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fb11209\AppData\Roaming\QGIS\QGIS3\profiles\default\python\plugins\GOMap\tools\"/>
    </mc:Choice>
  </mc:AlternateContent>
  <xr:revisionPtr revIDLastSave="0" documentId="13_ncr:1_{19E237F9-233E-461F-9C9E-714D0CD4E819}" xr6:coauthVersionLast="47" xr6:coauthVersionMax="47" xr10:uidLastSave="{00000000-0000-0000-0000-000000000000}"/>
  <bookViews>
    <workbookView xWindow="-120" yWindow="-120" windowWidth="29040" windowHeight="15840" tabRatio="919" activeTab="1" xr2:uid="{00000000-000D-0000-FFFF-FFFF00000000}"/>
  </bookViews>
  <sheets>
    <sheet name="Data" sheetId="1" r:id="rId1"/>
    <sheet name="PV model" sheetId="2" r:id="rId2"/>
    <sheet name="Module information" sheetId="3" r:id="rId3"/>
  </sheets>
  <definedNames>
    <definedName name="_xlnm._FilterDatabase" localSheetId="0" hidden="1">Data!$A$2:$V$8765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" i="3" l="1"/>
  <c r="F8" i="3"/>
  <c r="F7" i="3"/>
  <c r="F6" i="3"/>
  <c r="F5" i="3"/>
  <c r="F4" i="3"/>
  <c r="F3" i="3"/>
  <c r="F2" i="3"/>
  <c r="B7" i="1"/>
  <c r="A7" i="1"/>
  <c r="B8" i="1"/>
  <c r="A8" i="1"/>
  <c r="B9" i="1"/>
  <c r="A9" i="1"/>
  <c r="B10" i="1"/>
  <c r="A10" i="1"/>
  <c r="B11" i="1"/>
  <c r="A11" i="1"/>
  <c r="B12" i="1"/>
  <c r="A12" i="1"/>
  <c r="B13" i="1"/>
  <c r="A13" i="1"/>
  <c r="B14" i="1"/>
  <c r="A14" i="1"/>
  <c r="B15" i="1"/>
  <c r="A15" i="1"/>
  <c r="B16" i="1"/>
  <c r="A16" i="1"/>
  <c r="B17" i="1"/>
  <c r="A17" i="1"/>
  <c r="B18" i="1"/>
  <c r="A18" i="1"/>
  <c r="B19" i="1"/>
  <c r="A19" i="1"/>
  <c r="B20" i="1"/>
  <c r="A20" i="1"/>
  <c r="B21" i="1"/>
  <c r="A21" i="1"/>
  <c r="B22" i="1"/>
  <c r="A22" i="1"/>
  <c r="B23" i="1"/>
  <c r="A23" i="1"/>
  <c r="B24" i="1"/>
  <c r="A24" i="1"/>
  <c r="B25" i="1"/>
  <c r="A25" i="1"/>
  <c r="B26" i="1"/>
  <c r="A26" i="1"/>
  <c r="B27" i="1"/>
  <c r="A27" i="1"/>
  <c r="B28" i="1"/>
  <c r="A28" i="1"/>
  <c r="B29" i="1"/>
  <c r="A29" i="1"/>
  <c r="B30" i="1"/>
  <c r="A30" i="1"/>
  <c r="B31" i="1"/>
  <c r="A31" i="1"/>
  <c r="B32" i="1"/>
  <c r="A32" i="1"/>
  <c r="B33" i="1"/>
  <c r="A33" i="1"/>
  <c r="B34" i="1"/>
  <c r="A34" i="1"/>
  <c r="B35" i="1"/>
  <c r="A35" i="1"/>
  <c r="B36" i="1"/>
  <c r="A36" i="1"/>
  <c r="B37" i="1"/>
  <c r="A37" i="1"/>
  <c r="B38" i="1"/>
  <c r="A38" i="1"/>
  <c r="B39" i="1"/>
  <c r="A39" i="1"/>
  <c r="B40" i="1"/>
  <c r="A40" i="1"/>
  <c r="B41" i="1"/>
  <c r="A41" i="1"/>
  <c r="B42" i="1"/>
  <c r="A42" i="1"/>
  <c r="B43" i="1"/>
  <c r="A43" i="1"/>
  <c r="B44" i="1"/>
  <c r="A44" i="1"/>
  <c r="B45" i="1"/>
  <c r="A45" i="1"/>
  <c r="B46" i="1"/>
  <c r="A46" i="1"/>
  <c r="B47" i="1"/>
  <c r="A47" i="1"/>
  <c r="B48" i="1"/>
  <c r="A48" i="1"/>
  <c r="B49" i="1"/>
  <c r="A49" i="1"/>
  <c r="B50" i="1"/>
  <c r="A50" i="1"/>
  <c r="B51" i="1"/>
  <c r="A51" i="1"/>
  <c r="B52" i="1"/>
  <c r="A52" i="1"/>
  <c r="B53" i="1"/>
  <c r="A53" i="1"/>
  <c r="B54" i="1"/>
  <c r="A54" i="1"/>
  <c r="B55" i="1"/>
  <c r="A55" i="1"/>
  <c r="B56" i="1"/>
  <c r="A56" i="1"/>
  <c r="B57" i="1"/>
  <c r="A57" i="1"/>
  <c r="B58" i="1"/>
  <c r="A58" i="1"/>
  <c r="B59" i="1"/>
  <c r="A59" i="1"/>
  <c r="B60" i="1"/>
  <c r="A60" i="1"/>
  <c r="B61" i="1"/>
  <c r="A61" i="1"/>
  <c r="B62" i="1"/>
  <c r="A62" i="1"/>
  <c r="B63" i="1"/>
  <c r="A63" i="1"/>
  <c r="B64" i="1"/>
  <c r="A64" i="1"/>
  <c r="B65" i="1"/>
  <c r="A65" i="1"/>
  <c r="B66" i="1"/>
  <c r="A66" i="1"/>
  <c r="B67" i="1"/>
  <c r="A67" i="1"/>
  <c r="B68" i="1"/>
  <c r="A68" i="1"/>
  <c r="B69" i="1"/>
  <c r="A69" i="1"/>
  <c r="B70" i="1"/>
  <c r="A70" i="1"/>
  <c r="B71" i="1"/>
  <c r="A71" i="1"/>
  <c r="B72" i="1"/>
  <c r="A72" i="1"/>
  <c r="B73" i="1"/>
  <c r="A73" i="1"/>
  <c r="B74" i="1"/>
  <c r="A74" i="1"/>
  <c r="B75" i="1"/>
  <c r="A75" i="1"/>
  <c r="B76" i="1"/>
  <c r="A76" i="1"/>
  <c r="B77" i="1"/>
  <c r="A77" i="1"/>
  <c r="B78" i="1"/>
  <c r="A78" i="1"/>
  <c r="B79" i="1"/>
  <c r="A79" i="1"/>
  <c r="B80" i="1"/>
  <c r="A80" i="1"/>
  <c r="B81" i="1"/>
  <c r="A81" i="1"/>
  <c r="B82" i="1"/>
  <c r="A82" i="1"/>
  <c r="B83" i="1"/>
  <c r="A83" i="1"/>
  <c r="B84" i="1"/>
  <c r="A84" i="1"/>
  <c r="B85" i="1"/>
  <c r="A85" i="1"/>
  <c r="B86" i="1"/>
  <c r="A86" i="1"/>
  <c r="B87" i="1"/>
  <c r="A87" i="1"/>
  <c r="B88" i="1"/>
  <c r="A88" i="1"/>
  <c r="B89" i="1"/>
  <c r="A89" i="1"/>
  <c r="B90" i="1"/>
  <c r="A90" i="1"/>
  <c r="B91" i="1"/>
  <c r="A91" i="1"/>
  <c r="B92" i="1"/>
  <c r="A92" i="1"/>
  <c r="B93" i="1"/>
  <c r="A93" i="1"/>
  <c r="B94" i="1"/>
  <c r="A94" i="1"/>
  <c r="B95" i="1"/>
  <c r="A95" i="1"/>
  <c r="B96" i="1"/>
  <c r="A96" i="1"/>
  <c r="B97" i="1"/>
  <c r="A97" i="1"/>
  <c r="B98" i="1"/>
  <c r="A98" i="1"/>
  <c r="B99" i="1"/>
  <c r="A99" i="1"/>
  <c r="B100" i="1"/>
  <c r="A100" i="1"/>
  <c r="B101" i="1"/>
  <c r="A101" i="1"/>
  <c r="B102" i="1"/>
  <c r="A102" i="1"/>
  <c r="B103" i="1"/>
  <c r="A103" i="1"/>
  <c r="B104" i="1"/>
  <c r="A104" i="1"/>
  <c r="B105" i="1"/>
  <c r="A105" i="1"/>
  <c r="B106" i="1"/>
  <c r="A106" i="1"/>
  <c r="B107" i="1"/>
  <c r="A107" i="1"/>
  <c r="B108" i="1"/>
  <c r="A108" i="1"/>
  <c r="B109" i="1"/>
  <c r="A109" i="1"/>
  <c r="B110" i="1"/>
  <c r="A110" i="1"/>
  <c r="B111" i="1"/>
  <c r="A111" i="1"/>
  <c r="B112" i="1"/>
  <c r="A112" i="1"/>
  <c r="B113" i="1"/>
  <c r="A113" i="1"/>
  <c r="B114" i="1"/>
  <c r="A114" i="1"/>
  <c r="B115" i="1"/>
  <c r="A115" i="1"/>
  <c r="B116" i="1"/>
  <c r="A116" i="1"/>
  <c r="B117" i="1"/>
  <c r="A117" i="1"/>
  <c r="B118" i="1"/>
  <c r="A118" i="1"/>
  <c r="B119" i="1"/>
  <c r="A119" i="1"/>
  <c r="B120" i="1"/>
  <c r="A120" i="1"/>
  <c r="B121" i="1"/>
  <c r="A121" i="1"/>
  <c r="B122" i="1"/>
  <c r="A122" i="1"/>
  <c r="B123" i="1"/>
  <c r="A123" i="1"/>
  <c r="B124" i="1"/>
  <c r="A124" i="1"/>
  <c r="B125" i="1"/>
  <c r="A125" i="1"/>
  <c r="B126" i="1"/>
  <c r="A126" i="1"/>
  <c r="B127" i="1"/>
  <c r="A127" i="1"/>
  <c r="B128" i="1"/>
  <c r="A128" i="1"/>
  <c r="B129" i="1"/>
  <c r="A129" i="1"/>
  <c r="B130" i="1"/>
  <c r="A130" i="1"/>
  <c r="B131" i="1"/>
  <c r="A131" i="1"/>
  <c r="B132" i="1"/>
  <c r="A132" i="1"/>
  <c r="B133" i="1"/>
  <c r="A133" i="1"/>
  <c r="B134" i="1"/>
  <c r="A134" i="1"/>
  <c r="B135" i="1"/>
  <c r="A135" i="1"/>
  <c r="B136" i="1"/>
  <c r="A136" i="1"/>
  <c r="B137" i="1"/>
  <c r="A137" i="1"/>
  <c r="B138" i="1"/>
  <c r="A138" i="1"/>
  <c r="B139" i="1"/>
  <c r="A139" i="1"/>
  <c r="B140" i="1"/>
  <c r="A140" i="1"/>
  <c r="B141" i="1"/>
  <c r="A141" i="1"/>
  <c r="B142" i="1"/>
  <c r="A142" i="1"/>
  <c r="B143" i="1"/>
  <c r="A143" i="1"/>
  <c r="B144" i="1"/>
  <c r="A144" i="1"/>
  <c r="B145" i="1"/>
  <c r="A145" i="1"/>
  <c r="B146" i="1"/>
  <c r="A146" i="1"/>
  <c r="B147" i="1"/>
  <c r="A147" i="1"/>
  <c r="B148" i="1"/>
  <c r="A148" i="1"/>
  <c r="B149" i="1"/>
  <c r="A149" i="1"/>
  <c r="B150" i="1"/>
  <c r="A150" i="1"/>
  <c r="B151" i="1"/>
  <c r="A151" i="1"/>
  <c r="B152" i="1"/>
  <c r="A152" i="1"/>
  <c r="B153" i="1"/>
  <c r="A153" i="1"/>
  <c r="B154" i="1"/>
  <c r="A154" i="1"/>
  <c r="B155" i="1"/>
  <c r="A155" i="1"/>
  <c r="B156" i="1"/>
  <c r="A156" i="1"/>
  <c r="B157" i="1"/>
  <c r="A157" i="1"/>
  <c r="B158" i="1"/>
  <c r="A158" i="1"/>
  <c r="B159" i="1"/>
  <c r="A159" i="1"/>
  <c r="B160" i="1"/>
  <c r="A160" i="1"/>
  <c r="B161" i="1"/>
  <c r="A161" i="1"/>
  <c r="B162" i="1"/>
  <c r="A162" i="1"/>
  <c r="B163" i="1"/>
  <c r="A163" i="1"/>
  <c r="B164" i="1"/>
  <c r="A164" i="1"/>
  <c r="B165" i="1"/>
  <c r="A165" i="1"/>
  <c r="B166" i="1"/>
  <c r="A166" i="1"/>
  <c r="B167" i="1"/>
  <c r="A167" i="1"/>
  <c r="B168" i="1"/>
  <c r="A168" i="1"/>
  <c r="B169" i="1"/>
  <c r="A169" i="1"/>
  <c r="B170" i="1"/>
  <c r="A170" i="1"/>
  <c r="B171" i="1"/>
  <c r="A171" i="1"/>
  <c r="B172" i="1"/>
  <c r="A172" i="1"/>
  <c r="B173" i="1"/>
  <c r="A173" i="1"/>
  <c r="B174" i="1"/>
  <c r="A174" i="1"/>
  <c r="B175" i="1"/>
  <c r="A175" i="1"/>
  <c r="B176" i="1"/>
  <c r="A176" i="1"/>
  <c r="B177" i="1"/>
  <c r="A177" i="1"/>
  <c r="B178" i="1"/>
  <c r="A178" i="1"/>
  <c r="B179" i="1"/>
  <c r="A179" i="1"/>
  <c r="B180" i="1"/>
  <c r="A180" i="1"/>
  <c r="B181" i="1"/>
  <c r="A181" i="1"/>
  <c r="B182" i="1"/>
  <c r="A182" i="1"/>
  <c r="B183" i="1"/>
  <c r="A183" i="1"/>
  <c r="B184" i="1"/>
  <c r="A184" i="1"/>
  <c r="B185" i="1"/>
  <c r="A185" i="1"/>
  <c r="B186" i="1"/>
  <c r="A186" i="1"/>
  <c r="B187" i="1"/>
  <c r="A187" i="1"/>
  <c r="B188" i="1"/>
  <c r="A188" i="1"/>
  <c r="B189" i="1"/>
  <c r="A189" i="1"/>
  <c r="B190" i="1"/>
  <c r="A190" i="1"/>
  <c r="B191" i="1"/>
  <c r="A191" i="1"/>
  <c r="B192" i="1"/>
  <c r="A192" i="1"/>
  <c r="B193" i="1"/>
  <c r="A193" i="1"/>
  <c r="B194" i="1"/>
  <c r="A194" i="1"/>
  <c r="B195" i="1"/>
  <c r="A195" i="1"/>
  <c r="B196" i="1"/>
  <c r="A196" i="1"/>
  <c r="B197" i="1"/>
  <c r="A197" i="1"/>
  <c r="B198" i="1"/>
  <c r="A198" i="1"/>
  <c r="B199" i="1"/>
  <c r="A199" i="1"/>
  <c r="B200" i="1"/>
  <c r="A200" i="1"/>
  <c r="B201" i="1"/>
  <c r="A201" i="1"/>
  <c r="B202" i="1"/>
  <c r="A202" i="1"/>
  <c r="B203" i="1"/>
  <c r="A203" i="1"/>
  <c r="B204" i="1"/>
  <c r="A204" i="1"/>
  <c r="B205" i="1"/>
  <c r="A205" i="1"/>
  <c r="B206" i="1"/>
  <c r="A206" i="1"/>
  <c r="B207" i="1"/>
  <c r="A207" i="1"/>
  <c r="B208" i="1"/>
  <c r="A208" i="1"/>
  <c r="B209" i="1"/>
  <c r="A209" i="1"/>
  <c r="B210" i="1"/>
  <c r="A210" i="1"/>
  <c r="B211" i="1"/>
  <c r="A211" i="1"/>
  <c r="B212" i="1"/>
  <c r="A212" i="1"/>
  <c r="B213" i="1"/>
  <c r="A213" i="1"/>
  <c r="B214" i="1"/>
  <c r="A214" i="1"/>
  <c r="B215" i="1"/>
  <c r="A215" i="1"/>
  <c r="B216" i="1"/>
  <c r="A216" i="1"/>
  <c r="B217" i="1"/>
  <c r="A217" i="1"/>
  <c r="B218" i="1"/>
  <c r="A218" i="1"/>
  <c r="B219" i="1"/>
  <c r="A219" i="1"/>
  <c r="B220" i="1"/>
  <c r="A220" i="1"/>
  <c r="B221" i="1"/>
  <c r="A221" i="1"/>
  <c r="B222" i="1"/>
  <c r="A222" i="1"/>
  <c r="B223" i="1"/>
  <c r="A223" i="1"/>
  <c r="B224" i="1"/>
  <c r="A224" i="1"/>
  <c r="B225" i="1"/>
  <c r="A225" i="1"/>
  <c r="B226" i="1"/>
  <c r="A226" i="1"/>
  <c r="B227" i="1"/>
  <c r="A227" i="1"/>
  <c r="B228" i="1"/>
  <c r="A228" i="1"/>
  <c r="B229" i="1"/>
  <c r="A229" i="1"/>
  <c r="B230" i="1"/>
  <c r="A230" i="1"/>
  <c r="B231" i="1"/>
  <c r="A231" i="1"/>
  <c r="B232" i="1"/>
  <c r="A232" i="1"/>
  <c r="B233" i="1"/>
  <c r="A233" i="1"/>
  <c r="B234" i="1"/>
  <c r="A234" i="1"/>
  <c r="B235" i="1"/>
  <c r="A235" i="1"/>
  <c r="B236" i="1"/>
  <c r="A236" i="1"/>
  <c r="B237" i="1"/>
  <c r="A237" i="1"/>
  <c r="B238" i="1"/>
  <c r="A238" i="1"/>
  <c r="B239" i="1"/>
  <c r="A239" i="1"/>
  <c r="B240" i="1"/>
  <c r="A240" i="1"/>
  <c r="B241" i="1"/>
  <c r="A241" i="1"/>
  <c r="B242" i="1"/>
  <c r="A242" i="1"/>
  <c r="B243" i="1"/>
  <c r="A243" i="1"/>
  <c r="B244" i="1"/>
  <c r="A244" i="1"/>
  <c r="B245" i="1"/>
  <c r="A245" i="1"/>
  <c r="B246" i="1"/>
  <c r="A246" i="1"/>
  <c r="B247" i="1"/>
  <c r="A247" i="1"/>
  <c r="B248" i="1"/>
  <c r="A248" i="1"/>
  <c r="B249" i="1"/>
  <c r="A249" i="1"/>
  <c r="B250" i="1"/>
  <c r="A250" i="1"/>
  <c r="B251" i="1"/>
  <c r="A251" i="1"/>
  <c r="B252" i="1"/>
  <c r="A252" i="1"/>
  <c r="B253" i="1"/>
  <c r="A253" i="1"/>
  <c r="B254" i="1"/>
  <c r="A254" i="1"/>
  <c r="B255" i="1"/>
  <c r="A255" i="1"/>
  <c r="B256" i="1"/>
  <c r="A256" i="1"/>
  <c r="B257" i="1"/>
  <c r="A257" i="1"/>
  <c r="B258" i="1"/>
  <c r="A258" i="1"/>
  <c r="B259" i="1"/>
  <c r="A259" i="1"/>
  <c r="B260" i="1"/>
  <c r="A260" i="1"/>
  <c r="B261" i="1"/>
  <c r="A261" i="1"/>
  <c r="B262" i="1"/>
  <c r="A262" i="1"/>
  <c r="B263" i="1"/>
  <c r="A263" i="1"/>
  <c r="B264" i="1"/>
  <c r="A264" i="1"/>
  <c r="B265" i="1"/>
  <c r="A265" i="1"/>
  <c r="B266" i="1"/>
  <c r="A266" i="1"/>
  <c r="B267" i="1"/>
  <c r="A267" i="1"/>
  <c r="B268" i="1"/>
  <c r="A268" i="1"/>
  <c r="B269" i="1"/>
  <c r="A269" i="1"/>
  <c r="B270" i="1"/>
  <c r="A270" i="1"/>
  <c r="B271" i="1"/>
  <c r="A271" i="1"/>
  <c r="B272" i="1"/>
  <c r="A272" i="1"/>
  <c r="B273" i="1"/>
  <c r="A273" i="1"/>
  <c r="B274" i="1"/>
  <c r="A274" i="1"/>
  <c r="B275" i="1"/>
  <c r="A275" i="1"/>
  <c r="B276" i="1"/>
  <c r="A276" i="1"/>
  <c r="B277" i="1"/>
  <c r="A277" i="1"/>
  <c r="B278" i="1"/>
  <c r="A278" i="1"/>
  <c r="B279" i="1"/>
  <c r="A279" i="1"/>
  <c r="B280" i="1"/>
  <c r="A280" i="1"/>
  <c r="B281" i="1"/>
  <c r="A281" i="1"/>
  <c r="B282" i="1"/>
  <c r="A282" i="1"/>
  <c r="B283" i="1"/>
  <c r="A283" i="1"/>
  <c r="B284" i="1"/>
  <c r="A284" i="1"/>
  <c r="B285" i="1"/>
  <c r="A285" i="1"/>
  <c r="B286" i="1"/>
  <c r="A286" i="1"/>
  <c r="B287" i="1"/>
  <c r="A287" i="1"/>
  <c r="B288" i="1"/>
  <c r="A288" i="1"/>
  <c r="B289" i="1"/>
  <c r="A289" i="1"/>
  <c r="B290" i="1"/>
  <c r="A290" i="1"/>
  <c r="B291" i="1"/>
  <c r="A291" i="1"/>
  <c r="B292" i="1"/>
  <c r="A292" i="1"/>
  <c r="B293" i="1"/>
  <c r="A293" i="1"/>
  <c r="B294" i="1"/>
  <c r="A294" i="1"/>
  <c r="B295" i="1"/>
  <c r="A295" i="1"/>
  <c r="B296" i="1"/>
  <c r="A296" i="1"/>
  <c r="B297" i="1"/>
  <c r="A297" i="1"/>
  <c r="B298" i="1"/>
  <c r="A298" i="1"/>
  <c r="B299" i="1"/>
  <c r="A299" i="1"/>
  <c r="B300" i="1"/>
  <c r="A300" i="1"/>
  <c r="B301" i="1"/>
  <c r="A301" i="1"/>
  <c r="B302" i="1"/>
  <c r="A302" i="1"/>
  <c r="B303" i="1"/>
  <c r="A303" i="1"/>
  <c r="B304" i="1"/>
  <c r="A304" i="1"/>
  <c r="B305" i="1"/>
  <c r="A305" i="1"/>
  <c r="B306" i="1"/>
  <c r="A306" i="1"/>
  <c r="B307" i="1"/>
  <c r="A307" i="1"/>
  <c r="B308" i="1"/>
  <c r="A308" i="1"/>
  <c r="B309" i="1"/>
  <c r="A309" i="1"/>
  <c r="B310" i="1"/>
  <c r="A310" i="1"/>
  <c r="B311" i="1"/>
  <c r="A311" i="1"/>
  <c r="B312" i="1"/>
  <c r="A312" i="1"/>
  <c r="B313" i="1"/>
  <c r="A313" i="1"/>
  <c r="B314" i="1"/>
  <c r="A314" i="1"/>
  <c r="B315" i="1"/>
  <c r="A315" i="1"/>
  <c r="B316" i="1"/>
  <c r="A316" i="1"/>
  <c r="B317" i="1"/>
  <c r="A317" i="1"/>
  <c r="B318" i="1"/>
  <c r="A318" i="1"/>
  <c r="B319" i="1"/>
  <c r="A319" i="1"/>
  <c r="B320" i="1"/>
  <c r="A320" i="1"/>
  <c r="B321" i="1"/>
  <c r="A321" i="1"/>
  <c r="B322" i="1"/>
  <c r="A322" i="1"/>
  <c r="B323" i="1"/>
  <c r="A323" i="1"/>
  <c r="B324" i="1"/>
  <c r="A324" i="1"/>
  <c r="B325" i="1"/>
  <c r="A325" i="1"/>
  <c r="B326" i="1"/>
  <c r="A326" i="1"/>
  <c r="B327" i="1"/>
  <c r="A327" i="1"/>
  <c r="B328" i="1"/>
  <c r="A328" i="1"/>
  <c r="B329" i="1"/>
  <c r="A329" i="1"/>
  <c r="B330" i="1"/>
  <c r="A330" i="1"/>
  <c r="B331" i="1"/>
  <c r="A331" i="1"/>
  <c r="B332" i="1"/>
  <c r="A332" i="1"/>
  <c r="B333" i="1"/>
  <c r="A333" i="1"/>
  <c r="B334" i="1"/>
  <c r="A334" i="1"/>
  <c r="B335" i="1"/>
  <c r="A335" i="1"/>
  <c r="B336" i="1"/>
  <c r="A336" i="1"/>
  <c r="B337" i="1"/>
  <c r="A337" i="1"/>
  <c r="B338" i="1"/>
  <c r="A338" i="1"/>
  <c r="B339" i="1"/>
  <c r="A339" i="1"/>
  <c r="B340" i="1"/>
  <c r="A340" i="1"/>
  <c r="B341" i="1"/>
  <c r="A341" i="1"/>
  <c r="B342" i="1"/>
  <c r="A342" i="1"/>
  <c r="B343" i="1"/>
  <c r="A343" i="1"/>
  <c r="B344" i="1"/>
  <c r="A344" i="1"/>
  <c r="B345" i="1"/>
  <c r="A345" i="1"/>
  <c r="B346" i="1"/>
  <c r="A346" i="1"/>
  <c r="B347" i="1"/>
  <c r="A347" i="1"/>
  <c r="B348" i="1"/>
  <c r="A348" i="1"/>
  <c r="B349" i="1"/>
  <c r="A349" i="1"/>
  <c r="B350" i="1"/>
  <c r="A350" i="1"/>
  <c r="B351" i="1"/>
  <c r="A351" i="1"/>
  <c r="B352" i="1"/>
  <c r="A352" i="1"/>
  <c r="B353" i="1"/>
  <c r="A353" i="1"/>
  <c r="B354" i="1"/>
  <c r="A354" i="1"/>
  <c r="B355" i="1"/>
  <c r="A355" i="1"/>
  <c r="B356" i="1"/>
  <c r="A356" i="1"/>
  <c r="B357" i="1"/>
  <c r="A357" i="1"/>
  <c r="B358" i="1"/>
  <c r="A358" i="1"/>
  <c r="B359" i="1"/>
  <c r="A359" i="1"/>
  <c r="B360" i="1"/>
  <c r="A360" i="1"/>
  <c r="B361" i="1"/>
  <c r="A361" i="1"/>
  <c r="B362" i="1"/>
  <c r="A362" i="1"/>
  <c r="B363" i="1"/>
  <c r="A363" i="1"/>
  <c r="B364" i="1"/>
  <c r="A364" i="1"/>
  <c r="B365" i="1"/>
  <c r="A365" i="1"/>
  <c r="B366" i="1"/>
  <c r="A366" i="1"/>
  <c r="B367" i="1"/>
  <c r="A367" i="1"/>
  <c r="B368" i="1"/>
  <c r="A368" i="1"/>
  <c r="B369" i="1"/>
  <c r="A369" i="1"/>
  <c r="B370" i="1"/>
  <c r="A370" i="1"/>
  <c r="B371" i="1"/>
  <c r="A371" i="1"/>
  <c r="B372" i="1"/>
  <c r="A372" i="1"/>
  <c r="B373" i="1"/>
  <c r="A373" i="1"/>
  <c r="B374" i="1"/>
  <c r="A374" i="1"/>
  <c r="B375" i="1"/>
  <c r="A375" i="1"/>
  <c r="B376" i="1"/>
  <c r="A376" i="1"/>
  <c r="B377" i="1"/>
  <c r="A377" i="1"/>
  <c r="B378" i="1"/>
  <c r="A378" i="1"/>
  <c r="B379" i="1"/>
  <c r="A379" i="1"/>
  <c r="B380" i="1"/>
  <c r="A380" i="1"/>
  <c r="B381" i="1"/>
  <c r="A381" i="1"/>
  <c r="B382" i="1"/>
  <c r="A382" i="1"/>
  <c r="B383" i="1"/>
  <c r="A383" i="1"/>
  <c r="B384" i="1"/>
  <c r="A384" i="1"/>
  <c r="B385" i="1"/>
  <c r="A385" i="1"/>
  <c r="B386" i="1"/>
  <c r="A386" i="1"/>
  <c r="B387" i="1"/>
  <c r="A387" i="1"/>
  <c r="B388" i="1"/>
  <c r="A388" i="1"/>
  <c r="B389" i="1"/>
  <c r="A389" i="1"/>
  <c r="B390" i="1"/>
  <c r="A390" i="1"/>
  <c r="B391" i="1"/>
  <c r="A391" i="1"/>
  <c r="B392" i="1"/>
  <c r="A392" i="1"/>
  <c r="B393" i="1"/>
  <c r="A393" i="1"/>
  <c r="B394" i="1"/>
  <c r="A394" i="1"/>
  <c r="B395" i="1"/>
  <c r="A395" i="1"/>
  <c r="B396" i="1"/>
  <c r="A396" i="1"/>
  <c r="B397" i="1"/>
  <c r="A397" i="1"/>
  <c r="B398" i="1"/>
  <c r="A398" i="1"/>
  <c r="B399" i="1"/>
  <c r="A399" i="1"/>
  <c r="B400" i="1"/>
  <c r="A400" i="1"/>
  <c r="B401" i="1"/>
  <c r="A401" i="1"/>
  <c r="B402" i="1"/>
  <c r="A402" i="1"/>
  <c r="B403" i="1"/>
  <c r="A403" i="1"/>
  <c r="B404" i="1"/>
  <c r="A404" i="1"/>
  <c r="B405" i="1"/>
  <c r="A405" i="1"/>
  <c r="B406" i="1"/>
  <c r="A406" i="1"/>
  <c r="B407" i="1"/>
  <c r="A407" i="1"/>
  <c r="B408" i="1"/>
  <c r="A408" i="1"/>
  <c r="B409" i="1"/>
  <c r="A409" i="1"/>
  <c r="B410" i="1"/>
  <c r="A410" i="1"/>
  <c r="B411" i="1"/>
  <c r="A411" i="1"/>
  <c r="B412" i="1"/>
  <c r="A412" i="1"/>
  <c r="B413" i="1"/>
  <c r="A413" i="1"/>
  <c r="B414" i="1"/>
  <c r="A414" i="1"/>
  <c r="B415" i="1"/>
  <c r="A415" i="1"/>
  <c r="B416" i="1"/>
  <c r="A416" i="1"/>
  <c r="B417" i="1"/>
  <c r="A417" i="1"/>
  <c r="B418" i="1"/>
  <c r="A418" i="1"/>
  <c r="B419" i="1"/>
  <c r="A419" i="1"/>
  <c r="B420" i="1"/>
  <c r="A420" i="1"/>
  <c r="B421" i="1"/>
  <c r="A421" i="1"/>
  <c r="B422" i="1"/>
  <c r="A422" i="1"/>
  <c r="B423" i="1"/>
  <c r="A423" i="1"/>
  <c r="B424" i="1"/>
  <c r="A424" i="1"/>
  <c r="B425" i="1"/>
  <c r="A425" i="1"/>
  <c r="B426" i="1"/>
  <c r="A426" i="1"/>
  <c r="B427" i="1"/>
  <c r="A427" i="1"/>
  <c r="B428" i="1"/>
  <c r="A428" i="1"/>
  <c r="B429" i="1"/>
  <c r="A429" i="1"/>
  <c r="B430" i="1"/>
  <c r="A430" i="1"/>
  <c r="B431" i="1"/>
  <c r="A431" i="1"/>
  <c r="B432" i="1"/>
  <c r="A432" i="1"/>
  <c r="B433" i="1"/>
  <c r="A433" i="1"/>
  <c r="B434" i="1"/>
  <c r="A434" i="1"/>
  <c r="B435" i="1"/>
  <c r="A435" i="1"/>
  <c r="B436" i="1"/>
  <c r="A436" i="1"/>
  <c r="B437" i="1"/>
  <c r="A437" i="1"/>
  <c r="B438" i="1"/>
  <c r="A438" i="1"/>
  <c r="B439" i="1"/>
  <c r="A439" i="1"/>
  <c r="B440" i="1"/>
  <c r="A440" i="1"/>
  <c r="B441" i="1"/>
  <c r="A441" i="1"/>
  <c r="B442" i="1"/>
  <c r="A442" i="1"/>
  <c r="B443" i="1"/>
  <c r="A443" i="1"/>
  <c r="B444" i="1"/>
  <c r="A444" i="1"/>
  <c r="B445" i="1"/>
  <c r="A445" i="1"/>
  <c r="B446" i="1"/>
  <c r="A446" i="1"/>
  <c r="B447" i="1"/>
  <c r="A447" i="1"/>
  <c r="B448" i="1"/>
  <c r="A448" i="1"/>
  <c r="B449" i="1"/>
  <c r="A449" i="1"/>
  <c r="B450" i="1"/>
  <c r="A450" i="1"/>
  <c r="B451" i="1"/>
  <c r="A451" i="1"/>
  <c r="B452" i="1"/>
  <c r="A452" i="1"/>
  <c r="B453" i="1"/>
  <c r="A453" i="1"/>
  <c r="B454" i="1"/>
  <c r="A454" i="1"/>
  <c r="B455" i="1"/>
  <c r="A455" i="1"/>
  <c r="B456" i="1"/>
  <c r="A456" i="1"/>
  <c r="B457" i="1"/>
  <c r="A457" i="1"/>
  <c r="B458" i="1"/>
  <c r="A458" i="1"/>
  <c r="B459" i="1"/>
  <c r="A459" i="1"/>
  <c r="B460" i="1"/>
  <c r="A460" i="1"/>
  <c r="B461" i="1"/>
  <c r="A461" i="1"/>
  <c r="B462" i="1"/>
  <c r="A462" i="1"/>
  <c r="B463" i="1"/>
  <c r="A463" i="1"/>
  <c r="B464" i="1"/>
  <c r="A464" i="1"/>
  <c r="B465" i="1"/>
  <c r="A465" i="1"/>
  <c r="B466" i="1"/>
  <c r="A466" i="1"/>
  <c r="B467" i="1"/>
  <c r="A467" i="1"/>
  <c r="B468" i="1"/>
  <c r="A468" i="1"/>
  <c r="B469" i="1"/>
  <c r="A469" i="1"/>
  <c r="B470" i="1"/>
  <c r="A470" i="1"/>
  <c r="B471" i="1"/>
  <c r="A471" i="1"/>
  <c r="B472" i="1"/>
  <c r="A472" i="1"/>
  <c r="B473" i="1"/>
  <c r="A473" i="1"/>
  <c r="B474" i="1"/>
  <c r="A474" i="1"/>
  <c r="B475" i="1"/>
  <c r="A475" i="1"/>
  <c r="B476" i="1"/>
  <c r="A476" i="1"/>
  <c r="B477" i="1"/>
  <c r="A477" i="1"/>
  <c r="B478" i="1"/>
  <c r="A478" i="1"/>
  <c r="B479" i="1"/>
  <c r="A479" i="1"/>
  <c r="B480" i="1"/>
  <c r="A480" i="1"/>
  <c r="B481" i="1"/>
  <c r="A481" i="1"/>
  <c r="B482" i="1"/>
  <c r="A482" i="1"/>
  <c r="B483" i="1"/>
  <c r="A483" i="1"/>
  <c r="B484" i="1"/>
  <c r="A484" i="1"/>
  <c r="B485" i="1"/>
  <c r="A485" i="1"/>
  <c r="B486" i="1"/>
  <c r="A486" i="1"/>
  <c r="B487" i="1"/>
  <c r="A487" i="1"/>
  <c r="B488" i="1"/>
  <c r="A488" i="1"/>
  <c r="B489" i="1"/>
  <c r="A489" i="1"/>
  <c r="B490" i="1"/>
  <c r="A490" i="1"/>
  <c r="B491" i="1"/>
  <c r="A491" i="1"/>
  <c r="B492" i="1"/>
  <c r="A492" i="1"/>
  <c r="B493" i="1"/>
  <c r="A493" i="1"/>
  <c r="B494" i="1"/>
  <c r="A494" i="1"/>
  <c r="B495" i="1"/>
  <c r="A495" i="1"/>
  <c r="B496" i="1"/>
  <c r="A496" i="1"/>
  <c r="B497" i="1"/>
  <c r="A497" i="1"/>
  <c r="B498" i="1"/>
  <c r="A498" i="1"/>
  <c r="B499" i="1"/>
  <c r="A499" i="1"/>
  <c r="B500" i="1"/>
  <c r="A500" i="1"/>
  <c r="B501" i="1"/>
  <c r="A501" i="1"/>
  <c r="B502" i="1"/>
  <c r="A502" i="1"/>
  <c r="B503" i="1"/>
  <c r="A503" i="1"/>
  <c r="B504" i="1"/>
  <c r="A504" i="1"/>
  <c r="B505" i="1"/>
  <c r="A505" i="1"/>
  <c r="B506" i="1"/>
  <c r="A506" i="1"/>
  <c r="B507" i="1"/>
  <c r="A507" i="1"/>
  <c r="B508" i="1"/>
  <c r="A508" i="1"/>
  <c r="B509" i="1"/>
  <c r="A509" i="1"/>
  <c r="B510" i="1"/>
  <c r="A510" i="1"/>
  <c r="B511" i="1"/>
  <c r="A511" i="1"/>
  <c r="B512" i="1"/>
  <c r="A512" i="1"/>
  <c r="B513" i="1"/>
  <c r="A513" i="1"/>
  <c r="B514" i="1"/>
  <c r="A514" i="1"/>
  <c r="B515" i="1"/>
  <c r="A515" i="1"/>
  <c r="B516" i="1"/>
  <c r="A516" i="1"/>
  <c r="B517" i="1"/>
  <c r="A517" i="1"/>
  <c r="B518" i="1"/>
  <c r="A518" i="1"/>
  <c r="B519" i="1"/>
  <c r="A519" i="1"/>
  <c r="B520" i="1"/>
  <c r="A520" i="1"/>
  <c r="B521" i="1"/>
  <c r="A521" i="1"/>
  <c r="B522" i="1"/>
  <c r="A522" i="1"/>
  <c r="B523" i="1"/>
  <c r="A523" i="1"/>
  <c r="B524" i="1"/>
  <c r="A524" i="1"/>
  <c r="B525" i="1"/>
  <c r="A525" i="1"/>
  <c r="B526" i="1"/>
  <c r="A526" i="1"/>
  <c r="B527" i="1"/>
  <c r="A527" i="1"/>
  <c r="B528" i="1"/>
  <c r="A528" i="1"/>
  <c r="B529" i="1"/>
  <c r="A529" i="1"/>
  <c r="B530" i="1"/>
  <c r="A530" i="1"/>
  <c r="B531" i="1"/>
  <c r="A531" i="1"/>
  <c r="B532" i="1"/>
  <c r="A532" i="1"/>
  <c r="B533" i="1"/>
  <c r="A533" i="1"/>
  <c r="B534" i="1"/>
  <c r="A534" i="1"/>
  <c r="B535" i="1"/>
  <c r="A535" i="1"/>
  <c r="B536" i="1"/>
  <c r="A536" i="1"/>
  <c r="B537" i="1"/>
  <c r="A537" i="1"/>
  <c r="B538" i="1"/>
  <c r="A538" i="1"/>
  <c r="B539" i="1"/>
  <c r="A539" i="1"/>
  <c r="B540" i="1"/>
  <c r="A540" i="1"/>
  <c r="B541" i="1"/>
  <c r="A541" i="1"/>
  <c r="B542" i="1"/>
  <c r="A542" i="1"/>
  <c r="B543" i="1"/>
  <c r="A543" i="1"/>
  <c r="B544" i="1"/>
  <c r="A544" i="1"/>
  <c r="B545" i="1"/>
  <c r="A545" i="1"/>
  <c r="B546" i="1"/>
  <c r="A546" i="1"/>
  <c r="B547" i="1"/>
  <c r="A547" i="1"/>
  <c r="B548" i="1"/>
  <c r="A548" i="1"/>
  <c r="B549" i="1"/>
  <c r="A549" i="1"/>
  <c r="B550" i="1"/>
  <c r="A550" i="1"/>
  <c r="B551" i="1"/>
  <c r="A551" i="1"/>
  <c r="B552" i="1"/>
  <c r="A552" i="1"/>
  <c r="B553" i="1"/>
  <c r="A553" i="1"/>
  <c r="B554" i="1"/>
  <c r="A554" i="1"/>
  <c r="B555" i="1"/>
  <c r="A555" i="1"/>
  <c r="B556" i="1"/>
  <c r="A556" i="1"/>
  <c r="B557" i="1"/>
  <c r="A557" i="1"/>
  <c r="B558" i="1"/>
  <c r="A558" i="1"/>
  <c r="B559" i="1"/>
  <c r="A559" i="1"/>
  <c r="B560" i="1"/>
  <c r="A560" i="1"/>
  <c r="B561" i="1"/>
  <c r="A561" i="1"/>
  <c r="B562" i="1"/>
  <c r="A562" i="1"/>
  <c r="B563" i="1"/>
  <c r="A563" i="1"/>
  <c r="B564" i="1"/>
  <c r="A564" i="1"/>
  <c r="B565" i="1"/>
  <c r="A565" i="1"/>
  <c r="B566" i="1"/>
  <c r="A566" i="1"/>
  <c r="B567" i="1"/>
  <c r="A567" i="1"/>
  <c r="B568" i="1"/>
  <c r="A568" i="1"/>
  <c r="B569" i="1"/>
  <c r="A569" i="1"/>
  <c r="B570" i="1"/>
  <c r="A570" i="1"/>
  <c r="B571" i="1"/>
  <c r="A571" i="1"/>
  <c r="B572" i="1"/>
  <c r="A572" i="1"/>
  <c r="B573" i="1"/>
  <c r="A573" i="1"/>
  <c r="B574" i="1"/>
  <c r="A574" i="1"/>
  <c r="B575" i="1"/>
  <c r="A575" i="1"/>
  <c r="B576" i="1"/>
  <c r="A576" i="1"/>
  <c r="B577" i="1"/>
  <c r="A577" i="1"/>
  <c r="B578" i="1"/>
  <c r="A578" i="1"/>
  <c r="B579" i="1"/>
  <c r="A579" i="1"/>
  <c r="B580" i="1"/>
  <c r="A580" i="1"/>
  <c r="B581" i="1"/>
  <c r="A581" i="1"/>
  <c r="B582" i="1"/>
  <c r="A582" i="1"/>
  <c r="B583" i="1"/>
  <c r="A583" i="1"/>
  <c r="B584" i="1"/>
  <c r="A584" i="1"/>
  <c r="B585" i="1"/>
  <c r="A585" i="1"/>
  <c r="B586" i="1"/>
  <c r="A586" i="1"/>
  <c r="B587" i="1"/>
  <c r="A587" i="1"/>
  <c r="B588" i="1"/>
  <c r="A588" i="1"/>
  <c r="B589" i="1"/>
  <c r="A589" i="1"/>
  <c r="B590" i="1"/>
  <c r="A590" i="1"/>
  <c r="B591" i="1"/>
  <c r="A591" i="1"/>
  <c r="B592" i="1"/>
  <c r="A592" i="1"/>
  <c r="B593" i="1"/>
  <c r="A593" i="1"/>
  <c r="B594" i="1"/>
  <c r="A594" i="1"/>
  <c r="B595" i="1"/>
  <c r="A595" i="1"/>
  <c r="B596" i="1"/>
  <c r="A596" i="1"/>
  <c r="B597" i="1"/>
  <c r="A597" i="1"/>
  <c r="B598" i="1"/>
  <c r="A598" i="1"/>
  <c r="B599" i="1"/>
  <c r="A599" i="1"/>
  <c r="B600" i="1"/>
  <c r="A600" i="1"/>
  <c r="B601" i="1"/>
  <c r="A601" i="1"/>
  <c r="B602" i="1"/>
  <c r="A602" i="1"/>
  <c r="B603" i="1"/>
  <c r="A603" i="1"/>
  <c r="B604" i="1"/>
  <c r="A604" i="1"/>
  <c r="B605" i="1"/>
  <c r="A605" i="1"/>
  <c r="B606" i="1"/>
  <c r="A606" i="1"/>
  <c r="B607" i="1"/>
  <c r="A607" i="1"/>
  <c r="B608" i="1"/>
  <c r="A608" i="1"/>
  <c r="B609" i="1"/>
  <c r="A609" i="1"/>
  <c r="B610" i="1"/>
  <c r="A610" i="1"/>
  <c r="B611" i="1"/>
  <c r="A611" i="1"/>
  <c r="B612" i="1"/>
  <c r="A612" i="1"/>
  <c r="B613" i="1"/>
  <c r="A613" i="1"/>
  <c r="B614" i="1"/>
  <c r="A614" i="1"/>
  <c r="B615" i="1"/>
  <c r="A615" i="1"/>
  <c r="B616" i="1"/>
  <c r="A616" i="1"/>
  <c r="B617" i="1"/>
  <c r="A617" i="1"/>
  <c r="B618" i="1"/>
  <c r="A618" i="1"/>
  <c r="B619" i="1"/>
  <c r="A619" i="1"/>
  <c r="B620" i="1"/>
  <c r="A620" i="1"/>
  <c r="B621" i="1"/>
  <c r="A621" i="1"/>
  <c r="B622" i="1"/>
  <c r="A622" i="1"/>
  <c r="B623" i="1"/>
  <c r="A623" i="1"/>
  <c r="B624" i="1"/>
  <c r="A624" i="1"/>
  <c r="B625" i="1"/>
  <c r="A625" i="1"/>
  <c r="B626" i="1"/>
  <c r="A626" i="1"/>
  <c r="B627" i="1"/>
  <c r="A627" i="1"/>
  <c r="B628" i="1"/>
  <c r="A628" i="1"/>
  <c r="B629" i="1"/>
  <c r="A629" i="1"/>
  <c r="B630" i="1"/>
  <c r="A630" i="1"/>
  <c r="B631" i="1"/>
  <c r="A631" i="1"/>
  <c r="B632" i="1"/>
  <c r="A632" i="1"/>
  <c r="B633" i="1"/>
  <c r="A633" i="1"/>
  <c r="B634" i="1"/>
  <c r="A634" i="1"/>
  <c r="B635" i="1"/>
  <c r="A635" i="1"/>
  <c r="B636" i="1"/>
  <c r="A636" i="1"/>
  <c r="B637" i="1"/>
  <c r="A637" i="1"/>
  <c r="B638" i="1"/>
  <c r="A638" i="1"/>
  <c r="B639" i="1"/>
  <c r="A639" i="1"/>
  <c r="B640" i="1"/>
  <c r="A640" i="1"/>
  <c r="B641" i="1"/>
  <c r="A641" i="1"/>
  <c r="B642" i="1"/>
  <c r="A642" i="1"/>
  <c r="B643" i="1"/>
  <c r="A643" i="1"/>
  <c r="B644" i="1"/>
  <c r="A644" i="1"/>
  <c r="B645" i="1"/>
  <c r="A645" i="1"/>
  <c r="B646" i="1"/>
  <c r="A646" i="1"/>
  <c r="B647" i="1"/>
  <c r="A647" i="1"/>
  <c r="B648" i="1"/>
  <c r="A648" i="1"/>
  <c r="B649" i="1"/>
  <c r="A649" i="1"/>
  <c r="B650" i="1"/>
  <c r="A650" i="1"/>
  <c r="B651" i="1"/>
  <c r="A651" i="1"/>
  <c r="B652" i="1"/>
  <c r="A652" i="1"/>
  <c r="B653" i="1"/>
  <c r="A653" i="1"/>
  <c r="B654" i="1"/>
  <c r="A654" i="1"/>
  <c r="B655" i="1"/>
  <c r="A655" i="1"/>
  <c r="B656" i="1"/>
  <c r="A656" i="1"/>
  <c r="B657" i="1"/>
  <c r="A657" i="1"/>
  <c r="B658" i="1"/>
  <c r="A658" i="1"/>
  <c r="B659" i="1"/>
  <c r="A659" i="1"/>
  <c r="B660" i="1"/>
  <c r="A660" i="1"/>
  <c r="B661" i="1"/>
  <c r="A661" i="1"/>
  <c r="B662" i="1"/>
  <c r="A662" i="1"/>
  <c r="B663" i="1"/>
  <c r="A663" i="1"/>
  <c r="B664" i="1"/>
  <c r="A664" i="1"/>
  <c r="B665" i="1"/>
  <c r="A665" i="1"/>
  <c r="B666" i="1"/>
  <c r="A666" i="1"/>
  <c r="B667" i="1"/>
  <c r="A667" i="1"/>
  <c r="B668" i="1"/>
  <c r="A668" i="1"/>
  <c r="B669" i="1"/>
  <c r="A669" i="1"/>
  <c r="B670" i="1"/>
  <c r="A670" i="1"/>
  <c r="B671" i="1"/>
  <c r="A671" i="1"/>
  <c r="B672" i="1"/>
  <c r="A672" i="1"/>
  <c r="B673" i="1"/>
  <c r="A673" i="1"/>
  <c r="B674" i="1"/>
  <c r="A674" i="1"/>
  <c r="B675" i="1"/>
  <c r="A675" i="1"/>
  <c r="B676" i="1"/>
  <c r="A676" i="1"/>
  <c r="B677" i="1"/>
  <c r="A677" i="1"/>
  <c r="B678" i="1"/>
  <c r="A678" i="1"/>
  <c r="B679" i="1"/>
  <c r="A679" i="1"/>
  <c r="B680" i="1"/>
  <c r="A680" i="1"/>
  <c r="B681" i="1"/>
  <c r="A681" i="1"/>
  <c r="B682" i="1"/>
  <c r="A682" i="1"/>
  <c r="B683" i="1"/>
  <c r="A683" i="1"/>
  <c r="B684" i="1"/>
  <c r="A684" i="1"/>
  <c r="B685" i="1"/>
  <c r="A685" i="1"/>
  <c r="B686" i="1"/>
  <c r="A686" i="1"/>
  <c r="B687" i="1"/>
  <c r="A687" i="1"/>
  <c r="B688" i="1"/>
  <c r="A688" i="1"/>
  <c r="B689" i="1"/>
  <c r="A689" i="1"/>
  <c r="B690" i="1"/>
  <c r="A690" i="1"/>
  <c r="B691" i="1"/>
  <c r="A691" i="1"/>
  <c r="B692" i="1"/>
  <c r="A692" i="1"/>
  <c r="B693" i="1"/>
  <c r="A693" i="1"/>
  <c r="B694" i="1"/>
  <c r="A694" i="1"/>
  <c r="B695" i="1"/>
  <c r="A695" i="1"/>
  <c r="B696" i="1"/>
  <c r="A696" i="1"/>
  <c r="B697" i="1"/>
  <c r="A697" i="1"/>
  <c r="B698" i="1"/>
  <c r="A698" i="1"/>
  <c r="B699" i="1"/>
  <c r="A699" i="1"/>
  <c r="B700" i="1"/>
  <c r="A700" i="1"/>
  <c r="B701" i="1"/>
  <c r="A701" i="1"/>
  <c r="B702" i="1"/>
  <c r="A702" i="1"/>
  <c r="B703" i="1"/>
  <c r="A703" i="1"/>
  <c r="B704" i="1"/>
  <c r="A704" i="1"/>
  <c r="B705" i="1"/>
  <c r="A705" i="1"/>
  <c r="B706" i="1"/>
  <c r="A706" i="1"/>
  <c r="B707" i="1"/>
  <c r="A707" i="1"/>
  <c r="B708" i="1"/>
  <c r="A708" i="1"/>
  <c r="B709" i="1"/>
  <c r="A709" i="1"/>
  <c r="B710" i="1"/>
  <c r="A710" i="1"/>
  <c r="B711" i="1"/>
  <c r="A711" i="1"/>
  <c r="B712" i="1"/>
  <c r="A712" i="1"/>
  <c r="B713" i="1"/>
  <c r="A713" i="1"/>
  <c r="B714" i="1"/>
  <c r="A714" i="1"/>
  <c r="B715" i="1"/>
  <c r="A715" i="1"/>
  <c r="B716" i="1"/>
  <c r="A716" i="1"/>
  <c r="B717" i="1"/>
  <c r="A717" i="1"/>
  <c r="B718" i="1"/>
  <c r="A718" i="1"/>
  <c r="B719" i="1"/>
  <c r="A719" i="1"/>
  <c r="B720" i="1"/>
  <c r="A720" i="1"/>
  <c r="B721" i="1"/>
  <c r="A721" i="1"/>
  <c r="B722" i="1"/>
  <c r="A722" i="1"/>
  <c r="B723" i="1"/>
  <c r="A723" i="1"/>
  <c r="B724" i="1"/>
  <c r="A724" i="1"/>
  <c r="B725" i="1"/>
  <c r="A725" i="1"/>
  <c r="B726" i="1"/>
  <c r="A726" i="1"/>
  <c r="B727" i="1"/>
  <c r="A727" i="1"/>
  <c r="B728" i="1"/>
  <c r="A728" i="1"/>
  <c r="B729" i="1"/>
  <c r="A729" i="1"/>
  <c r="B730" i="1"/>
  <c r="A730" i="1"/>
  <c r="B731" i="1"/>
  <c r="A731" i="1"/>
  <c r="B732" i="1"/>
  <c r="A732" i="1"/>
  <c r="B733" i="1"/>
  <c r="A733" i="1"/>
  <c r="B734" i="1"/>
  <c r="A734" i="1"/>
  <c r="B735" i="1"/>
  <c r="A735" i="1"/>
  <c r="B736" i="1"/>
  <c r="A736" i="1"/>
  <c r="B737" i="1"/>
  <c r="A737" i="1"/>
  <c r="B738" i="1"/>
  <c r="A738" i="1"/>
  <c r="B739" i="1"/>
  <c r="A739" i="1"/>
  <c r="B740" i="1"/>
  <c r="A740" i="1"/>
  <c r="B741" i="1"/>
  <c r="A741" i="1"/>
  <c r="B742" i="1"/>
  <c r="A742" i="1"/>
  <c r="B743" i="1"/>
  <c r="A743" i="1"/>
  <c r="B744" i="1"/>
  <c r="A744" i="1"/>
  <c r="B745" i="1"/>
  <c r="A745" i="1"/>
  <c r="B746" i="1"/>
  <c r="A746" i="1"/>
  <c r="B747" i="1"/>
  <c r="A747" i="1"/>
  <c r="B748" i="1"/>
  <c r="A748" i="1"/>
  <c r="B749" i="1"/>
  <c r="A749" i="1"/>
  <c r="B750" i="1"/>
  <c r="A750" i="1"/>
  <c r="B751" i="1"/>
  <c r="A751" i="1"/>
  <c r="B752" i="1"/>
  <c r="A752" i="1"/>
  <c r="B753" i="1"/>
  <c r="A753" i="1"/>
  <c r="B754" i="1"/>
  <c r="A754" i="1"/>
  <c r="B755" i="1"/>
  <c r="A755" i="1"/>
  <c r="B756" i="1"/>
  <c r="A756" i="1"/>
  <c r="B757" i="1"/>
  <c r="A757" i="1"/>
  <c r="B758" i="1"/>
  <c r="A758" i="1"/>
  <c r="B759" i="1"/>
  <c r="A759" i="1"/>
  <c r="B760" i="1"/>
  <c r="A760" i="1"/>
  <c r="B761" i="1"/>
  <c r="A761" i="1"/>
  <c r="B762" i="1"/>
  <c r="A762" i="1"/>
  <c r="B763" i="1"/>
  <c r="A763" i="1"/>
  <c r="B764" i="1"/>
  <c r="A764" i="1"/>
  <c r="B765" i="1"/>
  <c r="A765" i="1"/>
  <c r="B766" i="1"/>
  <c r="A766" i="1"/>
  <c r="B767" i="1"/>
  <c r="A767" i="1"/>
  <c r="B768" i="1"/>
  <c r="A768" i="1"/>
  <c r="B769" i="1"/>
  <c r="A769" i="1"/>
  <c r="B770" i="1"/>
  <c r="A770" i="1"/>
  <c r="B771" i="1"/>
  <c r="A771" i="1"/>
  <c r="B772" i="1"/>
  <c r="A772" i="1"/>
  <c r="B773" i="1"/>
  <c r="A773" i="1"/>
  <c r="B774" i="1"/>
  <c r="A774" i="1"/>
  <c r="B775" i="1"/>
  <c r="A775" i="1"/>
  <c r="B776" i="1"/>
  <c r="A776" i="1"/>
  <c r="B777" i="1"/>
  <c r="A777" i="1"/>
  <c r="B778" i="1"/>
  <c r="A778" i="1"/>
  <c r="B779" i="1"/>
  <c r="A779" i="1"/>
  <c r="B780" i="1"/>
  <c r="A780" i="1"/>
  <c r="B781" i="1"/>
  <c r="A781" i="1"/>
  <c r="B782" i="1"/>
  <c r="A782" i="1"/>
  <c r="B783" i="1"/>
  <c r="A783" i="1"/>
  <c r="B784" i="1"/>
  <c r="A784" i="1"/>
  <c r="B785" i="1"/>
  <c r="A785" i="1"/>
  <c r="B786" i="1"/>
  <c r="A786" i="1"/>
  <c r="B787" i="1"/>
  <c r="A787" i="1"/>
  <c r="B788" i="1"/>
  <c r="A788" i="1"/>
  <c r="B789" i="1"/>
  <c r="A789" i="1"/>
  <c r="B790" i="1"/>
  <c r="A790" i="1"/>
  <c r="B791" i="1"/>
  <c r="A791" i="1"/>
  <c r="B792" i="1"/>
  <c r="A792" i="1"/>
  <c r="B793" i="1"/>
  <c r="A793" i="1"/>
  <c r="B794" i="1"/>
  <c r="A794" i="1"/>
  <c r="B795" i="1"/>
  <c r="A795" i="1"/>
  <c r="B796" i="1"/>
  <c r="A796" i="1"/>
  <c r="B797" i="1"/>
  <c r="A797" i="1"/>
  <c r="B798" i="1"/>
  <c r="A798" i="1"/>
  <c r="B799" i="1"/>
  <c r="A799" i="1"/>
  <c r="B800" i="1"/>
  <c r="A800" i="1"/>
  <c r="B801" i="1"/>
  <c r="A801" i="1"/>
  <c r="B802" i="1"/>
  <c r="A802" i="1"/>
  <c r="B803" i="1"/>
  <c r="A803" i="1"/>
  <c r="B804" i="1"/>
  <c r="A804" i="1"/>
  <c r="B805" i="1"/>
  <c r="A805" i="1"/>
  <c r="B806" i="1"/>
  <c r="A806" i="1"/>
  <c r="B807" i="1"/>
  <c r="A807" i="1"/>
  <c r="B808" i="1"/>
  <c r="A808" i="1"/>
  <c r="B809" i="1"/>
  <c r="A809" i="1"/>
  <c r="B810" i="1"/>
  <c r="A810" i="1"/>
  <c r="B811" i="1"/>
  <c r="A811" i="1"/>
  <c r="B812" i="1"/>
  <c r="A812" i="1"/>
  <c r="B813" i="1"/>
  <c r="A813" i="1"/>
  <c r="B814" i="1"/>
  <c r="A814" i="1"/>
  <c r="B815" i="1"/>
  <c r="A815" i="1"/>
  <c r="B816" i="1"/>
  <c r="A816" i="1"/>
  <c r="B817" i="1"/>
  <c r="A817" i="1"/>
  <c r="B818" i="1"/>
  <c r="A818" i="1"/>
  <c r="B819" i="1"/>
  <c r="A819" i="1"/>
  <c r="B820" i="1"/>
  <c r="A820" i="1"/>
  <c r="B821" i="1"/>
  <c r="A821" i="1"/>
  <c r="B822" i="1"/>
  <c r="A822" i="1"/>
  <c r="B823" i="1"/>
  <c r="A823" i="1"/>
  <c r="B824" i="1"/>
  <c r="A824" i="1"/>
  <c r="B825" i="1"/>
  <c r="A825" i="1"/>
  <c r="B826" i="1"/>
  <c r="A826" i="1"/>
  <c r="B827" i="1"/>
  <c r="A827" i="1"/>
  <c r="B828" i="1"/>
  <c r="A828" i="1"/>
  <c r="B829" i="1"/>
  <c r="A829" i="1"/>
  <c r="B830" i="1"/>
  <c r="A830" i="1"/>
  <c r="B831" i="1"/>
  <c r="A831" i="1"/>
  <c r="B832" i="1"/>
  <c r="A832" i="1"/>
  <c r="B833" i="1"/>
  <c r="A833" i="1"/>
  <c r="B834" i="1"/>
  <c r="A834" i="1"/>
  <c r="B835" i="1"/>
  <c r="A835" i="1"/>
  <c r="B836" i="1"/>
  <c r="A836" i="1"/>
  <c r="B837" i="1"/>
  <c r="A837" i="1"/>
  <c r="B838" i="1"/>
  <c r="A838" i="1"/>
  <c r="B839" i="1"/>
  <c r="A839" i="1"/>
  <c r="B840" i="1"/>
  <c r="A840" i="1"/>
  <c r="B841" i="1"/>
  <c r="A841" i="1"/>
  <c r="B842" i="1"/>
  <c r="A842" i="1"/>
  <c r="B843" i="1"/>
  <c r="A843" i="1"/>
  <c r="B844" i="1"/>
  <c r="A844" i="1"/>
  <c r="B845" i="1"/>
  <c r="A845" i="1"/>
  <c r="B846" i="1"/>
  <c r="A846" i="1"/>
  <c r="B847" i="1"/>
  <c r="A847" i="1"/>
  <c r="B848" i="1"/>
  <c r="A848" i="1"/>
  <c r="B849" i="1"/>
  <c r="A849" i="1"/>
  <c r="B850" i="1"/>
  <c r="A850" i="1"/>
  <c r="B851" i="1"/>
  <c r="A851" i="1"/>
  <c r="B852" i="1"/>
  <c r="A852" i="1"/>
  <c r="B853" i="1"/>
  <c r="A853" i="1"/>
  <c r="B854" i="1"/>
  <c r="A854" i="1"/>
  <c r="B855" i="1"/>
  <c r="A855" i="1"/>
  <c r="B856" i="1"/>
  <c r="A856" i="1"/>
  <c r="B857" i="1"/>
  <c r="A857" i="1"/>
  <c r="B858" i="1"/>
  <c r="A858" i="1"/>
  <c r="B859" i="1"/>
  <c r="A859" i="1"/>
  <c r="B860" i="1"/>
  <c r="A860" i="1"/>
  <c r="B861" i="1"/>
  <c r="A861" i="1"/>
  <c r="B862" i="1"/>
  <c r="A862" i="1"/>
  <c r="B863" i="1"/>
  <c r="A863" i="1"/>
  <c r="B864" i="1"/>
  <c r="A864" i="1"/>
  <c r="B865" i="1"/>
  <c r="A865" i="1"/>
  <c r="B866" i="1"/>
  <c r="A866" i="1"/>
  <c r="B867" i="1"/>
  <c r="A867" i="1"/>
  <c r="B868" i="1"/>
  <c r="A868" i="1"/>
  <c r="B869" i="1"/>
  <c r="A869" i="1"/>
  <c r="B870" i="1"/>
  <c r="A870" i="1"/>
  <c r="B871" i="1"/>
  <c r="A871" i="1"/>
  <c r="B872" i="1"/>
  <c r="A872" i="1"/>
  <c r="B873" i="1"/>
  <c r="A873" i="1"/>
  <c r="B874" i="1"/>
  <c r="A874" i="1"/>
  <c r="B875" i="1"/>
  <c r="A875" i="1"/>
  <c r="B876" i="1"/>
  <c r="A876" i="1"/>
  <c r="B877" i="1"/>
  <c r="A877" i="1"/>
  <c r="B878" i="1"/>
  <c r="A878" i="1"/>
  <c r="B879" i="1"/>
  <c r="A879" i="1"/>
  <c r="B880" i="1"/>
  <c r="A880" i="1"/>
  <c r="B881" i="1"/>
  <c r="A881" i="1"/>
  <c r="B882" i="1"/>
  <c r="A882" i="1"/>
  <c r="B883" i="1"/>
  <c r="A883" i="1"/>
  <c r="B884" i="1"/>
  <c r="A884" i="1"/>
  <c r="B885" i="1"/>
  <c r="A885" i="1"/>
  <c r="B886" i="1"/>
  <c r="A886" i="1"/>
  <c r="B887" i="1"/>
  <c r="A887" i="1"/>
  <c r="B888" i="1"/>
  <c r="A888" i="1"/>
  <c r="B889" i="1"/>
  <c r="A889" i="1"/>
  <c r="B890" i="1"/>
  <c r="A890" i="1"/>
  <c r="B891" i="1"/>
  <c r="A891" i="1"/>
  <c r="B892" i="1"/>
  <c r="A892" i="1"/>
  <c r="B893" i="1"/>
  <c r="A893" i="1"/>
  <c r="B894" i="1"/>
  <c r="A894" i="1"/>
  <c r="B895" i="1"/>
  <c r="A895" i="1"/>
  <c r="B896" i="1"/>
  <c r="A896" i="1"/>
  <c r="B897" i="1"/>
  <c r="A897" i="1"/>
  <c r="B898" i="1"/>
  <c r="A898" i="1"/>
  <c r="B899" i="1"/>
  <c r="A899" i="1"/>
  <c r="B900" i="1"/>
  <c r="A900" i="1"/>
  <c r="B901" i="1"/>
  <c r="A901" i="1"/>
  <c r="B902" i="1"/>
  <c r="A902" i="1"/>
  <c r="B903" i="1"/>
  <c r="A903" i="1"/>
  <c r="B904" i="1"/>
  <c r="A904" i="1"/>
  <c r="B905" i="1"/>
  <c r="A905" i="1"/>
  <c r="B906" i="1"/>
  <c r="A906" i="1"/>
  <c r="B907" i="1"/>
  <c r="A907" i="1"/>
  <c r="B908" i="1"/>
  <c r="A908" i="1"/>
  <c r="B909" i="1"/>
  <c r="A909" i="1"/>
  <c r="B910" i="1"/>
  <c r="A910" i="1"/>
  <c r="B911" i="1"/>
  <c r="A911" i="1"/>
  <c r="B912" i="1"/>
  <c r="A912" i="1"/>
  <c r="B913" i="1"/>
  <c r="A913" i="1"/>
  <c r="B914" i="1"/>
  <c r="A914" i="1"/>
  <c r="B915" i="1"/>
  <c r="A915" i="1"/>
  <c r="B916" i="1"/>
  <c r="A916" i="1"/>
  <c r="B917" i="1"/>
  <c r="A917" i="1"/>
  <c r="B918" i="1"/>
  <c r="A918" i="1"/>
  <c r="B919" i="1"/>
  <c r="A919" i="1"/>
  <c r="B920" i="1"/>
  <c r="A920" i="1"/>
  <c r="B921" i="1"/>
  <c r="A921" i="1"/>
  <c r="B922" i="1"/>
  <c r="A922" i="1"/>
  <c r="B923" i="1"/>
  <c r="A923" i="1"/>
  <c r="B924" i="1"/>
  <c r="A924" i="1"/>
  <c r="B925" i="1"/>
  <c r="A925" i="1"/>
  <c r="B926" i="1"/>
  <c r="A926" i="1"/>
  <c r="B927" i="1"/>
  <c r="A927" i="1"/>
  <c r="B928" i="1"/>
  <c r="A928" i="1"/>
  <c r="B929" i="1"/>
  <c r="A929" i="1"/>
  <c r="B930" i="1"/>
  <c r="A930" i="1"/>
  <c r="B931" i="1"/>
  <c r="A931" i="1"/>
  <c r="B932" i="1"/>
  <c r="A932" i="1"/>
  <c r="B933" i="1"/>
  <c r="A933" i="1"/>
  <c r="B934" i="1"/>
  <c r="A934" i="1"/>
  <c r="B935" i="1"/>
  <c r="A935" i="1"/>
  <c r="B936" i="1"/>
  <c r="A936" i="1"/>
  <c r="B937" i="1"/>
  <c r="A937" i="1"/>
  <c r="B938" i="1"/>
  <c r="A938" i="1"/>
  <c r="B939" i="1"/>
  <c r="A939" i="1"/>
  <c r="B940" i="1"/>
  <c r="A940" i="1"/>
  <c r="B941" i="1"/>
  <c r="A941" i="1"/>
  <c r="B942" i="1"/>
  <c r="A942" i="1"/>
  <c r="B943" i="1"/>
  <c r="A943" i="1"/>
  <c r="B944" i="1"/>
  <c r="A944" i="1"/>
  <c r="B945" i="1"/>
  <c r="A945" i="1"/>
  <c r="B946" i="1"/>
  <c r="A946" i="1"/>
  <c r="B947" i="1"/>
  <c r="A947" i="1"/>
  <c r="B948" i="1"/>
  <c r="A948" i="1"/>
  <c r="B949" i="1"/>
  <c r="A949" i="1"/>
  <c r="B950" i="1"/>
  <c r="A950" i="1"/>
  <c r="B951" i="1"/>
  <c r="A951" i="1"/>
  <c r="B952" i="1"/>
  <c r="A952" i="1"/>
  <c r="B953" i="1"/>
  <c r="A953" i="1"/>
  <c r="B954" i="1"/>
  <c r="A954" i="1"/>
  <c r="B955" i="1"/>
  <c r="A955" i="1"/>
  <c r="B956" i="1"/>
  <c r="A956" i="1"/>
  <c r="B957" i="1"/>
  <c r="A957" i="1"/>
  <c r="B958" i="1"/>
  <c r="A958" i="1"/>
  <c r="B959" i="1"/>
  <c r="A959" i="1"/>
  <c r="B960" i="1"/>
  <c r="A960" i="1"/>
  <c r="B961" i="1"/>
  <c r="A961" i="1"/>
  <c r="B962" i="1"/>
  <c r="A962" i="1"/>
  <c r="B963" i="1"/>
  <c r="A963" i="1"/>
  <c r="B964" i="1"/>
  <c r="A964" i="1"/>
  <c r="B965" i="1"/>
  <c r="A965" i="1"/>
  <c r="B966" i="1"/>
  <c r="A966" i="1"/>
  <c r="B967" i="1"/>
  <c r="A967" i="1"/>
  <c r="B968" i="1"/>
  <c r="A968" i="1"/>
  <c r="B969" i="1"/>
  <c r="A969" i="1"/>
  <c r="B970" i="1"/>
  <c r="A970" i="1"/>
  <c r="B971" i="1"/>
  <c r="A971" i="1"/>
  <c r="B972" i="1"/>
  <c r="A972" i="1"/>
  <c r="B973" i="1"/>
  <c r="A973" i="1"/>
  <c r="B974" i="1"/>
  <c r="A974" i="1"/>
  <c r="B975" i="1"/>
  <c r="A975" i="1"/>
  <c r="B976" i="1"/>
  <c r="A976" i="1"/>
  <c r="B977" i="1"/>
  <c r="A977" i="1"/>
  <c r="B978" i="1"/>
  <c r="A978" i="1"/>
  <c r="B979" i="1"/>
  <c r="A979" i="1"/>
  <c r="B980" i="1"/>
  <c r="A980" i="1"/>
  <c r="B981" i="1"/>
  <c r="A981" i="1"/>
  <c r="B982" i="1"/>
  <c r="A982" i="1"/>
  <c r="B983" i="1"/>
  <c r="A983" i="1"/>
  <c r="B984" i="1"/>
  <c r="A984" i="1"/>
  <c r="B985" i="1"/>
  <c r="A985" i="1"/>
  <c r="B986" i="1"/>
  <c r="A986" i="1"/>
  <c r="B987" i="1"/>
  <c r="A987" i="1"/>
  <c r="B988" i="1"/>
  <c r="A988" i="1"/>
  <c r="B989" i="1"/>
  <c r="A989" i="1"/>
  <c r="B990" i="1"/>
  <c r="A990" i="1"/>
  <c r="B991" i="1"/>
  <c r="A991" i="1"/>
  <c r="B992" i="1"/>
  <c r="A992" i="1"/>
  <c r="B993" i="1"/>
  <c r="A993" i="1"/>
  <c r="B994" i="1"/>
  <c r="A994" i="1"/>
  <c r="B995" i="1"/>
  <c r="A995" i="1"/>
  <c r="B996" i="1"/>
  <c r="A996" i="1"/>
  <c r="B997" i="1"/>
  <c r="A997" i="1"/>
  <c r="B998" i="1"/>
  <c r="A998" i="1"/>
  <c r="B999" i="1"/>
  <c r="A999" i="1"/>
  <c r="B1000" i="1"/>
  <c r="A1000" i="1"/>
  <c r="B1001" i="1"/>
  <c r="A1001" i="1"/>
  <c r="B1002" i="1"/>
  <c r="A1002" i="1"/>
  <c r="B1003" i="1"/>
  <c r="A1003" i="1"/>
  <c r="B1004" i="1"/>
  <c r="A1004" i="1"/>
  <c r="B1005" i="1"/>
  <c r="A1005" i="1"/>
  <c r="B1006" i="1"/>
  <c r="A1006" i="1"/>
  <c r="B1007" i="1"/>
  <c r="A1007" i="1"/>
  <c r="B1008" i="1"/>
  <c r="A1008" i="1"/>
  <c r="B1009" i="1"/>
  <c r="A1009" i="1"/>
  <c r="B1010" i="1"/>
  <c r="A1010" i="1"/>
  <c r="B1011" i="1"/>
  <c r="A1011" i="1"/>
  <c r="B1012" i="1"/>
  <c r="A1012" i="1"/>
  <c r="B1013" i="1"/>
  <c r="A1013" i="1"/>
  <c r="B1014" i="1"/>
  <c r="A1014" i="1"/>
  <c r="B1015" i="1"/>
  <c r="A1015" i="1"/>
  <c r="B1016" i="1"/>
  <c r="A1016" i="1"/>
  <c r="B1017" i="1"/>
  <c r="A1017" i="1"/>
  <c r="B1018" i="1"/>
  <c r="A1018" i="1"/>
  <c r="B1019" i="1"/>
  <c r="A1019" i="1"/>
  <c r="B1020" i="1"/>
  <c r="A1020" i="1"/>
  <c r="B1021" i="1"/>
  <c r="A1021" i="1"/>
  <c r="B1022" i="1"/>
  <c r="A1022" i="1"/>
  <c r="B1023" i="1"/>
  <c r="A1023" i="1"/>
  <c r="B1024" i="1"/>
  <c r="A1024" i="1"/>
  <c r="B1025" i="1"/>
  <c r="A1025" i="1"/>
  <c r="B1026" i="1"/>
  <c r="A1026" i="1"/>
  <c r="B1027" i="1"/>
  <c r="A1027" i="1"/>
  <c r="B1028" i="1"/>
  <c r="A1028" i="1"/>
  <c r="B1029" i="1"/>
  <c r="A1029" i="1"/>
  <c r="B1030" i="1"/>
  <c r="A1030" i="1"/>
  <c r="B1031" i="1"/>
  <c r="A1031" i="1"/>
  <c r="B1032" i="1"/>
  <c r="A1032" i="1"/>
  <c r="B1033" i="1"/>
  <c r="A1033" i="1"/>
  <c r="B1034" i="1"/>
  <c r="A1034" i="1"/>
  <c r="B1035" i="1"/>
  <c r="A1035" i="1"/>
  <c r="B1036" i="1"/>
  <c r="A1036" i="1"/>
  <c r="B1037" i="1"/>
  <c r="A1037" i="1"/>
  <c r="B1038" i="1"/>
  <c r="A1038" i="1"/>
  <c r="B1039" i="1"/>
  <c r="A1039" i="1"/>
  <c r="B1040" i="1"/>
  <c r="A1040" i="1"/>
  <c r="B1041" i="1"/>
  <c r="A1041" i="1"/>
  <c r="B1042" i="1"/>
  <c r="A1042" i="1"/>
  <c r="B1043" i="1"/>
  <c r="A1043" i="1"/>
  <c r="B1044" i="1"/>
  <c r="A1044" i="1"/>
  <c r="B1045" i="1"/>
  <c r="A1045" i="1"/>
  <c r="B1046" i="1"/>
  <c r="A1046" i="1"/>
  <c r="B1047" i="1"/>
  <c r="A1047" i="1"/>
  <c r="B1048" i="1"/>
  <c r="A1048" i="1"/>
  <c r="B1049" i="1"/>
  <c r="A1049" i="1"/>
  <c r="B1050" i="1"/>
  <c r="A1050" i="1"/>
  <c r="B1051" i="1"/>
  <c r="A1051" i="1"/>
  <c r="B1052" i="1"/>
  <c r="A1052" i="1"/>
  <c r="B1053" i="1"/>
  <c r="A1053" i="1"/>
  <c r="B1054" i="1"/>
  <c r="A1054" i="1"/>
  <c r="B1055" i="1"/>
  <c r="A1055" i="1"/>
  <c r="B1056" i="1"/>
  <c r="A1056" i="1"/>
  <c r="B1057" i="1"/>
  <c r="A1057" i="1"/>
  <c r="B1058" i="1"/>
  <c r="A1058" i="1"/>
  <c r="B1059" i="1"/>
  <c r="A1059" i="1"/>
  <c r="B1060" i="1"/>
  <c r="A1060" i="1"/>
  <c r="B1061" i="1"/>
  <c r="A1061" i="1"/>
  <c r="B1062" i="1"/>
  <c r="A1062" i="1"/>
  <c r="B1063" i="1"/>
  <c r="A1063" i="1"/>
  <c r="B1064" i="1"/>
  <c r="A1064" i="1"/>
  <c r="B1065" i="1"/>
  <c r="A1065" i="1"/>
  <c r="B1066" i="1"/>
  <c r="A1066" i="1"/>
  <c r="B1067" i="1"/>
  <c r="A1067" i="1"/>
  <c r="B1068" i="1"/>
  <c r="A1068" i="1"/>
  <c r="B1069" i="1"/>
  <c r="A1069" i="1"/>
  <c r="B1070" i="1"/>
  <c r="A1070" i="1"/>
  <c r="B1071" i="1"/>
  <c r="A1071" i="1"/>
  <c r="B1072" i="1"/>
  <c r="A1072" i="1"/>
  <c r="B1073" i="1"/>
  <c r="A1073" i="1"/>
  <c r="B1074" i="1"/>
  <c r="A1074" i="1"/>
  <c r="B1075" i="1"/>
  <c r="A1075" i="1"/>
  <c r="B1076" i="1"/>
  <c r="A1076" i="1"/>
  <c r="B1077" i="1"/>
  <c r="A1077" i="1"/>
  <c r="B1078" i="1"/>
  <c r="A1078" i="1"/>
  <c r="B1079" i="1"/>
  <c r="A1079" i="1"/>
  <c r="B1080" i="1"/>
  <c r="A1080" i="1"/>
  <c r="B1081" i="1"/>
  <c r="A1081" i="1"/>
  <c r="B1082" i="1"/>
  <c r="A1082" i="1"/>
  <c r="B1083" i="1"/>
  <c r="A1083" i="1"/>
  <c r="B1084" i="1"/>
  <c r="A1084" i="1"/>
  <c r="B1085" i="1"/>
  <c r="A1085" i="1"/>
  <c r="B1086" i="1"/>
  <c r="A1086" i="1"/>
  <c r="B1087" i="1"/>
  <c r="A1087" i="1"/>
  <c r="B1088" i="1"/>
  <c r="A1088" i="1"/>
  <c r="B1089" i="1"/>
  <c r="A1089" i="1"/>
  <c r="B1090" i="1"/>
  <c r="A1090" i="1"/>
  <c r="B1091" i="1"/>
  <c r="A1091" i="1"/>
  <c r="B1092" i="1"/>
  <c r="A1092" i="1"/>
  <c r="B1093" i="1"/>
  <c r="A1093" i="1"/>
  <c r="B1094" i="1"/>
  <c r="A1094" i="1"/>
  <c r="B1095" i="1"/>
  <c r="A1095" i="1"/>
  <c r="B1096" i="1"/>
  <c r="A1096" i="1"/>
  <c r="B1097" i="1"/>
  <c r="A1097" i="1"/>
  <c r="B1098" i="1"/>
  <c r="A1098" i="1"/>
  <c r="B1099" i="1"/>
  <c r="A1099" i="1"/>
  <c r="B1100" i="1"/>
  <c r="A1100" i="1"/>
  <c r="B1101" i="1"/>
  <c r="A1101" i="1"/>
  <c r="B1102" i="1"/>
  <c r="A1102" i="1"/>
  <c r="B1103" i="1"/>
  <c r="A1103" i="1"/>
  <c r="B1104" i="1"/>
  <c r="A1104" i="1"/>
  <c r="B1105" i="1"/>
  <c r="A1105" i="1"/>
  <c r="B1106" i="1"/>
  <c r="A1106" i="1"/>
  <c r="B1107" i="1"/>
  <c r="A1107" i="1"/>
  <c r="B1108" i="1"/>
  <c r="A1108" i="1"/>
  <c r="B1109" i="1"/>
  <c r="A1109" i="1"/>
  <c r="B1110" i="1"/>
  <c r="A1110" i="1"/>
  <c r="B1111" i="1"/>
  <c r="A1111" i="1"/>
  <c r="B1112" i="1"/>
  <c r="A1112" i="1"/>
  <c r="B1113" i="1"/>
  <c r="A1113" i="1"/>
  <c r="B1114" i="1"/>
  <c r="A1114" i="1"/>
  <c r="B1115" i="1"/>
  <c r="A1115" i="1"/>
  <c r="B1116" i="1"/>
  <c r="A1116" i="1"/>
  <c r="B1117" i="1"/>
  <c r="A1117" i="1"/>
  <c r="B1118" i="1"/>
  <c r="A1118" i="1"/>
  <c r="B1119" i="1"/>
  <c r="A1119" i="1"/>
  <c r="B1120" i="1"/>
  <c r="A1120" i="1"/>
  <c r="B1121" i="1"/>
  <c r="A1121" i="1"/>
  <c r="B1122" i="1"/>
  <c r="A1122" i="1"/>
  <c r="B1123" i="1"/>
  <c r="A1123" i="1"/>
  <c r="B1124" i="1"/>
  <c r="A1124" i="1"/>
  <c r="B1125" i="1"/>
  <c r="A1125" i="1"/>
  <c r="B1126" i="1"/>
  <c r="A1126" i="1"/>
  <c r="B1127" i="1"/>
  <c r="A1127" i="1"/>
  <c r="B1128" i="1"/>
  <c r="A1128" i="1"/>
  <c r="B1129" i="1"/>
  <c r="A1129" i="1"/>
  <c r="B1130" i="1"/>
  <c r="A1130" i="1"/>
  <c r="B1131" i="1"/>
  <c r="A1131" i="1"/>
  <c r="B1132" i="1"/>
  <c r="A1132" i="1"/>
  <c r="B1133" i="1"/>
  <c r="A1133" i="1"/>
  <c r="B1134" i="1"/>
  <c r="A1134" i="1"/>
  <c r="B1135" i="1"/>
  <c r="A1135" i="1"/>
  <c r="B1136" i="1"/>
  <c r="A1136" i="1"/>
  <c r="B1137" i="1"/>
  <c r="A1137" i="1"/>
  <c r="B1138" i="1"/>
  <c r="A1138" i="1"/>
  <c r="B1139" i="1"/>
  <c r="A1139" i="1"/>
  <c r="B1140" i="1"/>
  <c r="A1140" i="1"/>
  <c r="B1141" i="1"/>
  <c r="A1141" i="1"/>
  <c r="B1142" i="1"/>
  <c r="A1142" i="1"/>
  <c r="B1143" i="1"/>
  <c r="A1143" i="1"/>
  <c r="B1144" i="1"/>
  <c r="A1144" i="1"/>
  <c r="B1145" i="1"/>
  <c r="A1145" i="1"/>
  <c r="B1146" i="1"/>
  <c r="A1146" i="1"/>
  <c r="B1147" i="1"/>
  <c r="A1147" i="1"/>
  <c r="B1148" i="1"/>
  <c r="A1148" i="1"/>
  <c r="B1149" i="1"/>
  <c r="A1149" i="1"/>
  <c r="B1150" i="1"/>
  <c r="A1150" i="1"/>
  <c r="B1151" i="1"/>
  <c r="A1151" i="1"/>
  <c r="B1152" i="1"/>
  <c r="A1152" i="1"/>
  <c r="B1153" i="1"/>
  <c r="A1153" i="1"/>
  <c r="B1154" i="1"/>
  <c r="A1154" i="1"/>
  <c r="B1155" i="1"/>
  <c r="A1155" i="1"/>
  <c r="B1156" i="1"/>
  <c r="A1156" i="1"/>
  <c r="B1157" i="1"/>
  <c r="A1157" i="1"/>
  <c r="B1158" i="1"/>
  <c r="A1158" i="1"/>
  <c r="B1159" i="1"/>
  <c r="A1159" i="1"/>
  <c r="B1160" i="1"/>
  <c r="A1160" i="1"/>
  <c r="B1161" i="1"/>
  <c r="A1161" i="1"/>
  <c r="B1162" i="1"/>
  <c r="A1162" i="1"/>
  <c r="B1163" i="1"/>
  <c r="A1163" i="1"/>
  <c r="B1164" i="1"/>
  <c r="A1164" i="1"/>
  <c r="B1165" i="1"/>
  <c r="A1165" i="1"/>
  <c r="B1166" i="1"/>
  <c r="A1166" i="1"/>
  <c r="B1167" i="1"/>
  <c r="A1167" i="1"/>
  <c r="B1168" i="1"/>
  <c r="A1168" i="1"/>
  <c r="B1169" i="1"/>
  <c r="A1169" i="1"/>
  <c r="B1170" i="1"/>
  <c r="A1170" i="1"/>
  <c r="B1171" i="1"/>
  <c r="A1171" i="1"/>
  <c r="B1172" i="1"/>
  <c r="A1172" i="1"/>
  <c r="B1173" i="1"/>
  <c r="A1173" i="1"/>
  <c r="B1174" i="1"/>
  <c r="A1174" i="1"/>
  <c r="B1175" i="1"/>
  <c r="A1175" i="1"/>
  <c r="B1176" i="1"/>
  <c r="A1176" i="1"/>
  <c r="B1177" i="1"/>
  <c r="A1177" i="1"/>
  <c r="B1178" i="1"/>
  <c r="A1178" i="1"/>
  <c r="B1179" i="1"/>
  <c r="A1179" i="1"/>
  <c r="B1180" i="1"/>
  <c r="A1180" i="1"/>
  <c r="B1181" i="1"/>
  <c r="A1181" i="1"/>
  <c r="B1182" i="1"/>
  <c r="A1182" i="1"/>
  <c r="B1183" i="1"/>
  <c r="A1183" i="1"/>
  <c r="B1184" i="1"/>
  <c r="A1184" i="1"/>
  <c r="B1185" i="1"/>
  <c r="A1185" i="1"/>
  <c r="B1186" i="1"/>
  <c r="A1186" i="1"/>
  <c r="B1187" i="1"/>
  <c r="A1187" i="1"/>
  <c r="B1188" i="1"/>
  <c r="A1188" i="1"/>
  <c r="B1189" i="1"/>
  <c r="A1189" i="1"/>
  <c r="B1190" i="1"/>
  <c r="A1190" i="1"/>
  <c r="B1191" i="1"/>
  <c r="A1191" i="1"/>
  <c r="B1192" i="1"/>
  <c r="A1192" i="1"/>
  <c r="B1193" i="1"/>
  <c r="A1193" i="1"/>
  <c r="B1194" i="1"/>
  <c r="A1194" i="1"/>
  <c r="B1195" i="1"/>
  <c r="A1195" i="1"/>
  <c r="B1196" i="1"/>
  <c r="A1196" i="1"/>
  <c r="B1197" i="1"/>
  <c r="A1197" i="1"/>
  <c r="B1198" i="1"/>
  <c r="A1198" i="1"/>
  <c r="B1199" i="1"/>
  <c r="A1199" i="1"/>
  <c r="B1200" i="1"/>
  <c r="A1200" i="1"/>
  <c r="B1201" i="1"/>
  <c r="A1201" i="1"/>
  <c r="B1202" i="1"/>
  <c r="A1202" i="1"/>
  <c r="B1203" i="1"/>
  <c r="A1203" i="1"/>
  <c r="B1204" i="1"/>
  <c r="A1204" i="1"/>
  <c r="B1205" i="1"/>
  <c r="A1205" i="1"/>
  <c r="B1206" i="1"/>
  <c r="A1206" i="1"/>
  <c r="B1207" i="1"/>
  <c r="A1207" i="1"/>
  <c r="B1208" i="1"/>
  <c r="A1208" i="1"/>
  <c r="B1209" i="1"/>
  <c r="A1209" i="1"/>
  <c r="B1210" i="1"/>
  <c r="A1210" i="1"/>
  <c r="B1211" i="1"/>
  <c r="A1211" i="1"/>
  <c r="B1212" i="1"/>
  <c r="A1212" i="1"/>
  <c r="B1213" i="1"/>
  <c r="A1213" i="1"/>
  <c r="B1214" i="1"/>
  <c r="A1214" i="1"/>
  <c r="B1215" i="1"/>
  <c r="A1215" i="1"/>
  <c r="B1216" i="1"/>
  <c r="A1216" i="1"/>
  <c r="B1217" i="1"/>
  <c r="A1217" i="1"/>
  <c r="B1218" i="1"/>
  <c r="A1218" i="1"/>
  <c r="B1219" i="1"/>
  <c r="A1219" i="1"/>
  <c r="B1220" i="1"/>
  <c r="A1220" i="1"/>
  <c r="B1221" i="1"/>
  <c r="A1221" i="1"/>
  <c r="B1222" i="1"/>
  <c r="A1222" i="1"/>
  <c r="B1223" i="1"/>
  <c r="A1223" i="1"/>
  <c r="B1224" i="1"/>
  <c r="A1224" i="1"/>
  <c r="B1225" i="1"/>
  <c r="A1225" i="1"/>
  <c r="B1226" i="1"/>
  <c r="A1226" i="1"/>
  <c r="B1227" i="1"/>
  <c r="A1227" i="1"/>
  <c r="B1228" i="1"/>
  <c r="A1228" i="1"/>
  <c r="B1229" i="1"/>
  <c r="A1229" i="1"/>
  <c r="B1230" i="1"/>
  <c r="A1230" i="1"/>
  <c r="B1231" i="1"/>
  <c r="A1231" i="1"/>
  <c r="B1232" i="1"/>
  <c r="A1232" i="1"/>
  <c r="B1233" i="1"/>
  <c r="A1233" i="1"/>
  <c r="B1234" i="1"/>
  <c r="A1234" i="1"/>
  <c r="B1235" i="1"/>
  <c r="A1235" i="1"/>
  <c r="B1236" i="1"/>
  <c r="A1236" i="1"/>
  <c r="B1237" i="1"/>
  <c r="A1237" i="1"/>
  <c r="B1238" i="1"/>
  <c r="A1238" i="1"/>
  <c r="B1239" i="1"/>
  <c r="A1239" i="1"/>
  <c r="B1240" i="1"/>
  <c r="A1240" i="1"/>
  <c r="B1241" i="1"/>
  <c r="A1241" i="1"/>
  <c r="B1242" i="1"/>
  <c r="A1242" i="1"/>
  <c r="B1243" i="1"/>
  <c r="A1243" i="1"/>
  <c r="B1244" i="1"/>
  <c r="A1244" i="1"/>
  <c r="B1245" i="1"/>
  <c r="A1245" i="1"/>
  <c r="B1246" i="1"/>
  <c r="A1246" i="1"/>
  <c r="B1247" i="1"/>
  <c r="A1247" i="1"/>
  <c r="B1248" i="1"/>
  <c r="A1248" i="1"/>
  <c r="B1249" i="1"/>
  <c r="A1249" i="1"/>
  <c r="B1250" i="1"/>
  <c r="A1250" i="1"/>
  <c r="B1251" i="1"/>
  <c r="A1251" i="1"/>
  <c r="B1252" i="1"/>
  <c r="A1252" i="1"/>
  <c r="B1253" i="1"/>
  <c r="A1253" i="1"/>
  <c r="B1254" i="1"/>
  <c r="A1254" i="1"/>
  <c r="B1255" i="1"/>
  <c r="A1255" i="1"/>
  <c r="B1256" i="1"/>
  <c r="A1256" i="1"/>
  <c r="B1257" i="1"/>
  <c r="A1257" i="1"/>
  <c r="B1258" i="1"/>
  <c r="A1258" i="1"/>
  <c r="B1259" i="1"/>
  <c r="A1259" i="1"/>
  <c r="B1260" i="1"/>
  <c r="A1260" i="1"/>
  <c r="B1261" i="1"/>
  <c r="A1261" i="1"/>
  <c r="B1262" i="1"/>
  <c r="A1262" i="1"/>
  <c r="B1263" i="1"/>
  <c r="A1263" i="1"/>
  <c r="B1264" i="1"/>
  <c r="A1264" i="1"/>
  <c r="B1265" i="1"/>
  <c r="A1265" i="1"/>
  <c r="B1266" i="1"/>
  <c r="A1266" i="1"/>
  <c r="B1267" i="1"/>
  <c r="A1267" i="1"/>
  <c r="B1268" i="1"/>
  <c r="A1268" i="1"/>
  <c r="B1269" i="1"/>
  <c r="A1269" i="1"/>
  <c r="B1270" i="1"/>
  <c r="A1270" i="1"/>
  <c r="B1271" i="1"/>
  <c r="A1271" i="1"/>
  <c r="B1272" i="1"/>
  <c r="A1272" i="1"/>
  <c r="B1273" i="1"/>
  <c r="A1273" i="1"/>
  <c r="B1274" i="1"/>
  <c r="A1274" i="1"/>
  <c r="B1275" i="1"/>
  <c r="A1275" i="1"/>
  <c r="B1276" i="1"/>
  <c r="A1276" i="1"/>
  <c r="B1277" i="1"/>
  <c r="A1277" i="1"/>
  <c r="B1278" i="1"/>
  <c r="A1278" i="1"/>
  <c r="B1279" i="1"/>
  <c r="A1279" i="1"/>
  <c r="B1280" i="1"/>
  <c r="A1280" i="1"/>
  <c r="B1281" i="1"/>
  <c r="A1281" i="1"/>
  <c r="B1282" i="1"/>
  <c r="A1282" i="1"/>
  <c r="B1283" i="1"/>
  <c r="A1283" i="1"/>
  <c r="B1284" i="1"/>
  <c r="A1284" i="1"/>
  <c r="B1285" i="1"/>
  <c r="A1285" i="1"/>
  <c r="B1286" i="1"/>
  <c r="A1286" i="1"/>
  <c r="B1287" i="1"/>
  <c r="A1287" i="1"/>
  <c r="B1288" i="1"/>
  <c r="A1288" i="1"/>
  <c r="B1289" i="1"/>
  <c r="A1289" i="1"/>
  <c r="B1290" i="1"/>
  <c r="A1290" i="1"/>
  <c r="B1291" i="1"/>
  <c r="A1291" i="1"/>
  <c r="B1292" i="1"/>
  <c r="A1292" i="1"/>
  <c r="B1293" i="1"/>
  <c r="A1293" i="1"/>
  <c r="B1294" i="1"/>
  <c r="A1294" i="1"/>
  <c r="B1295" i="1"/>
  <c r="A1295" i="1"/>
  <c r="B1296" i="1"/>
  <c r="A1296" i="1"/>
  <c r="B1297" i="1"/>
  <c r="A1297" i="1"/>
  <c r="B1298" i="1"/>
  <c r="A1298" i="1"/>
  <c r="B1299" i="1"/>
  <c r="A1299" i="1"/>
  <c r="B1300" i="1"/>
  <c r="A1300" i="1"/>
  <c r="B1301" i="1"/>
  <c r="A1301" i="1"/>
  <c r="B1302" i="1"/>
  <c r="A1302" i="1"/>
  <c r="B1303" i="1"/>
  <c r="A1303" i="1"/>
  <c r="B1304" i="1"/>
  <c r="A1304" i="1"/>
  <c r="B1305" i="1"/>
  <c r="A1305" i="1"/>
  <c r="B1306" i="1"/>
  <c r="A1306" i="1"/>
  <c r="B1307" i="1"/>
  <c r="A1307" i="1"/>
  <c r="B1308" i="1"/>
  <c r="A1308" i="1"/>
  <c r="B1309" i="1"/>
  <c r="A1309" i="1"/>
  <c r="B1310" i="1"/>
  <c r="A1310" i="1"/>
  <c r="B1311" i="1"/>
  <c r="A1311" i="1"/>
  <c r="B1312" i="1"/>
  <c r="A1312" i="1"/>
  <c r="B1313" i="1"/>
  <c r="A1313" i="1"/>
  <c r="B1314" i="1"/>
  <c r="A1314" i="1"/>
  <c r="B1315" i="1"/>
  <c r="A1315" i="1"/>
  <c r="B1316" i="1"/>
  <c r="A1316" i="1"/>
  <c r="B1317" i="1"/>
  <c r="A1317" i="1"/>
  <c r="B1318" i="1"/>
  <c r="A1318" i="1"/>
  <c r="B1319" i="1"/>
  <c r="A1319" i="1"/>
  <c r="B1320" i="1"/>
  <c r="A1320" i="1"/>
  <c r="B1321" i="1"/>
  <c r="A1321" i="1"/>
  <c r="B1322" i="1"/>
  <c r="A1322" i="1"/>
  <c r="B1323" i="1"/>
  <c r="A1323" i="1"/>
  <c r="B1324" i="1"/>
  <c r="A1324" i="1"/>
  <c r="B1325" i="1"/>
  <c r="A1325" i="1"/>
  <c r="B1326" i="1"/>
  <c r="A1326" i="1"/>
  <c r="B1327" i="1"/>
  <c r="A1327" i="1"/>
  <c r="B1328" i="1"/>
  <c r="A1328" i="1"/>
  <c r="B1329" i="1"/>
  <c r="A1329" i="1"/>
  <c r="B1330" i="1"/>
  <c r="A1330" i="1"/>
  <c r="B1331" i="1"/>
  <c r="A1331" i="1"/>
  <c r="B1332" i="1"/>
  <c r="A1332" i="1"/>
  <c r="B1333" i="1"/>
  <c r="A1333" i="1"/>
  <c r="B1334" i="1"/>
  <c r="A1334" i="1"/>
  <c r="B1335" i="1"/>
  <c r="A1335" i="1"/>
  <c r="B1336" i="1"/>
  <c r="A1336" i="1"/>
  <c r="B1337" i="1"/>
  <c r="A1337" i="1"/>
  <c r="B1338" i="1"/>
  <c r="A1338" i="1"/>
  <c r="B1339" i="1"/>
  <c r="A1339" i="1"/>
  <c r="B1340" i="1"/>
  <c r="A1340" i="1"/>
  <c r="B1341" i="1"/>
  <c r="A1341" i="1"/>
  <c r="B1342" i="1"/>
  <c r="A1342" i="1"/>
  <c r="B1343" i="1"/>
  <c r="A1343" i="1"/>
  <c r="B1344" i="1"/>
  <c r="A1344" i="1"/>
  <c r="B1345" i="1"/>
  <c r="A1345" i="1"/>
  <c r="B1346" i="1"/>
  <c r="A1346" i="1"/>
  <c r="B1347" i="1"/>
  <c r="A1347" i="1"/>
  <c r="B1348" i="1"/>
  <c r="A1348" i="1"/>
  <c r="B1349" i="1"/>
  <c r="A1349" i="1"/>
  <c r="B1350" i="1"/>
  <c r="A1350" i="1"/>
  <c r="B1351" i="1"/>
  <c r="A1351" i="1"/>
  <c r="B1352" i="1"/>
  <c r="A1352" i="1"/>
  <c r="B1353" i="1"/>
  <c r="A1353" i="1"/>
  <c r="B1354" i="1"/>
  <c r="A1354" i="1"/>
  <c r="B1355" i="1"/>
  <c r="A1355" i="1"/>
  <c r="B1356" i="1"/>
  <c r="A1356" i="1"/>
  <c r="B1357" i="1"/>
  <c r="A1357" i="1"/>
  <c r="B1358" i="1"/>
  <c r="A1358" i="1"/>
  <c r="B1359" i="1"/>
  <c r="A1359" i="1"/>
  <c r="B1360" i="1"/>
  <c r="A1360" i="1"/>
  <c r="B1361" i="1"/>
  <c r="A1361" i="1"/>
  <c r="B1362" i="1"/>
  <c r="A1362" i="1"/>
  <c r="B1363" i="1"/>
  <c r="A1363" i="1"/>
  <c r="B1364" i="1"/>
  <c r="A1364" i="1"/>
  <c r="B1365" i="1"/>
  <c r="A1365" i="1"/>
  <c r="B1366" i="1"/>
  <c r="A1366" i="1"/>
  <c r="B1367" i="1"/>
  <c r="A1367" i="1"/>
  <c r="B1368" i="1"/>
  <c r="A1368" i="1"/>
  <c r="B1369" i="1"/>
  <c r="A1369" i="1"/>
  <c r="B1370" i="1"/>
  <c r="A1370" i="1"/>
  <c r="B1371" i="1"/>
  <c r="A1371" i="1"/>
  <c r="B1372" i="1"/>
  <c r="A1372" i="1"/>
  <c r="B1373" i="1"/>
  <c r="A1373" i="1"/>
  <c r="B1374" i="1"/>
  <c r="A1374" i="1"/>
  <c r="B1375" i="1"/>
  <c r="A1375" i="1"/>
  <c r="B1376" i="1"/>
  <c r="A1376" i="1"/>
  <c r="B1377" i="1"/>
  <c r="A1377" i="1"/>
  <c r="B1378" i="1"/>
  <c r="A1378" i="1"/>
  <c r="B1379" i="1"/>
  <c r="A1379" i="1"/>
  <c r="B1380" i="1"/>
  <c r="A1380" i="1"/>
  <c r="B1381" i="1"/>
  <c r="A1381" i="1"/>
  <c r="B1382" i="1"/>
  <c r="A1382" i="1"/>
  <c r="B1383" i="1"/>
  <c r="A1383" i="1"/>
  <c r="B1384" i="1"/>
  <c r="A1384" i="1"/>
  <c r="B1385" i="1"/>
  <c r="A1385" i="1"/>
  <c r="B1386" i="1"/>
  <c r="A1386" i="1"/>
  <c r="B1387" i="1"/>
  <c r="A1387" i="1"/>
  <c r="B1388" i="1"/>
  <c r="A1388" i="1"/>
  <c r="B1389" i="1"/>
  <c r="A1389" i="1"/>
  <c r="B1390" i="1"/>
  <c r="A1390" i="1"/>
  <c r="B1391" i="1"/>
  <c r="A1391" i="1"/>
  <c r="B1392" i="1"/>
  <c r="A1392" i="1"/>
  <c r="B1393" i="1"/>
  <c r="A1393" i="1"/>
  <c r="B1394" i="1"/>
  <c r="A1394" i="1"/>
  <c r="B1395" i="1"/>
  <c r="A1395" i="1"/>
  <c r="B1396" i="1"/>
  <c r="A1396" i="1"/>
  <c r="B1397" i="1"/>
  <c r="A1397" i="1"/>
  <c r="B1398" i="1"/>
  <c r="A1398" i="1"/>
  <c r="B1399" i="1"/>
  <c r="A1399" i="1"/>
  <c r="B1400" i="1"/>
  <c r="A1400" i="1"/>
  <c r="B1401" i="1"/>
  <c r="A1401" i="1"/>
  <c r="B1402" i="1"/>
  <c r="A1402" i="1"/>
  <c r="B1403" i="1"/>
  <c r="A1403" i="1"/>
  <c r="B1404" i="1"/>
  <c r="A1404" i="1"/>
  <c r="B1405" i="1"/>
  <c r="A1405" i="1"/>
  <c r="B1406" i="1"/>
  <c r="A1406" i="1"/>
  <c r="B1407" i="1"/>
  <c r="A1407" i="1"/>
  <c r="B1408" i="1"/>
  <c r="A1408" i="1"/>
  <c r="B1409" i="1"/>
  <c r="A1409" i="1"/>
  <c r="B1410" i="1"/>
  <c r="A1410" i="1"/>
  <c r="B1411" i="1"/>
  <c r="A1411" i="1"/>
  <c r="B1412" i="1"/>
  <c r="A1412" i="1"/>
  <c r="B1413" i="1"/>
  <c r="A1413" i="1"/>
  <c r="B1414" i="1"/>
  <c r="A1414" i="1"/>
  <c r="B1415" i="1"/>
  <c r="A1415" i="1"/>
  <c r="B1416" i="1"/>
  <c r="A1416" i="1"/>
  <c r="B1417" i="1"/>
  <c r="A1417" i="1"/>
  <c r="B1418" i="1"/>
  <c r="A1418" i="1"/>
  <c r="B1419" i="1"/>
  <c r="A1419" i="1"/>
  <c r="B1420" i="1"/>
  <c r="A1420" i="1"/>
  <c r="B1421" i="1"/>
  <c r="A1421" i="1"/>
  <c r="B1422" i="1"/>
  <c r="A1422" i="1"/>
  <c r="B1423" i="1"/>
  <c r="A1423" i="1"/>
  <c r="B1424" i="1"/>
  <c r="A1424" i="1"/>
  <c r="B1425" i="1"/>
  <c r="A1425" i="1"/>
  <c r="B1426" i="1"/>
  <c r="A1426" i="1"/>
  <c r="B1427" i="1"/>
  <c r="A1427" i="1"/>
  <c r="B1428" i="1"/>
  <c r="A1428" i="1"/>
  <c r="B1429" i="1"/>
  <c r="A1429" i="1"/>
  <c r="B1430" i="1"/>
  <c r="A1430" i="1"/>
  <c r="B1431" i="1"/>
  <c r="A1431" i="1"/>
  <c r="B1432" i="1"/>
  <c r="A1432" i="1"/>
  <c r="B1433" i="1"/>
  <c r="A1433" i="1"/>
  <c r="B1434" i="1"/>
  <c r="A1434" i="1"/>
  <c r="B1435" i="1"/>
  <c r="A1435" i="1"/>
  <c r="B1436" i="1"/>
  <c r="A1436" i="1"/>
  <c r="B1437" i="1"/>
  <c r="A1437" i="1"/>
  <c r="B1438" i="1"/>
  <c r="A1438" i="1"/>
  <c r="B1439" i="1"/>
  <c r="A1439" i="1"/>
  <c r="B1440" i="1"/>
  <c r="A1440" i="1"/>
  <c r="B1441" i="1"/>
  <c r="A1441" i="1"/>
  <c r="B1442" i="1"/>
  <c r="A1442" i="1"/>
  <c r="B1443" i="1"/>
  <c r="A1443" i="1"/>
  <c r="B1444" i="1"/>
  <c r="A1444" i="1"/>
  <c r="B1445" i="1"/>
  <c r="A1445" i="1"/>
  <c r="B1446" i="1"/>
  <c r="A1446" i="1"/>
  <c r="B1447" i="1"/>
  <c r="A1447" i="1"/>
  <c r="B1448" i="1"/>
  <c r="A1448" i="1"/>
  <c r="B1449" i="1"/>
  <c r="A1449" i="1"/>
  <c r="B1450" i="1"/>
  <c r="A1450" i="1"/>
  <c r="B1451" i="1"/>
  <c r="A1451" i="1"/>
  <c r="B1452" i="1"/>
  <c r="A1452" i="1"/>
  <c r="B1453" i="1"/>
  <c r="A1453" i="1"/>
  <c r="B1454" i="1"/>
  <c r="A1454" i="1"/>
  <c r="B1455" i="1"/>
  <c r="A1455" i="1"/>
  <c r="B1456" i="1"/>
  <c r="A1456" i="1"/>
  <c r="B1457" i="1"/>
  <c r="A1457" i="1"/>
  <c r="B1458" i="1"/>
  <c r="A1458" i="1"/>
  <c r="B1459" i="1"/>
  <c r="A1459" i="1"/>
  <c r="B1460" i="1"/>
  <c r="A1460" i="1"/>
  <c r="B1461" i="1"/>
  <c r="A1461" i="1"/>
  <c r="B1462" i="1"/>
  <c r="A1462" i="1"/>
  <c r="B1463" i="1"/>
  <c r="A1463" i="1"/>
  <c r="B1464" i="1"/>
  <c r="A1464" i="1"/>
  <c r="B1465" i="1"/>
  <c r="A1465" i="1"/>
  <c r="B1466" i="1"/>
  <c r="A1466" i="1"/>
  <c r="B1467" i="1"/>
  <c r="A1467" i="1"/>
  <c r="B1468" i="1"/>
  <c r="A1468" i="1"/>
  <c r="B1469" i="1"/>
  <c r="A1469" i="1"/>
  <c r="B1470" i="1"/>
  <c r="A1470" i="1"/>
  <c r="B1471" i="1"/>
  <c r="A1471" i="1"/>
  <c r="B1472" i="1"/>
  <c r="A1472" i="1"/>
  <c r="B1473" i="1"/>
  <c r="A1473" i="1"/>
  <c r="B1474" i="1"/>
  <c r="A1474" i="1"/>
  <c r="B1475" i="1"/>
  <c r="A1475" i="1"/>
  <c r="B1476" i="1"/>
  <c r="A1476" i="1"/>
  <c r="B1477" i="1"/>
  <c r="A1477" i="1"/>
  <c r="B1478" i="1"/>
  <c r="A1478" i="1"/>
  <c r="B1479" i="1"/>
  <c r="A1479" i="1"/>
  <c r="B1480" i="1"/>
  <c r="A1480" i="1"/>
  <c r="B1481" i="1"/>
  <c r="A1481" i="1"/>
  <c r="B1482" i="1"/>
  <c r="A1482" i="1"/>
  <c r="B1483" i="1"/>
  <c r="A1483" i="1"/>
  <c r="B1484" i="1"/>
  <c r="A1484" i="1"/>
  <c r="B1485" i="1"/>
  <c r="A1485" i="1"/>
  <c r="B1486" i="1"/>
  <c r="A1486" i="1"/>
  <c r="B1487" i="1"/>
  <c r="A1487" i="1"/>
  <c r="B1488" i="1"/>
  <c r="A1488" i="1"/>
  <c r="B1489" i="1"/>
  <c r="A1489" i="1"/>
  <c r="B1490" i="1"/>
  <c r="A1490" i="1"/>
  <c r="B1491" i="1"/>
  <c r="A1491" i="1"/>
  <c r="B1492" i="1"/>
  <c r="A1492" i="1"/>
  <c r="B1493" i="1"/>
  <c r="A1493" i="1"/>
  <c r="B1494" i="1"/>
  <c r="A1494" i="1"/>
  <c r="B1495" i="1"/>
  <c r="A1495" i="1"/>
  <c r="B1496" i="1"/>
  <c r="A1496" i="1"/>
  <c r="B1497" i="1"/>
  <c r="A1497" i="1"/>
  <c r="B1498" i="1"/>
  <c r="A1498" i="1"/>
  <c r="B1499" i="1"/>
  <c r="A1499" i="1"/>
  <c r="B1500" i="1"/>
  <c r="A1500" i="1"/>
  <c r="B1501" i="1"/>
  <c r="A1501" i="1"/>
  <c r="B1502" i="1"/>
  <c r="A1502" i="1"/>
  <c r="B1503" i="1"/>
  <c r="A1503" i="1"/>
  <c r="B1504" i="1"/>
  <c r="A1504" i="1"/>
  <c r="B1505" i="1"/>
  <c r="A1505" i="1"/>
  <c r="B1506" i="1"/>
  <c r="A1506" i="1"/>
  <c r="B1507" i="1"/>
  <c r="A1507" i="1"/>
  <c r="B1508" i="1"/>
  <c r="A1508" i="1"/>
  <c r="B1509" i="1"/>
  <c r="A1509" i="1"/>
  <c r="B1510" i="1"/>
  <c r="A1510" i="1"/>
  <c r="B1511" i="1"/>
  <c r="A1511" i="1"/>
  <c r="B1512" i="1"/>
  <c r="A1512" i="1"/>
  <c r="B1513" i="1"/>
  <c r="A1513" i="1"/>
  <c r="B1514" i="1"/>
  <c r="A1514" i="1"/>
  <c r="B1515" i="1"/>
  <c r="A1515" i="1"/>
  <c r="B1516" i="1"/>
  <c r="A1516" i="1"/>
  <c r="B1517" i="1"/>
  <c r="A1517" i="1"/>
  <c r="B1518" i="1"/>
  <c r="A1518" i="1"/>
  <c r="B1519" i="1"/>
  <c r="A1519" i="1"/>
  <c r="B1520" i="1"/>
  <c r="A1520" i="1"/>
  <c r="B1521" i="1"/>
  <c r="A1521" i="1"/>
  <c r="B1522" i="1"/>
  <c r="A1522" i="1"/>
  <c r="B1523" i="1"/>
  <c r="A1523" i="1"/>
  <c r="B1524" i="1"/>
  <c r="A1524" i="1"/>
  <c r="B1525" i="1"/>
  <c r="A1525" i="1"/>
  <c r="B1526" i="1"/>
  <c r="A1526" i="1"/>
  <c r="B1527" i="1"/>
  <c r="A1527" i="1"/>
  <c r="B1528" i="1"/>
  <c r="A1528" i="1"/>
  <c r="B1529" i="1"/>
  <c r="A1529" i="1"/>
  <c r="B1530" i="1"/>
  <c r="A1530" i="1"/>
  <c r="B1531" i="1"/>
  <c r="A1531" i="1"/>
  <c r="B1532" i="1"/>
  <c r="A1532" i="1"/>
  <c r="B1533" i="1"/>
  <c r="A1533" i="1"/>
  <c r="B1534" i="1"/>
  <c r="A1534" i="1"/>
  <c r="B1535" i="1"/>
  <c r="A1535" i="1"/>
  <c r="B1536" i="1"/>
  <c r="A1536" i="1"/>
  <c r="B1537" i="1"/>
  <c r="A1537" i="1"/>
  <c r="B1538" i="1"/>
  <c r="A1538" i="1"/>
  <c r="B1539" i="1"/>
  <c r="A1539" i="1"/>
  <c r="B1540" i="1"/>
  <c r="A1540" i="1"/>
  <c r="B1541" i="1"/>
  <c r="A1541" i="1"/>
  <c r="B1542" i="1"/>
  <c r="A1542" i="1"/>
  <c r="B1543" i="1"/>
  <c r="A1543" i="1"/>
  <c r="B1544" i="1"/>
  <c r="A1544" i="1"/>
  <c r="B1545" i="1"/>
  <c r="A1545" i="1"/>
  <c r="B1546" i="1"/>
  <c r="A1546" i="1"/>
  <c r="B1547" i="1"/>
  <c r="A1547" i="1"/>
  <c r="B1548" i="1"/>
  <c r="A1548" i="1"/>
  <c r="B1549" i="1"/>
  <c r="A1549" i="1"/>
  <c r="B1550" i="1"/>
  <c r="A1550" i="1"/>
  <c r="B1551" i="1"/>
  <c r="A1551" i="1"/>
  <c r="B1552" i="1"/>
  <c r="A1552" i="1"/>
  <c r="B1553" i="1"/>
  <c r="A1553" i="1"/>
  <c r="B1554" i="1"/>
  <c r="A1554" i="1"/>
  <c r="B1555" i="1"/>
  <c r="A1555" i="1"/>
  <c r="B1556" i="1"/>
  <c r="A1556" i="1"/>
  <c r="B1557" i="1"/>
  <c r="A1557" i="1"/>
  <c r="B1558" i="1"/>
  <c r="A1558" i="1"/>
  <c r="B1559" i="1"/>
  <c r="A1559" i="1"/>
  <c r="B1560" i="1"/>
  <c r="A1560" i="1"/>
  <c r="B1561" i="1"/>
  <c r="A1561" i="1"/>
  <c r="B1562" i="1"/>
  <c r="A1562" i="1"/>
  <c r="B1563" i="1"/>
  <c r="A1563" i="1"/>
  <c r="B1564" i="1"/>
  <c r="A1564" i="1"/>
  <c r="B1565" i="1"/>
  <c r="A1565" i="1"/>
  <c r="B1566" i="1"/>
  <c r="A1566" i="1"/>
  <c r="B1567" i="1"/>
  <c r="A1567" i="1"/>
  <c r="B1568" i="1"/>
  <c r="A1568" i="1"/>
  <c r="B1569" i="1"/>
  <c r="A1569" i="1"/>
  <c r="B1570" i="1"/>
  <c r="A1570" i="1"/>
  <c r="B1571" i="1"/>
  <c r="A1571" i="1"/>
  <c r="B1572" i="1"/>
  <c r="A1572" i="1"/>
  <c r="B1573" i="1"/>
  <c r="A1573" i="1"/>
  <c r="B1574" i="1"/>
  <c r="A1574" i="1"/>
  <c r="B1575" i="1"/>
  <c r="A1575" i="1"/>
  <c r="B1576" i="1"/>
  <c r="A1576" i="1"/>
  <c r="B1577" i="1"/>
  <c r="A1577" i="1"/>
  <c r="B1578" i="1"/>
  <c r="A1578" i="1"/>
  <c r="B1579" i="1"/>
  <c r="A1579" i="1"/>
  <c r="B1580" i="1"/>
  <c r="A1580" i="1"/>
  <c r="B1581" i="1"/>
  <c r="A1581" i="1"/>
  <c r="B1582" i="1"/>
  <c r="A1582" i="1"/>
  <c r="B1583" i="1"/>
  <c r="A1583" i="1"/>
  <c r="B1584" i="1"/>
  <c r="A1584" i="1"/>
  <c r="B1585" i="1"/>
  <c r="A1585" i="1"/>
  <c r="B1586" i="1"/>
  <c r="A1586" i="1"/>
  <c r="B1587" i="1"/>
  <c r="A1587" i="1"/>
  <c r="B1588" i="1"/>
  <c r="A1588" i="1"/>
  <c r="B1589" i="1"/>
  <c r="A1589" i="1"/>
  <c r="B1590" i="1"/>
  <c r="A1590" i="1"/>
  <c r="B1591" i="1"/>
  <c r="A1591" i="1"/>
  <c r="B1592" i="1"/>
  <c r="A1592" i="1"/>
  <c r="B1593" i="1"/>
  <c r="A1593" i="1"/>
  <c r="B1594" i="1"/>
  <c r="A1594" i="1"/>
  <c r="B1595" i="1"/>
  <c r="A1595" i="1"/>
  <c r="B1596" i="1"/>
  <c r="A1596" i="1"/>
  <c r="B1597" i="1"/>
  <c r="A1597" i="1"/>
  <c r="B1598" i="1"/>
  <c r="A1598" i="1"/>
  <c r="B1599" i="1"/>
  <c r="A1599" i="1"/>
  <c r="B1600" i="1"/>
  <c r="A1600" i="1"/>
  <c r="B1601" i="1"/>
  <c r="A1601" i="1"/>
  <c r="B1602" i="1"/>
  <c r="A1602" i="1"/>
  <c r="B1603" i="1"/>
  <c r="A1603" i="1"/>
  <c r="B1604" i="1"/>
  <c r="A1604" i="1"/>
  <c r="B1605" i="1"/>
  <c r="A1605" i="1"/>
  <c r="B1606" i="1"/>
  <c r="A1606" i="1"/>
  <c r="B1607" i="1"/>
  <c r="A1607" i="1"/>
  <c r="B1608" i="1"/>
  <c r="A1608" i="1"/>
  <c r="B1609" i="1"/>
  <c r="A1609" i="1"/>
  <c r="B1610" i="1"/>
  <c r="A1610" i="1"/>
  <c r="B1611" i="1"/>
  <c r="A1611" i="1"/>
  <c r="B1612" i="1"/>
  <c r="A1612" i="1"/>
  <c r="B1613" i="1"/>
  <c r="A1613" i="1"/>
  <c r="B1614" i="1"/>
  <c r="A1614" i="1"/>
  <c r="B1615" i="1"/>
  <c r="A1615" i="1"/>
  <c r="B1616" i="1"/>
  <c r="A1616" i="1"/>
  <c r="B1617" i="1"/>
  <c r="A1617" i="1"/>
  <c r="B1618" i="1"/>
  <c r="A1618" i="1"/>
  <c r="B1619" i="1"/>
  <c r="A1619" i="1"/>
  <c r="B1620" i="1"/>
  <c r="A1620" i="1"/>
  <c r="B1621" i="1"/>
  <c r="A1621" i="1"/>
  <c r="B1622" i="1"/>
  <c r="A1622" i="1"/>
  <c r="B1623" i="1"/>
  <c r="A1623" i="1"/>
  <c r="B1624" i="1"/>
  <c r="A1624" i="1"/>
  <c r="B1625" i="1"/>
  <c r="A1625" i="1"/>
  <c r="B1626" i="1"/>
  <c r="A1626" i="1"/>
  <c r="B1627" i="1"/>
  <c r="A1627" i="1"/>
  <c r="B1628" i="1"/>
  <c r="A1628" i="1"/>
  <c r="B1629" i="1"/>
  <c r="A1629" i="1"/>
  <c r="B1630" i="1"/>
  <c r="A1630" i="1"/>
  <c r="B1631" i="1"/>
  <c r="A1631" i="1"/>
  <c r="B1632" i="1"/>
  <c r="A1632" i="1"/>
  <c r="B1633" i="1"/>
  <c r="A1633" i="1"/>
  <c r="B1634" i="1"/>
  <c r="A1634" i="1"/>
  <c r="B1635" i="1"/>
  <c r="A1635" i="1"/>
  <c r="B1636" i="1"/>
  <c r="A1636" i="1"/>
  <c r="B1637" i="1"/>
  <c r="A1637" i="1"/>
  <c r="B1638" i="1"/>
  <c r="A1638" i="1"/>
  <c r="B1639" i="1"/>
  <c r="A1639" i="1"/>
  <c r="B1640" i="1"/>
  <c r="A1640" i="1"/>
  <c r="B1641" i="1"/>
  <c r="A1641" i="1"/>
  <c r="B1642" i="1"/>
  <c r="A1642" i="1"/>
  <c r="B1643" i="1"/>
  <c r="A1643" i="1"/>
  <c r="B1644" i="1"/>
  <c r="A1644" i="1"/>
  <c r="B1645" i="1"/>
  <c r="A1645" i="1"/>
  <c r="B1646" i="1"/>
  <c r="A1646" i="1"/>
  <c r="B1647" i="1"/>
  <c r="A1647" i="1"/>
  <c r="B1648" i="1"/>
  <c r="A1648" i="1"/>
  <c r="B1649" i="1"/>
  <c r="A1649" i="1"/>
  <c r="B1650" i="1"/>
  <c r="A1650" i="1"/>
  <c r="B1651" i="1"/>
  <c r="A1651" i="1"/>
  <c r="B1652" i="1"/>
  <c r="A1652" i="1"/>
  <c r="B1653" i="1"/>
  <c r="A1653" i="1"/>
  <c r="B1654" i="1"/>
  <c r="A1654" i="1"/>
  <c r="B1655" i="1"/>
  <c r="A1655" i="1"/>
  <c r="B1656" i="1"/>
  <c r="A1656" i="1"/>
  <c r="B1657" i="1"/>
  <c r="A1657" i="1"/>
  <c r="B1658" i="1"/>
  <c r="A1658" i="1"/>
  <c r="B1659" i="1"/>
  <c r="A1659" i="1"/>
  <c r="B1660" i="1"/>
  <c r="A1660" i="1"/>
  <c r="B1661" i="1"/>
  <c r="A1661" i="1"/>
  <c r="B1662" i="1"/>
  <c r="A1662" i="1"/>
  <c r="B1663" i="1"/>
  <c r="A1663" i="1"/>
  <c r="B1664" i="1"/>
  <c r="A1664" i="1"/>
  <c r="B1665" i="1"/>
  <c r="A1665" i="1"/>
  <c r="B1666" i="1"/>
  <c r="A1666" i="1"/>
  <c r="B1667" i="1"/>
  <c r="A1667" i="1"/>
  <c r="B1668" i="1"/>
  <c r="A1668" i="1"/>
  <c r="B1669" i="1"/>
  <c r="A1669" i="1"/>
  <c r="B1670" i="1"/>
  <c r="A1670" i="1"/>
  <c r="B1671" i="1"/>
  <c r="A1671" i="1"/>
  <c r="B1672" i="1"/>
  <c r="A1672" i="1"/>
  <c r="B1673" i="1"/>
  <c r="A1673" i="1"/>
  <c r="B1674" i="1"/>
  <c r="A1674" i="1"/>
  <c r="B1675" i="1"/>
  <c r="A1675" i="1"/>
  <c r="B1676" i="1"/>
  <c r="A1676" i="1"/>
  <c r="B1677" i="1"/>
  <c r="A1677" i="1"/>
  <c r="B1678" i="1"/>
  <c r="A1678" i="1"/>
  <c r="B1679" i="1"/>
  <c r="A1679" i="1"/>
  <c r="B1680" i="1"/>
  <c r="A1680" i="1"/>
  <c r="B1681" i="1"/>
  <c r="A1681" i="1"/>
  <c r="B1682" i="1"/>
  <c r="A1682" i="1"/>
  <c r="B1683" i="1"/>
  <c r="A1683" i="1"/>
  <c r="B1684" i="1"/>
  <c r="A1684" i="1"/>
  <c r="B1685" i="1"/>
  <c r="A1685" i="1"/>
  <c r="B1686" i="1"/>
  <c r="A1686" i="1"/>
  <c r="B1687" i="1"/>
  <c r="A1687" i="1"/>
  <c r="B1688" i="1"/>
  <c r="A1688" i="1"/>
  <c r="B1689" i="1"/>
  <c r="A1689" i="1"/>
  <c r="B1690" i="1"/>
  <c r="A1690" i="1"/>
  <c r="B1691" i="1"/>
  <c r="A1691" i="1"/>
  <c r="B1692" i="1"/>
  <c r="A1692" i="1"/>
  <c r="B1693" i="1"/>
  <c r="A1693" i="1"/>
  <c r="B1694" i="1"/>
  <c r="A1694" i="1"/>
  <c r="B1695" i="1"/>
  <c r="A1695" i="1"/>
  <c r="B1696" i="1"/>
  <c r="A1696" i="1"/>
  <c r="B1697" i="1"/>
  <c r="A1697" i="1"/>
  <c r="B1698" i="1"/>
  <c r="A1698" i="1"/>
  <c r="B1699" i="1"/>
  <c r="A1699" i="1"/>
  <c r="B1700" i="1"/>
  <c r="A1700" i="1"/>
  <c r="B1701" i="1"/>
  <c r="A1701" i="1"/>
  <c r="B1702" i="1"/>
  <c r="A1702" i="1"/>
  <c r="B1703" i="1"/>
  <c r="A1703" i="1"/>
  <c r="B1704" i="1"/>
  <c r="A1704" i="1"/>
  <c r="B1705" i="1"/>
  <c r="A1705" i="1"/>
  <c r="B1706" i="1"/>
  <c r="A1706" i="1"/>
  <c r="B1707" i="1"/>
  <c r="A1707" i="1"/>
  <c r="B1708" i="1"/>
  <c r="A1708" i="1"/>
  <c r="B1709" i="1"/>
  <c r="A1709" i="1"/>
  <c r="B1710" i="1"/>
  <c r="A1710" i="1"/>
  <c r="B1711" i="1"/>
  <c r="A1711" i="1"/>
  <c r="B1712" i="1"/>
  <c r="A1712" i="1"/>
  <c r="B1713" i="1"/>
  <c r="A1713" i="1"/>
  <c r="B1714" i="1"/>
  <c r="A1714" i="1"/>
  <c r="B1715" i="1"/>
  <c r="A1715" i="1"/>
  <c r="B1716" i="1"/>
  <c r="A1716" i="1"/>
  <c r="B1717" i="1"/>
  <c r="A1717" i="1"/>
  <c r="B1718" i="1"/>
  <c r="A1718" i="1"/>
  <c r="B1719" i="1"/>
  <c r="A1719" i="1"/>
  <c r="B1720" i="1"/>
  <c r="A1720" i="1"/>
  <c r="B1721" i="1"/>
  <c r="A1721" i="1"/>
  <c r="B1722" i="1"/>
  <c r="A1722" i="1"/>
  <c r="B1723" i="1"/>
  <c r="A1723" i="1"/>
  <c r="B1724" i="1"/>
  <c r="A1724" i="1"/>
  <c r="B1725" i="1"/>
  <c r="A1725" i="1"/>
  <c r="B1726" i="1"/>
  <c r="A1726" i="1"/>
  <c r="B1727" i="1"/>
  <c r="A1727" i="1"/>
  <c r="B1728" i="1"/>
  <c r="A1728" i="1"/>
  <c r="B1729" i="1"/>
  <c r="A1729" i="1"/>
  <c r="B1730" i="1"/>
  <c r="A1730" i="1"/>
  <c r="B1731" i="1"/>
  <c r="A1731" i="1"/>
  <c r="B1732" i="1"/>
  <c r="A1732" i="1"/>
  <c r="B1733" i="1"/>
  <c r="A1733" i="1"/>
  <c r="B1734" i="1"/>
  <c r="A1734" i="1"/>
  <c r="B1735" i="1"/>
  <c r="A1735" i="1"/>
  <c r="B1736" i="1"/>
  <c r="A1736" i="1"/>
  <c r="B1737" i="1"/>
  <c r="A1737" i="1"/>
  <c r="B1738" i="1"/>
  <c r="A1738" i="1"/>
  <c r="B1739" i="1"/>
  <c r="A1739" i="1"/>
  <c r="B1740" i="1"/>
  <c r="A1740" i="1"/>
  <c r="B1741" i="1"/>
  <c r="A1741" i="1"/>
  <c r="B1742" i="1"/>
  <c r="A1742" i="1"/>
  <c r="B1743" i="1"/>
  <c r="A1743" i="1"/>
  <c r="B1744" i="1"/>
  <c r="A1744" i="1"/>
  <c r="B1745" i="1"/>
  <c r="A1745" i="1"/>
  <c r="B1746" i="1"/>
  <c r="A1746" i="1"/>
  <c r="B1747" i="1"/>
  <c r="A1747" i="1"/>
  <c r="B1748" i="1"/>
  <c r="A1748" i="1"/>
  <c r="B1749" i="1"/>
  <c r="A1749" i="1"/>
  <c r="B1750" i="1"/>
  <c r="A1750" i="1"/>
  <c r="B1751" i="1"/>
  <c r="A1751" i="1"/>
  <c r="B1752" i="1"/>
  <c r="A1752" i="1"/>
  <c r="B1753" i="1"/>
  <c r="A1753" i="1"/>
  <c r="B1754" i="1"/>
  <c r="A1754" i="1"/>
  <c r="B1755" i="1"/>
  <c r="A1755" i="1"/>
  <c r="B1756" i="1"/>
  <c r="A1756" i="1"/>
  <c r="B1757" i="1"/>
  <c r="A1757" i="1"/>
  <c r="B1758" i="1"/>
  <c r="A1758" i="1"/>
  <c r="B1759" i="1"/>
  <c r="A1759" i="1"/>
  <c r="B1760" i="1"/>
  <c r="A1760" i="1"/>
  <c r="B1761" i="1"/>
  <c r="A1761" i="1"/>
  <c r="B1762" i="1"/>
  <c r="A1762" i="1"/>
  <c r="B1763" i="1"/>
  <c r="A1763" i="1"/>
  <c r="B1764" i="1"/>
  <c r="A1764" i="1"/>
  <c r="B1765" i="1"/>
  <c r="A1765" i="1"/>
  <c r="B1766" i="1"/>
  <c r="A1766" i="1"/>
  <c r="B1767" i="1"/>
  <c r="A1767" i="1"/>
  <c r="B1768" i="1"/>
  <c r="A1768" i="1"/>
  <c r="B1769" i="1"/>
  <c r="A1769" i="1"/>
  <c r="B1770" i="1"/>
  <c r="A1770" i="1"/>
  <c r="B1771" i="1"/>
  <c r="A1771" i="1"/>
  <c r="B1772" i="1"/>
  <c r="A1772" i="1"/>
  <c r="B1773" i="1"/>
  <c r="A1773" i="1"/>
  <c r="B1774" i="1"/>
  <c r="A1774" i="1"/>
  <c r="B1775" i="1"/>
  <c r="A1775" i="1"/>
  <c r="B1776" i="1"/>
  <c r="A1776" i="1"/>
  <c r="B1777" i="1"/>
  <c r="A1777" i="1"/>
  <c r="B1778" i="1"/>
  <c r="A1778" i="1"/>
  <c r="B1779" i="1"/>
  <c r="A1779" i="1"/>
  <c r="B1780" i="1"/>
  <c r="A1780" i="1"/>
  <c r="B1781" i="1"/>
  <c r="A1781" i="1"/>
  <c r="B1782" i="1"/>
  <c r="A1782" i="1"/>
  <c r="B1783" i="1"/>
  <c r="A1783" i="1"/>
  <c r="B1784" i="1"/>
  <c r="A1784" i="1"/>
  <c r="B1785" i="1"/>
  <c r="A1785" i="1"/>
  <c r="B1786" i="1"/>
  <c r="A1786" i="1"/>
  <c r="B1787" i="1"/>
  <c r="A1787" i="1"/>
  <c r="B1788" i="1"/>
  <c r="A1788" i="1"/>
  <c r="B1789" i="1"/>
  <c r="A1789" i="1"/>
  <c r="B1790" i="1"/>
  <c r="A1790" i="1"/>
  <c r="B1791" i="1"/>
  <c r="A1791" i="1"/>
  <c r="B1792" i="1"/>
  <c r="A1792" i="1"/>
  <c r="B1793" i="1"/>
  <c r="A1793" i="1"/>
  <c r="B1794" i="1"/>
  <c r="A1794" i="1"/>
  <c r="B1795" i="1"/>
  <c r="A1795" i="1"/>
  <c r="B1796" i="1"/>
  <c r="A1796" i="1"/>
  <c r="B1797" i="1"/>
  <c r="A1797" i="1"/>
  <c r="B1798" i="1"/>
  <c r="A1798" i="1"/>
  <c r="B1799" i="1"/>
  <c r="A1799" i="1"/>
  <c r="B1800" i="1"/>
  <c r="A1800" i="1"/>
  <c r="B1801" i="1"/>
  <c r="A1801" i="1"/>
  <c r="B1802" i="1"/>
  <c r="A1802" i="1"/>
  <c r="B1803" i="1"/>
  <c r="A1803" i="1"/>
  <c r="B1804" i="1"/>
  <c r="A1804" i="1"/>
  <c r="B1805" i="1"/>
  <c r="A1805" i="1"/>
  <c r="B1806" i="1"/>
  <c r="A1806" i="1"/>
  <c r="B1807" i="1"/>
  <c r="A1807" i="1"/>
  <c r="B1808" i="1"/>
  <c r="A1808" i="1"/>
  <c r="B1809" i="1"/>
  <c r="A1809" i="1"/>
  <c r="B1810" i="1"/>
  <c r="A1810" i="1"/>
  <c r="B1811" i="1"/>
  <c r="A1811" i="1"/>
  <c r="B1812" i="1"/>
  <c r="A1812" i="1"/>
  <c r="B1813" i="1"/>
  <c r="A1813" i="1"/>
  <c r="B1814" i="1"/>
  <c r="A1814" i="1"/>
  <c r="B1815" i="1"/>
  <c r="A1815" i="1"/>
  <c r="B1816" i="1"/>
  <c r="A1816" i="1"/>
  <c r="B1817" i="1"/>
  <c r="A1817" i="1"/>
  <c r="B1818" i="1"/>
  <c r="A1818" i="1"/>
  <c r="B1819" i="1"/>
  <c r="A1819" i="1"/>
  <c r="B1820" i="1"/>
  <c r="A1820" i="1"/>
  <c r="B1821" i="1"/>
  <c r="A1821" i="1"/>
  <c r="B1822" i="1"/>
  <c r="A1822" i="1"/>
  <c r="B1823" i="1"/>
  <c r="A1823" i="1"/>
  <c r="B1824" i="1"/>
  <c r="A1824" i="1"/>
  <c r="B1825" i="1"/>
  <c r="A1825" i="1"/>
  <c r="B1826" i="1"/>
  <c r="A1826" i="1"/>
  <c r="B1827" i="1"/>
  <c r="A1827" i="1"/>
  <c r="B1828" i="1"/>
  <c r="A1828" i="1"/>
  <c r="B1829" i="1"/>
  <c r="A1829" i="1"/>
  <c r="B1830" i="1"/>
  <c r="A1830" i="1"/>
  <c r="B1831" i="1"/>
  <c r="A1831" i="1"/>
  <c r="B1832" i="1"/>
  <c r="A1832" i="1"/>
  <c r="B1833" i="1"/>
  <c r="A1833" i="1"/>
  <c r="B1834" i="1"/>
  <c r="A1834" i="1"/>
  <c r="B1835" i="1"/>
  <c r="A1835" i="1"/>
  <c r="B1836" i="1"/>
  <c r="A1836" i="1"/>
  <c r="B1837" i="1"/>
  <c r="A1837" i="1"/>
  <c r="B1838" i="1"/>
  <c r="A1838" i="1"/>
  <c r="B1839" i="1"/>
  <c r="A1839" i="1"/>
  <c r="B1840" i="1"/>
  <c r="A1840" i="1"/>
  <c r="B1841" i="1"/>
  <c r="A1841" i="1"/>
  <c r="B1842" i="1"/>
  <c r="A1842" i="1"/>
  <c r="B1843" i="1"/>
  <c r="A1843" i="1"/>
  <c r="B1844" i="1"/>
  <c r="A1844" i="1"/>
  <c r="B1845" i="1"/>
  <c r="A1845" i="1"/>
  <c r="B1846" i="1"/>
  <c r="A1846" i="1"/>
  <c r="B1847" i="1"/>
  <c r="A1847" i="1"/>
  <c r="B1848" i="1"/>
  <c r="A1848" i="1"/>
  <c r="B1849" i="1"/>
  <c r="A1849" i="1"/>
  <c r="B1850" i="1"/>
  <c r="A1850" i="1"/>
  <c r="B1851" i="1"/>
  <c r="A1851" i="1"/>
  <c r="B1852" i="1"/>
  <c r="A1852" i="1"/>
  <c r="B1853" i="1"/>
  <c r="A1853" i="1"/>
  <c r="B1854" i="1"/>
  <c r="A1854" i="1"/>
  <c r="B1855" i="1"/>
  <c r="A1855" i="1"/>
  <c r="B1856" i="1"/>
  <c r="A1856" i="1"/>
  <c r="B1857" i="1"/>
  <c r="A1857" i="1"/>
  <c r="B1858" i="1"/>
  <c r="A1858" i="1"/>
  <c r="B1859" i="1"/>
  <c r="A1859" i="1"/>
  <c r="B1860" i="1"/>
  <c r="A1860" i="1"/>
  <c r="B1861" i="1"/>
  <c r="A1861" i="1"/>
  <c r="B1862" i="1"/>
  <c r="A1862" i="1"/>
  <c r="B1863" i="1"/>
  <c r="A1863" i="1"/>
  <c r="B1864" i="1"/>
  <c r="A1864" i="1"/>
  <c r="B1865" i="1"/>
  <c r="A1865" i="1"/>
  <c r="B1866" i="1"/>
  <c r="A1866" i="1"/>
  <c r="B1867" i="1"/>
  <c r="A1867" i="1"/>
  <c r="B1868" i="1"/>
  <c r="A1868" i="1"/>
  <c r="B1869" i="1"/>
  <c r="A1869" i="1"/>
  <c r="B1870" i="1"/>
  <c r="A1870" i="1"/>
  <c r="B1871" i="1"/>
  <c r="A1871" i="1"/>
  <c r="B1872" i="1"/>
  <c r="A1872" i="1"/>
  <c r="B1873" i="1"/>
  <c r="A1873" i="1"/>
  <c r="B1874" i="1"/>
  <c r="A1874" i="1"/>
  <c r="B1875" i="1"/>
  <c r="A1875" i="1"/>
  <c r="B1876" i="1"/>
  <c r="A1876" i="1"/>
  <c r="B1877" i="1"/>
  <c r="A1877" i="1"/>
  <c r="B1878" i="1"/>
  <c r="A1878" i="1"/>
  <c r="B1879" i="1"/>
  <c r="A1879" i="1"/>
  <c r="B1880" i="1"/>
  <c r="A1880" i="1"/>
  <c r="B1881" i="1"/>
  <c r="A1881" i="1"/>
  <c r="B1882" i="1"/>
  <c r="A1882" i="1"/>
  <c r="B1883" i="1"/>
  <c r="A1883" i="1"/>
  <c r="B1884" i="1"/>
  <c r="A1884" i="1"/>
  <c r="B1885" i="1"/>
  <c r="A1885" i="1"/>
  <c r="B1886" i="1"/>
  <c r="A1886" i="1"/>
  <c r="B1887" i="1"/>
  <c r="A1887" i="1"/>
  <c r="B1888" i="1"/>
  <c r="A1888" i="1"/>
  <c r="B1889" i="1"/>
  <c r="A1889" i="1"/>
  <c r="B1890" i="1"/>
  <c r="A1890" i="1"/>
  <c r="B1891" i="1"/>
  <c r="A1891" i="1"/>
  <c r="B1892" i="1"/>
  <c r="A1892" i="1"/>
  <c r="B1893" i="1"/>
  <c r="A1893" i="1"/>
  <c r="B1894" i="1"/>
  <c r="A1894" i="1"/>
  <c r="B1895" i="1"/>
  <c r="A1895" i="1"/>
  <c r="B1896" i="1"/>
  <c r="A1896" i="1"/>
  <c r="B1897" i="1"/>
  <c r="A1897" i="1"/>
  <c r="B1898" i="1"/>
  <c r="A1898" i="1"/>
  <c r="B1899" i="1"/>
  <c r="A1899" i="1"/>
  <c r="B1900" i="1"/>
  <c r="A1900" i="1"/>
  <c r="B1901" i="1"/>
  <c r="A1901" i="1"/>
  <c r="B1902" i="1"/>
  <c r="A1902" i="1"/>
  <c r="B1903" i="1"/>
  <c r="A1903" i="1"/>
  <c r="B1904" i="1"/>
  <c r="A1904" i="1"/>
  <c r="B1905" i="1"/>
  <c r="A1905" i="1"/>
  <c r="B1906" i="1"/>
  <c r="A1906" i="1"/>
  <c r="B1907" i="1"/>
  <c r="A1907" i="1"/>
  <c r="B1908" i="1"/>
  <c r="A1908" i="1"/>
  <c r="B1909" i="1"/>
  <c r="A1909" i="1"/>
  <c r="B1910" i="1"/>
  <c r="A1910" i="1"/>
  <c r="B1911" i="1"/>
  <c r="A1911" i="1"/>
  <c r="B1912" i="1"/>
  <c r="A1912" i="1"/>
  <c r="B1913" i="1"/>
  <c r="A1913" i="1"/>
  <c r="B1914" i="1"/>
  <c r="A1914" i="1"/>
  <c r="B1915" i="1"/>
  <c r="A1915" i="1"/>
  <c r="B1916" i="1"/>
  <c r="A1916" i="1"/>
  <c r="B1917" i="1"/>
  <c r="A1917" i="1"/>
  <c r="B1918" i="1"/>
  <c r="A1918" i="1"/>
  <c r="B1919" i="1"/>
  <c r="A1919" i="1"/>
  <c r="B1920" i="1"/>
  <c r="A1920" i="1"/>
  <c r="B1921" i="1"/>
  <c r="A1921" i="1"/>
  <c r="B1922" i="1"/>
  <c r="A1922" i="1"/>
  <c r="B1923" i="1"/>
  <c r="A1923" i="1"/>
  <c r="B1924" i="1"/>
  <c r="A1924" i="1"/>
  <c r="B1925" i="1"/>
  <c r="A1925" i="1"/>
  <c r="B1926" i="1"/>
  <c r="A1926" i="1"/>
  <c r="B1927" i="1"/>
  <c r="A1927" i="1"/>
  <c r="B1928" i="1"/>
  <c r="A1928" i="1"/>
  <c r="B1929" i="1"/>
  <c r="A1929" i="1"/>
  <c r="B1930" i="1"/>
  <c r="A1930" i="1"/>
  <c r="B1931" i="1"/>
  <c r="A1931" i="1"/>
  <c r="B1932" i="1"/>
  <c r="A1932" i="1"/>
  <c r="B1933" i="1"/>
  <c r="A1933" i="1"/>
  <c r="B1934" i="1"/>
  <c r="A1934" i="1"/>
  <c r="B1935" i="1"/>
  <c r="A1935" i="1"/>
  <c r="B1936" i="1"/>
  <c r="A1936" i="1"/>
  <c r="B1937" i="1"/>
  <c r="A1937" i="1"/>
  <c r="B1938" i="1"/>
  <c r="A1938" i="1"/>
  <c r="B1939" i="1"/>
  <c r="A1939" i="1"/>
  <c r="B1940" i="1"/>
  <c r="A1940" i="1"/>
  <c r="B1941" i="1"/>
  <c r="A1941" i="1"/>
  <c r="B1942" i="1"/>
  <c r="A1942" i="1"/>
  <c r="B1943" i="1"/>
  <c r="A1943" i="1"/>
  <c r="B1944" i="1"/>
  <c r="A1944" i="1"/>
  <c r="B1945" i="1"/>
  <c r="A1945" i="1"/>
  <c r="B1946" i="1"/>
  <c r="A1946" i="1"/>
  <c r="B1947" i="1"/>
  <c r="A1947" i="1"/>
  <c r="B1948" i="1"/>
  <c r="A1948" i="1"/>
  <c r="B1949" i="1"/>
  <c r="A1949" i="1"/>
  <c r="B1950" i="1"/>
  <c r="A1950" i="1"/>
  <c r="B1951" i="1"/>
  <c r="A1951" i="1"/>
  <c r="B1952" i="1"/>
  <c r="A1952" i="1"/>
  <c r="B1953" i="1"/>
  <c r="A1953" i="1"/>
  <c r="B1954" i="1"/>
  <c r="A1954" i="1"/>
  <c r="B1955" i="1"/>
  <c r="A1955" i="1"/>
  <c r="B1956" i="1"/>
  <c r="A1956" i="1"/>
  <c r="B1957" i="1"/>
  <c r="A1957" i="1"/>
  <c r="B1958" i="1"/>
  <c r="A1958" i="1"/>
  <c r="B1959" i="1"/>
  <c r="A1959" i="1"/>
  <c r="B1960" i="1"/>
  <c r="A1960" i="1"/>
  <c r="B1961" i="1"/>
  <c r="A1961" i="1"/>
  <c r="B1962" i="1"/>
  <c r="A1962" i="1"/>
  <c r="B1963" i="1"/>
  <c r="A1963" i="1"/>
  <c r="B1964" i="1"/>
  <c r="A1964" i="1"/>
  <c r="B1965" i="1"/>
  <c r="A1965" i="1"/>
  <c r="B1966" i="1"/>
  <c r="A1966" i="1"/>
  <c r="B1967" i="1"/>
  <c r="A1967" i="1"/>
  <c r="B1968" i="1"/>
  <c r="A1968" i="1"/>
  <c r="B1969" i="1"/>
  <c r="A1969" i="1"/>
  <c r="B1970" i="1"/>
  <c r="A1970" i="1"/>
  <c r="B1971" i="1"/>
  <c r="A1971" i="1"/>
  <c r="B1972" i="1"/>
  <c r="A1972" i="1"/>
  <c r="B1973" i="1"/>
  <c r="A1973" i="1"/>
  <c r="B1974" i="1"/>
  <c r="A1974" i="1"/>
  <c r="B1975" i="1"/>
  <c r="A1975" i="1"/>
  <c r="B1976" i="1"/>
  <c r="A1976" i="1"/>
  <c r="B1977" i="1"/>
  <c r="A1977" i="1"/>
  <c r="B1978" i="1"/>
  <c r="A1978" i="1"/>
  <c r="B1979" i="1"/>
  <c r="A1979" i="1"/>
  <c r="B1980" i="1"/>
  <c r="A1980" i="1"/>
  <c r="B1981" i="1"/>
  <c r="A1981" i="1"/>
  <c r="B1982" i="1"/>
  <c r="A1982" i="1"/>
  <c r="B1983" i="1"/>
  <c r="A1983" i="1"/>
  <c r="B1984" i="1"/>
  <c r="A1984" i="1"/>
  <c r="B1985" i="1"/>
  <c r="A1985" i="1"/>
  <c r="B1986" i="1"/>
  <c r="A1986" i="1"/>
  <c r="B1987" i="1"/>
  <c r="A1987" i="1"/>
  <c r="B1988" i="1"/>
  <c r="A1988" i="1"/>
  <c r="B1989" i="1"/>
  <c r="A1989" i="1"/>
  <c r="B1990" i="1"/>
  <c r="A1990" i="1"/>
  <c r="B1991" i="1"/>
  <c r="A1991" i="1"/>
  <c r="B1992" i="1"/>
  <c r="A1992" i="1"/>
  <c r="B1993" i="1"/>
  <c r="A1993" i="1"/>
  <c r="B1994" i="1"/>
  <c r="A1994" i="1"/>
  <c r="B1995" i="1"/>
  <c r="A1995" i="1"/>
  <c r="B1996" i="1"/>
  <c r="A1996" i="1"/>
  <c r="B1997" i="1"/>
  <c r="A1997" i="1"/>
  <c r="B1998" i="1"/>
  <c r="A1998" i="1"/>
  <c r="B1999" i="1"/>
  <c r="A1999" i="1"/>
  <c r="B2000" i="1"/>
  <c r="A2000" i="1"/>
  <c r="B2001" i="1"/>
  <c r="A2001" i="1"/>
  <c r="B2002" i="1"/>
  <c r="A2002" i="1"/>
  <c r="B2003" i="1"/>
  <c r="A2003" i="1"/>
  <c r="B2004" i="1"/>
  <c r="A2004" i="1"/>
  <c r="B2005" i="1"/>
  <c r="A2005" i="1"/>
  <c r="B2006" i="1"/>
  <c r="A2006" i="1"/>
  <c r="B2007" i="1"/>
  <c r="A2007" i="1"/>
  <c r="B2008" i="1"/>
  <c r="A2008" i="1"/>
  <c r="B2009" i="1"/>
  <c r="A2009" i="1"/>
  <c r="B2010" i="1"/>
  <c r="A2010" i="1"/>
  <c r="B2011" i="1"/>
  <c r="A2011" i="1"/>
  <c r="B2012" i="1"/>
  <c r="A2012" i="1"/>
  <c r="B2013" i="1"/>
  <c r="A2013" i="1"/>
  <c r="B2014" i="1"/>
  <c r="A2014" i="1"/>
  <c r="B2015" i="1"/>
  <c r="A2015" i="1"/>
  <c r="B2016" i="1"/>
  <c r="A2016" i="1"/>
  <c r="B2017" i="1"/>
  <c r="A2017" i="1"/>
  <c r="B2018" i="1"/>
  <c r="A2018" i="1"/>
  <c r="B2019" i="1"/>
  <c r="A2019" i="1"/>
  <c r="B2020" i="1"/>
  <c r="A2020" i="1"/>
  <c r="B2021" i="1"/>
  <c r="A2021" i="1"/>
  <c r="B2022" i="1"/>
  <c r="A2022" i="1"/>
  <c r="B2023" i="1"/>
  <c r="A2023" i="1"/>
  <c r="B2024" i="1"/>
  <c r="A2024" i="1"/>
  <c r="B2025" i="1"/>
  <c r="A2025" i="1"/>
  <c r="B2026" i="1"/>
  <c r="A2026" i="1"/>
  <c r="B2027" i="1"/>
  <c r="A2027" i="1"/>
  <c r="B2028" i="1"/>
  <c r="A2028" i="1"/>
  <c r="B2029" i="1"/>
  <c r="A2029" i="1"/>
  <c r="B2030" i="1"/>
  <c r="A2030" i="1"/>
  <c r="B2031" i="1"/>
  <c r="A2031" i="1"/>
  <c r="B2032" i="1"/>
  <c r="A2032" i="1"/>
  <c r="B2033" i="1"/>
  <c r="A2033" i="1"/>
  <c r="B2034" i="1"/>
  <c r="A2034" i="1"/>
  <c r="B2035" i="1"/>
  <c r="A2035" i="1"/>
  <c r="B2036" i="1"/>
  <c r="A2036" i="1"/>
  <c r="B2037" i="1"/>
  <c r="A2037" i="1"/>
  <c r="B2038" i="1"/>
  <c r="A2038" i="1"/>
  <c r="B2039" i="1"/>
  <c r="A2039" i="1"/>
  <c r="B2040" i="1"/>
  <c r="A2040" i="1"/>
  <c r="B2041" i="1"/>
  <c r="A2041" i="1"/>
  <c r="B2042" i="1"/>
  <c r="A2042" i="1"/>
  <c r="B2043" i="1"/>
  <c r="A2043" i="1"/>
  <c r="B2044" i="1"/>
  <c r="A2044" i="1"/>
  <c r="B2045" i="1"/>
  <c r="A2045" i="1"/>
  <c r="B2046" i="1"/>
  <c r="A2046" i="1"/>
  <c r="B2047" i="1"/>
  <c r="A2047" i="1"/>
  <c r="B2048" i="1"/>
  <c r="A2048" i="1"/>
  <c r="B2049" i="1"/>
  <c r="A2049" i="1"/>
  <c r="B2050" i="1"/>
  <c r="A2050" i="1"/>
  <c r="B2051" i="1"/>
  <c r="A2051" i="1"/>
  <c r="B2052" i="1"/>
  <c r="A2052" i="1"/>
  <c r="B2053" i="1"/>
  <c r="A2053" i="1"/>
  <c r="B2054" i="1"/>
  <c r="A2054" i="1"/>
  <c r="B2055" i="1"/>
  <c r="A2055" i="1"/>
  <c r="B2056" i="1"/>
  <c r="A2056" i="1"/>
  <c r="B2057" i="1"/>
  <c r="A2057" i="1"/>
  <c r="B2058" i="1"/>
  <c r="A2058" i="1"/>
  <c r="B2059" i="1"/>
  <c r="A2059" i="1"/>
  <c r="B2060" i="1"/>
  <c r="A2060" i="1"/>
  <c r="B2061" i="1"/>
  <c r="A2061" i="1"/>
  <c r="B2062" i="1"/>
  <c r="A2062" i="1"/>
  <c r="B2063" i="1"/>
  <c r="A2063" i="1"/>
  <c r="B2064" i="1"/>
  <c r="A2064" i="1"/>
  <c r="B2065" i="1"/>
  <c r="A2065" i="1"/>
  <c r="B2066" i="1"/>
  <c r="A2066" i="1"/>
  <c r="B2067" i="1"/>
  <c r="A2067" i="1"/>
  <c r="B2068" i="1"/>
  <c r="A2068" i="1"/>
  <c r="B2069" i="1"/>
  <c r="A2069" i="1"/>
  <c r="B2070" i="1"/>
  <c r="A2070" i="1"/>
  <c r="B2071" i="1"/>
  <c r="A2071" i="1"/>
  <c r="B2072" i="1"/>
  <c r="A2072" i="1"/>
  <c r="B2073" i="1"/>
  <c r="A2073" i="1"/>
  <c r="B2074" i="1"/>
  <c r="A2074" i="1"/>
  <c r="B2075" i="1"/>
  <c r="A2075" i="1"/>
  <c r="B2076" i="1"/>
  <c r="A2076" i="1"/>
  <c r="B2077" i="1"/>
  <c r="A2077" i="1"/>
  <c r="B2078" i="1"/>
  <c r="A2078" i="1"/>
  <c r="B2079" i="1"/>
  <c r="A2079" i="1"/>
  <c r="B2080" i="1"/>
  <c r="A2080" i="1"/>
  <c r="B2081" i="1"/>
  <c r="A2081" i="1"/>
  <c r="B2082" i="1"/>
  <c r="A2082" i="1"/>
  <c r="B2083" i="1"/>
  <c r="A2083" i="1"/>
  <c r="B2084" i="1"/>
  <c r="A2084" i="1"/>
  <c r="B2085" i="1"/>
  <c r="A2085" i="1"/>
  <c r="B2086" i="1"/>
  <c r="A2086" i="1"/>
  <c r="B2087" i="1"/>
  <c r="A2087" i="1"/>
  <c r="B2088" i="1"/>
  <c r="A2088" i="1"/>
  <c r="B2089" i="1"/>
  <c r="A2089" i="1"/>
  <c r="B2090" i="1"/>
  <c r="A2090" i="1"/>
  <c r="B2091" i="1"/>
  <c r="A2091" i="1"/>
  <c r="B2092" i="1"/>
  <c r="A2092" i="1"/>
  <c r="B2093" i="1"/>
  <c r="A2093" i="1"/>
  <c r="B2094" i="1"/>
  <c r="A2094" i="1"/>
  <c r="B2095" i="1"/>
  <c r="A2095" i="1"/>
  <c r="B2096" i="1"/>
  <c r="A2096" i="1"/>
  <c r="B2097" i="1"/>
  <c r="A2097" i="1"/>
  <c r="B2098" i="1"/>
  <c r="A2098" i="1"/>
  <c r="B2099" i="1"/>
  <c r="A2099" i="1"/>
  <c r="B2100" i="1"/>
  <c r="A2100" i="1"/>
  <c r="B2101" i="1"/>
  <c r="A2101" i="1"/>
  <c r="B2102" i="1"/>
  <c r="A2102" i="1"/>
  <c r="B2103" i="1"/>
  <c r="A2103" i="1"/>
  <c r="B2104" i="1"/>
  <c r="A2104" i="1"/>
  <c r="B2105" i="1"/>
  <c r="A2105" i="1"/>
  <c r="B2106" i="1"/>
  <c r="A2106" i="1"/>
  <c r="B2107" i="1"/>
  <c r="A2107" i="1"/>
  <c r="B2108" i="1"/>
  <c r="A2108" i="1"/>
  <c r="B2109" i="1"/>
  <c r="A2109" i="1"/>
  <c r="B2110" i="1"/>
  <c r="A2110" i="1"/>
  <c r="B2111" i="1"/>
  <c r="A2111" i="1"/>
  <c r="B2112" i="1"/>
  <c r="A2112" i="1"/>
  <c r="B2113" i="1"/>
  <c r="A2113" i="1"/>
  <c r="B2114" i="1"/>
  <c r="A2114" i="1"/>
  <c r="B2115" i="1"/>
  <c r="A2115" i="1"/>
  <c r="B2116" i="1"/>
  <c r="A2116" i="1"/>
  <c r="B2117" i="1"/>
  <c r="A2117" i="1"/>
  <c r="B2118" i="1"/>
  <c r="A2118" i="1"/>
  <c r="B2119" i="1"/>
  <c r="A2119" i="1"/>
  <c r="B2120" i="1"/>
  <c r="A2120" i="1"/>
  <c r="B2121" i="1"/>
  <c r="A2121" i="1"/>
  <c r="B2122" i="1"/>
  <c r="A2122" i="1"/>
  <c r="B2123" i="1"/>
  <c r="A2123" i="1"/>
  <c r="B2124" i="1"/>
  <c r="A2124" i="1"/>
  <c r="B2125" i="1"/>
  <c r="A2125" i="1"/>
  <c r="B2126" i="1"/>
  <c r="A2126" i="1"/>
  <c r="B2127" i="1"/>
  <c r="A2127" i="1"/>
  <c r="B2128" i="1"/>
  <c r="A2128" i="1"/>
  <c r="B2129" i="1"/>
  <c r="A2129" i="1"/>
  <c r="B2130" i="1"/>
  <c r="A2130" i="1"/>
  <c r="B2131" i="1"/>
  <c r="A2131" i="1"/>
  <c r="B2132" i="1"/>
  <c r="A2132" i="1"/>
  <c r="B2133" i="1"/>
  <c r="A2133" i="1"/>
  <c r="B2134" i="1"/>
  <c r="A2134" i="1"/>
  <c r="B2135" i="1"/>
  <c r="A2135" i="1"/>
  <c r="B2136" i="1"/>
  <c r="A2136" i="1"/>
  <c r="B2137" i="1"/>
  <c r="A2137" i="1"/>
  <c r="B2138" i="1"/>
  <c r="A2138" i="1"/>
  <c r="B2139" i="1"/>
  <c r="A2139" i="1"/>
  <c r="B2140" i="1"/>
  <c r="A2140" i="1"/>
  <c r="B2141" i="1"/>
  <c r="A2141" i="1"/>
  <c r="B2142" i="1"/>
  <c r="A2142" i="1"/>
  <c r="B2143" i="1"/>
  <c r="A2143" i="1"/>
  <c r="B2144" i="1"/>
  <c r="A2144" i="1"/>
  <c r="B2145" i="1"/>
  <c r="A2145" i="1"/>
  <c r="B2146" i="1"/>
  <c r="A2146" i="1"/>
  <c r="B2147" i="1"/>
  <c r="A2147" i="1"/>
  <c r="B2148" i="1"/>
  <c r="A2148" i="1"/>
  <c r="B2149" i="1"/>
  <c r="A2149" i="1"/>
  <c r="B2150" i="1"/>
  <c r="A2150" i="1"/>
  <c r="B2151" i="1"/>
  <c r="A2151" i="1"/>
  <c r="B2152" i="1"/>
  <c r="A2152" i="1"/>
  <c r="B2153" i="1"/>
  <c r="A2153" i="1"/>
  <c r="B2154" i="1"/>
  <c r="A2154" i="1"/>
  <c r="B2155" i="1"/>
  <c r="A2155" i="1"/>
  <c r="B2156" i="1"/>
  <c r="A2156" i="1"/>
  <c r="B2157" i="1"/>
  <c r="A2157" i="1"/>
  <c r="B2158" i="1"/>
  <c r="A2158" i="1"/>
  <c r="B2159" i="1"/>
  <c r="A2159" i="1"/>
  <c r="B2160" i="1"/>
  <c r="A2160" i="1"/>
  <c r="B2161" i="1"/>
  <c r="A2161" i="1"/>
  <c r="B2162" i="1"/>
  <c r="A2162" i="1"/>
  <c r="B2163" i="1"/>
  <c r="A2163" i="1"/>
  <c r="B2164" i="1"/>
  <c r="A2164" i="1"/>
  <c r="B2165" i="1"/>
  <c r="A2165" i="1"/>
  <c r="B2166" i="1"/>
  <c r="A2166" i="1"/>
  <c r="B2167" i="1"/>
  <c r="A2167" i="1"/>
  <c r="B2168" i="1"/>
  <c r="A2168" i="1"/>
  <c r="B2169" i="1"/>
  <c r="A2169" i="1"/>
  <c r="B2170" i="1"/>
  <c r="A2170" i="1"/>
  <c r="B2171" i="1"/>
  <c r="A2171" i="1"/>
  <c r="B2172" i="1"/>
  <c r="A2172" i="1"/>
  <c r="B2173" i="1"/>
  <c r="A2173" i="1"/>
  <c r="B2174" i="1"/>
  <c r="A2174" i="1"/>
  <c r="B2175" i="1"/>
  <c r="A2175" i="1"/>
  <c r="B2176" i="1"/>
  <c r="A2176" i="1"/>
  <c r="B2177" i="1"/>
  <c r="A2177" i="1"/>
  <c r="B2178" i="1"/>
  <c r="A2178" i="1"/>
  <c r="B2179" i="1"/>
  <c r="A2179" i="1"/>
  <c r="B2180" i="1"/>
  <c r="A2180" i="1"/>
  <c r="B2181" i="1"/>
  <c r="A2181" i="1"/>
  <c r="B2182" i="1"/>
  <c r="A2182" i="1"/>
  <c r="B2183" i="1"/>
  <c r="A2183" i="1"/>
  <c r="B2184" i="1"/>
  <c r="A2184" i="1"/>
  <c r="B2185" i="1"/>
  <c r="A2185" i="1"/>
  <c r="B2186" i="1"/>
  <c r="A2186" i="1"/>
  <c r="B2187" i="1"/>
  <c r="A2187" i="1"/>
  <c r="B2188" i="1"/>
  <c r="A2188" i="1"/>
  <c r="B2189" i="1"/>
  <c r="A2189" i="1"/>
  <c r="B2190" i="1"/>
  <c r="A2190" i="1"/>
  <c r="B2191" i="1"/>
  <c r="A2191" i="1"/>
  <c r="B2192" i="1"/>
  <c r="A2192" i="1"/>
  <c r="B2193" i="1"/>
  <c r="A2193" i="1"/>
  <c r="B2194" i="1"/>
  <c r="A2194" i="1"/>
  <c r="B2195" i="1"/>
  <c r="A2195" i="1"/>
  <c r="B2196" i="1"/>
  <c r="A2196" i="1"/>
  <c r="B2197" i="1"/>
  <c r="A2197" i="1"/>
  <c r="B2198" i="1"/>
  <c r="A2198" i="1"/>
  <c r="B2199" i="1"/>
  <c r="A2199" i="1"/>
  <c r="B2200" i="1"/>
  <c r="A2200" i="1"/>
  <c r="B2201" i="1"/>
  <c r="A2201" i="1"/>
  <c r="B2202" i="1"/>
  <c r="A2202" i="1"/>
  <c r="B2203" i="1"/>
  <c r="A2203" i="1"/>
  <c r="B2204" i="1"/>
  <c r="A2204" i="1"/>
  <c r="B2205" i="1"/>
  <c r="A2205" i="1"/>
  <c r="B2206" i="1"/>
  <c r="A2206" i="1"/>
  <c r="B2207" i="1"/>
  <c r="A2207" i="1"/>
  <c r="B2208" i="1"/>
  <c r="A2208" i="1"/>
  <c r="B2209" i="1"/>
  <c r="A2209" i="1"/>
  <c r="B2210" i="1"/>
  <c r="A2210" i="1"/>
  <c r="B2211" i="1"/>
  <c r="A2211" i="1"/>
  <c r="B2212" i="1"/>
  <c r="A2212" i="1"/>
  <c r="B2213" i="1"/>
  <c r="A2213" i="1"/>
  <c r="B2214" i="1"/>
  <c r="A2214" i="1"/>
  <c r="B2215" i="1"/>
  <c r="A2215" i="1"/>
  <c r="B2216" i="1"/>
  <c r="A2216" i="1"/>
  <c r="B2217" i="1"/>
  <c r="A2217" i="1"/>
  <c r="B2218" i="1"/>
  <c r="A2218" i="1"/>
  <c r="B2219" i="1"/>
  <c r="A2219" i="1"/>
  <c r="B2220" i="1"/>
  <c r="A2220" i="1"/>
  <c r="B2221" i="1"/>
  <c r="A2221" i="1"/>
  <c r="B2222" i="1"/>
  <c r="A2222" i="1"/>
  <c r="B2223" i="1"/>
  <c r="A2223" i="1"/>
  <c r="B2224" i="1"/>
  <c r="A2224" i="1"/>
  <c r="B2225" i="1"/>
  <c r="A2225" i="1"/>
  <c r="B2226" i="1"/>
  <c r="A2226" i="1"/>
  <c r="B2227" i="1"/>
  <c r="A2227" i="1"/>
  <c r="B2228" i="1"/>
  <c r="A2228" i="1"/>
  <c r="B2229" i="1"/>
  <c r="A2229" i="1"/>
  <c r="B2230" i="1"/>
  <c r="A2230" i="1"/>
  <c r="B2231" i="1"/>
  <c r="A2231" i="1"/>
  <c r="B2232" i="1"/>
  <c r="A2232" i="1"/>
  <c r="B2233" i="1"/>
  <c r="A2233" i="1"/>
  <c r="B2234" i="1"/>
  <c r="A2234" i="1"/>
  <c r="B2235" i="1"/>
  <c r="A2235" i="1"/>
  <c r="B2236" i="1"/>
  <c r="A2236" i="1"/>
  <c r="B2237" i="1"/>
  <c r="A2237" i="1"/>
  <c r="B2238" i="1"/>
  <c r="A2238" i="1"/>
  <c r="B2239" i="1"/>
  <c r="A2239" i="1"/>
  <c r="B2240" i="1"/>
  <c r="A2240" i="1"/>
  <c r="B2241" i="1"/>
  <c r="A2241" i="1"/>
  <c r="B2242" i="1"/>
  <c r="A2242" i="1"/>
  <c r="B2243" i="1"/>
  <c r="A2243" i="1"/>
  <c r="B2244" i="1"/>
  <c r="A2244" i="1"/>
  <c r="B2245" i="1"/>
  <c r="A2245" i="1"/>
  <c r="B2246" i="1"/>
  <c r="A2246" i="1"/>
  <c r="B2247" i="1"/>
  <c r="A2247" i="1"/>
  <c r="B2248" i="1"/>
  <c r="A2248" i="1"/>
  <c r="B2249" i="1"/>
  <c r="A2249" i="1"/>
  <c r="B2250" i="1"/>
  <c r="A2250" i="1"/>
  <c r="B2251" i="1"/>
  <c r="A2251" i="1"/>
  <c r="B2252" i="1"/>
  <c r="A2252" i="1"/>
  <c r="B2253" i="1"/>
  <c r="A2253" i="1"/>
  <c r="B2254" i="1"/>
  <c r="A2254" i="1"/>
  <c r="B2255" i="1"/>
  <c r="A2255" i="1"/>
  <c r="B2256" i="1"/>
  <c r="A2256" i="1"/>
  <c r="B2257" i="1"/>
  <c r="A2257" i="1"/>
  <c r="B2258" i="1"/>
  <c r="A2258" i="1"/>
  <c r="B2259" i="1"/>
  <c r="A2259" i="1"/>
  <c r="B2260" i="1"/>
  <c r="A2260" i="1"/>
  <c r="B2261" i="1"/>
  <c r="A2261" i="1"/>
  <c r="B2262" i="1"/>
  <c r="A2262" i="1"/>
  <c r="B2263" i="1"/>
  <c r="A2263" i="1"/>
  <c r="B2264" i="1"/>
  <c r="A2264" i="1"/>
  <c r="B2265" i="1"/>
  <c r="A2265" i="1"/>
  <c r="B2266" i="1"/>
  <c r="A2266" i="1"/>
  <c r="B2267" i="1"/>
  <c r="A2267" i="1"/>
  <c r="B2268" i="1"/>
  <c r="A2268" i="1"/>
  <c r="B2269" i="1"/>
  <c r="A2269" i="1"/>
  <c r="B2270" i="1"/>
  <c r="A2270" i="1"/>
  <c r="B2271" i="1"/>
  <c r="A2271" i="1"/>
  <c r="B2272" i="1"/>
  <c r="A2272" i="1"/>
  <c r="B2273" i="1"/>
  <c r="A2273" i="1"/>
  <c r="B2274" i="1"/>
  <c r="A2274" i="1"/>
  <c r="B2275" i="1"/>
  <c r="A2275" i="1"/>
  <c r="B2276" i="1"/>
  <c r="A2276" i="1"/>
  <c r="B2277" i="1"/>
  <c r="A2277" i="1"/>
  <c r="B2278" i="1"/>
  <c r="A2278" i="1"/>
  <c r="B2279" i="1"/>
  <c r="A2279" i="1"/>
  <c r="B2280" i="1"/>
  <c r="A2280" i="1"/>
  <c r="B2281" i="1"/>
  <c r="A2281" i="1"/>
  <c r="B2282" i="1"/>
  <c r="A2282" i="1"/>
  <c r="B2283" i="1"/>
  <c r="A2283" i="1"/>
  <c r="B2284" i="1"/>
  <c r="A2284" i="1"/>
  <c r="B2285" i="1"/>
  <c r="A2285" i="1"/>
  <c r="B2286" i="1"/>
  <c r="A2286" i="1"/>
  <c r="B2287" i="1"/>
  <c r="A2287" i="1"/>
  <c r="B2288" i="1"/>
  <c r="A2288" i="1"/>
  <c r="B2289" i="1"/>
  <c r="A2289" i="1"/>
  <c r="B2290" i="1"/>
  <c r="A2290" i="1"/>
  <c r="B2291" i="1"/>
  <c r="A2291" i="1"/>
  <c r="B2292" i="1"/>
  <c r="A2292" i="1"/>
  <c r="B2293" i="1"/>
  <c r="A2293" i="1"/>
  <c r="B2294" i="1"/>
  <c r="A2294" i="1"/>
  <c r="B2295" i="1"/>
  <c r="A2295" i="1"/>
  <c r="B2296" i="1"/>
  <c r="A2296" i="1"/>
  <c r="B2297" i="1"/>
  <c r="A2297" i="1"/>
  <c r="B2298" i="1"/>
  <c r="A2298" i="1"/>
  <c r="B2299" i="1"/>
  <c r="A2299" i="1"/>
  <c r="B2300" i="1"/>
  <c r="A2300" i="1"/>
  <c r="B2301" i="1"/>
  <c r="A2301" i="1"/>
  <c r="B2302" i="1"/>
  <c r="A2302" i="1"/>
  <c r="B2303" i="1"/>
  <c r="A2303" i="1"/>
  <c r="B2304" i="1"/>
  <c r="A2304" i="1"/>
  <c r="B2305" i="1"/>
  <c r="A2305" i="1"/>
  <c r="B2306" i="1"/>
  <c r="A2306" i="1"/>
  <c r="B2307" i="1"/>
  <c r="A2307" i="1"/>
  <c r="B2308" i="1"/>
  <c r="A2308" i="1"/>
  <c r="B2309" i="1"/>
  <c r="A2309" i="1"/>
  <c r="B2310" i="1"/>
  <c r="A2310" i="1"/>
  <c r="B2311" i="1"/>
  <c r="A2311" i="1"/>
  <c r="B2312" i="1"/>
  <c r="A2312" i="1"/>
  <c r="B2313" i="1"/>
  <c r="A2313" i="1"/>
  <c r="B2314" i="1"/>
  <c r="A2314" i="1"/>
  <c r="B2315" i="1"/>
  <c r="A2315" i="1"/>
  <c r="B2316" i="1"/>
  <c r="A2316" i="1"/>
  <c r="B2317" i="1"/>
  <c r="A2317" i="1"/>
  <c r="B2318" i="1"/>
  <c r="A2318" i="1"/>
  <c r="B2319" i="1"/>
  <c r="A2319" i="1"/>
  <c r="B2320" i="1"/>
  <c r="A2320" i="1"/>
  <c r="B2321" i="1"/>
  <c r="A2321" i="1"/>
  <c r="B2322" i="1"/>
  <c r="A2322" i="1"/>
  <c r="B2323" i="1"/>
  <c r="A2323" i="1"/>
  <c r="B2324" i="1"/>
  <c r="A2324" i="1"/>
  <c r="B2325" i="1"/>
  <c r="A2325" i="1"/>
  <c r="B2326" i="1"/>
  <c r="A2326" i="1"/>
  <c r="B2327" i="1"/>
  <c r="A2327" i="1"/>
  <c r="B2328" i="1"/>
  <c r="A2328" i="1"/>
  <c r="B2329" i="1"/>
  <c r="A2329" i="1"/>
  <c r="B2330" i="1"/>
  <c r="A2330" i="1"/>
  <c r="B2331" i="1"/>
  <c r="A2331" i="1"/>
  <c r="B2332" i="1"/>
  <c r="A2332" i="1"/>
  <c r="B2333" i="1"/>
  <c r="A2333" i="1"/>
  <c r="B2334" i="1"/>
  <c r="A2334" i="1"/>
  <c r="B2335" i="1"/>
  <c r="A2335" i="1"/>
  <c r="B2336" i="1"/>
  <c r="A2336" i="1"/>
  <c r="B2337" i="1"/>
  <c r="A2337" i="1"/>
  <c r="B2338" i="1"/>
  <c r="A2338" i="1"/>
  <c r="B2339" i="1"/>
  <c r="A2339" i="1"/>
  <c r="B2340" i="1"/>
  <c r="A2340" i="1"/>
  <c r="B2341" i="1"/>
  <c r="A2341" i="1"/>
  <c r="B2342" i="1"/>
  <c r="A2342" i="1"/>
  <c r="B2343" i="1"/>
  <c r="A2343" i="1"/>
  <c r="B2344" i="1"/>
  <c r="A2344" i="1"/>
  <c r="B2345" i="1"/>
  <c r="A2345" i="1"/>
  <c r="B2346" i="1"/>
  <c r="A2346" i="1"/>
  <c r="B2347" i="1"/>
  <c r="A2347" i="1"/>
  <c r="B2348" i="1"/>
  <c r="A2348" i="1"/>
  <c r="B2349" i="1"/>
  <c r="A2349" i="1"/>
  <c r="B2350" i="1"/>
  <c r="A2350" i="1"/>
  <c r="B2351" i="1"/>
  <c r="A2351" i="1"/>
  <c r="B2352" i="1"/>
  <c r="A2352" i="1"/>
  <c r="B2353" i="1"/>
  <c r="A2353" i="1"/>
  <c r="B2354" i="1"/>
  <c r="A2354" i="1"/>
  <c r="B2355" i="1"/>
  <c r="A2355" i="1"/>
  <c r="B2356" i="1"/>
  <c r="A2356" i="1"/>
  <c r="B2357" i="1"/>
  <c r="A2357" i="1"/>
  <c r="B2358" i="1"/>
  <c r="A2358" i="1"/>
  <c r="B2359" i="1"/>
  <c r="A2359" i="1"/>
  <c r="B2360" i="1"/>
  <c r="A2360" i="1"/>
  <c r="B2361" i="1"/>
  <c r="A2361" i="1"/>
  <c r="B2362" i="1"/>
  <c r="A2362" i="1"/>
  <c r="B2363" i="1"/>
  <c r="A2363" i="1"/>
  <c r="B2364" i="1"/>
  <c r="A2364" i="1"/>
  <c r="B2365" i="1"/>
  <c r="A2365" i="1"/>
  <c r="B2366" i="1"/>
  <c r="A2366" i="1"/>
  <c r="B2367" i="1"/>
  <c r="A2367" i="1"/>
  <c r="B2368" i="1"/>
  <c r="A2368" i="1"/>
  <c r="B2369" i="1"/>
  <c r="A2369" i="1"/>
  <c r="B2370" i="1"/>
  <c r="A2370" i="1"/>
  <c r="B2371" i="1"/>
  <c r="A2371" i="1"/>
  <c r="B2372" i="1"/>
  <c r="A2372" i="1"/>
  <c r="B2373" i="1"/>
  <c r="A2373" i="1"/>
  <c r="B2374" i="1"/>
  <c r="A2374" i="1"/>
  <c r="B2375" i="1"/>
  <c r="A2375" i="1"/>
  <c r="B2376" i="1"/>
  <c r="A2376" i="1"/>
  <c r="B2377" i="1"/>
  <c r="A2377" i="1"/>
  <c r="B2378" i="1"/>
  <c r="A2378" i="1"/>
  <c r="B2379" i="1"/>
  <c r="A2379" i="1"/>
  <c r="B2380" i="1"/>
  <c r="A2380" i="1"/>
  <c r="B2381" i="1"/>
  <c r="A2381" i="1"/>
  <c r="B2382" i="1"/>
  <c r="A2382" i="1"/>
  <c r="B2383" i="1"/>
  <c r="A2383" i="1"/>
  <c r="B2384" i="1"/>
  <c r="A2384" i="1"/>
  <c r="B2385" i="1"/>
  <c r="A2385" i="1"/>
  <c r="B2386" i="1"/>
  <c r="A2386" i="1"/>
  <c r="B2387" i="1"/>
  <c r="A2387" i="1"/>
  <c r="B2388" i="1"/>
  <c r="A2388" i="1"/>
  <c r="B2389" i="1"/>
  <c r="A2389" i="1"/>
  <c r="B2390" i="1"/>
  <c r="A2390" i="1"/>
  <c r="B2391" i="1"/>
  <c r="A2391" i="1"/>
  <c r="B2392" i="1"/>
  <c r="A2392" i="1"/>
  <c r="B2393" i="1"/>
  <c r="A2393" i="1"/>
  <c r="B2394" i="1"/>
  <c r="A2394" i="1"/>
  <c r="B2395" i="1"/>
  <c r="A2395" i="1"/>
  <c r="B2396" i="1"/>
  <c r="A2396" i="1"/>
  <c r="B2397" i="1"/>
  <c r="A2397" i="1"/>
  <c r="B2398" i="1"/>
  <c r="A2398" i="1"/>
  <c r="B2399" i="1"/>
  <c r="A2399" i="1"/>
  <c r="B2400" i="1"/>
  <c r="A2400" i="1"/>
  <c r="B2401" i="1"/>
  <c r="A2401" i="1"/>
  <c r="B2402" i="1"/>
  <c r="A2402" i="1"/>
  <c r="B2403" i="1"/>
  <c r="A2403" i="1"/>
  <c r="B2404" i="1"/>
  <c r="A2404" i="1"/>
  <c r="B2405" i="1"/>
  <c r="A2405" i="1"/>
  <c r="B2406" i="1"/>
  <c r="A2406" i="1"/>
  <c r="B2407" i="1"/>
  <c r="A2407" i="1"/>
  <c r="B2408" i="1"/>
  <c r="A2408" i="1"/>
  <c r="B2409" i="1"/>
  <c r="A2409" i="1"/>
  <c r="B2410" i="1"/>
  <c r="A2410" i="1"/>
  <c r="B2411" i="1"/>
  <c r="A2411" i="1"/>
  <c r="B2412" i="1"/>
  <c r="A2412" i="1"/>
  <c r="B2413" i="1"/>
  <c r="A2413" i="1"/>
  <c r="B2414" i="1"/>
  <c r="A2414" i="1"/>
  <c r="B2415" i="1"/>
  <c r="A2415" i="1"/>
  <c r="B2416" i="1"/>
  <c r="A2416" i="1"/>
  <c r="B2417" i="1"/>
  <c r="A2417" i="1"/>
  <c r="B2418" i="1"/>
  <c r="A2418" i="1"/>
  <c r="B2419" i="1"/>
  <c r="A2419" i="1"/>
  <c r="B2420" i="1"/>
  <c r="A2420" i="1"/>
  <c r="B2421" i="1"/>
  <c r="A2421" i="1"/>
  <c r="B2422" i="1"/>
  <c r="A2422" i="1"/>
  <c r="B2423" i="1"/>
  <c r="A2423" i="1"/>
  <c r="B2424" i="1"/>
  <c r="A2424" i="1"/>
  <c r="B2425" i="1"/>
  <c r="A2425" i="1"/>
  <c r="B2426" i="1"/>
  <c r="A2426" i="1"/>
  <c r="B2427" i="1"/>
  <c r="A2427" i="1"/>
  <c r="B2428" i="1"/>
  <c r="A2428" i="1"/>
  <c r="B2429" i="1"/>
  <c r="A2429" i="1"/>
  <c r="B2430" i="1"/>
  <c r="A2430" i="1"/>
  <c r="B2431" i="1"/>
  <c r="A2431" i="1"/>
  <c r="B2432" i="1"/>
  <c r="A2432" i="1"/>
  <c r="B2433" i="1"/>
  <c r="A2433" i="1"/>
  <c r="B2434" i="1"/>
  <c r="A2434" i="1"/>
  <c r="B2435" i="1"/>
  <c r="A2435" i="1"/>
  <c r="B2436" i="1"/>
  <c r="A2436" i="1"/>
  <c r="B2437" i="1"/>
  <c r="A2437" i="1"/>
  <c r="B2438" i="1"/>
  <c r="A2438" i="1"/>
  <c r="B2439" i="1"/>
  <c r="A2439" i="1"/>
  <c r="B2440" i="1"/>
  <c r="A2440" i="1"/>
  <c r="B2441" i="1"/>
  <c r="A2441" i="1"/>
  <c r="B2442" i="1"/>
  <c r="A2442" i="1"/>
  <c r="B2443" i="1"/>
  <c r="A2443" i="1"/>
  <c r="B2444" i="1"/>
  <c r="A2444" i="1"/>
  <c r="B2445" i="1"/>
  <c r="A2445" i="1"/>
  <c r="B2446" i="1"/>
  <c r="A2446" i="1"/>
  <c r="B2447" i="1"/>
  <c r="A2447" i="1"/>
  <c r="B2448" i="1"/>
  <c r="A2448" i="1"/>
  <c r="B2449" i="1"/>
  <c r="A2449" i="1"/>
  <c r="B2450" i="1"/>
  <c r="A2450" i="1"/>
  <c r="B2451" i="1"/>
  <c r="A2451" i="1"/>
  <c r="B2452" i="1"/>
  <c r="A2452" i="1"/>
  <c r="B2453" i="1"/>
  <c r="A2453" i="1"/>
  <c r="B2454" i="1"/>
  <c r="A2454" i="1"/>
  <c r="B2455" i="1"/>
  <c r="A2455" i="1"/>
  <c r="B2456" i="1"/>
  <c r="A2456" i="1"/>
  <c r="B2457" i="1"/>
  <c r="A2457" i="1"/>
  <c r="B2458" i="1"/>
  <c r="A2458" i="1"/>
  <c r="B2459" i="1"/>
  <c r="A2459" i="1"/>
  <c r="B2460" i="1"/>
  <c r="A2460" i="1"/>
  <c r="B2461" i="1"/>
  <c r="A2461" i="1"/>
  <c r="B2462" i="1"/>
  <c r="A2462" i="1"/>
  <c r="B2463" i="1"/>
  <c r="A2463" i="1"/>
  <c r="B2464" i="1"/>
  <c r="A2464" i="1"/>
  <c r="B2465" i="1"/>
  <c r="A2465" i="1"/>
  <c r="B2466" i="1"/>
  <c r="A2466" i="1"/>
  <c r="B2467" i="1"/>
  <c r="A2467" i="1"/>
  <c r="B2468" i="1"/>
  <c r="A2468" i="1"/>
  <c r="B2469" i="1"/>
  <c r="A2469" i="1"/>
  <c r="B2470" i="1"/>
  <c r="A2470" i="1"/>
  <c r="B2471" i="1"/>
  <c r="A2471" i="1"/>
  <c r="B2472" i="1"/>
  <c r="A2472" i="1"/>
  <c r="B2473" i="1"/>
  <c r="A2473" i="1"/>
  <c r="B2474" i="1"/>
  <c r="A2474" i="1"/>
  <c r="B2475" i="1"/>
  <c r="A2475" i="1"/>
  <c r="B2476" i="1"/>
  <c r="A2476" i="1"/>
  <c r="B2477" i="1"/>
  <c r="A2477" i="1"/>
  <c r="B2478" i="1"/>
  <c r="A2478" i="1"/>
  <c r="B2479" i="1"/>
  <c r="A2479" i="1"/>
  <c r="B2480" i="1"/>
  <c r="A2480" i="1"/>
  <c r="B2481" i="1"/>
  <c r="A2481" i="1"/>
  <c r="B2482" i="1"/>
  <c r="A2482" i="1"/>
  <c r="B2483" i="1"/>
  <c r="A2483" i="1"/>
  <c r="B2484" i="1"/>
  <c r="A2484" i="1"/>
  <c r="B2485" i="1"/>
  <c r="A2485" i="1"/>
  <c r="B2486" i="1"/>
  <c r="A2486" i="1"/>
  <c r="B2487" i="1"/>
  <c r="A2487" i="1"/>
  <c r="B2488" i="1"/>
  <c r="A2488" i="1"/>
  <c r="B2489" i="1"/>
  <c r="A2489" i="1"/>
  <c r="B2490" i="1"/>
  <c r="A2490" i="1"/>
  <c r="B2491" i="1"/>
  <c r="A2491" i="1"/>
  <c r="B2492" i="1"/>
  <c r="A2492" i="1"/>
  <c r="B2493" i="1"/>
  <c r="A2493" i="1"/>
  <c r="B2494" i="1"/>
  <c r="A2494" i="1"/>
  <c r="B2495" i="1"/>
  <c r="A2495" i="1"/>
  <c r="B2496" i="1"/>
  <c r="A2496" i="1"/>
  <c r="B2497" i="1"/>
  <c r="A2497" i="1"/>
  <c r="B2498" i="1"/>
  <c r="A2498" i="1"/>
  <c r="B2499" i="1"/>
  <c r="A2499" i="1"/>
  <c r="B2500" i="1"/>
  <c r="A2500" i="1"/>
  <c r="B2501" i="1"/>
  <c r="A2501" i="1"/>
  <c r="B2502" i="1"/>
  <c r="A2502" i="1"/>
  <c r="B2503" i="1"/>
  <c r="A2503" i="1"/>
  <c r="B2504" i="1"/>
  <c r="A2504" i="1"/>
  <c r="B2505" i="1"/>
  <c r="A2505" i="1"/>
  <c r="B2506" i="1"/>
  <c r="A2506" i="1"/>
  <c r="B2507" i="1"/>
  <c r="A2507" i="1"/>
  <c r="B2508" i="1"/>
  <c r="A2508" i="1"/>
  <c r="B2509" i="1"/>
  <c r="A2509" i="1"/>
  <c r="B2510" i="1"/>
  <c r="A2510" i="1"/>
  <c r="B2511" i="1"/>
  <c r="A2511" i="1"/>
  <c r="B2512" i="1"/>
  <c r="A2512" i="1"/>
  <c r="B2513" i="1"/>
  <c r="A2513" i="1"/>
  <c r="B2514" i="1"/>
  <c r="A2514" i="1"/>
  <c r="B2515" i="1"/>
  <c r="A2515" i="1"/>
  <c r="B2516" i="1"/>
  <c r="A2516" i="1"/>
  <c r="B2517" i="1"/>
  <c r="A2517" i="1"/>
  <c r="B2518" i="1"/>
  <c r="A2518" i="1"/>
  <c r="B2519" i="1"/>
  <c r="A2519" i="1"/>
  <c r="B2520" i="1"/>
  <c r="A2520" i="1"/>
  <c r="B2521" i="1"/>
  <c r="A2521" i="1"/>
  <c r="B2522" i="1"/>
  <c r="A2522" i="1"/>
  <c r="B2523" i="1"/>
  <c r="A2523" i="1"/>
  <c r="B2524" i="1"/>
  <c r="A2524" i="1"/>
  <c r="B2525" i="1"/>
  <c r="A2525" i="1"/>
  <c r="B2526" i="1"/>
  <c r="A2526" i="1"/>
  <c r="B2527" i="1"/>
  <c r="A2527" i="1"/>
  <c r="B2528" i="1"/>
  <c r="A2528" i="1"/>
  <c r="B2529" i="1"/>
  <c r="A2529" i="1"/>
  <c r="B2530" i="1"/>
  <c r="A2530" i="1"/>
  <c r="B2531" i="1"/>
  <c r="A2531" i="1"/>
  <c r="B2532" i="1"/>
  <c r="A2532" i="1"/>
  <c r="B2533" i="1"/>
  <c r="A2533" i="1"/>
  <c r="B2534" i="1"/>
  <c r="A2534" i="1"/>
  <c r="B2535" i="1"/>
  <c r="A2535" i="1"/>
  <c r="B2536" i="1"/>
  <c r="A2536" i="1"/>
  <c r="B2537" i="1"/>
  <c r="A2537" i="1"/>
  <c r="B2538" i="1"/>
  <c r="A2538" i="1"/>
  <c r="B2539" i="1"/>
  <c r="A2539" i="1"/>
  <c r="B2540" i="1"/>
  <c r="A2540" i="1"/>
  <c r="B2541" i="1"/>
  <c r="A2541" i="1"/>
  <c r="B2542" i="1"/>
  <c r="A2542" i="1"/>
  <c r="B2543" i="1"/>
  <c r="A2543" i="1"/>
  <c r="B2544" i="1"/>
  <c r="A2544" i="1"/>
  <c r="B2545" i="1"/>
  <c r="A2545" i="1"/>
  <c r="B2546" i="1"/>
  <c r="A2546" i="1"/>
  <c r="B2547" i="1"/>
  <c r="A2547" i="1"/>
  <c r="B2548" i="1"/>
  <c r="A2548" i="1"/>
  <c r="B2549" i="1"/>
  <c r="A2549" i="1"/>
  <c r="B2550" i="1"/>
  <c r="A2550" i="1"/>
  <c r="B2551" i="1"/>
  <c r="A2551" i="1"/>
  <c r="B2552" i="1"/>
  <c r="A2552" i="1"/>
  <c r="B2553" i="1"/>
  <c r="A2553" i="1"/>
  <c r="B2554" i="1"/>
  <c r="A2554" i="1"/>
  <c r="B2555" i="1"/>
  <c r="A2555" i="1"/>
  <c r="B2556" i="1"/>
  <c r="A2556" i="1"/>
  <c r="B2557" i="1"/>
  <c r="A2557" i="1"/>
  <c r="B2558" i="1"/>
  <c r="A2558" i="1"/>
  <c r="B2559" i="1"/>
  <c r="A2559" i="1"/>
  <c r="B2560" i="1"/>
  <c r="A2560" i="1"/>
  <c r="B2561" i="1"/>
  <c r="A2561" i="1"/>
  <c r="B2562" i="1"/>
  <c r="A2562" i="1"/>
  <c r="B2563" i="1"/>
  <c r="A2563" i="1"/>
  <c r="B2564" i="1"/>
  <c r="A2564" i="1"/>
  <c r="B2565" i="1"/>
  <c r="A2565" i="1"/>
  <c r="B2566" i="1"/>
  <c r="A2566" i="1"/>
  <c r="B2567" i="1"/>
  <c r="A2567" i="1"/>
  <c r="B2568" i="1"/>
  <c r="A2568" i="1"/>
  <c r="B2569" i="1"/>
  <c r="A2569" i="1"/>
  <c r="B2570" i="1"/>
  <c r="A2570" i="1"/>
  <c r="B2571" i="1"/>
  <c r="A2571" i="1"/>
  <c r="B2572" i="1"/>
  <c r="A2572" i="1"/>
  <c r="B2573" i="1"/>
  <c r="A2573" i="1"/>
  <c r="B2574" i="1"/>
  <c r="A2574" i="1"/>
  <c r="B2575" i="1"/>
  <c r="A2575" i="1"/>
  <c r="B2576" i="1"/>
  <c r="A2576" i="1"/>
  <c r="B2577" i="1"/>
  <c r="A2577" i="1"/>
  <c r="B2578" i="1"/>
  <c r="A2578" i="1"/>
  <c r="B2579" i="1"/>
  <c r="A2579" i="1"/>
  <c r="B2580" i="1"/>
  <c r="A2580" i="1"/>
  <c r="B2581" i="1"/>
  <c r="A2581" i="1"/>
  <c r="B2582" i="1"/>
  <c r="A2582" i="1"/>
  <c r="B2583" i="1"/>
  <c r="A2583" i="1"/>
  <c r="B2584" i="1"/>
  <c r="A2584" i="1"/>
  <c r="B2585" i="1"/>
  <c r="A2585" i="1"/>
  <c r="B2586" i="1"/>
  <c r="A2586" i="1"/>
  <c r="B2587" i="1"/>
  <c r="A2587" i="1"/>
  <c r="B2588" i="1"/>
  <c r="A2588" i="1"/>
  <c r="B2589" i="1"/>
  <c r="A2589" i="1"/>
  <c r="B2590" i="1"/>
  <c r="A2590" i="1"/>
  <c r="B2591" i="1"/>
  <c r="A2591" i="1"/>
  <c r="B2592" i="1"/>
  <c r="A2592" i="1"/>
  <c r="B2593" i="1"/>
  <c r="A2593" i="1"/>
  <c r="B2594" i="1"/>
  <c r="A2594" i="1"/>
  <c r="B2595" i="1"/>
  <c r="A2595" i="1"/>
  <c r="B2596" i="1"/>
  <c r="A2596" i="1"/>
  <c r="B2597" i="1"/>
  <c r="A2597" i="1"/>
  <c r="B2598" i="1"/>
  <c r="A2598" i="1"/>
  <c r="B2599" i="1"/>
  <c r="A2599" i="1"/>
  <c r="B2600" i="1"/>
  <c r="A2600" i="1"/>
  <c r="B2601" i="1"/>
  <c r="A2601" i="1"/>
  <c r="B2602" i="1"/>
  <c r="A2602" i="1"/>
  <c r="B2603" i="1"/>
  <c r="A2603" i="1"/>
  <c r="B2604" i="1"/>
  <c r="A2604" i="1"/>
  <c r="B2605" i="1"/>
  <c r="A2605" i="1"/>
  <c r="B2606" i="1"/>
  <c r="A2606" i="1"/>
  <c r="B2607" i="1"/>
  <c r="A2607" i="1"/>
  <c r="B2608" i="1"/>
  <c r="A2608" i="1"/>
  <c r="B2609" i="1"/>
  <c r="A2609" i="1"/>
  <c r="B2610" i="1"/>
  <c r="A2610" i="1"/>
  <c r="B2611" i="1"/>
  <c r="A2611" i="1"/>
  <c r="B2612" i="1"/>
  <c r="A2612" i="1"/>
  <c r="B2613" i="1"/>
  <c r="A2613" i="1"/>
  <c r="B2614" i="1"/>
  <c r="A2614" i="1"/>
  <c r="B2615" i="1"/>
  <c r="A2615" i="1"/>
  <c r="B2616" i="1"/>
  <c r="A2616" i="1"/>
  <c r="B2617" i="1"/>
  <c r="A2617" i="1"/>
  <c r="B2618" i="1"/>
  <c r="A2618" i="1"/>
  <c r="B2619" i="1"/>
  <c r="A2619" i="1"/>
  <c r="B2620" i="1"/>
  <c r="A2620" i="1"/>
  <c r="B2621" i="1"/>
  <c r="A2621" i="1"/>
  <c r="B2622" i="1"/>
  <c r="A2622" i="1"/>
  <c r="B2623" i="1"/>
  <c r="A2623" i="1"/>
  <c r="B2624" i="1"/>
  <c r="A2624" i="1"/>
  <c r="B2625" i="1"/>
  <c r="A2625" i="1"/>
  <c r="B2626" i="1"/>
  <c r="A2626" i="1"/>
  <c r="B2627" i="1"/>
  <c r="A2627" i="1"/>
  <c r="B2628" i="1"/>
  <c r="A2628" i="1"/>
  <c r="B2629" i="1"/>
  <c r="A2629" i="1"/>
  <c r="B2630" i="1"/>
  <c r="A2630" i="1"/>
  <c r="B2631" i="1"/>
  <c r="A2631" i="1"/>
  <c r="B2632" i="1"/>
  <c r="A2632" i="1"/>
  <c r="B2633" i="1"/>
  <c r="A2633" i="1"/>
  <c r="B2634" i="1"/>
  <c r="A2634" i="1"/>
  <c r="B2635" i="1"/>
  <c r="A2635" i="1"/>
  <c r="B2636" i="1"/>
  <c r="A2636" i="1"/>
  <c r="B2637" i="1"/>
  <c r="A2637" i="1"/>
  <c r="B2638" i="1"/>
  <c r="A2638" i="1"/>
  <c r="B2639" i="1"/>
  <c r="A2639" i="1"/>
  <c r="B2640" i="1"/>
  <c r="A2640" i="1"/>
  <c r="B2641" i="1"/>
  <c r="A2641" i="1"/>
  <c r="B2642" i="1"/>
  <c r="A2642" i="1"/>
  <c r="B2643" i="1"/>
  <c r="A2643" i="1"/>
  <c r="B2644" i="1"/>
  <c r="A2644" i="1"/>
  <c r="B2645" i="1"/>
  <c r="A2645" i="1"/>
  <c r="B2646" i="1"/>
  <c r="A2646" i="1"/>
  <c r="B2647" i="1"/>
  <c r="A2647" i="1"/>
  <c r="B2648" i="1"/>
  <c r="A2648" i="1"/>
  <c r="B2649" i="1"/>
  <c r="A2649" i="1"/>
  <c r="B2650" i="1"/>
  <c r="A2650" i="1"/>
  <c r="B2651" i="1"/>
  <c r="A2651" i="1"/>
  <c r="B2652" i="1"/>
  <c r="A2652" i="1"/>
  <c r="B2653" i="1"/>
  <c r="A2653" i="1"/>
  <c r="B2654" i="1"/>
  <c r="A2654" i="1"/>
  <c r="B2655" i="1"/>
  <c r="A2655" i="1"/>
  <c r="B2656" i="1"/>
  <c r="A2656" i="1"/>
  <c r="B2657" i="1"/>
  <c r="A2657" i="1"/>
  <c r="B2658" i="1"/>
  <c r="A2658" i="1"/>
  <c r="B2659" i="1"/>
  <c r="A2659" i="1"/>
  <c r="B2660" i="1"/>
  <c r="A2660" i="1"/>
  <c r="B2661" i="1"/>
  <c r="A2661" i="1"/>
  <c r="B2662" i="1"/>
  <c r="A2662" i="1"/>
  <c r="B2663" i="1"/>
  <c r="A2663" i="1"/>
  <c r="B2664" i="1"/>
  <c r="A2664" i="1"/>
  <c r="B2665" i="1"/>
  <c r="A2665" i="1"/>
  <c r="B2666" i="1"/>
  <c r="A2666" i="1"/>
  <c r="B2667" i="1"/>
  <c r="A2667" i="1"/>
  <c r="B2668" i="1"/>
  <c r="A2668" i="1"/>
  <c r="B2669" i="1"/>
  <c r="A2669" i="1"/>
  <c r="B2670" i="1"/>
  <c r="A2670" i="1"/>
  <c r="B2671" i="1"/>
  <c r="A2671" i="1"/>
  <c r="B2672" i="1"/>
  <c r="A2672" i="1"/>
  <c r="B2673" i="1"/>
  <c r="A2673" i="1"/>
  <c r="B2674" i="1"/>
  <c r="A2674" i="1"/>
  <c r="B2675" i="1"/>
  <c r="A2675" i="1"/>
  <c r="B2676" i="1"/>
  <c r="A2676" i="1"/>
  <c r="B2677" i="1"/>
  <c r="A2677" i="1"/>
  <c r="B2678" i="1"/>
  <c r="A2678" i="1"/>
  <c r="B2679" i="1"/>
  <c r="A2679" i="1"/>
  <c r="B2680" i="1"/>
  <c r="A2680" i="1"/>
  <c r="B2681" i="1"/>
  <c r="A2681" i="1"/>
  <c r="B2682" i="1"/>
  <c r="A2682" i="1"/>
  <c r="B2683" i="1"/>
  <c r="A2683" i="1"/>
  <c r="B2684" i="1"/>
  <c r="A2684" i="1"/>
  <c r="B2685" i="1"/>
  <c r="A2685" i="1"/>
  <c r="B2686" i="1"/>
  <c r="A2686" i="1"/>
  <c r="B2687" i="1"/>
  <c r="A2687" i="1"/>
  <c r="B2688" i="1"/>
  <c r="A2688" i="1"/>
  <c r="B2689" i="1"/>
  <c r="A2689" i="1"/>
  <c r="B2690" i="1"/>
  <c r="A2690" i="1"/>
  <c r="B2691" i="1"/>
  <c r="A2691" i="1"/>
  <c r="B2692" i="1"/>
  <c r="A2692" i="1"/>
  <c r="B2693" i="1"/>
  <c r="A2693" i="1"/>
  <c r="B2694" i="1"/>
  <c r="A2694" i="1"/>
  <c r="B2695" i="1"/>
  <c r="A2695" i="1"/>
  <c r="B2696" i="1"/>
  <c r="A2696" i="1"/>
  <c r="B2697" i="1"/>
  <c r="A2697" i="1"/>
  <c r="B2698" i="1"/>
  <c r="A2698" i="1"/>
  <c r="B2699" i="1"/>
  <c r="A2699" i="1"/>
  <c r="B2700" i="1"/>
  <c r="A2700" i="1"/>
  <c r="B2701" i="1"/>
  <c r="A2701" i="1"/>
  <c r="B2702" i="1"/>
  <c r="A2702" i="1"/>
  <c r="B2703" i="1"/>
  <c r="A2703" i="1"/>
  <c r="B2704" i="1"/>
  <c r="A2704" i="1"/>
  <c r="B2705" i="1"/>
  <c r="A2705" i="1"/>
  <c r="B2706" i="1"/>
  <c r="A2706" i="1"/>
  <c r="B2707" i="1"/>
  <c r="A2707" i="1"/>
  <c r="B2708" i="1"/>
  <c r="A2708" i="1"/>
  <c r="B2709" i="1"/>
  <c r="A2709" i="1"/>
  <c r="B2710" i="1"/>
  <c r="A2710" i="1"/>
  <c r="B2711" i="1"/>
  <c r="A2711" i="1"/>
  <c r="B2712" i="1"/>
  <c r="A2712" i="1"/>
  <c r="B2713" i="1"/>
  <c r="A2713" i="1"/>
  <c r="B2714" i="1"/>
  <c r="A2714" i="1"/>
  <c r="B2715" i="1"/>
  <c r="A2715" i="1"/>
  <c r="B2716" i="1"/>
  <c r="A2716" i="1"/>
  <c r="B2717" i="1"/>
  <c r="A2717" i="1"/>
  <c r="B2718" i="1"/>
  <c r="A2718" i="1"/>
  <c r="B2719" i="1"/>
  <c r="A2719" i="1"/>
  <c r="B2720" i="1"/>
  <c r="A2720" i="1"/>
  <c r="B2721" i="1"/>
  <c r="A2721" i="1"/>
  <c r="B2722" i="1"/>
  <c r="A2722" i="1"/>
  <c r="B2723" i="1"/>
  <c r="A2723" i="1"/>
  <c r="B2724" i="1"/>
  <c r="A2724" i="1"/>
  <c r="B2725" i="1"/>
  <c r="A2725" i="1"/>
  <c r="B2726" i="1"/>
  <c r="A2726" i="1"/>
  <c r="B2727" i="1"/>
  <c r="A2727" i="1"/>
  <c r="B2728" i="1"/>
  <c r="A2728" i="1"/>
  <c r="B2729" i="1"/>
  <c r="A2729" i="1"/>
  <c r="B2730" i="1"/>
  <c r="A2730" i="1"/>
  <c r="B2731" i="1"/>
  <c r="A2731" i="1"/>
  <c r="B2732" i="1"/>
  <c r="A2732" i="1"/>
  <c r="B2733" i="1"/>
  <c r="A2733" i="1"/>
  <c r="B2734" i="1"/>
  <c r="A2734" i="1"/>
  <c r="B2735" i="1"/>
  <c r="A2735" i="1"/>
  <c r="B2736" i="1"/>
  <c r="A2736" i="1"/>
  <c r="B2737" i="1"/>
  <c r="A2737" i="1"/>
  <c r="B2738" i="1"/>
  <c r="A2738" i="1"/>
  <c r="B2739" i="1"/>
  <c r="A2739" i="1"/>
  <c r="B2740" i="1"/>
  <c r="A2740" i="1"/>
  <c r="B2741" i="1"/>
  <c r="A2741" i="1"/>
  <c r="B2742" i="1"/>
  <c r="A2742" i="1"/>
  <c r="B2743" i="1"/>
  <c r="A2743" i="1"/>
  <c r="B2744" i="1"/>
  <c r="A2744" i="1"/>
  <c r="B2745" i="1"/>
  <c r="A2745" i="1"/>
  <c r="B2746" i="1"/>
  <c r="A2746" i="1"/>
  <c r="B2747" i="1"/>
  <c r="A2747" i="1"/>
  <c r="B2748" i="1"/>
  <c r="A2748" i="1"/>
  <c r="B2749" i="1"/>
  <c r="A2749" i="1"/>
  <c r="B2750" i="1"/>
  <c r="A2750" i="1"/>
  <c r="B2751" i="1"/>
  <c r="A2751" i="1"/>
  <c r="B2752" i="1"/>
  <c r="A2752" i="1"/>
  <c r="B2753" i="1"/>
  <c r="A2753" i="1"/>
  <c r="B2754" i="1"/>
  <c r="A2754" i="1"/>
  <c r="B2755" i="1"/>
  <c r="A2755" i="1"/>
  <c r="B2756" i="1"/>
  <c r="A2756" i="1"/>
  <c r="B2757" i="1"/>
  <c r="A2757" i="1"/>
  <c r="B2758" i="1"/>
  <c r="A2758" i="1"/>
  <c r="B2759" i="1"/>
  <c r="A2759" i="1"/>
  <c r="B2760" i="1"/>
  <c r="A2760" i="1"/>
  <c r="B2761" i="1"/>
  <c r="A2761" i="1"/>
  <c r="B2762" i="1"/>
  <c r="A2762" i="1"/>
  <c r="B2763" i="1"/>
  <c r="A2763" i="1"/>
  <c r="B2764" i="1"/>
  <c r="A2764" i="1"/>
  <c r="B2765" i="1"/>
  <c r="A2765" i="1"/>
  <c r="B2766" i="1"/>
  <c r="A2766" i="1"/>
  <c r="B2767" i="1"/>
  <c r="A2767" i="1"/>
  <c r="B2768" i="1"/>
  <c r="A2768" i="1"/>
  <c r="B2769" i="1"/>
  <c r="A2769" i="1"/>
  <c r="B2770" i="1"/>
  <c r="A2770" i="1"/>
  <c r="B2771" i="1"/>
  <c r="A2771" i="1"/>
  <c r="B2772" i="1"/>
  <c r="A2772" i="1"/>
  <c r="B2773" i="1"/>
  <c r="A2773" i="1"/>
  <c r="B2774" i="1"/>
  <c r="A2774" i="1"/>
  <c r="B2775" i="1"/>
  <c r="A2775" i="1"/>
  <c r="B2776" i="1"/>
  <c r="A2776" i="1"/>
  <c r="B2777" i="1"/>
  <c r="A2777" i="1"/>
  <c r="B2778" i="1"/>
  <c r="A2778" i="1"/>
  <c r="B2779" i="1"/>
  <c r="A2779" i="1"/>
  <c r="B2780" i="1"/>
  <c r="A2780" i="1"/>
  <c r="B2781" i="1"/>
  <c r="A2781" i="1"/>
  <c r="B2782" i="1"/>
  <c r="A2782" i="1"/>
  <c r="B2783" i="1"/>
  <c r="A2783" i="1"/>
  <c r="B2784" i="1"/>
  <c r="A2784" i="1"/>
  <c r="B2785" i="1"/>
  <c r="A2785" i="1"/>
  <c r="B2786" i="1"/>
  <c r="A2786" i="1"/>
  <c r="B2787" i="1"/>
  <c r="A2787" i="1"/>
  <c r="B2788" i="1"/>
  <c r="A2788" i="1"/>
  <c r="B2789" i="1"/>
  <c r="A2789" i="1"/>
  <c r="B2790" i="1"/>
  <c r="A2790" i="1"/>
  <c r="B2791" i="1"/>
  <c r="A2791" i="1"/>
  <c r="B2792" i="1"/>
  <c r="A2792" i="1"/>
  <c r="B2793" i="1"/>
  <c r="A2793" i="1"/>
  <c r="B2794" i="1"/>
  <c r="A2794" i="1"/>
  <c r="B2795" i="1"/>
  <c r="A2795" i="1"/>
  <c r="B2796" i="1"/>
  <c r="A2796" i="1"/>
  <c r="B2797" i="1"/>
  <c r="A2797" i="1"/>
  <c r="B2798" i="1"/>
  <c r="A2798" i="1"/>
  <c r="B2799" i="1"/>
  <c r="A2799" i="1"/>
  <c r="B2800" i="1"/>
  <c r="A2800" i="1"/>
  <c r="B2801" i="1"/>
  <c r="A2801" i="1"/>
  <c r="B2802" i="1"/>
  <c r="A2802" i="1"/>
  <c r="B2803" i="1"/>
  <c r="A2803" i="1"/>
  <c r="B2804" i="1"/>
  <c r="A2804" i="1"/>
  <c r="B2805" i="1"/>
  <c r="A2805" i="1"/>
  <c r="B2806" i="1"/>
  <c r="A2806" i="1"/>
  <c r="B2807" i="1"/>
  <c r="A2807" i="1"/>
  <c r="B2808" i="1"/>
  <c r="A2808" i="1"/>
  <c r="B2809" i="1"/>
  <c r="A2809" i="1"/>
  <c r="B2810" i="1"/>
  <c r="A2810" i="1"/>
  <c r="B2811" i="1"/>
  <c r="A2811" i="1"/>
  <c r="B2812" i="1"/>
  <c r="A2812" i="1"/>
  <c r="B2813" i="1"/>
  <c r="A2813" i="1"/>
  <c r="B2814" i="1"/>
  <c r="A2814" i="1"/>
  <c r="B2815" i="1"/>
  <c r="A2815" i="1"/>
  <c r="B2816" i="1"/>
  <c r="A2816" i="1"/>
  <c r="B2817" i="1"/>
  <c r="A2817" i="1"/>
  <c r="B2818" i="1"/>
  <c r="A2818" i="1"/>
  <c r="B2819" i="1"/>
  <c r="A2819" i="1"/>
  <c r="B2820" i="1"/>
  <c r="A2820" i="1"/>
  <c r="B2821" i="1"/>
  <c r="A2821" i="1"/>
  <c r="B2822" i="1"/>
  <c r="A2822" i="1"/>
  <c r="B2823" i="1"/>
  <c r="A2823" i="1"/>
  <c r="B2824" i="1"/>
  <c r="A2824" i="1"/>
  <c r="B2825" i="1"/>
  <c r="A2825" i="1"/>
  <c r="B2826" i="1"/>
  <c r="A2826" i="1"/>
  <c r="B2827" i="1"/>
  <c r="A2827" i="1"/>
  <c r="B2828" i="1"/>
  <c r="A2828" i="1"/>
  <c r="B2829" i="1"/>
  <c r="A2829" i="1"/>
  <c r="B2830" i="1"/>
  <c r="A2830" i="1"/>
  <c r="B2831" i="1"/>
  <c r="A2831" i="1"/>
  <c r="B2832" i="1"/>
  <c r="A2832" i="1"/>
  <c r="B2833" i="1"/>
  <c r="A2833" i="1"/>
  <c r="B2834" i="1"/>
  <c r="A2834" i="1"/>
  <c r="B2835" i="1"/>
  <c r="A2835" i="1"/>
  <c r="B2836" i="1"/>
  <c r="A2836" i="1"/>
  <c r="B2837" i="1"/>
  <c r="A2837" i="1"/>
  <c r="B2838" i="1"/>
  <c r="A2838" i="1"/>
  <c r="B2839" i="1"/>
  <c r="A2839" i="1"/>
  <c r="B2840" i="1"/>
  <c r="A2840" i="1"/>
  <c r="B2841" i="1"/>
  <c r="A2841" i="1"/>
  <c r="B2842" i="1"/>
  <c r="A2842" i="1"/>
  <c r="B2843" i="1"/>
  <c r="A2843" i="1"/>
  <c r="B2844" i="1"/>
  <c r="A2844" i="1"/>
  <c r="B2845" i="1"/>
  <c r="A2845" i="1"/>
  <c r="B2846" i="1"/>
  <c r="A2846" i="1"/>
  <c r="B2847" i="1"/>
  <c r="A2847" i="1"/>
  <c r="B2848" i="1"/>
  <c r="A2848" i="1"/>
  <c r="B2849" i="1"/>
  <c r="A2849" i="1"/>
  <c r="B2850" i="1"/>
  <c r="A2850" i="1"/>
  <c r="B2851" i="1"/>
  <c r="A2851" i="1"/>
  <c r="B2852" i="1"/>
  <c r="A2852" i="1"/>
  <c r="B2853" i="1"/>
  <c r="A2853" i="1"/>
  <c r="B2854" i="1"/>
  <c r="A2854" i="1"/>
  <c r="B2855" i="1"/>
  <c r="A2855" i="1"/>
  <c r="B2856" i="1"/>
  <c r="A2856" i="1"/>
  <c r="B2857" i="1"/>
  <c r="A2857" i="1"/>
  <c r="B2858" i="1"/>
  <c r="A2858" i="1"/>
  <c r="B2859" i="1"/>
  <c r="A2859" i="1"/>
  <c r="B2860" i="1"/>
  <c r="A2860" i="1"/>
  <c r="B2861" i="1"/>
  <c r="A2861" i="1"/>
  <c r="B2862" i="1"/>
  <c r="A2862" i="1"/>
  <c r="B2863" i="1"/>
  <c r="A2863" i="1"/>
  <c r="B2864" i="1"/>
  <c r="A2864" i="1"/>
  <c r="B2865" i="1"/>
  <c r="A2865" i="1"/>
  <c r="B2866" i="1"/>
  <c r="A2866" i="1"/>
  <c r="B2867" i="1"/>
  <c r="A2867" i="1"/>
  <c r="B2868" i="1"/>
  <c r="A2868" i="1"/>
  <c r="B2869" i="1"/>
  <c r="A2869" i="1"/>
  <c r="B2870" i="1"/>
  <c r="A2870" i="1"/>
  <c r="B2871" i="1"/>
  <c r="A2871" i="1"/>
  <c r="B2872" i="1"/>
  <c r="A2872" i="1"/>
  <c r="B2873" i="1"/>
  <c r="A2873" i="1"/>
  <c r="B2874" i="1"/>
  <c r="A2874" i="1"/>
  <c r="B2875" i="1"/>
  <c r="A2875" i="1"/>
  <c r="B2876" i="1"/>
  <c r="A2876" i="1"/>
  <c r="B2877" i="1"/>
  <c r="A2877" i="1"/>
  <c r="B2878" i="1"/>
  <c r="A2878" i="1"/>
  <c r="B2879" i="1"/>
  <c r="A2879" i="1"/>
  <c r="B2880" i="1"/>
  <c r="A2880" i="1"/>
  <c r="B2881" i="1"/>
  <c r="A2881" i="1"/>
  <c r="B2882" i="1"/>
  <c r="A2882" i="1"/>
  <c r="B2883" i="1"/>
  <c r="A2883" i="1"/>
  <c r="B2884" i="1"/>
  <c r="A2884" i="1"/>
  <c r="B2885" i="1"/>
  <c r="A2885" i="1"/>
  <c r="B2886" i="1"/>
  <c r="A2886" i="1"/>
  <c r="B2887" i="1"/>
  <c r="A2887" i="1"/>
  <c r="B2888" i="1"/>
  <c r="A2888" i="1"/>
  <c r="B2889" i="1"/>
  <c r="A2889" i="1"/>
  <c r="B2890" i="1"/>
  <c r="A2890" i="1"/>
  <c r="B2891" i="1"/>
  <c r="A2891" i="1"/>
  <c r="B2892" i="1"/>
  <c r="A2892" i="1"/>
  <c r="B2893" i="1"/>
  <c r="A2893" i="1"/>
  <c r="B2894" i="1"/>
  <c r="A2894" i="1"/>
  <c r="B2895" i="1"/>
  <c r="A2895" i="1"/>
  <c r="B2896" i="1"/>
  <c r="A2896" i="1"/>
  <c r="B2897" i="1"/>
  <c r="A2897" i="1"/>
  <c r="B2898" i="1"/>
  <c r="A2898" i="1"/>
  <c r="B2899" i="1"/>
  <c r="A2899" i="1"/>
  <c r="B2900" i="1"/>
  <c r="A2900" i="1"/>
  <c r="B2901" i="1"/>
  <c r="A2901" i="1"/>
  <c r="B2902" i="1"/>
  <c r="A2902" i="1"/>
  <c r="B2903" i="1"/>
  <c r="A2903" i="1"/>
  <c r="B2904" i="1"/>
  <c r="A2904" i="1"/>
  <c r="B2905" i="1"/>
  <c r="A2905" i="1"/>
  <c r="B2906" i="1"/>
  <c r="A2906" i="1"/>
  <c r="B2907" i="1"/>
  <c r="A2907" i="1"/>
  <c r="B2908" i="1"/>
  <c r="A2908" i="1"/>
  <c r="B2909" i="1"/>
  <c r="A2909" i="1"/>
  <c r="B2910" i="1"/>
  <c r="A2910" i="1"/>
  <c r="B2911" i="1"/>
  <c r="A2911" i="1"/>
  <c r="B2912" i="1"/>
  <c r="A2912" i="1"/>
  <c r="B2913" i="1"/>
  <c r="A2913" i="1"/>
  <c r="B2914" i="1"/>
  <c r="A2914" i="1"/>
  <c r="B2915" i="1"/>
  <c r="A2915" i="1"/>
  <c r="B2916" i="1"/>
  <c r="A2916" i="1"/>
  <c r="B2917" i="1"/>
  <c r="A2917" i="1"/>
  <c r="B2918" i="1"/>
  <c r="A2918" i="1"/>
  <c r="B2919" i="1"/>
  <c r="A2919" i="1"/>
  <c r="B2920" i="1"/>
  <c r="A2920" i="1"/>
  <c r="B2921" i="1"/>
  <c r="A2921" i="1"/>
  <c r="B2922" i="1"/>
  <c r="A2922" i="1"/>
  <c r="B2923" i="1"/>
  <c r="A2923" i="1"/>
  <c r="B2924" i="1"/>
  <c r="A2924" i="1"/>
  <c r="B2925" i="1"/>
  <c r="A2925" i="1"/>
  <c r="B2926" i="1"/>
  <c r="A2926" i="1"/>
  <c r="B2927" i="1"/>
  <c r="A2927" i="1"/>
  <c r="B2928" i="1"/>
  <c r="A2928" i="1"/>
  <c r="B2929" i="1"/>
  <c r="A2929" i="1"/>
  <c r="B2930" i="1"/>
  <c r="A2930" i="1"/>
  <c r="B2931" i="1"/>
  <c r="A2931" i="1"/>
  <c r="B2932" i="1"/>
  <c r="A2932" i="1"/>
  <c r="B2933" i="1"/>
  <c r="A2933" i="1"/>
  <c r="B2934" i="1"/>
  <c r="A2934" i="1"/>
  <c r="B2935" i="1"/>
  <c r="A2935" i="1"/>
  <c r="B2936" i="1"/>
  <c r="A2936" i="1"/>
  <c r="B2937" i="1"/>
  <c r="A2937" i="1"/>
  <c r="B2938" i="1"/>
  <c r="A2938" i="1"/>
  <c r="B2939" i="1"/>
  <c r="A2939" i="1"/>
  <c r="B2940" i="1"/>
  <c r="A2940" i="1"/>
  <c r="B2941" i="1"/>
  <c r="A2941" i="1"/>
  <c r="B2942" i="1"/>
  <c r="A2942" i="1"/>
  <c r="B2943" i="1"/>
  <c r="A2943" i="1"/>
  <c r="B2944" i="1"/>
  <c r="A2944" i="1"/>
  <c r="B2945" i="1"/>
  <c r="A2945" i="1"/>
  <c r="B2946" i="1"/>
  <c r="A2946" i="1"/>
  <c r="B2947" i="1"/>
  <c r="A2947" i="1"/>
  <c r="B2948" i="1"/>
  <c r="A2948" i="1"/>
  <c r="B2949" i="1"/>
  <c r="A2949" i="1"/>
  <c r="B2950" i="1"/>
  <c r="A2950" i="1"/>
  <c r="B2951" i="1"/>
  <c r="A2951" i="1"/>
  <c r="B2952" i="1"/>
  <c r="A2952" i="1"/>
  <c r="B2953" i="1"/>
  <c r="A2953" i="1"/>
  <c r="B2954" i="1"/>
  <c r="A2954" i="1"/>
  <c r="B2955" i="1"/>
  <c r="A2955" i="1"/>
  <c r="B2956" i="1"/>
  <c r="A2956" i="1"/>
  <c r="B2957" i="1"/>
  <c r="A2957" i="1"/>
  <c r="B2958" i="1"/>
  <c r="A2958" i="1"/>
  <c r="B2959" i="1"/>
  <c r="A2959" i="1"/>
  <c r="B2960" i="1"/>
  <c r="A2960" i="1"/>
  <c r="B2961" i="1"/>
  <c r="A2961" i="1"/>
  <c r="B2962" i="1"/>
  <c r="A2962" i="1"/>
  <c r="B2963" i="1"/>
  <c r="A2963" i="1"/>
  <c r="B2964" i="1"/>
  <c r="A2964" i="1"/>
  <c r="B2965" i="1"/>
  <c r="A2965" i="1"/>
  <c r="B2966" i="1"/>
  <c r="A2966" i="1"/>
  <c r="B2967" i="1"/>
  <c r="A2967" i="1"/>
  <c r="B2968" i="1"/>
  <c r="A2968" i="1"/>
  <c r="B2969" i="1"/>
  <c r="A2969" i="1"/>
  <c r="B2970" i="1"/>
  <c r="A2970" i="1"/>
  <c r="B2971" i="1"/>
  <c r="A2971" i="1"/>
  <c r="B2972" i="1"/>
  <c r="A2972" i="1"/>
  <c r="B2973" i="1"/>
  <c r="A2973" i="1"/>
  <c r="B2974" i="1"/>
  <c r="A2974" i="1"/>
  <c r="B2975" i="1"/>
  <c r="A2975" i="1"/>
  <c r="B2976" i="1"/>
  <c r="A2976" i="1"/>
  <c r="B2977" i="1"/>
  <c r="A2977" i="1"/>
  <c r="B2978" i="1"/>
  <c r="A2978" i="1"/>
  <c r="B2979" i="1"/>
  <c r="A2979" i="1"/>
  <c r="B2980" i="1"/>
  <c r="A2980" i="1"/>
  <c r="B2981" i="1"/>
  <c r="A2981" i="1"/>
  <c r="B2982" i="1"/>
  <c r="A2982" i="1"/>
  <c r="B2983" i="1"/>
  <c r="A2983" i="1"/>
  <c r="B2984" i="1"/>
  <c r="A2984" i="1"/>
  <c r="B2985" i="1"/>
  <c r="A2985" i="1"/>
  <c r="B2986" i="1"/>
  <c r="A2986" i="1"/>
  <c r="B2987" i="1"/>
  <c r="A2987" i="1"/>
  <c r="B2988" i="1"/>
  <c r="A2988" i="1"/>
  <c r="B2989" i="1"/>
  <c r="A2989" i="1"/>
  <c r="B2990" i="1"/>
  <c r="A2990" i="1"/>
  <c r="B2991" i="1"/>
  <c r="A2991" i="1"/>
  <c r="B2992" i="1"/>
  <c r="A2992" i="1"/>
  <c r="B2993" i="1"/>
  <c r="A2993" i="1"/>
  <c r="B2994" i="1"/>
  <c r="A2994" i="1"/>
  <c r="B2995" i="1"/>
  <c r="A2995" i="1"/>
  <c r="B2996" i="1"/>
  <c r="A2996" i="1"/>
  <c r="B2997" i="1"/>
  <c r="A2997" i="1"/>
  <c r="B2998" i="1"/>
  <c r="A2998" i="1"/>
  <c r="B2999" i="1"/>
  <c r="A2999" i="1"/>
  <c r="B3000" i="1"/>
  <c r="A3000" i="1"/>
  <c r="B3001" i="1"/>
  <c r="A3001" i="1"/>
  <c r="B3002" i="1"/>
  <c r="A3002" i="1"/>
  <c r="B3003" i="1"/>
  <c r="A3003" i="1"/>
  <c r="B3004" i="1"/>
  <c r="A3004" i="1"/>
  <c r="B3005" i="1"/>
  <c r="A3005" i="1"/>
  <c r="B3006" i="1"/>
  <c r="A3006" i="1"/>
  <c r="B3007" i="1"/>
  <c r="A3007" i="1"/>
  <c r="B3008" i="1"/>
  <c r="A3008" i="1"/>
  <c r="B3009" i="1"/>
  <c r="A3009" i="1"/>
  <c r="B3010" i="1"/>
  <c r="A3010" i="1"/>
  <c r="B3011" i="1"/>
  <c r="A3011" i="1"/>
  <c r="B3012" i="1"/>
  <c r="A3012" i="1"/>
  <c r="B3013" i="1"/>
  <c r="A3013" i="1"/>
  <c r="B3014" i="1"/>
  <c r="A3014" i="1"/>
  <c r="B3015" i="1"/>
  <c r="A3015" i="1"/>
  <c r="B3016" i="1"/>
  <c r="A3016" i="1"/>
  <c r="B3017" i="1"/>
  <c r="A3017" i="1"/>
  <c r="B3018" i="1"/>
  <c r="A3018" i="1"/>
  <c r="B3019" i="1"/>
  <c r="A3019" i="1"/>
  <c r="B3020" i="1"/>
  <c r="A3020" i="1"/>
  <c r="B3021" i="1"/>
  <c r="A3021" i="1"/>
  <c r="B3022" i="1"/>
  <c r="A3022" i="1"/>
  <c r="B3023" i="1"/>
  <c r="A3023" i="1"/>
  <c r="B3024" i="1"/>
  <c r="A3024" i="1"/>
  <c r="B3025" i="1"/>
  <c r="A3025" i="1"/>
  <c r="B3026" i="1"/>
  <c r="A3026" i="1"/>
  <c r="B3027" i="1"/>
  <c r="A3027" i="1"/>
  <c r="B3028" i="1"/>
  <c r="A3028" i="1"/>
  <c r="B3029" i="1"/>
  <c r="A3029" i="1"/>
  <c r="B3030" i="1"/>
  <c r="A3030" i="1"/>
  <c r="B3031" i="1"/>
  <c r="A3031" i="1"/>
  <c r="B3032" i="1"/>
  <c r="A3032" i="1"/>
  <c r="B3033" i="1"/>
  <c r="A3033" i="1"/>
  <c r="B3034" i="1"/>
  <c r="A3034" i="1"/>
  <c r="B3035" i="1"/>
  <c r="A3035" i="1"/>
  <c r="B3036" i="1"/>
  <c r="A3036" i="1"/>
  <c r="B3037" i="1"/>
  <c r="A3037" i="1"/>
  <c r="B3038" i="1"/>
  <c r="A3038" i="1"/>
  <c r="B3039" i="1"/>
  <c r="A3039" i="1"/>
  <c r="B3040" i="1"/>
  <c r="A3040" i="1"/>
  <c r="B3041" i="1"/>
  <c r="A3041" i="1"/>
  <c r="B3042" i="1"/>
  <c r="A3042" i="1"/>
  <c r="B3043" i="1"/>
  <c r="A3043" i="1"/>
  <c r="B3044" i="1"/>
  <c r="A3044" i="1"/>
  <c r="B3045" i="1"/>
  <c r="A3045" i="1"/>
  <c r="B3046" i="1"/>
  <c r="A3046" i="1"/>
  <c r="B3047" i="1"/>
  <c r="A3047" i="1"/>
  <c r="B3048" i="1"/>
  <c r="A3048" i="1"/>
  <c r="B3049" i="1"/>
  <c r="A3049" i="1"/>
  <c r="B3050" i="1"/>
  <c r="A3050" i="1"/>
  <c r="B3051" i="1"/>
  <c r="A3051" i="1"/>
  <c r="B3052" i="1"/>
  <c r="A3052" i="1"/>
  <c r="B3053" i="1"/>
  <c r="A3053" i="1"/>
  <c r="B3054" i="1"/>
  <c r="A3054" i="1"/>
  <c r="B3055" i="1"/>
  <c r="A3055" i="1"/>
  <c r="B3056" i="1"/>
  <c r="A3056" i="1"/>
  <c r="B3057" i="1"/>
  <c r="A3057" i="1"/>
  <c r="B3058" i="1"/>
  <c r="A3058" i="1"/>
  <c r="B3059" i="1"/>
  <c r="A3059" i="1"/>
  <c r="B3060" i="1"/>
  <c r="A3060" i="1"/>
  <c r="B3061" i="1"/>
  <c r="A3061" i="1"/>
  <c r="B3062" i="1"/>
  <c r="A3062" i="1"/>
  <c r="B3063" i="1"/>
  <c r="A3063" i="1"/>
  <c r="B3064" i="1"/>
  <c r="A3064" i="1"/>
  <c r="B3065" i="1"/>
  <c r="A3065" i="1"/>
  <c r="B3066" i="1"/>
  <c r="A3066" i="1"/>
  <c r="B3067" i="1"/>
  <c r="A3067" i="1"/>
  <c r="B3068" i="1"/>
  <c r="A3068" i="1"/>
  <c r="B3069" i="1"/>
  <c r="A3069" i="1"/>
  <c r="B3070" i="1"/>
  <c r="A3070" i="1"/>
  <c r="B3071" i="1"/>
  <c r="A3071" i="1"/>
  <c r="B3072" i="1"/>
  <c r="A3072" i="1"/>
  <c r="B3073" i="1"/>
  <c r="A3073" i="1"/>
  <c r="B3074" i="1"/>
  <c r="A3074" i="1"/>
  <c r="B3075" i="1"/>
  <c r="A3075" i="1"/>
  <c r="B3076" i="1"/>
  <c r="A3076" i="1"/>
  <c r="B3077" i="1"/>
  <c r="A3077" i="1"/>
  <c r="B3078" i="1"/>
  <c r="A3078" i="1"/>
  <c r="B3079" i="1"/>
  <c r="A3079" i="1"/>
  <c r="B3080" i="1"/>
  <c r="A3080" i="1"/>
  <c r="B3081" i="1"/>
  <c r="A3081" i="1"/>
  <c r="B3082" i="1"/>
  <c r="A3082" i="1"/>
  <c r="B3083" i="1"/>
  <c r="A3083" i="1"/>
  <c r="B3084" i="1"/>
  <c r="A3084" i="1"/>
  <c r="B3085" i="1"/>
  <c r="A3085" i="1"/>
  <c r="B3086" i="1"/>
  <c r="A3086" i="1"/>
  <c r="B3087" i="1"/>
  <c r="A3087" i="1"/>
  <c r="B3088" i="1"/>
  <c r="A3088" i="1"/>
  <c r="B3089" i="1"/>
  <c r="A3089" i="1"/>
  <c r="B3090" i="1"/>
  <c r="A3090" i="1"/>
  <c r="B3091" i="1"/>
  <c r="A3091" i="1"/>
  <c r="B3092" i="1"/>
  <c r="A3092" i="1"/>
  <c r="B3093" i="1"/>
  <c r="A3093" i="1"/>
  <c r="B3094" i="1"/>
  <c r="A3094" i="1"/>
  <c r="B3095" i="1"/>
  <c r="A3095" i="1"/>
  <c r="B3096" i="1"/>
  <c r="A3096" i="1"/>
  <c r="B3097" i="1"/>
  <c r="A3097" i="1"/>
  <c r="B3098" i="1"/>
  <c r="A3098" i="1"/>
  <c r="B3099" i="1"/>
  <c r="A3099" i="1"/>
  <c r="B3100" i="1"/>
  <c r="A3100" i="1"/>
  <c r="B3101" i="1"/>
  <c r="A3101" i="1"/>
  <c r="B3102" i="1"/>
  <c r="A3102" i="1"/>
  <c r="B3103" i="1"/>
  <c r="A3103" i="1"/>
  <c r="B3104" i="1"/>
  <c r="A3104" i="1"/>
  <c r="B3105" i="1"/>
  <c r="A3105" i="1"/>
  <c r="B3106" i="1"/>
  <c r="A3106" i="1"/>
  <c r="B3107" i="1"/>
  <c r="A3107" i="1"/>
  <c r="B3108" i="1"/>
  <c r="A3108" i="1"/>
  <c r="B3109" i="1"/>
  <c r="A3109" i="1"/>
  <c r="B3110" i="1"/>
  <c r="A3110" i="1"/>
  <c r="B3111" i="1"/>
  <c r="A3111" i="1"/>
  <c r="B3112" i="1"/>
  <c r="A3112" i="1"/>
  <c r="B3113" i="1"/>
  <c r="A3113" i="1"/>
  <c r="B3114" i="1"/>
  <c r="A3114" i="1"/>
  <c r="B3115" i="1"/>
  <c r="A3115" i="1"/>
  <c r="B3116" i="1"/>
  <c r="A3116" i="1"/>
  <c r="B3117" i="1"/>
  <c r="A3117" i="1"/>
  <c r="B3118" i="1"/>
  <c r="A3118" i="1"/>
  <c r="B3119" i="1"/>
  <c r="A3119" i="1"/>
  <c r="B3120" i="1"/>
  <c r="A3120" i="1"/>
  <c r="B3121" i="1"/>
  <c r="A3121" i="1"/>
  <c r="B3122" i="1"/>
  <c r="A3122" i="1"/>
  <c r="B3123" i="1"/>
  <c r="A3123" i="1"/>
  <c r="B3124" i="1"/>
  <c r="A3124" i="1"/>
  <c r="B3125" i="1"/>
  <c r="A3125" i="1"/>
  <c r="B3126" i="1"/>
  <c r="A3126" i="1"/>
  <c r="B3127" i="1"/>
  <c r="A3127" i="1"/>
  <c r="B3128" i="1"/>
  <c r="A3128" i="1"/>
  <c r="B3129" i="1"/>
  <c r="A3129" i="1"/>
  <c r="B3130" i="1"/>
  <c r="A3130" i="1"/>
  <c r="B3131" i="1"/>
  <c r="A3131" i="1"/>
  <c r="B3132" i="1"/>
  <c r="A3132" i="1"/>
  <c r="B3133" i="1"/>
  <c r="A3133" i="1"/>
  <c r="B3134" i="1"/>
  <c r="A3134" i="1"/>
  <c r="B3135" i="1"/>
  <c r="A3135" i="1"/>
  <c r="B3136" i="1"/>
  <c r="A3136" i="1"/>
  <c r="B3137" i="1"/>
  <c r="A3137" i="1"/>
  <c r="B3138" i="1"/>
  <c r="A3138" i="1"/>
  <c r="B3139" i="1"/>
  <c r="A3139" i="1"/>
  <c r="B3140" i="1"/>
  <c r="A3140" i="1"/>
  <c r="B3141" i="1"/>
  <c r="A3141" i="1"/>
  <c r="B3142" i="1"/>
  <c r="A3142" i="1"/>
  <c r="B3143" i="1"/>
  <c r="A3143" i="1"/>
  <c r="B3144" i="1"/>
  <c r="A3144" i="1"/>
  <c r="B3145" i="1"/>
  <c r="A3145" i="1"/>
  <c r="B3146" i="1"/>
  <c r="A3146" i="1"/>
  <c r="B3147" i="1"/>
  <c r="A3147" i="1"/>
  <c r="B3148" i="1"/>
  <c r="A3148" i="1"/>
  <c r="B3149" i="1"/>
  <c r="A3149" i="1"/>
  <c r="B3150" i="1"/>
  <c r="A3150" i="1"/>
  <c r="B3151" i="1"/>
  <c r="A3151" i="1"/>
  <c r="B3152" i="1"/>
  <c r="A3152" i="1"/>
  <c r="B3153" i="1"/>
  <c r="A3153" i="1"/>
  <c r="B3154" i="1"/>
  <c r="A3154" i="1"/>
  <c r="B3155" i="1"/>
  <c r="A3155" i="1"/>
  <c r="B3156" i="1"/>
  <c r="A3156" i="1"/>
  <c r="B3157" i="1"/>
  <c r="A3157" i="1"/>
  <c r="B3158" i="1"/>
  <c r="A3158" i="1"/>
  <c r="B3159" i="1"/>
  <c r="A3159" i="1"/>
  <c r="B3160" i="1"/>
  <c r="A3160" i="1"/>
  <c r="B3161" i="1"/>
  <c r="A3161" i="1"/>
  <c r="B3162" i="1"/>
  <c r="A3162" i="1"/>
  <c r="B3163" i="1"/>
  <c r="A3163" i="1"/>
  <c r="B3164" i="1"/>
  <c r="A3164" i="1"/>
  <c r="B3165" i="1"/>
  <c r="A3165" i="1"/>
  <c r="B3166" i="1"/>
  <c r="A3166" i="1"/>
  <c r="B3167" i="1"/>
  <c r="A3167" i="1"/>
  <c r="B3168" i="1"/>
  <c r="A3168" i="1"/>
  <c r="B3169" i="1"/>
  <c r="A3169" i="1"/>
  <c r="B3170" i="1"/>
  <c r="A3170" i="1"/>
  <c r="B3171" i="1"/>
  <c r="A3171" i="1"/>
  <c r="B3172" i="1"/>
  <c r="A3172" i="1"/>
  <c r="B3173" i="1"/>
  <c r="A3173" i="1"/>
  <c r="B3174" i="1"/>
  <c r="A3174" i="1"/>
  <c r="B3175" i="1"/>
  <c r="A3175" i="1"/>
  <c r="B3176" i="1"/>
  <c r="A3176" i="1"/>
  <c r="B3177" i="1"/>
  <c r="A3177" i="1"/>
  <c r="B3178" i="1"/>
  <c r="A3178" i="1"/>
  <c r="B3179" i="1"/>
  <c r="A3179" i="1"/>
  <c r="B3180" i="1"/>
  <c r="A3180" i="1"/>
  <c r="B3181" i="1"/>
  <c r="A3181" i="1"/>
  <c r="B3182" i="1"/>
  <c r="A3182" i="1"/>
  <c r="B3183" i="1"/>
  <c r="A3183" i="1"/>
  <c r="B3184" i="1"/>
  <c r="A3184" i="1"/>
  <c r="B3185" i="1"/>
  <c r="A3185" i="1"/>
  <c r="B3186" i="1"/>
  <c r="A3186" i="1"/>
  <c r="B3187" i="1"/>
  <c r="A3187" i="1"/>
  <c r="B3188" i="1"/>
  <c r="A3188" i="1"/>
  <c r="B3189" i="1"/>
  <c r="A3189" i="1"/>
  <c r="B3190" i="1"/>
  <c r="A3190" i="1"/>
  <c r="B3191" i="1"/>
  <c r="A3191" i="1"/>
  <c r="B3192" i="1"/>
  <c r="A3192" i="1"/>
  <c r="B3193" i="1"/>
  <c r="A3193" i="1"/>
  <c r="B3194" i="1"/>
  <c r="A3194" i="1"/>
  <c r="B3195" i="1"/>
  <c r="A3195" i="1"/>
  <c r="B3196" i="1"/>
  <c r="A3196" i="1"/>
  <c r="B3197" i="1"/>
  <c r="A3197" i="1"/>
  <c r="B3198" i="1"/>
  <c r="A3198" i="1"/>
  <c r="B3199" i="1"/>
  <c r="A3199" i="1"/>
  <c r="B3200" i="1"/>
  <c r="A3200" i="1"/>
  <c r="B3201" i="1"/>
  <c r="A3201" i="1"/>
  <c r="B3202" i="1"/>
  <c r="A3202" i="1"/>
  <c r="B3203" i="1"/>
  <c r="A3203" i="1"/>
  <c r="B3204" i="1"/>
  <c r="A3204" i="1"/>
  <c r="B3205" i="1"/>
  <c r="A3205" i="1"/>
  <c r="B3206" i="1"/>
  <c r="A3206" i="1"/>
  <c r="B3207" i="1"/>
  <c r="A3207" i="1"/>
  <c r="B3208" i="1"/>
  <c r="A3208" i="1"/>
  <c r="B3209" i="1"/>
  <c r="A3209" i="1"/>
  <c r="B3210" i="1"/>
  <c r="A3210" i="1"/>
  <c r="B3211" i="1"/>
  <c r="A3211" i="1"/>
  <c r="B3212" i="1"/>
  <c r="A3212" i="1"/>
  <c r="B3213" i="1"/>
  <c r="A3213" i="1"/>
  <c r="B3214" i="1"/>
  <c r="A3214" i="1"/>
  <c r="B3215" i="1"/>
  <c r="A3215" i="1"/>
  <c r="B3216" i="1"/>
  <c r="A3216" i="1"/>
  <c r="B3217" i="1"/>
  <c r="A3217" i="1"/>
  <c r="B3218" i="1"/>
  <c r="A3218" i="1"/>
  <c r="B3219" i="1"/>
  <c r="A3219" i="1"/>
  <c r="B3220" i="1"/>
  <c r="A3220" i="1"/>
  <c r="B3221" i="1"/>
  <c r="A3221" i="1"/>
  <c r="B3222" i="1"/>
  <c r="A3222" i="1"/>
  <c r="B3223" i="1"/>
  <c r="A3223" i="1"/>
  <c r="B3224" i="1"/>
  <c r="A3224" i="1"/>
  <c r="B3225" i="1"/>
  <c r="A3225" i="1"/>
  <c r="B3226" i="1"/>
  <c r="A3226" i="1"/>
  <c r="B3227" i="1"/>
  <c r="A3227" i="1"/>
  <c r="B3228" i="1"/>
  <c r="A3228" i="1"/>
  <c r="B3229" i="1"/>
  <c r="A3229" i="1"/>
  <c r="B3230" i="1"/>
  <c r="A3230" i="1"/>
  <c r="B3231" i="1"/>
  <c r="A3231" i="1"/>
  <c r="B3232" i="1"/>
  <c r="A3232" i="1"/>
  <c r="B3233" i="1"/>
  <c r="A3233" i="1"/>
  <c r="B3234" i="1"/>
  <c r="A3234" i="1"/>
  <c r="B3235" i="1"/>
  <c r="A3235" i="1"/>
  <c r="B3236" i="1"/>
  <c r="A3236" i="1"/>
  <c r="B3237" i="1"/>
  <c r="A3237" i="1"/>
  <c r="B3238" i="1"/>
  <c r="A3238" i="1"/>
  <c r="B3239" i="1"/>
  <c r="A3239" i="1"/>
  <c r="B3240" i="1"/>
  <c r="A3240" i="1"/>
  <c r="B3241" i="1"/>
  <c r="A3241" i="1"/>
  <c r="B3242" i="1"/>
  <c r="A3242" i="1"/>
  <c r="B3243" i="1"/>
  <c r="A3243" i="1"/>
  <c r="B3244" i="1"/>
  <c r="A3244" i="1"/>
  <c r="B3245" i="1"/>
  <c r="A3245" i="1"/>
  <c r="B3246" i="1"/>
  <c r="A3246" i="1"/>
  <c r="B3247" i="1"/>
  <c r="A3247" i="1"/>
  <c r="B3248" i="1"/>
  <c r="A3248" i="1"/>
  <c r="B3249" i="1"/>
  <c r="A3249" i="1"/>
  <c r="B3250" i="1"/>
  <c r="A3250" i="1"/>
  <c r="B3251" i="1"/>
  <c r="A3251" i="1"/>
  <c r="B3252" i="1"/>
  <c r="A3252" i="1"/>
  <c r="B3253" i="1"/>
  <c r="A3253" i="1"/>
  <c r="B3254" i="1"/>
  <c r="A3254" i="1"/>
  <c r="B3255" i="1"/>
  <c r="A3255" i="1"/>
  <c r="B3256" i="1"/>
  <c r="A3256" i="1"/>
  <c r="B3257" i="1"/>
  <c r="A3257" i="1"/>
  <c r="B3258" i="1"/>
  <c r="A3258" i="1"/>
  <c r="B3259" i="1"/>
  <c r="A3259" i="1"/>
  <c r="B3260" i="1"/>
  <c r="A3260" i="1"/>
  <c r="B3261" i="1"/>
  <c r="A3261" i="1"/>
  <c r="B3262" i="1"/>
  <c r="A3262" i="1"/>
  <c r="B3263" i="1"/>
  <c r="A3263" i="1"/>
  <c r="B3264" i="1"/>
  <c r="A3264" i="1"/>
  <c r="B3265" i="1"/>
  <c r="A3265" i="1"/>
  <c r="B3266" i="1"/>
  <c r="A3266" i="1"/>
  <c r="B3267" i="1"/>
  <c r="A3267" i="1"/>
  <c r="B3268" i="1"/>
  <c r="A3268" i="1"/>
  <c r="B3269" i="1"/>
  <c r="A3269" i="1"/>
  <c r="B3270" i="1"/>
  <c r="A3270" i="1"/>
  <c r="B3271" i="1"/>
  <c r="A3271" i="1"/>
  <c r="B3272" i="1"/>
  <c r="A3272" i="1"/>
  <c r="B3273" i="1"/>
  <c r="A3273" i="1"/>
  <c r="B3274" i="1"/>
  <c r="A3274" i="1"/>
  <c r="B3275" i="1"/>
  <c r="A3275" i="1"/>
  <c r="B3276" i="1"/>
  <c r="A3276" i="1"/>
  <c r="B3277" i="1"/>
  <c r="A3277" i="1"/>
  <c r="B3278" i="1"/>
  <c r="A3278" i="1"/>
  <c r="B3279" i="1"/>
  <c r="A3279" i="1"/>
  <c r="B3280" i="1"/>
  <c r="A3280" i="1"/>
  <c r="B3281" i="1"/>
  <c r="A3281" i="1"/>
  <c r="B3282" i="1"/>
  <c r="A3282" i="1"/>
  <c r="B3283" i="1"/>
  <c r="A3283" i="1"/>
  <c r="B3284" i="1"/>
  <c r="A3284" i="1"/>
  <c r="B3285" i="1"/>
  <c r="A3285" i="1"/>
  <c r="B3286" i="1"/>
  <c r="A3286" i="1"/>
  <c r="B3287" i="1"/>
  <c r="A3287" i="1"/>
  <c r="B3288" i="1"/>
  <c r="A3288" i="1"/>
  <c r="B3289" i="1"/>
  <c r="A3289" i="1"/>
  <c r="B3290" i="1"/>
  <c r="A3290" i="1"/>
  <c r="B3291" i="1"/>
  <c r="A3291" i="1"/>
  <c r="B3292" i="1"/>
  <c r="A3292" i="1"/>
  <c r="B3293" i="1"/>
  <c r="A3293" i="1"/>
  <c r="B3294" i="1"/>
  <c r="A3294" i="1"/>
  <c r="B3295" i="1"/>
  <c r="A3295" i="1"/>
  <c r="B3296" i="1"/>
  <c r="A3296" i="1"/>
  <c r="B3297" i="1"/>
  <c r="A3297" i="1"/>
  <c r="B3298" i="1"/>
  <c r="A3298" i="1"/>
  <c r="B3299" i="1"/>
  <c r="A3299" i="1"/>
  <c r="B3300" i="1"/>
  <c r="A3300" i="1"/>
  <c r="B3301" i="1"/>
  <c r="A3301" i="1"/>
  <c r="B3302" i="1"/>
  <c r="A3302" i="1"/>
  <c r="B3303" i="1"/>
  <c r="A3303" i="1"/>
  <c r="B3304" i="1"/>
  <c r="A3304" i="1"/>
  <c r="B3305" i="1"/>
  <c r="A3305" i="1"/>
  <c r="B3306" i="1"/>
  <c r="A3306" i="1"/>
  <c r="B3307" i="1"/>
  <c r="A3307" i="1"/>
  <c r="B3308" i="1"/>
  <c r="A3308" i="1"/>
  <c r="B3309" i="1"/>
  <c r="A3309" i="1"/>
  <c r="B3310" i="1"/>
  <c r="A3310" i="1"/>
  <c r="B3311" i="1"/>
  <c r="A3311" i="1"/>
  <c r="B3312" i="1"/>
  <c r="A3312" i="1"/>
  <c r="B3313" i="1"/>
  <c r="A3313" i="1"/>
  <c r="B3314" i="1"/>
  <c r="A3314" i="1"/>
  <c r="B3315" i="1"/>
  <c r="A3315" i="1"/>
  <c r="B3316" i="1"/>
  <c r="A3316" i="1"/>
  <c r="B3317" i="1"/>
  <c r="A3317" i="1"/>
  <c r="B3318" i="1"/>
  <c r="A3318" i="1"/>
  <c r="B3319" i="1"/>
  <c r="A3319" i="1"/>
  <c r="B3320" i="1"/>
  <c r="A3320" i="1"/>
  <c r="B3321" i="1"/>
  <c r="A3321" i="1"/>
  <c r="B3322" i="1"/>
  <c r="A3322" i="1"/>
  <c r="B3323" i="1"/>
  <c r="A3323" i="1"/>
  <c r="B3324" i="1"/>
  <c r="A3324" i="1"/>
  <c r="B3325" i="1"/>
  <c r="A3325" i="1"/>
  <c r="B3326" i="1"/>
  <c r="A3326" i="1"/>
  <c r="B3327" i="1"/>
  <c r="A3327" i="1"/>
  <c r="B3328" i="1"/>
  <c r="A3328" i="1"/>
  <c r="B3329" i="1"/>
  <c r="A3329" i="1"/>
  <c r="B3330" i="1"/>
  <c r="A3330" i="1"/>
  <c r="B3331" i="1"/>
  <c r="A3331" i="1"/>
  <c r="B3332" i="1"/>
  <c r="A3332" i="1"/>
  <c r="B3333" i="1"/>
  <c r="A3333" i="1"/>
  <c r="B3334" i="1"/>
  <c r="A3334" i="1"/>
  <c r="B3335" i="1"/>
  <c r="A3335" i="1"/>
  <c r="B3336" i="1"/>
  <c r="A3336" i="1"/>
  <c r="B3337" i="1"/>
  <c r="A3337" i="1"/>
  <c r="B3338" i="1"/>
  <c r="A3338" i="1"/>
  <c r="B3339" i="1"/>
  <c r="A3339" i="1"/>
  <c r="B3340" i="1"/>
  <c r="A3340" i="1"/>
  <c r="B3341" i="1"/>
  <c r="A3341" i="1"/>
  <c r="B3342" i="1"/>
  <c r="A3342" i="1"/>
  <c r="B3343" i="1"/>
  <c r="A3343" i="1"/>
  <c r="B3344" i="1"/>
  <c r="A3344" i="1"/>
  <c r="B3345" i="1"/>
  <c r="A3345" i="1"/>
  <c r="B3346" i="1"/>
  <c r="A3346" i="1"/>
  <c r="B3347" i="1"/>
  <c r="A3347" i="1"/>
  <c r="B3348" i="1"/>
  <c r="A3348" i="1"/>
  <c r="B3349" i="1"/>
  <c r="A3349" i="1"/>
  <c r="B3350" i="1"/>
  <c r="A3350" i="1"/>
  <c r="B3351" i="1"/>
  <c r="A3351" i="1"/>
  <c r="B3352" i="1"/>
  <c r="A3352" i="1"/>
  <c r="B3353" i="1"/>
  <c r="A3353" i="1"/>
  <c r="B3354" i="1"/>
  <c r="A3354" i="1"/>
  <c r="B3355" i="1"/>
  <c r="A3355" i="1"/>
  <c r="B3356" i="1"/>
  <c r="A3356" i="1"/>
  <c r="B3357" i="1"/>
  <c r="A3357" i="1"/>
  <c r="B3358" i="1"/>
  <c r="A3358" i="1"/>
  <c r="B3359" i="1"/>
  <c r="A3359" i="1"/>
  <c r="B3360" i="1"/>
  <c r="A3360" i="1"/>
  <c r="B3361" i="1"/>
  <c r="A3361" i="1"/>
  <c r="B3362" i="1"/>
  <c r="A3362" i="1"/>
  <c r="B3363" i="1"/>
  <c r="A3363" i="1"/>
  <c r="B3364" i="1"/>
  <c r="A3364" i="1"/>
  <c r="B3365" i="1"/>
  <c r="A3365" i="1"/>
  <c r="B3366" i="1"/>
  <c r="A3366" i="1"/>
  <c r="B3367" i="1"/>
  <c r="A3367" i="1"/>
  <c r="B3368" i="1"/>
  <c r="A3368" i="1"/>
  <c r="B3369" i="1"/>
  <c r="A3369" i="1"/>
  <c r="B3370" i="1"/>
  <c r="A3370" i="1"/>
  <c r="B3371" i="1"/>
  <c r="A3371" i="1"/>
  <c r="B3372" i="1"/>
  <c r="A3372" i="1"/>
  <c r="B3373" i="1"/>
  <c r="A3373" i="1"/>
  <c r="B3374" i="1"/>
  <c r="A3374" i="1"/>
  <c r="B3375" i="1"/>
  <c r="A3375" i="1"/>
  <c r="B3376" i="1"/>
  <c r="A3376" i="1"/>
  <c r="B3377" i="1"/>
  <c r="A3377" i="1"/>
  <c r="B3378" i="1"/>
  <c r="A3378" i="1"/>
  <c r="B3379" i="1"/>
  <c r="A3379" i="1"/>
  <c r="B3380" i="1"/>
  <c r="A3380" i="1"/>
  <c r="B3381" i="1"/>
  <c r="A3381" i="1"/>
  <c r="B3382" i="1"/>
  <c r="A3382" i="1"/>
  <c r="B3383" i="1"/>
  <c r="A3383" i="1"/>
  <c r="B3384" i="1"/>
  <c r="A3384" i="1"/>
  <c r="B3385" i="1"/>
  <c r="A3385" i="1"/>
  <c r="B3386" i="1"/>
  <c r="A3386" i="1"/>
  <c r="B3387" i="1"/>
  <c r="A3387" i="1"/>
  <c r="B3388" i="1"/>
  <c r="A3388" i="1"/>
  <c r="B3389" i="1"/>
  <c r="A3389" i="1"/>
  <c r="B3390" i="1"/>
  <c r="A3390" i="1"/>
  <c r="B3391" i="1"/>
  <c r="A3391" i="1"/>
  <c r="B3392" i="1"/>
  <c r="A3392" i="1"/>
  <c r="B3393" i="1"/>
  <c r="A3393" i="1"/>
  <c r="B3394" i="1"/>
  <c r="A3394" i="1"/>
  <c r="B3395" i="1"/>
  <c r="A3395" i="1"/>
  <c r="B3396" i="1"/>
  <c r="A3396" i="1"/>
  <c r="B3397" i="1"/>
  <c r="A3397" i="1"/>
  <c r="B3398" i="1"/>
  <c r="A3398" i="1"/>
  <c r="B3399" i="1"/>
  <c r="A3399" i="1"/>
  <c r="B3400" i="1"/>
  <c r="A3400" i="1"/>
  <c r="B3401" i="1"/>
  <c r="A3401" i="1"/>
  <c r="B3402" i="1"/>
  <c r="A3402" i="1"/>
  <c r="B3403" i="1"/>
  <c r="A3403" i="1"/>
  <c r="B3404" i="1"/>
  <c r="A3404" i="1"/>
  <c r="B3405" i="1"/>
  <c r="A3405" i="1"/>
  <c r="B3406" i="1"/>
  <c r="A3406" i="1"/>
  <c r="B3407" i="1"/>
  <c r="A3407" i="1"/>
  <c r="B3408" i="1"/>
  <c r="A3408" i="1"/>
  <c r="B3409" i="1"/>
  <c r="A3409" i="1"/>
  <c r="B3410" i="1"/>
  <c r="A3410" i="1"/>
  <c r="B3411" i="1"/>
  <c r="A3411" i="1"/>
  <c r="B3412" i="1"/>
  <c r="A3412" i="1"/>
  <c r="B3413" i="1"/>
  <c r="A3413" i="1"/>
  <c r="B3414" i="1"/>
  <c r="A3414" i="1"/>
  <c r="B3415" i="1"/>
  <c r="A3415" i="1"/>
  <c r="B3416" i="1"/>
  <c r="A3416" i="1"/>
  <c r="B3417" i="1"/>
  <c r="A3417" i="1"/>
  <c r="B3418" i="1"/>
  <c r="A3418" i="1"/>
  <c r="B3419" i="1"/>
  <c r="A3419" i="1"/>
  <c r="B3420" i="1"/>
  <c r="A3420" i="1"/>
  <c r="B3421" i="1"/>
  <c r="A3421" i="1"/>
  <c r="B3422" i="1"/>
  <c r="A3422" i="1"/>
  <c r="B3423" i="1"/>
  <c r="A3423" i="1"/>
  <c r="B3424" i="1"/>
  <c r="A3424" i="1"/>
  <c r="B3425" i="1"/>
  <c r="A3425" i="1"/>
  <c r="B3426" i="1"/>
  <c r="A3426" i="1"/>
  <c r="B3427" i="1"/>
  <c r="A3427" i="1"/>
  <c r="B3428" i="1"/>
  <c r="A3428" i="1"/>
  <c r="B3429" i="1"/>
  <c r="A3429" i="1"/>
  <c r="B3430" i="1"/>
  <c r="A3430" i="1"/>
  <c r="B3431" i="1"/>
  <c r="A3431" i="1"/>
  <c r="B3432" i="1"/>
  <c r="A3432" i="1"/>
  <c r="B3433" i="1"/>
  <c r="A3433" i="1"/>
  <c r="B3434" i="1"/>
  <c r="A3434" i="1"/>
  <c r="B3435" i="1"/>
  <c r="A3435" i="1"/>
  <c r="B3436" i="1"/>
  <c r="A3436" i="1"/>
  <c r="B3437" i="1"/>
  <c r="A3437" i="1"/>
  <c r="B3438" i="1"/>
  <c r="A3438" i="1"/>
  <c r="B3439" i="1"/>
  <c r="A3439" i="1"/>
  <c r="B3440" i="1"/>
  <c r="A3440" i="1"/>
  <c r="B3441" i="1"/>
  <c r="A3441" i="1"/>
  <c r="B3442" i="1"/>
  <c r="A3442" i="1"/>
  <c r="B3443" i="1"/>
  <c r="A3443" i="1"/>
  <c r="B3444" i="1"/>
  <c r="A3444" i="1"/>
  <c r="B3445" i="1"/>
  <c r="A3445" i="1"/>
  <c r="B3446" i="1"/>
  <c r="A3446" i="1"/>
  <c r="B3447" i="1"/>
  <c r="A3447" i="1"/>
  <c r="B3448" i="1"/>
  <c r="A3448" i="1"/>
  <c r="B3449" i="1"/>
  <c r="A3449" i="1"/>
  <c r="B3450" i="1"/>
  <c r="A3450" i="1"/>
  <c r="B3451" i="1"/>
  <c r="A3451" i="1"/>
  <c r="B3452" i="1"/>
  <c r="A3452" i="1"/>
  <c r="B3453" i="1"/>
  <c r="A3453" i="1"/>
  <c r="B3454" i="1"/>
  <c r="A3454" i="1"/>
  <c r="B3455" i="1"/>
  <c r="A3455" i="1"/>
  <c r="B3456" i="1"/>
  <c r="A3456" i="1"/>
  <c r="B3457" i="1"/>
  <c r="A3457" i="1"/>
  <c r="B3458" i="1"/>
  <c r="A3458" i="1"/>
  <c r="B3459" i="1"/>
  <c r="A3459" i="1"/>
  <c r="B3460" i="1"/>
  <c r="A3460" i="1"/>
  <c r="B3461" i="1"/>
  <c r="A3461" i="1"/>
  <c r="B3462" i="1"/>
  <c r="A3462" i="1"/>
  <c r="B3463" i="1"/>
  <c r="A3463" i="1"/>
  <c r="B3464" i="1"/>
  <c r="A3464" i="1"/>
  <c r="B3465" i="1"/>
  <c r="A3465" i="1"/>
  <c r="B3466" i="1"/>
  <c r="A3466" i="1"/>
  <c r="B3467" i="1"/>
  <c r="A3467" i="1"/>
  <c r="B3468" i="1"/>
  <c r="A3468" i="1"/>
  <c r="B3469" i="1"/>
  <c r="A3469" i="1"/>
  <c r="B3470" i="1"/>
  <c r="A3470" i="1"/>
  <c r="B3471" i="1"/>
  <c r="A3471" i="1"/>
  <c r="B3472" i="1"/>
  <c r="A3472" i="1"/>
  <c r="B3473" i="1"/>
  <c r="A3473" i="1"/>
  <c r="B3474" i="1"/>
  <c r="A3474" i="1"/>
  <c r="B3475" i="1"/>
  <c r="A3475" i="1"/>
  <c r="B3476" i="1"/>
  <c r="A3476" i="1"/>
  <c r="B3477" i="1"/>
  <c r="A3477" i="1"/>
  <c r="B3478" i="1"/>
  <c r="A3478" i="1"/>
  <c r="B3479" i="1"/>
  <c r="A3479" i="1"/>
  <c r="B3480" i="1"/>
  <c r="A3480" i="1"/>
  <c r="B3481" i="1"/>
  <c r="A3481" i="1"/>
  <c r="B3482" i="1"/>
  <c r="A3482" i="1"/>
  <c r="B3483" i="1"/>
  <c r="A3483" i="1"/>
  <c r="B3484" i="1"/>
  <c r="A3484" i="1"/>
  <c r="B3485" i="1"/>
  <c r="A3485" i="1"/>
  <c r="B3486" i="1"/>
  <c r="A3486" i="1"/>
  <c r="B3487" i="1"/>
  <c r="A3487" i="1"/>
  <c r="B3488" i="1"/>
  <c r="A3488" i="1"/>
  <c r="B3489" i="1"/>
  <c r="A3489" i="1"/>
  <c r="B3490" i="1"/>
  <c r="A3490" i="1"/>
  <c r="B3491" i="1"/>
  <c r="A3491" i="1"/>
  <c r="B3492" i="1"/>
  <c r="A3492" i="1"/>
  <c r="B3493" i="1"/>
  <c r="A3493" i="1"/>
  <c r="B3494" i="1"/>
  <c r="A3494" i="1"/>
  <c r="B3495" i="1"/>
  <c r="A3495" i="1"/>
  <c r="B3496" i="1"/>
  <c r="A3496" i="1"/>
  <c r="B3497" i="1"/>
  <c r="A3497" i="1"/>
  <c r="B3498" i="1"/>
  <c r="A3498" i="1"/>
  <c r="B3499" i="1"/>
  <c r="A3499" i="1"/>
  <c r="B3500" i="1"/>
  <c r="A3500" i="1"/>
  <c r="B3501" i="1"/>
  <c r="A3501" i="1"/>
  <c r="B3502" i="1"/>
  <c r="A3502" i="1"/>
  <c r="B3503" i="1"/>
  <c r="A3503" i="1"/>
  <c r="B3504" i="1"/>
  <c r="A3504" i="1"/>
  <c r="B3505" i="1"/>
  <c r="A3505" i="1"/>
  <c r="B3506" i="1"/>
  <c r="A3506" i="1"/>
  <c r="B3507" i="1"/>
  <c r="A3507" i="1"/>
  <c r="B3508" i="1"/>
  <c r="A3508" i="1"/>
  <c r="B3509" i="1"/>
  <c r="A3509" i="1"/>
  <c r="B3510" i="1"/>
  <c r="A3510" i="1"/>
  <c r="B3511" i="1"/>
  <c r="A3511" i="1"/>
  <c r="B3512" i="1"/>
  <c r="A3512" i="1"/>
  <c r="B3513" i="1"/>
  <c r="A3513" i="1"/>
  <c r="B3514" i="1"/>
  <c r="A3514" i="1"/>
  <c r="B3515" i="1"/>
  <c r="A3515" i="1"/>
  <c r="B3516" i="1"/>
  <c r="A3516" i="1"/>
  <c r="B3517" i="1"/>
  <c r="A3517" i="1"/>
  <c r="B3518" i="1"/>
  <c r="A3518" i="1"/>
  <c r="B3519" i="1"/>
  <c r="A3519" i="1"/>
  <c r="B3520" i="1"/>
  <c r="A3520" i="1"/>
  <c r="B3521" i="1"/>
  <c r="A3521" i="1"/>
  <c r="B3522" i="1"/>
  <c r="A3522" i="1"/>
  <c r="B3523" i="1"/>
  <c r="A3523" i="1"/>
  <c r="B3524" i="1"/>
  <c r="A3524" i="1"/>
  <c r="B3525" i="1"/>
  <c r="A3525" i="1"/>
  <c r="B3526" i="1"/>
  <c r="A3526" i="1"/>
  <c r="B3527" i="1"/>
  <c r="A3527" i="1"/>
  <c r="B3528" i="1"/>
  <c r="A3528" i="1"/>
  <c r="B3529" i="1"/>
  <c r="A3529" i="1"/>
  <c r="B3530" i="1"/>
  <c r="A3530" i="1"/>
  <c r="B3531" i="1"/>
  <c r="A3531" i="1"/>
  <c r="B3532" i="1"/>
  <c r="A3532" i="1"/>
  <c r="B3533" i="1"/>
  <c r="A3533" i="1"/>
  <c r="B3534" i="1"/>
  <c r="A3534" i="1"/>
  <c r="B3535" i="1"/>
  <c r="A3535" i="1"/>
  <c r="B3536" i="1"/>
  <c r="A3536" i="1"/>
  <c r="B3537" i="1"/>
  <c r="A3537" i="1"/>
  <c r="B3538" i="1"/>
  <c r="A3538" i="1"/>
  <c r="B3539" i="1"/>
  <c r="A3539" i="1"/>
  <c r="B3540" i="1"/>
  <c r="A3540" i="1"/>
  <c r="B3541" i="1"/>
  <c r="A3541" i="1"/>
  <c r="B3542" i="1"/>
  <c r="A3542" i="1"/>
  <c r="B3543" i="1"/>
  <c r="A3543" i="1"/>
  <c r="B3544" i="1"/>
  <c r="A3544" i="1"/>
  <c r="B3545" i="1"/>
  <c r="A3545" i="1"/>
  <c r="B3546" i="1"/>
  <c r="A3546" i="1"/>
  <c r="B3547" i="1"/>
  <c r="A3547" i="1"/>
  <c r="B3548" i="1"/>
  <c r="A3548" i="1"/>
  <c r="B3549" i="1"/>
  <c r="A3549" i="1"/>
  <c r="B3550" i="1"/>
  <c r="A3550" i="1"/>
  <c r="B3551" i="1"/>
  <c r="A3551" i="1"/>
  <c r="B3552" i="1"/>
  <c r="A3552" i="1"/>
  <c r="B3553" i="1"/>
  <c r="A3553" i="1"/>
  <c r="B3554" i="1"/>
  <c r="A3554" i="1"/>
  <c r="B3555" i="1"/>
  <c r="A3555" i="1"/>
  <c r="B3556" i="1"/>
  <c r="A3556" i="1"/>
  <c r="B3557" i="1"/>
  <c r="A3557" i="1"/>
  <c r="B3558" i="1"/>
  <c r="A3558" i="1"/>
  <c r="B3559" i="1"/>
  <c r="A3559" i="1"/>
  <c r="B3560" i="1"/>
  <c r="A3560" i="1"/>
  <c r="B3561" i="1"/>
  <c r="A3561" i="1"/>
  <c r="B3562" i="1"/>
  <c r="A3562" i="1"/>
  <c r="B3563" i="1"/>
  <c r="A3563" i="1"/>
  <c r="B3564" i="1"/>
  <c r="A3564" i="1"/>
  <c r="B3565" i="1"/>
  <c r="A3565" i="1"/>
  <c r="B3566" i="1"/>
  <c r="A3566" i="1"/>
  <c r="B3567" i="1"/>
  <c r="A3567" i="1"/>
  <c r="B3568" i="1"/>
  <c r="A3568" i="1"/>
  <c r="B3569" i="1"/>
  <c r="A3569" i="1"/>
  <c r="B3570" i="1"/>
  <c r="A3570" i="1"/>
  <c r="B3571" i="1"/>
  <c r="A3571" i="1"/>
  <c r="B3572" i="1"/>
  <c r="A3572" i="1"/>
  <c r="B3573" i="1"/>
  <c r="A3573" i="1"/>
  <c r="B3574" i="1"/>
  <c r="A3574" i="1"/>
  <c r="B3575" i="1"/>
  <c r="A3575" i="1"/>
  <c r="B3576" i="1"/>
  <c r="A3576" i="1"/>
  <c r="B3577" i="1"/>
  <c r="A3577" i="1"/>
  <c r="B3578" i="1"/>
  <c r="A3578" i="1"/>
  <c r="B3579" i="1"/>
  <c r="A3579" i="1"/>
  <c r="B3580" i="1"/>
  <c r="A3580" i="1"/>
  <c r="B3581" i="1"/>
  <c r="A3581" i="1"/>
  <c r="B3582" i="1"/>
  <c r="A3582" i="1"/>
  <c r="B3583" i="1"/>
  <c r="A3583" i="1"/>
  <c r="B3584" i="1"/>
  <c r="A3584" i="1"/>
  <c r="B3585" i="1"/>
  <c r="A3585" i="1"/>
  <c r="B3586" i="1"/>
  <c r="A3586" i="1"/>
  <c r="B3587" i="1"/>
  <c r="A3587" i="1"/>
  <c r="B3588" i="1"/>
  <c r="A3588" i="1"/>
  <c r="B3589" i="1"/>
  <c r="A3589" i="1"/>
  <c r="B3590" i="1"/>
  <c r="A3590" i="1"/>
  <c r="B3591" i="1"/>
  <c r="A3591" i="1"/>
  <c r="B3592" i="1"/>
  <c r="A3592" i="1"/>
  <c r="B3593" i="1"/>
  <c r="A3593" i="1"/>
  <c r="B3594" i="1"/>
  <c r="A3594" i="1"/>
  <c r="B3595" i="1"/>
  <c r="A3595" i="1"/>
  <c r="B3596" i="1"/>
  <c r="A3596" i="1"/>
  <c r="B3597" i="1"/>
  <c r="A3597" i="1"/>
  <c r="B3598" i="1"/>
  <c r="A3598" i="1"/>
  <c r="B3599" i="1"/>
  <c r="A3599" i="1"/>
  <c r="B3600" i="1"/>
  <c r="A3600" i="1"/>
  <c r="B3601" i="1"/>
  <c r="A3601" i="1"/>
  <c r="B3602" i="1"/>
  <c r="A3602" i="1"/>
  <c r="B3603" i="1"/>
  <c r="A3603" i="1"/>
  <c r="B3604" i="1"/>
  <c r="A3604" i="1"/>
  <c r="B3605" i="1"/>
  <c r="A3605" i="1"/>
  <c r="B3606" i="1"/>
  <c r="A3606" i="1"/>
  <c r="B3607" i="1"/>
  <c r="A3607" i="1"/>
  <c r="B3608" i="1"/>
  <c r="A3608" i="1"/>
  <c r="B3609" i="1"/>
  <c r="A3609" i="1"/>
  <c r="B3610" i="1"/>
  <c r="A3610" i="1"/>
  <c r="B3611" i="1"/>
  <c r="A3611" i="1"/>
  <c r="B3612" i="1"/>
  <c r="A3612" i="1"/>
  <c r="B3613" i="1"/>
  <c r="A3613" i="1"/>
  <c r="B3614" i="1"/>
  <c r="A3614" i="1"/>
  <c r="B3615" i="1"/>
  <c r="A3615" i="1"/>
  <c r="B3616" i="1"/>
  <c r="A3616" i="1"/>
  <c r="B3617" i="1"/>
  <c r="A3617" i="1"/>
  <c r="B3618" i="1"/>
  <c r="A3618" i="1"/>
  <c r="B3619" i="1"/>
  <c r="A3619" i="1"/>
  <c r="B3620" i="1"/>
  <c r="A3620" i="1"/>
  <c r="B3621" i="1"/>
  <c r="A3621" i="1"/>
  <c r="B3622" i="1"/>
  <c r="A3622" i="1"/>
  <c r="B3623" i="1"/>
  <c r="A3623" i="1"/>
  <c r="B3624" i="1"/>
  <c r="A3624" i="1"/>
  <c r="B3625" i="1"/>
  <c r="A3625" i="1"/>
  <c r="B3626" i="1"/>
  <c r="A3626" i="1"/>
  <c r="B3627" i="1"/>
  <c r="A3627" i="1"/>
  <c r="B3628" i="1"/>
  <c r="A3628" i="1"/>
  <c r="B3629" i="1"/>
  <c r="A3629" i="1"/>
  <c r="B3630" i="1"/>
  <c r="A3630" i="1"/>
  <c r="B3631" i="1"/>
  <c r="A3631" i="1"/>
  <c r="B3632" i="1"/>
  <c r="A3632" i="1"/>
  <c r="B3633" i="1"/>
  <c r="A3633" i="1"/>
  <c r="B3634" i="1"/>
  <c r="A3634" i="1"/>
  <c r="B3635" i="1"/>
  <c r="A3635" i="1"/>
  <c r="B3636" i="1"/>
  <c r="A3636" i="1"/>
  <c r="B3637" i="1"/>
  <c r="A3637" i="1"/>
  <c r="B3638" i="1"/>
  <c r="A3638" i="1"/>
  <c r="B3639" i="1"/>
  <c r="A3639" i="1"/>
  <c r="B3640" i="1"/>
  <c r="A3640" i="1"/>
  <c r="B3641" i="1"/>
  <c r="A3641" i="1"/>
  <c r="B3642" i="1"/>
  <c r="A3642" i="1"/>
  <c r="B3643" i="1"/>
  <c r="A3643" i="1"/>
  <c r="B3644" i="1"/>
  <c r="A3644" i="1"/>
  <c r="B3645" i="1"/>
  <c r="A3645" i="1"/>
  <c r="B3646" i="1"/>
  <c r="A3646" i="1"/>
  <c r="B3647" i="1"/>
  <c r="A3647" i="1"/>
  <c r="B3648" i="1"/>
  <c r="A3648" i="1"/>
  <c r="B3649" i="1"/>
  <c r="A3649" i="1"/>
  <c r="B3650" i="1"/>
  <c r="A3650" i="1"/>
  <c r="B3651" i="1"/>
  <c r="A3651" i="1"/>
  <c r="B3652" i="1"/>
  <c r="A3652" i="1"/>
  <c r="B3653" i="1"/>
  <c r="A3653" i="1"/>
  <c r="B3654" i="1"/>
  <c r="A3654" i="1"/>
  <c r="B3655" i="1"/>
  <c r="A3655" i="1"/>
  <c r="B3656" i="1"/>
  <c r="A3656" i="1"/>
  <c r="B3657" i="1"/>
  <c r="A3657" i="1"/>
  <c r="B3658" i="1"/>
  <c r="A3658" i="1"/>
  <c r="B3659" i="1"/>
  <c r="A3659" i="1"/>
  <c r="B3660" i="1"/>
  <c r="A3660" i="1"/>
  <c r="B3661" i="1"/>
  <c r="A3661" i="1"/>
  <c r="B3662" i="1"/>
  <c r="A3662" i="1"/>
  <c r="B3663" i="1"/>
  <c r="A3663" i="1"/>
  <c r="B3664" i="1"/>
  <c r="A3664" i="1"/>
  <c r="B3665" i="1"/>
  <c r="A3665" i="1"/>
  <c r="B3666" i="1"/>
  <c r="A3666" i="1"/>
  <c r="B3667" i="1"/>
  <c r="A3667" i="1"/>
  <c r="B3668" i="1"/>
  <c r="A3668" i="1"/>
  <c r="B3669" i="1"/>
  <c r="A3669" i="1"/>
  <c r="B3670" i="1"/>
  <c r="A3670" i="1"/>
  <c r="B3671" i="1"/>
  <c r="A3671" i="1"/>
  <c r="B3672" i="1"/>
  <c r="A3672" i="1"/>
  <c r="B3673" i="1"/>
  <c r="A3673" i="1"/>
  <c r="B3674" i="1"/>
  <c r="A3674" i="1"/>
  <c r="B3675" i="1"/>
  <c r="A3675" i="1"/>
  <c r="B3676" i="1"/>
  <c r="A3676" i="1"/>
  <c r="B3677" i="1"/>
  <c r="A3677" i="1"/>
  <c r="B3678" i="1"/>
  <c r="A3678" i="1"/>
  <c r="B3679" i="1"/>
  <c r="A3679" i="1"/>
  <c r="B3680" i="1"/>
  <c r="A3680" i="1"/>
  <c r="B3681" i="1"/>
  <c r="A3681" i="1"/>
  <c r="B3682" i="1"/>
  <c r="A3682" i="1"/>
  <c r="B3683" i="1"/>
  <c r="A3683" i="1"/>
  <c r="B3684" i="1"/>
  <c r="A3684" i="1"/>
  <c r="B3685" i="1"/>
  <c r="A3685" i="1"/>
  <c r="B3686" i="1"/>
  <c r="A3686" i="1"/>
  <c r="B3687" i="1"/>
  <c r="A3687" i="1"/>
  <c r="B3688" i="1"/>
  <c r="A3688" i="1"/>
  <c r="B3689" i="1"/>
  <c r="A3689" i="1"/>
  <c r="B3690" i="1"/>
  <c r="A3690" i="1"/>
  <c r="B3691" i="1"/>
  <c r="A3691" i="1"/>
  <c r="B3692" i="1"/>
  <c r="A3692" i="1"/>
  <c r="B3693" i="1"/>
  <c r="A3693" i="1"/>
  <c r="B3694" i="1"/>
  <c r="A3694" i="1"/>
  <c r="B3695" i="1"/>
  <c r="A3695" i="1"/>
  <c r="B3696" i="1"/>
  <c r="A3696" i="1"/>
  <c r="B3697" i="1"/>
  <c r="A3697" i="1"/>
  <c r="B3698" i="1"/>
  <c r="A3698" i="1"/>
  <c r="B3699" i="1"/>
  <c r="A3699" i="1"/>
  <c r="B3700" i="1"/>
  <c r="A3700" i="1"/>
  <c r="B3701" i="1"/>
  <c r="A3701" i="1"/>
  <c r="B3702" i="1"/>
  <c r="A3702" i="1"/>
  <c r="B3703" i="1"/>
  <c r="A3703" i="1"/>
  <c r="B3704" i="1"/>
  <c r="A3704" i="1"/>
  <c r="B3705" i="1"/>
  <c r="A3705" i="1"/>
  <c r="B3706" i="1"/>
  <c r="A3706" i="1"/>
  <c r="B3707" i="1"/>
  <c r="A3707" i="1"/>
  <c r="B3708" i="1"/>
  <c r="A3708" i="1"/>
  <c r="B3709" i="1"/>
  <c r="A3709" i="1"/>
  <c r="B3710" i="1"/>
  <c r="A3710" i="1"/>
  <c r="B3711" i="1"/>
  <c r="A3711" i="1"/>
  <c r="B3712" i="1"/>
  <c r="A3712" i="1"/>
  <c r="B3713" i="1"/>
  <c r="A3713" i="1"/>
  <c r="B3714" i="1"/>
  <c r="A3714" i="1"/>
  <c r="B3715" i="1"/>
  <c r="A3715" i="1"/>
  <c r="B3716" i="1"/>
  <c r="A3716" i="1"/>
  <c r="B3717" i="1"/>
  <c r="A3717" i="1"/>
  <c r="B3718" i="1"/>
  <c r="A3718" i="1"/>
  <c r="B3719" i="1"/>
  <c r="A3719" i="1"/>
  <c r="B3720" i="1"/>
  <c r="A3720" i="1"/>
  <c r="B3721" i="1"/>
  <c r="A3721" i="1"/>
  <c r="B3722" i="1"/>
  <c r="A3722" i="1"/>
  <c r="B3723" i="1"/>
  <c r="A3723" i="1"/>
  <c r="B3724" i="1"/>
  <c r="A3724" i="1"/>
  <c r="B3725" i="1"/>
  <c r="A3725" i="1"/>
  <c r="B3726" i="1"/>
  <c r="A3726" i="1"/>
  <c r="B3727" i="1"/>
  <c r="A3727" i="1"/>
  <c r="B3728" i="1"/>
  <c r="A3728" i="1"/>
  <c r="B3729" i="1"/>
  <c r="A3729" i="1"/>
  <c r="B3730" i="1"/>
  <c r="A3730" i="1"/>
  <c r="B3731" i="1"/>
  <c r="A3731" i="1"/>
  <c r="B3732" i="1"/>
  <c r="A3732" i="1"/>
  <c r="B3733" i="1"/>
  <c r="A3733" i="1"/>
  <c r="B3734" i="1"/>
  <c r="A3734" i="1"/>
  <c r="B3735" i="1"/>
  <c r="A3735" i="1"/>
  <c r="B3736" i="1"/>
  <c r="A3736" i="1"/>
  <c r="B3737" i="1"/>
  <c r="A3737" i="1"/>
  <c r="B3738" i="1"/>
  <c r="A3738" i="1"/>
  <c r="B3739" i="1"/>
  <c r="A3739" i="1"/>
  <c r="B3740" i="1"/>
  <c r="A3740" i="1"/>
  <c r="B3741" i="1"/>
  <c r="A3741" i="1"/>
  <c r="B3742" i="1"/>
  <c r="A3742" i="1"/>
  <c r="B3743" i="1"/>
  <c r="A3743" i="1"/>
  <c r="B3744" i="1"/>
  <c r="A3744" i="1"/>
  <c r="B3745" i="1"/>
  <c r="A3745" i="1"/>
  <c r="B3746" i="1"/>
  <c r="A3746" i="1"/>
  <c r="B3747" i="1"/>
  <c r="A3747" i="1"/>
  <c r="B3748" i="1"/>
  <c r="A3748" i="1"/>
  <c r="B3749" i="1"/>
  <c r="A3749" i="1"/>
  <c r="B3750" i="1"/>
  <c r="A3750" i="1"/>
  <c r="B3751" i="1"/>
  <c r="A3751" i="1"/>
  <c r="B3752" i="1"/>
  <c r="A3752" i="1"/>
  <c r="B3753" i="1"/>
  <c r="A3753" i="1"/>
  <c r="B3754" i="1"/>
  <c r="A3754" i="1"/>
  <c r="B3755" i="1"/>
  <c r="A3755" i="1"/>
  <c r="B3756" i="1"/>
  <c r="A3756" i="1"/>
  <c r="B3757" i="1"/>
  <c r="A3757" i="1"/>
  <c r="B3758" i="1"/>
  <c r="A3758" i="1"/>
  <c r="B3759" i="1"/>
  <c r="A3759" i="1"/>
  <c r="B3760" i="1"/>
  <c r="A3760" i="1"/>
  <c r="B3761" i="1"/>
  <c r="A3761" i="1"/>
  <c r="B3762" i="1"/>
  <c r="A3762" i="1"/>
  <c r="B3763" i="1"/>
  <c r="A3763" i="1"/>
  <c r="B3764" i="1"/>
  <c r="A3764" i="1"/>
  <c r="B3765" i="1"/>
  <c r="A3765" i="1"/>
  <c r="B3766" i="1"/>
  <c r="A3766" i="1"/>
  <c r="B3767" i="1"/>
  <c r="A3767" i="1"/>
  <c r="B3768" i="1"/>
  <c r="A3768" i="1"/>
  <c r="B3769" i="1"/>
  <c r="A3769" i="1"/>
  <c r="B3770" i="1"/>
  <c r="A3770" i="1"/>
  <c r="B3771" i="1"/>
  <c r="A3771" i="1"/>
  <c r="B3772" i="1"/>
  <c r="A3772" i="1"/>
  <c r="B3773" i="1"/>
  <c r="A3773" i="1"/>
  <c r="B3774" i="1"/>
  <c r="A3774" i="1"/>
  <c r="B3775" i="1"/>
  <c r="A3775" i="1"/>
  <c r="B3776" i="1"/>
  <c r="A3776" i="1"/>
  <c r="B3777" i="1"/>
  <c r="A3777" i="1"/>
  <c r="B3778" i="1"/>
  <c r="A3778" i="1"/>
  <c r="B3779" i="1"/>
  <c r="A3779" i="1"/>
  <c r="B3780" i="1"/>
  <c r="A3780" i="1"/>
  <c r="B3781" i="1"/>
  <c r="A3781" i="1"/>
  <c r="B3782" i="1"/>
  <c r="A3782" i="1"/>
  <c r="B3783" i="1"/>
  <c r="A3783" i="1"/>
  <c r="B3784" i="1"/>
  <c r="A3784" i="1"/>
  <c r="B3785" i="1"/>
  <c r="A3785" i="1"/>
  <c r="B3786" i="1"/>
  <c r="A3786" i="1"/>
  <c r="B3787" i="1"/>
  <c r="A3787" i="1"/>
  <c r="B3788" i="1"/>
  <c r="A3788" i="1"/>
  <c r="B3789" i="1"/>
  <c r="A3789" i="1"/>
  <c r="B3790" i="1"/>
  <c r="A3790" i="1"/>
  <c r="B3791" i="1"/>
  <c r="A3791" i="1"/>
  <c r="B3792" i="1"/>
  <c r="A3792" i="1"/>
  <c r="B3793" i="1"/>
  <c r="A3793" i="1"/>
  <c r="B3794" i="1"/>
  <c r="A3794" i="1"/>
  <c r="B3795" i="1"/>
  <c r="A3795" i="1"/>
  <c r="B3796" i="1"/>
  <c r="A3796" i="1"/>
  <c r="B3797" i="1"/>
  <c r="A3797" i="1"/>
  <c r="B3798" i="1"/>
  <c r="A3798" i="1"/>
  <c r="B3799" i="1"/>
  <c r="A3799" i="1"/>
  <c r="B3800" i="1"/>
  <c r="A3800" i="1"/>
  <c r="B3801" i="1"/>
  <c r="A3801" i="1"/>
  <c r="B3802" i="1"/>
  <c r="A3802" i="1"/>
  <c r="B3803" i="1"/>
  <c r="A3803" i="1"/>
  <c r="B3804" i="1"/>
  <c r="A3804" i="1"/>
  <c r="B3805" i="1"/>
  <c r="A3805" i="1"/>
  <c r="B3806" i="1"/>
  <c r="A3806" i="1"/>
  <c r="B3807" i="1"/>
  <c r="A3807" i="1"/>
  <c r="B3808" i="1"/>
  <c r="A3808" i="1"/>
  <c r="B3809" i="1"/>
  <c r="A3809" i="1"/>
  <c r="B3810" i="1"/>
  <c r="A3810" i="1"/>
  <c r="B3811" i="1"/>
  <c r="A3811" i="1"/>
  <c r="B3812" i="1"/>
  <c r="A3812" i="1"/>
  <c r="B3813" i="1"/>
  <c r="A3813" i="1"/>
  <c r="B3814" i="1"/>
  <c r="A3814" i="1"/>
  <c r="B3815" i="1"/>
  <c r="A3815" i="1"/>
  <c r="B3816" i="1"/>
  <c r="A3816" i="1"/>
  <c r="B3817" i="1"/>
  <c r="A3817" i="1"/>
  <c r="B3818" i="1"/>
  <c r="A3818" i="1"/>
  <c r="B3819" i="1"/>
  <c r="A3819" i="1"/>
  <c r="B3820" i="1"/>
  <c r="A3820" i="1"/>
  <c r="B3821" i="1"/>
  <c r="A3821" i="1"/>
  <c r="B3822" i="1"/>
  <c r="A3822" i="1"/>
  <c r="B3823" i="1"/>
  <c r="A3823" i="1"/>
  <c r="B3824" i="1"/>
  <c r="A3824" i="1"/>
  <c r="B3825" i="1"/>
  <c r="A3825" i="1"/>
  <c r="B3826" i="1"/>
  <c r="A3826" i="1"/>
  <c r="B3827" i="1"/>
  <c r="A3827" i="1"/>
  <c r="B3828" i="1"/>
  <c r="A3828" i="1"/>
  <c r="B3829" i="1"/>
  <c r="A3829" i="1"/>
  <c r="B3830" i="1"/>
  <c r="A3830" i="1"/>
  <c r="B3831" i="1"/>
  <c r="A3831" i="1"/>
  <c r="B3832" i="1"/>
  <c r="A3832" i="1"/>
  <c r="B3833" i="1"/>
  <c r="A3833" i="1"/>
  <c r="B3834" i="1"/>
  <c r="A3834" i="1"/>
  <c r="B3835" i="1"/>
  <c r="A3835" i="1"/>
  <c r="B3836" i="1"/>
  <c r="A3836" i="1"/>
  <c r="B3837" i="1"/>
  <c r="A3837" i="1"/>
  <c r="B3838" i="1"/>
  <c r="A3838" i="1"/>
  <c r="B3839" i="1"/>
  <c r="A3839" i="1"/>
  <c r="B3840" i="1"/>
  <c r="A3840" i="1"/>
  <c r="B3841" i="1"/>
  <c r="A3841" i="1"/>
  <c r="B3842" i="1"/>
  <c r="A3842" i="1"/>
  <c r="B3843" i="1"/>
  <c r="A3843" i="1"/>
  <c r="B3844" i="1"/>
  <c r="A3844" i="1"/>
  <c r="B3845" i="1"/>
  <c r="A3845" i="1"/>
  <c r="B3846" i="1"/>
  <c r="A3846" i="1"/>
  <c r="B3847" i="1"/>
  <c r="A3847" i="1"/>
  <c r="B3848" i="1"/>
  <c r="A3848" i="1"/>
  <c r="B3849" i="1"/>
  <c r="A3849" i="1"/>
  <c r="B3850" i="1"/>
  <c r="A3850" i="1"/>
  <c r="B3851" i="1"/>
  <c r="A3851" i="1"/>
  <c r="B3852" i="1"/>
  <c r="A3852" i="1"/>
  <c r="B3853" i="1"/>
  <c r="A3853" i="1"/>
  <c r="B3854" i="1"/>
  <c r="A3854" i="1"/>
  <c r="B3855" i="1"/>
  <c r="A3855" i="1"/>
  <c r="B3856" i="1"/>
  <c r="A3856" i="1"/>
  <c r="B3857" i="1"/>
  <c r="A3857" i="1"/>
  <c r="B3858" i="1"/>
  <c r="A3858" i="1"/>
  <c r="B3859" i="1"/>
  <c r="A3859" i="1"/>
  <c r="B3860" i="1"/>
  <c r="A3860" i="1"/>
  <c r="B3861" i="1"/>
  <c r="A3861" i="1"/>
  <c r="B3862" i="1"/>
  <c r="A3862" i="1"/>
  <c r="B3863" i="1"/>
  <c r="A3863" i="1"/>
  <c r="B3864" i="1"/>
  <c r="A3864" i="1"/>
  <c r="B3865" i="1"/>
  <c r="A3865" i="1"/>
  <c r="B3866" i="1"/>
  <c r="A3866" i="1"/>
  <c r="B3867" i="1"/>
  <c r="A3867" i="1"/>
  <c r="B3868" i="1"/>
  <c r="A3868" i="1"/>
  <c r="B3869" i="1"/>
  <c r="A3869" i="1"/>
  <c r="B3870" i="1"/>
  <c r="A3870" i="1"/>
  <c r="B3871" i="1"/>
  <c r="A3871" i="1"/>
  <c r="B3872" i="1"/>
  <c r="A3872" i="1"/>
  <c r="B3873" i="1"/>
  <c r="A3873" i="1"/>
  <c r="B3874" i="1"/>
  <c r="A3874" i="1"/>
  <c r="B3875" i="1"/>
  <c r="A3875" i="1"/>
  <c r="B3876" i="1"/>
  <c r="A3876" i="1"/>
  <c r="B3877" i="1"/>
  <c r="A3877" i="1"/>
  <c r="B3878" i="1"/>
  <c r="A3878" i="1"/>
  <c r="B3879" i="1"/>
  <c r="A3879" i="1"/>
  <c r="B3880" i="1"/>
  <c r="A3880" i="1"/>
  <c r="B3881" i="1"/>
  <c r="A3881" i="1"/>
  <c r="B3882" i="1"/>
  <c r="A3882" i="1"/>
  <c r="B3883" i="1"/>
  <c r="A3883" i="1"/>
  <c r="B3884" i="1"/>
  <c r="A3884" i="1"/>
  <c r="B3885" i="1"/>
  <c r="A3885" i="1"/>
  <c r="B3886" i="1"/>
  <c r="A3886" i="1"/>
  <c r="B3887" i="1"/>
  <c r="A3887" i="1"/>
  <c r="B3888" i="1"/>
  <c r="A3888" i="1"/>
  <c r="B3889" i="1"/>
  <c r="A3889" i="1"/>
  <c r="B3890" i="1"/>
  <c r="A3890" i="1"/>
  <c r="B3891" i="1"/>
  <c r="A3891" i="1"/>
  <c r="B3892" i="1"/>
  <c r="A3892" i="1"/>
  <c r="B3893" i="1"/>
  <c r="A3893" i="1"/>
  <c r="B3894" i="1"/>
  <c r="A3894" i="1"/>
  <c r="B3895" i="1"/>
  <c r="A3895" i="1"/>
  <c r="B3896" i="1"/>
  <c r="A3896" i="1"/>
  <c r="B3897" i="1"/>
  <c r="A3897" i="1"/>
  <c r="B3898" i="1"/>
  <c r="A3898" i="1"/>
  <c r="B3899" i="1"/>
  <c r="A3899" i="1"/>
  <c r="B3900" i="1"/>
  <c r="A3900" i="1"/>
  <c r="B3901" i="1"/>
  <c r="A3901" i="1"/>
  <c r="B3902" i="1"/>
  <c r="A3902" i="1"/>
  <c r="B3903" i="1"/>
  <c r="A3903" i="1"/>
  <c r="B3904" i="1"/>
  <c r="A3904" i="1"/>
  <c r="B3905" i="1"/>
  <c r="A3905" i="1"/>
  <c r="B3906" i="1"/>
  <c r="A3906" i="1"/>
  <c r="B3907" i="1"/>
  <c r="A3907" i="1"/>
  <c r="B3908" i="1"/>
  <c r="A3908" i="1"/>
  <c r="B3909" i="1"/>
  <c r="A3909" i="1"/>
  <c r="B3910" i="1"/>
  <c r="A3910" i="1"/>
  <c r="B3911" i="1"/>
  <c r="A3911" i="1"/>
  <c r="B3912" i="1"/>
  <c r="A3912" i="1"/>
  <c r="B3913" i="1"/>
  <c r="A3913" i="1"/>
  <c r="B3914" i="1"/>
  <c r="A3914" i="1"/>
  <c r="B3915" i="1"/>
  <c r="A3915" i="1"/>
  <c r="B3916" i="1"/>
  <c r="A3916" i="1"/>
  <c r="B3917" i="1"/>
  <c r="A3917" i="1"/>
  <c r="B3918" i="1"/>
  <c r="A3918" i="1"/>
  <c r="B3919" i="1"/>
  <c r="A3919" i="1"/>
  <c r="B3920" i="1"/>
  <c r="A3920" i="1"/>
  <c r="B3921" i="1"/>
  <c r="A3921" i="1"/>
  <c r="B3922" i="1"/>
  <c r="A3922" i="1"/>
  <c r="B3923" i="1"/>
  <c r="A3923" i="1"/>
  <c r="B3924" i="1"/>
  <c r="A3924" i="1"/>
  <c r="B3925" i="1"/>
  <c r="A3925" i="1"/>
  <c r="B3926" i="1"/>
  <c r="A3926" i="1"/>
  <c r="B3927" i="1"/>
  <c r="A3927" i="1"/>
  <c r="B3928" i="1"/>
  <c r="A3928" i="1"/>
  <c r="B3929" i="1"/>
  <c r="A3929" i="1"/>
  <c r="B3930" i="1"/>
  <c r="A3930" i="1"/>
  <c r="B3931" i="1"/>
  <c r="A3931" i="1"/>
  <c r="B3932" i="1"/>
  <c r="A3932" i="1"/>
  <c r="B3933" i="1"/>
  <c r="A3933" i="1"/>
  <c r="B3934" i="1"/>
  <c r="A3934" i="1"/>
  <c r="B3935" i="1"/>
  <c r="A3935" i="1"/>
  <c r="B3936" i="1"/>
  <c r="A3936" i="1"/>
  <c r="B3937" i="1"/>
  <c r="A3937" i="1"/>
  <c r="B3938" i="1"/>
  <c r="A3938" i="1"/>
  <c r="B3939" i="1"/>
  <c r="A3939" i="1"/>
  <c r="B3940" i="1"/>
  <c r="A3940" i="1"/>
  <c r="B3941" i="1"/>
  <c r="A3941" i="1"/>
  <c r="B3942" i="1"/>
  <c r="A3942" i="1"/>
  <c r="B3943" i="1"/>
  <c r="A3943" i="1"/>
  <c r="B3944" i="1"/>
  <c r="A3944" i="1"/>
  <c r="B3945" i="1"/>
  <c r="A3945" i="1"/>
  <c r="B3946" i="1"/>
  <c r="A3946" i="1"/>
  <c r="B3947" i="1"/>
  <c r="A3947" i="1"/>
  <c r="B3948" i="1"/>
  <c r="A3948" i="1"/>
  <c r="B3949" i="1"/>
  <c r="A3949" i="1"/>
  <c r="B3950" i="1"/>
  <c r="A3950" i="1"/>
  <c r="B3951" i="1"/>
  <c r="A3951" i="1"/>
  <c r="B3952" i="1"/>
  <c r="A3952" i="1"/>
  <c r="B3953" i="1"/>
  <c r="A3953" i="1"/>
  <c r="B3954" i="1"/>
  <c r="A3954" i="1"/>
  <c r="B3955" i="1"/>
  <c r="A3955" i="1"/>
  <c r="B3956" i="1"/>
  <c r="A3956" i="1"/>
  <c r="B3957" i="1"/>
  <c r="A3957" i="1"/>
  <c r="B3958" i="1"/>
  <c r="A3958" i="1"/>
  <c r="B3959" i="1"/>
  <c r="A3959" i="1"/>
  <c r="B3960" i="1"/>
  <c r="A3960" i="1"/>
  <c r="B3961" i="1"/>
  <c r="A3961" i="1"/>
  <c r="B3962" i="1"/>
  <c r="A3962" i="1"/>
  <c r="B3963" i="1"/>
  <c r="A3963" i="1"/>
  <c r="B3964" i="1"/>
  <c r="A3964" i="1"/>
  <c r="B3965" i="1"/>
  <c r="A3965" i="1"/>
  <c r="B3966" i="1"/>
  <c r="A3966" i="1"/>
  <c r="B3967" i="1"/>
  <c r="A3967" i="1"/>
  <c r="B3968" i="1"/>
  <c r="A3968" i="1"/>
  <c r="B3969" i="1"/>
  <c r="A3969" i="1"/>
  <c r="B3970" i="1"/>
  <c r="A3970" i="1"/>
  <c r="B3971" i="1"/>
  <c r="A3971" i="1"/>
  <c r="B3972" i="1"/>
  <c r="A3972" i="1"/>
  <c r="B3973" i="1"/>
  <c r="A3973" i="1"/>
  <c r="B3974" i="1"/>
  <c r="A3974" i="1"/>
  <c r="B3975" i="1"/>
  <c r="A3975" i="1"/>
  <c r="B3976" i="1"/>
  <c r="A3976" i="1"/>
  <c r="B3977" i="1"/>
  <c r="A3977" i="1"/>
  <c r="B3978" i="1"/>
  <c r="A3978" i="1"/>
  <c r="B3979" i="1"/>
  <c r="A3979" i="1"/>
  <c r="B3980" i="1"/>
  <c r="A3980" i="1"/>
  <c r="B3981" i="1"/>
  <c r="A3981" i="1"/>
  <c r="B3982" i="1"/>
  <c r="A3982" i="1"/>
  <c r="B3983" i="1"/>
  <c r="A3983" i="1"/>
  <c r="B3984" i="1"/>
  <c r="A3984" i="1"/>
  <c r="B3985" i="1"/>
  <c r="A3985" i="1"/>
  <c r="B3986" i="1"/>
  <c r="A3986" i="1"/>
  <c r="B3987" i="1"/>
  <c r="A3987" i="1"/>
  <c r="B3988" i="1"/>
  <c r="A3988" i="1"/>
  <c r="B3989" i="1"/>
  <c r="A3989" i="1"/>
  <c r="B3990" i="1"/>
  <c r="A3990" i="1"/>
  <c r="B3991" i="1"/>
  <c r="A3991" i="1"/>
  <c r="B3992" i="1"/>
  <c r="A3992" i="1"/>
  <c r="B3993" i="1"/>
  <c r="A3993" i="1"/>
  <c r="B3994" i="1"/>
  <c r="A3994" i="1"/>
  <c r="B3995" i="1"/>
  <c r="A3995" i="1"/>
  <c r="B3996" i="1"/>
  <c r="A3996" i="1"/>
  <c r="B3997" i="1"/>
  <c r="A3997" i="1"/>
  <c r="B3998" i="1"/>
  <c r="A3998" i="1"/>
  <c r="B3999" i="1"/>
  <c r="A3999" i="1"/>
  <c r="B4000" i="1"/>
  <c r="A4000" i="1"/>
  <c r="B4001" i="1"/>
  <c r="A4001" i="1"/>
  <c r="B4002" i="1"/>
  <c r="A4002" i="1"/>
  <c r="B4003" i="1"/>
  <c r="A4003" i="1"/>
  <c r="B4004" i="1"/>
  <c r="A4004" i="1"/>
  <c r="B4005" i="1"/>
  <c r="A4005" i="1"/>
  <c r="B4006" i="1"/>
  <c r="A4006" i="1"/>
  <c r="B4007" i="1"/>
  <c r="A4007" i="1"/>
  <c r="B4008" i="1"/>
  <c r="A4008" i="1"/>
  <c r="B4009" i="1"/>
  <c r="A4009" i="1"/>
  <c r="B4010" i="1"/>
  <c r="A4010" i="1"/>
  <c r="B4011" i="1"/>
  <c r="A4011" i="1"/>
  <c r="B4012" i="1"/>
  <c r="A4012" i="1"/>
  <c r="B4013" i="1"/>
  <c r="A4013" i="1"/>
  <c r="B4014" i="1"/>
  <c r="A4014" i="1"/>
  <c r="B4015" i="1"/>
  <c r="A4015" i="1"/>
  <c r="B4016" i="1"/>
  <c r="A4016" i="1"/>
  <c r="B4017" i="1"/>
  <c r="A4017" i="1"/>
  <c r="B4018" i="1"/>
  <c r="A4018" i="1"/>
  <c r="B4019" i="1"/>
  <c r="A4019" i="1"/>
  <c r="B4020" i="1"/>
  <c r="A4020" i="1"/>
  <c r="B4021" i="1"/>
  <c r="A4021" i="1"/>
  <c r="B4022" i="1"/>
  <c r="A4022" i="1"/>
  <c r="B4023" i="1"/>
  <c r="A4023" i="1"/>
  <c r="B4024" i="1"/>
  <c r="A4024" i="1"/>
  <c r="B4025" i="1"/>
  <c r="A4025" i="1"/>
  <c r="B4026" i="1"/>
  <c r="A4026" i="1"/>
  <c r="B4027" i="1"/>
  <c r="A4027" i="1"/>
  <c r="B4028" i="1"/>
  <c r="A4028" i="1"/>
  <c r="B4029" i="1"/>
  <c r="A4029" i="1"/>
  <c r="B4030" i="1"/>
  <c r="A4030" i="1"/>
  <c r="B4031" i="1"/>
  <c r="A4031" i="1"/>
  <c r="B4032" i="1"/>
  <c r="A4032" i="1"/>
  <c r="B4033" i="1"/>
  <c r="A4033" i="1"/>
  <c r="B4034" i="1"/>
  <c r="A4034" i="1"/>
  <c r="B4035" i="1"/>
  <c r="A4035" i="1"/>
  <c r="B4036" i="1"/>
  <c r="A4036" i="1"/>
  <c r="B4037" i="1"/>
  <c r="A4037" i="1"/>
  <c r="B4038" i="1"/>
  <c r="A4038" i="1"/>
  <c r="B4039" i="1"/>
  <c r="A4039" i="1"/>
  <c r="B4040" i="1"/>
  <c r="A4040" i="1"/>
  <c r="B4041" i="1"/>
  <c r="A4041" i="1"/>
  <c r="B4042" i="1"/>
  <c r="A4042" i="1"/>
  <c r="B4043" i="1"/>
  <c r="A4043" i="1"/>
  <c r="B4044" i="1"/>
  <c r="A4044" i="1"/>
  <c r="B4045" i="1"/>
  <c r="A4045" i="1"/>
  <c r="B4046" i="1"/>
  <c r="A4046" i="1"/>
  <c r="B4047" i="1"/>
  <c r="A4047" i="1"/>
  <c r="B4048" i="1"/>
  <c r="A4048" i="1"/>
  <c r="B4049" i="1"/>
  <c r="A4049" i="1"/>
  <c r="B4050" i="1"/>
  <c r="A4050" i="1"/>
  <c r="B4051" i="1"/>
  <c r="A4051" i="1"/>
  <c r="B4052" i="1"/>
  <c r="A4052" i="1"/>
  <c r="B4053" i="1"/>
  <c r="A4053" i="1"/>
  <c r="B4054" i="1"/>
  <c r="A4054" i="1"/>
  <c r="B4055" i="1"/>
  <c r="A4055" i="1"/>
  <c r="B4056" i="1"/>
  <c r="A4056" i="1"/>
  <c r="B4057" i="1"/>
  <c r="A4057" i="1"/>
  <c r="B4058" i="1"/>
  <c r="A4058" i="1"/>
  <c r="B4059" i="1"/>
  <c r="A4059" i="1"/>
  <c r="B4060" i="1"/>
  <c r="A4060" i="1"/>
  <c r="B4061" i="1"/>
  <c r="A4061" i="1"/>
  <c r="B4062" i="1"/>
  <c r="A4062" i="1"/>
  <c r="B4063" i="1"/>
  <c r="A4063" i="1"/>
  <c r="B4064" i="1"/>
  <c r="A4064" i="1"/>
  <c r="B4065" i="1"/>
  <c r="A4065" i="1"/>
  <c r="B4066" i="1"/>
  <c r="A4066" i="1"/>
  <c r="B4067" i="1"/>
  <c r="A4067" i="1"/>
  <c r="B4068" i="1"/>
  <c r="A4068" i="1"/>
  <c r="B4069" i="1"/>
  <c r="A4069" i="1"/>
  <c r="B4070" i="1"/>
  <c r="A4070" i="1"/>
  <c r="B4071" i="1"/>
  <c r="A4071" i="1"/>
  <c r="B4072" i="1"/>
  <c r="A4072" i="1"/>
  <c r="B4073" i="1"/>
  <c r="A4073" i="1"/>
  <c r="B4074" i="1"/>
  <c r="A4074" i="1"/>
  <c r="B4075" i="1"/>
  <c r="A4075" i="1"/>
  <c r="B4076" i="1"/>
  <c r="A4076" i="1"/>
  <c r="B4077" i="1"/>
  <c r="A4077" i="1"/>
  <c r="B4078" i="1"/>
  <c r="A4078" i="1"/>
  <c r="B4079" i="1"/>
  <c r="A4079" i="1"/>
  <c r="B4080" i="1"/>
  <c r="A4080" i="1"/>
  <c r="B4081" i="1"/>
  <c r="A4081" i="1"/>
  <c r="B4082" i="1"/>
  <c r="A4082" i="1"/>
  <c r="B4083" i="1"/>
  <c r="A4083" i="1"/>
  <c r="B4084" i="1"/>
  <c r="A4084" i="1"/>
  <c r="B4085" i="1"/>
  <c r="A4085" i="1"/>
  <c r="B4086" i="1"/>
  <c r="A4086" i="1"/>
  <c r="B4087" i="1"/>
  <c r="A4087" i="1"/>
  <c r="B4088" i="1"/>
  <c r="A4088" i="1"/>
  <c r="B4089" i="1"/>
  <c r="A4089" i="1"/>
  <c r="B4090" i="1"/>
  <c r="A4090" i="1"/>
  <c r="B4091" i="1"/>
  <c r="A4091" i="1"/>
  <c r="B4092" i="1"/>
  <c r="A4092" i="1"/>
  <c r="B4093" i="1"/>
  <c r="A4093" i="1"/>
  <c r="B4094" i="1"/>
  <c r="A4094" i="1"/>
  <c r="B4095" i="1"/>
  <c r="A4095" i="1"/>
  <c r="B4096" i="1"/>
  <c r="A4096" i="1"/>
  <c r="B4097" i="1"/>
  <c r="A4097" i="1"/>
  <c r="B4098" i="1"/>
  <c r="A4098" i="1"/>
  <c r="B4099" i="1"/>
  <c r="A4099" i="1"/>
  <c r="B4100" i="1"/>
  <c r="A4100" i="1"/>
  <c r="B4101" i="1"/>
  <c r="A4101" i="1"/>
  <c r="B4102" i="1"/>
  <c r="A4102" i="1"/>
  <c r="B4103" i="1"/>
  <c r="A4103" i="1"/>
  <c r="B4104" i="1"/>
  <c r="A4104" i="1"/>
  <c r="B4105" i="1"/>
  <c r="A4105" i="1"/>
  <c r="B4106" i="1"/>
  <c r="A4106" i="1"/>
  <c r="B4107" i="1"/>
  <c r="A4107" i="1"/>
  <c r="B4108" i="1"/>
  <c r="A4108" i="1"/>
  <c r="B4109" i="1"/>
  <c r="A4109" i="1"/>
  <c r="B4110" i="1"/>
  <c r="A4110" i="1"/>
  <c r="B4111" i="1"/>
  <c r="A4111" i="1"/>
  <c r="B4112" i="1"/>
  <c r="A4112" i="1"/>
  <c r="B4113" i="1"/>
  <c r="A4113" i="1"/>
  <c r="B4114" i="1"/>
  <c r="A4114" i="1"/>
  <c r="B4115" i="1"/>
  <c r="A4115" i="1"/>
  <c r="B4116" i="1"/>
  <c r="A4116" i="1"/>
  <c r="B4117" i="1"/>
  <c r="A4117" i="1"/>
  <c r="B4118" i="1"/>
  <c r="A4118" i="1"/>
  <c r="B4119" i="1"/>
  <c r="A4119" i="1"/>
  <c r="B4120" i="1"/>
  <c r="A4120" i="1"/>
  <c r="B4121" i="1"/>
  <c r="A4121" i="1"/>
  <c r="B4122" i="1"/>
  <c r="A4122" i="1"/>
  <c r="B4123" i="1"/>
  <c r="A4123" i="1"/>
  <c r="B4124" i="1"/>
  <c r="A4124" i="1"/>
  <c r="B4125" i="1"/>
  <c r="A4125" i="1"/>
  <c r="B4126" i="1"/>
  <c r="A4126" i="1"/>
  <c r="B4127" i="1"/>
  <c r="A4127" i="1"/>
  <c r="B4128" i="1"/>
  <c r="A4128" i="1"/>
  <c r="B4129" i="1"/>
  <c r="A4129" i="1"/>
  <c r="B4130" i="1"/>
  <c r="A4130" i="1"/>
  <c r="B4131" i="1"/>
  <c r="A4131" i="1"/>
  <c r="B4132" i="1"/>
  <c r="A4132" i="1"/>
  <c r="B4133" i="1"/>
  <c r="A4133" i="1"/>
  <c r="B4134" i="1"/>
  <c r="A4134" i="1"/>
  <c r="B4135" i="1"/>
  <c r="A4135" i="1"/>
  <c r="B4136" i="1"/>
  <c r="A4136" i="1"/>
  <c r="B4137" i="1"/>
  <c r="A4137" i="1"/>
  <c r="B4138" i="1"/>
  <c r="A4138" i="1"/>
  <c r="B4139" i="1"/>
  <c r="A4139" i="1"/>
  <c r="B4140" i="1"/>
  <c r="A4140" i="1"/>
  <c r="B4141" i="1"/>
  <c r="A4141" i="1"/>
  <c r="B4142" i="1"/>
  <c r="A4142" i="1"/>
  <c r="B4143" i="1"/>
  <c r="A4143" i="1"/>
  <c r="B4144" i="1"/>
  <c r="A4144" i="1"/>
  <c r="B4145" i="1"/>
  <c r="A4145" i="1"/>
  <c r="B4146" i="1"/>
  <c r="A4146" i="1"/>
  <c r="B4147" i="1"/>
  <c r="A4147" i="1"/>
  <c r="B4148" i="1"/>
  <c r="A4148" i="1"/>
  <c r="B4149" i="1"/>
  <c r="A4149" i="1"/>
  <c r="B4150" i="1"/>
  <c r="A4150" i="1"/>
  <c r="B4151" i="1"/>
  <c r="A4151" i="1"/>
  <c r="B4152" i="1"/>
  <c r="A4152" i="1"/>
  <c r="B4153" i="1"/>
  <c r="A4153" i="1"/>
  <c r="B4154" i="1"/>
  <c r="A4154" i="1"/>
  <c r="B4155" i="1"/>
  <c r="A4155" i="1"/>
  <c r="B4156" i="1"/>
  <c r="A4156" i="1"/>
  <c r="B4157" i="1"/>
  <c r="A4157" i="1"/>
  <c r="B4158" i="1"/>
  <c r="A4158" i="1"/>
  <c r="B4159" i="1"/>
  <c r="A4159" i="1"/>
  <c r="B4160" i="1"/>
  <c r="A4160" i="1"/>
  <c r="B4161" i="1"/>
  <c r="A4161" i="1"/>
  <c r="B4162" i="1"/>
  <c r="A4162" i="1"/>
  <c r="B4163" i="1"/>
  <c r="A4163" i="1"/>
  <c r="B4164" i="1"/>
  <c r="A4164" i="1"/>
  <c r="B4165" i="1"/>
  <c r="A4165" i="1"/>
  <c r="B4166" i="1"/>
  <c r="A4166" i="1"/>
  <c r="B4167" i="1"/>
  <c r="A4167" i="1"/>
  <c r="B4168" i="1"/>
  <c r="A4168" i="1"/>
  <c r="B4169" i="1"/>
  <c r="A4169" i="1"/>
  <c r="B4170" i="1"/>
  <c r="A4170" i="1"/>
  <c r="B4171" i="1"/>
  <c r="A4171" i="1"/>
  <c r="B4172" i="1"/>
  <c r="A4172" i="1"/>
  <c r="B4173" i="1"/>
  <c r="A4173" i="1"/>
  <c r="B4174" i="1"/>
  <c r="A4174" i="1"/>
  <c r="B4175" i="1"/>
  <c r="A4175" i="1"/>
  <c r="B4176" i="1"/>
  <c r="A4176" i="1"/>
  <c r="B4177" i="1"/>
  <c r="A4177" i="1"/>
  <c r="B4178" i="1"/>
  <c r="A4178" i="1"/>
  <c r="B4179" i="1"/>
  <c r="A4179" i="1"/>
  <c r="B4180" i="1"/>
  <c r="A4180" i="1"/>
  <c r="B4181" i="1"/>
  <c r="A4181" i="1"/>
  <c r="B4182" i="1"/>
  <c r="A4182" i="1"/>
  <c r="B4183" i="1"/>
  <c r="A4183" i="1"/>
  <c r="B4184" i="1"/>
  <c r="A4184" i="1"/>
  <c r="B4185" i="1"/>
  <c r="A4185" i="1"/>
  <c r="B4186" i="1"/>
  <c r="A4186" i="1"/>
  <c r="B4187" i="1"/>
  <c r="A4187" i="1"/>
  <c r="B4188" i="1"/>
  <c r="A4188" i="1"/>
  <c r="B4189" i="1"/>
  <c r="A4189" i="1"/>
  <c r="B4190" i="1"/>
  <c r="A4190" i="1"/>
  <c r="B4191" i="1"/>
  <c r="A4191" i="1"/>
  <c r="B4192" i="1"/>
  <c r="A4192" i="1"/>
  <c r="B4193" i="1"/>
  <c r="A4193" i="1"/>
  <c r="B4194" i="1"/>
  <c r="A4194" i="1"/>
  <c r="B4195" i="1"/>
  <c r="A4195" i="1"/>
  <c r="B4196" i="1"/>
  <c r="A4196" i="1"/>
  <c r="B4197" i="1"/>
  <c r="A4197" i="1"/>
  <c r="B4198" i="1"/>
  <c r="A4198" i="1"/>
  <c r="B4199" i="1"/>
  <c r="A4199" i="1"/>
  <c r="B4200" i="1"/>
  <c r="A4200" i="1"/>
  <c r="B4201" i="1"/>
  <c r="A4201" i="1"/>
  <c r="B4202" i="1"/>
  <c r="A4202" i="1"/>
  <c r="B4203" i="1"/>
  <c r="A4203" i="1"/>
  <c r="B4204" i="1"/>
  <c r="A4204" i="1"/>
  <c r="B4205" i="1"/>
  <c r="A4205" i="1"/>
  <c r="B4206" i="1"/>
  <c r="A4206" i="1"/>
  <c r="B4207" i="1"/>
  <c r="A4207" i="1"/>
  <c r="B4208" i="1"/>
  <c r="A4208" i="1"/>
  <c r="B4209" i="1"/>
  <c r="A4209" i="1"/>
  <c r="B4210" i="1"/>
  <c r="A4210" i="1"/>
  <c r="B4211" i="1"/>
  <c r="A4211" i="1"/>
  <c r="B4212" i="1"/>
  <c r="A4212" i="1"/>
  <c r="B4213" i="1"/>
  <c r="A4213" i="1"/>
  <c r="B4214" i="1"/>
  <c r="A4214" i="1"/>
  <c r="B4215" i="1"/>
  <c r="A4215" i="1"/>
  <c r="B4216" i="1"/>
  <c r="A4216" i="1"/>
  <c r="B4217" i="1"/>
  <c r="A4217" i="1"/>
  <c r="B4218" i="1"/>
  <c r="A4218" i="1"/>
  <c r="B4219" i="1"/>
  <c r="A4219" i="1"/>
  <c r="B4220" i="1"/>
  <c r="A4220" i="1"/>
  <c r="B4221" i="1"/>
  <c r="A4221" i="1"/>
  <c r="B4222" i="1"/>
  <c r="A4222" i="1"/>
  <c r="B4223" i="1"/>
  <c r="A4223" i="1"/>
  <c r="B4224" i="1"/>
  <c r="A4224" i="1"/>
  <c r="B4225" i="1"/>
  <c r="A4225" i="1"/>
  <c r="B4226" i="1"/>
  <c r="A4226" i="1"/>
  <c r="B4227" i="1"/>
  <c r="A4227" i="1"/>
  <c r="B4228" i="1"/>
  <c r="A4228" i="1"/>
  <c r="B4229" i="1"/>
  <c r="A4229" i="1"/>
  <c r="B4230" i="1"/>
  <c r="A4230" i="1"/>
  <c r="B4231" i="1"/>
  <c r="A4231" i="1"/>
  <c r="B4232" i="1"/>
  <c r="A4232" i="1"/>
  <c r="B4233" i="1"/>
  <c r="A4233" i="1"/>
  <c r="B4234" i="1"/>
  <c r="A4234" i="1"/>
  <c r="B4235" i="1"/>
  <c r="A4235" i="1"/>
  <c r="B4236" i="1"/>
  <c r="A4236" i="1"/>
  <c r="B4237" i="1"/>
  <c r="A4237" i="1"/>
  <c r="B4238" i="1"/>
  <c r="A4238" i="1"/>
  <c r="B4239" i="1"/>
  <c r="A4239" i="1"/>
  <c r="B4240" i="1"/>
  <c r="A4240" i="1"/>
  <c r="B4241" i="1"/>
  <c r="A4241" i="1"/>
  <c r="B4242" i="1"/>
  <c r="A4242" i="1"/>
  <c r="B4243" i="1"/>
  <c r="A4243" i="1"/>
  <c r="B4244" i="1"/>
  <c r="A4244" i="1"/>
  <c r="B4245" i="1"/>
  <c r="A4245" i="1"/>
  <c r="B4246" i="1"/>
  <c r="A4246" i="1"/>
  <c r="B4247" i="1"/>
  <c r="A4247" i="1"/>
  <c r="B4248" i="1"/>
  <c r="A4248" i="1"/>
  <c r="B4249" i="1"/>
  <c r="A4249" i="1"/>
  <c r="B4250" i="1"/>
  <c r="A4250" i="1"/>
  <c r="B4251" i="1"/>
  <c r="A4251" i="1"/>
  <c r="B4252" i="1"/>
  <c r="A4252" i="1"/>
  <c r="B4253" i="1"/>
  <c r="A4253" i="1"/>
  <c r="B4254" i="1"/>
  <c r="A4254" i="1"/>
  <c r="B4255" i="1"/>
  <c r="A4255" i="1"/>
  <c r="B4256" i="1"/>
  <c r="A4256" i="1"/>
  <c r="B4257" i="1"/>
  <c r="A4257" i="1"/>
  <c r="B4258" i="1"/>
  <c r="A4258" i="1"/>
  <c r="B4259" i="1"/>
  <c r="A4259" i="1"/>
  <c r="B4260" i="1"/>
  <c r="A4260" i="1"/>
  <c r="B4261" i="1"/>
  <c r="A4261" i="1"/>
  <c r="B4262" i="1"/>
  <c r="A4262" i="1"/>
  <c r="B4263" i="1"/>
  <c r="A4263" i="1"/>
  <c r="B4264" i="1"/>
  <c r="A4264" i="1"/>
  <c r="B4265" i="1"/>
  <c r="A4265" i="1"/>
  <c r="B4266" i="1"/>
  <c r="A4266" i="1"/>
  <c r="B4267" i="1"/>
  <c r="A4267" i="1"/>
  <c r="B4268" i="1"/>
  <c r="A4268" i="1"/>
  <c r="B4269" i="1"/>
  <c r="A4269" i="1"/>
  <c r="B4270" i="1"/>
  <c r="A4270" i="1"/>
  <c r="B4271" i="1"/>
  <c r="A4271" i="1"/>
  <c r="B4272" i="1"/>
  <c r="A4272" i="1"/>
  <c r="B4273" i="1"/>
  <c r="A4273" i="1"/>
  <c r="B4274" i="1"/>
  <c r="A4274" i="1"/>
  <c r="B4275" i="1"/>
  <c r="A4275" i="1"/>
  <c r="B4276" i="1"/>
  <c r="A4276" i="1"/>
  <c r="B4277" i="1"/>
  <c r="A4277" i="1"/>
  <c r="B4278" i="1"/>
  <c r="A4278" i="1"/>
  <c r="B4279" i="1"/>
  <c r="A4279" i="1"/>
  <c r="B4280" i="1"/>
  <c r="A4280" i="1"/>
  <c r="B4281" i="1"/>
  <c r="A4281" i="1"/>
  <c r="B4282" i="1"/>
  <c r="A4282" i="1"/>
  <c r="B4283" i="1"/>
  <c r="A4283" i="1"/>
  <c r="B4284" i="1"/>
  <c r="A4284" i="1"/>
  <c r="B4285" i="1"/>
  <c r="A4285" i="1"/>
  <c r="B4286" i="1"/>
  <c r="A4286" i="1"/>
  <c r="B4287" i="1"/>
  <c r="A4287" i="1"/>
  <c r="B4288" i="1"/>
  <c r="A4288" i="1"/>
  <c r="B4289" i="1"/>
  <c r="A4289" i="1"/>
  <c r="B4290" i="1"/>
  <c r="A4290" i="1"/>
  <c r="B4291" i="1"/>
  <c r="A4291" i="1"/>
  <c r="B4292" i="1"/>
  <c r="A4292" i="1"/>
  <c r="B4293" i="1"/>
  <c r="A4293" i="1"/>
  <c r="B4294" i="1"/>
  <c r="A4294" i="1"/>
  <c r="B4295" i="1"/>
  <c r="A4295" i="1"/>
  <c r="B4296" i="1"/>
  <c r="A4296" i="1"/>
  <c r="B4297" i="1"/>
  <c r="A4297" i="1"/>
  <c r="B4298" i="1"/>
  <c r="A4298" i="1"/>
  <c r="B4299" i="1"/>
  <c r="A4299" i="1"/>
  <c r="B4300" i="1"/>
  <c r="A4300" i="1"/>
  <c r="B4301" i="1"/>
  <c r="A4301" i="1"/>
  <c r="B4302" i="1"/>
  <c r="A4302" i="1"/>
  <c r="B4303" i="1"/>
  <c r="A4303" i="1"/>
  <c r="B4304" i="1"/>
  <c r="A4304" i="1"/>
  <c r="B4305" i="1"/>
  <c r="A4305" i="1"/>
  <c r="B4306" i="1"/>
  <c r="A4306" i="1"/>
  <c r="B4307" i="1"/>
  <c r="A4307" i="1"/>
  <c r="B4308" i="1"/>
  <c r="A4308" i="1"/>
  <c r="B4309" i="1"/>
  <c r="A4309" i="1"/>
  <c r="B4310" i="1"/>
  <c r="A4310" i="1"/>
  <c r="B4311" i="1"/>
  <c r="A4311" i="1"/>
  <c r="B4312" i="1"/>
  <c r="A4312" i="1"/>
  <c r="B4313" i="1"/>
  <c r="A4313" i="1"/>
  <c r="B4314" i="1"/>
  <c r="A4314" i="1"/>
  <c r="B4315" i="1"/>
  <c r="A4315" i="1"/>
  <c r="B4316" i="1"/>
  <c r="A4316" i="1"/>
  <c r="B4317" i="1"/>
  <c r="A4317" i="1"/>
  <c r="B4318" i="1"/>
  <c r="A4318" i="1"/>
  <c r="B4319" i="1"/>
  <c r="A4319" i="1"/>
  <c r="B4320" i="1"/>
  <c r="A4320" i="1"/>
  <c r="B4321" i="1"/>
  <c r="A4321" i="1"/>
  <c r="B4322" i="1"/>
  <c r="A4322" i="1"/>
  <c r="B4323" i="1"/>
  <c r="A4323" i="1"/>
  <c r="B4324" i="1"/>
  <c r="A4324" i="1"/>
  <c r="B4325" i="1"/>
  <c r="A4325" i="1"/>
  <c r="B4326" i="1"/>
  <c r="A4326" i="1"/>
  <c r="B4327" i="1"/>
  <c r="A4327" i="1"/>
  <c r="B4328" i="1"/>
  <c r="A4328" i="1"/>
  <c r="B4329" i="1"/>
  <c r="A4329" i="1"/>
  <c r="B4330" i="1"/>
  <c r="A4330" i="1"/>
  <c r="B4331" i="1"/>
  <c r="A4331" i="1"/>
  <c r="B4332" i="1"/>
  <c r="A4332" i="1"/>
  <c r="B4333" i="1"/>
  <c r="A4333" i="1"/>
  <c r="B4334" i="1"/>
  <c r="A4334" i="1"/>
  <c r="B4335" i="1"/>
  <c r="A4335" i="1"/>
  <c r="B4336" i="1"/>
  <c r="A4336" i="1"/>
  <c r="B4337" i="1"/>
  <c r="A4337" i="1"/>
  <c r="B4338" i="1"/>
  <c r="A4338" i="1"/>
  <c r="B4339" i="1"/>
  <c r="A4339" i="1"/>
  <c r="B4340" i="1"/>
  <c r="A4340" i="1"/>
  <c r="B4341" i="1"/>
  <c r="A4341" i="1"/>
  <c r="B4342" i="1"/>
  <c r="A4342" i="1"/>
  <c r="B4343" i="1"/>
  <c r="A4343" i="1"/>
  <c r="B4344" i="1"/>
  <c r="A4344" i="1"/>
  <c r="B4345" i="1"/>
  <c r="A4345" i="1"/>
  <c r="B4346" i="1"/>
  <c r="A4346" i="1"/>
  <c r="B4347" i="1"/>
  <c r="A4347" i="1"/>
  <c r="B4348" i="1"/>
  <c r="A4348" i="1"/>
  <c r="B4349" i="1"/>
  <c r="A4349" i="1"/>
  <c r="B4350" i="1"/>
  <c r="A4350" i="1"/>
  <c r="B4351" i="1"/>
  <c r="A4351" i="1"/>
  <c r="B4352" i="1"/>
  <c r="A4352" i="1"/>
  <c r="B4353" i="1"/>
  <c r="A4353" i="1"/>
  <c r="B4354" i="1"/>
  <c r="A4354" i="1"/>
  <c r="B4355" i="1"/>
  <c r="A4355" i="1"/>
  <c r="B4356" i="1"/>
  <c r="A4356" i="1"/>
  <c r="B4357" i="1"/>
  <c r="A4357" i="1"/>
  <c r="B4358" i="1"/>
  <c r="A4358" i="1"/>
  <c r="B4359" i="1"/>
  <c r="A4359" i="1"/>
  <c r="B4360" i="1"/>
  <c r="A4360" i="1"/>
  <c r="B4361" i="1"/>
  <c r="A4361" i="1"/>
  <c r="B4362" i="1"/>
  <c r="A4362" i="1"/>
  <c r="B4363" i="1"/>
  <c r="A4363" i="1"/>
  <c r="B4364" i="1"/>
  <c r="A4364" i="1"/>
  <c r="B4365" i="1"/>
  <c r="A4365" i="1"/>
  <c r="B4366" i="1"/>
  <c r="A4366" i="1"/>
  <c r="B4367" i="1"/>
  <c r="A4367" i="1"/>
  <c r="B4368" i="1"/>
  <c r="A4368" i="1"/>
  <c r="B4369" i="1"/>
  <c r="A4369" i="1"/>
  <c r="B4370" i="1"/>
  <c r="A4370" i="1"/>
  <c r="B4371" i="1"/>
  <c r="A4371" i="1"/>
  <c r="B4372" i="1"/>
  <c r="A4372" i="1"/>
  <c r="B4373" i="1"/>
  <c r="A4373" i="1"/>
  <c r="B4374" i="1"/>
  <c r="A4374" i="1"/>
  <c r="B4375" i="1"/>
  <c r="A4375" i="1"/>
  <c r="B4376" i="1"/>
  <c r="A4376" i="1"/>
  <c r="B4377" i="1"/>
  <c r="A4377" i="1"/>
  <c r="B4378" i="1"/>
  <c r="A4378" i="1"/>
  <c r="B4379" i="1"/>
  <c r="A4379" i="1"/>
  <c r="B4380" i="1"/>
  <c r="A4380" i="1"/>
  <c r="B4381" i="1"/>
  <c r="A4381" i="1"/>
  <c r="B4382" i="1"/>
  <c r="A4382" i="1"/>
  <c r="B4383" i="1"/>
  <c r="A4383" i="1"/>
  <c r="B4384" i="1"/>
  <c r="A4384" i="1"/>
  <c r="B4385" i="1"/>
  <c r="A4385" i="1"/>
  <c r="B4386" i="1"/>
  <c r="A4386" i="1"/>
  <c r="B4387" i="1"/>
  <c r="A4387" i="1"/>
  <c r="B4388" i="1"/>
  <c r="A4388" i="1"/>
  <c r="B4389" i="1"/>
  <c r="A4389" i="1"/>
  <c r="B4390" i="1"/>
  <c r="A4390" i="1"/>
  <c r="B4391" i="1"/>
  <c r="A4391" i="1"/>
  <c r="B4392" i="1"/>
  <c r="A4392" i="1"/>
  <c r="B4393" i="1"/>
  <c r="A4393" i="1"/>
  <c r="B4394" i="1"/>
  <c r="A4394" i="1"/>
  <c r="B4395" i="1"/>
  <c r="A4395" i="1"/>
  <c r="B4396" i="1"/>
  <c r="A4396" i="1"/>
  <c r="B4397" i="1"/>
  <c r="A4397" i="1"/>
  <c r="B4398" i="1"/>
  <c r="A4398" i="1"/>
  <c r="B4399" i="1"/>
  <c r="A4399" i="1"/>
  <c r="B4400" i="1"/>
  <c r="A4400" i="1"/>
  <c r="B4401" i="1"/>
  <c r="A4401" i="1"/>
  <c r="B4402" i="1"/>
  <c r="A4402" i="1"/>
  <c r="B4403" i="1"/>
  <c r="A4403" i="1"/>
  <c r="B4404" i="1"/>
  <c r="A4404" i="1"/>
  <c r="B4405" i="1"/>
  <c r="A4405" i="1"/>
  <c r="B4406" i="1"/>
  <c r="A4406" i="1"/>
  <c r="B4407" i="1"/>
  <c r="A4407" i="1"/>
  <c r="B4408" i="1"/>
  <c r="A4408" i="1"/>
  <c r="B4409" i="1"/>
  <c r="A4409" i="1"/>
  <c r="B4410" i="1"/>
  <c r="A4410" i="1"/>
  <c r="B4411" i="1"/>
  <c r="A4411" i="1"/>
  <c r="B4412" i="1"/>
  <c r="A4412" i="1"/>
  <c r="B4413" i="1"/>
  <c r="A4413" i="1"/>
  <c r="B4414" i="1"/>
  <c r="A4414" i="1"/>
  <c r="B4415" i="1"/>
  <c r="A4415" i="1"/>
  <c r="B4416" i="1"/>
  <c r="A4416" i="1"/>
  <c r="B4417" i="1"/>
  <c r="A4417" i="1"/>
  <c r="B4418" i="1"/>
  <c r="A4418" i="1"/>
  <c r="B4419" i="1"/>
  <c r="A4419" i="1"/>
  <c r="B4420" i="1"/>
  <c r="A4420" i="1"/>
  <c r="B4421" i="1"/>
  <c r="A4421" i="1"/>
  <c r="B4422" i="1"/>
  <c r="A4422" i="1"/>
  <c r="B4423" i="1"/>
  <c r="A4423" i="1"/>
  <c r="B4424" i="1"/>
  <c r="A4424" i="1"/>
  <c r="B4425" i="1"/>
  <c r="A4425" i="1"/>
  <c r="B4426" i="1"/>
  <c r="A4426" i="1"/>
  <c r="B4427" i="1"/>
  <c r="A4427" i="1"/>
  <c r="B4428" i="1"/>
  <c r="A4428" i="1"/>
  <c r="B4429" i="1"/>
  <c r="A4429" i="1"/>
  <c r="B4430" i="1"/>
  <c r="A4430" i="1"/>
  <c r="B4431" i="1"/>
  <c r="A4431" i="1"/>
  <c r="B4432" i="1"/>
  <c r="A4432" i="1"/>
  <c r="B4433" i="1"/>
  <c r="A4433" i="1"/>
  <c r="B4434" i="1"/>
  <c r="A4434" i="1"/>
  <c r="B4435" i="1"/>
  <c r="A4435" i="1"/>
  <c r="B4436" i="1"/>
  <c r="A4436" i="1"/>
  <c r="B4437" i="1"/>
  <c r="A4437" i="1"/>
  <c r="B4438" i="1"/>
  <c r="A4438" i="1"/>
  <c r="B4439" i="1"/>
  <c r="A4439" i="1"/>
  <c r="B4440" i="1"/>
  <c r="A4440" i="1"/>
  <c r="B4441" i="1"/>
  <c r="A4441" i="1"/>
  <c r="B4442" i="1"/>
  <c r="A4442" i="1"/>
  <c r="B4443" i="1"/>
  <c r="A4443" i="1"/>
  <c r="B4444" i="1"/>
  <c r="A4444" i="1"/>
  <c r="B4445" i="1"/>
  <c r="A4445" i="1"/>
  <c r="B4446" i="1"/>
  <c r="A4446" i="1"/>
  <c r="B4447" i="1"/>
  <c r="A4447" i="1"/>
  <c r="B4448" i="1"/>
  <c r="A4448" i="1"/>
  <c r="B4449" i="1"/>
  <c r="A4449" i="1"/>
  <c r="B4450" i="1"/>
  <c r="A4450" i="1"/>
  <c r="B4451" i="1"/>
  <c r="A4451" i="1"/>
  <c r="B4452" i="1"/>
  <c r="A4452" i="1"/>
  <c r="B4453" i="1"/>
  <c r="A4453" i="1"/>
  <c r="B4454" i="1"/>
  <c r="A4454" i="1"/>
  <c r="B4455" i="1"/>
  <c r="A4455" i="1"/>
  <c r="B4456" i="1"/>
  <c r="A4456" i="1"/>
  <c r="B4457" i="1"/>
  <c r="A4457" i="1"/>
  <c r="B4458" i="1"/>
  <c r="A4458" i="1"/>
  <c r="B4459" i="1"/>
  <c r="A4459" i="1"/>
  <c r="B4460" i="1"/>
  <c r="A4460" i="1"/>
  <c r="B4461" i="1"/>
  <c r="A4461" i="1"/>
  <c r="B4462" i="1"/>
  <c r="A4462" i="1"/>
  <c r="B4463" i="1"/>
  <c r="A4463" i="1"/>
  <c r="B4464" i="1"/>
  <c r="A4464" i="1"/>
  <c r="B4465" i="1"/>
  <c r="A4465" i="1"/>
  <c r="B4466" i="1"/>
  <c r="A4466" i="1"/>
  <c r="B4467" i="1"/>
  <c r="A4467" i="1"/>
  <c r="B4468" i="1"/>
  <c r="A4468" i="1"/>
  <c r="B4469" i="1"/>
  <c r="A4469" i="1"/>
  <c r="B4470" i="1"/>
  <c r="A4470" i="1"/>
  <c r="B4471" i="1"/>
  <c r="A4471" i="1"/>
  <c r="B4472" i="1"/>
  <c r="A4472" i="1"/>
  <c r="B4473" i="1"/>
  <c r="A4473" i="1"/>
  <c r="B4474" i="1"/>
  <c r="A4474" i="1"/>
  <c r="B4475" i="1"/>
  <c r="A4475" i="1"/>
  <c r="B4476" i="1"/>
  <c r="A4476" i="1"/>
  <c r="B4477" i="1"/>
  <c r="A4477" i="1"/>
  <c r="B4478" i="1"/>
  <c r="A4478" i="1"/>
  <c r="B4479" i="1"/>
  <c r="A4479" i="1"/>
  <c r="B4480" i="1"/>
  <c r="A4480" i="1"/>
  <c r="B4481" i="1"/>
  <c r="A4481" i="1"/>
  <c r="B4482" i="1"/>
  <c r="A4482" i="1"/>
  <c r="B4483" i="1"/>
  <c r="A4483" i="1"/>
  <c r="B4484" i="1"/>
  <c r="A4484" i="1"/>
  <c r="B4485" i="1"/>
  <c r="A4485" i="1"/>
  <c r="B4486" i="1"/>
  <c r="A4486" i="1"/>
  <c r="B4487" i="1"/>
  <c r="A4487" i="1"/>
  <c r="B4488" i="1"/>
  <c r="A4488" i="1"/>
  <c r="B4489" i="1"/>
  <c r="A4489" i="1"/>
  <c r="B4490" i="1"/>
  <c r="A4490" i="1"/>
  <c r="B4491" i="1"/>
  <c r="A4491" i="1"/>
  <c r="B4492" i="1"/>
  <c r="A4492" i="1"/>
  <c r="B4493" i="1"/>
  <c r="A4493" i="1"/>
  <c r="B4494" i="1"/>
  <c r="A4494" i="1"/>
  <c r="B4495" i="1"/>
  <c r="A4495" i="1"/>
  <c r="B4496" i="1"/>
  <c r="A4496" i="1"/>
  <c r="B4497" i="1"/>
  <c r="A4497" i="1"/>
  <c r="B4498" i="1"/>
  <c r="A4498" i="1"/>
  <c r="B4499" i="1"/>
  <c r="A4499" i="1"/>
  <c r="B4500" i="1"/>
  <c r="A4500" i="1"/>
  <c r="B4501" i="1"/>
  <c r="A4501" i="1"/>
  <c r="B4502" i="1"/>
  <c r="A4502" i="1"/>
  <c r="B4503" i="1"/>
  <c r="A4503" i="1"/>
  <c r="B4504" i="1"/>
  <c r="A4504" i="1"/>
  <c r="B4505" i="1"/>
  <c r="A4505" i="1"/>
  <c r="B4506" i="1"/>
  <c r="A4506" i="1"/>
  <c r="B4507" i="1"/>
  <c r="A4507" i="1"/>
  <c r="B4508" i="1"/>
  <c r="A4508" i="1"/>
  <c r="B4509" i="1"/>
  <c r="A4509" i="1"/>
  <c r="B4510" i="1"/>
  <c r="A4510" i="1"/>
  <c r="B4511" i="1"/>
  <c r="A4511" i="1"/>
  <c r="B4512" i="1"/>
  <c r="A4512" i="1"/>
  <c r="B4513" i="1"/>
  <c r="A4513" i="1"/>
  <c r="B4514" i="1"/>
  <c r="A4514" i="1"/>
  <c r="B4515" i="1"/>
  <c r="A4515" i="1"/>
  <c r="B4516" i="1"/>
  <c r="A4516" i="1"/>
  <c r="B4517" i="1"/>
  <c r="A4517" i="1"/>
  <c r="B4518" i="1"/>
  <c r="A4518" i="1"/>
  <c r="B4519" i="1"/>
  <c r="A4519" i="1"/>
  <c r="B4520" i="1"/>
  <c r="A4520" i="1"/>
  <c r="B4521" i="1"/>
  <c r="A4521" i="1"/>
  <c r="B4522" i="1"/>
  <c r="A4522" i="1"/>
  <c r="B4523" i="1"/>
  <c r="A4523" i="1"/>
  <c r="B4524" i="1"/>
  <c r="A4524" i="1"/>
  <c r="B4525" i="1"/>
  <c r="A4525" i="1"/>
  <c r="B4526" i="1"/>
  <c r="A4526" i="1"/>
  <c r="B4527" i="1"/>
  <c r="A4527" i="1"/>
  <c r="B4528" i="1"/>
  <c r="A4528" i="1"/>
  <c r="B4529" i="1"/>
  <c r="A4529" i="1"/>
  <c r="B4530" i="1"/>
  <c r="A4530" i="1"/>
  <c r="B4531" i="1"/>
  <c r="A4531" i="1"/>
  <c r="B4532" i="1"/>
  <c r="A4532" i="1"/>
  <c r="B4533" i="1"/>
  <c r="A4533" i="1"/>
  <c r="B4534" i="1"/>
  <c r="A4534" i="1"/>
  <c r="B4535" i="1"/>
  <c r="A4535" i="1"/>
  <c r="B4536" i="1"/>
  <c r="A4536" i="1"/>
  <c r="B4537" i="1"/>
  <c r="A4537" i="1"/>
  <c r="B4538" i="1"/>
  <c r="A4538" i="1"/>
  <c r="B4539" i="1"/>
  <c r="A4539" i="1"/>
  <c r="B4540" i="1"/>
  <c r="A4540" i="1"/>
  <c r="B4541" i="1"/>
  <c r="A4541" i="1"/>
  <c r="B4542" i="1"/>
  <c r="A4542" i="1"/>
  <c r="B4543" i="1"/>
  <c r="A4543" i="1"/>
  <c r="B4544" i="1"/>
  <c r="A4544" i="1"/>
  <c r="B4545" i="1"/>
  <c r="A4545" i="1"/>
  <c r="B4546" i="1"/>
  <c r="A4546" i="1"/>
  <c r="B4547" i="1"/>
  <c r="A4547" i="1"/>
  <c r="B4548" i="1"/>
  <c r="A4548" i="1"/>
  <c r="B4549" i="1"/>
  <c r="A4549" i="1"/>
  <c r="B4550" i="1"/>
  <c r="A4550" i="1"/>
  <c r="B4551" i="1"/>
  <c r="A4551" i="1"/>
  <c r="B4552" i="1"/>
  <c r="A4552" i="1"/>
  <c r="B4553" i="1"/>
  <c r="A4553" i="1"/>
  <c r="B4554" i="1"/>
  <c r="A4554" i="1"/>
  <c r="B4555" i="1"/>
  <c r="A4555" i="1"/>
  <c r="B4556" i="1"/>
  <c r="A4556" i="1"/>
  <c r="B4557" i="1"/>
  <c r="A4557" i="1"/>
  <c r="B4558" i="1"/>
  <c r="A4558" i="1"/>
  <c r="B4559" i="1"/>
  <c r="A4559" i="1"/>
  <c r="B4560" i="1"/>
  <c r="A4560" i="1"/>
  <c r="B4561" i="1"/>
  <c r="A4561" i="1"/>
  <c r="B4562" i="1"/>
  <c r="A4562" i="1"/>
  <c r="B4563" i="1"/>
  <c r="A4563" i="1"/>
  <c r="B4564" i="1"/>
  <c r="A4564" i="1"/>
  <c r="B4565" i="1"/>
  <c r="A4565" i="1"/>
  <c r="B4566" i="1"/>
  <c r="A4566" i="1"/>
  <c r="B4567" i="1"/>
  <c r="A4567" i="1"/>
  <c r="B4568" i="1"/>
  <c r="A4568" i="1"/>
  <c r="B4569" i="1"/>
  <c r="A4569" i="1"/>
  <c r="B4570" i="1"/>
  <c r="A4570" i="1"/>
  <c r="B4571" i="1"/>
  <c r="A4571" i="1"/>
  <c r="B4572" i="1"/>
  <c r="A4572" i="1"/>
  <c r="B4573" i="1"/>
  <c r="A4573" i="1"/>
  <c r="B4574" i="1"/>
  <c r="A4574" i="1"/>
  <c r="B4575" i="1"/>
  <c r="A4575" i="1"/>
  <c r="B4576" i="1"/>
  <c r="A4576" i="1"/>
  <c r="B4577" i="1"/>
  <c r="A4577" i="1"/>
  <c r="B4578" i="1"/>
  <c r="A4578" i="1"/>
  <c r="B4579" i="1"/>
  <c r="A4579" i="1"/>
  <c r="B4580" i="1"/>
  <c r="A4580" i="1"/>
  <c r="B4581" i="1"/>
  <c r="A4581" i="1"/>
  <c r="B4582" i="1"/>
  <c r="A4582" i="1"/>
  <c r="B4583" i="1"/>
  <c r="A4583" i="1"/>
  <c r="B4584" i="1"/>
  <c r="A4584" i="1"/>
  <c r="B4585" i="1"/>
  <c r="A4585" i="1"/>
  <c r="B4586" i="1"/>
  <c r="A4586" i="1"/>
  <c r="B4587" i="1"/>
  <c r="A4587" i="1"/>
  <c r="B4588" i="1"/>
  <c r="A4588" i="1"/>
  <c r="B4589" i="1"/>
  <c r="A4589" i="1"/>
  <c r="B4590" i="1"/>
  <c r="A4590" i="1"/>
  <c r="B4591" i="1"/>
  <c r="A4591" i="1"/>
  <c r="B4592" i="1"/>
  <c r="A4592" i="1"/>
  <c r="B4593" i="1"/>
  <c r="A4593" i="1"/>
  <c r="B4594" i="1"/>
  <c r="A4594" i="1"/>
  <c r="B4595" i="1"/>
  <c r="A4595" i="1"/>
  <c r="B4596" i="1"/>
  <c r="A4596" i="1"/>
  <c r="B4597" i="1"/>
  <c r="A4597" i="1"/>
  <c r="B4598" i="1"/>
  <c r="A4598" i="1"/>
  <c r="B4599" i="1"/>
  <c r="A4599" i="1"/>
  <c r="B4600" i="1"/>
  <c r="A4600" i="1"/>
  <c r="B4601" i="1"/>
  <c r="A4601" i="1"/>
  <c r="B4602" i="1"/>
  <c r="A4602" i="1"/>
  <c r="B4603" i="1"/>
  <c r="A4603" i="1"/>
  <c r="B4604" i="1"/>
  <c r="A4604" i="1"/>
  <c r="B4605" i="1"/>
  <c r="A4605" i="1"/>
  <c r="B4606" i="1"/>
  <c r="A4606" i="1"/>
  <c r="B4607" i="1"/>
  <c r="A4607" i="1"/>
  <c r="B4608" i="1"/>
  <c r="A4608" i="1"/>
  <c r="B4609" i="1"/>
  <c r="A4609" i="1"/>
  <c r="B4610" i="1"/>
  <c r="A4610" i="1"/>
  <c r="B4611" i="1"/>
  <c r="A4611" i="1"/>
  <c r="B4612" i="1"/>
  <c r="A4612" i="1"/>
  <c r="B4613" i="1"/>
  <c r="A4613" i="1"/>
  <c r="B4614" i="1"/>
  <c r="A4614" i="1"/>
  <c r="B4615" i="1"/>
  <c r="A4615" i="1"/>
  <c r="B4616" i="1"/>
  <c r="A4616" i="1"/>
  <c r="B4617" i="1"/>
  <c r="A4617" i="1"/>
  <c r="B4618" i="1"/>
  <c r="A4618" i="1"/>
  <c r="B4619" i="1"/>
  <c r="A4619" i="1"/>
  <c r="B4620" i="1"/>
  <c r="A4620" i="1"/>
  <c r="B4621" i="1"/>
  <c r="A4621" i="1"/>
  <c r="B4622" i="1"/>
  <c r="A4622" i="1"/>
  <c r="B4623" i="1"/>
  <c r="A4623" i="1"/>
  <c r="B4624" i="1"/>
  <c r="A4624" i="1"/>
  <c r="B4625" i="1"/>
  <c r="A4625" i="1"/>
  <c r="B4626" i="1"/>
  <c r="A4626" i="1"/>
  <c r="B4627" i="1"/>
  <c r="A4627" i="1"/>
  <c r="B4628" i="1"/>
  <c r="A4628" i="1"/>
  <c r="B4629" i="1"/>
  <c r="A4629" i="1"/>
  <c r="B4630" i="1"/>
  <c r="A4630" i="1"/>
  <c r="B4631" i="1"/>
  <c r="A4631" i="1"/>
  <c r="B4632" i="1"/>
  <c r="A4632" i="1"/>
  <c r="B4633" i="1"/>
  <c r="A4633" i="1"/>
  <c r="B4634" i="1"/>
  <c r="A4634" i="1"/>
  <c r="B4635" i="1"/>
  <c r="A4635" i="1"/>
  <c r="B4636" i="1"/>
  <c r="A4636" i="1"/>
  <c r="B4637" i="1"/>
  <c r="A4637" i="1"/>
  <c r="B4638" i="1"/>
  <c r="A4638" i="1"/>
  <c r="B4639" i="1"/>
  <c r="A4639" i="1"/>
  <c r="B4640" i="1"/>
  <c r="A4640" i="1"/>
  <c r="B4641" i="1"/>
  <c r="A4641" i="1"/>
  <c r="B4642" i="1"/>
  <c r="A4642" i="1"/>
  <c r="B4643" i="1"/>
  <c r="A4643" i="1"/>
  <c r="B4644" i="1"/>
  <c r="A4644" i="1"/>
  <c r="B4645" i="1"/>
  <c r="A4645" i="1"/>
  <c r="B4646" i="1"/>
  <c r="A4646" i="1"/>
  <c r="B4647" i="1"/>
  <c r="A4647" i="1"/>
  <c r="B4648" i="1"/>
  <c r="A4648" i="1"/>
  <c r="B4649" i="1"/>
  <c r="A4649" i="1"/>
  <c r="B4650" i="1"/>
  <c r="A4650" i="1"/>
  <c r="B4651" i="1"/>
  <c r="A4651" i="1"/>
  <c r="B4652" i="1"/>
  <c r="A4652" i="1"/>
  <c r="B4653" i="1"/>
  <c r="A4653" i="1"/>
  <c r="B4654" i="1"/>
  <c r="A4654" i="1"/>
  <c r="B4655" i="1"/>
  <c r="A4655" i="1"/>
  <c r="B4656" i="1"/>
  <c r="A4656" i="1"/>
  <c r="B4657" i="1"/>
  <c r="A4657" i="1"/>
  <c r="B4658" i="1"/>
  <c r="A4658" i="1"/>
  <c r="B4659" i="1"/>
  <c r="A4659" i="1"/>
  <c r="B4660" i="1"/>
  <c r="A4660" i="1"/>
  <c r="B4661" i="1"/>
  <c r="A4661" i="1"/>
  <c r="B4662" i="1"/>
  <c r="A4662" i="1"/>
  <c r="B4663" i="1"/>
  <c r="A4663" i="1"/>
  <c r="B4664" i="1"/>
  <c r="A4664" i="1"/>
  <c r="B4665" i="1"/>
  <c r="A4665" i="1"/>
  <c r="B4666" i="1"/>
  <c r="A4666" i="1"/>
  <c r="B4667" i="1"/>
  <c r="A4667" i="1"/>
  <c r="B4668" i="1"/>
  <c r="A4668" i="1"/>
  <c r="B4669" i="1"/>
  <c r="A4669" i="1"/>
  <c r="B4670" i="1"/>
  <c r="A4670" i="1"/>
  <c r="B4671" i="1"/>
  <c r="A4671" i="1"/>
  <c r="B4672" i="1"/>
  <c r="A4672" i="1"/>
  <c r="B4673" i="1"/>
  <c r="A4673" i="1"/>
  <c r="B4674" i="1"/>
  <c r="A4674" i="1"/>
  <c r="B4675" i="1"/>
  <c r="A4675" i="1"/>
  <c r="B4676" i="1"/>
  <c r="A4676" i="1"/>
  <c r="B4677" i="1"/>
  <c r="A4677" i="1"/>
  <c r="B4678" i="1"/>
  <c r="A4678" i="1"/>
  <c r="B4679" i="1"/>
  <c r="A4679" i="1"/>
  <c r="B4680" i="1"/>
  <c r="A4680" i="1"/>
  <c r="B4681" i="1"/>
  <c r="A4681" i="1"/>
  <c r="B4682" i="1"/>
  <c r="A4682" i="1"/>
  <c r="B4683" i="1"/>
  <c r="A4683" i="1"/>
  <c r="B4684" i="1"/>
  <c r="A4684" i="1"/>
  <c r="B4685" i="1"/>
  <c r="A4685" i="1"/>
  <c r="B4686" i="1"/>
  <c r="A4686" i="1"/>
  <c r="B4687" i="1"/>
  <c r="A4687" i="1"/>
  <c r="B4688" i="1"/>
  <c r="A4688" i="1"/>
  <c r="B4689" i="1"/>
  <c r="A4689" i="1"/>
  <c r="B4690" i="1"/>
  <c r="A4690" i="1"/>
  <c r="B4691" i="1"/>
  <c r="A4691" i="1"/>
  <c r="B4692" i="1"/>
  <c r="A4692" i="1"/>
  <c r="B4693" i="1"/>
  <c r="A4693" i="1"/>
  <c r="B4694" i="1"/>
  <c r="A4694" i="1"/>
  <c r="B4695" i="1"/>
  <c r="A4695" i="1"/>
  <c r="B4696" i="1"/>
  <c r="A4696" i="1"/>
  <c r="B4697" i="1"/>
  <c r="A4697" i="1"/>
  <c r="B4698" i="1"/>
  <c r="A4698" i="1"/>
  <c r="B4699" i="1"/>
  <c r="A4699" i="1"/>
  <c r="B4700" i="1"/>
  <c r="A4700" i="1"/>
  <c r="B4701" i="1"/>
  <c r="A4701" i="1"/>
  <c r="B4702" i="1"/>
  <c r="A4702" i="1"/>
  <c r="B4703" i="1"/>
  <c r="A4703" i="1"/>
  <c r="B4704" i="1"/>
  <c r="A4704" i="1"/>
  <c r="B4705" i="1"/>
  <c r="A4705" i="1"/>
  <c r="B4706" i="1"/>
  <c r="A4706" i="1"/>
  <c r="B4707" i="1"/>
  <c r="A4707" i="1"/>
  <c r="B4708" i="1"/>
  <c r="A4708" i="1"/>
  <c r="B4709" i="1"/>
  <c r="A4709" i="1"/>
  <c r="B4710" i="1"/>
  <c r="A4710" i="1"/>
  <c r="B4711" i="1"/>
  <c r="A4711" i="1"/>
  <c r="B4712" i="1"/>
  <c r="A4712" i="1"/>
  <c r="B4713" i="1"/>
  <c r="A4713" i="1"/>
  <c r="B4714" i="1"/>
  <c r="A4714" i="1"/>
  <c r="B4715" i="1"/>
  <c r="A4715" i="1"/>
  <c r="B4716" i="1"/>
  <c r="A4716" i="1"/>
  <c r="B4717" i="1"/>
  <c r="A4717" i="1"/>
  <c r="B4718" i="1"/>
  <c r="A4718" i="1"/>
  <c r="B4719" i="1"/>
  <c r="A4719" i="1"/>
  <c r="B4720" i="1"/>
  <c r="A4720" i="1"/>
  <c r="B4721" i="1"/>
  <c r="A4721" i="1"/>
  <c r="B4722" i="1"/>
  <c r="A4722" i="1"/>
  <c r="B4723" i="1"/>
  <c r="A4723" i="1"/>
  <c r="B4724" i="1"/>
  <c r="A4724" i="1"/>
  <c r="B4725" i="1"/>
  <c r="A4725" i="1"/>
  <c r="B4726" i="1"/>
  <c r="A4726" i="1"/>
  <c r="B4727" i="1"/>
  <c r="A4727" i="1"/>
  <c r="B4728" i="1"/>
  <c r="A4728" i="1"/>
  <c r="B4729" i="1"/>
  <c r="A4729" i="1"/>
  <c r="B4730" i="1"/>
  <c r="A4730" i="1"/>
  <c r="B4731" i="1"/>
  <c r="A4731" i="1"/>
  <c r="B4732" i="1"/>
  <c r="A4732" i="1"/>
  <c r="B4733" i="1"/>
  <c r="A4733" i="1"/>
  <c r="B4734" i="1"/>
  <c r="A4734" i="1"/>
  <c r="B4735" i="1"/>
  <c r="A4735" i="1"/>
  <c r="B4736" i="1"/>
  <c r="A4736" i="1"/>
  <c r="B4737" i="1"/>
  <c r="A4737" i="1"/>
  <c r="B4738" i="1"/>
  <c r="A4738" i="1"/>
  <c r="B4739" i="1"/>
  <c r="A4739" i="1"/>
  <c r="B4740" i="1"/>
  <c r="A4740" i="1"/>
  <c r="B4741" i="1"/>
  <c r="A4741" i="1"/>
  <c r="B4742" i="1"/>
  <c r="A4742" i="1"/>
  <c r="B4743" i="1"/>
  <c r="A4743" i="1"/>
  <c r="B4744" i="1"/>
  <c r="A4744" i="1"/>
  <c r="B4745" i="1"/>
  <c r="A4745" i="1"/>
  <c r="B4746" i="1"/>
  <c r="A4746" i="1"/>
  <c r="B4747" i="1"/>
  <c r="A4747" i="1"/>
  <c r="B4748" i="1"/>
  <c r="A4748" i="1"/>
  <c r="B4749" i="1"/>
  <c r="A4749" i="1"/>
  <c r="B4750" i="1"/>
  <c r="A4750" i="1"/>
  <c r="B4751" i="1"/>
  <c r="A4751" i="1"/>
  <c r="B4752" i="1"/>
  <c r="A4752" i="1"/>
  <c r="B4753" i="1"/>
  <c r="A4753" i="1"/>
  <c r="B4754" i="1"/>
  <c r="A4754" i="1"/>
  <c r="B4755" i="1"/>
  <c r="A4755" i="1"/>
  <c r="B4756" i="1"/>
  <c r="A4756" i="1"/>
  <c r="B4757" i="1"/>
  <c r="A4757" i="1"/>
  <c r="B4758" i="1"/>
  <c r="A4758" i="1"/>
  <c r="B4759" i="1"/>
  <c r="A4759" i="1"/>
  <c r="B4760" i="1"/>
  <c r="A4760" i="1"/>
  <c r="B4761" i="1"/>
  <c r="A4761" i="1"/>
  <c r="B4762" i="1"/>
  <c r="A4762" i="1"/>
  <c r="B4763" i="1"/>
  <c r="A4763" i="1"/>
  <c r="B4764" i="1"/>
  <c r="A4764" i="1"/>
  <c r="B4765" i="1"/>
  <c r="A4765" i="1"/>
  <c r="B4766" i="1"/>
  <c r="A4766" i="1"/>
  <c r="B4767" i="1"/>
  <c r="A4767" i="1"/>
  <c r="B4768" i="1"/>
  <c r="A4768" i="1"/>
  <c r="B4769" i="1"/>
  <c r="A4769" i="1"/>
  <c r="B4770" i="1"/>
  <c r="A4770" i="1"/>
  <c r="B4771" i="1"/>
  <c r="A4771" i="1"/>
  <c r="B4772" i="1"/>
  <c r="A4772" i="1"/>
  <c r="B4773" i="1"/>
  <c r="A4773" i="1"/>
  <c r="B4774" i="1"/>
  <c r="A4774" i="1"/>
  <c r="B4775" i="1"/>
  <c r="A4775" i="1"/>
  <c r="B4776" i="1"/>
  <c r="A4776" i="1"/>
  <c r="B4777" i="1"/>
  <c r="A4777" i="1"/>
  <c r="B4778" i="1"/>
  <c r="A4778" i="1"/>
  <c r="B4779" i="1"/>
  <c r="A4779" i="1"/>
  <c r="B4780" i="1"/>
  <c r="A4780" i="1"/>
  <c r="B4781" i="1"/>
  <c r="A4781" i="1"/>
  <c r="B4782" i="1"/>
  <c r="A4782" i="1"/>
  <c r="B4783" i="1"/>
  <c r="A4783" i="1"/>
  <c r="B4784" i="1"/>
  <c r="A4784" i="1"/>
  <c r="B4785" i="1"/>
  <c r="A4785" i="1"/>
  <c r="B4786" i="1"/>
  <c r="A4786" i="1"/>
  <c r="B4787" i="1"/>
  <c r="A4787" i="1"/>
  <c r="B4788" i="1"/>
  <c r="A4788" i="1"/>
  <c r="B4789" i="1"/>
  <c r="A4789" i="1"/>
  <c r="B4790" i="1"/>
  <c r="A4790" i="1"/>
  <c r="B4791" i="1"/>
  <c r="A4791" i="1"/>
  <c r="B4792" i="1"/>
  <c r="A4792" i="1"/>
  <c r="B4793" i="1"/>
  <c r="A4793" i="1"/>
  <c r="B4794" i="1"/>
  <c r="A4794" i="1"/>
  <c r="B4795" i="1"/>
  <c r="A4795" i="1"/>
  <c r="B4796" i="1"/>
  <c r="A4796" i="1"/>
  <c r="B4797" i="1"/>
  <c r="A4797" i="1"/>
  <c r="B4798" i="1"/>
  <c r="A4798" i="1"/>
  <c r="B4799" i="1"/>
  <c r="A4799" i="1"/>
  <c r="B4800" i="1"/>
  <c r="A4800" i="1"/>
  <c r="B4801" i="1"/>
  <c r="A4801" i="1"/>
  <c r="B4802" i="1"/>
  <c r="A4802" i="1"/>
  <c r="B4803" i="1"/>
  <c r="A4803" i="1"/>
  <c r="B4804" i="1"/>
  <c r="A4804" i="1"/>
  <c r="B4805" i="1"/>
  <c r="A4805" i="1"/>
  <c r="B4806" i="1"/>
  <c r="A4806" i="1"/>
  <c r="B4807" i="1"/>
  <c r="A4807" i="1"/>
  <c r="B4808" i="1"/>
  <c r="A4808" i="1"/>
  <c r="B4809" i="1"/>
  <c r="A4809" i="1"/>
  <c r="B4810" i="1"/>
  <c r="A4810" i="1"/>
  <c r="B4811" i="1"/>
  <c r="A4811" i="1"/>
  <c r="B4812" i="1"/>
  <c r="A4812" i="1"/>
  <c r="B4813" i="1"/>
  <c r="A4813" i="1"/>
  <c r="B4814" i="1"/>
  <c r="A4814" i="1"/>
  <c r="B4815" i="1"/>
  <c r="A4815" i="1"/>
  <c r="B4816" i="1"/>
  <c r="A4816" i="1"/>
  <c r="B4817" i="1"/>
  <c r="A4817" i="1"/>
  <c r="B4818" i="1"/>
  <c r="A4818" i="1"/>
  <c r="B4819" i="1"/>
  <c r="A4819" i="1"/>
  <c r="B4820" i="1"/>
  <c r="A4820" i="1"/>
  <c r="B4821" i="1"/>
  <c r="A4821" i="1"/>
  <c r="B4822" i="1"/>
  <c r="A4822" i="1"/>
  <c r="B4823" i="1"/>
  <c r="A4823" i="1"/>
  <c r="B4824" i="1"/>
  <c r="A4824" i="1"/>
  <c r="B4825" i="1"/>
  <c r="A4825" i="1"/>
  <c r="B4826" i="1"/>
  <c r="A4826" i="1"/>
  <c r="B4827" i="1"/>
  <c r="A4827" i="1"/>
  <c r="B4828" i="1"/>
  <c r="A4828" i="1"/>
  <c r="B4829" i="1"/>
  <c r="A4829" i="1"/>
  <c r="B4830" i="1"/>
  <c r="A4830" i="1"/>
  <c r="B4831" i="1"/>
  <c r="A4831" i="1"/>
  <c r="B4832" i="1"/>
  <c r="A4832" i="1"/>
  <c r="B4833" i="1"/>
  <c r="A4833" i="1"/>
  <c r="B4834" i="1"/>
  <c r="A4834" i="1"/>
  <c r="B4835" i="1"/>
  <c r="A4835" i="1"/>
  <c r="B4836" i="1"/>
  <c r="A4836" i="1"/>
  <c r="B4837" i="1"/>
  <c r="A4837" i="1"/>
  <c r="B4838" i="1"/>
  <c r="A4838" i="1"/>
  <c r="B4839" i="1"/>
  <c r="A4839" i="1"/>
  <c r="B4840" i="1"/>
  <c r="A4840" i="1"/>
  <c r="B4841" i="1"/>
  <c r="A4841" i="1"/>
  <c r="B4842" i="1"/>
  <c r="A4842" i="1"/>
  <c r="B4843" i="1"/>
  <c r="A4843" i="1"/>
  <c r="B4844" i="1"/>
  <c r="A4844" i="1"/>
  <c r="B4845" i="1"/>
  <c r="A4845" i="1"/>
  <c r="B4846" i="1"/>
  <c r="A4846" i="1"/>
  <c r="B4847" i="1"/>
  <c r="A4847" i="1"/>
  <c r="B4848" i="1"/>
  <c r="A4848" i="1"/>
  <c r="B4849" i="1"/>
  <c r="A4849" i="1"/>
  <c r="B4850" i="1"/>
  <c r="A4850" i="1"/>
  <c r="B4851" i="1"/>
  <c r="A4851" i="1"/>
  <c r="B4852" i="1"/>
  <c r="A4852" i="1"/>
  <c r="B4853" i="1"/>
  <c r="A4853" i="1"/>
  <c r="B4854" i="1"/>
  <c r="A4854" i="1"/>
  <c r="B4855" i="1"/>
  <c r="A4855" i="1"/>
  <c r="B4856" i="1"/>
  <c r="A4856" i="1"/>
  <c r="B4857" i="1"/>
  <c r="A4857" i="1"/>
  <c r="B4858" i="1"/>
  <c r="A4858" i="1"/>
  <c r="B4859" i="1"/>
  <c r="A4859" i="1"/>
  <c r="B4860" i="1"/>
  <c r="A4860" i="1"/>
  <c r="B4861" i="1"/>
  <c r="A4861" i="1"/>
  <c r="B4862" i="1"/>
  <c r="A4862" i="1"/>
  <c r="B4863" i="1"/>
  <c r="A4863" i="1"/>
  <c r="B4864" i="1"/>
  <c r="A4864" i="1"/>
  <c r="B4865" i="1"/>
  <c r="A4865" i="1"/>
  <c r="B4866" i="1"/>
  <c r="A4866" i="1"/>
  <c r="B4867" i="1"/>
  <c r="A4867" i="1"/>
  <c r="B4868" i="1"/>
  <c r="A4868" i="1"/>
  <c r="B4869" i="1"/>
  <c r="A4869" i="1"/>
  <c r="B4870" i="1"/>
  <c r="A4870" i="1"/>
  <c r="B4871" i="1"/>
  <c r="A4871" i="1"/>
  <c r="B4872" i="1"/>
  <c r="A4872" i="1"/>
  <c r="B4873" i="1"/>
  <c r="A4873" i="1"/>
  <c r="B4874" i="1"/>
  <c r="A4874" i="1"/>
  <c r="B4875" i="1"/>
  <c r="A4875" i="1"/>
  <c r="B4876" i="1"/>
  <c r="A4876" i="1"/>
  <c r="B4877" i="1"/>
  <c r="A4877" i="1"/>
  <c r="B4878" i="1"/>
  <c r="A4878" i="1"/>
  <c r="B4879" i="1"/>
  <c r="A4879" i="1"/>
  <c r="B4880" i="1"/>
  <c r="A4880" i="1"/>
  <c r="B4881" i="1"/>
  <c r="A4881" i="1"/>
  <c r="B4882" i="1"/>
  <c r="A4882" i="1"/>
  <c r="B4883" i="1"/>
  <c r="A4883" i="1"/>
  <c r="B4884" i="1"/>
  <c r="A4884" i="1"/>
  <c r="B4885" i="1"/>
  <c r="A4885" i="1"/>
  <c r="B4886" i="1"/>
  <c r="A4886" i="1"/>
  <c r="B4887" i="1"/>
  <c r="A4887" i="1"/>
  <c r="B4888" i="1"/>
  <c r="A4888" i="1"/>
  <c r="B4889" i="1"/>
  <c r="A4889" i="1"/>
  <c r="B4890" i="1"/>
  <c r="A4890" i="1"/>
  <c r="B4891" i="1"/>
  <c r="A4891" i="1"/>
  <c r="B4892" i="1"/>
  <c r="A4892" i="1"/>
  <c r="B4893" i="1"/>
  <c r="A4893" i="1"/>
  <c r="B4894" i="1"/>
  <c r="A4894" i="1"/>
  <c r="B4895" i="1"/>
  <c r="A4895" i="1"/>
  <c r="B4896" i="1"/>
  <c r="A4896" i="1"/>
  <c r="B4897" i="1"/>
  <c r="A4897" i="1"/>
  <c r="B4898" i="1"/>
  <c r="A4898" i="1"/>
  <c r="B4899" i="1"/>
  <c r="A4899" i="1"/>
  <c r="B4900" i="1"/>
  <c r="A4900" i="1"/>
  <c r="B4901" i="1"/>
  <c r="A4901" i="1"/>
  <c r="B4902" i="1"/>
  <c r="A4902" i="1"/>
  <c r="B4903" i="1"/>
  <c r="A4903" i="1"/>
  <c r="B4904" i="1"/>
  <c r="A4904" i="1"/>
  <c r="B4905" i="1"/>
  <c r="A4905" i="1"/>
  <c r="B4906" i="1"/>
  <c r="A4906" i="1"/>
  <c r="B4907" i="1"/>
  <c r="A4907" i="1"/>
  <c r="B4908" i="1"/>
  <c r="A4908" i="1"/>
  <c r="B4909" i="1"/>
  <c r="A4909" i="1"/>
  <c r="B4910" i="1"/>
  <c r="A4910" i="1"/>
  <c r="B4911" i="1"/>
  <c r="A4911" i="1"/>
  <c r="B4912" i="1"/>
  <c r="A4912" i="1"/>
  <c r="B4913" i="1"/>
  <c r="A4913" i="1"/>
  <c r="B4914" i="1"/>
  <c r="A4914" i="1"/>
  <c r="B4915" i="1"/>
  <c r="A4915" i="1"/>
  <c r="B4916" i="1"/>
  <c r="A4916" i="1"/>
  <c r="B4917" i="1"/>
  <c r="A4917" i="1"/>
  <c r="B4918" i="1"/>
  <c r="A4918" i="1"/>
  <c r="B4919" i="1"/>
  <c r="A4919" i="1"/>
  <c r="B4920" i="1"/>
  <c r="A4920" i="1"/>
  <c r="B4921" i="1"/>
  <c r="A4921" i="1"/>
  <c r="B4922" i="1"/>
  <c r="A4922" i="1"/>
  <c r="B4923" i="1"/>
  <c r="A4923" i="1"/>
  <c r="B4924" i="1"/>
  <c r="A4924" i="1"/>
  <c r="B4925" i="1"/>
  <c r="A4925" i="1"/>
  <c r="B4926" i="1"/>
  <c r="A4926" i="1"/>
  <c r="B4927" i="1"/>
  <c r="A4927" i="1"/>
  <c r="B4928" i="1"/>
  <c r="A4928" i="1"/>
  <c r="B4929" i="1"/>
  <c r="A4929" i="1"/>
  <c r="B4930" i="1"/>
  <c r="A4930" i="1"/>
  <c r="B4931" i="1"/>
  <c r="A4931" i="1"/>
  <c r="B4932" i="1"/>
  <c r="A4932" i="1"/>
  <c r="B4933" i="1"/>
  <c r="A4933" i="1"/>
  <c r="B4934" i="1"/>
  <c r="A4934" i="1"/>
  <c r="B4935" i="1"/>
  <c r="A4935" i="1"/>
  <c r="B4936" i="1"/>
  <c r="A4936" i="1"/>
  <c r="B4937" i="1"/>
  <c r="A4937" i="1"/>
  <c r="B4938" i="1"/>
  <c r="A4938" i="1"/>
  <c r="B4939" i="1"/>
  <c r="A4939" i="1"/>
  <c r="B4940" i="1"/>
  <c r="A4940" i="1"/>
  <c r="B4941" i="1"/>
  <c r="A4941" i="1"/>
  <c r="B4942" i="1"/>
  <c r="A4942" i="1"/>
  <c r="B4943" i="1"/>
  <c r="A4943" i="1"/>
  <c r="B4944" i="1"/>
  <c r="A4944" i="1"/>
  <c r="B4945" i="1"/>
  <c r="A4945" i="1"/>
  <c r="B4946" i="1"/>
  <c r="A4946" i="1"/>
  <c r="B4947" i="1"/>
  <c r="A4947" i="1"/>
  <c r="B4948" i="1"/>
  <c r="A4948" i="1"/>
  <c r="B4949" i="1"/>
  <c r="A4949" i="1"/>
  <c r="B4950" i="1"/>
  <c r="A4950" i="1"/>
  <c r="B4951" i="1"/>
  <c r="A4951" i="1"/>
  <c r="B4952" i="1"/>
  <c r="A4952" i="1"/>
  <c r="B4953" i="1"/>
  <c r="A4953" i="1"/>
  <c r="B4954" i="1"/>
  <c r="A4954" i="1"/>
  <c r="B4955" i="1"/>
  <c r="A4955" i="1"/>
  <c r="B4956" i="1"/>
  <c r="A4956" i="1"/>
  <c r="B4957" i="1"/>
  <c r="A4957" i="1"/>
  <c r="B4958" i="1"/>
  <c r="A4958" i="1"/>
  <c r="B4959" i="1"/>
  <c r="A4959" i="1"/>
  <c r="B4960" i="1"/>
  <c r="A4960" i="1"/>
  <c r="B4961" i="1"/>
  <c r="A4961" i="1"/>
  <c r="B4962" i="1"/>
  <c r="A4962" i="1"/>
  <c r="B4963" i="1"/>
  <c r="A4963" i="1"/>
  <c r="B4964" i="1"/>
  <c r="A4964" i="1"/>
  <c r="B4965" i="1"/>
  <c r="A4965" i="1"/>
  <c r="B4966" i="1"/>
  <c r="A4966" i="1"/>
  <c r="B4967" i="1"/>
  <c r="A4967" i="1"/>
  <c r="B4968" i="1"/>
  <c r="A4968" i="1"/>
  <c r="B4969" i="1"/>
  <c r="A4969" i="1"/>
  <c r="B4970" i="1"/>
  <c r="A4970" i="1"/>
  <c r="B4971" i="1"/>
  <c r="A4971" i="1"/>
  <c r="B4972" i="1"/>
  <c r="A4972" i="1"/>
  <c r="B4973" i="1"/>
  <c r="A4973" i="1"/>
  <c r="B4974" i="1"/>
  <c r="A4974" i="1"/>
  <c r="B4975" i="1"/>
  <c r="A4975" i="1"/>
  <c r="B4976" i="1"/>
  <c r="A4976" i="1"/>
  <c r="B4977" i="1"/>
  <c r="A4977" i="1"/>
  <c r="B4978" i="1"/>
  <c r="A4978" i="1"/>
  <c r="B4979" i="1"/>
  <c r="A4979" i="1"/>
  <c r="B4980" i="1"/>
  <c r="A4980" i="1"/>
  <c r="B4981" i="1"/>
  <c r="A4981" i="1"/>
  <c r="B4982" i="1"/>
  <c r="A4982" i="1"/>
  <c r="B4983" i="1"/>
  <c r="A4983" i="1"/>
  <c r="B4984" i="1"/>
  <c r="A4984" i="1"/>
  <c r="B4985" i="1"/>
  <c r="A4985" i="1"/>
  <c r="B4986" i="1"/>
  <c r="A4986" i="1"/>
  <c r="B4987" i="1"/>
  <c r="A4987" i="1"/>
  <c r="B4988" i="1"/>
  <c r="A4988" i="1"/>
  <c r="B4989" i="1"/>
  <c r="A4989" i="1"/>
  <c r="B4990" i="1"/>
  <c r="A4990" i="1"/>
  <c r="B4991" i="1"/>
  <c r="A4991" i="1"/>
  <c r="B4992" i="1"/>
  <c r="A4992" i="1"/>
  <c r="B4993" i="1"/>
  <c r="A4993" i="1"/>
  <c r="B4994" i="1"/>
  <c r="A4994" i="1"/>
  <c r="B4995" i="1"/>
  <c r="A4995" i="1"/>
  <c r="B4996" i="1"/>
  <c r="A4996" i="1"/>
  <c r="B4997" i="1"/>
  <c r="A4997" i="1"/>
  <c r="B4998" i="1"/>
  <c r="A4998" i="1"/>
  <c r="B4999" i="1"/>
  <c r="A4999" i="1"/>
  <c r="B5000" i="1"/>
  <c r="A5000" i="1"/>
  <c r="B5001" i="1"/>
  <c r="A5001" i="1"/>
  <c r="B5002" i="1"/>
  <c r="A5002" i="1"/>
  <c r="B5003" i="1"/>
  <c r="A5003" i="1"/>
  <c r="B5004" i="1"/>
  <c r="A5004" i="1"/>
  <c r="B5005" i="1"/>
  <c r="A5005" i="1"/>
  <c r="B5006" i="1"/>
  <c r="A5006" i="1"/>
  <c r="B5007" i="1"/>
  <c r="A5007" i="1"/>
  <c r="B5008" i="1"/>
  <c r="A5008" i="1"/>
  <c r="B5009" i="1"/>
  <c r="A5009" i="1"/>
  <c r="B5010" i="1"/>
  <c r="A5010" i="1"/>
  <c r="B5011" i="1"/>
  <c r="A5011" i="1"/>
  <c r="B5012" i="1"/>
  <c r="A5012" i="1"/>
  <c r="B5013" i="1"/>
  <c r="A5013" i="1"/>
  <c r="B5014" i="1"/>
  <c r="A5014" i="1"/>
  <c r="B5015" i="1"/>
  <c r="A5015" i="1"/>
  <c r="B5016" i="1"/>
  <c r="A5016" i="1"/>
  <c r="B5017" i="1"/>
  <c r="A5017" i="1"/>
  <c r="B5018" i="1"/>
  <c r="A5018" i="1"/>
  <c r="B5019" i="1"/>
  <c r="A5019" i="1"/>
  <c r="B5020" i="1"/>
  <c r="A5020" i="1"/>
  <c r="B5021" i="1"/>
  <c r="A5021" i="1"/>
  <c r="B5022" i="1"/>
  <c r="A5022" i="1"/>
  <c r="B5023" i="1"/>
  <c r="A5023" i="1"/>
  <c r="B5024" i="1"/>
  <c r="A5024" i="1"/>
  <c r="B5025" i="1"/>
  <c r="A5025" i="1"/>
  <c r="B5026" i="1"/>
  <c r="A5026" i="1"/>
  <c r="B5027" i="1"/>
  <c r="A5027" i="1"/>
  <c r="B5028" i="1"/>
  <c r="A5028" i="1"/>
  <c r="B5029" i="1"/>
  <c r="A5029" i="1"/>
  <c r="B5030" i="1"/>
  <c r="A5030" i="1"/>
  <c r="B5031" i="1"/>
  <c r="A5031" i="1"/>
  <c r="B5032" i="1"/>
  <c r="A5032" i="1"/>
  <c r="B5033" i="1"/>
  <c r="A5033" i="1"/>
  <c r="B5034" i="1"/>
  <c r="A5034" i="1"/>
  <c r="B5035" i="1"/>
  <c r="A5035" i="1"/>
  <c r="B5036" i="1"/>
  <c r="A5036" i="1"/>
  <c r="B5037" i="1"/>
  <c r="A5037" i="1"/>
  <c r="B5038" i="1"/>
  <c r="A5038" i="1"/>
  <c r="B5039" i="1"/>
  <c r="A5039" i="1"/>
  <c r="B5040" i="1"/>
  <c r="A5040" i="1"/>
  <c r="B5041" i="1"/>
  <c r="A5041" i="1"/>
  <c r="B5042" i="1"/>
  <c r="A5042" i="1"/>
  <c r="B5043" i="1"/>
  <c r="A5043" i="1"/>
  <c r="B5044" i="1"/>
  <c r="A5044" i="1"/>
  <c r="B5045" i="1"/>
  <c r="A5045" i="1"/>
  <c r="B5046" i="1"/>
  <c r="A5046" i="1"/>
  <c r="B5047" i="1"/>
  <c r="A5047" i="1"/>
  <c r="B5048" i="1"/>
  <c r="A5048" i="1"/>
  <c r="B5049" i="1"/>
  <c r="A5049" i="1"/>
  <c r="B5050" i="1"/>
  <c r="A5050" i="1"/>
  <c r="B5051" i="1"/>
  <c r="A5051" i="1"/>
  <c r="B5052" i="1"/>
  <c r="A5052" i="1"/>
  <c r="B5053" i="1"/>
  <c r="A5053" i="1"/>
  <c r="B5054" i="1"/>
  <c r="A5054" i="1"/>
  <c r="B5055" i="1"/>
  <c r="A5055" i="1"/>
  <c r="B5056" i="1"/>
  <c r="A5056" i="1"/>
  <c r="B5057" i="1"/>
  <c r="A5057" i="1"/>
  <c r="B5058" i="1"/>
  <c r="A5058" i="1"/>
  <c r="B5059" i="1"/>
  <c r="A5059" i="1"/>
  <c r="B5060" i="1"/>
  <c r="A5060" i="1"/>
  <c r="B5061" i="1"/>
  <c r="A5061" i="1"/>
  <c r="B5062" i="1"/>
  <c r="A5062" i="1"/>
  <c r="B5063" i="1"/>
  <c r="A5063" i="1"/>
  <c r="B5064" i="1"/>
  <c r="A5064" i="1"/>
  <c r="B5065" i="1"/>
  <c r="A5065" i="1"/>
  <c r="B5066" i="1"/>
  <c r="A5066" i="1"/>
  <c r="B5067" i="1"/>
  <c r="A5067" i="1"/>
  <c r="B5068" i="1"/>
  <c r="A5068" i="1"/>
  <c r="B5069" i="1"/>
  <c r="A5069" i="1"/>
  <c r="B5070" i="1"/>
  <c r="A5070" i="1"/>
  <c r="B5071" i="1"/>
  <c r="A5071" i="1"/>
  <c r="B5072" i="1"/>
  <c r="A5072" i="1"/>
  <c r="B5073" i="1"/>
  <c r="A5073" i="1"/>
  <c r="B5074" i="1"/>
  <c r="A5074" i="1"/>
  <c r="B5075" i="1"/>
  <c r="A5075" i="1"/>
  <c r="B5076" i="1"/>
  <c r="A5076" i="1"/>
  <c r="B5077" i="1"/>
  <c r="A5077" i="1"/>
  <c r="B5078" i="1"/>
  <c r="A5078" i="1"/>
  <c r="B5079" i="1"/>
  <c r="A5079" i="1"/>
  <c r="B5080" i="1"/>
  <c r="A5080" i="1"/>
  <c r="B5081" i="1"/>
  <c r="A5081" i="1"/>
  <c r="B5082" i="1"/>
  <c r="A5082" i="1"/>
  <c r="B5083" i="1"/>
  <c r="A5083" i="1"/>
  <c r="B5084" i="1"/>
  <c r="A5084" i="1"/>
  <c r="B5085" i="1"/>
  <c r="A5085" i="1"/>
  <c r="B5086" i="1"/>
  <c r="A5086" i="1"/>
  <c r="B5087" i="1"/>
  <c r="A5087" i="1"/>
  <c r="B5088" i="1"/>
  <c r="A5088" i="1"/>
  <c r="B5089" i="1"/>
  <c r="A5089" i="1"/>
  <c r="B5090" i="1"/>
  <c r="A5090" i="1"/>
  <c r="B5091" i="1"/>
  <c r="A5091" i="1"/>
  <c r="B5092" i="1"/>
  <c r="A5092" i="1"/>
  <c r="B5093" i="1"/>
  <c r="A5093" i="1"/>
  <c r="B5094" i="1"/>
  <c r="A5094" i="1"/>
  <c r="B5095" i="1"/>
  <c r="A5095" i="1"/>
  <c r="B5096" i="1"/>
  <c r="A5096" i="1"/>
  <c r="B5097" i="1"/>
  <c r="A5097" i="1"/>
  <c r="B5098" i="1"/>
  <c r="A5098" i="1"/>
  <c r="B5099" i="1"/>
  <c r="A5099" i="1"/>
  <c r="B5100" i="1"/>
  <c r="A5100" i="1"/>
  <c r="B5101" i="1"/>
  <c r="A5101" i="1"/>
  <c r="B5102" i="1"/>
  <c r="A5102" i="1"/>
  <c r="B5103" i="1"/>
  <c r="A5103" i="1"/>
  <c r="B5104" i="1"/>
  <c r="A5104" i="1"/>
  <c r="B5105" i="1"/>
  <c r="A5105" i="1"/>
  <c r="B5106" i="1"/>
  <c r="A5106" i="1"/>
  <c r="B5107" i="1"/>
  <c r="A5107" i="1"/>
  <c r="B5108" i="1"/>
  <c r="A5108" i="1"/>
  <c r="B5109" i="1"/>
  <c r="A5109" i="1"/>
  <c r="B5110" i="1"/>
  <c r="A5110" i="1"/>
  <c r="B5111" i="1"/>
  <c r="A5111" i="1"/>
  <c r="B5112" i="1"/>
  <c r="A5112" i="1"/>
  <c r="B5113" i="1"/>
  <c r="A5113" i="1"/>
  <c r="B5114" i="1"/>
  <c r="A5114" i="1"/>
  <c r="B5115" i="1"/>
  <c r="A5115" i="1"/>
  <c r="B5116" i="1"/>
  <c r="A5116" i="1"/>
  <c r="B5117" i="1"/>
  <c r="A5117" i="1"/>
  <c r="B5118" i="1"/>
  <c r="A5118" i="1"/>
  <c r="B5119" i="1"/>
  <c r="A5119" i="1"/>
  <c r="B5120" i="1"/>
  <c r="A5120" i="1"/>
  <c r="B5121" i="1"/>
  <c r="A5121" i="1"/>
  <c r="B5122" i="1"/>
  <c r="A5122" i="1"/>
  <c r="B5123" i="1"/>
  <c r="A5123" i="1"/>
  <c r="B5124" i="1"/>
  <c r="A5124" i="1"/>
  <c r="B5125" i="1"/>
  <c r="A5125" i="1"/>
  <c r="B5126" i="1"/>
  <c r="A5126" i="1"/>
  <c r="B5127" i="1"/>
  <c r="A5127" i="1"/>
  <c r="B5128" i="1"/>
  <c r="A5128" i="1"/>
  <c r="B5129" i="1"/>
  <c r="A5129" i="1"/>
  <c r="B5130" i="1"/>
  <c r="A5130" i="1"/>
  <c r="B5131" i="1"/>
  <c r="A5131" i="1"/>
  <c r="B5132" i="1"/>
  <c r="A5132" i="1"/>
  <c r="B5133" i="1"/>
  <c r="A5133" i="1"/>
  <c r="B5134" i="1"/>
  <c r="A5134" i="1"/>
  <c r="B5135" i="1"/>
  <c r="A5135" i="1"/>
  <c r="B5136" i="1"/>
  <c r="A5136" i="1"/>
  <c r="B5137" i="1"/>
  <c r="A5137" i="1"/>
  <c r="B5138" i="1"/>
  <c r="A5138" i="1"/>
  <c r="B5139" i="1"/>
  <c r="A5139" i="1"/>
  <c r="B5140" i="1"/>
  <c r="A5140" i="1"/>
  <c r="B5141" i="1"/>
  <c r="A5141" i="1"/>
  <c r="B5142" i="1"/>
  <c r="A5142" i="1"/>
  <c r="B5143" i="1"/>
  <c r="A5143" i="1"/>
  <c r="B5144" i="1"/>
  <c r="A5144" i="1"/>
  <c r="B5145" i="1"/>
  <c r="A5145" i="1"/>
  <c r="B5146" i="1"/>
  <c r="A5146" i="1"/>
  <c r="B5147" i="1"/>
  <c r="A5147" i="1"/>
  <c r="B5148" i="1"/>
  <c r="A5148" i="1"/>
  <c r="B5149" i="1"/>
  <c r="A5149" i="1"/>
  <c r="B5150" i="1"/>
  <c r="A5150" i="1"/>
  <c r="B5151" i="1"/>
  <c r="A5151" i="1"/>
  <c r="B5152" i="1"/>
  <c r="A5152" i="1"/>
  <c r="B5153" i="1"/>
  <c r="A5153" i="1"/>
  <c r="B5154" i="1"/>
  <c r="A5154" i="1"/>
  <c r="B5155" i="1"/>
  <c r="A5155" i="1"/>
  <c r="B5156" i="1"/>
  <c r="A5156" i="1"/>
  <c r="B5157" i="1"/>
  <c r="A5157" i="1"/>
  <c r="B5158" i="1"/>
  <c r="A5158" i="1"/>
  <c r="B5159" i="1"/>
  <c r="A5159" i="1"/>
  <c r="B5160" i="1"/>
  <c r="A5160" i="1"/>
  <c r="B5161" i="1"/>
  <c r="A5161" i="1"/>
  <c r="B5162" i="1"/>
  <c r="A5162" i="1"/>
  <c r="B5163" i="1"/>
  <c r="A5163" i="1"/>
  <c r="B5164" i="1"/>
  <c r="A5164" i="1"/>
  <c r="B5165" i="1"/>
  <c r="A5165" i="1"/>
  <c r="B5166" i="1"/>
  <c r="A5166" i="1"/>
  <c r="B5167" i="1"/>
  <c r="A5167" i="1"/>
  <c r="B5168" i="1"/>
  <c r="A5168" i="1"/>
  <c r="B5169" i="1"/>
  <c r="A5169" i="1"/>
  <c r="B5170" i="1"/>
  <c r="A5170" i="1"/>
  <c r="B5171" i="1"/>
  <c r="A5171" i="1"/>
  <c r="B5172" i="1"/>
  <c r="A5172" i="1"/>
  <c r="B5173" i="1"/>
  <c r="A5173" i="1"/>
  <c r="B5174" i="1"/>
  <c r="A5174" i="1"/>
  <c r="B5175" i="1"/>
  <c r="A5175" i="1"/>
  <c r="B5176" i="1"/>
  <c r="A5176" i="1"/>
  <c r="B5177" i="1"/>
  <c r="A5177" i="1"/>
  <c r="B5178" i="1"/>
  <c r="A5178" i="1"/>
  <c r="B5179" i="1"/>
  <c r="A5179" i="1"/>
  <c r="B5180" i="1"/>
  <c r="A5180" i="1"/>
  <c r="B5181" i="1"/>
  <c r="A5181" i="1"/>
  <c r="B5182" i="1"/>
  <c r="A5182" i="1"/>
  <c r="B5183" i="1"/>
  <c r="A5183" i="1"/>
  <c r="B5184" i="1"/>
  <c r="A5184" i="1"/>
  <c r="B5185" i="1"/>
  <c r="A5185" i="1"/>
  <c r="B5186" i="1"/>
  <c r="A5186" i="1"/>
  <c r="B5187" i="1"/>
  <c r="A5187" i="1"/>
  <c r="B5188" i="1"/>
  <c r="A5188" i="1"/>
  <c r="B5189" i="1"/>
  <c r="A5189" i="1"/>
  <c r="B5190" i="1"/>
  <c r="A5190" i="1"/>
  <c r="B5191" i="1"/>
  <c r="A5191" i="1"/>
  <c r="B5192" i="1"/>
  <c r="A5192" i="1"/>
  <c r="B5193" i="1"/>
  <c r="A5193" i="1"/>
  <c r="B5194" i="1"/>
  <c r="A5194" i="1"/>
  <c r="B5195" i="1"/>
  <c r="A5195" i="1"/>
  <c r="B5196" i="1"/>
  <c r="A5196" i="1"/>
  <c r="B5197" i="1"/>
  <c r="A5197" i="1"/>
  <c r="B5198" i="1"/>
  <c r="A5198" i="1"/>
  <c r="B5199" i="1"/>
  <c r="A5199" i="1"/>
  <c r="B5200" i="1"/>
  <c r="A5200" i="1"/>
  <c r="B5201" i="1"/>
  <c r="A5201" i="1"/>
  <c r="B5202" i="1"/>
  <c r="A5202" i="1"/>
  <c r="B5203" i="1"/>
  <c r="A5203" i="1"/>
  <c r="B5204" i="1"/>
  <c r="A5204" i="1"/>
  <c r="B5205" i="1"/>
  <c r="A5205" i="1"/>
  <c r="B5206" i="1"/>
  <c r="A5206" i="1"/>
  <c r="B5207" i="1"/>
  <c r="A5207" i="1"/>
  <c r="B5208" i="1"/>
  <c r="A5208" i="1"/>
  <c r="B5209" i="1"/>
  <c r="A5209" i="1"/>
  <c r="B5210" i="1"/>
  <c r="A5210" i="1"/>
  <c r="B5211" i="1"/>
  <c r="A5211" i="1"/>
  <c r="B5212" i="1"/>
  <c r="A5212" i="1"/>
  <c r="B5213" i="1"/>
  <c r="A5213" i="1"/>
  <c r="B5214" i="1"/>
  <c r="A5214" i="1"/>
  <c r="B5215" i="1"/>
  <c r="A5215" i="1"/>
  <c r="B5216" i="1"/>
  <c r="A5216" i="1"/>
  <c r="B5217" i="1"/>
  <c r="A5217" i="1"/>
  <c r="B5218" i="1"/>
  <c r="A5218" i="1"/>
  <c r="B5219" i="1"/>
  <c r="A5219" i="1"/>
  <c r="B5220" i="1"/>
  <c r="A5220" i="1"/>
  <c r="B5221" i="1"/>
  <c r="A5221" i="1"/>
  <c r="B5222" i="1"/>
  <c r="A5222" i="1"/>
  <c r="B5223" i="1"/>
  <c r="A5223" i="1"/>
  <c r="B5224" i="1"/>
  <c r="A5224" i="1"/>
  <c r="B5225" i="1"/>
  <c r="A5225" i="1"/>
  <c r="B5226" i="1"/>
  <c r="A5226" i="1"/>
  <c r="B5227" i="1"/>
  <c r="A5227" i="1"/>
  <c r="B5228" i="1"/>
  <c r="A5228" i="1"/>
  <c r="B5229" i="1"/>
  <c r="A5229" i="1"/>
  <c r="B5230" i="1"/>
  <c r="A5230" i="1"/>
  <c r="B5231" i="1"/>
  <c r="A5231" i="1"/>
  <c r="B5232" i="1"/>
  <c r="A5232" i="1"/>
  <c r="B5233" i="1"/>
  <c r="A5233" i="1"/>
  <c r="B5234" i="1"/>
  <c r="A5234" i="1"/>
  <c r="B5235" i="1"/>
  <c r="A5235" i="1"/>
  <c r="B5236" i="1"/>
  <c r="A5236" i="1"/>
  <c r="B5237" i="1"/>
  <c r="A5237" i="1"/>
  <c r="B5238" i="1"/>
  <c r="A5238" i="1"/>
  <c r="B5239" i="1"/>
  <c r="A5239" i="1"/>
  <c r="B5240" i="1"/>
  <c r="A5240" i="1"/>
  <c r="B5241" i="1"/>
  <c r="A5241" i="1"/>
  <c r="B5242" i="1"/>
  <c r="A5242" i="1"/>
  <c r="B5243" i="1"/>
  <c r="A5243" i="1"/>
  <c r="B5244" i="1"/>
  <c r="A5244" i="1"/>
  <c r="B5245" i="1"/>
  <c r="A5245" i="1"/>
  <c r="B5246" i="1"/>
  <c r="A5246" i="1"/>
  <c r="B5247" i="1"/>
  <c r="A5247" i="1"/>
  <c r="B5248" i="1"/>
  <c r="A5248" i="1"/>
  <c r="B5249" i="1"/>
  <c r="A5249" i="1"/>
  <c r="B5250" i="1"/>
  <c r="A5250" i="1"/>
  <c r="B5251" i="1"/>
  <c r="A5251" i="1"/>
  <c r="B5252" i="1"/>
  <c r="A5252" i="1"/>
  <c r="B5253" i="1"/>
  <c r="A5253" i="1"/>
  <c r="B5254" i="1"/>
  <c r="A5254" i="1"/>
  <c r="B5255" i="1"/>
  <c r="A5255" i="1"/>
  <c r="B5256" i="1"/>
  <c r="A5256" i="1"/>
  <c r="B5257" i="1"/>
  <c r="A5257" i="1"/>
  <c r="B5258" i="1"/>
  <c r="A5258" i="1"/>
  <c r="B5259" i="1"/>
  <c r="A5259" i="1"/>
  <c r="B5260" i="1"/>
  <c r="A5260" i="1"/>
  <c r="B5261" i="1"/>
  <c r="A5261" i="1"/>
  <c r="B5262" i="1"/>
  <c r="A5262" i="1"/>
  <c r="B5263" i="1"/>
  <c r="A5263" i="1"/>
  <c r="B5264" i="1"/>
  <c r="A5264" i="1"/>
  <c r="B5265" i="1"/>
  <c r="A5265" i="1"/>
  <c r="B5266" i="1"/>
  <c r="A5266" i="1"/>
  <c r="B5267" i="1"/>
  <c r="A5267" i="1"/>
  <c r="B5268" i="1"/>
  <c r="A5268" i="1"/>
  <c r="B5269" i="1"/>
  <c r="A5269" i="1"/>
  <c r="B5270" i="1"/>
  <c r="A5270" i="1"/>
  <c r="B5271" i="1"/>
  <c r="A5271" i="1"/>
  <c r="B5272" i="1"/>
  <c r="A5272" i="1"/>
  <c r="B5273" i="1"/>
  <c r="A5273" i="1"/>
  <c r="B5274" i="1"/>
  <c r="A5274" i="1"/>
  <c r="B5275" i="1"/>
  <c r="A5275" i="1"/>
  <c r="B5276" i="1"/>
  <c r="A5276" i="1"/>
  <c r="B5277" i="1"/>
  <c r="A5277" i="1"/>
  <c r="B5278" i="1"/>
  <c r="A5278" i="1"/>
  <c r="B5279" i="1"/>
  <c r="A5279" i="1"/>
  <c r="B5280" i="1"/>
  <c r="A5280" i="1"/>
  <c r="B5281" i="1"/>
  <c r="A5281" i="1"/>
  <c r="B5282" i="1"/>
  <c r="A5282" i="1"/>
  <c r="B5283" i="1"/>
  <c r="A5283" i="1"/>
  <c r="B5284" i="1"/>
  <c r="A5284" i="1"/>
  <c r="B5285" i="1"/>
  <c r="A5285" i="1"/>
  <c r="B5286" i="1"/>
  <c r="A5286" i="1"/>
  <c r="B5287" i="1"/>
  <c r="A5287" i="1"/>
  <c r="B5288" i="1"/>
  <c r="A5288" i="1"/>
  <c r="B5289" i="1"/>
  <c r="A5289" i="1"/>
  <c r="B5290" i="1"/>
  <c r="A5290" i="1"/>
  <c r="B5291" i="1"/>
  <c r="A5291" i="1"/>
  <c r="B5292" i="1"/>
  <c r="A5292" i="1"/>
  <c r="B5293" i="1"/>
  <c r="A5293" i="1"/>
  <c r="B5294" i="1"/>
  <c r="A5294" i="1"/>
  <c r="B5295" i="1"/>
  <c r="A5295" i="1"/>
  <c r="B5296" i="1"/>
  <c r="A5296" i="1"/>
  <c r="B5297" i="1"/>
  <c r="A5297" i="1"/>
  <c r="B5298" i="1"/>
  <c r="A5298" i="1"/>
  <c r="B5299" i="1"/>
  <c r="A5299" i="1"/>
  <c r="B5300" i="1"/>
  <c r="A5300" i="1"/>
  <c r="B5301" i="1"/>
  <c r="A5301" i="1"/>
  <c r="B5302" i="1"/>
  <c r="A5302" i="1"/>
  <c r="B5303" i="1"/>
  <c r="A5303" i="1"/>
  <c r="B5304" i="1"/>
  <c r="A5304" i="1"/>
  <c r="B5305" i="1"/>
  <c r="A5305" i="1"/>
  <c r="B5306" i="1"/>
  <c r="A5306" i="1"/>
  <c r="B5307" i="1"/>
  <c r="A5307" i="1"/>
  <c r="B5308" i="1"/>
  <c r="A5308" i="1"/>
  <c r="B5309" i="1"/>
  <c r="A5309" i="1"/>
  <c r="B5310" i="1"/>
  <c r="A5310" i="1"/>
  <c r="B5311" i="1"/>
  <c r="A5311" i="1"/>
  <c r="B5312" i="1"/>
  <c r="A5312" i="1"/>
  <c r="B5313" i="1"/>
  <c r="A5313" i="1"/>
  <c r="B5314" i="1"/>
  <c r="A5314" i="1"/>
  <c r="B5315" i="1"/>
  <c r="A5315" i="1"/>
  <c r="B5316" i="1"/>
  <c r="A5316" i="1"/>
  <c r="B5317" i="1"/>
  <c r="A5317" i="1"/>
  <c r="B5318" i="1"/>
  <c r="A5318" i="1"/>
  <c r="B5319" i="1"/>
  <c r="A5319" i="1"/>
  <c r="B5320" i="1"/>
  <c r="A5320" i="1"/>
  <c r="B5321" i="1"/>
  <c r="A5321" i="1"/>
  <c r="B5322" i="1"/>
  <c r="A5322" i="1"/>
  <c r="B5323" i="1"/>
  <c r="A5323" i="1"/>
  <c r="B5324" i="1"/>
  <c r="A5324" i="1"/>
  <c r="B5325" i="1"/>
  <c r="A5325" i="1"/>
  <c r="B5326" i="1"/>
  <c r="A5326" i="1"/>
  <c r="B5327" i="1"/>
  <c r="A5327" i="1"/>
  <c r="B5328" i="1"/>
  <c r="A5328" i="1"/>
  <c r="B5329" i="1"/>
  <c r="A5329" i="1"/>
  <c r="B5330" i="1"/>
  <c r="A5330" i="1"/>
  <c r="B5331" i="1"/>
  <c r="A5331" i="1"/>
  <c r="B5332" i="1"/>
  <c r="A5332" i="1"/>
  <c r="B5333" i="1"/>
  <c r="A5333" i="1"/>
  <c r="B5334" i="1"/>
  <c r="A5334" i="1"/>
  <c r="B5335" i="1"/>
  <c r="A5335" i="1"/>
  <c r="B5336" i="1"/>
  <c r="A5336" i="1"/>
  <c r="B5337" i="1"/>
  <c r="A5337" i="1"/>
  <c r="B5338" i="1"/>
  <c r="A5338" i="1"/>
  <c r="B5339" i="1"/>
  <c r="A5339" i="1"/>
  <c r="B5340" i="1"/>
  <c r="A5340" i="1"/>
  <c r="B5341" i="1"/>
  <c r="A5341" i="1"/>
  <c r="B5342" i="1"/>
  <c r="A5342" i="1"/>
  <c r="B5343" i="1"/>
  <c r="A5343" i="1"/>
  <c r="B5344" i="1"/>
  <c r="A5344" i="1"/>
  <c r="B5345" i="1"/>
  <c r="A5345" i="1"/>
  <c r="B5346" i="1"/>
  <c r="A5346" i="1"/>
  <c r="B5347" i="1"/>
  <c r="A5347" i="1"/>
  <c r="B5348" i="1"/>
  <c r="A5348" i="1"/>
  <c r="B5349" i="1"/>
  <c r="A5349" i="1"/>
  <c r="B5350" i="1"/>
  <c r="A5350" i="1"/>
  <c r="B5351" i="1"/>
  <c r="A5351" i="1"/>
  <c r="B5352" i="1"/>
  <c r="A5352" i="1"/>
  <c r="B5353" i="1"/>
  <c r="A5353" i="1"/>
  <c r="B5354" i="1"/>
  <c r="A5354" i="1"/>
  <c r="B5355" i="1"/>
  <c r="A5355" i="1"/>
  <c r="B5356" i="1"/>
  <c r="A5356" i="1"/>
  <c r="B5357" i="1"/>
  <c r="A5357" i="1"/>
  <c r="B5358" i="1"/>
  <c r="A5358" i="1"/>
  <c r="B5359" i="1"/>
  <c r="A5359" i="1"/>
  <c r="B5360" i="1"/>
  <c r="A5360" i="1"/>
  <c r="B5361" i="1"/>
  <c r="A5361" i="1"/>
  <c r="B5362" i="1"/>
  <c r="A5362" i="1"/>
  <c r="B5363" i="1"/>
  <c r="A5363" i="1"/>
  <c r="B5364" i="1"/>
  <c r="A5364" i="1"/>
  <c r="B5365" i="1"/>
  <c r="A5365" i="1"/>
  <c r="B5366" i="1"/>
  <c r="A5366" i="1"/>
  <c r="B5367" i="1"/>
  <c r="A5367" i="1"/>
  <c r="B5368" i="1"/>
  <c r="A5368" i="1"/>
  <c r="B5369" i="1"/>
  <c r="A5369" i="1"/>
  <c r="B5370" i="1"/>
  <c r="A5370" i="1"/>
  <c r="B5371" i="1"/>
  <c r="A5371" i="1"/>
  <c r="B5372" i="1"/>
  <c r="A5372" i="1"/>
  <c r="B5373" i="1"/>
  <c r="A5373" i="1"/>
  <c r="B5374" i="1"/>
  <c r="A5374" i="1"/>
  <c r="B5375" i="1"/>
  <c r="A5375" i="1"/>
  <c r="B5376" i="1"/>
  <c r="A5376" i="1"/>
  <c r="B5377" i="1"/>
  <c r="A5377" i="1"/>
  <c r="B5378" i="1"/>
  <c r="A5378" i="1"/>
  <c r="B5379" i="1"/>
  <c r="A5379" i="1"/>
  <c r="B5380" i="1"/>
  <c r="A5380" i="1"/>
  <c r="B5381" i="1"/>
  <c r="A5381" i="1"/>
  <c r="B5382" i="1"/>
  <c r="A5382" i="1"/>
  <c r="B5383" i="1"/>
  <c r="A5383" i="1"/>
  <c r="B5384" i="1"/>
  <c r="A5384" i="1"/>
  <c r="B5385" i="1"/>
  <c r="A5385" i="1"/>
  <c r="B5386" i="1"/>
  <c r="A5386" i="1"/>
  <c r="B5387" i="1"/>
  <c r="A5387" i="1"/>
  <c r="B5388" i="1"/>
  <c r="A5388" i="1"/>
  <c r="B5389" i="1"/>
  <c r="A5389" i="1"/>
  <c r="B5390" i="1"/>
  <c r="A5390" i="1"/>
  <c r="B5391" i="1"/>
  <c r="A5391" i="1"/>
  <c r="B5392" i="1"/>
  <c r="A5392" i="1"/>
  <c r="B5393" i="1"/>
  <c r="A5393" i="1"/>
  <c r="B5394" i="1"/>
  <c r="A5394" i="1"/>
  <c r="B5395" i="1"/>
  <c r="A5395" i="1"/>
  <c r="B5396" i="1"/>
  <c r="A5396" i="1"/>
  <c r="B5397" i="1"/>
  <c r="A5397" i="1"/>
  <c r="B5398" i="1"/>
  <c r="A5398" i="1"/>
  <c r="B5399" i="1"/>
  <c r="A5399" i="1"/>
  <c r="B5400" i="1"/>
  <c r="A5400" i="1"/>
  <c r="B5401" i="1"/>
  <c r="A5401" i="1"/>
  <c r="B5402" i="1"/>
  <c r="A5402" i="1"/>
  <c r="B5403" i="1"/>
  <c r="A5403" i="1"/>
  <c r="B5404" i="1"/>
  <c r="A5404" i="1"/>
  <c r="B5405" i="1"/>
  <c r="A5405" i="1"/>
  <c r="B5406" i="1"/>
  <c r="A5406" i="1"/>
  <c r="B5407" i="1"/>
  <c r="A5407" i="1"/>
  <c r="B5408" i="1"/>
  <c r="A5408" i="1"/>
  <c r="B5409" i="1"/>
  <c r="A5409" i="1"/>
  <c r="B5410" i="1"/>
  <c r="A5410" i="1"/>
  <c r="B5411" i="1"/>
  <c r="A5411" i="1"/>
  <c r="B5412" i="1"/>
  <c r="A5412" i="1"/>
  <c r="B5413" i="1"/>
  <c r="A5413" i="1"/>
  <c r="B5414" i="1"/>
  <c r="A5414" i="1"/>
  <c r="B5415" i="1"/>
  <c r="A5415" i="1"/>
  <c r="B5416" i="1"/>
  <c r="A5416" i="1"/>
  <c r="B5417" i="1"/>
  <c r="A5417" i="1"/>
  <c r="B5418" i="1"/>
  <c r="A5418" i="1"/>
  <c r="B5419" i="1"/>
  <c r="A5419" i="1"/>
  <c r="B5420" i="1"/>
  <c r="A5420" i="1"/>
  <c r="B5421" i="1"/>
  <c r="A5421" i="1"/>
  <c r="B5422" i="1"/>
  <c r="A5422" i="1"/>
  <c r="B5423" i="1"/>
  <c r="A5423" i="1"/>
  <c r="B5424" i="1"/>
  <c r="A5424" i="1"/>
  <c r="B5425" i="1"/>
  <c r="A5425" i="1"/>
  <c r="B5426" i="1"/>
  <c r="A5426" i="1"/>
  <c r="B5427" i="1"/>
  <c r="A5427" i="1"/>
  <c r="B5428" i="1"/>
  <c r="A5428" i="1"/>
  <c r="B5429" i="1"/>
  <c r="A5429" i="1"/>
  <c r="B5430" i="1"/>
  <c r="A5430" i="1"/>
  <c r="B5431" i="1"/>
  <c r="A5431" i="1"/>
  <c r="B5432" i="1"/>
  <c r="A5432" i="1"/>
  <c r="B5433" i="1"/>
  <c r="A5433" i="1"/>
  <c r="B5434" i="1"/>
  <c r="A5434" i="1"/>
  <c r="B5435" i="1"/>
  <c r="A5435" i="1"/>
  <c r="B5436" i="1"/>
  <c r="A5436" i="1"/>
  <c r="B5437" i="1"/>
  <c r="A5437" i="1"/>
  <c r="B5438" i="1"/>
  <c r="A5438" i="1"/>
  <c r="B5439" i="1"/>
  <c r="A5439" i="1"/>
  <c r="B5440" i="1"/>
  <c r="A5440" i="1"/>
  <c r="B5441" i="1"/>
  <c r="A5441" i="1"/>
  <c r="B5442" i="1"/>
  <c r="A5442" i="1"/>
  <c r="B5443" i="1"/>
  <c r="A5443" i="1"/>
  <c r="B5444" i="1"/>
  <c r="A5444" i="1"/>
  <c r="B5445" i="1"/>
  <c r="A5445" i="1"/>
  <c r="B5446" i="1"/>
  <c r="A5446" i="1"/>
  <c r="B5447" i="1"/>
  <c r="A5447" i="1"/>
  <c r="B5448" i="1"/>
  <c r="A5448" i="1"/>
  <c r="B5449" i="1"/>
  <c r="A5449" i="1"/>
  <c r="B5450" i="1"/>
  <c r="A5450" i="1"/>
  <c r="B5451" i="1"/>
  <c r="A5451" i="1"/>
  <c r="B5452" i="1"/>
  <c r="A5452" i="1"/>
  <c r="B5453" i="1"/>
  <c r="A5453" i="1"/>
  <c r="B5454" i="1"/>
  <c r="A5454" i="1"/>
  <c r="B5455" i="1"/>
  <c r="A5455" i="1"/>
  <c r="B5456" i="1"/>
  <c r="A5456" i="1"/>
  <c r="B5457" i="1"/>
  <c r="A5457" i="1"/>
  <c r="B5458" i="1"/>
  <c r="A5458" i="1"/>
  <c r="B5459" i="1"/>
  <c r="A5459" i="1"/>
  <c r="B5460" i="1"/>
  <c r="A5460" i="1"/>
  <c r="B5461" i="1"/>
  <c r="A5461" i="1"/>
  <c r="B5462" i="1"/>
  <c r="A5462" i="1"/>
  <c r="B5463" i="1"/>
  <c r="A5463" i="1"/>
  <c r="B5464" i="1"/>
  <c r="A5464" i="1"/>
  <c r="B5465" i="1"/>
  <c r="A5465" i="1"/>
  <c r="B5466" i="1"/>
  <c r="A5466" i="1"/>
  <c r="B5467" i="1"/>
  <c r="A5467" i="1"/>
  <c r="B5468" i="1"/>
  <c r="A5468" i="1"/>
  <c r="B5469" i="1"/>
  <c r="A5469" i="1"/>
  <c r="B5470" i="1"/>
  <c r="A5470" i="1"/>
  <c r="B5471" i="1"/>
  <c r="A5471" i="1"/>
  <c r="B5472" i="1"/>
  <c r="A5472" i="1"/>
  <c r="B5473" i="1"/>
  <c r="A5473" i="1"/>
  <c r="B5474" i="1"/>
  <c r="A5474" i="1"/>
  <c r="B5475" i="1"/>
  <c r="A5475" i="1"/>
  <c r="B5476" i="1"/>
  <c r="A5476" i="1"/>
  <c r="B5477" i="1"/>
  <c r="A5477" i="1"/>
  <c r="B5478" i="1"/>
  <c r="A5478" i="1"/>
  <c r="B5479" i="1"/>
  <c r="A5479" i="1"/>
  <c r="B5480" i="1"/>
  <c r="A5480" i="1"/>
  <c r="B5481" i="1"/>
  <c r="A5481" i="1"/>
  <c r="B5482" i="1"/>
  <c r="A5482" i="1"/>
  <c r="B5483" i="1"/>
  <c r="A5483" i="1"/>
  <c r="B5484" i="1"/>
  <c r="A5484" i="1"/>
  <c r="B5485" i="1"/>
  <c r="A5485" i="1"/>
  <c r="B5486" i="1"/>
  <c r="A5486" i="1"/>
  <c r="B5487" i="1"/>
  <c r="A5487" i="1"/>
  <c r="B5488" i="1"/>
  <c r="A5488" i="1"/>
  <c r="B5489" i="1"/>
  <c r="A5489" i="1"/>
  <c r="B5490" i="1"/>
  <c r="A5490" i="1"/>
  <c r="B5491" i="1"/>
  <c r="A5491" i="1"/>
  <c r="B5492" i="1"/>
  <c r="A5492" i="1"/>
  <c r="B5493" i="1"/>
  <c r="A5493" i="1"/>
  <c r="B5494" i="1"/>
  <c r="A5494" i="1"/>
  <c r="B5495" i="1"/>
  <c r="A5495" i="1"/>
  <c r="B5496" i="1"/>
  <c r="A5496" i="1"/>
  <c r="B5497" i="1"/>
  <c r="A5497" i="1"/>
  <c r="B5498" i="1"/>
  <c r="A5498" i="1"/>
  <c r="B5499" i="1"/>
  <c r="A5499" i="1"/>
  <c r="B5500" i="1"/>
  <c r="A5500" i="1"/>
  <c r="B5501" i="1"/>
  <c r="A5501" i="1"/>
  <c r="B5502" i="1"/>
  <c r="A5502" i="1"/>
  <c r="B5503" i="1"/>
  <c r="A5503" i="1"/>
  <c r="B5504" i="1"/>
  <c r="A5504" i="1"/>
  <c r="B5505" i="1"/>
  <c r="A5505" i="1"/>
  <c r="B5506" i="1"/>
  <c r="A5506" i="1"/>
  <c r="B5507" i="1"/>
  <c r="A5507" i="1"/>
  <c r="B5508" i="1"/>
  <c r="A5508" i="1"/>
  <c r="B5509" i="1"/>
  <c r="A5509" i="1"/>
  <c r="B5510" i="1"/>
  <c r="A5510" i="1"/>
  <c r="B5511" i="1"/>
  <c r="A5511" i="1"/>
  <c r="B5512" i="1"/>
  <c r="A5512" i="1"/>
  <c r="B5513" i="1"/>
  <c r="A5513" i="1"/>
  <c r="B5514" i="1"/>
  <c r="A5514" i="1"/>
  <c r="B5515" i="1"/>
  <c r="A5515" i="1"/>
  <c r="B5516" i="1"/>
  <c r="A5516" i="1"/>
  <c r="B5517" i="1"/>
  <c r="A5517" i="1"/>
  <c r="B5518" i="1"/>
  <c r="A5518" i="1"/>
  <c r="B5519" i="1"/>
  <c r="A5519" i="1"/>
  <c r="B5520" i="1"/>
  <c r="A5520" i="1"/>
  <c r="B5521" i="1"/>
  <c r="A5521" i="1"/>
  <c r="B5522" i="1"/>
  <c r="A5522" i="1"/>
  <c r="B5523" i="1"/>
  <c r="A5523" i="1"/>
  <c r="B5524" i="1"/>
  <c r="A5524" i="1"/>
  <c r="B5525" i="1"/>
  <c r="A5525" i="1"/>
  <c r="B5526" i="1"/>
  <c r="A5526" i="1"/>
  <c r="B5527" i="1"/>
  <c r="A5527" i="1"/>
  <c r="B5528" i="1"/>
  <c r="A5528" i="1"/>
  <c r="B5529" i="1"/>
  <c r="A5529" i="1"/>
  <c r="B5530" i="1"/>
  <c r="A5530" i="1"/>
  <c r="B5531" i="1"/>
  <c r="A5531" i="1"/>
  <c r="B5532" i="1"/>
  <c r="A5532" i="1"/>
  <c r="B5533" i="1"/>
  <c r="A5533" i="1"/>
  <c r="B5534" i="1"/>
  <c r="A5534" i="1"/>
  <c r="B5535" i="1"/>
  <c r="A5535" i="1"/>
  <c r="B5536" i="1"/>
  <c r="A5536" i="1"/>
  <c r="B5537" i="1"/>
  <c r="A5537" i="1"/>
  <c r="B5538" i="1"/>
  <c r="A5538" i="1"/>
  <c r="B5539" i="1"/>
  <c r="A5539" i="1"/>
  <c r="B5540" i="1"/>
  <c r="A5540" i="1"/>
  <c r="B5541" i="1"/>
  <c r="A5541" i="1"/>
  <c r="B5542" i="1"/>
  <c r="A5542" i="1"/>
  <c r="B5543" i="1"/>
  <c r="A5543" i="1"/>
  <c r="B5544" i="1"/>
  <c r="A5544" i="1"/>
  <c r="B5545" i="1"/>
  <c r="A5545" i="1"/>
  <c r="B5546" i="1"/>
  <c r="A5546" i="1"/>
  <c r="B5547" i="1"/>
  <c r="A5547" i="1"/>
  <c r="B5548" i="1"/>
  <c r="A5548" i="1"/>
  <c r="B5549" i="1"/>
  <c r="A5549" i="1"/>
  <c r="B5550" i="1"/>
  <c r="A5550" i="1"/>
  <c r="B5551" i="1"/>
  <c r="A5551" i="1"/>
  <c r="B5552" i="1"/>
  <c r="A5552" i="1"/>
  <c r="B5553" i="1"/>
  <c r="A5553" i="1"/>
  <c r="B5554" i="1"/>
  <c r="A5554" i="1"/>
  <c r="B5555" i="1"/>
  <c r="A5555" i="1"/>
  <c r="B5556" i="1"/>
  <c r="A5556" i="1"/>
  <c r="B5557" i="1"/>
  <c r="A5557" i="1"/>
  <c r="B5558" i="1"/>
  <c r="A5558" i="1"/>
  <c r="B5559" i="1"/>
  <c r="A5559" i="1"/>
  <c r="B5560" i="1"/>
  <c r="A5560" i="1"/>
  <c r="B5561" i="1"/>
  <c r="A5561" i="1"/>
  <c r="B5562" i="1"/>
  <c r="A5562" i="1"/>
  <c r="B5563" i="1"/>
  <c r="A5563" i="1"/>
  <c r="B5564" i="1"/>
  <c r="A5564" i="1"/>
  <c r="B5565" i="1"/>
  <c r="A5565" i="1"/>
  <c r="B5566" i="1"/>
  <c r="A5566" i="1"/>
  <c r="B5567" i="1"/>
  <c r="A5567" i="1"/>
  <c r="B5568" i="1"/>
  <c r="A5568" i="1"/>
  <c r="B5569" i="1"/>
  <c r="A5569" i="1"/>
  <c r="B5570" i="1"/>
  <c r="A5570" i="1"/>
  <c r="B5571" i="1"/>
  <c r="A5571" i="1"/>
  <c r="B5572" i="1"/>
  <c r="A5572" i="1"/>
  <c r="B5573" i="1"/>
  <c r="A5573" i="1"/>
  <c r="B5574" i="1"/>
  <c r="A5574" i="1"/>
  <c r="B5575" i="1"/>
  <c r="A5575" i="1"/>
  <c r="B5576" i="1"/>
  <c r="A5576" i="1"/>
  <c r="B5577" i="1"/>
  <c r="A5577" i="1"/>
  <c r="B5578" i="1"/>
  <c r="A5578" i="1"/>
  <c r="B5579" i="1"/>
  <c r="A5579" i="1"/>
  <c r="B5580" i="1"/>
  <c r="A5580" i="1"/>
  <c r="B5581" i="1"/>
  <c r="A5581" i="1"/>
  <c r="B5582" i="1"/>
  <c r="A5582" i="1"/>
  <c r="B5583" i="1"/>
  <c r="A5583" i="1"/>
  <c r="B5584" i="1"/>
  <c r="A5584" i="1"/>
  <c r="B5585" i="1"/>
  <c r="A5585" i="1"/>
  <c r="B5586" i="1"/>
  <c r="A5586" i="1"/>
  <c r="B5587" i="1"/>
  <c r="A5587" i="1"/>
  <c r="B5588" i="1"/>
  <c r="A5588" i="1"/>
  <c r="B5589" i="1"/>
  <c r="A5589" i="1"/>
  <c r="B5590" i="1"/>
  <c r="A5590" i="1"/>
  <c r="B5591" i="1"/>
  <c r="A5591" i="1"/>
  <c r="B5592" i="1"/>
  <c r="A5592" i="1"/>
  <c r="B5593" i="1"/>
  <c r="A5593" i="1"/>
  <c r="B5594" i="1"/>
  <c r="A5594" i="1"/>
  <c r="B5595" i="1"/>
  <c r="A5595" i="1"/>
  <c r="B5596" i="1"/>
  <c r="A5596" i="1"/>
  <c r="B5597" i="1"/>
  <c r="A5597" i="1"/>
  <c r="B5598" i="1"/>
  <c r="A5598" i="1"/>
  <c r="B5599" i="1"/>
  <c r="A5599" i="1"/>
  <c r="B5600" i="1"/>
  <c r="A5600" i="1"/>
  <c r="B5601" i="1"/>
  <c r="A5601" i="1"/>
  <c r="B5602" i="1"/>
  <c r="A5602" i="1"/>
  <c r="B5603" i="1"/>
  <c r="A5603" i="1"/>
  <c r="B5604" i="1"/>
  <c r="A5604" i="1"/>
  <c r="B5605" i="1"/>
  <c r="A5605" i="1"/>
  <c r="B5606" i="1"/>
  <c r="A5606" i="1"/>
  <c r="B5607" i="1"/>
  <c r="A5607" i="1"/>
  <c r="B5608" i="1"/>
  <c r="A5608" i="1"/>
  <c r="B5609" i="1"/>
  <c r="A5609" i="1"/>
  <c r="B5610" i="1"/>
  <c r="A5610" i="1"/>
  <c r="B5611" i="1"/>
  <c r="A5611" i="1"/>
  <c r="B5612" i="1"/>
  <c r="A5612" i="1"/>
  <c r="B5613" i="1"/>
  <c r="A5613" i="1"/>
  <c r="B5614" i="1"/>
  <c r="A5614" i="1"/>
  <c r="B5615" i="1"/>
  <c r="A5615" i="1"/>
  <c r="B5616" i="1"/>
  <c r="A5616" i="1"/>
  <c r="B5617" i="1"/>
  <c r="A5617" i="1"/>
  <c r="B5618" i="1"/>
  <c r="A5618" i="1"/>
  <c r="B5619" i="1"/>
  <c r="A5619" i="1"/>
  <c r="B5620" i="1"/>
  <c r="A5620" i="1"/>
  <c r="B5621" i="1"/>
  <c r="A5621" i="1"/>
  <c r="B5622" i="1"/>
  <c r="A5622" i="1"/>
  <c r="B5623" i="1"/>
  <c r="A5623" i="1"/>
  <c r="B5624" i="1"/>
  <c r="A5624" i="1"/>
  <c r="B5625" i="1"/>
  <c r="A5625" i="1"/>
  <c r="B5626" i="1"/>
  <c r="A5626" i="1"/>
  <c r="B5627" i="1"/>
  <c r="A5627" i="1"/>
  <c r="B5628" i="1"/>
  <c r="A5628" i="1"/>
  <c r="B5629" i="1"/>
  <c r="A5629" i="1"/>
  <c r="B5630" i="1"/>
  <c r="A5630" i="1"/>
  <c r="B5631" i="1"/>
  <c r="A5631" i="1"/>
  <c r="B5632" i="1"/>
  <c r="A5632" i="1"/>
  <c r="B5633" i="1"/>
  <c r="A5633" i="1"/>
  <c r="B5634" i="1"/>
  <c r="A5634" i="1"/>
  <c r="B5635" i="1"/>
  <c r="A5635" i="1"/>
  <c r="B5636" i="1"/>
  <c r="A5636" i="1"/>
  <c r="B5637" i="1"/>
  <c r="A5637" i="1"/>
  <c r="B5638" i="1"/>
  <c r="A5638" i="1"/>
  <c r="B5639" i="1"/>
  <c r="A5639" i="1"/>
  <c r="B5640" i="1"/>
  <c r="A5640" i="1"/>
  <c r="B5641" i="1"/>
  <c r="A5641" i="1"/>
  <c r="B5642" i="1"/>
  <c r="A5642" i="1"/>
  <c r="B5643" i="1"/>
  <c r="A5643" i="1"/>
  <c r="B5644" i="1"/>
  <c r="A5644" i="1"/>
  <c r="B5645" i="1"/>
  <c r="A5645" i="1"/>
  <c r="B5646" i="1"/>
  <c r="A5646" i="1"/>
  <c r="B5647" i="1"/>
  <c r="A5647" i="1"/>
  <c r="B5648" i="1"/>
  <c r="A5648" i="1"/>
  <c r="B5649" i="1"/>
  <c r="A5649" i="1"/>
  <c r="B5650" i="1"/>
  <c r="A5650" i="1"/>
  <c r="B5651" i="1"/>
  <c r="A5651" i="1"/>
  <c r="B5652" i="1"/>
  <c r="A5652" i="1"/>
  <c r="B5653" i="1"/>
  <c r="A5653" i="1"/>
  <c r="B5654" i="1"/>
  <c r="A5654" i="1"/>
  <c r="B5655" i="1"/>
  <c r="A5655" i="1"/>
  <c r="B5656" i="1"/>
  <c r="A5656" i="1"/>
  <c r="B5657" i="1"/>
  <c r="A5657" i="1"/>
  <c r="B5658" i="1"/>
  <c r="A5658" i="1"/>
  <c r="B5659" i="1"/>
  <c r="A5659" i="1"/>
  <c r="B5660" i="1"/>
  <c r="A5660" i="1"/>
  <c r="B5661" i="1"/>
  <c r="A5661" i="1"/>
  <c r="B5662" i="1"/>
  <c r="A5662" i="1"/>
  <c r="B5663" i="1"/>
  <c r="A5663" i="1"/>
  <c r="B5664" i="1"/>
  <c r="A5664" i="1"/>
  <c r="B5665" i="1"/>
  <c r="A5665" i="1"/>
  <c r="B5666" i="1"/>
  <c r="A5666" i="1"/>
  <c r="B5667" i="1"/>
  <c r="A5667" i="1"/>
  <c r="B5668" i="1"/>
  <c r="A5668" i="1"/>
  <c r="B5669" i="1"/>
  <c r="A5669" i="1"/>
  <c r="B5670" i="1"/>
  <c r="A5670" i="1"/>
  <c r="B5671" i="1"/>
  <c r="A5671" i="1"/>
  <c r="B5672" i="1"/>
  <c r="A5672" i="1"/>
  <c r="B5673" i="1"/>
  <c r="A5673" i="1"/>
  <c r="B5674" i="1"/>
  <c r="A5674" i="1"/>
  <c r="B5675" i="1"/>
  <c r="A5675" i="1"/>
  <c r="B5676" i="1"/>
  <c r="A5676" i="1"/>
  <c r="B5677" i="1"/>
  <c r="A5677" i="1"/>
  <c r="B5678" i="1"/>
  <c r="A5678" i="1"/>
  <c r="B5679" i="1"/>
  <c r="A5679" i="1"/>
  <c r="B5680" i="1"/>
  <c r="A5680" i="1"/>
  <c r="B5681" i="1"/>
  <c r="A5681" i="1"/>
  <c r="B5682" i="1"/>
  <c r="A5682" i="1"/>
  <c r="B5683" i="1"/>
  <c r="A5683" i="1"/>
  <c r="B5684" i="1"/>
  <c r="A5684" i="1"/>
  <c r="B5685" i="1"/>
  <c r="A5685" i="1"/>
  <c r="B5686" i="1"/>
  <c r="A5686" i="1"/>
  <c r="B5687" i="1"/>
  <c r="A5687" i="1"/>
  <c r="B5688" i="1"/>
  <c r="A5688" i="1"/>
  <c r="B5689" i="1"/>
  <c r="A5689" i="1"/>
  <c r="B5690" i="1"/>
  <c r="A5690" i="1"/>
  <c r="B5691" i="1"/>
  <c r="A5691" i="1"/>
  <c r="B5692" i="1"/>
  <c r="A5692" i="1"/>
  <c r="B5693" i="1"/>
  <c r="A5693" i="1"/>
  <c r="B5694" i="1"/>
  <c r="A5694" i="1"/>
  <c r="B5695" i="1"/>
  <c r="A5695" i="1"/>
  <c r="B5696" i="1"/>
  <c r="A5696" i="1"/>
  <c r="B5697" i="1"/>
  <c r="A5697" i="1"/>
  <c r="B5698" i="1"/>
  <c r="A5698" i="1"/>
  <c r="B5699" i="1"/>
  <c r="A5699" i="1"/>
  <c r="B5700" i="1"/>
  <c r="A5700" i="1"/>
  <c r="B5701" i="1"/>
  <c r="A5701" i="1"/>
  <c r="B5702" i="1"/>
  <c r="A5702" i="1"/>
  <c r="B5703" i="1"/>
  <c r="A5703" i="1"/>
  <c r="B5704" i="1"/>
  <c r="A5704" i="1"/>
  <c r="B5705" i="1"/>
  <c r="A5705" i="1"/>
  <c r="B5706" i="1"/>
  <c r="A5706" i="1"/>
  <c r="B5707" i="1"/>
  <c r="A5707" i="1"/>
  <c r="B5708" i="1"/>
  <c r="A5708" i="1"/>
  <c r="B5709" i="1"/>
  <c r="A5709" i="1"/>
  <c r="B5710" i="1"/>
  <c r="A5710" i="1"/>
  <c r="B5711" i="1"/>
  <c r="A5711" i="1"/>
  <c r="B5712" i="1"/>
  <c r="A5712" i="1"/>
  <c r="B5713" i="1"/>
  <c r="A5713" i="1"/>
  <c r="B5714" i="1"/>
  <c r="A5714" i="1"/>
  <c r="B5715" i="1"/>
  <c r="A5715" i="1"/>
  <c r="B5716" i="1"/>
  <c r="A5716" i="1"/>
  <c r="B5717" i="1"/>
  <c r="A5717" i="1"/>
  <c r="B5718" i="1"/>
  <c r="A5718" i="1"/>
  <c r="B5719" i="1"/>
  <c r="A5719" i="1"/>
  <c r="B5720" i="1"/>
  <c r="A5720" i="1"/>
  <c r="B5721" i="1"/>
  <c r="A5721" i="1"/>
  <c r="B5722" i="1"/>
  <c r="A5722" i="1"/>
  <c r="B5723" i="1"/>
  <c r="A5723" i="1"/>
  <c r="B5724" i="1"/>
  <c r="A5724" i="1"/>
  <c r="B5725" i="1"/>
  <c r="A5725" i="1"/>
  <c r="B5726" i="1"/>
  <c r="A5726" i="1"/>
  <c r="B5727" i="1"/>
  <c r="A5727" i="1"/>
  <c r="B5728" i="1"/>
  <c r="A5728" i="1"/>
  <c r="B5729" i="1"/>
  <c r="A5729" i="1"/>
  <c r="B5730" i="1"/>
  <c r="A5730" i="1"/>
  <c r="B5731" i="1"/>
  <c r="A5731" i="1"/>
  <c r="B5732" i="1"/>
  <c r="A5732" i="1"/>
  <c r="B5733" i="1"/>
  <c r="A5733" i="1"/>
  <c r="B5734" i="1"/>
  <c r="A5734" i="1"/>
  <c r="B5735" i="1"/>
  <c r="A5735" i="1"/>
  <c r="B5736" i="1"/>
  <c r="A5736" i="1"/>
  <c r="B5737" i="1"/>
  <c r="A5737" i="1"/>
  <c r="B5738" i="1"/>
  <c r="A5738" i="1"/>
  <c r="B5739" i="1"/>
  <c r="A5739" i="1"/>
  <c r="B5740" i="1"/>
  <c r="A5740" i="1"/>
  <c r="B5741" i="1"/>
  <c r="A5741" i="1"/>
  <c r="B5742" i="1"/>
  <c r="A5742" i="1"/>
  <c r="B5743" i="1"/>
  <c r="A5743" i="1"/>
  <c r="B5744" i="1"/>
  <c r="A5744" i="1"/>
  <c r="B5745" i="1"/>
  <c r="A5745" i="1"/>
  <c r="B5746" i="1"/>
  <c r="A5746" i="1"/>
  <c r="B5747" i="1"/>
  <c r="A5747" i="1"/>
  <c r="B5748" i="1"/>
  <c r="A5748" i="1"/>
  <c r="B5749" i="1"/>
  <c r="A5749" i="1"/>
  <c r="B5750" i="1"/>
  <c r="A5750" i="1"/>
  <c r="B5751" i="1"/>
  <c r="A5751" i="1"/>
  <c r="B5752" i="1"/>
  <c r="A5752" i="1"/>
  <c r="B5753" i="1"/>
  <c r="A5753" i="1"/>
  <c r="B5754" i="1"/>
  <c r="A5754" i="1"/>
  <c r="B5755" i="1"/>
  <c r="A5755" i="1"/>
  <c r="B5756" i="1"/>
  <c r="A5756" i="1"/>
  <c r="B5757" i="1"/>
  <c r="A5757" i="1"/>
  <c r="B5758" i="1"/>
  <c r="A5758" i="1"/>
  <c r="B5759" i="1"/>
  <c r="A5759" i="1"/>
  <c r="B5760" i="1"/>
  <c r="A5760" i="1"/>
  <c r="B5761" i="1"/>
  <c r="A5761" i="1"/>
  <c r="B5762" i="1"/>
  <c r="A5762" i="1"/>
  <c r="B5763" i="1"/>
  <c r="A5763" i="1"/>
  <c r="B5764" i="1"/>
  <c r="A5764" i="1"/>
  <c r="B5765" i="1"/>
  <c r="A5765" i="1"/>
  <c r="B5766" i="1"/>
  <c r="A5766" i="1"/>
  <c r="B5767" i="1"/>
  <c r="A5767" i="1"/>
  <c r="B5768" i="1"/>
  <c r="A5768" i="1"/>
  <c r="B5769" i="1"/>
  <c r="A5769" i="1"/>
  <c r="B5770" i="1"/>
  <c r="A5770" i="1"/>
  <c r="B5771" i="1"/>
  <c r="A5771" i="1"/>
  <c r="B5772" i="1"/>
  <c r="A5772" i="1"/>
  <c r="B5773" i="1"/>
  <c r="A5773" i="1"/>
  <c r="B5774" i="1"/>
  <c r="A5774" i="1"/>
  <c r="B5775" i="1"/>
  <c r="A5775" i="1"/>
  <c r="B5776" i="1"/>
  <c r="A5776" i="1"/>
  <c r="B5777" i="1"/>
  <c r="A5777" i="1"/>
  <c r="B5778" i="1"/>
  <c r="A5778" i="1"/>
  <c r="B5779" i="1"/>
  <c r="A5779" i="1"/>
  <c r="B5780" i="1"/>
  <c r="A5780" i="1"/>
  <c r="B5781" i="1"/>
  <c r="A5781" i="1"/>
  <c r="B5782" i="1"/>
  <c r="A5782" i="1"/>
  <c r="B5783" i="1"/>
  <c r="A5783" i="1"/>
  <c r="B5784" i="1"/>
  <c r="A5784" i="1"/>
  <c r="B5785" i="1"/>
  <c r="A5785" i="1"/>
  <c r="B5786" i="1"/>
  <c r="A5786" i="1"/>
  <c r="B5787" i="1"/>
  <c r="A5787" i="1"/>
  <c r="B5788" i="1"/>
  <c r="A5788" i="1"/>
  <c r="B5789" i="1"/>
  <c r="A5789" i="1"/>
  <c r="B5790" i="1"/>
  <c r="A5790" i="1"/>
  <c r="B5791" i="1"/>
  <c r="A5791" i="1"/>
  <c r="B5792" i="1"/>
  <c r="A5792" i="1"/>
  <c r="B5793" i="1"/>
  <c r="A5793" i="1"/>
  <c r="B5794" i="1"/>
  <c r="A5794" i="1"/>
  <c r="B5795" i="1"/>
  <c r="A5795" i="1"/>
  <c r="B5796" i="1"/>
  <c r="A5796" i="1"/>
  <c r="B5797" i="1"/>
  <c r="A5797" i="1"/>
  <c r="B5798" i="1"/>
  <c r="A5798" i="1"/>
  <c r="B5799" i="1"/>
  <c r="A5799" i="1"/>
  <c r="B5800" i="1"/>
  <c r="A5800" i="1"/>
  <c r="B5801" i="1"/>
  <c r="A5801" i="1"/>
  <c r="B5802" i="1"/>
  <c r="A5802" i="1"/>
  <c r="B5803" i="1"/>
  <c r="A5803" i="1"/>
  <c r="B5804" i="1"/>
  <c r="A5804" i="1"/>
  <c r="B5805" i="1"/>
  <c r="A5805" i="1"/>
  <c r="B5806" i="1"/>
  <c r="A5806" i="1"/>
  <c r="B5807" i="1"/>
  <c r="A5807" i="1"/>
  <c r="B5808" i="1"/>
  <c r="A5808" i="1"/>
  <c r="B5809" i="1"/>
  <c r="A5809" i="1"/>
  <c r="B5810" i="1"/>
  <c r="A5810" i="1"/>
  <c r="B5811" i="1"/>
  <c r="A5811" i="1"/>
  <c r="B5812" i="1"/>
  <c r="A5812" i="1"/>
  <c r="B5813" i="1"/>
  <c r="A5813" i="1"/>
  <c r="B5814" i="1"/>
  <c r="A5814" i="1"/>
  <c r="B5815" i="1"/>
  <c r="A5815" i="1"/>
  <c r="B5816" i="1"/>
  <c r="A5816" i="1"/>
  <c r="B5817" i="1"/>
  <c r="A5817" i="1"/>
  <c r="B5818" i="1"/>
  <c r="A5818" i="1"/>
  <c r="B5819" i="1"/>
  <c r="A5819" i="1"/>
  <c r="B5820" i="1"/>
  <c r="A5820" i="1"/>
  <c r="B5821" i="1"/>
  <c r="A5821" i="1"/>
  <c r="B5822" i="1"/>
  <c r="A5822" i="1"/>
  <c r="B5823" i="1"/>
  <c r="A5823" i="1"/>
  <c r="B5824" i="1"/>
  <c r="A5824" i="1"/>
  <c r="B5825" i="1"/>
  <c r="A5825" i="1"/>
  <c r="B5826" i="1"/>
  <c r="A5826" i="1"/>
  <c r="B5827" i="1"/>
  <c r="A5827" i="1"/>
  <c r="B5828" i="1"/>
  <c r="A5828" i="1"/>
  <c r="B5829" i="1"/>
  <c r="A5829" i="1"/>
  <c r="B5830" i="1"/>
  <c r="A5830" i="1"/>
  <c r="B5831" i="1"/>
  <c r="A5831" i="1"/>
  <c r="B5832" i="1"/>
  <c r="A5832" i="1"/>
  <c r="B5833" i="1"/>
  <c r="A5833" i="1"/>
  <c r="B5834" i="1"/>
  <c r="A5834" i="1"/>
  <c r="B5835" i="1"/>
  <c r="A5835" i="1"/>
  <c r="B5836" i="1"/>
  <c r="A5836" i="1"/>
  <c r="B5837" i="1"/>
  <c r="A5837" i="1"/>
  <c r="B5838" i="1"/>
  <c r="A5838" i="1"/>
  <c r="B5839" i="1"/>
  <c r="A5839" i="1"/>
  <c r="B5840" i="1"/>
  <c r="A5840" i="1"/>
  <c r="B5841" i="1"/>
  <c r="A5841" i="1"/>
  <c r="B5842" i="1"/>
  <c r="A5842" i="1"/>
  <c r="B5843" i="1"/>
  <c r="A5843" i="1"/>
  <c r="B5844" i="1"/>
  <c r="A5844" i="1"/>
  <c r="B5845" i="1"/>
  <c r="A5845" i="1"/>
  <c r="B5846" i="1"/>
  <c r="A5846" i="1"/>
  <c r="B5847" i="1"/>
  <c r="A5847" i="1"/>
  <c r="B5848" i="1"/>
  <c r="A5848" i="1"/>
  <c r="B5849" i="1"/>
  <c r="A5849" i="1"/>
  <c r="B5850" i="1"/>
  <c r="A5850" i="1"/>
  <c r="B5851" i="1"/>
  <c r="A5851" i="1"/>
  <c r="B5852" i="1"/>
  <c r="A5852" i="1"/>
  <c r="B5853" i="1"/>
  <c r="A5853" i="1"/>
  <c r="B5854" i="1"/>
  <c r="A5854" i="1"/>
  <c r="B5855" i="1"/>
  <c r="A5855" i="1"/>
  <c r="B5856" i="1"/>
  <c r="A5856" i="1"/>
  <c r="B5857" i="1"/>
  <c r="A5857" i="1"/>
  <c r="B5858" i="1"/>
  <c r="A5858" i="1"/>
  <c r="B5859" i="1"/>
  <c r="A5859" i="1"/>
  <c r="B5860" i="1"/>
  <c r="A5860" i="1"/>
  <c r="B5861" i="1"/>
  <c r="A5861" i="1"/>
  <c r="B5862" i="1"/>
  <c r="A5862" i="1"/>
  <c r="B5863" i="1"/>
  <c r="A5863" i="1"/>
  <c r="B5864" i="1"/>
  <c r="A5864" i="1"/>
  <c r="B5865" i="1"/>
  <c r="A5865" i="1"/>
  <c r="B5866" i="1"/>
  <c r="A5866" i="1"/>
  <c r="B5867" i="1"/>
  <c r="A5867" i="1"/>
  <c r="B5868" i="1"/>
  <c r="A5868" i="1"/>
  <c r="B5869" i="1"/>
  <c r="A5869" i="1"/>
  <c r="B5870" i="1"/>
  <c r="A5870" i="1"/>
  <c r="B5871" i="1"/>
  <c r="A5871" i="1"/>
  <c r="B5872" i="1"/>
  <c r="A5872" i="1"/>
  <c r="B5873" i="1"/>
  <c r="A5873" i="1"/>
  <c r="B5874" i="1"/>
  <c r="A5874" i="1"/>
  <c r="B5875" i="1"/>
  <c r="A5875" i="1"/>
  <c r="B5876" i="1"/>
  <c r="A5876" i="1"/>
  <c r="B5877" i="1"/>
  <c r="A5877" i="1"/>
  <c r="B5878" i="1"/>
  <c r="A5878" i="1"/>
  <c r="B5879" i="1"/>
  <c r="A5879" i="1"/>
  <c r="B5880" i="1"/>
  <c r="A5880" i="1"/>
  <c r="B5881" i="1"/>
  <c r="A5881" i="1"/>
  <c r="B5882" i="1"/>
  <c r="A5882" i="1"/>
  <c r="B5883" i="1"/>
  <c r="A5883" i="1"/>
  <c r="B5884" i="1"/>
  <c r="A5884" i="1"/>
  <c r="B5885" i="1"/>
  <c r="A5885" i="1"/>
  <c r="B5886" i="1"/>
  <c r="A5886" i="1"/>
  <c r="B5887" i="1"/>
  <c r="A5887" i="1"/>
  <c r="B5888" i="1"/>
  <c r="A5888" i="1"/>
  <c r="B5889" i="1"/>
  <c r="A5889" i="1"/>
  <c r="B5890" i="1"/>
  <c r="A5890" i="1"/>
  <c r="B5891" i="1"/>
  <c r="A5891" i="1"/>
  <c r="B5892" i="1"/>
  <c r="A5892" i="1"/>
  <c r="B5893" i="1"/>
  <c r="A5893" i="1"/>
  <c r="B5894" i="1"/>
  <c r="A5894" i="1"/>
  <c r="B5895" i="1"/>
  <c r="A5895" i="1"/>
  <c r="B5896" i="1"/>
  <c r="A5896" i="1"/>
  <c r="B5897" i="1"/>
  <c r="A5897" i="1"/>
  <c r="B5898" i="1"/>
  <c r="A5898" i="1"/>
  <c r="B5899" i="1"/>
  <c r="A5899" i="1"/>
  <c r="B5900" i="1"/>
  <c r="A5900" i="1"/>
  <c r="B5901" i="1"/>
  <c r="A5901" i="1"/>
  <c r="B5902" i="1"/>
  <c r="A5902" i="1"/>
  <c r="B5903" i="1"/>
  <c r="A5903" i="1"/>
  <c r="B5904" i="1"/>
  <c r="A5904" i="1"/>
  <c r="B5905" i="1"/>
  <c r="A5905" i="1"/>
  <c r="B5906" i="1"/>
  <c r="A5906" i="1"/>
  <c r="B5907" i="1"/>
  <c r="A5907" i="1"/>
  <c r="B5908" i="1"/>
  <c r="A5908" i="1"/>
  <c r="B5909" i="1"/>
  <c r="A5909" i="1"/>
  <c r="B5910" i="1"/>
  <c r="A5910" i="1"/>
  <c r="B5911" i="1"/>
  <c r="A5911" i="1"/>
  <c r="B5912" i="1"/>
  <c r="A5912" i="1"/>
  <c r="B5913" i="1"/>
  <c r="A5913" i="1"/>
  <c r="B5914" i="1"/>
  <c r="A5914" i="1"/>
  <c r="B5915" i="1"/>
  <c r="A5915" i="1"/>
  <c r="B5916" i="1"/>
  <c r="A5916" i="1"/>
  <c r="B5917" i="1"/>
  <c r="A5917" i="1"/>
  <c r="B5918" i="1"/>
  <c r="A5918" i="1"/>
  <c r="B5919" i="1"/>
  <c r="A5919" i="1"/>
  <c r="B5920" i="1"/>
  <c r="A5920" i="1"/>
  <c r="B5921" i="1"/>
  <c r="A5921" i="1"/>
  <c r="B5922" i="1"/>
  <c r="A5922" i="1"/>
  <c r="B5923" i="1"/>
  <c r="A5923" i="1"/>
  <c r="B5924" i="1"/>
  <c r="A5924" i="1"/>
  <c r="B5925" i="1"/>
  <c r="A5925" i="1"/>
  <c r="B5926" i="1"/>
  <c r="A5926" i="1"/>
  <c r="B5927" i="1"/>
  <c r="A5927" i="1"/>
  <c r="B5928" i="1"/>
  <c r="A5928" i="1"/>
  <c r="B5929" i="1"/>
  <c r="A5929" i="1"/>
  <c r="B5930" i="1"/>
  <c r="A5930" i="1"/>
  <c r="B5931" i="1"/>
  <c r="A5931" i="1"/>
  <c r="B5932" i="1"/>
  <c r="A5932" i="1"/>
  <c r="B5933" i="1"/>
  <c r="A5933" i="1"/>
  <c r="B5934" i="1"/>
  <c r="A5934" i="1"/>
  <c r="B5935" i="1"/>
  <c r="A5935" i="1"/>
  <c r="B5936" i="1"/>
  <c r="A5936" i="1"/>
  <c r="B5937" i="1"/>
  <c r="A5937" i="1"/>
  <c r="B5938" i="1"/>
  <c r="A5938" i="1"/>
  <c r="B5939" i="1"/>
  <c r="A5939" i="1"/>
  <c r="B5940" i="1"/>
  <c r="A5940" i="1"/>
  <c r="B5941" i="1"/>
  <c r="A5941" i="1"/>
  <c r="B5942" i="1"/>
  <c r="A5942" i="1"/>
  <c r="B5943" i="1"/>
  <c r="A5943" i="1"/>
  <c r="B5944" i="1"/>
  <c r="A5944" i="1"/>
  <c r="B5945" i="1"/>
  <c r="A5945" i="1"/>
  <c r="B5946" i="1"/>
  <c r="A5946" i="1"/>
  <c r="B5947" i="1"/>
  <c r="A5947" i="1"/>
  <c r="B5948" i="1"/>
  <c r="A5948" i="1"/>
  <c r="B5949" i="1"/>
  <c r="A5949" i="1"/>
  <c r="B5950" i="1"/>
  <c r="A5950" i="1"/>
  <c r="B5951" i="1"/>
  <c r="A5951" i="1"/>
  <c r="B5952" i="1"/>
  <c r="A5952" i="1"/>
  <c r="B5953" i="1"/>
  <c r="A5953" i="1"/>
  <c r="B5954" i="1"/>
  <c r="A5954" i="1"/>
  <c r="B5955" i="1"/>
  <c r="A5955" i="1"/>
  <c r="B5956" i="1"/>
  <c r="A5956" i="1"/>
  <c r="B5957" i="1"/>
  <c r="A5957" i="1"/>
  <c r="B5958" i="1"/>
  <c r="A5958" i="1"/>
  <c r="B5959" i="1"/>
  <c r="A5959" i="1"/>
  <c r="B5960" i="1"/>
  <c r="A5960" i="1"/>
  <c r="B5961" i="1"/>
  <c r="A5961" i="1"/>
  <c r="B5962" i="1"/>
  <c r="A5962" i="1"/>
  <c r="B5963" i="1"/>
  <c r="A5963" i="1"/>
  <c r="B5964" i="1"/>
  <c r="A5964" i="1"/>
  <c r="B5965" i="1"/>
  <c r="A5965" i="1"/>
  <c r="B5966" i="1"/>
  <c r="A5966" i="1"/>
  <c r="B5967" i="1"/>
  <c r="A5967" i="1"/>
  <c r="B5968" i="1"/>
  <c r="A5968" i="1"/>
  <c r="B5969" i="1"/>
  <c r="A5969" i="1"/>
  <c r="B5970" i="1"/>
  <c r="A5970" i="1"/>
  <c r="B5971" i="1"/>
  <c r="A5971" i="1"/>
  <c r="B5972" i="1"/>
  <c r="A5972" i="1"/>
  <c r="B5973" i="1"/>
  <c r="A5973" i="1"/>
  <c r="B5974" i="1"/>
  <c r="A5974" i="1"/>
  <c r="B5975" i="1"/>
  <c r="A5975" i="1"/>
  <c r="B5976" i="1"/>
  <c r="A5976" i="1"/>
  <c r="B5977" i="1"/>
  <c r="A5977" i="1"/>
  <c r="B5978" i="1"/>
  <c r="A5978" i="1"/>
  <c r="B5979" i="1"/>
  <c r="A5979" i="1"/>
  <c r="B5980" i="1"/>
  <c r="A5980" i="1"/>
  <c r="B5981" i="1"/>
  <c r="A5981" i="1"/>
  <c r="B5982" i="1"/>
  <c r="A5982" i="1"/>
  <c r="B5983" i="1"/>
  <c r="A5983" i="1"/>
  <c r="B5984" i="1"/>
  <c r="A5984" i="1"/>
  <c r="B5985" i="1"/>
  <c r="A5985" i="1"/>
  <c r="B5986" i="1"/>
  <c r="A5986" i="1"/>
  <c r="B5987" i="1"/>
  <c r="A5987" i="1"/>
  <c r="B5988" i="1"/>
  <c r="A5988" i="1"/>
  <c r="B5989" i="1"/>
  <c r="A5989" i="1"/>
  <c r="B5990" i="1"/>
  <c r="A5990" i="1"/>
  <c r="B5991" i="1"/>
  <c r="A5991" i="1"/>
  <c r="B5992" i="1"/>
  <c r="A5992" i="1"/>
  <c r="B5993" i="1"/>
  <c r="A5993" i="1"/>
  <c r="B5994" i="1"/>
  <c r="A5994" i="1"/>
  <c r="B5995" i="1"/>
  <c r="A5995" i="1"/>
  <c r="B5996" i="1"/>
  <c r="A5996" i="1"/>
  <c r="B5997" i="1"/>
  <c r="A5997" i="1"/>
  <c r="B5998" i="1"/>
  <c r="A5998" i="1"/>
  <c r="B5999" i="1"/>
  <c r="A5999" i="1"/>
  <c r="B6000" i="1"/>
  <c r="A6000" i="1"/>
  <c r="B6001" i="1"/>
  <c r="A6001" i="1"/>
  <c r="B6002" i="1"/>
  <c r="A6002" i="1"/>
  <c r="B6003" i="1"/>
  <c r="A6003" i="1"/>
  <c r="B6004" i="1"/>
  <c r="A6004" i="1"/>
  <c r="B6005" i="1"/>
  <c r="A6005" i="1"/>
  <c r="B6006" i="1"/>
  <c r="A6006" i="1"/>
  <c r="B6007" i="1"/>
  <c r="A6007" i="1"/>
  <c r="B6008" i="1"/>
  <c r="A6008" i="1"/>
  <c r="B6009" i="1"/>
  <c r="A6009" i="1"/>
  <c r="B6010" i="1"/>
  <c r="A6010" i="1"/>
  <c r="B6011" i="1"/>
  <c r="A6011" i="1"/>
  <c r="B6012" i="1"/>
  <c r="A6012" i="1"/>
  <c r="B6013" i="1"/>
  <c r="A6013" i="1"/>
  <c r="B6014" i="1"/>
  <c r="A6014" i="1"/>
  <c r="B6015" i="1"/>
  <c r="A6015" i="1"/>
  <c r="B6016" i="1"/>
  <c r="A6016" i="1"/>
  <c r="B6017" i="1"/>
  <c r="A6017" i="1"/>
  <c r="B6018" i="1"/>
  <c r="A6018" i="1"/>
  <c r="B6019" i="1"/>
  <c r="A6019" i="1"/>
  <c r="B6020" i="1"/>
  <c r="A6020" i="1"/>
  <c r="B6021" i="1"/>
  <c r="A6021" i="1"/>
  <c r="B6022" i="1"/>
  <c r="A6022" i="1"/>
  <c r="B6023" i="1"/>
  <c r="A6023" i="1"/>
  <c r="B6024" i="1"/>
  <c r="A6024" i="1"/>
  <c r="B6025" i="1"/>
  <c r="A6025" i="1"/>
  <c r="B6026" i="1"/>
  <c r="A6026" i="1"/>
  <c r="B6027" i="1"/>
  <c r="A6027" i="1"/>
  <c r="B6028" i="1"/>
  <c r="A6028" i="1"/>
  <c r="B6029" i="1"/>
  <c r="A6029" i="1"/>
  <c r="B6030" i="1"/>
  <c r="A6030" i="1"/>
  <c r="B6031" i="1"/>
  <c r="A6031" i="1"/>
  <c r="B6032" i="1"/>
  <c r="A6032" i="1"/>
  <c r="B6033" i="1"/>
  <c r="A6033" i="1"/>
  <c r="B6034" i="1"/>
  <c r="A6034" i="1"/>
  <c r="B6035" i="1"/>
  <c r="A6035" i="1"/>
  <c r="B6036" i="1"/>
  <c r="A6036" i="1"/>
  <c r="B6037" i="1"/>
  <c r="A6037" i="1"/>
  <c r="B6038" i="1"/>
  <c r="A6038" i="1"/>
  <c r="B6039" i="1"/>
  <c r="A6039" i="1"/>
  <c r="B6040" i="1"/>
  <c r="A6040" i="1"/>
  <c r="B6041" i="1"/>
  <c r="A6041" i="1"/>
  <c r="B6042" i="1"/>
  <c r="A6042" i="1"/>
  <c r="B6043" i="1"/>
  <c r="A6043" i="1"/>
  <c r="B6044" i="1"/>
  <c r="A6044" i="1"/>
  <c r="B6045" i="1"/>
  <c r="A6045" i="1"/>
  <c r="B6046" i="1"/>
  <c r="A6046" i="1"/>
  <c r="B6047" i="1"/>
  <c r="A6047" i="1"/>
  <c r="B6048" i="1"/>
  <c r="A6048" i="1"/>
  <c r="B6049" i="1"/>
  <c r="A6049" i="1"/>
  <c r="B6050" i="1"/>
  <c r="A6050" i="1"/>
  <c r="B6051" i="1"/>
  <c r="A6051" i="1"/>
  <c r="B6052" i="1"/>
  <c r="A6052" i="1"/>
  <c r="B6053" i="1"/>
  <c r="A6053" i="1"/>
  <c r="B6054" i="1"/>
  <c r="A6054" i="1"/>
  <c r="B6055" i="1"/>
  <c r="A6055" i="1"/>
  <c r="B6056" i="1"/>
  <c r="A6056" i="1"/>
  <c r="B6057" i="1"/>
  <c r="A6057" i="1"/>
  <c r="B6058" i="1"/>
  <c r="A6058" i="1"/>
  <c r="B6059" i="1"/>
  <c r="A6059" i="1"/>
  <c r="B6060" i="1"/>
  <c r="A6060" i="1"/>
  <c r="B6061" i="1"/>
  <c r="A6061" i="1"/>
  <c r="B6062" i="1"/>
  <c r="A6062" i="1"/>
  <c r="B6063" i="1"/>
  <c r="A6063" i="1"/>
  <c r="B6064" i="1"/>
  <c r="A6064" i="1"/>
  <c r="B6065" i="1"/>
  <c r="A6065" i="1"/>
  <c r="B6066" i="1"/>
  <c r="A6066" i="1"/>
  <c r="B6067" i="1"/>
  <c r="A6067" i="1"/>
  <c r="B6068" i="1"/>
  <c r="A6068" i="1"/>
  <c r="B6069" i="1"/>
  <c r="A6069" i="1"/>
  <c r="B6070" i="1"/>
  <c r="A6070" i="1"/>
  <c r="B6071" i="1"/>
  <c r="A6071" i="1"/>
  <c r="B6072" i="1"/>
  <c r="A6072" i="1"/>
  <c r="B6073" i="1"/>
  <c r="A6073" i="1"/>
  <c r="B6074" i="1"/>
  <c r="A6074" i="1"/>
  <c r="B6075" i="1"/>
  <c r="A6075" i="1"/>
  <c r="B6076" i="1"/>
  <c r="A6076" i="1"/>
  <c r="B6077" i="1"/>
  <c r="A6077" i="1"/>
  <c r="B6078" i="1"/>
  <c r="A6078" i="1"/>
  <c r="B6079" i="1"/>
  <c r="A6079" i="1"/>
  <c r="B6080" i="1"/>
  <c r="A6080" i="1"/>
  <c r="B6081" i="1"/>
  <c r="A6081" i="1"/>
  <c r="B6082" i="1"/>
  <c r="A6082" i="1"/>
  <c r="B6083" i="1"/>
  <c r="A6083" i="1"/>
  <c r="B6084" i="1"/>
  <c r="A6084" i="1"/>
  <c r="B6085" i="1"/>
  <c r="A6085" i="1"/>
  <c r="B6086" i="1"/>
  <c r="A6086" i="1"/>
  <c r="B6087" i="1"/>
  <c r="A6087" i="1"/>
  <c r="B6088" i="1"/>
  <c r="A6088" i="1"/>
  <c r="B6089" i="1"/>
  <c r="A6089" i="1"/>
  <c r="B6090" i="1"/>
  <c r="A6090" i="1"/>
  <c r="B6091" i="1"/>
  <c r="A6091" i="1"/>
  <c r="B6092" i="1"/>
  <c r="A6092" i="1"/>
  <c r="B6093" i="1"/>
  <c r="A6093" i="1"/>
  <c r="B6094" i="1"/>
  <c r="A6094" i="1"/>
  <c r="B6095" i="1"/>
  <c r="A6095" i="1"/>
  <c r="B6096" i="1"/>
  <c r="A6096" i="1"/>
  <c r="B6097" i="1"/>
  <c r="A6097" i="1"/>
  <c r="B6098" i="1"/>
  <c r="A6098" i="1"/>
  <c r="B6099" i="1"/>
  <c r="A6099" i="1"/>
  <c r="B6100" i="1"/>
  <c r="A6100" i="1"/>
  <c r="B6101" i="1"/>
  <c r="A6101" i="1"/>
  <c r="B6102" i="1"/>
  <c r="A6102" i="1"/>
  <c r="B6103" i="1"/>
  <c r="A6103" i="1"/>
  <c r="B6104" i="1"/>
  <c r="A6104" i="1"/>
  <c r="B6105" i="1"/>
  <c r="A6105" i="1"/>
  <c r="B6106" i="1"/>
  <c r="A6106" i="1"/>
  <c r="B6107" i="1"/>
  <c r="A6107" i="1"/>
  <c r="B6108" i="1"/>
  <c r="A6108" i="1"/>
  <c r="B6109" i="1"/>
  <c r="A6109" i="1"/>
  <c r="B6110" i="1"/>
  <c r="A6110" i="1"/>
  <c r="B6111" i="1"/>
  <c r="A6111" i="1"/>
  <c r="B6112" i="1"/>
  <c r="A6112" i="1"/>
  <c r="B6113" i="1"/>
  <c r="A6113" i="1"/>
  <c r="B6114" i="1"/>
  <c r="A6114" i="1"/>
  <c r="B6115" i="1"/>
  <c r="A6115" i="1"/>
  <c r="B6116" i="1"/>
  <c r="A6116" i="1"/>
  <c r="B6117" i="1"/>
  <c r="A6117" i="1"/>
  <c r="B6118" i="1"/>
  <c r="A6118" i="1"/>
  <c r="B6119" i="1"/>
  <c r="A6119" i="1"/>
  <c r="B6120" i="1"/>
  <c r="A6120" i="1"/>
  <c r="B6121" i="1"/>
  <c r="A6121" i="1"/>
  <c r="B6122" i="1"/>
  <c r="A6122" i="1"/>
  <c r="B6123" i="1"/>
  <c r="A6123" i="1"/>
  <c r="B6124" i="1"/>
  <c r="A6124" i="1"/>
  <c r="B6125" i="1"/>
  <c r="A6125" i="1"/>
  <c r="B6126" i="1"/>
  <c r="A6126" i="1"/>
  <c r="B6127" i="1"/>
  <c r="A6127" i="1"/>
  <c r="B6128" i="1"/>
  <c r="A6128" i="1"/>
  <c r="B6129" i="1"/>
  <c r="A6129" i="1"/>
  <c r="B6130" i="1"/>
  <c r="A6130" i="1"/>
  <c r="B6131" i="1"/>
  <c r="A6131" i="1"/>
  <c r="B6132" i="1"/>
  <c r="A6132" i="1"/>
  <c r="B6133" i="1"/>
  <c r="A6133" i="1"/>
  <c r="B6134" i="1"/>
  <c r="A6134" i="1"/>
  <c r="B6135" i="1"/>
  <c r="A6135" i="1"/>
  <c r="B6136" i="1"/>
  <c r="A6136" i="1"/>
  <c r="B6137" i="1"/>
  <c r="A6137" i="1"/>
  <c r="B6138" i="1"/>
  <c r="A6138" i="1"/>
  <c r="B6139" i="1"/>
  <c r="A6139" i="1"/>
  <c r="B6140" i="1"/>
  <c r="A6140" i="1"/>
  <c r="B6141" i="1"/>
  <c r="A6141" i="1"/>
  <c r="B6142" i="1"/>
  <c r="A6142" i="1"/>
  <c r="B6143" i="1"/>
  <c r="A6143" i="1"/>
  <c r="B6144" i="1"/>
  <c r="A6144" i="1"/>
  <c r="B6145" i="1"/>
  <c r="A6145" i="1"/>
  <c r="B6146" i="1"/>
  <c r="A6146" i="1"/>
  <c r="B6147" i="1"/>
  <c r="A6147" i="1"/>
  <c r="B6148" i="1"/>
  <c r="A6148" i="1"/>
  <c r="B6149" i="1"/>
  <c r="A6149" i="1"/>
  <c r="B6150" i="1"/>
  <c r="A6150" i="1"/>
  <c r="B6151" i="1"/>
  <c r="A6151" i="1"/>
  <c r="B6152" i="1"/>
  <c r="A6152" i="1"/>
  <c r="B6153" i="1"/>
  <c r="A6153" i="1"/>
  <c r="B6154" i="1"/>
  <c r="A6154" i="1"/>
  <c r="B6155" i="1"/>
  <c r="A6155" i="1"/>
  <c r="B6156" i="1"/>
  <c r="A6156" i="1"/>
  <c r="B6157" i="1"/>
  <c r="A6157" i="1"/>
  <c r="B6158" i="1"/>
  <c r="A6158" i="1"/>
  <c r="B6159" i="1"/>
  <c r="A6159" i="1"/>
  <c r="B6160" i="1"/>
  <c r="A6160" i="1"/>
  <c r="B6161" i="1"/>
  <c r="A6161" i="1"/>
  <c r="B6162" i="1"/>
  <c r="A6162" i="1"/>
  <c r="B6163" i="1"/>
  <c r="A6163" i="1"/>
  <c r="B6164" i="1"/>
  <c r="A6164" i="1"/>
  <c r="B6165" i="1"/>
  <c r="A6165" i="1"/>
  <c r="B6166" i="1"/>
  <c r="A6166" i="1"/>
  <c r="B6167" i="1"/>
  <c r="A6167" i="1"/>
  <c r="B6168" i="1"/>
  <c r="A6168" i="1"/>
  <c r="B6169" i="1"/>
  <c r="A6169" i="1"/>
  <c r="B6170" i="1"/>
  <c r="A6170" i="1"/>
  <c r="B6171" i="1"/>
  <c r="A6171" i="1"/>
  <c r="B6172" i="1"/>
  <c r="A6172" i="1"/>
  <c r="B6173" i="1"/>
  <c r="A6173" i="1"/>
  <c r="B6174" i="1"/>
  <c r="A6174" i="1"/>
  <c r="B6175" i="1"/>
  <c r="A6175" i="1"/>
  <c r="B6176" i="1"/>
  <c r="A6176" i="1"/>
  <c r="B6177" i="1"/>
  <c r="A6177" i="1"/>
  <c r="B6178" i="1"/>
  <c r="A6178" i="1"/>
  <c r="B6179" i="1"/>
  <c r="A6179" i="1"/>
  <c r="B6180" i="1"/>
  <c r="A6180" i="1"/>
  <c r="B6181" i="1"/>
  <c r="A6181" i="1"/>
  <c r="B6182" i="1"/>
  <c r="A6182" i="1"/>
  <c r="B6183" i="1"/>
  <c r="A6183" i="1"/>
  <c r="B6184" i="1"/>
  <c r="A6184" i="1"/>
  <c r="B6185" i="1"/>
  <c r="A6185" i="1"/>
  <c r="B6186" i="1"/>
  <c r="A6186" i="1"/>
  <c r="B6187" i="1"/>
  <c r="A6187" i="1"/>
  <c r="B6188" i="1"/>
  <c r="A6188" i="1"/>
  <c r="B6189" i="1"/>
  <c r="A6189" i="1"/>
  <c r="B6190" i="1"/>
  <c r="A6190" i="1"/>
  <c r="B6191" i="1"/>
  <c r="A6191" i="1"/>
  <c r="B6192" i="1"/>
  <c r="A6192" i="1"/>
  <c r="B6193" i="1"/>
  <c r="A6193" i="1"/>
  <c r="B6194" i="1"/>
  <c r="A6194" i="1"/>
  <c r="B6195" i="1"/>
  <c r="A6195" i="1"/>
  <c r="B6196" i="1"/>
  <c r="A6196" i="1"/>
  <c r="B6197" i="1"/>
  <c r="A6197" i="1"/>
  <c r="B6198" i="1"/>
  <c r="A6198" i="1"/>
  <c r="B6199" i="1"/>
  <c r="A6199" i="1"/>
  <c r="B6200" i="1"/>
  <c r="A6200" i="1"/>
  <c r="B6201" i="1"/>
  <c r="A6201" i="1"/>
  <c r="B6202" i="1"/>
  <c r="A6202" i="1"/>
  <c r="B6203" i="1"/>
  <c r="A6203" i="1"/>
  <c r="B6204" i="1"/>
  <c r="A6204" i="1"/>
  <c r="B6205" i="1"/>
  <c r="A6205" i="1"/>
  <c r="B6206" i="1"/>
  <c r="A6206" i="1"/>
  <c r="B6207" i="1"/>
  <c r="A6207" i="1"/>
  <c r="B6208" i="1"/>
  <c r="A6208" i="1"/>
  <c r="B6209" i="1"/>
  <c r="A6209" i="1"/>
  <c r="B6210" i="1"/>
  <c r="A6210" i="1"/>
  <c r="B6211" i="1"/>
  <c r="A6211" i="1"/>
  <c r="B6212" i="1"/>
  <c r="A6212" i="1"/>
  <c r="B6213" i="1"/>
  <c r="A6213" i="1"/>
  <c r="B6214" i="1"/>
  <c r="A6214" i="1"/>
  <c r="B6215" i="1"/>
  <c r="A6215" i="1"/>
  <c r="B6216" i="1"/>
  <c r="A6216" i="1"/>
  <c r="B6217" i="1"/>
  <c r="A6217" i="1"/>
  <c r="B6218" i="1"/>
  <c r="A6218" i="1"/>
  <c r="B6219" i="1"/>
  <c r="A6219" i="1"/>
  <c r="B6220" i="1"/>
  <c r="A6220" i="1"/>
  <c r="B6221" i="1"/>
  <c r="A6221" i="1"/>
  <c r="B6222" i="1"/>
  <c r="A6222" i="1"/>
  <c r="B6223" i="1"/>
  <c r="A6223" i="1"/>
  <c r="B6224" i="1"/>
  <c r="A6224" i="1"/>
  <c r="B6225" i="1"/>
  <c r="A6225" i="1"/>
  <c r="B6226" i="1"/>
  <c r="A6226" i="1"/>
  <c r="B6227" i="1"/>
  <c r="A6227" i="1"/>
  <c r="B6228" i="1"/>
  <c r="A6228" i="1"/>
  <c r="B6229" i="1"/>
  <c r="A6229" i="1"/>
  <c r="B6230" i="1"/>
  <c r="A6230" i="1"/>
  <c r="B6231" i="1"/>
  <c r="A6231" i="1"/>
  <c r="B6232" i="1"/>
  <c r="A6232" i="1"/>
  <c r="B6233" i="1"/>
  <c r="A6233" i="1"/>
  <c r="B6234" i="1"/>
  <c r="A6234" i="1"/>
  <c r="B6235" i="1"/>
  <c r="A6235" i="1"/>
  <c r="B6236" i="1"/>
  <c r="A6236" i="1"/>
  <c r="B6237" i="1"/>
  <c r="A6237" i="1"/>
  <c r="B6238" i="1"/>
  <c r="A6238" i="1"/>
  <c r="B6239" i="1"/>
  <c r="A6239" i="1"/>
  <c r="B6240" i="1"/>
  <c r="A6240" i="1"/>
  <c r="B6241" i="1"/>
  <c r="A6241" i="1"/>
  <c r="B6242" i="1"/>
  <c r="A6242" i="1"/>
  <c r="B6243" i="1"/>
  <c r="A6243" i="1"/>
  <c r="B6244" i="1"/>
  <c r="A6244" i="1"/>
  <c r="B6245" i="1"/>
  <c r="A6245" i="1"/>
  <c r="B6246" i="1"/>
  <c r="A6246" i="1"/>
  <c r="B6247" i="1"/>
  <c r="A6247" i="1"/>
  <c r="B6248" i="1"/>
  <c r="A6248" i="1"/>
  <c r="B6249" i="1"/>
  <c r="A6249" i="1"/>
  <c r="B6250" i="1"/>
  <c r="A6250" i="1"/>
  <c r="B6251" i="1"/>
  <c r="A6251" i="1"/>
  <c r="B6252" i="1"/>
  <c r="A6252" i="1"/>
  <c r="B6253" i="1"/>
  <c r="A6253" i="1"/>
  <c r="B6254" i="1"/>
  <c r="A6254" i="1"/>
  <c r="B6255" i="1"/>
  <c r="A6255" i="1"/>
  <c r="B6256" i="1"/>
  <c r="A6256" i="1"/>
  <c r="B6257" i="1"/>
  <c r="A6257" i="1"/>
  <c r="B6258" i="1"/>
  <c r="A6258" i="1"/>
  <c r="B6259" i="1"/>
  <c r="A6259" i="1"/>
  <c r="B6260" i="1"/>
  <c r="A6260" i="1"/>
  <c r="B6261" i="1"/>
  <c r="A6261" i="1"/>
  <c r="B6262" i="1"/>
  <c r="A6262" i="1"/>
  <c r="B6263" i="1"/>
  <c r="A6263" i="1"/>
  <c r="B6264" i="1"/>
  <c r="A6264" i="1"/>
  <c r="B6265" i="1"/>
  <c r="A6265" i="1"/>
  <c r="B6266" i="1"/>
  <c r="A6266" i="1"/>
  <c r="B6267" i="1"/>
  <c r="A6267" i="1"/>
  <c r="B6268" i="1"/>
  <c r="A6268" i="1"/>
  <c r="B6269" i="1"/>
  <c r="A6269" i="1"/>
  <c r="B6270" i="1"/>
  <c r="A6270" i="1"/>
  <c r="B6271" i="1"/>
  <c r="A6271" i="1"/>
  <c r="B6272" i="1"/>
  <c r="A6272" i="1"/>
  <c r="B6273" i="1"/>
  <c r="A6273" i="1"/>
  <c r="B6274" i="1"/>
  <c r="A6274" i="1"/>
  <c r="B6275" i="1"/>
  <c r="A6275" i="1"/>
  <c r="B6276" i="1"/>
  <c r="A6276" i="1"/>
  <c r="B6277" i="1"/>
  <c r="A6277" i="1"/>
  <c r="B6278" i="1"/>
  <c r="A6278" i="1"/>
  <c r="B6279" i="1"/>
  <c r="A6279" i="1"/>
  <c r="B6280" i="1"/>
  <c r="A6280" i="1"/>
  <c r="B6281" i="1"/>
  <c r="A6281" i="1"/>
  <c r="B6282" i="1"/>
  <c r="A6282" i="1"/>
  <c r="B6283" i="1"/>
  <c r="A6283" i="1"/>
  <c r="B6284" i="1"/>
  <c r="A6284" i="1"/>
  <c r="B6285" i="1"/>
  <c r="A6285" i="1"/>
  <c r="B6286" i="1"/>
  <c r="A6286" i="1"/>
  <c r="B6287" i="1"/>
  <c r="A6287" i="1"/>
  <c r="B6288" i="1"/>
  <c r="A6288" i="1"/>
  <c r="B6289" i="1"/>
  <c r="A6289" i="1"/>
  <c r="B6290" i="1"/>
  <c r="A6290" i="1"/>
  <c r="B6291" i="1"/>
  <c r="A6291" i="1"/>
  <c r="B6292" i="1"/>
  <c r="A6292" i="1"/>
  <c r="B6293" i="1"/>
  <c r="A6293" i="1"/>
  <c r="B6294" i="1"/>
  <c r="A6294" i="1"/>
  <c r="B6295" i="1"/>
  <c r="A6295" i="1"/>
  <c r="B6296" i="1"/>
  <c r="A6296" i="1"/>
  <c r="B6297" i="1"/>
  <c r="A6297" i="1"/>
  <c r="B6298" i="1"/>
  <c r="A6298" i="1"/>
  <c r="B6299" i="1"/>
  <c r="A6299" i="1"/>
  <c r="B6300" i="1"/>
  <c r="A6300" i="1"/>
  <c r="B6301" i="1"/>
  <c r="A6301" i="1"/>
  <c r="B6302" i="1"/>
  <c r="A6302" i="1"/>
  <c r="B6303" i="1"/>
  <c r="A6303" i="1"/>
  <c r="B6304" i="1"/>
  <c r="A6304" i="1"/>
  <c r="B6305" i="1"/>
  <c r="A6305" i="1"/>
  <c r="B6306" i="1"/>
  <c r="A6306" i="1"/>
  <c r="B6307" i="1"/>
  <c r="A6307" i="1"/>
  <c r="B6308" i="1"/>
  <c r="A6308" i="1"/>
  <c r="B6309" i="1"/>
  <c r="A6309" i="1"/>
  <c r="B6310" i="1"/>
  <c r="A6310" i="1"/>
  <c r="B6311" i="1"/>
  <c r="A6311" i="1"/>
  <c r="B6312" i="1"/>
  <c r="A6312" i="1"/>
  <c r="B6313" i="1"/>
  <c r="A6313" i="1"/>
  <c r="B6314" i="1"/>
  <c r="A6314" i="1"/>
  <c r="B6315" i="1"/>
  <c r="A6315" i="1"/>
  <c r="B6316" i="1"/>
  <c r="A6316" i="1"/>
  <c r="B6317" i="1"/>
  <c r="A6317" i="1"/>
  <c r="B6318" i="1"/>
  <c r="A6318" i="1"/>
  <c r="B6319" i="1"/>
  <c r="A6319" i="1"/>
  <c r="B6320" i="1"/>
  <c r="A6320" i="1"/>
  <c r="B6321" i="1"/>
  <c r="A6321" i="1"/>
  <c r="B6322" i="1"/>
  <c r="A6322" i="1"/>
  <c r="B6323" i="1"/>
  <c r="A6323" i="1"/>
  <c r="B6324" i="1"/>
  <c r="A6324" i="1"/>
  <c r="B6325" i="1"/>
  <c r="A6325" i="1"/>
  <c r="B6326" i="1"/>
  <c r="A6326" i="1"/>
  <c r="B6327" i="1"/>
  <c r="A6327" i="1"/>
  <c r="B6328" i="1"/>
  <c r="A6328" i="1"/>
  <c r="B6329" i="1"/>
  <c r="A6329" i="1"/>
  <c r="B6330" i="1"/>
  <c r="A6330" i="1"/>
  <c r="B6331" i="1"/>
  <c r="A6331" i="1"/>
  <c r="B6332" i="1"/>
  <c r="A6332" i="1"/>
  <c r="B6333" i="1"/>
  <c r="A6333" i="1"/>
  <c r="B6334" i="1"/>
  <c r="A6334" i="1"/>
  <c r="B6335" i="1"/>
  <c r="A6335" i="1"/>
  <c r="B6336" i="1"/>
  <c r="A6336" i="1"/>
  <c r="B6337" i="1"/>
  <c r="A6337" i="1"/>
  <c r="B6338" i="1"/>
  <c r="A6338" i="1"/>
  <c r="B6339" i="1"/>
  <c r="A6339" i="1"/>
  <c r="B6340" i="1"/>
  <c r="A6340" i="1"/>
  <c r="B6341" i="1"/>
  <c r="A6341" i="1"/>
  <c r="B6342" i="1"/>
  <c r="A6342" i="1"/>
  <c r="B6343" i="1"/>
  <c r="A6343" i="1"/>
  <c r="B6344" i="1"/>
  <c r="A6344" i="1"/>
  <c r="B6345" i="1"/>
  <c r="A6345" i="1"/>
  <c r="B6346" i="1"/>
  <c r="A6346" i="1"/>
  <c r="B6347" i="1"/>
  <c r="A6347" i="1"/>
  <c r="B6348" i="1"/>
  <c r="A6348" i="1"/>
  <c r="B6349" i="1"/>
  <c r="A6349" i="1"/>
  <c r="B6350" i="1"/>
  <c r="A6350" i="1"/>
  <c r="B6351" i="1"/>
  <c r="A6351" i="1"/>
  <c r="B6352" i="1"/>
  <c r="A6352" i="1"/>
  <c r="B6353" i="1"/>
  <c r="A6353" i="1"/>
  <c r="B6354" i="1"/>
  <c r="A6354" i="1"/>
  <c r="B6355" i="1"/>
  <c r="A6355" i="1"/>
  <c r="B6356" i="1"/>
  <c r="A6356" i="1"/>
  <c r="B6357" i="1"/>
  <c r="A6357" i="1"/>
  <c r="B6358" i="1"/>
  <c r="A6358" i="1"/>
  <c r="B6359" i="1"/>
  <c r="A6359" i="1"/>
  <c r="B6360" i="1"/>
  <c r="A6360" i="1"/>
  <c r="B6361" i="1"/>
  <c r="A6361" i="1"/>
  <c r="B6362" i="1"/>
  <c r="A6362" i="1"/>
  <c r="B6363" i="1"/>
  <c r="A6363" i="1"/>
  <c r="B6364" i="1"/>
  <c r="A6364" i="1"/>
  <c r="B6365" i="1"/>
  <c r="A6365" i="1"/>
  <c r="B6366" i="1"/>
  <c r="A6366" i="1"/>
  <c r="B6367" i="1"/>
  <c r="A6367" i="1"/>
  <c r="B6368" i="1"/>
  <c r="A6368" i="1"/>
  <c r="B6369" i="1"/>
  <c r="A6369" i="1"/>
  <c r="B6370" i="1"/>
  <c r="A6370" i="1"/>
  <c r="B6371" i="1"/>
  <c r="A6371" i="1"/>
  <c r="B6372" i="1"/>
  <c r="A6372" i="1"/>
  <c r="B6373" i="1"/>
  <c r="A6373" i="1"/>
  <c r="B6374" i="1"/>
  <c r="A6374" i="1"/>
  <c r="B6375" i="1"/>
  <c r="A6375" i="1"/>
  <c r="B6376" i="1"/>
  <c r="A6376" i="1"/>
  <c r="B6377" i="1"/>
  <c r="A6377" i="1"/>
  <c r="B6378" i="1"/>
  <c r="A6378" i="1"/>
  <c r="B6379" i="1"/>
  <c r="A6379" i="1"/>
  <c r="B6380" i="1"/>
  <c r="A6380" i="1"/>
  <c r="B6381" i="1"/>
  <c r="A6381" i="1"/>
  <c r="B6382" i="1"/>
  <c r="A6382" i="1"/>
  <c r="B6383" i="1"/>
  <c r="A6383" i="1"/>
  <c r="B6384" i="1"/>
  <c r="A6384" i="1"/>
  <c r="B6385" i="1"/>
  <c r="A6385" i="1"/>
  <c r="B6386" i="1"/>
  <c r="A6386" i="1"/>
  <c r="B6387" i="1"/>
  <c r="A6387" i="1"/>
  <c r="B6388" i="1"/>
  <c r="A6388" i="1"/>
  <c r="B6389" i="1"/>
  <c r="A6389" i="1"/>
  <c r="B6390" i="1"/>
  <c r="A6390" i="1"/>
  <c r="B6391" i="1"/>
  <c r="A6391" i="1"/>
  <c r="B6392" i="1"/>
  <c r="A6392" i="1"/>
  <c r="B6393" i="1"/>
  <c r="A6393" i="1"/>
  <c r="B6394" i="1"/>
  <c r="A6394" i="1"/>
  <c r="B6395" i="1"/>
  <c r="A6395" i="1"/>
  <c r="B6396" i="1"/>
  <c r="A6396" i="1"/>
  <c r="B6397" i="1"/>
  <c r="A6397" i="1"/>
  <c r="B6398" i="1"/>
  <c r="A6398" i="1"/>
  <c r="B6399" i="1"/>
  <c r="A6399" i="1"/>
  <c r="B6400" i="1"/>
  <c r="A6400" i="1"/>
  <c r="B6401" i="1"/>
  <c r="A6401" i="1"/>
  <c r="B6402" i="1"/>
  <c r="A6402" i="1"/>
  <c r="B6403" i="1"/>
  <c r="A6403" i="1"/>
  <c r="B6404" i="1"/>
  <c r="A6404" i="1"/>
  <c r="B6405" i="1"/>
  <c r="A6405" i="1"/>
  <c r="B6406" i="1"/>
  <c r="A6406" i="1"/>
  <c r="B6407" i="1"/>
  <c r="A6407" i="1"/>
  <c r="B6408" i="1"/>
  <c r="A6408" i="1"/>
  <c r="B6409" i="1"/>
  <c r="A6409" i="1"/>
  <c r="B6410" i="1"/>
  <c r="A6410" i="1"/>
  <c r="B6411" i="1"/>
  <c r="A6411" i="1"/>
  <c r="B6412" i="1"/>
  <c r="A6412" i="1"/>
  <c r="B6413" i="1"/>
  <c r="A6413" i="1"/>
  <c r="B6414" i="1"/>
  <c r="A6414" i="1"/>
  <c r="B6415" i="1"/>
  <c r="A6415" i="1"/>
  <c r="B6416" i="1"/>
  <c r="A6416" i="1"/>
  <c r="B6417" i="1"/>
  <c r="A6417" i="1"/>
  <c r="B6418" i="1"/>
  <c r="A6418" i="1"/>
  <c r="B6419" i="1"/>
  <c r="A6419" i="1"/>
  <c r="B6420" i="1"/>
  <c r="A6420" i="1"/>
  <c r="B6421" i="1"/>
  <c r="A6421" i="1"/>
  <c r="B6422" i="1"/>
  <c r="A6422" i="1"/>
  <c r="B6423" i="1"/>
  <c r="A6423" i="1"/>
  <c r="B6424" i="1"/>
  <c r="A6424" i="1"/>
  <c r="B6425" i="1"/>
  <c r="A6425" i="1"/>
  <c r="B6426" i="1"/>
  <c r="A6426" i="1"/>
  <c r="B6427" i="1"/>
  <c r="A6427" i="1"/>
  <c r="B6428" i="1"/>
  <c r="A6428" i="1"/>
  <c r="B6429" i="1"/>
  <c r="A6429" i="1"/>
  <c r="B6430" i="1"/>
  <c r="A6430" i="1"/>
  <c r="B6431" i="1"/>
  <c r="A6431" i="1"/>
  <c r="B6432" i="1"/>
  <c r="A6432" i="1"/>
  <c r="B6433" i="1"/>
  <c r="A6433" i="1"/>
  <c r="B6434" i="1"/>
  <c r="A6434" i="1"/>
  <c r="B6435" i="1"/>
  <c r="A6435" i="1"/>
  <c r="B6436" i="1"/>
  <c r="A6436" i="1"/>
  <c r="B6437" i="1"/>
  <c r="A6437" i="1"/>
  <c r="B6438" i="1"/>
  <c r="A6438" i="1"/>
  <c r="B6439" i="1"/>
  <c r="A6439" i="1"/>
  <c r="B6440" i="1"/>
  <c r="A6440" i="1"/>
  <c r="B6441" i="1"/>
  <c r="A6441" i="1"/>
  <c r="B6442" i="1"/>
  <c r="A6442" i="1"/>
  <c r="B6443" i="1"/>
  <c r="A6443" i="1"/>
  <c r="B6444" i="1"/>
  <c r="A6444" i="1"/>
  <c r="B6445" i="1"/>
  <c r="A6445" i="1"/>
  <c r="B6446" i="1"/>
  <c r="A6446" i="1"/>
  <c r="B6447" i="1"/>
  <c r="A6447" i="1"/>
  <c r="B6448" i="1"/>
  <c r="A6448" i="1"/>
  <c r="B6449" i="1"/>
  <c r="A6449" i="1"/>
  <c r="B6450" i="1"/>
  <c r="A6450" i="1"/>
  <c r="B6451" i="1"/>
  <c r="A6451" i="1"/>
  <c r="B6452" i="1"/>
  <c r="A6452" i="1"/>
  <c r="B6453" i="1"/>
  <c r="A6453" i="1"/>
  <c r="B6454" i="1"/>
  <c r="A6454" i="1"/>
  <c r="B6455" i="1"/>
  <c r="A6455" i="1"/>
  <c r="B6456" i="1"/>
  <c r="A6456" i="1"/>
  <c r="B6457" i="1"/>
  <c r="A6457" i="1"/>
  <c r="B6458" i="1"/>
  <c r="A6458" i="1"/>
  <c r="B6459" i="1"/>
  <c r="A6459" i="1"/>
  <c r="B6460" i="1"/>
  <c r="A6460" i="1"/>
  <c r="B6461" i="1"/>
  <c r="A6461" i="1"/>
  <c r="B6462" i="1"/>
  <c r="A6462" i="1"/>
  <c r="B6463" i="1"/>
  <c r="A6463" i="1"/>
  <c r="B6464" i="1"/>
  <c r="A6464" i="1"/>
  <c r="B6465" i="1"/>
  <c r="A6465" i="1"/>
  <c r="B6466" i="1"/>
  <c r="A6466" i="1"/>
  <c r="B6467" i="1"/>
  <c r="A6467" i="1"/>
  <c r="B6468" i="1"/>
  <c r="A6468" i="1"/>
  <c r="B6469" i="1"/>
  <c r="A6469" i="1"/>
  <c r="B6470" i="1"/>
  <c r="A6470" i="1"/>
  <c r="B6471" i="1"/>
  <c r="A6471" i="1"/>
  <c r="B6472" i="1"/>
  <c r="A6472" i="1"/>
  <c r="B6473" i="1"/>
  <c r="A6473" i="1"/>
  <c r="B6474" i="1"/>
  <c r="A6474" i="1"/>
  <c r="B6475" i="1"/>
  <c r="A6475" i="1"/>
  <c r="B6476" i="1"/>
  <c r="A6476" i="1"/>
  <c r="B6477" i="1"/>
  <c r="A6477" i="1"/>
  <c r="B6478" i="1"/>
  <c r="A6478" i="1"/>
  <c r="B6479" i="1"/>
  <c r="A6479" i="1"/>
  <c r="B6480" i="1"/>
  <c r="A6480" i="1"/>
  <c r="B6481" i="1"/>
  <c r="A6481" i="1"/>
  <c r="B6482" i="1"/>
  <c r="A6482" i="1"/>
  <c r="B6483" i="1"/>
  <c r="A6483" i="1"/>
  <c r="B6484" i="1"/>
  <c r="A6484" i="1"/>
  <c r="B6485" i="1"/>
  <c r="A6485" i="1"/>
  <c r="B6486" i="1"/>
  <c r="A6486" i="1"/>
  <c r="B6487" i="1"/>
  <c r="A6487" i="1"/>
  <c r="B6488" i="1"/>
  <c r="A6488" i="1"/>
  <c r="B6489" i="1"/>
  <c r="A6489" i="1"/>
  <c r="B6490" i="1"/>
  <c r="A6490" i="1"/>
  <c r="B6491" i="1"/>
  <c r="A6491" i="1"/>
  <c r="B6492" i="1"/>
  <c r="A6492" i="1"/>
  <c r="B6493" i="1"/>
  <c r="A6493" i="1"/>
  <c r="B6494" i="1"/>
  <c r="A6494" i="1"/>
  <c r="B6495" i="1"/>
  <c r="A6495" i="1"/>
  <c r="B6496" i="1"/>
  <c r="A6496" i="1"/>
  <c r="B6497" i="1"/>
  <c r="A6497" i="1"/>
  <c r="B6498" i="1"/>
  <c r="A6498" i="1"/>
  <c r="B6499" i="1"/>
  <c r="A6499" i="1"/>
  <c r="B6500" i="1"/>
  <c r="A6500" i="1"/>
  <c r="B6501" i="1"/>
  <c r="A6501" i="1"/>
  <c r="B6502" i="1"/>
  <c r="A6502" i="1"/>
  <c r="B6503" i="1"/>
  <c r="A6503" i="1"/>
  <c r="B6504" i="1"/>
  <c r="A6504" i="1"/>
  <c r="B6505" i="1"/>
  <c r="A6505" i="1"/>
  <c r="B6506" i="1"/>
  <c r="A6506" i="1"/>
  <c r="B6507" i="1"/>
  <c r="A6507" i="1"/>
  <c r="B6508" i="1"/>
  <c r="A6508" i="1"/>
  <c r="B6509" i="1"/>
  <c r="A6509" i="1"/>
  <c r="B6510" i="1"/>
  <c r="A6510" i="1"/>
  <c r="B6511" i="1"/>
  <c r="A6511" i="1"/>
  <c r="B6512" i="1"/>
  <c r="A6512" i="1"/>
  <c r="B6513" i="1"/>
  <c r="A6513" i="1"/>
  <c r="B6514" i="1"/>
  <c r="A6514" i="1"/>
  <c r="B6515" i="1"/>
  <c r="A6515" i="1"/>
  <c r="B6516" i="1"/>
  <c r="A6516" i="1"/>
  <c r="B6517" i="1"/>
  <c r="A6517" i="1"/>
  <c r="B6518" i="1"/>
  <c r="A6518" i="1"/>
  <c r="B6519" i="1"/>
  <c r="A6519" i="1"/>
  <c r="B6520" i="1"/>
  <c r="A6520" i="1"/>
  <c r="B6521" i="1"/>
  <c r="A6521" i="1"/>
  <c r="B6522" i="1"/>
  <c r="A6522" i="1"/>
  <c r="B6523" i="1"/>
  <c r="A6523" i="1"/>
  <c r="B6524" i="1"/>
  <c r="A6524" i="1"/>
  <c r="B6525" i="1"/>
  <c r="A6525" i="1"/>
  <c r="B6526" i="1"/>
  <c r="A6526" i="1"/>
  <c r="B6527" i="1"/>
  <c r="A6527" i="1"/>
  <c r="B6528" i="1"/>
  <c r="A6528" i="1"/>
  <c r="B6529" i="1"/>
  <c r="A6529" i="1"/>
  <c r="B6530" i="1"/>
  <c r="A6530" i="1"/>
  <c r="B6531" i="1"/>
  <c r="A6531" i="1"/>
  <c r="B6532" i="1"/>
  <c r="A6532" i="1"/>
  <c r="B6533" i="1"/>
  <c r="A6533" i="1"/>
  <c r="B6534" i="1"/>
  <c r="A6534" i="1"/>
  <c r="B6535" i="1"/>
  <c r="A6535" i="1"/>
  <c r="B6536" i="1"/>
  <c r="A6536" i="1"/>
  <c r="B6537" i="1"/>
  <c r="A6537" i="1"/>
  <c r="B6538" i="1"/>
  <c r="A6538" i="1"/>
  <c r="B6539" i="1"/>
  <c r="A6539" i="1"/>
  <c r="B6540" i="1"/>
  <c r="A6540" i="1"/>
  <c r="B6541" i="1"/>
  <c r="A6541" i="1"/>
  <c r="B6542" i="1"/>
  <c r="A6542" i="1"/>
  <c r="B6543" i="1"/>
  <c r="A6543" i="1"/>
  <c r="B6544" i="1"/>
  <c r="A6544" i="1"/>
  <c r="B6545" i="1"/>
  <c r="A6545" i="1"/>
  <c r="B6546" i="1"/>
  <c r="A6546" i="1"/>
  <c r="B6547" i="1"/>
  <c r="A6547" i="1"/>
  <c r="B6548" i="1"/>
  <c r="A6548" i="1"/>
  <c r="B6549" i="1"/>
  <c r="A6549" i="1"/>
  <c r="B6550" i="1"/>
  <c r="A6550" i="1"/>
  <c r="B6551" i="1"/>
  <c r="A6551" i="1"/>
  <c r="B6552" i="1"/>
  <c r="A6552" i="1"/>
  <c r="B6553" i="1"/>
  <c r="A6553" i="1"/>
  <c r="B6554" i="1"/>
  <c r="A6554" i="1"/>
  <c r="B6555" i="1"/>
  <c r="A6555" i="1"/>
  <c r="B6556" i="1"/>
  <c r="A6556" i="1"/>
  <c r="B6557" i="1"/>
  <c r="A6557" i="1"/>
  <c r="B6558" i="1"/>
  <c r="A6558" i="1"/>
  <c r="B6559" i="1"/>
  <c r="A6559" i="1"/>
  <c r="B6560" i="1"/>
  <c r="A6560" i="1"/>
  <c r="B6561" i="1"/>
  <c r="A6561" i="1"/>
  <c r="B6562" i="1"/>
  <c r="A6562" i="1"/>
  <c r="B6563" i="1"/>
  <c r="A6563" i="1"/>
  <c r="B6564" i="1"/>
  <c r="A6564" i="1"/>
  <c r="B6565" i="1"/>
  <c r="A6565" i="1"/>
  <c r="B6566" i="1"/>
  <c r="A6566" i="1"/>
  <c r="B6567" i="1"/>
  <c r="A6567" i="1"/>
  <c r="B6568" i="1"/>
  <c r="A6568" i="1"/>
  <c r="B6569" i="1"/>
  <c r="A6569" i="1"/>
  <c r="B6570" i="1"/>
  <c r="A6570" i="1"/>
  <c r="B6571" i="1"/>
  <c r="A6571" i="1"/>
  <c r="B6572" i="1"/>
  <c r="A6572" i="1"/>
  <c r="B6573" i="1"/>
  <c r="A6573" i="1"/>
  <c r="B6574" i="1"/>
  <c r="A6574" i="1"/>
  <c r="B6575" i="1"/>
  <c r="A6575" i="1"/>
  <c r="B6576" i="1"/>
  <c r="A6576" i="1"/>
  <c r="B6577" i="1"/>
  <c r="A6577" i="1"/>
  <c r="B6578" i="1"/>
  <c r="A6578" i="1"/>
  <c r="B6579" i="1"/>
  <c r="A6579" i="1"/>
  <c r="B6580" i="1"/>
  <c r="A6580" i="1"/>
  <c r="B6581" i="1"/>
  <c r="A6581" i="1"/>
  <c r="B6582" i="1"/>
  <c r="A6582" i="1"/>
  <c r="B6583" i="1"/>
  <c r="A6583" i="1"/>
  <c r="B6584" i="1"/>
  <c r="A6584" i="1"/>
  <c r="B6585" i="1"/>
  <c r="A6585" i="1"/>
  <c r="B6586" i="1"/>
  <c r="A6586" i="1"/>
  <c r="B6587" i="1"/>
  <c r="A6587" i="1"/>
  <c r="B6588" i="1"/>
  <c r="A6588" i="1"/>
  <c r="B6589" i="1"/>
  <c r="A6589" i="1"/>
  <c r="B6590" i="1"/>
  <c r="A6590" i="1"/>
  <c r="B6591" i="1"/>
  <c r="A6591" i="1"/>
  <c r="B6592" i="1"/>
  <c r="A6592" i="1"/>
  <c r="B6593" i="1"/>
  <c r="A6593" i="1"/>
  <c r="B6594" i="1"/>
  <c r="A6594" i="1"/>
  <c r="B6595" i="1"/>
  <c r="A6595" i="1"/>
  <c r="B6596" i="1"/>
  <c r="A6596" i="1"/>
  <c r="B6597" i="1"/>
  <c r="A6597" i="1"/>
  <c r="B6598" i="1"/>
  <c r="A6598" i="1"/>
  <c r="B6599" i="1"/>
  <c r="A6599" i="1"/>
  <c r="B6600" i="1"/>
  <c r="A6600" i="1"/>
  <c r="B6601" i="1"/>
  <c r="A6601" i="1"/>
  <c r="B6602" i="1"/>
  <c r="A6602" i="1"/>
  <c r="B6603" i="1"/>
  <c r="A6603" i="1"/>
  <c r="B6604" i="1"/>
  <c r="A6604" i="1"/>
  <c r="B6605" i="1"/>
  <c r="A6605" i="1"/>
  <c r="B6606" i="1"/>
  <c r="A6606" i="1"/>
  <c r="B6607" i="1"/>
  <c r="A6607" i="1"/>
  <c r="B6608" i="1"/>
  <c r="A6608" i="1"/>
  <c r="B6609" i="1"/>
  <c r="A6609" i="1"/>
  <c r="B6610" i="1"/>
  <c r="A6610" i="1"/>
  <c r="B6611" i="1"/>
  <c r="A6611" i="1"/>
  <c r="B6612" i="1"/>
  <c r="A6612" i="1"/>
  <c r="B6613" i="1"/>
  <c r="A6613" i="1"/>
  <c r="B6614" i="1"/>
  <c r="A6614" i="1"/>
  <c r="B6615" i="1"/>
  <c r="A6615" i="1"/>
  <c r="B6616" i="1"/>
  <c r="A6616" i="1"/>
  <c r="B6617" i="1"/>
  <c r="A6617" i="1"/>
  <c r="B6618" i="1"/>
  <c r="A6618" i="1"/>
  <c r="B6619" i="1"/>
  <c r="A6619" i="1"/>
  <c r="B6620" i="1"/>
  <c r="A6620" i="1"/>
  <c r="B6621" i="1"/>
  <c r="A6621" i="1"/>
  <c r="B6622" i="1"/>
  <c r="A6622" i="1"/>
  <c r="B6623" i="1"/>
  <c r="A6623" i="1"/>
  <c r="B6624" i="1"/>
  <c r="A6624" i="1"/>
  <c r="B6625" i="1"/>
  <c r="A6625" i="1"/>
  <c r="B6626" i="1"/>
  <c r="A6626" i="1"/>
  <c r="B6627" i="1"/>
  <c r="A6627" i="1"/>
  <c r="B6628" i="1"/>
  <c r="A6628" i="1"/>
  <c r="B6629" i="1"/>
  <c r="A6629" i="1"/>
  <c r="B6630" i="1"/>
  <c r="A6630" i="1"/>
  <c r="B6631" i="1"/>
  <c r="A6631" i="1"/>
  <c r="B6632" i="1"/>
  <c r="A6632" i="1"/>
  <c r="B6633" i="1"/>
  <c r="A6633" i="1"/>
  <c r="B6634" i="1"/>
  <c r="A6634" i="1"/>
  <c r="B6635" i="1"/>
  <c r="A6635" i="1"/>
  <c r="B6636" i="1"/>
  <c r="A6636" i="1"/>
  <c r="B6637" i="1"/>
  <c r="A6637" i="1"/>
  <c r="B6638" i="1"/>
  <c r="A6638" i="1"/>
  <c r="B6639" i="1"/>
  <c r="A6639" i="1"/>
  <c r="B6640" i="1"/>
  <c r="A6640" i="1"/>
  <c r="B6641" i="1"/>
  <c r="A6641" i="1"/>
  <c r="B6642" i="1"/>
  <c r="A6642" i="1"/>
  <c r="B6643" i="1"/>
  <c r="A6643" i="1"/>
  <c r="B6644" i="1"/>
  <c r="A6644" i="1"/>
  <c r="B6645" i="1"/>
  <c r="A6645" i="1"/>
  <c r="B6646" i="1"/>
  <c r="A6646" i="1"/>
  <c r="B6647" i="1"/>
  <c r="A6647" i="1"/>
  <c r="B6648" i="1"/>
  <c r="A6648" i="1"/>
  <c r="B6649" i="1"/>
  <c r="A6649" i="1"/>
  <c r="B6650" i="1"/>
  <c r="A6650" i="1"/>
  <c r="B6651" i="1"/>
  <c r="A6651" i="1"/>
  <c r="B6652" i="1"/>
  <c r="A6652" i="1"/>
  <c r="B6653" i="1"/>
  <c r="A6653" i="1"/>
  <c r="B6654" i="1"/>
  <c r="A6654" i="1"/>
  <c r="B6655" i="1"/>
  <c r="A6655" i="1"/>
  <c r="B6656" i="1"/>
  <c r="A6656" i="1"/>
  <c r="B6657" i="1"/>
  <c r="A6657" i="1"/>
  <c r="B6658" i="1"/>
  <c r="A6658" i="1"/>
  <c r="B6659" i="1"/>
  <c r="A6659" i="1"/>
  <c r="B6660" i="1"/>
  <c r="A6660" i="1"/>
  <c r="B6661" i="1"/>
  <c r="A6661" i="1"/>
  <c r="B6662" i="1"/>
  <c r="A6662" i="1"/>
  <c r="B6663" i="1"/>
  <c r="A6663" i="1"/>
  <c r="B6664" i="1"/>
  <c r="A6664" i="1"/>
  <c r="B6665" i="1"/>
  <c r="A6665" i="1"/>
  <c r="B6666" i="1"/>
  <c r="A6666" i="1"/>
  <c r="B6667" i="1"/>
  <c r="A6667" i="1"/>
  <c r="B6668" i="1"/>
  <c r="A6668" i="1"/>
  <c r="B6669" i="1"/>
  <c r="A6669" i="1"/>
  <c r="B6670" i="1"/>
  <c r="A6670" i="1"/>
  <c r="B6671" i="1"/>
  <c r="A6671" i="1"/>
  <c r="B6672" i="1"/>
  <c r="A6672" i="1"/>
  <c r="B6673" i="1"/>
  <c r="A6673" i="1"/>
  <c r="B6674" i="1"/>
  <c r="A6674" i="1"/>
  <c r="B6675" i="1"/>
  <c r="A6675" i="1"/>
  <c r="B6676" i="1"/>
  <c r="A6676" i="1"/>
  <c r="B6677" i="1"/>
  <c r="A6677" i="1"/>
  <c r="B6678" i="1"/>
  <c r="A6678" i="1"/>
  <c r="B6679" i="1"/>
  <c r="A6679" i="1"/>
  <c r="B6680" i="1"/>
  <c r="A6680" i="1"/>
  <c r="B6681" i="1"/>
  <c r="A6681" i="1"/>
  <c r="B6682" i="1"/>
  <c r="A6682" i="1"/>
  <c r="B6683" i="1"/>
  <c r="A6683" i="1"/>
  <c r="B6684" i="1"/>
  <c r="A6684" i="1"/>
  <c r="B6685" i="1"/>
  <c r="A6685" i="1"/>
  <c r="B6686" i="1"/>
  <c r="A6686" i="1"/>
  <c r="B6687" i="1"/>
  <c r="A6687" i="1"/>
  <c r="B6688" i="1"/>
  <c r="A6688" i="1"/>
  <c r="B6689" i="1"/>
  <c r="A6689" i="1"/>
  <c r="B6690" i="1"/>
  <c r="A6690" i="1"/>
  <c r="B6691" i="1"/>
  <c r="A6691" i="1"/>
  <c r="B6692" i="1"/>
  <c r="A6692" i="1"/>
  <c r="B6693" i="1"/>
  <c r="A6693" i="1"/>
  <c r="B6694" i="1"/>
  <c r="A6694" i="1"/>
  <c r="B6695" i="1"/>
  <c r="A6695" i="1"/>
  <c r="B6696" i="1"/>
  <c r="A6696" i="1"/>
  <c r="B6697" i="1"/>
  <c r="A6697" i="1"/>
  <c r="B6698" i="1"/>
  <c r="A6698" i="1"/>
  <c r="B6699" i="1"/>
  <c r="A6699" i="1"/>
  <c r="B6700" i="1"/>
  <c r="A6700" i="1"/>
  <c r="B6701" i="1"/>
  <c r="A6701" i="1"/>
  <c r="B6702" i="1"/>
  <c r="A6702" i="1"/>
  <c r="B6703" i="1"/>
  <c r="A6703" i="1"/>
  <c r="B6704" i="1"/>
  <c r="A6704" i="1"/>
  <c r="B6705" i="1"/>
  <c r="A6705" i="1"/>
  <c r="B6706" i="1"/>
  <c r="A6706" i="1"/>
  <c r="B6707" i="1"/>
  <c r="A6707" i="1"/>
  <c r="B6708" i="1"/>
  <c r="A6708" i="1"/>
  <c r="B6709" i="1"/>
  <c r="A6709" i="1"/>
  <c r="B6710" i="1"/>
  <c r="A6710" i="1"/>
  <c r="B6711" i="1"/>
  <c r="A6711" i="1"/>
  <c r="B6712" i="1"/>
  <c r="A6712" i="1"/>
  <c r="B6713" i="1"/>
  <c r="A6713" i="1"/>
  <c r="B6714" i="1"/>
  <c r="A6714" i="1"/>
  <c r="B6715" i="1"/>
  <c r="A6715" i="1"/>
  <c r="B6716" i="1"/>
  <c r="A6716" i="1"/>
  <c r="B6717" i="1"/>
  <c r="A6717" i="1"/>
  <c r="B6718" i="1"/>
  <c r="A6718" i="1"/>
  <c r="B6719" i="1"/>
  <c r="A6719" i="1"/>
  <c r="B6720" i="1"/>
  <c r="A6720" i="1"/>
  <c r="B6721" i="1"/>
  <c r="A6721" i="1"/>
  <c r="B6722" i="1"/>
  <c r="A6722" i="1"/>
  <c r="B6723" i="1"/>
  <c r="A6723" i="1"/>
  <c r="B6724" i="1"/>
  <c r="A6724" i="1"/>
  <c r="B6725" i="1"/>
  <c r="A6725" i="1"/>
  <c r="B6726" i="1"/>
  <c r="A6726" i="1"/>
  <c r="B6727" i="1"/>
  <c r="A6727" i="1"/>
  <c r="B6728" i="1"/>
  <c r="A6728" i="1"/>
  <c r="B6729" i="1"/>
  <c r="A6729" i="1"/>
  <c r="B6730" i="1"/>
  <c r="A6730" i="1"/>
  <c r="B6731" i="1"/>
  <c r="A6731" i="1"/>
  <c r="B6732" i="1"/>
  <c r="A6732" i="1"/>
  <c r="B6733" i="1"/>
  <c r="A6733" i="1"/>
  <c r="B6734" i="1"/>
  <c r="A6734" i="1"/>
  <c r="B6735" i="1"/>
  <c r="A6735" i="1"/>
  <c r="B6736" i="1"/>
  <c r="A6736" i="1"/>
  <c r="B6737" i="1"/>
  <c r="A6737" i="1"/>
  <c r="B6738" i="1"/>
  <c r="A6738" i="1"/>
  <c r="B6739" i="1"/>
  <c r="A6739" i="1"/>
  <c r="B6740" i="1"/>
  <c r="A6740" i="1"/>
  <c r="B6741" i="1"/>
  <c r="A6741" i="1"/>
  <c r="B6742" i="1"/>
  <c r="A6742" i="1"/>
  <c r="B6743" i="1"/>
  <c r="A6743" i="1"/>
  <c r="B6744" i="1"/>
  <c r="A6744" i="1"/>
  <c r="B6745" i="1"/>
  <c r="A6745" i="1"/>
  <c r="B6746" i="1"/>
  <c r="A6746" i="1"/>
  <c r="B6747" i="1"/>
  <c r="A6747" i="1"/>
  <c r="B6748" i="1"/>
  <c r="A6748" i="1"/>
  <c r="B6749" i="1"/>
  <c r="A6749" i="1"/>
  <c r="B6750" i="1"/>
  <c r="A6750" i="1"/>
  <c r="B6751" i="1"/>
  <c r="A6751" i="1"/>
  <c r="B6752" i="1"/>
  <c r="A6752" i="1"/>
  <c r="B6753" i="1"/>
  <c r="A6753" i="1"/>
  <c r="B6754" i="1"/>
  <c r="A6754" i="1"/>
  <c r="B6755" i="1"/>
  <c r="A6755" i="1"/>
  <c r="B6756" i="1"/>
  <c r="A6756" i="1"/>
  <c r="B6757" i="1"/>
  <c r="A6757" i="1"/>
  <c r="B6758" i="1"/>
  <c r="A6758" i="1"/>
  <c r="B6759" i="1"/>
  <c r="A6759" i="1"/>
  <c r="B6760" i="1"/>
  <c r="A6760" i="1"/>
  <c r="B6761" i="1"/>
  <c r="A6761" i="1"/>
  <c r="B6762" i="1"/>
  <c r="A6762" i="1"/>
  <c r="B6763" i="1"/>
  <c r="A6763" i="1"/>
  <c r="B6764" i="1"/>
  <c r="A6764" i="1"/>
  <c r="B6765" i="1"/>
  <c r="A6765" i="1"/>
  <c r="B6766" i="1"/>
  <c r="A6766" i="1"/>
  <c r="B6767" i="1"/>
  <c r="A6767" i="1"/>
  <c r="B6768" i="1"/>
  <c r="A6768" i="1"/>
  <c r="B6769" i="1"/>
  <c r="A6769" i="1"/>
  <c r="B6770" i="1"/>
  <c r="A6770" i="1"/>
  <c r="B6771" i="1"/>
  <c r="A6771" i="1"/>
  <c r="B6772" i="1"/>
  <c r="A6772" i="1"/>
  <c r="B6773" i="1"/>
  <c r="A6773" i="1"/>
  <c r="B6774" i="1"/>
  <c r="A6774" i="1"/>
  <c r="B6775" i="1"/>
  <c r="A6775" i="1"/>
  <c r="B6776" i="1"/>
  <c r="A6776" i="1"/>
  <c r="B6777" i="1"/>
  <c r="A6777" i="1"/>
  <c r="B6778" i="1"/>
  <c r="A6778" i="1"/>
  <c r="B6779" i="1"/>
  <c r="A6779" i="1"/>
  <c r="B6780" i="1"/>
  <c r="A6780" i="1"/>
  <c r="B6781" i="1"/>
  <c r="A6781" i="1"/>
  <c r="B6782" i="1"/>
  <c r="A6782" i="1"/>
  <c r="B6783" i="1"/>
  <c r="A6783" i="1"/>
  <c r="B6784" i="1"/>
  <c r="A6784" i="1"/>
  <c r="B6785" i="1"/>
  <c r="A6785" i="1"/>
  <c r="B6786" i="1"/>
  <c r="A6786" i="1"/>
  <c r="B6787" i="1"/>
  <c r="A6787" i="1"/>
  <c r="B6788" i="1"/>
  <c r="A6788" i="1"/>
  <c r="B6789" i="1"/>
  <c r="A6789" i="1"/>
  <c r="B6790" i="1"/>
  <c r="A6790" i="1"/>
  <c r="B6791" i="1"/>
  <c r="A6791" i="1"/>
  <c r="B6792" i="1"/>
  <c r="A6792" i="1"/>
  <c r="B6793" i="1"/>
  <c r="A6793" i="1"/>
  <c r="B6794" i="1"/>
  <c r="A6794" i="1"/>
  <c r="B6795" i="1"/>
  <c r="A6795" i="1"/>
  <c r="B6796" i="1"/>
  <c r="A6796" i="1"/>
  <c r="B6797" i="1"/>
  <c r="A6797" i="1"/>
  <c r="B6798" i="1"/>
  <c r="A6798" i="1"/>
  <c r="B6799" i="1"/>
  <c r="A6799" i="1"/>
  <c r="B6800" i="1"/>
  <c r="A6800" i="1"/>
  <c r="B6801" i="1"/>
  <c r="A6801" i="1"/>
  <c r="B6802" i="1"/>
  <c r="A6802" i="1"/>
  <c r="B6803" i="1"/>
  <c r="A6803" i="1"/>
  <c r="B6804" i="1"/>
  <c r="A6804" i="1"/>
  <c r="B6805" i="1"/>
  <c r="A6805" i="1"/>
  <c r="B6806" i="1"/>
  <c r="A6806" i="1"/>
  <c r="B6807" i="1"/>
  <c r="A6807" i="1"/>
  <c r="B6808" i="1"/>
  <c r="A6808" i="1"/>
  <c r="B6809" i="1"/>
  <c r="A6809" i="1"/>
  <c r="B6810" i="1"/>
  <c r="A6810" i="1"/>
  <c r="B6811" i="1"/>
  <c r="A6811" i="1"/>
  <c r="B6812" i="1"/>
  <c r="A6812" i="1"/>
  <c r="B6813" i="1"/>
  <c r="A6813" i="1"/>
  <c r="B6814" i="1"/>
  <c r="A6814" i="1"/>
  <c r="B6815" i="1"/>
  <c r="A6815" i="1"/>
  <c r="B6816" i="1"/>
  <c r="A6816" i="1"/>
  <c r="B6817" i="1"/>
  <c r="A6817" i="1"/>
  <c r="B6818" i="1"/>
  <c r="A6818" i="1"/>
  <c r="B6819" i="1"/>
  <c r="A6819" i="1"/>
  <c r="B6820" i="1"/>
  <c r="A6820" i="1"/>
  <c r="B6821" i="1"/>
  <c r="A6821" i="1"/>
  <c r="B6822" i="1"/>
  <c r="A6822" i="1"/>
  <c r="B6823" i="1"/>
  <c r="A6823" i="1"/>
  <c r="B6824" i="1"/>
  <c r="A6824" i="1"/>
  <c r="B6825" i="1"/>
  <c r="A6825" i="1"/>
  <c r="B6826" i="1"/>
  <c r="A6826" i="1"/>
  <c r="B6827" i="1"/>
  <c r="A6827" i="1"/>
  <c r="B6828" i="1"/>
  <c r="A6828" i="1"/>
  <c r="B6829" i="1"/>
  <c r="A6829" i="1"/>
  <c r="B6830" i="1"/>
  <c r="A6830" i="1"/>
  <c r="B6831" i="1"/>
  <c r="A6831" i="1"/>
  <c r="B6832" i="1"/>
  <c r="A6832" i="1"/>
  <c r="B6833" i="1"/>
  <c r="A6833" i="1"/>
  <c r="B6834" i="1"/>
  <c r="A6834" i="1"/>
  <c r="B6835" i="1"/>
  <c r="A6835" i="1"/>
  <c r="B6836" i="1"/>
  <c r="A6836" i="1"/>
  <c r="B6837" i="1"/>
  <c r="A6837" i="1"/>
  <c r="B6838" i="1"/>
  <c r="A6838" i="1"/>
  <c r="B6839" i="1"/>
  <c r="A6839" i="1"/>
  <c r="B6840" i="1"/>
  <c r="A6840" i="1"/>
  <c r="B6841" i="1"/>
  <c r="A6841" i="1"/>
  <c r="B6842" i="1"/>
  <c r="A6842" i="1"/>
  <c r="B6843" i="1"/>
  <c r="A6843" i="1"/>
  <c r="B6844" i="1"/>
  <c r="A6844" i="1"/>
  <c r="B6845" i="1"/>
  <c r="A6845" i="1"/>
  <c r="B6846" i="1"/>
  <c r="A6846" i="1"/>
  <c r="B6847" i="1"/>
  <c r="A6847" i="1"/>
  <c r="B6848" i="1"/>
  <c r="A6848" i="1"/>
  <c r="B6849" i="1"/>
  <c r="A6849" i="1"/>
  <c r="B6850" i="1"/>
  <c r="A6850" i="1"/>
  <c r="B6851" i="1"/>
  <c r="A6851" i="1"/>
  <c r="B6852" i="1"/>
  <c r="A6852" i="1"/>
  <c r="B6853" i="1"/>
  <c r="A6853" i="1"/>
  <c r="B6854" i="1"/>
  <c r="A6854" i="1"/>
  <c r="B6855" i="1"/>
  <c r="A6855" i="1"/>
  <c r="B6856" i="1"/>
  <c r="A6856" i="1"/>
  <c r="B6857" i="1"/>
  <c r="A6857" i="1"/>
  <c r="B6858" i="1"/>
  <c r="A6858" i="1"/>
  <c r="B6859" i="1"/>
  <c r="A6859" i="1"/>
  <c r="B6860" i="1"/>
  <c r="A6860" i="1"/>
  <c r="B6861" i="1"/>
  <c r="A6861" i="1"/>
  <c r="B6862" i="1"/>
  <c r="A6862" i="1"/>
  <c r="B6863" i="1"/>
  <c r="A6863" i="1"/>
  <c r="B6864" i="1"/>
  <c r="A6864" i="1"/>
  <c r="B6865" i="1"/>
  <c r="A6865" i="1"/>
  <c r="B6866" i="1"/>
  <c r="A6866" i="1"/>
  <c r="B6867" i="1"/>
  <c r="A6867" i="1"/>
  <c r="B6868" i="1"/>
  <c r="A6868" i="1"/>
  <c r="B6869" i="1"/>
  <c r="A6869" i="1"/>
  <c r="B6870" i="1"/>
  <c r="A6870" i="1"/>
  <c r="B6871" i="1"/>
  <c r="A6871" i="1"/>
  <c r="B6872" i="1"/>
  <c r="A6872" i="1"/>
  <c r="B6873" i="1"/>
  <c r="A6873" i="1"/>
  <c r="B6874" i="1"/>
  <c r="A6874" i="1"/>
  <c r="B6875" i="1"/>
  <c r="A6875" i="1"/>
  <c r="B6876" i="1"/>
  <c r="A6876" i="1"/>
  <c r="B6877" i="1"/>
  <c r="A6877" i="1"/>
  <c r="B6878" i="1"/>
  <c r="A6878" i="1"/>
  <c r="B6879" i="1"/>
  <c r="A6879" i="1"/>
  <c r="B6880" i="1"/>
  <c r="A6880" i="1"/>
  <c r="B6881" i="1"/>
  <c r="A6881" i="1"/>
  <c r="B6882" i="1"/>
  <c r="A6882" i="1"/>
  <c r="B6883" i="1"/>
  <c r="A6883" i="1"/>
  <c r="B6884" i="1"/>
  <c r="A6884" i="1"/>
  <c r="B6885" i="1"/>
  <c r="A6885" i="1"/>
  <c r="B6886" i="1"/>
  <c r="A6886" i="1"/>
  <c r="B6887" i="1"/>
  <c r="A6887" i="1"/>
  <c r="B6888" i="1"/>
  <c r="A6888" i="1"/>
  <c r="B6889" i="1"/>
  <c r="A6889" i="1"/>
  <c r="B6890" i="1"/>
  <c r="A6890" i="1"/>
  <c r="B6891" i="1"/>
  <c r="A6891" i="1"/>
  <c r="B6892" i="1"/>
  <c r="A6892" i="1"/>
  <c r="B6893" i="1"/>
  <c r="A6893" i="1"/>
  <c r="B6894" i="1"/>
  <c r="A6894" i="1"/>
  <c r="B6895" i="1"/>
  <c r="A6895" i="1"/>
  <c r="B6896" i="1"/>
  <c r="A6896" i="1"/>
  <c r="B6897" i="1"/>
  <c r="A6897" i="1"/>
  <c r="B6898" i="1"/>
  <c r="A6898" i="1"/>
  <c r="B6899" i="1"/>
  <c r="A6899" i="1"/>
  <c r="B6900" i="1"/>
  <c r="A6900" i="1"/>
  <c r="B6901" i="1"/>
  <c r="A6901" i="1"/>
  <c r="B6902" i="1"/>
  <c r="A6902" i="1"/>
  <c r="B6903" i="1"/>
  <c r="A6903" i="1"/>
  <c r="B6904" i="1"/>
  <c r="A6904" i="1"/>
  <c r="B6905" i="1"/>
  <c r="A6905" i="1"/>
  <c r="B6906" i="1"/>
  <c r="A6906" i="1"/>
  <c r="B6907" i="1"/>
  <c r="A6907" i="1"/>
  <c r="B6908" i="1"/>
  <c r="A6908" i="1"/>
  <c r="B6909" i="1"/>
  <c r="A6909" i="1"/>
  <c r="B6910" i="1"/>
  <c r="A6910" i="1"/>
  <c r="B6911" i="1"/>
  <c r="A6911" i="1"/>
  <c r="B6912" i="1"/>
  <c r="A6912" i="1"/>
  <c r="B6913" i="1"/>
  <c r="A6913" i="1"/>
  <c r="B6914" i="1"/>
  <c r="A6914" i="1"/>
  <c r="B6915" i="1"/>
  <c r="A6915" i="1"/>
  <c r="B6916" i="1"/>
  <c r="A6916" i="1"/>
  <c r="B6917" i="1"/>
  <c r="A6917" i="1"/>
  <c r="B6918" i="1"/>
  <c r="A6918" i="1"/>
  <c r="B6919" i="1"/>
  <c r="A6919" i="1"/>
  <c r="B6920" i="1"/>
  <c r="A6920" i="1"/>
  <c r="B6921" i="1"/>
  <c r="A6921" i="1"/>
  <c r="B6922" i="1"/>
  <c r="A6922" i="1"/>
  <c r="B6923" i="1"/>
  <c r="A6923" i="1"/>
  <c r="B6924" i="1"/>
  <c r="A6924" i="1"/>
  <c r="B6925" i="1"/>
  <c r="A6925" i="1"/>
  <c r="B6926" i="1"/>
  <c r="A6926" i="1"/>
  <c r="B6927" i="1"/>
  <c r="A6927" i="1"/>
  <c r="B6928" i="1"/>
  <c r="A6928" i="1"/>
  <c r="B6929" i="1"/>
  <c r="A6929" i="1"/>
  <c r="B6930" i="1"/>
  <c r="A6930" i="1"/>
  <c r="B6931" i="1"/>
  <c r="A6931" i="1"/>
  <c r="B6932" i="1"/>
  <c r="A6932" i="1"/>
  <c r="B6933" i="1"/>
  <c r="A6933" i="1"/>
  <c r="B6934" i="1"/>
  <c r="A6934" i="1"/>
  <c r="B6935" i="1"/>
  <c r="A6935" i="1"/>
  <c r="B6936" i="1"/>
  <c r="A6936" i="1"/>
  <c r="B6937" i="1"/>
  <c r="A6937" i="1"/>
  <c r="B6938" i="1"/>
  <c r="A6938" i="1"/>
  <c r="B6939" i="1"/>
  <c r="A6939" i="1"/>
  <c r="B6940" i="1"/>
  <c r="A6940" i="1"/>
  <c r="B6941" i="1"/>
  <c r="A6941" i="1"/>
  <c r="B6942" i="1"/>
  <c r="A6942" i="1"/>
  <c r="B6943" i="1"/>
  <c r="A6943" i="1"/>
  <c r="B6944" i="1"/>
  <c r="A6944" i="1"/>
  <c r="B6945" i="1"/>
  <c r="A6945" i="1"/>
  <c r="B6946" i="1"/>
  <c r="A6946" i="1"/>
  <c r="B6947" i="1"/>
  <c r="A6947" i="1"/>
  <c r="B6948" i="1"/>
  <c r="A6948" i="1"/>
  <c r="B6949" i="1"/>
  <c r="A6949" i="1"/>
  <c r="B6950" i="1"/>
  <c r="A6950" i="1"/>
  <c r="B6951" i="1"/>
  <c r="A6951" i="1"/>
  <c r="B6952" i="1"/>
  <c r="A6952" i="1"/>
  <c r="B6953" i="1"/>
  <c r="A6953" i="1"/>
  <c r="B6954" i="1"/>
  <c r="A6954" i="1"/>
  <c r="B6955" i="1"/>
  <c r="A6955" i="1"/>
  <c r="B6956" i="1"/>
  <c r="A6956" i="1"/>
  <c r="B6957" i="1"/>
  <c r="A6957" i="1"/>
  <c r="B6958" i="1"/>
  <c r="A6958" i="1"/>
  <c r="B6959" i="1"/>
  <c r="A6959" i="1"/>
  <c r="B6960" i="1"/>
  <c r="A6960" i="1"/>
  <c r="B6961" i="1"/>
  <c r="A6961" i="1"/>
  <c r="B6962" i="1"/>
  <c r="A6962" i="1"/>
  <c r="B6963" i="1"/>
  <c r="A6963" i="1"/>
  <c r="B6964" i="1"/>
  <c r="A6964" i="1"/>
  <c r="B6965" i="1"/>
  <c r="A6965" i="1"/>
  <c r="B6966" i="1"/>
  <c r="A6966" i="1"/>
  <c r="B6967" i="1"/>
  <c r="A6967" i="1"/>
  <c r="B6968" i="1"/>
  <c r="A6968" i="1"/>
  <c r="B6969" i="1"/>
  <c r="A6969" i="1"/>
  <c r="B6970" i="1"/>
  <c r="A6970" i="1"/>
  <c r="B6971" i="1"/>
  <c r="A6971" i="1"/>
  <c r="B6972" i="1"/>
  <c r="A6972" i="1"/>
  <c r="B6973" i="1"/>
  <c r="A6973" i="1"/>
  <c r="B6974" i="1"/>
  <c r="A6974" i="1"/>
  <c r="B6975" i="1"/>
  <c r="A6975" i="1"/>
  <c r="B6976" i="1"/>
  <c r="A6976" i="1"/>
  <c r="B6977" i="1"/>
  <c r="A6977" i="1"/>
  <c r="B6978" i="1"/>
  <c r="A6978" i="1"/>
  <c r="B6979" i="1"/>
  <c r="A6979" i="1"/>
  <c r="B6980" i="1"/>
  <c r="A6980" i="1"/>
  <c r="B6981" i="1"/>
  <c r="A6981" i="1"/>
  <c r="B6982" i="1"/>
  <c r="A6982" i="1"/>
  <c r="B6983" i="1"/>
  <c r="A6983" i="1"/>
  <c r="B6984" i="1"/>
  <c r="A6984" i="1"/>
  <c r="B6985" i="1"/>
  <c r="A6985" i="1"/>
  <c r="B6986" i="1"/>
  <c r="A6986" i="1"/>
  <c r="B6987" i="1"/>
  <c r="A6987" i="1"/>
  <c r="B6988" i="1"/>
  <c r="A6988" i="1"/>
  <c r="B6989" i="1"/>
  <c r="A6989" i="1"/>
  <c r="B6990" i="1"/>
  <c r="A6990" i="1"/>
  <c r="B6991" i="1"/>
  <c r="A6991" i="1"/>
  <c r="B6992" i="1"/>
  <c r="A6992" i="1"/>
  <c r="B6993" i="1"/>
  <c r="A6993" i="1"/>
  <c r="B6994" i="1"/>
  <c r="A6994" i="1"/>
  <c r="B6995" i="1"/>
  <c r="A6995" i="1"/>
  <c r="B6996" i="1"/>
  <c r="A6996" i="1"/>
  <c r="B6997" i="1"/>
  <c r="A6997" i="1"/>
  <c r="B6998" i="1"/>
  <c r="A6998" i="1"/>
  <c r="B6999" i="1"/>
  <c r="A6999" i="1"/>
  <c r="B7000" i="1"/>
  <c r="A7000" i="1"/>
  <c r="B7001" i="1"/>
  <c r="A7001" i="1"/>
  <c r="B7002" i="1"/>
  <c r="A7002" i="1"/>
  <c r="B7003" i="1"/>
  <c r="A7003" i="1"/>
  <c r="B7004" i="1"/>
  <c r="A7004" i="1"/>
  <c r="B7005" i="1"/>
  <c r="A7005" i="1"/>
  <c r="B7006" i="1"/>
  <c r="A7006" i="1"/>
  <c r="B7007" i="1"/>
  <c r="A7007" i="1"/>
  <c r="B7008" i="1"/>
  <c r="A7008" i="1"/>
  <c r="B7009" i="1"/>
  <c r="A7009" i="1"/>
  <c r="B7010" i="1"/>
  <c r="A7010" i="1"/>
  <c r="B7011" i="1"/>
  <c r="A7011" i="1"/>
  <c r="B7012" i="1"/>
  <c r="A7012" i="1"/>
  <c r="B7013" i="1"/>
  <c r="A7013" i="1"/>
  <c r="B7014" i="1"/>
  <c r="A7014" i="1"/>
  <c r="B7015" i="1"/>
  <c r="A7015" i="1"/>
  <c r="B7016" i="1"/>
  <c r="A7016" i="1"/>
  <c r="B7017" i="1"/>
  <c r="A7017" i="1"/>
  <c r="B7018" i="1"/>
  <c r="A7018" i="1"/>
  <c r="B7019" i="1"/>
  <c r="A7019" i="1"/>
  <c r="B7020" i="1"/>
  <c r="A7020" i="1"/>
  <c r="B7021" i="1"/>
  <c r="A7021" i="1"/>
  <c r="B7022" i="1"/>
  <c r="A7022" i="1"/>
  <c r="B7023" i="1"/>
  <c r="A7023" i="1"/>
  <c r="B7024" i="1"/>
  <c r="A7024" i="1"/>
  <c r="B7025" i="1"/>
  <c r="A7025" i="1"/>
  <c r="B7026" i="1"/>
  <c r="A7026" i="1"/>
  <c r="B7027" i="1"/>
  <c r="A7027" i="1"/>
  <c r="B7028" i="1"/>
  <c r="A7028" i="1"/>
  <c r="B7029" i="1"/>
  <c r="A7029" i="1"/>
  <c r="B7030" i="1"/>
  <c r="A7030" i="1"/>
  <c r="B7031" i="1"/>
  <c r="A7031" i="1"/>
  <c r="B7032" i="1"/>
  <c r="A7032" i="1"/>
  <c r="B7033" i="1"/>
  <c r="A7033" i="1"/>
  <c r="B7034" i="1"/>
  <c r="A7034" i="1"/>
  <c r="B7035" i="1"/>
  <c r="A7035" i="1"/>
  <c r="B7036" i="1"/>
  <c r="A7036" i="1"/>
  <c r="B7037" i="1"/>
  <c r="A7037" i="1"/>
  <c r="B7038" i="1"/>
  <c r="A7038" i="1"/>
  <c r="B7039" i="1"/>
  <c r="A7039" i="1"/>
  <c r="B7040" i="1"/>
  <c r="A7040" i="1"/>
  <c r="B7041" i="1"/>
  <c r="A7041" i="1"/>
  <c r="B7042" i="1"/>
  <c r="A7042" i="1"/>
  <c r="B7043" i="1"/>
  <c r="A7043" i="1"/>
  <c r="B7044" i="1"/>
  <c r="A7044" i="1"/>
  <c r="B7045" i="1"/>
  <c r="A7045" i="1"/>
  <c r="B7046" i="1"/>
  <c r="A7046" i="1"/>
  <c r="B7047" i="1"/>
  <c r="A7047" i="1"/>
  <c r="B7048" i="1"/>
  <c r="A7048" i="1"/>
  <c r="B7049" i="1"/>
  <c r="A7049" i="1"/>
  <c r="B7050" i="1"/>
  <c r="A7050" i="1"/>
  <c r="B7051" i="1"/>
  <c r="A7051" i="1"/>
  <c r="B7052" i="1"/>
  <c r="A7052" i="1"/>
  <c r="B7053" i="1"/>
  <c r="A7053" i="1"/>
  <c r="B7054" i="1"/>
  <c r="A7054" i="1"/>
  <c r="B7055" i="1"/>
  <c r="A7055" i="1"/>
  <c r="B7056" i="1"/>
  <c r="A7056" i="1"/>
  <c r="B7057" i="1"/>
  <c r="A7057" i="1"/>
  <c r="B7058" i="1"/>
  <c r="A7058" i="1"/>
  <c r="B7059" i="1"/>
  <c r="A7059" i="1"/>
  <c r="B7060" i="1"/>
  <c r="A7060" i="1"/>
  <c r="B7061" i="1"/>
  <c r="A7061" i="1"/>
  <c r="B7062" i="1"/>
  <c r="A7062" i="1"/>
  <c r="B7063" i="1"/>
  <c r="A7063" i="1"/>
  <c r="B7064" i="1"/>
  <c r="A7064" i="1"/>
  <c r="B7065" i="1"/>
  <c r="A7065" i="1"/>
  <c r="B7066" i="1"/>
  <c r="A7066" i="1"/>
  <c r="B7067" i="1"/>
  <c r="A7067" i="1"/>
  <c r="B7068" i="1"/>
  <c r="A7068" i="1"/>
  <c r="B7069" i="1"/>
  <c r="A7069" i="1"/>
  <c r="B7070" i="1"/>
  <c r="A7070" i="1"/>
  <c r="B7071" i="1"/>
  <c r="A7071" i="1"/>
  <c r="B7072" i="1"/>
  <c r="A7072" i="1"/>
  <c r="B7073" i="1"/>
  <c r="A7073" i="1"/>
  <c r="B7074" i="1"/>
  <c r="A7074" i="1"/>
  <c r="B7075" i="1"/>
  <c r="A7075" i="1"/>
  <c r="B7076" i="1"/>
  <c r="A7076" i="1"/>
  <c r="B7077" i="1"/>
  <c r="A7077" i="1"/>
  <c r="B7078" i="1"/>
  <c r="A7078" i="1"/>
  <c r="B7079" i="1"/>
  <c r="A7079" i="1"/>
  <c r="B7080" i="1"/>
  <c r="A7080" i="1"/>
  <c r="B7081" i="1"/>
  <c r="A7081" i="1"/>
  <c r="B7082" i="1"/>
  <c r="A7082" i="1"/>
  <c r="B7083" i="1"/>
  <c r="A7083" i="1"/>
  <c r="B7084" i="1"/>
  <c r="A7084" i="1"/>
  <c r="B7085" i="1"/>
  <c r="A7085" i="1"/>
  <c r="B7086" i="1"/>
  <c r="A7086" i="1"/>
  <c r="B7087" i="1"/>
  <c r="A7087" i="1"/>
  <c r="B7088" i="1"/>
  <c r="A7088" i="1"/>
  <c r="B7089" i="1"/>
  <c r="A7089" i="1"/>
  <c r="B7090" i="1"/>
  <c r="A7090" i="1"/>
  <c r="B7091" i="1"/>
  <c r="A7091" i="1"/>
  <c r="B7092" i="1"/>
  <c r="A7092" i="1"/>
  <c r="B7093" i="1"/>
  <c r="A7093" i="1"/>
  <c r="B7094" i="1"/>
  <c r="A7094" i="1"/>
  <c r="B7095" i="1"/>
  <c r="A7095" i="1"/>
  <c r="B7096" i="1"/>
  <c r="A7096" i="1"/>
  <c r="B7097" i="1"/>
  <c r="A7097" i="1"/>
  <c r="B7098" i="1"/>
  <c r="A7098" i="1"/>
  <c r="B7099" i="1"/>
  <c r="A7099" i="1"/>
  <c r="B7100" i="1"/>
  <c r="A7100" i="1"/>
  <c r="B7101" i="1"/>
  <c r="A7101" i="1"/>
  <c r="B7102" i="1"/>
  <c r="A7102" i="1"/>
  <c r="B7103" i="1"/>
  <c r="A7103" i="1"/>
  <c r="B7104" i="1"/>
  <c r="A7104" i="1"/>
  <c r="B7105" i="1"/>
  <c r="A7105" i="1"/>
  <c r="B7106" i="1"/>
  <c r="A7106" i="1"/>
  <c r="B7107" i="1"/>
  <c r="A7107" i="1"/>
  <c r="B7108" i="1"/>
  <c r="A7108" i="1"/>
  <c r="B7109" i="1"/>
  <c r="A7109" i="1"/>
  <c r="B7110" i="1"/>
  <c r="A7110" i="1"/>
  <c r="B7111" i="1"/>
  <c r="A7111" i="1"/>
  <c r="B7112" i="1"/>
  <c r="A7112" i="1"/>
  <c r="B7113" i="1"/>
  <c r="A7113" i="1"/>
  <c r="B7114" i="1"/>
  <c r="A7114" i="1"/>
  <c r="B7115" i="1"/>
  <c r="A7115" i="1"/>
  <c r="B7116" i="1"/>
  <c r="A7116" i="1"/>
  <c r="B7117" i="1"/>
  <c r="A7117" i="1"/>
  <c r="B7118" i="1"/>
  <c r="A7118" i="1"/>
  <c r="B7119" i="1"/>
  <c r="A7119" i="1"/>
  <c r="B7120" i="1"/>
  <c r="A7120" i="1"/>
  <c r="B7121" i="1"/>
  <c r="A7121" i="1"/>
  <c r="B7122" i="1"/>
  <c r="A7122" i="1"/>
  <c r="B7123" i="1"/>
  <c r="A7123" i="1"/>
  <c r="B7124" i="1"/>
  <c r="A7124" i="1"/>
  <c r="B7125" i="1"/>
  <c r="A7125" i="1"/>
  <c r="B7126" i="1"/>
  <c r="A7126" i="1"/>
  <c r="B7127" i="1"/>
  <c r="A7127" i="1"/>
  <c r="B7128" i="1"/>
  <c r="A7128" i="1"/>
  <c r="B7129" i="1"/>
  <c r="A7129" i="1"/>
  <c r="B7130" i="1"/>
  <c r="A7130" i="1"/>
  <c r="B7131" i="1"/>
  <c r="A7131" i="1"/>
  <c r="B7132" i="1"/>
  <c r="A7132" i="1"/>
  <c r="B7133" i="1"/>
  <c r="A7133" i="1"/>
  <c r="B7134" i="1"/>
  <c r="A7134" i="1"/>
  <c r="B7135" i="1"/>
  <c r="A7135" i="1"/>
  <c r="B7136" i="1"/>
  <c r="A7136" i="1"/>
  <c r="B7137" i="1"/>
  <c r="A7137" i="1"/>
  <c r="B7138" i="1"/>
  <c r="A7138" i="1"/>
  <c r="B7139" i="1"/>
  <c r="A7139" i="1"/>
  <c r="B7140" i="1"/>
  <c r="A7140" i="1"/>
  <c r="B7141" i="1"/>
  <c r="A7141" i="1"/>
  <c r="B7142" i="1"/>
  <c r="A7142" i="1"/>
  <c r="B7143" i="1"/>
  <c r="A7143" i="1"/>
  <c r="B7144" i="1"/>
  <c r="A7144" i="1"/>
  <c r="B7145" i="1"/>
  <c r="A7145" i="1"/>
  <c r="B7146" i="1"/>
  <c r="A7146" i="1"/>
  <c r="B7147" i="1"/>
  <c r="A7147" i="1"/>
  <c r="B7148" i="1"/>
  <c r="A7148" i="1"/>
  <c r="B7149" i="1"/>
  <c r="A7149" i="1"/>
  <c r="B7150" i="1"/>
  <c r="A7150" i="1"/>
  <c r="B7151" i="1"/>
  <c r="A7151" i="1"/>
  <c r="B7152" i="1"/>
  <c r="A7152" i="1"/>
  <c r="B7153" i="1"/>
  <c r="A7153" i="1"/>
  <c r="B7154" i="1"/>
  <c r="A7154" i="1"/>
  <c r="B7155" i="1"/>
  <c r="A7155" i="1"/>
  <c r="B7156" i="1"/>
  <c r="A7156" i="1"/>
  <c r="B7157" i="1"/>
  <c r="A7157" i="1"/>
  <c r="B7158" i="1"/>
  <c r="A7158" i="1"/>
  <c r="B7159" i="1"/>
  <c r="A7159" i="1"/>
  <c r="B7160" i="1"/>
  <c r="A7160" i="1"/>
  <c r="B7161" i="1"/>
  <c r="A7161" i="1"/>
  <c r="B7162" i="1"/>
  <c r="A7162" i="1"/>
  <c r="B7163" i="1"/>
  <c r="A7163" i="1"/>
  <c r="B7164" i="1"/>
  <c r="A7164" i="1"/>
  <c r="B7165" i="1"/>
  <c r="A7165" i="1"/>
  <c r="B7166" i="1"/>
  <c r="A7166" i="1"/>
  <c r="B7167" i="1"/>
  <c r="A7167" i="1"/>
  <c r="B7168" i="1"/>
  <c r="A7168" i="1"/>
  <c r="B7169" i="1"/>
  <c r="A7169" i="1"/>
  <c r="B7170" i="1"/>
  <c r="A7170" i="1"/>
  <c r="B7171" i="1"/>
  <c r="A7171" i="1"/>
  <c r="B7172" i="1"/>
  <c r="A7172" i="1"/>
  <c r="B7173" i="1"/>
  <c r="A7173" i="1"/>
  <c r="B7174" i="1"/>
  <c r="A7174" i="1"/>
  <c r="B7175" i="1"/>
  <c r="A7175" i="1"/>
  <c r="B7176" i="1"/>
  <c r="A7176" i="1"/>
  <c r="B7177" i="1"/>
  <c r="A7177" i="1"/>
  <c r="B7178" i="1"/>
  <c r="A7178" i="1"/>
  <c r="B7179" i="1"/>
  <c r="A7179" i="1"/>
  <c r="B7180" i="1"/>
  <c r="A7180" i="1"/>
  <c r="B7181" i="1"/>
  <c r="A7181" i="1"/>
  <c r="B7182" i="1"/>
  <c r="A7182" i="1"/>
  <c r="B7183" i="1"/>
  <c r="A7183" i="1"/>
  <c r="B7184" i="1"/>
  <c r="A7184" i="1"/>
  <c r="B7185" i="1"/>
  <c r="A7185" i="1"/>
  <c r="B7186" i="1"/>
  <c r="A7186" i="1"/>
  <c r="B7187" i="1"/>
  <c r="A7187" i="1"/>
  <c r="B7188" i="1"/>
  <c r="A7188" i="1"/>
  <c r="B7189" i="1"/>
  <c r="A7189" i="1"/>
  <c r="B7190" i="1"/>
  <c r="A7190" i="1"/>
  <c r="B7191" i="1"/>
  <c r="A7191" i="1"/>
  <c r="B7192" i="1"/>
  <c r="A7192" i="1"/>
  <c r="B7193" i="1"/>
  <c r="A7193" i="1"/>
  <c r="B7194" i="1"/>
  <c r="A7194" i="1"/>
  <c r="B7195" i="1"/>
  <c r="A7195" i="1"/>
  <c r="B7196" i="1"/>
  <c r="A7196" i="1"/>
  <c r="B7197" i="1"/>
  <c r="A7197" i="1"/>
  <c r="B7198" i="1"/>
  <c r="A7198" i="1"/>
  <c r="B7199" i="1"/>
  <c r="A7199" i="1"/>
  <c r="B7200" i="1"/>
  <c r="A7200" i="1"/>
  <c r="B7201" i="1"/>
  <c r="A7201" i="1"/>
  <c r="B7202" i="1"/>
  <c r="A7202" i="1"/>
  <c r="B7203" i="1"/>
  <c r="A7203" i="1"/>
  <c r="B7204" i="1"/>
  <c r="A7204" i="1"/>
  <c r="B7205" i="1"/>
  <c r="A7205" i="1"/>
  <c r="B7206" i="1"/>
  <c r="A7206" i="1"/>
  <c r="B7207" i="1"/>
  <c r="A7207" i="1"/>
  <c r="B7208" i="1"/>
  <c r="A7208" i="1"/>
  <c r="B7209" i="1"/>
  <c r="A7209" i="1"/>
  <c r="B7210" i="1"/>
  <c r="A7210" i="1"/>
  <c r="B7211" i="1"/>
  <c r="A7211" i="1"/>
  <c r="B7212" i="1"/>
  <c r="A7212" i="1"/>
  <c r="B7213" i="1"/>
  <c r="A7213" i="1"/>
  <c r="B7214" i="1"/>
  <c r="A7214" i="1"/>
  <c r="B7215" i="1"/>
  <c r="A7215" i="1"/>
  <c r="B7216" i="1"/>
  <c r="A7216" i="1"/>
  <c r="B7217" i="1"/>
  <c r="A7217" i="1"/>
  <c r="B7218" i="1"/>
  <c r="A7218" i="1"/>
  <c r="B7219" i="1"/>
  <c r="A7219" i="1"/>
  <c r="B7220" i="1"/>
  <c r="A7220" i="1"/>
  <c r="B7221" i="1"/>
  <c r="A7221" i="1"/>
  <c r="B7222" i="1"/>
  <c r="A7222" i="1"/>
  <c r="B7223" i="1"/>
  <c r="A7223" i="1"/>
  <c r="B7224" i="1"/>
  <c r="A7224" i="1"/>
  <c r="B7225" i="1"/>
  <c r="A7225" i="1"/>
  <c r="B7226" i="1"/>
  <c r="A7226" i="1"/>
  <c r="B7227" i="1"/>
  <c r="A7227" i="1"/>
  <c r="B7228" i="1"/>
  <c r="A7228" i="1"/>
  <c r="B7229" i="1"/>
  <c r="A7229" i="1"/>
  <c r="B7230" i="1"/>
  <c r="A7230" i="1"/>
  <c r="B7231" i="1"/>
  <c r="A7231" i="1"/>
  <c r="B7232" i="1"/>
  <c r="A7232" i="1"/>
  <c r="B7233" i="1"/>
  <c r="A7233" i="1"/>
  <c r="B7234" i="1"/>
  <c r="A7234" i="1"/>
  <c r="B7235" i="1"/>
  <c r="A7235" i="1"/>
  <c r="B7236" i="1"/>
  <c r="A7236" i="1"/>
  <c r="B7237" i="1"/>
  <c r="A7237" i="1"/>
  <c r="B7238" i="1"/>
  <c r="A7238" i="1"/>
  <c r="B7239" i="1"/>
  <c r="A7239" i="1"/>
  <c r="B7240" i="1"/>
  <c r="A7240" i="1"/>
  <c r="B7241" i="1"/>
  <c r="A7241" i="1"/>
  <c r="B7242" i="1"/>
  <c r="A7242" i="1"/>
  <c r="B7243" i="1"/>
  <c r="A7243" i="1"/>
  <c r="B7244" i="1"/>
  <c r="A7244" i="1"/>
  <c r="B7245" i="1"/>
  <c r="A7245" i="1"/>
  <c r="B7246" i="1"/>
  <c r="A7246" i="1"/>
  <c r="B7247" i="1"/>
  <c r="A7247" i="1"/>
  <c r="B7248" i="1"/>
  <c r="A7248" i="1"/>
  <c r="B7249" i="1"/>
  <c r="A7249" i="1"/>
  <c r="B7250" i="1"/>
  <c r="A7250" i="1"/>
  <c r="B7251" i="1"/>
  <c r="A7251" i="1"/>
  <c r="B7252" i="1"/>
  <c r="A7252" i="1"/>
  <c r="B7253" i="1"/>
  <c r="A7253" i="1"/>
  <c r="B7254" i="1"/>
  <c r="A7254" i="1"/>
  <c r="B7255" i="1"/>
  <c r="A7255" i="1"/>
  <c r="B7256" i="1"/>
  <c r="A7256" i="1"/>
  <c r="B7257" i="1"/>
  <c r="A7257" i="1"/>
  <c r="B7258" i="1"/>
  <c r="A7258" i="1"/>
  <c r="B7259" i="1"/>
  <c r="A7259" i="1"/>
  <c r="B7260" i="1"/>
  <c r="A7260" i="1"/>
  <c r="B7261" i="1"/>
  <c r="A7261" i="1"/>
  <c r="B7262" i="1"/>
  <c r="A7262" i="1"/>
  <c r="B7263" i="1"/>
  <c r="A7263" i="1"/>
  <c r="B7264" i="1"/>
  <c r="A7264" i="1"/>
  <c r="B7265" i="1"/>
  <c r="A7265" i="1"/>
  <c r="B7266" i="1"/>
  <c r="A7266" i="1"/>
  <c r="B7267" i="1"/>
  <c r="A7267" i="1"/>
  <c r="B7268" i="1"/>
  <c r="A7268" i="1"/>
  <c r="B7269" i="1"/>
  <c r="A7269" i="1"/>
  <c r="B7270" i="1"/>
  <c r="A7270" i="1"/>
  <c r="B7271" i="1"/>
  <c r="A7271" i="1"/>
  <c r="B7272" i="1"/>
  <c r="A7272" i="1"/>
  <c r="B7273" i="1"/>
  <c r="A7273" i="1"/>
  <c r="B7274" i="1"/>
  <c r="A7274" i="1"/>
  <c r="B7275" i="1"/>
  <c r="A7275" i="1"/>
  <c r="B7276" i="1"/>
  <c r="A7276" i="1"/>
  <c r="B7277" i="1"/>
  <c r="A7277" i="1"/>
  <c r="B7278" i="1"/>
  <c r="A7278" i="1"/>
  <c r="B7279" i="1"/>
  <c r="A7279" i="1"/>
  <c r="B7280" i="1"/>
  <c r="A7280" i="1"/>
  <c r="B7281" i="1"/>
  <c r="A7281" i="1"/>
  <c r="B7282" i="1"/>
  <c r="A7282" i="1"/>
  <c r="B7283" i="1"/>
  <c r="A7283" i="1"/>
  <c r="B7284" i="1"/>
  <c r="A7284" i="1"/>
  <c r="B7285" i="1"/>
  <c r="A7285" i="1"/>
  <c r="B7286" i="1"/>
  <c r="A7286" i="1"/>
  <c r="B7287" i="1"/>
  <c r="A7287" i="1"/>
  <c r="B7288" i="1"/>
  <c r="A7288" i="1"/>
  <c r="B7289" i="1"/>
  <c r="A7289" i="1"/>
  <c r="B7290" i="1"/>
  <c r="A7290" i="1"/>
  <c r="B7291" i="1"/>
  <c r="A7291" i="1"/>
  <c r="B7292" i="1"/>
  <c r="A7292" i="1"/>
  <c r="B7293" i="1"/>
  <c r="A7293" i="1"/>
  <c r="B7294" i="1"/>
  <c r="A7294" i="1"/>
  <c r="B7295" i="1"/>
  <c r="A7295" i="1"/>
  <c r="B7296" i="1"/>
  <c r="A7296" i="1"/>
  <c r="B7297" i="1"/>
  <c r="A7297" i="1"/>
  <c r="B7298" i="1"/>
  <c r="A7298" i="1"/>
  <c r="B7299" i="1"/>
  <c r="A7299" i="1"/>
  <c r="B7300" i="1"/>
  <c r="A7300" i="1"/>
  <c r="B7301" i="1"/>
  <c r="A7301" i="1"/>
  <c r="B7302" i="1"/>
  <c r="A7302" i="1"/>
  <c r="B7303" i="1"/>
  <c r="A7303" i="1"/>
  <c r="B7304" i="1"/>
  <c r="A7304" i="1"/>
  <c r="B7305" i="1"/>
  <c r="A7305" i="1"/>
  <c r="B7306" i="1"/>
  <c r="A7306" i="1"/>
  <c r="B7307" i="1"/>
  <c r="A7307" i="1"/>
  <c r="B7308" i="1"/>
  <c r="A7308" i="1"/>
  <c r="B7309" i="1"/>
  <c r="A7309" i="1"/>
  <c r="B7310" i="1"/>
  <c r="A7310" i="1"/>
  <c r="B7311" i="1"/>
  <c r="A7311" i="1"/>
  <c r="B7312" i="1"/>
  <c r="A7312" i="1"/>
  <c r="B7313" i="1"/>
  <c r="A7313" i="1"/>
  <c r="B7314" i="1"/>
  <c r="A7314" i="1"/>
  <c r="B7315" i="1"/>
  <c r="A7315" i="1"/>
  <c r="B7316" i="1"/>
  <c r="A7316" i="1"/>
  <c r="B7317" i="1"/>
  <c r="A7317" i="1"/>
  <c r="B7318" i="1"/>
  <c r="A7318" i="1"/>
  <c r="B7319" i="1"/>
  <c r="A7319" i="1"/>
  <c r="B7320" i="1"/>
  <c r="A7320" i="1"/>
  <c r="B7321" i="1"/>
  <c r="A7321" i="1"/>
  <c r="B7322" i="1"/>
  <c r="A7322" i="1"/>
  <c r="B7323" i="1"/>
  <c r="A7323" i="1"/>
  <c r="B7324" i="1"/>
  <c r="A7324" i="1"/>
  <c r="B7325" i="1"/>
  <c r="A7325" i="1"/>
  <c r="B7326" i="1"/>
  <c r="A7326" i="1"/>
  <c r="B7327" i="1"/>
  <c r="A7327" i="1"/>
  <c r="B7328" i="1"/>
  <c r="A7328" i="1"/>
  <c r="B7329" i="1"/>
  <c r="A7329" i="1"/>
  <c r="B7330" i="1"/>
  <c r="A7330" i="1"/>
  <c r="B7331" i="1"/>
  <c r="A7331" i="1"/>
  <c r="B7332" i="1"/>
  <c r="A7332" i="1"/>
  <c r="B7333" i="1"/>
  <c r="A7333" i="1"/>
  <c r="B7334" i="1"/>
  <c r="A7334" i="1"/>
  <c r="B7335" i="1"/>
  <c r="A7335" i="1"/>
  <c r="B7336" i="1"/>
  <c r="A7336" i="1"/>
  <c r="B7337" i="1"/>
  <c r="A7337" i="1"/>
  <c r="B7338" i="1"/>
  <c r="A7338" i="1"/>
  <c r="B7339" i="1"/>
  <c r="A7339" i="1"/>
  <c r="B7340" i="1"/>
  <c r="A7340" i="1"/>
  <c r="B7341" i="1"/>
  <c r="A7341" i="1"/>
  <c r="B7342" i="1"/>
  <c r="A7342" i="1"/>
  <c r="B7343" i="1"/>
  <c r="A7343" i="1"/>
  <c r="B7344" i="1"/>
  <c r="A7344" i="1"/>
  <c r="B7345" i="1"/>
  <c r="A7345" i="1"/>
  <c r="B7346" i="1"/>
  <c r="A7346" i="1"/>
  <c r="B7347" i="1"/>
  <c r="A7347" i="1"/>
  <c r="B7348" i="1"/>
  <c r="A7348" i="1"/>
  <c r="B7349" i="1"/>
  <c r="A7349" i="1"/>
  <c r="B7350" i="1"/>
  <c r="A7350" i="1"/>
  <c r="B7351" i="1"/>
  <c r="A7351" i="1"/>
  <c r="B7352" i="1"/>
  <c r="A7352" i="1"/>
  <c r="B7353" i="1"/>
  <c r="A7353" i="1"/>
  <c r="B7354" i="1"/>
  <c r="A7354" i="1"/>
  <c r="B7355" i="1"/>
  <c r="A7355" i="1"/>
  <c r="B7356" i="1"/>
  <c r="A7356" i="1"/>
  <c r="B7357" i="1"/>
  <c r="A7357" i="1"/>
  <c r="B7358" i="1"/>
  <c r="A7358" i="1"/>
  <c r="B7359" i="1"/>
  <c r="A7359" i="1"/>
  <c r="B7360" i="1"/>
  <c r="A7360" i="1"/>
  <c r="B7361" i="1"/>
  <c r="A7361" i="1"/>
  <c r="B7362" i="1"/>
  <c r="A7362" i="1"/>
  <c r="B7363" i="1"/>
  <c r="A7363" i="1"/>
  <c r="B7364" i="1"/>
  <c r="A7364" i="1"/>
  <c r="B7365" i="1"/>
  <c r="A7365" i="1"/>
  <c r="B7366" i="1"/>
  <c r="A7366" i="1"/>
  <c r="B7367" i="1"/>
  <c r="A7367" i="1"/>
  <c r="B7368" i="1"/>
  <c r="A7368" i="1"/>
  <c r="B7369" i="1"/>
  <c r="A7369" i="1"/>
  <c r="B7370" i="1"/>
  <c r="A7370" i="1"/>
  <c r="B7371" i="1"/>
  <c r="A7371" i="1"/>
  <c r="B7372" i="1"/>
  <c r="A7372" i="1"/>
  <c r="B7373" i="1"/>
  <c r="A7373" i="1"/>
  <c r="B7374" i="1"/>
  <c r="A7374" i="1"/>
  <c r="B7375" i="1"/>
  <c r="A7375" i="1"/>
  <c r="B7376" i="1"/>
  <c r="A7376" i="1"/>
  <c r="B7377" i="1"/>
  <c r="A7377" i="1"/>
  <c r="B7378" i="1"/>
  <c r="A7378" i="1"/>
  <c r="B7379" i="1"/>
  <c r="A7379" i="1"/>
  <c r="B7380" i="1"/>
  <c r="A7380" i="1"/>
  <c r="B7381" i="1"/>
  <c r="A7381" i="1"/>
  <c r="B7382" i="1"/>
  <c r="A7382" i="1"/>
  <c r="B7383" i="1"/>
  <c r="A7383" i="1"/>
  <c r="B7384" i="1"/>
  <c r="A7384" i="1"/>
  <c r="B7385" i="1"/>
  <c r="A7385" i="1"/>
  <c r="B7386" i="1"/>
  <c r="A7386" i="1"/>
  <c r="B7387" i="1"/>
  <c r="A7387" i="1"/>
  <c r="B7388" i="1"/>
  <c r="A7388" i="1"/>
  <c r="B7389" i="1"/>
  <c r="A7389" i="1"/>
  <c r="B7390" i="1"/>
  <c r="A7390" i="1"/>
  <c r="B7391" i="1"/>
  <c r="A7391" i="1"/>
  <c r="B7392" i="1"/>
  <c r="A7392" i="1"/>
  <c r="B7393" i="1"/>
  <c r="A7393" i="1"/>
  <c r="B7394" i="1"/>
  <c r="A7394" i="1"/>
  <c r="B7395" i="1"/>
  <c r="A7395" i="1"/>
  <c r="B7396" i="1"/>
  <c r="A7396" i="1"/>
  <c r="B7397" i="1"/>
  <c r="A7397" i="1"/>
  <c r="B7398" i="1"/>
  <c r="A7398" i="1"/>
  <c r="B7399" i="1"/>
  <c r="A7399" i="1"/>
  <c r="B7400" i="1"/>
  <c r="A7400" i="1"/>
  <c r="B7401" i="1"/>
  <c r="A7401" i="1"/>
  <c r="B7402" i="1"/>
  <c r="A7402" i="1"/>
  <c r="B7403" i="1"/>
  <c r="A7403" i="1"/>
  <c r="B7404" i="1"/>
  <c r="A7404" i="1"/>
  <c r="B7405" i="1"/>
  <c r="A7405" i="1"/>
  <c r="B7406" i="1"/>
  <c r="A7406" i="1"/>
  <c r="B7407" i="1"/>
  <c r="A7407" i="1"/>
  <c r="B7408" i="1"/>
  <c r="A7408" i="1"/>
  <c r="B7409" i="1"/>
  <c r="A7409" i="1"/>
  <c r="B7410" i="1"/>
  <c r="A7410" i="1"/>
  <c r="B7411" i="1"/>
  <c r="A7411" i="1"/>
  <c r="B7412" i="1"/>
  <c r="A7412" i="1"/>
  <c r="B7413" i="1"/>
  <c r="A7413" i="1"/>
  <c r="B7414" i="1"/>
  <c r="A7414" i="1"/>
  <c r="B7415" i="1"/>
  <c r="A7415" i="1"/>
  <c r="B7416" i="1"/>
  <c r="A7416" i="1"/>
  <c r="B7417" i="1"/>
  <c r="A7417" i="1"/>
  <c r="B7418" i="1"/>
  <c r="A7418" i="1"/>
  <c r="B7419" i="1"/>
  <c r="A7419" i="1"/>
  <c r="B7420" i="1"/>
  <c r="A7420" i="1"/>
  <c r="B7421" i="1"/>
  <c r="A7421" i="1"/>
  <c r="B7422" i="1"/>
  <c r="A7422" i="1"/>
  <c r="B7423" i="1"/>
  <c r="A7423" i="1"/>
  <c r="B7424" i="1"/>
  <c r="A7424" i="1"/>
  <c r="B7425" i="1"/>
  <c r="A7425" i="1"/>
  <c r="B7426" i="1"/>
  <c r="A7426" i="1"/>
  <c r="B7427" i="1"/>
  <c r="A7427" i="1"/>
  <c r="B7428" i="1"/>
  <c r="A7428" i="1"/>
  <c r="B7429" i="1"/>
  <c r="A7429" i="1"/>
  <c r="B7430" i="1"/>
  <c r="A7430" i="1"/>
  <c r="B7431" i="1"/>
  <c r="A7431" i="1"/>
  <c r="B7432" i="1"/>
  <c r="A7432" i="1"/>
  <c r="B7433" i="1"/>
  <c r="A7433" i="1"/>
  <c r="B7434" i="1"/>
  <c r="A7434" i="1"/>
  <c r="B7435" i="1"/>
  <c r="A7435" i="1"/>
  <c r="B7436" i="1"/>
  <c r="A7436" i="1"/>
  <c r="B7437" i="1"/>
  <c r="A7437" i="1"/>
  <c r="B7438" i="1"/>
  <c r="A7438" i="1"/>
  <c r="B7439" i="1"/>
  <c r="A7439" i="1"/>
  <c r="B7440" i="1"/>
  <c r="A7440" i="1"/>
  <c r="B7441" i="1"/>
  <c r="A7441" i="1"/>
  <c r="B7442" i="1"/>
  <c r="A7442" i="1"/>
  <c r="B7443" i="1"/>
  <c r="A7443" i="1"/>
  <c r="B7444" i="1"/>
  <c r="A7444" i="1"/>
  <c r="B7445" i="1"/>
  <c r="A7445" i="1"/>
  <c r="B7446" i="1"/>
  <c r="A7446" i="1"/>
  <c r="B7447" i="1"/>
  <c r="A7447" i="1"/>
  <c r="B7448" i="1"/>
  <c r="A7448" i="1"/>
  <c r="B7449" i="1"/>
  <c r="A7449" i="1"/>
  <c r="B7450" i="1"/>
  <c r="A7450" i="1"/>
  <c r="B7451" i="1"/>
  <c r="A7451" i="1"/>
  <c r="B7452" i="1"/>
  <c r="A7452" i="1"/>
  <c r="B7453" i="1"/>
  <c r="A7453" i="1"/>
  <c r="B7454" i="1"/>
  <c r="A7454" i="1"/>
  <c r="B7455" i="1"/>
  <c r="A7455" i="1"/>
  <c r="B7456" i="1"/>
  <c r="A7456" i="1"/>
  <c r="B7457" i="1"/>
  <c r="A7457" i="1"/>
  <c r="B7458" i="1"/>
  <c r="A7458" i="1"/>
  <c r="B7459" i="1"/>
  <c r="A7459" i="1"/>
  <c r="B7460" i="1"/>
  <c r="A7460" i="1"/>
  <c r="B7461" i="1"/>
  <c r="A7461" i="1"/>
  <c r="B7462" i="1"/>
  <c r="A7462" i="1"/>
  <c r="B7463" i="1"/>
  <c r="A7463" i="1"/>
  <c r="B7464" i="1"/>
  <c r="A7464" i="1"/>
  <c r="B7465" i="1"/>
  <c r="A7465" i="1"/>
  <c r="B7466" i="1"/>
  <c r="A7466" i="1"/>
  <c r="B7467" i="1"/>
  <c r="A7467" i="1"/>
  <c r="B7468" i="1"/>
  <c r="A7468" i="1"/>
  <c r="B7469" i="1"/>
  <c r="A7469" i="1"/>
  <c r="B7470" i="1"/>
  <c r="A7470" i="1"/>
  <c r="B7471" i="1"/>
  <c r="A7471" i="1"/>
  <c r="B7472" i="1"/>
  <c r="A7472" i="1"/>
  <c r="B7473" i="1"/>
  <c r="A7473" i="1"/>
  <c r="B7474" i="1"/>
  <c r="A7474" i="1"/>
  <c r="B7475" i="1"/>
  <c r="A7475" i="1"/>
  <c r="B7476" i="1"/>
  <c r="A7476" i="1"/>
  <c r="B7477" i="1"/>
  <c r="A7477" i="1"/>
  <c r="B7478" i="1"/>
  <c r="A7478" i="1"/>
  <c r="B7479" i="1"/>
  <c r="A7479" i="1"/>
  <c r="B7480" i="1"/>
  <c r="A7480" i="1"/>
  <c r="B7481" i="1"/>
  <c r="A7481" i="1"/>
  <c r="B7482" i="1"/>
  <c r="A7482" i="1"/>
  <c r="B7483" i="1"/>
  <c r="A7483" i="1"/>
  <c r="B7484" i="1"/>
  <c r="A7484" i="1"/>
  <c r="B7485" i="1"/>
  <c r="A7485" i="1"/>
  <c r="B7486" i="1"/>
  <c r="A7486" i="1"/>
  <c r="B7487" i="1"/>
  <c r="A7487" i="1"/>
  <c r="B7488" i="1"/>
  <c r="A7488" i="1"/>
  <c r="B7489" i="1"/>
  <c r="A7489" i="1"/>
  <c r="B7490" i="1"/>
  <c r="A7490" i="1"/>
  <c r="B7491" i="1"/>
  <c r="A7491" i="1"/>
  <c r="B7492" i="1"/>
  <c r="A7492" i="1"/>
  <c r="B7493" i="1"/>
  <c r="A7493" i="1"/>
  <c r="B7494" i="1"/>
  <c r="A7494" i="1"/>
  <c r="B7495" i="1"/>
  <c r="A7495" i="1"/>
  <c r="B7496" i="1"/>
  <c r="A7496" i="1"/>
  <c r="B7497" i="1"/>
  <c r="A7497" i="1"/>
  <c r="B7498" i="1"/>
  <c r="A7498" i="1"/>
  <c r="B7499" i="1"/>
  <c r="A7499" i="1"/>
  <c r="B7500" i="1"/>
  <c r="A7500" i="1"/>
  <c r="B7501" i="1"/>
  <c r="A7501" i="1"/>
  <c r="B7502" i="1"/>
  <c r="A7502" i="1"/>
  <c r="B7503" i="1"/>
  <c r="A7503" i="1"/>
  <c r="B7504" i="1"/>
  <c r="A7504" i="1"/>
  <c r="B7505" i="1"/>
  <c r="A7505" i="1"/>
  <c r="B7506" i="1"/>
  <c r="A7506" i="1"/>
  <c r="B7507" i="1"/>
  <c r="A7507" i="1"/>
  <c r="B7508" i="1"/>
  <c r="A7508" i="1"/>
  <c r="B7509" i="1"/>
  <c r="A7509" i="1"/>
  <c r="B7510" i="1"/>
  <c r="A7510" i="1"/>
  <c r="B7511" i="1"/>
  <c r="A7511" i="1"/>
  <c r="B7512" i="1"/>
  <c r="A7512" i="1"/>
  <c r="B7513" i="1"/>
  <c r="A7513" i="1"/>
  <c r="B7514" i="1"/>
  <c r="A7514" i="1"/>
  <c r="B7515" i="1"/>
  <c r="A7515" i="1"/>
  <c r="B7516" i="1"/>
  <c r="A7516" i="1"/>
  <c r="B7517" i="1"/>
  <c r="A7517" i="1"/>
  <c r="B7518" i="1"/>
  <c r="A7518" i="1"/>
  <c r="B7519" i="1"/>
  <c r="A7519" i="1"/>
  <c r="B7520" i="1"/>
  <c r="A7520" i="1"/>
  <c r="B7521" i="1"/>
  <c r="A7521" i="1"/>
  <c r="B7522" i="1"/>
  <c r="A7522" i="1"/>
  <c r="B7523" i="1"/>
  <c r="A7523" i="1"/>
  <c r="B7524" i="1"/>
  <c r="A7524" i="1"/>
  <c r="B7525" i="1"/>
  <c r="A7525" i="1"/>
  <c r="B7526" i="1"/>
  <c r="A7526" i="1"/>
  <c r="B7527" i="1"/>
  <c r="A7527" i="1"/>
  <c r="B7528" i="1"/>
  <c r="A7528" i="1"/>
  <c r="B7529" i="1"/>
  <c r="A7529" i="1"/>
  <c r="B7530" i="1"/>
  <c r="A7530" i="1"/>
  <c r="B7531" i="1"/>
  <c r="A7531" i="1"/>
  <c r="B7532" i="1"/>
  <c r="A7532" i="1"/>
  <c r="B7533" i="1"/>
  <c r="A7533" i="1"/>
  <c r="B7534" i="1"/>
  <c r="A7534" i="1"/>
  <c r="B7535" i="1"/>
  <c r="A7535" i="1"/>
  <c r="B7536" i="1"/>
  <c r="A7536" i="1"/>
  <c r="B7537" i="1"/>
  <c r="A7537" i="1"/>
  <c r="B7538" i="1"/>
  <c r="A7538" i="1"/>
  <c r="B7539" i="1"/>
  <c r="A7539" i="1"/>
  <c r="B7540" i="1"/>
  <c r="A7540" i="1"/>
  <c r="B7541" i="1"/>
  <c r="A7541" i="1"/>
  <c r="B7542" i="1"/>
  <c r="A7542" i="1"/>
  <c r="B7543" i="1"/>
  <c r="A7543" i="1"/>
  <c r="B7544" i="1"/>
  <c r="A7544" i="1"/>
  <c r="B7545" i="1"/>
  <c r="A7545" i="1"/>
  <c r="B7546" i="1"/>
  <c r="A7546" i="1"/>
  <c r="B7547" i="1"/>
  <c r="A7547" i="1"/>
  <c r="B7548" i="1"/>
  <c r="A7548" i="1"/>
  <c r="B7549" i="1"/>
  <c r="A7549" i="1"/>
  <c r="B7550" i="1"/>
  <c r="A7550" i="1"/>
  <c r="B7551" i="1"/>
  <c r="A7551" i="1"/>
  <c r="B7552" i="1"/>
  <c r="A7552" i="1"/>
  <c r="B7553" i="1"/>
  <c r="A7553" i="1"/>
  <c r="B7554" i="1"/>
  <c r="A7554" i="1"/>
  <c r="B7555" i="1"/>
  <c r="A7555" i="1"/>
  <c r="B7556" i="1"/>
  <c r="A7556" i="1"/>
  <c r="B7557" i="1"/>
  <c r="A7557" i="1"/>
  <c r="B7558" i="1"/>
  <c r="A7558" i="1"/>
  <c r="B7559" i="1"/>
  <c r="A7559" i="1"/>
  <c r="B7560" i="1"/>
  <c r="A7560" i="1"/>
  <c r="B7561" i="1"/>
  <c r="A7561" i="1"/>
  <c r="B7562" i="1"/>
  <c r="A7562" i="1"/>
  <c r="B7563" i="1"/>
  <c r="A7563" i="1"/>
  <c r="B7564" i="1"/>
  <c r="A7564" i="1"/>
  <c r="B7565" i="1"/>
  <c r="A7565" i="1"/>
  <c r="B7566" i="1"/>
  <c r="A7566" i="1"/>
  <c r="B7567" i="1"/>
  <c r="A7567" i="1"/>
  <c r="B7568" i="1"/>
  <c r="A7568" i="1"/>
  <c r="B7569" i="1"/>
  <c r="A7569" i="1"/>
  <c r="B7570" i="1"/>
  <c r="A7570" i="1"/>
  <c r="B7571" i="1"/>
  <c r="A7571" i="1"/>
  <c r="B7572" i="1"/>
  <c r="A7572" i="1"/>
  <c r="B7573" i="1"/>
  <c r="A7573" i="1"/>
  <c r="B7574" i="1"/>
  <c r="A7574" i="1"/>
  <c r="B7575" i="1"/>
  <c r="A7575" i="1"/>
  <c r="B7576" i="1"/>
  <c r="A7576" i="1"/>
  <c r="B7577" i="1"/>
  <c r="A7577" i="1"/>
  <c r="B7578" i="1"/>
  <c r="A7578" i="1"/>
  <c r="B7579" i="1"/>
  <c r="A7579" i="1"/>
  <c r="B7580" i="1"/>
  <c r="A7580" i="1"/>
  <c r="B7581" i="1"/>
  <c r="A7581" i="1"/>
  <c r="B7582" i="1"/>
  <c r="A7582" i="1"/>
  <c r="B7583" i="1"/>
  <c r="A7583" i="1"/>
  <c r="B7584" i="1"/>
  <c r="A7584" i="1"/>
  <c r="B7585" i="1"/>
  <c r="A7585" i="1"/>
  <c r="B7586" i="1"/>
  <c r="A7586" i="1"/>
  <c r="B7587" i="1"/>
  <c r="A7587" i="1"/>
  <c r="B7588" i="1"/>
  <c r="A7588" i="1"/>
  <c r="B7589" i="1"/>
  <c r="A7589" i="1"/>
  <c r="B7590" i="1"/>
  <c r="A7590" i="1"/>
  <c r="B7591" i="1"/>
  <c r="A7591" i="1"/>
  <c r="B7592" i="1"/>
  <c r="A7592" i="1"/>
  <c r="B7593" i="1"/>
  <c r="A7593" i="1"/>
  <c r="B7594" i="1"/>
  <c r="A7594" i="1"/>
  <c r="B7595" i="1"/>
  <c r="A7595" i="1"/>
  <c r="B7596" i="1"/>
  <c r="A7596" i="1"/>
  <c r="B7597" i="1"/>
  <c r="A7597" i="1"/>
  <c r="B7598" i="1"/>
  <c r="A7598" i="1"/>
  <c r="B7599" i="1"/>
  <c r="A7599" i="1"/>
  <c r="B7600" i="1"/>
  <c r="A7600" i="1"/>
  <c r="B7601" i="1"/>
  <c r="A7601" i="1"/>
  <c r="B7602" i="1"/>
  <c r="A7602" i="1"/>
  <c r="B7603" i="1"/>
  <c r="A7603" i="1"/>
  <c r="B7604" i="1"/>
  <c r="A7604" i="1"/>
  <c r="B7605" i="1"/>
  <c r="A7605" i="1"/>
  <c r="B7606" i="1"/>
  <c r="A7606" i="1"/>
  <c r="B7607" i="1"/>
  <c r="A7607" i="1"/>
  <c r="B7608" i="1"/>
  <c r="A7608" i="1"/>
  <c r="B7609" i="1"/>
  <c r="A7609" i="1"/>
  <c r="B7610" i="1"/>
  <c r="A7610" i="1"/>
  <c r="B7611" i="1"/>
  <c r="A7611" i="1"/>
  <c r="B7612" i="1"/>
  <c r="A7612" i="1"/>
  <c r="B7613" i="1"/>
  <c r="A7613" i="1"/>
  <c r="B7614" i="1"/>
  <c r="A7614" i="1"/>
  <c r="B7615" i="1"/>
  <c r="A7615" i="1"/>
  <c r="B7616" i="1"/>
  <c r="A7616" i="1"/>
  <c r="B7617" i="1"/>
  <c r="A7617" i="1"/>
  <c r="B7618" i="1"/>
  <c r="A7618" i="1"/>
  <c r="B7619" i="1"/>
  <c r="A7619" i="1"/>
  <c r="B7620" i="1"/>
  <c r="A7620" i="1"/>
  <c r="B7621" i="1"/>
  <c r="A7621" i="1"/>
  <c r="B7622" i="1"/>
  <c r="A7622" i="1"/>
  <c r="B7623" i="1"/>
  <c r="A7623" i="1"/>
  <c r="B7624" i="1"/>
  <c r="A7624" i="1"/>
  <c r="B7625" i="1"/>
  <c r="A7625" i="1"/>
  <c r="B7626" i="1"/>
  <c r="A7626" i="1"/>
  <c r="B7627" i="1"/>
  <c r="A7627" i="1"/>
  <c r="B7628" i="1"/>
  <c r="A7628" i="1"/>
  <c r="B7629" i="1"/>
  <c r="A7629" i="1"/>
  <c r="B7630" i="1"/>
  <c r="A7630" i="1"/>
  <c r="B7631" i="1"/>
  <c r="A7631" i="1"/>
  <c r="B7632" i="1"/>
  <c r="A7632" i="1"/>
  <c r="B7633" i="1"/>
  <c r="A7633" i="1"/>
  <c r="B7634" i="1"/>
  <c r="A7634" i="1"/>
  <c r="B7635" i="1"/>
  <c r="A7635" i="1"/>
  <c r="B7636" i="1"/>
  <c r="A7636" i="1"/>
  <c r="B7637" i="1"/>
  <c r="A7637" i="1"/>
  <c r="B7638" i="1"/>
  <c r="A7638" i="1"/>
  <c r="B7639" i="1"/>
  <c r="A7639" i="1"/>
  <c r="B7640" i="1"/>
  <c r="A7640" i="1"/>
  <c r="B7641" i="1"/>
  <c r="A7641" i="1"/>
  <c r="B7642" i="1"/>
  <c r="A7642" i="1"/>
  <c r="B7643" i="1"/>
  <c r="A7643" i="1"/>
  <c r="B7644" i="1"/>
  <c r="A7644" i="1"/>
  <c r="B7645" i="1"/>
  <c r="A7645" i="1"/>
  <c r="B7646" i="1"/>
  <c r="A7646" i="1"/>
  <c r="B7647" i="1"/>
  <c r="A7647" i="1"/>
  <c r="B7648" i="1"/>
  <c r="A7648" i="1"/>
  <c r="B7649" i="1"/>
  <c r="A7649" i="1"/>
  <c r="B7650" i="1"/>
  <c r="A7650" i="1"/>
  <c r="B7651" i="1"/>
  <c r="A7651" i="1"/>
  <c r="B7652" i="1"/>
  <c r="A7652" i="1"/>
  <c r="B7653" i="1"/>
  <c r="A7653" i="1"/>
  <c r="B7654" i="1"/>
  <c r="A7654" i="1"/>
  <c r="B7655" i="1"/>
  <c r="A7655" i="1"/>
  <c r="B7656" i="1"/>
  <c r="A7656" i="1"/>
  <c r="B7657" i="1"/>
  <c r="A7657" i="1"/>
  <c r="B7658" i="1"/>
  <c r="A7658" i="1"/>
  <c r="B7659" i="1"/>
  <c r="A7659" i="1"/>
  <c r="B7660" i="1"/>
  <c r="A7660" i="1"/>
  <c r="B7661" i="1"/>
  <c r="A7661" i="1"/>
  <c r="B7662" i="1"/>
  <c r="A7662" i="1"/>
  <c r="B7663" i="1"/>
  <c r="A7663" i="1"/>
  <c r="B7664" i="1"/>
  <c r="A7664" i="1"/>
  <c r="B7665" i="1"/>
  <c r="A7665" i="1"/>
  <c r="B7666" i="1"/>
  <c r="A7666" i="1"/>
  <c r="B7667" i="1"/>
  <c r="A7667" i="1"/>
  <c r="B7668" i="1"/>
  <c r="A7668" i="1"/>
  <c r="B7669" i="1"/>
  <c r="A7669" i="1"/>
  <c r="B7670" i="1"/>
  <c r="A7670" i="1"/>
  <c r="B7671" i="1"/>
  <c r="A7671" i="1"/>
  <c r="B7672" i="1"/>
  <c r="A7672" i="1"/>
  <c r="B7673" i="1"/>
  <c r="A7673" i="1"/>
  <c r="B7674" i="1"/>
  <c r="A7674" i="1"/>
  <c r="B7675" i="1"/>
  <c r="A7675" i="1"/>
  <c r="B7676" i="1"/>
  <c r="A7676" i="1"/>
  <c r="B7677" i="1"/>
  <c r="A7677" i="1"/>
  <c r="B7678" i="1"/>
  <c r="A7678" i="1"/>
  <c r="B7679" i="1"/>
  <c r="A7679" i="1"/>
  <c r="B7680" i="1"/>
  <c r="A7680" i="1"/>
  <c r="B7681" i="1"/>
  <c r="A7681" i="1"/>
  <c r="B7682" i="1"/>
  <c r="A7682" i="1"/>
  <c r="B7683" i="1"/>
  <c r="A7683" i="1"/>
  <c r="B7684" i="1"/>
  <c r="A7684" i="1"/>
  <c r="B7685" i="1"/>
  <c r="A7685" i="1"/>
  <c r="B7686" i="1"/>
  <c r="A7686" i="1"/>
  <c r="B7687" i="1"/>
  <c r="A7687" i="1"/>
  <c r="B7688" i="1"/>
  <c r="A7688" i="1"/>
  <c r="B7689" i="1"/>
  <c r="A7689" i="1"/>
  <c r="B7690" i="1"/>
  <c r="A7690" i="1"/>
  <c r="B7691" i="1"/>
  <c r="A7691" i="1"/>
  <c r="B7692" i="1"/>
  <c r="A7692" i="1"/>
  <c r="B7693" i="1"/>
  <c r="A7693" i="1"/>
  <c r="B7694" i="1"/>
  <c r="A7694" i="1"/>
  <c r="B7695" i="1"/>
  <c r="A7695" i="1"/>
  <c r="B7696" i="1"/>
  <c r="A7696" i="1"/>
  <c r="B7697" i="1"/>
  <c r="A7697" i="1"/>
  <c r="B7698" i="1"/>
  <c r="A7698" i="1"/>
  <c r="B7699" i="1"/>
  <c r="A7699" i="1"/>
  <c r="B7700" i="1"/>
  <c r="A7700" i="1"/>
  <c r="B7701" i="1"/>
  <c r="A7701" i="1"/>
  <c r="B7702" i="1"/>
  <c r="A7702" i="1"/>
  <c r="B7703" i="1"/>
  <c r="A7703" i="1"/>
  <c r="B7704" i="1"/>
  <c r="A7704" i="1"/>
  <c r="B7705" i="1"/>
  <c r="A7705" i="1"/>
  <c r="B7706" i="1"/>
  <c r="A7706" i="1"/>
  <c r="B7707" i="1"/>
  <c r="A7707" i="1"/>
  <c r="B7708" i="1"/>
  <c r="A7708" i="1"/>
  <c r="B7709" i="1"/>
  <c r="A7709" i="1"/>
  <c r="B7710" i="1"/>
  <c r="A7710" i="1"/>
  <c r="B7711" i="1"/>
  <c r="A7711" i="1"/>
  <c r="B7712" i="1"/>
  <c r="A7712" i="1"/>
  <c r="B7713" i="1"/>
  <c r="A7713" i="1"/>
  <c r="B7714" i="1"/>
  <c r="A7714" i="1"/>
  <c r="B7715" i="1"/>
  <c r="A7715" i="1"/>
  <c r="B7716" i="1"/>
  <c r="A7716" i="1"/>
  <c r="B7717" i="1"/>
  <c r="A7717" i="1"/>
  <c r="B7718" i="1"/>
  <c r="A7718" i="1"/>
  <c r="B7719" i="1"/>
  <c r="A7719" i="1"/>
  <c r="B7720" i="1"/>
  <c r="A7720" i="1"/>
  <c r="B7721" i="1"/>
  <c r="A7721" i="1"/>
  <c r="B7722" i="1"/>
  <c r="A7722" i="1"/>
  <c r="B7723" i="1"/>
  <c r="A7723" i="1"/>
  <c r="B7724" i="1"/>
  <c r="A7724" i="1"/>
  <c r="B7725" i="1"/>
  <c r="A7725" i="1"/>
  <c r="B7726" i="1"/>
  <c r="A7726" i="1"/>
  <c r="B7727" i="1"/>
  <c r="A7727" i="1"/>
  <c r="B7728" i="1"/>
  <c r="A7728" i="1"/>
  <c r="B7729" i="1"/>
  <c r="A7729" i="1"/>
  <c r="B7730" i="1"/>
  <c r="A7730" i="1"/>
  <c r="B7731" i="1"/>
  <c r="A7731" i="1"/>
  <c r="B7732" i="1"/>
  <c r="A7732" i="1"/>
  <c r="B7733" i="1"/>
  <c r="A7733" i="1"/>
  <c r="B7734" i="1"/>
  <c r="A7734" i="1"/>
  <c r="B7735" i="1"/>
  <c r="A7735" i="1"/>
  <c r="B7736" i="1"/>
  <c r="A7736" i="1"/>
  <c r="B7737" i="1"/>
  <c r="A7737" i="1"/>
  <c r="B7738" i="1"/>
  <c r="A7738" i="1"/>
  <c r="B7739" i="1"/>
  <c r="A7739" i="1"/>
  <c r="B7740" i="1"/>
  <c r="A7740" i="1"/>
  <c r="B7741" i="1"/>
  <c r="A7741" i="1"/>
  <c r="B7742" i="1"/>
  <c r="A7742" i="1"/>
  <c r="B7743" i="1"/>
  <c r="A7743" i="1"/>
  <c r="B7744" i="1"/>
  <c r="A7744" i="1"/>
  <c r="B7745" i="1"/>
  <c r="A7745" i="1"/>
  <c r="B7746" i="1"/>
  <c r="A7746" i="1"/>
  <c r="B7747" i="1"/>
  <c r="A7747" i="1"/>
  <c r="B7748" i="1"/>
  <c r="A7748" i="1"/>
  <c r="B7749" i="1"/>
  <c r="A7749" i="1"/>
  <c r="B7750" i="1"/>
  <c r="A7750" i="1"/>
  <c r="B7751" i="1"/>
  <c r="A7751" i="1"/>
  <c r="B7752" i="1"/>
  <c r="A7752" i="1"/>
  <c r="B7753" i="1"/>
  <c r="A7753" i="1"/>
  <c r="B7754" i="1"/>
  <c r="A7754" i="1"/>
  <c r="B7755" i="1"/>
  <c r="A7755" i="1"/>
  <c r="B7756" i="1"/>
  <c r="A7756" i="1"/>
  <c r="B7757" i="1"/>
  <c r="A7757" i="1"/>
  <c r="B7758" i="1"/>
  <c r="A7758" i="1"/>
  <c r="B7759" i="1"/>
  <c r="A7759" i="1"/>
  <c r="B7760" i="1"/>
  <c r="A7760" i="1"/>
  <c r="B7761" i="1"/>
  <c r="A7761" i="1"/>
  <c r="B7762" i="1"/>
  <c r="A7762" i="1"/>
  <c r="B7763" i="1"/>
  <c r="A7763" i="1"/>
  <c r="B7764" i="1"/>
  <c r="A7764" i="1"/>
  <c r="B7765" i="1"/>
  <c r="A7765" i="1"/>
  <c r="B7766" i="1"/>
  <c r="A7766" i="1"/>
  <c r="B7767" i="1"/>
  <c r="A7767" i="1"/>
  <c r="B7768" i="1"/>
  <c r="A7768" i="1"/>
  <c r="B7769" i="1"/>
  <c r="A7769" i="1"/>
  <c r="B7770" i="1"/>
  <c r="A7770" i="1"/>
  <c r="B7771" i="1"/>
  <c r="A7771" i="1"/>
  <c r="B7772" i="1"/>
  <c r="A7772" i="1"/>
  <c r="B7773" i="1"/>
  <c r="A7773" i="1"/>
  <c r="B7774" i="1"/>
  <c r="A7774" i="1"/>
  <c r="B7775" i="1"/>
  <c r="A7775" i="1"/>
  <c r="B7776" i="1"/>
  <c r="A7776" i="1"/>
  <c r="B7777" i="1"/>
  <c r="A7777" i="1"/>
  <c r="B7778" i="1"/>
  <c r="A7778" i="1"/>
  <c r="B7779" i="1"/>
  <c r="A7779" i="1"/>
  <c r="B7780" i="1"/>
  <c r="A7780" i="1"/>
  <c r="B7781" i="1"/>
  <c r="A7781" i="1"/>
  <c r="B7782" i="1"/>
  <c r="A7782" i="1"/>
  <c r="B7783" i="1"/>
  <c r="A7783" i="1"/>
  <c r="B7784" i="1"/>
  <c r="A7784" i="1"/>
  <c r="B7785" i="1"/>
  <c r="A7785" i="1"/>
  <c r="B7786" i="1"/>
  <c r="A7786" i="1"/>
  <c r="B7787" i="1"/>
  <c r="A7787" i="1"/>
  <c r="B7788" i="1"/>
  <c r="A7788" i="1"/>
  <c r="B7789" i="1"/>
  <c r="A7789" i="1"/>
  <c r="B7790" i="1"/>
  <c r="A7790" i="1"/>
  <c r="B7791" i="1"/>
  <c r="A7791" i="1"/>
  <c r="B7792" i="1"/>
  <c r="A7792" i="1"/>
  <c r="B7793" i="1"/>
  <c r="A7793" i="1"/>
  <c r="B7794" i="1"/>
  <c r="A7794" i="1"/>
  <c r="B7795" i="1"/>
  <c r="A7795" i="1"/>
  <c r="B7796" i="1"/>
  <c r="A7796" i="1"/>
  <c r="B7797" i="1"/>
  <c r="A7797" i="1"/>
  <c r="B7798" i="1"/>
  <c r="A7798" i="1"/>
  <c r="B7799" i="1"/>
  <c r="A7799" i="1"/>
  <c r="B7800" i="1"/>
  <c r="A7800" i="1"/>
  <c r="B7801" i="1"/>
  <c r="A7801" i="1"/>
  <c r="B7802" i="1"/>
  <c r="A7802" i="1"/>
  <c r="B7803" i="1"/>
  <c r="A7803" i="1"/>
  <c r="B7804" i="1"/>
  <c r="A7804" i="1"/>
  <c r="B7805" i="1"/>
  <c r="A7805" i="1"/>
  <c r="B7806" i="1"/>
  <c r="A7806" i="1"/>
  <c r="B7807" i="1"/>
  <c r="A7807" i="1"/>
  <c r="B7808" i="1"/>
  <c r="A7808" i="1"/>
  <c r="B7809" i="1"/>
  <c r="A7809" i="1"/>
  <c r="B7810" i="1"/>
  <c r="A7810" i="1"/>
  <c r="B7811" i="1"/>
  <c r="A7811" i="1"/>
  <c r="B7812" i="1"/>
  <c r="A7812" i="1"/>
  <c r="B7813" i="1"/>
  <c r="A7813" i="1"/>
  <c r="B7814" i="1"/>
  <c r="A7814" i="1"/>
  <c r="B7815" i="1"/>
  <c r="A7815" i="1"/>
  <c r="B7816" i="1"/>
  <c r="A7816" i="1"/>
  <c r="B7817" i="1"/>
  <c r="A7817" i="1"/>
  <c r="B7818" i="1"/>
  <c r="A7818" i="1"/>
  <c r="B7819" i="1"/>
  <c r="A7819" i="1"/>
  <c r="B7820" i="1"/>
  <c r="A7820" i="1"/>
  <c r="B7821" i="1"/>
  <c r="A7821" i="1"/>
  <c r="B7822" i="1"/>
  <c r="A7822" i="1"/>
  <c r="B7823" i="1"/>
  <c r="A7823" i="1"/>
  <c r="B7824" i="1"/>
  <c r="A7824" i="1"/>
  <c r="B7825" i="1"/>
  <c r="A7825" i="1"/>
  <c r="B7826" i="1"/>
  <c r="A7826" i="1"/>
  <c r="B7827" i="1"/>
  <c r="A7827" i="1"/>
  <c r="B7828" i="1"/>
  <c r="A7828" i="1"/>
  <c r="B7829" i="1"/>
  <c r="A7829" i="1"/>
  <c r="B7830" i="1"/>
  <c r="A7830" i="1"/>
  <c r="B7831" i="1"/>
  <c r="A7831" i="1"/>
  <c r="B7832" i="1"/>
  <c r="A7832" i="1"/>
  <c r="B7833" i="1"/>
  <c r="A7833" i="1"/>
  <c r="B7834" i="1"/>
  <c r="A7834" i="1"/>
  <c r="B7835" i="1"/>
  <c r="A7835" i="1"/>
  <c r="B7836" i="1"/>
  <c r="A7836" i="1"/>
  <c r="B7837" i="1"/>
  <c r="A7837" i="1"/>
  <c r="B7838" i="1"/>
  <c r="A7838" i="1"/>
  <c r="B7839" i="1"/>
  <c r="A7839" i="1"/>
  <c r="B7840" i="1"/>
  <c r="A7840" i="1"/>
  <c r="B7841" i="1"/>
  <c r="A7841" i="1"/>
  <c r="B7842" i="1"/>
  <c r="A7842" i="1"/>
  <c r="B7843" i="1"/>
  <c r="A7843" i="1"/>
  <c r="B7844" i="1"/>
  <c r="A7844" i="1"/>
  <c r="B7845" i="1"/>
  <c r="A7845" i="1"/>
  <c r="B7846" i="1"/>
  <c r="A7846" i="1"/>
  <c r="B7847" i="1"/>
  <c r="A7847" i="1"/>
  <c r="B7848" i="1"/>
  <c r="A7848" i="1"/>
  <c r="B7849" i="1"/>
  <c r="A7849" i="1"/>
  <c r="B7850" i="1"/>
  <c r="A7850" i="1"/>
  <c r="B7851" i="1"/>
  <c r="A7851" i="1"/>
  <c r="B7852" i="1"/>
  <c r="A7852" i="1"/>
  <c r="B7853" i="1"/>
  <c r="A7853" i="1"/>
  <c r="B7854" i="1"/>
  <c r="A7854" i="1"/>
  <c r="B7855" i="1"/>
  <c r="A7855" i="1"/>
  <c r="B7856" i="1"/>
  <c r="A7856" i="1"/>
  <c r="B7857" i="1"/>
  <c r="A7857" i="1"/>
  <c r="B7858" i="1"/>
  <c r="A7858" i="1"/>
  <c r="B7859" i="1"/>
  <c r="A7859" i="1"/>
  <c r="B7860" i="1"/>
  <c r="A7860" i="1"/>
  <c r="B7861" i="1"/>
  <c r="A7861" i="1"/>
  <c r="B7862" i="1"/>
  <c r="A7862" i="1"/>
  <c r="B7863" i="1"/>
  <c r="A7863" i="1"/>
  <c r="B7864" i="1"/>
  <c r="A7864" i="1"/>
  <c r="B7865" i="1"/>
  <c r="A7865" i="1"/>
  <c r="B7866" i="1"/>
  <c r="A7866" i="1"/>
  <c r="B7867" i="1"/>
  <c r="A7867" i="1"/>
  <c r="B7868" i="1"/>
  <c r="A7868" i="1"/>
  <c r="B7869" i="1"/>
  <c r="A7869" i="1"/>
  <c r="B7870" i="1"/>
  <c r="A7870" i="1"/>
  <c r="B7871" i="1"/>
  <c r="A7871" i="1"/>
  <c r="B7872" i="1"/>
  <c r="A7872" i="1"/>
  <c r="B7873" i="1"/>
  <c r="A7873" i="1"/>
  <c r="B7874" i="1"/>
  <c r="A7874" i="1"/>
  <c r="B7875" i="1"/>
  <c r="A7875" i="1"/>
  <c r="B7876" i="1"/>
  <c r="A7876" i="1"/>
  <c r="B7877" i="1"/>
  <c r="A7877" i="1"/>
  <c r="B7878" i="1"/>
  <c r="A7878" i="1"/>
  <c r="B7879" i="1"/>
  <c r="A7879" i="1"/>
  <c r="B7880" i="1"/>
  <c r="A7880" i="1"/>
  <c r="B7881" i="1"/>
  <c r="A7881" i="1"/>
  <c r="B7882" i="1"/>
  <c r="A7882" i="1"/>
  <c r="B7883" i="1"/>
  <c r="A7883" i="1"/>
  <c r="B7884" i="1"/>
  <c r="A7884" i="1"/>
  <c r="B7885" i="1"/>
  <c r="A7885" i="1"/>
  <c r="B7886" i="1"/>
  <c r="A7886" i="1"/>
  <c r="B7887" i="1"/>
  <c r="A7887" i="1"/>
  <c r="B7888" i="1"/>
  <c r="A7888" i="1"/>
  <c r="B7889" i="1"/>
  <c r="A7889" i="1"/>
  <c r="B7890" i="1"/>
  <c r="A7890" i="1"/>
  <c r="B7891" i="1"/>
  <c r="A7891" i="1"/>
  <c r="B7892" i="1"/>
  <c r="A7892" i="1"/>
  <c r="B7893" i="1"/>
  <c r="A7893" i="1"/>
  <c r="B7894" i="1"/>
  <c r="A7894" i="1"/>
  <c r="B7895" i="1"/>
  <c r="A7895" i="1"/>
  <c r="B7896" i="1"/>
  <c r="A7896" i="1"/>
  <c r="B7897" i="1"/>
  <c r="A7897" i="1"/>
  <c r="B7898" i="1"/>
  <c r="A7898" i="1"/>
  <c r="B7899" i="1"/>
  <c r="A7899" i="1"/>
  <c r="B7900" i="1"/>
  <c r="A7900" i="1"/>
  <c r="B7901" i="1"/>
  <c r="A7901" i="1"/>
  <c r="B7902" i="1"/>
  <c r="A7902" i="1"/>
  <c r="B7903" i="1"/>
  <c r="A7903" i="1"/>
  <c r="B7904" i="1"/>
  <c r="A7904" i="1"/>
  <c r="B7905" i="1"/>
  <c r="A7905" i="1"/>
  <c r="B7906" i="1"/>
  <c r="A7906" i="1"/>
  <c r="B7907" i="1"/>
  <c r="A7907" i="1"/>
  <c r="B7908" i="1"/>
  <c r="A7908" i="1"/>
  <c r="B7909" i="1"/>
  <c r="A7909" i="1"/>
  <c r="B7910" i="1"/>
  <c r="A7910" i="1"/>
  <c r="B7911" i="1"/>
  <c r="A7911" i="1"/>
  <c r="B7912" i="1"/>
  <c r="A7912" i="1"/>
  <c r="B7913" i="1"/>
  <c r="A7913" i="1"/>
  <c r="B7914" i="1"/>
  <c r="A7914" i="1"/>
  <c r="B7915" i="1"/>
  <c r="A7915" i="1"/>
  <c r="B7916" i="1"/>
  <c r="A7916" i="1"/>
  <c r="B7917" i="1"/>
  <c r="A7917" i="1"/>
  <c r="B7918" i="1"/>
  <c r="A7918" i="1"/>
  <c r="B7919" i="1"/>
  <c r="A7919" i="1"/>
  <c r="B7920" i="1"/>
  <c r="A7920" i="1"/>
  <c r="B7921" i="1"/>
  <c r="A7921" i="1"/>
  <c r="B7922" i="1"/>
  <c r="A7922" i="1"/>
  <c r="B7923" i="1"/>
  <c r="A7923" i="1"/>
  <c r="B7924" i="1"/>
  <c r="A7924" i="1"/>
  <c r="B7925" i="1"/>
  <c r="A7925" i="1"/>
  <c r="B7926" i="1"/>
  <c r="A7926" i="1"/>
  <c r="B7927" i="1"/>
  <c r="A7927" i="1"/>
  <c r="B7928" i="1"/>
  <c r="A7928" i="1"/>
  <c r="B7929" i="1"/>
  <c r="A7929" i="1"/>
  <c r="B7930" i="1"/>
  <c r="A7930" i="1"/>
  <c r="B7931" i="1"/>
  <c r="A7931" i="1"/>
  <c r="B7932" i="1"/>
  <c r="A7932" i="1"/>
  <c r="B7933" i="1"/>
  <c r="A7933" i="1"/>
  <c r="B7934" i="1"/>
  <c r="A7934" i="1"/>
  <c r="B7935" i="1"/>
  <c r="A7935" i="1"/>
  <c r="B7936" i="1"/>
  <c r="A7936" i="1"/>
  <c r="B7937" i="1"/>
  <c r="A7937" i="1"/>
  <c r="B7938" i="1"/>
  <c r="A7938" i="1"/>
  <c r="B7939" i="1"/>
  <c r="A7939" i="1"/>
  <c r="B7940" i="1"/>
  <c r="A7940" i="1"/>
  <c r="B7941" i="1"/>
  <c r="A7941" i="1"/>
  <c r="B7942" i="1"/>
  <c r="A7942" i="1"/>
  <c r="B7943" i="1"/>
  <c r="A7943" i="1"/>
  <c r="B7944" i="1"/>
  <c r="A7944" i="1"/>
  <c r="B7945" i="1"/>
  <c r="A7945" i="1"/>
  <c r="B7946" i="1"/>
  <c r="A7946" i="1"/>
  <c r="B7947" i="1"/>
  <c r="A7947" i="1"/>
  <c r="B7948" i="1"/>
  <c r="A7948" i="1"/>
  <c r="B7949" i="1"/>
  <c r="A7949" i="1"/>
  <c r="B7950" i="1"/>
  <c r="A7950" i="1"/>
  <c r="B7951" i="1"/>
  <c r="A7951" i="1"/>
  <c r="B7952" i="1"/>
  <c r="A7952" i="1"/>
  <c r="B7953" i="1"/>
  <c r="A7953" i="1"/>
  <c r="B7954" i="1"/>
  <c r="A7954" i="1"/>
  <c r="B7955" i="1"/>
  <c r="A7955" i="1"/>
  <c r="B7956" i="1"/>
  <c r="A7956" i="1"/>
  <c r="B7957" i="1"/>
  <c r="A7957" i="1"/>
  <c r="B7958" i="1"/>
  <c r="A7958" i="1"/>
  <c r="B7959" i="1"/>
  <c r="A7959" i="1"/>
  <c r="B7960" i="1"/>
  <c r="A7960" i="1"/>
  <c r="B7961" i="1"/>
  <c r="A7961" i="1"/>
  <c r="B7962" i="1"/>
  <c r="A7962" i="1"/>
  <c r="B7963" i="1"/>
  <c r="A7963" i="1"/>
  <c r="B7964" i="1"/>
  <c r="A7964" i="1"/>
  <c r="B7965" i="1"/>
  <c r="A7965" i="1"/>
  <c r="B7966" i="1"/>
  <c r="A7966" i="1"/>
  <c r="B7967" i="1"/>
  <c r="A7967" i="1"/>
  <c r="B7968" i="1"/>
  <c r="A7968" i="1"/>
  <c r="B7969" i="1"/>
  <c r="A7969" i="1"/>
  <c r="B7970" i="1"/>
  <c r="A7970" i="1"/>
  <c r="B7971" i="1"/>
  <c r="A7971" i="1"/>
  <c r="B7972" i="1"/>
  <c r="A7972" i="1"/>
  <c r="B7973" i="1"/>
  <c r="A7973" i="1"/>
  <c r="B7974" i="1"/>
  <c r="A7974" i="1"/>
  <c r="B7975" i="1"/>
  <c r="A7975" i="1"/>
  <c r="B7976" i="1"/>
  <c r="A7976" i="1"/>
  <c r="B7977" i="1"/>
  <c r="A7977" i="1"/>
  <c r="B7978" i="1"/>
  <c r="A7978" i="1"/>
  <c r="B7979" i="1"/>
  <c r="A7979" i="1"/>
  <c r="B7980" i="1"/>
  <c r="A7980" i="1"/>
  <c r="B7981" i="1"/>
  <c r="A7981" i="1"/>
  <c r="B7982" i="1"/>
  <c r="A7982" i="1"/>
  <c r="B7983" i="1"/>
  <c r="A7983" i="1"/>
  <c r="B7984" i="1"/>
  <c r="A7984" i="1"/>
  <c r="B7985" i="1"/>
  <c r="A7985" i="1"/>
  <c r="B7986" i="1"/>
  <c r="A7986" i="1"/>
  <c r="B7987" i="1"/>
  <c r="A7987" i="1"/>
  <c r="B7988" i="1"/>
  <c r="A7988" i="1"/>
  <c r="B7989" i="1"/>
  <c r="A7989" i="1"/>
  <c r="B7990" i="1"/>
  <c r="A7990" i="1"/>
  <c r="B7991" i="1"/>
  <c r="A7991" i="1"/>
  <c r="B7992" i="1"/>
  <c r="A7992" i="1"/>
  <c r="B7993" i="1"/>
  <c r="A7993" i="1"/>
  <c r="B7994" i="1"/>
  <c r="A7994" i="1"/>
  <c r="B7995" i="1"/>
  <c r="A7995" i="1"/>
  <c r="B7996" i="1"/>
  <c r="A7996" i="1"/>
  <c r="B7997" i="1"/>
  <c r="A7997" i="1"/>
  <c r="B7998" i="1"/>
  <c r="A7998" i="1"/>
  <c r="B7999" i="1"/>
  <c r="A7999" i="1"/>
  <c r="B8000" i="1"/>
  <c r="A8000" i="1"/>
  <c r="B8001" i="1"/>
  <c r="A8001" i="1"/>
  <c r="B8002" i="1"/>
  <c r="A8002" i="1"/>
  <c r="B8003" i="1"/>
  <c r="A8003" i="1"/>
  <c r="B8004" i="1"/>
  <c r="A8004" i="1"/>
  <c r="B8005" i="1"/>
  <c r="A8005" i="1"/>
  <c r="B8006" i="1"/>
  <c r="A8006" i="1"/>
  <c r="B8007" i="1"/>
  <c r="A8007" i="1"/>
  <c r="B8008" i="1"/>
  <c r="A8008" i="1"/>
  <c r="B8009" i="1"/>
  <c r="A8009" i="1"/>
  <c r="B8010" i="1"/>
  <c r="A8010" i="1"/>
  <c r="B8011" i="1"/>
  <c r="A8011" i="1"/>
  <c r="B8012" i="1"/>
  <c r="A8012" i="1"/>
  <c r="B8013" i="1"/>
  <c r="A8013" i="1"/>
  <c r="B8014" i="1"/>
  <c r="A8014" i="1"/>
  <c r="B8015" i="1"/>
  <c r="A8015" i="1"/>
  <c r="B8016" i="1"/>
  <c r="A8016" i="1"/>
  <c r="B8017" i="1"/>
  <c r="A8017" i="1"/>
  <c r="B8018" i="1"/>
  <c r="A8018" i="1"/>
  <c r="B8019" i="1"/>
  <c r="A8019" i="1"/>
  <c r="B8020" i="1"/>
  <c r="A8020" i="1"/>
  <c r="B8021" i="1"/>
  <c r="A8021" i="1"/>
  <c r="B8022" i="1"/>
  <c r="A8022" i="1"/>
  <c r="B8023" i="1"/>
  <c r="A8023" i="1"/>
  <c r="B8024" i="1"/>
  <c r="A8024" i="1"/>
  <c r="B8025" i="1"/>
  <c r="A8025" i="1"/>
  <c r="B8026" i="1"/>
  <c r="A8026" i="1"/>
  <c r="B8027" i="1"/>
  <c r="A8027" i="1"/>
  <c r="B8028" i="1"/>
  <c r="A8028" i="1"/>
  <c r="B8029" i="1"/>
  <c r="A8029" i="1"/>
  <c r="B8030" i="1"/>
  <c r="A8030" i="1"/>
  <c r="B8031" i="1"/>
  <c r="A8031" i="1"/>
  <c r="B8032" i="1"/>
  <c r="A8032" i="1"/>
  <c r="B8033" i="1"/>
  <c r="A8033" i="1"/>
  <c r="B8034" i="1"/>
  <c r="A8034" i="1"/>
  <c r="B8035" i="1"/>
  <c r="A8035" i="1"/>
  <c r="B8036" i="1"/>
  <c r="A8036" i="1"/>
  <c r="B8037" i="1"/>
  <c r="A8037" i="1"/>
  <c r="B8038" i="1"/>
  <c r="A8038" i="1"/>
  <c r="B8039" i="1"/>
  <c r="A8039" i="1"/>
  <c r="B8040" i="1"/>
  <c r="A8040" i="1"/>
  <c r="B8041" i="1"/>
  <c r="A8041" i="1"/>
  <c r="B8042" i="1"/>
  <c r="A8042" i="1"/>
  <c r="B8043" i="1"/>
  <c r="A8043" i="1"/>
  <c r="B8044" i="1"/>
  <c r="A8044" i="1"/>
  <c r="B8045" i="1"/>
  <c r="A8045" i="1"/>
  <c r="B8046" i="1"/>
  <c r="A8046" i="1"/>
  <c r="B8047" i="1"/>
  <c r="A8047" i="1"/>
  <c r="B8048" i="1"/>
  <c r="A8048" i="1"/>
  <c r="B8049" i="1"/>
  <c r="A8049" i="1"/>
  <c r="B8050" i="1"/>
  <c r="A8050" i="1"/>
  <c r="B8051" i="1"/>
  <c r="A8051" i="1"/>
  <c r="B8052" i="1"/>
  <c r="A8052" i="1"/>
  <c r="B8053" i="1"/>
  <c r="A8053" i="1"/>
  <c r="B8054" i="1"/>
  <c r="A8054" i="1"/>
  <c r="B8055" i="1"/>
  <c r="A8055" i="1"/>
  <c r="B8056" i="1"/>
  <c r="A8056" i="1"/>
  <c r="B8057" i="1"/>
  <c r="A8057" i="1"/>
  <c r="B8058" i="1"/>
  <c r="A8058" i="1"/>
  <c r="B8059" i="1"/>
  <c r="A8059" i="1"/>
  <c r="B8060" i="1"/>
  <c r="A8060" i="1"/>
  <c r="B8061" i="1"/>
  <c r="A8061" i="1"/>
  <c r="B8062" i="1"/>
  <c r="A8062" i="1"/>
  <c r="B8063" i="1"/>
  <c r="A8063" i="1"/>
  <c r="B8064" i="1"/>
  <c r="A8064" i="1"/>
  <c r="B8065" i="1"/>
  <c r="A8065" i="1"/>
  <c r="B8066" i="1"/>
  <c r="A8066" i="1"/>
  <c r="B8067" i="1"/>
  <c r="A8067" i="1"/>
  <c r="B8068" i="1"/>
  <c r="A8068" i="1"/>
  <c r="B8069" i="1"/>
  <c r="A8069" i="1"/>
  <c r="B8070" i="1"/>
  <c r="A8070" i="1"/>
  <c r="B8071" i="1"/>
  <c r="A8071" i="1"/>
  <c r="B8072" i="1"/>
  <c r="A8072" i="1"/>
  <c r="B8073" i="1"/>
  <c r="A8073" i="1"/>
  <c r="B8074" i="1"/>
  <c r="A8074" i="1"/>
  <c r="B8075" i="1"/>
  <c r="A8075" i="1"/>
  <c r="B8076" i="1"/>
  <c r="A8076" i="1"/>
  <c r="B8077" i="1"/>
  <c r="A8077" i="1"/>
  <c r="B8078" i="1"/>
  <c r="A8078" i="1"/>
  <c r="B8079" i="1"/>
  <c r="A8079" i="1"/>
  <c r="B8080" i="1"/>
  <c r="A8080" i="1"/>
  <c r="B8081" i="1"/>
  <c r="A8081" i="1"/>
  <c r="B8082" i="1"/>
  <c r="A8082" i="1"/>
  <c r="B8083" i="1"/>
  <c r="A8083" i="1"/>
  <c r="B8084" i="1"/>
  <c r="A8084" i="1"/>
  <c r="B8085" i="1"/>
  <c r="A8085" i="1"/>
  <c r="B8086" i="1"/>
  <c r="A8086" i="1"/>
  <c r="B8087" i="1"/>
  <c r="A8087" i="1"/>
  <c r="B8088" i="1"/>
  <c r="A8088" i="1"/>
  <c r="B8089" i="1"/>
  <c r="A8089" i="1"/>
  <c r="B8090" i="1"/>
  <c r="A8090" i="1"/>
  <c r="B8091" i="1"/>
  <c r="A8091" i="1"/>
  <c r="B8092" i="1"/>
  <c r="A8092" i="1"/>
  <c r="B8093" i="1"/>
  <c r="A8093" i="1"/>
  <c r="B8094" i="1"/>
  <c r="A8094" i="1"/>
  <c r="B8095" i="1"/>
  <c r="A8095" i="1"/>
  <c r="B8096" i="1"/>
  <c r="A8096" i="1"/>
  <c r="B8097" i="1"/>
  <c r="A8097" i="1"/>
  <c r="B8098" i="1"/>
  <c r="A8098" i="1"/>
  <c r="B8099" i="1"/>
  <c r="A8099" i="1"/>
  <c r="B8100" i="1"/>
  <c r="A8100" i="1"/>
  <c r="B8101" i="1"/>
  <c r="A8101" i="1"/>
  <c r="B8102" i="1"/>
  <c r="A8102" i="1"/>
  <c r="B8103" i="1"/>
  <c r="A8103" i="1"/>
  <c r="B8104" i="1"/>
  <c r="A8104" i="1"/>
  <c r="B8105" i="1"/>
  <c r="A8105" i="1"/>
  <c r="B8106" i="1"/>
  <c r="A8106" i="1"/>
  <c r="B8107" i="1"/>
  <c r="A8107" i="1"/>
  <c r="B8108" i="1"/>
  <c r="A8108" i="1"/>
  <c r="B8109" i="1"/>
  <c r="A8109" i="1"/>
  <c r="B8110" i="1"/>
  <c r="A8110" i="1"/>
  <c r="B8111" i="1"/>
  <c r="A8111" i="1"/>
  <c r="B8112" i="1"/>
  <c r="A8112" i="1"/>
  <c r="B8113" i="1"/>
  <c r="A8113" i="1"/>
  <c r="B8114" i="1"/>
  <c r="A8114" i="1"/>
  <c r="B8115" i="1"/>
  <c r="A8115" i="1"/>
  <c r="B8116" i="1"/>
  <c r="A8116" i="1"/>
  <c r="B8117" i="1"/>
  <c r="A8117" i="1"/>
  <c r="B8118" i="1"/>
  <c r="A8118" i="1"/>
  <c r="B8119" i="1"/>
  <c r="A8119" i="1"/>
  <c r="B8120" i="1"/>
  <c r="A8120" i="1"/>
  <c r="B8121" i="1"/>
  <c r="A8121" i="1"/>
  <c r="B8122" i="1"/>
  <c r="A8122" i="1"/>
  <c r="B8123" i="1"/>
  <c r="A8123" i="1"/>
  <c r="B8124" i="1"/>
  <c r="A8124" i="1"/>
  <c r="B8125" i="1"/>
  <c r="A8125" i="1"/>
  <c r="B8126" i="1"/>
  <c r="A8126" i="1"/>
  <c r="B8127" i="1"/>
  <c r="A8127" i="1"/>
  <c r="B8128" i="1"/>
  <c r="A8128" i="1"/>
  <c r="B8129" i="1"/>
  <c r="A8129" i="1"/>
  <c r="B8130" i="1"/>
  <c r="A8130" i="1"/>
  <c r="B8131" i="1"/>
  <c r="A8131" i="1"/>
  <c r="B8132" i="1"/>
  <c r="A8132" i="1"/>
  <c r="B8133" i="1"/>
  <c r="A8133" i="1"/>
  <c r="B8134" i="1"/>
  <c r="A8134" i="1"/>
  <c r="B8135" i="1"/>
  <c r="A8135" i="1"/>
  <c r="B8136" i="1"/>
  <c r="A8136" i="1"/>
  <c r="B8137" i="1"/>
  <c r="A8137" i="1"/>
  <c r="B8138" i="1"/>
  <c r="A8138" i="1"/>
  <c r="B8139" i="1"/>
  <c r="A8139" i="1"/>
  <c r="B8140" i="1"/>
  <c r="A8140" i="1"/>
  <c r="B8141" i="1"/>
  <c r="A8141" i="1"/>
  <c r="B8142" i="1"/>
  <c r="A8142" i="1"/>
  <c r="B8143" i="1"/>
  <c r="A8143" i="1"/>
  <c r="B8144" i="1"/>
  <c r="A8144" i="1"/>
  <c r="B8145" i="1"/>
  <c r="A8145" i="1"/>
  <c r="B8146" i="1"/>
  <c r="A8146" i="1"/>
  <c r="B8147" i="1"/>
  <c r="A8147" i="1"/>
  <c r="B8148" i="1"/>
  <c r="A8148" i="1"/>
  <c r="B8149" i="1"/>
  <c r="A8149" i="1"/>
  <c r="B8150" i="1"/>
  <c r="A8150" i="1"/>
  <c r="B8151" i="1"/>
  <c r="A8151" i="1"/>
  <c r="B8152" i="1"/>
  <c r="A8152" i="1"/>
  <c r="B8153" i="1"/>
  <c r="A8153" i="1"/>
  <c r="B8154" i="1"/>
  <c r="A8154" i="1"/>
  <c r="B8155" i="1"/>
  <c r="A8155" i="1"/>
  <c r="B8156" i="1"/>
  <c r="A8156" i="1"/>
  <c r="B8157" i="1"/>
  <c r="A8157" i="1"/>
  <c r="B8158" i="1"/>
  <c r="A8158" i="1"/>
  <c r="B8159" i="1"/>
  <c r="A8159" i="1"/>
  <c r="B8160" i="1"/>
  <c r="A8160" i="1"/>
  <c r="B8161" i="1"/>
  <c r="A8161" i="1"/>
  <c r="B8162" i="1"/>
  <c r="A8162" i="1"/>
  <c r="B8163" i="1"/>
  <c r="A8163" i="1"/>
  <c r="B8164" i="1"/>
  <c r="A8164" i="1"/>
  <c r="B8165" i="1"/>
  <c r="A8165" i="1"/>
  <c r="B8166" i="1"/>
  <c r="A8166" i="1"/>
  <c r="B8167" i="1"/>
  <c r="A8167" i="1"/>
  <c r="B8168" i="1"/>
  <c r="A8168" i="1"/>
  <c r="B8169" i="1"/>
  <c r="A8169" i="1"/>
  <c r="B8170" i="1"/>
  <c r="A8170" i="1"/>
  <c r="B8171" i="1"/>
  <c r="A8171" i="1"/>
  <c r="B8172" i="1"/>
  <c r="A8172" i="1"/>
  <c r="B8173" i="1"/>
  <c r="A8173" i="1"/>
  <c r="B8174" i="1"/>
  <c r="A8174" i="1"/>
  <c r="B8175" i="1"/>
  <c r="A8175" i="1"/>
  <c r="B8176" i="1"/>
  <c r="A8176" i="1"/>
  <c r="B8177" i="1"/>
  <c r="A8177" i="1"/>
  <c r="B8178" i="1"/>
  <c r="A8178" i="1"/>
  <c r="B8179" i="1"/>
  <c r="A8179" i="1"/>
  <c r="B8180" i="1"/>
  <c r="A8180" i="1"/>
  <c r="B8181" i="1"/>
  <c r="A8181" i="1"/>
  <c r="B8182" i="1"/>
  <c r="A8182" i="1"/>
  <c r="B8183" i="1"/>
  <c r="A8183" i="1"/>
  <c r="B8184" i="1"/>
  <c r="A8184" i="1"/>
  <c r="B8185" i="1"/>
  <c r="A8185" i="1"/>
  <c r="B8186" i="1"/>
  <c r="A8186" i="1"/>
  <c r="B8187" i="1"/>
  <c r="A8187" i="1"/>
  <c r="B8188" i="1"/>
  <c r="A8188" i="1"/>
  <c r="B8189" i="1"/>
  <c r="A8189" i="1"/>
  <c r="B8190" i="1"/>
  <c r="A8190" i="1"/>
  <c r="B8191" i="1"/>
  <c r="A8191" i="1"/>
  <c r="B8192" i="1"/>
  <c r="A8192" i="1"/>
  <c r="B8193" i="1"/>
  <c r="A8193" i="1"/>
  <c r="B8194" i="1"/>
  <c r="A8194" i="1"/>
  <c r="B8195" i="1"/>
  <c r="A8195" i="1"/>
  <c r="B8196" i="1"/>
  <c r="A8196" i="1"/>
  <c r="B8197" i="1"/>
  <c r="A8197" i="1"/>
  <c r="B8198" i="1"/>
  <c r="A8198" i="1"/>
  <c r="B8199" i="1"/>
  <c r="A8199" i="1"/>
  <c r="B8200" i="1"/>
  <c r="A8200" i="1"/>
  <c r="B8201" i="1"/>
  <c r="A8201" i="1"/>
  <c r="B8202" i="1"/>
  <c r="A8202" i="1"/>
  <c r="B8203" i="1"/>
  <c r="A8203" i="1"/>
  <c r="B8204" i="1"/>
  <c r="A8204" i="1"/>
  <c r="B8205" i="1"/>
  <c r="A8205" i="1"/>
  <c r="B8206" i="1"/>
  <c r="A8206" i="1"/>
  <c r="B8207" i="1"/>
  <c r="A8207" i="1"/>
  <c r="B8208" i="1"/>
  <c r="A8208" i="1"/>
  <c r="B8209" i="1"/>
  <c r="A8209" i="1"/>
  <c r="B8210" i="1"/>
  <c r="A8210" i="1"/>
  <c r="B8211" i="1"/>
  <c r="A8211" i="1"/>
  <c r="B8212" i="1"/>
  <c r="A8212" i="1"/>
  <c r="B8213" i="1"/>
  <c r="A8213" i="1"/>
  <c r="B8214" i="1"/>
  <c r="A8214" i="1"/>
  <c r="B8215" i="1"/>
  <c r="A8215" i="1"/>
  <c r="B8216" i="1"/>
  <c r="A8216" i="1"/>
  <c r="B8217" i="1"/>
  <c r="A8217" i="1"/>
  <c r="B8218" i="1"/>
  <c r="A8218" i="1"/>
  <c r="B8219" i="1"/>
  <c r="A8219" i="1"/>
  <c r="B8220" i="1"/>
  <c r="A8220" i="1"/>
  <c r="B8221" i="1"/>
  <c r="A8221" i="1"/>
  <c r="B8222" i="1"/>
  <c r="A8222" i="1"/>
  <c r="B8223" i="1"/>
  <c r="A8223" i="1"/>
  <c r="B8224" i="1"/>
  <c r="A8224" i="1"/>
  <c r="B8225" i="1"/>
  <c r="A8225" i="1"/>
  <c r="B8226" i="1"/>
  <c r="A8226" i="1"/>
  <c r="B8227" i="1"/>
  <c r="A8227" i="1"/>
  <c r="B8228" i="1"/>
  <c r="A8228" i="1"/>
  <c r="B8229" i="1"/>
  <c r="A8229" i="1"/>
  <c r="B8230" i="1"/>
  <c r="A8230" i="1"/>
  <c r="B8231" i="1"/>
  <c r="A8231" i="1"/>
  <c r="B8232" i="1"/>
  <c r="A8232" i="1"/>
  <c r="B8233" i="1"/>
  <c r="A8233" i="1"/>
  <c r="B8234" i="1"/>
  <c r="A8234" i="1"/>
  <c r="B8235" i="1"/>
  <c r="A8235" i="1"/>
  <c r="B8236" i="1"/>
  <c r="A8236" i="1"/>
  <c r="B8237" i="1"/>
  <c r="A8237" i="1"/>
  <c r="B8238" i="1"/>
  <c r="A8238" i="1"/>
  <c r="B8239" i="1"/>
  <c r="A8239" i="1"/>
  <c r="B8240" i="1"/>
  <c r="A8240" i="1"/>
  <c r="B8241" i="1"/>
  <c r="A8241" i="1"/>
  <c r="B8242" i="1"/>
  <c r="A8242" i="1"/>
  <c r="B8243" i="1"/>
  <c r="A8243" i="1"/>
  <c r="B8244" i="1"/>
  <c r="A8244" i="1"/>
  <c r="B8245" i="1"/>
  <c r="A8245" i="1"/>
  <c r="B8246" i="1"/>
  <c r="A8246" i="1"/>
  <c r="B8247" i="1"/>
  <c r="A8247" i="1"/>
  <c r="B8248" i="1"/>
  <c r="A8248" i="1"/>
  <c r="B8249" i="1"/>
  <c r="A8249" i="1"/>
  <c r="B8250" i="1"/>
  <c r="A8250" i="1"/>
  <c r="B8251" i="1"/>
  <c r="A8251" i="1"/>
  <c r="B8252" i="1"/>
  <c r="A8252" i="1"/>
  <c r="B8253" i="1"/>
  <c r="A8253" i="1"/>
  <c r="B8254" i="1"/>
  <c r="A8254" i="1"/>
  <c r="B8255" i="1"/>
  <c r="A8255" i="1"/>
  <c r="B8256" i="1"/>
  <c r="A8256" i="1"/>
  <c r="B8257" i="1"/>
  <c r="A8257" i="1"/>
  <c r="B8258" i="1"/>
  <c r="A8258" i="1"/>
  <c r="B8259" i="1"/>
  <c r="A8259" i="1"/>
  <c r="B8260" i="1"/>
  <c r="A8260" i="1"/>
  <c r="B8261" i="1"/>
  <c r="A8261" i="1"/>
  <c r="B8262" i="1"/>
  <c r="A8262" i="1"/>
  <c r="B8263" i="1"/>
  <c r="A8263" i="1"/>
  <c r="B8264" i="1"/>
  <c r="A8264" i="1"/>
  <c r="B8265" i="1"/>
  <c r="A8265" i="1"/>
  <c r="B8266" i="1"/>
  <c r="A8266" i="1"/>
  <c r="B8267" i="1"/>
  <c r="A8267" i="1"/>
  <c r="B8268" i="1"/>
  <c r="A8268" i="1"/>
  <c r="B8269" i="1"/>
  <c r="A8269" i="1"/>
  <c r="B8270" i="1"/>
  <c r="A8270" i="1"/>
  <c r="B8271" i="1"/>
  <c r="A8271" i="1"/>
  <c r="B8272" i="1"/>
  <c r="A8272" i="1"/>
  <c r="B8273" i="1"/>
  <c r="A8273" i="1"/>
  <c r="B8274" i="1"/>
  <c r="A8274" i="1"/>
  <c r="B8275" i="1"/>
  <c r="A8275" i="1"/>
  <c r="B8276" i="1"/>
  <c r="A8276" i="1"/>
  <c r="B8277" i="1"/>
  <c r="A8277" i="1"/>
  <c r="B8278" i="1"/>
  <c r="A8278" i="1"/>
  <c r="B8279" i="1"/>
  <c r="A8279" i="1"/>
  <c r="B8280" i="1"/>
  <c r="A8280" i="1"/>
  <c r="B8281" i="1"/>
  <c r="A8281" i="1"/>
  <c r="B8282" i="1"/>
  <c r="A8282" i="1"/>
  <c r="B8283" i="1"/>
  <c r="A8283" i="1"/>
  <c r="B8284" i="1"/>
  <c r="A8284" i="1"/>
  <c r="B8285" i="1"/>
  <c r="A8285" i="1"/>
  <c r="B8286" i="1"/>
  <c r="A8286" i="1"/>
  <c r="B8287" i="1"/>
  <c r="A8287" i="1"/>
  <c r="B8288" i="1"/>
  <c r="A8288" i="1"/>
  <c r="B8289" i="1"/>
  <c r="A8289" i="1"/>
  <c r="B8290" i="1"/>
  <c r="A8290" i="1"/>
  <c r="B8291" i="1"/>
  <c r="A8291" i="1"/>
  <c r="B8292" i="1"/>
  <c r="A8292" i="1"/>
  <c r="B8293" i="1"/>
  <c r="A8293" i="1"/>
  <c r="B8294" i="1"/>
  <c r="A8294" i="1"/>
  <c r="B8295" i="1"/>
  <c r="A8295" i="1"/>
  <c r="B8296" i="1"/>
  <c r="A8296" i="1"/>
  <c r="B8297" i="1"/>
  <c r="A8297" i="1"/>
  <c r="B8298" i="1"/>
  <c r="A8298" i="1"/>
  <c r="B8299" i="1"/>
  <c r="A8299" i="1"/>
  <c r="B8300" i="1"/>
  <c r="A8300" i="1"/>
  <c r="B8301" i="1"/>
  <c r="A8301" i="1"/>
  <c r="B8302" i="1"/>
  <c r="A8302" i="1"/>
  <c r="B8303" i="1"/>
  <c r="A8303" i="1"/>
  <c r="B8304" i="1"/>
  <c r="A8304" i="1"/>
  <c r="B8305" i="1"/>
  <c r="A8305" i="1"/>
  <c r="B8306" i="1"/>
  <c r="A8306" i="1"/>
  <c r="B8307" i="1"/>
  <c r="A8307" i="1"/>
  <c r="B8308" i="1"/>
  <c r="A8308" i="1"/>
  <c r="B8309" i="1"/>
  <c r="A8309" i="1"/>
  <c r="B8310" i="1"/>
  <c r="A8310" i="1"/>
  <c r="B8311" i="1"/>
  <c r="A8311" i="1"/>
  <c r="B8312" i="1"/>
  <c r="A8312" i="1"/>
  <c r="B8313" i="1"/>
  <c r="A8313" i="1"/>
  <c r="B8314" i="1"/>
  <c r="A8314" i="1"/>
  <c r="B8315" i="1"/>
  <c r="A8315" i="1"/>
  <c r="B8316" i="1"/>
  <c r="A8316" i="1"/>
  <c r="B8317" i="1"/>
  <c r="A8317" i="1"/>
  <c r="B8318" i="1"/>
  <c r="A8318" i="1"/>
  <c r="B8319" i="1"/>
  <c r="A8319" i="1"/>
  <c r="B8320" i="1"/>
  <c r="A8320" i="1"/>
  <c r="B8321" i="1"/>
  <c r="A8321" i="1"/>
  <c r="B8322" i="1"/>
  <c r="A8322" i="1"/>
  <c r="B8323" i="1"/>
  <c r="A8323" i="1"/>
  <c r="B8324" i="1"/>
  <c r="A8324" i="1"/>
  <c r="B8325" i="1"/>
  <c r="A8325" i="1"/>
  <c r="B8326" i="1"/>
  <c r="A8326" i="1"/>
  <c r="B8327" i="1"/>
  <c r="A8327" i="1"/>
  <c r="B8328" i="1"/>
  <c r="A8328" i="1"/>
  <c r="B8329" i="1"/>
  <c r="A8329" i="1"/>
  <c r="B8330" i="1"/>
  <c r="A8330" i="1"/>
  <c r="B8331" i="1"/>
  <c r="A8331" i="1"/>
  <c r="B8332" i="1"/>
  <c r="A8332" i="1"/>
  <c r="B8333" i="1"/>
  <c r="A8333" i="1"/>
  <c r="B8334" i="1"/>
  <c r="A8334" i="1"/>
  <c r="B8335" i="1"/>
  <c r="A8335" i="1"/>
  <c r="B8336" i="1"/>
  <c r="A8336" i="1"/>
  <c r="B8337" i="1"/>
  <c r="A8337" i="1"/>
  <c r="B8338" i="1"/>
  <c r="A8338" i="1"/>
  <c r="B8339" i="1"/>
  <c r="A8339" i="1"/>
  <c r="B8340" i="1"/>
  <c r="A8340" i="1"/>
  <c r="B8341" i="1"/>
  <c r="A8341" i="1"/>
  <c r="B8342" i="1"/>
  <c r="A8342" i="1"/>
  <c r="B8343" i="1"/>
  <c r="A8343" i="1"/>
  <c r="B8344" i="1"/>
  <c r="A8344" i="1"/>
  <c r="B8345" i="1"/>
  <c r="A8345" i="1"/>
  <c r="B8346" i="1"/>
  <c r="A8346" i="1"/>
  <c r="B8347" i="1"/>
  <c r="A8347" i="1"/>
  <c r="B8348" i="1"/>
  <c r="A8348" i="1"/>
  <c r="B8349" i="1"/>
  <c r="A8349" i="1"/>
  <c r="B8350" i="1"/>
  <c r="A8350" i="1"/>
  <c r="B8351" i="1"/>
  <c r="A8351" i="1"/>
  <c r="B8352" i="1"/>
  <c r="A8352" i="1"/>
  <c r="B8353" i="1"/>
  <c r="A8353" i="1"/>
  <c r="B8354" i="1"/>
  <c r="A8354" i="1"/>
  <c r="B8355" i="1"/>
  <c r="A8355" i="1"/>
  <c r="B8356" i="1"/>
  <c r="A8356" i="1"/>
  <c r="B8357" i="1"/>
  <c r="A8357" i="1"/>
  <c r="B8358" i="1"/>
  <c r="A8358" i="1"/>
  <c r="B8359" i="1"/>
  <c r="A8359" i="1"/>
  <c r="B8360" i="1"/>
  <c r="A8360" i="1"/>
  <c r="B8361" i="1"/>
  <c r="A8361" i="1"/>
  <c r="B8362" i="1"/>
  <c r="A8362" i="1"/>
  <c r="B8363" i="1"/>
  <c r="A8363" i="1"/>
  <c r="B8364" i="1"/>
  <c r="A8364" i="1"/>
  <c r="B8365" i="1"/>
  <c r="A8365" i="1"/>
  <c r="B8366" i="1"/>
  <c r="A8366" i="1"/>
  <c r="B8367" i="1"/>
  <c r="A8367" i="1"/>
  <c r="B8368" i="1"/>
  <c r="A8368" i="1"/>
  <c r="B8369" i="1"/>
  <c r="A8369" i="1"/>
  <c r="B8370" i="1"/>
  <c r="A8370" i="1"/>
  <c r="B8371" i="1"/>
  <c r="A8371" i="1"/>
  <c r="B8372" i="1"/>
  <c r="A8372" i="1"/>
  <c r="B8373" i="1"/>
  <c r="A8373" i="1"/>
  <c r="B8374" i="1"/>
  <c r="A8374" i="1"/>
  <c r="B8375" i="1"/>
  <c r="A8375" i="1"/>
  <c r="B8376" i="1"/>
  <c r="A8376" i="1"/>
  <c r="B8377" i="1"/>
  <c r="A8377" i="1"/>
  <c r="B8378" i="1"/>
  <c r="A8378" i="1"/>
  <c r="B8379" i="1"/>
  <c r="A8379" i="1"/>
  <c r="B8380" i="1"/>
  <c r="A8380" i="1"/>
  <c r="B8381" i="1"/>
  <c r="A8381" i="1"/>
  <c r="B8382" i="1"/>
  <c r="A8382" i="1"/>
  <c r="B8383" i="1"/>
  <c r="A8383" i="1"/>
  <c r="B8384" i="1"/>
  <c r="A8384" i="1"/>
  <c r="B8385" i="1"/>
  <c r="A8385" i="1"/>
  <c r="B8386" i="1"/>
  <c r="A8386" i="1"/>
  <c r="B8387" i="1"/>
  <c r="A8387" i="1"/>
  <c r="B8388" i="1"/>
  <c r="A8388" i="1"/>
  <c r="B8389" i="1"/>
  <c r="A8389" i="1"/>
  <c r="B8390" i="1"/>
  <c r="A8390" i="1"/>
  <c r="B8391" i="1"/>
  <c r="A8391" i="1"/>
  <c r="B8392" i="1"/>
  <c r="A8392" i="1"/>
  <c r="B8393" i="1"/>
  <c r="A8393" i="1"/>
  <c r="B8394" i="1"/>
  <c r="A8394" i="1"/>
  <c r="B8395" i="1"/>
  <c r="A8395" i="1"/>
  <c r="B8396" i="1"/>
  <c r="A8396" i="1"/>
  <c r="B8397" i="1"/>
  <c r="A8397" i="1"/>
  <c r="B8398" i="1"/>
  <c r="A8398" i="1"/>
  <c r="B8399" i="1"/>
  <c r="A8399" i="1"/>
  <c r="B8400" i="1"/>
  <c r="A8400" i="1"/>
  <c r="B8401" i="1"/>
  <c r="A8401" i="1"/>
  <c r="B8402" i="1"/>
  <c r="A8402" i="1"/>
  <c r="B8403" i="1"/>
  <c r="A8403" i="1"/>
  <c r="B8404" i="1"/>
  <c r="A8404" i="1"/>
  <c r="B8405" i="1"/>
  <c r="A8405" i="1"/>
  <c r="B8406" i="1"/>
  <c r="A8406" i="1"/>
  <c r="B8407" i="1"/>
  <c r="A8407" i="1"/>
  <c r="B8408" i="1"/>
  <c r="A8408" i="1"/>
  <c r="B8409" i="1"/>
  <c r="A8409" i="1"/>
  <c r="B8410" i="1"/>
  <c r="A8410" i="1"/>
  <c r="B8411" i="1"/>
  <c r="A8411" i="1"/>
  <c r="B8412" i="1"/>
  <c r="A8412" i="1"/>
  <c r="B8413" i="1"/>
  <c r="A8413" i="1"/>
  <c r="B8414" i="1"/>
  <c r="A8414" i="1"/>
  <c r="B8415" i="1"/>
  <c r="A8415" i="1"/>
  <c r="B8416" i="1"/>
  <c r="A8416" i="1"/>
  <c r="B8417" i="1"/>
  <c r="A8417" i="1"/>
  <c r="B8418" i="1"/>
  <c r="A8418" i="1"/>
  <c r="B8419" i="1"/>
  <c r="A8419" i="1"/>
  <c r="B8420" i="1"/>
  <c r="A8420" i="1"/>
  <c r="B8421" i="1"/>
  <c r="A8421" i="1"/>
  <c r="B8422" i="1"/>
  <c r="A8422" i="1"/>
  <c r="B8423" i="1"/>
  <c r="A8423" i="1"/>
  <c r="B8424" i="1"/>
  <c r="A8424" i="1"/>
  <c r="B8425" i="1"/>
  <c r="A8425" i="1"/>
  <c r="B8426" i="1"/>
  <c r="A8426" i="1"/>
  <c r="B8427" i="1"/>
  <c r="A8427" i="1"/>
  <c r="B8428" i="1"/>
  <c r="A8428" i="1"/>
  <c r="B8429" i="1"/>
  <c r="A8429" i="1"/>
  <c r="B8430" i="1"/>
  <c r="A8430" i="1"/>
  <c r="B8431" i="1"/>
  <c r="A8431" i="1"/>
  <c r="B8432" i="1"/>
  <c r="A8432" i="1"/>
  <c r="B8433" i="1"/>
  <c r="A8433" i="1"/>
  <c r="B8434" i="1"/>
  <c r="A8434" i="1"/>
  <c r="B8435" i="1"/>
  <c r="A8435" i="1"/>
  <c r="B8436" i="1"/>
  <c r="A8436" i="1"/>
  <c r="B8437" i="1"/>
  <c r="A8437" i="1"/>
  <c r="B8438" i="1"/>
  <c r="A8438" i="1"/>
  <c r="B8439" i="1"/>
  <c r="A8439" i="1"/>
  <c r="B8440" i="1"/>
  <c r="A8440" i="1"/>
  <c r="B8441" i="1"/>
  <c r="A8441" i="1"/>
  <c r="B8442" i="1"/>
  <c r="A8442" i="1"/>
  <c r="B8443" i="1"/>
  <c r="A8443" i="1"/>
  <c r="B8444" i="1"/>
  <c r="A8444" i="1"/>
  <c r="B8445" i="1"/>
  <c r="A8445" i="1"/>
  <c r="B8446" i="1"/>
  <c r="A8446" i="1"/>
  <c r="B8447" i="1"/>
  <c r="A8447" i="1"/>
  <c r="B8448" i="1"/>
  <c r="A8448" i="1"/>
  <c r="B8449" i="1"/>
  <c r="A8449" i="1"/>
  <c r="B8450" i="1"/>
  <c r="A8450" i="1"/>
  <c r="B8451" i="1"/>
  <c r="A8451" i="1"/>
  <c r="B8452" i="1"/>
  <c r="A8452" i="1"/>
  <c r="B8453" i="1"/>
  <c r="A8453" i="1"/>
  <c r="B8454" i="1"/>
  <c r="A8454" i="1"/>
  <c r="B8455" i="1"/>
  <c r="A8455" i="1"/>
  <c r="B8456" i="1"/>
  <c r="A8456" i="1"/>
  <c r="B8457" i="1"/>
  <c r="A8457" i="1"/>
  <c r="B8458" i="1"/>
  <c r="A8458" i="1"/>
  <c r="B8459" i="1"/>
  <c r="A8459" i="1"/>
  <c r="B8460" i="1"/>
  <c r="A8460" i="1"/>
  <c r="B8461" i="1"/>
  <c r="A8461" i="1"/>
  <c r="B8462" i="1"/>
  <c r="A8462" i="1"/>
  <c r="B8463" i="1"/>
  <c r="A8463" i="1"/>
  <c r="B8464" i="1"/>
  <c r="A8464" i="1"/>
  <c r="B8465" i="1"/>
  <c r="A8465" i="1"/>
  <c r="B8466" i="1"/>
  <c r="A8466" i="1"/>
  <c r="B8467" i="1"/>
  <c r="A8467" i="1"/>
  <c r="B8468" i="1"/>
  <c r="A8468" i="1"/>
  <c r="B8469" i="1"/>
  <c r="A8469" i="1"/>
  <c r="B8470" i="1"/>
  <c r="A8470" i="1"/>
  <c r="B8471" i="1"/>
  <c r="A8471" i="1"/>
  <c r="B8472" i="1"/>
  <c r="A8472" i="1"/>
  <c r="B8473" i="1"/>
  <c r="A8473" i="1"/>
  <c r="B8474" i="1"/>
  <c r="A8474" i="1"/>
  <c r="B8475" i="1"/>
  <c r="A8475" i="1"/>
  <c r="B8476" i="1"/>
  <c r="A8476" i="1"/>
  <c r="B8477" i="1"/>
  <c r="A8477" i="1"/>
  <c r="B8478" i="1"/>
  <c r="A8478" i="1"/>
  <c r="B8479" i="1"/>
  <c r="A8479" i="1"/>
  <c r="B8480" i="1"/>
  <c r="A8480" i="1"/>
  <c r="B8481" i="1"/>
  <c r="A8481" i="1"/>
  <c r="B8482" i="1"/>
  <c r="A8482" i="1"/>
  <c r="B8483" i="1"/>
  <c r="A8483" i="1"/>
  <c r="B8484" i="1"/>
  <c r="A8484" i="1"/>
  <c r="B8485" i="1"/>
  <c r="A8485" i="1"/>
  <c r="B8486" i="1"/>
  <c r="A8486" i="1"/>
  <c r="B8487" i="1"/>
  <c r="A8487" i="1"/>
  <c r="B8488" i="1"/>
  <c r="A8488" i="1"/>
  <c r="B8489" i="1"/>
  <c r="A8489" i="1"/>
  <c r="B8490" i="1"/>
  <c r="A8490" i="1"/>
  <c r="B8491" i="1"/>
  <c r="A8491" i="1"/>
  <c r="B8492" i="1"/>
  <c r="A8492" i="1"/>
  <c r="B8493" i="1"/>
  <c r="A8493" i="1"/>
  <c r="B8494" i="1"/>
  <c r="A8494" i="1"/>
  <c r="B8495" i="1"/>
  <c r="A8495" i="1"/>
  <c r="B8496" i="1"/>
  <c r="A8496" i="1"/>
  <c r="B8497" i="1"/>
  <c r="A8497" i="1"/>
  <c r="B8498" i="1"/>
  <c r="A8498" i="1"/>
  <c r="B8499" i="1"/>
  <c r="A8499" i="1"/>
  <c r="B8500" i="1"/>
  <c r="A8500" i="1"/>
  <c r="B8501" i="1"/>
  <c r="A8501" i="1"/>
  <c r="B8502" i="1"/>
  <c r="A8502" i="1"/>
  <c r="B8503" i="1"/>
  <c r="A8503" i="1"/>
  <c r="B8504" i="1"/>
  <c r="A8504" i="1"/>
  <c r="B8505" i="1"/>
  <c r="A8505" i="1"/>
  <c r="B8506" i="1"/>
  <c r="A8506" i="1"/>
  <c r="B8507" i="1"/>
  <c r="A8507" i="1"/>
  <c r="B8508" i="1"/>
  <c r="A8508" i="1"/>
  <c r="B8509" i="1"/>
  <c r="A8509" i="1"/>
  <c r="B8510" i="1"/>
  <c r="A8510" i="1"/>
  <c r="B8511" i="1"/>
  <c r="A8511" i="1"/>
  <c r="B8512" i="1"/>
  <c r="A8512" i="1"/>
  <c r="B8513" i="1"/>
  <c r="A8513" i="1"/>
  <c r="B8514" i="1"/>
  <c r="A8514" i="1"/>
  <c r="B8515" i="1"/>
  <c r="A8515" i="1"/>
  <c r="B8516" i="1"/>
  <c r="A8516" i="1"/>
  <c r="B8517" i="1"/>
  <c r="A8517" i="1"/>
  <c r="B8518" i="1"/>
  <c r="A8518" i="1"/>
  <c r="B8519" i="1"/>
  <c r="A8519" i="1"/>
  <c r="B8520" i="1"/>
  <c r="A8520" i="1"/>
  <c r="B8521" i="1"/>
  <c r="A8521" i="1"/>
  <c r="B8522" i="1"/>
  <c r="A8522" i="1"/>
  <c r="B8523" i="1"/>
  <c r="A8523" i="1"/>
  <c r="B8524" i="1"/>
  <c r="A8524" i="1"/>
  <c r="B8525" i="1"/>
  <c r="A8525" i="1"/>
  <c r="B8526" i="1"/>
  <c r="A8526" i="1"/>
  <c r="B8527" i="1"/>
  <c r="A8527" i="1"/>
  <c r="B8528" i="1"/>
  <c r="A8528" i="1"/>
  <c r="B8529" i="1"/>
  <c r="A8529" i="1"/>
  <c r="B8530" i="1"/>
  <c r="A8530" i="1"/>
  <c r="B8531" i="1"/>
  <c r="A8531" i="1"/>
  <c r="B8532" i="1"/>
  <c r="A8532" i="1"/>
  <c r="B8533" i="1"/>
  <c r="A8533" i="1"/>
  <c r="B8534" i="1"/>
  <c r="A8534" i="1"/>
  <c r="B8535" i="1"/>
  <c r="A8535" i="1"/>
  <c r="B8536" i="1"/>
  <c r="A8536" i="1"/>
  <c r="B8537" i="1"/>
  <c r="A8537" i="1"/>
  <c r="B8538" i="1"/>
  <c r="A8538" i="1"/>
  <c r="B8539" i="1"/>
  <c r="A8539" i="1"/>
  <c r="B8540" i="1"/>
  <c r="A8540" i="1"/>
  <c r="B8541" i="1"/>
  <c r="A8541" i="1"/>
  <c r="B8542" i="1"/>
  <c r="A8542" i="1"/>
  <c r="B8543" i="1"/>
  <c r="A8543" i="1"/>
  <c r="B8544" i="1"/>
  <c r="A8544" i="1"/>
  <c r="B8545" i="1"/>
  <c r="A8545" i="1"/>
  <c r="B8546" i="1"/>
  <c r="A8546" i="1"/>
  <c r="B8547" i="1"/>
  <c r="A8547" i="1"/>
  <c r="B8548" i="1"/>
  <c r="A8548" i="1"/>
  <c r="B8549" i="1"/>
  <c r="A8549" i="1"/>
  <c r="B8550" i="1"/>
  <c r="A8550" i="1"/>
  <c r="B8551" i="1"/>
  <c r="A8551" i="1"/>
  <c r="B8552" i="1"/>
  <c r="A8552" i="1"/>
  <c r="B8553" i="1"/>
  <c r="A8553" i="1"/>
  <c r="B8554" i="1"/>
  <c r="A8554" i="1"/>
  <c r="B8555" i="1"/>
  <c r="A8555" i="1"/>
  <c r="B8556" i="1"/>
  <c r="A8556" i="1"/>
  <c r="B8557" i="1"/>
  <c r="A8557" i="1"/>
  <c r="B8558" i="1"/>
  <c r="A8558" i="1"/>
  <c r="B8559" i="1"/>
  <c r="A8559" i="1"/>
  <c r="B8560" i="1"/>
  <c r="A8560" i="1"/>
  <c r="B8561" i="1"/>
  <c r="A8561" i="1"/>
  <c r="B8562" i="1"/>
  <c r="A8562" i="1"/>
  <c r="B8563" i="1"/>
  <c r="A8563" i="1"/>
  <c r="B8564" i="1"/>
  <c r="A8564" i="1"/>
  <c r="B8565" i="1"/>
  <c r="A8565" i="1"/>
  <c r="B8566" i="1"/>
  <c r="A8566" i="1"/>
  <c r="B8567" i="1"/>
  <c r="A8567" i="1"/>
  <c r="B8568" i="1"/>
  <c r="A8568" i="1"/>
  <c r="B8569" i="1"/>
  <c r="A8569" i="1"/>
  <c r="B8570" i="1"/>
  <c r="A8570" i="1"/>
  <c r="B8571" i="1"/>
  <c r="A8571" i="1"/>
  <c r="B8572" i="1"/>
  <c r="A8572" i="1"/>
  <c r="B8573" i="1"/>
  <c r="A8573" i="1"/>
  <c r="B8574" i="1"/>
  <c r="A8574" i="1"/>
  <c r="B8575" i="1"/>
  <c r="A8575" i="1"/>
  <c r="B8576" i="1"/>
  <c r="A8576" i="1"/>
  <c r="B8577" i="1"/>
  <c r="A8577" i="1"/>
  <c r="B8578" i="1"/>
  <c r="A8578" i="1"/>
  <c r="B8579" i="1"/>
  <c r="A8579" i="1"/>
  <c r="B8580" i="1"/>
  <c r="A8580" i="1"/>
  <c r="B8581" i="1"/>
  <c r="A8581" i="1"/>
  <c r="B8582" i="1"/>
  <c r="A8582" i="1"/>
  <c r="B8583" i="1"/>
  <c r="A8583" i="1"/>
  <c r="B8584" i="1"/>
  <c r="A8584" i="1"/>
  <c r="B8585" i="1"/>
  <c r="A8585" i="1"/>
  <c r="B8586" i="1"/>
  <c r="A8586" i="1"/>
  <c r="B8587" i="1"/>
  <c r="A8587" i="1"/>
  <c r="B8588" i="1"/>
  <c r="A8588" i="1"/>
  <c r="B8589" i="1"/>
  <c r="A8589" i="1"/>
  <c r="B8590" i="1"/>
  <c r="A8590" i="1"/>
  <c r="B8591" i="1"/>
  <c r="A8591" i="1"/>
  <c r="B8592" i="1"/>
  <c r="A8592" i="1"/>
  <c r="B8593" i="1"/>
  <c r="A8593" i="1"/>
  <c r="B8594" i="1"/>
  <c r="A8594" i="1"/>
  <c r="B8595" i="1"/>
  <c r="A8595" i="1"/>
  <c r="B8596" i="1"/>
  <c r="A8596" i="1"/>
  <c r="B8597" i="1"/>
  <c r="A8597" i="1"/>
  <c r="B8598" i="1"/>
  <c r="A8598" i="1"/>
  <c r="B8599" i="1"/>
  <c r="A8599" i="1"/>
  <c r="B8600" i="1"/>
  <c r="A8600" i="1"/>
  <c r="B8601" i="1"/>
  <c r="A8601" i="1"/>
  <c r="B8602" i="1"/>
  <c r="A8602" i="1"/>
  <c r="B8603" i="1"/>
  <c r="A8603" i="1"/>
  <c r="B8604" i="1"/>
  <c r="A8604" i="1"/>
  <c r="B8605" i="1"/>
  <c r="A8605" i="1"/>
  <c r="B8606" i="1"/>
  <c r="A8606" i="1"/>
  <c r="B8607" i="1"/>
  <c r="A8607" i="1"/>
  <c r="B8608" i="1"/>
  <c r="A8608" i="1"/>
  <c r="B8609" i="1"/>
  <c r="A8609" i="1"/>
  <c r="B8610" i="1"/>
  <c r="A8610" i="1"/>
  <c r="B8611" i="1"/>
  <c r="A8611" i="1"/>
  <c r="B8612" i="1"/>
  <c r="A8612" i="1"/>
  <c r="B8613" i="1"/>
  <c r="A8613" i="1"/>
  <c r="B8614" i="1"/>
  <c r="A8614" i="1"/>
  <c r="B8615" i="1"/>
  <c r="A8615" i="1"/>
  <c r="B8616" i="1"/>
  <c r="A8616" i="1"/>
  <c r="B8617" i="1"/>
  <c r="A8617" i="1"/>
  <c r="B8618" i="1"/>
  <c r="A8618" i="1"/>
  <c r="B8619" i="1"/>
  <c r="A8619" i="1"/>
  <c r="B8620" i="1"/>
  <c r="A8620" i="1"/>
  <c r="B8621" i="1"/>
  <c r="A8621" i="1"/>
  <c r="B8622" i="1"/>
  <c r="A8622" i="1"/>
  <c r="B8623" i="1"/>
  <c r="A8623" i="1"/>
  <c r="B8624" i="1"/>
  <c r="A8624" i="1"/>
  <c r="B8625" i="1"/>
  <c r="A8625" i="1"/>
  <c r="B8626" i="1"/>
  <c r="A8626" i="1"/>
  <c r="B8627" i="1"/>
  <c r="A8627" i="1"/>
  <c r="B8628" i="1"/>
  <c r="A8628" i="1"/>
  <c r="B8629" i="1"/>
  <c r="A8629" i="1"/>
  <c r="B8630" i="1"/>
  <c r="A8630" i="1"/>
  <c r="B8631" i="1"/>
  <c r="A8631" i="1"/>
  <c r="B8632" i="1"/>
  <c r="A8632" i="1"/>
  <c r="B8633" i="1"/>
  <c r="A8633" i="1"/>
  <c r="B8634" i="1"/>
  <c r="A8634" i="1"/>
  <c r="B8635" i="1"/>
  <c r="A8635" i="1"/>
  <c r="B8636" i="1"/>
  <c r="A8636" i="1"/>
  <c r="B8637" i="1"/>
  <c r="A8637" i="1"/>
  <c r="B8638" i="1"/>
  <c r="A8638" i="1"/>
  <c r="B8639" i="1"/>
  <c r="A8639" i="1"/>
  <c r="B8640" i="1"/>
  <c r="A8640" i="1"/>
  <c r="B8641" i="1"/>
  <c r="A8641" i="1"/>
  <c r="B8642" i="1"/>
  <c r="A8642" i="1"/>
  <c r="B8643" i="1"/>
  <c r="A8643" i="1"/>
  <c r="B8644" i="1"/>
  <c r="A8644" i="1"/>
  <c r="B8645" i="1"/>
  <c r="A8645" i="1"/>
  <c r="B8646" i="1"/>
  <c r="A8646" i="1"/>
  <c r="B8647" i="1"/>
  <c r="A8647" i="1"/>
  <c r="B8648" i="1"/>
  <c r="A8648" i="1"/>
  <c r="B8649" i="1"/>
  <c r="A8649" i="1"/>
  <c r="B8650" i="1"/>
  <c r="A8650" i="1"/>
  <c r="B8651" i="1"/>
  <c r="A8651" i="1"/>
  <c r="B8652" i="1"/>
  <c r="A8652" i="1"/>
  <c r="B8653" i="1"/>
  <c r="A8653" i="1"/>
  <c r="B8654" i="1"/>
  <c r="A8654" i="1"/>
  <c r="B8655" i="1"/>
  <c r="A8655" i="1"/>
  <c r="B8656" i="1"/>
  <c r="A8656" i="1"/>
  <c r="B8657" i="1"/>
  <c r="A8657" i="1"/>
  <c r="B8658" i="1"/>
  <c r="A8658" i="1"/>
  <c r="B8659" i="1"/>
  <c r="A8659" i="1"/>
  <c r="B8660" i="1"/>
  <c r="A8660" i="1"/>
  <c r="B8661" i="1"/>
  <c r="A8661" i="1"/>
  <c r="B8662" i="1"/>
  <c r="A8662" i="1"/>
  <c r="B8663" i="1"/>
  <c r="A8663" i="1"/>
  <c r="B8664" i="1"/>
  <c r="A8664" i="1"/>
  <c r="B8665" i="1"/>
  <c r="A8665" i="1"/>
  <c r="B8666" i="1"/>
  <c r="A8666" i="1"/>
  <c r="B8667" i="1"/>
  <c r="A8667" i="1"/>
  <c r="B8668" i="1"/>
  <c r="A8668" i="1"/>
  <c r="B8669" i="1"/>
  <c r="A8669" i="1"/>
  <c r="B8670" i="1"/>
  <c r="A8670" i="1"/>
  <c r="B8671" i="1"/>
  <c r="A8671" i="1"/>
  <c r="B8672" i="1"/>
  <c r="A8672" i="1"/>
  <c r="B8673" i="1"/>
  <c r="A8673" i="1"/>
  <c r="B8674" i="1"/>
  <c r="A8674" i="1"/>
  <c r="B8675" i="1"/>
  <c r="A8675" i="1"/>
  <c r="B8676" i="1"/>
  <c r="A8676" i="1"/>
  <c r="B8677" i="1"/>
  <c r="A8677" i="1"/>
  <c r="B8678" i="1"/>
  <c r="A8678" i="1"/>
  <c r="B8679" i="1"/>
  <c r="A8679" i="1"/>
  <c r="B8680" i="1"/>
  <c r="A8680" i="1"/>
  <c r="B8681" i="1"/>
  <c r="A8681" i="1"/>
  <c r="B8682" i="1"/>
  <c r="A8682" i="1"/>
  <c r="B8683" i="1"/>
  <c r="A8683" i="1"/>
  <c r="B8684" i="1"/>
  <c r="A8684" i="1"/>
  <c r="B8685" i="1"/>
  <c r="A8685" i="1"/>
  <c r="B8686" i="1"/>
  <c r="A8686" i="1"/>
  <c r="B8687" i="1"/>
  <c r="A8687" i="1"/>
  <c r="B8688" i="1"/>
  <c r="A8688" i="1"/>
  <c r="B8689" i="1"/>
  <c r="A8689" i="1"/>
  <c r="B8690" i="1"/>
  <c r="A8690" i="1"/>
  <c r="B8691" i="1"/>
  <c r="A8691" i="1"/>
  <c r="B8692" i="1"/>
  <c r="A8692" i="1"/>
  <c r="B8693" i="1"/>
  <c r="A8693" i="1"/>
  <c r="B8694" i="1"/>
  <c r="A8694" i="1"/>
  <c r="B8695" i="1"/>
  <c r="A8695" i="1"/>
  <c r="B8696" i="1"/>
  <c r="A8696" i="1"/>
  <c r="B8697" i="1"/>
  <c r="A8697" i="1"/>
  <c r="B8698" i="1"/>
  <c r="A8698" i="1"/>
  <c r="B8699" i="1"/>
  <c r="A8699" i="1"/>
  <c r="B8700" i="1"/>
  <c r="A8700" i="1"/>
  <c r="B8701" i="1"/>
  <c r="A8701" i="1"/>
  <c r="B8702" i="1"/>
  <c r="A8702" i="1"/>
  <c r="B8703" i="1"/>
  <c r="A8703" i="1"/>
  <c r="B8704" i="1"/>
  <c r="A8704" i="1"/>
  <c r="B8705" i="1"/>
  <c r="A8705" i="1"/>
  <c r="B8706" i="1"/>
  <c r="A8706" i="1"/>
  <c r="B8707" i="1"/>
  <c r="A8707" i="1"/>
  <c r="B8708" i="1"/>
  <c r="A8708" i="1"/>
  <c r="B8709" i="1"/>
  <c r="A8709" i="1"/>
  <c r="B8710" i="1"/>
  <c r="A8710" i="1"/>
  <c r="B8711" i="1"/>
  <c r="A8711" i="1"/>
  <c r="B8712" i="1"/>
  <c r="A8712" i="1"/>
  <c r="B8713" i="1"/>
  <c r="A8713" i="1"/>
  <c r="B8714" i="1"/>
  <c r="A8714" i="1"/>
  <c r="B8715" i="1"/>
  <c r="A8715" i="1"/>
  <c r="B8716" i="1"/>
  <c r="A8716" i="1"/>
  <c r="B8717" i="1"/>
  <c r="A8717" i="1"/>
  <c r="B8718" i="1"/>
  <c r="A8718" i="1"/>
  <c r="B8719" i="1"/>
  <c r="A8719" i="1"/>
  <c r="B8720" i="1"/>
  <c r="A8720" i="1"/>
  <c r="B8721" i="1"/>
  <c r="A8721" i="1"/>
  <c r="B8722" i="1"/>
  <c r="A8722" i="1"/>
  <c r="B8723" i="1"/>
  <c r="A8723" i="1"/>
  <c r="B8724" i="1"/>
  <c r="A8724" i="1"/>
  <c r="B8725" i="1"/>
  <c r="A8725" i="1"/>
  <c r="B8726" i="1"/>
  <c r="A8726" i="1"/>
  <c r="B8727" i="1"/>
  <c r="A8727" i="1"/>
  <c r="B8728" i="1"/>
  <c r="A8728" i="1"/>
  <c r="B8729" i="1"/>
  <c r="A8729" i="1"/>
  <c r="B8730" i="1"/>
  <c r="A8730" i="1"/>
  <c r="B8731" i="1"/>
  <c r="A8731" i="1"/>
  <c r="B8732" i="1"/>
  <c r="A8732" i="1"/>
  <c r="B8733" i="1"/>
  <c r="A8733" i="1"/>
  <c r="B8734" i="1"/>
  <c r="A8734" i="1"/>
  <c r="B8735" i="1"/>
  <c r="A8735" i="1"/>
  <c r="B8736" i="1"/>
  <c r="A8736" i="1"/>
  <c r="B8737" i="1"/>
  <c r="A8737" i="1"/>
  <c r="B8738" i="1"/>
  <c r="A8738" i="1"/>
  <c r="B8739" i="1"/>
  <c r="A8739" i="1"/>
  <c r="B8740" i="1"/>
  <c r="A8740" i="1"/>
  <c r="B8741" i="1"/>
  <c r="A8741" i="1"/>
  <c r="B8742" i="1"/>
  <c r="A8742" i="1"/>
  <c r="B8743" i="1"/>
  <c r="A8743" i="1"/>
  <c r="B8744" i="1"/>
  <c r="A8744" i="1"/>
  <c r="B8745" i="1"/>
  <c r="A8745" i="1"/>
  <c r="B8746" i="1"/>
  <c r="A8746" i="1"/>
  <c r="B8747" i="1"/>
  <c r="A8747" i="1"/>
  <c r="B8748" i="1"/>
  <c r="A8748" i="1"/>
  <c r="B8749" i="1"/>
  <c r="A8749" i="1"/>
  <c r="B8750" i="1"/>
  <c r="A8750" i="1"/>
  <c r="B8751" i="1"/>
  <c r="A8751" i="1"/>
  <c r="B8752" i="1"/>
  <c r="A8752" i="1"/>
  <c r="B8753" i="1"/>
  <c r="A8753" i="1"/>
  <c r="B8754" i="1"/>
  <c r="A8754" i="1"/>
  <c r="B8755" i="1"/>
  <c r="A8755" i="1"/>
  <c r="B8756" i="1"/>
  <c r="A8756" i="1"/>
  <c r="B8757" i="1"/>
  <c r="A8757" i="1"/>
  <c r="B8758" i="1"/>
  <c r="A8758" i="1"/>
  <c r="B8759" i="1"/>
  <c r="A8759" i="1"/>
  <c r="B8760" i="1"/>
  <c r="A8760" i="1"/>
  <c r="B8761" i="1"/>
  <c r="A8761" i="1"/>
  <c r="B8762" i="1"/>
  <c r="A8762" i="1"/>
  <c r="B8763" i="1"/>
  <c r="A8763" i="1"/>
  <c r="B8764" i="1"/>
  <c r="A8764" i="1"/>
  <c r="B8765" i="1"/>
  <c r="A8765" i="1"/>
  <c r="H6" i="1"/>
  <c r="I6" i="1"/>
  <c r="J6" i="1"/>
  <c r="K6" i="1"/>
  <c r="L6" i="1"/>
  <c r="H7" i="1"/>
  <c r="I7" i="1"/>
  <c r="J7" i="1"/>
  <c r="K7" i="1"/>
  <c r="L7" i="1"/>
  <c r="H8" i="1"/>
  <c r="I8" i="1"/>
  <c r="J8" i="1"/>
  <c r="K8" i="1"/>
  <c r="L8" i="1"/>
  <c r="H9" i="1"/>
  <c r="I9" i="1"/>
  <c r="J9" i="1"/>
  <c r="K9" i="1"/>
  <c r="L9" i="1"/>
  <c r="H10" i="1"/>
  <c r="I10" i="1"/>
  <c r="J10" i="1"/>
  <c r="K10" i="1"/>
  <c r="L10" i="1"/>
  <c r="H11" i="1"/>
  <c r="I11" i="1"/>
  <c r="J11" i="1"/>
  <c r="K11" i="1"/>
  <c r="L11" i="1"/>
  <c r="H12" i="1"/>
  <c r="I12" i="1"/>
  <c r="J12" i="1"/>
  <c r="K12" i="1"/>
  <c r="L12" i="1"/>
  <c r="H13" i="1"/>
  <c r="I13" i="1"/>
  <c r="J13" i="1"/>
  <c r="K13" i="1"/>
  <c r="L13" i="1"/>
  <c r="H14" i="1"/>
  <c r="I14" i="1"/>
  <c r="J14" i="1"/>
  <c r="K14" i="1"/>
  <c r="L14" i="1"/>
  <c r="H15" i="1"/>
  <c r="I15" i="1"/>
  <c r="J15" i="1"/>
  <c r="K15" i="1"/>
  <c r="L15" i="1"/>
  <c r="H16" i="1"/>
  <c r="I16" i="1"/>
  <c r="J16" i="1"/>
  <c r="K16" i="1"/>
  <c r="L16" i="1"/>
  <c r="H17" i="1"/>
  <c r="I17" i="1"/>
  <c r="J17" i="1"/>
  <c r="K17" i="1"/>
  <c r="L17" i="1"/>
  <c r="H18" i="1"/>
  <c r="I18" i="1"/>
  <c r="J18" i="1"/>
  <c r="K18" i="1"/>
  <c r="L18" i="1"/>
  <c r="H19" i="1"/>
  <c r="I19" i="1"/>
  <c r="J19" i="1"/>
  <c r="K19" i="1"/>
  <c r="L19" i="1"/>
  <c r="H20" i="1"/>
  <c r="I20" i="1"/>
  <c r="J20" i="1"/>
  <c r="K20" i="1"/>
  <c r="L20" i="1"/>
  <c r="H21" i="1"/>
  <c r="I21" i="1"/>
  <c r="J21" i="1"/>
  <c r="K21" i="1"/>
  <c r="L21" i="1"/>
  <c r="H22" i="1"/>
  <c r="I22" i="1"/>
  <c r="J22" i="1"/>
  <c r="K22" i="1"/>
  <c r="L22" i="1"/>
  <c r="H23" i="1"/>
  <c r="I23" i="1"/>
  <c r="J23" i="1"/>
  <c r="K23" i="1"/>
  <c r="L23" i="1"/>
  <c r="H24" i="1"/>
  <c r="I24" i="1"/>
  <c r="J24" i="1"/>
  <c r="K24" i="1"/>
  <c r="L24" i="1"/>
  <c r="H25" i="1"/>
  <c r="I25" i="1"/>
  <c r="J25" i="1"/>
  <c r="K25" i="1"/>
  <c r="L25" i="1"/>
  <c r="H26" i="1"/>
  <c r="I26" i="1"/>
  <c r="J26" i="1"/>
  <c r="K26" i="1"/>
  <c r="L26" i="1"/>
  <c r="H27" i="1"/>
  <c r="I27" i="1"/>
  <c r="J27" i="1"/>
  <c r="K27" i="1"/>
  <c r="L27" i="1"/>
  <c r="H28" i="1"/>
  <c r="I28" i="1"/>
  <c r="J28" i="1"/>
  <c r="K28" i="1"/>
  <c r="L28" i="1"/>
  <c r="H29" i="1"/>
  <c r="I29" i="1"/>
  <c r="J29" i="1"/>
  <c r="K29" i="1"/>
  <c r="L29" i="1"/>
  <c r="H30" i="1"/>
  <c r="I30" i="1"/>
  <c r="J30" i="1"/>
  <c r="K30" i="1"/>
  <c r="L30" i="1"/>
  <c r="H31" i="1"/>
  <c r="I31" i="1"/>
  <c r="J31" i="1"/>
  <c r="K31" i="1"/>
  <c r="L31" i="1"/>
  <c r="H32" i="1"/>
  <c r="I32" i="1"/>
  <c r="J32" i="1"/>
  <c r="K32" i="1"/>
  <c r="L32" i="1"/>
  <c r="H33" i="1"/>
  <c r="I33" i="1"/>
  <c r="J33" i="1"/>
  <c r="K33" i="1"/>
  <c r="L33" i="1"/>
  <c r="H34" i="1"/>
  <c r="I34" i="1"/>
  <c r="J34" i="1"/>
  <c r="K34" i="1"/>
  <c r="L34" i="1"/>
  <c r="H35" i="1"/>
  <c r="I35" i="1"/>
  <c r="J35" i="1"/>
  <c r="K35" i="1"/>
  <c r="L35" i="1"/>
  <c r="H36" i="1"/>
  <c r="I36" i="1"/>
  <c r="J36" i="1"/>
  <c r="K36" i="1"/>
  <c r="L36" i="1"/>
  <c r="H37" i="1"/>
  <c r="I37" i="1"/>
  <c r="J37" i="1"/>
  <c r="K37" i="1"/>
  <c r="L37" i="1"/>
  <c r="H38" i="1"/>
  <c r="I38" i="1"/>
  <c r="J38" i="1"/>
  <c r="K38" i="1"/>
  <c r="L38" i="1"/>
  <c r="H39" i="1"/>
  <c r="I39" i="1"/>
  <c r="J39" i="1"/>
  <c r="K39" i="1"/>
  <c r="L39" i="1"/>
  <c r="H40" i="1"/>
  <c r="I40" i="1"/>
  <c r="J40" i="1"/>
  <c r="K40" i="1"/>
  <c r="L40" i="1"/>
  <c r="H41" i="1"/>
  <c r="I41" i="1"/>
  <c r="J41" i="1"/>
  <c r="K41" i="1"/>
  <c r="L41" i="1"/>
  <c r="H42" i="1"/>
  <c r="I42" i="1"/>
  <c r="J42" i="1"/>
  <c r="K42" i="1"/>
  <c r="L42" i="1"/>
  <c r="H43" i="1"/>
  <c r="I43" i="1"/>
  <c r="J43" i="1"/>
  <c r="K43" i="1"/>
  <c r="L43" i="1"/>
  <c r="H44" i="1"/>
  <c r="I44" i="1"/>
  <c r="J44" i="1"/>
  <c r="K44" i="1"/>
  <c r="L44" i="1"/>
  <c r="H45" i="1"/>
  <c r="I45" i="1"/>
  <c r="J45" i="1"/>
  <c r="K45" i="1"/>
  <c r="L45" i="1"/>
  <c r="H46" i="1"/>
  <c r="I46" i="1"/>
  <c r="J46" i="1"/>
  <c r="K46" i="1"/>
  <c r="L46" i="1"/>
  <c r="H47" i="1"/>
  <c r="I47" i="1"/>
  <c r="J47" i="1"/>
  <c r="K47" i="1"/>
  <c r="L47" i="1"/>
  <c r="H48" i="1"/>
  <c r="I48" i="1"/>
  <c r="J48" i="1"/>
  <c r="K48" i="1"/>
  <c r="L48" i="1"/>
  <c r="H49" i="1"/>
  <c r="I49" i="1"/>
  <c r="J49" i="1"/>
  <c r="K49" i="1"/>
  <c r="L49" i="1"/>
  <c r="H50" i="1"/>
  <c r="I50" i="1"/>
  <c r="J50" i="1"/>
  <c r="K50" i="1"/>
  <c r="L50" i="1"/>
  <c r="H51" i="1"/>
  <c r="I51" i="1"/>
  <c r="J51" i="1"/>
  <c r="K51" i="1"/>
  <c r="L51" i="1"/>
  <c r="H52" i="1"/>
  <c r="I52" i="1"/>
  <c r="J52" i="1"/>
  <c r="K52" i="1"/>
  <c r="L52" i="1"/>
  <c r="H53" i="1"/>
  <c r="I53" i="1"/>
  <c r="J53" i="1"/>
  <c r="K53" i="1"/>
  <c r="L53" i="1"/>
  <c r="H54" i="1"/>
  <c r="I54" i="1"/>
  <c r="J54" i="1"/>
  <c r="K54" i="1"/>
  <c r="L54" i="1"/>
  <c r="H55" i="1"/>
  <c r="I55" i="1"/>
  <c r="J55" i="1"/>
  <c r="K55" i="1"/>
  <c r="L55" i="1"/>
  <c r="H56" i="1"/>
  <c r="I56" i="1"/>
  <c r="J56" i="1"/>
  <c r="K56" i="1"/>
  <c r="L56" i="1"/>
  <c r="H57" i="1"/>
  <c r="I57" i="1"/>
  <c r="J57" i="1"/>
  <c r="K57" i="1"/>
  <c r="L57" i="1"/>
  <c r="H58" i="1"/>
  <c r="I58" i="1"/>
  <c r="J58" i="1"/>
  <c r="K58" i="1"/>
  <c r="L58" i="1"/>
  <c r="H59" i="1"/>
  <c r="I59" i="1"/>
  <c r="J59" i="1"/>
  <c r="K59" i="1"/>
  <c r="L59" i="1"/>
  <c r="H60" i="1"/>
  <c r="I60" i="1"/>
  <c r="J60" i="1"/>
  <c r="K60" i="1"/>
  <c r="L60" i="1"/>
  <c r="H61" i="1"/>
  <c r="I61" i="1"/>
  <c r="J61" i="1"/>
  <c r="K61" i="1"/>
  <c r="L61" i="1"/>
  <c r="H62" i="1"/>
  <c r="I62" i="1"/>
  <c r="J62" i="1"/>
  <c r="K62" i="1"/>
  <c r="L62" i="1"/>
  <c r="H63" i="1"/>
  <c r="I63" i="1"/>
  <c r="J63" i="1"/>
  <c r="K63" i="1"/>
  <c r="L63" i="1"/>
  <c r="H64" i="1"/>
  <c r="I64" i="1"/>
  <c r="J64" i="1"/>
  <c r="K64" i="1"/>
  <c r="L64" i="1"/>
  <c r="H65" i="1"/>
  <c r="I65" i="1"/>
  <c r="J65" i="1"/>
  <c r="K65" i="1"/>
  <c r="L65" i="1"/>
  <c r="H66" i="1"/>
  <c r="I66" i="1"/>
  <c r="J66" i="1"/>
  <c r="K66" i="1"/>
  <c r="L66" i="1"/>
  <c r="H67" i="1"/>
  <c r="I67" i="1"/>
  <c r="J67" i="1"/>
  <c r="K67" i="1"/>
  <c r="L67" i="1"/>
  <c r="H68" i="1"/>
  <c r="I68" i="1"/>
  <c r="J68" i="1"/>
  <c r="K68" i="1"/>
  <c r="L68" i="1"/>
  <c r="H69" i="1"/>
  <c r="I69" i="1"/>
  <c r="J69" i="1"/>
  <c r="K69" i="1"/>
  <c r="L69" i="1"/>
  <c r="H70" i="1"/>
  <c r="I70" i="1"/>
  <c r="J70" i="1"/>
  <c r="K70" i="1"/>
  <c r="L70" i="1"/>
  <c r="H71" i="1"/>
  <c r="I71" i="1"/>
  <c r="J71" i="1"/>
  <c r="K71" i="1"/>
  <c r="L71" i="1"/>
  <c r="H72" i="1"/>
  <c r="I72" i="1"/>
  <c r="J72" i="1"/>
  <c r="K72" i="1"/>
  <c r="L72" i="1"/>
  <c r="H73" i="1"/>
  <c r="I73" i="1"/>
  <c r="J73" i="1"/>
  <c r="K73" i="1"/>
  <c r="L73" i="1"/>
  <c r="H74" i="1"/>
  <c r="I74" i="1"/>
  <c r="J74" i="1"/>
  <c r="K74" i="1"/>
  <c r="L74" i="1"/>
  <c r="H75" i="1"/>
  <c r="I75" i="1"/>
  <c r="J75" i="1"/>
  <c r="K75" i="1"/>
  <c r="L75" i="1"/>
  <c r="H76" i="1"/>
  <c r="I76" i="1"/>
  <c r="J76" i="1"/>
  <c r="K76" i="1"/>
  <c r="L76" i="1"/>
  <c r="H77" i="1"/>
  <c r="I77" i="1"/>
  <c r="J77" i="1"/>
  <c r="K77" i="1"/>
  <c r="L77" i="1"/>
  <c r="H78" i="1"/>
  <c r="I78" i="1"/>
  <c r="J78" i="1"/>
  <c r="K78" i="1"/>
  <c r="L78" i="1"/>
  <c r="H79" i="1"/>
  <c r="I79" i="1"/>
  <c r="J79" i="1"/>
  <c r="K79" i="1"/>
  <c r="L79" i="1"/>
  <c r="H80" i="1"/>
  <c r="I80" i="1"/>
  <c r="J80" i="1"/>
  <c r="K80" i="1"/>
  <c r="L80" i="1"/>
  <c r="H81" i="1"/>
  <c r="I81" i="1"/>
  <c r="J81" i="1"/>
  <c r="K81" i="1"/>
  <c r="L81" i="1"/>
  <c r="H82" i="1"/>
  <c r="I82" i="1"/>
  <c r="J82" i="1"/>
  <c r="K82" i="1"/>
  <c r="L82" i="1"/>
  <c r="H83" i="1"/>
  <c r="I83" i="1"/>
  <c r="J83" i="1"/>
  <c r="K83" i="1"/>
  <c r="L83" i="1"/>
  <c r="H84" i="1"/>
  <c r="I84" i="1"/>
  <c r="J84" i="1"/>
  <c r="K84" i="1"/>
  <c r="L84" i="1"/>
  <c r="H85" i="1"/>
  <c r="I85" i="1"/>
  <c r="J85" i="1"/>
  <c r="K85" i="1"/>
  <c r="L85" i="1"/>
  <c r="H86" i="1"/>
  <c r="I86" i="1"/>
  <c r="J86" i="1"/>
  <c r="K86" i="1"/>
  <c r="L86" i="1"/>
  <c r="H87" i="1"/>
  <c r="I87" i="1"/>
  <c r="J87" i="1"/>
  <c r="K87" i="1"/>
  <c r="L87" i="1"/>
  <c r="H88" i="1"/>
  <c r="I88" i="1"/>
  <c r="J88" i="1"/>
  <c r="K88" i="1"/>
  <c r="L88" i="1"/>
  <c r="H89" i="1"/>
  <c r="I89" i="1"/>
  <c r="J89" i="1"/>
  <c r="K89" i="1"/>
  <c r="L89" i="1"/>
  <c r="H90" i="1"/>
  <c r="I90" i="1"/>
  <c r="J90" i="1"/>
  <c r="K90" i="1"/>
  <c r="L90" i="1"/>
  <c r="H91" i="1"/>
  <c r="I91" i="1"/>
  <c r="J91" i="1"/>
  <c r="K91" i="1"/>
  <c r="L91" i="1"/>
  <c r="H92" i="1"/>
  <c r="I92" i="1"/>
  <c r="J92" i="1"/>
  <c r="K92" i="1"/>
  <c r="L92" i="1"/>
  <c r="H93" i="1"/>
  <c r="I93" i="1"/>
  <c r="J93" i="1"/>
  <c r="K93" i="1"/>
  <c r="L93" i="1"/>
  <c r="H94" i="1"/>
  <c r="I94" i="1"/>
  <c r="J94" i="1"/>
  <c r="K94" i="1"/>
  <c r="L94" i="1"/>
  <c r="H95" i="1"/>
  <c r="I95" i="1"/>
  <c r="J95" i="1"/>
  <c r="K95" i="1"/>
  <c r="L95" i="1"/>
  <c r="H96" i="1"/>
  <c r="I96" i="1"/>
  <c r="J96" i="1"/>
  <c r="K96" i="1"/>
  <c r="L96" i="1"/>
  <c r="H97" i="1"/>
  <c r="I97" i="1"/>
  <c r="J97" i="1"/>
  <c r="K97" i="1"/>
  <c r="L97" i="1"/>
  <c r="H98" i="1"/>
  <c r="I98" i="1"/>
  <c r="J98" i="1"/>
  <c r="K98" i="1"/>
  <c r="L98" i="1"/>
  <c r="H99" i="1"/>
  <c r="I99" i="1"/>
  <c r="J99" i="1"/>
  <c r="K99" i="1"/>
  <c r="L99" i="1"/>
  <c r="H100" i="1"/>
  <c r="I100" i="1"/>
  <c r="J100" i="1"/>
  <c r="K100" i="1"/>
  <c r="L100" i="1"/>
  <c r="H101" i="1"/>
  <c r="I101" i="1"/>
  <c r="J101" i="1"/>
  <c r="K101" i="1"/>
  <c r="L101" i="1"/>
  <c r="H102" i="1"/>
  <c r="I102" i="1"/>
  <c r="J102" i="1"/>
  <c r="K102" i="1"/>
  <c r="L102" i="1"/>
  <c r="H103" i="1"/>
  <c r="I103" i="1"/>
  <c r="J103" i="1"/>
  <c r="K103" i="1"/>
  <c r="L103" i="1"/>
  <c r="H104" i="1"/>
  <c r="I104" i="1"/>
  <c r="J104" i="1"/>
  <c r="K104" i="1"/>
  <c r="L104" i="1"/>
  <c r="H105" i="1"/>
  <c r="I105" i="1"/>
  <c r="J105" i="1"/>
  <c r="K105" i="1"/>
  <c r="L105" i="1"/>
  <c r="H106" i="1"/>
  <c r="I106" i="1"/>
  <c r="J106" i="1"/>
  <c r="K106" i="1"/>
  <c r="L106" i="1"/>
  <c r="H107" i="1"/>
  <c r="I107" i="1"/>
  <c r="J107" i="1"/>
  <c r="K107" i="1"/>
  <c r="L107" i="1"/>
  <c r="H108" i="1"/>
  <c r="I108" i="1"/>
  <c r="J108" i="1"/>
  <c r="K108" i="1"/>
  <c r="L108" i="1"/>
  <c r="H109" i="1"/>
  <c r="I109" i="1"/>
  <c r="J109" i="1"/>
  <c r="K109" i="1"/>
  <c r="L109" i="1"/>
  <c r="H110" i="1"/>
  <c r="I110" i="1"/>
  <c r="J110" i="1"/>
  <c r="K110" i="1"/>
  <c r="L110" i="1"/>
  <c r="H111" i="1"/>
  <c r="I111" i="1"/>
  <c r="J111" i="1"/>
  <c r="K111" i="1"/>
  <c r="L111" i="1"/>
  <c r="H112" i="1"/>
  <c r="I112" i="1"/>
  <c r="J112" i="1"/>
  <c r="K112" i="1"/>
  <c r="L112" i="1"/>
  <c r="H113" i="1"/>
  <c r="I113" i="1"/>
  <c r="J113" i="1"/>
  <c r="K113" i="1"/>
  <c r="L113" i="1"/>
  <c r="H114" i="1"/>
  <c r="I114" i="1"/>
  <c r="J114" i="1"/>
  <c r="K114" i="1"/>
  <c r="L114" i="1"/>
  <c r="H115" i="1"/>
  <c r="I115" i="1"/>
  <c r="J115" i="1"/>
  <c r="K115" i="1"/>
  <c r="L115" i="1"/>
  <c r="H116" i="1"/>
  <c r="I116" i="1"/>
  <c r="J116" i="1"/>
  <c r="K116" i="1"/>
  <c r="L116" i="1"/>
  <c r="H117" i="1"/>
  <c r="I117" i="1"/>
  <c r="J117" i="1"/>
  <c r="K117" i="1"/>
  <c r="L117" i="1"/>
  <c r="H118" i="1"/>
  <c r="I118" i="1"/>
  <c r="J118" i="1"/>
  <c r="K118" i="1"/>
  <c r="L118" i="1"/>
  <c r="H119" i="1"/>
  <c r="I119" i="1"/>
  <c r="J119" i="1"/>
  <c r="K119" i="1"/>
  <c r="L119" i="1"/>
  <c r="H120" i="1"/>
  <c r="I120" i="1"/>
  <c r="J120" i="1"/>
  <c r="K120" i="1"/>
  <c r="L120" i="1"/>
  <c r="H121" i="1"/>
  <c r="I121" i="1"/>
  <c r="J121" i="1"/>
  <c r="K121" i="1"/>
  <c r="L121" i="1"/>
  <c r="H122" i="1"/>
  <c r="I122" i="1"/>
  <c r="J122" i="1"/>
  <c r="K122" i="1"/>
  <c r="L122" i="1"/>
  <c r="H123" i="1"/>
  <c r="I123" i="1"/>
  <c r="J123" i="1"/>
  <c r="K123" i="1"/>
  <c r="L123" i="1"/>
  <c r="H124" i="1"/>
  <c r="I124" i="1"/>
  <c r="J124" i="1"/>
  <c r="K124" i="1"/>
  <c r="L124" i="1"/>
  <c r="H125" i="1"/>
  <c r="I125" i="1"/>
  <c r="J125" i="1"/>
  <c r="K125" i="1"/>
  <c r="L125" i="1"/>
  <c r="H126" i="1"/>
  <c r="I126" i="1"/>
  <c r="J126" i="1"/>
  <c r="K126" i="1"/>
  <c r="L126" i="1"/>
  <c r="H127" i="1"/>
  <c r="I127" i="1"/>
  <c r="J127" i="1"/>
  <c r="K127" i="1"/>
  <c r="L127" i="1"/>
  <c r="H128" i="1"/>
  <c r="I128" i="1"/>
  <c r="J128" i="1"/>
  <c r="K128" i="1"/>
  <c r="L128" i="1"/>
  <c r="H129" i="1"/>
  <c r="I129" i="1"/>
  <c r="J129" i="1"/>
  <c r="K129" i="1"/>
  <c r="L129" i="1"/>
  <c r="H130" i="1"/>
  <c r="I130" i="1"/>
  <c r="J130" i="1"/>
  <c r="K130" i="1"/>
  <c r="L130" i="1"/>
  <c r="H131" i="1"/>
  <c r="I131" i="1"/>
  <c r="J131" i="1"/>
  <c r="K131" i="1"/>
  <c r="L131" i="1"/>
  <c r="H132" i="1"/>
  <c r="I132" i="1"/>
  <c r="J132" i="1"/>
  <c r="K132" i="1"/>
  <c r="L132" i="1"/>
  <c r="H133" i="1"/>
  <c r="I133" i="1"/>
  <c r="J133" i="1"/>
  <c r="K133" i="1"/>
  <c r="L133" i="1"/>
  <c r="H134" i="1"/>
  <c r="I134" i="1"/>
  <c r="J134" i="1"/>
  <c r="K134" i="1"/>
  <c r="L134" i="1"/>
  <c r="H135" i="1"/>
  <c r="I135" i="1"/>
  <c r="J135" i="1"/>
  <c r="K135" i="1"/>
  <c r="L135" i="1"/>
  <c r="H136" i="1"/>
  <c r="I136" i="1"/>
  <c r="J136" i="1"/>
  <c r="K136" i="1"/>
  <c r="L136" i="1"/>
  <c r="H137" i="1"/>
  <c r="I137" i="1"/>
  <c r="J137" i="1"/>
  <c r="K137" i="1"/>
  <c r="L137" i="1"/>
  <c r="H138" i="1"/>
  <c r="I138" i="1"/>
  <c r="J138" i="1"/>
  <c r="K138" i="1"/>
  <c r="L138" i="1"/>
  <c r="H139" i="1"/>
  <c r="I139" i="1"/>
  <c r="J139" i="1"/>
  <c r="K139" i="1"/>
  <c r="L139" i="1"/>
  <c r="H140" i="1"/>
  <c r="I140" i="1"/>
  <c r="J140" i="1"/>
  <c r="K140" i="1"/>
  <c r="L140" i="1"/>
  <c r="H141" i="1"/>
  <c r="I141" i="1"/>
  <c r="J141" i="1"/>
  <c r="K141" i="1"/>
  <c r="L141" i="1"/>
  <c r="H142" i="1"/>
  <c r="I142" i="1"/>
  <c r="J142" i="1"/>
  <c r="K142" i="1"/>
  <c r="L142" i="1"/>
  <c r="H143" i="1"/>
  <c r="I143" i="1"/>
  <c r="J143" i="1"/>
  <c r="K143" i="1"/>
  <c r="L143" i="1"/>
  <c r="H144" i="1"/>
  <c r="I144" i="1"/>
  <c r="J144" i="1"/>
  <c r="K144" i="1"/>
  <c r="L144" i="1"/>
  <c r="H145" i="1"/>
  <c r="I145" i="1"/>
  <c r="J145" i="1"/>
  <c r="K145" i="1"/>
  <c r="L145" i="1"/>
  <c r="H146" i="1"/>
  <c r="I146" i="1"/>
  <c r="J146" i="1"/>
  <c r="K146" i="1"/>
  <c r="L146" i="1"/>
  <c r="H147" i="1"/>
  <c r="I147" i="1"/>
  <c r="J147" i="1"/>
  <c r="K147" i="1"/>
  <c r="L147" i="1"/>
  <c r="H148" i="1"/>
  <c r="I148" i="1"/>
  <c r="J148" i="1"/>
  <c r="K148" i="1"/>
  <c r="L148" i="1"/>
  <c r="H149" i="1"/>
  <c r="I149" i="1"/>
  <c r="J149" i="1"/>
  <c r="K149" i="1"/>
  <c r="L149" i="1"/>
  <c r="H150" i="1"/>
  <c r="I150" i="1"/>
  <c r="J150" i="1"/>
  <c r="K150" i="1"/>
  <c r="L150" i="1"/>
  <c r="H151" i="1"/>
  <c r="I151" i="1"/>
  <c r="J151" i="1"/>
  <c r="K151" i="1"/>
  <c r="L151" i="1"/>
  <c r="H152" i="1"/>
  <c r="I152" i="1"/>
  <c r="J152" i="1"/>
  <c r="K152" i="1"/>
  <c r="L152" i="1"/>
  <c r="H153" i="1"/>
  <c r="I153" i="1"/>
  <c r="J153" i="1"/>
  <c r="K153" i="1"/>
  <c r="L153" i="1"/>
  <c r="H154" i="1"/>
  <c r="I154" i="1"/>
  <c r="J154" i="1"/>
  <c r="K154" i="1"/>
  <c r="L154" i="1"/>
  <c r="H155" i="1"/>
  <c r="I155" i="1"/>
  <c r="J155" i="1"/>
  <c r="K155" i="1"/>
  <c r="L155" i="1"/>
  <c r="H156" i="1"/>
  <c r="I156" i="1"/>
  <c r="J156" i="1"/>
  <c r="K156" i="1"/>
  <c r="L156" i="1"/>
  <c r="H157" i="1"/>
  <c r="I157" i="1"/>
  <c r="J157" i="1"/>
  <c r="K157" i="1"/>
  <c r="L157" i="1"/>
  <c r="H158" i="1"/>
  <c r="I158" i="1"/>
  <c r="J158" i="1"/>
  <c r="K158" i="1"/>
  <c r="L158" i="1"/>
  <c r="H159" i="1"/>
  <c r="I159" i="1"/>
  <c r="J159" i="1"/>
  <c r="K159" i="1"/>
  <c r="L159" i="1"/>
  <c r="H160" i="1"/>
  <c r="I160" i="1"/>
  <c r="J160" i="1"/>
  <c r="K160" i="1"/>
  <c r="L160" i="1"/>
  <c r="H161" i="1"/>
  <c r="I161" i="1"/>
  <c r="J161" i="1"/>
  <c r="K161" i="1"/>
  <c r="L161" i="1"/>
  <c r="H162" i="1"/>
  <c r="I162" i="1"/>
  <c r="J162" i="1"/>
  <c r="K162" i="1"/>
  <c r="L162" i="1"/>
  <c r="H163" i="1"/>
  <c r="I163" i="1"/>
  <c r="J163" i="1"/>
  <c r="K163" i="1"/>
  <c r="L163" i="1"/>
  <c r="H164" i="1"/>
  <c r="I164" i="1"/>
  <c r="J164" i="1"/>
  <c r="K164" i="1"/>
  <c r="L164" i="1"/>
  <c r="H165" i="1"/>
  <c r="I165" i="1"/>
  <c r="J165" i="1"/>
  <c r="K165" i="1"/>
  <c r="L165" i="1"/>
  <c r="H166" i="1"/>
  <c r="I166" i="1"/>
  <c r="J166" i="1"/>
  <c r="K166" i="1"/>
  <c r="L166" i="1"/>
  <c r="H167" i="1"/>
  <c r="I167" i="1"/>
  <c r="J167" i="1"/>
  <c r="K167" i="1"/>
  <c r="L167" i="1"/>
  <c r="H168" i="1"/>
  <c r="I168" i="1"/>
  <c r="J168" i="1"/>
  <c r="K168" i="1"/>
  <c r="L168" i="1"/>
  <c r="H169" i="1"/>
  <c r="I169" i="1"/>
  <c r="J169" i="1"/>
  <c r="K169" i="1"/>
  <c r="L169" i="1"/>
  <c r="H170" i="1"/>
  <c r="I170" i="1"/>
  <c r="J170" i="1"/>
  <c r="K170" i="1"/>
  <c r="L170" i="1"/>
  <c r="H171" i="1"/>
  <c r="I171" i="1"/>
  <c r="J171" i="1"/>
  <c r="K171" i="1"/>
  <c r="L171" i="1"/>
  <c r="H172" i="1"/>
  <c r="I172" i="1"/>
  <c r="J172" i="1"/>
  <c r="K172" i="1"/>
  <c r="L172" i="1"/>
  <c r="H173" i="1"/>
  <c r="I173" i="1"/>
  <c r="J173" i="1"/>
  <c r="K173" i="1"/>
  <c r="L173" i="1"/>
  <c r="H174" i="1"/>
  <c r="I174" i="1"/>
  <c r="J174" i="1"/>
  <c r="K174" i="1"/>
  <c r="L174" i="1"/>
  <c r="H175" i="1"/>
  <c r="I175" i="1"/>
  <c r="J175" i="1"/>
  <c r="K175" i="1"/>
  <c r="L175" i="1"/>
  <c r="H176" i="1"/>
  <c r="I176" i="1"/>
  <c r="J176" i="1"/>
  <c r="K176" i="1"/>
  <c r="L176" i="1"/>
  <c r="H177" i="1"/>
  <c r="I177" i="1"/>
  <c r="J177" i="1"/>
  <c r="K177" i="1"/>
  <c r="L177" i="1"/>
  <c r="H178" i="1"/>
  <c r="I178" i="1"/>
  <c r="J178" i="1"/>
  <c r="K178" i="1"/>
  <c r="L178" i="1"/>
  <c r="H179" i="1"/>
  <c r="I179" i="1"/>
  <c r="J179" i="1"/>
  <c r="K179" i="1"/>
  <c r="L179" i="1"/>
  <c r="H180" i="1"/>
  <c r="I180" i="1"/>
  <c r="J180" i="1"/>
  <c r="K180" i="1"/>
  <c r="L180" i="1"/>
  <c r="H181" i="1"/>
  <c r="I181" i="1"/>
  <c r="J181" i="1"/>
  <c r="K181" i="1"/>
  <c r="L181" i="1"/>
  <c r="H182" i="1"/>
  <c r="I182" i="1"/>
  <c r="J182" i="1"/>
  <c r="K182" i="1"/>
  <c r="L182" i="1"/>
  <c r="H183" i="1"/>
  <c r="I183" i="1"/>
  <c r="J183" i="1"/>
  <c r="K183" i="1"/>
  <c r="L183" i="1"/>
  <c r="H184" i="1"/>
  <c r="I184" i="1"/>
  <c r="J184" i="1"/>
  <c r="K184" i="1"/>
  <c r="L184" i="1"/>
  <c r="H185" i="1"/>
  <c r="I185" i="1"/>
  <c r="J185" i="1"/>
  <c r="K185" i="1"/>
  <c r="L185" i="1"/>
  <c r="H186" i="1"/>
  <c r="I186" i="1"/>
  <c r="J186" i="1"/>
  <c r="K186" i="1"/>
  <c r="L186" i="1"/>
  <c r="H187" i="1"/>
  <c r="I187" i="1"/>
  <c r="J187" i="1"/>
  <c r="K187" i="1"/>
  <c r="L187" i="1"/>
  <c r="H188" i="1"/>
  <c r="I188" i="1"/>
  <c r="J188" i="1"/>
  <c r="K188" i="1"/>
  <c r="L188" i="1"/>
  <c r="H189" i="1"/>
  <c r="I189" i="1"/>
  <c r="J189" i="1"/>
  <c r="K189" i="1"/>
  <c r="L189" i="1"/>
  <c r="H190" i="1"/>
  <c r="I190" i="1"/>
  <c r="J190" i="1"/>
  <c r="K190" i="1"/>
  <c r="L190" i="1"/>
  <c r="H191" i="1"/>
  <c r="I191" i="1"/>
  <c r="J191" i="1"/>
  <c r="K191" i="1"/>
  <c r="L191" i="1"/>
  <c r="H192" i="1"/>
  <c r="I192" i="1"/>
  <c r="J192" i="1"/>
  <c r="K192" i="1"/>
  <c r="L192" i="1"/>
  <c r="H193" i="1"/>
  <c r="I193" i="1"/>
  <c r="J193" i="1"/>
  <c r="K193" i="1"/>
  <c r="L193" i="1"/>
  <c r="H194" i="1"/>
  <c r="I194" i="1"/>
  <c r="J194" i="1"/>
  <c r="K194" i="1"/>
  <c r="L194" i="1"/>
  <c r="H195" i="1"/>
  <c r="I195" i="1"/>
  <c r="J195" i="1"/>
  <c r="K195" i="1"/>
  <c r="L195" i="1"/>
  <c r="H196" i="1"/>
  <c r="I196" i="1"/>
  <c r="J196" i="1"/>
  <c r="K196" i="1"/>
  <c r="L196" i="1"/>
  <c r="H197" i="1"/>
  <c r="I197" i="1"/>
  <c r="J197" i="1"/>
  <c r="K197" i="1"/>
  <c r="L197" i="1"/>
  <c r="H198" i="1"/>
  <c r="I198" i="1"/>
  <c r="J198" i="1"/>
  <c r="K198" i="1"/>
  <c r="L198" i="1"/>
  <c r="H199" i="1"/>
  <c r="I199" i="1"/>
  <c r="J199" i="1"/>
  <c r="K199" i="1"/>
  <c r="L199" i="1"/>
  <c r="H200" i="1"/>
  <c r="I200" i="1"/>
  <c r="J200" i="1"/>
  <c r="K200" i="1"/>
  <c r="L200" i="1"/>
  <c r="H201" i="1"/>
  <c r="I201" i="1"/>
  <c r="J201" i="1"/>
  <c r="K201" i="1"/>
  <c r="L201" i="1"/>
  <c r="H202" i="1"/>
  <c r="I202" i="1"/>
  <c r="J202" i="1"/>
  <c r="K202" i="1"/>
  <c r="L202" i="1"/>
  <c r="H203" i="1"/>
  <c r="I203" i="1"/>
  <c r="J203" i="1"/>
  <c r="K203" i="1"/>
  <c r="L203" i="1"/>
  <c r="H204" i="1"/>
  <c r="I204" i="1"/>
  <c r="J204" i="1"/>
  <c r="K204" i="1"/>
  <c r="L204" i="1"/>
  <c r="H205" i="1"/>
  <c r="I205" i="1"/>
  <c r="J205" i="1"/>
  <c r="K205" i="1"/>
  <c r="L205" i="1"/>
  <c r="H206" i="1"/>
  <c r="I206" i="1"/>
  <c r="J206" i="1"/>
  <c r="K206" i="1"/>
  <c r="L206" i="1"/>
  <c r="H207" i="1"/>
  <c r="I207" i="1"/>
  <c r="J207" i="1"/>
  <c r="K207" i="1"/>
  <c r="L207" i="1"/>
  <c r="H208" i="1"/>
  <c r="I208" i="1"/>
  <c r="J208" i="1"/>
  <c r="K208" i="1"/>
  <c r="L208" i="1"/>
  <c r="H209" i="1"/>
  <c r="I209" i="1"/>
  <c r="J209" i="1"/>
  <c r="K209" i="1"/>
  <c r="L209" i="1"/>
  <c r="H210" i="1"/>
  <c r="I210" i="1"/>
  <c r="J210" i="1"/>
  <c r="K210" i="1"/>
  <c r="L210" i="1"/>
  <c r="H211" i="1"/>
  <c r="I211" i="1"/>
  <c r="J211" i="1"/>
  <c r="K211" i="1"/>
  <c r="L211" i="1"/>
  <c r="H212" i="1"/>
  <c r="I212" i="1"/>
  <c r="J212" i="1"/>
  <c r="K212" i="1"/>
  <c r="L212" i="1"/>
  <c r="H213" i="1"/>
  <c r="I213" i="1"/>
  <c r="J213" i="1"/>
  <c r="K213" i="1"/>
  <c r="L213" i="1"/>
  <c r="H214" i="1"/>
  <c r="I214" i="1"/>
  <c r="J214" i="1"/>
  <c r="K214" i="1"/>
  <c r="L214" i="1"/>
  <c r="H215" i="1"/>
  <c r="I215" i="1"/>
  <c r="J215" i="1"/>
  <c r="K215" i="1"/>
  <c r="L215" i="1"/>
  <c r="H216" i="1"/>
  <c r="I216" i="1"/>
  <c r="J216" i="1"/>
  <c r="K216" i="1"/>
  <c r="L216" i="1"/>
  <c r="H217" i="1"/>
  <c r="I217" i="1"/>
  <c r="J217" i="1"/>
  <c r="K217" i="1"/>
  <c r="L217" i="1"/>
  <c r="H218" i="1"/>
  <c r="I218" i="1"/>
  <c r="J218" i="1"/>
  <c r="K218" i="1"/>
  <c r="L218" i="1"/>
  <c r="H219" i="1"/>
  <c r="I219" i="1"/>
  <c r="J219" i="1"/>
  <c r="K219" i="1"/>
  <c r="L219" i="1"/>
  <c r="H220" i="1"/>
  <c r="I220" i="1"/>
  <c r="J220" i="1"/>
  <c r="K220" i="1"/>
  <c r="L220" i="1"/>
  <c r="H221" i="1"/>
  <c r="I221" i="1"/>
  <c r="J221" i="1"/>
  <c r="K221" i="1"/>
  <c r="L221" i="1"/>
  <c r="H222" i="1"/>
  <c r="I222" i="1"/>
  <c r="J222" i="1"/>
  <c r="K222" i="1"/>
  <c r="L222" i="1"/>
  <c r="H223" i="1"/>
  <c r="I223" i="1"/>
  <c r="J223" i="1"/>
  <c r="K223" i="1"/>
  <c r="L223" i="1"/>
  <c r="H224" i="1"/>
  <c r="I224" i="1"/>
  <c r="J224" i="1"/>
  <c r="K224" i="1"/>
  <c r="L224" i="1"/>
  <c r="H225" i="1"/>
  <c r="I225" i="1"/>
  <c r="J225" i="1"/>
  <c r="K225" i="1"/>
  <c r="L225" i="1"/>
  <c r="H226" i="1"/>
  <c r="I226" i="1"/>
  <c r="J226" i="1"/>
  <c r="K226" i="1"/>
  <c r="L226" i="1"/>
  <c r="H227" i="1"/>
  <c r="I227" i="1"/>
  <c r="J227" i="1"/>
  <c r="K227" i="1"/>
  <c r="L227" i="1"/>
  <c r="H228" i="1"/>
  <c r="I228" i="1"/>
  <c r="J228" i="1"/>
  <c r="K228" i="1"/>
  <c r="L228" i="1"/>
  <c r="H229" i="1"/>
  <c r="I229" i="1"/>
  <c r="J229" i="1"/>
  <c r="K229" i="1"/>
  <c r="L229" i="1"/>
  <c r="H230" i="1"/>
  <c r="I230" i="1"/>
  <c r="J230" i="1"/>
  <c r="K230" i="1"/>
  <c r="L230" i="1"/>
  <c r="H231" i="1"/>
  <c r="I231" i="1"/>
  <c r="J231" i="1"/>
  <c r="K231" i="1"/>
  <c r="L231" i="1"/>
  <c r="H232" i="1"/>
  <c r="I232" i="1"/>
  <c r="J232" i="1"/>
  <c r="K232" i="1"/>
  <c r="L232" i="1"/>
  <c r="H233" i="1"/>
  <c r="I233" i="1"/>
  <c r="J233" i="1"/>
  <c r="K233" i="1"/>
  <c r="L233" i="1"/>
  <c r="H234" i="1"/>
  <c r="I234" i="1"/>
  <c r="J234" i="1"/>
  <c r="K234" i="1"/>
  <c r="L234" i="1"/>
  <c r="H235" i="1"/>
  <c r="I235" i="1"/>
  <c r="J235" i="1"/>
  <c r="K235" i="1"/>
  <c r="L235" i="1"/>
  <c r="H236" i="1"/>
  <c r="I236" i="1"/>
  <c r="J236" i="1"/>
  <c r="K236" i="1"/>
  <c r="L236" i="1"/>
  <c r="H237" i="1"/>
  <c r="I237" i="1"/>
  <c r="J237" i="1"/>
  <c r="K237" i="1"/>
  <c r="L237" i="1"/>
  <c r="H238" i="1"/>
  <c r="I238" i="1"/>
  <c r="J238" i="1"/>
  <c r="K238" i="1"/>
  <c r="L238" i="1"/>
  <c r="H239" i="1"/>
  <c r="I239" i="1"/>
  <c r="J239" i="1"/>
  <c r="K239" i="1"/>
  <c r="L239" i="1"/>
  <c r="H240" i="1"/>
  <c r="I240" i="1"/>
  <c r="J240" i="1"/>
  <c r="K240" i="1"/>
  <c r="L240" i="1"/>
  <c r="H241" i="1"/>
  <c r="I241" i="1"/>
  <c r="J241" i="1"/>
  <c r="K241" i="1"/>
  <c r="L241" i="1"/>
  <c r="H242" i="1"/>
  <c r="I242" i="1"/>
  <c r="J242" i="1"/>
  <c r="K242" i="1"/>
  <c r="L242" i="1"/>
  <c r="H243" i="1"/>
  <c r="I243" i="1"/>
  <c r="J243" i="1"/>
  <c r="K243" i="1"/>
  <c r="L243" i="1"/>
  <c r="H244" i="1"/>
  <c r="I244" i="1"/>
  <c r="J244" i="1"/>
  <c r="K244" i="1"/>
  <c r="L244" i="1"/>
  <c r="H245" i="1"/>
  <c r="I245" i="1"/>
  <c r="J245" i="1"/>
  <c r="K245" i="1"/>
  <c r="L245" i="1"/>
  <c r="H246" i="1"/>
  <c r="I246" i="1"/>
  <c r="J246" i="1"/>
  <c r="K246" i="1"/>
  <c r="L246" i="1"/>
  <c r="H247" i="1"/>
  <c r="I247" i="1"/>
  <c r="J247" i="1"/>
  <c r="K247" i="1"/>
  <c r="L247" i="1"/>
  <c r="H248" i="1"/>
  <c r="I248" i="1"/>
  <c r="J248" i="1"/>
  <c r="K248" i="1"/>
  <c r="L248" i="1"/>
  <c r="H249" i="1"/>
  <c r="I249" i="1"/>
  <c r="J249" i="1"/>
  <c r="K249" i="1"/>
  <c r="L249" i="1"/>
  <c r="H250" i="1"/>
  <c r="I250" i="1"/>
  <c r="J250" i="1"/>
  <c r="K250" i="1"/>
  <c r="L250" i="1"/>
  <c r="H251" i="1"/>
  <c r="I251" i="1"/>
  <c r="J251" i="1"/>
  <c r="K251" i="1"/>
  <c r="L251" i="1"/>
  <c r="H252" i="1"/>
  <c r="I252" i="1"/>
  <c r="J252" i="1"/>
  <c r="K252" i="1"/>
  <c r="L252" i="1"/>
  <c r="H253" i="1"/>
  <c r="I253" i="1"/>
  <c r="J253" i="1"/>
  <c r="K253" i="1"/>
  <c r="L253" i="1"/>
  <c r="H254" i="1"/>
  <c r="I254" i="1"/>
  <c r="J254" i="1"/>
  <c r="K254" i="1"/>
  <c r="L254" i="1"/>
  <c r="H255" i="1"/>
  <c r="I255" i="1"/>
  <c r="J255" i="1"/>
  <c r="K255" i="1"/>
  <c r="L255" i="1"/>
  <c r="H256" i="1"/>
  <c r="I256" i="1"/>
  <c r="J256" i="1"/>
  <c r="K256" i="1"/>
  <c r="L256" i="1"/>
  <c r="H257" i="1"/>
  <c r="I257" i="1"/>
  <c r="J257" i="1"/>
  <c r="K257" i="1"/>
  <c r="L257" i="1"/>
  <c r="H258" i="1"/>
  <c r="I258" i="1"/>
  <c r="J258" i="1"/>
  <c r="K258" i="1"/>
  <c r="L258" i="1"/>
  <c r="H259" i="1"/>
  <c r="I259" i="1"/>
  <c r="J259" i="1"/>
  <c r="K259" i="1"/>
  <c r="L259" i="1"/>
  <c r="H260" i="1"/>
  <c r="I260" i="1"/>
  <c r="J260" i="1"/>
  <c r="K260" i="1"/>
  <c r="L260" i="1"/>
  <c r="H261" i="1"/>
  <c r="I261" i="1"/>
  <c r="J261" i="1"/>
  <c r="K261" i="1"/>
  <c r="L261" i="1"/>
  <c r="H262" i="1"/>
  <c r="I262" i="1"/>
  <c r="J262" i="1"/>
  <c r="K262" i="1"/>
  <c r="L262" i="1"/>
  <c r="H263" i="1"/>
  <c r="I263" i="1"/>
  <c r="J263" i="1"/>
  <c r="K263" i="1"/>
  <c r="L263" i="1"/>
  <c r="H264" i="1"/>
  <c r="I264" i="1"/>
  <c r="J264" i="1"/>
  <c r="K264" i="1"/>
  <c r="L264" i="1"/>
  <c r="H265" i="1"/>
  <c r="I265" i="1"/>
  <c r="J265" i="1"/>
  <c r="K265" i="1"/>
  <c r="L265" i="1"/>
  <c r="H266" i="1"/>
  <c r="I266" i="1"/>
  <c r="J266" i="1"/>
  <c r="K266" i="1"/>
  <c r="L266" i="1"/>
  <c r="H267" i="1"/>
  <c r="I267" i="1"/>
  <c r="J267" i="1"/>
  <c r="K267" i="1"/>
  <c r="L267" i="1"/>
  <c r="H268" i="1"/>
  <c r="I268" i="1"/>
  <c r="J268" i="1"/>
  <c r="K268" i="1"/>
  <c r="L268" i="1"/>
  <c r="H269" i="1"/>
  <c r="I269" i="1"/>
  <c r="J269" i="1"/>
  <c r="K269" i="1"/>
  <c r="L269" i="1"/>
  <c r="H270" i="1"/>
  <c r="I270" i="1"/>
  <c r="J270" i="1"/>
  <c r="K270" i="1"/>
  <c r="L270" i="1"/>
  <c r="H271" i="1"/>
  <c r="I271" i="1"/>
  <c r="J271" i="1"/>
  <c r="K271" i="1"/>
  <c r="L271" i="1"/>
  <c r="H272" i="1"/>
  <c r="I272" i="1"/>
  <c r="J272" i="1"/>
  <c r="K272" i="1"/>
  <c r="L272" i="1"/>
  <c r="H273" i="1"/>
  <c r="I273" i="1"/>
  <c r="J273" i="1"/>
  <c r="K273" i="1"/>
  <c r="L273" i="1"/>
  <c r="H274" i="1"/>
  <c r="I274" i="1"/>
  <c r="J274" i="1"/>
  <c r="K274" i="1"/>
  <c r="L274" i="1"/>
  <c r="H275" i="1"/>
  <c r="I275" i="1"/>
  <c r="J275" i="1"/>
  <c r="K275" i="1"/>
  <c r="L275" i="1"/>
  <c r="H276" i="1"/>
  <c r="I276" i="1"/>
  <c r="J276" i="1"/>
  <c r="K276" i="1"/>
  <c r="L276" i="1"/>
  <c r="H277" i="1"/>
  <c r="I277" i="1"/>
  <c r="J277" i="1"/>
  <c r="K277" i="1"/>
  <c r="L277" i="1"/>
  <c r="H278" i="1"/>
  <c r="I278" i="1"/>
  <c r="J278" i="1"/>
  <c r="K278" i="1"/>
  <c r="L278" i="1"/>
  <c r="H279" i="1"/>
  <c r="I279" i="1"/>
  <c r="J279" i="1"/>
  <c r="K279" i="1"/>
  <c r="L279" i="1"/>
  <c r="H280" i="1"/>
  <c r="I280" i="1"/>
  <c r="J280" i="1"/>
  <c r="K280" i="1"/>
  <c r="L280" i="1"/>
  <c r="H281" i="1"/>
  <c r="I281" i="1"/>
  <c r="J281" i="1"/>
  <c r="K281" i="1"/>
  <c r="L281" i="1"/>
  <c r="H282" i="1"/>
  <c r="I282" i="1"/>
  <c r="J282" i="1"/>
  <c r="K282" i="1"/>
  <c r="L282" i="1"/>
  <c r="H283" i="1"/>
  <c r="I283" i="1"/>
  <c r="J283" i="1"/>
  <c r="K283" i="1"/>
  <c r="L283" i="1"/>
  <c r="H284" i="1"/>
  <c r="I284" i="1"/>
  <c r="J284" i="1"/>
  <c r="K284" i="1"/>
  <c r="L284" i="1"/>
  <c r="H285" i="1"/>
  <c r="I285" i="1"/>
  <c r="J285" i="1"/>
  <c r="K285" i="1"/>
  <c r="L285" i="1"/>
  <c r="H286" i="1"/>
  <c r="I286" i="1"/>
  <c r="J286" i="1"/>
  <c r="K286" i="1"/>
  <c r="L286" i="1"/>
  <c r="H287" i="1"/>
  <c r="I287" i="1"/>
  <c r="J287" i="1"/>
  <c r="K287" i="1"/>
  <c r="L287" i="1"/>
  <c r="H288" i="1"/>
  <c r="I288" i="1"/>
  <c r="J288" i="1"/>
  <c r="K288" i="1"/>
  <c r="L288" i="1"/>
  <c r="H289" i="1"/>
  <c r="I289" i="1"/>
  <c r="J289" i="1"/>
  <c r="K289" i="1"/>
  <c r="L289" i="1"/>
  <c r="H290" i="1"/>
  <c r="I290" i="1"/>
  <c r="J290" i="1"/>
  <c r="K290" i="1"/>
  <c r="L290" i="1"/>
  <c r="H291" i="1"/>
  <c r="I291" i="1"/>
  <c r="J291" i="1"/>
  <c r="K291" i="1"/>
  <c r="L291" i="1"/>
  <c r="H292" i="1"/>
  <c r="I292" i="1"/>
  <c r="J292" i="1"/>
  <c r="K292" i="1"/>
  <c r="L292" i="1"/>
  <c r="H293" i="1"/>
  <c r="I293" i="1"/>
  <c r="J293" i="1"/>
  <c r="K293" i="1"/>
  <c r="L293" i="1"/>
  <c r="H294" i="1"/>
  <c r="I294" i="1"/>
  <c r="J294" i="1"/>
  <c r="K294" i="1"/>
  <c r="L294" i="1"/>
  <c r="H295" i="1"/>
  <c r="I295" i="1"/>
  <c r="J295" i="1"/>
  <c r="K295" i="1"/>
  <c r="L295" i="1"/>
  <c r="H296" i="1"/>
  <c r="I296" i="1"/>
  <c r="J296" i="1"/>
  <c r="K296" i="1"/>
  <c r="L296" i="1"/>
  <c r="H297" i="1"/>
  <c r="I297" i="1"/>
  <c r="J297" i="1"/>
  <c r="K297" i="1"/>
  <c r="L297" i="1"/>
  <c r="H298" i="1"/>
  <c r="I298" i="1"/>
  <c r="J298" i="1"/>
  <c r="K298" i="1"/>
  <c r="L298" i="1"/>
  <c r="H299" i="1"/>
  <c r="I299" i="1"/>
  <c r="J299" i="1"/>
  <c r="K299" i="1"/>
  <c r="L299" i="1"/>
  <c r="H300" i="1"/>
  <c r="I300" i="1"/>
  <c r="J300" i="1"/>
  <c r="K300" i="1"/>
  <c r="L300" i="1"/>
  <c r="H301" i="1"/>
  <c r="I301" i="1"/>
  <c r="J301" i="1"/>
  <c r="K301" i="1"/>
  <c r="L301" i="1"/>
  <c r="H302" i="1"/>
  <c r="I302" i="1"/>
  <c r="J302" i="1"/>
  <c r="K302" i="1"/>
  <c r="L302" i="1"/>
  <c r="H303" i="1"/>
  <c r="I303" i="1"/>
  <c r="J303" i="1"/>
  <c r="K303" i="1"/>
  <c r="L303" i="1"/>
  <c r="H304" i="1"/>
  <c r="I304" i="1"/>
  <c r="J304" i="1"/>
  <c r="K304" i="1"/>
  <c r="L304" i="1"/>
  <c r="H305" i="1"/>
  <c r="I305" i="1"/>
  <c r="J305" i="1"/>
  <c r="K305" i="1"/>
  <c r="L305" i="1"/>
  <c r="H306" i="1"/>
  <c r="I306" i="1"/>
  <c r="J306" i="1"/>
  <c r="K306" i="1"/>
  <c r="L306" i="1"/>
  <c r="H307" i="1"/>
  <c r="I307" i="1"/>
  <c r="J307" i="1"/>
  <c r="K307" i="1"/>
  <c r="L307" i="1"/>
  <c r="H308" i="1"/>
  <c r="I308" i="1"/>
  <c r="J308" i="1"/>
  <c r="K308" i="1"/>
  <c r="L308" i="1"/>
  <c r="H309" i="1"/>
  <c r="I309" i="1"/>
  <c r="J309" i="1"/>
  <c r="K309" i="1"/>
  <c r="L309" i="1"/>
  <c r="H310" i="1"/>
  <c r="I310" i="1"/>
  <c r="J310" i="1"/>
  <c r="K310" i="1"/>
  <c r="L310" i="1"/>
  <c r="H311" i="1"/>
  <c r="I311" i="1"/>
  <c r="J311" i="1"/>
  <c r="K311" i="1"/>
  <c r="L311" i="1"/>
  <c r="H312" i="1"/>
  <c r="I312" i="1"/>
  <c r="J312" i="1"/>
  <c r="K312" i="1"/>
  <c r="L312" i="1"/>
  <c r="H313" i="1"/>
  <c r="I313" i="1"/>
  <c r="J313" i="1"/>
  <c r="K313" i="1"/>
  <c r="L313" i="1"/>
  <c r="H314" i="1"/>
  <c r="I314" i="1"/>
  <c r="J314" i="1"/>
  <c r="K314" i="1"/>
  <c r="L314" i="1"/>
  <c r="H315" i="1"/>
  <c r="I315" i="1"/>
  <c r="J315" i="1"/>
  <c r="K315" i="1"/>
  <c r="L315" i="1"/>
  <c r="H316" i="1"/>
  <c r="I316" i="1"/>
  <c r="J316" i="1"/>
  <c r="K316" i="1"/>
  <c r="L316" i="1"/>
  <c r="H317" i="1"/>
  <c r="I317" i="1"/>
  <c r="J317" i="1"/>
  <c r="K317" i="1"/>
  <c r="L317" i="1"/>
  <c r="H318" i="1"/>
  <c r="I318" i="1"/>
  <c r="J318" i="1"/>
  <c r="K318" i="1"/>
  <c r="L318" i="1"/>
  <c r="H319" i="1"/>
  <c r="I319" i="1"/>
  <c r="J319" i="1"/>
  <c r="K319" i="1"/>
  <c r="L319" i="1"/>
  <c r="H320" i="1"/>
  <c r="I320" i="1"/>
  <c r="J320" i="1"/>
  <c r="K320" i="1"/>
  <c r="L320" i="1"/>
  <c r="H321" i="1"/>
  <c r="I321" i="1"/>
  <c r="J321" i="1"/>
  <c r="K321" i="1"/>
  <c r="L321" i="1"/>
  <c r="H322" i="1"/>
  <c r="I322" i="1"/>
  <c r="J322" i="1"/>
  <c r="K322" i="1"/>
  <c r="L322" i="1"/>
  <c r="H323" i="1"/>
  <c r="I323" i="1"/>
  <c r="J323" i="1"/>
  <c r="K323" i="1"/>
  <c r="L323" i="1"/>
  <c r="H324" i="1"/>
  <c r="I324" i="1"/>
  <c r="J324" i="1"/>
  <c r="K324" i="1"/>
  <c r="L324" i="1"/>
  <c r="H325" i="1"/>
  <c r="I325" i="1"/>
  <c r="J325" i="1"/>
  <c r="K325" i="1"/>
  <c r="L325" i="1"/>
  <c r="H326" i="1"/>
  <c r="I326" i="1"/>
  <c r="J326" i="1"/>
  <c r="K326" i="1"/>
  <c r="L326" i="1"/>
  <c r="H327" i="1"/>
  <c r="I327" i="1"/>
  <c r="J327" i="1"/>
  <c r="K327" i="1"/>
  <c r="L327" i="1"/>
  <c r="H328" i="1"/>
  <c r="I328" i="1"/>
  <c r="J328" i="1"/>
  <c r="K328" i="1"/>
  <c r="L328" i="1"/>
  <c r="H329" i="1"/>
  <c r="I329" i="1"/>
  <c r="J329" i="1"/>
  <c r="K329" i="1"/>
  <c r="L329" i="1"/>
  <c r="H330" i="1"/>
  <c r="I330" i="1"/>
  <c r="J330" i="1"/>
  <c r="K330" i="1"/>
  <c r="L330" i="1"/>
  <c r="H331" i="1"/>
  <c r="I331" i="1"/>
  <c r="J331" i="1"/>
  <c r="K331" i="1"/>
  <c r="L331" i="1"/>
  <c r="H332" i="1"/>
  <c r="I332" i="1"/>
  <c r="J332" i="1"/>
  <c r="K332" i="1"/>
  <c r="L332" i="1"/>
  <c r="H333" i="1"/>
  <c r="I333" i="1"/>
  <c r="J333" i="1"/>
  <c r="K333" i="1"/>
  <c r="L333" i="1"/>
  <c r="H334" i="1"/>
  <c r="I334" i="1"/>
  <c r="J334" i="1"/>
  <c r="K334" i="1"/>
  <c r="L334" i="1"/>
  <c r="H335" i="1"/>
  <c r="I335" i="1"/>
  <c r="J335" i="1"/>
  <c r="K335" i="1"/>
  <c r="L335" i="1"/>
  <c r="H336" i="1"/>
  <c r="I336" i="1"/>
  <c r="J336" i="1"/>
  <c r="K336" i="1"/>
  <c r="L336" i="1"/>
  <c r="H337" i="1"/>
  <c r="I337" i="1"/>
  <c r="J337" i="1"/>
  <c r="K337" i="1"/>
  <c r="L337" i="1"/>
  <c r="H338" i="1"/>
  <c r="I338" i="1"/>
  <c r="J338" i="1"/>
  <c r="K338" i="1"/>
  <c r="L338" i="1"/>
  <c r="H339" i="1"/>
  <c r="I339" i="1"/>
  <c r="J339" i="1"/>
  <c r="K339" i="1"/>
  <c r="L339" i="1"/>
  <c r="H340" i="1"/>
  <c r="I340" i="1"/>
  <c r="J340" i="1"/>
  <c r="K340" i="1"/>
  <c r="L340" i="1"/>
  <c r="H341" i="1"/>
  <c r="I341" i="1"/>
  <c r="J341" i="1"/>
  <c r="K341" i="1"/>
  <c r="L341" i="1"/>
  <c r="H342" i="1"/>
  <c r="I342" i="1"/>
  <c r="J342" i="1"/>
  <c r="K342" i="1"/>
  <c r="L342" i="1"/>
  <c r="H343" i="1"/>
  <c r="I343" i="1"/>
  <c r="J343" i="1"/>
  <c r="K343" i="1"/>
  <c r="L343" i="1"/>
  <c r="H344" i="1"/>
  <c r="I344" i="1"/>
  <c r="J344" i="1"/>
  <c r="K344" i="1"/>
  <c r="L344" i="1"/>
  <c r="H345" i="1"/>
  <c r="I345" i="1"/>
  <c r="J345" i="1"/>
  <c r="K345" i="1"/>
  <c r="L345" i="1"/>
  <c r="H346" i="1"/>
  <c r="I346" i="1"/>
  <c r="J346" i="1"/>
  <c r="K346" i="1"/>
  <c r="L346" i="1"/>
  <c r="H347" i="1"/>
  <c r="I347" i="1"/>
  <c r="J347" i="1"/>
  <c r="K347" i="1"/>
  <c r="L347" i="1"/>
  <c r="H348" i="1"/>
  <c r="I348" i="1"/>
  <c r="J348" i="1"/>
  <c r="K348" i="1"/>
  <c r="L348" i="1"/>
  <c r="H349" i="1"/>
  <c r="I349" i="1"/>
  <c r="J349" i="1"/>
  <c r="K349" i="1"/>
  <c r="L349" i="1"/>
  <c r="H350" i="1"/>
  <c r="I350" i="1"/>
  <c r="J350" i="1"/>
  <c r="K350" i="1"/>
  <c r="L350" i="1"/>
  <c r="H351" i="1"/>
  <c r="I351" i="1"/>
  <c r="J351" i="1"/>
  <c r="K351" i="1"/>
  <c r="L351" i="1"/>
  <c r="H352" i="1"/>
  <c r="I352" i="1"/>
  <c r="J352" i="1"/>
  <c r="K352" i="1"/>
  <c r="L352" i="1"/>
  <c r="H353" i="1"/>
  <c r="I353" i="1"/>
  <c r="J353" i="1"/>
  <c r="K353" i="1"/>
  <c r="L353" i="1"/>
  <c r="H354" i="1"/>
  <c r="I354" i="1"/>
  <c r="J354" i="1"/>
  <c r="K354" i="1"/>
  <c r="L354" i="1"/>
  <c r="H355" i="1"/>
  <c r="I355" i="1"/>
  <c r="J355" i="1"/>
  <c r="K355" i="1"/>
  <c r="L355" i="1"/>
  <c r="H356" i="1"/>
  <c r="I356" i="1"/>
  <c r="J356" i="1"/>
  <c r="K356" i="1"/>
  <c r="L356" i="1"/>
  <c r="H357" i="1"/>
  <c r="I357" i="1"/>
  <c r="J357" i="1"/>
  <c r="K357" i="1"/>
  <c r="L357" i="1"/>
  <c r="H358" i="1"/>
  <c r="I358" i="1"/>
  <c r="J358" i="1"/>
  <c r="K358" i="1"/>
  <c r="L358" i="1"/>
  <c r="H359" i="1"/>
  <c r="I359" i="1"/>
  <c r="J359" i="1"/>
  <c r="K359" i="1"/>
  <c r="L359" i="1"/>
  <c r="H360" i="1"/>
  <c r="I360" i="1"/>
  <c r="J360" i="1"/>
  <c r="K360" i="1"/>
  <c r="L360" i="1"/>
  <c r="H361" i="1"/>
  <c r="I361" i="1"/>
  <c r="J361" i="1"/>
  <c r="K361" i="1"/>
  <c r="L361" i="1"/>
  <c r="H362" i="1"/>
  <c r="I362" i="1"/>
  <c r="J362" i="1"/>
  <c r="K362" i="1"/>
  <c r="L362" i="1"/>
  <c r="H363" i="1"/>
  <c r="I363" i="1"/>
  <c r="J363" i="1"/>
  <c r="K363" i="1"/>
  <c r="L363" i="1"/>
  <c r="H364" i="1"/>
  <c r="I364" i="1"/>
  <c r="J364" i="1"/>
  <c r="K364" i="1"/>
  <c r="L364" i="1"/>
  <c r="H365" i="1"/>
  <c r="I365" i="1"/>
  <c r="J365" i="1"/>
  <c r="K365" i="1"/>
  <c r="L365" i="1"/>
  <c r="H366" i="1"/>
  <c r="I366" i="1"/>
  <c r="J366" i="1"/>
  <c r="K366" i="1"/>
  <c r="L366" i="1"/>
  <c r="H367" i="1"/>
  <c r="I367" i="1"/>
  <c r="J367" i="1"/>
  <c r="K367" i="1"/>
  <c r="L367" i="1"/>
  <c r="H368" i="1"/>
  <c r="I368" i="1"/>
  <c r="J368" i="1"/>
  <c r="K368" i="1"/>
  <c r="L368" i="1"/>
  <c r="H369" i="1"/>
  <c r="I369" i="1"/>
  <c r="J369" i="1"/>
  <c r="K369" i="1"/>
  <c r="L369" i="1"/>
  <c r="H370" i="1"/>
  <c r="I370" i="1"/>
  <c r="J370" i="1"/>
  <c r="K370" i="1"/>
  <c r="L370" i="1"/>
  <c r="H371" i="1"/>
  <c r="I371" i="1"/>
  <c r="J371" i="1"/>
  <c r="K371" i="1"/>
  <c r="L371" i="1"/>
  <c r="H372" i="1"/>
  <c r="I372" i="1"/>
  <c r="J372" i="1"/>
  <c r="K372" i="1"/>
  <c r="L372" i="1"/>
  <c r="H373" i="1"/>
  <c r="I373" i="1"/>
  <c r="J373" i="1"/>
  <c r="K373" i="1"/>
  <c r="L373" i="1"/>
  <c r="H374" i="1"/>
  <c r="I374" i="1"/>
  <c r="J374" i="1"/>
  <c r="K374" i="1"/>
  <c r="L374" i="1"/>
  <c r="H375" i="1"/>
  <c r="I375" i="1"/>
  <c r="J375" i="1"/>
  <c r="K375" i="1"/>
  <c r="L375" i="1"/>
  <c r="H376" i="1"/>
  <c r="I376" i="1"/>
  <c r="J376" i="1"/>
  <c r="K376" i="1"/>
  <c r="L376" i="1"/>
  <c r="H377" i="1"/>
  <c r="I377" i="1"/>
  <c r="J377" i="1"/>
  <c r="K377" i="1"/>
  <c r="L377" i="1"/>
  <c r="H378" i="1"/>
  <c r="I378" i="1"/>
  <c r="J378" i="1"/>
  <c r="K378" i="1"/>
  <c r="L378" i="1"/>
  <c r="H379" i="1"/>
  <c r="I379" i="1"/>
  <c r="J379" i="1"/>
  <c r="K379" i="1"/>
  <c r="L379" i="1"/>
  <c r="H380" i="1"/>
  <c r="I380" i="1"/>
  <c r="J380" i="1"/>
  <c r="K380" i="1"/>
  <c r="L380" i="1"/>
  <c r="H381" i="1"/>
  <c r="I381" i="1"/>
  <c r="J381" i="1"/>
  <c r="K381" i="1"/>
  <c r="L381" i="1"/>
  <c r="H382" i="1"/>
  <c r="I382" i="1"/>
  <c r="J382" i="1"/>
  <c r="K382" i="1"/>
  <c r="L382" i="1"/>
  <c r="H383" i="1"/>
  <c r="I383" i="1"/>
  <c r="J383" i="1"/>
  <c r="K383" i="1"/>
  <c r="L383" i="1"/>
  <c r="H384" i="1"/>
  <c r="I384" i="1"/>
  <c r="J384" i="1"/>
  <c r="K384" i="1"/>
  <c r="L384" i="1"/>
  <c r="H385" i="1"/>
  <c r="I385" i="1"/>
  <c r="J385" i="1"/>
  <c r="K385" i="1"/>
  <c r="L385" i="1"/>
  <c r="H386" i="1"/>
  <c r="I386" i="1"/>
  <c r="J386" i="1"/>
  <c r="K386" i="1"/>
  <c r="L386" i="1"/>
  <c r="H387" i="1"/>
  <c r="I387" i="1"/>
  <c r="J387" i="1"/>
  <c r="K387" i="1"/>
  <c r="L387" i="1"/>
  <c r="H388" i="1"/>
  <c r="I388" i="1"/>
  <c r="J388" i="1"/>
  <c r="K388" i="1"/>
  <c r="L388" i="1"/>
  <c r="H389" i="1"/>
  <c r="I389" i="1"/>
  <c r="J389" i="1"/>
  <c r="K389" i="1"/>
  <c r="L389" i="1"/>
  <c r="H390" i="1"/>
  <c r="I390" i="1"/>
  <c r="J390" i="1"/>
  <c r="K390" i="1"/>
  <c r="L390" i="1"/>
  <c r="H391" i="1"/>
  <c r="I391" i="1"/>
  <c r="J391" i="1"/>
  <c r="K391" i="1"/>
  <c r="L391" i="1"/>
  <c r="H392" i="1"/>
  <c r="I392" i="1"/>
  <c r="J392" i="1"/>
  <c r="K392" i="1"/>
  <c r="L392" i="1"/>
  <c r="H393" i="1"/>
  <c r="I393" i="1"/>
  <c r="J393" i="1"/>
  <c r="K393" i="1"/>
  <c r="L393" i="1"/>
  <c r="H394" i="1"/>
  <c r="I394" i="1"/>
  <c r="J394" i="1"/>
  <c r="K394" i="1"/>
  <c r="L394" i="1"/>
  <c r="H395" i="1"/>
  <c r="I395" i="1"/>
  <c r="J395" i="1"/>
  <c r="K395" i="1"/>
  <c r="L395" i="1"/>
  <c r="H396" i="1"/>
  <c r="I396" i="1"/>
  <c r="J396" i="1"/>
  <c r="K396" i="1"/>
  <c r="L396" i="1"/>
  <c r="H397" i="1"/>
  <c r="I397" i="1"/>
  <c r="J397" i="1"/>
  <c r="K397" i="1"/>
  <c r="L397" i="1"/>
  <c r="H398" i="1"/>
  <c r="I398" i="1"/>
  <c r="J398" i="1"/>
  <c r="K398" i="1"/>
  <c r="L398" i="1"/>
  <c r="H399" i="1"/>
  <c r="I399" i="1"/>
  <c r="J399" i="1"/>
  <c r="K399" i="1"/>
  <c r="L399" i="1"/>
  <c r="H400" i="1"/>
  <c r="I400" i="1"/>
  <c r="J400" i="1"/>
  <c r="K400" i="1"/>
  <c r="L400" i="1"/>
  <c r="H401" i="1"/>
  <c r="I401" i="1"/>
  <c r="J401" i="1"/>
  <c r="K401" i="1"/>
  <c r="L401" i="1"/>
  <c r="H402" i="1"/>
  <c r="I402" i="1"/>
  <c r="J402" i="1"/>
  <c r="K402" i="1"/>
  <c r="L402" i="1"/>
  <c r="H403" i="1"/>
  <c r="I403" i="1"/>
  <c r="J403" i="1"/>
  <c r="K403" i="1"/>
  <c r="L403" i="1"/>
  <c r="H404" i="1"/>
  <c r="I404" i="1"/>
  <c r="J404" i="1"/>
  <c r="K404" i="1"/>
  <c r="L404" i="1"/>
  <c r="H405" i="1"/>
  <c r="I405" i="1"/>
  <c r="J405" i="1"/>
  <c r="K405" i="1"/>
  <c r="L405" i="1"/>
  <c r="H406" i="1"/>
  <c r="I406" i="1"/>
  <c r="J406" i="1"/>
  <c r="K406" i="1"/>
  <c r="L406" i="1"/>
  <c r="H407" i="1"/>
  <c r="I407" i="1"/>
  <c r="J407" i="1"/>
  <c r="K407" i="1"/>
  <c r="L407" i="1"/>
  <c r="H408" i="1"/>
  <c r="I408" i="1"/>
  <c r="J408" i="1"/>
  <c r="K408" i="1"/>
  <c r="L408" i="1"/>
  <c r="H409" i="1"/>
  <c r="I409" i="1"/>
  <c r="J409" i="1"/>
  <c r="K409" i="1"/>
  <c r="L409" i="1"/>
  <c r="H410" i="1"/>
  <c r="I410" i="1"/>
  <c r="J410" i="1"/>
  <c r="K410" i="1"/>
  <c r="L410" i="1"/>
  <c r="H411" i="1"/>
  <c r="I411" i="1"/>
  <c r="J411" i="1"/>
  <c r="K411" i="1"/>
  <c r="L411" i="1"/>
  <c r="H412" i="1"/>
  <c r="I412" i="1"/>
  <c r="J412" i="1"/>
  <c r="K412" i="1"/>
  <c r="L412" i="1"/>
  <c r="H413" i="1"/>
  <c r="I413" i="1"/>
  <c r="J413" i="1"/>
  <c r="K413" i="1"/>
  <c r="L413" i="1"/>
  <c r="H414" i="1"/>
  <c r="I414" i="1"/>
  <c r="J414" i="1"/>
  <c r="K414" i="1"/>
  <c r="L414" i="1"/>
  <c r="H415" i="1"/>
  <c r="I415" i="1"/>
  <c r="J415" i="1"/>
  <c r="K415" i="1"/>
  <c r="L415" i="1"/>
  <c r="H416" i="1"/>
  <c r="I416" i="1"/>
  <c r="J416" i="1"/>
  <c r="K416" i="1"/>
  <c r="L416" i="1"/>
  <c r="H417" i="1"/>
  <c r="I417" i="1"/>
  <c r="J417" i="1"/>
  <c r="K417" i="1"/>
  <c r="L417" i="1"/>
  <c r="H418" i="1"/>
  <c r="I418" i="1"/>
  <c r="J418" i="1"/>
  <c r="K418" i="1"/>
  <c r="L418" i="1"/>
  <c r="H419" i="1"/>
  <c r="I419" i="1"/>
  <c r="J419" i="1"/>
  <c r="K419" i="1"/>
  <c r="L419" i="1"/>
  <c r="H420" i="1"/>
  <c r="I420" i="1"/>
  <c r="J420" i="1"/>
  <c r="K420" i="1"/>
  <c r="L420" i="1"/>
  <c r="H421" i="1"/>
  <c r="I421" i="1"/>
  <c r="J421" i="1"/>
  <c r="K421" i="1"/>
  <c r="L421" i="1"/>
  <c r="H422" i="1"/>
  <c r="I422" i="1"/>
  <c r="J422" i="1"/>
  <c r="K422" i="1"/>
  <c r="L422" i="1"/>
  <c r="H423" i="1"/>
  <c r="I423" i="1"/>
  <c r="J423" i="1"/>
  <c r="K423" i="1"/>
  <c r="L423" i="1"/>
  <c r="H424" i="1"/>
  <c r="I424" i="1"/>
  <c r="J424" i="1"/>
  <c r="K424" i="1"/>
  <c r="L424" i="1"/>
  <c r="H425" i="1"/>
  <c r="I425" i="1"/>
  <c r="J425" i="1"/>
  <c r="K425" i="1"/>
  <c r="L425" i="1"/>
  <c r="H426" i="1"/>
  <c r="I426" i="1"/>
  <c r="J426" i="1"/>
  <c r="K426" i="1"/>
  <c r="L426" i="1"/>
  <c r="H427" i="1"/>
  <c r="I427" i="1"/>
  <c r="J427" i="1"/>
  <c r="K427" i="1"/>
  <c r="L427" i="1"/>
  <c r="H428" i="1"/>
  <c r="I428" i="1"/>
  <c r="J428" i="1"/>
  <c r="K428" i="1"/>
  <c r="L428" i="1"/>
  <c r="H429" i="1"/>
  <c r="I429" i="1"/>
  <c r="J429" i="1"/>
  <c r="K429" i="1"/>
  <c r="L429" i="1"/>
  <c r="H430" i="1"/>
  <c r="I430" i="1"/>
  <c r="J430" i="1"/>
  <c r="K430" i="1"/>
  <c r="L430" i="1"/>
  <c r="H431" i="1"/>
  <c r="I431" i="1"/>
  <c r="J431" i="1"/>
  <c r="K431" i="1"/>
  <c r="L431" i="1"/>
  <c r="H432" i="1"/>
  <c r="I432" i="1"/>
  <c r="J432" i="1"/>
  <c r="K432" i="1"/>
  <c r="L432" i="1"/>
  <c r="H433" i="1"/>
  <c r="I433" i="1"/>
  <c r="J433" i="1"/>
  <c r="K433" i="1"/>
  <c r="L433" i="1"/>
  <c r="H434" i="1"/>
  <c r="I434" i="1"/>
  <c r="J434" i="1"/>
  <c r="K434" i="1"/>
  <c r="L434" i="1"/>
  <c r="H435" i="1"/>
  <c r="I435" i="1"/>
  <c r="J435" i="1"/>
  <c r="K435" i="1"/>
  <c r="L435" i="1"/>
  <c r="H436" i="1"/>
  <c r="I436" i="1"/>
  <c r="J436" i="1"/>
  <c r="K436" i="1"/>
  <c r="L436" i="1"/>
  <c r="H437" i="1"/>
  <c r="I437" i="1"/>
  <c r="J437" i="1"/>
  <c r="K437" i="1"/>
  <c r="L437" i="1"/>
  <c r="H438" i="1"/>
  <c r="I438" i="1"/>
  <c r="J438" i="1"/>
  <c r="K438" i="1"/>
  <c r="L438" i="1"/>
  <c r="H439" i="1"/>
  <c r="I439" i="1"/>
  <c r="J439" i="1"/>
  <c r="K439" i="1"/>
  <c r="L439" i="1"/>
  <c r="H440" i="1"/>
  <c r="I440" i="1"/>
  <c r="J440" i="1"/>
  <c r="K440" i="1"/>
  <c r="L440" i="1"/>
  <c r="H441" i="1"/>
  <c r="I441" i="1"/>
  <c r="J441" i="1"/>
  <c r="K441" i="1"/>
  <c r="L441" i="1"/>
  <c r="H442" i="1"/>
  <c r="I442" i="1"/>
  <c r="J442" i="1"/>
  <c r="K442" i="1"/>
  <c r="L442" i="1"/>
  <c r="H443" i="1"/>
  <c r="I443" i="1"/>
  <c r="J443" i="1"/>
  <c r="K443" i="1"/>
  <c r="L443" i="1"/>
  <c r="H444" i="1"/>
  <c r="I444" i="1"/>
  <c r="J444" i="1"/>
  <c r="K444" i="1"/>
  <c r="L444" i="1"/>
  <c r="H445" i="1"/>
  <c r="I445" i="1"/>
  <c r="J445" i="1"/>
  <c r="K445" i="1"/>
  <c r="L445" i="1"/>
  <c r="H446" i="1"/>
  <c r="I446" i="1"/>
  <c r="J446" i="1"/>
  <c r="K446" i="1"/>
  <c r="L446" i="1"/>
  <c r="H447" i="1"/>
  <c r="I447" i="1"/>
  <c r="J447" i="1"/>
  <c r="K447" i="1"/>
  <c r="L447" i="1"/>
  <c r="H448" i="1"/>
  <c r="I448" i="1"/>
  <c r="J448" i="1"/>
  <c r="K448" i="1"/>
  <c r="L448" i="1"/>
  <c r="H449" i="1"/>
  <c r="I449" i="1"/>
  <c r="J449" i="1"/>
  <c r="K449" i="1"/>
  <c r="L449" i="1"/>
  <c r="H450" i="1"/>
  <c r="I450" i="1"/>
  <c r="J450" i="1"/>
  <c r="K450" i="1"/>
  <c r="L450" i="1"/>
  <c r="H451" i="1"/>
  <c r="I451" i="1"/>
  <c r="J451" i="1"/>
  <c r="K451" i="1"/>
  <c r="L451" i="1"/>
  <c r="H452" i="1"/>
  <c r="I452" i="1"/>
  <c r="J452" i="1"/>
  <c r="K452" i="1"/>
  <c r="L452" i="1"/>
  <c r="H453" i="1"/>
  <c r="I453" i="1"/>
  <c r="J453" i="1"/>
  <c r="K453" i="1"/>
  <c r="L453" i="1"/>
  <c r="H454" i="1"/>
  <c r="I454" i="1"/>
  <c r="J454" i="1"/>
  <c r="K454" i="1"/>
  <c r="L454" i="1"/>
  <c r="H455" i="1"/>
  <c r="I455" i="1"/>
  <c r="J455" i="1"/>
  <c r="K455" i="1"/>
  <c r="L455" i="1"/>
  <c r="H456" i="1"/>
  <c r="I456" i="1"/>
  <c r="J456" i="1"/>
  <c r="K456" i="1"/>
  <c r="L456" i="1"/>
  <c r="H457" i="1"/>
  <c r="I457" i="1"/>
  <c r="J457" i="1"/>
  <c r="K457" i="1"/>
  <c r="L457" i="1"/>
  <c r="H458" i="1"/>
  <c r="I458" i="1"/>
  <c r="J458" i="1"/>
  <c r="K458" i="1"/>
  <c r="L458" i="1"/>
  <c r="H459" i="1"/>
  <c r="I459" i="1"/>
  <c r="J459" i="1"/>
  <c r="K459" i="1"/>
  <c r="L459" i="1"/>
  <c r="H460" i="1"/>
  <c r="I460" i="1"/>
  <c r="J460" i="1"/>
  <c r="K460" i="1"/>
  <c r="L460" i="1"/>
  <c r="H461" i="1"/>
  <c r="I461" i="1"/>
  <c r="J461" i="1"/>
  <c r="K461" i="1"/>
  <c r="L461" i="1"/>
  <c r="H462" i="1"/>
  <c r="I462" i="1"/>
  <c r="J462" i="1"/>
  <c r="K462" i="1"/>
  <c r="L462" i="1"/>
  <c r="H463" i="1"/>
  <c r="I463" i="1"/>
  <c r="J463" i="1"/>
  <c r="K463" i="1"/>
  <c r="L463" i="1"/>
  <c r="H464" i="1"/>
  <c r="I464" i="1"/>
  <c r="J464" i="1"/>
  <c r="K464" i="1"/>
  <c r="L464" i="1"/>
  <c r="H465" i="1"/>
  <c r="I465" i="1"/>
  <c r="J465" i="1"/>
  <c r="K465" i="1"/>
  <c r="L465" i="1"/>
  <c r="H466" i="1"/>
  <c r="I466" i="1"/>
  <c r="J466" i="1"/>
  <c r="K466" i="1"/>
  <c r="L466" i="1"/>
  <c r="H467" i="1"/>
  <c r="I467" i="1"/>
  <c r="J467" i="1"/>
  <c r="K467" i="1"/>
  <c r="L467" i="1"/>
  <c r="H468" i="1"/>
  <c r="I468" i="1"/>
  <c r="J468" i="1"/>
  <c r="K468" i="1"/>
  <c r="L468" i="1"/>
  <c r="H469" i="1"/>
  <c r="I469" i="1"/>
  <c r="J469" i="1"/>
  <c r="K469" i="1"/>
  <c r="L469" i="1"/>
  <c r="H470" i="1"/>
  <c r="I470" i="1"/>
  <c r="J470" i="1"/>
  <c r="K470" i="1"/>
  <c r="L470" i="1"/>
  <c r="H471" i="1"/>
  <c r="I471" i="1"/>
  <c r="J471" i="1"/>
  <c r="K471" i="1"/>
  <c r="L471" i="1"/>
  <c r="H472" i="1"/>
  <c r="I472" i="1"/>
  <c r="J472" i="1"/>
  <c r="K472" i="1"/>
  <c r="L472" i="1"/>
  <c r="H473" i="1"/>
  <c r="I473" i="1"/>
  <c r="J473" i="1"/>
  <c r="K473" i="1"/>
  <c r="L473" i="1"/>
  <c r="H474" i="1"/>
  <c r="I474" i="1"/>
  <c r="J474" i="1"/>
  <c r="K474" i="1"/>
  <c r="L474" i="1"/>
  <c r="H475" i="1"/>
  <c r="I475" i="1"/>
  <c r="J475" i="1"/>
  <c r="K475" i="1"/>
  <c r="L475" i="1"/>
  <c r="H476" i="1"/>
  <c r="I476" i="1"/>
  <c r="J476" i="1"/>
  <c r="K476" i="1"/>
  <c r="L476" i="1"/>
  <c r="H477" i="1"/>
  <c r="I477" i="1"/>
  <c r="J477" i="1"/>
  <c r="K477" i="1"/>
  <c r="L477" i="1"/>
  <c r="H478" i="1"/>
  <c r="I478" i="1"/>
  <c r="J478" i="1"/>
  <c r="K478" i="1"/>
  <c r="L478" i="1"/>
  <c r="H479" i="1"/>
  <c r="I479" i="1"/>
  <c r="J479" i="1"/>
  <c r="K479" i="1"/>
  <c r="L479" i="1"/>
  <c r="H480" i="1"/>
  <c r="I480" i="1"/>
  <c r="J480" i="1"/>
  <c r="K480" i="1"/>
  <c r="L480" i="1"/>
  <c r="H481" i="1"/>
  <c r="I481" i="1"/>
  <c r="J481" i="1"/>
  <c r="K481" i="1"/>
  <c r="L481" i="1"/>
  <c r="H482" i="1"/>
  <c r="I482" i="1"/>
  <c r="J482" i="1"/>
  <c r="K482" i="1"/>
  <c r="L482" i="1"/>
  <c r="H483" i="1"/>
  <c r="I483" i="1"/>
  <c r="J483" i="1"/>
  <c r="K483" i="1"/>
  <c r="L483" i="1"/>
  <c r="H484" i="1"/>
  <c r="I484" i="1"/>
  <c r="J484" i="1"/>
  <c r="K484" i="1"/>
  <c r="L484" i="1"/>
  <c r="H485" i="1"/>
  <c r="I485" i="1"/>
  <c r="J485" i="1"/>
  <c r="K485" i="1"/>
  <c r="L485" i="1"/>
  <c r="H486" i="1"/>
  <c r="I486" i="1"/>
  <c r="J486" i="1"/>
  <c r="K486" i="1"/>
  <c r="L486" i="1"/>
  <c r="H487" i="1"/>
  <c r="I487" i="1"/>
  <c r="J487" i="1"/>
  <c r="K487" i="1"/>
  <c r="L487" i="1"/>
  <c r="H488" i="1"/>
  <c r="I488" i="1"/>
  <c r="J488" i="1"/>
  <c r="K488" i="1"/>
  <c r="L488" i="1"/>
  <c r="H489" i="1"/>
  <c r="I489" i="1"/>
  <c r="J489" i="1"/>
  <c r="K489" i="1"/>
  <c r="L489" i="1"/>
  <c r="H490" i="1"/>
  <c r="I490" i="1"/>
  <c r="J490" i="1"/>
  <c r="K490" i="1"/>
  <c r="L490" i="1"/>
  <c r="H491" i="1"/>
  <c r="I491" i="1"/>
  <c r="J491" i="1"/>
  <c r="K491" i="1"/>
  <c r="L491" i="1"/>
  <c r="H492" i="1"/>
  <c r="I492" i="1"/>
  <c r="J492" i="1"/>
  <c r="K492" i="1"/>
  <c r="L492" i="1"/>
  <c r="H493" i="1"/>
  <c r="I493" i="1"/>
  <c r="J493" i="1"/>
  <c r="K493" i="1"/>
  <c r="L493" i="1"/>
  <c r="H494" i="1"/>
  <c r="I494" i="1"/>
  <c r="J494" i="1"/>
  <c r="K494" i="1"/>
  <c r="L494" i="1"/>
  <c r="H495" i="1"/>
  <c r="I495" i="1"/>
  <c r="J495" i="1"/>
  <c r="K495" i="1"/>
  <c r="L495" i="1"/>
  <c r="H496" i="1"/>
  <c r="I496" i="1"/>
  <c r="J496" i="1"/>
  <c r="K496" i="1"/>
  <c r="L496" i="1"/>
  <c r="H497" i="1"/>
  <c r="I497" i="1"/>
  <c r="J497" i="1"/>
  <c r="K497" i="1"/>
  <c r="L497" i="1"/>
  <c r="H498" i="1"/>
  <c r="I498" i="1"/>
  <c r="J498" i="1"/>
  <c r="K498" i="1"/>
  <c r="L498" i="1"/>
  <c r="H499" i="1"/>
  <c r="I499" i="1"/>
  <c r="J499" i="1"/>
  <c r="K499" i="1"/>
  <c r="L499" i="1"/>
  <c r="H500" i="1"/>
  <c r="I500" i="1"/>
  <c r="J500" i="1"/>
  <c r="K500" i="1"/>
  <c r="L500" i="1"/>
  <c r="H501" i="1"/>
  <c r="I501" i="1"/>
  <c r="J501" i="1"/>
  <c r="K501" i="1"/>
  <c r="L501" i="1"/>
  <c r="H502" i="1"/>
  <c r="I502" i="1"/>
  <c r="J502" i="1"/>
  <c r="K502" i="1"/>
  <c r="L502" i="1"/>
  <c r="H503" i="1"/>
  <c r="I503" i="1"/>
  <c r="J503" i="1"/>
  <c r="K503" i="1"/>
  <c r="L503" i="1"/>
  <c r="H504" i="1"/>
  <c r="I504" i="1"/>
  <c r="J504" i="1"/>
  <c r="K504" i="1"/>
  <c r="L504" i="1"/>
  <c r="H505" i="1"/>
  <c r="I505" i="1"/>
  <c r="J505" i="1"/>
  <c r="K505" i="1"/>
  <c r="L505" i="1"/>
  <c r="H506" i="1"/>
  <c r="I506" i="1"/>
  <c r="J506" i="1"/>
  <c r="K506" i="1"/>
  <c r="L506" i="1"/>
  <c r="H507" i="1"/>
  <c r="I507" i="1"/>
  <c r="J507" i="1"/>
  <c r="K507" i="1"/>
  <c r="L507" i="1"/>
  <c r="H508" i="1"/>
  <c r="I508" i="1"/>
  <c r="J508" i="1"/>
  <c r="K508" i="1"/>
  <c r="L508" i="1"/>
  <c r="H509" i="1"/>
  <c r="I509" i="1"/>
  <c r="J509" i="1"/>
  <c r="K509" i="1"/>
  <c r="L509" i="1"/>
  <c r="H510" i="1"/>
  <c r="I510" i="1"/>
  <c r="J510" i="1"/>
  <c r="K510" i="1"/>
  <c r="L510" i="1"/>
  <c r="H511" i="1"/>
  <c r="I511" i="1"/>
  <c r="J511" i="1"/>
  <c r="K511" i="1"/>
  <c r="L511" i="1"/>
  <c r="H512" i="1"/>
  <c r="I512" i="1"/>
  <c r="J512" i="1"/>
  <c r="K512" i="1"/>
  <c r="L512" i="1"/>
  <c r="H513" i="1"/>
  <c r="I513" i="1"/>
  <c r="J513" i="1"/>
  <c r="K513" i="1"/>
  <c r="L513" i="1"/>
  <c r="H514" i="1"/>
  <c r="I514" i="1"/>
  <c r="J514" i="1"/>
  <c r="K514" i="1"/>
  <c r="L514" i="1"/>
  <c r="H515" i="1"/>
  <c r="I515" i="1"/>
  <c r="J515" i="1"/>
  <c r="K515" i="1"/>
  <c r="L515" i="1"/>
  <c r="H516" i="1"/>
  <c r="I516" i="1"/>
  <c r="J516" i="1"/>
  <c r="K516" i="1"/>
  <c r="L516" i="1"/>
  <c r="H517" i="1"/>
  <c r="I517" i="1"/>
  <c r="J517" i="1"/>
  <c r="K517" i="1"/>
  <c r="L517" i="1"/>
  <c r="H518" i="1"/>
  <c r="I518" i="1"/>
  <c r="J518" i="1"/>
  <c r="K518" i="1"/>
  <c r="L518" i="1"/>
  <c r="H519" i="1"/>
  <c r="I519" i="1"/>
  <c r="J519" i="1"/>
  <c r="K519" i="1"/>
  <c r="L519" i="1"/>
  <c r="H520" i="1"/>
  <c r="I520" i="1"/>
  <c r="J520" i="1"/>
  <c r="K520" i="1"/>
  <c r="L520" i="1"/>
  <c r="H521" i="1"/>
  <c r="I521" i="1"/>
  <c r="J521" i="1"/>
  <c r="K521" i="1"/>
  <c r="L521" i="1"/>
  <c r="H522" i="1"/>
  <c r="I522" i="1"/>
  <c r="J522" i="1"/>
  <c r="K522" i="1"/>
  <c r="L522" i="1"/>
  <c r="H523" i="1"/>
  <c r="I523" i="1"/>
  <c r="J523" i="1"/>
  <c r="K523" i="1"/>
  <c r="L523" i="1"/>
  <c r="H524" i="1"/>
  <c r="I524" i="1"/>
  <c r="J524" i="1"/>
  <c r="K524" i="1"/>
  <c r="L524" i="1"/>
  <c r="H525" i="1"/>
  <c r="I525" i="1"/>
  <c r="J525" i="1"/>
  <c r="K525" i="1"/>
  <c r="L525" i="1"/>
  <c r="H526" i="1"/>
  <c r="I526" i="1"/>
  <c r="J526" i="1"/>
  <c r="K526" i="1"/>
  <c r="L526" i="1"/>
  <c r="H527" i="1"/>
  <c r="I527" i="1"/>
  <c r="J527" i="1"/>
  <c r="K527" i="1"/>
  <c r="L527" i="1"/>
  <c r="H528" i="1"/>
  <c r="I528" i="1"/>
  <c r="J528" i="1"/>
  <c r="K528" i="1"/>
  <c r="L528" i="1"/>
  <c r="H529" i="1"/>
  <c r="I529" i="1"/>
  <c r="J529" i="1"/>
  <c r="K529" i="1"/>
  <c r="L529" i="1"/>
  <c r="H530" i="1"/>
  <c r="I530" i="1"/>
  <c r="J530" i="1"/>
  <c r="K530" i="1"/>
  <c r="L530" i="1"/>
  <c r="H531" i="1"/>
  <c r="I531" i="1"/>
  <c r="J531" i="1"/>
  <c r="K531" i="1"/>
  <c r="L531" i="1"/>
  <c r="H532" i="1"/>
  <c r="I532" i="1"/>
  <c r="J532" i="1"/>
  <c r="K532" i="1"/>
  <c r="L532" i="1"/>
  <c r="H533" i="1"/>
  <c r="I533" i="1"/>
  <c r="J533" i="1"/>
  <c r="K533" i="1"/>
  <c r="L533" i="1"/>
  <c r="H534" i="1"/>
  <c r="I534" i="1"/>
  <c r="J534" i="1"/>
  <c r="K534" i="1"/>
  <c r="L534" i="1"/>
  <c r="H535" i="1"/>
  <c r="I535" i="1"/>
  <c r="J535" i="1"/>
  <c r="K535" i="1"/>
  <c r="L535" i="1"/>
  <c r="H536" i="1"/>
  <c r="I536" i="1"/>
  <c r="J536" i="1"/>
  <c r="K536" i="1"/>
  <c r="L536" i="1"/>
  <c r="H537" i="1"/>
  <c r="I537" i="1"/>
  <c r="J537" i="1"/>
  <c r="K537" i="1"/>
  <c r="L537" i="1"/>
  <c r="H538" i="1"/>
  <c r="I538" i="1"/>
  <c r="J538" i="1"/>
  <c r="K538" i="1"/>
  <c r="L538" i="1"/>
  <c r="H539" i="1"/>
  <c r="I539" i="1"/>
  <c r="J539" i="1"/>
  <c r="K539" i="1"/>
  <c r="L539" i="1"/>
  <c r="H540" i="1"/>
  <c r="I540" i="1"/>
  <c r="J540" i="1"/>
  <c r="K540" i="1"/>
  <c r="L540" i="1"/>
  <c r="H541" i="1"/>
  <c r="I541" i="1"/>
  <c r="J541" i="1"/>
  <c r="K541" i="1"/>
  <c r="L541" i="1"/>
  <c r="H542" i="1"/>
  <c r="I542" i="1"/>
  <c r="J542" i="1"/>
  <c r="K542" i="1"/>
  <c r="L542" i="1"/>
  <c r="H543" i="1"/>
  <c r="I543" i="1"/>
  <c r="J543" i="1"/>
  <c r="K543" i="1"/>
  <c r="L543" i="1"/>
  <c r="H544" i="1"/>
  <c r="I544" i="1"/>
  <c r="J544" i="1"/>
  <c r="K544" i="1"/>
  <c r="L544" i="1"/>
  <c r="H545" i="1"/>
  <c r="I545" i="1"/>
  <c r="J545" i="1"/>
  <c r="K545" i="1"/>
  <c r="L545" i="1"/>
  <c r="H546" i="1"/>
  <c r="I546" i="1"/>
  <c r="J546" i="1"/>
  <c r="K546" i="1"/>
  <c r="L546" i="1"/>
  <c r="H547" i="1"/>
  <c r="I547" i="1"/>
  <c r="J547" i="1"/>
  <c r="K547" i="1"/>
  <c r="L547" i="1"/>
  <c r="H548" i="1"/>
  <c r="I548" i="1"/>
  <c r="J548" i="1"/>
  <c r="K548" i="1"/>
  <c r="L548" i="1"/>
  <c r="H549" i="1"/>
  <c r="I549" i="1"/>
  <c r="J549" i="1"/>
  <c r="K549" i="1"/>
  <c r="L549" i="1"/>
  <c r="H550" i="1"/>
  <c r="I550" i="1"/>
  <c r="J550" i="1"/>
  <c r="K550" i="1"/>
  <c r="L550" i="1"/>
  <c r="H551" i="1"/>
  <c r="I551" i="1"/>
  <c r="J551" i="1"/>
  <c r="K551" i="1"/>
  <c r="L551" i="1"/>
  <c r="H552" i="1"/>
  <c r="I552" i="1"/>
  <c r="J552" i="1"/>
  <c r="K552" i="1"/>
  <c r="L552" i="1"/>
  <c r="H553" i="1"/>
  <c r="I553" i="1"/>
  <c r="J553" i="1"/>
  <c r="K553" i="1"/>
  <c r="L553" i="1"/>
  <c r="H554" i="1"/>
  <c r="I554" i="1"/>
  <c r="J554" i="1"/>
  <c r="K554" i="1"/>
  <c r="L554" i="1"/>
  <c r="H555" i="1"/>
  <c r="I555" i="1"/>
  <c r="J555" i="1"/>
  <c r="K555" i="1"/>
  <c r="L555" i="1"/>
  <c r="H556" i="1"/>
  <c r="I556" i="1"/>
  <c r="J556" i="1"/>
  <c r="K556" i="1"/>
  <c r="L556" i="1"/>
  <c r="H557" i="1"/>
  <c r="I557" i="1"/>
  <c r="J557" i="1"/>
  <c r="K557" i="1"/>
  <c r="L557" i="1"/>
  <c r="H558" i="1"/>
  <c r="I558" i="1"/>
  <c r="J558" i="1"/>
  <c r="K558" i="1"/>
  <c r="L558" i="1"/>
  <c r="H559" i="1"/>
  <c r="I559" i="1"/>
  <c r="J559" i="1"/>
  <c r="K559" i="1"/>
  <c r="L559" i="1"/>
  <c r="H560" i="1"/>
  <c r="I560" i="1"/>
  <c r="J560" i="1"/>
  <c r="K560" i="1"/>
  <c r="L560" i="1"/>
  <c r="H561" i="1"/>
  <c r="I561" i="1"/>
  <c r="J561" i="1"/>
  <c r="K561" i="1"/>
  <c r="L561" i="1"/>
  <c r="H562" i="1"/>
  <c r="I562" i="1"/>
  <c r="J562" i="1"/>
  <c r="K562" i="1"/>
  <c r="L562" i="1"/>
  <c r="H563" i="1"/>
  <c r="I563" i="1"/>
  <c r="J563" i="1"/>
  <c r="K563" i="1"/>
  <c r="L563" i="1"/>
  <c r="H564" i="1"/>
  <c r="I564" i="1"/>
  <c r="J564" i="1"/>
  <c r="K564" i="1"/>
  <c r="L564" i="1"/>
  <c r="H565" i="1"/>
  <c r="I565" i="1"/>
  <c r="J565" i="1"/>
  <c r="K565" i="1"/>
  <c r="L565" i="1"/>
  <c r="H566" i="1"/>
  <c r="I566" i="1"/>
  <c r="J566" i="1"/>
  <c r="K566" i="1"/>
  <c r="L566" i="1"/>
  <c r="H567" i="1"/>
  <c r="I567" i="1"/>
  <c r="J567" i="1"/>
  <c r="K567" i="1"/>
  <c r="L567" i="1"/>
  <c r="H568" i="1"/>
  <c r="I568" i="1"/>
  <c r="J568" i="1"/>
  <c r="K568" i="1"/>
  <c r="L568" i="1"/>
  <c r="H569" i="1"/>
  <c r="I569" i="1"/>
  <c r="J569" i="1"/>
  <c r="K569" i="1"/>
  <c r="L569" i="1"/>
  <c r="H570" i="1"/>
  <c r="I570" i="1"/>
  <c r="J570" i="1"/>
  <c r="K570" i="1"/>
  <c r="L570" i="1"/>
  <c r="H571" i="1"/>
  <c r="I571" i="1"/>
  <c r="J571" i="1"/>
  <c r="K571" i="1"/>
  <c r="L571" i="1"/>
  <c r="H572" i="1"/>
  <c r="I572" i="1"/>
  <c r="J572" i="1"/>
  <c r="K572" i="1"/>
  <c r="L572" i="1"/>
  <c r="H573" i="1"/>
  <c r="I573" i="1"/>
  <c r="J573" i="1"/>
  <c r="K573" i="1"/>
  <c r="L573" i="1"/>
  <c r="H574" i="1"/>
  <c r="I574" i="1"/>
  <c r="J574" i="1"/>
  <c r="K574" i="1"/>
  <c r="L574" i="1"/>
  <c r="H575" i="1"/>
  <c r="I575" i="1"/>
  <c r="J575" i="1"/>
  <c r="K575" i="1"/>
  <c r="L575" i="1"/>
  <c r="H576" i="1"/>
  <c r="I576" i="1"/>
  <c r="J576" i="1"/>
  <c r="K576" i="1"/>
  <c r="L576" i="1"/>
  <c r="H577" i="1"/>
  <c r="I577" i="1"/>
  <c r="J577" i="1"/>
  <c r="K577" i="1"/>
  <c r="L577" i="1"/>
  <c r="H578" i="1"/>
  <c r="I578" i="1"/>
  <c r="J578" i="1"/>
  <c r="K578" i="1"/>
  <c r="L578" i="1"/>
  <c r="H579" i="1"/>
  <c r="I579" i="1"/>
  <c r="J579" i="1"/>
  <c r="K579" i="1"/>
  <c r="L579" i="1"/>
  <c r="H580" i="1"/>
  <c r="I580" i="1"/>
  <c r="J580" i="1"/>
  <c r="K580" i="1"/>
  <c r="L580" i="1"/>
  <c r="H581" i="1"/>
  <c r="I581" i="1"/>
  <c r="J581" i="1"/>
  <c r="K581" i="1"/>
  <c r="L581" i="1"/>
  <c r="H582" i="1"/>
  <c r="I582" i="1"/>
  <c r="J582" i="1"/>
  <c r="K582" i="1"/>
  <c r="L582" i="1"/>
  <c r="H583" i="1"/>
  <c r="I583" i="1"/>
  <c r="J583" i="1"/>
  <c r="K583" i="1"/>
  <c r="L583" i="1"/>
  <c r="H584" i="1"/>
  <c r="I584" i="1"/>
  <c r="J584" i="1"/>
  <c r="K584" i="1"/>
  <c r="L584" i="1"/>
  <c r="H585" i="1"/>
  <c r="I585" i="1"/>
  <c r="J585" i="1"/>
  <c r="K585" i="1"/>
  <c r="L585" i="1"/>
  <c r="H586" i="1"/>
  <c r="I586" i="1"/>
  <c r="J586" i="1"/>
  <c r="K586" i="1"/>
  <c r="L586" i="1"/>
  <c r="H587" i="1"/>
  <c r="I587" i="1"/>
  <c r="J587" i="1"/>
  <c r="K587" i="1"/>
  <c r="L587" i="1"/>
  <c r="H588" i="1"/>
  <c r="I588" i="1"/>
  <c r="J588" i="1"/>
  <c r="K588" i="1"/>
  <c r="L588" i="1"/>
  <c r="H589" i="1"/>
  <c r="I589" i="1"/>
  <c r="J589" i="1"/>
  <c r="K589" i="1"/>
  <c r="L589" i="1"/>
  <c r="H590" i="1"/>
  <c r="I590" i="1"/>
  <c r="J590" i="1"/>
  <c r="K590" i="1"/>
  <c r="L590" i="1"/>
  <c r="H591" i="1"/>
  <c r="I591" i="1"/>
  <c r="J591" i="1"/>
  <c r="K591" i="1"/>
  <c r="L591" i="1"/>
  <c r="H592" i="1"/>
  <c r="I592" i="1"/>
  <c r="J592" i="1"/>
  <c r="K592" i="1"/>
  <c r="L592" i="1"/>
  <c r="H593" i="1"/>
  <c r="I593" i="1"/>
  <c r="J593" i="1"/>
  <c r="K593" i="1"/>
  <c r="L593" i="1"/>
  <c r="H594" i="1"/>
  <c r="I594" i="1"/>
  <c r="J594" i="1"/>
  <c r="K594" i="1"/>
  <c r="L594" i="1"/>
  <c r="H595" i="1"/>
  <c r="I595" i="1"/>
  <c r="J595" i="1"/>
  <c r="K595" i="1"/>
  <c r="L595" i="1"/>
  <c r="H596" i="1"/>
  <c r="I596" i="1"/>
  <c r="J596" i="1"/>
  <c r="K596" i="1"/>
  <c r="L596" i="1"/>
  <c r="H597" i="1"/>
  <c r="I597" i="1"/>
  <c r="J597" i="1"/>
  <c r="K597" i="1"/>
  <c r="L597" i="1"/>
  <c r="H598" i="1"/>
  <c r="I598" i="1"/>
  <c r="J598" i="1"/>
  <c r="K598" i="1"/>
  <c r="L598" i="1"/>
  <c r="H599" i="1"/>
  <c r="I599" i="1"/>
  <c r="J599" i="1"/>
  <c r="K599" i="1"/>
  <c r="L599" i="1"/>
  <c r="H600" i="1"/>
  <c r="I600" i="1"/>
  <c r="J600" i="1"/>
  <c r="K600" i="1"/>
  <c r="L600" i="1"/>
  <c r="H601" i="1"/>
  <c r="I601" i="1"/>
  <c r="J601" i="1"/>
  <c r="K601" i="1"/>
  <c r="L601" i="1"/>
  <c r="H602" i="1"/>
  <c r="I602" i="1"/>
  <c r="J602" i="1"/>
  <c r="K602" i="1"/>
  <c r="L602" i="1"/>
  <c r="H603" i="1"/>
  <c r="I603" i="1"/>
  <c r="J603" i="1"/>
  <c r="K603" i="1"/>
  <c r="L603" i="1"/>
  <c r="H604" i="1"/>
  <c r="I604" i="1"/>
  <c r="J604" i="1"/>
  <c r="K604" i="1"/>
  <c r="L604" i="1"/>
  <c r="H605" i="1"/>
  <c r="I605" i="1"/>
  <c r="J605" i="1"/>
  <c r="K605" i="1"/>
  <c r="L605" i="1"/>
  <c r="H606" i="1"/>
  <c r="I606" i="1"/>
  <c r="J606" i="1"/>
  <c r="K606" i="1"/>
  <c r="L606" i="1"/>
  <c r="H607" i="1"/>
  <c r="I607" i="1"/>
  <c r="J607" i="1"/>
  <c r="K607" i="1"/>
  <c r="L607" i="1"/>
  <c r="H608" i="1"/>
  <c r="I608" i="1"/>
  <c r="J608" i="1"/>
  <c r="K608" i="1"/>
  <c r="L608" i="1"/>
  <c r="H609" i="1"/>
  <c r="I609" i="1"/>
  <c r="J609" i="1"/>
  <c r="K609" i="1"/>
  <c r="L609" i="1"/>
  <c r="H610" i="1"/>
  <c r="I610" i="1"/>
  <c r="J610" i="1"/>
  <c r="K610" i="1"/>
  <c r="L610" i="1"/>
  <c r="H611" i="1"/>
  <c r="I611" i="1"/>
  <c r="J611" i="1"/>
  <c r="K611" i="1"/>
  <c r="L611" i="1"/>
  <c r="H612" i="1"/>
  <c r="I612" i="1"/>
  <c r="J612" i="1"/>
  <c r="K612" i="1"/>
  <c r="L612" i="1"/>
  <c r="H613" i="1"/>
  <c r="I613" i="1"/>
  <c r="J613" i="1"/>
  <c r="K613" i="1"/>
  <c r="L613" i="1"/>
  <c r="H614" i="1"/>
  <c r="I614" i="1"/>
  <c r="J614" i="1"/>
  <c r="K614" i="1"/>
  <c r="L614" i="1"/>
  <c r="H615" i="1"/>
  <c r="I615" i="1"/>
  <c r="J615" i="1"/>
  <c r="K615" i="1"/>
  <c r="L615" i="1"/>
  <c r="H616" i="1"/>
  <c r="I616" i="1"/>
  <c r="J616" i="1"/>
  <c r="K616" i="1"/>
  <c r="L616" i="1"/>
  <c r="H617" i="1"/>
  <c r="I617" i="1"/>
  <c r="J617" i="1"/>
  <c r="K617" i="1"/>
  <c r="L617" i="1"/>
  <c r="H618" i="1"/>
  <c r="I618" i="1"/>
  <c r="J618" i="1"/>
  <c r="K618" i="1"/>
  <c r="L618" i="1"/>
  <c r="H619" i="1"/>
  <c r="I619" i="1"/>
  <c r="J619" i="1"/>
  <c r="K619" i="1"/>
  <c r="L619" i="1"/>
  <c r="H620" i="1"/>
  <c r="I620" i="1"/>
  <c r="J620" i="1"/>
  <c r="K620" i="1"/>
  <c r="L620" i="1"/>
  <c r="H621" i="1"/>
  <c r="I621" i="1"/>
  <c r="J621" i="1"/>
  <c r="K621" i="1"/>
  <c r="L621" i="1"/>
  <c r="H622" i="1"/>
  <c r="I622" i="1"/>
  <c r="J622" i="1"/>
  <c r="K622" i="1"/>
  <c r="L622" i="1"/>
  <c r="H623" i="1"/>
  <c r="I623" i="1"/>
  <c r="J623" i="1"/>
  <c r="K623" i="1"/>
  <c r="L623" i="1"/>
  <c r="H624" i="1"/>
  <c r="I624" i="1"/>
  <c r="J624" i="1"/>
  <c r="K624" i="1"/>
  <c r="L624" i="1"/>
  <c r="H625" i="1"/>
  <c r="I625" i="1"/>
  <c r="J625" i="1"/>
  <c r="K625" i="1"/>
  <c r="L625" i="1"/>
  <c r="H626" i="1"/>
  <c r="I626" i="1"/>
  <c r="J626" i="1"/>
  <c r="K626" i="1"/>
  <c r="L626" i="1"/>
  <c r="H627" i="1"/>
  <c r="I627" i="1"/>
  <c r="J627" i="1"/>
  <c r="K627" i="1"/>
  <c r="L627" i="1"/>
  <c r="H628" i="1"/>
  <c r="I628" i="1"/>
  <c r="J628" i="1"/>
  <c r="K628" i="1"/>
  <c r="L628" i="1"/>
  <c r="H629" i="1"/>
  <c r="I629" i="1"/>
  <c r="J629" i="1"/>
  <c r="K629" i="1"/>
  <c r="L629" i="1"/>
  <c r="H630" i="1"/>
  <c r="I630" i="1"/>
  <c r="J630" i="1"/>
  <c r="K630" i="1"/>
  <c r="L630" i="1"/>
  <c r="H631" i="1"/>
  <c r="I631" i="1"/>
  <c r="J631" i="1"/>
  <c r="K631" i="1"/>
  <c r="L631" i="1"/>
  <c r="H632" i="1"/>
  <c r="I632" i="1"/>
  <c r="J632" i="1"/>
  <c r="K632" i="1"/>
  <c r="L632" i="1"/>
  <c r="H633" i="1"/>
  <c r="I633" i="1"/>
  <c r="J633" i="1"/>
  <c r="K633" i="1"/>
  <c r="L633" i="1"/>
  <c r="H634" i="1"/>
  <c r="I634" i="1"/>
  <c r="J634" i="1"/>
  <c r="K634" i="1"/>
  <c r="L634" i="1"/>
  <c r="H635" i="1"/>
  <c r="I635" i="1"/>
  <c r="J635" i="1"/>
  <c r="K635" i="1"/>
  <c r="L635" i="1"/>
  <c r="H636" i="1"/>
  <c r="I636" i="1"/>
  <c r="J636" i="1"/>
  <c r="K636" i="1"/>
  <c r="L636" i="1"/>
  <c r="H637" i="1"/>
  <c r="I637" i="1"/>
  <c r="J637" i="1"/>
  <c r="K637" i="1"/>
  <c r="L637" i="1"/>
  <c r="H638" i="1"/>
  <c r="I638" i="1"/>
  <c r="J638" i="1"/>
  <c r="K638" i="1"/>
  <c r="L638" i="1"/>
  <c r="H639" i="1"/>
  <c r="I639" i="1"/>
  <c r="J639" i="1"/>
  <c r="K639" i="1"/>
  <c r="L639" i="1"/>
  <c r="H640" i="1"/>
  <c r="I640" i="1"/>
  <c r="J640" i="1"/>
  <c r="K640" i="1"/>
  <c r="L640" i="1"/>
  <c r="H641" i="1"/>
  <c r="I641" i="1"/>
  <c r="J641" i="1"/>
  <c r="K641" i="1"/>
  <c r="L641" i="1"/>
  <c r="H642" i="1"/>
  <c r="I642" i="1"/>
  <c r="J642" i="1"/>
  <c r="K642" i="1"/>
  <c r="L642" i="1"/>
  <c r="H643" i="1"/>
  <c r="I643" i="1"/>
  <c r="J643" i="1"/>
  <c r="K643" i="1"/>
  <c r="L643" i="1"/>
  <c r="H644" i="1"/>
  <c r="I644" i="1"/>
  <c r="J644" i="1"/>
  <c r="K644" i="1"/>
  <c r="L644" i="1"/>
  <c r="H645" i="1"/>
  <c r="I645" i="1"/>
  <c r="J645" i="1"/>
  <c r="K645" i="1"/>
  <c r="L645" i="1"/>
  <c r="H646" i="1"/>
  <c r="I646" i="1"/>
  <c r="J646" i="1"/>
  <c r="K646" i="1"/>
  <c r="L646" i="1"/>
  <c r="H647" i="1"/>
  <c r="I647" i="1"/>
  <c r="J647" i="1"/>
  <c r="K647" i="1"/>
  <c r="L647" i="1"/>
  <c r="H648" i="1"/>
  <c r="I648" i="1"/>
  <c r="J648" i="1"/>
  <c r="K648" i="1"/>
  <c r="L648" i="1"/>
  <c r="H649" i="1"/>
  <c r="I649" i="1"/>
  <c r="J649" i="1"/>
  <c r="K649" i="1"/>
  <c r="L649" i="1"/>
  <c r="H650" i="1"/>
  <c r="I650" i="1"/>
  <c r="J650" i="1"/>
  <c r="K650" i="1"/>
  <c r="L650" i="1"/>
  <c r="H651" i="1"/>
  <c r="I651" i="1"/>
  <c r="J651" i="1"/>
  <c r="K651" i="1"/>
  <c r="L651" i="1"/>
  <c r="H652" i="1"/>
  <c r="I652" i="1"/>
  <c r="J652" i="1"/>
  <c r="K652" i="1"/>
  <c r="L652" i="1"/>
  <c r="H653" i="1"/>
  <c r="I653" i="1"/>
  <c r="J653" i="1"/>
  <c r="K653" i="1"/>
  <c r="L653" i="1"/>
  <c r="H654" i="1"/>
  <c r="I654" i="1"/>
  <c r="J654" i="1"/>
  <c r="K654" i="1"/>
  <c r="L654" i="1"/>
  <c r="H655" i="1"/>
  <c r="I655" i="1"/>
  <c r="J655" i="1"/>
  <c r="K655" i="1"/>
  <c r="L655" i="1"/>
  <c r="H656" i="1"/>
  <c r="I656" i="1"/>
  <c r="J656" i="1"/>
  <c r="K656" i="1"/>
  <c r="L656" i="1"/>
  <c r="H657" i="1"/>
  <c r="I657" i="1"/>
  <c r="J657" i="1"/>
  <c r="K657" i="1"/>
  <c r="L657" i="1"/>
  <c r="H658" i="1"/>
  <c r="I658" i="1"/>
  <c r="J658" i="1"/>
  <c r="K658" i="1"/>
  <c r="L658" i="1"/>
  <c r="H659" i="1"/>
  <c r="I659" i="1"/>
  <c r="J659" i="1"/>
  <c r="K659" i="1"/>
  <c r="L659" i="1"/>
  <c r="H660" i="1"/>
  <c r="I660" i="1"/>
  <c r="J660" i="1"/>
  <c r="K660" i="1"/>
  <c r="L660" i="1"/>
  <c r="H661" i="1"/>
  <c r="I661" i="1"/>
  <c r="J661" i="1"/>
  <c r="K661" i="1"/>
  <c r="L661" i="1"/>
  <c r="H662" i="1"/>
  <c r="I662" i="1"/>
  <c r="J662" i="1"/>
  <c r="K662" i="1"/>
  <c r="L662" i="1"/>
  <c r="H663" i="1"/>
  <c r="I663" i="1"/>
  <c r="J663" i="1"/>
  <c r="K663" i="1"/>
  <c r="L663" i="1"/>
  <c r="H664" i="1"/>
  <c r="I664" i="1"/>
  <c r="J664" i="1"/>
  <c r="K664" i="1"/>
  <c r="L664" i="1"/>
  <c r="H665" i="1"/>
  <c r="I665" i="1"/>
  <c r="J665" i="1"/>
  <c r="K665" i="1"/>
  <c r="L665" i="1"/>
  <c r="H666" i="1"/>
  <c r="I666" i="1"/>
  <c r="J666" i="1"/>
  <c r="K666" i="1"/>
  <c r="L666" i="1"/>
  <c r="H667" i="1"/>
  <c r="I667" i="1"/>
  <c r="J667" i="1"/>
  <c r="K667" i="1"/>
  <c r="L667" i="1"/>
  <c r="H668" i="1"/>
  <c r="I668" i="1"/>
  <c r="J668" i="1"/>
  <c r="K668" i="1"/>
  <c r="L668" i="1"/>
  <c r="H669" i="1"/>
  <c r="I669" i="1"/>
  <c r="J669" i="1"/>
  <c r="K669" i="1"/>
  <c r="L669" i="1"/>
  <c r="H670" i="1"/>
  <c r="I670" i="1"/>
  <c r="J670" i="1"/>
  <c r="K670" i="1"/>
  <c r="L670" i="1"/>
  <c r="H671" i="1"/>
  <c r="I671" i="1"/>
  <c r="J671" i="1"/>
  <c r="K671" i="1"/>
  <c r="L671" i="1"/>
  <c r="H672" i="1"/>
  <c r="I672" i="1"/>
  <c r="J672" i="1"/>
  <c r="K672" i="1"/>
  <c r="L672" i="1"/>
  <c r="H673" i="1"/>
  <c r="I673" i="1"/>
  <c r="J673" i="1"/>
  <c r="K673" i="1"/>
  <c r="L673" i="1"/>
  <c r="H674" i="1"/>
  <c r="I674" i="1"/>
  <c r="J674" i="1"/>
  <c r="K674" i="1"/>
  <c r="L674" i="1"/>
  <c r="H675" i="1"/>
  <c r="I675" i="1"/>
  <c r="J675" i="1"/>
  <c r="K675" i="1"/>
  <c r="L675" i="1"/>
  <c r="H676" i="1"/>
  <c r="I676" i="1"/>
  <c r="J676" i="1"/>
  <c r="K676" i="1"/>
  <c r="L676" i="1"/>
  <c r="H677" i="1"/>
  <c r="I677" i="1"/>
  <c r="J677" i="1"/>
  <c r="K677" i="1"/>
  <c r="L677" i="1"/>
  <c r="H678" i="1"/>
  <c r="I678" i="1"/>
  <c r="J678" i="1"/>
  <c r="K678" i="1"/>
  <c r="L678" i="1"/>
  <c r="H679" i="1"/>
  <c r="I679" i="1"/>
  <c r="J679" i="1"/>
  <c r="K679" i="1"/>
  <c r="L679" i="1"/>
  <c r="H680" i="1"/>
  <c r="I680" i="1"/>
  <c r="J680" i="1"/>
  <c r="K680" i="1"/>
  <c r="L680" i="1"/>
  <c r="H681" i="1"/>
  <c r="I681" i="1"/>
  <c r="J681" i="1"/>
  <c r="K681" i="1"/>
  <c r="L681" i="1"/>
  <c r="H682" i="1"/>
  <c r="I682" i="1"/>
  <c r="J682" i="1"/>
  <c r="K682" i="1"/>
  <c r="L682" i="1"/>
  <c r="H683" i="1"/>
  <c r="I683" i="1"/>
  <c r="J683" i="1"/>
  <c r="K683" i="1"/>
  <c r="L683" i="1"/>
  <c r="H684" i="1"/>
  <c r="I684" i="1"/>
  <c r="J684" i="1"/>
  <c r="K684" i="1"/>
  <c r="L684" i="1"/>
  <c r="H685" i="1"/>
  <c r="I685" i="1"/>
  <c r="J685" i="1"/>
  <c r="K685" i="1"/>
  <c r="L685" i="1"/>
  <c r="H686" i="1"/>
  <c r="I686" i="1"/>
  <c r="J686" i="1"/>
  <c r="K686" i="1"/>
  <c r="L686" i="1"/>
  <c r="H687" i="1"/>
  <c r="I687" i="1"/>
  <c r="J687" i="1"/>
  <c r="K687" i="1"/>
  <c r="L687" i="1"/>
  <c r="H688" i="1"/>
  <c r="I688" i="1"/>
  <c r="J688" i="1"/>
  <c r="K688" i="1"/>
  <c r="L688" i="1"/>
  <c r="H689" i="1"/>
  <c r="I689" i="1"/>
  <c r="J689" i="1"/>
  <c r="K689" i="1"/>
  <c r="L689" i="1"/>
  <c r="H690" i="1"/>
  <c r="I690" i="1"/>
  <c r="J690" i="1"/>
  <c r="K690" i="1"/>
  <c r="L690" i="1"/>
  <c r="H691" i="1"/>
  <c r="I691" i="1"/>
  <c r="J691" i="1"/>
  <c r="K691" i="1"/>
  <c r="L691" i="1"/>
  <c r="H692" i="1"/>
  <c r="I692" i="1"/>
  <c r="J692" i="1"/>
  <c r="K692" i="1"/>
  <c r="L692" i="1"/>
  <c r="H693" i="1"/>
  <c r="I693" i="1"/>
  <c r="J693" i="1"/>
  <c r="K693" i="1"/>
  <c r="L693" i="1"/>
  <c r="H694" i="1"/>
  <c r="I694" i="1"/>
  <c r="J694" i="1"/>
  <c r="K694" i="1"/>
  <c r="L694" i="1"/>
  <c r="H695" i="1"/>
  <c r="I695" i="1"/>
  <c r="J695" i="1"/>
  <c r="K695" i="1"/>
  <c r="L695" i="1"/>
  <c r="H696" i="1"/>
  <c r="I696" i="1"/>
  <c r="J696" i="1"/>
  <c r="K696" i="1"/>
  <c r="L696" i="1"/>
  <c r="H697" i="1"/>
  <c r="I697" i="1"/>
  <c r="J697" i="1"/>
  <c r="K697" i="1"/>
  <c r="L697" i="1"/>
  <c r="H698" i="1"/>
  <c r="I698" i="1"/>
  <c r="J698" i="1"/>
  <c r="K698" i="1"/>
  <c r="L698" i="1"/>
  <c r="H699" i="1"/>
  <c r="I699" i="1"/>
  <c r="J699" i="1"/>
  <c r="K699" i="1"/>
  <c r="L699" i="1"/>
  <c r="H700" i="1"/>
  <c r="I700" i="1"/>
  <c r="J700" i="1"/>
  <c r="K700" i="1"/>
  <c r="L700" i="1"/>
  <c r="H701" i="1"/>
  <c r="I701" i="1"/>
  <c r="J701" i="1"/>
  <c r="K701" i="1"/>
  <c r="L701" i="1"/>
  <c r="H702" i="1"/>
  <c r="I702" i="1"/>
  <c r="J702" i="1"/>
  <c r="K702" i="1"/>
  <c r="L702" i="1"/>
  <c r="H703" i="1"/>
  <c r="I703" i="1"/>
  <c r="J703" i="1"/>
  <c r="K703" i="1"/>
  <c r="L703" i="1"/>
  <c r="H704" i="1"/>
  <c r="I704" i="1"/>
  <c r="J704" i="1"/>
  <c r="K704" i="1"/>
  <c r="L704" i="1"/>
  <c r="H705" i="1"/>
  <c r="I705" i="1"/>
  <c r="J705" i="1"/>
  <c r="K705" i="1"/>
  <c r="L705" i="1"/>
  <c r="H706" i="1"/>
  <c r="I706" i="1"/>
  <c r="J706" i="1"/>
  <c r="K706" i="1"/>
  <c r="L706" i="1"/>
  <c r="H707" i="1"/>
  <c r="I707" i="1"/>
  <c r="J707" i="1"/>
  <c r="K707" i="1"/>
  <c r="L707" i="1"/>
  <c r="H708" i="1"/>
  <c r="I708" i="1"/>
  <c r="J708" i="1"/>
  <c r="K708" i="1"/>
  <c r="L708" i="1"/>
  <c r="H709" i="1"/>
  <c r="I709" i="1"/>
  <c r="J709" i="1"/>
  <c r="K709" i="1"/>
  <c r="L709" i="1"/>
  <c r="H710" i="1"/>
  <c r="I710" i="1"/>
  <c r="J710" i="1"/>
  <c r="K710" i="1"/>
  <c r="L710" i="1"/>
  <c r="H711" i="1"/>
  <c r="I711" i="1"/>
  <c r="J711" i="1"/>
  <c r="K711" i="1"/>
  <c r="L711" i="1"/>
  <c r="H712" i="1"/>
  <c r="I712" i="1"/>
  <c r="J712" i="1"/>
  <c r="K712" i="1"/>
  <c r="L712" i="1"/>
  <c r="H713" i="1"/>
  <c r="I713" i="1"/>
  <c r="J713" i="1"/>
  <c r="K713" i="1"/>
  <c r="L713" i="1"/>
  <c r="H714" i="1"/>
  <c r="I714" i="1"/>
  <c r="J714" i="1"/>
  <c r="K714" i="1"/>
  <c r="L714" i="1"/>
  <c r="H715" i="1"/>
  <c r="I715" i="1"/>
  <c r="J715" i="1"/>
  <c r="K715" i="1"/>
  <c r="L715" i="1"/>
  <c r="H716" i="1"/>
  <c r="I716" i="1"/>
  <c r="J716" i="1"/>
  <c r="K716" i="1"/>
  <c r="L716" i="1"/>
  <c r="H717" i="1"/>
  <c r="I717" i="1"/>
  <c r="J717" i="1"/>
  <c r="K717" i="1"/>
  <c r="L717" i="1"/>
  <c r="H718" i="1"/>
  <c r="I718" i="1"/>
  <c r="J718" i="1"/>
  <c r="K718" i="1"/>
  <c r="L718" i="1"/>
  <c r="H719" i="1"/>
  <c r="I719" i="1"/>
  <c r="J719" i="1"/>
  <c r="K719" i="1"/>
  <c r="L719" i="1"/>
  <c r="H720" i="1"/>
  <c r="I720" i="1"/>
  <c r="J720" i="1"/>
  <c r="K720" i="1"/>
  <c r="L720" i="1"/>
  <c r="H721" i="1"/>
  <c r="I721" i="1"/>
  <c r="J721" i="1"/>
  <c r="K721" i="1"/>
  <c r="L721" i="1"/>
  <c r="H722" i="1"/>
  <c r="I722" i="1"/>
  <c r="J722" i="1"/>
  <c r="K722" i="1"/>
  <c r="L722" i="1"/>
  <c r="H723" i="1"/>
  <c r="I723" i="1"/>
  <c r="J723" i="1"/>
  <c r="K723" i="1"/>
  <c r="L723" i="1"/>
  <c r="H724" i="1"/>
  <c r="I724" i="1"/>
  <c r="J724" i="1"/>
  <c r="K724" i="1"/>
  <c r="L724" i="1"/>
  <c r="H725" i="1"/>
  <c r="I725" i="1"/>
  <c r="J725" i="1"/>
  <c r="K725" i="1"/>
  <c r="L725" i="1"/>
  <c r="H726" i="1"/>
  <c r="I726" i="1"/>
  <c r="J726" i="1"/>
  <c r="K726" i="1"/>
  <c r="L726" i="1"/>
  <c r="H727" i="1"/>
  <c r="I727" i="1"/>
  <c r="J727" i="1"/>
  <c r="K727" i="1"/>
  <c r="L727" i="1"/>
  <c r="H728" i="1"/>
  <c r="I728" i="1"/>
  <c r="J728" i="1"/>
  <c r="K728" i="1"/>
  <c r="L728" i="1"/>
  <c r="H729" i="1"/>
  <c r="I729" i="1"/>
  <c r="J729" i="1"/>
  <c r="K729" i="1"/>
  <c r="L729" i="1"/>
  <c r="H730" i="1"/>
  <c r="I730" i="1"/>
  <c r="J730" i="1"/>
  <c r="K730" i="1"/>
  <c r="L730" i="1"/>
  <c r="H731" i="1"/>
  <c r="I731" i="1"/>
  <c r="J731" i="1"/>
  <c r="K731" i="1"/>
  <c r="L731" i="1"/>
  <c r="H732" i="1"/>
  <c r="I732" i="1"/>
  <c r="J732" i="1"/>
  <c r="K732" i="1"/>
  <c r="L732" i="1"/>
  <c r="H733" i="1"/>
  <c r="I733" i="1"/>
  <c r="J733" i="1"/>
  <c r="K733" i="1"/>
  <c r="L733" i="1"/>
  <c r="H734" i="1"/>
  <c r="I734" i="1"/>
  <c r="J734" i="1"/>
  <c r="K734" i="1"/>
  <c r="L734" i="1"/>
  <c r="H735" i="1"/>
  <c r="I735" i="1"/>
  <c r="J735" i="1"/>
  <c r="K735" i="1"/>
  <c r="L735" i="1"/>
  <c r="H736" i="1"/>
  <c r="I736" i="1"/>
  <c r="J736" i="1"/>
  <c r="K736" i="1"/>
  <c r="L736" i="1"/>
  <c r="H737" i="1"/>
  <c r="I737" i="1"/>
  <c r="J737" i="1"/>
  <c r="K737" i="1"/>
  <c r="L737" i="1"/>
  <c r="H738" i="1"/>
  <c r="I738" i="1"/>
  <c r="J738" i="1"/>
  <c r="K738" i="1"/>
  <c r="L738" i="1"/>
  <c r="H739" i="1"/>
  <c r="I739" i="1"/>
  <c r="J739" i="1"/>
  <c r="K739" i="1"/>
  <c r="L739" i="1"/>
  <c r="H740" i="1"/>
  <c r="I740" i="1"/>
  <c r="J740" i="1"/>
  <c r="K740" i="1"/>
  <c r="L740" i="1"/>
  <c r="H741" i="1"/>
  <c r="I741" i="1"/>
  <c r="J741" i="1"/>
  <c r="K741" i="1"/>
  <c r="L741" i="1"/>
  <c r="H742" i="1"/>
  <c r="I742" i="1"/>
  <c r="J742" i="1"/>
  <c r="K742" i="1"/>
  <c r="L742" i="1"/>
  <c r="H743" i="1"/>
  <c r="I743" i="1"/>
  <c r="J743" i="1"/>
  <c r="K743" i="1"/>
  <c r="L743" i="1"/>
  <c r="H744" i="1"/>
  <c r="I744" i="1"/>
  <c r="J744" i="1"/>
  <c r="K744" i="1"/>
  <c r="L744" i="1"/>
  <c r="H745" i="1"/>
  <c r="I745" i="1"/>
  <c r="J745" i="1"/>
  <c r="K745" i="1"/>
  <c r="L745" i="1"/>
  <c r="H746" i="1"/>
  <c r="I746" i="1"/>
  <c r="J746" i="1"/>
  <c r="K746" i="1"/>
  <c r="L746" i="1"/>
  <c r="H747" i="1"/>
  <c r="I747" i="1"/>
  <c r="J747" i="1"/>
  <c r="K747" i="1"/>
  <c r="L747" i="1"/>
  <c r="H748" i="1"/>
  <c r="I748" i="1"/>
  <c r="J748" i="1"/>
  <c r="K748" i="1"/>
  <c r="L748" i="1"/>
  <c r="H749" i="1"/>
  <c r="I749" i="1"/>
  <c r="J749" i="1"/>
  <c r="K749" i="1"/>
  <c r="L749" i="1"/>
  <c r="H750" i="1"/>
  <c r="I750" i="1"/>
  <c r="J750" i="1"/>
  <c r="K750" i="1"/>
  <c r="L750" i="1"/>
  <c r="H751" i="1"/>
  <c r="I751" i="1"/>
  <c r="J751" i="1"/>
  <c r="K751" i="1"/>
  <c r="L751" i="1"/>
  <c r="H752" i="1"/>
  <c r="I752" i="1"/>
  <c r="J752" i="1"/>
  <c r="K752" i="1"/>
  <c r="L752" i="1"/>
  <c r="H753" i="1"/>
  <c r="I753" i="1"/>
  <c r="J753" i="1"/>
  <c r="K753" i="1"/>
  <c r="L753" i="1"/>
  <c r="H754" i="1"/>
  <c r="I754" i="1"/>
  <c r="J754" i="1"/>
  <c r="K754" i="1"/>
  <c r="L754" i="1"/>
  <c r="H755" i="1"/>
  <c r="I755" i="1"/>
  <c r="J755" i="1"/>
  <c r="K755" i="1"/>
  <c r="L755" i="1"/>
  <c r="H756" i="1"/>
  <c r="I756" i="1"/>
  <c r="J756" i="1"/>
  <c r="K756" i="1"/>
  <c r="L756" i="1"/>
  <c r="H757" i="1"/>
  <c r="I757" i="1"/>
  <c r="J757" i="1"/>
  <c r="K757" i="1"/>
  <c r="L757" i="1"/>
  <c r="H758" i="1"/>
  <c r="I758" i="1"/>
  <c r="J758" i="1"/>
  <c r="K758" i="1"/>
  <c r="L758" i="1"/>
  <c r="H759" i="1"/>
  <c r="I759" i="1"/>
  <c r="J759" i="1"/>
  <c r="K759" i="1"/>
  <c r="L759" i="1"/>
  <c r="H760" i="1"/>
  <c r="I760" i="1"/>
  <c r="J760" i="1"/>
  <c r="K760" i="1"/>
  <c r="L760" i="1"/>
  <c r="H761" i="1"/>
  <c r="I761" i="1"/>
  <c r="J761" i="1"/>
  <c r="K761" i="1"/>
  <c r="L761" i="1"/>
  <c r="H762" i="1"/>
  <c r="I762" i="1"/>
  <c r="J762" i="1"/>
  <c r="K762" i="1"/>
  <c r="L762" i="1"/>
  <c r="H763" i="1"/>
  <c r="I763" i="1"/>
  <c r="J763" i="1"/>
  <c r="K763" i="1"/>
  <c r="L763" i="1"/>
  <c r="H764" i="1"/>
  <c r="I764" i="1"/>
  <c r="J764" i="1"/>
  <c r="K764" i="1"/>
  <c r="L764" i="1"/>
  <c r="H765" i="1"/>
  <c r="I765" i="1"/>
  <c r="J765" i="1"/>
  <c r="K765" i="1"/>
  <c r="L765" i="1"/>
  <c r="H766" i="1"/>
  <c r="I766" i="1"/>
  <c r="J766" i="1"/>
  <c r="K766" i="1"/>
  <c r="L766" i="1"/>
  <c r="H767" i="1"/>
  <c r="I767" i="1"/>
  <c r="J767" i="1"/>
  <c r="K767" i="1"/>
  <c r="L767" i="1"/>
  <c r="H768" i="1"/>
  <c r="I768" i="1"/>
  <c r="J768" i="1"/>
  <c r="K768" i="1"/>
  <c r="L768" i="1"/>
  <c r="H769" i="1"/>
  <c r="I769" i="1"/>
  <c r="J769" i="1"/>
  <c r="K769" i="1"/>
  <c r="L769" i="1"/>
  <c r="H770" i="1"/>
  <c r="I770" i="1"/>
  <c r="J770" i="1"/>
  <c r="K770" i="1"/>
  <c r="L770" i="1"/>
  <c r="H771" i="1"/>
  <c r="I771" i="1"/>
  <c r="J771" i="1"/>
  <c r="K771" i="1"/>
  <c r="L771" i="1"/>
  <c r="H772" i="1"/>
  <c r="I772" i="1"/>
  <c r="J772" i="1"/>
  <c r="K772" i="1"/>
  <c r="L772" i="1"/>
  <c r="H773" i="1"/>
  <c r="I773" i="1"/>
  <c r="J773" i="1"/>
  <c r="K773" i="1"/>
  <c r="L773" i="1"/>
  <c r="H774" i="1"/>
  <c r="I774" i="1"/>
  <c r="J774" i="1"/>
  <c r="K774" i="1"/>
  <c r="L774" i="1"/>
  <c r="H775" i="1"/>
  <c r="I775" i="1"/>
  <c r="J775" i="1"/>
  <c r="K775" i="1"/>
  <c r="L775" i="1"/>
  <c r="H776" i="1"/>
  <c r="I776" i="1"/>
  <c r="J776" i="1"/>
  <c r="K776" i="1"/>
  <c r="L776" i="1"/>
  <c r="H777" i="1"/>
  <c r="I777" i="1"/>
  <c r="J777" i="1"/>
  <c r="K777" i="1"/>
  <c r="L777" i="1"/>
  <c r="H778" i="1"/>
  <c r="I778" i="1"/>
  <c r="J778" i="1"/>
  <c r="K778" i="1"/>
  <c r="L778" i="1"/>
  <c r="H779" i="1"/>
  <c r="I779" i="1"/>
  <c r="J779" i="1"/>
  <c r="K779" i="1"/>
  <c r="L779" i="1"/>
  <c r="H780" i="1"/>
  <c r="I780" i="1"/>
  <c r="J780" i="1"/>
  <c r="K780" i="1"/>
  <c r="L780" i="1"/>
  <c r="H781" i="1"/>
  <c r="I781" i="1"/>
  <c r="J781" i="1"/>
  <c r="K781" i="1"/>
  <c r="L781" i="1"/>
  <c r="H782" i="1"/>
  <c r="I782" i="1"/>
  <c r="J782" i="1"/>
  <c r="K782" i="1"/>
  <c r="L782" i="1"/>
  <c r="H783" i="1"/>
  <c r="I783" i="1"/>
  <c r="J783" i="1"/>
  <c r="K783" i="1"/>
  <c r="L783" i="1"/>
  <c r="H784" i="1"/>
  <c r="I784" i="1"/>
  <c r="J784" i="1"/>
  <c r="K784" i="1"/>
  <c r="L784" i="1"/>
  <c r="H785" i="1"/>
  <c r="I785" i="1"/>
  <c r="J785" i="1"/>
  <c r="K785" i="1"/>
  <c r="L785" i="1"/>
  <c r="H786" i="1"/>
  <c r="I786" i="1"/>
  <c r="J786" i="1"/>
  <c r="K786" i="1"/>
  <c r="L786" i="1"/>
  <c r="H787" i="1"/>
  <c r="I787" i="1"/>
  <c r="J787" i="1"/>
  <c r="K787" i="1"/>
  <c r="L787" i="1"/>
  <c r="H788" i="1"/>
  <c r="I788" i="1"/>
  <c r="J788" i="1"/>
  <c r="K788" i="1"/>
  <c r="L788" i="1"/>
  <c r="H789" i="1"/>
  <c r="I789" i="1"/>
  <c r="J789" i="1"/>
  <c r="K789" i="1"/>
  <c r="L789" i="1"/>
  <c r="H790" i="1"/>
  <c r="I790" i="1"/>
  <c r="J790" i="1"/>
  <c r="K790" i="1"/>
  <c r="L790" i="1"/>
  <c r="H791" i="1"/>
  <c r="I791" i="1"/>
  <c r="J791" i="1"/>
  <c r="K791" i="1"/>
  <c r="L791" i="1"/>
  <c r="H792" i="1"/>
  <c r="I792" i="1"/>
  <c r="J792" i="1"/>
  <c r="K792" i="1"/>
  <c r="L792" i="1"/>
  <c r="H793" i="1"/>
  <c r="I793" i="1"/>
  <c r="J793" i="1"/>
  <c r="K793" i="1"/>
  <c r="L793" i="1"/>
  <c r="H794" i="1"/>
  <c r="I794" i="1"/>
  <c r="J794" i="1"/>
  <c r="K794" i="1"/>
  <c r="L794" i="1"/>
  <c r="H795" i="1"/>
  <c r="I795" i="1"/>
  <c r="J795" i="1"/>
  <c r="K795" i="1"/>
  <c r="L795" i="1"/>
  <c r="H796" i="1"/>
  <c r="I796" i="1"/>
  <c r="J796" i="1"/>
  <c r="K796" i="1"/>
  <c r="L796" i="1"/>
  <c r="H797" i="1"/>
  <c r="I797" i="1"/>
  <c r="J797" i="1"/>
  <c r="K797" i="1"/>
  <c r="L797" i="1"/>
  <c r="H798" i="1"/>
  <c r="I798" i="1"/>
  <c r="J798" i="1"/>
  <c r="K798" i="1"/>
  <c r="L798" i="1"/>
  <c r="H799" i="1"/>
  <c r="I799" i="1"/>
  <c r="J799" i="1"/>
  <c r="K799" i="1"/>
  <c r="L799" i="1"/>
  <c r="H800" i="1"/>
  <c r="I800" i="1"/>
  <c r="J800" i="1"/>
  <c r="K800" i="1"/>
  <c r="L800" i="1"/>
  <c r="H801" i="1"/>
  <c r="I801" i="1"/>
  <c r="J801" i="1"/>
  <c r="K801" i="1"/>
  <c r="L801" i="1"/>
  <c r="H802" i="1"/>
  <c r="I802" i="1"/>
  <c r="J802" i="1"/>
  <c r="K802" i="1"/>
  <c r="L802" i="1"/>
  <c r="H803" i="1"/>
  <c r="I803" i="1"/>
  <c r="J803" i="1"/>
  <c r="K803" i="1"/>
  <c r="L803" i="1"/>
  <c r="H804" i="1"/>
  <c r="I804" i="1"/>
  <c r="J804" i="1"/>
  <c r="K804" i="1"/>
  <c r="L804" i="1"/>
  <c r="H805" i="1"/>
  <c r="I805" i="1"/>
  <c r="J805" i="1"/>
  <c r="K805" i="1"/>
  <c r="L805" i="1"/>
  <c r="H806" i="1"/>
  <c r="I806" i="1"/>
  <c r="J806" i="1"/>
  <c r="K806" i="1"/>
  <c r="L806" i="1"/>
  <c r="H807" i="1"/>
  <c r="I807" i="1"/>
  <c r="J807" i="1"/>
  <c r="K807" i="1"/>
  <c r="L807" i="1"/>
  <c r="H808" i="1"/>
  <c r="I808" i="1"/>
  <c r="J808" i="1"/>
  <c r="K808" i="1"/>
  <c r="L808" i="1"/>
  <c r="H809" i="1"/>
  <c r="I809" i="1"/>
  <c r="J809" i="1"/>
  <c r="K809" i="1"/>
  <c r="L809" i="1"/>
  <c r="H810" i="1"/>
  <c r="I810" i="1"/>
  <c r="J810" i="1"/>
  <c r="K810" i="1"/>
  <c r="L810" i="1"/>
  <c r="H811" i="1"/>
  <c r="I811" i="1"/>
  <c r="J811" i="1"/>
  <c r="K811" i="1"/>
  <c r="L811" i="1"/>
  <c r="H812" i="1"/>
  <c r="I812" i="1"/>
  <c r="J812" i="1"/>
  <c r="K812" i="1"/>
  <c r="L812" i="1"/>
  <c r="H813" i="1"/>
  <c r="I813" i="1"/>
  <c r="J813" i="1"/>
  <c r="K813" i="1"/>
  <c r="L813" i="1"/>
  <c r="H814" i="1"/>
  <c r="I814" i="1"/>
  <c r="J814" i="1"/>
  <c r="K814" i="1"/>
  <c r="L814" i="1"/>
  <c r="H815" i="1"/>
  <c r="I815" i="1"/>
  <c r="J815" i="1"/>
  <c r="K815" i="1"/>
  <c r="L815" i="1"/>
  <c r="H816" i="1"/>
  <c r="I816" i="1"/>
  <c r="J816" i="1"/>
  <c r="K816" i="1"/>
  <c r="L816" i="1"/>
  <c r="H817" i="1"/>
  <c r="I817" i="1"/>
  <c r="J817" i="1"/>
  <c r="K817" i="1"/>
  <c r="L817" i="1"/>
  <c r="H818" i="1"/>
  <c r="I818" i="1"/>
  <c r="J818" i="1"/>
  <c r="K818" i="1"/>
  <c r="L818" i="1"/>
  <c r="H819" i="1"/>
  <c r="I819" i="1"/>
  <c r="J819" i="1"/>
  <c r="K819" i="1"/>
  <c r="L819" i="1"/>
  <c r="H820" i="1"/>
  <c r="I820" i="1"/>
  <c r="J820" i="1"/>
  <c r="K820" i="1"/>
  <c r="L820" i="1"/>
  <c r="H821" i="1"/>
  <c r="I821" i="1"/>
  <c r="J821" i="1"/>
  <c r="K821" i="1"/>
  <c r="L821" i="1"/>
  <c r="H822" i="1"/>
  <c r="I822" i="1"/>
  <c r="J822" i="1"/>
  <c r="K822" i="1"/>
  <c r="L822" i="1"/>
  <c r="H823" i="1"/>
  <c r="I823" i="1"/>
  <c r="J823" i="1"/>
  <c r="K823" i="1"/>
  <c r="L823" i="1"/>
  <c r="H824" i="1"/>
  <c r="I824" i="1"/>
  <c r="J824" i="1"/>
  <c r="K824" i="1"/>
  <c r="L824" i="1"/>
  <c r="H825" i="1"/>
  <c r="I825" i="1"/>
  <c r="J825" i="1"/>
  <c r="K825" i="1"/>
  <c r="L825" i="1"/>
  <c r="H826" i="1"/>
  <c r="I826" i="1"/>
  <c r="J826" i="1"/>
  <c r="K826" i="1"/>
  <c r="L826" i="1"/>
  <c r="H827" i="1"/>
  <c r="I827" i="1"/>
  <c r="J827" i="1"/>
  <c r="K827" i="1"/>
  <c r="L827" i="1"/>
  <c r="H828" i="1"/>
  <c r="I828" i="1"/>
  <c r="J828" i="1"/>
  <c r="K828" i="1"/>
  <c r="L828" i="1"/>
  <c r="H829" i="1"/>
  <c r="I829" i="1"/>
  <c r="J829" i="1"/>
  <c r="K829" i="1"/>
  <c r="L829" i="1"/>
  <c r="H830" i="1"/>
  <c r="I830" i="1"/>
  <c r="J830" i="1"/>
  <c r="K830" i="1"/>
  <c r="L830" i="1"/>
  <c r="H831" i="1"/>
  <c r="I831" i="1"/>
  <c r="J831" i="1"/>
  <c r="K831" i="1"/>
  <c r="L831" i="1"/>
  <c r="H832" i="1"/>
  <c r="I832" i="1"/>
  <c r="J832" i="1"/>
  <c r="K832" i="1"/>
  <c r="L832" i="1"/>
  <c r="H833" i="1"/>
  <c r="I833" i="1"/>
  <c r="J833" i="1"/>
  <c r="K833" i="1"/>
  <c r="L833" i="1"/>
  <c r="H834" i="1"/>
  <c r="I834" i="1"/>
  <c r="J834" i="1"/>
  <c r="K834" i="1"/>
  <c r="L834" i="1"/>
  <c r="H835" i="1"/>
  <c r="I835" i="1"/>
  <c r="J835" i="1"/>
  <c r="K835" i="1"/>
  <c r="L835" i="1"/>
  <c r="H836" i="1"/>
  <c r="I836" i="1"/>
  <c r="J836" i="1"/>
  <c r="K836" i="1"/>
  <c r="L836" i="1"/>
  <c r="H837" i="1"/>
  <c r="I837" i="1"/>
  <c r="J837" i="1"/>
  <c r="K837" i="1"/>
  <c r="L837" i="1"/>
  <c r="H838" i="1"/>
  <c r="I838" i="1"/>
  <c r="J838" i="1"/>
  <c r="K838" i="1"/>
  <c r="L838" i="1"/>
  <c r="H839" i="1"/>
  <c r="I839" i="1"/>
  <c r="J839" i="1"/>
  <c r="K839" i="1"/>
  <c r="L839" i="1"/>
  <c r="H840" i="1"/>
  <c r="I840" i="1"/>
  <c r="J840" i="1"/>
  <c r="K840" i="1"/>
  <c r="L840" i="1"/>
  <c r="H841" i="1"/>
  <c r="I841" i="1"/>
  <c r="J841" i="1"/>
  <c r="K841" i="1"/>
  <c r="L841" i="1"/>
  <c r="H842" i="1"/>
  <c r="I842" i="1"/>
  <c r="J842" i="1"/>
  <c r="K842" i="1"/>
  <c r="L842" i="1"/>
  <c r="H843" i="1"/>
  <c r="I843" i="1"/>
  <c r="J843" i="1"/>
  <c r="K843" i="1"/>
  <c r="L843" i="1"/>
  <c r="H844" i="1"/>
  <c r="I844" i="1"/>
  <c r="J844" i="1"/>
  <c r="K844" i="1"/>
  <c r="L844" i="1"/>
  <c r="H845" i="1"/>
  <c r="I845" i="1"/>
  <c r="J845" i="1"/>
  <c r="K845" i="1"/>
  <c r="L845" i="1"/>
  <c r="H846" i="1"/>
  <c r="I846" i="1"/>
  <c r="J846" i="1"/>
  <c r="K846" i="1"/>
  <c r="L846" i="1"/>
  <c r="H847" i="1"/>
  <c r="I847" i="1"/>
  <c r="J847" i="1"/>
  <c r="K847" i="1"/>
  <c r="L847" i="1"/>
  <c r="H848" i="1"/>
  <c r="I848" i="1"/>
  <c r="J848" i="1"/>
  <c r="K848" i="1"/>
  <c r="L848" i="1"/>
  <c r="H849" i="1"/>
  <c r="I849" i="1"/>
  <c r="J849" i="1"/>
  <c r="K849" i="1"/>
  <c r="L849" i="1"/>
  <c r="H850" i="1"/>
  <c r="I850" i="1"/>
  <c r="J850" i="1"/>
  <c r="K850" i="1"/>
  <c r="L850" i="1"/>
  <c r="H851" i="1"/>
  <c r="I851" i="1"/>
  <c r="J851" i="1"/>
  <c r="K851" i="1"/>
  <c r="L851" i="1"/>
  <c r="H852" i="1"/>
  <c r="I852" i="1"/>
  <c r="J852" i="1"/>
  <c r="K852" i="1"/>
  <c r="L852" i="1"/>
  <c r="H853" i="1"/>
  <c r="I853" i="1"/>
  <c r="J853" i="1"/>
  <c r="K853" i="1"/>
  <c r="L853" i="1"/>
  <c r="H854" i="1"/>
  <c r="I854" i="1"/>
  <c r="J854" i="1"/>
  <c r="K854" i="1"/>
  <c r="L854" i="1"/>
  <c r="H855" i="1"/>
  <c r="I855" i="1"/>
  <c r="J855" i="1"/>
  <c r="K855" i="1"/>
  <c r="L855" i="1"/>
  <c r="H856" i="1"/>
  <c r="I856" i="1"/>
  <c r="J856" i="1"/>
  <c r="K856" i="1"/>
  <c r="L856" i="1"/>
  <c r="H857" i="1"/>
  <c r="I857" i="1"/>
  <c r="J857" i="1"/>
  <c r="K857" i="1"/>
  <c r="L857" i="1"/>
  <c r="H858" i="1"/>
  <c r="I858" i="1"/>
  <c r="J858" i="1"/>
  <c r="K858" i="1"/>
  <c r="L858" i="1"/>
  <c r="H859" i="1"/>
  <c r="I859" i="1"/>
  <c r="J859" i="1"/>
  <c r="K859" i="1"/>
  <c r="L859" i="1"/>
  <c r="H860" i="1"/>
  <c r="I860" i="1"/>
  <c r="J860" i="1"/>
  <c r="K860" i="1"/>
  <c r="L860" i="1"/>
  <c r="H861" i="1"/>
  <c r="I861" i="1"/>
  <c r="J861" i="1"/>
  <c r="K861" i="1"/>
  <c r="L861" i="1"/>
  <c r="H862" i="1"/>
  <c r="I862" i="1"/>
  <c r="J862" i="1"/>
  <c r="K862" i="1"/>
  <c r="L862" i="1"/>
  <c r="H863" i="1"/>
  <c r="I863" i="1"/>
  <c r="J863" i="1"/>
  <c r="K863" i="1"/>
  <c r="L863" i="1"/>
  <c r="H864" i="1"/>
  <c r="I864" i="1"/>
  <c r="J864" i="1"/>
  <c r="K864" i="1"/>
  <c r="L864" i="1"/>
  <c r="H865" i="1"/>
  <c r="I865" i="1"/>
  <c r="J865" i="1"/>
  <c r="K865" i="1"/>
  <c r="L865" i="1"/>
  <c r="H866" i="1"/>
  <c r="I866" i="1"/>
  <c r="J866" i="1"/>
  <c r="K866" i="1"/>
  <c r="L866" i="1"/>
  <c r="H867" i="1"/>
  <c r="I867" i="1"/>
  <c r="J867" i="1"/>
  <c r="K867" i="1"/>
  <c r="L867" i="1"/>
  <c r="H868" i="1"/>
  <c r="I868" i="1"/>
  <c r="J868" i="1"/>
  <c r="K868" i="1"/>
  <c r="L868" i="1"/>
  <c r="H869" i="1"/>
  <c r="I869" i="1"/>
  <c r="J869" i="1"/>
  <c r="K869" i="1"/>
  <c r="L869" i="1"/>
  <c r="H870" i="1"/>
  <c r="I870" i="1"/>
  <c r="J870" i="1"/>
  <c r="K870" i="1"/>
  <c r="L870" i="1"/>
  <c r="H871" i="1"/>
  <c r="I871" i="1"/>
  <c r="J871" i="1"/>
  <c r="K871" i="1"/>
  <c r="L871" i="1"/>
  <c r="H872" i="1"/>
  <c r="I872" i="1"/>
  <c r="J872" i="1"/>
  <c r="K872" i="1"/>
  <c r="L872" i="1"/>
  <c r="H873" i="1"/>
  <c r="I873" i="1"/>
  <c r="J873" i="1"/>
  <c r="K873" i="1"/>
  <c r="L873" i="1"/>
  <c r="H874" i="1"/>
  <c r="I874" i="1"/>
  <c r="J874" i="1"/>
  <c r="K874" i="1"/>
  <c r="L874" i="1"/>
  <c r="H875" i="1"/>
  <c r="I875" i="1"/>
  <c r="J875" i="1"/>
  <c r="K875" i="1"/>
  <c r="L875" i="1"/>
  <c r="H876" i="1"/>
  <c r="I876" i="1"/>
  <c r="J876" i="1"/>
  <c r="K876" i="1"/>
  <c r="L876" i="1"/>
  <c r="H877" i="1"/>
  <c r="I877" i="1"/>
  <c r="J877" i="1"/>
  <c r="K877" i="1"/>
  <c r="L877" i="1"/>
  <c r="H878" i="1"/>
  <c r="I878" i="1"/>
  <c r="J878" i="1"/>
  <c r="K878" i="1"/>
  <c r="L878" i="1"/>
  <c r="H879" i="1"/>
  <c r="I879" i="1"/>
  <c r="J879" i="1"/>
  <c r="K879" i="1"/>
  <c r="L879" i="1"/>
  <c r="H880" i="1"/>
  <c r="I880" i="1"/>
  <c r="J880" i="1"/>
  <c r="K880" i="1"/>
  <c r="L880" i="1"/>
  <c r="H881" i="1"/>
  <c r="I881" i="1"/>
  <c r="J881" i="1"/>
  <c r="K881" i="1"/>
  <c r="L881" i="1"/>
  <c r="H882" i="1"/>
  <c r="I882" i="1"/>
  <c r="J882" i="1"/>
  <c r="K882" i="1"/>
  <c r="L882" i="1"/>
  <c r="H883" i="1"/>
  <c r="I883" i="1"/>
  <c r="J883" i="1"/>
  <c r="K883" i="1"/>
  <c r="L883" i="1"/>
  <c r="H884" i="1"/>
  <c r="I884" i="1"/>
  <c r="J884" i="1"/>
  <c r="K884" i="1"/>
  <c r="L884" i="1"/>
  <c r="H885" i="1"/>
  <c r="I885" i="1"/>
  <c r="J885" i="1"/>
  <c r="K885" i="1"/>
  <c r="L885" i="1"/>
  <c r="H886" i="1"/>
  <c r="I886" i="1"/>
  <c r="J886" i="1"/>
  <c r="K886" i="1"/>
  <c r="L886" i="1"/>
  <c r="H887" i="1"/>
  <c r="I887" i="1"/>
  <c r="J887" i="1"/>
  <c r="K887" i="1"/>
  <c r="L887" i="1"/>
  <c r="H888" i="1"/>
  <c r="I888" i="1"/>
  <c r="J888" i="1"/>
  <c r="K888" i="1"/>
  <c r="L888" i="1"/>
  <c r="H889" i="1"/>
  <c r="I889" i="1"/>
  <c r="J889" i="1"/>
  <c r="K889" i="1"/>
  <c r="L889" i="1"/>
  <c r="H890" i="1"/>
  <c r="I890" i="1"/>
  <c r="J890" i="1"/>
  <c r="K890" i="1"/>
  <c r="L890" i="1"/>
  <c r="H891" i="1"/>
  <c r="I891" i="1"/>
  <c r="J891" i="1"/>
  <c r="K891" i="1"/>
  <c r="L891" i="1"/>
  <c r="H892" i="1"/>
  <c r="I892" i="1"/>
  <c r="J892" i="1"/>
  <c r="K892" i="1"/>
  <c r="L892" i="1"/>
  <c r="H893" i="1"/>
  <c r="I893" i="1"/>
  <c r="J893" i="1"/>
  <c r="K893" i="1"/>
  <c r="L893" i="1"/>
  <c r="H894" i="1"/>
  <c r="I894" i="1"/>
  <c r="J894" i="1"/>
  <c r="K894" i="1"/>
  <c r="L894" i="1"/>
  <c r="H895" i="1"/>
  <c r="I895" i="1"/>
  <c r="J895" i="1"/>
  <c r="K895" i="1"/>
  <c r="L895" i="1"/>
  <c r="H896" i="1"/>
  <c r="I896" i="1"/>
  <c r="J896" i="1"/>
  <c r="K896" i="1"/>
  <c r="L896" i="1"/>
  <c r="H897" i="1"/>
  <c r="I897" i="1"/>
  <c r="J897" i="1"/>
  <c r="K897" i="1"/>
  <c r="L897" i="1"/>
  <c r="H898" i="1"/>
  <c r="I898" i="1"/>
  <c r="J898" i="1"/>
  <c r="K898" i="1"/>
  <c r="L898" i="1"/>
  <c r="H899" i="1"/>
  <c r="I899" i="1"/>
  <c r="J899" i="1"/>
  <c r="K899" i="1"/>
  <c r="L899" i="1"/>
  <c r="H900" i="1"/>
  <c r="I900" i="1"/>
  <c r="J900" i="1"/>
  <c r="K900" i="1"/>
  <c r="L900" i="1"/>
  <c r="H901" i="1"/>
  <c r="I901" i="1"/>
  <c r="J901" i="1"/>
  <c r="K901" i="1"/>
  <c r="L901" i="1"/>
  <c r="H902" i="1"/>
  <c r="I902" i="1"/>
  <c r="J902" i="1"/>
  <c r="K902" i="1"/>
  <c r="L902" i="1"/>
  <c r="H903" i="1"/>
  <c r="I903" i="1"/>
  <c r="J903" i="1"/>
  <c r="K903" i="1"/>
  <c r="L903" i="1"/>
  <c r="H904" i="1"/>
  <c r="I904" i="1"/>
  <c r="J904" i="1"/>
  <c r="K904" i="1"/>
  <c r="L904" i="1"/>
  <c r="H905" i="1"/>
  <c r="I905" i="1"/>
  <c r="J905" i="1"/>
  <c r="K905" i="1"/>
  <c r="L905" i="1"/>
  <c r="H906" i="1"/>
  <c r="I906" i="1"/>
  <c r="J906" i="1"/>
  <c r="K906" i="1"/>
  <c r="L906" i="1"/>
  <c r="H907" i="1"/>
  <c r="I907" i="1"/>
  <c r="J907" i="1"/>
  <c r="K907" i="1"/>
  <c r="L907" i="1"/>
  <c r="H908" i="1"/>
  <c r="I908" i="1"/>
  <c r="J908" i="1"/>
  <c r="K908" i="1"/>
  <c r="L908" i="1"/>
  <c r="H909" i="1"/>
  <c r="I909" i="1"/>
  <c r="J909" i="1"/>
  <c r="K909" i="1"/>
  <c r="L909" i="1"/>
  <c r="H910" i="1"/>
  <c r="I910" i="1"/>
  <c r="J910" i="1"/>
  <c r="K910" i="1"/>
  <c r="L910" i="1"/>
  <c r="H911" i="1"/>
  <c r="I911" i="1"/>
  <c r="J911" i="1"/>
  <c r="K911" i="1"/>
  <c r="L911" i="1"/>
  <c r="H912" i="1"/>
  <c r="I912" i="1"/>
  <c r="J912" i="1"/>
  <c r="K912" i="1"/>
  <c r="L912" i="1"/>
  <c r="H913" i="1"/>
  <c r="I913" i="1"/>
  <c r="J913" i="1"/>
  <c r="K913" i="1"/>
  <c r="L913" i="1"/>
  <c r="H914" i="1"/>
  <c r="I914" i="1"/>
  <c r="J914" i="1"/>
  <c r="K914" i="1"/>
  <c r="L914" i="1"/>
  <c r="H915" i="1"/>
  <c r="I915" i="1"/>
  <c r="J915" i="1"/>
  <c r="K915" i="1"/>
  <c r="L915" i="1"/>
  <c r="H916" i="1"/>
  <c r="I916" i="1"/>
  <c r="J916" i="1"/>
  <c r="K916" i="1"/>
  <c r="L916" i="1"/>
  <c r="H917" i="1"/>
  <c r="I917" i="1"/>
  <c r="J917" i="1"/>
  <c r="K917" i="1"/>
  <c r="L917" i="1"/>
  <c r="H918" i="1"/>
  <c r="I918" i="1"/>
  <c r="J918" i="1"/>
  <c r="K918" i="1"/>
  <c r="L918" i="1"/>
  <c r="H919" i="1"/>
  <c r="I919" i="1"/>
  <c r="J919" i="1"/>
  <c r="K919" i="1"/>
  <c r="L919" i="1"/>
  <c r="H920" i="1"/>
  <c r="I920" i="1"/>
  <c r="J920" i="1"/>
  <c r="K920" i="1"/>
  <c r="L920" i="1"/>
  <c r="H921" i="1"/>
  <c r="I921" i="1"/>
  <c r="J921" i="1"/>
  <c r="K921" i="1"/>
  <c r="L921" i="1"/>
  <c r="H922" i="1"/>
  <c r="I922" i="1"/>
  <c r="J922" i="1"/>
  <c r="K922" i="1"/>
  <c r="L922" i="1"/>
  <c r="H923" i="1"/>
  <c r="I923" i="1"/>
  <c r="J923" i="1"/>
  <c r="K923" i="1"/>
  <c r="L923" i="1"/>
  <c r="H924" i="1"/>
  <c r="I924" i="1"/>
  <c r="J924" i="1"/>
  <c r="K924" i="1"/>
  <c r="L924" i="1"/>
  <c r="H925" i="1"/>
  <c r="I925" i="1"/>
  <c r="J925" i="1"/>
  <c r="K925" i="1"/>
  <c r="L925" i="1"/>
  <c r="H926" i="1"/>
  <c r="I926" i="1"/>
  <c r="J926" i="1"/>
  <c r="K926" i="1"/>
  <c r="L926" i="1"/>
  <c r="H927" i="1"/>
  <c r="I927" i="1"/>
  <c r="J927" i="1"/>
  <c r="K927" i="1"/>
  <c r="L927" i="1"/>
  <c r="H928" i="1"/>
  <c r="I928" i="1"/>
  <c r="J928" i="1"/>
  <c r="K928" i="1"/>
  <c r="L928" i="1"/>
  <c r="H929" i="1"/>
  <c r="I929" i="1"/>
  <c r="J929" i="1"/>
  <c r="K929" i="1"/>
  <c r="L929" i="1"/>
  <c r="H930" i="1"/>
  <c r="I930" i="1"/>
  <c r="J930" i="1"/>
  <c r="K930" i="1"/>
  <c r="L930" i="1"/>
  <c r="H931" i="1"/>
  <c r="I931" i="1"/>
  <c r="J931" i="1"/>
  <c r="K931" i="1"/>
  <c r="L931" i="1"/>
  <c r="H932" i="1"/>
  <c r="I932" i="1"/>
  <c r="J932" i="1"/>
  <c r="K932" i="1"/>
  <c r="L932" i="1"/>
  <c r="H933" i="1"/>
  <c r="I933" i="1"/>
  <c r="J933" i="1"/>
  <c r="K933" i="1"/>
  <c r="L933" i="1"/>
  <c r="H934" i="1"/>
  <c r="I934" i="1"/>
  <c r="J934" i="1"/>
  <c r="K934" i="1"/>
  <c r="L934" i="1"/>
  <c r="H935" i="1"/>
  <c r="I935" i="1"/>
  <c r="J935" i="1"/>
  <c r="K935" i="1"/>
  <c r="L935" i="1"/>
  <c r="H936" i="1"/>
  <c r="I936" i="1"/>
  <c r="J936" i="1"/>
  <c r="K936" i="1"/>
  <c r="L936" i="1"/>
  <c r="H937" i="1"/>
  <c r="I937" i="1"/>
  <c r="J937" i="1"/>
  <c r="K937" i="1"/>
  <c r="L937" i="1"/>
  <c r="H938" i="1"/>
  <c r="I938" i="1"/>
  <c r="J938" i="1"/>
  <c r="K938" i="1"/>
  <c r="L938" i="1"/>
  <c r="H939" i="1"/>
  <c r="I939" i="1"/>
  <c r="J939" i="1"/>
  <c r="K939" i="1"/>
  <c r="L939" i="1"/>
  <c r="H940" i="1"/>
  <c r="I940" i="1"/>
  <c r="J940" i="1"/>
  <c r="K940" i="1"/>
  <c r="L940" i="1"/>
  <c r="H941" i="1"/>
  <c r="I941" i="1"/>
  <c r="J941" i="1"/>
  <c r="K941" i="1"/>
  <c r="L941" i="1"/>
  <c r="H942" i="1"/>
  <c r="I942" i="1"/>
  <c r="J942" i="1"/>
  <c r="K942" i="1"/>
  <c r="L942" i="1"/>
  <c r="H943" i="1"/>
  <c r="I943" i="1"/>
  <c r="J943" i="1"/>
  <c r="K943" i="1"/>
  <c r="L943" i="1"/>
  <c r="H944" i="1"/>
  <c r="I944" i="1"/>
  <c r="J944" i="1"/>
  <c r="K944" i="1"/>
  <c r="L944" i="1"/>
  <c r="H945" i="1"/>
  <c r="I945" i="1"/>
  <c r="J945" i="1"/>
  <c r="K945" i="1"/>
  <c r="L945" i="1"/>
  <c r="H946" i="1"/>
  <c r="I946" i="1"/>
  <c r="J946" i="1"/>
  <c r="K946" i="1"/>
  <c r="L946" i="1"/>
  <c r="H947" i="1"/>
  <c r="I947" i="1"/>
  <c r="J947" i="1"/>
  <c r="K947" i="1"/>
  <c r="L947" i="1"/>
  <c r="H948" i="1"/>
  <c r="I948" i="1"/>
  <c r="J948" i="1"/>
  <c r="K948" i="1"/>
  <c r="L948" i="1"/>
  <c r="H949" i="1"/>
  <c r="I949" i="1"/>
  <c r="J949" i="1"/>
  <c r="K949" i="1"/>
  <c r="L949" i="1"/>
  <c r="H950" i="1"/>
  <c r="I950" i="1"/>
  <c r="J950" i="1"/>
  <c r="K950" i="1"/>
  <c r="L950" i="1"/>
  <c r="H951" i="1"/>
  <c r="I951" i="1"/>
  <c r="J951" i="1"/>
  <c r="K951" i="1"/>
  <c r="L951" i="1"/>
  <c r="H952" i="1"/>
  <c r="I952" i="1"/>
  <c r="J952" i="1"/>
  <c r="K952" i="1"/>
  <c r="L952" i="1"/>
  <c r="H953" i="1"/>
  <c r="I953" i="1"/>
  <c r="J953" i="1"/>
  <c r="K953" i="1"/>
  <c r="L953" i="1"/>
  <c r="H954" i="1"/>
  <c r="I954" i="1"/>
  <c r="J954" i="1"/>
  <c r="K954" i="1"/>
  <c r="L954" i="1"/>
  <c r="H955" i="1"/>
  <c r="I955" i="1"/>
  <c r="J955" i="1"/>
  <c r="K955" i="1"/>
  <c r="L955" i="1"/>
  <c r="H956" i="1"/>
  <c r="I956" i="1"/>
  <c r="J956" i="1"/>
  <c r="K956" i="1"/>
  <c r="L956" i="1"/>
  <c r="H957" i="1"/>
  <c r="I957" i="1"/>
  <c r="J957" i="1"/>
  <c r="K957" i="1"/>
  <c r="L957" i="1"/>
  <c r="H958" i="1"/>
  <c r="I958" i="1"/>
  <c r="J958" i="1"/>
  <c r="K958" i="1"/>
  <c r="L958" i="1"/>
  <c r="H959" i="1"/>
  <c r="I959" i="1"/>
  <c r="J959" i="1"/>
  <c r="K959" i="1"/>
  <c r="L959" i="1"/>
  <c r="H960" i="1"/>
  <c r="I960" i="1"/>
  <c r="J960" i="1"/>
  <c r="K960" i="1"/>
  <c r="L960" i="1"/>
  <c r="H961" i="1"/>
  <c r="I961" i="1"/>
  <c r="J961" i="1"/>
  <c r="K961" i="1"/>
  <c r="L961" i="1"/>
  <c r="H962" i="1"/>
  <c r="I962" i="1"/>
  <c r="J962" i="1"/>
  <c r="K962" i="1"/>
  <c r="L962" i="1"/>
  <c r="H963" i="1"/>
  <c r="I963" i="1"/>
  <c r="J963" i="1"/>
  <c r="K963" i="1"/>
  <c r="L963" i="1"/>
  <c r="H964" i="1"/>
  <c r="I964" i="1"/>
  <c r="J964" i="1"/>
  <c r="K964" i="1"/>
  <c r="L964" i="1"/>
  <c r="H965" i="1"/>
  <c r="I965" i="1"/>
  <c r="J965" i="1"/>
  <c r="K965" i="1"/>
  <c r="L965" i="1"/>
  <c r="H966" i="1"/>
  <c r="I966" i="1"/>
  <c r="J966" i="1"/>
  <c r="K966" i="1"/>
  <c r="L966" i="1"/>
  <c r="H967" i="1"/>
  <c r="I967" i="1"/>
  <c r="J967" i="1"/>
  <c r="K967" i="1"/>
  <c r="L967" i="1"/>
  <c r="H968" i="1"/>
  <c r="I968" i="1"/>
  <c r="J968" i="1"/>
  <c r="K968" i="1"/>
  <c r="L968" i="1"/>
  <c r="H969" i="1"/>
  <c r="I969" i="1"/>
  <c r="J969" i="1"/>
  <c r="K969" i="1"/>
  <c r="L969" i="1"/>
  <c r="H970" i="1"/>
  <c r="I970" i="1"/>
  <c r="J970" i="1"/>
  <c r="K970" i="1"/>
  <c r="L970" i="1"/>
  <c r="H971" i="1"/>
  <c r="I971" i="1"/>
  <c r="J971" i="1"/>
  <c r="K971" i="1"/>
  <c r="L971" i="1"/>
  <c r="H972" i="1"/>
  <c r="I972" i="1"/>
  <c r="J972" i="1"/>
  <c r="K972" i="1"/>
  <c r="L972" i="1"/>
  <c r="H973" i="1"/>
  <c r="I973" i="1"/>
  <c r="J973" i="1"/>
  <c r="K973" i="1"/>
  <c r="L973" i="1"/>
  <c r="H974" i="1"/>
  <c r="I974" i="1"/>
  <c r="J974" i="1"/>
  <c r="K974" i="1"/>
  <c r="L974" i="1"/>
  <c r="H975" i="1"/>
  <c r="I975" i="1"/>
  <c r="J975" i="1"/>
  <c r="K975" i="1"/>
  <c r="L975" i="1"/>
  <c r="H976" i="1"/>
  <c r="I976" i="1"/>
  <c r="J976" i="1"/>
  <c r="K976" i="1"/>
  <c r="L976" i="1"/>
  <c r="H977" i="1"/>
  <c r="I977" i="1"/>
  <c r="J977" i="1"/>
  <c r="K977" i="1"/>
  <c r="L977" i="1"/>
  <c r="H978" i="1"/>
  <c r="I978" i="1"/>
  <c r="J978" i="1"/>
  <c r="K978" i="1"/>
  <c r="L978" i="1"/>
  <c r="H979" i="1"/>
  <c r="I979" i="1"/>
  <c r="J979" i="1"/>
  <c r="K979" i="1"/>
  <c r="L979" i="1"/>
  <c r="H980" i="1"/>
  <c r="I980" i="1"/>
  <c r="J980" i="1"/>
  <c r="K980" i="1"/>
  <c r="L980" i="1"/>
  <c r="H981" i="1"/>
  <c r="I981" i="1"/>
  <c r="J981" i="1"/>
  <c r="K981" i="1"/>
  <c r="L981" i="1"/>
  <c r="H982" i="1"/>
  <c r="I982" i="1"/>
  <c r="J982" i="1"/>
  <c r="K982" i="1"/>
  <c r="L982" i="1"/>
  <c r="H983" i="1"/>
  <c r="I983" i="1"/>
  <c r="J983" i="1"/>
  <c r="K983" i="1"/>
  <c r="L983" i="1"/>
  <c r="H984" i="1"/>
  <c r="I984" i="1"/>
  <c r="J984" i="1"/>
  <c r="K984" i="1"/>
  <c r="L984" i="1"/>
  <c r="H985" i="1"/>
  <c r="I985" i="1"/>
  <c r="J985" i="1"/>
  <c r="K985" i="1"/>
  <c r="L985" i="1"/>
  <c r="H986" i="1"/>
  <c r="I986" i="1"/>
  <c r="J986" i="1"/>
  <c r="K986" i="1"/>
  <c r="L986" i="1"/>
  <c r="H987" i="1"/>
  <c r="I987" i="1"/>
  <c r="J987" i="1"/>
  <c r="K987" i="1"/>
  <c r="L987" i="1"/>
  <c r="H988" i="1"/>
  <c r="I988" i="1"/>
  <c r="J988" i="1"/>
  <c r="K988" i="1"/>
  <c r="L988" i="1"/>
  <c r="H989" i="1"/>
  <c r="I989" i="1"/>
  <c r="J989" i="1"/>
  <c r="K989" i="1"/>
  <c r="L989" i="1"/>
  <c r="H990" i="1"/>
  <c r="I990" i="1"/>
  <c r="J990" i="1"/>
  <c r="K990" i="1"/>
  <c r="L990" i="1"/>
  <c r="H991" i="1"/>
  <c r="I991" i="1"/>
  <c r="J991" i="1"/>
  <c r="K991" i="1"/>
  <c r="L991" i="1"/>
  <c r="H992" i="1"/>
  <c r="I992" i="1"/>
  <c r="J992" i="1"/>
  <c r="K992" i="1"/>
  <c r="L992" i="1"/>
  <c r="H993" i="1"/>
  <c r="I993" i="1"/>
  <c r="J993" i="1"/>
  <c r="K993" i="1"/>
  <c r="L993" i="1"/>
  <c r="H994" i="1"/>
  <c r="I994" i="1"/>
  <c r="J994" i="1"/>
  <c r="K994" i="1"/>
  <c r="L994" i="1"/>
  <c r="H995" i="1"/>
  <c r="I995" i="1"/>
  <c r="J995" i="1"/>
  <c r="K995" i="1"/>
  <c r="L995" i="1"/>
  <c r="H996" i="1"/>
  <c r="I996" i="1"/>
  <c r="J996" i="1"/>
  <c r="K996" i="1"/>
  <c r="L996" i="1"/>
  <c r="H997" i="1"/>
  <c r="I997" i="1"/>
  <c r="J997" i="1"/>
  <c r="K997" i="1"/>
  <c r="L997" i="1"/>
  <c r="H998" i="1"/>
  <c r="I998" i="1"/>
  <c r="J998" i="1"/>
  <c r="K998" i="1"/>
  <c r="L998" i="1"/>
  <c r="H999" i="1"/>
  <c r="I999" i="1"/>
  <c r="J999" i="1"/>
  <c r="K999" i="1"/>
  <c r="L999" i="1"/>
  <c r="H1000" i="1"/>
  <c r="I1000" i="1"/>
  <c r="J1000" i="1"/>
  <c r="K1000" i="1"/>
  <c r="L1000" i="1"/>
  <c r="H1001" i="1"/>
  <c r="I1001" i="1"/>
  <c r="J1001" i="1"/>
  <c r="K1001" i="1"/>
  <c r="L1001" i="1"/>
  <c r="H1002" i="1"/>
  <c r="I1002" i="1"/>
  <c r="J1002" i="1"/>
  <c r="K1002" i="1"/>
  <c r="L1002" i="1"/>
  <c r="H1003" i="1"/>
  <c r="I1003" i="1"/>
  <c r="J1003" i="1"/>
  <c r="K1003" i="1"/>
  <c r="L1003" i="1"/>
  <c r="H1004" i="1"/>
  <c r="I1004" i="1"/>
  <c r="J1004" i="1"/>
  <c r="K1004" i="1"/>
  <c r="L1004" i="1"/>
  <c r="H1005" i="1"/>
  <c r="I1005" i="1"/>
  <c r="J1005" i="1"/>
  <c r="K1005" i="1"/>
  <c r="L1005" i="1"/>
  <c r="H1006" i="1"/>
  <c r="I1006" i="1"/>
  <c r="J1006" i="1"/>
  <c r="K1006" i="1"/>
  <c r="L1006" i="1"/>
  <c r="H1007" i="1"/>
  <c r="I1007" i="1"/>
  <c r="J1007" i="1"/>
  <c r="K1007" i="1"/>
  <c r="L1007" i="1"/>
  <c r="H1008" i="1"/>
  <c r="I1008" i="1"/>
  <c r="J1008" i="1"/>
  <c r="K1008" i="1"/>
  <c r="L1008" i="1"/>
  <c r="H1009" i="1"/>
  <c r="I1009" i="1"/>
  <c r="J1009" i="1"/>
  <c r="K1009" i="1"/>
  <c r="L1009" i="1"/>
  <c r="H1010" i="1"/>
  <c r="I1010" i="1"/>
  <c r="J1010" i="1"/>
  <c r="K1010" i="1"/>
  <c r="L1010" i="1"/>
  <c r="H1011" i="1"/>
  <c r="I1011" i="1"/>
  <c r="J1011" i="1"/>
  <c r="K1011" i="1"/>
  <c r="L1011" i="1"/>
  <c r="H1012" i="1"/>
  <c r="I1012" i="1"/>
  <c r="J1012" i="1"/>
  <c r="K1012" i="1"/>
  <c r="L1012" i="1"/>
  <c r="H1013" i="1"/>
  <c r="I1013" i="1"/>
  <c r="J1013" i="1"/>
  <c r="K1013" i="1"/>
  <c r="L1013" i="1"/>
  <c r="H1014" i="1"/>
  <c r="I1014" i="1"/>
  <c r="J1014" i="1"/>
  <c r="K1014" i="1"/>
  <c r="L1014" i="1"/>
  <c r="H1015" i="1"/>
  <c r="I1015" i="1"/>
  <c r="J1015" i="1"/>
  <c r="K1015" i="1"/>
  <c r="L1015" i="1"/>
  <c r="H1016" i="1"/>
  <c r="I1016" i="1"/>
  <c r="J1016" i="1"/>
  <c r="K1016" i="1"/>
  <c r="L1016" i="1"/>
  <c r="H1017" i="1"/>
  <c r="I1017" i="1"/>
  <c r="J1017" i="1"/>
  <c r="K1017" i="1"/>
  <c r="L1017" i="1"/>
  <c r="H1018" i="1"/>
  <c r="I1018" i="1"/>
  <c r="J1018" i="1"/>
  <c r="K1018" i="1"/>
  <c r="L1018" i="1"/>
  <c r="H1019" i="1"/>
  <c r="I1019" i="1"/>
  <c r="J1019" i="1"/>
  <c r="K1019" i="1"/>
  <c r="L1019" i="1"/>
  <c r="H1020" i="1"/>
  <c r="I1020" i="1"/>
  <c r="J1020" i="1"/>
  <c r="K1020" i="1"/>
  <c r="L1020" i="1"/>
  <c r="H1021" i="1"/>
  <c r="I1021" i="1"/>
  <c r="J1021" i="1"/>
  <c r="K1021" i="1"/>
  <c r="L1021" i="1"/>
  <c r="H1022" i="1"/>
  <c r="I1022" i="1"/>
  <c r="J1022" i="1"/>
  <c r="K1022" i="1"/>
  <c r="L1022" i="1"/>
  <c r="H1023" i="1"/>
  <c r="I1023" i="1"/>
  <c r="J1023" i="1"/>
  <c r="K1023" i="1"/>
  <c r="L1023" i="1"/>
  <c r="H1024" i="1"/>
  <c r="I1024" i="1"/>
  <c r="J1024" i="1"/>
  <c r="K1024" i="1"/>
  <c r="L1024" i="1"/>
  <c r="H1025" i="1"/>
  <c r="I1025" i="1"/>
  <c r="J1025" i="1"/>
  <c r="K1025" i="1"/>
  <c r="L1025" i="1"/>
  <c r="H1026" i="1"/>
  <c r="I1026" i="1"/>
  <c r="J1026" i="1"/>
  <c r="K1026" i="1"/>
  <c r="L1026" i="1"/>
  <c r="H1027" i="1"/>
  <c r="I1027" i="1"/>
  <c r="J1027" i="1"/>
  <c r="K1027" i="1"/>
  <c r="L1027" i="1"/>
  <c r="H1028" i="1"/>
  <c r="I1028" i="1"/>
  <c r="J1028" i="1"/>
  <c r="K1028" i="1"/>
  <c r="L1028" i="1"/>
  <c r="H1029" i="1"/>
  <c r="I1029" i="1"/>
  <c r="J1029" i="1"/>
  <c r="K1029" i="1"/>
  <c r="L1029" i="1"/>
  <c r="H1030" i="1"/>
  <c r="I1030" i="1"/>
  <c r="J1030" i="1"/>
  <c r="K1030" i="1"/>
  <c r="L1030" i="1"/>
  <c r="H1031" i="1"/>
  <c r="I1031" i="1"/>
  <c r="J1031" i="1"/>
  <c r="K1031" i="1"/>
  <c r="L1031" i="1"/>
  <c r="H1032" i="1"/>
  <c r="I1032" i="1"/>
  <c r="J1032" i="1"/>
  <c r="K1032" i="1"/>
  <c r="L1032" i="1"/>
  <c r="H1033" i="1"/>
  <c r="I1033" i="1"/>
  <c r="J1033" i="1"/>
  <c r="K1033" i="1"/>
  <c r="L1033" i="1"/>
  <c r="H1034" i="1"/>
  <c r="I1034" i="1"/>
  <c r="J1034" i="1"/>
  <c r="K1034" i="1"/>
  <c r="L1034" i="1"/>
  <c r="H1035" i="1"/>
  <c r="I1035" i="1"/>
  <c r="J1035" i="1"/>
  <c r="K1035" i="1"/>
  <c r="L1035" i="1"/>
  <c r="H1036" i="1"/>
  <c r="I1036" i="1"/>
  <c r="J1036" i="1"/>
  <c r="K1036" i="1"/>
  <c r="L1036" i="1"/>
  <c r="H1037" i="1"/>
  <c r="I1037" i="1"/>
  <c r="J1037" i="1"/>
  <c r="K1037" i="1"/>
  <c r="L1037" i="1"/>
  <c r="H1038" i="1"/>
  <c r="I1038" i="1"/>
  <c r="J1038" i="1"/>
  <c r="K1038" i="1"/>
  <c r="L1038" i="1"/>
  <c r="H1039" i="1"/>
  <c r="I1039" i="1"/>
  <c r="J1039" i="1"/>
  <c r="K1039" i="1"/>
  <c r="L1039" i="1"/>
  <c r="H1040" i="1"/>
  <c r="I1040" i="1"/>
  <c r="J1040" i="1"/>
  <c r="K1040" i="1"/>
  <c r="L1040" i="1"/>
  <c r="H1041" i="1"/>
  <c r="I1041" i="1"/>
  <c r="J1041" i="1"/>
  <c r="K1041" i="1"/>
  <c r="L1041" i="1"/>
  <c r="H1042" i="1"/>
  <c r="I1042" i="1"/>
  <c r="J1042" i="1"/>
  <c r="K1042" i="1"/>
  <c r="L1042" i="1"/>
  <c r="H1043" i="1"/>
  <c r="I1043" i="1"/>
  <c r="J1043" i="1"/>
  <c r="K1043" i="1"/>
  <c r="L1043" i="1"/>
  <c r="H1044" i="1"/>
  <c r="I1044" i="1"/>
  <c r="J1044" i="1"/>
  <c r="K1044" i="1"/>
  <c r="L1044" i="1"/>
  <c r="H1045" i="1"/>
  <c r="I1045" i="1"/>
  <c r="J1045" i="1"/>
  <c r="K1045" i="1"/>
  <c r="L1045" i="1"/>
  <c r="H1046" i="1"/>
  <c r="I1046" i="1"/>
  <c r="J1046" i="1"/>
  <c r="K1046" i="1"/>
  <c r="L1046" i="1"/>
  <c r="H1047" i="1"/>
  <c r="I1047" i="1"/>
  <c r="J1047" i="1"/>
  <c r="K1047" i="1"/>
  <c r="L1047" i="1"/>
  <c r="H1048" i="1"/>
  <c r="I1048" i="1"/>
  <c r="J1048" i="1"/>
  <c r="K1048" i="1"/>
  <c r="L1048" i="1"/>
  <c r="H1049" i="1"/>
  <c r="I1049" i="1"/>
  <c r="J1049" i="1"/>
  <c r="K1049" i="1"/>
  <c r="L1049" i="1"/>
  <c r="H1050" i="1"/>
  <c r="I1050" i="1"/>
  <c r="J1050" i="1"/>
  <c r="K1050" i="1"/>
  <c r="L1050" i="1"/>
  <c r="H1051" i="1"/>
  <c r="I1051" i="1"/>
  <c r="J1051" i="1"/>
  <c r="K1051" i="1"/>
  <c r="L1051" i="1"/>
  <c r="H1052" i="1"/>
  <c r="I1052" i="1"/>
  <c r="J1052" i="1"/>
  <c r="K1052" i="1"/>
  <c r="L1052" i="1"/>
  <c r="H1053" i="1"/>
  <c r="I1053" i="1"/>
  <c r="J1053" i="1"/>
  <c r="K1053" i="1"/>
  <c r="L1053" i="1"/>
  <c r="H1054" i="1"/>
  <c r="I1054" i="1"/>
  <c r="J1054" i="1"/>
  <c r="K1054" i="1"/>
  <c r="L1054" i="1"/>
  <c r="H1055" i="1"/>
  <c r="I1055" i="1"/>
  <c r="J1055" i="1"/>
  <c r="K1055" i="1"/>
  <c r="L1055" i="1"/>
  <c r="H1056" i="1"/>
  <c r="I1056" i="1"/>
  <c r="J1056" i="1"/>
  <c r="K1056" i="1"/>
  <c r="L1056" i="1"/>
  <c r="H1057" i="1"/>
  <c r="I1057" i="1"/>
  <c r="J1057" i="1"/>
  <c r="K1057" i="1"/>
  <c r="L1057" i="1"/>
  <c r="H1058" i="1"/>
  <c r="I1058" i="1"/>
  <c r="J1058" i="1"/>
  <c r="K1058" i="1"/>
  <c r="L1058" i="1"/>
  <c r="H1059" i="1"/>
  <c r="I1059" i="1"/>
  <c r="J1059" i="1"/>
  <c r="K1059" i="1"/>
  <c r="L1059" i="1"/>
  <c r="H1060" i="1"/>
  <c r="I1060" i="1"/>
  <c r="J1060" i="1"/>
  <c r="K1060" i="1"/>
  <c r="L1060" i="1"/>
  <c r="H1061" i="1"/>
  <c r="I1061" i="1"/>
  <c r="J1061" i="1"/>
  <c r="K1061" i="1"/>
  <c r="L1061" i="1"/>
  <c r="H1062" i="1"/>
  <c r="I1062" i="1"/>
  <c r="J1062" i="1"/>
  <c r="K1062" i="1"/>
  <c r="L1062" i="1"/>
  <c r="H1063" i="1"/>
  <c r="I1063" i="1"/>
  <c r="J1063" i="1"/>
  <c r="K1063" i="1"/>
  <c r="L1063" i="1"/>
  <c r="H1064" i="1"/>
  <c r="I1064" i="1"/>
  <c r="J1064" i="1"/>
  <c r="K1064" i="1"/>
  <c r="L1064" i="1"/>
  <c r="H1065" i="1"/>
  <c r="I1065" i="1"/>
  <c r="J1065" i="1"/>
  <c r="K1065" i="1"/>
  <c r="L1065" i="1"/>
  <c r="H1066" i="1"/>
  <c r="I1066" i="1"/>
  <c r="J1066" i="1"/>
  <c r="K1066" i="1"/>
  <c r="L1066" i="1"/>
  <c r="H1067" i="1"/>
  <c r="I1067" i="1"/>
  <c r="J1067" i="1"/>
  <c r="K1067" i="1"/>
  <c r="L1067" i="1"/>
  <c r="H1068" i="1"/>
  <c r="I1068" i="1"/>
  <c r="J1068" i="1"/>
  <c r="K1068" i="1"/>
  <c r="L1068" i="1"/>
  <c r="H1069" i="1"/>
  <c r="I1069" i="1"/>
  <c r="J1069" i="1"/>
  <c r="K1069" i="1"/>
  <c r="L1069" i="1"/>
  <c r="H1070" i="1"/>
  <c r="I1070" i="1"/>
  <c r="J1070" i="1"/>
  <c r="K1070" i="1"/>
  <c r="L1070" i="1"/>
  <c r="H1071" i="1"/>
  <c r="I1071" i="1"/>
  <c r="J1071" i="1"/>
  <c r="K1071" i="1"/>
  <c r="L1071" i="1"/>
  <c r="H1072" i="1"/>
  <c r="I1072" i="1"/>
  <c r="J1072" i="1"/>
  <c r="K1072" i="1"/>
  <c r="L1072" i="1"/>
  <c r="H1073" i="1"/>
  <c r="I1073" i="1"/>
  <c r="J1073" i="1"/>
  <c r="K1073" i="1"/>
  <c r="L1073" i="1"/>
  <c r="H1074" i="1"/>
  <c r="I1074" i="1"/>
  <c r="J1074" i="1"/>
  <c r="K1074" i="1"/>
  <c r="L1074" i="1"/>
  <c r="H1075" i="1"/>
  <c r="I1075" i="1"/>
  <c r="J1075" i="1"/>
  <c r="K1075" i="1"/>
  <c r="L1075" i="1"/>
  <c r="H1076" i="1"/>
  <c r="I1076" i="1"/>
  <c r="J1076" i="1"/>
  <c r="K1076" i="1"/>
  <c r="L1076" i="1"/>
  <c r="H1077" i="1"/>
  <c r="I1077" i="1"/>
  <c r="J1077" i="1"/>
  <c r="K1077" i="1"/>
  <c r="L1077" i="1"/>
  <c r="H1078" i="1"/>
  <c r="I1078" i="1"/>
  <c r="J1078" i="1"/>
  <c r="K1078" i="1"/>
  <c r="L1078" i="1"/>
  <c r="H1079" i="1"/>
  <c r="I1079" i="1"/>
  <c r="J1079" i="1"/>
  <c r="K1079" i="1"/>
  <c r="L1079" i="1"/>
  <c r="H1080" i="1"/>
  <c r="I1080" i="1"/>
  <c r="J1080" i="1"/>
  <c r="K1080" i="1"/>
  <c r="L1080" i="1"/>
  <c r="H1081" i="1"/>
  <c r="I1081" i="1"/>
  <c r="J1081" i="1"/>
  <c r="K1081" i="1"/>
  <c r="L1081" i="1"/>
  <c r="H1082" i="1"/>
  <c r="I1082" i="1"/>
  <c r="J1082" i="1"/>
  <c r="K1082" i="1"/>
  <c r="L1082" i="1"/>
  <c r="H1083" i="1"/>
  <c r="I1083" i="1"/>
  <c r="J1083" i="1"/>
  <c r="K1083" i="1"/>
  <c r="L1083" i="1"/>
  <c r="H1084" i="1"/>
  <c r="I1084" i="1"/>
  <c r="J1084" i="1"/>
  <c r="K1084" i="1"/>
  <c r="L1084" i="1"/>
  <c r="H1085" i="1"/>
  <c r="I1085" i="1"/>
  <c r="J1085" i="1"/>
  <c r="K1085" i="1"/>
  <c r="L1085" i="1"/>
  <c r="H1086" i="1"/>
  <c r="I1086" i="1"/>
  <c r="J1086" i="1"/>
  <c r="K1086" i="1"/>
  <c r="L1086" i="1"/>
  <c r="H1087" i="1"/>
  <c r="I1087" i="1"/>
  <c r="J1087" i="1"/>
  <c r="K1087" i="1"/>
  <c r="L1087" i="1"/>
  <c r="H1088" i="1"/>
  <c r="I1088" i="1"/>
  <c r="J1088" i="1"/>
  <c r="K1088" i="1"/>
  <c r="L1088" i="1"/>
  <c r="H1089" i="1"/>
  <c r="I1089" i="1"/>
  <c r="J1089" i="1"/>
  <c r="K1089" i="1"/>
  <c r="L1089" i="1"/>
  <c r="H1090" i="1"/>
  <c r="I1090" i="1"/>
  <c r="J1090" i="1"/>
  <c r="K1090" i="1"/>
  <c r="L1090" i="1"/>
  <c r="H1091" i="1"/>
  <c r="I1091" i="1"/>
  <c r="J1091" i="1"/>
  <c r="K1091" i="1"/>
  <c r="L1091" i="1"/>
  <c r="H1092" i="1"/>
  <c r="I1092" i="1"/>
  <c r="J1092" i="1"/>
  <c r="K1092" i="1"/>
  <c r="L1092" i="1"/>
  <c r="H1093" i="1"/>
  <c r="I1093" i="1"/>
  <c r="J1093" i="1"/>
  <c r="K1093" i="1"/>
  <c r="L1093" i="1"/>
  <c r="H1094" i="1"/>
  <c r="I1094" i="1"/>
  <c r="J1094" i="1"/>
  <c r="K1094" i="1"/>
  <c r="L1094" i="1"/>
  <c r="H1095" i="1"/>
  <c r="I1095" i="1"/>
  <c r="J1095" i="1"/>
  <c r="K1095" i="1"/>
  <c r="L1095" i="1"/>
  <c r="H1096" i="1"/>
  <c r="I1096" i="1"/>
  <c r="J1096" i="1"/>
  <c r="K1096" i="1"/>
  <c r="L1096" i="1"/>
  <c r="H1097" i="1"/>
  <c r="I1097" i="1"/>
  <c r="J1097" i="1"/>
  <c r="K1097" i="1"/>
  <c r="L1097" i="1"/>
  <c r="H1098" i="1"/>
  <c r="I1098" i="1"/>
  <c r="J1098" i="1"/>
  <c r="K1098" i="1"/>
  <c r="L1098" i="1"/>
  <c r="H1099" i="1"/>
  <c r="I1099" i="1"/>
  <c r="J1099" i="1"/>
  <c r="K1099" i="1"/>
  <c r="L1099" i="1"/>
  <c r="H1100" i="1"/>
  <c r="I1100" i="1"/>
  <c r="J1100" i="1"/>
  <c r="K1100" i="1"/>
  <c r="L1100" i="1"/>
  <c r="H1101" i="1"/>
  <c r="I1101" i="1"/>
  <c r="J1101" i="1"/>
  <c r="K1101" i="1"/>
  <c r="L1101" i="1"/>
  <c r="H1102" i="1"/>
  <c r="I1102" i="1"/>
  <c r="J1102" i="1"/>
  <c r="K1102" i="1"/>
  <c r="L1102" i="1"/>
  <c r="H1103" i="1"/>
  <c r="I1103" i="1"/>
  <c r="J1103" i="1"/>
  <c r="K1103" i="1"/>
  <c r="L1103" i="1"/>
  <c r="H1104" i="1"/>
  <c r="I1104" i="1"/>
  <c r="J1104" i="1"/>
  <c r="K1104" i="1"/>
  <c r="L1104" i="1"/>
  <c r="H1105" i="1"/>
  <c r="I1105" i="1"/>
  <c r="J1105" i="1"/>
  <c r="K1105" i="1"/>
  <c r="L1105" i="1"/>
  <c r="H1106" i="1"/>
  <c r="I1106" i="1"/>
  <c r="J1106" i="1"/>
  <c r="K1106" i="1"/>
  <c r="L1106" i="1"/>
  <c r="H1107" i="1"/>
  <c r="I1107" i="1"/>
  <c r="J1107" i="1"/>
  <c r="K1107" i="1"/>
  <c r="L1107" i="1"/>
  <c r="H1108" i="1"/>
  <c r="I1108" i="1"/>
  <c r="J1108" i="1"/>
  <c r="K1108" i="1"/>
  <c r="L1108" i="1"/>
  <c r="H1109" i="1"/>
  <c r="I1109" i="1"/>
  <c r="J1109" i="1"/>
  <c r="K1109" i="1"/>
  <c r="L1109" i="1"/>
  <c r="H1110" i="1"/>
  <c r="I1110" i="1"/>
  <c r="J1110" i="1"/>
  <c r="K1110" i="1"/>
  <c r="L1110" i="1"/>
  <c r="H1111" i="1"/>
  <c r="I1111" i="1"/>
  <c r="J1111" i="1"/>
  <c r="K1111" i="1"/>
  <c r="L1111" i="1"/>
  <c r="H1112" i="1"/>
  <c r="I1112" i="1"/>
  <c r="J1112" i="1"/>
  <c r="K1112" i="1"/>
  <c r="L1112" i="1"/>
  <c r="H1113" i="1"/>
  <c r="I1113" i="1"/>
  <c r="J1113" i="1"/>
  <c r="K1113" i="1"/>
  <c r="L1113" i="1"/>
  <c r="H1114" i="1"/>
  <c r="I1114" i="1"/>
  <c r="J1114" i="1"/>
  <c r="K1114" i="1"/>
  <c r="L1114" i="1"/>
  <c r="H1115" i="1"/>
  <c r="I1115" i="1"/>
  <c r="J1115" i="1"/>
  <c r="K1115" i="1"/>
  <c r="L1115" i="1"/>
  <c r="H1116" i="1"/>
  <c r="I1116" i="1"/>
  <c r="J1116" i="1"/>
  <c r="K1116" i="1"/>
  <c r="L1116" i="1"/>
  <c r="H1117" i="1"/>
  <c r="I1117" i="1"/>
  <c r="J1117" i="1"/>
  <c r="K1117" i="1"/>
  <c r="L1117" i="1"/>
  <c r="H1118" i="1"/>
  <c r="I1118" i="1"/>
  <c r="J1118" i="1"/>
  <c r="K1118" i="1"/>
  <c r="L1118" i="1"/>
  <c r="H1119" i="1"/>
  <c r="I1119" i="1"/>
  <c r="J1119" i="1"/>
  <c r="K1119" i="1"/>
  <c r="L1119" i="1"/>
  <c r="H1120" i="1"/>
  <c r="I1120" i="1"/>
  <c r="J1120" i="1"/>
  <c r="K1120" i="1"/>
  <c r="L1120" i="1"/>
  <c r="H1121" i="1"/>
  <c r="I1121" i="1"/>
  <c r="J1121" i="1"/>
  <c r="K1121" i="1"/>
  <c r="L1121" i="1"/>
  <c r="H1122" i="1"/>
  <c r="I1122" i="1"/>
  <c r="J1122" i="1"/>
  <c r="K1122" i="1"/>
  <c r="L1122" i="1"/>
  <c r="H1123" i="1"/>
  <c r="I1123" i="1"/>
  <c r="J1123" i="1"/>
  <c r="K1123" i="1"/>
  <c r="L1123" i="1"/>
  <c r="H1124" i="1"/>
  <c r="I1124" i="1"/>
  <c r="J1124" i="1"/>
  <c r="K1124" i="1"/>
  <c r="L1124" i="1"/>
  <c r="H1125" i="1"/>
  <c r="I1125" i="1"/>
  <c r="J1125" i="1"/>
  <c r="K1125" i="1"/>
  <c r="L1125" i="1"/>
  <c r="H1126" i="1"/>
  <c r="I1126" i="1"/>
  <c r="J1126" i="1"/>
  <c r="K1126" i="1"/>
  <c r="L1126" i="1"/>
  <c r="H1127" i="1"/>
  <c r="I1127" i="1"/>
  <c r="J1127" i="1"/>
  <c r="K1127" i="1"/>
  <c r="L1127" i="1"/>
  <c r="H1128" i="1"/>
  <c r="I1128" i="1"/>
  <c r="J1128" i="1"/>
  <c r="K1128" i="1"/>
  <c r="L1128" i="1"/>
  <c r="H1129" i="1"/>
  <c r="I1129" i="1"/>
  <c r="J1129" i="1"/>
  <c r="K1129" i="1"/>
  <c r="L1129" i="1"/>
  <c r="H1130" i="1"/>
  <c r="I1130" i="1"/>
  <c r="J1130" i="1"/>
  <c r="K1130" i="1"/>
  <c r="L1130" i="1"/>
  <c r="H1131" i="1"/>
  <c r="I1131" i="1"/>
  <c r="J1131" i="1"/>
  <c r="K1131" i="1"/>
  <c r="L1131" i="1"/>
  <c r="H1132" i="1"/>
  <c r="I1132" i="1"/>
  <c r="J1132" i="1"/>
  <c r="K1132" i="1"/>
  <c r="L1132" i="1"/>
  <c r="H1133" i="1"/>
  <c r="I1133" i="1"/>
  <c r="J1133" i="1"/>
  <c r="K1133" i="1"/>
  <c r="L1133" i="1"/>
  <c r="H1134" i="1"/>
  <c r="I1134" i="1"/>
  <c r="J1134" i="1"/>
  <c r="K1134" i="1"/>
  <c r="L1134" i="1"/>
  <c r="H1135" i="1"/>
  <c r="I1135" i="1"/>
  <c r="J1135" i="1"/>
  <c r="K1135" i="1"/>
  <c r="L1135" i="1"/>
  <c r="H1136" i="1"/>
  <c r="I1136" i="1"/>
  <c r="J1136" i="1"/>
  <c r="K1136" i="1"/>
  <c r="L1136" i="1"/>
  <c r="H1137" i="1"/>
  <c r="I1137" i="1"/>
  <c r="J1137" i="1"/>
  <c r="K1137" i="1"/>
  <c r="L1137" i="1"/>
  <c r="H1138" i="1"/>
  <c r="I1138" i="1"/>
  <c r="J1138" i="1"/>
  <c r="K1138" i="1"/>
  <c r="L1138" i="1"/>
  <c r="H1139" i="1"/>
  <c r="I1139" i="1"/>
  <c r="J1139" i="1"/>
  <c r="K1139" i="1"/>
  <c r="L1139" i="1"/>
  <c r="H1140" i="1"/>
  <c r="I1140" i="1"/>
  <c r="J1140" i="1"/>
  <c r="K1140" i="1"/>
  <c r="L1140" i="1"/>
  <c r="H1141" i="1"/>
  <c r="I1141" i="1"/>
  <c r="J1141" i="1"/>
  <c r="K1141" i="1"/>
  <c r="L1141" i="1"/>
  <c r="H1142" i="1"/>
  <c r="I1142" i="1"/>
  <c r="J1142" i="1"/>
  <c r="K1142" i="1"/>
  <c r="L1142" i="1"/>
  <c r="H1143" i="1"/>
  <c r="I1143" i="1"/>
  <c r="J1143" i="1"/>
  <c r="K1143" i="1"/>
  <c r="L1143" i="1"/>
  <c r="H1144" i="1"/>
  <c r="I1144" i="1"/>
  <c r="J1144" i="1"/>
  <c r="K1144" i="1"/>
  <c r="L1144" i="1"/>
  <c r="H1145" i="1"/>
  <c r="I1145" i="1"/>
  <c r="J1145" i="1"/>
  <c r="K1145" i="1"/>
  <c r="L1145" i="1"/>
  <c r="H1146" i="1"/>
  <c r="I1146" i="1"/>
  <c r="J1146" i="1"/>
  <c r="K1146" i="1"/>
  <c r="L1146" i="1"/>
  <c r="H1147" i="1"/>
  <c r="I1147" i="1"/>
  <c r="J1147" i="1"/>
  <c r="K1147" i="1"/>
  <c r="L1147" i="1"/>
  <c r="H1148" i="1"/>
  <c r="I1148" i="1"/>
  <c r="J1148" i="1"/>
  <c r="K1148" i="1"/>
  <c r="L1148" i="1"/>
  <c r="H1149" i="1"/>
  <c r="I1149" i="1"/>
  <c r="J1149" i="1"/>
  <c r="K1149" i="1"/>
  <c r="L1149" i="1"/>
  <c r="H1150" i="1"/>
  <c r="I1150" i="1"/>
  <c r="J1150" i="1"/>
  <c r="K1150" i="1"/>
  <c r="L1150" i="1"/>
  <c r="H1151" i="1"/>
  <c r="I1151" i="1"/>
  <c r="J1151" i="1"/>
  <c r="K1151" i="1"/>
  <c r="L1151" i="1"/>
  <c r="H1152" i="1"/>
  <c r="I1152" i="1"/>
  <c r="J1152" i="1"/>
  <c r="K1152" i="1"/>
  <c r="L1152" i="1"/>
  <c r="H1153" i="1"/>
  <c r="I1153" i="1"/>
  <c r="J1153" i="1"/>
  <c r="K1153" i="1"/>
  <c r="L1153" i="1"/>
  <c r="H1154" i="1"/>
  <c r="I1154" i="1"/>
  <c r="J1154" i="1"/>
  <c r="K1154" i="1"/>
  <c r="L1154" i="1"/>
  <c r="H1155" i="1"/>
  <c r="I1155" i="1"/>
  <c r="J1155" i="1"/>
  <c r="K1155" i="1"/>
  <c r="L1155" i="1"/>
  <c r="H1156" i="1"/>
  <c r="I1156" i="1"/>
  <c r="J1156" i="1"/>
  <c r="K1156" i="1"/>
  <c r="L1156" i="1"/>
  <c r="H1157" i="1"/>
  <c r="I1157" i="1"/>
  <c r="J1157" i="1"/>
  <c r="K1157" i="1"/>
  <c r="L1157" i="1"/>
  <c r="H1158" i="1"/>
  <c r="I1158" i="1"/>
  <c r="J1158" i="1"/>
  <c r="K1158" i="1"/>
  <c r="L1158" i="1"/>
  <c r="H1159" i="1"/>
  <c r="I1159" i="1"/>
  <c r="J1159" i="1"/>
  <c r="K1159" i="1"/>
  <c r="L1159" i="1"/>
  <c r="H1160" i="1"/>
  <c r="I1160" i="1"/>
  <c r="J1160" i="1"/>
  <c r="K1160" i="1"/>
  <c r="L1160" i="1"/>
  <c r="H1161" i="1"/>
  <c r="I1161" i="1"/>
  <c r="J1161" i="1"/>
  <c r="K1161" i="1"/>
  <c r="L1161" i="1"/>
  <c r="H1162" i="1"/>
  <c r="I1162" i="1"/>
  <c r="J1162" i="1"/>
  <c r="K1162" i="1"/>
  <c r="L1162" i="1"/>
  <c r="H1163" i="1"/>
  <c r="I1163" i="1"/>
  <c r="J1163" i="1"/>
  <c r="K1163" i="1"/>
  <c r="L1163" i="1"/>
  <c r="H1164" i="1"/>
  <c r="I1164" i="1"/>
  <c r="J1164" i="1"/>
  <c r="K1164" i="1"/>
  <c r="L1164" i="1"/>
  <c r="H1165" i="1"/>
  <c r="I1165" i="1"/>
  <c r="J1165" i="1"/>
  <c r="K1165" i="1"/>
  <c r="L1165" i="1"/>
  <c r="H1166" i="1"/>
  <c r="I1166" i="1"/>
  <c r="J1166" i="1"/>
  <c r="K1166" i="1"/>
  <c r="L1166" i="1"/>
  <c r="H1167" i="1"/>
  <c r="I1167" i="1"/>
  <c r="J1167" i="1"/>
  <c r="K1167" i="1"/>
  <c r="L1167" i="1"/>
  <c r="H1168" i="1"/>
  <c r="I1168" i="1"/>
  <c r="J1168" i="1"/>
  <c r="K1168" i="1"/>
  <c r="L1168" i="1"/>
  <c r="H1169" i="1"/>
  <c r="I1169" i="1"/>
  <c r="J1169" i="1"/>
  <c r="K1169" i="1"/>
  <c r="L1169" i="1"/>
  <c r="H1170" i="1"/>
  <c r="I1170" i="1"/>
  <c r="J1170" i="1"/>
  <c r="K1170" i="1"/>
  <c r="L1170" i="1"/>
  <c r="H1171" i="1"/>
  <c r="I1171" i="1"/>
  <c r="J1171" i="1"/>
  <c r="K1171" i="1"/>
  <c r="L1171" i="1"/>
  <c r="H1172" i="1"/>
  <c r="I1172" i="1"/>
  <c r="J1172" i="1"/>
  <c r="K1172" i="1"/>
  <c r="L1172" i="1"/>
  <c r="H1173" i="1"/>
  <c r="I1173" i="1"/>
  <c r="J1173" i="1"/>
  <c r="K1173" i="1"/>
  <c r="L1173" i="1"/>
  <c r="H1174" i="1"/>
  <c r="I1174" i="1"/>
  <c r="J1174" i="1"/>
  <c r="K1174" i="1"/>
  <c r="L1174" i="1"/>
  <c r="H1175" i="1"/>
  <c r="I1175" i="1"/>
  <c r="J1175" i="1"/>
  <c r="K1175" i="1"/>
  <c r="L1175" i="1"/>
  <c r="H1176" i="1"/>
  <c r="I1176" i="1"/>
  <c r="J1176" i="1"/>
  <c r="K1176" i="1"/>
  <c r="L1176" i="1"/>
  <c r="H1177" i="1"/>
  <c r="I1177" i="1"/>
  <c r="J1177" i="1"/>
  <c r="K1177" i="1"/>
  <c r="L1177" i="1"/>
  <c r="H1178" i="1"/>
  <c r="I1178" i="1"/>
  <c r="J1178" i="1"/>
  <c r="K1178" i="1"/>
  <c r="L1178" i="1"/>
  <c r="H1179" i="1"/>
  <c r="I1179" i="1"/>
  <c r="J1179" i="1"/>
  <c r="K1179" i="1"/>
  <c r="L1179" i="1"/>
  <c r="H1180" i="1"/>
  <c r="I1180" i="1"/>
  <c r="J1180" i="1"/>
  <c r="K1180" i="1"/>
  <c r="L1180" i="1"/>
  <c r="H1181" i="1"/>
  <c r="I1181" i="1"/>
  <c r="J1181" i="1"/>
  <c r="K1181" i="1"/>
  <c r="L1181" i="1"/>
  <c r="H1182" i="1"/>
  <c r="I1182" i="1"/>
  <c r="J1182" i="1"/>
  <c r="K1182" i="1"/>
  <c r="L1182" i="1"/>
  <c r="H1183" i="1"/>
  <c r="I1183" i="1"/>
  <c r="J1183" i="1"/>
  <c r="K1183" i="1"/>
  <c r="L1183" i="1"/>
  <c r="H1184" i="1"/>
  <c r="I1184" i="1"/>
  <c r="J1184" i="1"/>
  <c r="K1184" i="1"/>
  <c r="L1184" i="1"/>
  <c r="H1185" i="1"/>
  <c r="I1185" i="1"/>
  <c r="J1185" i="1"/>
  <c r="K1185" i="1"/>
  <c r="L1185" i="1"/>
  <c r="H1186" i="1"/>
  <c r="I1186" i="1"/>
  <c r="J1186" i="1"/>
  <c r="K1186" i="1"/>
  <c r="L1186" i="1"/>
  <c r="H1187" i="1"/>
  <c r="I1187" i="1"/>
  <c r="J1187" i="1"/>
  <c r="K1187" i="1"/>
  <c r="L1187" i="1"/>
  <c r="H1188" i="1"/>
  <c r="I1188" i="1"/>
  <c r="J1188" i="1"/>
  <c r="K1188" i="1"/>
  <c r="L1188" i="1"/>
  <c r="H1189" i="1"/>
  <c r="I1189" i="1"/>
  <c r="J1189" i="1"/>
  <c r="K1189" i="1"/>
  <c r="L1189" i="1"/>
  <c r="H1190" i="1"/>
  <c r="I1190" i="1"/>
  <c r="J1190" i="1"/>
  <c r="K1190" i="1"/>
  <c r="L1190" i="1"/>
  <c r="H1191" i="1"/>
  <c r="I1191" i="1"/>
  <c r="J1191" i="1"/>
  <c r="K1191" i="1"/>
  <c r="L1191" i="1"/>
  <c r="H1192" i="1"/>
  <c r="I1192" i="1"/>
  <c r="J1192" i="1"/>
  <c r="K1192" i="1"/>
  <c r="L1192" i="1"/>
  <c r="H1193" i="1"/>
  <c r="I1193" i="1"/>
  <c r="J1193" i="1"/>
  <c r="K1193" i="1"/>
  <c r="L1193" i="1"/>
  <c r="H1194" i="1"/>
  <c r="I1194" i="1"/>
  <c r="J1194" i="1"/>
  <c r="K1194" i="1"/>
  <c r="L1194" i="1"/>
  <c r="H1195" i="1"/>
  <c r="I1195" i="1"/>
  <c r="J1195" i="1"/>
  <c r="K1195" i="1"/>
  <c r="L1195" i="1"/>
  <c r="H1196" i="1"/>
  <c r="I1196" i="1"/>
  <c r="J1196" i="1"/>
  <c r="K1196" i="1"/>
  <c r="L1196" i="1"/>
  <c r="H1197" i="1"/>
  <c r="I1197" i="1"/>
  <c r="J1197" i="1"/>
  <c r="K1197" i="1"/>
  <c r="L1197" i="1"/>
  <c r="H1198" i="1"/>
  <c r="I1198" i="1"/>
  <c r="J1198" i="1"/>
  <c r="K1198" i="1"/>
  <c r="L1198" i="1"/>
  <c r="H1199" i="1"/>
  <c r="I1199" i="1"/>
  <c r="J1199" i="1"/>
  <c r="K1199" i="1"/>
  <c r="L1199" i="1"/>
  <c r="H1200" i="1"/>
  <c r="I1200" i="1"/>
  <c r="J1200" i="1"/>
  <c r="K1200" i="1"/>
  <c r="L1200" i="1"/>
  <c r="H1201" i="1"/>
  <c r="I1201" i="1"/>
  <c r="J1201" i="1"/>
  <c r="K1201" i="1"/>
  <c r="L1201" i="1"/>
  <c r="H1202" i="1"/>
  <c r="I1202" i="1"/>
  <c r="J1202" i="1"/>
  <c r="K1202" i="1"/>
  <c r="L1202" i="1"/>
  <c r="H1203" i="1"/>
  <c r="I1203" i="1"/>
  <c r="J1203" i="1"/>
  <c r="K1203" i="1"/>
  <c r="L1203" i="1"/>
  <c r="H1204" i="1"/>
  <c r="I1204" i="1"/>
  <c r="J1204" i="1"/>
  <c r="K1204" i="1"/>
  <c r="L1204" i="1"/>
  <c r="H1205" i="1"/>
  <c r="I1205" i="1"/>
  <c r="J1205" i="1"/>
  <c r="K1205" i="1"/>
  <c r="L1205" i="1"/>
  <c r="H1206" i="1"/>
  <c r="I1206" i="1"/>
  <c r="J1206" i="1"/>
  <c r="K1206" i="1"/>
  <c r="L1206" i="1"/>
  <c r="H1207" i="1"/>
  <c r="I1207" i="1"/>
  <c r="J1207" i="1"/>
  <c r="K1207" i="1"/>
  <c r="L1207" i="1"/>
  <c r="H1208" i="1"/>
  <c r="I1208" i="1"/>
  <c r="J1208" i="1"/>
  <c r="K1208" i="1"/>
  <c r="L1208" i="1"/>
  <c r="H1209" i="1"/>
  <c r="I1209" i="1"/>
  <c r="J1209" i="1"/>
  <c r="K1209" i="1"/>
  <c r="L1209" i="1"/>
  <c r="H1210" i="1"/>
  <c r="I1210" i="1"/>
  <c r="J1210" i="1"/>
  <c r="K1210" i="1"/>
  <c r="L1210" i="1"/>
  <c r="H1211" i="1"/>
  <c r="I1211" i="1"/>
  <c r="J1211" i="1"/>
  <c r="K1211" i="1"/>
  <c r="L1211" i="1"/>
  <c r="H1212" i="1"/>
  <c r="I1212" i="1"/>
  <c r="J1212" i="1"/>
  <c r="K1212" i="1"/>
  <c r="L1212" i="1"/>
  <c r="H1213" i="1"/>
  <c r="I1213" i="1"/>
  <c r="J1213" i="1"/>
  <c r="K1213" i="1"/>
  <c r="L1213" i="1"/>
  <c r="H1214" i="1"/>
  <c r="I1214" i="1"/>
  <c r="J1214" i="1"/>
  <c r="K1214" i="1"/>
  <c r="L1214" i="1"/>
  <c r="H1215" i="1"/>
  <c r="I1215" i="1"/>
  <c r="J1215" i="1"/>
  <c r="K1215" i="1"/>
  <c r="L1215" i="1"/>
  <c r="H1216" i="1"/>
  <c r="I1216" i="1"/>
  <c r="J1216" i="1"/>
  <c r="K1216" i="1"/>
  <c r="L1216" i="1"/>
  <c r="H1217" i="1"/>
  <c r="I1217" i="1"/>
  <c r="J1217" i="1"/>
  <c r="K1217" i="1"/>
  <c r="L1217" i="1"/>
  <c r="H1218" i="1"/>
  <c r="I1218" i="1"/>
  <c r="J1218" i="1"/>
  <c r="K1218" i="1"/>
  <c r="L1218" i="1"/>
  <c r="H1219" i="1"/>
  <c r="I1219" i="1"/>
  <c r="J1219" i="1"/>
  <c r="K1219" i="1"/>
  <c r="L1219" i="1"/>
  <c r="H1220" i="1"/>
  <c r="I1220" i="1"/>
  <c r="J1220" i="1"/>
  <c r="K1220" i="1"/>
  <c r="L1220" i="1"/>
  <c r="H1221" i="1"/>
  <c r="I1221" i="1"/>
  <c r="J1221" i="1"/>
  <c r="K1221" i="1"/>
  <c r="L1221" i="1"/>
  <c r="H1222" i="1"/>
  <c r="I1222" i="1"/>
  <c r="J1222" i="1"/>
  <c r="K1222" i="1"/>
  <c r="L1222" i="1"/>
  <c r="H1223" i="1"/>
  <c r="I1223" i="1"/>
  <c r="J1223" i="1"/>
  <c r="K1223" i="1"/>
  <c r="L1223" i="1"/>
  <c r="H1224" i="1"/>
  <c r="I1224" i="1"/>
  <c r="J1224" i="1"/>
  <c r="K1224" i="1"/>
  <c r="L1224" i="1"/>
  <c r="H1225" i="1"/>
  <c r="I1225" i="1"/>
  <c r="J1225" i="1"/>
  <c r="K1225" i="1"/>
  <c r="L1225" i="1"/>
  <c r="H1226" i="1"/>
  <c r="I1226" i="1"/>
  <c r="J1226" i="1"/>
  <c r="K1226" i="1"/>
  <c r="L1226" i="1"/>
  <c r="H1227" i="1"/>
  <c r="I1227" i="1"/>
  <c r="J1227" i="1"/>
  <c r="K1227" i="1"/>
  <c r="L1227" i="1"/>
  <c r="H1228" i="1"/>
  <c r="I1228" i="1"/>
  <c r="J1228" i="1"/>
  <c r="K1228" i="1"/>
  <c r="L1228" i="1"/>
  <c r="H1229" i="1"/>
  <c r="I1229" i="1"/>
  <c r="J1229" i="1"/>
  <c r="K1229" i="1"/>
  <c r="L1229" i="1"/>
  <c r="H1230" i="1"/>
  <c r="I1230" i="1"/>
  <c r="J1230" i="1"/>
  <c r="K1230" i="1"/>
  <c r="L1230" i="1"/>
  <c r="H1231" i="1"/>
  <c r="I1231" i="1"/>
  <c r="J1231" i="1"/>
  <c r="K1231" i="1"/>
  <c r="L1231" i="1"/>
  <c r="H1232" i="1"/>
  <c r="I1232" i="1"/>
  <c r="J1232" i="1"/>
  <c r="K1232" i="1"/>
  <c r="L1232" i="1"/>
  <c r="H1233" i="1"/>
  <c r="I1233" i="1"/>
  <c r="J1233" i="1"/>
  <c r="K1233" i="1"/>
  <c r="L1233" i="1"/>
  <c r="H1234" i="1"/>
  <c r="I1234" i="1"/>
  <c r="J1234" i="1"/>
  <c r="K1234" i="1"/>
  <c r="L1234" i="1"/>
  <c r="H1235" i="1"/>
  <c r="I1235" i="1"/>
  <c r="J1235" i="1"/>
  <c r="K1235" i="1"/>
  <c r="L1235" i="1"/>
  <c r="H1236" i="1"/>
  <c r="I1236" i="1"/>
  <c r="J1236" i="1"/>
  <c r="K1236" i="1"/>
  <c r="L1236" i="1"/>
  <c r="H1237" i="1"/>
  <c r="I1237" i="1"/>
  <c r="J1237" i="1"/>
  <c r="K1237" i="1"/>
  <c r="L1237" i="1"/>
  <c r="H1238" i="1"/>
  <c r="I1238" i="1"/>
  <c r="J1238" i="1"/>
  <c r="K1238" i="1"/>
  <c r="L1238" i="1"/>
  <c r="H1239" i="1"/>
  <c r="I1239" i="1"/>
  <c r="J1239" i="1"/>
  <c r="K1239" i="1"/>
  <c r="L1239" i="1"/>
  <c r="H1240" i="1"/>
  <c r="I1240" i="1"/>
  <c r="J1240" i="1"/>
  <c r="K1240" i="1"/>
  <c r="L1240" i="1"/>
  <c r="H1241" i="1"/>
  <c r="I1241" i="1"/>
  <c r="J1241" i="1"/>
  <c r="K1241" i="1"/>
  <c r="L1241" i="1"/>
  <c r="H1242" i="1"/>
  <c r="I1242" i="1"/>
  <c r="J1242" i="1"/>
  <c r="K1242" i="1"/>
  <c r="L1242" i="1"/>
  <c r="H1243" i="1"/>
  <c r="I1243" i="1"/>
  <c r="J1243" i="1"/>
  <c r="K1243" i="1"/>
  <c r="L1243" i="1"/>
  <c r="H1244" i="1"/>
  <c r="I1244" i="1"/>
  <c r="J1244" i="1"/>
  <c r="K1244" i="1"/>
  <c r="L1244" i="1"/>
  <c r="H1245" i="1"/>
  <c r="I1245" i="1"/>
  <c r="J1245" i="1"/>
  <c r="K1245" i="1"/>
  <c r="L1245" i="1"/>
  <c r="H1246" i="1"/>
  <c r="I1246" i="1"/>
  <c r="J1246" i="1"/>
  <c r="K1246" i="1"/>
  <c r="L1246" i="1"/>
  <c r="H1247" i="1"/>
  <c r="I1247" i="1"/>
  <c r="J1247" i="1"/>
  <c r="K1247" i="1"/>
  <c r="L1247" i="1"/>
  <c r="H1248" i="1"/>
  <c r="I1248" i="1"/>
  <c r="J1248" i="1"/>
  <c r="K1248" i="1"/>
  <c r="L1248" i="1"/>
  <c r="H1249" i="1"/>
  <c r="I1249" i="1"/>
  <c r="J1249" i="1"/>
  <c r="K1249" i="1"/>
  <c r="L1249" i="1"/>
  <c r="H1250" i="1"/>
  <c r="I1250" i="1"/>
  <c r="J1250" i="1"/>
  <c r="K1250" i="1"/>
  <c r="L1250" i="1"/>
  <c r="H1251" i="1"/>
  <c r="I1251" i="1"/>
  <c r="J1251" i="1"/>
  <c r="K1251" i="1"/>
  <c r="L1251" i="1"/>
  <c r="H1252" i="1"/>
  <c r="I1252" i="1"/>
  <c r="J1252" i="1"/>
  <c r="K1252" i="1"/>
  <c r="L1252" i="1"/>
  <c r="H1253" i="1"/>
  <c r="I1253" i="1"/>
  <c r="J1253" i="1"/>
  <c r="K1253" i="1"/>
  <c r="L1253" i="1"/>
  <c r="H1254" i="1"/>
  <c r="I1254" i="1"/>
  <c r="J1254" i="1"/>
  <c r="K1254" i="1"/>
  <c r="L1254" i="1"/>
  <c r="H1255" i="1"/>
  <c r="I1255" i="1"/>
  <c r="J1255" i="1"/>
  <c r="K1255" i="1"/>
  <c r="L1255" i="1"/>
  <c r="H1256" i="1"/>
  <c r="I1256" i="1"/>
  <c r="J1256" i="1"/>
  <c r="K1256" i="1"/>
  <c r="L1256" i="1"/>
  <c r="H1257" i="1"/>
  <c r="I1257" i="1"/>
  <c r="J1257" i="1"/>
  <c r="K1257" i="1"/>
  <c r="L1257" i="1"/>
  <c r="H1258" i="1"/>
  <c r="I1258" i="1"/>
  <c r="J1258" i="1"/>
  <c r="K1258" i="1"/>
  <c r="L1258" i="1"/>
  <c r="H1259" i="1"/>
  <c r="I1259" i="1"/>
  <c r="J1259" i="1"/>
  <c r="K1259" i="1"/>
  <c r="L1259" i="1"/>
  <c r="H1260" i="1"/>
  <c r="I1260" i="1"/>
  <c r="J1260" i="1"/>
  <c r="K1260" i="1"/>
  <c r="L1260" i="1"/>
  <c r="H1261" i="1"/>
  <c r="I1261" i="1"/>
  <c r="J1261" i="1"/>
  <c r="K1261" i="1"/>
  <c r="L1261" i="1"/>
  <c r="H1262" i="1"/>
  <c r="I1262" i="1"/>
  <c r="J1262" i="1"/>
  <c r="K1262" i="1"/>
  <c r="L1262" i="1"/>
  <c r="H1263" i="1"/>
  <c r="I1263" i="1"/>
  <c r="J1263" i="1"/>
  <c r="K1263" i="1"/>
  <c r="L1263" i="1"/>
  <c r="H1264" i="1"/>
  <c r="I1264" i="1"/>
  <c r="J1264" i="1"/>
  <c r="K1264" i="1"/>
  <c r="L1264" i="1"/>
  <c r="H1265" i="1"/>
  <c r="I1265" i="1"/>
  <c r="J1265" i="1"/>
  <c r="K1265" i="1"/>
  <c r="L1265" i="1"/>
  <c r="H1266" i="1"/>
  <c r="I1266" i="1"/>
  <c r="J1266" i="1"/>
  <c r="K1266" i="1"/>
  <c r="L1266" i="1"/>
  <c r="H1267" i="1"/>
  <c r="I1267" i="1"/>
  <c r="J1267" i="1"/>
  <c r="K1267" i="1"/>
  <c r="L1267" i="1"/>
  <c r="H1268" i="1"/>
  <c r="I1268" i="1"/>
  <c r="J1268" i="1"/>
  <c r="K1268" i="1"/>
  <c r="L1268" i="1"/>
  <c r="H1269" i="1"/>
  <c r="I1269" i="1"/>
  <c r="J1269" i="1"/>
  <c r="K1269" i="1"/>
  <c r="L1269" i="1"/>
  <c r="H1270" i="1"/>
  <c r="I1270" i="1"/>
  <c r="J1270" i="1"/>
  <c r="K1270" i="1"/>
  <c r="L1270" i="1"/>
  <c r="H1271" i="1"/>
  <c r="I1271" i="1"/>
  <c r="J1271" i="1"/>
  <c r="K1271" i="1"/>
  <c r="L1271" i="1"/>
  <c r="H1272" i="1"/>
  <c r="I1272" i="1"/>
  <c r="J1272" i="1"/>
  <c r="K1272" i="1"/>
  <c r="L1272" i="1"/>
  <c r="H1273" i="1"/>
  <c r="I1273" i="1"/>
  <c r="J1273" i="1"/>
  <c r="K1273" i="1"/>
  <c r="L1273" i="1"/>
  <c r="H1274" i="1"/>
  <c r="I1274" i="1"/>
  <c r="J1274" i="1"/>
  <c r="K1274" i="1"/>
  <c r="L1274" i="1"/>
  <c r="H1275" i="1"/>
  <c r="I1275" i="1"/>
  <c r="J1275" i="1"/>
  <c r="K1275" i="1"/>
  <c r="L1275" i="1"/>
  <c r="H1276" i="1"/>
  <c r="I1276" i="1"/>
  <c r="J1276" i="1"/>
  <c r="K1276" i="1"/>
  <c r="L1276" i="1"/>
  <c r="H1277" i="1"/>
  <c r="I1277" i="1"/>
  <c r="J1277" i="1"/>
  <c r="K1277" i="1"/>
  <c r="L1277" i="1"/>
  <c r="H1278" i="1"/>
  <c r="I1278" i="1"/>
  <c r="J1278" i="1"/>
  <c r="K1278" i="1"/>
  <c r="L1278" i="1"/>
  <c r="H1279" i="1"/>
  <c r="I1279" i="1"/>
  <c r="J1279" i="1"/>
  <c r="K1279" i="1"/>
  <c r="L1279" i="1"/>
  <c r="H1280" i="1"/>
  <c r="I1280" i="1"/>
  <c r="J1280" i="1"/>
  <c r="K1280" i="1"/>
  <c r="L1280" i="1"/>
  <c r="H1281" i="1"/>
  <c r="I1281" i="1"/>
  <c r="J1281" i="1"/>
  <c r="K1281" i="1"/>
  <c r="L1281" i="1"/>
  <c r="H1282" i="1"/>
  <c r="I1282" i="1"/>
  <c r="J1282" i="1"/>
  <c r="K1282" i="1"/>
  <c r="L1282" i="1"/>
  <c r="H1283" i="1"/>
  <c r="I1283" i="1"/>
  <c r="J1283" i="1"/>
  <c r="K1283" i="1"/>
  <c r="L1283" i="1"/>
  <c r="H1284" i="1"/>
  <c r="I1284" i="1"/>
  <c r="J1284" i="1"/>
  <c r="K1284" i="1"/>
  <c r="L1284" i="1"/>
  <c r="H1285" i="1"/>
  <c r="I1285" i="1"/>
  <c r="J1285" i="1"/>
  <c r="K1285" i="1"/>
  <c r="L1285" i="1"/>
  <c r="H1286" i="1"/>
  <c r="I1286" i="1"/>
  <c r="J1286" i="1"/>
  <c r="K1286" i="1"/>
  <c r="L1286" i="1"/>
  <c r="H1287" i="1"/>
  <c r="I1287" i="1"/>
  <c r="J1287" i="1"/>
  <c r="K1287" i="1"/>
  <c r="L1287" i="1"/>
  <c r="H1288" i="1"/>
  <c r="I1288" i="1"/>
  <c r="J1288" i="1"/>
  <c r="K1288" i="1"/>
  <c r="L1288" i="1"/>
  <c r="H1289" i="1"/>
  <c r="I1289" i="1"/>
  <c r="J1289" i="1"/>
  <c r="K1289" i="1"/>
  <c r="L1289" i="1"/>
  <c r="H1290" i="1"/>
  <c r="I1290" i="1"/>
  <c r="J1290" i="1"/>
  <c r="K1290" i="1"/>
  <c r="L1290" i="1"/>
  <c r="H1291" i="1"/>
  <c r="I1291" i="1"/>
  <c r="J1291" i="1"/>
  <c r="K1291" i="1"/>
  <c r="L1291" i="1"/>
  <c r="H1292" i="1"/>
  <c r="I1292" i="1"/>
  <c r="J1292" i="1"/>
  <c r="K1292" i="1"/>
  <c r="L1292" i="1"/>
  <c r="H1293" i="1"/>
  <c r="I1293" i="1"/>
  <c r="J1293" i="1"/>
  <c r="K1293" i="1"/>
  <c r="L1293" i="1"/>
  <c r="H1294" i="1"/>
  <c r="I1294" i="1"/>
  <c r="J1294" i="1"/>
  <c r="K1294" i="1"/>
  <c r="L1294" i="1"/>
  <c r="H1295" i="1"/>
  <c r="I1295" i="1"/>
  <c r="J1295" i="1"/>
  <c r="K1295" i="1"/>
  <c r="L1295" i="1"/>
  <c r="H1296" i="1"/>
  <c r="I1296" i="1"/>
  <c r="J1296" i="1"/>
  <c r="K1296" i="1"/>
  <c r="L1296" i="1"/>
  <c r="H1297" i="1"/>
  <c r="I1297" i="1"/>
  <c r="J1297" i="1"/>
  <c r="K1297" i="1"/>
  <c r="L1297" i="1"/>
  <c r="H1298" i="1"/>
  <c r="I1298" i="1"/>
  <c r="J1298" i="1"/>
  <c r="K1298" i="1"/>
  <c r="L1298" i="1"/>
  <c r="H1299" i="1"/>
  <c r="I1299" i="1"/>
  <c r="J1299" i="1"/>
  <c r="K1299" i="1"/>
  <c r="L1299" i="1"/>
  <c r="H1300" i="1"/>
  <c r="I1300" i="1"/>
  <c r="J1300" i="1"/>
  <c r="K1300" i="1"/>
  <c r="L1300" i="1"/>
  <c r="H1301" i="1"/>
  <c r="I1301" i="1"/>
  <c r="J1301" i="1"/>
  <c r="K1301" i="1"/>
  <c r="L1301" i="1"/>
  <c r="H1302" i="1"/>
  <c r="I1302" i="1"/>
  <c r="J1302" i="1"/>
  <c r="K1302" i="1"/>
  <c r="L1302" i="1"/>
  <c r="H1303" i="1"/>
  <c r="I1303" i="1"/>
  <c r="J1303" i="1"/>
  <c r="K1303" i="1"/>
  <c r="L1303" i="1"/>
  <c r="H1304" i="1"/>
  <c r="I1304" i="1"/>
  <c r="J1304" i="1"/>
  <c r="K1304" i="1"/>
  <c r="L1304" i="1"/>
  <c r="H1305" i="1"/>
  <c r="I1305" i="1"/>
  <c r="J1305" i="1"/>
  <c r="K1305" i="1"/>
  <c r="L1305" i="1"/>
  <c r="H1306" i="1"/>
  <c r="I1306" i="1"/>
  <c r="J1306" i="1"/>
  <c r="K1306" i="1"/>
  <c r="L1306" i="1"/>
  <c r="H1307" i="1"/>
  <c r="I1307" i="1"/>
  <c r="J1307" i="1"/>
  <c r="K1307" i="1"/>
  <c r="L1307" i="1"/>
  <c r="H1308" i="1"/>
  <c r="I1308" i="1"/>
  <c r="J1308" i="1"/>
  <c r="K1308" i="1"/>
  <c r="L1308" i="1"/>
  <c r="H1309" i="1"/>
  <c r="I1309" i="1"/>
  <c r="J1309" i="1"/>
  <c r="K1309" i="1"/>
  <c r="L1309" i="1"/>
  <c r="H1310" i="1"/>
  <c r="I1310" i="1"/>
  <c r="J1310" i="1"/>
  <c r="K1310" i="1"/>
  <c r="L1310" i="1"/>
  <c r="H1311" i="1"/>
  <c r="I1311" i="1"/>
  <c r="J1311" i="1"/>
  <c r="K1311" i="1"/>
  <c r="L1311" i="1"/>
  <c r="H1312" i="1"/>
  <c r="I1312" i="1"/>
  <c r="J1312" i="1"/>
  <c r="K1312" i="1"/>
  <c r="L1312" i="1"/>
  <c r="H1313" i="1"/>
  <c r="I1313" i="1"/>
  <c r="J1313" i="1"/>
  <c r="K1313" i="1"/>
  <c r="L1313" i="1"/>
  <c r="H1314" i="1"/>
  <c r="I1314" i="1"/>
  <c r="J1314" i="1"/>
  <c r="K1314" i="1"/>
  <c r="L1314" i="1"/>
  <c r="H1315" i="1"/>
  <c r="I1315" i="1"/>
  <c r="J1315" i="1"/>
  <c r="K1315" i="1"/>
  <c r="L1315" i="1"/>
  <c r="H1316" i="1"/>
  <c r="I1316" i="1"/>
  <c r="J1316" i="1"/>
  <c r="K1316" i="1"/>
  <c r="L1316" i="1"/>
  <c r="H1317" i="1"/>
  <c r="I1317" i="1"/>
  <c r="J1317" i="1"/>
  <c r="K1317" i="1"/>
  <c r="L1317" i="1"/>
  <c r="H1318" i="1"/>
  <c r="I1318" i="1"/>
  <c r="J1318" i="1"/>
  <c r="K1318" i="1"/>
  <c r="L1318" i="1"/>
  <c r="H1319" i="1"/>
  <c r="I1319" i="1"/>
  <c r="J1319" i="1"/>
  <c r="K1319" i="1"/>
  <c r="L1319" i="1"/>
  <c r="H1320" i="1"/>
  <c r="I1320" i="1"/>
  <c r="J1320" i="1"/>
  <c r="K1320" i="1"/>
  <c r="L1320" i="1"/>
  <c r="H1321" i="1"/>
  <c r="I1321" i="1"/>
  <c r="J1321" i="1"/>
  <c r="K1321" i="1"/>
  <c r="L1321" i="1"/>
  <c r="H1322" i="1"/>
  <c r="I1322" i="1"/>
  <c r="J1322" i="1"/>
  <c r="K1322" i="1"/>
  <c r="L1322" i="1"/>
  <c r="H1323" i="1"/>
  <c r="I1323" i="1"/>
  <c r="J1323" i="1"/>
  <c r="K1323" i="1"/>
  <c r="L1323" i="1"/>
  <c r="H1324" i="1"/>
  <c r="I1324" i="1"/>
  <c r="J1324" i="1"/>
  <c r="K1324" i="1"/>
  <c r="L1324" i="1"/>
  <c r="H1325" i="1"/>
  <c r="I1325" i="1"/>
  <c r="J1325" i="1"/>
  <c r="K1325" i="1"/>
  <c r="L1325" i="1"/>
  <c r="H1326" i="1"/>
  <c r="I1326" i="1"/>
  <c r="J1326" i="1"/>
  <c r="K1326" i="1"/>
  <c r="L1326" i="1"/>
  <c r="H1327" i="1"/>
  <c r="I1327" i="1"/>
  <c r="J1327" i="1"/>
  <c r="K1327" i="1"/>
  <c r="L1327" i="1"/>
  <c r="H1328" i="1"/>
  <c r="I1328" i="1"/>
  <c r="J1328" i="1"/>
  <c r="K1328" i="1"/>
  <c r="L1328" i="1"/>
  <c r="H1329" i="1"/>
  <c r="I1329" i="1"/>
  <c r="J1329" i="1"/>
  <c r="K1329" i="1"/>
  <c r="L1329" i="1"/>
  <c r="H1330" i="1"/>
  <c r="I1330" i="1"/>
  <c r="J1330" i="1"/>
  <c r="K1330" i="1"/>
  <c r="L1330" i="1"/>
  <c r="H1331" i="1"/>
  <c r="I1331" i="1"/>
  <c r="J1331" i="1"/>
  <c r="K1331" i="1"/>
  <c r="L1331" i="1"/>
  <c r="H1332" i="1"/>
  <c r="I1332" i="1"/>
  <c r="J1332" i="1"/>
  <c r="K1332" i="1"/>
  <c r="L1332" i="1"/>
  <c r="H1333" i="1"/>
  <c r="I1333" i="1"/>
  <c r="J1333" i="1"/>
  <c r="K1333" i="1"/>
  <c r="L1333" i="1"/>
  <c r="H1334" i="1"/>
  <c r="I1334" i="1"/>
  <c r="J1334" i="1"/>
  <c r="K1334" i="1"/>
  <c r="L1334" i="1"/>
  <c r="H1335" i="1"/>
  <c r="I1335" i="1"/>
  <c r="J1335" i="1"/>
  <c r="K1335" i="1"/>
  <c r="L1335" i="1"/>
  <c r="H1336" i="1"/>
  <c r="I1336" i="1"/>
  <c r="J1336" i="1"/>
  <c r="K1336" i="1"/>
  <c r="L1336" i="1"/>
  <c r="H1337" i="1"/>
  <c r="I1337" i="1"/>
  <c r="J1337" i="1"/>
  <c r="K1337" i="1"/>
  <c r="L1337" i="1"/>
  <c r="H1338" i="1"/>
  <c r="I1338" i="1"/>
  <c r="J1338" i="1"/>
  <c r="K1338" i="1"/>
  <c r="L1338" i="1"/>
  <c r="H1339" i="1"/>
  <c r="I1339" i="1"/>
  <c r="J1339" i="1"/>
  <c r="K1339" i="1"/>
  <c r="L1339" i="1"/>
  <c r="H1340" i="1"/>
  <c r="I1340" i="1"/>
  <c r="J1340" i="1"/>
  <c r="K1340" i="1"/>
  <c r="L1340" i="1"/>
  <c r="H1341" i="1"/>
  <c r="I1341" i="1"/>
  <c r="J1341" i="1"/>
  <c r="K1341" i="1"/>
  <c r="L1341" i="1"/>
  <c r="H1342" i="1"/>
  <c r="I1342" i="1"/>
  <c r="J1342" i="1"/>
  <c r="K1342" i="1"/>
  <c r="L1342" i="1"/>
  <c r="H1343" i="1"/>
  <c r="I1343" i="1"/>
  <c r="J1343" i="1"/>
  <c r="K1343" i="1"/>
  <c r="L1343" i="1"/>
  <c r="H1344" i="1"/>
  <c r="I1344" i="1"/>
  <c r="J1344" i="1"/>
  <c r="K1344" i="1"/>
  <c r="L1344" i="1"/>
  <c r="H1345" i="1"/>
  <c r="I1345" i="1"/>
  <c r="J1345" i="1"/>
  <c r="K1345" i="1"/>
  <c r="L1345" i="1"/>
  <c r="H1346" i="1"/>
  <c r="I1346" i="1"/>
  <c r="J1346" i="1"/>
  <c r="K1346" i="1"/>
  <c r="L1346" i="1"/>
  <c r="H1347" i="1"/>
  <c r="I1347" i="1"/>
  <c r="J1347" i="1"/>
  <c r="K1347" i="1"/>
  <c r="L1347" i="1"/>
  <c r="H1348" i="1"/>
  <c r="I1348" i="1"/>
  <c r="J1348" i="1"/>
  <c r="K1348" i="1"/>
  <c r="L1348" i="1"/>
  <c r="H1349" i="1"/>
  <c r="I1349" i="1"/>
  <c r="J1349" i="1"/>
  <c r="K1349" i="1"/>
  <c r="L1349" i="1"/>
  <c r="H1350" i="1"/>
  <c r="I1350" i="1"/>
  <c r="J1350" i="1"/>
  <c r="K1350" i="1"/>
  <c r="L1350" i="1"/>
  <c r="H1351" i="1"/>
  <c r="I1351" i="1"/>
  <c r="J1351" i="1"/>
  <c r="K1351" i="1"/>
  <c r="L1351" i="1"/>
  <c r="H1352" i="1"/>
  <c r="I1352" i="1"/>
  <c r="J1352" i="1"/>
  <c r="K1352" i="1"/>
  <c r="L1352" i="1"/>
  <c r="H1353" i="1"/>
  <c r="I1353" i="1"/>
  <c r="J1353" i="1"/>
  <c r="K1353" i="1"/>
  <c r="L1353" i="1"/>
  <c r="H1354" i="1"/>
  <c r="I1354" i="1"/>
  <c r="J1354" i="1"/>
  <c r="K1354" i="1"/>
  <c r="L1354" i="1"/>
  <c r="H1355" i="1"/>
  <c r="I1355" i="1"/>
  <c r="J1355" i="1"/>
  <c r="K1355" i="1"/>
  <c r="L1355" i="1"/>
  <c r="H1356" i="1"/>
  <c r="I1356" i="1"/>
  <c r="J1356" i="1"/>
  <c r="K1356" i="1"/>
  <c r="L1356" i="1"/>
  <c r="H1357" i="1"/>
  <c r="I1357" i="1"/>
  <c r="J1357" i="1"/>
  <c r="K1357" i="1"/>
  <c r="L1357" i="1"/>
  <c r="H1358" i="1"/>
  <c r="I1358" i="1"/>
  <c r="J1358" i="1"/>
  <c r="K1358" i="1"/>
  <c r="L1358" i="1"/>
  <c r="H1359" i="1"/>
  <c r="I1359" i="1"/>
  <c r="J1359" i="1"/>
  <c r="K1359" i="1"/>
  <c r="L1359" i="1"/>
  <c r="H1360" i="1"/>
  <c r="I1360" i="1"/>
  <c r="J1360" i="1"/>
  <c r="K1360" i="1"/>
  <c r="L1360" i="1"/>
  <c r="H1361" i="1"/>
  <c r="I1361" i="1"/>
  <c r="J1361" i="1"/>
  <c r="K1361" i="1"/>
  <c r="L1361" i="1"/>
  <c r="H1362" i="1"/>
  <c r="I1362" i="1"/>
  <c r="J1362" i="1"/>
  <c r="K1362" i="1"/>
  <c r="L1362" i="1"/>
  <c r="H1363" i="1"/>
  <c r="I1363" i="1"/>
  <c r="J1363" i="1"/>
  <c r="K1363" i="1"/>
  <c r="L1363" i="1"/>
  <c r="H1364" i="1"/>
  <c r="I1364" i="1"/>
  <c r="J1364" i="1"/>
  <c r="K1364" i="1"/>
  <c r="L1364" i="1"/>
  <c r="H1365" i="1"/>
  <c r="I1365" i="1"/>
  <c r="J1365" i="1"/>
  <c r="K1365" i="1"/>
  <c r="L1365" i="1"/>
  <c r="H1366" i="1"/>
  <c r="I1366" i="1"/>
  <c r="J1366" i="1"/>
  <c r="K1366" i="1"/>
  <c r="L1366" i="1"/>
  <c r="H1367" i="1"/>
  <c r="I1367" i="1"/>
  <c r="J1367" i="1"/>
  <c r="K1367" i="1"/>
  <c r="L1367" i="1"/>
  <c r="H1368" i="1"/>
  <c r="I1368" i="1"/>
  <c r="J1368" i="1"/>
  <c r="K1368" i="1"/>
  <c r="L1368" i="1"/>
  <c r="H1369" i="1"/>
  <c r="I1369" i="1"/>
  <c r="J1369" i="1"/>
  <c r="K1369" i="1"/>
  <c r="L1369" i="1"/>
  <c r="H1370" i="1"/>
  <c r="I1370" i="1"/>
  <c r="J1370" i="1"/>
  <c r="K1370" i="1"/>
  <c r="L1370" i="1"/>
  <c r="H1371" i="1"/>
  <c r="I1371" i="1"/>
  <c r="J1371" i="1"/>
  <c r="K1371" i="1"/>
  <c r="L1371" i="1"/>
  <c r="H1372" i="1"/>
  <c r="I1372" i="1"/>
  <c r="J1372" i="1"/>
  <c r="K1372" i="1"/>
  <c r="L1372" i="1"/>
  <c r="H1373" i="1"/>
  <c r="I1373" i="1"/>
  <c r="J1373" i="1"/>
  <c r="K1373" i="1"/>
  <c r="L1373" i="1"/>
  <c r="H1374" i="1"/>
  <c r="I1374" i="1"/>
  <c r="J1374" i="1"/>
  <c r="K1374" i="1"/>
  <c r="L1374" i="1"/>
  <c r="H1375" i="1"/>
  <c r="I1375" i="1"/>
  <c r="J1375" i="1"/>
  <c r="K1375" i="1"/>
  <c r="L1375" i="1"/>
  <c r="H1376" i="1"/>
  <c r="I1376" i="1"/>
  <c r="J1376" i="1"/>
  <c r="K1376" i="1"/>
  <c r="L1376" i="1"/>
  <c r="H1377" i="1"/>
  <c r="I1377" i="1"/>
  <c r="J1377" i="1"/>
  <c r="K1377" i="1"/>
  <c r="L1377" i="1"/>
  <c r="H1378" i="1"/>
  <c r="I1378" i="1"/>
  <c r="J1378" i="1"/>
  <c r="K1378" i="1"/>
  <c r="L1378" i="1"/>
  <c r="H1379" i="1"/>
  <c r="I1379" i="1"/>
  <c r="J1379" i="1"/>
  <c r="K1379" i="1"/>
  <c r="L1379" i="1"/>
  <c r="H1380" i="1"/>
  <c r="I1380" i="1"/>
  <c r="J1380" i="1"/>
  <c r="K1380" i="1"/>
  <c r="L1380" i="1"/>
  <c r="H1381" i="1"/>
  <c r="I1381" i="1"/>
  <c r="J1381" i="1"/>
  <c r="K1381" i="1"/>
  <c r="L1381" i="1"/>
  <c r="H1382" i="1"/>
  <c r="I1382" i="1"/>
  <c r="J1382" i="1"/>
  <c r="K1382" i="1"/>
  <c r="L1382" i="1"/>
  <c r="H1383" i="1"/>
  <c r="I1383" i="1"/>
  <c r="J1383" i="1"/>
  <c r="K1383" i="1"/>
  <c r="L1383" i="1"/>
  <c r="H1384" i="1"/>
  <c r="I1384" i="1"/>
  <c r="J1384" i="1"/>
  <c r="K1384" i="1"/>
  <c r="L1384" i="1"/>
  <c r="H1385" i="1"/>
  <c r="I1385" i="1"/>
  <c r="J1385" i="1"/>
  <c r="K1385" i="1"/>
  <c r="L1385" i="1"/>
  <c r="H1386" i="1"/>
  <c r="I1386" i="1"/>
  <c r="J1386" i="1"/>
  <c r="K1386" i="1"/>
  <c r="L1386" i="1"/>
  <c r="H1387" i="1"/>
  <c r="I1387" i="1"/>
  <c r="J1387" i="1"/>
  <c r="K1387" i="1"/>
  <c r="L1387" i="1"/>
  <c r="H1388" i="1"/>
  <c r="I1388" i="1"/>
  <c r="J1388" i="1"/>
  <c r="K1388" i="1"/>
  <c r="L1388" i="1"/>
  <c r="H1389" i="1"/>
  <c r="I1389" i="1"/>
  <c r="J1389" i="1"/>
  <c r="K1389" i="1"/>
  <c r="L1389" i="1"/>
  <c r="H1390" i="1"/>
  <c r="I1390" i="1"/>
  <c r="J1390" i="1"/>
  <c r="K1390" i="1"/>
  <c r="L1390" i="1"/>
  <c r="H1391" i="1"/>
  <c r="I1391" i="1"/>
  <c r="J1391" i="1"/>
  <c r="K1391" i="1"/>
  <c r="L1391" i="1"/>
  <c r="H1392" i="1"/>
  <c r="I1392" i="1"/>
  <c r="J1392" i="1"/>
  <c r="K1392" i="1"/>
  <c r="L1392" i="1"/>
  <c r="H1393" i="1"/>
  <c r="I1393" i="1"/>
  <c r="J1393" i="1"/>
  <c r="K1393" i="1"/>
  <c r="L1393" i="1"/>
  <c r="H1394" i="1"/>
  <c r="I1394" i="1"/>
  <c r="J1394" i="1"/>
  <c r="K1394" i="1"/>
  <c r="L1394" i="1"/>
  <c r="H1395" i="1"/>
  <c r="I1395" i="1"/>
  <c r="J1395" i="1"/>
  <c r="K1395" i="1"/>
  <c r="L1395" i="1"/>
  <c r="H1396" i="1"/>
  <c r="I1396" i="1"/>
  <c r="J1396" i="1"/>
  <c r="K1396" i="1"/>
  <c r="L1396" i="1"/>
  <c r="H1397" i="1"/>
  <c r="I1397" i="1"/>
  <c r="J1397" i="1"/>
  <c r="K1397" i="1"/>
  <c r="L1397" i="1"/>
  <c r="H1398" i="1"/>
  <c r="I1398" i="1"/>
  <c r="J1398" i="1"/>
  <c r="K1398" i="1"/>
  <c r="L1398" i="1"/>
  <c r="H1399" i="1"/>
  <c r="I1399" i="1"/>
  <c r="J1399" i="1"/>
  <c r="K1399" i="1"/>
  <c r="L1399" i="1"/>
  <c r="H1400" i="1"/>
  <c r="I1400" i="1"/>
  <c r="J1400" i="1"/>
  <c r="K1400" i="1"/>
  <c r="L1400" i="1"/>
  <c r="H1401" i="1"/>
  <c r="I1401" i="1"/>
  <c r="J1401" i="1"/>
  <c r="K1401" i="1"/>
  <c r="L1401" i="1"/>
  <c r="H1402" i="1"/>
  <c r="I1402" i="1"/>
  <c r="J1402" i="1"/>
  <c r="K1402" i="1"/>
  <c r="L1402" i="1"/>
  <c r="H1403" i="1"/>
  <c r="I1403" i="1"/>
  <c r="J1403" i="1"/>
  <c r="K1403" i="1"/>
  <c r="L1403" i="1"/>
  <c r="H1404" i="1"/>
  <c r="I1404" i="1"/>
  <c r="J1404" i="1"/>
  <c r="K1404" i="1"/>
  <c r="L1404" i="1"/>
  <c r="H1405" i="1"/>
  <c r="I1405" i="1"/>
  <c r="J1405" i="1"/>
  <c r="K1405" i="1"/>
  <c r="L1405" i="1"/>
  <c r="H1406" i="1"/>
  <c r="I1406" i="1"/>
  <c r="J1406" i="1"/>
  <c r="K1406" i="1"/>
  <c r="L1406" i="1"/>
  <c r="H1407" i="1"/>
  <c r="I1407" i="1"/>
  <c r="J1407" i="1"/>
  <c r="K1407" i="1"/>
  <c r="L1407" i="1"/>
  <c r="H1408" i="1"/>
  <c r="I1408" i="1"/>
  <c r="J1408" i="1"/>
  <c r="K1408" i="1"/>
  <c r="L1408" i="1"/>
  <c r="H1409" i="1"/>
  <c r="I1409" i="1"/>
  <c r="J1409" i="1"/>
  <c r="K1409" i="1"/>
  <c r="L1409" i="1"/>
  <c r="H1410" i="1"/>
  <c r="I1410" i="1"/>
  <c r="J1410" i="1"/>
  <c r="K1410" i="1"/>
  <c r="L1410" i="1"/>
  <c r="H1411" i="1"/>
  <c r="I1411" i="1"/>
  <c r="J1411" i="1"/>
  <c r="K1411" i="1"/>
  <c r="L1411" i="1"/>
  <c r="H1412" i="1"/>
  <c r="I1412" i="1"/>
  <c r="J1412" i="1"/>
  <c r="K1412" i="1"/>
  <c r="L1412" i="1"/>
  <c r="H1413" i="1"/>
  <c r="I1413" i="1"/>
  <c r="J1413" i="1"/>
  <c r="K1413" i="1"/>
  <c r="L1413" i="1"/>
  <c r="H1414" i="1"/>
  <c r="I1414" i="1"/>
  <c r="J1414" i="1"/>
  <c r="K1414" i="1"/>
  <c r="L1414" i="1"/>
  <c r="H1415" i="1"/>
  <c r="I1415" i="1"/>
  <c r="J1415" i="1"/>
  <c r="K1415" i="1"/>
  <c r="L1415" i="1"/>
  <c r="H1416" i="1"/>
  <c r="I1416" i="1"/>
  <c r="J1416" i="1"/>
  <c r="K1416" i="1"/>
  <c r="L1416" i="1"/>
  <c r="H1417" i="1"/>
  <c r="I1417" i="1"/>
  <c r="J1417" i="1"/>
  <c r="K1417" i="1"/>
  <c r="L1417" i="1"/>
  <c r="H1418" i="1"/>
  <c r="I1418" i="1"/>
  <c r="J1418" i="1"/>
  <c r="K1418" i="1"/>
  <c r="L1418" i="1"/>
  <c r="H1419" i="1"/>
  <c r="I1419" i="1"/>
  <c r="J1419" i="1"/>
  <c r="K1419" i="1"/>
  <c r="L1419" i="1"/>
  <c r="H1420" i="1"/>
  <c r="I1420" i="1"/>
  <c r="J1420" i="1"/>
  <c r="K1420" i="1"/>
  <c r="L1420" i="1"/>
  <c r="H1421" i="1"/>
  <c r="I1421" i="1"/>
  <c r="J1421" i="1"/>
  <c r="K1421" i="1"/>
  <c r="L1421" i="1"/>
  <c r="H1422" i="1"/>
  <c r="I1422" i="1"/>
  <c r="J1422" i="1"/>
  <c r="K1422" i="1"/>
  <c r="L1422" i="1"/>
  <c r="H1423" i="1"/>
  <c r="I1423" i="1"/>
  <c r="J1423" i="1"/>
  <c r="K1423" i="1"/>
  <c r="L1423" i="1"/>
  <c r="H1424" i="1"/>
  <c r="I1424" i="1"/>
  <c r="J1424" i="1"/>
  <c r="K1424" i="1"/>
  <c r="L1424" i="1"/>
  <c r="H1425" i="1"/>
  <c r="I1425" i="1"/>
  <c r="J1425" i="1"/>
  <c r="K1425" i="1"/>
  <c r="L1425" i="1"/>
  <c r="H1426" i="1"/>
  <c r="I1426" i="1"/>
  <c r="J1426" i="1"/>
  <c r="K1426" i="1"/>
  <c r="L1426" i="1"/>
  <c r="H1427" i="1"/>
  <c r="I1427" i="1"/>
  <c r="J1427" i="1"/>
  <c r="K1427" i="1"/>
  <c r="L1427" i="1"/>
  <c r="H1428" i="1"/>
  <c r="I1428" i="1"/>
  <c r="J1428" i="1"/>
  <c r="K1428" i="1"/>
  <c r="L1428" i="1"/>
  <c r="H1429" i="1"/>
  <c r="I1429" i="1"/>
  <c r="J1429" i="1"/>
  <c r="K1429" i="1"/>
  <c r="L1429" i="1"/>
  <c r="H1430" i="1"/>
  <c r="I1430" i="1"/>
  <c r="J1430" i="1"/>
  <c r="K1430" i="1"/>
  <c r="L1430" i="1"/>
  <c r="H1431" i="1"/>
  <c r="I1431" i="1"/>
  <c r="J1431" i="1"/>
  <c r="K1431" i="1"/>
  <c r="L1431" i="1"/>
  <c r="H1432" i="1"/>
  <c r="I1432" i="1"/>
  <c r="J1432" i="1"/>
  <c r="K1432" i="1"/>
  <c r="L1432" i="1"/>
  <c r="H1433" i="1"/>
  <c r="I1433" i="1"/>
  <c r="J1433" i="1"/>
  <c r="K1433" i="1"/>
  <c r="L1433" i="1"/>
  <c r="H1434" i="1"/>
  <c r="I1434" i="1"/>
  <c r="J1434" i="1"/>
  <c r="K1434" i="1"/>
  <c r="L1434" i="1"/>
  <c r="H1435" i="1"/>
  <c r="I1435" i="1"/>
  <c r="J1435" i="1"/>
  <c r="K1435" i="1"/>
  <c r="L1435" i="1"/>
  <c r="H1436" i="1"/>
  <c r="I1436" i="1"/>
  <c r="J1436" i="1"/>
  <c r="K1436" i="1"/>
  <c r="L1436" i="1"/>
  <c r="H1437" i="1"/>
  <c r="I1437" i="1"/>
  <c r="J1437" i="1"/>
  <c r="K1437" i="1"/>
  <c r="L1437" i="1"/>
  <c r="H1438" i="1"/>
  <c r="I1438" i="1"/>
  <c r="J1438" i="1"/>
  <c r="K1438" i="1"/>
  <c r="L1438" i="1"/>
  <c r="H1439" i="1"/>
  <c r="I1439" i="1"/>
  <c r="J1439" i="1"/>
  <c r="K1439" i="1"/>
  <c r="L1439" i="1"/>
  <c r="H1440" i="1"/>
  <c r="I1440" i="1"/>
  <c r="J1440" i="1"/>
  <c r="K1440" i="1"/>
  <c r="L1440" i="1"/>
  <c r="H1441" i="1"/>
  <c r="I1441" i="1"/>
  <c r="J1441" i="1"/>
  <c r="K1441" i="1"/>
  <c r="L1441" i="1"/>
  <c r="H1442" i="1"/>
  <c r="I1442" i="1"/>
  <c r="J1442" i="1"/>
  <c r="K1442" i="1"/>
  <c r="L1442" i="1"/>
  <c r="H1443" i="1"/>
  <c r="I1443" i="1"/>
  <c r="J1443" i="1"/>
  <c r="K1443" i="1"/>
  <c r="L1443" i="1"/>
  <c r="H1444" i="1"/>
  <c r="I1444" i="1"/>
  <c r="J1444" i="1"/>
  <c r="K1444" i="1"/>
  <c r="L1444" i="1"/>
  <c r="H1445" i="1"/>
  <c r="I1445" i="1"/>
  <c r="J1445" i="1"/>
  <c r="K1445" i="1"/>
  <c r="L1445" i="1"/>
  <c r="H1446" i="1"/>
  <c r="I1446" i="1"/>
  <c r="J1446" i="1"/>
  <c r="K1446" i="1"/>
  <c r="L1446" i="1"/>
  <c r="H1447" i="1"/>
  <c r="I1447" i="1"/>
  <c r="J1447" i="1"/>
  <c r="K1447" i="1"/>
  <c r="L1447" i="1"/>
  <c r="H1448" i="1"/>
  <c r="I1448" i="1"/>
  <c r="J1448" i="1"/>
  <c r="K1448" i="1"/>
  <c r="L1448" i="1"/>
  <c r="H1449" i="1"/>
  <c r="I1449" i="1"/>
  <c r="J1449" i="1"/>
  <c r="K1449" i="1"/>
  <c r="L1449" i="1"/>
  <c r="H1450" i="1"/>
  <c r="I1450" i="1"/>
  <c r="J1450" i="1"/>
  <c r="K1450" i="1"/>
  <c r="L1450" i="1"/>
  <c r="H1451" i="1"/>
  <c r="I1451" i="1"/>
  <c r="J1451" i="1"/>
  <c r="K1451" i="1"/>
  <c r="L1451" i="1"/>
  <c r="H1452" i="1"/>
  <c r="I1452" i="1"/>
  <c r="J1452" i="1"/>
  <c r="K1452" i="1"/>
  <c r="L1452" i="1"/>
  <c r="H1453" i="1"/>
  <c r="I1453" i="1"/>
  <c r="J1453" i="1"/>
  <c r="K1453" i="1"/>
  <c r="L1453" i="1"/>
  <c r="H1454" i="1"/>
  <c r="I1454" i="1"/>
  <c r="J1454" i="1"/>
  <c r="K1454" i="1"/>
  <c r="L1454" i="1"/>
  <c r="H1455" i="1"/>
  <c r="I1455" i="1"/>
  <c r="J1455" i="1"/>
  <c r="K1455" i="1"/>
  <c r="L1455" i="1"/>
  <c r="H1456" i="1"/>
  <c r="I1456" i="1"/>
  <c r="J1456" i="1"/>
  <c r="K1456" i="1"/>
  <c r="L1456" i="1"/>
  <c r="H1457" i="1"/>
  <c r="I1457" i="1"/>
  <c r="J1457" i="1"/>
  <c r="K1457" i="1"/>
  <c r="L1457" i="1"/>
  <c r="H1458" i="1"/>
  <c r="I1458" i="1"/>
  <c r="J1458" i="1"/>
  <c r="K1458" i="1"/>
  <c r="L1458" i="1"/>
  <c r="H1459" i="1"/>
  <c r="I1459" i="1"/>
  <c r="J1459" i="1"/>
  <c r="K1459" i="1"/>
  <c r="L1459" i="1"/>
  <c r="H1460" i="1"/>
  <c r="I1460" i="1"/>
  <c r="J1460" i="1"/>
  <c r="K1460" i="1"/>
  <c r="L1460" i="1"/>
  <c r="H1461" i="1"/>
  <c r="I1461" i="1"/>
  <c r="J1461" i="1"/>
  <c r="K1461" i="1"/>
  <c r="L1461" i="1"/>
  <c r="H1462" i="1"/>
  <c r="I1462" i="1"/>
  <c r="J1462" i="1"/>
  <c r="K1462" i="1"/>
  <c r="L1462" i="1"/>
  <c r="H1463" i="1"/>
  <c r="I1463" i="1"/>
  <c r="J1463" i="1"/>
  <c r="K1463" i="1"/>
  <c r="L1463" i="1"/>
  <c r="H1464" i="1"/>
  <c r="I1464" i="1"/>
  <c r="J1464" i="1"/>
  <c r="K1464" i="1"/>
  <c r="L1464" i="1"/>
  <c r="H1465" i="1"/>
  <c r="I1465" i="1"/>
  <c r="J1465" i="1"/>
  <c r="K1465" i="1"/>
  <c r="L1465" i="1"/>
  <c r="H1466" i="1"/>
  <c r="I1466" i="1"/>
  <c r="J1466" i="1"/>
  <c r="K1466" i="1"/>
  <c r="L1466" i="1"/>
  <c r="H1467" i="1"/>
  <c r="I1467" i="1"/>
  <c r="J1467" i="1"/>
  <c r="K1467" i="1"/>
  <c r="L1467" i="1"/>
  <c r="H1468" i="1"/>
  <c r="I1468" i="1"/>
  <c r="J1468" i="1"/>
  <c r="K1468" i="1"/>
  <c r="L1468" i="1"/>
  <c r="H1469" i="1"/>
  <c r="I1469" i="1"/>
  <c r="J1469" i="1"/>
  <c r="K1469" i="1"/>
  <c r="L1469" i="1"/>
  <c r="H1470" i="1"/>
  <c r="I1470" i="1"/>
  <c r="J1470" i="1"/>
  <c r="K1470" i="1"/>
  <c r="L1470" i="1"/>
  <c r="H1471" i="1"/>
  <c r="I1471" i="1"/>
  <c r="J1471" i="1"/>
  <c r="K1471" i="1"/>
  <c r="L1471" i="1"/>
  <c r="H1472" i="1"/>
  <c r="I1472" i="1"/>
  <c r="J1472" i="1"/>
  <c r="K1472" i="1"/>
  <c r="L1472" i="1"/>
  <c r="H1473" i="1"/>
  <c r="I1473" i="1"/>
  <c r="J1473" i="1"/>
  <c r="K1473" i="1"/>
  <c r="L1473" i="1"/>
  <c r="H1474" i="1"/>
  <c r="I1474" i="1"/>
  <c r="J1474" i="1"/>
  <c r="K1474" i="1"/>
  <c r="L1474" i="1"/>
  <c r="H1475" i="1"/>
  <c r="I1475" i="1"/>
  <c r="J1475" i="1"/>
  <c r="K1475" i="1"/>
  <c r="L1475" i="1"/>
  <c r="H1476" i="1"/>
  <c r="I1476" i="1"/>
  <c r="J1476" i="1"/>
  <c r="K1476" i="1"/>
  <c r="L1476" i="1"/>
  <c r="H1477" i="1"/>
  <c r="I1477" i="1"/>
  <c r="J1477" i="1"/>
  <c r="K1477" i="1"/>
  <c r="L1477" i="1"/>
  <c r="H1478" i="1"/>
  <c r="I1478" i="1"/>
  <c r="J1478" i="1"/>
  <c r="K1478" i="1"/>
  <c r="L1478" i="1"/>
  <c r="H1479" i="1"/>
  <c r="I1479" i="1"/>
  <c r="J1479" i="1"/>
  <c r="K1479" i="1"/>
  <c r="L1479" i="1"/>
  <c r="H1480" i="1"/>
  <c r="I1480" i="1"/>
  <c r="J1480" i="1"/>
  <c r="K1480" i="1"/>
  <c r="L1480" i="1"/>
  <c r="H1481" i="1"/>
  <c r="I1481" i="1"/>
  <c r="J1481" i="1"/>
  <c r="K1481" i="1"/>
  <c r="L1481" i="1"/>
  <c r="H1482" i="1"/>
  <c r="I1482" i="1"/>
  <c r="J1482" i="1"/>
  <c r="K1482" i="1"/>
  <c r="L1482" i="1"/>
  <c r="H1483" i="1"/>
  <c r="I1483" i="1"/>
  <c r="J1483" i="1"/>
  <c r="K1483" i="1"/>
  <c r="L1483" i="1"/>
  <c r="H1484" i="1"/>
  <c r="I1484" i="1"/>
  <c r="J1484" i="1"/>
  <c r="K1484" i="1"/>
  <c r="L1484" i="1"/>
  <c r="H1485" i="1"/>
  <c r="I1485" i="1"/>
  <c r="J1485" i="1"/>
  <c r="K1485" i="1"/>
  <c r="L1485" i="1"/>
  <c r="H1486" i="1"/>
  <c r="I1486" i="1"/>
  <c r="J1486" i="1"/>
  <c r="K1486" i="1"/>
  <c r="L1486" i="1"/>
  <c r="H1487" i="1"/>
  <c r="I1487" i="1"/>
  <c r="J1487" i="1"/>
  <c r="K1487" i="1"/>
  <c r="L1487" i="1"/>
  <c r="H1488" i="1"/>
  <c r="I1488" i="1"/>
  <c r="J1488" i="1"/>
  <c r="K1488" i="1"/>
  <c r="L1488" i="1"/>
  <c r="H1489" i="1"/>
  <c r="I1489" i="1"/>
  <c r="J1489" i="1"/>
  <c r="K1489" i="1"/>
  <c r="L1489" i="1"/>
  <c r="H1490" i="1"/>
  <c r="I1490" i="1"/>
  <c r="J1490" i="1"/>
  <c r="K1490" i="1"/>
  <c r="L1490" i="1"/>
  <c r="H1491" i="1"/>
  <c r="I1491" i="1"/>
  <c r="J1491" i="1"/>
  <c r="K1491" i="1"/>
  <c r="L1491" i="1"/>
  <c r="H1492" i="1"/>
  <c r="I1492" i="1"/>
  <c r="J1492" i="1"/>
  <c r="K1492" i="1"/>
  <c r="L1492" i="1"/>
  <c r="H1493" i="1"/>
  <c r="I1493" i="1"/>
  <c r="J1493" i="1"/>
  <c r="K1493" i="1"/>
  <c r="L1493" i="1"/>
  <c r="H1494" i="1"/>
  <c r="I1494" i="1"/>
  <c r="J1494" i="1"/>
  <c r="K1494" i="1"/>
  <c r="L1494" i="1"/>
  <c r="H1495" i="1"/>
  <c r="I1495" i="1"/>
  <c r="J1495" i="1"/>
  <c r="K1495" i="1"/>
  <c r="L1495" i="1"/>
  <c r="H1496" i="1"/>
  <c r="I1496" i="1"/>
  <c r="J1496" i="1"/>
  <c r="K1496" i="1"/>
  <c r="L1496" i="1"/>
  <c r="H1497" i="1"/>
  <c r="I1497" i="1"/>
  <c r="J1497" i="1"/>
  <c r="K1497" i="1"/>
  <c r="L1497" i="1"/>
  <c r="H1498" i="1"/>
  <c r="I1498" i="1"/>
  <c r="J1498" i="1"/>
  <c r="K1498" i="1"/>
  <c r="L1498" i="1"/>
  <c r="H1499" i="1"/>
  <c r="I1499" i="1"/>
  <c r="J1499" i="1"/>
  <c r="K1499" i="1"/>
  <c r="L1499" i="1"/>
  <c r="H1500" i="1"/>
  <c r="I1500" i="1"/>
  <c r="J1500" i="1"/>
  <c r="K1500" i="1"/>
  <c r="L1500" i="1"/>
  <c r="H1501" i="1"/>
  <c r="I1501" i="1"/>
  <c r="J1501" i="1"/>
  <c r="K1501" i="1"/>
  <c r="L1501" i="1"/>
  <c r="H1502" i="1"/>
  <c r="I1502" i="1"/>
  <c r="J1502" i="1"/>
  <c r="K1502" i="1"/>
  <c r="L1502" i="1"/>
  <c r="H1503" i="1"/>
  <c r="I1503" i="1"/>
  <c r="J1503" i="1"/>
  <c r="K1503" i="1"/>
  <c r="L1503" i="1"/>
  <c r="H1504" i="1"/>
  <c r="I1504" i="1"/>
  <c r="J1504" i="1"/>
  <c r="K1504" i="1"/>
  <c r="L1504" i="1"/>
  <c r="H1505" i="1"/>
  <c r="I1505" i="1"/>
  <c r="J1505" i="1"/>
  <c r="K1505" i="1"/>
  <c r="L1505" i="1"/>
  <c r="H1506" i="1"/>
  <c r="I1506" i="1"/>
  <c r="J1506" i="1"/>
  <c r="K1506" i="1"/>
  <c r="L1506" i="1"/>
  <c r="H1507" i="1"/>
  <c r="I1507" i="1"/>
  <c r="J1507" i="1"/>
  <c r="K1507" i="1"/>
  <c r="L1507" i="1"/>
  <c r="H1508" i="1"/>
  <c r="I1508" i="1"/>
  <c r="J1508" i="1"/>
  <c r="K1508" i="1"/>
  <c r="L1508" i="1"/>
  <c r="H1509" i="1"/>
  <c r="I1509" i="1"/>
  <c r="J1509" i="1"/>
  <c r="K1509" i="1"/>
  <c r="L1509" i="1"/>
  <c r="H1510" i="1"/>
  <c r="I1510" i="1"/>
  <c r="J1510" i="1"/>
  <c r="K1510" i="1"/>
  <c r="L1510" i="1"/>
  <c r="H1511" i="1"/>
  <c r="I1511" i="1"/>
  <c r="J1511" i="1"/>
  <c r="K1511" i="1"/>
  <c r="L1511" i="1"/>
  <c r="H1512" i="1"/>
  <c r="I1512" i="1"/>
  <c r="J1512" i="1"/>
  <c r="K1512" i="1"/>
  <c r="L1512" i="1"/>
  <c r="H1513" i="1"/>
  <c r="I1513" i="1"/>
  <c r="J1513" i="1"/>
  <c r="K1513" i="1"/>
  <c r="L1513" i="1"/>
  <c r="H1514" i="1"/>
  <c r="I1514" i="1"/>
  <c r="J1514" i="1"/>
  <c r="K1514" i="1"/>
  <c r="L1514" i="1"/>
  <c r="H1515" i="1"/>
  <c r="I1515" i="1"/>
  <c r="J1515" i="1"/>
  <c r="K1515" i="1"/>
  <c r="L1515" i="1"/>
  <c r="H1516" i="1"/>
  <c r="I1516" i="1"/>
  <c r="J1516" i="1"/>
  <c r="K1516" i="1"/>
  <c r="L1516" i="1"/>
  <c r="H1517" i="1"/>
  <c r="I1517" i="1"/>
  <c r="J1517" i="1"/>
  <c r="K1517" i="1"/>
  <c r="L1517" i="1"/>
  <c r="H1518" i="1"/>
  <c r="I1518" i="1"/>
  <c r="J1518" i="1"/>
  <c r="K1518" i="1"/>
  <c r="L1518" i="1"/>
  <c r="H1519" i="1"/>
  <c r="I1519" i="1"/>
  <c r="J1519" i="1"/>
  <c r="K1519" i="1"/>
  <c r="L1519" i="1"/>
  <c r="H1520" i="1"/>
  <c r="I1520" i="1"/>
  <c r="J1520" i="1"/>
  <c r="K1520" i="1"/>
  <c r="L1520" i="1"/>
  <c r="H1521" i="1"/>
  <c r="I1521" i="1"/>
  <c r="J1521" i="1"/>
  <c r="K1521" i="1"/>
  <c r="L1521" i="1"/>
  <c r="H1522" i="1"/>
  <c r="I1522" i="1"/>
  <c r="J1522" i="1"/>
  <c r="K1522" i="1"/>
  <c r="L1522" i="1"/>
  <c r="H1523" i="1"/>
  <c r="I1523" i="1"/>
  <c r="J1523" i="1"/>
  <c r="K1523" i="1"/>
  <c r="L1523" i="1"/>
  <c r="H1524" i="1"/>
  <c r="I1524" i="1"/>
  <c r="J1524" i="1"/>
  <c r="K1524" i="1"/>
  <c r="L1524" i="1"/>
  <c r="H1525" i="1"/>
  <c r="I1525" i="1"/>
  <c r="J1525" i="1"/>
  <c r="K1525" i="1"/>
  <c r="L1525" i="1"/>
  <c r="H1526" i="1"/>
  <c r="I1526" i="1"/>
  <c r="J1526" i="1"/>
  <c r="K1526" i="1"/>
  <c r="L1526" i="1"/>
  <c r="H1527" i="1"/>
  <c r="I1527" i="1"/>
  <c r="J1527" i="1"/>
  <c r="K1527" i="1"/>
  <c r="L1527" i="1"/>
  <c r="H1528" i="1"/>
  <c r="I1528" i="1"/>
  <c r="J1528" i="1"/>
  <c r="K1528" i="1"/>
  <c r="L1528" i="1"/>
  <c r="H1529" i="1"/>
  <c r="I1529" i="1"/>
  <c r="J1529" i="1"/>
  <c r="K1529" i="1"/>
  <c r="L1529" i="1"/>
  <c r="H1530" i="1"/>
  <c r="I1530" i="1"/>
  <c r="J1530" i="1"/>
  <c r="K1530" i="1"/>
  <c r="L1530" i="1"/>
  <c r="H1531" i="1"/>
  <c r="I1531" i="1"/>
  <c r="J1531" i="1"/>
  <c r="K1531" i="1"/>
  <c r="L1531" i="1"/>
  <c r="H1532" i="1"/>
  <c r="I1532" i="1"/>
  <c r="J1532" i="1"/>
  <c r="K1532" i="1"/>
  <c r="L1532" i="1"/>
  <c r="H1533" i="1"/>
  <c r="I1533" i="1"/>
  <c r="J1533" i="1"/>
  <c r="K1533" i="1"/>
  <c r="L1533" i="1"/>
  <c r="H1534" i="1"/>
  <c r="I1534" i="1"/>
  <c r="J1534" i="1"/>
  <c r="K1534" i="1"/>
  <c r="L1534" i="1"/>
  <c r="H1535" i="1"/>
  <c r="I1535" i="1"/>
  <c r="J1535" i="1"/>
  <c r="K1535" i="1"/>
  <c r="L1535" i="1"/>
  <c r="H1536" i="1"/>
  <c r="I1536" i="1"/>
  <c r="J1536" i="1"/>
  <c r="K1536" i="1"/>
  <c r="L1536" i="1"/>
  <c r="H1537" i="1"/>
  <c r="I1537" i="1"/>
  <c r="J1537" i="1"/>
  <c r="K1537" i="1"/>
  <c r="L1537" i="1"/>
  <c r="H1538" i="1"/>
  <c r="I1538" i="1"/>
  <c r="J1538" i="1"/>
  <c r="K1538" i="1"/>
  <c r="L1538" i="1"/>
  <c r="H1539" i="1"/>
  <c r="I1539" i="1"/>
  <c r="J1539" i="1"/>
  <c r="K1539" i="1"/>
  <c r="L1539" i="1"/>
  <c r="H1540" i="1"/>
  <c r="I1540" i="1"/>
  <c r="J1540" i="1"/>
  <c r="K1540" i="1"/>
  <c r="L1540" i="1"/>
  <c r="H1541" i="1"/>
  <c r="I1541" i="1"/>
  <c r="J1541" i="1"/>
  <c r="K1541" i="1"/>
  <c r="L1541" i="1"/>
  <c r="H1542" i="1"/>
  <c r="I1542" i="1"/>
  <c r="J1542" i="1"/>
  <c r="K1542" i="1"/>
  <c r="L1542" i="1"/>
  <c r="H1543" i="1"/>
  <c r="I1543" i="1"/>
  <c r="J1543" i="1"/>
  <c r="K1543" i="1"/>
  <c r="L1543" i="1"/>
  <c r="H1544" i="1"/>
  <c r="I1544" i="1"/>
  <c r="J1544" i="1"/>
  <c r="K1544" i="1"/>
  <c r="L1544" i="1"/>
  <c r="H1545" i="1"/>
  <c r="I1545" i="1"/>
  <c r="J1545" i="1"/>
  <c r="K1545" i="1"/>
  <c r="L1545" i="1"/>
  <c r="H1546" i="1"/>
  <c r="I1546" i="1"/>
  <c r="J1546" i="1"/>
  <c r="K1546" i="1"/>
  <c r="L1546" i="1"/>
  <c r="H1547" i="1"/>
  <c r="I1547" i="1"/>
  <c r="J1547" i="1"/>
  <c r="K1547" i="1"/>
  <c r="L1547" i="1"/>
  <c r="H1548" i="1"/>
  <c r="I1548" i="1"/>
  <c r="J1548" i="1"/>
  <c r="K1548" i="1"/>
  <c r="L1548" i="1"/>
  <c r="H1549" i="1"/>
  <c r="I1549" i="1"/>
  <c r="J1549" i="1"/>
  <c r="K1549" i="1"/>
  <c r="L1549" i="1"/>
  <c r="H1550" i="1"/>
  <c r="I1550" i="1"/>
  <c r="J1550" i="1"/>
  <c r="K1550" i="1"/>
  <c r="L1550" i="1"/>
  <c r="H1551" i="1"/>
  <c r="I1551" i="1"/>
  <c r="J1551" i="1"/>
  <c r="K1551" i="1"/>
  <c r="L1551" i="1"/>
  <c r="H1552" i="1"/>
  <c r="I1552" i="1"/>
  <c r="J1552" i="1"/>
  <c r="K1552" i="1"/>
  <c r="L1552" i="1"/>
  <c r="H1553" i="1"/>
  <c r="I1553" i="1"/>
  <c r="J1553" i="1"/>
  <c r="K1553" i="1"/>
  <c r="L1553" i="1"/>
  <c r="H1554" i="1"/>
  <c r="I1554" i="1"/>
  <c r="J1554" i="1"/>
  <c r="K1554" i="1"/>
  <c r="L1554" i="1"/>
  <c r="H1555" i="1"/>
  <c r="I1555" i="1"/>
  <c r="J1555" i="1"/>
  <c r="K1555" i="1"/>
  <c r="L1555" i="1"/>
  <c r="H1556" i="1"/>
  <c r="I1556" i="1"/>
  <c r="J1556" i="1"/>
  <c r="K1556" i="1"/>
  <c r="L1556" i="1"/>
  <c r="H1557" i="1"/>
  <c r="I1557" i="1"/>
  <c r="J1557" i="1"/>
  <c r="K1557" i="1"/>
  <c r="L1557" i="1"/>
  <c r="H1558" i="1"/>
  <c r="I1558" i="1"/>
  <c r="J1558" i="1"/>
  <c r="K1558" i="1"/>
  <c r="L1558" i="1"/>
  <c r="H1559" i="1"/>
  <c r="I1559" i="1"/>
  <c r="J1559" i="1"/>
  <c r="K1559" i="1"/>
  <c r="L1559" i="1"/>
  <c r="H1560" i="1"/>
  <c r="I1560" i="1"/>
  <c r="J1560" i="1"/>
  <c r="K1560" i="1"/>
  <c r="L1560" i="1"/>
  <c r="H1561" i="1"/>
  <c r="I1561" i="1"/>
  <c r="J1561" i="1"/>
  <c r="K1561" i="1"/>
  <c r="L1561" i="1"/>
  <c r="H1562" i="1"/>
  <c r="I1562" i="1"/>
  <c r="J1562" i="1"/>
  <c r="K1562" i="1"/>
  <c r="L1562" i="1"/>
  <c r="H1563" i="1"/>
  <c r="I1563" i="1"/>
  <c r="J1563" i="1"/>
  <c r="K1563" i="1"/>
  <c r="L1563" i="1"/>
  <c r="H1564" i="1"/>
  <c r="I1564" i="1"/>
  <c r="J1564" i="1"/>
  <c r="K1564" i="1"/>
  <c r="L1564" i="1"/>
  <c r="H1565" i="1"/>
  <c r="I1565" i="1"/>
  <c r="J1565" i="1"/>
  <c r="K1565" i="1"/>
  <c r="L1565" i="1"/>
  <c r="H1566" i="1"/>
  <c r="I1566" i="1"/>
  <c r="J1566" i="1"/>
  <c r="K1566" i="1"/>
  <c r="L1566" i="1"/>
  <c r="H1567" i="1"/>
  <c r="I1567" i="1"/>
  <c r="J1567" i="1"/>
  <c r="K1567" i="1"/>
  <c r="L1567" i="1"/>
  <c r="H1568" i="1"/>
  <c r="I1568" i="1"/>
  <c r="J1568" i="1"/>
  <c r="K1568" i="1"/>
  <c r="L1568" i="1"/>
  <c r="H1569" i="1"/>
  <c r="I1569" i="1"/>
  <c r="J1569" i="1"/>
  <c r="K1569" i="1"/>
  <c r="L1569" i="1"/>
  <c r="H1570" i="1"/>
  <c r="I1570" i="1"/>
  <c r="J1570" i="1"/>
  <c r="K1570" i="1"/>
  <c r="L1570" i="1"/>
  <c r="H1571" i="1"/>
  <c r="I1571" i="1"/>
  <c r="J1571" i="1"/>
  <c r="K1571" i="1"/>
  <c r="L1571" i="1"/>
  <c r="H1572" i="1"/>
  <c r="I1572" i="1"/>
  <c r="J1572" i="1"/>
  <c r="K1572" i="1"/>
  <c r="L1572" i="1"/>
  <c r="H1573" i="1"/>
  <c r="I1573" i="1"/>
  <c r="J1573" i="1"/>
  <c r="K1573" i="1"/>
  <c r="L1573" i="1"/>
  <c r="H1574" i="1"/>
  <c r="I1574" i="1"/>
  <c r="J1574" i="1"/>
  <c r="K1574" i="1"/>
  <c r="L1574" i="1"/>
  <c r="H1575" i="1"/>
  <c r="I1575" i="1"/>
  <c r="J1575" i="1"/>
  <c r="K1575" i="1"/>
  <c r="L1575" i="1"/>
  <c r="H1576" i="1"/>
  <c r="I1576" i="1"/>
  <c r="J1576" i="1"/>
  <c r="K1576" i="1"/>
  <c r="L1576" i="1"/>
  <c r="H1577" i="1"/>
  <c r="I1577" i="1"/>
  <c r="J1577" i="1"/>
  <c r="K1577" i="1"/>
  <c r="L1577" i="1"/>
  <c r="H1578" i="1"/>
  <c r="I1578" i="1"/>
  <c r="J1578" i="1"/>
  <c r="K1578" i="1"/>
  <c r="L1578" i="1"/>
  <c r="H1579" i="1"/>
  <c r="I1579" i="1"/>
  <c r="J1579" i="1"/>
  <c r="K1579" i="1"/>
  <c r="L1579" i="1"/>
  <c r="H1580" i="1"/>
  <c r="I1580" i="1"/>
  <c r="J1580" i="1"/>
  <c r="K1580" i="1"/>
  <c r="L1580" i="1"/>
  <c r="H1581" i="1"/>
  <c r="I1581" i="1"/>
  <c r="J1581" i="1"/>
  <c r="K1581" i="1"/>
  <c r="L1581" i="1"/>
  <c r="H1582" i="1"/>
  <c r="I1582" i="1"/>
  <c r="J1582" i="1"/>
  <c r="K1582" i="1"/>
  <c r="L1582" i="1"/>
  <c r="H1583" i="1"/>
  <c r="I1583" i="1"/>
  <c r="J1583" i="1"/>
  <c r="K1583" i="1"/>
  <c r="L1583" i="1"/>
  <c r="H1584" i="1"/>
  <c r="I1584" i="1"/>
  <c r="J1584" i="1"/>
  <c r="K1584" i="1"/>
  <c r="L1584" i="1"/>
  <c r="H1585" i="1"/>
  <c r="I1585" i="1"/>
  <c r="J1585" i="1"/>
  <c r="K1585" i="1"/>
  <c r="L1585" i="1"/>
  <c r="H1586" i="1"/>
  <c r="I1586" i="1"/>
  <c r="J1586" i="1"/>
  <c r="K1586" i="1"/>
  <c r="L1586" i="1"/>
  <c r="H1587" i="1"/>
  <c r="I1587" i="1"/>
  <c r="J1587" i="1"/>
  <c r="K1587" i="1"/>
  <c r="L1587" i="1"/>
  <c r="H1588" i="1"/>
  <c r="I1588" i="1"/>
  <c r="J1588" i="1"/>
  <c r="K1588" i="1"/>
  <c r="L1588" i="1"/>
  <c r="H1589" i="1"/>
  <c r="I1589" i="1"/>
  <c r="J1589" i="1"/>
  <c r="K1589" i="1"/>
  <c r="L1589" i="1"/>
  <c r="H1590" i="1"/>
  <c r="I1590" i="1"/>
  <c r="J1590" i="1"/>
  <c r="K1590" i="1"/>
  <c r="L1590" i="1"/>
  <c r="H1591" i="1"/>
  <c r="I1591" i="1"/>
  <c r="J1591" i="1"/>
  <c r="K1591" i="1"/>
  <c r="L1591" i="1"/>
  <c r="H1592" i="1"/>
  <c r="I1592" i="1"/>
  <c r="J1592" i="1"/>
  <c r="K1592" i="1"/>
  <c r="L1592" i="1"/>
  <c r="H1593" i="1"/>
  <c r="I1593" i="1"/>
  <c r="J1593" i="1"/>
  <c r="K1593" i="1"/>
  <c r="L1593" i="1"/>
  <c r="H1594" i="1"/>
  <c r="I1594" i="1"/>
  <c r="J1594" i="1"/>
  <c r="K1594" i="1"/>
  <c r="L1594" i="1"/>
  <c r="H1595" i="1"/>
  <c r="I1595" i="1"/>
  <c r="J1595" i="1"/>
  <c r="K1595" i="1"/>
  <c r="L1595" i="1"/>
  <c r="H1596" i="1"/>
  <c r="I1596" i="1"/>
  <c r="J1596" i="1"/>
  <c r="K1596" i="1"/>
  <c r="L1596" i="1"/>
  <c r="H1597" i="1"/>
  <c r="I1597" i="1"/>
  <c r="J1597" i="1"/>
  <c r="K1597" i="1"/>
  <c r="L1597" i="1"/>
  <c r="H1598" i="1"/>
  <c r="I1598" i="1"/>
  <c r="J1598" i="1"/>
  <c r="K1598" i="1"/>
  <c r="L1598" i="1"/>
  <c r="H1599" i="1"/>
  <c r="I1599" i="1"/>
  <c r="J1599" i="1"/>
  <c r="K1599" i="1"/>
  <c r="L1599" i="1"/>
  <c r="H1600" i="1"/>
  <c r="I1600" i="1"/>
  <c r="J1600" i="1"/>
  <c r="K1600" i="1"/>
  <c r="L1600" i="1"/>
  <c r="H1601" i="1"/>
  <c r="I1601" i="1"/>
  <c r="J1601" i="1"/>
  <c r="K1601" i="1"/>
  <c r="L1601" i="1"/>
  <c r="H1602" i="1"/>
  <c r="I1602" i="1"/>
  <c r="J1602" i="1"/>
  <c r="K1602" i="1"/>
  <c r="L1602" i="1"/>
  <c r="H1603" i="1"/>
  <c r="I1603" i="1"/>
  <c r="J1603" i="1"/>
  <c r="K1603" i="1"/>
  <c r="L1603" i="1"/>
  <c r="H1604" i="1"/>
  <c r="I1604" i="1"/>
  <c r="J1604" i="1"/>
  <c r="K1604" i="1"/>
  <c r="L1604" i="1"/>
  <c r="H1605" i="1"/>
  <c r="I1605" i="1"/>
  <c r="J1605" i="1"/>
  <c r="K1605" i="1"/>
  <c r="L1605" i="1"/>
  <c r="H1606" i="1"/>
  <c r="I1606" i="1"/>
  <c r="J1606" i="1"/>
  <c r="K1606" i="1"/>
  <c r="L1606" i="1"/>
  <c r="H1607" i="1"/>
  <c r="I1607" i="1"/>
  <c r="J1607" i="1"/>
  <c r="K1607" i="1"/>
  <c r="L1607" i="1"/>
  <c r="H1608" i="1"/>
  <c r="I1608" i="1"/>
  <c r="J1608" i="1"/>
  <c r="K1608" i="1"/>
  <c r="L1608" i="1"/>
  <c r="H1609" i="1"/>
  <c r="I1609" i="1"/>
  <c r="J1609" i="1"/>
  <c r="K1609" i="1"/>
  <c r="L1609" i="1"/>
  <c r="H1610" i="1"/>
  <c r="I1610" i="1"/>
  <c r="J1610" i="1"/>
  <c r="K1610" i="1"/>
  <c r="L1610" i="1"/>
  <c r="H1611" i="1"/>
  <c r="I1611" i="1"/>
  <c r="J1611" i="1"/>
  <c r="K1611" i="1"/>
  <c r="L1611" i="1"/>
  <c r="H1612" i="1"/>
  <c r="I1612" i="1"/>
  <c r="J1612" i="1"/>
  <c r="K1612" i="1"/>
  <c r="L1612" i="1"/>
  <c r="H1613" i="1"/>
  <c r="I1613" i="1"/>
  <c r="J1613" i="1"/>
  <c r="K1613" i="1"/>
  <c r="L1613" i="1"/>
  <c r="H1614" i="1"/>
  <c r="I1614" i="1"/>
  <c r="J1614" i="1"/>
  <c r="K1614" i="1"/>
  <c r="L1614" i="1"/>
  <c r="H1615" i="1"/>
  <c r="I1615" i="1"/>
  <c r="J1615" i="1"/>
  <c r="K1615" i="1"/>
  <c r="L1615" i="1"/>
  <c r="H1616" i="1"/>
  <c r="I1616" i="1"/>
  <c r="J1616" i="1"/>
  <c r="K1616" i="1"/>
  <c r="L1616" i="1"/>
  <c r="H1617" i="1"/>
  <c r="I1617" i="1"/>
  <c r="J1617" i="1"/>
  <c r="K1617" i="1"/>
  <c r="L1617" i="1"/>
  <c r="H1618" i="1"/>
  <c r="I1618" i="1"/>
  <c r="J1618" i="1"/>
  <c r="K1618" i="1"/>
  <c r="L1618" i="1"/>
  <c r="H1619" i="1"/>
  <c r="I1619" i="1"/>
  <c r="J1619" i="1"/>
  <c r="K1619" i="1"/>
  <c r="L1619" i="1"/>
  <c r="H1620" i="1"/>
  <c r="I1620" i="1"/>
  <c r="J1620" i="1"/>
  <c r="K1620" i="1"/>
  <c r="L1620" i="1"/>
  <c r="H1621" i="1"/>
  <c r="I1621" i="1"/>
  <c r="J1621" i="1"/>
  <c r="K1621" i="1"/>
  <c r="L1621" i="1"/>
  <c r="H1622" i="1"/>
  <c r="I1622" i="1"/>
  <c r="J1622" i="1"/>
  <c r="K1622" i="1"/>
  <c r="L1622" i="1"/>
  <c r="H1623" i="1"/>
  <c r="I1623" i="1"/>
  <c r="J1623" i="1"/>
  <c r="K1623" i="1"/>
  <c r="L1623" i="1"/>
  <c r="H1624" i="1"/>
  <c r="I1624" i="1"/>
  <c r="J1624" i="1"/>
  <c r="K1624" i="1"/>
  <c r="L1624" i="1"/>
  <c r="H1625" i="1"/>
  <c r="I1625" i="1"/>
  <c r="J1625" i="1"/>
  <c r="K1625" i="1"/>
  <c r="L1625" i="1"/>
  <c r="H1626" i="1"/>
  <c r="I1626" i="1"/>
  <c r="J1626" i="1"/>
  <c r="K1626" i="1"/>
  <c r="L1626" i="1"/>
  <c r="H1627" i="1"/>
  <c r="I1627" i="1"/>
  <c r="J1627" i="1"/>
  <c r="K1627" i="1"/>
  <c r="L1627" i="1"/>
  <c r="H1628" i="1"/>
  <c r="I1628" i="1"/>
  <c r="J1628" i="1"/>
  <c r="K1628" i="1"/>
  <c r="L1628" i="1"/>
  <c r="H1629" i="1"/>
  <c r="I1629" i="1"/>
  <c r="J1629" i="1"/>
  <c r="K1629" i="1"/>
  <c r="L1629" i="1"/>
  <c r="H1630" i="1"/>
  <c r="I1630" i="1"/>
  <c r="J1630" i="1"/>
  <c r="K1630" i="1"/>
  <c r="L1630" i="1"/>
  <c r="H1631" i="1"/>
  <c r="I1631" i="1"/>
  <c r="J1631" i="1"/>
  <c r="K1631" i="1"/>
  <c r="L1631" i="1"/>
  <c r="H1632" i="1"/>
  <c r="I1632" i="1"/>
  <c r="J1632" i="1"/>
  <c r="K1632" i="1"/>
  <c r="L1632" i="1"/>
  <c r="H1633" i="1"/>
  <c r="I1633" i="1"/>
  <c r="J1633" i="1"/>
  <c r="K1633" i="1"/>
  <c r="L1633" i="1"/>
  <c r="H1634" i="1"/>
  <c r="I1634" i="1"/>
  <c r="J1634" i="1"/>
  <c r="K1634" i="1"/>
  <c r="L1634" i="1"/>
  <c r="H1635" i="1"/>
  <c r="I1635" i="1"/>
  <c r="J1635" i="1"/>
  <c r="K1635" i="1"/>
  <c r="L1635" i="1"/>
  <c r="H1636" i="1"/>
  <c r="I1636" i="1"/>
  <c r="J1636" i="1"/>
  <c r="K1636" i="1"/>
  <c r="L1636" i="1"/>
  <c r="H1637" i="1"/>
  <c r="I1637" i="1"/>
  <c r="J1637" i="1"/>
  <c r="K1637" i="1"/>
  <c r="L1637" i="1"/>
  <c r="H1638" i="1"/>
  <c r="I1638" i="1"/>
  <c r="J1638" i="1"/>
  <c r="K1638" i="1"/>
  <c r="L1638" i="1"/>
  <c r="H1639" i="1"/>
  <c r="I1639" i="1"/>
  <c r="J1639" i="1"/>
  <c r="K1639" i="1"/>
  <c r="L1639" i="1"/>
  <c r="H1640" i="1"/>
  <c r="I1640" i="1"/>
  <c r="J1640" i="1"/>
  <c r="K1640" i="1"/>
  <c r="L1640" i="1"/>
  <c r="H1641" i="1"/>
  <c r="I1641" i="1"/>
  <c r="J1641" i="1"/>
  <c r="K1641" i="1"/>
  <c r="L1641" i="1"/>
  <c r="H1642" i="1"/>
  <c r="I1642" i="1"/>
  <c r="J1642" i="1"/>
  <c r="K1642" i="1"/>
  <c r="L1642" i="1"/>
  <c r="H1643" i="1"/>
  <c r="I1643" i="1"/>
  <c r="J1643" i="1"/>
  <c r="K1643" i="1"/>
  <c r="L1643" i="1"/>
  <c r="H1644" i="1"/>
  <c r="I1644" i="1"/>
  <c r="J1644" i="1"/>
  <c r="K1644" i="1"/>
  <c r="L1644" i="1"/>
  <c r="H1645" i="1"/>
  <c r="I1645" i="1"/>
  <c r="J1645" i="1"/>
  <c r="K1645" i="1"/>
  <c r="L1645" i="1"/>
  <c r="H1646" i="1"/>
  <c r="I1646" i="1"/>
  <c r="J1646" i="1"/>
  <c r="K1646" i="1"/>
  <c r="L1646" i="1"/>
  <c r="H1647" i="1"/>
  <c r="I1647" i="1"/>
  <c r="J1647" i="1"/>
  <c r="K1647" i="1"/>
  <c r="L1647" i="1"/>
  <c r="H1648" i="1"/>
  <c r="I1648" i="1"/>
  <c r="J1648" i="1"/>
  <c r="K1648" i="1"/>
  <c r="L1648" i="1"/>
  <c r="H1649" i="1"/>
  <c r="I1649" i="1"/>
  <c r="J1649" i="1"/>
  <c r="K1649" i="1"/>
  <c r="L1649" i="1"/>
  <c r="H1650" i="1"/>
  <c r="I1650" i="1"/>
  <c r="J1650" i="1"/>
  <c r="K1650" i="1"/>
  <c r="L1650" i="1"/>
  <c r="H1651" i="1"/>
  <c r="I1651" i="1"/>
  <c r="J1651" i="1"/>
  <c r="K1651" i="1"/>
  <c r="L1651" i="1"/>
  <c r="H1652" i="1"/>
  <c r="I1652" i="1"/>
  <c r="J1652" i="1"/>
  <c r="K1652" i="1"/>
  <c r="L1652" i="1"/>
  <c r="H1653" i="1"/>
  <c r="I1653" i="1"/>
  <c r="J1653" i="1"/>
  <c r="K1653" i="1"/>
  <c r="L1653" i="1"/>
  <c r="H1654" i="1"/>
  <c r="I1654" i="1"/>
  <c r="J1654" i="1"/>
  <c r="K1654" i="1"/>
  <c r="L1654" i="1"/>
  <c r="H1655" i="1"/>
  <c r="I1655" i="1"/>
  <c r="J1655" i="1"/>
  <c r="K1655" i="1"/>
  <c r="L1655" i="1"/>
  <c r="H1656" i="1"/>
  <c r="I1656" i="1"/>
  <c r="J1656" i="1"/>
  <c r="K1656" i="1"/>
  <c r="L1656" i="1"/>
  <c r="H1657" i="1"/>
  <c r="I1657" i="1"/>
  <c r="J1657" i="1"/>
  <c r="K1657" i="1"/>
  <c r="L1657" i="1"/>
  <c r="H1658" i="1"/>
  <c r="I1658" i="1"/>
  <c r="J1658" i="1"/>
  <c r="K1658" i="1"/>
  <c r="L1658" i="1"/>
  <c r="H1659" i="1"/>
  <c r="I1659" i="1"/>
  <c r="J1659" i="1"/>
  <c r="K1659" i="1"/>
  <c r="L1659" i="1"/>
  <c r="H1660" i="1"/>
  <c r="I1660" i="1"/>
  <c r="J1660" i="1"/>
  <c r="K1660" i="1"/>
  <c r="L1660" i="1"/>
  <c r="H1661" i="1"/>
  <c r="I1661" i="1"/>
  <c r="J1661" i="1"/>
  <c r="K1661" i="1"/>
  <c r="L1661" i="1"/>
  <c r="H1662" i="1"/>
  <c r="I1662" i="1"/>
  <c r="J1662" i="1"/>
  <c r="K1662" i="1"/>
  <c r="L1662" i="1"/>
  <c r="H1663" i="1"/>
  <c r="I1663" i="1"/>
  <c r="J1663" i="1"/>
  <c r="K1663" i="1"/>
  <c r="L1663" i="1"/>
  <c r="H1664" i="1"/>
  <c r="I1664" i="1"/>
  <c r="J1664" i="1"/>
  <c r="K1664" i="1"/>
  <c r="L1664" i="1"/>
  <c r="H1665" i="1"/>
  <c r="I1665" i="1"/>
  <c r="J1665" i="1"/>
  <c r="K1665" i="1"/>
  <c r="L1665" i="1"/>
  <c r="H1666" i="1"/>
  <c r="I1666" i="1"/>
  <c r="J1666" i="1"/>
  <c r="K1666" i="1"/>
  <c r="L1666" i="1"/>
  <c r="H1667" i="1"/>
  <c r="I1667" i="1"/>
  <c r="J1667" i="1"/>
  <c r="K1667" i="1"/>
  <c r="L1667" i="1"/>
  <c r="H1668" i="1"/>
  <c r="I1668" i="1"/>
  <c r="J1668" i="1"/>
  <c r="K1668" i="1"/>
  <c r="L1668" i="1"/>
  <c r="H1669" i="1"/>
  <c r="I1669" i="1"/>
  <c r="J1669" i="1"/>
  <c r="K1669" i="1"/>
  <c r="L1669" i="1"/>
  <c r="H1670" i="1"/>
  <c r="I1670" i="1"/>
  <c r="J1670" i="1"/>
  <c r="K1670" i="1"/>
  <c r="L1670" i="1"/>
  <c r="H1671" i="1"/>
  <c r="I1671" i="1"/>
  <c r="J1671" i="1"/>
  <c r="K1671" i="1"/>
  <c r="L1671" i="1"/>
  <c r="H1672" i="1"/>
  <c r="I1672" i="1"/>
  <c r="J1672" i="1"/>
  <c r="K1672" i="1"/>
  <c r="L1672" i="1"/>
  <c r="H1673" i="1"/>
  <c r="I1673" i="1"/>
  <c r="J1673" i="1"/>
  <c r="K1673" i="1"/>
  <c r="L1673" i="1"/>
  <c r="H1674" i="1"/>
  <c r="I1674" i="1"/>
  <c r="J1674" i="1"/>
  <c r="K1674" i="1"/>
  <c r="L1674" i="1"/>
  <c r="H1675" i="1"/>
  <c r="I1675" i="1"/>
  <c r="J1675" i="1"/>
  <c r="K1675" i="1"/>
  <c r="L1675" i="1"/>
  <c r="H1676" i="1"/>
  <c r="I1676" i="1"/>
  <c r="J1676" i="1"/>
  <c r="K1676" i="1"/>
  <c r="L1676" i="1"/>
  <c r="H1677" i="1"/>
  <c r="I1677" i="1"/>
  <c r="J1677" i="1"/>
  <c r="K1677" i="1"/>
  <c r="L1677" i="1"/>
  <c r="H1678" i="1"/>
  <c r="I1678" i="1"/>
  <c r="J1678" i="1"/>
  <c r="K1678" i="1"/>
  <c r="L1678" i="1"/>
  <c r="H1679" i="1"/>
  <c r="I1679" i="1"/>
  <c r="J1679" i="1"/>
  <c r="K1679" i="1"/>
  <c r="L1679" i="1"/>
  <c r="H1680" i="1"/>
  <c r="I1680" i="1"/>
  <c r="J1680" i="1"/>
  <c r="K1680" i="1"/>
  <c r="L1680" i="1"/>
  <c r="H1681" i="1"/>
  <c r="I1681" i="1"/>
  <c r="J1681" i="1"/>
  <c r="K1681" i="1"/>
  <c r="L1681" i="1"/>
  <c r="H1682" i="1"/>
  <c r="I1682" i="1"/>
  <c r="J1682" i="1"/>
  <c r="K1682" i="1"/>
  <c r="L1682" i="1"/>
  <c r="H1683" i="1"/>
  <c r="I1683" i="1"/>
  <c r="J1683" i="1"/>
  <c r="K1683" i="1"/>
  <c r="L1683" i="1"/>
  <c r="H1684" i="1"/>
  <c r="I1684" i="1"/>
  <c r="J1684" i="1"/>
  <c r="K1684" i="1"/>
  <c r="L1684" i="1"/>
  <c r="H1685" i="1"/>
  <c r="I1685" i="1"/>
  <c r="J1685" i="1"/>
  <c r="K1685" i="1"/>
  <c r="L1685" i="1"/>
  <c r="H1686" i="1"/>
  <c r="I1686" i="1"/>
  <c r="J1686" i="1"/>
  <c r="K1686" i="1"/>
  <c r="L1686" i="1"/>
  <c r="H1687" i="1"/>
  <c r="I1687" i="1"/>
  <c r="J1687" i="1"/>
  <c r="K1687" i="1"/>
  <c r="L1687" i="1"/>
  <c r="H1688" i="1"/>
  <c r="I1688" i="1"/>
  <c r="J1688" i="1"/>
  <c r="K1688" i="1"/>
  <c r="L1688" i="1"/>
  <c r="H1689" i="1"/>
  <c r="I1689" i="1"/>
  <c r="J1689" i="1"/>
  <c r="K1689" i="1"/>
  <c r="L1689" i="1"/>
  <c r="H1690" i="1"/>
  <c r="I1690" i="1"/>
  <c r="J1690" i="1"/>
  <c r="K1690" i="1"/>
  <c r="L1690" i="1"/>
  <c r="H1691" i="1"/>
  <c r="I1691" i="1"/>
  <c r="J1691" i="1"/>
  <c r="K1691" i="1"/>
  <c r="L1691" i="1"/>
  <c r="H1692" i="1"/>
  <c r="I1692" i="1"/>
  <c r="J1692" i="1"/>
  <c r="K1692" i="1"/>
  <c r="L1692" i="1"/>
  <c r="H1693" i="1"/>
  <c r="I1693" i="1"/>
  <c r="J1693" i="1"/>
  <c r="K1693" i="1"/>
  <c r="L1693" i="1"/>
  <c r="H1694" i="1"/>
  <c r="I1694" i="1"/>
  <c r="J1694" i="1"/>
  <c r="K1694" i="1"/>
  <c r="L1694" i="1"/>
  <c r="H1695" i="1"/>
  <c r="I1695" i="1"/>
  <c r="J1695" i="1"/>
  <c r="K1695" i="1"/>
  <c r="L1695" i="1"/>
  <c r="H1696" i="1"/>
  <c r="I1696" i="1"/>
  <c r="J1696" i="1"/>
  <c r="K1696" i="1"/>
  <c r="L1696" i="1"/>
  <c r="H1697" i="1"/>
  <c r="I1697" i="1"/>
  <c r="J1697" i="1"/>
  <c r="K1697" i="1"/>
  <c r="L1697" i="1"/>
  <c r="H1698" i="1"/>
  <c r="I1698" i="1"/>
  <c r="J1698" i="1"/>
  <c r="K1698" i="1"/>
  <c r="L1698" i="1"/>
  <c r="H1699" i="1"/>
  <c r="I1699" i="1"/>
  <c r="J1699" i="1"/>
  <c r="K1699" i="1"/>
  <c r="L1699" i="1"/>
  <c r="H1700" i="1"/>
  <c r="I1700" i="1"/>
  <c r="J1700" i="1"/>
  <c r="K1700" i="1"/>
  <c r="L1700" i="1"/>
  <c r="H1701" i="1"/>
  <c r="I1701" i="1"/>
  <c r="J1701" i="1"/>
  <c r="K1701" i="1"/>
  <c r="L1701" i="1"/>
  <c r="H1702" i="1"/>
  <c r="I1702" i="1"/>
  <c r="J1702" i="1"/>
  <c r="K1702" i="1"/>
  <c r="L1702" i="1"/>
  <c r="H1703" i="1"/>
  <c r="I1703" i="1"/>
  <c r="J1703" i="1"/>
  <c r="K1703" i="1"/>
  <c r="L1703" i="1"/>
  <c r="H1704" i="1"/>
  <c r="I1704" i="1"/>
  <c r="J1704" i="1"/>
  <c r="K1704" i="1"/>
  <c r="L1704" i="1"/>
  <c r="H1705" i="1"/>
  <c r="I1705" i="1"/>
  <c r="J1705" i="1"/>
  <c r="K1705" i="1"/>
  <c r="L1705" i="1"/>
  <c r="H1706" i="1"/>
  <c r="I1706" i="1"/>
  <c r="J1706" i="1"/>
  <c r="K1706" i="1"/>
  <c r="L1706" i="1"/>
  <c r="H1707" i="1"/>
  <c r="I1707" i="1"/>
  <c r="J1707" i="1"/>
  <c r="K1707" i="1"/>
  <c r="L1707" i="1"/>
  <c r="H1708" i="1"/>
  <c r="I1708" i="1"/>
  <c r="J1708" i="1"/>
  <c r="K1708" i="1"/>
  <c r="L1708" i="1"/>
  <c r="H1709" i="1"/>
  <c r="I1709" i="1"/>
  <c r="J1709" i="1"/>
  <c r="K1709" i="1"/>
  <c r="L1709" i="1"/>
  <c r="H1710" i="1"/>
  <c r="I1710" i="1"/>
  <c r="J1710" i="1"/>
  <c r="K1710" i="1"/>
  <c r="L1710" i="1"/>
  <c r="H1711" i="1"/>
  <c r="I1711" i="1"/>
  <c r="J1711" i="1"/>
  <c r="K1711" i="1"/>
  <c r="L1711" i="1"/>
  <c r="H1712" i="1"/>
  <c r="I1712" i="1"/>
  <c r="J1712" i="1"/>
  <c r="K1712" i="1"/>
  <c r="L1712" i="1"/>
  <c r="H1713" i="1"/>
  <c r="I1713" i="1"/>
  <c r="J1713" i="1"/>
  <c r="K1713" i="1"/>
  <c r="L1713" i="1"/>
  <c r="H1714" i="1"/>
  <c r="I1714" i="1"/>
  <c r="J1714" i="1"/>
  <c r="K1714" i="1"/>
  <c r="L1714" i="1"/>
  <c r="H1715" i="1"/>
  <c r="I1715" i="1"/>
  <c r="J1715" i="1"/>
  <c r="K1715" i="1"/>
  <c r="L1715" i="1"/>
  <c r="H1716" i="1"/>
  <c r="I1716" i="1"/>
  <c r="J1716" i="1"/>
  <c r="K1716" i="1"/>
  <c r="L1716" i="1"/>
  <c r="H1717" i="1"/>
  <c r="I1717" i="1"/>
  <c r="J1717" i="1"/>
  <c r="K1717" i="1"/>
  <c r="L1717" i="1"/>
  <c r="H1718" i="1"/>
  <c r="I1718" i="1"/>
  <c r="J1718" i="1"/>
  <c r="K1718" i="1"/>
  <c r="L1718" i="1"/>
  <c r="H1719" i="1"/>
  <c r="I1719" i="1"/>
  <c r="J1719" i="1"/>
  <c r="K1719" i="1"/>
  <c r="L1719" i="1"/>
  <c r="H1720" i="1"/>
  <c r="I1720" i="1"/>
  <c r="J1720" i="1"/>
  <c r="K1720" i="1"/>
  <c r="L1720" i="1"/>
  <c r="H1721" i="1"/>
  <c r="I1721" i="1"/>
  <c r="J1721" i="1"/>
  <c r="K1721" i="1"/>
  <c r="L1721" i="1"/>
  <c r="H1722" i="1"/>
  <c r="I1722" i="1"/>
  <c r="J1722" i="1"/>
  <c r="K1722" i="1"/>
  <c r="L1722" i="1"/>
  <c r="H1723" i="1"/>
  <c r="I1723" i="1"/>
  <c r="J1723" i="1"/>
  <c r="K1723" i="1"/>
  <c r="L1723" i="1"/>
  <c r="H1724" i="1"/>
  <c r="I1724" i="1"/>
  <c r="J1724" i="1"/>
  <c r="K1724" i="1"/>
  <c r="L1724" i="1"/>
  <c r="H1725" i="1"/>
  <c r="I1725" i="1"/>
  <c r="J1725" i="1"/>
  <c r="K1725" i="1"/>
  <c r="L1725" i="1"/>
  <c r="H1726" i="1"/>
  <c r="I1726" i="1"/>
  <c r="J1726" i="1"/>
  <c r="K1726" i="1"/>
  <c r="L1726" i="1"/>
  <c r="H1727" i="1"/>
  <c r="I1727" i="1"/>
  <c r="J1727" i="1"/>
  <c r="K1727" i="1"/>
  <c r="L1727" i="1"/>
  <c r="H1728" i="1"/>
  <c r="I1728" i="1"/>
  <c r="J1728" i="1"/>
  <c r="K1728" i="1"/>
  <c r="L1728" i="1"/>
  <c r="H1729" i="1"/>
  <c r="I1729" i="1"/>
  <c r="J1729" i="1"/>
  <c r="K1729" i="1"/>
  <c r="L1729" i="1"/>
  <c r="H1730" i="1"/>
  <c r="I1730" i="1"/>
  <c r="J1730" i="1"/>
  <c r="K1730" i="1"/>
  <c r="L1730" i="1"/>
  <c r="H1731" i="1"/>
  <c r="I1731" i="1"/>
  <c r="J1731" i="1"/>
  <c r="K1731" i="1"/>
  <c r="L1731" i="1"/>
  <c r="H1732" i="1"/>
  <c r="I1732" i="1"/>
  <c r="J1732" i="1"/>
  <c r="K1732" i="1"/>
  <c r="L1732" i="1"/>
  <c r="H1733" i="1"/>
  <c r="I1733" i="1"/>
  <c r="J1733" i="1"/>
  <c r="K1733" i="1"/>
  <c r="L1733" i="1"/>
  <c r="H1734" i="1"/>
  <c r="I1734" i="1"/>
  <c r="J1734" i="1"/>
  <c r="K1734" i="1"/>
  <c r="L1734" i="1"/>
  <c r="H1735" i="1"/>
  <c r="I1735" i="1"/>
  <c r="J1735" i="1"/>
  <c r="K1735" i="1"/>
  <c r="L1735" i="1"/>
  <c r="H1736" i="1"/>
  <c r="I1736" i="1"/>
  <c r="J1736" i="1"/>
  <c r="K1736" i="1"/>
  <c r="L1736" i="1"/>
  <c r="H1737" i="1"/>
  <c r="I1737" i="1"/>
  <c r="J1737" i="1"/>
  <c r="K1737" i="1"/>
  <c r="L1737" i="1"/>
  <c r="H1738" i="1"/>
  <c r="I1738" i="1"/>
  <c r="J1738" i="1"/>
  <c r="K1738" i="1"/>
  <c r="L1738" i="1"/>
  <c r="H1739" i="1"/>
  <c r="I1739" i="1"/>
  <c r="J1739" i="1"/>
  <c r="K1739" i="1"/>
  <c r="L1739" i="1"/>
  <c r="H1740" i="1"/>
  <c r="I1740" i="1"/>
  <c r="J1740" i="1"/>
  <c r="K1740" i="1"/>
  <c r="L1740" i="1"/>
  <c r="H1741" i="1"/>
  <c r="I1741" i="1"/>
  <c r="J1741" i="1"/>
  <c r="K1741" i="1"/>
  <c r="L1741" i="1"/>
  <c r="H1742" i="1"/>
  <c r="I1742" i="1"/>
  <c r="J1742" i="1"/>
  <c r="K1742" i="1"/>
  <c r="L1742" i="1"/>
  <c r="H1743" i="1"/>
  <c r="I1743" i="1"/>
  <c r="J1743" i="1"/>
  <c r="K1743" i="1"/>
  <c r="L1743" i="1"/>
  <c r="H1744" i="1"/>
  <c r="I1744" i="1"/>
  <c r="J1744" i="1"/>
  <c r="K1744" i="1"/>
  <c r="L1744" i="1"/>
  <c r="H1745" i="1"/>
  <c r="I1745" i="1"/>
  <c r="J1745" i="1"/>
  <c r="K1745" i="1"/>
  <c r="L1745" i="1"/>
  <c r="H1746" i="1"/>
  <c r="I1746" i="1"/>
  <c r="J1746" i="1"/>
  <c r="K1746" i="1"/>
  <c r="L1746" i="1"/>
  <c r="H1747" i="1"/>
  <c r="I1747" i="1"/>
  <c r="J1747" i="1"/>
  <c r="K1747" i="1"/>
  <c r="L1747" i="1"/>
  <c r="H1748" i="1"/>
  <c r="I1748" i="1"/>
  <c r="J1748" i="1"/>
  <c r="K1748" i="1"/>
  <c r="L1748" i="1"/>
  <c r="H1749" i="1"/>
  <c r="I1749" i="1"/>
  <c r="J1749" i="1"/>
  <c r="K1749" i="1"/>
  <c r="L1749" i="1"/>
  <c r="H1750" i="1"/>
  <c r="I1750" i="1"/>
  <c r="J1750" i="1"/>
  <c r="K1750" i="1"/>
  <c r="L1750" i="1"/>
  <c r="H1751" i="1"/>
  <c r="I1751" i="1"/>
  <c r="J1751" i="1"/>
  <c r="K1751" i="1"/>
  <c r="L1751" i="1"/>
  <c r="H1752" i="1"/>
  <c r="I1752" i="1"/>
  <c r="J1752" i="1"/>
  <c r="K1752" i="1"/>
  <c r="L1752" i="1"/>
  <c r="H1753" i="1"/>
  <c r="I1753" i="1"/>
  <c r="J1753" i="1"/>
  <c r="K1753" i="1"/>
  <c r="L1753" i="1"/>
  <c r="H1754" i="1"/>
  <c r="I1754" i="1"/>
  <c r="J1754" i="1"/>
  <c r="K1754" i="1"/>
  <c r="L1754" i="1"/>
  <c r="H1755" i="1"/>
  <c r="I1755" i="1"/>
  <c r="J1755" i="1"/>
  <c r="K1755" i="1"/>
  <c r="L1755" i="1"/>
  <c r="H1756" i="1"/>
  <c r="I1756" i="1"/>
  <c r="J1756" i="1"/>
  <c r="K1756" i="1"/>
  <c r="L1756" i="1"/>
  <c r="H1757" i="1"/>
  <c r="I1757" i="1"/>
  <c r="J1757" i="1"/>
  <c r="K1757" i="1"/>
  <c r="L1757" i="1"/>
  <c r="H1758" i="1"/>
  <c r="I1758" i="1"/>
  <c r="J1758" i="1"/>
  <c r="K1758" i="1"/>
  <c r="L1758" i="1"/>
  <c r="H1759" i="1"/>
  <c r="I1759" i="1"/>
  <c r="J1759" i="1"/>
  <c r="K1759" i="1"/>
  <c r="L1759" i="1"/>
  <c r="H1760" i="1"/>
  <c r="I1760" i="1"/>
  <c r="J1760" i="1"/>
  <c r="K1760" i="1"/>
  <c r="L1760" i="1"/>
  <c r="H1761" i="1"/>
  <c r="I1761" i="1"/>
  <c r="J1761" i="1"/>
  <c r="K1761" i="1"/>
  <c r="L1761" i="1"/>
  <c r="H1762" i="1"/>
  <c r="I1762" i="1"/>
  <c r="J1762" i="1"/>
  <c r="K1762" i="1"/>
  <c r="L1762" i="1"/>
  <c r="H1763" i="1"/>
  <c r="I1763" i="1"/>
  <c r="J1763" i="1"/>
  <c r="K1763" i="1"/>
  <c r="L1763" i="1"/>
  <c r="H1764" i="1"/>
  <c r="I1764" i="1"/>
  <c r="J1764" i="1"/>
  <c r="K1764" i="1"/>
  <c r="L1764" i="1"/>
  <c r="H1765" i="1"/>
  <c r="I1765" i="1"/>
  <c r="J1765" i="1"/>
  <c r="K1765" i="1"/>
  <c r="L1765" i="1"/>
  <c r="H1766" i="1"/>
  <c r="I1766" i="1"/>
  <c r="J1766" i="1"/>
  <c r="K1766" i="1"/>
  <c r="L1766" i="1"/>
  <c r="H1767" i="1"/>
  <c r="I1767" i="1"/>
  <c r="J1767" i="1"/>
  <c r="K1767" i="1"/>
  <c r="L1767" i="1"/>
  <c r="H1768" i="1"/>
  <c r="I1768" i="1"/>
  <c r="J1768" i="1"/>
  <c r="K1768" i="1"/>
  <c r="L1768" i="1"/>
  <c r="H1769" i="1"/>
  <c r="I1769" i="1"/>
  <c r="J1769" i="1"/>
  <c r="K1769" i="1"/>
  <c r="L1769" i="1"/>
  <c r="H1770" i="1"/>
  <c r="I1770" i="1"/>
  <c r="J1770" i="1"/>
  <c r="K1770" i="1"/>
  <c r="L1770" i="1"/>
  <c r="H1771" i="1"/>
  <c r="I1771" i="1"/>
  <c r="J1771" i="1"/>
  <c r="K1771" i="1"/>
  <c r="L1771" i="1"/>
  <c r="H1772" i="1"/>
  <c r="I1772" i="1"/>
  <c r="J1772" i="1"/>
  <c r="K1772" i="1"/>
  <c r="L1772" i="1"/>
  <c r="H1773" i="1"/>
  <c r="I1773" i="1"/>
  <c r="J1773" i="1"/>
  <c r="K1773" i="1"/>
  <c r="L1773" i="1"/>
  <c r="H1774" i="1"/>
  <c r="I1774" i="1"/>
  <c r="J1774" i="1"/>
  <c r="K1774" i="1"/>
  <c r="L1774" i="1"/>
  <c r="H1775" i="1"/>
  <c r="I1775" i="1"/>
  <c r="J1775" i="1"/>
  <c r="K1775" i="1"/>
  <c r="L1775" i="1"/>
  <c r="H1776" i="1"/>
  <c r="I1776" i="1"/>
  <c r="J1776" i="1"/>
  <c r="K1776" i="1"/>
  <c r="L1776" i="1"/>
  <c r="H1777" i="1"/>
  <c r="I1777" i="1"/>
  <c r="J1777" i="1"/>
  <c r="K1777" i="1"/>
  <c r="L1777" i="1"/>
  <c r="H1778" i="1"/>
  <c r="I1778" i="1"/>
  <c r="J1778" i="1"/>
  <c r="K1778" i="1"/>
  <c r="L1778" i="1"/>
  <c r="H1779" i="1"/>
  <c r="I1779" i="1"/>
  <c r="J1779" i="1"/>
  <c r="K1779" i="1"/>
  <c r="L1779" i="1"/>
  <c r="H1780" i="1"/>
  <c r="I1780" i="1"/>
  <c r="J1780" i="1"/>
  <c r="K1780" i="1"/>
  <c r="L1780" i="1"/>
  <c r="H1781" i="1"/>
  <c r="I1781" i="1"/>
  <c r="J1781" i="1"/>
  <c r="K1781" i="1"/>
  <c r="L1781" i="1"/>
  <c r="H1782" i="1"/>
  <c r="I1782" i="1"/>
  <c r="J1782" i="1"/>
  <c r="K1782" i="1"/>
  <c r="L1782" i="1"/>
  <c r="H1783" i="1"/>
  <c r="I1783" i="1"/>
  <c r="J1783" i="1"/>
  <c r="K1783" i="1"/>
  <c r="L1783" i="1"/>
  <c r="H1784" i="1"/>
  <c r="I1784" i="1"/>
  <c r="J1784" i="1"/>
  <c r="K1784" i="1"/>
  <c r="L1784" i="1"/>
  <c r="H1785" i="1"/>
  <c r="I1785" i="1"/>
  <c r="J1785" i="1"/>
  <c r="K1785" i="1"/>
  <c r="L1785" i="1"/>
  <c r="H1786" i="1"/>
  <c r="I1786" i="1"/>
  <c r="J1786" i="1"/>
  <c r="K1786" i="1"/>
  <c r="L1786" i="1"/>
  <c r="H1787" i="1"/>
  <c r="I1787" i="1"/>
  <c r="J1787" i="1"/>
  <c r="K1787" i="1"/>
  <c r="L1787" i="1"/>
  <c r="H1788" i="1"/>
  <c r="I1788" i="1"/>
  <c r="J1788" i="1"/>
  <c r="K1788" i="1"/>
  <c r="L1788" i="1"/>
  <c r="H1789" i="1"/>
  <c r="I1789" i="1"/>
  <c r="J1789" i="1"/>
  <c r="K1789" i="1"/>
  <c r="L1789" i="1"/>
  <c r="H1790" i="1"/>
  <c r="I1790" i="1"/>
  <c r="J1790" i="1"/>
  <c r="K1790" i="1"/>
  <c r="L1790" i="1"/>
  <c r="H1791" i="1"/>
  <c r="I1791" i="1"/>
  <c r="J1791" i="1"/>
  <c r="K1791" i="1"/>
  <c r="L1791" i="1"/>
  <c r="H1792" i="1"/>
  <c r="I1792" i="1"/>
  <c r="J1792" i="1"/>
  <c r="K1792" i="1"/>
  <c r="L1792" i="1"/>
  <c r="H1793" i="1"/>
  <c r="I1793" i="1"/>
  <c r="J1793" i="1"/>
  <c r="K1793" i="1"/>
  <c r="L1793" i="1"/>
  <c r="H1794" i="1"/>
  <c r="I1794" i="1"/>
  <c r="J1794" i="1"/>
  <c r="K1794" i="1"/>
  <c r="L1794" i="1"/>
  <c r="H1795" i="1"/>
  <c r="I1795" i="1"/>
  <c r="J1795" i="1"/>
  <c r="K1795" i="1"/>
  <c r="L1795" i="1"/>
  <c r="H1796" i="1"/>
  <c r="I1796" i="1"/>
  <c r="J1796" i="1"/>
  <c r="K1796" i="1"/>
  <c r="L1796" i="1"/>
  <c r="H1797" i="1"/>
  <c r="I1797" i="1"/>
  <c r="J1797" i="1"/>
  <c r="K1797" i="1"/>
  <c r="L1797" i="1"/>
  <c r="H1798" i="1"/>
  <c r="I1798" i="1"/>
  <c r="J1798" i="1"/>
  <c r="K1798" i="1"/>
  <c r="L1798" i="1"/>
  <c r="H1799" i="1"/>
  <c r="I1799" i="1"/>
  <c r="J1799" i="1"/>
  <c r="K1799" i="1"/>
  <c r="L1799" i="1"/>
  <c r="H1800" i="1"/>
  <c r="I1800" i="1"/>
  <c r="J1800" i="1"/>
  <c r="K1800" i="1"/>
  <c r="L1800" i="1"/>
  <c r="H1801" i="1"/>
  <c r="I1801" i="1"/>
  <c r="J1801" i="1"/>
  <c r="K1801" i="1"/>
  <c r="L1801" i="1"/>
  <c r="H1802" i="1"/>
  <c r="I1802" i="1"/>
  <c r="J1802" i="1"/>
  <c r="K1802" i="1"/>
  <c r="L1802" i="1"/>
  <c r="H1803" i="1"/>
  <c r="I1803" i="1"/>
  <c r="J1803" i="1"/>
  <c r="K1803" i="1"/>
  <c r="L1803" i="1"/>
  <c r="H1804" i="1"/>
  <c r="I1804" i="1"/>
  <c r="J1804" i="1"/>
  <c r="K1804" i="1"/>
  <c r="L1804" i="1"/>
  <c r="H1805" i="1"/>
  <c r="I1805" i="1"/>
  <c r="J1805" i="1"/>
  <c r="K1805" i="1"/>
  <c r="L1805" i="1"/>
  <c r="H1806" i="1"/>
  <c r="I1806" i="1"/>
  <c r="J1806" i="1"/>
  <c r="K1806" i="1"/>
  <c r="L1806" i="1"/>
  <c r="H1807" i="1"/>
  <c r="I1807" i="1"/>
  <c r="J1807" i="1"/>
  <c r="K1807" i="1"/>
  <c r="L1807" i="1"/>
  <c r="H1808" i="1"/>
  <c r="I1808" i="1"/>
  <c r="J1808" i="1"/>
  <c r="K1808" i="1"/>
  <c r="L1808" i="1"/>
  <c r="H1809" i="1"/>
  <c r="I1809" i="1"/>
  <c r="J1809" i="1"/>
  <c r="K1809" i="1"/>
  <c r="L1809" i="1"/>
  <c r="H1810" i="1"/>
  <c r="I1810" i="1"/>
  <c r="J1810" i="1"/>
  <c r="K1810" i="1"/>
  <c r="L1810" i="1"/>
  <c r="H1811" i="1"/>
  <c r="I1811" i="1"/>
  <c r="J1811" i="1"/>
  <c r="K1811" i="1"/>
  <c r="L1811" i="1"/>
  <c r="H1812" i="1"/>
  <c r="I1812" i="1"/>
  <c r="J1812" i="1"/>
  <c r="K1812" i="1"/>
  <c r="L1812" i="1"/>
  <c r="H1813" i="1"/>
  <c r="I1813" i="1"/>
  <c r="J1813" i="1"/>
  <c r="K1813" i="1"/>
  <c r="L1813" i="1"/>
  <c r="H1814" i="1"/>
  <c r="I1814" i="1"/>
  <c r="J1814" i="1"/>
  <c r="K1814" i="1"/>
  <c r="L1814" i="1"/>
  <c r="H1815" i="1"/>
  <c r="I1815" i="1"/>
  <c r="J1815" i="1"/>
  <c r="K1815" i="1"/>
  <c r="L1815" i="1"/>
  <c r="H1816" i="1"/>
  <c r="I1816" i="1"/>
  <c r="J1816" i="1"/>
  <c r="K1816" i="1"/>
  <c r="L1816" i="1"/>
  <c r="H1817" i="1"/>
  <c r="I1817" i="1"/>
  <c r="J1817" i="1"/>
  <c r="K1817" i="1"/>
  <c r="L1817" i="1"/>
  <c r="H1818" i="1"/>
  <c r="I1818" i="1"/>
  <c r="J1818" i="1"/>
  <c r="K1818" i="1"/>
  <c r="L1818" i="1"/>
  <c r="H1819" i="1"/>
  <c r="I1819" i="1"/>
  <c r="J1819" i="1"/>
  <c r="K1819" i="1"/>
  <c r="L1819" i="1"/>
  <c r="H1820" i="1"/>
  <c r="I1820" i="1"/>
  <c r="J1820" i="1"/>
  <c r="K1820" i="1"/>
  <c r="L1820" i="1"/>
  <c r="H1821" i="1"/>
  <c r="I1821" i="1"/>
  <c r="J1821" i="1"/>
  <c r="K1821" i="1"/>
  <c r="L1821" i="1"/>
  <c r="H1822" i="1"/>
  <c r="I1822" i="1"/>
  <c r="J1822" i="1"/>
  <c r="K1822" i="1"/>
  <c r="L1822" i="1"/>
  <c r="H1823" i="1"/>
  <c r="I1823" i="1"/>
  <c r="J1823" i="1"/>
  <c r="K1823" i="1"/>
  <c r="L1823" i="1"/>
  <c r="H1824" i="1"/>
  <c r="I1824" i="1"/>
  <c r="J1824" i="1"/>
  <c r="K1824" i="1"/>
  <c r="L1824" i="1"/>
  <c r="H1825" i="1"/>
  <c r="I1825" i="1"/>
  <c r="J1825" i="1"/>
  <c r="K1825" i="1"/>
  <c r="L1825" i="1"/>
  <c r="H1826" i="1"/>
  <c r="I1826" i="1"/>
  <c r="J1826" i="1"/>
  <c r="K1826" i="1"/>
  <c r="L1826" i="1"/>
  <c r="H1827" i="1"/>
  <c r="I1827" i="1"/>
  <c r="J1827" i="1"/>
  <c r="K1827" i="1"/>
  <c r="L1827" i="1"/>
  <c r="H1828" i="1"/>
  <c r="I1828" i="1"/>
  <c r="J1828" i="1"/>
  <c r="K1828" i="1"/>
  <c r="L1828" i="1"/>
  <c r="H1829" i="1"/>
  <c r="I1829" i="1"/>
  <c r="J1829" i="1"/>
  <c r="K1829" i="1"/>
  <c r="L1829" i="1"/>
  <c r="H1830" i="1"/>
  <c r="I1830" i="1"/>
  <c r="J1830" i="1"/>
  <c r="K1830" i="1"/>
  <c r="L1830" i="1"/>
  <c r="H1831" i="1"/>
  <c r="I1831" i="1"/>
  <c r="J1831" i="1"/>
  <c r="K1831" i="1"/>
  <c r="L1831" i="1"/>
  <c r="H1832" i="1"/>
  <c r="I1832" i="1"/>
  <c r="J1832" i="1"/>
  <c r="K1832" i="1"/>
  <c r="L1832" i="1"/>
  <c r="H1833" i="1"/>
  <c r="I1833" i="1"/>
  <c r="J1833" i="1"/>
  <c r="K1833" i="1"/>
  <c r="L1833" i="1"/>
  <c r="H1834" i="1"/>
  <c r="I1834" i="1"/>
  <c r="J1834" i="1"/>
  <c r="K1834" i="1"/>
  <c r="L1834" i="1"/>
  <c r="H1835" i="1"/>
  <c r="I1835" i="1"/>
  <c r="J1835" i="1"/>
  <c r="K1835" i="1"/>
  <c r="L1835" i="1"/>
  <c r="H1836" i="1"/>
  <c r="I1836" i="1"/>
  <c r="J1836" i="1"/>
  <c r="K1836" i="1"/>
  <c r="L1836" i="1"/>
  <c r="H1837" i="1"/>
  <c r="I1837" i="1"/>
  <c r="J1837" i="1"/>
  <c r="K1837" i="1"/>
  <c r="L1837" i="1"/>
  <c r="H1838" i="1"/>
  <c r="I1838" i="1"/>
  <c r="J1838" i="1"/>
  <c r="K1838" i="1"/>
  <c r="L1838" i="1"/>
  <c r="H1839" i="1"/>
  <c r="I1839" i="1"/>
  <c r="J1839" i="1"/>
  <c r="K1839" i="1"/>
  <c r="L1839" i="1"/>
  <c r="H1840" i="1"/>
  <c r="I1840" i="1"/>
  <c r="J1840" i="1"/>
  <c r="K1840" i="1"/>
  <c r="L1840" i="1"/>
  <c r="H1841" i="1"/>
  <c r="I1841" i="1"/>
  <c r="J1841" i="1"/>
  <c r="K1841" i="1"/>
  <c r="L1841" i="1"/>
  <c r="H1842" i="1"/>
  <c r="I1842" i="1"/>
  <c r="J1842" i="1"/>
  <c r="K1842" i="1"/>
  <c r="L1842" i="1"/>
  <c r="H1843" i="1"/>
  <c r="I1843" i="1"/>
  <c r="J1843" i="1"/>
  <c r="K1843" i="1"/>
  <c r="L1843" i="1"/>
  <c r="H1844" i="1"/>
  <c r="I1844" i="1"/>
  <c r="J1844" i="1"/>
  <c r="K1844" i="1"/>
  <c r="L1844" i="1"/>
  <c r="H1845" i="1"/>
  <c r="I1845" i="1"/>
  <c r="J1845" i="1"/>
  <c r="K1845" i="1"/>
  <c r="L1845" i="1"/>
  <c r="H1846" i="1"/>
  <c r="I1846" i="1"/>
  <c r="J1846" i="1"/>
  <c r="K1846" i="1"/>
  <c r="L1846" i="1"/>
  <c r="H1847" i="1"/>
  <c r="I1847" i="1"/>
  <c r="J1847" i="1"/>
  <c r="K1847" i="1"/>
  <c r="L1847" i="1"/>
  <c r="H1848" i="1"/>
  <c r="I1848" i="1"/>
  <c r="J1848" i="1"/>
  <c r="K1848" i="1"/>
  <c r="L1848" i="1"/>
  <c r="H1849" i="1"/>
  <c r="I1849" i="1"/>
  <c r="J1849" i="1"/>
  <c r="K1849" i="1"/>
  <c r="L1849" i="1"/>
  <c r="H1850" i="1"/>
  <c r="I1850" i="1"/>
  <c r="J1850" i="1"/>
  <c r="K1850" i="1"/>
  <c r="L1850" i="1"/>
  <c r="H1851" i="1"/>
  <c r="I1851" i="1"/>
  <c r="J1851" i="1"/>
  <c r="K1851" i="1"/>
  <c r="L1851" i="1"/>
  <c r="H1852" i="1"/>
  <c r="I1852" i="1"/>
  <c r="J1852" i="1"/>
  <c r="K1852" i="1"/>
  <c r="L1852" i="1"/>
  <c r="H1853" i="1"/>
  <c r="I1853" i="1"/>
  <c r="J1853" i="1"/>
  <c r="K1853" i="1"/>
  <c r="L1853" i="1"/>
  <c r="H1854" i="1"/>
  <c r="I1854" i="1"/>
  <c r="J1854" i="1"/>
  <c r="K1854" i="1"/>
  <c r="L1854" i="1"/>
  <c r="H1855" i="1"/>
  <c r="I1855" i="1"/>
  <c r="J1855" i="1"/>
  <c r="K1855" i="1"/>
  <c r="L1855" i="1"/>
  <c r="H1856" i="1"/>
  <c r="I1856" i="1"/>
  <c r="J1856" i="1"/>
  <c r="K1856" i="1"/>
  <c r="L1856" i="1"/>
  <c r="H1857" i="1"/>
  <c r="I1857" i="1"/>
  <c r="J1857" i="1"/>
  <c r="K1857" i="1"/>
  <c r="L1857" i="1"/>
  <c r="H1858" i="1"/>
  <c r="I1858" i="1"/>
  <c r="J1858" i="1"/>
  <c r="K1858" i="1"/>
  <c r="L1858" i="1"/>
  <c r="H1859" i="1"/>
  <c r="I1859" i="1"/>
  <c r="J1859" i="1"/>
  <c r="K1859" i="1"/>
  <c r="L1859" i="1"/>
  <c r="H1860" i="1"/>
  <c r="I1860" i="1"/>
  <c r="J1860" i="1"/>
  <c r="K1860" i="1"/>
  <c r="L1860" i="1"/>
  <c r="H1861" i="1"/>
  <c r="I1861" i="1"/>
  <c r="J1861" i="1"/>
  <c r="K1861" i="1"/>
  <c r="L1861" i="1"/>
  <c r="H1862" i="1"/>
  <c r="I1862" i="1"/>
  <c r="J1862" i="1"/>
  <c r="K1862" i="1"/>
  <c r="L1862" i="1"/>
  <c r="H1863" i="1"/>
  <c r="I1863" i="1"/>
  <c r="J1863" i="1"/>
  <c r="K1863" i="1"/>
  <c r="L1863" i="1"/>
  <c r="H1864" i="1"/>
  <c r="I1864" i="1"/>
  <c r="J1864" i="1"/>
  <c r="K1864" i="1"/>
  <c r="L1864" i="1"/>
  <c r="H1865" i="1"/>
  <c r="I1865" i="1"/>
  <c r="J1865" i="1"/>
  <c r="K1865" i="1"/>
  <c r="L1865" i="1"/>
  <c r="H1866" i="1"/>
  <c r="I1866" i="1"/>
  <c r="J1866" i="1"/>
  <c r="K1866" i="1"/>
  <c r="L1866" i="1"/>
  <c r="H1867" i="1"/>
  <c r="I1867" i="1"/>
  <c r="J1867" i="1"/>
  <c r="K1867" i="1"/>
  <c r="L1867" i="1"/>
  <c r="H1868" i="1"/>
  <c r="I1868" i="1"/>
  <c r="J1868" i="1"/>
  <c r="K1868" i="1"/>
  <c r="L1868" i="1"/>
  <c r="H1869" i="1"/>
  <c r="I1869" i="1"/>
  <c r="J1869" i="1"/>
  <c r="K1869" i="1"/>
  <c r="L1869" i="1"/>
  <c r="H1870" i="1"/>
  <c r="I1870" i="1"/>
  <c r="J1870" i="1"/>
  <c r="K1870" i="1"/>
  <c r="L1870" i="1"/>
  <c r="H1871" i="1"/>
  <c r="I1871" i="1"/>
  <c r="J1871" i="1"/>
  <c r="K1871" i="1"/>
  <c r="L1871" i="1"/>
  <c r="H1872" i="1"/>
  <c r="I1872" i="1"/>
  <c r="J1872" i="1"/>
  <c r="K1872" i="1"/>
  <c r="L1872" i="1"/>
  <c r="H1873" i="1"/>
  <c r="I1873" i="1"/>
  <c r="J1873" i="1"/>
  <c r="K1873" i="1"/>
  <c r="L1873" i="1"/>
  <c r="H1874" i="1"/>
  <c r="I1874" i="1"/>
  <c r="J1874" i="1"/>
  <c r="K1874" i="1"/>
  <c r="L1874" i="1"/>
  <c r="H1875" i="1"/>
  <c r="I1875" i="1"/>
  <c r="J1875" i="1"/>
  <c r="K1875" i="1"/>
  <c r="L1875" i="1"/>
  <c r="H1876" i="1"/>
  <c r="I1876" i="1"/>
  <c r="J1876" i="1"/>
  <c r="K1876" i="1"/>
  <c r="L1876" i="1"/>
  <c r="H1877" i="1"/>
  <c r="I1877" i="1"/>
  <c r="J1877" i="1"/>
  <c r="K1877" i="1"/>
  <c r="L1877" i="1"/>
  <c r="H1878" i="1"/>
  <c r="I1878" i="1"/>
  <c r="J1878" i="1"/>
  <c r="K1878" i="1"/>
  <c r="L1878" i="1"/>
  <c r="H1879" i="1"/>
  <c r="I1879" i="1"/>
  <c r="J1879" i="1"/>
  <c r="K1879" i="1"/>
  <c r="L1879" i="1"/>
  <c r="H1880" i="1"/>
  <c r="I1880" i="1"/>
  <c r="J1880" i="1"/>
  <c r="K1880" i="1"/>
  <c r="L1880" i="1"/>
  <c r="H1881" i="1"/>
  <c r="I1881" i="1"/>
  <c r="J1881" i="1"/>
  <c r="K1881" i="1"/>
  <c r="L1881" i="1"/>
  <c r="H1882" i="1"/>
  <c r="I1882" i="1"/>
  <c r="J1882" i="1"/>
  <c r="K1882" i="1"/>
  <c r="L1882" i="1"/>
  <c r="H1883" i="1"/>
  <c r="I1883" i="1"/>
  <c r="J1883" i="1"/>
  <c r="K1883" i="1"/>
  <c r="L1883" i="1"/>
  <c r="H1884" i="1"/>
  <c r="I1884" i="1"/>
  <c r="J1884" i="1"/>
  <c r="K1884" i="1"/>
  <c r="L1884" i="1"/>
  <c r="H1885" i="1"/>
  <c r="I1885" i="1"/>
  <c r="J1885" i="1"/>
  <c r="K1885" i="1"/>
  <c r="L1885" i="1"/>
  <c r="H1886" i="1"/>
  <c r="I1886" i="1"/>
  <c r="J1886" i="1"/>
  <c r="K1886" i="1"/>
  <c r="L1886" i="1"/>
  <c r="H1887" i="1"/>
  <c r="I1887" i="1"/>
  <c r="J1887" i="1"/>
  <c r="K1887" i="1"/>
  <c r="L1887" i="1"/>
  <c r="H1888" i="1"/>
  <c r="I1888" i="1"/>
  <c r="J1888" i="1"/>
  <c r="K1888" i="1"/>
  <c r="L1888" i="1"/>
  <c r="H1889" i="1"/>
  <c r="I1889" i="1"/>
  <c r="J1889" i="1"/>
  <c r="K1889" i="1"/>
  <c r="L1889" i="1"/>
  <c r="H1890" i="1"/>
  <c r="I1890" i="1"/>
  <c r="J1890" i="1"/>
  <c r="K1890" i="1"/>
  <c r="L1890" i="1"/>
  <c r="H1891" i="1"/>
  <c r="I1891" i="1"/>
  <c r="J1891" i="1"/>
  <c r="K1891" i="1"/>
  <c r="L1891" i="1"/>
  <c r="H1892" i="1"/>
  <c r="I1892" i="1"/>
  <c r="J1892" i="1"/>
  <c r="K1892" i="1"/>
  <c r="L1892" i="1"/>
  <c r="H1893" i="1"/>
  <c r="I1893" i="1"/>
  <c r="J1893" i="1"/>
  <c r="K1893" i="1"/>
  <c r="L1893" i="1"/>
  <c r="H1894" i="1"/>
  <c r="I1894" i="1"/>
  <c r="J1894" i="1"/>
  <c r="K1894" i="1"/>
  <c r="L1894" i="1"/>
  <c r="H1895" i="1"/>
  <c r="I1895" i="1"/>
  <c r="J1895" i="1"/>
  <c r="K1895" i="1"/>
  <c r="L1895" i="1"/>
  <c r="H1896" i="1"/>
  <c r="I1896" i="1"/>
  <c r="J1896" i="1"/>
  <c r="K1896" i="1"/>
  <c r="L1896" i="1"/>
  <c r="H1897" i="1"/>
  <c r="I1897" i="1"/>
  <c r="J1897" i="1"/>
  <c r="K1897" i="1"/>
  <c r="L1897" i="1"/>
  <c r="H1898" i="1"/>
  <c r="I1898" i="1"/>
  <c r="J1898" i="1"/>
  <c r="K1898" i="1"/>
  <c r="L1898" i="1"/>
  <c r="H1899" i="1"/>
  <c r="I1899" i="1"/>
  <c r="J1899" i="1"/>
  <c r="K1899" i="1"/>
  <c r="L1899" i="1"/>
  <c r="H1900" i="1"/>
  <c r="I1900" i="1"/>
  <c r="J1900" i="1"/>
  <c r="K1900" i="1"/>
  <c r="L1900" i="1"/>
  <c r="H1901" i="1"/>
  <c r="I1901" i="1"/>
  <c r="J1901" i="1"/>
  <c r="K1901" i="1"/>
  <c r="L1901" i="1"/>
  <c r="H1902" i="1"/>
  <c r="I1902" i="1"/>
  <c r="J1902" i="1"/>
  <c r="K1902" i="1"/>
  <c r="L1902" i="1"/>
  <c r="H1903" i="1"/>
  <c r="I1903" i="1"/>
  <c r="J1903" i="1"/>
  <c r="K1903" i="1"/>
  <c r="L1903" i="1"/>
  <c r="H1904" i="1"/>
  <c r="I1904" i="1"/>
  <c r="J1904" i="1"/>
  <c r="K1904" i="1"/>
  <c r="L1904" i="1"/>
  <c r="H1905" i="1"/>
  <c r="I1905" i="1"/>
  <c r="J1905" i="1"/>
  <c r="K1905" i="1"/>
  <c r="L1905" i="1"/>
  <c r="H1906" i="1"/>
  <c r="I1906" i="1"/>
  <c r="J1906" i="1"/>
  <c r="K1906" i="1"/>
  <c r="L1906" i="1"/>
  <c r="H1907" i="1"/>
  <c r="I1907" i="1"/>
  <c r="J1907" i="1"/>
  <c r="K1907" i="1"/>
  <c r="L1907" i="1"/>
  <c r="H1908" i="1"/>
  <c r="I1908" i="1"/>
  <c r="J1908" i="1"/>
  <c r="K1908" i="1"/>
  <c r="L1908" i="1"/>
  <c r="H1909" i="1"/>
  <c r="I1909" i="1"/>
  <c r="J1909" i="1"/>
  <c r="K1909" i="1"/>
  <c r="L1909" i="1"/>
  <c r="H1910" i="1"/>
  <c r="I1910" i="1"/>
  <c r="J1910" i="1"/>
  <c r="K1910" i="1"/>
  <c r="L1910" i="1"/>
  <c r="H1911" i="1"/>
  <c r="I1911" i="1"/>
  <c r="J1911" i="1"/>
  <c r="K1911" i="1"/>
  <c r="L1911" i="1"/>
  <c r="H1912" i="1"/>
  <c r="I1912" i="1"/>
  <c r="J1912" i="1"/>
  <c r="K1912" i="1"/>
  <c r="L1912" i="1"/>
  <c r="H1913" i="1"/>
  <c r="I1913" i="1"/>
  <c r="J1913" i="1"/>
  <c r="K1913" i="1"/>
  <c r="L1913" i="1"/>
  <c r="H1914" i="1"/>
  <c r="I1914" i="1"/>
  <c r="J1914" i="1"/>
  <c r="K1914" i="1"/>
  <c r="L1914" i="1"/>
  <c r="H1915" i="1"/>
  <c r="I1915" i="1"/>
  <c r="J1915" i="1"/>
  <c r="K1915" i="1"/>
  <c r="L1915" i="1"/>
  <c r="H1916" i="1"/>
  <c r="I1916" i="1"/>
  <c r="J1916" i="1"/>
  <c r="K1916" i="1"/>
  <c r="L1916" i="1"/>
  <c r="H1917" i="1"/>
  <c r="I1917" i="1"/>
  <c r="J1917" i="1"/>
  <c r="K1917" i="1"/>
  <c r="L1917" i="1"/>
  <c r="H1918" i="1"/>
  <c r="I1918" i="1"/>
  <c r="J1918" i="1"/>
  <c r="K1918" i="1"/>
  <c r="L1918" i="1"/>
  <c r="H1919" i="1"/>
  <c r="I1919" i="1"/>
  <c r="J1919" i="1"/>
  <c r="K1919" i="1"/>
  <c r="L1919" i="1"/>
  <c r="H1920" i="1"/>
  <c r="I1920" i="1"/>
  <c r="J1920" i="1"/>
  <c r="K1920" i="1"/>
  <c r="L1920" i="1"/>
  <c r="H1921" i="1"/>
  <c r="I1921" i="1"/>
  <c r="J1921" i="1"/>
  <c r="K1921" i="1"/>
  <c r="L1921" i="1"/>
  <c r="H1922" i="1"/>
  <c r="I1922" i="1"/>
  <c r="J1922" i="1"/>
  <c r="K1922" i="1"/>
  <c r="L1922" i="1"/>
  <c r="H1923" i="1"/>
  <c r="I1923" i="1"/>
  <c r="J1923" i="1"/>
  <c r="K1923" i="1"/>
  <c r="L1923" i="1"/>
  <c r="H1924" i="1"/>
  <c r="I1924" i="1"/>
  <c r="J1924" i="1"/>
  <c r="K1924" i="1"/>
  <c r="L1924" i="1"/>
  <c r="H1925" i="1"/>
  <c r="I1925" i="1"/>
  <c r="J1925" i="1"/>
  <c r="K1925" i="1"/>
  <c r="L1925" i="1"/>
  <c r="H1926" i="1"/>
  <c r="I1926" i="1"/>
  <c r="J1926" i="1"/>
  <c r="K1926" i="1"/>
  <c r="L1926" i="1"/>
  <c r="H1927" i="1"/>
  <c r="I1927" i="1"/>
  <c r="J1927" i="1"/>
  <c r="K1927" i="1"/>
  <c r="L1927" i="1"/>
  <c r="H1928" i="1"/>
  <c r="I1928" i="1"/>
  <c r="J1928" i="1"/>
  <c r="K1928" i="1"/>
  <c r="L1928" i="1"/>
  <c r="H1929" i="1"/>
  <c r="I1929" i="1"/>
  <c r="J1929" i="1"/>
  <c r="K1929" i="1"/>
  <c r="L1929" i="1"/>
  <c r="H1930" i="1"/>
  <c r="I1930" i="1"/>
  <c r="J1930" i="1"/>
  <c r="K1930" i="1"/>
  <c r="L1930" i="1"/>
  <c r="H1931" i="1"/>
  <c r="I1931" i="1"/>
  <c r="J1931" i="1"/>
  <c r="K1931" i="1"/>
  <c r="L1931" i="1"/>
  <c r="H1932" i="1"/>
  <c r="I1932" i="1"/>
  <c r="J1932" i="1"/>
  <c r="K1932" i="1"/>
  <c r="L1932" i="1"/>
  <c r="H1933" i="1"/>
  <c r="I1933" i="1"/>
  <c r="J1933" i="1"/>
  <c r="K1933" i="1"/>
  <c r="L1933" i="1"/>
  <c r="H1934" i="1"/>
  <c r="I1934" i="1"/>
  <c r="J1934" i="1"/>
  <c r="K1934" i="1"/>
  <c r="L1934" i="1"/>
  <c r="H1935" i="1"/>
  <c r="I1935" i="1"/>
  <c r="J1935" i="1"/>
  <c r="K1935" i="1"/>
  <c r="L1935" i="1"/>
  <c r="H1936" i="1"/>
  <c r="I1936" i="1"/>
  <c r="J1936" i="1"/>
  <c r="K1936" i="1"/>
  <c r="L1936" i="1"/>
  <c r="H1937" i="1"/>
  <c r="I1937" i="1"/>
  <c r="J1937" i="1"/>
  <c r="K1937" i="1"/>
  <c r="L1937" i="1"/>
  <c r="H1938" i="1"/>
  <c r="I1938" i="1"/>
  <c r="J1938" i="1"/>
  <c r="K1938" i="1"/>
  <c r="L1938" i="1"/>
  <c r="H1939" i="1"/>
  <c r="I1939" i="1"/>
  <c r="J1939" i="1"/>
  <c r="K1939" i="1"/>
  <c r="L1939" i="1"/>
  <c r="H1940" i="1"/>
  <c r="I1940" i="1"/>
  <c r="J1940" i="1"/>
  <c r="K1940" i="1"/>
  <c r="L1940" i="1"/>
  <c r="H1941" i="1"/>
  <c r="I1941" i="1"/>
  <c r="J1941" i="1"/>
  <c r="K1941" i="1"/>
  <c r="L1941" i="1"/>
  <c r="H1942" i="1"/>
  <c r="I1942" i="1"/>
  <c r="J1942" i="1"/>
  <c r="K1942" i="1"/>
  <c r="L1942" i="1"/>
  <c r="H1943" i="1"/>
  <c r="I1943" i="1"/>
  <c r="J1943" i="1"/>
  <c r="K1943" i="1"/>
  <c r="L1943" i="1"/>
  <c r="H1944" i="1"/>
  <c r="I1944" i="1"/>
  <c r="J1944" i="1"/>
  <c r="K1944" i="1"/>
  <c r="L1944" i="1"/>
  <c r="H1945" i="1"/>
  <c r="I1945" i="1"/>
  <c r="J1945" i="1"/>
  <c r="K1945" i="1"/>
  <c r="L1945" i="1"/>
  <c r="H1946" i="1"/>
  <c r="I1946" i="1"/>
  <c r="J1946" i="1"/>
  <c r="K1946" i="1"/>
  <c r="L1946" i="1"/>
  <c r="H1947" i="1"/>
  <c r="I1947" i="1"/>
  <c r="J1947" i="1"/>
  <c r="K1947" i="1"/>
  <c r="L1947" i="1"/>
  <c r="H1948" i="1"/>
  <c r="I1948" i="1"/>
  <c r="J1948" i="1"/>
  <c r="K1948" i="1"/>
  <c r="L1948" i="1"/>
  <c r="H1949" i="1"/>
  <c r="I1949" i="1"/>
  <c r="J1949" i="1"/>
  <c r="K1949" i="1"/>
  <c r="L1949" i="1"/>
  <c r="H1950" i="1"/>
  <c r="I1950" i="1"/>
  <c r="J1950" i="1"/>
  <c r="K1950" i="1"/>
  <c r="L1950" i="1"/>
  <c r="H1951" i="1"/>
  <c r="I1951" i="1"/>
  <c r="J1951" i="1"/>
  <c r="K1951" i="1"/>
  <c r="L1951" i="1"/>
  <c r="H1952" i="1"/>
  <c r="I1952" i="1"/>
  <c r="J1952" i="1"/>
  <c r="K1952" i="1"/>
  <c r="L1952" i="1"/>
  <c r="H1953" i="1"/>
  <c r="I1953" i="1"/>
  <c r="J1953" i="1"/>
  <c r="K1953" i="1"/>
  <c r="L1953" i="1"/>
  <c r="H1954" i="1"/>
  <c r="I1954" i="1"/>
  <c r="J1954" i="1"/>
  <c r="K1954" i="1"/>
  <c r="L1954" i="1"/>
  <c r="H1955" i="1"/>
  <c r="I1955" i="1"/>
  <c r="J1955" i="1"/>
  <c r="K1955" i="1"/>
  <c r="L1955" i="1"/>
  <c r="H1956" i="1"/>
  <c r="I1956" i="1"/>
  <c r="J1956" i="1"/>
  <c r="K1956" i="1"/>
  <c r="L1956" i="1"/>
  <c r="H1957" i="1"/>
  <c r="I1957" i="1"/>
  <c r="J1957" i="1"/>
  <c r="K1957" i="1"/>
  <c r="L1957" i="1"/>
  <c r="H1958" i="1"/>
  <c r="I1958" i="1"/>
  <c r="J1958" i="1"/>
  <c r="K1958" i="1"/>
  <c r="L1958" i="1"/>
  <c r="H1959" i="1"/>
  <c r="I1959" i="1"/>
  <c r="J1959" i="1"/>
  <c r="K1959" i="1"/>
  <c r="L1959" i="1"/>
  <c r="H1960" i="1"/>
  <c r="I1960" i="1"/>
  <c r="J1960" i="1"/>
  <c r="K1960" i="1"/>
  <c r="L1960" i="1"/>
  <c r="H1961" i="1"/>
  <c r="I1961" i="1"/>
  <c r="J1961" i="1"/>
  <c r="K1961" i="1"/>
  <c r="L1961" i="1"/>
  <c r="H1962" i="1"/>
  <c r="I1962" i="1"/>
  <c r="J1962" i="1"/>
  <c r="K1962" i="1"/>
  <c r="L1962" i="1"/>
  <c r="H1963" i="1"/>
  <c r="I1963" i="1"/>
  <c r="J1963" i="1"/>
  <c r="K1963" i="1"/>
  <c r="L1963" i="1"/>
  <c r="H1964" i="1"/>
  <c r="I1964" i="1"/>
  <c r="J1964" i="1"/>
  <c r="K1964" i="1"/>
  <c r="L1964" i="1"/>
  <c r="H1965" i="1"/>
  <c r="I1965" i="1"/>
  <c r="J1965" i="1"/>
  <c r="K1965" i="1"/>
  <c r="L1965" i="1"/>
  <c r="H1966" i="1"/>
  <c r="I1966" i="1"/>
  <c r="J1966" i="1"/>
  <c r="K1966" i="1"/>
  <c r="L1966" i="1"/>
  <c r="H1967" i="1"/>
  <c r="I1967" i="1"/>
  <c r="J1967" i="1"/>
  <c r="K1967" i="1"/>
  <c r="L1967" i="1"/>
  <c r="H1968" i="1"/>
  <c r="I1968" i="1"/>
  <c r="J1968" i="1"/>
  <c r="K1968" i="1"/>
  <c r="L1968" i="1"/>
  <c r="H1969" i="1"/>
  <c r="I1969" i="1"/>
  <c r="J1969" i="1"/>
  <c r="K1969" i="1"/>
  <c r="L1969" i="1"/>
  <c r="H1970" i="1"/>
  <c r="I1970" i="1"/>
  <c r="J1970" i="1"/>
  <c r="K1970" i="1"/>
  <c r="L1970" i="1"/>
  <c r="H1971" i="1"/>
  <c r="I1971" i="1"/>
  <c r="J1971" i="1"/>
  <c r="K1971" i="1"/>
  <c r="L1971" i="1"/>
  <c r="H1972" i="1"/>
  <c r="I1972" i="1"/>
  <c r="J1972" i="1"/>
  <c r="K1972" i="1"/>
  <c r="L1972" i="1"/>
  <c r="H1973" i="1"/>
  <c r="I1973" i="1"/>
  <c r="J1973" i="1"/>
  <c r="K1973" i="1"/>
  <c r="L1973" i="1"/>
  <c r="H1974" i="1"/>
  <c r="I1974" i="1"/>
  <c r="J1974" i="1"/>
  <c r="K1974" i="1"/>
  <c r="L1974" i="1"/>
  <c r="H1975" i="1"/>
  <c r="I1975" i="1"/>
  <c r="J1975" i="1"/>
  <c r="K1975" i="1"/>
  <c r="L1975" i="1"/>
  <c r="H1976" i="1"/>
  <c r="I1976" i="1"/>
  <c r="J1976" i="1"/>
  <c r="K1976" i="1"/>
  <c r="L1976" i="1"/>
  <c r="H1977" i="1"/>
  <c r="I1977" i="1"/>
  <c r="J1977" i="1"/>
  <c r="K1977" i="1"/>
  <c r="L1977" i="1"/>
  <c r="H1978" i="1"/>
  <c r="I1978" i="1"/>
  <c r="J1978" i="1"/>
  <c r="K1978" i="1"/>
  <c r="L1978" i="1"/>
  <c r="H1979" i="1"/>
  <c r="I1979" i="1"/>
  <c r="J1979" i="1"/>
  <c r="K1979" i="1"/>
  <c r="L1979" i="1"/>
  <c r="H1980" i="1"/>
  <c r="I1980" i="1"/>
  <c r="J1980" i="1"/>
  <c r="K1980" i="1"/>
  <c r="L1980" i="1"/>
  <c r="H1981" i="1"/>
  <c r="I1981" i="1"/>
  <c r="J1981" i="1"/>
  <c r="K1981" i="1"/>
  <c r="L1981" i="1"/>
  <c r="H1982" i="1"/>
  <c r="I1982" i="1"/>
  <c r="J1982" i="1"/>
  <c r="K1982" i="1"/>
  <c r="L1982" i="1"/>
  <c r="H1983" i="1"/>
  <c r="I1983" i="1"/>
  <c r="J1983" i="1"/>
  <c r="K1983" i="1"/>
  <c r="L1983" i="1"/>
  <c r="H1984" i="1"/>
  <c r="I1984" i="1"/>
  <c r="J1984" i="1"/>
  <c r="K1984" i="1"/>
  <c r="L1984" i="1"/>
  <c r="H1985" i="1"/>
  <c r="I1985" i="1"/>
  <c r="J1985" i="1"/>
  <c r="K1985" i="1"/>
  <c r="L1985" i="1"/>
  <c r="H1986" i="1"/>
  <c r="I1986" i="1"/>
  <c r="J1986" i="1"/>
  <c r="K1986" i="1"/>
  <c r="L1986" i="1"/>
  <c r="H1987" i="1"/>
  <c r="I1987" i="1"/>
  <c r="J1987" i="1"/>
  <c r="K1987" i="1"/>
  <c r="L1987" i="1"/>
  <c r="H1988" i="1"/>
  <c r="I1988" i="1"/>
  <c r="J1988" i="1"/>
  <c r="K1988" i="1"/>
  <c r="L1988" i="1"/>
  <c r="H1989" i="1"/>
  <c r="I1989" i="1"/>
  <c r="J1989" i="1"/>
  <c r="K1989" i="1"/>
  <c r="L1989" i="1"/>
  <c r="H1990" i="1"/>
  <c r="I1990" i="1"/>
  <c r="J1990" i="1"/>
  <c r="K1990" i="1"/>
  <c r="L1990" i="1"/>
  <c r="H1991" i="1"/>
  <c r="I1991" i="1"/>
  <c r="J1991" i="1"/>
  <c r="K1991" i="1"/>
  <c r="L1991" i="1"/>
  <c r="H1992" i="1"/>
  <c r="I1992" i="1"/>
  <c r="J1992" i="1"/>
  <c r="K1992" i="1"/>
  <c r="L1992" i="1"/>
  <c r="H1993" i="1"/>
  <c r="I1993" i="1"/>
  <c r="J1993" i="1"/>
  <c r="K1993" i="1"/>
  <c r="L1993" i="1"/>
  <c r="H1994" i="1"/>
  <c r="I1994" i="1"/>
  <c r="J1994" i="1"/>
  <c r="K1994" i="1"/>
  <c r="L1994" i="1"/>
  <c r="H1995" i="1"/>
  <c r="I1995" i="1"/>
  <c r="J1995" i="1"/>
  <c r="K1995" i="1"/>
  <c r="L1995" i="1"/>
  <c r="H1996" i="1"/>
  <c r="I1996" i="1"/>
  <c r="J1996" i="1"/>
  <c r="K1996" i="1"/>
  <c r="L1996" i="1"/>
  <c r="H1997" i="1"/>
  <c r="I1997" i="1"/>
  <c r="J1997" i="1"/>
  <c r="K1997" i="1"/>
  <c r="L1997" i="1"/>
  <c r="H1998" i="1"/>
  <c r="I1998" i="1"/>
  <c r="J1998" i="1"/>
  <c r="K1998" i="1"/>
  <c r="L1998" i="1"/>
  <c r="H1999" i="1"/>
  <c r="I1999" i="1"/>
  <c r="J1999" i="1"/>
  <c r="K1999" i="1"/>
  <c r="L1999" i="1"/>
  <c r="H2000" i="1"/>
  <c r="I2000" i="1"/>
  <c r="J2000" i="1"/>
  <c r="K2000" i="1"/>
  <c r="L2000" i="1"/>
  <c r="H2001" i="1"/>
  <c r="I2001" i="1"/>
  <c r="J2001" i="1"/>
  <c r="K2001" i="1"/>
  <c r="L2001" i="1"/>
  <c r="H2002" i="1"/>
  <c r="I2002" i="1"/>
  <c r="J2002" i="1"/>
  <c r="K2002" i="1"/>
  <c r="L2002" i="1"/>
  <c r="H2003" i="1"/>
  <c r="I2003" i="1"/>
  <c r="J2003" i="1"/>
  <c r="K2003" i="1"/>
  <c r="L2003" i="1"/>
  <c r="H2004" i="1"/>
  <c r="I2004" i="1"/>
  <c r="J2004" i="1"/>
  <c r="K2004" i="1"/>
  <c r="L2004" i="1"/>
  <c r="H2005" i="1"/>
  <c r="I2005" i="1"/>
  <c r="J2005" i="1"/>
  <c r="K2005" i="1"/>
  <c r="L2005" i="1"/>
  <c r="H2006" i="1"/>
  <c r="I2006" i="1"/>
  <c r="J2006" i="1"/>
  <c r="K2006" i="1"/>
  <c r="L2006" i="1"/>
  <c r="H2007" i="1"/>
  <c r="I2007" i="1"/>
  <c r="J2007" i="1"/>
  <c r="K2007" i="1"/>
  <c r="L2007" i="1"/>
  <c r="H2008" i="1"/>
  <c r="I2008" i="1"/>
  <c r="J2008" i="1"/>
  <c r="K2008" i="1"/>
  <c r="L2008" i="1"/>
  <c r="H2009" i="1"/>
  <c r="I2009" i="1"/>
  <c r="J2009" i="1"/>
  <c r="K2009" i="1"/>
  <c r="L2009" i="1"/>
  <c r="H2010" i="1"/>
  <c r="I2010" i="1"/>
  <c r="J2010" i="1"/>
  <c r="K2010" i="1"/>
  <c r="L2010" i="1"/>
  <c r="H2011" i="1"/>
  <c r="I2011" i="1"/>
  <c r="J2011" i="1"/>
  <c r="K2011" i="1"/>
  <c r="L2011" i="1"/>
  <c r="H2012" i="1"/>
  <c r="I2012" i="1"/>
  <c r="J2012" i="1"/>
  <c r="K2012" i="1"/>
  <c r="L2012" i="1"/>
  <c r="H2013" i="1"/>
  <c r="I2013" i="1"/>
  <c r="J2013" i="1"/>
  <c r="K2013" i="1"/>
  <c r="L2013" i="1"/>
  <c r="H2014" i="1"/>
  <c r="I2014" i="1"/>
  <c r="J2014" i="1"/>
  <c r="K2014" i="1"/>
  <c r="L2014" i="1"/>
  <c r="H2015" i="1"/>
  <c r="I2015" i="1"/>
  <c r="J2015" i="1"/>
  <c r="K2015" i="1"/>
  <c r="L2015" i="1"/>
  <c r="H2016" i="1"/>
  <c r="I2016" i="1"/>
  <c r="J2016" i="1"/>
  <c r="K2016" i="1"/>
  <c r="L2016" i="1"/>
  <c r="H2017" i="1"/>
  <c r="I2017" i="1"/>
  <c r="J2017" i="1"/>
  <c r="K2017" i="1"/>
  <c r="L2017" i="1"/>
  <c r="H2018" i="1"/>
  <c r="I2018" i="1"/>
  <c r="J2018" i="1"/>
  <c r="K2018" i="1"/>
  <c r="L2018" i="1"/>
  <c r="H2019" i="1"/>
  <c r="I2019" i="1"/>
  <c r="J2019" i="1"/>
  <c r="K2019" i="1"/>
  <c r="L2019" i="1"/>
  <c r="H2020" i="1"/>
  <c r="I2020" i="1"/>
  <c r="J2020" i="1"/>
  <c r="K2020" i="1"/>
  <c r="L2020" i="1"/>
  <c r="H2021" i="1"/>
  <c r="I2021" i="1"/>
  <c r="J2021" i="1"/>
  <c r="K2021" i="1"/>
  <c r="L2021" i="1"/>
  <c r="H2022" i="1"/>
  <c r="I2022" i="1"/>
  <c r="J2022" i="1"/>
  <c r="K2022" i="1"/>
  <c r="L2022" i="1"/>
  <c r="H2023" i="1"/>
  <c r="I2023" i="1"/>
  <c r="J2023" i="1"/>
  <c r="K2023" i="1"/>
  <c r="L2023" i="1"/>
  <c r="H2024" i="1"/>
  <c r="I2024" i="1"/>
  <c r="J2024" i="1"/>
  <c r="K2024" i="1"/>
  <c r="L2024" i="1"/>
  <c r="H2025" i="1"/>
  <c r="I2025" i="1"/>
  <c r="J2025" i="1"/>
  <c r="K2025" i="1"/>
  <c r="L2025" i="1"/>
  <c r="H2026" i="1"/>
  <c r="I2026" i="1"/>
  <c r="J2026" i="1"/>
  <c r="K2026" i="1"/>
  <c r="L2026" i="1"/>
  <c r="H2027" i="1"/>
  <c r="I2027" i="1"/>
  <c r="J2027" i="1"/>
  <c r="K2027" i="1"/>
  <c r="L2027" i="1"/>
  <c r="H2028" i="1"/>
  <c r="I2028" i="1"/>
  <c r="J2028" i="1"/>
  <c r="K2028" i="1"/>
  <c r="L2028" i="1"/>
  <c r="H2029" i="1"/>
  <c r="I2029" i="1"/>
  <c r="J2029" i="1"/>
  <c r="K2029" i="1"/>
  <c r="L2029" i="1"/>
  <c r="H2030" i="1"/>
  <c r="I2030" i="1"/>
  <c r="J2030" i="1"/>
  <c r="K2030" i="1"/>
  <c r="L2030" i="1"/>
  <c r="H2031" i="1"/>
  <c r="I2031" i="1"/>
  <c r="J2031" i="1"/>
  <c r="K2031" i="1"/>
  <c r="L2031" i="1"/>
  <c r="H2032" i="1"/>
  <c r="I2032" i="1"/>
  <c r="J2032" i="1"/>
  <c r="K2032" i="1"/>
  <c r="L2032" i="1"/>
  <c r="H2033" i="1"/>
  <c r="I2033" i="1"/>
  <c r="J2033" i="1"/>
  <c r="K2033" i="1"/>
  <c r="L2033" i="1"/>
  <c r="H2034" i="1"/>
  <c r="I2034" i="1"/>
  <c r="J2034" i="1"/>
  <c r="K2034" i="1"/>
  <c r="L2034" i="1"/>
  <c r="H2035" i="1"/>
  <c r="I2035" i="1"/>
  <c r="J2035" i="1"/>
  <c r="K2035" i="1"/>
  <c r="L2035" i="1"/>
  <c r="H2036" i="1"/>
  <c r="I2036" i="1"/>
  <c r="J2036" i="1"/>
  <c r="K2036" i="1"/>
  <c r="L2036" i="1"/>
  <c r="H2037" i="1"/>
  <c r="I2037" i="1"/>
  <c r="J2037" i="1"/>
  <c r="K2037" i="1"/>
  <c r="L2037" i="1"/>
  <c r="H2038" i="1"/>
  <c r="I2038" i="1"/>
  <c r="J2038" i="1"/>
  <c r="K2038" i="1"/>
  <c r="L2038" i="1"/>
  <c r="H2039" i="1"/>
  <c r="I2039" i="1"/>
  <c r="J2039" i="1"/>
  <c r="K2039" i="1"/>
  <c r="L2039" i="1"/>
  <c r="H2040" i="1"/>
  <c r="I2040" i="1"/>
  <c r="J2040" i="1"/>
  <c r="K2040" i="1"/>
  <c r="L2040" i="1"/>
  <c r="H2041" i="1"/>
  <c r="I2041" i="1"/>
  <c r="J2041" i="1"/>
  <c r="K2041" i="1"/>
  <c r="L2041" i="1"/>
  <c r="H2042" i="1"/>
  <c r="I2042" i="1"/>
  <c r="J2042" i="1"/>
  <c r="K2042" i="1"/>
  <c r="L2042" i="1"/>
  <c r="H2043" i="1"/>
  <c r="I2043" i="1"/>
  <c r="J2043" i="1"/>
  <c r="K2043" i="1"/>
  <c r="L2043" i="1"/>
  <c r="H2044" i="1"/>
  <c r="I2044" i="1"/>
  <c r="J2044" i="1"/>
  <c r="K2044" i="1"/>
  <c r="L2044" i="1"/>
  <c r="H2045" i="1"/>
  <c r="I2045" i="1"/>
  <c r="J2045" i="1"/>
  <c r="K2045" i="1"/>
  <c r="L2045" i="1"/>
  <c r="H2046" i="1"/>
  <c r="I2046" i="1"/>
  <c r="J2046" i="1"/>
  <c r="K2046" i="1"/>
  <c r="L2046" i="1"/>
  <c r="H2047" i="1"/>
  <c r="I2047" i="1"/>
  <c r="J2047" i="1"/>
  <c r="K2047" i="1"/>
  <c r="L2047" i="1"/>
  <c r="H2048" i="1"/>
  <c r="I2048" i="1"/>
  <c r="J2048" i="1"/>
  <c r="K2048" i="1"/>
  <c r="L2048" i="1"/>
  <c r="H2049" i="1"/>
  <c r="I2049" i="1"/>
  <c r="J2049" i="1"/>
  <c r="K2049" i="1"/>
  <c r="L2049" i="1"/>
  <c r="H2050" i="1"/>
  <c r="I2050" i="1"/>
  <c r="J2050" i="1"/>
  <c r="K2050" i="1"/>
  <c r="L2050" i="1"/>
  <c r="H2051" i="1"/>
  <c r="I2051" i="1"/>
  <c r="J2051" i="1"/>
  <c r="K2051" i="1"/>
  <c r="L2051" i="1"/>
  <c r="H2052" i="1"/>
  <c r="I2052" i="1"/>
  <c r="J2052" i="1"/>
  <c r="K2052" i="1"/>
  <c r="L2052" i="1"/>
  <c r="H2053" i="1"/>
  <c r="I2053" i="1"/>
  <c r="J2053" i="1"/>
  <c r="K2053" i="1"/>
  <c r="L2053" i="1"/>
  <c r="H2054" i="1"/>
  <c r="I2054" i="1"/>
  <c r="J2054" i="1"/>
  <c r="K2054" i="1"/>
  <c r="L2054" i="1"/>
  <c r="H2055" i="1"/>
  <c r="I2055" i="1"/>
  <c r="J2055" i="1"/>
  <c r="K2055" i="1"/>
  <c r="L2055" i="1"/>
  <c r="H2056" i="1"/>
  <c r="I2056" i="1"/>
  <c r="J2056" i="1"/>
  <c r="K2056" i="1"/>
  <c r="L2056" i="1"/>
  <c r="H2057" i="1"/>
  <c r="I2057" i="1"/>
  <c r="J2057" i="1"/>
  <c r="K2057" i="1"/>
  <c r="L2057" i="1"/>
  <c r="H2058" i="1"/>
  <c r="I2058" i="1"/>
  <c r="J2058" i="1"/>
  <c r="K2058" i="1"/>
  <c r="L2058" i="1"/>
  <c r="H2059" i="1"/>
  <c r="I2059" i="1"/>
  <c r="J2059" i="1"/>
  <c r="K2059" i="1"/>
  <c r="L2059" i="1"/>
  <c r="H2060" i="1"/>
  <c r="I2060" i="1"/>
  <c r="J2060" i="1"/>
  <c r="K2060" i="1"/>
  <c r="L2060" i="1"/>
  <c r="H2061" i="1"/>
  <c r="I2061" i="1"/>
  <c r="J2061" i="1"/>
  <c r="K2061" i="1"/>
  <c r="L2061" i="1"/>
  <c r="H2062" i="1"/>
  <c r="I2062" i="1"/>
  <c r="J2062" i="1"/>
  <c r="K2062" i="1"/>
  <c r="L2062" i="1"/>
  <c r="H2063" i="1"/>
  <c r="I2063" i="1"/>
  <c r="J2063" i="1"/>
  <c r="K2063" i="1"/>
  <c r="L2063" i="1"/>
  <c r="H2064" i="1"/>
  <c r="I2064" i="1"/>
  <c r="J2064" i="1"/>
  <c r="K2064" i="1"/>
  <c r="L2064" i="1"/>
  <c r="H2065" i="1"/>
  <c r="I2065" i="1"/>
  <c r="J2065" i="1"/>
  <c r="K2065" i="1"/>
  <c r="L2065" i="1"/>
  <c r="H2066" i="1"/>
  <c r="I2066" i="1"/>
  <c r="J2066" i="1"/>
  <c r="K2066" i="1"/>
  <c r="L2066" i="1"/>
  <c r="H2067" i="1"/>
  <c r="I2067" i="1"/>
  <c r="J2067" i="1"/>
  <c r="K2067" i="1"/>
  <c r="L2067" i="1"/>
  <c r="H2068" i="1"/>
  <c r="I2068" i="1"/>
  <c r="J2068" i="1"/>
  <c r="K2068" i="1"/>
  <c r="L2068" i="1"/>
  <c r="H2069" i="1"/>
  <c r="I2069" i="1"/>
  <c r="J2069" i="1"/>
  <c r="K2069" i="1"/>
  <c r="L2069" i="1"/>
  <c r="H2070" i="1"/>
  <c r="I2070" i="1"/>
  <c r="J2070" i="1"/>
  <c r="K2070" i="1"/>
  <c r="L2070" i="1"/>
  <c r="H2071" i="1"/>
  <c r="I2071" i="1"/>
  <c r="J2071" i="1"/>
  <c r="K2071" i="1"/>
  <c r="L2071" i="1"/>
  <c r="H2072" i="1"/>
  <c r="I2072" i="1"/>
  <c r="J2072" i="1"/>
  <c r="K2072" i="1"/>
  <c r="L2072" i="1"/>
  <c r="H2073" i="1"/>
  <c r="I2073" i="1"/>
  <c r="J2073" i="1"/>
  <c r="K2073" i="1"/>
  <c r="L2073" i="1"/>
  <c r="H2074" i="1"/>
  <c r="I2074" i="1"/>
  <c r="J2074" i="1"/>
  <c r="K2074" i="1"/>
  <c r="L2074" i="1"/>
  <c r="H2075" i="1"/>
  <c r="I2075" i="1"/>
  <c r="J2075" i="1"/>
  <c r="K2075" i="1"/>
  <c r="L2075" i="1"/>
  <c r="H2076" i="1"/>
  <c r="I2076" i="1"/>
  <c r="J2076" i="1"/>
  <c r="K2076" i="1"/>
  <c r="L2076" i="1"/>
  <c r="H2077" i="1"/>
  <c r="I2077" i="1"/>
  <c r="J2077" i="1"/>
  <c r="K2077" i="1"/>
  <c r="L2077" i="1"/>
  <c r="H2078" i="1"/>
  <c r="I2078" i="1"/>
  <c r="J2078" i="1"/>
  <c r="K2078" i="1"/>
  <c r="L2078" i="1"/>
  <c r="H2079" i="1"/>
  <c r="I2079" i="1"/>
  <c r="J2079" i="1"/>
  <c r="K2079" i="1"/>
  <c r="L2079" i="1"/>
  <c r="H2080" i="1"/>
  <c r="I2080" i="1"/>
  <c r="J2080" i="1"/>
  <c r="K2080" i="1"/>
  <c r="L2080" i="1"/>
  <c r="H2081" i="1"/>
  <c r="I2081" i="1"/>
  <c r="J2081" i="1"/>
  <c r="K2081" i="1"/>
  <c r="L2081" i="1"/>
  <c r="H2082" i="1"/>
  <c r="I2082" i="1"/>
  <c r="J2082" i="1"/>
  <c r="K2082" i="1"/>
  <c r="L2082" i="1"/>
  <c r="H2083" i="1"/>
  <c r="I2083" i="1"/>
  <c r="J2083" i="1"/>
  <c r="K2083" i="1"/>
  <c r="L2083" i="1"/>
  <c r="H2084" i="1"/>
  <c r="I2084" i="1"/>
  <c r="J2084" i="1"/>
  <c r="K2084" i="1"/>
  <c r="L2084" i="1"/>
  <c r="H2085" i="1"/>
  <c r="I2085" i="1"/>
  <c r="J2085" i="1"/>
  <c r="K2085" i="1"/>
  <c r="L2085" i="1"/>
  <c r="H2086" i="1"/>
  <c r="I2086" i="1"/>
  <c r="J2086" i="1"/>
  <c r="K2086" i="1"/>
  <c r="L2086" i="1"/>
  <c r="H2087" i="1"/>
  <c r="I2087" i="1"/>
  <c r="J2087" i="1"/>
  <c r="K2087" i="1"/>
  <c r="L2087" i="1"/>
  <c r="H2088" i="1"/>
  <c r="I2088" i="1"/>
  <c r="J2088" i="1"/>
  <c r="K2088" i="1"/>
  <c r="L2088" i="1"/>
  <c r="H2089" i="1"/>
  <c r="I2089" i="1"/>
  <c r="J2089" i="1"/>
  <c r="K2089" i="1"/>
  <c r="L2089" i="1"/>
  <c r="H2090" i="1"/>
  <c r="I2090" i="1"/>
  <c r="J2090" i="1"/>
  <c r="K2090" i="1"/>
  <c r="L2090" i="1"/>
  <c r="H2091" i="1"/>
  <c r="I2091" i="1"/>
  <c r="J2091" i="1"/>
  <c r="K2091" i="1"/>
  <c r="L2091" i="1"/>
  <c r="H2092" i="1"/>
  <c r="I2092" i="1"/>
  <c r="J2092" i="1"/>
  <c r="K2092" i="1"/>
  <c r="L2092" i="1"/>
  <c r="H2093" i="1"/>
  <c r="I2093" i="1"/>
  <c r="J2093" i="1"/>
  <c r="K2093" i="1"/>
  <c r="L2093" i="1"/>
  <c r="H2094" i="1"/>
  <c r="I2094" i="1"/>
  <c r="J2094" i="1"/>
  <c r="K2094" i="1"/>
  <c r="L2094" i="1"/>
  <c r="H2095" i="1"/>
  <c r="I2095" i="1"/>
  <c r="J2095" i="1"/>
  <c r="K2095" i="1"/>
  <c r="L2095" i="1"/>
  <c r="H2096" i="1"/>
  <c r="I2096" i="1"/>
  <c r="J2096" i="1"/>
  <c r="K2096" i="1"/>
  <c r="L2096" i="1"/>
  <c r="H2097" i="1"/>
  <c r="I2097" i="1"/>
  <c r="J2097" i="1"/>
  <c r="K2097" i="1"/>
  <c r="L2097" i="1"/>
  <c r="H2098" i="1"/>
  <c r="I2098" i="1"/>
  <c r="J2098" i="1"/>
  <c r="K2098" i="1"/>
  <c r="L2098" i="1"/>
  <c r="H2099" i="1"/>
  <c r="I2099" i="1"/>
  <c r="J2099" i="1"/>
  <c r="K2099" i="1"/>
  <c r="L2099" i="1"/>
  <c r="H2100" i="1"/>
  <c r="I2100" i="1"/>
  <c r="J2100" i="1"/>
  <c r="K2100" i="1"/>
  <c r="L2100" i="1"/>
  <c r="H2101" i="1"/>
  <c r="I2101" i="1"/>
  <c r="J2101" i="1"/>
  <c r="K2101" i="1"/>
  <c r="L2101" i="1"/>
  <c r="H2102" i="1"/>
  <c r="I2102" i="1"/>
  <c r="J2102" i="1"/>
  <c r="K2102" i="1"/>
  <c r="L2102" i="1"/>
  <c r="H2103" i="1"/>
  <c r="I2103" i="1"/>
  <c r="J2103" i="1"/>
  <c r="K2103" i="1"/>
  <c r="L2103" i="1"/>
  <c r="H2104" i="1"/>
  <c r="I2104" i="1"/>
  <c r="J2104" i="1"/>
  <c r="K2104" i="1"/>
  <c r="L2104" i="1"/>
  <c r="H2105" i="1"/>
  <c r="I2105" i="1"/>
  <c r="J2105" i="1"/>
  <c r="K2105" i="1"/>
  <c r="L2105" i="1"/>
  <c r="H2106" i="1"/>
  <c r="I2106" i="1"/>
  <c r="J2106" i="1"/>
  <c r="K2106" i="1"/>
  <c r="L2106" i="1"/>
  <c r="H2107" i="1"/>
  <c r="I2107" i="1"/>
  <c r="J2107" i="1"/>
  <c r="K2107" i="1"/>
  <c r="L2107" i="1"/>
  <c r="H2108" i="1"/>
  <c r="I2108" i="1"/>
  <c r="J2108" i="1"/>
  <c r="K2108" i="1"/>
  <c r="L2108" i="1"/>
  <c r="H2109" i="1"/>
  <c r="I2109" i="1"/>
  <c r="J2109" i="1"/>
  <c r="K2109" i="1"/>
  <c r="L2109" i="1"/>
  <c r="H2110" i="1"/>
  <c r="I2110" i="1"/>
  <c r="J2110" i="1"/>
  <c r="K2110" i="1"/>
  <c r="L2110" i="1"/>
  <c r="H2111" i="1"/>
  <c r="I2111" i="1"/>
  <c r="J2111" i="1"/>
  <c r="K2111" i="1"/>
  <c r="L2111" i="1"/>
  <c r="H2112" i="1"/>
  <c r="I2112" i="1"/>
  <c r="J2112" i="1"/>
  <c r="K2112" i="1"/>
  <c r="L2112" i="1"/>
  <c r="H2113" i="1"/>
  <c r="I2113" i="1"/>
  <c r="J2113" i="1"/>
  <c r="K2113" i="1"/>
  <c r="L2113" i="1"/>
  <c r="H2114" i="1"/>
  <c r="I2114" i="1"/>
  <c r="J2114" i="1"/>
  <c r="K2114" i="1"/>
  <c r="L2114" i="1"/>
  <c r="H2115" i="1"/>
  <c r="I2115" i="1"/>
  <c r="J2115" i="1"/>
  <c r="K2115" i="1"/>
  <c r="L2115" i="1"/>
  <c r="H2116" i="1"/>
  <c r="I2116" i="1"/>
  <c r="J2116" i="1"/>
  <c r="K2116" i="1"/>
  <c r="L2116" i="1"/>
  <c r="H2117" i="1"/>
  <c r="I2117" i="1"/>
  <c r="J2117" i="1"/>
  <c r="K2117" i="1"/>
  <c r="L2117" i="1"/>
  <c r="H2118" i="1"/>
  <c r="I2118" i="1"/>
  <c r="J2118" i="1"/>
  <c r="K2118" i="1"/>
  <c r="L2118" i="1"/>
  <c r="H2119" i="1"/>
  <c r="I2119" i="1"/>
  <c r="J2119" i="1"/>
  <c r="K2119" i="1"/>
  <c r="L2119" i="1"/>
  <c r="H2120" i="1"/>
  <c r="I2120" i="1"/>
  <c r="J2120" i="1"/>
  <c r="K2120" i="1"/>
  <c r="L2120" i="1"/>
  <c r="H2121" i="1"/>
  <c r="I2121" i="1"/>
  <c r="J2121" i="1"/>
  <c r="K2121" i="1"/>
  <c r="L2121" i="1"/>
  <c r="H2122" i="1"/>
  <c r="I2122" i="1"/>
  <c r="J2122" i="1"/>
  <c r="K2122" i="1"/>
  <c r="L2122" i="1"/>
  <c r="H2123" i="1"/>
  <c r="I2123" i="1"/>
  <c r="J2123" i="1"/>
  <c r="K2123" i="1"/>
  <c r="L2123" i="1"/>
  <c r="H2124" i="1"/>
  <c r="I2124" i="1"/>
  <c r="J2124" i="1"/>
  <c r="K2124" i="1"/>
  <c r="L2124" i="1"/>
  <c r="H2125" i="1"/>
  <c r="I2125" i="1"/>
  <c r="J2125" i="1"/>
  <c r="K2125" i="1"/>
  <c r="L2125" i="1"/>
  <c r="H2126" i="1"/>
  <c r="I2126" i="1"/>
  <c r="J2126" i="1"/>
  <c r="K2126" i="1"/>
  <c r="L2126" i="1"/>
  <c r="H2127" i="1"/>
  <c r="I2127" i="1"/>
  <c r="J2127" i="1"/>
  <c r="K2127" i="1"/>
  <c r="L2127" i="1"/>
  <c r="H2128" i="1"/>
  <c r="I2128" i="1"/>
  <c r="J2128" i="1"/>
  <c r="K2128" i="1"/>
  <c r="L2128" i="1"/>
  <c r="H2129" i="1"/>
  <c r="I2129" i="1"/>
  <c r="J2129" i="1"/>
  <c r="K2129" i="1"/>
  <c r="L2129" i="1"/>
  <c r="H2130" i="1"/>
  <c r="I2130" i="1"/>
  <c r="J2130" i="1"/>
  <c r="K2130" i="1"/>
  <c r="L2130" i="1"/>
  <c r="H2131" i="1"/>
  <c r="I2131" i="1"/>
  <c r="J2131" i="1"/>
  <c r="K2131" i="1"/>
  <c r="L2131" i="1"/>
  <c r="H2132" i="1"/>
  <c r="I2132" i="1"/>
  <c r="J2132" i="1"/>
  <c r="K2132" i="1"/>
  <c r="L2132" i="1"/>
  <c r="H2133" i="1"/>
  <c r="I2133" i="1"/>
  <c r="J2133" i="1"/>
  <c r="K2133" i="1"/>
  <c r="L2133" i="1"/>
  <c r="H2134" i="1"/>
  <c r="I2134" i="1"/>
  <c r="J2134" i="1"/>
  <c r="K2134" i="1"/>
  <c r="L2134" i="1"/>
  <c r="H2135" i="1"/>
  <c r="I2135" i="1"/>
  <c r="J2135" i="1"/>
  <c r="K2135" i="1"/>
  <c r="L2135" i="1"/>
  <c r="H2136" i="1"/>
  <c r="I2136" i="1"/>
  <c r="J2136" i="1"/>
  <c r="K2136" i="1"/>
  <c r="L2136" i="1"/>
  <c r="H2137" i="1"/>
  <c r="I2137" i="1"/>
  <c r="J2137" i="1"/>
  <c r="K2137" i="1"/>
  <c r="L2137" i="1"/>
  <c r="H2138" i="1"/>
  <c r="I2138" i="1"/>
  <c r="J2138" i="1"/>
  <c r="K2138" i="1"/>
  <c r="L2138" i="1"/>
  <c r="H2139" i="1"/>
  <c r="I2139" i="1"/>
  <c r="J2139" i="1"/>
  <c r="K2139" i="1"/>
  <c r="L2139" i="1"/>
  <c r="H2140" i="1"/>
  <c r="I2140" i="1"/>
  <c r="J2140" i="1"/>
  <c r="K2140" i="1"/>
  <c r="L2140" i="1"/>
  <c r="H2141" i="1"/>
  <c r="I2141" i="1"/>
  <c r="J2141" i="1"/>
  <c r="K2141" i="1"/>
  <c r="L2141" i="1"/>
  <c r="H2142" i="1"/>
  <c r="I2142" i="1"/>
  <c r="J2142" i="1"/>
  <c r="K2142" i="1"/>
  <c r="L2142" i="1"/>
  <c r="H2143" i="1"/>
  <c r="I2143" i="1"/>
  <c r="J2143" i="1"/>
  <c r="K2143" i="1"/>
  <c r="L2143" i="1"/>
  <c r="H2144" i="1"/>
  <c r="I2144" i="1"/>
  <c r="J2144" i="1"/>
  <c r="K2144" i="1"/>
  <c r="L2144" i="1"/>
  <c r="H2145" i="1"/>
  <c r="I2145" i="1"/>
  <c r="J2145" i="1"/>
  <c r="K2145" i="1"/>
  <c r="L2145" i="1"/>
  <c r="H2146" i="1"/>
  <c r="I2146" i="1"/>
  <c r="J2146" i="1"/>
  <c r="K2146" i="1"/>
  <c r="L2146" i="1"/>
  <c r="H2147" i="1"/>
  <c r="I2147" i="1"/>
  <c r="J2147" i="1"/>
  <c r="K2147" i="1"/>
  <c r="L2147" i="1"/>
  <c r="H2148" i="1"/>
  <c r="I2148" i="1"/>
  <c r="J2148" i="1"/>
  <c r="K2148" i="1"/>
  <c r="L2148" i="1"/>
  <c r="H2149" i="1"/>
  <c r="I2149" i="1"/>
  <c r="J2149" i="1"/>
  <c r="K2149" i="1"/>
  <c r="L2149" i="1"/>
  <c r="H2150" i="1"/>
  <c r="I2150" i="1"/>
  <c r="J2150" i="1"/>
  <c r="K2150" i="1"/>
  <c r="L2150" i="1"/>
  <c r="H2151" i="1"/>
  <c r="I2151" i="1"/>
  <c r="J2151" i="1"/>
  <c r="K2151" i="1"/>
  <c r="L2151" i="1"/>
  <c r="H2152" i="1"/>
  <c r="I2152" i="1"/>
  <c r="J2152" i="1"/>
  <c r="K2152" i="1"/>
  <c r="L2152" i="1"/>
  <c r="H2153" i="1"/>
  <c r="I2153" i="1"/>
  <c r="J2153" i="1"/>
  <c r="K2153" i="1"/>
  <c r="L2153" i="1"/>
  <c r="H2154" i="1"/>
  <c r="I2154" i="1"/>
  <c r="J2154" i="1"/>
  <c r="K2154" i="1"/>
  <c r="L2154" i="1"/>
  <c r="H2155" i="1"/>
  <c r="I2155" i="1"/>
  <c r="J2155" i="1"/>
  <c r="K2155" i="1"/>
  <c r="L2155" i="1"/>
  <c r="H2156" i="1"/>
  <c r="I2156" i="1"/>
  <c r="J2156" i="1"/>
  <c r="K2156" i="1"/>
  <c r="L2156" i="1"/>
  <c r="H2157" i="1"/>
  <c r="I2157" i="1"/>
  <c r="J2157" i="1"/>
  <c r="K2157" i="1"/>
  <c r="L2157" i="1"/>
  <c r="H2158" i="1"/>
  <c r="I2158" i="1"/>
  <c r="J2158" i="1"/>
  <c r="K2158" i="1"/>
  <c r="L2158" i="1"/>
  <c r="H2159" i="1"/>
  <c r="I2159" i="1"/>
  <c r="J2159" i="1"/>
  <c r="K2159" i="1"/>
  <c r="L2159" i="1"/>
  <c r="H2160" i="1"/>
  <c r="I2160" i="1"/>
  <c r="J2160" i="1"/>
  <c r="K2160" i="1"/>
  <c r="L2160" i="1"/>
  <c r="H2161" i="1"/>
  <c r="I2161" i="1"/>
  <c r="J2161" i="1"/>
  <c r="K2161" i="1"/>
  <c r="L2161" i="1"/>
  <c r="H2162" i="1"/>
  <c r="I2162" i="1"/>
  <c r="J2162" i="1"/>
  <c r="K2162" i="1"/>
  <c r="L2162" i="1"/>
  <c r="H2163" i="1"/>
  <c r="I2163" i="1"/>
  <c r="J2163" i="1"/>
  <c r="K2163" i="1"/>
  <c r="L2163" i="1"/>
  <c r="H2164" i="1"/>
  <c r="I2164" i="1"/>
  <c r="J2164" i="1"/>
  <c r="K2164" i="1"/>
  <c r="L2164" i="1"/>
  <c r="H2165" i="1"/>
  <c r="I2165" i="1"/>
  <c r="J2165" i="1"/>
  <c r="K2165" i="1"/>
  <c r="L2165" i="1"/>
  <c r="H2166" i="1"/>
  <c r="I2166" i="1"/>
  <c r="J2166" i="1"/>
  <c r="K2166" i="1"/>
  <c r="L2166" i="1"/>
  <c r="H2167" i="1"/>
  <c r="I2167" i="1"/>
  <c r="J2167" i="1"/>
  <c r="K2167" i="1"/>
  <c r="L2167" i="1"/>
  <c r="H2168" i="1"/>
  <c r="I2168" i="1"/>
  <c r="J2168" i="1"/>
  <c r="K2168" i="1"/>
  <c r="L2168" i="1"/>
  <c r="H2169" i="1"/>
  <c r="I2169" i="1"/>
  <c r="J2169" i="1"/>
  <c r="K2169" i="1"/>
  <c r="L2169" i="1"/>
  <c r="H2170" i="1"/>
  <c r="I2170" i="1"/>
  <c r="J2170" i="1"/>
  <c r="K2170" i="1"/>
  <c r="L2170" i="1"/>
  <c r="H2171" i="1"/>
  <c r="I2171" i="1"/>
  <c r="J2171" i="1"/>
  <c r="K2171" i="1"/>
  <c r="L2171" i="1"/>
  <c r="H2172" i="1"/>
  <c r="I2172" i="1"/>
  <c r="J2172" i="1"/>
  <c r="K2172" i="1"/>
  <c r="L2172" i="1"/>
  <c r="H2173" i="1"/>
  <c r="I2173" i="1"/>
  <c r="J2173" i="1"/>
  <c r="K2173" i="1"/>
  <c r="L2173" i="1"/>
  <c r="H2174" i="1"/>
  <c r="I2174" i="1"/>
  <c r="J2174" i="1"/>
  <c r="K2174" i="1"/>
  <c r="L2174" i="1"/>
  <c r="H2175" i="1"/>
  <c r="I2175" i="1"/>
  <c r="J2175" i="1"/>
  <c r="K2175" i="1"/>
  <c r="L2175" i="1"/>
  <c r="H2176" i="1"/>
  <c r="I2176" i="1"/>
  <c r="J2176" i="1"/>
  <c r="K2176" i="1"/>
  <c r="L2176" i="1"/>
  <c r="H2177" i="1"/>
  <c r="I2177" i="1"/>
  <c r="J2177" i="1"/>
  <c r="K2177" i="1"/>
  <c r="L2177" i="1"/>
  <c r="H2178" i="1"/>
  <c r="I2178" i="1"/>
  <c r="J2178" i="1"/>
  <c r="K2178" i="1"/>
  <c r="L2178" i="1"/>
  <c r="H2179" i="1"/>
  <c r="I2179" i="1"/>
  <c r="J2179" i="1"/>
  <c r="K2179" i="1"/>
  <c r="L2179" i="1"/>
  <c r="H2180" i="1"/>
  <c r="I2180" i="1"/>
  <c r="J2180" i="1"/>
  <c r="K2180" i="1"/>
  <c r="L2180" i="1"/>
  <c r="H2181" i="1"/>
  <c r="I2181" i="1"/>
  <c r="J2181" i="1"/>
  <c r="K2181" i="1"/>
  <c r="L2181" i="1"/>
  <c r="H2182" i="1"/>
  <c r="I2182" i="1"/>
  <c r="J2182" i="1"/>
  <c r="K2182" i="1"/>
  <c r="L2182" i="1"/>
  <c r="H2183" i="1"/>
  <c r="I2183" i="1"/>
  <c r="J2183" i="1"/>
  <c r="K2183" i="1"/>
  <c r="L2183" i="1"/>
  <c r="H2184" i="1"/>
  <c r="I2184" i="1"/>
  <c r="J2184" i="1"/>
  <c r="K2184" i="1"/>
  <c r="L2184" i="1"/>
  <c r="H2185" i="1"/>
  <c r="I2185" i="1"/>
  <c r="J2185" i="1"/>
  <c r="K2185" i="1"/>
  <c r="L2185" i="1"/>
  <c r="H2186" i="1"/>
  <c r="I2186" i="1"/>
  <c r="J2186" i="1"/>
  <c r="K2186" i="1"/>
  <c r="L2186" i="1"/>
  <c r="H2187" i="1"/>
  <c r="I2187" i="1"/>
  <c r="J2187" i="1"/>
  <c r="K2187" i="1"/>
  <c r="L2187" i="1"/>
  <c r="H2188" i="1"/>
  <c r="I2188" i="1"/>
  <c r="J2188" i="1"/>
  <c r="K2188" i="1"/>
  <c r="L2188" i="1"/>
  <c r="H2189" i="1"/>
  <c r="I2189" i="1"/>
  <c r="J2189" i="1"/>
  <c r="K2189" i="1"/>
  <c r="L2189" i="1"/>
  <c r="H2190" i="1"/>
  <c r="I2190" i="1"/>
  <c r="J2190" i="1"/>
  <c r="K2190" i="1"/>
  <c r="L2190" i="1"/>
  <c r="H2191" i="1"/>
  <c r="I2191" i="1"/>
  <c r="J2191" i="1"/>
  <c r="K2191" i="1"/>
  <c r="L2191" i="1"/>
  <c r="H2192" i="1"/>
  <c r="I2192" i="1"/>
  <c r="J2192" i="1"/>
  <c r="K2192" i="1"/>
  <c r="L2192" i="1"/>
  <c r="H2193" i="1"/>
  <c r="I2193" i="1"/>
  <c r="J2193" i="1"/>
  <c r="K2193" i="1"/>
  <c r="L2193" i="1"/>
  <c r="H2194" i="1"/>
  <c r="I2194" i="1"/>
  <c r="J2194" i="1"/>
  <c r="K2194" i="1"/>
  <c r="L2194" i="1"/>
  <c r="H2195" i="1"/>
  <c r="I2195" i="1"/>
  <c r="J2195" i="1"/>
  <c r="K2195" i="1"/>
  <c r="L2195" i="1"/>
  <c r="H2196" i="1"/>
  <c r="I2196" i="1"/>
  <c r="J2196" i="1"/>
  <c r="K2196" i="1"/>
  <c r="L2196" i="1"/>
  <c r="H2197" i="1"/>
  <c r="I2197" i="1"/>
  <c r="J2197" i="1"/>
  <c r="K2197" i="1"/>
  <c r="L2197" i="1"/>
  <c r="H2198" i="1"/>
  <c r="I2198" i="1"/>
  <c r="J2198" i="1"/>
  <c r="K2198" i="1"/>
  <c r="L2198" i="1"/>
  <c r="H2199" i="1"/>
  <c r="I2199" i="1"/>
  <c r="J2199" i="1"/>
  <c r="K2199" i="1"/>
  <c r="L2199" i="1"/>
  <c r="H2200" i="1"/>
  <c r="I2200" i="1"/>
  <c r="J2200" i="1"/>
  <c r="K2200" i="1"/>
  <c r="L2200" i="1"/>
  <c r="H2201" i="1"/>
  <c r="I2201" i="1"/>
  <c r="J2201" i="1"/>
  <c r="K2201" i="1"/>
  <c r="L2201" i="1"/>
  <c r="H2202" i="1"/>
  <c r="I2202" i="1"/>
  <c r="J2202" i="1"/>
  <c r="K2202" i="1"/>
  <c r="L2202" i="1"/>
  <c r="H2203" i="1"/>
  <c r="I2203" i="1"/>
  <c r="J2203" i="1"/>
  <c r="K2203" i="1"/>
  <c r="L2203" i="1"/>
  <c r="H2204" i="1"/>
  <c r="I2204" i="1"/>
  <c r="J2204" i="1"/>
  <c r="K2204" i="1"/>
  <c r="L2204" i="1"/>
  <c r="H2205" i="1"/>
  <c r="I2205" i="1"/>
  <c r="J2205" i="1"/>
  <c r="K2205" i="1"/>
  <c r="L2205" i="1"/>
  <c r="H2206" i="1"/>
  <c r="I2206" i="1"/>
  <c r="J2206" i="1"/>
  <c r="K2206" i="1"/>
  <c r="L2206" i="1"/>
  <c r="H2207" i="1"/>
  <c r="I2207" i="1"/>
  <c r="J2207" i="1"/>
  <c r="K2207" i="1"/>
  <c r="L2207" i="1"/>
  <c r="H2208" i="1"/>
  <c r="I2208" i="1"/>
  <c r="J2208" i="1"/>
  <c r="K2208" i="1"/>
  <c r="L2208" i="1"/>
  <c r="H2209" i="1"/>
  <c r="I2209" i="1"/>
  <c r="J2209" i="1"/>
  <c r="K2209" i="1"/>
  <c r="L2209" i="1"/>
  <c r="H2210" i="1"/>
  <c r="I2210" i="1"/>
  <c r="J2210" i="1"/>
  <c r="K2210" i="1"/>
  <c r="L2210" i="1"/>
  <c r="H2211" i="1"/>
  <c r="I2211" i="1"/>
  <c r="J2211" i="1"/>
  <c r="K2211" i="1"/>
  <c r="L2211" i="1"/>
  <c r="H2212" i="1"/>
  <c r="I2212" i="1"/>
  <c r="J2212" i="1"/>
  <c r="K2212" i="1"/>
  <c r="L2212" i="1"/>
  <c r="H2213" i="1"/>
  <c r="I2213" i="1"/>
  <c r="J2213" i="1"/>
  <c r="K2213" i="1"/>
  <c r="L2213" i="1"/>
  <c r="H2214" i="1"/>
  <c r="I2214" i="1"/>
  <c r="J2214" i="1"/>
  <c r="K2214" i="1"/>
  <c r="L2214" i="1"/>
  <c r="H2215" i="1"/>
  <c r="I2215" i="1"/>
  <c r="J2215" i="1"/>
  <c r="K2215" i="1"/>
  <c r="L2215" i="1"/>
  <c r="H2216" i="1"/>
  <c r="I2216" i="1"/>
  <c r="J2216" i="1"/>
  <c r="K2216" i="1"/>
  <c r="L2216" i="1"/>
  <c r="H2217" i="1"/>
  <c r="I2217" i="1"/>
  <c r="J2217" i="1"/>
  <c r="K2217" i="1"/>
  <c r="L2217" i="1"/>
  <c r="H2218" i="1"/>
  <c r="I2218" i="1"/>
  <c r="J2218" i="1"/>
  <c r="K2218" i="1"/>
  <c r="L2218" i="1"/>
  <c r="H2219" i="1"/>
  <c r="I2219" i="1"/>
  <c r="J2219" i="1"/>
  <c r="K2219" i="1"/>
  <c r="L2219" i="1"/>
  <c r="H2220" i="1"/>
  <c r="I2220" i="1"/>
  <c r="J2220" i="1"/>
  <c r="K2220" i="1"/>
  <c r="L2220" i="1"/>
  <c r="H2221" i="1"/>
  <c r="I2221" i="1"/>
  <c r="J2221" i="1"/>
  <c r="K2221" i="1"/>
  <c r="L2221" i="1"/>
  <c r="H2222" i="1"/>
  <c r="I2222" i="1"/>
  <c r="J2222" i="1"/>
  <c r="K2222" i="1"/>
  <c r="L2222" i="1"/>
  <c r="H2223" i="1"/>
  <c r="I2223" i="1"/>
  <c r="J2223" i="1"/>
  <c r="K2223" i="1"/>
  <c r="L2223" i="1"/>
  <c r="H2224" i="1"/>
  <c r="I2224" i="1"/>
  <c r="J2224" i="1"/>
  <c r="K2224" i="1"/>
  <c r="L2224" i="1"/>
  <c r="H2225" i="1"/>
  <c r="I2225" i="1"/>
  <c r="J2225" i="1"/>
  <c r="K2225" i="1"/>
  <c r="L2225" i="1"/>
  <c r="H2226" i="1"/>
  <c r="I2226" i="1"/>
  <c r="J2226" i="1"/>
  <c r="K2226" i="1"/>
  <c r="L2226" i="1"/>
  <c r="H2227" i="1"/>
  <c r="I2227" i="1"/>
  <c r="J2227" i="1"/>
  <c r="K2227" i="1"/>
  <c r="L2227" i="1"/>
  <c r="H2228" i="1"/>
  <c r="I2228" i="1"/>
  <c r="J2228" i="1"/>
  <c r="K2228" i="1"/>
  <c r="L2228" i="1"/>
  <c r="H2229" i="1"/>
  <c r="I2229" i="1"/>
  <c r="J2229" i="1"/>
  <c r="K2229" i="1"/>
  <c r="L2229" i="1"/>
  <c r="H2230" i="1"/>
  <c r="I2230" i="1"/>
  <c r="J2230" i="1"/>
  <c r="K2230" i="1"/>
  <c r="L2230" i="1"/>
  <c r="H2231" i="1"/>
  <c r="I2231" i="1"/>
  <c r="J2231" i="1"/>
  <c r="K2231" i="1"/>
  <c r="L2231" i="1"/>
  <c r="H2232" i="1"/>
  <c r="I2232" i="1"/>
  <c r="J2232" i="1"/>
  <c r="K2232" i="1"/>
  <c r="L2232" i="1"/>
  <c r="H2233" i="1"/>
  <c r="I2233" i="1"/>
  <c r="J2233" i="1"/>
  <c r="K2233" i="1"/>
  <c r="L2233" i="1"/>
  <c r="H2234" i="1"/>
  <c r="I2234" i="1"/>
  <c r="J2234" i="1"/>
  <c r="K2234" i="1"/>
  <c r="L2234" i="1"/>
  <c r="H2235" i="1"/>
  <c r="I2235" i="1"/>
  <c r="J2235" i="1"/>
  <c r="K2235" i="1"/>
  <c r="L2235" i="1"/>
  <c r="H2236" i="1"/>
  <c r="I2236" i="1"/>
  <c r="J2236" i="1"/>
  <c r="K2236" i="1"/>
  <c r="L2236" i="1"/>
  <c r="H2237" i="1"/>
  <c r="I2237" i="1"/>
  <c r="J2237" i="1"/>
  <c r="K2237" i="1"/>
  <c r="L2237" i="1"/>
  <c r="H2238" i="1"/>
  <c r="I2238" i="1"/>
  <c r="J2238" i="1"/>
  <c r="K2238" i="1"/>
  <c r="L2238" i="1"/>
  <c r="H2239" i="1"/>
  <c r="I2239" i="1"/>
  <c r="J2239" i="1"/>
  <c r="K2239" i="1"/>
  <c r="L2239" i="1"/>
  <c r="H2240" i="1"/>
  <c r="I2240" i="1"/>
  <c r="J2240" i="1"/>
  <c r="K2240" i="1"/>
  <c r="L2240" i="1"/>
  <c r="H2241" i="1"/>
  <c r="I2241" i="1"/>
  <c r="J2241" i="1"/>
  <c r="K2241" i="1"/>
  <c r="L2241" i="1"/>
  <c r="H2242" i="1"/>
  <c r="I2242" i="1"/>
  <c r="J2242" i="1"/>
  <c r="K2242" i="1"/>
  <c r="L2242" i="1"/>
  <c r="H2243" i="1"/>
  <c r="I2243" i="1"/>
  <c r="J2243" i="1"/>
  <c r="K2243" i="1"/>
  <c r="L2243" i="1"/>
  <c r="H2244" i="1"/>
  <c r="I2244" i="1"/>
  <c r="J2244" i="1"/>
  <c r="K2244" i="1"/>
  <c r="L2244" i="1"/>
  <c r="H2245" i="1"/>
  <c r="I2245" i="1"/>
  <c r="J2245" i="1"/>
  <c r="K2245" i="1"/>
  <c r="L2245" i="1"/>
  <c r="H2246" i="1"/>
  <c r="I2246" i="1"/>
  <c r="J2246" i="1"/>
  <c r="K2246" i="1"/>
  <c r="L2246" i="1"/>
  <c r="H2247" i="1"/>
  <c r="I2247" i="1"/>
  <c r="J2247" i="1"/>
  <c r="K2247" i="1"/>
  <c r="L2247" i="1"/>
  <c r="H2248" i="1"/>
  <c r="I2248" i="1"/>
  <c r="J2248" i="1"/>
  <c r="K2248" i="1"/>
  <c r="L2248" i="1"/>
  <c r="H2249" i="1"/>
  <c r="I2249" i="1"/>
  <c r="J2249" i="1"/>
  <c r="K2249" i="1"/>
  <c r="L2249" i="1"/>
  <c r="H2250" i="1"/>
  <c r="I2250" i="1"/>
  <c r="J2250" i="1"/>
  <c r="K2250" i="1"/>
  <c r="L2250" i="1"/>
  <c r="H2251" i="1"/>
  <c r="I2251" i="1"/>
  <c r="J2251" i="1"/>
  <c r="K2251" i="1"/>
  <c r="L2251" i="1"/>
  <c r="H2252" i="1"/>
  <c r="I2252" i="1"/>
  <c r="J2252" i="1"/>
  <c r="K2252" i="1"/>
  <c r="L2252" i="1"/>
  <c r="H2253" i="1"/>
  <c r="I2253" i="1"/>
  <c r="J2253" i="1"/>
  <c r="K2253" i="1"/>
  <c r="L2253" i="1"/>
  <c r="H2254" i="1"/>
  <c r="I2254" i="1"/>
  <c r="J2254" i="1"/>
  <c r="K2254" i="1"/>
  <c r="L2254" i="1"/>
  <c r="H2255" i="1"/>
  <c r="I2255" i="1"/>
  <c r="J2255" i="1"/>
  <c r="K2255" i="1"/>
  <c r="L2255" i="1"/>
  <c r="H2256" i="1"/>
  <c r="I2256" i="1"/>
  <c r="J2256" i="1"/>
  <c r="K2256" i="1"/>
  <c r="L2256" i="1"/>
  <c r="H2257" i="1"/>
  <c r="I2257" i="1"/>
  <c r="J2257" i="1"/>
  <c r="K2257" i="1"/>
  <c r="L2257" i="1"/>
  <c r="H2258" i="1"/>
  <c r="I2258" i="1"/>
  <c r="J2258" i="1"/>
  <c r="K2258" i="1"/>
  <c r="L2258" i="1"/>
  <c r="H2259" i="1"/>
  <c r="I2259" i="1"/>
  <c r="J2259" i="1"/>
  <c r="K2259" i="1"/>
  <c r="L2259" i="1"/>
  <c r="H2260" i="1"/>
  <c r="I2260" i="1"/>
  <c r="J2260" i="1"/>
  <c r="K2260" i="1"/>
  <c r="L2260" i="1"/>
  <c r="H2261" i="1"/>
  <c r="I2261" i="1"/>
  <c r="J2261" i="1"/>
  <c r="K2261" i="1"/>
  <c r="L2261" i="1"/>
  <c r="H2262" i="1"/>
  <c r="I2262" i="1"/>
  <c r="J2262" i="1"/>
  <c r="K2262" i="1"/>
  <c r="L2262" i="1"/>
  <c r="H2263" i="1"/>
  <c r="I2263" i="1"/>
  <c r="J2263" i="1"/>
  <c r="K2263" i="1"/>
  <c r="L2263" i="1"/>
  <c r="H2264" i="1"/>
  <c r="I2264" i="1"/>
  <c r="J2264" i="1"/>
  <c r="K2264" i="1"/>
  <c r="L2264" i="1"/>
  <c r="H2265" i="1"/>
  <c r="I2265" i="1"/>
  <c r="J2265" i="1"/>
  <c r="K2265" i="1"/>
  <c r="L2265" i="1"/>
  <c r="H2266" i="1"/>
  <c r="I2266" i="1"/>
  <c r="J2266" i="1"/>
  <c r="K2266" i="1"/>
  <c r="L2266" i="1"/>
  <c r="H2267" i="1"/>
  <c r="I2267" i="1"/>
  <c r="J2267" i="1"/>
  <c r="K2267" i="1"/>
  <c r="L2267" i="1"/>
  <c r="H2268" i="1"/>
  <c r="I2268" i="1"/>
  <c r="J2268" i="1"/>
  <c r="K2268" i="1"/>
  <c r="L2268" i="1"/>
  <c r="H2269" i="1"/>
  <c r="I2269" i="1"/>
  <c r="J2269" i="1"/>
  <c r="K2269" i="1"/>
  <c r="L2269" i="1"/>
  <c r="H2270" i="1"/>
  <c r="I2270" i="1"/>
  <c r="J2270" i="1"/>
  <c r="K2270" i="1"/>
  <c r="L2270" i="1"/>
  <c r="H2271" i="1"/>
  <c r="I2271" i="1"/>
  <c r="J2271" i="1"/>
  <c r="K2271" i="1"/>
  <c r="L2271" i="1"/>
  <c r="H2272" i="1"/>
  <c r="I2272" i="1"/>
  <c r="J2272" i="1"/>
  <c r="K2272" i="1"/>
  <c r="L2272" i="1"/>
  <c r="H2273" i="1"/>
  <c r="I2273" i="1"/>
  <c r="J2273" i="1"/>
  <c r="K2273" i="1"/>
  <c r="L2273" i="1"/>
  <c r="H2274" i="1"/>
  <c r="I2274" i="1"/>
  <c r="J2274" i="1"/>
  <c r="K2274" i="1"/>
  <c r="L2274" i="1"/>
  <c r="H2275" i="1"/>
  <c r="I2275" i="1"/>
  <c r="J2275" i="1"/>
  <c r="K2275" i="1"/>
  <c r="L2275" i="1"/>
  <c r="H2276" i="1"/>
  <c r="I2276" i="1"/>
  <c r="J2276" i="1"/>
  <c r="K2276" i="1"/>
  <c r="L2276" i="1"/>
  <c r="H2277" i="1"/>
  <c r="I2277" i="1"/>
  <c r="J2277" i="1"/>
  <c r="K2277" i="1"/>
  <c r="L2277" i="1"/>
  <c r="H2278" i="1"/>
  <c r="I2278" i="1"/>
  <c r="J2278" i="1"/>
  <c r="K2278" i="1"/>
  <c r="L2278" i="1"/>
  <c r="H2279" i="1"/>
  <c r="I2279" i="1"/>
  <c r="J2279" i="1"/>
  <c r="K2279" i="1"/>
  <c r="L2279" i="1"/>
  <c r="H2280" i="1"/>
  <c r="I2280" i="1"/>
  <c r="J2280" i="1"/>
  <c r="K2280" i="1"/>
  <c r="L2280" i="1"/>
  <c r="H2281" i="1"/>
  <c r="I2281" i="1"/>
  <c r="J2281" i="1"/>
  <c r="K2281" i="1"/>
  <c r="L2281" i="1"/>
  <c r="H2282" i="1"/>
  <c r="I2282" i="1"/>
  <c r="J2282" i="1"/>
  <c r="K2282" i="1"/>
  <c r="L2282" i="1"/>
  <c r="H2283" i="1"/>
  <c r="I2283" i="1"/>
  <c r="J2283" i="1"/>
  <c r="K2283" i="1"/>
  <c r="L2283" i="1"/>
  <c r="H2284" i="1"/>
  <c r="I2284" i="1"/>
  <c r="J2284" i="1"/>
  <c r="K2284" i="1"/>
  <c r="L2284" i="1"/>
  <c r="H2285" i="1"/>
  <c r="I2285" i="1"/>
  <c r="J2285" i="1"/>
  <c r="K2285" i="1"/>
  <c r="L2285" i="1"/>
  <c r="H2286" i="1"/>
  <c r="I2286" i="1"/>
  <c r="J2286" i="1"/>
  <c r="K2286" i="1"/>
  <c r="L2286" i="1"/>
  <c r="H2287" i="1"/>
  <c r="I2287" i="1"/>
  <c r="J2287" i="1"/>
  <c r="K2287" i="1"/>
  <c r="L2287" i="1"/>
  <c r="H2288" i="1"/>
  <c r="I2288" i="1"/>
  <c r="J2288" i="1"/>
  <c r="K2288" i="1"/>
  <c r="L2288" i="1"/>
  <c r="H2289" i="1"/>
  <c r="I2289" i="1"/>
  <c r="J2289" i="1"/>
  <c r="K2289" i="1"/>
  <c r="L2289" i="1"/>
  <c r="H2290" i="1"/>
  <c r="I2290" i="1"/>
  <c r="J2290" i="1"/>
  <c r="K2290" i="1"/>
  <c r="L2290" i="1"/>
  <c r="H2291" i="1"/>
  <c r="I2291" i="1"/>
  <c r="J2291" i="1"/>
  <c r="K2291" i="1"/>
  <c r="L2291" i="1"/>
  <c r="H2292" i="1"/>
  <c r="I2292" i="1"/>
  <c r="J2292" i="1"/>
  <c r="K2292" i="1"/>
  <c r="L2292" i="1"/>
  <c r="H2293" i="1"/>
  <c r="I2293" i="1"/>
  <c r="J2293" i="1"/>
  <c r="K2293" i="1"/>
  <c r="L2293" i="1"/>
  <c r="H2294" i="1"/>
  <c r="I2294" i="1"/>
  <c r="J2294" i="1"/>
  <c r="K2294" i="1"/>
  <c r="L2294" i="1"/>
  <c r="H2295" i="1"/>
  <c r="I2295" i="1"/>
  <c r="J2295" i="1"/>
  <c r="K2295" i="1"/>
  <c r="L2295" i="1"/>
  <c r="H2296" i="1"/>
  <c r="I2296" i="1"/>
  <c r="J2296" i="1"/>
  <c r="K2296" i="1"/>
  <c r="L2296" i="1"/>
  <c r="H2297" i="1"/>
  <c r="I2297" i="1"/>
  <c r="J2297" i="1"/>
  <c r="K2297" i="1"/>
  <c r="L2297" i="1"/>
  <c r="H2298" i="1"/>
  <c r="I2298" i="1"/>
  <c r="J2298" i="1"/>
  <c r="K2298" i="1"/>
  <c r="L2298" i="1"/>
  <c r="H2299" i="1"/>
  <c r="I2299" i="1"/>
  <c r="J2299" i="1"/>
  <c r="K2299" i="1"/>
  <c r="L2299" i="1"/>
  <c r="H2300" i="1"/>
  <c r="I2300" i="1"/>
  <c r="J2300" i="1"/>
  <c r="K2300" i="1"/>
  <c r="L2300" i="1"/>
  <c r="H2301" i="1"/>
  <c r="I2301" i="1"/>
  <c r="J2301" i="1"/>
  <c r="K2301" i="1"/>
  <c r="L2301" i="1"/>
  <c r="H2302" i="1"/>
  <c r="I2302" i="1"/>
  <c r="J2302" i="1"/>
  <c r="K2302" i="1"/>
  <c r="L2302" i="1"/>
  <c r="H2303" i="1"/>
  <c r="I2303" i="1"/>
  <c r="J2303" i="1"/>
  <c r="K2303" i="1"/>
  <c r="L2303" i="1"/>
  <c r="H2304" i="1"/>
  <c r="I2304" i="1"/>
  <c r="J2304" i="1"/>
  <c r="K2304" i="1"/>
  <c r="L2304" i="1"/>
  <c r="H2305" i="1"/>
  <c r="I2305" i="1"/>
  <c r="J2305" i="1"/>
  <c r="K2305" i="1"/>
  <c r="L2305" i="1"/>
  <c r="H2306" i="1"/>
  <c r="I2306" i="1"/>
  <c r="J2306" i="1"/>
  <c r="K2306" i="1"/>
  <c r="L2306" i="1"/>
  <c r="H2307" i="1"/>
  <c r="I2307" i="1"/>
  <c r="J2307" i="1"/>
  <c r="K2307" i="1"/>
  <c r="L2307" i="1"/>
  <c r="H2308" i="1"/>
  <c r="I2308" i="1"/>
  <c r="J2308" i="1"/>
  <c r="K2308" i="1"/>
  <c r="L2308" i="1"/>
  <c r="H2309" i="1"/>
  <c r="I2309" i="1"/>
  <c r="J2309" i="1"/>
  <c r="K2309" i="1"/>
  <c r="L2309" i="1"/>
  <c r="H2310" i="1"/>
  <c r="I2310" i="1"/>
  <c r="J2310" i="1"/>
  <c r="K2310" i="1"/>
  <c r="L2310" i="1"/>
  <c r="H2311" i="1"/>
  <c r="I2311" i="1"/>
  <c r="J2311" i="1"/>
  <c r="K2311" i="1"/>
  <c r="L2311" i="1"/>
  <c r="H2312" i="1"/>
  <c r="I2312" i="1"/>
  <c r="J2312" i="1"/>
  <c r="K2312" i="1"/>
  <c r="L2312" i="1"/>
  <c r="H2313" i="1"/>
  <c r="I2313" i="1"/>
  <c r="J2313" i="1"/>
  <c r="K2313" i="1"/>
  <c r="L2313" i="1"/>
  <c r="H2314" i="1"/>
  <c r="I2314" i="1"/>
  <c r="J2314" i="1"/>
  <c r="K2314" i="1"/>
  <c r="L2314" i="1"/>
  <c r="H2315" i="1"/>
  <c r="I2315" i="1"/>
  <c r="J2315" i="1"/>
  <c r="K2315" i="1"/>
  <c r="L2315" i="1"/>
  <c r="H2316" i="1"/>
  <c r="I2316" i="1"/>
  <c r="J2316" i="1"/>
  <c r="K2316" i="1"/>
  <c r="L2316" i="1"/>
  <c r="H2317" i="1"/>
  <c r="I2317" i="1"/>
  <c r="J2317" i="1"/>
  <c r="K2317" i="1"/>
  <c r="L2317" i="1"/>
  <c r="H2318" i="1"/>
  <c r="I2318" i="1"/>
  <c r="J2318" i="1"/>
  <c r="K2318" i="1"/>
  <c r="L2318" i="1"/>
  <c r="H2319" i="1"/>
  <c r="I2319" i="1"/>
  <c r="J2319" i="1"/>
  <c r="K2319" i="1"/>
  <c r="L2319" i="1"/>
  <c r="H2320" i="1"/>
  <c r="I2320" i="1"/>
  <c r="J2320" i="1"/>
  <c r="K2320" i="1"/>
  <c r="L2320" i="1"/>
  <c r="H2321" i="1"/>
  <c r="I2321" i="1"/>
  <c r="J2321" i="1"/>
  <c r="K2321" i="1"/>
  <c r="L2321" i="1"/>
  <c r="H2322" i="1"/>
  <c r="I2322" i="1"/>
  <c r="J2322" i="1"/>
  <c r="K2322" i="1"/>
  <c r="L2322" i="1"/>
  <c r="H2323" i="1"/>
  <c r="I2323" i="1"/>
  <c r="J2323" i="1"/>
  <c r="K2323" i="1"/>
  <c r="L2323" i="1"/>
  <c r="H2324" i="1"/>
  <c r="I2324" i="1"/>
  <c r="J2324" i="1"/>
  <c r="K2324" i="1"/>
  <c r="L2324" i="1"/>
  <c r="H2325" i="1"/>
  <c r="I2325" i="1"/>
  <c r="J2325" i="1"/>
  <c r="K2325" i="1"/>
  <c r="L2325" i="1"/>
  <c r="H2326" i="1"/>
  <c r="I2326" i="1"/>
  <c r="J2326" i="1"/>
  <c r="K2326" i="1"/>
  <c r="L2326" i="1"/>
  <c r="H2327" i="1"/>
  <c r="I2327" i="1"/>
  <c r="J2327" i="1"/>
  <c r="K2327" i="1"/>
  <c r="L2327" i="1"/>
  <c r="H2328" i="1"/>
  <c r="I2328" i="1"/>
  <c r="J2328" i="1"/>
  <c r="K2328" i="1"/>
  <c r="L2328" i="1"/>
  <c r="H2329" i="1"/>
  <c r="I2329" i="1"/>
  <c r="J2329" i="1"/>
  <c r="K2329" i="1"/>
  <c r="L2329" i="1"/>
  <c r="H2330" i="1"/>
  <c r="I2330" i="1"/>
  <c r="J2330" i="1"/>
  <c r="K2330" i="1"/>
  <c r="L2330" i="1"/>
  <c r="H2331" i="1"/>
  <c r="I2331" i="1"/>
  <c r="J2331" i="1"/>
  <c r="K2331" i="1"/>
  <c r="L2331" i="1"/>
  <c r="H2332" i="1"/>
  <c r="I2332" i="1"/>
  <c r="J2332" i="1"/>
  <c r="K2332" i="1"/>
  <c r="L2332" i="1"/>
  <c r="H2333" i="1"/>
  <c r="I2333" i="1"/>
  <c r="J2333" i="1"/>
  <c r="K2333" i="1"/>
  <c r="L2333" i="1"/>
  <c r="H2334" i="1"/>
  <c r="I2334" i="1"/>
  <c r="J2334" i="1"/>
  <c r="K2334" i="1"/>
  <c r="L2334" i="1"/>
  <c r="H2335" i="1"/>
  <c r="I2335" i="1"/>
  <c r="J2335" i="1"/>
  <c r="K2335" i="1"/>
  <c r="L2335" i="1"/>
  <c r="H2336" i="1"/>
  <c r="I2336" i="1"/>
  <c r="J2336" i="1"/>
  <c r="K2336" i="1"/>
  <c r="L2336" i="1"/>
  <c r="H2337" i="1"/>
  <c r="I2337" i="1"/>
  <c r="J2337" i="1"/>
  <c r="K2337" i="1"/>
  <c r="L2337" i="1"/>
  <c r="H2338" i="1"/>
  <c r="I2338" i="1"/>
  <c r="J2338" i="1"/>
  <c r="K2338" i="1"/>
  <c r="L2338" i="1"/>
  <c r="H2339" i="1"/>
  <c r="I2339" i="1"/>
  <c r="J2339" i="1"/>
  <c r="K2339" i="1"/>
  <c r="L2339" i="1"/>
  <c r="H2340" i="1"/>
  <c r="I2340" i="1"/>
  <c r="J2340" i="1"/>
  <c r="K2340" i="1"/>
  <c r="L2340" i="1"/>
  <c r="H2341" i="1"/>
  <c r="I2341" i="1"/>
  <c r="J2341" i="1"/>
  <c r="K2341" i="1"/>
  <c r="L2341" i="1"/>
  <c r="H2342" i="1"/>
  <c r="I2342" i="1"/>
  <c r="J2342" i="1"/>
  <c r="K2342" i="1"/>
  <c r="L2342" i="1"/>
  <c r="H2343" i="1"/>
  <c r="I2343" i="1"/>
  <c r="J2343" i="1"/>
  <c r="K2343" i="1"/>
  <c r="L2343" i="1"/>
  <c r="H2344" i="1"/>
  <c r="I2344" i="1"/>
  <c r="J2344" i="1"/>
  <c r="K2344" i="1"/>
  <c r="L2344" i="1"/>
  <c r="H2345" i="1"/>
  <c r="I2345" i="1"/>
  <c r="J2345" i="1"/>
  <c r="K2345" i="1"/>
  <c r="L2345" i="1"/>
  <c r="H2346" i="1"/>
  <c r="I2346" i="1"/>
  <c r="J2346" i="1"/>
  <c r="K2346" i="1"/>
  <c r="L2346" i="1"/>
  <c r="H2347" i="1"/>
  <c r="I2347" i="1"/>
  <c r="J2347" i="1"/>
  <c r="K2347" i="1"/>
  <c r="L2347" i="1"/>
  <c r="H2348" i="1"/>
  <c r="I2348" i="1"/>
  <c r="J2348" i="1"/>
  <c r="K2348" i="1"/>
  <c r="L2348" i="1"/>
  <c r="H2349" i="1"/>
  <c r="I2349" i="1"/>
  <c r="J2349" i="1"/>
  <c r="K2349" i="1"/>
  <c r="L2349" i="1"/>
  <c r="H2350" i="1"/>
  <c r="I2350" i="1"/>
  <c r="J2350" i="1"/>
  <c r="K2350" i="1"/>
  <c r="L2350" i="1"/>
  <c r="H2351" i="1"/>
  <c r="I2351" i="1"/>
  <c r="J2351" i="1"/>
  <c r="K2351" i="1"/>
  <c r="L2351" i="1"/>
  <c r="H2352" i="1"/>
  <c r="I2352" i="1"/>
  <c r="J2352" i="1"/>
  <c r="K2352" i="1"/>
  <c r="L2352" i="1"/>
  <c r="H2353" i="1"/>
  <c r="I2353" i="1"/>
  <c r="J2353" i="1"/>
  <c r="K2353" i="1"/>
  <c r="L2353" i="1"/>
  <c r="H2354" i="1"/>
  <c r="I2354" i="1"/>
  <c r="J2354" i="1"/>
  <c r="K2354" i="1"/>
  <c r="L2354" i="1"/>
  <c r="H2355" i="1"/>
  <c r="I2355" i="1"/>
  <c r="J2355" i="1"/>
  <c r="K2355" i="1"/>
  <c r="L2355" i="1"/>
  <c r="H2356" i="1"/>
  <c r="I2356" i="1"/>
  <c r="J2356" i="1"/>
  <c r="K2356" i="1"/>
  <c r="L2356" i="1"/>
  <c r="H2357" i="1"/>
  <c r="I2357" i="1"/>
  <c r="J2357" i="1"/>
  <c r="K2357" i="1"/>
  <c r="L2357" i="1"/>
  <c r="H2358" i="1"/>
  <c r="I2358" i="1"/>
  <c r="J2358" i="1"/>
  <c r="K2358" i="1"/>
  <c r="L2358" i="1"/>
  <c r="H2359" i="1"/>
  <c r="I2359" i="1"/>
  <c r="J2359" i="1"/>
  <c r="K2359" i="1"/>
  <c r="L2359" i="1"/>
  <c r="H2360" i="1"/>
  <c r="I2360" i="1"/>
  <c r="J2360" i="1"/>
  <c r="K2360" i="1"/>
  <c r="L2360" i="1"/>
  <c r="H2361" i="1"/>
  <c r="I2361" i="1"/>
  <c r="J2361" i="1"/>
  <c r="K2361" i="1"/>
  <c r="L2361" i="1"/>
  <c r="H2362" i="1"/>
  <c r="I2362" i="1"/>
  <c r="J2362" i="1"/>
  <c r="K2362" i="1"/>
  <c r="L2362" i="1"/>
  <c r="H2363" i="1"/>
  <c r="I2363" i="1"/>
  <c r="J2363" i="1"/>
  <c r="K2363" i="1"/>
  <c r="L2363" i="1"/>
  <c r="H2364" i="1"/>
  <c r="I2364" i="1"/>
  <c r="J2364" i="1"/>
  <c r="K2364" i="1"/>
  <c r="L2364" i="1"/>
  <c r="H2365" i="1"/>
  <c r="I2365" i="1"/>
  <c r="J2365" i="1"/>
  <c r="K2365" i="1"/>
  <c r="L2365" i="1"/>
  <c r="H2366" i="1"/>
  <c r="I2366" i="1"/>
  <c r="J2366" i="1"/>
  <c r="K2366" i="1"/>
  <c r="L2366" i="1"/>
  <c r="H2367" i="1"/>
  <c r="I2367" i="1"/>
  <c r="J2367" i="1"/>
  <c r="K2367" i="1"/>
  <c r="L2367" i="1"/>
  <c r="H2368" i="1"/>
  <c r="I2368" i="1"/>
  <c r="J2368" i="1"/>
  <c r="K2368" i="1"/>
  <c r="L2368" i="1"/>
  <c r="H2369" i="1"/>
  <c r="I2369" i="1"/>
  <c r="J2369" i="1"/>
  <c r="K2369" i="1"/>
  <c r="L2369" i="1"/>
  <c r="H2370" i="1"/>
  <c r="I2370" i="1"/>
  <c r="J2370" i="1"/>
  <c r="K2370" i="1"/>
  <c r="L2370" i="1"/>
  <c r="H2371" i="1"/>
  <c r="I2371" i="1"/>
  <c r="J2371" i="1"/>
  <c r="K2371" i="1"/>
  <c r="L2371" i="1"/>
  <c r="H2372" i="1"/>
  <c r="I2372" i="1"/>
  <c r="J2372" i="1"/>
  <c r="K2372" i="1"/>
  <c r="L2372" i="1"/>
  <c r="H2373" i="1"/>
  <c r="I2373" i="1"/>
  <c r="J2373" i="1"/>
  <c r="K2373" i="1"/>
  <c r="L2373" i="1"/>
  <c r="H2374" i="1"/>
  <c r="I2374" i="1"/>
  <c r="J2374" i="1"/>
  <c r="K2374" i="1"/>
  <c r="L2374" i="1"/>
  <c r="H2375" i="1"/>
  <c r="I2375" i="1"/>
  <c r="J2375" i="1"/>
  <c r="K2375" i="1"/>
  <c r="L2375" i="1"/>
  <c r="H2376" i="1"/>
  <c r="I2376" i="1"/>
  <c r="J2376" i="1"/>
  <c r="K2376" i="1"/>
  <c r="L2376" i="1"/>
  <c r="H2377" i="1"/>
  <c r="I2377" i="1"/>
  <c r="J2377" i="1"/>
  <c r="K2377" i="1"/>
  <c r="L2377" i="1"/>
  <c r="H2378" i="1"/>
  <c r="I2378" i="1"/>
  <c r="J2378" i="1"/>
  <c r="K2378" i="1"/>
  <c r="L2378" i="1"/>
  <c r="H2379" i="1"/>
  <c r="I2379" i="1"/>
  <c r="J2379" i="1"/>
  <c r="K2379" i="1"/>
  <c r="L2379" i="1"/>
  <c r="H2380" i="1"/>
  <c r="I2380" i="1"/>
  <c r="J2380" i="1"/>
  <c r="K2380" i="1"/>
  <c r="L2380" i="1"/>
  <c r="H2381" i="1"/>
  <c r="I2381" i="1"/>
  <c r="J2381" i="1"/>
  <c r="K2381" i="1"/>
  <c r="L2381" i="1"/>
  <c r="H2382" i="1"/>
  <c r="I2382" i="1"/>
  <c r="J2382" i="1"/>
  <c r="K2382" i="1"/>
  <c r="L2382" i="1"/>
  <c r="H2383" i="1"/>
  <c r="I2383" i="1"/>
  <c r="J2383" i="1"/>
  <c r="K2383" i="1"/>
  <c r="L2383" i="1"/>
  <c r="H2384" i="1"/>
  <c r="I2384" i="1"/>
  <c r="J2384" i="1"/>
  <c r="K2384" i="1"/>
  <c r="L2384" i="1"/>
  <c r="H2385" i="1"/>
  <c r="I2385" i="1"/>
  <c r="J2385" i="1"/>
  <c r="K2385" i="1"/>
  <c r="L2385" i="1"/>
  <c r="H2386" i="1"/>
  <c r="I2386" i="1"/>
  <c r="J2386" i="1"/>
  <c r="K2386" i="1"/>
  <c r="L2386" i="1"/>
  <c r="H2387" i="1"/>
  <c r="I2387" i="1"/>
  <c r="J2387" i="1"/>
  <c r="K2387" i="1"/>
  <c r="L2387" i="1"/>
  <c r="H2388" i="1"/>
  <c r="I2388" i="1"/>
  <c r="J2388" i="1"/>
  <c r="K2388" i="1"/>
  <c r="L2388" i="1"/>
  <c r="H2389" i="1"/>
  <c r="I2389" i="1"/>
  <c r="J2389" i="1"/>
  <c r="K2389" i="1"/>
  <c r="L2389" i="1"/>
  <c r="H2390" i="1"/>
  <c r="I2390" i="1"/>
  <c r="J2390" i="1"/>
  <c r="K2390" i="1"/>
  <c r="L2390" i="1"/>
  <c r="H2391" i="1"/>
  <c r="I2391" i="1"/>
  <c r="J2391" i="1"/>
  <c r="K2391" i="1"/>
  <c r="L2391" i="1"/>
  <c r="H2392" i="1"/>
  <c r="I2392" i="1"/>
  <c r="J2392" i="1"/>
  <c r="K2392" i="1"/>
  <c r="L2392" i="1"/>
  <c r="H2393" i="1"/>
  <c r="I2393" i="1"/>
  <c r="J2393" i="1"/>
  <c r="K2393" i="1"/>
  <c r="L2393" i="1"/>
  <c r="H2394" i="1"/>
  <c r="I2394" i="1"/>
  <c r="J2394" i="1"/>
  <c r="K2394" i="1"/>
  <c r="L2394" i="1"/>
  <c r="H2395" i="1"/>
  <c r="I2395" i="1"/>
  <c r="J2395" i="1"/>
  <c r="K2395" i="1"/>
  <c r="L2395" i="1"/>
  <c r="H2396" i="1"/>
  <c r="I2396" i="1"/>
  <c r="J2396" i="1"/>
  <c r="K2396" i="1"/>
  <c r="L2396" i="1"/>
  <c r="H2397" i="1"/>
  <c r="I2397" i="1"/>
  <c r="J2397" i="1"/>
  <c r="K2397" i="1"/>
  <c r="L2397" i="1"/>
  <c r="H2398" i="1"/>
  <c r="I2398" i="1"/>
  <c r="J2398" i="1"/>
  <c r="K2398" i="1"/>
  <c r="L2398" i="1"/>
  <c r="H2399" i="1"/>
  <c r="I2399" i="1"/>
  <c r="J2399" i="1"/>
  <c r="K2399" i="1"/>
  <c r="L2399" i="1"/>
  <c r="H2400" i="1"/>
  <c r="I2400" i="1"/>
  <c r="J2400" i="1"/>
  <c r="K2400" i="1"/>
  <c r="L2400" i="1"/>
  <c r="H2401" i="1"/>
  <c r="I2401" i="1"/>
  <c r="J2401" i="1"/>
  <c r="K2401" i="1"/>
  <c r="L2401" i="1"/>
  <c r="H2402" i="1"/>
  <c r="I2402" i="1"/>
  <c r="J2402" i="1"/>
  <c r="K2402" i="1"/>
  <c r="L2402" i="1"/>
  <c r="H2403" i="1"/>
  <c r="I2403" i="1"/>
  <c r="J2403" i="1"/>
  <c r="K2403" i="1"/>
  <c r="L2403" i="1"/>
  <c r="H2404" i="1"/>
  <c r="I2404" i="1"/>
  <c r="J2404" i="1"/>
  <c r="K2404" i="1"/>
  <c r="L2404" i="1"/>
  <c r="H2405" i="1"/>
  <c r="I2405" i="1"/>
  <c r="J2405" i="1"/>
  <c r="K2405" i="1"/>
  <c r="L2405" i="1"/>
  <c r="H2406" i="1"/>
  <c r="I2406" i="1"/>
  <c r="J2406" i="1"/>
  <c r="K2406" i="1"/>
  <c r="L2406" i="1"/>
  <c r="H2407" i="1"/>
  <c r="I2407" i="1"/>
  <c r="J2407" i="1"/>
  <c r="K2407" i="1"/>
  <c r="L2407" i="1"/>
  <c r="H2408" i="1"/>
  <c r="I2408" i="1"/>
  <c r="J2408" i="1"/>
  <c r="K2408" i="1"/>
  <c r="L2408" i="1"/>
  <c r="H2409" i="1"/>
  <c r="I2409" i="1"/>
  <c r="J2409" i="1"/>
  <c r="K2409" i="1"/>
  <c r="L2409" i="1"/>
  <c r="H2410" i="1"/>
  <c r="I2410" i="1"/>
  <c r="J2410" i="1"/>
  <c r="K2410" i="1"/>
  <c r="L2410" i="1"/>
  <c r="H2411" i="1"/>
  <c r="I2411" i="1"/>
  <c r="J2411" i="1"/>
  <c r="K2411" i="1"/>
  <c r="L2411" i="1"/>
  <c r="H2412" i="1"/>
  <c r="I2412" i="1"/>
  <c r="J2412" i="1"/>
  <c r="K2412" i="1"/>
  <c r="L2412" i="1"/>
  <c r="H2413" i="1"/>
  <c r="I2413" i="1"/>
  <c r="J2413" i="1"/>
  <c r="K2413" i="1"/>
  <c r="L2413" i="1"/>
  <c r="H2414" i="1"/>
  <c r="I2414" i="1"/>
  <c r="J2414" i="1"/>
  <c r="K2414" i="1"/>
  <c r="L2414" i="1"/>
  <c r="H2415" i="1"/>
  <c r="I2415" i="1"/>
  <c r="J2415" i="1"/>
  <c r="K2415" i="1"/>
  <c r="L2415" i="1"/>
  <c r="H2416" i="1"/>
  <c r="I2416" i="1"/>
  <c r="J2416" i="1"/>
  <c r="K2416" i="1"/>
  <c r="L2416" i="1"/>
  <c r="H2417" i="1"/>
  <c r="I2417" i="1"/>
  <c r="J2417" i="1"/>
  <c r="K2417" i="1"/>
  <c r="L2417" i="1"/>
  <c r="H2418" i="1"/>
  <c r="I2418" i="1"/>
  <c r="J2418" i="1"/>
  <c r="K2418" i="1"/>
  <c r="L2418" i="1"/>
  <c r="H2419" i="1"/>
  <c r="I2419" i="1"/>
  <c r="J2419" i="1"/>
  <c r="K2419" i="1"/>
  <c r="L2419" i="1"/>
  <c r="H2420" i="1"/>
  <c r="I2420" i="1"/>
  <c r="J2420" i="1"/>
  <c r="K2420" i="1"/>
  <c r="L2420" i="1"/>
  <c r="H2421" i="1"/>
  <c r="I2421" i="1"/>
  <c r="J2421" i="1"/>
  <c r="K2421" i="1"/>
  <c r="L2421" i="1"/>
  <c r="H2422" i="1"/>
  <c r="I2422" i="1"/>
  <c r="J2422" i="1"/>
  <c r="K2422" i="1"/>
  <c r="L2422" i="1"/>
  <c r="H2423" i="1"/>
  <c r="I2423" i="1"/>
  <c r="J2423" i="1"/>
  <c r="K2423" i="1"/>
  <c r="L2423" i="1"/>
  <c r="H2424" i="1"/>
  <c r="I2424" i="1"/>
  <c r="J2424" i="1"/>
  <c r="K2424" i="1"/>
  <c r="L2424" i="1"/>
  <c r="H2425" i="1"/>
  <c r="I2425" i="1"/>
  <c r="J2425" i="1"/>
  <c r="K2425" i="1"/>
  <c r="L2425" i="1"/>
  <c r="H2426" i="1"/>
  <c r="I2426" i="1"/>
  <c r="J2426" i="1"/>
  <c r="K2426" i="1"/>
  <c r="L2426" i="1"/>
  <c r="H2427" i="1"/>
  <c r="I2427" i="1"/>
  <c r="J2427" i="1"/>
  <c r="K2427" i="1"/>
  <c r="L2427" i="1"/>
  <c r="H2428" i="1"/>
  <c r="I2428" i="1"/>
  <c r="J2428" i="1"/>
  <c r="K2428" i="1"/>
  <c r="L2428" i="1"/>
  <c r="H2429" i="1"/>
  <c r="I2429" i="1"/>
  <c r="J2429" i="1"/>
  <c r="K2429" i="1"/>
  <c r="L2429" i="1"/>
  <c r="H2430" i="1"/>
  <c r="I2430" i="1"/>
  <c r="J2430" i="1"/>
  <c r="K2430" i="1"/>
  <c r="L2430" i="1"/>
  <c r="H2431" i="1"/>
  <c r="I2431" i="1"/>
  <c r="J2431" i="1"/>
  <c r="K2431" i="1"/>
  <c r="L2431" i="1"/>
  <c r="H2432" i="1"/>
  <c r="I2432" i="1"/>
  <c r="J2432" i="1"/>
  <c r="K2432" i="1"/>
  <c r="L2432" i="1"/>
  <c r="H2433" i="1"/>
  <c r="I2433" i="1"/>
  <c r="J2433" i="1"/>
  <c r="K2433" i="1"/>
  <c r="L2433" i="1"/>
  <c r="H2434" i="1"/>
  <c r="I2434" i="1"/>
  <c r="J2434" i="1"/>
  <c r="K2434" i="1"/>
  <c r="L2434" i="1"/>
  <c r="H2435" i="1"/>
  <c r="I2435" i="1"/>
  <c r="J2435" i="1"/>
  <c r="K2435" i="1"/>
  <c r="L2435" i="1"/>
  <c r="H2436" i="1"/>
  <c r="I2436" i="1"/>
  <c r="J2436" i="1"/>
  <c r="K2436" i="1"/>
  <c r="L2436" i="1"/>
  <c r="H2437" i="1"/>
  <c r="I2437" i="1"/>
  <c r="J2437" i="1"/>
  <c r="K2437" i="1"/>
  <c r="L2437" i="1"/>
  <c r="H2438" i="1"/>
  <c r="I2438" i="1"/>
  <c r="J2438" i="1"/>
  <c r="K2438" i="1"/>
  <c r="L2438" i="1"/>
  <c r="H2439" i="1"/>
  <c r="I2439" i="1"/>
  <c r="J2439" i="1"/>
  <c r="K2439" i="1"/>
  <c r="L2439" i="1"/>
  <c r="H2440" i="1"/>
  <c r="I2440" i="1"/>
  <c r="J2440" i="1"/>
  <c r="K2440" i="1"/>
  <c r="L2440" i="1"/>
  <c r="H2441" i="1"/>
  <c r="I2441" i="1"/>
  <c r="J2441" i="1"/>
  <c r="K2441" i="1"/>
  <c r="L2441" i="1"/>
  <c r="H2442" i="1"/>
  <c r="I2442" i="1"/>
  <c r="J2442" i="1"/>
  <c r="K2442" i="1"/>
  <c r="L2442" i="1"/>
  <c r="H2443" i="1"/>
  <c r="I2443" i="1"/>
  <c r="J2443" i="1"/>
  <c r="K2443" i="1"/>
  <c r="L2443" i="1"/>
  <c r="H2444" i="1"/>
  <c r="I2444" i="1"/>
  <c r="J2444" i="1"/>
  <c r="K2444" i="1"/>
  <c r="L2444" i="1"/>
  <c r="H2445" i="1"/>
  <c r="I2445" i="1"/>
  <c r="J2445" i="1"/>
  <c r="K2445" i="1"/>
  <c r="L2445" i="1"/>
  <c r="H2446" i="1"/>
  <c r="I2446" i="1"/>
  <c r="J2446" i="1"/>
  <c r="K2446" i="1"/>
  <c r="L2446" i="1"/>
  <c r="H2447" i="1"/>
  <c r="I2447" i="1"/>
  <c r="J2447" i="1"/>
  <c r="K2447" i="1"/>
  <c r="L2447" i="1"/>
  <c r="H2448" i="1"/>
  <c r="I2448" i="1"/>
  <c r="J2448" i="1"/>
  <c r="K2448" i="1"/>
  <c r="L2448" i="1"/>
  <c r="H2449" i="1"/>
  <c r="I2449" i="1"/>
  <c r="J2449" i="1"/>
  <c r="K2449" i="1"/>
  <c r="L2449" i="1"/>
  <c r="H2450" i="1"/>
  <c r="I2450" i="1"/>
  <c r="J2450" i="1"/>
  <c r="K2450" i="1"/>
  <c r="L2450" i="1"/>
  <c r="H2451" i="1"/>
  <c r="I2451" i="1"/>
  <c r="J2451" i="1"/>
  <c r="K2451" i="1"/>
  <c r="L2451" i="1"/>
  <c r="H2452" i="1"/>
  <c r="I2452" i="1"/>
  <c r="J2452" i="1"/>
  <c r="K2452" i="1"/>
  <c r="L2452" i="1"/>
  <c r="H2453" i="1"/>
  <c r="I2453" i="1"/>
  <c r="J2453" i="1"/>
  <c r="K2453" i="1"/>
  <c r="L2453" i="1"/>
  <c r="H2454" i="1"/>
  <c r="I2454" i="1"/>
  <c r="J2454" i="1"/>
  <c r="K2454" i="1"/>
  <c r="L2454" i="1"/>
  <c r="H2455" i="1"/>
  <c r="I2455" i="1"/>
  <c r="J2455" i="1"/>
  <c r="K2455" i="1"/>
  <c r="L2455" i="1"/>
  <c r="H2456" i="1"/>
  <c r="I2456" i="1"/>
  <c r="J2456" i="1"/>
  <c r="K2456" i="1"/>
  <c r="L2456" i="1"/>
  <c r="H2457" i="1"/>
  <c r="I2457" i="1"/>
  <c r="J2457" i="1"/>
  <c r="K2457" i="1"/>
  <c r="L2457" i="1"/>
  <c r="H2458" i="1"/>
  <c r="I2458" i="1"/>
  <c r="J2458" i="1"/>
  <c r="K2458" i="1"/>
  <c r="L2458" i="1"/>
  <c r="H2459" i="1"/>
  <c r="I2459" i="1"/>
  <c r="J2459" i="1"/>
  <c r="K2459" i="1"/>
  <c r="L2459" i="1"/>
  <c r="H2460" i="1"/>
  <c r="I2460" i="1"/>
  <c r="J2460" i="1"/>
  <c r="K2460" i="1"/>
  <c r="L2460" i="1"/>
  <c r="H2461" i="1"/>
  <c r="I2461" i="1"/>
  <c r="J2461" i="1"/>
  <c r="K2461" i="1"/>
  <c r="L2461" i="1"/>
  <c r="H2462" i="1"/>
  <c r="I2462" i="1"/>
  <c r="J2462" i="1"/>
  <c r="K2462" i="1"/>
  <c r="L2462" i="1"/>
  <c r="H2463" i="1"/>
  <c r="I2463" i="1"/>
  <c r="J2463" i="1"/>
  <c r="K2463" i="1"/>
  <c r="L2463" i="1"/>
  <c r="H2464" i="1"/>
  <c r="I2464" i="1"/>
  <c r="J2464" i="1"/>
  <c r="K2464" i="1"/>
  <c r="L2464" i="1"/>
  <c r="H2465" i="1"/>
  <c r="I2465" i="1"/>
  <c r="J2465" i="1"/>
  <c r="K2465" i="1"/>
  <c r="L2465" i="1"/>
  <c r="H2466" i="1"/>
  <c r="I2466" i="1"/>
  <c r="J2466" i="1"/>
  <c r="K2466" i="1"/>
  <c r="L2466" i="1"/>
  <c r="H2467" i="1"/>
  <c r="I2467" i="1"/>
  <c r="J2467" i="1"/>
  <c r="K2467" i="1"/>
  <c r="L2467" i="1"/>
  <c r="H2468" i="1"/>
  <c r="I2468" i="1"/>
  <c r="J2468" i="1"/>
  <c r="K2468" i="1"/>
  <c r="L2468" i="1"/>
  <c r="H2469" i="1"/>
  <c r="I2469" i="1"/>
  <c r="J2469" i="1"/>
  <c r="K2469" i="1"/>
  <c r="L2469" i="1"/>
  <c r="H2470" i="1"/>
  <c r="I2470" i="1"/>
  <c r="J2470" i="1"/>
  <c r="K2470" i="1"/>
  <c r="L2470" i="1"/>
  <c r="H2471" i="1"/>
  <c r="I2471" i="1"/>
  <c r="J2471" i="1"/>
  <c r="K2471" i="1"/>
  <c r="L2471" i="1"/>
  <c r="H2472" i="1"/>
  <c r="I2472" i="1"/>
  <c r="J2472" i="1"/>
  <c r="K2472" i="1"/>
  <c r="L2472" i="1"/>
  <c r="H2473" i="1"/>
  <c r="I2473" i="1"/>
  <c r="J2473" i="1"/>
  <c r="K2473" i="1"/>
  <c r="L2473" i="1"/>
  <c r="H2474" i="1"/>
  <c r="I2474" i="1"/>
  <c r="J2474" i="1"/>
  <c r="K2474" i="1"/>
  <c r="L2474" i="1"/>
  <c r="H2475" i="1"/>
  <c r="I2475" i="1"/>
  <c r="J2475" i="1"/>
  <c r="K2475" i="1"/>
  <c r="L2475" i="1"/>
  <c r="H2476" i="1"/>
  <c r="I2476" i="1"/>
  <c r="J2476" i="1"/>
  <c r="K2476" i="1"/>
  <c r="L2476" i="1"/>
  <c r="H2477" i="1"/>
  <c r="I2477" i="1"/>
  <c r="J2477" i="1"/>
  <c r="K2477" i="1"/>
  <c r="L2477" i="1"/>
  <c r="H2478" i="1"/>
  <c r="I2478" i="1"/>
  <c r="J2478" i="1"/>
  <c r="K2478" i="1"/>
  <c r="L2478" i="1"/>
  <c r="H2479" i="1"/>
  <c r="I2479" i="1"/>
  <c r="J2479" i="1"/>
  <c r="K2479" i="1"/>
  <c r="L2479" i="1"/>
  <c r="H2480" i="1"/>
  <c r="I2480" i="1"/>
  <c r="J2480" i="1"/>
  <c r="K2480" i="1"/>
  <c r="L2480" i="1"/>
  <c r="H2481" i="1"/>
  <c r="I2481" i="1"/>
  <c r="J2481" i="1"/>
  <c r="K2481" i="1"/>
  <c r="L2481" i="1"/>
  <c r="H2482" i="1"/>
  <c r="I2482" i="1"/>
  <c r="J2482" i="1"/>
  <c r="K2482" i="1"/>
  <c r="L2482" i="1"/>
  <c r="H2483" i="1"/>
  <c r="I2483" i="1"/>
  <c r="J2483" i="1"/>
  <c r="K2483" i="1"/>
  <c r="L2483" i="1"/>
  <c r="H2484" i="1"/>
  <c r="I2484" i="1"/>
  <c r="J2484" i="1"/>
  <c r="K2484" i="1"/>
  <c r="L2484" i="1"/>
  <c r="H2485" i="1"/>
  <c r="I2485" i="1"/>
  <c r="J2485" i="1"/>
  <c r="K2485" i="1"/>
  <c r="L2485" i="1"/>
  <c r="H2486" i="1"/>
  <c r="I2486" i="1"/>
  <c r="J2486" i="1"/>
  <c r="K2486" i="1"/>
  <c r="L2486" i="1"/>
  <c r="H2487" i="1"/>
  <c r="I2487" i="1"/>
  <c r="J2487" i="1"/>
  <c r="K2487" i="1"/>
  <c r="L2487" i="1"/>
  <c r="H2488" i="1"/>
  <c r="I2488" i="1"/>
  <c r="J2488" i="1"/>
  <c r="K2488" i="1"/>
  <c r="L2488" i="1"/>
  <c r="H2489" i="1"/>
  <c r="I2489" i="1"/>
  <c r="J2489" i="1"/>
  <c r="K2489" i="1"/>
  <c r="L2489" i="1"/>
  <c r="H2490" i="1"/>
  <c r="I2490" i="1"/>
  <c r="J2490" i="1"/>
  <c r="K2490" i="1"/>
  <c r="L2490" i="1"/>
  <c r="H2491" i="1"/>
  <c r="I2491" i="1"/>
  <c r="J2491" i="1"/>
  <c r="K2491" i="1"/>
  <c r="L2491" i="1"/>
  <c r="H2492" i="1"/>
  <c r="I2492" i="1"/>
  <c r="J2492" i="1"/>
  <c r="K2492" i="1"/>
  <c r="L2492" i="1"/>
  <c r="H2493" i="1"/>
  <c r="I2493" i="1"/>
  <c r="J2493" i="1"/>
  <c r="K2493" i="1"/>
  <c r="L2493" i="1"/>
  <c r="H2494" i="1"/>
  <c r="I2494" i="1"/>
  <c r="J2494" i="1"/>
  <c r="K2494" i="1"/>
  <c r="L2494" i="1"/>
  <c r="H2495" i="1"/>
  <c r="I2495" i="1"/>
  <c r="J2495" i="1"/>
  <c r="K2495" i="1"/>
  <c r="L2495" i="1"/>
  <c r="H2496" i="1"/>
  <c r="I2496" i="1"/>
  <c r="J2496" i="1"/>
  <c r="K2496" i="1"/>
  <c r="L2496" i="1"/>
  <c r="H2497" i="1"/>
  <c r="I2497" i="1"/>
  <c r="J2497" i="1"/>
  <c r="K2497" i="1"/>
  <c r="L2497" i="1"/>
  <c r="H2498" i="1"/>
  <c r="I2498" i="1"/>
  <c r="J2498" i="1"/>
  <c r="K2498" i="1"/>
  <c r="L2498" i="1"/>
  <c r="H2499" i="1"/>
  <c r="I2499" i="1"/>
  <c r="J2499" i="1"/>
  <c r="K2499" i="1"/>
  <c r="L2499" i="1"/>
  <c r="H2500" i="1"/>
  <c r="I2500" i="1"/>
  <c r="J2500" i="1"/>
  <c r="K2500" i="1"/>
  <c r="L2500" i="1"/>
  <c r="H2501" i="1"/>
  <c r="I2501" i="1"/>
  <c r="J2501" i="1"/>
  <c r="K2501" i="1"/>
  <c r="L2501" i="1"/>
  <c r="H2502" i="1"/>
  <c r="I2502" i="1"/>
  <c r="J2502" i="1"/>
  <c r="K2502" i="1"/>
  <c r="L2502" i="1"/>
  <c r="H2503" i="1"/>
  <c r="I2503" i="1"/>
  <c r="J2503" i="1"/>
  <c r="K2503" i="1"/>
  <c r="L2503" i="1"/>
  <c r="H2504" i="1"/>
  <c r="I2504" i="1"/>
  <c r="J2504" i="1"/>
  <c r="K2504" i="1"/>
  <c r="L2504" i="1"/>
  <c r="H2505" i="1"/>
  <c r="I2505" i="1"/>
  <c r="J2505" i="1"/>
  <c r="K2505" i="1"/>
  <c r="L2505" i="1"/>
  <c r="H2506" i="1"/>
  <c r="I2506" i="1"/>
  <c r="J2506" i="1"/>
  <c r="K2506" i="1"/>
  <c r="L2506" i="1"/>
  <c r="H2507" i="1"/>
  <c r="I2507" i="1"/>
  <c r="J2507" i="1"/>
  <c r="K2507" i="1"/>
  <c r="L2507" i="1"/>
  <c r="H2508" i="1"/>
  <c r="I2508" i="1"/>
  <c r="J2508" i="1"/>
  <c r="K2508" i="1"/>
  <c r="L2508" i="1"/>
  <c r="H2509" i="1"/>
  <c r="I2509" i="1"/>
  <c r="J2509" i="1"/>
  <c r="K2509" i="1"/>
  <c r="L2509" i="1"/>
  <c r="H2510" i="1"/>
  <c r="I2510" i="1"/>
  <c r="J2510" i="1"/>
  <c r="K2510" i="1"/>
  <c r="L2510" i="1"/>
  <c r="H2511" i="1"/>
  <c r="I2511" i="1"/>
  <c r="J2511" i="1"/>
  <c r="K2511" i="1"/>
  <c r="L2511" i="1"/>
  <c r="H2512" i="1"/>
  <c r="I2512" i="1"/>
  <c r="J2512" i="1"/>
  <c r="K2512" i="1"/>
  <c r="L2512" i="1"/>
  <c r="H2513" i="1"/>
  <c r="I2513" i="1"/>
  <c r="J2513" i="1"/>
  <c r="K2513" i="1"/>
  <c r="L2513" i="1"/>
  <c r="H2514" i="1"/>
  <c r="I2514" i="1"/>
  <c r="J2514" i="1"/>
  <c r="K2514" i="1"/>
  <c r="L2514" i="1"/>
  <c r="H2515" i="1"/>
  <c r="I2515" i="1"/>
  <c r="J2515" i="1"/>
  <c r="K2515" i="1"/>
  <c r="L2515" i="1"/>
  <c r="H2516" i="1"/>
  <c r="I2516" i="1"/>
  <c r="J2516" i="1"/>
  <c r="K2516" i="1"/>
  <c r="L2516" i="1"/>
  <c r="H2517" i="1"/>
  <c r="I2517" i="1"/>
  <c r="J2517" i="1"/>
  <c r="K2517" i="1"/>
  <c r="L2517" i="1"/>
  <c r="H2518" i="1"/>
  <c r="I2518" i="1"/>
  <c r="J2518" i="1"/>
  <c r="K2518" i="1"/>
  <c r="L2518" i="1"/>
  <c r="H2519" i="1"/>
  <c r="I2519" i="1"/>
  <c r="J2519" i="1"/>
  <c r="K2519" i="1"/>
  <c r="L2519" i="1"/>
  <c r="H2520" i="1"/>
  <c r="I2520" i="1"/>
  <c r="J2520" i="1"/>
  <c r="K2520" i="1"/>
  <c r="L2520" i="1"/>
  <c r="H2521" i="1"/>
  <c r="I2521" i="1"/>
  <c r="J2521" i="1"/>
  <c r="K2521" i="1"/>
  <c r="L2521" i="1"/>
  <c r="H2522" i="1"/>
  <c r="I2522" i="1"/>
  <c r="J2522" i="1"/>
  <c r="K2522" i="1"/>
  <c r="L2522" i="1"/>
  <c r="H2523" i="1"/>
  <c r="I2523" i="1"/>
  <c r="J2523" i="1"/>
  <c r="K2523" i="1"/>
  <c r="L2523" i="1"/>
  <c r="H2524" i="1"/>
  <c r="I2524" i="1"/>
  <c r="J2524" i="1"/>
  <c r="K2524" i="1"/>
  <c r="L2524" i="1"/>
  <c r="H2525" i="1"/>
  <c r="I2525" i="1"/>
  <c r="J2525" i="1"/>
  <c r="K2525" i="1"/>
  <c r="L2525" i="1"/>
  <c r="H2526" i="1"/>
  <c r="I2526" i="1"/>
  <c r="J2526" i="1"/>
  <c r="K2526" i="1"/>
  <c r="L2526" i="1"/>
  <c r="H2527" i="1"/>
  <c r="I2527" i="1"/>
  <c r="J2527" i="1"/>
  <c r="K2527" i="1"/>
  <c r="L2527" i="1"/>
  <c r="H2528" i="1"/>
  <c r="I2528" i="1"/>
  <c r="J2528" i="1"/>
  <c r="K2528" i="1"/>
  <c r="L2528" i="1"/>
  <c r="H2529" i="1"/>
  <c r="I2529" i="1"/>
  <c r="J2529" i="1"/>
  <c r="K2529" i="1"/>
  <c r="L2529" i="1"/>
  <c r="H2530" i="1"/>
  <c r="I2530" i="1"/>
  <c r="J2530" i="1"/>
  <c r="K2530" i="1"/>
  <c r="L2530" i="1"/>
  <c r="H2531" i="1"/>
  <c r="I2531" i="1"/>
  <c r="J2531" i="1"/>
  <c r="K2531" i="1"/>
  <c r="L2531" i="1"/>
  <c r="H2532" i="1"/>
  <c r="I2532" i="1"/>
  <c r="J2532" i="1"/>
  <c r="K2532" i="1"/>
  <c r="L2532" i="1"/>
  <c r="H2533" i="1"/>
  <c r="I2533" i="1"/>
  <c r="J2533" i="1"/>
  <c r="K2533" i="1"/>
  <c r="L2533" i="1"/>
  <c r="H2534" i="1"/>
  <c r="I2534" i="1"/>
  <c r="J2534" i="1"/>
  <c r="K2534" i="1"/>
  <c r="L2534" i="1"/>
  <c r="H2535" i="1"/>
  <c r="I2535" i="1"/>
  <c r="J2535" i="1"/>
  <c r="K2535" i="1"/>
  <c r="L2535" i="1"/>
  <c r="H2536" i="1"/>
  <c r="I2536" i="1"/>
  <c r="J2536" i="1"/>
  <c r="K2536" i="1"/>
  <c r="L2536" i="1"/>
  <c r="H2537" i="1"/>
  <c r="I2537" i="1"/>
  <c r="J2537" i="1"/>
  <c r="K2537" i="1"/>
  <c r="L2537" i="1"/>
  <c r="H2538" i="1"/>
  <c r="I2538" i="1"/>
  <c r="J2538" i="1"/>
  <c r="K2538" i="1"/>
  <c r="L2538" i="1"/>
  <c r="H2539" i="1"/>
  <c r="I2539" i="1"/>
  <c r="J2539" i="1"/>
  <c r="K2539" i="1"/>
  <c r="L2539" i="1"/>
  <c r="H2540" i="1"/>
  <c r="I2540" i="1"/>
  <c r="J2540" i="1"/>
  <c r="K2540" i="1"/>
  <c r="L2540" i="1"/>
  <c r="H2541" i="1"/>
  <c r="I2541" i="1"/>
  <c r="J2541" i="1"/>
  <c r="K2541" i="1"/>
  <c r="L2541" i="1"/>
  <c r="H2542" i="1"/>
  <c r="I2542" i="1"/>
  <c r="J2542" i="1"/>
  <c r="K2542" i="1"/>
  <c r="L2542" i="1"/>
  <c r="H2543" i="1"/>
  <c r="I2543" i="1"/>
  <c r="J2543" i="1"/>
  <c r="K2543" i="1"/>
  <c r="L2543" i="1"/>
  <c r="H2544" i="1"/>
  <c r="I2544" i="1"/>
  <c r="J2544" i="1"/>
  <c r="K2544" i="1"/>
  <c r="L2544" i="1"/>
  <c r="H2545" i="1"/>
  <c r="I2545" i="1"/>
  <c r="J2545" i="1"/>
  <c r="K2545" i="1"/>
  <c r="L2545" i="1"/>
  <c r="H2546" i="1"/>
  <c r="I2546" i="1"/>
  <c r="J2546" i="1"/>
  <c r="K2546" i="1"/>
  <c r="L2546" i="1"/>
  <c r="H2547" i="1"/>
  <c r="I2547" i="1"/>
  <c r="J2547" i="1"/>
  <c r="K2547" i="1"/>
  <c r="L2547" i="1"/>
  <c r="H2548" i="1"/>
  <c r="I2548" i="1"/>
  <c r="J2548" i="1"/>
  <c r="K2548" i="1"/>
  <c r="L2548" i="1"/>
  <c r="H2549" i="1"/>
  <c r="I2549" i="1"/>
  <c r="J2549" i="1"/>
  <c r="K2549" i="1"/>
  <c r="L2549" i="1"/>
  <c r="H2550" i="1"/>
  <c r="I2550" i="1"/>
  <c r="J2550" i="1"/>
  <c r="K2550" i="1"/>
  <c r="L2550" i="1"/>
  <c r="H2551" i="1"/>
  <c r="I2551" i="1"/>
  <c r="J2551" i="1"/>
  <c r="K2551" i="1"/>
  <c r="L2551" i="1"/>
  <c r="H2552" i="1"/>
  <c r="I2552" i="1"/>
  <c r="J2552" i="1"/>
  <c r="K2552" i="1"/>
  <c r="L2552" i="1"/>
  <c r="H2553" i="1"/>
  <c r="I2553" i="1"/>
  <c r="J2553" i="1"/>
  <c r="K2553" i="1"/>
  <c r="L2553" i="1"/>
  <c r="H2554" i="1"/>
  <c r="I2554" i="1"/>
  <c r="J2554" i="1"/>
  <c r="K2554" i="1"/>
  <c r="L2554" i="1"/>
  <c r="H2555" i="1"/>
  <c r="I2555" i="1"/>
  <c r="J2555" i="1"/>
  <c r="K2555" i="1"/>
  <c r="L2555" i="1"/>
  <c r="H2556" i="1"/>
  <c r="I2556" i="1"/>
  <c r="J2556" i="1"/>
  <c r="K2556" i="1"/>
  <c r="L2556" i="1"/>
  <c r="H2557" i="1"/>
  <c r="I2557" i="1"/>
  <c r="J2557" i="1"/>
  <c r="K2557" i="1"/>
  <c r="L2557" i="1"/>
  <c r="H2558" i="1"/>
  <c r="I2558" i="1"/>
  <c r="J2558" i="1"/>
  <c r="K2558" i="1"/>
  <c r="L2558" i="1"/>
  <c r="H2559" i="1"/>
  <c r="I2559" i="1"/>
  <c r="J2559" i="1"/>
  <c r="K2559" i="1"/>
  <c r="L2559" i="1"/>
  <c r="H2560" i="1"/>
  <c r="I2560" i="1"/>
  <c r="J2560" i="1"/>
  <c r="K2560" i="1"/>
  <c r="L2560" i="1"/>
  <c r="H2561" i="1"/>
  <c r="I2561" i="1"/>
  <c r="J2561" i="1"/>
  <c r="K2561" i="1"/>
  <c r="L2561" i="1"/>
  <c r="H2562" i="1"/>
  <c r="I2562" i="1"/>
  <c r="J2562" i="1"/>
  <c r="K2562" i="1"/>
  <c r="L2562" i="1"/>
  <c r="H2563" i="1"/>
  <c r="I2563" i="1"/>
  <c r="J2563" i="1"/>
  <c r="K2563" i="1"/>
  <c r="L2563" i="1"/>
  <c r="H2564" i="1"/>
  <c r="I2564" i="1"/>
  <c r="J2564" i="1"/>
  <c r="K2564" i="1"/>
  <c r="L2564" i="1"/>
  <c r="H2565" i="1"/>
  <c r="I2565" i="1"/>
  <c r="J2565" i="1"/>
  <c r="K2565" i="1"/>
  <c r="L2565" i="1"/>
  <c r="H2566" i="1"/>
  <c r="I2566" i="1"/>
  <c r="J2566" i="1"/>
  <c r="K2566" i="1"/>
  <c r="L2566" i="1"/>
  <c r="H2567" i="1"/>
  <c r="I2567" i="1"/>
  <c r="J2567" i="1"/>
  <c r="K2567" i="1"/>
  <c r="L2567" i="1"/>
  <c r="H2568" i="1"/>
  <c r="I2568" i="1"/>
  <c r="J2568" i="1"/>
  <c r="K2568" i="1"/>
  <c r="L2568" i="1"/>
  <c r="H2569" i="1"/>
  <c r="I2569" i="1"/>
  <c r="J2569" i="1"/>
  <c r="K2569" i="1"/>
  <c r="L2569" i="1"/>
  <c r="H2570" i="1"/>
  <c r="I2570" i="1"/>
  <c r="J2570" i="1"/>
  <c r="K2570" i="1"/>
  <c r="L2570" i="1"/>
  <c r="H2571" i="1"/>
  <c r="I2571" i="1"/>
  <c r="J2571" i="1"/>
  <c r="K2571" i="1"/>
  <c r="L2571" i="1"/>
  <c r="H2572" i="1"/>
  <c r="I2572" i="1"/>
  <c r="J2572" i="1"/>
  <c r="K2572" i="1"/>
  <c r="L2572" i="1"/>
  <c r="H2573" i="1"/>
  <c r="I2573" i="1"/>
  <c r="J2573" i="1"/>
  <c r="K2573" i="1"/>
  <c r="L2573" i="1"/>
  <c r="H2574" i="1"/>
  <c r="I2574" i="1"/>
  <c r="J2574" i="1"/>
  <c r="K2574" i="1"/>
  <c r="L2574" i="1"/>
  <c r="H2575" i="1"/>
  <c r="I2575" i="1"/>
  <c r="J2575" i="1"/>
  <c r="K2575" i="1"/>
  <c r="L2575" i="1"/>
  <c r="H2576" i="1"/>
  <c r="I2576" i="1"/>
  <c r="J2576" i="1"/>
  <c r="K2576" i="1"/>
  <c r="L2576" i="1"/>
  <c r="H2577" i="1"/>
  <c r="I2577" i="1"/>
  <c r="J2577" i="1"/>
  <c r="K2577" i="1"/>
  <c r="L2577" i="1"/>
  <c r="H2578" i="1"/>
  <c r="I2578" i="1"/>
  <c r="J2578" i="1"/>
  <c r="K2578" i="1"/>
  <c r="L2578" i="1"/>
  <c r="H2579" i="1"/>
  <c r="I2579" i="1"/>
  <c r="J2579" i="1"/>
  <c r="K2579" i="1"/>
  <c r="L2579" i="1"/>
  <c r="H2580" i="1"/>
  <c r="I2580" i="1"/>
  <c r="J2580" i="1"/>
  <c r="K2580" i="1"/>
  <c r="L2580" i="1"/>
  <c r="H2581" i="1"/>
  <c r="I2581" i="1"/>
  <c r="J2581" i="1"/>
  <c r="K2581" i="1"/>
  <c r="L2581" i="1"/>
  <c r="H2582" i="1"/>
  <c r="I2582" i="1"/>
  <c r="J2582" i="1"/>
  <c r="K2582" i="1"/>
  <c r="L2582" i="1"/>
  <c r="H2583" i="1"/>
  <c r="I2583" i="1"/>
  <c r="J2583" i="1"/>
  <c r="K2583" i="1"/>
  <c r="L2583" i="1"/>
  <c r="H2584" i="1"/>
  <c r="I2584" i="1"/>
  <c r="J2584" i="1"/>
  <c r="K2584" i="1"/>
  <c r="L2584" i="1"/>
  <c r="H2585" i="1"/>
  <c r="I2585" i="1"/>
  <c r="J2585" i="1"/>
  <c r="K2585" i="1"/>
  <c r="L2585" i="1"/>
  <c r="H2586" i="1"/>
  <c r="I2586" i="1"/>
  <c r="J2586" i="1"/>
  <c r="K2586" i="1"/>
  <c r="L2586" i="1"/>
  <c r="H2587" i="1"/>
  <c r="I2587" i="1"/>
  <c r="J2587" i="1"/>
  <c r="K2587" i="1"/>
  <c r="L2587" i="1"/>
  <c r="H2588" i="1"/>
  <c r="I2588" i="1"/>
  <c r="J2588" i="1"/>
  <c r="K2588" i="1"/>
  <c r="L2588" i="1"/>
  <c r="H2589" i="1"/>
  <c r="I2589" i="1"/>
  <c r="J2589" i="1"/>
  <c r="K2589" i="1"/>
  <c r="L2589" i="1"/>
  <c r="H2590" i="1"/>
  <c r="I2590" i="1"/>
  <c r="J2590" i="1"/>
  <c r="K2590" i="1"/>
  <c r="L2590" i="1"/>
  <c r="H2591" i="1"/>
  <c r="I2591" i="1"/>
  <c r="J2591" i="1"/>
  <c r="K2591" i="1"/>
  <c r="L2591" i="1"/>
  <c r="H2592" i="1"/>
  <c r="I2592" i="1"/>
  <c r="J2592" i="1"/>
  <c r="K2592" i="1"/>
  <c r="L2592" i="1"/>
  <c r="H2593" i="1"/>
  <c r="I2593" i="1"/>
  <c r="J2593" i="1"/>
  <c r="K2593" i="1"/>
  <c r="L2593" i="1"/>
  <c r="H2594" i="1"/>
  <c r="I2594" i="1"/>
  <c r="J2594" i="1"/>
  <c r="K2594" i="1"/>
  <c r="L2594" i="1"/>
  <c r="H2595" i="1"/>
  <c r="I2595" i="1"/>
  <c r="J2595" i="1"/>
  <c r="K2595" i="1"/>
  <c r="L2595" i="1"/>
  <c r="H2596" i="1"/>
  <c r="I2596" i="1"/>
  <c r="J2596" i="1"/>
  <c r="K2596" i="1"/>
  <c r="L2596" i="1"/>
  <c r="H2597" i="1"/>
  <c r="I2597" i="1"/>
  <c r="J2597" i="1"/>
  <c r="K2597" i="1"/>
  <c r="L2597" i="1"/>
  <c r="H2598" i="1"/>
  <c r="I2598" i="1"/>
  <c r="J2598" i="1"/>
  <c r="K2598" i="1"/>
  <c r="L2598" i="1"/>
  <c r="H2599" i="1"/>
  <c r="I2599" i="1"/>
  <c r="J2599" i="1"/>
  <c r="K2599" i="1"/>
  <c r="L2599" i="1"/>
  <c r="H2600" i="1"/>
  <c r="I2600" i="1"/>
  <c r="J2600" i="1"/>
  <c r="K2600" i="1"/>
  <c r="L2600" i="1"/>
  <c r="H2601" i="1"/>
  <c r="I2601" i="1"/>
  <c r="J2601" i="1"/>
  <c r="K2601" i="1"/>
  <c r="L2601" i="1"/>
  <c r="H2602" i="1"/>
  <c r="I2602" i="1"/>
  <c r="J2602" i="1"/>
  <c r="K2602" i="1"/>
  <c r="L2602" i="1"/>
  <c r="H2603" i="1"/>
  <c r="I2603" i="1"/>
  <c r="J2603" i="1"/>
  <c r="K2603" i="1"/>
  <c r="L2603" i="1"/>
  <c r="H2604" i="1"/>
  <c r="I2604" i="1"/>
  <c r="J2604" i="1"/>
  <c r="K2604" i="1"/>
  <c r="L2604" i="1"/>
  <c r="H2605" i="1"/>
  <c r="I2605" i="1"/>
  <c r="J2605" i="1"/>
  <c r="K2605" i="1"/>
  <c r="L2605" i="1"/>
  <c r="H2606" i="1"/>
  <c r="I2606" i="1"/>
  <c r="J2606" i="1"/>
  <c r="K2606" i="1"/>
  <c r="L2606" i="1"/>
  <c r="H2607" i="1"/>
  <c r="I2607" i="1"/>
  <c r="J2607" i="1"/>
  <c r="K2607" i="1"/>
  <c r="L2607" i="1"/>
  <c r="H2608" i="1"/>
  <c r="I2608" i="1"/>
  <c r="J2608" i="1"/>
  <c r="K2608" i="1"/>
  <c r="L2608" i="1"/>
  <c r="H2609" i="1"/>
  <c r="I2609" i="1"/>
  <c r="J2609" i="1"/>
  <c r="K2609" i="1"/>
  <c r="L2609" i="1"/>
  <c r="H2610" i="1"/>
  <c r="I2610" i="1"/>
  <c r="J2610" i="1"/>
  <c r="K2610" i="1"/>
  <c r="L2610" i="1"/>
  <c r="H2611" i="1"/>
  <c r="I2611" i="1"/>
  <c r="J2611" i="1"/>
  <c r="K2611" i="1"/>
  <c r="L2611" i="1"/>
  <c r="H2612" i="1"/>
  <c r="I2612" i="1"/>
  <c r="J2612" i="1"/>
  <c r="K2612" i="1"/>
  <c r="L2612" i="1"/>
  <c r="H2613" i="1"/>
  <c r="I2613" i="1"/>
  <c r="J2613" i="1"/>
  <c r="K2613" i="1"/>
  <c r="L2613" i="1"/>
  <c r="H2614" i="1"/>
  <c r="I2614" i="1"/>
  <c r="J2614" i="1"/>
  <c r="K2614" i="1"/>
  <c r="L2614" i="1"/>
  <c r="H2615" i="1"/>
  <c r="I2615" i="1"/>
  <c r="J2615" i="1"/>
  <c r="K2615" i="1"/>
  <c r="L2615" i="1"/>
  <c r="H2616" i="1"/>
  <c r="I2616" i="1"/>
  <c r="J2616" i="1"/>
  <c r="K2616" i="1"/>
  <c r="L2616" i="1"/>
  <c r="H2617" i="1"/>
  <c r="I2617" i="1"/>
  <c r="J2617" i="1"/>
  <c r="K2617" i="1"/>
  <c r="L2617" i="1"/>
  <c r="H2618" i="1"/>
  <c r="I2618" i="1"/>
  <c r="J2618" i="1"/>
  <c r="K2618" i="1"/>
  <c r="L2618" i="1"/>
  <c r="H2619" i="1"/>
  <c r="I2619" i="1"/>
  <c r="J2619" i="1"/>
  <c r="K2619" i="1"/>
  <c r="L2619" i="1"/>
  <c r="H2620" i="1"/>
  <c r="I2620" i="1"/>
  <c r="J2620" i="1"/>
  <c r="K2620" i="1"/>
  <c r="L2620" i="1"/>
  <c r="H2621" i="1"/>
  <c r="I2621" i="1"/>
  <c r="J2621" i="1"/>
  <c r="K2621" i="1"/>
  <c r="L2621" i="1"/>
  <c r="H2622" i="1"/>
  <c r="I2622" i="1"/>
  <c r="J2622" i="1"/>
  <c r="K2622" i="1"/>
  <c r="L2622" i="1"/>
  <c r="H2623" i="1"/>
  <c r="I2623" i="1"/>
  <c r="J2623" i="1"/>
  <c r="K2623" i="1"/>
  <c r="L2623" i="1"/>
  <c r="H2624" i="1"/>
  <c r="I2624" i="1"/>
  <c r="J2624" i="1"/>
  <c r="K2624" i="1"/>
  <c r="L2624" i="1"/>
  <c r="H2625" i="1"/>
  <c r="I2625" i="1"/>
  <c r="J2625" i="1"/>
  <c r="K2625" i="1"/>
  <c r="L2625" i="1"/>
  <c r="H2626" i="1"/>
  <c r="I2626" i="1"/>
  <c r="J2626" i="1"/>
  <c r="K2626" i="1"/>
  <c r="L2626" i="1"/>
  <c r="H2627" i="1"/>
  <c r="I2627" i="1"/>
  <c r="J2627" i="1"/>
  <c r="K2627" i="1"/>
  <c r="L2627" i="1"/>
  <c r="H2628" i="1"/>
  <c r="I2628" i="1"/>
  <c r="J2628" i="1"/>
  <c r="K2628" i="1"/>
  <c r="L2628" i="1"/>
  <c r="H2629" i="1"/>
  <c r="I2629" i="1"/>
  <c r="J2629" i="1"/>
  <c r="K2629" i="1"/>
  <c r="L2629" i="1"/>
  <c r="H2630" i="1"/>
  <c r="I2630" i="1"/>
  <c r="J2630" i="1"/>
  <c r="K2630" i="1"/>
  <c r="L2630" i="1"/>
  <c r="H2631" i="1"/>
  <c r="I2631" i="1"/>
  <c r="J2631" i="1"/>
  <c r="K2631" i="1"/>
  <c r="L2631" i="1"/>
  <c r="H2632" i="1"/>
  <c r="I2632" i="1"/>
  <c r="J2632" i="1"/>
  <c r="K2632" i="1"/>
  <c r="L2632" i="1"/>
  <c r="H2633" i="1"/>
  <c r="I2633" i="1"/>
  <c r="J2633" i="1"/>
  <c r="K2633" i="1"/>
  <c r="L2633" i="1"/>
  <c r="H2634" i="1"/>
  <c r="I2634" i="1"/>
  <c r="J2634" i="1"/>
  <c r="K2634" i="1"/>
  <c r="L2634" i="1"/>
  <c r="H2635" i="1"/>
  <c r="I2635" i="1"/>
  <c r="J2635" i="1"/>
  <c r="K2635" i="1"/>
  <c r="L2635" i="1"/>
  <c r="H2636" i="1"/>
  <c r="I2636" i="1"/>
  <c r="J2636" i="1"/>
  <c r="K2636" i="1"/>
  <c r="L2636" i="1"/>
  <c r="H2637" i="1"/>
  <c r="I2637" i="1"/>
  <c r="J2637" i="1"/>
  <c r="K2637" i="1"/>
  <c r="L2637" i="1"/>
  <c r="H2638" i="1"/>
  <c r="I2638" i="1"/>
  <c r="J2638" i="1"/>
  <c r="K2638" i="1"/>
  <c r="L2638" i="1"/>
  <c r="H2639" i="1"/>
  <c r="I2639" i="1"/>
  <c r="J2639" i="1"/>
  <c r="K2639" i="1"/>
  <c r="L2639" i="1"/>
  <c r="H2640" i="1"/>
  <c r="I2640" i="1"/>
  <c r="J2640" i="1"/>
  <c r="K2640" i="1"/>
  <c r="L2640" i="1"/>
  <c r="H2641" i="1"/>
  <c r="I2641" i="1"/>
  <c r="J2641" i="1"/>
  <c r="K2641" i="1"/>
  <c r="L2641" i="1"/>
  <c r="H2642" i="1"/>
  <c r="I2642" i="1"/>
  <c r="J2642" i="1"/>
  <c r="K2642" i="1"/>
  <c r="L2642" i="1"/>
  <c r="H2643" i="1"/>
  <c r="I2643" i="1"/>
  <c r="J2643" i="1"/>
  <c r="K2643" i="1"/>
  <c r="L2643" i="1"/>
  <c r="H2644" i="1"/>
  <c r="I2644" i="1"/>
  <c r="J2644" i="1"/>
  <c r="K2644" i="1"/>
  <c r="L2644" i="1"/>
  <c r="H2645" i="1"/>
  <c r="I2645" i="1"/>
  <c r="J2645" i="1"/>
  <c r="K2645" i="1"/>
  <c r="L2645" i="1"/>
  <c r="H2646" i="1"/>
  <c r="I2646" i="1"/>
  <c r="J2646" i="1"/>
  <c r="K2646" i="1"/>
  <c r="L2646" i="1"/>
  <c r="H2647" i="1"/>
  <c r="I2647" i="1"/>
  <c r="J2647" i="1"/>
  <c r="K2647" i="1"/>
  <c r="L2647" i="1"/>
  <c r="H2648" i="1"/>
  <c r="I2648" i="1"/>
  <c r="J2648" i="1"/>
  <c r="K2648" i="1"/>
  <c r="L2648" i="1"/>
  <c r="H2649" i="1"/>
  <c r="I2649" i="1"/>
  <c r="J2649" i="1"/>
  <c r="K2649" i="1"/>
  <c r="L2649" i="1"/>
  <c r="H2650" i="1"/>
  <c r="I2650" i="1"/>
  <c r="J2650" i="1"/>
  <c r="K2650" i="1"/>
  <c r="L2650" i="1"/>
  <c r="H2651" i="1"/>
  <c r="I2651" i="1"/>
  <c r="J2651" i="1"/>
  <c r="K2651" i="1"/>
  <c r="L2651" i="1"/>
  <c r="H2652" i="1"/>
  <c r="I2652" i="1"/>
  <c r="J2652" i="1"/>
  <c r="K2652" i="1"/>
  <c r="L2652" i="1"/>
  <c r="H2653" i="1"/>
  <c r="I2653" i="1"/>
  <c r="J2653" i="1"/>
  <c r="K2653" i="1"/>
  <c r="L2653" i="1"/>
  <c r="H2654" i="1"/>
  <c r="I2654" i="1"/>
  <c r="J2654" i="1"/>
  <c r="K2654" i="1"/>
  <c r="L2654" i="1"/>
  <c r="H2655" i="1"/>
  <c r="I2655" i="1"/>
  <c r="J2655" i="1"/>
  <c r="K2655" i="1"/>
  <c r="L2655" i="1"/>
  <c r="H2656" i="1"/>
  <c r="I2656" i="1"/>
  <c r="J2656" i="1"/>
  <c r="K2656" i="1"/>
  <c r="L2656" i="1"/>
  <c r="H2657" i="1"/>
  <c r="I2657" i="1"/>
  <c r="J2657" i="1"/>
  <c r="K2657" i="1"/>
  <c r="L2657" i="1"/>
  <c r="H2658" i="1"/>
  <c r="I2658" i="1"/>
  <c r="J2658" i="1"/>
  <c r="K2658" i="1"/>
  <c r="L2658" i="1"/>
  <c r="H2659" i="1"/>
  <c r="I2659" i="1"/>
  <c r="J2659" i="1"/>
  <c r="K2659" i="1"/>
  <c r="L2659" i="1"/>
  <c r="H2660" i="1"/>
  <c r="I2660" i="1"/>
  <c r="J2660" i="1"/>
  <c r="K2660" i="1"/>
  <c r="L2660" i="1"/>
  <c r="H2661" i="1"/>
  <c r="I2661" i="1"/>
  <c r="J2661" i="1"/>
  <c r="K2661" i="1"/>
  <c r="L2661" i="1"/>
  <c r="H2662" i="1"/>
  <c r="I2662" i="1"/>
  <c r="J2662" i="1"/>
  <c r="K2662" i="1"/>
  <c r="L2662" i="1"/>
  <c r="H2663" i="1"/>
  <c r="I2663" i="1"/>
  <c r="J2663" i="1"/>
  <c r="K2663" i="1"/>
  <c r="L2663" i="1"/>
  <c r="H2664" i="1"/>
  <c r="I2664" i="1"/>
  <c r="J2664" i="1"/>
  <c r="K2664" i="1"/>
  <c r="L2664" i="1"/>
  <c r="H2665" i="1"/>
  <c r="I2665" i="1"/>
  <c r="J2665" i="1"/>
  <c r="K2665" i="1"/>
  <c r="L2665" i="1"/>
  <c r="H2666" i="1"/>
  <c r="I2666" i="1"/>
  <c r="J2666" i="1"/>
  <c r="K2666" i="1"/>
  <c r="L2666" i="1"/>
  <c r="H2667" i="1"/>
  <c r="I2667" i="1"/>
  <c r="J2667" i="1"/>
  <c r="K2667" i="1"/>
  <c r="L2667" i="1"/>
  <c r="H2668" i="1"/>
  <c r="I2668" i="1"/>
  <c r="J2668" i="1"/>
  <c r="K2668" i="1"/>
  <c r="L2668" i="1"/>
  <c r="H2669" i="1"/>
  <c r="I2669" i="1"/>
  <c r="J2669" i="1"/>
  <c r="K2669" i="1"/>
  <c r="L2669" i="1"/>
  <c r="H2670" i="1"/>
  <c r="I2670" i="1"/>
  <c r="J2670" i="1"/>
  <c r="K2670" i="1"/>
  <c r="L2670" i="1"/>
  <c r="H2671" i="1"/>
  <c r="I2671" i="1"/>
  <c r="J2671" i="1"/>
  <c r="K2671" i="1"/>
  <c r="L2671" i="1"/>
  <c r="H2672" i="1"/>
  <c r="I2672" i="1"/>
  <c r="J2672" i="1"/>
  <c r="K2672" i="1"/>
  <c r="L2672" i="1"/>
  <c r="H2673" i="1"/>
  <c r="I2673" i="1"/>
  <c r="J2673" i="1"/>
  <c r="K2673" i="1"/>
  <c r="L2673" i="1"/>
  <c r="H2674" i="1"/>
  <c r="I2674" i="1"/>
  <c r="J2674" i="1"/>
  <c r="K2674" i="1"/>
  <c r="L2674" i="1"/>
  <c r="H2675" i="1"/>
  <c r="I2675" i="1"/>
  <c r="J2675" i="1"/>
  <c r="K2675" i="1"/>
  <c r="L2675" i="1"/>
  <c r="H2676" i="1"/>
  <c r="I2676" i="1"/>
  <c r="J2676" i="1"/>
  <c r="K2676" i="1"/>
  <c r="L2676" i="1"/>
  <c r="H2677" i="1"/>
  <c r="I2677" i="1"/>
  <c r="J2677" i="1"/>
  <c r="K2677" i="1"/>
  <c r="L2677" i="1"/>
  <c r="H2678" i="1"/>
  <c r="I2678" i="1"/>
  <c r="J2678" i="1"/>
  <c r="K2678" i="1"/>
  <c r="L2678" i="1"/>
  <c r="H2679" i="1"/>
  <c r="I2679" i="1"/>
  <c r="J2679" i="1"/>
  <c r="K2679" i="1"/>
  <c r="L2679" i="1"/>
  <c r="H2680" i="1"/>
  <c r="I2680" i="1"/>
  <c r="J2680" i="1"/>
  <c r="K2680" i="1"/>
  <c r="L2680" i="1"/>
  <c r="H2681" i="1"/>
  <c r="I2681" i="1"/>
  <c r="J2681" i="1"/>
  <c r="K2681" i="1"/>
  <c r="L2681" i="1"/>
  <c r="H2682" i="1"/>
  <c r="I2682" i="1"/>
  <c r="J2682" i="1"/>
  <c r="K2682" i="1"/>
  <c r="L2682" i="1"/>
  <c r="H2683" i="1"/>
  <c r="I2683" i="1"/>
  <c r="J2683" i="1"/>
  <c r="K2683" i="1"/>
  <c r="L2683" i="1"/>
  <c r="H2684" i="1"/>
  <c r="I2684" i="1"/>
  <c r="J2684" i="1"/>
  <c r="K2684" i="1"/>
  <c r="L2684" i="1"/>
  <c r="H2685" i="1"/>
  <c r="I2685" i="1"/>
  <c r="J2685" i="1"/>
  <c r="K2685" i="1"/>
  <c r="L2685" i="1"/>
  <c r="H2686" i="1"/>
  <c r="I2686" i="1"/>
  <c r="J2686" i="1"/>
  <c r="K2686" i="1"/>
  <c r="L2686" i="1"/>
  <c r="H2687" i="1"/>
  <c r="I2687" i="1"/>
  <c r="J2687" i="1"/>
  <c r="K2687" i="1"/>
  <c r="L2687" i="1"/>
  <c r="H2688" i="1"/>
  <c r="I2688" i="1"/>
  <c r="J2688" i="1"/>
  <c r="K2688" i="1"/>
  <c r="L2688" i="1"/>
  <c r="H2689" i="1"/>
  <c r="I2689" i="1"/>
  <c r="J2689" i="1"/>
  <c r="K2689" i="1"/>
  <c r="L2689" i="1"/>
  <c r="H2690" i="1"/>
  <c r="I2690" i="1"/>
  <c r="J2690" i="1"/>
  <c r="K2690" i="1"/>
  <c r="L2690" i="1"/>
  <c r="H2691" i="1"/>
  <c r="I2691" i="1"/>
  <c r="J2691" i="1"/>
  <c r="K2691" i="1"/>
  <c r="L2691" i="1"/>
  <c r="H2692" i="1"/>
  <c r="I2692" i="1"/>
  <c r="J2692" i="1"/>
  <c r="K2692" i="1"/>
  <c r="L2692" i="1"/>
  <c r="H2693" i="1"/>
  <c r="I2693" i="1"/>
  <c r="J2693" i="1"/>
  <c r="K2693" i="1"/>
  <c r="L2693" i="1"/>
  <c r="H2694" i="1"/>
  <c r="I2694" i="1"/>
  <c r="J2694" i="1"/>
  <c r="K2694" i="1"/>
  <c r="L2694" i="1"/>
  <c r="H2695" i="1"/>
  <c r="I2695" i="1"/>
  <c r="J2695" i="1"/>
  <c r="K2695" i="1"/>
  <c r="L2695" i="1"/>
  <c r="H2696" i="1"/>
  <c r="I2696" i="1"/>
  <c r="J2696" i="1"/>
  <c r="K2696" i="1"/>
  <c r="L2696" i="1"/>
  <c r="H2697" i="1"/>
  <c r="I2697" i="1"/>
  <c r="J2697" i="1"/>
  <c r="K2697" i="1"/>
  <c r="L2697" i="1"/>
  <c r="H2698" i="1"/>
  <c r="I2698" i="1"/>
  <c r="J2698" i="1"/>
  <c r="K2698" i="1"/>
  <c r="L2698" i="1"/>
  <c r="H2699" i="1"/>
  <c r="I2699" i="1"/>
  <c r="J2699" i="1"/>
  <c r="K2699" i="1"/>
  <c r="L2699" i="1"/>
  <c r="H2700" i="1"/>
  <c r="I2700" i="1"/>
  <c r="J2700" i="1"/>
  <c r="K2700" i="1"/>
  <c r="L2700" i="1"/>
  <c r="H2701" i="1"/>
  <c r="I2701" i="1"/>
  <c r="J2701" i="1"/>
  <c r="K2701" i="1"/>
  <c r="L2701" i="1"/>
  <c r="H2702" i="1"/>
  <c r="I2702" i="1"/>
  <c r="J2702" i="1"/>
  <c r="K2702" i="1"/>
  <c r="L2702" i="1"/>
  <c r="H2703" i="1"/>
  <c r="I2703" i="1"/>
  <c r="J2703" i="1"/>
  <c r="K2703" i="1"/>
  <c r="L2703" i="1"/>
  <c r="H2704" i="1"/>
  <c r="I2704" i="1"/>
  <c r="J2704" i="1"/>
  <c r="K2704" i="1"/>
  <c r="L2704" i="1"/>
  <c r="H2705" i="1"/>
  <c r="I2705" i="1"/>
  <c r="J2705" i="1"/>
  <c r="K2705" i="1"/>
  <c r="L2705" i="1"/>
  <c r="H2706" i="1"/>
  <c r="I2706" i="1"/>
  <c r="J2706" i="1"/>
  <c r="K2706" i="1"/>
  <c r="L2706" i="1"/>
  <c r="H2707" i="1"/>
  <c r="I2707" i="1"/>
  <c r="J2707" i="1"/>
  <c r="K2707" i="1"/>
  <c r="L2707" i="1"/>
  <c r="H2708" i="1"/>
  <c r="I2708" i="1"/>
  <c r="J2708" i="1"/>
  <c r="K2708" i="1"/>
  <c r="L2708" i="1"/>
  <c r="H2709" i="1"/>
  <c r="I2709" i="1"/>
  <c r="J2709" i="1"/>
  <c r="K2709" i="1"/>
  <c r="L2709" i="1"/>
  <c r="H2710" i="1"/>
  <c r="I2710" i="1"/>
  <c r="J2710" i="1"/>
  <c r="K2710" i="1"/>
  <c r="L2710" i="1"/>
  <c r="H2711" i="1"/>
  <c r="I2711" i="1"/>
  <c r="J2711" i="1"/>
  <c r="K2711" i="1"/>
  <c r="L2711" i="1"/>
  <c r="H2712" i="1"/>
  <c r="I2712" i="1"/>
  <c r="J2712" i="1"/>
  <c r="K2712" i="1"/>
  <c r="L2712" i="1"/>
  <c r="H2713" i="1"/>
  <c r="I2713" i="1"/>
  <c r="J2713" i="1"/>
  <c r="K2713" i="1"/>
  <c r="L2713" i="1"/>
  <c r="H2714" i="1"/>
  <c r="I2714" i="1"/>
  <c r="J2714" i="1"/>
  <c r="K2714" i="1"/>
  <c r="L2714" i="1"/>
  <c r="H2715" i="1"/>
  <c r="I2715" i="1"/>
  <c r="J2715" i="1"/>
  <c r="K2715" i="1"/>
  <c r="L2715" i="1"/>
  <c r="H2716" i="1"/>
  <c r="I2716" i="1"/>
  <c r="J2716" i="1"/>
  <c r="K2716" i="1"/>
  <c r="L2716" i="1"/>
  <c r="H2717" i="1"/>
  <c r="I2717" i="1"/>
  <c r="J2717" i="1"/>
  <c r="K2717" i="1"/>
  <c r="L2717" i="1"/>
  <c r="H2718" i="1"/>
  <c r="I2718" i="1"/>
  <c r="J2718" i="1"/>
  <c r="K2718" i="1"/>
  <c r="L2718" i="1"/>
  <c r="H2719" i="1"/>
  <c r="I2719" i="1"/>
  <c r="J2719" i="1"/>
  <c r="K2719" i="1"/>
  <c r="L2719" i="1"/>
  <c r="H2720" i="1"/>
  <c r="I2720" i="1"/>
  <c r="J2720" i="1"/>
  <c r="K2720" i="1"/>
  <c r="L2720" i="1"/>
  <c r="H2721" i="1"/>
  <c r="I2721" i="1"/>
  <c r="J2721" i="1"/>
  <c r="K2721" i="1"/>
  <c r="L2721" i="1"/>
  <c r="H2722" i="1"/>
  <c r="I2722" i="1"/>
  <c r="J2722" i="1"/>
  <c r="K2722" i="1"/>
  <c r="L2722" i="1"/>
  <c r="H2723" i="1"/>
  <c r="I2723" i="1"/>
  <c r="J2723" i="1"/>
  <c r="K2723" i="1"/>
  <c r="L2723" i="1"/>
  <c r="H2724" i="1"/>
  <c r="I2724" i="1"/>
  <c r="J2724" i="1"/>
  <c r="K2724" i="1"/>
  <c r="L2724" i="1"/>
  <c r="H2725" i="1"/>
  <c r="I2725" i="1"/>
  <c r="J2725" i="1"/>
  <c r="K2725" i="1"/>
  <c r="L2725" i="1"/>
  <c r="H2726" i="1"/>
  <c r="I2726" i="1"/>
  <c r="J2726" i="1"/>
  <c r="K2726" i="1"/>
  <c r="L2726" i="1"/>
  <c r="H2727" i="1"/>
  <c r="I2727" i="1"/>
  <c r="J2727" i="1"/>
  <c r="K2727" i="1"/>
  <c r="L2727" i="1"/>
  <c r="H2728" i="1"/>
  <c r="I2728" i="1"/>
  <c r="J2728" i="1"/>
  <c r="K2728" i="1"/>
  <c r="L2728" i="1"/>
  <c r="H2729" i="1"/>
  <c r="I2729" i="1"/>
  <c r="J2729" i="1"/>
  <c r="K2729" i="1"/>
  <c r="L2729" i="1"/>
  <c r="H2730" i="1"/>
  <c r="I2730" i="1"/>
  <c r="J2730" i="1"/>
  <c r="K2730" i="1"/>
  <c r="L2730" i="1"/>
  <c r="H2731" i="1"/>
  <c r="I2731" i="1"/>
  <c r="J2731" i="1"/>
  <c r="K2731" i="1"/>
  <c r="L2731" i="1"/>
  <c r="H2732" i="1"/>
  <c r="I2732" i="1"/>
  <c r="J2732" i="1"/>
  <c r="K2732" i="1"/>
  <c r="L2732" i="1"/>
  <c r="H2733" i="1"/>
  <c r="I2733" i="1"/>
  <c r="J2733" i="1"/>
  <c r="K2733" i="1"/>
  <c r="L2733" i="1"/>
  <c r="H2734" i="1"/>
  <c r="I2734" i="1"/>
  <c r="J2734" i="1"/>
  <c r="K2734" i="1"/>
  <c r="L2734" i="1"/>
  <c r="H2735" i="1"/>
  <c r="I2735" i="1"/>
  <c r="J2735" i="1"/>
  <c r="K2735" i="1"/>
  <c r="L2735" i="1"/>
  <c r="H2736" i="1"/>
  <c r="I2736" i="1"/>
  <c r="J2736" i="1"/>
  <c r="K2736" i="1"/>
  <c r="L2736" i="1"/>
  <c r="H2737" i="1"/>
  <c r="I2737" i="1"/>
  <c r="J2737" i="1"/>
  <c r="K2737" i="1"/>
  <c r="L2737" i="1"/>
  <c r="H2738" i="1"/>
  <c r="I2738" i="1"/>
  <c r="J2738" i="1"/>
  <c r="K2738" i="1"/>
  <c r="L2738" i="1"/>
  <c r="H2739" i="1"/>
  <c r="I2739" i="1"/>
  <c r="J2739" i="1"/>
  <c r="K2739" i="1"/>
  <c r="L2739" i="1"/>
  <c r="H2740" i="1"/>
  <c r="I2740" i="1"/>
  <c r="J2740" i="1"/>
  <c r="K2740" i="1"/>
  <c r="L2740" i="1"/>
  <c r="H2741" i="1"/>
  <c r="I2741" i="1"/>
  <c r="J2741" i="1"/>
  <c r="K2741" i="1"/>
  <c r="L2741" i="1"/>
  <c r="H2742" i="1"/>
  <c r="I2742" i="1"/>
  <c r="J2742" i="1"/>
  <c r="K2742" i="1"/>
  <c r="L2742" i="1"/>
  <c r="H2743" i="1"/>
  <c r="I2743" i="1"/>
  <c r="J2743" i="1"/>
  <c r="K2743" i="1"/>
  <c r="L2743" i="1"/>
  <c r="H2744" i="1"/>
  <c r="I2744" i="1"/>
  <c r="J2744" i="1"/>
  <c r="K2744" i="1"/>
  <c r="L2744" i="1"/>
  <c r="H2745" i="1"/>
  <c r="I2745" i="1"/>
  <c r="J2745" i="1"/>
  <c r="K2745" i="1"/>
  <c r="L2745" i="1"/>
  <c r="H2746" i="1"/>
  <c r="I2746" i="1"/>
  <c r="J2746" i="1"/>
  <c r="K2746" i="1"/>
  <c r="L2746" i="1"/>
  <c r="H2747" i="1"/>
  <c r="I2747" i="1"/>
  <c r="J2747" i="1"/>
  <c r="K2747" i="1"/>
  <c r="L2747" i="1"/>
  <c r="H2748" i="1"/>
  <c r="I2748" i="1"/>
  <c r="J2748" i="1"/>
  <c r="K2748" i="1"/>
  <c r="L2748" i="1"/>
  <c r="H2749" i="1"/>
  <c r="I2749" i="1"/>
  <c r="J2749" i="1"/>
  <c r="K2749" i="1"/>
  <c r="L2749" i="1"/>
  <c r="H2750" i="1"/>
  <c r="I2750" i="1"/>
  <c r="J2750" i="1"/>
  <c r="K2750" i="1"/>
  <c r="L2750" i="1"/>
  <c r="H2751" i="1"/>
  <c r="I2751" i="1"/>
  <c r="J2751" i="1"/>
  <c r="K2751" i="1"/>
  <c r="L2751" i="1"/>
  <c r="H2752" i="1"/>
  <c r="I2752" i="1"/>
  <c r="J2752" i="1"/>
  <c r="K2752" i="1"/>
  <c r="L2752" i="1"/>
  <c r="H2753" i="1"/>
  <c r="I2753" i="1"/>
  <c r="J2753" i="1"/>
  <c r="K2753" i="1"/>
  <c r="L2753" i="1"/>
  <c r="H2754" i="1"/>
  <c r="I2754" i="1"/>
  <c r="J2754" i="1"/>
  <c r="K2754" i="1"/>
  <c r="L2754" i="1"/>
  <c r="H2755" i="1"/>
  <c r="I2755" i="1"/>
  <c r="J2755" i="1"/>
  <c r="K2755" i="1"/>
  <c r="L2755" i="1"/>
  <c r="H2756" i="1"/>
  <c r="I2756" i="1"/>
  <c r="J2756" i="1"/>
  <c r="K2756" i="1"/>
  <c r="L2756" i="1"/>
  <c r="H2757" i="1"/>
  <c r="I2757" i="1"/>
  <c r="J2757" i="1"/>
  <c r="K2757" i="1"/>
  <c r="L2757" i="1"/>
  <c r="H2758" i="1"/>
  <c r="I2758" i="1"/>
  <c r="J2758" i="1"/>
  <c r="K2758" i="1"/>
  <c r="L2758" i="1"/>
  <c r="H2759" i="1"/>
  <c r="I2759" i="1"/>
  <c r="J2759" i="1"/>
  <c r="K2759" i="1"/>
  <c r="L2759" i="1"/>
  <c r="H2760" i="1"/>
  <c r="I2760" i="1"/>
  <c r="J2760" i="1"/>
  <c r="K2760" i="1"/>
  <c r="L2760" i="1"/>
  <c r="H2761" i="1"/>
  <c r="I2761" i="1"/>
  <c r="J2761" i="1"/>
  <c r="K2761" i="1"/>
  <c r="L2761" i="1"/>
  <c r="H2762" i="1"/>
  <c r="I2762" i="1"/>
  <c r="J2762" i="1"/>
  <c r="K2762" i="1"/>
  <c r="L2762" i="1"/>
  <c r="H2763" i="1"/>
  <c r="I2763" i="1"/>
  <c r="J2763" i="1"/>
  <c r="K2763" i="1"/>
  <c r="L2763" i="1"/>
  <c r="H2764" i="1"/>
  <c r="I2764" i="1"/>
  <c r="J2764" i="1"/>
  <c r="K2764" i="1"/>
  <c r="L2764" i="1"/>
  <c r="H2765" i="1"/>
  <c r="I2765" i="1"/>
  <c r="J2765" i="1"/>
  <c r="K2765" i="1"/>
  <c r="L2765" i="1"/>
  <c r="H2766" i="1"/>
  <c r="I2766" i="1"/>
  <c r="J2766" i="1"/>
  <c r="K2766" i="1"/>
  <c r="L2766" i="1"/>
  <c r="H2767" i="1"/>
  <c r="I2767" i="1"/>
  <c r="J2767" i="1"/>
  <c r="K2767" i="1"/>
  <c r="L2767" i="1"/>
  <c r="H2768" i="1"/>
  <c r="I2768" i="1"/>
  <c r="J2768" i="1"/>
  <c r="K2768" i="1"/>
  <c r="L2768" i="1"/>
  <c r="H2769" i="1"/>
  <c r="I2769" i="1"/>
  <c r="J2769" i="1"/>
  <c r="K2769" i="1"/>
  <c r="L2769" i="1"/>
  <c r="H2770" i="1"/>
  <c r="I2770" i="1"/>
  <c r="J2770" i="1"/>
  <c r="K2770" i="1"/>
  <c r="L2770" i="1"/>
  <c r="H2771" i="1"/>
  <c r="I2771" i="1"/>
  <c r="J2771" i="1"/>
  <c r="K2771" i="1"/>
  <c r="L2771" i="1"/>
  <c r="H2772" i="1"/>
  <c r="I2772" i="1"/>
  <c r="J2772" i="1"/>
  <c r="K2772" i="1"/>
  <c r="L2772" i="1"/>
  <c r="H2773" i="1"/>
  <c r="I2773" i="1"/>
  <c r="J2773" i="1"/>
  <c r="K2773" i="1"/>
  <c r="L2773" i="1"/>
  <c r="H2774" i="1"/>
  <c r="I2774" i="1"/>
  <c r="J2774" i="1"/>
  <c r="K2774" i="1"/>
  <c r="L2774" i="1"/>
  <c r="H2775" i="1"/>
  <c r="I2775" i="1"/>
  <c r="J2775" i="1"/>
  <c r="K2775" i="1"/>
  <c r="L2775" i="1"/>
  <c r="H2776" i="1"/>
  <c r="I2776" i="1"/>
  <c r="J2776" i="1"/>
  <c r="K2776" i="1"/>
  <c r="L2776" i="1"/>
  <c r="H2777" i="1"/>
  <c r="I2777" i="1"/>
  <c r="J2777" i="1"/>
  <c r="K2777" i="1"/>
  <c r="L2777" i="1"/>
  <c r="H2778" i="1"/>
  <c r="I2778" i="1"/>
  <c r="J2778" i="1"/>
  <c r="K2778" i="1"/>
  <c r="L2778" i="1"/>
  <c r="H2779" i="1"/>
  <c r="I2779" i="1"/>
  <c r="J2779" i="1"/>
  <c r="K2779" i="1"/>
  <c r="L2779" i="1"/>
  <c r="H2780" i="1"/>
  <c r="I2780" i="1"/>
  <c r="J2780" i="1"/>
  <c r="K2780" i="1"/>
  <c r="L2780" i="1"/>
  <c r="H2781" i="1"/>
  <c r="I2781" i="1"/>
  <c r="J2781" i="1"/>
  <c r="K2781" i="1"/>
  <c r="L2781" i="1"/>
  <c r="H2782" i="1"/>
  <c r="I2782" i="1"/>
  <c r="J2782" i="1"/>
  <c r="K2782" i="1"/>
  <c r="L2782" i="1"/>
  <c r="H2783" i="1"/>
  <c r="I2783" i="1"/>
  <c r="J2783" i="1"/>
  <c r="K2783" i="1"/>
  <c r="L2783" i="1"/>
  <c r="H2784" i="1"/>
  <c r="I2784" i="1"/>
  <c r="J2784" i="1"/>
  <c r="K2784" i="1"/>
  <c r="L2784" i="1"/>
  <c r="H2785" i="1"/>
  <c r="I2785" i="1"/>
  <c r="J2785" i="1"/>
  <c r="K2785" i="1"/>
  <c r="L2785" i="1"/>
  <c r="H2786" i="1"/>
  <c r="I2786" i="1"/>
  <c r="J2786" i="1"/>
  <c r="K2786" i="1"/>
  <c r="L2786" i="1"/>
  <c r="H2787" i="1"/>
  <c r="I2787" i="1"/>
  <c r="J2787" i="1"/>
  <c r="K2787" i="1"/>
  <c r="L2787" i="1"/>
  <c r="H2788" i="1"/>
  <c r="I2788" i="1"/>
  <c r="J2788" i="1"/>
  <c r="K2788" i="1"/>
  <c r="L2788" i="1"/>
  <c r="H2789" i="1"/>
  <c r="I2789" i="1"/>
  <c r="J2789" i="1"/>
  <c r="K2789" i="1"/>
  <c r="L2789" i="1"/>
  <c r="H2790" i="1"/>
  <c r="I2790" i="1"/>
  <c r="J2790" i="1"/>
  <c r="K2790" i="1"/>
  <c r="L2790" i="1"/>
  <c r="H2791" i="1"/>
  <c r="I2791" i="1"/>
  <c r="J2791" i="1"/>
  <c r="K2791" i="1"/>
  <c r="L2791" i="1"/>
  <c r="H2792" i="1"/>
  <c r="I2792" i="1"/>
  <c r="J2792" i="1"/>
  <c r="K2792" i="1"/>
  <c r="L2792" i="1"/>
  <c r="H2793" i="1"/>
  <c r="I2793" i="1"/>
  <c r="J2793" i="1"/>
  <c r="K2793" i="1"/>
  <c r="L2793" i="1"/>
  <c r="H2794" i="1"/>
  <c r="I2794" i="1"/>
  <c r="J2794" i="1"/>
  <c r="K2794" i="1"/>
  <c r="L2794" i="1"/>
  <c r="H2795" i="1"/>
  <c r="I2795" i="1"/>
  <c r="J2795" i="1"/>
  <c r="K2795" i="1"/>
  <c r="L2795" i="1"/>
  <c r="H2796" i="1"/>
  <c r="I2796" i="1"/>
  <c r="J2796" i="1"/>
  <c r="K2796" i="1"/>
  <c r="L2796" i="1"/>
  <c r="H2797" i="1"/>
  <c r="I2797" i="1"/>
  <c r="J2797" i="1"/>
  <c r="K2797" i="1"/>
  <c r="L2797" i="1"/>
  <c r="H2798" i="1"/>
  <c r="I2798" i="1"/>
  <c r="J2798" i="1"/>
  <c r="K2798" i="1"/>
  <c r="L2798" i="1"/>
  <c r="H2799" i="1"/>
  <c r="I2799" i="1"/>
  <c r="J2799" i="1"/>
  <c r="K2799" i="1"/>
  <c r="L2799" i="1"/>
  <c r="H2800" i="1"/>
  <c r="I2800" i="1"/>
  <c r="J2800" i="1"/>
  <c r="K2800" i="1"/>
  <c r="L2800" i="1"/>
  <c r="H2801" i="1"/>
  <c r="I2801" i="1"/>
  <c r="J2801" i="1"/>
  <c r="K2801" i="1"/>
  <c r="L2801" i="1"/>
  <c r="H2802" i="1"/>
  <c r="I2802" i="1"/>
  <c r="J2802" i="1"/>
  <c r="K2802" i="1"/>
  <c r="L2802" i="1"/>
  <c r="H2803" i="1"/>
  <c r="I2803" i="1"/>
  <c r="J2803" i="1"/>
  <c r="K2803" i="1"/>
  <c r="L2803" i="1"/>
  <c r="H2804" i="1"/>
  <c r="I2804" i="1"/>
  <c r="J2804" i="1"/>
  <c r="K2804" i="1"/>
  <c r="L2804" i="1"/>
  <c r="H2805" i="1"/>
  <c r="I2805" i="1"/>
  <c r="J2805" i="1"/>
  <c r="K2805" i="1"/>
  <c r="L2805" i="1"/>
  <c r="H2806" i="1"/>
  <c r="I2806" i="1"/>
  <c r="J2806" i="1"/>
  <c r="K2806" i="1"/>
  <c r="L2806" i="1"/>
  <c r="H2807" i="1"/>
  <c r="I2807" i="1"/>
  <c r="J2807" i="1"/>
  <c r="K2807" i="1"/>
  <c r="L2807" i="1"/>
  <c r="H2808" i="1"/>
  <c r="I2808" i="1"/>
  <c r="J2808" i="1"/>
  <c r="K2808" i="1"/>
  <c r="L2808" i="1"/>
  <c r="H2809" i="1"/>
  <c r="I2809" i="1"/>
  <c r="J2809" i="1"/>
  <c r="K2809" i="1"/>
  <c r="L2809" i="1"/>
  <c r="H2810" i="1"/>
  <c r="I2810" i="1"/>
  <c r="J2810" i="1"/>
  <c r="K2810" i="1"/>
  <c r="L2810" i="1"/>
  <c r="H2811" i="1"/>
  <c r="I2811" i="1"/>
  <c r="J2811" i="1"/>
  <c r="K2811" i="1"/>
  <c r="L2811" i="1"/>
  <c r="H2812" i="1"/>
  <c r="I2812" i="1"/>
  <c r="J2812" i="1"/>
  <c r="K2812" i="1"/>
  <c r="L2812" i="1"/>
  <c r="H2813" i="1"/>
  <c r="I2813" i="1"/>
  <c r="J2813" i="1"/>
  <c r="K2813" i="1"/>
  <c r="L2813" i="1"/>
  <c r="H2814" i="1"/>
  <c r="I2814" i="1"/>
  <c r="J2814" i="1"/>
  <c r="K2814" i="1"/>
  <c r="L2814" i="1"/>
  <c r="H2815" i="1"/>
  <c r="I2815" i="1"/>
  <c r="J2815" i="1"/>
  <c r="K2815" i="1"/>
  <c r="L2815" i="1"/>
  <c r="H2816" i="1"/>
  <c r="I2816" i="1"/>
  <c r="J2816" i="1"/>
  <c r="K2816" i="1"/>
  <c r="L2816" i="1"/>
  <c r="H2817" i="1"/>
  <c r="I2817" i="1"/>
  <c r="J2817" i="1"/>
  <c r="K2817" i="1"/>
  <c r="L2817" i="1"/>
  <c r="H2818" i="1"/>
  <c r="I2818" i="1"/>
  <c r="J2818" i="1"/>
  <c r="K2818" i="1"/>
  <c r="L2818" i="1"/>
  <c r="H2819" i="1"/>
  <c r="I2819" i="1"/>
  <c r="J2819" i="1"/>
  <c r="K2819" i="1"/>
  <c r="L2819" i="1"/>
  <c r="H2820" i="1"/>
  <c r="I2820" i="1"/>
  <c r="J2820" i="1"/>
  <c r="K2820" i="1"/>
  <c r="L2820" i="1"/>
  <c r="H2821" i="1"/>
  <c r="I2821" i="1"/>
  <c r="J2821" i="1"/>
  <c r="K2821" i="1"/>
  <c r="L2821" i="1"/>
  <c r="H2822" i="1"/>
  <c r="I2822" i="1"/>
  <c r="J2822" i="1"/>
  <c r="K2822" i="1"/>
  <c r="L2822" i="1"/>
  <c r="H2823" i="1"/>
  <c r="I2823" i="1"/>
  <c r="J2823" i="1"/>
  <c r="K2823" i="1"/>
  <c r="L2823" i="1"/>
  <c r="H2824" i="1"/>
  <c r="I2824" i="1"/>
  <c r="J2824" i="1"/>
  <c r="K2824" i="1"/>
  <c r="L2824" i="1"/>
  <c r="H2825" i="1"/>
  <c r="I2825" i="1"/>
  <c r="J2825" i="1"/>
  <c r="K2825" i="1"/>
  <c r="L2825" i="1"/>
  <c r="H2826" i="1"/>
  <c r="I2826" i="1"/>
  <c r="J2826" i="1"/>
  <c r="K2826" i="1"/>
  <c r="L2826" i="1"/>
  <c r="H2827" i="1"/>
  <c r="I2827" i="1"/>
  <c r="J2827" i="1"/>
  <c r="K2827" i="1"/>
  <c r="L2827" i="1"/>
  <c r="H2828" i="1"/>
  <c r="I2828" i="1"/>
  <c r="J2828" i="1"/>
  <c r="K2828" i="1"/>
  <c r="L2828" i="1"/>
  <c r="H2829" i="1"/>
  <c r="I2829" i="1"/>
  <c r="J2829" i="1"/>
  <c r="K2829" i="1"/>
  <c r="L2829" i="1"/>
  <c r="H2830" i="1"/>
  <c r="I2830" i="1"/>
  <c r="J2830" i="1"/>
  <c r="K2830" i="1"/>
  <c r="L2830" i="1"/>
  <c r="H2831" i="1"/>
  <c r="I2831" i="1"/>
  <c r="J2831" i="1"/>
  <c r="K2831" i="1"/>
  <c r="L2831" i="1"/>
  <c r="H2832" i="1"/>
  <c r="I2832" i="1"/>
  <c r="J2832" i="1"/>
  <c r="K2832" i="1"/>
  <c r="L2832" i="1"/>
  <c r="H2833" i="1"/>
  <c r="I2833" i="1"/>
  <c r="J2833" i="1"/>
  <c r="K2833" i="1"/>
  <c r="L2833" i="1"/>
  <c r="H2834" i="1"/>
  <c r="I2834" i="1"/>
  <c r="J2834" i="1"/>
  <c r="K2834" i="1"/>
  <c r="L2834" i="1"/>
  <c r="H2835" i="1"/>
  <c r="I2835" i="1"/>
  <c r="J2835" i="1"/>
  <c r="K2835" i="1"/>
  <c r="L2835" i="1"/>
  <c r="H2836" i="1"/>
  <c r="I2836" i="1"/>
  <c r="J2836" i="1"/>
  <c r="K2836" i="1"/>
  <c r="L2836" i="1"/>
  <c r="H2837" i="1"/>
  <c r="I2837" i="1"/>
  <c r="J2837" i="1"/>
  <c r="K2837" i="1"/>
  <c r="L2837" i="1"/>
  <c r="H2838" i="1"/>
  <c r="I2838" i="1"/>
  <c r="J2838" i="1"/>
  <c r="K2838" i="1"/>
  <c r="L2838" i="1"/>
  <c r="H2839" i="1"/>
  <c r="I2839" i="1"/>
  <c r="J2839" i="1"/>
  <c r="K2839" i="1"/>
  <c r="L2839" i="1"/>
  <c r="H2840" i="1"/>
  <c r="I2840" i="1"/>
  <c r="J2840" i="1"/>
  <c r="K2840" i="1"/>
  <c r="L2840" i="1"/>
  <c r="H2841" i="1"/>
  <c r="I2841" i="1"/>
  <c r="J2841" i="1"/>
  <c r="K2841" i="1"/>
  <c r="L2841" i="1"/>
  <c r="H2842" i="1"/>
  <c r="I2842" i="1"/>
  <c r="J2842" i="1"/>
  <c r="K2842" i="1"/>
  <c r="L2842" i="1"/>
  <c r="H2843" i="1"/>
  <c r="I2843" i="1"/>
  <c r="J2843" i="1"/>
  <c r="K2843" i="1"/>
  <c r="L2843" i="1"/>
  <c r="H2844" i="1"/>
  <c r="I2844" i="1"/>
  <c r="J2844" i="1"/>
  <c r="K2844" i="1"/>
  <c r="L2844" i="1"/>
  <c r="H2845" i="1"/>
  <c r="I2845" i="1"/>
  <c r="J2845" i="1"/>
  <c r="K2845" i="1"/>
  <c r="L2845" i="1"/>
  <c r="H2846" i="1"/>
  <c r="I2846" i="1"/>
  <c r="J2846" i="1"/>
  <c r="K2846" i="1"/>
  <c r="L2846" i="1"/>
  <c r="H2847" i="1"/>
  <c r="I2847" i="1"/>
  <c r="J2847" i="1"/>
  <c r="K2847" i="1"/>
  <c r="L2847" i="1"/>
  <c r="H2848" i="1"/>
  <c r="I2848" i="1"/>
  <c r="J2848" i="1"/>
  <c r="K2848" i="1"/>
  <c r="L2848" i="1"/>
  <c r="H2849" i="1"/>
  <c r="I2849" i="1"/>
  <c r="J2849" i="1"/>
  <c r="K2849" i="1"/>
  <c r="L2849" i="1"/>
  <c r="H2850" i="1"/>
  <c r="I2850" i="1"/>
  <c r="J2850" i="1"/>
  <c r="K2850" i="1"/>
  <c r="L2850" i="1"/>
  <c r="H2851" i="1"/>
  <c r="I2851" i="1"/>
  <c r="J2851" i="1"/>
  <c r="K2851" i="1"/>
  <c r="L2851" i="1"/>
  <c r="H2852" i="1"/>
  <c r="I2852" i="1"/>
  <c r="J2852" i="1"/>
  <c r="K2852" i="1"/>
  <c r="L2852" i="1"/>
  <c r="H2853" i="1"/>
  <c r="I2853" i="1"/>
  <c r="J2853" i="1"/>
  <c r="K2853" i="1"/>
  <c r="L2853" i="1"/>
  <c r="H2854" i="1"/>
  <c r="I2854" i="1"/>
  <c r="J2854" i="1"/>
  <c r="K2854" i="1"/>
  <c r="L2854" i="1"/>
  <c r="H2855" i="1"/>
  <c r="I2855" i="1"/>
  <c r="J2855" i="1"/>
  <c r="K2855" i="1"/>
  <c r="L2855" i="1"/>
  <c r="H2856" i="1"/>
  <c r="I2856" i="1"/>
  <c r="J2856" i="1"/>
  <c r="K2856" i="1"/>
  <c r="L2856" i="1"/>
  <c r="H2857" i="1"/>
  <c r="I2857" i="1"/>
  <c r="J2857" i="1"/>
  <c r="K2857" i="1"/>
  <c r="L2857" i="1"/>
  <c r="H2858" i="1"/>
  <c r="I2858" i="1"/>
  <c r="J2858" i="1"/>
  <c r="K2858" i="1"/>
  <c r="L2858" i="1"/>
  <c r="H2859" i="1"/>
  <c r="I2859" i="1"/>
  <c r="J2859" i="1"/>
  <c r="K2859" i="1"/>
  <c r="L2859" i="1"/>
  <c r="H2860" i="1"/>
  <c r="I2860" i="1"/>
  <c r="J2860" i="1"/>
  <c r="K2860" i="1"/>
  <c r="L2860" i="1"/>
  <c r="H2861" i="1"/>
  <c r="I2861" i="1"/>
  <c r="J2861" i="1"/>
  <c r="K2861" i="1"/>
  <c r="L2861" i="1"/>
  <c r="H2862" i="1"/>
  <c r="I2862" i="1"/>
  <c r="J2862" i="1"/>
  <c r="K2862" i="1"/>
  <c r="L2862" i="1"/>
  <c r="H2863" i="1"/>
  <c r="I2863" i="1"/>
  <c r="J2863" i="1"/>
  <c r="K2863" i="1"/>
  <c r="L2863" i="1"/>
  <c r="H2864" i="1"/>
  <c r="I2864" i="1"/>
  <c r="J2864" i="1"/>
  <c r="K2864" i="1"/>
  <c r="L2864" i="1"/>
  <c r="H2865" i="1"/>
  <c r="I2865" i="1"/>
  <c r="J2865" i="1"/>
  <c r="K2865" i="1"/>
  <c r="L2865" i="1"/>
  <c r="H2866" i="1"/>
  <c r="I2866" i="1"/>
  <c r="J2866" i="1"/>
  <c r="K2866" i="1"/>
  <c r="L2866" i="1"/>
  <c r="H2867" i="1"/>
  <c r="I2867" i="1"/>
  <c r="J2867" i="1"/>
  <c r="K2867" i="1"/>
  <c r="L2867" i="1"/>
  <c r="H2868" i="1"/>
  <c r="I2868" i="1"/>
  <c r="J2868" i="1"/>
  <c r="K2868" i="1"/>
  <c r="L2868" i="1"/>
  <c r="H2869" i="1"/>
  <c r="I2869" i="1"/>
  <c r="J2869" i="1"/>
  <c r="K2869" i="1"/>
  <c r="L2869" i="1"/>
  <c r="H2870" i="1"/>
  <c r="I2870" i="1"/>
  <c r="J2870" i="1"/>
  <c r="K2870" i="1"/>
  <c r="L2870" i="1"/>
  <c r="H2871" i="1"/>
  <c r="I2871" i="1"/>
  <c r="J2871" i="1"/>
  <c r="K2871" i="1"/>
  <c r="L2871" i="1"/>
  <c r="H2872" i="1"/>
  <c r="I2872" i="1"/>
  <c r="J2872" i="1"/>
  <c r="K2872" i="1"/>
  <c r="L2872" i="1"/>
  <c r="H2873" i="1"/>
  <c r="I2873" i="1"/>
  <c r="J2873" i="1"/>
  <c r="K2873" i="1"/>
  <c r="L2873" i="1"/>
  <c r="H2874" i="1"/>
  <c r="I2874" i="1"/>
  <c r="J2874" i="1"/>
  <c r="K2874" i="1"/>
  <c r="L2874" i="1"/>
  <c r="H2875" i="1"/>
  <c r="I2875" i="1"/>
  <c r="J2875" i="1"/>
  <c r="K2875" i="1"/>
  <c r="L2875" i="1"/>
  <c r="H2876" i="1"/>
  <c r="I2876" i="1"/>
  <c r="J2876" i="1"/>
  <c r="K2876" i="1"/>
  <c r="L2876" i="1"/>
  <c r="H2877" i="1"/>
  <c r="I2877" i="1"/>
  <c r="J2877" i="1"/>
  <c r="K2877" i="1"/>
  <c r="L2877" i="1"/>
  <c r="H2878" i="1"/>
  <c r="I2878" i="1"/>
  <c r="J2878" i="1"/>
  <c r="K2878" i="1"/>
  <c r="L2878" i="1"/>
  <c r="H2879" i="1"/>
  <c r="I2879" i="1"/>
  <c r="J2879" i="1"/>
  <c r="K2879" i="1"/>
  <c r="L2879" i="1"/>
  <c r="H2880" i="1"/>
  <c r="I2880" i="1"/>
  <c r="J2880" i="1"/>
  <c r="K2880" i="1"/>
  <c r="L2880" i="1"/>
  <c r="H2881" i="1"/>
  <c r="I2881" i="1"/>
  <c r="J2881" i="1"/>
  <c r="K2881" i="1"/>
  <c r="L2881" i="1"/>
  <c r="H2882" i="1"/>
  <c r="I2882" i="1"/>
  <c r="J2882" i="1"/>
  <c r="K2882" i="1"/>
  <c r="L2882" i="1"/>
  <c r="H2883" i="1"/>
  <c r="I2883" i="1"/>
  <c r="J2883" i="1"/>
  <c r="K2883" i="1"/>
  <c r="L2883" i="1"/>
  <c r="H2884" i="1"/>
  <c r="I2884" i="1"/>
  <c r="J2884" i="1"/>
  <c r="K2884" i="1"/>
  <c r="L2884" i="1"/>
  <c r="H2885" i="1"/>
  <c r="I2885" i="1"/>
  <c r="J2885" i="1"/>
  <c r="K2885" i="1"/>
  <c r="L2885" i="1"/>
  <c r="H2886" i="1"/>
  <c r="I2886" i="1"/>
  <c r="J2886" i="1"/>
  <c r="K2886" i="1"/>
  <c r="L2886" i="1"/>
  <c r="H2887" i="1"/>
  <c r="I2887" i="1"/>
  <c r="J2887" i="1"/>
  <c r="K2887" i="1"/>
  <c r="L2887" i="1"/>
  <c r="H2888" i="1"/>
  <c r="I2888" i="1"/>
  <c r="J2888" i="1"/>
  <c r="K2888" i="1"/>
  <c r="L2888" i="1"/>
  <c r="H2889" i="1"/>
  <c r="I2889" i="1"/>
  <c r="J2889" i="1"/>
  <c r="K2889" i="1"/>
  <c r="L2889" i="1"/>
  <c r="H2890" i="1"/>
  <c r="I2890" i="1"/>
  <c r="J2890" i="1"/>
  <c r="K2890" i="1"/>
  <c r="L2890" i="1"/>
  <c r="H2891" i="1"/>
  <c r="I2891" i="1"/>
  <c r="J2891" i="1"/>
  <c r="K2891" i="1"/>
  <c r="L2891" i="1"/>
  <c r="H2892" i="1"/>
  <c r="I2892" i="1"/>
  <c r="J2892" i="1"/>
  <c r="K2892" i="1"/>
  <c r="L2892" i="1"/>
  <c r="H2893" i="1"/>
  <c r="I2893" i="1"/>
  <c r="J2893" i="1"/>
  <c r="K2893" i="1"/>
  <c r="L2893" i="1"/>
  <c r="H2894" i="1"/>
  <c r="I2894" i="1"/>
  <c r="J2894" i="1"/>
  <c r="K2894" i="1"/>
  <c r="L2894" i="1"/>
  <c r="H2895" i="1"/>
  <c r="I2895" i="1"/>
  <c r="J2895" i="1"/>
  <c r="K2895" i="1"/>
  <c r="L2895" i="1"/>
  <c r="H2896" i="1"/>
  <c r="I2896" i="1"/>
  <c r="J2896" i="1"/>
  <c r="K2896" i="1"/>
  <c r="L2896" i="1"/>
  <c r="H2897" i="1"/>
  <c r="I2897" i="1"/>
  <c r="J2897" i="1"/>
  <c r="K2897" i="1"/>
  <c r="L2897" i="1"/>
  <c r="H2898" i="1"/>
  <c r="I2898" i="1"/>
  <c r="J2898" i="1"/>
  <c r="K2898" i="1"/>
  <c r="L2898" i="1"/>
  <c r="H2899" i="1"/>
  <c r="I2899" i="1"/>
  <c r="J2899" i="1"/>
  <c r="K2899" i="1"/>
  <c r="L2899" i="1"/>
  <c r="H2900" i="1"/>
  <c r="I2900" i="1"/>
  <c r="J2900" i="1"/>
  <c r="K2900" i="1"/>
  <c r="L2900" i="1"/>
  <c r="H2901" i="1"/>
  <c r="I2901" i="1"/>
  <c r="J2901" i="1"/>
  <c r="K2901" i="1"/>
  <c r="L2901" i="1"/>
  <c r="H2902" i="1"/>
  <c r="I2902" i="1"/>
  <c r="J2902" i="1"/>
  <c r="K2902" i="1"/>
  <c r="L2902" i="1"/>
  <c r="H2903" i="1"/>
  <c r="I2903" i="1"/>
  <c r="J2903" i="1"/>
  <c r="K2903" i="1"/>
  <c r="L2903" i="1"/>
  <c r="H2904" i="1"/>
  <c r="I2904" i="1"/>
  <c r="J2904" i="1"/>
  <c r="K2904" i="1"/>
  <c r="L2904" i="1"/>
  <c r="H2905" i="1"/>
  <c r="I2905" i="1"/>
  <c r="J2905" i="1"/>
  <c r="K2905" i="1"/>
  <c r="L2905" i="1"/>
  <c r="H2906" i="1"/>
  <c r="I2906" i="1"/>
  <c r="J2906" i="1"/>
  <c r="K2906" i="1"/>
  <c r="L2906" i="1"/>
  <c r="H2907" i="1"/>
  <c r="I2907" i="1"/>
  <c r="J2907" i="1"/>
  <c r="K2907" i="1"/>
  <c r="L2907" i="1"/>
  <c r="H2908" i="1"/>
  <c r="I2908" i="1"/>
  <c r="J2908" i="1"/>
  <c r="K2908" i="1"/>
  <c r="L2908" i="1"/>
  <c r="H2909" i="1"/>
  <c r="I2909" i="1"/>
  <c r="J2909" i="1"/>
  <c r="K2909" i="1"/>
  <c r="L2909" i="1"/>
  <c r="H2910" i="1"/>
  <c r="I2910" i="1"/>
  <c r="J2910" i="1"/>
  <c r="K2910" i="1"/>
  <c r="L2910" i="1"/>
  <c r="H2911" i="1"/>
  <c r="I2911" i="1"/>
  <c r="J2911" i="1"/>
  <c r="K2911" i="1"/>
  <c r="L2911" i="1"/>
  <c r="H2912" i="1"/>
  <c r="I2912" i="1"/>
  <c r="J2912" i="1"/>
  <c r="K2912" i="1"/>
  <c r="L2912" i="1"/>
  <c r="H2913" i="1"/>
  <c r="I2913" i="1"/>
  <c r="J2913" i="1"/>
  <c r="K2913" i="1"/>
  <c r="L2913" i="1"/>
  <c r="H2914" i="1"/>
  <c r="I2914" i="1"/>
  <c r="J2914" i="1"/>
  <c r="K2914" i="1"/>
  <c r="L2914" i="1"/>
  <c r="H2915" i="1"/>
  <c r="I2915" i="1"/>
  <c r="J2915" i="1"/>
  <c r="K2915" i="1"/>
  <c r="L2915" i="1"/>
  <c r="H2916" i="1"/>
  <c r="I2916" i="1"/>
  <c r="J2916" i="1"/>
  <c r="K2916" i="1"/>
  <c r="L2916" i="1"/>
  <c r="H2917" i="1"/>
  <c r="I2917" i="1"/>
  <c r="J2917" i="1"/>
  <c r="K2917" i="1"/>
  <c r="L2917" i="1"/>
  <c r="H2918" i="1"/>
  <c r="I2918" i="1"/>
  <c r="J2918" i="1"/>
  <c r="K2918" i="1"/>
  <c r="L2918" i="1"/>
  <c r="H2919" i="1"/>
  <c r="I2919" i="1"/>
  <c r="J2919" i="1"/>
  <c r="K2919" i="1"/>
  <c r="L2919" i="1"/>
  <c r="H2920" i="1"/>
  <c r="I2920" i="1"/>
  <c r="J2920" i="1"/>
  <c r="K2920" i="1"/>
  <c r="L2920" i="1"/>
  <c r="H2921" i="1"/>
  <c r="I2921" i="1"/>
  <c r="J2921" i="1"/>
  <c r="K2921" i="1"/>
  <c r="L2921" i="1"/>
  <c r="H2922" i="1"/>
  <c r="I2922" i="1"/>
  <c r="J2922" i="1"/>
  <c r="K2922" i="1"/>
  <c r="L2922" i="1"/>
  <c r="H2923" i="1"/>
  <c r="I2923" i="1"/>
  <c r="J2923" i="1"/>
  <c r="K2923" i="1"/>
  <c r="L2923" i="1"/>
  <c r="H2924" i="1"/>
  <c r="I2924" i="1"/>
  <c r="J2924" i="1"/>
  <c r="K2924" i="1"/>
  <c r="L2924" i="1"/>
  <c r="H2925" i="1"/>
  <c r="I2925" i="1"/>
  <c r="J2925" i="1"/>
  <c r="K2925" i="1"/>
  <c r="L2925" i="1"/>
  <c r="H2926" i="1"/>
  <c r="I2926" i="1"/>
  <c r="J2926" i="1"/>
  <c r="K2926" i="1"/>
  <c r="L2926" i="1"/>
  <c r="H2927" i="1"/>
  <c r="I2927" i="1"/>
  <c r="J2927" i="1"/>
  <c r="K2927" i="1"/>
  <c r="L2927" i="1"/>
  <c r="H2928" i="1"/>
  <c r="I2928" i="1"/>
  <c r="J2928" i="1"/>
  <c r="K2928" i="1"/>
  <c r="L2928" i="1"/>
  <c r="H2929" i="1"/>
  <c r="I2929" i="1"/>
  <c r="J2929" i="1"/>
  <c r="K2929" i="1"/>
  <c r="L2929" i="1"/>
  <c r="H2930" i="1"/>
  <c r="I2930" i="1"/>
  <c r="J2930" i="1"/>
  <c r="K2930" i="1"/>
  <c r="L2930" i="1"/>
  <c r="H2931" i="1"/>
  <c r="I2931" i="1"/>
  <c r="J2931" i="1"/>
  <c r="K2931" i="1"/>
  <c r="L2931" i="1"/>
  <c r="H2932" i="1"/>
  <c r="I2932" i="1"/>
  <c r="J2932" i="1"/>
  <c r="K2932" i="1"/>
  <c r="L2932" i="1"/>
  <c r="H2933" i="1"/>
  <c r="I2933" i="1"/>
  <c r="J2933" i="1"/>
  <c r="K2933" i="1"/>
  <c r="L2933" i="1"/>
  <c r="H2934" i="1"/>
  <c r="I2934" i="1"/>
  <c r="J2934" i="1"/>
  <c r="K2934" i="1"/>
  <c r="L2934" i="1"/>
  <c r="H2935" i="1"/>
  <c r="I2935" i="1"/>
  <c r="J2935" i="1"/>
  <c r="K2935" i="1"/>
  <c r="L2935" i="1"/>
  <c r="H2936" i="1"/>
  <c r="I2936" i="1"/>
  <c r="J2936" i="1"/>
  <c r="K2936" i="1"/>
  <c r="L2936" i="1"/>
  <c r="H2937" i="1"/>
  <c r="I2937" i="1"/>
  <c r="J2937" i="1"/>
  <c r="K2937" i="1"/>
  <c r="L2937" i="1"/>
  <c r="H2938" i="1"/>
  <c r="I2938" i="1"/>
  <c r="J2938" i="1"/>
  <c r="K2938" i="1"/>
  <c r="L2938" i="1"/>
  <c r="H2939" i="1"/>
  <c r="I2939" i="1"/>
  <c r="J2939" i="1"/>
  <c r="K2939" i="1"/>
  <c r="L2939" i="1"/>
  <c r="H2940" i="1"/>
  <c r="I2940" i="1"/>
  <c r="J2940" i="1"/>
  <c r="K2940" i="1"/>
  <c r="L2940" i="1"/>
  <c r="H2941" i="1"/>
  <c r="I2941" i="1"/>
  <c r="J2941" i="1"/>
  <c r="K2941" i="1"/>
  <c r="L2941" i="1"/>
  <c r="H2942" i="1"/>
  <c r="I2942" i="1"/>
  <c r="J2942" i="1"/>
  <c r="K2942" i="1"/>
  <c r="L2942" i="1"/>
  <c r="H2943" i="1"/>
  <c r="I2943" i="1"/>
  <c r="J2943" i="1"/>
  <c r="K2943" i="1"/>
  <c r="L2943" i="1"/>
  <c r="H2944" i="1"/>
  <c r="I2944" i="1"/>
  <c r="J2944" i="1"/>
  <c r="K2944" i="1"/>
  <c r="L2944" i="1"/>
  <c r="H2945" i="1"/>
  <c r="I2945" i="1"/>
  <c r="J2945" i="1"/>
  <c r="K2945" i="1"/>
  <c r="L2945" i="1"/>
  <c r="H2946" i="1"/>
  <c r="I2946" i="1"/>
  <c r="J2946" i="1"/>
  <c r="K2946" i="1"/>
  <c r="L2946" i="1"/>
  <c r="H2947" i="1"/>
  <c r="I2947" i="1"/>
  <c r="J2947" i="1"/>
  <c r="K2947" i="1"/>
  <c r="L2947" i="1"/>
  <c r="H2948" i="1"/>
  <c r="I2948" i="1"/>
  <c r="J2948" i="1"/>
  <c r="K2948" i="1"/>
  <c r="L2948" i="1"/>
  <c r="H2949" i="1"/>
  <c r="I2949" i="1"/>
  <c r="J2949" i="1"/>
  <c r="K2949" i="1"/>
  <c r="L2949" i="1"/>
  <c r="H2950" i="1"/>
  <c r="I2950" i="1"/>
  <c r="J2950" i="1"/>
  <c r="K2950" i="1"/>
  <c r="L2950" i="1"/>
  <c r="H2951" i="1"/>
  <c r="I2951" i="1"/>
  <c r="J2951" i="1"/>
  <c r="K2951" i="1"/>
  <c r="L2951" i="1"/>
  <c r="H2952" i="1"/>
  <c r="I2952" i="1"/>
  <c r="J2952" i="1"/>
  <c r="K2952" i="1"/>
  <c r="L2952" i="1"/>
  <c r="H2953" i="1"/>
  <c r="I2953" i="1"/>
  <c r="J2953" i="1"/>
  <c r="K2953" i="1"/>
  <c r="L2953" i="1"/>
  <c r="H2954" i="1"/>
  <c r="I2954" i="1"/>
  <c r="J2954" i="1"/>
  <c r="K2954" i="1"/>
  <c r="L2954" i="1"/>
  <c r="H2955" i="1"/>
  <c r="I2955" i="1"/>
  <c r="J2955" i="1"/>
  <c r="K2955" i="1"/>
  <c r="L2955" i="1"/>
  <c r="H2956" i="1"/>
  <c r="I2956" i="1"/>
  <c r="J2956" i="1"/>
  <c r="K2956" i="1"/>
  <c r="L2956" i="1"/>
  <c r="H2957" i="1"/>
  <c r="I2957" i="1"/>
  <c r="J2957" i="1"/>
  <c r="K2957" i="1"/>
  <c r="L2957" i="1"/>
  <c r="H2958" i="1"/>
  <c r="I2958" i="1"/>
  <c r="J2958" i="1"/>
  <c r="K2958" i="1"/>
  <c r="L2958" i="1"/>
  <c r="H2959" i="1"/>
  <c r="I2959" i="1"/>
  <c r="J2959" i="1"/>
  <c r="K2959" i="1"/>
  <c r="L2959" i="1"/>
  <c r="H2960" i="1"/>
  <c r="I2960" i="1"/>
  <c r="J2960" i="1"/>
  <c r="K2960" i="1"/>
  <c r="L2960" i="1"/>
  <c r="H2961" i="1"/>
  <c r="I2961" i="1"/>
  <c r="J2961" i="1"/>
  <c r="K2961" i="1"/>
  <c r="L2961" i="1"/>
  <c r="H2962" i="1"/>
  <c r="I2962" i="1"/>
  <c r="J2962" i="1"/>
  <c r="K2962" i="1"/>
  <c r="L2962" i="1"/>
  <c r="H2963" i="1"/>
  <c r="I2963" i="1"/>
  <c r="J2963" i="1"/>
  <c r="K2963" i="1"/>
  <c r="L2963" i="1"/>
  <c r="H2964" i="1"/>
  <c r="I2964" i="1"/>
  <c r="J2964" i="1"/>
  <c r="K2964" i="1"/>
  <c r="L2964" i="1"/>
  <c r="H2965" i="1"/>
  <c r="I2965" i="1"/>
  <c r="J2965" i="1"/>
  <c r="K2965" i="1"/>
  <c r="L2965" i="1"/>
  <c r="H2966" i="1"/>
  <c r="I2966" i="1"/>
  <c r="J2966" i="1"/>
  <c r="K2966" i="1"/>
  <c r="L2966" i="1"/>
  <c r="H2967" i="1"/>
  <c r="I2967" i="1"/>
  <c r="J2967" i="1"/>
  <c r="K2967" i="1"/>
  <c r="L2967" i="1"/>
  <c r="H2968" i="1"/>
  <c r="I2968" i="1"/>
  <c r="J2968" i="1"/>
  <c r="K2968" i="1"/>
  <c r="L2968" i="1"/>
  <c r="H2969" i="1"/>
  <c r="I2969" i="1"/>
  <c r="J2969" i="1"/>
  <c r="K2969" i="1"/>
  <c r="L2969" i="1"/>
  <c r="H2970" i="1"/>
  <c r="I2970" i="1"/>
  <c r="J2970" i="1"/>
  <c r="K2970" i="1"/>
  <c r="L2970" i="1"/>
  <c r="H2971" i="1"/>
  <c r="I2971" i="1"/>
  <c r="J2971" i="1"/>
  <c r="K2971" i="1"/>
  <c r="L2971" i="1"/>
  <c r="H2972" i="1"/>
  <c r="I2972" i="1"/>
  <c r="J2972" i="1"/>
  <c r="K2972" i="1"/>
  <c r="L2972" i="1"/>
  <c r="H2973" i="1"/>
  <c r="I2973" i="1"/>
  <c r="J2973" i="1"/>
  <c r="K2973" i="1"/>
  <c r="L2973" i="1"/>
  <c r="H2974" i="1"/>
  <c r="I2974" i="1"/>
  <c r="J2974" i="1"/>
  <c r="K2974" i="1"/>
  <c r="L2974" i="1"/>
  <c r="H2975" i="1"/>
  <c r="I2975" i="1"/>
  <c r="J2975" i="1"/>
  <c r="K2975" i="1"/>
  <c r="L2975" i="1"/>
  <c r="H2976" i="1"/>
  <c r="I2976" i="1"/>
  <c r="J2976" i="1"/>
  <c r="K2976" i="1"/>
  <c r="L2976" i="1"/>
  <c r="H2977" i="1"/>
  <c r="I2977" i="1"/>
  <c r="J2977" i="1"/>
  <c r="K2977" i="1"/>
  <c r="L2977" i="1"/>
  <c r="H2978" i="1"/>
  <c r="I2978" i="1"/>
  <c r="J2978" i="1"/>
  <c r="K2978" i="1"/>
  <c r="L2978" i="1"/>
  <c r="H2979" i="1"/>
  <c r="I2979" i="1"/>
  <c r="J2979" i="1"/>
  <c r="K2979" i="1"/>
  <c r="L2979" i="1"/>
  <c r="H2980" i="1"/>
  <c r="I2980" i="1"/>
  <c r="J2980" i="1"/>
  <c r="K2980" i="1"/>
  <c r="L2980" i="1"/>
  <c r="H2981" i="1"/>
  <c r="I2981" i="1"/>
  <c r="J2981" i="1"/>
  <c r="K2981" i="1"/>
  <c r="L2981" i="1"/>
  <c r="H2982" i="1"/>
  <c r="I2982" i="1"/>
  <c r="J2982" i="1"/>
  <c r="K2982" i="1"/>
  <c r="L2982" i="1"/>
  <c r="H2983" i="1"/>
  <c r="I2983" i="1"/>
  <c r="J2983" i="1"/>
  <c r="K2983" i="1"/>
  <c r="L2983" i="1"/>
  <c r="H2984" i="1"/>
  <c r="I2984" i="1"/>
  <c r="J2984" i="1"/>
  <c r="K2984" i="1"/>
  <c r="L2984" i="1"/>
  <c r="H2985" i="1"/>
  <c r="I2985" i="1"/>
  <c r="J2985" i="1"/>
  <c r="K2985" i="1"/>
  <c r="L2985" i="1"/>
  <c r="H2986" i="1"/>
  <c r="I2986" i="1"/>
  <c r="J2986" i="1"/>
  <c r="K2986" i="1"/>
  <c r="L2986" i="1"/>
  <c r="H2987" i="1"/>
  <c r="I2987" i="1"/>
  <c r="J2987" i="1"/>
  <c r="K2987" i="1"/>
  <c r="L2987" i="1"/>
  <c r="H2988" i="1"/>
  <c r="I2988" i="1"/>
  <c r="J2988" i="1"/>
  <c r="K2988" i="1"/>
  <c r="L2988" i="1"/>
  <c r="H2989" i="1"/>
  <c r="I2989" i="1"/>
  <c r="J2989" i="1"/>
  <c r="K2989" i="1"/>
  <c r="L2989" i="1"/>
  <c r="H2990" i="1"/>
  <c r="I2990" i="1"/>
  <c r="J2990" i="1"/>
  <c r="K2990" i="1"/>
  <c r="L2990" i="1"/>
  <c r="H2991" i="1"/>
  <c r="I2991" i="1"/>
  <c r="J2991" i="1"/>
  <c r="K2991" i="1"/>
  <c r="L2991" i="1"/>
  <c r="H2992" i="1"/>
  <c r="I2992" i="1"/>
  <c r="J2992" i="1"/>
  <c r="K2992" i="1"/>
  <c r="L2992" i="1"/>
  <c r="H2993" i="1"/>
  <c r="I2993" i="1"/>
  <c r="J2993" i="1"/>
  <c r="K2993" i="1"/>
  <c r="L2993" i="1"/>
  <c r="H2994" i="1"/>
  <c r="I2994" i="1"/>
  <c r="J2994" i="1"/>
  <c r="K2994" i="1"/>
  <c r="L2994" i="1"/>
  <c r="H2995" i="1"/>
  <c r="I2995" i="1"/>
  <c r="J2995" i="1"/>
  <c r="K2995" i="1"/>
  <c r="L2995" i="1"/>
  <c r="H2996" i="1"/>
  <c r="I2996" i="1"/>
  <c r="J2996" i="1"/>
  <c r="K2996" i="1"/>
  <c r="L2996" i="1"/>
  <c r="H2997" i="1"/>
  <c r="I2997" i="1"/>
  <c r="J2997" i="1"/>
  <c r="K2997" i="1"/>
  <c r="L2997" i="1"/>
  <c r="H2998" i="1"/>
  <c r="I2998" i="1"/>
  <c r="J2998" i="1"/>
  <c r="K2998" i="1"/>
  <c r="L2998" i="1"/>
  <c r="H2999" i="1"/>
  <c r="I2999" i="1"/>
  <c r="J2999" i="1"/>
  <c r="K2999" i="1"/>
  <c r="L2999" i="1"/>
  <c r="H3000" i="1"/>
  <c r="I3000" i="1"/>
  <c r="J3000" i="1"/>
  <c r="K3000" i="1"/>
  <c r="L3000" i="1"/>
  <c r="H3001" i="1"/>
  <c r="I3001" i="1"/>
  <c r="J3001" i="1"/>
  <c r="K3001" i="1"/>
  <c r="L3001" i="1"/>
  <c r="H3002" i="1"/>
  <c r="I3002" i="1"/>
  <c r="J3002" i="1"/>
  <c r="K3002" i="1"/>
  <c r="L3002" i="1"/>
  <c r="H3003" i="1"/>
  <c r="I3003" i="1"/>
  <c r="J3003" i="1"/>
  <c r="K3003" i="1"/>
  <c r="L3003" i="1"/>
  <c r="H3004" i="1"/>
  <c r="I3004" i="1"/>
  <c r="J3004" i="1"/>
  <c r="K3004" i="1"/>
  <c r="L3004" i="1"/>
  <c r="H3005" i="1"/>
  <c r="I3005" i="1"/>
  <c r="J3005" i="1"/>
  <c r="K3005" i="1"/>
  <c r="L3005" i="1"/>
  <c r="H3006" i="1"/>
  <c r="I3006" i="1"/>
  <c r="J3006" i="1"/>
  <c r="K3006" i="1"/>
  <c r="L3006" i="1"/>
  <c r="H3007" i="1"/>
  <c r="I3007" i="1"/>
  <c r="J3007" i="1"/>
  <c r="K3007" i="1"/>
  <c r="L3007" i="1"/>
  <c r="H3008" i="1"/>
  <c r="I3008" i="1"/>
  <c r="J3008" i="1"/>
  <c r="K3008" i="1"/>
  <c r="L3008" i="1"/>
  <c r="H3009" i="1"/>
  <c r="I3009" i="1"/>
  <c r="J3009" i="1"/>
  <c r="K3009" i="1"/>
  <c r="L3009" i="1"/>
  <c r="H3010" i="1"/>
  <c r="I3010" i="1"/>
  <c r="J3010" i="1"/>
  <c r="K3010" i="1"/>
  <c r="L3010" i="1"/>
  <c r="H3011" i="1"/>
  <c r="I3011" i="1"/>
  <c r="J3011" i="1"/>
  <c r="K3011" i="1"/>
  <c r="L3011" i="1"/>
  <c r="H3012" i="1"/>
  <c r="I3012" i="1"/>
  <c r="J3012" i="1"/>
  <c r="K3012" i="1"/>
  <c r="L3012" i="1"/>
  <c r="H3013" i="1"/>
  <c r="I3013" i="1"/>
  <c r="J3013" i="1"/>
  <c r="K3013" i="1"/>
  <c r="L3013" i="1"/>
  <c r="H3014" i="1"/>
  <c r="I3014" i="1"/>
  <c r="J3014" i="1"/>
  <c r="K3014" i="1"/>
  <c r="L3014" i="1"/>
  <c r="H3015" i="1"/>
  <c r="I3015" i="1"/>
  <c r="J3015" i="1"/>
  <c r="K3015" i="1"/>
  <c r="L3015" i="1"/>
  <c r="H3016" i="1"/>
  <c r="I3016" i="1"/>
  <c r="J3016" i="1"/>
  <c r="K3016" i="1"/>
  <c r="L3016" i="1"/>
  <c r="H3017" i="1"/>
  <c r="I3017" i="1"/>
  <c r="J3017" i="1"/>
  <c r="K3017" i="1"/>
  <c r="L3017" i="1"/>
  <c r="H3018" i="1"/>
  <c r="I3018" i="1"/>
  <c r="J3018" i="1"/>
  <c r="K3018" i="1"/>
  <c r="L3018" i="1"/>
  <c r="H3019" i="1"/>
  <c r="I3019" i="1"/>
  <c r="J3019" i="1"/>
  <c r="K3019" i="1"/>
  <c r="L3019" i="1"/>
  <c r="H3020" i="1"/>
  <c r="I3020" i="1"/>
  <c r="J3020" i="1"/>
  <c r="K3020" i="1"/>
  <c r="L3020" i="1"/>
  <c r="H3021" i="1"/>
  <c r="I3021" i="1"/>
  <c r="J3021" i="1"/>
  <c r="K3021" i="1"/>
  <c r="L3021" i="1"/>
  <c r="H3022" i="1"/>
  <c r="I3022" i="1"/>
  <c r="J3022" i="1"/>
  <c r="K3022" i="1"/>
  <c r="L3022" i="1"/>
  <c r="H3023" i="1"/>
  <c r="I3023" i="1"/>
  <c r="J3023" i="1"/>
  <c r="K3023" i="1"/>
  <c r="L3023" i="1"/>
  <c r="H3024" i="1"/>
  <c r="I3024" i="1"/>
  <c r="J3024" i="1"/>
  <c r="K3024" i="1"/>
  <c r="L3024" i="1"/>
  <c r="H3025" i="1"/>
  <c r="I3025" i="1"/>
  <c r="J3025" i="1"/>
  <c r="K3025" i="1"/>
  <c r="L3025" i="1"/>
  <c r="H3026" i="1"/>
  <c r="I3026" i="1"/>
  <c r="J3026" i="1"/>
  <c r="K3026" i="1"/>
  <c r="L3026" i="1"/>
  <c r="H3027" i="1"/>
  <c r="I3027" i="1"/>
  <c r="J3027" i="1"/>
  <c r="K3027" i="1"/>
  <c r="L3027" i="1"/>
  <c r="H3028" i="1"/>
  <c r="I3028" i="1"/>
  <c r="J3028" i="1"/>
  <c r="K3028" i="1"/>
  <c r="L3028" i="1"/>
  <c r="H3029" i="1"/>
  <c r="I3029" i="1"/>
  <c r="J3029" i="1"/>
  <c r="K3029" i="1"/>
  <c r="L3029" i="1"/>
  <c r="H3030" i="1"/>
  <c r="I3030" i="1"/>
  <c r="J3030" i="1"/>
  <c r="K3030" i="1"/>
  <c r="L3030" i="1"/>
  <c r="H3031" i="1"/>
  <c r="I3031" i="1"/>
  <c r="J3031" i="1"/>
  <c r="K3031" i="1"/>
  <c r="L3031" i="1"/>
  <c r="H3032" i="1"/>
  <c r="I3032" i="1"/>
  <c r="J3032" i="1"/>
  <c r="K3032" i="1"/>
  <c r="L3032" i="1"/>
  <c r="H3033" i="1"/>
  <c r="I3033" i="1"/>
  <c r="J3033" i="1"/>
  <c r="K3033" i="1"/>
  <c r="L3033" i="1"/>
  <c r="H3034" i="1"/>
  <c r="I3034" i="1"/>
  <c r="J3034" i="1"/>
  <c r="K3034" i="1"/>
  <c r="L3034" i="1"/>
  <c r="H3035" i="1"/>
  <c r="I3035" i="1"/>
  <c r="J3035" i="1"/>
  <c r="K3035" i="1"/>
  <c r="L3035" i="1"/>
  <c r="H3036" i="1"/>
  <c r="I3036" i="1"/>
  <c r="J3036" i="1"/>
  <c r="K3036" i="1"/>
  <c r="L3036" i="1"/>
  <c r="H3037" i="1"/>
  <c r="I3037" i="1"/>
  <c r="J3037" i="1"/>
  <c r="K3037" i="1"/>
  <c r="L3037" i="1"/>
  <c r="H3038" i="1"/>
  <c r="I3038" i="1"/>
  <c r="J3038" i="1"/>
  <c r="K3038" i="1"/>
  <c r="L3038" i="1"/>
  <c r="H3039" i="1"/>
  <c r="I3039" i="1"/>
  <c r="J3039" i="1"/>
  <c r="K3039" i="1"/>
  <c r="L3039" i="1"/>
  <c r="H3040" i="1"/>
  <c r="I3040" i="1"/>
  <c r="J3040" i="1"/>
  <c r="K3040" i="1"/>
  <c r="L3040" i="1"/>
  <c r="H3041" i="1"/>
  <c r="I3041" i="1"/>
  <c r="J3041" i="1"/>
  <c r="K3041" i="1"/>
  <c r="L3041" i="1"/>
  <c r="H3042" i="1"/>
  <c r="I3042" i="1"/>
  <c r="J3042" i="1"/>
  <c r="K3042" i="1"/>
  <c r="L3042" i="1"/>
  <c r="H3043" i="1"/>
  <c r="I3043" i="1"/>
  <c r="J3043" i="1"/>
  <c r="K3043" i="1"/>
  <c r="L3043" i="1"/>
  <c r="H3044" i="1"/>
  <c r="I3044" i="1"/>
  <c r="J3044" i="1"/>
  <c r="K3044" i="1"/>
  <c r="L3044" i="1"/>
  <c r="H3045" i="1"/>
  <c r="I3045" i="1"/>
  <c r="J3045" i="1"/>
  <c r="K3045" i="1"/>
  <c r="L3045" i="1"/>
  <c r="H3046" i="1"/>
  <c r="I3046" i="1"/>
  <c r="J3046" i="1"/>
  <c r="K3046" i="1"/>
  <c r="L3046" i="1"/>
  <c r="H3047" i="1"/>
  <c r="I3047" i="1"/>
  <c r="J3047" i="1"/>
  <c r="K3047" i="1"/>
  <c r="L3047" i="1"/>
  <c r="H3048" i="1"/>
  <c r="I3048" i="1"/>
  <c r="J3048" i="1"/>
  <c r="K3048" i="1"/>
  <c r="L3048" i="1"/>
  <c r="H3049" i="1"/>
  <c r="I3049" i="1"/>
  <c r="J3049" i="1"/>
  <c r="K3049" i="1"/>
  <c r="L3049" i="1"/>
  <c r="H3050" i="1"/>
  <c r="I3050" i="1"/>
  <c r="J3050" i="1"/>
  <c r="K3050" i="1"/>
  <c r="L3050" i="1"/>
  <c r="H3051" i="1"/>
  <c r="I3051" i="1"/>
  <c r="J3051" i="1"/>
  <c r="K3051" i="1"/>
  <c r="L3051" i="1"/>
  <c r="H3052" i="1"/>
  <c r="I3052" i="1"/>
  <c r="J3052" i="1"/>
  <c r="K3052" i="1"/>
  <c r="L3052" i="1"/>
  <c r="H3053" i="1"/>
  <c r="I3053" i="1"/>
  <c r="J3053" i="1"/>
  <c r="K3053" i="1"/>
  <c r="L3053" i="1"/>
  <c r="H3054" i="1"/>
  <c r="I3054" i="1"/>
  <c r="J3054" i="1"/>
  <c r="K3054" i="1"/>
  <c r="L3054" i="1"/>
  <c r="H3055" i="1"/>
  <c r="I3055" i="1"/>
  <c r="J3055" i="1"/>
  <c r="K3055" i="1"/>
  <c r="L3055" i="1"/>
  <c r="H3056" i="1"/>
  <c r="I3056" i="1"/>
  <c r="J3056" i="1"/>
  <c r="K3056" i="1"/>
  <c r="L3056" i="1"/>
  <c r="H3057" i="1"/>
  <c r="I3057" i="1"/>
  <c r="J3057" i="1"/>
  <c r="K3057" i="1"/>
  <c r="L3057" i="1"/>
  <c r="H3058" i="1"/>
  <c r="I3058" i="1"/>
  <c r="J3058" i="1"/>
  <c r="K3058" i="1"/>
  <c r="L3058" i="1"/>
  <c r="H3059" i="1"/>
  <c r="I3059" i="1"/>
  <c r="J3059" i="1"/>
  <c r="K3059" i="1"/>
  <c r="L3059" i="1"/>
  <c r="H3060" i="1"/>
  <c r="I3060" i="1"/>
  <c r="J3060" i="1"/>
  <c r="K3060" i="1"/>
  <c r="L3060" i="1"/>
  <c r="H3061" i="1"/>
  <c r="I3061" i="1"/>
  <c r="J3061" i="1"/>
  <c r="K3061" i="1"/>
  <c r="L3061" i="1"/>
  <c r="H3062" i="1"/>
  <c r="I3062" i="1"/>
  <c r="J3062" i="1"/>
  <c r="K3062" i="1"/>
  <c r="L3062" i="1"/>
  <c r="H3063" i="1"/>
  <c r="I3063" i="1"/>
  <c r="J3063" i="1"/>
  <c r="K3063" i="1"/>
  <c r="L3063" i="1"/>
  <c r="H3064" i="1"/>
  <c r="I3064" i="1"/>
  <c r="J3064" i="1"/>
  <c r="K3064" i="1"/>
  <c r="L3064" i="1"/>
  <c r="H3065" i="1"/>
  <c r="I3065" i="1"/>
  <c r="J3065" i="1"/>
  <c r="K3065" i="1"/>
  <c r="L3065" i="1"/>
  <c r="H3066" i="1"/>
  <c r="I3066" i="1"/>
  <c r="J3066" i="1"/>
  <c r="K3066" i="1"/>
  <c r="L3066" i="1"/>
  <c r="H3067" i="1"/>
  <c r="I3067" i="1"/>
  <c r="J3067" i="1"/>
  <c r="K3067" i="1"/>
  <c r="L3067" i="1"/>
  <c r="H3068" i="1"/>
  <c r="I3068" i="1"/>
  <c r="J3068" i="1"/>
  <c r="K3068" i="1"/>
  <c r="L3068" i="1"/>
  <c r="H3069" i="1"/>
  <c r="I3069" i="1"/>
  <c r="J3069" i="1"/>
  <c r="K3069" i="1"/>
  <c r="L3069" i="1"/>
  <c r="H3070" i="1"/>
  <c r="I3070" i="1"/>
  <c r="J3070" i="1"/>
  <c r="K3070" i="1"/>
  <c r="L3070" i="1"/>
  <c r="H3071" i="1"/>
  <c r="I3071" i="1"/>
  <c r="J3071" i="1"/>
  <c r="K3071" i="1"/>
  <c r="L3071" i="1"/>
  <c r="H3072" i="1"/>
  <c r="I3072" i="1"/>
  <c r="J3072" i="1"/>
  <c r="K3072" i="1"/>
  <c r="L3072" i="1"/>
  <c r="H3073" i="1"/>
  <c r="I3073" i="1"/>
  <c r="J3073" i="1"/>
  <c r="K3073" i="1"/>
  <c r="L3073" i="1"/>
  <c r="H3074" i="1"/>
  <c r="I3074" i="1"/>
  <c r="J3074" i="1"/>
  <c r="K3074" i="1"/>
  <c r="L3074" i="1"/>
  <c r="H3075" i="1"/>
  <c r="I3075" i="1"/>
  <c r="J3075" i="1"/>
  <c r="K3075" i="1"/>
  <c r="L3075" i="1"/>
  <c r="H3076" i="1"/>
  <c r="I3076" i="1"/>
  <c r="J3076" i="1"/>
  <c r="K3076" i="1"/>
  <c r="L3076" i="1"/>
  <c r="H3077" i="1"/>
  <c r="I3077" i="1"/>
  <c r="J3077" i="1"/>
  <c r="K3077" i="1"/>
  <c r="L3077" i="1"/>
  <c r="H3078" i="1"/>
  <c r="I3078" i="1"/>
  <c r="J3078" i="1"/>
  <c r="K3078" i="1"/>
  <c r="L3078" i="1"/>
  <c r="H3079" i="1"/>
  <c r="I3079" i="1"/>
  <c r="J3079" i="1"/>
  <c r="K3079" i="1"/>
  <c r="L3079" i="1"/>
  <c r="H3080" i="1"/>
  <c r="I3080" i="1"/>
  <c r="J3080" i="1"/>
  <c r="K3080" i="1"/>
  <c r="L3080" i="1"/>
  <c r="H3081" i="1"/>
  <c r="I3081" i="1"/>
  <c r="J3081" i="1"/>
  <c r="K3081" i="1"/>
  <c r="L3081" i="1"/>
  <c r="H3082" i="1"/>
  <c r="I3082" i="1"/>
  <c r="J3082" i="1"/>
  <c r="K3082" i="1"/>
  <c r="L3082" i="1"/>
  <c r="H3083" i="1"/>
  <c r="I3083" i="1"/>
  <c r="J3083" i="1"/>
  <c r="K3083" i="1"/>
  <c r="L3083" i="1"/>
  <c r="H3084" i="1"/>
  <c r="I3084" i="1"/>
  <c r="J3084" i="1"/>
  <c r="K3084" i="1"/>
  <c r="L3084" i="1"/>
  <c r="H3085" i="1"/>
  <c r="I3085" i="1"/>
  <c r="J3085" i="1"/>
  <c r="K3085" i="1"/>
  <c r="L3085" i="1"/>
  <c r="H3086" i="1"/>
  <c r="I3086" i="1"/>
  <c r="J3086" i="1"/>
  <c r="K3086" i="1"/>
  <c r="L3086" i="1"/>
  <c r="H3087" i="1"/>
  <c r="I3087" i="1"/>
  <c r="J3087" i="1"/>
  <c r="K3087" i="1"/>
  <c r="L3087" i="1"/>
  <c r="H3088" i="1"/>
  <c r="I3088" i="1"/>
  <c r="J3088" i="1"/>
  <c r="K3088" i="1"/>
  <c r="L3088" i="1"/>
  <c r="H3089" i="1"/>
  <c r="I3089" i="1"/>
  <c r="J3089" i="1"/>
  <c r="K3089" i="1"/>
  <c r="L3089" i="1"/>
  <c r="H3090" i="1"/>
  <c r="I3090" i="1"/>
  <c r="J3090" i="1"/>
  <c r="K3090" i="1"/>
  <c r="L3090" i="1"/>
  <c r="H3091" i="1"/>
  <c r="I3091" i="1"/>
  <c r="J3091" i="1"/>
  <c r="K3091" i="1"/>
  <c r="L3091" i="1"/>
  <c r="H3092" i="1"/>
  <c r="I3092" i="1"/>
  <c r="J3092" i="1"/>
  <c r="K3092" i="1"/>
  <c r="L3092" i="1"/>
  <c r="H3093" i="1"/>
  <c r="I3093" i="1"/>
  <c r="J3093" i="1"/>
  <c r="K3093" i="1"/>
  <c r="L3093" i="1"/>
  <c r="H3094" i="1"/>
  <c r="I3094" i="1"/>
  <c r="J3094" i="1"/>
  <c r="K3094" i="1"/>
  <c r="L3094" i="1"/>
  <c r="H3095" i="1"/>
  <c r="I3095" i="1"/>
  <c r="J3095" i="1"/>
  <c r="K3095" i="1"/>
  <c r="L3095" i="1"/>
  <c r="H3096" i="1"/>
  <c r="I3096" i="1"/>
  <c r="J3096" i="1"/>
  <c r="K3096" i="1"/>
  <c r="L3096" i="1"/>
  <c r="H3097" i="1"/>
  <c r="I3097" i="1"/>
  <c r="J3097" i="1"/>
  <c r="K3097" i="1"/>
  <c r="L3097" i="1"/>
  <c r="H3098" i="1"/>
  <c r="I3098" i="1"/>
  <c r="J3098" i="1"/>
  <c r="K3098" i="1"/>
  <c r="L3098" i="1"/>
  <c r="H3099" i="1"/>
  <c r="I3099" i="1"/>
  <c r="J3099" i="1"/>
  <c r="K3099" i="1"/>
  <c r="L3099" i="1"/>
  <c r="H3100" i="1"/>
  <c r="I3100" i="1"/>
  <c r="J3100" i="1"/>
  <c r="K3100" i="1"/>
  <c r="L3100" i="1"/>
  <c r="H3101" i="1"/>
  <c r="I3101" i="1"/>
  <c r="J3101" i="1"/>
  <c r="K3101" i="1"/>
  <c r="L3101" i="1"/>
  <c r="H3102" i="1"/>
  <c r="I3102" i="1"/>
  <c r="J3102" i="1"/>
  <c r="K3102" i="1"/>
  <c r="L3102" i="1"/>
  <c r="H3103" i="1"/>
  <c r="I3103" i="1"/>
  <c r="J3103" i="1"/>
  <c r="K3103" i="1"/>
  <c r="L3103" i="1"/>
  <c r="H3104" i="1"/>
  <c r="I3104" i="1"/>
  <c r="J3104" i="1"/>
  <c r="K3104" i="1"/>
  <c r="L3104" i="1"/>
  <c r="H3105" i="1"/>
  <c r="I3105" i="1"/>
  <c r="J3105" i="1"/>
  <c r="K3105" i="1"/>
  <c r="L3105" i="1"/>
  <c r="H3106" i="1"/>
  <c r="I3106" i="1"/>
  <c r="J3106" i="1"/>
  <c r="K3106" i="1"/>
  <c r="L3106" i="1"/>
  <c r="H3107" i="1"/>
  <c r="I3107" i="1"/>
  <c r="J3107" i="1"/>
  <c r="K3107" i="1"/>
  <c r="L3107" i="1"/>
  <c r="H3108" i="1"/>
  <c r="I3108" i="1"/>
  <c r="J3108" i="1"/>
  <c r="K3108" i="1"/>
  <c r="L3108" i="1"/>
  <c r="H3109" i="1"/>
  <c r="I3109" i="1"/>
  <c r="J3109" i="1"/>
  <c r="K3109" i="1"/>
  <c r="L3109" i="1"/>
  <c r="H3110" i="1"/>
  <c r="I3110" i="1"/>
  <c r="J3110" i="1"/>
  <c r="K3110" i="1"/>
  <c r="L3110" i="1"/>
  <c r="H3111" i="1"/>
  <c r="I3111" i="1"/>
  <c r="J3111" i="1"/>
  <c r="K3111" i="1"/>
  <c r="L3111" i="1"/>
  <c r="H3112" i="1"/>
  <c r="I3112" i="1"/>
  <c r="J3112" i="1"/>
  <c r="K3112" i="1"/>
  <c r="L3112" i="1"/>
  <c r="H3113" i="1"/>
  <c r="I3113" i="1"/>
  <c r="J3113" i="1"/>
  <c r="K3113" i="1"/>
  <c r="L3113" i="1"/>
  <c r="H3114" i="1"/>
  <c r="I3114" i="1"/>
  <c r="J3114" i="1"/>
  <c r="K3114" i="1"/>
  <c r="L3114" i="1"/>
  <c r="H3115" i="1"/>
  <c r="I3115" i="1"/>
  <c r="J3115" i="1"/>
  <c r="K3115" i="1"/>
  <c r="L3115" i="1"/>
  <c r="H3116" i="1"/>
  <c r="I3116" i="1"/>
  <c r="J3116" i="1"/>
  <c r="K3116" i="1"/>
  <c r="L3116" i="1"/>
  <c r="H3117" i="1"/>
  <c r="I3117" i="1"/>
  <c r="J3117" i="1"/>
  <c r="K3117" i="1"/>
  <c r="L3117" i="1"/>
  <c r="H3118" i="1"/>
  <c r="I3118" i="1"/>
  <c r="J3118" i="1"/>
  <c r="K3118" i="1"/>
  <c r="L3118" i="1"/>
  <c r="H3119" i="1"/>
  <c r="I3119" i="1"/>
  <c r="J3119" i="1"/>
  <c r="K3119" i="1"/>
  <c r="L3119" i="1"/>
  <c r="H3120" i="1"/>
  <c r="I3120" i="1"/>
  <c r="J3120" i="1"/>
  <c r="K3120" i="1"/>
  <c r="L3120" i="1"/>
  <c r="H3121" i="1"/>
  <c r="I3121" i="1"/>
  <c r="J3121" i="1"/>
  <c r="K3121" i="1"/>
  <c r="L3121" i="1"/>
  <c r="H3122" i="1"/>
  <c r="I3122" i="1"/>
  <c r="J3122" i="1"/>
  <c r="K3122" i="1"/>
  <c r="L3122" i="1"/>
  <c r="H3123" i="1"/>
  <c r="I3123" i="1"/>
  <c r="J3123" i="1"/>
  <c r="K3123" i="1"/>
  <c r="L3123" i="1"/>
  <c r="H3124" i="1"/>
  <c r="I3124" i="1"/>
  <c r="J3124" i="1"/>
  <c r="K3124" i="1"/>
  <c r="L3124" i="1"/>
  <c r="H3125" i="1"/>
  <c r="I3125" i="1"/>
  <c r="J3125" i="1"/>
  <c r="K3125" i="1"/>
  <c r="L3125" i="1"/>
  <c r="H3126" i="1"/>
  <c r="I3126" i="1"/>
  <c r="J3126" i="1"/>
  <c r="K3126" i="1"/>
  <c r="L3126" i="1"/>
  <c r="H3127" i="1"/>
  <c r="I3127" i="1"/>
  <c r="J3127" i="1"/>
  <c r="K3127" i="1"/>
  <c r="L3127" i="1"/>
  <c r="H3128" i="1"/>
  <c r="I3128" i="1"/>
  <c r="J3128" i="1"/>
  <c r="K3128" i="1"/>
  <c r="L3128" i="1"/>
  <c r="H3129" i="1"/>
  <c r="I3129" i="1"/>
  <c r="J3129" i="1"/>
  <c r="K3129" i="1"/>
  <c r="L3129" i="1"/>
  <c r="H3130" i="1"/>
  <c r="I3130" i="1"/>
  <c r="J3130" i="1"/>
  <c r="K3130" i="1"/>
  <c r="L3130" i="1"/>
  <c r="H3131" i="1"/>
  <c r="I3131" i="1"/>
  <c r="J3131" i="1"/>
  <c r="K3131" i="1"/>
  <c r="L3131" i="1"/>
  <c r="H3132" i="1"/>
  <c r="I3132" i="1"/>
  <c r="J3132" i="1"/>
  <c r="K3132" i="1"/>
  <c r="L3132" i="1"/>
  <c r="H3133" i="1"/>
  <c r="I3133" i="1"/>
  <c r="J3133" i="1"/>
  <c r="K3133" i="1"/>
  <c r="L3133" i="1"/>
  <c r="H3134" i="1"/>
  <c r="I3134" i="1"/>
  <c r="J3134" i="1"/>
  <c r="K3134" i="1"/>
  <c r="L3134" i="1"/>
  <c r="H3135" i="1"/>
  <c r="I3135" i="1"/>
  <c r="J3135" i="1"/>
  <c r="K3135" i="1"/>
  <c r="L3135" i="1"/>
  <c r="H3136" i="1"/>
  <c r="I3136" i="1"/>
  <c r="J3136" i="1"/>
  <c r="K3136" i="1"/>
  <c r="L3136" i="1"/>
  <c r="H3137" i="1"/>
  <c r="I3137" i="1"/>
  <c r="J3137" i="1"/>
  <c r="K3137" i="1"/>
  <c r="L3137" i="1"/>
  <c r="H3138" i="1"/>
  <c r="I3138" i="1"/>
  <c r="J3138" i="1"/>
  <c r="K3138" i="1"/>
  <c r="L3138" i="1"/>
  <c r="H3139" i="1"/>
  <c r="I3139" i="1"/>
  <c r="J3139" i="1"/>
  <c r="K3139" i="1"/>
  <c r="L3139" i="1"/>
  <c r="H3140" i="1"/>
  <c r="I3140" i="1"/>
  <c r="J3140" i="1"/>
  <c r="K3140" i="1"/>
  <c r="L3140" i="1"/>
  <c r="H3141" i="1"/>
  <c r="I3141" i="1"/>
  <c r="J3141" i="1"/>
  <c r="K3141" i="1"/>
  <c r="L3141" i="1"/>
  <c r="H3142" i="1"/>
  <c r="I3142" i="1"/>
  <c r="J3142" i="1"/>
  <c r="K3142" i="1"/>
  <c r="L3142" i="1"/>
  <c r="H3143" i="1"/>
  <c r="I3143" i="1"/>
  <c r="J3143" i="1"/>
  <c r="K3143" i="1"/>
  <c r="L3143" i="1"/>
  <c r="H3144" i="1"/>
  <c r="I3144" i="1"/>
  <c r="J3144" i="1"/>
  <c r="K3144" i="1"/>
  <c r="L3144" i="1"/>
  <c r="H3145" i="1"/>
  <c r="I3145" i="1"/>
  <c r="J3145" i="1"/>
  <c r="K3145" i="1"/>
  <c r="L3145" i="1"/>
  <c r="H3146" i="1"/>
  <c r="I3146" i="1"/>
  <c r="J3146" i="1"/>
  <c r="K3146" i="1"/>
  <c r="L3146" i="1"/>
  <c r="H3147" i="1"/>
  <c r="I3147" i="1"/>
  <c r="J3147" i="1"/>
  <c r="K3147" i="1"/>
  <c r="L3147" i="1"/>
  <c r="H3148" i="1"/>
  <c r="I3148" i="1"/>
  <c r="J3148" i="1"/>
  <c r="K3148" i="1"/>
  <c r="L3148" i="1"/>
  <c r="H3149" i="1"/>
  <c r="I3149" i="1"/>
  <c r="J3149" i="1"/>
  <c r="K3149" i="1"/>
  <c r="L3149" i="1"/>
  <c r="H3150" i="1"/>
  <c r="I3150" i="1"/>
  <c r="J3150" i="1"/>
  <c r="K3150" i="1"/>
  <c r="L3150" i="1"/>
  <c r="H3151" i="1"/>
  <c r="I3151" i="1"/>
  <c r="J3151" i="1"/>
  <c r="K3151" i="1"/>
  <c r="L3151" i="1"/>
  <c r="H3152" i="1"/>
  <c r="I3152" i="1"/>
  <c r="J3152" i="1"/>
  <c r="K3152" i="1"/>
  <c r="L3152" i="1"/>
  <c r="H3153" i="1"/>
  <c r="I3153" i="1"/>
  <c r="J3153" i="1"/>
  <c r="K3153" i="1"/>
  <c r="L3153" i="1"/>
  <c r="H3154" i="1"/>
  <c r="I3154" i="1"/>
  <c r="J3154" i="1"/>
  <c r="K3154" i="1"/>
  <c r="L3154" i="1"/>
  <c r="H3155" i="1"/>
  <c r="I3155" i="1"/>
  <c r="J3155" i="1"/>
  <c r="K3155" i="1"/>
  <c r="L3155" i="1"/>
  <c r="H3156" i="1"/>
  <c r="I3156" i="1"/>
  <c r="J3156" i="1"/>
  <c r="K3156" i="1"/>
  <c r="L3156" i="1"/>
  <c r="H3157" i="1"/>
  <c r="I3157" i="1"/>
  <c r="J3157" i="1"/>
  <c r="K3157" i="1"/>
  <c r="L3157" i="1"/>
  <c r="H3158" i="1"/>
  <c r="I3158" i="1"/>
  <c r="J3158" i="1"/>
  <c r="K3158" i="1"/>
  <c r="L3158" i="1"/>
  <c r="H3159" i="1"/>
  <c r="I3159" i="1"/>
  <c r="J3159" i="1"/>
  <c r="K3159" i="1"/>
  <c r="L3159" i="1"/>
  <c r="H3160" i="1"/>
  <c r="I3160" i="1"/>
  <c r="J3160" i="1"/>
  <c r="K3160" i="1"/>
  <c r="L3160" i="1"/>
  <c r="H3161" i="1"/>
  <c r="I3161" i="1"/>
  <c r="J3161" i="1"/>
  <c r="K3161" i="1"/>
  <c r="L3161" i="1"/>
  <c r="H3162" i="1"/>
  <c r="I3162" i="1"/>
  <c r="J3162" i="1"/>
  <c r="K3162" i="1"/>
  <c r="L3162" i="1"/>
  <c r="H3163" i="1"/>
  <c r="I3163" i="1"/>
  <c r="J3163" i="1"/>
  <c r="K3163" i="1"/>
  <c r="L3163" i="1"/>
  <c r="H3164" i="1"/>
  <c r="I3164" i="1"/>
  <c r="J3164" i="1"/>
  <c r="K3164" i="1"/>
  <c r="L3164" i="1"/>
  <c r="H3165" i="1"/>
  <c r="I3165" i="1"/>
  <c r="J3165" i="1"/>
  <c r="K3165" i="1"/>
  <c r="L3165" i="1"/>
  <c r="H3166" i="1"/>
  <c r="I3166" i="1"/>
  <c r="J3166" i="1"/>
  <c r="K3166" i="1"/>
  <c r="L3166" i="1"/>
  <c r="H3167" i="1"/>
  <c r="I3167" i="1"/>
  <c r="J3167" i="1"/>
  <c r="K3167" i="1"/>
  <c r="L3167" i="1"/>
  <c r="H3168" i="1"/>
  <c r="I3168" i="1"/>
  <c r="J3168" i="1"/>
  <c r="K3168" i="1"/>
  <c r="L3168" i="1"/>
  <c r="H3169" i="1"/>
  <c r="I3169" i="1"/>
  <c r="J3169" i="1"/>
  <c r="K3169" i="1"/>
  <c r="L3169" i="1"/>
  <c r="H3170" i="1"/>
  <c r="I3170" i="1"/>
  <c r="J3170" i="1"/>
  <c r="K3170" i="1"/>
  <c r="L3170" i="1"/>
  <c r="H3171" i="1"/>
  <c r="I3171" i="1"/>
  <c r="J3171" i="1"/>
  <c r="K3171" i="1"/>
  <c r="L3171" i="1"/>
  <c r="H3172" i="1"/>
  <c r="I3172" i="1"/>
  <c r="J3172" i="1"/>
  <c r="K3172" i="1"/>
  <c r="L3172" i="1"/>
  <c r="H3173" i="1"/>
  <c r="I3173" i="1"/>
  <c r="J3173" i="1"/>
  <c r="K3173" i="1"/>
  <c r="L3173" i="1"/>
  <c r="H3174" i="1"/>
  <c r="I3174" i="1"/>
  <c r="J3174" i="1"/>
  <c r="K3174" i="1"/>
  <c r="L3174" i="1"/>
  <c r="H3175" i="1"/>
  <c r="I3175" i="1"/>
  <c r="J3175" i="1"/>
  <c r="K3175" i="1"/>
  <c r="L3175" i="1"/>
  <c r="H3176" i="1"/>
  <c r="I3176" i="1"/>
  <c r="J3176" i="1"/>
  <c r="K3176" i="1"/>
  <c r="L3176" i="1"/>
  <c r="H3177" i="1"/>
  <c r="I3177" i="1"/>
  <c r="J3177" i="1"/>
  <c r="K3177" i="1"/>
  <c r="L3177" i="1"/>
  <c r="H3178" i="1"/>
  <c r="I3178" i="1"/>
  <c r="J3178" i="1"/>
  <c r="K3178" i="1"/>
  <c r="L3178" i="1"/>
  <c r="H3179" i="1"/>
  <c r="I3179" i="1"/>
  <c r="J3179" i="1"/>
  <c r="K3179" i="1"/>
  <c r="L3179" i="1"/>
  <c r="H3180" i="1"/>
  <c r="I3180" i="1"/>
  <c r="J3180" i="1"/>
  <c r="K3180" i="1"/>
  <c r="L3180" i="1"/>
  <c r="H3181" i="1"/>
  <c r="I3181" i="1"/>
  <c r="J3181" i="1"/>
  <c r="K3181" i="1"/>
  <c r="L3181" i="1"/>
  <c r="H3182" i="1"/>
  <c r="I3182" i="1"/>
  <c r="J3182" i="1"/>
  <c r="K3182" i="1"/>
  <c r="L3182" i="1"/>
  <c r="H3183" i="1"/>
  <c r="I3183" i="1"/>
  <c r="J3183" i="1"/>
  <c r="K3183" i="1"/>
  <c r="L3183" i="1"/>
  <c r="H3184" i="1"/>
  <c r="I3184" i="1"/>
  <c r="J3184" i="1"/>
  <c r="K3184" i="1"/>
  <c r="L3184" i="1"/>
  <c r="H3185" i="1"/>
  <c r="I3185" i="1"/>
  <c r="J3185" i="1"/>
  <c r="K3185" i="1"/>
  <c r="L3185" i="1"/>
  <c r="H3186" i="1"/>
  <c r="I3186" i="1"/>
  <c r="J3186" i="1"/>
  <c r="K3186" i="1"/>
  <c r="L3186" i="1"/>
  <c r="H3187" i="1"/>
  <c r="I3187" i="1"/>
  <c r="J3187" i="1"/>
  <c r="K3187" i="1"/>
  <c r="L3187" i="1"/>
  <c r="H3188" i="1"/>
  <c r="I3188" i="1"/>
  <c r="J3188" i="1"/>
  <c r="K3188" i="1"/>
  <c r="L3188" i="1"/>
  <c r="H3189" i="1"/>
  <c r="I3189" i="1"/>
  <c r="J3189" i="1"/>
  <c r="K3189" i="1"/>
  <c r="L3189" i="1"/>
  <c r="H3190" i="1"/>
  <c r="I3190" i="1"/>
  <c r="J3190" i="1"/>
  <c r="K3190" i="1"/>
  <c r="L3190" i="1"/>
  <c r="H3191" i="1"/>
  <c r="I3191" i="1"/>
  <c r="J3191" i="1"/>
  <c r="K3191" i="1"/>
  <c r="L3191" i="1"/>
  <c r="H3192" i="1"/>
  <c r="I3192" i="1"/>
  <c r="J3192" i="1"/>
  <c r="K3192" i="1"/>
  <c r="L3192" i="1"/>
  <c r="H3193" i="1"/>
  <c r="I3193" i="1"/>
  <c r="J3193" i="1"/>
  <c r="K3193" i="1"/>
  <c r="L3193" i="1"/>
  <c r="H3194" i="1"/>
  <c r="I3194" i="1"/>
  <c r="J3194" i="1"/>
  <c r="K3194" i="1"/>
  <c r="L3194" i="1"/>
  <c r="H3195" i="1"/>
  <c r="I3195" i="1"/>
  <c r="J3195" i="1"/>
  <c r="K3195" i="1"/>
  <c r="L3195" i="1"/>
  <c r="H3196" i="1"/>
  <c r="I3196" i="1"/>
  <c r="J3196" i="1"/>
  <c r="K3196" i="1"/>
  <c r="L3196" i="1"/>
  <c r="H3197" i="1"/>
  <c r="I3197" i="1"/>
  <c r="J3197" i="1"/>
  <c r="K3197" i="1"/>
  <c r="L3197" i="1"/>
  <c r="H3198" i="1"/>
  <c r="I3198" i="1"/>
  <c r="J3198" i="1"/>
  <c r="K3198" i="1"/>
  <c r="L3198" i="1"/>
  <c r="H3199" i="1"/>
  <c r="I3199" i="1"/>
  <c r="J3199" i="1"/>
  <c r="K3199" i="1"/>
  <c r="L3199" i="1"/>
  <c r="H3200" i="1"/>
  <c r="I3200" i="1"/>
  <c r="J3200" i="1"/>
  <c r="K3200" i="1"/>
  <c r="L3200" i="1"/>
  <c r="H3201" i="1"/>
  <c r="I3201" i="1"/>
  <c r="J3201" i="1"/>
  <c r="K3201" i="1"/>
  <c r="L3201" i="1"/>
  <c r="H3202" i="1"/>
  <c r="I3202" i="1"/>
  <c r="J3202" i="1"/>
  <c r="K3202" i="1"/>
  <c r="L3202" i="1"/>
  <c r="H3203" i="1"/>
  <c r="I3203" i="1"/>
  <c r="J3203" i="1"/>
  <c r="K3203" i="1"/>
  <c r="L3203" i="1"/>
  <c r="H3204" i="1"/>
  <c r="I3204" i="1"/>
  <c r="J3204" i="1"/>
  <c r="K3204" i="1"/>
  <c r="L3204" i="1"/>
  <c r="H3205" i="1"/>
  <c r="I3205" i="1"/>
  <c r="J3205" i="1"/>
  <c r="K3205" i="1"/>
  <c r="L3205" i="1"/>
  <c r="H3206" i="1"/>
  <c r="I3206" i="1"/>
  <c r="J3206" i="1"/>
  <c r="K3206" i="1"/>
  <c r="L3206" i="1"/>
  <c r="H3207" i="1"/>
  <c r="I3207" i="1"/>
  <c r="J3207" i="1"/>
  <c r="K3207" i="1"/>
  <c r="L3207" i="1"/>
  <c r="H3208" i="1"/>
  <c r="I3208" i="1"/>
  <c r="J3208" i="1"/>
  <c r="K3208" i="1"/>
  <c r="L3208" i="1"/>
  <c r="H3209" i="1"/>
  <c r="I3209" i="1"/>
  <c r="J3209" i="1"/>
  <c r="K3209" i="1"/>
  <c r="L3209" i="1"/>
  <c r="H3210" i="1"/>
  <c r="I3210" i="1"/>
  <c r="J3210" i="1"/>
  <c r="K3210" i="1"/>
  <c r="L3210" i="1"/>
  <c r="H3211" i="1"/>
  <c r="I3211" i="1"/>
  <c r="J3211" i="1"/>
  <c r="K3211" i="1"/>
  <c r="L3211" i="1"/>
  <c r="H3212" i="1"/>
  <c r="I3212" i="1"/>
  <c r="J3212" i="1"/>
  <c r="K3212" i="1"/>
  <c r="L3212" i="1"/>
  <c r="H3213" i="1"/>
  <c r="I3213" i="1"/>
  <c r="J3213" i="1"/>
  <c r="K3213" i="1"/>
  <c r="L3213" i="1"/>
  <c r="H3214" i="1"/>
  <c r="I3214" i="1"/>
  <c r="J3214" i="1"/>
  <c r="K3214" i="1"/>
  <c r="L3214" i="1"/>
  <c r="H3215" i="1"/>
  <c r="I3215" i="1"/>
  <c r="J3215" i="1"/>
  <c r="K3215" i="1"/>
  <c r="L3215" i="1"/>
  <c r="H3216" i="1"/>
  <c r="I3216" i="1"/>
  <c r="J3216" i="1"/>
  <c r="K3216" i="1"/>
  <c r="L3216" i="1"/>
  <c r="H3217" i="1"/>
  <c r="I3217" i="1"/>
  <c r="J3217" i="1"/>
  <c r="K3217" i="1"/>
  <c r="L3217" i="1"/>
  <c r="H3218" i="1"/>
  <c r="I3218" i="1"/>
  <c r="J3218" i="1"/>
  <c r="K3218" i="1"/>
  <c r="L3218" i="1"/>
  <c r="H3219" i="1"/>
  <c r="I3219" i="1"/>
  <c r="J3219" i="1"/>
  <c r="K3219" i="1"/>
  <c r="L3219" i="1"/>
  <c r="H3220" i="1"/>
  <c r="I3220" i="1"/>
  <c r="J3220" i="1"/>
  <c r="K3220" i="1"/>
  <c r="L3220" i="1"/>
  <c r="H3221" i="1"/>
  <c r="I3221" i="1"/>
  <c r="J3221" i="1"/>
  <c r="K3221" i="1"/>
  <c r="L3221" i="1"/>
  <c r="H3222" i="1"/>
  <c r="I3222" i="1"/>
  <c r="J3222" i="1"/>
  <c r="K3222" i="1"/>
  <c r="L3222" i="1"/>
  <c r="H3223" i="1"/>
  <c r="I3223" i="1"/>
  <c r="J3223" i="1"/>
  <c r="K3223" i="1"/>
  <c r="L3223" i="1"/>
  <c r="H3224" i="1"/>
  <c r="I3224" i="1"/>
  <c r="J3224" i="1"/>
  <c r="K3224" i="1"/>
  <c r="L3224" i="1"/>
  <c r="H3225" i="1"/>
  <c r="I3225" i="1"/>
  <c r="J3225" i="1"/>
  <c r="K3225" i="1"/>
  <c r="L3225" i="1"/>
  <c r="H3226" i="1"/>
  <c r="I3226" i="1"/>
  <c r="J3226" i="1"/>
  <c r="K3226" i="1"/>
  <c r="L3226" i="1"/>
  <c r="H3227" i="1"/>
  <c r="I3227" i="1"/>
  <c r="J3227" i="1"/>
  <c r="K3227" i="1"/>
  <c r="L3227" i="1"/>
  <c r="H3228" i="1"/>
  <c r="I3228" i="1"/>
  <c r="J3228" i="1"/>
  <c r="K3228" i="1"/>
  <c r="L3228" i="1"/>
  <c r="H3229" i="1"/>
  <c r="I3229" i="1"/>
  <c r="J3229" i="1"/>
  <c r="K3229" i="1"/>
  <c r="L3229" i="1"/>
  <c r="H3230" i="1"/>
  <c r="I3230" i="1"/>
  <c r="J3230" i="1"/>
  <c r="K3230" i="1"/>
  <c r="L3230" i="1"/>
  <c r="H3231" i="1"/>
  <c r="I3231" i="1"/>
  <c r="J3231" i="1"/>
  <c r="K3231" i="1"/>
  <c r="L3231" i="1"/>
  <c r="H3232" i="1"/>
  <c r="I3232" i="1"/>
  <c r="J3232" i="1"/>
  <c r="K3232" i="1"/>
  <c r="L3232" i="1"/>
  <c r="H3233" i="1"/>
  <c r="I3233" i="1"/>
  <c r="J3233" i="1"/>
  <c r="K3233" i="1"/>
  <c r="L3233" i="1"/>
  <c r="H3234" i="1"/>
  <c r="I3234" i="1"/>
  <c r="J3234" i="1"/>
  <c r="K3234" i="1"/>
  <c r="L3234" i="1"/>
  <c r="H3235" i="1"/>
  <c r="I3235" i="1"/>
  <c r="J3235" i="1"/>
  <c r="K3235" i="1"/>
  <c r="L3235" i="1"/>
  <c r="H3236" i="1"/>
  <c r="I3236" i="1"/>
  <c r="J3236" i="1"/>
  <c r="K3236" i="1"/>
  <c r="L3236" i="1"/>
  <c r="H3237" i="1"/>
  <c r="I3237" i="1"/>
  <c r="J3237" i="1"/>
  <c r="K3237" i="1"/>
  <c r="L3237" i="1"/>
  <c r="H3238" i="1"/>
  <c r="I3238" i="1"/>
  <c r="J3238" i="1"/>
  <c r="K3238" i="1"/>
  <c r="L3238" i="1"/>
  <c r="H3239" i="1"/>
  <c r="I3239" i="1"/>
  <c r="J3239" i="1"/>
  <c r="K3239" i="1"/>
  <c r="L3239" i="1"/>
  <c r="H3240" i="1"/>
  <c r="I3240" i="1"/>
  <c r="J3240" i="1"/>
  <c r="K3240" i="1"/>
  <c r="L3240" i="1"/>
  <c r="H3241" i="1"/>
  <c r="I3241" i="1"/>
  <c r="J3241" i="1"/>
  <c r="K3241" i="1"/>
  <c r="L3241" i="1"/>
  <c r="H3242" i="1"/>
  <c r="I3242" i="1"/>
  <c r="J3242" i="1"/>
  <c r="K3242" i="1"/>
  <c r="L3242" i="1"/>
  <c r="H3243" i="1"/>
  <c r="I3243" i="1"/>
  <c r="J3243" i="1"/>
  <c r="K3243" i="1"/>
  <c r="L3243" i="1"/>
  <c r="H3244" i="1"/>
  <c r="I3244" i="1"/>
  <c r="J3244" i="1"/>
  <c r="K3244" i="1"/>
  <c r="L3244" i="1"/>
  <c r="H3245" i="1"/>
  <c r="I3245" i="1"/>
  <c r="J3245" i="1"/>
  <c r="K3245" i="1"/>
  <c r="L3245" i="1"/>
  <c r="H3246" i="1"/>
  <c r="I3246" i="1"/>
  <c r="J3246" i="1"/>
  <c r="K3246" i="1"/>
  <c r="L3246" i="1"/>
  <c r="H3247" i="1"/>
  <c r="I3247" i="1"/>
  <c r="J3247" i="1"/>
  <c r="K3247" i="1"/>
  <c r="L3247" i="1"/>
  <c r="H3248" i="1"/>
  <c r="I3248" i="1"/>
  <c r="J3248" i="1"/>
  <c r="K3248" i="1"/>
  <c r="L3248" i="1"/>
  <c r="H3249" i="1"/>
  <c r="I3249" i="1"/>
  <c r="J3249" i="1"/>
  <c r="K3249" i="1"/>
  <c r="L3249" i="1"/>
  <c r="H3250" i="1"/>
  <c r="I3250" i="1"/>
  <c r="J3250" i="1"/>
  <c r="K3250" i="1"/>
  <c r="L3250" i="1"/>
  <c r="H3251" i="1"/>
  <c r="I3251" i="1"/>
  <c r="J3251" i="1"/>
  <c r="K3251" i="1"/>
  <c r="L3251" i="1"/>
  <c r="H3252" i="1"/>
  <c r="I3252" i="1"/>
  <c r="J3252" i="1"/>
  <c r="K3252" i="1"/>
  <c r="L3252" i="1"/>
  <c r="H3253" i="1"/>
  <c r="I3253" i="1"/>
  <c r="J3253" i="1"/>
  <c r="K3253" i="1"/>
  <c r="L3253" i="1"/>
  <c r="H3254" i="1"/>
  <c r="I3254" i="1"/>
  <c r="J3254" i="1"/>
  <c r="K3254" i="1"/>
  <c r="L3254" i="1"/>
  <c r="H3255" i="1"/>
  <c r="I3255" i="1"/>
  <c r="J3255" i="1"/>
  <c r="K3255" i="1"/>
  <c r="L3255" i="1"/>
  <c r="H3256" i="1"/>
  <c r="I3256" i="1"/>
  <c r="J3256" i="1"/>
  <c r="K3256" i="1"/>
  <c r="L3256" i="1"/>
  <c r="H3257" i="1"/>
  <c r="I3257" i="1"/>
  <c r="J3257" i="1"/>
  <c r="K3257" i="1"/>
  <c r="L3257" i="1"/>
  <c r="H3258" i="1"/>
  <c r="I3258" i="1"/>
  <c r="J3258" i="1"/>
  <c r="K3258" i="1"/>
  <c r="L3258" i="1"/>
  <c r="H3259" i="1"/>
  <c r="I3259" i="1"/>
  <c r="J3259" i="1"/>
  <c r="K3259" i="1"/>
  <c r="L3259" i="1"/>
  <c r="H3260" i="1"/>
  <c r="I3260" i="1"/>
  <c r="J3260" i="1"/>
  <c r="K3260" i="1"/>
  <c r="L3260" i="1"/>
  <c r="H3261" i="1"/>
  <c r="I3261" i="1"/>
  <c r="J3261" i="1"/>
  <c r="K3261" i="1"/>
  <c r="L3261" i="1"/>
  <c r="H3262" i="1"/>
  <c r="I3262" i="1"/>
  <c r="J3262" i="1"/>
  <c r="K3262" i="1"/>
  <c r="L3262" i="1"/>
  <c r="H3263" i="1"/>
  <c r="I3263" i="1"/>
  <c r="J3263" i="1"/>
  <c r="K3263" i="1"/>
  <c r="L3263" i="1"/>
  <c r="H3264" i="1"/>
  <c r="I3264" i="1"/>
  <c r="J3264" i="1"/>
  <c r="K3264" i="1"/>
  <c r="L3264" i="1"/>
  <c r="H3265" i="1"/>
  <c r="I3265" i="1"/>
  <c r="J3265" i="1"/>
  <c r="K3265" i="1"/>
  <c r="L3265" i="1"/>
  <c r="H3266" i="1"/>
  <c r="I3266" i="1"/>
  <c r="J3266" i="1"/>
  <c r="K3266" i="1"/>
  <c r="L3266" i="1"/>
  <c r="H3267" i="1"/>
  <c r="I3267" i="1"/>
  <c r="J3267" i="1"/>
  <c r="K3267" i="1"/>
  <c r="L3267" i="1"/>
  <c r="H3268" i="1"/>
  <c r="I3268" i="1"/>
  <c r="J3268" i="1"/>
  <c r="K3268" i="1"/>
  <c r="L3268" i="1"/>
  <c r="H3269" i="1"/>
  <c r="I3269" i="1"/>
  <c r="J3269" i="1"/>
  <c r="K3269" i="1"/>
  <c r="L3269" i="1"/>
  <c r="H3270" i="1"/>
  <c r="I3270" i="1"/>
  <c r="J3270" i="1"/>
  <c r="K3270" i="1"/>
  <c r="L3270" i="1"/>
  <c r="H3271" i="1"/>
  <c r="I3271" i="1"/>
  <c r="J3271" i="1"/>
  <c r="K3271" i="1"/>
  <c r="L3271" i="1"/>
  <c r="H3272" i="1"/>
  <c r="I3272" i="1"/>
  <c r="J3272" i="1"/>
  <c r="K3272" i="1"/>
  <c r="L3272" i="1"/>
  <c r="H3273" i="1"/>
  <c r="I3273" i="1"/>
  <c r="J3273" i="1"/>
  <c r="K3273" i="1"/>
  <c r="L3273" i="1"/>
  <c r="H3274" i="1"/>
  <c r="I3274" i="1"/>
  <c r="J3274" i="1"/>
  <c r="K3274" i="1"/>
  <c r="L3274" i="1"/>
  <c r="H3275" i="1"/>
  <c r="I3275" i="1"/>
  <c r="J3275" i="1"/>
  <c r="K3275" i="1"/>
  <c r="L3275" i="1"/>
  <c r="H3276" i="1"/>
  <c r="I3276" i="1"/>
  <c r="J3276" i="1"/>
  <c r="K3276" i="1"/>
  <c r="L3276" i="1"/>
  <c r="H3277" i="1"/>
  <c r="I3277" i="1"/>
  <c r="J3277" i="1"/>
  <c r="K3277" i="1"/>
  <c r="L3277" i="1"/>
  <c r="H3278" i="1"/>
  <c r="I3278" i="1"/>
  <c r="J3278" i="1"/>
  <c r="K3278" i="1"/>
  <c r="L3278" i="1"/>
  <c r="H3279" i="1"/>
  <c r="I3279" i="1"/>
  <c r="J3279" i="1"/>
  <c r="K3279" i="1"/>
  <c r="L3279" i="1"/>
  <c r="H3280" i="1"/>
  <c r="I3280" i="1"/>
  <c r="J3280" i="1"/>
  <c r="K3280" i="1"/>
  <c r="L3280" i="1"/>
  <c r="H3281" i="1"/>
  <c r="I3281" i="1"/>
  <c r="J3281" i="1"/>
  <c r="K3281" i="1"/>
  <c r="L3281" i="1"/>
  <c r="H3282" i="1"/>
  <c r="I3282" i="1"/>
  <c r="J3282" i="1"/>
  <c r="K3282" i="1"/>
  <c r="L3282" i="1"/>
  <c r="H3283" i="1"/>
  <c r="I3283" i="1"/>
  <c r="J3283" i="1"/>
  <c r="K3283" i="1"/>
  <c r="L3283" i="1"/>
  <c r="H3284" i="1"/>
  <c r="I3284" i="1"/>
  <c r="J3284" i="1"/>
  <c r="K3284" i="1"/>
  <c r="L3284" i="1"/>
  <c r="H3285" i="1"/>
  <c r="I3285" i="1"/>
  <c r="J3285" i="1"/>
  <c r="K3285" i="1"/>
  <c r="L3285" i="1"/>
  <c r="H3286" i="1"/>
  <c r="I3286" i="1"/>
  <c r="J3286" i="1"/>
  <c r="K3286" i="1"/>
  <c r="L3286" i="1"/>
  <c r="H3287" i="1"/>
  <c r="I3287" i="1"/>
  <c r="J3287" i="1"/>
  <c r="K3287" i="1"/>
  <c r="L3287" i="1"/>
  <c r="H3288" i="1"/>
  <c r="I3288" i="1"/>
  <c r="J3288" i="1"/>
  <c r="K3288" i="1"/>
  <c r="L3288" i="1"/>
  <c r="H3289" i="1"/>
  <c r="I3289" i="1"/>
  <c r="J3289" i="1"/>
  <c r="K3289" i="1"/>
  <c r="L3289" i="1"/>
  <c r="H3290" i="1"/>
  <c r="I3290" i="1"/>
  <c r="J3290" i="1"/>
  <c r="K3290" i="1"/>
  <c r="L3290" i="1"/>
  <c r="H3291" i="1"/>
  <c r="I3291" i="1"/>
  <c r="J3291" i="1"/>
  <c r="K3291" i="1"/>
  <c r="L3291" i="1"/>
  <c r="H3292" i="1"/>
  <c r="I3292" i="1"/>
  <c r="J3292" i="1"/>
  <c r="K3292" i="1"/>
  <c r="L3292" i="1"/>
  <c r="H3293" i="1"/>
  <c r="I3293" i="1"/>
  <c r="J3293" i="1"/>
  <c r="K3293" i="1"/>
  <c r="L3293" i="1"/>
  <c r="H3294" i="1"/>
  <c r="I3294" i="1"/>
  <c r="J3294" i="1"/>
  <c r="K3294" i="1"/>
  <c r="L3294" i="1"/>
  <c r="H3295" i="1"/>
  <c r="I3295" i="1"/>
  <c r="J3295" i="1"/>
  <c r="K3295" i="1"/>
  <c r="L3295" i="1"/>
  <c r="H3296" i="1"/>
  <c r="I3296" i="1"/>
  <c r="J3296" i="1"/>
  <c r="K3296" i="1"/>
  <c r="L3296" i="1"/>
  <c r="H3297" i="1"/>
  <c r="I3297" i="1"/>
  <c r="J3297" i="1"/>
  <c r="K3297" i="1"/>
  <c r="L3297" i="1"/>
  <c r="H3298" i="1"/>
  <c r="I3298" i="1"/>
  <c r="J3298" i="1"/>
  <c r="K3298" i="1"/>
  <c r="L3298" i="1"/>
  <c r="H3299" i="1"/>
  <c r="I3299" i="1"/>
  <c r="J3299" i="1"/>
  <c r="K3299" i="1"/>
  <c r="L3299" i="1"/>
  <c r="H3300" i="1"/>
  <c r="I3300" i="1"/>
  <c r="J3300" i="1"/>
  <c r="K3300" i="1"/>
  <c r="L3300" i="1"/>
  <c r="H3301" i="1"/>
  <c r="I3301" i="1"/>
  <c r="J3301" i="1"/>
  <c r="K3301" i="1"/>
  <c r="L3301" i="1"/>
  <c r="H3302" i="1"/>
  <c r="I3302" i="1"/>
  <c r="J3302" i="1"/>
  <c r="K3302" i="1"/>
  <c r="L3302" i="1"/>
  <c r="H3303" i="1"/>
  <c r="I3303" i="1"/>
  <c r="J3303" i="1"/>
  <c r="K3303" i="1"/>
  <c r="L3303" i="1"/>
  <c r="H3304" i="1"/>
  <c r="I3304" i="1"/>
  <c r="J3304" i="1"/>
  <c r="K3304" i="1"/>
  <c r="L3304" i="1"/>
  <c r="H3305" i="1"/>
  <c r="I3305" i="1"/>
  <c r="J3305" i="1"/>
  <c r="K3305" i="1"/>
  <c r="L3305" i="1"/>
  <c r="H3306" i="1"/>
  <c r="I3306" i="1"/>
  <c r="J3306" i="1"/>
  <c r="K3306" i="1"/>
  <c r="L3306" i="1"/>
  <c r="H3307" i="1"/>
  <c r="I3307" i="1"/>
  <c r="J3307" i="1"/>
  <c r="K3307" i="1"/>
  <c r="L3307" i="1"/>
  <c r="H3308" i="1"/>
  <c r="I3308" i="1"/>
  <c r="J3308" i="1"/>
  <c r="K3308" i="1"/>
  <c r="L3308" i="1"/>
  <c r="H3309" i="1"/>
  <c r="I3309" i="1"/>
  <c r="J3309" i="1"/>
  <c r="K3309" i="1"/>
  <c r="L3309" i="1"/>
  <c r="H3310" i="1"/>
  <c r="I3310" i="1"/>
  <c r="J3310" i="1"/>
  <c r="K3310" i="1"/>
  <c r="L3310" i="1"/>
  <c r="H3311" i="1"/>
  <c r="I3311" i="1"/>
  <c r="J3311" i="1"/>
  <c r="K3311" i="1"/>
  <c r="L3311" i="1"/>
  <c r="H3312" i="1"/>
  <c r="I3312" i="1"/>
  <c r="J3312" i="1"/>
  <c r="K3312" i="1"/>
  <c r="L3312" i="1"/>
  <c r="H3313" i="1"/>
  <c r="I3313" i="1"/>
  <c r="J3313" i="1"/>
  <c r="K3313" i="1"/>
  <c r="L3313" i="1"/>
  <c r="H3314" i="1"/>
  <c r="I3314" i="1"/>
  <c r="J3314" i="1"/>
  <c r="K3314" i="1"/>
  <c r="L3314" i="1"/>
  <c r="H3315" i="1"/>
  <c r="I3315" i="1"/>
  <c r="J3315" i="1"/>
  <c r="K3315" i="1"/>
  <c r="L3315" i="1"/>
  <c r="H3316" i="1"/>
  <c r="I3316" i="1"/>
  <c r="J3316" i="1"/>
  <c r="K3316" i="1"/>
  <c r="L3316" i="1"/>
  <c r="H3317" i="1"/>
  <c r="I3317" i="1"/>
  <c r="J3317" i="1"/>
  <c r="K3317" i="1"/>
  <c r="L3317" i="1"/>
  <c r="H3318" i="1"/>
  <c r="I3318" i="1"/>
  <c r="J3318" i="1"/>
  <c r="K3318" i="1"/>
  <c r="L3318" i="1"/>
  <c r="H3319" i="1"/>
  <c r="I3319" i="1"/>
  <c r="J3319" i="1"/>
  <c r="K3319" i="1"/>
  <c r="L3319" i="1"/>
  <c r="H3320" i="1"/>
  <c r="I3320" i="1"/>
  <c r="J3320" i="1"/>
  <c r="K3320" i="1"/>
  <c r="L3320" i="1"/>
  <c r="H3321" i="1"/>
  <c r="I3321" i="1"/>
  <c r="J3321" i="1"/>
  <c r="K3321" i="1"/>
  <c r="L3321" i="1"/>
  <c r="H3322" i="1"/>
  <c r="I3322" i="1"/>
  <c r="J3322" i="1"/>
  <c r="K3322" i="1"/>
  <c r="L3322" i="1"/>
  <c r="H3323" i="1"/>
  <c r="I3323" i="1"/>
  <c r="J3323" i="1"/>
  <c r="K3323" i="1"/>
  <c r="L3323" i="1"/>
  <c r="H3324" i="1"/>
  <c r="I3324" i="1"/>
  <c r="J3324" i="1"/>
  <c r="K3324" i="1"/>
  <c r="L3324" i="1"/>
  <c r="H3325" i="1"/>
  <c r="I3325" i="1"/>
  <c r="J3325" i="1"/>
  <c r="K3325" i="1"/>
  <c r="L3325" i="1"/>
  <c r="H3326" i="1"/>
  <c r="I3326" i="1"/>
  <c r="J3326" i="1"/>
  <c r="K3326" i="1"/>
  <c r="L3326" i="1"/>
  <c r="H3327" i="1"/>
  <c r="I3327" i="1"/>
  <c r="J3327" i="1"/>
  <c r="K3327" i="1"/>
  <c r="L3327" i="1"/>
  <c r="H3328" i="1"/>
  <c r="I3328" i="1"/>
  <c r="J3328" i="1"/>
  <c r="K3328" i="1"/>
  <c r="L3328" i="1"/>
  <c r="H3329" i="1"/>
  <c r="I3329" i="1"/>
  <c r="J3329" i="1"/>
  <c r="K3329" i="1"/>
  <c r="L3329" i="1"/>
  <c r="H3330" i="1"/>
  <c r="I3330" i="1"/>
  <c r="J3330" i="1"/>
  <c r="K3330" i="1"/>
  <c r="L3330" i="1"/>
  <c r="H3331" i="1"/>
  <c r="I3331" i="1"/>
  <c r="J3331" i="1"/>
  <c r="K3331" i="1"/>
  <c r="L3331" i="1"/>
  <c r="H3332" i="1"/>
  <c r="I3332" i="1"/>
  <c r="J3332" i="1"/>
  <c r="K3332" i="1"/>
  <c r="L3332" i="1"/>
  <c r="H3333" i="1"/>
  <c r="I3333" i="1"/>
  <c r="J3333" i="1"/>
  <c r="K3333" i="1"/>
  <c r="L3333" i="1"/>
  <c r="H3334" i="1"/>
  <c r="I3334" i="1"/>
  <c r="J3334" i="1"/>
  <c r="K3334" i="1"/>
  <c r="L3334" i="1"/>
  <c r="H3335" i="1"/>
  <c r="I3335" i="1"/>
  <c r="J3335" i="1"/>
  <c r="K3335" i="1"/>
  <c r="L3335" i="1"/>
  <c r="H3336" i="1"/>
  <c r="I3336" i="1"/>
  <c r="J3336" i="1"/>
  <c r="K3336" i="1"/>
  <c r="L3336" i="1"/>
  <c r="H3337" i="1"/>
  <c r="I3337" i="1"/>
  <c r="J3337" i="1"/>
  <c r="K3337" i="1"/>
  <c r="L3337" i="1"/>
  <c r="H3338" i="1"/>
  <c r="I3338" i="1"/>
  <c r="J3338" i="1"/>
  <c r="K3338" i="1"/>
  <c r="L3338" i="1"/>
  <c r="H3339" i="1"/>
  <c r="I3339" i="1"/>
  <c r="J3339" i="1"/>
  <c r="K3339" i="1"/>
  <c r="L3339" i="1"/>
  <c r="H3340" i="1"/>
  <c r="I3340" i="1"/>
  <c r="J3340" i="1"/>
  <c r="K3340" i="1"/>
  <c r="L3340" i="1"/>
  <c r="H3341" i="1"/>
  <c r="I3341" i="1"/>
  <c r="J3341" i="1"/>
  <c r="K3341" i="1"/>
  <c r="L3341" i="1"/>
  <c r="H3342" i="1"/>
  <c r="I3342" i="1"/>
  <c r="J3342" i="1"/>
  <c r="K3342" i="1"/>
  <c r="L3342" i="1"/>
  <c r="H3343" i="1"/>
  <c r="I3343" i="1"/>
  <c r="J3343" i="1"/>
  <c r="K3343" i="1"/>
  <c r="L3343" i="1"/>
  <c r="H3344" i="1"/>
  <c r="I3344" i="1"/>
  <c r="J3344" i="1"/>
  <c r="K3344" i="1"/>
  <c r="L3344" i="1"/>
  <c r="H3345" i="1"/>
  <c r="I3345" i="1"/>
  <c r="J3345" i="1"/>
  <c r="K3345" i="1"/>
  <c r="L3345" i="1"/>
  <c r="H3346" i="1"/>
  <c r="I3346" i="1"/>
  <c r="J3346" i="1"/>
  <c r="K3346" i="1"/>
  <c r="L3346" i="1"/>
  <c r="H3347" i="1"/>
  <c r="I3347" i="1"/>
  <c r="J3347" i="1"/>
  <c r="K3347" i="1"/>
  <c r="L3347" i="1"/>
  <c r="H3348" i="1"/>
  <c r="I3348" i="1"/>
  <c r="J3348" i="1"/>
  <c r="K3348" i="1"/>
  <c r="L3348" i="1"/>
  <c r="H3349" i="1"/>
  <c r="I3349" i="1"/>
  <c r="J3349" i="1"/>
  <c r="K3349" i="1"/>
  <c r="L3349" i="1"/>
  <c r="H3350" i="1"/>
  <c r="I3350" i="1"/>
  <c r="J3350" i="1"/>
  <c r="K3350" i="1"/>
  <c r="L3350" i="1"/>
  <c r="H3351" i="1"/>
  <c r="I3351" i="1"/>
  <c r="J3351" i="1"/>
  <c r="K3351" i="1"/>
  <c r="L3351" i="1"/>
  <c r="H3352" i="1"/>
  <c r="I3352" i="1"/>
  <c r="J3352" i="1"/>
  <c r="K3352" i="1"/>
  <c r="L3352" i="1"/>
  <c r="H3353" i="1"/>
  <c r="I3353" i="1"/>
  <c r="J3353" i="1"/>
  <c r="K3353" i="1"/>
  <c r="L3353" i="1"/>
  <c r="H3354" i="1"/>
  <c r="I3354" i="1"/>
  <c r="J3354" i="1"/>
  <c r="K3354" i="1"/>
  <c r="L3354" i="1"/>
  <c r="H3355" i="1"/>
  <c r="I3355" i="1"/>
  <c r="J3355" i="1"/>
  <c r="K3355" i="1"/>
  <c r="L3355" i="1"/>
  <c r="H3356" i="1"/>
  <c r="I3356" i="1"/>
  <c r="J3356" i="1"/>
  <c r="K3356" i="1"/>
  <c r="L3356" i="1"/>
  <c r="H3357" i="1"/>
  <c r="I3357" i="1"/>
  <c r="J3357" i="1"/>
  <c r="K3357" i="1"/>
  <c r="L3357" i="1"/>
  <c r="H3358" i="1"/>
  <c r="I3358" i="1"/>
  <c r="J3358" i="1"/>
  <c r="K3358" i="1"/>
  <c r="L3358" i="1"/>
  <c r="H3359" i="1"/>
  <c r="I3359" i="1"/>
  <c r="J3359" i="1"/>
  <c r="K3359" i="1"/>
  <c r="L3359" i="1"/>
  <c r="H3360" i="1"/>
  <c r="I3360" i="1"/>
  <c r="J3360" i="1"/>
  <c r="K3360" i="1"/>
  <c r="L3360" i="1"/>
  <c r="H3361" i="1"/>
  <c r="I3361" i="1"/>
  <c r="J3361" i="1"/>
  <c r="K3361" i="1"/>
  <c r="L3361" i="1"/>
  <c r="H3362" i="1"/>
  <c r="I3362" i="1"/>
  <c r="J3362" i="1"/>
  <c r="K3362" i="1"/>
  <c r="L3362" i="1"/>
  <c r="H3363" i="1"/>
  <c r="I3363" i="1"/>
  <c r="J3363" i="1"/>
  <c r="K3363" i="1"/>
  <c r="L3363" i="1"/>
  <c r="H3364" i="1"/>
  <c r="I3364" i="1"/>
  <c r="J3364" i="1"/>
  <c r="K3364" i="1"/>
  <c r="L3364" i="1"/>
  <c r="H3365" i="1"/>
  <c r="I3365" i="1"/>
  <c r="J3365" i="1"/>
  <c r="K3365" i="1"/>
  <c r="L3365" i="1"/>
  <c r="H3366" i="1"/>
  <c r="I3366" i="1"/>
  <c r="J3366" i="1"/>
  <c r="K3366" i="1"/>
  <c r="L3366" i="1"/>
  <c r="H3367" i="1"/>
  <c r="I3367" i="1"/>
  <c r="J3367" i="1"/>
  <c r="K3367" i="1"/>
  <c r="L3367" i="1"/>
  <c r="H3368" i="1"/>
  <c r="I3368" i="1"/>
  <c r="J3368" i="1"/>
  <c r="K3368" i="1"/>
  <c r="L3368" i="1"/>
  <c r="H3369" i="1"/>
  <c r="I3369" i="1"/>
  <c r="J3369" i="1"/>
  <c r="K3369" i="1"/>
  <c r="L3369" i="1"/>
  <c r="H3370" i="1"/>
  <c r="I3370" i="1"/>
  <c r="J3370" i="1"/>
  <c r="K3370" i="1"/>
  <c r="L3370" i="1"/>
  <c r="H3371" i="1"/>
  <c r="I3371" i="1"/>
  <c r="J3371" i="1"/>
  <c r="K3371" i="1"/>
  <c r="L3371" i="1"/>
  <c r="H3372" i="1"/>
  <c r="I3372" i="1"/>
  <c r="J3372" i="1"/>
  <c r="K3372" i="1"/>
  <c r="L3372" i="1"/>
  <c r="H3373" i="1"/>
  <c r="I3373" i="1"/>
  <c r="J3373" i="1"/>
  <c r="K3373" i="1"/>
  <c r="L3373" i="1"/>
  <c r="H3374" i="1"/>
  <c r="I3374" i="1"/>
  <c r="J3374" i="1"/>
  <c r="K3374" i="1"/>
  <c r="L3374" i="1"/>
  <c r="H3375" i="1"/>
  <c r="I3375" i="1"/>
  <c r="J3375" i="1"/>
  <c r="K3375" i="1"/>
  <c r="L3375" i="1"/>
  <c r="H3376" i="1"/>
  <c r="I3376" i="1"/>
  <c r="J3376" i="1"/>
  <c r="K3376" i="1"/>
  <c r="L3376" i="1"/>
  <c r="H3377" i="1"/>
  <c r="I3377" i="1"/>
  <c r="J3377" i="1"/>
  <c r="K3377" i="1"/>
  <c r="L3377" i="1"/>
  <c r="H3378" i="1"/>
  <c r="I3378" i="1"/>
  <c r="J3378" i="1"/>
  <c r="K3378" i="1"/>
  <c r="L3378" i="1"/>
  <c r="H3379" i="1"/>
  <c r="I3379" i="1"/>
  <c r="J3379" i="1"/>
  <c r="K3379" i="1"/>
  <c r="L3379" i="1"/>
  <c r="H3380" i="1"/>
  <c r="I3380" i="1"/>
  <c r="J3380" i="1"/>
  <c r="K3380" i="1"/>
  <c r="L3380" i="1"/>
  <c r="H3381" i="1"/>
  <c r="I3381" i="1"/>
  <c r="J3381" i="1"/>
  <c r="K3381" i="1"/>
  <c r="L3381" i="1"/>
  <c r="H3382" i="1"/>
  <c r="I3382" i="1"/>
  <c r="J3382" i="1"/>
  <c r="K3382" i="1"/>
  <c r="L3382" i="1"/>
  <c r="H3383" i="1"/>
  <c r="I3383" i="1"/>
  <c r="J3383" i="1"/>
  <c r="K3383" i="1"/>
  <c r="L3383" i="1"/>
  <c r="H3384" i="1"/>
  <c r="I3384" i="1"/>
  <c r="J3384" i="1"/>
  <c r="K3384" i="1"/>
  <c r="L3384" i="1"/>
  <c r="H3385" i="1"/>
  <c r="I3385" i="1"/>
  <c r="J3385" i="1"/>
  <c r="K3385" i="1"/>
  <c r="L3385" i="1"/>
  <c r="H3386" i="1"/>
  <c r="I3386" i="1"/>
  <c r="J3386" i="1"/>
  <c r="K3386" i="1"/>
  <c r="L3386" i="1"/>
  <c r="H3387" i="1"/>
  <c r="I3387" i="1"/>
  <c r="J3387" i="1"/>
  <c r="K3387" i="1"/>
  <c r="L3387" i="1"/>
  <c r="H3388" i="1"/>
  <c r="I3388" i="1"/>
  <c r="J3388" i="1"/>
  <c r="K3388" i="1"/>
  <c r="L3388" i="1"/>
  <c r="H3389" i="1"/>
  <c r="I3389" i="1"/>
  <c r="J3389" i="1"/>
  <c r="K3389" i="1"/>
  <c r="L3389" i="1"/>
  <c r="H3390" i="1"/>
  <c r="I3390" i="1"/>
  <c r="J3390" i="1"/>
  <c r="K3390" i="1"/>
  <c r="L3390" i="1"/>
  <c r="H3391" i="1"/>
  <c r="I3391" i="1"/>
  <c r="J3391" i="1"/>
  <c r="K3391" i="1"/>
  <c r="L3391" i="1"/>
  <c r="H3392" i="1"/>
  <c r="I3392" i="1"/>
  <c r="J3392" i="1"/>
  <c r="K3392" i="1"/>
  <c r="L3392" i="1"/>
  <c r="H3393" i="1"/>
  <c r="I3393" i="1"/>
  <c r="J3393" i="1"/>
  <c r="K3393" i="1"/>
  <c r="L3393" i="1"/>
  <c r="H3394" i="1"/>
  <c r="I3394" i="1"/>
  <c r="J3394" i="1"/>
  <c r="K3394" i="1"/>
  <c r="L3394" i="1"/>
  <c r="H3395" i="1"/>
  <c r="I3395" i="1"/>
  <c r="J3395" i="1"/>
  <c r="K3395" i="1"/>
  <c r="L3395" i="1"/>
  <c r="H3396" i="1"/>
  <c r="I3396" i="1"/>
  <c r="J3396" i="1"/>
  <c r="K3396" i="1"/>
  <c r="L3396" i="1"/>
  <c r="H3397" i="1"/>
  <c r="I3397" i="1"/>
  <c r="J3397" i="1"/>
  <c r="K3397" i="1"/>
  <c r="L3397" i="1"/>
  <c r="H3398" i="1"/>
  <c r="I3398" i="1"/>
  <c r="J3398" i="1"/>
  <c r="K3398" i="1"/>
  <c r="L3398" i="1"/>
  <c r="H3399" i="1"/>
  <c r="I3399" i="1"/>
  <c r="J3399" i="1"/>
  <c r="K3399" i="1"/>
  <c r="L3399" i="1"/>
  <c r="H3400" i="1"/>
  <c r="I3400" i="1"/>
  <c r="J3400" i="1"/>
  <c r="K3400" i="1"/>
  <c r="L3400" i="1"/>
  <c r="H3401" i="1"/>
  <c r="I3401" i="1"/>
  <c r="J3401" i="1"/>
  <c r="K3401" i="1"/>
  <c r="L3401" i="1"/>
  <c r="H3402" i="1"/>
  <c r="I3402" i="1"/>
  <c r="J3402" i="1"/>
  <c r="K3402" i="1"/>
  <c r="L3402" i="1"/>
  <c r="H3403" i="1"/>
  <c r="I3403" i="1"/>
  <c r="J3403" i="1"/>
  <c r="K3403" i="1"/>
  <c r="L3403" i="1"/>
  <c r="H3404" i="1"/>
  <c r="I3404" i="1"/>
  <c r="J3404" i="1"/>
  <c r="K3404" i="1"/>
  <c r="L3404" i="1"/>
  <c r="H3405" i="1"/>
  <c r="I3405" i="1"/>
  <c r="J3405" i="1"/>
  <c r="K3405" i="1"/>
  <c r="L3405" i="1"/>
  <c r="H3406" i="1"/>
  <c r="I3406" i="1"/>
  <c r="J3406" i="1"/>
  <c r="K3406" i="1"/>
  <c r="L3406" i="1"/>
  <c r="H3407" i="1"/>
  <c r="I3407" i="1"/>
  <c r="J3407" i="1"/>
  <c r="K3407" i="1"/>
  <c r="L3407" i="1"/>
  <c r="H3408" i="1"/>
  <c r="I3408" i="1"/>
  <c r="J3408" i="1"/>
  <c r="K3408" i="1"/>
  <c r="L3408" i="1"/>
  <c r="H3409" i="1"/>
  <c r="I3409" i="1"/>
  <c r="J3409" i="1"/>
  <c r="K3409" i="1"/>
  <c r="L3409" i="1"/>
  <c r="H3410" i="1"/>
  <c r="I3410" i="1"/>
  <c r="J3410" i="1"/>
  <c r="K3410" i="1"/>
  <c r="L3410" i="1"/>
  <c r="H3411" i="1"/>
  <c r="I3411" i="1"/>
  <c r="J3411" i="1"/>
  <c r="K3411" i="1"/>
  <c r="L3411" i="1"/>
  <c r="H3412" i="1"/>
  <c r="I3412" i="1"/>
  <c r="J3412" i="1"/>
  <c r="K3412" i="1"/>
  <c r="L3412" i="1"/>
  <c r="H3413" i="1"/>
  <c r="I3413" i="1"/>
  <c r="J3413" i="1"/>
  <c r="K3413" i="1"/>
  <c r="L3413" i="1"/>
  <c r="H3414" i="1"/>
  <c r="I3414" i="1"/>
  <c r="J3414" i="1"/>
  <c r="K3414" i="1"/>
  <c r="L3414" i="1"/>
  <c r="H3415" i="1"/>
  <c r="I3415" i="1"/>
  <c r="J3415" i="1"/>
  <c r="K3415" i="1"/>
  <c r="L3415" i="1"/>
  <c r="H3416" i="1"/>
  <c r="I3416" i="1"/>
  <c r="J3416" i="1"/>
  <c r="K3416" i="1"/>
  <c r="L3416" i="1"/>
  <c r="H3417" i="1"/>
  <c r="I3417" i="1"/>
  <c r="J3417" i="1"/>
  <c r="K3417" i="1"/>
  <c r="L3417" i="1"/>
  <c r="H3418" i="1"/>
  <c r="I3418" i="1"/>
  <c r="J3418" i="1"/>
  <c r="K3418" i="1"/>
  <c r="L3418" i="1"/>
  <c r="H3419" i="1"/>
  <c r="I3419" i="1"/>
  <c r="J3419" i="1"/>
  <c r="K3419" i="1"/>
  <c r="L3419" i="1"/>
  <c r="H3420" i="1"/>
  <c r="I3420" i="1"/>
  <c r="J3420" i="1"/>
  <c r="K3420" i="1"/>
  <c r="L3420" i="1"/>
  <c r="H3421" i="1"/>
  <c r="I3421" i="1"/>
  <c r="J3421" i="1"/>
  <c r="K3421" i="1"/>
  <c r="L3421" i="1"/>
  <c r="H3422" i="1"/>
  <c r="I3422" i="1"/>
  <c r="J3422" i="1"/>
  <c r="K3422" i="1"/>
  <c r="L3422" i="1"/>
  <c r="H3423" i="1"/>
  <c r="I3423" i="1"/>
  <c r="J3423" i="1"/>
  <c r="K3423" i="1"/>
  <c r="L3423" i="1"/>
  <c r="H3424" i="1"/>
  <c r="I3424" i="1"/>
  <c r="J3424" i="1"/>
  <c r="K3424" i="1"/>
  <c r="L3424" i="1"/>
  <c r="H3425" i="1"/>
  <c r="I3425" i="1"/>
  <c r="J3425" i="1"/>
  <c r="K3425" i="1"/>
  <c r="L3425" i="1"/>
  <c r="H3426" i="1"/>
  <c r="I3426" i="1"/>
  <c r="J3426" i="1"/>
  <c r="K3426" i="1"/>
  <c r="L3426" i="1"/>
  <c r="H3427" i="1"/>
  <c r="I3427" i="1"/>
  <c r="J3427" i="1"/>
  <c r="K3427" i="1"/>
  <c r="L3427" i="1"/>
  <c r="H3428" i="1"/>
  <c r="I3428" i="1"/>
  <c r="J3428" i="1"/>
  <c r="K3428" i="1"/>
  <c r="L3428" i="1"/>
  <c r="H3429" i="1"/>
  <c r="I3429" i="1"/>
  <c r="J3429" i="1"/>
  <c r="K3429" i="1"/>
  <c r="L3429" i="1"/>
  <c r="H3430" i="1"/>
  <c r="I3430" i="1"/>
  <c r="J3430" i="1"/>
  <c r="K3430" i="1"/>
  <c r="L3430" i="1"/>
  <c r="H3431" i="1"/>
  <c r="I3431" i="1"/>
  <c r="J3431" i="1"/>
  <c r="K3431" i="1"/>
  <c r="L3431" i="1"/>
  <c r="H3432" i="1"/>
  <c r="I3432" i="1"/>
  <c r="J3432" i="1"/>
  <c r="K3432" i="1"/>
  <c r="L3432" i="1"/>
  <c r="H3433" i="1"/>
  <c r="I3433" i="1"/>
  <c r="J3433" i="1"/>
  <c r="K3433" i="1"/>
  <c r="L3433" i="1"/>
  <c r="H3434" i="1"/>
  <c r="I3434" i="1"/>
  <c r="J3434" i="1"/>
  <c r="K3434" i="1"/>
  <c r="L3434" i="1"/>
  <c r="H3435" i="1"/>
  <c r="I3435" i="1"/>
  <c r="J3435" i="1"/>
  <c r="K3435" i="1"/>
  <c r="L3435" i="1"/>
  <c r="H3436" i="1"/>
  <c r="I3436" i="1"/>
  <c r="J3436" i="1"/>
  <c r="K3436" i="1"/>
  <c r="L3436" i="1"/>
  <c r="H3437" i="1"/>
  <c r="I3437" i="1"/>
  <c r="J3437" i="1"/>
  <c r="K3437" i="1"/>
  <c r="L3437" i="1"/>
  <c r="H3438" i="1"/>
  <c r="I3438" i="1"/>
  <c r="J3438" i="1"/>
  <c r="K3438" i="1"/>
  <c r="L3438" i="1"/>
  <c r="H3439" i="1"/>
  <c r="I3439" i="1"/>
  <c r="J3439" i="1"/>
  <c r="K3439" i="1"/>
  <c r="L3439" i="1"/>
  <c r="H3440" i="1"/>
  <c r="I3440" i="1"/>
  <c r="J3440" i="1"/>
  <c r="K3440" i="1"/>
  <c r="L3440" i="1"/>
  <c r="H3441" i="1"/>
  <c r="I3441" i="1"/>
  <c r="J3441" i="1"/>
  <c r="K3441" i="1"/>
  <c r="L3441" i="1"/>
  <c r="H3442" i="1"/>
  <c r="I3442" i="1"/>
  <c r="J3442" i="1"/>
  <c r="K3442" i="1"/>
  <c r="L3442" i="1"/>
  <c r="H3443" i="1"/>
  <c r="I3443" i="1"/>
  <c r="J3443" i="1"/>
  <c r="K3443" i="1"/>
  <c r="L3443" i="1"/>
  <c r="H3444" i="1"/>
  <c r="I3444" i="1"/>
  <c r="J3444" i="1"/>
  <c r="K3444" i="1"/>
  <c r="L3444" i="1"/>
  <c r="H3445" i="1"/>
  <c r="I3445" i="1"/>
  <c r="J3445" i="1"/>
  <c r="K3445" i="1"/>
  <c r="L3445" i="1"/>
  <c r="H3446" i="1"/>
  <c r="I3446" i="1"/>
  <c r="J3446" i="1"/>
  <c r="K3446" i="1"/>
  <c r="L3446" i="1"/>
  <c r="H3447" i="1"/>
  <c r="I3447" i="1"/>
  <c r="J3447" i="1"/>
  <c r="K3447" i="1"/>
  <c r="L3447" i="1"/>
  <c r="H3448" i="1"/>
  <c r="I3448" i="1"/>
  <c r="J3448" i="1"/>
  <c r="K3448" i="1"/>
  <c r="L3448" i="1"/>
  <c r="H3449" i="1"/>
  <c r="I3449" i="1"/>
  <c r="J3449" i="1"/>
  <c r="K3449" i="1"/>
  <c r="L3449" i="1"/>
  <c r="H3450" i="1"/>
  <c r="I3450" i="1"/>
  <c r="J3450" i="1"/>
  <c r="K3450" i="1"/>
  <c r="L3450" i="1"/>
  <c r="H3451" i="1"/>
  <c r="I3451" i="1"/>
  <c r="J3451" i="1"/>
  <c r="K3451" i="1"/>
  <c r="L3451" i="1"/>
  <c r="H3452" i="1"/>
  <c r="I3452" i="1"/>
  <c r="J3452" i="1"/>
  <c r="K3452" i="1"/>
  <c r="L3452" i="1"/>
  <c r="H3453" i="1"/>
  <c r="I3453" i="1"/>
  <c r="J3453" i="1"/>
  <c r="K3453" i="1"/>
  <c r="L3453" i="1"/>
  <c r="H3454" i="1"/>
  <c r="I3454" i="1"/>
  <c r="J3454" i="1"/>
  <c r="K3454" i="1"/>
  <c r="L3454" i="1"/>
  <c r="H3455" i="1"/>
  <c r="I3455" i="1"/>
  <c r="J3455" i="1"/>
  <c r="K3455" i="1"/>
  <c r="L3455" i="1"/>
  <c r="H3456" i="1"/>
  <c r="I3456" i="1"/>
  <c r="J3456" i="1"/>
  <c r="K3456" i="1"/>
  <c r="L3456" i="1"/>
  <c r="H3457" i="1"/>
  <c r="I3457" i="1"/>
  <c r="J3457" i="1"/>
  <c r="K3457" i="1"/>
  <c r="L3457" i="1"/>
  <c r="H3458" i="1"/>
  <c r="I3458" i="1"/>
  <c r="J3458" i="1"/>
  <c r="K3458" i="1"/>
  <c r="L3458" i="1"/>
  <c r="H3459" i="1"/>
  <c r="I3459" i="1"/>
  <c r="J3459" i="1"/>
  <c r="K3459" i="1"/>
  <c r="L3459" i="1"/>
  <c r="H3460" i="1"/>
  <c r="I3460" i="1"/>
  <c r="J3460" i="1"/>
  <c r="K3460" i="1"/>
  <c r="L3460" i="1"/>
  <c r="H3461" i="1"/>
  <c r="I3461" i="1"/>
  <c r="J3461" i="1"/>
  <c r="K3461" i="1"/>
  <c r="L3461" i="1"/>
  <c r="H3462" i="1"/>
  <c r="I3462" i="1"/>
  <c r="J3462" i="1"/>
  <c r="K3462" i="1"/>
  <c r="L3462" i="1"/>
  <c r="H3463" i="1"/>
  <c r="I3463" i="1"/>
  <c r="J3463" i="1"/>
  <c r="K3463" i="1"/>
  <c r="L3463" i="1"/>
  <c r="H3464" i="1"/>
  <c r="I3464" i="1"/>
  <c r="J3464" i="1"/>
  <c r="K3464" i="1"/>
  <c r="L3464" i="1"/>
  <c r="H3465" i="1"/>
  <c r="I3465" i="1"/>
  <c r="J3465" i="1"/>
  <c r="K3465" i="1"/>
  <c r="L3465" i="1"/>
  <c r="H3466" i="1"/>
  <c r="I3466" i="1"/>
  <c r="J3466" i="1"/>
  <c r="K3466" i="1"/>
  <c r="L3466" i="1"/>
  <c r="H3467" i="1"/>
  <c r="I3467" i="1"/>
  <c r="J3467" i="1"/>
  <c r="K3467" i="1"/>
  <c r="L3467" i="1"/>
  <c r="H3468" i="1"/>
  <c r="I3468" i="1"/>
  <c r="J3468" i="1"/>
  <c r="K3468" i="1"/>
  <c r="L3468" i="1"/>
  <c r="H3469" i="1"/>
  <c r="I3469" i="1"/>
  <c r="J3469" i="1"/>
  <c r="K3469" i="1"/>
  <c r="L3469" i="1"/>
  <c r="H3470" i="1"/>
  <c r="I3470" i="1"/>
  <c r="J3470" i="1"/>
  <c r="K3470" i="1"/>
  <c r="L3470" i="1"/>
  <c r="H3471" i="1"/>
  <c r="I3471" i="1"/>
  <c r="J3471" i="1"/>
  <c r="K3471" i="1"/>
  <c r="L3471" i="1"/>
  <c r="H3472" i="1"/>
  <c r="I3472" i="1"/>
  <c r="J3472" i="1"/>
  <c r="K3472" i="1"/>
  <c r="L3472" i="1"/>
  <c r="H3473" i="1"/>
  <c r="I3473" i="1"/>
  <c r="J3473" i="1"/>
  <c r="K3473" i="1"/>
  <c r="L3473" i="1"/>
  <c r="H3474" i="1"/>
  <c r="I3474" i="1"/>
  <c r="J3474" i="1"/>
  <c r="K3474" i="1"/>
  <c r="L3474" i="1"/>
  <c r="H3475" i="1"/>
  <c r="I3475" i="1"/>
  <c r="J3475" i="1"/>
  <c r="K3475" i="1"/>
  <c r="L3475" i="1"/>
  <c r="H3476" i="1"/>
  <c r="I3476" i="1"/>
  <c r="J3476" i="1"/>
  <c r="K3476" i="1"/>
  <c r="L3476" i="1"/>
  <c r="H3477" i="1"/>
  <c r="I3477" i="1"/>
  <c r="J3477" i="1"/>
  <c r="K3477" i="1"/>
  <c r="L3477" i="1"/>
  <c r="H3478" i="1"/>
  <c r="I3478" i="1"/>
  <c r="J3478" i="1"/>
  <c r="K3478" i="1"/>
  <c r="L3478" i="1"/>
  <c r="H3479" i="1"/>
  <c r="I3479" i="1"/>
  <c r="J3479" i="1"/>
  <c r="K3479" i="1"/>
  <c r="L3479" i="1"/>
  <c r="H3480" i="1"/>
  <c r="I3480" i="1"/>
  <c r="J3480" i="1"/>
  <c r="K3480" i="1"/>
  <c r="L3480" i="1"/>
  <c r="H3481" i="1"/>
  <c r="I3481" i="1"/>
  <c r="J3481" i="1"/>
  <c r="K3481" i="1"/>
  <c r="L3481" i="1"/>
  <c r="H3482" i="1"/>
  <c r="I3482" i="1"/>
  <c r="J3482" i="1"/>
  <c r="K3482" i="1"/>
  <c r="L3482" i="1"/>
  <c r="H3483" i="1"/>
  <c r="I3483" i="1"/>
  <c r="J3483" i="1"/>
  <c r="K3483" i="1"/>
  <c r="L3483" i="1"/>
  <c r="H3484" i="1"/>
  <c r="I3484" i="1"/>
  <c r="J3484" i="1"/>
  <c r="K3484" i="1"/>
  <c r="L3484" i="1"/>
  <c r="H3485" i="1"/>
  <c r="I3485" i="1"/>
  <c r="J3485" i="1"/>
  <c r="K3485" i="1"/>
  <c r="L3485" i="1"/>
  <c r="H3486" i="1"/>
  <c r="I3486" i="1"/>
  <c r="J3486" i="1"/>
  <c r="K3486" i="1"/>
  <c r="L3486" i="1"/>
  <c r="H3487" i="1"/>
  <c r="I3487" i="1"/>
  <c r="J3487" i="1"/>
  <c r="K3487" i="1"/>
  <c r="L3487" i="1"/>
  <c r="H3488" i="1"/>
  <c r="I3488" i="1"/>
  <c r="J3488" i="1"/>
  <c r="K3488" i="1"/>
  <c r="L3488" i="1"/>
  <c r="H3489" i="1"/>
  <c r="I3489" i="1"/>
  <c r="J3489" i="1"/>
  <c r="K3489" i="1"/>
  <c r="L3489" i="1"/>
  <c r="H3490" i="1"/>
  <c r="I3490" i="1"/>
  <c r="J3490" i="1"/>
  <c r="K3490" i="1"/>
  <c r="L3490" i="1"/>
  <c r="H3491" i="1"/>
  <c r="I3491" i="1"/>
  <c r="J3491" i="1"/>
  <c r="K3491" i="1"/>
  <c r="L3491" i="1"/>
  <c r="H3492" i="1"/>
  <c r="I3492" i="1"/>
  <c r="J3492" i="1"/>
  <c r="K3492" i="1"/>
  <c r="L3492" i="1"/>
  <c r="H3493" i="1"/>
  <c r="I3493" i="1"/>
  <c r="J3493" i="1"/>
  <c r="K3493" i="1"/>
  <c r="L3493" i="1"/>
  <c r="H3494" i="1"/>
  <c r="I3494" i="1"/>
  <c r="J3494" i="1"/>
  <c r="K3494" i="1"/>
  <c r="L3494" i="1"/>
  <c r="H3495" i="1"/>
  <c r="I3495" i="1"/>
  <c r="J3495" i="1"/>
  <c r="K3495" i="1"/>
  <c r="L3495" i="1"/>
  <c r="H3496" i="1"/>
  <c r="I3496" i="1"/>
  <c r="J3496" i="1"/>
  <c r="K3496" i="1"/>
  <c r="L3496" i="1"/>
  <c r="H3497" i="1"/>
  <c r="I3497" i="1"/>
  <c r="J3497" i="1"/>
  <c r="K3497" i="1"/>
  <c r="L3497" i="1"/>
  <c r="H3498" i="1"/>
  <c r="I3498" i="1"/>
  <c r="J3498" i="1"/>
  <c r="K3498" i="1"/>
  <c r="L3498" i="1"/>
  <c r="H3499" i="1"/>
  <c r="I3499" i="1"/>
  <c r="J3499" i="1"/>
  <c r="K3499" i="1"/>
  <c r="L3499" i="1"/>
  <c r="H3500" i="1"/>
  <c r="I3500" i="1"/>
  <c r="J3500" i="1"/>
  <c r="K3500" i="1"/>
  <c r="L3500" i="1"/>
  <c r="H3501" i="1"/>
  <c r="I3501" i="1"/>
  <c r="J3501" i="1"/>
  <c r="K3501" i="1"/>
  <c r="L3501" i="1"/>
  <c r="H3502" i="1"/>
  <c r="I3502" i="1"/>
  <c r="J3502" i="1"/>
  <c r="K3502" i="1"/>
  <c r="L3502" i="1"/>
  <c r="H3503" i="1"/>
  <c r="I3503" i="1"/>
  <c r="J3503" i="1"/>
  <c r="K3503" i="1"/>
  <c r="L3503" i="1"/>
  <c r="H3504" i="1"/>
  <c r="I3504" i="1"/>
  <c r="J3504" i="1"/>
  <c r="K3504" i="1"/>
  <c r="L3504" i="1"/>
  <c r="H3505" i="1"/>
  <c r="I3505" i="1"/>
  <c r="J3505" i="1"/>
  <c r="K3505" i="1"/>
  <c r="L3505" i="1"/>
  <c r="H3506" i="1"/>
  <c r="I3506" i="1"/>
  <c r="J3506" i="1"/>
  <c r="K3506" i="1"/>
  <c r="L3506" i="1"/>
  <c r="H3507" i="1"/>
  <c r="I3507" i="1"/>
  <c r="J3507" i="1"/>
  <c r="K3507" i="1"/>
  <c r="L3507" i="1"/>
  <c r="H3508" i="1"/>
  <c r="I3508" i="1"/>
  <c r="J3508" i="1"/>
  <c r="K3508" i="1"/>
  <c r="L3508" i="1"/>
  <c r="H3509" i="1"/>
  <c r="I3509" i="1"/>
  <c r="J3509" i="1"/>
  <c r="K3509" i="1"/>
  <c r="L3509" i="1"/>
  <c r="H3510" i="1"/>
  <c r="I3510" i="1"/>
  <c r="J3510" i="1"/>
  <c r="K3510" i="1"/>
  <c r="L3510" i="1"/>
  <c r="H3511" i="1"/>
  <c r="I3511" i="1"/>
  <c r="J3511" i="1"/>
  <c r="K3511" i="1"/>
  <c r="L3511" i="1"/>
  <c r="H3512" i="1"/>
  <c r="I3512" i="1"/>
  <c r="J3512" i="1"/>
  <c r="K3512" i="1"/>
  <c r="L3512" i="1"/>
  <c r="H3513" i="1"/>
  <c r="I3513" i="1"/>
  <c r="J3513" i="1"/>
  <c r="K3513" i="1"/>
  <c r="L3513" i="1"/>
  <c r="H3514" i="1"/>
  <c r="I3514" i="1"/>
  <c r="J3514" i="1"/>
  <c r="K3514" i="1"/>
  <c r="L3514" i="1"/>
  <c r="H3515" i="1"/>
  <c r="I3515" i="1"/>
  <c r="J3515" i="1"/>
  <c r="K3515" i="1"/>
  <c r="L3515" i="1"/>
  <c r="H3516" i="1"/>
  <c r="I3516" i="1"/>
  <c r="J3516" i="1"/>
  <c r="K3516" i="1"/>
  <c r="L3516" i="1"/>
  <c r="H3517" i="1"/>
  <c r="I3517" i="1"/>
  <c r="J3517" i="1"/>
  <c r="K3517" i="1"/>
  <c r="L3517" i="1"/>
  <c r="H3518" i="1"/>
  <c r="I3518" i="1"/>
  <c r="J3518" i="1"/>
  <c r="K3518" i="1"/>
  <c r="L3518" i="1"/>
  <c r="H3519" i="1"/>
  <c r="I3519" i="1"/>
  <c r="J3519" i="1"/>
  <c r="K3519" i="1"/>
  <c r="L3519" i="1"/>
  <c r="H3520" i="1"/>
  <c r="I3520" i="1"/>
  <c r="J3520" i="1"/>
  <c r="K3520" i="1"/>
  <c r="L3520" i="1"/>
  <c r="H3521" i="1"/>
  <c r="I3521" i="1"/>
  <c r="J3521" i="1"/>
  <c r="K3521" i="1"/>
  <c r="L3521" i="1"/>
  <c r="H3522" i="1"/>
  <c r="I3522" i="1"/>
  <c r="J3522" i="1"/>
  <c r="K3522" i="1"/>
  <c r="L3522" i="1"/>
  <c r="H3523" i="1"/>
  <c r="I3523" i="1"/>
  <c r="J3523" i="1"/>
  <c r="K3523" i="1"/>
  <c r="L3523" i="1"/>
  <c r="H3524" i="1"/>
  <c r="I3524" i="1"/>
  <c r="J3524" i="1"/>
  <c r="K3524" i="1"/>
  <c r="L3524" i="1"/>
  <c r="H3525" i="1"/>
  <c r="I3525" i="1"/>
  <c r="J3525" i="1"/>
  <c r="K3525" i="1"/>
  <c r="L3525" i="1"/>
  <c r="H3526" i="1"/>
  <c r="I3526" i="1"/>
  <c r="J3526" i="1"/>
  <c r="K3526" i="1"/>
  <c r="L3526" i="1"/>
  <c r="H3527" i="1"/>
  <c r="I3527" i="1"/>
  <c r="J3527" i="1"/>
  <c r="K3527" i="1"/>
  <c r="L3527" i="1"/>
  <c r="H3528" i="1"/>
  <c r="I3528" i="1"/>
  <c r="J3528" i="1"/>
  <c r="K3528" i="1"/>
  <c r="L3528" i="1"/>
  <c r="H3529" i="1"/>
  <c r="I3529" i="1"/>
  <c r="J3529" i="1"/>
  <c r="K3529" i="1"/>
  <c r="L3529" i="1"/>
  <c r="H3530" i="1"/>
  <c r="I3530" i="1"/>
  <c r="J3530" i="1"/>
  <c r="K3530" i="1"/>
  <c r="L3530" i="1"/>
  <c r="H3531" i="1"/>
  <c r="I3531" i="1"/>
  <c r="J3531" i="1"/>
  <c r="K3531" i="1"/>
  <c r="L3531" i="1"/>
  <c r="H3532" i="1"/>
  <c r="I3532" i="1"/>
  <c r="J3532" i="1"/>
  <c r="K3532" i="1"/>
  <c r="L3532" i="1"/>
  <c r="H3533" i="1"/>
  <c r="I3533" i="1"/>
  <c r="J3533" i="1"/>
  <c r="K3533" i="1"/>
  <c r="L3533" i="1"/>
  <c r="H3534" i="1"/>
  <c r="I3534" i="1"/>
  <c r="J3534" i="1"/>
  <c r="K3534" i="1"/>
  <c r="L3534" i="1"/>
  <c r="H3535" i="1"/>
  <c r="I3535" i="1"/>
  <c r="J3535" i="1"/>
  <c r="K3535" i="1"/>
  <c r="L3535" i="1"/>
  <c r="H3536" i="1"/>
  <c r="I3536" i="1"/>
  <c r="J3536" i="1"/>
  <c r="K3536" i="1"/>
  <c r="L3536" i="1"/>
  <c r="H3537" i="1"/>
  <c r="I3537" i="1"/>
  <c r="J3537" i="1"/>
  <c r="K3537" i="1"/>
  <c r="L3537" i="1"/>
  <c r="H3538" i="1"/>
  <c r="I3538" i="1"/>
  <c r="J3538" i="1"/>
  <c r="K3538" i="1"/>
  <c r="L3538" i="1"/>
  <c r="H3539" i="1"/>
  <c r="I3539" i="1"/>
  <c r="J3539" i="1"/>
  <c r="K3539" i="1"/>
  <c r="L3539" i="1"/>
  <c r="H3540" i="1"/>
  <c r="I3540" i="1"/>
  <c r="J3540" i="1"/>
  <c r="K3540" i="1"/>
  <c r="L3540" i="1"/>
  <c r="H3541" i="1"/>
  <c r="I3541" i="1"/>
  <c r="J3541" i="1"/>
  <c r="K3541" i="1"/>
  <c r="L3541" i="1"/>
  <c r="H3542" i="1"/>
  <c r="I3542" i="1"/>
  <c r="J3542" i="1"/>
  <c r="K3542" i="1"/>
  <c r="L3542" i="1"/>
  <c r="H3543" i="1"/>
  <c r="I3543" i="1"/>
  <c r="J3543" i="1"/>
  <c r="K3543" i="1"/>
  <c r="L3543" i="1"/>
  <c r="H3544" i="1"/>
  <c r="I3544" i="1"/>
  <c r="J3544" i="1"/>
  <c r="K3544" i="1"/>
  <c r="L3544" i="1"/>
  <c r="H3545" i="1"/>
  <c r="I3545" i="1"/>
  <c r="J3545" i="1"/>
  <c r="K3545" i="1"/>
  <c r="L3545" i="1"/>
  <c r="H3546" i="1"/>
  <c r="I3546" i="1"/>
  <c r="J3546" i="1"/>
  <c r="K3546" i="1"/>
  <c r="L3546" i="1"/>
  <c r="H3547" i="1"/>
  <c r="I3547" i="1"/>
  <c r="J3547" i="1"/>
  <c r="K3547" i="1"/>
  <c r="L3547" i="1"/>
  <c r="H3548" i="1"/>
  <c r="I3548" i="1"/>
  <c r="J3548" i="1"/>
  <c r="K3548" i="1"/>
  <c r="L3548" i="1"/>
  <c r="H3549" i="1"/>
  <c r="I3549" i="1"/>
  <c r="J3549" i="1"/>
  <c r="K3549" i="1"/>
  <c r="L3549" i="1"/>
  <c r="H3550" i="1"/>
  <c r="I3550" i="1"/>
  <c r="J3550" i="1"/>
  <c r="K3550" i="1"/>
  <c r="L3550" i="1"/>
  <c r="H3551" i="1"/>
  <c r="I3551" i="1"/>
  <c r="J3551" i="1"/>
  <c r="K3551" i="1"/>
  <c r="L3551" i="1"/>
  <c r="H3552" i="1"/>
  <c r="I3552" i="1"/>
  <c r="J3552" i="1"/>
  <c r="K3552" i="1"/>
  <c r="L3552" i="1"/>
  <c r="H3553" i="1"/>
  <c r="I3553" i="1"/>
  <c r="J3553" i="1"/>
  <c r="K3553" i="1"/>
  <c r="L3553" i="1"/>
  <c r="H3554" i="1"/>
  <c r="I3554" i="1"/>
  <c r="J3554" i="1"/>
  <c r="K3554" i="1"/>
  <c r="L3554" i="1"/>
  <c r="H3555" i="1"/>
  <c r="I3555" i="1"/>
  <c r="J3555" i="1"/>
  <c r="K3555" i="1"/>
  <c r="L3555" i="1"/>
  <c r="H3556" i="1"/>
  <c r="I3556" i="1"/>
  <c r="J3556" i="1"/>
  <c r="K3556" i="1"/>
  <c r="L3556" i="1"/>
  <c r="H3557" i="1"/>
  <c r="I3557" i="1"/>
  <c r="J3557" i="1"/>
  <c r="K3557" i="1"/>
  <c r="L3557" i="1"/>
  <c r="H3558" i="1"/>
  <c r="I3558" i="1"/>
  <c r="J3558" i="1"/>
  <c r="K3558" i="1"/>
  <c r="L3558" i="1"/>
  <c r="H3559" i="1"/>
  <c r="I3559" i="1"/>
  <c r="J3559" i="1"/>
  <c r="K3559" i="1"/>
  <c r="L3559" i="1"/>
  <c r="H3560" i="1"/>
  <c r="I3560" i="1"/>
  <c r="J3560" i="1"/>
  <c r="K3560" i="1"/>
  <c r="L3560" i="1"/>
  <c r="H3561" i="1"/>
  <c r="I3561" i="1"/>
  <c r="J3561" i="1"/>
  <c r="K3561" i="1"/>
  <c r="L3561" i="1"/>
  <c r="H3562" i="1"/>
  <c r="I3562" i="1"/>
  <c r="J3562" i="1"/>
  <c r="K3562" i="1"/>
  <c r="L3562" i="1"/>
  <c r="H3563" i="1"/>
  <c r="I3563" i="1"/>
  <c r="J3563" i="1"/>
  <c r="K3563" i="1"/>
  <c r="L3563" i="1"/>
  <c r="H3564" i="1"/>
  <c r="I3564" i="1"/>
  <c r="J3564" i="1"/>
  <c r="K3564" i="1"/>
  <c r="L3564" i="1"/>
  <c r="H3565" i="1"/>
  <c r="I3565" i="1"/>
  <c r="J3565" i="1"/>
  <c r="K3565" i="1"/>
  <c r="L3565" i="1"/>
  <c r="H3566" i="1"/>
  <c r="I3566" i="1"/>
  <c r="J3566" i="1"/>
  <c r="K3566" i="1"/>
  <c r="L3566" i="1"/>
  <c r="H3567" i="1"/>
  <c r="I3567" i="1"/>
  <c r="J3567" i="1"/>
  <c r="K3567" i="1"/>
  <c r="L3567" i="1"/>
  <c r="H3568" i="1"/>
  <c r="I3568" i="1"/>
  <c r="J3568" i="1"/>
  <c r="K3568" i="1"/>
  <c r="L3568" i="1"/>
  <c r="H3569" i="1"/>
  <c r="I3569" i="1"/>
  <c r="J3569" i="1"/>
  <c r="K3569" i="1"/>
  <c r="L3569" i="1"/>
  <c r="H3570" i="1"/>
  <c r="I3570" i="1"/>
  <c r="J3570" i="1"/>
  <c r="K3570" i="1"/>
  <c r="L3570" i="1"/>
  <c r="H3571" i="1"/>
  <c r="I3571" i="1"/>
  <c r="J3571" i="1"/>
  <c r="K3571" i="1"/>
  <c r="L3571" i="1"/>
  <c r="H3572" i="1"/>
  <c r="I3572" i="1"/>
  <c r="J3572" i="1"/>
  <c r="K3572" i="1"/>
  <c r="L3572" i="1"/>
  <c r="H3573" i="1"/>
  <c r="I3573" i="1"/>
  <c r="J3573" i="1"/>
  <c r="K3573" i="1"/>
  <c r="L3573" i="1"/>
  <c r="H3574" i="1"/>
  <c r="I3574" i="1"/>
  <c r="J3574" i="1"/>
  <c r="K3574" i="1"/>
  <c r="L3574" i="1"/>
  <c r="H3575" i="1"/>
  <c r="I3575" i="1"/>
  <c r="J3575" i="1"/>
  <c r="K3575" i="1"/>
  <c r="L3575" i="1"/>
  <c r="H3576" i="1"/>
  <c r="I3576" i="1"/>
  <c r="J3576" i="1"/>
  <c r="K3576" i="1"/>
  <c r="L3576" i="1"/>
  <c r="H3577" i="1"/>
  <c r="I3577" i="1"/>
  <c r="J3577" i="1"/>
  <c r="K3577" i="1"/>
  <c r="L3577" i="1"/>
  <c r="H3578" i="1"/>
  <c r="I3578" i="1"/>
  <c r="J3578" i="1"/>
  <c r="K3578" i="1"/>
  <c r="L3578" i="1"/>
  <c r="H3579" i="1"/>
  <c r="I3579" i="1"/>
  <c r="J3579" i="1"/>
  <c r="K3579" i="1"/>
  <c r="L3579" i="1"/>
  <c r="H3580" i="1"/>
  <c r="I3580" i="1"/>
  <c r="J3580" i="1"/>
  <c r="K3580" i="1"/>
  <c r="L3580" i="1"/>
  <c r="H3581" i="1"/>
  <c r="I3581" i="1"/>
  <c r="J3581" i="1"/>
  <c r="K3581" i="1"/>
  <c r="L3581" i="1"/>
  <c r="H3582" i="1"/>
  <c r="I3582" i="1"/>
  <c r="J3582" i="1"/>
  <c r="K3582" i="1"/>
  <c r="L3582" i="1"/>
  <c r="H3583" i="1"/>
  <c r="I3583" i="1"/>
  <c r="J3583" i="1"/>
  <c r="K3583" i="1"/>
  <c r="L3583" i="1"/>
  <c r="H3584" i="1"/>
  <c r="I3584" i="1"/>
  <c r="J3584" i="1"/>
  <c r="K3584" i="1"/>
  <c r="L3584" i="1"/>
  <c r="H3585" i="1"/>
  <c r="I3585" i="1"/>
  <c r="J3585" i="1"/>
  <c r="K3585" i="1"/>
  <c r="L3585" i="1"/>
  <c r="H3586" i="1"/>
  <c r="I3586" i="1"/>
  <c r="J3586" i="1"/>
  <c r="K3586" i="1"/>
  <c r="L3586" i="1"/>
  <c r="H3587" i="1"/>
  <c r="I3587" i="1"/>
  <c r="J3587" i="1"/>
  <c r="K3587" i="1"/>
  <c r="L3587" i="1"/>
  <c r="H3588" i="1"/>
  <c r="I3588" i="1"/>
  <c r="J3588" i="1"/>
  <c r="K3588" i="1"/>
  <c r="L3588" i="1"/>
  <c r="H3589" i="1"/>
  <c r="I3589" i="1"/>
  <c r="J3589" i="1"/>
  <c r="K3589" i="1"/>
  <c r="L3589" i="1"/>
  <c r="H3590" i="1"/>
  <c r="I3590" i="1"/>
  <c r="J3590" i="1"/>
  <c r="K3590" i="1"/>
  <c r="L3590" i="1"/>
  <c r="H3591" i="1"/>
  <c r="I3591" i="1"/>
  <c r="J3591" i="1"/>
  <c r="K3591" i="1"/>
  <c r="L3591" i="1"/>
  <c r="H3592" i="1"/>
  <c r="I3592" i="1"/>
  <c r="J3592" i="1"/>
  <c r="K3592" i="1"/>
  <c r="L3592" i="1"/>
  <c r="H3593" i="1"/>
  <c r="I3593" i="1"/>
  <c r="J3593" i="1"/>
  <c r="K3593" i="1"/>
  <c r="L3593" i="1"/>
  <c r="H3594" i="1"/>
  <c r="I3594" i="1"/>
  <c r="J3594" i="1"/>
  <c r="K3594" i="1"/>
  <c r="L3594" i="1"/>
  <c r="H3595" i="1"/>
  <c r="I3595" i="1"/>
  <c r="J3595" i="1"/>
  <c r="K3595" i="1"/>
  <c r="L3595" i="1"/>
  <c r="H3596" i="1"/>
  <c r="I3596" i="1"/>
  <c r="J3596" i="1"/>
  <c r="K3596" i="1"/>
  <c r="L3596" i="1"/>
  <c r="H3597" i="1"/>
  <c r="I3597" i="1"/>
  <c r="J3597" i="1"/>
  <c r="K3597" i="1"/>
  <c r="L3597" i="1"/>
  <c r="H3598" i="1"/>
  <c r="I3598" i="1"/>
  <c r="J3598" i="1"/>
  <c r="K3598" i="1"/>
  <c r="L3598" i="1"/>
  <c r="H3599" i="1"/>
  <c r="I3599" i="1"/>
  <c r="J3599" i="1"/>
  <c r="K3599" i="1"/>
  <c r="L3599" i="1"/>
  <c r="H3600" i="1"/>
  <c r="I3600" i="1"/>
  <c r="J3600" i="1"/>
  <c r="K3600" i="1"/>
  <c r="L3600" i="1"/>
  <c r="H3601" i="1"/>
  <c r="I3601" i="1"/>
  <c r="J3601" i="1"/>
  <c r="K3601" i="1"/>
  <c r="L3601" i="1"/>
  <c r="H3602" i="1"/>
  <c r="I3602" i="1"/>
  <c r="J3602" i="1"/>
  <c r="K3602" i="1"/>
  <c r="L3602" i="1"/>
  <c r="H3603" i="1"/>
  <c r="I3603" i="1"/>
  <c r="J3603" i="1"/>
  <c r="K3603" i="1"/>
  <c r="L3603" i="1"/>
  <c r="H3604" i="1"/>
  <c r="I3604" i="1"/>
  <c r="J3604" i="1"/>
  <c r="K3604" i="1"/>
  <c r="L3604" i="1"/>
  <c r="H3605" i="1"/>
  <c r="I3605" i="1"/>
  <c r="J3605" i="1"/>
  <c r="K3605" i="1"/>
  <c r="L3605" i="1"/>
  <c r="H3606" i="1"/>
  <c r="I3606" i="1"/>
  <c r="J3606" i="1"/>
  <c r="K3606" i="1"/>
  <c r="L3606" i="1"/>
  <c r="H3607" i="1"/>
  <c r="I3607" i="1"/>
  <c r="J3607" i="1"/>
  <c r="K3607" i="1"/>
  <c r="L3607" i="1"/>
  <c r="H3608" i="1"/>
  <c r="I3608" i="1"/>
  <c r="J3608" i="1"/>
  <c r="K3608" i="1"/>
  <c r="L3608" i="1"/>
  <c r="H3609" i="1"/>
  <c r="I3609" i="1"/>
  <c r="J3609" i="1"/>
  <c r="K3609" i="1"/>
  <c r="L3609" i="1"/>
  <c r="H3610" i="1"/>
  <c r="I3610" i="1"/>
  <c r="J3610" i="1"/>
  <c r="K3610" i="1"/>
  <c r="L3610" i="1"/>
  <c r="H3611" i="1"/>
  <c r="I3611" i="1"/>
  <c r="J3611" i="1"/>
  <c r="K3611" i="1"/>
  <c r="L3611" i="1"/>
  <c r="H3612" i="1"/>
  <c r="I3612" i="1"/>
  <c r="J3612" i="1"/>
  <c r="K3612" i="1"/>
  <c r="L3612" i="1"/>
  <c r="H3613" i="1"/>
  <c r="I3613" i="1"/>
  <c r="J3613" i="1"/>
  <c r="K3613" i="1"/>
  <c r="L3613" i="1"/>
  <c r="H3614" i="1"/>
  <c r="I3614" i="1"/>
  <c r="J3614" i="1"/>
  <c r="K3614" i="1"/>
  <c r="L3614" i="1"/>
  <c r="H3615" i="1"/>
  <c r="I3615" i="1"/>
  <c r="J3615" i="1"/>
  <c r="K3615" i="1"/>
  <c r="L3615" i="1"/>
  <c r="H3616" i="1"/>
  <c r="I3616" i="1"/>
  <c r="J3616" i="1"/>
  <c r="K3616" i="1"/>
  <c r="L3616" i="1"/>
  <c r="H3617" i="1"/>
  <c r="I3617" i="1"/>
  <c r="J3617" i="1"/>
  <c r="K3617" i="1"/>
  <c r="L3617" i="1"/>
  <c r="H3618" i="1"/>
  <c r="I3618" i="1"/>
  <c r="J3618" i="1"/>
  <c r="K3618" i="1"/>
  <c r="L3618" i="1"/>
  <c r="H3619" i="1"/>
  <c r="I3619" i="1"/>
  <c r="J3619" i="1"/>
  <c r="K3619" i="1"/>
  <c r="L3619" i="1"/>
  <c r="H3620" i="1"/>
  <c r="I3620" i="1"/>
  <c r="J3620" i="1"/>
  <c r="K3620" i="1"/>
  <c r="L3620" i="1"/>
  <c r="H3621" i="1"/>
  <c r="I3621" i="1"/>
  <c r="J3621" i="1"/>
  <c r="K3621" i="1"/>
  <c r="L3621" i="1"/>
  <c r="H3622" i="1"/>
  <c r="I3622" i="1"/>
  <c r="J3622" i="1"/>
  <c r="K3622" i="1"/>
  <c r="L3622" i="1"/>
  <c r="H3623" i="1"/>
  <c r="I3623" i="1"/>
  <c r="J3623" i="1"/>
  <c r="K3623" i="1"/>
  <c r="L3623" i="1"/>
  <c r="H3624" i="1"/>
  <c r="I3624" i="1"/>
  <c r="J3624" i="1"/>
  <c r="K3624" i="1"/>
  <c r="L3624" i="1"/>
  <c r="H3625" i="1"/>
  <c r="I3625" i="1"/>
  <c r="J3625" i="1"/>
  <c r="K3625" i="1"/>
  <c r="L3625" i="1"/>
  <c r="H3626" i="1"/>
  <c r="I3626" i="1"/>
  <c r="J3626" i="1"/>
  <c r="K3626" i="1"/>
  <c r="L3626" i="1"/>
  <c r="H3627" i="1"/>
  <c r="I3627" i="1"/>
  <c r="J3627" i="1"/>
  <c r="K3627" i="1"/>
  <c r="L3627" i="1"/>
  <c r="H3628" i="1"/>
  <c r="I3628" i="1"/>
  <c r="J3628" i="1"/>
  <c r="K3628" i="1"/>
  <c r="L3628" i="1"/>
  <c r="H3629" i="1"/>
  <c r="I3629" i="1"/>
  <c r="J3629" i="1"/>
  <c r="K3629" i="1"/>
  <c r="L3629" i="1"/>
  <c r="H3630" i="1"/>
  <c r="I3630" i="1"/>
  <c r="J3630" i="1"/>
  <c r="K3630" i="1"/>
  <c r="L3630" i="1"/>
  <c r="H3631" i="1"/>
  <c r="I3631" i="1"/>
  <c r="J3631" i="1"/>
  <c r="K3631" i="1"/>
  <c r="L3631" i="1"/>
  <c r="H3632" i="1"/>
  <c r="I3632" i="1"/>
  <c r="J3632" i="1"/>
  <c r="K3632" i="1"/>
  <c r="L3632" i="1"/>
  <c r="H3633" i="1"/>
  <c r="I3633" i="1"/>
  <c r="J3633" i="1"/>
  <c r="K3633" i="1"/>
  <c r="L3633" i="1"/>
  <c r="H3634" i="1"/>
  <c r="I3634" i="1"/>
  <c r="J3634" i="1"/>
  <c r="K3634" i="1"/>
  <c r="L3634" i="1"/>
  <c r="H3635" i="1"/>
  <c r="I3635" i="1"/>
  <c r="J3635" i="1"/>
  <c r="K3635" i="1"/>
  <c r="L3635" i="1"/>
  <c r="H3636" i="1"/>
  <c r="I3636" i="1"/>
  <c r="J3636" i="1"/>
  <c r="K3636" i="1"/>
  <c r="L3636" i="1"/>
  <c r="H3637" i="1"/>
  <c r="I3637" i="1"/>
  <c r="J3637" i="1"/>
  <c r="K3637" i="1"/>
  <c r="L3637" i="1"/>
  <c r="H3638" i="1"/>
  <c r="I3638" i="1"/>
  <c r="J3638" i="1"/>
  <c r="K3638" i="1"/>
  <c r="L3638" i="1"/>
  <c r="H3639" i="1"/>
  <c r="I3639" i="1"/>
  <c r="J3639" i="1"/>
  <c r="K3639" i="1"/>
  <c r="L3639" i="1"/>
  <c r="H3640" i="1"/>
  <c r="I3640" i="1"/>
  <c r="J3640" i="1"/>
  <c r="K3640" i="1"/>
  <c r="L3640" i="1"/>
  <c r="H3641" i="1"/>
  <c r="I3641" i="1"/>
  <c r="J3641" i="1"/>
  <c r="K3641" i="1"/>
  <c r="L3641" i="1"/>
  <c r="H3642" i="1"/>
  <c r="I3642" i="1"/>
  <c r="J3642" i="1"/>
  <c r="K3642" i="1"/>
  <c r="L3642" i="1"/>
  <c r="H3643" i="1"/>
  <c r="I3643" i="1"/>
  <c r="J3643" i="1"/>
  <c r="K3643" i="1"/>
  <c r="L3643" i="1"/>
  <c r="H3644" i="1"/>
  <c r="I3644" i="1"/>
  <c r="J3644" i="1"/>
  <c r="K3644" i="1"/>
  <c r="L3644" i="1"/>
  <c r="H3645" i="1"/>
  <c r="I3645" i="1"/>
  <c r="J3645" i="1"/>
  <c r="K3645" i="1"/>
  <c r="L3645" i="1"/>
  <c r="H3646" i="1"/>
  <c r="I3646" i="1"/>
  <c r="J3646" i="1"/>
  <c r="K3646" i="1"/>
  <c r="L3646" i="1"/>
  <c r="H3647" i="1"/>
  <c r="I3647" i="1"/>
  <c r="J3647" i="1"/>
  <c r="K3647" i="1"/>
  <c r="L3647" i="1"/>
  <c r="H3648" i="1"/>
  <c r="I3648" i="1"/>
  <c r="J3648" i="1"/>
  <c r="K3648" i="1"/>
  <c r="L3648" i="1"/>
  <c r="H3649" i="1"/>
  <c r="I3649" i="1"/>
  <c r="J3649" i="1"/>
  <c r="K3649" i="1"/>
  <c r="L3649" i="1"/>
  <c r="H3650" i="1"/>
  <c r="I3650" i="1"/>
  <c r="J3650" i="1"/>
  <c r="K3650" i="1"/>
  <c r="L3650" i="1"/>
  <c r="H3651" i="1"/>
  <c r="I3651" i="1"/>
  <c r="J3651" i="1"/>
  <c r="K3651" i="1"/>
  <c r="L3651" i="1"/>
  <c r="H3652" i="1"/>
  <c r="I3652" i="1"/>
  <c r="J3652" i="1"/>
  <c r="K3652" i="1"/>
  <c r="L3652" i="1"/>
  <c r="H3653" i="1"/>
  <c r="I3653" i="1"/>
  <c r="J3653" i="1"/>
  <c r="K3653" i="1"/>
  <c r="L3653" i="1"/>
  <c r="H3654" i="1"/>
  <c r="I3654" i="1"/>
  <c r="J3654" i="1"/>
  <c r="K3654" i="1"/>
  <c r="L3654" i="1"/>
  <c r="H3655" i="1"/>
  <c r="I3655" i="1"/>
  <c r="J3655" i="1"/>
  <c r="K3655" i="1"/>
  <c r="L3655" i="1"/>
  <c r="H3656" i="1"/>
  <c r="I3656" i="1"/>
  <c r="J3656" i="1"/>
  <c r="K3656" i="1"/>
  <c r="L3656" i="1"/>
  <c r="H3657" i="1"/>
  <c r="I3657" i="1"/>
  <c r="J3657" i="1"/>
  <c r="K3657" i="1"/>
  <c r="L3657" i="1"/>
  <c r="H3658" i="1"/>
  <c r="I3658" i="1"/>
  <c r="J3658" i="1"/>
  <c r="K3658" i="1"/>
  <c r="L3658" i="1"/>
  <c r="H3659" i="1"/>
  <c r="I3659" i="1"/>
  <c r="J3659" i="1"/>
  <c r="K3659" i="1"/>
  <c r="L3659" i="1"/>
  <c r="H3660" i="1"/>
  <c r="I3660" i="1"/>
  <c r="J3660" i="1"/>
  <c r="K3660" i="1"/>
  <c r="L3660" i="1"/>
  <c r="H3661" i="1"/>
  <c r="I3661" i="1"/>
  <c r="J3661" i="1"/>
  <c r="K3661" i="1"/>
  <c r="L3661" i="1"/>
  <c r="H3662" i="1"/>
  <c r="I3662" i="1"/>
  <c r="J3662" i="1"/>
  <c r="K3662" i="1"/>
  <c r="L3662" i="1"/>
  <c r="H3663" i="1"/>
  <c r="I3663" i="1"/>
  <c r="J3663" i="1"/>
  <c r="K3663" i="1"/>
  <c r="L3663" i="1"/>
  <c r="H3664" i="1"/>
  <c r="I3664" i="1"/>
  <c r="J3664" i="1"/>
  <c r="K3664" i="1"/>
  <c r="L3664" i="1"/>
  <c r="H3665" i="1"/>
  <c r="I3665" i="1"/>
  <c r="J3665" i="1"/>
  <c r="K3665" i="1"/>
  <c r="L3665" i="1"/>
  <c r="H3666" i="1"/>
  <c r="I3666" i="1"/>
  <c r="J3666" i="1"/>
  <c r="K3666" i="1"/>
  <c r="L3666" i="1"/>
  <c r="H3667" i="1"/>
  <c r="I3667" i="1"/>
  <c r="J3667" i="1"/>
  <c r="K3667" i="1"/>
  <c r="L3667" i="1"/>
  <c r="H3668" i="1"/>
  <c r="I3668" i="1"/>
  <c r="J3668" i="1"/>
  <c r="K3668" i="1"/>
  <c r="L3668" i="1"/>
  <c r="H3669" i="1"/>
  <c r="I3669" i="1"/>
  <c r="J3669" i="1"/>
  <c r="K3669" i="1"/>
  <c r="L3669" i="1"/>
  <c r="H3670" i="1"/>
  <c r="I3670" i="1"/>
  <c r="J3670" i="1"/>
  <c r="K3670" i="1"/>
  <c r="L3670" i="1"/>
  <c r="H3671" i="1"/>
  <c r="I3671" i="1"/>
  <c r="J3671" i="1"/>
  <c r="K3671" i="1"/>
  <c r="L3671" i="1"/>
  <c r="H3672" i="1"/>
  <c r="I3672" i="1"/>
  <c r="J3672" i="1"/>
  <c r="K3672" i="1"/>
  <c r="L3672" i="1"/>
  <c r="H3673" i="1"/>
  <c r="I3673" i="1"/>
  <c r="J3673" i="1"/>
  <c r="K3673" i="1"/>
  <c r="L3673" i="1"/>
  <c r="H3674" i="1"/>
  <c r="I3674" i="1"/>
  <c r="J3674" i="1"/>
  <c r="K3674" i="1"/>
  <c r="L3674" i="1"/>
  <c r="H3675" i="1"/>
  <c r="I3675" i="1"/>
  <c r="J3675" i="1"/>
  <c r="K3675" i="1"/>
  <c r="L3675" i="1"/>
  <c r="H3676" i="1"/>
  <c r="I3676" i="1"/>
  <c r="J3676" i="1"/>
  <c r="K3676" i="1"/>
  <c r="L3676" i="1"/>
  <c r="H3677" i="1"/>
  <c r="I3677" i="1"/>
  <c r="J3677" i="1"/>
  <c r="K3677" i="1"/>
  <c r="L3677" i="1"/>
  <c r="H3678" i="1"/>
  <c r="I3678" i="1"/>
  <c r="J3678" i="1"/>
  <c r="K3678" i="1"/>
  <c r="L3678" i="1"/>
  <c r="H3679" i="1"/>
  <c r="I3679" i="1"/>
  <c r="J3679" i="1"/>
  <c r="K3679" i="1"/>
  <c r="L3679" i="1"/>
  <c r="H3680" i="1"/>
  <c r="I3680" i="1"/>
  <c r="J3680" i="1"/>
  <c r="K3680" i="1"/>
  <c r="L3680" i="1"/>
  <c r="H3681" i="1"/>
  <c r="I3681" i="1"/>
  <c r="J3681" i="1"/>
  <c r="K3681" i="1"/>
  <c r="L3681" i="1"/>
  <c r="H3682" i="1"/>
  <c r="I3682" i="1"/>
  <c r="J3682" i="1"/>
  <c r="K3682" i="1"/>
  <c r="L3682" i="1"/>
  <c r="H3683" i="1"/>
  <c r="I3683" i="1"/>
  <c r="J3683" i="1"/>
  <c r="K3683" i="1"/>
  <c r="L3683" i="1"/>
  <c r="H3684" i="1"/>
  <c r="I3684" i="1"/>
  <c r="J3684" i="1"/>
  <c r="K3684" i="1"/>
  <c r="L3684" i="1"/>
  <c r="H3685" i="1"/>
  <c r="I3685" i="1"/>
  <c r="J3685" i="1"/>
  <c r="K3685" i="1"/>
  <c r="L3685" i="1"/>
  <c r="H3686" i="1"/>
  <c r="I3686" i="1"/>
  <c r="J3686" i="1"/>
  <c r="K3686" i="1"/>
  <c r="L3686" i="1"/>
  <c r="H3687" i="1"/>
  <c r="I3687" i="1"/>
  <c r="J3687" i="1"/>
  <c r="K3687" i="1"/>
  <c r="L3687" i="1"/>
  <c r="H3688" i="1"/>
  <c r="I3688" i="1"/>
  <c r="J3688" i="1"/>
  <c r="K3688" i="1"/>
  <c r="L3688" i="1"/>
  <c r="H3689" i="1"/>
  <c r="I3689" i="1"/>
  <c r="J3689" i="1"/>
  <c r="K3689" i="1"/>
  <c r="L3689" i="1"/>
  <c r="H3690" i="1"/>
  <c r="I3690" i="1"/>
  <c r="J3690" i="1"/>
  <c r="K3690" i="1"/>
  <c r="L3690" i="1"/>
  <c r="H3691" i="1"/>
  <c r="I3691" i="1"/>
  <c r="J3691" i="1"/>
  <c r="K3691" i="1"/>
  <c r="L3691" i="1"/>
  <c r="H3692" i="1"/>
  <c r="I3692" i="1"/>
  <c r="J3692" i="1"/>
  <c r="K3692" i="1"/>
  <c r="L3692" i="1"/>
  <c r="H3693" i="1"/>
  <c r="I3693" i="1"/>
  <c r="J3693" i="1"/>
  <c r="K3693" i="1"/>
  <c r="L3693" i="1"/>
  <c r="H3694" i="1"/>
  <c r="I3694" i="1"/>
  <c r="J3694" i="1"/>
  <c r="K3694" i="1"/>
  <c r="L3694" i="1"/>
  <c r="H3695" i="1"/>
  <c r="I3695" i="1"/>
  <c r="J3695" i="1"/>
  <c r="K3695" i="1"/>
  <c r="L3695" i="1"/>
  <c r="H3696" i="1"/>
  <c r="I3696" i="1"/>
  <c r="J3696" i="1"/>
  <c r="K3696" i="1"/>
  <c r="L3696" i="1"/>
  <c r="H3697" i="1"/>
  <c r="I3697" i="1"/>
  <c r="J3697" i="1"/>
  <c r="K3697" i="1"/>
  <c r="L3697" i="1"/>
  <c r="H3698" i="1"/>
  <c r="I3698" i="1"/>
  <c r="J3698" i="1"/>
  <c r="K3698" i="1"/>
  <c r="L3698" i="1"/>
  <c r="H3699" i="1"/>
  <c r="I3699" i="1"/>
  <c r="J3699" i="1"/>
  <c r="K3699" i="1"/>
  <c r="L3699" i="1"/>
  <c r="H3700" i="1"/>
  <c r="I3700" i="1"/>
  <c r="J3700" i="1"/>
  <c r="K3700" i="1"/>
  <c r="L3700" i="1"/>
  <c r="H3701" i="1"/>
  <c r="I3701" i="1"/>
  <c r="J3701" i="1"/>
  <c r="K3701" i="1"/>
  <c r="L3701" i="1"/>
  <c r="H3702" i="1"/>
  <c r="I3702" i="1"/>
  <c r="J3702" i="1"/>
  <c r="K3702" i="1"/>
  <c r="L3702" i="1"/>
  <c r="H3703" i="1"/>
  <c r="I3703" i="1"/>
  <c r="J3703" i="1"/>
  <c r="K3703" i="1"/>
  <c r="L3703" i="1"/>
  <c r="H3704" i="1"/>
  <c r="I3704" i="1"/>
  <c r="J3704" i="1"/>
  <c r="K3704" i="1"/>
  <c r="L3704" i="1"/>
  <c r="H3705" i="1"/>
  <c r="I3705" i="1"/>
  <c r="J3705" i="1"/>
  <c r="K3705" i="1"/>
  <c r="L3705" i="1"/>
  <c r="H3706" i="1"/>
  <c r="I3706" i="1"/>
  <c r="J3706" i="1"/>
  <c r="K3706" i="1"/>
  <c r="L3706" i="1"/>
  <c r="H3707" i="1"/>
  <c r="I3707" i="1"/>
  <c r="J3707" i="1"/>
  <c r="K3707" i="1"/>
  <c r="L3707" i="1"/>
  <c r="H3708" i="1"/>
  <c r="I3708" i="1"/>
  <c r="J3708" i="1"/>
  <c r="K3708" i="1"/>
  <c r="L3708" i="1"/>
  <c r="H3709" i="1"/>
  <c r="I3709" i="1"/>
  <c r="J3709" i="1"/>
  <c r="K3709" i="1"/>
  <c r="L3709" i="1"/>
  <c r="H3710" i="1"/>
  <c r="I3710" i="1"/>
  <c r="J3710" i="1"/>
  <c r="K3710" i="1"/>
  <c r="L3710" i="1"/>
  <c r="H3711" i="1"/>
  <c r="I3711" i="1"/>
  <c r="J3711" i="1"/>
  <c r="K3711" i="1"/>
  <c r="L3711" i="1"/>
  <c r="H3712" i="1"/>
  <c r="I3712" i="1"/>
  <c r="J3712" i="1"/>
  <c r="K3712" i="1"/>
  <c r="L3712" i="1"/>
  <c r="H3713" i="1"/>
  <c r="I3713" i="1"/>
  <c r="J3713" i="1"/>
  <c r="K3713" i="1"/>
  <c r="L3713" i="1"/>
  <c r="H3714" i="1"/>
  <c r="I3714" i="1"/>
  <c r="J3714" i="1"/>
  <c r="K3714" i="1"/>
  <c r="L3714" i="1"/>
  <c r="H3715" i="1"/>
  <c r="I3715" i="1"/>
  <c r="J3715" i="1"/>
  <c r="K3715" i="1"/>
  <c r="L3715" i="1"/>
  <c r="H3716" i="1"/>
  <c r="I3716" i="1"/>
  <c r="J3716" i="1"/>
  <c r="K3716" i="1"/>
  <c r="L3716" i="1"/>
  <c r="H3717" i="1"/>
  <c r="I3717" i="1"/>
  <c r="J3717" i="1"/>
  <c r="K3717" i="1"/>
  <c r="L3717" i="1"/>
  <c r="H3718" i="1"/>
  <c r="I3718" i="1"/>
  <c r="J3718" i="1"/>
  <c r="K3718" i="1"/>
  <c r="L3718" i="1"/>
  <c r="H3719" i="1"/>
  <c r="I3719" i="1"/>
  <c r="J3719" i="1"/>
  <c r="K3719" i="1"/>
  <c r="L3719" i="1"/>
  <c r="H3720" i="1"/>
  <c r="I3720" i="1"/>
  <c r="J3720" i="1"/>
  <c r="K3720" i="1"/>
  <c r="L3720" i="1"/>
  <c r="H3721" i="1"/>
  <c r="I3721" i="1"/>
  <c r="J3721" i="1"/>
  <c r="K3721" i="1"/>
  <c r="L3721" i="1"/>
  <c r="H3722" i="1"/>
  <c r="I3722" i="1"/>
  <c r="J3722" i="1"/>
  <c r="K3722" i="1"/>
  <c r="L3722" i="1"/>
  <c r="H3723" i="1"/>
  <c r="I3723" i="1"/>
  <c r="J3723" i="1"/>
  <c r="K3723" i="1"/>
  <c r="L3723" i="1"/>
  <c r="H3724" i="1"/>
  <c r="I3724" i="1"/>
  <c r="J3724" i="1"/>
  <c r="K3724" i="1"/>
  <c r="L3724" i="1"/>
  <c r="H3725" i="1"/>
  <c r="I3725" i="1"/>
  <c r="J3725" i="1"/>
  <c r="K3725" i="1"/>
  <c r="L3725" i="1"/>
  <c r="H3726" i="1"/>
  <c r="I3726" i="1"/>
  <c r="J3726" i="1"/>
  <c r="K3726" i="1"/>
  <c r="L3726" i="1"/>
  <c r="H3727" i="1"/>
  <c r="I3727" i="1"/>
  <c r="J3727" i="1"/>
  <c r="K3727" i="1"/>
  <c r="L3727" i="1"/>
  <c r="H3728" i="1"/>
  <c r="I3728" i="1"/>
  <c r="J3728" i="1"/>
  <c r="K3728" i="1"/>
  <c r="L3728" i="1"/>
  <c r="H3729" i="1"/>
  <c r="I3729" i="1"/>
  <c r="J3729" i="1"/>
  <c r="K3729" i="1"/>
  <c r="L3729" i="1"/>
  <c r="H3730" i="1"/>
  <c r="I3730" i="1"/>
  <c r="J3730" i="1"/>
  <c r="K3730" i="1"/>
  <c r="L3730" i="1"/>
  <c r="H3731" i="1"/>
  <c r="I3731" i="1"/>
  <c r="J3731" i="1"/>
  <c r="K3731" i="1"/>
  <c r="L3731" i="1"/>
  <c r="H3732" i="1"/>
  <c r="I3732" i="1"/>
  <c r="J3732" i="1"/>
  <c r="K3732" i="1"/>
  <c r="L3732" i="1"/>
  <c r="H3733" i="1"/>
  <c r="I3733" i="1"/>
  <c r="J3733" i="1"/>
  <c r="K3733" i="1"/>
  <c r="L3733" i="1"/>
  <c r="H3734" i="1"/>
  <c r="I3734" i="1"/>
  <c r="J3734" i="1"/>
  <c r="K3734" i="1"/>
  <c r="L3734" i="1"/>
  <c r="H3735" i="1"/>
  <c r="I3735" i="1"/>
  <c r="J3735" i="1"/>
  <c r="K3735" i="1"/>
  <c r="L3735" i="1"/>
  <c r="H3736" i="1"/>
  <c r="I3736" i="1"/>
  <c r="J3736" i="1"/>
  <c r="K3736" i="1"/>
  <c r="L3736" i="1"/>
  <c r="H3737" i="1"/>
  <c r="I3737" i="1"/>
  <c r="J3737" i="1"/>
  <c r="K3737" i="1"/>
  <c r="L3737" i="1"/>
  <c r="H3738" i="1"/>
  <c r="I3738" i="1"/>
  <c r="J3738" i="1"/>
  <c r="K3738" i="1"/>
  <c r="L3738" i="1"/>
  <c r="H3739" i="1"/>
  <c r="I3739" i="1"/>
  <c r="J3739" i="1"/>
  <c r="K3739" i="1"/>
  <c r="L3739" i="1"/>
  <c r="H3740" i="1"/>
  <c r="I3740" i="1"/>
  <c r="J3740" i="1"/>
  <c r="K3740" i="1"/>
  <c r="L3740" i="1"/>
  <c r="H3741" i="1"/>
  <c r="I3741" i="1"/>
  <c r="J3741" i="1"/>
  <c r="K3741" i="1"/>
  <c r="L3741" i="1"/>
  <c r="H3742" i="1"/>
  <c r="I3742" i="1"/>
  <c r="J3742" i="1"/>
  <c r="K3742" i="1"/>
  <c r="L3742" i="1"/>
  <c r="H3743" i="1"/>
  <c r="I3743" i="1"/>
  <c r="J3743" i="1"/>
  <c r="K3743" i="1"/>
  <c r="L3743" i="1"/>
  <c r="H3744" i="1"/>
  <c r="I3744" i="1"/>
  <c r="J3744" i="1"/>
  <c r="K3744" i="1"/>
  <c r="L3744" i="1"/>
  <c r="H3745" i="1"/>
  <c r="I3745" i="1"/>
  <c r="J3745" i="1"/>
  <c r="K3745" i="1"/>
  <c r="L3745" i="1"/>
  <c r="H3746" i="1"/>
  <c r="I3746" i="1"/>
  <c r="J3746" i="1"/>
  <c r="K3746" i="1"/>
  <c r="L3746" i="1"/>
  <c r="H3747" i="1"/>
  <c r="I3747" i="1"/>
  <c r="J3747" i="1"/>
  <c r="K3747" i="1"/>
  <c r="L3747" i="1"/>
  <c r="H3748" i="1"/>
  <c r="I3748" i="1"/>
  <c r="J3748" i="1"/>
  <c r="K3748" i="1"/>
  <c r="L3748" i="1"/>
  <c r="H3749" i="1"/>
  <c r="I3749" i="1"/>
  <c r="J3749" i="1"/>
  <c r="K3749" i="1"/>
  <c r="L3749" i="1"/>
  <c r="H3750" i="1"/>
  <c r="I3750" i="1"/>
  <c r="J3750" i="1"/>
  <c r="K3750" i="1"/>
  <c r="L3750" i="1"/>
  <c r="H3751" i="1"/>
  <c r="I3751" i="1"/>
  <c r="J3751" i="1"/>
  <c r="K3751" i="1"/>
  <c r="L3751" i="1"/>
  <c r="H3752" i="1"/>
  <c r="I3752" i="1"/>
  <c r="J3752" i="1"/>
  <c r="K3752" i="1"/>
  <c r="L3752" i="1"/>
  <c r="H3753" i="1"/>
  <c r="I3753" i="1"/>
  <c r="J3753" i="1"/>
  <c r="K3753" i="1"/>
  <c r="L3753" i="1"/>
  <c r="H3754" i="1"/>
  <c r="I3754" i="1"/>
  <c r="J3754" i="1"/>
  <c r="K3754" i="1"/>
  <c r="L3754" i="1"/>
  <c r="H3755" i="1"/>
  <c r="I3755" i="1"/>
  <c r="J3755" i="1"/>
  <c r="K3755" i="1"/>
  <c r="L3755" i="1"/>
  <c r="H3756" i="1"/>
  <c r="I3756" i="1"/>
  <c r="J3756" i="1"/>
  <c r="K3756" i="1"/>
  <c r="L3756" i="1"/>
  <c r="H3757" i="1"/>
  <c r="I3757" i="1"/>
  <c r="J3757" i="1"/>
  <c r="K3757" i="1"/>
  <c r="L3757" i="1"/>
  <c r="H3758" i="1"/>
  <c r="I3758" i="1"/>
  <c r="J3758" i="1"/>
  <c r="K3758" i="1"/>
  <c r="L3758" i="1"/>
  <c r="H3759" i="1"/>
  <c r="I3759" i="1"/>
  <c r="J3759" i="1"/>
  <c r="K3759" i="1"/>
  <c r="L3759" i="1"/>
  <c r="H3760" i="1"/>
  <c r="I3760" i="1"/>
  <c r="J3760" i="1"/>
  <c r="K3760" i="1"/>
  <c r="L3760" i="1"/>
  <c r="H3761" i="1"/>
  <c r="I3761" i="1"/>
  <c r="J3761" i="1"/>
  <c r="K3761" i="1"/>
  <c r="L3761" i="1"/>
  <c r="H3762" i="1"/>
  <c r="I3762" i="1"/>
  <c r="J3762" i="1"/>
  <c r="K3762" i="1"/>
  <c r="L3762" i="1"/>
  <c r="H3763" i="1"/>
  <c r="I3763" i="1"/>
  <c r="J3763" i="1"/>
  <c r="K3763" i="1"/>
  <c r="L3763" i="1"/>
  <c r="H3764" i="1"/>
  <c r="I3764" i="1"/>
  <c r="J3764" i="1"/>
  <c r="K3764" i="1"/>
  <c r="L3764" i="1"/>
  <c r="H3765" i="1"/>
  <c r="I3765" i="1"/>
  <c r="J3765" i="1"/>
  <c r="K3765" i="1"/>
  <c r="L3765" i="1"/>
  <c r="H3766" i="1"/>
  <c r="I3766" i="1"/>
  <c r="J3766" i="1"/>
  <c r="K3766" i="1"/>
  <c r="L3766" i="1"/>
  <c r="H3767" i="1"/>
  <c r="I3767" i="1"/>
  <c r="J3767" i="1"/>
  <c r="K3767" i="1"/>
  <c r="L3767" i="1"/>
  <c r="H3768" i="1"/>
  <c r="I3768" i="1"/>
  <c r="J3768" i="1"/>
  <c r="K3768" i="1"/>
  <c r="L3768" i="1"/>
  <c r="H3769" i="1"/>
  <c r="I3769" i="1"/>
  <c r="J3769" i="1"/>
  <c r="K3769" i="1"/>
  <c r="L3769" i="1"/>
  <c r="H3770" i="1"/>
  <c r="I3770" i="1"/>
  <c r="J3770" i="1"/>
  <c r="K3770" i="1"/>
  <c r="L3770" i="1"/>
  <c r="H3771" i="1"/>
  <c r="I3771" i="1"/>
  <c r="J3771" i="1"/>
  <c r="K3771" i="1"/>
  <c r="L3771" i="1"/>
  <c r="H3772" i="1"/>
  <c r="I3772" i="1"/>
  <c r="J3772" i="1"/>
  <c r="K3772" i="1"/>
  <c r="L3772" i="1"/>
  <c r="H3773" i="1"/>
  <c r="I3773" i="1"/>
  <c r="J3773" i="1"/>
  <c r="K3773" i="1"/>
  <c r="L3773" i="1"/>
  <c r="H3774" i="1"/>
  <c r="I3774" i="1"/>
  <c r="J3774" i="1"/>
  <c r="K3774" i="1"/>
  <c r="L3774" i="1"/>
  <c r="H3775" i="1"/>
  <c r="I3775" i="1"/>
  <c r="J3775" i="1"/>
  <c r="K3775" i="1"/>
  <c r="L3775" i="1"/>
  <c r="H3776" i="1"/>
  <c r="I3776" i="1"/>
  <c r="J3776" i="1"/>
  <c r="K3776" i="1"/>
  <c r="L3776" i="1"/>
  <c r="H3777" i="1"/>
  <c r="I3777" i="1"/>
  <c r="J3777" i="1"/>
  <c r="K3777" i="1"/>
  <c r="L3777" i="1"/>
  <c r="H3778" i="1"/>
  <c r="I3778" i="1"/>
  <c r="J3778" i="1"/>
  <c r="K3778" i="1"/>
  <c r="L3778" i="1"/>
  <c r="H3779" i="1"/>
  <c r="I3779" i="1"/>
  <c r="J3779" i="1"/>
  <c r="K3779" i="1"/>
  <c r="L3779" i="1"/>
  <c r="H3780" i="1"/>
  <c r="I3780" i="1"/>
  <c r="J3780" i="1"/>
  <c r="K3780" i="1"/>
  <c r="L3780" i="1"/>
  <c r="H3781" i="1"/>
  <c r="I3781" i="1"/>
  <c r="J3781" i="1"/>
  <c r="K3781" i="1"/>
  <c r="L3781" i="1"/>
  <c r="H3782" i="1"/>
  <c r="I3782" i="1"/>
  <c r="J3782" i="1"/>
  <c r="K3782" i="1"/>
  <c r="L3782" i="1"/>
  <c r="H3783" i="1"/>
  <c r="I3783" i="1"/>
  <c r="J3783" i="1"/>
  <c r="K3783" i="1"/>
  <c r="L3783" i="1"/>
  <c r="H3784" i="1"/>
  <c r="I3784" i="1"/>
  <c r="J3784" i="1"/>
  <c r="K3784" i="1"/>
  <c r="L3784" i="1"/>
  <c r="H3785" i="1"/>
  <c r="I3785" i="1"/>
  <c r="J3785" i="1"/>
  <c r="K3785" i="1"/>
  <c r="L3785" i="1"/>
  <c r="H3786" i="1"/>
  <c r="I3786" i="1"/>
  <c r="J3786" i="1"/>
  <c r="K3786" i="1"/>
  <c r="L3786" i="1"/>
  <c r="H3787" i="1"/>
  <c r="I3787" i="1"/>
  <c r="J3787" i="1"/>
  <c r="K3787" i="1"/>
  <c r="L3787" i="1"/>
  <c r="H3788" i="1"/>
  <c r="I3788" i="1"/>
  <c r="J3788" i="1"/>
  <c r="K3788" i="1"/>
  <c r="L3788" i="1"/>
  <c r="H3789" i="1"/>
  <c r="I3789" i="1"/>
  <c r="J3789" i="1"/>
  <c r="K3789" i="1"/>
  <c r="L3789" i="1"/>
  <c r="H3790" i="1"/>
  <c r="I3790" i="1"/>
  <c r="J3790" i="1"/>
  <c r="K3790" i="1"/>
  <c r="L3790" i="1"/>
  <c r="H3791" i="1"/>
  <c r="I3791" i="1"/>
  <c r="J3791" i="1"/>
  <c r="K3791" i="1"/>
  <c r="L3791" i="1"/>
  <c r="H3792" i="1"/>
  <c r="I3792" i="1"/>
  <c r="J3792" i="1"/>
  <c r="K3792" i="1"/>
  <c r="L3792" i="1"/>
  <c r="H3793" i="1"/>
  <c r="I3793" i="1"/>
  <c r="J3793" i="1"/>
  <c r="K3793" i="1"/>
  <c r="L3793" i="1"/>
  <c r="H3794" i="1"/>
  <c r="I3794" i="1"/>
  <c r="J3794" i="1"/>
  <c r="K3794" i="1"/>
  <c r="L3794" i="1"/>
  <c r="H3795" i="1"/>
  <c r="I3795" i="1"/>
  <c r="J3795" i="1"/>
  <c r="K3795" i="1"/>
  <c r="L3795" i="1"/>
  <c r="H3796" i="1"/>
  <c r="I3796" i="1"/>
  <c r="J3796" i="1"/>
  <c r="K3796" i="1"/>
  <c r="L3796" i="1"/>
  <c r="H3797" i="1"/>
  <c r="I3797" i="1"/>
  <c r="J3797" i="1"/>
  <c r="K3797" i="1"/>
  <c r="L3797" i="1"/>
  <c r="H3798" i="1"/>
  <c r="I3798" i="1"/>
  <c r="J3798" i="1"/>
  <c r="K3798" i="1"/>
  <c r="L3798" i="1"/>
  <c r="H3799" i="1"/>
  <c r="I3799" i="1"/>
  <c r="J3799" i="1"/>
  <c r="K3799" i="1"/>
  <c r="L3799" i="1"/>
  <c r="H3800" i="1"/>
  <c r="I3800" i="1"/>
  <c r="J3800" i="1"/>
  <c r="K3800" i="1"/>
  <c r="L3800" i="1"/>
  <c r="H3801" i="1"/>
  <c r="I3801" i="1"/>
  <c r="J3801" i="1"/>
  <c r="K3801" i="1"/>
  <c r="L3801" i="1"/>
  <c r="H3802" i="1"/>
  <c r="I3802" i="1"/>
  <c r="J3802" i="1"/>
  <c r="K3802" i="1"/>
  <c r="L3802" i="1"/>
  <c r="H3803" i="1"/>
  <c r="I3803" i="1"/>
  <c r="J3803" i="1"/>
  <c r="K3803" i="1"/>
  <c r="L3803" i="1"/>
  <c r="H3804" i="1"/>
  <c r="I3804" i="1"/>
  <c r="J3804" i="1"/>
  <c r="K3804" i="1"/>
  <c r="L3804" i="1"/>
  <c r="H3805" i="1"/>
  <c r="I3805" i="1"/>
  <c r="J3805" i="1"/>
  <c r="K3805" i="1"/>
  <c r="L3805" i="1"/>
  <c r="H3806" i="1"/>
  <c r="I3806" i="1"/>
  <c r="J3806" i="1"/>
  <c r="K3806" i="1"/>
  <c r="L3806" i="1"/>
  <c r="H3807" i="1"/>
  <c r="I3807" i="1"/>
  <c r="J3807" i="1"/>
  <c r="K3807" i="1"/>
  <c r="L3807" i="1"/>
  <c r="H3808" i="1"/>
  <c r="I3808" i="1"/>
  <c r="J3808" i="1"/>
  <c r="K3808" i="1"/>
  <c r="L3808" i="1"/>
  <c r="H3809" i="1"/>
  <c r="I3809" i="1"/>
  <c r="J3809" i="1"/>
  <c r="K3809" i="1"/>
  <c r="L3809" i="1"/>
  <c r="H3810" i="1"/>
  <c r="I3810" i="1"/>
  <c r="J3810" i="1"/>
  <c r="K3810" i="1"/>
  <c r="L3810" i="1"/>
  <c r="H3811" i="1"/>
  <c r="I3811" i="1"/>
  <c r="J3811" i="1"/>
  <c r="K3811" i="1"/>
  <c r="L3811" i="1"/>
  <c r="H3812" i="1"/>
  <c r="I3812" i="1"/>
  <c r="J3812" i="1"/>
  <c r="K3812" i="1"/>
  <c r="L3812" i="1"/>
  <c r="H3813" i="1"/>
  <c r="I3813" i="1"/>
  <c r="J3813" i="1"/>
  <c r="K3813" i="1"/>
  <c r="L3813" i="1"/>
  <c r="H3814" i="1"/>
  <c r="I3814" i="1"/>
  <c r="J3814" i="1"/>
  <c r="K3814" i="1"/>
  <c r="L3814" i="1"/>
  <c r="H3815" i="1"/>
  <c r="I3815" i="1"/>
  <c r="J3815" i="1"/>
  <c r="K3815" i="1"/>
  <c r="L3815" i="1"/>
  <c r="H3816" i="1"/>
  <c r="I3816" i="1"/>
  <c r="J3816" i="1"/>
  <c r="K3816" i="1"/>
  <c r="L3816" i="1"/>
  <c r="H3817" i="1"/>
  <c r="I3817" i="1"/>
  <c r="J3817" i="1"/>
  <c r="K3817" i="1"/>
  <c r="L3817" i="1"/>
  <c r="H3818" i="1"/>
  <c r="I3818" i="1"/>
  <c r="J3818" i="1"/>
  <c r="K3818" i="1"/>
  <c r="L3818" i="1"/>
  <c r="H3819" i="1"/>
  <c r="I3819" i="1"/>
  <c r="J3819" i="1"/>
  <c r="K3819" i="1"/>
  <c r="L3819" i="1"/>
  <c r="H3820" i="1"/>
  <c r="I3820" i="1"/>
  <c r="J3820" i="1"/>
  <c r="K3820" i="1"/>
  <c r="L3820" i="1"/>
  <c r="H3821" i="1"/>
  <c r="I3821" i="1"/>
  <c r="J3821" i="1"/>
  <c r="K3821" i="1"/>
  <c r="L3821" i="1"/>
  <c r="H3822" i="1"/>
  <c r="I3822" i="1"/>
  <c r="J3822" i="1"/>
  <c r="K3822" i="1"/>
  <c r="L3822" i="1"/>
  <c r="H3823" i="1"/>
  <c r="I3823" i="1"/>
  <c r="J3823" i="1"/>
  <c r="K3823" i="1"/>
  <c r="L3823" i="1"/>
  <c r="H3824" i="1"/>
  <c r="I3824" i="1"/>
  <c r="J3824" i="1"/>
  <c r="K3824" i="1"/>
  <c r="L3824" i="1"/>
  <c r="H3825" i="1"/>
  <c r="I3825" i="1"/>
  <c r="J3825" i="1"/>
  <c r="K3825" i="1"/>
  <c r="L3825" i="1"/>
  <c r="H3826" i="1"/>
  <c r="I3826" i="1"/>
  <c r="J3826" i="1"/>
  <c r="K3826" i="1"/>
  <c r="L3826" i="1"/>
  <c r="H3827" i="1"/>
  <c r="I3827" i="1"/>
  <c r="J3827" i="1"/>
  <c r="K3827" i="1"/>
  <c r="L3827" i="1"/>
  <c r="H3828" i="1"/>
  <c r="I3828" i="1"/>
  <c r="J3828" i="1"/>
  <c r="K3828" i="1"/>
  <c r="L3828" i="1"/>
  <c r="H3829" i="1"/>
  <c r="I3829" i="1"/>
  <c r="J3829" i="1"/>
  <c r="K3829" i="1"/>
  <c r="L3829" i="1"/>
  <c r="H3830" i="1"/>
  <c r="I3830" i="1"/>
  <c r="J3830" i="1"/>
  <c r="K3830" i="1"/>
  <c r="L3830" i="1"/>
  <c r="H3831" i="1"/>
  <c r="I3831" i="1"/>
  <c r="J3831" i="1"/>
  <c r="K3831" i="1"/>
  <c r="L3831" i="1"/>
  <c r="H3832" i="1"/>
  <c r="I3832" i="1"/>
  <c r="J3832" i="1"/>
  <c r="K3832" i="1"/>
  <c r="L3832" i="1"/>
  <c r="H3833" i="1"/>
  <c r="I3833" i="1"/>
  <c r="J3833" i="1"/>
  <c r="K3833" i="1"/>
  <c r="L3833" i="1"/>
  <c r="H3834" i="1"/>
  <c r="I3834" i="1"/>
  <c r="J3834" i="1"/>
  <c r="K3834" i="1"/>
  <c r="L3834" i="1"/>
  <c r="H3835" i="1"/>
  <c r="I3835" i="1"/>
  <c r="J3835" i="1"/>
  <c r="K3835" i="1"/>
  <c r="L3835" i="1"/>
  <c r="H3836" i="1"/>
  <c r="I3836" i="1"/>
  <c r="J3836" i="1"/>
  <c r="K3836" i="1"/>
  <c r="L3836" i="1"/>
  <c r="H3837" i="1"/>
  <c r="I3837" i="1"/>
  <c r="J3837" i="1"/>
  <c r="K3837" i="1"/>
  <c r="L3837" i="1"/>
  <c r="H3838" i="1"/>
  <c r="I3838" i="1"/>
  <c r="J3838" i="1"/>
  <c r="K3838" i="1"/>
  <c r="L3838" i="1"/>
  <c r="H3839" i="1"/>
  <c r="I3839" i="1"/>
  <c r="J3839" i="1"/>
  <c r="K3839" i="1"/>
  <c r="L3839" i="1"/>
  <c r="H3840" i="1"/>
  <c r="I3840" i="1"/>
  <c r="J3840" i="1"/>
  <c r="K3840" i="1"/>
  <c r="L3840" i="1"/>
  <c r="H3841" i="1"/>
  <c r="I3841" i="1"/>
  <c r="J3841" i="1"/>
  <c r="K3841" i="1"/>
  <c r="L3841" i="1"/>
  <c r="H3842" i="1"/>
  <c r="I3842" i="1"/>
  <c r="J3842" i="1"/>
  <c r="K3842" i="1"/>
  <c r="L3842" i="1"/>
  <c r="H3843" i="1"/>
  <c r="I3843" i="1"/>
  <c r="J3843" i="1"/>
  <c r="K3843" i="1"/>
  <c r="L3843" i="1"/>
  <c r="H3844" i="1"/>
  <c r="I3844" i="1"/>
  <c r="J3844" i="1"/>
  <c r="K3844" i="1"/>
  <c r="L3844" i="1"/>
  <c r="H3845" i="1"/>
  <c r="I3845" i="1"/>
  <c r="J3845" i="1"/>
  <c r="K3845" i="1"/>
  <c r="L3845" i="1"/>
  <c r="H3846" i="1"/>
  <c r="I3846" i="1"/>
  <c r="J3846" i="1"/>
  <c r="K3846" i="1"/>
  <c r="L3846" i="1"/>
  <c r="H3847" i="1"/>
  <c r="I3847" i="1"/>
  <c r="J3847" i="1"/>
  <c r="K3847" i="1"/>
  <c r="L3847" i="1"/>
  <c r="H3848" i="1"/>
  <c r="I3848" i="1"/>
  <c r="J3848" i="1"/>
  <c r="K3848" i="1"/>
  <c r="L3848" i="1"/>
  <c r="H3849" i="1"/>
  <c r="I3849" i="1"/>
  <c r="J3849" i="1"/>
  <c r="K3849" i="1"/>
  <c r="L3849" i="1"/>
  <c r="H3850" i="1"/>
  <c r="I3850" i="1"/>
  <c r="J3850" i="1"/>
  <c r="K3850" i="1"/>
  <c r="L3850" i="1"/>
  <c r="H3851" i="1"/>
  <c r="I3851" i="1"/>
  <c r="J3851" i="1"/>
  <c r="K3851" i="1"/>
  <c r="L3851" i="1"/>
  <c r="H3852" i="1"/>
  <c r="I3852" i="1"/>
  <c r="J3852" i="1"/>
  <c r="K3852" i="1"/>
  <c r="L3852" i="1"/>
  <c r="H3853" i="1"/>
  <c r="I3853" i="1"/>
  <c r="J3853" i="1"/>
  <c r="K3853" i="1"/>
  <c r="L3853" i="1"/>
  <c r="H3854" i="1"/>
  <c r="I3854" i="1"/>
  <c r="J3854" i="1"/>
  <c r="K3854" i="1"/>
  <c r="L3854" i="1"/>
  <c r="H3855" i="1"/>
  <c r="I3855" i="1"/>
  <c r="J3855" i="1"/>
  <c r="K3855" i="1"/>
  <c r="L3855" i="1"/>
  <c r="H3856" i="1"/>
  <c r="I3856" i="1"/>
  <c r="J3856" i="1"/>
  <c r="K3856" i="1"/>
  <c r="L3856" i="1"/>
  <c r="H3857" i="1"/>
  <c r="I3857" i="1"/>
  <c r="J3857" i="1"/>
  <c r="K3857" i="1"/>
  <c r="L3857" i="1"/>
  <c r="H3858" i="1"/>
  <c r="I3858" i="1"/>
  <c r="J3858" i="1"/>
  <c r="K3858" i="1"/>
  <c r="L3858" i="1"/>
  <c r="H3859" i="1"/>
  <c r="I3859" i="1"/>
  <c r="J3859" i="1"/>
  <c r="K3859" i="1"/>
  <c r="L3859" i="1"/>
  <c r="H3860" i="1"/>
  <c r="I3860" i="1"/>
  <c r="J3860" i="1"/>
  <c r="K3860" i="1"/>
  <c r="L3860" i="1"/>
  <c r="H3861" i="1"/>
  <c r="I3861" i="1"/>
  <c r="J3861" i="1"/>
  <c r="K3861" i="1"/>
  <c r="L3861" i="1"/>
  <c r="H3862" i="1"/>
  <c r="I3862" i="1"/>
  <c r="J3862" i="1"/>
  <c r="K3862" i="1"/>
  <c r="L3862" i="1"/>
  <c r="H3863" i="1"/>
  <c r="I3863" i="1"/>
  <c r="J3863" i="1"/>
  <c r="K3863" i="1"/>
  <c r="L3863" i="1"/>
  <c r="H3864" i="1"/>
  <c r="I3864" i="1"/>
  <c r="J3864" i="1"/>
  <c r="K3864" i="1"/>
  <c r="L3864" i="1"/>
  <c r="H3865" i="1"/>
  <c r="I3865" i="1"/>
  <c r="J3865" i="1"/>
  <c r="K3865" i="1"/>
  <c r="L3865" i="1"/>
  <c r="H3866" i="1"/>
  <c r="I3866" i="1"/>
  <c r="J3866" i="1"/>
  <c r="K3866" i="1"/>
  <c r="L3866" i="1"/>
  <c r="H3867" i="1"/>
  <c r="I3867" i="1"/>
  <c r="J3867" i="1"/>
  <c r="K3867" i="1"/>
  <c r="L3867" i="1"/>
  <c r="H3868" i="1"/>
  <c r="I3868" i="1"/>
  <c r="J3868" i="1"/>
  <c r="K3868" i="1"/>
  <c r="L3868" i="1"/>
  <c r="H3869" i="1"/>
  <c r="I3869" i="1"/>
  <c r="J3869" i="1"/>
  <c r="K3869" i="1"/>
  <c r="L3869" i="1"/>
  <c r="H3870" i="1"/>
  <c r="I3870" i="1"/>
  <c r="J3870" i="1"/>
  <c r="K3870" i="1"/>
  <c r="L3870" i="1"/>
  <c r="H3871" i="1"/>
  <c r="I3871" i="1"/>
  <c r="J3871" i="1"/>
  <c r="K3871" i="1"/>
  <c r="L3871" i="1"/>
  <c r="H3872" i="1"/>
  <c r="I3872" i="1"/>
  <c r="J3872" i="1"/>
  <c r="K3872" i="1"/>
  <c r="L3872" i="1"/>
  <c r="H3873" i="1"/>
  <c r="I3873" i="1"/>
  <c r="J3873" i="1"/>
  <c r="K3873" i="1"/>
  <c r="L3873" i="1"/>
  <c r="H3874" i="1"/>
  <c r="I3874" i="1"/>
  <c r="J3874" i="1"/>
  <c r="K3874" i="1"/>
  <c r="L3874" i="1"/>
  <c r="H3875" i="1"/>
  <c r="I3875" i="1"/>
  <c r="J3875" i="1"/>
  <c r="K3875" i="1"/>
  <c r="L3875" i="1"/>
  <c r="H3876" i="1"/>
  <c r="I3876" i="1"/>
  <c r="J3876" i="1"/>
  <c r="K3876" i="1"/>
  <c r="L3876" i="1"/>
  <c r="H3877" i="1"/>
  <c r="I3877" i="1"/>
  <c r="J3877" i="1"/>
  <c r="K3877" i="1"/>
  <c r="L3877" i="1"/>
  <c r="H3878" i="1"/>
  <c r="I3878" i="1"/>
  <c r="J3878" i="1"/>
  <c r="K3878" i="1"/>
  <c r="L3878" i="1"/>
  <c r="H3879" i="1"/>
  <c r="I3879" i="1"/>
  <c r="J3879" i="1"/>
  <c r="K3879" i="1"/>
  <c r="L3879" i="1"/>
  <c r="H3880" i="1"/>
  <c r="I3880" i="1"/>
  <c r="J3880" i="1"/>
  <c r="K3880" i="1"/>
  <c r="L3880" i="1"/>
  <c r="H3881" i="1"/>
  <c r="I3881" i="1"/>
  <c r="J3881" i="1"/>
  <c r="K3881" i="1"/>
  <c r="L3881" i="1"/>
  <c r="H3882" i="1"/>
  <c r="I3882" i="1"/>
  <c r="J3882" i="1"/>
  <c r="K3882" i="1"/>
  <c r="L3882" i="1"/>
  <c r="H3883" i="1"/>
  <c r="I3883" i="1"/>
  <c r="J3883" i="1"/>
  <c r="K3883" i="1"/>
  <c r="L3883" i="1"/>
  <c r="H3884" i="1"/>
  <c r="I3884" i="1"/>
  <c r="J3884" i="1"/>
  <c r="K3884" i="1"/>
  <c r="L3884" i="1"/>
  <c r="H3885" i="1"/>
  <c r="I3885" i="1"/>
  <c r="J3885" i="1"/>
  <c r="K3885" i="1"/>
  <c r="L3885" i="1"/>
  <c r="H3886" i="1"/>
  <c r="I3886" i="1"/>
  <c r="J3886" i="1"/>
  <c r="K3886" i="1"/>
  <c r="L3886" i="1"/>
  <c r="H3887" i="1"/>
  <c r="I3887" i="1"/>
  <c r="J3887" i="1"/>
  <c r="K3887" i="1"/>
  <c r="L3887" i="1"/>
  <c r="H3888" i="1"/>
  <c r="I3888" i="1"/>
  <c r="J3888" i="1"/>
  <c r="K3888" i="1"/>
  <c r="L3888" i="1"/>
  <c r="H3889" i="1"/>
  <c r="I3889" i="1"/>
  <c r="J3889" i="1"/>
  <c r="K3889" i="1"/>
  <c r="L3889" i="1"/>
  <c r="H3890" i="1"/>
  <c r="I3890" i="1"/>
  <c r="J3890" i="1"/>
  <c r="K3890" i="1"/>
  <c r="L3890" i="1"/>
  <c r="H3891" i="1"/>
  <c r="I3891" i="1"/>
  <c r="J3891" i="1"/>
  <c r="K3891" i="1"/>
  <c r="L3891" i="1"/>
  <c r="H3892" i="1"/>
  <c r="I3892" i="1"/>
  <c r="J3892" i="1"/>
  <c r="K3892" i="1"/>
  <c r="L3892" i="1"/>
  <c r="H3893" i="1"/>
  <c r="I3893" i="1"/>
  <c r="J3893" i="1"/>
  <c r="K3893" i="1"/>
  <c r="L3893" i="1"/>
  <c r="H3894" i="1"/>
  <c r="I3894" i="1"/>
  <c r="J3894" i="1"/>
  <c r="K3894" i="1"/>
  <c r="L3894" i="1"/>
  <c r="H3895" i="1"/>
  <c r="I3895" i="1"/>
  <c r="J3895" i="1"/>
  <c r="K3895" i="1"/>
  <c r="L3895" i="1"/>
  <c r="H3896" i="1"/>
  <c r="I3896" i="1"/>
  <c r="J3896" i="1"/>
  <c r="K3896" i="1"/>
  <c r="L3896" i="1"/>
  <c r="H3897" i="1"/>
  <c r="I3897" i="1"/>
  <c r="J3897" i="1"/>
  <c r="K3897" i="1"/>
  <c r="L3897" i="1"/>
  <c r="H3898" i="1"/>
  <c r="I3898" i="1"/>
  <c r="J3898" i="1"/>
  <c r="K3898" i="1"/>
  <c r="L3898" i="1"/>
  <c r="H3899" i="1"/>
  <c r="I3899" i="1"/>
  <c r="J3899" i="1"/>
  <c r="K3899" i="1"/>
  <c r="L3899" i="1"/>
  <c r="H3900" i="1"/>
  <c r="I3900" i="1"/>
  <c r="J3900" i="1"/>
  <c r="K3900" i="1"/>
  <c r="L3900" i="1"/>
  <c r="H3901" i="1"/>
  <c r="I3901" i="1"/>
  <c r="J3901" i="1"/>
  <c r="K3901" i="1"/>
  <c r="L3901" i="1"/>
  <c r="H3902" i="1"/>
  <c r="I3902" i="1"/>
  <c r="J3902" i="1"/>
  <c r="K3902" i="1"/>
  <c r="L3902" i="1"/>
  <c r="H3903" i="1"/>
  <c r="I3903" i="1"/>
  <c r="J3903" i="1"/>
  <c r="K3903" i="1"/>
  <c r="L3903" i="1"/>
  <c r="H3904" i="1"/>
  <c r="I3904" i="1"/>
  <c r="J3904" i="1"/>
  <c r="K3904" i="1"/>
  <c r="L3904" i="1"/>
  <c r="H3905" i="1"/>
  <c r="I3905" i="1"/>
  <c r="J3905" i="1"/>
  <c r="K3905" i="1"/>
  <c r="L3905" i="1"/>
  <c r="H3906" i="1"/>
  <c r="I3906" i="1"/>
  <c r="J3906" i="1"/>
  <c r="K3906" i="1"/>
  <c r="L3906" i="1"/>
  <c r="H3907" i="1"/>
  <c r="I3907" i="1"/>
  <c r="J3907" i="1"/>
  <c r="K3907" i="1"/>
  <c r="L3907" i="1"/>
  <c r="H3908" i="1"/>
  <c r="I3908" i="1"/>
  <c r="J3908" i="1"/>
  <c r="K3908" i="1"/>
  <c r="L3908" i="1"/>
  <c r="H3909" i="1"/>
  <c r="I3909" i="1"/>
  <c r="J3909" i="1"/>
  <c r="K3909" i="1"/>
  <c r="L3909" i="1"/>
  <c r="H3910" i="1"/>
  <c r="I3910" i="1"/>
  <c r="J3910" i="1"/>
  <c r="K3910" i="1"/>
  <c r="L3910" i="1"/>
  <c r="H3911" i="1"/>
  <c r="I3911" i="1"/>
  <c r="J3911" i="1"/>
  <c r="K3911" i="1"/>
  <c r="L3911" i="1"/>
  <c r="H3912" i="1"/>
  <c r="I3912" i="1"/>
  <c r="J3912" i="1"/>
  <c r="K3912" i="1"/>
  <c r="L3912" i="1"/>
  <c r="H3913" i="1"/>
  <c r="I3913" i="1"/>
  <c r="J3913" i="1"/>
  <c r="K3913" i="1"/>
  <c r="L3913" i="1"/>
  <c r="H3914" i="1"/>
  <c r="I3914" i="1"/>
  <c r="J3914" i="1"/>
  <c r="K3914" i="1"/>
  <c r="L3914" i="1"/>
  <c r="H3915" i="1"/>
  <c r="I3915" i="1"/>
  <c r="J3915" i="1"/>
  <c r="K3915" i="1"/>
  <c r="L3915" i="1"/>
  <c r="H3916" i="1"/>
  <c r="I3916" i="1"/>
  <c r="J3916" i="1"/>
  <c r="K3916" i="1"/>
  <c r="L3916" i="1"/>
  <c r="H3917" i="1"/>
  <c r="I3917" i="1"/>
  <c r="J3917" i="1"/>
  <c r="K3917" i="1"/>
  <c r="L3917" i="1"/>
  <c r="H3918" i="1"/>
  <c r="I3918" i="1"/>
  <c r="J3918" i="1"/>
  <c r="K3918" i="1"/>
  <c r="L3918" i="1"/>
  <c r="H3919" i="1"/>
  <c r="I3919" i="1"/>
  <c r="J3919" i="1"/>
  <c r="K3919" i="1"/>
  <c r="L3919" i="1"/>
  <c r="H3920" i="1"/>
  <c r="I3920" i="1"/>
  <c r="J3920" i="1"/>
  <c r="K3920" i="1"/>
  <c r="L3920" i="1"/>
  <c r="H3921" i="1"/>
  <c r="I3921" i="1"/>
  <c r="J3921" i="1"/>
  <c r="K3921" i="1"/>
  <c r="L3921" i="1"/>
  <c r="H3922" i="1"/>
  <c r="I3922" i="1"/>
  <c r="J3922" i="1"/>
  <c r="K3922" i="1"/>
  <c r="L3922" i="1"/>
  <c r="H3923" i="1"/>
  <c r="I3923" i="1"/>
  <c r="J3923" i="1"/>
  <c r="K3923" i="1"/>
  <c r="L3923" i="1"/>
  <c r="H3924" i="1"/>
  <c r="I3924" i="1"/>
  <c r="J3924" i="1"/>
  <c r="K3924" i="1"/>
  <c r="L3924" i="1"/>
  <c r="H3925" i="1"/>
  <c r="I3925" i="1"/>
  <c r="J3925" i="1"/>
  <c r="K3925" i="1"/>
  <c r="L3925" i="1"/>
  <c r="H3926" i="1"/>
  <c r="I3926" i="1"/>
  <c r="J3926" i="1"/>
  <c r="K3926" i="1"/>
  <c r="L3926" i="1"/>
  <c r="H3927" i="1"/>
  <c r="I3927" i="1"/>
  <c r="J3927" i="1"/>
  <c r="K3927" i="1"/>
  <c r="L3927" i="1"/>
  <c r="H3928" i="1"/>
  <c r="I3928" i="1"/>
  <c r="J3928" i="1"/>
  <c r="K3928" i="1"/>
  <c r="L3928" i="1"/>
  <c r="H3929" i="1"/>
  <c r="I3929" i="1"/>
  <c r="J3929" i="1"/>
  <c r="K3929" i="1"/>
  <c r="L3929" i="1"/>
  <c r="H3930" i="1"/>
  <c r="I3930" i="1"/>
  <c r="J3930" i="1"/>
  <c r="K3930" i="1"/>
  <c r="L3930" i="1"/>
  <c r="H3931" i="1"/>
  <c r="I3931" i="1"/>
  <c r="J3931" i="1"/>
  <c r="K3931" i="1"/>
  <c r="L3931" i="1"/>
  <c r="H3932" i="1"/>
  <c r="I3932" i="1"/>
  <c r="J3932" i="1"/>
  <c r="K3932" i="1"/>
  <c r="L3932" i="1"/>
  <c r="H3933" i="1"/>
  <c r="I3933" i="1"/>
  <c r="J3933" i="1"/>
  <c r="K3933" i="1"/>
  <c r="L3933" i="1"/>
  <c r="H3934" i="1"/>
  <c r="I3934" i="1"/>
  <c r="J3934" i="1"/>
  <c r="K3934" i="1"/>
  <c r="L3934" i="1"/>
  <c r="H3935" i="1"/>
  <c r="I3935" i="1"/>
  <c r="J3935" i="1"/>
  <c r="K3935" i="1"/>
  <c r="L3935" i="1"/>
  <c r="H3936" i="1"/>
  <c r="I3936" i="1"/>
  <c r="J3936" i="1"/>
  <c r="K3936" i="1"/>
  <c r="L3936" i="1"/>
  <c r="H3937" i="1"/>
  <c r="I3937" i="1"/>
  <c r="J3937" i="1"/>
  <c r="K3937" i="1"/>
  <c r="L3937" i="1"/>
  <c r="H3938" i="1"/>
  <c r="I3938" i="1"/>
  <c r="J3938" i="1"/>
  <c r="K3938" i="1"/>
  <c r="L3938" i="1"/>
  <c r="H3939" i="1"/>
  <c r="I3939" i="1"/>
  <c r="J3939" i="1"/>
  <c r="K3939" i="1"/>
  <c r="L3939" i="1"/>
  <c r="H3940" i="1"/>
  <c r="I3940" i="1"/>
  <c r="J3940" i="1"/>
  <c r="K3940" i="1"/>
  <c r="L3940" i="1"/>
  <c r="H3941" i="1"/>
  <c r="I3941" i="1"/>
  <c r="J3941" i="1"/>
  <c r="K3941" i="1"/>
  <c r="L3941" i="1"/>
  <c r="H3942" i="1"/>
  <c r="I3942" i="1"/>
  <c r="J3942" i="1"/>
  <c r="K3942" i="1"/>
  <c r="L3942" i="1"/>
  <c r="H3943" i="1"/>
  <c r="I3943" i="1"/>
  <c r="J3943" i="1"/>
  <c r="K3943" i="1"/>
  <c r="L3943" i="1"/>
  <c r="H3944" i="1"/>
  <c r="I3944" i="1"/>
  <c r="J3944" i="1"/>
  <c r="K3944" i="1"/>
  <c r="L3944" i="1"/>
  <c r="H3945" i="1"/>
  <c r="I3945" i="1"/>
  <c r="J3945" i="1"/>
  <c r="K3945" i="1"/>
  <c r="L3945" i="1"/>
  <c r="H3946" i="1"/>
  <c r="I3946" i="1"/>
  <c r="J3946" i="1"/>
  <c r="K3946" i="1"/>
  <c r="L3946" i="1"/>
  <c r="H3947" i="1"/>
  <c r="I3947" i="1"/>
  <c r="J3947" i="1"/>
  <c r="K3947" i="1"/>
  <c r="L3947" i="1"/>
  <c r="H3948" i="1"/>
  <c r="I3948" i="1"/>
  <c r="J3948" i="1"/>
  <c r="K3948" i="1"/>
  <c r="L3948" i="1"/>
  <c r="H3949" i="1"/>
  <c r="I3949" i="1"/>
  <c r="J3949" i="1"/>
  <c r="K3949" i="1"/>
  <c r="L3949" i="1"/>
  <c r="H3950" i="1"/>
  <c r="I3950" i="1"/>
  <c r="J3950" i="1"/>
  <c r="K3950" i="1"/>
  <c r="L3950" i="1"/>
  <c r="H3951" i="1"/>
  <c r="I3951" i="1"/>
  <c r="J3951" i="1"/>
  <c r="K3951" i="1"/>
  <c r="L3951" i="1"/>
  <c r="H3952" i="1"/>
  <c r="I3952" i="1"/>
  <c r="J3952" i="1"/>
  <c r="K3952" i="1"/>
  <c r="L3952" i="1"/>
  <c r="H3953" i="1"/>
  <c r="I3953" i="1"/>
  <c r="J3953" i="1"/>
  <c r="K3953" i="1"/>
  <c r="L3953" i="1"/>
  <c r="H3954" i="1"/>
  <c r="I3954" i="1"/>
  <c r="J3954" i="1"/>
  <c r="K3954" i="1"/>
  <c r="L3954" i="1"/>
  <c r="H3955" i="1"/>
  <c r="I3955" i="1"/>
  <c r="J3955" i="1"/>
  <c r="K3955" i="1"/>
  <c r="L3955" i="1"/>
  <c r="H3956" i="1"/>
  <c r="I3956" i="1"/>
  <c r="J3956" i="1"/>
  <c r="K3956" i="1"/>
  <c r="L3956" i="1"/>
  <c r="H3957" i="1"/>
  <c r="I3957" i="1"/>
  <c r="J3957" i="1"/>
  <c r="K3957" i="1"/>
  <c r="L3957" i="1"/>
  <c r="H3958" i="1"/>
  <c r="I3958" i="1"/>
  <c r="J3958" i="1"/>
  <c r="K3958" i="1"/>
  <c r="L3958" i="1"/>
  <c r="H3959" i="1"/>
  <c r="I3959" i="1"/>
  <c r="J3959" i="1"/>
  <c r="K3959" i="1"/>
  <c r="L3959" i="1"/>
  <c r="H3960" i="1"/>
  <c r="I3960" i="1"/>
  <c r="J3960" i="1"/>
  <c r="K3960" i="1"/>
  <c r="L3960" i="1"/>
  <c r="H3961" i="1"/>
  <c r="I3961" i="1"/>
  <c r="J3961" i="1"/>
  <c r="K3961" i="1"/>
  <c r="L3961" i="1"/>
  <c r="H3962" i="1"/>
  <c r="I3962" i="1"/>
  <c r="J3962" i="1"/>
  <c r="K3962" i="1"/>
  <c r="L3962" i="1"/>
  <c r="H3963" i="1"/>
  <c r="I3963" i="1"/>
  <c r="J3963" i="1"/>
  <c r="K3963" i="1"/>
  <c r="L3963" i="1"/>
  <c r="H3964" i="1"/>
  <c r="I3964" i="1"/>
  <c r="J3964" i="1"/>
  <c r="K3964" i="1"/>
  <c r="L3964" i="1"/>
  <c r="H3965" i="1"/>
  <c r="I3965" i="1"/>
  <c r="J3965" i="1"/>
  <c r="K3965" i="1"/>
  <c r="L3965" i="1"/>
  <c r="H3966" i="1"/>
  <c r="I3966" i="1"/>
  <c r="J3966" i="1"/>
  <c r="K3966" i="1"/>
  <c r="L3966" i="1"/>
  <c r="H3967" i="1"/>
  <c r="I3967" i="1"/>
  <c r="J3967" i="1"/>
  <c r="K3967" i="1"/>
  <c r="L3967" i="1"/>
  <c r="H3968" i="1"/>
  <c r="I3968" i="1"/>
  <c r="J3968" i="1"/>
  <c r="K3968" i="1"/>
  <c r="L3968" i="1"/>
  <c r="H3969" i="1"/>
  <c r="I3969" i="1"/>
  <c r="J3969" i="1"/>
  <c r="K3969" i="1"/>
  <c r="L3969" i="1"/>
  <c r="H3970" i="1"/>
  <c r="I3970" i="1"/>
  <c r="J3970" i="1"/>
  <c r="K3970" i="1"/>
  <c r="L3970" i="1"/>
  <c r="H3971" i="1"/>
  <c r="I3971" i="1"/>
  <c r="J3971" i="1"/>
  <c r="K3971" i="1"/>
  <c r="L3971" i="1"/>
  <c r="H3972" i="1"/>
  <c r="I3972" i="1"/>
  <c r="J3972" i="1"/>
  <c r="K3972" i="1"/>
  <c r="L3972" i="1"/>
  <c r="H3973" i="1"/>
  <c r="I3973" i="1"/>
  <c r="J3973" i="1"/>
  <c r="K3973" i="1"/>
  <c r="L3973" i="1"/>
  <c r="H3974" i="1"/>
  <c r="I3974" i="1"/>
  <c r="J3974" i="1"/>
  <c r="K3974" i="1"/>
  <c r="L3974" i="1"/>
  <c r="H3975" i="1"/>
  <c r="I3975" i="1"/>
  <c r="J3975" i="1"/>
  <c r="K3975" i="1"/>
  <c r="L3975" i="1"/>
  <c r="H3976" i="1"/>
  <c r="I3976" i="1"/>
  <c r="J3976" i="1"/>
  <c r="K3976" i="1"/>
  <c r="L3976" i="1"/>
  <c r="H3977" i="1"/>
  <c r="I3977" i="1"/>
  <c r="J3977" i="1"/>
  <c r="K3977" i="1"/>
  <c r="L3977" i="1"/>
  <c r="H3978" i="1"/>
  <c r="I3978" i="1"/>
  <c r="J3978" i="1"/>
  <c r="K3978" i="1"/>
  <c r="L3978" i="1"/>
  <c r="H3979" i="1"/>
  <c r="I3979" i="1"/>
  <c r="J3979" i="1"/>
  <c r="K3979" i="1"/>
  <c r="L3979" i="1"/>
  <c r="H3980" i="1"/>
  <c r="I3980" i="1"/>
  <c r="J3980" i="1"/>
  <c r="K3980" i="1"/>
  <c r="L3980" i="1"/>
  <c r="H3981" i="1"/>
  <c r="I3981" i="1"/>
  <c r="J3981" i="1"/>
  <c r="K3981" i="1"/>
  <c r="L3981" i="1"/>
  <c r="H3982" i="1"/>
  <c r="I3982" i="1"/>
  <c r="J3982" i="1"/>
  <c r="K3982" i="1"/>
  <c r="L3982" i="1"/>
  <c r="H3983" i="1"/>
  <c r="I3983" i="1"/>
  <c r="J3983" i="1"/>
  <c r="K3983" i="1"/>
  <c r="L3983" i="1"/>
  <c r="H3984" i="1"/>
  <c r="I3984" i="1"/>
  <c r="J3984" i="1"/>
  <c r="K3984" i="1"/>
  <c r="L3984" i="1"/>
  <c r="H3985" i="1"/>
  <c r="I3985" i="1"/>
  <c r="J3985" i="1"/>
  <c r="K3985" i="1"/>
  <c r="L3985" i="1"/>
  <c r="H3986" i="1"/>
  <c r="I3986" i="1"/>
  <c r="J3986" i="1"/>
  <c r="K3986" i="1"/>
  <c r="L3986" i="1"/>
  <c r="H3987" i="1"/>
  <c r="I3987" i="1"/>
  <c r="J3987" i="1"/>
  <c r="K3987" i="1"/>
  <c r="L3987" i="1"/>
  <c r="H3988" i="1"/>
  <c r="I3988" i="1"/>
  <c r="J3988" i="1"/>
  <c r="K3988" i="1"/>
  <c r="L3988" i="1"/>
  <c r="H3989" i="1"/>
  <c r="I3989" i="1"/>
  <c r="J3989" i="1"/>
  <c r="K3989" i="1"/>
  <c r="L3989" i="1"/>
  <c r="H3990" i="1"/>
  <c r="I3990" i="1"/>
  <c r="J3990" i="1"/>
  <c r="K3990" i="1"/>
  <c r="L3990" i="1"/>
  <c r="H3991" i="1"/>
  <c r="I3991" i="1"/>
  <c r="J3991" i="1"/>
  <c r="K3991" i="1"/>
  <c r="L3991" i="1"/>
  <c r="H3992" i="1"/>
  <c r="I3992" i="1"/>
  <c r="J3992" i="1"/>
  <c r="K3992" i="1"/>
  <c r="L3992" i="1"/>
  <c r="H3993" i="1"/>
  <c r="I3993" i="1"/>
  <c r="J3993" i="1"/>
  <c r="K3993" i="1"/>
  <c r="L3993" i="1"/>
  <c r="H3994" i="1"/>
  <c r="I3994" i="1"/>
  <c r="J3994" i="1"/>
  <c r="K3994" i="1"/>
  <c r="L3994" i="1"/>
  <c r="H3995" i="1"/>
  <c r="I3995" i="1"/>
  <c r="J3995" i="1"/>
  <c r="K3995" i="1"/>
  <c r="L3995" i="1"/>
  <c r="H3996" i="1"/>
  <c r="I3996" i="1"/>
  <c r="J3996" i="1"/>
  <c r="K3996" i="1"/>
  <c r="L3996" i="1"/>
  <c r="H3997" i="1"/>
  <c r="I3997" i="1"/>
  <c r="J3997" i="1"/>
  <c r="K3997" i="1"/>
  <c r="L3997" i="1"/>
  <c r="H3998" i="1"/>
  <c r="I3998" i="1"/>
  <c r="J3998" i="1"/>
  <c r="K3998" i="1"/>
  <c r="L3998" i="1"/>
  <c r="H3999" i="1"/>
  <c r="I3999" i="1"/>
  <c r="J3999" i="1"/>
  <c r="K3999" i="1"/>
  <c r="L3999" i="1"/>
  <c r="H4000" i="1"/>
  <c r="I4000" i="1"/>
  <c r="J4000" i="1"/>
  <c r="K4000" i="1"/>
  <c r="L4000" i="1"/>
  <c r="H4001" i="1"/>
  <c r="I4001" i="1"/>
  <c r="J4001" i="1"/>
  <c r="K4001" i="1"/>
  <c r="L4001" i="1"/>
  <c r="H4002" i="1"/>
  <c r="I4002" i="1"/>
  <c r="J4002" i="1"/>
  <c r="K4002" i="1"/>
  <c r="L4002" i="1"/>
  <c r="H4003" i="1"/>
  <c r="I4003" i="1"/>
  <c r="J4003" i="1"/>
  <c r="K4003" i="1"/>
  <c r="L4003" i="1"/>
  <c r="H4004" i="1"/>
  <c r="I4004" i="1"/>
  <c r="J4004" i="1"/>
  <c r="K4004" i="1"/>
  <c r="L4004" i="1"/>
  <c r="H4005" i="1"/>
  <c r="I4005" i="1"/>
  <c r="J4005" i="1"/>
  <c r="K4005" i="1"/>
  <c r="L4005" i="1"/>
  <c r="H4006" i="1"/>
  <c r="I4006" i="1"/>
  <c r="J4006" i="1"/>
  <c r="K4006" i="1"/>
  <c r="L4006" i="1"/>
  <c r="H4007" i="1"/>
  <c r="I4007" i="1"/>
  <c r="J4007" i="1"/>
  <c r="K4007" i="1"/>
  <c r="L4007" i="1"/>
  <c r="H4008" i="1"/>
  <c r="I4008" i="1"/>
  <c r="J4008" i="1"/>
  <c r="K4008" i="1"/>
  <c r="L4008" i="1"/>
  <c r="H4009" i="1"/>
  <c r="I4009" i="1"/>
  <c r="J4009" i="1"/>
  <c r="K4009" i="1"/>
  <c r="L4009" i="1"/>
  <c r="H4010" i="1"/>
  <c r="I4010" i="1"/>
  <c r="J4010" i="1"/>
  <c r="K4010" i="1"/>
  <c r="L4010" i="1"/>
  <c r="H4011" i="1"/>
  <c r="I4011" i="1"/>
  <c r="J4011" i="1"/>
  <c r="K4011" i="1"/>
  <c r="L4011" i="1"/>
  <c r="H4012" i="1"/>
  <c r="I4012" i="1"/>
  <c r="J4012" i="1"/>
  <c r="K4012" i="1"/>
  <c r="L4012" i="1"/>
  <c r="H4013" i="1"/>
  <c r="I4013" i="1"/>
  <c r="J4013" i="1"/>
  <c r="K4013" i="1"/>
  <c r="L4013" i="1"/>
  <c r="H4014" i="1"/>
  <c r="I4014" i="1"/>
  <c r="J4014" i="1"/>
  <c r="K4014" i="1"/>
  <c r="L4014" i="1"/>
  <c r="H4015" i="1"/>
  <c r="I4015" i="1"/>
  <c r="J4015" i="1"/>
  <c r="K4015" i="1"/>
  <c r="L4015" i="1"/>
  <c r="H4016" i="1"/>
  <c r="I4016" i="1"/>
  <c r="J4016" i="1"/>
  <c r="K4016" i="1"/>
  <c r="L4016" i="1"/>
  <c r="H4017" i="1"/>
  <c r="I4017" i="1"/>
  <c r="J4017" i="1"/>
  <c r="K4017" i="1"/>
  <c r="L4017" i="1"/>
  <c r="H4018" i="1"/>
  <c r="I4018" i="1"/>
  <c r="J4018" i="1"/>
  <c r="K4018" i="1"/>
  <c r="L4018" i="1"/>
  <c r="H4019" i="1"/>
  <c r="I4019" i="1"/>
  <c r="J4019" i="1"/>
  <c r="K4019" i="1"/>
  <c r="L4019" i="1"/>
  <c r="H4020" i="1"/>
  <c r="I4020" i="1"/>
  <c r="J4020" i="1"/>
  <c r="K4020" i="1"/>
  <c r="L4020" i="1"/>
  <c r="H4021" i="1"/>
  <c r="I4021" i="1"/>
  <c r="J4021" i="1"/>
  <c r="K4021" i="1"/>
  <c r="L4021" i="1"/>
  <c r="H4022" i="1"/>
  <c r="I4022" i="1"/>
  <c r="J4022" i="1"/>
  <c r="K4022" i="1"/>
  <c r="L4022" i="1"/>
  <c r="H4023" i="1"/>
  <c r="I4023" i="1"/>
  <c r="J4023" i="1"/>
  <c r="K4023" i="1"/>
  <c r="L4023" i="1"/>
  <c r="H4024" i="1"/>
  <c r="I4024" i="1"/>
  <c r="J4024" i="1"/>
  <c r="K4024" i="1"/>
  <c r="L4024" i="1"/>
  <c r="H4025" i="1"/>
  <c r="I4025" i="1"/>
  <c r="J4025" i="1"/>
  <c r="K4025" i="1"/>
  <c r="L4025" i="1"/>
  <c r="H4026" i="1"/>
  <c r="I4026" i="1"/>
  <c r="J4026" i="1"/>
  <c r="K4026" i="1"/>
  <c r="L4026" i="1"/>
  <c r="H4027" i="1"/>
  <c r="I4027" i="1"/>
  <c r="J4027" i="1"/>
  <c r="K4027" i="1"/>
  <c r="L4027" i="1"/>
  <c r="H4028" i="1"/>
  <c r="I4028" i="1"/>
  <c r="J4028" i="1"/>
  <c r="K4028" i="1"/>
  <c r="L4028" i="1"/>
  <c r="H4029" i="1"/>
  <c r="I4029" i="1"/>
  <c r="J4029" i="1"/>
  <c r="K4029" i="1"/>
  <c r="L4029" i="1"/>
  <c r="H4030" i="1"/>
  <c r="I4030" i="1"/>
  <c r="J4030" i="1"/>
  <c r="K4030" i="1"/>
  <c r="L4030" i="1"/>
  <c r="H4031" i="1"/>
  <c r="I4031" i="1"/>
  <c r="J4031" i="1"/>
  <c r="K4031" i="1"/>
  <c r="L4031" i="1"/>
  <c r="H4032" i="1"/>
  <c r="I4032" i="1"/>
  <c r="J4032" i="1"/>
  <c r="K4032" i="1"/>
  <c r="L4032" i="1"/>
  <c r="H4033" i="1"/>
  <c r="I4033" i="1"/>
  <c r="J4033" i="1"/>
  <c r="K4033" i="1"/>
  <c r="L4033" i="1"/>
  <c r="H4034" i="1"/>
  <c r="I4034" i="1"/>
  <c r="J4034" i="1"/>
  <c r="K4034" i="1"/>
  <c r="L4034" i="1"/>
  <c r="H4035" i="1"/>
  <c r="I4035" i="1"/>
  <c r="J4035" i="1"/>
  <c r="K4035" i="1"/>
  <c r="L4035" i="1"/>
  <c r="H4036" i="1"/>
  <c r="I4036" i="1"/>
  <c r="J4036" i="1"/>
  <c r="K4036" i="1"/>
  <c r="L4036" i="1"/>
  <c r="H4037" i="1"/>
  <c r="I4037" i="1"/>
  <c r="J4037" i="1"/>
  <c r="K4037" i="1"/>
  <c r="L4037" i="1"/>
  <c r="H4038" i="1"/>
  <c r="I4038" i="1"/>
  <c r="J4038" i="1"/>
  <c r="K4038" i="1"/>
  <c r="L4038" i="1"/>
  <c r="H4039" i="1"/>
  <c r="I4039" i="1"/>
  <c r="J4039" i="1"/>
  <c r="K4039" i="1"/>
  <c r="L4039" i="1"/>
  <c r="H4040" i="1"/>
  <c r="I4040" i="1"/>
  <c r="J4040" i="1"/>
  <c r="K4040" i="1"/>
  <c r="L4040" i="1"/>
  <c r="H4041" i="1"/>
  <c r="I4041" i="1"/>
  <c r="J4041" i="1"/>
  <c r="K4041" i="1"/>
  <c r="L4041" i="1"/>
  <c r="H4042" i="1"/>
  <c r="I4042" i="1"/>
  <c r="J4042" i="1"/>
  <c r="K4042" i="1"/>
  <c r="L4042" i="1"/>
  <c r="H4043" i="1"/>
  <c r="I4043" i="1"/>
  <c r="J4043" i="1"/>
  <c r="K4043" i="1"/>
  <c r="L4043" i="1"/>
  <c r="H4044" i="1"/>
  <c r="I4044" i="1"/>
  <c r="J4044" i="1"/>
  <c r="K4044" i="1"/>
  <c r="L4044" i="1"/>
  <c r="H4045" i="1"/>
  <c r="I4045" i="1"/>
  <c r="J4045" i="1"/>
  <c r="K4045" i="1"/>
  <c r="L4045" i="1"/>
  <c r="H4046" i="1"/>
  <c r="I4046" i="1"/>
  <c r="J4046" i="1"/>
  <c r="K4046" i="1"/>
  <c r="L4046" i="1"/>
  <c r="H4047" i="1"/>
  <c r="I4047" i="1"/>
  <c r="J4047" i="1"/>
  <c r="K4047" i="1"/>
  <c r="L4047" i="1"/>
  <c r="H4048" i="1"/>
  <c r="I4048" i="1"/>
  <c r="J4048" i="1"/>
  <c r="K4048" i="1"/>
  <c r="L4048" i="1"/>
  <c r="H4049" i="1"/>
  <c r="I4049" i="1"/>
  <c r="J4049" i="1"/>
  <c r="K4049" i="1"/>
  <c r="L4049" i="1"/>
  <c r="H4050" i="1"/>
  <c r="I4050" i="1"/>
  <c r="J4050" i="1"/>
  <c r="K4050" i="1"/>
  <c r="L4050" i="1"/>
  <c r="H4051" i="1"/>
  <c r="I4051" i="1"/>
  <c r="J4051" i="1"/>
  <c r="K4051" i="1"/>
  <c r="L4051" i="1"/>
  <c r="H4052" i="1"/>
  <c r="I4052" i="1"/>
  <c r="J4052" i="1"/>
  <c r="K4052" i="1"/>
  <c r="L4052" i="1"/>
  <c r="H4053" i="1"/>
  <c r="I4053" i="1"/>
  <c r="J4053" i="1"/>
  <c r="K4053" i="1"/>
  <c r="L4053" i="1"/>
  <c r="H4054" i="1"/>
  <c r="I4054" i="1"/>
  <c r="J4054" i="1"/>
  <c r="K4054" i="1"/>
  <c r="L4054" i="1"/>
  <c r="H4055" i="1"/>
  <c r="I4055" i="1"/>
  <c r="J4055" i="1"/>
  <c r="K4055" i="1"/>
  <c r="L4055" i="1"/>
  <c r="H4056" i="1"/>
  <c r="I4056" i="1"/>
  <c r="J4056" i="1"/>
  <c r="K4056" i="1"/>
  <c r="L4056" i="1"/>
  <c r="H4057" i="1"/>
  <c r="I4057" i="1"/>
  <c r="J4057" i="1"/>
  <c r="K4057" i="1"/>
  <c r="L4057" i="1"/>
  <c r="H4058" i="1"/>
  <c r="I4058" i="1"/>
  <c r="J4058" i="1"/>
  <c r="K4058" i="1"/>
  <c r="L4058" i="1"/>
  <c r="H4059" i="1"/>
  <c r="I4059" i="1"/>
  <c r="J4059" i="1"/>
  <c r="K4059" i="1"/>
  <c r="L4059" i="1"/>
  <c r="H4060" i="1"/>
  <c r="I4060" i="1"/>
  <c r="J4060" i="1"/>
  <c r="K4060" i="1"/>
  <c r="L4060" i="1"/>
  <c r="H4061" i="1"/>
  <c r="I4061" i="1"/>
  <c r="J4061" i="1"/>
  <c r="K4061" i="1"/>
  <c r="L4061" i="1"/>
  <c r="H4062" i="1"/>
  <c r="I4062" i="1"/>
  <c r="J4062" i="1"/>
  <c r="K4062" i="1"/>
  <c r="L4062" i="1"/>
  <c r="H4063" i="1"/>
  <c r="I4063" i="1"/>
  <c r="J4063" i="1"/>
  <c r="K4063" i="1"/>
  <c r="L4063" i="1"/>
  <c r="H4064" i="1"/>
  <c r="I4064" i="1"/>
  <c r="J4064" i="1"/>
  <c r="K4064" i="1"/>
  <c r="L4064" i="1"/>
  <c r="H4065" i="1"/>
  <c r="I4065" i="1"/>
  <c r="J4065" i="1"/>
  <c r="K4065" i="1"/>
  <c r="L4065" i="1"/>
  <c r="H4066" i="1"/>
  <c r="I4066" i="1"/>
  <c r="J4066" i="1"/>
  <c r="K4066" i="1"/>
  <c r="L4066" i="1"/>
  <c r="H4067" i="1"/>
  <c r="I4067" i="1"/>
  <c r="J4067" i="1"/>
  <c r="K4067" i="1"/>
  <c r="L4067" i="1"/>
  <c r="H4068" i="1"/>
  <c r="I4068" i="1"/>
  <c r="J4068" i="1"/>
  <c r="K4068" i="1"/>
  <c r="L4068" i="1"/>
  <c r="H4069" i="1"/>
  <c r="I4069" i="1"/>
  <c r="J4069" i="1"/>
  <c r="K4069" i="1"/>
  <c r="L4069" i="1"/>
  <c r="H4070" i="1"/>
  <c r="I4070" i="1"/>
  <c r="J4070" i="1"/>
  <c r="K4070" i="1"/>
  <c r="L4070" i="1"/>
  <c r="H4071" i="1"/>
  <c r="I4071" i="1"/>
  <c r="J4071" i="1"/>
  <c r="K4071" i="1"/>
  <c r="L4071" i="1"/>
  <c r="H4072" i="1"/>
  <c r="I4072" i="1"/>
  <c r="J4072" i="1"/>
  <c r="K4072" i="1"/>
  <c r="L4072" i="1"/>
  <c r="H4073" i="1"/>
  <c r="I4073" i="1"/>
  <c r="J4073" i="1"/>
  <c r="K4073" i="1"/>
  <c r="L4073" i="1"/>
  <c r="H4074" i="1"/>
  <c r="I4074" i="1"/>
  <c r="J4074" i="1"/>
  <c r="K4074" i="1"/>
  <c r="L4074" i="1"/>
  <c r="H4075" i="1"/>
  <c r="I4075" i="1"/>
  <c r="J4075" i="1"/>
  <c r="K4075" i="1"/>
  <c r="L4075" i="1"/>
  <c r="H4076" i="1"/>
  <c r="I4076" i="1"/>
  <c r="J4076" i="1"/>
  <c r="K4076" i="1"/>
  <c r="L4076" i="1"/>
  <c r="H4077" i="1"/>
  <c r="I4077" i="1"/>
  <c r="J4077" i="1"/>
  <c r="K4077" i="1"/>
  <c r="L4077" i="1"/>
  <c r="H4078" i="1"/>
  <c r="I4078" i="1"/>
  <c r="J4078" i="1"/>
  <c r="K4078" i="1"/>
  <c r="L4078" i="1"/>
  <c r="H4079" i="1"/>
  <c r="I4079" i="1"/>
  <c r="J4079" i="1"/>
  <c r="K4079" i="1"/>
  <c r="L4079" i="1"/>
  <c r="H4080" i="1"/>
  <c r="I4080" i="1"/>
  <c r="J4080" i="1"/>
  <c r="K4080" i="1"/>
  <c r="L4080" i="1"/>
  <c r="H4081" i="1"/>
  <c r="I4081" i="1"/>
  <c r="J4081" i="1"/>
  <c r="K4081" i="1"/>
  <c r="L4081" i="1"/>
  <c r="H4082" i="1"/>
  <c r="I4082" i="1"/>
  <c r="J4082" i="1"/>
  <c r="K4082" i="1"/>
  <c r="L4082" i="1"/>
  <c r="H4083" i="1"/>
  <c r="I4083" i="1"/>
  <c r="J4083" i="1"/>
  <c r="K4083" i="1"/>
  <c r="L4083" i="1"/>
  <c r="H4084" i="1"/>
  <c r="I4084" i="1"/>
  <c r="J4084" i="1"/>
  <c r="K4084" i="1"/>
  <c r="L4084" i="1"/>
  <c r="H4085" i="1"/>
  <c r="I4085" i="1"/>
  <c r="J4085" i="1"/>
  <c r="K4085" i="1"/>
  <c r="L4085" i="1"/>
  <c r="H4086" i="1"/>
  <c r="I4086" i="1"/>
  <c r="J4086" i="1"/>
  <c r="K4086" i="1"/>
  <c r="L4086" i="1"/>
  <c r="H4087" i="1"/>
  <c r="I4087" i="1"/>
  <c r="J4087" i="1"/>
  <c r="K4087" i="1"/>
  <c r="L4087" i="1"/>
  <c r="H4088" i="1"/>
  <c r="I4088" i="1"/>
  <c r="J4088" i="1"/>
  <c r="K4088" i="1"/>
  <c r="L4088" i="1"/>
  <c r="H4089" i="1"/>
  <c r="I4089" i="1"/>
  <c r="J4089" i="1"/>
  <c r="K4089" i="1"/>
  <c r="L4089" i="1"/>
  <c r="H4090" i="1"/>
  <c r="I4090" i="1"/>
  <c r="J4090" i="1"/>
  <c r="K4090" i="1"/>
  <c r="L4090" i="1"/>
  <c r="H4091" i="1"/>
  <c r="I4091" i="1"/>
  <c r="J4091" i="1"/>
  <c r="K4091" i="1"/>
  <c r="L4091" i="1"/>
  <c r="H4092" i="1"/>
  <c r="I4092" i="1"/>
  <c r="J4092" i="1"/>
  <c r="K4092" i="1"/>
  <c r="L4092" i="1"/>
  <c r="H4093" i="1"/>
  <c r="I4093" i="1"/>
  <c r="J4093" i="1"/>
  <c r="K4093" i="1"/>
  <c r="L4093" i="1"/>
  <c r="H4094" i="1"/>
  <c r="I4094" i="1"/>
  <c r="J4094" i="1"/>
  <c r="K4094" i="1"/>
  <c r="L4094" i="1"/>
  <c r="H4095" i="1"/>
  <c r="I4095" i="1"/>
  <c r="J4095" i="1"/>
  <c r="K4095" i="1"/>
  <c r="L4095" i="1"/>
  <c r="H4096" i="1"/>
  <c r="I4096" i="1"/>
  <c r="J4096" i="1"/>
  <c r="K4096" i="1"/>
  <c r="L4096" i="1"/>
  <c r="H4097" i="1"/>
  <c r="I4097" i="1"/>
  <c r="J4097" i="1"/>
  <c r="K4097" i="1"/>
  <c r="L4097" i="1"/>
  <c r="H4098" i="1"/>
  <c r="I4098" i="1"/>
  <c r="J4098" i="1"/>
  <c r="K4098" i="1"/>
  <c r="L4098" i="1"/>
  <c r="H4099" i="1"/>
  <c r="I4099" i="1"/>
  <c r="J4099" i="1"/>
  <c r="K4099" i="1"/>
  <c r="L4099" i="1"/>
  <c r="H4100" i="1"/>
  <c r="I4100" i="1"/>
  <c r="J4100" i="1"/>
  <c r="K4100" i="1"/>
  <c r="L4100" i="1"/>
  <c r="H4101" i="1"/>
  <c r="I4101" i="1"/>
  <c r="J4101" i="1"/>
  <c r="K4101" i="1"/>
  <c r="L4101" i="1"/>
  <c r="H4102" i="1"/>
  <c r="I4102" i="1"/>
  <c r="J4102" i="1"/>
  <c r="K4102" i="1"/>
  <c r="L4102" i="1"/>
  <c r="H4103" i="1"/>
  <c r="I4103" i="1"/>
  <c r="J4103" i="1"/>
  <c r="K4103" i="1"/>
  <c r="L4103" i="1"/>
  <c r="H4104" i="1"/>
  <c r="I4104" i="1"/>
  <c r="J4104" i="1"/>
  <c r="K4104" i="1"/>
  <c r="L4104" i="1"/>
  <c r="H4105" i="1"/>
  <c r="I4105" i="1"/>
  <c r="J4105" i="1"/>
  <c r="K4105" i="1"/>
  <c r="L4105" i="1"/>
  <c r="H4106" i="1"/>
  <c r="I4106" i="1"/>
  <c r="J4106" i="1"/>
  <c r="K4106" i="1"/>
  <c r="L4106" i="1"/>
  <c r="H4107" i="1"/>
  <c r="I4107" i="1"/>
  <c r="J4107" i="1"/>
  <c r="K4107" i="1"/>
  <c r="L4107" i="1"/>
  <c r="H4108" i="1"/>
  <c r="I4108" i="1"/>
  <c r="J4108" i="1"/>
  <c r="K4108" i="1"/>
  <c r="L4108" i="1"/>
  <c r="H4109" i="1"/>
  <c r="I4109" i="1"/>
  <c r="J4109" i="1"/>
  <c r="K4109" i="1"/>
  <c r="L4109" i="1"/>
  <c r="H4110" i="1"/>
  <c r="I4110" i="1"/>
  <c r="J4110" i="1"/>
  <c r="K4110" i="1"/>
  <c r="L4110" i="1"/>
  <c r="H4111" i="1"/>
  <c r="I4111" i="1"/>
  <c r="J4111" i="1"/>
  <c r="K4111" i="1"/>
  <c r="L4111" i="1"/>
  <c r="H4112" i="1"/>
  <c r="I4112" i="1"/>
  <c r="J4112" i="1"/>
  <c r="K4112" i="1"/>
  <c r="L4112" i="1"/>
  <c r="H4113" i="1"/>
  <c r="I4113" i="1"/>
  <c r="J4113" i="1"/>
  <c r="K4113" i="1"/>
  <c r="L4113" i="1"/>
  <c r="H4114" i="1"/>
  <c r="I4114" i="1"/>
  <c r="J4114" i="1"/>
  <c r="K4114" i="1"/>
  <c r="L4114" i="1"/>
  <c r="H4115" i="1"/>
  <c r="I4115" i="1"/>
  <c r="J4115" i="1"/>
  <c r="K4115" i="1"/>
  <c r="L4115" i="1"/>
  <c r="H4116" i="1"/>
  <c r="I4116" i="1"/>
  <c r="J4116" i="1"/>
  <c r="K4116" i="1"/>
  <c r="L4116" i="1"/>
  <c r="H4117" i="1"/>
  <c r="I4117" i="1"/>
  <c r="J4117" i="1"/>
  <c r="K4117" i="1"/>
  <c r="L4117" i="1"/>
  <c r="H4118" i="1"/>
  <c r="I4118" i="1"/>
  <c r="J4118" i="1"/>
  <c r="K4118" i="1"/>
  <c r="L4118" i="1"/>
  <c r="H4119" i="1"/>
  <c r="I4119" i="1"/>
  <c r="J4119" i="1"/>
  <c r="K4119" i="1"/>
  <c r="L4119" i="1"/>
  <c r="H4120" i="1"/>
  <c r="I4120" i="1"/>
  <c r="J4120" i="1"/>
  <c r="K4120" i="1"/>
  <c r="L4120" i="1"/>
  <c r="H4121" i="1"/>
  <c r="I4121" i="1"/>
  <c r="J4121" i="1"/>
  <c r="K4121" i="1"/>
  <c r="L4121" i="1"/>
  <c r="H4122" i="1"/>
  <c r="I4122" i="1"/>
  <c r="J4122" i="1"/>
  <c r="K4122" i="1"/>
  <c r="L4122" i="1"/>
  <c r="H4123" i="1"/>
  <c r="I4123" i="1"/>
  <c r="J4123" i="1"/>
  <c r="K4123" i="1"/>
  <c r="L4123" i="1"/>
  <c r="H4124" i="1"/>
  <c r="I4124" i="1"/>
  <c r="J4124" i="1"/>
  <c r="K4124" i="1"/>
  <c r="L4124" i="1"/>
  <c r="H4125" i="1"/>
  <c r="I4125" i="1"/>
  <c r="J4125" i="1"/>
  <c r="K4125" i="1"/>
  <c r="L4125" i="1"/>
  <c r="H4126" i="1"/>
  <c r="I4126" i="1"/>
  <c r="J4126" i="1"/>
  <c r="K4126" i="1"/>
  <c r="L4126" i="1"/>
  <c r="H4127" i="1"/>
  <c r="I4127" i="1"/>
  <c r="J4127" i="1"/>
  <c r="K4127" i="1"/>
  <c r="L4127" i="1"/>
  <c r="H4128" i="1"/>
  <c r="I4128" i="1"/>
  <c r="J4128" i="1"/>
  <c r="K4128" i="1"/>
  <c r="L4128" i="1"/>
  <c r="H4129" i="1"/>
  <c r="I4129" i="1"/>
  <c r="J4129" i="1"/>
  <c r="K4129" i="1"/>
  <c r="L4129" i="1"/>
  <c r="H4130" i="1"/>
  <c r="I4130" i="1"/>
  <c r="J4130" i="1"/>
  <c r="K4130" i="1"/>
  <c r="L4130" i="1"/>
  <c r="H4131" i="1"/>
  <c r="I4131" i="1"/>
  <c r="J4131" i="1"/>
  <c r="K4131" i="1"/>
  <c r="L4131" i="1"/>
  <c r="H4132" i="1"/>
  <c r="I4132" i="1"/>
  <c r="J4132" i="1"/>
  <c r="K4132" i="1"/>
  <c r="L4132" i="1"/>
  <c r="H4133" i="1"/>
  <c r="I4133" i="1"/>
  <c r="J4133" i="1"/>
  <c r="K4133" i="1"/>
  <c r="L4133" i="1"/>
  <c r="H4134" i="1"/>
  <c r="I4134" i="1"/>
  <c r="J4134" i="1"/>
  <c r="K4134" i="1"/>
  <c r="L4134" i="1"/>
  <c r="H4135" i="1"/>
  <c r="I4135" i="1"/>
  <c r="J4135" i="1"/>
  <c r="K4135" i="1"/>
  <c r="L4135" i="1"/>
  <c r="H4136" i="1"/>
  <c r="I4136" i="1"/>
  <c r="J4136" i="1"/>
  <c r="K4136" i="1"/>
  <c r="L4136" i="1"/>
  <c r="H4137" i="1"/>
  <c r="I4137" i="1"/>
  <c r="J4137" i="1"/>
  <c r="K4137" i="1"/>
  <c r="L4137" i="1"/>
  <c r="H4138" i="1"/>
  <c r="I4138" i="1"/>
  <c r="J4138" i="1"/>
  <c r="K4138" i="1"/>
  <c r="L4138" i="1"/>
  <c r="H4139" i="1"/>
  <c r="I4139" i="1"/>
  <c r="J4139" i="1"/>
  <c r="K4139" i="1"/>
  <c r="L4139" i="1"/>
  <c r="H4140" i="1"/>
  <c r="I4140" i="1"/>
  <c r="J4140" i="1"/>
  <c r="K4140" i="1"/>
  <c r="L4140" i="1"/>
  <c r="H4141" i="1"/>
  <c r="I4141" i="1"/>
  <c r="J4141" i="1"/>
  <c r="K4141" i="1"/>
  <c r="L4141" i="1"/>
  <c r="H4142" i="1"/>
  <c r="I4142" i="1"/>
  <c r="J4142" i="1"/>
  <c r="K4142" i="1"/>
  <c r="L4142" i="1"/>
  <c r="H4143" i="1"/>
  <c r="I4143" i="1"/>
  <c r="J4143" i="1"/>
  <c r="K4143" i="1"/>
  <c r="L4143" i="1"/>
  <c r="H4144" i="1"/>
  <c r="I4144" i="1"/>
  <c r="J4144" i="1"/>
  <c r="K4144" i="1"/>
  <c r="L4144" i="1"/>
  <c r="H4145" i="1"/>
  <c r="I4145" i="1"/>
  <c r="J4145" i="1"/>
  <c r="K4145" i="1"/>
  <c r="L4145" i="1"/>
  <c r="H4146" i="1"/>
  <c r="I4146" i="1"/>
  <c r="J4146" i="1"/>
  <c r="K4146" i="1"/>
  <c r="L4146" i="1"/>
  <c r="H4147" i="1"/>
  <c r="I4147" i="1"/>
  <c r="J4147" i="1"/>
  <c r="K4147" i="1"/>
  <c r="L4147" i="1"/>
  <c r="H4148" i="1"/>
  <c r="I4148" i="1"/>
  <c r="J4148" i="1"/>
  <c r="K4148" i="1"/>
  <c r="L4148" i="1"/>
  <c r="H4149" i="1"/>
  <c r="I4149" i="1"/>
  <c r="J4149" i="1"/>
  <c r="K4149" i="1"/>
  <c r="L4149" i="1"/>
  <c r="H4150" i="1"/>
  <c r="I4150" i="1"/>
  <c r="J4150" i="1"/>
  <c r="K4150" i="1"/>
  <c r="L4150" i="1"/>
  <c r="H4151" i="1"/>
  <c r="I4151" i="1"/>
  <c r="J4151" i="1"/>
  <c r="K4151" i="1"/>
  <c r="L4151" i="1"/>
  <c r="H4152" i="1"/>
  <c r="I4152" i="1"/>
  <c r="J4152" i="1"/>
  <c r="K4152" i="1"/>
  <c r="L4152" i="1"/>
  <c r="H4153" i="1"/>
  <c r="I4153" i="1"/>
  <c r="J4153" i="1"/>
  <c r="K4153" i="1"/>
  <c r="L4153" i="1"/>
  <c r="H4154" i="1"/>
  <c r="I4154" i="1"/>
  <c r="J4154" i="1"/>
  <c r="K4154" i="1"/>
  <c r="L4154" i="1"/>
  <c r="H4155" i="1"/>
  <c r="I4155" i="1"/>
  <c r="J4155" i="1"/>
  <c r="K4155" i="1"/>
  <c r="L4155" i="1"/>
  <c r="H4156" i="1"/>
  <c r="I4156" i="1"/>
  <c r="J4156" i="1"/>
  <c r="K4156" i="1"/>
  <c r="L4156" i="1"/>
  <c r="H4157" i="1"/>
  <c r="I4157" i="1"/>
  <c r="J4157" i="1"/>
  <c r="K4157" i="1"/>
  <c r="L4157" i="1"/>
  <c r="H4158" i="1"/>
  <c r="I4158" i="1"/>
  <c r="J4158" i="1"/>
  <c r="K4158" i="1"/>
  <c r="L4158" i="1"/>
  <c r="H4159" i="1"/>
  <c r="I4159" i="1"/>
  <c r="J4159" i="1"/>
  <c r="K4159" i="1"/>
  <c r="L4159" i="1"/>
  <c r="H4160" i="1"/>
  <c r="I4160" i="1"/>
  <c r="J4160" i="1"/>
  <c r="K4160" i="1"/>
  <c r="L4160" i="1"/>
  <c r="H4161" i="1"/>
  <c r="I4161" i="1"/>
  <c r="J4161" i="1"/>
  <c r="K4161" i="1"/>
  <c r="L4161" i="1"/>
  <c r="H4162" i="1"/>
  <c r="I4162" i="1"/>
  <c r="J4162" i="1"/>
  <c r="K4162" i="1"/>
  <c r="L4162" i="1"/>
  <c r="H4163" i="1"/>
  <c r="I4163" i="1"/>
  <c r="J4163" i="1"/>
  <c r="K4163" i="1"/>
  <c r="L4163" i="1"/>
  <c r="H4164" i="1"/>
  <c r="I4164" i="1"/>
  <c r="J4164" i="1"/>
  <c r="K4164" i="1"/>
  <c r="L4164" i="1"/>
  <c r="H4165" i="1"/>
  <c r="I4165" i="1"/>
  <c r="J4165" i="1"/>
  <c r="K4165" i="1"/>
  <c r="L4165" i="1"/>
  <c r="H4166" i="1"/>
  <c r="I4166" i="1"/>
  <c r="J4166" i="1"/>
  <c r="K4166" i="1"/>
  <c r="L4166" i="1"/>
  <c r="H4167" i="1"/>
  <c r="I4167" i="1"/>
  <c r="J4167" i="1"/>
  <c r="K4167" i="1"/>
  <c r="L4167" i="1"/>
  <c r="H4168" i="1"/>
  <c r="I4168" i="1"/>
  <c r="J4168" i="1"/>
  <c r="K4168" i="1"/>
  <c r="L4168" i="1"/>
  <c r="H4169" i="1"/>
  <c r="I4169" i="1"/>
  <c r="J4169" i="1"/>
  <c r="K4169" i="1"/>
  <c r="L4169" i="1"/>
  <c r="H4170" i="1"/>
  <c r="I4170" i="1"/>
  <c r="J4170" i="1"/>
  <c r="K4170" i="1"/>
  <c r="L4170" i="1"/>
  <c r="H4171" i="1"/>
  <c r="I4171" i="1"/>
  <c r="J4171" i="1"/>
  <c r="K4171" i="1"/>
  <c r="L4171" i="1"/>
  <c r="H4172" i="1"/>
  <c r="I4172" i="1"/>
  <c r="J4172" i="1"/>
  <c r="K4172" i="1"/>
  <c r="L4172" i="1"/>
  <c r="H4173" i="1"/>
  <c r="I4173" i="1"/>
  <c r="J4173" i="1"/>
  <c r="K4173" i="1"/>
  <c r="L4173" i="1"/>
  <c r="H4174" i="1"/>
  <c r="I4174" i="1"/>
  <c r="J4174" i="1"/>
  <c r="K4174" i="1"/>
  <c r="L4174" i="1"/>
  <c r="H4175" i="1"/>
  <c r="I4175" i="1"/>
  <c r="J4175" i="1"/>
  <c r="K4175" i="1"/>
  <c r="L4175" i="1"/>
  <c r="H4176" i="1"/>
  <c r="I4176" i="1"/>
  <c r="J4176" i="1"/>
  <c r="K4176" i="1"/>
  <c r="L4176" i="1"/>
  <c r="H4177" i="1"/>
  <c r="I4177" i="1"/>
  <c r="J4177" i="1"/>
  <c r="K4177" i="1"/>
  <c r="L4177" i="1"/>
  <c r="H4178" i="1"/>
  <c r="I4178" i="1"/>
  <c r="J4178" i="1"/>
  <c r="K4178" i="1"/>
  <c r="L4178" i="1"/>
  <c r="H4179" i="1"/>
  <c r="I4179" i="1"/>
  <c r="J4179" i="1"/>
  <c r="K4179" i="1"/>
  <c r="L4179" i="1"/>
  <c r="H4180" i="1"/>
  <c r="I4180" i="1"/>
  <c r="J4180" i="1"/>
  <c r="K4180" i="1"/>
  <c r="L4180" i="1"/>
  <c r="H4181" i="1"/>
  <c r="I4181" i="1"/>
  <c r="J4181" i="1"/>
  <c r="K4181" i="1"/>
  <c r="L4181" i="1"/>
  <c r="H4182" i="1"/>
  <c r="I4182" i="1"/>
  <c r="J4182" i="1"/>
  <c r="K4182" i="1"/>
  <c r="L4182" i="1"/>
  <c r="H4183" i="1"/>
  <c r="I4183" i="1"/>
  <c r="J4183" i="1"/>
  <c r="K4183" i="1"/>
  <c r="L4183" i="1"/>
  <c r="H4184" i="1"/>
  <c r="I4184" i="1"/>
  <c r="J4184" i="1"/>
  <c r="K4184" i="1"/>
  <c r="L4184" i="1"/>
  <c r="H4185" i="1"/>
  <c r="I4185" i="1"/>
  <c r="J4185" i="1"/>
  <c r="K4185" i="1"/>
  <c r="L4185" i="1"/>
  <c r="H4186" i="1"/>
  <c r="I4186" i="1"/>
  <c r="J4186" i="1"/>
  <c r="K4186" i="1"/>
  <c r="L4186" i="1"/>
  <c r="H4187" i="1"/>
  <c r="I4187" i="1"/>
  <c r="J4187" i="1"/>
  <c r="K4187" i="1"/>
  <c r="L4187" i="1"/>
  <c r="H4188" i="1"/>
  <c r="I4188" i="1"/>
  <c r="J4188" i="1"/>
  <c r="K4188" i="1"/>
  <c r="L4188" i="1"/>
  <c r="H4189" i="1"/>
  <c r="I4189" i="1"/>
  <c r="J4189" i="1"/>
  <c r="K4189" i="1"/>
  <c r="L4189" i="1"/>
  <c r="H4190" i="1"/>
  <c r="I4190" i="1"/>
  <c r="J4190" i="1"/>
  <c r="K4190" i="1"/>
  <c r="L4190" i="1"/>
  <c r="H4191" i="1"/>
  <c r="I4191" i="1"/>
  <c r="J4191" i="1"/>
  <c r="K4191" i="1"/>
  <c r="L4191" i="1"/>
  <c r="H4192" i="1"/>
  <c r="I4192" i="1"/>
  <c r="J4192" i="1"/>
  <c r="K4192" i="1"/>
  <c r="L4192" i="1"/>
  <c r="H4193" i="1"/>
  <c r="I4193" i="1"/>
  <c r="J4193" i="1"/>
  <c r="K4193" i="1"/>
  <c r="L4193" i="1"/>
  <c r="H4194" i="1"/>
  <c r="I4194" i="1"/>
  <c r="J4194" i="1"/>
  <c r="K4194" i="1"/>
  <c r="L4194" i="1"/>
  <c r="H4195" i="1"/>
  <c r="I4195" i="1"/>
  <c r="J4195" i="1"/>
  <c r="K4195" i="1"/>
  <c r="L4195" i="1"/>
  <c r="H4196" i="1"/>
  <c r="I4196" i="1"/>
  <c r="J4196" i="1"/>
  <c r="K4196" i="1"/>
  <c r="L4196" i="1"/>
  <c r="H4197" i="1"/>
  <c r="I4197" i="1"/>
  <c r="J4197" i="1"/>
  <c r="K4197" i="1"/>
  <c r="L4197" i="1"/>
  <c r="H4198" i="1"/>
  <c r="I4198" i="1"/>
  <c r="J4198" i="1"/>
  <c r="K4198" i="1"/>
  <c r="L4198" i="1"/>
  <c r="H4199" i="1"/>
  <c r="I4199" i="1"/>
  <c r="J4199" i="1"/>
  <c r="K4199" i="1"/>
  <c r="L4199" i="1"/>
  <c r="H4200" i="1"/>
  <c r="I4200" i="1"/>
  <c r="J4200" i="1"/>
  <c r="K4200" i="1"/>
  <c r="L4200" i="1"/>
  <c r="H4201" i="1"/>
  <c r="I4201" i="1"/>
  <c r="J4201" i="1"/>
  <c r="K4201" i="1"/>
  <c r="L4201" i="1"/>
  <c r="H4202" i="1"/>
  <c r="I4202" i="1"/>
  <c r="J4202" i="1"/>
  <c r="K4202" i="1"/>
  <c r="L4202" i="1"/>
  <c r="H4203" i="1"/>
  <c r="I4203" i="1"/>
  <c r="J4203" i="1"/>
  <c r="K4203" i="1"/>
  <c r="L4203" i="1"/>
  <c r="H4204" i="1"/>
  <c r="I4204" i="1"/>
  <c r="J4204" i="1"/>
  <c r="K4204" i="1"/>
  <c r="L4204" i="1"/>
  <c r="H4205" i="1"/>
  <c r="I4205" i="1"/>
  <c r="J4205" i="1"/>
  <c r="K4205" i="1"/>
  <c r="L4205" i="1"/>
  <c r="H4206" i="1"/>
  <c r="I4206" i="1"/>
  <c r="J4206" i="1"/>
  <c r="K4206" i="1"/>
  <c r="L4206" i="1"/>
  <c r="H4207" i="1"/>
  <c r="I4207" i="1"/>
  <c r="J4207" i="1"/>
  <c r="K4207" i="1"/>
  <c r="L4207" i="1"/>
  <c r="H4208" i="1"/>
  <c r="I4208" i="1"/>
  <c r="J4208" i="1"/>
  <c r="K4208" i="1"/>
  <c r="L4208" i="1"/>
  <c r="H4209" i="1"/>
  <c r="I4209" i="1"/>
  <c r="J4209" i="1"/>
  <c r="K4209" i="1"/>
  <c r="L4209" i="1"/>
  <c r="H4210" i="1"/>
  <c r="I4210" i="1"/>
  <c r="J4210" i="1"/>
  <c r="K4210" i="1"/>
  <c r="L4210" i="1"/>
  <c r="H4211" i="1"/>
  <c r="I4211" i="1"/>
  <c r="J4211" i="1"/>
  <c r="K4211" i="1"/>
  <c r="L4211" i="1"/>
  <c r="H4212" i="1"/>
  <c r="I4212" i="1"/>
  <c r="J4212" i="1"/>
  <c r="K4212" i="1"/>
  <c r="L4212" i="1"/>
  <c r="H4213" i="1"/>
  <c r="I4213" i="1"/>
  <c r="J4213" i="1"/>
  <c r="K4213" i="1"/>
  <c r="L4213" i="1"/>
  <c r="H4214" i="1"/>
  <c r="I4214" i="1"/>
  <c r="J4214" i="1"/>
  <c r="K4214" i="1"/>
  <c r="L4214" i="1"/>
  <c r="H4215" i="1"/>
  <c r="I4215" i="1"/>
  <c r="J4215" i="1"/>
  <c r="K4215" i="1"/>
  <c r="L4215" i="1"/>
  <c r="H4216" i="1"/>
  <c r="I4216" i="1"/>
  <c r="J4216" i="1"/>
  <c r="K4216" i="1"/>
  <c r="L4216" i="1"/>
  <c r="H4217" i="1"/>
  <c r="I4217" i="1"/>
  <c r="J4217" i="1"/>
  <c r="K4217" i="1"/>
  <c r="L4217" i="1"/>
  <c r="H4218" i="1"/>
  <c r="I4218" i="1"/>
  <c r="J4218" i="1"/>
  <c r="K4218" i="1"/>
  <c r="L4218" i="1"/>
  <c r="H4219" i="1"/>
  <c r="I4219" i="1"/>
  <c r="J4219" i="1"/>
  <c r="K4219" i="1"/>
  <c r="L4219" i="1"/>
  <c r="H4220" i="1"/>
  <c r="I4220" i="1"/>
  <c r="J4220" i="1"/>
  <c r="K4220" i="1"/>
  <c r="L4220" i="1"/>
  <c r="H4221" i="1"/>
  <c r="I4221" i="1"/>
  <c r="J4221" i="1"/>
  <c r="K4221" i="1"/>
  <c r="L4221" i="1"/>
  <c r="H4222" i="1"/>
  <c r="I4222" i="1"/>
  <c r="J4222" i="1"/>
  <c r="K4222" i="1"/>
  <c r="L4222" i="1"/>
  <c r="H4223" i="1"/>
  <c r="I4223" i="1"/>
  <c r="J4223" i="1"/>
  <c r="K4223" i="1"/>
  <c r="L4223" i="1"/>
  <c r="H4224" i="1"/>
  <c r="I4224" i="1"/>
  <c r="J4224" i="1"/>
  <c r="K4224" i="1"/>
  <c r="L4224" i="1"/>
  <c r="H4225" i="1"/>
  <c r="I4225" i="1"/>
  <c r="J4225" i="1"/>
  <c r="K4225" i="1"/>
  <c r="L4225" i="1"/>
  <c r="H4226" i="1"/>
  <c r="I4226" i="1"/>
  <c r="J4226" i="1"/>
  <c r="K4226" i="1"/>
  <c r="L4226" i="1"/>
  <c r="H4227" i="1"/>
  <c r="I4227" i="1"/>
  <c r="J4227" i="1"/>
  <c r="K4227" i="1"/>
  <c r="L4227" i="1"/>
  <c r="H4228" i="1"/>
  <c r="I4228" i="1"/>
  <c r="J4228" i="1"/>
  <c r="K4228" i="1"/>
  <c r="L4228" i="1"/>
  <c r="H4229" i="1"/>
  <c r="I4229" i="1"/>
  <c r="J4229" i="1"/>
  <c r="K4229" i="1"/>
  <c r="L4229" i="1"/>
  <c r="H4230" i="1"/>
  <c r="I4230" i="1"/>
  <c r="J4230" i="1"/>
  <c r="K4230" i="1"/>
  <c r="L4230" i="1"/>
  <c r="H4231" i="1"/>
  <c r="I4231" i="1"/>
  <c r="J4231" i="1"/>
  <c r="K4231" i="1"/>
  <c r="L4231" i="1"/>
  <c r="H4232" i="1"/>
  <c r="I4232" i="1"/>
  <c r="J4232" i="1"/>
  <c r="K4232" i="1"/>
  <c r="L4232" i="1"/>
  <c r="H4233" i="1"/>
  <c r="I4233" i="1"/>
  <c r="J4233" i="1"/>
  <c r="K4233" i="1"/>
  <c r="L4233" i="1"/>
  <c r="H4234" i="1"/>
  <c r="I4234" i="1"/>
  <c r="J4234" i="1"/>
  <c r="K4234" i="1"/>
  <c r="L4234" i="1"/>
  <c r="H4235" i="1"/>
  <c r="I4235" i="1"/>
  <c r="J4235" i="1"/>
  <c r="K4235" i="1"/>
  <c r="L4235" i="1"/>
  <c r="H4236" i="1"/>
  <c r="I4236" i="1"/>
  <c r="J4236" i="1"/>
  <c r="K4236" i="1"/>
  <c r="L4236" i="1"/>
  <c r="H4237" i="1"/>
  <c r="I4237" i="1"/>
  <c r="J4237" i="1"/>
  <c r="K4237" i="1"/>
  <c r="L4237" i="1"/>
  <c r="H4238" i="1"/>
  <c r="I4238" i="1"/>
  <c r="J4238" i="1"/>
  <c r="K4238" i="1"/>
  <c r="L4238" i="1"/>
  <c r="H4239" i="1"/>
  <c r="I4239" i="1"/>
  <c r="J4239" i="1"/>
  <c r="K4239" i="1"/>
  <c r="L4239" i="1"/>
  <c r="H4240" i="1"/>
  <c r="I4240" i="1"/>
  <c r="J4240" i="1"/>
  <c r="K4240" i="1"/>
  <c r="L4240" i="1"/>
  <c r="H4241" i="1"/>
  <c r="I4241" i="1"/>
  <c r="J4241" i="1"/>
  <c r="K4241" i="1"/>
  <c r="L4241" i="1"/>
  <c r="H4242" i="1"/>
  <c r="I4242" i="1"/>
  <c r="J4242" i="1"/>
  <c r="K4242" i="1"/>
  <c r="L4242" i="1"/>
  <c r="H4243" i="1"/>
  <c r="I4243" i="1"/>
  <c r="J4243" i="1"/>
  <c r="K4243" i="1"/>
  <c r="L4243" i="1"/>
  <c r="H4244" i="1"/>
  <c r="I4244" i="1"/>
  <c r="J4244" i="1"/>
  <c r="K4244" i="1"/>
  <c r="L4244" i="1"/>
  <c r="H4245" i="1"/>
  <c r="I4245" i="1"/>
  <c r="J4245" i="1"/>
  <c r="K4245" i="1"/>
  <c r="L4245" i="1"/>
  <c r="H4246" i="1"/>
  <c r="I4246" i="1"/>
  <c r="J4246" i="1"/>
  <c r="K4246" i="1"/>
  <c r="L4246" i="1"/>
  <c r="H4247" i="1"/>
  <c r="I4247" i="1"/>
  <c r="J4247" i="1"/>
  <c r="K4247" i="1"/>
  <c r="L4247" i="1"/>
  <c r="H4248" i="1"/>
  <c r="I4248" i="1"/>
  <c r="J4248" i="1"/>
  <c r="K4248" i="1"/>
  <c r="L4248" i="1"/>
  <c r="H4249" i="1"/>
  <c r="I4249" i="1"/>
  <c r="J4249" i="1"/>
  <c r="K4249" i="1"/>
  <c r="L4249" i="1"/>
  <c r="H4250" i="1"/>
  <c r="I4250" i="1"/>
  <c r="J4250" i="1"/>
  <c r="K4250" i="1"/>
  <c r="L4250" i="1"/>
  <c r="H4251" i="1"/>
  <c r="I4251" i="1"/>
  <c r="J4251" i="1"/>
  <c r="K4251" i="1"/>
  <c r="L4251" i="1"/>
  <c r="H4252" i="1"/>
  <c r="I4252" i="1"/>
  <c r="J4252" i="1"/>
  <c r="K4252" i="1"/>
  <c r="L4252" i="1"/>
  <c r="H4253" i="1"/>
  <c r="I4253" i="1"/>
  <c r="J4253" i="1"/>
  <c r="K4253" i="1"/>
  <c r="L4253" i="1"/>
  <c r="H4254" i="1"/>
  <c r="I4254" i="1"/>
  <c r="J4254" i="1"/>
  <c r="K4254" i="1"/>
  <c r="L4254" i="1"/>
  <c r="H4255" i="1"/>
  <c r="I4255" i="1"/>
  <c r="J4255" i="1"/>
  <c r="K4255" i="1"/>
  <c r="L4255" i="1"/>
  <c r="H4256" i="1"/>
  <c r="I4256" i="1"/>
  <c r="J4256" i="1"/>
  <c r="K4256" i="1"/>
  <c r="L4256" i="1"/>
  <c r="H4257" i="1"/>
  <c r="I4257" i="1"/>
  <c r="J4257" i="1"/>
  <c r="K4257" i="1"/>
  <c r="L4257" i="1"/>
  <c r="H4258" i="1"/>
  <c r="I4258" i="1"/>
  <c r="J4258" i="1"/>
  <c r="K4258" i="1"/>
  <c r="L4258" i="1"/>
  <c r="H4259" i="1"/>
  <c r="I4259" i="1"/>
  <c r="J4259" i="1"/>
  <c r="K4259" i="1"/>
  <c r="L4259" i="1"/>
  <c r="H4260" i="1"/>
  <c r="I4260" i="1"/>
  <c r="J4260" i="1"/>
  <c r="K4260" i="1"/>
  <c r="L4260" i="1"/>
  <c r="H4261" i="1"/>
  <c r="I4261" i="1"/>
  <c r="J4261" i="1"/>
  <c r="K4261" i="1"/>
  <c r="L4261" i="1"/>
  <c r="H4262" i="1"/>
  <c r="I4262" i="1"/>
  <c r="J4262" i="1"/>
  <c r="K4262" i="1"/>
  <c r="L4262" i="1"/>
  <c r="H4263" i="1"/>
  <c r="I4263" i="1"/>
  <c r="J4263" i="1"/>
  <c r="K4263" i="1"/>
  <c r="L4263" i="1"/>
  <c r="H4264" i="1"/>
  <c r="I4264" i="1"/>
  <c r="J4264" i="1"/>
  <c r="K4264" i="1"/>
  <c r="L4264" i="1"/>
  <c r="H4265" i="1"/>
  <c r="I4265" i="1"/>
  <c r="J4265" i="1"/>
  <c r="K4265" i="1"/>
  <c r="L4265" i="1"/>
  <c r="H4266" i="1"/>
  <c r="I4266" i="1"/>
  <c r="J4266" i="1"/>
  <c r="K4266" i="1"/>
  <c r="L4266" i="1"/>
  <c r="H4267" i="1"/>
  <c r="I4267" i="1"/>
  <c r="J4267" i="1"/>
  <c r="K4267" i="1"/>
  <c r="L4267" i="1"/>
  <c r="H4268" i="1"/>
  <c r="I4268" i="1"/>
  <c r="J4268" i="1"/>
  <c r="K4268" i="1"/>
  <c r="L4268" i="1"/>
  <c r="H4269" i="1"/>
  <c r="I4269" i="1"/>
  <c r="J4269" i="1"/>
  <c r="K4269" i="1"/>
  <c r="L4269" i="1"/>
  <c r="H4270" i="1"/>
  <c r="I4270" i="1"/>
  <c r="J4270" i="1"/>
  <c r="K4270" i="1"/>
  <c r="L4270" i="1"/>
  <c r="H4271" i="1"/>
  <c r="I4271" i="1"/>
  <c r="J4271" i="1"/>
  <c r="K4271" i="1"/>
  <c r="L4271" i="1"/>
  <c r="H4272" i="1"/>
  <c r="I4272" i="1"/>
  <c r="J4272" i="1"/>
  <c r="K4272" i="1"/>
  <c r="L4272" i="1"/>
  <c r="H4273" i="1"/>
  <c r="I4273" i="1"/>
  <c r="J4273" i="1"/>
  <c r="K4273" i="1"/>
  <c r="L4273" i="1"/>
  <c r="H4274" i="1"/>
  <c r="I4274" i="1"/>
  <c r="J4274" i="1"/>
  <c r="K4274" i="1"/>
  <c r="L4274" i="1"/>
  <c r="H4275" i="1"/>
  <c r="I4275" i="1"/>
  <c r="J4275" i="1"/>
  <c r="K4275" i="1"/>
  <c r="L4275" i="1"/>
  <c r="H4276" i="1"/>
  <c r="I4276" i="1"/>
  <c r="J4276" i="1"/>
  <c r="K4276" i="1"/>
  <c r="L4276" i="1"/>
  <c r="H4277" i="1"/>
  <c r="I4277" i="1"/>
  <c r="J4277" i="1"/>
  <c r="K4277" i="1"/>
  <c r="L4277" i="1"/>
  <c r="H4278" i="1"/>
  <c r="I4278" i="1"/>
  <c r="J4278" i="1"/>
  <c r="K4278" i="1"/>
  <c r="L4278" i="1"/>
  <c r="H4279" i="1"/>
  <c r="I4279" i="1"/>
  <c r="J4279" i="1"/>
  <c r="K4279" i="1"/>
  <c r="L4279" i="1"/>
  <c r="H4280" i="1"/>
  <c r="I4280" i="1"/>
  <c r="J4280" i="1"/>
  <c r="K4280" i="1"/>
  <c r="L4280" i="1"/>
  <c r="H4281" i="1"/>
  <c r="I4281" i="1"/>
  <c r="J4281" i="1"/>
  <c r="K4281" i="1"/>
  <c r="L4281" i="1"/>
  <c r="H4282" i="1"/>
  <c r="I4282" i="1"/>
  <c r="J4282" i="1"/>
  <c r="K4282" i="1"/>
  <c r="L4282" i="1"/>
  <c r="H4283" i="1"/>
  <c r="I4283" i="1"/>
  <c r="J4283" i="1"/>
  <c r="K4283" i="1"/>
  <c r="L4283" i="1"/>
  <c r="H4284" i="1"/>
  <c r="I4284" i="1"/>
  <c r="J4284" i="1"/>
  <c r="K4284" i="1"/>
  <c r="L4284" i="1"/>
  <c r="H4285" i="1"/>
  <c r="I4285" i="1"/>
  <c r="J4285" i="1"/>
  <c r="K4285" i="1"/>
  <c r="L4285" i="1"/>
  <c r="H4286" i="1"/>
  <c r="I4286" i="1"/>
  <c r="J4286" i="1"/>
  <c r="K4286" i="1"/>
  <c r="L4286" i="1"/>
  <c r="H4287" i="1"/>
  <c r="I4287" i="1"/>
  <c r="J4287" i="1"/>
  <c r="K4287" i="1"/>
  <c r="L4287" i="1"/>
  <c r="H4288" i="1"/>
  <c r="I4288" i="1"/>
  <c r="J4288" i="1"/>
  <c r="K4288" i="1"/>
  <c r="L4288" i="1"/>
  <c r="H4289" i="1"/>
  <c r="I4289" i="1"/>
  <c r="J4289" i="1"/>
  <c r="K4289" i="1"/>
  <c r="L4289" i="1"/>
  <c r="H4290" i="1"/>
  <c r="I4290" i="1"/>
  <c r="J4290" i="1"/>
  <c r="K4290" i="1"/>
  <c r="L4290" i="1"/>
  <c r="H4291" i="1"/>
  <c r="I4291" i="1"/>
  <c r="J4291" i="1"/>
  <c r="K4291" i="1"/>
  <c r="L4291" i="1"/>
  <c r="H4292" i="1"/>
  <c r="I4292" i="1"/>
  <c r="J4292" i="1"/>
  <c r="K4292" i="1"/>
  <c r="L4292" i="1"/>
  <c r="H4293" i="1"/>
  <c r="I4293" i="1"/>
  <c r="J4293" i="1"/>
  <c r="K4293" i="1"/>
  <c r="L4293" i="1"/>
  <c r="H4294" i="1"/>
  <c r="I4294" i="1"/>
  <c r="J4294" i="1"/>
  <c r="K4294" i="1"/>
  <c r="L4294" i="1"/>
  <c r="H4295" i="1"/>
  <c r="I4295" i="1"/>
  <c r="J4295" i="1"/>
  <c r="K4295" i="1"/>
  <c r="L4295" i="1"/>
  <c r="H4296" i="1"/>
  <c r="I4296" i="1"/>
  <c r="J4296" i="1"/>
  <c r="K4296" i="1"/>
  <c r="L4296" i="1"/>
  <c r="H4297" i="1"/>
  <c r="I4297" i="1"/>
  <c r="J4297" i="1"/>
  <c r="K4297" i="1"/>
  <c r="L4297" i="1"/>
  <c r="H4298" i="1"/>
  <c r="I4298" i="1"/>
  <c r="J4298" i="1"/>
  <c r="K4298" i="1"/>
  <c r="L4298" i="1"/>
  <c r="H4299" i="1"/>
  <c r="I4299" i="1"/>
  <c r="J4299" i="1"/>
  <c r="K4299" i="1"/>
  <c r="L4299" i="1"/>
  <c r="H4300" i="1"/>
  <c r="I4300" i="1"/>
  <c r="J4300" i="1"/>
  <c r="K4300" i="1"/>
  <c r="L4300" i="1"/>
  <c r="H4301" i="1"/>
  <c r="I4301" i="1"/>
  <c r="J4301" i="1"/>
  <c r="K4301" i="1"/>
  <c r="L4301" i="1"/>
  <c r="H4302" i="1"/>
  <c r="I4302" i="1"/>
  <c r="J4302" i="1"/>
  <c r="K4302" i="1"/>
  <c r="L4302" i="1"/>
  <c r="H4303" i="1"/>
  <c r="I4303" i="1"/>
  <c r="J4303" i="1"/>
  <c r="K4303" i="1"/>
  <c r="L4303" i="1"/>
  <c r="H4304" i="1"/>
  <c r="I4304" i="1"/>
  <c r="J4304" i="1"/>
  <c r="K4304" i="1"/>
  <c r="L4304" i="1"/>
  <c r="H4305" i="1"/>
  <c r="I4305" i="1"/>
  <c r="J4305" i="1"/>
  <c r="K4305" i="1"/>
  <c r="L4305" i="1"/>
  <c r="H4306" i="1"/>
  <c r="I4306" i="1"/>
  <c r="J4306" i="1"/>
  <c r="K4306" i="1"/>
  <c r="L4306" i="1"/>
  <c r="H4307" i="1"/>
  <c r="I4307" i="1"/>
  <c r="J4307" i="1"/>
  <c r="K4307" i="1"/>
  <c r="L4307" i="1"/>
  <c r="H4308" i="1"/>
  <c r="I4308" i="1"/>
  <c r="J4308" i="1"/>
  <c r="K4308" i="1"/>
  <c r="L4308" i="1"/>
  <c r="H4309" i="1"/>
  <c r="I4309" i="1"/>
  <c r="J4309" i="1"/>
  <c r="K4309" i="1"/>
  <c r="L4309" i="1"/>
  <c r="H4310" i="1"/>
  <c r="I4310" i="1"/>
  <c r="J4310" i="1"/>
  <c r="K4310" i="1"/>
  <c r="L4310" i="1"/>
  <c r="H4311" i="1"/>
  <c r="I4311" i="1"/>
  <c r="J4311" i="1"/>
  <c r="K4311" i="1"/>
  <c r="L4311" i="1"/>
  <c r="H4312" i="1"/>
  <c r="I4312" i="1"/>
  <c r="J4312" i="1"/>
  <c r="K4312" i="1"/>
  <c r="L4312" i="1"/>
  <c r="H4313" i="1"/>
  <c r="I4313" i="1"/>
  <c r="J4313" i="1"/>
  <c r="K4313" i="1"/>
  <c r="L4313" i="1"/>
  <c r="H4314" i="1"/>
  <c r="I4314" i="1"/>
  <c r="J4314" i="1"/>
  <c r="K4314" i="1"/>
  <c r="L4314" i="1"/>
  <c r="H4315" i="1"/>
  <c r="I4315" i="1"/>
  <c r="J4315" i="1"/>
  <c r="K4315" i="1"/>
  <c r="L4315" i="1"/>
  <c r="H4316" i="1"/>
  <c r="I4316" i="1"/>
  <c r="J4316" i="1"/>
  <c r="K4316" i="1"/>
  <c r="L4316" i="1"/>
  <c r="H4317" i="1"/>
  <c r="I4317" i="1"/>
  <c r="J4317" i="1"/>
  <c r="K4317" i="1"/>
  <c r="L4317" i="1"/>
  <c r="H4318" i="1"/>
  <c r="I4318" i="1"/>
  <c r="J4318" i="1"/>
  <c r="K4318" i="1"/>
  <c r="L4318" i="1"/>
  <c r="H4319" i="1"/>
  <c r="I4319" i="1"/>
  <c r="J4319" i="1"/>
  <c r="K4319" i="1"/>
  <c r="L4319" i="1"/>
  <c r="H4320" i="1"/>
  <c r="I4320" i="1"/>
  <c r="J4320" i="1"/>
  <c r="K4320" i="1"/>
  <c r="L4320" i="1"/>
  <c r="H4321" i="1"/>
  <c r="I4321" i="1"/>
  <c r="J4321" i="1"/>
  <c r="K4321" i="1"/>
  <c r="L4321" i="1"/>
  <c r="H4322" i="1"/>
  <c r="I4322" i="1"/>
  <c r="J4322" i="1"/>
  <c r="K4322" i="1"/>
  <c r="L4322" i="1"/>
  <c r="H4323" i="1"/>
  <c r="I4323" i="1"/>
  <c r="J4323" i="1"/>
  <c r="K4323" i="1"/>
  <c r="L4323" i="1"/>
  <c r="H4324" i="1"/>
  <c r="I4324" i="1"/>
  <c r="J4324" i="1"/>
  <c r="K4324" i="1"/>
  <c r="L4324" i="1"/>
  <c r="H4325" i="1"/>
  <c r="I4325" i="1"/>
  <c r="J4325" i="1"/>
  <c r="K4325" i="1"/>
  <c r="L4325" i="1"/>
  <c r="H4326" i="1"/>
  <c r="I4326" i="1"/>
  <c r="J4326" i="1"/>
  <c r="K4326" i="1"/>
  <c r="L4326" i="1"/>
  <c r="H4327" i="1"/>
  <c r="I4327" i="1"/>
  <c r="J4327" i="1"/>
  <c r="K4327" i="1"/>
  <c r="L4327" i="1"/>
  <c r="H4328" i="1"/>
  <c r="I4328" i="1"/>
  <c r="J4328" i="1"/>
  <c r="K4328" i="1"/>
  <c r="L4328" i="1"/>
  <c r="H4329" i="1"/>
  <c r="I4329" i="1"/>
  <c r="J4329" i="1"/>
  <c r="K4329" i="1"/>
  <c r="L4329" i="1"/>
  <c r="H4330" i="1"/>
  <c r="I4330" i="1"/>
  <c r="J4330" i="1"/>
  <c r="K4330" i="1"/>
  <c r="L4330" i="1"/>
  <c r="H4331" i="1"/>
  <c r="I4331" i="1"/>
  <c r="J4331" i="1"/>
  <c r="K4331" i="1"/>
  <c r="L4331" i="1"/>
  <c r="H4332" i="1"/>
  <c r="I4332" i="1"/>
  <c r="J4332" i="1"/>
  <c r="K4332" i="1"/>
  <c r="L4332" i="1"/>
  <c r="H4333" i="1"/>
  <c r="I4333" i="1"/>
  <c r="J4333" i="1"/>
  <c r="K4333" i="1"/>
  <c r="L4333" i="1"/>
  <c r="H4334" i="1"/>
  <c r="I4334" i="1"/>
  <c r="J4334" i="1"/>
  <c r="K4334" i="1"/>
  <c r="L4334" i="1"/>
  <c r="H4335" i="1"/>
  <c r="I4335" i="1"/>
  <c r="J4335" i="1"/>
  <c r="K4335" i="1"/>
  <c r="L4335" i="1"/>
  <c r="H4336" i="1"/>
  <c r="I4336" i="1"/>
  <c r="J4336" i="1"/>
  <c r="K4336" i="1"/>
  <c r="L4336" i="1"/>
  <c r="H4337" i="1"/>
  <c r="I4337" i="1"/>
  <c r="J4337" i="1"/>
  <c r="K4337" i="1"/>
  <c r="L4337" i="1"/>
  <c r="H4338" i="1"/>
  <c r="I4338" i="1"/>
  <c r="J4338" i="1"/>
  <c r="K4338" i="1"/>
  <c r="L4338" i="1"/>
  <c r="H4339" i="1"/>
  <c r="I4339" i="1"/>
  <c r="J4339" i="1"/>
  <c r="K4339" i="1"/>
  <c r="L4339" i="1"/>
  <c r="H4340" i="1"/>
  <c r="I4340" i="1"/>
  <c r="J4340" i="1"/>
  <c r="K4340" i="1"/>
  <c r="L4340" i="1"/>
  <c r="H4341" i="1"/>
  <c r="I4341" i="1"/>
  <c r="J4341" i="1"/>
  <c r="K4341" i="1"/>
  <c r="L4341" i="1"/>
  <c r="H4342" i="1"/>
  <c r="I4342" i="1"/>
  <c r="J4342" i="1"/>
  <c r="K4342" i="1"/>
  <c r="L4342" i="1"/>
  <c r="H4343" i="1"/>
  <c r="I4343" i="1"/>
  <c r="J4343" i="1"/>
  <c r="K4343" i="1"/>
  <c r="L4343" i="1"/>
  <c r="H4344" i="1"/>
  <c r="I4344" i="1"/>
  <c r="J4344" i="1"/>
  <c r="K4344" i="1"/>
  <c r="L4344" i="1"/>
  <c r="H4345" i="1"/>
  <c r="I4345" i="1"/>
  <c r="J4345" i="1"/>
  <c r="K4345" i="1"/>
  <c r="L4345" i="1"/>
  <c r="H4346" i="1"/>
  <c r="I4346" i="1"/>
  <c r="J4346" i="1"/>
  <c r="K4346" i="1"/>
  <c r="L4346" i="1"/>
  <c r="H4347" i="1"/>
  <c r="I4347" i="1"/>
  <c r="J4347" i="1"/>
  <c r="K4347" i="1"/>
  <c r="L4347" i="1"/>
  <c r="H4348" i="1"/>
  <c r="I4348" i="1"/>
  <c r="J4348" i="1"/>
  <c r="K4348" i="1"/>
  <c r="L4348" i="1"/>
  <c r="H4349" i="1"/>
  <c r="I4349" i="1"/>
  <c r="J4349" i="1"/>
  <c r="K4349" i="1"/>
  <c r="L4349" i="1"/>
  <c r="H4350" i="1"/>
  <c r="I4350" i="1"/>
  <c r="J4350" i="1"/>
  <c r="K4350" i="1"/>
  <c r="L4350" i="1"/>
  <c r="H4351" i="1"/>
  <c r="I4351" i="1"/>
  <c r="J4351" i="1"/>
  <c r="K4351" i="1"/>
  <c r="L4351" i="1"/>
  <c r="H4352" i="1"/>
  <c r="I4352" i="1"/>
  <c r="J4352" i="1"/>
  <c r="K4352" i="1"/>
  <c r="L4352" i="1"/>
  <c r="H4353" i="1"/>
  <c r="I4353" i="1"/>
  <c r="J4353" i="1"/>
  <c r="K4353" i="1"/>
  <c r="L4353" i="1"/>
  <c r="H4354" i="1"/>
  <c r="I4354" i="1"/>
  <c r="J4354" i="1"/>
  <c r="K4354" i="1"/>
  <c r="L4354" i="1"/>
  <c r="H4355" i="1"/>
  <c r="I4355" i="1"/>
  <c r="J4355" i="1"/>
  <c r="K4355" i="1"/>
  <c r="L4355" i="1"/>
  <c r="H4356" i="1"/>
  <c r="I4356" i="1"/>
  <c r="J4356" i="1"/>
  <c r="K4356" i="1"/>
  <c r="L4356" i="1"/>
  <c r="H4357" i="1"/>
  <c r="I4357" i="1"/>
  <c r="J4357" i="1"/>
  <c r="K4357" i="1"/>
  <c r="L4357" i="1"/>
  <c r="H4358" i="1"/>
  <c r="I4358" i="1"/>
  <c r="J4358" i="1"/>
  <c r="K4358" i="1"/>
  <c r="L4358" i="1"/>
  <c r="H4359" i="1"/>
  <c r="I4359" i="1"/>
  <c r="J4359" i="1"/>
  <c r="K4359" i="1"/>
  <c r="L4359" i="1"/>
  <c r="H4360" i="1"/>
  <c r="I4360" i="1"/>
  <c r="J4360" i="1"/>
  <c r="K4360" i="1"/>
  <c r="L4360" i="1"/>
  <c r="H4361" i="1"/>
  <c r="I4361" i="1"/>
  <c r="J4361" i="1"/>
  <c r="K4361" i="1"/>
  <c r="L4361" i="1"/>
  <c r="H4362" i="1"/>
  <c r="I4362" i="1"/>
  <c r="J4362" i="1"/>
  <c r="K4362" i="1"/>
  <c r="L4362" i="1"/>
  <c r="H4363" i="1"/>
  <c r="I4363" i="1"/>
  <c r="J4363" i="1"/>
  <c r="K4363" i="1"/>
  <c r="L4363" i="1"/>
  <c r="H4364" i="1"/>
  <c r="I4364" i="1"/>
  <c r="J4364" i="1"/>
  <c r="K4364" i="1"/>
  <c r="L4364" i="1"/>
  <c r="H4365" i="1"/>
  <c r="I4365" i="1"/>
  <c r="J4365" i="1"/>
  <c r="K4365" i="1"/>
  <c r="L4365" i="1"/>
  <c r="H4366" i="1"/>
  <c r="I4366" i="1"/>
  <c r="J4366" i="1"/>
  <c r="K4366" i="1"/>
  <c r="L4366" i="1"/>
  <c r="H4367" i="1"/>
  <c r="I4367" i="1"/>
  <c r="J4367" i="1"/>
  <c r="K4367" i="1"/>
  <c r="L4367" i="1"/>
  <c r="H4368" i="1"/>
  <c r="I4368" i="1"/>
  <c r="J4368" i="1"/>
  <c r="K4368" i="1"/>
  <c r="L4368" i="1"/>
  <c r="H4369" i="1"/>
  <c r="I4369" i="1"/>
  <c r="J4369" i="1"/>
  <c r="K4369" i="1"/>
  <c r="L4369" i="1"/>
  <c r="H4370" i="1"/>
  <c r="I4370" i="1"/>
  <c r="J4370" i="1"/>
  <c r="K4370" i="1"/>
  <c r="L4370" i="1"/>
  <c r="H4371" i="1"/>
  <c r="I4371" i="1"/>
  <c r="J4371" i="1"/>
  <c r="K4371" i="1"/>
  <c r="L4371" i="1"/>
  <c r="H4372" i="1"/>
  <c r="I4372" i="1"/>
  <c r="J4372" i="1"/>
  <c r="K4372" i="1"/>
  <c r="L4372" i="1"/>
  <c r="H4373" i="1"/>
  <c r="I4373" i="1"/>
  <c r="J4373" i="1"/>
  <c r="K4373" i="1"/>
  <c r="L4373" i="1"/>
  <c r="H4374" i="1"/>
  <c r="I4374" i="1"/>
  <c r="J4374" i="1"/>
  <c r="K4374" i="1"/>
  <c r="L4374" i="1"/>
  <c r="H4375" i="1"/>
  <c r="I4375" i="1"/>
  <c r="J4375" i="1"/>
  <c r="K4375" i="1"/>
  <c r="L4375" i="1"/>
  <c r="H4376" i="1"/>
  <c r="I4376" i="1"/>
  <c r="J4376" i="1"/>
  <c r="K4376" i="1"/>
  <c r="L4376" i="1"/>
  <c r="H4377" i="1"/>
  <c r="I4377" i="1"/>
  <c r="J4377" i="1"/>
  <c r="K4377" i="1"/>
  <c r="L4377" i="1"/>
  <c r="H4378" i="1"/>
  <c r="I4378" i="1"/>
  <c r="J4378" i="1"/>
  <c r="K4378" i="1"/>
  <c r="L4378" i="1"/>
  <c r="H4379" i="1"/>
  <c r="I4379" i="1"/>
  <c r="J4379" i="1"/>
  <c r="K4379" i="1"/>
  <c r="L4379" i="1"/>
  <c r="H4380" i="1"/>
  <c r="I4380" i="1"/>
  <c r="J4380" i="1"/>
  <c r="K4380" i="1"/>
  <c r="L4380" i="1"/>
  <c r="H4381" i="1"/>
  <c r="I4381" i="1"/>
  <c r="J4381" i="1"/>
  <c r="K4381" i="1"/>
  <c r="L4381" i="1"/>
  <c r="H4382" i="1"/>
  <c r="I4382" i="1"/>
  <c r="J4382" i="1"/>
  <c r="K4382" i="1"/>
  <c r="L4382" i="1"/>
  <c r="H4383" i="1"/>
  <c r="I4383" i="1"/>
  <c r="J4383" i="1"/>
  <c r="K4383" i="1"/>
  <c r="L4383" i="1"/>
  <c r="H4384" i="1"/>
  <c r="I4384" i="1"/>
  <c r="J4384" i="1"/>
  <c r="K4384" i="1"/>
  <c r="L4384" i="1"/>
  <c r="H4385" i="1"/>
  <c r="I4385" i="1"/>
  <c r="J4385" i="1"/>
  <c r="K4385" i="1"/>
  <c r="L4385" i="1"/>
  <c r="H4386" i="1"/>
  <c r="I4386" i="1"/>
  <c r="J4386" i="1"/>
  <c r="K4386" i="1"/>
  <c r="L4386" i="1"/>
  <c r="H4387" i="1"/>
  <c r="I4387" i="1"/>
  <c r="J4387" i="1"/>
  <c r="K4387" i="1"/>
  <c r="L4387" i="1"/>
  <c r="H4388" i="1"/>
  <c r="I4388" i="1"/>
  <c r="J4388" i="1"/>
  <c r="K4388" i="1"/>
  <c r="L4388" i="1"/>
  <c r="H4389" i="1"/>
  <c r="I4389" i="1"/>
  <c r="J4389" i="1"/>
  <c r="K4389" i="1"/>
  <c r="L4389" i="1"/>
  <c r="H4390" i="1"/>
  <c r="I4390" i="1"/>
  <c r="J4390" i="1"/>
  <c r="K4390" i="1"/>
  <c r="L4390" i="1"/>
  <c r="H4391" i="1"/>
  <c r="I4391" i="1"/>
  <c r="J4391" i="1"/>
  <c r="K4391" i="1"/>
  <c r="L4391" i="1"/>
  <c r="H4392" i="1"/>
  <c r="I4392" i="1"/>
  <c r="J4392" i="1"/>
  <c r="K4392" i="1"/>
  <c r="L4392" i="1"/>
  <c r="H4393" i="1"/>
  <c r="I4393" i="1"/>
  <c r="J4393" i="1"/>
  <c r="K4393" i="1"/>
  <c r="L4393" i="1"/>
  <c r="H4394" i="1"/>
  <c r="I4394" i="1"/>
  <c r="J4394" i="1"/>
  <c r="K4394" i="1"/>
  <c r="L4394" i="1"/>
  <c r="H4395" i="1"/>
  <c r="I4395" i="1"/>
  <c r="J4395" i="1"/>
  <c r="K4395" i="1"/>
  <c r="L4395" i="1"/>
  <c r="H4396" i="1"/>
  <c r="I4396" i="1"/>
  <c r="J4396" i="1"/>
  <c r="K4396" i="1"/>
  <c r="L4396" i="1"/>
  <c r="H4397" i="1"/>
  <c r="I4397" i="1"/>
  <c r="J4397" i="1"/>
  <c r="K4397" i="1"/>
  <c r="L4397" i="1"/>
  <c r="H4398" i="1"/>
  <c r="I4398" i="1"/>
  <c r="J4398" i="1"/>
  <c r="K4398" i="1"/>
  <c r="L4398" i="1"/>
  <c r="H4399" i="1"/>
  <c r="I4399" i="1"/>
  <c r="J4399" i="1"/>
  <c r="K4399" i="1"/>
  <c r="L4399" i="1"/>
  <c r="H4400" i="1"/>
  <c r="I4400" i="1"/>
  <c r="J4400" i="1"/>
  <c r="K4400" i="1"/>
  <c r="L4400" i="1"/>
  <c r="H4401" i="1"/>
  <c r="I4401" i="1"/>
  <c r="J4401" i="1"/>
  <c r="K4401" i="1"/>
  <c r="L4401" i="1"/>
  <c r="H4402" i="1"/>
  <c r="I4402" i="1"/>
  <c r="J4402" i="1"/>
  <c r="K4402" i="1"/>
  <c r="L4402" i="1"/>
  <c r="H4403" i="1"/>
  <c r="I4403" i="1"/>
  <c r="J4403" i="1"/>
  <c r="K4403" i="1"/>
  <c r="L4403" i="1"/>
  <c r="H4404" i="1"/>
  <c r="I4404" i="1"/>
  <c r="J4404" i="1"/>
  <c r="K4404" i="1"/>
  <c r="L4404" i="1"/>
  <c r="H4405" i="1"/>
  <c r="I4405" i="1"/>
  <c r="J4405" i="1"/>
  <c r="K4405" i="1"/>
  <c r="L4405" i="1"/>
  <c r="H4406" i="1"/>
  <c r="I4406" i="1"/>
  <c r="J4406" i="1"/>
  <c r="K4406" i="1"/>
  <c r="L4406" i="1"/>
  <c r="H4407" i="1"/>
  <c r="I4407" i="1"/>
  <c r="J4407" i="1"/>
  <c r="K4407" i="1"/>
  <c r="L4407" i="1"/>
  <c r="H4408" i="1"/>
  <c r="I4408" i="1"/>
  <c r="J4408" i="1"/>
  <c r="K4408" i="1"/>
  <c r="L4408" i="1"/>
  <c r="H4409" i="1"/>
  <c r="I4409" i="1"/>
  <c r="J4409" i="1"/>
  <c r="K4409" i="1"/>
  <c r="L4409" i="1"/>
  <c r="H4410" i="1"/>
  <c r="I4410" i="1"/>
  <c r="J4410" i="1"/>
  <c r="K4410" i="1"/>
  <c r="L4410" i="1"/>
  <c r="H4411" i="1"/>
  <c r="I4411" i="1"/>
  <c r="J4411" i="1"/>
  <c r="K4411" i="1"/>
  <c r="L4411" i="1"/>
  <c r="H4412" i="1"/>
  <c r="I4412" i="1"/>
  <c r="J4412" i="1"/>
  <c r="K4412" i="1"/>
  <c r="L4412" i="1"/>
  <c r="H4413" i="1"/>
  <c r="I4413" i="1"/>
  <c r="J4413" i="1"/>
  <c r="K4413" i="1"/>
  <c r="L4413" i="1"/>
  <c r="H4414" i="1"/>
  <c r="I4414" i="1"/>
  <c r="J4414" i="1"/>
  <c r="K4414" i="1"/>
  <c r="L4414" i="1"/>
  <c r="H4415" i="1"/>
  <c r="I4415" i="1"/>
  <c r="J4415" i="1"/>
  <c r="K4415" i="1"/>
  <c r="L4415" i="1"/>
  <c r="H4416" i="1"/>
  <c r="I4416" i="1"/>
  <c r="J4416" i="1"/>
  <c r="K4416" i="1"/>
  <c r="L4416" i="1"/>
  <c r="H4417" i="1"/>
  <c r="I4417" i="1"/>
  <c r="J4417" i="1"/>
  <c r="K4417" i="1"/>
  <c r="L4417" i="1"/>
  <c r="H4418" i="1"/>
  <c r="I4418" i="1"/>
  <c r="J4418" i="1"/>
  <c r="K4418" i="1"/>
  <c r="L4418" i="1"/>
  <c r="H4419" i="1"/>
  <c r="I4419" i="1"/>
  <c r="J4419" i="1"/>
  <c r="K4419" i="1"/>
  <c r="L4419" i="1"/>
  <c r="H4420" i="1"/>
  <c r="I4420" i="1"/>
  <c r="J4420" i="1"/>
  <c r="K4420" i="1"/>
  <c r="L4420" i="1"/>
  <c r="H4421" i="1"/>
  <c r="I4421" i="1"/>
  <c r="J4421" i="1"/>
  <c r="K4421" i="1"/>
  <c r="L4421" i="1"/>
  <c r="H4422" i="1"/>
  <c r="I4422" i="1"/>
  <c r="J4422" i="1"/>
  <c r="K4422" i="1"/>
  <c r="L4422" i="1"/>
  <c r="H4423" i="1"/>
  <c r="I4423" i="1"/>
  <c r="J4423" i="1"/>
  <c r="K4423" i="1"/>
  <c r="L4423" i="1"/>
  <c r="H4424" i="1"/>
  <c r="I4424" i="1"/>
  <c r="J4424" i="1"/>
  <c r="K4424" i="1"/>
  <c r="L4424" i="1"/>
  <c r="H4425" i="1"/>
  <c r="I4425" i="1"/>
  <c r="J4425" i="1"/>
  <c r="K4425" i="1"/>
  <c r="L4425" i="1"/>
  <c r="H4426" i="1"/>
  <c r="I4426" i="1"/>
  <c r="J4426" i="1"/>
  <c r="K4426" i="1"/>
  <c r="L4426" i="1"/>
  <c r="H4427" i="1"/>
  <c r="I4427" i="1"/>
  <c r="J4427" i="1"/>
  <c r="K4427" i="1"/>
  <c r="L4427" i="1"/>
  <c r="H4428" i="1"/>
  <c r="I4428" i="1"/>
  <c r="J4428" i="1"/>
  <c r="K4428" i="1"/>
  <c r="L4428" i="1"/>
  <c r="H4429" i="1"/>
  <c r="I4429" i="1"/>
  <c r="J4429" i="1"/>
  <c r="K4429" i="1"/>
  <c r="L4429" i="1"/>
  <c r="H4430" i="1"/>
  <c r="I4430" i="1"/>
  <c r="J4430" i="1"/>
  <c r="K4430" i="1"/>
  <c r="L4430" i="1"/>
  <c r="H4431" i="1"/>
  <c r="I4431" i="1"/>
  <c r="J4431" i="1"/>
  <c r="K4431" i="1"/>
  <c r="L4431" i="1"/>
  <c r="H4432" i="1"/>
  <c r="I4432" i="1"/>
  <c r="J4432" i="1"/>
  <c r="K4432" i="1"/>
  <c r="L4432" i="1"/>
  <c r="H4433" i="1"/>
  <c r="I4433" i="1"/>
  <c r="J4433" i="1"/>
  <c r="K4433" i="1"/>
  <c r="L4433" i="1"/>
  <c r="H4434" i="1"/>
  <c r="I4434" i="1"/>
  <c r="J4434" i="1"/>
  <c r="K4434" i="1"/>
  <c r="L4434" i="1"/>
  <c r="H4435" i="1"/>
  <c r="I4435" i="1"/>
  <c r="J4435" i="1"/>
  <c r="K4435" i="1"/>
  <c r="L4435" i="1"/>
  <c r="H4436" i="1"/>
  <c r="I4436" i="1"/>
  <c r="J4436" i="1"/>
  <c r="K4436" i="1"/>
  <c r="L4436" i="1"/>
  <c r="H4437" i="1"/>
  <c r="I4437" i="1"/>
  <c r="J4437" i="1"/>
  <c r="K4437" i="1"/>
  <c r="L4437" i="1"/>
  <c r="H4438" i="1"/>
  <c r="I4438" i="1"/>
  <c r="J4438" i="1"/>
  <c r="K4438" i="1"/>
  <c r="L4438" i="1"/>
  <c r="H4439" i="1"/>
  <c r="I4439" i="1"/>
  <c r="J4439" i="1"/>
  <c r="K4439" i="1"/>
  <c r="L4439" i="1"/>
  <c r="H4440" i="1"/>
  <c r="I4440" i="1"/>
  <c r="J4440" i="1"/>
  <c r="K4440" i="1"/>
  <c r="L4440" i="1"/>
  <c r="H4441" i="1"/>
  <c r="I4441" i="1"/>
  <c r="J4441" i="1"/>
  <c r="K4441" i="1"/>
  <c r="L4441" i="1"/>
  <c r="H4442" i="1"/>
  <c r="I4442" i="1"/>
  <c r="J4442" i="1"/>
  <c r="K4442" i="1"/>
  <c r="L4442" i="1"/>
  <c r="H4443" i="1"/>
  <c r="I4443" i="1"/>
  <c r="J4443" i="1"/>
  <c r="K4443" i="1"/>
  <c r="L4443" i="1"/>
  <c r="H4444" i="1"/>
  <c r="I4444" i="1"/>
  <c r="J4444" i="1"/>
  <c r="K4444" i="1"/>
  <c r="L4444" i="1"/>
  <c r="H4445" i="1"/>
  <c r="I4445" i="1"/>
  <c r="J4445" i="1"/>
  <c r="K4445" i="1"/>
  <c r="L4445" i="1"/>
  <c r="H4446" i="1"/>
  <c r="I4446" i="1"/>
  <c r="J4446" i="1"/>
  <c r="K4446" i="1"/>
  <c r="L4446" i="1"/>
  <c r="H4447" i="1"/>
  <c r="I4447" i="1"/>
  <c r="J4447" i="1"/>
  <c r="K4447" i="1"/>
  <c r="L4447" i="1"/>
  <c r="H4448" i="1"/>
  <c r="I4448" i="1"/>
  <c r="J4448" i="1"/>
  <c r="K4448" i="1"/>
  <c r="L4448" i="1"/>
  <c r="H4449" i="1"/>
  <c r="I4449" i="1"/>
  <c r="J4449" i="1"/>
  <c r="K4449" i="1"/>
  <c r="L4449" i="1"/>
  <c r="H4450" i="1"/>
  <c r="I4450" i="1"/>
  <c r="J4450" i="1"/>
  <c r="K4450" i="1"/>
  <c r="L4450" i="1"/>
  <c r="H4451" i="1"/>
  <c r="I4451" i="1"/>
  <c r="J4451" i="1"/>
  <c r="K4451" i="1"/>
  <c r="L4451" i="1"/>
  <c r="H4452" i="1"/>
  <c r="I4452" i="1"/>
  <c r="J4452" i="1"/>
  <c r="K4452" i="1"/>
  <c r="L4452" i="1"/>
  <c r="H4453" i="1"/>
  <c r="I4453" i="1"/>
  <c r="J4453" i="1"/>
  <c r="K4453" i="1"/>
  <c r="L4453" i="1"/>
  <c r="H4454" i="1"/>
  <c r="I4454" i="1"/>
  <c r="J4454" i="1"/>
  <c r="K4454" i="1"/>
  <c r="L4454" i="1"/>
  <c r="H4455" i="1"/>
  <c r="I4455" i="1"/>
  <c r="J4455" i="1"/>
  <c r="K4455" i="1"/>
  <c r="L4455" i="1"/>
  <c r="H4456" i="1"/>
  <c r="I4456" i="1"/>
  <c r="J4456" i="1"/>
  <c r="K4456" i="1"/>
  <c r="L4456" i="1"/>
  <c r="H4457" i="1"/>
  <c r="I4457" i="1"/>
  <c r="J4457" i="1"/>
  <c r="K4457" i="1"/>
  <c r="L4457" i="1"/>
  <c r="H4458" i="1"/>
  <c r="I4458" i="1"/>
  <c r="J4458" i="1"/>
  <c r="K4458" i="1"/>
  <c r="L4458" i="1"/>
  <c r="H4459" i="1"/>
  <c r="I4459" i="1"/>
  <c r="J4459" i="1"/>
  <c r="K4459" i="1"/>
  <c r="L4459" i="1"/>
  <c r="H4460" i="1"/>
  <c r="I4460" i="1"/>
  <c r="J4460" i="1"/>
  <c r="K4460" i="1"/>
  <c r="L4460" i="1"/>
  <c r="H4461" i="1"/>
  <c r="I4461" i="1"/>
  <c r="J4461" i="1"/>
  <c r="K4461" i="1"/>
  <c r="L4461" i="1"/>
  <c r="H4462" i="1"/>
  <c r="I4462" i="1"/>
  <c r="J4462" i="1"/>
  <c r="K4462" i="1"/>
  <c r="L4462" i="1"/>
  <c r="H4463" i="1"/>
  <c r="I4463" i="1"/>
  <c r="J4463" i="1"/>
  <c r="K4463" i="1"/>
  <c r="L4463" i="1"/>
  <c r="H4464" i="1"/>
  <c r="I4464" i="1"/>
  <c r="J4464" i="1"/>
  <c r="K4464" i="1"/>
  <c r="L4464" i="1"/>
  <c r="H4465" i="1"/>
  <c r="I4465" i="1"/>
  <c r="J4465" i="1"/>
  <c r="K4465" i="1"/>
  <c r="L4465" i="1"/>
  <c r="H4466" i="1"/>
  <c r="I4466" i="1"/>
  <c r="J4466" i="1"/>
  <c r="K4466" i="1"/>
  <c r="L4466" i="1"/>
  <c r="H4467" i="1"/>
  <c r="I4467" i="1"/>
  <c r="J4467" i="1"/>
  <c r="K4467" i="1"/>
  <c r="L4467" i="1"/>
  <c r="H4468" i="1"/>
  <c r="I4468" i="1"/>
  <c r="J4468" i="1"/>
  <c r="K4468" i="1"/>
  <c r="L4468" i="1"/>
  <c r="H4469" i="1"/>
  <c r="I4469" i="1"/>
  <c r="J4469" i="1"/>
  <c r="K4469" i="1"/>
  <c r="L4469" i="1"/>
  <c r="H4470" i="1"/>
  <c r="I4470" i="1"/>
  <c r="J4470" i="1"/>
  <c r="K4470" i="1"/>
  <c r="L4470" i="1"/>
  <c r="H4471" i="1"/>
  <c r="I4471" i="1"/>
  <c r="J4471" i="1"/>
  <c r="K4471" i="1"/>
  <c r="L4471" i="1"/>
  <c r="H4472" i="1"/>
  <c r="I4472" i="1"/>
  <c r="J4472" i="1"/>
  <c r="K4472" i="1"/>
  <c r="L4472" i="1"/>
  <c r="H4473" i="1"/>
  <c r="I4473" i="1"/>
  <c r="J4473" i="1"/>
  <c r="K4473" i="1"/>
  <c r="L4473" i="1"/>
  <c r="H4474" i="1"/>
  <c r="I4474" i="1"/>
  <c r="J4474" i="1"/>
  <c r="K4474" i="1"/>
  <c r="L4474" i="1"/>
  <c r="H4475" i="1"/>
  <c r="I4475" i="1"/>
  <c r="J4475" i="1"/>
  <c r="K4475" i="1"/>
  <c r="L4475" i="1"/>
  <c r="H4476" i="1"/>
  <c r="I4476" i="1"/>
  <c r="J4476" i="1"/>
  <c r="K4476" i="1"/>
  <c r="L4476" i="1"/>
  <c r="H4477" i="1"/>
  <c r="I4477" i="1"/>
  <c r="J4477" i="1"/>
  <c r="K4477" i="1"/>
  <c r="L4477" i="1"/>
  <c r="H4478" i="1"/>
  <c r="I4478" i="1"/>
  <c r="J4478" i="1"/>
  <c r="K4478" i="1"/>
  <c r="L4478" i="1"/>
  <c r="H4479" i="1"/>
  <c r="I4479" i="1"/>
  <c r="J4479" i="1"/>
  <c r="K4479" i="1"/>
  <c r="L4479" i="1"/>
  <c r="H4480" i="1"/>
  <c r="I4480" i="1"/>
  <c r="J4480" i="1"/>
  <c r="K4480" i="1"/>
  <c r="L4480" i="1"/>
  <c r="H4481" i="1"/>
  <c r="I4481" i="1"/>
  <c r="J4481" i="1"/>
  <c r="K4481" i="1"/>
  <c r="L4481" i="1"/>
  <c r="H4482" i="1"/>
  <c r="I4482" i="1"/>
  <c r="J4482" i="1"/>
  <c r="K4482" i="1"/>
  <c r="L4482" i="1"/>
  <c r="H4483" i="1"/>
  <c r="I4483" i="1"/>
  <c r="J4483" i="1"/>
  <c r="K4483" i="1"/>
  <c r="L4483" i="1"/>
  <c r="H4484" i="1"/>
  <c r="I4484" i="1"/>
  <c r="J4484" i="1"/>
  <c r="K4484" i="1"/>
  <c r="L4484" i="1"/>
  <c r="H4485" i="1"/>
  <c r="I4485" i="1"/>
  <c r="J4485" i="1"/>
  <c r="K4485" i="1"/>
  <c r="L4485" i="1"/>
  <c r="H4486" i="1"/>
  <c r="I4486" i="1"/>
  <c r="J4486" i="1"/>
  <c r="K4486" i="1"/>
  <c r="L4486" i="1"/>
  <c r="H4487" i="1"/>
  <c r="I4487" i="1"/>
  <c r="J4487" i="1"/>
  <c r="K4487" i="1"/>
  <c r="L4487" i="1"/>
  <c r="H4488" i="1"/>
  <c r="I4488" i="1"/>
  <c r="J4488" i="1"/>
  <c r="K4488" i="1"/>
  <c r="L4488" i="1"/>
  <c r="H4489" i="1"/>
  <c r="I4489" i="1"/>
  <c r="J4489" i="1"/>
  <c r="K4489" i="1"/>
  <c r="L4489" i="1"/>
  <c r="H4490" i="1"/>
  <c r="I4490" i="1"/>
  <c r="J4490" i="1"/>
  <c r="K4490" i="1"/>
  <c r="L4490" i="1"/>
  <c r="H4491" i="1"/>
  <c r="I4491" i="1"/>
  <c r="J4491" i="1"/>
  <c r="K4491" i="1"/>
  <c r="L4491" i="1"/>
  <c r="H4492" i="1"/>
  <c r="I4492" i="1"/>
  <c r="J4492" i="1"/>
  <c r="K4492" i="1"/>
  <c r="L4492" i="1"/>
  <c r="H4493" i="1"/>
  <c r="I4493" i="1"/>
  <c r="J4493" i="1"/>
  <c r="K4493" i="1"/>
  <c r="L4493" i="1"/>
  <c r="H4494" i="1"/>
  <c r="I4494" i="1"/>
  <c r="J4494" i="1"/>
  <c r="K4494" i="1"/>
  <c r="L4494" i="1"/>
  <c r="H4495" i="1"/>
  <c r="I4495" i="1"/>
  <c r="J4495" i="1"/>
  <c r="K4495" i="1"/>
  <c r="L4495" i="1"/>
  <c r="H4496" i="1"/>
  <c r="I4496" i="1"/>
  <c r="J4496" i="1"/>
  <c r="K4496" i="1"/>
  <c r="L4496" i="1"/>
  <c r="H4497" i="1"/>
  <c r="I4497" i="1"/>
  <c r="J4497" i="1"/>
  <c r="K4497" i="1"/>
  <c r="L4497" i="1"/>
  <c r="H4498" i="1"/>
  <c r="I4498" i="1"/>
  <c r="J4498" i="1"/>
  <c r="K4498" i="1"/>
  <c r="L4498" i="1"/>
  <c r="H4499" i="1"/>
  <c r="I4499" i="1"/>
  <c r="J4499" i="1"/>
  <c r="K4499" i="1"/>
  <c r="L4499" i="1"/>
  <c r="H4500" i="1"/>
  <c r="I4500" i="1"/>
  <c r="J4500" i="1"/>
  <c r="K4500" i="1"/>
  <c r="L4500" i="1"/>
  <c r="H4501" i="1"/>
  <c r="I4501" i="1"/>
  <c r="J4501" i="1"/>
  <c r="K4501" i="1"/>
  <c r="L4501" i="1"/>
  <c r="H4502" i="1"/>
  <c r="I4502" i="1"/>
  <c r="J4502" i="1"/>
  <c r="K4502" i="1"/>
  <c r="L4502" i="1"/>
  <c r="H4503" i="1"/>
  <c r="I4503" i="1"/>
  <c r="J4503" i="1"/>
  <c r="K4503" i="1"/>
  <c r="L4503" i="1"/>
  <c r="H4504" i="1"/>
  <c r="I4504" i="1"/>
  <c r="J4504" i="1"/>
  <c r="K4504" i="1"/>
  <c r="L4504" i="1"/>
  <c r="H4505" i="1"/>
  <c r="I4505" i="1"/>
  <c r="J4505" i="1"/>
  <c r="K4505" i="1"/>
  <c r="L4505" i="1"/>
  <c r="H4506" i="1"/>
  <c r="I4506" i="1"/>
  <c r="J4506" i="1"/>
  <c r="K4506" i="1"/>
  <c r="L4506" i="1"/>
  <c r="H4507" i="1"/>
  <c r="I4507" i="1"/>
  <c r="J4507" i="1"/>
  <c r="K4507" i="1"/>
  <c r="L4507" i="1"/>
  <c r="H4508" i="1"/>
  <c r="I4508" i="1"/>
  <c r="J4508" i="1"/>
  <c r="K4508" i="1"/>
  <c r="L4508" i="1"/>
  <c r="H4509" i="1"/>
  <c r="I4509" i="1"/>
  <c r="J4509" i="1"/>
  <c r="K4509" i="1"/>
  <c r="L4509" i="1"/>
  <c r="H4510" i="1"/>
  <c r="I4510" i="1"/>
  <c r="J4510" i="1"/>
  <c r="K4510" i="1"/>
  <c r="L4510" i="1"/>
  <c r="H4511" i="1"/>
  <c r="I4511" i="1"/>
  <c r="J4511" i="1"/>
  <c r="K4511" i="1"/>
  <c r="L4511" i="1"/>
  <c r="H4512" i="1"/>
  <c r="I4512" i="1"/>
  <c r="J4512" i="1"/>
  <c r="K4512" i="1"/>
  <c r="L4512" i="1"/>
  <c r="H4513" i="1"/>
  <c r="I4513" i="1"/>
  <c r="J4513" i="1"/>
  <c r="K4513" i="1"/>
  <c r="L4513" i="1"/>
  <c r="H4514" i="1"/>
  <c r="I4514" i="1"/>
  <c r="J4514" i="1"/>
  <c r="K4514" i="1"/>
  <c r="L4514" i="1"/>
  <c r="H4515" i="1"/>
  <c r="I4515" i="1"/>
  <c r="J4515" i="1"/>
  <c r="K4515" i="1"/>
  <c r="L4515" i="1"/>
  <c r="H4516" i="1"/>
  <c r="I4516" i="1"/>
  <c r="J4516" i="1"/>
  <c r="K4516" i="1"/>
  <c r="L4516" i="1"/>
  <c r="H4517" i="1"/>
  <c r="I4517" i="1"/>
  <c r="J4517" i="1"/>
  <c r="K4517" i="1"/>
  <c r="L4517" i="1"/>
  <c r="H4518" i="1"/>
  <c r="I4518" i="1"/>
  <c r="J4518" i="1"/>
  <c r="K4518" i="1"/>
  <c r="L4518" i="1"/>
  <c r="H4519" i="1"/>
  <c r="I4519" i="1"/>
  <c r="J4519" i="1"/>
  <c r="K4519" i="1"/>
  <c r="L4519" i="1"/>
  <c r="H4520" i="1"/>
  <c r="I4520" i="1"/>
  <c r="J4520" i="1"/>
  <c r="K4520" i="1"/>
  <c r="L4520" i="1"/>
  <c r="H4521" i="1"/>
  <c r="I4521" i="1"/>
  <c r="J4521" i="1"/>
  <c r="K4521" i="1"/>
  <c r="L4521" i="1"/>
  <c r="H4522" i="1"/>
  <c r="I4522" i="1"/>
  <c r="J4522" i="1"/>
  <c r="K4522" i="1"/>
  <c r="L4522" i="1"/>
  <c r="H4523" i="1"/>
  <c r="I4523" i="1"/>
  <c r="J4523" i="1"/>
  <c r="K4523" i="1"/>
  <c r="L4523" i="1"/>
  <c r="H4524" i="1"/>
  <c r="I4524" i="1"/>
  <c r="J4524" i="1"/>
  <c r="K4524" i="1"/>
  <c r="L4524" i="1"/>
  <c r="H4525" i="1"/>
  <c r="I4525" i="1"/>
  <c r="J4525" i="1"/>
  <c r="K4525" i="1"/>
  <c r="L4525" i="1"/>
  <c r="H4526" i="1"/>
  <c r="I4526" i="1"/>
  <c r="J4526" i="1"/>
  <c r="K4526" i="1"/>
  <c r="L4526" i="1"/>
  <c r="H4527" i="1"/>
  <c r="I4527" i="1"/>
  <c r="J4527" i="1"/>
  <c r="K4527" i="1"/>
  <c r="L4527" i="1"/>
  <c r="H4528" i="1"/>
  <c r="I4528" i="1"/>
  <c r="J4528" i="1"/>
  <c r="K4528" i="1"/>
  <c r="L4528" i="1"/>
  <c r="H4529" i="1"/>
  <c r="I4529" i="1"/>
  <c r="J4529" i="1"/>
  <c r="K4529" i="1"/>
  <c r="L4529" i="1"/>
  <c r="H4530" i="1"/>
  <c r="I4530" i="1"/>
  <c r="J4530" i="1"/>
  <c r="K4530" i="1"/>
  <c r="L4530" i="1"/>
  <c r="H4531" i="1"/>
  <c r="I4531" i="1"/>
  <c r="J4531" i="1"/>
  <c r="K4531" i="1"/>
  <c r="L4531" i="1"/>
  <c r="H4532" i="1"/>
  <c r="I4532" i="1"/>
  <c r="J4532" i="1"/>
  <c r="K4532" i="1"/>
  <c r="L4532" i="1"/>
  <c r="H4533" i="1"/>
  <c r="I4533" i="1"/>
  <c r="J4533" i="1"/>
  <c r="K4533" i="1"/>
  <c r="L4533" i="1"/>
  <c r="H4534" i="1"/>
  <c r="I4534" i="1"/>
  <c r="J4534" i="1"/>
  <c r="K4534" i="1"/>
  <c r="L4534" i="1"/>
  <c r="H4535" i="1"/>
  <c r="I4535" i="1"/>
  <c r="J4535" i="1"/>
  <c r="K4535" i="1"/>
  <c r="L4535" i="1"/>
  <c r="H4536" i="1"/>
  <c r="I4536" i="1"/>
  <c r="J4536" i="1"/>
  <c r="K4536" i="1"/>
  <c r="L4536" i="1"/>
  <c r="H4537" i="1"/>
  <c r="I4537" i="1"/>
  <c r="J4537" i="1"/>
  <c r="K4537" i="1"/>
  <c r="L4537" i="1"/>
  <c r="H4538" i="1"/>
  <c r="I4538" i="1"/>
  <c r="J4538" i="1"/>
  <c r="K4538" i="1"/>
  <c r="L4538" i="1"/>
  <c r="H4539" i="1"/>
  <c r="I4539" i="1"/>
  <c r="J4539" i="1"/>
  <c r="K4539" i="1"/>
  <c r="L4539" i="1"/>
  <c r="H4540" i="1"/>
  <c r="I4540" i="1"/>
  <c r="J4540" i="1"/>
  <c r="K4540" i="1"/>
  <c r="L4540" i="1"/>
  <c r="H4541" i="1"/>
  <c r="I4541" i="1"/>
  <c r="J4541" i="1"/>
  <c r="K4541" i="1"/>
  <c r="L4541" i="1"/>
  <c r="H4542" i="1"/>
  <c r="I4542" i="1"/>
  <c r="J4542" i="1"/>
  <c r="K4542" i="1"/>
  <c r="L4542" i="1"/>
  <c r="H4543" i="1"/>
  <c r="I4543" i="1"/>
  <c r="J4543" i="1"/>
  <c r="K4543" i="1"/>
  <c r="L4543" i="1"/>
  <c r="H4544" i="1"/>
  <c r="I4544" i="1"/>
  <c r="J4544" i="1"/>
  <c r="K4544" i="1"/>
  <c r="L4544" i="1"/>
  <c r="H4545" i="1"/>
  <c r="I4545" i="1"/>
  <c r="J4545" i="1"/>
  <c r="K4545" i="1"/>
  <c r="L4545" i="1"/>
  <c r="H4546" i="1"/>
  <c r="I4546" i="1"/>
  <c r="J4546" i="1"/>
  <c r="K4546" i="1"/>
  <c r="L4546" i="1"/>
  <c r="H4547" i="1"/>
  <c r="I4547" i="1"/>
  <c r="J4547" i="1"/>
  <c r="K4547" i="1"/>
  <c r="L4547" i="1"/>
  <c r="H4548" i="1"/>
  <c r="I4548" i="1"/>
  <c r="J4548" i="1"/>
  <c r="K4548" i="1"/>
  <c r="L4548" i="1"/>
  <c r="H4549" i="1"/>
  <c r="I4549" i="1"/>
  <c r="J4549" i="1"/>
  <c r="K4549" i="1"/>
  <c r="L4549" i="1"/>
  <c r="H4550" i="1"/>
  <c r="I4550" i="1"/>
  <c r="J4550" i="1"/>
  <c r="K4550" i="1"/>
  <c r="L4550" i="1"/>
  <c r="H4551" i="1"/>
  <c r="I4551" i="1"/>
  <c r="J4551" i="1"/>
  <c r="K4551" i="1"/>
  <c r="L4551" i="1"/>
  <c r="H4552" i="1"/>
  <c r="I4552" i="1"/>
  <c r="J4552" i="1"/>
  <c r="K4552" i="1"/>
  <c r="L4552" i="1"/>
  <c r="H4553" i="1"/>
  <c r="I4553" i="1"/>
  <c r="J4553" i="1"/>
  <c r="K4553" i="1"/>
  <c r="L4553" i="1"/>
  <c r="H4554" i="1"/>
  <c r="I4554" i="1"/>
  <c r="J4554" i="1"/>
  <c r="K4554" i="1"/>
  <c r="L4554" i="1"/>
  <c r="H4555" i="1"/>
  <c r="I4555" i="1"/>
  <c r="J4555" i="1"/>
  <c r="K4555" i="1"/>
  <c r="L4555" i="1"/>
  <c r="H4556" i="1"/>
  <c r="I4556" i="1"/>
  <c r="J4556" i="1"/>
  <c r="K4556" i="1"/>
  <c r="L4556" i="1"/>
  <c r="H4557" i="1"/>
  <c r="I4557" i="1"/>
  <c r="J4557" i="1"/>
  <c r="K4557" i="1"/>
  <c r="L4557" i="1"/>
  <c r="H4558" i="1"/>
  <c r="I4558" i="1"/>
  <c r="J4558" i="1"/>
  <c r="K4558" i="1"/>
  <c r="L4558" i="1"/>
  <c r="H4559" i="1"/>
  <c r="I4559" i="1"/>
  <c r="J4559" i="1"/>
  <c r="K4559" i="1"/>
  <c r="L4559" i="1"/>
  <c r="H4560" i="1"/>
  <c r="I4560" i="1"/>
  <c r="J4560" i="1"/>
  <c r="K4560" i="1"/>
  <c r="L4560" i="1"/>
  <c r="H4561" i="1"/>
  <c r="I4561" i="1"/>
  <c r="J4561" i="1"/>
  <c r="K4561" i="1"/>
  <c r="L4561" i="1"/>
  <c r="H4562" i="1"/>
  <c r="I4562" i="1"/>
  <c r="J4562" i="1"/>
  <c r="K4562" i="1"/>
  <c r="L4562" i="1"/>
  <c r="H4563" i="1"/>
  <c r="I4563" i="1"/>
  <c r="J4563" i="1"/>
  <c r="K4563" i="1"/>
  <c r="L4563" i="1"/>
  <c r="H4564" i="1"/>
  <c r="I4564" i="1"/>
  <c r="J4564" i="1"/>
  <c r="K4564" i="1"/>
  <c r="L4564" i="1"/>
  <c r="H4565" i="1"/>
  <c r="I4565" i="1"/>
  <c r="J4565" i="1"/>
  <c r="K4565" i="1"/>
  <c r="L4565" i="1"/>
  <c r="H4566" i="1"/>
  <c r="I4566" i="1"/>
  <c r="J4566" i="1"/>
  <c r="K4566" i="1"/>
  <c r="L4566" i="1"/>
  <c r="H4567" i="1"/>
  <c r="I4567" i="1"/>
  <c r="J4567" i="1"/>
  <c r="K4567" i="1"/>
  <c r="L4567" i="1"/>
  <c r="H4568" i="1"/>
  <c r="I4568" i="1"/>
  <c r="J4568" i="1"/>
  <c r="K4568" i="1"/>
  <c r="L4568" i="1"/>
  <c r="H4569" i="1"/>
  <c r="I4569" i="1"/>
  <c r="J4569" i="1"/>
  <c r="K4569" i="1"/>
  <c r="L4569" i="1"/>
  <c r="H4570" i="1"/>
  <c r="I4570" i="1"/>
  <c r="J4570" i="1"/>
  <c r="K4570" i="1"/>
  <c r="L4570" i="1"/>
  <c r="H4571" i="1"/>
  <c r="I4571" i="1"/>
  <c r="J4571" i="1"/>
  <c r="K4571" i="1"/>
  <c r="L4571" i="1"/>
  <c r="H4572" i="1"/>
  <c r="I4572" i="1"/>
  <c r="J4572" i="1"/>
  <c r="K4572" i="1"/>
  <c r="L4572" i="1"/>
  <c r="H4573" i="1"/>
  <c r="I4573" i="1"/>
  <c r="J4573" i="1"/>
  <c r="K4573" i="1"/>
  <c r="L4573" i="1"/>
  <c r="H4574" i="1"/>
  <c r="I4574" i="1"/>
  <c r="J4574" i="1"/>
  <c r="K4574" i="1"/>
  <c r="L4574" i="1"/>
  <c r="H4575" i="1"/>
  <c r="I4575" i="1"/>
  <c r="J4575" i="1"/>
  <c r="K4575" i="1"/>
  <c r="L4575" i="1"/>
  <c r="H4576" i="1"/>
  <c r="I4576" i="1"/>
  <c r="J4576" i="1"/>
  <c r="K4576" i="1"/>
  <c r="L4576" i="1"/>
  <c r="H4577" i="1"/>
  <c r="I4577" i="1"/>
  <c r="J4577" i="1"/>
  <c r="K4577" i="1"/>
  <c r="L4577" i="1"/>
  <c r="H4578" i="1"/>
  <c r="I4578" i="1"/>
  <c r="J4578" i="1"/>
  <c r="K4578" i="1"/>
  <c r="L4578" i="1"/>
  <c r="H4579" i="1"/>
  <c r="I4579" i="1"/>
  <c r="J4579" i="1"/>
  <c r="K4579" i="1"/>
  <c r="L4579" i="1"/>
  <c r="H4580" i="1"/>
  <c r="I4580" i="1"/>
  <c r="J4580" i="1"/>
  <c r="K4580" i="1"/>
  <c r="L4580" i="1"/>
  <c r="H4581" i="1"/>
  <c r="I4581" i="1"/>
  <c r="J4581" i="1"/>
  <c r="K4581" i="1"/>
  <c r="L4581" i="1"/>
  <c r="H4582" i="1"/>
  <c r="I4582" i="1"/>
  <c r="J4582" i="1"/>
  <c r="K4582" i="1"/>
  <c r="L4582" i="1"/>
  <c r="H4583" i="1"/>
  <c r="I4583" i="1"/>
  <c r="J4583" i="1"/>
  <c r="K4583" i="1"/>
  <c r="L4583" i="1"/>
  <c r="H4584" i="1"/>
  <c r="I4584" i="1"/>
  <c r="J4584" i="1"/>
  <c r="K4584" i="1"/>
  <c r="L4584" i="1"/>
  <c r="H4585" i="1"/>
  <c r="I4585" i="1"/>
  <c r="J4585" i="1"/>
  <c r="K4585" i="1"/>
  <c r="L4585" i="1"/>
  <c r="H4586" i="1"/>
  <c r="I4586" i="1"/>
  <c r="J4586" i="1"/>
  <c r="K4586" i="1"/>
  <c r="L4586" i="1"/>
  <c r="H4587" i="1"/>
  <c r="I4587" i="1"/>
  <c r="J4587" i="1"/>
  <c r="K4587" i="1"/>
  <c r="L4587" i="1"/>
  <c r="H4588" i="1"/>
  <c r="I4588" i="1"/>
  <c r="J4588" i="1"/>
  <c r="K4588" i="1"/>
  <c r="L4588" i="1"/>
  <c r="H4589" i="1"/>
  <c r="I4589" i="1"/>
  <c r="J4589" i="1"/>
  <c r="K4589" i="1"/>
  <c r="L4589" i="1"/>
  <c r="H4590" i="1"/>
  <c r="I4590" i="1"/>
  <c r="J4590" i="1"/>
  <c r="K4590" i="1"/>
  <c r="L4590" i="1"/>
  <c r="H4591" i="1"/>
  <c r="I4591" i="1"/>
  <c r="J4591" i="1"/>
  <c r="K4591" i="1"/>
  <c r="L4591" i="1"/>
  <c r="H4592" i="1"/>
  <c r="I4592" i="1"/>
  <c r="J4592" i="1"/>
  <c r="K4592" i="1"/>
  <c r="L4592" i="1"/>
  <c r="H4593" i="1"/>
  <c r="I4593" i="1"/>
  <c r="J4593" i="1"/>
  <c r="K4593" i="1"/>
  <c r="L4593" i="1"/>
  <c r="H4594" i="1"/>
  <c r="I4594" i="1"/>
  <c r="J4594" i="1"/>
  <c r="K4594" i="1"/>
  <c r="L4594" i="1"/>
  <c r="H4595" i="1"/>
  <c r="I4595" i="1"/>
  <c r="J4595" i="1"/>
  <c r="K4595" i="1"/>
  <c r="L4595" i="1"/>
  <c r="H4596" i="1"/>
  <c r="I4596" i="1"/>
  <c r="J4596" i="1"/>
  <c r="K4596" i="1"/>
  <c r="L4596" i="1"/>
  <c r="H4597" i="1"/>
  <c r="I4597" i="1"/>
  <c r="J4597" i="1"/>
  <c r="K4597" i="1"/>
  <c r="L4597" i="1"/>
  <c r="H4598" i="1"/>
  <c r="I4598" i="1"/>
  <c r="J4598" i="1"/>
  <c r="K4598" i="1"/>
  <c r="L4598" i="1"/>
  <c r="H4599" i="1"/>
  <c r="I4599" i="1"/>
  <c r="J4599" i="1"/>
  <c r="K4599" i="1"/>
  <c r="L4599" i="1"/>
  <c r="H4600" i="1"/>
  <c r="I4600" i="1"/>
  <c r="J4600" i="1"/>
  <c r="K4600" i="1"/>
  <c r="L4600" i="1"/>
  <c r="H4601" i="1"/>
  <c r="I4601" i="1"/>
  <c r="J4601" i="1"/>
  <c r="K4601" i="1"/>
  <c r="L4601" i="1"/>
  <c r="H4602" i="1"/>
  <c r="I4602" i="1"/>
  <c r="J4602" i="1"/>
  <c r="K4602" i="1"/>
  <c r="L4602" i="1"/>
  <c r="H4603" i="1"/>
  <c r="I4603" i="1"/>
  <c r="J4603" i="1"/>
  <c r="K4603" i="1"/>
  <c r="L4603" i="1"/>
  <c r="H4604" i="1"/>
  <c r="I4604" i="1"/>
  <c r="J4604" i="1"/>
  <c r="K4604" i="1"/>
  <c r="L4604" i="1"/>
  <c r="H4605" i="1"/>
  <c r="I4605" i="1"/>
  <c r="J4605" i="1"/>
  <c r="K4605" i="1"/>
  <c r="L4605" i="1"/>
  <c r="H4606" i="1"/>
  <c r="I4606" i="1"/>
  <c r="J4606" i="1"/>
  <c r="K4606" i="1"/>
  <c r="L4606" i="1"/>
  <c r="H4607" i="1"/>
  <c r="I4607" i="1"/>
  <c r="J4607" i="1"/>
  <c r="K4607" i="1"/>
  <c r="L4607" i="1"/>
  <c r="H4608" i="1"/>
  <c r="I4608" i="1"/>
  <c r="J4608" i="1"/>
  <c r="K4608" i="1"/>
  <c r="L4608" i="1"/>
  <c r="H4609" i="1"/>
  <c r="I4609" i="1"/>
  <c r="J4609" i="1"/>
  <c r="K4609" i="1"/>
  <c r="L4609" i="1"/>
  <c r="H4610" i="1"/>
  <c r="I4610" i="1"/>
  <c r="J4610" i="1"/>
  <c r="K4610" i="1"/>
  <c r="L4610" i="1"/>
  <c r="H4611" i="1"/>
  <c r="I4611" i="1"/>
  <c r="J4611" i="1"/>
  <c r="K4611" i="1"/>
  <c r="L4611" i="1"/>
  <c r="H4612" i="1"/>
  <c r="I4612" i="1"/>
  <c r="J4612" i="1"/>
  <c r="K4612" i="1"/>
  <c r="L4612" i="1"/>
  <c r="H4613" i="1"/>
  <c r="I4613" i="1"/>
  <c r="J4613" i="1"/>
  <c r="K4613" i="1"/>
  <c r="L4613" i="1"/>
  <c r="H4614" i="1"/>
  <c r="I4614" i="1"/>
  <c r="J4614" i="1"/>
  <c r="K4614" i="1"/>
  <c r="L4614" i="1"/>
  <c r="H4615" i="1"/>
  <c r="I4615" i="1"/>
  <c r="J4615" i="1"/>
  <c r="K4615" i="1"/>
  <c r="L4615" i="1"/>
  <c r="H4616" i="1"/>
  <c r="I4616" i="1"/>
  <c r="J4616" i="1"/>
  <c r="K4616" i="1"/>
  <c r="L4616" i="1"/>
  <c r="H4617" i="1"/>
  <c r="I4617" i="1"/>
  <c r="J4617" i="1"/>
  <c r="K4617" i="1"/>
  <c r="L4617" i="1"/>
  <c r="H4618" i="1"/>
  <c r="I4618" i="1"/>
  <c r="J4618" i="1"/>
  <c r="K4618" i="1"/>
  <c r="L4618" i="1"/>
  <c r="H4619" i="1"/>
  <c r="I4619" i="1"/>
  <c r="J4619" i="1"/>
  <c r="K4619" i="1"/>
  <c r="L4619" i="1"/>
  <c r="H4620" i="1"/>
  <c r="I4620" i="1"/>
  <c r="J4620" i="1"/>
  <c r="K4620" i="1"/>
  <c r="L4620" i="1"/>
  <c r="H4621" i="1"/>
  <c r="I4621" i="1"/>
  <c r="J4621" i="1"/>
  <c r="K4621" i="1"/>
  <c r="L4621" i="1"/>
  <c r="H4622" i="1"/>
  <c r="I4622" i="1"/>
  <c r="J4622" i="1"/>
  <c r="K4622" i="1"/>
  <c r="L4622" i="1"/>
  <c r="H4623" i="1"/>
  <c r="I4623" i="1"/>
  <c r="J4623" i="1"/>
  <c r="K4623" i="1"/>
  <c r="L4623" i="1"/>
  <c r="H4624" i="1"/>
  <c r="I4624" i="1"/>
  <c r="J4624" i="1"/>
  <c r="K4624" i="1"/>
  <c r="L4624" i="1"/>
  <c r="H4625" i="1"/>
  <c r="I4625" i="1"/>
  <c r="J4625" i="1"/>
  <c r="K4625" i="1"/>
  <c r="L4625" i="1"/>
  <c r="H4626" i="1"/>
  <c r="I4626" i="1"/>
  <c r="J4626" i="1"/>
  <c r="K4626" i="1"/>
  <c r="L4626" i="1"/>
  <c r="H4627" i="1"/>
  <c r="I4627" i="1"/>
  <c r="J4627" i="1"/>
  <c r="K4627" i="1"/>
  <c r="L4627" i="1"/>
  <c r="H4628" i="1"/>
  <c r="I4628" i="1"/>
  <c r="J4628" i="1"/>
  <c r="K4628" i="1"/>
  <c r="L4628" i="1"/>
  <c r="H4629" i="1"/>
  <c r="I4629" i="1"/>
  <c r="J4629" i="1"/>
  <c r="K4629" i="1"/>
  <c r="L4629" i="1"/>
  <c r="H4630" i="1"/>
  <c r="I4630" i="1"/>
  <c r="J4630" i="1"/>
  <c r="K4630" i="1"/>
  <c r="L4630" i="1"/>
  <c r="H4631" i="1"/>
  <c r="I4631" i="1"/>
  <c r="J4631" i="1"/>
  <c r="K4631" i="1"/>
  <c r="L4631" i="1"/>
  <c r="H4632" i="1"/>
  <c r="I4632" i="1"/>
  <c r="J4632" i="1"/>
  <c r="K4632" i="1"/>
  <c r="L4632" i="1"/>
  <c r="H4633" i="1"/>
  <c r="I4633" i="1"/>
  <c r="J4633" i="1"/>
  <c r="K4633" i="1"/>
  <c r="L4633" i="1"/>
  <c r="H4634" i="1"/>
  <c r="I4634" i="1"/>
  <c r="J4634" i="1"/>
  <c r="K4634" i="1"/>
  <c r="L4634" i="1"/>
  <c r="H4635" i="1"/>
  <c r="I4635" i="1"/>
  <c r="J4635" i="1"/>
  <c r="K4635" i="1"/>
  <c r="L4635" i="1"/>
  <c r="H4636" i="1"/>
  <c r="I4636" i="1"/>
  <c r="J4636" i="1"/>
  <c r="K4636" i="1"/>
  <c r="L4636" i="1"/>
  <c r="H4637" i="1"/>
  <c r="I4637" i="1"/>
  <c r="J4637" i="1"/>
  <c r="K4637" i="1"/>
  <c r="L4637" i="1"/>
  <c r="H4638" i="1"/>
  <c r="I4638" i="1"/>
  <c r="J4638" i="1"/>
  <c r="K4638" i="1"/>
  <c r="L4638" i="1"/>
  <c r="H4639" i="1"/>
  <c r="I4639" i="1"/>
  <c r="J4639" i="1"/>
  <c r="K4639" i="1"/>
  <c r="L4639" i="1"/>
  <c r="H4640" i="1"/>
  <c r="I4640" i="1"/>
  <c r="J4640" i="1"/>
  <c r="K4640" i="1"/>
  <c r="L4640" i="1"/>
  <c r="H4641" i="1"/>
  <c r="I4641" i="1"/>
  <c r="J4641" i="1"/>
  <c r="K4641" i="1"/>
  <c r="L4641" i="1"/>
  <c r="H4642" i="1"/>
  <c r="I4642" i="1"/>
  <c r="J4642" i="1"/>
  <c r="K4642" i="1"/>
  <c r="L4642" i="1"/>
  <c r="H4643" i="1"/>
  <c r="I4643" i="1"/>
  <c r="J4643" i="1"/>
  <c r="K4643" i="1"/>
  <c r="L4643" i="1"/>
  <c r="H4644" i="1"/>
  <c r="I4644" i="1"/>
  <c r="J4644" i="1"/>
  <c r="K4644" i="1"/>
  <c r="L4644" i="1"/>
  <c r="H4645" i="1"/>
  <c r="I4645" i="1"/>
  <c r="J4645" i="1"/>
  <c r="K4645" i="1"/>
  <c r="L4645" i="1"/>
  <c r="H4646" i="1"/>
  <c r="I4646" i="1"/>
  <c r="J4646" i="1"/>
  <c r="K4646" i="1"/>
  <c r="L4646" i="1"/>
  <c r="H4647" i="1"/>
  <c r="I4647" i="1"/>
  <c r="J4647" i="1"/>
  <c r="K4647" i="1"/>
  <c r="L4647" i="1"/>
  <c r="H4648" i="1"/>
  <c r="I4648" i="1"/>
  <c r="J4648" i="1"/>
  <c r="K4648" i="1"/>
  <c r="L4648" i="1"/>
  <c r="H4649" i="1"/>
  <c r="I4649" i="1"/>
  <c r="J4649" i="1"/>
  <c r="K4649" i="1"/>
  <c r="L4649" i="1"/>
  <c r="H4650" i="1"/>
  <c r="I4650" i="1"/>
  <c r="J4650" i="1"/>
  <c r="K4650" i="1"/>
  <c r="L4650" i="1"/>
  <c r="H4651" i="1"/>
  <c r="I4651" i="1"/>
  <c r="J4651" i="1"/>
  <c r="K4651" i="1"/>
  <c r="L4651" i="1"/>
  <c r="H4652" i="1"/>
  <c r="I4652" i="1"/>
  <c r="J4652" i="1"/>
  <c r="K4652" i="1"/>
  <c r="L4652" i="1"/>
  <c r="H4653" i="1"/>
  <c r="I4653" i="1"/>
  <c r="J4653" i="1"/>
  <c r="K4653" i="1"/>
  <c r="L4653" i="1"/>
  <c r="H4654" i="1"/>
  <c r="I4654" i="1"/>
  <c r="J4654" i="1"/>
  <c r="K4654" i="1"/>
  <c r="L4654" i="1"/>
  <c r="H4655" i="1"/>
  <c r="I4655" i="1"/>
  <c r="J4655" i="1"/>
  <c r="K4655" i="1"/>
  <c r="L4655" i="1"/>
  <c r="H4656" i="1"/>
  <c r="I4656" i="1"/>
  <c r="J4656" i="1"/>
  <c r="K4656" i="1"/>
  <c r="L4656" i="1"/>
  <c r="H4657" i="1"/>
  <c r="I4657" i="1"/>
  <c r="J4657" i="1"/>
  <c r="K4657" i="1"/>
  <c r="L4657" i="1"/>
  <c r="H4658" i="1"/>
  <c r="I4658" i="1"/>
  <c r="J4658" i="1"/>
  <c r="K4658" i="1"/>
  <c r="L4658" i="1"/>
  <c r="H4659" i="1"/>
  <c r="I4659" i="1"/>
  <c r="J4659" i="1"/>
  <c r="K4659" i="1"/>
  <c r="L4659" i="1"/>
  <c r="H4660" i="1"/>
  <c r="I4660" i="1"/>
  <c r="J4660" i="1"/>
  <c r="K4660" i="1"/>
  <c r="L4660" i="1"/>
  <c r="H4661" i="1"/>
  <c r="I4661" i="1"/>
  <c r="J4661" i="1"/>
  <c r="K4661" i="1"/>
  <c r="L4661" i="1"/>
  <c r="H4662" i="1"/>
  <c r="I4662" i="1"/>
  <c r="J4662" i="1"/>
  <c r="K4662" i="1"/>
  <c r="L4662" i="1"/>
  <c r="H4663" i="1"/>
  <c r="I4663" i="1"/>
  <c r="J4663" i="1"/>
  <c r="K4663" i="1"/>
  <c r="L4663" i="1"/>
  <c r="H4664" i="1"/>
  <c r="I4664" i="1"/>
  <c r="J4664" i="1"/>
  <c r="K4664" i="1"/>
  <c r="L4664" i="1"/>
  <c r="H4665" i="1"/>
  <c r="I4665" i="1"/>
  <c r="J4665" i="1"/>
  <c r="K4665" i="1"/>
  <c r="L4665" i="1"/>
  <c r="H4666" i="1"/>
  <c r="I4666" i="1"/>
  <c r="J4666" i="1"/>
  <c r="K4666" i="1"/>
  <c r="L4666" i="1"/>
  <c r="H4667" i="1"/>
  <c r="I4667" i="1"/>
  <c r="J4667" i="1"/>
  <c r="K4667" i="1"/>
  <c r="L4667" i="1"/>
  <c r="H4668" i="1"/>
  <c r="I4668" i="1"/>
  <c r="J4668" i="1"/>
  <c r="K4668" i="1"/>
  <c r="L4668" i="1"/>
  <c r="H4669" i="1"/>
  <c r="I4669" i="1"/>
  <c r="J4669" i="1"/>
  <c r="K4669" i="1"/>
  <c r="L4669" i="1"/>
  <c r="H4670" i="1"/>
  <c r="I4670" i="1"/>
  <c r="J4670" i="1"/>
  <c r="K4670" i="1"/>
  <c r="L4670" i="1"/>
  <c r="H4671" i="1"/>
  <c r="I4671" i="1"/>
  <c r="J4671" i="1"/>
  <c r="K4671" i="1"/>
  <c r="L4671" i="1"/>
  <c r="H4672" i="1"/>
  <c r="I4672" i="1"/>
  <c r="J4672" i="1"/>
  <c r="K4672" i="1"/>
  <c r="L4672" i="1"/>
  <c r="H4673" i="1"/>
  <c r="I4673" i="1"/>
  <c r="J4673" i="1"/>
  <c r="K4673" i="1"/>
  <c r="L4673" i="1"/>
  <c r="H4674" i="1"/>
  <c r="I4674" i="1"/>
  <c r="J4674" i="1"/>
  <c r="K4674" i="1"/>
  <c r="L4674" i="1"/>
  <c r="H4675" i="1"/>
  <c r="I4675" i="1"/>
  <c r="J4675" i="1"/>
  <c r="K4675" i="1"/>
  <c r="L4675" i="1"/>
  <c r="H4676" i="1"/>
  <c r="I4676" i="1"/>
  <c r="J4676" i="1"/>
  <c r="K4676" i="1"/>
  <c r="L4676" i="1"/>
  <c r="H4677" i="1"/>
  <c r="I4677" i="1"/>
  <c r="J4677" i="1"/>
  <c r="K4677" i="1"/>
  <c r="L4677" i="1"/>
  <c r="H4678" i="1"/>
  <c r="I4678" i="1"/>
  <c r="J4678" i="1"/>
  <c r="K4678" i="1"/>
  <c r="L4678" i="1"/>
  <c r="H4679" i="1"/>
  <c r="I4679" i="1"/>
  <c r="J4679" i="1"/>
  <c r="K4679" i="1"/>
  <c r="L4679" i="1"/>
  <c r="H4680" i="1"/>
  <c r="I4680" i="1"/>
  <c r="J4680" i="1"/>
  <c r="K4680" i="1"/>
  <c r="L4680" i="1"/>
  <c r="H4681" i="1"/>
  <c r="I4681" i="1"/>
  <c r="J4681" i="1"/>
  <c r="K4681" i="1"/>
  <c r="L4681" i="1"/>
  <c r="H4682" i="1"/>
  <c r="I4682" i="1"/>
  <c r="J4682" i="1"/>
  <c r="K4682" i="1"/>
  <c r="L4682" i="1"/>
  <c r="H4683" i="1"/>
  <c r="I4683" i="1"/>
  <c r="J4683" i="1"/>
  <c r="K4683" i="1"/>
  <c r="L4683" i="1"/>
  <c r="H4684" i="1"/>
  <c r="I4684" i="1"/>
  <c r="J4684" i="1"/>
  <c r="K4684" i="1"/>
  <c r="L4684" i="1"/>
  <c r="H4685" i="1"/>
  <c r="I4685" i="1"/>
  <c r="J4685" i="1"/>
  <c r="K4685" i="1"/>
  <c r="L4685" i="1"/>
  <c r="H4686" i="1"/>
  <c r="I4686" i="1"/>
  <c r="J4686" i="1"/>
  <c r="K4686" i="1"/>
  <c r="L4686" i="1"/>
  <c r="H4687" i="1"/>
  <c r="I4687" i="1"/>
  <c r="J4687" i="1"/>
  <c r="K4687" i="1"/>
  <c r="L4687" i="1"/>
  <c r="H4688" i="1"/>
  <c r="I4688" i="1"/>
  <c r="J4688" i="1"/>
  <c r="K4688" i="1"/>
  <c r="L4688" i="1"/>
  <c r="H4689" i="1"/>
  <c r="I4689" i="1"/>
  <c r="J4689" i="1"/>
  <c r="K4689" i="1"/>
  <c r="L4689" i="1"/>
  <c r="H4690" i="1"/>
  <c r="I4690" i="1"/>
  <c r="J4690" i="1"/>
  <c r="K4690" i="1"/>
  <c r="L4690" i="1"/>
  <c r="H4691" i="1"/>
  <c r="I4691" i="1"/>
  <c r="J4691" i="1"/>
  <c r="K4691" i="1"/>
  <c r="L4691" i="1"/>
  <c r="H4692" i="1"/>
  <c r="I4692" i="1"/>
  <c r="J4692" i="1"/>
  <c r="K4692" i="1"/>
  <c r="L4692" i="1"/>
  <c r="H4693" i="1"/>
  <c r="I4693" i="1"/>
  <c r="J4693" i="1"/>
  <c r="K4693" i="1"/>
  <c r="L4693" i="1"/>
  <c r="H4694" i="1"/>
  <c r="I4694" i="1"/>
  <c r="J4694" i="1"/>
  <c r="K4694" i="1"/>
  <c r="L4694" i="1"/>
  <c r="H4695" i="1"/>
  <c r="I4695" i="1"/>
  <c r="J4695" i="1"/>
  <c r="K4695" i="1"/>
  <c r="L4695" i="1"/>
  <c r="H4696" i="1"/>
  <c r="I4696" i="1"/>
  <c r="J4696" i="1"/>
  <c r="K4696" i="1"/>
  <c r="L4696" i="1"/>
  <c r="H4697" i="1"/>
  <c r="I4697" i="1"/>
  <c r="J4697" i="1"/>
  <c r="K4697" i="1"/>
  <c r="L4697" i="1"/>
  <c r="H4698" i="1"/>
  <c r="I4698" i="1"/>
  <c r="J4698" i="1"/>
  <c r="K4698" i="1"/>
  <c r="L4698" i="1"/>
  <c r="H4699" i="1"/>
  <c r="I4699" i="1"/>
  <c r="J4699" i="1"/>
  <c r="K4699" i="1"/>
  <c r="L4699" i="1"/>
  <c r="H4700" i="1"/>
  <c r="I4700" i="1"/>
  <c r="J4700" i="1"/>
  <c r="K4700" i="1"/>
  <c r="L4700" i="1"/>
  <c r="H4701" i="1"/>
  <c r="I4701" i="1"/>
  <c r="J4701" i="1"/>
  <c r="K4701" i="1"/>
  <c r="L4701" i="1"/>
  <c r="H4702" i="1"/>
  <c r="I4702" i="1"/>
  <c r="J4702" i="1"/>
  <c r="K4702" i="1"/>
  <c r="L4702" i="1"/>
  <c r="H4703" i="1"/>
  <c r="I4703" i="1"/>
  <c r="J4703" i="1"/>
  <c r="K4703" i="1"/>
  <c r="L4703" i="1"/>
  <c r="H4704" i="1"/>
  <c r="I4704" i="1"/>
  <c r="J4704" i="1"/>
  <c r="K4704" i="1"/>
  <c r="L4704" i="1"/>
  <c r="H4705" i="1"/>
  <c r="I4705" i="1"/>
  <c r="J4705" i="1"/>
  <c r="K4705" i="1"/>
  <c r="L4705" i="1"/>
  <c r="H4706" i="1"/>
  <c r="I4706" i="1"/>
  <c r="J4706" i="1"/>
  <c r="K4706" i="1"/>
  <c r="L4706" i="1"/>
  <c r="H4707" i="1"/>
  <c r="I4707" i="1"/>
  <c r="J4707" i="1"/>
  <c r="K4707" i="1"/>
  <c r="L4707" i="1"/>
  <c r="H4708" i="1"/>
  <c r="I4708" i="1"/>
  <c r="J4708" i="1"/>
  <c r="K4708" i="1"/>
  <c r="L4708" i="1"/>
  <c r="H4709" i="1"/>
  <c r="I4709" i="1"/>
  <c r="J4709" i="1"/>
  <c r="K4709" i="1"/>
  <c r="L4709" i="1"/>
  <c r="H4710" i="1"/>
  <c r="I4710" i="1"/>
  <c r="J4710" i="1"/>
  <c r="K4710" i="1"/>
  <c r="L4710" i="1"/>
  <c r="H4711" i="1"/>
  <c r="I4711" i="1"/>
  <c r="J4711" i="1"/>
  <c r="K4711" i="1"/>
  <c r="L4711" i="1"/>
  <c r="H4712" i="1"/>
  <c r="I4712" i="1"/>
  <c r="J4712" i="1"/>
  <c r="K4712" i="1"/>
  <c r="L4712" i="1"/>
  <c r="H4713" i="1"/>
  <c r="I4713" i="1"/>
  <c r="J4713" i="1"/>
  <c r="K4713" i="1"/>
  <c r="L4713" i="1"/>
  <c r="H4714" i="1"/>
  <c r="I4714" i="1"/>
  <c r="J4714" i="1"/>
  <c r="K4714" i="1"/>
  <c r="L4714" i="1"/>
  <c r="H4715" i="1"/>
  <c r="I4715" i="1"/>
  <c r="J4715" i="1"/>
  <c r="K4715" i="1"/>
  <c r="L4715" i="1"/>
  <c r="H4716" i="1"/>
  <c r="I4716" i="1"/>
  <c r="J4716" i="1"/>
  <c r="K4716" i="1"/>
  <c r="L4716" i="1"/>
  <c r="H4717" i="1"/>
  <c r="I4717" i="1"/>
  <c r="J4717" i="1"/>
  <c r="K4717" i="1"/>
  <c r="L4717" i="1"/>
  <c r="H4718" i="1"/>
  <c r="I4718" i="1"/>
  <c r="J4718" i="1"/>
  <c r="K4718" i="1"/>
  <c r="L4718" i="1"/>
  <c r="H4719" i="1"/>
  <c r="I4719" i="1"/>
  <c r="J4719" i="1"/>
  <c r="K4719" i="1"/>
  <c r="L4719" i="1"/>
  <c r="H4720" i="1"/>
  <c r="I4720" i="1"/>
  <c r="J4720" i="1"/>
  <c r="K4720" i="1"/>
  <c r="L4720" i="1"/>
  <c r="H4721" i="1"/>
  <c r="I4721" i="1"/>
  <c r="J4721" i="1"/>
  <c r="K4721" i="1"/>
  <c r="L4721" i="1"/>
  <c r="H4722" i="1"/>
  <c r="I4722" i="1"/>
  <c r="J4722" i="1"/>
  <c r="K4722" i="1"/>
  <c r="L4722" i="1"/>
  <c r="H4723" i="1"/>
  <c r="I4723" i="1"/>
  <c r="J4723" i="1"/>
  <c r="K4723" i="1"/>
  <c r="L4723" i="1"/>
  <c r="H4724" i="1"/>
  <c r="I4724" i="1"/>
  <c r="J4724" i="1"/>
  <c r="K4724" i="1"/>
  <c r="L4724" i="1"/>
  <c r="H4725" i="1"/>
  <c r="I4725" i="1"/>
  <c r="J4725" i="1"/>
  <c r="K4725" i="1"/>
  <c r="L4725" i="1"/>
  <c r="H4726" i="1"/>
  <c r="I4726" i="1"/>
  <c r="J4726" i="1"/>
  <c r="K4726" i="1"/>
  <c r="L4726" i="1"/>
  <c r="H4727" i="1"/>
  <c r="I4727" i="1"/>
  <c r="J4727" i="1"/>
  <c r="K4727" i="1"/>
  <c r="L4727" i="1"/>
  <c r="H4728" i="1"/>
  <c r="I4728" i="1"/>
  <c r="J4728" i="1"/>
  <c r="K4728" i="1"/>
  <c r="L4728" i="1"/>
  <c r="H4729" i="1"/>
  <c r="I4729" i="1"/>
  <c r="J4729" i="1"/>
  <c r="K4729" i="1"/>
  <c r="L4729" i="1"/>
  <c r="H4730" i="1"/>
  <c r="I4730" i="1"/>
  <c r="J4730" i="1"/>
  <c r="K4730" i="1"/>
  <c r="L4730" i="1"/>
  <c r="H4731" i="1"/>
  <c r="I4731" i="1"/>
  <c r="J4731" i="1"/>
  <c r="K4731" i="1"/>
  <c r="L4731" i="1"/>
  <c r="H4732" i="1"/>
  <c r="I4732" i="1"/>
  <c r="J4732" i="1"/>
  <c r="K4732" i="1"/>
  <c r="L4732" i="1"/>
  <c r="H4733" i="1"/>
  <c r="I4733" i="1"/>
  <c r="J4733" i="1"/>
  <c r="K4733" i="1"/>
  <c r="L4733" i="1"/>
  <c r="H4734" i="1"/>
  <c r="I4734" i="1"/>
  <c r="J4734" i="1"/>
  <c r="K4734" i="1"/>
  <c r="L4734" i="1"/>
  <c r="H4735" i="1"/>
  <c r="I4735" i="1"/>
  <c r="J4735" i="1"/>
  <c r="K4735" i="1"/>
  <c r="L4735" i="1"/>
  <c r="H4736" i="1"/>
  <c r="I4736" i="1"/>
  <c r="J4736" i="1"/>
  <c r="K4736" i="1"/>
  <c r="L4736" i="1"/>
  <c r="H4737" i="1"/>
  <c r="I4737" i="1"/>
  <c r="J4737" i="1"/>
  <c r="K4737" i="1"/>
  <c r="L4737" i="1"/>
  <c r="H4738" i="1"/>
  <c r="I4738" i="1"/>
  <c r="J4738" i="1"/>
  <c r="K4738" i="1"/>
  <c r="L4738" i="1"/>
  <c r="H4739" i="1"/>
  <c r="I4739" i="1"/>
  <c r="J4739" i="1"/>
  <c r="K4739" i="1"/>
  <c r="L4739" i="1"/>
  <c r="H4740" i="1"/>
  <c r="I4740" i="1"/>
  <c r="J4740" i="1"/>
  <c r="K4740" i="1"/>
  <c r="L4740" i="1"/>
  <c r="H4741" i="1"/>
  <c r="I4741" i="1"/>
  <c r="J4741" i="1"/>
  <c r="K4741" i="1"/>
  <c r="L4741" i="1"/>
  <c r="H4742" i="1"/>
  <c r="I4742" i="1"/>
  <c r="J4742" i="1"/>
  <c r="K4742" i="1"/>
  <c r="L4742" i="1"/>
  <c r="H4743" i="1"/>
  <c r="I4743" i="1"/>
  <c r="J4743" i="1"/>
  <c r="K4743" i="1"/>
  <c r="L4743" i="1"/>
  <c r="H4744" i="1"/>
  <c r="I4744" i="1"/>
  <c r="J4744" i="1"/>
  <c r="K4744" i="1"/>
  <c r="L4744" i="1"/>
  <c r="H4745" i="1"/>
  <c r="I4745" i="1"/>
  <c r="J4745" i="1"/>
  <c r="K4745" i="1"/>
  <c r="L4745" i="1"/>
  <c r="H4746" i="1"/>
  <c r="I4746" i="1"/>
  <c r="J4746" i="1"/>
  <c r="K4746" i="1"/>
  <c r="L4746" i="1"/>
  <c r="H4747" i="1"/>
  <c r="I4747" i="1"/>
  <c r="J4747" i="1"/>
  <c r="K4747" i="1"/>
  <c r="L4747" i="1"/>
  <c r="H4748" i="1"/>
  <c r="I4748" i="1"/>
  <c r="J4748" i="1"/>
  <c r="K4748" i="1"/>
  <c r="L4748" i="1"/>
  <c r="H4749" i="1"/>
  <c r="I4749" i="1"/>
  <c r="J4749" i="1"/>
  <c r="K4749" i="1"/>
  <c r="L4749" i="1"/>
  <c r="H4750" i="1"/>
  <c r="I4750" i="1"/>
  <c r="J4750" i="1"/>
  <c r="K4750" i="1"/>
  <c r="L4750" i="1"/>
  <c r="H4751" i="1"/>
  <c r="I4751" i="1"/>
  <c r="J4751" i="1"/>
  <c r="K4751" i="1"/>
  <c r="L4751" i="1"/>
  <c r="H4752" i="1"/>
  <c r="I4752" i="1"/>
  <c r="J4752" i="1"/>
  <c r="K4752" i="1"/>
  <c r="L4752" i="1"/>
  <c r="H4753" i="1"/>
  <c r="I4753" i="1"/>
  <c r="J4753" i="1"/>
  <c r="K4753" i="1"/>
  <c r="L4753" i="1"/>
  <c r="H4754" i="1"/>
  <c r="I4754" i="1"/>
  <c r="J4754" i="1"/>
  <c r="K4754" i="1"/>
  <c r="L4754" i="1"/>
  <c r="H4755" i="1"/>
  <c r="I4755" i="1"/>
  <c r="J4755" i="1"/>
  <c r="K4755" i="1"/>
  <c r="L4755" i="1"/>
  <c r="H4756" i="1"/>
  <c r="I4756" i="1"/>
  <c r="J4756" i="1"/>
  <c r="K4756" i="1"/>
  <c r="L4756" i="1"/>
  <c r="H4757" i="1"/>
  <c r="I4757" i="1"/>
  <c r="J4757" i="1"/>
  <c r="K4757" i="1"/>
  <c r="L4757" i="1"/>
  <c r="H4758" i="1"/>
  <c r="I4758" i="1"/>
  <c r="J4758" i="1"/>
  <c r="K4758" i="1"/>
  <c r="L4758" i="1"/>
  <c r="H4759" i="1"/>
  <c r="I4759" i="1"/>
  <c r="J4759" i="1"/>
  <c r="K4759" i="1"/>
  <c r="L4759" i="1"/>
  <c r="H4760" i="1"/>
  <c r="I4760" i="1"/>
  <c r="J4760" i="1"/>
  <c r="K4760" i="1"/>
  <c r="L4760" i="1"/>
  <c r="H4761" i="1"/>
  <c r="I4761" i="1"/>
  <c r="J4761" i="1"/>
  <c r="K4761" i="1"/>
  <c r="L4761" i="1"/>
  <c r="H4762" i="1"/>
  <c r="I4762" i="1"/>
  <c r="J4762" i="1"/>
  <c r="K4762" i="1"/>
  <c r="L4762" i="1"/>
  <c r="H4763" i="1"/>
  <c r="I4763" i="1"/>
  <c r="J4763" i="1"/>
  <c r="K4763" i="1"/>
  <c r="L4763" i="1"/>
  <c r="H4764" i="1"/>
  <c r="I4764" i="1"/>
  <c r="J4764" i="1"/>
  <c r="K4764" i="1"/>
  <c r="L4764" i="1"/>
  <c r="H4765" i="1"/>
  <c r="I4765" i="1"/>
  <c r="J4765" i="1"/>
  <c r="K4765" i="1"/>
  <c r="L4765" i="1"/>
  <c r="H4766" i="1"/>
  <c r="I4766" i="1"/>
  <c r="J4766" i="1"/>
  <c r="K4766" i="1"/>
  <c r="L4766" i="1"/>
  <c r="H4767" i="1"/>
  <c r="I4767" i="1"/>
  <c r="J4767" i="1"/>
  <c r="K4767" i="1"/>
  <c r="L4767" i="1"/>
  <c r="H4768" i="1"/>
  <c r="I4768" i="1"/>
  <c r="J4768" i="1"/>
  <c r="K4768" i="1"/>
  <c r="L4768" i="1"/>
  <c r="H4769" i="1"/>
  <c r="I4769" i="1"/>
  <c r="J4769" i="1"/>
  <c r="K4769" i="1"/>
  <c r="L4769" i="1"/>
  <c r="H4770" i="1"/>
  <c r="I4770" i="1"/>
  <c r="J4770" i="1"/>
  <c r="K4770" i="1"/>
  <c r="L4770" i="1"/>
  <c r="H4771" i="1"/>
  <c r="I4771" i="1"/>
  <c r="J4771" i="1"/>
  <c r="K4771" i="1"/>
  <c r="L4771" i="1"/>
  <c r="H4772" i="1"/>
  <c r="I4772" i="1"/>
  <c r="J4772" i="1"/>
  <c r="K4772" i="1"/>
  <c r="L4772" i="1"/>
  <c r="H4773" i="1"/>
  <c r="I4773" i="1"/>
  <c r="J4773" i="1"/>
  <c r="K4773" i="1"/>
  <c r="L4773" i="1"/>
  <c r="H4774" i="1"/>
  <c r="I4774" i="1"/>
  <c r="J4774" i="1"/>
  <c r="K4774" i="1"/>
  <c r="L4774" i="1"/>
  <c r="H4775" i="1"/>
  <c r="I4775" i="1"/>
  <c r="J4775" i="1"/>
  <c r="K4775" i="1"/>
  <c r="L4775" i="1"/>
  <c r="H4776" i="1"/>
  <c r="I4776" i="1"/>
  <c r="J4776" i="1"/>
  <c r="K4776" i="1"/>
  <c r="L4776" i="1"/>
  <c r="H4777" i="1"/>
  <c r="I4777" i="1"/>
  <c r="J4777" i="1"/>
  <c r="K4777" i="1"/>
  <c r="L4777" i="1"/>
  <c r="H4778" i="1"/>
  <c r="I4778" i="1"/>
  <c r="J4778" i="1"/>
  <c r="K4778" i="1"/>
  <c r="L4778" i="1"/>
  <c r="H4779" i="1"/>
  <c r="I4779" i="1"/>
  <c r="J4779" i="1"/>
  <c r="K4779" i="1"/>
  <c r="L4779" i="1"/>
  <c r="H4780" i="1"/>
  <c r="I4780" i="1"/>
  <c r="J4780" i="1"/>
  <c r="K4780" i="1"/>
  <c r="L4780" i="1"/>
  <c r="H4781" i="1"/>
  <c r="I4781" i="1"/>
  <c r="J4781" i="1"/>
  <c r="K4781" i="1"/>
  <c r="L4781" i="1"/>
  <c r="H4782" i="1"/>
  <c r="I4782" i="1"/>
  <c r="J4782" i="1"/>
  <c r="K4782" i="1"/>
  <c r="L4782" i="1"/>
  <c r="H4783" i="1"/>
  <c r="I4783" i="1"/>
  <c r="J4783" i="1"/>
  <c r="K4783" i="1"/>
  <c r="L4783" i="1"/>
  <c r="H4784" i="1"/>
  <c r="I4784" i="1"/>
  <c r="J4784" i="1"/>
  <c r="K4784" i="1"/>
  <c r="L4784" i="1"/>
  <c r="H4785" i="1"/>
  <c r="I4785" i="1"/>
  <c r="J4785" i="1"/>
  <c r="K4785" i="1"/>
  <c r="L4785" i="1"/>
  <c r="H4786" i="1"/>
  <c r="I4786" i="1"/>
  <c r="J4786" i="1"/>
  <c r="K4786" i="1"/>
  <c r="L4786" i="1"/>
  <c r="H4787" i="1"/>
  <c r="I4787" i="1"/>
  <c r="J4787" i="1"/>
  <c r="K4787" i="1"/>
  <c r="L4787" i="1"/>
  <c r="H4788" i="1"/>
  <c r="I4788" i="1"/>
  <c r="J4788" i="1"/>
  <c r="K4788" i="1"/>
  <c r="L4788" i="1"/>
  <c r="H4789" i="1"/>
  <c r="I4789" i="1"/>
  <c r="J4789" i="1"/>
  <c r="K4789" i="1"/>
  <c r="L4789" i="1"/>
  <c r="H4790" i="1"/>
  <c r="I4790" i="1"/>
  <c r="J4790" i="1"/>
  <c r="K4790" i="1"/>
  <c r="L4790" i="1"/>
  <c r="H4791" i="1"/>
  <c r="I4791" i="1"/>
  <c r="J4791" i="1"/>
  <c r="K4791" i="1"/>
  <c r="L4791" i="1"/>
  <c r="H4792" i="1"/>
  <c r="I4792" i="1"/>
  <c r="J4792" i="1"/>
  <c r="K4792" i="1"/>
  <c r="L4792" i="1"/>
  <c r="H4793" i="1"/>
  <c r="I4793" i="1"/>
  <c r="J4793" i="1"/>
  <c r="K4793" i="1"/>
  <c r="L4793" i="1"/>
  <c r="H4794" i="1"/>
  <c r="I4794" i="1"/>
  <c r="J4794" i="1"/>
  <c r="K4794" i="1"/>
  <c r="L4794" i="1"/>
  <c r="H4795" i="1"/>
  <c r="I4795" i="1"/>
  <c r="J4795" i="1"/>
  <c r="K4795" i="1"/>
  <c r="L4795" i="1"/>
  <c r="H4796" i="1"/>
  <c r="I4796" i="1"/>
  <c r="J4796" i="1"/>
  <c r="K4796" i="1"/>
  <c r="L4796" i="1"/>
  <c r="H4797" i="1"/>
  <c r="I4797" i="1"/>
  <c r="J4797" i="1"/>
  <c r="K4797" i="1"/>
  <c r="L4797" i="1"/>
  <c r="H4798" i="1"/>
  <c r="I4798" i="1"/>
  <c r="J4798" i="1"/>
  <c r="K4798" i="1"/>
  <c r="L4798" i="1"/>
  <c r="H4799" i="1"/>
  <c r="I4799" i="1"/>
  <c r="J4799" i="1"/>
  <c r="K4799" i="1"/>
  <c r="L4799" i="1"/>
  <c r="H4800" i="1"/>
  <c r="I4800" i="1"/>
  <c r="J4800" i="1"/>
  <c r="K4800" i="1"/>
  <c r="L4800" i="1"/>
  <c r="H4801" i="1"/>
  <c r="I4801" i="1"/>
  <c r="J4801" i="1"/>
  <c r="K4801" i="1"/>
  <c r="L4801" i="1"/>
  <c r="H4802" i="1"/>
  <c r="I4802" i="1"/>
  <c r="J4802" i="1"/>
  <c r="K4802" i="1"/>
  <c r="L4802" i="1"/>
  <c r="H4803" i="1"/>
  <c r="I4803" i="1"/>
  <c r="J4803" i="1"/>
  <c r="K4803" i="1"/>
  <c r="L4803" i="1"/>
  <c r="H4804" i="1"/>
  <c r="I4804" i="1"/>
  <c r="J4804" i="1"/>
  <c r="K4804" i="1"/>
  <c r="L4804" i="1"/>
  <c r="H4805" i="1"/>
  <c r="I4805" i="1"/>
  <c r="J4805" i="1"/>
  <c r="K4805" i="1"/>
  <c r="L4805" i="1"/>
  <c r="H4806" i="1"/>
  <c r="I4806" i="1"/>
  <c r="J4806" i="1"/>
  <c r="K4806" i="1"/>
  <c r="L4806" i="1"/>
  <c r="H4807" i="1"/>
  <c r="I4807" i="1"/>
  <c r="J4807" i="1"/>
  <c r="K4807" i="1"/>
  <c r="L4807" i="1"/>
  <c r="H4808" i="1"/>
  <c r="I4808" i="1"/>
  <c r="J4808" i="1"/>
  <c r="K4808" i="1"/>
  <c r="L4808" i="1"/>
  <c r="H4809" i="1"/>
  <c r="I4809" i="1"/>
  <c r="J4809" i="1"/>
  <c r="K4809" i="1"/>
  <c r="L4809" i="1"/>
  <c r="H4810" i="1"/>
  <c r="I4810" i="1"/>
  <c r="J4810" i="1"/>
  <c r="K4810" i="1"/>
  <c r="L4810" i="1"/>
  <c r="H4811" i="1"/>
  <c r="I4811" i="1"/>
  <c r="J4811" i="1"/>
  <c r="K4811" i="1"/>
  <c r="L4811" i="1"/>
  <c r="H4812" i="1"/>
  <c r="I4812" i="1"/>
  <c r="J4812" i="1"/>
  <c r="K4812" i="1"/>
  <c r="L4812" i="1"/>
  <c r="H4813" i="1"/>
  <c r="I4813" i="1"/>
  <c r="J4813" i="1"/>
  <c r="K4813" i="1"/>
  <c r="L4813" i="1"/>
  <c r="H4814" i="1"/>
  <c r="I4814" i="1"/>
  <c r="J4814" i="1"/>
  <c r="K4814" i="1"/>
  <c r="L4814" i="1"/>
  <c r="H4815" i="1"/>
  <c r="I4815" i="1"/>
  <c r="J4815" i="1"/>
  <c r="K4815" i="1"/>
  <c r="L4815" i="1"/>
  <c r="H4816" i="1"/>
  <c r="I4816" i="1"/>
  <c r="J4816" i="1"/>
  <c r="K4816" i="1"/>
  <c r="L4816" i="1"/>
  <c r="H4817" i="1"/>
  <c r="I4817" i="1"/>
  <c r="J4817" i="1"/>
  <c r="K4817" i="1"/>
  <c r="L4817" i="1"/>
  <c r="H4818" i="1"/>
  <c r="I4818" i="1"/>
  <c r="J4818" i="1"/>
  <c r="K4818" i="1"/>
  <c r="L4818" i="1"/>
  <c r="H4819" i="1"/>
  <c r="I4819" i="1"/>
  <c r="J4819" i="1"/>
  <c r="K4819" i="1"/>
  <c r="L4819" i="1"/>
  <c r="H4820" i="1"/>
  <c r="I4820" i="1"/>
  <c r="J4820" i="1"/>
  <c r="K4820" i="1"/>
  <c r="L4820" i="1"/>
  <c r="H4821" i="1"/>
  <c r="I4821" i="1"/>
  <c r="J4821" i="1"/>
  <c r="K4821" i="1"/>
  <c r="L4821" i="1"/>
  <c r="H4822" i="1"/>
  <c r="I4822" i="1"/>
  <c r="J4822" i="1"/>
  <c r="K4822" i="1"/>
  <c r="L4822" i="1"/>
  <c r="H4823" i="1"/>
  <c r="I4823" i="1"/>
  <c r="J4823" i="1"/>
  <c r="K4823" i="1"/>
  <c r="L4823" i="1"/>
  <c r="H4824" i="1"/>
  <c r="I4824" i="1"/>
  <c r="J4824" i="1"/>
  <c r="K4824" i="1"/>
  <c r="L4824" i="1"/>
  <c r="H4825" i="1"/>
  <c r="I4825" i="1"/>
  <c r="J4825" i="1"/>
  <c r="K4825" i="1"/>
  <c r="L4825" i="1"/>
  <c r="H4826" i="1"/>
  <c r="I4826" i="1"/>
  <c r="J4826" i="1"/>
  <c r="K4826" i="1"/>
  <c r="L4826" i="1"/>
  <c r="H4827" i="1"/>
  <c r="I4827" i="1"/>
  <c r="J4827" i="1"/>
  <c r="K4827" i="1"/>
  <c r="L4827" i="1"/>
  <c r="H4828" i="1"/>
  <c r="I4828" i="1"/>
  <c r="J4828" i="1"/>
  <c r="K4828" i="1"/>
  <c r="L4828" i="1"/>
  <c r="H4829" i="1"/>
  <c r="I4829" i="1"/>
  <c r="J4829" i="1"/>
  <c r="K4829" i="1"/>
  <c r="L4829" i="1"/>
  <c r="H4830" i="1"/>
  <c r="I4830" i="1"/>
  <c r="J4830" i="1"/>
  <c r="K4830" i="1"/>
  <c r="L4830" i="1"/>
  <c r="H4831" i="1"/>
  <c r="I4831" i="1"/>
  <c r="J4831" i="1"/>
  <c r="K4831" i="1"/>
  <c r="L4831" i="1"/>
  <c r="H4832" i="1"/>
  <c r="I4832" i="1"/>
  <c r="J4832" i="1"/>
  <c r="K4832" i="1"/>
  <c r="L4832" i="1"/>
  <c r="H4833" i="1"/>
  <c r="I4833" i="1"/>
  <c r="J4833" i="1"/>
  <c r="K4833" i="1"/>
  <c r="L4833" i="1"/>
  <c r="H4834" i="1"/>
  <c r="I4834" i="1"/>
  <c r="J4834" i="1"/>
  <c r="K4834" i="1"/>
  <c r="L4834" i="1"/>
  <c r="H4835" i="1"/>
  <c r="I4835" i="1"/>
  <c r="J4835" i="1"/>
  <c r="K4835" i="1"/>
  <c r="L4835" i="1"/>
  <c r="H4836" i="1"/>
  <c r="I4836" i="1"/>
  <c r="J4836" i="1"/>
  <c r="K4836" i="1"/>
  <c r="L4836" i="1"/>
  <c r="H4837" i="1"/>
  <c r="I4837" i="1"/>
  <c r="J4837" i="1"/>
  <c r="K4837" i="1"/>
  <c r="L4837" i="1"/>
  <c r="H4838" i="1"/>
  <c r="I4838" i="1"/>
  <c r="J4838" i="1"/>
  <c r="K4838" i="1"/>
  <c r="L4838" i="1"/>
  <c r="H4839" i="1"/>
  <c r="I4839" i="1"/>
  <c r="J4839" i="1"/>
  <c r="K4839" i="1"/>
  <c r="L4839" i="1"/>
  <c r="H4840" i="1"/>
  <c r="I4840" i="1"/>
  <c r="J4840" i="1"/>
  <c r="K4840" i="1"/>
  <c r="L4840" i="1"/>
  <c r="H4841" i="1"/>
  <c r="I4841" i="1"/>
  <c r="J4841" i="1"/>
  <c r="K4841" i="1"/>
  <c r="L4841" i="1"/>
  <c r="H4842" i="1"/>
  <c r="I4842" i="1"/>
  <c r="J4842" i="1"/>
  <c r="K4842" i="1"/>
  <c r="L4842" i="1"/>
  <c r="H4843" i="1"/>
  <c r="I4843" i="1"/>
  <c r="J4843" i="1"/>
  <c r="K4843" i="1"/>
  <c r="L4843" i="1"/>
  <c r="H4844" i="1"/>
  <c r="I4844" i="1"/>
  <c r="J4844" i="1"/>
  <c r="K4844" i="1"/>
  <c r="L4844" i="1"/>
  <c r="H4845" i="1"/>
  <c r="I4845" i="1"/>
  <c r="J4845" i="1"/>
  <c r="K4845" i="1"/>
  <c r="L4845" i="1"/>
  <c r="H4846" i="1"/>
  <c r="I4846" i="1"/>
  <c r="J4846" i="1"/>
  <c r="K4846" i="1"/>
  <c r="L4846" i="1"/>
  <c r="H4847" i="1"/>
  <c r="I4847" i="1"/>
  <c r="J4847" i="1"/>
  <c r="K4847" i="1"/>
  <c r="L4847" i="1"/>
  <c r="H4848" i="1"/>
  <c r="I4848" i="1"/>
  <c r="J4848" i="1"/>
  <c r="K4848" i="1"/>
  <c r="L4848" i="1"/>
  <c r="H4849" i="1"/>
  <c r="I4849" i="1"/>
  <c r="J4849" i="1"/>
  <c r="K4849" i="1"/>
  <c r="L4849" i="1"/>
  <c r="H4850" i="1"/>
  <c r="I4850" i="1"/>
  <c r="J4850" i="1"/>
  <c r="K4850" i="1"/>
  <c r="L4850" i="1"/>
  <c r="H4851" i="1"/>
  <c r="I4851" i="1"/>
  <c r="J4851" i="1"/>
  <c r="K4851" i="1"/>
  <c r="L4851" i="1"/>
  <c r="H4852" i="1"/>
  <c r="I4852" i="1"/>
  <c r="J4852" i="1"/>
  <c r="K4852" i="1"/>
  <c r="L4852" i="1"/>
  <c r="H4853" i="1"/>
  <c r="I4853" i="1"/>
  <c r="J4853" i="1"/>
  <c r="K4853" i="1"/>
  <c r="L4853" i="1"/>
  <c r="H4854" i="1"/>
  <c r="I4854" i="1"/>
  <c r="J4854" i="1"/>
  <c r="K4854" i="1"/>
  <c r="L4854" i="1"/>
  <c r="H4855" i="1"/>
  <c r="I4855" i="1"/>
  <c r="J4855" i="1"/>
  <c r="K4855" i="1"/>
  <c r="L4855" i="1"/>
  <c r="H4856" i="1"/>
  <c r="I4856" i="1"/>
  <c r="J4856" i="1"/>
  <c r="K4856" i="1"/>
  <c r="L4856" i="1"/>
  <c r="H4857" i="1"/>
  <c r="I4857" i="1"/>
  <c r="J4857" i="1"/>
  <c r="K4857" i="1"/>
  <c r="L4857" i="1"/>
  <c r="H4858" i="1"/>
  <c r="I4858" i="1"/>
  <c r="J4858" i="1"/>
  <c r="K4858" i="1"/>
  <c r="L4858" i="1"/>
  <c r="H4859" i="1"/>
  <c r="I4859" i="1"/>
  <c r="J4859" i="1"/>
  <c r="K4859" i="1"/>
  <c r="L4859" i="1"/>
  <c r="H4860" i="1"/>
  <c r="I4860" i="1"/>
  <c r="J4860" i="1"/>
  <c r="K4860" i="1"/>
  <c r="L4860" i="1"/>
  <c r="H4861" i="1"/>
  <c r="I4861" i="1"/>
  <c r="J4861" i="1"/>
  <c r="K4861" i="1"/>
  <c r="L4861" i="1"/>
  <c r="H4862" i="1"/>
  <c r="I4862" i="1"/>
  <c r="J4862" i="1"/>
  <c r="K4862" i="1"/>
  <c r="L4862" i="1"/>
  <c r="H4863" i="1"/>
  <c r="I4863" i="1"/>
  <c r="J4863" i="1"/>
  <c r="K4863" i="1"/>
  <c r="L4863" i="1"/>
  <c r="H4864" i="1"/>
  <c r="I4864" i="1"/>
  <c r="J4864" i="1"/>
  <c r="K4864" i="1"/>
  <c r="L4864" i="1"/>
  <c r="H4865" i="1"/>
  <c r="I4865" i="1"/>
  <c r="J4865" i="1"/>
  <c r="K4865" i="1"/>
  <c r="L4865" i="1"/>
  <c r="H4866" i="1"/>
  <c r="I4866" i="1"/>
  <c r="J4866" i="1"/>
  <c r="K4866" i="1"/>
  <c r="L4866" i="1"/>
  <c r="H4867" i="1"/>
  <c r="I4867" i="1"/>
  <c r="J4867" i="1"/>
  <c r="K4867" i="1"/>
  <c r="L4867" i="1"/>
  <c r="H4868" i="1"/>
  <c r="I4868" i="1"/>
  <c r="J4868" i="1"/>
  <c r="K4868" i="1"/>
  <c r="L4868" i="1"/>
  <c r="H4869" i="1"/>
  <c r="I4869" i="1"/>
  <c r="J4869" i="1"/>
  <c r="K4869" i="1"/>
  <c r="L4869" i="1"/>
  <c r="H4870" i="1"/>
  <c r="I4870" i="1"/>
  <c r="J4870" i="1"/>
  <c r="K4870" i="1"/>
  <c r="L4870" i="1"/>
  <c r="H4871" i="1"/>
  <c r="I4871" i="1"/>
  <c r="J4871" i="1"/>
  <c r="K4871" i="1"/>
  <c r="L4871" i="1"/>
  <c r="H4872" i="1"/>
  <c r="I4872" i="1"/>
  <c r="J4872" i="1"/>
  <c r="K4872" i="1"/>
  <c r="L4872" i="1"/>
  <c r="H4873" i="1"/>
  <c r="I4873" i="1"/>
  <c r="J4873" i="1"/>
  <c r="K4873" i="1"/>
  <c r="L4873" i="1"/>
  <c r="H4874" i="1"/>
  <c r="I4874" i="1"/>
  <c r="J4874" i="1"/>
  <c r="K4874" i="1"/>
  <c r="L4874" i="1"/>
  <c r="H4875" i="1"/>
  <c r="I4875" i="1"/>
  <c r="J4875" i="1"/>
  <c r="K4875" i="1"/>
  <c r="L4875" i="1"/>
  <c r="H4876" i="1"/>
  <c r="I4876" i="1"/>
  <c r="J4876" i="1"/>
  <c r="K4876" i="1"/>
  <c r="L4876" i="1"/>
  <c r="H4877" i="1"/>
  <c r="I4877" i="1"/>
  <c r="J4877" i="1"/>
  <c r="K4877" i="1"/>
  <c r="L4877" i="1"/>
  <c r="H4878" i="1"/>
  <c r="I4878" i="1"/>
  <c r="J4878" i="1"/>
  <c r="K4878" i="1"/>
  <c r="L4878" i="1"/>
  <c r="H4879" i="1"/>
  <c r="I4879" i="1"/>
  <c r="J4879" i="1"/>
  <c r="K4879" i="1"/>
  <c r="L4879" i="1"/>
  <c r="H4880" i="1"/>
  <c r="I4880" i="1"/>
  <c r="J4880" i="1"/>
  <c r="K4880" i="1"/>
  <c r="L4880" i="1"/>
  <c r="H4881" i="1"/>
  <c r="I4881" i="1"/>
  <c r="J4881" i="1"/>
  <c r="K4881" i="1"/>
  <c r="L4881" i="1"/>
  <c r="H4882" i="1"/>
  <c r="I4882" i="1"/>
  <c r="J4882" i="1"/>
  <c r="K4882" i="1"/>
  <c r="L4882" i="1"/>
  <c r="H4883" i="1"/>
  <c r="I4883" i="1"/>
  <c r="J4883" i="1"/>
  <c r="K4883" i="1"/>
  <c r="L4883" i="1"/>
  <c r="H4884" i="1"/>
  <c r="I4884" i="1"/>
  <c r="J4884" i="1"/>
  <c r="K4884" i="1"/>
  <c r="L4884" i="1"/>
  <c r="H4885" i="1"/>
  <c r="I4885" i="1"/>
  <c r="J4885" i="1"/>
  <c r="K4885" i="1"/>
  <c r="L4885" i="1"/>
  <c r="H4886" i="1"/>
  <c r="I4886" i="1"/>
  <c r="J4886" i="1"/>
  <c r="K4886" i="1"/>
  <c r="L4886" i="1"/>
  <c r="H4887" i="1"/>
  <c r="I4887" i="1"/>
  <c r="J4887" i="1"/>
  <c r="K4887" i="1"/>
  <c r="L4887" i="1"/>
  <c r="H4888" i="1"/>
  <c r="I4888" i="1"/>
  <c r="J4888" i="1"/>
  <c r="K4888" i="1"/>
  <c r="L4888" i="1"/>
  <c r="H4889" i="1"/>
  <c r="I4889" i="1"/>
  <c r="J4889" i="1"/>
  <c r="K4889" i="1"/>
  <c r="L4889" i="1"/>
  <c r="H4890" i="1"/>
  <c r="I4890" i="1"/>
  <c r="J4890" i="1"/>
  <c r="K4890" i="1"/>
  <c r="L4890" i="1"/>
  <c r="H4891" i="1"/>
  <c r="I4891" i="1"/>
  <c r="J4891" i="1"/>
  <c r="K4891" i="1"/>
  <c r="L4891" i="1"/>
  <c r="H4892" i="1"/>
  <c r="I4892" i="1"/>
  <c r="J4892" i="1"/>
  <c r="K4892" i="1"/>
  <c r="L4892" i="1"/>
  <c r="H4893" i="1"/>
  <c r="I4893" i="1"/>
  <c r="J4893" i="1"/>
  <c r="K4893" i="1"/>
  <c r="L4893" i="1"/>
  <c r="H4894" i="1"/>
  <c r="I4894" i="1"/>
  <c r="J4894" i="1"/>
  <c r="K4894" i="1"/>
  <c r="L4894" i="1"/>
  <c r="H4895" i="1"/>
  <c r="I4895" i="1"/>
  <c r="J4895" i="1"/>
  <c r="K4895" i="1"/>
  <c r="L4895" i="1"/>
  <c r="H4896" i="1"/>
  <c r="I4896" i="1"/>
  <c r="J4896" i="1"/>
  <c r="K4896" i="1"/>
  <c r="L4896" i="1"/>
  <c r="H4897" i="1"/>
  <c r="I4897" i="1"/>
  <c r="J4897" i="1"/>
  <c r="K4897" i="1"/>
  <c r="L4897" i="1"/>
  <c r="H4898" i="1"/>
  <c r="I4898" i="1"/>
  <c r="J4898" i="1"/>
  <c r="K4898" i="1"/>
  <c r="L4898" i="1"/>
  <c r="H4899" i="1"/>
  <c r="I4899" i="1"/>
  <c r="J4899" i="1"/>
  <c r="K4899" i="1"/>
  <c r="L4899" i="1"/>
  <c r="H4900" i="1"/>
  <c r="I4900" i="1"/>
  <c r="J4900" i="1"/>
  <c r="K4900" i="1"/>
  <c r="L4900" i="1"/>
  <c r="H4901" i="1"/>
  <c r="I4901" i="1"/>
  <c r="J4901" i="1"/>
  <c r="K4901" i="1"/>
  <c r="L4901" i="1"/>
  <c r="H4902" i="1"/>
  <c r="I4902" i="1"/>
  <c r="J4902" i="1"/>
  <c r="K4902" i="1"/>
  <c r="L4902" i="1"/>
  <c r="H4903" i="1"/>
  <c r="I4903" i="1"/>
  <c r="J4903" i="1"/>
  <c r="K4903" i="1"/>
  <c r="L4903" i="1"/>
  <c r="H4904" i="1"/>
  <c r="I4904" i="1"/>
  <c r="J4904" i="1"/>
  <c r="K4904" i="1"/>
  <c r="L4904" i="1"/>
  <c r="H4905" i="1"/>
  <c r="I4905" i="1"/>
  <c r="J4905" i="1"/>
  <c r="K4905" i="1"/>
  <c r="L4905" i="1"/>
  <c r="H4906" i="1"/>
  <c r="I4906" i="1"/>
  <c r="J4906" i="1"/>
  <c r="K4906" i="1"/>
  <c r="L4906" i="1"/>
  <c r="H4907" i="1"/>
  <c r="I4907" i="1"/>
  <c r="J4907" i="1"/>
  <c r="K4907" i="1"/>
  <c r="L4907" i="1"/>
  <c r="H4908" i="1"/>
  <c r="I4908" i="1"/>
  <c r="J4908" i="1"/>
  <c r="K4908" i="1"/>
  <c r="L4908" i="1"/>
  <c r="H4909" i="1"/>
  <c r="I4909" i="1"/>
  <c r="J4909" i="1"/>
  <c r="K4909" i="1"/>
  <c r="L4909" i="1"/>
  <c r="H4910" i="1"/>
  <c r="I4910" i="1"/>
  <c r="J4910" i="1"/>
  <c r="K4910" i="1"/>
  <c r="L4910" i="1"/>
  <c r="H4911" i="1"/>
  <c r="I4911" i="1"/>
  <c r="J4911" i="1"/>
  <c r="K4911" i="1"/>
  <c r="L4911" i="1"/>
  <c r="H4912" i="1"/>
  <c r="I4912" i="1"/>
  <c r="J4912" i="1"/>
  <c r="K4912" i="1"/>
  <c r="L4912" i="1"/>
  <c r="H4913" i="1"/>
  <c r="I4913" i="1"/>
  <c r="J4913" i="1"/>
  <c r="K4913" i="1"/>
  <c r="L4913" i="1"/>
  <c r="H4914" i="1"/>
  <c r="I4914" i="1"/>
  <c r="J4914" i="1"/>
  <c r="K4914" i="1"/>
  <c r="L4914" i="1"/>
  <c r="H4915" i="1"/>
  <c r="I4915" i="1"/>
  <c r="J4915" i="1"/>
  <c r="K4915" i="1"/>
  <c r="L4915" i="1"/>
  <c r="H4916" i="1"/>
  <c r="I4916" i="1"/>
  <c r="J4916" i="1"/>
  <c r="K4916" i="1"/>
  <c r="L4916" i="1"/>
  <c r="H4917" i="1"/>
  <c r="I4917" i="1"/>
  <c r="J4917" i="1"/>
  <c r="K4917" i="1"/>
  <c r="L4917" i="1"/>
  <c r="H4918" i="1"/>
  <c r="I4918" i="1"/>
  <c r="J4918" i="1"/>
  <c r="K4918" i="1"/>
  <c r="L4918" i="1"/>
  <c r="H4919" i="1"/>
  <c r="I4919" i="1"/>
  <c r="J4919" i="1"/>
  <c r="K4919" i="1"/>
  <c r="L4919" i="1"/>
  <c r="H4920" i="1"/>
  <c r="I4920" i="1"/>
  <c r="J4920" i="1"/>
  <c r="K4920" i="1"/>
  <c r="L4920" i="1"/>
  <c r="H4921" i="1"/>
  <c r="I4921" i="1"/>
  <c r="J4921" i="1"/>
  <c r="K4921" i="1"/>
  <c r="L4921" i="1"/>
  <c r="H4922" i="1"/>
  <c r="I4922" i="1"/>
  <c r="J4922" i="1"/>
  <c r="K4922" i="1"/>
  <c r="L4922" i="1"/>
  <c r="H4923" i="1"/>
  <c r="I4923" i="1"/>
  <c r="J4923" i="1"/>
  <c r="K4923" i="1"/>
  <c r="L4923" i="1"/>
  <c r="H4924" i="1"/>
  <c r="I4924" i="1"/>
  <c r="J4924" i="1"/>
  <c r="K4924" i="1"/>
  <c r="L4924" i="1"/>
  <c r="H4925" i="1"/>
  <c r="I4925" i="1"/>
  <c r="J4925" i="1"/>
  <c r="K4925" i="1"/>
  <c r="L4925" i="1"/>
  <c r="H4926" i="1"/>
  <c r="I4926" i="1"/>
  <c r="J4926" i="1"/>
  <c r="K4926" i="1"/>
  <c r="L4926" i="1"/>
  <c r="H4927" i="1"/>
  <c r="I4927" i="1"/>
  <c r="J4927" i="1"/>
  <c r="K4927" i="1"/>
  <c r="L4927" i="1"/>
  <c r="H4928" i="1"/>
  <c r="I4928" i="1"/>
  <c r="J4928" i="1"/>
  <c r="K4928" i="1"/>
  <c r="L4928" i="1"/>
  <c r="H4929" i="1"/>
  <c r="I4929" i="1"/>
  <c r="J4929" i="1"/>
  <c r="K4929" i="1"/>
  <c r="L4929" i="1"/>
  <c r="H4930" i="1"/>
  <c r="I4930" i="1"/>
  <c r="J4930" i="1"/>
  <c r="K4930" i="1"/>
  <c r="L4930" i="1"/>
  <c r="H4931" i="1"/>
  <c r="I4931" i="1"/>
  <c r="J4931" i="1"/>
  <c r="K4931" i="1"/>
  <c r="L4931" i="1"/>
  <c r="H4932" i="1"/>
  <c r="I4932" i="1"/>
  <c r="J4932" i="1"/>
  <c r="K4932" i="1"/>
  <c r="L4932" i="1"/>
  <c r="H4933" i="1"/>
  <c r="I4933" i="1"/>
  <c r="J4933" i="1"/>
  <c r="K4933" i="1"/>
  <c r="L4933" i="1"/>
  <c r="H4934" i="1"/>
  <c r="I4934" i="1"/>
  <c r="J4934" i="1"/>
  <c r="K4934" i="1"/>
  <c r="L4934" i="1"/>
  <c r="H4935" i="1"/>
  <c r="I4935" i="1"/>
  <c r="J4935" i="1"/>
  <c r="K4935" i="1"/>
  <c r="L4935" i="1"/>
  <c r="H4936" i="1"/>
  <c r="I4936" i="1"/>
  <c r="J4936" i="1"/>
  <c r="K4936" i="1"/>
  <c r="L4936" i="1"/>
  <c r="H4937" i="1"/>
  <c r="I4937" i="1"/>
  <c r="J4937" i="1"/>
  <c r="K4937" i="1"/>
  <c r="L4937" i="1"/>
  <c r="H4938" i="1"/>
  <c r="I4938" i="1"/>
  <c r="J4938" i="1"/>
  <c r="K4938" i="1"/>
  <c r="L4938" i="1"/>
  <c r="H4939" i="1"/>
  <c r="I4939" i="1"/>
  <c r="J4939" i="1"/>
  <c r="K4939" i="1"/>
  <c r="L4939" i="1"/>
  <c r="H4940" i="1"/>
  <c r="I4940" i="1"/>
  <c r="J4940" i="1"/>
  <c r="K4940" i="1"/>
  <c r="L4940" i="1"/>
  <c r="H4941" i="1"/>
  <c r="I4941" i="1"/>
  <c r="J4941" i="1"/>
  <c r="K4941" i="1"/>
  <c r="L4941" i="1"/>
  <c r="H4942" i="1"/>
  <c r="I4942" i="1"/>
  <c r="J4942" i="1"/>
  <c r="K4942" i="1"/>
  <c r="L4942" i="1"/>
  <c r="H4943" i="1"/>
  <c r="I4943" i="1"/>
  <c r="J4943" i="1"/>
  <c r="K4943" i="1"/>
  <c r="L4943" i="1"/>
  <c r="H4944" i="1"/>
  <c r="I4944" i="1"/>
  <c r="J4944" i="1"/>
  <c r="K4944" i="1"/>
  <c r="L4944" i="1"/>
  <c r="H4945" i="1"/>
  <c r="I4945" i="1"/>
  <c r="J4945" i="1"/>
  <c r="K4945" i="1"/>
  <c r="L4945" i="1"/>
  <c r="H4946" i="1"/>
  <c r="I4946" i="1"/>
  <c r="J4946" i="1"/>
  <c r="K4946" i="1"/>
  <c r="L4946" i="1"/>
  <c r="H4947" i="1"/>
  <c r="I4947" i="1"/>
  <c r="J4947" i="1"/>
  <c r="K4947" i="1"/>
  <c r="L4947" i="1"/>
  <c r="H4948" i="1"/>
  <c r="I4948" i="1"/>
  <c r="J4948" i="1"/>
  <c r="K4948" i="1"/>
  <c r="L4948" i="1"/>
  <c r="H4949" i="1"/>
  <c r="I4949" i="1"/>
  <c r="J4949" i="1"/>
  <c r="K4949" i="1"/>
  <c r="L4949" i="1"/>
  <c r="H4950" i="1"/>
  <c r="I4950" i="1"/>
  <c r="J4950" i="1"/>
  <c r="K4950" i="1"/>
  <c r="L4950" i="1"/>
  <c r="H4951" i="1"/>
  <c r="I4951" i="1"/>
  <c r="J4951" i="1"/>
  <c r="K4951" i="1"/>
  <c r="L4951" i="1"/>
  <c r="H4952" i="1"/>
  <c r="I4952" i="1"/>
  <c r="J4952" i="1"/>
  <c r="K4952" i="1"/>
  <c r="L4952" i="1"/>
  <c r="H4953" i="1"/>
  <c r="I4953" i="1"/>
  <c r="J4953" i="1"/>
  <c r="K4953" i="1"/>
  <c r="L4953" i="1"/>
  <c r="H4954" i="1"/>
  <c r="I4954" i="1"/>
  <c r="J4954" i="1"/>
  <c r="K4954" i="1"/>
  <c r="L4954" i="1"/>
  <c r="H4955" i="1"/>
  <c r="I4955" i="1"/>
  <c r="J4955" i="1"/>
  <c r="K4955" i="1"/>
  <c r="L4955" i="1"/>
  <c r="H4956" i="1"/>
  <c r="I4956" i="1"/>
  <c r="J4956" i="1"/>
  <c r="K4956" i="1"/>
  <c r="L4956" i="1"/>
  <c r="H4957" i="1"/>
  <c r="I4957" i="1"/>
  <c r="J4957" i="1"/>
  <c r="K4957" i="1"/>
  <c r="L4957" i="1"/>
  <c r="H4958" i="1"/>
  <c r="I4958" i="1"/>
  <c r="J4958" i="1"/>
  <c r="K4958" i="1"/>
  <c r="L4958" i="1"/>
  <c r="H4959" i="1"/>
  <c r="I4959" i="1"/>
  <c r="J4959" i="1"/>
  <c r="K4959" i="1"/>
  <c r="L4959" i="1"/>
  <c r="H4960" i="1"/>
  <c r="I4960" i="1"/>
  <c r="J4960" i="1"/>
  <c r="K4960" i="1"/>
  <c r="L4960" i="1"/>
  <c r="H4961" i="1"/>
  <c r="I4961" i="1"/>
  <c r="J4961" i="1"/>
  <c r="K4961" i="1"/>
  <c r="L4961" i="1"/>
  <c r="H4962" i="1"/>
  <c r="I4962" i="1"/>
  <c r="J4962" i="1"/>
  <c r="K4962" i="1"/>
  <c r="L4962" i="1"/>
  <c r="H4963" i="1"/>
  <c r="I4963" i="1"/>
  <c r="J4963" i="1"/>
  <c r="K4963" i="1"/>
  <c r="L4963" i="1"/>
  <c r="H4964" i="1"/>
  <c r="I4964" i="1"/>
  <c r="J4964" i="1"/>
  <c r="K4964" i="1"/>
  <c r="L4964" i="1"/>
  <c r="H4965" i="1"/>
  <c r="I4965" i="1"/>
  <c r="J4965" i="1"/>
  <c r="K4965" i="1"/>
  <c r="L4965" i="1"/>
  <c r="H4966" i="1"/>
  <c r="I4966" i="1"/>
  <c r="J4966" i="1"/>
  <c r="K4966" i="1"/>
  <c r="L4966" i="1"/>
  <c r="H4967" i="1"/>
  <c r="I4967" i="1"/>
  <c r="J4967" i="1"/>
  <c r="K4967" i="1"/>
  <c r="L4967" i="1"/>
  <c r="H4968" i="1"/>
  <c r="I4968" i="1"/>
  <c r="J4968" i="1"/>
  <c r="K4968" i="1"/>
  <c r="L4968" i="1"/>
  <c r="H4969" i="1"/>
  <c r="I4969" i="1"/>
  <c r="J4969" i="1"/>
  <c r="K4969" i="1"/>
  <c r="L4969" i="1"/>
  <c r="H4970" i="1"/>
  <c r="I4970" i="1"/>
  <c r="J4970" i="1"/>
  <c r="K4970" i="1"/>
  <c r="L4970" i="1"/>
  <c r="H4971" i="1"/>
  <c r="I4971" i="1"/>
  <c r="J4971" i="1"/>
  <c r="K4971" i="1"/>
  <c r="L4971" i="1"/>
  <c r="H4972" i="1"/>
  <c r="I4972" i="1"/>
  <c r="J4972" i="1"/>
  <c r="K4972" i="1"/>
  <c r="L4972" i="1"/>
  <c r="H4973" i="1"/>
  <c r="I4973" i="1"/>
  <c r="J4973" i="1"/>
  <c r="K4973" i="1"/>
  <c r="L4973" i="1"/>
  <c r="H4974" i="1"/>
  <c r="I4974" i="1"/>
  <c r="J4974" i="1"/>
  <c r="K4974" i="1"/>
  <c r="L4974" i="1"/>
  <c r="H4975" i="1"/>
  <c r="I4975" i="1"/>
  <c r="J4975" i="1"/>
  <c r="K4975" i="1"/>
  <c r="L4975" i="1"/>
  <c r="H4976" i="1"/>
  <c r="I4976" i="1"/>
  <c r="J4976" i="1"/>
  <c r="K4976" i="1"/>
  <c r="L4976" i="1"/>
  <c r="H4977" i="1"/>
  <c r="I4977" i="1"/>
  <c r="J4977" i="1"/>
  <c r="K4977" i="1"/>
  <c r="L4977" i="1"/>
  <c r="H4978" i="1"/>
  <c r="I4978" i="1"/>
  <c r="J4978" i="1"/>
  <c r="K4978" i="1"/>
  <c r="L4978" i="1"/>
  <c r="H4979" i="1"/>
  <c r="I4979" i="1"/>
  <c r="J4979" i="1"/>
  <c r="K4979" i="1"/>
  <c r="L4979" i="1"/>
  <c r="H4980" i="1"/>
  <c r="I4980" i="1"/>
  <c r="J4980" i="1"/>
  <c r="K4980" i="1"/>
  <c r="L4980" i="1"/>
  <c r="H4981" i="1"/>
  <c r="I4981" i="1"/>
  <c r="J4981" i="1"/>
  <c r="K4981" i="1"/>
  <c r="L4981" i="1"/>
  <c r="H4982" i="1"/>
  <c r="I4982" i="1"/>
  <c r="J4982" i="1"/>
  <c r="K4982" i="1"/>
  <c r="L4982" i="1"/>
  <c r="H4983" i="1"/>
  <c r="I4983" i="1"/>
  <c r="J4983" i="1"/>
  <c r="K4983" i="1"/>
  <c r="L4983" i="1"/>
  <c r="H4984" i="1"/>
  <c r="I4984" i="1"/>
  <c r="J4984" i="1"/>
  <c r="K4984" i="1"/>
  <c r="L4984" i="1"/>
  <c r="H4985" i="1"/>
  <c r="I4985" i="1"/>
  <c r="J4985" i="1"/>
  <c r="K4985" i="1"/>
  <c r="L4985" i="1"/>
  <c r="H4986" i="1"/>
  <c r="I4986" i="1"/>
  <c r="J4986" i="1"/>
  <c r="K4986" i="1"/>
  <c r="L4986" i="1"/>
  <c r="H4987" i="1"/>
  <c r="I4987" i="1"/>
  <c r="J4987" i="1"/>
  <c r="K4987" i="1"/>
  <c r="L4987" i="1"/>
  <c r="H4988" i="1"/>
  <c r="I4988" i="1"/>
  <c r="J4988" i="1"/>
  <c r="K4988" i="1"/>
  <c r="L4988" i="1"/>
  <c r="H4989" i="1"/>
  <c r="I4989" i="1"/>
  <c r="J4989" i="1"/>
  <c r="K4989" i="1"/>
  <c r="L4989" i="1"/>
  <c r="H4990" i="1"/>
  <c r="I4990" i="1"/>
  <c r="J4990" i="1"/>
  <c r="K4990" i="1"/>
  <c r="L4990" i="1"/>
  <c r="H4991" i="1"/>
  <c r="I4991" i="1"/>
  <c r="J4991" i="1"/>
  <c r="K4991" i="1"/>
  <c r="L4991" i="1"/>
  <c r="H4992" i="1"/>
  <c r="I4992" i="1"/>
  <c r="J4992" i="1"/>
  <c r="K4992" i="1"/>
  <c r="L4992" i="1"/>
  <c r="H4993" i="1"/>
  <c r="I4993" i="1"/>
  <c r="J4993" i="1"/>
  <c r="K4993" i="1"/>
  <c r="L4993" i="1"/>
  <c r="H4994" i="1"/>
  <c r="I4994" i="1"/>
  <c r="J4994" i="1"/>
  <c r="K4994" i="1"/>
  <c r="L4994" i="1"/>
  <c r="H4995" i="1"/>
  <c r="I4995" i="1"/>
  <c r="J4995" i="1"/>
  <c r="K4995" i="1"/>
  <c r="L4995" i="1"/>
  <c r="H4996" i="1"/>
  <c r="I4996" i="1"/>
  <c r="J4996" i="1"/>
  <c r="K4996" i="1"/>
  <c r="L4996" i="1"/>
  <c r="H4997" i="1"/>
  <c r="I4997" i="1"/>
  <c r="J4997" i="1"/>
  <c r="K4997" i="1"/>
  <c r="L4997" i="1"/>
  <c r="H4998" i="1"/>
  <c r="I4998" i="1"/>
  <c r="J4998" i="1"/>
  <c r="K4998" i="1"/>
  <c r="L4998" i="1"/>
  <c r="H4999" i="1"/>
  <c r="I4999" i="1"/>
  <c r="J4999" i="1"/>
  <c r="K4999" i="1"/>
  <c r="L4999" i="1"/>
  <c r="H5000" i="1"/>
  <c r="I5000" i="1"/>
  <c r="J5000" i="1"/>
  <c r="K5000" i="1"/>
  <c r="L5000" i="1"/>
  <c r="H5001" i="1"/>
  <c r="I5001" i="1"/>
  <c r="J5001" i="1"/>
  <c r="K5001" i="1"/>
  <c r="L5001" i="1"/>
  <c r="H5002" i="1"/>
  <c r="I5002" i="1"/>
  <c r="J5002" i="1"/>
  <c r="K5002" i="1"/>
  <c r="L5002" i="1"/>
  <c r="H5003" i="1"/>
  <c r="I5003" i="1"/>
  <c r="J5003" i="1"/>
  <c r="K5003" i="1"/>
  <c r="L5003" i="1"/>
  <c r="H5004" i="1"/>
  <c r="I5004" i="1"/>
  <c r="J5004" i="1"/>
  <c r="K5004" i="1"/>
  <c r="L5004" i="1"/>
  <c r="H5005" i="1"/>
  <c r="I5005" i="1"/>
  <c r="J5005" i="1"/>
  <c r="K5005" i="1"/>
  <c r="L5005" i="1"/>
  <c r="H5006" i="1"/>
  <c r="I5006" i="1"/>
  <c r="J5006" i="1"/>
  <c r="K5006" i="1"/>
  <c r="L5006" i="1"/>
  <c r="H5007" i="1"/>
  <c r="I5007" i="1"/>
  <c r="J5007" i="1"/>
  <c r="K5007" i="1"/>
  <c r="L5007" i="1"/>
  <c r="H5008" i="1"/>
  <c r="I5008" i="1"/>
  <c r="J5008" i="1"/>
  <c r="K5008" i="1"/>
  <c r="L5008" i="1"/>
  <c r="H5009" i="1"/>
  <c r="I5009" i="1"/>
  <c r="J5009" i="1"/>
  <c r="K5009" i="1"/>
  <c r="L5009" i="1"/>
  <c r="H5010" i="1"/>
  <c r="I5010" i="1"/>
  <c r="J5010" i="1"/>
  <c r="K5010" i="1"/>
  <c r="L5010" i="1"/>
  <c r="H5011" i="1"/>
  <c r="I5011" i="1"/>
  <c r="J5011" i="1"/>
  <c r="K5011" i="1"/>
  <c r="L5011" i="1"/>
  <c r="H5012" i="1"/>
  <c r="I5012" i="1"/>
  <c r="J5012" i="1"/>
  <c r="K5012" i="1"/>
  <c r="L5012" i="1"/>
  <c r="H5013" i="1"/>
  <c r="I5013" i="1"/>
  <c r="J5013" i="1"/>
  <c r="K5013" i="1"/>
  <c r="L5013" i="1"/>
  <c r="H5014" i="1"/>
  <c r="I5014" i="1"/>
  <c r="J5014" i="1"/>
  <c r="K5014" i="1"/>
  <c r="L5014" i="1"/>
  <c r="H5015" i="1"/>
  <c r="I5015" i="1"/>
  <c r="J5015" i="1"/>
  <c r="K5015" i="1"/>
  <c r="L5015" i="1"/>
  <c r="H5016" i="1"/>
  <c r="I5016" i="1"/>
  <c r="J5016" i="1"/>
  <c r="K5016" i="1"/>
  <c r="L5016" i="1"/>
  <c r="H5017" i="1"/>
  <c r="I5017" i="1"/>
  <c r="J5017" i="1"/>
  <c r="K5017" i="1"/>
  <c r="L5017" i="1"/>
  <c r="H5018" i="1"/>
  <c r="I5018" i="1"/>
  <c r="J5018" i="1"/>
  <c r="K5018" i="1"/>
  <c r="L5018" i="1"/>
  <c r="H5019" i="1"/>
  <c r="I5019" i="1"/>
  <c r="J5019" i="1"/>
  <c r="K5019" i="1"/>
  <c r="L5019" i="1"/>
  <c r="H5020" i="1"/>
  <c r="I5020" i="1"/>
  <c r="J5020" i="1"/>
  <c r="K5020" i="1"/>
  <c r="L5020" i="1"/>
  <c r="H5021" i="1"/>
  <c r="I5021" i="1"/>
  <c r="J5021" i="1"/>
  <c r="K5021" i="1"/>
  <c r="L5021" i="1"/>
  <c r="H5022" i="1"/>
  <c r="I5022" i="1"/>
  <c r="J5022" i="1"/>
  <c r="K5022" i="1"/>
  <c r="L5022" i="1"/>
  <c r="H5023" i="1"/>
  <c r="I5023" i="1"/>
  <c r="J5023" i="1"/>
  <c r="K5023" i="1"/>
  <c r="L5023" i="1"/>
  <c r="H5024" i="1"/>
  <c r="I5024" i="1"/>
  <c r="J5024" i="1"/>
  <c r="K5024" i="1"/>
  <c r="L5024" i="1"/>
  <c r="H5025" i="1"/>
  <c r="I5025" i="1"/>
  <c r="J5025" i="1"/>
  <c r="K5025" i="1"/>
  <c r="L5025" i="1"/>
  <c r="H5026" i="1"/>
  <c r="I5026" i="1"/>
  <c r="J5026" i="1"/>
  <c r="K5026" i="1"/>
  <c r="L5026" i="1"/>
  <c r="H5027" i="1"/>
  <c r="I5027" i="1"/>
  <c r="J5027" i="1"/>
  <c r="K5027" i="1"/>
  <c r="L5027" i="1"/>
  <c r="H5028" i="1"/>
  <c r="I5028" i="1"/>
  <c r="J5028" i="1"/>
  <c r="K5028" i="1"/>
  <c r="L5028" i="1"/>
  <c r="H5029" i="1"/>
  <c r="I5029" i="1"/>
  <c r="J5029" i="1"/>
  <c r="K5029" i="1"/>
  <c r="L5029" i="1"/>
  <c r="H5030" i="1"/>
  <c r="I5030" i="1"/>
  <c r="J5030" i="1"/>
  <c r="K5030" i="1"/>
  <c r="L5030" i="1"/>
  <c r="H5031" i="1"/>
  <c r="I5031" i="1"/>
  <c r="J5031" i="1"/>
  <c r="K5031" i="1"/>
  <c r="L5031" i="1"/>
  <c r="H5032" i="1"/>
  <c r="I5032" i="1"/>
  <c r="J5032" i="1"/>
  <c r="K5032" i="1"/>
  <c r="L5032" i="1"/>
  <c r="H5033" i="1"/>
  <c r="I5033" i="1"/>
  <c r="J5033" i="1"/>
  <c r="K5033" i="1"/>
  <c r="L5033" i="1"/>
  <c r="H5034" i="1"/>
  <c r="I5034" i="1"/>
  <c r="J5034" i="1"/>
  <c r="K5034" i="1"/>
  <c r="L5034" i="1"/>
  <c r="H5035" i="1"/>
  <c r="I5035" i="1"/>
  <c r="J5035" i="1"/>
  <c r="K5035" i="1"/>
  <c r="L5035" i="1"/>
  <c r="H5036" i="1"/>
  <c r="I5036" i="1"/>
  <c r="J5036" i="1"/>
  <c r="K5036" i="1"/>
  <c r="L5036" i="1"/>
  <c r="H5037" i="1"/>
  <c r="I5037" i="1"/>
  <c r="J5037" i="1"/>
  <c r="K5037" i="1"/>
  <c r="L5037" i="1"/>
  <c r="H5038" i="1"/>
  <c r="I5038" i="1"/>
  <c r="J5038" i="1"/>
  <c r="K5038" i="1"/>
  <c r="L5038" i="1"/>
  <c r="H5039" i="1"/>
  <c r="I5039" i="1"/>
  <c r="J5039" i="1"/>
  <c r="K5039" i="1"/>
  <c r="L5039" i="1"/>
  <c r="H5040" i="1"/>
  <c r="I5040" i="1"/>
  <c r="J5040" i="1"/>
  <c r="K5040" i="1"/>
  <c r="L5040" i="1"/>
  <c r="H5041" i="1"/>
  <c r="I5041" i="1"/>
  <c r="J5041" i="1"/>
  <c r="K5041" i="1"/>
  <c r="L5041" i="1"/>
  <c r="H5042" i="1"/>
  <c r="I5042" i="1"/>
  <c r="J5042" i="1"/>
  <c r="K5042" i="1"/>
  <c r="L5042" i="1"/>
  <c r="H5043" i="1"/>
  <c r="I5043" i="1"/>
  <c r="J5043" i="1"/>
  <c r="K5043" i="1"/>
  <c r="L5043" i="1"/>
  <c r="H5044" i="1"/>
  <c r="I5044" i="1"/>
  <c r="J5044" i="1"/>
  <c r="K5044" i="1"/>
  <c r="L5044" i="1"/>
  <c r="H5045" i="1"/>
  <c r="I5045" i="1"/>
  <c r="J5045" i="1"/>
  <c r="K5045" i="1"/>
  <c r="L5045" i="1"/>
  <c r="H5046" i="1"/>
  <c r="I5046" i="1"/>
  <c r="J5046" i="1"/>
  <c r="K5046" i="1"/>
  <c r="L5046" i="1"/>
  <c r="H5047" i="1"/>
  <c r="I5047" i="1"/>
  <c r="J5047" i="1"/>
  <c r="K5047" i="1"/>
  <c r="L5047" i="1"/>
  <c r="H5048" i="1"/>
  <c r="I5048" i="1"/>
  <c r="J5048" i="1"/>
  <c r="K5048" i="1"/>
  <c r="L5048" i="1"/>
  <c r="H5049" i="1"/>
  <c r="I5049" i="1"/>
  <c r="J5049" i="1"/>
  <c r="K5049" i="1"/>
  <c r="L5049" i="1"/>
  <c r="H5050" i="1"/>
  <c r="I5050" i="1"/>
  <c r="J5050" i="1"/>
  <c r="K5050" i="1"/>
  <c r="L5050" i="1"/>
  <c r="H5051" i="1"/>
  <c r="I5051" i="1"/>
  <c r="J5051" i="1"/>
  <c r="K5051" i="1"/>
  <c r="L5051" i="1"/>
  <c r="H5052" i="1"/>
  <c r="I5052" i="1"/>
  <c r="J5052" i="1"/>
  <c r="K5052" i="1"/>
  <c r="L5052" i="1"/>
  <c r="H5053" i="1"/>
  <c r="I5053" i="1"/>
  <c r="J5053" i="1"/>
  <c r="K5053" i="1"/>
  <c r="L5053" i="1"/>
  <c r="H5054" i="1"/>
  <c r="I5054" i="1"/>
  <c r="J5054" i="1"/>
  <c r="K5054" i="1"/>
  <c r="L5054" i="1"/>
  <c r="H5055" i="1"/>
  <c r="I5055" i="1"/>
  <c r="J5055" i="1"/>
  <c r="K5055" i="1"/>
  <c r="L5055" i="1"/>
  <c r="H5056" i="1"/>
  <c r="I5056" i="1"/>
  <c r="J5056" i="1"/>
  <c r="K5056" i="1"/>
  <c r="L5056" i="1"/>
  <c r="H5057" i="1"/>
  <c r="I5057" i="1"/>
  <c r="J5057" i="1"/>
  <c r="K5057" i="1"/>
  <c r="L5057" i="1"/>
  <c r="H5058" i="1"/>
  <c r="I5058" i="1"/>
  <c r="J5058" i="1"/>
  <c r="K5058" i="1"/>
  <c r="L5058" i="1"/>
  <c r="H5059" i="1"/>
  <c r="I5059" i="1"/>
  <c r="J5059" i="1"/>
  <c r="K5059" i="1"/>
  <c r="L5059" i="1"/>
  <c r="H5060" i="1"/>
  <c r="I5060" i="1"/>
  <c r="J5060" i="1"/>
  <c r="K5060" i="1"/>
  <c r="L5060" i="1"/>
  <c r="H5061" i="1"/>
  <c r="I5061" i="1"/>
  <c r="J5061" i="1"/>
  <c r="K5061" i="1"/>
  <c r="L5061" i="1"/>
  <c r="H5062" i="1"/>
  <c r="I5062" i="1"/>
  <c r="J5062" i="1"/>
  <c r="K5062" i="1"/>
  <c r="L5062" i="1"/>
  <c r="H5063" i="1"/>
  <c r="I5063" i="1"/>
  <c r="J5063" i="1"/>
  <c r="K5063" i="1"/>
  <c r="L5063" i="1"/>
  <c r="H5064" i="1"/>
  <c r="I5064" i="1"/>
  <c r="J5064" i="1"/>
  <c r="K5064" i="1"/>
  <c r="L5064" i="1"/>
  <c r="H5065" i="1"/>
  <c r="I5065" i="1"/>
  <c r="J5065" i="1"/>
  <c r="K5065" i="1"/>
  <c r="L5065" i="1"/>
  <c r="H5066" i="1"/>
  <c r="I5066" i="1"/>
  <c r="J5066" i="1"/>
  <c r="K5066" i="1"/>
  <c r="L5066" i="1"/>
  <c r="H5067" i="1"/>
  <c r="I5067" i="1"/>
  <c r="J5067" i="1"/>
  <c r="K5067" i="1"/>
  <c r="L5067" i="1"/>
  <c r="H5068" i="1"/>
  <c r="I5068" i="1"/>
  <c r="J5068" i="1"/>
  <c r="K5068" i="1"/>
  <c r="L5068" i="1"/>
  <c r="H5069" i="1"/>
  <c r="I5069" i="1"/>
  <c r="J5069" i="1"/>
  <c r="K5069" i="1"/>
  <c r="L5069" i="1"/>
  <c r="H5070" i="1"/>
  <c r="I5070" i="1"/>
  <c r="J5070" i="1"/>
  <c r="K5070" i="1"/>
  <c r="L5070" i="1"/>
  <c r="H5071" i="1"/>
  <c r="I5071" i="1"/>
  <c r="J5071" i="1"/>
  <c r="K5071" i="1"/>
  <c r="L5071" i="1"/>
  <c r="H5072" i="1"/>
  <c r="I5072" i="1"/>
  <c r="J5072" i="1"/>
  <c r="K5072" i="1"/>
  <c r="L5072" i="1"/>
  <c r="H5073" i="1"/>
  <c r="I5073" i="1"/>
  <c r="J5073" i="1"/>
  <c r="K5073" i="1"/>
  <c r="L5073" i="1"/>
  <c r="H5074" i="1"/>
  <c r="I5074" i="1"/>
  <c r="J5074" i="1"/>
  <c r="K5074" i="1"/>
  <c r="L5074" i="1"/>
  <c r="H5075" i="1"/>
  <c r="I5075" i="1"/>
  <c r="J5075" i="1"/>
  <c r="K5075" i="1"/>
  <c r="L5075" i="1"/>
  <c r="H5076" i="1"/>
  <c r="I5076" i="1"/>
  <c r="J5076" i="1"/>
  <c r="K5076" i="1"/>
  <c r="L5076" i="1"/>
  <c r="H5077" i="1"/>
  <c r="I5077" i="1"/>
  <c r="J5077" i="1"/>
  <c r="K5077" i="1"/>
  <c r="L5077" i="1"/>
  <c r="H5078" i="1"/>
  <c r="I5078" i="1"/>
  <c r="J5078" i="1"/>
  <c r="K5078" i="1"/>
  <c r="L5078" i="1"/>
  <c r="H5079" i="1"/>
  <c r="I5079" i="1"/>
  <c r="J5079" i="1"/>
  <c r="K5079" i="1"/>
  <c r="L5079" i="1"/>
  <c r="H5080" i="1"/>
  <c r="I5080" i="1"/>
  <c r="J5080" i="1"/>
  <c r="K5080" i="1"/>
  <c r="L5080" i="1"/>
  <c r="H5081" i="1"/>
  <c r="I5081" i="1"/>
  <c r="J5081" i="1"/>
  <c r="K5081" i="1"/>
  <c r="L5081" i="1"/>
  <c r="H5082" i="1"/>
  <c r="I5082" i="1"/>
  <c r="J5082" i="1"/>
  <c r="K5082" i="1"/>
  <c r="L5082" i="1"/>
  <c r="H5083" i="1"/>
  <c r="I5083" i="1"/>
  <c r="J5083" i="1"/>
  <c r="K5083" i="1"/>
  <c r="L5083" i="1"/>
  <c r="H5084" i="1"/>
  <c r="I5084" i="1"/>
  <c r="J5084" i="1"/>
  <c r="K5084" i="1"/>
  <c r="L5084" i="1"/>
  <c r="H5085" i="1"/>
  <c r="I5085" i="1"/>
  <c r="J5085" i="1"/>
  <c r="K5085" i="1"/>
  <c r="L5085" i="1"/>
  <c r="H5086" i="1"/>
  <c r="I5086" i="1"/>
  <c r="J5086" i="1"/>
  <c r="K5086" i="1"/>
  <c r="L5086" i="1"/>
  <c r="H5087" i="1"/>
  <c r="I5087" i="1"/>
  <c r="J5087" i="1"/>
  <c r="K5087" i="1"/>
  <c r="L5087" i="1"/>
  <c r="H5088" i="1"/>
  <c r="I5088" i="1"/>
  <c r="J5088" i="1"/>
  <c r="K5088" i="1"/>
  <c r="L5088" i="1"/>
  <c r="H5089" i="1"/>
  <c r="I5089" i="1"/>
  <c r="J5089" i="1"/>
  <c r="K5089" i="1"/>
  <c r="L5089" i="1"/>
  <c r="H5090" i="1"/>
  <c r="I5090" i="1"/>
  <c r="J5090" i="1"/>
  <c r="K5090" i="1"/>
  <c r="L5090" i="1"/>
  <c r="H5091" i="1"/>
  <c r="I5091" i="1"/>
  <c r="J5091" i="1"/>
  <c r="K5091" i="1"/>
  <c r="L5091" i="1"/>
  <c r="H5092" i="1"/>
  <c r="I5092" i="1"/>
  <c r="J5092" i="1"/>
  <c r="K5092" i="1"/>
  <c r="L5092" i="1"/>
  <c r="H5093" i="1"/>
  <c r="I5093" i="1"/>
  <c r="J5093" i="1"/>
  <c r="K5093" i="1"/>
  <c r="L5093" i="1"/>
  <c r="H5094" i="1"/>
  <c r="I5094" i="1"/>
  <c r="J5094" i="1"/>
  <c r="K5094" i="1"/>
  <c r="L5094" i="1"/>
  <c r="H5095" i="1"/>
  <c r="I5095" i="1"/>
  <c r="J5095" i="1"/>
  <c r="K5095" i="1"/>
  <c r="L5095" i="1"/>
  <c r="H5096" i="1"/>
  <c r="I5096" i="1"/>
  <c r="J5096" i="1"/>
  <c r="K5096" i="1"/>
  <c r="L5096" i="1"/>
  <c r="H5097" i="1"/>
  <c r="I5097" i="1"/>
  <c r="J5097" i="1"/>
  <c r="K5097" i="1"/>
  <c r="L5097" i="1"/>
  <c r="H5098" i="1"/>
  <c r="I5098" i="1"/>
  <c r="J5098" i="1"/>
  <c r="K5098" i="1"/>
  <c r="L5098" i="1"/>
  <c r="H5099" i="1"/>
  <c r="I5099" i="1"/>
  <c r="J5099" i="1"/>
  <c r="K5099" i="1"/>
  <c r="L5099" i="1"/>
  <c r="H5100" i="1"/>
  <c r="I5100" i="1"/>
  <c r="J5100" i="1"/>
  <c r="K5100" i="1"/>
  <c r="L5100" i="1"/>
  <c r="H5101" i="1"/>
  <c r="I5101" i="1"/>
  <c r="J5101" i="1"/>
  <c r="K5101" i="1"/>
  <c r="L5101" i="1"/>
  <c r="H5102" i="1"/>
  <c r="I5102" i="1"/>
  <c r="J5102" i="1"/>
  <c r="K5102" i="1"/>
  <c r="L5102" i="1"/>
  <c r="H5103" i="1"/>
  <c r="I5103" i="1"/>
  <c r="J5103" i="1"/>
  <c r="K5103" i="1"/>
  <c r="L5103" i="1"/>
  <c r="H5104" i="1"/>
  <c r="I5104" i="1"/>
  <c r="J5104" i="1"/>
  <c r="K5104" i="1"/>
  <c r="L5104" i="1"/>
  <c r="H5105" i="1"/>
  <c r="I5105" i="1"/>
  <c r="J5105" i="1"/>
  <c r="K5105" i="1"/>
  <c r="L5105" i="1"/>
  <c r="H5106" i="1"/>
  <c r="I5106" i="1"/>
  <c r="J5106" i="1"/>
  <c r="K5106" i="1"/>
  <c r="L5106" i="1"/>
  <c r="H5107" i="1"/>
  <c r="I5107" i="1"/>
  <c r="J5107" i="1"/>
  <c r="K5107" i="1"/>
  <c r="L5107" i="1"/>
  <c r="H5108" i="1"/>
  <c r="I5108" i="1"/>
  <c r="J5108" i="1"/>
  <c r="K5108" i="1"/>
  <c r="L5108" i="1"/>
  <c r="H5109" i="1"/>
  <c r="I5109" i="1"/>
  <c r="J5109" i="1"/>
  <c r="K5109" i="1"/>
  <c r="L5109" i="1"/>
  <c r="H5110" i="1"/>
  <c r="I5110" i="1"/>
  <c r="J5110" i="1"/>
  <c r="K5110" i="1"/>
  <c r="L5110" i="1"/>
  <c r="H5111" i="1"/>
  <c r="I5111" i="1"/>
  <c r="J5111" i="1"/>
  <c r="K5111" i="1"/>
  <c r="L5111" i="1"/>
  <c r="H5112" i="1"/>
  <c r="I5112" i="1"/>
  <c r="J5112" i="1"/>
  <c r="K5112" i="1"/>
  <c r="L5112" i="1"/>
  <c r="H5113" i="1"/>
  <c r="I5113" i="1"/>
  <c r="J5113" i="1"/>
  <c r="K5113" i="1"/>
  <c r="L5113" i="1"/>
  <c r="H5114" i="1"/>
  <c r="I5114" i="1"/>
  <c r="J5114" i="1"/>
  <c r="K5114" i="1"/>
  <c r="L5114" i="1"/>
  <c r="H5115" i="1"/>
  <c r="I5115" i="1"/>
  <c r="J5115" i="1"/>
  <c r="K5115" i="1"/>
  <c r="L5115" i="1"/>
  <c r="H5116" i="1"/>
  <c r="I5116" i="1"/>
  <c r="J5116" i="1"/>
  <c r="K5116" i="1"/>
  <c r="L5116" i="1"/>
  <c r="H5117" i="1"/>
  <c r="I5117" i="1"/>
  <c r="J5117" i="1"/>
  <c r="K5117" i="1"/>
  <c r="L5117" i="1"/>
  <c r="H5118" i="1"/>
  <c r="I5118" i="1"/>
  <c r="J5118" i="1"/>
  <c r="K5118" i="1"/>
  <c r="L5118" i="1"/>
  <c r="H5119" i="1"/>
  <c r="I5119" i="1"/>
  <c r="J5119" i="1"/>
  <c r="K5119" i="1"/>
  <c r="L5119" i="1"/>
  <c r="H5120" i="1"/>
  <c r="I5120" i="1"/>
  <c r="J5120" i="1"/>
  <c r="K5120" i="1"/>
  <c r="L5120" i="1"/>
  <c r="H5121" i="1"/>
  <c r="I5121" i="1"/>
  <c r="J5121" i="1"/>
  <c r="K5121" i="1"/>
  <c r="L5121" i="1"/>
  <c r="H5122" i="1"/>
  <c r="I5122" i="1"/>
  <c r="J5122" i="1"/>
  <c r="K5122" i="1"/>
  <c r="L5122" i="1"/>
  <c r="H5123" i="1"/>
  <c r="I5123" i="1"/>
  <c r="J5123" i="1"/>
  <c r="K5123" i="1"/>
  <c r="L5123" i="1"/>
  <c r="H5124" i="1"/>
  <c r="I5124" i="1"/>
  <c r="J5124" i="1"/>
  <c r="K5124" i="1"/>
  <c r="L5124" i="1"/>
  <c r="H5125" i="1"/>
  <c r="I5125" i="1"/>
  <c r="J5125" i="1"/>
  <c r="K5125" i="1"/>
  <c r="L5125" i="1"/>
  <c r="H5126" i="1"/>
  <c r="I5126" i="1"/>
  <c r="J5126" i="1"/>
  <c r="K5126" i="1"/>
  <c r="L5126" i="1"/>
  <c r="H5127" i="1"/>
  <c r="I5127" i="1"/>
  <c r="J5127" i="1"/>
  <c r="K5127" i="1"/>
  <c r="L5127" i="1"/>
  <c r="H5128" i="1"/>
  <c r="I5128" i="1"/>
  <c r="J5128" i="1"/>
  <c r="K5128" i="1"/>
  <c r="L5128" i="1"/>
  <c r="H5129" i="1"/>
  <c r="I5129" i="1"/>
  <c r="J5129" i="1"/>
  <c r="K5129" i="1"/>
  <c r="L5129" i="1"/>
  <c r="H5130" i="1"/>
  <c r="I5130" i="1"/>
  <c r="J5130" i="1"/>
  <c r="K5130" i="1"/>
  <c r="L5130" i="1"/>
  <c r="H5131" i="1"/>
  <c r="I5131" i="1"/>
  <c r="J5131" i="1"/>
  <c r="K5131" i="1"/>
  <c r="L5131" i="1"/>
  <c r="H5132" i="1"/>
  <c r="I5132" i="1"/>
  <c r="J5132" i="1"/>
  <c r="K5132" i="1"/>
  <c r="L5132" i="1"/>
  <c r="H5133" i="1"/>
  <c r="I5133" i="1"/>
  <c r="J5133" i="1"/>
  <c r="K5133" i="1"/>
  <c r="L5133" i="1"/>
  <c r="H5134" i="1"/>
  <c r="I5134" i="1"/>
  <c r="J5134" i="1"/>
  <c r="K5134" i="1"/>
  <c r="L5134" i="1"/>
  <c r="H5135" i="1"/>
  <c r="I5135" i="1"/>
  <c r="J5135" i="1"/>
  <c r="K5135" i="1"/>
  <c r="L5135" i="1"/>
  <c r="H5136" i="1"/>
  <c r="I5136" i="1"/>
  <c r="J5136" i="1"/>
  <c r="K5136" i="1"/>
  <c r="L5136" i="1"/>
  <c r="H5137" i="1"/>
  <c r="I5137" i="1"/>
  <c r="J5137" i="1"/>
  <c r="K5137" i="1"/>
  <c r="L5137" i="1"/>
  <c r="H5138" i="1"/>
  <c r="I5138" i="1"/>
  <c r="J5138" i="1"/>
  <c r="K5138" i="1"/>
  <c r="L5138" i="1"/>
  <c r="H5139" i="1"/>
  <c r="I5139" i="1"/>
  <c r="J5139" i="1"/>
  <c r="K5139" i="1"/>
  <c r="L5139" i="1"/>
  <c r="H5140" i="1"/>
  <c r="I5140" i="1"/>
  <c r="J5140" i="1"/>
  <c r="K5140" i="1"/>
  <c r="L5140" i="1"/>
  <c r="H5141" i="1"/>
  <c r="I5141" i="1"/>
  <c r="J5141" i="1"/>
  <c r="K5141" i="1"/>
  <c r="L5141" i="1"/>
  <c r="H5142" i="1"/>
  <c r="I5142" i="1"/>
  <c r="J5142" i="1"/>
  <c r="K5142" i="1"/>
  <c r="L5142" i="1"/>
  <c r="H5143" i="1"/>
  <c r="I5143" i="1"/>
  <c r="J5143" i="1"/>
  <c r="K5143" i="1"/>
  <c r="L5143" i="1"/>
  <c r="H5144" i="1"/>
  <c r="I5144" i="1"/>
  <c r="J5144" i="1"/>
  <c r="K5144" i="1"/>
  <c r="L5144" i="1"/>
  <c r="H5145" i="1"/>
  <c r="I5145" i="1"/>
  <c r="J5145" i="1"/>
  <c r="K5145" i="1"/>
  <c r="L5145" i="1"/>
  <c r="H5146" i="1"/>
  <c r="I5146" i="1"/>
  <c r="J5146" i="1"/>
  <c r="K5146" i="1"/>
  <c r="L5146" i="1"/>
  <c r="H5147" i="1"/>
  <c r="I5147" i="1"/>
  <c r="J5147" i="1"/>
  <c r="K5147" i="1"/>
  <c r="L5147" i="1"/>
  <c r="H5148" i="1"/>
  <c r="I5148" i="1"/>
  <c r="J5148" i="1"/>
  <c r="K5148" i="1"/>
  <c r="L5148" i="1"/>
  <c r="H5149" i="1"/>
  <c r="I5149" i="1"/>
  <c r="J5149" i="1"/>
  <c r="K5149" i="1"/>
  <c r="L5149" i="1"/>
  <c r="H5150" i="1"/>
  <c r="I5150" i="1"/>
  <c r="J5150" i="1"/>
  <c r="K5150" i="1"/>
  <c r="L5150" i="1"/>
  <c r="H5151" i="1"/>
  <c r="I5151" i="1"/>
  <c r="J5151" i="1"/>
  <c r="K5151" i="1"/>
  <c r="L5151" i="1"/>
  <c r="H5152" i="1"/>
  <c r="I5152" i="1"/>
  <c r="J5152" i="1"/>
  <c r="K5152" i="1"/>
  <c r="L5152" i="1"/>
  <c r="H5153" i="1"/>
  <c r="I5153" i="1"/>
  <c r="J5153" i="1"/>
  <c r="K5153" i="1"/>
  <c r="L5153" i="1"/>
  <c r="H5154" i="1"/>
  <c r="I5154" i="1"/>
  <c r="J5154" i="1"/>
  <c r="K5154" i="1"/>
  <c r="L5154" i="1"/>
  <c r="H5155" i="1"/>
  <c r="I5155" i="1"/>
  <c r="J5155" i="1"/>
  <c r="K5155" i="1"/>
  <c r="L5155" i="1"/>
  <c r="H5156" i="1"/>
  <c r="I5156" i="1"/>
  <c r="J5156" i="1"/>
  <c r="K5156" i="1"/>
  <c r="L5156" i="1"/>
  <c r="H5157" i="1"/>
  <c r="I5157" i="1"/>
  <c r="J5157" i="1"/>
  <c r="K5157" i="1"/>
  <c r="L5157" i="1"/>
  <c r="H5158" i="1"/>
  <c r="I5158" i="1"/>
  <c r="J5158" i="1"/>
  <c r="K5158" i="1"/>
  <c r="L5158" i="1"/>
  <c r="H5159" i="1"/>
  <c r="I5159" i="1"/>
  <c r="J5159" i="1"/>
  <c r="K5159" i="1"/>
  <c r="L5159" i="1"/>
  <c r="H5160" i="1"/>
  <c r="I5160" i="1"/>
  <c r="J5160" i="1"/>
  <c r="K5160" i="1"/>
  <c r="L5160" i="1"/>
  <c r="H5161" i="1"/>
  <c r="I5161" i="1"/>
  <c r="J5161" i="1"/>
  <c r="K5161" i="1"/>
  <c r="L5161" i="1"/>
  <c r="H5162" i="1"/>
  <c r="I5162" i="1"/>
  <c r="J5162" i="1"/>
  <c r="K5162" i="1"/>
  <c r="L5162" i="1"/>
  <c r="H5163" i="1"/>
  <c r="I5163" i="1"/>
  <c r="J5163" i="1"/>
  <c r="K5163" i="1"/>
  <c r="L5163" i="1"/>
  <c r="H5164" i="1"/>
  <c r="I5164" i="1"/>
  <c r="J5164" i="1"/>
  <c r="K5164" i="1"/>
  <c r="L5164" i="1"/>
  <c r="H5165" i="1"/>
  <c r="I5165" i="1"/>
  <c r="J5165" i="1"/>
  <c r="K5165" i="1"/>
  <c r="L5165" i="1"/>
  <c r="H5166" i="1"/>
  <c r="I5166" i="1"/>
  <c r="J5166" i="1"/>
  <c r="K5166" i="1"/>
  <c r="L5166" i="1"/>
  <c r="H5167" i="1"/>
  <c r="I5167" i="1"/>
  <c r="J5167" i="1"/>
  <c r="K5167" i="1"/>
  <c r="L5167" i="1"/>
  <c r="H5168" i="1"/>
  <c r="I5168" i="1"/>
  <c r="J5168" i="1"/>
  <c r="K5168" i="1"/>
  <c r="L5168" i="1"/>
  <c r="H5169" i="1"/>
  <c r="I5169" i="1"/>
  <c r="J5169" i="1"/>
  <c r="K5169" i="1"/>
  <c r="L5169" i="1"/>
  <c r="H5170" i="1"/>
  <c r="I5170" i="1"/>
  <c r="J5170" i="1"/>
  <c r="K5170" i="1"/>
  <c r="L5170" i="1"/>
  <c r="H5171" i="1"/>
  <c r="I5171" i="1"/>
  <c r="J5171" i="1"/>
  <c r="K5171" i="1"/>
  <c r="L5171" i="1"/>
  <c r="H5172" i="1"/>
  <c r="I5172" i="1"/>
  <c r="J5172" i="1"/>
  <c r="K5172" i="1"/>
  <c r="L5172" i="1"/>
  <c r="H5173" i="1"/>
  <c r="I5173" i="1"/>
  <c r="J5173" i="1"/>
  <c r="K5173" i="1"/>
  <c r="L5173" i="1"/>
  <c r="H5174" i="1"/>
  <c r="I5174" i="1"/>
  <c r="J5174" i="1"/>
  <c r="K5174" i="1"/>
  <c r="L5174" i="1"/>
  <c r="H5175" i="1"/>
  <c r="I5175" i="1"/>
  <c r="J5175" i="1"/>
  <c r="K5175" i="1"/>
  <c r="L5175" i="1"/>
  <c r="H5176" i="1"/>
  <c r="I5176" i="1"/>
  <c r="J5176" i="1"/>
  <c r="K5176" i="1"/>
  <c r="L5176" i="1"/>
  <c r="H5177" i="1"/>
  <c r="I5177" i="1"/>
  <c r="J5177" i="1"/>
  <c r="K5177" i="1"/>
  <c r="L5177" i="1"/>
  <c r="H5178" i="1"/>
  <c r="I5178" i="1"/>
  <c r="J5178" i="1"/>
  <c r="K5178" i="1"/>
  <c r="L5178" i="1"/>
  <c r="H5179" i="1"/>
  <c r="I5179" i="1"/>
  <c r="J5179" i="1"/>
  <c r="K5179" i="1"/>
  <c r="L5179" i="1"/>
  <c r="H5180" i="1"/>
  <c r="I5180" i="1"/>
  <c r="J5180" i="1"/>
  <c r="K5180" i="1"/>
  <c r="L5180" i="1"/>
  <c r="H5181" i="1"/>
  <c r="I5181" i="1"/>
  <c r="J5181" i="1"/>
  <c r="K5181" i="1"/>
  <c r="L5181" i="1"/>
  <c r="H5182" i="1"/>
  <c r="I5182" i="1"/>
  <c r="J5182" i="1"/>
  <c r="K5182" i="1"/>
  <c r="L5182" i="1"/>
  <c r="H5183" i="1"/>
  <c r="I5183" i="1"/>
  <c r="J5183" i="1"/>
  <c r="K5183" i="1"/>
  <c r="L5183" i="1"/>
  <c r="H5184" i="1"/>
  <c r="I5184" i="1"/>
  <c r="J5184" i="1"/>
  <c r="K5184" i="1"/>
  <c r="L5184" i="1"/>
  <c r="H5185" i="1"/>
  <c r="I5185" i="1"/>
  <c r="J5185" i="1"/>
  <c r="K5185" i="1"/>
  <c r="L5185" i="1"/>
  <c r="H5186" i="1"/>
  <c r="I5186" i="1"/>
  <c r="J5186" i="1"/>
  <c r="K5186" i="1"/>
  <c r="L5186" i="1"/>
  <c r="H5187" i="1"/>
  <c r="I5187" i="1"/>
  <c r="J5187" i="1"/>
  <c r="K5187" i="1"/>
  <c r="L5187" i="1"/>
  <c r="H5188" i="1"/>
  <c r="I5188" i="1"/>
  <c r="J5188" i="1"/>
  <c r="K5188" i="1"/>
  <c r="L5188" i="1"/>
  <c r="H5189" i="1"/>
  <c r="I5189" i="1"/>
  <c r="J5189" i="1"/>
  <c r="K5189" i="1"/>
  <c r="L5189" i="1"/>
  <c r="H5190" i="1"/>
  <c r="I5190" i="1"/>
  <c r="J5190" i="1"/>
  <c r="K5190" i="1"/>
  <c r="L5190" i="1"/>
  <c r="H5191" i="1"/>
  <c r="I5191" i="1"/>
  <c r="J5191" i="1"/>
  <c r="K5191" i="1"/>
  <c r="L5191" i="1"/>
  <c r="H5192" i="1"/>
  <c r="I5192" i="1"/>
  <c r="J5192" i="1"/>
  <c r="K5192" i="1"/>
  <c r="L5192" i="1"/>
  <c r="H5193" i="1"/>
  <c r="I5193" i="1"/>
  <c r="J5193" i="1"/>
  <c r="K5193" i="1"/>
  <c r="L5193" i="1"/>
  <c r="H5194" i="1"/>
  <c r="I5194" i="1"/>
  <c r="J5194" i="1"/>
  <c r="K5194" i="1"/>
  <c r="L5194" i="1"/>
  <c r="H5195" i="1"/>
  <c r="I5195" i="1"/>
  <c r="J5195" i="1"/>
  <c r="K5195" i="1"/>
  <c r="L5195" i="1"/>
  <c r="H5196" i="1"/>
  <c r="I5196" i="1"/>
  <c r="J5196" i="1"/>
  <c r="K5196" i="1"/>
  <c r="L5196" i="1"/>
  <c r="H5197" i="1"/>
  <c r="I5197" i="1"/>
  <c r="J5197" i="1"/>
  <c r="K5197" i="1"/>
  <c r="L5197" i="1"/>
  <c r="H5198" i="1"/>
  <c r="I5198" i="1"/>
  <c r="J5198" i="1"/>
  <c r="K5198" i="1"/>
  <c r="L5198" i="1"/>
  <c r="H5199" i="1"/>
  <c r="I5199" i="1"/>
  <c r="J5199" i="1"/>
  <c r="K5199" i="1"/>
  <c r="L5199" i="1"/>
  <c r="H5200" i="1"/>
  <c r="I5200" i="1"/>
  <c r="J5200" i="1"/>
  <c r="K5200" i="1"/>
  <c r="L5200" i="1"/>
  <c r="H5201" i="1"/>
  <c r="I5201" i="1"/>
  <c r="J5201" i="1"/>
  <c r="K5201" i="1"/>
  <c r="L5201" i="1"/>
  <c r="H5202" i="1"/>
  <c r="I5202" i="1"/>
  <c r="J5202" i="1"/>
  <c r="K5202" i="1"/>
  <c r="L5202" i="1"/>
  <c r="H5203" i="1"/>
  <c r="I5203" i="1"/>
  <c r="J5203" i="1"/>
  <c r="K5203" i="1"/>
  <c r="L5203" i="1"/>
  <c r="H5204" i="1"/>
  <c r="I5204" i="1"/>
  <c r="J5204" i="1"/>
  <c r="K5204" i="1"/>
  <c r="L5204" i="1"/>
  <c r="H5205" i="1"/>
  <c r="I5205" i="1"/>
  <c r="J5205" i="1"/>
  <c r="K5205" i="1"/>
  <c r="L5205" i="1"/>
  <c r="H5206" i="1"/>
  <c r="I5206" i="1"/>
  <c r="J5206" i="1"/>
  <c r="K5206" i="1"/>
  <c r="L5206" i="1"/>
  <c r="H5207" i="1"/>
  <c r="I5207" i="1"/>
  <c r="J5207" i="1"/>
  <c r="K5207" i="1"/>
  <c r="L5207" i="1"/>
  <c r="H5208" i="1"/>
  <c r="I5208" i="1"/>
  <c r="J5208" i="1"/>
  <c r="K5208" i="1"/>
  <c r="L5208" i="1"/>
  <c r="H5209" i="1"/>
  <c r="I5209" i="1"/>
  <c r="J5209" i="1"/>
  <c r="K5209" i="1"/>
  <c r="L5209" i="1"/>
  <c r="H5210" i="1"/>
  <c r="I5210" i="1"/>
  <c r="J5210" i="1"/>
  <c r="K5210" i="1"/>
  <c r="L5210" i="1"/>
  <c r="H5211" i="1"/>
  <c r="I5211" i="1"/>
  <c r="J5211" i="1"/>
  <c r="K5211" i="1"/>
  <c r="L5211" i="1"/>
  <c r="H5212" i="1"/>
  <c r="I5212" i="1"/>
  <c r="J5212" i="1"/>
  <c r="K5212" i="1"/>
  <c r="L5212" i="1"/>
  <c r="H5213" i="1"/>
  <c r="I5213" i="1"/>
  <c r="J5213" i="1"/>
  <c r="K5213" i="1"/>
  <c r="L5213" i="1"/>
  <c r="H5214" i="1"/>
  <c r="I5214" i="1"/>
  <c r="J5214" i="1"/>
  <c r="K5214" i="1"/>
  <c r="L5214" i="1"/>
  <c r="H5215" i="1"/>
  <c r="I5215" i="1"/>
  <c r="J5215" i="1"/>
  <c r="K5215" i="1"/>
  <c r="L5215" i="1"/>
  <c r="H5216" i="1"/>
  <c r="I5216" i="1"/>
  <c r="J5216" i="1"/>
  <c r="K5216" i="1"/>
  <c r="L5216" i="1"/>
  <c r="H5217" i="1"/>
  <c r="I5217" i="1"/>
  <c r="J5217" i="1"/>
  <c r="K5217" i="1"/>
  <c r="L5217" i="1"/>
  <c r="H5218" i="1"/>
  <c r="I5218" i="1"/>
  <c r="J5218" i="1"/>
  <c r="K5218" i="1"/>
  <c r="L5218" i="1"/>
  <c r="H5219" i="1"/>
  <c r="I5219" i="1"/>
  <c r="J5219" i="1"/>
  <c r="K5219" i="1"/>
  <c r="L5219" i="1"/>
  <c r="H5220" i="1"/>
  <c r="I5220" i="1"/>
  <c r="J5220" i="1"/>
  <c r="K5220" i="1"/>
  <c r="L5220" i="1"/>
  <c r="H5221" i="1"/>
  <c r="I5221" i="1"/>
  <c r="J5221" i="1"/>
  <c r="K5221" i="1"/>
  <c r="L5221" i="1"/>
  <c r="H5222" i="1"/>
  <c r="I5222" i="1"/>
  <c r="J5222" i="1"/>
  <c r="K5222" i="1"/>
  <c r="L5222" i="1"/>
  <c r="H5223" i="1"/>
  <c r="I5223" i="1"/>
  <c r="J5223" i="1"/>
  <c r="K5223" i="1"/>
  <c r="L5223" i="1"/>
  <c r="H5224" i="1"/>
  <c r="I5224" i="1"/>
  <c r="J5224" i="1"/>
  <c r="K5224" i="1"/>
  <c r="L5224" i="1"/>
  <c r="H5225" i="1"/>
  <c r="I5225" i="1"/>
  <c r="J5225" i="1"/>
  <c r="K5225" i="1"/>
  <c r="L5225" i="1"/>
  <c r="H5226" i="1"/>
  <c r="I5226" i="1"/>
  <c r="J5226" i="1"/>
  <c r="K5226" i="1"/>
  <c r="L5226" i="1"/>
  <c r="H5227" i="1"/>
  <c r="I5227" i="1"/>
  <c r="J5227" i="1"/>
  <c r="K5227" i="1"/>
  <c r="L5227" i="1"/>
  <c r="H5228" i="1"/>
  <c r="I5228" i="1"/>
  <c r="J5228" i="1"/>
  <c r="K5228" i="1"/>
  <c r="L5228" i="1"/>
  <c r="H5229" i="1"/>
  <c r="I5229" i="1"/>
  <c r="J5229" i="1"/>
  <c r="K5229" i="1"/>
  <c r="L5229" i="1"/>
  <c r="H5230" i="1"/>
  <c r="I5230" i="1"/>
  <c r="J5230" i="1"/>
  <c r="K5230" i="1"/>
  <c r="L5230" i="1"/>
  <c r="H5231" i="1"/>
  <c r="I5231" i="1"/>
  <c r="J5231" i="1"/>
  <c r="K5231" i="1"/>
  <c r="L5231" i="1"/>
  <c r="H5232" i="1"/>
  <c r="I5232" i="1"/>
  <c r="J5232" i="1"/>
  <c r="K5232" i="1"/>
  <c r="L5232" i="1"/>
  <c r="H5233" i="1"/>
  <c r="I5233" i="1"/>
  <c r="J5233" i="1"/>
  <c r="K5233" i="1"/>
  <c r="L5233" i="1"/>
  <c r="H5234" i="1"/>
  <c r="I5234" i="1"/>
  <c r="J5234" i="1"/>
  <c r="K5234" i="1"/>
  <c r="L5234" i="1"/>
  <c r="H5235" i="1"/>
  <c r="I5235" i="1"/>
  <c r="J5235" i="1"/>
  <c r="K5235" i="1"/>
  <c r="L5235" i="1"/>
  <c r="H5236" i="1"/>
  <c r="I5236" i="1"/>
  <c r="J5236" i="1"/>
  <c r="K5236" i="1"/>
  <c r="L5236" i="1"/>
  <c r="H5237" i="1"/>
  <c r="I5237" i="1"/>
  <c r="J5237" i="1"/>
  <c r="K5237" i="1"/>
  <c r="L5237" i="1"/>
  <c r="H5238" i="1"/>
  <c r="I5238" i="1"/>
  <c r="J5238" i="1"/>
  <c r="K5238" i="1"/>
  <c r="L5238" i="1"/>
  <c r="H5239" i="1"/>
  <c r="I5239" i="1"/>
  <c r="J5239" i="1"/>
  <c r="K5239" i="1"/>
  <c r="L5239" i="1"/>
  <c r="H5240" i="1"/>
  <c r="I5240" i="1"/>
  <c r="J5240" i="1"/>
  <c r="K5240" i="1"/>
  <c r="L5240" i="1"/>
  <c r="H5241" i="1"/>
  <c r="I5241" i="1"/>
  <c r="J5241" i="1"/>
  <c r="K5241" i="1"/>
  <c r="L5241" i="1"/>
  <c r="H5242" i="1"/>
  <c r="I5242" i="1"/>
  <c r="J5242" i="1"/>
  <c r="K5242" i="1"/>
  <c r="L5242" i="1"/>
  <c r="H5243" i="1"/>
  <c r="I5243" i="1"/>
  <c r="J5243" i="1"/>
  <c r="K5243" i="1"/>
  <c r="L5243" i="1"/>
  <c r="H5244" i="1"/>
  <c r="I5244" i="1"/>
  <c r="J5244" i="1"/>
  <c r="K5244" i="1"/>
  <c r="L5244" i="1"/>
  <c r="H5245" i="1"/>
  <c r="I5245" i="1"/>
  <c r="J5245" i="1"/>
  <c r="K5245" i="1"/>
  <c r="L5245" i="1"/>
  <c r="H5246" i="1"/>
  <c r="I5246" i="1"/>
  <c r="J5246" i="1"/>
  <c r="K5246" i="1"/>
  <c r="L5246" i="1"/>
  <c r="H5247" i="1"/>
  <c r="I5247" i="1"/>
  <c r="J5247" i="1"/>
  <c r="K5247" i="1"/>
  <c r="L5247" i="1"/>
  <c r="H5248" i="1"/>
  <c r="I5248" i="1"/>
  <c r="J5248" i="1"/>
  <c r="K5248" i="1"/>
  <c r="L5248" i="1"/>
  <c r="H5249" i="1"/>
  <c r="I5249" i="1"/>
  <c r="J5249" i="1"/>
  <c r="K5249" i="1"/>
  <c r="L5249" i="1"/>
  <c r="H5250" i="1"/>
  <c r="I5250" i="1"/>
  <c r="J5250" i="1"/>
  <c r="K5250" i="1"/>
  <c r="L5250" i="1"/>
  <c r="H5251" i="1"/>
  <c r="I5251" i="1"/>
  <c r="J5251" i="1"/>
  <c r="K5251" i="1"/>
  <c r="L5251" i="1"/>
  <c r="H5252" i="1"/>
  <c r="I5252" i="1"/>
  <c r="J5252" i="1"/>
  <c r="K5252" i="1"/>
  <c r="L5252" i="1"/>
  <c r="H5253" i="1"/>
  <c r="I5253" i="1"/>
  <c r="J5253" i="1"/>
  <c r="K5253" i="1"/>
  <c r="L5253" i="1"/>
  <c r="H5254" i="1"/>
  <c r="I5254" i="1"/>
  <c r="J5254" i="1"/>
  <c r="K5254" i="1"/>
  <c r="L5254" i="1"/>
  <c r="H5255" i="1"/>
  <c r="I5255" i="1"/>
  <c r="J5255" i="1"/>
  <c r="K5255" i="1"/>
  <c r="L5255" i="1"/>
  <c r="H5256" i="1"/>
  <c r="I5256" i="1"/>
  <c r="J5256" i="1"/>
  <c r="K5256" i="1"/>
  <c r="L5256" i="1"/>
  <c r="H5257" i="1"/>
  <c r="I5257" i="1"/>
  <c r="J5257" i="1"/>
  <c r="K5257" i="1"/>
  <c r="L5257" i="1"/>
  <c r="H5258" i="1"/>
  <c r="I5258" i="1"/>
  <c r="J5258" i="1"/>
  <c r="K5258" i="1"/>
  <c r="L5258" i="1"/>
  <c r="H5259" i="1"/>
  <c r="I5259" i="1"/>
  <c r="J5259" i="1"/>
  <c r="K5259" i="1"/>
  <c r="L5259" i="1"/>
  <c r="H5260" i="1"/>
  <c r="I5260" i="1"/>
  <c r="J5260" i="1"/>
  <c r="K5260" i="1"/>
  <c r="L5260" i="1"/>
  <c r="H5261" i="1"/>
  <c r="I5261" i="1"/>
  <c r="J5261" i="1"/>
  <c r="K5261" i="1"/>
  <c r="L5261" i="1"/>
  <c r="H5262" i="1"/>
  <c r="I5262" i="1"/>
  <c r="J5262" i="1"/>
  <c r="K5262" i="1"/>
  <c r="L5262" i="1"/>
  <c r="H5263" i="1"/>
  <c r="I5263" i="1"/>
  <c r="J5263" i="1"/>
  <c r="K5263" i="1"/>
  <c r="L5263" i="1"/>
  <c r="H5264" i="1"/>
  <c r="I5264" i="1"/>
  <c r="J5264" i="1"/>
  <c r="K5264" i="1"/>
  <c r="L5264" i="1"/>
  <c r="H5265" i="1"/>
  <c r="I5265" i="1"/>
  <c r="J5265" i="1"/>
  <c r="K5265" i="1"/>
  <c r="L5265" i="1"/>
  <c r="H5266" i="1"/>
  <c r="I5266" i="1"/>
  <c r="J5266" i="1"/>
  <c r="K5266" i="1"/>
  <c r="L5266" i="1"/>
  <c r="H5267" i="1"/>
  <c r="I5267" i="1"/>
  <c r="J5267" i="1"/>
  <c r="K5267" i="1"/>
  <c r="L5267" i="1"/>
  <c r="H5268" i="1"/>
  <c r="I5268" i="1"/>
  <c r="J5268" i="1"/>
  <c r="K5268" i="1"/>
  <c r="L5268" i="1"/>
  <c r="H5269" i="1"/>
  <c r="I5269" i="1"/>
  <c r="J5269" i="1"/>
  <c r="K5269" i="1"/>
  <c r="L5269" i="1"/>
  <c r="H5270" i="1"/>
  <c r="I5270" i="1"/>
  <c r="J5270" i="1"/>
  <c r="K5270" i="1"/>
  <c r="L5270" i="1"/>
  <c r="H5271" i="1"/>
  <c r="I5271" i="1"/>
  <c r="J5271" i="1"/>
  <c r="K5271" i="1"/>
  <c r="L5271" i="1"/>
  <c r="H5272" i="1"/>
  <c r="I5272" i="1"/>
  <c r="J5272" i="1"/>
  <c r="K5272" i="1"/>
  <c r="L5272" i="1"/>
  <c r="H5273" i="1"/>
  <c r="I5273" i="1"/>
  <c r="J5273" i="1"/>
  <c r="K5273" i="1"/>
  <c r="L5273" i="1"/>
  <c r="H5274" i="1"/>
  <c r="I5274" i="1"/>
  <c r="J5274" i="1"/>
  <c r="K5274" i="1"/>
  <c r="L5274" i="1"/>
  <c r="H5275" i="1"/>
  <c r="I5275" i="1"/>
  <c r="J5275" i="1"/>
  <c r="K5275" i="1"/>
  <c r="L5275" i="1"/>
  <c r="H5276" i="1"/>
  <c r="I5276" i="1"/>
  <c r="J5276" i="1"/>
  <c r="K5276" i="1"/>
  <c r="L5276" i="1"/>
  <c r="H5277" i="1"/>
  <c r="I5277" i="1"/>
  <c r="J5277" i="1"/>
  <c r="K5277" i="1"/>
  <c r="L5277" i="1"/>
  <c r="H5278" i="1"/>
  <c r="I5278" i="1"/>
  <c r="J5278" i="1"/>
  <c r="K5278" i="1"/>
  <c r="L5278" i="1"/>
  <c r="H5279" i="1"/>
  <c r="I5279" i="1"/>
  <c r="J5279" i="1"/>
  <c r="K5279" i="1"/>
  <c r="L5279" i="1"/>
  <c r="H5280" i="1"/>
  <c r="I5280" i="1"/>
  <c r="J5280" i="1"/>
  <c r="K5280" i="1"/>
  <c r="L5280" i="1"/>
  <c r="H5281" i="1"/>
  <c r="I5281" i="1"/>
  <c r="J5281" i="1"/>
  <c r="K5281" i="1"/>
  <c r="L5281" i="1"/>
  <c r="H5282" i="1"/>
  <c r="I5282" i="1"/>
  <c r="J5282" i="1"/>
  <c r="K5282" i="1"/>
  <c r="L5282" i="1"/>
  <c r="H5283" i="1"/>
  <c r="I5283" i="1"/>
  <c r="J5283" i="1"/>
  <c r="K5283" i="1"/>
  <c r="L5283" i="1"/>
  <c r="H5284" i="1"/>
  <c r="I5284" i="1"/>
  <c r="J5284" i="1"/>
  <c r="K5284" i="1"/>
  <c r="L5284" i="1"/>
  <c r="H5285" i="1"/>
  <c r="I5285" i="1"/>
  <c r="J5285" i="1"/>
  <c r="K5285" i="1"/>
  <c r="L5285" i="1"/>
  <c r="H5286" i="1"/>
  <c r="I5286" i="1"/>
  <c r="J5286" i="1"/>
  <c r="K5286" i="1"/>
  <c r="L5286" i="1"/>
  <c r="H5287" i="1"/>
  <c r="I5287" i="1"/>
  <c r="J5287" i="1"/>
  <c r="K5287" i="1"/>
  <c r="L5287" i="1"/>
  <c r="H5288" i="1"/>
  <c r="I5288" i="1"/>
  <c r="J5288" i="1"/>
  <c r="K5288" i="1"/>
  <c r="L5288" i="1"/>
  <c r="H5289" i="1"/>
  <c r="I5289" i="1"/>
  <c r="J5289" i="1"/>
  <c r="K5289" i="1"/>
  <c r="L5289" i="1"/>
  <c r="H5290" i="1"/>
  <c r="I5290" i="1"/>
  <c r="J5290" i="1"/>
  <c r="K5290" i="1"/>
  <c r="L5290" i="1"/>
  <c r="H5291" i="1"/>
  <c r="I5291" i="1"/>
  <c r="J5291" i="1"/>
  <c r="K5291" i="1"/>
  <c r="L5291" i="1"/>
  <c r="H5292" i="1"/>
  <c r="I5292" i="1"/>
  <c r="J5292" i="1"/>
  <c r="K5292" i="1"/>
  <c r="L5292" i="1"/>
  <c r="H5293" i="1"/>
  <c r="I5293" i="1"/>
  <c r="J5293" i="1"/>
  <c r="K5293" i="1"/>
  <c r="L5293" i="1"/>
  <c r="H5294" i="1"/>
  <c r="I5294" i="1"/>
  <c r="J5294" i="1"/>
  <c r="K5294" i="1"/>
  <c r="L5294" i="1"/>
  <c r="H5295" i="1"/>
  <c r="I5295" i="1"/>
  <c r="J5295" i="1"/>
  <c r="K5295" i="1"/>
  <c r="L5295" i="1"/>
  <c r="H5296" i="1"/>
  <c r="I5296" i="1"/>
  <c r="J5296" i="1"/>
  <c r="K5296" i="1"/>
  <c r="L5296" i="1"/>
  <c r="H5297" i="1"/>
  <c r="I5297" i="1"/>
  <c r="J5297" i="1"/>
  <c r="K5297" i="1"/>
  <c r="L5297" i="1"/>
  <c r="H5298" i="1"/>
  <c r="I5298" i="1"/>
  <c r="J5298" i="1"/>
  <c r="K5298" i="1"/>
  <c r="L5298" i="1"/>
  <c r="H5299" i="1"/>
  <c r="I5299" i="1"/>
  <c r="J5299" i="1"/>
  <c r="K5299" i="1"/>
  <c r="L5299" i="1"/>
  <c r="H5300" i="1"/>
  <c r="I5300" i="1"/>
  <c r="J5300" i="1"/>
  <c r="K5300" i="1"/>
  <c r="L5300" i="1"/>
  <c r="H5301" i="1"/>
  <c r="I5301" i="1"/>
  <c r="J5301" i="1"/>
  <c r="K5301" i="1"/>
  <c r="L5301" i="1"/>
  <c r="H5302" i="1"/>
  <c r="I5302" i="1"/>
  <c r="J5302" i="1"/>
  <c r="K5302" i="1"/>
  <c r="L5302" i="1"/>
  <c r="H5303" i="1"/>
  <c r="I5303" i="1"/>
  <c r="J5303" i="1"/>
  <c r="K5303" i="1"/>
  <c r="L5303" i="1"/>
  <c r="H5304" i="1"/>
  <c r="I5304" i="1"/>
  <c r="J5304" i="1"/>
  <c r="K5304" i="1"/>
  <c r="L5304" i="1"/>
  <c r="H5305" i="1"/>
  <c r="I5305" i="1"/>
  <c r="J5305" i="1"/>
  <c r="K5305" i="1"/>
  <c r="L5305" i="1"/>
  <c r="H5306" i="1"/>
  <c r="I5306" i="1"/>
  <c r="J5306" i="1"/>
  <c r="K5306" i="1"/>
  <c r="L5306" i="1"/>
  <c r="H5307" i="1"/>
  <c r="I5307" i="1"/>
  <c r="J5307" i="1"/>
  <c r="K5307" i="1"/>
  <c r="L5307" i="1"/>
  <c r="H5308" i="1"/>
  <c r="I5308" i="1"/>
  <c r="J5308" i="1"/>
  <c r="K5308" i="1"/>
  <c r="L5308" i="1"/>
  <c r="H5309" i="1"/>
  <c r="I5309" i="1"/>
  <c r="J5309" i="1"/>
  <c r="K5309" i="1"/>
  <c r="L5309" i="1"/>
  <c r="H5310" i="1"/>
  <c r="I5310" i="1"/>
  <c r="J5310" i="1"/>
  <c r="K5310" i="1"/>
  <c r="L5310" i="1"/>
  <c r="H5311" i="1"/>
  <c r="I5311" i="1"/>
  <c r="J5311" i="1"/>
  <c r="K5311" i="1"/>
  <c r="L5311" i="1"/>
  <c r="H5312" i="1"/>
  <c r="I5312" i="1"/>
  <c r="J5312" i="1"/>
  <c r="K5312" i="1"/>
  <c r="L5312" i="1"/>
  <c r="H5313" i="1"/>
  <c r="I5313" i="1"/>
  <c r="J5313" i="1"/>
  <c r="K5313" i="1"/>
  <c r="L5313" i="1"/>
  <c r="H5314" i="1"/>
  <c r="I5314" i="1"/>
  <c r="J5314" i="1"/>
  <c r="K5314" i="1"/>
  <c r="L5314" i="1"/>
  <c r="H5315" i="1"/>
  <c r="I5315" i="1"/>
  <c r="J5315" i="1"/>
  <c r="K5315" i="1"/>
  <c r="L5315" i="1"/>
  <c r="H5316" i="1"/>
  <c r="I5316" i="1"/>
  <c r="J5316" i="1"/>
  <c r="K5316" i="1"/>
  <c r="L5316" i="1"/>
  <c r="H5317" i="1"/>
  <c r="I5317" i="1"/>
  <c r="J5317" i="1"/>
  <c r="K5317" i="1"/>
  <c r="L5317" i="1"/>
  <c r="H5318" i="1"/>
  <c r="I5318" i="1"/>
  <c r="J5318" i="1"/>
  <c r="K5318" i="1"/>
  <c r="L5318" i="1"/>
  <c r="H5319" i="1"/>
  <c r="I5319" i="1"/>
  <c r="J5319" i="1"/>
  <c r="K5319" i="1"/>
  <c r="L5319" i="1"/>
  <c r="H5320" i="1"/>
  <c r="I5320" i="1"/>
  <c r="J5320" i="1"/>
  <c r="K5320" i="1"/>
  <c r="L5320" i="1"/>
  <c r="H5321" i="1"/>
  <c r="I5321" i="1"/>
  <c r="J5321" i="1"/>
  <c r="K5321" i="1"/>
  <c r="L5321" i="1"/>
  <c r="H5322" i="1"/>
  <c r="I5322" i="1"/>
  <c r="J5322" i="1"/>
  <c r="K5322" i="1"/>
  <c r="L5322" i="1"/>
  <c r="H5323" i="1"/>
  <c r="I5323" i="1"/>
  <c r="J5323" i="1"/>
  <c r="K5323" i="1"/>
  <c r="L5323" i="1"/>
  <c r="H5324" i="1"/>
  <c r="I5324" i="1"/>
  <c r="J5324" i="1"/>
  <c r="K5324" i="1"/>
  <c r="L5324" i="1"/>
  <c r="H5325" i="1"/>
  <c r="I5325" i="1"/>
  <c r="J5325" i="1"/>
  <c r="K5325" i="1"/>
  <c r="L5325" i="1"/>
  <c r="H5326" i="1"/>
  <c r="I5326" i="1"/>
  <c r="J5326" i="1"/>
  <c r="K5326" i="1"/>
  <c r="L5326" i="1"/>
  <c r="H5327" i="1"/>
  <c r="I5327" i="1"/>
  <c r="J5327" i="1"/>
  <c r="K5327" i="1"/>
  <c r="L5327" i="1"/>
  <c r="H5328" i="1"/>
  <c r="I5328" i="1"/>
  <c r="J5328" i="1"/>
  <c r="K5328" i="1"/>
  <c r="L5328" i="1"/>
  <c r="H5329" i="1"/>
  <c r="I5329" i="1"/>
  <c r="J5329" i="1"/>
  <c r="K5329" i="1"/>
  <c r="L5329" i="1"/>
  <c r="H5330" i="1"/>
  <c r="I5330" i="1"/>
  <c r="J5330" i="1"/>
  <c r="K5330" i="1"/>
  <c r="L5330" i="1"/>
  <c r="H5331" i="1"/>
  <c r="I5331" i="1"/>
  <c r="J5331" i="1"/>
  <c r="K5331" i="1"/>
  <c r="L5331" i="1"/>
  <c r="H5332" i="1"/>
  <c r="I5332" i="1"/>
  <c r="J5332" i="1"/>
  <c r="K5332" i="1"/>
  <c r="L5332" i="1"/>
  <c r="H5333" i="1"/>
  <c r="I5333" i="1"/>
  <c r="J5333" i="1"/>
  <c r="K5333" i="1"/>
  <c r="L5333" i="1"/>
  <c r="H5334" i="1"/>
  <c r="I5334" i="1"/>
  <c r="J5334" i="1"/>
  <c r="K5334" i="1"/>
  <c r="L5334" i="1"/>
  <c r="H5335" i="1"/>
  <c r="I5335" i="1"/>
  <c r="J5335" i="1"/>
  <c r="K5335" i="1"/>
  <c r="L5335" i="1"/>
  <c r="H5336" i="1"/>
  <c r="I5336" i="1"/>
  <c r="J5336" i="1"/>
  <c r="K5336" i="1"/>
  <c r="L5336" i="1"/>
  <c r="H5337" i="1"/>
  <c r="I5337" i="1"/>
  <c r="J5337" i="1"/>
  <c r="K5337" i="1"/>
  <c r="L5337" i="1"/>
  <c r="H5338" i="1"/>
  <c r="I5338" i="1"/>
  <c r="J5338" i="1"/>
  <c r="K5338" i="1"/>
  <c r="L5338" i="1"/>
  <c r="H5339" i="1"/>
  <c r="I5339" i="1"/>
  <c r="J5339" i="1"/>
  <c r="K5339" i="1"/>
  <c r="L5339" i="1"/>
  <c r="H5340" i="1"/>
  <c r="I5340" i="1"/>
  <c r="J5340" i="1"/>
  <c r="K5340" i="1"/>
  <c r="L5340" i="1"/>
  <c r="H5341" i="1"/>
  <c r="I5341" i="1"/>
  <c r="J5341" i="1"/>
  <c r="K5341" i="1"/>
  <c r="L5341" i="1"/>
  <c r="H5342" i="1"/>
  <c r="I5342" i="1"/>
  <c r="J5342" i="1"/>
  <c r="K5342" i="1"/>
  <c r="L5342" i="1"/>
  <c r="H5343" i="1"/>
  <c r="I5343" i="1"/>
  <c r="J5343" i="1"/>
  <c r="K5343" i="1"/>
  <c r="L5343" i="1"/>
  <c r="H5344" i="1"/>
  <c r="I5344" i="1"/>
  <c r="J5344" i="1"/>
  <c r="K5344" i="1"/>
  <c r="L5344" i="1"/>
  <c r="H5345" i="1"/>
  <c r="I5345" i="1"/>
  <c r="J5345" i="1"/>
  <c r="K5345" i="1"/>
  <c r="L5345" i="1"/>
  <c r="H5346" i="1"/>
  <c r="I5346" i="1"/>
  <c r="J5346" i="1"/>
  <c r="K5346" i="1"/>
  <c r="L5346" i="1"/>
  <c r="H5347" i="1"/>
  <c r="I5347" i="1"/>
  <c r="J5347" i="1"/>
  <c r="K5347" i="1"/>
  <c r="L5347" i="1"/>
  <c r="H5348" i="1"/>
  <c r="I5348" i="1"/>
  <c r="J5348" i="1"/>
  <c r="K5348" i="1"/>
  <c r="L5348" i="1"/>
  <c r="H5349" i="1"/>
  <c r="I5349" i="1"/>
  <c r="J5349" i="1"/>
  <c r="K5349" i="1"/>
  <c r="L5349" i="1"/>
  <c r="H5350" i="1"/>
  <c r="I5350" i="1"/>
  <c r="J5350" i="1"/>
  <c r="K5350" i="1"/>
  <c r="L5350" i="1"/>
  <c r="H5351" i="1"/>
  <c r="I5351" i="1"/>
  <c r="J5351" i="1"/>
  <c r="K5351" i="1"/>
  <c r="L5351" i="1"/>
  <c r="H5352" i="1"/>
  <c r="I5352" i="1"/>
  <c r="J5352" i="1"/>
  <c r="K5352" i="1"/>
  <c r="L5352" i="1"/>
  <c r="H5353" i="1"/>
  <c r="I5353" i="1"/>
  <c r="J5353" i="1"/>
  <c r="K5353" i="1"/>
  <c r="L5353" i="1"/>
  <c r="H5354" i="1"/>
  <c r="I5354" i="1"/>
  <c r="J5354" i="1"/>
  <c r="K5354" i="1"/>
  <c r="L5354" i="1"/>
  <c r="H5355" i="1"/>
  <c r="I5355" i="1"/>
  <c r="J5355" i="1"/>
  <c r="K5355" i="1"/>
  <c r="L5355" i="1"/>
  <c r="H5356" i="1"/>
  <c r="I5356" i="1"/>
  <c r="J5356" i="1"/>
  <c r="K5356" i="1"/>
  <c r="L5356" i="1"/>
  <c r="H5357" i="1"/>
  <c r="I5357" i="1"/>
  <c r="J5357" i="1"/>
  <c r="K5357" i="1"/>
  <c r="L5357" i="1"/>
  <c r="H5358" i="1"/>
  <c r="I5358" i="1"/>
  <c r="J5358" i="1"/>
  <c r="K5358" i="1"/>
  <c r="L5358" i="1"/>
  <c r="H5359" i="1"/>
  <c r="I5359" i="1"/>
  <c r="J5359" i="1"/>
  <c r="K5359" i="1"/>
  <c r="L5359" i="1"/>
  <c r="H5360" i="1"/>
  <c r="I5360" i="1"/>
  <c r="J5360" i="1"/>
  <c r="K5360" i="1"/>
  <c r="L5360" i="1"/>
  <c r="H5361" i="1"/>
  <c r="I5361" i="1"/>
  <c r="J5361" i="1"/>
  <c r="K5361" i="1"/>
  <c r="L5361" i="1"/>
  <c r="H5362" i="1"/>
  <c r="I5362" i="1"/>
  <c r="J5362" i="1"/>
  <c r="K5362" i="1"/>
  <c r="L5362" i="1"/>
  <c r="H5363" i="1"/>
  <c r="I5363" i="1"/>
  <c r="J5363" i="1"/>
  <c r="K5363" i="1"/>
  <c r="L5363" i="1"/>
  <c r="H5364" i="1"/>
  <c r="I5364" i="1"/>
  <c r="J5364" i="1"/>
  <c r="K5364" i="1"/>
  <c r="L5364" i="1"/>
  <c r="H5365" i="1"/>
  <c r="I5365" i="1"/>
  <c r="J5365" i="1"/>
  <c r="K5365" i="1"/>
  <c r="L5365" i="1"/>
  <c r="H5366" i="1"/>
  <c r="I5366" i="1"/>
  <c r="J5366" i="1"/>
  <c r="K5366" i="1"/>
  <c r="L5366" i="1"/>
  <c r="H5367" i="1"/>
  <c r="I5367" i="1"/>
  <c r="J5367" i="1"/>
  <c r="K5367" i="1"/>
  <c r="L5367" i="1"/>
  <c r="H5368" i="1"/>
  <c r="I5368" i="1"/>
  <c r="J5368" i="1"/>
  <c r="K5368" i="1"/>
  <c r="L5368" i="1"/>
  <c r="H5369" i="1"/>
  <c r="I5369" i="1"/>
  <c r="J5369" i="1"/>
  <c r="K5369" i="1"/>
  <c r="L5369" i="1"/>
  <c r="H5370" i="1"/>
  <c r="I5370" i="1"/>
  <c r="J5370" i="1"/>
  <c r="K5370" i="1"/>
  <c r="L5370" i="1"/>
  <c r="H5371" i="1"/>
  <c r="I5371" i="1"/>
  <c r="J5371" i="1"/>
  <c r="K5371" i="1"/>
  <c r="L5371" i="1"/>
  <c r="H5372" i="1"/>
  <c r="I5372" i="1"/>
  <c r="J5372" i="1"/>
  <c r="K5372" i="1"/>
  <c r="L5372" i="1"/>
  <c r="H5373" i="1"/>
  <c r="I5373" i="1"/>
  <c r="J5373" i="1"/>
  <c r="K5373" i="1"/>
  <c r="L5373" i="1"/>
  <c r="H5374" i="1"/>
  <c r="I5374" i="1"/>
  <c r="J5374" i="1"/>
  <c r="K5374" i="1"/>
  <c r="L5374" i="1"/>
  <c r="H5375" i="1"/>
  <c r="I5375" i="1"/>
  <c r="J5375" i="1"/>
  <c r="K5375" i="1"/>
  <c r="L5375" i="1"/>
  <c r="H5376" i="1"/>
  <c r="I5376" i="1"/>
  <c r="J5376" i="1"/>
  <c r="K5376" i="1"/>
  <c r="L5376" i="1"/>
  <c r="H5377" i="1"/>
  <c r="I5377" i="1"/>
  <c r="J5377" i="1"/>
  <c r="K5377" i="1"/>
  <c r="L5377" i="1"/>
  <c r="H5378" i="1"/>
  <c r="I5378" i="1"/>
  <c r="J5378" i="1"/>
  <c r="K5378" i="1"/>
  <c r="L5378" i="1"/>
  <c r="H5379" i="1"/>
  <c r="I5379" i="1"/>
  <c r="J5379" i="1"/>
  <c r="K5379" i="1"/>
  <c r="L5379" i="1"/>
  <c r="H5380" i="1"/>
  <c r="I5380" i="1"/>
  <c r="J5380" i="1"/>
  <c r="K5380" i="1"/>
  <c r="L5380" i="1"/>
  <c r="H5381" i="1"/>
  <c r="I5381" i="1"/>
  <c r="J5381" i="1"/>
  <c r="K5381" i="1"/>
  <c r="L5381" i="1"/>
  <c r="H5382" i="1"/>
  <c r="I5382" i="1"/>
  <c r="J5382" i="1"/>
  <c r="K5382" i="1"/>
  <c r="L5382" i="1"/>
  <c r="H5383" i="1"/>
  <c r="I5383" i="1"/>
  <c r="J5383" i="1"/>
  <c r="K5383" i="1"/>
  <c r="L5383" i="1"/>
  <c r="H5384" i="1"/>
  <c r="I5384" i="1"/>
  <c r="J5384" i="1"/>
  <c r="K5384" i="1"/>
  <c r="L5384" i="1"/>
  <c r="H5385" i="1"/>
  <c r="I5385" i="1"/>
  <c r="J5385" i="1"/>
  <c r="K5385" i="1"/>
  <c r="L5385" i="1"/>
  <c r="H5386" i="1"/>
  <c r="I5386" i="1"/>
  <c r="J5386" i="1"/>
  <c r="K5386" i="1"/>
  <c r="L5386" i="1"/>
  <c r="H5387" i="1"/>
  <c r="I5387" i="1"/>
  <c r="J5387" i="1"/>
  <c r="K5387" i="1"/>
  <c r="L5387" i="1"/>
  <c r="H5388" i="1"/>
  <c r="I5388" i="1"/>
  <c r="J5388" i="1"/>
  <c r="K5388" i="1"/>
  <c r="L5388" i="1"/>
  <c r="H5389" i="1"/>
  <c r="I5389" i="1"/>
  <c r="J5389" i="1"/>
  <c r="K5389" i="1"/>
  <c r="L5389" i="1"/>
  <c r="H5390" i="1"/>
  <c r="I5390" i="1"/>
  <c r="J5390" i="1"/>
  <c r="K5390" i="1"/>
  <c r="L5390" i="1"/>
  <c r="H5391" i="1"/>
  <c r="I5391" i="1"/>
  <c r="J5391" i="1"/>
  <c r="K5391" i="1"/>
  <c r="L5391" i="1"/>
  <c r="H5392" i="1"/>
  <c r="I5392" i="1"/>
  <c r="J5392" i="1"/>
  <c r="K5392" i="1"/>
  <c r="L5392" i="1"/>
  <c r="H5393" i="1"/>
  <c r="I5393" i="1"/>
  <c r="J5393" i="1"/>
  <c r="K5393" i="1"/>
  <c r="L5393" i="1"/>
  <c r="H5394" i="1"/>
  <c r="I5394" i="1"/>
  <c r="J5394" i="1"/>
  <c r="K5394" i="1"/>
  <c r="L5394" i="1"/>
  <c r="H5395" i="1"/>
  <c r="I5395" i="1"/>
  <c r="J5395" i="1"/>
  <c r="K5395" i="1"/>
  <c r="L5395" i="1"/>
  <c r="H5396" i="1"/>
  <c r="I5396" i="1"/>
  <c r="J5396" i="1"/>
  <c r="K5396" i="1"/>
  <c r="L5396" i="1"/>
  <c r="H5397" i="1"/>
  <c r="I5397" i="1"/>
  <c r="J5397" i="1"/>
  <c r="K5397" i="1"/>
  <c r="L5397" i="1"/>
  <c r="H5398" i="1"/>
  <c r="I5398" i="1"/>
  <c r="J5398" i="1"/>
  <c r="K5398" i="1"/>
  <c r="L5398" i="1"/>
  <c r="H5399" i="1"/>
  <c r="I5399" i="1"/>
  <c r="J5399" i="1"/>
  <c r="K5399" i="1"/>
  <c r="L5399" i="1"/>
  <c r="H5400" i="1"/>
  <c r="I5400" i="1"/>
  <c r="J5400" i="1"/>
  <c r="K5400" i="1"/>
  <c r="L5400" i="1"/>
  <c r="H5401" i="1"/>
  <c r="I5401" i="1"/>
  <c r="J5401" i="1"/>
  <c r="K5401" i="1"/>
  <c r="L5401" i="1"/>
  <c r="H5402" i="1"/>
  <c r="I5402" i="1"/>
  <c r="J5402" i="1"/>
  <c r="K5402" i="1"/>
  <c r="L5402" i="1"/>
  <c r="H5403" i="1"/>
  <c r="I5403" i="1"/>
  <c r="J5403" i="1"/>
  <c r="K5403" i="1"/>
  <c r="L5403" i="1"/>
  <c r="H5404" i="1"/>
  <c r="I5404" i="1"/>
  <c r="J5404" i="1"/>
  <c r="K5404" i="1"/>
  <c r="L5404" i="1"/>
  <c r="H5405" i="1"/>
  <c r="I5405" i="1"/>
  <c r="J5405" i="1"/>
  <c r="K5405" i="1"/>
  <c r="L5405" i="1"/>
  <c r="H5406" i="1"/>
  <c r="I5406" i="1"/>
  <c r="J5406" i="1"/>
  <c r="K5406" i="1"/>
  <c r="L5406" i="1"/>
  <c r="H5407" i="1"/>
  <c r="I5407" i="1"/>
  <c r="J5407" i="1"/>
  <c r="K5407" i="1"/>
  <c r="L5407" i="1"/>
  <c r="H5408" i="1"/>
  <c r="I5408" i="1"/>
  <c r="J5408" i="1"/>
  <c r="K5408" i="1"/>
  <c r="L5408" i="1"/>
  <c r="H5409" i="1"/>
  <c r="I5409" i="1"/>
  <c r="J5409" i="1"/>
  <c r="K5409" i="1"/>
  <c r="L5409" i="1"/>
  <c r="H5410" i="1"/>
  <c r="I5410" i="1"/>
  <c r="J5410" i="1"/>
  <c r="K5410" i="1"/>
  <c r="L5410" i="1"/>
  <c r="H5411" i="1"/>
  <c r="I5411" i="1"/>
  <c r="J5411" i="1"/>
  <c r="K5411" i="1"/>
  <c r="L5411" i="1"/>
  <c r="H5412" i="1"/>
  <c r="I5412" i="1"/>
  <c r="J5412" i="1"/>
  <c r="K5412" i="1"/>
  <c r="L5412" i="1"/>
  <c r="H5413" i="1"/>
  <c r="I5413" i="1"/>
  <c r="J5413" i="1"/>
  <c r="K5413" i="1"/>
  <c r="L5413" i="1"/>
  <c r="H5414" i="1"/>
  <c r="I5414" i="1"/>
  <c r="J5414" i="1"/>
  <c r="K5414" i="1"/>
  <c r="L5414" i="1"/>
  <c r="H5415" i="1"/>
  <c r="I5415" i="1"/>
  <c r="J5415" i="1"/>
  <c r="K5415" i="1"/>
  <c r="L5415" i="1"/>
  <c r="H5416" i="1"/>
  <c r="I5416" i="1"/>
  <c r="J5416" i="1"/>
  <c r="K5416" i="1"/>
  <c r="L5416" i="1"/>
  <c r="H5417" i="1"/>
  <c r="I5417" i="1"/>
  <c r="J5417" i="1"/>
  <c r="K5417" i="1"/>
  <c r="L5417" i="1"/>
  <c r="H5418" i="1"/>
  <c r="I5418" i="1"/>
  <c r="J5418" i="1"/>
  <c r="K5418" i="1"/>
  <c r="L5418" i="1"/>
  <c r="H5419" i="1"/>
  <c r="I5419" i="1"/>
  <c r="J5419" i="1"/>
  <c r="K5419" i="1"/>
  <c r="L5419" i="1"/>
  <c r="H5420" i="1"/>
  <c r="I5420" i="1"/>
  <c r="J5420" i="1"/>
  <c r="K5420" i="1"/>
  <c r="L5420" i="1"/>
  <c r="H5421" i="1"/>
  <c r="I5421" i="1"/>
  <c r="J5421" i="1"/>
  <c r="K5421" i="1"/>
  <c r="L5421" i="1"/>
  <c r="H5422" i="1"/>
  <c r="I5422" i="1"/>
  <c r="J5422" i="1"/>
  <c r="K5422" i="1"/>
  <c r="L5422" i="1"/>
  <c r="H5423" i="1"/>
  <c r="I5423" i="1"/>
  <c r="J5423" i="1"/>
  <c r="K5423" i="1"/>
  <c r="L5423" i="1"/>
  <c r="H5424" i="1"/>
  <c r="I5424" i="1"/>
  <c r="J5424" i="1"/>
  <c r="K5424" i="1"/>
  <c r="L5424" i="1"/>
  <c r="H5425" i="1"/>
  <c r="I5425" i="1"/>
  <c r="J5425" i="1"/>
  <c r="K5425" i="1"/>
  <c r="L5425" i="1"/>
  <c r="H5426" i="1"/>
  <c r="I5426" i="1"/>
  <c r="J5426" i="1"/>
  <c r="K5426" i="1"/>
  <c r="L5426" i="1"/>
  <c r="H5427" i="1"/>
  <c r="I5427" i="1"/>
  <c r="J5427" i="1"/>
  <c r="K5427" i="1"/>
  <c r="L5427" i="1"/>
  <c r="H5428" i="1"/>
  <c r="I5428" i="1"/>
  <c r="J5428" i="1"/>
  <c r="K5428" i="1"/>
  <c r="L5428" i="1"/>
  <c r="H5429" i="1"/>
  <c r="I5429" i="1"/>
  <c r="J5429" i="1"/>
  <c r="K5429" i="1"/>
  <c r="L5429" i="1"/>
  <c r="H5430" i="1"/>
  <c r="I5430" i="1"/>
  <c r="J5430" i="1"/>
  <c r="K5430" i="1"/>
  <c r="L5430" i="1"/>
  <c r="H5431" i="1"/>
  <c r="I5431" i="1"/>
  <c r="J5431" i="1"/>
  <c r="K5431" i="1"/>
  <c r="L5431" i="1"/>
  <c r="H5432" i="1"/>
  <c r="I5432" i="1"/>
  <c r="J5432" i="1"/>
  <c r="K5432" i="1"/>
  <c r="L5432" i="1"/>
  <c r="H5433" i="1"/>
  <c r="I5433" i="1"/>
  <c r="J5433" i="1"/>
  <c r="K5433" i="1"/>
  <c r="L5433" i="1"/>
  <c r="H5434" i="1"/>
  <c r="I5434" i="1"/>
  <c r="J5434" i="1"/>
  <c r="K5434" i="1"/>
  <c r="L5434" i="1"/>
  <c r="H5435" i="1"/>
  <c r="I5435" i="1"/>
  <c r="J5435" i="1"/>
  <c r="K5435" i="1"/>
  <c r="L5435" i="1"/>
  <c r="H5436" i="1"/>
  <c r="I5436" i="1"/>
  <c r="J5436" i="1"/>
  <c r="K5436" i="1"/>
  <c r="L5436" i="1"/>
  <c r="H5437" i="1"/>
  <c r="I5437" i="1"/>
  <c r="J5437" i="1"/>
  <c r="K5437" i="1"/>
  <c r="L5437" i="1"/>
  <c r="H5438" i="1"/>
  <c r="I5438" i="1"/>
  <c r="J5438" i="1"/>
  <c r="K5438" i="1"/>
  <c r="L5438" i="1"/>
  <c r="H5439" i="1"/>
  <c r="I5439" i="1"/>
  <c r="J5439" i="1"/>
  <c r="K5439" i="1"/>
  <c r="L5439" i="1"/>
  <c r="H5440" i="1"/>
  <c r="I5440" i="1"/>
  <c r="J5440" i="1"/>
  <c r="K5440" i="1"/>
  <c r="L5440" i="1"/>
  <c r="H5441" i="1"/>
  <c r="I5441" i="1"/>
  <c r="J5441" i="1"/>
  <c r="K5441" i="1"/>
  <c r="L5441" i="1"/>
  <c r="H5442" i="1"/>
  <c r="I5442" i="1"/>
  <c r="J5442" i="1"/>
  <c r="K5442" i="1"/>
  <c r="L5442" i="1"/>
  <c r="H5443" i="1"/>
  <c r="I5443" i="1"/>
  <c r="J5443" i="1"/>
  <c r="K5443" i="1"/>
  <c r="L5443" i="1"/>
  <c r="H5444" i="1"/>
  <c r="I5444" i="1"/>
  <c r="J5444" i="1"/>
  <c r="K5444" i="1"/>
  <c r="L5444" i="1"/>
  <c r="H5445" i="1"/>
  <c r="I5445" i="1"/>
  <c r="J5445" i="1"/>
  <c r="K5445" i="1"/>
  <c r="L5445" i="1"/>
  <c r="H5446" i="1"/>
  <c r="I5446" i="1"/>
  <c r="J5446" i="1"/>
  <c r="K5446" i="1"/>
  <c r="L5446" i="1"/>
  <c r="H5447" i="1"/>
  <c r="I5447" i="1"/>
  <c r="J5447" i="1"/>
  <c r="K5447" i="1"/>
  <c r="L5447" i="1"/>
  <c r="H5448" i="1"/>
  <c r="I5448" i="1"/>
  <c r="J5448" i="1"/>
  <c r="K5448" i="1"/>
  <c r="L5448" i="1"/>
  <c r="H5449" i="1"/>
  <c r="I5449" i="1"/>
  <c r="J5449" i="1"/>
  <c r="K5449" i="1"/>
  <c r="L5449" i="1"/>
  <c r="H5450" i="1"/>
  <c r="I5450" i="1"/>
  <c r="J5450" i="1"/>
  <c r="K5450" i="1"/>
  <c r="L5450" i="1"/>
  <c r="H5451" i="1"/>
  <c r="I5451" i="1"/>
  <c r="J5451" i="1"/>
  <c r="K5451" i="1"/>
  <c r="L5451" i="1"/>
  <c r="H5452" i="1"/>
  <c r="I5452" i="1"/>
  <c r="J5452" i="1"/>
  <c r="K5452" i="1"/>
  <c r="L5452" i="1"/>
  <c r="H5453" i="1"/>
  <c r="I5453" i="1"/>
  <c r="J5453" i="1"/>
  <c r="K5453" i="1"/>
  <c r="L5453" i="1"/>
  <c r="H5454" i="1"/>
  <c r="I5454" i="1"/>
  <c r="J5454" i="1"/>
  <c r="K5454" i="1"/>
  <c r="L5454" i="1"/>
  <c r="H5455" i="1"/>
  <c r="I5455" i="1"/>
  <c r="J5455" i="1"/>
  <c r="K5455" i="1"/>
  <c r="L5455" i="1"/>
  <c r="H5456" i="1"/>
  <c r="I5456" i="1"/>
  <c r="J5456" i="1"/>
  <c r="K5456" i="1"/>
  <c r="L5456" i="1"/>
  <c r="H5457" i="1"/>
  <c r="I5457" i="1"/>
  <c r="J5457" i="1"/>
  <c r="K5457" i="1"/>
  <c r="L5457" i="1"/>
  <c r="H5458" i="1"/>
  <c r="I5458" i="1"/>
  <c r="J5458" i="1"/>
  <c r="K5458" i="1"/>
  <c r="L5458" i="1"/>
  <c r="H5459" i="1"/>
  <c r="I5459" i="1"/>
  <c r="J5459" i="1"/>
  <c r="K5459" i="1"/>
  <c r="L5459" i="1"/>
  <c r="H5460" i="1"/>
  <c r="I5460" i="1"/>
  <c r="J5460" i="1"/>
  <c r="K5460" i="1"/>
  <c r="L5460" i="1"/>
  <c r="H5461" i="1"/>
  <c r="I5461" i="1"/>
  <c r="J5461" i="1"/>
  <c r="K5461" i="1"/>
  <c r="L5461" i="1"/>
  <c r="H5462" i="1"/>
  <c r="I5462" i="1"/>
  <c r="J5462" i="1"/>
  <c r="K5462" i="1"/>
  <c r="L5462" i="1"/>
  <c r="H5463" i="1"/>
  <c r="I5463" i="1"/>
  <c r="J5463" i="1"/>
  <c r="K5463" i="1"/>
  <c r="L5463" i="1"/>
  <c r="H5464" i="1"/>
  <c r="I5464" i="1"/>
  <c r="J5464" i="1"/>
  <c r="K5464" i="1"/>
  <c r="L5464" i="1"/>
  <c r="H5465" i="1"/>
  <c r="I5465" i="1"/>
  <c r="J5465" i="1"/>
  <c r="K5465" i="1"/>
  <c r="L5465" i="1"/>
  <c r="H5466" i="1"/>
  <c r="I5466" i="1"/>
  <c r="J5466" i="1"/>
  <c r="K5466" i="1"/>
  <c r="L5466" i="1"/>
  <c r="H5467" i="1"/>
  <c r="I5467" i="1"/>
  <c r="J5467" i="1"/>
  <c r="K5467" i="1"/>
  <c r="L5467" i="1"/>
  <c r="H5468" i="1"/>
  <c r="I5468" i="1"/>
  <c r="J5468" i="1"/>
  <c r="K5468" i="1"/>
  <c r="L5468" i="1"/>
  <c r="H5469" i="1"/>
  <c r="I5469" i="1"/>
  <c r="J5469" i="1"/>
  <c r="K5469" i="1"/>
  <c r="L5469" i="1"/>
  <c r="H5470" i="1"/>
  <c r="I5470" i="1"/>
  <c r="J5470" i="1"/>
  <c r="K5470" i="1"/>
  <c r="L5470" i="1"/>
  <c r="H5471" i="1"/>
  <c r="I5471" i="1"/>
  <c r="J5471" i="1"/>
  <c r="K5471" i="1"/>
  <c r="L5471" i="1"/>
  <c r="H5472" i="1"/>
  <c r="I5472" i="1"/>
  <c r="J5472" i="1"/>
  <c r="K5472" i="1"/>
  <c r="L5472" i="1"/>
  <c r="H5473" i="1"/>
  <c r="I5473" i="1"/>
  <c r="J5473" i="1"/>
  <c r="K5473" i="1"/>
  <c r="L5473" i="1"/>
  <c r="H5474" i="1"/>
  <c r="I5474" i="1"/>
  <c r="J5474" i="1"/>
  <c r="K5474" i="1"/>
  <c r="L5474" i="1"/>
  <c r="H5475" i="1"/>
  <c r="I5475" i="1"/>
  <c r="J5475" i="1"/>
  <c r="K5475" i="1"/>
  <c r="L5475" i="1"/>
  <c r="H5476" i="1"/>
  <c r="I5476" i="1"/>
  <c r="J5476" i="1"/>
  <c r="K5476" i="1"/>
  <c r="L5476" i="1"/>
  <c r="H5477" i="1"/>
  <c r="I5477" i="1"/>
  <c r="J5477" i="1"/>
  <c r="K5477" i="1"/>
  <c r="L5477" i="1"/>
  <c r="H5478" i="1"/>
  <c r="I5478" i="1"/>
  <c r="J5478" i="1"/>
  <c r="K5478" i="1"/>
  <c r="L5478" i="1"/>
  <c r="H5479" i="1"/>
  <c r="I5479" i="1"/>
  <c r="J5479" i="1"/>
  <c r="K5479" i="1"/>
  <c r="L5479" i="1"/>
  <c r="H5480" i="1"/>
  <c r="I5480" i="1"/>
  <c r="J5480" i="1"/>
  <c r="K5480" i="1"/>
  <c r="L5480" i="1"/>
  <c r="H5481" i="1"/>
  <c r="I5481" i="1"/>
  <c r="J5481" i="1"/>
  <c r="K5481" i="1"/>
  <c r="L5481" i="1"/>
  <c r="H5482" i="1"/>
  <c r="I5482" i="1"/>
  <c r="J5482" i="1"/>
  <c r="K5482" i="1"/>
  <c r="L5482" i="1"/>
  <c r="H5483" i="1"/>
  <c r="I5483" i="1"/>
  <c r="J5483" i="1"/>
  <c r="K5483" i="1"/>
  <c r="L5483" i="1"/>
  <c r="H5484" i="1"/>
  <c r="I5484" i="1"/>
  <c r="J5484" i="1"/>
  <c r="K5484" i="1"/>
  <c r="L5484" i="1"/>
  <c r="H5485" i="1"/>
  <c r="I5485" i="1"/>
  <c r="J5485" i="1"/>
  <c r="K5485" i="1"/>
  <c r="L5485" i="1"/>
  <c r="H5486" i="1"/>
  <c r="I5486" i="1"/>
  <c r="J5486" i="1"/>
  <c r="K5486" i="1"/>
  <c r="L5486" i="1"/>
  <c r="H5487" i="1"/>
  <c r="I5487" i="1"/>
  <c r="J5487" i="1"/>
  <c r="K5487" i="1"/>
  <c r="L5487" i="1"/>
  <c r="H5488" i="1"/>
  <c r="I5488" i="1"/>
  <c r="J5488" i="1"/>
  <c r="K5488" i="1"/>
  <c r="L5488" i="1"/>
  <c r="H5489" i="1"/>
  <c r="I5489" i="1"/>
  <c r="J5489" i="1"/>
  <c r="K5489" i="1"/>
  <c r="L5489" i="1"/>
  <c r="H5490" i="1"/>
  <c r="I5490" i="1"/>
  <c r="J5490" i="1"/>
  <c r="K5490" i="1"/>
  <c r="L5490" i="1"/>
  <c r="H5491" i="1"/>
  <c r="I5491" i="1"/>
  <c r="J5491" i="1"/>
  <c r="K5491" i="1"/>
  <c r="L5491" i="1"/>
  <c r="H5492" i="1"/>
  <c r="I5492" i="1"/>
  <c r="J5492" i="1"/>
  <c r="K5492" i="1"/>
  <c r="L5492" i="1"/>
  <c r="H5493" i="1"/>
  <c r="I5493" i="1"/>
  <c r="J5493" i="1"/>
  <c r="K5493" i="1"/>
  <c r="L5493" i="1"/>
  <c r="H5494" i="1"/>
  <c r="I5494" i="1"/>
  <c r="J5494" i="1"/>
  <c r="K5494" i="1"/>
  <c r="L5494" i="1"/>
  <c r="H5495" i="1"/>
  <c r="I5495" i="1"/>
  <c r="J5495" i="1"/>
  <c r="K5495" i="1"/>
  <c r="L5495" i="1"/>
  <c r="H5496" i="1"/>
  <c r="I5496" i="1"/>
  <c r="J5496" i="1"/>
  <c r="K5496" i="1"/>
  <c r="L5496" i="1"/>
  <c r="H5497" i="1"/>
  <c r="I5497" i="1"/>
  <c r="J5497" i="1"/>
  <c r="K5497" i="1"/>
  <c r="L5497" i="1"/>
  <c r="H5498" i="1"/>
  <c r="I5498" i="1"/>
  <c r="J5498" i="1"/>
  <c r="K5498" i="1"/>
  <c r="L5498" i="1"/>
  <c r="H5499" i="1"/>
  <c r="I5499" i="1"/>
  <c r="J5499" i="1"/>
  <c r="K5499" i="1"/>
  <c r="L5499" i="1"/>
  <c r="H5500" i="1"/>
  <c r="I5500" i="1"/>
  <c r="J5500" i="1"/>
  <c r="K5500" i="1"/>
  <c r="L5500" i="1"/>
  <c r="H5501" i="1"/>
  <c r="I5501" i="1"/>
  <c r="J5501" i="1"/>
  <c r="K5501" i="1"/>
  <c r="L5501" i="1"/>
  <c r="H5502" i="1"/>
  <c r="I5502" i="1"/>
  <c r="J5502" i="1"/>
  <c r="K5502" i="1"/>
  <c r="L5502" i="1"/>
  <c r="H5503" i="1"/>
  <c r="I5503" i="1"/>
  <c r="J5503" i="1"/>
  <c r="K5503" i="1"/>
  <c r="L5503" i="1"/>
  <c r="H5504" i="1"/>
  <c r="I5504" i="1"/>
  <c r="J5504" i="1"/>
  <c r="K5504" i="1"/>
  <c r="L5504" i="1"/>
  <c r="H5505" i="1"/>
  <c r="I5505" i="1"/>
  <c r="J5505" i="1"/>
  <c r="K5505" i="1"/>
  <c r="L5505" i="1"/>
  <c r="H5506" i="1"/>
  <c r="I5506" i="1"/>
  <c r="J5506" i="1"/>
  <c r="K5506" i="1"/>
  <c r="L5506" i="1"/>
  <c r="H5507" i="1"/>
  <c r="I5507" i="1"/>
  <c r="J5507" i="1"/>
  <c r="K5507" i="1"/>
  <c r="L5507" i="1"/>
  <c r="H5508" i="1"/>
  <c r="I5508" i="1"/>
  <c r="J5508" i="1"/>
  <c r="K5508" i="1"/>
  <c r="L5508" i="1"/>
  <c r="H5509" i="1"/>
  <c r="I5509" i="1"/>
  <c r="J5509" i="1"/>
  <c r="K5509" i="1"/>
  <c r="L5509" i="1"/>
  <c r="H5510" i="1"/>
  <c r="I5510" i="1"/>
  <c r="J5510" i="1"/>
  <c r="K5510" i="1"/>
  <c r="L5510" i="1"/>
  <c r="H5511" i="1"/>
  <c r="I5511" i="1"/>
  <c r="J5511" i="1"/>
  <c r="K5511" i="1"/>
  <c r="L5511" i="1"/>
  <c r="H5512" i="1"/>
  <c r="I5512" i="1"/>
  <c r="J5512" i="1"/>
  <c r="K5512" i="1"/>
  <c r="L5512" i="1"/>
  <c r="H5513" i="1"/>
  <c r="I5513" i="1"/>
  <c r="J5513" i="1"/>
  <c r="K5513" i="1"/>
  <c r="L5513" i="1"/>
  <c r="H5514" i="1"/>
  <c r="I5514" i="1"/>
  <c r="J5514" i="1"/>
  <c r="K5514" i="1"/>
  <c r="L5514" i="1"/>
  <c r="H5515" i="1"/>
  <c r="I5515" i="1"/>
  <c r="J5515" i="1"/>
  <c r="K5515" i="1"/>
  <c r="L5515" i="1"/>
  <c r="H5516" i="1"/>
  <c r="I5516" i="1"/>
  <c r="J5516" i="1"/>
  <c r="K5516" i="1"/>
  <c r="L5516" i="1"/>
  <c r="H5517" i="1"/>
  <c r="I5517" i="1"/>
  <c r="J5517" i="1"/>
  <c r="K5517" i="1"/>
  <c r="L5517" i="1"/>
  <c r="H5518" i="1"/>
  <c r="I5518" i="1"/>
  <c r="J5518" i="1"/>
  <c r="K5518" i="1"/>
  <c r="L5518" i="1"/>
  <c r="H5519" i="1"/>
  <c r="I5519" i="1"/>
  <c r="J5519" i="1"/>
  <c r="K5519" i="1"/>
  <c r="L5519" i="1"/>
  <c r="H5520" i="1"/>
  <c r="I5520" i="1"/>
  <c r="J5520" i="1"/>
  <c r="K5520" i="1"/>
  <c r="L5520" i="1"/>
  <c r="H5521" i="1"/>
  <c r="I5521" i="1"/>
  <c r="J5521" i="1"/>
  <c r="K5521" i="1"/>
  <c r="L5521" i="1"/>
  <c r="H5522" i="1"/>
  <c r="I5522" i="1"/>
  <c r="J5522" i="1"/>
  <c r="K5522" i="1"/>
  <c r="L5522" i="1"/>
  <c r="H5523" i="1"/>
  <c r="I5523" i="1"/>
  <c r="J5523" i="1"/>
  <c r="K5523" i="1"/>
  <c r="L5523" i="1"/>
  <c r="H5524" i="1"/>
  <c r="I5524" i="1"/>
  <c r="J5524" i="1"/>
  <c r="K5524" i="1"/>
  <c r="L5524" i="1"/>
  <c r="H5525" i="1"/>
  <c r="I5525" i="1"/>
  <c r="J5525" i="1"/>
  <c r="K5525" i="1"/>
  <c r="L5525" i="1"/>
  <c r="H5526" i="1"/>
  <c r="I5526" i="1"/>
  <c r="J5526" i="1"/>
  <c r="K5526" i="1"/>
  <c r="L5526" i="1"/>
  <c r="H5527" i="1"/>
  <c r="I5527" i="1"/>
  <c r="J5527" i="1"/>
  <c r="K5527" i="1"/>
  <c r="L5527" i="1"/>
  <c r="H5528" i="1"/>
  <c r="I5528" i="1"/>
  <c r="J5528" i="1"/>
  <c r="K5528" i="1"/>
  <c r="L5528" i="1"/>
  <c r="H5529" i="1"/>
  <c r="I5529" i="1"/>
  <c r="J5529" i="1"/>
  <c r="K5529" i="1"/>
  <c r="L5529" i="1"/>
  <c r="H5530" i="1"/>
  <c r="I5530" i="1"/>
  <c r="J5530" i="1"/>
  <c r="K5530" i="1"/>
  <c r="L5530" i="1"/>
  <c r="H5531" i="1"/>
  <c r="I5531" i="1"/>
  <c r="J5531" i="1"/>
  <c r="K5531" i="1"/>
  <c r="L5531" i="1"/>
  <c r="H5532" i="1"/>
  <c r="I5532" i="1"/>
  <c r="J5532" i="1"/>
  <c r="K5532" i="1"/>
  <c r="L5532" i="1"/>
  <c r="H5533" i="1"/>
  <c r="I5533" i="1"/>
  <c r="J5533" i="1"/>
  <c r="K5533" i="1"/>
  <c r="L5533" i="1"/>
  <c r="H5534" i="1"/>
  <c r="I5534" i="1"/>
  <c r="J5534" i="1"/>
  <c r="K5534" i="1"/>
  <c r="L5534" i="1"/>
  <c r="H5535" i="1"/>
  <c r="I5535" i="1"/>
  <c r="J5535" i="1"/>
  <c r="K5535" i="1"/>
  <c r="L5535" i="1"/>
  <c r="H5536" i="1"/>
  <c r="I5536" i="1"/>
  <c r="J5536" i="1"/>
  <c r="K5536" i="1"/>
  <c r="L5536" i="1"/>
  <c r="H5537" i="1"/>
  <c r="I5537" i="1"/>
  <c r="J5537" i="1"/>
  <c r="K5537" i="1"/>
  <c r="L5537" i="1"/>
  <c r="H5538" i="1"/>
  <c r="I5538" i="1"/>
  <c r="J5538" i="1"/>
  <c r="K5538" i="1"/>
  <c r="L5538" i="1"/>
  <c r="H5539" i="1"/>
  <c r="I5539" i="1"/>
  <c r="J5539" i="1"/>
  <c r="K5539" i="1"/>
  <c r="L5539" i="1"/>
  <c r="H5540" i="1"/>
  <c r="I5540" i="1"/>
  <c r="J5540" i="1"/>
  <c r="K5540" i="1"/>
  <c r="L5540" i="1"/>
  <c r="H5541" i="1"/>
  <c r="I5541" i="1"/>
  <c r="J5541" i="1"/>
  <c r="K5541" i="1"/>
  <c r="L5541" i="1"/>
  <c r="H5542" i="1"/>
  <c r="I5542" i="1"/>
  <c r="J5542" i="1"/>
  <c r="K5542" i="1"/>
  <c r="L5542" i="1"/>
  <c r="H5543" i="1"/>
  <c r="I5543" i="1"/>
  <c r="J5543" i="1"/>
  <c r="K5543" i="1"/>
  <c r="L5543" i="1"/>
  <c r="H5544" i="1"/>
  <c r="I5544" i="1"/>
  <c r="J5544" i="1"/>
  <c r="K5544" i="1"/>
  <c r="L5544" i="1"/>
  <c r="H5545" i="1"/>
  <c r="I5545" i="1"/>
  <c r="J5545" i="1"/>
  <c r="K5545" i="1"/>
  <c r="L5545" i="1"/>
  <c r="H5546" i="1"/>
  <c r="I5546" i="1"/>
  <c r="J5546" i="1"/>
  <c r="K5546" i="1"/>
  <c r="L5546" i="1"/>
  <c r="H5547" i="1"/>
  <c r="I5547" i="1"/>
  <c r="J5547" i="1"/>
  <c r="K5547" i="1"/>
  <c r="L5547" i="1"/>
  <c r="H5548" i="1"/>
  <c r="I5548" i="1"/>
  <c r="J5548" i="1"/>
  <c r="K5548" i="1"/>
  <c r="L5548" i="1"/>
  <c r="H5549" i="1"/>
  <c r="I5549" i="1"/>
  <c r="J5549" i="1"/>
  <c r="K5549" i="1"/>
  <c r="L5549" i="1"/>
  <c r="H5550" i="1"/>
  <c r="I5550" i="1"/>
  <c r="J5550" i="1"/>
  <c r="K5550" i="1"/>
  <c r="L5550" i="1"/>
  <c r="H5551" i="1"/>
  <c r="I5551" i="1"/>
  <c r="J5551" i="1"/>
  <c r="K5551" i="1"/>
  <c r="L5551" i="1"/>
  <c r="H5552" i="1"/>
  <c r="I5552" i="1"/>
  <c r="J5552" i="1"/>
  <c r="K5552" i="1"/>
  <c r="L5552" i="1"/>
  <c r="H5553" i="1"/>
  <c r="I5553" i="1"/>
  <c r="J5553" i="1"/>
  <c r="K5553" i="1"/>
  <c r="L5553" i="1"/>
  <c r="H5554" i="1"/>
  <c r="I5554" i="1"/>
  <c r="J5554" i="1"/>
  <c r="K5554" i="1"/>
  <c r="L5554" i="1"/>
  <c r="H5555" i="1"/>
  <c r="I5555" i="1"/>
  <c r="J5555" i="1"/>
  <c r="K5555" i="1"/>
  <c r="L5555" i="1"/>
  <c r="H5556" i="1"/>
  <c r="I5556" i="1"/>
  <c r="J5556" i="1"/>
  <c r="K5556" i="1"/>
  <c r="L5556" i="1"/>
  <c r="H5557" i="1"/>
  <c r="I5557" i="1"/>
  <c r="J5557" i="1"/>
  <c r="K5557" i="1"/>
  <c r="L5557" i="1"/>
  <c r="H5558" i="1"/>
  <c r="I5558" i="1"/>
  <c r="J5558" i="1"/>
  <c r="K5558" i="1"/>
  <c r="L5558" i="1"/>
  <c r="H5559" i="1"/>
  <c r="I5559" i="1"/>
  <c r="J5559" i="1"/>
  <c r="K5559" i="1"/>
  <c r="L5559" i="1"/>
  <c r="H5560" i="1"/>
  <c r="I5560" i="1"/>
  <c r="J5560" i="1"/>
  <c r="K5560" i="1"/>
  <c r="L5560" i="1"/>
  <c r="H5561" i="1"/>
  <c r="I5561" i="1"/>
  <c r="J5561" i="1"/>
  <c r="K5561" i="1"/>
  <c r="L5561" i="1"/>
  <c r="H5562" i="1"/>
  <c r="I5562" i="1"/>
  <c r="J5562" i="1"/>
  <c r="K5562" i="1"/>
  <c r="L5562" i="1"/>
  <c r="H5563" i="1"/>
  <c r="I5563" i="1"/>
  <c r="J5563" i="1"/>
  <c r="K5563" i="1"/>
  <c r="L5563" i="1"/>
  <c r="H5564" i="1"/>
  <c r="I5564" i="1"/>
  <c r="J5564" i="1"/>
  <c r="K5564" i="1"/>
  <c r="L5564" i="1"/>
  <c r="H5565" i="1"/>
  <c r="I5565" i="1"/>
  <c r="J5565" i="1"/>
  <c r="K5565" i="1"/>
  <c r="L5565" i="1"/>
  <c r="H5566" i="1"/>
  <c r="I5566" i="1"/>
  <c r="J5566" i="1"/>
  <c r="K5566" i="1"/>
  <c r="L5566" i="1"/>
  <c r="H5567" i="1"/>
  <c r="I5567" i="1"/>
  <c r="J5567" i="1"/>
  <c r="K5567" i="1"/>
  <c r="L5567" i="1"/>
  <c r="H5568" i="1"/>
  <c r="I5568" i="1"/>
  <c r="J5568" i="1"/>
  <c r="K5568" i="1"/>
  <c r="L5568" i="1"/>
  <c r="H5569" i="1"/>
  <c r="I5569" i="1"/>
  <c r="J5569" i="1"/>
  <c r="K5569" i="1"/>
  <c r="L5569" i="1"/>
  <c r="H5570" i="1"/>
  <c r="I5570" i="1"/>
  <c r="J5570" i="1"/>
  <c r="K5570" i="1"/>
  <c r="L5570" i="1"/>
  <c r="H5571" i="1"/>
  <c r="I5571" i="1"/>
  <c r="J5571" i="1"/>
  <c r="K5571" i="1"/>
  <c r="L5571" i="1"/>
  <c r="H5572" i="1"/>
  <c r="I5572" i="1"/>
  <c r="J5572" i="1"/>
  <c r="K5572" i="1"/>
  <c r="L5572" i="1"/>
  <c r="H5573" i="1"/>
  <c r="I5573" i="1"/>
  <c r="J5573" i="1"/>
  <c r="K5573" i="1"/>
  <c r="L5573" i="1"/>
  <c r="H5574" i="1"/>
  <c r="I5574" i="1"/>
  <c r="J5574" i="1"/>
  <c r="K5574" i="1"/>
  <c r="L5574" i="1"/>
  <c r="H5575" i="1"/>
  <c r="I5575" i="1"/>
  <c r="J5575" i="1"/>
  <c r="K5575" i="1"/>
  <c r="L5575" i="1"/>
  <c r="H5576" i="1"/>
  <c r="I5576" i="1"/>
  <c r="J5576" i="1"/>
  <c r="K5576" i="1"/>
  <c r="L5576" i="1"/>
  <c r="H5577" i="1"/>
  <c r="I5577" i="1"/>
  <c r="J5577" i="1"/>
  <c r="K5577" i="1"/>
  <c r="L5577" i="1"/>
  <c r="H5578" i="1"/>
  <c r="I5578" i="1"/>
  <c r="J5578" i="1"/>
  <c r="K5578" i="1"/>
  <c r="L5578" i="1"/>
  <c r="H5579" i="1"/>
  <c r="I5579" i="1"/>
  <c r="J5579" i="1"/>
  <c r="K5579" i="1"/>
  <c r="L5579" i="1"/>
  <c r="H5580" i="1"/>
  <c r="I5580" i="1"/>
  <c r="J5580" i="1"/>
  <c r="K5580" i="1"/>
  <c r="L5580" i="1"/>
  <c r="H5581" i="1"/>
  <c r="I5581" i="1"/>
  <c r="J5581" i="1"/>
  <c r="K5581" i="1"/>
  <c r="L5581" i="1"/>
  <c r="H5582" i="1"/>
  <c r="I5582" i="1"/>
  <c r="J5582" i="1"/>
  <c r="K5582" i="1"/>
  <c r="L5582" i="1"/>
  <c r="H5583" i="1"/>
  <c r="I5583" i="1"/>
  <c r="J5583" i="1"/>
  <c r="K5583" i="1"/>
  <c r="L5583" i="1"/>
  <c r="H5584" i="1"/>
  <c r="I5584" i="1"/>
  <c r="J5584" i="1"/>
  <c r="K5584" i="1"/>
  <c r="L5584" i="1"/>
  <c r="H5585" i="1"/>
  <c r="I5585" i="1"/>
  <c r="J5585" i="1"/>
  <c r="K5585" i="1"/>
  <c r="L5585" i="1"/>
  <c r="H5586" i="1"/>
  <c r="I5586" i="1"/>
  <c r="J5586" i="1"/>
  <c r="K5586" i="1"/>
  <c r="L5586" i="1"/>
  <c r="H5587" i="1"/>
  <c r="I5587" i="1"/>
  <c r="J5587" i="1"/>
  <c r="K5587" i="1"/>
  <c r="L5587" i="1"/>
  <c r="H5588" i="1"/>
  <c r="I5588" i="1"/>
  <c r="J5588" i="1"/>
  <c r="K5588" i="1"/>
  <c r="L5588" i="1"/>
  <c r="H5589" i="1"/>
  <c r="I5589" i="1"/>
  <c r="J5589" i="1"/>
  <c r="K5589" i="1"/>
  <c r="L5589" i="1"/>
  <c r="H5590" i="1"/>
  <c r="I5590" i="1"/>
  <c r="J5590" i="1"/>
  <c r="K5590" i="1"/>
  <c r="L5590" i="1"/>
  <c r="H5591" i="1"/>
  <c r="I5591" i="1"/>
  <c r="J5591" i="1"/>
  <c r="K5591" i="1"/>
  <c r="L5591" i="1"/>
  <c r="H5592" i="1"/>
  <c r="I5592" i="1"/>
  <c r="J5592" i="1"/>
  <c r="K5592" i="1"/>
  <c r="L5592" i="1"/>
  <c r="H5593" i="1"/>
  <c r="I5593" i="1"/>
  <c r="J5593" i="1"/>
  <c r="K5593" i="1"/>
  <c r="L5593" i="1"/>
  <c r="H5594" i="1"/>
  <c r="I5594" i="1"/>
  <c r="J5594" i="1"/>
  <c r="K5594" i="1"/>
  <c r="L5594" i="1"/>
  <c r="H5595" i="1"/>
  <c r="I5595" i="1"/>
  <c r="J5595" i="1"/>
  <c r="K5595" i="1"/>
  <c r="L5595" i="1"/>
  <c r="H5596" i="1"/>
  <c r="I5596" i="1"/>
  <c r="J5596" i="1"/>
  <c r="K5596" i="1"/>
  <c r="L5596" i="1"/>
  <c r="H5597" i="1"/>
  <c r="I5597" i="1"/>
  <c r="J5597" i="1"/>
  <c r="K5597" i="1"/>
  <c r="L5597" i="1"/>
  <c r="H5598" i="1"/>
  <c r="I5598" i="1"/>
  <c r="J5598" i="1"/>
  <c r="K5598" i="1"/>
  <c r="L5598" i="1"/>
  <c r="H5599" i="1"/>
  <c r="I5599" i="1"/>
  <c r="J5599" i="1"/>
  <c r="K5599" i="1"/>
  <c r="L5599" i="1"/>
  <c r="H5600" i="1"/>
  <c r="I5600" i="1"/>
  <c r="J5600" i="1"/>
  <c r="K5600" i="1"/>
  <c r="L5600" i="1"/>
  <c r="H5601" i="1"/>
  <c r="I5601" i="1"/>
  <c r="J5601" i="1"/>
  <c r="K5601" i="1"/>
  <c r="L5601" i="1"/>
  <c r="H5602" i="1"/>
  <c r="I5602" i="1"/>
  <c r="J5602" i="1"/>
  <c r="K5602" i="1"/>
  <c r="L5602" i="1"/>
  <c r="H5603" i="1"/>
  <c r="I5603" i="1"/>
  <c r="J5603" i="1"/>
  <c r="K5603" i="1"/>
  <c r="L5603" i="1"/>
  <c r="H5604" i="1"/>
  <c r="I5604" i="1"/>
  <c r="J5604" i="1"/>
  <c r="K5604" i="1"/>
  <c r="L5604" i="1"/>
  <c r="H5605" i="1"/>
  <c r="I5605" i="1"/>
  <c r="J5605" i="1"/>
  <c r="K5605" i="1"/>
  <c r="L5605" i="1"/>
  <c r="H5606" i="1"/>
  <c r="I5606" i="1"/>
  <c r="J5606" i="1"/>
  <c r="K5606" i="1"/>
  <c r="L5606" i="1"/>
  <c r="H5607" i="1"/>
  <c r="I5607" i="1"/>
  <c r="J5607" i="1"/>
  <c r="K5607" i="1"/>
  <c r="L5607" i="1"/>
  <c r="H5608" i="1"/>
  <c r="I5608" i="1"/>
  <c r="J5608" i="1"/>
  <c r="K5608" i="1"/>
  <c r="L5608" i="1"/>
  <c r="H5609" i="1"/>
  <c r="I5609" i="1"/>
  <c r="J5609" i="1"/>
  <c r="K5609" i="1"/>
  <c r="L5609" i="1"/>
  <c r="H5610" i="1"/>
  <c r="I5610" i="1"/>
  <c r="J5610" i="1"/>
  <c r="K5610" i="1"/>
  <c r="L5610" i="1"/>
  <c r="H5611" i="1"/>
  <c r="I5611" i="1"/>
  <c r="J5611" i="1"/>
  <c r="K5611" i="1"/>
  <c r="L5611" i="1"/>
  <c r="H5612" i="1"/>
  <c r="I5612" i="1"/>
  <c r="J5612" i="1"/>
  <c r="K5612" i="1"/>
  <c r="L5612" i="1"/>
  <c r="H5613" i="1"/>
  <c r="I5613" i="1"/>
  <c r="J5613" i="1"/>
  <c r="K5613" i="1"/>
  <c r="L5613" i="1"/>
  <c r="H5614" i="1"/>
  <c r="I5614" i="1"/>
  <c r="J5614" i="1"/>
  <c r="K5614" i="1"/>
  <c r="L5614" i="1"/>
  <c r="H5615" i="1"/>
  <c r="I5615" i="1"/>
  <c r="J5615" i="1"/>
  <c r="K5615" i="1"/>
  <c r="L5615" i="1"/>
  <c r="H5616" i="1"/>
  <c r="I5616" i="1"/>
  <c r="J5616" i="1"/>
  <c r="K5616" i="1"/>
  <c r="L5616" i="1"/>
  <c r="H5617" i="1"/>
  <c r="I5617" i="1"/>
  <c r="J5617" i="1"/>
  <c r="K5617" i="1"/>
  <c r="L5617" i="1"/>
  <c r="H5618" i="1"/>
  <c r="I5618" i="1"/>
  <c r="J5618" i="1"/>
  <c r="K5618" i="1"/>
  <c r="L5618" i="1"/>
  <c r="H5619" i="1"/>
  <c r="I5619" i="1"/>
  <c r="J5619" i="1"/>
  <c r="K5619" i="1"/>
  <c r="L5619" i="1"/>
  <c r="H5620" i="1"/>
  <c r="I5620" i="1"/>
  <c r="J5620" i="1"/>
  <c r="K5620" i="1"/>
  <c r="L5620" i="1"/>
  <c r="H5621" i="1"/>
  <c r="I5621" i="1"/>
  <c r="J5621" i="1"/>
  <c r="K5621" i="1"/>
  <c r="L5621" i="1"/>
  <c r="H5622" i="1"/>
  <c r="I5622" i="1"/>
  <c r="J5622" i="1"/>
  <c r="K5622" i="1"/>
  <c r="L5622" i="1"/>
  <c r="H5623" i="1"/>
  <c r="I5623" i="1"/>
  <c r="J5623" i="1"/>
  <c r="K5623" i="1"/>
  <c r="L5623" i="1"/>
  <c r="H5624" i="1"/>
  <c r="I5624" i="1"/>
  <c r="J5624" i="1"/>
  <c r="K5624" i="1"/>
  <c r="L5624" i="1"/>
  <c r="H5625" i="1"/>
  <c r="I5625" i="1"/>
  <c r="J5625" i="1"/>
  <c r="K5625" i="1"/>
  <c r="L5625" i="1"/>
  <c r="H5626" i="1"/>
  <c r="I5626" i="1"/>
  <c r="J5626" i="1"/>
  <c r="K5626" i="1"/>
  <c r="L5626" i="1"/>
  <c r="H5627" i="1"/>
  <c r="I5627" i="1"/>
  <c r="J5627" i="1"/>
  <c r="K5627" i="1"/>
  <c r="L5627" i="1"/>
  <c r="H5628" i="1"/>
  <c r="I5628" i="1"/>
  <c r="J5628" i="1"/>
  <c r="K5628" i="1"/>
  <c r="L5628" i="1"/>
  <c r="H5629" i="1"/>
  <c r="I5629" i="1"/>
  <c r="J5629" i="1"/>
  <c r="K5629" i="1"/>
  <c r="L5629" i="1"/>
  <c r="H5630" i="1"/>
  <c r="I5630" i="1"/>
  <c r="J5630" i="1"/>
  <c r="K5630" i="1"/>
  <c r="L5630" i="1"/>
  <c r="H5631" i="1"/>
  <c r="I5631" i="1"/>
  <c r="J5631" i="1"/>
  <c r="K5631" i="1"/>
  <c r="L5631" i="1"/>
  <c r="H5632" i="1"/>
  <c r="I5632" i="1"/>
  <c r="J5632" i="1"/>
  <c r="K5632" i="1"/>
  <c r="L5632" i="1"/>
  <c r="H5633" i="1"/>
  <c r="I5633" i="1"/>
  <c r="J5633" i="1"/>
  <c r="K5633" i="1"/>
  <c r="L5633" i="1"/>
  <c r="H5634" i="1"/>
  <c r="I5634" i="1"/>
  <c r="J5634" i="1"/>
  <c r="K5634" i="1"/>
  <c r="L5634" i="1"/>
  <c r="H5635" i="1"/>
  <c r="I5635" i="1"/>
  <c r="J5635" i="1"/>
  <c r="K5635" i="1"/>
  <c r="L5635" i="1"/>
  <c r="H5636" i="1"/>
  <c r="I5636" i="1"/>
  <c r="J5636" i="1"/>
  <c r="K5636" i="1"/>
  <c r="L5636" i="1"/>
  <c r="H5637" i="1"/>
  <c r="I5637" i="1"/>
  <c r="J5637" i="1"/>
  <c r="K5637" i="1"/>
  <c r="L5637" i="1"/>
  <c r="H5638" i="1"/>
  <c r="I5638" i="1"/>
  <c r="J5638" i="1"/>
  <c r="K5638" i="1"/>
  <c r="L5638" i="1"/>
  <c r="H5639" i="1"/>
  <c r="I5639" i="1"/>
  <c r="J5639" i="1"/>
  <c r="K5639" i="1"/>
  <c r="L5639" i="1"/>
  <c r="H5640" i="1"/>
  <c r="I5640" i="1"/>
  <c r="J5640" i="1"/>
  <c r="K5640" i="1"/>
  <c r="L5640" i="1"/>
  <c r="H5641" i="1"/>
  <c r="I5641" i="1"/>
  <c r="J5641" i="1"/>
  <c r="K5641" i="1"/>
  <c r="L5641" i="1"/>
  <c r="H5642" i="1"/>
  <c r="I5642" i="1"/>
  <c r="J5642" i="1"/>
  <c r="K5642" i="1"/>
  <c r="L5642" i="1"/>
  <c r="H5643" i="1"/>
  <c r="I5643" i="1"/>
  <c r="J5643" i="1"/>
  <c r="K5643" i="1"/>
  <c r="L5643" i="1"/>
  <c r="H5644" i="1"/>
  <c r="I5644" i="1"/>
  <c r="J5644" i="1"/>
  <c r="K5644" i="1"/>
  <c r="L5644" i="1"/>
  <c r="H5645" i="1"/>
  <c r="I5645" i="1"/>
  <c r="J5645" i="1"/>
  <c r="K5645" i="1"/>
  <c r="L5645" i="1"/>
  <c r="H5646" i="1"/>
  <c r="I5646" i="1"/>
  <c r="J5646" i="1"/>
  <c r="K5646" i="1"/>
  <c r="L5646" i="1"/>
  <c r="H5647" i="1"/>
  <c r="I5647" i="1"/>
  <c r="J5647" i="1"/>
  <c r="K5647" i="1"/>
  <c r="L5647" i="1"/>
  <c r="H5648" i="1"/>
  <c r="I5648" i="1"/>
  <c r="J5648" i="1"/>
  <c r="K5648" i="1"/>
  <c r="L5648" i="1"/>
  <c r="H5649" i="1"/>
  <c r="I5649" i="1"/>
  <c r="J5649" i="1"/>
  <c r="K5649" i="1"/>
  <c r="L5649" i="1"/>
  <c r="H5650" i="1"/>
  <c r="I5650" i="1"/>
  <c r="J5650" i="1"/>
  <c r="K5650" i="1"/>
  <c r="L5650" i="1"/>
  <c r="H5651" i="1"/>
  <c r="I5651" i="1"/>
  <c r="J5651" i="1"/>
  <c r="K5651" i="1"/>
  <c r="L5651" i="1"/>
  <c r="H5652" i="1"/>
  <c r="I5652" i="1"/>
  <c r="J5652" i="1"/>
  <c r="K5652" i="1"/>
  <c r="L5652" i="1"/>
  <c r="H5653" i="1"/>
  <c r="I5653" i="1"/>
  <c r="J5653" i="1"/>
  <c r="K5653" i="1"/>
  <c r="L5653" i="1"/>
  <c r="H5654" i="1"/>
  <c r="I5654" i="1"/>
  <c r="J5654" i="1"/>
  <c r="K5654" i="1"/>
  <c r="L5654" i="1"/>
  <c r="H5655" i="1"/>
  <c r="I5655" i="1"/>
  <c r="J5655" i="1"/>
  <c r="K5655" i="1"/>
  <c r="L5655" i="1"/>
  <c r="H5656" i="1"/>
  <c r="I5656" i="1"/>
  <c r="J5656" i="1"/>
  <c r="K5656" i="1"/>
  <c r="L5656" i="1"/>
  <c r="H5657" i="1"/>
  <c r="I5657" i="1"/>
  <c r="J5657" i="1"/>
  <c r="K5657" i="1"/>
  <c r="L5657" i="1"/>
  <c r="H5658" i="1"/>
  <c r="I5658" i="1"/>
  <c r="J5658" i="1"/>
  <c r="K5658" i="1"/>
  <c r="L5658" i="1"/>
  <c r="H5659" i="1"/>
  <c r="I5659" i="1"/>
  <c r="J5659" i="1"/>
  <c r="K5659" i="1"/>
  <c r="L5659" i="1"/>
  <c r="H5660" i="1"/>
  <c r="I5660" i="1"/>
  <c r="J5660" i="1"/>
  <c r="K5660" i="1"/>
  <c r="L5660" i="1"/>
  <c r="H5661" i="1"/>
  <c r="I5661" i="1"/>
  <c r="J5661" i="1"/>
  <c r="K5661" i="1"/>
  <c r="L5661" i="1"/>
  <c r="H5662" i="1"/>
  <c r="I5662" i="1"/>
  <c r="J5662" i="1"/>
  <c r="K5662" i="1"/>
  <c r="L5662" i="1"/>
  <c r="H5663" i="1"/>
  <c r="I5663" i="1"/>
  <c r="J5663" i="1"/>
  <c r="K5663" i="1"/>
  <c r="L5663" i="1"/>
  <c r="H5664" i="1"/>
  <c r="I5664" i="1"/>
  <c r="J5664" i="1"/>
  <c r="K5664" i="1"/>
  <c r="L5664" i="1"/>
  <c r="H5665" i="1"/>
  <c r="I5665" i="1"/>
  <c r="J5665" i="1"/>
  <c r="K5665" i="1"/>
  <c r="L5665" i="1"/>
  <c r="H5666" i="1"/>
  <c r="I5666" i="1"/>
  <c r="J5666" i="1"/>
  <c r="K5666" i="1"/>
  <c r="L5666" i="1"/>
  <c r="H5667" i="1"/>
  <c r="I5667" i="1"/>
  <c r="J5667" i="1"/>
  <c r="K5667" i="1"/>
  <c r="L5667" i="1"/>
  <c r="H5668" i="1"/>
  <c r="I5668" i="1"/>
  <c r="J5668" i="1"/>
  <c r="K5668" i="1"/>
  <c r="L5668" i="1"/>
  <c r="H5669" i="1"/>
  <c r="I5669" i="1"/>
  <c r="J5669" i="1"/>
  <c r="K5669" i="1"/>
  <c r="L5669" i="1"/>
  <c r="H5670" i="1"/>
  <c r="I5670" i="1"/>
  <c r="J5670" i="1"/>
  <c r="K5670" i="1"/>
  <c r="L5670" i="1"/>
  <c r="H5671" i="1"/>
  <c r="I5671" i="1"/>
  <c r="J5671" i="1"/>
  <c r="K5671" i="1"/>
  <c r="L5671" i="1"/>
  <c r="H5672" i="1"/>
  <c r="I5672" i="1"/>
  <c r="J5672" i="1"/>
  <c r="K5672" i="1"/>
  <c r="L5672" i="1"/>
  <c r="H5673" i="1"/>
  <c r="I5673" i="1"/>
  <c r="J5673" i="1"/>
  <c r="K5673" i="1"/>
  <c r="L5673" i="1"/>
  <c r="H5674" i="1"/>
  <c r="I5674" i="1"/>
  <c r="J5674" i="1"/>
  <c r="K5674" i="1"/>
  <c r="L5674" i="1"/>
  <c r="H5675" i="1"/>
  <c r="I5675" i="1"/>
  <c r="J5675" i="1"/>
  <c r="K5675" i="1"/>
  <c r="L5675" i="1"/>
  <c r="H5676" i="1"/>
  <c r="I5676" i="1"/>
  <c r="J5676" i="1"/>
  <c r="K5676" i="1"/>
  <c r="L5676" i="1"/>
  <c r="H5677" i="1"/>
  <c r="I5677" i="1"/>
  <c r="J5677" i="1"/>
  <c r="K5677" i="1"/>
  <c r="L5677" i="1"/>
  <c r="H5678" i="1"/>
  <c r="I5678" i="1"/>
  <c r="J5678" i="1"/>
  <c r="K5678" i="1"/>
  <c r="L5678" i="1"/>
  <c r="H5679" i="1"/>
  <c r="I5679" i="1"/>
  <c r="J5679" i="1"/>
  <c r="K5679" i="1"/>
  <c r="L5679" i="1"/>
  <c r="H5680" i="1"/>
  <c r="I5680" i="1"/>
  <c r="J5680" i="1"/>
  <c r="K5680" i="1"/>
  <c r="L5680" i="1"/>
  <c r="H5681" i="1"/>
  <c r="I5681" i="1"/>
  <c r="J5681" i="1"/>
  <c r="K5681" i="1"/>
  <c r="L5681" i="1"/>
  <c r="H5682" i="1"/>
  <c r="I5682" i="1"/>
  <c r="J5682" i="1"/>
  <c r="K5682" i="1"/>
  <c r="L5682" i="1"/>
  <c r="H5683" i="1"/>
  <c r="I5683" i="1"/>
  <c r="J5683" i="1"/>
  <c r="K5683" i="1"/>
  <c r="L5683" i="1"/>
  <c r="H5684" i="1"/>
  <c r="I5684" i="1"/>
  <c r="J5684" i="1"/>
  <c r="K5684" i="1"/>
  <c r="L5684" i="1"/>
  <c r="H5685" i="1"/>
  <c r="I5685" i="1"/>
  <c r="J5685" i="1"/>
  <c r="K5685" i="1"/>
  <c r="L5685" i="1"/>
  <c r="H5686" i="1"/>
  <c r="I5686" i="1"/>
  <c r="J5686" i="1"/>
  <c r="K5686" i="1"/>
  <c r="L5686" i="1"/>
  <c r="H5687" i="1"/>
  <c r="I5687" i="1"/>
  <c r="J5687" i="1"/>
  <c r="K5687" i="1"/>
  <c r="L5687" i="1"/>
  <c r="H5688" i="1"/>
  <c r="I5688" i="1"/>
  <c r="J5688" i="1"/>
  <c r="K5688" i="1"/>
  <c r="L5688" i="1"/>
  <c r="H5689" i="1"/>
  <c r="I5689" i="1"/>
  <c r="J5689" i="1"/>
  <c r="K5689" i="1"/>
  <c r="L5689" i="1"/>
  <c r="H5690" i="1"/>
  <c r="I5690" i="1"/>
  <c r="J5690" i="1"/>
  <c r="K5690" i="1"/>
  <c r="L5690" i="1"/>
  <c r="H5691" i="1"/>
  <c r="I5691" i="1"/>
  <c r="J5691" i="1"/>
  <c r="K5691" i="1"/>
  <c r="L5691" i="1"/>
  <c r="H5692" i="1"/>
  <c r="I5692" i="1"/>
  <c r="J5692" i="1"/>
  <c r="K5692" i="1"/>
  <c r="L5692" i="1"/>
  <c r="H5693" i="1"/>
  <c r="I5693" i="1"/>
  <c r="J5693" i="1"/>
  <c r="K5693" i="1"/>
  <c r="L5693" i="1"/>
  <c r="H5694" i="1"/>
  <c r="I5694" i="1"/>
  <c r="J5694" i="1"/>
  <c r="K5694" i="1"/>
  <c r="L5694" i="1"/>
  <c r="H5695" i="1"/>
  <c r="I5695" i="1"/>
  <c r="J5695" i="1"/>
  <c r="K5695" i="1"/>
  <c r="L5695" i="1"/>
  <c r="H5696" i="1"/>
  <c r="I5696" i="1"/>
  <c r="J5696" i="1"/>
  <c r="K5696" i="1"/>
  <c r="L5696" i="1"/>
  <c r="H5697" i="1"/>
  <c r="I5697" i="1"/>
  <c r="J5697" i="1"/>
  <c r="K5697" i="1"/>
  <c r="L5697" i="1"/>
  <c r="H5698" i="1"/>
  <c r="I5698" i="1"/>
  <c r="J5698" i="1"/>
  <c r="K5698" i="1"/>
  <c r="L5698" i="1"/>
  <c r="H5699" i="1"/>
  <c r="I5699" i="1"/>
  <c r="J5699" i="1"/>
  <c r="K5699" i="1"/>
  <c r="L5699" i="1"/>
  <c r="H5700" i="1"/>
  <c r="I5700" i="1"/>
  <c r="J5700" i="1"/>
  <c r="K5700" i="1"/>
  <c r="L5700" i="1"/>
  <c r="H5701" i="1"/>
  <c r="I5701" i="1"/>
  <c r="J5701" i="1"/>
  <c r="K5701" i="1"/>
  <c r="L5701" i="1"/>
  <c r="H5702" i="1"/>
  <c r="I5702" i="1"/>
  <c r="J5702" i="1"/>
  <c r="K5702" i="1"/>
  <c r="L5702" i="1"/>
  <c r="H5703" i="1"/>
  <c r="I5703" i="1"/>
  <c r="J5703" i="1"/>
  <c r="K5703" i="1"/>
  <c r="L5703" i="1"/>
  <c r="H5704" i="1"/>
  <c r="I5704" i="1"/>
  <c r="J5704" i="1"/>
  <c r="K5704" i="1"/>
  <c r="L5704" i="1"/>
  <c r="H5705" i="1"/>
  <c r="I5705" i="1"/>
  <c r="J5705" i="1"/>
  <c r="K5705" i="1"/>
  <c r="L5705" i="1"/>
  <c r="H5706" i="1"/>
  <c r="I5706" i="1"/>
  <c r="J5706" i="1"/>
  <c r="K5706" i="1"/>
  <c r="L5706" i="1"/>
  <c r="H5707" i="1"/>
  <c r="I5707" i="1"/>
  <c r="J5707" i="1"/>
  <c r="K5707" i="1"/>
  <c r="L5707" i="1"/>
  <c r="H5708" i="1"/>
  <c r="I5708" i="1"/>
  <c r="J5708" i="1"/>
  <c r="K5708" i="1"/>
  <c r="L5708" i="1"/>
  <c r="H5709" i="1"/>
  <c r="I5709" i="1"/>
  <c r="J5709" i="1"/>
  <c r="K5709" i="1"/>
  <c r="L5709" i="1"/>
  <c r="H5710" i="1"/>
  <c r="I5710" i="1"/>
  <c r="J5710" i="1"/>
  <c r="K5710" i="1"/>
  <c r="L5710" i="1"/>
  <c r="H5711" i="1"/>
  <c r="I5711" i="1"/>
  <c r="J5711" i="1"/>
  <c r="K5711" i="1"/>
  <c r="L5711" i="1"/>
  <c r="H5712" i="1"/>
  <c r="I5712" i="1"/>
  <c r="J5712" i="1"/>
  <c r="K5712" i="1"/>
  <c r="L5712" i="1"/>
  <c r="H5713" i="1"/>
  <c r="I5713" i="1"/>
  <c r="J5713" i="1"/>
  <c r="K5713" i="1"/>
  <c r="L5713" i="1"/>
  <c r="H5714" i="1"/>
  <c r="I5714" i="1"/>
  <c r="J5714" i="1"/>
  <c r="K5714" i="1"/>
  <c r="L5714" i="1"/>
  <c r="H5715" i="1"/>
  <c r="I5715" i="1"/>
  <c r="J5715" i="1"/>
  <c r="K5715" i="1"/>
  <c r="L5715" i="1"/>
  <c r="H5716" i="1"/>
  <c r="I5716" i="1"/>
  <c r="J5716" i="1"/>
  <c r="K5716" i="1"/>
  <c r="L5716" i="1"/>
  <c r="H5717" i="1"/>
  <c r="I5717" i="1"/>
  <c r="J5717" i="1"/>
  <c r="K5717" i="1"/>
  <c r="L5717" i="1"/>
  <c r="H5718" i="1"/>
  <c r="I5718" i="1"/>
  <c r="J5718" i="1"/>
  <c r="K5718" i="1"/>
  <c r="L5718" i="1"/>
  <c r="H5719" i="1"/>
  <c r="I5719" i="1"/>
  <c r="J5719" i="1"/>
  <c r="K5719" i="1"/>
  <c r="L5719" i="1"/>
  <c r="H5720" i="1"/>
  <c r="I5720" i="1"/>
  <c r="J5720" i="1"/>
  <c r="K5720" i="1"/>
  <c r="L5720" i="1"/>
  <c r="H5721" i="1"/>
  <c r="I5721" i="1"/>
  <c r="J5721" i="1"/>
  <c r="K5721" i="1"/>
  <c r="L5721" i="1"/>
  <c r="H5722" i="1"/>
  <c r="I5722" i="1"/>
  <c r="J5722" i="1"/>
  <c r="K5722" i="1"/>
  <c r="L5722" i="1"/>
  <c r="H5723" i="1"/>
  <c r="I5723" i="1"/>
  <c r="J5723" i="1"/>
  <c r="K5723" i="1"/>
  <c r="L5723" i="1"/>
  <c r="H5724" i="1"/>
  <c r="I5724" i="1"/>
  <c r="J5724" i="1"/>
  <c r="K5724" i="1"/>
  <c r="L5724" i="1"/>
  <c r="H5725" i="1"/>
  <c r="I5725" i="1"/>
  <c r="J5725" i="1"/>
  <c r="K5725" i="1"/>
  <c r="L5725" i="1"/>
  <c r="H5726" i="1"/>
  <c r="I5726" i="1"/>
  <c r="J5726" i="1"/>
  <c r="K5726" i="1"/>
  <c r="L5726" i="1"/>
  <c r="H5727" i="1"/>
  <c r="I5727" i="1"/>
  <c r="J5727" i="1"/>
  <c r="K5727" i="1"/>
  <c r="L5727" i="1"/>
  <c r="H5728" i="1"/>
  <c r="I5728" i="1"/>
  <c r="J5728" i="1"/>
  <c r="K5728" i="1"/>
  <c r="L5728" i="1"/>
  <c r="H5729" i="1"/>
  <c r="I5729" i="1"/>
  <c r="J5729" i="1"/>
  <c r="K5729" i="1"/>
  <c r="L5729" i="1"/>
  <c r="H5730" i="1"/>
  <c r="I5730" i="1"/>
  <c r="J5730" i="1"/>
  <c r="K5730" i="1"/>
  <c r="L5730" i="1"/>
  <c r="H5731" i="1"/>
  <c r="I5731" i="1"/>
  <c r="J5731" i="1"/>
  <c r="K5731" i="1"/>
  <c r="L5731" i="1"/>
  <c r="H5732" i="1"/>
  <c r="I5732" i="1"/>
  <c r="J5732" i="1"/>
  <c r="K5732" i="1"/>
  <c r="L5732" i="1"/>
  <c r="H5733" i="1"/>
  <c r="I5733" i="1"/>
  <c r="J5733" i="1"/>
  <c r="K5733" i="1"/>
  <c r="L5733" i="1"/>
  <c r="H5734" i="1"/>
  <c r="I5734" i="1"/>
  <c r="J5734" i="1"/>
  <c r="K5734" i="1"/>
  <c r="L5734" i="1"/>
  <c r="H5735" i="1"/>
  <c r="I5735" i="1"/>
  <c r="J5735" i="1"/>
  <c r="K5735" i="1"/>
  <c r="L5735" i="1"/>
  <c r="H5736" i="1"/>
  <c r="I5736" i="1"/>
  <c r="J5736" i="1"/>
  <c r="K5736" i="1"/>
  <c r="L5736" i="1"/>
  <c r="H5737" i="1"/>
  <c r="I5737" i="1"/>
  <c r="J5737" i="1"/>
  <c r="K5737" i="1"/>
  <c r="L5737" i="1"/>
  <c r="H5738" i="1"/>
  <c r="I5738" i="1"/>
  <c r="J5738" i="1"/>
  <c r="K5738" i="1"/>
  <c r="L5738" i="1"/>
  <c r="H5739" i="1"/>
  <c r="I5739" i="1"/>
  <c r="J5739" i="1"/>
  <c r="K5739" i="1"/>
  <c r="L5739" i="1"/>
  <c r="H5740" i="1"/>
  <c r="I5740" i="1"/>
  <c r="J5740" i="1"/>
  <c r="K5740" i="1"/>
  <c r="L5740" i="1"/>
  <c r="H5741" i="1"/>
  <c r="I5741" i="1"/>
  <c r="J5741" i="1"/>
  <c r="K5741" i="1"/>
  <c r="L5741" i="1"/>
  <c r="H5742" i="1"/>
  <c r="I5742" i="1"/>
  <c r="J5742" i="1"/>
  <c r="K5742" i="1"/>
  <c r="L5742" i="1"/>
  <c r="H5743" i="1"/>
  <c r="I5743" i="1"/>
  <c r="J5743" i="1"/>
  <c r="K5743" i="1"/>
  <c r="L5743" i="1"/>
  <c r="H5744" i="1"/>
  <c r="I5744" i="1"/>
  <c r="J5744" i="1"/>
  <c r="K5744" i="1"/>
  <c r="L5744" i="1"/>
  <c r="H5745" i="1"/>
  <c r="I5745" i="1"/>
  <c r="J5745" i="1"/>
  <c r="K5745" i="1"/>
  <c r="L5745" i="1"/>
  <c r="H5746" i="1"/>
  <c r="I5746" i="1"/>
  <c r="J5746" i="1"/>
  <c r="K5746" i="1"/>
  <c r="L5746" i="1"/>
  <c r="H5747" i="1"/>
  <c r="I5747" i="1"/>
  <c r="J5747" i="1"/>
  <c r="K5747" i="1"/>
  <c r="L5747" i="1"/>
  <c r="H5748" i="1"/>
  <c r="I5748" i="1"/>
  <c r="J5748" i="1"/>
  <c r="K5748" i="1"/>
  <c r="L5748" i="1"/>
  <c r="H5749" i="1"/>
  <c r="I5749" i="1"/>
  <c r="J5749" i="1"/>
  <c r="K5749" i="1"/>
  <c r="L5749" i="1"/>
  <c r="H5750" i="1"/>
  <c r="I5750" i="1"/>
  <c r="J5750" i="1"/>
  <c r="K5750" i="1"/>
  <c r="L5750" i="1"/>
  <c r="H5751" i="1"/>
  <c r="I5751" i="1"/>
  <c r="J5751" i="1"/>
  <c r="K5751" i="1"/>
  <c r="L5751" i="1"/>
  <c r="H5752" i="1"/>
  <c r="I5752" i="1"/>
  <c r="J5752" i="1"/>
  <c r="K5752" i="1"/>
  <c r="L5752" i="1"/>
  <c r="H5753" i="1"/>
  <c r="I5753" i="1"/>
  <c r="J5753" i="1"/>
  <c r="K5753" i="1"/>
  <c r="L5753" i="1"/>
  <c r="H5754" i="1"/>
  <c r="I5754" i="1"/>
  <c r="J5754" i="1"/>
  <c r="K5754" i="1"/>
  <c r="L5754" i="1"/>
  <c r="H5755" i="1"/>
  <c r="I5755" i="1"/>
  <c r="J5755" i="1"/>
  <c r="K5755" i="1"/>
  <c r="L5755" i="1"/>
  <c r="H5756" i="1"/>
  <c r="I5756" i="1"/>
  <c r="J5756" i="1"/>
  <c r="K5756" i="1"/>
  <c r="L5756" i="1"/>
  <c r="H5757" i="1"/>
  <c r="I5757" i="1"/>
  <c r="J5757" i="1"/>
  <c r="K5757" i="1"/>
  <c r="L5757" i="1"/>
  <c r="H5758" i="1"/>
  <c r="I5758" i="1"/>
  <c r="J5758" i="1"/>
  <c r="K5758" i="1"/>
  <c r="L5758" i="1"/>
  <c r="H5759" i="1"/>
  <c r="I5759" i="1"/>
  <c r="J5759" i="1"/>
  <c r="K5759" i="1"/>
  <c r="L5759" i="1"/>
  <c r="H5760" i="1"/>
  <c r="I5760" i="1"/>
  <c r="J5760" i="1"/>
  <c r="K5760" i="1"/>
  <c r="L5760" i="1"/>
  <c r="H5761" i="1"/>
  <c r="I5761" i="1"/>
  <c r="J5761" i="1"/>
  <c r="K5761" i="1"/>
  <c r="L5761" i="1"/>
  <c r="H5762" i="1"/>
  <c r="I5762" i="1"/>
  <c r="J5762" i="1"/>
  <c r="K5762" i="1"/>
  <c r="L5762" i="1"/>
  <c r="H5763" i="1"/>
  <c r="I5763" i="1"/>
  <c r="J5763" i="1"/>
  <c r="K5763" i="1"/>
  <c r="L5763" i="1"/>
  <c r="H5764" i="1"/>
  <c r="I5764" i="1"/>
  <c r="J5764" i="1"/>
  <c r="K5764" i="1"/>
  <c r="L5764" i="1"/>
  <c r="H5765" i="1"/>
  <c r="I5765" i="1"/>
  <c r="J5765" i="1"/>
  <c r="K5765" i="1"/>
  <c r="L5765" i="1"/>
  <c r="H5766" i="1"/>
  <c r="I5766" i="1"/>
  <c r="J5766" i="1"/>
  <c r="K5766" i="1"/>
  <c r="L5766" i="1"/>
  <c r="H5767" i="1"/>
  <c r="I5767" i="1"/>
  <c r="J5767" i="1"/>
  <c r="K5767" i="1"/>
  <c r="L5767" i="1"/>
  <c r="H5768" i="1"/>
  <c r="I5768" i="1"/>
  <c r="J5768" i="1"/>
  <c r="K5768" i="1"/>
  <c r="L5768" i="1"/>
  <c r="H5769" i="1"/>
  <c r="I5769" i="1"/>
  <c r="J5769" i="1"/>
  <c r="K5769" i="1"/>
  <c r="L5769" i="1"/>
  <c r="H5770" i="1"/>
  <c r="I5770" i="1"/>
  <c r="J5770" i="1"/>
  <c r="K5770" i="1"/>
  <c r="L5770" i="1"/>
  <c r="H5771" i="1"/>
  <c r="I5771" i="1"/>
  <c r="J5771" i="1"/>
  <c r="K5771" i="1"/>
  <c r="L5771" i="1"/>
  <c r="H5772" i="1"/>
  <c r="I5772" i="1"/>
  <c r="J5772" i="1"/>
  <c r="K5772" i="1"/>
  <c r="L5772" i="1"/>
  <c r="H5773" i="1"/>
  <c r="I5773" i="1"/>
  <c r="J5773" i="1"/>
  <c r="K5773" i="1"/>
  <c r="L5773" i="1"/>
  <c r="H5774" i="1"/>
  <c r="I5774" i="1"/>
  <c r="J5774" i="1"/>
  <c r="K5774" i="1"/>
  <c r="L5774" i="1"/>
  <c r="H5775" i="1"/>
  <c r="I5775" i="1"/>
  <c r="J5775" i="1"/>
  <c r="K5775" i="1"/>
  <c r="L5775" i="1"/>
  <c r="H5776" i="1"/>
  <c r="I5776" i="1"/>
  <c r="J5776" i="1"/>
  <c r="K5776" i="1"/>
  <c r="L5776" i="1"/>
  <c r="H5777" i="1"/>
  <c r="I5777" i="1"/>
  <c r="J5777" i="1"/>
  <c r="K5777" i="1"/>
  <c r="L5777" i="1"/>
  <c r="H5778" i="1"/>
  <c r="I5778" i="1"/>
  <c r="J5778" i="1"/>
  <c r="K5778" i="1"/>
  <c r="L5778" i="1"/>
  <c r="H5779" i="1"/>
  <c r="I5779" i="1"/>
  <c r="J5779" i="1"/>
  <c r="K5779" i="1"/>
  <c r="L5779" i="1"/>
  <c r="H5780" i="1"/>
  <c r="I5780" i="1"/>
  <c r="J5780" i="1"/>
  <c r="K5780" i="1"/>
  <c r="L5780" i="1"/>
  <c r="H5781" i="1"/>
  <c r="I5781" i="1"/>
  <c r="J5781" i="1"/>
  <c r="K5781" i="1"/>
  <c r="L5781" i="1"/>
  <c r="H5782" i="1"/>
  <c r="I5782" i="1"/>
  <c r="J5782" i="1"/>
  <c r="K5782" i="1"/>
  <c r="L5782" i="1"/>
  <c r="H5783" i="1"/>
  <c r="I5783" i="1"/>
  <c r="J5783" i="1"/>
  <c r="K5783" i="1"/>
  <c r="L5783" i="1"/>
  <c r="H5784" i="1"/>
  <c r="I5784" i="1"/>
  <c r="J5784" i="1"/>
  <c r="K5784" i="1"/>
  <c r="L5784" i="1"/>
  <c r="H5785" i="1"/>
  <c r="I5785" i="1"/>
  <c r="J5785" i="1"/>
  <c r="K5785" i="1"/>
  <c r="L5785" i="1"/>
  <c r="H5786" i="1"/>
  <c r="I5786" i="1"/>
  <c r="J5786" i="1"/>
  <c r="K5786" i="1"/>
  <c r="L5786" i="1"/>
  <c r="H5787" i="1"/>
  <c r="I5787" i="1"/>
  <c r="J5787" i="1"/>
  <c r="K5787" i="1"/>
  <c r="L5787" i="1"/>
  <c r="H5788" i="1"/>
  <c r="I5788" i="1"/>
  <c r="J5788" i="1"/>
  <c r="K5788" i="1"/>
  <c r="L5788" i="1"/>
  <c r="H5789" i="1"/>
  <c r="I5789" i="1"/>
  <c r="J5789" i="1"/>
  <c r="K5789" i="1"/>
  <c r="L5789" i="1"/>
  <c r="H5790" i="1"/>
  <c r="I5790" i="1"/>
  <c r="J5790" i="1"/>
  <c r="K5790" i="1"/>
  <c r="L5790" i="1"/>
  <c r="H5791" i="1"/>
  <c r="I5791" i="1"/>
  <c r="J5791" i="1"/>
  <c r="K5791" i="1"/>
  <c r="L5791" i="1"/>
  <c r="H5792" i="1"/>
  <c r="I5792" i="1"/>
  <c r="J5792" i="1"/>
  <c r="K5792" i="1"/>
  <c r="L5792" i="1"/>
  <c r="H5793" i="1"/>
  <c r="I5793" i="1"/>
  <c r="J5793" i="1"/>
  <c r="K5793" i="1"/>
  <c r="L5793" i="1"/>
  <c r="H5794" i="1"/>
  <c r="I5794" i="1"/>
  <c r="J5794" i="1"/>
  <c r="K5794" i="1"/>
  <c r="L5794" i="1"/>
  <c r="H5795" i="1"/>
  <c r="I5795" i="1"/>
  <c r="J5795" i="1"/>
  <c r="K5795" i="1"/>
  <c r="L5795" i="1"/>
  <c r="H5796" i="1"/>
  <c r="I5796" i="1"/>
  <c r="J5796" i="1"/>
  <c r="K5796" i="1"/>
  <c r="L5796" i="1"/>
  <c r="H5797" i="1"/>
  <c r="I5797" i="1"/>
  <c r="J5797" i="1"/>
  <c r="K5797" i="1"/>
  <c r="L5797" i="1"/>
  <c r="H5798" i="1"/>
  <c r="I5798" i="1"/>
  <c r="J5798" i="1"/>
  <c r="K5798" i="1"/>
  <c r="L5798" i="1"/>
  <c r="H5799" i="1"/>
  <c r="I5799" i="1"/>
  <c r="J5799" i="1"/>
  <c r="K5799" i="1"/>
  <c r="L5799" i="1"/>
  <c r="H5800" i="1"/>
  <c r="I5800" i="1"/>
  <c r="J5800" i="1"/>
  <c r="K5800" i="1"/>
  <c r="L5800" i="1"/>
  <c r="H5801" i="1"/>
  <c r="I5801" i="1"/>
  <c r="J5801" i="1"/>
  <c r="K5801" i="1"/>
  <c r="L5801" i="1"/>
  <c r="H5802" i="1"/>
  <c r="I5802" i="1"/>
  <c r="J5802" i="1"/>
  <c r="K5802" i="1"/>
  <c r="L5802" i="1"/>
  <c r="H5803" i="1"/>
  <c r="I5803" i="1"/>
  <c r="J5803" i="1"/>
  <c r="K5803" i="1"/>
  <c r="L5803" i="1"/>
  <c r="H5804" i="1"/>
  <c r="I5804" i="1"/>
  <c r="J5804" i="1"/>
  <c r="K5804" i="1"/>
  <c r="L5804" i="1"/>
  <c r="H5805" i="1"/>
  <c r="I5805" i="1"/>
  <c r="J5805" i="1"/>
  <c r="K5805" i="1"/>
  <c r="L5805" i="1"/>
  <c r="H5806" i="1"/>
  <c r="I5806" i="1"/>
  <c r="J5806" i="1"/>
  <c r="K5806" i="1"/>
  <c r="L5806" i="1"/>
  <c r="H5807" i="1"/>
  <c r="I5807" i="1"/>
  <c r="J5807" i="1"/>
  <c r="K5807" i="1"/>
  <c r="L5807" i="1"/>
  <c r="H5808" i="1"/>
  <c r="I5808" i="1"/>
  <c r="J5808" i="1"/>
  <c r="K5808" i="1"/>
  <c r="L5808" i="1"/>
  <c r="H5809" i="1"/>
  <c r="I5809" i="1"/>
  <c r="J5809" i="1"/>
  <c r="K5809" i="1"/>
  <c r="L5809" i="1"/>
  <c r="H5810" i="1"/>
  <c r="I5810" i="1"/>
  <c r="J5810" i="1"/>
  <c r="K5810" i="1"/>
  <c r="L5810" i="1"/>
  <c r="H5811" i="1"/>
  <c r="I5811" i="1"/>
  <c r="J5811" i="1"/>
  <c r="K5811" i="1"/>
  <c r="L5811" i="1"/>
  <c r="H5812" i="1"/>
  <c r="I5812" i="1"/>
  <c r="J5812" i="1"/>
  <c r="K5812" i="1"/>
  <c r="L5812" i="1"/>
  <c r="H5813" i="1"/>
  <c r="I5813" i="1"/>
  <c r="J5813" i="1"/>
  <c r="K5813" i="1"/>
  <c r="L5813" i="1"/>
  <c r="H5814" i="1"/>
  <c r="I5814" i="1"/>
  <c r="J5814" i="1"/>
  <c r="K5814" i="1"/>
  <c r="L5814" i="1"/>
  <c r="H5815" i="1"/>
  <c r="I5815" i="1"/>
  <c r="J5815" i="1"/>
  <c r="K5815" i="1"/>
  <c r="L5815" i="1"/>
  <c r="H5816" i="1"/>
  <c r="I5816" i="1"/>
  <c r="J5816" i="1"/>
  <c r="K5816" i="1"/>
  <c r="L5816" i="1"/>
  <c r="H5817" i="1"/>
  <c r="I5817" i="1"/>
  <c r="J5817" i="1"/>
  <c r="K5817" i="1"/>
  <c r="L5817" i="1"/>
  <c r="H5818" i="1"/>
  <c r="I5818" i="1"/>
  <c r="J5818" i="1"/>
  <c r="K5818" i="1"/>
  <c r="L5818" i="1"/>
  <c r="H5819" i="1"/>
  <c r="I5819" i="1"/>
  <c r="J5819" i="1"/>
  <c r="K5819" i="1"/>
  <c r="L5819" i="1"/>
  <c r="H5820" i="1"/>
  <c r="I5820" i="1"/>
  <c r="J5820" i="1"/>
  <c r="K5820" i="1"/>
  <c r="L5820" i="1"/>
  <c r="H5821" i="1"/>
  <c r="I5821" i="1"/>
  <c r="J5821" i="1"/>
  <c r="K5821" i="1"/>
  <c r="L5821" i="1"/>
  <c r="H5822" i="1"/>
  <c r="I5822" i="1"/>
  <c r="J5822" i="1"/>
  <c r="K5822" i="1"/>
  <c r="L5822" i="1"/>
  <c r="H5823" i="1"/>
  <c r="I5823" i="1"/>
  <c r="J5823" i="1"/>
  <c r="K5823" i="1"/>
  <c r="L5823" i="1"/>
  <c r="H5824" i="1"/>
  <c r="I5824" i="1"/>
  <c r="J5824" i="1"/>
  <c r="K5824" i="1"/>
  <c r="L5824" i="1"/>
  <c r="H5825" i="1"/>
  <c r="I5825" i="1"/>
  <c r="J5825" i="1"/>
  <c r="K5825" i="1"/>
  <c r="L5825" i="1"/>
  <c r="H5826" i="1"/>
  <c r="I5826" i="1"/>
  <c r="J5826" i="1"/>
  <c r="K5826" i="1"/>
  <c r="L5826" i="1"/>
  <c r="H5827" i="1"/>
  <c r="I5827" i="1"/>
  <c r="J5827" i="1"/>
  <c r="K5827" i="1"/>
  <c r="L5827" i="1"/>
  <c r="H5828" i="1"/>
  <c r="I5828" i="1"/>
  <c r="J5828" i="1"/>
  <c r="K5828" i="1"/>
  <c r="L5828" i="1"/>
  <c r="H5829" i="1"/>
  <c r="I5829" i="1"/>
  <c r="J5829" i="1"/>
  <c r="K5829" i="1"/>
  <c r="L5829" i="1"/>
  <c r="H5830" i="1"/>
  <c r="I5830" i="1"/>
  <c r="J5830" i="1"/>
  <c r="K5830" i="1"/>
  <c r="L5830" i="1"/>
  <c r="H5831" i="1"/>
  <c r="I5831" i="1"/>
  <c r="J5831" i="1"/>
  <c r="K5831" i="1"/>
  <c r="L5831" i="1"/>
  <c r="H5832" i="1"/>
  <c r="I5832" i="1"/>
  <c r="J5832" i="1"/>
  <c r="K5832" i="1"/>
  <c r="L5832" i="1"/>
  <c r="H5833" i="1"/>
  <c r="I5833" i="1"/>
  <c r="J5833" i="1"/>
  <c r="K5833" i="1"/>
  <c r="L5833" i="1"/>
  <c r="H5834" i="1"/>
  <c r="I5834" i="1"/>
  <c r="J5834" i="1"/>
  <c r="K5834" i="1"/>
  <c r="L5834" i="1"/>
  <c r="H5835" i="1"/>
  <c r="I5835" i="1"/>
  <c r="J5835" i="1"/>
  <c r="K5835" i="1"/>
  <c r="L5835" i="1"/>
  <c r="H5836" i="1"/>
  <c r="I5836" i="1"/>
  <c r="J5836" i="1"/>
  <c r="K5836" i="1"/>
  <c r="L5836" i="1"/>
  <c r="H5837" i="1"/>
  <c r="I5837" i="1"/>
  <c r="J5837" i="1"/>
  <c r="K5837" i="1"/>
  <c r="L5837" i="1"/>
  <c r="H5838" i="1"/>
  <c r="I5838" i="1"/>
  <c r="J5838" i="1"/>
  <c r="K5838" i="1"/>
  <c r="L5838" i="1"/>
  <c r="H5839" i="1"/>
  <c r="I5839" i="1"/>
  <c r="J5839" i="1"/>
  <c r="K5839" i="1"/>
  <c r="L5839" i="1"/>
  <c r="H5840" i="1"/>
  <c r="I5840" i="1"/>
  <c r="J5840" i="1"/>
  <c r="K5840" i="1"/>
  <c r="L5840" i="1"/>
  <c r="H5841" i="1"/>
  <c r="I5841" i="1"/>
  <c r="J5841" i="1"/>
  <c r="K5841" i="1"/>
  <c r="L5841" i="1"/>
  <c r="H5842" i="1"/>
  <c r="I5842" i="1"/>
  <c r="J5842" i="1"/>
  <c r="K5842" i="1"/>
  <c r="L5842" i="1"/>
  <c r="H5843" i="1"/>
  <c r="I5843" i="1"/>
  <c r="J5843" i="1"/>
  <c r="K5843" i="1"/>
  <c r="L5843" i="1"/>
  <c r="H5844" i="1"/>
  <c r="I5844" i="1"/>
  <c r="J5844" i="1"/>
  <c r="K5844" i="1"/>
  <c r="L5844" i="1"/>
  <c r="H5845" i="1"/>
  <c r="I5845" i="1"/>
  <c r="J5845" i="1"/>
  <c r="K5845" i="1"/>
  <c r="L5845" i="1"/>
  <c r="H5846" i="1"/>
  <c r="I5846" i="1"/>
  <c r="J5846" i="1"/>
  <c r="K5846" i="1"/>
  <c r="L5846" i="1"/>
  <c r="H5847" i="1"/>
  <c r="I5847" i="1"/>
  <c r="J5847" i="1"/>
  <c r="K5847" i="1"/>
  <c r="L5847" i="1"/>
  <c r="H5848" i="1"/>
  <c r="I5848" i="1"/>
  <c r="J5848" i="1"/>
  <c r="K5848" i="1"/>
  <c r="L5848" i="1"/>
  <c r="H5849" i="1"/>
  <c r="I5849" i="1"/>
  <c r="J5849" i="1"/>
  <c r="K5849" i="1"/>
  <c r="L5849" i="1"/>
  <c r="H5850" i="1"/>
  <c r="I5850" i="1"/>
  <c r="J5850" i="1"/>
  <c r="K5850" i="1"/>
  <c r="L5850" i="1"/>
  <c r="H5851" i="1"/>
  <c r="I5851" i="1"/>
  <c r="J5851" i="1"/>
  <c r="K5851" i="1"/>
  <c r="L5851" i="1"/>
  <c r="H5852" i="1"/>
  <c r="I5852" i="1"/>
  <c r="J5852" i="1"/>
  <c r="K5852" i="1"/>
  <c r="L5852" i="1"/>
  <c r="H5853" i="1"/>
  <c r="I5853" i="1"/>
  <c r="J5853" i="1"/>
  <c r="K5853" i="1"/>
  <c r="L5853" i="1"/>
  <c r="H5854" i="1"/>
  <c r="I5854" i="1"/>
  <c r="J5854" i="1"/>
  <c r="K5854" i="1"/>
  <c r="L5854" i="1"/>
  <c r="H5855" i="1"/>
  <c r="I5855" i="1"/>
  <c r="J5855" i="1"/>
  <c r="K5855" i="1"/>
  <c r="L5855" i="1"/>
  <c r="H5856" i="1"/>
  <c r="I5856" i="1"/>
  <c r="J5856" i="1"/>
  <c r="K5856" i="1"/>
  <c r="L5856" i="1"/>
  <c r="H5857" i="1"/>
  <c r="I5857" i="1"/>
  <c r="J5857" i="1"/>
  <c r="K5857" i="1"/>
  <c r="L5857" i="1"/>
  <c r="H5858" i="1"/>
  <c r="I5858" i="1"/>
  <c r="J5858" i="1"/>
  <c r="K5858" i="1"/>
  <c r="L5858" i="1"/>
  <c r="H5859" i="1"/>
  <c r="I5859" i="1"/>
  <c r="J5859" i="1"/>
  <c r="K5859" i="1"/>
  <c r="L5859" i="1"/>
  <c r="H5860" i="1"/>
  <c r="I5860" i="1"/>
  <c r="J5860" i="1"/>
  <c r="K5860" i="1"/>
  <c r="L5860" i="1"/>
  <c r="H5861" i="1"/>
  <c r="I5861" i="1"/>
  <c r="J5861" i="1"/>
  <c r="K5861" i="1"/>
  <c r="L5861" i="1"/>
  <c r="H5862" i="1"/>
  <c r="I5862" i="1"/>
  <c r="J5862" i="1"/>
  <c r="K5862" i="1"/>
  <c r="L5862" i="1"/>
  <c r="H5863" i="1"/>
  <c r="I5863" i="1"/>
  <c r="J5863" i="1"/>
  <c r="K5863" i="1"/>
  <c r="L5863" i="1"/>
  <c r="H5864" i="1"/>
  <c r="I5864" i="1"/>
  <c r="J5864" i="1"/>
  <c r="K5864" i="1"/>
  <c r="L5864" i="1"/>
  <c r="H5865" i="1"/>
  <c r="I5865" i="1"/>
  <c r="J5865" i="1"/>
  <c r="K5865" i="1"/>
  <c r="L5865" i="1"/>
  <c r="H5866" i="1"/>
  <c r="I5866" i="1"/>
  <c r="J5866" i="1"/>
  <c r="K5866" i="1"/>
  <c r="L5866" i="1"/>
  <c r="H5867" i="1"/>
  <c r="I5867" i="1"/>
  <c r="J5867" i="1"/>
  <c r="K5867" i="1"/>
  <c r="L5867" i="1"/>
  <c r="H5868" i="1"/>
  <c r="I5868" i="1"/>
  <c r="J5868" i="1"/>
  <c r="K5868" i="1"/>
  <c r="L5868" i="1"/>
  <c r="H5869" i="1"/>
  <c r="I5869" i="1"/>
  <c r="J5869" i="1"/>
  <c r="K5869" i="1"/>
  <c r="L5869" i="1"/>
  <c r="H5870" i="1"/>
  <c r="I5870" i="1"/>
  <c r="J5870" i="1"/>
  <c r="K5870" i="1"/>
  <c r="L5870" i="1"/>
  <c r="H5871" i="1"/>
  <c r="I5871" i="1"/>
  <c r="J5871" i="1"/>
  <c r="K5871" i="1"/>
  <c r="L5871" i="1"/>
  <c r="H5872" i="1"/>
  <c r="I5872" i="1"/>
  <c r="J5872" i="1"/>
  <c r="K5872" i="1"/>
  <c r="L5872" i="1"/>
  <c r="H5873" i="1"/>
  <c r="I5873" i="1"/>
  <c r="J5873" i="1"/>
  <c r="K5873" i="1"/>
  <c r="L5873" i="1"/>
  <c r="H5874" i="1"/>
  <c r="I5874" i="1"/>
  <c r="J5874" i="1"/>
  <c r="K5874" i="1"/>
  <c r="L5874" i="1"/>
  <c r="H5875" i="1"/>
  <c r="I5875" i="1"/>
  <c r="J5875" i="1"/>
  <c r="K5875" i="1"/>
  <c r="L5875" i="1"/>
  <c r="H5876" i="1"/>
  <c r="I5876" i="1"/>
  <c r="J5876" i="1"/>
  <c r="K5876" i="1"/>
  <c r="L5876" i="1"/>
  <c r="H5877" i="1"/>
  <c r="I5877" i="1"/>
  <c r="J5877" i="1"/>
  <c r="K5877" i="1"/>
  <c r="L5877" i="1"/>
  <c r="H5878" i="1"/>
  <c r="I5878" i="1"/>
  <c r="J5878" i="1"/>
  <c r="K5878" i="1"/>
  <c r="L5878" i="1"/>
  <c r="H5879" i="1"/>
  <c r="I5879" i="1"/>
  <c r="J5879" i="1"/>
  <c r="K5879" i="1"/>
  <c r="L5879" i="1"/>
  <c r="H5880" i="1"/>
  <c r="I5880" i="1"/>
  <c r="J5880" i="1"/>
  <c r="K5880" i="1"/>
  <c r="L5880" i="1"/>
  <c r="H5881" i="1"/>
  <c r="I5881" i="1"/>
  <c r="J5881" i="1"/>
  <c r="K5881" i="1"/>
  <c r="L5881" i="1"/>
  <c r="H5882" i="1"/>
  <c r="I5882" i="1"/>
  <c r="J5882" i="1"/>
  <c r="K5882" i="1"/>
  <c r="L5882" i="1"/>
  <c r="H5883" i="1"/>
  <c r="I5883" i="1"/>
  <c r="J5883" i="1"/>
  <c r="K5883" i="1"/>
  <c r="L5883" i="1"/>
  <c r="H5884" i="1"/>
  <c r="I5884" i="1"/>
  <c r="J5884" i="1"/>
  <c r="K5884" i="1"/>
  <c r="L5884" i="1"/>
  <c r="H5885" i="1"/>
  <c r="I5885" i="1"/>
  <c r="J5885" i="1"/>
  <c r="K5885" i="1"/>
  <c r="L5885" i="1"/>
  <c r="H5886" i="1"/>
  <c r="I5886" i="1"/>
  <c r="J5886" i="1"/>
  <c r="K5886" i="1"/>
  <c r="L5886" i="1"/>
  <c r="H5887" i="1"/>
  <c r="I5887" i="1"/>
  <c r="J5887" i="1"/>
  <c r="K5887" i="1"/>
  <c r="L5887" i="1"/>
  <c r="H5888" i="1"/>
  <c r="I5888" i="1"/>
  <c r="J5888" i="1"/>
  <c r="K5888" i="1"/>
  <c r="L5888" i="1"/>
  <c r="H5889" i="1"/>
  <c r="I5889" i="1"/>
  <c r="J5889" i="1"/>
  <c r="K5889" i="1"/>
  <c r="L5889" i="1"/>
  <c r="H5890" i="1"/>
  <c r="I5890" i="1"/>
  <c r="J5890" i="1"/>
  <c r="K5890" i="1"/>
  <c r="L5890" i="1"/>
  <c r="H5891" i="1"/>
  <c r="I5891" i="1"/>
  <c r="J5891" i="1"/>
  <c r="K5891" i="1"/>
  <c r="L5891" i="1"/>
  <c r="H5892" i="1"/>
  <c r="I5892" i="1"/>
  <c r="J5892" i="1"/>
  <c r="K5892" i="1"/>
  <c r="L5892" i="1"/>
  <c r="H5893" i="1"/>
  <c r="I5893" i="1"/>
  <c r="J5893" i="1"/>
  <c r="K5893" i="1"/>
  <c r="L5893" i="1"/>
  <c r="H5894" i="1"/>
  <c r="I5894" i="1"/>
  <c r="J5894" i="1"/>
  <c r="K5894" i="1"/>
  <c r="L5894" i="1"/>
  <c r="H5895" i="1"/>
  <c r="I5895" i="1"/>
  <c r="J5895" i="1"/>
  <c r="K5895" i="1"/>
  <c r="L5895" i="1"/>
  <c r="H5896" i="1"/>
  <c r="I5896" i="1"/>
  <c r="J5896" i="1"/>
  <c r="K5896" i="1"/>
  <c r="L5896" i="1"/>
  <c r="H5897" i="1"/>
  <c r="I5897" i="1"/>
  <c r="J5897" i="1"/>
  <c r="K5897" i="1"/>
  <c r="L5897" i="1"/>
  <c r="H5898" i="1"/>
  <c r="I5898" i="1"/>
  <c r="J5898" i="1"/>
  <c r="K5898" i="1"/>
  <c r="L5898" i="1"/>
  <c r="H5899" i="1"/>
  <c r="I5899" i="1"/>
  <c r="J5899" i="1"/>
  <c r="K5899" i="1"/>
  <c r="L5899" i="1"/>
  <c r="H5900" i="1"/>
  <c r="I5900" i="1"/>
  <c r="J5900" i="1"/>
  <c r="K5900" i="1"/>
  <c r="L5900" i="1"/>
  <c r="H5901" i="1"/>
  <c r="I5901" i="1"/>
  <c r="J5901" i="1"/>
  <c r="K5901" i="1"/>
  <c r="L5901" i="1"/>
  <c r="H5902" i="1"/>
  <c r="I5902" i="1"/>
  <c r="J5902" i="1"/>
  <c r="K5902" i="1"/>
  <c r="L5902" i="1"/>
  <c r="H5903" i="1"/>
  <c r="I5903" i="1"/>
  <c r="J5903" i="1"/>
  <c r="K5903" i="1"/>
  <c r="L5903" i="1"/>
  <c r="H5904" i="1"/>
  <c r="I5904" i="1"/>
  <c r="J5904" i="1"/>
  <c r="K5904" i="1"/>
  <c r="L5904" i="1"/>
  <c r="H5905" i="1"/>
  <c r="I5905" i="1"/>
  <c r="J5905" i="1"/>
  <c r="K5905" i="1"/>
  <c r="L5905" i="1"/>
  <c r="H5906" i="1"/>
  <c r="I5906" i="1"/>
  <c r="J5906" i="1"/>
  <c r="K5906" i="1"/>
  <c r="L5906" i="1"/>
  <c r="H5907" i="1"/>
  <c r="I5907" i="1"/>
  <c r="J5907" i="1"/>
  <c r="K5907" i="1"/>
  <c r="L5907" i="1"/>
  <c r="H5908" i="1"/>
  <c r="I5908" i="1"/>
  <c r="J5908" i="1"/>
  <c r="K5908" i="1"/>
  <c r="L5908" i="1"/>
  <c r="H5909" i="1"/>
  <c r="I5909" i="1"/>
  <c r="J5909" i="1"/>
  <c r="K5909" i="1"/>
  <c r="L5909" i="1"/>
  <c r="H5910" i="1"/>
  <c r="I5910" i="1"/>
  <c r="J5910" i="1"/>
  <c r="K5910" i="1"/>
  <c r="L5910" i="1"/>
  <c r="H5911" i="1"/>
  <c r="I5911" i="1"/>
  <c r="J5911" i="1"/>
  <c r="K5911" i="1"/>
  <c r="L5911" i="1"/>
  <c r="H5912" i="1"/>
  <c r="I5912" i="1"/>
  <c r="J5912" i="1"/>
  <c r="K5912" i="1"/>
  <c r="L5912" i="1"/>
  <c r="H5913" i="1"/>
  <c r="I5913" i="1"/>
  <c r="J5913" i="1"/>
  <c r="K5913" i="1"/>
  <c r="L5913" i="1"/>
  <c r="H5914" i="1"/>
  <c r="I5914" i="1"/>
  <c r="J5914" i="1"/>
  <c r="K5914" i="1"/>
  <c r="L5914" i="1"/>
  <c r="H5915" i="1"/>
  <c r="I5915" i="1"/>
  <c r="J5915" i="1"/>
  <c r="K5915" i="1"/>
  <c r="L5915" i="1"/>
  <c r="H5916" i="1"/>
  <c r="I5916" i="1"/>
  <c r="J5916" i="1"/>
  <c r="K5916" i="1"/>
  <c r="L5916" i="1"/>
  <c r="H5917" i="1"/>
  <c r="I5917" i="1"/>
  <c r="J5917" i="1"/>
  <c r="K5917" i="1"/>
  <c r="L5917" i="1"/>
  <c r="H5918" i="1"/>
  <c r="I5918" i="1"/>
  <c r="J5918" i="1"/>
  <c r="K5918" i="1"/>
  <c r="L5918" i="1"/>
  <c r="H5919" i="1"/>
  <c r="I5919" i="1"/>
  <c r="J5919" i="1"/>
  <c r="K5919" i="1"/>
  <c r="L5919" i="1"/>
  <c r="H5920" i="1"/>
  <c r="I5920" i="1"/>
  <c r="J5920" i="1"/>
  <c r="K5920" i="1"/>
  <c r="L5920" i="1"/>
  <c r="H5921" i="1"/>
  <c r="I5921" i="1"/>
  <c r="J5921" i="1"/>
  <c r="K5921" i="1"/>
  <c r="L5921" i="1"/>
  <c r="H5922" i="1"/>
  <c r="I5922" i="1"/>
  <c r="J5922" i="1"/>
  <c r="K5922" i="1"/>
  <c r="L5922" i="1"/>
  <c r="H5923" i="1"/>
  <c r="I5923" i="1"/>
  <c r="J5923" i="1"/>
  <c r="K5923" i="1"/>
  <c r="L5923" i="1"/>
  <c r="H5924" i="1"/>
  <c r="I5924" i="1"/>
  <c r="J5924" i="1"/>
  <c r="K5924" i="1"/>
  <c r="L5924" i="1"/>
  <c r="H5925" i="1"/>
  <c r="I5925" i="1"/>
  <c r="J5925" i="1"/>
  <c r="K5925" i="1"/>
  <c r="L5925" i="1"/>
  <c r="H5926" i="1"/>
  <c r="I5926" i="1"/>
  <c r="J5926" i="1"/>
  <c r="K5926" i="1"/>
  <c r="L5926" i="1"/>
  <c r="H5927" i="1"/>
  <c r="I5927" i="1"/>
  <c r="J5927" i="1"/>
  <c r="K5927" i="1"/>
  <c r="L5927" i="1"/>
  <c r="H5928" i="1"/>
  <c r="I5928" i="1"/>
  <c r="J5928" i="1"/>
  <c r="K5928" i="1"/>
  <c r="L5928" i="1"/>
  <c r="H5929" i="1"/>
  <c r="I5929" i="1"/>
  <c r="J5929" i="1"/>
  <c r="K5929" i="1"/>
  <c r="L5929" i="1"/>
  <c r="H5930" i="1"/>
  <c r="I5930" i="1"/>
  <c r="J5930" i="1"/>
  <c r="K5930" i="1"/>
  <c r="L5930" i="1"/>
  <c r="H5931" i="1"/>
  <c r="I5931" i="1"/>
  <c r="J5931" i="1"/>
  <c r="K5931" i="1"/>
  <c r="L5931" i="1"/>
  <c r="H5932" i="1"/>
  <c r="I5932" i="1"/>
  <c r="J5932" i="1"/>
  <c r="K5932" i="1"/>
  <c r="L5932" i="1"/>
  <c r="H5933" i="1"/>
  <c r="I5933" i="1"/>
  <c r="J5933" i="1"/>
  <c r="K5933" i="1"/>
  <c r="L5933" i="1"/>
  <c r="H5934" i="1"/>
  <c r="I5934" i="1"/>
  <c r="J5934" i="1"/>
  <c r="K5934" i="1"/>
  <c r="L5934" i="1"/>
  <c r="H5935" i="1"/>
  <c r="I5935" i="1"/>
  <c r="J5935" i="1"/>
  <c r="K5935" i="1"/>
  <c r="L5935" i="1"/>
  <c r="H5936" i="1"/>
  <c r="I5936" i="1"/>
  <c r="J5936" i="1"/>
  <c r="K5936" i="1"/>
  <c r="L5936" i="1"/>
  <c r="H5937" i="1"/>
  <c r="I5937" i="1"/>
  <c r="J5937" i="1"/>
  <c r="K5937" i="1"/>
  <c r="L5937" i="1"/>
  <c r="H5938" i="1"/>
  <c r="I5938" i="1"/>
  <c r="J5938" i="1"/>
  <c r="K5938" i="1"/>
  <c r="L5938" i="1"/>
  <c r="H5939" i="1"/>
  <c r="I5939" i="1"/>
  <c r="J5939" i="1"/>
  <c r="K5939" i="1"/>
  <c r="L5939" i="1"/>
  <c r="H5940" i="1"/>
  <c r="I5940" i="1"/>
  <c r="J5940" i="1"/>
  <c r="K5940" i="1"/>
  <c r="L5940" i="1"/>
  <c r="H5941" i="1"/>
  <c r="I5941" i="1"/>
  <c r="J5941" i="1"/>
  <c r="K5941" i="1"/>
  <c r="L5941" i="1"/>
  <c r="H5942" i="1"/>
  <c r="I5942" i="1"/>
  <c r="J5942" i="1"/>
  <c r="K5942" i="1"/>
  <c r="L5942" i="1"/>
  <c r="H5943" i="1"/>
  <c r="I5943" i="1"/>
  <c r="J5943" i="1"/>
  <c r="K5943" i="1"/>
  <c r="L5943" i="1"/>
  <c r="H5944" i="1"/>
  <c r="I5944" i="1"/>
  <c r="J5944" i="1"/>
  <c r="K5944" i="1"/>
  <c r="L5944" i="1"/>
  <c r="H5945" i="1"/>
  <c r="I5945" i="1"/>
  <c r="J5945" i="1"/>
  <c r="K5945" i="1"/>
  <c r="L5945" i="1"/>
  <c r="H5946" i="1"/>
  <c r="I5946" i="1"/>
  <c r="J5946" i="1"/>
  <c r="K5946" i="1"/>
  <c r="L5946" i="1"/>
  <c r="H5947" i="1"/>
  <c r="I5947" i="1"/>
  <c r="J5947" i="1"/>
  <c r="K5947" i="1"/>
  <c r="L5947" i="1"/>
  <c r="H5948" i="1"/>
  <c r="I5948" i="1"/>
  <c r="J5948" i="1"/>
  <c r="K5948" i="1"/>
  <c r="L5948" i="1"/>
  <c r="H5949" i="1"/>
  <c r="I5949" i="1"/>
  <c r="J5949" i="1"/>
  <c r="K5949" i="1"/>
  <c r="L5949" i="1"/>
  <c r="H5950" i="1"/>
  <c r="I5950" i="1"/>
  <c r="J5950" i="1"/>
  <c r="K5950" i="1"/>
  <c r="L5950" i="1"/>
  <c r="H5951" i="1"/>
  <c r="I5951" i="1"/>
  <c r="J5951" i="1"/>
  <c r="K5951" i="1"/>
  <c r="L5951" i="1"/>
  <c r="H5952" i="1"/>
  <c r="I5952" i="1"/>
  <c r="J5952" i="1"/>
  <c r="K5952" i="1"/>
  <c r="L5952" i="1"/>
  <c r="H5953" i="1"/>
  <c r="I5953" i="1"/>
  <c r="J5953" i="1"/>
  <c r="K5953" i="1"/>
  <c r="L5953" i="1"/>
  <c r="H5954" i="1"/>
  <c r="I5954" i="1"/>
  <c r="J5954" i="1"/>
  <c r="K5954" i="1"/>
  <c r="L5954" i="1"/>
  <c r="H5955" i="1"/>
  <c r="I5955" i="1"/>
  <c r="J5955" i="1"/>
  <c r="K5955" i="1"/>
  <c r="L5955" i="1"/>
  <c r="H5956" i="1"/>
  <c r="I5956" i="1"/>
  <c r="J5956" i="1"/>
  <c r="K5956" i="1"/>
  <c r="L5956" i="1"/>
  <c r="H5957" i="1"/>
  <c r="I5957" i="1"/>
  <c r="J5957" i="1"/>
  <c r="K5957" i="1"/>
  <c r="L5957" i="1"/>
  <c r="H5958" i="1"/>
  <c r="I5958" i="1"/>
  <c r="J5958" i="1"/>
  <c r="K5958" i="1"/>
  <c r="L5958" i="1"/>
  <c r="H5959" i="1"/>
  <c r="I5959" i="1"/>
  <c r="J5959" i="1"/>
  <c r="K5959" i="1"/>
  <c r="L5959" i="1"/>
  <c r="H5960" i="1"/>
  <c r="I5960" i="1"/>
  <c r="J5960" i="1"/>
  <c r="K5960" i="1"/>
  <c r="L5960" i="1"/>
  <c r="H5961" i="1"/>
  <c r="I5961" i="1"/>
  <c r="J5961" i="1"/>
  <c r="K5961" i="1"/>
  <c r="L5961" i="1"/>
  <c r="H5962" i="1"/>
  <c r="I5962" i="1"/>
  <c r="J5962" i="1"/>
  <c r="K5962" i="1"/>
  <c r="L5962" i="1"/>
  <c r="H5963" i="1"/>
  <c r="I5963" i="1"/>
  <c r="J5963" i="1"/>
  <c r="K5963" i="1"/>
  <c r="L5963" i="1"/>
  <c r="H5964" i="1"/>
  <c r="I5964" i="1"/>
  <c r="J5964" i="1"/>
  <c r="K5964" i="1"/>
  <c r="L5964" i="1"/>
  <c r="H5965" i="1"/>
  <c r="I5965" i="1"/>
  <c r="J5965" i="1"/>
  <c r="K5965" i="1"/>
  <c r="L5965" i="1"/>
  <c r="H5966" i="1"/>
  <c r="I5966" i="1"/>
  <c r="J5966" i="1"/>
  <c r="K5966" i="1"/>
  <c r="L5966" i="1"/>
  <c r="H5967" i="1"/>
  <c r="I5967" i="1"/>
  <c r="J5967" i="1"/>
  <c r="K5967" i="1"/>
  <c r="L5967" i="1"/>
  <c r="H5968" i="1"/>
  <c r="I5968" i="1"/>
  <c r="J5968" i="1"/>
  <c r="K5968" i="1"/>
  <c r="L5968" i="1"/>
  <c r="H5969" i="1"/>
  <c r="I5969" i="1"/>
  <c r="J5969" i="1"/>
  <c r="K5969" i="1"/>
  <c r="L5969" i="1"/>
  <c r="H5970" i="1"/>
  <c r="I5970" i="1"/>
  <c r="J5970" i="1"/>
  <c r="K5970" i="1"/>
  <c r="L5970" i="1"/>
  <c r="H5971" i="1"/>
  <c r="I5971" i="1"/>
  <c r="J5971" i="1"/>
  <c r="K5971" i="1"/>
  <c r="L5971" i="1"/>
  <c r="H5972" i="1"/>
  <c r="I5972" i="1"/>
  <c r="J5972" i="1"/>
  <c r="K5972" i="1"/>
  <c r="L5972" i="1"/>
  <c r="H5973" i="1"/>
  <c r="I5973" i="1"/>
  <c r="J5973" i="1"/>
  <c r="K5973" i="1"/>
  <c r="L5973" i="1"/>
  <c r="H5974" i="1"/>
  <c r="I5974" i="1"/>
  <c r="J5974" i="1"/>
  <c r="K5974" i="1"/>
  <c r="L5974" i="1"/>
  <c r="H5975" i="1"/>
  <c r="I5975" i="1"/>
  <c r="J5975" i="1"/>
  <c r="K5975" i="1"/>
  <c r="L5975" i="1"/>
  <c r="H5976" i="1"/>
  <c r="I5976" i="1"/>
  <c r="J5976" i="1"/>
  <c r="K5976" i="1"/>
  <c r="L5976" i="1"/>
  <c r="H5977" i="1"/>
  <c r="I5977" i="1"/>
  <c r="J5977" i="1"/>
  <c r="K5977" i="1"/>
  <c r="L5977" i="1"/>
  <c r="H5978" i="1"/>
  <c r="I5978" i="1"/>
  <c r="J5978" i="1"/>
  <c r="K5978" i="1"/>
  <c r="L5978" i="1"/>
  <c r="H5979" i="1"/>
  <c r="I5979" i="1"/>
  <c r="J5979" i="1"/>
  <c r="K5979" i="1"/>
  <c r="L5979" i="1"/>
  <c r="H5980" i="1"/>
  <c r="I5980" i="1"/>
  <c r="J5980" i="1"/>
  <c r="K5980" i="1"/>
  <c r="L5980" i="1"/>
  <c r="H5981" i="1"/>
  <c r="I5981" i="1"/>
  <c r="J5981" i="1"/>
  <c r="K5981" i="1"/>
  <c r="L5981" i="1"/>
  <c r="H5982" i="1"/>
  <c r="I5982" i="1"/>
  <c r="J5982" i="1"/>
  <c r="K5982" i="1"/>
  <c r="L5982" i="1"/>
  <c r="H5983" i="1"/>
  <c r="I5983" i="1"/>
  <c r="J5983" i="1"/>
  <c r="K5983" i="1"/>
  <c r="L5983" i="1"/>
  <c r="H5984" i="1"/>
  <c r="I5984" i="1"/>
  <c r="J5984" i="1"/>
  <c r="K5984" i="1"/>
  <c r="L5984" i="1"/>
  <c r="H5985" i="1"/>
  <c r="I5985" i="1"/>
  <c r="J5985" i="1"/>
  <c r="K5985" i="1"/>
  <c r="L5985" i="1"/>
  <c r="H5986" i="1"/>
  <c r="I5986" i="1"/>
  <c r="J5986" i="1"/>
  <c r="K5986" i="1"/>
  <c r="L5986" i="1"/>
  <c r="H5987" i="1"/>
  <c r="I5987" i="1"/>
  <c r="J5987" i="1"/>
  <c r="K5987" i="1"/>
  <c r="L5987" i="1"/>
  <c r="H5988" i="1"/>
  <c r="I5988" i="1"/>
  <c r="J5988" i="1"/>
  <c r="K5988" i="1"/>
  <c r="L5988" i="1"/>
  <c r="H5989" i="1"/>
  <c r="I5989" i="1"/>
  <c r="J5989" i="1"/>
  <c r="K5989" i="1"/>
  <c r="L5989" i="1"/>
  <c r="H5990" i="1"/>
  <c r="I5990" i="1"/>
  <c r="J5990" i="1"/>
  <c r="K5990" i="1"/>
  <c r="L5990" i="1"/>
  <c r="H5991" i="1"/>
  <c r="I5991" i="1"/>
  <c r="J5991" i="1"/>
  <c r="K5991" i="1"/>
  <c r="L5991" i="1"/>
  <c r="H5992" i="1"/>
  <c r="I5992" i="1"/>
  <c r="J5992" i="1"/>
  <c r="K5992" i="1"/>
  <c r="L5992" i="1"/>
  <c r="H5993" i="1"/>
  <c r="I5993" i="1"/>
  <c r="J5993" i="1"/>
  <c r="K5993" i="1"/>
  <c r="L5993" i="1"/>
  <c r="H5994" i="1"/>
  <c r="I5994" i="1"/>
  <c r="J5994" i="1"/>
  <c r="K5994" i="1"/>
  <c r="L5994" i="1"/>
  <c r="H5995" i="1"/>
  <c r="I5995" i="1"/>
  <c r="J5995" i="1"/>
  <c r="K5995" i="1"/>
  <c r="L5995" i="1"/>
  <c r="H5996" i="1"/>
  <c r="I5996" i="1"/>
  <c r="J5996" i="1"/>
  <c r="K5996" i="1"/>
  <c r="L5996" i="1"/>
  <c r="H5997" i="1"/>
  <c r="I5997" i="1"/>
  <c r="J5997" i="1"/>
  <c r="K5997" i="1"/>
  <c r="L5997" i="1"/>
  <c r="H5998" i="1"/>
  <c r="I5998" i="1"/>
  <c r="J5998" i="1"/>
  <c r="K5998" i="1"/>
  <c r="L5998" i="1"/>
  <c r="H5999" i="1"/>
  <c r="I5999" i="1"/>
  <c r="J5999" i="1"/>
  <c r="K5999" i="1"/>
  <c r="L5999" i="1"/>
  <c r="H6000" i="1"/>
  <c r="I6000" i="1"/>
  <c r="J6000" i="1"/>
  <c r="K6000" i="1"/>
  <c r="L6000" i="1"/>
  <c r="H6001" i="1"/>
  <c r="I6001" i="1"/>
  <c r="J6001" i="1"/>
  <c r="K6001" i="1"/>
  <c r="L6001" i="1"/>
  <c r="H6002" i="1"/>
  <c r="I6002" i="1"/>
  <c r="J6002" i="1"/>
  <c r="K6002" i="1"/>
  <c r="L6002" i="1"/>
  <c r="H6003" i="1"/>
  <c r="I6003" i="1"/>
  <c r="J6003" i="1"/>
  <c r="K6003" i="1"/>
  <c r="L6003" i="1"/>
  <c r="H6004" i="1"/>
  <c r="I6004" i="1"/>
  <c r="J6004" i="1"/>
  <c r="K6004" i="1"/>
  <c r="L6004" i="1"/>
  <c r="H6005" i="1"/>
  <c r="I6005" i="1"/>
  <c r="J6005" i="1"/>
  <c r="K6005" i="1"/>
  <c r="L6005" i="1"/>
  <c r="H6006" i="1"/>
  <c r="I6006" i="1"/>
  <c r="J6006" i="1"/>
  <c r="K6006" i="1"/>
  <c r="L6006" i="1"/>
  <c r="H6007" i="1"/>
  <c r="I6007" i="1"/>
  <c r="J6007" i="1"/>
  <c r="K6007" i="1"/>
  <c r="L6007" i="1"/>
  <c r="H6008" i="1"/>
  <c r="I6008" i="1"/>
  <c r="J6008" i="1"/>
  <c r="K6008" i="1"/>
  <c r="L6008" i="1"/>
  <c r="H6009" i="1"/>
  <c r="I6009" i="1"/>
  <c r="J6009" i="1"/>
  <c r="K6009" i="1"/>
  <c r="L6009" i="1"/>
  <c r="H6010" i="1"/>
  <c r="I6010" i="1"/>
  <c r="J6010" i="1"/>
  <c r="K6010" i="1"/>
  <c r="L6010" i="1"/>
  <c r="H6011" i="1"/>
  <c r="I6011" i="1"/>
  <c r="J6011" i="1"/>
  <c r="K6011" i="1"/>
  <c r="L6011" i="1"/>
  <c r="H6012" i="1"/>
  <c r="I6012" i="1"/>
  <c r="J6012" i="1"/>
  <c r="K6012" i="1"/>
  <c r="L6012" i="1"/>
  <c r="H6013" i="1"/>
  <c r="I6013" i="1"/>
  <c r="J6013" i="1"/>
  <c r="K6013" i="1"/>
  <c r="L6013" i="1"/>
  <c r="H6014" i="1"/>
  <c r="I6014" i="1"/>
  <c r="J6014" i="1"/>
  <c r="K6014" i="1"/>
  <c r="L6014" i="1"/>
  <c r="H6015" i="1"/>
  <c r="I6015" i="1"/>
  <c r="J6015" i="1"/>
  <c r="K6015" i="1"/>
  <c r="L6015" i="1"/>
  <c r="H6016" i="1"/>
  <c r="I6016" i="1"/>
  <c r="J6016" i="1"/>
  <c r="K6016" i="1"/>
  <c r="L6016" i="1"/>
  <c r="H6017" i="1"/>
  <c r="I6017" i="1"/>
  <c r="J6017" i="1"/>
  <c r="K6017" i="1"/>
  <c r="L6017" i="1"/>
  <c r="H6018" i="1"/>
  <c r="I6018" i="1"/>
  <c r="J6018" i="1"/>
  <c r="K6018" i="1"/>
  <c r="L6018" i="1"/>
  <c r="H6019" i="1"/>
  <c r="I6019" i="1"/>
  <c r="J6019" i="1"/>
  <c r="K6019" i="1"/>
  <c r="L6019" i="1"/>
  <c r="H6020" i="1"/>
  <c r="I6020" i="1"/>
  <c r="J6020" i="1"/>
  <c r="K6020" i="1"/>
  <c r="L6020" i="1"/>
  <c r="H6021" i="1"/>
  <c r="I6021" i="1"/>
  <c r="J6021" i="1"/>
  <c r="K6021" i="1"/>
  <c r="L6021" i="1"/>
  <c r="H6022" i="1"/>
  <c r="I6022" i="1"/>
  <c r="J6022" i="1"/>
  <c r="K6022" i="1"/>
  <c r="L6022" i="1"/>
  <c r="H6023" i="1"/>
  <c r="I6023" i="1"/>
  <c r="J6023" i="1"/>
  <c r="K6023" i="1"/>
  <c r="L6023" i="1"/>
  <c r="H6024" i="1"/>
  <c r="I6024" i="1"/>
  <c r="J6024" i="1"/>
  <c r="K6024" i="1"/>
  <c r="L6024" i="1"/>
  <c r="H6025" i="1"/>
  <c r="I6025" i="1"/>
  <c r="J6025" i="1"/>
  <c r="K6025" i="1"/>
  <c r="L6025" i="1"/>
  <c r="H6026" i="1"/>
  <c r="I6026" i="1"/>
  <c r="J6026" i="1"/>
  <c r="K6026" i="1"/>
  <c r="L6026" i="1"/>
  <c r="H6027" i="1"/>
  <c r="I6027" i="1"/>
  <c r="J6027" i="1"/>
  <c r="K6027" i="1"/>
  <c r="L6027" i="1"/>
  <c r="H6028" i="1"/>
  <c r="I6028" i="1"/>
  <c r="J6028" i="1"/>
  <c r="K6028" i="1"/>
  <c r="L6028" i="1"/>
  <c r="H6029" i="1"/>
  <c r="I6029" i="1"/>
  <c r="J6029" i="1"/>
  <c r="K6029" i="1"/>
  <c r="L6029" i="1"/>
  <c r="H6030" i="1"/>
  <c r="I6030" i="1"/>
  <c r="J6030" i="1"/>
  <c r="K6030" i="1"/>
  <c r="L6030" i="1"/>
  <c r="H6031" i="1"/>
  <c r="I6031" i="1"/>
  <c r="J6031" i="1"/>
  <c r="K6031" i="1"/>
  <c r="L6031" i="1"/>
  <c r="H6032" i="1"/>
  <c r="I6032" i="1"/>
  <c r="J6032" i="1"/>
  <c r="K6032" i="1"/>
  <c r="L6032" i="1"/>
  <c r="H6033" i="1"/>
  <c r="I6033" i="1"/>
  <c r="J6033" i="1"/>
  <c r="K6033" i="1"/>
  <c r="L6033" i="1"/>
  <c r="H6034" i="1"/>
  <c r="I6034" i="1"/>
  <c r="J6034" i="1"/>
  <c r="K6034" i="1"/>
  <c r="L6034" i="1"/>
  <c r="H6035" i="1"/>
  <c r="I6035" i="1"/>
  <c r="J6035" i="1"/>
  <c r="K6035" i="1"/>
  <c r="L6035" i="1"/>
  <c r="H6036" i="1"/>
  <c r="I6036" i="1"/>
  <c r="J6036" i="1"/>
  <c r="K6036" i="1"/>
  <c r="L6036" i="1"/>
  <c r="H6037" i="1"/>
  <c r="I6037" i="1"/>
  <c r="J6037" i="1"/>
  <c r="K6037" i="1"/>
  <c r="L6037" i="1"/>
  <c r="H6038" i="1"/>
  <c r="I6038" i="1"/>
  <c r="J6038" i="1"/>
  <c r="K6038" i="1"/>
  <c r="L6038" i="1"/>
  <c r="H6039" i="1"/>
  <c r="I6039" i="1"/>
  <c r="J6039" i="1"/>
  <c r="K6039" i="1"/>
  <c r="L6039" i="1"/>
  <c r="H6040" i="1"/>
  <c r="I6040" i="1"/>
  <c r="J6040" i="1"/>
  <c r="K6040" i="1"/>
  <c r="L6040" i="1"/>
  <c r="H6041" i="1"/>
  <c r="I6041" i="1"/>
  <c r="J6041" i="1"/>
  <c r="K6041" i="1"/>
  <c r="L6041" i="1"/>
  <c r="H6042" i="1"/>
  <c r="I6042" i="1"/>
  <c r="J6042" i="1"/>
  <c r="K6042" i="1"/>
  <c r="L6042" i="1"/>
  <c r="H6043" i="1"/>
  <c r="I6043" i="1"/>
  <c r="J6043" i="1"/>
  <c r="K6043" i="1"/>
  <c r="L6043" i="1"/>
  <c r="H6044" i="1"/>
  <c r="I6044" i="1"/>
  <c r="J6044" i="1"/>
  <c r="K6044" i="1"/>
  <c r="L6044" i="1"/>
  <c r="H6045" i="1"/>
  <c r="I6045" i="1"/>
  <c r="J6045" i="1"/>
  <c r="K6045" i="1"/>
  <c r="L6045" i="1"/>
  <c r="H6046" i="1"/>
  <c r="I6046" i="1"/>
  <c r="J6046" i="1"/>
  <c r="K6046" i="1"/>
  <c r="L6046" i="1"/>
  <c r="H6047" i="1"/>
  <c r="I6047" i="1"/>
  <c r="J6047" i="1"/>
  <c r="K6047" i="1"/>
  <c r="L6047" i="1"/>
  <c r="H6048" i="1"/>
  <c r="I6048" i="1"/>
  <c r="J6048" i="1"/>
  <c r="K6048" i="1"/>
  <c r="L6048" i="1"/>
  <c r="H6049" i="1"/>
  <c r="I6049" i="1"/>
  <c r="J6049" i="1"/>
  <c r="K6049" i="1"/>
  <c r="L6049" i="1"/>
  <c r="H6050" i="1"/>
  <c r="I6050" i="1"/>
  <c r="J6050" i="1"/>
  <c r="K6050" i="1"/>
  <c r="L6050" i="1"/>
  <c r="H6051" i="1"/>
  <c r="I6051" i="1"/>
  <c r="J6051" i="1"/>
  <c r="K6051" i="1"/>
  <c r="L6051" i="1"/>
  <c r="H6052" i="1"/>
  <c r="I6052" i="1"/>
  <c r="J6052" i="1"/>
  <c r="K6052" i="1"/>
  <c r="L6052" i="1"/>
  <c r="H6053" i="1"/>
  <c r="I6053" i="1"/>
  <c r="J6053" i="1"/>
  <c r="K6053" i="1"/>
  <c r="L6053" i="1"/>
  <c r="H6054" i="1"/>
  <c r="I6054" i="1"/>
  <c r="J6054" i="1"/>
  <c r="K6054" i="1"/>
  <c r="L6054" i="1"/>
  <c r="H6055" i="1"/>
  <c r="I6055" i="1"/>
  <c r="J6055" i="1"/>
  <c r="K6055" i="1"/>
  <c r="L6055" i="1"/>
  <c r="H6056" i="1"/>
  <c r="I6056" i="1"/>
  <c r="J6056" i="1"/>
  <c r="K6056" i="1"/>
  <c r="L6056" i="1"/>
  <c r="H6057" i="1"/>
  <c r="I6057" i="1"/>
  <c r="J6057" i="1"/>
  <c r="K6057" i="1"/>
  <c r="L6057" i="1"/>
  <c r="H6058" i="1"/>
  <c r="I6058" i="1"/>
  <c r="J6058" i="1"/>
  <c r="K6058" i="1"/>
  <c r="L6058" i="1"/>
  <c r="H6059" i="1"/>
  <c r="I6059" i="1"/>
  <c r="J6059" i="1"/>
  <c r="K6059" i="1"/>
  <c r="L6059" i="1"/>
  <c r="H6060" i="1"/>
  <c r="I6060" i="1"/>
  <c r="J6060" i="1"/>
  <c r="K6060" i="1"/>
  <c r="L6060" i="1"/>
  <c r="H6061" i="1"/>
  <c r="I6061" i="1"/>
  <c r="J6061" i="1"/>
  <c r="K6061" i="1"/>
  <c r="L6061" i="1"/>
  <c r="H6062" i="1"/>
  <c r="I6062" i="1"/>
  <c r="J6062" i="1"/>
  <c r="K6062" i="1"/>
  <c r="L6062" i="1"/>
  <c r="H6063" i="1"/>
  <c r="I6063" i="1"/>
  <c r="J6063" i="1"/>
  <c r="K6063" i="1"/>
  <c r="L6063" i="1"/>
  <c r="H6064" i="1"/>
  <c r="I6064" i="1"/>
  <c r="J6064" i="1"/>
  <c r="K6064" i="1"/>
  <c r="L6064" i="1"/>
  <c r="H6065" i="1"/>
  <c r="I6065" i="1"/>
  <c r="J6065" i="1"/>
  <c r="K6065" i="1"/>
  <c r="L6065" i="1"/>
  <c r="H6066" i="1"/>
  <c r="I6066" i="1"/>
  <c r="J6066" i="1"/>
  <c r="K6066" i="1"/>
  <c r="L6066" i="1"/>
  <c r="H6067" i="1"/>
  <c r="I6067" i="1"/>
  <c r="J6067" i="1"/>
  <c r="K6067" i="1"/>
  <c r="L6067" i="1"/>
  <c r="H6068" i="1"/>
  <c r="I6068" i="1"/>
  <c r="J6068" i="1"/>
  <c r="K6068" i="1"/>
  <c r="L6068" i="1"/>
  <c r="H6069" i="1"/>
  <c r="I6069" i="1"/>
  <c r="J6069" i="1"/>
  <c r="K6069" i="1"/>
  <c r="L6069" i="1"/>
  <c r="H6070" i="1"/>
  <c r="I6070" i="1"/>
  <c r="J6070" i="1"/>
  <c r="K6070" i="1"/>
  <c r="L6070" i="1"/>
  <c r="H6071" i="1"/>
  <c r="I6071" i="1"/>
  <c r="J6071" i="1"/>
  <c r="K6071" i="1"/>
  <c r="L6071" i="1"/>
  <c r="H6072" i="1"/>
  <c r="I6072" i="1"/>
  <c r="J6072" i="1"/>
  <c r="K6072" i="1"/>
  <c r="L6072" i="1"/>
  <c r="H6073" i="1"/>
  <c r="I6073" i="1"/>
  <c r="J6073" i="1"/>
  <c r="K6073" i="1"/>
  <c r="L6073" i="1"/>
  <c r="H6074" i="1"/>
  <c r="I6074" i="1"/>
  <c r="J6074" i="1"/>
  <c r="K6074" i="1"/>
  <c r="L6074" i="1"/>
  <c r="H6075" i="1"/>
  <c r="I6075" i="1"/>
  <c r="J6075" i="1"/>
  <c r="K6075" i="1"/>
  <c r="L6075" i="1"/>
  <c r="H6076" i="1"/>
  <c r="I6076" i="1"/>
  <c r="J6076" i="1"/>
  <c r="K6076" i="1"/>
  <c r="L6076" i="1"/>
  <c r="H6077" i="1"/>
  <c r="I6077" i="1"/>
  <c r="J6077" i="1"/>
  <c r="K6077" i="1"/>
  <c r="L6077" i="1"/>
  <c r="H6078" i="1"/>
  <c r="I6078" i="1"/>
  <c r="J6078" i="1"/>
  <c r="K6078" i="1"/>
  <c r="L6078" i="1"/>
  <c r="H6079" i="1"/>
  <c r="I6079" i="1"/>
  <c r="J6079" i="1"/>
  <c r="K6079" i="1"/>
  <c r="L6079" i="1"/>
  <c r="H6080" i="1"/>
  <c r="I6080" i="1"/>
  <c r="J6080" i="1"/>
  <c r="K6080" i="1"/>
  <c r="L6080" i="1"/>
  <c r="H6081" i="1"/>
  <c r="I6081" i="1"/>
  <c r="J6081" i="1"/>
  <c r="K6081" i="1"/>
  <c r="L6081" i="1"/>
  <c r="H6082" i="1"/>
  <c r="I6082" i="1"/>
  <c r="J6082" i="1"/>
  <c r="K6082" i="1"/>
  <c r="L6082" i="1"/>
  <c r="H6083" i="1"/>
  <c r="I6083" i="1"/>
  <c r="J6083" i="1"/>
  <c r="K6083" i="1"/>
  <c r="L6083" i="1"/>
  <c r="H6084" i="1"/>
  <c r="I6084" i="1"/>
  <c r="J6084" i="1"/>
  <c r="K6084" i="1"/>
  <c r="L6084" i="1"/>
  <c r="H6085" i="1"/>
  <c r="I6085" i="1"/>
  <c r="J6085" i="1"/>
  <c r="K6085" i="1"/>
  <c r="L6085" i="1"/>
  <c r="H6086" i="1"/>
  <c r="I6086" i="1"/>
  <c r="J6086" i="1"/>
  <c r="K6086" i="1"/>
  <c r="L6086" i="1"/>
  <c r="H6087" i="1"/>
  <c r="I6087" i="1"/>
  <c r="J6087" i="1"/>
  <c r="K6087" i="1"/>
  <c r="L6087" i="1"/>
  <c r="H6088" i="1"/>
  <c r="I6088" i="1"/>
  <c r="J6088" i="1"/>
  <c r="K6088" i="1"/>
  <c r="L6088" i="1"/>
  <c r="H6089" i="1"/>
  <c r="I6089" i="1"/>
  <c r="J6089" i="1"/>
  <c r="K6089" i="1"/>
  <c r="L6089" i="1"/>
  <c r="H6090" i="1"/>
  <c r="I6090" i="1"/>
  <c r="J6090" i="1"/>
  <c r="K6090" i="1"/>
  <c r="L6090" i="1"/>
  <c r="H6091" i="1"/>
  <c r="I6091" i="1"/>
  <c r="J6091" i="1"/>
  <c r="K6091" i="1"/>
  <c r="L6091" i="1"/>
  <c r="H6092" i="1"/>
  <c r="I6092" i="1"/>
  <c r="J6092" i="1"/>
  <c r="K6092" i="1"/>
  <c r="L6092" i="1"/>
  <c r="H6093" i="1"/>
  <c r="I6093" i="1"/>
  <c r="J6093" i="1"/>
  <c r="K6093" i="1"/>
  <c r="L6093" i="1"/>
  <c r="H6094" i="1"/>
  <c r="I6094" i="1"/>
  <c r="J6094" i="1"/>
  <c r="K6094" i="1"/>
  <c r="L6094" i="1"/>
  <c r="H6095" i="1"/>
  <c r="I6095" i="1"/>
  <c r="J6095" i="1"/>
  <c r="K6095" i="1"/>
  <c r="L6095" i="1"/>
  <c r="H6096" i="1"/>
  <c r="I6096" i="1"/>
  <c r="J6096" i="1"/>
  <c r="K6096" i="1"/>
  <c r="L6096" i="1"/>
  <c r="H6097" i="1"/>
  <c r="I6097" i="1"/>
  <c r="J6097" i="1"/>
  <c r="K6097" i="1"/>
  <c r="L6097" i="1"/>
  <c r="H6098" i="1"/>
  <c r="I6098" i="1"/>
  <c r="J6098" i="1"/>
  <c r="K6098" i="1"/>
  <c r="L6098" i="1"/>
  <c r="H6099" i="1"/>
  <c r="I6099" i="1"/>
  <c r="J6099" i="1"/>
  <c r="K6099" i="1"/>
  <c r="L6099" i="1"/>
  <c r="H6100" i="1"/>
  <c r="I6100" i="1"/>
  <c r="J6100" i="1"/>
  <c r="K6100" i="1"/>
  <c r="L6100" i="1"/>
  <c r="H6101" i="1"/>
  <c r="I6101" i="1"/>
  <c r="J6101" i="1"/>
  <c r="K6101" i="1"/>
  <c r="L6101" i="1"/>
  <c r="H6102" i="1"/>
  <c r="I6102" i="1"/>
  <c r="J6102" i="1"/>
  <c r="K6102" i="1"/>
  <c r="L6102" i="1"/>
  <c r="H6103" i="1"/>
  <c r="I6103" i="1"/>
  <c r="J6103" i="1"/>
  <c r="K6103" i="1"/>
  <c r="L6103" i="1"/>
  <c r="H6104" i="1"/>
  <c r="I6104" i="1"/>
  <c r="J6104" i="1"/>
  <c r="K6104" i="1"/>
  <c r="L6104" i="1"/>
  <c r="H6105" i="1"/>
  <c r="I6105" i="1"/>
  <c r="J6105" i="1"/>
  <c r="K6105" i="1"/>
  <c r="L6105" i="1"/>
  <c r="H6106" i="1"/>
  <c r="I6106" i="1"/>
  <c r="J6106" i="1"/>
  <c r="K6106" i="1"/>
  <c r="L6106" i="1"/>
  <c r="H6107" i="1"/>
  <c r="I6107" i="1"/>
  <c r="J6107" i="1"/>
  <c r="K6107" i="1"/>
  <c r="L6107" i="1"/>
  <c r="H6108" i="1"/>
  <c r="I6108" i="1"/>
  <c r="J6108" i="1"/>
  <c r="K6108" i="1"/>
  <c r="L6108" i="1"/>
  <c r="H6109" i="1"/>
  <c r="I6109" i="1"/>
  <c r="J6109" i="1"/>
  <c r="K6109" i="1"/>
  <c r="L6109" i="1"/>
  <c r="H6110" i="1"/>
  <c r="I6110" i="1"/>
  <c r="J6110" i="1"/>
  <c r="K6110" i="1"/>
  <c r="L6110" i="1"/>
  <c r="H6111" i="1"/>
  <c r="I6111" i="1"/>
  <c r="J6111" i="1"/>
  <c r="K6111" i="1"/>
  <c r="L6111" i="1"/>
  <c r="H6112" i="1"/>
  <c r="I6112" i="1"/>
  <c r="J6112" i="1"/>
  <c r="K6112" i="1"/>
  <c r="L6112" i="1"/>
  <c r="H6113" i="1"/>
  <c r="I6113" i="1"/>
  <c r="J6113" i="1"/>
  <c r="K6113" i="1"/>
  <c r="L6113" i="1"/>
  <c r="H6114" i="1"/>
  <c r="I6114" i="1"/>
  <c r="J6114" i="1"/>
  <c r="K6114" i="1"/>
  <c r="L6114" i="1"/>
  <c r="H6115" i="1"/>
  <c r="I6115" i="1"/>
  <c r="J6115" i="1"/>
  <c r="K6115" i="1"/>
  <c r="L6115" i="1"/>
  <c r="H6116" i="1"/>
  <c r="I6116" i="1"/>
  <c r="J6116" i="1"/>
  <c r="K6116" i="1"/>
  <c r="L6116" i="1"/>
  <c r="H6117" i="1"/>
  <c r="I6117" i="1"/>
  <c r="J6117" i="1"/>
  <c r="K6117" i="1"/>
  <c r="L6117" i="1"/>
  <c r="H6118" i="1"/>
  <c r="I6118" i="1"/>
  <c r="J6118" i="1"/>
  <c r="K6118" i="1"/>
  <c r="L6118" i="1"/>
  <c r="H6119" i="1"/>
  <c r="I6119" i="1"/>
  <c r="J6119" i="1"/>
  <c r="K6119" i="1"/>
  <c r="L6119" i="1"/>
  <c r="H6120" i="1"/>
  <c r="I6120" i="1"/>
  <c r="J6120" i="1"/>
  <c r="K6120" i="1"/>
  <c r="L6120" i="1"/>
  <c r="H6121" i="1"/>
  <c r="I6121" i="1"/>
  <c r="J6121" i="1"/>
  <c r="K6121" i="1"/>
  <c r="L6121" i="1"/>
  <c r="H6122" i="1"/>
  <c r="I6122" i="1"/>
  <c r="J6122" i="1"/>
  <c r="K6122" i="1"/>
  <c r="L6122" i="1"/>
  <c r="H6123" i="1"/>
  <c r="I6123" i="1"/>
  <c r="J6123" i="1"/>
  <c r="K6123" i="1"/>
  <c r="L6123" i="1"/>
  <c r="H6124" i="1"/>
  <c r="I6124" i="1"/>
  <c r="J6124" i="1"/>
  <c r="K6124" i="1"/>
  <c r="L6124" i="1"/>
  <c r="H6125" i="1"/>
  <c r="I6125" i="1"/>
  <c r="J6125" i="1"/>
  <c r="K6125" i="1"/>
  <c r="L6125" i="1"/>
  <c r="H6126" i="1"/>
  <c r="I6126" i="1"/>
  <c r="J6126" i="1"/>
  <c r="K6126" i="1"/>
  <c r="L6126" i="1"/>
  <c r="H6127" i="1"/>
  <c r="I6127" i="1"/>
  <c r="J6127" i="1"/>
  <c r="K6127" i="1"/>
  <c r="L6127" i="1"/>
  <c r="H6128" i="1"/>
  <c r="I6128" i="1"/>
  <c r="J6128" i="1"/>
  <c r="K6128" i="1"/>
  <c r="L6128" i="1"/>
  <c r="H6129" i="1"/>
  <c r="I6129" i="1"/>
  <c r="J6129" i="1"/>
  <c r="K6129" i="1"/>
  <c r="L6129" i="1"/>
  <c r="H6130" i="1"/>
  <c r="I6130" i="1"/>
  <c r="J6130" i="1"/>
  <c r="K6130" i="1"/>
  <c r="L6130" i="1"/>
  <c r="H6131" i="1"/>
  <c r="I6131" i="1"/>
  <c r="J6131" i="1"/>
  <c r="K6131" i="1"/>
  <c r="L6131" i="1"/>
  <c r="H6132" i="1"/>
  <c r="I6132" i="1"/>
  <c r="J6132" i="1"/>
  <c r="K6132" i="1"/>
  <c r="L6132" i="1"/>
  <c r="H6133" i="1"/>
  <c r="I6133" i="1"/>
  <c r="J6133" i="1"/>
  <c r="K6133" i="1"/>
  <c r="L6133" i="1"/>
  <c r="H6134" i="1"/>
  <c r="I6134" i="1"/>
  <c r="J6134" i="1"/>
  <c r="K6134" i="1"/>
  <c r="L6134" i="1"/>
  <c r="H6135" i="1"/>
  <c r="I6135" i="1"/>
  <c r="J6135" i="1"/>
  <c r="K6135" i="1"/>
  <c r="L6135" i="1"/>
  <c r="H6136" i="1"/>
  <c r="I6136" i="1"/>
  <c r="J6136" i="1"/>
  <c r="K6136" i="1"/>
  <c r="L6136" i="1"/>
  <c r="H6137" i="1"/>
  <c r="I6137" i="1"/>
  <c r="J6137" i="1"/>
  <c r="K6137" i="1"/>
  <c r="L6137" i="1"/>
  <c r="H6138" i="1"/>
  <c r="I6138" i="1"/>
  <c r="J6138" i="1"/>
  <c r="K6138" i="1"/>
  <c r="L6138" i="1"/>
  <c r="H6139" i="1"/>
  <c r="I6139" i="1"/>
  <c r="J6139" i="1"/>
  <c r="K6139" i="1"/>
  <c r="L6139" i="1"/>
  <c r="H6140" i="1"/>
  <c r="I6140" i="1"/>
  <c r="J6140" i="1"/>
  <c r="K6140" i="1"/>
  <c r="L6140" i="1"/>
  <c r="H6141" i="1"/>
  <c r="I6141" i="1"/>
  <c r="J6141" i="1"/>
  <c r="K6141" i="1"/>
  <c r="L6141" i="1"/>
  <c r="H6142" i="1"/>
  <c r="I6142" i="1"/>
  <c r="J6142" i="1"/>
  <c r="K6142" i="1"/>
  <c r="L6142" i="1"/>
  <c r="H6143" i="1"/>
  <c r="I6143" i="1"/>
  <c r="J6143" i="1"/>
  <c r="K6143" i="1"/>
  <c r="L6143" i="1"/>
  <c r="H6144" i="1"/>
  <c r="I6144" i="1"/>
  <c r="J6144" i="1"/>
  <c r="K6144" i="1"/>
  <c r="L6144" i="1"/>
  <c r="H6145" i="1"/>
  <c r="I6145" i="1"/>
  <c r="J6145" i="1"/>
  <c r="K6145" i="1"/>
  <c r="L6145" i="1"/>
  <c r="H6146" i="1"/>
  <c r="I6146" i="1"/>
  <c r="J6146" i="1"/>
  <c r="K6146" i="1"/>
  <c r="L6146" i="1"/>
  <c r="H6147" i="1"/>
  <c r="I6147" i="1"/>
  <c r="J6147" i="1"/>
  <c r="K6147" i="1"/>
  <c r="L6147" i="1"/>
  <c r="H6148" i="1"/>
  <c r="I6148" i="1"/>
  <c r="J6148" i="1"/>
  <c r="K6148" i="1"/>
  <c r="L6148" i="1"/>
  <c r="H6149" i="1"/>
  <c r="I6149" i="1"/>
  <c r="J6149" i="1"/>
  <c r="K6149" i="1"/>
  <c r="L6149" i="1"/>
  <c r="H6150" i="1"/>
  <c r="I6150" i="1"/>
  <c r="J6150" i="1"/>
  <c r="K6150" i="1"/>
  <c r="L6150" i="1"/>
  <c r="H6151" i="1"/>
  <c r="I6151" i="1"/>
  <c r="J6151" i="1"/>
  <c r="K6151" i="1"/>
  <c r="L6151" i="1"/>
  <c r="H6152" i="1"/>
  <c r="I6152" i="1"/>
  <c r="J6152" i="1"/>
  <c r="K6152" i="1"/>
  <c r="L6152" i="1"/>
  <c r="H6153" i="1"/>
  <c r="I6153" i="1"/>
  <c r="J6153" i="1"/>
  <c r="K6153" i="1"/>
  <c r="L6153" i="1"/>
  <c r="H6154" i="1"/>
  <c r="I6154" i="1"/>
  <c r="J6154" i="1"/>
  <c r="K6154" i="1"/>
  <c r="L6154" i="1"/>
  <c r="H6155" i="1"/>
  <c r="I6155" i="1"/>
  <c r="J6155" i="1"/>
  <c r="K6155" i="1"/>
  <c r="L6155" i="1"/>
  <c r="H6156" i="1"/>
  <c r="I6156" i="1"/>
  <c r="J6156" i="1"/>
  <c r="K6156" i="1"/>
  <c r="L6156" i="1"/>
  <c r="H6157" i="1"/>
  <c r="I6157" i="1"/>
  <c r="J6157" i="1"/>
  <c r="K6157" i="1"/>
  <c r="L6157" i="1"/>
  <c r="H6158" i="1"/>
  <c r="I6158" i="1"/>
  <c r="J6158" i="1"/>
  <c r="K6158" i="1"/>
  <c r="L6158" i="1"/>
  <c r="H6159" i="1"/>
  <c r="I6159" i="1"/>
  <c r="J6159" i="1"/>
  <c r="K6159" i="1"/>
  <c r="L6159" i="1"/>
  <c r="H6160" i="1"/>
  <c r="I6160" i="1"/>
  <c r="J6160" i="1"/>
  <c r="K6160" i="1"/>
  <c r="L6160" i="1"/>
  <c r="H6161" i="1"/>
  <c r="I6161" i="1"/>
  <c r="J6161" i="1"/>
  <c r="K6161" i="1"/>
  <c r="L6161" i="1"/>
  <c r="H6162" i="1"/>
  <c r="I6162" i="1"/>
  <c r="J6162" i="1"/>
  <c r="K6162" i="1"/>
  <c r="L6162" i="1"/>
  <c r="H6163" i="1"/>
  <c r="I6163" i="1"/>
  <c r="J6163" i="1"/>
  <c r="K6163" i="1"/>
  <c r="L6163" i="1"/>
  <c r="H6164" i="1"/>
  <c r="I6164" i="1"/>
  <c r="J6164" i="1"/>
  <c r="K6164" i="1"/>
  <c r="L6164" i="1"/>
  <c r="H6165" i="1"/>
  <c r="I6165" i="1"/>
  <c r="J6165" i="1"/>
  <c r="K6165" i="1"/>
  <c r="L6165" i="1"/>
  <c r="H6166" i="1"/>
  <c r="I6166" i="1"/>
  <c r="J6166" i="1"/>
  <c r="K6166" i="1"/>
  <c r="L6166" i="1"/>
  <c r="H6167" i="1"/>
  <c r="I6167" i="1"/>
  <c r="J6167" i="1"/>
  <c r="K6167" i="1"/>
  <c r="L6167" i="1"/>
  <c r="H6168" i="1"/>
  <c r="I6168" i="1"/>
  <c r="J6168" i="1"/>
  <c r="K6168" i="1"/>
  <c r="L6168" i="1"/>
  <c r="H6169" i="1"/>
  <c r="I6169" i="1"/>
  <c r="J6169" i="1"/>
  <c r="K6169" i="1"/>
  <c r="L6169" i="1"/>
  <c r="H6170" i="1"/>
  <c r="I6170" i="1"/>
  <c r="J6170" i="1"/>
  <c r="K6170" i="1"/>
  <c r="L6170" i="1"/>
  <c r="H6171" i="1"/>
  <c r="I6171" i="1"/>
  <c r="J6171" i="1"/>
  <c r="K6171" i="1"/>
  <c r="L6171" i="1"/>
  <c r="H6172" i="1"/>
  <c r="I6172" i="1"/>
  <c r="J6172" i="1"/>
  <c r="K6172" i="1"/>
  <c r="L6172" i="1"/>
  <c r="H6173" i="1"/>
  <c r="I6173" i="1"/>
  <c r="J6173" i="1"/>
  <c r="K6173" i="1"/>
  <c r="L6173" i="1"/>
  <c r="H6174" i="1"/>
  <c r="I6174" i="1"/>
  <c r="J6174" i="1"/>
  <c r="K6174" i="1"/>
  <c r="L6174" i="1"/>
  <c r="H6175" i="1"/>
  <c r="I6175" i="1"/>
  <c r="J6175" i="1"/>
  <c r="K6175" i="1"/>
  <c r="L6175" i="1"/>
  <c r="H6176" i="1"/>
  <c r="I6176" i="1"/>
  <c r="J6176" i="1"/>
  <c r="K6176" i="1"/>
  <c r="L6176" i="1"/>
  <c r="H6177" i="1"/>
  <c r="I6177" i="1"/>
  <c r="J6177" i="1"/>
  <c r="K6177" i="1"/>
  <c r="L6177" i="1"/>
  <c r="H6178" i="1"/>
  <c r="I6178" i="1"/>
  <c r="J6178" i="1"/>
  <c r="K6178" i="1"/>
  <c r="L6178" i="1"/>
  <c r="H6179" i="1"/>
  <c r="I6179" i="1"/>
  <c r="J6179" i="1"/>
  <c r="K6179" i="1"/>
  <c r="L6179" i="1"/>
  <c r="H6180" i="1"/>
  <c r="I6180" i="1"/>
  <c r="J6180" i="1"/>
  <c r="K6180" i="1"/>
  <c r="L6180" i="1"/>
  <c r="H6181" i="1"/>
  <c r="I6181" i="1"/>
  <c r="J6181" i="1"/>
  <c r="K6181" i="1"/>
  <c r="L6181" i="1"/>
  <c r="H6182" i="1"/>
  <c r="I6182" i="1"/>
  <c r="J6182" i="1"/>
  <c r="K6182" i="1"/>
  <c r="L6182" i="1"/>
  <c r="H6183" i="1"/>
  <c r="I6183" i="1"/>
  <c r="J6183" i="1"/>
  <c r="K6183" i="1"/>
  <c r="L6183" i="1"/>
  <c r="H6184" i="1"/>
  <c r="I6184" i="1"/>
  <c r="J6184" i="1"/>
  <c r="K6184" i="1"/>
  <c r="L6184" i="1"/>
  <c r="H6185" i="1"/>
  <c r="I6185" i="1"/>
  <c r="J6185" i="1"/>
  <c r="K6185" i="1"/>
  <c r="L6185" i="1"/>
  <c r="H6186" i="1"/>
  <c r="I6186" i="1"/>
  <c r="J6186" i="1"/>
  <c r="K6186" i="1"/>
  <c r="L6186" i="1"/>
  <c r="H6187" i="1"/>
  <c r="I6187" i="1"/>
  <c r="J6187" i="1"/>
  <c r="K6187" i="1"/>
  <c r="L6187" i="1"/>
  <c r="H6188" i="1"/>
  <c r="I6188" i="1"/>
  <c r="J6188" i="1"/>
  <c r="K6188" i="1"/>
  <c r="L6188" i="1"/>
  <c r="H6189" i="1"/>
  <c r="I6189" i="1"/>
  <c r="J6189" i="1"/>
  <c r="K6189" i="1"/>
  <c r="L6189" i="1"/>
  <c r="H6190" i="1"/>
  <c r="I6190" i="1"/>
  <c r="J6190" i="1"/>
  <c r="K6190" i="1"/>
  <c r="L6190" i="1"/>
  <c r="H6191" i="1"/>
  <c r="I6191" i="1"/>
  <c r="J6191" i="1"/>
  <c r="K6191" i="1"/>
  <c r="L6191" i="1"/>
  <c r="H6192" i="1"/>
  <c r="I6192" i="1"/>
  <c r="J6192" i="1"/>
  <c r="K6192" i="1"/>
  <c r="L6192" i="1"/>
  <c r="H6193" i="1"/>
  <c r="I6193" i="1"/>
  <c r="J6193" i="1"/>
  <c r="K6193" i="1"/>
  <c r="L6193" i="1"/>
  <c r="H6194" i="1"/>
  <c r="I6194" i="1"/>
  <c r="J6194" i="1"/>
  <c r="K6194" i="1"/>
  <c r="L6194" i="1"/>
  <c r="H6195" i="1"/>
  <c r="I6195" i="1"/>
  <c r="J6195" i="1"/>
  <c r="K6195" i="1"/>
  <c r="L6195" i="1"/>
  <c r="H6196" i="1"/>
  <c r="I6196" i="1"/>
  <c r="J6196" i="1"/>
  <c r="K6196" i="1"/>
  <c r="L6196" i="1"/>
  <c r="H6197" i="1"/>
  <c r="I6197" i="1"/>
  <c r="J6197" i="1"/>
  <c r="K6197" i="1"/>
  <c r="L6197" i="1"/>
  <c r="H6198" i="1"/>
  <c r="I6198" i="1"/>
  <c r="J6198" i="1"/>
  <c r="K6198" i="1"/>
  <c r="L6198" i="1"/>
  <c r="H6199" i="1"/>
  <c r="I6199" i="1"/>
  <c r="J6199" i="1"/>
  <c r="K6199" i="1"/>
  <c r="L6199" i="1"/>
  <c r="H6200" i="1"/>
  <c r="I6200" i="1"/>
  <c r="J6200" i="1"/>
  <c r="K6200" i="1"/>
  <c r="L6200" i="1"/>
  <c r="H6201" i="1"/>
  <c r="I6201" i="1"/>
  <c r="J6201" i="1"/>
  <c r="K6201" i="1"/>
  <c r="L6201" i="1"/>
  <c r="H6202" i="1"/>
  <c r="I6202" i="1"/>
  <c r="J6202" i="1"/>
  <c r="K6202" i="1"/>
  <c r="L6202" i="1"/>
  <c r="H6203" i="1"/>
  <c r="I6203" i="1"/>
  <c r="J6203" i="1"/>
  <c r="K6203" i="1"/>
  <c r="L6203" i="1"/>
  <c r="H6204" i="1"/>
  <c r="I6204" i="1"/>
  <c r="J6204" i="1"/>
  <c r="K6204" i="1"/>
  <c r="L6204" i="1"/>
  <c r="H6205" i="1"/>
  <c r="I6205" i="1"/>
  <c r="J6205" i="1"/>
  <c r="K6205" i="1"/>
  <c r="L6205" i="1"/>
  <c r="H6206" i="1"/>
  <c r="I6206" i="1"/>
  <c r="J6206" i="1"/>
  <c r="K6206" i="1"/>
  <c r="L6206" i="1"/>
  <c r="H6207" i="1"/>
  <c r="I6207" i="1"/>
  <c r="J6207" i="1"/>
  <c r="K6207" i="1"/>
  <c r="L6207" i="1"/>
  <c r="H6208" i="1"/>
  <c r="I6208" i="1"/>
  <c r="J6208" i="1"/>
  <c r="K6208" i="1"/>
  <c r="L6208" i="1"/>
  <c r="H6209" i="1"/>
  <c r="I6209" i="1"/>
  <c r="J6209" i="1"/>
  <c r="K6209" i="1"/>
  <c r="L6209" i="1"/>
  <c r="H6210" i="1"/>
  <c r="I6210" i="1"/>
  <c r="J6210" i="1"/>
  <c r="K6210" i="1"/>
  <c r="L6210" i="1"/>
  <c r="H6211" i="1"/>
  <c r="I6211" i="1"/>
  <c r="J6211" i="1"/>
  <c r="K6211" i="1"/>
  <c r="L6211" i="1"/>
  <c r="H6212" i="1"/>
  <c r="I6212" i="1"/>
  <c r="J6212" i="1"/>
  <c r="K6212" i="1"/>
  <c r="L6212" i="1"/>
  <c r="H6213" i="1"/>
  <c r="I6213" i="1"/>
  <c r="J6213" i="1"/>
  <c r="K6213" i="1"/>
  <c r="L6213" i="1"/>
  <c r="H6214" i="1"/>
  <c r="I6214" i="1"/>
  <c r="J6214" i="1"/>
  <c r="K6214" i="1"/>
  <c r="L6214" i="1"/>
  <c r="H6215" i="1"/>
  <c r="I6215" i="1"/>
  <c r="J6215" i="1"/>
  <c r="K6215" i="1"/>
  <c r="L6215" i="1"/>
  <c r="H6216" i="1"/>
  <c r="I6216" i="1"/>
  <c r="J6216" i="1"/>
  <c r="K6216" i="1"/>
  <c r="L6216" i="1"/>
  <c r="H6217" i="1"/>
  <c r="I6217" i="1"/>
  <c r="J6217" i="1"/>
  <c r="K6217" i="1"/>
  <c r="L6217" i="1"/>
  <c r="H6218" i="1"/>
  <c r="I6218" i="1"/>
  <c r="J6218" i="1"/>
  <c r="K6218" i="1"/>
  <c r="L6218" i="1"/>
  <c r="H6219" i="1"/>
  <c r="I6219" i="1"/>
  <c r="J6219" i="1"/>
  <c r="K6219" i="1"/>
  <c r="L6219" i="1"/>
  <c r="H6220" i="1"/>
  <c r="I6220" i="1"/>
  <c r="J6220" i="1"/>
  <c r="K6220" i="1"/>
  <c r="L6220" i="1"/>
  <c r="H6221" i="1"/>
  <c r="I6221" i="1"/>
  <c r="J6221" i="1"/>
  <c r="K6221" i="1"/>
  <c r="L6221" i="1"/>
  <c r="H6222" i="1"/>
  <c r="I6222" i="1"/>
  <c r="J6222" i="1"/>
  <c r="K6222" i="1"/>
  <c r="L6222" i="1"/>
  <c r="H6223" i="1"/>
  <c r="I6223" i="1"/>
  <c r="J6223" i="1"/>
  <c r="K6223" i="1"/>
  <c r="L6223" i="1"/>
  <c r="H6224" i="1"/>
  <c r="I6224" i="1"/>
  <c r="J6224" i="1"/>
  <c r="K6224" i="1"/>
  <c r="L6224" i="1"/>
  <c r="H6225" i="1"/>
  <c r="I6225" i="1"/>
  <c r="J6225" i="1"/>
  <c r="K6225" i="1"/>
  <c r="L6225" i="1"/>
  <c r="H6226" i="1"/>
  <c r="I6226" i="1"/>
  <c r="J6226" i="1"/>
  <c r="K6226" i="1"/>
  <c r="L6226" i="1"/>
  <c r="H6227" i="1"/>
  <c r="I6227" i="1"/>
  <c r="J6227" i="1"/>
  <c r="K6227" i="1"/>
  <c r="L6227" i="1"/>
  <c r="H6228" i="1"/>
  <c r="I6228" i="1"/>
  <c r="J6228" i="1"/>
  <c r="K6228" i="1"/>
  <c r="L6228" i="1"/>
  <c r="H6229" i="1"/>
  <c r="I6229" i="1"/>
  <c r="J6229" i="1"/>
  <c r="K6229" i="1"/>
  <c r="L6229" i="1"/>
  <c r="H6230" i="1"/>
  <c r="I6230" i="1"/>
  <c r="J6230" i="1"/>
  <c r="K6230" i="1"/>
  <c r="L6230" i="1"/>
  <c r="H6231" i="1"/>
  <c r="I6231" i="1"/>
  <c r="J6231" i="1"/>
  <c r="K6231" i="1"/>
  <c r="L6231" i="1"/>
  <c r="H6232" i="1"/>
  <c r="I6232" i="1"/>
  <c r="J6232" i="1"/>
  <c r="K6232" i="1"/>
  <c r="L6232" i="1"/>
  <c r="H6233" i="1"/>
  <c r="I6233" i="1"/>
  <c r="J6233" i="1"/>
  <c r="K6233" i="1"/>
  <c r="L6233" i="1"/>
  <c r="H6234" i="1"/>
  <c r="I6234" i="1"/>
  <c r="J6234" i="1"/>
  <c r="K6234" i="1"/>
  <c r="L6234" i="1"/>
  <c r="H6235" i="1"/>
  <c r="I6235" i="1"/>
  <c r="J6235" i="1"/>
  <c r="K6235" i="1"/>
  <c r="L6235" i="1"/>
  <c r="H6236" i="1"/>
  <c r="I6236" i="1"/>
  <c r="J6236" i="1"/>
  <c r="K6236" i="1"/>
  <c r="L6236" i="1"/>
  <c r="H6237" i="1"/>
  <c r="I6237" i="1"/>
  <c r="J6237" i="1"/>
  <c r="K6237" i="1"/>
  <c r="L6237" i="1"/>
  <c r="H6238" i="1"/>
  <c r="I6238" i="1"/>
  <c r="J6238" i="1"/>
  <c r="K6238" i="1"/>
  <c r="L6238" i="1"/>
  <c r="H6239" i="1"/>
  <c r="I6239" i="1"/>
  <c r="J6239" i="1"/>
  <c r="K6239" i="1"/>
  <c r="L6239" i="1"/>
  <c r="H6240" i="1"/>
  <c r="I6240" i="1"/>
  <c r="J6240" i="1"/>
  <c r="K6240" i="1"/>
  <c r="L6240" i="1"/>
  <c r="H6241" i="1"/>
  <c r="I6241" i="1"/>
  <c r="J6241" i="1"/>
  <c r="K6241" i="1"/>
  <c r="L6241" i="1"/>
  <c r="H6242" i="1"/>
  <c r="I6242" i="1"/>
  <c r="J6242" i="1"/>
  <c r="K6242" i="1"/>
  <c r="L6242" i="1"/>
  <c r="H6243" i="1"/>
  <c r="I6243" i="1"/>
  <c r="J6243" i="1"/>
  <c r="K6243" i="1"/>
  <c r="L6243" i="1"/>
  <c r="H6244" i="1"/>
  <c r="I6244" i="1"/>
  <c r="J6244" i="1"/>
  <c r="K6244" i="1"/>
  <c r="L6244" i="1"/>
  <c r="H6245" i="1"/>
  <c r="I6245" i="1"/>
  <c r="J6245" i="1"/>
  <c r="K6245" i="1"/>
  <c r="L6245" i="1"/>
  <c r="H6246" i="1"/>
  <c r="I6246" i="1"/>
  <c r="J6246" i="1"/>
  <c r="K6246" i="1"/>
  <c r="L6246" i="1"/>
  <c r="H6247" i="1"/>
  <c r="I6247" i="1"/>
  <c r="J6247" i="1"/>
  <c r="K6247" i="1"/>
  <c r="L6247" i="1"/>
  <c r="H6248" i="1"/>
  <c r="I6248" i="1"/>
  <c r="J6248" i="1"/>
  <c r="K6248" i="1"/>
  <c r="L6248" i="1"/>
  <c r="H6249" i="1"/>
  <c r="I6249" i="1"/>
  <c r="J6249" i="1"/>
  <c r="K6249" i="1"/>
  <c r="L6249" i="1"/>
  <c r="H6250" i="1"/>
  <c r="I6250" i="1"/>
  <c r="J6250" i="1"/>
  <c r="K6250" i="1"/>
  <c r="L6250" i="1"/>
  <c r="H6251" i="1"/>
  <c r="I6251" i="1"/>
  <c r="J6251" i="1"/>
  <c r="K6251" i="1"/>
  <c r="L6251" i="1"/>
  <c r="H6252" i="1"/>
  <c r="I6252" i="1"/>
  <c r="J6252" i="1"/>
  <c r="K6252" i="1"/>
  <c r="L6252" i="1"/>
  <c r="H6253" i="1"/>
  <c r="I6253" i="1"/>
  <c r="J6253" i="1"/>
  <c r="K6253" i="1"/>
  <c r="L6253" i="1"/>
  <c r="H6254" i="1"/>
  <c r="I6254" i="1"/>
  <c r="J6254" i="1"/>
  <c r="K6254" i="1"/>
  <c r="L6254" i="1"/>
  <c r="H6255" i="1"/>
  <c r="I6255" i="1"/>
  <c r="J6255" i="1"/>
  <c r="K6255" i="1"/>
  <c r="L6255" i="1"/>
  <c r="H6256" i="1"/>
  <c r="I6256" i="1"/>
  <c r="J6256" i="1"/>
  <c r="K6256" i="1"/>
  <c r="L6256" i="1"/>
  <c r="H6257" i="1"/>
  <c r="I6257" i="1"/>
  <c r="J6257" i="1"/>
  <c r="K6257" i="1"/>
  <c r="L6257" i="1"/>
  <c r="H6258" i="1"/>
  <c r="I6258" i="1"/>
  <c r="J6258" i="1"/>
  <c r="K6258" i="1"/>
  <c r="L6258" i="1"/>
  <c r="H6259" i="1"/>
  <c r="I6259" i="1"/>
  <c r="J6259" i="1"/>
  <c r="K6259" i="1"/>
  <c r="L6259" i="1"/>
  <c r="H6260" i="1"/>
  <c r="I6260" i="1"/>
  <c r="J6260" i="1"/>
  <c r="K6260" i="1"/>
  <c r="L6260" i="1"/>
  <c r="H6261" i="1"/>
  <c r="I6261" i="1"/>
  <c r="J6261" i="1"/>
  <c r="K6261" i="1"/>
  <c r="L6261" i="1"/>
  <c r="H6262" i="1"/>
  <c r="I6262" i="1"/>
  <c r="J6262" i="1"/>
  <c r="K6262" i="1"/>
  <c r="L6262" i="1"/>
  <c r="H6263" i="1"/>
  <c r="I6263" i="1"/>
  <c r="J6263" i="1"/>
  <c r="K6263" i="1"/>
  <c r="L6263" i="1"/>
  <c r="H6264" i="1"/>
  <c r="I6264" i="1"/>
  <c r="J6264" i="1"/>
  <c r="K6264" i="1"/>
  <c r="L6264" i="1"/>
  <c r="H6265" i="1"/>
  <c r="I6265" i="1"/>
  <c r="J6265" i="1"/>
  <c r="K6265" i="1"/>
  <c r="L6265" i="1"/>
  <c r="H6266" i="1"/>
  <c r="I6266" i="1"/>
  <c r="J6266" i="1"/>
  <c r="K6266" i="1"/>
  <c r="L6266" i="1"/>
  <c r="H6267" i="1"/>
  <c r="I6267" i="1"/>
  <c r="J6267" i="1"/>
  <c r="K6267" i="1"/>
  <c r="L6267" i="1"/>
  <c r="H6268" i="1"/>
  <c r="I6268" i="1"/>
  <c r="J6268" i="1"/>
  <c r="K6268" i="1"/>
  <c r="L6268" i="1"/>
  <c r="H6269" i="1"/>
  <c r="I6269" i="1"/>
  <c r="J6269" i="1"/>
  <c r="K6269" i="1"/>
  <c r="L6269" i="1"/>
  <c r="H6270" i="1"/>
  <c r="I6270" i="1"/>
  <c r="J6270" i="1"/>
  <c r="K6270" i="1"/>
  <c r="L6270" i="1"/>
  <c r="H6271" i="1"/>
  <c r="I6271" i="1"/>
  <c r="J6271" i="1"/>
  <c r="K6271" i="1"/>
  <c r="L6271" i="1"/>
  <c r="H6272" i="1"/>
  <c r="I6272" i="1"/>
  <c r="J6272" i="1"/>
  <c r="K6272" i="1"/>
  <c r="L6272" i="1"/>
  <c r="H6273" i="1"/>
  <c r="I6273" i="1"/>
  <c r="J6273" i="1"/>
  <c r="K6273" i="1"/>
  <c r="L6273" i="1"/>
  <c r="H6274" i="1"/>
  <c r="I6274" i="1"/>
  <c r="J6274" i="1"/>
  <c r="K6274" i="1"/>
  <c r="L6274" i="1"/>
  <c r="H6275" i="1"/>
  <c r="I6275" i="1"/>
  <c r="J6275" i="1"/>
  <c r="K6275" i="1"/>
  <c r="L6275" i="1"/>
  <c r="H6276" i="1"/>
  <c r="I6276" i="1"/>
  <c r="J6276" i="1"/>
  <c r="K6276" i="1"/>
  <c r="L6276" i="1"/>
  <c r="H6277" i="1"/>
  <c r="I6277" i="1"/>
  <c r="J6277" i="1"/>
  <c r="K6277" i="1"/>
  <c r="L6277" i="1"/>
  <c r="H6278" i="1"/>
  <c r="I6278" i="1"/>
  <c r="J6278" i="1"/>
  <c r="K6278" i="1"/>
  <c r="L6278" i="1"/>
  <c r="H6279" i="1"/>
  <c r="I6279" i="1"/>
  <c r="J6279" i="1"/>
  <c r="K6279" i="1"/>
  <c r="L6279" i="1"/>
  <c r="H6280" i="1"/>
  <c r="I6280" i="1"/>
  <c r="J6280" i="1"/>
  <c r="K6280" i="1"/>
  <c r="L6280" i="1"/>
  <c r="H6281" i="1"/>
  <c r="I6281" i="1"/>
  <c r="J6281" i="1"/>
  <c r="K6281" i="1"/>
  <c r="L6281" i="1"/>
  <c r="H6282" i="1"/>
  <c r="I6282" i="1"/>
  <c r="J6282" i="1"/>
  <c r="K6282" i="1"/>
  <c r="L6282" i="1"/>
  <c r="H6283" i="1"/>
  <c r="I6283" i="1"/>
  <c r="J6283" i="1"/>
  <c r="K6283" i="1"/>
  <c r="L6283" i="1"/>
  <c r="H6284" i="1"/>
  <c r="I6284" i="1"/>
  <c r="J6284" i="1"/>
  <c r="K6284" i="1"/>
  <c r="L6284" i="1"/>
  <c r="H6285" i="1"/>
  <c r="I6285" i="1"/>
  <c r="J6285" i="1"/>
  <c r="K6285" i="1"/>
  <c r="L6285" i="1"/>
  <c r="H6286" i="1"/>
  <c r="I6286" i="1"/>
  <c r="J6286" i="1"/>
  <c r="K6286" i="1"/>
  <c r="L6286" i="1"/>
  <c r="H6287" i="1"/>
  <c r="I6287" i="1"/>
  <c r="J6287" i="1"/>
  <c r="K6287" i="1"/>
  <c r="L6287" i="1"/>
  <c r="H6288" i="1"/>
  <c r="I6288" i="1"/>
  <c r="J6288" i="1"/>
  <c r="K6288" i="1"/>
  <c r="L6288" i="1"/>
  <c r="H6289" i="1"/>
  <c r="I6289" i="1"/>
  <c r="J6289" i="1"/>
  <c r="K6289" i="1"/>
  <c r="L6289" i="1"/>
  <c r="H6290" i="1"/>
  <c r="I6290" i="1"/>
  <c r="J6290" i="1"/>
  <c r="K6290" i="1"/>
  <c r="L6290" i="1"/>
  <c r="H6291" i="1"/>
  <c r="I6291" i="1"/>
  <c r="J6291" i="1"/>
  <c r="K6291" i="1"/>
  <c r="L6291" i="1"/>
  <c r="H6292" i="1"/>
  <c r="I6292" i="1"/>
  <c r="J6292" i="1"/>
  <c r="K6292" i="1"/>
  <c r="L6292" i="1"/>
  <c r="H6293" i="1"/>
  <c r="I6293" i="1"/>
  <c r="J6293" i="1"/>
  <c r="K6293" i="1"/>
  <c r="L6293" i="1"/>
  <c r="H6294" i="1"/>
  <c r="I6294" i="1"/>
  <c r="J6294" i="1"/>
  <c r="K6294" i="1"/>
  <c r="L6294" i="1"/>
  <c r="H6295" i="1"/>
  <c r="I6295" i="1"/>
  <c r="J6295" i="1"/>
  <c r="K6295" i="1"/>
  <c r="L6295" i="1"/>
  <c r="H6296" i="1"/>
  <c r="I6296" i="1"/>
  <c r="J6296" i="1"/>
  <c r="K6296" i="1"/>
  <c r="L6296" i="1"/>
  <c r="H6297" i="1"/>
  <c r="I6297" i="1"/>
  <c r="J6297" i="1"/>
  <c r="K6297" i="1"/>
  <c r="L6297" i="1"/>
  <c r="H6298" i="1"/>
  <c r="I6298" i="1"/>
  <c r="J6298" i="1"/>
  <c r="K6298" i="1"/>
  <c r="L6298" i="1"/>
  <c r="H6299" i="1"/>
  <c r="I6299" i="1"/>
  <c r="J6299" i="1"/>
  <c r="K6299" i="1"/>
  <c r="L6299" i="1"/>
  <c r="H6300" i="1"/>
  <c r="I6300" i="1"/>
  <c r="J6300" i="1"/>
  <c r="K6300" i="1"/>
  <c r="L6300" i="1"/>
  <c r="H6301" i="1"/>
  <c r="I6301" i="1"/>
  <c r="J6301" i="1"/>
  <c r="K6301" i="1"/>
  <c r="L6301" i="1"/>
  <c r="H6302" i="1"/>
  <c r="I6302" i="1"/>
  <c r="J6302" i="1"/>
  <c r="K6302" i="1"/>
  <c r="L6302" i="1"/>
  <c r="H6303" i="1"/>
  <c r="I6303" i="1"/>
  <c r="J6303" i="1"/>
  <c r="K6303" i="1"/>
  <c r="L6303" i="1"/>
  <c r="H6304" i="1"/>
  <c r="I6304" i="1"/>
  <c r="J6304" i="1"/>
  <c r="K6304" i="1"/>
  <c r="L6304" i="1"/>
  <c r="H6305" i="1"/>
  <c r="I6305" i="1"/>
  <c r="J6305" i="1"/>
  <c r="K6305" i="1"/>
  <c r="L6305" i="1"/>
  <c r="H6306" i="1"/>
  <c r="I6306" i="1"/>
  <c r="J6306" i="1"/>
  <c r="K6306" i="1"/>
  <c r="L6306" i="1"/>
  <c r="H6307" i="1"/>
  <c r="I6307" i="1"/>
  <c r="J6307" i="1"/>
  <c r="K6307" i="1"/>
  <c r="L6307" i="1"/>
  <c r="H6308" i="1"/>
  <c r="I6308" i="1"/>
  <c r="J6308" i="1"/>
  <c r="K6308" i="1"/>
  <c r="L6308" i="1"/>
  <c r="H6309" i="1"/>
  <c r="I6309" i="1"/>
  <c r="J6309" i="1"/>
  <c r="K6309" i="1"/>
  <c r="L6309" i="1"/>
  <c r="H6310" i="1"/>
  <c r="I6310" i="1"/>
  <c r="J6310" i="1"/>
  <c r="K6310" i="1"/>
  <c r="L6310" i="1"/>
  <c r="H6311" i="1"/>
  <c r="I6311" i="1"/>
  <c r="J6311" i="1"/>
  <c r="K6311" i="1"/>
  <c r="L6311" i="1"/>
  <c r="H6312" i="1"/>
  <c r="I6312" i="1"/>
  <c r="J6312" i="1"/>
  <c r="K6312" i="1"/>
  <c r="L6312" i="1"/>
  <c r="H6313" i="1"/>
  <c r="I6313" i="1"/>
  <c r="J6313" i="1"/>
  <c r="K6313" i="1"/>
  <c r="L6313" i="1"/>
  <c r="H6314" i="1"/>
  <c r="I6314" i="1"/>
  <c r="J6314" i="1"/>
  <c r="K6314" i="1"/>
  <c r="L6314" i="1"/>
  <c r="H6315" i="1"/>
  <c r="I6315" i="1"/>
  <c r="J6315" i="1"/>
  <c r="K6315" i="1"/>
  <c r="L6315" i="1"/>
  <c r="H6316" i="1"/>
  <c r="I6316" i="1"/>
  <c r="J6316" i="1"/>
  <c r="K6316" i="1"/>
  <c r="L6316" i="1"/>
  <c r="H6317" i="1"/>
  <c r="I6317" i="1"/>
  <c r="J6317" i="1"/>
  <c r="K6317" i="1"/>
  <c r="L6317" i="1"/>
  <c r="H6318" i="1"/>
  <c r="I6318" i="1"/>
  <c r="J6318" i="1"/>
  <c r="K6318" i="1"/>
  <c r="L6318" i="1"/>
  <c r="H6319" i="1"/>
  <c r="I6319" i="1"/>
  <c r="J6319" i="1"/>
  <c r="K6319" i="1"/>
  <c r="L6319" i="1"/>
  <c r="H6320" i="1"/>
  <c r="I6320" i="1"/>
  <c r="J6320" i="1"/>
  <c r="K6320" i="1"/>
  <c r="L6320" i="1"/>
  <c r="H6321" i="1"/>
  <c r="I6321" i="1"/>
  <c r="J6321" i="1"/>
  <c r="K6321" i="1"/>
  <c r="L6321" i="1"/>
  <c r="H6322" i="1"/>
  <c r="I6322" i="1"/>
  <c r="J6322" i="1"/>
  <c r="K6322" i="1"/>
  <c r="L6322" i="1"/>
  <c r="H6323" i="1"/>
  <c r="I6323" i="1"/>
  <c r="J6323" i="1"/>
  <c r="K6323" i="1"/>
  <c r="L6323" i="1"/>
  <c r="H6324" i="1"/>
  <c r="I6324" i="1"/>
  <c r="J6324" i="1"/>
  <c r="K6324" i="1"/>
  <c r="L6324" i="1"/>
  <c r="H6325" i="1"/>
  <c r="I6325" i="1"/>
  <c r="J6325" i="1"/>
  <c r="K6325" i="1"/>
  <c r="L6325" i="1"/>
  <c r="H6326" i="1"/>
  <c r="I6326" i="1"/>
  <c r="J6326" i="1"/>
  <c r="K6326" i="1"/>
  <c r="L6326" i="1"/>
  <c r="H6327" i="1"/>
  <c r="I6327" i="1"/>
  <c r="J6327" i="1"/>
  <c r="K6327" i="1"/>
  <c r="L6327" i="1"/>
  <c r="H6328" i="1"/>
  <c r="I6328" i="1"/>
  <c r="J6328" i="1"/>
  <c r="K6328" i="1"/>
  <c r="L6328" i="1"/>
  <c r="H6329" i="1"/>
  <c r="I6329" i="1"/>
  <c r="J6329" i="1"/>
  <c r="K6329" i="1"/>
  <c r="L6329" i="1"/>
  <c r="H6330" i="1"/>
  <c r="I6330" i="1"/>
  <c r="J6330" i="1"/>
  <c r="K6330" i="1"/>
  <c r="L6330" i="1"/>
  <c r="H6331" i="1"/>
  <c r="I6331" i="1"/>
  <c r="J6331" i="1"/>
  <c r="K6331" i="1"/>
  <c r="L6331" i="1"/>
  <c r="H6332" i="1"/>
  <c r="I6332" i="1"/>
  <c r="J6332" i="1"/>
  <c r="K6332" i="1"/>
  <c r="L6332" i="1"/>
  <c r="H6333" i="1"/>
  <c r="I6333" i="1"/>
  <c r="J6333" i="1"/>
  <c r="K6333" i="1"/>
  <c r="L6333" i="1"/>
  <c r="H6334" i="1"/>
  <c r="I6334" i="1"/>
  <c r="J6334" i="1"/>
  <c r="K6334" i="1"/>
  <c r="L6334" i="1"/>
  <c r="H6335" i="1"/>
  <c r="I6335" i="1"/>
  <c r="J6335" i="1"/>
  <c r="K6335" i="1"/>
  <c r="L6335" i="1"/>
  <c r="H6336" i="1"/>
  <c r="I6336" i="1"/>
  <c r="J6336" i="1"/>
  <c r="K6336" i="1"/>
  <c r="L6336" i="1"/>
  <c r="H6337" i="1"/>
  <c r="I6337" i="1"/>
  <c r="J6337" i="1"/>
  <c r="K6337" i="1"/>
  <c r="L6337" i="1"/>
  <c r="H6338" i="1"/>
  <c r="I6338" i="1"/>
  <c r="J6338" i="1"/>
  <c r="K6338" i="1"/>
  <c r="L6338" i="1"/>
  <c r="H6339" i="1"/>
  <c r="I6339" i="1"/>
  <c r="J6339" i="1"/>
  <c r="K6339" i="1"/>
  <c r="L6339" i="1"/>
  <c r="H6340" i="1"/>
  <c r="I6340" i="1"/>
  <c r="J6340" i="1"/>
  <c r="K6340" i="1"/>
  <c r="L6340" i="1"/>
  <c r="H6341" i="1"/>
  <c r="I6341" i="1"/>
  <c r="J6341" i="1"/>
  <c r="K6341" i="1"/>
  <c r="L6341" i="1"/>
  <c r="H6342" i="1"/>
  <c r="I6342" i="1"/>
  <c r="J6342" i="1"/>
  <c r="K6342" i="1"/>
  <c r="L6342" i="1"/>
  <c r="H6343" i="1"/>
  <c r="I6343" i="1"/>
  <c r="J6343" i="1"/>
  <c r="K6343" i="1"/>
  <c r="L6343" i="1"/>
  <c r="H6344" i="1"/>
  <c r="I6344" i="1"/>
  <c r="J6344" i="1"/>
  <c r="K6344" i="1"/>
  <c r="L6344" i="1"/>
  <c r="H6345" i="1"/>
  <c r="I6345" i="1"/>
  <c r="J6345" i="1"/>
  <c r="K6345" i="1"/>
  <c r="L6345" i="1"/>
  <c r="H6346" i="1"/>
  <c r="I6346" i="1"/>
  <c r="J6346" i="1"/>
  <c r="K6346" i="1"/>
  <c r="L6346" i="1"/>
  <c r="H6347" i="1"/>
  <c r="I6347" i="1"/>
  <c r="J6347" i="1"/>
  <c r="K6347" i="1"/>
  <c r="L6347" i="1"/>
  <c r="H6348" i="1"/>
  <c r="I6348" i="1"/>
  <c r="J6348" i="1"/>
  <c r="K6348" i="1"/>
  <c r="L6348" i="1"/>
  <c r="H6349" i="1"/>
  <c r="I6349" i="1"/>
  <c r="J6349" i="1"/>
  <c r="K6349" i="1"/>
  <c r="L6349" i="1"/>
  <c r="H6350" i="1"/>
  <c r="I6350" i="1"/>
  <c r="J6350" i="1"/>
  <c r="K6350" i="1"/>
  <c r="L6350" i="1"/>
  <c r="H6351" i="1"/>
  <c r="I6351" i="1"/>
  <c r="J6351" i="1"/>
  <c r="K6351" i="1"/>
  <c r="L6351" i="1"/>
  <c r="H6352" i="1"/>
  <c r="I6352" i="1"/>
  <c r="J6352" i="1"/>
  <c r="K6352" i="1"/>
  <c r="L6352" i="1"/>
  <c r="H6353" i="1"/>
  <c r="I6353" i="1"/>
  <c r="J6353" i="1"/>
  <c r="K6353" i="1"/>
  <c r="L6353" i="1"/>
  <c r="H6354" i="1"/>
  <c r="I6354" i="1"/>
  <c r="J6354" i="1"/>
  <c r="K6354" i="1"/>
  <c r="L6354" i="1"/>
  <c r="H6355" i="1"/>
  <c r="I6355" i="1"/>
  <c r="J6355" i="1"/>
  <c r="K6355" i="1"/>
  <c r="L6355" i="1"/>
  <c r="H6356" i="1"/>
  <c r="I6356" i="1"/>
  <c r="J6356" i="1"/>
  <c r="K6356" i="1"/>
  <c r="L6356" i="1"/>
  <c r="H6357" i="1"/>
  <c r="I6357" i="1"/>
  <c r="J6357" i="1"/>
  <c r="K6357" i="1"/>
  <c r="L6357" i="1"/>
  <c r="H6358" i="1"/>
  <c r="I6358" i="1"/>
  <c r="J6358" i="1"/>
  <c r="K6358" i="1"/>
  <c r="L6358" i="1"/>
  <c r="H6359" i="1"/>
  <c r="I6359" i="1"/>
  <c r="J6359" i="1"/>
  <c r="K6359" i="1"/>
  <c r="L6359" i="1"/>
  <c r="H6360" i="1"/>
  <c r="I6360" i="1"/>
  <c r="J6360" i="1"/>
  <c r="K6360" i="1"/>
  <c r="L6360" i="1"/>
  <c r="H6361" i="1"/>
  <c r="I6361" i="1"/>
  <c r="J6361" i="1"/>
  <c r="K6361" i="1"/>
  <c r="L6361" i="1"/>
  <c r="H6362" i="1"/>
  <c r="I6362" i="1"/>
  <c r="J6362" i="1"/>
  <c r="K6362" i="1"/>
  <c r="L6362" i="1"/>
  <c r="H6363" i="1"/>
  <c r="I6363" i="1"/>
  <c r="J6363" i="1"/>
  <c r="K6363" i="1"/>
  <c r="L6363" i="1"/>
  <c r="H6364" i="1"/>
  <c r="I6364" i="1"/>
  <c r="J6364" i="1"/>
  <c r="K6364" i="1"/>
  <c r="L6364" i="1"/>
  <c r="H6365" i="1"/>
  <c r="I6365" i="1"/>
  <c r="J6365" i="1"/>
  <c r="K6365" i="1"/>
  <c r="L6365" i="1"/>
  <c r="H6366" i="1"/>
  <c r="I6366" i="1"/>
  <c r="J6366" i="1"/>
  <c r="K6366" i="1"/>
  <c r="L6366" i="1"/>
  <c r="H6367" i="1"/>
  <c r="I6367" i="1"/>
  <c r="J6367" i="1"/>
  <c r="K6367" i="1"/>
  <c r="L6367" i="1"/>
  <c r="H6368" i="1"/>
  <c r="I6368" i="1"/>
  <c r="J6368" i="1"/>
  <c r="K6368" i="1"/>
  <c r="L6368" i="1"/>
  <c r="H6369" i="1"/>
  <c r="I6369" i="1"/>
  <c r="J6369" i="1"/>
  <c r="K6369" i="1"/>
  <c r="L6369" i="1"/>
  <c r="H6370" i="1"/>
  <c r="I6370" i="1"/>
  <c r="J6370" i="1"/>
  <c r="K6370" i="1"/>
  <c r="L6370" i="1"/>
  <c r="H6371" i="1"/>
  <c r="I6371" i="1"/>
  <c r="J6371" i="1"/>
  <c r="K6371" i="1"/>
  <c r="L6371" i="1"/>
  <c r="H6372" i="1"/>
  <c r="I6372" i="1"/>
  <c r="J6372" i="1"/>
  <c r="K6372" i="1"/>
  <c r="L6372" i="1"/>
  <c r="H6373" i="1"/>
  <c r="I6373" i="1"/>
  <c r="J6373" i="1"/>
  <c r="K6373" i="1"/>
  <c r="L6373" i="1"/>
  <c r="H6374" i="1"/>
  <c r="I6374" i="1"/>
  <c r="J6374" i="1"/>
  <c r="K6374" i="1"/>
  <c r="L6374" i="1"/>
  <c r="H6375" i="1"/>
  <c r="I6375" i="1"/>
  <c r="J6375" i="1"/>
  <c r="K6375" i="1"/>
  <c r="L6375" i="1"/>
  <c r="H6376" i="1"/>
  <c r="I6376" i="1"/>
  <c r="J6376" i="1"/>
  <c r="K6376" i="1"/>
  <c r="L6376" i="1"/>
  <c r="H6377" i="1"/>
  <c r="I6377" i="1"/>
  <c r="J6377" i="1"/>
  <c r="K6377" i="1"/>
  <c r="L6377" i="1"/>
  <c r="H6378" i="1"/>
  <c r="I6378" i="1"/>
  <c r="J6378" i="1"/>
  <c r="K6378" i="1"/>
  <c r="L6378" i="1"/>
  <c r="H6379" i="1"/>
  <c r="I6379" i="1"/>
  <c r="J6379" i="1"/>
  <c r="K6379" i="1"/>
  <c r="L6379" i="1"/>
  <c r="H6380" i="1"/>
  <c r="I6380" i="1"/>
  <c r="J6380" i="1"/>
  <c r="K6380" i="1"/>
  <c r="L6380" i="1"/>
  <c r="H6381" i="1"/>
  <c r="I6381" i="1"/>
  <c r="J6381" i="1"/>
  <c r="K6381" i="1"/>
  <c r="L6381" i="1"/>
  <c r="H6382" i="1"/>
  <c r="I6382" i="1"/>
  <c r="J6382" i="1"/>
  <c r="K6382" i="1"/>
  <c r="L6382" i="1"/>
  <c r="H6383" i="1"/>
  <c r="I6383" i="1"/>
  <c r="J6383" i="1"/>
  <c r="K6383" i="1"/>
  <c r="L6383" i="1"/>
  <c r="H6384" i="1"/>
  <c r="I6384" i="1"/>
  <c r="J6384" i="1"/>
  <c r="K6384" i="1"/>
  <c r="L6384" i="1"/>
  <c r="H6385" i="1"/>
  <c r="I6385" i="1"/>
  <c r="J6385" i="1"/>
  <c r="K6385" i="1"/>
  <c r="L6385" i="1"/>
  <c r="H6386" i="1"/>
  <c r="I6386" i="1"/>
  <c r="J6386" i="1"/>
  <c r="K6386" i="1"/>
  <c r="L6386" i="1"/>
  <c r="H6387" i="1"/>
  <c r="I6387" i="1"/>
  <c r="J6387" i="1"/>
  <c r="K6387" i="1"/>
  <c r="L6387" i="1"/>
  <c r="H6388" i="1"/>
  <c r="I6388" i="1"/>
  <c r="J6388" i="1"/>
  <c r="K6388" i="1"/>
  <c r="L6388" i="1"/>
  <c r="H6389" i="1"/>
  <c r="I6389" i="1"/>
  <c r="J6389" i="1"/>
  <c r="K6389" i="1"/>
  <c r="L6389" i="1"/>
  <c r="H6390" i="1"/>
  <c r="I6390" i="1"/>
  <c r="J6390" i="1"/>
  <c r="K6390" i="1"/>
  <c r="L6390" i="1"/>
  <c r="H6391" i="1"/>
  <c r="I6391" i="1"/>
  <c r="J6391" i="1"/>
  <c r="K6391" i="1"/>
  <c r="L6391" i="1"/>
  <c r="H6392" i="1"/>
  <c r="I6392" i="1"/>
  <c r="J6392" i="1"/>
  <c r="K6392" i="1"/>
  <c r="L6392" i="1"/>
  <c r="H6393" i="1"/>
  <c r="I6393" i="1"/>
  <c r="J6393" i="1"/>
  <c r="K6393" i="1"/>
  <c r="L6393" i="1"/>
  <c r="H6394" i="1"/>
  <c r="I6394" i="1"/>
  <c r="J6394" i="1"/>
  <c r="K6394" i="1"/>
  <c r="L6394" i="1"/>
  <c r="H6395" i="1"/>
  <c r="I6395" i="1"/>
  <c r="J6395" i="1"/>
  <c r="K6395" i="1"/>
  <c r="L6395" i="1"/>
  <c r="H6396" i="1"/>
  <c r="I6396" i="1"/>
  <c r="J6396" i="1"/>
  <c r="K6396" i="1"/>
  <c r="L6396" i="1"/>
  <c r="H6397" i="1"/>
  <c r="I6397" i="1"/>
  <c r="J6397" i="1"/>
  <c r="K6397" i="1"/>
  <c r="L6397" i="1"/>
  <c r="H6398" i="1"/>
  <c r="I6398" i="1"/>
  <c r="J6398" i="1"/>
  <c r="K6398" i="1"/>
  <c r="L6398" i="1"/>
  <c r="H6399" i="1"/>
  <c r="I6399" i="1"/>
  <c r="J6399" i="1"/>
  <c r="K6399" i="1"/>
  <c r="L6399" i="1"/>
  <c r="H6400" i="1"/>
  <c r="I6400" i="1"/>
  <c r="J6400" i="1"/>
  <c r="K6400" i="1"/>
  <c r="L6400" i="1"/>
  <c r="H6401" i="1"/>
  <c r="I6401" i="1"/>
  <c r="J6401" i="1"/>
  <c r="K6401" i="1"/>
  <c r="L6401" i="1"/>
  <c r="H6402" i="1"/>
  <c r="I6402" i="1"/>
  <c r="J6402" i="1"/>
  <c r="K6402" i="1"/>
  <c r="L6402" i="1"/>
  <c r="H6403" i="1"/>
  <c r="I6403" i="1"/>
  <c r="J6403" i="1"/>
  <c r="K6403" i="1"/>
  <c r="L6403" i="1"/>
  <c r="H6404" i="1"/>
  <c r="I6404" i="1"/>
  <c r="J6404" i="1"/>
  <c r="K6404" i="1"/>
  <c r="L6404" i="1"/>
  <c r="H6405" i="1"/>
  <c r="I6405" i="1"/>
  <c r="J6405" i="1"/>
  <c r="K6405" i="1"/>
  <c r="L6405" i="1"/>
  <c r="H6406" i="1"/>
  <c r="I6406" i="1"/>
  <c r="J6406" i="1"/>
  <c r="K6406" i="1"/>
  <c r="L6406" i="1"/>
  <c r="H6407" i="1"/>
  <c r="I6407" i="1"/>
  <c r="J6407" i="1"/>
  <c r="K6407" i="1"/>
  <c r="L6407" i="1"/>
  <c r="H6408" i="1"/>
  <c r="I6408" i="1"/>
  <c r="J6408" i="1"/>
  <c r="K6408" i="1"/>
  <c r="L6408" i="1"/>
  <c r="H6409" i="1"/>
  <c r="I6409" i="1"/>
  <c r="J6409" i="1"/>
  <c r="K6409" i="1"/>
  <c r="L6409" i="1"/>
  <c r="H6410" i="1"/>
  <c r="I6410" i="1"/>
  <c r="J6410" i="1"/>
  <c r="K6410" i="1"/>
  <c r="L6410" i="1"/>
  <c r="H6411" i="1"/>
  <c r="I6411" i="1"/>
  <c r="J6411" i="1"/>
  <c r="K6411" i="1"/>
  <c r="L6411" i="1"/>
  <c r="H6412" i="1"/>
  <c r="I6412" i="1"/>
  <c r="J6412" i="1"/>
  <c r="K6412" i="1"/>
  <c r="L6412" i="1"/>
  <c r="H6413" i="1"/>
  <c r="I6413" i="1"/>
  <c r="J6413" i="1"/>
  <c r="K6413" i="1"/>
  <c r="L6413" i="1"/>
  <c r="H6414" i="1"/>
  <c r="I6414" i="1"/>
  <c r="J6414" i="1"/>
  <c r="K6414" i="1"/>
  <c r="L6414" i="1"/>
  <c r="H6415" i="1"/>
  <c r="I6415" i="1"/>
  <c r="J6415" i="1"/>
  <c r="K6415" i="1"/>
  <c r="L6415" i="1"/>
  <c r="H6416" i="1"/>
  <c r="I6416" i="1"/>
  <c r="J6416" i="1"/>
  <c r="K6416" i="1"/>
  <c r="L6416" i="1"/>
  <c r="H6417" i="1"/>
  <c r="I6417" i="1"/>
  <c r="J6417" i="1"/>
  <c r="K6417" i="1"/>
  <c r="L6417" i="1"/>
  <c r="H6418" i="1"/>
  <c r="I6418" i="1"/>
  <c r="J6418" i="1"/>
  <c r="K6418" i="1"/>
  <c r="L6418" i="1"/>
  <c r="H6419" i="1"/>
  <c r="I6419" i="1"/>
  <c r="J6419" i="1"/>
  <c r="K6419" i="1"/>
  <c r="L6419" i="1"/>
  <c r="H6420" i="1"/>
  <c r="I6420" i="1"/>
  <c r="J6420" i="1"/>
  <c r="K6420" i="1"/>
  <c r="L6420" i="1"/>
  <c r="H6421" i="1"/>
  <c r="I6421" i="1"/>
  <c r="J6421" i="1"/>
  <c r="K6421" i="1"/>
  <c r="L6421" i="1"/>
  <c r="H6422" i="1"/>
  <c r="I6422" i="1"/>
  <c r="J6422" i="1"/>
  <c r="K6422" i="1"/>
  <c r="L6422" i="1"/>
  <c r="H6423" i="1"/>
  <c r="I6423" i="1"/>
  <c r="J6423" i="1"/>
  <c r="K6423" i="1"/>
  <c r="L6423" i="1"/>
  <c r="H6424" i="1"/>
  <c r="I6424" i="1"/>
  <c r="J6424" i="1"/>
  <c r="K6424" i="1"/>
  <c r="L6424" i="1"/>
  <c r="H6425" i="1"/>
  <c r="I6425" i="1"/>
  <c r="J6425" i="1"/>
  <c r="K6425" i="1"/>
  <c r="L6425" i="1"/>
  <c r="H6426" i="1"/>
  <c r="I6426" i="1"/>
  <c r="J6426" i="1"/>
  <c r="K6426" i="1"/>
  <c r="L6426" i="1"/>
  <c r="H6427" i="1"/>
  <c r="I6427" i="1"/>
  <c r="J6427" i="1"/>
  <c r="K6427" i="1"/>
  <c r="L6427" i="1"/>
  <c r="H6428" i="1"/>
  <c r="I6428" i="1"/>
  <c r="J6428" i="1"/>
  <c r="K6428" i="1"/>
  <c r="L6428" i="1"/>
  <c r="H6429" i="1"/>
  <c r="I6429" i="1"/>
  <c r="J6429" i="1"/>
  <c r="K6429" i="1"/>
  <c r="L6429" i="1"/>
  <c r="H6430" i="1"/>
  <c r="I6430" i="1"/>
  <c r="J6430" i="1"/>
  <c r="K6430" i="1"/>
  <c r="L6430" i="1"/>
  <c r="H6431" i="1"/>
  <c r="I6431" i="1"/>
  <c r="J6431" i="1"/>
  <c r="K6431" i="1"/>
  <c r="L6431" i="1"/>
  <c r="H6432" i="1"/>
  <c r="I6432" i="1"/>
  <c r="J6432" i="1"/>
  <c r="K6432" i="1"/>
  <c r="L6432" i="1"/>
  <c r="H6433" i="1"/>
  <c r="I6433" i="1"/>
  <c r="J6433" i="1"/>
  <c r="K6433" i="1"/>
  <c r="L6433" i="1"/>
  <c r="H6434" i="1"/>
  <c r="I6434" i="1"/>
  <c r="J6434" i="1"/>
  <c r="K6434" i="1"/>
  <c r="L6434" i="1"/>
  <c r="H6435" i="1"/>
  <c r="I6435" i="1"/>
  <c r="J6435" i="1"/>
  <c r="K6435" i="1"/>
  <c r="L6435" i="1"/>
  <c r="H6436" i="1"/>
  <c r="I6436" i="1"/>
  <c r="J6436" i="1"/>
  <c r="K6436" i="1"/>
  <c r="L6436" i="1"/>
  <c r="H6437" i="1"/>
  <c r="I6437" i="1"/>
  <c r="J6437" i="1"/>
  <c r="K6437" i="1"/>
  <c r="L6437" i="1"/>
  <c r="H6438" i="1"/>
  <c r="I6438" i="1"/>
  <c r="J6438" i="1"/>
  <c r="K6438" i="1"/>
  <c r="L6438" i="1"/>
  <c r="H6439" i="1"/>
  <c r="I6439" i="1"/>
  <c r="J6439" i="1"/>
  <c r="K6439" i="1"/>
  <c r="L6439" i="1"/>
  <c r="H6440" i="1"/>
  <c r="I6440" i="1"/>
  <c r="J6440" i="1"/>
  <c r="K6440" i="1"/>
  <c r="L6440" i="1"/>
  <c r="H6441" i="1"/>
  <c r="I6441" i="1"/>
  <c r="J6441" i="1"/>
  <c r="K6441" i="1"/>
  <c r="L6441" i="1"/>
  <c r="H6442" i="1"/>
  <c r="I6442" i="1"/>
  <c r="J6442" i="1"/>
  <c r="K6442" i="1"/>
  <c r="L6442" i="1"/>
  <c r="H6443" i="1"/>
  <c r="I6443" i="1"/>
  <c r="J6443" i="1"/>
  <c r="K6443" i="1"/>
  <c r="L6443" i="1"/>
  <c r="H6444" i="1"/>
  <c r="I6444" i="1"/>
  <c r="J6444" i="1"/>
  <c r="K6444" i="1"/>
  <c r="L6444" i="1"/>
  <c r="H6445" i="1"/>
  <c r="I6445" i="1"/>
  <c r="J6445" i="1"/>
  <c r="K6445" i="1"/>
  <c r="L6445" i="1"/>
  <c r="H6446" i="1"/>
  <c r="I6446" i="1"/>
  <c r="J6446" i="1"/>
  <c r="K6446" i="1"/>
  <c r="L6446" i="1"/>
  <c r="H6447" i="1"/>
  <c r="I6447" i="1"/>
  <c r="J6447" i="1"/>
  <c r="K6447" i="1"/>
  <c r="L6447" i="1"/>
  <c r="H6448" i="1"/>
  <c r="I6448" i="1"/>
  <c r="J6448" i="1"/>
  <c r="K6448" i="1"/>
  <c r="L6448" i="1"/>
  <c r="H6449" i="1"/>
  <c r="I6449" i="1"/>
  <c r="J6449" i="1"/>
  <c r="K6449" i="1"/>
  <c r="L6449" i="1"/>
  <c r="H6450" i="1"/>
  <c r="I6450" i="1"/>
  <c r="J6450" i="1"/>
  <c r="K6450" i="1"/>
  <c r="L6450" i="1"/>
  <c r="H6451" i="1"/>
  <c r="I6451" i="1"/>
  <c r="J6451" i="1"/>
  <c r="K6451" i="1"/>
  <c r="L6451" i="1"/>
  <c r="H6452" i="1"/>
  <c r="I6452" i="1"/>
  <c r="J6452" i="1"/>
  <c r="K6452" i="1"/>
  <c r="L6452" i="1"/>
  <c r="H6453" i="1"/>
  <c r="I6453" i="1"/>
  <c r="J6453" i="1"/>
  <c r="K6453" i="1"/>
  <c r="L6453" i="1"/>
  <c r="H6454" i="1"/>
  <c r="I6454" i="1"/>
  <c r="J6454" i="1"/>
  <c r="K6454" i="1"/>
  <c r="L6454" i="1"/>
  <c r="H6455" i="1"/>
  <c r="I6455" i="1"/>
  <c r="J6455" i="1"/>
  <c r="K6455" i="1"/>
  <c r="L6455" i="1"/>
  <c r="H6456" i="1"/>
  <c r="I6456" i="1"/>
  <c r="J6456" i="1"/>
  <c r="K6456" i="1"/>
  <c r="L6456" i="1"/>
  <c r="H6457" i="1"/>
  <c r="I6457" i="1"/>
  <c r="J6457" i="1"/>
  <c r="K6457" i="1"/>
  <c r="L6457" i="1"/>
  <c r="H6458" i="1"/>
  <c r="I6458" i="1"/>
  <c r="J6458" i="1"/>
  <c r="K6458" i="1"/>
  <c r="L6458" i="1"/>
  <c r="H6459" i="1"/>
  <c r="I6459" i="1"/>
  <c r="J6459" i="1"/>
  <c r="K6459" i="1"/>
  <c r="L6459" i="1"/>
  <c r="H6460" i="1"/>
  <c r="I6460" i="1"/>
  <c r="J6460" i="1"/>
  <c r="K6460" i="1"/>
  <c r="L6460" i="1"/>
  <c r="H6461" i="1"/>
  <c r="I6461" i="1"/>
  <c r="J6461" i="1"/>
  <c r="K6461" i="1"/>
  <c r="L6461" i="1"/>
  <c r="H6462" i="1"/>
  <c r="I6462" i="1"/>
  <c r="J6462" i="1"/>
  <c r="K6462" i="1"/>
  <c r="L6462" i="1"/>
  <c r="H6463" i="1"/>
  <c r="I6463" i="1"/>
  <c r="J6463" i="1"/>
  <c r="K6463" i="1"/>
  <c r="L6463" i="1"/>
  <c r="H6464" i="1"/>
  <c r="I6464" i="1"/>
  <c r="J6464" i="1"/>
  <c r="K6464" i="1"/>
  <c r="L6464" i="1"/>
  <c r="H6465" i="1"/>
  <c r="I6465" i="1"/>
  <c r="J6465" i="1"/>
  <c r="K6465" i="1"/>
  <c r="L6465" i="1"/>
  <c r="H6466" i="1"/>
  <c r="I6466" i="1"/>
  <c r="J6466" i="1"/>
  <c r="K6466" i="1"/>
  <c r="L6466" i="1"/>
  <c r="H6467" i="1"/>
  <c r="I6467" i="1"/>
  <c r="J6467" i="1"/>
  <c r="K6467" i="1"/>
  <c r="L6467" i="1"/>
  <c r="H6468" i="1"/>
  <c r="I6468" i="1"/>
  <c r="J6468" i="1"/>
  <c r="K6468" i="1"/>
  <c r="L6468" i="1"/>
  <c r="H6469" i="1"/>
  <c r="I6469" i="1"/>
  <c r="J6469" i="1"/>
  <c r="K6469" i="1"/>
  <c r="L6469" i="1"/>
  <c r="H6470" i="1"/>
  <c r="I6470" i="1"/>
  <c r="J6470" i="1"/>
  <c r="K6470" i="1"/>
  <c r="L6470" i="1"/>
  <c r="H6471" i="1"/>
  <c r="I6471" i="1"/>
  <c r="J6471" i="1"/>
  <c r="K6471" i="1"/>
  <c r="L6471" i="1"/>
  <c r="H6472" i="1"/>
  <c r="I6472" i="1"/>
  <c r="J6472" i="1"/>
  <c r="K6472" i="1"/>
  <c r="L6472" i="1"/>
  <c r="H6473" i="1"/>
  <c r="I6473" i="1"/>
  <c r="J6473" i="1"/>
  <c r="K6473" i="1"/>
  <c r="L6473" i="1"/>
  <c r="H6474" i="1"/>
  <c r="I6474" i="1"/>
  <c r="J6474" i="1"/>
  <c r="K6474" i="1"/>
  <c r="L6474" i="1"/>
  <c r="H6475" i="1"/>
  <c r="I6475" i="1"/>
  <c r="J6475" i="1"/>
  <c r="K6475" i="1"/>
  <c r="L6475" i="1"/>
  <c r="H6476" i="1"/>
  <c r="I6476" i="1"/>
  <c r="J6476" i="1"/>
  <c r="K6476" i="1"/>
  <c r="L6476" i="1"/>
  <c r="H6477" i="1"/>
  <c r="I6477" i="1"/>
  <c r="J6477" i="1"/>
  <c r="K6477" i="1"/>
  <c r="L6477" i="1"/>
  <c r="H6478" i="1"/>
  <c r="I6478" i="1"/>
  <c r="J6478" i="1"/>
  <c r="K6478" i="1"/>
  <c r="L6478" i="1"/>
  <c r="H6479" i="1"/>
  <c r="I6479" i="1"/>
  <c r="J6479" i="1"/>
  <c r="K6479" i="1"/>
  <c r="L6479" i="1"/>
  <c r="H6480" i="1"/>
  <c r="I6480" i="1"/>
  <c r="J6480" i="1"/>
  <c r="K6480" i="1"/>
  <c r="L6480" i="1"/>
  <c r="H6481" i="1"/>
  <c r="I6481" i="1"/>
  <c r="J6481" i="1"/>
  <c r="K6481" i="1"/>
  <c r="L6481" i="1"/>
  <c r="H6482" i="1"/>
  <c r="I6482" i="1"/>
  <c r="J6482" i="1"/>
  <c r="K6482" i="1"/>
  <c r="L6482" i="1"/>
  <c r="H6483" i="1"/>
  <c r="I6483" i="1"/>
  <c r="J6483" i="1"/>
  <c r="K6483" i="1"/>
  <c r="L6483" i="1"/>
  <c r="H6484" i="1"/>
  <c r="I6484" i="1"/>
  <c r="J6484" i="1"/>
  <c r="K6484" i="1"/>
  <c r="L6484" i="1"/>
  <c r="H6485" i="1"/>
  <c r="I6485" i="1"/>
  <c r="J6485" i="1"/>
  <c r="K6485" i="1"/>
  <c r="L6485" i="1"/>
  <c r="H6486" i="1"/>
  <c r="I6486" i="1"/>
  <c r="J6486" i="1"/>
  <c r="K6486" i="1"/>
  <c r="L6486" i="1"/>
  <c r="H6487" i="1"/>
  <c r="I6487" i="1"/>
  <c r="J6487" i="1"/>
  <c r="K6487" i="1"/>
  <c r="L6487" i="1"/>
  <c r="H6488" i="1"/>
  <c r="I6488" i="1"/>
  <c r="J6488" i="1"/>
  <c r="K6488" i="1"/>
  <c r="L6488" i="1"/>
  <c r="H6489" i="1"/>
  <c r="I6489" i="1"/>
  <c r="J6489" i="1"/>
  <c r="K6489" i="1"/>
  <c r="L6489" i="1"/>
  <c r="H6490" i="1"/>
  <c r="I6490" i="1"/>
  <c r="J6490" i="1"/>
  <c r="K6490" i="1"/>
  <c r="L6490" i="1"/>
  <c r="H6491" i="1"/>
  <c r="I6491" i="1"/>
  <c r="J6491" i="1"/>
  <c r="K6491" i="1"/>
  <c r="L6491" i="1"/>
  <c r="H6492" i="1"/>
  <c r="I6492" i="1"/>
  <c r="J6492" i="1"/>
  <c r="K6492" i="1"/>
  <c r="L6492" i="1"/>
  <c r="H6493" i="1"/>
  <c r="I6493" i="1"/>
  <c r="J6493" i="1"/>
  <c r="K6493" i="1"/>
  <c r="L6493" i="1"/>
  <c r="H6494" i="1"/>
  <c r="I6494" i="1"/>
  <c r="J6494" i="1"/>
  <c r="K6494" i="1"/>
  <c r="L6494" i="1"/>
  <c r="H6495" i="1"/>
  <c r="I6495" i="1"/>
  <c r="J6495" i="1"/>
  <c r="K6495" i="1"/>
  <c r="L6495" i="1"/>
  <c r="H6496" i="1"/>
  <c r="I6496" i="1"/>
  <c r="J6496" i="1"/>
  <c r="K6496" i="1"/>
  <c r="L6496" i="1"/>
  <c r="H6497" i="1"/>
  <c r="I6497" i="1"/>
  <c r="J6497" i="1"/>
  <c r="K6497" i="1"/>
  <c r="L6497" i="1"/>
  <c r="H6498" i="1"/>
  <c r="I6498" i="1"/>
  <c r="J6498" i="1"/>
  <c r="K6498" i="1"/>
  <c r="L6498" i="1"/>
  <c r="H6499" i="1"/>
  <c r="I6499" i="1"/>
  <c r="J6499" i="1"/>
  <c r="K6499" i="1"/>
  <c r="L6499" i="1"/>
  <c r="H6500" i="1"/>
  <c r="I6500" i="1"/>
  <c r="J6500" i="1"/>
  <c r="K6500" i="1"/>
  <c r="L6500" i="1"/>
  <c r="H6501" i="1"/>
  <c r="I6501" i="1"/>
  <c r="J6501" i="1"/>
  <c r="K6501" i="1"/>
  <c r="L6501" i="1"/>
  <c r="H6502" i="1"/>
  <c r="I6502" i="1"/>
  <c r="J6502" i="1"/>
  <c r="K6502" i="1"/>
  <c r="L6502" i="1"/>
  <c r="H6503" i="1"/>
  <c r="I6503" i="1"/>
  <c r="J6503" i="1"/>
  <c r="K6503" i="1"/>
  <c r="L6503" i="1"/>
  <c r="H6504" i="1"/>
  <c r="I6504" i="1"/>
  <c r="J6504" i="1"/>
  <c r="K6504" i="1"/>
  <c r="L6504" i="1"/>
  <c r="H6505" i="1"/>
  <c r="I6505" i="1"/>
  <c r="J6505" i="1"/>
  <c r="K6505" i="1"/>
  <c r="L6505" i="1"/>
  <c r="H6506" i="1"/>
  <c r="I6506" i="1"/>
  <c r="J6506" i="1"/>
  <c r="K6506" i="1"/>
  <c r="L6506" i="1"/>
  <c r="H6507" i="1"/>
  <c r="I6507" i="1"/>
  <c r="J6507" i="1"/>
  <c r="K6507" i="1"/>
  <c r="L6507" i="1"/>
  <c r="H6508" i="1"/>
  <c r="I6508" i="1"/>
  <c r="J6508" i="1"/>
  <c r="K6508" i="1"/>
  <c r="L6508" i="1"/>
  <c r="H6509" i="1"/>
  <c r="I6509" i="1"/>
  <c r="J6509" i="1"/>
  <c r="K6509" i="1"/>
  <c r="L6509" i="1"/>
  <c r="H6510" i="1"/>
  <c r="I6510" i="1"/>
  <c r="J6510" i="1"/>
  <c r="K6510" i="1"/>
  <c r="L6510" i="1"/>
  <c r="H6511" i="1"/>
  <c r="I6511" i="1"/>
  <c r="J6511" i="1"/>
  <c r="K6511" i="1"/>
  <c r="L6511" i="1"/>
  <c r="H6512" i="1"/>
  <c r="I6512" i="1"/>
  <c r="J6512" i="1"/>
  <c r="K6512" i="1"/>
  <c r="L6512" i="1"/>
  <c r="H6513" i="1"/>
  <c r="I6513" i="1"/>
  <c r="J6513" i="1"/>
  <c r="K6513" i="1"/>
  <c r="L6513" i="1"/>
  <c r="H6514" i="1"/>
  <c r="I6514" i="1"/>
  <c r="J6514" i="1"/>
  <c r="K6514" i="1"/>
  <c r="L6514" i="1"/>
  <c r="H6515" i="1"/>
  <c r="I6515" i="1"/>
  <c r="J6515" i="1"/>
  <c r="K6515" i="1"/>
  <c r="L6515" i="1"/>
  <c r="H6516" i="1"/>
  <c r="I6516" i="1"/>
  <c r="J6516" i="1"/>
  <c r="K6516" i="1"/>
  <c r="L6516" i="1"/>
  <c r="H6517" i="1"/>
  <c r="I6517" i="1"/>
  <c r="J6517" i="1"/>
  <c r="K6517" i="1"/>
  <c r="L6517" i="1"/>
  <c r="H6518" i="1"/>
  <c r="I6518" i="1"/>
  <c r="J6518" i="1"/>
  <c r="K6518" i="1"/>
  <c r="L6518" i="1"/>
  <c r="H6519" i="1"/>
  <c r="I6519" i="1"/>
  <c r="J6519" i="1"/>
  <c r="K6519" i="1"/>
  <c r="L6519" i="1"/>
  <c r="H6520" i="1"/>
  <c r="I6520" i="1"/>
  <c r="J6520" i="1"/>
  <c r="K6520" i="1"/>
  <c r="L6520" i="1"/>
  <c r="H6521" i="1"/>
  <c r="I6521" i="1"/>
  <c r="J6521" i="1"/>
  <c r="K6521" i="1"/>
  <c r="L6521" i="1"/>
  <c r="H6522" i="1"/>
  <c r="I6522" i="1"/>
  <c r="J6522" i="1"/>
  <c r="K6522" i="1"/>
  <c r="L6522" i="1"/>
  <c r="H6523" i="1"/>
  <c r="I6523" i="1"/>
  <c r="J6523" i="1"/>
  <c r="K6523" i="1"/>
  <c r="L6523" i="1"/>
  <c r="H6524" i="1"/>
  <c r="I6524" i="1"/>
  <c r="J6524" i="1"/>
  <c r="K6524" i="1"/>
  <c r="L6524" i="1"/>
  <c r="H6525" i="1"/>
  <c r="I6525" i="1"/>
  <c r="J6525" i="1"/>
  <c r="K6525" i="1"/>
  <c r="L6525" i="1"/>
  <c r="H6526" i="1"/>
  <c r="I6526" i="1"/>
  <c r="J6526" i="1"/>
  <c r="K6526" i="1"/>
  <c r="L6526" i="1"/>
  <c r="H6527" i="1"/>
  <c r="I6527" i="1"/>
  <c r="J6527" i="1"/>
  <c r="K6527" i="1"/>
  <c r="L6527" i="1"/>
  <c r="H6528" i="1"/>
  <c r="I6528" i="1"/>
  <c r="J6528" i="1"/>
  <c r="K6528" i="1"/>
  <c r="L6528" i="1"/>
  <c r="H6529" i="1"/>
  <c r="I6529" i="1"/>
  <c r="J6529" i="1"/>
  <c r="K6529" i="1"/>
  <c r="L6529" i="1"/>
  <c r="H6530" i="1"/>
  <c r="I6530" i="1"/>
  <c r="J6530" i="1"/>
  <c r="K6530" i="1"/>
  <c r="L6530" i="1"/>
  <c r="H6531" i="1"/>
  <c r="I6531" i="1"/>
  <c r="J6531" i="1"/>
  <c r="K6531" i="1"/>
  <c r="L6531" i="1"/>
  <c r="H6532" i="1"/>
  <c r="I6532" i="1"/>
  <c r="J6532" i="1"/>
  <c r="K6532" i="1"/>
  <c r="L6532" i="1"/>
  <c r="H6533" i="1"/>
  <c r="I6533" i="1"/>
  <c r="J6533" i="1"/>
  <c r="K6533" i="1"/>
  <c r="L6533" i="1"/>
  <c r="H6534" i="1"/>
  <c r="I6534" i="1"/>
  <c r="J6534" i="1"/>
  <c r="K6534" i="1"/>
  <c r="L6534" i="1"/>
  <c r="H6535" i="1"/>
  <c r="I6535" i="1"/>
  <c r="J6535" i="1"/>
  <c r="K6535" i="1"/>
  <c r="L6535" i="1"/>
  <c r="H6536" i="1"/>
  <c r="I6536" i="1"/>
  <c r="J6536" i="1"/>
  <c r="K6536" i="1"/>
  <c r="L6536" i="1"/>
  <c r="H6537" i="1"/>
  <c r="I6537" i="1"/>
  <c r="J6537" i="1"/>
  <c r="K6537" i="1"/>
  <c r="L6537" i="1"/>
  <c r="H6538" i="1"/>
  <c r="I6538" i="1"/>
  <c r="J6538" i="1"/>
  <c r="K6538" i="1"/>
  <c r="L6538" i="1"/>
  <c r="H6539" i="1"/>
  <c r="I6539" i="1"/>
  <c r="J6539" i="1"/>
  <c r="K6539" i="1"/>
  <c r="L6539" i="1"/>
  <c r="H6540" i="1"/>
  <c r="I6540" i="1"/>
  <c r="J6540" i="1"/>
  <c r="K6540" i="1"/>
  <c r="L6540" i="1"/>
  <c r="H6541" i="1"/>
  <c r="I6541" i="1"/>
  <c r="J6541" i="1"/>
  <c r="K6541" i="1"/>
  <c r="L6541" i="1"/>
  <c r="H6542" i="1"/>
  <c r="I6542" i="1"/>
  <c r="J6542" i="1"/>
  <c r="K6542" i="1"/>
  <c r="L6542" i="1"/>
  <c r="H6543" i="1"/>
  <c r="I6543" i="1"/>
  <c r="J6543" i="1"/>
  <c r="K6543" i="1"/>
  <c r="L6543" i="1"/>
  <c r="H6544" i="1"/>
  <c r="I6544" i="1"/>
  <c r="J6544" i="1"/>
  <c r="K6544" i="1"/>
  <c r="L6544" i="1"/>
  <c r="H6545" i="1"/>
  <c r="I6545" i="1"/>
  <c r="J6545" i="1"/>
  <c r="K6545" i="1"/>
  <c r="L6545" i="1"/>
  <c r="H6546" i="1"/>
  <c r="I6546" i="1"/>
  <c r="J6546" i="1"/>
  <c r="K6546" i="1"/>
  <c r="L6546" i="1"/>
  <c r="H6547" i="1"/>
  <c r="I6547" i="1"/>
  <c r="J6547" i="1"/>
  <c r="K6547" i="1"/>
  <c r="L6547" i="1"/>
  <c r="H6548" i="1"/>
  <c r="I6548" i="1"/>
  <c r="J6548" i="1"/>
  <c r="K6548" i="1"/>
  <c r="L6548" i="1"/>
  <c r="H6549" i="1"/>
  <c r="I6549" i="1"/>
  <c r="J6549" i="1"/>
  <c r="K6549" i="1"/>
  <c r="L6549" i="1"/>
  <c r="H6550" i="1"/>
  <c r="I6550" i="1"/>
  <c r="J6550" i="1"/>
  <c r="K6550" i="1"/>
  <c r="L6550" i="1"/>
  <c r="H6551" i="1"/>
  <c r="I6551" i="1"/>
  <c r="J6551" i="1"/>
  <c r="K6551" i="1"/>
  <c r="L6551" i="1"/>
  <c r="H6552" i="1"/>
  <c r="I6552" i="1"/>
  <c r="J6552" i="1"/>
  <c r="K6552" i="1"/>
  <c r="L6552" i="1"/>
  <c r="H6553" i="1"/>
  <c r="I6553" i="1"/>
  <c r="J6553" i="1"/>
  <c r="K6553" i="1"/>
  <c r="L6553" i="1"/>
  <c r="H6554" i="1"/>
  <c r="I6554" i="1"/>
  <c r="J6554" i="1"/>
  <c r="K6554" i="1"/>
  <c r="L6554" i="1"/>
  <c r="H6555" i="1"/>
  <c r="I6555" i="1"/>
  <c r="J6555" i="1"/>
  <c r="K6555" i="1"/>
  <c r="L6555" i="1"/>
  <c r="H6556" i="1"/>
  <c r="I6556" i="1"/>
  <c r="J6556" i="1"/>
  <c r="K6556" i="1"/>
  <c r="L6556" i="1"/>
  <c r="H6557" i="1"/>
  <c r="I6557" i="1"/>
  <c r="J6557" i="1"/>
  <c r="K6557" i="1"/>
  <c r="L6557" i="1"/>
  <c r="H6558" i="1"/>
  <c r="I6558" i="1"/>
  <c r="J6558" i="1"/>
  <c r="K6558" i="1"/>
  <c r="L6558" i="1"/>
  <c r="H6559" i="1"/>
  <c r="I6559" i="1"/>
  <c r="J6559" i="1"/>
  <c r="K6559" i="1"/>
  <c r="L6559" i="1"/>
  <c r="H6560" i="1"/>
  <c r="I6560" i="1"/>
  <c r="J6560" i="1"/>
  <c r="K6560" i="1"/>
  <c r="L6560" i="1"/>
  <c r="H6561" i="1"/>
  <c r="I6561" i="1"/>
  <c r="J6561" i="1"/>
  <c r="K6561" i="1"/>
  <c r="L6561" i="1"/>
  <c r="H6562" i="1"/>
  <c r="I6562" i="1"/>
  <c r="J6562" i="1"/>
  <c r="K6562" i="1"/>
  <c r="L6562" i="1"/>
  <c r="H6563" i="1"/>
  <c r="I6563" i="1"/>
  <c r="J6563" i="1"/>
  <c r="K6563" i="1"/>
  <c r="L6563" i="1"/>
  <c r="H6564" i="1"/>
  <c r="I6564" i="1"/>
  <c r="J6564" i="1"/>
  <c r="K6564" i="1"/>
  <c r="L6564" i="1"/>
  <c r="H6565" i="1"/>
  <c r="I6565" i="1"/>
  <c r="J6565" i="1"/>
  <c r="K6565" i="1"/>
  <c r="L6565" i="1"/>
  <c r="H6566" i="1"/>
  <c r="I6566" i="1"/>
  <c r="J6566" i="1"/>
  <c r="K6566" i="1"/>
  <c r="L6566" i="1"/>
  <c r="H6567" i="1"/>
  <c r="I6567" i="1"/>
  <c r="J6567" i="1"/>
  <c r="K6567" i="1"/>
  <c r="L6567" i="1"/>
  <c r="H6568" i="1"/>
  <c r="I6568" i="1"/>
  <c r="J6568" i="1"/>
  <c r="K6568" i="1"/>
  <c r="L6568" i="1"/>
  <c r="H6569" i="1"/>
  <c r="I6569" i="1"/>
  <c r="J6569" i="1"/>
  <c r="K6569" i="1"/>
  <c r="L6569" i="1"/>
  <c r="H6570" i="1"/>
  <c r="I6570" i="1"/>
  <c r="J6570" i="1"/>
  <c r="K6570" i="1"/>
  <c r="L6570" i="1"/>
  <c r="H6571" i="1"/>
  <c r="I6571" i="1"/>
  <c r="J6571" i="1"/>
  <c r="K6571" i="1"/>
  <c r="L6571" i="1"/>
  <c r="H6572" i="1"/>
  <c r="I6572" i="1"/>
  <c r="J6572" i="1"/>
  <c r="K6572" i="1"/>
  <c r="L6572" i="1"/>
  <c r="H6573" i="1"/>
  <c r="I6573" i="1"/>
  <c r="J6573" i="1"/>
  <c r="K6573" i="1"/>
  <c r="L6573" i="1"/>
  <c r="H6574" i="1"/>
  <c r="I6574" i="1"/>
  <c r="J6574" i="1"/>
  <c r="K6574" i="1"/>
  <c r="L6574" i="1"/>
  <c r="H6575" i="1"/>
  <c r="I6575" i="1"/>
  <c r="J6575" i="1"/>
  <c r="K6575" i="1"/>
  <c r="L6575" i="1"/>
  <c r="H6576" i="1"/>
  <c r="I6576" i="1"/>
  <c r="J6576" i="1"/>
  <c r="K6576" i="1"/>
  <c r="L6576" i="1"/>
  <c r="H6577" i="1"/>
  <c r="I6577" i="1"/>
  <c r="J6577" i="1"/>
  <c r="K6577" i="1"/>
  <c r="L6577" i="1"/>
  <c r="H6578" i="1"/>
  <c r="I6578" i="1"/>
  <c r="J6578" i="1"/>
  <c r="K6578" i="1"/>
  <c r="L6578" i="1"/>
  <c r="H6579" i="1"/>
  <c r="I6579" i="1"/>
  <c r="J6579" i="1"/>
  <c r="K6579" i="1"/>
  <c r="L6579" i="1"/>
  <c r="H6580" i="1"/>
  <c r="I6580" i="1"/>
  <c r="J6580" i="1"/>
  <c r="K6580" i="1"/>
  <c r="L6580" i="1"/>
  <c r="H6581" i="1"/>
  <c r="I6581" i="1"/>
  <c r="J6581" i="1"/>
  <c r="K6581" i="1"/>
  <c r="L6581" i="1"/>
  <c r="H6582" i="1"/>
  <c r="I6582" i="1"/>
  <c r="J6582" i="1"/>
  <c r="K6582" i="1"/>
  <c r="L6582" i="1"/>
  <c r="H6583" i="1"/>
  <c r="I6583" i="1"/>
  <c r="J6583" i="1"/>
  <c r="K6583" i="1"/>
  <c r="L6583" i="1"/>
  <c r="H6584" i="1"/>
  <c r="I6584" i="1"/>
  <c r="J6584" i="1"/>
  <c r="K6584" i="1"/>
  <c r="L6584" i="1"/>
  <c r="H6585" i="1"/>
  <c r="I6585" i="1"/>
  <c r="J6585" i="1"/>
  <c r="K6585" i="1"/>
  <c r="L6585" i="1"/>
  <c r="H6586" i="1"/>
  <c r="I6586" i="1"/>
  <c r="J6586" i="1"/>
  <c r="K6586" i="1"/>
  <c r="L6586" i="1"/>
  <c r="H6587" i="1"/>
  <c r="I6587" i="1"/>
  <c r="J6587" i="1"/>
  <c r="K6587" i="1"/>
  <c r="L6587" i="1"/>
  <c r="H6588" i="1"/>
  <c r="I6588" i="1"/>
  <c r="J6588" i="1"/>
  <c r="K6588" i="1"/>
  <c r="L6588" i="1"/>
  <c r="H6589" i="1"/>
  <c r="I6589" i="1"/>
  <c r="J6589" i="1"/>
  <c r="K6589" i="1"/>
  <c r="L6589" i="1"/>
  <c r="H6590" i="1"/>
  <c r="I6590" i="1"/>
  <c r="J6590" i="1"/>
  <c r="K6590" i="1"/>
  <c r="L6590" i="1"/>
  <c r="H6591" i="1"/>
  <c r="I6591" i="1"/>
  <c r="J6591" i="1"/>
  <c r="K6591" i="1"/>
  <c r="L6591" i="1"/>
  <c r="H6592" i="1"/>
  <c r="I6592" i="1"/>
  <c r="J6592" i="1"/>
  <c r="K6592" i="1"/>
  <c r="L6592" i="1"/>
  <c r="H6593" i="1"/>
  <c r="I6593" i="1"/>
  <c r="J6593" i="1"/>
  <c r="K6593" i="1"/>
  <c r="L6593" i="1"/>
  <c r="H6594" i="1"/>
  <c r="I6594" i="1"/>
  <c r="J6594" i="1"/>
  <c r="K6594" i="1"/>
  <c r="L6594" i="1"/>
  <c r="H6595" i="1"/>
  <c r="I6595" i="1"/>
  <c r="J6595" i="1"/>
  <c r="K6595" i="1"/>
  <c r="L6595" i="1"/>
  <c r="H6596" i="1"/>
  <c r="I6596" i="1"/>
  <c r="J6596" i="1"/>
  <c r="K6596" i="1"/>
  <c r="L6596" i="1"/>
  <c r="H6597" i="1"/>
  <c r="I6597" i="1"/>
  <c r="J6597" i="1"/>
  <c r="K6597" i="1"/>
  <c r="L6597" i="1"/>
  <c r="H6598" i="1"/>
  <c r="I6598" i="1"/>
  <c r="J6598" i="1"/>
  <c r="K6598" i="1"/>
  <c r="L6598" i="1"/>
  <c r="H6599" i="1"/>
  <c r="I6599" i="1"/>
  <c r="J6599" i="1"/>
  <c r="K6599" i="1"/>
  <c r="L6599" i="1"/>
  <c r="H6600" i="1"/>
  <c r="I6600" i="1"/>
  <c r="J6600" i="1"/>
  <c r="K6600" i="1"/>
  <c r="L6600" i="1"/>
  <c r="H6601" i="1"/>
  <c r="I6601" i="1"/>
  <c r="J6601" i="1"/>
  <c r="K6601" i="1"/>
  <c r="L6601" i="1"/>
  <c r="H6602" i="1"/>
  <c r="I6602" i="1"/>
  <c r="J6602" i="1"/>
  <c r="K6602" i="1"/>
  <c r="L6602" i="1"/>
  <c r="H6603" i="1"/>
  <c r="I6603" i="1"/>
  <c r="J6603" i="1"/>
  <c r="K6603" i="1"/>
  <c r="L6603" i="1"/>
  <c r="H6604" i="1"/>
  <c r="I6604" i="1"/>
  <c r="J6604" i="1"/>
  <c r="K6604" i="1"/>
  <c r="L6604" i="1"/>
  <c r="H6605" i="1"/>
  <c r="I6605" i="1"/>
  <c r="J6605" i="1"/>
  <c r="K6605" i="1"/>
  <c r="L6605" i="1"/>
  <c r="H6606" i="1"/>
  <c r="I6606" i="1"/>
  <c r="J6606" i="1"/>
  <c r="K6606" i="1"/>
  <c r="L6606" i="1"/>
  <c r="H6607" i="1"/>
  <c r="I6607" i="1"/>
  <c r="J6607" i="1"/>
  <c r="K6607" i="1"/>
  <c r="L6607" i="1"/>
  <c r="H6608" i="1"/>
  <c r="I6608" i="1"/>
  <c r="J6608" i="1"/>
  <c r="K6608" i="1"/>
  <c r="L6608" i="1"/>
  <c r="H6609" i="1"/>
  <c r="I6609" i="1"/>
  <c r="J6609" i="1"/>
  <c r="K6609" i="1"/>
  <c r="L6609" i="1"/>
  <c r="H6610" i="1"/>
  <c r="I6610" i="1"/>
  <c r="J6610" i="1"/>
  <c r="K6610" i="1"/>
  <c r="L6610" i="1"/>
  <c r="H6611" i="1"/>
  <c r="I6611" i="1"/>
  <c r="J6611" i="1"/>
  <c r="K6611" i="1"/>
  <c r="L6611" i="1"/>
  <c r="H6612" i="1"/>
  <c r="I6612" i="1"/>
  <c r="J6612" i="1"/>
  <c r="K6612" i="1"/>
  <c r="L6612" i="1"/>
  <c r="H6613" i="1"/>
  <c r="I6613" i="1"/>
  <c r="J6613" i="1"/>
  <c r="K6613" i="1"/>
  <c r="L6613" i="1"/>
  <c r="H6614" i="1"/>
  <c r="I6614" i="1"/>
  <c r="J6614" i="1"/>
  <c r="K6614" i="1"/>
  <c r="L6614" i="1"/>
  <c r="H6615" i="1"/>
  <c r="I6615" i="1"/>
  <c r="J6615" i="1"/>
  <c r="K6615" i="1"/>
  <c r="L6615" i="1"/>
  <c r="H6616" i="1"/>
  <c r="I6616" i="1"/>
  <c r="J6616" i="1"/>
  <c r="K6616" i="1"/>
  <c r="L6616" i="1"/>
  <c r="H6617" i="1"/>
  <c r="I6617" i="1"/>
  <c r="J6617" i="1"/>
  <c r="K6617" i="1"/>
  <c r="L6617" i="1"/>
  <c r="H6618" i="1"/>
  <c r="I6618" i="1"/>
  <c r="J6618" i="1"/>
  <c r="K6618" i="1"/>
  <c r="L6618" i="1"/>
  <c r="H6619" i="1"/>
  <c r="I6619" i="1"/>
  <c r="J6619" i="1"/>
  <c r="K6619" i="1"/>
  <c r="L6619" i="1"/>
  <c r="H6620" i="1"/>
  <c r="I6620" i="1"/>
  <c r="J6620" i="1"/>
  <c r="K6620" i="1"/>
  <c r="L6620" i="1"/>
  <c r="H6621" i="1"/>
  <c r="I6621" i="1"/>
  <c r="J6621" i="1"/>
  <c r="K6621" i="1"/>
  <c r="L6621" i="1"/>
  <c r="H6622" i="1"/>
  <c r="I6622" i="1"/>
  <c r="J6622" i="1"/>
  <c r="K6622" i="1"/>
  <c r="L6622" i="1"/>
  <c r="H6623" i="1"/>
  <c r="I6623" i="1"/>
  <c r="J6623" i="1"/>
  <c r="K6623" i="1"/>
  <c r="L6623" i="1"/>
  <c r="H6624" i="1"/>
  <c r="I6624" i="1"/>
  <c r="J6624" i="1"/>
  <c r="K6624" i="1"/>
  <c r="L6624" i="1"/>
  <c r="H6625" i="1"/>
  <c r="I6625" i="1"/>
  <c r="J6625" i="1"/>
  <c r="K6625" i="1"/>
  <c r="L6625" i="1"/>
  <c r="H6626" i="1"/>
  <c r="I6626" i="1"/>
  <c r="J6626" i="1"/>
  <c r="K6626" i="1"/>
  <c r="L6626" i="1"/>
  <c r="H6627" i="1"/>
  <c r="I6627" i="1"/>
  <c r="J6627" i="1"/>
  <c r="K6627" i="1"/>
  <c r="L6627" i="1"/>
  <c r="H6628" i="1"/>
  <c r="I6628" i="1"/>
  <c r="J6628" i="1"/>
  <c r="K6628" i="1"/>
  <c r="L6628" i="1"/>
  <c r="H6629" i="1"/>
  <c r="I6629" i="1"/>
  <c r="J6629" i="1"/>
  <c r="K6629" i="1"/>
  <c r="L6629" i="1"/>
  <c r="H6630" i="1"/>
  <c r="I6630" i="1"/>
  <c r="J6630" i="1"/>
  <c r="K6630" i="1"/>
  <c r="L6630" i="1"/>
  <c r="H6631" i="1"/>
  <c r="I6631" i="1"/>
  <c r="J6631" i="1"/>
  <c r="K6631" i="1"/>
  <c r="L6631" i="1"/>
  <c r="H6632" i="1"/>
  <c r="I6632" i="1"/>
  <c r="J6632" i="1"/>
  <c r="K6632" i="1"/>
  <c r="L6632" i="1"/>
  <c r="H6633" i="1"/>
  <c r="I6633" i="1"/>
  <c r="J6633" i="1"/>
  <c r="K6633" i="1"/>
  <c r="L6633" i="1"/>
  <c r="H6634" i="1"/>
  <c r="I6634" i="1"/>
  <c r="J6634" i="1"/>
  <c r="K6634" i="1"/>
  <c r="L6634" i="1"/>
  <c r="H6635" i="1"/>
  <c r="I6635" i="1"/>
  <c r="J6635" i="1"/>
  <c r="K6635" i="1"/>
  <c r="L6635" i="1"/>
  <c r="H6636" i="1"/>
  <c r="I6636" i="1"/>
  <c r="J6636" i="1"/>
  <c r="K6636" i="1"/>
  <c r="L6636" i="1"/>
  <c r="H6637" i="1"/>
  <c r="I6637" i="1"/>
  <c r="J6637" i="1"/>
  <c r="K6637" i="1"/>
  <c r="L6637" i="1"/>
  <c r="H6638" i="1"/>
  <c r="I6638" i="1"/>
  <c r="J6638" i="1"/>
  <c r="K6638" i="1"/>
  <c r="L6638" i="1"/>
  <c r="H6639" i="1"/>
  <c r="I6639" i="1"/>
  <c r="J6639" i="1"/>
  <c r="K6639" i="1"/>
  <c r="L6639" i="1"/>
  <c r="H6640" i="1"/>
  <c r="I6640" i="1"/>
  <c r="J6640" i="1"/>
  <c r="K6640" i="1"/>
  <c r="L6640" i="1"/>
  <c r="H6641" i="1"/>
  <c r="I6641" i="1"/>
  <c r="J6641" i="1"/>
  <c r="K6641" i="1"/>
  <c r="L6641" i="1"/>
  <c r="H6642" i="1"/>
  <c r="I6642" i="1"/>
  <c r="J6642" i="1"/>
  <c r="K6642" i="1"/>
  <c r="L6642" i="1"/>
  <c r="H6643" i="1"/>
  <c r="I6643" i="1"/>
  <c r="J6643" i="1"/>
  <c r="K6643" i="1"/>
  <c r="L6643" i="1"/>
  <c r="H6644" i="1"/>
  <c r="I6644" i="1"/>
  <c r="J6644" i="1"/>
  <c r="K6644" i="1"/>
  <c r="L6644" i="1"/>
  <c r="H6645" i="1"/>
  <c r="I6645" i="1"/>
  <c r="J6645" i="1"/>
  <c r="K6645" i="1"/>
  <c r="L6645" i="1"/>
  <c r="H6646" i="1"/>
  <c r="I6646" i="1"/>
  <c r="J6646" i="1"/>
  <c r="K6646" i="1"/>
  <c r="L6646" i="1"/>
  <c r="H6647" i="1"/>
  <c r="I6647" i="1"/>
  <c r="J6647" i="1"/>
  <c r="K6647" i="1"/>
  <c r="L6647" i="1"/>
  <c r="H6648" i="1"/>
  <c r="I6648" i="1"/>
  <c r="J6648" i="1"/>
  <c r="K6648" i="1"/>
  <c r="L6648" i="1"/>
  <c r="H6649" i="1"/>
  <c r="I6649" i="1"/>
  <c r="J6649" i="1"/>
  <c r="K6649" i="1"/>
  <c r="L6649" i="1"/>
  <c r="H6650" i="1"/>
  <c r="I6650" i="1"/>
  <c r="J6650" i="1"/>
  <c r="K6650" i="1"/>
  <c r="L6650" i="1"/>
  <c r="H6651" i="1"/>
  <c r="I6651" i="1"/>
  <c r="J6651" i="1"/>
  <c r="K6651" i="1"/>
  <c r="L6651" i="1"/>
  <c r="H6652" i="1"/>
  <c r="I6652" i="1"/>
  <c r="J6652" i="1"/>
  <c r="K6652" i="1"/>
  <c r="L6652" i="1"/>
  <c r="H6653" i="1"/>
  <c r="I6653" i="1"/>
  <c r="J6653" i="1"/>
  <c r="K6653" i="1"/>
  <c r="L6653" i="1"/>
  <c r="H6654" i="1"/>
  <c r="I6654" i="1"/>
  <c r="J6654" i="1"/>
  <c r="K6654" i="1"/>
  <c r="L6654" i="1"/>
  <c r="H6655" i="1"/>
  <c r="I6655" i="1"/>
  <c r="J6655" i="1"/>
  <c r="K6655" i="1"/>
  <c r="L6655" i="1"/>
  <c r="H6656" i="1"/>
  <c r="I6656" i="1"/>
  <c r="J6656" i="1"/>
  <c r="K6656" i="1"/>
  <c r="L6656" i="1"/>
  <c r="H6657" i="1"/>
  <c r="I6657" i="1"/>
  <c r="J6657" i="1"/>
  <c r="K6657" i="1"/>
  <c r="L6657" i="1"/>
  <c r="H6658" i="1"/>
  <c r="I6658" i="1"/>
  <c r="J6658" i="1"/>
  <c r="K6658" i="1"/>
  <c r="L6658" i="1"/>
  <c r="H6659" i="1"/>
  <c r="I6659" i="1"/>
  <c r="J6659" i="1"/>
  <c r="K6659" i="1"/>
  <c r="L6659" i="1"/>
  <c r="H6660" i="1"/>
  <c r="I6660" i="1"/>
  <c r="J6660" i="1"/>
  <c r="K6660" i="1"/>
  <c r="L6660" i="1"/>
  <c r="H6661" i="1"/>
  <c r="I6661" i="1"/>
  <c r="J6661" i="1"/>
  <c r="K6661" i="1"/>
  <c r="L6661" i="1"/>
  <c r="H6662" i="1"/>
  <c r="I6662" i="1"/>
  <c r="J6662" i="1"/>
  <c r="K6662" i="1"/>
  <c r="L6662" i="1"/>
  <c r="H6663" i="1"/>
  <c r="I6663" i="1"/>
  <c r="J6663" i="1"/>
  <c r="K6663" i="1"/>
  <c r="L6663" i="1"/>
  <c r="H6664" i="1"/>
  <c r="I6664" i="1"/>
  <c r="J6664" i="1"/>
  <c r="K6664" i="1"/>
  <c r="L6664" i="1"/>
  <c r="H6665" i="1"/>
  <c r="I6665" i="1"/>
  <c r="J6665" i="1"/>
  <c r="K6665" i="1"/>
  <c r="L6665" i="1"/>
  <c r="H6666" i="1"/>
  <c r="I6666" i="1"/>
  <c r="J6666" i="1"/>
  <c r="K6666" i="1"/>
  <c r="L6666" i="1"/>
  <c r="H6667" i="1"/>
  <c r="I6667" i="1"/>
  <c r="J6667" i="1"/>
  <c r="K6667" i="1"/>
  <c r="L6667" i="1"/>
  <c r="H6668" i="1"/>
  <c r="I6668" i="1"/>
  <c r="J6668" i="1"/>
  <c r="K6668" i="1"/>
  <c r="L6668" i="1"/>
  <c r="H6669" i="1"/>
  <c r="I6669" i="1"/>
  <c r="J6669" i="1"/>
  <c r="K6669" i="1"/>
  <c r="L6669" i="1"/>
  <c r="H6670" i="1"/>
  <c r="I6670" i="1"/>
  <c r="J6670" i="1"/>
  <c r="K6670" i="1"/>
  <c r="L6670" i="1"/>
  <c r="H6671" i="1"/>
  <c r="I6671" i="1"/>
  <c r="J6671" i="1"/>
  <c r="K6671" i="1"/>
  <c r="L6671" i="1"/>
  <c r="H6672" i="1"/>
  <c r="I6672" i="1"/>
  <c r="J6672" i="1"/>
  <c r="K6672" i="1"/>
  <c r="L6672" i="1"/>
  <c r="H6673" i="1"/>
  <c r="I6673" i="1"/>
  <c r="J6673" i="1"/>
  <c r="K6673" i="1"/>
  <c r="L6673" i="1"/>
  <c r="H6674" i="1"/>
  <c r="I6674" i="1"/>
  <c r="J6674" i="1"/>
  <c r="K6674" i="1"/>
  <c r="L6674" i="1"/>
  <c r="H6675" i="1"/>
  <c r="I6675" i="1"/>
  <c r="J6675" i="1"/>
  <c r="K6675" i="1"/>
  <c r="L6675" i="1"/>
  <c r="H6676" i="1"/>
  <c r="I6676" i="1"/>
  <c r="J6676" i="1"/>
  <c r="K6676" i="1"/>
  <c r="L6676" i="1"/>
  <c r="H6677" i="1"/>
  <c r="I6677" i="1"/>
  <c r="J6677" i="1"/>
  <c r="K6677" i="1"/>
  <c r="L6677" i="1"/>
  <c r="H6678" i="1"/>
  <c r="I6678" i="1"/>
  <c r="J6678" i="1"/>
  <c r="K6678" i="1"/>
  <c r="L6678" i="1"/>
  <c r="H6679" i="1"/>
  <c r="I6679" i="1"/>
  <c r="J6679" i="1"/>
  <c r="K6679" i="1"/>
  <c r="L6679" i="1"/>
  <c r="H6680" i="1"/>
  <c r="I6680" i="1"/>
  <c r="J6680" i="1"/>
  <c r="K6680" i="1"/>
  <c r="L6680" i="1"/>
  <c r="H6681" i="1"/>
  <c r="I6681" i="1"/>
  <c r="J6681" i="1"/>
  <c r="K6681" i="1"/>
  <c r="L6681" i="1"/>
  <c r="H6682" i="1"/>
  <c r="I6682" i="1"/>
  <c r="J6682" i="1"/>
  <c r="K6682" i="1"/>
  <c r="L6682" i="1"/>
  <c r="H6683" i="1"/>
  <c r="I6683" i="1"/>
  <c r="J6683" i="1"/>
  <c r="K6683" i="1"/>
  <c r="L6683" i="1"/>
  <c r="H6684" i="1"/>
  <c r="I6684" i="1"/>
  <c r="J6684" i="1"/>
  <c r="K6684" i="1"/>
  <c r="L6684" i="1"/>
  <c r="H6685" i="1"/>
  <c r="I6685" i="1"/>
  <c r="J6685" i="1"/>
  <c r="K6685" i="1"/>
  <c r="L6685" i="1"/>
  <c r="H6686" i="1"/>
  <c r="I6686" i="1"/>
  <c r="J6686" i="1"/>
  <c r="K6686" i="1"/>
  <c r="L6686" i="1"/>
  <c r="H6687" i="1"/>
  <c r="I6687" i="1"/>
  <c r="J6687" i="1"/>
  <c r="K6687" i="1"/>
  <c r="L6687" i="1"/>
  <c r="H6688" i="1"/>
  <c r="I6688" i="1"/>
  <c r="J6688" i="1"/>
  <c r="K6688" i="1"/>
  <c r="L6688" i="1"/>
  <c r="H6689" i="1"/>
  <c r="I6689" i="1"/>
  <c r="J6689" i="1"/>
  <c r="K6689" i="1"/>
  <c r="L6689" i="1"/>
  <c r="H6690" i="1"/>
  <c r="I6690" i="1"/>
  <c r="J6690" i="1"/>
  <c r="K6690" i="1"/>
  <c r="L6690" i="1"/>
  <c r="H6691" i="1"/>
  <c r="I6691" i="1"/>
  <c r="J6691" i="1"/>
  <c r="K6691" i="1"/>
  <c r="L6691" i="1"/>
  <c r="H6692" i="1"/>
  <c r="I6692" i="1"/>
  <c r="J6692" i="1"/>
  <c r="K6692" i="1"/>
  <c r="L6692" i="1"/>
  <c r="H6693" i="1"/>
  <c r="I6693" i="1"/>
  <c r="J6693" i="1"/>
  <c r="K6693" i="1"/>
  <c r="L6693" i="1"/>
  <c r="H6694" i="1"/>
  <c r="I6694" i="1"/>
  <c r="J6694" i="1"/>
  <c r="K6694" i="1"/>
  <c r="L6694" i="1"/>
  <c r="H6695" i="1"/>
  <c r="I6695" i="1"/>
  <c r="J6695" i="1"/>
  <c r="K6695" i="1"/>
  <c r="L6695" i="1"/>
  <c r="H6696" i="1"/>
  <c r="I6696" i="1"/>
  <c r="J6696" i="1"/>
  <c r="K6696" i="1"/>
  <c r="L6696" i="1"/>
  <c r="H6697" i="1"/>
  <c r="I6697" i="1"/>
  <c r="J6697" i="1"/>
  <c r="K6697" i="1"/>
  <c r="L6697" i="1"/>
  <c r="H6698" i="1"/>
  <c r="I6698" i="1"/>
  <c r="J6698" i="1"/>
  <c r="K6698" i="1"/>
  <c r="L6698" i="1"/>
  <c r="H6699" i="1"/>
  <c r="I6699" i="1"/>
  <c r="J6699" i="1"/>
  <c r="K6699" i="1"/>
  <c r="L6699" i="1"/>
  <c r="H6700" i="1"/>
  <c r="I6700" i="1"/>
  <c r="J6700" i="1"/>
  <c r="K6700" i="1"/>
  <c r="L6700" i="1"/>
  <c r="H6701" i="1"/>
  <c r="I6701" i="1"/>
  <c r="J6701" i="1"/>
  <c r="K6701" i="1"/>
  <c r="L6701" i="1"/>
  <c r="H6702" i="1"/>
  <c r="I6702" i="1"/>
  <c r="J6702" i="1"/>
  <c r="K6702" i="1"/>
  <c r="L6702" i="1"/>
  <c r="H6703" i="1"/>
  <c r="I6703" i="1"/>
  <c r="J6703" i="1"/>
  <c r="K6703" i="1"/>
  <c r="L6703" i="1"/>
  <c r="H6704" i="1"/>
  <c r="I6704" i="1"/>
  <c r="J6704" i="1"/>
  <c r="K6704" i="1"/>
  <c r="L6704" i="1"/>
  <c r="H6705" i="1"/>
  <c r="I6705" i="1"/>
  <c r="J6705" i="1"/>
  <c r="K6705" i="1"/>
  <c r="L6705" i="1"/>
  <c r="H6706" i="1"/>
  <c r="I6706" i="1"/>
  <c r="J6706" i="1"/>
  <c r="K6706" i="1"/>
  <c r="L6706" i="1"/>
  <c r="H6707" i="1"/>
  <c r="I6707" i="1"/>
  <c r="J6707" i="1"/>
  <c r="K6707" i="1"/>
  <c r="L6707" i="1"/>
  <c r="H6708" i="1"/>
  <c r="I6708" i="1"/>
  <c r="J6708" i="1"/>
  <c r="K6708" i="1"/>
  <c r="L6708" i="1"/>
  <c r="H6709" i="1"/>
  <c r="I6709" i="1"/>
  <c r="J6709" i="1"/>
  <c r="K6709" i="1"/>
  <c r="L6709" i="1"/>
  <c r="H6710" i="1"/>
  <c r="I6710" i="1"/>
  <c r="J6710" i="1"/>
  <c r="K6710" i="1"/>
  <c r="L6710" i="1"/>
  <c r="H6711" i="1"/>
  <c r="I6711" i="1"/>
  <c r="J6711" i="1"/>
  <c r="K6711" i="1"/>
  <c r="L6711" i="1"/>
  <c r="H6712" i="1"/>
  <c r="I6712" i="1"/>
  <c r="J6712" i="1"/>
  <c r="K6712" i="1"/>
  <c r="L6712" i="1"/>
  <c r="H6713" i="1"/>
  <c r="I6713" i="1"/>
  <c r="J6713" i="1"/>
  <c r="K6713" i="1"/>
  <c r="L6713" i="1"/>
  <c r="H6714" i="1"/>
  <c r="I6714" i="1"/>
  <c r="J6714" i="1"/>
  <c r="K6714" i="1"/>
  <c r="L6714" i="1"/>
  <c r="H6715" i="1"/>
  <c r="I6715" i="1"/>
  <c r="J6715" i="1"/>
  <c r="K6715" i="1"/>
  <c r="L6715" i="1"/>
  <c r="H6716" i="1"/>
  <c r="I6716" i="1"/>
  <c r="J6716" i="1"/>
  <c r="K6716" i="1"/>
  <c r="L6716" i="1"/>
  <c r="H6717" i="1"/>
  <c r="I6717" i="1"/>
  <c r="J6717" i="1"/>
  <c r="K6717" i="1"/>
  <c r="L6717" i="1"/>
  <c r="H6718" i="1"/>
  <c r="I6718" i="1"/>
  <c r="J6718" i="1"/>
  <c r="K6718" i="1"/>
  <c r="L6718" i="1"/>
  <c r="H6719" i="1"/>
  <c r="I6719" i="1"/>
  <c r="J6719" i="1"/>
  <c r="K6719" i="1"/>
  <c r="L6719" i="1"/>
  <c r="H6720" i="1"/>
  <c r="I6720" i="1"/>
  <c r="J6720" i="1"/>
  <c r="K6720" i="1"/>
  <c r="L6720" i="1"/>
  <c r="H6721" i="1"/>
  <c r="I6721" i="1"/>
  <c r="J6721" i="1"/>
  <c r="K6721" i="1"/>
  <c r="L6721" i="1"/>
  <c r="H6722" i="1"/>
  <c r="I6722" i="1"/>
  <c r="J6722" i="1"/>
  <c r="K6722" i="1"/>
  <c r="L6722" i="1"/>
  <c r="H6723" i="1"/>
  <c r="I6723" i="1"/>
  <c r="J6723" i="1"/>
  <c r="K6723" i="1"/>
  <c r="L6723" i="1"/>
  <c r="H6724" i="1"/>
  <c r="I6724" i="1"/>
  <c r="J6724" i="1"/>
  <c r="K6724" i="1"/>
  <c r="L6724" i="1"/>
  <c r="H6725" i="1"/>
  <c r="I6725" i="1"/>
  <c r="J6725" i="1"/>
  <c r="K6725" i="1"/>
  <c r="L6725" i="1"/>
  <c r="H6726" i="1"/>
  <c r="I6726" i="1"/>
  <c r="J6726" i="1"/>
  <c r="K6726" i="1"/>
  <c r="L6726" i="1"/>
  <c r="H6727" i="1"/>
  <c r="I6727" i="1"/>
  <c r="J6727" i="1"/>
  <c r="K6727" i="1"/>
  <c r="L6727" i="1"/>
  <c r="H6728" i="1"/>
  <c r="I6728" i="1"/>
  <c r="J6728" i="1"/>
  <c r="K6728" i="1"/>
  <c r="L6728" i="1"/>
  <c r="H6729" i="1"/>
  <c r="I6729" i="1"/>
  <c r="J6729" i="1"/>
  <c r="K6729" i="1"/>
  <c r="L6729" i="1"/>
  <c r="H6730" i="1"/>
  <c r="I6730" i="1"/>
  <c r="J6730" i="1"/>
  <c r="K6730" i="1"/>
  <c r="L6730" i="1"/>
  <c r="H6731" i="1"/>
  <c r="I6731" i="1"/>
  <c r="J6731" i="1"/>
  <c r="K6731" i="1"/>
  <c r="L6731" i="1"/>
  <c r="H6732" i="1"/>
  <c r="I6732" i="1"/>
  <c r="J6732" i="1"/>
  <c r="K6732" i="1"/>
  <c r="L6732" i="1"/>
  <c r="H6733" i="1"/>
  <c r="I6733" i="1"/>
  <c r="J6733" i="1"/>
  <c r="K6733" i="1"/>
  <c r="L6733" i="1"/>
  <c r="H6734" i="1"/>
  <c r="I6734" i="1"/>
  <c r="J6734" i="1"/>
  <c r="K6734" i="1"/>
  <c r="L6734" i="1"/>
  <c r="H6735" i="1"/>
  <c r="I6735" i="1"/>
  <c r="J6735" i="1"/>
  <c r="K6735" i="1"/>
  <c r="L6735" i="1"/>
  <c r="H6736" i="1"/>
  <c r="I6736" i="1"/>
  <c r="J6736" i="1"/>
  <c r="K6736" i="1"/>
  <c r="L6736" i="1"/>
  <c r="H6737" i="1"/>
  <c r="I6737" i="1"/>
  <c r="J6737" i="1"/>
  <c r="K6737" i="1"/>
  <c r="L6737" i="1"/>
  <c r="H6738" i="1"/>
  <c r="I6738" i="1"/>
  <c r="J6738" i="1"/>
  <c r="K6738" i="1"/>
  <c r="L6738" i="1"/>
  <c r="H6739" i="1"/>
  <c r="I6739" i="1"/>
  <c r="J6739" i="1"/>
  <c r="K6739" i="1"/>
  <c r="L6739" i="1"/>
  <c r="H6740" i="1"/>
  <c r="I6740" i="1"/>
  <c r="J6740" i="1"/>
  <c r="K6740" i="1"/>
  <c r="L6740" i="1"/>
  <c r="H6741" i="1"/>
  <c r="I6741" i="1"/>
  <c r="J6741" i="1"/>
  <c r="K6741" i="1"/>
  <c r="L6741" i="1"/>
  <c r="H6742" i="1"/>
  <c r="I6742" i="1"/>
  <c r="J6742" i="1"/>
  <c r="K6742" i="1"/>
  <c r="L6742" i="1"/>
  <c r="H6743" i="1"/>
  <c r="I6743" i="1"/>
  <c r="J6743" i="1"/>
  <c r="K6743" i="1"/>
  <c r="L6743" i="1"/>
  <c r="H6744" i="1"/>
  <c r="I6744" i="1"/>
  <c r="J6744" i="1"/>
  <c r="K6744" i="1"/>
  <c r="L6744" i="1"/>
  <c r="H6745" i="1"/>
  <c r="I6745" i="1"/>
  <c r="J6745" i="1"/>
  <c r="K6745" i="1"/>
  <c r="L6745" i="1"/>
  <c r="H6746" i="1"/>
  <c r="I6746" i="1"/>
  <c r="J6746" i="1"/>
  <c r="K6746" i="1"/>
  <c r="L6746" i="1"/>
  <c r="H6747" i="1"/>
  <c r="I6747" i="1"/>
  <c r="J6747" i="1"/>
  <c r="K6747" i="1"/>
  <c r="L6747" i="1"/>
  <c r="H6748" i="1"/>
  <c r="I6748" i="1"/>
  <c r="J6748" i="1"/>
  <c r="K6748" i="1"/>
  <c r="L6748" i="1"/>
  <c r="H6749" i="1"/>
  <c r="I6749" i="1"/>
  <c r="J6749" i="1"/>
  <c r="K6749" i="1"/>
  <c r="L6749" i="1"/>
  <c r="H6750" i="1"/>
  <c r="I6750" i="1"/>
  <c r="J6750" i="1"/>
  <c r="K6750" i="1"/>
  <c r="L6750" i="1"/>
  <c r="H6751" i="1"/>
  <c r="I6751" i="1"/>
  <c r="J6751" i="1"/>
  <c r="K6751" i="1"/>
  <c r="L6751" i="1"/>
  <c r="H6752" i="1"/>
  <c r="I6752" i="1"/>
  <c r="J6752" i="1"/>
  <c r="K6752" i="1"/>
  <c r="L6752" i="1"/>
  <c r="H6753" i="1"/>
  <c r="I6753" i="1"/>
  <c r="J6753" i="1"/>
  <c r="K6753" i="1"/>
  <c r="L6753" i="1"/>
  <c r="H6754" i="1"/>
  <c r="I6754" i="1"/>
  <c r="J6754" i="1"/>
  <c r="K6754" i="1"/>
  <c r="L6754" i="1"/>
  <c r="H6755" i="1"/>
  <c r="I6755" i="1"/>
  <c r="J6755" i="1"/>
  <c r="K6755" i="1"/>
  <c r="L6755" i="1"/>
  <c r="H6756" i="1"/>
  <c r="I6756" i="1"/>
  <c r="J6756" i="1"/>
  <c r="K6756" i="1"/>
  <c r="L6756" i="1"/>
  <c r="H6757" i="1"/>
  <c r="I6757" i="1"/>
  <c r="J6757" i="1"/>
  <c r="K6757" i="1"/>
  <c r="L6757" i="1"/>
  <c r="H6758" i="1"/>
  <c r="I6758" i="1"/>
  <c r="J6758" i="1"/>
  <c r="K6758" i="1"/>
  <c r="L6758" i="1"/>
  <c r="H6759" i="1"/>
  <c r="I6759" i="1"/>
  <c r="J6759" i="1"/>
  <c r="K6759" i="1"/>
  <c r="L6759" i="1"/>
  <c r="H6760" i="1"/>
  <c r="I6760" i="1"/>
  <c r="J6760" i="1"/>
  <c r="K6760" i="1"/>
  <c r="L6760" i="1"/>
  <c r="H6761" i="1"/>
  <c r="I6761" i="1"/>
  <c r="J6761" i="1"/>
  <c r="K6761" i="1"/>
  <c r="L6761" i="1"/>
  <c r="H6762" i="1"/>
  <c r="I6762" i="1"/>
  <c r="J6762" i="1"/>
  <c r="K6762" i="1"/>
  <c r="L6762" i="1"/>
  <c r="H6763" i="1"/>
  <c r="I6763" i="1"/>
  <c r="J6763" i="1"/>
  <c r="K6763" i="1"/>
  <c r="L6763" i="1"/>
  <c r="H6764" i="1"/>
  <c r="I6764" i="1"/>
  <c r="J6764" i="1"/>
  <c r="K6764" i="1"/>
  <c r="L6764" i="1"/>
  <c r="H6765" i="1"/>
  <c r="I6765" i="1"/>
  <c r="J6765" i="1"/>
  <c r="K6765" i="1"/>
  <c r="L6765" i="1"/>
  <c r="H6766" i="1"/>
  <c r="I6766" i="1"/>
  <c r="J6766" i="1"/>
  <c r="K6766" i="1"/>
  <c r="L6766" i="1"/>
  <c r="H6767" i="1"/>
  <c r="I6767" i="1"/>
  <c r="J6767" i="1"/>
  <c r="K6767" i="1"/>
  <c r="L6767" i="1"/>
  <c r="H6768" i="1"/>
  <c r="I6768" i="1"/>
  <c r="J6768" i="1"/>
  <c r="K6768" i="1"/>
  <c r="L6768" i="1"/>
  <c r="H6769" i="1"/>
  <c r="I6769" i="1"/>
  <c r="J6769" i="1"/>
  <c r="K6769" i="1"/>
  <c r="L6769" i="1"/>
  <c r="H6770" i="1"/>
  <c r="I6770" i="1"/>
  <c r="J6770" i="1"/>
  <c r="K6770" i="1"/>
  <c r="L6770" i="1"/>
  <c r="H6771" i="1"/>
  <c r="I6771" i="1"/>
  <c r="J6771" i="1"/>
  <c r="K6771" i="1"/>
  <c r="L6771" i="1"/>
  <c r="H6772" i="1"/>
  <c r="I6772" i="1"/>
  <c r="J6772" i="1"/>
  <c r="K6772" i="1"/>
  <c r="L6772" i="1"/>
  <c r="H6773" i="1"/>
  <c r="I6773" i="1"/>
  <c r="J6773" i="1"/>
  <c r="K6773" i="1"/>
  <c r="L6773" i="1"/>
  <c r="H6774" i="1"/>
  <c r="I6774" i="1"/>
  <c r="J6774" i="1"/>
  <c r="K6774" i="1"/>
  <c r="L6774" i="1"/>
  <c r="H6775" i="1"/>
  <c r="I6775" i="1"/>
  <c r="J6775" i="1"/>
  <c r="K6775" i="1"/>
  <c r="L6775" i="1"/>
  <c r="H6776" i="1"/>
  <c r="I6776" i="1"/>
  <c r="J6776" i="1"/>
  <c r="K6776" i="1"/>
  <c r="L6776" i="1"/>
  <c r="H6777" i="1"/>
  <c r="I6777" i="1"/>
  <c r="J6777" i="1"/>
  <c r="K6777" i="1"/>
  <c r="L6777" i="1"/>
  <c r="H6778" i="1"/>
  <c r="I6778" i="1"/>
  <c r="J6778" i="1"/>
  <c r="K6778" i="1"/>
  <c r="L6778" i="1"/>
  <c r="H6779" i="1"/>
  <c r="I6779" i="1"/>
  <c r="J6779" i="1"/>
  <c r="K6779" i="1"/>
  <c r="L6779" i="1"/>
  <c r="H6780" i="1"/>
  <c r="I6780" i="1"/>
  <c r="J6780" i="1"/>
  <c r="K6780" i="1"/>
  <c r="L6780" i="1"/>
  <c r="H6781" i="1"/>
  <c r="I6781" i="1"/>
  <c r="J6781" i="1"/>
  <c r="K6781" i="1"/>
  <c r="L6781" i="1"/>
  <c r="H6782" i="1"/>
  <c r="I6782" i="1"/>
  <c r="J6782" i="1"/>
  <c r="K6782" i="1"/>
  <c r="L6782" i="1"/>
  <c r="H6783" i="1"/>
  <c r="I6783" i="1"/>
  <c r="J6783" i="1"/>
  <c r="K6783" i="1"/>
  <c r="L6783" i="1"/>
  <c r="H6784" i="1"/>
  <c r="I6784" i="1"/>
  <c r="J6784" i="1"/>
  <c r="K6784" i="1"/>
  <c r="L6784" i="1"/>
  <c r="H6785" i="1"/>
  <c r="I6785" i="1"/>
  <c r="J6785" i="1"/>
  <c r="K6785" i="1"/>
  <c r="L6785" i="1"/>
  <c r="H6786" i="1"/>
  <c r="I6786" i="1"/>
  <c r="J6786" i="1"/>
  <c r="K6786" i="1"/>
  <c r="L6786" i="1"/>
  <c r="H6787" i="1"/>
  <c r="I6787" i="1"/>
  <c r="J6787" i="1"/>
  <c r="K6787" i="1"/>
  <c r="L6787" i="1"/>
  <c r="H6788" i="1"/>
  <c r="I6788" i="1"/>
  <c r="J6788" i="1"/>
  <c r="K6788" i="1"/>
  <c r="L6788" i="1"/>
  <c r="H6789" i="1"/>
  <c r="I6789" i="1"/>
  <c r="J6789" i="1"/>
  <c r="K6789" i="1"/>
  <c r="L6789" i="1"/>
  <c r="H6790" i="1"/>
  <c r="I6790" i="1"/>
  <c r="J6790" i="1"/>
  <c r="K6790" i="1"/>
  <c r="L6790" i="1"/>
  <c r="H6791" i="1"/>
  <c r="I6791" i="1"/>
  <c r="J6791" i="1"/>
  <c r="K6791" i="1"/>
  <c r="L6791" i="1"/>
  <c r="H6792" i="1"/>
  <c r="I6792" i="1"/>
  <c r="J6792" i="1"/>
  <c r="K6792" i="1"/>
  <c r="L6792" i="1"/>
  <c r="H6793" i="1"/>
  <c r="I6793" i="1"/>
  <c r="J6793" i="1"/>
  <c r="K6793" i="1"/>
  <c r="L6793" i="1"/>
  <c r="H6794" i="1"/>
  <c r="I6794" i="1"/>
  <c r="J6794" i="1"/>
  <c r="K6794" i="1"/>
  <c r="L6794" i="1"/>
  <c r="H6795" i="1"/>
  <c r="I6795" i="1"/>
  <c r="J6795" i="1"/>
  <c r="K6795" i="1"/>
  <c r="L6795" i="1"/>
  <c r="H6796" i="1"/>
  <c r="I6796" i="1"/>
  <c r="J6796" i="1"/>
  <c r="K6796" i="1"/>
  <c r="L6796" i="1"/>
  <c r="H6797" i="1"/>
  <c r="I6797" i="1"/>
  <c r="J6797" i="1"/>
  <c r="K6797" i="1"/>
  <c r="L6797" i="1"/>
  <c r="H6798" i="1"/>
  <c r="I6798" i="1"/>
  <c r="J6798" i="1"/>
  <c r="K6798" i="1"/>
  <c r="L6798" i="1"/>
  <c r="H6799" i="1"/>
  <c r="I6799" i="1"/>
  <c r="J6799" i="1"/>
  <c r="K6799" i="1"/>
  <c r="L6799" i="1"/>
  <c r="H6800" i="1"/>
  <c r="I6800" i="1"/>
  <c r="J6800" i="1"/>
  <c r="K6800" i="1"/>
  <c r="L6800" i="1"/>
  <c r="H6801" i="1"/>
  <c r="I6801" i="1"/>
  <c r="J6801" i="1"/>
  <c r="K6801" i="1"/>
  <c r="L6801" i="1"/>
  <c r="H6802" i="1"/>
  <c r="I6802" i="1"/>
  <c r="J6802" i="1"/>
  <c r="K6802" i="1"/>
  <c r="L6802" i="1"/>
  <c r="H6803" i="1"/>
  <c r="I6803" i="1"/>
  <c r="J6803" i="1"/>
  <c r="K6803" i="1"/>
  <c r="L6803" i="1"/>
  <c r="H6804" i="1"/>
  <c r="I6804" i="1"/>
  <c r="J6804" i="1"/>
  <c r="K6804" i="1"/>
  <c r="L6804" i="1"/>
  <c r="H6805" i="1"/>
  <c r="I6805" i="1"/>
  <c r="J6805" i="1"/>
  <c r="K6805" i="1"/>
  <c r="L6805" i="1"/>
  <c r="H6806" i="1"/>
  <c r="I6806" i="1"/>
  <c r="J6806" i="1"/>
  <c r="K6806" i="1"/>
  <c r="L6806" i="1"/>
  <c r="H6807" i="1"/>
  <c r="I6807" i="1"/>
  <c r="J6807" i="1"/>
  <c r="K6807" i="1"/>
  <c r="L6807" i="1"/>
  <c r="H6808" i="1"/>
  <c r="I6808" i="1"/>
  <c r="J6808" i="1"/>
  <c r="K6808" i="1"/>
  <c r="L6808" i="1"/>
  <c r="H6809" i="1"/>
  <c r="I6809" i="1"/>
  <c r="J6809" i="1"/>
  <c r="K6809" i="1"/>
  <c r="L6809" i="1"/>
  <c r="H6810" i="1"/>
  <c r="I6810" i="1"/>
  <c r="J6810" i="1"/>
  <c r="K6810" i="1"/>
  <c r="L6810" i="1"/>
  <c r="H6811" i="1"/>
  <c r="I6811" i="1"/>
  <c r="J6811" i="1"/>
  <c r="K6811" i="1"/>
  <c r="L6811" i="1"/>
  <c r="H6812" i="1"/>
  <c r="I6812" i="1"/>
  <c r="J6812" i="1"/>
  <c r="K6812" i="1"/>
  <c r="L6812" i="1"/>
  <c r="H6813" i="1"/>
  <c r="I6813" i="1"/>
  <c r="J6813" i="1"/>
  <c r="K6813" i="1"/>
  <c r="L6813" i="1"/>
  <c r="H6814" i="1"/>
  <c r="I6814" i="1"/>
  <c r="J6814" i="1"/>
  <c r="K6814" i="1"/>
  <c r="L6814" i="1"/>
  <c r="H6815" i="1"/>
  <c r="I6815" i="1"/>
  <c r="J6815" i="1"/>
  <c r="K6815" i="1"/>
  <c r="L6815" i="1"/>
  <c r="H6816" i="1"/>
  <c r="I6816" i="1"/>
  <c r="J6816" i="1"/>
  <c r="K6816" i="1"/>
  <c r="L6816" i="1"/>
  <c r="H6817" i="1"/>
  <c r="I6817" i="1"/>
  <c r="J6817" i="1"/>
  <c r="K6817" i="1"/>
  <c r="L6817" i="1"/>
  <c r="H6818" i="1"/>
  <c r="I6818" i="1"/>
  <c r="J6818" i="1"/>
  <c r="K6818" i="1"/>
  <c r="L6818" i="1"/>
  <c r="H6819" i="1"/>
  <c r="I6819" i="1"/>
  <c r="J6819" i="1"/>
  <c r="K6819" i="1"/>
  <c r="L6819" i="1"/>
  <c r="H6820" i="1"/>
  <c r="I6820" i="1"/>
  <c r="J6820" i="1"/>
  <c r="K6820" i="1"/>
  <c r="L6820" i="1"/>
  <c r="H6821" i="1"/>
  <c r="I6821" i="1"/>
  <c r="J6821" i="1"/>
  <c r="K6821" i="1"/>
  <c r="L6821" i="1"/>
  <c r="H6822" i="1"/>
  <c r="I6822" i="1"/>
  <c r="J6822" i="1"/>
  <c r="K6822" i="1"/>
  <c r="L6822" i="1"/>
  <c r="H6823" i="1"/>
  <c r="I6823" i="1"/>
  <c r="J6823" i="1"/>
  <c r="K6823" i="1"/>
  <c r="L6823" i="1"/>
  <c r="H6824" i="1"/>
  <c r="I6824" i="1"/>
  <c r="J6824" i="1"/>
  <c r="K6824" i="1"/>
  <c r="L6824" i="1"/>
  <c r="H6825" i="1"/>
  <c r="I6825" i="1"/>
  <c r="J6825" i="1"/>
  <c r="K6825" i="1"/>
  <c r="L6825" i="1"/>
  <c r="H6826" i="1"/>
  <c r="I6826" i="1"/>
  <c r="J6826" i="1"/>
  <c r="K6826" i="1"/>
  <c r="L6826" i="1"/>
  <c r="H6827" i="1"/>
  <c r="I6827" i="1"/>
  <c r="J6827" i="1"/>
  <c r="K6827" i="1"/>
  <c r="L6827" i="1"/>
  <c r="H6828" i="1"/>
  <c r="I6828" i="1"/>
  <c r="J6828" i="1"/>
  <c r="K6828" i="1"/>
  <c r="L6828" i="1"/>
  <c r="H6829" i="1"/>
  <c r="I6829" i="1"/>
  <c r="J6829" i="1"/>
  <c r="K6829" i="1"/>
  <c r="L6829" i="1"/>
  <c r="H6830" i="1"/>
  <c r="I6830" i="1"/>
  <c r="J6830" i="1"/>
  <c r="K6830" i="1"/>
  <c r="L6830" i="1"/>
  <c r="H6831" i="1"/>
  <c r="I6831" i="1"/>
  <c r="J6831" i="1"/>
  <c r="K6831" i="1"/>
  <c r="L6831" i="1"/>
  <c r="H6832" i="1"/>
  <c r="I6832" i="1"/>
  <c r="J6832" i="1"/>
  <c r="K6832" i="1"/>
  <c r="L6832" i="1"/>
  <c r="H6833" i="1"/>
  <c r="I6833" i="1"/>
  <c r="J6833" i="1"/>
  <c r="K6833" i="1"/>
  <c r="L6833" i="1"/>
  <c r="H6834" i="1"/>
  <c r="I6834" i="1"/>
  <c r="J6834" i="1"/>
  <c r="K6834" i="1"/>
  <c r="L6834" i="1"/>
  <c r="H6835" i="1"/>
  <c r="I6835" i="1"/>
  <c r="J6835" i="1"/>
  <c r="K6835" i="1"/>
  <c r="L6835" i="1"/>
  <c r="H6836" i="1"/>
  <c r="I6836" i="1"/>
  <c r="J6836" i="1"/>
  <c r="K6836" i="1"/>
  <c r="L6836" i="1"/>
  <c r="H6837" i="1"/>
  <c r="I6837" i="1"/>
  <c r="J6837" i="1"/>
  <c r="K6837" i="1"/>
  <c r="L6837" i="1"/>
  <c r="H6838" i="1"/>
  <c r="I6838" i="1"/>
  <c r="J6838" i="1"/>
  <c r="K6838" i="1"/>
  <c r="L6838" i="1"/>
  <c r="H6839" i="1"/>
  <c r="I6839" i="1"/>
  <c r="J6839" i="1"/>
  <c r="K6839" i="1"/>
  <c r="L6839" i="1"/>
  <c r="H6840" i="1"/>
  <c r="I6840" i="1"/>
  <c r="J6840" i="1"/>
  <c r="K6840" i="1"/>
  <c r="L6840" i="1"/>
  <c r="H6841" i="1"/>
  <c r="I6841" i="1"/>
  <c r="J6841" i="1"/>
  <c r="K6841" i="1"/>
  <c r="L6841" i="1"/>
  <c r="H6842" i="1"/>
  <c r="I6842" i="1"/>
  <c r="J6842" i="1"/>
  <c r="K6842" i="1"/>
  <c r="L6842" i="1"/>
  <c r="H6843" i="1"/>
  <c r="I6843" i="1"/>
  <c r="J6843" i="1"/>
  <c r="K6843" i="1"/>
  <c r="L6843" i="1"/>
  <c r="H6844" i="1"/>
  <c r="I6844" i="1"/>
  <c r="J6844" i="1"/>
  <c r="K6844" i="1"/>
  <c r="L6844" i="1"/>
  <c r="H6845" i="1"/>
  <c r="I6845" i="1"/>
  <c r="J6845" i="1"/>
  <c r="K6845" i="1"/>
  <c r="L6845" i="1"/>
  <c r="H6846" i="1"/>
  <c r="I6846" i="1"/>
  <c r="J6846" i="1"/>
  <c r="K6846" i="1"/>
  <c r="L6846" i="1"/>
  <c r="H6847" i="1"/>
  <c r="I6847" i="1"/>
  <c r="J6847" i="1"/>
  <c r="K6847" i="1"/>
  <c r="L6847" i="1"/>
  <c r="H6848" i="1"/>
  <c r="I6848" i="1"/>
  <c r="J6848" i="1"/>
  <c r="K6848" i="1"/>
  <c r="L6848" i="1"/>
  <c r="H6849" i="1"/>
  <c r="I6849" i="1"/>
  <c r="J6849" i="1"/>
  <c r="K6849" i="1"/>
  <c r="L6849" i="1"/>
  <c r="H6850" i="1"/>
  <c r="I6850" i="1"/>
  <c r="J6850" i="1"/>
  <c r="K6850" i="1"/>
  <c r="L6850" i="1"/>
  <c r="H6851" i="1"/>
  <c r="I6851" i="1"/>
  <c r="J6851" i="1"/>
  <c r="K6851" i="1"/>
  <c r="L6851" i="1"/>
  <c r="H6852" i="1"/>
  <c r="I6852" i="1"/>
  <c r="J6852" i="1"/>
  <c r="K6852" i="1"/>
  <c r="L6852" i="1"/>
  <c r="H6853" i="1"/>
  <c r="I6853" i="1"/>
  <c r="J6853" i="1"/>
  <c r="K6853" i="1"/>
  <c r="L6853" i="1"/>
  <c r="H6854" i="1"/>
  <c r="I6854" i="1"/>
  <c r="J6854" i="1"/>
  <c r="K6854" i="1"/>
  <c r="L6854" i="1"/>
  <c r="H6855" i="1"/>
  <c r="I6855" i="1"/>
  <c r="J6855" i="1"/>
  <c r="K6855" i="1"/>
  <c r="L6855" i="1"/>
  <c r="H6856" i="1"/>
  <c r="I6856" i="1"/>
  <c r="J6856" i="1"/>
  <c r="K6856" i="1"/>
  <c r="L6856" i="1"/>
  <c r="H6857" i="1"/>
  <c r="I6857" i="1"/>
  <c r="J6857" i="1"/>
  <c r="K6857" i="1"/>
  <c r="L6857" i="1"/>
  <c r="H6858" i="1"/>
  <c r="I6858" i="1"/>
  <c r="J6858" i="1"/>
  <c r="K6858" i="1"/>
  <c r="L6858" i="1"/>
  <c r="H6859" i="1"/>
  <c r="I6859" i="1"/>
  <c r="J6859" i="1"/>
  <c r="K6859" i="1"/>
  <c r="L6859" i="1"/>
  <c r="H6860" i="1"/>
  <c r="I6860" i="1"/>
  <c r="J6860" i="1"/>
  <c r="K6860" i="1"/>
  <c r="L6860" i="1"/>
  <c r="H6861" i="1"/>
  <c r="I6861" i="1"/>
  <c r="J6861" i="1"/>
  <c r="K6861" i="1"/>
  <c r="L6861" i="1"/>
  <c r="H6862" i="1"/>
  <c r="I6862" i="1"/>
  <c r="J6862" i="1"/>
  <c r="K6862" i="1"/>
  <c r="L6862" i="1"/>
  <c r="H6863" i="1"/>
  <c r="I6863" i="1"/>
  <c r="J6863" i="1"/>
  <c r="K6863" i="1"/>
  <c r="L6863" i="1"/>
  <c r="H6864" i="1"/>
  <c r="I6864" i="1"/>
  <c r="J6864" i="1"/>
  <c r="K6864" i="1"/>
  <c r="L6864" i="1"/>
  <c r="H6865" i="1"/>
  <c r="I6865" i="1"/>
  <c r="J6865" i="1"/>
  <c r="K6865" i="1"/>
  <c r="L6865" i="1"/>
  <c r="H6866" i="1"/>
  <c r="I6866" i="1"/>
  <c r="J6866" i="1"/>
  <c r="K6866" i="1"/>
  <c r="L6866" i="1"/>
  <c r="H6867" i="1"/>
  <c r="I6867" i="1"/>
  <c r="J6867" i="1"/>
  <c r="K6867" i="1"/>
  <c r="L6867" i="1"/>
  <c r="H6868" i="1"/>
  <c r="I6868" i="1"/>
  <c r="J6868" i="1"/>
  <c r="K6868" i="1"/>
  <c r="L6868" i="1"/>
  <c r="H6869" i="1"/>
  <c r="I6869" i="1"/>
  <c r="J6869" i="1"/>
  <c r="K6869" i="1"/>
  <c r="L6869" i="1"/>
  <c r="H6870" i="1"/>
  <c r="I6870" i="1"/>
  <c r="J6870" i="1"/>
  <c r="K6870" i="1"/>
  <c r="L6870" i="1"/>
  <c r="H6871" i="1"/>
  <c r="I6871" i="1"/>
  <c r="J6871" i="1"/>
  <c r="K6871" i="1"/>
  <c r="L6871" i="1"/>
  <c r="H6872" i="1"/>
  <c r="I6872" i="1"/>
  <c r="J6872" i="1"/>
  <c r="K6872" i="1"/>
  <c r="L6872" i="1"/>
  <c r="H6873" i="1"/>
  <c r="I6873" i="1"/>
  <c r="J6873" i="1"/>
  <c r="K6873" i="1"/>
  <c r="L6873" i="1"/>
  <c r="H6874" i="1"/>
  <c r="I6874" i="1"/>
  <c r="J6874" i="1"/>
  <c r="K6874" i="1"/>
  <c r="L6874" i="1"/>
  <c r="H6875" i="1"/>
  <c r="I6875" i="1"/>
  <c r="J6875" i="1"/>
  <c r="K6875" i="1"/>
  <c r="L6875" i="1"/>
  <c r="H6876" i="1"/>
  <c r="I6876" i="1"/>
  <c r="J6876" i="1"/>
  <c r="K6876" i="1"/>
  <c r="L6876" i="1"/>
  <c r="H6877" i="1"/>
  <c r="I6877" i="1"/>
  <c r="J6877" i="1"/>
  <c r="K6877" i="1"/>
  <c r="L6877" i="1"/>
  <c r="H6878" i="1"/>
  <c r="I6878" i="1"/>
  <c r="J6878" i="1"/>
  <c r="K6878" i="1"/>
  <c r="L6878" i="1"/>
  <c r="H6879" i="1"/>
  <c r="I6879" i="1"/>
  <c r="J6879" i="1"/>
  <c r="K6879" i="1"/>
  <c r="L6879" i="1"/>
  <c r="H6880" i="1"/>
  <c r="I6880" i="1"/>
  <c r="J6880" i="1"/>
  <c r="K6880" i="1"/>
  <c r="L6880" i="1"/>
  <c r="H6881" i="1"/>
  <c r="I6881" i="1"/>
  <c r="J6881" i="1"/>
  <c r="K6881" i="1"/>
  <c r="L6881" i="1"/>
  <c r="H6882" i="1"/>
  <c r="I6882" i="1"/>
  <c r="J6882" i="1"/>
  <c r="K6882" i="1"/>
  <c r="L6882" i="1"/>
  <c r="H6883" i="1"/>
  <c r="I6883" i="1"/>
  <c r="J6883" i="1"/>
  <c r="K6883" i="1"/>
  <c r="L6883" i="1"/>
  <c r="H6884" i="1"/>
  <c r="I6884" i="1"/>
  <c r="J6884" i="1"/>
  <c r="K6884" i="1"/>
  <c r="L6884" i="1"/>
  <c r="H6885" i="1"/>
  <c r="I6885" i="1"/>
  <c r="J6885" i="1"/>
  <c r="K6885" i="1"/>
  <c r="L6885" i="1"/>
  <c r="H6886" i="1"/>
  <c r="I6886" i="1"/>
  <c r="J6886" i="1"/>
  <c r="K6886" i="1"/>
  <c r="L6886" i="1"/>
  <c r="H6887" i="1"/>
  <c r="I6887" i="1"/>
  <c r="J6887" i="1"/>
  <c r="K6887" i="1"/>
  <c r="L6887" i="1"/>
  <c r="H6888" i="1"/>
  <c r="I6888" i="1"/>
  <c r="J6888" i="1"/>
  <c r="K6888" i="1"/>
  <c r="L6888" i="1"/>
  <c r="H6889" i="1"/>
  <c r="I6889" i="1"/>
  <c r="J6889" i="1"/>
  <c r="K6889" i="1"/>
  <c r="L6889" i="1"/>
  <c r="H6890" i="1"/>
  <c r="I6890" i="1"/>
  <c r="J6890" i="1"/>
  <c r="K6890" i="1"/>
  <c r="L6890" i="1"/>
  <c r="H6891" i="1"/>
  <c r="I6891" i="1"/>
  <c r="J6891" i="1"/>
  <c r="K6891" i="1"/>
  <c r="L6891" i="1"/>
  <c r="H6892" i="1"/>
  <c r="I6892" i="1"/>
  <c r="J6892" i="1"/>
  <c r="K6892" i="1"/>
  <c r="L6892" i="1"/>
  <c r="H6893" i="1"/>
  <c r="I6893" i="1"/>
  <c r="J6893" i="1"/>
  <c r="K6893" i="1"/>
  <c r="L6893" i="1"/>
  <c r="H6894" i="1"/>
  <c r="I6894" i="1"/>
  <c r="J6894" i="1"/>
  <c r="K6894" i="1"/>
  <c r="L6894" i="1"/>
  <c r="H6895" i="1"/>
  <c r="I6895" i="1"/>
  <c r="J6895" i="1"/>
  <c r="K6895" i="1"/>
  <c r="L6895" i="1"/>
  <c r="H6896" i="1"/>
  <c r="I6896" i="1"/>
  <c r="J6896" i="1"/>
  <c r="K6896" i="1"/>
  <c r="L6896" i="1"/>
  <c r="H6897" i="1"/>
  <c r="I6897" i="1"/>
  <c r="J6897" i="1"/>
  <c r="K6897" i="1"/>
  <c r="L6897" i="1"/>
  <c r="H6898" i="1"/>
  <c r="I6898" i="1"/>
  <c r="J6898" i="1"/>
  <c r="K6898" i="1"/>
  <c r="L6898" i="1"/>
  <c r="H6899" i="1"/>
  <c r="I6899" i="1"/>
  <c r="J6899" i="1"/>
  <c r="K6899" i="1"/>
  <c r="L6899" i="1"/>
  <c r="H6900" i="1"/>
  <c r="I6900" i="1"/>
  <c r="J6900" i="1"/>
  <c r="K6900" i="1"/>
  <c r="L6900" i="1"/>
  <c r="H6901" i="1"/>
  <c r="I6901" i="1"/>
  <c r="J6901" i="1"/>
  <c r="K6901" i="1"/>
  <c r="L6901" i="1"/>
  <c r="H6902" i="1"/>
  <c r="I6902" i="1"/>
  <c r="J6902" i="1"/>
  <c r="K6902" i="1"/>
  <c r="L6902" i="1"/>
  <c r="H6903" i="1"/>
  <c r="I6903" i="1"/>
  <c r="J6903" i="1"/>
  <c r="K6903" i="1"/>
  <c r="L6903" i="1"/>
  <c r="H6904" i="1"/>
  <c r="I6904" i="1"/>
  <c r="J6904" i="1"/>
  <c r="K6904" i="1"/>
  <c r="L6904" i="1"/>
  <c r="H6905" i="1"/>
  <c r="I6905" i="1"/>
  <c r="J6905" i="1"/>
  <c r="K6905" i="1"/>
  <c r="L6905" i="1"/>
  <c r="H6906" i="1"/>
  <c r="I6906" i="1"/>
  <c r="J6906" i="1"/>
  <c r="K6906" i="1"/>
  <c r="L6906" i="1"/>
  <c r="H6907" i="1"/>
  <c r="I6907" i="1"/>
  <c r="J6907" i="1"/>
  <c r="K6907" i="1"/>
  <c r="L6907" i="1"/>
  <c r="H6908" i="1"/>
  <c r="I6908" i="1"/>
  <c r="J6908" i="1"/>
  <c r="K6908" i="1"/>
  <c r="L6908" i="1"/>
  <c r="H6909" i="1"/>
  <c r="I6909" i="1"/>
  <c r="J6909" i="1"/>
  <c r="K6909" i="1"/>
  <c r="L6909" i="1"/>
  <c r="H6910" i="1"/>
  <c r="I6910" i="1"/>
  <c r="J6910" i="1"/>
  <c r="K6910" i="1"/>
  <c r="L6910" i="1"/>
  <c r="H6911" i="1"/>
  <c r="I6911" i="1"/>
  <c r="J6911" i="1"/>
  <c r="K6911" i="1"/>
  <c r="L6911" i="1"/>
  <c r="H6912" i="1"/>
  <c r="I6912" i="1"/>
  <c r="J6912" i="1"/>
  <c r="K6912" i="1"/>
  <c r="L6912" i="1"/>
  <c r="H6913" i="1"/>
  <c r="I6913" i="1"/>
  <c r="J6913" i="1"/>
  <c r="K6913" i="1"/>
  <c r="L6913" i="1"/>
  <c r="H6914" i="1"/>
  <c r="I6914" i="1"/>
  <c r="J6914" i="1"/>
  <c r="K6914" i="1"/>
  <c r="L6914" i="1"/>
  <c r="H6915" i="1"/>
  <c r="I6915" i="1"/>
  <c r="J6915" i="1"/>
  <c r="K6915" i="1"/>
  <c r="L6915" i="1"/>
  <c r="H6916" i="1"/>
  <c r="I6916" i="1"/>
  <c r="J6916" i="1"/>
  <c r="K6916" i="1"/>
  <c r="L6916" i="1"/>
  <c r="H6917" i="1"/>
  <c r="I6917" i="1"/>
  <c r="J6917" i="1"/>
  <c r="K6917" i="1"/>
  <c r="L6917" i="1"/>
  <c r="H6918" i="1"/>
  <c r="I6918" i="1"/>
  <c r="J6918" i="1"/>
  <c r="K6918" i="1"/>
  <c r="L6918" i="1"/>
  <c r="H6919" i="1"/>
  <c r="I6919" i="1"/>
  <c r="J6919" i="1"/>
  <c r="K6919" i="1"/>
  <c r="L6919" i="1"/>
  <c r="H6920" i="1"/>
  <c r="I6920" i="1"/>
  <c r="J6920" i="1"/>
  <c r="K6920" i="1"/>
  <c r="L6920" i="1"/>
  <c r="H6921" i="1"/>
  <c r="I6921" i="1"/>
  <c r="J6921" i="1"/>
  <c r="K6921" i="1"/>
  <c r="L6921" i="1"/>
  <c r="H6922" i="1"/>
  <c r="I6922" i="1"/>
  <c r="J6922" i="1"/>
  <c r="K6922" i="1"/>
  <c r="L6922" i="1"/>
  <c r="H6923" i="1"/>
  <c r="I6923" i="1"/>
  <c r="J6923" i="1"/>
  <c r="K6923" i="1"/>
  <c r="L6923" i="1"/>
  <c r="H6924" i="1"/>
  <c r="I6924" i="1"/>
  <c r="J6924" i="1"/>
  <c r="K6924" i="1"/>
  <c r="L6924" i="1"/>
  <c r="H6925" i="1"/>
  <c r="I6925" i="1"/>
  <c r="J6925" i="1"/>
  <c r="K6925" i="1"/>
  <c r="L6925" i="1"/>
  <c r="H6926" i="1"/>
  <c r="I6926" i="1"/>
  <c r="J6926" i="1"/>
  <c r="K6926" i="1"/>
  <c r="L6926" i="1"/>
  <c r="H6927" i="1"/>
  <c r="I6927" i="1"/>
  <c r="J6927" i="1"/>
  <c r="K6927" i="1"/>
  <c r="L6927" i="1"/>
  <c r="H6928" i="1"/>
  <c r="I6928" i="1"/>
  <c r="J6928" i="1"/>
  <c r="K6928" i="1"/>
  <c r="L6928" i="1"/>
  <c r="H6929" i="1"/>
  <c r="I6929" i="1"/>
  <c r="J6929" i="1"/>
  <c r="K6929" i="1"/>
  <c r="L6929" i="1"/>
  <c r="H6930" i="1"/>
  <c r="I6930" i="1"/>
  <c r="J6930" i="1"/>
  <c r="K6930" i="1"/>
  <c r="L6930" i="1"/>
  <c r="H6931" i="1"/>
  <c r="I6931" i="1"/>
  <c r="J6931" i="1"/>
  <c r="K6931" i="1"/>
  <c r="L6931" i="1"/>
  <c r="H6932" i="1"/>
  <c r="I6932" i="1"/>
  <c r="J6932" i="1"/>
  <c r="K6932" i="1"/>
  <c r="L6932" i="1"/>
  <c r="H6933" i="1"/>
  <c r="I6933" i="1"/>
  <c r="J6933" i="1"/>
  <c r="K6933" i="1"/>
  <c r="L6933" i="1"/>
  <c r="H6934" i="1"/>
  <c r="I6934" i="1"/>
  <c r="J6934" i="1"/>
  <c r="K6934" i="1"/>
  <c r="L6934" i="1"/>
  <c r="H6935" i="1"/>
  <c r="I6935" i="1"/>
  <c r="J6935" i="1"/>
  <c r="K6935" i="1"/>
  <c r="L6935" i="1"/>
  <c r="H6936" i="1"/>
  <c r="I6936" i="1"/>
  <c r="J6936" i="1"/>
  <c r="K6936" i="1"/>
  <c r="L6936" i="1"/>
  <c r="H6937" i="1"/>
  <c r="I6937" i="1"/>
  <c r="J6937" i="1"/>
  <c r="K6937" i="1"/>
  <c r="L6937" i="1"/>
  <c r="H6938" i="1"/>
  <c r="I6938" i="1"/>
  <c r="J6938" i="1"/>
  <c r="K6938" i="1"/>
  <c r="L6938" i="1"/>
  <c r="H6939" i="1"/>
  <c r="I6939" i="1"/>
  <c r="J6939" i="1"/>
  <c r="K6939" i="1"/>
  <c r="L6939" i="1"/>
  <c r="H6940" i="1"/>
  <c r="I6940" i="1"/>
  <c r="J6940" i="1"/>
  <c r="K6940" i="1"/>
  <c r="L6940" i="1"/>
  <c r="H6941" i="1"/>
  <c r="I6941" i="1"/>
  <c r="J6941" i="1"/>
  <c r="K6941" i="1"/>
  <c r="L6941" i="1"/>
  <c r="H6942" i="1"/>
  <c r="I6942" i="1"/>
  <c r="J6942" i="1"/>
  <c r="K6942" i="1"/>
  <c r="L6942" i="1"/>
  <c r="H6943" i="1"/>
  <c r="I6943" i="1"/>
  <c r="J6943" i="1"/>
  <c r="K6943" i="1"/>
  <c r="L6943" i="1"/>
  <c r="H6944" i="1"/>
  <c r="I6944" i="1"/>
  <c r="J6944" i="1"/>
  <c r="K6944" i="1"/>
  <c r="L6944" i="1"/>
  <c r="H6945" i="1"/>
  <c r="I6945" i="1"/>
  <c r="J6945" i="1"/>
  <c r="K6945" i="1"/>
  <c r="L6945" i="1"/>
  <c r="H6946" i="1"/>
  <c r="I6946" i="1"/>
  <c r="J6946" i="1"/>
  <c r="K6946" i="1"/>
  <c r="L6946" i="1"/>
  <c r="H6947" i="1"/>
  <c r="I6947" i="1"/>
  <c r="J6947" i="1"/>
  <c r="K6947" i="1"/>
  <c r="L6947" i="1"/>
  <c r="H6948" i="1"/>
  <c r="I6948" i="1"/>
  <c r="J6948" i="1"/>
  <c r="K6948" i="1"/>
  <c r="L6948" i="1"/>
  <c r="H6949" i="1"/>
  <c r="I6949" i="1"/>
  <c r="J6949" i="1"/>
  <c r="K6949" i="1"/>
  <c r="L6949" i="1"/>
  <c r="H6950" i="1"/>
  <c r="I6950" i="1"/>
  <c r="J6950" i="1"/>
  <c r="K6950" i="1"/>
  <c r="L6950" i="1"/>
  <c r="H6951" i="1"/>
  <c r="I6951" i="1"/>
  <c r="J6951" i="1"/>
  <c r="K6951" i="1"/>
  <c r="L6951" i="1"/>
  <c r="H6952" i="1"/>
  <c r="I6952" i="1"/>
  <c r="J6952" i="1"/>
  <c r="K6952" i="1"/>
  <c r="L6952" i="1"/>
  <c r="H6953" i="1"/>
  <c r="I6953" i="1"/>
  <c r="J6953" i="1"/>
  <c r="K6953" i="1"/>
  <c r="L6953" i="1"/>
  <c r="H6954" i="1"/>
  <c r="I6954" i="1"/>
  <c r="J6954" i="1"/>
  <c r="K6954" i="1"/>
  <c r="L6954" i="1"/>
  <c r="H6955" i="1"/>
  <c r="I6955" i="1"/>
  <c r="J6955" i="1"/>
  <c r="K6955" i="1"/>
  <c r="L6955" i="1"/>
  <c r="H6956" i="1"/>
  <c r="I6956" i="1"/>
  <c r="J6956" i="1"/>
  <c r="K6956" i="1"/>
  <c r="L6956" i="1"/>
  <c r="H6957" i="1"/>
  <c r="I6957" i="1"/>
  <c r="J6957" i="1"/>
  <c r="K6957" i="1"/>
  <c r="L6957" i="1"/>
  <c r="H6958" i="1"/>
  <c r="I6958" i="1"/>
  <c r="J6958" i="1"/>
  <c r="K6958" i="1"/>
  <c r="L6958" i="1"/>
  <c r="H6959" i="1"/>
  <c r="I6959" i="1"/>
  <c r="J6959" i="1"/>
  <c r="K6959" i="1"/>
  <c r="L6959" i="1"/>
  <c r="H6960" i="1"/>
  <c r="I6960" i="1"/>
  <c r="J6960" i="1"/>
  <c r="K6960" i="1"/>
  <c r="L6960" i="1"/>
  <c r="H6961" i="1"/>
  <c r="I6961" i="1"/>
  <c r="J6961" i="1"/>
  <c r="K6961" i="1"/>
  <c r="L6961" i="1"/>
  <c r="H6962" i="1"/>
  <c r="I6962" i="1"/>
  <c r="J6962" i="1"/>
  <c r="K6962" i="1"/>
  <c r="L6962" i="1"/>
  <c r="H6963" i="1"/>
  <c r="I6963" i="1"/>
  <c r="J6963" i="1"/>
  <c r="K6963" i="1"/>
  <c r="L6963" i="1"/>
  <c r="H6964" i="1"/>
  <c r="I6964" i="1"/>
  <c r="J6964" i="1"/>
  <c r="K6964" i="1"/>
  <c r="L6964" i="1"/>
  <c r="H6965" i="1"/>
  <c r="I6965" i="1"/>
  <c r="J6965" i="1"/>
  <c r="K6965" i="1"/>
  <c r="L6965" i="1"/>
  <c r="H6966" i="1"/>
  <c r="I6966" i="1"/>
  <c r="J6966" i="1"/>
  <c r="K6966" i="1"/>
  <c r="L6966" i="1"/>
  <c r="H6967" i="1"/>
  <c r="I6967" i="1"/>
  <c r="J6967" i="1"/>
  <c r="K6967" i="1"/>
  <c r="L6967" i="1"/>
  <c r="H6968" i="1"/>
  <c r="I6968" i="1"/>
  <c r="J6968" i="1"/>
  <c r="K6968" i="1"/>
  <c r="L6968" i="1"/>
  <c r="H6969" i="1"/>
  <c r="I6969" i="1"/>
  <c r="J6969" i="1"/>
  <c r="K6969" i="1"/>
  <c r="L6969" i="1"/>
  <c r="H6970" i="1"/>
  <c r="I6970" i="1"/>
  <c r="J6970" i="1"/>
  <c r="K6970" i="1"/>
  <c r="L6970" i="1"/>
  <c r="H6971" i="1"/>
  <c r="I6971" i="1"/>
  <c r="J6971" i="1"/>
  <c r="K6971" i="1"/>
  <c r="L6971" i="1"/>
  <c r="H6972" i="1"/>
  <c r="I6972" i="1"/>
  <c r="J6972" i="1"/>
  <c r="K6972" i="1"/>
  <c r="L6972" i="1"/>
  <c r="H6973" i="1"/>
  <c r="I6973" i="1"/>
  <c r="J6973" i="1"/>
  <c r="K6973" i="1"/>
  <c r="L6973" i="1"/>
  <c r="H6974" i="1"/>
  <c r="I6974" i="1"/>
  <c r="J6974" i="1"/>
  <c r="K6974" i="1"/>
  <c r="L6974" i="1"/>
  <c r="H6975" i="1"/>
  <c r="I6975" i="1"/>
  <c r="J6975" i="1"/>
  <c r="K6975" i="1"/>
  <c r="L6975" i="1"/>
  <c r="H6976" i="1"/>
  <c r="I6976" i="1"/>
  <c r="J6976" i="1"/>
  <c r="K6976" i="1"/>
  <c r="L6976" i="1"/>
  <c r="H6977" i="1"/>
  <c r="I6977" i="1"/>
  <c r="J6977" i="1"/>
  <c r="K6977" i="1"/>
  <c r="L6977" i="1"/>
  <c r="H6978" i="1"/>
  <c r="I6978" i="1"/>
  <c r="J6978" i="1"/>
  <c r="K6978" i="1"/>
  <c r="L6978" i="1"/>
  <c r="H6979" i="1"/>
  <c r="I6979" i="1"/>
  <c r="J6979" i="1"/>
  <c r="K6979" i="1"/>
  <c r="L6979" i="1"/>
  <c r="H6980" i="1"/>
  <c r="I6980" i="1"/>
  <c r="J6980" i="1"/>
  <c r="K6980" i="1"/>
  <c r="L6980" i="1"/>
  <c r="H6981" i="1"/>
  <c r="I6981" i="1"/>
  <c r="J6981" i="1"/>
  <c r="K6981" i="1"/>
  <c r="L6981" i="1"/>
  <c r="H6982" i="1"/>
  <c r="I6982" i="1"/>
  <c r="J6982" i="1"/>
  <c r="K6982" i="1"/>
  <c r="L6982" i="1"/>
  <c r="H6983" i="1"/>
  <c r="I6983" i="1"/>
  <c r="J6983" i="1"/>
  <c r="K6983" i="1"/>
  <c r="L6983" i="1"/>
  <c r="H6984" i="1"/>
  <c r="I6984" i="1"/>
  <c r="J6984" i="1"/>
  <c r="K6984" i="1"/>
  <c r="L6984" i="1"/>
  <c r="H6985" i="1"/>
  <c r="I6985" i="1"/>
  <c r="J6985" i="1"/>
  <c r="K6985" i="1"/>
  <c r="L6985" i="1"/>
  <c r="H6986" i="1"/>
  <c r="I6986" i="1"/>
  <c r="J6986" i="1"/>
  <c r="K6986" i="1"/>
  <c r="L6986" i="1"/>
  <c r="H6987" i="1"/>
  <c r="I6987" i="1"/>
  <c r="J6987" i="1"/>
  <c r="K6987" i="1"/>
  <c r="L6987" i="1"/>
  <c r="H6988" i="1"/>
  <c r="I6988" i="1"/>
  <c r="J6988" i="1"/>
  <c r="K6988" i="1"/>
  <c r="L6988" i="1"/>
  <c r="H6989" i="1"/>
  <c r="I6989" i="1"/>
  <c r="J6989" i="1"/>
  <c r="K6989" i="1"/>
  <c r="L6989" i="1"/>
  <c r="H6990" i="1"/>
  <c r="I6990" i="1"/>
  <c r="J6990" i="1"/>
  <c r="K6990" i="1"/>
  <c r="L6990" i="1"/>
  <c r="H6991" i="1"/>
  <c r="I6991" i="1"/>
  <c r="J6991" i="1"/>
  <c r="K6991" i="1"/>
  <c r="L6991" i="1"/>
  <c r="H6992" i="1"/>
  <c r="I6992" i="1"/>
  <c r="J6992" i="1"/>
  <c r="K6992" i="1"/>
  <c r="L6992" i="1"/>
  <c r="H6993" i="1"/>
  <c r="I6993" i="1"/>
  <c r="J6993" i="1"/>
  <c r="K6993" i="1"/>
  <c r="L6993" i="1"/>
  <c r="H6994" i="1"/>
  <c r="I6994" i="1"/>
  <c r="J6994" i="1"/>
  <c r="K6994" i="1"/>
  <c r="L6994" i="1"/>
  <c r="H6995" i="1"/>
  <c r="I6995" i="1"/>
  <c r="J6995" i="1"/>
  <c r="K6995" i="1"/>
  <c r="L6995" i="1"/>
  <c r="H6996" i="1"/>
  <c r="I6996" i="1"/>
  <c r="J6996" i="1"/>
  <c r="K6996" i="1"/>
  <c r="L6996" i="1"/>
  <c r="H6997" i="1"/>
  <c r="I6997" i="1"/>
  <c r="J6997" i="1"/>
  <c r="K6997" i="1"/>
  <c r="L6997" i="1"/>
  <c r="H6998" i="1"/>
  <c r="I6998" i="1"/>
  <c r="J6998" i="1"/>
  <c r="K6998" i="1"/>
  <c r="L6998" i="1"/>
  <c r="H6999" i="1"/>
  <c r="I6999" i="1"/>
  <c r="J6999" i="1"/>
  <c r="K6999" i="1"/>
  <c r="L6999" i="1"/>
  <c r="H7000" i="1"/>
  <c r="I7000" i="1"/>
  <c r="J7000" i="1"/>
  <c r="K7000" i="1"/>
  <c r="L7000" i="1"/>
  <c r="H7001" i="1"/>
  <c r="I7001" i="1"/>
  <c r="J7001" i="1"/>
  <c r="K7001" i="1"/>
  <c r="L7001" i="1"/>
  <c r="H7002" i="1"/>
  <c r="I7002" i="1"/>
  <c r="J7002" i="1"/>
  <c r="K7002" i="1"/>
  <c r="L7002" i="1"/>
  <c r="H7003" i="1"/>
  <c r="I7003" i="1"/>
  <c r="J7003" i="1"/>
  <c r="K7003" i="1"/>
  <c r="L7003" i="1"/>
  <c r="H7004" i="1"/>
  <c r="I7004" i="1"/>
  <c r="J7004" i="1"/>
  <c r="K7004" i="1"/>
  <c r="L7004" i="1"/>
  <c r="H7005" i="1"/>
  <c r="I7005" i="1"/>
  <c r="J7005" i="1"/>
  <c r="K7005" i="1"/>
  <c r="L7005" i="1"/>
  <c r="H7006" i="1"/>
  <c r="I7006" i="1"/>
  <c r="J7006" i="1"/>
  <c r="K7006" i="1"/>
  <c r="L7006" i="1"/>
  <c r="H7007" i="1"/>
  <c r="I7007" i="1"/>
  <c r="J7007" i="1"/>
  <c r="K7007" i="1"/>
  <c r="L7007" i="1"/>
  <c r="H7008" i="1"/>
  <c r="I7008" i="1"/>
  <c r="J7008" i="1"/>
  <c r="K7008" i="1"/>
  <c r="L7008" i="1"/>
  <c r="H7009" i="1"/>
  <c r="I7009" i="1"/>
  <c r="J7009" i="1"/>
  <c r="K7009" i="1"/>
  <c r="L7009" i="1"/>
  <c r="H7010" i="1"/>
  <c r="I7010" i="1"/>
  <c r="J7010" i="1"/>
  <c r="K7010" i="1"/>
  <c r="L7010" i="1"/>
  <c r="H7011" i="1"/>
  <c r="I7011" i="1"/>
  <c r="J7011" i="1"/>
  <c r="K7011" i="1"/>
  <c r="L7011" i="1"/>
  <c r="H7012" i="1"/>
  <c r="I7012" i="1"/>
  <c r="J7012" i="1"/>
  <c r="K7012" i="1"/>
  <c r="L7012" i="1"/>
  <c r="H7013" i="1"/>
  <c r="I7013" i="1"/>
  <c r="J7013" i="1"/>
  <c r="K7013" i="1"/>
  <c r="L7013" i="1"/>
  <c r="H7014" i="1"/>
  <c r="I7014" i="1"/>
  <c r="J7014" i="1"/>
  <c r="K7014" i="1"/>
  <c r="L7014" i="1"/>
  <c r="H7015" i="1"/>
  <c r="I7015" i="1"/>
  <c r="J7015" i="1"/>
  <c r="K7015" i="1"/>
  <c r="L7015" i="1"/>
  <c r="H7016" i="1"/>
  <c r="I7016" i="1"/>
  <c r="J7016" i="1"/>
  <c r="K7016" i="1"/>
  <c r="L7016" i="1"/>
  <c r="H7017" i="1"/>
  <c r="I7017" i="1"/>
  <c r="J7017" i="1"/>
  <c r="K7017" i="1"/>
  <c r="L7017" i="1"/>
  <c r="H7018" i="1"/>
  <c r="I7018" i="1"/>
  <c r="J7018" i="1"/>
  <c r="K7018" i="1"/>
  <c r="L7018" i="1"/>
  <c r="H7019" i="1"/>
  <c r="I7019" i="1"/>
  <c r="J7019" i="1"/>
  <c r="K7019" i="1"/>
  <c r="L7019" i="1"/>
  <c r="H7020" i="1"/>
  <c r="I7020" i="1"/>
  <c r="J7020" i="1"/>
  <c r="K7020" i="1"/>
  <c r="L7020" i="1"/>
  <c r="H7021" i="1"/>
  <c r="I7021" i="1"/>
  <c r="J7021" i="1"/>
  <c r="K7021" i="1"/>
  <c r="L7021" i="1"/>
  <c r="H7022" i="1"/>
  <c r="I7022" i="1"/>
  <c r="J7022" i="1"/>
  <c r="K7022" i="1"/>
  <c r="L7022" i="1"/>
  <c r="H7023" i="1"/>
  <c r="I7023" i="1"/>
  <c r="J7023" i="1"/>
  <c r="K7023" i="1"/>
  <c r="L7023" i="1"/>
  <c r="H7024" i="1"/>
  <c r="I7024" i="1"/>
  <c r="J7024" i="1"/>
  <c r="K7024" i="1"/>
  <c r="L7024" i="1"/>
  <c r="H7025" i="1"/>
  <c r="I7025" i="1"/>
  <c r="J7025" i="1"/>
  <c r="K7025" i="1"/>
  <c r="L7025" i="1"/>
  <c r="H7026" i="1"/>
  <c r="I7026" i="1"/>
  <c r="J7026" i="1"/>
  <c r="K7026" i="1"/>
  <c r="L7026" i="1"/>
  <c r="H7027" i="1"/>
  <c r="I7027" i="1"/>
  <c r="J7027" i="1"/>
  <c r="K7027" i="1"/>
  <c r="L7027" i="1"/>
  <c r="H7028" i="1"/>
  <c r="I7028" i="1"/>
  <c r="J7028" i="1"/>
  <c r="K7028" i="1"/>
  <c r="L7028" i="1"/>
  <c r="H7029" i="1"/>
  <c r="I7029" i="1"/>
  <c r="J7029" i="1"/>
  <c r="K7029" i="1"/>
  <c r="L7029" i="1"/>
  <c r="H7030" i="1"/>
  <c r="I7030" i="1"/>
  <c r="J7030" i="1"/>
  <c r="K7030" i="1"/>
  <c r="L7030" i="1"/>
  <c r="H7031" i="1"/>
  <c r="I7031" i="1"/>
  <c r="J7031" i="1"/>
  <c r="K7031" i="1"/>
  <c r="L7031" i="1"/>
  <c r="H7032" i="1"/>
  <c r="I7032" i="1"/>
  <c r="J7032" i="1"/>
  <c r="K7032" i="1"/>
  <c r="L7032" i="1"/>
  <c r="H7033" i="1"/>
  <c r="I7033" i="1"/>
  <c r="J7033" i="1"/>
  <c r="K7033" i="1"/>
  <c r="L7033" i="1"/>
  <c r="H7034" i="1"/>
  <c r="I7034" i="1"/>
  <c r="J7034" i="1"/>
  <c r="K7034" i="1"/>
  <c r="L7034" i="1"/>
  <c r="H7035" i="1"/>
  <c r="I7035" i="1"/>
  <c r="J7035" i="1"/>
  <c r="K7035" i="1"/>
  <c r="L7035" i="1"/>
  <c r="H7036" i="1"/>
  <c r="I7036" i="1"/>
  <c r="J7036" i="1"/>
  <c r="K7036" i="1"/>
  <c r="L7036" i="1"/>
  <c r="H7037" i="1"/>
  <c r="I7037" i="1"/>
  <c r="J7037" i="1"/>
  <c r="K7037" i="1"/>
  <c r="L7037" i="1"/>
  <c r="H7038" i="1"/>
  <c r="I7038" i="1"/>
  <c r="J7038" i="1"/>
  <c r="K7038" i="1"/>
  <c r="L7038" i="1"/>
  <c r="H7039" i="1"/>
  <c r="I7039" i="1"/>
  <c r="J7039" i="1"/>
  <c r="K7039" i="1"/>
  <c r="L7039" i="1"/>
  <c r="H7040" i="1"/>
  <c r="I7040" i="1"/>
  <c r="J7040" i="1"/>
  <c r="K7040" i="1"/>
  <c r="L7040" i="1"/>
  <c r="H7041" i="1"/>
  <c r="I7041" i="1"/>
  <c r="J7041" i="1"/>
  <c r="K7041" i="1"/>
  <c r="L7041" i="1"/>
  <c r="H7042" i="1"/>
  <c r="I7042" i="1"/>
  <c r="J7042" i="1"/>
  <c r="K7042" i="1"/>
  <c r="L7042" i="1"/>
  <c r="H7043" i="1"/>
  <c r="I7043" i="1"/>
  <c r="J7043" i="1"/>
  <c r="K7043" i="1"/>
  <c r="L7043" i="1"/>
  <c r="H7044" i="1"/>
  <c r="I7044" i="1"/>
  <c r="J7044" i="1"/>
  <c r="K7044" i="1"/>
  <c r="L7044" i="1"/>
  <c r="H7045" i="1"/>
  <c r="I7045" i="1"/>
  <c r="J7045" i="1"/>
  <c r="K7045" i="1"/>
  <c r="L7045" i="1"/>
  <c r="H7046" i="1"/>
  <c r="I7046" i="1"/>
  <c r="J7046" i="1"/>
  <c r="K7046" i="1"/>
  <c r="L7046" i="1"/>
  <c r="H7047" i="1"/>
  <c r="I7047" i="1"/>
  <c r="J7047" i="1"/>
  <c r="K7047" i="1"/>
  <c r="L7047" i="1"/>
  <c r="H7048" i="1"/>
  <c r="I7048" i="1"/>
  <c r="J7048" i="1"/>
  <c r="K7048" i="1"/>
  <c r="L7048" i="1"/>
  <c r="H7049" i="1"/>
  <c r="I7049" i="1"/>
  <c r="J7049" i="1"/>
  <c r="K7049" i="1"/>
  <c r="L7049" i="1"/>
  <c r="H7050" i="1"/>
  <c r="I7050" i="1"/>
  <c r="J7050" i="1"/>
  <c r="K7050" i="1"/>
  <c r="L7050" i="1"/>
  <c r="H7051" i="1"/>
  <c r="I7051" i="1"/>
  <c r="J7051" i="1"/>
  <c r="K7051" i="1"/>
  <c r="L7051" i="1"/>
  <c r="H7052" i="1"/>
  <c r="I7052" i="1"/>
  <c r="J7052" i="1"/>
  <c r="K7052" i="1"/>
  <c r="L7052" i="1"/>
  <c r="H7053" i="1"/>
  <c r="I7053" i="1"/>
  <c r="J7053" i="1"/>
  <c r="K7053" i="1"/>
  <c r="L7053" i="1"/>
  <c r="H7054" i="1"/>
  <c r="I7054" i="1"/>
  <c r="J7054" i="1"/>
  <c r="K7054" i="1"/>
  <c r="L7054" i="1"/>
  <c r="H7055" i="1"/>
  <c r="I7055" i="1"/>
  <c r="J7055" i="1"/>
  <c r="K7055" i="1"/>
  <c r="L7055" i="1"/>
  <c r="H7056" i="1"/>
  <c r="I7056" i="1"/>
  <c r="J7056" i="1"/>
  <c r="K7056" i="1"/>
  <c r="L7056" i="1"/>
  <c r="H7057" i="1"/>
  <c r="I7057" i="1"/>
  <c r="J7057" i="1"/>
  <c r="K7057" i="1"/>
  <c r="L7057" i="1"/>
  <c r="H7058" i="1"/>
  <c r="I7058" i="1"/>
  <c r="J7058" i="1"/>
  <c r="K7058" i="1"/>
  <c r="L7058" i="1"/>
  <c r="H7059" i="1"/>
  <c r="I7059" i="1"/>
  <c r="J7059" i="1"/>
  <c r="K7059" i="1"/>
  <c r="L7059" i="1"/>
  <c r="H7060" i="1"/>
  <c r="I7060" i="1"/>
  <c r="J7060" i="1"/>
  <c r="K7060" i="1"/>
  <c r="L7060" i="1"/>
  <c r="H7061" i="1"/>
  <c r="I7061" i="1"/>
  <c r="J7061" i="1"/>
  <c r="K7061" i="1"/>
  <c r="L7061" i="1"/>
  <c r="H7062" i="1"/>
  <c r="I7062" i="1"/>
  <c r="J7062" i="1"/>
  <c r="K7062" i="1"/>
  <c r="L7062" i="1"/>
  <c r="H7063" i="1"/>
  <c r="I7063" i="1"/>
  <c r="J7063" i="1"/>
  <c r="K7063" i="1"/>
  <c r="L7063" i="1"/>
  <c r="H7064" i="1"/>
  <c r="I7064" i="1"/>
  <c r="J7064" i="1"/>
  <c r="K7064" i="1"/>
  <c r="L7064" i="1"/>
  <c r="H7065" i="1"/>
  <c r="I7065" i="1"/>
  <c r="J7065" i="1"/>
  <c r="K7065" i="1"/>
  <c r="L7065" i="1"/>
  <c r="H7066" i="1"/>
  <c r="I7066" i="1"/>
  <c r="J7066" i="1"/>
  <c r="K7066" i="1"/>
  <c r="L7066" i="1"/>
  <c r="H7067" i="1"/>
  <c r="I7067" i="1"/>
  <c r="J7067" i="1"/>
  <c r="K7067" i="1"/>
  <c r="L7067" i="1"/>
  <c r="H7068" i="1"/>
  <c r="I7068" i="1"/>
  <c r="J7068" i="1"/>
  <c r="K7068" i="1"/>
  <c r="L7068" i="1"/>
  <c r="H7069" i="1"/>
  <c r="I7069" i="1"/>
  <c r="J7069" i="1"/>
  <c r="K7069" i="1"/>
  <c r="L7069" i="1"/>
  <c r="H7070" i="1"/>
  <c r="I7070" i="1"/>
  <c r="J7070" i="1"/>
  <c r="K7070" i="1"/>
  <c r="L7070" i="1"/>
  <c r="H7071" i="1"/>
  <c r="I7071" i="1"/>
  <c r="J7071" i="1"/>
  <c r="K7071" i="1"/>
  <c r="L7071" i="1"/>
  <c r="H7072" i="1"/>
  <c r="I7072" i="1"/>
  <c r="J7072" i="1"/>
  <c r="K7072" i="1"/>
  <c r="L7072" i="1"/>
  <c r="H7073" i="1"/>
  <c r="I7073" i="1"/>
  <c r="J7073" i="1"/>
  <c r="K7073" i="1"/>
  <c r="L7073" i="1"/>
  <c r="H7074" i="1"/>
  <c r="I7074" i="1"/>
  <c r="J7074" i="1"/>
  <c r="K7074" i="1"/>
  <c r="L7074" i="1"/>
  <c r="H7075" i="1"/>
  <c r="I7075" i="1"/>
  <c r="J7075" i="1"/>
  <c r="K7075" i="1"/>
  <c r="L7075" i="1"/>
  <c r="H7076" i="1"/>
  <c r="I7076" i="1"/>
  <c r="J7076" i="1"/>
  <c r="K7076" i="1"/>
  <c r="L7076" i="1"/>
  <c r="H7077" i="1"/>
  <c r="I7077" i="1"/>
  <c r="J7077" i="1"/>
  <c r="K7077" i="1"/>
  <c r="L7077" i="1"/>
  <c r="H7078" i="1"/>
  <c r="I7078" i="1"/>
  <c r="J7078" i="1"/>
  <c r="K7078" i="1"/>
  <c r="L7078" i="1"/>
  <c r="H7079" i="1"/>
  <c r="I7079" i="1"/>
  <c r="J7079" i="1"/>
  <c r="K7079" i="1"/>
  <c r="L7079" i="1"/>
  <c r="H7080" i="1"/>
  <c r="I7080" i="1"/>
  <c r="J7080" i="1"/>
  <c r="K7080" i="1"/>
  <c r="L7080" i="1"/>
  <c r="H7081" i="1"/>
  <c r="I7081" i="1"/>
  <c r="J7081" i="1"/>
  <c r="K7081" i="1"/>
  <c r="L7081" i="1"/>
  <c r="H7082" i="1"/>
  <c r="I7082" i="1"/>
  <c r="J7082" i="1"/>
  <c r="K7082" i="1"/>
  <c r="L7082" i="1"/>
  <c r="H7083" i="1"/>
  <c r="I7083" i="1"/>
  <c r="J7083" i="1"/>
  <c r="K7083" i="1"/>
  <c r="L7083" i="1"/>
  <c r="H7084" i="1"/>
  <c r="I7084" i="1"/>
  <c r="J7084" i="1"/>
  <c r="K7084" i="1"/>
  <c r="L7084" i="1"/>
  <c r="H7085" i="1"/>
  <c r="I7085" i="1"/>
  <c r="J7085" i="1"/>
  <c r="K7085" i="1"/>
  <c r="L7085" i="1"/>
  <c r="H7086" i="1"/>
  <c r="I7086" i="1"/>
  <c r="J7086" i="1"/>
  <c r="K7086" i="1"/>
  <c r="L7086" i="1"/>
  <c r="H7087" i="1"/>
  <c r="I7087" i="1"/>
  <c r="J7087" i="1"/>
  <c r="K7087" i="1"/>
  <c r="L7087" i="1"/>
  <c r="H7088" i="1"/>
  <c r="I7088" i="1"/>
  <c r="J7088" i="1"/>
  <c r="K7088" i="1"/>
  <c r="L7088" i="1"/>
  <c r="H7089" i="1"/>
  <c r="I7089" i="1"/>
  <c r="J7089" i="1"/>
  <c r="K7089" i="1"/>
  <c r="L7089" i="1"/>
  <c r="H7090" i="1"/>
  <c r="I7090" i="1"/>
  <c r="J7090" i="1"/>
  <c r="K7090" i="1"/>
  <c r="L7090" i="1"/>
  <c r="H7091" i="1"/>
  <c r="I7091" i="1"/>
  <c r="J7091" i="1"/>
  <c r="K7091" i="1"/>
  <c r="L7091" i="1"/>
  <c r="H7092" i="1"/>
  <c r="I7092" i="1"/>
  <c r="J7092" i="1"/>
  <c r="K7092" i="1"/>
  <c r="L7092" i="1"/>
  <c r="H7093" i="1"/>
  <c r="I7093" i="1"/>
  <c r="J7093" i="1"/>
  <c r="K7093" i="1"/>
  <c r="L7093" i="1"/>
  <c r="H7094" i="1"/>
  <c r="I7094" i="1"/>
  <c r="J7094" i="1"/>
  <c r="K7094" i="1"/>
  <c r="L7094" i="1"/>
  <c r="H7095" i="1"/>
  <c r="I7095" i="1"/>
  <c r="J7095" i="1"/>
  <c r="K7095" i="1"/>
  <c r="L7095" i="1"/>
  <c r="H7096" i="1"/>
  <c r="I7096" i="1"/>
  <c r="J7096" i="1"/>
  <c r="K7096" i="1"/>
  <c r="L7096" i="1"/>
  <c r="H7097" i="1"/>
  <c r="I7097" i="1"/>
  <c r="J7097" i="1"/>
  <c r="K7097" i="1"/>
  <c r="L7097" i="1"/>
  <c r="H7098" i="1"/>
  <c r="I7098" i="1"/>
  <c r="J7098" i="1"/>
  <c r="K7098" i="1"/>
  <c r="L7098" i="1"/>
  <c r="H7099" i="1"/>
  <c r="I7099" i="1"/>
  <c r="J7099" i="1"/>
  <c r="K7099" i="1"/>
  <c r="L7099" i="1"/>
  <c r="H7100" i="1"/>
  <c r="I7100" i="1"/>
  <c r="J7100" i="1"/>
  <c r="K7100" i="1"/>
  <c r="L7100" i="1"/>
  <c r="H7101" i="1"/>
  <c r="I7101" i="1"/>
  <c r="J7101" i="1"/>
  <c r="K7101" i="1"/>
  <c r="L7101" i="1"/>
  <c r="H7102" i="1"/>
  <c r="I7102" i="1"/>
  <c r="J7102" i="1"/>
  <c r="K7102" i="1"/>
  <c r="L7102" i="1"/>
  <c r="H7103" i="1"/>
  <c r="I7103" i="1"/>
  <c r="J7103" i="1"/>
  <c r="K7103" i="1"/>
  <c r="L7103" i="1"/>
  <c r="H7104" i="1"/>
  <c r="I7104" i="1"/>
  <c r="J7104" i="1"/>
  <c r="K7104" i="1"/>
  <c r="L7104" i="1"/>
  <c r="H7105" i="1"/>
  <c r="I7105" i="1"/>
  <c r="J7105" i="1"/>
  <c r="K7105" i="1"/>
  <c r="L7105" i="1"/>
  <c r="H7106" i="1"/>
  <c r="I7106" i="1"/>
  <c r="J7106" i="1"/>
  <c r="K7106" i="1"/>
  <c r="L7106" i="1"/>
  <c r="H7107" i="1"/>
  <c r="I7107" i="1"/>
  <c r="J7107" i="1"/>
  <c r="K7107" i="1"/>
  <c r="L7107" i="1"/>
  <c r="H7108" i="1"/>
  <c r="I7108" i="1"/>
  <c r="J7108" i="1"/>
  <c r="K7108" i="1"/>
  <c r="L7108" i="1"/>
  <c r="H7109" i="1"/>
  <c r="I7109" i="1"/>
  <c r="J7109" i="1"/>
  <c r="K7109" i="1"/>
  <c r="L7109" i="1"/>
  <c r="H7110" i="1"/>
  <c r="I7110" i="1"/>
  <c r="J7110" i="1"/>
  <c r="K7110" i="1"/>
  <c r="L7110" i="1"/>
  <c r="H7111" i="1"/>
  <c r="I7111" i="1"/>
  <c r="J7111" i="1"/>
  <c r="K7111" i="1"/>
  <c r="L7111" i="1"/>
  <c r="H7112" i="1"/>
  <c r="I7112" i="1"/>
  <c r="J7112" i="1"/>
  <c r="K7112" i="1"/>
  <c r="L7112" i="1"/>
  <c r="H7113" i="1"/>
  <c r="I7113" i="1"/>
  <c r="J7113" i="1"/>
  <c r="K7113" i="1"/>
  <c r="L7113" i="1"/>
  <c r="H7114" i="1"/>
  <c r="I7114" i="1"/>
  <c r="J7114" i="1"/>
  <c r="K7114" i="1"/>
  <c r="L7114" i="1"/>
  <c r="H7115" i="1"/>
  <c r="I7115" i="1"/>
  <c r="J7115" i="1"/>
  <c r="K7115" i="1"/>
  <c r="L7115" i="1"/>
  <c r="H7116" i="1"/>
  <c r="I7116" i="1"/>
  <c r="J7116" i="1"/>
  <c r="K7116" i="1"/>
  <c r="L7116" i="1"/>
  <c r="H7117" i="1"/>
  <c r="I7117" i="1"/>
  <c r="J7117" i="1"/>
  <c r="K7117" i="1"/>
  <c r="L7117" i="1"/>
  <c r="H7118" i="1"/>
  <c r="I7118" i="1"/>
  <c r="J7118" i="1"/>
  <c r="K7118" i="1"/>
  <c r="L7118" i="1"/>
  <c r="H7119" i="1"/>
  <c r="I7119" i="1"/>
  <c r="J7119" i="1"/>
  <c r="K7119" i="1"/>
  <c r="L7119" i="1"/>
  <c r="H7120" i="1"/>
  <c r="I7120" i="1"/>
  <c r="J7120" i="1"/>
  <c r="K7120" i="1"/>
  <c r="L7120" i="1"/>
  <c r="H7121" i="1"/>
  <c r="I7121" i="1"/>
  <c r="J7121" i="1"/>
  <c r="K7121" i="1"/>
  <c r="L7121" i="1"/>
  <c r="H7122" i="1"/>
  <c r="I7122" i="1"/>
  <c r="J7122" i="1"/>
  <c r="K7122" i="1"/>
  <c r="L7122" i="1"/>
  <c r="H7123" i="1"/>
  <c r="I7123" i="1"/>
  <c r="J7123" i="1"/>
  <c r="K7123" i="1"/>
  <c r="L7123" i="1"/>
  <c r="H7124" i="1"/>
  <c r="I7124" i="1"/>
  <c r="J7124" i="1"/>
  <c r="K7124" i="1"/>
  <c r="L7124" i="1"/>
  <c r="H7125" i="1"/>
  <c r="I7125" i="1"/>
  <c r="J7125" i="1"/>
  <c r="K7125" i="1"/>
  <c r="L7125" i="1"/>
  <c r="H7126" i="1"/>
  <c r="I7126" i="1"/>
  <c r="J7126" i="1"/>
  <c r="K7126" i="1"/>
  <c r="L7126" i="1"/>
  <c r="H7127" i="1"/>
  <c r="I7127" i="1"/>
  <c r="J7127" i="1"/>
  <c r="K7127" i="1"/>
  <c r="L7127" i="1"/>
  <c r="H7128" i="1"/>
  <c r="I7128" i="1"/>
  <c r="J7128" i="1"/>
  <c r="K7128" i="1"/>
  <c r="L7128" i="1"/>
  <c r="H7129" i="1"/>
  <c r="I7129" i="1"/>
  <c r="J7129" i="1"/>
  <c r="K7129" i="1"/>
  <c r="L7129" i="1"/>
  <c r="H7130" i="1"/>
  <c r="I7130" i="1"/>
  <c r="J7130" i="1"/>
  <c r="K7130" i="1"/>
  <c r="L7130" i="1"/>
  <c r="H7131" i="1"/>
  <c r="I7131" i="1"/>
  <c r="J7131" i="1"/>
  <c r="K7131" i="1"/>
  <c r="L7131" i="1"/>
  <c r="H7132" i="1"/>
  <c r="I7132" i="1"/>
  <c r="J7132" i="1"/>
  <c r="K7132" i="1"/>
  <c r="L7132" i="1"/>
  <c r="H7133" i="1"/>
  <c r="I7133" i="1"/>
  <c r="J7133" i="1"/>
  <c r="K7133" i="1"/>
  <c r="L7133" i="1"/>
  <c r="H7134" i="1"/>
  <c r="I7134" i="1"/>
  <c r="J7134" i="1"/>
  <c r="K7134" i="1"/>
  <c r="L7134" i="1"/>
  <c r="H7135" i="1"/>
  <c r="I7135" i="1"/>
  <c r="J7135" i="1"/>
  <c r="K7135" i="1"/>
  <c r="L7135" i="1"/>
  <c r="H7136" i="1"/>
  <c r="I7136" i="1"/>
  <c r="J7136" i="1"/>
  <c r="K7136" i="1"/>
  <c r="L7136" i="1"/>
  <c r="H7137" i="1"/>
  <c r="I7137" i="1"/>
  <c r="J7137" i="1"/>
  <c r="K7137" i="1"/>
  <c r="L7137" i="1"/>
  <c r="H7138" i="1"/>
  <c r="I7138" i="1"/>
  <c r="J7138" i="1"/>
  <c r="K7138" i="1"/>
  <c r="L7138" i="1"/>
  <c r="H7139" i="1"/>
  <c r="I7139" i="1"/>
  <c r="J7139" i="1"/>
  <c r="K7139" i="1"/>
  <c r="L7139" i="1"/>
  <c r="H7140" i="1"/>
  <c r="I7140" i="1"/>
  <c r="J7140" i="1"/>
  <c r="K7140" i="1"/>
  <c r="L7140" i="1"/>
  <c r="H7141" i="1"/>
  <c r="I7141" i="1"/>
  <c r="J7141" i="1"/>
  <c r="K7141" i="1"/>
  <c r="L7141" i="1"/>
  <c r="H7142" i="1"/>
  <c r="I7142" i="1"/>
  <c r="J7142" i="1"/>
  <c r="K7142" i="1"/>
  <c r="L7142" i="1"/>
  <c r="H7143" i="1"/>
  <c r="I7143" i="1"/>
  <c r="J7143" i="1"/>
  <c r="K7143" i="1"/>
  <c r="L7143" i="1"/>
  <c r="H7144" i="1"/>
  <c r="I7144" i="1"/>
  <c r="J7144" i="1"/>
  <c r="K7144" i="1"/>
  <c r="L7144" i="1"/>
  <c r="H7145" i="1"/>
  <c r="I7145" i="1"/>
  <c r="J7145" i="1"/>
  <c r="K7145" i="1"/>
  <c r="L7145" i="1"/>
  <c r="H7146" i="1"/>
  <c r="I7146" i="1"/>
  <c r="J7146" i="1"/>
  <c r="K7146" i="1"/>
  <c r="L7146" i="1"/>
  <c r="H7147" i="1"/>
  <c r="I7147" i="1"/>
  <c r="J7147" i="1"/>
  <c r="K7147" i="1"/>
  <c r="L7147" i="1"/>
  <c r="H7148" i="1"/>
  <c r="I7148" i="1"/>
  <c r="J7148" i="1"/>
  <c r="K7148" i="1"/>
  <c r="L7148" i="1"/>
  <c r="H7149" i="1"/>
  <c r="I7149" i="1"/>
  <c r="J7149" i="1"/>
  <c r="K7149" i="1"/>
  <c r="L7149" i="1"/>
  <c r="H7150" i="1"/>
  <c r="I7150" i="1"/>
  <c r="J7150" i="1"/>
  <c r="K7150" i="1"/>
  <c r="L7150" i="1"/>
  <c r="H7151" i="1"/>
  <c r="I7151" i="1"/>
  <c r="J7151" i="1"/>
  <c r="K7151" i="1"/>
  <c r="L7151" i="1"/>
  <c r="H7152" i="1"/>
  <c r="I7152" i="1"/>
  <c r="J7152" i="1"/>
  <c r="K7152" i="1"/>
  <c r="L7152" i="1"/>
  <c r="H7153" i="1"/>
  <c r="I7153" i="1"/>
  <c r="J7153" i="1"/>
  <c r="K7153" i="1"/>
  <c r="L7153" i="1"/>
  <c r="H7154" i="1"/>
  <c r="I7154" i="1"/>
  <c r="J7154" i="1"/>
  <c r="K7154" i="1"/>
  <c r="L7154" i="1"/>
  <c r="H7155" i="1"/>
  <c r="I7155" i="1"/>
  <c r="J7155" i="1"/>
  <c r="K7155" i="1"/>
  <c r="L7155" i="1"/>
  <c r="H7156" i="1"/>
  <c r="I7156" i="1"/>
  <c r="J7156" i="1"/>
  <c r="K7156" i="1"/>
  <c r="L7156" i="1"/>
  <c r="H7157" i="1"/>
  <c r="I7157" i="1"/>
  <c r="J7157" i="1"/>
  <c r="K7157" i="1"/>
  <c r="L7157" i="1"/>
  <c r="H7158" i="1"/>
  <c r="I7158" i="1"/>
  <c r="J7158" i="1"/>
  <c r="K7158" i="1"/>
  <c r="L7158" i="1"/>
  <c r="H7159" i="1"/>
  <c r="I7159" i="1"/>
  <c r="J7159" i="1"/>
  <c r="K7159" i="1"/>
  <c r="L7159" i="1"/>
  <c r="H7160" i="1"/>
  <c r="I7160" i="1"/>
  <c r="J7160" i="1"/>
  <c r="K7160" i="1"/>
  <c r="L7160" i="1"/>
  <c r="H7161" i="1"/>
  <c r="I7161" i="1"/>
  <c r="J7161" i="1"/>
  <c r="K7161" i="1"/>
  <c r="L7161" i="1"/>
  <c r="H7162" i="1"/>
  <c r="I7162" i="1"/>
  <c r="J7162" i="1"/>
  <c r="K7162" i="1"/>
  <c r="L7162" i="1"/>
  <c r="H7163" i="1"/>
  <c r="I7163" i="1"/>
  <c r="J7163" i="1"/>
  <c r="K7163" i="1"/>
  <c r="L7163" i="1"/>
  <c r="H7164" i="1"/>
  <c r="I7164" i="1"/>
  <c r="J7164" i="1"/>
  <c r="K7164" i="1"/>
  <c r="L7164" i="1"/>
  <c r="H7165" i="1"/>
  <c r="I7165" i="1"/>
  <c r="J7165" i="1"/>
  <c r="K7165" i="1"/>
  <c r="L7165" i="1"/>
  <c r="H7166" i="1"/>
  <c r="I7166" i="1"/>
  <c r="J7166" i="1"/>
  <c r="K7166" i="1"/>
  <c r="L7166" i="1"/>
  <c r="H7167" i="1"/>
  <c r="I7167" i="1"/>
  <c r="J7167" i="1"/>
  <c r="K7167" i="1"/>
  <c r="L7167" i="1"/>
  <c r="H7168" i="1"/>
  <c r="I7168" i="1"/>
  <c r="J7168" i="1"/>
  <c r="K7168" i="1"/>
  <c r="L7168" i="1"/>
  <c r="H7169" i="1"/>
  <c r="I7169" i="1"/>
  <c r="J7169" i="1"/>
  <c r="K7169" i="1"/>
  <c r="L7169" i="1"/>
  <c r="H7170" i="1"/>
  <c r="I7170" i="1"/>
  <c r="J7170" i="1"/>
  <c r="K7170" i="1"/>
  <c r="L7170" i="1"/>
  <c r="H7171" i="1"/>
  <c r="I7171" i="1"/>
  <c r="J7171" i="1"/>
  <c r="K7171" i="1"/>
  <c r="L7171" i="1"/>
  <c r="H7172" i="1"/>
  <c r="I7172" i="1"/>
  <c r="J7172" i="1"/>
  <c r="K7172" i="1"/>
  <c r="L7172" i="1"/>
  <c r="H7173" i="1"/>
  <c r="I7173" i="1"/>
  <c r="J7173" i="1"/>
  <c r="K7173" i="1"/>
  <c r="L7173" i="1"/>
  <c r="H7174" i="1"/>
  <c r="I7174" i="1"/>
  <c r="J7174" i="1"/>
  <c r="K7174" i="1"/>
  <c r="L7174" i="1"/>
  <c r="H7175" i="1"/>
  <c r="I7175" i="1"/>
  <c r="J7175" i="1"/>
  <c r="K7175" i="1"/>
  <c r="L7175" i="1"/>
  <c r="H7176" i="1"/>
  <c r="I7176" i="1"/>
  <c r="J7176" i="1"/>
  <c r="K7176" i="1"/>
  <c r="L7176" i="1"/>
  <c r="H7177" i="1"/>
  <c r="I7177" i="1"/>
  <c r="J7177" i="1"/>
  <c r="K7177" i="1"/>
  <c r="L7177" i="1"/>
  <c r="H7178" i="1"/>
  <c r="I7178" i="1"/>
  <c r="J7178" i="1"/>
  <c r="K7178" i="1"/>
  <c r="L7178" i="1"/>
  <c r="H7179" i="1"/>
  <c r="I7179" i="1"/>
  <c r="J7179" i="1"/>
  <c r="K7179" i="1"/>
  <c r="L7179" i="1"/>
  <c r="H7180" i="1"/>
  <c r="I7180" i="1"/>
  <c r="J7180" i="1"/>
  <c r="K7180" i="1"/>
  <c r="L7180" i="1"/>
  <c r="H7181" i="1"/>
  <c r="I7181" i="1"/>
  <c r="J7181" i="1"/>
  <c r="K7181" i="1"/>
  <c r="L7181" i="1"/>
  <c r="H7182" i="1"/>
  <c r="I7182" i="1"/>
  <c r="J7182" i="1"/>
  <c r="K7182" i="1"/>
  <c r="L7182" i="1"/>
  <c r="H7183" i="1"/>
  <c r="I7183" i="1"/>
  <c r="J7183" i="1"/>
  <c r="K7183" i="1"/>
  <c r="L7183" i="1"/>
  <c r="H7184" i="1"/>
  <c r="I7184" i="1"/>
  <c r="J7184" i="1"/>
  <c r="K7184" i="1"/>
  <c r="L7184" i="1"/>
  <c r="H7185" i="1"/>
  <c r="I7185" i="1"/>
  <c r="J7185" i="1"/>
  <c r="K7185" i="1"/>
  <c r="L7185" i="1"/>
  <c r="H7186" i="1"/>
  <c r="I7186" i="1"/>
  <c r="J7186" i="1"/>
  <c r="K7186" i="1"/>
  <c r="L7186" i="1"/>
  <c r="H7187" i="1"/>
  <c r="I7187" i="1"/>
  <c r="J7187" i="1"/>
  <c r="K7187" i="1"/>
  <c r="L7187" i="1"/>
  <c r="H7188" i="1"/>
  <c r="I7188" i="1"/>
  <c r="J7188" i="1"/>
  <c r="K7188" i="1"/>
  <c r="L7188" i="1"/>
  <c r="H7189" i="1"/>
  <c r="I7189" i="1"/>
  <c r="J7189" i="1"/>
  <c r="K7189" i="1"/>
  <c r="L7189" i="1"/>
  <c r="H7190" i="1"/>
  <c r="I7190" i="1"/>
  <c r="J7190" i="1"/>
  <c r="K7190" i="1"/>
  <c r="L7190" i="1"/>
  <c r="H7191" i="1"/>
  <c r="I7191" i="1"/>
  <c r="J7191" i="1"/>
  <c r="K7191" i="1"/>
  <c r="L7191" i="1"/>
  <c r="H7192" i="1"/>
  <c r="I7192" i="1"/>
  <c r="J7192" i="1"/>
  <c r="K7192" i="1"/>
  <c r="L7192" i="1"/>
  <c r="H7193" i="1"/>
  <c r="I7193" i="1"/>
  <c r="J7193" i="1"/>
  <c r="K7193" i="1"/>
  <c r="L7193" i="1"/>
  <c r="H7194" i="1"/>
  <c r="I7194" i="1"/>
  <c r="J7194" i="1"/>
  <c r="K7194" i="1"/>
  <c r="L7194" i="1"/>
  <c r="H7195" i="1"/>
  <c r="I7195" i="1"/>
  <c r="J7195" i="1"/>
  <c r="K7195" i="1"/>
  <c r="L7195" i="1"/>
  <c r="H7196" i="1"/>
  <c r="I7196" i="1"/>
  <c r="J7196" i="1"/>
  <c r="K7196" i="1"/>
  <c r="L7196" i="1"/>
  <c r="H7197" i="1"/>
  <c r="I7197" i="1"/>
  <c r="J7197" i="1"/>
  <c r="K7197" i="1"/>
  <c r="L7197" i="1"/>
  <c r="H7198" i="1"/>
  <c r="I7198" i="1"/>
  <c r="J7198" i="1"/>
  <c r="K7198" i="1"/>
  <c r="L7198" i="1"/>
  <c r="H7199" i="1"/>
  <c r="I7199" i="1"/>
  <c r="J7199" i="1"/>
  <c r="K7199" i="1"/>
  <c r="L7199" i="1"/>
  <c r="H7200" i="1"/>
  <c r="I7200" i="1"/>
  <c r="J7200" i="1"/>
  <c r="K7200" i="1"/>
  <c r="L7200" i="1"/>
  <c r="H7201" i="1"/>
  <c r="I7201" i="1"/>
  <c r="J7201" i="1"/>
  <c r="K7201" i="1"/>
  <c r="L7201" i="1"/>
  <c r="H7202" i="1"/>
  <c r="I7202" i="1"/>
  <c r="J7202" i="1"/>
  <c r="K7202" i="1"/>
  <c r="L7202" i="1"/>
  <c r="H7203" i="1"/>
  <c r="I7203" i="1"/>
  <c r="J7203" i="1"/>
  <c r="K7203" i="1"/>
  <c r="L7203" i="1"/>
  <c r="H7204" i="1"/>
  <c r="I7204" i="1"/>
  <c r="J7204" i="1"/>
  <c r="K7204" i="1"/>
  <c r="L7204" i="1"/>
  <c r="H7205" i="1"/>
  <c r="I7205" i="1"/>
  <c r="J7205" i="1"/>
  <c r="K7205" i="1"/>
  <c r="L7205" i="1"/>
  <c r="H7206" i="1"/>
  <c r="I7206" i="1"/>
  <c r="J7206" i="1"/>
  <c r="K7206" i="1"/>
  <c r="L7206" i="1"/>
  <c r="H7207" i="1"/>
  <c r="I7207" i="1"/>
  <c r="J7207" i="1"/>
  <c r="K7207" i="1"/>
  <c r="L7207" i="1"/>
  <c r="H7208" i="1"/>
  <c r="I7208" i="1"/>
  <c r="J7208" i="1"/>
  <c r="K7208" i="1"/>
  <c r="L7208" i="1"/>
  <c r="H7209" i="1"/>
  <c r="I7209" i="1"/>
  <c r="J7209" i="1"/>
  <c r="K7209" i="1"/>
  <c r="L7209" i="1"/>
  <c r="H7210" i="1"/>
  <c r="I7210" i="1"/>
  <c r="J7210" i="1"/>
  <c r="K7210" i="1"/>
  <c r="L7210" i="1"/>
  <c r="H7211" i="1"/>
  <c r="I7211" i="1"/>
  <c r="J7211" i="1"/>
  <c r="K7211" i="1"/>
  <c r="L7211" i="1"/>
  <c r="H7212" i="1"/>
  <c r="I7212" i="1"/>
  <c r="J7212" i="1"/>
  <c r="K7212" i="1"/>
  <c r="L7212" i="1"/>
  <c r="H7213" i="1"/>
  <c r="I7213" i="1"/>
  <c r="J7213" i="1"/>
  <c r="K7213" i="1"/>
  <c r="L7213" i="1"/>
  <c r="H7214" i="1"/>
  <c r="I7214" i="1"/>
  <c r="J7214" i="1"/>
  <c r="K7214" i="1"/>
  <c r="L7214" i="1"/>
  <c r="H7215" i="1"/>
  <c r="I7215" i="1"/>
  <c r="J7215" i="1"/>
  <c r="K7215" i="1"/>
  <c r="L7215" i="1"/>
  <c r="H7216" i="1"/>
  <c r="I7216" i="1"/>
  <c r="J7216" i="1"/>
  <c r="K7216" i="1"/>
  <c r="L7216" i="1"/>
  <c r="H7217" i="1"/>
  <c r="I7217" i="1"/>
  <c r="J7217" i="1"/>
  <c r="K7217" i="1"/>
  <c r="L7217" i="1"/>
  <c r="H7218" i="1"/>
  <c r="I7218" i="1"/>
  <c r="J7218" i="1"/>
  <c r="K7218" i="1"/>
  <c r="L7218" i="1"/>
  <c r="H7219" i="1"/>
  <c r="I7219" i="1"/>
  <c r="J7219" i="1"/>
  <c r="K7219" i="1"/>
  <c r="L7219" i="1"/>
  <c r="H7220" i="1"/>
  <c r="I7220" i="1"/>
  <c r="J7220" i="1"/>
  <c r="K7220" i="1"/>
  <c r="L7220" i="1"/>
  <c r="H7221" i="1"/>
  <c r="I7221" i="1"/>
  <c r="J7221" i="1"/>
  <c r="K7221" i="1"/>
  <c r="L7221" i="1"/>
  <c r="H7222" i="1"/>
  <c r="I7222" i="1"/>
  <c r="J7222" i="1"/>
  <c r="K7222" i="1"/>
  <c r="L7222" i="1"/>
  <c r="H7223" i="1"/>
  <c r="I7223" i="1"/>
  <c r="J7223" i="1"/>
  <c r="K7223" i="1"/>
  <c r="L7223" i="1"/>
  <c r="H7224" i="1"/>
  <c r="I7224" i="1"/>
  <c r="J7224" i="1"/>
  <c r="K7224" i="1"/>
  <c r="L7224" i="1"/>
  <c r="H7225" i="1"/>
  <c r="I7225" i="1"/>
  <c r="J7225" i="1"/>
  <c r="K7225" i="1"/>
  <c r="L7225" i="1"/>
  <c r="H7226" i="1"/>
  <c r="I7226" i="1"/>
  <c r="J7226" i="1"/>
  <c r="K7226" i="1"/>
  <c r="L7226" i="1"/>
  <c r="H7227" i="1"/>
  <c r="I7227" i="1"/>
  <c r="J7227" i="1"/>
  <c r="K7227" i="1"/>
  <c r="L7227" i="1"/>
  <c r="H7228" i="1"/>
  <c r="I7228" i="1"/>
  <c r="J7228" i="1"/>
  <c r="K7228" i="1"/>
  <c r="L7228" i="1"/>
  <c r="H7229" i="1"/>
  <c r="I7229" i="1"/>
  <c r="J7229" i="1"/>
  <c r="K7229" i="1"/>
  <c r="L7229" i="1"/>
  <c r="H7230" i="1"/>
  <c r="I7230" i="1"/>
  <c r="J7230" i="1"/>
  <c r="K7230" i="1"/>
  <c r="L7230" i="1"/>
  <c r="H7231" i="1"/>
  <c r="I7231" i="1"/>
  <c r="J7231" i="1"/>
  <c r="K7231" i="1"/>
  <c r="L7231" i="1"/>
  <c r="H7232" i="1"/>
  <c r="I7232" i="1"/>
  <c r="J7232" i="1"/>
  <c r="K7232" i="1"/>
  <c r="L7232" i="1"/>
  <c r="H7233" i="1"/>
  <c r="I7233" i="1"/>
  <c r="J7233" i="1"/>
  <c r="K7233" i="1"/>
  <c r="L7233" i="1"/>
  <c r="H7234" i="1"/>
  <c r="I7234" i="1"/>
  <c r="J7234" i="1"/>
  <c r="K7234" i="1"/>
  <c r="L7234" i="1"/>
  <c r="H7235" i="1"/>
  <c r="I7235" i="1"/>
  <c r="J7235" i="1"/>
  <c r="K7235" i="1"/>
  <c r="L7235" i="1"/>
  <c r="H7236" i="1"/>
  <c r="I7236" i="1"/>
  <c r="J7236" i="1"/>
  <c r="K7236" i="1"/>
  <c r="L7236" i="1"/>
  <c r="H7237" i="1"/>
  <c r="I7237" i="1"/>
  <c r="J7237" i="1"/>
  <c r="K7237" i="1"/>
  <c r="L7237" i="1"/>
  <c r="H7238" i="1"/>
  <c r="I7238" i="1"/>
  <c r="J7238" i="1"/>
  <c r="K7238" i="1"/>
  <c r="L7238" i="1"/>
  <c r="H7239" i="1"/>
  <c r="I7239" i="1"/>
  <c r="J7239" i="1"/>
  <c r="K7239" i="1"/>
  <c r="L7239" i="1"/>
  <c r="H7240" i="1"/>
  <c r="I7240" i="1"/>
  <c r="J7240" i="1"/>
  <c r="K7240" i="1"/>
  <c r="L7240" i="1"/>
  <c r="H7241" i="1"/>
  <c r="I7241" i="1"/>
  <c r="J7241" i="1"/>
  <c r="K7241" i="1"/>
  <c r="L7241" i="1"/>
  <c r="H7242" i="1"/>
  <c r="I7242" i="1"/>
  <c r="J7242" i="1"/>
  <c r="K7242" i="1"/>
  <c r="L7242" i="1"/>
  <c r="H7243" i="1"/>
  <c r="I7243" i="1"/>
  <c r="J7243" i="1"/>
  <c r="K7243" i="1"/>
  <c r="L7243" i="1"/>
  <c r="H7244" i="1"/>
  <c r="I7244" i="1"/>
  <c r="J7244" i="1"/>
  <c r="K7244" i="1"/>
  <c r="L7244" i="1"/>
  <c r="H7245" i="1"/>
  <c r="I7245" i="1"/>
  <c r="J7245" i="1"/>
  <c r="K7245" i="1"/>
  <c r="L7245" i="1"/>
  <c r="H7246" i="1"/>
  <c r="I7246" i="1"/>
  <c r="J7246" i="1"/>
  <c r="K7246" i="1"/>
  <c r="L7246" i="1"/>
  <c r="H7247" i="1"/>
  <c r="I7247" i="1"/>
  <c r="J7247" i="1"/>
  <c r="K7247" i="1"/>
  <c r="L7247" i="1"/>
  <c r="H7248" i="1"/>
  <c r="I7248" i="1"/>
  <c r="J7248" i="1"/>
  <c r="K7248" i="1"/>
  <c r="L7248" i="1"/>
  <c r="H7249" i="1"/>
  <c r="I7249" i="1"/>
  <c r="J7249" i="1"/>
  <c r="K7249" i="1"/>
  <c r="L7249" i="1"/>
  <c r="H7250" i="1"/>
  <c r="I7250" i="1"/>
  <c r="J7250" i="1"/>
  <c r="K7250" i="1"/>
  <c r="L7250" i="1"/>
  <c r="H7251" i="1"/>
  <c r="I7251" i="1"/>
  <c r="J7251" i="1"/>
  <c r="K7251" i="1"/>
  <c r="L7251" i="1"/>
  <c r="H7252" i="1"/>
  <c r="I7252" i="1"/>
  <c r="J7252" i="1"/>
  <c r="K7252" i="1"/>
  <c r="L7252" i="1"/>
  <c r="H7253" i="1"/>
  <c r="I7253" i="1"/>
  <c r="J7253" i="1"/>
  <c r="K7253" i="1"/>
  <c r="L7253" i="1"/>
  <c r="H7254" i="1"/>
  <c r="I7254" i="1"/>
  <c r="J7254" i="1"/>
  <c r="K7254" i="1"/>
  <c r="L7254" i="1"/>
  <c r="H7255" i="1"/>
  <c r="I7255" i="1"/>
  <c r="J7255" i="1"/>
  <c r="K7255" i="1"/>
  <c r="L7255" i="1"/>
  <c r="H7256" i="1"/>
  <c r="I7256" i="1"/>
  <c r="J7256" i="1"/>
  <c r="K7256" i="1"/>
  <c r="L7256" i="1"/>
  <c r="H7257" i="1"/>
  <c r="I7257" i="1"/>
  <c r="J7257" i="1"/>
  <c r="K7257" i="1"/>
  <c r="L7257" i="1"/>
  <c r="H7258" i="1"/>
  <c r="I7258" i="1"/>
  <c r="J7258" i="1"/>
  <c r="K7258" i="1"/>
  <c r="L7258" i="1"/>
  <c r="H7259" i="1"/>
  <c r="I7259" i="1"/>
  <c r="J7259" i="1"/>
  <c r="K7259" i="1"/>
  <c r="L7259" i="1"/>
  <c r="H7260" i="1"/>
  <c r="I7260" i="1"/>
  <c r="J7260" i="1"/>
  <c r="K7260" i="1"/>
  <c r="L7260" i="1"/>
  <c r="H7261" i="1"/>
  <c r="I7261" i="1"/>
  <c r="J7261" i="1"/>
  <c r="K7261" i="1"/>
  <c r="L7261" i="1"/>
  <c r="H7262" i="1"/>
  <c r="I7262" i="1"/>
  <c r="J7262" i="1"/>
  <c r="K7262" i="1"/>
  <c r="L7262" i="1"/>
  <c r="H7263" i="1"/>
  <c r="I7263" i="1"/>
  <c r="J7263" i="1"/>
  <c r="K7263" i="1"/>
  <c r="L7263" i="1"/>
  <c r="H7264" i="1"/>
  <c r="I7264" i="1"/>
  <c r="J7264" i="1"/>
  <c r="K7264" i="1"/>
  <c r="L7264" i="1"/>
  <c r="H7265" i="1"/>
  <c r="I7265" i="1"/>
  <c r="J7265" i="1"/>
  <c r="K7265" i="1"/>
  <c r="L7265" i="1"/>
  <c r="H7266" i="1"/>
  <c r="I7266" i="1"/>
  <c r="J7266" i="1"/>
  <c r="K7266" i="1"/>
  <c r="L7266" i="1"/>
  <c r="H7267" i="1"/>
  <c r="I7267" i="1"/>
  <c r="J7267" i="1"/>
  <c r="K7267" i="1"/>
  <c r="L7267" i="1"/>
  <c r="H7268" i="1"/>
  <c r="I7268" i="1"/>
  <c r="J7268" i="1"/>
  <c r="K7268" i="1"/>
  <c r="L7268" i="1"/>
  <c r="H7269" i="1"/>
  <c r="I7269" i="1"/>
  <c r="J7269" i="1"/>
  <c r="K7269" i="1"/>
  <c r="L7269" i="1"/>
  <c r="H7270" i="1"/>
  <c r="I7270" i="1"/>
  <c r="J7270" i="1"/>
  <c r="K7270" i="1"/>
  <c r="L7270" i="1"/>
  <c r="H7271" i="1"/>
  <c r="I7271" i="1"/>
  <c r="J7271" i="1"/>
  <c r="K7271" i="1"/>
  <c r="L7271" i="1"/>
  <c r="H7272" i="1"/>
  <c r="I7272" i="1"/>
  <c r="J7272" i="1"/>
  <c r="K7272" i="1"/>
  <c r="L7272" i="1"/>
  <c r="H7273" i="1"/>
  <c r="I7273" i="1"/>
  <c r="J7273" i="1"/>
  <c r="K7273" i="1"/>
  <c r="L7273" i="1"/>
  <c r="H7274" i="1"/>
  <c r="I7274" i="1"/>
  <c r="J7274" i="1"/>
  <c r="K7274" i="1"/>
  <c r="L7274" i="1"/>
  <c r="H7275" i="1"/>
  <c r="I7275" i="1"/>
  <c r="J7275" i="1"/>
  <c r="K7275" i="1"/>
  <c r="L7275" i="1"/>
  <c r="H7276" i="1"/>
  <c r="I7276" i="1"/>
  <c r="J7276" i="1"/>
  <c r="K7276" i="1"/>
  <c r="L7276" i="1"/>
  <c r="H7277" i="1"/>
  <c r="I7277" i="1"/>
  <c r="J7277" i="1"/>
  <c r="K7277" i="1"/>
  <c r="L7277" i="1"/>
  <c r="H7278" i="1"/>
  <c r="I7278" i="1"/>
  <c r="J7278" i="1"/>
  <c r="K7278" i="1"/>
  <c r="L7278" i="1"/>
  <c r="H7279" i="1"/>
  <c r="I7279" i="1"/>
  <c r="J7279" i="1"/>
  <c r="K7279" i="1"/>
  <c r="L7279" i="1"/>
  <c r="H7280" i="1"/>
  <c r="I7280" i="1"/>
  <c r="J7280" i="1"/>
  <c r="K7280" i="1"/>
  <c r="L7280" i="1"/>
  <c r="H7281" i="1"/>
  <c r="I7281" i="1"/>
  <c r="J7281" i="1"/>
  <c r="K7281" i="1"/>
  <c r="L7281" i="1"/>
  <c r="H7282" i="1"/>
  <c r="I7282" i="1"/>
  <c r="J7282" i="1"/>
  <c r="K7282" i="1"/>
  <c r="L7282" i="1"/>
  <c r="H7283" i="1"/>
  <c r="I7283" i="1"/>
  <c r="J7283" i="1"/>
  <c r="K7283" i="1"/>
  <c r="L7283" i="1"/>
  <c r="H7284" i="1"/>
  <c r="I7284" i="1"/>
  <c r="J7284" i="1"/>
  <c r="K7284" i="1"/>
  <c r="L7284" i="1"/>
  <c r="H7285" i="1"/>
  <c r="I7285" i="1"/>
  <c r="J7285" i="1"/>
  <c r="K7285" i="1"/>
  <c r="L7285" i="1"/>
  <c r="H7286" i="1"/>
  <c r="I7286" i="1"/>
  <c r="J7286" i="1"/>
  <c r="K7286" i="1"/>
  <c r="L7286" i="1"/>
  <c r="H7287" i="1"/>
  <c r="I7287" i="1"/>
  <c r="J7287" i="1"/>
  <c r="K7287" i="1"/>
  <c r="L7287" i="1"/>
  <c r="H7288" i="1"/>
  <c r="I7288" i="1"/>
  <c r="J7288" i="1"/>
  <c r="K7288" i="1"/>
  <c r="L7288" i="1"/>
  <c r="H7289" i="1"/>
  <c r="I7289" i="1"/>
  <c r="J7289" i="1"/>
  <c r="K7289" i="1"/>
  <c r="L7289" i="1"/>
  <c r="H7290" i="1"/>
  <c r="I7290" i="1"/>
  <c r="J7290" i="1"/>
  <c r="K7290" i="1"/>
  <c r="L7290" i="1"/>
  <c r="H7291" i="1"/>
  <c r="I7291" i="1"/>
  <c r="J7291" i="1"/>
  <c r="K7291" i="1"/>
  <c r="L7291" i="1"/>
  <c r="H7292" i="1"/>
  <c r="I7292" i="1"/>
  <c r="J7292" i="1"/>
  <c r="K7292" i="1"/>
  <c r="L7292" i="1"/>
  <c r="H7293" i="1"/>
  <c r="I7293" i="1"/>
  <c r="J7293" i="1"/>
  <c r="K7293" i="1"/>
  <c r="L7293" i="1"/>
  <c r="H7294" i="1"/>
  <c r="I7294" i="1"/>
  <c r="J7294" i="1"/>
  <c r="K7294" i="1"/>
  <c r="L7294" i="1"/>
  <c r="H7295" i="1"/>
  <c r="I7295" i="1"/>
  <c r="J7295" i="1"/>
  <c r="K7295" i="1"/>
  <c r="L7295" i="1"/>
  <c r="H7296" i="1"/>
  <c r="I7296" i="1"/>
  <c r="J7296" i="1"/>
  <c r="K7296" i="1"/>
  <c r="L7296" i="1"/>
  <c r="H7297" i="1"/>
  <c r="I7297" i="1"/>
  <c r="J7297" i="1"/>
  <c r="K7297" i="1"/>
  <c r="L7297" i="1"/>
  <c r="H7298" i="1"/>
  <c r="I7298" i="1"/>
  <c r="J7298" i="1"/>
  <c r="K7298" i="1"/>
  <c r="L7298" i="1"/>
  <c r="H7299" i="1"/>
  <c r="I7299" i="1"/>
  <c r="J7299" i="1"/>
  <c r="K7299" i="1"/>
  <c r="L7299" i="1"/>
  <c r="H7300" i="1"/>
  <c r="I7300" i="1"/>
  <c r="J7300" i="1"/>
  <c r="K7300" i="1"/>
  <c r="L7300" i="1"/>
  <c r="H7301" i="1"/>
  <c r="I7301" i="1"/>
  <c r="J7301" i="1"/>
  <c r="K7301" i="1"/>
  <c r="L7301" i="1"/>
  <c r="H7302" i="1"/>
  <c r="I7302" i="1"/>
  <c r="J7302" i="1"/>
  <c r="K7302" i="1"/>
  <c r="L7302" i="1"/>
  <c r="H7303" i="1"/>
  <c r="I7303" i="1"/>
  <c r="J7303" i="1"/>
  <c r="K7303" i="1"/>
  <c r="L7303" i="1"/>
  <c r="H7304" i="1"/>
  <c r="I7304" i="1"/>
  <c r="J7304" i="1"/>
  <c r="K7304" i="1"/>
  <c r="L7304" i="1"/>
  <c r="H7305" i="1"/>
  <c r="I7305" i="1"/>
  <c r="J7305" i="1"/>
  <c r="K7305" i="1"/>
  <c r="L7305" i="1"/>
  <c r="H7306" i="1"/>
  <c r="I7306" i="1"/>
  <c r="J7306" i="1"/>
  <c r="K7306" i="1"/>
  <c r="L7306" i="1"/>
  <c r="H7307" i="1"/>
  <c r="I7307" i="1"/>
  <c r="J7307" i="1"/>
  <c r="K7307" i="1"/>
  <c r="L7307" i="1"/>
  <c r="H7308" i="1"/>
  <c r="I7308" i="1"/>
  <c r="J7308" i="1"/>
  <c r="K7308" i="1"/>
  <c r="L7308" i="1"/>
  <c r="H7309" i="1"/>
  <c r="I7309" i="1"/>
  <c r="J7309" i="1"/>
  <c r="K7309" i="1"/>
  <c r="L7309" i="1"/>
  <c r="H7310" i="1"/>
  <c r="I7310" i="1"/>
  <c r="J7310" i="1"/>
  <c r="K7310" i="1"/>
  <c r="L7310" i="1"/>
  <c r="H7311" i="1"/>
  <c r="I7311" i="1"/>
  <c r="J7311" i="1"/>
  <c r="K7311" i="1"/>
  <c r="L7311" i="1"/>
  <c r="H7312" i="1"/>
  <c r="I7312" i="1"/>
  <c r="J7312" i="1"/>
  <c r="K7312" i="1"/>
  <c r="L7312" i="1"/>
  <c r="H7313" i="1"/>
  <c r="I7313" i="1"/>
  <c r="J7313" i="1"/>
  <c r="K7313" i="1"/>
  <c r="L7313" i="1"/>
  <c r="H7314" i="1"/>
  <c r="I7314" i="1"/>
  <c r="J7314" i="1"/>
  <c r="K7314" i="1"/>
  <c r="L7314" i="1"/>
  <c r="H7315" i="1"/>
  <c r="I7315" i="1"/>
  <c r="J7315" i="1"/>
  <c r="K7315" i="1"/>
  <c r="L7315" i="1"/>
  <c r="H7316" i="1"/>
  <c r="I7316" i="1"/>
  <c r="J7316" i="1"/>
  <c r="K7316" i="1"/>
  <c r="L7316" i="1"/>
  <c r="H7317" i="1"/>
  <c r="I7317" i="1"/>
  <c r="J7317" i="1"/>
  <c r="K7317" i="1"/>
  <c r="L7317" i="1"/>
  <c r="H7318" i="1"/>
  <c r="I7318" i="1"/>
  <c r="J7318" i="1"/>
  <c r="K7318" i="1"/>
  <c r="L7318" i="1"/>
  <c r="H7319" i="1"/>
  <c r="I7319" i="1"/>
  <c r="J7319" i="1"/>
  <c r="K7319" i="1"/>
  <c r="L7319" i="1"/>
  <c r="H7320" i="1"/>
  <c r="I7320" i="1"/>
  <c r="J7320" i="1"/>
  <c r="K7320" i="1"/>
  <c r="L7320" i="1"/>
  <c r="H7321" i="1"/>
  <c r="I7321" i="1"/>
  <c r="J7321" i="1"/>
  <c r="K7321" i="1"/>
  <c r="L7321" i="1"/>
  <c r="H7322" i="1"/>
  <c r="I7322" i="1"/>
  <c r="J7322" i="1"/>
  <c r="K7322" i="1"/>
  <c r="L7322" i="1"/>
  <c r="H7323" i="1"/>
  <c r="I7323" i="1"/>
  <c r="J7323" i="1"/>
  <c r="K7323" i="1"/>
  <c r="L7323" i="1"/>
  <c r="H7324" i="1"/>
  <c r="I7324" i="1"/>
  <c r="J7324" i="1"/>
  <c r="K7324" i="1"/>
  <c r="L7324" i="1"/>
  <c r="H7325" i="1"/>
  <c r="I7325" i="1"/>
  <c r="J7325" i="1"/>
  <c r="K7325" i="1"/>
  <c r="L7325" i="1"/>
  <c r="H7326" i="1"/>
  <c r="I7326" i="1"/>
  <c r="J7326" i="1"/>
  <c r="K7326" i="1"/>
  <c r="L7326" i="1"/>
  <c r="H7327" i="1"/>
  <c r="I7327" i="1"/>
  <c r="J7327" i="1"/>
  <c r="K7327" i="1"/>
  <c r="L7327" i="1"/>
  <c r="H7328" i="1"/>
  <c r="I7328" i="1"/>
  <c r="J7328" i="1"/>
  <c r="K7328" i="1"/>
  <c r="L7328" i="1"/>
  <c r="H7329" i="1"/>
  <c r="I7329" i="1"/>
  <c r="J7329" i="1"/>
  <c r="K7329" i="1"/>
  <c r="L7329" i="1"/>
  <c r="H7330" i="1"/>
  <c r="I7330" i="1"/>
  <c r="J7330" i="1"/>
  <c r="K7330" i="1"/>
  <c r="L7330" i="1"/>
  <c r="H7331" i="1"/>
  <c r="I7331" i="1"/>
  <c r="J7331" i="1"/>
  <c r="K7331" i="1"/>
  <c r="L7331" i="1"/>
  <c r="H7332" i="1"/>
  <c r="I7332" i="1"/>
  <c r="J7332" i="1"/>
  <c r="K7332" i="1"/>
  <c r="L7332" i="1"/>
  <c r="H7333" i="1"/>
  <c r="I7333" i="1"/>
  <c r="J7333" i="1"/>
  <c r="K7333" i="1"/>
  <c r="L7333" i="1"/>
  <c r="H7334" i="1"/>
  <c r="I7334" i="1"/>
  <c r="J7334" i="1"/>
  <c r="K7334" i="1"/>
  <c r="L7334" i="1"/>
  <c r="H7335" i="1"/>
  <c r="I7335" i="1"/>
  <c r="J7335" i="1"/>
  <c r="K7335" i="1"/>
  <c r="L7335" i="1"/>
  <c r="H7336" i="1"/>
  <c r="I7336" i="1"/>
  <c r="J7336" i="1"/>
  <c r="K7336" i="1"/>
  <c r="L7336" i="1"/>
  <c r="H7337" i="1"/>
  <c r="I7337" i="1"/>
  <c r="J7337" i="1"/>
  <c r="K7337" i="1"/>
  <c r="L7337" i="1"/>
  <c r="H7338" i="1"/>
  <c r="I7338" i="1"/>
  <c r="J7338" i="1"/>
  <c r="K7338" i="1"/>
  <c r="L7338" i="1"/>
  <c r="H7339" i="1"/>
  <c r="I7339" i="1"/>
  <c r="J7339" i="1"/>
  <c r="K7339" i="1"/>
  <c r="L7339" i="1"/>
  <c r="H7340" i="1"/>
  <c r="I7340" i="1"/>
  <c r="J7340" i="1"/>
  <c r="K7340" i="1"/>
  <c r="L7340" i="1"/>
  <c r="H7341" i="1"/>
  <c r="I7341" i="1"/>
  <c r="J7341" i="1"/>
  <c r="K7341" i="1"/>
  <c r="L7341" i="1"/>
  <c r="H7342" i="1"/>
  <c r="I7342" i="1"/>
  <c r="J7342" i="1"/>
  <c r="K7342" i="1"/>
  <c r="L7342" i="1"/>
  <c r="H7343" i="1"/>
  <c r="I7343" i="1"/>
  <c r="J7343" i="1"/>
  <c r="K7343" i="1"/>
  <c r="L7343" i="1"/>
  <c r="H7344" i="1"/>
  <c r="I7344" i="1"/>
  <c r="J7344" i="1"/>
  <c r="K7344" i="1"/>
  <c r="L7344" i="1"/>
  <c r="H7345" i="1"/>
  <c r="I7345" i="1"/>
  <c r="J7345" i="1"/>
  <c r="K7345" i="1"/>
  <c r="L7345" i="1"/>
  <c r="H7346" i="1"/>
  <c r="I7346" i="1"/>
  <c r="J7346" i="1"/>
  <c r="K7346" i="1"/>
  <c r="L7346" i="1"/>
  <c r="H7347" i="1"/>
  <c r="I7347" i="1"/>
  <c r="J7347" i="1"/>
  <c r="K7347" i="1"/>
  <c r="L7347" i="1"/>
  <c r="H7348" i="1"/>
  <c r="I7348" i="1"/>
  <c r="J7348" i="1"/>
  <c r="K7348" i="1"/>
  <c r="L7348" i="1"/>
  <c r="H7349" i="1"/>
  <c r="I7349" i="1"/>
  <c r="J7349" i="1"/>
  <c r="K7349" i="1"/>
  <c r="L7349" i="1"/>
  <c r="H7350" i="1"/>
  <c r="I7350" i="1"/>
  <c r="J7350" i="1"/>
  <c r="K7350" i="1"/>
  <c r="L7350" i="1"/>
  <c r="H7351" i="1"/>
  <c r="I7351" i="1"/>
  <c r="J7351" i="1"/>
  <c r="K7351" i="1"/>
  <c r="L7351" i="1"/>
  <c r="H7352" i="1"/>
  <c r="I7352" i="1"/>
  <c r="J7352" i="1"/>
  <c r="K7352" i="1"/>
  <c r="L7352" i="1"/>
  <c r="H7353" i="1"/>
  <c r="I7353" i="1"/>
  <c r="J7353" i="1"/>
  <c r="K7353" i="1"/>
  <c r="L7353" i="1"/>
  <c r="H7354" i="1"/>
  <c r="I7354" i="1"/>
  <c r="J7354" i="1"/>
  <c r="K7354" i="1"/>
  <c r="L7354" i="1"/>
  <c r="H7355" i="1"/>
  <c r="I7355" i="1"/>
  <c r="J7355" i="1"/>
  <c r="K7355" i="1"/>
  <c r="L7355" i="1"/>
  <c r="H7356" i="1"/>
  <c r="I7356" i="1"/>
  <c r="J7356" i="1"/>
  <c r="K7356" i="1"/>
  <c r="L7356" i="1"/>
  <c r="H7357" i="1"/>
  <c r="I7357" i="1"/>
  <c r="J7357" i="1"/>
  <c r="K7357" i="1"/>
  <c r="L7357" i="1"/>
  <c r="H7358" i="1"/>
  <c r="I7358" i="1"/>
  <c r="J7358" i="1"/>
  <c r="K7358" i="1"/>
  <c r="L7358" i="1"/>
  <c r="H7359" i="1"/>
  <c r="I7359" i="1"/>
  <c r="J7359" i="1"/>
  <c r="K7359" i="1"/>
  <c r="L7359" i="1"/>
  <c r="H7360" i="1"/>
  <c r="I7360" i="1"/>
  <c r="J7360" i="1"/>
  <c r="K7360" i="1"/>
  <c r="L7360" i="1"/>
  <c r="H7361" i="1"/>
  <c r="I7361" i="1"/>
  <c r="J7361" i="1"/>
  <c r="K7361" i="1"/>
  <c r="L7361" i="1"/>
  <c r="H7362" i="1"/>
  <c r="I7362" i="1"/>
  <c r="J7362" i="1"/>
  <c r="K7362" i="1"/>
  <c r="L7362" i="1"/>
  <c r="H7363" i="1"/>
  <c r="I7363" i="1"/>
  <c r="J7363" i="1"/>
  <c r="K7363" i="1"/>
  <c r="L7363" i="1"/>
  <c r="H7364" i="1"/>
  <c r="I7364" i="1"/>
  <c r="J7364" i="1"/>
  <c r="K7364" i="1"/>
  <c r="L7364" i="1"/>
  <c r="H7365" i="1"/>
  <c r="I7365" i="1"/>
  <c r="J7365" i="1"/>
  <c r="K7365" i="1"/>
  <c r="L7365" i="1"/>
  <c r="H7366" i="1"/>
  <c r="I7366" i="1"/>
  <c r="J7366" i="1"/>
  <c r="K7366" i="1"/>
  <c r="L7366" i="1"/>
  <c r="H7367" i="1"/>
  <c r="I7367" i="1"/>
  <c r="J7367" i="1"/>
  <c r="K7367" i="1"/>
  <c r="L7367" i="1"/>
  <c r="H7368" i="1"/>
  <c r="I7368" i="1"/>
  <c r="J7368" i="1"/>
  <c r="K7368" i="1"/>
  <c r="L7368" i="1"/>
  <c r="H7369" i="1"/>
  <c r="I7369" i="1"/>
  <c r="J7369" i="1"/>
  <c r="K7369" i="1"/>
  <c r="L7369" i="1"/>
  <c r="H7370" i="1"/>
  <c r="I7370" i="1"/>
  <c r="J7370" i="1"/>
  <c r="K7370" i="1"/>
  <c r="L7370" i="1"/>
  <c r="H7371" i="1"/>
  <c r="I7371" i="1"/>
  <c r="J7371" i="1"/>
  <c r="K7371" i="1"/>
  <c r="L7371" i="1"/>
  <c r="H7372" i="1"/>
  <c r="I7372" i="1"/>
  <c r="J7372" i="1"/>
  <c r="K7372" i="1"/>
  <c r="L7372" i="1"/>
  <c r="H7373" i="1"/>
  <c r="I7373" i="1"/>
  <c r="J7373" i="1"/>
  <c r="K7373" i="1"/>
  <c r="L7373" i="1"/>
  <c r="H7374" i="1"/>
  <c r="I7374" i="1"/>
  <c r="J7374" i="1"/>
  <c r="K7374" i="1"/>
  <c r="L7374" i="1"/>
  <c r="H7375" i="1"/>
  <c r="I7375" i="1"/>
  <c r="J7375" i="1"/>
  <c r="K7375" i="1"/>
  <c r="L7375" i="1"/>
  <c r="H7376" i="1"/>
  <c r="I7376" i="1"/>
  <c r="J7376" i="1"/>
  <c r="K7376" i="1"/>
  <c r="L7376" i="1"/>
  <c r="H7377" i="1"/>
  <c r="I7377" i="1"/>
  <c r="J7377" i="1"/>
  <c r="K7377" i="1"/>
  <c r="L7377" i="1"/>
  <c r="H7378" i="1"/>
  <c r="I7378" i="1"/>
  <c r="J7378" i="1"/>
  <c r="K7378" i="1"/>
  <c r="L7378" i="1"/>
  <c r="H7379" i="1"/>
  <c r="I7379" i="1"/>
  <c r="J7379" i="1"/>
  <c r="K7379" i="1"/>
  <c r="L7379" i="1"/>
  <c r="H7380" i="1"/>
  <c r="I7380" i="1"/>
  <c r="J7380" i="1"/>
  <c r="K7380" i="1"/>
  <c r="L7380" i="1"/>
  <c r="H7381" i="1"/>
  <c r="I7381" i="1"/>
  <c r="J7381" i="1"/>
  <c r="K7381" i="1"/>
  <c r="L7381" i="1"/>
  <c r="H7382" i="1"/>
  <c r="I7382" i="1"/>
  <c r="J7382" i="1"/>
  <c r="K7382" i="1"/>
  <c r="L7382" i="1"/>
  <c r="H7383" i="1"/>
  <c r="I7383" i="1"/>
  <c r="J7383" i="1"/>
  <c r="K7383" i="1"/>
  <c r="L7383" i="1"/>
  <c r="H7384" i="1"/>
  <c r="I7384" i="1"/>
  <c r="J7384" i="1"/>
  <c r="K7384" i="1"/>
  <c r="L7384" i="1"/>
  <c r="H7385" i="1"/>
  <c r="I7385" i="1"/>
  <c r="J7385" i="1"/>
  <c r="K7385" i="1"/>
  <c r="L7385" i="1"/>
  <c r="H7386" i="1"/>
  <c r="I7386" i="1"/>
  <c r="J7386" i="1"/>
  <c r="K7386" i="1"/>
  <c r="L7386" i="1"/>
  <c r="H7387" i="1"/>
  <c r="I7387" i="1"/>
  <c r="J7387" i="1"/>
  <c r="K7387" i="1"/>
  <c r="L7387" i="1"/>
  <c r="H7388" i="1"/>
  <c r="I7388" i="1"/>
  <c r="J7388" i="1"/>
  <c r="K7388" i="1"/>
  <c r="L7388" i="1"/>
  <c r="H7389" i="1"/>
  <c r="I7389" i="1"/>
  <c r="J7389" i="1"/>
  <c r="K7389" i="1"/>
  <c r="L7389" i="1"/>
  <c r="H7390" i="1"/>
  <c r="I7390" i="1"/>
  <c r="J7390" i="1"/>
  <c r="K7390" i="1"/>
  <c r="L7390" i="1"/>
  <c r="H7391" i="1"/>
  <c r="I7391" i="1"/>
  <c r="J7391" i="1"/>
  <c r="K7391" i="1"/>
  <c r="L7391" i="1"/>
  <c r="H7392" i="1"/>
  <c r="I7392" i="1"/>
  <c r="J7392" i="1"/>
  <c r="K7392" i="1"/>
  <c r="L7392" i="1"/>
  <c r="H7393" i="1"/>
  <c r="I7393" i="1"/>
  <c r="J7393" i="1"/>
  <c r="K7393" i="1"/>
  <c r="L7393" i="1"/>
  <c r="H7394" i="1"/>
  <c r="I7394" i="1"/>
  <c r="J7394" i="1"/>
  <c r="K7394" i="1"/>
  <c r="L7394" i="1"/>
  <c r="H7395" i="1"/>
  <c r="I7395" i="1"/>
  <c r="J7395" i="1"/>
  <c r="K7395" i="1"/>
  <c r="L7395" i="1"/>
  <c r="H7396" i="1"/>
  <c r="I7396" i="1"/>
  <c r="J7396" i="1"/>
  <c r="K7396" i="1"/>
  <c r="L7396" i="1"/>
  <c r="H7397" i="1"/>
  <c r="I7397" i="1"/>
  <c r="J7397" i="1"/>
  <c r="K7397" i="1"/>
  <c r="L7397" i="1"/>
  <c r="H7398" i="1"/>
  <c r="I7398" i="1"/>
  <c r="J7398" i="1"/>
  <c r="K7398" i="1"/>
  <c r="L7398" i="1"/>
  <c r="H7399" i="1"/>
  <c r="I7399" i="1"/>
  <c r="J7399" i="1"/>
  <c r="K7399" i="1"/>
  <c r="L7399" i="1"/>
  <c r="H7400" i="1"/>
  <c r="I7400" i="1"/>
  <c r="J7400" i="1"/>
  <c r="K7400" i="1"/>
  <c r="L7400" i="1"/>
  <c r="H7401" i="1"/>
  <c r="I7401" i="1"/>
  <c r="J7401" i="1"/>
  <c r="K7401" i="1"/>
  <c r="L7401" i="1"/>
  <c r="H7402" i="1"/>
  <c r="I7402" i="1"/>
  <c r="J7402" i="1"/>
  <c r="K7402" i="1"/>
  <c r="L7402" i="1"/>
  <c r="H7403" i="1"/>
  <c r="I7403" i="1"/>
  <c r="J7403" i="1"/>
  <c r="K7403" i="1"/>
  <c r="L7403" i="1"/>
  <c r="H7404" i="1"/>
  <c r="I7404" i="1"/>
  <c r="J7404" i="1"/>
  <c r="K7404" i="1"/>
  <c r="L7404" i="1"/>
  <c r="H7405" i="1"/>
  <c r="I7405" i="1"/>
  <c r="J7405" i="1"/>
  <c r="K7405" i="1"/>
  <c r="L7405" i="1"/>
  <c r="H7406" i="1"/>
  <c r="I7406" i="1"/>
  <c r="J7406" i="1"/>
  <c r="K7406" i="1"/>
  <c r="L7406" i="1"/>
  <c r="H7407" i="1"/>
  <c r="I7407" i="1"/>
  <c r="J7407" i="1"/>
  <c r="K7407" i="1"/>
  <c r="L7407" i="1"/>
  <c r="H7408" i="1"/>
  <c r="I7408" i="1"/>
  <c r="J7408" i="1"/>
  <c r="K7408" i="1"/>
  <c r="L7408" i="1"/>
  <c r="H7409" i="1"/>
  <c r="I7409" i="1"/>
  <c r="J7409" i="1"/>
  <c r="K7409" i="1"/>
  <c r="L7409" i="1"/>
  <c r="H7410" i="1"/>
  <c r="I7410" i="1"/>
  <c r="J7410" i="1"/>
  <c r="K7410" i="1"/>
  <c r="L7410" i="1"/>
  <c r="H7411" i="1"/>
  <c r="I7411" i="1"/>
  <c r="J7411" i="1"/>
  <c r="K7411" i="1"/>
  <c r="L7411" i="1"/>
  <c r="H7412" i="1"/>
  <c r="I7412" i="1"/>
  <c r="J7412" i="1"/>
  <c r="K7412" i="1"/>
  <c r="L7412" i="1"/>
  <c r="H7413" i="1"/>
  <c r="I7413" i="1"/>
  <c r="J7413" i="1"/>
  <c r="K7413" i="1"/>
  <c r="L7413" i="1"/>
  <c r="H7414" i="1"/>
  <c r="I7414" i="1"/>
  <c r="J7414" i="1"/>
  <c r="K7414" i="1"/>
  <c r="L7414" i="1"/>
  <c r="H7415" i="1"/>
  <c r="I7415" i="1"/>
  <c r="J7415" i="1"/>
  <c r="K7415" i="1"/>
  <c r="L7415" i="1"/>
  <c r="H7416" i="1"/>
  <c r="I7416" i="1"/>
  <c r="J7416" i="1"/>
  <c r="K7416" i="1"/>
  <c r="L7416" i="1"/>
  <c r="H7417" i="1"/>
  <c r="I7417" i="1"/>
  <c r="J7417" i="1"/>
  <c r="K7417" i="1"/>
  <c r="L7417" i="1"/>
  <c r="H7418" i="1"/>
  <c r="I7418" i="1"/>
  <c r="J7418" i="1"/>
  <c r="K7418" i="1"/>
  <c r="L7418" i="1"/>
  <c r="H7419" i="1"/>
  <c r="I7419" i="1"/>
  <c r="J7419" i="1"/>
  <c r="K7419" i="1"/>
  <c r="L7419" i="1"/>
  <c r="H7420" i="1"/>
  <c r="I7420" i="1"/>
  <c r="J7420" i="1"/>
  <c r="K7420" i="1"/>
  <c r="L7420" i="1"/>
  <c r="H7421" i="1"/>
  <c r="I7421" i="1"/>
  <c r="J7421" i="1"/>
  <c r="K7421" i="1"/>
  <c r="L7421" i="1"/>
  <c r="H7422" i="1"/>
  <c r="I7422" i="1"/>
  <c r="J7422" i="1"/>
  <c r="K7422" i="1"/>
  <c r="L7422" i="1"/>
  <c r="H7423" i="1"/>
  <c r="I7423" i="1"/>
  <c r="J7423" i="1"/>
  <c r="K7423" i="1"/>
  <c r="L7423" i="1"/>
  <c r="H7424" i="1"/>
  <c r="I7424" i="1"/>
  <c r="J7424" i="1"/>
  <c r="K7424" i="1"/>
  <c r="L7424" i="1"/>
  <c r="H7425" i="1"/>
  <c r="I7425" i="1"/>
  <c r="J7425" i="1"/>
  <c r="K7425" i="1"/>
  <c r="L7425" i="1"/>
  <c r="H7426" i="1"/>
  <c r="I7426" i="1"/>
  <c r="J7426" i="1"/>
  <c r="K7426" i="1"/>
  <c r="L7426" i="1"/>
  <c r="H7427" i="1"/>
  <c r="I7427" i="1"/>
  <c r="J7427" i="1"/>
  <c r="K7427" i="1"/>
  <c r="L7427" i="1"/>
  <c r="H7428" i="1"/>
  <c r="I7428" i="1"/>
  <c r="J7428" i="1"/>
  <c r="K7428" i="1"/>
  <c r="L7428" i="1"/>
  <c r="H7429" i="1"/>
  <c r="I7429" i="1"/>
  <c r="J7429" i="1"/>
  <c r="K7429" i="1"/>
  <c r="L7429" i="1"/>
  <c r="H7430" i="1"/>
  <c r="I7430" i="1"/>
  <c r="J7430" i="1"/>
  <c r="K7430" i="1"/>
  <c r="L7430" i="1"/>
  <c r="H7431" i="1"/>
  <c r="I7431" i="1"/>
  <c r="J7431" i="1"/>
  <c r="K7431" i="1"/>
  <c r="L7431" i="1"/>
  <c r="H7432" i="1"/>
  <c r="I7432" i="1"/>
  <c r="J7432" i="1"/>
  <c r="K7432" i="1"/>
  <c r="L7432" i="1"/>
  <c r="H7433" i="1"/>
  <c r="I7433" i="1"/>
  <c r="J7433" i="1"/>
  <c r="K7433" i="1"/>
  <c r="L7433" i="1"/>
  <c r="H7434" i="1"/>
  <c r="I7434" i="1"/>
  <c r="J7434" i="1"/>
  <c r="K7434" i="1"/>
  <c r="L7434" i="1"/>
  <c r="H7435" i="1"/>
  <c r="I7435" i="1"/>
  <c r="J7435" i="1"/>
  <c r="K7435" i="1"/>
  <c r="L7435" i="1"/>
  <c r="H7436" i="1"/>
  <c r="I7436" i="1"/>
  <c r="J7436" i="1"/>
  <c r="K7436" i="1"/>
  <c r="L7436" i="1"/>
  <c r="H7437" i="1"/>
  <c r="I7437" i="1"/>
  <c r="J7437" i="1"/>
  <c r="K7437" i="1"/>
  <c r="L7437" i="1"/>
  <c r="H7438" i="1"/>
  <c r="I7438" i="1"/>
  <c r="J7438" i="1"/>
  <c r="K7438" i="1"/>
  <c r="L7438" i="1"/>
  <c r="H7439" i="1"/>
  <c r="I7439" i="1"/>
  <c r="J7439" i="1"/>
  <c r="K7439" i="1"/>
  <c r="L7439" i="1"/>
  <c r="H7440" i="1"/>
  <c r="I7440" i="1"/>
  <c r="J7440" i="1"/>
  <c r="K7440" i="1"/>
  <c r="L7440" i="1"/>
  <c r="H7441" i="1"/>
  <c r="I7441" i="1"/>
  <c r="J7441" i="1"/>
  <c r="K7441" i="1"/>
  <c r="L7441" i="1"/>
  <c r="H7442" i="1"/>
  <c r="I7442" i="1"/>
  <c r="J7442" i="1"/>
  <c r="K7442" i="1"/>
  <c r="L7442" i="1"/>
  <c r="H7443" i="1"/>
  <c r="I7443" i="1"/>
  <c r="J7443" i="1"/>
  <c r="K7443" i="1"/>
  <c r="L7443" i="1"/>
  <c r="H7444" i="1"/>
  <c r="I7444" i="1"/>
  <c r="J7444" i="1"/>
  <c r="K7444" i="1"/>
  <c r="L7444" i="1"/>
  <c r="H7445" i="1"/>
  <c r="I7445" i="1"/>
  <c r="J7445" i="1"/>
  <c r="K7445" i="1"/>
  <c r="L7445" i="1"/>
  <c r="H7446" i="1"/>
  <c r="I7446" i="1"/>
  <c r="J7446" i="1"/>
  <c r="K7446" i="1"/>
  <c r="L7446" i="1"/>
  <c r="H7447" i="1"/>
  <c r="I7447" i="1"/>
  <c r="J7447" i="1"/>
  <c r="K7447" i="1"/>
  <c r="L7447" i="1"/>
  <c r="H7448" i="1"/>
  <c r="I7448" i="1"/>
  <c r="J7448" i="1"/>
  <c r="K7448" i="1"/>
  <c r="L7448" i="1"/>
  <c r="H7449" i="1"/>
  <c r="I7449" i="1"/>
  <c r="J7449" i="1"/>
  <c r="K7449" i="1"/>
  <c r="L7449" i="1"/>
  <c r="H7450" i="1"/>
  <c r="I7450" i="1"/>
  <c r="J7450" i="1"/>
  <c r="K7450" i="1"/>
  <c r="L7450" i="1"/>
  <c r="H7451" i="1"/>
  <c r="I7451" i="1"/>
  <c r="J7451" i="1"/>
  <c r="K7451" i="1"/>
  <c r="L7451" i="1"/>
  <c r="H7452" i="1"/>
  <c r="I7452" i="1"/>
  <c r="J7452" i="1"/>
  <c r="K7452" i="1"/>
  <c r="L7452" i="1"/>
  <c r="H7453" i="1"/>
  <c r="I7453" i="1"/>
  <c r="J7453" i="1"/>
  <c r="K7453" i="1"/>
  <c r="L7453" i="1"/>
  <c r="H7454" i="1"/>
  <c r="I7454" i="1"/>
  <c r="J7454" i="1"/>
  <c r="K7454" i="1"/>
  <c r="L7454" i="1"/>
  <c r="H7455" i="1"/>
  <c r="I7455" i="1"/>
  <c r="J7455" i="1"/>
  <c r="K7455" i="1"/>
  <c r="L7455" i="1"/>
  <c r="H7456" i="1"/>
  <c r="I7456" i="1"/>
  <c r="J7456" i="1"/>
  <c r="K7456" i="1"/>
  <c r="L7456" i="1"/>
  <c r="H7457" i="1"/>
  <c r="I7457" i="1"/>
  <c r="J7457" i="1"/>
  <c r="K7457" i="1"/>
  <c r="L7457" i="1"/>
  <c r="H7458" i="1"/>
  <c r="I7458" i="1"/>
  <c r="J7458" i="1"/>
  <c r="K7458" i="1"/>
  <c r="L7458" i="1"/>
  <c r="H7459" i="1"/>
  <c r="I7459" i="1"/>
  <c r="J7459" i="1"/>
  <c r="K7459" i="1"/>
  <c r="L7459" i="1"/>
  <c r="H7460" i="1"/>
  <c r="I7460" i="1"/>
  <c r="J7460" i="1"/>
  <c r="K7460" i="1"/>
  <c r="L7460" i="1"/>
  <c r="H7461" i="1"/>
  <c r="I7461" i="1"/>
  <c r="J7461" i="1"/>
  <c r="K7461" i="1"/>
  <c r="L7461" i="1"/>
  <c r="H7462" i="1"/>
  <c r="I7462" i="1"/>
  <c r="J7462" i="1"/>
  <c r="K7462" i="1"/>
  <c r="L7462" i="1"/>
  <c r="H7463" i="1"/>
  <c r="I7463" i="1"/>
  <c r="J7463" i="1"/>
  <c r="K7463" i="1"/>
  <c r="L7463" i="1"/>
  <c r="H7464" i="1"/>
  <c r="I7464" i="1"/>
  <c r="J7464" i="1"/>
  <c r="K7464" i="1"/>
  <c r="L7464" i="1"/>
  <c r="H7465" i="1"/>
  <c r="I7465" i="1"/>
  <c r="J7465" i="1"/>
  <c r="K7465" i="1"/>
  <c r="L7465" i="1"/>
  <c r="H7466" i="1"/>
  <c r="I7466" i="1"/>
  <c r="J7466" i="1"/>
  <c r="K7466" i="1"/>
  <c r="L7466" i="1"/>
  <c r="H7467" i="1"/>
  <c r="I7467" i="1"/>
  <c r="J7467" i="1"/>
  <c r="K7467" i="1"/>
  <c r="L7467" i="1"/>
  <c r="H7468" i="1"/>
  <c r="I7468" i="1"/>
  <c r="J7468" i="1"/>
  <c r="K7468" i="1"/>
  <c r="L7468" i="1"/>
  <c r="H7469" i="1"/>
  <c r="I7469" i="1"/>
  <c r="J7469" i="1"/>
  <c r="K7469" i="1"/>
  <c r="L7469" i="1"/>
  <c r="H7470" i="1"/>
  <c r="I7470" i="1"/>
  <c r="J7470" i="1"/>
  <c r="K7470" i="1"/>
  <c r="L7470" i="1"/>
  <c r="H7471" i="1"/>
  <c r="I7471" i="1"/>
  <c r="J7471" i="1"/>
  <c r="K7471" i="1"/>
  <c r="L7471" i="1"/>
  <c r="H7472" i="1"/>
  <c r="I7472" i="1"/>
  <c r="J7472" i="1"/>
  <c r="K7472" i="1"/>
  <c r="L7472" i="1"/>
  <c r="H7473" i="1"/>
  <c r="I7473" i="1"/>
  <c r="J7473" i="1"/>
  <c r="K7473" i="1"/>
  <c r="L7473" i="1"/>
  <c r="H7474" i="1"/>
  <c r="I7474" i="1"/>
  <c r="J7474" i="1"/>
  <c r="K7474" i="1"/>
  <c r="L7474" i="1"/>
  <c r="H7475" i="1"/>
  <c r="I7475" i="1"/>
  <c r="J7475" i="1"/>
  <c r="K7475" i="1"/>
  <c r="L7475" i="1"/>
  <c r="H7476" i="1"/>
  <c r="I7476" i="1"/>
  <c r="J7476" i="1"/>
  <c r="K7476" i="1"/>
  <c r="L7476" i="1"/>
  <c r="H7477" i="1"/>
  <c r="I7477" i="1"/>
  <c r="J7477" i="1"/>
  <c r="K7477" i="1"/>
  <c r="L7477" i="1"/>
  <c r="H7478" i="1"/>
  <c r="I7478" i="1"/>
  <c r="J7478" i="1"/>
  <c r="K7478" i="1"/>
  <c r="L7478" i="1"/>
  <c r="H7479" i="1"/>
  <c r="I7479" i="1"/>
  <c r="J7479" i="1"/>
  <c r="K7479" i="1"/>
  <c r="L7479" i="1"/>
  <c r="H7480" i="1"/>
  <c r="I7480" i="1"/>
  <c r="J7480" i="1"/>
  <c r="K7480" i="1"/>
  <c r="L7480" i="1"/>
  <c r="H7481" i="1"/>
  <c r="I7481" i="1"/>
  <c r="J7481" i="1"/>
  <c r="K7481" i="1"/>
  <c r="L7481" i="1"/>
  <c r="H7482" i="1"/>
  <c r="I7482" i="1"/>
  <c r="J7482" i="1"/>
  <c r="K7482" i="1"/>
  <c r="L7482" i="1"/>
  <c r="H7483" i="1"/>
  <c r="I7483" i="1"/>
  <c r="J7483" i="1"/>
  <c r="K7483" i="1"/>
  <c r="L7483" i="1"/>
  <c r="H7484" i="1"/>
  <c r="I7484" i="1"/>
  <c r="J7484" i="1"/>
  <c r="K7484" i="1"/>
  <c r="L7484" i="1"/>
  <c r="H7485" i="1"/>
  <c r="I7485" i="1"/>
  <c r="J7485" i="1"/>
  <c r="K7485" i="1"/>
  <c r="L7485" i="1"/>
  <c r="H7486" i="1"/>
  <c r="I7486" i="1"/>
  <c r="J7486" i="1"/>
  <c r="K7486" i="1"/>
  <c r="L7486" i="1"/>
  <c r="H7487" i="1"/>
  <c r="I7487" i="1"/>
  <c r="J7487" i="1"/>
  <c r="K7487" i="1"/>
  <c r="L7487" i="1"/>
  <c r="H7488" i="1"/>
  <c r="I7488" i="1"/>
  <c r="J7488" i="1"/>
  <c r="K7488" i="1"/>
  <c r="L7488" i="1"/>
  <c r="H7489" i="1"/>
  <c r="I7489" i="1"/>
  <c r="J7489" i="1"/>
  <c r="K7489" i="1"/>
  <c r="L7489" i="1"/>
  <c r="H7490" i="1"/>
  <c r="I7490" i="1"/>
  <c r="J7490" i="1"/>
  <c r="K7490" i="1"/>
  <c r="L7490" i="1"/>
  <c r="H7491" i="1"/>
  <c r="I7491" i="1"/>
  <c r="J7491" i="1"/>
  <c r="K7491" i="1"/>
  <c r="L7491" i="1"/>
  <c r="H7492" i="1"/>
  <c r="I7492" i="1"/>
  <c r="J7492" i="1"/>
  <c r="K7492" i="1"/>
  <c r="L7492" i="1"/>
  <c r="H7493" i="1"/>
  <c r="I7493" i="1"/>
  <c r="J7493" i="1"/>
  <c r="K7493" i="1"/>
  <c r="L7493" i="1"/>
  <c r="H7494" i="1"/>
  <c r="I7494" i="1"/>
  <c r="J7494" i="1"/>
  <c r="K7494" i="1"/>
  <c r="L7494" i="1"/>
  <c r="H7495" i="1"/>
  <c r="I7495" i="1"/>
  <c r="J7495" i="1"/>
  <c r="K7495" i="1"/>
  <c r="L7495" i="1"/>
  <c r="H7496" i="1"/>
  <c r="I7496" i="1"/>
  <c r="J7496" i="1"/>
  <c r="K7496" i="1"/>
  <c r="L7496" i="1"/>
  <c r="H7497" i="1"/>
  <c r="I7497" i="1"/>
  <c r="J7497" i="1"/>
  <c r="K7497" i="1"/>
  <c r="L7497" i="1"/>
  <c r="H7498" i="1"/>
  <c r="I7498" i="1"/>
  <c r="J7498" i="1"/>
  <c r="K7498" i="1"/>
  <c r="L7498" i="1"/>
  <c r="H7499" i="1"/>
  <c r="I7499" i="1"/>
  <c r="J7499" i="1"/>
  <c r="K7499" i="1"/>
  <c r="L7499" i="1"/>
  <c r="H7500" i="1"/>
  <c r="I7500" i="1"/>
  <c r="J7500" i="1"/>
  <c r="K7500" i="1"/>
  <c r="L7500" i="1"/>
  <c r="H7501" i="1"/>
  <c r="I7501" i="1"/>
  <c r="J7501" i="1"/>
  <c r="K7501" i="1"/>
  <c r="L7501" i="1"/>
  <c r="H7502" i="1"/>
  <c r="I7502" i="1"/>
  <c r="J7502" i="1"/>
  <c r="K7502" i="1"/>
  <c r="L7502" i="1"/>
  <c r="H7503" i="1"/>
  <c r="I7503" i="1"/>
  <c r="J7503" i="1"/>
  <c r="K7503" i="1"/>
  <c r="L7503" i="1"/>
  <c r="H7504" i="1"/>
  <c r="I7504" i="1"/>
  <c r="J7504" i="1"/>
  <c r="K7504" i="1"/>
  <c r="L7504" i="1"/>
  <c r="H7505" i="1"/>
  <c r="I7505" i="1"/>
  <c r="J7505" i="1"/>
  <c r="K7505" i="1"/>
  <c r="L7505" i="1"/>
  <c r="H7506" i="1"/>
  <c r="I7506" i="1"/>
  <c r="J7506" i="1"/>
  <c r="K7506" i="1"/>
  <c r="L7506" i="1"/>
  <c r="H7507" i="1"/>
  <c r="I7507" i="1"/>
  <c r="J7507" i="1"/>
  <c r="K7507" i="1"/>
  <c r="L7507" i="1"/>
  <c r="H7508" i="1"/>
  <c r="I7508" i="1"/>
  <c r="J7508" i="1"/>
  <c r="K7508" i="1"/>
  <c r="L7508" i="1"/>
  <c r="H7509" i="1"/>
  <c r="I7509" i="1"/>
  <c r="J7509" i="1"/>
  <c r="K7509" i="1"/>
  <c r="L7509" i="1"/>
  <c r="H7510" i="1"/>
  <c r="I7510" i="1"/>
  <c r="J7510" i="1"/>
  <c r="K7510" i="1"/>
  <c r="L7510" i="1"/>
  <c r="H7511" i="1"/>
  <c r="I7511" i="1"/>
  <c r="J7511" i="1"/>
  <c r="K7511" i="1"/>
  <c r="L7511" i="1"/>
  <c r="H7512" i="1"/>
  <c r="I7512" i="1"/>
  <c r="J7512" i="1"/>
  <c r="K7512" i="1"/>
  <c r="L7512" i="1"/>
  <c r="H7513" i="1"/>
  <c r="I7513" i="1"/>
  <c r="J7513" i="1"/>
  <c r="K7513" i="1"/>
  <c r="L7513" i="1"/>
  <c r="H7514" i="1"/>
  <c r="I7514" i="1"/>
  <c r="J7514" i="1"/>
  <c r="K7514" i="1"/>
  <c r="L7514" i="1"/>
  <c r="H7515" i="1"/>
  <c r="I7515" i="1"/>
  <c r="J7515" i="1"/>
  <c r="K7515" i="1"/>
  <c r="L7515" i="1"/>
  <c r="H7516" i="1"/>
  <c r="I7516" i="1"/>
  <c r="J7516" i="1"/>
  <c r="K7516" i="1"/>
  <c r="L7516" i="1"/>
  <c r="H7517" i="1"/>
  <c r="I7517" i="1"/>
  <c r="J7517" i="1"/>
  <c r="K7517" i="1"/>
  <c r="L7517" i="1"/>
  <c r="H7518" i="1"/>
  <c r="I7518" i="1"/>
  <c r="J7518" i="1"/>
  <c r="K7518" i="1"/>
  <c r="L7518" i="1"/>
  <c r="H7519" i="1"/>
  <c r="I7519" i="1"/>
  <c r="J7519" i="1"/>
  <c r="K7519" i="1"/>
  <c r="L7519" i="1"/>
  <c r="H7520" i="1"/>
  <c r="I7520" i="1"/>
  <c r="J7520" i="1"/>
  <c r="K7520" i="1"/>
  <c r="L7520" i="1"/>
  <c r="H7521" i="1"/>
  <c r="I7521" i="1"/>
  <c r="J7521" i="1"/>
  <c r="K7521" i="1"/>
  <c r="L7521" i="1"/>
  <c r="H7522" i="1"/>
  <c r="I7522" i="1"/>
  <c r="J7522" i="1"/>
  <c r="K7522" i="1"/>
  <c r="L7522" i="1"/>
  <c r="H7523" i="1"/>
  <c r="I7523" i="1"/>
  <c r="J7523" i="1"/>
  <c r="K7523" i="1"/>
  <c r="L7523" i="1"/>
  <c r="H7524" i="1"/>
  <c r="I7524" i="1"/>
  <c r="J7524" i="1"/>
  <c r="K7524" i="1"/>
  <c r="L7524" i="1"/>
  <c r="H7525" i="1"/>
  <c r="I7525" i="1"/>
  <c r="J7525" i="1"/>
  <c r="K7525" i="1"/>
  <c r="L7525" i="1"/>
  <c r="H7526" i="1"/>
  <c r="I7526" i="1"/>
  <c r="J7526" i="1"/>
  <c r="K7526" i="1"/>
  <c r="L7526" i="1"/>
  <c r="H7527" i="1"/>
  <c r="I7527" i="1"/>
  <c r="J7527" i="1"/>
  <c r="K7527" i="1"/>
  <c r="L7527" i="1"/>
  <c r="H7528" i="1"/>
  <c r="I7528" i="1"/>
  <c r="J7528" i="1"/>
  <c r="K7528" i="1"/>
  <c r="L7528" i="1"/>
  <c r="H7529" i="1"/>
  <c r="I7529" i="1"/>
  <c r="J7529" i="1"/>
  <c r="K7529" i="1"/>
  <c r="L7529" i="1"/>
  <c r="H7530" i="1"/>
  <c r="I7530" i="1"/>
  <c r="J7530" i="1"/>
  <c r="K7530" i="1"/>
  <c r="L7530" i="1"/>
  <c r="H7531" i="1"/>
  <c r="I7531" i="1"/>
  <c r="J7531" i="1"/>
  <c r="K7531" i="1"/>
  <c r="L7531" i="1"/>
  <c r="H7532" i="1"/>
  <c r="I7532" i="1"/>
  <c r="J7532" i="1"/>
  <c r="K7532" i="1"/>
  <c r="L7532" i="1"/>
  <c r="H7533" i="1"/>
  <c r="I7533" i="1"/>
  <c r="J7533" i="1"/>
  <c r="K7533" i="1"/>
  <c r="L7533" i="1"/>
  <c r="H7534" i="1"/>
  <c r="I7534" i="1"/>
  <c r="J7534" i="1"/>
  <c r="K7534" i="1"/>
  <c r="L7534" i="1"/>
  <c r="H7535" i="1"/>
  <c r="I7535" i="1"/>
  <c r="J7535" i="1"/>
  <c r="K7535" i="1"/>
  <c r="L7535" i="1"/>
  <c r="H7536" i="1"/>
  <c r="I7536" i="1"/>
  <c r="J7536" i="1"/>
  <c r="K7536" i="1"/>
  <c r="L7536" i="1"/>
  <c r="H7537" i="1"/>
  <c r="I7537" i="1"/>
  <c r="J7537" i="1"/>
  <c r="K7537" i="1"/>
  <c r="L7537" i="1"/>
  <c r="H7538" i="1"/>
  <c r="I7538" i="1"/>
  <c r="J7538" i="1"/>
  <c r="K7538" i="1"/>
  <c r="L7538" i="1"/>
  <c r="H7539" i="1"/>
  <c r="I7539" i="1"/>
  <c r="J7539" i="1"/>
  <c r="K7539" i="1"/>
  <c r="L7539" i="1"/>
  <c r="H7540" i="1"/>
  <c r="I7540" i="1"/>
  <c r="J7540" i="1"/>
  <c r="K7540" i="1"/>
  <c r="L7540" i="1"/>
  <c r="H7541" i="1"/>
  <c r="I7541" i="1"/>
  <c r="J7541" i="1"/>
  <c r="K7541" i="1"/>
  <c r="L7541" i="1"/>
  <c r="H7542" i="1"/>
  <c r="I7542" i="1"/>
  <c r="J7542" i="1"/>
  <c r="K7542" i="1"/>
  <c r="L7542" i="1"/>
  <c r="H7543" i="1"/>
  <c r="I7543" i="1"/>
  <c r="J7543" i="1"/>
  <c r="K7543" i="1"/>
  <c r="L7543" i="1"/>
  <c r="H7544" i="1"/>
  <c r="I7544" i="1"/>
  <c r="J7544" i="1"/>
  <c r="K7544" i="1"/>
  <c r="L7544" i="1"/>
  <c r="H7545" i="1"/>
  <c r="I7545" i="1"/>
  <c r="J7545" i="1"/>
  <c r="K7545" i="1"/>
  <c r="L7545" i="1"/>
  <c r="H7546" i="1"/>
  <c r="I7546" i="1"/>
  <c r="J7546" i="1"/>
  <c r="K7546" i="1"/>
  <c r="L7546" i="1"/>
  <c r="H7547" i="1"/>
  <c r="I7547" i="1"/>
  <c r="J7547" i="1"/>
  <c r="K7547" i="1"/>
  <c r="L7547" i="1"/>
  <c r="H7548" i="1"/>
  <c r="I7548" i="1"/>
  <c r="J7548" i="1"/>
  <c r="K7548" i="1"/>
  <c r="L7548" i="1"/>
  <c r="H7549" i="1"/>
  <c r="I7549" i="1"/>
  <c r="J7549" i="1"/>
  <c r="K7549" i="1"/>
  <c r="L7549" i="1"/>
  <c r="H7550" i="1"/>
  <c r="I7550" i="1"/>
  <c r="J7550" i="1"/>
  <c r="K7550" i="1"/>
  <c r="L7550" i="1"/>
  <c r="H7551" i="1"/>
  <c r="I7551" i="1"/>
  <c r="J7551" i="1"/>
  <c r="K7551" i="1"/>
  <c r="L7551" i="1"/>
  <c r="H7552" i="1"/>
  <c r="I7552" i="1"/>
  <c r="J7552" i="1"/>
  <c r="K7552" i="1"/>
  <c r="L7552" i="1"/>
  <c r="H7553" i="1"/>
  <c r="I7553" i="1"/>
  <c r="J7553" i="1"/>
  <c r="K7553" i="1"/>
  <c r="L7553" i="1"/>
  <c r="H7554" i="1"/>
  <c r="I7554" i="1"/>
  <c r="J7554" i="1"/>
  <c r="K7554" i="1"/>
  <c r="L7554" i="1"/>
  <c r="H7555" i="1"/>
  <c r="I7555" i="1"/>
  <c r="J7555" i="1"/>
  <c r="K7555" i="1"/>
  <c r="L7555" i="1"/>
  <c r="H7556" i="1"/>
  <c r="I7556" i="1"/>
  <c r="J7556" i="1"/>
  <c r="K7556" i="1"/>
  <c r="L7556" i="1"/>
  <c r="H7557" i="1"/>
  <c r="I7557" i="1"/>
  <c r="J7557" i="1"/>
  <c r="K7557" i="1"/>
  <c r="L7557" i="1"/>
  <c r="H7558" i="1"/>
  <c r="I7558" i="1"/>
  <c r="J7558" i="1"/>
  <c r="K7558" i="1"/>
  <c r="L7558" i="1"/>
  <c r="H7559" i="1"/>
  <c r="I7559" i="1"/>
  <c r="J7559" i="1"/>
  <c r="K7559" i="1"/>
  <c r="L7559" i="1"/>
  <c r="H7560" i="1"/>
  <c r="I7560" i="1"/>
  <c r="J7560" i="1"/>
  <c r="K7560" i="1"/>
  <c r="L7560" i="1"/>
  <c r="H7561" i="1"/>
  <c r="I7561" i="1"/>
  <c r="J7561" i="1"/>
  <c r="K7561" i="1"/>
  <c r="L7561" i="1"/>
  <c r="H7562" i="1"/>
  <c r="I7562" i="1"/>
  <c r="J7562" i="1"/>
  <c r="K7562" i="1"/>
  <c r="L7562" i="1"/>
  <c r="H7563" i="1"/>
  <c r="I7563" i="1"/>
  <c r="J7563" i="1"/>
  <c r="K7563" i="1"/>
  <c r="L7563" i="1"/>
  <c r="H7564" i="1"/>
  <c r="I7564" i="1"/>
  <c r="J7564" i="1"/>
  <c r="K7564" i="1"/>
  <c r="L7564" i="1"/>
  <c r="H7565" i="1"/>
  <c r="I7565" i="1"/>
  <c r="J7565" i="1"/>
  <c r="K7565" i="1"/>
  <c r="L7565" i="1"/>
  <c r="H7566" i="1"/>
  <c r="I7566" i="1"/>
  <c r="J7566" i="1"/>
  <c r="K7566" i="1"/>
  <c r="L7566" i="1"/>
  <c r="H7567" i="1"/>
  <c r="I7567" i="1"/>
  <c r="J7567" i="1"/>
  <c r="K7567" i="1"/>
  <c r="L7567" i="1"/>
  <c r="H7568" i="1"/>
  <c r="I7568" i="1"/>
  <c r="J7568" i="1"/>
  <c r="K7568" i="1"/>
  <c r="L7568" i="1"/>
  <c r="H7569" i="1"/>
  <c r="I7569" i="1"/>
  <c r="J7569" i="1"/>
  <c r="K7569" i="1"/>
  <c r="L7569" i="1"/>
  <c r="H7570" i="1"/>
  <c r="I7570" i="1"/>
  <c r="J7570" i="1"/>
  <c r="K7570" i="1"/>
  <c r="L7570" i="1"/>
  <c r="H7571" i="1"/>
  <c r="I7571" i="1"/>
  <c r="J7571" i="1"/>
  <c r="K7571" i="1"/>
  <c r="L7571" i="1"/>
  <c r="H7572" i="1"/>
  <c r="I7572" i="1"/>
  <c r="J7572" i="1"/>
  <c r="K7572" i="1"/>
  <c r="L7572" i="1"/>
  <c r="H7573" i="1"/>
  <c r="I7573" i="1"/>
  <c r="J7573" i="1"/>
  <c r="K7573" i="1"/>
  <c r="L7573" i="1"/>
  <c r="H7574" i="1"/>
  <c r="I7574" i="1"/>
  <c r="J7574" i="1"/>
  <c r="K7574" i="1"/>
  <c r="L7574" i="1"/>
  <c r="H7575" i="1"/>
  <c r="I7575" i="1"/>
  <c r="J7575" i="1"/>
  <c r="K7575" i="1"/>
  <c r="L7575" i="1"/>
  <c r="H7576" i="1"/>
  <c r="I7576" i="1"/>
  <c r="J7576" i="1"/>
  <c r="K7576" i="1"/>
  <c r="L7576" i="1"/>
  <c r="H7577" i="1"/>
  <c r="I7577" i="1"/>
  <c r="J7577" i="1"/>
  <c r="K7577" i="1"/>
  <c r="L7577" i="1"/>
  <c r="H7578" i="1"/>
  <c r="I7578" i="1"/>
  <c r="J7578" i="1"/>
  <c r="K7578" i="1"/>
  <c r="L7578" i="1"/>
  <c r="H7579" i="1"/>
  <c r="I7579" i="1"/>
  <c r="J7579" i="1"/>
  <c r="K7579" i="1"/>
  <c r="L7579" i="1"/>
  <c r="H7580" i="1"/>
  <c r="I7580" i="1"/>
  <c r="J7580" i="1"/>
  <c r="K7580" i="1"/>
  <c r="L7580" i="1"/>
  <c r="H7581" i="1"/>
  <c r="I7581" i="1"/>
  <c r="J7581" i="1"/>
  <c r="K7581" i="1"/>
  <c r="L7581" i="1"/>
  <c r="H7582" i="1"/>
  <c r="I7582" i="1"/>
  <c r="J7582" i="1"/>
  <c r="K7582" i="1"/>
  <c r="L7582" i="1"/>
  <c r="H7583" i="1"/>
  <c r="I7583" i="1"/>
  <c r="J7583" i="1"/>
  <c r="K7583" i="1"/>
  <c r="L7583" i="1"/>
  <c r="H7584" i="1"/>
  <c r="I7584" i="1"/>
  <c r="J7584" i="1"/>
  <c r="K7584" i="1"/>
  <c r="L7584" i="1"/>
  <c r="H7585" i="1"/>
  <c r="I7585" i="1"/>
  <c r="J7585" i="1"/>
  <c r="K7585" i="1"/>
  <c r="L7585" i="1"/>
  <c r="H7586" i="1"/>
  <c r="I7586" i="1"/>
  <c r="J7586" i="1"/>
  <c r="K7586" i="1"/>
  <c r="L7586" i="1"/>
  <c r="H7587" i="1"/>
  <c r="I7587" i="1"/>
  <c r="J7587" i="1"/>
  <c r="K7587" i="1"/>
  <c r="L7587" i="1"/>
  <c r="H7588" i="1"/>
  <c r="I7588" i="1"/>
  <c r="J7588" i="1"/>
  <c r="K7588" i="1"/>
  <c r="L7588" i="1"/>
  <c r="H7589" i="1"/>
  <c r="I7589" i="1"/>
  <c r="J7589" i="1"/>
  <c r="K7589" i="1"/>
  <c r="L7589" i="1"/>
  <c r="H7590" i="1"/>
  <c r="I7590" i="1"/>
  <c r="J7590" i="1"/>
  <c r="K7590" i="1"/>
  <c r="L7590" i="1"/>
  <c r="H7591" i="1"/>
  <c r="I7591" i="1"/>
  <c r="J7591" i="1"/>
  <c r="K7591" i="1"/>
  <c r="L7591" i="1"/>
  <c r="H7592" i="1"/>
  <c r="I7592" i="1"/>
  <c r="J7592" i="1"/>
  <c r="K7592" i="1"/>
  <c r="L7592" i="1"/>
  <c r="H7593" i="1"/>
  <c r="I7593" i="1"/>
  <c r="J7593" i="1"/>
  <c r="K7593" i="1"/>
  <c r="L7593" i="1"/>
  <c r="H7594" i="1"/>
  <c r="I7594" i="1"/>
  <c r="J7594" i="1"/>
  <c r="K7594" i="1"/>
  <c r="L7594" i="1"/>
  <c r="H7595" i="1"/>
  <c r="I7595" i="1"/>
  <c r="J7595" i="1"/>
  <c r="K7595" i="1"/>
  <c r="L7595" i="1"/>
  <c r="H7596" i="1"/>
  <c r="I7596" i="1"/>
  <c r="J7596" i="1"/>
  <c r="K7596" i="1"/>
  <c r="L7596" i="1"/>
  <c r="H7597" i="1"/>
  <c r="I7597" i="1"/>
  <c r="J7597" i="1"/>
  <c r="K7597" i="1"/>
  <c r="L7597" i="1"/>
  <c r="H7598" i="1"/>
  <c r="I7598" i="1"/>
  <c r="J7598" i="1"/>
  <c r="K7598" i="1"/>
  <c r="L7598" i="1"/>
  <c r="H7599" i="1"/>
  <c r="I7599" i="1"/>
  <c r="J7599" i="1"/>
  <c r="K7599" i="1"/>
  <c r="L7599" i="1"/>
  <c r="H7600" i="1"/>
  <c r="I7600" i="1"/>
  <c r="J7600" i="1"/>
  <c r="K7600" i="1"/>
  <c r="L7600" i="1"/>
  <c r="H7601" i="1"/>
  <c r="I7601" i="1"/>
  <c r="J7601" i="1"/>
  <c r="K7601" i="1"/>
  <c r="L7601" i="1"/>
  <c r="H7602" i="1"/>
  <c r="I7602" i="1"/>
  <c r="J7602" i="1"/>
  <c r="K7602" i="1"/>
  <c r="L7602" i="1"/>
  <c r="H7603" i="1"/>
  <c r="I7603" i="1"/>
  <c r="J7603" i="1"/>
  <c r="K7603" i="1"/>
  <c r="L7603" i="1"/>
  <c r="H7604" i="1"/>
  <c r="I7604" i="1"/>
  <c r="J7604" i="1"/>
  <c r="K7604" i="1"/>
  <c r="L7604" i="1"/>
  <c r="H7605" i="1"/>
  <c r="I7605" i="1"/>
  <c r="J7605" i="1"/>
  <c r="K7605" i="1"/>
  <c r="L7605" i="1"/>
  <c r="H7606" i="1"/>
  <c r="I7606" i="1"/>
  <c r="J7606" i="1"/>
  <c r="K7606" i="1"/>
  <c r="L7606" i="1"/>
  <c r="H7607" i="1"/>
  <c r="I7607" i="1"/>
  <c r="J7607" i="1"/>
  <c r="K7607" i="1"/>
  <c r="L7607" i="1"/>
  <c r="H7608" i="1"/>
  <c r="I7608" i="1"/>
  <c r="J7608" i="1"/>
  <c r="K7608" i="1"/>
  <c r="L7608" i="1"/>
  <c r="H7609" i="1"/>
  <c r="I7609" i="1"/>
  <c r="J7609" i="1"/>
  <c r="K7609" i="1"/>
  <c r="L7609" i="1"/>
  <c r="H7610" i="1"/>
  <c r="I7610" i="1"/>
  <c r="J7610" i="1"/>
  <c r="K7610" i="1"/>
  <c r="L7610" i="1"/>
  <c r="H7611" i="1"/>
  <c r="I7611" i="1"/>
  <c r="J7611" i="1"/>
  <c r="K7611" i="1"/>
  <c r="L7611" i="1"/>
  <c r="H7612" i="1"/>
  <c r="I7612" i="1"/>
  <c r="J7612" i="1"/>
  <c r="K7612" i="1"/>
  <c r="L7612" i="1"/>
  <c r="H7613" i="1"/>
  <c r="I7613" i="1"/>
  <c r="J7613" i="1"/>
  <c r="K7613" i="1"/>
  <c r="L7613" i="1"/>
  <c r="H7614" i="1"/>
  <c r="I7614" i="1"/>
  <c r="J7614" i="1"/>
  <c r="K7614" i="1"/>
  <c r="L7614" i="1"/>
  <c r="H7615" i="1"/>
  <c r="I7615" i="1"/>
  <c r="J7615" i="1"/>
  <c r="K7615" i="1"/>
  <c r="L7615" i="1"/>
  <c r="H7616" i="1"/>
  <c r="I7616" i="1"/>
  <c r="J7616" i="1"/>
  <c r="K7616" i="1"/>
  <c r="L7616" i="1"/>
  <c r="H7617" i="1"/>
  <c r="I7617" i="1"/>
  <c r="J7617" i="1"/>
  <c r="K7617" i="1"/>
  <c r="L7617" i="1"/>
  <c r="H7618" i="1"/>
  <c r="I7618" i="1"/>
  <c r="J7618" i="1"/>
  <c r="K7618" i="1"/>
  <c r="L7618" i="1"/>
  <c r="H7619" i="1"/>
  <c r="I7619" i="1"/>
  <c r="J7619" i="1"/>
  <c r="K7619" i="1"/>
  <c r="L7619" i="1"/>
  <c r="H7620" i="1"/>
  <c r="I7620" i="1"/>
  <c r="J7620" i="1"/>
  <c r="K7620" i="1"/>
  <c r="L7620" i="1"/>
  <c r="H7621" i="1"/>
  <c r="I7621" i="1"/>
  <c r="J7621" i="1"/>
  <c r="K7621" i="1"/>
  <c r="L7621" i="1"/>
  <c r="H7622" i="1"/>
  <c r="I7622" i="1"/>
  <c r="J7622" i="1"/>
  <c r="K7622" i="1"/>
  <c r="L7622" i="1"/>
  <c r="H7623" i="1"/>
  <c r="I7623" i="1"/>
  <c r="J7623" i="1"/>
  <c r="K7623" i="1"/>
  <c r="L7623" i="1"/>
  <c r="H7624" i="1"/>
  <c r="I7624" i="1"/>
  <c r="J7624" i="1"/>
  <c r="K7624" i="1"/>
  <c r="L7624" i="1"/>
  <c r="H7625" i="1"/>
  <c r="I7625" i="1"/>
  <c r="J7625" i="1"/>
  <c r="K7625" i="1"/>
  <c r="L7625" i="1"/>
  <c r="H7626" i="1"/>
  <c r="I7626" i="1"/>
  <c r="J7626" i="1"/>
  <c r="K7626" i="1"/>
  <c r="L7626" i="1"/>
  <c r="H7627" i="1"/>
  <c r="I7627" i="1"/>
  <c r="J7627" i="1"/>
  <c r="K7627" i="1"/>
  <c r="L7627" i="1"/>
  <c r="H7628" i="1"/>
  <c r="I7628" i="1"/>
  <c r="J7628" i="1"/>
  <c r="K7628" i="1"/>
  <c r="L7628" i="1"/>
  <c r="H7629" i="1"/>
  <c r="I7629" i="1"/>
  <c r="J7629" i="1"/>
  <c r="K7629" i="1"/>
  <c r="L7629" i="1"/>
  <c r="H7630" i="1"/>
  <c r="I7630" i="1"/>
  <c r="J7630" i="1"/>
  <c r="K7630" i="1"/>
  <c r="L7630" i="1"/>
  <c r="H7631" i="1"/>
  <c r="I7631" i="1"/>
  <c r="J7631" i="1"/>
  <c r="K7631" i="1"/>
  <c r="L7631" i="1"/>
  <c r="H7632" i="1"/>
  <c r="I7632" i="1"/>
  <c r="J7632" i="1"/>
  <c r="K7632" i="1"/>
  <c r="L7632" i="1"/>
  <c r="H7633" i="1"/>
  <c r="I7633" i="1"/>
  <c r="J7633" i="1"/>
  <c r="K7633" i="1"/>
  <c r="L7633" i="1"/>
  <c r="H7634" i="1"/>
  <c r="I7634" i="1"/>
  <c r="J7634" i="1"/>
  <c r="K7634" i="1"/>
  <c r="L7634" i="1"/>
  <c r="H7635" i="1"/>
  <c r="I7635" i="1"/>
  <c r="J7635" i="1"/>
  <c r="K7635" i="1"/>
  <c r="L7635" i="1"/>
  <c r="H7636" i="1"/>
  <c r="I7636" i="1"/>
  <c r="J7636" i="1"/>
  <c r="K7636" i="1"/>
  <c r="L7636" i="1"/>
  <c r="H7637" i="1"/>
  <c r="I7637" i="1"/>
  <c r="J7637" i="1"/>
  <c r="K7637" i="1"/>
  <c r="L7637" i="1"/>
  <c r="H7638" i="1"/>
  <c r="I7638" i="1"/>
  <c r="J7638" i="1"/>
  <c r="K7638" i="1"/>
  <c r="L7638" i="1"/>
  <c r="H7639" i="1"/>
  <c r="I7639" i="1"/>
  <c r="J7639" i="1"/>
  <c r="K7639" i="1"/>
  <c r="L7639" i="1"/>
  <c r="H7640" i="1"/>
  <c r="I7640" i="1"/>
  <c r="J7640" i="1"/>
  <c r="K7640" i="1"/>
  <c r="L7640" i="1"/>
  <c r="H7641" i="1"/>
  <c r="I7641" i="1"/>
  <c r="J7641" i="1"/>
  <c r="K7641" i="1"/>
  <c r="L7641" i="1"/>
  <c r="H7642" i="1"/>
  <c r="I7642" i="1"/>
  <c r="J7642" i="1"/>
  <c r="K7642" i="1"/>
  <c r="L7642" i="1"/>
  <c r="H7643" i="1"/>
  <c r="I7643" i="1"/>
  <c r="J7643" i="1"/>
  <c r="K7643" i="1"/>
  <c r="L7643" i="1"/>
  <c r="H7644" i="1"/>
  <c r="I7644" i="1"/>
  <c r="J7644" i="1"/>
  <c r="K7644" i="1"/>
  <c r="L7644" i="1"/>
  <c r="H7645" i="1"/>
  <c r="I7645" i="1"/>
  <c r="J7645" i="1"/>
  <c r="K7645" i="1"/>
  <c r="L7645" i="1"/>
  <c r="H7646" i="1"/>
  <c r="I7646" i="1"/>
  <c r="J7646" i="1"/>
  <c r="K7646" i="1"/>
  <c r="L7646" i="1"/>
  <c r="H7647" i="1"/>
  <c r="I7647" i="1"/>
  <c r="J7647" i="1"/>
  <c r="K7647" i="1"/>
  <c r="L7647" i="1"/>
  <c r="H7648" i="1"/>
  <c r="I7648" i="1"/>
  <c r="J7648" i="1"/>
  <c r="K7648" i="1"/>
  <c r="L7648" i="1"/>
  <c r="H7649" i="1"/>
  <c r="I7649" i="1"/>
  <c r="J7649" i="1"/>
  <c r="K7649" i="1"/>
  <c r="L7649" i="1"/>
  <c r="H7650" i="1"/>
  <c r="I7650" i="1"/>
  <c r="J7650" i="1"/>
  <c r="K7650" i="1"/>
  <c r="L7650" i="1"/>
  <c r="H7651" i="1"/>
  <c r="I7651" i="1"/>
  <c r="J7651" i="1"/>
  <c r="K7651" i="1"/>
  <c r="L7651" i="1"/>
  <c r="H7652" i="1"/>
  <c r="I7652" i="1"/>
  <c r="J7652" i="1"/>
  <c r="K7652" i="1"/>
  <c r="L7652" i="1"/>
  <c r="H7653" i="1"/>
  <c r="I7653" i="1"/>
  <c r="J7653" i="1"/>
  <c r="K7653" i="1"/>
  <c r="L7653" i="1"/>
  <c r="H7654" i="1"/>
  <c r="I7654" i="1"/>
  <c r="J7654" i="1"/>
  <c r="K7654" i="1"/>
  <c r="L7654" i="1"/>
  <c r="H7655" i="1"/>
  <c r="I7655" i="1"/>
  <c r="J7655" i="1"/>
  <c r="K7655" i="1"/>
  <c r="L7655" i="1"/>
  <c r="H7656" i="1"/>
  <c r="I7656" i="1"/>
  <c r="J7656" i="1"/>
  <c r="K7656" i="1"/>
  <c r="L7656" i="1"/>
  <c r="H7657" i="1"/>
  <c r="I7657" i="1"/>
  <c r="J7657" i="1"/>
  <c r="K7657" i="1"/>
  <c r="L7657" i="1"/>
  <c r="H7658" i="1"/>
  <c r="I7658" i="1"/>
  <c r="J7658" i="1"/>
  <c r="K7658" i="1"/>
  <c r="L7658" i="1"/>
  <c r="H7659" i="1"/>
  <c r="I7659" i="1"/>
  <c r="J7659" i="1"/>
  <c r="K7659" i="1"/>
  <c r="L7659" i="1"/>
  <c r="H7660" i="1"/>
  <c r="I7660" i="1"/>
  <c r="J7660" i="1"/>
  <c r="K7660" i="1"/>
  <c r="L7660" i="1"/>
  <c r="H7661" i="1"/>
  <c r="I7661" i="1"/>
  <c r="J7661" i="1"/>
  <c r="K7661" i="1"/>
  <c r="L7661" i="1"/>
  <c r="H7662" i="1"/>
  <c r="I7662" i="1"/>
  <c r="J7662" i="1"/>
  <c r="K7662" i="1"/>
  <c r="L7662" i="1"/>
  <c r="H7663" i="1"/>
  <c r="I7663" i="1"/>
  <c r="J7663" i="1"/>
  <c r="K7663" i="1"/>
  <c r="L7663" i="1"/>
  <c r="H7664" i="1"/>
  <c r="I7664" i="1"/>
  <c r="J7664" i="1"/>
  <c r="K7664" i="1"/>
  <c r="L7664" i="1"/>
  <c r="H7665" i="1"/>
  <c r="I7665" i="1"/>
  <c r="J7665" i="1"/>
  <c r="K7665" i="1"/>
  <c r="L7665" i="1"/>
  <c r="H7666" i="1"/>
  <c r="I7666" i="1"/>
  <c r="J7666" i="1"/>
  <c r="K7666" i="1"/>
  <c r="L7666" i="1"/>
  <c r="H7667" i="1"/>
  <c r="I7667" i="1"/>
  <c r="J7667" i="1"/>
  <c r="K7667" i="1"/>
  <c r="L7667" i="1"/>
  <c r="H7668" i="1"/>
  <c r="I7668" i="1"/>
  <c r="J7668" i="1"/>
  <c r="K7668" i="1"/>
  <c r="L7668" i="1"/>
  <c r="H7669" i="1"/>
  <c r="I7669" i="1"/>
  <c r="J7669" i="1"/>
  <c r="K7669" i="1"/>
  <c r="L7669" i="1"/>
  <c r="H7670" i="1"/>
  <c r="I7670" i="1"/>
  <c r="J7670" i="1"/>
  <c r="K7670" i="1"/>
  <c r="L7670" i="1"/>
  <c r="H7671" i="1"/>
  <c r="I7671" i="1"/>
  <c r="J7671" i="1"/>
  <c r="K7671" i="1"/>
  <c r="L7671" i="1"/>
  <c r="H7672" i="1"/>
  <c r="I7672" i="1"/>
  <c r="J7672" i="1"/>
  <c r="K7672" i="1"/>
  <c r="L7672" i="1"/>
  <c r="H7673" i="1"/>
  <c r="I7673" i="1"/>
  <c r="J7673" i="1"/>
  <c r="K7673" i="1"/>
  <c r="L7673" i="1"/>
  <c r="H7674" i="1"/>
  <c r="I7674" i="1"/>
  <c r="J7674" i="1"/>
  <c r="K7674" i="1"/>
  <c r="L7674" i="1"/>
  <c r="H7675" i="1"/>
  <c r="I7675" i="1"/>
  <c r="J7675" i="1"/>
  <c r="K7675" i="1"/>
  <c r="L7675" i="1"/>
  <c r="H7676" i="1"/>
  <c r="I7676" i="1"/>
  <c r="J7676" i="1"/>
  <c r="K7676" i="1"/>
  <c r="L7676" i="1"/>
  <c r="H7677" i="1"/>
  <c r="I7677" i="1"/>
  <c r="J7677" i="1"/>
  <c r="K7677" i="1"/>
  <c r="L7677" i="1"/>
  <c r="H7678" i="1"/>
  <c r="I7678" i="1"/>
  <c r="J7678" i="1"/>
  <c r="K7678" i="1"/>
  <c r="L7678" i="1"/>
  <c r="H7679" i="1"/>
  <c r="I7679" i="1"/>
  <c r="J7679" i="1"/>
  <c r="K7679" i="1"/>
  <c r="L7679" i="1"/>
  <c r="H7680" i="1"/>
  <c r="I7680" i="1"/>
  <c r="J7680" i="1"/>
  <c r="K7680" i="1"/>
  <c r="L7680" i="1"/>
  <c r="H7681" i="1"/>
  <c r="I7681" i="1"/>
  <c r="J7681" i="1"/>
  <c r="K7681" i="1"/>
  <c r="L7681" i="1"/>
  <c r="H7682" i="1"/>
  <c r="I7682" i="1"/>
  <c r="J7682" i="1"/>
  <c r="K7682" i="1"/>
  <c r="L7682" i="1"/>
  <c r="H7683" i="1"/>
  <c r="I7683" i="1"/>
  <c r="J7683" i="1"/>
  <c r="K7683" i="1"/>
  <c r="L7683" i="1"/>
  <c r="H7684" i="1"/>
  <c r="I7684" i="1"/>
  <c r="J7684" i="1"/>
  <c r="K7684" i="1"/>
  <c r="L7684" i="1"/>
  <c r="H7685" i="1"/>
  <c r="I7685" i="1"/>
  <c r="J7685" i="1"/>
  <c r="K7685" i="1"/>
  <c r="L7685" i="1"/>
  <c r="H7686" i="1"/>
  <c r="I7686" i="1"/>
  <c r="J7686" i="1"/>
  <c r="K7686" i="1"/>
  <c r="L7686" i="1"/>
  <c r="H7687" i="1"/>
  <c r="I7687" i="1"/>
  <c r="J7687" i="1"/>
  <c r="K7687" i="1"/>
  <c r="L7687" i="1"/>
  <c r="H7688" i="1"/>
  <c r="I7688" i="1"/>
  <c r="J7688" i="1"/>
  <c r="K7688" i="1"/>
  <c r="L7688" i="1"/>
  <c r="H7689" i="1"/>
  <c r="I7689" i="1"/>
  <c r="J7689" i="1"/>
  <c r="K7689" i="1"/>
  <c r="L7689" i="1"/>
  <c r="H7690" i="1"/>
  <c r="I7690" i="1"/>
  <c r="J7690" i="1"/>
  <c r="K7690" i="1"/>
  <c r="L7690" i="1"/>
  <c r="H7691" i="1"/>
  <c r="I7691" i="1"/>
  <c r="J7691" i="1"/>
  <c r="K7691" i="1"/>
  <c r="L7691" i="1"/>
  <c r="H7692" i="1"/>
  <c r="I7692" i="1"/>
  <c r="J7692" i="1"/>
  <c r="K7692" i="1"/>
  <c r="L7692" i="1"/>
  <c r="H7693" i="1"/>
  <c r="I7693" i="1"/>
  <c r="J7693" i="1"/>
  <c r="K7693" i="1"/>
  <c r="L7693" i="1"/>
  <c r="H7694" i="1"/>
  <c r="I7694" i="1"/>
  <c r="J7694" i="1"/>
  <c r="K7694" i="1"/>
  <c r="L7694" i="1"/>
  <c r="H7695" i="1"/>
  <c r="I7695" i="1"/>
  <c r="J7695" i="1"/>
  <c r="K7695" i="1"/>
  <c r="L7695" i="1"/>
  <c r="H7696" i="1"/>
  <c r="I7696" i="1"/>
  <c r="J7696" i="1"/>
  <c r="K7696" i="1"/>
  <c r="L7696" i="1"/>
  <c r="H7697" i="1"/>
  <c r="I7697" i="1"/>
  <c r="J7697" i="1"/>
  <c r="K7697" i="1"/>
  <c r="L7697" i="1"/>
  <c r="H7698" i="1"/>
  <c r="I7698" i="1"/>
  <c r="J7698" i="1"/>
  <c r="K7698" i="1"/>
  <c r="L7698" i="1"/>
  <c r="H7699" i="1"/>
  <c r="I7699" i="1"/>
  <c r="J7699" i="1"/>
  <c r="K7699" i="1"/>
  <c r="L7699" i="1"/>
  <c r="H7700" i="1"/>
  <c r="I7700" i="1"/>
  <c r="J7700" i="1"/>
  <c r="K7700" i="1"/>
  <c r="L7700" i="1"/>
  <c r="H7701" i="1"/>
  <c r="I7701" i="1"/>
  <c r="J7701" i="1"/>
  <c r="K7701" i="1"/>
  <c r="L7701" i="1"/>
  <c r="H7702" i="1"/>
  <c r="I7702" i="1"/>
  <c r="J7702" i="1"/>
  <c r="K7702" i="1"/>
  <c r="L7702" i="1"/>
  <c r="H7703" i="1"/>
  <c r="I7703" i="1"/>
  <c r="J7703" i="1"/>
  <c r="K7703" i="1"/>
  <c r="L7703" i="1"/>
  <c r="H7704" i="1"/>
  <c r="I7704" i="1"/>
  <c r="J7704" i="1"/>
  <c r="K7704" i="1"/>
  <c r="L7704" i="1"/>
  <c r="H7705" i="1"/>
  <c r="I7705" i="1"/>
  <c r="J7705" i="1"/>
  <c r="K7705" i="1"/>
  <c r="L7705" i="1"/>
  <c r="H7706" i="1"/>
  <c r="I7706" i="1"/>
  <c r="J7706" i="1"/>
  <c r="K7706" i="1"/>
  <c r="L7706" i="1"/>
  <c r="H7707" i="1"/>
  <c r="I7707" i="1"/>
  <c r="J7707" i="1"/>
  <c r="K7707" i="1"/>
  <c r="L7707" i="1"/>
  <c r="H7708" i="1"/>
  <c r="I7708" i="1"/>
  <c r="J7708" i="1"/>
  <c r="K7708" i="1"/>
  <c r="L7708" i="1"/>
  <c r="H7709" i="1"/>
  <c r="I7709" i="1"/>
  <c r="J7709" i="1"/>
  <c r="K7709" i="1"/>
  <c r="L7709" i="1"/>
  <c r="H7710" i="1"/>
  <c r="I7710" i="1"/>
  <c r="J7710" i="1"/>
  <c r="K7710" i="1"/>
  <c r="L7710" i="1"/>
  <c r="H7711" i="1"/>
  <c r="I7711" i="1"/>
  <c r="J7711" i="1"/>
  <c r="K7711" i="1"/>
  <c r="L7711" i="1"/>
  <c r="H7712" i="1"/>
  <c r="I7712" i="1"/>
  <c r="J7712" i="1"/>
  <c r="K7712" i="1"/>
  <c r="L7712" i="1"/>
  <c r="H7713" i="1"/>
  <c r="I7713" i="1"/>
  <c r="J7713" i="1"/>
  <c r="K7713" i="1"/>
  <c r="L7713" i="1"/>
  <c r="H7714" i="1"/>
  <c r="I7714" i="1"/>
  <c r="J7714" i="1"/>
  <c r="K7714" i="1"/>
  <c r="L7714" i="1"/>
  <c r="H7715" i="1"/>
  <c r="I7715" i="1"/>
  <c r="J7715" i="1"/>
  <c r="K7715" i="1"/>
  <c r="L7715" i="1"/>
  <c r="H7716" i="1"/>
  <c r="I7716" i="1"/>
  <c r="J7716" i="1"/>
  <c r="K7716" i="1"/>
  <c r="L7716" i="1"/>
  <c r="H7717" i="1"/>
  <c r="I7717" i="1"/>
  <c r="J7717" i="1"/>
  <c r="K7717" i="1"/>
  <c r="L7717" i="1"/>
  <c r="H7718" i="1"/>
  <c r="I7718" i="1"/>
  <c r="J7718" i="1"/>
  <c r="K7718" i="1"/>
  <c r="L7718" i="1"/>
  <c r="H7719" i="1"/>
  <c r="I7719" i="1"/>
  <c r="J7719" i="1"/>
  <c r="K7719" i="1"/>
  <c r="L7719" i="1"/>
  <c r="H7720" i="1"/>
  <c r="I7720" i="1"/>
  <c r="J7720" i="1"/>
  <c r="K7720" i="1"/>
  <c r="L7720" i="1"/>
  <c r="H7721" i="1"/>
  <c r="I7721" i="1"/>
  <c r="J7721" i="1"/>
  <c r="K7721" i="1"/>
  <c r="L7721" i="1"/>
  <c r="H7722" i="1"/>
  <c r="I7722" i="1"/>
  <c r="J7722" i="1"/>
  <c r="K7722" i="1"/>
  <c r="L7722" i="1"/>
  <c r="H7723" i="1"/>
  <c r="I7723" i="1"/>
  <c r="J7723" i="1"/>
  <c r="K7723" i="1"/>
  <c r="L7723" i="1"/>
  <c r="H7724" i="1"/>
  <c r="I7724" i="1"/>
  <c r="J7724" i="1"/>
  <c r="K7724" i="1"/>
  <c r="L7724" i="1"/>
  <c r="H7725" i="1"/>
  <c r="I7725" i="1"/>
  <c r="J7725" i="1"/>
  <c r="K7725" i="1"/>
  <c r="L7725" i="1"/>
  <c r="H7726" i="1"/>
  <c r="I7726" i="1"/>
  <c r="J7726" i="1"/>
  <c r="K7726" i="1"/>
  <c r="L7726" i="1"/>
  <c r="H7727" i="1"/>
  <c r="I7727" i="1"/>
  <c r="J7727" i="1"/>
  <c r="K7727" i="1"/>
  <c r="L7727" i="1"/>
  <c r="H7728" i="1"/>
  <c r="I7728" i="1"/>
  <c r="J7728" i="1"/>
  <c r="K7728" i="1"/>
  <c r="L7728" i="1"/>
  <c r="H7729" i="1"/>
  <c r="I7729" i="1"/>
  <c r="J7729" i="1"/>
  <c r="K7729" i="1"/>
  <c r="L7729" i="1"/>
  <c r="H7730" i="1"/>
  <c r="I7730" i="1"/>
  <c r="J7730" i="1"/>
  <c r="K7730" i="1"/>
  <c r="L7730" i="1"/>
  <c r="H7731" i="1"/>
  <c r="I7731" i="1"/>
  <c r="J7731" i="1"/>
  <c r="K7731" i="1"/>
  <c r="L7731" i="1"/>
  <c r="H7732" i="1"/>
  <c r="I7732" i="1"/>
  <c r="J7732" i="1"/>
  <c r="K7732" i="1"/>
  <c r="L7732" i="1"/>
  <c r="H7733" i="1"/>
  <c r="I7733" i="1"/>
  <c r="J7733" i="1"/>
  <c r="K7733" i="1"/>
  <c r="L7733" i="1"/>
  <c r="H7734" i="1"/>
  <c r="I7734" i="1"/>
  <c r="J7734" i="1"/>
  <c r="K7734" i="1"/>
  <c r="L7734" i="1"/>
  <c r="H7735" i="1"/>
  <c r="I7735" i="1"/>
  <c r="J7735" i="1"/>
  <c r="K7735" i="1"/>
  <c r="L7735" i="1"/>
  <c r="H7736" i="1"/>
  <c r="I7736" i="1"/>
  <c r="J7736" i="1"/>
  <c r="K7736" i="1"/>
  <c r="L7736" i="1"/>
  <c r="H7737" i="1"/>
  <c r="I7737" i="1"/>
  <c r="J7737" i="1"/>
  <c r="K7737" i="1"/>
  <c r="L7737" i="1"/>
  <c r="H7738" i="1"/>
  <c r="I7738" i="1"/>
  <c r="J7738" i="1"/>
  <c r="K7738" i="1"/>
  <c r="L7738" i="1"/>
  <c r="H7739" i="1"/>
  <c r="I7739" i="1"/>
  <c r="J7739" i="1"/>
  <c r="K7739" i="1"/>
  <c r="L7739" i="1"/>
  <c r="H7740" i="1"/>
  <c r="I7740" i="1"/>
  <c r="J7740" i="1"/>
  <c r="K7740" i="1"/>
  <c r="L7740" i="1"/>
  <c r="H7741" i="1"/>
  <c r="I7741" i="1"/>
  <c r="J7741" i="1"/>
  <c r="K7741" i="1"/>
  <c r="L7741" i="1"/>
  <c r="H7742" i="1"/>
  <c r="I7742" i="1"/>
  <c r="J7742" i="1"/>
  <c r="K7742" i="1"/>
  <c r="L7742" i="1"/>
  <c r="H7743" i="1"/>
  <c r="I7743" i="1"/>
  <c r="J7743" i="1"/>
  <c r="K7743" i="1"/>
  <c r="L7743" i="1"/>
  <c r="H7744" i="1"/>
  <c r="I7744" i="1"/>
  <c r="J7744" i="1"/>
  <c r="K7744" i="1"/>
  <c r="L7744" i="1"/>
  <c r="H7745" i="1"/>
  <c r="I7745" i="1"/>
  <c r="J7745" i="1"/>
  <c r="K7745" i="1"/>
  <c r="L7745" i="1"/>
  <c r="H7746" i="1"/>
  <c r="I7746" i="1"/>
  <c r="J7746" i="1"/>
  <c r="K7746" i="1"/>
  <c r="L7746" i="1"/>
  <c r="H7747" i="1"/>
  <c r="I7747" i="1"/>
  <c r="J7747" i="1"/>
  <c r="K7747" i="1"/>
  <c r="L7747" i="1"/>
  <c r="H7748" i="1"/>
  <c r="I7748" i="1"/>
  <c r="J7748" i="1"/>
  <c r="K7748" i="1"/>
  <c r="L7748" i="1"/>
  <c r="H7749" i="1"/>
  <c r="I7749" i="1"/>
  <c r="J7749" i="1"/>
  <c r="K7749" i="1"/>
  <c r="L7749" i="1"/>
  <c r="H7750" i="1"/>
  <c r="I7750" i="1"/>
  <c r="J7750" i="1"/>
  <c r="K7750" i="1"/>
  <c r="L7750" i="1"/>
  <c r="H7751" i="1"/>
  <c r="I7751" i="1"/>
  <c r="J7751" i="1"/>
  <c r="K7751" i="1"/>
  <c r="L7751" i="1"/>
  <c r="H7752" i="1"/>
  <c r="I7752" i="1"/>
  <c r="J7752" i="1"/>
  <c r="K7752" i="1"/>
  <c r="L7752" i="1"/>
  <c r="H7753" i="1"/>
  <c r="I7753" i="1"/>
  <c r="J7753" i="1"/>
  <c r="K7753" i="1"/>
  <c r="L7753" i="1"/>
  <c r="H7754" i="1"/>
  <c r="I7754" i="1"/>
  <c r="J7754" i="1"/>
  <c r="K7754" i="1"/>
  <c r="L7754" i="1"/>
  <c r="H7755" i="1"/>
  <c r="I7755" i="1"/>
  <c r="J7755" i="1"/>
  <c r="K7755" i="1"/>
  <c r="L7755" i="1"/>
  <c r="H7756" i="1"/>
  <c r="I7756" i="1"/>
  <c r="J7756" i="1"/>
  <c r="K7756" i="1"/>
  <c r="L7756" i="1"/>
  <c r="H7757" i="1"/>
  <c r="I7757" i="1"/>
  <c r="J7757" i="1"/>
  <c r="K7757" i="1"/>
  <c r="L7757" i="1"/>
  <c r="H7758" i="1"/>
  <c r="I7758" i="1"/>
  <c r="J7758" i="1"/>
  <c r="K7758" i="1"/>
  <c r="L7758" i="1"/>
  <c r="H7759" i="1"/>
  <c r="I7759" i="1"/>
  <c r="J7759" i="1"/>
  <c r="K7759" i="1"/>
  <c r="L7759" i="1"/>
  <c r="H7760" i="1"/>
  <c r="I7760" i="1"/>
  <c r="J7760" i="1"/>
  <c r="K7760" i="1"/>
  <c r="L7760" i="1"/>
  <c r="H7761" i="1"/>
  <c r="I7761" i="1"/>
  <c r="J7761" i="1"/>
  <c r="K7761" i="1"/>
  <c r="L7761" i="1"/>
  <c r="H7762" i="1"/>
  <c r="I7762" i="1"/>
  <c r="J7762" i="1"/>
  <c r="K7762" i="1"/>
  <c r="L7762" i="1"/>
  <c r="H7763" i="1"/>
  <c r="I7763" i="1"/>
  <c r="J7763" i="1"/>
  <c r="K7763" i="1"/>
  <c r="L7763" i="1"/>
  <c r="H7764" i="1"/>
  <c r="I7764" i="1"/>
  <c r="J7764" i="1"/>
  <c r="K7764" i="1"/>
  <c r="L7764" i="1"/>
  <c r="H7765" i="1"/>
  <c r="I7765" i="1"/>
  <c r="J7765" i="1"/>
  <c r="K7765" i="1"/>
  <c r="L7765" i="1"/>
  <c r="H7766" i="1"/>
  <c r="I7766" i="1"/>
  <c r="J7766" i="1"/>
  <c r="K7766" i="1"/>
  <c r="L7766" i="1"/>
  <c r="H7767" i="1"/>
  <c r="I7767" i="1"/>
  <c r="J7767" i="1"/>
  <c r="K7767" i="1"/>
  <c r="L7767" i="1"/>
  <c r="H7768" i="1"/>
  <c r="I7768" i="1"/>
  <c r="J7768" i="1"/>
  <c r="K7768" i="1"/>
  <c r="L7768" i="1"/>
  <c r="H7769" i="1"/>
  <c r="I7769" i="1"/>
  <c r="J7769" i="1"/>
  <c r="K7769" i="1"/>
  <c r="L7769" i="1"/>
  <c r="H7770" i="1"/>
  <c r="I7770" i="1"/>
  <c r="J7770" i="1"/>
  <c r="K7770" i="1"/>
  <c r="L7770" i="1"/>
  <c r="H7771" i="1"/>
  <c r="I7771" i="1"/>
  <c r="J7771" i="1"/>
  <c r="K7771" i="1"/>
  <c r="L7771" i="1"/>
  <c r="H7772" i="1"/>
  <c r="I7772" i="1"/>
  <c r="J7772" i="1"/>
  <c r="K7772" i="1"/>
  <c r="L7772" i="1"/>
  <c r="H7773" i="1"/>
  <c r="I7773" i="1"/>
  <c r="J7773" i="1"/>
  <c r="K7773" i="1"/>
  <c r="L7773" i="1"/>
  <c r="H7774" i="1"/>
  <c r="I7774" i="1"/>
  <c r="J7774" i="1"/>
  <c r="K7774" i="1"/>
  <c r="L7774" i="1"/>
  <c r="H7775" i="1"/>
  <c r="I7775" i="1"/>
  <c r="J7775" i="1"/>
  <c r="K7775" i="1"/>
  <c r="L7775" i="1"/>
  <c r="H7776" i="1"/>
  <c r="I7776" i="1"/>
  <c r="J7776" i="1"/>
  <c r="K7776" i="1"/>
  <c r="L7776" i="1"/>
  <c r="H7777" i="1"/>
  <c r="I7777" i="1"/>
  <c r="J7777" i="1"/>
  <c r="K7777" i="1"/>
  <c r="L7777" i="1"/>
  <c r="H7778" i="1"/>
  <c r="I7778" i="1"/>
  <c r="J7778" i="1"/>
  <c r="K7778" i="1"/>
  <c r="L7778" i="1"/>
  <c r="H7779" i="1"/>
  <c r="I7779" i="1"/>
  <c r="J7779" i="1"/>
  <c r="K7779" i="1"/>
  <c r="L7779" i="1"/>
  <c r="H7780" i="1"/>
  <c r="I7780" i="1"/>
  <c r="J7780" i="1"/>
  <c r="K7780" i="1"/>
  <c r="L7780" i="1"/>
  <c r="H7781" i="1"/>
  <c r="I7781" i="1"/>
  <c r="J7781" i="1"/>
  <c r="K7781" i="1"/>
  <c r="L7781" i="1"/>
  <c r="H7782" i="1"/>
  <c r="I7782" i="1"/>
  <c r="J7782" i="1"/>
  <c r="K7782" i="1"/>
  <c r="L7782" i="1"/>
  <c r="H7783" i="1"/>
  <c r="I7783" i="1"/>
  <c r="J7783" i="1"/>
  <c r="K7783" i="1"/>
  <c r="L7783" i="1"/>
  <c r="H7784" i="1"/>
  <c r="I7784" i="1"/>
  <c r="J7784" i="1"/>
  <c r="K7784" i="1"/>
  <c r="L7784" i="1"/>
  <c r="H7785" i="1"/>
  <c r="I7785" i="1"/>
  <c r="J7785" i="1"/>
  <c r="K7785" i="1"/>
  <c r="L7785" i="1"/>
  <c r="H7786" i="1"/>
  <c r="I7786" i="1"/>
  <c r="J7786" i="1"/>
  <c r="K7786" i="1"/>
  <c r="L7786" i="1"/>
  <c r="H7787" i="1"/>
  <c r="I7787" i="1"/>
  <c r="J7787" i="1"/>
  <c r="K7787" i="1"/>
  <c r="L7787" i="1"/>
  <c r="H7788" i="1"/>
  <c r="I7788" i="1"/>
  <c r="J7788" i="1"/>
  <c r="K7788" i="1"/>
  <c r="L7788" i="1"/>
  <c r="H7789" i="1"/>
  <c r="I7789" i="1"/>
  <c r="J7789" i="1"/>
  <c r="K7789" i="1"/>
  <c r="L7789" i="1"/>
  <c r="H7790" i="1"/>
  <c r="I7790" i="1"/>
  <c r="J7790" i="1"/>
  <c r="K7790" i="1"/>
  <c r="L7790" i="1"/>
  <c r="H7791" i="1"/>
  <c r="I7791" i="1"/>
  <c r="J7791" i="1"/>
  <c r="K7791" i="1"/>
  <c r="L7791" i="1"/>
  <c r="H7792" i="1"/>
  <c r="I7792" i="1"/>
  <c r="J7792" i="1"/>
  <c r="K7792" i="1"/>
  <c r="L7792" i="1"/>
  <c r="H7793" i="1"/>
  <c r="I7793" i="1"/>
  <c r="J7793" i="1"/>
  <c r="K7793" i="1"/>
  <c r="L7793" i="1"/>
  <c r="H7794" i="1"/>
  <c r="I7794" i="1"/>
  <c r="J7794" i="1"/>
  <c r="K7794" i="1"/>
  <c r="L7794" i="1"/>
  <c r="H7795" i="1"/>
  <c r="I7795" i="1"/>
  <c r="J7795" i="1"/>
  <c r="K7795" i="1"/>
  <c r="L7795" i="1"/>
  <c r="H7796" i="1"/>
  <c r="I7796" i="1"/>
  <c r="J7796" i="1"/>
  <c r="K7796" i="1"/>
  <c r="L7796" i="1"/>
  <c r="H7797" i="1"/>
  <c r="I7797" i="1"/>
  <c r="J7797" i="1"/>
  <c r="K7797" i="1"/>
  <c r="L7797" i="1"/>
  <c r="H7798" i="1"/>
  <c r="I7798" i="1"/>
  <c r="J7798" i="1"/>
  <c r="K7798" i="1"/>
  <c r="L7798" i="1"/>
  <c r="H7799" i="1"/>
  <c r="I7799" i="1"/>
  <c r="J7799" i="1"/>
  <c r="K7799" i="1"/>
  <c r="L7799" i="1"/>
  <c r="H7800" i="1"/>
  <c r="I7800" i="1"/>
  <c r="J7800" i="1"/>
  <c r="K7800" i="1"/>
  <c r="L7800" i="1"/>
  <c r="H7801" i="1"/>
  <c r="I7801" i="1"/>
  <c r="J7801" i="1"/>
  <c r="K7801" i="1"/>
  <c r="L7801" i="1"/>
  <c r="H7802" i="1"/>
  <c r="I7802" i="1"/>
  <c r="J7802" i="1"/>
  <c r="K7802" i="1"/>
  <c r="L7802" i="1"/>
  <c r="H7803" i="1"/>
  <c r="I7803" i="1"/>
  <c r="J7803" i="1"/>
  <c r="K7803" i="1"/>
  <c r="L7803" i="1"/>
  <c r="H7804" i="1"/>
  <c r="I7804" i="1"/>
  <c r="J7804" i="1"/>
  <c r="K7804" i="1"/>
  <c r="L7804" i="1"/>
  <c r="H7805" i="1"/>
  <c r="I7805" i="1"/>
  <c r="J7805" i="1"/>
  <c r="K7805" i="1"/>
  <c r="L7805" i="1"/>
  <c r="H7806" i="1"/>
  <c r="I7806" i="1"/>
  <c r="J7806" i="1"/>
  <c r="K7806" i="1"/>
  <c r="L7806" i="1"/>
  <c r="H7807" i="1"/>
  <c r="I7807" i="1"/>
  <c r="J7807" i="1"/>
  <c r="K7807" i="1"/>
  <c r="L7807" i="1"/>
  <c r="H7808" i="1"/>
  <c r="I7808" i="1"/>
  <c r="J7808" i="1"/>
  <c r="K7808" i="1"/>
  <c r="L7808" i="1"/>
  <c r="H7809" i="1"/>
  <c r="I7809" i="1"/>
  <c r="J7809" i="1"/>
  <c r="K7809" i="1"/>
  <c r="L7809" i="1"/>
  <c r="H7810" i="1"/>
  <c r="I7810" i="1"/>
  <c r="J7810" i="1"/>
  <c r="K7810" i="1"/>
  <c r="L7810" i="1"/>
  <c r="H7811" i="1"/>
  <c r="I7811" i="1"/>
  <c r="J7811" i="1"/>
  <c r="K7811" i="1"/>
  <c r="L7811" i="1"/>
  <c r="H7812" i="1"/>
  <c r="I7812" i="1"/>
  <c r="J7812" i="1"/>
  <c r="K7812" i="1"/>
  <c r="L7812" i="1"/>
  <c r="H7813" i="1"/>
  <c r="I7813" i="1"/>
  <c r="J7813" i="1"/>
  <c r="K7813" i="1"/>
  <c r="L7813" i="1"/>
  <c r="H7814" i="1"/>
  <c r="I7814" i="1"/>
  <c r="J7814" i="1"/>
  <c r="K7814" i="1"/>
  <c r="L7814" i="1"/>
  <c r="H7815" i="1"/>
  <c r="I7815" i="1"/>
  <c r="J7815" i="1"/>
  <c r="K7815" i="1"/>
  <c r="L7815" i="1"/>
  <c r="H7816" i="1"/>
  <c r="I7816" i="1"/>
  <c r="J7816" i="1"/>
  <c r="K7816" i="1"/>
  <c r="L7816" i="1"/>
  <c r="H7817" i="1"/>
  <c r="I7817" i="1"/>
  <c r="J7817" i="1"/>
  <c r="K7817" i="1"/>
  <c r="L7817" i="1"/>
  <c r="H7818" i="1"/>
  <c r="I7818" i="1"/>
  <c r="J7818" i="1"/>
  <c r="K7818" i="1"/>
  <c r="L7818" i="1"/>
  <c r="H7819" i="1"/>
  <c r="I7819" i="1"/>
  <c r="J7819" i="1"/>
  <c r="K7819" i="1"/>
  <c r="L7819" i="1"/>
  <c r="H7820" i="1"/>
  <c r="I7820" i="1"/>
  <c r="J7820" i="1"/>
  <c r="K7820" i="1"/>
  <c r="L7820" i="1"/>
  <c r="H7821" i="1"/>
  <c r="I7821" i="1"/>
  <c r="J7821" i="1"/>
  <c r="K7821" i="1"/>
  <c r="L7821" i="1"/>
  <c r="H7822" i="1"/>
  <c r="I7822" i="1"/>
  <c r="J7822" i="1"/>
  <c r="K7822" i="1"/>
  <c r="L7822" i="1"/>
  <c r="H7823" i="1"/>
  <c r="I7823" i="1"/>
  <c r="J7823" i="1"/>
  <c r="K7823" i="1"/>
  <c r="L7823" i="1"/>
  <c r="H7824" i="1"/>
  <c r="I7824" i="1"/>
  <c r="J7824" i="1"/>
  <c r="K7824" i="1"/>
  <c r="L7824" i="1"/>
  <c r="H7825" i="1"/>
  <c r="I7825" i="1"/>
  <c r="J7825" i="1"/>
  <c r="K7825" i="1"/>
  <c r="L7825" i="1"/>
  <c r="H7826" i="1"/>
  <c r="I7826" i="1"/>
  <c r="J7826" i="1"/>
  <c r="K7826" i="1"/>
  <c r="L7826" i="1"/>
  <c r="H7827" i="1"/>
  <c r="I7827" i="1"/>
  <c r="J7827" i="1"/>
  <c r="K7827" i="1"/>
  <c r="L7827" i="1"/>
  <c r="H7828" i="1"/>
  <c r="I7828" i="1"/>
  <c r="J7828" i="1"/>
  <c r="K7828" i="1"/>
  <c r="L7828" i="1"/>
  <c r="H7829" i="1"/>
  <c r="I7829" i="1"/>
  <c r="J7829" i="1"/>
  <c r="K7829" i="1"/>
  <c r="L7829" i="1"/>
  <c r="H7830" i="1"/>
  <c r="I7830" i="1"/>
  <c r="J7830" i="1"/>
  <c r="K7830" i="1"/>
  <c r="L7830" i="1"/>
  <c r="H7831" i="1"/>
  <c r="I7831" i="1"/>
  <c r="J7831" i="1"/>
  <c r="K7831" i="1"/>
  <c r="L7831" i="1"/>
  <c r="H7832" i="1"/>
  <c r="I7832" i="1"/>
  <c r="J7832" i="1"/>
  <c r="K7832" i="1"/>
  <c r="L7832" i="1"/>
  <c r="H7833" i="1"/>
  <c r="I7833" i="1"/>
  <c r="J7833" i="1"/>
  <c r="K7833" i="1"/>
  <c r="L7833" i="1"/>
  <c r="H7834" i="1"/>
  <c r="I7834" i="1"/>
  <c r="J7834" i="1"/>
  <c r="K7834" i="1"/>
  <c r="L7834" i="1"/>
  <c r="H7835" i="1"/>
  <c r="I7835" i="1"/>
  <c r="J7835" i="1"/>
  <c r="K7835" i="1"/>
  <c r="L7835" i="1"/>
  <c r="H7836" i="1"/>
  <c r="I7836" i="1"/>
  <c r="J7836" i="1"/>
  <c r="K7836" i="1"/>
  <c r="L7836" i="1"/>
  <c r="H7837" i="1"/>
  <c r="I7837" i="1"/>
  <c r="J7837" i="1"/>
  <c r="K7837" i="1"/>
  <c r="L7837" i="1"/>
  <c r="H7838" i="1"/>
  <c r="I7838" i="1"/>
  <c r="J7838" i="1"/>
  <c r="K7838" i="1"/>
  <c r="L7838" i="1"/>
  <c r="H7839" i="1"/>
  <c r="I7839" i="1"/>
  <c r="J7839" i="1"/>
  <c r="K7839" i="1"/>
  <c r="L7839" i="1"/>
  <c r="H7840" i="1"/>
  <c r="I7840" i="1"/>
  <c r="J7840" i="1"/>
  <c r="K7840" i="1"/>
  <c r="L7840" i="1"/>
  <c r="H7841" i="1"/>
  <c r="I7841" i="1"/>
  <c r="J7841" i="1"/>
  <c r="K7841" i="1"/>
  <c r="L7841" i="1"/>
  <c r="H7842" i="1"/>
  <c r="I7842" i="1"/>
  <c r="J7842" i="1"/>
  <c r="K7842" i="1"/>
  <c r="L7842" i="1"/>
  <c r="H7843" i="1"/>
  <c r="I7843" i="1"/>
  <c r="J7843" i="1"/>
  <c r="K7843" i="1"/>
  <c r="L7843" i="1"/>
  <c r="H7844" i="1"/>
  <c r="I7844" i="1"/>
  <c r="J7844" i="1"/>
  <c r="K7844" i="1"/>
  <c r="L7844" i="1"/>
  <c r="H7845" i="1"/>
  <c r="I7845" i="1"/>
  <c r="J7845" i="1"/>
  <c r="K7845" i="1"/>
  <c r="L7845" i="1"/>
  <c r="H7846" i="1"/>
  <c r="I7846" i="1"/>
  <c r="J7846" i="1"/>
  <c r="K7846" i="1"/>
  <c r="L7846" i="1"/>
  <c r="H7847" i="1"/>
  <c r="I7847" i="1"/>
  <c r="J7847" i="1"/>
  <c r="K7847" i="1"/>
  <c r="L7847" i="1"/>
  <c r="H7848" i="1"/>
  <c r="I7848" i="1"/>
  <c r="J7848" i="1"/>
  <c r="K7848" i="1"/>
  <c r="L7848" i="1"/>
  <c r="H7849" i="1"/>
  <c r="I7849" i="1"/>
  <c r="J7849" i="1"/>
  <c r="K7849" i="1"/>
  <c r="L7849" i="1"/>
  <c r="H7850" i="1"/>
  <c r="I7850" i="1"/>
  <c r="J7850" i="1"/>
  <c r="K7850" i="1"/>
  <c r="L7850" i="1"/>
  <c r="H7851" i="1"/>
  <c r="I7851" i="1"/>
  <c r="J7851" i="1"/>
  <c r="K7851" i="1"/>
  <c r="L7851" i="1"/>
  <c r="H7852" i="1"/>
  <c r="I7852" i="1"/>
  <c r="J7852" i="1"/>
  <c r="K7852" i="1"/>
  <c r="L7852" i="1"/>
  <c r="H7853" i="1"/>
  <c r="I7853" i="1"/>
  <c r="J7853" i="1"/>
  <c r="K7853" i="1"/>
  <c r="L7853" i="1"/>
  <c r="H7854" i="1"/>
  <c r="I7854" i="1"/>
  <c r="J7854" i="1"/>
  <c r="K7854" i="1"/>
  <c r="L7854" i="1"/>
  <c r="H7855" i="1"/>
  <c r="I7855" i="1"/>
  <c r="J7855" i="1"/>
  <c r="K7855" i="1"/>
  <c r="L7855" i="1"/>
  <c r="H7856" i="1"/>
  <c r="I7856" i="1"/>
  <c r="J7856" i="1"/>
  <c r="K7856" i="1"/>
  <c r="L7856" i="1"/>
  <c r="H7857" i="1"/>
  <c r="I7857" i="1"/>
  <c r="J7857" i="1"/>
  <c r="K7857" i="1"/>
  <c r="L7857" i="1"/>
  <c r="H7858" i="1"/>
  <c r="I7858" i="1"/>
  <c r="J7858" i="1"/>
  <c r="K7858" i="1"/>
  <c r="L7858" i="1"/>
  <c r="H7859" i="1"/>
  <c r="I7859" i="1"/>
  <c r="J7859" i="1"/>
  <c r="K7859" i="1"/>
  <c r="L7859" i="1"/>
  <c r="H7860" i="1"/>
  <c r="I7860" i="1"/>
  <c r="J7860" i="1"/>
  <c r="K7860" i="1"/>
  <c r="L7860" i="1"/>
  <c r="H7861" i="1"/>
  <c r="I7861" i="1"/>
  <c r="J7861" i="1"/>
  <c r="K7861" i="1"/>
  <c r="L7861" i="1"/>
  <c r="H7862" i="1"/>
  <c r="I7862" i="1"/>
  <c r="J7862" i="1"/>
  <c r="K7862" i="1"/>
  <c r="L7862" i="1"/>
  <c r="H7863" i="1"/>
  <c r="I7863" i="1"/>
  <c r="J7863" i="1"/>
  <c r="K7863" i="1"/>
  <c r="L7863" i="1"/>
  <c r="H7864" i="1"/>
  <c r="I7864" i="1"/>
  <c r="J7864" i="1"/>
  <c r="K7864" i="1"/>
  <c r="L7864" i="1"/>
  <c r="H7865" i="1"/>
  <c r="I7865" i="1"/>
  <c r="J7865" i="1"/>
  <c r="K7865" i="1"/>
  <c r="L7865" i="1"/>
  <c r="H7866" i="1"/>
  <c r="I7866" i="1"/>
  <c r="J7866" i="1"/>
  <c r="K7866" i="1"/>
  <c r="L7866" i="1"/>
  <c r="H7867" i="1"/>
  <c r="I7867" i="1"/>
  <c r="J7867" i="1"/>
  <c r="K7867" i="1"/>
  <c r="L7867" i="1"/>
  <c r="H7868" i="1"/>
  <c r="I7868" i="1"/>
  <c r="J7868" i="1"/>
  <c r="K7868" i="1"/>
  <c r="L7868" i="1"/>
  <c r="H7869" i="1"/>
  <c r="I7869" i="1"/>
  <c r="J7869" i="1"/>
  <c r="K7869" i="1"/>
  <c r="L7869" i="1"/>
  <c r="H7870" i="1"/>
  <c r="I7870" i="1"/>
  <c r="J7870" i="1"/>
  <c r="K7870" i="1"/>
  <c r="L7870" i="1"/>
  <c r="H7871" i="1"/>
  <c r="I7871" i="1"/>
  <c r="J7871" i="1"/>
  <c r="K7871" i="1"/>
  <c r="L7871" i="1"/>
  <c r="H7872" i="1"/>
  <c r="I7872" i="1"/>
  <c r="J7872" i="1"/>
  <c r="K7872" i="1"/>
  <c r="L7872" i="1"/>
  <c r="H7873" i="1"/>
  <c r="I7873" i="1"/>
  <c r="J7873" i="1"/>
  <c r="K7873" i="1"/>
  <c r="L7873" i="1"/>
  <c r="H7874" i="1"/>
  <c r="I7874" i="1"/>
  <c r="J7874" i="1"/>
  <c r="K7874" i="1"/>
  <c r="L7874" i="1"/>
  <c r="H7875" i="1"/>
  <c r="I7875" i="1"/>
  <c r="J7875" i="1"/>
  <c r="K7875" i="1"/>
  <c r="L7875" i="1"/>
  <c r="H7876" i="1"/>
  <c r="I7876" i="1"/>
  <c r="J7876" i="1"/>
  <c r="K7876" i="1"/>
  <c r="L7876" i="1"/>
  <c r="H7877" i="1"/>
  <c r="I7877" i="1"/>
  <c r="J7877" i="1"/>
  <c r="K7877" i="1"/>
  <c r="L7877" i="1"/>
  <c r="H7878" i="1"/>
  <c r="I7878" i="1"/>
  <c r="J7878" i="1"/>
  <c r="K7878" i="1"/>
  <c r="L7878" i="1"/>
  <c r="H7879" i="1"/>
  <c r="I7879" i="1"/>
  <c r="J7879" i="1"/>
  <c r="K7879" i="1"/>
  <c r="L7879" i="1"/>
  <c r="H7880" i="1"/>
  <c r="I7880" i="1"/>
  <c r="J7880" i="1"/>
  <c r="K7880" i="1"/>
  <c r="L7880" i="1"/>
  <c r="H7881" i="1"/>
  <c r="I7881" i="1"/>
  <c r="J7881" i="1"/>
  <c r="K7881" i="1"/>
  <c r="L7881" i="1"/>
  <c r="H7882" i="1"/>
  <c r="I7882" i="1"/>
  <c r="J7882" i="1"/>
  <c r="K7882" i="1"/>
  <c r="L7882" i="1"/>
  <c r="H7883" i="1"/>
  <c r="I7883" i="1"/>
  <c r="J7883" i="1"/>
  <c r="K7883" i="1"/>
  <c r="L7883" i="1"/>
  <c r="H7884" i="1"/>
  <c r="I7884" i="1"/>
  <c r="J7884" i="1"/>
  <c r="K7884" i="1"/>
  <c r="L7884" i="1"/>
  <c r="H7885" i="1"/>
  <c r="I7885" i="1"/>
  <c r="J7885" i="1"/>
  <c r="K7885" i="1"/>
  <c r="L7885" i="1"/>
  <c r="H7886" i="1"/>
  <c r="I7886" i="1"/>
  <c r="J7886" i="1"/>
  <c r="K7886" i="1"/>
  <c r="L7886" i="1"/>
  <c r="H7887" i="1"/>
  <c r="I7887" i="1"/>
  <c r="J7887" i="1"/>
  <c r="K7887" i="1"/>
  <c r="L7887" i="1"/>
  <c r="H7888" i="1"/>
  <c r="I7888" i="1"/>
  <c r="J7888" i="1"/>
  <c r="K7888" i="1"/>
  <c r="L7888" i="1"/>
  <c r="H7889" i="1"/>
  <c r="I7889" i="1"/>
  <c r="J7889" i="1"/>
  <c r="K7889" i="1"/>
  <c r="L7889" i="1"/>
  <c r="H7890" i="1"/>
  <c r="I7890" i="1"/>
  <c r="J7890" i="1"/>
  <c r="K7890" i="1"/>
  <c r="L7890" i="1"/>
  <c r="H7891" i="1"/>
  <c r="I7891" i="1"/>
  <c r="J7891" i="1"/>
  <c r="K7891" i="1"/>
  <c r="L7891" i="1"/>
  <c r="H7892" i="1"/>
  <c r="I7892" i="1"/>
  <c r="J7892" i="1"/>
  <c r="K7892" i="1"/>
  <c r="L7892" i="1"/>
  <c r="H7893" i="1"/>
  <c r="I7893" i="1"/>
  <c r="J7893" i="1"/>
  <c r="K7893" i="1"/>
  <c r="L7893" i="1"/>
  <c r="H7894" i="1"/>
  <c r="I7894" i="1"/>
  <c r="J7894" i="1"/>
  <c r="K7894" i="1"/>
  <c r="L7894" i="1"/>
  <c r="H7895" i="1"/>
  <c r="I7895" i="1"/>
  <c r="J7895" i="1"/>
  <c r="K7895" i="1"/>
  <c r="L7895" i="1"/>
  <c r="H7896" i="1"/>
  <c r="I7896" i="1"/>
  <c r="J7896" i="1"/>
  <c r="K7896" i="1"/>
  <c r="L7896" i="1"/>
  <c r="H7897" i="1"/>
  <c r="I7897" i="1"/>
  <c r="J7897" i="1"/>
  <c r="K7897" i="1"/>
  <c r="L7897" i="1"/>
  <c r="H7898" i="1"/>
  <c r="I7898" i="1"/>
  <c r="J7898" i="1"/>
  <c r="K7898" i="1"/>
  <c r="L7898" i="1"/>
  <c r="H7899" i="1"/>
  <c r="I7899" i="1"/>
  <c r="J7899" i="1"/>
  <c r="K7899" i="1"/>
  <c r="L7899" i="1"/>
  <c r="H7900" i="1"/>
  <c r="I7900" i="1"/>
  <c r="J7900" i="1"/>
  <c r="K7900" i="1"/>
  <c r="L7900" i="1"/>
  <c r="H7901" i="1"/>
  <c r="I7901" i="1"/>
  <c r="J7901" i="1"/>
  <c r="K7901" i="1"/>
  <c r="L7901" i="1"/>
  <c r="H7902" i="1"/>
  <c r="I7902" i="1"/>
  <c r="J7902" i="1"/>
  <c r="K7902" i="1"/>
  <c r="L7902" i="1"/>
  <c r="H7903" i="1"/>
  <c r="I7903" i="1"/>
  <c r="J7903" i="1"/>
  <c r="K7903" i="1"/>
  <c r="L7903" i="1"/>
  <c r="H7904" i="1"/>
  <c r="I7904" i="1"/>
  <c r="J7904" i="1"/>
  <c r="K7904" i="1"/>
  <c r="L7904" i="1"/>
  <c r="H7905" i="1"/>
  <c r="I7905" i="1"/>
  <c r="J7905" i="1"/>
  <c r="K7905" i="1"/>
  <c r="L7905" i="1"/>
  <c r="H7906" i="1"/>
  <c r="I7906" i="1"/>
  <c r="J7906" i="1"/>
  <c r="K7906" i="1"/>
  <c r="L7906" i="1"/>
  <c r="H7907" i="1"/>
  <c r="I7907" i="1"/>
  <c r="J7907" i="1"/>
  <c r="K7907" i="1"/>
  <c r="L7907" i="1"/>
  <c r="H7908" i="1"/>
  <c r="I7908" i="1"/>
  <c r="J7908" i="1"/>
  <c r="K7908" i="1"/>
  <c r="L7908" i="1"/>
  <c r="H7909" i="1"/>
  <c r="I7909" i="1"/>
  <c r="J7909" i="1"/>
  <c r="K7909" i="1"/>
  <c r="L7909" i="1"/>
  <c r="H7910" i="1"/>
  <c r="I7910" i="1"/>
  <c r="J7910" i="1"/>
  <c r="K7910" i="1"/>
  <c r="L7910" i="1"/>
  <c r="H7911" i="1"/>
  <c r="I7911" i="1"/>
  <c r="J7911" i="1"/>
  <c r="K7911" i="1"/>
  <c r="L7911" i="1"/>
  <c r="H7912" i="1"/>
  <c r="I7912" i="1"/>
  <c r="J7912" i="1"/>
  <c r="K7912" i="1"/>
  <c r="L7912" i="1"/>
  <c r="H7913" i="1"/>
  <c r="I7913" i="1"/>
  <c r="J7913" i="1"/>
  <c r="K7913" i="1"/>
  <c r="L7913" i="1"/>
  <c r="H7914" i="1"/>
  <c r="I7914" i="1"/>
  <c r="J7914" i="1"/>
  <c r="K7914" i="1"/>
  <c r="L7914" i="1"/>
  <c r="H7915" i="1"/>
  <c r="I7915" i="1"/>
  <c r="J7915" i="1"/>
  <c r="K7915" i="1"/>
  <c r="L7915" i="1"/>
  <c r="H7916" i="1"/>
  <c r="I7916" i="1"/>
  <c r="J7916" i="1"/>
  <c r="K7916" i="1"/>
  <c r="L7916" i="1"/>
  <c r="H7917" i="1"/>
  <c r="I7917" i="1"/>
  <c r="J7917" i="1"/>
  <c r="K7917" i="1"/>
  <c r="L7917" i="1"/>
  <c r="H7918" i="1"/>
  <c r="I7918" i="1"/>
  <c r="J7918" i="1"/>
  <c r="K7918" i="1"/>
  <c r="L7918" i="1"/>
  <c r="H7919" i="1"/>
  <c r="I7919" i="1"/>
  <c r="J7919" i="1"/>
  <c r="K7919" i="1"/>
  <c r="L7919" i="1"/>
  <c r="H7920" i="1"/>
  <c r="I7920" i="1"/>
  <c r="J7920" i="1"/>
  <c r="K7920" i="1"/>
  <c r="L7920" i="1"/>
  <c r="H7921" i="1"/>
  <c r="I7921" i="1"/>
  <c r="J7921" i="1"/>
  <c r="K7921" i="1"/>
  <c r="L7921" i="1"/>
  <c r="H7922" i="1"/>
  <c r="I7922" i="1"/>
  <c r="J7922" i="1"/>
  <c r="K7922" i="1"/>
  <c r="L7922" i="1"/>
  <c r="H7923" i="1"/>
  <c r="I7923" i="1"/>
  <c r="J7923" i="1"/>
  <c r="K7923" i="1"/>
  <c r="L7923" i="1"/>
  <c r="H7924" i="1"/>
  <c r="I7924" i="1"/>
  <c r="J7924" i="1"/>
  <c r="K7924" i="1"/>
  <c r="L7924" i="1"/>
  <c r="H7925" i="1"/>
  <c r="I7925" i="1"/>
  <c r="J7925" i="1"/>
  <c r="K7925" i="1"/>
  <c r="L7925" i="1"/>
  <c r="H7926" i="1"/>
  <c r="I7926" i="1"/>
  <c r="J7926" i="1"/>
  <c r="K7926" i="1"/>
  <c r="L7926" i="1"/>
  <c r="H7927" i="1"/>
  <c r="I7927" i="1"/>
  <c r="J7927" i="1"/>
  <c r="K7927" i="1"/>
  <c r="L7927" i="1"/>
  <c r="H7928" i="1"/>
  <c r="I7928" i="1"/>
  <c r="J7928" i="1"/>
  <c r="K7928" i="1"/>
  <c r="L7928" i="1"/>
  <c r="H7929" i="1"/>
  <c r="I7929" i="1"/>
  <c r="J7929" i="1"/>
  <c r="K7929" i="1"/>
  <c r="L7929" i="1"/>
  <c r="H7930" i="1"/>
  <c r="I7930" i="1"/>
  <c r="J7930" i="1"/>
  <c r="K7930" i="1"/>
  <c r="L7930" i="1"/>
  <c r="H7931" i="1"/>
  <c r="I7931" i="1"/>
  <c r="J7931" i="1"/>
  <c r="K7931" i="1"/>
  <c r="L7931" i="1"/>
  <c r="H7932" i="1"/>
  <c r="I7932" i="1"/>
  <c r="J7932" i="1"/>
  <c r="K7932" i="1"/>
  <c r="L7932" i="1"/>
  <c r="H7933" i="1"/>
  <c r="I7933" i="1"/>
  <c r="J7933" i="1"/>
  <c r="K7933" i="1"/>
  <c r="L7933" i="1"/>
  <c r="H7934" i="1"/>
  <c r="I7934" i="1"/>
  <c r="J7934" i="1"/>
  <c r="K7934" i="1"/>
  <c r="L7934" i="1"/>
  <c r="H7935" i="1"/>
  <c r="I7935" i="1"/>
  <c r="J7935" i="1"/>
  <c r="K7935" i="1"/>
  <c r="L7935" i="1"/>
  <c r="H7936" i="1"/>
  <c r="I7936" i="1"/>
  <c r="J7936" i="1"/>
  <c r="K7936" i="1"/>
  <c r="L7936" i="1"/>
  <c r="H7937" i="1"/>
  <c r="I7937" i="1"/>
  <c r="J7937" i="1"/>
  <c r="K7937" i="1"/>
  <c r="L7937" i="1"/>
  <c r="H7938" i="1"/>
  <c r="I7938" i="1"/>
  <c r="J7938" i="1"/>
  <c r="K7938" i="1"/>
  <c r="L7938" i="1"/>
  <c r="H7939" i="1"/>
  <c r="I7939" i="1"/>
  <c r="J7939" i="1"/>
  <c r="K7939" i="1"/>
  <c r="L7939" i="1"/>
  <c r="H7940" i="1"/>
  <c r="I7940" i="1"/>
  <c r="J7940" i="1"/>
  <c r="K7940" i="1"/>
  <c r="L7940" i="1"/>
  <c r="H7941" i="1"/>
  <c r="I7941" i="1"/>
  <c r="J7941" i="1"/>
  <c r="K7941" i="1"/>
  <c r="L7941" i="1"/>
  <c r="H7942" i="1"/>
  <c r="I7942" i="1"/>
  <c r="J7942" i="1"/>
  <c r="K7942" i="1"/>
  <c r="L7942" i="1"/>
  <c r="H7943" i="1"/>
  <c r="I7943" i="1"/>
  <c r="J7943" i="1"/>
  <c r="K7943" i="1"/>
  <c r="L7943" i="1"/>
  <c r="H7944" i="1"/>
  <c r="I7944" i="1"/>
  <c r="J7944" i="1"/>
  <c r="K7944" i="1"/>
  <c r="L7944" i="1"/>
  <c r="H7945" i="1"/>
  <c r="I7945" i="1"/>
  <c r="J7945" i="1"/>
  <c r="K7945" i="1"/>
  <c r="L7945" i="1"/>
  <c r="H7946" i="1"/>
  <c r="I7946" i="1"/>
  <c r="J7946" i="1"/>
  <c r="K7946" i="1"/>
  <c r="L7946" i="1"/>
  <c r="H7947" i="1"/>
  <c r="I7947" i="1"/>
  <c r="J7947" i="1"/>
  <c r="K7947" i="1"/>
  <c r="L7947" i="1"/>
  <c r="H7948" i="1"/>
  <c r="I7948" i="1"/>
  <c r="J7948" i="1"/>
  <c r="K7948" i="1"/>
  <c r="L7948" i="1"/>
  <c r="H7949" i="1"/>
  <c r="I7949" i="1"/>
  <c r="J7949" i="1"/>
  <c r="K7949" i="1"/>
  <c r="L7949" i="1"/>
  <c r="H7950" i="1"/>
  <c r="I7950" i="1"/>
  <c r="J7950" i="1"/>
  <c r="K7950" i="1"/>
  <c r="L7950" i="1"/>
  <c r="H7951" i="1"/>
  <c r="I7951" i="1"/>
  <c r="J7951" i="1"/>
  <c r="K7951" i="1"/>
  <c r="L7951" i="1"/>
  <c r="H7952" i="1"/>
  <c r="I7952" i="1"/>
  <c r="J7952" i="1"/>
  <c r="K7952" i="1"/>
  <c r="L7952" i="1"/>
  <c r="H7953" i="1"/>
  <c r="I7953" i="1"/>
  <c r="J7953" i="1"/>
  <c r="K7953" i="1"/>
  <c r="L7953" i="1"/>
  <c r="H7954" i="1"/>
  <c r="I7954" i="1"/>
  <c r="J7954" i="1"/>
  <c r="K7954" i="1"/>
  <c r="L7954" i="1"/>
  <c r="H7955" i="1"/>
  <c r="I7955" i="1"/>
  <c r="J7955" i="1"/>
  <c r="K7955" i="1"/>
  <c r="L7955" i="1"/>
  <c r="H7956" i="1"/>
  <c r="I7956" i="1"/>
  <c r="J7956" i="1"/>
  <c r="K7956" i="1"/>
  <c r="L7956" i="1"/>
  <c r="H7957" i="1"/>
  <c r="I7957" i="1"/>
  <c r="J7957" i="1"/>
  <c r="K7957" i="1"/>
  <c r="L7957" i="1"/>
  <c r="H7958" i="1"/>
  <c r="I7958" i="1"/>
  <c r="J7958" i="1"/>
  <c r="K7958" i="1"/>
  <c r="L7958" i="1"/>
  <c r="H7959" i="1"/>
  <c r="I7959" i="1"/>
  <c r="J7959" i="1"/>
  <c r="K7959" i="1"/>
  <c r="L7959" i="1"/>
  <c r="H7960" i="1"/>
  <c r="I7960" i="1"/>
  <c r="J7960" i="1"/>
  <c r="K7960" i="1"/>
  <c r="L7960" i="1"/>
  <c r="H7961" i="1"/>
  <c r="I7961" i="1"/>
  <c r="J7961" i="1"/>
  <c r="K7961" i="1"/>
  <c r="L7961" i="1"/>
  <c r="H7962" i="1"/>
  <c r="I7962" i="1"/>
  <c r="J7962" i="1"/>
  <c r="K7962" i="1"/>
  <c r="L7962" i="1"/>
  <c r="H7963" i="1"/>
  <c r="I7963" i="1"/>
  <c r="J7963" i="1"/>
  <c r="K7963" i="1"/>
  <c r="L7963" i="1"/>
  <c r="H7964" i="1"/>
  <c r="I7964" i="1"/>
  <c r="J7964" i="1"/>
  <c r="K7964" i="1"/>
  <c r="L7964" i="1"/>
  <c r="H7965" i="1"/>
  <c r="I7965" i="1"/>
  <c r="J7965" i="1"/>
  <c r="K7965" i="1"/>
  <c r="L7965" i="1"/>
  <c r="H7966" i="1"/>
  <c r="I7966" i="1"/>
  <c r="J7966" i="1"/>
  <c r="K7966" i="1"/>
  <c r="L7966" i="1"/>
  <c r="H7967" i="1"/>
  <c r="I7967" i="1"/>
  <c r="J7967" i="1"/>
  <c r="K7967" i="1"/>
  <c r="L7967" i="1"/>
  <c r="H7968" i="1"/>
  <c r="I7968" i="1"/>
  <c r="J7968" i="1"/>
  <c r="K7968" i="1"/>
  <c r="L7968" i="1"/>
  <c r="H7969" i="1"/>
  <c r="I7969" i="1"/>
  <c r="J7969" i="1"/>
  <c r="K7969" i="1"/>
  <c r="L7969" i="1"/>
  <c r="H7970" i="1"/>
  <c r="I7970" i="1"/>
  <c r="J7970" i="1"/>
  <c r="K7970" i="1"/>
  <c r="L7970" i="1"/>
  <c r="H7971" i="1"/>
  <c r="I7971" i="1"/>
  <c r="J7971" i="1"/>
  <c r="K7971" i="1"/>
  <c r="L7971" i="1"/>
  <c r="H7972" i="1"/>
  <c r="I7972" i="1"/>
  <c r="J7972" i="1"/>
  <c r="K7972" i="1"/>
  <c r="L7972" i="1"/>
  <c r="H7973" i="1"/>
  <c r="I7973" i="1"/>
  <c r="J7973" i="1"/>
  <c r="K7973" i="1"/>
  <c r="L7973" i="1"/>
  <c r="H7974" i="1"/>
  <c r="I7974" i="1"/>
  <c r="J7974" i="1"/>
  <c r="K7974" i="1"/>
  <c r="L7974" i="1"/>
  <c r="H7975" i="1"/>
  <c r="I7975" i="1"/>
  <c r="J7975" i="1"/>
  <c r="K7975" i="1"/>
  <c r="L7975" i="1"/>
  <c r="H7976" i="1"/>
  <c r="I7976" i="1"/>
  <c r="J7976" i="1"/>
  <c r="K7976" i="1"/>
  <c r="L7976" i="1"/>
  <c r="H7977" i="1"/>
  <c r="I7977" i="1"/>
  <c r="J7977" i="1"/>
  <c r="K7977" i="1"/>
  <c r="L7977" i="1"/>
  <c r="H7978" i="1"/>
  <c r="I7978" i="1"/>
  <c r="J7978" i="1"/>
  <c r="K7978" i="1"/>
  <c r="L7978" i="1"/>
  <c r="H7979" i="1"/>
  <c r="I7979" i="1"/>
  <c r="J7979" i="1"/>
  <c r="K7979" i="1"/>
  <c r="L7979" i="1"/>
  <c r="H7980" i="1"/>
  <c r="I7980" i="1"/>
  <c r="J7980" i="1"/>
  <c r="K7980" i="1"/>
  <c r="L7980" i="1"/>
  <c r="H7981" i="1"/>
  <c r="I7981" i="1"/>
  <c r="J7981" i="1"/>
  <c r="K7981" i="1"/>
  <c r="L7981" i="1"/>
  <c r="H7982" i="1"/>
  <c r="I7982" i="1"/>
  <c r="J7982" i="1"/>
  <c r="K7982" i="1"/>
  <c r="L7982" i="1"/>
  <c r="H7983" i="1"/>
  <c r="I7983" i="1"/>
  <c r="J7983" i="1"/>
  <c r="K7983" i="1"/>
  <c r="L7983" i="1"/>
  <c r="H7984" i="1"/>
  <c r="I7984" i="1"/>
  <c r="J7984" i="1"/>
  <c r="K7984" i="1"/>
  <c r="L7984" i="1"/>
  <c r="H7985" i="1"/>
  <c r="I7985" i="1"/>
  <c r="J7985" i="1"/>
  <c r="K7985" i="1"/>
  <c r="L7985" i="1"/>
  <c r="H7986" i="1"/>
  <c r="I7986" i="1"/>
  <c r="J7986" i="1"/>
  <c r="K7986" i="1"/>
  <c r="L7986" i="1"/>
  <c r="H7987" i="1"/>
  <c r="I7987" i="1"/>
  <c r="J7987" i="1"/>
  <c r="K7987" i="1"/>
  <c r="L7987" i="1"/>
  <c r="H7988" i="1"/>
  <c r="I7988" i="1"/>
  <c r="J7988" i="1"/>
  <c r="K7988" i="1"/>
  <c r="L7988" i="1"/>
  <c r="H7989" i="1"/>
  <c r="I7989" i="1"/>
  <c r="J7989" i="1"/>
  <c r="K7989" i="1"/>
  <c r="L7989" i="1"/>
  <c r="H7990" i="1"/>
  <c r="I7990" i="1"/>
  <c r="J7990" i="1"/>
  <c r="K7990" i="1"/>
  <c r="L7990" i="1"/>
  <c r="H7991" i="1"/>
  <c r="I7991" i="1"/>
  <c r="J7991" i="1"/>
  <c r="K7991" i="1"/>
  <c r="L7991" i="1"/>
  <c r="H7992" i="1"/>
  <c r="I7992" i="1"/>
  <c r="J7992" i="1"/>
  <c r="K7992" i="1"/>
  <c r="L7992" i="1"/>
  <c r="H7993" i="1"/>
  <c r="I7993" i="1"/>
  <c r="J7993" i="1"/>
  <c r="K7993" i="1"/>
  <c r="L7993" i="1"/>
  <c r="H7994" i="1"/>
  <c r="I7994" i="1"/>
  <c r="J7994" i="1"/>
  <c r="K7994" i="1"/>
  <c r="L7994" i="1"/>
  <c r="H7995" i="1"/>
  <c r="I7995" i="1"/>
  <c r="J7995" i="1"/>
  <c r="K7995" i="1"/>
  <c r="L7995" i="1"/>
  <c r="H7996" i="1"/>
  <c r="I7996" i="1"/>
  <c r="J7996" i="1"/>
  <c r="K7996" i="1"/>
  <c r="L7996" i="1"/>
  <c r="H7997" i="1"/>
  <c r="I7997" i="1"/>
  <c r="J7997" i="1"/>
  <c r="K7997" i="1"/>
  <c r="L7997" i="1"/>
  <c r="H7998" i="1"/>
  <c r="I7998" i="1"/>
  <c r="J7998" i="1"/>
  <c r="K7998" i="1"/>
  <c r="L7998" i="1"/>
  <c r="H7999" i="1"/>
  <c r="I7999" i="1"/>
  <c r="J7999" i="1"/>
  <c r="K7999" i="1"/>
  <c r="L7999" i="1"/>
  <c r="H8000" i="1"/>
  <c r="I8000" i="1"/>
  <c r="J8000" i="1"/>
  <c r="K8000" i="1"/>
  <c r="L8000" i="1"/>
  <c r="H8001" i="1"/>
  <c r="I8001" i="1"/>
  <c r="J8001" i="1"/>
  <c r="K8001" i="1"/>
  <c r="L8001" i="1"/>
  <c r="H8002" i="1"/>
  <c r="I8002" i="1"/>
  <c r="J8002" i="1"/>
  <c r="K8002" i="1"/>
  <c r="L8002" i="1"/>
  <c r="H8003" i="1"/>
  <c r="I8003" i="1"/>
  <c r="J8003" i="1"/>
  <c r="K8003" i="1"/>
  <c r="L8003" i="1"/>
  <c r="H8004" i="1"/>
  <c r="I8004" i="1"/>
  <c r="J8004" i="1"/>
  <c r="K8004" i="1"/>
  <c r="L8004" i="1"/>
  <c r="H8005" i="1"/>
  <c r="I8005" i="1"/>
  <c r="J8005" i="1"/>
  <c r="K8005" i="1"/>
  <c r="L8005" i="1"/>
  <c r="H8006" i="1"/>
  <c r="I8006" i="1"/>
  <c r="J8006" i="1"/>
  <c r="K8006" i="1"/>
  <c r="L8006" i="1"/>
  <c r="H8007" i="1"/>
  <c r="I8007" i="1"/>
  <c r="J8007" i="1"/>
  <c r="K8007" i="1"/>
  <c r="L8007" i="1"/>
  <c r="H8008" i="1"/>
  <c r="I8008" i="1"/>
  <c r="J8008" i="1"/>
  <c r="K8008" i="1"/>
  <c r="L8008" i="1"/>
  <c r="H8009" i="1"/>
  <c r="I8009" i="1"/>
  <c r="J8009" i="1"/>
  <c r="K8009" i="1"/>
  <c r="L8009" i="1"/>
  <c r="H8010" i="1"/>
  <c r="I8010" i="1"/>
  <c r="J8010" i="1"/>
  <c r="K8010" i="1"/>
  <c r="L8010" i="1"/>
  <c r="H8011" i="1"/>
  <c r="I8011" i="1"/>
  <c r="J8011" i="1"/>
  <c r="K8011" i="1"/>
  <c r="L8011" i="1"/>
  <c r="H8012" i="1"/>
  <c r="I8012" i="1"/>
  <c r="J8012" i="1"/>
  <c r="K8012" i="1"/>
  <c r="L8012" i="1"/>
  <c r="H8013" i="1"/>
  <c r="I8013" i="1"/>
  <c r="J8013" i="1"/>
  <c r="K8013" i="1"/>
  <c r="L8013" i="1"/>
  <c r="H8014" i="1"/>
  <c r="I8014" i="1"/>
  <c r="J8014" i="1"/>
  <c r="K8014" i="1"/>
  <c r="L8014" i="1"/>
  <c r="H8015" i="1"/>
  <c r="I8015" i="1"/>
  <c r="J8015" i="1"/>
  <c r="K8015" i="1"/>
  <c r="L8015" i="1"/>
  <c r="H8016" i="1"/>
  <c r="I8016" i="1"/>
  <c r="J8016" i="1"/>
  <c r="K8016" i="1"/>
  <c r="L8016" i="1"/>
  <c r="H8017" i="1"/>
  <c r="I8017" i="1"/>
  <c r="J8017" i="1"/>
  <c r="K8017" i="1"/>
  <c r="L8017" i="1"/>
  <c r="H8018" i="1"/>
  <c r="I8018" i="1"/>
  <c r="J8018" i="1"/>
  <c r="K8018" i="1"/>
  <c r="L8018" i="1"/>
  <c r="H8019" i="1"/>
  <c r="I8019" i="1"/>
  <c r="J8019" i="1"/>
  <c r="K8019" i="1"/>
  <c r="L8019" i="1"/>
  <c r="H8020" i="1"/>
  <c r="I8020" i="1"/>
  <c r="J8020" i="1"/>
  <c r="K8020" i="1"/>
  <c r="L8020" i="1"/>
  <c r="H8021" i="1"/>
  <c r="I8021" i="1"/>
  <c r="J8021" i="1"/>
  <c r="K8021" i="1"/>
  <c r="L8021" i="1"/>
  <c r="H8022" i="1"/>
  <c r="I8022" i="1"/>
  <c r="J8022" i="1"/>
  <c r="K8022" i="1"/>
  <c r="L8022" i="1"/>
  <c r="H8023" i="1"/>
  <c r="I8023" i="1"/>
  <c r="J8023" i="1"/>
  <c r="K8023" i="1"/>
  <c r="L8023" i="1"/>
  <c r="H8024" i="1"/>
  <c r="I8024" i="1"/>
  <c r="J8024" i="1"/>
  <c r="K8024" i="1"/>
  <c r="L8024" i="1"/>
  <c r="H8025" i="1"/>
  <c r="I8025" i="1"/>
  <c r="J8025" i="1"/>
  <c r="K8025" i="1"/>
  <c r="L8025" i="1"/>
  <c r="H8026" i="1"/>
  <c r="I8026" i="1"/>
  <c r="J8026" i="1"/>
  <c r="K8026" i="1"/>
  <c r="L8026" i="1"/>
  <c r="H8027" i="1"/>
  <c r="I8027" i="1"/>
  <c r="J8027" i="1"/>
  <c r="K8027" i="1"/>
  <c r="L8027" i="1"/>
  <c r="H8028" i="1"/>
  <c r="I8028" i="1"/>
  <c r="J8028" i="1"/>
  <c r="K8028" i="1"/>
  <c r="L8028" i="1"/>
  <c r="H8029" i="1"/>
  <c r="I8029" i="1"/>
  <c r="J8029" i="1"/>
  <c r="K8029" i="1"/>
  <c r="L8029" i="1"/>
  <c r="H8030" i="1"/>
  <c r="I8030" i="1"/>
  <c r="J8030" i="1"/>
  <c r="K8030" i="1"/>
  <c r="L8030" i="1"/>
  <c r="H8031" i="1"/>
  <c r="I8031" i="1"/>
  <c r="J8031" i="1"/>
  <c r="K8031" i="1"/>
  <c r="L8031" i="1"/>
  <c r="H8032" i="1"/>
  <c r="I8032" i="1"/>
  <c r="J8032" i="1"/>
  <c r="K8032" i="1"/>
  <c r="L8032" i="1"/>
  <c r="H8033" i="1"/>
  <c r="I8033" i="1"/>
  <c r="J8033" i="1"/>
  <c r="K8033" i="1"/>
  <c r="L8033" i="1"/>
  <c r="H8034" i="1"/>
  <c r="I8034" i="1"/>
  <c r="J8034" i="1"/>
  <c r="K8034" i="1"/>
  <c r="L8034" i="1"/>
  <c r="H8035" i="1"/>
  <c r="I8035" i="1"/>
  <c r="J8035" i="1"/>
  <c r="K8035" i="1"/>
  <c r="L8035" i="1"/>
  <c r="H8036" i="1"/>
  <c r="I8036" i="1"/>
  <c r="J8036" i="1"/>
  <c r="K8036" i="1"/>
  <c r="L8036" i="1"/>
  <c r="H8037" i="1"/>
  <c r="I8037" i="1"/>
  <c r="J8037" i="1"/>
  <c r="K8037" i="1"/>
  <c r="L8037" i="1"/>
  <c r="H8038" i="1"/>
  <c r="I8038" i="1"/>
  <c r="J8038" i="1"/>
  <c r="K8038" i="1"/>
  <c r="L8038" i="1"/>
  <c r="H8039" i="1"/>
  <c r="I8039" i="1"/>
  <c r="J8039" i="1"/>
  <c r="K8039" i="1"/>
  <c r="L8039" i="1"/>
  <c r="H8040" i="1"/>
  <c r="I8040" i="1"/>
  <c r="J8040" i="1"/>
  <c r="K8040" i="1"/>
  <c r="L8040" i="1"/>
  <c r="H8041" i="1"/>
  <c r="I8041" i="1"/>
  <c r="J8041" i="1"/>
  <c r="K8041" i="1"/>
  <c r="L8041" i="1"/>
  <c r="H8042" i="1"/>
  <c r="I8042" i="1"/>
  <c r="J8042" i="1"/>
  <c r="K8042" i="1"/>
  <c r="L8042" i="1"/>
  <c r="H8043" i="1"/>
  <c r="I8043" i="1"/>
  <c r="J8043" i="1"/>
  <c r="K8043" i="1"/>
  <c r="L8043" i="1"/>
  <c r="H8044" i="1"/>
  <c r="I8044" i="1"/>
  <c r="J8044" i="1"/>
  <c r="K8044" i="1"/>
  <c r="L8044" i="1"/>
  <c r="H8045" i="1"/>
  <c r="I8045" i="1"/>
  <c r="J8045" i="1"/>
  <c r="K8045" i="1"/>
  <c r="L8045" i="1"/>
  <c r="H8046" i="1"/>
  <c r="I8046" i="1"/>
  <c r="J8046" i="1"/>
  <c r="K8046" i="1"/>
  <c r="L8046" i="1"/>
  <c r="H8047" i="1"/>
  <c r="I8047" i="1"/>
  <c r="J8047" i="1"/>
  <c r="K8047" i="1"/>
  <c r="L8047" i="1"/>
  <c r="H8048" i="1"/>
  <c r="I8048" i="1"/>
  <c r="J8048" i="1"/>
  <c r="K8048" i="1"/>
  <c r="L8048" i="1"/>
  <c r="H8049" i="1"/>
  <c r="I8049" i="1"/>
  <c r="J8049" i="1"/>
  <c r="K8049" i="1"/>
  <c r="L8049" i="1"/>
  <c r="H8050" i="1"/>
  <c r="I8050" i="1"/>
  <c r="J8050" i="1"/>
  <c r="K8050" i="1"/>
  <c r="L8050" i="1"/>
  <c r="H8051" i="1"/>
  <c r="I8051" i="1"/>
  <c r="J8051" i="1"/>
  <c r="K8051" i="1"/>
  <c r="L8051" i="1"/>
  <c r="H8052" i="1"/>
  <c r="I8052" i="1"/>
  <c r="J8052" i="1"/>
  <c r="K8052" i="1"/>
  <c r="L8052" i="1"/>
  <c r="H8053" i="1"/>
  <c r="I8053" i="1"/>
  <c r="J8053" i="1"/>
  <c r="K8053" i="1"/>
  <c r="L8053" i="1"/>
  <c r="H8054" i="1"/>
  <c r="I8054" i="1"/>
  <c r="J8054" i="1"/>
  <c r="K8054" i="1"/>
  <c r="L8054" i="1"/>
  <c r="H8055" i="1"/>
  <c r="I8055" i="1"/>
  <c r="J8055" i="1"/>
  <c r="K8055" i="1"/>
  <c r="L8055" i="1"/>
  <c r="H8056" i="1"/>
  <c r="I8056" i="1"/>
  <c r="J8056" i="1"/>
  <c r="K8056" i="1"/>
  <c r="L8056" i="1"/>
  <c r="H8057" i="1"/>
  <c r="I8057" i="1"/>
  <c r="J8057" i="1"/>
  <c r="K8057" i="1"/>
  <c r="L8057" i="1"/>
  <c r="H8058" i="1"/>
  <c r="I8058" i="1"/>
  <c r="J8058" i="1"/>
  <c r="K8058" i="1"/>
  <c r="L8058" i="1"/>
  <c r="H8059" i="1"/>
  <c r="I8059" i="1"/>
  <c r="J8059" i="1"/>
  <c r="K8059" i="1"/>
  <c r="L8059" i="1"/>
  <c r="H8060" i="1"/>
  <c r="I8060" i="1"/>
  <c r="J8060" i="1"/>
  <c r="K8060" i="1"/>
  <c r="L8060" i="1"/>
  <c r="H8061" i="1"/>
  <c r="I8061" i="1"/>
  <c r="J8061" i="1"/>
  <c r="K8061" i="1"/>
  <c r="L8061" i="1"/>
  <c r="H8062" i="1"/>
  <c r="I8062" i="1"/>
  <c r="J8062" i="1"/>
  <c r="K8062" i="1"/>
  <c r="L8062" i="1"/>
  <c r="H8063" i="1"/>
  <c r="I8063" i="1"/>
  <c r="J8063" i="1"/>
  <c r="K8063" i="1"/>
  <c r="L8063" i="1"/>
  <c r="H8064" i="1"/>
  <c r="I8064" i="1"/>
  <c r="J8064" i="1"/>
  <c r="K8064" i="1"/>
  <c r="L8064" i="1"/>
  <c r="H8065" i="1"/>
  <c r="I8065" i="1"/>
  <c r="J8065" i="1"/>
  <c r="K8065" i="1"/>
  <c r="L8065" i="1"/>
  <c r="H8066" i="1"/>
  <c r="I8066" i="1"/>
  <c r="J8066" i="1"/>
  <c r="K8066" i="1"/>
  <c r="L8066" i="1"/>
  <c r="H8067" i="1"/>
  <c r="I8067" i="1"/>
  <c r="J8067" i="1"/>
  <c r="K8067" i="1"/>
  <c r="L8067" i="1"/>
  <c r="H8068" i="1"/>
  <c r="I8068" i="1"/>
  <c r="J8068" i="1"/>
  <c r="K8068" i="1"/>
  <c r="L8068" i="1"/>
  <c r="H8069" i="1"/>
  <c r="I8069" i="1"/>
  <c r="J8069" i="1"/>
  <c r="K8069" i="1"/>
  <c r="L8069" i="1"/>
  <c r="H8070" i="1"/>
  <c r="I8070" i="1"/>
  <c r="J8070" i="1"/>
  <c r="K8070" i="1"/>
  <c r="L8070" i="1"/>
  <c r="H8071" i="1"/>
  <c r="I8071" i="1"/>
  <c r="J8071" i="1"/>
  <c r="K8071" i="1"/>
  <c r="L8071" i="1"/>
  <c r="H8072" i="1"/>
  <c r="I8072" i="1"/>
  <c r="J8072" i="1"/>
  <c r="K8072" i="1"/>
  <c r="L8072" i="1"/>
  <c r="H8073" i="1"/>
  <c r="I8073" i="1"/>
  <c r="J8073" i="1"/>
  <c r="K8073" i="1"/>
  <c r="L8073" i="1"/>
  <c r="H8074" i="1"/>
  <c r="I8074" i="1"/>
  <c r="J8074" i="1"/>
  <c r="K8074" i="1"/>
  <c r="L8074" i="1"/>
  <c r="H8075" i="1"/>
  <c r="I8075" i="1"/>
  <c r="J8075" i="1"/>
  <c r="K8075" i="1"/>
  <c r="L8075" i="1"/>
  <c r="H8076" i="1"/>
  <c r="I8076" i="1"/>
  <c r="J8076" i="1"/>
  <c r="K8076" i="1"/>
  <c r="L8076" i="1"/>
  <c r="H8077" i="1"/>
  <c r="I8077" i="1"/>
  <c r="J8077" i="1"/>
  <c r="K8077" i="1"/>
  <c r="L8077" i="1"/>
  <c r="H8078" i="1"/>
  <c r="I8078" i="1"/>
  <c r="J8078" i="1"/>
  <c r="K8078" i="1"/>
  <c r="L8078" i="1"/>
  <c r="H8079" i="1"/>
  <c r="I8079" i="1"/>
  <c r="J8079" i="1"/>
  <c r="K8079" i="1"/>
  <c r="L8079" i="1"/>
  <c r="H8080" i="1"/>
  <c r="I8080" i="1"/>
  <c r="J8080" i="1"/>
  <c r="K8080" i="1"/>
  <c r="L8080" i="1"/>
  <c r="H8081" i="1"/>
  <c r="I8081" i="1"/>
  <c r="J8081" i="1"/>
  <c r="K8081" i="1"/>
  <c r="L8081" i="1"/>
  <c r="H8082" i="1"/>
  <c r="I8082" i="1"/>
  <c r="J8082" i="1"/>
  <c r="K8082" i="1"/>
  <c r="L8082" i="1"/>
  <c r="H8083" i="1"/>
  <c r="I8083" i="1"/>
  <c r="J8083" i="1"/>
  <c r="K8083" i="1"/>
  <c r="L8083" i="1"/>
  <c r="H8084" i="1"/>
  <c r="I8084" i="1"/>
  <c r="J8084" i="1"/>
  <c r="K8084" i="1"/>
  <c r="L8084" i="1"/>
  <c r="H8085" i="1"/>
  <c r="I8085" i="1"/>
  <c r="J8085" i="1"/>
  <c r="K8085" i="1"/>
  <c r="L8085" i="1"/>
  <c r="H8086" i="1"/>
  <c r="I8086" i="1"/>
  <c r="J8086" i="1"/>
  <c r="K8086" i="1"/>
  <c r="L8086" i="1"/>
  <c r="H8087" i="1"/>
  <c r="I8087" i="1"/>
  <c r="J8087" i="1"/>
  <c r="K8087" i="1"/>
  <c r="L8087" i="1"/>
  <c r="H8088" i="1"/>
  <c r="I8088" i="1"/>
  <c r="J8088" i="1"/>
  <c r="K8088" i="1"/>
  <c r="L8088" i="1"/>
  <c r="H8089" i="1"/>
  <c r="I8089" i="1"/>
  <c r="J8089" i="1"/>
  <c r="K8089" i="1"/>
  <c r="L8089" i="1"/>
  <c r="H8090" i="1"/>
  <c r="I8090" i="1"/>
  <c r="J8090" i="1"/>
  <c r="K8090" i="1"/>
  <c r="L8090" i="1"/>
  <c r="H8091" i="1"/>
  <c r="I8091" i="1"/>
  <c r="J8091" i="1"/>
  <c r="K8091" i="1"/>
  <c r="L8091" i="1"/>
  <c r="H8092" i="1"/>
  <c r="I8092" i="1"/>
  <c r="J8092" i="1"/>
  <c r="K8092" i="1"/>
  <c r="L8092" i="1"/>
  <c r="H8093" i="1"/>
  <c r="I8093" i="1"/>
  <c r="J8093" i="1"/>
  <c r="K8093" i="1"/>
  <c r="L8093" i="1"/>
  <c r="H8094" i="1"/>
  <c r="I8094" i="1"/>
  <c r="J8094" i="1"/>
  <c r="K8094" i="1"/>
  <c r="L8094" i="1"/>
  <c r="H8095" i="1"/>
  <c r="I8095" i="1"/>
  <c r="J8095" i="1"/>
  <c r="K8095" i="1"/>
  <c r="L8095" i="1"/>
  <c r="H8096" i="1"/>
  <c r="I8096" i="1"/>
  <c r="J8096" i="1"/>
  <c r="K8096" i="1"/>
  <c r="L8096" i="1"/>
  <c r="H8097" i="1"/>
  <c r="I8097" i="1"/>
  <c r="J8097" i="1"/>
  <c r="K8097" i="1"/>
  <c r="L8097" i="1"/>
  <c r="H8098" i="1"/>
  <c r="I8098" i="1"/>
  <c r="J8098" i="1"/>
  <c r="K8098" i="1"/>
  <c r="L8098" i="1"/>
  <c r="H8099" i="1"/>
  <c r="I8099" i="1"/>
  <c r="J8099" i="1"/>
  <c r="K8099" i="1"/>
  <c r="L8099" i="1"/>
  <c r="H8100" i="1"/>
  <c r="I8100" i="1"/>
  <c r="J8100" i="1"/>
  <c r="K8100" i="1"/>
  <c r="L8100" i="1"/>
  <c r="H8101" i="1"/>
  <c r="I8101" i="1"/>
  <c r="J8101" i="1"/>
  <c r="K8101" i="1"/>
  <c r="L8101" i="1"/>
  <c r="H8102" i="1"/>
  <c r="I8102" i="1"/>
  <c r="J8102" i="1"/>
  <c r="K8102" i="1"/>
  <c r="L8102" i="1"/>
  <c r="H8103" i="1"/>
  <c r="I8103" i="1"/>
  <c r="J8103" i="1"/>
  <c r="K8103" i="1"/>
  <c r="L8103" i="1"/>
  <c r="H8104" i="1"/>
  <c r="I8104" i="1"/>
  <c r="J8104" i="1"/>
  <c r="K8104" i="1"/>
  <c r="L8104" i="1"/>
  <c r="H8105" i="1"/>
  <c r="I8105" i="1"/>
  <c r="J8105" i="1"/>
  <c r="K8105" i="1"/>
  <c r="L8105" i="1"/>
  <c r="H8106" i="1"/>
  <c r="I8106" i="1"/>
  <c r="J8106" i="1"/>
  <c r="K8106" i="1"/>
  <c r="L8106" i="1"/>
  <c r="H8107" i="1"/>
  <c r="I8107" i="1"/>
  <c r="J8107" i="1"/>
  <c r="K8107" i="1"/>
  <c r="L8107" i="1"/>
  <c r="H8108" i="1"/>
  <c r="I8108" i="1"/>
  <c r="J8108" i="1"/>
  <c r="K8108" i="1"/>
  <c r="L8108" i="1"/>
  <c r="H8109" i="1"/>
  <c r="I8109" i="1"/>
  <c r="J8109" i="1"/>
  <c r="K8109" i="1"/>
  <c r="L8109" i="1"/>
  <c r="H8110" i="1"/>
  <c r="I8110" i="1"/>
  <c r="J8110" i="1"/>
  <c r="K8110" i="1"/>
  <c r="L8110" i="1"/>
  <c r="H8111" i="1"/>
  <c r="I8111" i="1"/>
  <c r="J8111" i="1"/>
  <c r="K8111" i="1"/>
  <c r="L8111" i="1"/>
  <c r="H8112" i="1"/>
  <c r="I8112" i="1"/>
  <c r="J8112" i="1"/>
  <c r="K8112" i="1"/>
  <c r="L8112" i="1"/>
  <c r="H8113" i="1"/>
  <c r="I8113" i="1"/>
  <c r="J8113" i="1"/>
  <c r="K8113" i="1"/>
  <c r="L8113" i="1"/>
  <c r="H8114" i="1"/>
  <c r="I8114" i="1"/>
  <c r="J8114" i="1"/>
  <c r="K8114" i="1"/>
  <c r="L8114" i="1"/>
  <c r="H8115" i="1"/>
  <c r="I8115" i="1"/>
  <c r="J8115" i="1"/>
  <c r="K8115" i="1"/>
  <c r="L8115" i="1"/>
  <c r="H8116" i="1"/>
  <c r="I8116" i="1"/>
  <c r="J8116" i="1"/>
  <c r="K8116" i="1"/>
  <c r="L8116" i="1"/>
  <c r="H8117" i="1"/>
  <c r="I8117" i="1"/>
  <c r="J8117" i="1"/>
  <c r="K8117" i="1"/>
  <c r="L8117" i="1"/>
  <c r="H8118" i="1"/>
  <c r="I8118" i="1"/>
  <c r="J8118" i="1"/>
  <c r="K8118" i="1"/>
  <c r="L8118" i="1"/>
  <c r="H8119" i="1"/>
  <c r="I8119" i="1"/>
  <c r="J8119" i="1"/>
  <c r="K8119" i="1"/>
  <c r="L8119" i="1"/>
  <c r="H8120" i="1"/>
  <c r="I8120" i="1"/>
  <c r="J8120" i="1"/>
  <c r="K8120" i="1"/>
  <c r="L8120" i="1"/>
  <c r="H8121" i="1"/>
  <c r="I8121" i="1"/>
  <c r="J8121" i="1"/>
  <c r="K8121" i="1"/>
  <c r="L8121" i="1"/>
  <c r="H8122" i="1"/>
  <c r="I8122" i="1"/>
  <c r="J8122" i="1"/>
  <c r="K8122" i="1"/>
  <c r="L8122" i="1"/>
  <c r="H8123" i="1"/>
  <c r="I8123" i="1"/>
  <c r="J8123" i="1"/>
  <c r="K8123" i="1"/>
  <c r="L8123" i="1"/>
  <c r="H8124" i="1"/>
  <c r="I8124" i="1"/>
  <c r="J8124" i="1"/>
  <c r="K8124" i="1"/>
  <c r="L8124" i="1"/>
  <c r="H8125" i="1"/>
  <c r="I8125" i="1"/>
  <c r="J8125" i="1"/>
  <c r="K8125" i="1"/>
  <c r="L8125" i="1"/>
  <c r="H8126" i="1"/>
  <c r="I8126" i="1"/>
  <c r="J8126" i="1"/>
  <c r="K8126" i="1"/>
  <c r="L8126" i="1"/>
  <c r="H8127" i="1"/>
  <c r="I8127" i="1"/>
  <c r="J8127" i="1"/>
  <c r="K8127" i="1"/>
  <c r="L8127" i="1"/>
  <c r="H8128" i="1"/>
  <c r="I8128" i="1"/>
  <c r="J8128" i="1"/>
  <c r="K8128" i="1"/>
  <c r="L8128" i="1"/>
  <c r="H8129" i="1"/>
  <c r="I8129" i="1"/>
  <c r="J8129" i="1"/>
  <c r="K8129" i="1"/>
  <c r="L8129" i="1"/>
  <c r="H8130" i="1"/>
  <c r="I8130" i="1"/>
  <c r="J8130" i="1"/>
  <c r="K8130" i="1"/>
  <c r="L8130" i="1"/>
  <c r="H8131" i="1"/>
  <c r="I8131" i="1"/>
  <c r="J8131" i="1"/>
  <c r="K8131" i="1"/>
  <c r="L8131" i="1"/>
  <c r="H8132" i="1"/>
  <c r="I8132" i="1"/>
  <c r="J8132" i="1"/>
  <c r="K8132" i="1"/>
  <c r="L8132" i="1"/>
  <c r="H8133" i="1"/>
  <c r="I8133" i="1"/>
  <c r="J8133" i="1"/>
  <c r="K8133" i="1"/>
  <c r="L8133" i="1"/>
  <c r="H8134" i="1"/>
  <c r="I8134" i="1"/>
  <c r="J8134" i="1"/>
  <c r="K8134" i="1"/>
  <c r="L8134" i="1"/>
  <c r="H8135" i="1"/>
  <c r="I8135" i="1"/>
  <c r="J8135" i="1"/>
  <c r="K8135" i="1"/>
  <c r="L8135" i="1"/>
  <c r="H8136" i="1"/>
  <c r="I8136" i="1"/>
  <c r="J8136" i="1"/>
  <c r="K8136" i="1"/>
  <c r="L8136" i="1"/>
  <c r="H8137" i="1"/>
  <c r="I8137" i="1"/>
  <c r="J8137" i="1"/>
  <c r="K8137" i="1"/>
  <c r="L8137" i="1"/>
  <c r="H8138" i="1"/>
  <c r="I8138" i="1"/>
  <c r="J8138" i="1"/>
  <c r="K8138" i="1"/>
  <c r="L8138" i="1"/>
  <c r="H8139" i="1"/>
  <c r="I8139" i="1"/>
  <c r="J8139" i="1"/>
  <c r="K8139" i="1"/>
  <c r="L8139" i="1"/>
  <c r="H8140" i="1"/>
  <c r="I8140" i="1"/>
  <c r="J8140" i="1"/>
  <c r="K8140" i="1"/>
  <c r="L8140" i="1"/>
  <c r="H8141" i="1"/>
  <c r="I8141" i="1"/>
  <c r="J8141" i="1"/>
  <c r="K8141" i="1"/>
  <c r="L8141" i="1"/>
  <c r="H8142" i="1"/>
  <c r="I8142" i="1"/>
  <c r="J8142" i="1"/>
  <c r="K8142" i="1"/>
  <c r="L8142" i="1"/>
  <c r="H8143" i="1"/>
  <c r="I8143" i="1"/>
  <c r="J8143" i="1"/>
  <c r="K8143" i="1"/>
  <c r="L8143" i="1"/>
  <c r="H8144" i="1"/>
  <c r="I8144" i="1"/>
  <c r="J8144" i="1"/>
  <c r="K8144" i="1"/>
  <c r="L8144" i="1"/>
  <c r="H8145" i="1"/>
  <c r="I8145" i="1"/>
  <c r="J8145" i="1"/>
  <c r="K8145" i="1"/>
  <c r="L8145" i="1"/>
  <c r="H8146" i="1"/>
  <c r="I8146" i="1"/>
  <c r="J8146" i="1"/>
  <c r="K8146" i="1"/>
  <c r="L8146" i="1"/>
  <c r="H8147" i="1"/>
  <c r="I8147" i="1"/>
  <c r="J8147" i="1"/>
  <c r="K8147" i="1"/>
  <c r="L8147" i="1"/>
  <c r="H8148" i="1"/>
  <c r="I8148" i="1"/>
  <c r="J8148" i="1"/>
  <c r="K8148" i="1"/>
  <c r="L8148" i="1"/>
  <c r="H8149" i="1"/>
  <c r="I8149" i="1"/>
  <c r="J8149" i="1"/>
  <c r="K8149" i="1"/>
  <c r="L8149" i="1"/>
  <c r="H8150" i="1"/>
  <c r="I8150" i="1"/>
  <c r="J8150" i="1"/>
  <c r="K8150" i="1"/>
  <c r="L8150" i="1"/>
  <c r="H8151" i="1"/>
  <c r="I8151" i="1"/>
  <c r="J8151" i="1"/>
  <c r="K8151" i="1"/>
  <c r="L8151" i="1"/>
  <c r="H8152" i="1"/>
  <c r="I8152" i="1"/>
  <c r="J8152" i="1"/>
  <c r="K8152" i="1"/>
  <c r="L8152" i="1"/>
  <c r="H8153" i="1"/>
  <c r="I8153" i="1"/>
  <c r="J8153" i="1"/>
  <c r="K8153" i="1"/>
  <c r="L8153" i="1"/>
  <c r="H8154" i="1"/>
  <c r="I8154" i="1"/>
  <c r="J8154" i="1"/>
  <c r="K8154" i="1"/>
  <c r="L8154" i="1"/>
  <c r="H8155" i="1"/>
  <c r="I8155" i="1"/>
  <c r="J8155" i="1"/>
  <c r="K8155" i="1"/>
  <c r="L8155" i="1"/>
  <c r="H8156" i="1"/>
  <c r="I8156" i="1"/>
  <c r="J8156" i="1"/>
  <c r="K8156" i="1"/>
  <c r="L8156" i="1"/>
  <c r="H8157" i="1"/>
  <c r="I8157" i="1"/>
  <c r="J8157" i="1"/>
  <c r="K8157" i="1"/>
  <c r="L8157" i="1"/>
  <c r="H8158" i="1"/>
  <c r="I8158" i="1"/>
  <c r="J8158" i="1"/>
  <c r="K8158" i="1"/>
  <c r="L8158" i="1"/>
  <c r="H8159" i="1"/>
  <c r="I8159" i="1"/>
  <c r="J8159" i="1"/>
  <c r="K8159" i="1"/>
  <c r="L8159" i="1"/>
  <c r="H8160" i="1"/>
  <c r="I8160" i="1"/>
  <c r="J8160" i="1"/>
  <c r="K8160" i="1"/>
  <c r="L8160" i="1"/>
  <c r="H8161" i="1"/>
  <c r="I8161" i="1"/>
  <c r="J8161" i="1"/>
  <c r="K8161" i="1"/>
  <c r="L8161" i="1"/>
  <c r="H8162" i="1"/>
  <c r="I8162" i="1"/>
  <c r="J8162" i="1"/>
  <c r="K8162" i="1"/>
  <c r="L8162" i="1"/>
  <c r="H8163" i="1"/>
  <c r="I8163" i="1"/>
  <c r="J8163" i="1"/>
  <c r="K8163" i="1"/>
  <c r="L8163" i="1"/>
  <c r="H8164" i="1"/>
  <c r="I8164" i="1"/>
  <c r="J8164" i="1"/>
  <c r="K8164" i="1"/>
  <c r="L8164" i="1"/>
  <c r="H8165" i="1"/>
  <c r="I8165" i="1"/>
  <c r="J8165" i="1"/>
  <c r="K8165" i="1"/>
  <c r="L8165" i="1"/>
  <c r="H8166" i="1"/>
  <c r="I8166" i="1"/>
  <c r="J8166" i="1"/>
  <c r="K8166" i="1"/>
  <c r="L8166" i="1"/>
  <c r="H8167" i="1"/>
  <c r="I8167" i="1"/>
  <c r="J8167" i="1"/>
  <c r="K8167" i="1"/>
  <c r="L8167" i="1"/>
  <c r="H8168" i="1"/>
  <c r="I8168" i="1"/>
  <c r="J8168" i="1"/>
  <c r="K8168" i="1"/>
  <c r="L8168" i="1"/>
  <c r="H8169" i="1"/>
  <c r="I8169" i="1"/>
  <c r="J8169" i="1"/>
  <c r="K8169" i="1"/>
  <c r="L8169" i="1"/>
  <c r="H8170" i="1"/>
  <c r="I8170" i="1"/>
  <c r="J8170" i="1"/>
  <c r="K8170" i="1"/>
  <c r="L8170" i="1"/>
  <c r="H8171" i="1"/>
  <c r="I8171" i="1"/>
  <c r="J8171" i="1"/>
  <c r="K8171" i="1"/>
  <c r="L8171" i="1"/>
  <c r="H8172" i="1"/>
  <c r="I8172" i="1"/>
  <c r="J8172" i="1"/>
  <c r="K8172" i="1"/>
  <c r="L8172" i="1"/>
  <c r="H8173" i="1"/>
  <c r="I8173" i="1"/>
  <c r="J8173" i="1"/>
  <c r="K8173" i="1"/>
  <c r="L8173" i="1"/>
  <c r="H8174" i="1"/>
  <c r="I8174" i="1"/>
  <c r="J8174" i="1"/>
  <c r="K8174" i="1"/>
  <c r="L8174" i="1"/>
  <c r="H8175" i="1"/>
  <c r="I8175" i="1"/>
  <c r="J8175" i="1"/>
  <c r="K8175" i="1"/>
  <c r="L8175" i="1"/>
  <c r="H8176" i="1"/>
  <c r="I8176" i="1"/>
  <c r="J8176" i="1"/>
  <c r="K8176" i="1"/>
  <c r="L8176" i="1"/>
  <c r="H8177" i="1"/>
  <c r="I8177" i="1"/>
  <c r="J8177" i="1"/>
  <c r="K8177" i="1"/>
  <c r="L8177" i="1"/>
  <c r="H8178" i="1"/>
  <c r="I8178" i="1"/>
  <c r="J8178" i="1"/>
  <c r="K8178" i="1"/>
  <c r="L8178" i="1"/>
  <c r="H8179" i="1"/>
  <c r="I8179" i="1"/>
  <c r="J8179" i="1"/>
  <c r="K8179" i="1"/>
  <c r="L8179" i="1"/>
  <c r="H8180" i="1"/>
  <c r="I8180" i="1"/>
  <c r="J8180" i="1"/>
  <c r="K8180" i="1"/>
  <c r="L8180" i="1"/>
  <c r="H8181" i="1"/>
  <c r="I8181" i="1"/>
  <c r="J8181" i="1"/>
  <c r="K8181" i="1"/>
  <c r="L8181" i="1"/>
  <c r="H8182" i="1"/>
  <c r="I8182" i="1"/>
  <c r="J8182" i="1"/>
  <c r="K8182" i="1"/>
  <c r="L8182" i="1"/>
  <c r="H8183" i="1"/>
  <c r="I8183" i="1"/>
  <c r="J8183" i="1"/>
  <c r="K8183" i="1"/>
  <c r="L8183" i="1"/>
  <c r="H8184" i="1"/>
  <c r="I8184" i="1"/>
  <c r="J8184" i="1"/>
  <c r="K8184" i="1"/>
  <c r="L8184" i="1"/>
  <c r="H8185" i="1"/>
  <c r="I8185" i="1"/>
  <c r="J8185" i="1"/>
  <c r="K8185" i="1"/>
  <c r="L8185" i="1"/>
  <c r="H8186" i="1"/>
  <c r="I8186" i="1"/>
  <c r="J8186" i="1"/>
  <c r="K8186" i="1"/>
  <c r="L8186" i="1"/>
  <c r="H8187" i="1"/>
  <c r="I8187" i="1"/>
  <c r="J8187" i="1"/>
  <c r="K8187" i="1"/>
  <c r="L8187" i="1"/>
  <c r="H8188" i="1"/>
  <c r="I8188" i="1"/>
  <c r="J8188" i="1"/>
  <c r="K8188" i="1"/>
  <c r="L8188" i="1"/>
  <c r="H8189" i="1"/>
  <c r="I8189" i="1"/>
  <c r="J8189" i="1"/>
  <c r="K8189" i="1"/>
  <c r="L8189" i="1"/>
  <c r="H8190" i="1"/>
  <c r="I8190" i="1"/>
  <c r="J8190" i="1"/>
  <c r="K8190" i="1"/>
  <c r="L8190" i="1"/>
  <c r="H8191" i="1"/>
  <c r="I8191" i="1"/>
  <c r="J8191" i="1"/>
  <c r="K8191" i="1"/>
  <c r="L8191" i="1"/>
  <c r="H8192" i="1"/>
  <c r="I8192" i="1"/>
  <c r="J8192" i="1"/>
  <c r="K8192" i="1"/>
  <c r="L8192" i="1"/>
  <c r="H8193" i="1"/>
  <c r="I8193" i="1"/>
  <c r="J8193" i="1"/>
  <c r="K8193" i="1"/>
  <c r="L8193" i="1"/>
  <c r="H8194" i="1"/>
  <c r="I8194" i="1"/>
  <c r="J8194" i="1"/>
  <c r="K8194" i="1"/>
  <c r="L8194" i="1"/>
  <c r="H8195" i="1"/>
  <c r="I8195" i="1"/>
  <c r="J8195" i="1"/>
  <c r="K8195" i="1"/>
  <c r="L8195" i="1"/>
  <c r="H8196" i="1"/>
  <c r="I8196" i="1"/>
  <c r="J8196" i="1"/>
  <c r="K8196" i="1"/>
  <c r="L8196" i="1"/>
  <c r="H8197" i="1"/>
  <c r="I8197" i="1"/>
  <c r="J8197" i="1"/>
  <c r="K8197" i="1"/>
  <c r="L8197" i="1"/>
  <c r="H8198" i="1"/>
  <c r="I8198" i="1"/>
  <c r="J8198" i="1"/>
  <c r="K8198" i="1"/>
  <c r="L8198" i="1"/>
  <c r="H8199" i="1"/>
  <c r="I8199" i="1"/>
  <c r="J8199" i="1"/>
  <c r="K8199" i="1"/>
  <c r="L8199" i="1"/>
  <c r="H8200" i="1"/>
  <c r="I8200" i="1"/>
  <c r="J8200" i="1"/>
  <c r="K8200" i="1"/>
  <c r="L8200" i="1"/>
  <c r="H8201" i="1"/>
  <c r="I8201" i="1"/>
  <c r="J8201" i="1"/>
  <c r="K8201" i="1"/>
  <c r="L8201" i="1"/>
  <c r="H8202" i="1"/>
  <c r="I8202" i="1"/>
  <c r="J8202" i="1"/>
  <c r="K8202" i="1"/>
  <c r="L8202" i="1"/>
  <c r="H8203" i="1"/>
  <c r="I8203" i="1"/>
  <c r="J8203" i="1"/>
  <c r="K8203" i="1"/>
  <c r="L8203" i="1"/>
  <c r="H8204" i="1"/>
  <c r="I8204" i="1"/>
  <c r="J8204" i="1"/>
  <c r="K8204" i="1"/>
  <c r="L8204" i="1"/>
  <c r="H8205" i="1"/>
  <c r="I8205" i="1"/>
  <c r="J8205" i="1"/>
  <c r="K8205" i="1"/>
  <c r="L8205" i="1"/>
  <c r="H8206" i="1"/>
  <c r="I8206" i="1"/>
  <c r="J8206" i="1"/>
  <c r="K8206" i="1"/>
  <c r="L8206" i="1"/>
  <c r="H8207" i="1"/>
  <c r="I8207" i="1"/>
  <c r="J8207" i="1"/>
  <c r="K8207" i="1"/>
  <c r="L8207" i="1"/>
  <c r="H8208" i="1"/>
  <c r="I8208" i="1"/>
  <c r="J8208" i="1"/>
  <c r="K8208" i="1"/>
  <c r="L8208" i="1"/>
  <c r="H8209" i="1"/>
  <c r="I8209" i="1"/>
  <c r="J8209" i="1"/>
  <c r="K8209" i="1"/>
  <c r="L8209" i="1"/>
  <c r="H8210" i="1"/>
  <c r="I8210" i="1"/>
  <c r="J8210" i="1"/>
  <c r="K8210" i="1"/>
  <c r="L8210" i="1"/>
  <c r="H8211" i="1"/>
  <c r="I8211" i="1"/>
  <c r="J8211" i="1"/>
  <c r="K8211" i="1"/>
  <c r="L8211" i="1"/>
  <c r="H8212" i="1"/>
  <c r="I8212" i="1"/>
  <c r="J8212" i="1"/>
  <c r="K8212" i="1"/>
  <c r="L8212" i="1"/>
  <c r="H8213" i="1"/>
  <c r="I8213" i="1"/>
  <c r="J8213" i="1"/>
  <c r="K8213" i="1"/>
  <c r="L8213" i="1"/>
  <c r="H8214" i="1"/>
  <c r="I8214" i="1"/>
  <c r="J8214" i="1"/>
  <c r="K8214" i="1"/>
  <c r="L8214" i="1"/>
  <c r="H8215" i="1"/>
  <c r="I8215" i="1"/>
  <c r="J8215" i="1"/>
  <c r="K8215" i="1"/>
  <c r="L8215" i="1"/>
  <c r="H8216" i="1"/>
  <c r="I8216" i="1"/>
  <c r="J8216" i="1"/>
  <c r="K8216" i="1"/>
  <c r="L8216" i="1"/>
  <c r="H8217" i="1"/>
  <c r="I8217" i="1"/>
  <c r="J8217" i="1"/>
  <c r="K8217" i="1"/>
  <c r="L8217" i="1"/>
  <c r="H8218" i="1"/>
  <c r="I8218" i="1"/>
  <c r="J8218" i="1"/>
  <c r="K8218" i="1"/>
  <c r="L8218" i="1"/>
  <c r="H8219" i="1"/>
  <c r="I8219" i="1"/>
  <c r="J8219" i="1"/>
  <c r="K8219" i="1"/>
  <c r="L8219" i="1"/>
  <c r="H8220" i="1"/>
  <c r="I8220" i="1"/>
  <c r="J8220" i="1"/>
  <c r="K8220" i="1"/>
  <c r="L8220" i="1"/>
  <c r="H8221" i="1"/>
  <c r="I8221" i="1"/>
  <c r="J8221" i="1"/>
  <c r="K8221" i="1"/>
  <c r="L8221" i="1"/>
  <c r="H8222" i="1"/>
  <c r="I8222" i="1"/>
  <c r="J8222" i="1"/>
  <c r="K8222" i="1"/>
  <c r="L8222" i="1"/>
  <c r="H8223" i="1"/>
  <c r="I8223" i="1"/>
  <c r="J8223" i="1"/>
  <c r="K8223" i="1"/>
  <c r="L8223" i="1"/>
  <c r="H8224" i="1"/>
  <c r="I8224" i="1"/>
  <c r="J8224" i="1"/>
  <c r="K8224" i="1"/>
  <c r="L8224" i="1"/>
  <c r="H8225" i="1"/>
  <c r="I8225" i="1"/>
  <c r="J8225" i="1"/>
  <c r="K8225" i="1"/>
  <c r="L8225" i="1"/>
  <c r="H8226" i="1"/>
  <c r="I8226" i="1"/>
  <c r="J8226" i="1"/>
  <c r="K8226" i="1"/>
  <c r="L8226" i="1"/>
  <c r="H8227" i="1"/>
  <c r="I8227" i="1"/>
  <c r="J8227" i="1"/>
  <c r="K8227" i="1"/>
  <c r="L8227" i="1"/>
  <c r="H8228" i="1"/>
  <c r="I8228" i="1"/>
  <c r="J8228" i="1"/>
  <c r="K8228" i="1"/>
  <c r="L8228" i="1"/>
  <c r="H8229" i="1"/>
  <c r="I8229" i="1"/>
  <c r="J8229" i="1"/>
  <c r="K8229" i="1"/>
  <c r="L8229" i="1"/>
  <c r="H8230" i="1"/>
  <c r="I8230" i="1"/>
  <c r="J8230" i="1"/>
  <c r="K8230" i="1"/>
  <c r="L8230" i="1"/>
  <c r="H8231" i="1"/>
  <c r="I8231" i="1"/>
  <c r="J8231" i="1"/>
  <c r="K8231" i="1"/>
  <c r="L8231" i="1"/>
  <c r="H8232" i="1"/>
  <c r="I8232" i="1"/>
  <c r="J8232" i="1"/>
  <c r="K8232" i="1"/>
  <c r="L8232" i="1"/>
  <c r="H8233" i="1"/>
  <c r="I8233" i="1"/>
  <c r="J8233" i="1"/>
  <c r="K8233" i="1"/>
  <c r="L8233" i="1"/>
  <c r="H8234" i="1"/>
  <c r="I8234" i="1"/>
  <c r="J8234" i="1"/>
  <c r="K8234" i="1"/>
  <c r="L8234" i="1"/>
  <c r="H8235" i="1"/>
  <c r="I8235" i="1"/>
  <c r="J8235" i="1"/>
  <c r="K8235" i="1"/>
  <c r="L8235" i="1"/>
  <c r="H8236" i="1"/>
  <c r="I8236" i="1"/>
  <c r="J8236" i="1"/>
  <c r="K8236" i="1"/>
  <c r="L8236" i="1"/>
  <c r="H8237" i="1"/>
  <c r="I8237" i="1"/>
  <c r="J8237" i="1"/>
  <c r="K8237" i="1"/>
  <c r="L8237" i="1"/>
  <c r="H8238" i="1"/>
  <c r="I8238" i="1"/>
  <c r="J8238" i="1"/>
  <c r="K8238" i="1"/>
  <c r="L8238" i="1"/>
  <c r="H8239" i="1"/>
  <c r="I8239" i="1"/>
  <c r="J8239" i="1"/>
  <c r="K8239" i="1"/>
  <c r="L8239" i="1"/>
  <c r="H8240" i="1"/>
  <c r="I8240" i="1"/>
  <c r="J8240" i="1"/>
  <c r="K8240" i="1"/>
  <c r="L8240" i="1"/>
  <c r="H8241" i="1"/>
  <c r="I8241" i="1"/>
  <c r="J8241" i="1"/>
  <c r="K8241" i="1"/>
  <c r="L8241" i="1"/>
  <c r="H8242" i="1"/>
  <c r="I8242" i="1"/>
  <c r="J8242" i="1"/>
  <c r="K8242" i="1"/>
  <c r="L8242" i="1"/>
  <c r="H8243" i="1"/>
  <c r="I8243" i="1"/>
  <c r="J8243" i="1"/>
  <c r="K8243" i="1"/>
  <c r="L8243" i="1"/>
  <c r="H8244" i="1"/>
  <c r="I8244" i="1"/>
  <c r="J8244" i="1"/>
  <c r="K8244" i="1"/>
  <c r="L8244" i="1"/>
  <c r="H8245" i="1"/>
  <c r="I8245" i="1"/>
  <c r="J8245" i="1"/>
  <c r="K8245" i="1"/>
  <c r="L8245" i="1"/>
  <c r="H8246" i="1"/>
  <c r="I8246" i="1"/>
  <c r="J8246" i="1"/>
  <c r="K8246" i="1"/>
  <c r="L8246" i="1"/>
  <c r="H8247" i="1"/>
  <c r="I8247" i="1"/>
  <c r="J8247" i="1"/>
  <c r="K8247" i="1"/>
  <c r="L8247" i="1"/>
  <c r="H8248" i="1"/>
  <c r="I8248" i="1"/>
  <c r="J8248" i="1"/>
  <c r="K8248" i="1"/>
  <c r="L8248" i="1"/>
  <c r="H8249" i="1"/>
  <c r="I8249" i="1"/>
  <c r="J8249" i="1"/>
  <c r="K8249" i="1"/>
  <c r="L8249" i="1"/>
  <c r="H8250" i="1"/>
  <c r="I8250" i="1"/>
  <c r="J8250" i="1"/>
  <c r="K8250" i="1"/>
  <c r="L8250" i="1"/>
  <c r="H8251" i="1"/>
  <c r="I8251" i="1"/>
  <c r="J8251" i="1"/>
  <c r="K8251" i="1"/>
  <c r="L8251" i="1"/>
  <c r="H8252" i="1"/>
  <c r="I8252" i="1"/>
  <c r="J8252" i="1"/>
  <c r="K8252" i="1"/>
  <c r="L8252" i="1"/>
  <c r="H8253" i="1"/>
  <c r="I8253" i="1"/>
  <c r="J8253" i="1"/>
  <c r="K8253" i="1"/>
  <c r="L8253" i="1"/>
  <c r="H8254" i="1"/>
  <c r="I8254" i="1"/>
  <c r="J8254" i="1"/>
  <c r="K8254" i="1"/>
  <c r="L8254" i="1"/>
  <c r="H8255" i="1"/>
  <c r="I8255" i="1"/>
  <c r="J8255" i="1"/>
  <c r="K8255" i="1"/>
  <c r="L8255" i="1"/>
  <c r="H8256" i="1"/>
  <c r="I8256" i="1"/>
  <c r="J8256" i="1"/>
  <c r="K8256" i="1"/>
  <c r="L8256" i="1"/>
  <c r="H8257" i="1"/>
  <c r="I8257" i="1"/>
  <c r="J8257" i="1"/>
  <c r="K8257" i="1"/>
  <c r="L8257" i="1"/>
  <c r="H8258" i="1"/>
  <c r="I8258" i="1"/>
  <c r="J8258" i="1"/>
  <c r="K8258" i="1"/>
  <c r="L8258" i="1"/>
  <c r="H8259" i="1"/>
  <c r="I8259" i="1"/>
  <c r="J8259" i="1"/>
  <c r="K8259" i="1"/>
  <c r="L8259" i="1"/>
  <c r="H8260" i="1"/>
  <c r="I8260" i="1"/>
  <c r="J8260" i="1"/>
  <c r="K8260" i="1"/>
  <c r="L8260" i="1"/>
  <c r="H8261" i="1"/>
  <c r="I8261" i="1"/>
  <c r="J8261" i="1"/>
  <c r="K8261" i="1"/>
  <c r="L8261" i="1"/>
  <c r="H8262" i="1"/>
  <c r="I8262" i="1"/>
  <c r="J8262" i="1"/>
  <c r="K8262" i="1"/>
  <c r="L8262" i="1"/>
  <c r="H8263" i="1"/>
  <c r="I8263" i="1"/>
  <c r="J8263" i="1"/>
  <c r="K8263" i="1"/>
  <c r="L8263" i="1"/>
  <c r="H8264" i="1"/>
  <c r="I8264" i="1"/>
  <c r="J8264" i="1"/>
  <c r="K8264" i="1"/>
  <c r="L8264" i="1"/>
  <c r="H8265" i="1"/>
  <c r="I8265" i="1"/>
  <c r="J8265" i="1"/>
  <c r="K8265" i="1"/>
  <c r="L8265" i="1"/>
  <c r="H8266" i="1"/>
  <c r="I8266" i="1"/>
  <c r="J8266" i="1"/>
  <c r="K8266" i="1"/>
  <c r="L8266" i="1"/>
  <c r="H8267" i="1"/>
  <c r="I8267" i="1"/>
  <c r="J8267" i="1"/>
  <c r="K8267" i="1"/>
  <c r="L8267" i="1"/>
  <c r="H8268" i="1"/>
  <c r="I8268" i="1"/>
  <c r="J8268" i="1"/>
  <c r="K8268" i="1"/>
  <c r="L8268" i="1"/>
  <c r="H8269" i="1"/>
  <c r="I8269" i="1"/>
  <c r="J8269" i="1"/>
  <c r="K8269" i="1"/>
  <c r="L8269" i="1"/>
  <c r="H8270" i="1"/>
  <c r="I8270" i="1"/>
  <c r="J8270" i="1"/>
  <c r="K8270" i="1"/>
  <c r="L8270" i="1"/>
  <c r="H8271" i="1"/>
  <c r="I8271" i="1"/>
  <c r="J8271" i="1"/>
  <c r="K8271" i="1"/>
  <c r="L8271" i="1"/>
  <c r="H8272" i="1"/>
  <c r="I8272" i="1"/>
  <c r="J8272" i="1"/>
  <c r="K8272" i="1"/>
  <c r="L8272" i="1"/>
  <c r="H8273" i="1"/>
  <c r="I8273" i="1"/>
  <c r="J8273" i="1"/>
  <c r="K8273" i="1"/>
  <c r="L8273" i="1"/>
  <c r="H8274" i="1"/>
  <c r="I8274" i="1"/>
  <c r="J8274" i="1"/>
  <c r="K8274" i="1"/>
  <c r="L8274" i="1"/>
  <c r="H8275" i="1"/>
  <c r="I8275" i="1"/>
  <c r="J8275" i="1"/>
  <c r="K8275" i="1"/>
  <c r="L8275" i="1"/>
  <c r="H8276" i="1"/>
  <c r="I8276" i="1"/>
  <c r="J8276" i="1"/>
  <c r="K8276" i="1"/>
  <c r="L8276" i="1"/>
  <c r="H8277" i="1"/>
  <c r="I8277" i="1"/>
  <c r="J8277" i="1"/>
  <c r="K8277" i="1"/>
  <c r="L8277" i="1"/>
  <c r="H8278" i="1"/>
  <c r="I8278" i="1"/>
  <c r="J8278" i="1"/>
  <c r="K8278" i="1"/>
  <c r="L8278" i="1"/>
  <c r="H8279" i="1"/>
  <c r="I8279" i="1"/>
  <c r="J8279" i="1"/>
  <c r="K8279" i="1"/>
  <c r="L8279" i="1"/>
  <c r="H8280" i="1"/>
  <c r="I8280" i="1"/>
  <c r="J8280" i="1"/>
  <c r="K8280" i="1"/>
  <c r="L8280" i="1"/>
  <c r="H8281" i="1"/>
  <c r="I8281" i="1"/>
  <c r="J8281" i="1"/>
  <c r="K8281" i="1"/>
  <c r="L8281" i="1"/>
  <c r="H8282" i="1"/>
  <c r="I8282" i="1"/>
  <c r="J8282" i="1"/>
  <c r="K8282" i="1"/>
  <c r="L8282" i="1"/>
  <c r="H8283" i="1"/>
  <c r="I8283" i="1"/>
  <c r="J8283" i="1"/>
  <c r="K8283" i="1"/>
  <c r="L8283" i="1"/>
  <c r="H8284" i="1"/>
  <c r="I8284" i="1"/>
  <c r="J8284" i="1"/>
  <c r="K8284" i="1"/>
  <c r="L8284" i="1"/>
  <c r="H8285" i="1"/>
  <c r="I8285" i="1"/>
  <c r="J8285" i="1"/>
  <c r="K8285" i="1"/>
  <c r="L8285" i="1"/>
  <c r="H8286" i="1"/>
  <c r="I8286" i="1"/>
  <c r="J8286" i="1"/>
  <c r="K8286" i="1"/>
  <c r="L8286" i="1"/>
  <c r="H8287" i="1"/>
  <c r="I8287" i="1"/>
  <c r="J8287" i="1"/>
  <c r="K8287" i="1"/>
  <c r="L8287" i="1"/>
  <c r="H8288" i="1"/>
  <c r="I8288" i="1"/>
  <c r="J8288" i="1"/>
  <c r="K8288" i="1"/>
  <c r="L8288" i="1"/>
  <c r="H8289" i="1"/>
  <c r="I8289" i="1"/>
  <c r="J8289" i="1"/>
  <c r="K8289" i="1"/>
  <c r="L8289" i="1"/>
  <c r="H8290" i="1"/>
  <c r="I8290" i="1"/>
  <c r="J8290" i="1"/>
  <c r="K8290" i="1"/>
  <c r="L8290" i="1"/>
  <c r="H8291" i="1"/>
  <c r="I8291" i="1"/>
  <c r="J8291" i="1"/>
  <c r="K8291" i="1"/>
  <c r="L8291" i="1"/>
  <c r="H8292" i="1"/>
  <c r="I8292" i="1"/>
  <c r="J8292" i="1"/>
  <c r="K8292" i="1"/>
  <c r="L8292" i="1"/>
  <c r="H8293" i="1"/>
  <c r="I8293" i="1"/>
  <c r="J8293" i="1"/>
  <c r="K8293" i="1"/>
  <c r="L8293" i="1"/>
  <c r="H8294" i="1"/>
  <c r="I8294" i="1"/>
  <c r="J8294" i="1"/>
  <c r="K8294" i="1"/>
  <c r="L8294" i="1"/>
  <c r="H8295" i="1"/>
  <c r="I8295" i="1"/>
  <c r="J8295" i="1"/>
  <c r="K8295" i="1"/>
  <c r="L8295" i="1"/>
  <c r="H8296" i="1"/>
  <c r="I8296" i="1"/>
  <c r="J8296" i="1"/>
  <c r="K8296" i="1"/>
  <c r="L8296" i="1"/>
  <c r="H8297" i="1"/>
  <c r="I8297" i="1"/>
  <c r="J8297" i="1"/>
  <c r="K8297" i="1"/>
  <c r="L8297" i="1"/>
  <c r="H8298" i="1"/>
  <c r="I8298" i="1"/>
  <c r="J8298" i="1"/>
  <c r="K8298" i="1"/>
  <c r="L8298" i="1"/>
  <c r="H8299" i="1"/>
  <c r="I8299" i="1"/>
  <c r="J8299" i="1"/>
  <c r="K8299" i="1"/>
  <c r="L8299" i="1"/>
  <c r="H8300" i="1"/>
  <c r="I8300" i="1"/>
  <c r="J8300" i="1"/>
  <c r="K8300" i="1"/>
  <c r="L8300" i="1"/>
  <c r="H8301" i="1"/>
  <c r="I8301" i="1"/>
  <c r="J8301" i="1"/>
  <c r="K8301" i="1"/>
  <c r="L8301" i="1"/>
  <c r="H8302" i="1"/>
  <c r="I8302" i="1"/>
  <c r="J8302" i="1"/>
  <c r="K8302" i="1"/>
  <c r="L8302" i="1"/>
  <c r="H8303" i="1"/>
  <c r="I8303" i="1"/>
  <c r="J8303" i="1"/>
  <c r="K8303" i="1"/>
  <c r="L8303" i="1"/>
  <c r="H8304" i="1"/>
  <c r="I8304" i="1"/>
  <c r="J8304" i="1"/>
  <c r="K8304" i="1"/>
  <c r="L8304" i="1"/>
  <c r="H8305" i="1"/>
  <c r="I8305" i="1"/>
  <c r="J8305" i="1"/>
  <c r="K8305" i="1"/>
  <c r="L8305" i="1"/>
  <c r="H8306" i="1"/>
  <c r="I8306" i="1"/>
  <c r="J8306" i="1"/>
  <c r="K8306" i="1"/>
  <c r="L8306" i="1"/>
  <c r="H8307" i="1"/>
  <c r="I8307" i="1"/>
  <c r="J8307" i="1"/>
  <c r="K8307" i="1"/>
  <c r="L8307" i="1"/>
  <c r="H8308" i="1"/>
  <c r="I8308" i="1"/>
  <c r="J8308" i="1"/>
  <c r="K8308" i="1"/>
  <c r="L8308" i="1"/>
  <c r="H8309" i="1"/>
  <c r="I8309" i="1"/>
  <c r="J8309" i="1"/>
  <c r="K8309" i="1"/>
  <c r="L8309" i="1"/>
  <c r="H8310" i="1"/>
  <c r="I8310" i="1"/>
  <c r="J8310" i="1"/>
  <c r="K8310" i="1"/>
  <c r="L8310" i="1"/>
  <c r="H8311" i="1"/>
  <c r="I8311" i="1"/>
  <c r="J8311" i="1"/>
  <c r="K8311" i="1"/>
  <c r="L8311" i="1"/>
  <c r="H8312" i="1"/>
  <c r="I8312" i="1"/>
  <c r="J8312" i="1"/>
  <c r="K8312" i="1"/>
  <c r="L8312" i="1"/>
  <c r="H8313" i="1"/>
  <c r="I8313" i="1"/>
  <c r="J8313" i="1"/>
  <c r="K8313" i="1"/>
  <c r="L8313" i="1"/>
  <c r="H8314" i="1"/>
  <c r="I8314" i="1"/>
  <c r="J8314" i="1"/>
  <c r="K8314" i="1"/>
  <c r="L8314" i="1"/>
  <c r="H8315" i="1"/>
  <c r="I8315" i="1"/>
  <c r="J8315" i="1"/>
  <c r="K8315" i="1"/>
  <c r="L8315" i="1"/>
  <c r="H8316" i="1"/>
  <c r="I8316" i="1"/>
  <c r="J8316" i="1"/>
  <c r="K8316" i="1"/>
  <c r="L8316" i="1"/>
  <c r="H8317" i="1"/>
  <c r="I8317" i="1"/>
  <c r="J8317" i="1"/>
  <c r="K8317" i="1"/>
  <c r="L8317" i="1"/>
  <c r="H8318" i="1"/>
  <c r="I8318" i="1"/>
  <c r="J8318" i="1"/>
  <c r="K8318" i="1"/>
  <c r="L8318" i="1"/>
  <c r="H8319" i="1"/>
  <c r="I8319" i="1"/>
  <c r="J8319" i="1"/>
  <c r="K8319" i="1"/>
  <c r="L8319" i="1"/>
  <c r="H8320" i="1"/>
  <c r="I8320" i="1"/>
  <c r="J8320" i="1"/>
  <c r="K8320" i="1"/>
  <c r="L8320" i="1"/>
  <c r="H8321" i="1"/>
  <c r="I8321" i="1"/>
  <c r="J8321" i="1"/>
  <c r="K8321" i="1"/>
  <c r="L8321" i="1"/>
  <c r="H8322" i="1"/>
  <c r="I8322" i="1"/>
  <c r="J8322" i="1"/>
  <c r="K8322" i="1"/>
  <c r="L8322" i="1"/>
  <c r="H8323" i="1"/>
  <c r="I8323" i="1"/>
  <c r="J8323" i="1"/>
  <c r="K8323" i="1"/>
  <c r="L8323" i="1"/>
  <c r="H8324" i="1"/>
  <c r="I8324" i="1"/>
  <c r="J8324" i="1"/>
  <c r="K8324" i="1"/>
  <c r="L8324" i="1"/>
  <c r="H8325" i="1"/>
  <c r="I8325" i="1"/>
  <c r="J8325" i="1"/>
  <c r="K8325" i="1"/>
  <c r="L8325" i="1"/>
  <c r="H8326" i="1"/>
  <c r="I8326" i="1"/>
  <c r="J8326" i="1"/>
  <c r="K8326" i="1"/>
  <c r="L8326" i="1"/>
  <c r="H8327" i="1"/>
  <c r="I8327" i="1"/>
  <c r="J8327" i="1"/>
  <c r="K8327" i="1"/>
  <c r="L8327" i="1"/>
  <c r="H8328" i="1"/>
  <c r="I8328" i="1"/>
  <c r="J8328" i="1"/>
  <c r="K8328" i="1"/>
  <c r="L8328" i="1"/>
  <c r="H8329" i="1"/>
  <c r="I8329" i="1"/>
  <c r="J8329" i="1"/>
  <c r="K8329" i="1"/>
  <c r="L8329" i="1"/>
  <c r="H8330" i="1"/>
  <c r="I8330" i="1"/>
  <c r="J8330" i="1"/>
  <c r="K8330" i="1"/>
  <c r="L8330" i="1"/>
  <c r="H8331" i="1"/>
  <c r="I8331" i="1"/>
  <c r="J8331" i="1"/>
  <c r="K8331" i="1"/>
  <c r="L8331" i="1"/>
  <c r="H8332" i="1"/>
  <c r="I8332" i="1"/>
  <c r="J8332" i="1"/>
  <c r="K8332" i="1"/>
  <c r="L8332" i="1"/>
  <c r="H8333" i="1"/>
  <c r="I8333" i="1"/>
  <c r="J8333" i="1"/>
  <c r="K8333" i="1"/>
  <c r="L8333" i="1"/>
  <c r="H8334" i="1"/>
  <c r="I8334" i="1"/>
  <c r="J8334" i="1"/>
  <c r="K8334" i="1"/>
  <c r="L8334" i="1"/>
  <c r="H8335" i="1"/>
  <c r="I8335" i="1"/>
  <c r="J8335" i="1"/>
  <c r="K8335" i="1"/>
  <c r="L8335" i="1"/>
  <c r="H8336" i="1"/>
  <c r="I8336" i="1"/>
  <c r="J8336" i="1"/>
  <c r="K8336" i="1"/>
  <c r="L8336" i="1"/>
  <c r="H8337" i="1"/>
  <c r="I8337" i="1"/>
  <c r="J8337" i="1"/>
  <c r="K8337" i="1"/>
  <c r="L8337" i="1"/>
  <c r="H8338" i="1"/>
  <c r="I8338" i="1"/>
  <c r="J8338" i="1"/>
  <c r="K8338" i="1"/>
  <c r="L8338" i="1"/>
  <c r="H8339" i="1"/>
  <c r="I8339" i="1"/>
  <c r="J8339" i="1"/>
  <c r="K8339" i="1"/>
  <c r="L8339" i="1"/>
  <c r="H8340" i="1"/>
  <c r="I8340" i="1"/>
  <c r="J8340" i="1"/>
  <c r="K8340" i="1"/>
  <c r="L8340" i="1"/>
  <c r="H8341" i="1"/>
  <c r="I8341" i="1"/>
  <c r="J8341" i="1"/>
  <c r="K8341" i="1"/>
  <c r="L8341" i="1"/>
  <c r="H8342" i="1"/>
  <c r="I8342" i="1"/>
  <c r="J8342" i="1"/>
  <c r="K8342" i="1"/>
  <c r="L8342" i="1"/>
  <c r="H8343" i="1"/>
  <c r="I8343" i="1"/>
  <c r="J8343" i="1"/>
  <c r="K8343" i="1"/>
  <c r="L8343" i="1"/>
  <c r="H8344" i="1"/>
  <c r="I8344" i="1"/>
  <c r="J8344" i="1"/>
  <c r="K8344" i="1"/>
  <c r="L8344" i="1"/>
  <c r="H8345" i="1"/>
  <c r="I8345" i="1"/>
  <c r="J8345" i="1"/>
  <c r="K8345" i="1"/>
  <c r="L8345" i="1"/>
  <c r="H8346" i="1"/>
  <c r="I8346" i="1"/>
  <c r="J8346" i="1"/>
  <c r="K8346" i="1"/>
  <c r="L8346" i="1"/>
  <c r="H8347" i="1"/>
  <c r="I8347" i="1"/>
  <c r="J8347" i="1"/>
  <c r="K8347" i="1"/>
  <c r="L8347" i="1"/>
  <c r="H8348" i="1"/>
  <c r="I8348" i="1"/>
  <c r="J8348" i="1"/>
  <c r="K8348" i="1"/>
  <c r="L8348" i="1"/>
  <c r="H8349" i="1"/>
  <c r="I8349" i="1"/>
  <c r="J8349" i="1"/>
  <c r="K8349" i="1"/>
  <c r="L8349" i="1"/>
  <c r="H8350" i="1"/>
  <c r="I8350" i="1"/>
  <c r="J8350" i="1"/>
  <c r="K8350" i="1"/>
  <c r="L8350" i="1"/>
  <c r="H8351" i="1"/>
  <c r="I8351" i="1"/>
  <c r="J8351" i="1"/>
  <c r="K8351" i="1"/>
  <c r="L8351" i="1"/>
  <c r="H8352" i="1"/>
  <c r="I8352" i="1"/>
  <c r="J8352" i="1"/>
  <c r="K8352" i="1"/>
  <c r="L8352" i="1"/>
  <c r="H8353" i="1"/>
  <c r="I8353" i="1"/>
  <c r="J8353" i="1"/>
  <c r="K8353" i="1"/>
  <c r="L8353" i="1"/>
  <c r="H8354" i="1"/>
  <c r="I8354" i="1"/>
  <c r="J8354" i="1"/>
  <c r="K8354" i="1"/>
  <c r="L8354" i="1"/>
  <c r="H8355" i="1"/>
  <c r="I8355" i="1"/>
  <c r="J8355" i="1"/>
  <c r="K8355" i="1"/>
  <c r="L8355" i="1"/>
  <c r="H8356" i="1"/>
  <c r="I8356" i="1"/>
  <c r="J8356" i="1"/>
  <c r="K8356" i="1"/>
  <c r="L8356" i="1"/>
  <c r="H8357" i="1"/>
  <c r="I8357" i="1"/>
  <c r="J8357" i="1"/>
  <c r="K8357" i="1"/>
  <c r="L8357" i="1"/>
  <c r="H8358" i="1"/>
  <c r="I8358" i="1"/>
  <c r="J8358" i="1"/>
  <c r="K8358" i="1"/>
  <c r="L8358" i="1"/>
  <c r="H8359" i="1"/>
  <c r="I8359" i="1"/>
  <c r="J8359" i="1"/>
  <c r="K8359" i="1"/>
  <c r="L8359" i="1"/>
  <c r="H8360" i="1"/>
  <c r="I8360" i="1"/>
  <c r="J8360" i="1"/>
  <c r="K8360" i="1"/>
  <c r="L8360" i="1"/>
  <c r="H8361" i="1"/>
  <c r="I8361" i="1"/>
  <c r="J8361" i="1"/>
  <c r="K8361" i="1"/>
  <c r="L8361" i="1"/>
  <c r="H8362" i="1"/>
  <c r="I8362" i="1"/>
  <c r="J8362" i="1"/>
  <c r="K8362" i="1"/>
  <c r="L8362" i="1"/>
  <c r="H8363" i="1"/>
  <c r="I8363" i="1"/>
  <c r="J8363" i="1"/>
  <c r="K8363" i="1"/>
  <c r="L8363" i="1"/>
  <c r="H8364" i="1"/>
  <c r="I8364" i="1"/>
  <c r="J8364" i="1"/>
  <c r="K8364" i="1"/>
  <c r="L8364" i="1"/>
  <c r="H8365" i="1"/>
  <c r="I8365" i="1"/>
  <c r="J8365" i="1"/>
  <c r="K8365" i="1"/>
  <c r="L8365" i="1"/>
  <c r="H8366" i="1"/>
  <c r="I8366" i="1"/>
  <c r="J8366" i="1"/>
  <c r="K8366" i="1"/>
  <c r="L8366" i="1"/>
  <c r="H8367" i="1"/>
  <c r="I8367" i="1"/>
  <c r="J8367" i="1"/>
  <c r="K8367" i="1"/>
  <c r="L8367" i="1"/>
  <c r="H8368" i="1"/>
  <c r="I8368" i="1"/>
  <c r="J8368" i="1"/>
  <c r="K8368" i="1"/>
  <c r="L8368" i="1"/>
  <c r="H8369" i="1"/>
  <c r="I8369" i="1"/>
  <c r="J8369" i="1"/>
  <c r="K8369" i="1"/>
  <c r="L8369" i="1"/>
  <c r="H8370" i="1"/>
  <c r="I8370" i="1"/>
  <c r="J8370" i="1"/>
  <c r="K8370" i="1"/>
  <c r="L8370" i="1"/>
  <c r="H8371" i="1"/>
  <c r="I8371" i="1"/>
  <c r="J8371" i="1"/>
  <c r="K8371" i="1"/>
  <c r="L8371" i="1"/>
  <c r="H8372" i="1"/>
  <c r="I8372" i="1"/>
  <c r="J8372" i="1"/>
  <c r="K8372" i="1"/>
  <c r="L8372" i="1"/>
  <c r="H8373" i="1"/>
  <c r="I8373" i="1"/>
  <c r="J8373" i="1"/>
  <c r="K8373" i="1"/>
  <c r="L8373" i="1"/>
  <c r="H8374" i="1"/>
  <c r="I8374" i="1"/>
  <c r="J8374" i="1"/>
  <c r="K8374" i="1"/>
  <c r="L8374" i="1"/>
  <c r="H8375" i="1"/>
  <c r="I8375" i="1"/>
  <c r="J8375" i="1"/>
  <c r="K8375" i="1"/>
  <c r="L8375" i="1"/>
  <c r="H8376" i="1"/>
  <c r="I8376" i="1"/>
  <c r="J8376" i="1"/>
  <c r="K8376" i="1"/>
  <c r="L8376" i="1"/>
  <c r="H8377" i="1"/>
  <c r="I8377" i="1"/>
  <c r="J8377" i="1"/>
  <c r="K8377" i="1"/>
  <c r="L8377" i="1"/>
  <c r="H8378" i="1"/>
  <c r="I8378" i="1"/>
  <c r="J8378" i="1"/>
  <c r="K8378" i="1"/>
  <c r="L8378" i="1"/>
  <c r="H8379" i="1"/>
  <c r="I8379" i="1"/>
  <c r="J8379" i="1"/>
  <c r="K8379" i="1"/>
  <c r="L8379" i="1"/>
  <c r="H8380" i="1"/>
  <c r="I8380" i="1"/>
  <c r="J8380" i="1"/>
  <c r="K8380" i="1"/>
  <c r="L8380" i="1"/>
  <c r="H8381" i="1"/>
  <c r="I8381" i="1"/>
  <c r="J8381" i="1"/>
  <c r="K8381" i="1"/>
  <c r="L8381" i="1"/>
  <c r="H8382" i="1"/>
  <c r="I8382" i="1"/>
  <c r="J8382" i="1"/>
  <c r="K8382" i="1"/>
  <c r="L8382" i="1"/>
  <c r="H8383" i="1"/>
  <c r="I8383" i="1"/>
  <c r="J8383" i="1"/>
  <c r="K8383" i="1"/>
  <c r="L8383" i="1"/>
  <c r="H8384" i="1"/>
  <c r="I8384" i="1"/>
  <c r="J8384" i="1"/>
  <c r="K8384" i="1"/>
  <c r="L8384" i="1"/>
  <c r="H8385" i="1"/>
  <c r="I8385" i="1"/>
  <c r="J8385" i="1"/>
  <c r="K8385" i="1"/>
  <c r="L8385" i="1"/>
  <c r="H8386" i="1"/>
  <c r="I8386" i="1"/>
  <c r="J8386" i="1"/>
  <c r="K8386" i="1"/>
  <c r="L8386" i="1"/>
  <c r="H8387" i="1"/>
  <c r="I8387" i="1"/>
  <c r="J8387" i="1"/>
  <c r="K8387" i="1"/>
  <c r="L8387" i="1"/>
  <c r="H8388" i="1"/>
  <c r="I8388" i="1"/>
  <c r="J8388" i="1"/>
  <c r="K8388" i="1"/>
  <c r="L8388" i="1"/>
  <c r="H8389" i="1"/>
  <c r="I8389" i="1"/>
  <c r="J8389" i="1"/>
  <c r="K8389" i="1"/>
  <c r="L8389" i="1"/>
  <c r="H8390" i="1"/>
  <c r="I8390" i="1"/>
  <c r="J8390" i="1"/>
  <c r="K8390" i="1"/>
  <c r="L8390" i="1"/>
  <c r="H8391" i="1"/>
  <c r="I8391" i="1"/>
  <c r="J8391" i="1"/>
  <c r="K8391" i="1"/>
  <c r="L8391" i="1"/>
  <c r="H8392" i="1"/>
  <c r="I8392" i="1"/>
  <c r="J8392" i="1"/>
  <c r="K8392" i="1"/>
  <c r="L8392" i="1"/>
  <c r="H8393" i="1"/>
  <c r="I8393" i="1"/>
  <c r="J8393" i="1"/>
  <c r="K8393" i="1"/>
  <c r="L8393" i="1"/>
  <c r="H8394" i="1"/>
  <c r="I8394" i="1"/>
  <c r="J8394" i="1"/>
  <c r="K8394" i="1"/>
  <c r="L8394" i="1"/>
  <c r="H8395" i="1"/>
  <c r="I8395" i="1"/>
  <c r="J8395" i="1"/>
  <c r="K8395" i="1"/>
  <c r="L8395" i="1"/>
  <c r="H8396" i="1"/>
  <c r="I8396" i="1"/>
  <c r="J8396" i="1"/>
  <c r="K8396" i="1"/>
  <c r="L8396" i="1"/>
  <c r="H8397" i="1"/>
  <c r="I8397" i="1"/>
  <c r="J8397" i="1"/>
  <c r="K8397" i="1"/>
  <c r="L8397" i="1"/>
  <c r="H8398" i="1"/>
  <c r="I8398" i="1"/>
  <c r="J8398" i="1"/>
  <c r="K8398" i="1"/>
  <c r="L8398" i="1"/>
  <c r="H8399" i="1"/>
  <c r="I8399" i="1"/>
  <c r="J8399" i="1"/>
  <c r="K8399" i="1"/>
  <c r="L8399" i="1"/>
  <c r="H8400" i="1"/>
  <c r="I8400" i="1"/>
  <c r="J8400" i="1"/>
  <c r="K8400" i="1"/>
  <c r="L8400" i="1"/>
  <c r="H8401" i="1"/>
  <c r="I8401" i="1"/>
  <c r="J8401" i="1"/>
  <c r="K8401" i="1"/>
  <c r="L8401" i="1"/>
  <c r="H8402" i="1"/>
  <c r="I8402" i="1"/>
  <c r="J8402" i="1"/>
  <c r="K8402" i="1"/>
  <c r="L8402" i="1"/>
  <c r="H8403" i="1"/>
  <c r="I8403" i="1"/>
  <c r="J8403" i="1"/>
  <c r="K8403" i="1"/>
  <c r="L8403" i="1"/>
  <c r="H8404" i="1"/>
  <c r="I8404" i="1"/>
  <c r="J8404" i="1"/>
  <c r="K8404" i="1"/>
  <c r="L8404" i="1"/>
  <c r="H8405" i="1"/>
  <c r="I8405" i="1"/>
  <c r="J8405" i="1"/>
  <c r="K8405" i="1"/>
  <c r="L8405" i="1"/>
  <c r="H8406" i="1"/>
  <c r="I8406" i="1"/>
  <c r="J8406" i="1"/>
  <c r="K8406" i="1"/>
  <c r="L8406" i="1"/>
  <c r="H8407" i="1"/>
  <c r="I8407" i="1"/>
  <c r="J8407" i="1"/>
  <c r="K8407" i="1"/>
  <c r="L8407" i="1"/>
  <c r="H8408" i="1"/>
  <c r="I8408" i="1"/>
  <c r="J8408" i="1"/>
  <c r="K8408" i="1"/>
  <c r="L8408" i="1"/>
  <c r="H8409" i="1"/>
  <c r="I8409" i="1"/>
  <c r="J8409" i="1"/>
  <c r="K8409" i="1"/>
  <c r="L8409" i="1"/>
  <c r="H8410" i="1"/>
  <c r="I8410" i="1"/>
  <c r="J8410" i="1"/>
  <c r="K8410" i="1"/>
  <c r="L8410" i="1"/>
  <c r="H8411" i="1"/>
  <c r="I8411" i="1"/>
  <c r="J8411" i="1"/>
  <c r="K8411" i="1"/>
  <c r="L8411" i="1"/>
  <c r="H8412" i="1"/>
  <c r="I8412" i="1"/>
  <c r="J8412" i="1"/>
  <c r="K8412" i="1"/>
  <c r="L8412" i="1"/>
  <c r="H8413" i="1"/>
  <c r="I8413" i="1"/>
  <c r="J8413" i="1"/>
  <c r="K8413" i="1"/>
  <c r="L8413" i="1"/>
  <c r="H8414" i="1"/>
  <c r="I8414" i="1"/>
  <c r="J8414" i="1"/>
  <c r="K8414" i="1"/>
  <c r="L8414" i="1"/>
  <c r="H8415" i="1"/>
  <c r="I8415" i="1"/>
  <c r="J8415" i="1"/>
  <c r="K8415" i="1"/>
  <c r="L8415" i="1"/>
  <c r="H8416" i="1"/>
  <c r="I8416" i="1"/>
  <c r="J8416" i="1"/>
  <c r="K8416" i="1"/>
  <c r="L8416" i="1"/>
  <c r="H8417" i="1"/>
  <c r="I8417" i="1"/>
  <c r="J8417" i="1"/>
  <c r="K8417" i="1"/>
  <c r="L8417" i="1"/>
  <c r="H8418" i="1"/>
  <c r="I8418" i="1"/>
  <c r="J8418" i="1"/>
  <c r="K8418" i="1"/>
  <c r="L8418" i="1"/>
  <c r="H8419" i="1"/>
  <c r="I8419" i="1"/>
  <c r="J8419" i="1"/>
  <c r="K8419" i="1"/>
  <c r="L8419" i="1"/>
  <c r="H8420" i="1"/>
  <c r="I8420" i="1"/>
  <c r="J8420" i="1"/>
  <c r="K8420" i="1"/>
  <c r="L8420" i="1"/>
  <c r="H8421" i="1"/>
  <c r="I8421" i="1"/>
  <c r="J8421" i="1"/>
  <c r="K8421" i="1"/>
  <c r="L8421" i="1"/>
  <c r="H8422" i="1"/>
  <c r="I8422" i="1"/>
  <c r="J8422" i="1"/>
  <c r="K8422" i="1"/>
  <c r="L8422" i="1"/>
  <c r="H8423" i="1"/>
  <c r="I8423" i="1"/>
  <c r="J8423" i="1"/>
  <c r="K8423" i="1"/>
  <c r="L8423" i="1"/>
  <c r="H8424" i="1"/>
  <c r="I8424" i="1"/>
  <c r="J8424" i="1"/>
  <c r="K8424" i="1"/>
  <c r="L8424" i="1"/>
  <c r="H8425" i="1"/>
  <c r="I8425" i="1"/>
  <c r="J8425" i="1"/>
  <c r="K8425" i="1"/>
  <c r="L8425" i="1"/>
  <c r="H8426" i="1"/>
  <c r="I8426" i="1"/>
  <c r="J8426" i="1"/>
  <c r="K8426" i="1"/>
  <c r="L8426" i="1"/>
  <c r="H8427" i="1"/>
  <c r="I8427" i="1"/>
  <c r="J8427" i="1"/>
  <c r="K8427" i="1"/>
  <c r="L8427" i="1"/>
  <c r="H8428" i="1"/>
  <c r="I8428" i="1"/>
  <c r="J8428" i="1"/>
  <c r="K8428" i="1"/>
  <c r="L8428" i="1"/>
  <c r="H8429" i="1"/>
  <c r="I8429" i="1"/>
  <c r="J8429" i="1"/>
  <c r="K8429" i="1"/>
  <c r="L8429" i="1"/>
  <c r="H8430" i="1"/>
  <c r="I8430" i="1"/>
  <c r="J8430" i="1"/>
  <c r="K8430" i="1"/>
  <c r="L8430" i="1"/>
  <c r="H8431" i="1"/>
  <c r="I8431" i="1"/>
  <c r="J8431" i="1"/>
  <c r="K8431" i="1"/>
  <c r="L8431" i="1"/>
  <c r="H8432" i="1"/>
  <c r="I8432" i="1"/>
  <c r="J8432" i="1"/>
  <c r="K8432" i="1"/>
  <c r="L8432" i="1"/>
  <c r="H8433" i="1"/>
  <c r="I8433" i="1"/>
  <c r="J8433" i="1"/>
  <c r="K8433" i="1"/>
  <c r="L8433" i="1"/>
  <c r="H8434" i="1"/>
  <c r="I8434" i="1"/>
  <c r="J8434" i="1"/>
  <c r="K8434" i="1"/>
  <c r="L8434" i="1"/>
  <c r="H8435" i="1"/>
  <c r="I8435" i="1"/>
  <c r="J8435" i="1"/>
  <c r="K8435" i="1"/>
  <c r="L8435" i="1"/>
  <c r="H8436" i="1"/>
  <c r="I8436" i="1"/>
  <c r="J8436" i="1"/>
  <c r="K8436" i="1"/>
  <c r="L8436" i="1"/>
  <c r="H8437" i="1"/>
  <c r="I8437" i="1"/>
  <c r="J8437" i="1"/>
  <c r="K8437" i="1"/>
  <c r="L8437" i="1"/>
  <c r="H8438" i="1"/>
  <c r="I8438" i="1"/>
  <c r="J8438" i="1"/>
  <c r="K8438" i="1"/>
  <c r="L8438" i="1"/>
  <c r="H8439" i="1"/>
  <c r="I8439" i="1"/>
  <c r="J8439" i="1"/>
  <c r="K8439" i="1"/>
  <c r="L8439" i="1"/>
  <c r="H8440" i="1"/>
  <c r="I8440" i="1"/>
  <c r="J8440" i="1"/>
  <c r="K8440" i="1"/>
  <c r="L8440" i="1"/>
  <c r="H8441" i="1"/>
  <c r="I8441" i="1"/>
  <c r="J8441" i="1"/>
  <c r="K8441" i="1"/>
  <c r="L8441" i="1"/>
  <c r="H8442" i="1"/>
  <c r="I8442" i="1"/>
  <c r="J8442" i="1"/>
  <c r="K8442" i="1"/>
  <c r="L8442" i="1"/>
  <c r="H8443" i="1"/>
  <c r="I8443" i="1"/>
  <c r="J8443" i="1"/>
  <c r="K8443" i="1"/>
  <c r="L8443" i="1"/>
  <c r="H8444" i="1"/>
  <c r="I8444" i="1"/>
  <c r="J8444" i="1"/>
  <c r="K8444" i="1"/>
  <c r="L8444" i="1"/>
  <c r="H8445" i="1"/>
  <c r="I8445" i="1"/>
  <c r="J8445" i="1"/>
  <c r="K8445" i="1"/>
  <c r="L8445" i="1"/>
  <c r="H8446" i="1"/>
  <c r="I8446" i="1"/>
  <c r="J8446" i="1"/>
  <c r="K8446" i="1"/>
  <c r="L8446" i="1"/>
  <c r="H8447" i="1"/>
  <c r="I8447" i="1"/>
  <c r="J8447" i="1"/>
  <c r="K8447" i="1"/>
  <c r="L8447" i="1"/>
  <c r="H8448" i="1"/>
  <c r="I8448" i="1"/>
  <c r="J8448" i="1"/>
  <c r="K8448" i="1"/>
  <c r="L8448" i="1"/>
  <c r="H8449" i="1"/>
  <c r="I8449" i="1"/>
  <c r="J8449" i="1"/>
  <c r="K8449" i="1"/>
  <c r="L8449" i="1"/>
  <c r="H8450" i="1"/>
  <c r="I8450" i="1"/>
  <c r="J8450" i="1"/>
  <c r="K8450" i="1"/>
  <c r="L8450" i="1"/>
  <c r="H8451" i="1"/>
  <c r="I8451" i="1"/>
  <c r="J8451" i="1"/>
  <c r="K8451" i="1"/>
  <c r="L8451" i="1"/>
  <c r="H8452" i="1"/>
  <c r="I8452" i="1"/>
  <c r="J8452" i="1"/>
  <c r="K8452" i="1"/>
  <c r="L8452" i="1"/>
  <c r="H8453" i="1"/>
  <c r="I8453" i="1"/>
  <c r="J8453" i="1"/>
  <c r="K8453" i="1"/>
  <c r="L8453" i="1"/>
  <c r="H8454" i="1"/>
  <c r="I8454" i="1"/>
  <c r="J8454" i="1"/>
  <c r="K8454" i="1"/>
  <c r="L8454" i="1"/>
  <c r="H8455" i="1"/>
  <c r="I8455" i="1"/>
  <c r="J8455" i="1"/>
  <c r="K8455" i="1"/>
  <c r="L8455" i="1"/>
  <c r="H8456" i="1"/>
  <c r="I8456" i="1"/>
  <c r="J8456" i="1"/>
  <c r="K8456" i="1"/>
  <c r="L8456" i="1"/>
  <c r="H8457" i="1"/>
  <c r="I8457" i="1"/>
  <c r="J8457" i="1"/>
  <c r="K8457" i="1"/>
  <c r="L8457" i="1"/>
  <c r="H8458" i="1"/>
  <c r="I8458" i="1"/>
  <c r="J8458" i="1"/>
  <c r="K8458" i="1"/>
  <c r="L8458" i="1"/>
  <c r="H8459" i="1"/>
  <c r="I8459" i="1"/>
  <c r="J8459" i="1"/>
  <c r="K8459" i="1"/>
  <c r="L8459" i="1"/>
  <c r="H8460" i="1"/>
  <c r="I8460" i="1"/>
  <c r="J8460" i="1"/>
  <c r="K8460" i="1"/>
  <c r="L8460" i="1"/>
  <c r="H8461" i="1"/>
  <c r="I8461" i="1"/>
  <c r="J8461" i="1"/>
  <c r="K8461" i="1"/>
  <c r="L8461" i="1"/>
  <c r="H8462" i="1"/>
  <c r="I8462" i="1"/>
  <c r="J8462" i="1"/>
  <c r="K8462" i="1"/>
  <c r="L8462" i="1"/>
  <c r="H8463" i="1"/>
  <c r="I8463" i="1"/>
  <c r="J8463" i="1"/>
  <c r="K8463" i="1"/>
  <c r="L8463" i="1"/>
  <c r="H8464" i="1"/>
  <c r="I8464" i="1"/>
  <c r="J8464" i="1"/>
  <c r="K8464" i="1"/>
  <c r="L8464" i="1"/>
  <c r="H8465" i="1"/>
  <c r="I8465" i="1"/>
  <c r="J8465" i="1"/>
  <c r="K8465" i="1"/>
  <c r="L8465" i="1"/>
  <c r="H8466" i="1"/>
  <c r="I8466" i="1"/>
  <c r="J8466" i="1"/>
  <c r="K8466" i="1"/>
  <c r="L8466" i="1"/>
  <c r="H8467" i="1"/>
  <c r="I8467" i="1"/>
  <c r="J8467" i="1"/>
  <c r="K8467" i="1"/>
  <c r="L8467" i="1"/>
  <c r="H8468" i="1"/>
  <c r="I8468" i="1"/>
  <c r="J8468" i="1"/>
  <c r="K8468" i="1"/>
  <c r="L8468" i="1"/>
  <c r="H8469" i="1"/>
  <c r="I8469" i="1"/>
  <c r="J8469" i="1"/>
  <c r="K8469" i="1"/>
  <c r="L8469" i="1"/>
  <c r="H8470" i="1"/>
  <c r="I8470" i="1"/>
  <c r="J8470" i="1"/>
  <c r="K8470" i="1"/>
  <c r="L8470" i="1"/>
  <c r="H8471" i="1"/>
  <c r="I8471" i="1"/>
  <c r="J8471" i="1"/>
  <c r="K8471" i="1"/>
  <c r="L8471" i="1"/>
  <c r="H8472" i="1"/>
  <c r="I8472" i="1"/>
  <c r="J8472" i="1"/>
  <c r="K8472" i="1"/>
  <c r="L8472" i="1"/>
  <c r="H8473" i="1"/>
  <c r="I8473" i="1"/>
  <c r="J8473" i="1"/>
  <c r="K8473" i="1"/>
  <c r="L8473" i="1"/>
  <c r="H8474" i="1"/>
  <c r="I8474" i="1"/>
  <c r="J8474" i="1"/>
  <c r="K8474" i="1"/>
  <c r="L8474" i="1"/>
  <c r="H8475" i="1"/>
  <c r="I8475" i="1"/>
  <c r="J8475" i="1"/>
  <c r="K8475" i="1"/>
  <c r="L8475" i="1"/>
  <c r="H8476" i="1"/>
  <c r="I8476" i="1"/>
  <c r="J8476" i="1"/>
  <c r="K8476" i="1"/>
  <c r="L8476" i="1"/>
  <c r="H8477" i="1"/>
  <c r="I8477" i="1"/>
  <c r="J8477" i="1"/>
  <c r="K8477" i="1"/>
  <c r="L8477" i="1"/>
  <c r="H8478" i="1"/>
  <c r="I8478" i="1"/>
  <c r="J8478" i="1"/>
  <c r="K8478" i="1"/>
  <c r="L8478" i="1"/>
  <c r="H8479" i="1"/>
  <c r="I8479" i="1"/>
  <c r="J8479" i="1"/>
  <c r="K8479" i="1"/>
  <c r="L8479" i="1"/>
  <c r="H8480" i="1"/>
  <c r="I8480" i="1"/>
  <c r="J8480" i="1"/>
  <c r="K8480" i="1"/>
  <c r="L8480" i="1"/>
  <c r="H8481" i="1"/>
  <c r="I8481" i="1"/>
  <c r="J8481" i="1"/>
  <c r="K8481" i="1"/>
  <c r="L8481" i="1"/>
  <c r="H8482" i="1"/>
  <c r="I8482" i="1"/>
  <c r="J8482" i="1"/>
  <c r="K8482" i="1"/>
  <c r="L8482" i="1"/>
  <c r="H8483" i="1"/>
  <c r="I8483" i="1"/>
  <c r="J8483" i="1"/>
  <c r="K8483" i="1"/>
  <c r="L8483" i="1"/>
  <c r="H8484" i="1"/>
  <c r="I8484" i="1"/>
  <c r="J8484" i="1"/>
  <c r="K8484" i="1"/>
  <c r="L8484" i="1"/>
  <c r="H8485" i="1"/>
  <c r="I8485" i="1"/>
  <c r="J8485" i="1"/>
  <c r="K8485" i="1"/>
  <c r="L8485" i="1"/>
  <c r="H8486" i="1"/>
  <c r="I8486" i="1"/>
  <c r="J8486" i="1"/>
  <c r="K8486" i="1"/>
  <c r="L8486" i="1"/>
  <c r="H8487" i="1"/>
  <c r="I8487" i="1"/>
  <c r="J8487" i="1"/>
  <c r="K8487" i="1"/>
  <c r="L8487" i="1"/>
  <c r="H8488" i="1"/>
  <c r="I8488" i="1"/>
  <c r="J8488" i="1"/>
  <c r="K8488" i="1"/>
  <c r="L8488" i="1"/>
  <c r="H8489" i="1"/>
  <c r="I8489" i="1"/>
  <c r="J8489" i="1"/>
  <c r="K8489" i="1"/>
  <c r="L8489" i="1"/>
  <c r="H8490" i="1"/>
  <c r="I8490" i="1"/>
  <c r="J8490" i="1"/>
  <c r="K8490" i="1"/>
  <c r="L8490" i="1"/>
  <c r="H8491" i="1"/>
  <c r="I8491" i="1"/>
  <c r="J8491" i="1"/>
  <c r="K8491" i="1"/>
  <c r="L8491" i="1"/>
  <c r="H8492" i="1"/>
  <c r="I8492" i="1"/>
  <c r="J8492" i="1"/>
  <c r="K8492" i="1"/>
  <c r="L8492" i="1"/>
  <c r="H8493" i="1"/>
  <c r="I8493" i="1"/>
  <c r="J8493" i="1"/>
  <c r="K8493" i="1"/>
  <c r="L8493" i="1"/>
  <c r="H8494" i="1"/>
  <c r="I8494" i="1"/>
  <c r="J8494" i="1"/>
  <c r="K8494" i="1"/>
  <c r="L8494" i="1"/>
  <c r="H8495" i="1"/>
  <c r="I8495" i="1"/>
  <c r="J8495" i="1"/>
  <c r="K8495" i="1"/>
  <c r="L8495" i="1"/>
  <c r="H8496" i="1"/>
  <c r="I8496" i="1"/>
  <c r="J8496" i="1"/>
  <c r="K8496" i="1"/>
  <c r="L8496" i="1"/>
  <c r="H8497" i="1"/>
  <c r="I8497" i="1"/>
  <c r="J8497" i="1"/>
  <c r="K8497" i="1"/>
  <c r="L8497" i="1"/>
  <c r="H8498" i="1"/>
  <c r="I8498" i="1"/>
  <c r="J8498" i="1"/>
  <c r="K8498" i="1"/>
  <c r="L8498" i="1"/>
  <c r="H8499" i="1"/>
  <c r="I8499" i="1"/>
  <c r="J8499" i="1"/>
  <c r="K8499" i="1"/>
  <c r="L8499" i="1"/>
  <c r="H8500" i="1"/>
  <c r="I8500" i="1"/>
  <c r="J8500" i="1"/>
  <c r="K8500" i="1"/>
  <c r="L8500" i="1"/>
  <c r="H8501" i="1"/>
  <c r="I8501" i="1"/>
  <c r="J8501" i="1"/>
  <c r="K8501" i="1"/>
  <c r="L8501" i="1"/>
  <c r="H8502" i="1"/>
  <c r="I8502" i="1"/>
  <c r="J8502" i="1"/>
  <c r="K8502" i="1"/>
  <c r="L8502" i="1"/>
  <c r="H8503" i="1"/>
  <c r="I8503" i="1"/>
  <c r="J8503" i="1"/>
  <c r="K8503" i="1"/>
  <c r="L8503" i="1"/>
  <c r="H8504" i="1"/>
  <c r="I8504" i="1"/>
  <c r="J8504" i="1"/>
  <c r="K8504" i="1"/>
  <c r="L8504" i="1"/>
  <c r="H8505" i="1"/>
  <c r="I8505" i="1"/>
  <c r="J8505" i="1"/>
  <c r="K8505" i="1"/>
  <c r="L8505" i="1"/>
  <c r="H8506" i="1"/>
  <c r="I8506" i="1"/>
  <c r="J8506" i="1"/>
  <c r="K8506" i="1"/>
  <c r="L8506" i="1"/>
  <c r="H8507" i="1"/>
  <c r="I8507" i="1"/>
  <c r="J8507" i="1"/>
  <c r="K8507" i="1"/>
  <c r="L8507" i="1"/>
  <c r="H8508" i="1"/>
  <c r="I8508" i="1"/>
  <c r="J8508" i="1"/>
  <c r="K8508" i="1"/>
  <c r="L8508" i="1"/>
  <c r="H8509" i="1"/>
  <c r="I8509" i="1"/>
  <c r="J8509" i="1"/>
  <c r="K8509" i="1"/>
  <c r="L8509" i="1"/>
  <c r="H8510" i="1"/>
  <c r="I8510" i="1"/>
  <c r="J8510" i="1"/>
  <c r="K8510" i="1"/>
  <c r="L8510" i="1"/>
  <c r="H8511" i="1"/>
  <c r="I8511" i="1"/>
  <c r="J8511" i="1"/>
  <c r="K8511" i="1"/>
  <c r="L8511" i="1"/>
  <c r="H8512" i="1"/>
  <c r="I8512" i="1"/>
  <c r="J8512" i="1"/>
  <c r="K8512" i="1"/>
  <c r="L8512" i="1"/>
  <c r="H8513" i="1"/>
  <c r="I8513" i="1"/>
  <c r="J8513" i="1"/>
  <c r="K8513" i="1"/>
  <c r="L8513" i="1"/>
  <c r="H8514" i="1"/>
  <c r="I8514" i="1"/>
  <c r="J8514" i="1"/>
  <c r="K8514" i="1"/>
  <c r="L8514" i="1"/>
  <c r="H8515" i="1"/>
  <c r="I8515" i="1"/>
  <c r="J8515" i="1"/>
  <c r="K8515" i="1"/>
  <c r="L8515" i="1"/>
  <c r="H8516" i="1"/>
  <c r="I8516" i="1"/>
  <c r="J8516" i="1"/>
  <c r="K8516" i="1"/>
  <c r="L8516" i="1"/>
  <c r="H8517" i="1"/>
  <c r="I8517" i="1"/>
  <c r="J8517" i="1"/>
  <c r="K8517" i="1"/>
  <c r="L8517" i="1"/>
  <c r="H8518" i="1"/>
  <c r="I8518" i="1"/>
  <c r="J8518" i="1"/>
  <c r="K8518" i="1"/>
  <c r="L8518" i="1"/>
  <c r="H8519" i="1"/>
  <c r="I8519" i="1"/>
  <c r="J8519" i="1"/>
  <c r="K8519" i="1"/>
  <c r="L8519" i="1"/>
  <c r="H8520" i="1"/>
  <c r="I8520" i="1"/>
  <c r="J8520" i="1"/>
  <c r="K8520" i="1"/>
  <c r="L8520" i="1"/>
  <c r="H8521" i="1"/>
  <c r="I8521" i="1"/>
  <c r="J8521" i="1"/>
  <c r="K8521" i="1"/>
  <c r="L8521" i="1"/>
  <c r="H8522" i="1"/>
  <c r="I8522" i="1"/>
  <c r="J8522" i="1"/>
  <c r="K8522" i="1"/>
  <c r="L8522" i="1"/>
  <c r="H8523" i="1"/>
  <c r="I8523" i="1"/>
  <c r="J8523" i="1"/>
  <c r="K8523" i="1"/>
  <c r="L8523" i="1"/>
  <c r="H8524" i="1"/>
  <c r="I8524" i="1"/>
  <c r="J8524" i="1"/>
  <c r="K8524" i="1"/>
  <c r="L8524" i="1"/>
  <c r="H8525" i="1"/>
  <c r="I8525" i="1"/>
  <c r="J8525" i="1"/>
  <c r="K8525" i="1"/>
  <c r="L8525" i="1"/>
  <c r="H8526" i="1"/>
  <c r="I8526" i="1"/>
  <c r="J8526" i="1"/>
  <c r="K8526" i="1"/>
  <c r="L8526" i="1"/>
  <c r="H8527" i="1"/>
  <c r="I8527" i="1"/>
  <c r="J8527" i="1"/>
  <c r="K8527" i="1"/>
  <c r="L8527" i="1"/>
  <c r="H8528" i="1"/>
  <c r="I8528" i="1"/>
  <c r="J8528" i="1"/>
  <c r="K8528" i="1"/>
  <c r="L8528" i="1"/>
  <c r="H8529" i="1"/>
  <c r="I8529" i="1"/>
  <c r="J8529" i="1"/>
  <c r="K8529" i="1"/>
  <c r="L8529" i="1"/>
  <c r="H8530" i="1"/>
  <c r="I8530" i="1"/>
  <c r="J8530" i="1"/>
  <c r="K8530" i="1"/>
  <c r="L8530" i="1"/>
  <c r="H8531" i="1"/>
  <c r="I8531" i="1"/>
  <c r="J8531" i="1"/>
  <c r="K8531" i="1"/>
  <c r="L8531" i="1"/>
  <c r="H8532" i="1"/>
  <c r="I8532" i="1"/>
  <c r="J8532" i="1"/>
  <c r="K8532" i="1"/>
  <c r="L8532" i="1"/>
  <c r="H8533" i="1"/>
  <c r="I8533" i="1"/>
  <c r="J8533" i="1"/>
  <c r="K8533" i="1"/>
  <c r="L8533" i="1"/>
  <c r="H8534" i="1"/>
  <c r="I8534" i="1"/>
  <c r="J8534" i="1"/>
  <c r="K8534" i="1"/>
  <c r="L8534" i="1"/>
  <c r="H8535" i="1"/>
  <c r="I8535" i="1"/>
  <c r="J8535" i="1"/>
  <c r="K8535" i="1"/>
  <c r="L8535" i="1"/>
  <c r="H8536" i="1"/>
  <c r="I8536" i="1"/>
  <c r="J8536" i="1"/>
  <c r="K8536" i="1"/>
  <c r="L8536" i="1"/>
  <c r="H8537" i="1"/>
  <c r="I8537" i="1"/>
  <c r="J8537" i="1"/>
  <c r="K8537" i="1"/>
  <c r="L8537" i="1"/>
  <c r="H8538" i="1"/>
  <c r="I8538" i="1"/>
  <c r="J8538" i="1"/>
  <c r="K8538" i="1"/>
  <c r="L8538" i="1"/>
  <c r="H8539" i="1"/>
  <c r="I8539" i="1"/>
  <c r="J8539" i="1"/>
  <c r="K8539" i="1"/>
  <c r="L8539" i="1"/>
  <c r="H8540" i="1"/>
  <c r="I8540" i="1"/>
  <c r="J8540" i="1"/>
  <c r="K8540" i="1"/>
  <c r="L8540" i="1"/>
  <c r="H8541" i="1"/>
  <c r="I8541" i="1"/>
  <c r="J8541" i="1"/>
  <c r="K8541" i="1"/>
  <c r="L8541" i="1"/>
  <c r="H8542" i="1"/>
  <c r="I8542" i="1"/>
  <c r="J8542" i="1"/>
  <c r="K8542" i="1"/>
  <c r="L8542" i="1"/>
  <c r="H8543" i="1"/>
  <c r="I8543" i="1"/>
  <c r="J8543" i="1"/>
  <c r="K8543" i="1"/>
  <c r="L8543" i="1"/>
  <c r="H8544" i="1"/>
  <c r="I8544" i="1"/>
  <c r="J8544" i="1"/>
  <c r="K8544" i="1"/>
  <c r="L8544" i="1"/>
  <c r="H8545" i="1"/>
  <c r="I8545" i="1"/>
  <c r="J8545" i="1"/>
  <c r="K8545" i="1"/>
  <c r="L8545" i="1"/>
  <c r="H8546" i="1"/>
  <c r="I8546" i="1"/>
  <c r="J8546" i="1"/>
  <c r="K8546" i="1"/>
  <c r="L8546" i="1"/>
  <c r="H8547" i="1"/>
  <c r="I8547" i="1"/>
  <c r="J8547" i="1"/>
  <c r="K8547" i="1"/>
  <c r="L8547" i="1"/>
  <c r="H8548" i="1"/>
  <c r="I8548" i="1"/>
  <c r="J8548" i="1"/>
  <c r="K8548" i="1"/>
  <c r="L8548" i="1"/>
  <c r="H8549" i="1"/>
  <c r="I8549" i="1"/>
  <c r="J8549" i="1"/>
  <c r="K8549" i="1"/>
  <c r="L8549" i="1"/>
  <c r="H8550" i="1"/>
  <c r="I8550" i="1"/>
  <c r="J8550" i="1"/>
  <c r="K8550" i="1"/>
  <c r="L8550" i="1"/>
  <c r="H8551" i="1"/>
  <c r="I8551" i="1"/>
  <c r="J8551" i="1"/>
  <c r="K8551" i="1"/>
  <c r="L8551" i="1"/>
  <c r="H8552" i="1"/>
  <c r="I8552" i="1"/>
  <c r="J8552" i="1"/>
  <c r="K8552" i="1"/>
  <c r="L8552" i="1"/>
  <c r="H8553" i="1"/>
  <c r="I8553" i="1"/>
  <c r="J8553" i="1"/>
  <c r="K8553" i="1"/>
  <c r="L8553" i="1"/>
  <c r="H8554" i="1"/>
  <c r="I8554" i="1"/>
  <c r="J8554" i="1"/>
  <c r="K8554" i="1"/>
  <c r="L8554" i="1"/>
  <c r="H8555" i="1"/>
  <c r="I8555" i="1"/>
  <c r="J8555" i="1"/>
  <c r="K8555" i="1"/>
  <c r="L8555" i="1"/>
  <c r="H8556" i="1"/>
  <c r="I8556" i="1"/>
  <c r="J8556" i="1"/>
  <c r="K8556" i="1"/>
  <c r="L8556" i="1"/>
  <c r="H8557" i="1"/>
  <c r="I8557" i="1"/>
  <c r="J8557" i="1"/>
  <c r="K8557" i="1"/>
  <c r="L8557" i="1"/>
  <c r="H8558" i="1"/>
  <c r="I8558" i="1"/>
  <c r="J8558" i="1"/>
  <c r="K8558" i="1"/>
  <c r="L8558" i="1"/>
  <c r="H8559" i="1"/>
  <c r="I8559" i="1"/>
  <c r="J8559" i="1"/>
  <c r="K8559" i="1"/>
  <c r="L8559" i="1"/>
  <c r="H8560" i="1"/>
  <c r="I8560" i="1"/>
  <c r="J8560" i="1"/>
  <c r="K8560" i="1"/>
  <c r="L8560" i="1"/>
  <c r="H8561" i="1"/>
  <c r="I8561" i="1"/>
  <c r="J8561" i="1"/>
  <c r="K8561" i="1"/>
  <c r="L8561" i="1"/>
  <c r="H8562" i="1"/>
  <c r="I8562" i="1"/>
  <c r="J8562" i="1"/>
  <c r="K8562" i="1"/>
  <c r="L8562" i="1"/>
  <c r="H8563" i="1"/>
  <c r="I8563" i="1"/>
  <c r="J8563" i="1"/>
  <c r="K8563" i="1"/>
  <c r="L8563" i="1"/>
  <c r="H8564" i="1"/>
  <c r="I8564" i="1"/>
  <c r="J8564" i="1"/>
  <c r="K8564" i="1"/>
  <c r="L8564" i="1"/>
  <c r="H8565" i="1"/>
  <c r="I8565" i="1"/>
  <c r="J8565" i="1"/>
  <c r="K8565" i="1"/>
  <c r="L8565" i="1"/>
  <c r="H8566" i="1"/>
  <c r="I8566" i="1"/>
  <c r="J8566" i="1"/>
  <c r="K8566" i="1"/>
  <c r="L8566" i="1"/>
  <c r="H8567" i="1"/>
  <c r="I8567" i="1"/>
  <c r="J8567" i="1"/>
  <c r="K8567" i="1"/>
  <c r="L8567" i="1"/>
  <c r="H8568" i="1"/>
  <c r="I8568" i="1"/>
  <c r="J8568" i="1"/>
  <c r="K8568" i="1"/>
  <c r="L8568" i="1"/>
  <c r="H8569" i="1"/>
  <c r="I8569" i="1"/>
  <c r="J8569" i="1"/>
  <c r="K8569" i="1"/>
  <c r="L8569" i="1"/>
  <c r="H8570" i="1"/>
  <c r="I8570" i="1"/>
  <c r="J8570" i="1"/>
  <c r="K8570" i="1"/>
  <c r="L8570" i="1"/>
  <c r="H8571" i="1"/>
  <c r="I8571" i="1"/>
  <c r="J8571" i="1"/>
  <c r="K8571" i="1"/>
  <c r="L8571" i="1"/>
  <c r="H8572" i="1"/>
  <c r="I8572" i="1"/>
  <c r="J8572" i="1"/>
  <c r="K8572" i="1"/>
  <c r="L8572" i="1"/>
  <c r="H8573" i="1"/>
  <c r="I8573" i="1"/>
  <c r="J8573" i="1"/>
  <c r="K8573" i="1"/>
  <c r="L8573" i="1"/>
  <c r="H8574" i="1"/>
  <c r="I8574" i="1"/>
  <c r="J8574" i="1"/>
  <c r="K8574" i="1"/>
  <c r="L8574" i="1"/>
  <c r="H8575" i="1"/>
  <c r="I8575" i="1"/>
  <c r="J8575" i="1"/>
  <c r="K8575" i="1"/>
  <c r="L8575" i="1"/>
  <c r="H8576" i="1"/>
  <c r="I8576" i="1"/>
  <c r="J8576" i="1"/>
  <c r="K8576" i="1"/>
  <c r="L8576" i="1"/>
  <c r="H8577" i="1"/>
  <c r="I8577" i="1"/>
  <c r="J8577" i="1"/>
  <c r="K8577" i="1"/>
  <c r="L8577" i="1"/>
  <c r="H8578" i="1"/>
  <c r="I8578" i="1"/>
  <c r="J8578" i="1"/>
  <c r="K8578" i="1"/>
  <c r="L8578" i="1"/>
  <c r="H8579" i="1"/>
  <c r="I8579" i="1"/>
  <c r="J8579" i="1"/>
  <c r="K8579" i="1"/>
  <c r="L8579" i="1"/>
  <c r="H8580" i="1"/>
  <c r="I8580" i="1"/>
  <c r="J8580" i="1"/>
  <c r="K8580" i="1"/>
  <c r="L8580" i="1"/>
  <c r="H8581" i="1"/>
  <c r="I8581" i="1"/>
  <c r="J8581" i="1"/>
  <c r="K8581" i="1"/>
  <c r="L8581" i="1"/>
  <c r="H8582" i="1"/>
  <c r="I8582" i="1"/>
  <c r="J8582" i="1"/>
  <c r="K8582" i="1"/>
  <c r="L8582" i="1"/>
  <c r="H8583" i="1"/>
  <c r="I8583" i="1"/>
  <c r="J8583" i="1"/>
  <c r="K8583" i="1"/>
  <c r="L8583" i="1"/>
  <c r="H8584" i="1"/>
  <c r="I8584" i="1"/>
  <c r="J8584" i="1"/>
  <c r="K8584" i="1"/>
  <c r="L8584" i="1"/>
  <c r="H8585" i="1"/>
  <c r="I8585" i="1"/>
  <c r="J8585" i="1"/>
  <c r="K8585" i="1"/>
  <c r="L8585" i="1"/>
  <c r="H8586" i="1"/>
  <c r="I8586" i="1"/>
  <c r="J8586" i="1"/>
  <c r="K8586" i="1"/>
  <c r="L8586" i="1"/>
  <c r="H8587" i="1"/>
  <c r="I8587" i="1"/>
  <c r="J8587" i="1"/>
  <c r="K8587" i="1"/>
  <c r="L8587" i="1"/>
  <c r="H8588" i="1"/>
  <c r="I8588" i="1"/>
  <c r="J8588" i="1"/>
  <c r="K8588" i="1"/>
  <c r="L8588" i="1"/>
  <c r="H8589" i="1"/>
  <c r="I8589" i="1"/>
  <c r="J8589" i="1"/>
  <c r="K8589" i="1"/>
  <c r="L8589" i="1"/>
  <c r="H8590" i="1"/>
  <c r="I8590" i="1"/>
  <c r="J8590" i="1"/>
  <c r="K8590" i="1"/>
  <c r="L8590" i="1"/>
  <c r="H8591" i="1"/>
  <c r="I8591" i="1"/>
  <c r="J8591" i="1"/>
  <c r="K8591" i="1"/>
  <c r="L8591" i="1"/>
  <c r="H8592" i="1"/>
  <c r="I8592" i="1"/>
  <c r="J8592" i="1"/>
  <c r="K8592" i="1"/>
  <c r="L8592" i="1"/>
  <c r="H8593" i="1"/>
  <c r="I8593" i="1"/>
  <c r="J8593" i="1"/>
  <c r="K8593" i="1"/>
  <c r="L8593" i="1"/>
  <c r="H8594" i="1"/>
  <c r="I8594" i="1"/>
  <c r="J8594" i="1"/>
  <c r="K8594" i="1"/>
  <c r="L8594" i="1"/>
  <c r="H8595" i="1"/>
  <c r="I8595" i="1"/>
  <c r="J8595" i="1"/>
  <c r="K8595" i="1"/>
  <c r="L8595" i="1"/>
  <c r="H8596" i="1"/>
  <c r="I8596" i="1"/>
  <c r="J8596" i="1"/>
  <c r="K8596" i="1"/>
  <c r="L8596" i="1"/>
  <c r="H8597" i="1"/>
  <c r="I8597" i="1"/>
  <c r="J8597" i="1"/>
  <c r="K8597" i="1"/>
  <c r="L8597" i="1"/>
  <c r="H8598" i="1"/>
  <c r="I8598" i="1"/>
  <c r="J8598" i="1"/>
  <c r="K8598" i="1"/>
  <c r="L8598" i="1"/>
  <c r="H8599" i="1"/>
  <c r="I8599" i="1"/>
  <c r="J8599" i="1"/>
  <c r="K8599" i="1"/>
  <c r="L8599" i="1"/>
  <c r="H8600" i="1"/>
  <c r="I8600" i="1"/>
  <c r="J8600" i="1"/>
  <c r="K8600" i="1"/>
  <c r="L8600" i="1"/>
  <c r="H8601" i="1"/>
  <c r="I8601" i="1"/>
  <c r="J8601" i="1"/>
  <c r="K8601" i="1"/>
  <c r="L8601" i="1"/>
  <c r="H8602" i="1"/>
  <c r="I8602" i="1"/>
  <c r="J8602" i="1"/>
  <c r="K8602" i="1"/>
  <c r="L8602" i="1"/>
  <c r="H8603" i="1"/>
  <c r="I8603" i="1"/>
  <c r="J8603" i="1"/>
  <c r="K8603" i="1"/>
  <c r="L8603" i="1"/>
  <c r="H8604" i="1"/>
  <c r="I8604" i="1"/>
  <c r="J8604" i="1"/>
  <c r="K8604" i="1"/>
  <c r="L8604" i="1"/>
  <c r="H8605" i="1"/>
  <c r="I8605" i="1"/>
  <c r="J8605" i="1"/>
  <c r="K8605" i="1"/>
  <c r="L8605" i="1"/>
  <c r="H8606" i="1"/>
  <c r="I8606" i="1"/>
  <c r="J8606" i="1"/>
  <c r="K8606" i="1"/>
  <c r="L8606" i="1"/>
  <c r="H8607" i="1"/>
  <c r="I8607" i="1"/>
  <c r="J8607" i="1"/>
  <c r="K8607" i="1"/>
  <c r="L8607" i="1"/>
  <c r="H8608" i="1"/>
  <c r="I8608" i="1"/>
  <c r="J8608" i="1"/>
  <c r="K8608" i="1"/>
  <c r="L8608" i="1"/>
  <c r="H8609" i="1"/>
  <c r="I8609" i="1"/>
  <c r="J8609" i="1"/>
  <c r="K8609" i="1"/>
  <c r="L8609" i="1"/>
  <c r="H8610" i="1"/>
  <c r="I8610" i="1"/>
  <c r="J8610" i="1"/>
  <c r="K8610" i="1"/>
  <c r="L8610" i="1"/>
  <c r="H8611" i="1"/>
  <c r="I8611" i="1"/>
  <c r="J8611" i="1"/>
  <c r="K8611" i="1"/>
  <c r="L8611" i="1"/>
  <c r="H8612" i="1"/>
  <c r="I8612" i="1"/>
  <c r="J8612" i="1"/>
  <c r="K8612" i="1"/>
  <c r="L8612" i="1"/>
  <c r="H8613" i="1"/>
  <c r="I8613" i="1"/>
  <c r="J8613" i="1"/>
  <c r="K8613" i="1"/>
  <c r="L8613" i="1"/>
  <c r="H8614" i="1"/>
  <c r="I8614" i="1"/>
  <c r="J8614" i="1"/>
  <c r="K8614" i="1"/>
  <c r="L8614" i="1"/>
  <c r="H8615" i="1"/>
  <c r="I8615" i="1"/>
  <c r="J8615" i="1"/>
  <c r="K8615" i="1"/>
  <c r="L8615" i="1"/>
  <c r="H8616" i="1"/>
  <c r="I8616" i="1"/>
  <c r="J8616" i="1"/>
  <c r="K8616" i="1"/>
  <c r="L8616" i="1"/>
  <c r="H8617" i="1"/>
  <c r="I8617" i="1"/>
  <c r="J8617" i="1"/>
  <c r="K8617" i="1"/>
  <c r="L8617" i="1"/>
  <c r="H8618" i="1"/>
  <c r="I8618" i="1"/>
  <c r="J8618" i="1"/>
  <c r="K8618" i="1"/>
  <c r="L8618" i="1"/>
  <c r="H8619" i="1"/>
  <c r="I8619" i="1"/>
  <c r="J8619" i="1"/>
  <c r="K8619" i="1"/>
  <c r="L8619" i="1"/>
  <c r="H8620" i="1"/>
  <c r="I8620" i="1"/>
  <c r="J8620" i="1"/>
  <c r="K8620" i="1"/>
  <c r="L8620" i="1"/>
  <c r="H8621" i="1"/>
  <c r="I8621" i="1"/>
  <c r="J8621" i="1"/>
  <c r="K8621" i="1"/>
  <c r="L8621" i="1"/>
  <c r="H8622" i="1"/>
  <c r="I8622" i="1"/>
  <c r="J8622" i="1"/>
  <c r="K8622" i="1"/>
  <c r="L8622" i="1"/>
  <c r="H8623" i="1"/>
  <c r="I8623" i="1"/>
  <c r="J8623" i="1"/>
  <c r="K8623" i="1"/>
  <c r="L8623" i="1"/>
  <c r="H8624" i="1"/>
  <c r="I8624" i="1"/>
  <c r="J8624" i="1"/>
  <c r="K8624" i="1"/>
  <c r="L8624" i="1"/>
  <c r="H8625" i="1"/>
  <c r="I8625" i="1"/>
  <c r="J8625" i="1"/>
  <c r="K8625" i="1"/>
  <c r="L8625" i="1"/>
  <c r="H8626" i="1"/>
  <c r="I8626" i="1"/>
  <c r="J8626" i="1"/>
  <c r="K8626" i="1"/>
  <c r="L8626" i="1"/>
  <c r="H8627" i="1"/>
  <c r="I8627" i="1"/>
  <c r="J8627" i="1"/>
  <c r="K8627" i="1"/>
  <c r="L8627" i="1"/>
  <c r="H8628" i="1"/>
  <c r="I8628" i="1"/>
  <c r="J8628" i="1"/>
  <c r="K8628" i="1"/>
  <c r="L8628" i="1"/>
  <c r="H8629" i="1"/>
  <c r="I8629" i="1"/>
  <c r="J8629" i="1"/>
  <c r="K8629" i="1"/>
  <c r="L8629" i="1"/>
  <c r="H8630" i="1"/>
  <c r="I8630" i="1"/>
  <c r="J8630" i="1"/>
  <c r="K8630" i="1"/>
  <c r="L8630" i="1"/>
  <c r="H8631" i="1"/>
  <c r="I8631" i="1"/>
  <c r="J8631" i="1"/>
  <c r="K8631" i="1"/>
  <c r="L8631" i="1"/>
  <c r="H8632" i="1"/>
  <c r="I8632" i="1"/>
  <c r="J8632" i="1"/>
  <c r="K8632" i="1"/>
  <c r="L8632" i="1"/>
  <c r="H8633" i="1"/>
  <c r="I8633" i="1"/>
  <c r="J8633" i="1"/>
  <c r="K8633" i="1"/>
  <c r="L8633" i="1"/>
  <c r="H8634" i="1"/>
  <c r="I8634" i="1"/>
  <c r="J8634" i="1"/>
  <c r="K8634" i="1"/>
  <c r="L8634" i="1"/>
  <c r="H8635" i="1"/>
  <c r="I8635" i="1"/>
  <c r="J8635" i="1"/>
  <c r="K8635" i="1"/>
  <c r="L8635" i="1"/>
  <c r="H8636" i="1"/>
  <c r="I8636" i="1"/>
  <c r="J8636" i="1"/>
  <c r="K8636" i="1"/>
  <c r="L8636" i="1"/>
  <c r="H8637" i="1"/>
  <c r="I8637" i="1"/>
  <c r="J8637" i="1"/>
  <c r="K8637" i="1"/>
  <c r="L8637" i="1"/>
  <c r="H8638" i="1"/>
  <c r="I8638" i="1"/>
  <c r="J8638" i="1"/>
  <c r="K8638" i="1"/>
  <c r="L8638" i="1"/>
  <c r="H8639" i="1"/>
  <c r="I8639" i="1"/>
  <c r="J8639" i="1"/>
  <c r="K8639" i="1"/>
  <c r="L8639" i="1"/>
  <c r="H8640" i="1"/>
  <c r="I8640" i="1"/>
  <c r="J8640" i="1"/>
  <c r="K8640" i="1"/>
  <c r="L8640" i="1"/>
  <c r="H8641" i="1"/>
  <c r="I8641" i="1"/>
  <c r="J8641" i="1"/>
  <c r="K8641" i="1"/>
  <c r="L8641" i="1"/>
  <c r="H8642" i="1"/>
  <c r="I8642" i="1"/>
  <c r="J8642" i="1"/>
  <c r="K8642" i="1"/>
  <c r="L8642" i="1"/>
  <c r="H8643" i="1"/>
  <c r="I8643" i="1"/>
  <c r="J8643" i="1"/>
  <c r="K8643" i="1"/>
  <c r="L8643" i="1"/>
  <c r="H8644" i="1"/>
  <c r="I8644" i="1"/>
  <c r="J8644" i="1"/>
  <c r="K8644" i="1"/>
  <c r="L8644" i="1"/>
  <c r="H8645" i="1"/>
  <c r="I8645" i="1"/>
  <c r="J8645" i="1"/>
  <c r="K8645" i="1"/>
  <c r="L8645" i="1"/>
  <c r="H8646" i="1"/>
  <c r="I8646" i="1"/>
  <c r="J8646" i="1"/>
  <c r="K8646" i="1"/>
  <c r="L8646" i="1"/>
  <c r="H8647" i="1"/>
  <c r="I8647" i="1"/>
  <c r="J8647" i="1"/>
  <c r="K8647" i="1"/>
  <c r="L8647" i="1"/>
  <c r="H8648" i="1"/>
  <c r="I8648" i="1"/>
  <c r="J8648" i="1"/>
  <c r="K8648" i="1"/>
  <c r="L8648" i="1"/>
  <c r="H8649" i="1"/>
  <c r="I8649" i="1"/>
  <c r="J8649" i="1"/>
  <c r="K8649" i="1"/>
  <c r="L8649" i="1"/>
  <c r="H8650" i="1"/>
  <c r="I8650" i="1"/>
  <c r="J8650" i="1"/>
  <c r="K8650" i="1"/>
  <c r="L8650" i="1"/>
  <c r="H8651" i="1"/>
  <c r="I8651" i="1"/>
  <c r="J8651" i="1"/>
  <c r="K8651" i="1"/>
  <c r="L8651" i="1"/>
  <c r="H8652" i="1"/>
  <c r="I8652" i="1"/>
  <c r="J8652" i="1"/>
  <c r="K8652" i="1"/>
  <c r="L8652" i="1"/>
  <c r="H8653" i="1"/>
  <c r="I8653" i="1"/>
  <c r="J8653" i="1"/>
  <c r="K8653" i="1"/>
  <c r="L8653" i="1"/>
  <c r="H8654" i="1"/>
  <c r="I8654" i="1"/>
  <c r="J8654" i="1"/>
  <c r="K8654" i="1"/>
  <c r="L8654" i="1"/>
  <c r="H8655" i="1"/>
  <c r="I8655" i="1"/>
  <c r="J8655" i="1"/>
  <c r="K8655" i="1"/>
  <c r="L8655" i="1"/>
  <c r="H8656" i="1"/>
  <c r="I8656" i="1"/>
  <c r="J8656" i="1"/>
  <c r="K8656" i="1"/>
  <c r="L8656" i="1"/>
  <c r="H8657" i="1"/>
  <c r="I8657" i="1"/>
  <c r="J8657" i="1"/>
  <c r="K8657" i="1"/>
  <c r="L8657" i="1"/>
  <c r="H8658" i="1"/>
  <c r="I8658" i="1"/>
  <c r="J8658" i="1"/>
  <c r="K8658" i="1"/>
  <c r="L8658" i="1"/>
  <c r="H8659" i="1"/>
  <c r="I8659" i="1"/>
  <c r="J8659" i="1"/>
  <c r="K8659" i="1"/>
  <c r="L8659" i="1"/>
  <c r="H8660" i="1"/>
  <c r="I8660" i="1"/>
  <c r="J8660" i="1"/>
  <c r="K8660" i="1"/>
  <c r="L8660" i="1"/>
  <c r="H8661" i="1"/>
  <c r="I8661" i="1"/>
  <c r="J8661" i="1"/>
  <c r="K8661" i="1"/>
  <c r="L8661" i="1"/>
  <c r="H8662" i="1"/>
  <c r="I8662" i="1"/>
  <c r="J8662" i="1"/>
  <c r="K8662" i="1"/>
  <c r="L8662" i="1"/>
  <c r="H8663" i="1"/>
  <c r="I8663" i="1"/>
  <c r="J8663" i="1"/>
  <c r="K8663" i="1"/>
  <c r="L8663" i="1"/>
  <c r="H8664" i="1"/>
  <c r="I8664" i="1"/>
  <c r="J8664" i="1"/>
  <c r="K8664" i="1"/>
  <c r="L8664" i="1"/>
  <c r="H8665" i="1"/>
  <c r="I8665" i="1"/>
  <c r="J8665" i="1"/>
  <c r="K8665" i="1"/>
  <c r="L8665" i="1"/>
  <c r="H8666" i="1"/>
  <c r="I8666" i="1"/>
  <c r="J8666" i="1"/>
  <c r="K8666" i="1"/>
  <c r="L8666" i="1"/>
  <c r="H8667" i="1"/>
  <c r="I8667" i="1"/>
  <c r="J8667" i="1"/>
  <c r="K8667" i="1"/>
  <c r="L8667" i="1"/>
  <c r="H8668" i="1"/>
  <c r="I8668" i="1"/>
  <c r="J8668" i="1"/>
  <c r="K8668" i="1"/>
  <c r="L8668" i="1"/>
  <c r="H8669" i="1"/>
  <c r="I8669" i="1"/>
  <c r="J8669" i="1"/>
  <c r="K8669" i="1"/>
  <c r="L8669" i="1"/>
  <c r="H8670" i="1"/>
  <c r="I8670" i="1"/>
  <c r="J8670" i="1"/>
  <c r="K8670" i="1"/>
  <c r="L8670" i="1"/>
  <c r="H8671" i="1"/>
  <c r="I8671" i="1"/>
  <c r="J8671" i="1"/>
  <c r="K8671" i="1"/>
  <c r="L8671" i="1"/>
  <c r="H8672" i="1"/>
  <c r="I8672" i="1"/>
  <c r="J8672" i="1"/>
  <c r="K8672" i="1"/>
  <c r="L8672" i="1"/>
  <c r="H8673" i="1"/>
  <c r="I8673" i="1"/>
  <c r="J8673" i="1"/>
  <c r="K8673" i="1"/>
  <c r="L8673" i="1"/>
  <c r="H8674" i="1"/>
  <c r="I8674" i="1"/>
  <c r="J8674" i="1"/>
  <c r="K8674" i="1"/>
  <c r="L8674" i="1"/>
  <c r="H8675" i="1"/>
  <c r="I8675" i="1"/>
  <c r="J8675" i="1"/>
  <c r="K8675" i="1"/>
  <c r="L8675" i="1"/>
  <c r="H8676" i="1"/>
  <c r="I8676" i="1"/>
  <c r="J8676" i="1"/>
  <c r="K8676" i="1"/>
  <c r="L8676" i="1"/>
  <c r="H8677" i="1"/>
  <c r="I8677" i="1"/>
  <c r="J8677" i="1"/>
  <c r="K8677" i="1"/>
  <c r="L8677" i="1"/>
  <c r="H8678" i="1"/>
  <c r="I8678" i="1"/>
  <c r="J8678" i="1"/>
  <c r="K8678" i="1"/>
  <c r="L8678" i="1"/>
  <c r="H8679" i="1"/>
  <c r="I8679" i="1"/>
  <c r="J8679" i="1"/>
  <c r="K8679" i="1"/>
  <c r="L8679" i="1"/>
  <c r="H8680" i="1"/>
  <c r="I8680" i="1"/>
  <c r="J8680" i="1"/>
  <c r="K8680" i="1"/>
  <c r="L8680" i="1"/>
  <c r="H8681" i="1"/>
  <c r="I8681" i="1"/>
  <c r="J8681" i="1"/>
  <c r="K8681" i="1"/>
  <c r="L8681" i="1"/>
  <c r="H8682" i="1"/>
  <c r="I8682" i="1"/>
  <c r="J8682" i="1"/>
  <c r="K8682" i="1"/>
  <c r="L8682" i="1"/>
  <c r="H8683" i="1"/>
  <c r="I8683" i="1"/>
  <c r="J8683" i="1"/>
  <c r="K8683" i="1"/>
  <c r="L8683" i="1"/>
  <c r="H8684" i="1"/>
  <c r="I8684" i="1"/>
  <c r="J8684" i="1"/>
  <c r="K8684" i="1"/>
  <c r="L8684" i="1"/>
  <c r="H8685" i="1"/>
  <c r="I8685" i="1"/>
  <c r="J8685" i="1"/>
  <c r="K8685" i="1"/>
  <c r="L8685" i="1"/>
  <c r="H8686" i="1"/>
  <c r="I8686" i="1"/>
  <c r="J8686" i="1"/>
  <c r="K8686" i="1"/>
  <c r="L8686" i="1"/>
  <c r="H8687" i="1"/>
  <c r="I8687" i="1"/>
  <c r="J8687" i="1"/>
  <c r="K8687" i="1"/>
  <c r="L8687" i="1"/>
  <c r="H8688" i="1"/>
  <c r="I8688" i="1"/>
  <c r="J8688" i="1"/>
  <c r="K8688" i="1"/>
  <c r="L8688" i="1"/>
  <c r="H8689" i="1"/>
  <c r="I8689" i="1"/>
  <c r="J8689" i="1"/>
  <c r="K8689" i="1"/>
  <c r="L8689" i="1"/>
  <c r="H8690" i="1"/>
  <c r="I8690" i="1"/>
  <c r="J8690" i="1"/>
  <c r="K8690" i="1"/>
  <c r="L8690" i="1"/>
  <c r="H8691" i="1"/>
  <c r="I8691" i="1"/>
  <c r="J8691" i="1"/>
  <c r="K8691" i="1"/>
  <c r="L8691" i="1"/>
  <c r="H8692" i="1"/>
  <c r="I8692" i="1"/>
  <c r="J8692" i="1"/>
  <c r="K8692" i="1"/>
  <c r="L8692" i="1"/>
  <c r="H8693" i="1"/>
  <c r="I8693" i="1"/>
  <c r="J8693" i="1"/>
  <c r="K8693" i="1"/>
  <c r="L8693" i="1"/>
  <c r="H8694" i="1"/>
  <c r="I8694" i="1"/>
  <c r="J8694" i="1"/>
  <c r="K8694" i="1"/>
  <c r="L8694" i="1"/>
  <c r="H8695" i="1"/>
  <c r="I8695" i="1"/>
  <c r="J8695" i="1"/>
  <c r="K8695" i="1"/>
  <c r="L8695" i="1"/>
  <c r="H8696" i="1"/>
  <c r="I8696" i="1"/>
  <c r="J8696" i="1"/>
  <c r="K8696" i="1"/>
  <c r="L8696" i="1"/>
  <c r="H8697" i="1"/>
  <c r="I8697" i="1"/>
  <c r="J8697" i="1"/>
  <c r="K8697" i="1"/>
  <c r="L8697" i="1"/>
  <c r="H8698" i="1"/>
  <c r="I8698" i="1"/>
  <c r="J8698" i="1"/>
  <c r="K8698" i="1"/>
  <c r="L8698" i="1"/>
  <c r="H8699" i="1"/>
  <c r="I8699" i="1"/>
  <c r="J8699" i="1"/>
  <c r="K8699" i="1"/>
  <c r="L8699" i="1"/>
  <c r="H8700" i="1"/>
  <c r="I8700" i="1"/>
  <c r="J8700" i="1"/>
  <c r="K8700" i="1"/>
  <c r="L8700" i="1"/>
  <c r="H8701" i="1"/>
  <c r="I8701" i="1"/>
  <c r="J8701" i="1"/>
  <c r="K8701" i="1"/>
  <c r="L8701" i="1"/>
  <c r="H8702" i="1"/>
  <c r="I8702" i="1"/>
  <c r="J8702" i="1"/>
  <c r="K8702" i="1"/>
  <c r="L8702" i="1"/>
  <c r="H8703" i="1"/>
  <c r="I8703" i="1"/>
  <c r="J8703" i="1"/>
  <c r="K8703" i="1"/>
  <c r="L8703" i="1"/>
  <c r="H8704" i="1"/>
  <c r="I8704" i="1"/>
  <c r="J8704" i="1"/>
  <c r="K8704" i="1"/>
  <c r="L8704" i="1"/>
  <c r="H8705" i="1"/>
  <c r="I8705" i="1"/>
  <c r="J8705" i="1"/>
  <c r="K8705" i="1"/>
  <c r="L8705" i="1"/>
  <c r="H8706" i="1"/>
  <c r="I8706" i="1"/>
  <c r="J8706" i="1"/>
  <c r="K8706" i="1"/>
  <c r="L8706" i="1"/>
  <c r="H8707" i="1"/>
  <c r="I8707" i="1"/>
  <c r="J8707" i="1"/>
  <c r="K8707" i="1"/>
  <c r="L8707" i="1"/>
  <c r="H8708" i="1"/>
  <c r="I8708" i="1"/>
  <c r="J8708" i="1"/>
  <c r="K8708" i="1"/>
  <c r="L8708" i="1"/>
  <c r="H8709" i="1"/>
  <c r="I8709" i="1"/>
  <c r="J8709" i="1"/>
  <c r="K8709" i="1"/>
  <c r="L8709" i="1"/>
  <c r="H8710" i="1"/>
  <c r="I8710" i="1"/>
  <c r="J8710" i="1"/>
  <c r="K8710" i="1"/>
  <c r="L8710" i="1"/>
  <c r="H8711" i="1"/>
  <c r="I8711" i="1"/>
  <c r="J8711" i="1"/>
  <c r="K8711" i="1"/>
  <c r="L8711" i="1"/>
  <c r="H8712" i="1"/>
  <c r="I8712" i="1"/>
  <c r="J8712" i="1"/>
  <c r="K8712" i="1"/>
  <c r="L8712" i="1"/>
  <c r="H8713" i="1"/>
  <c r="I8713" i="1"/>
  <c r="J8713" i="1"/>
  <c r="K8713" i="1"/>
  <c r="L8713" i="1"/>
  <c r="H8714" i="1"/>
  <c r="I8714" i="1"/>
  <c r="J8714" i="1"/>
  <c r="K8714" i="1"/>
  <c r="L8714" i="1"/>
  <c r="H8715" i="1"/>
  <c r="I8715" i="1"/>
  <c r="J8715" i="1"/>
  <c r="K8715" i="1"/>
  <c r="L8715" i="1"/>
  <c r="H8716" i="1"/>
  <c r="I8716" i="1"/>
  <c r="J8716" i="1"/>
  <c r="K8716" i="1"/>
  <c r="L8716" i="1"/>
  <c r="H8717" i="1"/>
  <c r="I8717" i="1"/>
  <c r="J8717" i="1"/>
  <c r="K8717" i="1"/>
  <c r="L8717" i="1"/>
  <c r="H8718" i="1"/>
  <c r="I8718" i="1"/>
  <c r="J8718" i="1"/>
  <c r="K8718" i="1"/>
  <c r="L8718" i="1"/>
  <c r="H8719" i="1"/>
  <c r="I8719" i="1"/>
  <c r="J8719" i="1"/>
  <c r="K8719" i="1"/>
  <c r="L8719" i="1"/>
  <c r="H8720" i="1"/>
  <c r="I8720" i="1"/>
  <c r="J8720" i="1"/>
  <c r="K8720" i="1"/>
  <c r="L8720" i="1"/>
  <c r="H8721" i="1"/>
  <c r="I8721" i="1"/>
  <c r="J8721" i="1"/>
  <c r="K8721" i="1"/>
  <c r="L8721" i="1"/>
  <c r="H8722" i="1"/>
  <c r="I8722" i="1"/>
  <c r="J8722" i="1"/>
  <c r="K8722" i="1"/>
  <c r="L8722" i="1"/>
  <c r="H8723" i="1"/>
  <c r="I8723" i="1"/>
  <c r="J8723" i="1"/>
  <c r="K8723" i="1"/>
  <c r="L8723" i="1"/>
  <c r="H8724" i="1"/>
  <c r="I8724" i="1"/>
  <c r="J8724" i="1"/>
  <c r="K8724" i="1"/>
  <c r="L8724" i="1"/>
  <c r="H8725" i="1"/>
  <c r="I8725" i="1"/>
  <c r="J8725" i="1"/>
  <c r="K8725" i="1"/>
  <c r="L8725" i="1"/>
  <c r="H8726" i="1"/>
  <c r="I8726" i="1"/>
  <c r="J8726" i="1"/>
  <c r="K8726" i="1"/>
  <c r="L8726" i="1"/>
  <c r="H8727" i="1"/>
  <c r="I8727" i="1"/>
  <c r="J8727" i="1"/>
  <c r="K8727" i="1"/>
  <c r="L8727" i="1"/>
  <c r="H8728" i="1"/>
  <c r="I8728" i="1"/>
  <c r="J8728" i="1"/>
  <c r="K8728" i="1"/>
  <c r="L8728" i="1"/>
  <c r="H8729" i="1"/>
  <c r="I8729" i="1"/>
  <c r="J8729" i="1"/>
  <c r="K8729" i="1"/>
  <c r="L8729" i="1"/>
  <c r="H8730" i="1"/>
  <c r="I8730" i="1"/>
  <c r="J8730" i="1"/>
  <c r="K8730" i="1"/>
  <c r="L8730" i="1"/>
  <c r="H8731" i="1"/>
  <c r="I8731" i="1"/>
  <c r="J8731" i="1"/>
  <c r="K8731" i="1"/>
  <c r="L8731" i="1"/>
  <c r="H8732" i="1"/>
  <c r="I8732" i="1"/>
  <c r="J8732" i="1"/>
  <c r="K8732" i="1"/>
  <c r="L8732" i="1"/>
  <c r="H8733" i="1"/>
  <c r="I8733" i="1"/>
  <c r="J8733" i="1"/>
  <c r="K8733" i="1"/>
  <c r="L8733" i="1"/>
  <c r="H8734" i="1"/>
  <c r="I8734" i="1"/>
  <c r="J8734" i="1"/>
  <c r="K8734" i="1"/>
  <c r="L8734" i="1"/>
  <c r="H8735" i="1"/>
  <c r="I8735" i="1"/>
  <c r="J8735" i="1"/>
  <c r="K8735" i="1"/>
  <c r="L8735" i="1"/>
  <c r="H8736" i="1"/>
  <c r="I8736" i="1"/>
  <c r="J8736" i="1"/>
  <c r="K8736" i="1"/>
  <c r="L8736" i="1"/>
  <c r="H8737" i="1"/>
  <c r="I8737" i="1"/>
  <c r="J8737" i="1"/>
  <c r="K8737" i="1"/>
  <c r="L8737" i="1"/>
  <c r="H8738" i="1"/>
  <c r="I8738" i="1"/>
  <c r="J8738" i="1"/>
  <c r="K8738" i="1"/>
  <c r="L8738" i="1"/>
  <c r="H8739" i="1"/>
  <c r="I8739" i="1"/>
  <c r="J8739" i="1"/>
  <c r="K8739" i="1"/>
  <c r="L8739" i="1"/>
  <c r="H8740" i="1"/>
  <c r="I8740" i="1"/>
  <c r="J8740" i="1"/>
  <c r="K8740" i="1"/>
  <c r="L8740" i="1"/>
  <c r="H8741" i="1"/>
  <c r="I8741" i="1"/>
  <c r="J8741" i="1"/>
  <c r="K8741" i="1"/>
  <c r="L8741" i="1"/>
  <c r="H8742" i="1"/>
  <c r="I8742" i="1"/>
  <c r="J8742" i="1"/>
  <c r="K8742" i="1"/>
  <c r="L8742" i="1"/>
  <c r="H8743" i="1"/>
  <c r="I8743" i="1"/>
  <c r="J8743" i="1"/>
  <c r="K8743" i="1"/>
  <c r="L8743" i="1"/>
  <c r="H8744" i="1"/>
  <c r="I8744" i="1"/>
  <c r="J8744" i="1"/>
  <c r="K8744" i="1"/>
  <c r="L8744" i="1"/>
  <c r="H8745" i="1"/>
  <c r="I8745" i="1"/>
  <c r="J8745" i="1"/>
  <c r="K8745" i="1"/>
  <c r="L8745" i="1"/>
  <c r="H8746" i="1"/>
  <c r="I8746" i="1"/>
  <c r="J8746" i="1"/>
  <c r="K8746" i="1"/>
  <c r="L8746" i="1"/>
  <c r="H8747" i="1"/>
  <c r="I8747" i="1"/>
  <c r="J8747" i="1"/>
  <c r="K8747" i="1"/>
  <c r="L8747" i="1"/>
  <c r="H8748" i="1"/>
  <c r="I8748" i="1"/>
  <c r="J8748" i="1"/>
  <c r="K8748" i="1"/>
  <c r="L8748" i="1"/>
  <c r="H8749" i="1"/>
  <c r="I8749" i="1"/>
  <c r="J8749" i="1"/>
  <c r="K8749" i="1"/>
  <c r="L8749" i="1"/>
  <c r="H8750" i="1"/>
  <c r="I8750" i="1"/>
  <c r="J8750" i="1"/>
  <c r="K8750" i="1"/>
  <c r="L8750" i="1"/>
  <c r="H8751" i="1"/>
  <c r="I8751" i="1"/>
  <c r="J8751" i="1"/>
  <c r="K8751" i="1"/>
  <c r="L8751" i="1"/>
  <c r="H8752" i="1"/>
  <c r="I8752" i="1"/>
  <c r="J8752" i="1"/>
  <c r="K8752" i="1"/>
  <c r="L8752" i="1"/>
  <c r="H8753" i="1"/>
  <c r="I8753" i="1"/>
  <c r="J8753" i="1"/>
  <c r="K8753" i="1"/>
  <c r="L8753" i="1"/>
  <c r="H8754" i="1"/>
  <c r="I8754" i="1"/>
  <c r="J8754" i="1"/>
  <c r="K8754" i="1"/>
  <c r="L8754" i="1"/>
  <c r="H8755" i="1"/>
  <c r="I8755" i="1"/>
  <c r="J8755" i="1"/>
  <c r="K8755" i="1"/>
  <c r="L8755" i="1"/>
  <c r="H8756" i="1"/>
  <c r="I8756" i="1"/>
  <c r="J8756" i="1"/>
  <c r="K8756" i="1"/>
  <c r="L8756" i="1"/>
  <c r="H8757" i="1"/>
  <c r="I8757" i="1"/>
  <c r="J8757" i="1"/>
  <c r="K8757" i="1"/>
  <c r="L8757" i="1"/>
  <c r="H8758" i="1"/>
  <c r="I8758" i="1"/>
  <c r="J8758" i="1"/>
  <c r="K8758" i="1"/>
  <c r="L8758" i="1"/>
  <c r="H8759" i="1"/>
  <c r="I8759" i="1"/>
  <c r="J8759" i="1"/>
  <c r="K8759" i="1"/>
  <c r="L8759" i="1"/>
  <c r="H8760" i="1"/>
  <c r="I8760" i="1"/>
  <c r="J8760" i="1"/>
  <c r="K8760" i="1"/>
  <c r="L8760" i="1"/>
  <c r="H8761" i="1"/>
  <c r="I8761" i="1"/>
  <c r="J8761" i="1"/>
  <c r="K8761" i="1"/>
  <c r="L8761" i="1"/>
  <c r="H8762" i="1"/>
  <c r="I8762" i="1"/>
  <c r="J8762" i="1"/>
  <c r="K8762" i="1"/>
  <c r="L8762" i="1"/>
  <c r="H8763" i="1"/>
  <c r="I8763" i="1"/>
  <c r="J8763" i="1"/>
  <c r="K8763" i="1"/>
  <c r="L8763" i="1"/>
  <c r="H8764" i="1"/>
  <c r="I8764" i="1"/>
  <c r="J8764" i="1"/>
  <c r="K8764" i="1"/>
  <c r="L8764" i="1"/>
  <c r="H8765" i="1"/>
  <c r="I8765" i="1"/>
  <c r="J8765" i="1"/>
  <c r="K8765" i="1"/>
  <c r="L8765" i="1"/>
  <c r="B18" i="2"/>
  <c r="B17" i="2"/>
  <c r="B10" i="2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M5665" i="1"/>
  <c r="M5666" i="1"/>
  <c r="M5667" i="1"/>
  <c r="M5668" i="1"/>
  <c r="M5669" i="1"/>
  <c r="M5670" i="1"/>
  <c r="M5671" i="1"/>
  <c r="M5672" i="1"/>
  <c r="M5673" i="1"/>
  <c r="M5674" i="1"/>
  <c r="M5675" i="1"/>
  <c r="M5676" i="1"/>
  <c r="M5677" i="1"/>
  <c r="M5678" i="1"/>
  <c r="M5679" i="1"/>
  <c r="M5680" i="1"/>
  <c r="M5681" i="1"/>
  <c r="M5682" i="1"/>
  <c r="M5683" i="1"/>
  <c r="M5684" i="1"/>
  <c r="M5685" i="1"/>
  <c r="M5686" i="1"/>
  <c r="M5687" i="1"/>
  <c r="M5688" i="1"/>
  <c r="M5689" i="1"/>
  <c r="M5690" i="1"/>
  <c r="M5691" i="1"/>
  <c r="M5692" i="1"/>
  <c r="M5693" i="1"/>
  <c r="M5694" i="1"/>
  <c r="M5695" i="1"/>
  <c r="M5696" i="1"/>
  <c r="M5697" i="1"/>
  <c r="M5698" i="1"/>
  <c r="M5699" i="1"/>
  <c r="M5700" i="1"/>
  <c r="M5701" i="1"/>
  <c r="M5702" i="1"/>
  <c r="M5703" i="1"/>
  <c r="M5704" i="1"/>
  <c r="M5705" i="1"/>
  <c r="M5706" i="1"/>
  <c r="M5707" i="1"/>
  <c r="M5708" i="1"/>
  <c r="M5709" i="1"/>
  <c r="M5710" i="1"/>
  <c r="M5711" i="1"/>
  <c r="M5712" i="1"/>
  <c r="M5713" i="1"/>
  <c r="M5714" i="1"/>
  <c r="M5715" i="1"/>
  <c r="M5716" i="1"/>
  <c r="M5717" i="1"/>
  <c r="M5718" i="1"/>
  <c r="M5719" i="1"/>
  <c r="M5720" i="1"/>
  <c r="M5721" i="1"/>
  <c r="M5722" i="1"/>
  <c r="M5723" i="1"/>
  <c r="M5724" i="1"/>
  <c r="M5725" i="1"/>
  <c r="M5726" i="1"/>
  <c r="M5727" i="1"/>
  <c r="M5728" i="1"/>
  <c r="M5729" i="1"/>
  <c r="M5730" i="1"/>
  <c r="M5731" i="1"/>
  <c r="M5732" i="1"/>
  <c r="M5733" i="1"/>
  <c r="M5734" i="1"/>
  <c r="M5735" i="1"/>
  <c r="M5736" i="1"/>
  <c r="M5737" i="1"/>
  <c r="M5738" i="1"/>
  <c r="M5739" i="1"/>
  <c r="M5740" i="1"/>
  <c r="M5741" i="1"/>
  <c r="M5742" i="1"/>
  <c r="M5743" i="1"/>
  <c r="M5744" i="1"/>
  <c r="M5745" i="1"/>
  <c r="M5746" i="1"/>
  <c r="M5747" i="1"/>
  <c r="M5748" i="1"/>
  <c r="M5749" i="1"/>
  <c r="M5750" i="1"/>
  <c r="M5751" i="1"/>
  <c r="M5752" i="1"/>
  <c r="M5753" i="1"/>
  <c r="M5754" i="1"/>
  <c r="M5755" i="1"/>
  <c r="M5756" i="1"/>
  <c r="M5757" i="1"/>
  <c r="M5758" i="1"/>
  <c r="M5759" i="1"/>
  <c r="M5760" i="1"/>
  <c r="M5761" i="1"/>
  <c r="M5762" i="1"/>
  <c r="M5763" i="1"/>
  <c r="M5764" i="1"/>
  <c r="M5765" i="1"/>
  <c r="M5766" i="1"/>
  <c r="M5767" i="1"/>
  <c r="M5768" i="1"/>
  <c r="M5769" i="1"/>
  <c r="M5770" i="1"/>
  <c r="M5771" i="1"/>
  <c r="M5772" i="1"/>
  <c r="M5773" i="1"/>
  <c r="M5774" i="1"/>
  <c r="M5775" i="1"/>
  <c r="M5776" i="1"/>
  <c r="M5777" i="1"/>
  <c r="M5778" i="1"/>
  <c r="M5779" i="1"/>
  <c r="M5780" i="1"/>
  <c r="M5781" i="1"/>
  <c r="M5782" i="1"/>
  <c r="M5783" i="1"/>
  <c r="M5784" i="1"/>
  <c r="M5785" i="1"/>
  <c r="M5786" i="1"/>
  <c r="M5787" i="1"/>
  <c r="M5788" i="1"/>
  <c r="M5789" i="1"/>
  <c r="M5790" i="1"/>
  <c r="M5791" i="1"/>
  <c r="M5792" i="1"/>
  <c r="M5793" i="1"/>
  <c r="M5794" i="1"/>
  <c r="M5795" i="1"/>
  <c r="M5796" i="1"/>
  <c r="M5797" i="1"/>
  <c r="M5798" i="1"/>
  <c r="M5799" i="1"/>
  <c r="M5800" i="1"/>
  <c r="M5801" i="1"/>
  <c r="M5802" i="1"/>
  <c r="M5803" i="1"/>
  <c r="M5804" i="1"/>
  <c r="M5805" i="1"/>
  <c r="M5806" i="1"/>
  <c r="M5807" i="1"/>
  <c r="M5808" i="1"/>
  <c r="M5809" i="1"/>
  <c r="M5810" i="1"/>
  <c r="M5811" i="1"/>
  <c r="M5812" i="1"/>
  <c r="M5813" i="1"/>
  <c r="M5814" i="1"/>
  <c r="M5815" i="1"/>
  <c r="M5816" i="1"/>
  <c r="M5817" i="1"/>
  <c r="M5818" i="1"/>
  <c r="M5819" i="1"/>
  <c r="M5820" i="1"/>
  <c r="M5821" i="1"/>
  <c r="M5822" i="1"/>
  <c r="M5823" i="1"/>
  <c r="M5824" i="1"/>
  <c r="M5825" i="1"/>
  <c r="M5826" i="1"/>
  <c r="M5827" i="1"/>
  <c r="M5828" i="1"/>
  <c r="M5829" i="1"/>
  <c r="M5830" i="1"/>
  <c r="M5831" i="1"/>
  <c r="M5832" i="1"/>
  <c r="M5833" i="1"/>
  <c r="M5834" i="1"/>
  <c r="M5835" i="1"/>
  <c r="M5836" i="1"/>
  <c r="M5837" i="1"/>
  <c r="M5838" i="1"/>
  <c r="M5839" i="1"/>
  <c r="M5840" i="1"/>
  <c r="M5841" i="1"/>
  <c r="M5842" i="1"/>
  <c r="M5843" i="1"/>
  <c r="M5844" i="1"/>
  <c r="M5845" i="1"/>
  <c r="M5846" i="1"/>
  <c r="M5847" i="1"/>
  <c r="M5848" i="1"/>
  <c r="M5849" i="1"/>
  <c r="M5850" i="1"/>
  <c r="M5851" i="1"/>
  <c r="M5852" i="1"/>
  <c r="M5853" i="1"/>
  <c r="M5854" i="1"/>
  <c r="M5855" i="1"/>
  <c r="M5856" i="1"/>
  <c r="M5857" i="1"/>
  <c r="M5858" i="1"/>
  <c r="M5859" i="1"/>
  <c r="M5860" i="1"/>
  <c r="M5861" i="1"/>
  <c r="M5862" i="1"/>
  <c r="M5863" i="1"/>
  <c r="M5864" i="1"/>
  <c r="M5865" i="1"/>
  <c r="M5866" i="1"/>
  <c r="M5867" i="1"/>
  <c r="M5868" i="1"/>
  <c r="M5869" i="1"/>
  <c r="M5870" i="1"/>
  <c r="M5871" i="1"/>
  <c r="M5872" i="1"/>
  <c r="M5873" i="1"/>
  <c r="M5874" i="1"/>
  <c r="M5875" i="1"/>
  <c r="M5876" i="1"/>
  <c r="M5877" i="1"/>
  <c r="M5878" i="1"/>
  <c r="M5879" i="1"/>
  <c r="M5880" i="1"/>
  <c r="M5881" i="1"/>
  <c r="M5882" i="1"/>
  <c r="M5883" i="1"/>
  <c r="M5884" i="1"/>
  <c r="M5885" i="1"/>
  <c r="M5886" i="1"/>
  <c r="M5887" i="1"/>
  <c r="M5888" i="1"/>
  <c r="M5889" i="1"/>
  <c r="M5890" i="1"/>
  <c r="M5891" i="1"/>
  <c r="M5892" i="1"/>
  <c r="M5893" i="1"/>
  <c r="M5894" i="1"/>
  <c r="M5895" i="1"/>
  <c r="M5896" i="1"/>
  <c r="M5897" i="1"/>
  <c r="M5898" i="1"/>
  <c r="M5899" i="1"/>
  <c r="M5900" i="1"/>
  <c r="M5901" i="1"/>
  <c r="M5902" i="1"/>
  <c r="M5903" i="1"/>
  <c r="M5904" i="1"/>
  <c r="M5905" i="1"/>
  <c r="M5906" i="1"/>
  <c r="M5907" i="1"/>
  <c r="M5908" i="1"/>
  <c r="M5909" i="1"/>
  <c r="M5910" i="1"/>
  <c r="M5911" i="1"/>
  <c r="M5912" i="1"/>
  <c r="M5913" i="1"/>
  <c r="M5914" i="1"/>
  <c r="M5915" i="1"/>
  <c r="M5916" i="1"/>
  <c r="M5917" i="1"/>
  <c r="M5918" i="1"/>
  <c r="M5919" i="1"/>
  <c r="M5920" i="1"/>
  <c r="M5921" i="1"/>
  <c r="M5922" i="1"/>
  <c r="M5923" i="1"/>
  <c r="M5924" i="1"/>
  <c r="M5925" i="1"/>
  <c r="M5926" i="1"/>
  <c r="M5927" i="1"/>
  <c r="M5928" i="1"/>
  <c r="M5929" i="1"/>
  <c r="M5930" i="1"/>
  <c r="M5931" i="1"/>
  <c r="M5932" i="1"/>
  <c r="M5933" i="1"/>
  <c r="M5934" i="1"/>
  <c r="M5935" i="1"/>
  <c r="M5936" i="1"/>
  <c r="M5937" i="1"/>
  <c r="M5938" i="1"/>
  <c r="M5939" i="1"/>
  <c r="M5940" i="1"/>
  <c r="M5941" i="1"/>
  <c r="M5942" i="1"/>
  <c r="M5943" i="1"/>
  <c r="M5944" i="1"/>
  <c r="M5945" i="1"/>
  <c r="M5946" i="1"/>
  <c r="M5947" i="1"/>
  <c r="M5948" i="1"/>
  <c r="M5949" i="1"/>
  <c r="M5950" i="1"/>
  <c r="M5951" i="1"/>
  <c r="M5952" i="1"/>
  <c r="M5953" i="1"/>
  <c r="M5954" i="1"/>
  <c r="M5955" i="1"/>
  <c r="M5956" i="1"/>
  <c r="M5957" i="1"/>
  <c r="M5958" i="1"/>
  <c r="M5959" i="1"/>
  <c r="M5960" i="1"/>
  <c r="M5961" i="1"/>
  <c r="M5962" i="1"/>
  <c r="M5963" i="1"/>
  <c r="M5964" i="1"/>
  <c r="M5965" i="1"/>
  <c r="M5966" i="1"/>
  <c r="M5967" i="1"/>
  <c r="M5968" i="1"/>
  <c r="M5969" i="1"/>
  <c r="M5970" i="1"/>
  <c r="M5971" i="1"/>
  <c r="M5972" i="1"/>
  <c r="M5973" i="1"/>
  <c r="M5974" i="1"/>
  <c r="M5975" i="1"/>
  <c r="M5976" i="1"/>
  <c r="M5977" i="1"/>
  <c r="M5978" i="1"/>
  <c r="M5979" i="1"/>
  <c r="M5980" i="1"/>
  <c r="M5981" i="1"/>
  <c r="M5982" i="1"/>
  <c r="M5983" i="1"/>
  <c r="M5984" i="1"/>
  <c r="M5985" i="1"/>
  <c r="M5986" i="1"/>
  <c r="M5987" i="1"/>
  <c r="M5988" i="1"/>
  <c r="M5989" i="1"/>
  <c r="M5990" i="1"/>
  <c r="M5991" i="1"/>
  <c r="M5992" i="1"/>
  <c r="M5993" i="1"/>
  <c r="M5994" i="1"/>
  <c r="M5995" i="1"/>
  <c r="M5996" i="1"/>
  <c r="M5997" i="1"/>
  <c r="M5998" i="1"/>
  <c r="M5999" i="1"/>
  <c r="M6000" i="1"/>
  <c r="M6001" i="1"/>
  <c r="M6002" i="1"/>
  <c r="M6003" i="1"/>
  <c r="M6004" i="1"/>
  <c r="M6005" i="1"/>
  <c r="M6006" i="1"/>
  <c r="M6007" i="1"/>
  <c r="M6008" i="1"/>
  <c r="M6009" i="1"/>
  <c r="M6010" i="1"/>
  <c r="M6011" i="1"/>
  <c r="M6012" i="1"/>
  <c r="M6013" i="1"/>
  <c r="M6014" i="1"/>
  <c r="M6015" i="1"/>
  <c r="M6016" i="1"/>
  <c r="M6017" i="1"/>
  <c r="M6018" i="1"/>
  <c r="M6019" i="1"/>
  <c r="M6020" i="1"/>
  <c r="M6021" i="1"/>
  <c r="M6022" i="1"/>
  <c r="M6023" i="1"/>
  <c r="M6024" i="1"/>
  <c r="M6025" i="1"/>
  <c r="M6026" i="1"/>
  <c r="M6027" i="1"/>
  <c r="M6028" i="1"/>
  <c r="M6029" i="1"/>
  <c r="M6030" i="1"/>
  <c r="M6031" i="1"/>
  <c r="M6032" i="1"/>
  <c r="M6033" i="1"/>
  <c r="M6034" i="1"/>
  <c r="M6035" i="1"/>
  <c r="M6036" i="1"/>
  <c r="M6037" i="1"/>
  <c r="M6038" i="1"/>
  <c r="M6039" i="1"/>
  <c r="M6040" i="1"/>
  <c r="M6041" i="1"/>
  <c r="M6042" i="1"/>
  <c r="M6043" i="1"/>
  <c r="M6044" i="1"/>
  <c r="M6045" i="1"/>
  <c r="M6046" i="1"/>
  <c r="M6047" i="1"/>
  <c r="M6048" i="1"/>
  <c r="M6049" i="1"/>
  <c r="M6050" i="1"/>
  <c r="M6051" i="1"/>
  <c r="M6052" i="1"/>
  <c r="M6053" i="1"/>
  <c r="M6054" i="1"/>
  <c r="M6055" i="1"/>
  <c r="M6056" i="1"/>
  <c r="M6057" i="1"/>
  <c r="M6058" i="1"/>
  <c r="M6059" i="1"/>
  <c r="M6060" i="1"/>
  <c r="M6061" i="1"/>
  <c r="M6062" i="1"/>
  <c r="M6063" i="1"/>
  <c r="M6064" i="1"/>
  <c r="M6065" i="1"/>
  <c r="M6066" i="1"/>
  <c r="M6067" i="1"/>
  <c r="M6068" i="1"/>
  <c r="M6069" i="1"/>
  <c r="M6070" i="1"/>
  <c r="M6071" i="1"/>
  <c r="M6072" i="1"/>
  <c r="M6073" i="1"/>
  <c r="M6074" i="1"/>
  <c r="M6075" i="1"/>
  <c r="M6076" i="1"/>
  <c r="M6077" i="1"/>
  <c r="M6078" i="1"/>
  <c r="M6079" i="1"/>
  <c r="M6080" i="1"/>
  <c r="M6081" i="1"/>
  <c r="M6082" i="1"/>
  <c r="M6083" i="1"/>
  <c r="M6084" i="1"/>
  <c r="M6085" i="1"/>
  <c r="M6086" i="1"/>
  <c r="M6087" i="1"/>
  <c r="M6088" i="1"/>
  <c r="M6089" i="1"/>
  <c r="M6090" i="1"/>
  <c r="M6091" i="1"/>
  <c r="M6092" i="1"/>
  <c r="M6093" i="1"/>
  <c r="M6094" i="1"/>
  <c r="M6095" i="1"/>
  <c r="M6096" i="1"/>
  <c r="M6097" i="1"/>
  <c r="M6098" i="1"/>
  <c r="M6099" i="1"/>
  <c r="M6100" i="1"/>
  <c r="M6101" i="1"/>
  <c r="M6102" i="1"/>
  <c r="M6103" i="1"/>
  <c r="M6104" i="1"/>
  <c r="M6105" i="1"/>
  <c r="M6106" i="1"/>
  <c r="M6107" i="1"/>
  <c r="M6108" i="1"/>
  <c r="M6109" i="1"/>
  <c r="M6110" i="1"/>
  <c r="M6111" i="1"/>
  <c r="M6112" i="1"/>
  <c r="M6113" i="1"/>
  <c r="M6114" i="1"/>
  <c r="M6115" i="1"/>
  <c r="M6116" i="1"/>
  <c r="M6117" i="1"/>
  <c r="M6118" i="1"/>
  <c r="M6119" i="1"/>
  <c r="M6120" i="1"/>
  <c r="M6121" i="1"/>
  <c r="M6122" i="1"/>
  <c r="M6123" i="1"/>
  <c r="M6124" i="1"/>
  <c r="M6125" i="1"/>
  <c r="M6126" i="1"/>
  <c r="M6127" i="1"/>
  <c r="M6128" i="1"/>
  <c r="M6129" i="1"/>
  <c r="M6130" i="1"/>
  <c r="M6131" i="1"/>
  <c r="M6132" i="1"/>
  <c r="M6133" i="1"/>
  <c r="M6134" i="1"/>
  <c r="M6135" i="1"/>
  <c r="M6136" i="1"/>
  <c r="M6137" i="1"/>
  <c r="M6138" i="1"/>
  <c r="M6139" i="1"/>
  <c r="M6140" i="1"/>
  <c r="M6141" i="1"/>
  <c r="M6142" i="1"/>
  <c r="M6143" i="1"/>
  <c r="M6144" i="1"/>
  <c r="M6145" i="1"/>
  <c r="M6146" i="1"/>
  <c r="M6147" i="1"/>
  <c r="M6148" i="1"/>
  <c r="M6149" i="1"/>
  <c r="M6150" i="1"/>
  <c r="M6151" i="1"/>
  <c r="M6152" i="1"/>
  <c r="M6153" i="1"/>
  <c r="M6154" i="1"/>
  <c r="M6155" i="1"/>
  <c r="M6156" i="1"/>
  <c r="M6157" i="1"/>
  <c r="M6158" i="1"/>
  <c r="M6159" i="1"/>
  <c r="M6160" i="1"/>
  <c r="M6161" i="1"/>
  <c r="M6162" i="1"/>
  <c r="M6163" i="1"/>
  <c r="M6164" i="1"/>
  <c r="M6165" i="1"/>
  <c r="M6166" i="1"/>
  <c r="M6167" i="1"/>
  <c r="M6168" i="1"/>
  <c r="M6169" i="1"/>
  <c r="M6170" i="1"/>
  <c r="M6171" i="1"/>
  <c r="M6172" i="1"/>
  <c r="M6173" i="1"/>
  <c r="M6174" i="1"/>
  <c r="M6175" i="1"/>
  <c r="M6176" i="1"/>
  <c r="M6177" i="1"/>
  <c r="M6178" i="1"/>
  <c r="M6179" i="1"/>
  <c r="M6180" i="1"/>
  <c r="M6181" i="1"/>
  <c r="M6182" i="1"/>
  <c r="M6183" i="1"/>
  <c r="M6184" i="1"/>
  <c r="M6185" i="1"/>
  <c r="M6186" i="1"/>
  <c r="M6187" i="1"/>
  <c r="M6188" i="1"/>
  <c r="M6189" i="1"/>
  <c r="M6190" i="1"/>
  <c r="M6191" i="1"/>
  <c r="M6192" i="1"/>
  <c r="M6193" i="1"/>
  <c r="M6194" i="1"/>
  <c r="M6195" i="1"/>
  <c r="M6196" i="1"/>
  <c r="M6197" i="1"/>
  <c r="M6198" i="1"/>
  <c r="M6199" i="1"/>
  <c r="M6200" i="1"/>
  <c r="M6201" i="1"/>
  <c r="M6202" i="1"/>
  <c r="M6203" i="1"/>
  <c r="M6204" i="1"/>
  <c r="M6205" i="1"/>
  <c r="M6206" i="1"/>
  <c r="M6207" i="1"/>
  <c r="M6208" i="1"/>
  <c r="M6209" i="1"/>
  <c r="M6210" i="1"/>
  <c r="M6211" i="1"/>
  <c r="M6212" i="1"/>
  <c r="M6213" i="1"/>
  <c r="M6214" i="1"/>
  <c r="M6215" i="1"/>
  <c r="M6216" i="1"/>
  <c r="M6217" i="1"/>
  <c r="M6218" i="1"/>
  <c r="M6219" i="1"/>
  <c r="M6220" i="1"/>
  <c r="M6221" i="1"/>
  <c r="M6222" i="1"/>
  <c r="M6223" i="1"/>
  <c r="M6224" i="1"/>
  <c r="M6225" i="1"/>
  <c r="M6226" i="1"/>
  <c r="M6227" i="1"/>
  <c r="M6228" i="1"/>
  <c r="M6229" i="1"/>
  <c r="M6230" i="1"/>
  <c r="M6231" i="1"/>
  <c r="M6232" i="1"/>
  <c r="M6233" i="1"/>
  <c r="M6234" i="1"/>
  <c r="M6235" i="1"/>
  <c r="M6236" i="1"/>
  <c r="M6237" i="1"/>
  <c r="M6238" i="1"/>
  <c r="M6239" i="1"/>
  <c r="M6240" i="1"/>
  <c r="M6241" i="1"/>
  <c r="M6242" i="1"/>
  <c r="M6243" i="1"/>
  <c r="M6244" i="1"/>
  <c r="M6245" i="1"/>
  <c r="M6246" i="1"/>
  <c r="M6247" i="1"/>
  <c r="M6248" i="1"/>
  <c r="M6249" i="1"/>
  <c r="M6250" i="1"/>
  <c r="M6251" i="1"/>
  <c r="M6252" i="1"/>
  <c r="M6253" i="1"/>
  <c r="M6254" i="1"/>
  <c r="M6255" i="1"/>
  <c r="M6256" i="1"/>
  <c r="M6257" i="1"/>
  <c r="M6258" i="1"/>
  <c r="M6259" i="1"/>
  <c r="M6260" i="1"/>
  <c r="M6261" i="1"/>
  <c r="M6262" i="1"/>
  <c r="M6263" i="1"/>
  <c r="M6264" i="1"/>
  <c r="M6265" i="1"/>
  <c r="M6266" i="1"/>
  <c r="M6267" i="1"/>
  <c r="M6268" i="1"/>
  <c r="M6269" i="1"/>
  <c r="M6270" i="1"/>
  <c r="M6271" i="1"/>
  <c r="M6272" i="1"/>
  <c r="M6273" i="1"/>
  <c r="M6274" i="1"/>
  <c r="M6275" i="1"/>
  <c r="M6276" i="1"/>
  <c r="M6277" i="1"/>
  <c r="M6278" i="1"/>
  <c r="M6279" i="1"/>
  <c r="M6280" i="1"/>
  <c r="M6281" i="1"/>
  <c r="M6282" i="1"/>
  <c r="M6283" i="1"/>
  <c r="M6284" i="1"/>
  <c r="M6285" i="1"/>
  <c r="M6286" i="1"/>
  <c r="M6287" i="1"/>
  <c r="M6288" i="1"/>
  <c r="M6289" i="1"/>
  <c r="M6290" i="1"/>
  <c r="M6291" i="1"/>
  <c r="M6292" i="1"/>
  <c r="M6293" i="1"/>
  <c r="M6294" i="1"/>
  <c r="M6295" i="1"/>
  <c r="M6296" i="1"/>
  <c r="M6297" i="1"/>
  <c r="M6298" i="1"/>
  <c r="M6299" i="1"/>
  <c r="M6300" i="1"/>
  <c r="M6301" i="1"/>
  <c r="M6302" i="1"/>
  <c r="M6303" i="1"/>
  <c r="M6304" i="1"/>
  <c r="M6305" i="1"/>
  <c r="M6306" i="1"/>
  <c r="M6307" i="1"/>
  <c r="M6308" i="1"/>
  <c r="M6309" i="1"/>
  <c r="M6310" i="1"/>
  <c r="M6311" i="1"/>
  <c r="M6312" i="1"/>
  <c r="M6313" i="1"/>
  <c r="M6314" i="1"/>
  <c r="M6315" i="1"/>
  <c r="M6316" i="1"/>
  <c r="M6317" i="1"/>
  <c r="M6318" i="1"/>
  <c r="M6319" i="1"/>
  <c r="M6320" i="1"/>
  <c r="M6321" i="1"/>
  <c r="M6322" i="1"/>
  <c r="M6323" i="1"/>
  <c r="M6324" i="1"/>
  <c r="M6325" i="1"/>
  <c r="M6326" i="1"/>
  <c r="M6327" i="1"/>
  <c r="M6328" i="1"/>
  <c r="M6329" i="1"/>
  <c r="M6330" i="1"/>
  <c r="M6331" i="1"/>
  <c r="M6332" i="1"/>
  <c r="M6333" i="1"/>
  <c r="M6334" i="1"/>
  <c r="M6335" i="1"/>
  <c r="M6336" i="1"/>
  <c r="M6337" i="1"/>
  <c r="M6338" i="1"/>
  <c r="M6339" i="1"/>
  <c r="M6340" i="1"/>
  <c r="M6341" i="1"/>
  <c r="M6342" i="1"/>
  <c r="M6343" i="1"/>
  <c r="M6344" i="1"/>
  <c r="M6345" i="1"/>
  <c r="M6346" i="1"/>
  <c r="M6347" i="1"/>
  <c r="M6348" i="1"/>
  <c r="M6349" i="1"/>
  <c r="M6350" i="1"/>
  <c r="M6351" i="1"/>
  <c r="M6352" i="1"/>
  <c r="M6353" i="1"/>
  <c r="M6354" i="1"/>
  <c r="M6355" i="1"/>
  <c r="M6356" i="1"/>
  <c r="M6357" i="1"/>
  <c r="M6358" i="1"/>
  <c r="M6359" i="1"/>
  <c r="M6360" i="1"/>
  <c r="M6361" i="1"/>
  <c r="M6362" i="1"/>
  <c r="M6363" i="1"/>
  <c r="M6364" i="1"/>
  <c r="M6365" i="1"/>
  <c r="M6366" i="1"/>
  <c r="M6367" i="1"/>
  <c r="M6368" i="1"/>
  <c r="M6369" i="1"/>
  <c r="M6370" i="1"/>
  <c r="M6371" i="1"/>
  <c r="M6372" i="1"/>
  <c r="M6373" i="1"/>
  <c r="M6374" i="1"/>
  <c r="M6375" i="1"/>
  <c r="M6376" i="1"/>
  <c r="M6377" i="1"/>
  <c r="M6378" i="1"/>
  <c r="M6379" i="1"/>
  <c r="M6380" i="1"/>
  <c r="M6381" i="1"/>
  <c r="M6382" i="1"/>
  <c r="M6383" i="1"/>
  <c r="M6384" i="1"/>
  <c r="M6385" i="1"/>
  <c r="M6386" i="1"/>
  <c r="M6387" i="1"/>
  <c r="M6388" i="1"/>
  <c r="M6389" i="1"/>
  <c r="M6390" i="1"/>
  <c r="M6391" i="1"/>
  <c r="M6392" i="1"/>
  <c r="M6393" i="1"/>
  <c r="M6394" i="1"/>
  <c r="M6395" i="1"/>
  <c r="M6396" i="1"/>
  <c r="M6397" i="1"/>
  <c r="M6398" i="1"/>
  <c r="M6399" i="1"/>
  <c r="M6400" i="1"/>
  <c r="M6401" i="1"/>
  <c r="M6402" i="1"/>
  <c r="M6403" i="1"/>
  <c r="M6404" i="1"/>
  <c r="M6405" i="1"/>
  <c r="M6406" i="1"/>
  <c r="M6407" i="1"/>
  <c r="M6408" i="1"/>
  <c r="M6409" i="1"/>
  <c r="M6410" i="1"/>
  <c r="M6411" i="1"/>
  <c r="M6412" i="1"/>
  <c r="M6413" i="1"/>
  <c r="M6414" i="1"/>
  <c r="M6415" i="1"/>
  <c r="M6416" i="1"/>
  <c r="M6417" i="1"/>
  <c r="M6418" i="1"/>
  <c r="M6419" i="1"/>
  <c r="M6420" i="1"/>
  <c r="M6421" i="1"/>
  <c r="M6422" i="1"/>
  <c r="M6423" i="1"/>
  <c r="M6424" i="1"/>
  <c r="M6425" i="1"/>
  <c r="M6426" i="1"/>
  <c r="M6427" i="1"/>
  <c r="M6428" i="1"/>
  <c r="M6429" i="1"/>
  <c r="M6430" i="1"/>
  <c r="M6431" i="1"/>
  <c r="M6432" i="1"/>
  <c r="M6433" i="1"/>
  <c r="M6434" i="1"/>
  <c r="M6435" i="1"/>
  <c r="M6436" i="1"/>
  <c r="M6437" i="1"/>
  <c r="M6438" i="1"/>
  <c r="M6439" i="1"/>
  <c r="M6440" i="1"/>
  <c r="M6441" i="1"/>
  <c r="M6442" i="1"/>
  <c r="M6443" i="1"/>
  <c r="M6444" i="1"/>
  <c r="M6445" i="1"/>
  <c r="M6446" i="1"/>
  <c r="M6447" i="1"/>
  <c r="M6448" i="1"/>
  <c r="M6449" i="1"/>
  <c r="M6450" i="1"/>
  <c r="M6451" i="1"/>
  <c r="M6452" i="1"/>
  <c r="M6453" i="1"/>
  <c r="M6454" i="1"/>
  <c r="M6455" i="1"/>
  <c r="M6456" i="1"/>
  <c r="M6457" i="1"/>
  <c r="M6458" i="1"/>
  <c r="M6459" i="1"/>
  <c r="M6460" i="1"/>
  <c r="M6461" i="1"/>
  <c r="M6462" i="1"/>
  <c r="M6463" i="1"/>
  <c r="M6464" i="1"/>
  <c r="M6465" i="1"/>
  <c r="M6466" i="1"/>
  <c r="M6467" i="1"/>
  <c r="M6468" i="1"/>
  <c r="M6469" i="1"/>
  <c r="M6470" i="1"/>
  <c r="M6471" i="1"/>
  <c r="M6472" i="1"/>
  <c r="M6473" i="1"/>
  <c r="M6474" i="1"/>
  <c r="M6475" i="1"/>
  <c r="M6476" i="1"/>
  <c r="M6477" i="1"/>
  <c r="M6478" i="1"/>
  <c r="M6479" i="1"/>
  <c r="M6480" i="1"/>
  <c r="M6481" i="1"/>
  <c r="M6482" i="1"/>
  <c r="M6483" i="1"/>
  <c r="M6484" i="1"/>
  <c r="M6485" i="1"/>
  <c r="M6486" i="1"/>
  <c r="M6487" i="1"/>
  <c r="M6488" i="1"/>
  <c r="M6489" i="1"/>
  <c r="M6490" i="1"/>
  <c r="M6491" i="1"/>
  <c r="M6492" i="1"/>
  <c r="M6493" i="1"/>
  <c r="M6494" i="1"/>
  <c r="M6495" i="1"/>
  <c r="M6496" i="1"/>
  <c r="M6497" i="1"/>
  <c r="M6498" i="1"/>
  <c r="M6499" i="1"/>
  <c r="M6500" i="1"/>
  <c r="M6501" i="1"/>
  <c r="M6502" i="1"/>
  <c r="M6503" i="1"/>
  <c r="M6504" i="1"/>
  <c r="M6505" i="1"/>
  <c r="M6506" i="1"/>
  <c r="M6507" i="1"/>
  <c r="M6508" i="1"/>
  <c r="M6509" i="1"/>
  <c r="M6510" i="1"/>
  <c r="M6511" i="1"/>
  <c r="M6512" i="1"/>
  <c r="M6513" i="1"/>
  <c r="M6514" i="1"/>
  <c r="M6515" i="1"/>
  <c r="M6516" i="1"/>
  <c r="M6517" i="1"/>
  <c r="M6518" i="1"/>
  <c r="M6519" i="1"/>
  <c r="M6520" i="1"/>
  <c r="M6521" i="1"/>
  <c r="M6522" i="1"/>
  <c r="M6523" i="1"/>
  <c r="M6524" i="1"/>
  <c r="M6525" i="1"/>
  <c r="M6526" i="1"/>
  <c r="M6527" i="1"/>
  <c r="M6528" i="1"/>
  <c r="M6529" i="1"/>
  <c r="M6530" i="1"/>
  <c r="M6531" i="1"/>
  <c r="M6532" i="1"/>
  <c r="M6533" i="1"/>
  <c r="M6534" i="1"/>
  <c r="M6535" i="1"/>
  <c r="M6536" i="1"/>
  <c r="M6537" i="1"/>
  <c r="M6538" i="1"/>
  <c r="M6539" i="1"/>
  <c r="M6540" i="1"/>
  <c r="M6541" i="1"/>
  <c r="M6542" i="1"/>
  <c r="M6543" i="1"/>
  <c r="M6544" i="1"/>
  <c r="M6545" i="1"/>
  <c r="M6546" i="1"/>
  <c r="M6547" i="1"/>
  <c r="M6548" i="1"/>
  <c r="M6549" i="1"/>
  <c r="M6550" i="1"/>
  <c r="M6551" i="1"/>
  <c r="M6552" i="1"/>
  <c r="M6553" i="1"/>
  <c r="M6554" i="1"/>
  <c r="M6555" i="1"/>
  <c r="M6556" i="1"/>
  <c r="M6557" i="1"/>
  <c r="M6558" i="1"/>
  <c r="M6559" i="1"/>
  <c r="M6560" i="1"/>
  <c r="M6561" i="1"/>
  <c r="M6562" i="1"/>
  <c r="M6563" i="1"/>
  <c r="M6564" i="1"/>
  <c r="M6565" i="1"/>
  <c r="M6566" i="1"/>
  <c r="M6567" i="1"/>
  <c r="M6568" i="1"/>
  <c r="M6569" i="1"/>
  <c r="M6570" i="1"/>
  <c r="M6571" i="1"/>
  <c r="M6572" i="1"/>
  <c r="M6573" i="1"/>
  <c r="M6574" i="1"/>
  <c r="M6575" i="1"/>
  <c r="M6576" i="1"/>
  <c r="M6577" i="1"/>
  <c r="M6578" i="1"/>
  <c r="M6579" i="1"/>
  <c r="M6580" i="1"/>
  <c r="M6581" i="1"/>
  <c r="M6582" i="1"/>
  <c r="M6583" i="1"/>
  <c r="M6584" i="1"/>
  <c r="M6585" i="1"/>
  <c r="M6586" i="1"/>
  <c r="M6587" i="1"/>
  <c r="M6588" i="1"/>
  <c r="M6589" i="1"/>
  <c r="M6590" i="1"/>
  <c r="M6591" i="1"/>
  <c r="M6592" i="1"/>
  <c r="M6593" i="1"/>
  <c r="M6594" i="1"/>
  <c r="M6595" i="1"/>
  <c r="M6596" i="1"/>
  <c r="M6597" i="1"/>
  <c r="M6598" i="1"/>
  <c r="M6599" i="1"/>
  <c r="M6600" i="1"/>
  <c r="M6601" i="1"/>
  <c r="M6602" i="1"/>
  <c r="M6603" i="1"/>
  <c r="M6604" i="1"/>
  <c r="M6605" i="1"/>
  <c r="M6606" i="1"/>
  <c r="M6607" i="1"/>
  <c r="M6608" i="1"/>
  <c r="M6609" i="1"/>
  <c r="M6610" i="1"/>
  <c r="M6611" i="1"/>
  <c r="M6612" i="1"/>
  <c r="M6613" i="1"/>
  <c r="M6614" i="1"/>
  <c r="M6615" i="1"/>
  <c r="M6616" i="1"/>
  <c r="M6617" i="1"/>
  <c r="M6618" i="1"/>
  <c r="M6619" i="1"/>
  <c r="M6620" i="1"/>
  <c r="M6621" i="1"/>
  <c r="M6622" i="1"/>
  <c r="M6623" i="1"/>
  <c r="M6624" i="1"/>
  <c r="M6625" i="1"/>
  <c r="M6626" i="1"/>
  <c r="M6627" i="1"/>
  <c r="M6628" i="1"/>
  <c r="M6629" i="1"/>
  <c r="M6630" i="1"/>
  <c r="M6631" i="1"/>
  <c r="M6632" i="1"/>
  <c r="M6633" i="1"/>
  <c r="M6634" i="1"/>
  <c r="M6635" i="1"/>
  <c r="M6636" i="1"/>
  <c r="M6637" i="1"/>
  <c r="M6638" i="1"/>
  <c r="M6639" i="1"/>
  <c r="M6640" i="1"/>
  <c r="M6641" i="1"/>
  <c r="M6642" i="1"/>
  <c r="M6643" i="1"/>
  <c r="M6644" i="1"/>
  <c r="M6645" i="1"/>
  <c r="M6646" i="1"/>
  <c r="M6647" i="1"/>
  <c r="M6648" i="1"/>
  <c r="M6649" i="1"/>
  <c r="M6650" i="1"/>
  <c r="M6651" i="1"/>
  <c r="M6652" i="1"/>
  <c r="M6653" i="1"/>
  <c r="M6654" i="1"/>
  <c r="M6655" i="1"/>
  <c r="M6656" i="1"/>
  <c r="M6657" i="1"/>
  <c r="M6658" i="1"/>
  <c r="M6659" i="1"/>
  <c r="M6660" i="1"/>
  <c r="M6661" i="1"/>
  <c r="M6662" i="1"/>
  <c r="M6663" i="1"/>
  <c r="M6664" i="1"/>
  <c r="M6665" i="1"/>
  <c r="M6666" i="1"/>
  <c r="M6667" i="1"/>
  <c r="M6668" i="1"/>
  <c r="M6669" i="1"/>
  <c r="M6670" i="1"/>
  <c r="M6671" i="1"/>
  <c r="M6672" i="1"/>
  <c r="M6673" i="1"/>
  <c r="M6674" i="1"/>
  <c r="M6675" i="1"/>
  <c r="M6676" i="1"/>
  <c r="M6677" i="1"/>
  <c r="M6678" i="1"/>
  <c r="M6679" i="1"/>
  <c r="M6680" i="1"/>
  <c r="M6681" i="1"/>
  <c r="M6682" i="1"/>
  <c r="M6683" i="1"/>
  <c r="M6684" i="1"/>
  <c r="M6685" i="1"/>
  <c r="M6686" i="1"/>
  <c r="M6687" i="1"/>
  <c r="M6688" i="1"/>
  <c r="M6689" i="1"/>
  <c r="M6690" i="1"/>
  <c r="M6691" i="1"/>
  <c r="M6692" i="1"/>
  <c r="M6693" i="1"/>
  <c r="M6694" i="1"/>
  <c r="M6695" i="1"/>
  <c r="M6696" i="1"/>
  <c r="M6697" i="1"/>
  <c r="M6698" i="1"/>
  <c r="M6699" i="1"/>
  <c r="M6700" i="1"/>
  <c r="M6701" i="1"/>
  <c r="M6702" i="1"/>
  <c r="M6703" i="1"/>
  <c r="M6704" i="1"/>
  <c r="M6705" i="1"/>
  <c r="M6706" i="1"/>
  <c r="M6707" i="1"/>
  <c r="M6708" i="1"/>
  <c r="M6709" i="1"/>
  <c r="M6710" i="1"/>
  <c r="M6711" i="1"/>
  <c r="M6712" i="1"/>
  <c r="M6713" i="1"/>
  <c r="M6714" i="1"/>
  <c r="M6715" i="1"/>
  <c r="M6716" i="1"/>
  <c r="M6717" i="1"/>
  <c r="M6718" i="1"/>
  <c r="M6719" i="1"/>
  <c r="M6720" i="1"/>
  <c r="M6721" i="1"/>
  <c r="M6722" i="1"/>
  <c r="M6723" i="1"/>
  <c r="M6724" i="1"/>
  <c r="M6725" i="1"/>
  <c r="M6726" i="1"/>
  <c r="M6727" i="1"/>
  <c r="M6728" i="1"/>
  <c r="M6729" i="1"/>
  <c r="M6730" i="1"/>
  <c r="M6731" i="1"/>
  <c r="M6732" i="1"/>
  <c r="M6733" i="1"/>
  <c r="M6734" i="1"/>
  <c r="M6735" i="1"/>
  <c r="M6736" i="1"/>
  <c r="M6737" i="1"/>
  <c r="M6738" i="1"/>
  <c r="M6739" i="1"/>
  <c r="M6740" i="1"/>
  <c r="M6741" i="1"/>
  <c r="M6742" i="1"/>
  <c r="M6743" i="1"/>
  <c r="M6744" i="1"/>
  <c r="M6745" i="1"/>
  <c r="M6746" i="1"/>
  <c r="M6747" i="1"/>
  <c r="M6748" i="1"/>
  <c r="M6749" i="1"/>
  <c r="M6750" i="1"/>
  <c r="M6751" i="1"/>
  <c r="M6752" i="1"/>
  <c r="M6753" i="1"/>
  <c r="M6754" i="1"/>
  <c r="M6755" i="1"/>
  <c r="M6756" i="1"/>
  <c r="M6757" i="1"/>
  <c r="M6758" i="1"/>
  <c r="M6759" i="1"/>
  <c r="M6760" i="1"/>
  <c r="M6761" i="1"/>
  <c r="M6762" i="1"/>
  <c r="M6763" i="1"/>
  <c r="M6764" i="1"/>
  <c r="M6765" i="1"/>
  <c r="M6766" i="1"/>
  <c r="M6767" i="1"/>
  <c r="M6768" i="1"/>
  <c r="M6769" i="1"/>
  <c r="M6770" i="1"/>
  <c r="M6771" i="1"/>
  <c r="M6772" i="1"/>
  <c r="M6773" i="1"/>
  <c r="M6774" i="1"/>
  <c r="M6775" i="1"/>
  <c r="M6776" i="1"/>
  <c r="M6777" i="1"/>
  <c r="M6778" i="1"/>
  <c r="M6779" i="1"/>
  <c r="M6780" i="1"/>
  <c r="M6781" i="1"/>
  <c r="M6782" i="1"/>
  <c r="M6783" i="1"/>
  <c r="M6784" i="1"/>
  <c r="M6785" i="1"/>
  <c r="M6786" i="1"/>
  <c r="M6787" i="1"/>
  <c r="M6788" i="1"/>
  <c r="M6789" i="1"/>
  <c r="M6790" i="1"/>
  <c r="M6791" i="1"/>
  <c r="M6792" i="1"/>
  <c r="M6793" i="1"/>
  <c r="M6794" i="1"/>
  <c r="M6795" i="1"/>
  <c r="M6796" i="1"/>
  <c r="M6797" i="1"/>
  <c r="M6798" i="1"/>
  <c r="M6799" i="1"/>
  <c r="M6800" i="1"/>
  <c r="M6801" i="1"/>
  <c r="M6802" i="1"/>
  <c r="M6803" i="1"/>
  <c r="M6804" i="1"/>
  <c r="M6805" i="1"/>
  <c r="M6806" i="1"/>
  <c r="M6807" i="1"/>
  <c r="M6808" i="1"/>
  <c r="M6809" i="1"/>
  <c r="M6810" i="1"/>
  <c r="M6811" i="1"/>
  <c r="M6812" i="1"/>
  <c r="M6813" i="1"/>
  <c r="M6814" i="1"/>
  <c r="M6815" i="1"/>
  <c r="M6816" i="1"/>
  <c r="M6817" i="1"/>
  <c r="M6818" i="1"/>
  <c r="M6819" i="1"/>
  <c r="M6820" i="1"/>
  <c r="M6821" i="1"/>
  <c r="M6822" i="1"/>
  <c r="M6823" i="1"/>
  <c r="M6824" i="1"/>
  <c r="M6825" i="1"/>
  <c r="M6826" i="1"/>
  <c r="M6827" i="1"/>
  <c r="M6828" i="1"/>
  <c r="M6829" i="1"/>
  <c r="M6830" i="1"/>
  <c r="M6831" i="1"/>
  <c r="M6832" i="1"/>
  <c r="M6833" i="1"/>
  <c r="M6834" i="1"/>
  <c r="M6835" i="1"/>
  <c r="M6836" i="1"/>
  <c r="M6837" i="1"/>
  <c r="M6838" i="1"/>
  <c r="M6839" i="1"/>
  <c r="M6840" i="1"/>
  <c r="M6841" i="1"/>
  <c r="M6842" i="1"/>
  <c r="M6843" i="1"/>
  <c r="M6844" i="1"/>
  <c r="M6845" i="1"/>
  <c r="M6846" i="1"/>
  <c r="M6847" i="1"/>
  <c r="M6848" i="1"/>
  <c r="M6849" i="1"/>
  <c r="M6850" i="1"/>
  <c r="M6851" i="1"/>
  <c r="M6852" i="1"/>
  <c r="M6853" i="1"/>
  <c r="M6854" i="1"/>
  <c r="M6855" i="1"/>
  <c r="M6856" i="1"/>
  <c r="M6857" i="1"/>
  <c r="M6858" i="1"/>
  <c r="M6859" i="1"/>
  <c r="M6860" i="1"/>
  <c r="M6861" i="1"/>
  <c r="M6862" i="1"/>
  <c r="M6863" i="1"/>
  <c r="M6864" i="1"/>
  <c r="M6865" i="1"/>
  <c r="M6866" i="1"/>
  <c r="M6867" i="1"/>
  <c r="M6868" i="1"/>
  <c r="M6869" i="1"/>
  <c r="M6870" i="1"/>
  <c r="M6871" i="1"/>
  <c r="M6872" i="1"/>
  <c r="M6873" i="1"/>
  <c r="M6874" i="1"/>
  <c r="M6875" i="1"/>
  <c r="M6876" i="1"/>
  <c r="M6877" i="1"/>
  <c r="M6878" i="1"/>
  <c r="M6879" i="1"/>
  <c r="M6880" i="1"/>
  <c r="M6881" i="1"/>
  <c r="M6882" i="1"/>
  <c r="M6883" i="1"/>
  <c r="M6884" i="1"/>
  <c r="M6885" i="1"/>
  <c r="M6886" i="1"/>
  <c r="M6887" i="1"/>
  <c r="M6888" i="1"/>
  <c r="M6889" i="1"/>
  <c r="M6890" i="1"/>
  <c r="M6891" i="1"/>
  <c r="M6892" i="1"/>
  <c r="M6893" i="1"/>
  <c r="M6894" i="1"/>
  <c r="M6895" i="1"/>
  <c r="M6896" i="1"/>
  <c r="M6897" i="1"/>
  <c r="M6898" i="1"/>
  <c r="M6899" i="1"/>
  <c r="M6900" i="1"/>
  <c r="M6901" i="1"/>
  <c r="M6902" i="1"/>
  <c r="M6903" i="1"/>
  <c r="M6904" i="1"/>
  <c r="M6905" i="1"/>
  <c r="M6906" i="1"/>
  <c r="M6907" i="1"/>
  <c r="M6908" i="1"/>
  <c r="M6909" i="1"/>
  <c r="M6910" i="1"/>
  <c r="M6911" i="1"/>
  <c r="M6912" i="1"/>
  <c r="M6913" i="1"/>
  <c r="M6914" i="1"/>
  <c r="M6915" i="1"/>
  <c r="M6916" i="1"/>
  <c r="M6917" i="1"/>
  <c r="M6918" i="1"/>
  <c r="M6919" i="1"/>
  <c r="M6920" i="1"/>
  <c r="M6921" i="1"/>
  <c r="M6922" i="1"/>
  <c r="M6923" i="1"/>
  <c r="M6924" i="1"/>
  <c r="M6925" i="1"/>
  <c r="M6926" i="1"/>
  <c r="M6927" i="1"/>
  <c r="M6928" i="1"/>
  <c r="M6929" i="1"/>
  <c r="M6930" i="1"/>
  <c r="M6931" i="1"/>
  <c r="M6932" i="1"/>
  <c r="M6933" i="1"/>
  <c r="M6934" i="1"/>
  <c r="M6935" i="1"/>
  <c r="M6936" i="1"/>
  <c r="M6937" i="1"/>
  <c r="M6938" i="1"/>
  <c r="M6939" i="1"/>
  <c r="M6940" i="1"/>
  <c r="M6941" i="1"/>
  <c r="M6942" i="1"/>
  <c r="M6943" i="1"/>
  <c r="M6944" i="1"/>
  <c r="M6945" i="1"/>
  <c r="M6946" i="1"/>
  <c r="M6947" i="1"/>
  <c r="M6948" i="1"/>
  <c r="M6949" i="1"/>
  <c r="M6950" i="1"/>
  <c r="M6951" i="1"/>
  <c r="M6952" i="1"/>
  <c r="M6953" i="1"/>
  <c r="M6954" i="1"/>
  <c r="M6955" i="1"/>
  <c r="M6956" i="1"/>
  <c r="M6957" i="1"/>
  <c r="M6958" i="1"/>
  <c r="M6959" i="1"/>
  <c r="M6960" i="1"/>
  <c r="M6961" i="1"/>
  <c r="M6962" i="1"/>
  <c r="M6963" i="1"/>
  <c r="M6964" i="1"/>
  <c r="M6965" i="1"/>
  <c r="M6966" i="1"/>
  <c r="M6967" i="1"/>
  <c r="M6968" i="1"/>
  <c r="M6969" i="1"/>
  <c r="M6970" i="1"/>
  <c r="M6971" i="1"/>
  <c r="M6972" i="1"/>
  <c r="M6973" i="1"/>
  <c r="M6974" i="1"/>
  <c r="M6975" i="1"/>
  <c r="M6976" i="1"/>
  <c r="M6977" i="1"/>
  <c r="M6978" i="1"/>
  <c r="M6979" i="1"/>
  <c r="M6980" i="1"/>
  <c r="M6981" i="1"/>
  <c r="M6982" i="1"/>
  <c r="M6983" i="1"/>
  <c r="M6984" i="1"/>
  <c r="M6985" i="1"/>
  <c r="M6986" i="1"/>
  <c r="M6987" i="1"/>
  <c r="M6988" i="1"/>
  <c r="M6989" i="1"/>
  <c r="M6990" i="1"/>
  <c r="M6991" i="1"/>
  <c r="M6992" i="1"/>
  <c r="M6993" i="1"/>
  <c r="M6994" i="1"/>
  <c r="M6995" i="1"/>
  <c r="M6996" i="1"/>
  <c r="M6997" i="1"/>
  <c r="M6998" i="1"/>
  <c r="M6999" i="1"/>
  <c r="M7000" i="1"/>
  <c r="M7001" i="1"/>
  <c r="M7002" i="1"/>
  <c r="M7003" i="1"/>
  <c r="M7004" i="1"/>
  <c r="M7005" i="1"/>
  <c r="M7006" i="1"/>
  <c r="M7007" i="1"/>
  <c r="M7008" i="1"/>
  <c r="M7009" i="1"/>
  <c r="M7010" i="1"/>
  <c r="M7011" i="1"/>
  <c r="M7012" i="1"/>
  <c r="M7013" i="1"/>
  <c r="M7014" i="1"/>
  <c r="M7015" i="1"/>
  <c r="M7016" i="1"/>
  <c r="M7017" i="1"/>
  <c r="M7018" i="1"/>
  <c r="M7019" i="1"/>
  <c r="M7020" i="1"/>
  <c r="M7021" i="1"/>
  <c r="M7022" i="1"/>
  <c r="M7023" i="1"/>
  <c r="M7024" i="1"/>
  <c r="M7025" i="1"/>
  <c r="M7026" i="1"/>
  <c r="M7027" i="1"/>
  <c r="M7028" i="1"/>
  <c r="M7029" i="1"/>
  <c r="M7030" i="1"/>
  <c r="M7031" i="1"/>
  <c r="M7032" i="1"/>
  <c r="M7033" i="1"/>
  <c r="M7034" i="1"/>
  <c r="M7035" i="1"/>
  <c r="M7036" i="1"/>
  <c r="M7037" i="1"/>
  <c r="M7038" i="1"/>
  <c r="M7039" i="1"/>
  <c r="M7040" i="1"/>
  <c r="M7041" i="1"/>
  <c r="M7042" i="1"/>
  <c r="M7043" i="1"/>
  <c r="M7044" i="1"/>
  <c r="M7045" i="1"/>
  <c r="M7046" i="1"/>
  <c r="M7047" i="1"/>
  <c r="M7048" i="1"/>
  <c r="M7049" i="1"/>
  <c r="M7050" i="1"/>
  <c r="M7051" i="1"/>
  <c r="M7052" i="1"/>
  <c r="M7053" i="1"/>
  <c r="M7054" i="1"/>
  <c r="M7055" i="1"/>
  <c r="M7056" i="1"/>
  <c r="M7057" i="1"/>
  <c r="M7058" i="1"/>
  <c r="M7059" i="1"/>
  <c r="M7060" i="1"/>
  <c r="M7061" i="1"/>
  <c r="M7062" i="1"/>
  <c r="M7063" i="1"/>
  <c r="M7064" i="1"/>
  <c r="M7065" i="1"/>
  <c r="M7066" i="1"/>
  <c r="M7067" i="1"/>
  <c r="M7068" i="1"/>
  <c r="M7069" i="1"/>
  <c r="M7070" i="1"/>
  <c r="M7071" i="1"/>
  <c r="M7072" i="1"/>
  <c r="M7073" i="1"/>
  <c r="M7074" i="1"/>
  <c r="M7075" i="1"/>
  <c r="M7076" i="1"/>
  <c r="M7077" i="1"/>
  <c r="M7078" i="1"/>
  <c r="M7079" i="1"/>
  <c r="M7080" i="1"/>
  <c r="M7081" i="1"/>
  <c r="M7082" i="1"/>
  <c r="M7083" i="1"/>
  <c r="M7084" i="1"/>
  <c r="M7085" i="1"/>
  <c r="M7086" i="1"/>
  <c r="M7087" i="1"/>
  <c r="M7088" i="1"/>
  <c r="M7089" i="1"/>
  <c r="M7090" i="1"/>
  <c r="M7091" i="1"/>
  <c r="M7092" i="1"/>
  <c r="M7093" i="1"/>
  <c r="M7094" i="1"/>
  <c r="M7095" i="1"/>
  <c r="M7096" i="1"/>
  <c r="M7097" i="1"/>
  <c r="M7098" i="1"/>
  <c r="M7099" i="1"/>
  <c r="M7100" i="1"/>
  <c r="M7101" i="1"/>
  <c r="M7102" i="1"/>
  <c r="M7103" i="1"/>
  <c r="M7104" i="1"/>
  <c r="M7105" i="1"/>
  <c r="M7106" i="1"/>
  <c r="M7107" i="1"/>
  <c r="M7108" i="1"/>
  <c r="M7109" i="1"/>
  <c r="M7110" i="1"/>
  <c r="M7111" i="1"/>
  <c r="M7112" i="1"/>
  <c r="M7113" i="1"/>
  <c r="M7114" i="1"/>
  <c r="M7115" i="1"/>
  <c r="M7116" i="1"/>
  <c r="M7117" i="1"/>
  <c r="M7118" i="1"/>
  <c r="M7119" i="1"/>
  <c r="M7120" i="1"/>
  <c r="M7121" i="1"/>
  <c r="M7122" i="1"/>
  <c r="M7123" i="1"/>
  <c r="M7124" i="1"/>
  <c r="M7125" i="1"/>
  <c r="M7126" i="1"/>
  <c r="M7127" i="1"/>
  <c r="M7128" i="1"/>
  <c r="M7129" i="1"/>
  <c r="M7130" i="1"/>
  <c r="M7131" i="1"/>
  <c r="M7132" i="1"/>
  <c r="M7133" i="1"/>
  <c r="M7134" i="1"/>
  <c r="M7135" i="1"/>
  <c r="M7136" i="1"/>
  <c r="M7137" i="1"/>
  <c r="M7138" i="1"/>
  <c r="M7139" i="1"/>
  <c r="M7140" i="1"/>
  <c r="M7141" i="1"/>
  <c r="M7142" i="1"/>
  <c r="M7143" i="1"/>
  <c r="M7144" i="1"/>
  <c r="M7145" i="1"/>
  <c r="M7146" i="1"/>
  <c r="M7147" i="1"/>
  <c r="M7148" i="1"/>
  <c r="M7149" i="1"/>
  <c r="M7150" i="1"/>
  <c r="M7151" i="1"/>
  <c r="M7152" i="1"/>
  <c r="M7153" i="1"/>
  <c r="M7154" i="1"/>
  <c r="M7155" i="1"/>
  <c r="M7156" i="1"/>
  <c r="M7157" i="1"/>
  <c r="M7158" i="1"/>
  <c r="M7159" i="1"/>
  <c r="M7160" i="1"/>
  <c r="M7161" i="1"/>
  <c r="M7162" i="1"/>
  <c r="M7163" i="1"/>
  <c r="M7164" i="1"/>
  <c r="M7165" i="1"/>
  <c r="M7166" i="1"/>
  <c r="M7167" i="1"/>
  <c r="M7168" i="1"/>
  <c r="M7169" i="1"/>
  <c r="M7170" i="1"/>
  <c r="M7171" i="1"/>
  <c r="M7172" i="1"/>
  <c r="M7173" i="1"/>
  <c r="M7174" i="1"/>
  <c r="M7175" i="1"/>
  <c r="M7176" i="1"/>
  <c r="M7177" i="1"/>
  <c r="M7178" i="1"/>
  <c r="M7179" i="1"/>
  <c r="M7180" i="1"/>
  <c r="M7181" i="1"/>
  <c r="M7182" i="1"/>
  <c r="M7183" i="1"/>
  <c r="M7184" i="1"/>
  <c r="M7185" i="1"/>
  <c r="M7186" i="1"/>
  <c r="M7187" i="1"/>
  <c r="M7188" i="1"/>
  <c r="M7189" i="1"/>
  <c r="M7190" i="1"/>
  <c r="M7191" i="1"/>
  <c r="M7192" i="1"/>
  <c r="M7193" i="1"/>
  <c r="M7194" i="1"/>
  <c r="M7195" i="1"/>
  <c r="M7196" i="1"/>
  <c r="M7197" i="1"/>
  <c r="M7198" i="1"/>
  <c r="M7199" i="1"/>
  <c r="M7200" i="1"/>
  <c r="M7201" i="1"/>
  <c r="M7202" i="1"/>
  <c r="M7203" i="1"/>
  <c r="M7204" i="1"/>
  <c r="M7205" i="1"/>
  <c r="M7206" i="1"/>
  <c r="M7207" i="1"/>
  <c r="M7208" i="1"/>
  <c r="M7209" i="1"/>
  <c r="M7210" i="1"/>
  <c r="M7211" i="1"/>
  <c r="M7212" i="1"/>
  <c r="M7213" i="1"/>
  <c r="M7214" i="1"/>
  <c r="M7215" i="1"/>
  <c r="M7216" i="1"/>
  <c r="M7217" i="1"/>
  <c r="M7218" i="1"/>
  <c r="M7219" i="1"/>
  <c r="M7220" i="1"/>
  <c r="M7221" i="1"/>
  <c r="M7222" i="1"/>
  <c r="M7223" i="1"/>
  <c r="M7224" i="1"/>
  <c r="M7225" i="1"/>
  <c r="M7226" i="1"/>
  <c r="M7227" i="1"/>
  <c r="M7228" i="1"/>
  <c r="M7229" i="1"/>
  <c r="M7230" i="1"/>
  <c r="M7231" i="1"/>
  <c r="M7232" i="1"/>
  <c r="M7233" i="1"/>
  <c r="M7234" i="1"/>
  <c r="M7235" i="1"/>
  <c r="M7236" i="1"/>
  <c r="M7237" i="1"/>
  <c r="M7238" i="1"/>
  <c r="M7239" i="1"/>
  <c r="M7240" i="1"/>
  <c r="M7241" i="1"/>
  <c r="M7242" i="1"/>
  <c r="M7243" i="1"/>
  <c r="M7244" i="1"/>
  <c r="M7245" i="1"/>
  <c r="M7246" i="1"/>
  <c r="M7247" i="1"/>
  <c r="M7248" i="1"/>
  <c r="M7249" i="1"/>
  <c r="M7250" i="1"/>
  <c r="M7251" i="1"/>
  <c r="M7252" i="1"/>
  <c r="M7253" i="1"/>
  <c r="M7254" i="1"/>
  <c r="M7255" i="1"/>
  <c r="M7256" i="1"/>
  <c r="M7257" i="1"/>
  <c r="M7258" i="1"/>
  <c r="M7259" i="1"/>
  <c r="M7260" i="1"/>
  <c r="M7261" i="1"/>
  <c r="M7262" i="1"/>
  <c r="M7263" i="1"/>
  <c r="M7264" i="1"/>
  <c r="M7265" i="1"/>
  <c r="M7266" i="1"/>
  <c r="M7267" i="1"/>
  <c r="M7268" i="1"/>
  <c r="M7269" i="1"/>
  <c r="M7270" i="1"/>
  <c r="M7271" i="1"/>
  <c r="M7272" i="1"/>
  <c r="M7273" i="1"/>
  <c r="M7274" i="1"/>
  <c r="M7275" i="1"/>
  <c r="M7276" i="1"/>
  <c r="M7277" i="1"/>
  <c r="M7278" i="1"/>
  <c r="M7279" i="1"/>
  <c r="M7280" i="1"/>
  <c r="M7281" i="1"/>
  <c r="M7282" i="1"/>
  <c r="M7283" i="1"/>
  <c r="M7284" i="1"/>
  <c r="M7285" i="1"/>
  <c r="M7286" i="1"/>
  <c r="M7287" i="1"/>
  <c r="M7288" i="1"/>
  <c r="M7289" i="1"/>
  <c r="M7290" i="1"/>
  <c r="M7291" i="1"/>
  <c r="M7292" i="1"/>
  <c r="M7293" i="1"/>
  <c r="M7294" i="1"/>
  <c r="M7295" i="1"/>
  <c r="M7296" i="1"/>
  <c r="M7297" i="1"/>
  <c r="M7298" i="1"/>
  <c r="M7299" i="1"/>
  <c r="M7300" i="1"/>
  <c r="M7301" i="1"/>
  <c r="M7302" i="1"/>
  <c r="M7303" i="1"/>
  <c r="M7304" i="1"/>
  <c r="M7305" i="1"/>
  <c r="M7306" i="1"/>
  <c r="M7307" i="1"/>
  <c r="M7308" i="1"/>
  <c r="M7309" i="1"/>
  <c r="M7310" i="1"/>
  <c r="M7311" i="1"/>
  <c r="M7312" i="1"/>
  <c r="M7313" i="1"/>
  <c r="M7314" i="1"/>
  <c r="M7315" i="1"/>
  <c r="M7316" i="1"/>
  <c r="M7317" i="1"/>
  <c r="M7318" i="1"/>
  <c r="M7319" i="1"/>
  <c r="M7320" i="1"/>
  <c r="M7321" i="1"/>
  <c r="M7322" i="1"/>
  <c r="M7323" i="1"/>
  <c r="M7324" i="1"/>
  <c r="M7325" i="1"/>
  <c r="M7326" i="1"/>
  <c r="M7327" i="1"/>
  <c r="M7328" i="1"/>
  <c r="M7329" i="1"/>
  <c r="M7330" i="1"/>
  <c r="M7331" i="1"/>
  <c r="M7332" i="1"/>
  <c r="M7333" i="1"/>
  <c r="M7334" i="1"/>
  <c r="M7335" i="1"/>
  <c r="M7336" i="1"/>
  <c r="M7337" i="1"/>
  <c r="M7338" i="1"/>
  <c r="M7339" i="1"/>
  <c r="M7340" i="1"/>
  <c r="M7341" i="1"/>
  <c r="M7342" i="1"/>
  <c r="M7343" i="1"/>
  <c r="M7344" i="1"/>
  <c r="M7345" i="1"/>
  <c r="M7346" i="1"/>
  <c r="M7347" i="1"/>
  <c r="M7348" i="1"/>
  <c r="M7349" i="1"/>
  <c r="M7350" i="1"/>
  <c r="M7351" i="1"/>
  <c r="M7352" i="1"/>
  <c r="M7353" i="1"/>
  <c r="M7354" i="1"/>
  <c r="M7355" i="1"/>
  <c r="M7356" i="1"/>
  <c r="M7357" i="1"/>
  <c r="M7358" i="1"/>
  <c r="M7359" i="1"/>
  <c r="M7360" i="1"/>
  <c r="M7361" i="1"/>
  <c r="M7362" i="1"/>
  <c r="M7363" i="1"/>
  <c r="M7364" i="1"/>
  <c r="M7365" i="1"/>
  <c r="M7366" i="1"/>
  <c r="M7367" i="1"/>
  <c r="M7368" i="1"/>
  <c r="M7369" i="1"/>
  <c r="M7370" i="1"/>
  <c r="M7371" i="1"/>
  <c r="M7372" i="1"/>
  <c r="M7373" i="1"/>
  <c r="M7374" i="1"/>
  <c r="M7375" i="1"/>
  <c r="M7376" i="1"/>
  <c r="M7377" i="1"/>
  <c r="M7378" i="1"/>
  <c r="M7379" i="1"/>
  <c r="M7380" i="1"/>
  <c r="M7381" i="1"/>
  <c r="M7382" i="1"/>
  <c r="M7383" i="1"/>
  <c r="M7384" i="1"/>
  <c r="M7385" i="1"/>
  <c r="M7386" i="1"/>
  <c r="M7387" i="1"/>
  <c r="M7388" i="1"/>
  <c r="M7389" i="1"/>
  <c r="M7390" i="1"/>
  <c r="M7391" i="1"/>
  <c r="M7392" i="1"/>
  <c r="M7393" i="1"/>
  <c r="M7394" i="1"/>
  <c r="M7395" i="1"/>
  <c r="M7396" i="1"/>
  <c r="M7397" i="1"/>
  <c r="M7398" i="1"/>
  <c r="M7399" i="1"/>
  <c r="M7400" i="1"/>
  <c r="M7401" i="1"/>
  <c r="M7402" i="1"/>
  <c r="M7403" i="1"/>
  <c r="M7404" i="1"/>
  <c r="M7405" i="1"/>
  <c r="M7406" i="1"/>
  <c r="M7407" i="1"/>
  <c r="M7408" i="1"/>
  <c r="M7409" i="1"/>
  <c r="M7410" i="1"/>
  <c r="M7411" i="1"/>
  <c r="M7412" i="1"/>
  <c r="M7413" i="1"/>
  <c r="M7414" i="1"/>
  <c r="M7415" i="1"/>
  <c r="M7416" i="1"/>
  <c r="M7417" i="1"/>
  <c r="M7418" i="1"/>
  <c r="M7419" i="1"/>
  <c r="M7420" i="1"/>
  <c r="M7421" i="1"/>
  <c r="M7422" i="1"/>
  <c r="M7423" i="1"/>
  <c r="M7424" i="1"/>
  <c r="M7425" i="1"/>
  <c r="M7426" i="1"/>
  <c r="M7427" i="1"/>
  <c r="M7428" i="1"/>
  <c r="M7429" i="1"/>
  <c r="M7430" i="1"/>
  <c r="M7431" i="1"/>
  <c r="M7432" i="1"/>
  <c r="M7433" i="1"/>
  <c r="M7434" i="1"/>
  <c r="M7435" i="1"/>
  <c r="M7436" i="1"/>
  <c r="M7437" i="1"/>
  <c r="M7438" i="1"/>
  <c r="M7439" i="1"/>
  <c r="M7440" i="1"/>
  <c r="M7441" i="1"/>
  <c r="M7442" i="1"/>
  <c r="M7443" i="1"/>
  <c r="M7444" i="1"/>
  <c r="M7445" i="1"/>
  <c r="M7446" i="1"/>
  <c r="M7447" i="1"/>
  <c r="M7448" i="1"/>
  <c r="M7449" i="1"/>
  <c r="M7450" i="1"/>
  <c r="M7451" i="1"/>
  <c r="M7452" i="1"/>
  <c r="M7453" i="1"/>
  <c r="M7454" i="1"/>
  <c r="M7455" i="1"/>
  <c r="M7456" i="1"/>
  <c r="M7457" i="1"/>
  <c r="M7458" i="1"/>
  <c r="M7459" i="1"/>
  <c r="M7460" i="1"/>
  <c r="M7461" i="1"/>
  <c r="M7462" i="1"/>
  <c r="M7463" i="1"/>
  <c r="M7464" i="1"/>
  <c r="M7465" i="1"/>
  <c r="M7466" i="1"/>
  <c r="M7467" i="1"/>
  <c r="M7468" i="1"/>
  <c r="M7469" i="1"/>
  <c r="M7470" i="1"/>
  <c r="M7471" i="1"/>
  <c r="M7472" i="1"/>
  <c r="M7473" i="1"/>
  <c r="M7474" i="1"/>
  <c r="M7475" i="1"/>
  <c r="M7476" i="1"/>
  <c r="M7477" i="1"/>
  <c r="M7478" i="1"/>
  <c r="M7479" i="1"/>
  <c r="M7480" i="1"/>
  <c r="M7481" i="1"/>
  <c r="M7482" i="1"/>
  <c r="M7483" i="1"/>
  <c r="M7484" i="1"/>
  <c r="M7485" i="1"/>
  <c r="M7486" i="1"/>
  <c r="M7487" i="1"/>
  <c r="M7488" i="1"/>
  <c r="M7489" i="1"/>
  <c r="M7490" i="1"/>
  <c r="M7491" i="1"/>
  <c r="M7492" i="1"/>
  <c r="M7493" i="1"/>
  <c r="M7494" i="1"/>
  <c r="M7495" i="1"/>
  <c r="M7496" i="1"/>
  <c r="M7497" i="1"/>
  <c r="M7498" i="1"/>
  <c r="M7499" i="1"/>
  <c r="M7500" i="1"/>
  <c r="M7501" i="1"/>
  <c r="M7502" i="1"/>
  <c r="M7503" i="1"/>
  <c r="M7504" i="1"/>
  <c r="M7505" i="1"/>
  <c r="M7506" i="1"/>
  <c r="M7507" i="1"/>
  <c r="M7508" i="1"/>
  <c r="M7509" i="1"/>
  <c r="M7510" i="1"/>
  <c r="M7511" i="1"/>
  <c r="M7512" i="1"/>
  <c r="M7513" i="1"/>
  <c r="M7514" i="1"/>
  <c r="M7515" i="1"/>
  <c r="M7516" i="1"/>
  <c r="M7517" i="1"/>
  <c r="M7518" i="1"/>
  <c r="M7519" i="1"/>
  <c r="M7520" i="1"/>
  <c r="M7521" i="1"/>
  <c r="M7522" i="1"/>
  <c r="M7523" i="1"/>
  <c r="M7524" i="1"/>
  <c r="M7525" i="1"/>
  <c r="M7526" i="1"/>
  <c r="M7527" i="1"/>
  <c r="M7528" i="1"/>
  <c r="M7529" i="1"/>
  <c r="M7530" i="1"/>
  <c r="M7531" i="1"/>
  <c r="M7532" i="1"/>
  <c r="M7533" i="1"/>
  <c r="M7534" i="1"/>
  <c r="M7535" i="1"/>
  <c r="M7536" i="1"/>
  <c r="M7537" i="1"/>
  <c r="M7538" i="1"/>
  <c r="M7539" i="1"/>
  <c r="M7540" i="1"/>
  <c r="M7541" i="1"/>
  <c r="M7542" i="1"/>
  <c r="M7543" i="1"/>
  <c r="M7544" i="1"/>
  <c r="M7545" i="1"/>
  <c r="M7546" i="1"/>
  <c r="M7547" i="1"/>
  <c r="M7548" i="1"/>
  <c r="M7549" i="1"/>
  <c r="M7550" i="1"/>
  <c r="M7551" i="1"/>
  <c r="M7552" i="1"/>
  <c r="M7553" i="1"/>
  <c r="M7554" i="1"/>
  <c r="M7555" i="1"/>
  <c r="M7556" i="1"/>
  <c r="M7557" i="1"/>
  <c r="M7558" i="1"/>
  <c r="M7559" i="1"/>
  <c r="M7560" i="1"/>
  <c r="M7561" i="1"/>
  <c r="M7562" i="1"/>
  <c r="M7563" i="1"/>
  <c r="M7564" i="1"/>
  <c r="M7565" i="1"/>
  <c r="M7566" i="1"/>
  <c r="M7567" i="1"/>
  <c r="M7568" i="1"/>
  <c r="M7569" i="1"/>
  <c r="M7570" i="1"/>
  <c r="M7571" i="1"/>
  <c r="M7572" i="1"/>
  <c r="M7573" i="1"/>
  <c r="M7574" i="1"/>
  <c r="M7575" i="1"/>
  <c r="M7576" i="1"/>
  <c r="M7577" i="1"/>
  <c r="M7578" i="1"/>
  <c r="M7579" i="1"/>
  <c r="M7580" i="1"/>
  <c r="M7581" i="1"/>
  <c r="M7582" i="1"/>
  <c r="M7583" i="1"/>
  <c r="M7584" i="1"/>
  <c r="M7585" i="1"/>
  <c r="M7586" i="1"/>
  <c r="M7587" i="1"/>
  <c r="M7588" i="1"/>
  <c r="M7589" i="1"/>
  <c r="M7590" i="1"/>
  <c r="M7591" i="1"/>
  <c r="M7592" i="1"/>
  <c r="M7593" i="1"/>
  <c r="M7594" i="1"/>
  <c r="M7595" i="1"/>
  <c r="M7596" i="1"/>
  <c r="M7597" i="1"/>
  <c r="M7598" i="1"/>
  <c r="M7599" i="1"/>
  <c r="M7600" i="1"/>
  <c r="M7601" i="1"/>
  <c r="M7602" i="1"/>
  <c r="M7603" i="1"/>
  <c r="M7604" i="1"/>
  <c r="M7605" i="1"/>
  <c r="M7606" i="1"/>
  <c r="M7607" i="1"/>
  <c r="M7608" i="1"/>
  <c r="M7609" i="1"/>
  <c r="M7610" i="1"/>
  <c r="M7611" i="1"/>
  <c r="M7612" i="1"/>
  <c r="M7613" i="1"/>
  <c r="M7614" i="1"/>
  <c r="M7615" i="1"/>
  <c r="M7616" i="1"/>
  <c r="M7617" i="1"/>
  <c r="M7618" i="1"/>
  <c r="M7619" i="1"/>
  <c r="M7620" i="1"/>
  <c r="M7621" i="1"/>
  <c r="M7622" i="1"/>
  <c r="M7623" i="1"/>
  <c r="M7624" i="1"/>
  <c r="M7625" i="1"/>
  <c r="M7626" i="1"/>
  <c r="M7627" i="1"/>
  <c r="M7628" i="1"/>
  <c r="M7629" i="1"/>
  <c r="M7630" i="1"/>
  <c r="M7631" i="1"/>
  <c r="M7632" i="1"/>
  <c r="M7633" i="1"/>
  <c r="M7634" i="1"/>
  <c r="M7635" i="1"/>
  <c r="M7636" i="1"/>
  <c r="M7637" i="1"/>
  <c r="M7638" i="1"/>
  <c r="M7639" i="1"/>
  <c r="M7640" i="1"/>
  <c r="M7641" i="1"/>
  <c r="M7642" i="1"/>
  <c r="M7643" i="1"/>
  <c r="M7644" i="1"/>
  <c r="M7645" i="1"/>
  <c r="M7646" i="1"/>
  <c r="M7647" i="1"/>
  <c r="M7648" i="1"/>
  <c r="M7649" i="1"/>
  <c r="M7650" i="1"/>
  <c r="M7651" i="1"/>
  <c r="M7652" i="1"/>
  <c r="M7653" i="1"/>
  <c r="M7654" i="1"/>
  <c r="M7655" i="1"/>
  <c r="M7656" i="1"/>
  <c r="M7657" i="1"/>
  <c r="M7658" i="1"/>
  <c r="M7659" i="1"/>
  <c r="M7660" i="1"/>
  <c r="M7661" i="1"/>
  <c r="M7662" i="1"/>
  <c r="M7663" i="1"/>
  <c r="M7664" i="1"/>
  <c r="M7665" i="1"/>
  <c r="M7666" i="1"/>
  <c r="M7667" i="1"/>
  <c r="M7668" i="1"/>
  <c r="M7669" i="1"/>
  <c r="M7670" i="1"/>
  <c r="M7671" i="1"/>
  <c r="M7672" i="1"/>
  <c r="M7673" i="1"/>
  <c r="M7674" i="1"/>
  <c r="M7675" i="1"/>
  <c r="M7676" i="1"/>
  <c r="M7677" i="1"/>
  <c r="M7678" i="1"/>
  <c r="M7679" i="1"/>
  <c r="M7680" i="1"/>
  <c r="M7681" i="1"/>
  <c r="M7682" i="1"/>
  <c r="M7683" i="1"/>
  <c r="M7684" i="1"/>
  <c r="M7685" i="1"/>
  <c r="M7686" i="1"/>
  <c r="M7687" i="1"/>
  <c r="M7688" i="1"/>
  <c r="M7689" i="1"/>
  <c r="M7690" i="1"/>
  <c r="M7691" i="1"/>
  <c r="M7692" i="1"/>
  <c r="M7693" i="1"/>
  <c r="M7694" i="1"/>
  <c r="M7695" i="1"/>
  <c r="M7696" i="1"/>
  <c r="M7697" i="1"/>
  <c r="M7698" i="1"/>
  <c r="M7699" i="1"/>
  <c r="M7700" i="1"/>
  <c r="M7701" i="1"/>
  <c r="M7702" i="1"/>
  <c r="M7703" i="1"/>
  <c r="M7704" i="1"/>
  <c r="M7705" i="1"/>
  <c r="M7706" i="1"/>
  <c r="M7707" i="1"/>
  <c r="M7708" i="1"/>
  <c r="M7709" i="1"/>
  <c r="M7710" i="1"/>
  <c r="M7711" i="1"/>
  <c r="M7712" i="1"/>
  <c r="M7713" i="1"/>
  <c r="M7714" i="1"/>
  <c r="M7715" i="1"/>
  <c r="M7716" i="1"/>
  <c r="M7717" i="1"/>
  <c r="M7718" i="1"/>
  <c r="M7719" i="1"/>
  <c r="M7720" i="1"/>
  <c r="M7721" i="1"/>
  <c r="M7722" i="1"/>
  <c r="M7723" i="1"/>
  <c r="M7724" i="1"/>
  <c r="M7725" i="1"/>
  <c r="M7726" i="1"/>
  <c r="M7727" i="1"/>
  <c r="M7728" i="1"/>
  <c r="M7729" i="1"/>
  <c r="M7730" i="1"/>
  <c r="M7731" i="1"/>
  <c r="M7732" i="1"/>
  <c r="M7733" i="1"/>
  <c r="M7734" i="1"/>
  <c r="M7735" i="1"/>
  <c r="M7736" i="1"/>
  <c r="M7737" i="1"/>
  <c r="M7738" i="1"/>
  <c r="M7739" i="1"/>
  <c r="M7740" i="1"/>
  <c r="M7741" i="1"/>
  <c r="M7742" i="1"/>
  <c r="M7743" i="1"/>
  <c r="M7744" i="1"/>
  <c r="M7745" i="1"/>
  <c r="M7746" i="1"/>
  <c r="M7747" i="1"/>
  <c r="M7748" i="1"/>
  <c r="M7749" i="1"/>
  <c r="M7750" i="1"/>
  <c r="M7751" i="1"/>
  <c r="M7752" i="1"/>
  <c r="M7753" i="1"/>
  <c r="M7754" i="1"/>
  <c r="M7755" i="1"/>
  <c r="M7756" i="1"/>
  <c r="M7757" i="1"/>
  <c r="M7758" i="1"/>
  <c r="M7759" i="1"/>
  <c r="M7760" i="1"/>
  <c r="M7761" i="1"/>
  <c r="M7762" i="1"/>
  <c r="M7763" i="1"/>
  <c r="M7764" i="1"/>
  <c r="M7765" i="1"/>
  <c r="M7766" i="1"/>
  <c r="M7767" i="1"/>
  <c r="M7768" i="1"/>
  <c r="M7769" i="1"/>
  <c r="M7770" i="1"/>
  <c r="M7771" i="1"/>
  <c r="M7772" i="1"/>
  <c r="M7773" i="1"/>
  <c r="M7774" i="1"/>
  <c r="M7775" i="1"/>
  <c r="M7776" i="1"/>
  <c r="M7777" i="1"/>
  <c r="M7778" i="1"/>
  <c r="M7779" i="1"/>
  <c r="M7780" i="1"/>
  <c r="M7781" i="1"/>
  <c r="M7782" i="1"/>
  <c r="M7783" i="1"/>
  <c r="M7784" i="1"/>
  <c r="M7785" i="1"/>
  <c r="M7786" i="1"/>
  <c r="M7787" i="1"/>
  <c r="M7788" i="1"/>
  <c r="M7789" i="1"/>
  <c r="M7790" i="1"/>
  <c r="M7791" i="1"/>
  <c r="M7792" i="1"/>
  <c r="M7793" i="1"/>
  <c r="M7794" i="1"/>
  <c r="M7795" i="1"/>
  <c r="M7796" i="1"/>
  <c r="M7797" i="1"/>
  <c r="M7798" i="1"/>
  <c r="M7799" i="1"/>
  <c r="M7800" i="1"/>
  <c r="M7801" i="1"/>
  <c r="M7802" i="1"/>
  <c r="M7803" i="1"/>
  <c r="M7804" i="1"/>
  <c r="M7805" i="1"/>
  <c r="M7806" i="1"/>
  <c r="M7807" i="1"/>
  <c r="M7808" i="1"/>
  <c r="M7809" i="1"/>
  <c r="M7810" i="1"/>
  <c r="M7811" i="1"/>
  <c r="M7812" i="1"/>
  <c r="M7813" i="1"/>
  <c r="M7814" i="1"/>
  <c r="M7815" i="1"/>
  <c r="M7816" i="1"/>
  <c r="M7817" i="1"/>
  <c r="M7818" i="1"/>
  <c r="M7819" i="1"/>
  <c r="M7820" i="1"/>
  <c r="M7821" i="1"/>
  <c r="M7822" i="1"/>
  <c r="M7823" i="1"/>
  <c r="M7824" i="1"/>
  <c r="M7825" i="1"/>
  <c r="M7826" i="1"/>
  <c r="M7827" i="1"/>
  <c r="M7828" i="1"/>
  <c r="M7829" i="1"/>
  <c r="M7830" i="1"/>
  <c r="M7831" i="1"/>
  <c r="M7832" i="1"/>
  <c r="M7833" i="1"/>
  <c r="M7834" i="1"/>
  <c r="M7835" i="1"/>
  <c r="M7836" i="1"/>
  <c r="M7837" i="1"/>
  <c r="M7838" i="1"/>
  <c r="M7839" i="1"/>
  <c r="M7840" i="1"/>
  <c r="M7841" i="1"/>
  <c r="M7842" i="1"/>
  <c r="M7843" i="1"/>
  <c r="M7844" i="1"/>
  <c r="M7845" i="1"/>
  <c r="M7846" i="1"/>
  <c r="M7847" i="1"/>
  <c r="M7848" i="1"/>
  <c r="M7849" i="1"/>
  <c r="M7850" i="1"/>
  <c r="M7851" i="1"/>
  <c r="M7852" i="1"/>
  <c r="M7853" i="1"/>
  <c r="M7854" i="1"/>
  <c r="M7855" i="1"/>
  <c r="M7856" i="1"/>
  <c r="M7857" i="1"/>
  <c r="M7858" i="1"/>
  <c r="M7859" i="1"/>
  <c r="M7860" i="1"/>
  <c r="M7861" i="1"/>
  <c r="M7862" i="1"/>
  <c r="M7863" i="1"/>
  <c r="M7864" i="1"/>
  <c r="M7865" i="1"/>
  <c r="M7866" i="1"/>
  <c r="M7867" i="1"/>
  <c r="M7868" i="1"/>
  <c r="M7869" i="1"/>
  <c r="M7870" i="1"/>
  <c r="M7871" i="1"/>
  <c r="M7872" i="1"/>
  <c r="M7873" i="1"/>
  <c r="M7874" i="1"/>
  <c r="M7875" i="1"/>
  <c r="M7876" i="1"/>
  <c r="M7877" i="1"/>
  <c r="M7878" i="1"/>
  <c r="M7879" i="1"/>
  <c r="M7880" i="1"/>
  <c r="M7881" i="1"/>
  <c r="M7882" i="1"/>
  <c r="M7883" i="1"/>
  <c r="M7884" i="1"/>
  <c r="M7885" i="1"/>
  <c r="M7886" i="1"/>
  <c r="M7887" i="1"/>
  <c r="M7888" i="1"/>
  <c r="M7889" i="1"/>
  <c r="M7890" i="1"/>
  <c r="M7891" i="1"/>
  <c r="M7892" i="1"/>
  <c r="M7893" i="1"/>
  <c r="M7894" i="1"/>
  <c r="M7895" i="1"/>
  <c r="M7896" i="1"/>
  <c r="M7897" i="1"/>
  <c r="M7898" i="1"/>
  <c r="M7899" i="1"/>
  <c r="M7900" i="1"/>
  <c r="M7901" i="1"/>
  <c r="M7902" i="1"/>
  <c r="M7903" i="1"/>
  <c r="M7904" i="1"/>
  <c r="M7905" i="1"/>
  <c r="M7906" i="1"/>
  <c r="M7907" i="1"/>
  <c r="M7908" i="1"/>
  <c r="M7909" i="1"/>
  <c r="M7910" i="1"/>
  <c r="M7911" i="1"/>
  <c r="M7912" i="1"/>
  <c r="M7913" i="1"/>
  <c r="M7914" i="1"/>
  <c r="M7915" i="1"/>
  <c r="M7916" i="1"/>
  <c r="M7917" i="1"/>
  <c r="M7918" i="1"/>
  <c r="M7919" i="1"/>
  <c r="M7920" i="1"/>
  <c r="M7921" i="1"/>
  <c r="M7922" i="1"/>
  <c r="M7923" i="1"/>
  <c r="M7924" i="1"/>
  <c r="M7925" i="1"/>
  <c r="M7926" i="1"/>
  <c r="M7927" i="1"/>
  <c r="M7928" i="1"/>
  <c r="M7929" i="1"/>
  <c r="M7930" i="1"/>
  <c r="M7931" i="1"/>
  <c r="M7932" i="1"/>
  <c r="M7933" i="1"/>
  <c r="M7934" i="1"/>
  <c r="M7935" i="1"/>
  <c r="M7936" i="1"/>
  <c r="M7937" i="1"/>
  <c r="M7938" i="1"/>
  <c r="M7939" i="1"/>
  <c r="M7940" i="1"/>
  <c r="M7941" i="1"/>
  <c r="M7942" i="1"/>
  <c r="M7943" i="1"/>
  <c r="M7944" i="1"/>
  <c r="M7945" i="1"/>
  <c r="M7946" i="1"/>
  <c r="M7947" i="1"/>
  <c r="M7948" i="1"/>
  <c r="M7949" i="1"/>
  <c r="M7950" i="1"/>
  <c r="M7951" i="1"/>
  <c r="M7952" i="1"/>
  <c r="M7953" i="1"/>
  <c r="M7954" i="1"/>
  <c r="M7955" i="1"/>
  <c r="M7956" i="1"/>
  <c r="M7957" i="1"/>
  <c r="M7958" i="1"/>
  <c r="M7959" i="1"/>
  <c r="M7960" i="1"/>
  <c r="M7961" i="1"/>
  <c r="M7962" i="1"/>
  <c r="M7963" i="1"/>
  <c r="M7964" i="1"/>
  <c r="M7965" i="1"/>
  <c r="M7966" i="1"/>
  <c r="M7967" i="1"/>
  <c r="M7968" i="1"/>
  <c r="M7969" i="1"/>
  <c r="M7970" i="1"/>
  <c r="M7971" i="1"/>
  <c r="M7972" i="1"/>
  <c r="M7973" i="1"/>
  <c r="M7974" i="1"/>
  <c r="M7975" i="1"/>
  <c r="M7976" i="1"/>
  <c r="M7977" i="1"/>
  <c r="M7978" i="1"/>
  <c r="M7979" i="1"/>
  <c r="M7980" i="1"/>
  <c r="M7981" i="1"/>
  <c r="M7982" i="1"/>
  <c r="M7983" i="1"/>
  <c r="M7984" i="1"/>
  <c r="M7985" i="1"/>
  <c r="M7986" i="1"/>
  <c r="M7987" i="1"/>
  <c r="M7988" i="1"/>
  <c r="M7989" i="1"/>
  <c r="M7990" i="1"/>
  <c r="M7991" i="1"/>
  <c r="M7992" i="1"/>
  <c r="M7993" i="1"/>
  <c r="M7994" i="1"/>
  <c r="M7995" i="1"/>
  <c r="M7996" i="1"/>
  <c r="M7997" i="1"/>
  <c r="M7998" i="1"/>
  <c r="M7999" i="1"/>
  <c r="M8000" i="1"/>
  <c r="M8001" i="1"/>
  <c r="M8002" i="1"/>
  <c r="M8003" i="1"/>
  <c r="M8004" i="1"/>
  <c r="M8005" i="1"/>
  <c r="M8006" i="1"/>
  <c r="M8007" i="1"/>
  <c r="M8008" i="1"/>
  <c r="M8009" i="1"/>
  <c r="M8010" i="1"/>
  <c r="M8011" i="1"/>
  <c r="M8012" i="1"/>
  <c r="M8013" i="1"/>
  <c r="M8014" i="1"/>
  <c r="M8015" i="1"/>
  <c r="M8016" i="1"/>
  <c r="M8017" i="1"/>
  <c r="M8018" i="1"/>
  <c r="M8019" i="1"/>
  <c r="M8020" i="1"/>
  <c r="M8021" i="1"/>
  <c r="M8022" i="1"/>
  <c r="M8023" i="1"/>
  <c r="M8024" i="1"/>
  <c r="M8025" i="1"/>
  <c r="M8026" i="1"/>
  <c r="M8027" i="1"/>
  <c r="M8028" i="1"/>
  <c r="M8029" i="1"/>
  <c r="M8030" i="1"/>
  <c r="M8031" i="1"/>
  <c r="M8032" i="1"/>
  <c r="M8033" i="1"/>
  <c r="M8034" i="1"/>
  <c r="M8035" i="1"/>
  <c r="M8036" i="1"/>
  <c r="M8037" i="1"/>
  <c r="M8038" i="1"/>
  <c r="M8039" i="1"/>
  <c r="M8040" i="1"/>
  <c r="M8041" i="1"/>
  <c r="M8042" i="1"/>
  <c r="M8043" i="1"/>
  <c r="M8044" i="1"/>
  <c r="M8045" i="1"/>
  <c r="M8046" i="1"/>
  <c r="M8047" i="1"/>
  <c r="M8048" i="1"/>
  <c r="M8049" i="1"/>
  <c r="M8050" i="1"/>
  <c r="M8051" i="1"/>
  <c r="M8052" i="1"/>
  <c r="M8053" i="1"/>
  <c r="M8054" i="1"/>
  <c r="M8055" i="1"/>
  <c r="M8056" i="1"/>
  <c r="M8057" i="1"/>
  <c r="M8058" i="1"/>
  <c r="M8059" i="1"/>
  <c r="M8060" i="1"/>
  <c r="M8061" i="1"/>
  <c r="M8062" i="1"/>
  <c r="M8063" i="1"/>
  <c r="M8064" i="1"/>
  <c r="M8065" i="1"/>
  <c r="M8066" i="1"/>
  <c r="M8067" i="1"/>
  <c r="M8068" i="1"/>
  <c r="M8069" i="1"/>
  <c r="M8070" i="1"/>
  <c r="M8071" i="1"/>
  <c r="M8072" i="1"/>
  <c r="M8073" i="1"/>
  <c r="M8074" i="1"/>
  <c r="M8075" i="1"/>
  <c r="M8076" i="1"/>
  <c r="M8077" i="1"/>
  <c r="M8078" i="1"/>
  <c r="M8079" i="1"/>
  <c r="M8080" i="1"/>
  <c r="M8081" i="1"/>
  <c r="M8082" i="1"/>
  <c r="M8083" i="1"/>
  <c r="M8084" i="1"/>
  <c r="M8085" i="1"/>
  <c r="M8086" i="1"/>
  <c r="M8087" i="1"/>
  <c r="M8088" i="1"/>
  <c r="M8089" i="1"/>
  <c r="M8090" i="1"/>
  <c r="M8091" i="1"/>
  <c r="M8092" i="1"/>
  <c r="M8093" i="1"/>
  <c r="M8094" i="1"/>
  <c r="M8095" i="1"/>
  <c r="M8096" i="1"/>
  <c r="M8097" i="1"/>
  <c r="M8098" i="1"/>
  <c r="M8099" i="1"/>
  <c r="M8100" i="1"/>
  <c r="M8101" i="1"/>
  <c r="M8102" i="1"/>
  <c r="M8103" i="1"/>
  <c r="M8104" i="1"/>
  <c r="M8105" i="1"/>
  <c r="M8106" i="1"/>
  <c r="M8107" i="1"/>
  <c r="M8108" i="1"/>
  <c r="M8109" i="1"/>
  <c r="M8110" i="1"/>
  <c r="M8111" i="1"/>
  <c r="M8112" i="1"/>
  <c r="M8113" i="1"/>
  <c r="M8114" i="1"/>
  <c r="M8115" i="1"/>
  <c r="M8116" i="1"/>
  <c r="M8117" i="1"/>
  <c r="M8118" i="1"/>
  <c r="M8119" i="1"/>
  <c r="M8120" i="1"/>
  <c r="M8121" i="1"/>
  <c r="M8122" i="1"/>
  <c r="M8123" i="1"/>
  <c r="M8124" i="1"/>
  <c r="M8125" i="1"/>
  <c r="M8126" i="1"/>
  <c r="M8127" i="1"/>
  <c r="M8128" i="1"/>
  <c r="M8129" i="1"/>
  <c r="M8130" i="1"/>
  <c r="M8131" i="1"/>
  <c r="M8132" i="1"/>
  <c r="M8133" i="1"/>
  <c r="M8134" i="1"/>
  <c r="M8135" i="1"/>
  <c r="M8136" i="1"/>
  <c r="M8137" i="1"/>
  <c r="M8138" i="1"/>
  <c r="M8139" i="1"/>
  <c r="M8140" i="1"/>
  <c r="M8141" i="1"/>
  <c r="M8142" i="1"/>
  <c r="M8143" i="1"/>
  <c r="M8144" i="1"/>
  <c r="M8145" i="1"/>
  <c r="M8146" i="1"/>
  <c r="M8147" i="1"/>
  <c r="M8148" i="1"/>
  <c r="M8149" i="1"/>
  <c r="M8150" i="1"/>
  <c r="M8151" i="1"/>
  <c r="M8152" i="1"/>
  <c r="M8153" i="1"/>
  <c r="M8154" i="1"/>
  <c r="M8155" i="1"/>
  <c r="M8156" i="1"/>
  <c r="M8157" i="1"/>
  <c r="M8158" i="1"/>
  <c r="M8159" i="1"/>
  <c r="M8160" i="1"/>
  <c r="M8161" i="1"/>
  <c r="M8162" i="1"/>
  <c r="M8163" i="1"/>
  <c r="M8164" i="1"/>
  <c r="M8165" i="1"/>
  <c r="M8166" i="1"/>
  <c r="M8167" i="1"/>
  <c r="M8168" i="1"/>
  <c r="M8169" i="1"/>
  <c r="M8170" i="1"/>
  <c r="M8171" i="1"/>
  <c r="M8172" i="1"/>
  <c r="M8173" i="1"/>
  <c r="M8174" i="1"/>
  <c r="M8175" i="1"/>
  <c r="M8176" i="1"/>
  <c r="M8177" i="1"/>
  <c r="M8178" i="1"/>
  <c r="M8179" i="1"/>
  <c r="M8180" i="1"/>
  <c r="M8181" i="1"/>
  <c r="M8182" i="1"/>
  <c r="M8183" i="1"/>
  <c r="M8184" i="1"/>
  <c r="M8185" i="1"/>
  <c r="M8186" i="1"/>
  <c r="M8187" i="1"/>
  <c r="M8188" i="1"/>
  <c r="M8189" i="1"/>
  <c r="M8190" i="1"/>
  <c r="M8191" i="1"/>
  <c r="M8192" i="1"/>
  <c r="M8193" i="1"/>
  <c r="M8194" i="1"/>
  <c r="M8195" i="1"/>
  <c r="M8196" i="1"/>
  <c r="M8197" i="1"/>
  <c r="M8198" i="1"/>
  <c r="M8199" i="1"/>
  <c r="M8200" i="1"/>
  <c r="M8201" i="1"/>
  <c r="M8202" i="1"/>
  <c r="M8203" i="1"/>
  <c r="M8204" i="1"/>
  <c r="M8205" i="1"/>
  <c r="M8206" i="1"/>
  <c r="M8207" i="1"/>
  <c r="M8208" i="1"/>
  <c r="M8209" i="1"/>
  <c r="M8210" i="1"/>
  <c r="M8211" i="1"/>
  <c r="M8212" i="1"/>
  <c r="M8213" i="1"/>
  <c r="M8214" i="1"/>
  <c r="M8215" i="1"/>
  <c r="M8216" i="1"/>
  <c r="M8217" i="1"/>
  <c r="M8218" i="1"/>
  <c r="M8219" i="1"/>
  <c r="M8220" i="1"/>
  <c r="M8221" i="1"/>
  <c r="M8222" i="1"/>
  <c r="M8223" i="1"/>
  <c r="M8224" i="1"/>
  <c r="M8225" i="1"/>
  <c r="M8226" i="1"/>
  <c r="M8227" i="1"/>
  <c r="M8228" i="1"/>
  <c r="M8229" i="1"/>
  <c r="M8230" i="1"/>
  <c r="M8231" i="1"/>
  <c r="M8232" i="1"/>
  <c r="M8233" i="1"/>
  <c r="M8234" i="1"/>
  <c r="M8235" i="1"/>
  <c r="M8236" i="1"/>
  <c r="M8237" i="1"/>
  <c r="M8238" i="1"/>
  <c r="M8239" i="1"/>
  <c r="M8240" i="1"/>
  <c r="M8241" i="1"/>
  <c r="M8242" i="1"/>
  <c r="M8243" i="1"/>
  <c r="M8244" i="1"/>
  <c r="M8245" i="1"/>
  <c r="M8246" i="1"/>
  <c r="M8247" i="1"/>
  <c r="M8248" i="1"/>
  <c r="M8249" i="1"/>
  <c r="M8250" i="1"/>
  <c r="M8251" i="1"/>
  <c r="M8252" i="1"/>
  <c r="M8253" i="1"/>
  <c r="M8254" i="1"/>
  <c r="M8255" i="1"/>
  <c r="M8256" i="1"/>
  <c r="M8257" i="1"/>
  <c r="M8258" i="1"/>
  <c r="M8259" i="1"/>
  <c r="M8260" i="1"/>
  <c r="M8261" i="1"/>
  <c r="M8262" i="1"/>
  <c r="M8263" i="1"/>
  <c r="M8264" i="1"/>
  <c r="M8265" i="1"/>
  <c r="M8266" i="1"/>
  <c r="M8267" i="1"/>
  <c r="M8268" i="1"/>
  <c r="M8269" i="1"/>
  <c r="M8270" i="1"/>
  <c r="M8271" i="1"/>
  <c r="M8272" i="1"/>
  <c r="M8273" i="1"/>
  <c r="M8274" i="1"/>
  <c r="M8275" i="1"/>
  <c r="M8276" i="1"/>
  <c r="M8277" i="1"/>
  <c r="M8278" i="1"/>
  <c r="M8279" i="1"/>
  <c r="M8280" i="1"/>
  <c r="M8281" i="1"/>
  <c r="M8282" i="1"/>
  <c r="M8283" i="1"/>
  <c r="M8284" i="1"/>
  <c r="M8285" i="1"/>
  <c r="M8286" i="1"/>
  <c r="M8287" i="1"/>
  <c r="M8288" i="1"/>
  <c r="M8289" i="1"/>
  <c r="M8290" i="1"/>
  <c r="M8291" i="1"/>
  <c r="M8292" i="1"/>
  <c r="M8293" i="1"/>
  <c r="M8294" i="1"/>
  <c r="M8295" i="1"/>
  <c r="M8296" i="1"/>
  <c r="M8297" i="1"/>
  <c r="M8298" i="1"/>
  <c r="M8299" i="1"/>
  <c r="M8300" i="1"/>
  <c r="M8301" i="1"/>
  <c r="M8302" i="1"/>
  <c r="M8303" i="1"/>
  <c r="M8304" i="1"/>
  <c r="M8305" i="1"/>
  <c r="M8306" i="1"/>
  <c r="M8307" i="1"/>
  <c r="M8308" i="1"/>
  <c r="M8309" i="1"/>
  <c r="M8310" i="1"/>
  <c r="M8311" i="1"/>
  <c r="M8312" i="1"/>
  <c r="M8313" i="1"/>
  <c r="M8314" i="1"/>
  <c r="M8315" i="1"/>
  <c r="M8316" i="1"/>
  <c r="M8317" i="1"/>
  <c r="M8318" i="1"/>
  <c r="M8319" i="1"/>
  <c r="M8320" i="1"/>
  <c r="M8321" i="1"/>
  <c r="M8322" i="1"/>
  <c r="M8323" i="1"/>
  <c r="M8324" i="1"/>
  <c r="M8325" i="1"/>
  <c r="M8326" i="1"/>
  <c r="M8327" i="1"/>
  <c r="M8328" i="1"/>
  <c r="M8329" i="1"/>
  <c r="M8330" i="1"/>
  <c r="M8331" i="1"/>
  <c r="M8332" i="1"/>
  <c r="M8333" i="1"/>
  <c r="M8334" i="1"/>
  <c r="M8335" i="1"/>
  <c r="M8336" i="1"/>
  <c r="M8337" i="1"/>
  <c r="M8338" i="1"/>
  <c r="M8339" i="1"/>
  <c r="M8340" i="1"/>
  <c r="M8341" i="1"/>
  <c r="M8342" i="1"/>
  <c r="M8343" i="1"/>
  <c r="M8344" i="1"/>
  <c r="M8345" i="1"/>
  <c r="M8346" i="1"/>
  <c r="M8347" i="1"/>
  <c r="M8348" i="1"/>
  <c r="M8349" i="1"/>
  <c r="M8350" i="1"/>
  <c r="M8351" i="1"/>
  <c r="M8352" i="1"/>
  <c r="M8353" i="1"/>
  <c r="M8354" i="1"/>
  <c r="M8355" i="1"/>
  <c r="M8356" i="1"/>
  <c r="M8357" i="1"/>
  <c r="M8358" i="1"/>
  <c r="M8359" i="1"/>
  <c r="M8360" i="1"/>
  <c r="M8361" i="1"/>
  <c r="M8362" i="1"/>
  <c r="M8363" i="1"/>
  <c r="M8364" i="1"/>
  <c r="M8365" i="1"/>
  <c r="M8366" i="1"/>
  <c r="M8367" i="1"/>
  <c r="M8368" i="1"/>
  <c r="M8369" i="1"/>
  <c r="M8370" i="1"/>
  <c r="M8371" i="1"/>
  <c r="M8372" i="1"/>
  <c r="M8373" i="1"/>
  <c r="M8374" i="1"/>
  <c r="M8375" i="1"/>
  <c r="M8376" i="1"/>
  <c r="M8377" i="1"/>
  <c r="M8378" i="1"/>
  <c r="M8379" i="1"/>
  <c r="M8380" i="1"/>
  <c r="M8381" i="1"/>
  <c r="M8382" i="1"/>
  <c r="M8383" i="1"/>
  <c r="M8384" i="1"/>
  <c r="M8385" i="1"/>
  <c r="M8386" i="1"/>
  <c r="M8387" i="1"/>
  <c r="M8388" i="1"/>
  <c r="M8389" i="1"/>
  <c r="M8390" i="1"/>
  <c r="M8391" i="1"/>
  <c r="M8392" i="1"/>
  <c r="M8393" i="1"/>
  <c r="M8394" i="1"/>
  <c r="M8395" i="1"/>
  <c r="M8396" i="1"/>
  <c r="M8397" i="1"/>
  <c r="M8398" i="1"/>
  <c r="M8399" i="1"/>
  <c r="M8400" i="1"/>
  <c r="M8401" i="1"/>
  <c r="M8402" i="1"/>
  <c r="M8403" i="1"/>
  <c r="M8404" i="1"/>
  <c r="M8405" i="1"/>
  <c r="M8406" i="1"/>
  <c r="M8407" i="1"/>
  <c r="M8408" i="1"/>
  <c r="M8409" i="1"/>
  <c r="M8410" i="1"/>
  <c r="M8411" i="1"/>
  <c r="M8412" i="1"/>
  <c r="M8413" i="1"/>
  <c r="M8414" i="1"/>
  <c r="M8415" i="1"/>
  <c r="M8416" i="1"/>
  <c r="M8417" i="1"/>
  <c r="M8418" i="1"/>
  <c r="M8419" i="1"/>
  <c r="M8420" i="1"/>
  <c r="M8421" i="1"/>
  <c r="M8422" i="1"/>
  <c r="M8423" i="1"/>
  <c r="M8424" i="1"/>
  <c r="M8425" i="1"/>
  <c r="M8426" i="1"/>
  <c r="M8427" i="1"/>
  <c r="M8428" i="1"/>
  <c r="M8429" i="1"/>
  <c r="M8430" i="1"/>
  <c r="M8431" i="1"/>
  <c r="M8432" i="1"/>
  <c r="M8433" i="1"/>
  <c r="M8434" i="1"/>
  <c r="M8435" i="1"/>
  <c r="M8436" i="1"/>
  <c r="M8437" i="1"/>
  <c r="M8438" i="1"/>
  <c r="M8439" i="1"/>
  <c r="M8440" i="1"/>
  <c r="M8441" i="1"/>
  <c r="M8442" i="1"/>
  <c r="M8443" i="1"/>
  <c r="M8444" i="1"/>
  <c r="M8445" i="1"/>
  <c r="M8446" i="1"/>
  <c r="M8447" i="1"/>
  <c r="M8448" i="1"/>
  <c r="M8449" i="1"/>
  <c r="M8450" i="1"/>
  <c r="M8451" i="1"/>
  <c r="M8452" i="1"/>
  <c r="M8453" i="1"/>
  <c r="M8454" i="1"/>
  <c r="M8455" i="1"/>
  <c r="M8456" i="1"/>
  <c r="M8457" i="1"/>
  <c r="M8458" i="1"/>
  <c r="M8459" i="1"/>
  <c r="M8460" i="1"/>
  <c r="M8461" i="1"/>
  <c r="M8462" i="1"/>
  <c r="M8463" i="1"/>
  <c r="M8464" i="1"/>
  <c r="M8465" i="1"/>
  <c r="M8466" i="1"/>
  <c r="M8467" i="1"/>
  <c r="M8468" i="1"/>
  <c r="M8469" i="1"/>
  <c r="M8470" i="1"/>
  <c r="M8471" i="1"/>
  <c r="M8472" i="1"/>
  <c r="M8473" i="1"/>
  <c r="M8474" i="1"/>
  <c r="M8475" i="1"/>
  <c r="M8476" i="1"/>
  <c r="M8477" i="1"/>
  <c r="M8478" i="1"/>
  <c r="M8479" i="1"/>
  <c r="M8480" i="1"/>
  <c r="M8481" i="1"/>
  <c r="M8482" i="1"/>
  <c r="M8483" i="1"/>
  <c r="M8484" i="1"/>
  <c r="M8485" i="1"/>
  <c r="M8486" i="1"/>
  <c r="M8487" i="1"/>
  <c r="M8488" i="1"/>
  <c r="M8489" i="1"/>
  <c r="M8490" i="1"/>
  <c r="M8491" i="1"/>
  <c r="M8492" i="1"/>
  <c r="M8493" i="1"/>
  <c r="M8494" i="1"/>
  <c r="M8495" i="1"/>
  <c r="M8496" i="1"/>
  <c r="M8497" i="1"/>
  <c r="M8498" i="1"/>
  <c r="M8499" i="1"/>
  <c r="M8500" i="1"/>
  <c r="M8501" i="1"/>
  <c r="M8502" i="1"/>
  <c r="M8503" i="1"/>
  <c r="M8504" i="1"/>
  <c r="M8505" i="1"/>
  <c r="M8506" i="1"/>
  <c r="M8507" i="1"/>
  <c r="M8508" i="1"/>
  <c r="M8509" i="1"/>
  <c r="M8510" i="1"/>
  <c r="M8511" i="1"/>
  <c r="M8512" i="1"/>
  <c r="M8513" i="1"/>
  <c r="M8514" i="1"/>
  <c r="M8515" i="1"/>
  <c r="M8516" i="1"/>
  <c r="M8517" i="1"/>
  <c r="M8518" i="1"/>
  <c r="M8519" i="1"/>
  <c r="M8520" i="1"/>
  <c r="M8521" i="1"/>
  <c r="M8522" i="1"/>
  <c r="M8523" i="1"/>
  <c r="M8524" i="1"/>
  <c r="M8525" i="1"/>
  <c r="M8526" i="1"/>
  <c r="M8527" i="1"/>
  <c r="M8528" i="1"/>
  <c r="M8529" i="1"/>
  <c r="M8530" i="1"/>
  <c r="M8531" i="1"/>
  <c r="M8532" i="1"/>
  <c r="M8533" i="1"/>
  <c r="M8534" i="1"/>
  <c r="M8535" i="1"/>
  <c r="M8536" i="1"/>
  <c r="M8537" i="1"/>
  <c r="M8538" i="1"/>
  <c r="M8539" i="1"/>
  <c r="M8540" i="1"/>
  <c r="M8541" i="1"/>
  <c r="M8542" i="1"/>
  <c r="M8543" i="1"/>
  <c r="M8544" i="1"/>
  <c r="M8545" i="1"/>
  <c r="M8546" i="1"/>
  <c r="M8547" i="1"/>
  <c r="M8548" i="1"/>
  <c r="M8549" i="1"/>
  <c r="M8550" i="1"/>
  <c r="M8551" i="1"/>
  <c r="M8552" i="1"/>
  <c r="M8553" i="1"/>
  <c r="M8554" i="1"/>
  <c r="M8555" i="1"/>
  <c r="M8556" i="1"/>
  <c r="M8557" i="1"/>
  <c r="M8558" i="1"/>
  <c r="M8559" i="1"/>
  <c r="M8560" i="1"/>
  <c r="M8561" i="1"/>
  <c r="M8562" i="1"/>
  <c r="M8563" i="1"/>
  <c r="M8564" i="1"/>
  <c r="M8565" i="1"/>
  <c r="M8566" i="1"/>
  <c r="M8567" i="1"/>
  <c r="M8568" i="1"/>
  <c r="M8569" i="1"/>
  <c r="M8570" i="1"/>
  <c r="M8571" i="1"/>
  <c r="M8572" i="1"/>
  <c r="M8573" i="1"/>
  <c r="M8574" i="1"/>
  <c r="M8575" i="1"/>
  <c r="M8576" i="1"/>
  <c r="M8577" i="1"/>
  <c r="M8578" i="1"/>
  <c r="M8579" i="1"/>
  <c r="M8580" i="1"/>
  <c r="M8581" i="1"/>
  <c r="M8582" i="1"/>
  <c r="M8583" i="1"/>
  <c r="M8584" i="1"/>
  <c r="M8585" i="1"/>
  <c r="M8586" i="1"/>
  <c r="M8587" i="1"/>
  <c r="M8588" i="1"/>
  <c r="M8589" i="1"/>
  <c r="M8590" i="1"/>
  <c r="M8591" i="1"/>
  <c r="M8592" i="1"/>
  <c r="M8593" i="1"/>
  <c r="M8594" i="1"/>
  <c r="M8595" i="1"/>
  <c r="M8596" i="1"/>
  <c r="M8597" i="1"/>
  <c r="M8598" i="1"/>
  <c r="M8599" i="1"/>
  <c r="M8600" i="1"/>
  <c r="M8601" i="1"/>
  <c r="M8602" i="1"/>
  <c r="M8603" i="1"/>
  <c r="M8604" i="1"/>
  <c r="M8605" i="1"/>
  <c r="M8606" i="1"/>
  <c r="M8607" i="1"/>
  <c r="M8608" i="1"/>
  <c r="M8609" i="1"/>
  <c r="M8610" i="1"/>
  <c r="M8611" i="1"/>
  <c r="M8612" i="1"/>
  <c r="M8613" i="1"/>
  <c r="M8614" i="1"/>
  <c r="M8615" i="1"/>
  <c r="M8616" i="1"/>
  <c r="M8617" i="1"/>
  <c r="M8618" i="1"/>
  <c r="M8619" i="1"/>
  <c r="M8620" i="1"/>
  <c r="M8621" i="1"/>
  <c r="M8622" i="1"/>
  <c r="M8623" i="1"/>
  <c r="M8624" i="1"/>
  <c r="M8625" i="1"/>
  <c r="M8626" i="1"/>
  <c r="M8627" i="1"/>
  <c r="M8628" i="1"/>
  <c r="M8629" i="1"/>
  <c r="M8630" i="1"/>
  <c r="M8631" i="1"/>
  <c r="M8632" i="1"/>
  <c r="M8633" i="1"/>
  <c r="M8634" i="1"/>
  <c r="M8635" i="1"/>
  <c r="M8636" i="1"/>
  <c r="M8637" i="1"/>
  <c r="M8638" i="1"/>
  <c r="M8639" i="1"/>
  <c r="M8640" i="1"/>
  <c r="M8641" i="1"/>
  <c r="M8642" i="1"/>
  <c r="M8643" i="1"/>
  <c r="M8644" i="1"/>
  <c r="M8645" i="1"/>
  <c r="M8646" i="1"/>
  <c r="M8647" i="1"/>
  <c r="M8648" i="1"/>
  <c r="M8649" i="1"/>
  <c r="M8650" i="1"/>
  <c r="M8651" i="1"/>
  <c r="M8652" i="1"/>
  <c r="M8653" i="1"/>
  <c r="M8654" i="1"/>
  <c r="M8655" i="1"/>
  <c r="M8656" i="1"/>
  <c r="M8657" i="1"/>
  <c r="M8658" i="1"/>
  <c r="M8659" i="1"/>
  <c r="M8660" i="1"/>
  <c r="M8661" i="1"/>
  <c r="M8662" i="1"/>
  <c r="M8663" i="1"/>
  <c r="M8664" i="1"/>
  <c r="M8665" i="1"/>
  <c r="M8666" i="1"/>
  <c r="M8667" i="1"/>
  <c r="M8668" i="1"/>
  <c r="M8669" i="1"/>
  <c r="M8670" i="1"/>
  <c r="M8671" i="1"/>
  <c r="M8672" i="1"/>
  <c r="M8673" i="1"/>
  <c r="M8674" i="1"/>
  <c r="M8675" i="1"/>
  <c r="M8676" i="1"/>
  <c r="M8677" i="1"/>
  <c r="M8678" i="1"/>
  <c r="M8679" i="1"/>
  <c r="M8680" i="1"/>
  <c r="M8681" i="1"/>
  <c r="M8682" i="1"/>
  <c r="M8683" i="1"/>
  <c r="M8684" i="1"/>
  <c r="M8685" i="1"/>
  <c r="M8686" i="1"/>
  <c r="M8687" i="1"/>
  <c r="M8688" i="1"/>
  <c r="M8689" i="1"/>
  <c r="M8690" i="1"/>
  <c r="M8691" i="1"/>
  <c r="M8692" i="1"/>
  <c r="M8693" i="1"/>
  <c r="M8694" i="1"/>
  <c r="M8695" i="1"/>
  <c r="M8696" i="1"/>
  <c r="M8697" i="1"/>
  <c r="M8698" i="1"/>
  <c r="M8699" i="1"/>
  <c r="M8700" i="1"/>
  <c r="M8701" i="1"/>
  <c r="M8702" i="1"/>
  <c r="M8703" i="1"/>
  <c r="M8704" i="1"/>
  <c r="M8705" i="1"/>
  <c r="M8706" i="1"/>
  <c r="M8707" i="1"/>
  <c r="M8708" i="1"/>
  <c r="M8709" i="1"/>
  <c r="M8710" i="1"/>
  <c r="M8711" i="1"/>
  <c r="M8712" i="1"/>
  <c r="M8713" i="1"/>
  <c r="M8714" i="1"/>
  <c r="M8715" i="1"/>
  <c r="M8716" i="1"/>
  <c r="M8717" i="1"/>
  <c r="M8718" i="1"/>
  <c r="M8719" i="1"/>
  <c r="M8720" i="1"/>
  <c r="M8721" i="1"/>
  <c r="M8722" i="1"/>
  <c r="M8723" i="1"/>
  <c r="M8724" i="1"/>
  <c r="M8725" i="1"/>
  <c r="M8726" i="1"/>
  <c r="M8727" i="1"/>
  <c r="M8728" i="1"/>
  <c r="M8729" i="1"/>
  <c r="M8730" i="1"/>
  <c r="M8731" i="1"/>
  <c r="M8732" i="1"/>
  <c r="M8733" i="1"/>
  <c r="M8734" i="1"/>
  <c r="M8735" i="1"/>
  <c r="M8736" i="1"/>
  <c r="M8737" i="1"/>
  <c r="M8738" i="1"/>
  <c r="M8739" i="1"/>
  <c r="M8740" i="1"/>
  <c r="M8741" i="1"/>
  <c r="M8742" i="1"/>
  <c r="M8743" i="1"/>
  <c r="M8744" i="1"/>
  <c r="M8745" i="1"/>
  <c r="M8746" i="1"/>
  <c r="M8747" i="1"/>
  <c r="M8748" i="1"/>
  <c r="M8749" i="1"/>
  <c r="M8750" i="1"/>
  <c r="M8751" i="1"/>
  <c r="M8752" i="1"/>
  <c r="M8753" i="1"/>
  <c r="M8754" i="1"/>
  <c r="M8755" i="1"/>
  <c r="M8756" i="1"/>
  <c r="M8757" i="1"/>
  <c r="M8758" i="1"/>
  <c r="M8759" i="1"/>
  <c r="M8760" i="1"/>
  <c r="M8761" i="1"/>
  <c r="M8762" i="1"/>
  <c r="M8763" i="1"/>
  <c r="M8764" i="1"/>
  <c r="M8765" i="1"/>
  <c r="AB3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N1000" i="1"/>
  <c r="O1000" i="1"/>
  <c r="N1001" i="1"/>
  <c r="O1001" i="1"/>
  <c r="N1002" i="1"/>
  <c r="O1002" i="1"/>
  <c r="N1003" i="1"/>
  <c r="O1003" i="1"/>
  <c r="N1004" i="1"/>
  <c r="O1004" i="1"/>
  <c r="N1005" i="1"/>
  <c r="O1005" i="1"/>
  <c r="N1006" i="1"/>
  <c r="O1006" i="1"/>
  <c r="N1007" i="1"/>
  <c r="O1007" i="1"/>
  <c r="N1008" i="1"/>
  <c r="O1008" i="1"/>
  <c r="N1009" i="1"/>
  <c r="O1009" i="1"/>
  <c r="N1010" i="1"/>
  <c r="O1010" i="1"/>
  <c r="N1011" i="1"/>
  <c r="O1011" i="1"/>
  <c r="N1012" i="1"/>
  <c r="O1012" i="1"/>
  <c r="N1013" i="1"/>
  <c r="O1013" i="1"/>
  <c r="N1014" i="1"/>
  <c r="O1014" i="1"/>
  <c r="N1015" i="1"/>
  <c r="O1015" i="1"/>
  <c r="N1016" i="1"/>
  <c r="O1016" i="1"/>
  <c r="N1017" i="1"/>
  <c r="O1017" i="1"/>
  <c r="N1018" i="1"/>
  <c r="O1018" i="1"/>
  <c r="N1019" i="1"/>
  <c r="O1019" i="1"/>
  <c r="N1020" i="1"/>
  <c r="O1020" i="1"/>
  <c r="N1021" i="1"/>
  <c r="O1021" i="1"/>
  <c r="N1022" i="1"/>
  <c r="O1022" i="1"/>
  <c r="N1023" i="1"/>
  <c r="O1023" i="1"/>
  <c r="N1024" i="1"/>
  <c r="O1024" i="1"/>
  <c r="N1025" i="1"/>
  <c r="O1025" i="1"/>
  <c r="N1026" i="1"/>
  <c r="O1026" i="1"/>
  <c r="N1027" i="1"/>
  <c r="O1027" i="1"/>
  <c r="N1028" i="1"/>
  <c r="O1028" i="1"/>
  <c r="N1029" i="1"/>
  <c r="O1029" i="1"/>
  <c r="N1030" i="1"/>
  <c r="O1030" i="1"/>
  <c r="N1031" i="1"/>
  <c r="O1031" i="1"/>
  <c r="N1032" i="1"/>
  <c r="O1032" i="1"/>
  <c r="N1033" i="1"/>
  <c r="O1033" i="1"/>
  <c r="N1034" i="1"/>
  <c r="O1034" i="1"/>
  <c r="N1035" i="1"/>
  <c r="O1035" i="1"/>
  <c r="N1036" i="1"/>
  <c r="O1036" i="1"/>
  <c r="N1037" i="1"/>
  <c r="O1037" i="1"/>
  <c r="N1038" i="1"/>
  <c r="O1038" i="1"/>
  <c r="N1039" i="1"/>
  <c r="O1039" i="1"/>
  <c r="N1040" i="1"/>
  <c r="O1040" i="1"/>
  <c r="N1041" i="1"/>
  <c r="O1041" i="1"/>
  <c r="N1042" i="1"/>
  <c r="O1042" i="1"/>
  <c r="N1043" i="1"/>
  <c r="O1043" i="1"/>
  <c r="N1044" i="1"/>
  <c r="O1044" i="1"/>
  <c r="N1045" i="1"/>
  <c r="O1045" i="1"/>
  <c r="N1046" i="1"/>
  <c r="O1046" i="1"/>
  <c r="N1047" i="1"/>
  <c r="O1047" i="1"/>
  <c r="N1048" i="1"/>
  <c r="O1048" i="1"/>
  <c r="N1049" i="1"/>
  <c r="O1049" i="1"/>
  <c r="N1050" i="1"/>
  <c r="O1050" i="1"/>
  <c r="N1051" i="1"/>
  <c r="O1051" i="1"/>
  <c r="N1052" i="1"/>
  <c r="O1052" i="1"/>
  <c r="N1053" i="1"/>
  <c r="O1053" i="1"/>
  <c r="N1054" i="1"/>
  <c r="O1054" i="1"/>
  <c r="N1055" i="1"/>
  <c r="O1055" i="1"/>
  <c r="N1056" i="1"/>
  <c r="O1056" i="1"/>
  <c r="N1057" i="1"/>
  <c r="O1057" i="1"/>
  <c r="N1058" i="1"/>
  <c r="O1058" i="1"/>
  <c r="N1059" i="1"/>
  <c r="O1059" i="1"/>
  <c r="N1060" i="1"/>
  <c r="O1060" i="1"/>
  <c r="N1061" i="1"/>
  <c r="O1061" i="1"/>
  <c r="N1062" i="1"/>
  <c r="O1062" i="1"/>
  <c r="N1063" i="1"/>
  <c r="O1063" i="1"/>
  <c r="N1064" i="1"/>
  <c r="O1064" i="1"/>
  <c r="N1065" i="1"/>
  <c r="O1065" i="1"/>
  <c r="N1066" i="1"/>
  <c r="O1066" i="1"/>
  <c r="N1067" i="1"/>
  <c r="O1067" i="1"/>
  <c r="N1068" i="1"/>
  <c r="O1068" i="1"/>
  <c r="N1069" i="1"/>
  <c r="O1069" i="1"/>
  <c r="N1070" i="1"/>
  <c r="O1070" i="1"/>
  <c r="N1071" i="1"/>
  <c r="O1071" i="1"/>
  <c r="N1072" i="1"/>
  <c r="O1072" i="1"/>
  <c r="N1073" i="1"/>
  <c r="O1073" i="1"/>
  <c r="N1074" i="1"/>
  <c r="O1074" i="1"/>
  <c r="N1075" i="1"/>
  <c r="O1075" i="1"/>
  <c r="N1076" i="1"/>
  <c r="O1076" i="1"/>
  <c r="N1077" i="1"/>
  <c r="O1077" i="1"/>
  <c r="N1078" i="1"/>
  <c r="O1078" i="1"/>
  <c r="N1079" i="1"/>
  <c r="O1079" i="1"/>
  <c r="N1080" i="1"/>
  <c r="O1080" i="1"/>
  <c r="N1081" i="1"/>
  <c r="O1081" i="1"/>
  <c r="N1082" i="1"/>
  <c r="O1082" i="1"/>
  <c r="N1083" i="1"/>
  <c r="O1083" i="1"/>
  <c r="N1084" i="1"/>
  <c r="O1084" i="1"/>
  <c r="N1085" i="1"/>
  <c r="O1085" i="1"/>
  <c r="N1086" i="1"/>
  <c r="O1086" i="1"/>
  <c r="N1087" i="1"/>
  <c r="O1087" i="1"/>
  <c r="N1088" i="1"/>
  <c r="O1088" i="1"/>
  <c r="N1089" i="1"/>
  <c r="O1089" i="1"/>
  <c r="N1090" i="1"/>
  <c r="O1090" i="1"/>
  <c r="N1091" i="1"/>
  <c r="O1091" i="1"/>
  <c r="N1092" i="1"/>
  <c r="O1092" i="1"/>
  <c r="N1093" i="1"/>
  <c r="O1093" i="1"/>
  <c r="N1094" i="1"/>
  <c r="O1094" i="1"/>
  <c r="N1095" i="1"/>
  <c r="O1095" i="1"/>
  <c r="N1096" i="1"/>
  <c r="O1096" i="1"/>
  <c r="N1097" i="1"/>
  <c r="O1097" i="1"/>
  <c r="N1098" i="1"/>
  <c r="O1098" i="1"/>
  <c r="N1099" i="1"/>
  <c r="O1099" i="1"/>
  <c r="N1100" i="1"/>
  <c r="O1100" i="1"/>
  <c r="N1101" i="1"/>
  <c r="O1101" i="1"/>
  <c r="N1102" i="1"/>
  <c r="O1102" i="1"/>
  <c r="N1103" i="1"/>
  <c r="O1103" i="1"/>
  <c r="N1104" i="1"/>
  <c r="O1104" i="1"/>
  <c r="N1105" i="1"/>
  <c r="O1105" i="1"/>
  <c r="N1106" i="1"/>
  <c r="O1106" i="1"/>
  <c r="N1107" i="1"/>
  <c r="O1107" i="1"/>
  <c r="N1108" i="1"/>
  <c r="O1108" i="1"/>
  <c r="N1109" i="1"/>
  <c r="O1109" i="1"/>
  <c r="N1110" i="1"/>
  <c r="O1110" i="1"/>
  <c r="N1111" i="1"/>
  <c r="O1111" i="1"/>
  <c r="N1112" i="1"/>
  <c r="O1112" i="1"/>
  <c r="N1113" i="1"/>
  <c r="O1113" i="1"/>
  <c r="N1114" i="1"/>
  <c r="O1114" i="1"/>
  <c r="N1115" i="1"/>
  <c r="O1115" i="1"/>
  <c r="N1116" i="1"/>
  <c r="O1116" i="1"/>
  <c r="N1117" i="1"/>
  <c r="O1117" i="1"/>
  <c r="N1118" i="1"/>
  <c r="O1118" i="1"/>
  <c r="N1119" i="1"/>
  <c r="O1119" i="1"/>
  <c r="N1120" i="1"/>
  <c r="O1120" i="1"/>
  <c r="N1121" i="1"/>
  <c r="O1121" i="1"/>
  <c r="N1122" i="1"/>
  <c r="O1122" i="1"/>
  <c r="N1123" i="1"/>
  <c r="O1123" i="1"/>
  <c r="N1124" i="1"/>
  <c r="O1124" i="1"/>
  <c r="N1125" i="1"/>
  <c r="O1125" i="1"/>
  <c r="N1126" i="1"/>
  <c r="O1126" i="1"/>
  <c r="N1127" i="1"/>
  <c r="O1127" i="1"/>
  <c r="N1128" i="1"/>
  <c r="O1128" i="1"/>
  <c r="N1129" i="1"/>
  <c r="O1129" i="1"/>
  <c r="N1130" i="1"/>
  <c r="O1130" i="1"/>
  <c r="N1131" i="1"/>
  <c r="O1131" i="1"/>
  <c r="N1132" i="1"/>
  <c r="O1132" i="1"/>
  <c r="N1133" i="1"/>
  <c r="O1133" i="1"/>
  <c r="N1134" i="1"/>
  <c r="O1134" i="1"/>
  <c r="N1135" i="1"/>
  <c r="O1135" i="1"/>
  <c r="N1136" i="1"/>
  <c r="O1136" i="1"/>
  <c r="N1137" i="1"/>
  <c r="O1137" i="1"/>
  <c r="N1138" i="1"/>
  <c r="O1138" i="1"/>
  <c r="N1139" i="1"/>
  <c r="O1139" i="1"/>
  <c r="N1140" i="1"/>
  <c r="O1140" i="1"/>
  <c r="N1141" i="1"/>
  <c r="O1141" i="1"/>
  <c r="N1142" i="1"/>
  <c r="O1142" i="1"/>
  <c r="N1143" i="1"/>
  <c r="O1143" i="1"/>
  <c r="N1144" i="1"/>
  <c r="O1144" i="1"/>
  <c r="N1145" i="1"/>
  <c r="O1145" i="1"/>
  <c r="N1146" i="1"/>
  <c r="O1146" i="1"/>
  <c r="N1147" i="1"/>
  <c r="O1147" i="1"/>
  <c r="N1148" i="1"/>
  <c r="O1148" i="1"/>
  <c r="N1149" i="1"/>
  <c r="O1149" i="1"/>
  <c r="N1150" i="1"/>
  <c r="O1150" i="1"/>
  <c r="N1151" i="1"/>
  <c r="O1151" i="1"/>
  <c r="N1152" i="1"/>
  <c r="O1152" i="1"/>
  <c r="N1153" i="1"/>
  <c r="O1153" i="1"/>
  <c r="N1154" i="1"/>
  <c r="O1154" i="1"/>
  <c r="N1155" i="1"/>
  <c r="O1155" i="1"/>
  <c r="N1156" i="1"/>
  <c r="O1156" i="1"/>
  <c r="N1157" i="1"/>
  <c r="O1157" i="1"/>
  <c r="N1158" i="1"/>
  <c r="O1158" i="1"/>
  <c r="N1159" i="1"/>
  <c r="O1159" i="1"/>
  <c r="N1160" i="1"/>
  <c r="O1160" i="1"/>
  <c r="N1161" i="1"/>
  <c r="O1161" i="1"/>
  <c r="N1162" i="1"/>
  <c r="O1162" i="1"/>
  <c r="N1163" i="1"/>
  <c r="O1163" i="1"/>
  <c r="N1164" i="1"/>
  <c r="O1164" i="1"/>
  <c r="N1165" i="1"/>
  <c r="O1165" i="1"/>
  <c r="N1166" i="1"/>
  <c r="O1166" i="1"/>
  <c r="N1167" i="1"/>
  <c r="O1167" i="1"/>
  <c r="N1168" i="1"/>
  <c r="O1168" i="1"/>
  <c r="N1169" i="1"/>
  <c r="O1169" i="1"/>
  <c r="N1170" i="1"/>
  <c r="O1170" i="1"/>
  <c r="N1171" i="1"/>
  <c r="O1171" i="1"/>
  <c r="N1172" i="1"/>
  <c r="O1172" i="1"/>
  <c r="N1173" i="1"/>
  <c r="O1173" i="1"/>
  <c r="N1174" i="1"/>
  <c r="O1174" i="1"/>
  <c r="N1175" i="1"/>
  <c r="O1175" i="1"/>
  <c r="N1176" i="1"/>
  <c r="O1176" i="1"/>
  <c r="N1177" i="1"/>
  <c r="O1177" i="1"/>
  <c r="N1178" i="1"/>
  <c r="O1178" i="1"/>
  <c r="N1179" i="1"/>
  <c r="O1179" i="1"/>
  <c r="N1180" i="1"/>
  <c r="O1180" i="1"/>
  <c r="N1181" i="1"/>
  <c r="O1181" i="1"/>
  <c r="N1182" i="1"/>
  <c r="O1182" i="1"/>
  <c r="N1183" i="1"/>
  <c r="O1183" i="1"/>
  <c r="N1184" i="1"/>
  <c r="O1184" i="1"/>
  <c r="N1185" i="1"/>
  <c r="O1185" i="1"/>
  <c r="N1186" i="1"/>
  <c r="O1186" i="1"/>
  <c r="N1187" i="1"/>
  <c r="O1187" i="1"/>
  <c r="N1188" i="1"/>
  <c r="O1188" i="1"/>
  <c r="N1189" i="1"/>
  <c r="O1189" i="1"/>
  <c r="N1190" i="1"/>
  <c r="O1190" i="1"/>
  <c r="N1191" i="1"/>
  <c r="O1191" i="1"/>
  <c r="N1192" i="1"/>
  <c r="O1192" i="1"/>
  <c r="N1193" i="1"/>
  <c r="O1193" i="1"/>
  <c r="N1194" i="1"/>
  <c r="O1194" i="1"/>
  <c r="N1195" i="1"/>
  <c r="O1195" i="1"/>
  <c r="N1196" i="1"/>
  <c r="O1196" i="1"/>
  <c r="N1197" i="1"/>
  <c r="O1197" i="1"/>
  <c r="N1198" i="1"/>
  <c r="O1198" i="1"/>
  <c r="N1199" i="1"/>
  <c r="O1199" i="1"/>
  <c r="N1200" i="1"/>
  <c r="O1200" i="1"/>
  <c r="N1201" i="1"/>
  <c r="O1201" i="1"/>
  <c r="N1202" i="1"/>
  <c r="O1202" i="1"/>
  <c r="N1203" i="1"/>
  <c r="O1203" i="1"/>
  <c r="N1204" i="1"/>
  <c r="O1204" i="1"/>
  <c r="N1205" i="1"/>
  <c r="O1205" i="1"/>
  <c r="N1206" i="1"/>
  <c r="O1206" i="1"/>
  <c r="N1207" i="1"/>
  <c r="O1207" i="1"/>
  <c r="N1208" i="1"/>
  <c r="O1208" i="1"/>
  <c r="N1209" i="1"/>
  <c r="O1209" i="1"/>
  <c r="N1210" i="1"/>
  <c r="O1210" i="1"/>
  <c r="N1211" i="1"/>
  <c r="O1211" i="1"/>
  <c r="N1212" i="1"/>
  <c r="O1212" i="1"/>
  <c r="N1213" i="1"/>
  <c r="O1213" i="1"/>
  <c r="N1214" i="1"/>
  <c r="O1214" i="1"/>
  <c r="N1215" i="1"/>
  <c r="O1215" i="1"/>
  <c r="N1216" i="1"/>
  <c r="O1216" i="1"/>
  <c r="N1217" i="1"/>
  <c r="O1217" i="1"/>
  <c r="N1218" i="1"/>
  <c r="O1218" i="1"/>
  <c r="N1219" i="1"/>
  <c r="O1219" i="1"/>
  <c r="N1220" i="1"/>
  <c r="O1220" i="1"/>
  <c r="N1221" i="1"/>
  <c r="O1221" i="1"/>
  <c r="N1222" i="1"/>
  <c r="O1222" i="1"/>
  <c r="N1223" i="1"/>
  <c r="O1223" i="1"/>
  <c r="N1224" i="1"/>
  <c r="O1224" i="1"/>
  <c r="N1225" i="1"/>
  <c r="O1225" i="1"/>
  <c r="N1226" i="1"/>
  <c r="O1226" i="1"/>
  <c r="N1227" i="1"/>
  <c r="O1227" i="1"/>
  <c r="N1228" i="1"/>
  <c r="O1228" i="1"/>
  <c r="N1229" i="1"/>
  <c r="O1229" i="1"/>
  <c r="N1230" i="1"/>
  <c r="O1230" i="1"/>
  <c r="N1231" i="1"/>
  <c r="O1231" i="1"/>
  <c r="N1232" i="1"/>
  <c r="O1232" i="1"/>
  <c r="N1233" i="1"/>
  <c r="O1233" i="1"/>
  <c r="N1234" i="1"/>
  <c r="O1234" i="1"/>
  <c r="N1235" i="1"/>
  <c r="O1235" i="1"/>
  <c r="N1236" i="1"/>
  <c r="O1236" i="1"/>
  <c r="N1237" i="1"/>
  <c r="O1237" i="1"/>
  <c r="N1238" i="1"/>
  <c r="O1238" i="1"/>
  <c r="N1239" i="1"/>
  <c r="O1239" i="1"/>
  <c r="N1240" i="1"/>
  <c r="O1240" i="1"/>
  <c r="N1241" i="1"/>
  <c r="O1241" i="1"/>
  <c r="N1242" i="1"/>
  <c r="O1242" i="1"/>
  <c r="N1243" i="1"/>
  <c r="O1243" i="1"/>
  <c r="N1244" i="1"/>
  <c r="O1244" i="1"/>
  <c r="N1245" i="1"/>
  <c r="O1245" i="1"/>
  <c r="N1246" i="1"/>
  <c r="O1246" i="1"/>
  <c r="N1247" i="1"/>
  <c r="O1247" i="1"/>
  <c r="N1248" i="1"/>
  <c r="O1248" i="1"/>
  <c r="N1249" i="1"/>
  <c r="O1249" i="1"/>
  <c r="N1250" i="1"/>
  <c r="O1250" i="1"/>
  <c r="N1251" i="1"/>
  <c r="O1251" i="1"/>
  <c r="N1252" i="1"/>
  <c r="O1252" i="1"/>
  <c r="N1253" i="1"/>
  <c r="O1253" i="1"/>
  <c r="N1254" i="1"/>
  <c r="O1254" i="1"/>
  <c r="N1255" i="1"/>
  <c r="O1255" i="1"/>
  <c r="N1256" i="1"/>
  <c r="O1256" i="1"/>
  <c r="N1257" i="1"/>
  <c r="O1257" i="1"/>
  <c r="N1258" i="1"/>
  <c r="O1258" i="1"/>
  <c r="N1259" i="1"/>
  <c r="O1259" i="1"/>
  <c r="N1260" i="1"/>
  <c r="O1260" i="1"/>
  <c r="N1261" i="1"/>
  <c r="O1261" i="1"/>
  <c r="N1262" i="1"/>
  <c r="O1262" i="1"/>
  <c r="N1263" i="1"/>
  <c r="O1263" i="1"/>
  <c r="N1264" i="1"/>
  <c r="O1264" i="1"/>
  <c r="N1265" i="1"/>
  <c r="O1265" i="1"/>
  <c r="N1266" i="1"/>
  <c r="O1266" i="1"/>
  <c r="N1267" i="1"/>
  <c r="O1267" i="1"/>
  <c r="N1268" i="1"/>
  <c r="O1268" i="1"/>
  <c r="N1269" i="1"/>
  <c r="O1269" i="1"/>
  <c r="N1270" i="1"/>
  <c r="O1270" i="1"/>
  <c r="N1271" i="1"/>
  <c r="O1271" i="1"/>
  <c r="N1272" i="1"/>
  <c r="O1272" i="1"/>
  <c r="N1273" i="1"/>
  <c r="O1273" i="1"/>
  <c r="N1274" i="1"/>
  <c r="O1274" i="1"/>
  <c r="N1275" i="1"/>
  <c r="O1275" i="1"/>
  <c r="N1276" i="1"/>
  <c r="O1276" i="1"/>
  <c r="N1277" i="1"/>
  <c r="O1277" i="1"/>
  <c r="N1278" i="1"/>
  <c r="O1278" i="1"/>
  <c r="N1279" i="1"/>
  <c r="O1279" i="1"/>
  <c r="N1280" i="1"/>
  <c r="O1280" i="1"/>
  <c r="N1281" i="1"/>
  <c r="O1281" i="1"/>
  <c r="N1282" i="1"/>
  <c r="O1282" i="1"/>
  <c r="N1283" i="1"/>
  <c r="O1283" i="1"/>
  <c r="N1284" i="1"/>
  <c r="O1284" i="1"/>
  <c r="N1285" i="1"/>
  <c r="O1285" i="1"/>
  <c r="N1286" i="1"/>
  <c r="O1286" i="1"/>
  <c r="N1287" i="1"/>
  <c r="O1287" i="1"/>
  <c r="N1288" i="1"/>
  <c r="O1288" i="1"/>
  <c r="N1289" i="1"/>
  <c r="O1289" i="1"/>
  <c r="N1290" i="1"/>
  <c r="O1290" i="1"/>
  <c r="N1291" i="1"/>
  <c r="O1291" i="1"/>
  <c r="N1292" i="1"/>
  <c r="O1292" i="1"/>
  <c r="N1293" i="1"/>
  <c r="O1293" i="1"/>
  <c r="N1294" i="1"/>
  <c r="O1294" i="1"/>
  <c r="N1295" i="1"/>
  <c r="O1295" i="1"/>
  <c r="N1296" i="1"/>
  <c r="O1296" i="1"/>
  <c r="N1297" i="1"/>
  <c r="O1297" i="1"/>
  <c r="N1298" i="1"/>
  <c r="O1298" i="1"/>
  <c r="N1299" i="1"/>
  <c r="O1299" i="1"/>
  <c r="N1300" i="1"/>
  <c r="O1300" i="1"/>
  <c r="N1301" i="1"/>
  <c r="O1301" i="1"/>
  <c r="N1302" i="1"/>
  <c r="O1302" i="1"/>
  <c r="N1303" i="1"/>
  <c r="O1303" i="1"/>
  <c r="N1304" i="1"/>
  <c r="O1304" i="1"/>
  <c r="N1305" i="1"/>
  <c r="O1305" i="1"/>
  <c r="N1306" i="1"/>
  <c r="O1306" i="1"/>
  <c r="N1307" i="1"/>
  <c r="O1307" i="1"/>
  <c r="N1308" i="1"/>
  <c r="O1308" i="1"/>
  <c r="N1309" i="1"/>
  <c r="O1309" i="1"/>
  <c r="N1310" i="1"/>
  <c r="O1310" i="1"/>
  <c r="N1311" i="1"/>
  <c r="O1311" i="1"/>
  <c r="N1312" i="1"/>
  <c r="O1312" i="1"/>
  <c r="N1313" i="1"/>
  <c r="O1313" i="1"/>
  <c r="N1314" i="1"/>
  <c r="O1314" i="1"/>
  <c r="N1315" i="1"/>
  <c r="O1315" i="1"/>
  <c r="N1316" i="1"/>
  <c r="O1316" i="1"/>
  <c r="N1317" i="1"/>
  <c r="O1317" i="1"/>
  <c r="N1318" i="1"/>
  <c r="O1318" i="1"/>
  <c r="N1319" i="1"/>
  <c r="O1319" i="1"/>
  <c r="N1320" i="1"/>
  <c r="O1320" i="1"/>
  <c r="N1321" i="1"/>
  <c r="O1321" i="1"/>
  <c r="N1322" i="1"/>
  <c r="O1322" i="1"/>
  <c r="N1323" i="1"/>
  <c r="O1323" i="1"/>
  <c r="N1324" i="1"/>
  <c r="O1324" i="1"/>
  <c r="N1325" i="1"/>
  <c r="O1325" i="1"/>
  <c r="N1326" i="1"/>
  <c r="O1326" i="1"/>
  <c r="N1327" i="1"/>
  <c r="O1327" i="1"/>
  <c r="N1328" i="1"/>
  <c r="O1328" i="1"/>
  <c r="N1329" i="1"/>
  <c r="O1329" i="1"/>
  <c r="N1330" i="1"/>
  <c r="O1330" i="1"/>
  <c r="N1331" i="1"/>
  <c r="O1331" i="1"/>
  <c r="N1332" i="1"/>
  <c r="O1332" i="1"/>
  <c r="N1333" i="1"/>
  <c r="O1333" i="1"/>
  <c r="N1334" i="1"/>
  <c r="O1334" i="1"/>
  <c r="N1335" i="1"/>
  <c r="O1335" i="1"/>
  <c r="N1336" i="1"/>
  <c r="O1336" i="1"/>
  <c r="N1337" i="1"/>
  <c r="O1337" i="1"/>
  <c r="N1338" i="1"/>
  <c r="O1338" i="1"/>
  <c r="N1339" i="1"/>
  <c r="O1339" i="1"/>
  <c r="N1340" i="1"/>
  <c r="O1340" i="1"/>
  <c r="N1341" i="1"/>
  <c r="O1341" i="1"/>
  <c r="N1342" i="1"/>
  <c r="O1342" i="1"/>
  <c r="N1343" i="1"/>
  <c r="O1343" i="1"/>
  <c r="N1344" i="1"/>
  <c r="O1344" i="1"/>
  <c r="N1345" i="1"/>
  <c r="O1345" i="1"/>
  <c r="N1346" i="1"/>
  <c r="O1346" i="1"/>
  <c r="N1347" i="1"/>
  <c r="O1347" i="1"/>
  <c r="N1348" i="1"/>
  <c r="O1348" i="1"/>
  <c r="N1349" i="1"/>
  <c r="O1349" i="1"/>
  <c r="N1350" i="1"/>
  <c r="O1350" i="1"/>
  <c r="N1351" i="1"/>
  <c r="O1351" i="1"/>
  <c r="N1352" i="1"/>
  <c r="O1352" i="1"/>
  <c r="N1353" i="1"/>
  <c r="O1353" i="1"/>
  <c r="N1354" i="1"/>
  <c r="O1354" i="1"/>
  <c r="N1355" i="1"/>
  <c r="O1355" i="1"/>
  <c r="N1356" i="1"/>
  <c r="O1356" i="1"/>
  <c r="N1357" i="1"/>
  <c r="O1357" i="1"/>
  <c r="N1358" i="1"/>
  <c r="O1358" i="1"/>
  <c r="N1359" i="1"/>
  <c r="O1359" i="1"/>
  <c r="N1360" i="1"/>
  <c r="O1360" i="1"/>
  <c r="N1361" i="1"/>
  <c r="O1361" i="1"/>
  <c r="N1362" i="1"/>
  <c r="O1362" i="1"/>
  <c r="N1363" i="1"/>
  <c r="O1363" i="1"/>
  <c r="N1364" i="1"/>
  <c r="O1364" i="1"/>
  <c r="N1365" i="1"/>
  <c r="O1365" i="1"/>
  <c r="N1366" i="1"/>
  <c r="O1366" i="1"/>
  <c r="N1367" i="1"/>
  <c r="O1367" i="1"/>
  <c r="N1368" i="1"/>
  <c r="O1368" i="1"/>
  <c r="N1369" i="1"/>
  <c r="O1369" i="1"/>
  <c r="N1370" i="1"/>
  <c r="O1370" i="1"/>
  <c r="N1371" i="1"/>
  <c r="O1371" i="1"/>
  <c r="N1372" i="1"/>
  <c r="O1372" i="1"/>
  <c r="N1373" i="1"/>
  <c r="O1373" i="1"/>
  <c r="N1374" i="1"/>
  <c r="O1374" i="1"/>
  <c r="N1375" i="1"/>
  <c r="O1375" i="1"/>
  <c r="N1376" i="1"/>
  <c r="O1376" i="1"/>
  <c r="N1377" i="1"/>
  <c r="O1377" i="1"/>
  <c r="N1378" i="1"/>
  <c r="O1378" i="1"/>
  <c r="N1379" i="1"/>
  <c r="O1379" i="1"/>
  <c r="N1380" i="1"/>
  <c r="O1380" i="1"/>
  <c r="N1381" i="1"/>
  <c r="O1381" i="1"/>
  <c r="N1382" i="1"/>
  <c r="O1382" i="1"/>
  <c r="N1383" i="1"/>
  <c r="O1383" i="1"/>
  <c r="N1384" i="1"/>
  <c r="O1384" i="1"/>
  <c r="N1385" i="1"/>
  <c r="O1385" i="1"/>
  <c r="N1386" i="1"/>
  <c r="O1386" i="1"/>
  <c r="N1387" i="1"/>
  <c r="O1387" i="1"/>
  <c r="N1388" i="1"/>
  <c r="O1388" i="1"/>
  <c r="N1389" i="1"/>
  <c r="O1389" i="1"/>
  <c r="N1390" i="1"/>
  <c r="O1390" i="1"/>
  <c r="N1391" i="1"/>
  <c r="O1391" i="1"/>
  <c r="N1392" i="1"/>
  <c r="O1392" i="1"/>
  <c r="N1393" i="1"/>
  <c r="O1393" i="1"/>
  <c r="N1394" i="1"/>
  <c r="O1394" i="1"/>
  <c r="N1395" i="1"/>
  <c r="O1395" i="1"/>
  <c r="N1396" i="1"/>
  <c r="O1396" i="1"/>
  <c r="N1397" i="1"/>
  <c r="O1397" i="1"/>
  <c r="N1398" i="1"/>
  <c r="O1398" i="1"/>
  <c r="N1399" i="1"/>
  <c r="O1399" i="1"/>
  <c r="N1400" i="1"/>
  <c r="O1400" i="1"/>
  <c r="N1401" i="1"/>
  <c r="O1401" i="1"/>
  <c r="N1402" i="1"/>
  <c r="O1402" i="1"/>
  <c r="N1403" i="1"/>
  <c r="O1403" i="1"/>
  <c r="N1404" i="1"/>
  <c r="O1404" i="1"/>
  <c r="N1405" i="1"/>
  <c r="O1405" i="1"/>
  <c r="N1406" i="1"/>
  <c r="O1406" i="1"/>
  <c r="N1407" i="1"/>
  <c r="O1407" i="1"/>
  <c r="N1408" i="1"/>
  <c r="O1408" i="1"/>
  <c r="N1409" i="1"/>
  <c r="O1409" i="1"/>
  <c r="N1410" i="1"/>
  <c r="O1410" i="1"/>
  <c r="N1411" i="1"/>
  <c r="O1411" i="1"/>
  <c r="N1412" i="1"/>
  <c r="O1412" i="1"/>
  <c r="N1413" i="1"/>
  <c r="O1413" i="1"/>
  <c r="N1414" i="1"/>
  <c r="O1414" i="1"/>
  <c r="N1415" i="1"/>
  <c r="O1415" i="1"/>
  <c r="N1416" i="1"/>
  <c r="O1416" i="1"/>
  <c r="N1417" i="1"/>
  <c r="O1417" i="1"/>
  <c r="N1418" i="1"/>
  <c r="O1418" i="1"/>
  <c r="N1419" i="1"/>
  <c r="O1419" i="1"/>
  <c r="N1420" i="1"/>
  <c r="O1420" i="1"/>
  <c r="N1421" i="1"/>
  <c r="O1421" i="1"/>
  <c r="N1422" i="1"/>
  <c r="O1422" i="1"/>
  <c r="N1423" i="1"/>
  <c r="O1423" i="1"/>
  <c r="N1424" i="1"/>
  <c r="O1424" i="1"/>
  <c r="N1425" i="1"/>
  <c r="O1425" i="1"/>
  <c r="N1426" i="1"/>
  <c r="O1426" i="1"/>
  <c r="N1427" i="1"/>
  <c r="O1427" i="1"/>
  <c r="N1428" i="1"/>
  <c r="O1428" i="1"/>
  <c r="N1429" i="1"/>
  <c r="O1429" i="1"/>
  <c r="N1430" i="1"/>
  <c r="O1430" i="1"/>
  <c r="N1431" i="1"/>
  <c r="O1431" i="1"/>
  <c r="N1432" i="1"/>
  <c r="O1432" i="1"/>
  <c r="N1433" i="1"/>
  <c r="O1433" i="1"/>
  <c r="N1434" i="1"/>
  <c r="O1434" i="1"/>
  <c r="N1435" i="1"/>
  <c r="O1435" i="1"/>
  <c r="N1436" i="1"/>
  <c r="O1436" i="1"/>
  <c r="N1437" i="1"/>
  <c r="O1437" i="1"/>
  <c r="N1438" i="1"/>
  <c r="O1438" i="1"/>
  <c r="N1439" i="1"/>
  <c r="O1439" i="1"/>
  <c r="N1440" i="1"/>
  <c r="O1440" i="1"/>
  <c r="N1441" i="1"/>
  <c r="O1441" i="1"/>
  <c r="N1442" i="1"/>
  <c r="O1442" i="1"/>
  <c r="N1443" i="1"/>
  <c r="O1443" i="1"/>
  <c r="N1444" i="1"/>
  <c r="O1444" i="1"/>
  <c r="N1445" i="1"/>
  <c r="O1445" i="1"/>
  <c r="N1446" i="1"/>
  <c r="O1446" i="1"/>
  <c r="N1447" i="1"/>
  <c r="O1447" i="1"/>
  <c r="N1448" i="1"/>
  <c r="O1448" i="1"/>
  <c r="N1449" i="1"/>
  <c r="O1449" i="1"/>
  <c r="N1450" i="1"/>
  <c r="O1450" i="1"/>
  <c r="N1451" i="1"/>
  <c r="O1451" i="1"/>
  <c r="N1452" i="1"/>
  <c r="O1452" i="1"/>
  <c r="N1453" i="1"/>
  <c r="O1453" i="1"/>
  <c r="N1454" i="1"/>
  <c r="O1454" i="1"/>
  <c r="N1455" i="1"/>
  <c r="O1455" i="1"/>
  <c r="N1456" i="1"/>
  <c r="O1456" i="1"/>
  <c r="N1457" i="1"/>
  <c r="O1457" i="1"/>
  <c r="N1458" i="1"/>
  <c r="O1458" i="1"/>
  <c r="N1459" i="1"/>
  <c r="O1459" i="1"/>
  <c r="N1460" i="1"/>
  <c r="O1460" i="1"/>
  <c r="N1461" i="1"/>
  <c r="O1461" i="1"/>
  <c r="N1462" i="1"/>
  <c r="O1462" i="1"/>
  <c r="N1463" i="1"/>
  <c r="O1463" i="1"/>
  <c r="N1464" i="1"/>
  <c r="O1464" i="1"/>
  <c r="N1465" i="1"/>
  <c r="O1465" i="1"/>
  <c r="N1466" i="1"/>
  <c r="O1466" i="1"/>
  <c r="N1467" i="1"/>
  <c r="O1467" i="1"/>
  <c r="N1468" i="1"/>
  <c r="O1468" i="1"/>
  <c r="N1469" i="1"/>
  <c r="O1469" i="1"/>
  <c r="N1470" i="1"/>
  <c r="O1470" i="1"/>
  <c r="N1471" i="1"/>
  <c r="O1471" i="1"/>
  <c r="N1472" i="1"/>
  <c r="O1472" i="1"/>
  <c r="N1473" i="1"/>
  <c r="O1473" i="1"/>
  <c r="N1474" i="1"/>
  <c r="O1474" i="1"/>
  <c r="N1475" i="1"/>
  <c r="O1475" i="1"/>
  <c r="N1476" i="1"/>
  <c r="O1476" i="1"/>
  <c r="N1477" i="1"/>
  <c r="O1477" i="1"/>
  <c r="N1478" i="1"/>
  <c r="O1478" i="1"/>
  <c r="N1479" i="1"/>
  <c r="O1479" i="1"/>
  <c r="N1480" i="1"/>
  <c r="O1480" i="1"/>
  <c r="N1481" i="1"/>
  <c r="O1481" i="1"/>
  <c r="N1482" i="1"/>
  <c r="O1482" i="1"/>
  <c r="N1483" i="1"/>
  <c r="O1483" i="1"/>
  <c r="N1484" i="1"/>
  <c r="O1484" i="1"/>
  <c r="N1485" i="1"/>
  <c r="O1485" i="1"/>
  <c r="N1486" i="1"/>
  <c r="O1486" i="1"/>
  <c r="N1487" i="1"/>
  <c r="O1487" i="1"/>
  <c r="N1488" i="1"/>
  <c r="O1488" i="1"/>
  <c r="N1489" i="1"/>
  <c r="O1489" i="1"/>
  <c r="N1490" i="1"/>
  <c r="O1490" i="1"/>
  <c r="N1491" i="1"/>
  <c r="O1491" i="1"/>
  <c r="N1492" i="1"/>
  <c r="O1492" i="1"/>
  <c r="N1493" i="1"/>
  <c r="O1493" i="1"/>
  <c r="N1494" i="1"/>
  <c r="O1494" i="1"/>
  <c r="N1495" i="1"/>
  <c r="O1495" i="1"/>
  <c r="N1496" i="1"/>
  <c r="O1496" i="1"/>
  <c r="N1497" i="1"/>
  <c r="O1497" i="1"/>
  <c r="N1498" i="1"/>
  <c r="O1498" i="1"/>
  <c r="N1499" i="1"/>
  <c r="O1499" i="1"/>
  <c r="N1500" i="1"/>
  <c r="O1500" i="1"/>
  <c r="N1501" i="1"/>
  <c r="O1501" i="1"/>
  <c r="N1502" i="1"/>
  <c r="O1502" i="1"/>
  <c r="N1503" i="1"/>
  <c r="O1503" i="1"/>
  <c r="N1504" i="1"/>
  <c r="O1504" i="1"/>
  <c r="N1505" i="1"/>
  <c r="O1505" i="1"/>
  <c r="N1506" i="1"/>
  <c r="O1506" i="1"/>
  <c r="N1507" i="1"/>
  <c r="O1507" i="1"/>
  <c r="N1508" i="1"/>
  <c r="O1508" i="1"/>
  <c r="N1509" i="1"/>
  <c r="O1509" i="1"/>
  <c r="N1510" i="1"/>
  <c r="O1510" i="1"/>
  <c r="N1511" i="1"/>
  <c r="O1511" i="1"/>
  <c r="N1512" i="1"/>
  <c r="O1512" i="1"/>
  <c r="N1513" i="1"/>
  <c r="O1513" i="1"/>
  <c r="N1514" i="1"/>
  <c r="O1514" i="1"/>
  <c r="N1515" i="1"/>
  <c r="O1515" i="1"/>
  <c r="N1516" i="1"/>
  <c r="O1516" i="1"/>
  <c r="N1517" i="1"/>
  <c r="O1517" i="1"/>
  <c r="N1518" i="1"/>
  <c r="O1518" i="1"/>
  <c r="N1519" i="1"/>
  <c r="O1519" i="1"/>
  <c r="N1520" i="1"/>
  <c r="O1520" i="1"/>
  <c r="N1521" i="1"/>
  <c r="O1521" i="1"/>
  <c r="N1522" i="1"/>
  <c r="O1522" i="1"/>
  <c r="N1523" i="1"/>
  <c r="O1523" i="1"/>
  <c r="N1524" i="1"/>
  <c r="O1524" i="1"/>
  <c r="N1525" i="1"/>
  <c r="O1525" i="1"/>
  <c r="N1526" i="1"/>
  <c r="O1526" i="1"/>
  <c r="N1527" i="1"/>
  <c r="O1527" i="1"/>
  <c r="N1528" i="1"/>
  <c r="O1528" i="1"/>
  <c r="N1529" i="1"/>
  <c r="O1529" i="1"/>
  <c r="N1530" i="1"/>
  <c r="O1530" i="1"/>
  <c r="N1531" i="1"/>
  <c r="O1531" i="1"/>
  <c r="N1532" i="1"/>
  <c r="O1532" i="1"/>
  <c r="N1533" i="1"/>
  <c r="O1533" i="1"/>
  <c r="N1534" i="1"/>
  <c r="O1534" i="1"/>
  <c r="N1535" i="1"/>
  <c r="O1535" i="1"/>
  <c r="N1536" i="1"/>
  <c r="O1536" i="1"/>
  <c r="N1537" i="1"/>
  <c r="O1537" i="1"/>
  <c r="N1538" i="1"/>
  <c r="O1538" i="1"/>
  <c r="N1539" i="1"/>
  <c r="O1539" i="1"/>
  <c r="N1540" i="1"/>
  <c r="O1540" i="1"/>
  <c r="N1541" i="1"/>
  <c r="O1541" i="1"/>
  <c r="N1542" i="1"/>
  <c r="O1542" i="1"/>
  <c r="N1543" i="1"/>
  <c r="O1543" i="1"/>
  <c r="N1544" i="1"/>
  <c r="O1544" i="1"/>
  <c r="N1545" i="1"/>
  <c r="O1545" i="1"/>
  <c r="N1546" i="1"/>
  <c r="O1546" i="1"/>
  <c r="N1547" i="1"/>
  <c r="O1547" i="1"/>
  <c r="N1548" i="1"/>
  <c r="O1548" i="1"/>
  <c r="N1549" i="1"/>
  <c r="O1549" i="1"/>
  <c r="N1550" i="1"/>
  <c r="O1550" i="1"/>
  <c r="N1551" i="1"/>
  <c r="O1551" i="1"/>
  <c r="N1552" i="1"/>
  <c r="O1552" i="1"/>
  <c r="N1553" i="1"/>
  <c r="O1553" i="1"/>
  <c r="N1554" i="1"/>
  <c r="O1554" i="1"/>
  <c r="N1555" i="1"/>
  <c r="O1555" i="1"/>
  <c r="N1556" i="1"/>
  <c r="O1556" i="1"/>
  <c r="N1557" i="1"/>
  <c r="O1557" i="1"/>
  <c r="N1558" i="1"/>
  <c r="O1558" i="1"/>
  <c r="N1559" i="1"/>
  <c r="O1559" i="1"/>
  <c r="N1560" i="1"/>
  <c r="O1560" i="1"/>
  <c r="N1561" i="1"/>
  <c r="O1561" i="1"/>
  <c r="N1562" i="1"/>
  <c r="O1562" i="1"/>
  <c r="N1563" i="1"/>
  <c r="O1563" i="1"/>
  <c r="N1564" i="1"/>
  <c r="O1564" i="1"/>
  <c r="N1565" i="1"/>
  <c r="O1565" i="1"/>
  <c r="N1566" i="1"/>
  <c r="O1566" i="1"/>
  <c r="N1567" i="1"/>
  <c r="O1567" i="1"/>
  <c r="N1568" i="1"/>
  <c r="O1568" i="1"/>
  <c r="N1569" i="1"/>
  <c r="O1569" i="1"/>
  <c r="N1570" i="1"/>
  <c r="O1570" i="1"/>
  <c r="N1571" i="1"/>
  <c r="O1571" i="1"/>
  <c r="N1572" i="1"/>
  <c r="O1572" i="1"/>
  <c r="N1573" i="1"/>
  <c r="O1573" i="1"/>
  <c r="N1574" i="1"/>
  <c r="O1574" i="1"/>
  <c r="N1575" i="1"/>
  <c r="O1575" i="1"/>
  <c r="N1576" i="1"/>
  <c r="O1576" i="1"/>
  <c r="N1577" i="1"/>
  <c r="O1577" i="1"/>
  <c r="N1578" i="1"/>
  <c r="O1578" i="1"/>
  <c r="N1579" i="1"/>
  <c r="O1579" i="1"/>
  <c r="N1580" i="1"/>
  <c r="O1580" i="1"/>
  <c r="N1581" i="1"/>
  <c r="O1581" i="1"/>
  <c r="N1582" i="1"/>
  <c r="O1582" i="1"/>
  <c r="N1583" i="1"/>
  <c r="O1583" i="1"/>
  <c r="N1584" i="1"/>
  <c r="O1584" i="1"/>
  <c r="N1585" i="1"/>
  <c r="O1585" i="1"/>
  <c r="N1586" i="1"/>
  <c r="O1586" i="1"/>
  <c r="N1587" i="1"/>
  <c r="O1587" i="1"/>
  <c r="N1588" i="1"/>
  <c r="O1588" i="1"/>
  <c r="N1589" i="1"/>
  <c r="O1589" i="1"/>
  <c r="N1590" i="1"/>
  <c r="O1590" i="1"/>
  <c r="N1591" i="1"/>
  <c r="O1591" i="1"/>
  <c r="N1592" i="1"/>
  <c r="O1592" i="1"/>
  <c r="N1593" i="1"/>
  <c r="O1593" i="1"/>
  <c r="N1594" i="1"/>
  <c r="O1594" i="1"/>
  <c r="N1595" i="1"/>
  <c r="O1595" i="1"/>
  <c r="N1596" i="1"/>
  <c r="O1596" i="1"/>
  <c r="N1597" i="1"/>
  <c r="O1597" i="1"/>
  <c r="N1598" i="1"/>
  <c r="O1598" i="1"/>
  <c r="N1599" i="1"/>
  <c r="O1599" i="1"/>
  <c r="N1600" i="1"/>
  <c r="O1600" i="1"/>
  <c r="N1601" i="1"/>
  <c r="O1601" i="1"/>
  <c r="N1602" i="1"/>
  <c r="O1602" i="1"/>
  <c r="N1603" i="1"/>
  <c r="O1603" i="1"/>
  <c r="N1604" i="1"/>
  <c r="O1604" i="1"/>
  <c r="N1605" i="1"/>
  <c r="O1605" i="1"/>
  <c r="N1606" i="1"/>
  <c r="O1606" i="1"/>
  <c r="N1607" i="1"/>
  <c r="O1607" i="1"/>
  <c r="N1608" i="1"/>
  <c r="O1608" i="1"/>
  <c r="N1609" i="1"/>
  <c r="O1609" i="1"/>
  <c r="N1610" i="1"/>
  <c r="O1610" i="1"/>
  <c r="N1611" i="1"/>
  <c r="O1611" i="1"/>
  <c r="N1612" i="1"/>
  <c r="O1612" i="1"/>
  <c r="N1613" i="1"/>
  <c r="O1613" i="1"/>
  <c r="N1614" i="1"/>
  <c r="O1614" i="1"/>
  <c r="N1615" i="1"/>
  <c r="O1615" i="1"/>
  <c r="N1616" i="1"/>
  <c r="O1616" i="1"/>
  <c r="N1617" i="1"/>
  <c r="O1617" i="1"/>
  <c r="N1618" i="1"/>
  <c r="O1618" i="1"/>
  <c r="N1619" i="1"/>
  <c r="O1619" i="1"/>
  <c r="N1620" i="1"/>
  <c r="O1620" i="1"/>
  <c r="N1621" i="1"/>
  <c r="O1621" i="1"/>
  <c r="N1622" i="1"/>
  <c r="O1622" i="1"/>
  <c r="N1623" i="1"/>
  <c r="O1623" i="1"/>
  <c r="N1624" i="1"/>
  <c r="O1624" i="1"/>
  <c r="N1625" i="1"/>
  <c r="O1625" i="1"/>
  <c r="N1626" i="1"/>
  <c r="O1626" i="1"/>
  <c r="N1627" i="1"/>
  <c r="O1627" i="1"/>
  <c r="N1628" i="1"/>
  <c r="O1628" i="1"/>
  <c r="N1629" i="1"/>
  <c r="O1629" i="1"/>
  <c r="N1630" i="1"/>
  <c r="O1630" i="1"/>
  <c r="N1631" i="1"/>
  <c r="O1631" i="1"/>
  <c r="N1632" i="1"/>
  <c r="O1632" i="1"/>
  <c r="N1633" i="1"/>
  <c r="O1633" i="1"/>
  <c r="N1634" i="1"/>
  <c r="O1634" i="1"/>
  <c r="N1635" i="1"/>
  <c r="O1635" i="1"/>
  <c r="N1636" i="1"/>
  <c r="O1636" i="1"/>
  <c r="N1637" i="1"/>
  <c r="O1637" i="1"/>
  <c r="N1638" i="1"/>
  <c r="O1638" i="1"/>
  <c r="N1639" i="1"/>
  <c r="O1639" i="1"/>
  <c r="N1640" i="1"/>
  <c r="O1640" i="1"/>
  <c r="N1641" i="1"/>
  <c r="O1641" i="1"/>
  <c r="N1642" i="1"/>
  <c r="O1642" i="1"/>
  <c r="N1643" i="1"/>
  <c r="O1643" i="1"/>
  <c r="N1644" i="1"/>
  <c r="O1644" i="1"/>
  <c r="N1645" i="1"/>
  <c r="O1645" i="1"/>
  <c r="N1646" i="1"/>
  <c r="O1646" i="1"/>
  <c r="N1647" i="1"/>
  <c r="O1647" i="1"/>
  <c r="N1648" i="1"/>
  <c r="O1648" i="1"/>
  <c r="N1649" i="1"/>
  <c r="O1649" i="1"/>
  <c r="N1650" i="1"/>
  <c r="O1650" i="1"/>
  <c r="N1651" i="1"/>
  <c r="O1651" i="1"/>
  <c r="N1652" i="1"/>
  <c r="O1652" i="1"/>
  <c r="N1653" i="1"/>
  <c r="O1653" i="1"/>
  <c r="N1654" i="1"/>
  <c r="O1654" i="1"/>
  <c r="N1655" i="1"/>
  <c r="O1655" i="1"/>
  <c r="N1656" i="1"/>
  <c r="O1656" i="1"/>
  <c r="N1657" i="1"/>
  <c r="O1657" i="1"/>
  <c r="N1658" i="1"/>
  <c r="O1658" i="1"/>
  <c r="N1659" i="1"/>
  <c r="O1659" i="1"/>
  <c r="N1660" i="1"/>
  <c r="O1660" i="1"/>
  <c r="N1661" i="1"/>
  <c r="O1661" i="1"/>
  <c r="N1662" i="1"/>
  <c r="O1662" i="1"/>
  <c r="N1663" i="1"/>
  <c r="O1663" i="1"/>
  <c r="N1664" i="1"/>
  <c r="O1664" i="1"/>
  <c r="N1665" i="1"/>
  <c r="O1665" i="1"/>
  <c r="N1666" i="1"/>
  <c r="O1666" i="1"/>
  <c r="N1667" i="1"/>
  <c r="O1667" i="1"/>
  <c r="N1668" i="1"/>
  <c r="O1668" i="1"/>
  <c r="N1669" i="1"/>
  <c r="O1669" i="1"/>
  <c r="N1670" i="1"/>
  <c r="O1670" i="1"/>
  <c r="N1671" i="1"/>
  <c r="O1671" i="1"/>
  <c r="N1672" i="1"/>
  <c r="O1672" i="1"/>
  <c r="N1673" i="1"/>
  <c r="O1673" i="1"/>
  <c r="N1674" i="1"/>
  <c r="O1674" i="1"/>
  <c r="N1675" i="1"/>
  <c r="O1675" i="1"/>
  <c r="N1676" i="1"/>
  <c r="O1676" i="1"/>
  <c r="N1677" i="1"/>
  <c r="O1677" i="1"/>
  <c r="N1678" i="1"/>
  <c r="O1678" i="1"/>
  <c r="N1679" i="1"/>
  <c r="O1679" i="1"/>
  <c r="N1680" i="1"/>
  <c r="O1680" i="1"/>
  <c r="N1681" i="1"/>
  <c r="O1681" i="1"/>
  <c r="N1682" i="1"/>
  <c r="O1682" i="1"/>
  <c r="N1683" i="1"/>
  <c r="O1683" i="1"/>
  <c r="N1684" i="1"/>
  <c r="O1684" i="1"/>
  <c r="N1685" i="1"/>
  <c r="O1685" i="1"/>
  <c r="N1686" i="1"/>
  <c r="O1686" i="1"/>
  <c r="N1687" i="1"/>
  <c r="O1687" i="1"/>
  <c r="N1688" i="1"/>
  <c r="O1688" i="1"/>
  <c r="N1689" i="1"/>
  <c r="O1689" i="1"/>
  <c r="N1690" i="1"/>
  <c r="O1690" i="1"/>
  <c r="N1691" i="1"/>
  <c r="O1691" i="1"/>
  <c r="N1692" i="1"/>
  <c r="O1692" i="1"/>
  <c r="N1693" i="1"/>
  <c r="O1693" i="1"/>
  <c r="N1694" i="1"/>
  <c r="O1694" i="1"/>
  <c r="N1695" i="1"/>
  <c r="O1695" i="1"/>
  <c r="N1696" i="1"/>
  <c r="O1696" i="1"/>
  <c r="N1697" i="1"/>
  <c r="O1697" i="1"/>
  <c r="N1698" i="1"/>
  <c r="O1698" i="1"/>
  <c r="N1699" i="1"/>
  <c r="O1699" i="1"/>
  <c r="N1700" i="1"/>
  <c r="O1700" i="1"/>
  <c r="N1701" i="1"/>
  <c r="O1701" i="1"/>
  <c r="N1702" i="1"/>
  <c r="O1702" i="1"/>
  <c r="N1703" i="1"/>
  <c r="O1703" i="1"/>
  <c r="N1704" i="1"/>
  <c r="O1704" i="1"/>
  <c r="N1705" i="1"/>
  <c r="O1705" i="1"/>
  <c r="N1706" i="1"/>
  <c r="O1706" i="1"/>
  <c r="N1707" i="1"/>
  <c r="O1707" i="1"/>
  <c r="N1708" i="1"/>
  <c r="O1708" i="1"/>
  <c r="N1709" i="1"/>
  <c r="O1709" i="1"/>
  <c r="N1710" i="1"/>
  <c r="O1710" i="1"/>
  <c r="N1711" i="1"/>
  <c r="O1711" i="1"/>
  <c r="N1712" i="1"/>
  <c r="O1712" i="1"/>
  <c r="N1713" i="1"/>
  <c r="O1713" i="1"/>
  <c r="N1714" i="1"/>
  <c r="O1714" i="1"/>
  <c r="N1715" i="1"/>
  <c r="O1715" i="1"/>
  <c r="N1716" i="1"/>
  <c r="O1716" i="1"/>
  <c r="N1717" i="1"/>
  <c r="O1717" i="1"/>
  <c r="N1718" i="1"/>
  <c r="O1718" i="1"/>
  <c r="N1719" i="1"/>
  <c r="O1719" i="1"/>
  <c r="N1720" i="1"/>
  <c r="O1720" i="1"/>
  <c r="N1721" i="1"/>
  <c r="O1721" i="1"/>
  <c r="N1722" i="1"/>
  <c r="O1722" i="1"/>
  <c r="N1723" i="1"/>
  <c r="O1723" i="1"/>
  <c r="N1724" i="1"/>
  <c r="O1724" i="1"/>
  <c r="N1725" i="1"/>
  <c r="O1725" i="1"/>
  <c r="N1726" i="1"/>
  <c r="O1726" i="1"/>
  <c r="N1727" i="1"/>
  <c r="O1727" i="1"/>
  <c r="N1728" i="1"/>
  <c r="O1728" i="1"/>
  <c r="N1729" i="1"/>
  <c r="O1729" i="1"/>
  <c r="N1730" i="1"/>
  <c r="O1730" i="1"/>
  <c r="N1731" i="1"/>
  <c r="O1731" i="1"/>
  <c r="N1732" i="1"/>
  <c r="O1732" i="1"/>
  <c r="N1733" i="1"/>
  <c r="O1733" i="1"/>
  <c r="N1734" i="1"/>
  <c r="O1734" i="1"/>
  <c r="N1735" i="1"/>
  <c r="O1735" i="1"/>
  <c r="N1736" i="1"/>
  <c r="O1736" i="1"/>
  <c r="N1737" i="1"/>
  <c r="O1737" i="1"/>
  <c r="N1738" i="1"/>
  <c r="O1738" i="1"/>
  <c r="N1739" i="1"/>
  <c r="O1739" i="1"/>
  <c r="N1740" i="1"/>
  <c r="O1740" i="1"/>
  <c r="N1741" i="1"/>
  <c r="O1741" i="1"/>
  <c r="N1742" i="1"/>
  <c r="O1742" i="1"/>
  <c r="N1743" i="1"/>
  <c r="O1743" i="1"/>
  <c r="N1744" i="1"/>
  <c r="O1744" i="1"/>
  <c r="N1745" i="1"/>
  <c r="O1745" i="1"/>
  <c r="N1746" i="1"/>
  <c r="O1746" i="1"/>
  <c r="N1747" i="1"/>
  <c r="O1747" i="1"/>
  <c r="N1748" i="1"/>
  <c r="O1748" i="1"/>
  <c r="N1749" i="1"/>
  <c r="O1749" i="1"/>
  <c r="N1750" i="1"/>
  <c r="O1750" i="1"/>
  <c r="N1751" i="1"/>
  <c r="O1751" i="1"/>
  <c r="N1752" i="1"/>
  <c r="O1752" i="1"/>
  <c r="N1753" i="1"/>
  <c r="O1753" i="1"/>
  <c r="N1754" i="1"/>
  <c r="O1754" i="1"/>
  <c r="N1755" i="1"/>
  <c r="O1755" i="1"/>
  <c r="N1756" i="1"/>
  <c r="O1756" i="1"/>
  <c r="N1757" i="1"/>
  <c r="O1757" i="1"/>
  <c r="N1758" i="1"/>
  <c r="O1758" i="1"/>
  <c r="N1759" i="1"/>
  <c r="O1759" i="1"/>
  <c r="N1760" i="1"/>
  <c r="O1760" i="1"/>
  <c r="N1761" i="1"/>
  <c r="O1761" i="1"/>
  <c r="N1762" i="1"/>
  <c r="O1762" i="1"/>
  <c r="N1763" i="1"/>
  <c r="O1763" i="1"/>
  <c r="N1764" i="1"/>
  <c r="O1764" i="1"/>
  <c r="N1765" i="1"/>
  <c r="O1765" i="1"/>
  <c r="N1766" i="1"/>
  <c r="O1766" i="1"/>
  <c r="N1767" i="1"/>
  <c r="O1767" i="1"/>
  <c r="N1768" i="1"/>
  <c r="O1768" i="1"/>
  <c r="N1769" i="1"/>
  <c r="O1769" i="1"/>
  <c r="N1770" i="1"/>
  <c r="O1770" i="1"/>
  <c r="N1771" i="1"/>
  <c r="O1771" i="1"/>
  <c r="N1772" i="1"/>
  <c r="O1772" i="1"/>
  <c r="N1773" i="1"/>
  <c r="O1773" i="1"/>
  <c r="N1774" i="1"/>
  <c r="O1774" i="1"/>
  <c r="N1775" i="1"/>
  <c r="O1775" i="1"/>
  <c r="N1776" i="1"/>
  <c r="O1776" i="1"/>
  <c r="N1777" i="1"/>
  <c r="O1777" i="1"/>
  <c r="N1778" i="1"/>
  <c r="O1778" i="1"/>
  <c r="N1779" i="1"/>
  <c r="O1779" i="1"/>
  <c r="N1780" i="1"/>
  <c r="O1780" i="1"/>
  <c r="N1781" i="1"/>
  <c r="O1781" i="1"/>
  <c r="N1782" i="1"/>
  <c r="O1782" i="1"/>
  <c r="N1783" i="1"/>
  <c r="O1783" i="1"/>
  <c r="N1784" i="1"/>
  <c r="O1784" i="1"/>
  <c r="N1785" i="1"/>
  <c r="O1785" i="1"/>
  <c r="N1786" i="1"/>
  <c r="O1786" i="1"/>
  <c r="N1787" i="1"/>
  <c r="O1787" i="1"/>
  <c r="N1788" i="1"/>
  <c r="O1788" i="1"/>
  <c r="N1789" i="1"/>
  <c r="O1789" i="1"/>
  <c r="N1790" i="1"/>
  <c r="O1790" i="1"/>
  <c r="N1791" i="1"/>
  <c r="O1791" i="1"/>
  <c r="N1792" i="1"/>
  <c r="O1792" i="1"/>
  <c r="N1793" i="1"/>
  <c r="O1793" i="1"/>
  <c r="N1794" i="1"/>
  <c r="O1794" i="1"/>
  <c r="N1795" i="1"/>
  <c r="O1795" i="1"/>
  <c r="N1796" i="1"/>
  <c r="O1796" i="1"/>
  <c r="N1797" i="1"/>
  <c r="O1797" i="1"/>
  <c r="N1798" i="1"/>
  <c r="O1798" i="1"/>
  <c r="N1799" i="1"/>
  <c r="O1799" i="1"/>
  <c r="N1800" i="1"/>
  <c r="O1800" i="1"/>
  <c r="N1801" i="1"/>
  <c r="O1801" i="1"/>
  <c r="N1802" i="1"/>
  <c r="O1802" i="1"/>
  <c r="N1803" i="1"/>
  <c r="O1803" i="1"/>
  <c r="N1804" i="1"/>
  <c r="O1804" i="1"/>
  <c r="N1805" i="1"/>
  <c r="O1805" i="1"/>
  <c r="N1806" i="1"/>
  <c r="O1806" i="1"/>
  <c r="N1807" i="1"/>
  <c r="O1807" i="1"/>
  <c r="N1808" i="1"/>
  <c r="O1808" i="1"/>
  <c r="N1809" i="1"/>
  <c r="O1809" i="1"/>
  <c r="N1810" i="1"/>
  <c r="O1810" i="1"/>
  <c r="N1811" i="1"/>
  <c r="O1811" i="1"/>
  <c r="N1812" i="1"/>
  <c r="O1812" i="1"/>
  <c r="N1813" i="1"/>
  <c r="O1813" i="1"/>
  <c r="N1814" i="1"/>
  <c r="O1814" i="1"/>
  <c r="N1815" i="1"/>
  <c r="O1815" i="1"/>
  <c r="N1816" i="1"/>
  <c r="O1816" i="1"/>
  <c r="N1817" i="1"/>
  <c r="O1817" i="1"/>
  <c r="N1818" i="1"/>
  <c r="O1818" i="1"/>
  <c r="N1819" i="1"/>
  <c r="O1819" i="1"/>
  <c r="N1820" i="1"/>
  <c r="O1820" i="1"/>
  <c r="N1821" i="1"/>
  <c r="O1821" i="1"/>
  <c r="N1822" i="1"/>
  <c r="O1822" i="1"/>
  <c r="N1823" i="1"/>
  <c r="O1823" i="1"/>
  <c r="N1824" i="1"/>
  <c r="O1824" i="1"/>
  <c r="N1825" i="1"/>
  <c r="O1825" i="1"/>
  <c r="N1826" i="1"/>
  <c r="O1826" i="1"/>
  <c r="N1827" i="1"/>
  <c r="O1827" i="1"/>
  <c r="N1828" i="1"/>
  <c r="O1828" i="1"/>
  <c r="N1829" i="1"/>
  <c r="O1829" i="1"/>
  <c r="N1830" i="1"/>
  <c r="O1830" i="1"/>
  <c r="N1831" i="1"/>
  <c r="O1831" i="1"/>
  <c r="N1832" i="1"/>
  <c r="O1832" i="1"/>
  <c r="N1833" i="1"/>
  <c r="O1833" i="1"/>
  <c r="N1834" i="1"/>
  <c r="O1834" i="1"/>
  <c r="N1835" i="1"/>
  <c r="O1835" i="1"/>
  <c r="N1836" i="1"/>
  <c r="O1836" i="1"/>
  <c r="N1837" i="1"/>
  <c r="O1837" i="1"/>
  <c r="N1838" i="1"/>
  <c r="O1838" i="1"/>
  <c r="N1839" i="1"/>
  <c r="O1839" i="1"/>
  <c r="N1840" i="1"/>
  <c r="O1840" i="1"/>
  <c r="N1841" i="1"/>
  <c r="O1841" i="1"/>
  <c r="N1842" i="1"/>
  <c r="O1842" i="1"/>
  <c r="N1843" i="1"/>
  <c r="O1843" i="1"/>
  <c r="N1844" i="1"/>
  <c r="O1844" i="1"/>
  <c r="N1845" i="1"/>
  <c r="O1845" i="1"/>
  <c r="N1846" i="1"/>
  <c r="O1846" i="1"/>
  <c r="N1847" i="1"/>
  <c r="O1847" i="1"/>
  <c r="N1848" i="1"/>
  <c r="O1848" i="1"/>
  <c r="N1849" i="1"/>
  <c r="O1849" i="1"/>
  <c r="N1850" i="1"/>
  <c r="O1850" i="1"/>
  <c r="N1851" i="1"/>
  <c r="O1851" i="1"/>
  <c r="N1852" i="1"/>
  <c r="O1852" i="1"/>
  <c r="N1853" i="1"/>
  <c r="O1853" i="1"/>
  <c r="N1854" i="1"/>
  <c r="O1854" i="1"/>
  <c r="N1855" i="1"/>
  <c r="O1855" i="1"/>
  <c r="N1856" i="1"/>
  <c r="O1856" i="1"/>
  <c r="N1857" i="1"/>
  <c r="O1857" i="1"/>
  <c r="N1858" i="1"/>
  <c r="O1858" i="1"/>
  <c r="N1859" i="1"/>
  <c r="O1859" i="1"/>
  <c r="N1860" i="1"/>
  <c r="O1860" i="1"/>
  <c r="N1861" i="1"/>
  <c r="O1861" i="1"/>
  <c r="N1862" i="1"/>
  <c r="O1862" i="1"/>
  <c r="N1863" i="1"/>
  <c r="O1863" i="1"/>
  <c r="N1864" i="1"/>
  <c r="O1864" i="1"/>
  <c r="N1865" i="1"/>
  <c r="O1865" i="1"/>
  <c r="N1866" i="1"/>
  <c r="O1866" i="1"/>
  <c r="N1867" i="1"/>
  <c r="O1867" i="1"/>
  <c r="N1868" i="1"/>
  <c r="O1868" i="1"/>
  <c r="N1869" i="1"/>
  <c r="O1869" i="1"/>
  <c r="N1870" i="1"/>
  <c r="O1870" i="1"/>
  <c r="N1871" i="1"/>
  <c r="O1871" i="1"/>
  <c r="N1872" i="1"/>
  <c r="O1872" i="1"/>
  <c r="N1873" i="1"/>
  <c r="O1873" i="1"/>
  <c r="N1874" i="1"/>
  <c r="O1874" i="1"/>
  <c r="N1875" i="1"/>
  <c r="O1875" i="1"/>
  <c r="N1876" i="1"/>
  <c r="O1876" i="1"/>
  <c r="N1877" i="1"/>
  <c r="O1877" i="1"/>
  <c r="N1878" i="1"/>
  <c r="O1878" i="1"/>
  <c r="N1879" i="1"/>
  <c r="O1879" i="1"/>
  <c r="N1880" i="1"/>
  <c r="O1880" i="1"/>
  <c r="N1881" i="1"/>
  <c r="O1881" i="1"/>
  <c r="N1882" i="1"/>
  <c r="O1882" i="1"/>
  <c r="N1883" i="1"/>
  <c r="O1883" i="1"/>
  <c r="N1884" i="1"/>
  <c r="O1884" i="1"/>
  <c r="N1885" i="1"/>
  <c r="O1885" i="1"/>
  <c r="N1886" i="1"/>
  <c r="O1886" i="1"/>
  <c r="N1887" i="1"/>
  <c r="O1887" i="1"/>
  <c r="N1888" i="1"/>
  <c r="O1888" i="1"/>
  <c r="N1889" i="1"/>
  <c r="O1889" i="1"/>
  <c r="N1890" i="1"/>
  <c r="O1890" i="1"/>
  <c r="N1891" i="1"/>
  <c r="O1891" i="1"/>
  <c r="N1892" i="1"/>
  <c r="O1892" i="1"/>
  <c r="N1893" i="1"/>
  <c r="O1893" i="1"/>
  <c r="N1894" i="1"/>
  <c r="O1894" i="1"/>
  <c r="N1895" i="1"/>
  <c r="O1895" i="1"/>
  <c r="N1896" i="1"/>
  <c r="O1896" i="1"/>
  <c r="N1897" i="1"/>
  <c r="O1897" i="1"/>
  <c r="N1898" i="1"/>
  <c r="O1898" i="1"/>
  <c r="N1899" i="1"/>
  <c r="O1899" i="1"/>
  <c r="N1900" i="1"/>
  <c r="O1900" i="1"/>
  <c r="N1901" i="1"/>
  <c r="O1901" i="1"/>
  <c r="N1902" i="1"/>
  <c r="O1902" i="1"/>
  <c r="N1903" i="1"/>
  <c r="O1903" i="1"/>
  <c r="N1904" i="1"/>
  <c r="O1904" i="1"/>
  <c r="N1905" i="1"/>
  <c r="O1905" i="1"/>
  <c r="N1906" i="1"/>
  <c r="O1906" i="1"/>
  <c r="N1907" i="1"/>
  <c r="O1907" i="1"/>
  <c r="N1908" i="1"/>
  <c r="O1908" i="1"/>
  <c r="N1909" i="1"/>
  <c r="O1909" i="1"/>
  <c r="N1910" i="1"/>
  <c r="O1910" i="1"/>
  <c r="N1911" i="1"/>
  <c r="O1911" i="1"/>
  <c r="N1912" i="1"/>
  <c r="O1912" i="1"/>
  <c r="N1913" i="1"/>
  <c r="O1913" i="1"/>
  <c r="N1914" i="1"/>
  <c r="O1914" i="1"/>
  <c r="N1915" i="1"/>
  <c r="O1915" i="1"/>
  <c r="N1916" i="1"/>
  <c r="O1916" i="1"/>
  <c r="N1917" i="1"/>
  <c r="O1917" i="1"/>
  <c r="N1918" i="1"/>
  <c r="O1918" i="1"/>
  <c r="N1919" i="1"/>
  <c r="O1919" i="1"/>
  <c r="N1920" i="1"/>
  <c r="O1920" i="1"/>
  <c r="N1921" i="1"/>
  <c r="O1921" i="1"/>
  <c r="N1922" i="1"/>
  <c r="O1922" i="1"/>
  <c r="N1923" i="1"/>
  <c r="O1923" i="1"/>
  <c r="N1924" i="1"/>
  <c r="O1924" i="1"/>
  <c r="N1925" i="1"/>
  <c r="O1925" i="1"/>
  <c r="N1926" i="1"/>
  <c r="O1926" i="1"/>
  <c r="N1927" i="1"/>
  <c r="O1927" i="1"/>
  <c r="N1928" i="1"/>
  <c r="O1928" i="1"/>
  <c r="N1929" i="1"/>
  <c r="O1929" i="1"/>
  <c r="N1930" i="1"/>
  <c r="O1930" i="1"/>
  <c r="N1931" i="1"/>
  <c r="O1931" i="1"/>
  <c r="N1932" i="1"/>
  <c r="O1932" i="1"/>
  <c r="N1933" i="1"/>
  <c r="O1933" i="1"/>
  <c r="N1934" i="1"/>
  <c r="O1934" i="1"/>
  <c r="N1935" i="1"/>
  <c r="O1935" i="1"/>
  <c r="N1936" i="1"/>
  <c r="O1936" i="1"/>
  <c r="N1937" i="1"/>
  <c r="O1937" i="1"/>
  <c r="N1938" i="1"/>
  <c r="O1938" i="1"/>
  <c r="N1939" i="1"/>
  <c r="O1939" i="1"/>
  <c r="N1940" i="1"/>
  <c r="O1940" i="1"/>
  <c r="N1941" i="1"/>
  <c r="O1941" i="1"/>
  <c r="N1942" i="1"/>
  <c r="O1942" i="1"/>
  <c r="N1943" i="1"/>
  <c r="O1943" i="1"/>
  <c r="N1944" i="1"/>
  <c r="O1944" i="1"/>
  <c r="N1945" i="1"/>
  <c r="O1945" i="1"/>
  <c r="N1946" i="1"/>
  <c r="O1946" i="1"/>
  <c r="N1947" i="1"/>
  <c r="O1947" i="1"/>
  <c r="N1948" i="1"/>
  <c r="O1948" i="1"/>
  <c r="N1949" i="1"/>
  <c r="O1949" i="1"/>
  <c r="N1950" i="1"/>
  <c r="O1950" i="1"/>
  <c r="N1951" i="1"/>
  <c r="O1951" i="1"/>
  <c r="N1952" i="1"/>
  <c r="O1952" i="1"/>
  <c r="N1953" i="1"/>
  <c r="O1953" i="1"/>
  <c r="N1954" i="1"/>
  <c r="O1954" i="1"/>
  <c r="N1955" i="1"/>
  <c r="O1955" i="1"/>
  <c r="N1956" i="1"/>
  <c r="O1956" i="1"/>
  <c r="N1957" i="1"/>
  <c r="O1957" i="1"/>
  <c r="N1958" i="1"/>
  <c r="O1958" i="1"/>
  <c r="N1959" i="1"/>
  <c r="O1959" i="1"/>
  <c r="N1960" i="1"/>
  <c r="O1960" i="1"/>
  <c r="N1961" i="1"/>
  <c r="O1961" i="1"/>
  <c r="N1962" i="1"/>
  <c r="O1962" i="1"/>
  <c r="N1963" i="1"/>
  <c r="O1963" i="1"/>
  <c r="N1964" i="1"/>
  <c r="O1964" i="1"/>
  <c r="N1965" i="1"/>
  <c r="O1965" i="1"/>
  <c r="N1966" i="1"/>
  <c r="O1966" i="1"/>
  <c r="N1967" i="1"/>
  <c r="O1967" i="1"/>
  <c r="N1968" i="1"/>
  <c r="O1968" i="1"/>
  <c r="N1969" i="1"/>
  <c r="O1969" i="1"/>
  <c r="N1970" i="1"/>
  <c r="O1970" i="1"/>
  <c r="N1971" i="1"/>
  <c r="O1971" i="1"/>
  <c r="N1972" i="1"/>
  <c r="O1972" i="1"/>
  <c r="N1973" i="1"/>
  <c r="O1973" i="1"/>
  <c r="N1974" i="1"/>
  <c r="O1974" i="1"/>
  <c r="N1975" i="1"/>
  <c r="O1975" i="1"/>
  <c r="N1976" i="1"/>
  <c r="O1976" i="1"/>
  <c r="N1977" i="1"/>
  <c r="O1977" i="1"/>
  <c r="N1978" i="1"/>
  <c r="O1978" i="1"/>
  <c r="N1979" i="1"/>
  <c r="O1979" i="1"/>
  <c r="N1980" i="1"/>
  <c r="O1980" i="1"/>
  <c r="N1981" i="1"/>
  <c r="O1981" i="1"/>
  <c r="N1982" i="1"/>
  <c r="O1982" i="1"/>
  <c r="N1983" i="1"/>
  <c r="O1983" i="1"/>
  <c r="N1984" i="1"/>
  <c r="O1984" i="1"/>
  <c r="N1985" i="1"/>
  <c r="O1985" i="1"/>
  <c r="N1986" i="1"/>
  <c r="O1986" i="1"/>
  <c r="N1987" i="1"/>
  <c r="O1987" i="1"/>
  <c r="N1988" i="1"/>
  <c r="O1988" i="1"/>
  <c r="N1989" i="1"/>
  <c r="O1989" i="1"/>
  <c r="N1990" i="1"/>
  <c r="O1990" i="1"/>
  <c r="N1991" i="1"/>
  <c r="O1991" i="1"/>
  <c r="N1992" i="1"/>
  <c r="O1992" i="1"/>
  <c r="N1993" i="1"/>
  <c r="O1993" i="1"/>
  <c r="N1994" i="1"/>
  <c r="O1994" i="1"/>
  <c r="N1995" i="1"/>
  <c r="O1995" i="1"/>
  <c r="N1996" i="1"/>
  <c r="O1996" i="1"/>
  <c r="N1997" i="1"/>
  <c r="O1997" i="1"/>
  <c r="N1998" i="1"/>
  <c r="O1998" i="1"/>
  <c r="N1999" i="1"/>
  <c r="O1999" i="1"/>
  <c r="N2000" i="1"/>
  <c r="O2000" i="1"/>
  <c r="N2001" i="1"/>
  <c r="O2001" i="1"/>
  <c r="N2002" i="1"/>
  <c r="O2002" i="1"/>
  <c r="N2003" i="1"/>
  <c r="O2003" i="1"/>
  <c r="N2004" i="1"/>
  <c r="O2004" i="1"/>
  <c r="N2005" i="1"/>
  <c r="O2005" i="1"/>
  <c r="N2006" i="1"/>
  <c r="O2006" i="1"/>
  <c r="N2007" i="1"/>
  <c r="O2007" i="1"/>
  <c r="N2008" i="1"/>
  <c r="O2008" i="1"/>
  <c r="N2009" i="1"/>
  <c r="O2009" i="1"/>
  <c r="N2010" i="1"/>
  <c r="O2010" i="1"/>
  <c r="N2011" i="1"/>
  <c r="O2011" i="1"/>
  <c r="N2012" i="1"/>
  <c r="O2012" i="1"/>
  <c r="N2013" i="1"/>
  <c r="O2013" i="1"/>
  <c r="N2014" i="1"/>
  <c r="O2014" i="1"/>
  <c r="N2015" i="1"/>
  <c r="O2015" i="1"/>
  <c r="N2016" i="1"/>
  <c r="O2016" i="1"/>
  <c r="N2017" i="1"/>
  <c r="O2017" i="1"/>
  <c r="N2018" i="1"/>
  <c r="O2018" i="1"/>
  <c r="N2019" i="1"/>
  <c r="O2019" i="1"/>
  <c r="N2020" i="1"/>
  <c r="O2020" i="1"/>
  <c r="N2021" i="1"/>
  <c r="O2021" i="1"/>
  <c r="N2022" i="1"/>
  <c r="O2022" i="1"/>
  <c r="N2023" i="1"/>
  <c r="O2023" i="1"/>
  <c r="N2024" i="1"/>
  <c r="O2024" i="1"/>
  <c r="N2025" i="1"/>
  <c r="O2025" i="1"/>
  <c r="N2026" i="1"/>
  <c r="O2026" i="1"/>
  <c r="N2027" i="1"/>
  <c r="O2027" i="1"/>
  <c r="N2028" i="1"/>
  <c r="O2028" i="1"/>
  <c r="N2029" i="1"/>
  <c r="O2029" i="1"/>
  <c r="N2030" i="1"/>
  <c r="O2030" i="1"/>
  <c r="N2031" i="1"/>
  <c r="O2031" i="1"/>
  <c r="N2032" i="1"/>
  <c r="O2032" i="1"/>
  <c r="N2033" i="1"/>
  <c r="O2033" i="1"/>
  <c r="N2034" i="1"/>
  <c r="O2034" i="1"/>
  <c r="N2035" i="1"/>
  <c r="O2035" i="1"/>
  <c r="N2036" i="1"/>
  <c r="O2036" i="1"/>
  <c r="N2037" i="1"/>
  <c r="O2037" i="1"/>
  <c r="N2038" i="1"/>
  <c r="O2038" i="1"/>
  <c r="N2039" i="1"/>
  <c r="O2039" i="1"/>
  <c r="N2040" i="1"/>
  <c r="O2040" i="1"/>
  <c r="N2041" i="1"/>
  <c r="O2041" i="1"/>
  <c r="N2042" i="1"/>
  <c r="O2042" i="1"/>
  <c r="N2043" i="1"/>
  <c r="O2043" i="1"/>
  <c r="N2044" i="1"/>
  <c r="O2044" i="1"/>
  <c r="N2045" i="1"/>
  <c r="O2045" i="1"/>
  <c r="N2046" i="1"/>
  <c r="O2046" i="1"/>
  <c r="N2047" i="1"/>
  <c r="O2047" i="1"/>
  <c r="N2048" i="1"/>
  <c r="O2048" i="1"/>
  <c r="N2049" i="1"/>
  <c r="O2049" i="1"/>
  <c r="N2050" i="1"/>
  <c r="O2050" i="1"/>
  <c r="N2051" i="1"/>
  <c r="O2051" i="1"/>
  <c r="N2052" i="1"/>
  <c r="O2052" i="1"/>
  <c r="N2053" i="1"/>
  <c r="O2053" i="1"/>
  <c r="N2054" i="1"/>
  <c r="O2054" i="1"/>
  <c r="N2055" i="1"/>
  <c r="O2055" i="1"/>
  <c r="N2056" i="1"/>
  <c r="O2056" i="1"/>
  <c r="N2057" i="1"/>
  <c r="O2057" i="1"/>
  <c r="N2058" i="1"/>
  <c r="O2058" i="1"/>
  <c r="N2059" i="1"/>
  <c r="O2059" i="1"/>
  <c r="N2060" i="1"/>
  <c r="O2060" i="1"/>
  <c r="N2061" i="1"/>
  <c r="O2061" i="1"/>
  <c r="N2062" i="1"/>
  <c r="O2062" i="1"/>
  <c r="N2063" i="1"/>
  <c r="O2063" i="1"/>
  <c r="N2064" i="1"/>
  <c r="O2064" i="1"/>
  <c r="N2065" i="1"/>
  <c r="O2065" i="1"/>
  <c r="N2066" i="1"/>
  <c r="O2066" i="1"/>
  <c r="N2067" i="1"/>
  <c r="O2067" i="1"/>
  <c r="N2068" i="1"/>
  <c r="O2068" i="1"/>
  <c r="N2069" i="1"/>
  <c r="O2069" i="1"/>
  <c r="N2070" i="1"/>
  <c r="O2070" i="1"/>
  <c r="N2071" i="1"/>
  <c r="O2071" i="1"/>
  <c r="N2072" i="1"/>
  <c r="O2072" i="1"/>
  <c r="N2073" i="1"/>
  <c r="O2073" i="1"/>
  <c r="N2074" i="1"/>
  <c r="O2074" i="1"/>
  <c r="N2075" i="1"/>
  <c r="O2075" i="1"/>
  <c r="N2076" i="1"/>
  <c r="O2076" i="1"/>
  <c r="N2077" i="1"/>
  <c r="O2077" i="1"/>
  <c r="N2078" i="1"/>
  <c r="O2078" i="1"/>
  <c r="N2079" i="1"/>
  <c r="O2079" i="1"/>
  <c r="N2080" i="1"/>
  <c r="O2080" i="1"/>
  <c r="N2081" i="1"/>
  <c r="O2081" i="1"/>
  <c r="N2082" i="1"/>
  <c r="O2082" i="1"/>
  <c r="N2083" i="1"/>
  <c r="O2083" i="1"/>
  <c r="N2084" i="1"/>
  <c r="O2084" i="1"/>
  <c r="N2085" i="1"/>
  <c r="O2085" i="1"/>
  <c r="N2086" i="1"/>
  <c r="O2086" i="1"/>
  <c r="N2087" i="1"/>
  <c r="O2087" i="1"/>
  <c r="N2088" i="1"/>
  <c r="O2088" i="1"/>
  <c r="N2089" i="1"/>
  <c r="O2089" i="1"/>
  <c r="N2090" i="1"/>
  <c r="O2090" i="1"/>
  <c r="N2091" i="1"/>
  <c r="O2091" i="1"/>
  <c r="N2092" i="1"/>
  <c r="O2092" i="1"/>
  <c r="N2093" i="1"/>
  <c r="O2093" i="1"/>
  <c r="N2094" i="1"/>
  <c r="O2094" i="1"/>
  <c r="N2095" i="1"/>
  <c r="O2095" i="1"/>
  <c r="N2096" i="1"/>
  <c r="O2096" i="1"/>
  <c r="N2097" i="1"/>
  <c r="O2097" i="1"/>
  <c r="N2098" i="1"/>
  <c r="O2098" i="1"/>
  <c r="N2099" i="1"/>
  <c r="O2099" i="1"/>
  <c r="N2100" i="1"/>
  <c r="O2100" i="1"/>
  <c r="N2101" i="1"/>
  <c r="O2101" i="1"/>
  <c r="N2102" i="1"/>
  <c r="O2102" i="1"/>
  <c r="N2103" i="1"/>
  <c r="O2103" i="1"/>
  <c r="N2104" i="1"/>
  <c r="O2104" i="1"/>
  <c r="N2105" i="1"/>
  <c r="O2105" i="1"/>
  <c r="N2106" i="1"/>
  <c r="O2106" i="1"/>
  <c r="N2107" i="1"/>
  <c r="O2107" i="1"/>
  <c r="N2108" i="1"/>
  <c r="O2108" i="1"/>
  <c r="N2109" i="1"/>
  <c r="O2109" i="1"/>
  <c r="N2110" i="1"/>
  <c r="O2110" i="1"/>
  <c r="N2111" i="1"/>
  <c r="O2111" i="1"/>
  <c r="N2112" i="1"/>
  <c r="O2112" i="1"/>
  <c r="N2113" i="1"/>
  <c r="O2113" i="1"/>
  <c r="N2114" i="1"/>
  <c r="O2114" i="1"/>
  <c r="N2115" i="1"/>
  <c r="O2115" i="1"/>
  <c r="N2116" i="1"/>
  <c r="O2116" i="1"/>
  <c r="N2117" i="1"/>
  <c r="O2117" i="1"/>
  <c r="N2118" i="1"/>
  <c r="O2118" i="1"/>
  <c r="N2119" i="1"/>
  <c r="O2119" i="1"/>
  <c r="N2120" i="1"/>
  <c r="O2120" i="1"/>
  <c r="N2121" i="1"/>
  <c r="O2121" i="1"/>
  <c r="N2122" i="1"/>
  <c r="O2122" i="1"/>
  <c r="N2123" i="1"/>
  <c r="O2123" i="1"/>
  <c r="N2124" i="1"/>
  <c r="O2124" i="1"/>
  <c r="N2125" i="1"/>
  <c r="O2125" i="1"/>
  <c r="N2126" i="1"/>
  <c r="O2126" i="1"/>
  <c r="N2127" i="1"/>
  <c r="O2127" i="1"/>
  <c r="N2128" i="1"/>
  <c r="O2128" i="1"/>
  <c r="N2129" i="1"/>
  <c r="O2129" i="1"/>
  <c r="N2130" i="1"/>
  <c r="O2130" i="1"/>
  <c r="N2131" i="1"/>
  <c r="O2131" i="1"/>
  <c r="N2132" i="1"/>
  <c r="O2132" i="1"/>
  <c r="N2133" i="1"/>
  <c r="O2133" i="1"/>
  <c r="N2134" i="1"/>
  <c r="O2134" i="1"/>
  <c r="N2135" i="1"/>
  <c r="O2135" i="1"/>
  <c r="N2136" i="1"/>
  <c r="O2136" i="1"/>
  <c r="N2137" i="1"/>
  <c r="O2137" i="1"/>
  <c r="N2138" i="1"/>
  <c r="O2138" i="1"/>
  <c r="N2139" i="1"/>
  <c r="O2139" i="1"/>
  <c r="N2140" i="1"/>
  <c r="O2140" i="1"/>
  <c r="N2141" i="1"/>
  <c r="O2141" i="1"/>
  <c r="N2142" i="1"/>
  <c r="O2142" i="1"/>
  <c r="N2143" i="1"/>
  <c r="O2143" i="1"/>
  <c r="N2144" i="1"/>
  <c r="O2144" i="1"/>
  <c r="N2145" i="1"/>
  <c r="O2145" i="1"/>
  <c r="N2146" i="1"/>
  <c r="O2146" i="1"/>
  <c r="N2147" i="1"/>
  <c r="O2147" i="1"/>
  <c r="N2148" i="1"/>
  <c r="O2148" i="1"/>
  <c r="N2149" i="1"/>
  <c r="O2149" i="1"/>
  <c r="N2150" i="1"/>
  <c r="O2150" i="1"/>
  <c r="N2151" i="1"/>
  <c r="O2151" i="1"/>
  <c r="N2152" i="1"/>
  <c r="O2152" i="1"/>
  <c r="N2153" i="1"/>
  <c r="O2153" i="1"/>
  <c r="N2154" i="1"/>
  <c r="O2154" i="1"/>
  <c r="N2155" i="1"/>
  <c r="O2155" i="1"/>
  <c r="N2156" i="1"/>
  <c r="O2156" i="1"/>
  <c r="N2157" i="1"/>
  <c r="O2157" i="1"/>
  <c r="N2158" i="1"/>
  <c r="O2158" i="1"/>
  <c r="N2159" i="1"/>
  <c r="O2159" i="1"/>
  <c r="N2160" i="1"/>
  <c r="O2160" i="1"/>
  <c r="N2161" i="1"/>
  <c r="O2161" i="1"/>
  <c r="N2162" i="1"/>
  <c r="O2162" i="1"/>
  <c r="N2163" i="1"/>
  <c r="O2163" i="1"/>
  <c r="N2164" i="1"/>
  <c r="O2164" i="1"/>
  <c r="N2165" i="1"/>
  <c r="O2165" i="1"/>
  <c r="N2166" i="1"/>
  <c r="O2166" i="1"/>
  <c r="N2167" i="1"/>
  <c r="O2167" i="1"/>
  <c r="N2168" i="1"/>
  <c r="O2168" i="1"/>
  <c r="N2169" i="1"/>
  <c r="O2169" i="1"/>
  <c r="N2170" i="1"/>
  <c r="O2170" i="1"/>
  <c r="N2171" i="1"/>
  <c r="O2171" i="1"/>
  <c r="N2172" i="1"/>
  <c r="O2172" i="1"/>
  <c r="N2173" i="1"/>
  <c r="O2173" i="1"/>
  <c r="N2174" i="1"/>
  <c r="O2174" i="1"/>
  <c r="N2175" i="1"/>
  <c r="O2175" i="1"/>
  <c r="N2176" i="1"/>
  <c r="O2176" i="1"/>
  <c r="N2177" i="1"/>
  <c r="O2177" i="1"/>
  <c r="N2178" i="1"/>
  <c r="O2178" i="1"/>
  <c r="N2179" i="1"/>
  <c r="O2179" i="1"/>
  <c r="N2180" i="1"/>
  <c r="O2180" i="1"/>
  <c r="N2181" i="1"/>
  <c r="O2181" i="1"/>
  <c r="N2182" i="1"/>
  <c r="O2182" i="1"/>
  <c r="N2183" i="1"/>
  <c r="O2183" i="1"/>
  <c r="N2184" i="1"/>
  <c r="O2184" i="1"/>
  <c r="N2185" i="1"/>
  <c r="O2185" i="1"/>
  <c r="N2186" i="1"/>
  <c r="O2186" i="1"/>
  <c r="N2187" i="1"/>
  <c r="O2187" i="1"/>
  <c r="N2188" i="1"/>
  <c r="O2188" i="1"/>
  <c r="N2189" i="1"/>
  <c r="O2189" i="1"/>
  <c r="N2190" i="1"/>
  <c r="O2190" i="1"/>
  <c r="N2191" i="1"/>
  <c r="O2191" i="1"/>
  <c r="N2192" i="1"/>
  <c r="O2192" i="1"/>
  <c r="N2193" i="1"/>
  <c r="O2193" i="1"/>
  <c r="N2194" i="1"/>
  <c r="O2194" i="1"/>
  <c r="N2195" i="1"/>
  <c r="O2195" i="1"/>
  <c r="N2196" i="1"/>
  <c r="O2196" i="1"/>
  <c r="N2197" i="1"/>
  <c r="O2197" i="1"/>
  <c r="N2198" i="1"/>
  <c r="O2198" i="1"/>
  <c r="N2199" i="1"/>
  <c r="O2199" i="1"/>
  <c r="N2200" i="1"/>
  <c r="O2200" i="1"/>
  <c r="N2201" i="1"/>
  <c r="O2201" i="1"/>
  <c r="N2202" i="1"/>
  <c r="O2202" i="1"/>
  <c r="N2203" i="1"/>
  <c r="O2203" i="1"/>
  <c r="N2204" i="1"/>
  <c r="O2204" i="1"/>
  <c r="N2205" i="1"/>
  <c r="O2205" i="1"/>
  <c r="N2206" i="1"/>
  <c r="O2206" i="1"/>
  <c r="N2207" i="1"/>
  <c r="O2207" i="1"/>
  <c r="N2208" i="1"/>
  <c r="O2208" i="1"/>
  <c r="N2209" i="1"/>
  <c r="O2209" i="1"/>
  <c r="N2210" i="1"/>
  <c r="O2210" i="1"/>
  <c r="N2211" i="1"/>
  <c r="O2211" i="1"/>
  <c r="N2212" i="1"/>
  <c r="O2212" i="1"/>
  <c r="N2213" i="1"/>
  <c r="O2213" i="1"/>
  <c r="N2214" i="1"/>
  <c r="O2214" i="1"/>
  <c r="N2215" i="1"/>
  <c r="O2215" i="1"/>
  <c r="N2216" i="1"/>
  <c r="O2216" i="1"/>
  <c r="N2217" i="1"/>
  <c r="O2217" i="1"/>
  <c r="N2218" i="1"/>
  <c r="O2218" i="1"/>
  <c r="N2219" i="1"/>
  <c r="O2219" i="1"/>
  <c r="N2220" i="1"/>
  <c r="O2220" i="1"/>
  <c r="N2221" i="1"/>
  <c r="O2221" i="1"/>
  <c r="N2222" i="1"/>
  <c r="O2222" i="1"/>
  <c r="N2223" i="1"/>
  <c r="O2223" i="1"/>
  <c r="N2224" i="1"/>
  <c r="O2224" i="1"/>
  <c r="N2225" i="1"/>
  <c r="O2225" i="1"/>
  <c r="N2226" i="1"/>
  <c r="O2226" i="1"/>
  <c r="N2227" i="1"/>
  <c r="O2227" i="1"/>
  <c r="N2228" i="1"/>
  <c r="O2228" i="1"/>
  <c r="N2229" i="1"/>
  <c r="O2229" i="1"/>
  <c r="N2230" i="1"/>
  <c r="O2230" i="1"/>
  <c r="N2231" i="1"/>
  <c r="O2231" i="1"/>
  <c r="N2232" i="1"/>
  <c r="O2232" i="1"/>
  <c r="N2233" i="1"/>
  <c r="O2233" i="1"/>
  <c r="N2234" i="1"/>
  <c r="O2234" i="1"/>
  <c r="N2235" i="1"/>
  <c r="O2235" i="1"/>
  <c r="N2236" i="1"/>
  <c r="O2236" i="1"/>
  <c r="N2237" i="1"/>
  <c r="O2237" i="1"/>
  <c r="N2238" i="1"/>
  <c r="O2238" i="1"/>
  <c r="N2239" i="1"/>
  <c r="O2239" i="1"/>
  <c r="N2240" i="1"/>
  <c r="O2240" i="1"/>
  <c r="N2241" i="1"/>
  <c r="O2241" i="1"/>
  <c r="N2242" i="1"/>
  <c r="O2242" i="1"/>
  <c r="N2243" i="1"/>
  <c r="O2243" i="1"/>
  <c r="N2244" i="1"/>
  <c r="O2244" i="1"/>
  <c r="N2245" i="1"/>
  <c r="O2245" i="1"/>
  <c r="N2246" i="1"/>
  <c r="O2246" i="1"/>
  <c r="N2247" i="1"/>
  <c r="O2247" i="1"/>
  <c r="N2248" i="1"/>
  <c r="O2248" i="1"/>
  <c r="N2249" i="1"/>
  <c r="O2249" i="1"/>
  <c r="N2250" i="1"/>
  <c r="O2250" i="1"/>
  <c r="N2251" i="1"/>
  <c r="O2251" i="1"/>
  <c r="N2252" i="1"/>
  <c r="O2252" i="1"/>
  <c r="N2253" i="1"/>
  <c r="O2253" i="1"/>
  <c r="N2254" i="1"/>
  <c r="O2254" i="1"/>
  <c r="N2255" i="1"/>
  <c r="O2255" i="1"/>
  <c r="N2256" i="1"/>
  <c r="O2256" i="1"/>
  <c r="N2257" i="1"/>
  <c r="O2257" i="1"/>
  <c r="N2258" i="1"/>
  <c r="O2258" i="1"/>
  <c r="N2259" i="1"/>
  <c r="O2259" i="1"/>
  <c r="N2260" i="1"/>
  <c r="O2260" i="1"/>
  <c r="N2261" i="1"/>
  <c r="O2261" i="1"/>
  <c r="N2262" i="1"/>
  <c r="O2262" i="1"/>
  <c r="N2263" i="1"/>
  <c r="O2263" i="1"/>
  <c r="N2264" i="1"/>
  <c r="O2264" i="1"/>
  <c r="N2265" i="1"/>
  <c r="O2265" i="1"/>
  <c r="N2266" i="1"/>
  <c r="O2266" i="1"/>
  <c r="N2267" i="1"/>
  <c r="O2267" i="1"/>
  <c r="N2268" i="1"/>
  <c r="O2268" i="1"/>
  <c r="N2269" i="1"/>
  <c r="O2269" i="1"/>
  <c r="N2270" i="1"/>
  <c r="O2270" i="1"/>
  <c r="N2271" i="1"/>
  <c r="O2271" i="1"/>
  <c r="N2272" i="1"/>
  <c r="O2272" i="1"/>
  <c r="N2273" i="1"/>
  <c r="O2273" i="1"/>
  <c r="N2274" i="1"/>
  <c r="O2274" i="1"/>
  <c r="N2275" i="1"/>
  <c r="O2275" i="1"/>
  <c r="N2276" i="1"/>
  <c r="O2276" i="1"/>
  <c r="N2277" i="1"/>
  <c r="O2277" i="1"/>
  <c r="N2278" i="1"/>
  <c r="O2278" i="1"/>
  <c r="N2279" i="1"/>
  <c r="O2279" i="1"/>
  <c r="N2280" i="1"/>
  <c r="O2280" i="1"/>
  <c r="N2281" i="1"/>
  <c r="O2281" i="1"/>
  <c r="N2282" i="1"/>
  <c r="O2282" i="1"/>
  <c r="N2283" i="1"/>
  <c r="O2283" i="1"/>
  <c r="N2284" i="1"/>
  <c r="O2284" i="1"/>
  <c r="N2285" i="1"/>
  <c r="O2285" i="1"/>
  <c r="N2286" i="1"/>
  <c r="O2286" i="1"/>
  <c r="N2287" i="1"/>
  <c r="O2287" i="1"/>
  <c r="N2288" i="1"/>
  <c r="O2288" i="1"/>
  <c r="N2289" i="1"/>
  <c r="O2289" i="1"/>
  <c r="N2290" i="1"/>
  <c r="O2290" i="1"/>
  <c r="N2291" i="1"/>
  <c r="O2291" i="1"/>
  <c r="N2292" i="1"/>
  <c r="O2292" i="1"/>
  <c r="N2293" i="1"/>
  <c r="O2293" i="1"/>
  <c r="N2294" i="1"/>
  <c r="O2294" i="1"/>
  <c r="N2295" i="1"/>
  <c r="O2295" i="1"/>
  <c r="N2296" i="1"/>
  <c r="O2296" i="1"/>
  <c r="N2297" i="1"/>
  <c r="O2297" i="1"/>
  <c r="N2298" i="1"/>
  <c r="O2298" i="1"/>
  <c r="N2299" i="1"/>
  <c r="O2299" i="1"/>
  <c r="N2300" i="1"/>
  <c r="O2300" i="1"/>
  <c r="N2301" i="1"/>
  <c r="O2301" i="1"/>
  <c r="N2302" i="1"/>
  <c r="O2302" i="1"/>
  <c r="N2303" i="1"/>
  <c r="O2303" i="1"/>
  <c r="N2304" i="1"/>
  <c r="O2304" i="1"/>
  <c r="N2305" i="1"/>
  <c r="O2305" i="1"/>
  <c r="N2306" i="1"/>
  <c r="O2306" i="1"/>
  <c r="N2307" i="1"/>
  <c r="O2307" i="1"/>
  <c r="N2308" i="1"/>
  <c r="O2308" i="1"/>
  <c r="N2309" i="1"/>
  <c r="O2309" i="1"/>
  <c r="N2310" i="1"/>
  <c r="O2310" i="1"/>
  <c r="N2311" i="1"/>
  <c r="O2311" i="1"/>
  <c r="N2312" i="1"/>
  <c r="O2312" i="1"/>
  <c r="N2313" i="1"/>
  <c r="O2313" i="1"/>
  <c r="N2314" i="1"/>
  <c r="O2314" i="1"/>
  <c r="N2315" i="1"/>
  <c r="O2315" i="1"/>
  <c r="N2316" i="1"/>
  <c r="O2316" i="1"/>
  <c r="N2317" i="1"/>
  <c r="O2317" i="1"/>
  <c r="N2318" i="1"/>
  <c r="O2318" i="1"/>
  <c r="N2319" i="1"/>
  <c r="O2319" i="1"/>
  <c r="N2320" i="1"/>
  <c r="O2320" i="1"/>
  <c r="N2321" i="1"/>
  <c r="O2321" i="1"/>
  <c r="N2322" i="1"/>
  <c r="O2322" i="1"/>
  <c r="N2323" i="1"/>
  <c r="O2323" i="1"/>
  <c r="N2324" i="1"/>
  <c r="O2324" i="1"/>
  <c r="N2325" i="1"/>
  <c r="O2325" i="1"/>
  <c r="N2326" i="1"/>
  <c r="O2326" i="1"/>
  <c r="N2327" i="1"/>
  <c r="O2327" i="1"/>
  <c r="N2328" i="1"/>
  <c r="O2328" i="1"/>
  <c r="N2329" i="1"/>
  <c r="O2329" i="1"/>
  <c r="N2330" i="1"/>
  <c r="O2330" i="1"/>
  <c r="N2331" i="1"/>
  <c r="O2331" i="1"/>
  <c r="N2332" i="1"/>
  <c r="O2332" i="1"/>
  <c r="N2333" i="1"/>
  <c r="O2333" i="1"/>
  <c r="N2334" i="1"/>
  <c r="O2334" i="1"/>
  <c r="N2335" i="1"/>
  <c r="O2335" i="1"/>
  <c r="N2336" i="1"/>
  <c r="O2336" i="1"/>
  <c r="N2337" i="1"/>
  <c r="O2337" i="1"/>
  <c r="N2338" i="1"/>
  <c r="O2338" i="1"/>
  <c r="N2339" i="1"/>
  <c r="O2339" i="1"/>
  <c r="N2340" i="1"/>
  <c r="O2340" i="1"/>
  <c r="N2341" i="1"/>
  <c r="O2341" i="1"/>
  <c r="N2342" i="1"/>
  <c r="O2342" i="1"/>
  <c r="N2343" i="1"/>
  <c r="O2343" i="1"/>
  <c r="N2344" i="1"/>
  <c r="O2344" i="1"/>
  <c r="N2345" i="1"/>
  <c r="O2345" i="1"/>
  <c r="N2346" i="1"/>
  <c r="O2346" i="1"/>
  <c r="N2347" i="1"/>
  <c r="O2347" i="1"/>
  <c r="N2348" i="1"/>
  <c r="O2348" i="1"/>
  <c r="N2349" i="1"/>
  <c r="O2349" i="1"/>
  <c r="N2350" i="1"/>
  <c r="O2350" i="1"/>
  <c r="N2351" i="1"/>
  <c r="O2351" i="1"/>
  <c r="N2352" i="1"/>
  <c r="O2352" i="1"/>
  <c r="N2353" i="1"/>
  <c r="O2353" i="1"/>
  <c r="N2354" i="1"/>
  <c r="O2354" i="1"/>
  <c r="N2355" i="1"/>
  <c r="O2355" i="1"/>
  <c r="N2356" i="1"/>
  <c r="O2356" i="1"/>
  <c r="N2357" i="1"/>
  <c r="O2357" i="1"/>
  <c r="N2358" i="1"/>
  <c r="O2358" i="1"/>
  <c r="N2359" i="1"/>
  <c r="O2359" i="1"/>
  <c r="N2360" i="1"/>
  <c r="O2360" i="1"/>
  <c r="N2361" i="1"/>
  <c r="O2361" i="1"/>
  <c r="N2362" i="1"/>
  <c r="O2362" i="1"/>
  <c r="N2363" i="1"/>
  <c r="O2363" i="1"/>
  <c r="N2364" i="1"/>
  <c r="O2364" i="1"/>
  <c r="N2365" i="1"/>
  <c r="O2365" i="1"/>
  <c r="N2366" i="1"/>
  <c r="O2366" i="1"/>
  <c r="N2367" i="1"/>
  <c r="O2367" i="1"/>
  <c r="N2368" i="1"/>
  <c r="O2368" i="1"/>
  <c r="N2369" i="1"/>
  <c r="O2369" i="1"/>
  <c r="N2370" i="1"/>
  <c r="O2370" i="1"/>
  <c r="N2371" i="1"/>
  <c r="O2371" i="1"/>
  <c r="N2372" i="1"/>
  <c r="O2372" i="1"/>
  <c r="N2373" i="1"/>
  <c r="O2373" i="1"/>
  <c r="N2374" i="1"/>
  <c r="O2374" i="1"/>
  <c r="N2375" i="1"/>
  <c r="O2375" i="1"/>
  <c r="N2376" i="1"/>
  <c r="O2376" i="1"/>
  <c r="N2377" i="1"/>
  <c r="O2377" i="1"/>
  <c r="N2378" i="1"/>
  <c r="O2378" i="1"/>
  <c r="N2379" i="1"/>
  <c r="O2379" i="1"/>
  <c r="N2380" i="1"/>
  <c r="O2380" i="1"/>
  <c r="N2381" i="1"/>
  <c r="O2381" i="1"/>
  <c r="N2382" i="1"/>
  <c r="O2382" i="1"/>
  <c r="N2383" i="1"/>
  <c r="O2383" i="1"/>
  <c r="N2384" i="1"/>
  <c r="O2384" i="1"/>
  <c r="N2385" i="1"/>
  <c r="O2385" i="1"/>
  <c r="N2386" i="1"/>
  <c r="O2386" i="1"/>
  <c r="N2387" i="1"/>
  <c r="O2387" i="1"/>
  <c r="N2388" i="1"/>
  <c r="O2388" i="1"/>
  <c r="N2389" i="1"/>
  <c r="O2389" i="1"/>
  <c r="N2390" i="1"/>
  <c r="O2390" i="1"/>
  <c r="N2391" i="1"/>
  <c r="O2391" i="1"/>
  <c r="N2392" i="1"/>
  <c r="O2392" i="1"/>
  <c r="N2393" i="1"/>
  <c r="O2393" i="1"/>
  <c r="N2394" i="1"/>
  <c r="O2394" i="1"/>
  <c r="N2395" i="1"/>
  <c r="O2395" i="1"/>
  <c r="N2396" i="1"/>
  <c r="O2396" i="1"/>
  <c r="N2397" i="1"/>
  <c r="O2397" i="1"/>
  <c r="N2398" i="1"/>
  <c r="O2398" i="1"/>
  <c r="N2399" i="1"/>
  <c r="O2399" i="1"/>
  <c r="N2400" i="1"/>
  <c r="O2400" i="1"/>
  <c r="N2401" i="1"/>
  <c r="O2401" i="1"/>
  <c r="N2402" i="1"/>
  <c r="O2402" i="1"/>
  <c r="N2403" i="1"/>
  <c r="O2403" i="1"/>
  <c r="N2404" i="1"/>
  <c r="O2404" i="1"/>
  <c r="N2405" i="1"/>
  <c r="O2405" i="1"/>
  <c r="N2406" i="1"/>
  <c r="O2406" i="1"/>
  <c r="N2407" i="1"/>
  <c r="O2407" i="1"/>
  <c r="N2408" i="1"/>
  <c r="O2408" i="1"/>
  <c r="N2409" i="1"/>
  <c r="O2409" i="1"/>
  <c r="N2410" i="1"/>
  <c r="O2410" i="1"/>
  <c r="N2411" i="1"/>
  <c r="O2411" i="1"/>
  <c r="N2412" i="1"/>
  <c r="O2412" i="1"/>
  <c r="N2413" i="1"/>
  <c r="O2413" i="1"/>
  <c r="N2414" i="1"/>
  <c r="O2414" i="1"/>
  <c r="N2415" i="1"/>
  <c r="O2415" i="1"/>
  <c r="N2416" i="1"/>
  <c r="O2416" i="1"/>
  <c r="N2417" i="1"/>
  <c r="O2417" i="1"/>
  <c r="N2418" i="1"/>
  <c r="O2418" i="1"/>
  <c r="N2419" i="1"/>
  <c r="O2419" i="1"/>
  <c r="N2420" i="1"/>
  <c r="O2420" i="1"/>
  <c r="N2421" i="1"/>
  <c r="O2421" i="1"/>
  <c r="N2422" i="1"/>
  <c r="O2422" i="1"/>
  <c r="N2423" i="1"/>
  <c r="O2423" i="1"/>
  <c r="N2424" i="1"/>
  <c r="O2424" i="1"/>
  <c r="N2425" i="1"/>
  <c r="O2425" i="1"/>
  <c r="N2426" i="1"/>
  <c r="O2426" i="1"/>
  <c r="N2427" i="1"/>
  <c r="O2427" i="1"/>
  <c r="N2428" i="1"/>
  <c r="O2428" i="1"/>
  <c r="N2429" i="1"/>
  <c r="O2429" i="1"/>
  <c r="N2430" i="1"/>
  <c r="O2430" i="1"/>
  <c r="N2431" i="1"/>
  <c r="O2431" i="1"/>
  <c r="N2432" i="1"/>
  <c r="O2432" i="1"/>
  <c r="N2433" i="1"/>
  <c r="O2433" i="1"/>
  <c r="N2434" i="1"/>
  <c r="O2434" i="1"/>
  <c r="N2435" i="1"/>
  <c r="O2435" i="1"/>
  <c r="N2436" i="1"/>
  <c r="O2436" i="1"/>
  <c r="N2437" i="1"/>
  <c r="O2437" i="1"/>
  <c r="N2438" i="1"/>
  <c r="O2438" i="1"/>
  <c r="N2439" i="1"/>
  <c r="O2439" i="1"/>
  <c r="N2440" i="1"/>
  <c r="O2440" i="1"/>
  <c r="N2441" i="1"/>
  <c r="O2441" i="1"/>
  <c r="N2442" i="1"/>
  <c r="O2442" i="1"/>
  <c r="N2443" i="1"/>
  <c r="O2443" i="1"/>
  <c r="N2444" i="1"/>
  <c r="O2444" i="1"/>
  <c r="N2445" i="1"/>
  <c r="O2445" i="1"/>
  <c r="N2446" i="1"/>
  <c r="O2446" i="1"/>
  <c r="N2447" i="1"/>
  <c r="O2447" i="1"/>
  <c r="N2448" i="1"/>
  <c r="O2448" i="1"/>
  <c r="N2449" i="1"/>
  <c r="O2449" i="1"/>
  <c r="N2450" i="1"/>
  <c r="O2450" i="1"/>
  <c r="N2451" i="1"/>
  <c r="O2451" i="1"/>
  <c r="N2452" i="1"/>
  <c r="O2452" i="1"/>
  <c r="N2453" i="1"/>
  <c r="O2453" i="1"/>
  <c r="N2454" i="1"/>
  <c r="O2454" i="1"/>
  <c r="N2455" i="1"/>
  <c r="O2455" i="1"/>
  <c r="N2456" i="1"/>
  <c r="O2456" i="1"/>
  <c r="N2457" i="1"/>
  <c r="O2457" i="1"/>
  <c r="N2458" i="1"/>
  <c r="O2458" i="1"/>
  <c r="N2459" i="1"/>
  <c r="O2459" i="1"/>
  <c r="N2460" i="1"/>
  <c r="O2460" i="1"/>
  <c r="N2461" i="1"/>
  <c r="O2461" i="1"/>
  <c r="N2462" i="1"/>
  <c r="O2462" i="1"/>
  <c r="N2463" i="1"/>
  <c r="O2463" i="1"/>
  <c r="N2464" i="1"/>
  <c r="O2464" i="1"/>
  <c r="N2465" i="1"/>
  <c r="O2465" i="1"/>
  <c r="N2466" i="1"/>
  <c r="O2466" i="1"/>
  <c r="N2467" i="1"/>
  <c r="O2467" i="1"/>
  <c r="N2468" i="1"/>
  <c r="O2468" i="1"/>
  <c r="N2469" i="1"/>
  <c r="O2469" i="1"/>
  <c r="N2470" i="1"/>
  <c r="O2470" i="1"/>
  <c r="N2471" i="1"/>
  <c r="O2471" i="1"/>
  <c r="N2472" i="1"/>
  <c r="O2472" i="1"/>
  <c r="N2473" i="1"/>
  <c r="O2473" i="1"/>
  <c r="N2474" i="1"/>
  <c r="O2474" i="1"/>
  <c r="N2475" i="1"/>
  <c r="O2475" i="1"/>
  <c r="N2476" i="1"/>
  <c r="O2476" i="1"/>
  <c r="N2477" i="1"/>
  <c r="O2477" i="1"/>
  <c r="N2478" i="1"/>
  <c r="O2478" i="1"/>
  <c r="N2479" i="1"/>
  <c r="O2479" i="1"/>
  <c r="N2480" i="1"/>
  <c r="O2480" i="1"/>
  <c r="N2481" i="1"/>
  <c r="O2481" i="1"/>
  <c r="N2482" i="1"/>
  <c r="O2482" i="1"/>
  <c r="N2483" i="1"/>
  <c r="O2483" i="1"/>
  <c r="N2484" i="1"/>
  <c r="O2484" i="1"/>
  <c r="N2485" i="1"/>
  <c r="O2485" i="1"/>
  <c r="N2486" i="1"/>
  <c r="O2486" i="1"/>
  <c r="N2487" i="1"/>
  <c r="O2487" i="1"/>
  <c r="N2488" i="1"/>
  <c r="O2488" i="1"/>
  <c r="N2489" i="1"/>
  <c r="O2489" i="1"/>
  <c r="N2490" i="1"/>
  <c r="O2490" i="1"/>
  <c r="N2491" i="1"/>
  <c r="O2491" i="1"/>
  <c r="N2492" i="1"/>
  <c r="O2492" i="1"/>
  <c r="N2493" i="1"/>
  <c r="O2493" i="1"/>
  <c r="N2494" i="1"/>
  <c r="O2494" i="1"/>
  <c r="N2495" i="1"/>
  <c r="O2495" i="1"/>
  <c r="N2496" i="1"/>
  <c r="O2496" i="1"/>
  <c r="N2497" i="1"/>
  <c r="O2497" i="1"/>
  <c r="N2498" i="1"/>
  <c r="O2498" i="1"/>
  <c r="N2499" i="1"/>
  <c r="O2499" i="1"/>
  <c r="N2500" i="1"/>
  <c r="O2500" i="1"/>
  <c r="N2501" i="1"/>
  <c r="O2501" i="1"/>
  <c r="N2502" i="1"/>
  <c r="O2502" i="1"/>
  <c r="N2503" i="1"/>
  <c r="O2503" i="1"/>
  <c r="N2504" i="1"/>
  <c r="O2504" i="1"/>
  <c r="N2505" i="1"/>
  <c r="O2505" i="1"/>
  <c r="N2506" i="1"/>
  <c r="O2506" i="1"/>
  <c r="N2507" i="1"/>
  <c r="O2507" i="1"/>
  <c r="N2508" i="1"/>
  <c r="O2508" i="1"/>
  <c r="N2509" i="1"/>
  <c r="O2509" i="1"/>
  <c r="N2510" i="1"/>
  <c r="O2510" i="1"/>
  <c r="N2511" i="1"/>
  <c r="O2511" i="1"/>
  <c r="N2512" i="1"/>
  <c r="O2512" i="1"/>
  <c r="N2513" i="1"/>
  <c r="O2513" i="1"/>
  <c r="N2514" i="1"/>
  <c r="O2514" i="1"/>
  <c r="N2515" i="1"/>
  <c r="O2515" i="1"/>
  <c r="N2516" i="1"/>
  <c r="O2516" i="1"/>
  <c r="N2517" i="1"/>
  <c r="O2517" i="1"/>
  <c r="N2518" i="1"/>
  <c r="O2518" i="1"/>
  <c r="N2519" i="1"/>
  <c r="O2519" i="1"/>
  <c r="N2520" i="1"/>
  <c r="O2520" i="1"/>
  <c r="N2521" i="1"/>
  <c r="O2521" i="1"/>
  <c r="N2522" i="1"/>
  <c r="O2522" i="1"/>
  <c r="N2523" i="1"/>
  <c r="O2523" i="1"/>
  <c r="N2524" i="1"/>
  <c r="O2524" i="1"/>
  <c r="N2525" i="1"/>
  <c r="O2525" i="1"/>
  <c r="N2526" i="1"/>
  <c r="O2526" i="1"/>
  <c r="N2527" i="1"/>
  <c r="O2527" i="1"/>
  <c r="N2528" i="1"/>
  <c r="O2528" i="1"/>
  <c r="N2529" i="1"/>
  <c r="O2529" i="1"/>
  <c r="N2530" i="1"/>
  <c r="O2530" i="1"/>
  <c r="N2531" i="1"/>
  <c r="O2531" i="1"/>
  <c r="N2532" i="1"/>
  <c r="O2532" i="1"/>
  <c r="N2533" i="1"/>
  <c r="O2533" i="1"/>
  <c r="N2534" i="1"/>
  <c r="O2534" i="1"/>
  <c r="N2535" i="1"/>
  <c r="O2535" i="1"/>
  <c r="N2536" i="1"/>
  <c r="O2536" i="1"/>
  <c r="N2537" i="1"/>
  <c r="O2537" i="1"/>
  <c r="N2538" i="1"/>
  <c r="O2538" i="1"/>
  <c r="N2539" i="1"/>
  <c r="O2539" i="1"/>
  <c r="N2540" i="1"/>
  <c r="O2540" i="1"/>
  <c r="N2541" i="1"/>
  <c r="O2541" i="1"/>
  <c r="N2542" i="1"/>
  <c r="O2542" i="1"/>
  <c r="N2543" i="1"/>
  <c r="O2543" i="1"/>
  <c r="N2544" i="1"/>
  <c r="O2544" i="1"/>
  <c r="N2545" i="1"/>
  <c r="O2545" i="1"/>
  <c r="N2546" i="1"/>
  <c r="O2546" i="1"/>
  <c r="N2547" i="1"/>
  <c r="O2547" i="1"/>
  <c r="N2548" i="1"/>
  <c r="O2548" i="1"/>
  <c r="N2549" i="1"/>
  <c r="O2549" i="1"/>
  <c r="N2550" i="1"/>
  <c r="O2550" i="1"/>
  <c r="N2551" i="1"/>
  <c r="O2551" i="1"/>
  <c r="N2552" i="1"/>
  <c r="O2552" i="1"/>
  <c r="N2553" i="1"/>
  <c r="O2553" i="1"/>
  <c r="N2554" i="1"/>
  <c r="O2554" i="1"/>
  <c r="N2555" i="1"/>
  <c r="O2555" i="1"/>
  <c r="N2556" i="1"/>
  <c r="O2556" i="1"/>
  <c r="N2557" i="1"/>
  <c r="O2557" i="1"/>
  <c r="N2558" i="1"/>
  <c r="O2558" i="1"/>
  <c r="N2559" i="1"/>
  <c r="O2559" i="1"/>
  <c r="N2560" i="1"/>
  <c r="O2560" i="1"/>
  <c r="N2561" i="1"/>
  <c r="O2561" i="1"/>
  <c r="N2562" i="1"/>
  <c r="O2562" i="1"/>
  <c r="N2563" i="1"/>
  <c r="O2563" i="1"/>
  <c r="N2564" i="1"/>
  <c r="O2564" i="1"/>
  <c r="N2565" i="1"/>
  <c r="O2565" i="1"/>
  <c r="N2566" i="1"/>
  <c r="O2566" i="1"/>
  <c r="N2567" i="1"/>
  <c r="O2567" i="1"/>
  <c r="N2568" i="1"/>
  <c r="O2568" i="1"/>
  <c r="N2569" i="1"/>
  <c r="O2569" i="1"/>
  <c r="N2570" i="1"/>
  <c r="O2570" i="1"/>
  <c r="N2571" i="1"/>
  <c r="O2571" i="1"/>
  <c r="N2572" i="1"/>
  <c r="O2572" i="1"/>
  <c r="N2573" i="1"/>
  <c r="O2573" i="1"/>
  <c r="N2574" i="1"/>
  <c r="O2574" i="1"/>
  <c r="N2575" i="1"/>
  <c r="O2575" i="1"/>
  <c r="N2576" i="1"/>
  <c r="O2576" i="1"/>
  <c r="N2577" i="1"/>
  <c r="O2577" i="1"/>
  <c r="N2578" i="1"/>
  <c r="O2578" i="1"/>
  <c r="N2579" i="1"/>
  <c r="O2579" i="1"/>
  <c r="N2580" i="1"/>
  <c r="O2580" i="1"/>
  <c r="N2581" i="1"/>
  <c r="O2581" i="1"/>
  <c r="N2582" i="1"/>
  <c r="O2582" i="1"/>
  <c r="N2583" i="1"/>
  <c r="O2583" i="1"/>
  <c r="N2584" i="1"/>
  <c r="O2584" i="1"/>
  <c r="N2585" i="1"/>
  <c r="O2585" i="1"/>
  <c r="N2586" i="1"/>
  <c r="O2586" i="1"/>
  <c r="N2587" i="1"/>
  <c r="O2587" i="1"/>
  <c r="N2588" i="1"/>
  <c r="O2588" i="1"/>
  <c r="N2589" i="1"/>
  <c r="O2589" i="1"/>
  <c r="N2590" i="1"/>
  <c r="O2590" i="1"/>
  <c r="N2591" i="1"/>
  <c r="O2591" i="1"/>
  <c r="N2592" i="1"/>
  <c r="O2592" i="1"/>
  <c r="N2593" i="1"/>
  <c r="O2593" i="1"/>
  <c r="N2594" i="1"/>
  <c r="O2594" i="1"/>
  <c r="N2595" i="1"/>
  <c r="O2595" i="1"/>
  <c r="N2596" i="1"/>
  <c r="O2596" i="1"/>
  <c r="N2597" i="1"/>
  <c r="O2597" i="1"/>
  <c r="N2598" i="1"/>
  <c r="O2598" i="1"/>
  <c r="N2599" i="1"/>
  <c r="O2599" i="1"/>
  <c r="N2600" i="1"/>
  <c r="O2600" i="1"/>
  <c r="N2601" i="1"/>
  <c r="O2601" i="1"/>
  <c r="N2602" i="1"/>
  <c r="O2602" i="1"/>
  <c r="N2603" i="1"/>
  <c r="O2603" i="1"/>
  <c r="N2604" i="1"/>
  <c r="O2604" i="1"/>
  <c r="N2605" i="1"/>
  <c r="O2605" i="1"/>
  <c r="N2606" i="1"/>
  <c r="O2606" i="1"/>
  <c r="N2607" i="1"/>
  <c r="O2607" i="1"/>
  <c r="N2608" i="1"/>
  <c r="O2608" i="1"/>
  <c r="N2609" i="1"/>
  <c r="O2609" i="1"/>
  <c r="N2610" i="1"/>
  <c r="O2610" i="1"/>
  <c r="N2611" i="1"/>
  <c r="O2611" i="1"/>
  <c r="N2612" i="1"/>
  <c r="O2612" i="1"/>
  <c r="N2613" i="1"/>
  <c r="O2613" i="1"/>
  <c r="N2614" i="1"/>
  <c r="O2614" i="1"/>
  <c r="N2615" i="1"/>
  <c r="O2615" i="1"/>
  <c r="N2616" i="1"/>
  <c r="O2616" i="1"/>
  <c r="N2617" i="1"/>
  <c r="O2617" i="1"/>
  <c r="N2618" i="1"/>
  <c r="O2618" i="1"/>
  <c r="N2619" i="1"/>
  <c r="O2619" i="1"/>
  <c r="N2620" i="1"/>
  <c r="O2620" i="1"/>
  <c r="N2621" i="1"/>
  <c r="O2621" i="1"/>
  <c r="N2622" i="1"/>
  <c r="O2622" i="1"/>
  <c r="N2623" i="1"/>
  <c r="O2623" i="1"/>
  <c r="N2624" i="1"/>
  <c r="O2624" i="1"/>
  <c r="N2625" i="1"/>
  <c r="O2625" i="1"/>
  <c r="N2626" i="1"/>
  <c r="O2626" i="1"/>
  <c r="N2627" i="1"/>
  <c r="O2627" i="1"/>
  <c r="N2628" i="1"/>
  <c r="O2628" i="1"/>
  <c r="N2629" i="1"/>
  <c r="O2629" i="1"/>
  <c r="N2630" i="1"/>
  <c r="O2630" i="1"/>
  <c r="N2631" i="1"/>
  <c r="O2631" i="1"/>
  <c r="N2632" i="1"/>
  <c r="O2632" i="1"/>
  <c r="N2633" i="1"/>
  <c r="O2633" i="1"/>
  <c r="N2634" i="1"/>
  <c r="O2634" i="1"/>
  <c r="N2635" i="1"/>
  <c r="O2635" i="1"/>
  <c r="N2636" i="1"/>
  <c r="O2636" i="1"/>
  <c r="N2637" i="1"/>
  <c r="O2637" i="1"/>
  <c r="N2638" i="1"/>
  <c r="O2638" i="1"/>
  <c r="N2639" i="1"/>
  <c r="O2639" i="1"/>
  <c r="N2640" i="1"/>
  <c r="O2640" i="1"/>
  <c r="N2641" i="1"/>
  <c r="O2641" i="1"/>
  <c r="N2642" i="1"/>
  <c r="O2642" i="1"/>
  <c r="N2643" i="1"/>
  <c r="O2643" i="1"/>
  <c r="N2644" i="1"/>
  <c r="O2644" i="1"/>
  <c r="N2645" i="1"/>
  <c r="O2645" i="1"/>
  <c r="N2646" i="1"/>
  <c r="O2646" i="1"/>
  <c r="N2647" i="1"/>
  <c r="O2647" i="1"/>
  <c r="N2648" i="1"/>
  <c r="O2648" i="1"/>
  <c r="N2649" i="1"/>
  <c r="O2649" i="1"/>
  <c r="N2650" i="1"/>
  <c r="O2650" i="1"/>
  <c r="N2651" i="1"/>
  <c r="O2651" i="1"/>
  <c r="N2652" i="1"/>
  <c r="O2652" i="1"/>
  <c r="N2653" i="1"/>
  <c r="O2653" i="1"/>
  <c r="N2654" i="1"/>
  <c r="O2654" i="1"/>
  <c r="N2655" i="1"/>
  <c r="O2655" i="1"/>
  <c r="N2656" i="1"/>
  <c r="O2656" i="1"/>
  <c r="N2657" i="1"/>
  <c r="O2657" i="1"/>
  <c r="N2658" i="1"/>
  <c r="O2658" i="1"/>
  <c r="N2659" i="1"/>
  <c r="O2659" i="1"/>
  <c r="N2660" i="1"/>
  <c r="O2660" i="1"/>
  <c r="N2661" i="1"/>
  <c r="O2661" i="1"/>
  <c r="N2662" i="1"/>
  <c r="O2662" i="1"/>
  <c r="N2663" i="1"/>
  <c r="O2663" i="1"/>
  <c r="N2664" i="1"/>
  <c r="O2664" i="1"/>
  <c r="N2665" i="1"/>
  <c r="O2665" i="1"/>
  <c r="N2666" i="1"/>
  <c r="O2666" i="1"/>
  <c r="N2667" i="1"/>
  <c r="O2667" i="1"/>
  <c r="N2668" i="1"/>
  <c r="O2668" i="1"/>
  <c r="N2669" i="1"/>
  <c r="O2669" i="1"/>
  <c r="N2670" i="1"/>
  <c r="O2670" i="1"/>
  <c r="N2671" i="1"/>
  <c r="O2671" i="1"/>
  <c r="N2672" i="1"/>
  <c r="O2672" i="1"/>
  <c r="N2673" i="1"/>
  <c r="O2673" i="1"/>
  <c r="N2674" i="1"/>
  <c r="O2674" i="1"/>
  <c r="N2675" i="1"/>
  <c r="O2675" i="1"/>
  <c r="N2676" i="1"/>
  <c r="O2676" i="1"/>
  <c r="N2677" i="1"/>
  <c r="O2677" i="1"/>
  <c r="N2678" i="1"/>
  <c r="O2678" i="1"/>
  <c r="N2679" i="1"/>
  <c r="O2679" i="1"/>
  <c r="N2680" i="1"/>
  <c r="O2680" i="1"/>
  <c r="N2681" i="1"/>
  <c r="O2681" i="1"/>
  <c r="N2682" i="1"/>
  <c r="O2682" i="1"/>
  <c r="N2683" i="1"/>
  <c r="O2683" i="1"/>
  <c r="N2684" i="1"/>
  <c r="O2684" i="1"/>
  <c r="N2685" i="1"/>
  <c r="O2685" i="1"/>
  <c r="N2686" i="1"/>
  <c r="O2686" i="1"/>
  <c r="N2687" i="1"/>
  <c r="O2687" i="1"/>
  <c r="N2688" i="1"/>
  <c r="O2688" i="1"/>
  <c r="N2689" i="1"/>
  <c r="O2689" i="1"/>
  <c r="N2690" i="1"/>
  <c r="O2690" i="1"/>
  <c r="N2691" i="1"/>
  <c r="O2691" i="1"/>
  <c r="N2692" i="1"/>
  <c r="O2692" i="1"/>
  <c r="N2693" i="1"/>
  <c r="O2693" i="1"/>
  <c r="N2694" i="1"/>
  <c r="O2694" i="1"/>
  <c r="N2695" i="1"/>
  <c r="O2695" i="1"/>
  <c r="N2696" i="1"/>
  <c r="O2696" i="1"/>
  <c r="N2697" i="1"/>
  <c r="O2697" i="1"/>
  <c r="N2698" i="1"/>
  <c r="O2698" i="1"/>
  <c r="N2699" i="1"/>
  <c r="O2699" i="1"/>
  <c r="N2700" i="1"/>
  <c r="O2700" i="1"/>
  <c r="N2701" i="1"/>
  <c r="O2701" i="1"/>
  <c r="N2702" i="1"/>
  <c r="O2702" i="1"/>
  <c r="N2703" i="1"/>
  <c r="O2703" i="1"/>
  <c r="N2704" i="1"/>
  <c r="O2704" i="1"/>
  <c r="N2705" i="1"/>
  <c r="O2705" i="1"/>
  <c r="N2706" i="1"/>
  <c r="O2706" i="1"/>
  <c r="N2707" i="1"/>
  <c r="O2707" i="1"/>
  <c r="N2708" i="1"/>
  <c r="O2708" i="1"/>
  <c r="N2709" i="1"/>
  <c r="O2709" i="1"/>
  <c r="N2710" i="1"/>
  <c r="O2710" i="1"/>
  <c r="N2711" i="1"/>
  <c r="O2711" i="1"/>
  <c r="N2712" i="1"/>
  <c r="O2712" i="1"/>
  <c r="N2713" i="1"/>
  <c r="O2713" i="1"/>
  <c r="N2714" i="1"/>
  <c r="O2714" i="1"/>
  <c r="N2715" i="1"/>
  <c r="O2715" i="1"/>
  <c r="N2716" i="1"/>
  <c r="O2716" i="1"/>
  <c r="N2717" i="1"/>
  <c r="O2717" i="1"/>
  <c r="N2718" i="1"/>
  <c r="O2718" i="1"/>
  <c r="N2719" i="1"/>
  <c r="O2719" i="1"/>
  <c r="N2720" i="1"/>
  <c r="O2720" i="1"/>
  <c r="N2721" i="1"/>
  <c r="O2721" i="1"/>
  <c r="N2722" i="1"/>
  <c r="O2722" i="1"/>
  <c r="N2723" i="1"/>
  <c r="O2723" i="1"/>
  <c r="N2724" i="1"/>
  <c r="O2724" i="1"/>
  <c r="N2725" i="1"/>
  <c r="O2725" i="1"/>
  <c r="N2726" i="1"/>
  <c r="O2726" i="1"/>
  <c r="N2727" i="1"/>
  <c r="O2727" i="1"/>
  <c r="N2728" i="1"/>
  <c r="O2728" i="1"/>
  <c r="N2729" i="1"/>
  <c r="O2729" i="1"/>
  <c r="N2730" i="1"/>
  <c r="O2730" i="1"/>
  <c r="N2731" i="1"/>
  <c r="O2731" i="1"/>
  <c r="N2732" i="1"/>
  <c r="O2732" i="1"/>
  <c r="N2733" i="1"/>
  <c r="O2733" i="1"/>
  <c r="N2734" i="1"/>
  <c r="O2734" i="1"/>
  <c r="N2735" i="1"/>
  <c r="O2735" i="1"/>
  <c r="N2736" i="1"/>
  <c r="O2736" i="1"/>
  <c r="N2737" i="1"/>
  <c r="O2737" i="1"/>
  <c r="N2738" i="1"/>
  <c r="O2738" i="1"/>
  <c r="N2739" i="1"/>
  <c r="O2739" i="1"/>
  <c r="N2740" i="1"/>
  <c r="O2740" i="1"/>
  <c r="N2741" i="1"/>
  <c r="O2741" i="1"/>
  <c r="N2742" i="1"/>
  <c r="O2742" i="1"/>
  <c r="N2743" i="1"/>
  <c r="O2743" i="1"/>
  <c r="N2744" i="1"/>
  <c r="O2744" i="1"/>
  <c r="N2745" i="1"/>
  <c r="O2745" i="1"/>
  <c r="N2746" i="1"/>
  <c r="O2746" i="1"/>
  <c r="N2747" i="1"/>
  <c r="O2747" i="1"/>
  <c r="N2748" i="1"/>
  <c r="O2748" i="1"/>
  <c r="N2749" i="1"/>
  <c r="O2749" i="1"/>
  <c r="N2750" i="1"/>
  <c r="O2750" i="1"/>
  <c r="N2751" i="1"/>
  <c r="O2751" i="1"/>
  <c r="N2752" i="1"/>
  <c r="O2752" i="1"/>
  <c r="N2753" i="1"/>
  <c r="O2753" i="1"/>
  <c r="N2754" i="1"/>
  <c r="O2754" i="1"/>
  <c r="N2755" i="1"/>
  <c r="O2755" i="1"/>
  <c r="N2756" i="1"/>
  <c r="O2756" i="1"/>
  <c r="N2757" i="1"/>
  <c r="O2757" i="1"/>
  <c r="N2758" i="1"/>
  <c r="O2758" i="1"/>
  <c r="N2759" i="1"/>
  <c r="O2759" i="1"/>
  <c r="N2760" i="1"/>
  <c r="O2760" i="1"/>
  <c r="N2761" i="1"/>
  <c r="O2761" i="1"/>
  <c r="N2762" i="1"/>
  <c r="O2762" i="1"/>
  <c r="N2763" i="1"/>
  <c r="O2763" i="1"/>
  <c r="N2764" i="1"/>
  <c r="O2764" i="1"/>
  <c r="N2765" i="1"/>
  <c r="O2765" i="1"/>
  <c r="N2766" i="1"/>
  <c r="O2766" i="1"/>
  <c r="N2767" i="1"/>
  <c r="O2767" i="1"/>
  <c r="N2768" i="1"/>
  <c r="O2768" i="1"/>
  <c r="N2769" i="1"/>
  <c r="O2769" i="1"/>
  <c r="N2770" i="1"/>
  <c r="O2770" i="1"/>
  <c r="N2771" i="1"/>
  <c r="O2771" i="1"/>
  <c r="N2772" i="1"/>
  <c r="O2772" i="1"/>
  <c r="N2773" i="1"/>
  <c r="O2773" i="1"/>
  <c r="N2774" i="1"/>
  <c r="O2774" i="1"/>
  <c r="N2775" i="1"/>
  <c r="O2775" i="1"/>
  <c r="N2776" i="1"/>
  <c r="O2776" i="1"/>
  <c r="N2777" i="1"/>
  <c r="O2777" i="1"/>
  <c r="N2778" i="1"/>
  <c r="O2778" i="1"/>
  <c r="N2779" i="1"/>
  <c r="O2779" i="1"/>
  <c r="N2780" i="1"/>
  <c r="O2780" i="1"/>
  <c r="N2781" i="1"/>
  <c r="O2781" i="1"/>
  <c r="N2782" i="1"/>
  <c r="O2782" i="1"/>
  <c r="N2783" i="1"/>
  <c r="O2783" i="1"/>
  <c r="N2784" i="1"/>
  <c r="O2784" i="1"/>
  <c r="N2785" i="1"/>
  <c r="O2785" i="1"/>
  <c r="N2786" i="1"/>
  <c r="O2786" i="1"/>
  <c r="N2787" i="1"/>
  <c r="O2787" i="1"/>
  <c r="N2788" i="1"/>
  <c r="O2788" i="1"/>
  <c r="N2789" i="1"/>
  <c r="O2789" i="1"/>
  <c r="N2790" i="1"/>
  <c r="O2790" i="1"/>
  <c r="N2791" i="1"/>
  <c r="O2791" i="1"/>
  <c r="N2792" i="1"/>
  <c r="O2792" i="1"/>
  <c r="N2793" i="1"/>
  <c r="O2793" i="1"/>
  <c r="N2794" i="1"/>
  <c r="O2794" i="1"/>
  <c r="N2795" i="1"/>
  <c r="O2795" i="1"/>
  <c r="N2796" i="1"/>
  <c r="O2796" i="1"/>
  <c r="N2797" i="1"/>
  <c r="O2797" i="1"/>
  <c r="N2798" i="1"/>
  <c r="O2798" i="1"/>
  <c r="N2799" i="1"/>
  <c r="O2799" i="1"/>
  <c r="N2800" i="1"/>
  <c r="O2800" i="1"/>
  <c r="N2801" i="1"/>
  <c r="O2801" i="1"/>
  <c r="N2802" i="1"/>
  <c r="O2802" i="1"/>
  <c r="N2803" i="1"/>
  <c r="O2803" i="1"/>
  <c r="N2804" i="1"/>
  <c r="O2804" i="1"/>
  <c r="N2805" i="1"/>
  <c r="O2805" i="1"/>
  <c r="N2806" i="1"/>
  <c r="O2806" i="1"/>
  <c r="N2807" i="1"/>
  <c r="O2807" i="1"/>
  <c r="N2808" i="1"/>
  <c r="O2808" i="1"/>
  <c r="N2809" i="1"/>
  <c r="O2809" i="1"/>
  <c r="N2810" i="1"/>
  <c r="O2810" i="1"/>
  <c r="N2811" i="1"/>
  <c r="O2811" i="1"/>
  <c r="N2812" i="1"/>
  <c r="O2812" i="1"/>
  <c r="N2813" i="1"/>
  <c r="O2813" i="1"/>
  <c r="N2814" i="1"/>
  <c r="O2814" i="1"/>
  <c r="N2815" i="1"/>
  <c r="O2815" i="1"/>
  <c r="N2816" i="1"/>
  <c r="O2816" i="1"/>
  <c r="N2817" i="1"/>
  <c r="O2817" i="1"/>
  <c r="N2818" i="1"/>
  <c r="O2818" i="1"/>
  <c r="N2819" i="1"/>
  <c r="O2819" i="1"/>
  <c r="N2820" i="1"/>
  <c r="O2820" i="1"/>
  <c r="N2821" i="1"/>
  <c r="O2821" i="1"/>
  <c r="N2822" i="1"/>
  <c r="O2822" i="1"/>
  <c r="N2823" i="1"/>
  <c r="O2823" i="1"/>
  <c r="N2824" i="1"/>
  <c r="O2824" i="1"/>
  <c r="N2825" i="1"/>
  <c r="O2825" i="1"/>
  <c r="N2826" i="1"/>
  <c r="O2826" i="1"/>
  <c r="N2827" i="1"/>
  <c r="O2827" i="1"/>
  <c r="N2828" i="1"/>
  <c r="O2828" i="1"/>
  <c r="N2829" i="1"/>
  <c r="O2829" i="1"/>
  <c r="N2830" i="1"/>
  <c r="O2830" i="1"/>
  <c r="N2831" i="1"/>
  <c r="O2831" i="1"/>
  <c r="N2832" i="1"/>
  <c r="O2832" i="1"/>
  <c r="N2833" i="1"/>
  <c r="O2833" i="1"/>
  <c r="N2834" i="1"/>
  <c r="O2834" i="1"/>
  <c r="N2835" i="1"/>
  <c r="O2835" i="1"/>
  <c r="N2836" i="1"/>
  <c r="O2836" i="1"/>
  <c r="N2837" i="1"/>
  <c r="O2837" i="1"/>
  <c r="N2838" i="1"/>
  <c r="O2838" i="1"/>
  <c r="N2839" i="1"/>
  <c r="O2839" i="1"/>
  <c r="N2840" i="1"/>
  <c r="O2840" i="1"/>
  <c r="N2841" i="1"/>
  <c r="O2841" i="1"/>
  <c r="N2842" i="1"/>
  <c r="O2842" i="1"/>
  <c r="N2843" i="1"/>
  <c r="O2843" i="1"/>
  <c r="N2844" i="1"/>
  <c r="O2844" i="1"/>
  <c r="N2845" i="1"/>
  <c r="O2845" i="1"/>
  <c r="N2846" i="1"/>
  <c r="O2846" i="1"/>
  <c r="N2847" i="1"/>
  <c r="O2847" i="1"/>
  <c r="N2848" i="1"/>
  <c r="O2848" i="1"/>
  <c r="N2849" i="1"/>
  <c r="O2849" i="1"/>
  <c r="N2850" i="1"/>
  <c r="O2850" i="1"/>
  <c r="N2851" i="1"/>
  <c r="O2851" i="1"/>
  <c r="N2852" i="1"/>
  <c r="O2852" i="1"/>
  <c r="N2853" i="1"/>
  <c r="O2853" i="1"/>
  <c r="N2854" i="1"/>
  <c r="O2854" i="1"/>
  <c r="N2855" i="1"/>
  <c r="O2855" i="1"/>
  <c r="N2856" i="1"/>
  <c r="O2856" i="1"/>
  <c r="N2857" i="1"/>
  <c r="O2857" i="1"/>
  <c r="N2858" i="1"/>
  <c r="O2858" i="1"/>
  <c r="N2859" i="1"/>
  <c r="O2859" i="1"/>
  <c r="N2860" i="1"/>
  <c r="O2860" i="1"/>
  <c r="N2861" i="1"/>
  <c r="O2861" i="1"/>
  <c r="N2862" i="1"/>
  <c r="O2862" i="1"/>
  <c r="N2863" i="1"/>
  <c r="O2863" i="1"/>
  <c r="N2864" i="1"/>
  <c r="O2864" i="1"/>
  <c r="N2865" i="1"/>
  <c r="O2865" i="1"/>
  <c r="N2866" i="1"/>
  <c r="O2866" i="1"/>
  <c r="N2867" i="1"/>
  <c r="O2867" i="1"/>
  <c r="N2868" i="1"/>
  <c r="O2868" i="1"/>
  <c r="N2869" i="1"/>
  <c r="O2869" i="1"/>
  <c r="N2870" i="1"/>
  <c r="O2870" i="1"/>
  <c r="N2871" i="1"/>
  <c r="O2871" i="1"/>
  <c r="N2872" i="1"/>
  <c r="O2872" i="1"/>
  <c r="N2873" i="1"/>
  <c r="O2873" i="1"/>
  <c r="N2874" i="1"/>
  <c r="O2874" i="1"/>
  <c r="N2875" i="1"/>
  <c r="O2875" i="1"/>
  <c r="N2876" i="1"/>
  <c r="O2876" i="1"/>
  <c r="N2877" i="1"/>
  <c r="O2877" i="1"/>
  <c r="N2878" i="1"/>
  <c r="O2878" i="1"/>
  <c r="N2879" i="1"/>
  <c r="O2879" i="1"/>
  <c r="N2880" i="1"/>
  <c r="O2880" i="1"/>
  <c r="N2881" i="1"/>
  <c r="O2881" i="1"/>
  <c r="N2882" i="1"/>
  <c r="O2882" i="1"/>
  <c r="N2883" i="1"/>
  <c r="O2883" i="1"/>
  <c r="N2884" i="1"/>
  <c r="O2884" i="1"/>
  <c r="N2885" i="1"/>
  <c r="O2885" i="1"/>
  <c r="N2886" i="1"/>
  <c r="O2886" i="1"/>
  <c r="N2887" i="1"/>
  <c r="O2887" i="1"/>
  <c r="N2888" i="1"/>
  <c r="O2888" i="1"/>
  <c r="N2889" i="1"/>
  <c r="O2889" i="1"/>
  <c r="N2890" i="1"/>
  <c r="O2890" i="1"/>
  <c r="N2891" i="1"/>
  <c r="O2891" i="1"/>
  <c r="N2892" i="1"/>
  <c r="O2892" i="1"/>
  <c r="N2893" i="1"/>
  <c r="O2893" i="1"/>
  <c r="N2894" i="1"/>
  <c r="O2894" i="1"/>
  <c r="N2895" i="1"/>
  <c r="O2895" i="1"/>
  <c r="N2896" i="1"/>
  <c r="O2896" i="1"/>
  <c r="N2897" i="1"/>
  <c r="O2897" i="1"/>
  <c r="N2898" i="1"/>
  <c r="O2898" i="1"/>
  <c r="N2899" i="1"/>
  <c r="O2899" i="1"/>
  <c r="N2900" i="1"/>
  <c r="O2900" i="1"/>
  <c r="N2901" i="1"/>
  <c r="O2901" i="1"/>
  <c r="N2902" i="1"/>
  <c r="O2902" i="1"/>
  <c r="N2903" i="1"/>
  <c r="O2903" i="1"/>
  <c r="N2904" i="1"/>
  <c r="O2904" i="1"/>
  <c r="N2905" i="1"/>
  <c r="O2905" i="1"/>
  <c r="N2906" i="1"/>
  <c r="O2906" i="1"/>
  <c r="N2907" i="1"/>
  <c r="O2907" i="1"/>
  <c r="N2908" i="1"/>
  <c r="O2908" i="1"/>
  <c r="N2909" i="1"/>
  <c r="O2909" i="1"/>
  <c r="N2910" i="1"/>
  <c r="O2910" i="1"/>
  <c r="N2911" i="1"/>
  <c r="O2911" i="1"/>
  <c r="N2912" i="1"/>
  <c r="O2912" i="1"/>
  <c r="N2913" i="1"/>
  <c r="O2913" i="1"/>
  <c r="N2914" i="1"/>
  <c r="O2914" i="1"/>
  <c r="N2915" i="1"/>
  <c r="O2915" i="1"/>
  <c r="N2916" i="1"/>
  <c r="O2916" i="1"/>
  <c r="N2917" i="1"/>
  <c r="O2917" i="1"/>
  <c r="N2918" i="1"/>
  <c r="O2918" i="1"/>
  <c r="N2919" i="1"/>
  <c r="O2919" i="1"/>
  <c r="N2920" i="1"/>
  <c r="O2920" i="1"/>
  <c r="N2921" i="1"/>
  <c r="O2921" i="1"/>
  <c r="N2922" i="1"/>
  <c r="O2922" i="1"/>
  <c r="N2923" i="1"/>
  <c r="O2923" i="1"/>
  <c r="N2924" i="1"/>
  <c r="O2924" i="1"/>
  <c r="N2925" i="1"/>
  <c r="O2925" i="1"/>
  <c r="N2926" i="1"/>
  <c r="O2926" i="1"/>
  <c r="N2927" i="1"/>
  <c r="O2927" i="1"/>
  <c r="N2928" i="1"/>
  <c r="O2928" i="1"/>
  <c r="N2929" i="1"/>
  <c r="O2929" i="1"/>
  <c r="N2930" i="1"/>
  <c r="O2930" i="1"/>
  <c r="N2931" i="1"/>
  <c r="O2931" i="1"/>
  <c r="N2932" i="1"/>
  <c r="O2932" i="1"/>
  <c r="N2933" i="1"/>
  <c r="O2933" i="1"/>
  <c r="N2934" i="1"/>
  <c r="O2934" i="1"/>
  <c r="N2935" i="1"/>
  <c r="O2935" i="1"/>
  <c r="N2936" i="1"/>
  <c r="O2936" i="1"/>
  <c r="N2937" i="1"/>
  <c r="O2937" i="1"/>
  <c r="N2938" i="1"/>
  <c r="O2938" i="1"/>
  <c r="N2939" i="1"/>
  <c r="O2939" i="1"/>
  <c r="N2940" i="1"/>
  <c r="O2940" i="1"/>
  <c r="N2941" i="1"/>
  <c r="O2941" i="1"/>
  <c r="N2942" i="1"/>
  <c r="O2942" i="1"/>
  <c r="N2943" i="1"/>
  <c r="O2943" i="1"/>
  <c r="N2944" i="1"/>
  <c r="O2944" i="1"/>
  <c r="N2945" i="1"/>
  <c r="O2945" i="1"/>
  <c r="N2946" i="1"/>
  <c r="O2946" i="1"/>
  <c r="N2947" i="1"/>
  <c r="O2947" i="1"/>
  <c r="N2948" i="1"/>
  <c r="O2948" i="1"/>
  <c r="N2949" i="1"/>
  <c r="O2949" i="1"/>
  <c r="N2950" i="1"/>
  <c r="O2950" i="1"/>
  <c r="N2951" i="1"/>
  <c r="O2951" i="1"/>
  <c r="N2952" i="1"/>
  <c r="O2952" i="1"/>
  <c r="N2953" i="1"/>
  <c r="O2953" i="1"/>
  <c r="N2954" i="1"/>
  <c r="O2954" i="1"/>
  <c r="N2955" i="1"/>
  <c r="O2955" i="1"/>
  <c r="N2956" i="1"/>
  <c r="O2956" i="1"/>
  <c r="N2957" i="1"/>
  <c r="O2957" i="1"/>
  <c r="N2958" i="1"/>
  <c r="O2958" i="1"/>
  <c r="N2959" i="1"/>
  <c r="O2959" i="1"/>
  <c r="N2960" i="1"/>
  <c r="O2960" i="1"/>
  <c r="N2961" i="1"/>
  <c r="O2961" i="1"/>
  <c r="N2962" i="1"/>
  <c r="O2962" i="1"/>
  <c r="N2963" i="1"/>
  <c r="O2963" i="1"/>
  <c r="N2964" i="1"/>
  <c r="O2964" i="1"/>
  <c r="N2965" i="1"/>
  <c r="O2965" i="1"/>
  <c r="N2966" i="1"/>
  <c r="O2966" i="1"/>
  <c r="N2967" i="1"/>
  <c r="O2967" i="1"/>
  <c r="N2968" i="1"/>
  <c r="O2968" i="1"/>
  <c r="N2969" i="1"/>
  <c r="O2969" i="1"/>
  <c r="N2970" i="1"/>
  <c r="O2970" i="1"/>
  <c r="N2971" i="1"/>
  <c r="O2971" i="1"/>
  <c r="N2972" i="1"/>
  <c r="O2972" i="1"/>
  <c r="N2973" i="1"/>
  <c r="O2973" i="1"/>
  <c r="N2974" i="1"/>
  <c r="O2974" i="1"/>
  <c r="N2975" i="1"/>
  <c r="O2975" i="1"/>
  <c r="N2976" i="1"/>
  <c r="O2976" i="1"/>
  <c r="N2977" i="1"/>
  <c r="O2977" i="1"/>
  <c r="N2978" i="1"/>
  <c r="O2978" i="1"/>
  <c r="N2979" i="1"/>
  <c r="O2979" i="1"/>
  <c r="N2980" i="1"/>
  <c r="O2980" i="1"/>
  <c r="N2981" i="1"/>
  <c r="O2981" i="1"/>
  <c r="N2982" i="1"/>
  <c r="O2982" i="1"/>
  <c r="N2983" i="1"/>
  <c r="O2983" i="1"/>
  <c r="N2984" i="1"/>
  <c r="O2984" i="1"/>
  <c r="N2985" i="1"/>
  <c r="O2985" i="1"/>
  <c r="N2986" i="1"/>
  <c r="O2986" i="1"/>
  <c r="N2987" i="1"/>
  <c r="O2987" i="1"/>
  <c r="N2988" i="1"/>
  <c r="O2988" i="1"/>
  <c r="N2989" i="1"/>
  <c r="O2989" i="1"/>
  <c r="N2990" i="1"/>
  <c r="O2990" i="1"/>
  <c r="N2991" i="1"/>
  <c r="O2991" i="1"/>
  <c r="N2992" i="1"/>
  <c r="O2992" i="1"/>
  <c r="N2993" i="1"/>
  <c r="O2993" i="1"/>
  <c r="N2994" i="1"/>
  <c r="O2994" i="1"/>
  <c r="N2995" i="1"/>
  <c r="O2995" i="1"/>
  <c r="N2996" i="1"/>
  <c r="O2996" i="1"/>
  <c r="N2997" i="1"/>
  <c r="O2997" i="1"/>
  <c r="N2998" i="1"/>
  <c r="O2998" i="1"/>
  <c r="N2999" i="1"/>
  <c r="O2999" i="1"/>
  <c r="N3000" i="1"/>
  <c r="O3000" i="1"/>
  <c r="N3001" i="1"/>
  <c r="O3001" i="1"/>
  <c r="N3002" i="1"/>
  <c r="O3002" i="1"/>
  <c r="N3003" i="1"/>
  <c r="O3003" i="1"/>
  <c r="N3004" i="1"/>
  <c r="O3004" i="1"/>
  <c r="N3005" i="1"/>
  <c r="O3005" i="1"/>
  <c r="N3006" i="1"/>
  <c r="O3006" i="1"/>
  <c r="N3007" i="1"/>
  <c r="O3007" i="1"/>
  <c r="N3008" i="1"/>
  <c r="O3008" i="1"/>
  <c r="N3009" i="1"/>
  <c r="O3009" i="1"/>
  <c r="N3010" i="1"/>
  <c r="O3010" i="1"/>
  <c r="N3011" i="1"/>
  <c r="O3011" i="1"/>
  <c r="N3012" i="1"/>
  <c r="O3012" i="1"/>
  <c r="N3013" i="1"/>
  <c r="O3013" i="1"/>
  <c r="N3014" i="1"/>
  <c r="O3014" i="1"/>
  <c r="N3015" i="1"/>
  <c r="O3015" i="1"/>
  <c r="N3016" i="1"/>
  <c r="O3016" i="1"/>
  <c r="N3017" i="1"/>
  <c r="O3017" i="1"/>
  <c r="N3018" i="1"/>
  <c r="O3018" i="1"/>
  <c r="N3019" i="1"/>
  <c r="O3019" i="1"/>
  <c r="N3020" i="1"/>
  <c r="O3020" i="1"/>
  <c r="N3021" i="1"/>
  <c r="O3021" i="1"/>
  <c r="N3022" i="1"/>
  <c r="O3022" i="1"/>
  <c r="N3023" i="1"/>
  <c r="O3023" i="1"/>
  <c r="N3024" i="1"/>
  <c r="O3024" i="1"/>
  <c r="N3025" i="1"/>
  <c r="O3025" i="1"/>
  <c r="N3026" i="1"/>
  <c r="O3026" i="1"/>
  <c r="N3027" i="1"/>
  <c r="O3027" i="1"/>
  <c r="N3028" i="1"/>
  <c r="O3028" i="1"/>
  <c r="N3029" i="1"/>
  <c r="O3029" i="1"/>
  <c r="N3030" i="1"/>
  <c r="O3030" i="1"/>
  <c r="N3031" i="1"/>
  <c r="O3031" i="1"/>
  <c r="N3032" i="1"/>
  <c r="O3032" i="1"/>
  <c r="N3033" i="1"/>
  <c r="O3033" i="1"/>
  <c r="N3034" i="1"/>
  <c r="O3034" i="1"/>
  <c r="N3035" i="1"/>
  <c r="O3035" i="1"/>
  <c r="N3036" i="1"/>
  <c r="O3036" i="1"/>
  <c r="N3037" i="1"/>
  <c r="O3037" i="1"/>
  <c r="N3038" i="1"/>
  <c r="O3038" i="1"/>
  <c r="N3039" i="1"/>
  <c r="O3039" i="1"/>
  <c r="N3040" i="1"/>
  <c r="O3040" i="1"/>
  <c r="N3041" i="1"/>
  <c r="O3041" i="1"/>
  <c r="N3042" i="1"/>
  <c r="O3042" i="1"/>
  <c r="N3043" i="1"/>
  <c r="O3043" i="1"/>
  <c r="N3044" i="1"/>
  <c r="O3044" i="1"/>
  <c r="N3045" i="1"/>
  <c r="O3045" i="1"/>
  <c r="N3046" i="1"/>
  <c r="O3046" i="1"/>
  <c r="N3047" i="1"/>
  <c r="O3047" i="1"/>
  <c r="N3048" i="1"/>
  <c r="O3048" i="1"/>
  <c r="N3049" i="1"/>
  <c r="O3049" i="1"/>
  <c r="N3050" i="1"/>
  <c r="O3050" i="1"/>
  <c r="N3051" i="1"/>
  <c r="O3051" i="1"/>
  <c r="N3052" i="1"/>
  <c r="O3052" i="1"/>
  <c r="N3053" i="1"/>
  <c r="O3053" i="1"/>
  <c r="N3054" i="1"/>
  <c r="O3054" i="1"/>
  <c r="N3055" i="1"/>
  <c r="O3055" i="1"/>
  <c r="N3056" i="1"/>
  <c r="O3056" i="1"/>
  <c r="N3057" i="1"/>
  <c r="O3057" i="1"/>
  <c r="N3058" i="1"/>
  <c r="O3058" i="1"/>
  <c r="N3059" i="1"/>
  <c r="O3059" i="1"/>
  <c r="N3060" i="1"/>
  <c r="O3060" i="1"/>
  <c r="N3061" i="1"/>
  <c r="O3061" i="1"/>
  <c r="N3062" i="1"/>
  <c r="O3062" i="1"/>
  <c r="N3063" i="1"/>
  <c r="O3063" i="1"/>
  <c r="N3064" i="1"/>
  <c r="O3064" i="1"/>
  <c r="N3065" i="1"/>
  <c r="O3065" i="1"/>
  <c r="N3066" i="1"/>
  <c r="O3066" i="1"/>
  <c r="N3067" i="1"/>
  <c r="O3067" i="1"/>
  <c r="N3068" i="1"/>
  <c r="O3068" i="1"/>
  <c r="N3069" i="1"/>
  <c r="O3069" i="1"/>
  <c r="N3070" i="1"/>
  <c r="O3070" i="1"/>
  <c r="N3071" i="1"/>
  <c r="O3071" i="1"/>
  <c r="N3072" i="1"/>
  <c r="O3072" i="1"/>
  <c r="N3073" i="1"/>
  <c r="O3073" i="1"/>
  <c r="N3074" i="1"/>
  <c r="O3074" i="1"/>
  <c r="N3075" i="1"/>
  <c r="O3075" i="1"/>
  <c r="N3076" i="1"/>
  <c r="O3076" i="1"/>
  <c r="N3077" i="1"/>
  <c r="O3077" i="1"/>
  <c r="N3078" i="1"/>
  <c r="O3078" i="1"/>
  <c r="N3079" i="1"/>
  <c r="O3079" i="1"/>
  <c r="N3080" i="1"/>
  <c r="O3080" i="1"/>
  <c r="N3081" i="1"/>
  <c r="O3081" i="1"/>
  <c r="N3082" i="1"/>
  <c r="O3082" i="1"/>
  <c r="N3083" i="1"/>
  <c r="O3083" i="1"/>
  <c r="N3084" i="1"/>
  <c r="O3084" i="1"/>
  <c r="N3085" i="1"/>
  <c r="O3085" i="1"/>
  <c r="N3086" i="1"/>
  <c r="O3086" i="1"/>
  <c r="N3087" i="1"/>
  <c r="O3087" i="1"/>
  <c r="N3088" i="1"/>
  <c r="O3088" i="1"/>
  <c r="N3089" i="1"/>
  <c r="O3089" i="1"/>
  <c r="N3090" i="1"/>
  <c r="O3090" i="1"/>
  <c r="N3091" i="1"/>
  <c r="O3091" i="1"/>
  <c r="N3092" i="1"/>
  <c r="O3092" i="1"/>
  <c r="N3093" i="1"/>
  <c r="O3093" i="1"/>
  <c r="N3094" i="1"/>
  <c r="O3094" i="1"/>
  <c r="N3095" i="1"/>
  <c r="O3095" i="1"/>
  <c r="N3096" i="1"/>
  <c r="O3096" i="1"/>
  <c r="N3097" i="1"/>
  <c r="O3097" i="1"/>
  <c r="N3098" i="1"/>
  <c r="O3098" i="1"/>
  <c r="N3099" i="1"/>
  <c r="O3099" i="1"/>
  <c r="N3100" i="1"/>
  <c r="O3100" i="1"/>
  <c r="N3101" i="1"/>
  <c r="O3101" i="1"/>
  <c r="N3102" i="1"/>
  <c r="O3102" i="1"/>
  <c r="N3103" i="1"/>
  <c r="O3103" i="1"/>
  <c r="N3104" i="1"/>
  <c r="O3104" i="1"/>
  <c r="N3105" i="1"/>
  <c r="O3105" i="1"/>
  <c r="N3106" i="1"/>
  <c r="O3106" i="1"/>
  <c r="N3107" i="1"/>
  <c r="O3107" i="1"/>
  <c r="N3108" i="1"/>
  <c r="O3108" i="1"/>
  <c r="N3109" i="1"/>
  <c r="O3109" i="1"/>
  <c r="N3110" i="1"/>
  <c r="O3110" i="1"/>
  <c r="N3111" i="1"/>
  <c r="O3111" i="1"/>
  <c r="N3112" i="1"/>
  <c r="O3112" i="1"/>
  <c r="N3113" i="1"/>
  <c r="O3113" i="1"/>
  <c r="N3114" i="1"/>
  <c r="O3114" i="1"/>
  <c r="N3115" i="1"/>
  <c r="O3115" i="1"/>
  <c r="N3116" i="1"/>
  <c r="O3116" i="1"/>
  <c r="N3117" i="1"/>
  <c r="O3117" i="1"/>
  <c r="N3118" i="1"/>
  <c r="O3118" i="1"/>
  <c r="N3119" i="1"/>
  <c r="O3119" i="1"/>
  <c r="N3120" i="1"/>
  <c r="O3120" i="1"/>
  <c r="N3121" i="1"/>
  <c r="O3121" i="1"/>
  <c r="N3122" i="1"/>
  <c r="O3122" i="1"/>
  <c r="N3123" i="1"/>
  <c r="O3123" i="1"/>
  <c r="N3124" i="1"/>
  <c r="O3124" i="1"/>
  <c r="N3125" i="1"/>
  <c r="O3125" i="1"/>
  <c r="N3126" i="1"/>
  <c r="O3126" i="1"/>
  <c r="N3127" i="1"/>
  <c r="O3127" i="1"/>
  <c r="N3128" i="1"/>
  <c r="O3128" i="1"/>
  <c r="N3129" i="1"/>
  <c r="O3129" i="1"/>
  <c r="N3130" i="1"/>
  <c r="O3130" i="1"/>
  <c r="N3131" i="1"/>
  <c r="O3131" i="1"/>
  <c r="N3132" i="1"/>
  <c r="O3132" i="1"/>
  <c r="N3133" i="1"/>
  <c r="O3133" i="1"/>
  <c r="N3134" i="1"/>
  <c r="O3134" i="1"/>
  <c r="N3135" i="1"/>
  <c r="O3135" i="1"/>
  <c r="N3136" i="1"/>
  <c r="O3136" i="1"/>
  <c r="N3137" i="1"/>
  <c r="O3137" i="1"/>
  <c r="N3138" i="1"/>
  <c r="O3138" i="1"/>
  <c r="N3139" i="1"/>
  <c r="O3139" i="1"/>
  <c r="N3140" i="1"/>
  <c r="O3140" i="1"/>
  <c r="N3141" i="1"/>
  <c r="O3141" i="1"/>
  <c r="N3142" i="1"/>
  <c r="O3142" i="1"/>
  <c r="N3143" i="1"/>
  <c r="O3143" i="1"/>
  <c r="N3144" i="1"/>
  <c r="O3144" i="1"/>
  <c r="N3145" i="1"/>
  <c r="O3145" i="1"/>
  <c r="N3146" i="1"/>
  <c r="O3146" i="1"/>
  <c r="N3147" i="1"/>
  <c r="O3147" i="1"/>
  <c r="N3148" i="1"/>
  <c r="O3148" i="1"/>
  <c r="N3149" i="1"/>
  <c r="O3149" i="1"/>
  <c r="N3150" i="1"/>
  <c r="O3150" i="1"/>
  <c r="N3151" i="1"/>
  <c r="O3151" i="1"/>
  <c r="N3152" i="1"/>
  <c r="O3152" i="1"/>
  <c r="N3153" i="1"/>
  <c r="O3153" i="1"/>
  <c r="N3154" i="1"/>
  <c r="O3154" i="1"/>
  <c r="N3155" i="1"/>
  <c r="O3155" i="1"/>
  <c r="N3156" i="1"/>
  <c r="O3156" i="1"/>
  <c r="N3157" i="1"/>
  <c r="O3157" i="1"/>
  <c r="N3158" i="1"/>
  <c r="O3158" i="1"/>
  <c r="N3159" i="1"/>
  <c r="O3159" i="1"/>
  <c r="N3160" i="1"/>
  <c r="O3160" i="1"/>
  <c r="N3161" i="1"/>
  <c r="O3161" i="1"/>
  <c r="N3162" i="1"/>
  <c r="O3162" i="1"/>
  <c r="N3163" i="1"/>
  <c r="O3163" i="1"/>
  <c r="N3164" i="1"/>
  <c r="O3164" i="1"/>
  <c r="N3165" i="1"/>
  <c r="O3165" i="1"/>
  <c r="N3166" i="1"/>
  <c r="O3166" i="1"/>
  <c r="N3167" i="1"/>
  <c r="O3167" i="1"/>
  <c r="N3168" i="1"/>
  <c r="O3168" i="1"/>
  <c r="N3169" i="1"/>
  <c r="O3169" i="1"/>
  <c r="N3170" i="1"/>
  <c r="O3170" i="1"/>
  <c r="N3171" i="1"/>
  <c r="O3171" i="1"/>
  <c r="N3172" i="1"/>
  <c r="O3172" i="1"/>
  <c r="N3173" i="1"/>
  <c r="O3173" i="1"/>
  <c r="N3174" i="1"/>
  <c r="O3174" i="1"/>
  <c r="N3175" i="1"/>
  <c r="O3175" i="1"/>
  <c r="N3176" i="1"/>
  <c r="O3176" i="1"/>
  <c r="N3177" i="1"/>
  <c r="O3177" i="1"/>
  <c r="N3178" i="1"/>
  <c r="O3178" i="1"/>
  <c r="N3179" i="1"/>
  <c r="O3179" i="1"/>
  <c r="N3180" i="1"/>
  <c r="O3180" i="1"/>
  <c r="N3181" i="1"/>
  <c r="O3181" i="1"/>
  <c r="N3182" i="1"/>
  <c r="O3182" i="1"/>
  <c r="N3183" i="1"/>
  <c r="O3183" i="1"/>
  <c r="N3184" i="1"/>
  <c r="O3184" i="1"/>
  <c r="N3185" i="1"/>
  <c r="O3185" i="1"/>
  <c r="N3186" i="1"/>
  <c r="O3186" i="1"/>
  <c r="N3187" i="1"/>
  <c r="O3187" i="1"/>
  <c r="N3188" i="1"/>
  <c r="O3188" i="1"/>
  <c r="N3189" i="1"/>
  <c r="O3189" i="1"/>
  <c r="N3190" i="1"/>
  <c r="O3190" i="1"/>
  <c r="N3191" i="1"/>
  <c r="O3191" i="1"/>
  <c r="N3192" i="1"/>
  <c r="O3192" i="1"/>
  <c r="N3193" i="1"/>
  <c r="O3193" i="1"/>
  <c r="N3194" i="1"/>
  <c r="O3194" i="1"/>
  <c r="N3195" i="1"/>
  <c r="O3195" i="1"/>
  <c r="N3196" i="1"/>
  <c r="O3196" i="1"/>
  <c r="N3197" i="1"/>
  <c r="O3197" i="1"/>
  <c r="N3198" i="1"/>
  <c r="O3198" i="1"/>
  <c r="N3199" i="1"/>
  <c r="O3199" i="1"/>
  <c r="N3200" i="1"/>
  <c r="O3200" i="1"/>
  <c r="N3201" i="1"/>
  <c r="O3201" i="1"/>
  <c r="N3202" i="1"/>
  <c r="O3202" i="1"/>
  <c r="N3203" i="1"/>
  <c r="O3203" i="1"/>
  <c r="N3204" i="1"/>
  <c r="O3204" i="1"/>
  <c r="N3205" i="1"/>
  <c r="O3205" i="1"/>
  <c r="N3206" i="1"/>
  <c r="O3206" i="1"/>
  <c r="N3207" i="1"/>
  <c r="O3207" i="1"/>
  <c r="N3208" i="1"/>
  <c r="O3208" i="1"/>
  <c r="N3209" i="1"/>
  <c r="O3209" i="1"/>
  <c r="N3210" i="1"/>
  <c r="O3210" i="1"/>
  <c r="N3211" i="1"/>
  <c r="O3211" i="1"/>
  <c r="N3212" i="1"/>
  <c r="O3212" i="1"/>
  <c r="N3213" i="1"/>
  <c r="O3213" i="1"/>
  <c r="N3214" i="1"/>
  <c r="O3214" i="1"/>
  <c r="N3215" i="1"/>
  <c r="O3215" i="1"/>
  <c r="N3216" i="1"/>
  <c r="O3216" i="1"/>
  <c r="N3217" i="1"/>
  <c r="O3217" i="1"/>
  <c r="N3218" i="1"/>
  <c r="O3218" i="1"/>
  <c r="N3219" i="1"/>
  <c r="O3219" i="1"/>
  <c r="N3220" i="1"/>
  <c r="O3220" i="1"/>
  <c r="N3221" i="1"/>
  <c r="O3221" i="1"/>
  <c r="N3222" i="1"/>
  <c r="O3222" i="1"/>
  <c r="N3223" i="1"/>
  <c r="O3223" i="1"/>
  <c r="N3224" i="1"/>
  <c r="O3224" i="1"/>
  <c r="N3225" i="1"/>
  <c r="O3225" i="1"/>
  <c r="N3226" i="1"/>
  <c r="O3226" i="1"/>
  <c r="N3227" i="1"/>
  <c r="O3227" i="1"/>
  <c r="N3228" i="1"/>
  <c r="O3228" i="1"/>
  <c r="N3229" i="1"/>
  <c r="O3229" i="1"/>
  <c r="N3230" i="1"/>
  <c r="O3230" i="1"/>
  <c r="N3231" i="1"/>
  <c r="O3231" i="1"/>
  <c r="N3232" i="1"/>
  <c r="O3232" i="1"/>
  <c r="N3233" i="1"/>
  <c r="O3233" i="1"/>
  <c r="N3234" i="1"/>
  <c r="O3234" i="1"/>
  <c r="N3235" i="1"/>
  <c r="O3235" i="1"/>
  <c r="N3236" i="1"/>
  <c r="O3236" i="1"/>
  <c r="N3237" i="1"/>
  <c r="O3237" i="1"/>
  <c r="N3238" i="1"/>
  <c r="O3238" i="1"/>
  <c r="N3239" i="1"/>
  <c r="O3239" i="1"/>
  <c r="N3240" i="1"/>
  <c r="O3240" i="1"/>
  <c r="N3241" i="1"/>
  <c r="O3241" i="1"/>
  <c r="N3242" i="1"/>
  <c r="O3242" i="1"/>
  <c r="N3243" i="1"/>
  <c r="O3243" i="1"/>
  <c r="N3244" i="1"/>
  <c r="O3244" i="1"/>
  <c r="N3245" i="1"/>
  <c r="O3245" i="1"/>
  <c r="N3246" i="1"/>
  <c r="O3246" i="1"/>
  <c r="N3247" i="1"/>
  <c r="O3247" i="1"/>
  <c r="N3248" i="1"/>
  <c r="O3248" i="1"/>
  <c r="N3249" i="1"/>
  <c r="O3249" i="1"/>
  <c r="N3250" i="1"/>
  <c r="O3250" i="1"/>
  <c r="N3251" i="1"/>
  <c r="O3251" i="1"/>
  <c r="N3252" i="1"/>
  <c r="O3252" i="1"/>
  <c r="N3253" i="1"/>
  <c r="O3253" i="1"/>
  <c r="N3254" i="1"/>
  <c r="O3254" i="1"/>
  <c r="N3255" i="1"/>
  <c r="O3255" i="1"/>
  <c r="N3256" i="1"/>
  <c r="O3256" i="1"/>
  <c r="N3257" i="1"/>
  <c r="O3257" i="1"/>
  <c r="N3258" i="1"/>
  <c r="O3258" i="1"/>
  <c r="N3259" i="1"/>
  <c r="O3259" i="1"/>
  <c r="N3260" i="1"/>
  <c r="O3260" i="1"/>
  <c r="N3261" i="1"/>
  <c r="O3261" i="1"/>
  <c r="N3262" i="1"/>
  <c r="O3262" i="1"/>
  <c r="N3263" i="1"/>
  <c r="O3263" i="1"/>
  <c r="N3264" i="1"/>
  <c r="O3264" i="1"/>
  <c r="N3265" i="1"/>
  <c r="O3265" i="1"/>
  <c r="N3266" i="1"/>
  <c r="O3266" i="1"/>
  <c r="N3267" i="1"/>
  <c r="O3267" i="1"/>
  <c r="N3268" i="1"/>
  <c r="O3268" i="1"/>
  <c r="N3269" i="1"/>
  <c r="O3269" i="1"/>
  <c r="N3270" i="1"/>
  <c r="O3270" i="1"/>
  <c r="N3271" i="1"/>
  <c r="O3271" i="1"/>
  <c r="N3272" i="1"/>
  <c r="O3272" i="1"/>
  <c r="N3273" i="1"/>
  <c r="O3273" i="1"/>
  <c r="N3274" i="1"/>
  <c r="O3274" i="1"/>
  <c r="N3275" i="1"/>
  <c r="O3275" i="1"/>
  <c r="N3276" i="1"/>
  <c r="O3276" i="1"/>
  <c r="N3277" i="1"/>
  <c r="O3277" i="1"/>
  <c r="N3278" i="1"/>
  <c r="O3278" i="1"/>
  <c r="N3279" i="1"/>
  <c r="O3279" i="1"/>
  <c r="N3280" i="1"/>
  <c r="O3280" i="1"/>
  <c r="N3281" i="1"/>
  <c r="O3281" i="1"/>
  <c r="N3282" i="1"/>
  <c r="O3282" i="1"/>
  <c r="N3283" i="1"/>
  <c r="O3283" i="1"/>
  <c r="N3284" i="1"/>
  <c r="O3284" i="1"/>
  <c r="N3285" i="1"/>
  <c r="O3285" i="1"/>
  <c r="N3286" i="1"/>
  <c r="O3286" i="1"/>
  <c r="N3287" i="1"/>
  <c r="O3287" i="1"/>
  <c r="N3288" i="1"/>
  <c r="O3288" i="1"/>
  <c r="N3289" i="1"/>
  <c r="O3289" i="1"/>
  <c r="N3290" i="1"/>
  <c r="O3290" i="1"/>
  <c r="N3291" i="1"/>
  <c r="O3291" i="1"/>
  <c r="N3292" i="1"/>
  <c r="O3292" i="1"/>
  <c r="N3293" i="1"/>
  <c r="O3293" i="1"/>
  <c r="N3294" i="1"/>
  <c r="O3294" i="1"/>
  <c r="N3295" i="1"/>
  <c r="O3295" i="1"/>
  <c r="N3296" i="1"/>
  <c r="O3296" i="1"/>
  <c r="N3297" i="1"/>
  <c r="O3297" i="1"/>
  <c r="N3298" i="1"/>
  <c r="O3298" i="1"/>
  <c r="N3299" i="1"/>
  <c r="O3299" i="1"/>
  <c r="N3300" i="1"/>
  <c r="O3300" i="1"/>
  <c r="N3301" i="1"/>
  <c r="O3301" i="1"/>
  <c r="N3302" i="1"/>
  <c r="O3302" i="1"/>
  <c r="N3303" i="1"/>
  <c r="O3303" i="1"/>
  <c r="N3304" i="1"/>
  <c r="O3304" i="1"/>
  <c r="N3305" i="1"/>
  <c r="O3305" i="1"/>
  <c r="N3306" i="1"/>
  <c r="O3306" i="1"/>
  <c r="N3307" i="1"/>
  <c r="O3307" i="1"/>
  <c r="N3308" i="1"/>
  <c r="O3308" i="1"/>
  <c r="N3309" i="1"/>
  <c r="O3309" i="1"/>
  <c r="N3310" i="1"/>
  <c r="O3310" i="1"/>
  <c r="N3311" i="1"/>
  <c r="O3311" i="1"/>
  <c r="N3312" i="1"/>
  <c r="O3312" i="1"/>
  <c r="N3313" i="1"/>
  <c r="O3313" i="1"/>
  <c r="N3314" i="1"/>
  <c r="O3314" i="1"/>
  <c r="N3315" i="1"/>
  <c r="O3315" i="1"/>
  <c r="N3316" i="1"/>
  <c r="O3316" i="1"/>
  <c r="N3317" i="1"/>
  <c r="O3317" i="1"/>
  <c r="N3318" i="1"/>
  <c r="O3318" i="1"/>
  <c r="N3319" i="1"/>
  <c r="O3319" i="1"/>
  <c r="N3320" i="1"/>
  <c r="O3320" i="1"/>
  <c r="N3321" i="1"/>
  <c r="O3321" i="1"/>
  <c r="N3322" i="1"/>
  <c r="O3322" i="1"/>
  <c r="N3323" i="1"/>
  <c r="O3323" i="1"/>
  <c r="N3324" i="1"/>
  <c r="O3324" i="1"/>
  <c r="N3325" i="1"/>
  <c r="O3325" i="1"/>
  <c r="N3326" i="1"/>
  <c r="O3326" i="1"/>
  <c r="N3327" i="1"/>
  <c r="O3327" i="1"/>
  <c r="N3328" i="1"/>
  <c r="O3328" i="1"/>
  <c r="N3329" i="1"/>
  <c r="O3329" i="1"/>
  <c r="N3330" i="1"/>
  <c r="O3330" i="1"/>
  <c r="N3331" i="1"/>
  <c r="O3331" i="1"/>
  <c r="N3332" i="1"/>
  <c r="O3332" i="1"/>
  <c r="N3333" i="1"/>
  <c r="O3333" i="1"/>
  <c r="N3334" i="1"/>
  <c r="O3334" i="1"/>
  <c r="N3335" i="1"/>
  <c r="O3335" i="1"/>
  <c r="N3336" i="1"/>
  <c r="O3336" i="1"/>
  <c r="N3337" i="1"/>
  <c r="O3337" i="1"/>
  <c r="N3338" i="1"/>
  <c r="O3338" i="1"/>
  <c r="N3339" i="1"/>
  <c r="O3339" i="1"/>
  <c r="N3340" i="1"/>
  <c r="O3340" i="1"/>
  <c r="N3341" i="1"/>
  <c r="O3341" i="1"/>
  <c r="N3342" i="1"/>
  <c r="O3342" i="1"/>
  <c r="N3343" i="1"/>
  <c r="O3343" i="1"/>
  <c r="N3344" i="1"/>
  <c r="O3344" i="1"/>
  <c r="N3345" i="1"/>
  <c r="O3345" i="1"/>
  <c r="N3346" i="1"/>
  <c r="O3346" i="1"/>
  <c r="N3347" i="1"/>
  <c r="O3347" i="1"/>
  <c r="N3348" i="1"/>
  <c r="O3348" i="1"/>
  <c r="N3349" i="1"/>
  <c r="O3349" i="1"/>
  <c r="N3350" i="1"/>
  <c r="O3350" i="1"/>
  <c r="N3351" i="1"/>
  <c r="O3351" i="1"/>
  <c r="N3352" i="1"/>
  <c r="O3352" i="1"/>
  <c r="N3353" i="1"/>
  <c r="O3353" i="1"/>
  <c r="N3354" i="1"/>
  <c r="O3354" i="1"/>
  <c r="N3355" i="1"/>
  <c r="O3355" i="1"/>
  <c r="N3356" i="1"/>
  <c r="O3356" i="1"/>
  <c r="N3357" i="1"/>
  <c r="O3357" i="1"/>
  <c r="N3358" i="1"/>
  <c r="O3358" i="1"/>
  <c r="N3359" i="1"/>
  <c r="O3359" i="1"/>
  <c r="N3360" i="1"/>
  <c r="O3360" i="1"/>
  <c r="N3361" i="1"/>
  <c r="O3361" i="1"/>
  <c r="N3362" i="1"/>
  <c r="O3362" i="1"/>
  <c r="N3363" i="1"/>
  <c r="O3363" i="1"/>
  <c r="N3364" i="1"/>
  <c r="O3364" i="1"/>
  <c r="N3365" i="1"/>
  <c r="O3365" i="1"/>
  <c r="N3366" i="1"/>
  <c r="O3366" i="1"/>
  <c r="N3367" i="1"/>
  <c r="O3367" i="1"/>
  <c r="N3368" i="1"/>
  <c r="O3368" i="1"/>
  <c r="N3369" i="1"/>
  <c r="O3369" i="1"/>
  <c r="N3370" i="1"/>
  <c r="O3370" i="1"/>
  <c r="N3371" i="1"/>
  <c r="O3371" i="1"/>
  <c r="N3372" i="1"/>
  <c r="O3372" i="1"/>
  <c r="N3373" i="1"/>
  <c r="O3373" i="1"/>
  <c r="N3374" i="1"/>
  <c r="O3374" i="1"/>
  <c r="N3375" i="1"/>
  <c r="O3375" i="1"/>
  <c r="N3376" i="1"/>
  <c r="O3376" i="1"/>
  <c r="N3377" i="1"/>
  <c r="O3377" i="1"/>
  <c r="N3378" i="1"/>
  <c r="O3378" i="1"/>
  <c r="N3379" i="1"/>
  <c r="O3379" i="1"/>
  <c r="N3380" i="1"/>
  <c r="O3380" i="1"/>
  <c r="N3381" i="1"/>
  <c r="O3381" i="1"/>
  <c r="N3382" i="1"/>
  <c r="O3382" i="1"/>
  <c r="N3383" i="1"/>
  <c r="O3383" i="1"/>
  <c r="N3384" i="1"/>
  <c r="O3384" i="1"/>
  <c r="N3385" i="1"/>
  <c r="O3385" i="1"/>
  <c r="N3386" i="1"/>
  <c r="O3386" i="1"/>
  <c r="N3387" i="1"/>
  <c r="O3387" i="1"/>
  <c r="N3388" i="1"/>
  <c r="O3388" i="1"/>
  <c r="N3389" i="1"/>
  <c r="O3389" i="1"/>
  <c r="N3390" i="1"/>
  <c r="O3390" i="1"/>
  <c r="N3391" i="1"/>
  <c r="O3391" i="1"/>
  <c r="N3392" i="1"/>
  <c r="O3392" i="1"/>
  <c r="N3393" i="1"/>
  <c r="O3393" i="1"/>
  <c r="N3394" i="1"/>
  <c r="O3394" i="1"/>
  <c r="N3395" i="1"/>
  <c r="O3395" i="1"/>
  <c r="N3396" i="1"/>
  <c r="O3396" i="1"/>
  <c r="N3397" i="1"/>
  <c r="O3397" i="1"/>
  <c r="N3398" i="1"/>
  <c r="O3398" i="1"/>
  <c r="N3399" i="1"/>
  <c r="O3399" i="1"/>
  <c r="N3400" i="1"/>
  <c r="O3400" i="1"/>
  <c r="N3401" i="1"/>
  <c r="O3401" i="1"/>
  <c r="N3402" i="1"/>
  <c r="O3402" i="1"/>
  <c r="N3403" i="1"/>
  <c r="O3403" i="1"/>
  <c r="N3404" i="1"/>
  <c r="O3404" i="1"/>
  <c r="N3405" i="1"/>
  <c r="O3405" i="1"/>
  <c r="N3406" i="1"/>
  <c r="O3406" i="1"/>
  <c r="N3407" i="1"/>
  <c r="O3407" i="1"/>
  <c r="N3408" i="1"/>
  <c r="O3408" i="1"/>
  <c r="N3409" i="1"/>
  <c r="O3409" i="1"/>
  <c r="N3410" i="1"/>
  <c r="O3410" i="1"/>
  <c r="N3411" i="1"/>
  <c r="O3411" i="1"/>
  <c r="N3412" i="1"/>
  <c r="O3412" i="1"/>
  <c r="N3413" i="1"/>
  <c r="O3413" i="1"/>
  <c r="N3414" i="1"/>
  <c r="O3414" i="1"/>
  <c r="N3415" i="1"/>
  <c r="O3415" i="1"/>
  <c r="N3416" i="1"/>
  <c r="O3416" i="1"/>
  <c r="N3417" i="1"/>
  <c r="O3417" i="1"/>
  <c r="N3418" i="1"/>
  <c r="O3418" i="1"/>
  <c r="N3419" i="1"/>
  <c r="O3419" i="1"/>
  <c r="N3420" i="1"/>
  <c r="O3420" i="1"/>
  <c r="N3421" i="1"/>
  <c r="O3421" i="1"/>
  <c r="N3422" i="1"/>
  <c r="O3422" i="1"/>
  <c r="N3423" i="1"/>
  <c r="O3423" i="1"/>
  <c r="N3424" i="1"/>
  <c r="O3424" i="1"/>
  <c r="N3425" i="1"/>
  <c r="O3425" i="1"/>
  <c r="N3426" i="1"/>
  <c r="O3426" i="1"/>
  <c r="N3427" i="1"/>
  <c r="O3427" i="1"/>
  <c r="N3428" i="1"/>
  <c r="O3428" i="1"/>
  <c r="N3429" i="1"/>
  <c r="O3429" i="1"/>
  <c r="N3430" i="1"/>
  <c r="O3430" i="1"/>
  <c r="N3431" i="1"/>
  <c r="O3431" i="1"/>
  <c r="N3432" i="1"/>
  <c r="O3432" i="1"/>
  <c r="N3433" i="1"/>
  <c r="O3433" i="1"/>
  <c r="N3434" i="1"/>
  <c r="O3434" i="1"/>
  <c r="N3435" i="1"/>
  <c r="O3435" i="1"/>
  <c r="N3436" i="1"/>
  <c r="O3436" i="1"/>
  <c r="N3437" i="1"/>
  <c r="O3437" i="1"/>
  <c r="N3438" i="1"/>
  <c r="O3438" i="1"/>
  <c r="N3439" i="1"/>
  <c r="O3439" i="1"/>
  <c r="N3440" i="1"/>
  <c r="O3440" i="1"/>
  <c r="N3441" i="1"/>
  <c r="O3441" i="1"/>
  <c r="N3442" i="1"/>
  <c r="O3442" i="1"/>
  <c r="N3443" i="1"/>
  <c r="O3443" i="1"/>
  <c r="N3444" i="1"/>
  <c r="O3444" i="1"/>
  <c r="N3445" i="1"/>
  <c r="O3445" i="1"/>
  <c r="N3446" i="1"/>
  <c r="O3446" i="1"/>
  <c r="N3447" i="1"/>
  <c r="O3447" i="1"/>
  <c r="N3448" i="1"/>
  <c r="O3448" i="1"/>
  <c r="N3449" i="1"/>
  <c r="O3449" i="1"/>
  <c r="N3450" i="1"/>
  <c r="O3450" i="1"/>
  <c r="N3451" i="1"/>
  <c r="O3451" i="1"/>
  <c r="N3452" i="1"/>
  <c r="O3452" i="1"/>
  <c r="N3453" i="1"/>
  <c r="O3453" i="1"/>
  <c r="N3454" i="1"/>
  <c r="O3454" i="1"/>
  <c r="N3455" i="1"/>
  <c r="O3455" i="1"/>
  <c r="N3456" i="1"/>
  <c r="O3456" i="1"/>
  <c r="N3457" i="1"/>
  <c r="O3457" i="1"/>
  <c r="N3458" i="1"/>
  <c r="O3458" i="1"/>
  <c r="N3459" i="1"/>
  <c r="O3459" i="1"/>
  <c r="N3460" i="1"/>
  <c r="O3460" i="1"/>
  <c r="N3461" i="1"/>
  <c r="O3461" i="1"/>
  <c r="N3462" i="1"/>
  <c r="O3462" i="1"/>
  <c r="N3463" i="1"/>
  <c r="O3463" i="1"/>
  <c r="N3464" i="1"/>
  <c r="O3464" i="1"/>
  <c r="N3465" i="1"/>
  <c r="O3465" i="1"/>
  <c r="N3466" i="1"/>
  <c r="O3466" i="1"/>
  <c r="N3467" i="1"/>
  <c r="O3467" i="1"/>
  <c r="N3468" i="1"/>
  <c r="O3468" i="1"/>
  <c r="N3469" i="1"/>
  <c r="O3469" i="1"/>
  <c r="N3470" i="1"/>
  <c r="O3470" i="1"/>
  <c r="N3471" i="1"/>
  <c r="O3471" i="1"/>
  <c r="N3472" i="1"/>
  <c r="O3472" i="1"/>
  <c r="N3473" i="1"/>
  <c r="O3473" i="1"/>
  <c r="N3474" i="1"/>
  <c r="O3474" i="1"/>
  <c r="N3475" i="1"/>
  <c r="O3475" i="1"/>
  <c r="N3476" i="1"/>
  <c r="O3476" i="1"/>
  <c r="N3477" i="1"/>
  <c r="O3477" i="1"/>
  <c r="N3478" i="1"/>
  <c r="O3478" i="1"/>
  <c r="N3479" i="1"/>
  <c r="O3479" i="1"/>
  <c r="N3480" i="1"/>
  <c r="O3480" i="1"/>
  <c r="N3481" i="1"/>
  <c r="O3481" i="1"/>
  <c r="N3482" i="1"/>
  <c r="O3482" i="1"/>
  <c r="N3483" i="1"/>
  <c r="O3483" i="1"/>
  <c r="N3484" i="1"/>
  <c r="O3484" i="1"/>
  <c r="N3485" i="1"/>
  <c r="O3485" i="1"/>
  <c r="N3486" i="1"/>
  <c r="O3486" i="1"/>
  <c r="N3487" i="1"/>
  <c r="O3487" i="1"/>
  <c r="N3488" i="1"/>
  <c r="O3488" i="1"/>
  <c r="N3489" i="1"/>
  <c r="O3489" i="1"/>
  <c r="N3490" i="1"/>
  <c r="O3490" i="1"/>
  <c r="N3491" i="1"/>
  <c r="O3491" i="1"/>
  <c r="N3492" i="1"/>
  <c r="O3492" i="1"/>
  <c r="N3493" i="1"/>
  <c r="O3493" i="1"/>
  <c r="N3494" i="1"/>
  <c r="O3494" i="1"/>
  <c r="N3495" i="1"/>
  <c r="O3495" i="1"/>
  <c r="N3496" i="1"/>
  <c r="O3496" i="1"/>
  <c r="N3497" i="1"/>
  <c r="O3497" i="1"/>
  <c r="N3498" i="1"/>
  <c r="O3498" i="1"/>
  <c r="N3499" i="1"/>
  <c r="O3499" i="1"/>
  <c r="N3500" i="1"/>
  <c r="O3500" i="1"/>
  <c r="N3501" i="1"/>
  <c r="O3501" i="1"/>
  <c r="N3502" i="1"/>
  <c r="O3502" i="1"/>
  <c r="N3503" i="1"/>
  <c r="O3503" i="1"/>
  <c r="N3504" i="1"/>
  <c r="O3504" i="1"/>
  <c r="N3505" i="1"/>
  <c r="O3505" i="1"/>
  <c r="N3506" i="1"/>
  <c r="O3506" i="1"/>
  <c r="N3507" i="1"/>
  <c r="O3507" i="1"/>
  <c r="N3508" i="1"/>
  <c r="O3508" i="1"/>
  <c r="N3509" i="1"/>
  <c r="O3509" i="1"/>
  <c r="N3510" i="1"/>
  <c r="O3510" i="1"/>
  <c r="N3511" i="1"/>
  <c r="O3511" i="1"/>
  <c r="N3512" i="1"/>
  <c r="O3512" i="1"/>
  <c r="N3513" i="1"/>
  <c r="O3513" i="1"/>
  <c r="N3514" i="1"/>
  <c r="O3514" i="1"/>
  <c r="N3515" i="1"/>
  <c r="O3515" i="1"/>
  <c r="N3516" i="1"/>
  <c r="O3516" i="1"/>
  <c r="N3517" i="1"/>
  <c r="O3517" i="1"/>
  <c r="N3518" i="1"/>
  <c r="O3518" i="1"/>
  <c r="N3519" i="1"/>
  <c r="O3519" i="1"/>
  <c r="N3520" i="1"/>
  <c r="O3520" i="1"/>
  <c r="N3521" i="1"/>
  <c r="O3521" i="1"/>
  <c r="N3522" i="1"/>
  <c r="O3522" i="1"/>
  <c r="N3523" i="1"/>
  <c r="O3523" i="1"/>
  <c r="N3524" i="1"/>
  <c r="O3524" i="1"/>
  <c r="N3525" i="1"/>
  <c r="O3525" i="1"/>
  <c r="N3526" i="1"/>
  <c r="O3526" i="1"/>
  <c r="N3527" i="1"/>
  <c r="O3527" i="1"/>
  <c r="N3528" i="1"/>
  <c r="O3528" i="1"/>
  <c r="N3529" i="1"/>
  <c r="O3529" i="1"/>
  <c r="N3530" i="1"/>
  <c r="O3530" i="1"/>
  <c r="N3531" i="1"/>
  <c r="O3531" i="1"/>
  <c r="N3532" i="1"/>
  <c r="O3532" i="1"/>
  <c r="N3533" i="1"/>
  <c r="O3533" i="1"/>
  <c r="N3534" i="1"/>
  <c r="O3534" i="1"/>
  <c r="N3535" i="1"/>
  <c r="O3535" i="1"/>
  <c r="N3536" i="1"/>
  <c r="O3536" i="1"/>
  <c r="N3537" i="1"/>
  <c r="O3537" i="1"/>
  <c r="N3538" i="1"/>
  <c r="O3538" i="1"/>
  <c r="N3539" i="1"/>
  <c r="O3539" i="1"/>
  <c r="N3540" i="1"/>
  <c r="O3540" i="1"/>
  <c r="N3541" i="1"/>
  <c r="O3541" i="1"/>
  <c r="N3542" i="1"/>
  <c r="O3542" i="1"/>
  <c r="N3543" i="1"/>
  <c r="O3543" i="1"/>
  <c r="N3544" i="1"/>
  <c r="O3544" i="1"/>
  <c r="N3545" i="1"/>
  <c r="O3545" i="1"/>
  <c r="N3546" i="1"/>
  <c r="O3546" i="1"/>
  <c r="N3547" i="1"/>
  <c r="O3547" i="1"/>
  <c r="N3548" i="1"/>
  <c r="O3548" i="1"/>
  <c r="N3549" i="1"/>
  <c r="O3549" i="1"/>
  <c r="N3550" i="1"/>
  <c r="O3550" i="1"/>
  <c r="N3551" i="1"/>
  <c r="O3551" i="1"/>
  <c r="N3552" i="1"/>
  <c r="O3552" i="1"/>
  <c r="N3553" i="1"/>
  <c r="O3553" i="1"/>
  <c r="N3554" i="1"/>
  <c r="O3554" i="1"/>
  <c r="N3555" i="1"/>
  <c r="O3555" i="1"/>
  <c r="N3556" i="1"/>
  <c r="O3556" i="1"/>
  <c r="N3557" i="1"/>
  <c r="O3557" i="1"/>
  <c r="N3558" i="1"/>
  <c r="O3558" i="1"/>
  <c r="N3559" i="1"/>
  <c r="O3559" i="1"/>
  <c r="N3560" i="1"/>
  <c r="O3560" i="1"/>
  <c r="N3561" i="1"/>
  <c r="O3561" i="1"/>
  <c r="N3562" i="1"/>
  <c r="O3562" i="1"/>
  <c r="N3563" i="1"/>
  <c r="O3563" i="1"/>
  <c r="N3564" i="1"/>
  <c r="O3564" i="1"/>
  <c r="N3565" i="1"/>
  <c r="O3565" i="1"/>
  <c r="N3566" i="1"/>
  <c r="O3566" i="1"/>
  <c r="N3567" i="1"/>
  <c r="O3567" i="1"/>
  <c r="N3568" i="1"/>
  <c r="O3568" i="1"/>
  <c r="N3569" i="1"/>
  <c r="O3569" i="1"/>
  <c r="N3570" i="1"/>
  <c r="O3570" i="1"/>
  <c r="N3571" i="1"/>
  <c r="O3571" i="1"/>
  <c r="N3572" i="1"/>
  <c r="O3572" i="1"/>
  <c r="N3573" i="1"/>
  <c r="O3573" i="1"/>
  <c r="N3574" i="1"/>
  <c r="O3574" i="1"/>
  <c r="N3575" i="1"/>
  <c r="O3575" i="1"/>
  <c r="N3576" i="1"/>
  <c r="O3576" i="1"/>
  <c r="N3577" i="1"/>
  <c r="O3577" i="1"/>
  <c r="N3578" i="1"/>
  <c r="O3578" i="1"/>
  <c r="N3579" i="1"/>
  <c r="O3579" i="1"/>
  <c r="N3580" i="1"/>
  <c r="O3580" i="1"/>
  <c r="N3581" i="1"/>
  <c r="O3581" i="1"/>
  <c r="N3582" i="1"/>
  <c r="O3582" i="1"/>
  <c r="N3583" i="1"/>
  <c r="O3583" i="1"/>
  <c r="N3584" i="1"/>
  <c r="O3584" i="1"/>
  <c r="N3585" i="1"/>
  <c r="O3585" i="1"/>
  <c r="N3586" i="1"/>
  <c r="O3586" i="1"/>
  <c r="N3587" i="1"/>
  <c r="O3587" i="1"/>
  <c r="N3588" i="1"/>
  <c r="O3588" i="1"/>
  <c r="N3589" i="1"/>
  <c r="O3589" i="1"/>
  <c r="N3590" i="1"/>
  <c r="O3590" i="1"/>
  <c r="N3591" i="1"/>
  <c r="O3591" i="1"/>
  <c r="N3592" i="1"/>
  <c r="O3592" i="1"/>
  <c r="N3593" i="1"/>
  <c r="O3593" i="1"/>
  <c r="N3594" i="1"/>
  <c r="O3594" i="1"/>
  <c r="N3595" i="1"/>
  <c r="O3595" i="1"/>
  <c r="N3596" i="1"/>
  <c r="O3596" i="1"/>
  <c r="N3597" i="1"/>
  <c r="O3597" i="1"/>
  <c r="N3598" i="1"/>
  <c r="O3598" i="1"/>
  <c r="N3599" i="1"/>
  <c r="O3599" i="1"/>
  <c r="N3600" i="1"/>
  <c r="O3600" i="1"/>
  <c r="N3601" i="1"/>
  <c r="O3601" i="1"/>
  <c r="N3602" i="1"/>
  <c r="O3602" i="1"/>
  <c r="N3603" i="1"/>
  <c r="O3603" i="1"/>
  <c r="N3604" i="1"/>
  <c r="O3604" i="1"/>
  <c r="N3605" i="1"/>
  <c r="O3605" i="1"/>
  <c r="N3606" i="1"/>
  <c r="O3606" i="1"/>
  <c r="N3607" i="1"/>
  <c r="O3607" i="1"/>
  <c r="N3608" i="1"/>
  <c r="O3608" i="1"/>
  <c r="N3609" i="1"/>
  <c r="O3609" i="1"/>
  <c r="N3610" i="1"/>
  <c r="O3610" i="1"/>
  <c r="N3611" i="1"/>
  <c r="O3611" i="1"/>
  <c r="N3612" i="1"/>
  <c r="O3612" i="1"/>
  <c r="N3613" i="1"/>
  <c r="O3613" i="1"/>
  <c r="N3614" i="1"/>
  <c r="O3614" i="1"/>
  <c r="N3615" i="1"/>
  <c r="O3615" i="1"/>
  <c r="N3616" i="1"/>
  <c r="O3616" i="1"/>
  <c r="N3617" i="1"/>
  <c r="O3617" i="1"/>
  <c r="N3618" i="1"/>
  <c r="O3618" i="1"/>
  <c r="N3619" i="1"/>
  <c r="O3619" i="1"/>
  <c r="N3620" i="1"/>
  <c r="O3620" i="1"/>
  <c r="N3621" i="1"/>
  <c r="O3621" i="1"/>
  <c r="N3622" i="1"/>
  <c r="O3622" i="1"/>
  <c r="N3623" i="1"/>
  <c r="O3623" i="1"/>
  <c r="N3624" i="1"/>
  <c r="O3624" i="1"/>
  <c r="N3625" i="1"/>
  <c r="O3625" i="1"/>
  <c r="N3626" i="1"/>
  <c r="O3626" i="1"/>
  <c r="N3627" i="1"/>
  <c r="O3627" i="1"/>
  <c r="N3628" i="1"/>
  <c r="O3628" i="1"/>
  <c r="N3629" i="1"/>
  <c r="O3629" i="1"/>
  <c r="N3630" i="1"/>
  <c r="O3630" i="1"/>
  <c r="N3631" i="1"/>
  <c r="O3631" i="1"/>
  <c r="N3632" i="1"/>
  <c r="O3632" i="1"/>
  <c r="N3633" i="1"/>
  <c r="O3633" i="1"/>
  <c r="N3634" i="1"/>
  <c r="O3634" i="1"/>
  <c r="N3635" i="1"/>
  <c r="O3635" i="1"/>
  <c r="N3636" i="1"/>
  <c r="O3636" i="1"/>
  <c r="N3637" i="1"/>
  <c r="O3637" i="1"/>
  <c r="N3638" i="1"/>
  <c r="O3638" i="1"/>
  <c r="N3639" i="1"/>
  <c r="O3639" i="1"/>
  <c r="N3640" i="1"/>
  <c r="O3640" i="1"/>
  <c r="N3641" i="1"/>
  <c r="O3641" i="1"/>
  <c r="N3642" i="1"/>
  <c r="O3642" i="1"/>
  <c r="N3643" i="1"/>
  <c r="O3643" i="1"/>
  <c r="N3644" i="1"/>
  <c r="O3644" i="1"/>
  <c r="N3645" i="1"/>
  <c r="O3645" i="1"/>
  <c r="N3646" i="1"/>
  <c r="O3646" i="1"/>
  <c r="N3647" i="1"/>
  <c r="O3647" i="1"/>
  <c r="N3648" i="1"/>
  <c r="O3648" i="1"/>
  <c r="N3649" i="1"/>
  <c r="O3649" i="1"/>
  <c r="N3650" i="1"/>
  <c r="O3650" i="1"/>
  <c r="N3651" i="1"/>
  <c r="O3651" i="1"/>
  <c r="N3652" i="1"/>
  <c r="O3652" i="1"/>
  <c r="N3653" i="1"/>
  <c r="O3653" i="1"/>
  <c r="N3654" i="1"/>
  <c r="O3654" i="1"/>
  <c r="N3655" i="1"/>
  <c r="O3655" i="1"/>
  <c r="N3656" i="1"/>
  <c r="O3656" i="1"/>
  <c r="N3657" i="1"/>
  <c r="O3657" i="1"/>
  <c r="N3658" i="1"/>
  <c r="O3658" i="1"/>
  <c r="N3659" i="1"/>
  <c r="O3659" i="1"/>
  <c r="N3660" i="1"/>
  <c r="O3660" i="1"/>
  <c r="N3661" i="1"/>
  <c r="O3661" i="1"/>
  <c r="N3662" i="1"/>
  <c r="O3662" i="1"/>
  <c r="N3663" i="1"/>
  <c r="O3663" i="1"/>
  <c r="N3664" i="1"/>
  <c r="O3664" i="1"/>
  <c r="N3665" i="1"/>
  <c r="O3665" i="1"/>
  <c r="N3666" i="1"/>
  <c r="O3666" i="1"/>
  <c r="N3667" i="1"/>
  <c r="O3667" i="1"/>
  <c r="N3668" i="1"/>
  <c r="O3668" i="1"/>
  <c r="N3669" i="1"/>
  <c r="O3669" i="1"/>
  <c r="N3670" i="1"/>
  <c r="O3670" i="1"/>
  <c r="N3671" i="1"/>
  <c r="O3671" i="1"/>
  <c r="N3672" i="1"/>
  <c r="O3672" i="1"/>
  <c r="N3673" i="1"/>
  <c r="O3673" i="1"/>
  <c r="N3674" i="1"/>
  <c r="O3674" i="1"/>
  <c r="N3675" i="1"/>
  <c r="O3675" i="1"/>
  <c r="N3676" i="1"/>
  <c r="O3676" i="1"/>
  <c r="N3677" i="1"/>
  <c r="O3677" i="1"/>
  <c r="N3678" i="1"/>
  <c r="O3678" i="1"/>
  <c r="N3679" i="1"/>
  <c r="O3679" i="1"/>
  <c r="N3680" i="1"/>
  <c r="O3680" i="1"/>
  <c r="N3681" i="1"/>
  <c r="O3681" i="1"/>
  <c r="N3682" i="1"/>
  <c r="O3682" i="1"/>
  <c r="N3683" i="1"/>
  <c r="O3683" i="1"/>
  <c r="N3684" i="1"/>
  <c r="O3684" i="1"/>
  <c r="N3685" i="1"/>
  <c r="O3685" i="1"/>
  <c r="N3686" i="1"/>
  <c r="O3686" i="1"/>
  <c r="N3687" i="1"/>
  <c r="O3687" i="1"/>
  <c r="N3688" i="1"/>
  <c r="O3688" i="1"/>
  <c r="N3689" i="1"/>
  <c r="O3689" i="1"/>
  <c r="N3690" i="1"/>
  <c r="O3690" i="1"/>
  <c r="N3691" i="1"/>
  <c r="O3691" i="1"/>
  <c r="N3692" i="1"/>
  <c r="O3692" i="1"/>
  <c r="N3693" i="1"/>
  <c r="O3693" i="1"/>
  <c r="N3694" i="1"/>
  <c r="O3694" i="1"/>
  <c r="N3695" i="1"/>
  <c r="O3695" i="1"/>
  <c r="N3696" i="1"/>
  <c r="O3696" i="1"/>
  <c r="N3697" i="1"/>
  <c r="O3697" i="1"/>
  <c r="N3698" i="1"/>
  <c r="O3698" i="1"/>
  <c r="N3699" i="1"/>
  <c r="O3699" i="1"/>
  <c r="N3700" i="1"/>
  <c r="O3700" i="1"/>
  <c r="N3701" i="1"/>
  <c r="O3701" i="1"/>
  <c r="N3702" i="1"/>
  <c r="O3702" i="1"/>
  <c r="N3703" i="1"/>
  <c r="O3703" i="1"/>
  <c r="N3704" i="1"/>
  <c r="O3704" i="1"/>
  <c r="N3705" i="1"/>
  <c r="O3705" i="1"/>
  <c r="N3706" i="1"/>
  <c r="O3706" i="1"/>
  <c r="N3707" i="1"/>
  <c r="O3707" i="1"/>
  <c r="N3708" i="1"/>
  <c r="O3708" i="1"/>
  <c r="N3709" i="1"/>
  <c r="O3709" i="1"/>
  <c r="N3710" i="1"/>
  <c r="O3710" i="1"/>
  <c r="N3711" i="1"/>
  <c r="O3711" i="1"/>
  <c r="N3712" i="1"/>
  <c r="O3712" i="1"/>
  <c r="N3713" i="1"/>
  <c r="O3713" i="1"/>
  <c r="N3714" i="1"/>
  <c r="O3714" i="1"/>
  <c r="N3715" i="1"/>
  <c r="O3715" i="1"/>
  <c r="N3716" i="1"/>
  <c r="O3716" i="1"/>
  <c r="N3717" i="1"/>
  <c r="O3717" i="1"/>
  <c r="N3718" i="1"/>
  <c r="O3718" i="1"/>
  <c r="N3719" i="1"/>
  <c r="O3719" i="1"/>
  <c r="N3720" i="1"/>
  <c r="O3720" i="1"/>
  <c r="N3721" i="1"/>
  <c r="O3721" i="1"/>
  <c r="N3722" i="1"/>
  <c r="O3722" i="1"/>
  <c r="N3723" i="1"/>
  <c r="O3723" i="1"/>
  <c r="N3724" i="1"/>
  <c r="O3724" i="1"/>
  <c r="N3725" i="1"/>
  <c r="O3725" i="1"/>
  <c r="N3726" i="1"/>
  <c r="O3726" i="1"/>
  <c r="N3727" i="1"/>
  <c r="O3727" i="1"/>
  <c r="N3728" i="1"/>
  <c r="O3728" i="1"/>
  <c r="N3729" i="1"/>
  <c r="O3729" i="1"/>
  <c r="N3730" i="1"/>
  <c r="O3730" i="1"/>
  <c r="N3731" i="1"/>
  <c r="O3731" i="1"/>
  <c r="N3732" i="1"/>
  <c r="O3732" i="1"/>
  <c r="N3733" i="1"/>
  <c r="O3733" i="1"/>
  <c r="N3734" i="1"/>
  <c r="O3734" i="1"/>
  <c r="N3735" i="1"/>
  <c r="O3735" i="1"/>
  <c r="N3736" i="1"/>
  <c r="O3736" i="1"/>
  <c r="N3737" i="1"/>
  <c r="O3737" i="1"/>
  <c r="N3738" i="1"/>
  <c r="O3738" i="1"/>
  <c r="N3739" i="1"/>
  <c r="O3739" i="1"/>
  <c r="N3740" i="1"/>
  <c r="O3740" i="1"/>
  <c r="N3741" i="1"/>
  <c r="O3741" i="1"/>
  <c r="N3742" i="1"/>
  <c r="O3742" i="1"/>
  <c r="N3743" i="1"/>
  <c r="O3743" i="1"/>
  <c r="N3744" i="1"/>
  <c r="O3744" i="1"/>
  <c r="N3745" i="1"/>
  <c r="O3745" i="1"/>
  <c r="N3746" i="1"/>
  <c r="O3746" i="1"/>
  <c r="N3747" i="1"/>
  <c r="O3747" i="1"/>
  <c r="N3748" i="1"/>
  <c r="O3748" i="1"/>
  <c r="N3749" i="1"/>
  <c r="O3749" i="1"/>
  <c r="N3750" i="1"/>
  <c r="O3750" i="1"/>
  <c r="N3751" i="1"/>
  <c r="O3751" i="1"/>
  <c r="N3752" i="1"/>
  <c r="O3752" i="1"/>
  <c r="N3753" i="1"/>
  <c r="O3753" i="1"/>
  <c r="N3754" i="1"/>
  <c r="O3754" i="1"/>
  <c r="N3755" i="1"/>
  <c r="O3755" i="1"/>
  <c r="N3756" i="1"/>
  <c r="O3756" i="1"/>
  <c r="N3757" i="1"/>
  <c r="O3757" i="1"/>
  <c r="N3758" i="1"/>
  <c r="O3758" i="1"/>
  <c r="N3759" i="1"/>
  <c r="O3759" i="1"/>
  <c r="N3760" i="1"/>
  <c r="O3760" i="1"/>
  <c r="N3761" i="1"/>
  <c r="O3761" i="1"/>
  <c r="N3762" i="1"/>
  <c r="O3762" i="1"/>
  <c r="N3763" i="1"/>
  <c r="O3763" i="1"/>
  <c r="N3764" i="1"/>
  <c r="O3764" i="1"/>
  <c r="N3765" i="1"/>
  <c r="O3765" i="1"/>
  <c r="N3766" i="1"/>
  <c r="O3766" i="1"/>
  <c r="N3767" i="1"/>
  <c r="O3767" i="1"/>
  <c r="N3768" i="1"/>
  <c r="O3768" i="1"/>
  <c r="N3769" i="1"/>
  <c r="O3769" i="1"/>
  <c r="N3770" i="1"/>
  <c r="O3770" i="1"/>
  <c r="N3771" i="1"/>
  <c r="O3771" i="1"/>
  <c r="N3772" i="1"/>
  <c r="O3772" i="1"/>
  <c r="N3773" i="1"/>
  <c r="O3773" i="1"/>
  <c r="N3774" i="1"/>
  <c r="O3774" i="1"/>
  <c r="N3775" i="1"/>
  <c r="O3775" i="1"/>
  <c r="N3776" i="1"/>
  <c r="O3776" i="1"/>
  <c r="N3777" i="1"/>
  <c r="O3777" i="1"/>
  <c r="N3778" i="1"/>
  <c r="O3778" i="1"/>
  <c r="N3779" i="1"/>
  <c r="O3779" i="1"/>
  <c r="N3780" i="1"/>
  <c r="O3780" i="1"/>
  <c r="N3781" i="1"/>
  <c r="O3781" i="1"/>
  <c r="N3782" i="1"/>
  <c r="O3782" i="1"/>
  <c r="N3783" i="1"/>
  <c r="O3783" i="1"/>
  <c r="N3784" i="1"/>
  <c r="O3784" i="1"/>
  <c r="N3785" i="1"/>
  <c r="O3785" i="1"/>
  <c r="N3786" i="1"/>
  <c r="O3786" i="1"/>
  <c r="N3787" i="1"/>
  <c r="O3787" i="1"/>
  <c r="N3788" i="1"/>
  <c r="O3788" i="1"/>
  <c r="N3789" i="1"/>
  <c r="O3789" i="1"/>
  <c r="N3790" i="1"/>
  <c r="O3790" i="1"/>
  <c r="N3791" i="1"/>
  <c r="O3791" i="1"/>
  <c r="N3792" i="1"/>
  <c r="O3792" i="1"/>
  <c r="N3793" i="1"/>
  <c r="O3793" i="1"/>
  <c r="N3794" i="1"/>
  <c r="O3794" i="1"/>
  <c r="N3795" i="1"/>
  <c r="O3795" i="1"/>
  <c r="N3796" i="1"/>
  <c r="O3796" i="1"/>
  <c r="N3797" i="1"/>
  <c r="O3797" i="1"/>
  <c r="N3798" i="1"/>
  <c r="O3798" i="1"/>
  <c r="N3799" i="1"/>
  <c r="O3799" i="1"/>
  <c r="N3800" i="1"/>
  <c r="O3800" i="1"/>
  <c r="N3801" i="1"/>
  <c r="O3801" i="1"/>
  <c r="N3802" i="1"/>
  <c r="O3802" i="1"/>
  <c r="N3803" i="1"/>
  <c r="O3803" i="1"/>
  <c r="N3804" i="1"/>
  <c r="O3804" i="1"/>
  <c r="N3805" i="1"/>
  <c r="O3805" i="1"/>
  <c r="N3806" i="1"/>
  <c r="O3806" i="1"/>
  <c r="N3807" i="1"/>
  <c r="O3807" i="1"/>
  <c r="N3808" i="1"/>
  <c r="O3808" i="1"/>
  <c r="N3809" i="1"/>
  <c r="O3809" i="1"/>
  <c r="N3810" i="1"/>
  <c r="O3810" i="1"/>
  <c r="N3811" i="1"/>
  <c r="O3811" i="1"/>
  <c r="N3812" i="1"/>
  <c r="O3812" i="1"/>
  <c r="N3813" i="1"/>
  <c r="O3813" i="1"/>
  <c r="N3814" i="1"/>
  <c r="O3814" i="1"/>
  <c r="N3815" i="1"/>
  <c r="O3815" i="1"/>
  <c r="N3816" i="1"/>
  <c r="O3816" i="1"/>
  <c r="N3817" i="1"/>
  <c r="O3817" i="1"/>
  <c r="N3818" i="1"/>
  <c r="O3818" i="1"/>
  <c r="N3819" i="1"/>
  <c r="O3819" i="1"/>
  <c r="N3820" i="1"/>
  <c r="O3820" i="1"/>
  <c r="N3821" i="1"/>
  <c r="O3821" i="1"/>
  <c r="N3822" i="1"/>
  <c r="O3822" i="1"/>
  <c r="N3823" i="1"/>
  <c r="O3823" i="1"/>
  <c r="N3824" i="1"/>
  <c r="O3824" i="1"/>
  <c r="N3825" i="1"/>
  <c r="O3825" i="1"/>
  <c r="N3826" i="1"/>
  <c r="O3826" i="1"/>
  <c r="N3827" i="1"/>
  <c r="O3827" i="1"/>
  <c r="N3828" i="1"/>
  <c r="O3828" i="1"/>
  <c r="N3829" i="1"/>
  <c r="O3829" i="1"/>
  <c r="N3830" i="1"/>
  <c r="O3830" i="1"/>
  <c r="N3831" i="1"/>
  <c r="O3831" i="1"/>
  <c r="N3832" i="1"/>
  <c r="O3832" i="1"/>
  <c r="N3833" i="1"/>
  <c r="O3833" i="1"/>
  <c r="N3834" i="1"/>
  <c r="O3834" i="1"/>
  <c r="N3835" i="1"/>
  <c r="O3835" i="1"/>
  <c r="N3836" i="1"/>
  <c r="O3836" i="1"/>
  <c r="N3837" i="1"/>
  <c r="O3837" i="1"/>
  <c r="N3838" i="1"/>
  <c r="O3838" i="1"/>
  <c r="N3839" i="1"/>
  <c r="O3839" i="1"/>
  <c r="N3840" i="1"/>
  <c r="O3840" i="1"/>
  <c r="N3841" i="1"/>
  <c r="O3841" i="1"/>
  <c r="N3842" i="1"/>
  <c r="O3842" i="1"/>
  <c r="N3843" i="1"/>
  <c r="O3843" i="1"/>
  <c r="N3844" i="1"/>
  <c r="O3844" i="1"/>
  <c r="N3845" i="1"/>
  <c r="O3845" i="1"/>
  <c r="N3846" i="1"/>
  <c r="O3846" i="1"/>
  <c r="N3847" i="1"/>
  <c r="O3847" i="1"/>
  <c r="N3848" i="1"/>
  <c r="O3848" i="1"/>
  <c r="N3849" i="1"/>
  <c r="O3849" i="1"/>
  <c r="N3850" i="1"/>
  <c r="O3850" i="1"/>
  <c r="N3851" i="1"/>
  <c r="O3851" i="1"/>
  <c r="N3852" i="1"/>
  <c r="O3852" i="1"/>
  <c r="N3853" i="1"/>
  <c r="O3853" i="1"/>
  <c r="N3854" i="1"/>
  <c r="O3854" i="1"/>
  <c r="N3855" i="1"/>
  <c r="O3855" i="1"/>
  <c r="N3856" i="1"/>
  <c r="O3856" i="1"/>
  <c r="N3857" i="1"/>
  <c r="O3857" i="1"/>
  <c r="N3858" i="1"/>
  <c r="O3858" i="1"/>
  <c r="N3859" i="1"/>
  <c r="O3859" i="1"/>
  <c r="N3860" i="1"/>
  <c r="O3860" i="1"/>
  <c r="N3861" i="1"/>
  <c r="O3861" i="1"/>
  <c r="N3862" i="1"/>
  <c r="O3862" i="1"/>
  <c r="N3863" i="1"/>
  <c r="O3863" i="1"/>
  <c r="N3864" i="1"/>
  <c r="O3864" i="1"/>
  <c r="N3865" i="1"/>
  <c r="O3865" i="1"/>
  <c r="N3866" i="1"/>
  <c r="O3866" i="1"/>
  <c r="N3867" i="1"/>
  <c r="O3867" i="1"/>
  <c r="N3868" i="1"/>
  <c r="O3868" i="1"/>
  <c r="N3869" i="1"/>
  <c r="O3869" i="1"/>
  <c r="N3870" i="1"/>
  <c r="O3870" i="1"/>
  <c r="N3871" i="1"/>
  <c r="O3871" i="1"/>
  <c r="N3872" i="1"/>
  <c r="O3872" i="1"/>
  <c r="N3873" i="1"/>
  <c r="O3873" i="1"/>
  <c r="N3874" i="1"/>
  <c r="O3874" i="1"/>
  <c r="N3875" i="1"/>
  <c r="O3875" i="1"/>
  <c r="N3876" i="1"/>
  <c r="O3876" i="1"/>
  <c r="N3877" i="1"/>
  <c r="O3877" i="1"/>
  <c r="N3878" i="1"/>
  <c r="O3878" i="1"/>
  <c r="N3879" i="1"/>
  <c r="O3879" i="1"/>
  <c r="N3880" i="1"/>
  <c r="O3880" i="1"/>
  <c r="N3881" i="1"/>
  <c r="O3881" i="1"/>
  <c r="N3882" i="1"/>
  <c r="O3882" i="1"/>
  <c r="N3883" i="1"/>
  <c r="O3883" i="1"/>
  <c r="N3884" i="1"/>
  <c r="O3884" i="1"/>
  <c r="N3885" i="1"/>
  <c r="O3885" i="1"/>
  <c r="N3886" i="1"/>
  <c r="O3886" i="1"/>
  <c r="N3887" i="1"/>
  <c r="O3887" i="1"/>
  <c r="N3888" i="1"/>
  <c r="O3888" i="1"/>
  <c r="N3889" i="1"/>
  <c r="O3889" i="1"/>
  <c r="N3890" i="1"/>
  <c r="O3890" i="1"/>
  <c r="N3891" i="1"/>
  <c r="O3891" i="1"/>
  <c r="N3892" i="1"/>
  <c r="O3892" i="1"/>
  <c r="N3893" i="1"/>
  <c r="O3893" i="1"/>
  <c r="N3894" i="1"/>
  <c r="O3894" i="1"/>
  <c r="N3895" i="1"/>
  <c r="O3895" i="1"/>
  <c r="N3896" i="1"/>
  <c r="O3896" i="1"/>
  <c r="N3897" i="1"/>
  <c r="O3897" i="1"/>
  <c r="N3898" i="1"/>
  <c r="O3898" i="1"/>
  <c r="N3899" i="1"/>
  <c r="O3899" i="1"/>
  <c r="N3900" i="1"/>
  <c r="O3900" i="1"/>
  <c r="N3901" i="1"/>
  <c r="O3901" i="1"/>
  <c r="N3902" i="1"/>
  <c r="O3902" i="1"/>
  <c r="N3903" i="1"/>
  <c r="O3903" i="1"/>
  <c r="N3904" i="1"/>
  <c r="O3904" i="1"/>
  <c r="N3905" i="1"/>
  <c r="O3905" i="1"/>
  <c r="N3906" i="1"/>
  <c r="O3906" i="1"/>
  <c r="N3907" i="1"/>
  <c r="O3907" i="1"/>
  <c r="N3908" i="1"/>
  <c r="O3908" i="1"/>
  <c r="N3909" i="1"/>
  <c r="O3909" i="1"/>
  <c r="N3910" i="1"/>
  <c r="O3910" i="1"/>
  <c r="N3911" i="1"/>
  <c r="O3911" i="1"/>
  <c r="N3912" i="1"/>
  <c r="O3912" i="1"/>
  <c r="N3913" i="1"/>
  <c r="O3913" i="1"/>
  <c r="N3914" i="1"/>
  <c r="O3914" i="1"/>
  <c r="N3915" i="1"/>
  <c r="O3915" i="1"/>
  <c r="N3916" i="1"/>
  <c r="O3916" i="1"/>
  <c r="N3917" i="1"/>
  <c r="O3917" i="1"/>
  <c r="N3918" i="1"/>
  <c r="O3918" i="1"/>
  <c r="N3919" i="1"/>
  <c r="O3919" i="1"/>
  <c r="N3920" i="1"/>
  <c r="O3920" i="1"/>
  <c r="N3921" i="1"/>
  <c r="O3921" i="1"/>
  <c r="N3922" i="1"/>
  <c r="O3922" i="1"/>
  <c r="N3923" i="1"/>
  <c r="O3923" i="1"/>
  <c r="N3924" i="1"/>
  <c r="O3924" i="1"/>
  <c r="N3925" i="1"/>
  <c r="O3925" i="1"/>
  <c r="N3926" i="1"/>
  <c r="O3926" i="1"/>
  <c r="N3927" i="1"/>
  <c r="O3927" i="1"/>
  <c r="N3928" i="1"/>
  <c r="O3928" i="1"/>
  <c r="N3929" i="1"/>
  <c r="O3929" i="1"/>
  <c r="N3930" i="1"/>
  <c r="O3930" i="1"/>
  <c r="N3931" i="1"/>
  <c r="O3931" i="1"/>
  <c r="N3932" i="1"/>
  <c r="O3932" i="1"/>
  <c r="N3933" i="1"/>
  <c r="O3933" i="1"/>
  <c r="N3934" i="1"/>
  <c r="O3934" i="1"/>
  <c r="N3935" i="1"/>
  <c r="O3935" i="1"/>
  <c r="N3936" i="1"/>
  <c r="O3936" i="1"/>
  <c r="N3937" i="1"/>
  <c r="O3937" i="1"/>
  <c r="N3938" i="1"/>
  <c r="O3938" i="1"/>
  <c r="N3939" i="1"/>
  <c r="O3939" i="1"/>
  <c r="N3940" i="1"/>
  <c r="O3940" i="1"/>
  <c r="N3941" i="1"/>
  <c r="O3941" i="1"/>
  <c r="N3942" i="1"/>
  <c r="O3942" i="1"/>
  <c r="N3943" i="1"/>
  <c r="O3943" i="1"/>
  <c r="N3944" i="1"/>
  <c r="O3944" i="1"/>
  <c r="N3945" i="1"/>
  <c r="O3945" i="1"/>
  <c r="N3946" i="1"/>
  <c r="O3946" i="1"/>
  <c r="N3947" i="1"/>
  <c r="O3947" i="1"/>
  <c r="N3948" i="1"/>
  <c r="O3948" i="1"/>
  <c r="N3949" i="1"/>
  <c r="O3949" i="1"/>
  <c r="N3950" i="1"/>
  <c r="O3950" i="1"/>
  <c r="N3951" i="1"/>
  <c r="O3951" i="1"/>
  <c r="N3952" i="1"/>
  <c r="O3952" i="1"/>
  <c r="N3953" i="1"/>
  <c r="O3953" i="1"/>
  <c r="N3954" i="1"/>
  <c r="O3954" i="1"/>
  <c r="N3955" i="1"/>
  <c r="O3955" i="1"/>
  <c r="N3956" i="1"/>
  <c r="O3956" i="1"/>
  <c r="N3957" i="1"/>
  <c r="O3957" i="1"/>
  <c r="N3958" i="1"/>
  <c r="O3958" i="1"/>
  <c r="N3959" i="1"/>
  <c r="O3959" i="1"/>
  <c r="N3960" i="1"/>
  <c r="O3960" i="1"/>
  <c r="N3961" i="1"/>
  <c r="O3961" i="1"/>
  <c r="N3962" i="1"/>
  <c r="O3962" i="1"/>
  <c r="N3963" i="1"/>
  <c r="O3963" i="1"/>
  <c r="N3964" i="1"/>
  <c r="O3964" i="1"/>
  <c r="N3965" i="1"/>
  <c r="O3965" i="1"/>
  <c r="N3966" i="1"/>
  <c r="O3966" i="1"/>
  <c r="N3967" i="1"/>
  <c r="O3967" i="1"/>
  <c r="N3968" i="1"/>
  <c r="O3968" i="1"/>
  <c r="N3969" i="1"/>
  <c r="O3969" i="1"/>
  <c r="N3970" i="1"/>
  <c r="O3970" i="1"/>
  <c r="N3971" i="1"/>
  <c r="O3971" i="1"/>
  <c r="N3972" i="1"/>
  <c r="O3972" i="1"/>
  <c r="N3973" i="1"/>
  <c r="O3973" i="1"/>
  <c r="N3974" i="1"/>
  <c r="O3974" i="1"/>
  <c r="N3975" i="1"/>
  <c r="O3975" i="1"/>
  <c r="N3976" i="1"/>
  <c r="O3976" i="1"/>
  <c r="N3977" i="1"/>
  <c r="O3977" i="1"/>
  <c r="N3978" i="1"/>
  <c r="O3978" i="1"/>
  <c r="N3979" i="1"/>
  <c r="O3979" i="1"/>
  <c r="N3980" i="1"/>
  <c r="O3980" i="1"/>
  <c r="N3981" i="1"/>
  <c r="O3981" i="1"/>
  <c r="N3982" i="1"/>
  <c r="O3982" i="1"/>
  <c r="N3983" i="1"/>
  <c r="O3983" i="1"/>
  <c r="N3984" i="1"/>
  <c r="O3984" i="1"/>
  <c r="N3985" i="1"/>
  <c r="O3985" i="1"/>
  <c r="N3986" i="1"/>
  <c r="O3986" i="1"/>
  <c r="N3987" i="1"/>
  <c r="O3987" i="1"/>
  <c r="N3988" i="1"/>
  <c r="O3988" i="1"/>
  <c r="N3989" i="1"/>
  <c r="O3989" i="1"/>
  <c r="N3990" i="1"/>
  <c r="O3990" i="1"/>
  <c r="N3991" i="1"/>
  <c r="O3991" i="1"/>
  <c r="N3992" i="1"/>
  <c r="O3992" i="1"/>
  <c r="N3993" i="1"/>
  <c r="O3993" i="1"/>
  <c r="N3994" i="1"/>
  <c r="O3994" i="1"/>
  <c r="N3995" i="1"/>
  <c r="O3995" i="1"/>
  <c r="N3996" i="1"/>
  <c r="O3996" i="1"/>
  <c r="N3997" i="1"/>
  <c r="O3997" i="1"/>
  <c r="N3998" i="1"/>
  <c r="O3998" i="1"/>
  <c r="N3999" i="1"/>
  <c r="O3999" i="1"/>
  <c r="N4000" i="1"/>
  <c r="O4000" i="1"/>
  <c r="N4001" i="1"/>
  <c r="O4001" i="1"/>
  <c r="N4002" i="1"/>
  <c r="O4002" i="1"/>
  <c r="N4003" i="1"/>
  <c r="O4003" i="1"/>
  <c r="N4004" i="1"/>
  <c r="O4004" i="1"/>
  <c r="N4005" i="1"/>
  <c r="O4005" i="1"/>
  <c r="N4006" i="1"/>
  <c r="O4006" i="1"/>
  <c r="N4007" i="1"/>
  <c r="O4007" i="1"/>
  <c r="N4008" i="1"/>
  <c r="O4008" i="1"/>
  <c r="N4009" i="1"/>
  <c r="O4009" i="1"/>
  <c r="N4010" i="1"/>
  <c r="O4010" i="1"/>
  <c r="N4011" i="1"/>
  <c r="O4011" i="1"/>
  <c r="N4012" i="1"/>
  <c r="O4012" i="1"/>
  <c r="N4013" i="1"/>
  <c r="O4013" i="1"/>
  <c r="N4014" i="1"/>
  <c r="O4014" i="1"/>
  <c r="N4015" i="1"/>
  <c r="O4015" i="1"/>
  <c r="N4016" i="1"/>
  <c r="O4016" i="1"/>
  <c r="N4017" i="1"/>
  <c r="O4017" i="1"/>
  <c r="N4018" i="1"/>
  <c r="O4018" i="1"/>
  <c r="N4019" i="1"/>
  <c r="O4019" i="1"/>
  <c r="N4020" i="1"/>
  <c r="O4020" i="1"/>
  <c r="N4021" i="1"/>
  <c r="O4021" i="1"/>
  <c r="N4022" i="1"/>
  <c r="O4022" i="1"/>
  <c r="N4023" i="1"/>
  <c r="O4023" i="1"/>
  <c r="N4024" i="1"/>
  <c r="O4024" i="1"/>
  <c r="N4025" i="1"/>
  <c r="O4025" i="1"/>
  <c r="N4026" i="1"/>
  <c r="O4026" i="1"/>
  <c r="N4027" i="1"/>
  <c r="O4027" i="1"/>
  <c r="N4028" i="1"/>
  <c r="O4028" i="1"/>
  <c r="N4029" i="1"/>
  <c r="O4029" i="1"/>
  <c r="N4030" i="1"/>
  <c r="O4030" i="1"/>
  <c r="N4031" i="1"/>
  <c r="O4031" i="1"/>
  <c r="N4032" i="1"/>
  <c r="O4032" i="1"/>
  <c r="N4033" i="1"/>
  <c r="O4033" i="1"/>
  <c r="N4034" i="1"/>
  <c r="O4034" i="1"/>
  <c r="N4035" i="1"/>
  <c r="O4035" i="1"/>
  <c r="N4036" i="1"/>
  <c r="O4036" i="1"/>
  <c r="N4037" i="1"/>
  <c r="O4037" i="1"/>
  <c r="N4038" i="1"/>
  <c r="O4038" i="1"/>
  <c r="N4039" i="1"/>
  <c r="O4039" i="1"/>
  <c r="N4040" i="1"/>
  <c r="O4040" i="1"/>
  <c r="N4041" i="1"/>
  <c r="O4041" i="1"/>
  <c r="N4042" i="1"/>
  <c r="O4042" i="1"/>
  <c r="N4043" i="1"/>
  <c r="O4043" i="1"/>
  <c r="N4044" i="1"/>
  <c r="O4044" i="1"/>
  <c r="N4045" i="1"/>
  <c r="O4045" i="1"/>
  <c r="N4046" i="1"/>
  <c r="O4046" i="1"/>
  <c r="N4047" i="1"/>
  <c r="O4047" i="1"/>
  <c r="N4048" i="1"/>
  <c r="O4048" i="1"/>
  <c r="N4049" i="1"/>
  <c r="O4049" i="1"/>
  <c r="N4050" i="1"/>
  <c r="O4050" i="1"/>
  <c r="N4051" i="1"/>
  <c r="O4051" i="1"/>
  <c r="N4052" i="1"/>
  <c r="O4052" i="1"/>
  <c r="N4053" i="1"/>
  <c r="O4053" i="1"/>
  <c r="N4054" i="1"/>
  <c r="O4054" i="1"/>
  <c r="N4055" i="1"/>
  <c r="O4055" i="1"/>
  <c r="N4056" i="1"/>
  <c r="O4056" i="1"/>
  <c r="N4057" i="1"/>
  <c r="O4057" i="1"/>
  <c r="N4058" i="1"/>
  <c r="O4058" i="1"/>
  <c r="N4059" i="1"/>
  <c r="O4059" i="1"/>
  <c r="N4060" i="1"/>
  <c r="O4060" i="1"/>
  <c r="N4061" i="1"/>
  <c r="O4061" i="1"/>
  <c r="N4062" i="1"/>
  <c r="O4062" i="1"/>
  <c r="N4063" i="1"/>
  <c r="O4063" i="1"/>
  <c r="N4064" i="1"/>
  <c r="O4064" i="1"/>
  <c r="N4065" i="1"/>
  <c r="O4065" i="1"/>
  <c r="N4066" i="1"/>
  <c r="O4066" i="1"/>
  <c r="N4067" i="1"/>
  <c r="O4067" i="1"/>
  <c r="N4068" i="1"/>
  <c r="O4068" i="1"/>
  <c r="N4069" i="1"/>
  <c r="O4069" i="1"/>
  <c r="N4070" i="1"/>
  <c r="O4070" i="1"/>
  <c r="N4071" i="1"/>
  <c r="O4071" i="1"/>
  <c r="N4072" i="1"/>
  <c r="O4072" i="1"/>
  <c r="N4073" i="1"/>
  <c r="O4073" i="1"/>
  <c r="N4074" i="1"/>
  <c r="O4074" i="1"/>
  <c r="N4075" i="1"/>
  <c r="O4075" i="1"/>
  <c r="N4076" i="1"/>
  <c r="O4076" i="1"/>
  <c r="N4077" i="1"/>
  <c r="O4077" i="1"/>
  <c r="N4078" i="1"/>
  <c r="O4078" i="1"/>
  <c r="N4079" i="1"/>
  <c r="O4079" i="1"/>
  <c r="N4080" i="1"/>
  <c r="O4080" i="1"/>
  <c r="N4081" i="1"/>
  <c r="O4081" i="1"/>
  <c r="N4082" i="1"/>
  <c r="O4082" i="1"/>
  <c r="N4083" i="1"/>
  <c r="O4083" i="1"/>
  <c r="N4084" i="1"/>
  <c r="O4084" i="1"/>
  <c r="N4085" i="1"/>
  <c r="O4085" i="1"/>
  <c r="N4086" i="1"/>
  <c r="O4086" i="1"/>
  <c r="N4087" i="1"/>
  <c r="O4087" i="1"/>
  <c r="N4088" i="1"/>
  <c r="O4088" i="1"/>
  <c r="N4089" i="1"/>
  <c r="O4089" i="1"/>
  <c r="N4090" i="1"/>
  <c r="O4090" i="1"/>
  <c r="N4091" i="1"/>
  <c r="O4091" i="1"/>
  <c r="N4092" i="1"/>
  <c r="O4092" i="1"/>
  <c r="N4093" i="1"/>
  <c r="O4093" i="1"/>
  <c r="N4094" i="1"/>
  <c r="O4094" i="1"/>
  <c r="N4095" i="1"/>
  <c r="O4095" i="1"/>
  <c r="N4096" i="1"/>
  <c r="O4096" i="1"/>
  <c r="N4097" i="1"/>
  <c r="O4097" i="1"/>
  <c r="N4098" i="1"/>
  <c r="O4098" i="1"/>
  <c r="N4099" i="1"/>
  <c r="O4099" i="1"/>
  <c r="N4100" i="1"/>
  <c r="O4100" i="1"/>
  <c r="N4101" i="1"/>
  <c r="O4101" i="1"/>
  <c r="N4102" i="1"/>
  <c r="O4102" i="1"/>
  <c r="N4103" i="1"/>
  <c r="O4103" i="1"/>
  <c r="N4104" i="1"/>
  <c r="O4104" i="1"/>
  <c r="N4105" i="1"/>
  <c r="O4105" i="1"/>
  <c r="N4106" i="1"/>
  <c r="O4106" i="1"/>
  <c r="N4107" i="1"/>
  <c r="O4107" i="1"/>
  <c r="N4108" i="1"/>
  <c r="O4108" i="1"/>
  <c r="N4109" i="1"/>
  <c r="O4109" i="1"/>
  <c r="N4110" i="1"/>
  <c r="O4110" i="1"/>
  <c r="N4111" i="1"/>
  <c r="O4111" i="1"/>
  <c r="N4112" i="1"/>
  <c r="O4112" i="1"/>
  <c r="N4113" i="1"/>
  <c r="O4113" i="1"/>
  <c r="N4114" i="1"/>
  <c r="O4114" i="1"/>
  <c r="N4115" i="1"/>
  <c r="O4115" i="1"/>
  <c r="N4116" i="1"/>
  <c r="O4116" i="1"/>
  <c r="N4117" i="1"/>
  <c r="O4117" i="1"/>
  <c r="N4118" i="1"/>
  <c r="O4118" i="1"/>
  <c r="N4119" i="1"/>
  <c r="O4119" i="1"/>
  <c r="N4120" i="1"/>
  <c r="O4120" i="1"/>
  <c r="N4121" i="1"/>
  <c r="O4121" i="1"/>
  <c r="N4122" i="1"/>
  <c r="O4122" i="1"/>
  <c r="N4123" i="1"/>
  <c r="O4123" i="1"/>
  <c r="N4124" i="1"/>
  <c r="O4124" i="1"/>
  <c r="N4125" i="1"/>
  <c r="O4125" i="1"/>
  <c r="N4126" i="1"/>
  <c r="O4126" i="1"/>
  <c r="N4127" i="1"/>
  <c r="O4127" i="1"/>
  <c r="N4128" i="1"/>
  <c r="O4128" i="1"/>
  <c r="N4129" i="1"/>
  <c r="O4129" i="1"/>
  <c r="N4130" i="1"/>
  <c r="O4130" i="1"/>
  <c r="N4131" i="1"/>
  <c r="O4131" i="1"/>
  <c r="N4132" i="1"/>
  <c r="O4132" i="1"/>
  <c r="N4133" i="1"/>
  <c r="O4133" i="1"/>
  <c r="N4134" i="1"/>
  <c r="O4134" i="1"/>
  <c r="N4135" i="1"/>
  <c r="O4135" i="1"/>
  <c r="N4136" i="1"/>
  <c r="O4136" i="1"/>
  <c r="N4137" i="1"/>
  <c r="O4137" i="1"/>
  <c r="N4138" i="1"/>
  <c r="O4138" i="1"/>
  <c r="N4139" i="1"/>
  <c r="O4139" i="1"/>
  <c r="N4140" i="1"/>
  <c r="O4140" i="1"/>
  <c r="N4141" i="1"/>
  <c r="O4141" i="1"/>
  <c r="N4142" i="1"/>
  <c r="O4142" i="1"/>
  <c r="N4143" i="1"/>
  <c r="O4143" i="1"/>
  <c r="N4144" i="1"/>
  <c r="O4144" i="1"/>
  <c r="N4145" i="1"/>
  <c r="O4145" i="1"/>
  <c r="N4146" i="1"/>
  <c r="O4146" i="1"/>
  <c r="N4147" i="1"/>
  <c r="O4147" i="1"/>
  <c r="N4148" i="1"/>
  <c r="O4148" i="1"/>
  <c r="N4149" i="1"/>
  <c r="O4149" i="1"/>
  <c r="N4150" i="1"/>
  <c r="O4150" i="1"/>
  <c r="N4151" i="1"/>
  <c r="O4151" i="1"/>
  <c r="N4152" i="1"/>
  <c r="O4152" i="1"/>
  <c r="N4153" i="1"/>
  <c r="O4153" i="1"/>
  <c r="N4154" i="1"/>
  <c r="O4154" i="1"/>
  <c r="N4155" i="1"/>
  <c r="O4155" i="1"/>
  <c r="N4156" i="1"/>
  <c r="O4156" i="1"/>
  <c r="N4157" i="1"/>
  <c r="O4157" i="1"/>
  <c r="N4158" i="1"/>
  <c r="O4158" i="1"/>
  <c r="N4159" i="1"/>
  <c r="O4159" i="1"/>
  <c r="N4160" i="1"/>
  <c r="O4160" i="1"/>
  <c r="N4161" i="1"/>
  <c r="O4161" i="1"/>
  <c r="N4162" i="1"/>
  <c r="O4162" i="1"/>
  <c r="N4163" i="1"/>
  <c r="O4163" i="1"/>
  <c r="N4164" i="1"/>
  <c r="O4164" i="1"/>
  <c r="N4165" i="1"/>
  <c r="O4165" i="1"/>
  <c r="N4166" i="1"/>
  <c r="O4166" i="1"/>
  <c r="N4167" i="1"/>
  <c r="O4167" i="1"/>
  <c r="N4168" i="1"/>
  <c r="O4168" i="1"/>
  <c r="N4169" i="1"/>
  <c r="O4169" i="1"/>
  <c r="N4170" i="1"/>
  <c r="O4170" i="1"/>
  <c r="N4171" i="1"/>
  <c r="O4171" i="1"/>
  <c r="N4172" i="1"/>
  <c r="O4172" i="1"/>
  <c r="N4173" i="1"/>
  <c r="O4173" i="1"/>
  <c r="N4174" i="1"/>
  <c r="O4174" i="1"/>
  <c r="N4175" i="1"/>
  <c r="O4175" i="1"/>
  <c r="N4176" i="1"/>
  <c r="O4176" i="1"/>
  <c r="N4177" i="1"/>
  <c r="O4177" i="1"/>
  <c r="N4178" i="1"/>
  <c r="O4178" i="1"/>
  <c r="N4179" i="1"/>
  <c r="O4179" i="1"/>
  <c r="N4180" i="1"/>
  <c r="O4180" i="1"/>
  <c r="N4181" i="1"/>
  <c r="O4181" i="1"/>
  <c r="N4182" i="1"/>
  <c r="O4182" i="1"/>
  <c r="N4183" i="1"/>
  <c r="O4183" i="1"/>
  <c r="N4184" i="1"/>
  <c r="O4184" i="1"/>
  <c r="N4185" i="1"/>
  <c r="O4185" i="1"/>
  <c r="N4186" i="1"/>
  <c r="O4186" i="1"/>
  <c r="N4187" i="1"/>
  <c r="O4187" i="1"/>
  <c r="N4188" i="1"/>
  <c r="O4188" i="1"/>
  <c r="N4189" i="1"/>
  <c r="O4189" i="1"/>
  <c r="N4190" i="1"/>
  <c r="O4190" i="1"/>
  <c r="N4191" i="1"/>
  <c r="O4191" i="1"/>
  <c r="N4192" i="1"/>
  <c r="O4192" i="1"/>
  <c r="N4193" i="1"/>
  <c r="O4193" i="1"/>
  <c r="N4194" i="1"/>
  <c r="O4194" i="1"/>
  <c r="N4195" i="1"/>
  <c r="O4195" i="1"/>
  <c r="N4196" i="1"/>
  <c r="O4196" i="1"/>
  <c r="N4197" i="1"/>
  <c r="O4197" i="1"/>
  <c r="N4198" i="1"/>
  <c r="O4198" i="1"/>
  <c r="N4199" i="1"/>
  <c r="O4199" i="1"/>
  <c r="N4200" i="1"/>
  <c r="O4200" i="1"/>
  <c r="N4201" i="1"/>
  <c r="O4201" i="1"/>
  <c r="N4202" i="1"/>
  <c r="O4202" i="1"/>
  <c r="N4203" i="1"/>
  <c r="O4203" i="1"/>
  <c r="N4204" i="1"/>
  <c r="O4204" i="1"/>
  <c r="N4205" i="1"/>
  <c r="O4205" i="1"/>
  <c r="N4206" i="1"/>
  <c r="O4206" i="1"/>
  <c r="N4207" i="1"/>
  <c r="O4207" i="1"/>
  <c r="N4208" i="1"/>
  <c r="O4208" i="1"/>
  <c r="N4209" i="1"/>
  <c r="O4209" i="1"/>
  <c r="N4210" i="1"/>
  <c r="O4210" i="1"/>
  <c r="N4211" i="1"/>
  <c r="O4211" i="1"/>
  <c r="N4212" i="1"/>
  <c r="O4212" i="1"/>
  <c r="N4213" i="1"/>
  <c r="O4213" i="1"/>
  <c r="N4214" i="1"/>
  <c r="O4214" i="1"/>
  <c r="N4215" i="1"/>
  <c r="O4215" i="1"/>
  <c r="N4216" i="1"/>
  <c r="O4216" i="1"/>
  <c r="N4217" i="1"/>
  <c r="O4217" i="1"/>
  <c r="N4218" i="1"/>
  <c r="O4218" i="1"/>
  <c r="N4219" i="1"/>
  <c r="O4219" i="1"/>
  <c r="N4220" i="1"/>
  <c r="O4220" i="1"/>
  <c r="N4221" i="1"/>
  <c r="O4221" i="1"/>
  <c r="N4222" i="1"/>
  <c r="O4222" i="1"/>
  <c r="N4223" i="1"/>
  <c r="O4223" i="1"/>
  <c r="N4224" i="1"/>
  <c r="O4224" i="1"/>
  <c r="N4225" i="1"/>
  <c r="O4225" i="1"/>
  <c r="N4226" i="1"/>
  <c r="O4226" i="1"/>
  <c r="N4227" i="1"/>
  <c r="O4227" i="1"/>
  <c r="N4228" i="1"/>
  <c r="O4228" i="1"/>
  <c r="N4229" i="1"/>
  <c r="O4229" i="1"/>
  <c r="N4230" i="1"/>
  <c r="O4230" i="1"/>
  <c r="N4231" i="1"/>
  <c r="O4231" i="1"/>
  <c r="N4232" i="1"/>
  <c r="O4232" i="1"/>
  <c r="N4233" i="1"/>
  <c r="O4233" i="1"/>
  <c r="N4234" i="1"/>
  <c r="O4234" i="1"/>
  <c r="N4235" i="1"/>
  <c r="O4235" i="1"/>
  <c r="N4236" i="1"/>
  <c r="O4236" i="1"/>
  <c r="N4237" i="1"/>
  <c r="O4237" i="1"/>
  <c r="N4238" i="1"/>
  <c r="O4238" i="1"/>
  <c r="N4239" i="1"/>
  <c r="O4239" i="1"/>
  <c r="N4240" i="1"/>
  <c r="O4240" i="1"/>
  <c r="N4241" i="1"/>
  <c r="O4241" i="1"/>
  <c r="N4242" i="1"/>
  <c r="O4242" i="1"/>
  <c r="N4243" i="1"/>
  <c r="O4243" i="1"/>
  <c r="N4244" i="1"/>
  <c r="O4244" i="1"/>
  <c r="N4245" i="1"/>
  <c r="O4245" i="1"/>
  <c r="N4246" i="1"/>
  <c r="O4246" i="1"/>
  <c r="N4247" i="1"/>
  <c r="O4247" i="1"/>
  <c r="N4248" i="1"/>
  <c r="O4248" i="1"/>
  <c r="N4249" i="1"/>
  <c r="O4249" i="1"/>
  <c r="N4250" i="1"/>
  <c r="O4250" i="1"/>
  <c r="N4251" i="1"/>
  <c r="O4251" i="1"/>
  <c r="N4252" i="1"/>
  <c r="O4252" i="1"/>
  <c r="N4253" i="1"/>
  <c r="O4253" i="1"/>
  <c r="N4254" i="1"/>
  <c r="O4254" i="1"/>
  <c r="N4255" i="1"/>
  <c r="O4255" i="1"/>
  <c r="N4256" i="1"/>
  <c r="O4256" i="1"/>
  <c r="N4257" i="1"/>
  <c r="O4257" i="1"/>
  <c r="N4258" i="1"/>
  <c r="O4258" i="1"/>
  <c r="N4259" i="1"/>
  <c r="O4259" i="1"/>
  <c r="N4260" i="1"/>
  <c r="O4260" i="1"/>
  <c r="N4261" i="1"/>
  <c r="O4261" i="1"/>
  <c r="N4262" i="1"/>
  <c r="O4262" i="1"/>
  <c r="N4263" i="1"/>
  <c r="O4263" i="1"/>
  <c r="N4264" i="1"/>
  <c r="O4264" i="1"/>
  <c r="N4265" i="1"/>
  <c r="O4265" i="1"/>
  <c r="N4266" i="1"/>
  <c r="O4266" i="1"/>
  <c r="N4267" i="1"/>
  <c r="O4267" i="1"/>
  <c r="N4268" i="1"/>
  <c r="O4268" i="1"/>
  <c r="N4269" i="1"/>
  <c r="O4269" i="1"/>
  <c r="N4270" i="1"/>
  <c r="O4270" i="1"/>
  <c r="N4271" i="1"/>
  <c r="O4271" i="1"/>
  <c r="N4272" i="1"/>
  <c r="O4272" i="1"/>
  <c r="N4273" i="1"/>
  <c r="O4273" i="1"/>
  <c r="N4274" i="1"/>
  <c r="O4274" i="1"/>
  <c r="N4275" i="1"/>
  <c r="O4275" i="1"/>
  <c r="N4276" i="1"/>
  <c r="O4276" i="1"/>
  <c r="N4277" i="1"/>
  <c r="O4277" i="1"/>
  <c r="N4278" i="1"/>
  <c r="O4278" i="1"/>
  <c r="N4279" i="1"/>
  <c r="O4279" i="1"/>
  <c r="N4280" i="1"/>
  <c r="O4280" i="1"/>
  <c r="N4281" i="1"/>
  <c r="O4281" i="1"/>
  <c r="N4282" i="1"/>
  <c r="O4282" i="1"/>
  <c r="N4283" i="1"/>
  <c r="O4283" i="1"/>
  <c r="N4284" i="1"/>
  <c r="O4284" i="1"/>
  <c r="N4285" i="1"/>
  <c r="O4285" i="1"/>
  <c r="N4286" i="1"/>
  <c r="O4286" i="1"/>
  <c r="N4287" i="1"/>
  <c r="O4287" i="1"/>
  <c r="N4288" i="1"/>
  <c r="O4288" i="1"/>
  <c r="N4289" i="1"/>
  <c r="O4289" i="1"/>
  <c r="N4290" i="1"/>
  <c r="O4290" i="1"/>
  <c r="N4291" i="1"/>
  <c r="O4291" i="1"/>
  <c r="N4292" i="1"/>
  <c r="O4292" i="1"/>
  <c r="N4293" i="1"/>
  <c r="O4293" i="1"/>
  <c r="N4294" i="1"/>
  <c r="O4294" i="1"/>
  <c r="N4295" i="1"/>
  <c r="O4295" i="1"/>
  <c r="N4296" i="1"/>
  <c r="O4296" i="1"/>
  <c r="N4297" i="1"/>
  <c r="O4297" i="1"/>
  <c r="N4298" i="1"/>
  <c r="O4298" i="1"/>
  <c r="N4299" i="1"/>
  <c r="O4299" i="1"/>
  <c r="N4300" i="1"/>
  <c r="O4300" i="1"/>
  <c r="N4301" i="1"/>
  <c r="O4301" i="1"/>
  <c r="N4302" i="1"/>
  <c r="O4302" i="1"/>
  <c r="N4303" i="1"/>
  <c r="O4303" i="1"/>
  <c r="N4304" i="1"/>
  <c r="O4304" i="1"/>
  <c r="N4305" i="1"/>
  <c r="O4305" i="1"/>
  <c r="N4306" i="1"/>
  <c r="O4306" i="1"/>
  <c r="N4307" i="1"/>
  <c r="O4307" i="1"/>
  <c r="N4308" i="1"/>
  <c r="O4308" i="1"/>
  <c r="N4309" i="1"/>
  <c r="O4309" i="1"/>
  <c r="N4310" i="1"/>
  <c r="O4310" i="1"/>
  <c r="N4311" i="1"/>
  <c r="O4311" i="1"/>
  <c r="N4312" i="1"/>
  <c r="O4312" i="1"/>
  <c r="N4313" i="1"/>
  <c r="O4313" i="1"/>
  <c r="N4314" i="1"/>
  <c r="O4314" i="1"/>
  <c r="N4315" i="1"/>
  <c r="O4315" i="1"/>
  <c r="N4316" i="1"/>
  <c r="O4316" i="1"/>
  <c r="N4317" i="1"/>
  <c r="O4317" i="1"/>
  <c r="N4318" i="1"/>
  <c r="O4318" i="1"/>
  <c r="N4319" i="1"/>
  <c r="O4319" i="1"/>
  <c r="N4320" i="1"/>
  <c r="O4320" i="1"/>
  <c r="N4321" i="1"/>
  <c r="O4321" i="1"/>
  <c r="N4322" i="1"/>
  <c r="O4322" i="1"/>
  <c r="N4323" i="1"/>
  <c r="O4323" i="1"/>
  <c r="N4324" i="1"/>
  <c r="O4324" i="1"/>
  <c r="N4325" i="1"/>
  <c r="O4325" i="1"/>
  <c r="N4326" i="1"/>
  <c r="O4326" i="1"/>
  <c r="N4327" i="1"/>
  <c r="O4327" i="1"/>
  <c r="N4328" i="1"/>
  <c r="O4328" i="1"/>
  <c r="N4329" i="1"/>
  <c r="O4329" i="1"/>
  <c r="N4330" i="1"/>
  <c r="O4330" i="1"/>
  <c r="N4331" i="1"/>
  <c r="O4331" i="1"/>
  <c r="N4332" i="1"/>
  <c r="O4332" i="1"/>
  <c r="N4333" i="1"/>
  <c r="O4333" i="1"/>
  <c r="N4334" i="1"/>
  <c r="O4334" i="1"/>
  <c r="N4335" i="1"/>
  <c r="O4335" i="1"/>
  <c r="N4336" i="1"/>
  <c r="O4336" i="1"/>
  <c r="N4337" i="1"/>
  <c r="O4337" i="1"/>
  <c r="N4338" i="1"/>
  <c r="O4338" i="1"/>
  <c r="N4339" i="1"/>
  <c r="O4339" i="1"/>
  <c r="N4340" i="1"/>
  <c r="O4340" i="1"/>
  <c r="N4341" i="1"/>
  <c r="O4341" i="1"/>
  <c r="N4342" i="1"/>
  <c r="O4342" i="1"/>
  <c r="N4343" i="1"/>
  <c r="O4343" i="1"/>
  <c r="N4344" i="1"/>
  <c r="O4344" i="1"/>
  <c r="N4345" i="1"/>
  <c r="O4345" i="1"/>
  <c r="N4346" i="1"/>
  <c r="O4346" i="1"/>
  <c r="N4347" i="1"/>
  <c r="O4347" i="1"/>
  <c r="N4348" i="1"/>
  <c r="O4348" i="1"/>
  <c r="N4349" i="1"/>
  <c r="O4349" i="1"/>
  <c r="N4350" i="1"/>
  <c r="O4350" i="1"/>
  <c r="N4351" i="1"/>
  <c r="O4351" i="1"/>
  <c r="N4352" i="1"/>
  <c r="O4352" i="1"/>
  <c r="N4353" i="1"/>
  <c r="O4353" i="1"/>
  <c r="N4354" i="1"/>
  <c r="O4354" i="1"/>
  <c r="N4355" i="1"/>
  <c r="O4355" i="1"/>
  <c r="N4356" i="1"/>
  <c r="O4356" i="1"/>
  <c r="N4357" i="1"/>
  <c r="O4357" i="1"/>
  <c r="N4358" i="1"/>
  <c r="O4358" i="1"/>
  <c r="N4359" i="1"/>
  <c r="O4359" i="1"/>
  <c r="N4360" i="1"/>
  <c r="O4360" i="1"/>
  <c r="N4361" i="1"/>
  <c r="O4361" i="1"/>
  <c r="N4362" i="1"/>
  <c r="O4362" i="1"/>
  <c r="N4363" i="1"/>
  <c r="O4363" i="1"/>
  <c r="N4364" i="1"/>
  <c r="O4364" i="1"/>
  <c r="N4365" i="1"/>
  <c r="O4365" i="1"/>
  <c r="N4366" i="1"/>
  <c r="O4366" i="1"/>
  <c r="N4367" i="1"/>
  <c r="O4367" i="1"/>
  <c r="N4368" i="1"/>
  <c r="O4368" i="1"/>
  <c r="N4369" i="1"/>
  <c r="O4369" i="1"/>
  <c r="N4370" i="1"/>
  <c r="O4370" i="1"/>
  <c r="N4371" i="1"/>
  <c r="O4371" i="1"/>
  <c r="N4372" i="1"/>
  <c r="O4372" i="1"/>
  <c r="N4373" i="1"/>
  <c r="O4373" i="1"/>
  <c r="N4374" i="1"/>
  <c r="O4374" i="1"/>
  <c r="N4375" i="1"/>
  <c r="O4375" i="1"/>
  <c r="N4376" i="1"/>
  <c r="O4376" i="1"/>
  <c r="N4377" i="1"/>
  <c r="O4377" i="1"/>
  <c r="N4378" i="1"/>
  <c r="O4378" i="1"/>
  <c r="N4379" i="1"/>
  <c r="O4379" i="1"/>
  <c r="N4380" i="1"/>
  <c r="O4380" i="1"/>
  <c r="N4381" i="1"/>
  <c r="O4381" i="1"/>
  <c r="N4382" i="1"/>
  <c r="O4382" i="1"/>
  <c r="N4383" i="1"/>
  <c r="O4383" i="1"/>
  <c r="N4384" i="1"/>
  <c r="O4384" i="1"/>
  <c r="N4385" i="1"/>
  <c r="O4385" i="1"/>
  <c r="N4386" i="1"/>
  <c r="O4386" i="1"/>
  <c r="N4387" i="1"/>
  <c r="O4387" i="1"/>
  <c r="N4388" i="1"/>
  <c r="O4388" i="1"/>
  <c r="N4389" i="1"/>
  <c r="O4389" i="1"/>
  <c r="N4390" i="1"/>
  <c r="O4390" i="1"/>
  <c r="N4391" i="1"/>
  <c r="O4391" i="1"/>
  <c r="N4392" i="1"/>
  <c r="O4392" i="1"/>
  <c r="N4393" i="1"/>
  <c r="O4393" i="1"/>
  <c r="N4394" i="1"/>
  <c r="O4394" i="1"/>
  <c r="N4395" i="1"/>
  <c r="O4395" i="1"/>
  <c r="N4396" i="1"/>
  <c r="O4396" i="1"/>
  <c r="N4397" i="1"/>
  <c r="O4397" i="1"/>
  <c r="N4398" i="1"/>
  <c r="O4398" i="1"/>
  <c r="N4399" i="1"/>
  <c r="O4399" i="1"/>
  <c r="N4400" i="1"/>
  <c r="O4400" i="1"/>
  <c r="N4401" i="1"/>
  <c r="O4401" i="1"/>
  <c r="N4402" i="1"/>
  <c r="O4402" i="1"/>
  <c r="N4403" i="1"/>
  <c r="O4403" i="1"/>
  <c r="N4404" i="1"/>
  <c r="O4404" i="1"/>
  <c r="N4405" i="1"/>
  <c r="O4405" i="1"/>
  <c r="N4406" i="1"/>
  <c r="O4406" i="1"/>
  <c r="N4407" i="1"/>
  <c r="O4407" i="1"/>
  <c r="N4408" i="1"/>
  <c r="O4408" i="1"/>
  <c r="N4409" i="1"/>
  <c r="O4409" i="1"/>
  <c r="N4410" i="1"/>
  <c r="O4410" i="1"/>
  <c r="N4411" i="1"/>
  <c r="O4411" i="1"/>
  <c r="N4412" i="1"/>
  <c r="O4412" i="1"/>
  <c r="N4413" i="1"/>
  <c r="O4413" i="1"/>
  <c r="N4414" i="1"/>
  <c r="O4414" i="1"/>
  <c r="N4415" i="1"/>
  <c r="O4415" i="1"/>
  <c r="N4416" i="1"/>
  <c r="O4416" i="1"/>
  <c r="N4417" i="1"/>
  <c r="O4417" i="1"/>
  <c r="N4418" i="1"/>
  <c r="O4418" i="1"/>
  <c r="N4419" i="1"/>
  <c r="O4419" i="1"/>
  <c r="N4420" i="1"/>
  <c r="O4420" i="1"/>
  <c r="N4421" i="1"/>
  <c r="O4421" i="1"/>
  <c r="N4422" i="1"/>
  <c r="O4422" i="1"/>
  <c r="N4423" i="1"/>
  <c r="O4423" i="1"/>
  <c r="N4424" i="1"/>
  <c r="O4424" i="1"/>
  <c r="N4425" i="1"/>
  <c r="O4425" i="1"/>
  <c r="N4426" i="1"/>
  <c r="O4426" i="1"/>
  <c r="N4427" i="1"/>
  <c r="O4427" i="1"/>
  <c r="N4428" i="1"/>
  <c r="O4428" i="1"/>
  <c r="N4429" i="1"/>
  <c r="O4429" i="1"/>
  <c r="N4430" i="1"/>
  <c r="O4430" i="1"/>
  <c r="N4431" i="1"/>
  <c r="O4431" i="1"/>
  <c r="N4432" i="1"/>
  <c r="O4432" i="1"/>
  <c r="N4433" i="1"/>
  <c r="O4433" i="1"/>
  <c r="N4434" i="1"/>
  <c r="O4434" i="1"/>
  <c r="N4435" i="1"/>
  <c r="O4435" i="1"/>
  <c r="N4436" i="1"/>
  <c r="O4436" i="1"/>
  <c r="N4437" i="1"/>
  <c r="O4437" i="1"/>
  <c r="N4438" i="1"/>
  <c r="O4438" i="1"/>
  <c r="N4439" i="1"/>
  <c r="O4439" i="1"/>
  <c r="N4440" i="1"/>
  <c r="O4440" i="1"/>
  <c r="N4441" i="1"/>
  <c r="O4441" i="1"/>
  <c r="N4442" i="1"/>
  <c r="O4442" i="1"/>
  <c r="N4443" i="1"/>
  <c r="O4443" i="1"/>
  <c r="N4444" i="1"/>
  <c r="O4444" i="1"/>
  <c r="N4445" i="1"/>
  <c r="O4445" i="1"/>
  <c r="N4446" i="1"/>
  <c r="O4446" i="1"/>
  <c r="N4447" i="1"/>
  <c r="O4447" i="1"/>
  <c r="N4448" i="1"/>
  <c r="O4448" i="1"/>
  <c r="N4449" i="1"/>
  <c r="O4449" i="1"/>
  <c r="N4450" i="1"/>
  <c r="O4450" i="1"/>
  <c r="N4451" i="1"/>
  <c r="O4451" i="1"/>
  <c r="N4452" i="1"/>
  <c r="O4452" i="1"/>
  <c r="N4453" i="1"/>
  <c r="O4453" i="1"/>
  <c r="N4454" i="1"/>
  <c r="O4454" i="1"/>
  <c r="N4455" i="1"/>
  <c r="O4455" i="1"/>
  <c r="N4456" i="1"/>
  <c r="O4456" i="1"/>
  <c r="N4457" i="1"/>
  <c r="O4457" i="1"/>
  <c r="N4458" i="1"/>
  <c r="O4458" i="1"/>
  <c r="N4459" i="1"/>
  <c r="O4459" i="1"/>
  <c r="N4460" i="1"/>
  <c r="O4460" i="1"/>
  <c r="N4461" i="1"/>
  <c r="O4461" i="1"/>
  <c r="N4462" i="1"/>
  <c r="O4462" i="1"/>
  <c r="N4463" i="1"/>
  <c r="O4463" i="1"/>
  <c r="N4464" i="1"/>
  <c r="O4464" i="1"/>
  <c r="N4465" i="1"/>
  <c r="O4465" i="1"/>
  <c r="N4466" i="1"/>
  <c r="O4466" i="1"/>
  <c r="N4467" i="1"/>
  <c r="O4467" i="1"/>
  <c r="N4468" i="1"/>
  <c r="O4468" i="1"/>
  <c r="N4469" i="1"/>
  <c r="O4469" i="1"/>
  <c r="N4470" i="1"/>
  <c r="O4470" i="1"/>
  <c r="N4471" i="1"/>
  <c r="O4471" i="1"/>
  <c r="N4472" i="1"/>
  <c r="O4472" i="1"/>
  <c r="N4473" i="1"/>
  <c r="O4473" i="1"/>
  <c r="N4474" i="1"/>
  <c r="O4474" i="1"/>
  <c r="N4475" i="1"/>
  <c r="O4475" i="1"/>
  <c r="N4476" i="1"/>
  <c r="O4476" i="1"/>
  <c r="N4477" i="1"/>
  <c r="O4477" i="1"/>
  <c r="N4478" i="1"/>
  <c r="O4478" i="1"/>
  <c r="N4479" i="1"/>
  <c r="O4479" i="1"/>
  <c r="N4480" i="1"/>
  <c r="O4480" i="1"/>
  <c r="N4481" i="1"/>
  <c r="O4481" i="1"/>
  <c r="N4482" i="1"/>
  <c r="O4482" i="1"/>
  <c r="N4483" i="1"/>
  <c r="O4483" i="1"/>
  <c r="N4484" i="1"/>
  <c r="O4484" i="1"/>
  <c r="N4485" i="1"/>
  <c r="O4485" i="1"/>
  <c r="N4486" i="1"/>
  <c r="O4486" i="1"/>
  <c r="N4487" i="1"/>
  <c r="O4487" i="1"/>
  <c r="N4488" i="1"/>
  <c r="O4488" i="1"/>
  <c r="N4489" i="1"/>
  <c r="O4489" i="1"/>
  <c r="N4490" i="1"/>
  <c r="O4490" i="1"/>
  <c r="N4491" i="1"/>
  <c r="O4491" i="1"/>
  <c r="N4492" i="1"/>
  <c r="O4492" i="1"/>
  <c r="N4493" i="1"/>
  <c r="O4493" i="1"/>
  <c r="N4494" i="1"/>
  <c r="O4494" i="1"/>
  <c r="N4495" i="1"/>
  <c r="O4495" i="1"/>
  <c r="N4496" i="1"/>
  <c r="O4496" i="1"/>
  <c r="N4497" i="1"/>
  <c r="O4497" i="1"/>
  <c r="N4498" i="1"/>
  <c r="O4498" i="1"/>
  <c r="N4499" i="1"/>
  <c r="O4499" i="1"/>
  <c r="N4500" i="1"/>
  <c r="O4500" i="1"/>
  <c r="N4501" i="1"/>
  <c r="O4501" i="1"/>
  <c r="N4502" i="1"/>
  <c r="O4502" i="1"/>
  <c r="N4503" i="1"/>
  <c r="O4503" i="1"/>
  <c r="N4504" i="1"/>
  <c r="O4504" i="1"/>
  <c r="N4505" i="1"/>
  <c r="O4505" i="1"/>
  <c r="N4506" i="1"/>
  <c r="O4506" i="1"/>
  <c r="N4507" i="1"/>
  <c r="O4507" i="1"/>
  <c r="N4508" i="1"/>
  <c r="O4508" i="1"/>
  <c r="N4509" i="1"/>
  <c r="O4509" i="1"/>
  <c r="N4510" i="1"/>
  <c r="O4510" i="1"/>
  <c r="N4511" i="1"/>
  <c r="O4511" i="1"/>
  <c r="N4512" i="1"/>
  <c r="O4512" i="1"/>
  <c r="N4513" i="1"/>
  <c r="O4513" i="1"/>
  <c r="N4514" i="1"/>
  <c r="O4514" i="1"/>
  <c r="N4515" i="1"/>
  <c r="O4515" i="1"/>
  <c r="N4516" i="1"/>
  <c r="O4516" i="1"/>
  <c r="N4517" i="1"/>
  <c r="O4517" i="1"/>
  <c r="N4518" i="1"/>
  <c r="O4518" i="1"/>
  <c r="N4519" i="1"/>
  <c r="O4519" i="1"/>
  <c r="N4520" i="1"/>
  <c r="O4520" i="1"/>
  <c r="N4521" i="1"/>
  <c r="O4521" i="1"/>
  <c r="N4522" i="1"/>
  <c r="O4522" i="1"/>
  <c r="N4523" i="1"/>
  <c r="O4523" i="1"/>
  <c r="N4524" i="1"/>
  <c r="O4524" i="1"/>
  <c r="N4525" i="1"/>
  <c r="O4525" i="1"/>
  <c r="N4526" i="1"/>
  <c r="O4526" i="1"/>
  <c r="N4527" i="1"/>
  <c r="O4527" i="1"/>
  <c r="N4528" i="1"/>
  <c r="O4528" i="1"/>
  <c r="N4529" i="1"/>
  <c r="O4529" i="1"/>
  <c r="N4530" i="1"/>
  <c r="O4530" i="1"/>
  <c r="N4531" i="1"/>
  <c r="O4531" i="1"/>
  <c r="N4532" i="1"/>
  <c r="O4532" i="1"/>
  <c r="N4533" i="1"/>
  <c r="O4533" i="1"/>
  <c r="N4534" i="1"/>
  <c r="O4534" i="1"/>
  <c r="N4535" i="1"/>
  <c r="O4535" i="1"/>
  <c r="N4536" i="1"/>
  <c r="O4536" i="1"/>
  <c r="N4537" i="1"/>
  <c r="O4537" i="1"/>
  <c r="N4538" i="1"/>
  <c r="O4538" i="1"/>
  <c r="N4539" i="1"/>
  <c r="O4539" i="1"/>
  <c r="N4540" i="1"/>
  <c r="O4540" i="1"/>
  <c r="N4541" i="1"/>
  <c r="O4541" i="1"/>
  <c r="N4542" i="1"/>
  <c r="O4542" i="1"/>
  <c r="N4543" i="1"/>
  <c r="O4543" i="1"/>
  <c r="N4544" i="1"/>
  <c r="O4544" i="1"/>
  <c r="N4545" i="1"/>
  <c r="O4545" i="1"/>
  <c r="N4546" i="1"/>
  <c r="O4546" i="1"/>
  <c r="N4547" i="1"/>
  <c r="O4547" i="1"/>
  <c r="N4548" i="1"/>
  <c r="O4548" i="1"/>
  <c r="N4549" i="1"/>
  <c r="O4549" i="1"/>
  <c r="N4550" i="1"/>
  <c r="O4550" i="1"/>
  <c r="N4551" i="1"/>
  <c r="O4551" i="1"/>
  <c r="N4552" i="1"/>
  <c r="O4552" i="1"/>
  <c r="N4553" i="1"/>
  <c r="O4553" i="1"/>
  <c r="N4554" i="1"/>
  <c r="O4554" i="1"/>
  <c r="N4555" i="1"/>
  <c r="O4555" i="1"/>
  <c r="N4556" i="1"/>
  <c r="O4556" i="1"/>
  <c r="N4557" i="1"/>
  <c r="O4557" i="1"/>
  <c r="N4558" i="1"/>
  <c r="O4558" i="1"/>
  <c r="N4559" i="1"/>
  <c r="O4559" i="1"/>
  <c r="N4560" i="1"/>
  <c r="O4560" i="1"/>
  <c r="N4561" i="1"/>
  <c r="O4561" i="1"/>
  <c r="N4562" i="1"/>
  <c r="O4562" i="1"/>
  <c r="N4563" i="1"/>
  <c r="O4563" i="1"/>
  <c r="N4564" i="1"/>
  <c r="O4564" i="1"/>
  <c r="N4565" i="1"/>
  <c r="O4565" i="1"/>
  <c r="N4566" i="1"/>
  <c r="O4566" i="1"/>
  <c r="N4567" i="1"/>
  <c r="O4567" i="1"/>
  <c r="N4568" i="1"/>
  <c r="O4568" i="1"/>
  <c r="N4569" i="1"/>
  <c r="O4569" i="1"/>
  <c r="N4570" i="1"/>
  <c r="O4570" i="1"/>
  <c r="N4571" i="1"/>
  <c r="O4571" i="1"/>
  <c r="N4572" i="1"/>
  <c r="O4572" i="1"/>
  <c r="N4573" i="1"/>
  <c r="O4573" i="1"/>
  <c r="N4574" i="1"/>
  <c r="O4574" i="1"/>
  <c r="N4575" i="1"/>
  <c r="O4575" i="1"/>
  <c r="N4576" i="1"/>
  <c r="O4576" i="1"/>
  <c r="N4577" i="1"/>
  <c r="O4577" i="1"/>
  <c r="N4578" i="1"/>
  <c r="O4578" i="1"/>
  <c r="N4579" i="1"/>
  <c r="O4579" i="1"/>
  <c r="N4580" i="1"/>
  <c r="O4580" i="1"/>
  <c r="N4581" i="1"/>
  <c r="O4581" i="1"/>
  <c r="N4582" i="1"/>
  <c r="O4582" i="1"/>
  <c r="N4583" i="1"/>
  <c r="O4583" i="1"/>
  <c r="N4584" i="1"/>
  <c r="O4584" i="1"/>
  <c r="N4585" i="1"/>
  <c r="O4585" i="1"/>
  <c r="N4586" i="1"/>
  <c r="O4586" i="1"/>
  <c r="N4587" i="1"/>
  <c r="O4587" i="1"/>
  <c r="N4588" i="1"/>
  <c r="O4588" i="1"/>
  <c r="N4589" i="1"/>
  <c r="O4589" i="1"/>
  <c r="N4590" i="1"/>
  <c r="O4590" i="1"/>
  <c r="N4591" i="1"/>
  <c r="O4591" i="1"/>
  <c r="N4592" i="1"/>
  <c r="O4592" i="1"/>
  <c r="N4593" i="1"/>
  <c r="O4593" i="1"/>
  <c r="N4594" i="1"/>
  <c r="O4594" i="1"/>
  <c r="N4595" i="1"/>
  <c r="O4595" i="1"/>
  <c r="N4596" i="1"/>
  <c r="O4596" i="1"/>
  <c r="N4597" i="1"/>
  <c r="O4597" i="1"/>
  <c r="N4598" i="1"/>
  <c r="O4598" i="1"/>
  <c r="N4599" i="1"/>
  <c r="O4599" i="1"/>
  <c r="N4600" i="1"/>
  <c r="O4600" i="1"/>
  <c r="N4601" i="1"/>
  <c r="O4601" i="1"/>
  <c r="N4602" i="1"/>
  <c r="O4602" i="1"/>
  <c r="N4603" i="1"/>
  <c r="O4603" i="1"/>
  <c r="N4604" i="1"/>
  <c r="O4604" i="1"/>
  <c r="N4605" i="1"/>
  <c r="O4605" i="1"/>
  <c r="N4606" i="1"/>
  <c r="O4606" i="1"/>
  <c r="N4607" i="1"/>
  <c r="O4607" i="1"/>
  <c r="N4608" i="1"/>
  <c r="O4608" i="1"/>
  <c r="N4609" i="1"/>
  <c r="O4609" i="1"/>
  <c r="N4610" i="1"/>
  <c r="O4610" i="1"/>
  <c r="N4611" i="1"/>
  <c r="O4611" i="1"/>
  <c r="N4612" i="1"/>
  <c r="O4612" i="1"/>
  <c r="N4613" i="1"/>
  <c r="O4613" i="1"/>
  <c r="N4614" i="1"/>
  <c r="O4614" i="1"/>
  <c r="N4615" i="1"/>
  <c r="O4615" i="1"/>
  <c r="N4616" i="1"/>
  <c r="O4616" i="1"/>
  <c r="N4617" i="1"/>
  <c r="O4617" i="1"/>
  <c r="N4618" i="1"/>
  <c r="O4618" i="1"/>
  <c r="N4619" i="1"/>
  <c r="O4619" i="1"/>
  <c r="N4620" i="1"/>
  <c r="O4620" i="1"/>
  <c r="N4621" i="1"/>
  <c r="O4621" i="1"/>
  <c r="N4622" i="1"/>
  <c r="O4622" i="1"/>
  <c r="N4623" i="1"/>
  <c r="O4623" i="1"/>
  <c r="N4624" i="1"/>
  <c r="O4624" i="1"/>
  <c r="N4625" i="1"/>
  <c r="O4625" i="1"/>
  <c r="N4626" i="1"/>
  <c r="O4626" i="1"/>
  <c r="N4627" i="1"/>
  <c r="O4627" i="1"/>
  <c r="N4628" i="1"/>
  <c r="O4628" i="1"/>
  <c r="N4629" i="1"/>
  <c r="O4629" i="1"/>
  <c r="N4630" i="1"/>
  <c r="O4630" i="1"/>
  <c r="N4631" i="1"/>
  <c r="O4631" i="1"/>
  <c r="N4632" i="1"/>
  <c r="O4632" i="1"/>
  <c r="N4633" i="1"/>
  <c r="O4633" i="1"/>
  <c r="N4634" i="1"/>
  <c r="O4634" i="1"/>
  <c r="N4635" i="1"/>
  <c r="O4635" i="1"/>
  <c r="N4636" i="1"/>
  <c r="O4636" i="1"/>
  <c r="N4637" i="1"/>
  <c r="O4637" i="1"/>
  <c r="N4638" i="1"/>
  <c r="O4638" i="1"/>
  <c r="N4639" i="1"/>
  <c r="O4639" i="1"/>
  <c r="N4640" i="1"/>
  <c r="O4640" i="1"/>
  <c r="N4641" i="1"/>
  <c r="O4641" i="1"/>
  <c r="N4642" i="1"/>
  <c r="O4642" i="1"/>
  <c r="N4643" i="1"/>
  <c r="O4643" i="1"/>
  <c r="N4644" i="1"/>
  <c r="O4644" i="1"/>
  <c r="N4645" i="1"/>
  <c r="O4645" i="1"/>
  <c r="N4646" i="1"/>
  <c r="O4646" i="1"/>
  <c r="N4647" i="1"/>
  <c r="O4647" i="1"/>
  <c r="N4648" i="1"/>
  <c r="O4648" i="1"/>
  <c r="N4649" i="1"/>
  <c r="O4649" i="1"/>
  <c r="N4650" i="1"/>
  <c r="O4650" i="1"/>
  <c r="N4651" i="1"/>
  <c r="O4651" i="1"/>
  <c r="N4652" i="1"/>
  <c r="O4652" i="1"/>
  <c r="N4653" i="1"/>
  <c r="O4653" i="1"/>
  <c r="N4654" i="1"/>
  <c r="O4654" i="1"/>
  <c r="N4655" i="1"/>
  <c r="O4655" i="1"/>
  <c r="N4656" i="1"/>
  <c r="O4656" i="1"/>
  <c r="N4657" i="1"/>
  <c r="O4657" i="1"/>
  <c r="N4658" i="1"/>
  <c r="O4658" i="1"/>
  <c r="N4659" i="1"/>
  <c r="O4659" i="1"/>
  <c r="N4660" i="1"/>
  <c r="O4660" i="1"/>
  <c r="N4661" i="1"/>
  <c r="O4661" i="1"/>
  <c r="N4662" i="1"/>
  <c r="O4662" i="1"/>
  <c r="N4663" i="1"/>
  <c r="O4663" i="1"/>
  <c r="N4664" i="1"/>
  <c r="O4664" i="1"/>
  <c r="N4665" i="1"/>
  <c r="O4665" i="1"/>
  <c r="N4666" i="1"/>
  <c r="O4666" i="1"/>
  <c r="N4667" i="1"/>
  <c r="O4667" i="1"/>
  <c r="N4668" i="1"/>
  <c r="O4668" i="1"/>
  <c r="N4669" i="1"/>
  <c r="O4669" i="1"/>
  <c r="N4670" i="1"/>
  <c r="O4670" i="1"/>
  <c r="N4671" i="1"/>
  <c r="O4671" i="1"/>
  <c r="N4672" i="1"/>
  <c r="O4672" i="1"/>
  <c r="N4673" i="1"/>
  <c r="O4673" i="1"/>
  <c r="N4674" i="1"/>
  <c r="O4674" i="1"/>
  <c r="N4675" i="1"/>
  <c r="O4675" i="1"/>
  <c r="N4676" i="1"/>
  <c r="O4676" i="1"/>
  <c r="N4677" i="1"/>
  <c r="O4677" i="1"/>
  <c r="N4678" i="1"/>
  <c r="O4678" i="1"/>
  <c r="N4679" i="1"/>
  <c r="O4679" i="1"/>
  <c r="N4680" i="1"/>
  <c r="O4680" i="1"/>
  <c r="N4681" i="1"/>
  <c r="O4681" i="1"/>
  <c r="N4682" i="1"/>
  <c r="O4682" i="1"/>
  <c r="N4683" i="1"/>
  <c r="O4683" i="1"/>
  <c r="N4684" i="1"/>
  <c r="O4684" i="1"/>
  <c r="N4685" i="1"/>
  <c r="O4685" i="1"/>
  <c r="N4686" i="1"/>
  <c r="O4686" i="1"/>
  <c r="N4687" i="1"/>
  <c r="O4687" i="1"/>
  <c r="N4688" i="1"/>
  <c r="O4688" i="1"/>
  <c r="N4689" i="1"/>
  <c r="O4689" i="1"/>
  <c r="N4690" i="1"/>
  <c r="O4690" i="1"/>
  <c r="N4691" i="1"/>
  <c r="O4691" i="1"/>
  <c r="N4692" i="1"/>
  <c r="O4692" i="1"/>
  <c r="N4693" i="1"/>
  <c r="O4693" i="1"/>
  <c r="N4694" i="1"/>
  <c r="O4694" i="1"/>
  <c r="N4695" i="1"/>
  <c r="O4695" i="1"/>
  <c r="N4696" i="1"/>
  <c r="O4696" i="1"/>
  <c r="N4697" i="1"/>
  <c r="O4697" i="1"/>
  <c r="N4698" i="1"/>
  <c r="O4698" i="1"/>
  <c r="N4699" i="1"/>
  <c r="O4699" i="1"/>
  <c r="N4700" i="1"/>
  <c r="O4700" i="1"/>
  <c r="N4701" i="1"/>
  <c r="O4701" i="1"/>
  <c r="N4702" i="1"/>
  <c r="O4702" i="1"/>
  <c r="N4703" i="1"/>
  <c r="O4703" i="1"/>
  <c r="N4704" i="1"/>
  <c r="O4704" i="1"/>
  <c r="N4705" i="1"/>
  <c r="O4705" i="1"/>
  <c r="N4706" i="1"/>
  <c r="O4706" i="1"/>
  <c r="N4707" i="1"/>
  <c r="O4707" i="1"/>
  <c r="N4708" i="1"/>
  <c r="O4708" i="1"/>
  <c r="N4709" i="1"/>
  <c r="O4709" i="1"/>
  <c r="N4710" i="1"/>
  <c r="O4710" i="1"/>
  <c r="N4711" i="1"/>
  <c r="O4711" i="1"/>
  <c r="N4712" i="1"/>
  <c r="O4712" i="1"/>
  <c r="N4713" i="1"/>
  <c r="O4713" i="1"/>
  <c r="N4714" i="1"/>
  <c r="O4714" i="1"/>
  <c r="N4715" i="1"/>
  <c r="O4715" i="1"/>
  <c r="N4716" i="1"/>
  <c r="O4716" i="1"/>
  <c r="N4717" i="1"/>
  <c r="O4717" i="1"/>
  <c r="N4718" i="1"/>
  <c r="O4718" i="1"/>
  <c r="N4719" i="1"/>
  <c r="O4719" i="1"/>
  <c r="N4720" i="1"/>
  <c r="O4720" i="1"/>
  <c r="N4721" i="1"/>
  <c r="O4721" i="1"/>
  <c r="N4722" i="1"/>
  <c r="O4722" i="1"/>
  <c r="N4723" i="1"/>
  <c r="O4723" i="1"/>
  <c r="N4724" i="1"/>
  <c r="O4724" i="1"/>
  <c r="N4725" i="1"/>
  <c r="O4725" i="1"/>
  <c r="N4726" i="1"/>
  <c r="O4726" i="1"/>
  <c r="N4727" i="1"/>
  <c r="O4727" i="1"/>
  <c r="N4728" i="1"/>
  <c r="O4728" i="1"/>
  <c r="N4729" i="1"/>
  <c r="O4729" i="1"/>
  <c r="N4730" i="1"/>
  <c r="O4730" i="1"/>
  <c r="N4731" i="1"/>
  <c r="O4731" i="1"/>
  <c r="N4732" i="1"/>
  <c r="O4732" i="1"/>
  <c r="N4733" i="1"/>
  <c r="O4733" i="1"/>
  <c r="N4734" i="1"/>
  <c r="O4734" i="1"/>
  <c r="N4735" i="1"/>
  <c r="O4735" i="1"/>
  <c r="N4736" i="1"/>
  <c r="O4736" i="1"/>
  <c r="N4737" i="1"/>
  <c r="O4737" i="1"/>
  <c r="N4738" i="1"/>
  <c r="O4738" i="1"/>
  <c r="N4739" i="1"/>
  <c r="O4739" i="1"/>
  <c r="N4740" i="1"/>
  <c r="O4740" i="1"/>
  <c r="N4741" i="1"/>
  <c r="O4741" i="1"/>
  <c r="N4742" i="1"/>
  <c r="O4742" i="1"/>
  <c r="N4743" i="1"/>
  <c r="O4743" i="1"/>
  <c r="N4744" i="1"/>
  <c r="O4744" i="1"/>
  <c r="N4745" i="1"/>
  <c r="O4745" i="1"/>
  <c r="N4746" i="1"/>
  <c r="O4746" i="1"/>
  <c r="N4747" i="1"/>
  <c r="O4747" i="1"/>
  <c r="N4748" i="1"/>
  <c r="O4748" i="1"/>
  <c r="N4749" i="1"/>
  <c r="O4749" i="1"/>
  <c r="N4750" i="1"/>
  <c r="O4750" i="1"/>
  <c r="N4751" i="1"/>
  <c r="O4751" i="1"/>
  <c r="N4752" i="1"/>
  <c r="O4752" i="1"/>
  <c r="N4753" i="1"/>
  <c r="O4753" i="1"/>
  <c r="N4754" i="1"/>
  <c r="O4754" i="1"/>
  <c r="N4755" i="1"/>
  <c r="O4755" i="1"/>
  <c r="N4756" i="1"/>
  <c r="O4756" i="1"/>
  <c r="N4757" i="1"/>
  <c r="O4757" i="1"/>
  <c r="N4758" i="1"/>
  <c r="O4758" i="1"/>
  <c r="N4759" i="1"/>
  <c r="O4759" i="1"/>
  <c r="N4760" i="1"/>
  <c r="O4760" i="1"/>
  <c r="N4761" i="1"/>
  <c r="O4761" i="1"/>
  <c r="N4762" i="1"/>
  <c r="O4762" i="1"/>
  <c r="N4763" i="1"/>
  <c r="O4763" i="1"/>
  <c r="N4764" i="1"/>
  <c r="O4764" i="1"/>
  <c r="N4765" i="1"/>
  <c r="O4765" i="1"/>
  <c r="N4766" i="1"/>
  <c r="O4766" i="1"/>
  <c r="N4767" i="1"/>
  <c r="O4767" i="1"/>
  <c r="N4768" i="1"/>
  <c r="O4768" i="1"/>
  <c r="N4769" i="1"/>
  <c r="O4769" i="1"/>
  <c r="N4770" i="1"/>
  <c r="O4770" i="1"/>
  <c r="N4771" i="1"/>
  <c r="O4771" i="1"/>
  <c r="N4772" i="1"/>
  <c r="O4772" i="1"/>
  <c r="N4773" i="1"/>
  <c r="O4773" i="1"/>
  <c r="N4774" i="1"/>
  <c r="O4774" i="1"/>
  <c r="N4775" i="1"/>
  <c r="O4775" i="1"/>
  <c r="N4776" i="1"/>
  <c r="O4776" i="1"/>
  <c r="N4777" i="1"/>
  <c r="O4777" i="1"/>
  <c r="N4778" i="1"/>
  <c r="O4778" i="1"/>
  <c r="N4779" i="1"/>
  <c r="O4779" i="1"/>
  <c r="N4780" i="1"/>
  <c r="O4780" i="1"/>
  <c r="N4781" i="1"/>
  <c r="O4781" i="1"/>
  <c r="N4782" i="1"/>
  <c r="O4782" i="1"/>
  <c r="N4783" i="1"/>
  <c r="O4783" i="1"/>
  <c r="N4784" i="1"/>
  <c r="O4784" i="1"/>
  <c r="N4785" i="1"/>
  <c r="O4785" i="1"/>
  <c r="N4786" i="1"/>
  <c r="O4786" i="1"/>
  <c r="N4787" i="1"/>
  <c r="O4787" i="1"/>
  <c r="N4788" i="1"/>
  <c r="O4788" i="1"/>
  <c r="N4789" i="1"/>
  <c r="O4789" i="1"/>
  <c r="N4790" i="1"/>
  <c r="O4790" i="1"/>
  <c r="N4791" i="1"/>
  <c r="O4791" i="1"/>
  <c r="N4792" i="1"/>
  <c r="O4792" i="1"/>
  <c r="N4793" i="1"/>
  <c r="O4793" i="1"/>
  <c r="N4794" i="1"/>
  <c r="O4794" i="1"/>
  <c r="N4795" i="1"/>
  <c r="O4795" i="1"/>
  <c r="N4796" i="1"/>
  <c r="O4796" i="1"/>
  <c r="N4797" i="1"/>
  <c r="O4797" i="1"/>
  <c r="N4798" i="1"/>
  <c r="O4798" i="1"/>
  <c r="N4799" i="1"/>
  <c r="O4799" i="1"/>
  <c r="N4800" i="1"/>
  <c r="O4800" i="1"/>
  <c r="N4801" i="1"/>
  <c r="O4801" i="1"/>
  <c r="N4802" i="1"/>
  <c r="O4802" i="1"/>
  <c r="N4803" i="1"/>
  <c r="O4803" i="1"/>
  <c r="N4804" i="1"/>
  <c r="O4804" i="1"/>
  <c r="N4805" i="1"/>
  <c r="O4805" i="1"/>
  <c r="N4806" i="1"/>
  <c r="O4806" i="1"/>
  <c r="N4807" i="1"/>
  <c r="O4807" i="1"/>
  <c r="N4808" i="1"/>
  <c r="O4808" i="1"/>
  <c r="N4809" i="1"/>
  <c r="O4809" i="1"/>
  <c r="N4810" i="1"/>
  <c r="O4810" i="1"/>
  <c r="N4811" i="1"/>
  <c r="O4811" i="1"/>
  <c r="N4812" i="1"/>
  <c r="O4812" i="1"/>
  <c r="N4813" i="1"/>
  <c r="O4813" i="1"/>
  <c r="N4814" i="1"/>
  <c r="O4814" i="1"/>
  <c r="N4815" i="1"/>
  <c r="O4815" i="1"/>
  <c r="N4816" i="1"/>
  <c r="O4816" i="1"/>
  <c r="N4817" i="1"/>
  <c r="O4817" i="1"/>
  <c r="N4818" i="1"/>
  <c r="O4818" i="1"/>
  <c r="N4819" i="1"/>
  <c r="O4819" i="1"/>
  <c r="N4820" i="1"/>
  <c r="O4820" i="1"/>
  <c r="N4821" i="1"/>
  <c r="O4821" i="1"/>
  <c r="N4822" i="1"/>
  <c r="O4822" i="1"/>
  <c r="N4823" i="1"/>
  <c r="O4823" i="1"/>
  <c r="N4824" i="1"/>
  <c r="O4824" i="1"/>
  <c r="N4825" i="1"/>
  <c r="O4825" i="1"/>
  <c r="N4826" i="1"/>
  <c r="O4826" i="1"/>
  <c r="N4827" i="1"/>
  <c r="O4827" i="1"/>
  <c r="N4828" i="1"/>
  <c r="O4828" i="1"/>
  <c r="N4829" i="1"/>
  <c r="O4829" i="1"/>
  <c r="N4830" i="1"/>
  <c r="O4830" i="1"/>
  <c r="N4831" i="1"/>
  <c r="O4831" i="1"/>
  <c r="N4832" i="1"/>
  <c r="O4832" i="1"/>
  <c r="N4833" i="1"/>
  <c r="O4833" i="1"/>
  <c r="N4834" i="1"/>
  <c r="O4834" i="1"/>
  <c r="N4835" i="1"/>
  <c r="O4835" i="1"/>
  <c r="N4836" i="1"/>
  <c r="O4836" i="1"/>
  <c r="N4837" i="1"/>
  <c r="O4837" i="1"/>
  <c r="N4838" i="1"/>
  <c r="O4838" i="1"/>
  <c r="N4839" i="1"/>
  <c r="O4839" i="1"/>
  <c r="N4840" i="1"/>
  <c r="O4840" i="1"/>
  <c r="N4841" i="1"/>
  <c r="O4841" i="1"/>
  <c r="N4842" i="1"/>
  <c r="O4842" i="1"/>
  <c r="N4843" i="1"/>
  <c r="O4843" i="1"/>
  <c r="N4844" i="1"/>
  <c r="O4844" i="1"/>
  <c r="N4845" i="1"/>
  <c r="O4845" i="1"/>
  <c r="N4846" i="1"/>
  <c r="O4846" i="1"/>
  <c r="N4847" i="1"/>
  <c r="O4847" i="1"/>
  <c r="N4848" i="1"/>
  <c r="O4848" i="1"/>
  <c r="N4849" i="1"/>
  <c r="O4849" i="1"/>
  <c r="N4850" i="1"/>
  <c r="O4850" i="1"/>
  <c r="N4851" i="1"/>
  <c r="O4851" i="1"/>
  <c r="N4852" i="1"/>
  <c r="O4852" i="1"/>
  <c r="N4853" i="1"/>
  <c r="O4853" i="1"/>
  <c r="N4854" i="1"/>
  <c r="O4854" i="1"/>
  <c r="N4855" i="1"/>
  <c r="O4855" i="1"/>
  <c r="N4856" i="1"/>
  <c r="O4856" i="1"/>
  <c r="N4857" i="1"/>
  <c r="O4857" i="1"/>
  <c r="N4858" i="1"/>
  <c r="O4858" i="1"/>
  <c r="N4859" i="1"/>
  <c r="O4859" i="1"/>
  <c r="N4860" i="1"/>
  <c r="O4860" i="1"/>
  <c r="N4861" i="1"/>
  <c r="O4861" i="1"/>
  <c r="N4862" i="1"/>
  <c r="O4862" i="1"/>
  <c r="N4863" i="1"/>
  <c r="O4863" i="1"/>
  <c r="N4864" i="1"/>
  <c r="O4864" i="1"/>
  <c r="N4865" i="1"/>
  <c r="O4865" i="1"/>
  <c r="N4866" i="1"/>
  <c r="O4866" i="1"/>
  <c r="N4867" i="1"/>
  <c r="O4867" i="1"/>
  <c r="N4868" i="1"/>
  <c r="O4868" i="1"/>
  <c r="N4869" i="1"/>
  <c r="O4869" i="1"/>
  <c r="N4870" i="1"/>
  <c r="O4870" i="1"/>
  <c r="N4871" i="1"/>
  <c r="O4871" i="1"/>
  <c r="N4872" i="1"/>
  <c r="O4872" i="1"/>
  <c r="N4873" i="1"/>
  <c r="O4873" i="1"/>
  <c r="N4874" i="1"/>
  <c r="O4874" i="1"/>
  <c r="N4875" i="1"/>
  <c r="O4875" i="1"/>
  <c r="N4876" i="1"/>
  <c r="O4876" i="1"/>
  <c r="N4877" i="1"/>
  <c r="O4877" i="1"/>
  <c r="N4878" i="1"/>
  <c r="O4878" i="1"/>
  <c r="N4879" i="1"/>
  <c r="O4879" i="1"/>
  <c r="N4880" i="1"/>
  <c r="O4880" i="1"/>
  <c r="N4881" i="1"/>
  <c r="O4881" i="1"/>
  <c r="N4882" i="1"/>
  <c r="O4882" i="1"/>
  <c r="N4883" i="1"/>
  <c r="O4883" i="1"/>
  <c r="N4884" i="1"/>
  <c r="O4884" i="1"/>
  <c r="N4885" i="1"/>
  <c r="O4885" i="1"/>
  <c r="N4886" i="1"/>
  <c r="O4886" i="1"/>
  <c r="N4887" i="1"/>
  <c r="O4887" i="1"/>
  <c r="N4888" i="1"/>
  <c r="O4888" i="1"/>
  <c r="N4889" i="1"/>
  <c r="O4889" i="1"/>
  <c r="N4890" i="1"/>
  <c r="O4890" i="1"/>
  <c r="N4891" i="1"/>
  <c r="O4891" i="1"/>
  <c r="N4892" i="1"/>
  <c r="O4892" i="1"/>
  <c r="N4893" i="1"/>
  <c r="O4893" i="1"/>
  <c r="N4894" i="1"/>
  <c r="O4894" i="1"/>
  <c r="N4895" i="1"/>
  <c r="O4895" i="1"/>
  <c r="N4896" i="1"/>
  <c r="O4896" i="1"/>
  <c r="N4897" i="1"/>
  <c r="O4897" i="1"/>
  <c r="N4898" i="1"/>
  <c r="O4898" i="1"/>
  <c r="N4899" i="1"/>
  <c r="O4899" i="1"/>
  <c r="N4900" i="1"/>
  <c r="O4900" i="1"/>
  <c r="N4901" i="1"/>
  <c r="O4901" i="1"/>
  <c r="N4902" i="1"/>
  <c r="O4902" i="1"/>
  <c r="N4903" i="1"/>
  <c r="O4903" i="1"/>
  <c r="N4904" i="1"/>
  <c r="O4904" i="1"/>
  <c r="N4905" i="1"/>
  <c r="O4905" i="1"/>
  <c r="N4906" i="1"/>
  <c r="O4906" i="1"/>
  <c r="N4907" i="1"/>
  <c r="O4907" i="1"/>
  <c r="N4908" i="1"/>
  <c r="O4908" i="1"/>
  <c r="N4909" i="1"/>
  <c r="O4909" i="1"/>
  <c r="N4910" i="1"/>
  <c r="O4910" i="1"/>
  <c r="N4911" i="1"/>
  <c r="O4911" i="1"/>
  <c r="N4912" i="1"/>
  <c r="O4912" i="1"/>
  <c r="N4913" i="1"/>
  <c r="O4913" i="1"/>
  <c r="N4914" i="1"/>
  <c r="O4914" i="1"/>
  <c r="N4915" i="1"/>
  <c r="O4915" i="1"/>
  <c r="N4916" i="1"/>
  <c r="O4916" i="1"/>
  <c r="N4917" i="1"/>
  <c r="O4917" i="1"/>
  <c r="N4918" i="1"/>
  <c r="O4918" i="1"/>
  <c r="N4919" i="1"/>
  <c r="O4919" i="1"/>
  <c r="N4920" i="1"/>
  <c r="O4920" i="1"/>
  <c r="N4921" i="1"/>
  <c r="O4921" i="1"/>
  <c r="N4922" i="1"/>
  <c r="O4922" i="1"/>
  <c r="N4923" i="1"/>
  <c r="O4923" i="1"/>
  <c r="N4924" i="1"/>
  <c r="O4924" i="1"/>
  <c r="N4925" i="1"/>
  <c r="O4925" i="1"/>
  <c r="N4926" i="1"/>
  <c r="O4926" i="1"/>
  <c r="N4927" i="1"/>
  <c r="O4927" i="1"/>
  <c r="N4928" i="1"/>
  <c r="O4928" i="1"/>
  <c r="N4929" i="1"/>
  <c r="O4929" i="1"/>
  <c r="N4930" i="1"/>
  <c r="O4930" i="1"/>
  <c r="N4931" i="1"/>
  <c r="O4931" i="1"/>
  <c r="N4932" i="1"/>
  <c r="O4932" i="1"/>
  <c r="N4933" i="1"/>
  <c r="O4933" i="1"/>
  <c r="N4934" i="1"/>
  <c r="O4934" i="1"/>
  <c r="N4935" i="1"/>
  <c r="O4935" i="1"/>
  <c r="N4936" i="1"/>
  <c r="O4936" i="1"/>
  <c r="N4937" i="1"/>
  <c r="O4937" i="1"/>
  <c r="N4938" i="1"/>
  <c r="O4938" i="1"/>
  <c r="N4939" i="1"/>
  <c r="O4939" i="1"/>
  <c r="N4940" i="1"/>
  <c r="O4940" i="1"/>
  <c r="N4941" i="1"/>
  <c r="O4941" i="1"/>
  <c r="N4942" i="1"/>
  <c r="O4942" i="1"/>
  <c r="N4943" i="1"/>
  <c r="O4943" i="1"/>
  <c r="N4944" i="1"/>
  <c r="O4944" i="1"/>
  <c r="N4945" i="1"/>
  <c r="O4945" i="1"/>
  <c r="N4946" i="1"/>
  <c r="O4946" i="1"/>
  <c r="N4947" i="1"/>
  <c r="O4947" i="1"/>
  <c r="N4948" i="1"/>
  <c r="O4948" i="1"/>
  <c r="N4949" i="1"/>
  <c r="O4949" i="1"/>
  <c r="N4950" i="1"/>
  <c r="O4950" i="1"/>
  <c r="N4951" i="1"/>
  <c r="O4951" i="1"/>
  <c r="N4952" i="1"/>
  <c r="O4952" i="1"/>
  <c r="N4953" i="1"/>
  <c r="O4953" i="1"/>
  <c r="N4954" i="1"/>
  <c r="O4954" i="1"/>
  <c r="N4955" i="1"/>
  <c r="O4955" i="1"/>
  <c r="N4956" i="1"/>
  <c r="O4956" i="1"/>
  <c r="N4957" i="1"/>
  <c r="O4957" i="1"/>
  <c r="N4958" i="1"/>
  <c r="O4958" i="1"/>
  <c r="N4959" i="1"/>
  <c r="O4959" i="1"/>
  <c r="N4960" i="1"/>
  <c r="O4960" i="1"/>
  <c r="N4961" i="1"/>
  <c r="O4961" i="1"/>
  <c r="N4962" i="1"/>
  <c r="O4962" i="1"/>
  <c r="N4963" i="1"/>
  <c r="O4963" i="1"/>
  <c r="N4964" i="1"/>
  <c r="O4964" i="1"/>
  <c r="N4965" i="1"/>
  <c r="O4965" i="1"/>
  <c r="N4966" i="1"/>
  <c r="O4966" i="1"/>
  <c r="N4967" i="1"/>
  <c r="O4967" i="1"/>
  <c r="N4968" i="1"/>
  <c r="O4968" i="1"/>
  <c r="N4969" i="1"/>
  <c r="O4969" i="1"/>
  <c r="N4970" i="1"/>
  <c r="O4970" i="1"/>
  <c r="N4971" i="1"/>
  <c r="O4971" i="1"/>
  <c r="N4972" i="1"/>
  <c r="O4972" i="1"/>
  <c r="N4973" i="1"/>
  <c r="O4973" i="1"/>
  <c r="N4974" i="1"/>
  <c r="O4974" i="1"/>
  <c r="N4975" i="1"/>
  <c r="O4975" i="1"/>
  <c r="N4976" i="1"/>
  <c r="O4976" i="1"/>
  <c r="N4977" i="1"/>
  <c r="O4977" i="1"/>
  <c r="N4978" i="1"/>
  <c r="O4978" i="1"/>
  <c r="N4979" i="1"/>
  <c r="O4979" i="1"/>
  <c r="N4980" i="1"/>
  <c r="O4980" i="1"/>
  <c r="N4981" i="1"/>
  <c r="O4981" i="1"/>
  <c r="N4982" i="1"/>
  <c r="O4982" i="1"/>
  <c r="N4983" i="1"/>
  <c r="O4983" i="1"/>
  <c r="N4984" i="1"/>
  <c r="O4984" i="1"/>
  <c r="N4985" i="1"/>
  <c r="O4985" i="1"/>
  <c r="N4986" i="1"/>
  <c r="O4986" i="1"/>
  <c r="N4987" i="1"/>
  <c r="O4987" i="1"/>
  <c r="N4988" i="1"/>
  <c r="O4988" i="1"/>
  <c r="N4989" i="1"/>
  <c r="O4989" i="1"/>
  <c r="N4990" i="1"/>
  <c r="O4990" i="1"/>
  <c r="N4991" i="1"/>
  <c r="O4991" i="1"/>
  <c r="N4992" i="1"/>
  <c r="O4992" i="1"/>
  <c r="N4993" i="1"/>
  <c r="O4993" i="1"/>
  <c r="N4994" i="1"/>
  <c r="O4994" i="1"/>
  <c r="N4995" i="1"/>
  <c r="O4995" i="1"/>
  <c r="N4996" i="1"/>
  <c r="O4996" i="1"/>
  <c r="N4997" i="1"/>
  <c r="O4997" i="1"/>
  <c r="N4998" i="1"/>
  <c r="O4998" i="1"/>
  <c r="N4999" i="1"/>
  <c r="O4999" i="1"/>
  <c r="N5000" i="1"/>
  <c r="O5000" i="1"/>
  <c r="N5001" i="1"/>
  <c r="O5001" i="1"/>
  <c r="N5002" i="1"/>
  <c r="O5002" i="1"/>
  <c r="N5003" i="1"/>
  <c r="O5003" i="1"/>
  <c r="N5004" i="1"/>
  <c r="O5004" i="1"/>
  <c r="N5005" i="1"/>
  <c r="O5005" i="1"/>
  <c r="N5006" i="1"/>
  <c r="O5006" i="1"/>
  <c r="N5007" i="1"/>
  <c r="O5007" i="1"/>
  <c r="N5008" i="1"/>
  <c r="O5008" i="1"/>
  <c r="N5009" i="1"/>
  <c r="O5009" i="1"/>
  <c r="N5010" i="1"/>
  <c r="O5010" i="1"/>
  <c r="N5011" i="1"/>
  <c r="O5011" i="1"/>
  <c r="N5012" i="1"/>
  <c r="O5012" i="1"/>
  <c r="N5013" i="1"/>
  <c r="O5013" i="1"/>
  <c r="N5014" i="1"/>
  <c r="O5014" i="1"/>
  <c r="N5015" i="1"/>
  <c r="O5015" i="1"/>
  <c r="N5016" i="1"/>
  <c r="O5016" i="1"/>
  <c r="N5017" i="1"/>
  <c r="O5017" i="1"/>
  <c r="N5018" i="1"/>
  <c r="O5018" i="1"/>
  <c r="N5019" i="1"/>
  <c r="O5019" i="1"/>
  <c r="N5020" i="1"/>
  <c r="O5020" i="1"/>
  <c r="N5021" i="1"/>
  <c r="O5021" i="1"/>
  <c r="N5022" i="1"/>
  <c r="O5022" i="1"/>
  <c r="N5023" i="1"/>
  <c r="O5023" i="1"/>
  <c r="N5024" i="1"/>
  <c r="O5024" i="1"/>
  <c r="N5025" i="1"/>
  <c r="O5025" i="1"/>
  <c r="N5026" i="1"/>
  <c r="O5026" i="1"/>
  <c r="N5027" i="1"/>
  <c r="O5027" i="1"/>
  <c r="N5028" i="1"/>
  <c r="O5028" i="1"/>
  <c r="N5029" i="1"/>
  <c r="O5029" i="1"/>
  <c r="N5030" i="1"/>
  <c r="O5030" i="1"/>
  <c r="N5031" i="1"/>
  <c r="O5031" i="1"/>
  <c r="N5032" i="1"/>
  <c r="O5032" i="1"/>
  <c r="N5033" i="1"/>
  <c r="O5033" i="1"/>
  <c r="N5034" i="1"/>
  <c r="O5034" i="1"/>
  <c r="N5035" i="1"/>
  <c r="O5035" i="1"/>
  <c r="N5036" i="1"/>
  <c r="O5036" i="1"/>
  <c r="N5037" i="1"/>
  <c r="O5037" i="1"/>
  <c r="N5038" i="1"/>
  <c r="O5038" i="1"/>
  <c r="N5039" i="1"/>
  <c r="O5039" i="1"/>
  <c r="N5040" i="1"/>
  <c r="O5040" i="1"/>
  <c r="N5041" i="1"/>
  <c r="O5041" i="1"/>
  <c r="N5042" i="1"/>
  <c r="O5042" i="1"/>
  <c r="N5043" i="1"/>
  <c r="O5043" i="1"/>
  <c r="N5044" i="1"/>
  <c r="O5044" i="1"/>
  <c r="N5045" i="1"/>
  <c r="O5045" i="1"/>
  <c r="N5046" i="1"/>
  <c r="O5046" i="1"/>
  <c r="N5047" i="1"/>
  <c r="O5047" i="1"/>
  <c r="N5048" i="1"/>
  <c r="O5048" i="1"/>
  <c r="N5049" i="1"/>
  <c r="O5049" i="1"/>
  <c r="N5050" i="1"/>
  <c r="O5050" i="1"/>
  <c r="N5051" i="1"/>
  <c r="O5051" i="1"/>
  <c r="N5052" i="1"/>
  <c r="O5052" i="1"/>
  <c r="N5053" i="1"/>
  <c r="O5053" i="1"/>
  <c r="N5054" i="1"/>
  <c r="O5054" i="1"/>
  <c r="N5055" i="1"/>
  <c r="O5055" i="1"/>
  <c r="N5056" i="1"/>
  <c r="O5056" i="1"/>
  <c r="N5057" i="1"/>
  <c r="O5057" i="1"/>
  <c r="N5058" i="1"/>
  <c r="O5058" i="1"/>
  <c r="N5059" i="1"/>
  <c r="O5059" i="1"/>
  <c r="N5060" i="1"/>
  <c r="O5060" i="1"/>
  <c r="N5061" i="1"/>
  <c r="O5061" i="1"/>
  <c r="N5062" i="1"/>
  <c r="O5062" i="1"/>
  <c r="N5063" i="1"/>
  <c r="O5063" i="1"/>
  <c r="N5064" i="1"/>
  <c r="O5064" i="1"/>
  <c r="N5065" i="1"/>
  <c r="O5065" i="1"/>
  <c r="N5066" i="1"/>
  <c r="O5066" i="1"/>
  <c r="N5067" i="1"/>
  <c r="O5067" i="1"/>
  <c r="N5068" i="1"/>
  <c r="O5068" i="1"/>
  <c r="N5069" i="1"/>
  <c r="O5069" i="1"/>
  <c r="N5070" i="1"/>
  <c r="O5070" i="1"/>
  <c r="N5071" i="1"/>
  <c r="O5071" i="1"/>
  <c r="N5072" i="1"/>
  <c r="O5072" i="1"/>
  <c r="N5073" i="1"/>
  <c r="O5073" i="1"/>
  <c r="N5074" i="1"/>
  <c r="O5074" i="1"/>
  <c r="N5075" i="1"/>
  <c r="O5075" i="1"/>
  <c r="N5076" i="1"/>
  <c r="O5076" i="1"/>
  <c r="N5077" i="1"/>
  <c r="O5077" i="1"/>
  <c r="N5078" i="1"/>
  <c r="O5078" i="1"/>
  <c r="N5079" i="1"/>
  <c r="O5079" i="1"/>
  <c r="N5080" i="1"/>
  <c r="O5080" i="1"/>
  <c r="N5081" i="1"/>
  <c r="O5081" i="1"/>
  <c r="N5082" i="1"/>
  <c r="O5082" i="1"/>
  <c r="N5083" i="1"/>
  <c r="O5083" i="1"/>
  <c r="N5084" i="1"/>
  <c r="O5084" i="1"/>
  <c r="N5085" i="1"/>
  <c r="O5085" i="1"/>
  <c r="N5086" i="1"/>
  <c r="O5086" i="1"/>
  <c r="N5087" i="1"/>
  <c r="O5087" i="1"/>
  <c r="N5088" i="1"/>
  <c r="O5088" i="1"/>
  <c r="N5089" i="1"/>
  <c r="O5089" i="1"/>
  <c r="N5090" i="1"/>
  <c r="O5090" i="1"/>
  <c r="N5091" i="1"/>
  <c r="O5091" i="1"/>
  <c r="N5092" i="1"/>
  <c r="O5092" i="1"/>
  <c r="N5093" i="1"/>
  <c r="O5093" i="1"/>
  <c r="N5094" i="1"/>
  <c r="O5094" i="1"/>
  <c r="N5095" i="1"/>
  <c r="O5095" i="1"/>
  <c r="N5096" i="1"/>
  <c r="O5096" i="1"/>
  <c r="N5097" i="1"/>
  <c r="O5097" i="1"/>
  <c r="N5098" i="1"/>
  <c r="O5098" i="1"/>
  <c r="N5099" i="1"/>
  <c r="O5099" i="1"/>
  <c r="N5100" i="1"/>
  <c r="O5100" i="1"/>
  <c r="N5101" i="1"/>
  <c r="O5101" i="1"/>
  <c r="N5102" i="1"/>
  <c r="O5102" i="1"/>
  <c r="N5103" i="1"/>
  <c r="O5103" i="1"/>
  <c r="N5104" i="1"/>
  <c r="O5104" i="1"/>
  <c r="N5105" i="1"/>
  <c r="O5105" i="1"/>
  <c r="N5106" i="1"/>
  <c r="O5106" i="1"/>
  <c r="N5107" i="1"/>
  <c r="O5107" i="1"/>
  <c r="N5108" i="1"/>
  <c r="O5108" i="1"/>
  <c r="N5109" i="1"/>
  <c r="O5109" i="1"/>
  <c r="N5110" i="1"/>
  <c r="O5110" i="1"/>
  <c r="N5111" i="1"/>
  <c r="O5111" i="1"/>
  <c r="N5112" i="1"/>
  <c r="O5112" i="1"/>
  <c r="N5113" i="1"/>
  <c r="O5113" i="1"/>
  <c r="N5114" i="1"/>
  <c r="O5114" i="1"/>
  <c r="N5115" i="1"/>
  <c r="O5115" i="1"/>
  <c r="N5116" i="1"/>
  <c r="O5116" i="1"/>
  <c r="N5117" i="1"/>
  <c r="O5117" i="1"/>
  <c r="N5118" i="1"/>
  <c r="O5118" i="1"/>
  <c r="N5119" i="1"/>
  <c r="O5119" i="1"/>
  <c r="N5120" i="1"/>
  <c r="O5120" i="1"/>
  <c r="N5121" i="1"/>
  <c r="O5121" i="1"/>
  <c r="N5122" i="1"/>
  <c r="O5122" i="1"/>
  <c r="N5123" i="1"/>
  <c r="O5123" i="1"/>
  <c r="N5124" i="1"/>
  <c r="O5124" i="1"/>
  <c r="N5125" i="1"/>
  <c r="O5125" i="1"/>
  <c r="N5126" i="1"/>
  <c r="O5126" i="1"/>
  <c r="N5127" i="1"/>
  <c r="O5127" i="1"/>
  <c r="N5128" i="1"/>
  <c r="O5128" i="1"/>
  <c r="N5129" i="1"/>
  <c r="O5129" i="1"/>
  <c r="N5130" i="1"/>
  <c r="O5130" i="1"/>
  <c r="N5131" i="1"/>
  <c r="O5131" i="1"/>
  <c r="N5132" i="1"/>
  <c r="O5132" i="1"/>
  <c r="N5133" i="1"/>
  <c r="O5133" i="1"/>
  <c r="N5134" i="1"/>
  <c r="O5134" i="1"/>
  <c r="N5135" i="1"/>
  <c r="O5135" i="1"/>
  <c r="N5136" i="1"/>
  <c r="O5136" i="1"/>
  <c r="N5137" i="1"/>
  <c r="O5137" i="1"/>
  <c r="N5138" i="1"/>
  <c r="O5138" i="1"/>
  <c r="N5139" i="1"/>
  <c r="O5139" i="1"/>
  <c r="N5140" i="1"/>
  <c r="O5140" i="1"/>
  <c r="N5141" i="1"/>
  <c r="O5141" i="1"/>
  <c r="N5142" i="1"/>
  <c r="O5142" i="1"/>
  <c r="N5143" i="1"/>
  <c r="O5143" i="1"/>
  <c r="N5144" i="1"/>
  <c r="O5144" i="1"/>
  <c r="N5145" i="1"/>
  <c r="O5145" i="1"/>
  <c r="N5146" i="1"/>
  <c r="O5146" i="1"/>
  <c r="N5147" i="1"/>
  <c r="O5147" i="1"/>
  <c r="N5148" i="1"/>
  <c r="O5148" i="1"/>
  <c r="N5149" i="1"/>
  <c r="O5149" i="1"/>
  <c r="N5150" i="1"/>
  <c r="O5150" i="1"/>
  <c r="N5151" i="1"/>
  <c r="O5151" i="1"/>
  <c r="N5152" i="1"/>
  <c r="O5152" i="1"/>
  <c r="N5153" i="1"/>
  <c r="O5153" i="1"/>
  <c r="N5154" i="1"/>
  <c r="O5154" i="1"/>
  <c r="N5155" i="1"/>
  <c r="O5155" i="1"/>
  <c r="N5156" i="1"/>
  <c r="O5156" i="1"/>
  <c r="N5157" i="1"/>
  <c r="O5157" i="1"/>
  <c r="N5158" i="1"/>
  <c r="O5158" i="1"/>
  <c r="N5159" i="1"/>
  <c r="O5159" i="1"/>
  <c r="N5160" i="1"/>
  <c r="O5160" i="1"/>
  <c r="N5161" i="1"/>
  <c r="O5161" i="1"/>
  <c r="N5162" i="1"/>
  <c r="O5162" i="1"/>
  <c r="N5163" i="1"/>
  <c r="O5163" i="1"/>
  <c r="N5164" i="1"/>
  <c r="O5164" i="1"/>
  <c r="N5165" i="1"/>
  <c r="O5165" i="1"/>
  <c r="N5166" i="1"/>
  <c r="O5166" i="1"/>
  <c r="N5167" i="1"/>
  <c r="O5167" i="1"/>
  <c r="N5168" i="1"/>
  <c r="O5168" i="1"/>
  <c r="N5169" i="1"/>
  <c r="O5169" i="1"/>
  <c r="N5170" i="1"/>
  <c r="O5170" i="1"/>
  <c r="N5171" i="1"/>
  <c r="O5171" i="1"/>
  <c r="N5172" i="1"/>
  <c r="O5172" i="1"/>
  <c r="N5173" i="1"/>
  <c r="O5173" i="1"/>
  <c r="N5174" i="1"/>
  <c r="O5174" i="1"/>
  <c r="N5175" i="1"/>
  <c r="O5175" i="1"/>
  <c r="N5176" i="1"/>
  <c r="O5176" i="1"/>
  <c r="N5177" i="1"/>
  <c r="O5177" i="1"/>
  <c r="N5178" i="1"/>
  <c r="O5178" i="1"/>
  <c r="N5179" i="1"/>
  <c r="O5179" i="1"/>
  <c r="N5180" i="1"/>
  <c r="O5180" i="1"/>
  <c r="N5181" i="1"/>
  <c r="O5181" i="1"/>
  <c r="N5182" i="1"/>
  <c r="O5182" i="1"/>
  <c r="N5183" i="1"/>
  <c r="O5183" i="1"/>
  <c r="N5184" i="1"/>
  <c r="O5184" i="1"/>
  <c r="N5185" i="1"/>
  <c r="O5185" i="1"/>
  <c r="N5186" i="1"/>
  <c r="O5186" i="1"/>
  <c r="N5187" i="1"/>
  <c r="O5187" i="1"/>
  <c r="N5188" i="1"/>
  <c r="O5188" i="1"/>
  <c r="N5189" i="1"/>
  <c r="O5189" i="1"/>
  <c r="N5190" i="1"/>
  <c r="O5190" i="1"/>
  <c r="N5191" i="1"/>
  <c r="O5191" i="1"/>
  <c r="N5192" i="1"/>
  <c r="O5192" i="1"/>
  <c r="N5193" i="1"/>
  <c r="O5193" i="1"/>
  <c r="N5194" i="1"/>
  <c r="O5194" i="1"/>
  <c r="N5195" i="1"/>
  <c r="O5195" i="1"/>
  <c r="N5196" i="1"/>
  <c r="O5196" i="1"/>
  <c r="N5197" i="1"/>
  <c r="O5197" i="1"/>
  <c r="N5198" i="1"/>
  <c r="O5198" i="1"/>
  <c r="N5199" i="1"/>
  <c r="O5199" i="1"/>
  <c r="N5200" i="1"/>
  <c r="O5200" i="1"/>
  <c r="N5201" i="1"/>
  <c r="O5201" i="1"/>
  <c r="N5202" i="1"/>
  <c r="O5202" i="1"/>
  <c r="N5203" i="1"/>
  <c r="O5203" i="1"/>
  <c r="N5204" i="1"/>
  <c r="O5204" i="1"/>
  <c r="N5205" i="1"/>
  <c r="O5205" i="1"/>
  <c r="N5206" i="1"/>
  <c r="O5206" i="1"/>
  <c r="N5207" i="1"/>
  <c r="O5207" i="1"/>
  <c r="N5208" i="1"/>
  <c r="O5208" i="1"/>
  <c r="N5209" i="1"/>
  <c r="O5209" i="1"/>
  <c r="N5210" i="1"/>
  <c r="O5210" i="1"/>
  <c r="N5211" i="1"/>
  <c r="O5211" i="1"/>
  <c r="N5212" i="1"/>
  <c r="O5212" i="1"/>
  <c r="N5213" i="1"/>
  <c r="O5213" i="1"/>
  <c r="N5214" i="1"/>
  <c r="O5214" i="1"/>
  <c r="N5215" i="1"/>
  <c r="O5215" i="1"/>
  <c r="N5216" i="1"/>
  <c r="O5216" i="1"/>
  <c r="N5217" i="1"/>
  <c r="O5217" i="1"/>
  <c r="N5218" i="1"/>
  <c r="O5218" i="1"/>
  <c r="N5219" i="1"/>
  <c r="O5219" i="1"/>
  <c r="N5220" i="1"/>
  <c r="O5220" i="1"/>
  <c r="N5221" i="1"/>
  <c r="O5221" i="1"/>
  <c r="N5222" i="1"/>
  <c r="O5222" i="1"/>
  <c r="N5223" i="1"/>
  <c r="O5223" i="1"/>
  <c r="N5224" i="1"/>
  <c r="O5224" i="1"/>
  <c r="N5225" i="1"/>
  <c r="O5225" i="1"/>
  <c r="N5226" i="1"/>
  <c r="O5226" i="1"/>
  <c r="N5227" i="1"/>
  <c r="O5227" i="1"/>
  <c r="N5228" i="1"/>
  <c r="O5228" i="1"/>
  <c r="N5229" i="1"/>
  <c r="O5229" i="1"/>
  <c r="N5230" i="1"/>
  <c r="O5230" i="1"/>
  <c r="N5231" i="1"/>
  <c r="O5231" i="1"/>
  <c r="N5232" i="1"/>
  <c r="O5232" i="1"/>
  <c r="N5233" i="1"/>
  <c r="O5233" i="1"/>
  <c r="N5234" i="1"/>
  <c r="O5234" i="1"/>
  <c r="N5235" i="1"/>
  <c r="O5235" i="1"/>
  <c r="N5236" i="1"/>
  <c r="O5236" i="1"/>
  <c r="N5237" i="1"/>
  <c r="O5237" i="1"/>
  <c r="N5238" i="1"/>
  <c r="O5238" i="1"/>
  <c r="N5239" i="1"/>
  <c r="O5239" i="1"/>
  <c r="N5240" i="1"/>
  <c r="O5240" i="1"/>
  <c r="N5241" i="1"/>
  <c r="O5241" i="1"/>
  <c r="N5242" i="1"/>
  <c r="O5242" i="1"/>
  <c r="N5243" i="1"/>
  <c r="O5243" i="1"/>
  <c r="N5244" i="1"/>
  <c r="O5244" i="1"/>
  <c r="N5245" i="1"/>
  <c r="O5245" i="1"/>
  <c r="N5246" i="1"/>
  <c r="O5246" i="1"/>
  <c r="N5247" i="1"/>
  <c r="O5247" i="1"/>
  <c r="N5248" i="1"/>
  <c r="O5248" i="1"/>
  <c r="N5249" i="1"/>
  <c r="O5249" i="1"/>
  <c r="N5250" i="1"/>
  <c r="O5250" i="1"/>
  <c r="N5251" i="1"/>
  <c r="O5251" i="1"/>
  <c r="N5252" i="1"/>
  <c r="O5252" i="1"/>
  <c r="N5253" i="1"/>
  <c r="O5253" i="1"/>
  <c r="N5254" i="1"/>
  <c r="O5254" i="1"/>
  <c r="N5255" i="1"/>
  <c r="O5255" i="1"/>
  <c r="N5256" i="1"/>
  <c r="O5256" i="1"/>
  <c r="N5257" i="1"/>
  <c r="O5257" i="1"/>
  <c r="N5258" i="1"/>
  <c r="O5258" i="1"/>
  <c r="N5259" i="1"/>
  <c r="O5259" i="1"/>
  <c r="N5260" i="1"/>
  <c r="O5260" i="1"/>
  <c r="N5261" i="1"/>
  <c r="O5261" i="1"/>
  <c r="N5262" i="1"/>
  <c r="O5262" i="1"/>
  <c r="N5263" i="1"/>
  <c r="O5263" i="1"/>
  <c r="N5264" i="1"/>
  <c r="O5264" i="1"/>
  <c r="N5265" i="1"/>
  <c r="O5265" i="1"/>
  <c r="N5266" i="1"/>
  <c r="O5266" i="1"/>
  <c r="N5267" i="1"/>
  <c r="O5267" i="1"/>
  <c r="N5268" i="1"/>
  <c r="O5268" i="1"/>
  <c r="N5269" i="1"/>
  <c r="O5269" i="1"/>
  <c r="N5270" i="1"/>
  <c r="O5270" i="1"/>
  <c r="N5271" i="1"/>
  <c r="O5271" i="1"/>
  <c r="N5272" i="1"/>
  <c r="O5272" i="1"/>
  <c r="N5273" i="1"/>
  <c r="O5273" i="1"/>
  <c r="N5274" i="1"/>
  <c r="O5274" i="1"/>
  <c r="N5275" i="1"/>
  <c r="O5275" i="1"/>
  <c r="N5276" i="1"/>
  <c r="O5276" i="1"/>
  <c r="N5277" i="1"/>
  <c r="O5277" i="1"/>
  <c r="N5278" i="1"/>
  <c r="O5278" i="1"/>
  <c r="N5279" i="1"/>
  <c r="O5279" i="1"/>
  <c r="N5280" i="1"/>
  <c r="O5280" i="1"/>
  <c r="N5281" i="1"/>
  <c r="O5281" i="1"/>
  <c r="N5282" i="1"/>
  <c r="O5282" i="1"/>
  <c r="N5283" i="1"/>
  <c r="O5283" i="1"/>
  <c r="N5284" i="1"/>
  <c r="O5284" i="1"/>
  <c r="N5285" i="1"/>
  <c r="O5285" i="1"/>
  <c r="N5286" i="1"/>
  <c r="O5286" i="1"/>
  <c r="N5287" i="1"/>
  <c r="O5287" i="1"/>
  <c r="N5288" i="1"/>
  <c r="O5288" i="1"/>
  <c r="N5289" i="1"/>
  <c r="O5289" i="1"/>
  <c r="N5290" i="1"/>
  <c r="O5290" i="1"/>
  <c r="N5291" i="1"/>
  <c r="O5291" i="1"/>
  <c r="N5292" i="1"/>
  <c r="O5292" i="1"/>
  <c r="N5293" i="1"/>
  <c r="O5293" i="1"/>
  <c r="N5294" i="1"/>
  <c r="O5294" i="1"/>
  <c r="N5295" i="1"/>
  <c r="O5295" i="1"/>
  <c r="N5296" i="1"/>
  <c r="O5296" i="1"/>
  <c r="N5297" i="1"/>
  <c r="O5297" i="1"/>
  <c r="N5298" i="1"/>
  <c r="O5298" i="1"/>
  <c r="N5299" i="1"/>
  <c r="O5299" i="1"/>
  <c r="N5300" i="1"/>
  <c r="O5300" i="1"/>
  <c r="N5301" i="1"/>
  <c r="O5301" i="1"/>
  <c r="N5302" i="1"/>
  <c r="O5302" i="1"/>
  <c r="N5303" i="1"/>
  <c r="O5303" i="1"/>
  <c r="N5304" i="1"/>
  <c r="O5304" i="1"/>
  <c r="N5305" i="1"/>
  <c r="O5305" i="1"/>
  <c r="N5306" i="1"/>
  <c r="O5306" i="1"/>
  <c r="N5307" i="1"/>
  <c r="O5307" i="1"/>
  <c r="N5308" i="1"/>
  <c r="O5308" i="1"/>
  <c r="N5309" i="1"/>
  <c r="O5309" i="1"/>
  <c r="N5310" i="1"/>
  <c r="O5310" i="1"/>
  <c r="N5311" i="1"/>
  <c r="O5311" i="1"/>
  <c r="N5312" i="1"/>
  <c r="O5312" i="1"/>
  <c r="N5313" i="1"/>
  <c r="O5313" i="1"/>
  <c r="N5314" i="1"/>
  <c r="O5314" i="1"/>
  <c r="N5315" i="1"/>
  <c r="O5315" i="1"/>
  <c r="N5316" i="1"/>
  <c r="O5316" i="1"/>
  <c r="N5317" i="1"/>
  <c r="O5317" i="1"/>
  <c r="N5318" i="1"/>
  <c r="O5318" i="1"/>
  <c r="N5319" i="1"/>
  <c r="O5319" i="1"/>
  <c r="N5320" i="1"/>
  <c r="O5320" i="1"/>
  <c r="N5321" i="1"/>
  <c r="O5321" i="1"/>
  <c r="N5322" i="1"/>
  <c r="O5322" i="1"/>
  <c r="N5323" i="1"/>
  <c r="O5323" i="1"/>
  <c r="N5324" i="1"/>
  <c r="O5324" i="1"/>
  <c r="N5325" i="1"/>
  <c r="O5325" i="1"/>
  <c r="N5326" i="1"/>
  <c r="O5326" i="1"/>
  <c r="N5327" i="1"/>
  <c r="O5327" i="1"/>
  <c r="N5328" i="1"/>
  <c r="O5328" i="1"/>
  <c r="N5329" i="1"/>
  <c r="O5329" i="1"/>
  <c r="N5330" i="1"/>
  <c r="O5330" i="1"/>
  <c r="N5331" i="1"/>
  <c r="O5331" i="1"/>
  <c r="N5332" i="1"/>
  <c r="O5332" i="1"/>
  <c r="N5333" i="1"/>
  <c r="O5333" i="1"/>
  <c r="N5334" i="1"/>
  <c r="O5334" i="1"/>
  <c r="N5335" i="1"/>
  <c r="O5335" i="1"/>
  <c r="N5336" i="1"/>
  <c r="O5336" i="1"/>
  <c r="N5337" i="1"/>
  <c r="O5337" i="1"/>
  <c r="N5338" i="1"/>
  <c r="O5338" i="1"/>
  <c r="N5339" i="1"/>
  <c r="O5339" i="1"/>
  <c r="N5340" i="1"/>
  <c r="O5340" i="1"/>
  <c r="N5341" i="1"/>
  <c r="O5341" i="1"/>
  <c r="N5342" i="1"/>
  <c r="O5342" i="1"/>
  <c r="N5343" i="1"/>
  <c r="O5343" i="1"/>
  <c r="N5344" i="1"/>
  <c r="O5344" i="1"/>
  <c r="N5345" i="1"/>
  <c r="O5345" i="1"/>
  <c r="N5346" i="1"/>
  <c r="O5346" i="1"/>
  <c r="N5347" i="1"/>
  <c r="O5347" i="1"/>
  <c r="N5348" i="1"/>
  <c r="O5348" i="1"/>
  <c r="N5349" i="1"/>
  <c r="O5349" i="1"/>
  <c r="N5350" i="1"/>
  <c r="O5350" i="1"/>
  <c r="N5351" i="1"/>
  <c r="O5351" i="1"/>
  <c r="N5352" i="1"/>
  <c r="O5352" i="1"/>
  <c r="N5353" i="1"/>
  <c r="O5353" i="1"/>
  <c r="N5354" i="1"/>
  <c r="O5354" i="1"/>
  <c r="N5355" i="1"/>
  <c r="O5355" i="1"/>
  <c r="N5356" i="1"/>
  <c r="O5356" i="1"/>
  <c r="N5357" i="1"/>
  <c r="O5357" i="1"/>
  <c r="N5358" i="1"/>
  <c r="O5358" i="1"/>
  <c r="N5359" i="1"/>
  <c r="O5359" i="1"/>
  <c r="N5360" i="1"/>
  <c r="O5360" i="1"/>
  <c r="N5361" i="1"/>
  <c r="O5361" i="1"/>
  <c r="N5362" i="1"/>
  <c r="O5362" i="1"/>
  <c r="N5363" i="1"/>
  <c r="O5363" i="1"/>
  <c r="N5364" i="1"/>
  <c r="O5364" i="1"/>
  <c r="N5365" i="1"/>
  <c r="O5365" i="1"/>
  <c r="N5366" i="1"/>
  <c r="O5366" i="1"/>
  <c r="N5367" i="1"/>
  <c r="O5367" i="1"/>
  <c r="N5368" i="1"/>
  <c r="O5368" i="1"/>
  <c r="N5369" i="1"/>
  <c r="O5369" i="1"/>
  <c r="N5370" i="1"/>
  <c r="O5370" i="1"/>
  <c r="N5371" i="1"/>
  <c r="O5371" i="1"/>
  <c r="N5372" i="1"/>
  <c r="O5372" i="1"/>
  <c r="N5373" i="1"/>
  <c r="O5373" i="1"/>
  <c r="N5374" i="1"/>
  <c r="O5374" i="1"/>
  <c r="N5375" i="1"/>
  <c r="O5375" i="1"/>
  <c r="N5376" i="1"/>
  <c r="O5376" i="1"/>
  <c r="N5377" i="1"/>
  <c r="O5377" i="1"/>
  <c r="N5378" i="1"/>
  <c r="O5378" i="1"/>
  <c r="N5379" i="1"/>
  <c r="O5379" i="1"/>
  <c r="N5380" i="1"/>
  <c r="O5380" i="1"/>
  <c r="N5381" i="1"/>
  <c r="O5381" i="1"/>
  <c r="N5382" i="1"/>
  <c r="O5382" i="1"/>
  <c r="N5383" i="1"/>
  <c r="O5383" i="1"/>
  <c r="N5384" i="1"/>
  <c r="O5384" i="1"/>
  <c r="N5385" i="1"/>
  <c r="O5385" i="1"/>
  <c r="N5386" i="1"/>
  <c r="O5386" i="1"/>
  <c r="N5387" i="1"/>
  <c r="O5387" i="1"/>
  <c r="N5388" i="1"/>
  <c r="O5388" i="1"/>
  <c r="N5389" i="1"/>
  <c r="O5389" i="1"/>
  <c r="N5390" i="1"/>
  <c r="O5390" i="1"/>
  <c r="N5391" i="1"/>
  <c r="O5391" i="1"/>
  <c r="N5392" i="1"/>
  <c r="O5392" i="1"/>
  <c r="N5393" i="1"/>
  <c r="O5393" i="1"/>
  <c r="N5394" i="1"/>
  <c r="O5394" i="1"/>
  <c r="N5395" i="1"/>
  <c r="O5395" i="1"/>
  <c r="N5396" i="1"/>
  <c r="O5396" i="1"/>
  <c r="N5397" i="1"/>
  <c r="O5397" i="1"/>
  <c r="N5398" i="1"/>
  <c r="O5398" i="1"/>
  <c r="N5399" i="1"/>
  <c r="O5399" i="1"/>
  <c r="N5400" i="1"/>
  <c r="O5400" i="1"/>
  <c r="N5401" i="1"/>
  <c r="O5401" i="1"/>
  <c r="N5402" i="1"/>
  <c r="O5402" i="1"/>
  <c r="N5403" i="1"/>
  <c r="O5403" i="1"/>
  <c r="N5404" i="1"/>
  <c r="O5404" i="1"/>
  <c r="N5405" i="1"/>
  <c r="O5405" i="1"/>
  <c r="N5406" i="1"/>
  <c r="O5406" i="1"/>
  <c r="N5407" i="1"/>
  <c r="O5407" i="1"/>
  <c r="N5408" i="1"/>
  <c r="O5408" i="1"/>
  <c r="N5409" i="1"/>
  <c r="O5409" i="1"/>
  <c r="N5410" i="1"/>
  <c r="O5410" i="1"/>
  <c r="N5411" i="1"/>
  <c r="O5411" i="1"/>
  <c r="N5412" i="1"/>
  <c r="O5412" i="1"/>
  <c r="N5413" i="1"/>
  <c r="O5413" i="1"/>
  <c r="N5414" i="1"/>
  <c r="O5414" i="1"/>
  <c r="N5415" i="1"/>
  <c r="O5415" i="1"/>
  <c r="N5416" i="1"/>
  <c r="O5416" i="1"/>
  <c r="N5417" i="1"/>
  <c r="O5417" i="1"/>
  <c r="N5418" i="1"/>
  <c r="O5418" i="1"/>
  <c r="N5419" i="1"/>
  <c r="O5419" i="1"/>
  <c r="N5420" i="1"/>
  <c r="O5420" i="1"/>
  <c r="N5421" i="1"/>
  <c r="O5421" i="1"/>
  <c r="N5422" i="1"/>
  <c r="O5422" i="1"/>
  <c r="N5423" i="1"/>
  <c r="O5423" i="1"/>
  <c r="N5424" i="1"/>
  <c r="O5424" i="1"/>
  <c r="N5425" i="1"/>
  <c r="O5425" i="1"/>
  <c r="N5426" i="1"/>
  <c r="O5426" i="1"/>
  <c r="N5427" i="1"/>
  <c r="O5427" i="1"/>
  <c r="N5428" i="1"/>
  <c r="O5428" i="1"/>
  <c r="N5429" i="1"/>
  <c r="O5429" i="1"/>
  <c r="N5430" i="1"/>
  <c r="O5430" i="1"/>
  <c r="N5431" i="1"/>
  <c r="O5431" i="1"/>
  <c r="N5432" i="1"/>
  <c r="O5432" i="1"/>
  <c r="N5433" i="1"/>
  <c r="O5433" i="1"/>
  <c r="N5434" i="1"/>
  <c r="O5434" i="1"/>
  <c r="N5435" i="1"/>
  <c r="O5435" i="1"/>
  <c r="N5436" i="1"/>
  <c r="O5436" i="1"/>
  <c r="N5437" i="1"/>
  <c r="O5437" i="1"/>
  <c r="N5438" i="1"/>
  <c r="O5438" i="1"/>
  <c r="N5439" i="1"/>
  <c r="O5439" i="1"/>
  <c r="N5440" i="1"/>
  <c r="O5440" i="1"/>
  <c r="N5441" i="1"/>
  <c r="O5441" i="1"/>
  <c r="N5442" i="1"/>
  <c r="O5442" i="1"/>
  <c r="N5443" i="1"/>
  <c r="O5443" i="1"/>
  <c r="N5444" i="1"/>
  <c r="O5444" i="1"/>
  <c r="N5445" i="1"/>
  <c r="O5445" i="1"/>
  <c r="N5446" i="1"/>
  <c r="O5446" i="1"/>
  <c r="N5447" i="1"/>
  <c r="O5447" i="1"/>
  <c r="N5448" i="1"/>
  <c r="O5448" i="1"/>
  <c r="N5449" i="1"/>
  <c r="O5449" i="1"/>
  <c r="N5450" i="1"/>
  <c r="O5450" i="1"/>
  <c r="N5451" i="1"/>
  <c r="O5451" i="1"/>
  <c r="N5452" i="1"/>
  <c r="O5452" i="1"/>
  <c r="N5453" i="1"/>
  <c r="O5453" i="1"/>
  <c r="N5454" i="1"/>
  <c r="O5454" i="1"/>
  <c r="N5455" i="1"/>
  <c r="O5455" i="1"/>
  <c r="N5456" i="1"/>
  <c r="O5456" i="1"/>
  <c r="N5457" i="1"/>
  <c r="O5457" i="1"/>
  <c r="N5458" i="1"/>
  <c r="O5458" i="1"/>
  <c r="N5459" i="1"/>
  <c r="O5459" i="1"/>
  <c r="N5460" i="1"/>
  <c r="O5460" i="1"/>
  <c r="N5461" i="1"/>
  <c r="O5461" i="1"/>
  <c r="N5462" i="1"/>
  <c r="O5462" i="1"/>
  <c r="N5463" i="1"/>
  <c r="O5463" i="1"/>
  <c r="N5464" i="1"/>
  <c r="O5464" i="1"/>
  <c r="N5465" i="1"/>
  <c r="O5465" i="1"/>
  <c r="N5466" i="1"/>
  <c r="O5466" i="1"/>
  <c r="N5467" i="1"/>
  <c r="O5467" i="1"/>
  <c r="N5468" i="1"/>
  <c r="O5468" i="1"/>
  <c r="N5469" i="1"/>
  <c r="O5469" i="1"/>
  <c r="N5470" i="1"/>
  <c r="O5470" i="1"/>
  <c r="N5471" i="1"/>
  <c r="O5471" i="1"/>
  <c r="N5472" i="1"/>
  <c r="O5472" i="1"/>
  <c r="N5473" i="1"/>
  <c r="O5473" i="1"/>
  <c r="N5474" i="1"/>
  <c r="O5474" i="1"/>
  <c r="N5475" i="1"/>
  <c r="O5475" i="1"/>
  <c r="N5476" i="1"/>
  <c r="O5476" i="1"/>
  <c r="N5477" i="1"/>
  <c r="O5477" i="1"/>
  <c r="N5478" i="1"/>
  <c r="O5478" i="1"/>
  <c r="N5479" i="1"/>
  <c r="O5479" i="1"/>
  <c r="N5480" i="1"/>
  <c r="O5480" i="1"/>
  <c r="N5481" i="1"/>
  <c r="O5481" i="1"/>
  <c r="N5482" i="1"/>
  <c r="O5482" i="1"/>
  <c r="N5483" i="1"/>
  <c r="O5483" i="1"/>
  <c r="N5484" i="1"/>
  <c r="O5484" i="1"/>
  <c r="N5485" i="1"/>
  <c r="O5485" i="1"/>
  <c r="N5486" i="1"/>
  <c r="O5486" i="1"/>
  <c r="N5487" i="1"/>
  <c r="O5487" i="1"/>
  <c r="N5488" i="1"/>
  <c r="O5488" i="1"/>
  <c r="N5489" i="1"/>
  <c r="O5489" i="1"/>
  <c r="N5490" i="1"/>
  <c r="O5490" i="1"/>
  <c r="N5491" i="1"/>
  <c r="O5491" i="1"/>
  <c r="N5492" i="1"/>
  <c r="O5492" i="1"/>
  <c r="N5493" i="1"/>
  <c r="O5493" i="1"/>
  <c r="N5494" i="1"/>
  <c r="O5494" i="1"/>
  <c r="N5495" i="1"/>
  <c r="O5495" i="1"/>
  <c r="N5496" i="1"/>
  <c r="O5496" i="1"/>
  <c r="N5497" i="1"/>
  <c r="O5497" i="1"/>
  <c r="N5498" i="1"/>
  <c r="O5498" i="1"/>
  <c r="N5499" i="1"/>
  <c r="O5499" i="1"/>
  <c r="N5500" i="1"/>
  <c r="O5500" i="1"/>
  <c r="N5501" i="1"/>
  <c r="O5501" i="1"/>
  <c r="N5502" i="1"/>
  <c r="O5502" i="1"/>
  <c r="N5503" i="1"/>
  <c r="O5503" i="1"/>
  <c r="N5504" i="1"/>
  <c r="O5504" i="1"/>
  <c r="N5505" i="1"/>
  <c r="O5505" i="1"/>
  <c r="N5506" i="1"/>
  <c r="O5506" i="1"/>
  <c r="N5507" i="1"/>
  <c r="O5507" i="1"/>
  <c r="N5508" i="1"/>
  <c r="O5508" i="1"/>
  <c r="N5509" i="1"/>
  <c r="O5509" i="1"/>
  <c r="N5510" i="1"/>
  <c r="O5510" i="1"/>
  <c r="N5511" i="1"/>
  <c r="O5511" i="1"/>
  <c r="N5512" i="1"/>
  <c r="O5512" i="1"/>
  <c r="N5513" i="1"/>
  <c r="O5513" i="1"/>
  <c r="N5514" i="1"/>
  <c r="O5514" i="1"/>
  <c r="N5515" i="1"/>
  <c r="O5515" i="1"/>
  <c r="N5516" i="1"/>
  <c r="O5516" i="1"/>
  <c r="N5517" i="1"/>
  <c r="O5517" i="1"/>
  <c r="N5518" i="1"/>
  <c r="O5518" i="1"/>
  <c r="N5519" i="1"/>
  <c r="O5519" i="1"/>
  <c r="N5520" i="1"/>
  <c r="O5520" i="1"/>
  <c r="N5521" i="1"/>
  <c r="O5521" i="1"/>
  <c r="N5522" i="1"/>
  <c r="O5522" i="1"/>
  <c r="N5523" i="1"/>
  <c r="O5523" i="1"/>
  <c r="N5524" i="1"/>
  <c r="O5524" i="1"/>
  <c r="N5525" i="1"/>
  <c r="O5525" i="1"/>
  <c r="N5526" i="1"/>
  <c r="O5526" i="1"/>
  <c r="N5527" i="1"/>
  <c r="O5527" i="1"/>
  <c r="N5528" i="1"/>
  <c r="O5528" i="1"/>
  <c r="N5529" i="1"/>
  <c r="O5529" i="1"/>
  <c r="N5530" i="1"/>
  <c r="O5530" i="1"/>
  <c r="N5531" i="1"/>
  <c r="O5531" i="1"/>
  <c r="N5532" i="1"/>
  <c r="O5532" i="1"/>
  <c r="N5533" i="1"/>
  <c r="O5533" i="1"/>
  <c r="N5534" i="1"/>
  <c r="O5534" i="1"/>
  <c r="N5535" i="1"/>
  <c r="O5535" i="1"/>
  <c r="N5536" i="1"/>
  <c r="O5536" i="1"/>
  <c r="N5537" i="1"/>
  <c r="O5537" i="1"/>
  <c r="N5538" i="1"/>
  <c r="O5538" i="1"/>
  <c r="N5539" i="1"/>
  <c r="O5539" i="1"/>
  <c r="N5540" i="1"/>
  <c r="O5540" i="1"/>
  <c r="N5541" i="1"/>
  <c r="O5541" i="1"/>
  <c r="N5542" i="1"/>
  <c r="O5542" i="1"/>
  <c r="N5543" i="1"/>
  <c r="O5543" i="1"/>
  <c r="N5544" i="1"/>
  <c r="O5544" i="1"/>
  <c r="N5545" i="1"/>
  <c r="O5545" i="1"/>
  <c r="N5546" i="1"/>
  <c r="O5546" i="1"/>
  <c r="N5547" i="1"/>
  <c r="O5547" i="1"/>
  <c r="N5548" i="1"/>
  <c r="O5548" i="1"/>
  <c r="N5549" i="1"/>
  <c r="O5549" i="1"/>
  <c r="N5550" i="1"/>
  <c r="O5550" i="1"/>
  <c r="N5551" i="1"/>
  <c r="O5551" i="1"/>
  <c r="N5552" i="1"/>
  <c r="O5552" i="1"/>
  <c r="N5553" i="1"/>
  <c r="O5553" i="1"/>
  <c r="N5554" i="1"/>
  <c r="O5554" i="1"/>
  <c r="N5555" i="1"/>
  <c r="O5555" i="1"/>
  <c r="N5556" i="1"/>
  <c r="O5556" i="1"/>
  <c r="N5557" i="1"/>
  <c r="O5557" i="1"/>
  <c r="N5558" i="1"/>
  <c r="O5558" i="1"/>
  <c r="N5559" i="1"/>
  <c r="O5559" i="1"/>
  <c r="N5560" i="1"/>
  <c r="O5560" i="1"/>
  <c r="N5561" i="1"/>
  <c r="O5561" i="1"/>
  <c r="N5562" i="1"/>
  <c r="O5562" i="1"/>
  <c r="N5563" i="1"/>
  <c r="O5563" i="1"/>
  <c r="N5564" i="1"/>
  <c r="O5564" i="1"/>
  <c r="N5565" i="1"/>
  <c r="O5565" i="1"/>
  <c r="N5566" i="1"/>
  <c r="O5566" i="1"/>
  <c r="N5567" i="1"/>
  <c r="O5567" i="1"/>
  <c r="N5568" i="1"/>
  <c r="O5568" i="1"/>
  <c r="N5569" i="1"/>
  <c r="O5569" i="1"/>
  <c r="N5570" i="1"/>
  <c r="O5570" i="1"/>
  <c r="N5571" i="1"/>
  <c r="O5571" i="1"/>
  <c r="N5572" i="1"/>
  <c r="O5572" i="1"/>
  <c r="N5573" i="1"/>
  <c r="O5573" i="1"/>
  <c r="N5574" i="1"/>
  <c r="O5574" i="1"/>
  <c r="N5575" i="1"/>
  <c r="O5575" i="1"/>
  <c r="N5576" i="1"/>
  <c r="O5576" i="1"/>
  <c r="N5577" i="1"/>
  <c r="O5577" i="1"/>
  <c r="N5578" i="1"/>
  <c r="O5578" i="1"/>
  <c r="N5579" i="1"/>
  <c r="O5579" i="1"/>
  <c r="N5580" i="1"/>
  <c r="O5580" i="1"/>
  <c r="N5581" i="1"/>
  <c r="O5581" i="1"/>
  <c r="N5582" i="1"/>
  <c r="O5582" i="1"/>
  <c r="N5583" i="1"/>
  <c r="O5583" i="1"/>
  <c r="N5584" i="1"/>
  <c r="O5584" i="1"/>
  <c r="N5585" i="1"/>
  <c r="O5585" i="1"/>
  <c r="N5586" i="1"/>
  <c r="O5586" i="1"/>
  <c r="N5587" i="1"/>
  <c r="O5587" i="1"/>
  <c r="N5588" i="1"/>
  <c r="O5588" i="1"/>
  <c r="N5589" i="1"/>
  <c r="O5589" i="1"/>
  <c r="N5590" i="1"/>
  <c r="O5590" i="1"/>
  <c r="N5591" i="1"/>
  <c r="O5591" i="1"/>
  <c r="N5592" i="1"/>
  <c r="O5592" i="1"/>
  <c r="N5593" i="1"/>
  <c r="O5593" i="1"/>
  <c r="N5594" i="1"/>
  <c r="O5594" i="1"/>
  <c r="N5595" i="1"/>
  <c r="O5595" i="1"/>
  <c r="N5596" i="1"/>
  <c r="O5596" i="1"/>
  <c r="N5597" i="1"/>
  <c r="O5597" i="1"/>
  <c r="N5598" i="1"/>
  <c r="O5598" i="1"/>
  <c r="N5599" i="1"/>
  <c r="O5599" i="1"/>
  <c r="N5600" i="1"/>
  <c r="O5600" i="1"/>
  <c r="N5601" i="1"/>
  <c r="O5601" i="1"/>
  <c r="N5602" i="1"/>
  <c r="O5602" i="1"/>
  <c r="N5603" i="1"/>
  <c r="O5603" i="1"/>
  <c r="N5604" i="1"/>
  <c r="O5604" i="1"/>
  <c r="N5605" i="1"/>
  <c r="O5605" i="1"/>
  <c r="N5606" i="1"/>
  <c r="O5606" i="1"/>
  <c r="N5607" i="1"/>
  <c r="O5607" i="1"/>
  <c r="N5608" i="1"/>
  <c r="O5608" i="1"/>
  <c r="N5609" i="1"/>
  <c r="O5609" i="1"/>
  <c r="N5610" i="1"/>
  <c r="O5610" i="1"/>
  <c r="N5611" i="1"/>
  <c r="O5611" i="1"/>
  <c r="N5612" i="1"/>
  <c r="O5612" i="1"/>
  <c r="N5613" i="1"/>
  <c r="O5613" i="1"/>
  <c r="N5614" i="1"/>
  <c r="O5614" i="1"/>
  <c r="N5615" i="1"/>
  <c r="O5615" i="1"/>
  <c r="N5616" i="1"/>
  <c r="O5616" i="1"/>
  <c r="N5617" i="1"/>
  <c r="O5617" i="1"/>
  <c r="N5618" i="1"/>
  <c r="O5618" i="1"/>
  <c r="N5619" i="1"/>
  <c r="O5619" i="1"/>
  <c r="N5620" i="1"/>
  <c r="O5620" i="1"/>
  <c r="N5621" i="1"/>
  <c r="O5621" i="1"/>
  <c r="N5622" i="1"/>
  <c r="O5622" i="1"/>
  <c r="N5623" i="1"/>
  <c r="O5623" i="1"/>
  <c r="N5624" i="1"/>
  <c r="O5624" i="1"/>
  <c r="N5625" i="1"/>
  <c r="O5625" i="1"/>
  <c r="N5626" i="1"/>
  <c r="O5626" i="1"/>
  <c r="N5627" i="1"/>
  <c r="O5627" i="1"/>
  <c r="N5628" i="1"/>
  <c r="O5628" i="1"/>
  <c r="N5629" i="1"/>
  <c r="O5629" i="1"/>
  <c r="N5630" i="1"/>
  <c r="O5630" i="1"/>
  <c r="N5631" i="1"/>
  <c r="O5631" i="1"/>
  <c r="N5632" i="1"/>
  <c r="O5632" i="1"/>
  <c r="N5633" i="1"/>
  <c r="O5633" i="1"/>
  <c r="N5634" i="1"/>
  <c r="O5634" i="1"/>
  <c r="N5635" i="1"/>
  <c r="O5635" i="1"/>
  <c r="N5636" i="1"/>
  <c r="O5636" i="1"/>
  <c r="N5637" i="1"/>
  <c r="O5637" i="1"/>
  <c r="N5638" i="1"/>
  <c r="O5638" i="1"/>
  <c r="N5639" i="1"/>
  <c r="O5639" i="1"/>
  <c r="N5640" i="1"/>
  <c r="O5640" i="1"/>
  <c r="N5641" i="1"/>
  <c r="O5641" i="1"/>
  <c r="N5642" i="1"/>
  <c r="O5642" i="1"/>
  <c r="N5643" i="1"/>
  <c r="O5643" i="1"/>
  <c r="N5644" i="1"/>
  <c r="O5644" i="1"/>
  <c r="N5645" i="1"/>
  <c r="O5645" i="1"/>
  <c r="N5646" i="1"/>
  <c r="O5646" i="1"/>
  <c r="N5647" i="1"/>
  <c r="O5647" i="1"/>
  <c r="N5648" i="1"/>
  <c r="O5648" i="1"/>
  <c r="N5649" i="1"/>
  <c r="O5649" i="1"/>
  <c r="N5650" i="1"/>
  <c r="O5650" i="1"/>
  <c r="N5651" i="1"/>
  <c r="O5651" i="1"/>
  <c r="N5652" i="1"/>
  <c r="O5652" i="1"/>
  <c r="N5653" i="1"/>
  <c r="O5653" i="1"/>
  <c r="N5654" i="1"/>
  <c r="O5654" i="1"/>
  <c r="N5655" i="1"/>
  <c r="O5655" i="1"/>
  <c r="N5656" i="1"/>
  <c r="O5656" i="1"/>
  <c r="N5657" i="1"/>
  <c r="O5657" i="1"/>
  <c r="N5658" i="1"/>
  <c r="O5658" i="1"/>
  <c r="N5659" i="1"/>
  <c r="O5659" i="1"/>
  <c r="N5660" i="1"/>
  <c r="O5660" i="1"/>
  <c r="N5661" i="1"/>
  <c r="O5661" i="1"/>
  <c r="N5662" i="1"/>
  <c r="O5662" i="1"/>
  <c r="N5663" i="1"/>
  <c r="O5663" i="1"/>
  <c r="N5664" i="1"/>
  <c r="O5664" i="1"/>
  <c r="N5665" i="1"/>
  <c r="O5665" i="1"/>
  <c r="N5666" i="1"/>
  <c r="O5666" i="1"/>
  <c r="N5667" i="1"/>
  <c r="O5667" i="1"/>
  <c r="N5668" i="1"/>
  <c r="O5668" i="1"/>
  <c r="N5669" i="1"/>
  <c r="O5669" i="1"/>
  <c r="N5670" i="1"/>
  <c r="O5670" i="1"/>
  <c r="N5671" i="1"/>
  <c r="O5671" i="1"/>
  <c r="N5672" i="1"/>
  <c r="O5672" i="1"/>
  <c r="N5673" i="1"/>
  <c r="O5673" i="1"/>
  <c r="N5674" i="1"/>
  <c r="O5674" i="1"/>
  <c r="N5675" i="1"/>
  <c r="O5675" i="1"/>
  <c r="N5676" i="1"/>
  <c r="O5676" i="1"/>
  <c r="N5677" i="1"/>
  <c r="O5677" i="1"/>
  <c r="N5678" i="1"/>
  <c r="O5678" i="1"/>
  <c r="N5679" i="1"/>
  <c r="O5679" i="1"/>
  <c r="N5680" i="1"/>
  <c r="O5680" i="1"/>
  <c r="N5681" i="1"/>
  <c r="O5681" i="1"/>
  <c r="N5682" i="1"/>
  <c r="O5682" i="1"/>
  <c r="N5683" i="1"/>
  <c r="O5683" i="1"/>
  <c r="N5684" i="1"/>
  <c r="O5684" i="1"/>
  <c r="N5685" i="1"/>
  <c r="O5685" i="1"/>
  <c r="N5686" i="1"/>
  <c r="O5686" i="1"/>
  <c r="N5687" i="1"/>
  <c r="O5687" i="1"/>
  <c r="N5688" i="1"/>
  <c r="O5688" i="1"/>
  <c r="N5689" i="1"/>
  <c r="O5689" i="1"/>
  <c r="N5690" i="1"/>
  <c r="O5690" i="1"/>
  <c r="N5691" i="1"/>
  <c r="O5691" i="1"/>
  <c r="N5692" i="1"/>
  <c r="O5692" i="1"/>
  <c r="N5693" i="1"/>
  <c r="O5693" i="1"/>
  <c r="N5694" i="1"/>
  <c r="O5694" i="1"/>
  <c r="N5695" i="1"/>
  <c r="O5695" i="1"/>
  <c r="N5696" i="1"/>
  <c r="O5696" i="1"/>
  <c r="N5697" i="1"/>
  <c r="O5697" i="1"/>
  <c r="N5698" i="1"/>
  <c r="O5698" i="1"/>
  <c r="N5699" i="1"/>
  <c r="O5699" i="1"/>
  <c r="N5700" i="1"/>
  <c r="O5700" i="1"/>
  <c r="N5701" i="1"/>
  <c r="O5701" i="1"/>
  <c r="N5702" i="1"/>
  <c r="O5702" i="1"/>
  <c r="N5703" i="1"/>
  <c r="O5703" i="1"/>
  <c r="N5704" i="1"/>
  <c r="O5704" i="1"/>
  <c r="N5705" i="1"/>
  <c r="O5705" i="1"/>
  <c r="N5706" i="1"/>
  <c r="O5706" i="1"/>
  <c r="N5707" i="1"/>
  <c r="O5707" i="1"/>
  <c r="N5708" i="1"/>
  <c r="O5708" i="1"/>
  <c r="N5709" i="1"/>
  <c r="O5709" i="1"/>
  <c r="N5710" i="1"/>
  <c r="O5710" i="1"/>
  <c r="N5711" i="1"/>
  <c r="O5711" i="1"/>
  <c r="N5712" i="1"/>
  <c r="O5712" i="1"/>
  <c r="N5713" i="1"/>
  <c r="O5713" i="1"/>
  <c r="N5714" i="1"/>
  <c r="O5714" i="1"/>
  <c r="N5715" i="1"/>
  <c r="O5715" i="1"/>
  <c r="N5716" i="1"/>
  <c r="O5716" i="1"/>
  <c r="N5717" i="1"/>
  <c r="O5717" i="1"/>
  <c r="N5718" i="1"/>
  <c r="O5718" i="1"/>
  <c r="N5719" i="1"/>
  <c r="O5719" i="1"/>
  <c r="N5720" i="1"/>
  <c r="O5720" i="1"/>
  <c r="N5721" i="1"/>
  <c r="O5721" i="1"/>
  <c r="N5722" i="1"/>
  <c r="O5722" i="1"/>
  <c r="N5723" i="1"/>
  <c r="O5723" i="1"/>
  <c r="N5724" i="1"/>
  <c r="O5724" i="1"/>
  <c r="N5725" i="1"/>
  <c r="O5725" i="1"/>
  <c r="N5726" i="1"/>
  <c r="O5726" i="1"/>
  <c r="N5727" i="1"/>
  <c r="O5727" i="1"/>
  <c r="N5728" i="1"/>
  <c r="O5728" i="1"/>
  <c r="N5729" i="1"/>
  <c r="O5729" i="1"/>
  <c r="N5730" i="1"/>
  <c r="O5730" i="1"/>
  <c r="N5731" i="1"/>
  <c r="O5731" i="1"/>
  <c r="N5732" i="1"/>
  <c r="O5732" i="1"/>
  <c r="N5733" i="1"/>
  <c r="O5733" i="1"/>
  <c r="N5734" i="1"/>
  <c r="O5734" i="1"/>
  <c r="N5735" i="1"/>
  <c r="O5735" i="1"/>
  <c r="N5736" i="1"/>
  <c r="O5736" i="1"/>
  <c r="N5737" i="1"/>
  <c r="O5737" i="1"/>
  <c r="N5738" i="1"/>
  <c r="O5738" i="1"/>
  <c r="N5739" i="1"/>
  <c r="O5739" i="1"/>
  <c r="N5740" i="1"/>
  <c r="O5740" i="1"/>
  <c r="N5741" i="1"/>
  <c r="O5741" i="1"/>
  <c r="N5742" i="1"/>
  <c r="O5742" i="1"/>
  <c r="N5743" i="1"/>
  <c r="O5743" i="1"/>
  <c r="N5744" i="1"/>
  <c r="O5744" i="1"/>
  <c r="N5745" i="1"/>
  <c r="O5745" i="1"/>
  <c r="N5746" i="1"/>
  <c r="O5746" i="1"/>
  <c r="N5747" i="1"/>
  <c r="O5747" i="1"/>
  <c r="N5748" i="1"/>
  <c r="O5748" i="1"/>
  <c r="N5749" i="1"/>
  <c r="O5749" i="1"/>
  <c r="N5750" i="1"/>
  <c r="O5750" i="1"/>
  <c r="N5751" i="1"/>
  <c r="O5751" i="1"/>
  <c r="N5752" i="1"/>
  <c r="O5752" i="1"/>
  <c r="N5753" i="1"/>
  <c r="O5753" i="1"/>
  <c r="N5754" i="1"/>
  <c r="O5754" i="1"/>
  <c r="N5755" i="1"/>
  <c r="O5755" i="1"/>
  <c r="N5756" i="1"/>
  <c r="O5756" i="1"/>
  <c r="N5757" i="1"/>
  <c r="O5757" i="1"/>
  <c r="N5758" i="1"/>
  <c r="O5758" i="1"/>
  <c r="N5759" i="1"/>
  <c r="O5759" i="1"/>
  <c r="N5760" i="1"/>
  <c r="O5760" i="1"/>
  <c r="N5761" i="1"/>
  <c r="O5761" i="1"/>
  <c r="N5762" i="1"/>
  <c r="O5762" i="1"/>
  <c r="N5763" i="1"/>
  <c r="O5763" i="1"/>
  <c r="N5764" i="1"/>
  <c r="O5764" i="1"/>
  <c r="N5765" i="1"/>
  <c r="O5765" i="1"/>
  <c r="N5766" i="1"/>
  <c r="O5766" i="1"/>
  <c r="N5767" i="1"/>
  <c r="O5767" i="1"/>
  <c r="N5768" i="1"/>
  <c r="O5768" i="1"/>
  <c r="N5769" i="1"/>
  <c r="O5769" i="1"/>
  <c r="N5770" i="1"/>
  <c r="O5770" i="1"/>
  <c r="N5771" i="1"/>
  <c r="O5771" i="1"/>
  <c r="N5772" i="1"/>
  <c r="O5772" i="1"/>
  <c r="N5773" i="1"/>
  <c r="O5773" i="1"/>
  <c r="N5774" i="1"/>
  <c r="O5774" i="1"/>
  <c r="N5775" i="1"/>
  <c r="O5775" i="1"/>
  <c r="N5776" i="1"/>
  <c r="O5776" i="1"/>
  <c r="N5777" i="1"/>
  <c r="O5777" i="1"/>
  <c r="N5778" i="1"/>
  <c r="O5778" i="1"/>
  <c r="N5779" i="1"/>
  <c r="O5779" i="1"/>
  <c r="N5780" i="1"/>
  <c r="O5780" i="1"/>
  <c r="N5781" i="1"/>
  <c r="O5781" i="1"/>
  <c r="N5782" i="1"/>
  <c r="O5782" i="1"/>
  <c r="N5783" i="1"/>
  <c r="O5783" i="1"/>
  <c r="N5784" i="1"/>
  <c r="O5784" i="1"/>
  <c r="N5785" i="1"/>
  <c r="O5785" i="1"/>
  <c r="N5786" i="1"/>
  <c r="O5786" i="1"/>
  <c r="N5787" i="1"/>
  <c r="O5787" i="1"/>
  <c r="N5788" i="1"/>
  <c r="O5788" i="1"/>
  <c r="N5789" i="1"/>
  <c r="O5789" i="1"/>
  <c r="N5790" i="1"/>
  <c r="O5790" i="1"/>
  <c r="N5791" i="1"/>
  <c r="O5791" i="1"/>
  <c r="N5792" i="1"/>
  <c r="O5792" i="1"/>
  <c r="N5793" i="1"/>
  <c r="O5793" i="1"/>
  <c r="N5794" i="1"/>
  <c r="O5794" i="1"/>
  <c r="N5795" i="1"/>
  <c r="O5795" i="1"/>
  <c r="N5796" i="1"/>
  <c r="O5796" i="1"/>
  <c r="N5797" i="1"/>
  <c r="O5797" i="1"/>
  <c r="N5798" i="1"/>
  <c r="O5798" i="1"/>
  <c r="N5799" i="1"/>
  <c r="O5799" i="1"/>
  <c r="N5800" i="1"/>
  <c r="O5800" i="1"/>
  <c r="N5801" i="1"/>
  <c r="O5801" i="1"/>
  <c r="N5802" i="1"/>
  <c r="O5802" i="1"/>
  <c r="N5803" i="1"/>
  <c r="O5803" i="1"/>
  <c r="N5804" i="1"/>
  <c r="O5804" i="1"/>
  <c r="N5805" i="1"/>
  <c r="O5805" i="1"/>
  <c r="N5806" i="1"/>
  <c r="O5806" i="1"/>
  <c r="N5807" i="1"/>
  <c r="O5807" i="1"/>
  <c r="N5808" i="1"/>
  <c r="O5808" i="1"/>
  <c r="N5809" i="1"/>
  <c r="O5809" i="1"/>
  <c r="N5810" i="1"/>
  <c r="O5810" i="1"/>
  <c r="N5811" i="1"/>
  <c r="O5811" i="1"/>
  <c r="N5812" i="1"/>
  <c r="O5812" i="1"/>
  <c r="N5813" i="1"/>
  <c r="O5813" i="1"/>
  <c r="N5814" i="1"/>
  <c r="O5814" i="1"/>
  <c r="N5815" i="1"/>
  <c r="O5815" i="1"/>
  <c r="N5816" i="1"/>
  <c r="O5816" i="1"/>
  <c r="N5817" i="1"/>
  <c r="O5817" i="1"/>
  <c r="N5818" i="1"/>
  <c r="O5818" i="1"/>
  <c r="N5819" i="1"/>
  <c r="O5819" i="1"/>
  <c r="N5820" i="1"/>
  <c r="O5820" i="1"/>
  <c r="N5821" i="1"/>
  <c r="O5821" i="1"/>
  <c r="N5822" i="1"/>
  <c r="O5822" i="1"/>
  <c r="N5823" i="1"/>
  <c r="O5823" i="1"/>
  <c r="N5824" i="1"/>
  <c r="O5824" i="1"/>
  <c r="N5825" i="1"/>
  <c r="O5825" i="1"/>
  <c r="N5826" i="1"/>
  <c r="O5826" i="1"/>
  <c r="N5827" i="1"/>
  <c r="O5827" i="1"/>
  <c r="N5828" i="1"/>
  <c r="O5828" i="1"/>
  <c r="N5829" i="1"/>
  <c r="O5829" i="1"/>
  <c r="N5830" i="1"/>
  <c r="O5830" i="1"/>
  <c r="N5831" i="1"/>
  <c r="O5831" i="1"/>
  <c r="N5832" i="1"/>
  <c r="O5832" i="1"/>
  <c r="N5833" i="1"/>
  <c r="O5833" i="1"/>
  <c r="N5834" i="1"/>
  <c r="O5834" i="1"/>
  <c r="N5835" i="1"/>
  <c r="O5835" i="1"/>
  <c r="N5836" i="1"/>
  <c r="O5836" i="1"/>
  <c r="N5837" i="1"/>
  <c r="O5837" i="1"/>
  <c r="N5838" i="1"/>
  <c r="O5838" i="1"/>
  <c r="N5839" i="1"/>
  <c r="O5839" i="1"/>
  <c r="N5840" i="1"/>
  <c r="O5840" i="1"/>
  <c r="N5841" i="1"/>
  <c r="O5841" i="1"/>
  <c r="N5842" i="1"/>
  <c r="O5842" i="1"/>
  <c r="N5843" i="1"/>
  <c r="O5843" i="1"/>
  <c r="N5844" i="1"/>
  <c r="O5844" i="1"/>
  <c r="N5845" i="1"/>
  <c r="O5845" i="1"/>
  <c r="N5846" i="1"/>
  <c r="O5846" i="1"/>
  <c r="N5847" i="1"/>
  <c r="O5847" i="1"/>
  <c r="N5848" i="1"/>
  <c r="O5848" i="1"/>
  <c r="N5849" i="1"/>
  <c r="O5849" i="1"/>
  <c r="N5850" i="1"/>
  <c r="O5850" i="1"/>
  <c r="N5851" i="1"/>
  <c r="O5851" i="1"/>
  <c r="N5852" i="1"/>
  <c r="O5852" i="1"/>
  <c r="N5853" i="1"/>
  <c r="O5853" i="1"/>
  <c r="N5854" i="1"/>
  <c r="O5854" i="1"/>
  <c r="N5855" i="1"/>
  <c r="O5855" i="1"/>
  <c r="N5856" i="1"/>
  <c r="O5856" i="1"/>
  <c r="N5857" i="1"/>
  <c r="O5857" i="1"/>
  <c r="N5858" i="1"/>
  <c r="O5858" i="1"/>
  <c r="N5859" i="1"/>
  <c r="O5859" i="1"/>
  <c r="N5860" i="1"/>
  <c r="O5860" i="1"/>
  <c r="N5861" i="1"/>
  <c r="O5861" i="1"/>
  <c r="N5862" i="1"/>
  <c r="O5862" i="1"/>
  <c r="N5863" i="1"/>
  <c r="O5863" i="1"/>
  <c r="N5864" i="1"/>
  <c r="O5864" i="1"/>
  <c r="N5865" i="1"/>
  <c r="O5865" i="1"/>
  <c r="N5866" i="1"/>
  <c r="O5866" i="1"/>
  <c r="N5867" i="1"/>
  <c r="O5867" i="1"/>
  <c r="N5868" i="1"/>
  <c r="O5868" i="1"/>
  <c r="N5869" i="1"/>
  <c r="O5869" i="1"/>
  <c r="N5870" i="1"/>
  <c r="O5870" i="1"/>
  <c r="N5871" i="1"/>
  <c r="O5871" i="1"/>
  <c r="N5872" i="1"/>
  <c r="O5872" i="1"/>
  <c r="N5873" i="1"/>
  <c r="O5873" i="1"/>
  <c r="N5874" i="1"/>
  <c r="O5874" i="1"/>
  <c r="N5875" i="1"/>
  <c r="O5875" i="1"/>
  <c r="N5876" i="1"/>
  <c r="O5876" i="1"/>
  <c r="N5877" i="1"/>
  <c r="O5877" i="1"/>
  <c r="N5878" i="1"/>
  <c r="O5878" i="1"/>
  <c r="N5879" i="1"/>
  <c r="O5879" i="1"/>
  <c r="N5880" i="1"/>
  <c r="O5880" i="1"/>
  <c r="N5881" i="1"/>
  <c r="O5881" i="1"/>
  <c r="N5882" i="1"/>
  <c r="O5882" i="1"/>
  <c r="N5883" i="1"/>
  <c r="O5883" i="1"/>
  <c r="N5884" i="1"/>
  <c r="O5884" i="1"/>
  <c r="N5885" i="1"/>
  <c r="O5885" i="1"/>
  <c r="N5886" i="1"/>
  <c r="O5886" i="1"/>
  <c r="N5887" i="1"/>
  <c r="O5887" i="1"/>
  <c r="N5888" i="1"/>
  <c r="O5888" i="1"/>
  <c r="N5889" i="1"/>
  <c r="O5889" i="1"/>
  <c r="N5890" i="1"/>
  <c r="O5890" i="1"/>
  <c r="N5891" i="1"/>
  <c r="O5891" i="1"/>
  <c r="N5892" i="1"/>
  <c r="O5892" i="1"/>
  <c r="N5893" i="1"/>
  <c r="O5893" i="1"/>
  <c r="N5894" i="1"/>
  <c r="O5894" i="1"/>
  <c r="N5895" i="1"/>
  <c r="O5895" i="1"/>
  <c r="N5896" i="1"/>
  <c r="O5896" i="1"/>
  <c r="N5897" i="1"/>
  <c r="O5897" i="1"/>
  <c r="N5898" i="1"/>
  <c r="O5898" i="1"/>
  <c r="N5899" i="1"/>
  <c r="O5899" i="1"/>
  <c r="N5900" i="1"/>
  <c r="O5900" i="1"/>
  <c r="N5901" i="1"/>
  <c r="O5901" i="1"/>
  <c r="N5902" i="1"/>
  <c r="O5902" i="1"/>
  <c r="N5903" i="1"/>
  <c r="O5903" i="1"/>
  <c r="N5904" i="1"/>
  <c r="O5904" i="1"/>
  <c r="N5905" i="1"/>
  <c r="O5905" i="1"/>
  <c r="N5906" i="1"/>
  <c r="O5906" i="1"/>
  <c r="N5907" i="1"/>
  <c r="O5907" i="1"/>
  <c r="N5908" i="1"/>
  <c r="O5908" i="1"/>
  <c r="N5909" i="1"/>
  <c r="O5909" i="1"/>
  <c r="N5910" i="1"/>
  <c r="O5910" i="1"/>
  <c r="N5911" i="1"/>
  <c r="O5911" i="1"/>
  <c r="N5912" i="1"/>
  <c r="O5912" i="1"/>
  <c r="N5913" i="1"/>
  <c r="O5913" i="1"/>
  <c r="N5914" i="1"/>
  <c r="O5914" i="1"/>
  <c r="N5915" i="1"/>
  <c r="O5915" i="1"/>
  <c r="N5916" i="1"/>
  <c r="O5916" i="1"/>
  <c r="N5917" i="1"/>
  <c r="O5917" i="1"/>
  <c r="N5918" i="1"/>
  <c r="O5918" i="1"/>
  <c r="N5919" i="1"/>
  <c r="O5919" i="1"/>
  <c r="N5920" i="1"/>
  <c r="O5920" i="1"/>
  <c r="N5921" i="1"/>
  <c r="O5921" i="1"/>
  <c r="N5922" i="1"/>
  <c r="O5922" i="1"/>
  <c r="N5923" i="1"/>
  <c r="O5923" i="1"/>
  <c r="N5924" i="1"/>
  <c r="O5924" i="1"/>
  <c r="N5925" i="1"/>
  <c r="O5925" i="1"/>
  <c r="N5926" i="1"/>
  <c r="O5926" i="1"/>
  <c r="N5927" i="1"/>
  <c r="O5927" i="1"/>
  <c r="N5928" i="1"/>
  <c r="O5928" i="1"/>
  <c r="N5929" i="1"/>
  <c r="O5929" i="1"/>
  <c r="N5930" i="1"/>
  <c r="O5930" i="1"/>
  <c r="N5931" i="1"/>
  <c r="O5931" i="1"/>
  <c r="N5932" i="1"/>
  <c r="O5932" i="1"/>
  <c r="N5933" i="1"/>
  <c r="O5933" i="1"/>
  <c r="N5934" i="1"/>
  <c r="O5934" i="1"/>
  <c r="N5935" i="1"/>
  <c r="O5935" i="1"/>
  <c r="N5936" i="1"/>
  <c r="O5936" i="1"/>
  <c r="N5937" i="1"/>
  <c r="O5937" i="1"/>
  <c r="N5938" i="1"/>
  <c r="O5938" i="1"/>
  <c r="N5939" i="1"/>
  <c r="O5939" i="1"/>
  <c r="N5940" i="1"/>
  <c r="O5940" i="1"/>
  <c r="N5941" i="1"/>
  <c r="O5941" i="1"/>
  <c r="N5942" i="1"/>
  <c r="O5942" i="1"/>
  <c r="N5943" i="1"/>
  <c r="O5943" i="1"/>
  <c r="N5944" i="1"/>
  <c r="O5944" i="1"/>
  <c r="N5945" i="1"/>
  <c r="O5945" i="1"/>
  <c r="N5946" i="1"/>
  <c r="O5946" i="1"/>
  <c r="N5947" i="1"/>
  <c r="O5947" i="1"/>
  <c r="N5948" i="1"/>
  <c r="O5948" i="1"/>
  <c r="N5949" i="1"/>
  <c r="O5949" i="1"/>
  <c r="N5950" i="1"/>
  <c r="O5950" i="1"/>
  <c r="N5951" i="1"/>
  <c r="O5951" i="1"/>
  <c r="N5952" i="1"/>
  <c r="O5952" i="1"/>
  <c r="N5953" i="1"/>
  <c r="O5953" i="1"/>
  <c r="N5954" i="1"/>
  <c r="O5954" i="1"/>
  <c r="N5955" i="1"/>
  <c r="O5955" i="1"/>
  <c r="N5956" i="1"/>
  <c r="O5956" i="1"/>
  <c r="N5957" i="1"/>
  <c r="O5957" i="1"/>
  <c r="N5958" i="1"/>
  <c r="O5958" i="1"/>
  <c r="N5959" i="1"/>
  <c r="O5959" i="1"/>
  <c r="N5960" i="1"/>
  <c r="O5960" i="1"/>
  <c r="N5961" i="1"/>
  <c r="O5961" i="1"/>
  <c r="N5962" i="1"/>
  <c r="O5962" i="1"/>
  <c r="N5963" i="1"/>
  <c r="O5963" i="1"/>
  <c r="N5964" i="1"/>
  <c r="O5964" i="1"/>
  <c r="N5965" i="1"/>
  <c r="O5965" i="1"/>
  <c r="N5966" i="1"/>
  <c r="O5966" i="1"/>
  <c r="N5967" i="1"/>
  <c r="O5967" i="1"/>
  <c r="N5968" i="1"/>
  <c r="O5968" i="1"/>
  <c r="N5969" i="1"/>
  <c r="O5969" i="1"/>
  <c r="N5970" i="1"/>
  <c r="O5970" i="1"/>
  <c r="N5971" i="1"/>
  <c r="O5971" i="1"/>
  <c r="N5972" i="1"/>
  <c r="O5972" i="1"/>
  <c r="N5973" i="1"/>
  <c r="O5973" i="1"/>
  <c r="N5974" i="1"/>
  <c r="O5974" i="1"/>
  <c r="N5975" i="1"/>
  <c r="O5975" i="1"/>
  <c r="N5976" i="1"/>
  <c r="O5976" i="1"/>
  <c r="N5977" i="1"/>
  <c r="O5977" i="1"/>
  <c r="N5978" i="1"/>
  <c r="O5978" i="1"/>
  <c r="N5979" i="1"/>
  <c r="O5979" i="1"/>
  <c r="N5980" i="1"/>
  <c r="O5980" i="1"/>
  <c r="N5981" i="1"/>
  <c r="O5981" i="1"/>
  <c r="N5982" i="1"/>
  <c r="O5982" i="1"/>
  <c r="N5983" i="1"/>
  <c r="O5983" i="1"/>
  <c r="N5984" i="1"/>
  <c r="O5984" i="1"/>
  <c r="N5985" i="1"/>
  <c r="O5985" i="1"/>
  <c r="N5986" i="1"/>
  <c r="O5986" i="1"/>
  <c r="N5987" i="1"/>
  <c r="O5987" i="1"/>
  <c r="N5988" i="1"/>
  <c r="O5988" i="1"/>
  <c r="N5989" i="1"/>
  <c r="O5989" i="1"/>
  <c r="N5990" i="1"/>
  <c r="O5990" i="1"/>
  <c r="N5991" i="1"/>
  <c r="O5991" i="1"/>
  <c r="N5992" i="1"/>
  <c r="O5992" i="1"/>
  <c r="N5993" i="1"/>
  <c r="O5993" i="1"/>
  <c r="N5994" i="1"/>
  <c r="O5994" i="1"/>
  <c r="N5995" i="1"/>
  <c r="O5995" i="1"/>
  <c r="N5996" i="1"/>
  <c r="O5996" i="1"/>
  <c r="N5997" i="1"/>
  <c r="O5997" i="1"/>
  <c r="N5998" i="1"/>
  <c r="O5998" i="1"/>
  <c r="N5999" i="1"/>
  <c r="O5999" i="1"/>
  <c r="N6000" i="1"/>
  <c r="O6000" i="1"/>
  <c r="N6001" i="1"/>
  <c r="O6001" i="1"/>
  <c r="N6002" i="1"/>
  <c r="O6002" i="1"/>
  <c r="N6003" i="1"/>
  <c r="O6003" i="1"/>
  <c r="N6004" i="1"/>
  <c r="O6004" i="1"/>
  <c r="N6005" i="1"/>
  <c r="O6005" i="1"/>
  <c r="N6006" i="1"/>
  <c r="O6006" i="1"/>
  <c r="N6007" i="1"/>
  <c r="O6007" i="1"/>
  <c r="N6008" i="1"/>
  <c r="O6008" i="1"/>
  <c r="N6009" i="1"/>
  <c r="O6009" i="1"/>
  <c r="N6010" i="1"/>
  <c r="O6010" i="1"/>
  <c r="N6011" i="1"/>
  <c r="O6011" i="1"/>
  <c r="N6012" i="1"/>
  <c r="O6012" i="1"/>
  <c r="N6013" i="1"/>
  <c r="O6013" i="1"/>
  <c r="N6014" i="1"/>
  <c r="O6014" i="1"/>
  <c r="N6015" i="1"/>
  <c r="O6015" i="1"/>
  <c r="N6016" i="1"/>
  <c r="O6016" i="1"/>
  <c r="N6017" i="1"/>
  <c r="O6017" i="1"/>
  <c r="N6018" i="1"/>
  <c r="O6018" i="1"/>
  <c r="N6019" i="1"/>
  <c r="O6019" i="1"/>
  <c r="N6020" i="1"/>
  <c r="O6020" i="1"/>
  <c r="N6021" i="1"/>
  <c r="O6021" i="1"/>
  <c r="N6022" i="1"/>
  <c r="O6022" i="1"/>
  <c r="N6023" i="1"/>
  <c r="O6023" i="1"/>
  <c r="N6024" i="1"/>
  <c r="O6024" i="1"/>
  <c r="N6025" i="1"/>
  <c r="O6025" i="1"/>
  <c r="N6026" i="1"/>
  <c r="O6026" i="1"/>
  <c r="N6027" i="1"/>
  <c r="O6027" i="1"/>
  <c r="N6028" i="1"/>
  <c r="O6028" i="1"/>
  <c r="N6029" i="1"/>
  <c r="O6029" i="1"/>
  <c r="N6030" i="1"/>
  <c r="O6030" i="1"/>
  <c r="N6031" i="1"/>
  <c r="O6031" i="1"/>
  <c r="N6032" i="1"/>
  <c r="O6032" i="1"/>
  <c r="N6033" i="1"/>
  <c r="O6033" i="1"/>
  <c r="N6034" i="1"/>
  <c r="O6034" i="1"/>
  <c r="N6035" i="1"/>
  <c r="O6035" i="1"/>
  <c r="N6036" i="1"/>
  <c r="O6036" i="1"/>
  <c r="N6037" i="1"/>
  <c r="O6037" i="1"/>
  <c r="N6038" i="1"/>
  <c r="O6038" i="1"/>
  <c r="N6039" i="1"/>
  <c r="O6039" i="1"/>
  <c r="N6040" i="1"/>
  <c r="O6040" i="1"/>
  <c r="N6041" i="1"/>
  <c r="O6041" i="1"/>
  <c r="N6042" i="1"/>
  <c r="O6042" i="1"/>
  <c r="N6043" i="1"/>
  <c r="O6043" i="1"/>
  <c r="N6044" i="1"/>
  <c r="O6044" i="1"/>
  <c r="N6045" i="1"/>
  <c r="O6045" i="1"/>
  <c r="N6046" i="1"/>
  <c r="O6046" i="1"/>
  <c r="N6047" i="1"/>
  <c r="O6047" i="1"/>
  <c r="N6048" i="1"/>
  <c r="O6048" i="1"/>
  <c r="N6049" i="1"/>
  <c r="O6049" i="1"/>
  <c r="N6050" i="1"/>
  <c r="O6050" i="1"/>
  <c r="N6051" i="1"/>
  <c r="O6051" i="1"/>
  <c r="N6052" i="1"/>
  <c r="O6052" i="1"/>
  <c r="N6053" i="1"/>
  <c r="O6053" i="1"/>
  <c r="N6054" i="1"/>
  <c r="O6054" i="1"/>
  <c r="N6055" i="1"/>
  <c r="O6055" i="1"/>
  <c r="N6056" i="1"/>
  <c r="O6056" i="1"/>
  <c r="N6057" i="1"/>
  <c r="O6057" i="1"/>
  <c r="N6058" i="1"/>
  <c r="O6058" i="1"/>
  <c r="N6059" i="1"/>
  <c r="O6059" i="1"/>
  <c r="N6060" i="1"/>
  <c r="O6060" i="1"/>
  <c r="N6061" i="1"/>
  <c r="O6061" i="1"/>
  <c r="N6062" i="1"/>
  <c r="O6062" i="1"/>
  <c r="N6063" i="1"/>
  <c r="O6063" i="1"/>
  <c r="N6064" i="1"/>
  <c r="O6064" i="1"/>
  <c r="N6065" i="1"/>
  <c r="O6065" i="1"/>
  <c r="N6066" i="1"/>
  <c r="O6066" i="1"/>
  <c r="N6067" i="1"/>
  <c r="O6067" i="1"/>
  <c r="N6068" i="1"/>
  <c r="O6068" i="1"/>
  <c r="N6069" i="1"/>
  <c r="O6069" i="1"/>
  <c r="N6070" i="1"/>
  <c r="O6070" i="1"/>
  <c r="N6071" i="1"/>
  <c r="O6071" i="1"/>
  <c r="N6072" i="1"/>
  <c r="O6072" i="1"/>
  <c r="N6073" i="1"/>
  <c r="O6073" i="1"/>
  <c r="N6074" i="1"/>
  <c r="O6074" i="1"/>
  <c r="N6075" i="1"/>
  <c r="O6075" i="1"/>
  <c r="N6076" i="1"/>
  <c r="O6076" i="1"/>
  <c r="N6077" i="1"/>
  <c r="O6077" i="1"/>
  <c r="N6078" i="1"/>
  <c r="O6078" i="1"/>
  <c r="N6079" i="1"/>
  <c r="O6079" i="1"/>
  <c r="N6080" i="1"/>
  <c r="O6080" i="1"/>
  <c r="N6081" i="1"/>
  <c r="O6081" i="1"/>
  <c r="N6082" i="1"/>
  <c r="O6082" i="1"/>
  <c r="N6083" i="1"/>
  <c r="O6083" i="1"/>
  <c r="N6084" i="1"/>
  <c r="O6084" i="1"/>
  <c r="N6085" i="1"/>
  <c r="O6085" i="1"/>
  <c r="N6086" i="1"/>
  <c r="O6086" i="1"/>
  <c r="N6087" i="1"/>
  <c r="O6087" i="1"/>
  <c r="N6088" i="1"/>
  <c r="O6088" i="1"/>
  <c r="N6089" i="1"/>
  <c r="O6089" i="1"/>
  <c r="N6090" i="1"/>
  <c r="O6090" i="1"/>
  <c r="N6091" i="1"/>
  <c r="O6091" i="1"/>
  <c r="N6092" i="1"/>
  <c r="O6092" i="1"/>
  <c r="N6093" i="1"/>
  <c r="O6093" i="1"/>
  <c r="N6094" i="1"/>
  <c r="O6094" i="1"/>
  <c r="N6095" i="1"/>
  <c r="O6095" i="1"/>
  <c r="N6096" i="1"/>
  <c r="O6096" i="1"/>
  <c r="N6097" i="1"/>
  <c r="O6097" i="1"/>
  <c r="N6098" i="1"/>
  <c r="O6098" i="1"/>
  <c r="N6099" i="1"/>
  <c r="O6099" i="1"/>
  <c r="N6100" i="1"/>
  <c r="O6100" i="1"/>
  <c r="N6101" i="1"/>
  <c r="O6101" i="1"/>
  <c r="N6102" i="1"/>
  <c r="O6102" i="1"/>
  <c r="N6103" i="1"/>
  <c r="O6103" i="1"/>
  <c r="N6104" i="1"/>
  <c r="O6104" i="1"/>
  <c r="N6105" i="1"/>
  <c r="O6105" i="1"/>
  <c r="N6106" i="1"/>
  <c r="O6106" i="1"/>
  <c r="N6107" i="1"/>
  <c r="O6107" i="1"/>
  <c r="N6108" i="1"/>
  <c r="O6108" i="1"/>
  <c r="N6109" i="1"/>
  <c r="O6109" i="1"/>
  <c r="N6110" i="1"/>
  <c r="O6110" i="1"/>
  <c r="N6111" i="1"/>
  <c r="O6111" i="1"/>
  <c r="N6112" i="1"/>
  <c r="O6112" i="1"/>
  <c r="N6113" i="1"/>
  <c r="O6113" i="1"/>
  <c r="N6114" i="1"/>
  <c r="O6114" i="1"/>
  <c r="N6115" i="1"/>
  <c r="O6115" i="1"/>
  <c r="N6116" i="1"/>
  <c r="O6116" i="1"/>
  <c r="N6117" i="1"/>
  <c r="O6117" i="1"/>
  <c r="N6118" i="1"/>
  <c r="O6118" i="1"/>
  <c r="N6119" i="1"/>
  <c r="O6119" i="1"/>
  <c r="N6120" i="1"/>
  <c r="O6120" i="1"/>
  <c r="N6121" i="1"/>
  <c r="O6121" i="1"/>
  <c r="N6122" i="1"/>
  <c r="O6122" i="1"/>
  <c r="N6123" i="1"/>
  <c r="O6123" i="1"/>
  <c r="N6124" i="1"/>
  <c r="O6124" i="1"/>
  <c r="N6125" i="1"/>
  <c r="O6125" i="1"/>
  <c r="N6126" i="1"/>
  <c r="O6126" i="1"/>
  <c r="N6127" i="1"/>
  <c r="O6127" i="1"/>
  <c r="N6128" i="1"/>
  <c r="O6128" i="1"/>
  <c r="N6129" i="1"/>
  <c r="O6129" i="1"/>
  <c r="N6130" i="1"/>
  <c r="O6130" i="1"/>
  <c r="N6131" i="1"/>
  <c r="O6131" i="1"/>
  <c r="N6132" i="1"/>
  <c r="O6132" i="1"/>
  <c r="N6133" i="1"/>
  <c r="O6133" i="1"/>
  <c r="N6134" i="1"/>
  <c r="O6134" i="1"/>
  <c r="N6135" i="1"/>
  <c r="O6135" i="1"/>
  <c r="N6136" i="1"/>
  <c r="O6136" i="1"/>
  <c r="N6137" i="1"/>
  <c r="O6137" i="1"/>
  <c r="N6138" i="1"/>
  <c r="O6138" i="1"/>
  <c r="N6139" i="1"/>
  <c r="O6139" i="1"/>
  <c r="N6140" i="1"/>
  <c r="O6140" i="1"/>
  <c r="N6141" i="1"/>
  <c r="O6141" i="1"/>
  <c r="N6142" i="1"/>
  <c r="O6142" i="1"/>
  <c r="N6143" i="1"/>
  <c r="O6143" i="1"/>
  <c r="N6144" i="1"/>
  <c r="O6144" i="1"/>
  <c r="N6145" i="1"/>
  <c r="O6145" i="1"/>
  <c r="N6146" i="1"/>
  <c r="O6146" i="1"/>
  <c r="N6147" i="1"/>
  <c r="O6147" i="1"/>
  <c r="N6148" i="1"/>
  <c r="O6148" i="1"/>
  <c r="N6149" i="1"/>
  <c r="O6149" i="1"/>
  <c r="N6150" i="1"/>
  <c r="O6150" i="1"/>
  <c r="N6151" i="1"/>
  <c r="O6151" i="1"/>
  <c r="N6152" i="1"/>
  <c r="O6152" i="1"/>
  <c r="N6153" i="1"/>
  <c r="O6153" i="1"/>
  <c r="N6154" i="1"/>
  <c r="O6154" i="1"/>
  <c r="N6155" i="1"/>
  <c r="O6155" i="1"/>
  <c r="N6156" i="1"/>
  <c r="O6156" i="1"/>
  <c r="N6157" i="1"/>
  <c r="O6157" i="1"/>
  <c r="N6158" i="1"/>
  <c r="O6158" i="1"/>
  <c r="N6159" i="1"/>
  <c r="O6159" i="1"/>
  <c r="N6160" i="1"/>
  <c r="O6160" i="1"/>
  <c r="N6161" i="1"/>
  <c r="O6161" i="1"/>
  <c r="N6162" i="1"/>
  <c r="O6162" i="1"/>
  <c r="N6163" i="1"/>
  <c r="O6163" i="1"/>
  <c r="N6164" i="1"/>
  <c r="O6164" i="1"/>
  <c r="N6165" i="1"/>
  <c r="O6165" i="1"/>
  <c r="N6166" i="1"/>
  <c r="O6166" i="1"/>
  <c r="N6167" i="1"/>
  <c r="O6167" i="1"/>
  <c r="N6168" i="1"/>
  <c r="O6168" i="1"/>
  <c r="N6169" i="1"/>
  <c r="O6169" i="1"/>
  <c r="N6170" i="1"/>
  <c r="O6170" i="1"/>
  <c r="N6171" i="1"/>
  <c r="O6171" i="1"/>
  <c r="N6172" i="1"/>
  <c r="O6172" i="1"/>
  <c r="N6173" i="1"/>
  <c r="O6173" i="1"/>
  <c r="N6174" i="1"/>
  <c r="O6174" i="1"/>
  <c r="N6175" i="1"/>
  <c r="O6175" i="1"/>
  <c r="N6176" i="1"/>
  <c r="O6176" i="1"/>
  <c r="N6177" i="1"/>
  <c r="O6177" i="1"/>
  <c r="N6178" i="1"/>
  <c r="O6178" i="1"/>
  <c r="N6179" i="1"/>
  <c r="O6179" i="1"/>
  <c r="N6180" i="1"/>
  <c r="O6180" i="1"/>
  <c r="N6181" i="1"/>
  <c r="O6181" i="1"/>
  <c r="N6182" i="1"/>
  <c r="O6182" i="1"/>
  <c r="N6183" i="1"/>
  <c r="O6183" i="1"/>
  <c r="N6184" i="1"/>
  <c r="O6184" i="1"/>
  <c r="N6185" i="1"/>
  <c r="O6185" i="1"/>
  <c r="N6186" i="1"/>
  <c r="O6186" i="1"/>
  <c r="N6187" i="1"/>
  <c r="O6187" i="1"/>
  <c r="N6188" i="1"/>
  <c r="O6188" i="1"/>
  <c r="N6189" i="1"/>
  <c r="O6189" i="1"/>
  <c r="N6190" i="1"/>
  <c r="O6190" i="1"/>
  <c r="N6191" i="1"/>
  <c r="O6191" i="1"/>
  <c r="N6192" i="1"/>
  <c r="O6192" i="1"/>
  <c r="N6193" i="1"/>
  <c r="O6193" i="1"/>
  <c r="N6194" i="1"/>
  <c r="O6194" i="1"/>
  <c r="N6195" i="1"/>
  <c r="O6195" i="1"/>
  <c r="N6196" i="1"/>
  <c r="O6196" i="1"/>
  <c r="N6197" i="1"/>
  <c r="O6197" i="1"/>
  <c r="N6198" i="1"/>
  <c r="O6198" i="1"/>
  <c r="N6199" i="1"/>
  <c r="O6199" i="1"/>
  <c r="N6200" i="1"/>
  <c r="O6200" i="1"/>
  <c r="N6201" i="1"/>
  <c r="O6201" i="1"/>
  <c r="N6202" i="1"/>
  <c r="O6202" i="1"/>
  <c r="N6203" i="1"/>
  <c r="O6203" i="1"/>
  <c r="N6204" i="1"/>
  <c r="O6204" i="1"/>
  <c r="N6205" i="1"/>
  <c r="O6205" i="1"/>
  <c r="N6206" i="1"/>
  <c r="O6206" i="1"/>
  <c r="N6207" i="1"/>
  <c r="O6207" i="1"/>
  <c r="N6208" i="1"/>
  <c r="O6208" i="1"/>
  <c r="N6209" i="1"/>
  <c r="O6209" i="1"/>
  <c r="N6210" i="1"/>
  <c r="O6210" i="1"/>
  <c r="N6211" i="1"/>
  <c r="O6211" i="1"/>
  <c r="N6212" i="1"/>
  <c r="O6212" i="1"/>
  <c r="N6213" i="1"/>
  <c r="O6213" i="1"/>
  <c r="N6214" i="1"/>
  <c r="O6214" i="1"/>
  <c r="N6215" i="1"/>
  <c r="O6215" i="1"/>
  <c r="N6216" i="1"/>
  <c r="O6216" i="1"/>
  <c r="N6217" i="1"/>
  <c r="O6217" i="1"/>
  <c r="N6218" i="1"/>
  <c r="O6218" i="1"/>
  <c r="N6219" i="1"/>
  <c r="O6219" i="1"/>
  <c r="N6220" i="1"/>
  <c r="O6220" i="1"/>
  <c r="N6221" i="1"/>
  <c r="O6221" i="1"/>
  <c r="N6222" i="1"/>
  <c r="O6222" i="1"/>
  <c r="N6223" i="1"/>
  <c r="O6223" i="1"/>
  <c r="N6224" i="1"/>
  <c r="O6224" i="1"/>
  <c r="N6225" i="1"/>
  <c r="O6225" i="1"/>
  <c r="N6226" i="1"/>
  <c r="O6226" i="1"/>
  <c r="N6227" i="1"/>
  <c r="O6227" i="1"/>
  <c r="N6228" i="1"/>
  <c r="O6228" i="1"/>
  <c r="N6229" i="1"/>
  <c r="O6229" i="1"/>
  <c r="N6230" i="1"/>
  <c r="O6230" i="1"/>
  <c r="N6231" i="1"/>
  <c r="O6231" i="1"/>
  <c r="N6232" i="1"/>
  <c r="O6232" i="1"/>
  <c r="N6233" i="1"/>
  <c r="O6233" i="1"/>
  <c r="N6234" i="1"/>
  <c r="O6234" i="1"/>
  <c r="N6235" i="1"/>
  <c r="O6235" i="1"/>
  <c r="N6236" i="1"/>
  <c r="O6236" i="1"/>
  <c r="N6237" i="1"/>
  <c r="O6237" i="1"/>
  <c r="N6238" i="1"/>
  <c r="O6238" i="1"/>
  <c r="N6239" i="1"/>
  <c r="O6239" i="1"/>
  <c r="N6240" i="1"/>
  <c r="O6240" i="1"/>
  <c r="N6241" i="1"/>
  <c r="O6241" i="1"/>
  <c r="N6242" i="1"/>
  <c r="O6242" i="1"/>
  <c r="N6243" i="1"/>
  <c r="O6243" i="1"/>
  <c r="N6244" i="1"/>
  <c r="O6244" i="1"/>
  <c r="N6245" i="1"/>
  <c r="O6245" i="1"/>
  <c r="N6246" i="1"/>
  <c r="O6246" i="1"/>
  <c r="N6247" i="1"/>
  <c r="O6247" i="1"/>
  <c r="N6248" i="1"/>
  <c r="O6248" i="1"/>
  <c r="N6249" i="1"/>
  <c r="O6249" i="1"/>
  <c r="N6250" i="1"/>
  <c r="O6250" i="1"/>
  <c r="N6251" i="1"/>
  <c r="O6251" i="1"/>
  <c r="N6252" i="1"/>
  <c r="O6252" i="1"/>
  <c r="N6253" i="1"/>
  <c r="O6253" i="1"/>
  <c r="N6254" i="1"/>
  <c r="O6254" i="1"/>
  <c r="N6255" i="1"/>
  <c r="O6255" i="1"/>
  <c r="N6256" i="1"/>
  <c r="O6256" i="1"/>
  <c r="N6257" i="1"/>
  <c r="O6257" i="1"/>
  <c r="N6258" i="1"/>
  <c r="O6258" i="1"/>
  <c r="N6259" i="1"/>
  <c r="O6259" i="1"/>
  <c r="N6260" i="1"/>
  <c r="O6260" i="1"/>
  <c r="N6261" i="1"/>
  <c r="O6261" i="1"/>
  <c r="N6262" i="1"/>
  <c r="O6262" i="1"/>
  <c r="N6263" i="1"/>
  <c r="O6263" i="1"/>
  <c r="N6264" i="1"/>
  <c r="O6264" i="1"/>
  <c r="N6265" i="1"/>
  <c r="O6265" i="1"/>
  <c r="N6266" i="1"/>
  <c r="O6266" i="1"/>
  <c r="N6267" i="1"/>
  <c r="O6267" i="1"/>
  <c r="N6268" i="1"/>
  <c r="O6268" i="1"/>
  <c r="N6269" i="1"/>
  <c r="O6269" i="1"/>
  <c r="N6270" i="1"/>
  <c r="O6270" i="1"/>
  <c r="N6271" i="1"/>
  <c r="O6271" i="1"/>
  <c r="N6272" i="1"/>
  <c r="O6272" i="1"/>
  <c r="N6273" i="1"/>
  <c r="O6273" i="1"/>
  <c r="N6274" i="1"/>
  <c r="O6274" i="1"/>
  <c r="N6275" i="1"/>
  <c r="O6275" i="1"/>
  <c r="N6276" i="1"/>
  <c r="O6276" i="1"/>
  <c r="N6277" i="1"/>
  <c r="O6277" i="1"/>
  <c r="N6278" i="1"/>
  <c r="O6278" i="1"/>
  <c r="N6279" i="1"/>
  <c r="O6279" i="1"/>
  <c r="N6280" i="1"/>
  <c r="O6280" i="1"/>
  <c r="N6281" i="1"/>
  <c r="O6281" i="1"/>
  <c r="N6282" i="1"/>
  <c r="O6282" i="1"/>
  <c r="N6283" i="1"/>
  <c r="O6283" i="1"/>
  <c r="N6284" i="1"/>
  <c r="O6284" i="1"/>
  <c r="N6285" i="1"/>
  <c r="O6285" i="1"/>
  <c r="N6286" i="1"/>
  <c r="O6286" i="1"/>
  <c r="N6287" i="1"/>
  <c r="O6287" i="1"/>
  <c r="N6288" i="1"/>
  <c r="O6288" i="1"/>
  <c r="N6289" i="1"/>
  <c r="O6289" i="1"/>
  <c r="N6290" i="1"/>
  <c r="O6290" i="1"/>
  <c r="N6291" i="1"/>
  <c r="O6291" i="1"/>
  <c r="N6292" i="1"/>
  <c r="O6292" i="1"/>
  <c r="N6293" i="1"/>
  <c r="O6293" i="1"/>
  <c r="N6294" i="1"/>
  <c r="O6294" i="1"/>
  <c r="N6295" i="1"/>
  <c r="O6295" i="1"/>
  <c r="N6296" i="1"/>
  <c r="O6296" i="1"/>
  <c r="N6297" i="1"/>
  <c r="O6297" i="1"/>
  <c r="N6298" i="1"/>
  <c r="O6298" i="1"/>
  <c r="N6299" i="1"/>
  <c r="O6299" i="1"/>
  <c r="N6300" i="1"/>
  <c r="O6300" i="1"/>
  <c r="N6301" i="1"/>
  <c r="O6301" i="1"/>
  <c r="N6302" i="1"/>
  <c r="O6302" i="1"/>
  <c r="N6303" i="1"/>
  <c r="O6303" i="1"/>
  <c r="N6304" i="1"/>
  <c r="O6304" i="1"/>
  <c r="N6305" i="1"/>
  <c r="O6305" i="1"/>
  <c r="N6306" i="1"/>
  <c r="O6306" i="1"/>
  <c r="N6307" i="1"/>
  <c r="O6307" i="1"/>
  <c r="N6308" i="1"/>
  <c r="O6308" i="1"/>
  <c r="N6309" i="1"/>
  <c r="O6309" i="1"/>
  <c r="N6310" i="1"/>
  <c r="O6310" i="1"/>
  <c r="N6311" i="1"/>
  <c r="O6311" i="1"/>
  <c r="N6312" i="1"/>
  <c r="O6312" i="1"/>
  <c r="N6313" i="1"/>
  <c r="O6313" i="1"/>
  <c r="N6314" i="1"/>
  <c r="O6314" i="1"/>
  <c r="N6315" i="1"/>
  <c r="O6315" i="1"/>
  <c r="N6316" i="1"/>
  <c r="O6316" i="1"/>
  <c r="N6317" i="1"/>
  <c r="O6317" i="1"/>
  <c r="N6318" i="1"/>
  <c r="O6318" i="1"/>
  <c r="N6319" i="1"/>
  <c r="O6319" i="1"/>
  <c r="N6320" i="1"/>
  <c r="O6320" i="1"/>
  <c r="N6321" i="1"/>
  <c r="O6321" i="1"/>
  <c r="N6322" i="1"/>
  <c r="O6322" i="1"/>
  <c r="N6323" i="1"/>
  <c r="O6323" i="1"/>
  <c r="N6324" i="1"/>
  <c r="O6324" i="1"/>
  <c r="N6325" i="1"/>
  <c r="O6325" i="1"/>
  <c r="N6326" i="1"/>
  <c r="O6326" i="1"/>
  <c r="N6327" i="1"/>
  <c r="O6327" i="1"/>
  <c r="N6328" i="1"/>
  <c r="O6328" i="1"/>
  <c r="N6329" i="1"/>
  <c r="O6329" i="1"/>
  <c r="N6330" i="1"/>
  <c r="O6330" i="1"/>
  <c r="N6331" i="1"/>
  <c r="O6331" i="1"/>
  <c r="N6332" i="1"/>
  <c r="O6332" i="1"/>
  <c r="N6333" i="1"/>
  <c r="O6333" i="1"/>
  <c r="N6334" i="1"/>
  <c r="O6334" i="1"/>
  <c r="N6335" i="1"/>
  <c r="O6335" i="1"/>
  <c r="N6336" i="1"/>
  <c r="O6336" i="1"/>
  <c r="N6337" i="1"/>
  <c r="O6337" i="1"/>
  <c r="N6338" i="1"/>
  <c r="O6338" i="1"/>
  <c r="N6339" i="1"/>
  <c r="O6339" i="1"/>
  <c r="N6340" i="1"/>
  <c r="O6340" i="1"/>
  <c r="N6341" i="1"/>
  <c r="O6341" i="1"/>
  <c r="N6342" i="1"/>
  <c r="O6342" i="1"/>
  <c r="N6343" i="1"/>
  <c r="O6343" i="1"/>
  <c r="N6344" i="1"/>
  <c r="O6344" i="1"/>
  <c r="N6345" i="1"/>
  <c r="O6345" i="1"/>
  <c r="N6346" i="1"/>
  <c r="O6346" i="1"/>
  <c r="N6347" i="1"/>
  <c r="O6347" i="1"/>
  <c r="N6348" i="1"/>
  <c r="O6348" i="1"/>
  <c r="N6349" i="1"/>
  <c r="O6349" i="1"/>
  <c r="N6350" i="1"/>
  <c r="O6350" i="1"/>
  <c r="N6351" i="1"/>
  <c r="O6351" i="1"/>
  <c r="N6352" i="1"/>
  <c r="O6352" i="1"/>
  <c r="N6353" i="1"/>
  <c r="O6353" i="1"/>
  <c r="N6354" i="1"/>
  <c r="O6354" i="1"/>
  <c r="N6355" i="1"/>
  <c r="O6355" i="1"/>
  <c r="N6356" i="1"/>
  <c r="O6356" i="1"/>
  <c r="N6357" i="1"/>
  <c r="O6357" i="1"/>
  <c r="N6358" i="1"/>
  <c r="O6358" i="1"/>
  <c r="N6359" i="1"/>
  <c r="O6359" i="1"/>
  <c r="N6360" i="1"/>
  <c r="O6360" i="1"/>
  <c r="N6361" i="1"/>
  <c r="O6361" i="1"/>
  <c r="N6362" i="1"/>
  <c r="O6362" i="1"/>
  <c r="N6363" i="1"/>
  <c r="O6363" i="1"/>
  <c r="N6364" i="1"/>
  <c r="O6364" i="1"/>
  <c r="N6365" i="1"/>
  <c r="O6365" i="1"/>
  <c r="N6366" i="1"/>
  <c r="O6366" i="1"/>
  <c r="N6367" i="1"/>
  <c r="O6367" i="1"/>
  <c r="N6368" i="1"/>
  <c r="O6368" i="1"/>
  <c r="N6369" i="1"/>
  <c r="O6369" i="1"/>
  <c r="N6370" i="1"/>
  <c r="O6370" i="1"/>
  <c r="N6371" i="1"/>
  <c r="O6371" i="1"/>
  <c r="N6372" i="1"/>
  <c r="O6372" i="1"/>
  <c r="N6373" i="1"/>
  <c r="O6373" i="1"/>
  <c r="N6374" i="1"/>
  <c r="O6374" i="1"/>
  <c r="N6375" i="1"/>
  <c r="O6375" i="1"/>
  <c r="N6376" i="1"/>
  <c r="O6376" i="1"/>
  <c r="N6377" i="1"/>
  <c r="O6377" i="1"/>
  <c r="N6378" i="1"/>
  <c r="O6378" i="1"/>
  <c r="N6379" i="1"/>
  <c r="O6379" i="1"/>
  <c r="N6380" i="1"/>
  <c r="O6380" i="1"/>
  <c r="N6381" i="1"/>
  <c r="O6381" i="1"/>
  <c r="N6382" i="1"/>
  <c r="O6382" i="1"/>
  <c r="N6383" i="1"/>
  <c r="O6383" i="1"/>
  <c r="N6384" i="1"/>
  <c r="O6384" i="1"/>
  <c r="N6385" i="1"/>
  <c r="O6385" i="1"/>
  <c r="N6386" i="1"/>
  <c r="O6386" i="1"/>
  <c r="N6387" i="1"/>
  <c r="O6387" i="1"/>
  <c r="N6388" i="1"/>
  <c r="O6388" i="1"/>
  <c r="N6389" i="1"/>
  <c r="O6389" i="1"/>
  <c r="N6390" i="1"/>
  <c r="O6390" i="1"/>
  <c r="N6391" i="1"/>
  <c r="O6391" i="1"/>
  <c r="N6392" i="1"/>
  <c r="O6392" i="1"/>
  <c r="N6393" i="1"/>
  <c r="O6393" i="1"/>
  <c r="N6394" i="1"/>
  <c r="O6394" i="1"/>
  <c r="N6395" i="1"/>
  <c r="O6395" i="1"/>
  <c r="N6396" i="1"/>
  <c r="O6396" i="1"/>
  <c r="N6397" i="1"/>
  <c r="O6397" i="1"/>
  <c r="N6398" i="1"/>
  <c r="O6398" i="1"/>
  <c r="N6399" i="1"/>
  <c r="O6399" i="1"/>
  <c r="N6400" i="1"/>
  <c r="O6400" i="1"/>
  <c r="N6401" i="1"/>
  <c r="O6401" i="1"/>
  <c r="N6402" i="1"/>
  <c r="O6402" i="1"/>
  <c r="N6403" i="1"/>
  <c r="O6403" i="1"/>
  <c r="N6404" i="1"/>
  <c r="O6404" i="1"/>
  <c r="N6405" i="1"/>
  <c r="O6405" i="1"/>
  <c r="N6406" i="1"/>
  <c r="O6406" i="1"/>
  <c r="N6407" i="1"/>
  <c r="O6407" i="1"/>
  <c r="N6408" i="1"/>
  <c r="O6408" i="1"/>
  <c r="N6409" i="1"/>
  <c r="O6409" i="1"/>
  <c r="N6410" i="1"/>
  <c r="O6410" i="1"/>
  <c r="N6411" i="1"/>
  <c r="O6411" i="1"/>
  <c r="N6412" i="1"/>
  <c r="O6412" i="1"/>
  <c r="N6413" i="1"/>
  <c r="O6413" i="1"/>
  <c r="N6414" i="1"/>
  <c r="O6414" i="1"/>
  <c r="N6415" i="1"/>
  <c r="O6415" i="1"/>
  <c r="N6416" i="1"/>
  <c r="O6416" i="1"/>
  <c r="N6417" i="1"/>
  <c r="O6417" i="1"/>
  <c r="N6418" i="1"/>
  <c r="O6418" i="1"/>
  <c r="N6419" i="1"/>
  <c r="O6419" i="1"/>
  <c r="N6420" i="1"/>
  <c r="O6420" i="1"/>
  <c r="N6421" i="1"/>
  <c r="O6421" i="1"/>
  <c r="N6422" i="1"/>
  <c r="O6422" i="1"/>
  <c r="N6423" i="1"/>
  <c r="O6423" i="1"/>
  <c r="N6424" i="1"/>
  <c r="O6424" i="1"/>
  <c r="N6425" i="1"/>
  <c r="O6425" i="1"/>
  <c r="N6426" i="1"/>
  <c r="O6426" i="1"/>
  <c r="N6427" i="1"/>
  <c r="O6427" i="1"/>
  <c r="N6428" i="1"/>
  <c r="O6428" i="1"/>
  <c r="N6429" i="1"/>
  <c r="O6429" i="1"/>
  <c r="N6430" i="1"/>
  <c r="O6430" i="1"/>
  <c r="N6431" i="1"/>
  <c r="O6431" i="1"/>
  <c r="N6432" i="1"/>
  <c r="O6432" i="1"/>
  <c r="N6433" i="1"/>
  <c r="O6433" i="1"/>
  <c r="N6434" i="1"/>
  <c r="O6434" i="1"/>
  <c r="N6435" i="1"/>
  <c r="O6435" i="1"/>
  <c r="N6436" i="1"/>
  <c r="O6436" i="1"/>
  <c r="N6437" i="1"/>
  <c r="O6437" i="1"/>
  <c r="N6438" i="1"/>
  <c r="O6438" i="1"/>
  <c r="N6439" i="1"/>
  <c r="O6439" i="1"/>
  <c r="N6440" i="1"/>
  <c r="O6440" i="1"/>
  <c r="N6441" i="1"/>
  <c r="O6441" i="1"/>
  <c r="N6442" i="1"/>
  <c r="O6442" i="1"/>
  <c r="N6443" i="1"/>
  <c r="O6443" i="1"/>
  <c r="N6444" i="1"/>
  <c r="O6444" i="1"/>
  <c r="N6445" i="1"/>
  <c r="O6445" i="1"/>
  <c r="N6446" i="1"/>
  <c r="O6446" i="1"/>
  <c r="N6447" i="1"/>
  <c r="O6447" i="1"/>
  <c r="N6448" i="1"/>
  <c r="O6448" i="1"/>
  <c r="N6449" i="1"/>
  <c r="O6449" i="1"/>
  <c r="N6450" i="1"/>
  <c r="O6450" i="1"/>
  <c r="N6451" i="1"/>
  <c r="O6451" i="1"/>
  <c r="N6452" i="1"/>
  <c r="O6452" i="1"/>
  <c r="N6453" i="1"/>
  <c r="O6453" i="1"/>
  <c r="N6454" i="1"/>
  <c r="O6454" i="1"/>
  <c r="N6455" i="1"/>
  <c r="O6455" i="1"/>
  <c r="N6456" i="1"/>
  <c r="O6456" i="1"/>
  <c r="N6457" i="1"/>
  <c r="O6457" i="1"/>
  <c r="N6458" i="1"/>
  <c r="O6458" i="1"/>
  <c r="N6459" i="1"/>
  <c r="O6459" i="1"/>
  <c r="N6460" i="1"/>
  <c r="O6460" i="1"/>
  <c r="N6461" i="1"/>
  <c r="O6461" i="1"/>
  <c r="N6462" i="1"/>
  <c r="O6462" i="1"/>
  <c r="N6463" i="1"/>
  <c r="O6463" i="1"/>
  <c r="N6464" i="1"/>
  <c r="O6464" i="1"/>
  <c r="N6465" i="1"/>
  <c r="O6465" i="1"/>
  <c r="N6466" i="1"/>
  <c r="O6466" i="1"/>
  <c r="N6467" i="1"/>
  <c r="O6467" i="1"/>
  <c r="N6468" i="1"/>
  <c r="O6468" i="1"/>
  <c r="N6469" i="1"/>
  <c r="O6469" i="1"/>
  <c r="N6470" i="1"/>
  <c r="O6470" i="1"/>
  <c r="N6471" i="1"/>
  <c r="O6471" i="1"/>
  <c r="N6472" i="1"/>
  <c r="O6472" i="1"/>
  <c r="N6473" i="1"/>
  <c r="O6473" i="1"/>
  <c r="N6474" i="1"/>
  <c r="O6474" i="1"/>
  <c r="N6475" i="1"/>
  <c r="O6475" i="1"/>
  <c r="N6476" i="1"/>
  <c r="O6476" i="1"/>
  <c r="N6477" i="1"/>
  <c r="O6477" i="1"/>
  <c r="N6478" i="1"/>
  <c r="O6478" i="1"/>
  <c r="N6479" i="1"/>
  <c r="O6479" i="1"/>
  <c r="N6480" i="1"/>
  <c r="O6480" i="1"/>
  <c r="N6481" i="1"/>
  <c r="O6481" i="1"/>
  <c r="N6482" i="1"/>
  <c r="O6482" i="1"/>
  <c r="N6483" i="1"/>
  <c r="O6483" i="1"/>
  <c r="N6484" i="1"/>
  <c r="O6484" i="1"/>
  <c r="N6485" i="1"/>
  <c r="O6485" i="1"/>
  <c r="N6486" i="1"/>
  <c r="O6486" i="1"/>
  <c r="N6487" i="1"/>
  <c r="O6487" i="1"/>
  <c r="N6488" i="1"/>
  <c r="O6488" i="1"/>
  <c r="N6489" i="1"/>
  <c r="O6489" i="1"/>
  <c r="N6490" i="1"/>
  <c r="O6490" i="1"/>
  <c r="N6491" i="1"/>
  <c r="O6491" i="1"/>
  <c r="N6492" i="1"/>
  <c r="O6492" i="1"/>
  <c r="N6493" i="1"/>
  <c r="O6493" i="1"/>
  <c r="N6494" i="1"/>
  <c r="O6494" i="1"/>
  <c r="N6495" i="1"/>
  <c r="O6495" i="1"/>
  <c r="N6496" i="1"/>
  <c r="O6496" i="1"/>
  <c r="N6497" i="1"/>
  <c r="O6497" i="1"/>
  <c r="N6498" i="1"/>
  <c r="O6498" i="1"/>
  <c r="N6499" i="1"/>
  <c r="O6499" i="1"/>
  <c r="N6500" i="1"/>
  <c r="O6500" i="1"/>
  <c r="N6501" i="1"/>
  <c r="O6501" i="1"/>
  <c r="N6502" i="1"/>
  <c r="O6502" i="1"/>
  <c r="N6503" i="1"/>
  <c r="O6503" i="1"/>
  <c r="N6504" i="1"/>
  <c r="O6504" i="1"/>
  <c r="N6505" i="1"/>
  <c r="O6505" i="1"/>
  <c r="N6506" i="1"/>
  <c r="O6506" i="1"/>
  <c r="N6507" i="1"/>
  <c r="O6507" i="1"/>
  <c r="N6508" i="1"/>
  <c r="O6508" i="1"/>
  <c r="N6509" i="1"/>
  <c r="O6509" i="1"/>
  <c r="N6510" i="1"/>
  <c r="O6510" i="1"/>
  <c r="N6511" i="1"/>
  <c r="O6511" i="1"/>
  <c r="N6512" i="1"/>
  <c r="O6512" i="1"/>
  <c r="N6513" i="1"/>
  <c r="O6513" i="1"/>
  <c r="N6514" i="1"/>
  <c r="O6514" i="1"/>
  <c r="N6515" i="1"/>
  <c r="O6515" i="1"/>
  <c r="N6516" i="1"/>
  <c r="O6516" i="1"/>
  <c r="N6517" i="1"/>
  <c r="O6517" i="1"/>
  <c r="N6518" i="1"/>
  <c r="O6518" i="1"/>
  <c r="N6519" i="1"/>
  <c r="O6519" i="1"/>
  <c r="N6520" i="1"/>
  <c r="O6520" i="1"/>
  <c r="N6521" i="1"/>
  <c r="O6521" i="1"/>
  <c r="N6522" i="1"/>
  <c r="O6522" i="1"/>
  <c r="N6523" i="1"/>
  <c r="O6523" i="1"/>
  <c r="N6524" i="1"/>
  <c r="O6524" i="1"/>
  <c r="N6525" i="1"/>
  <c r="O6525" i="1"/>
  <c r="N6526" i="1"/>
  <c r="O6526" i="1"/>
  <c r="N6527" i="1"/>
  <c r="O6527" i="1"/>
  <c r="N6528" i="1"/>
  <c r="O6528" i="1"/>
  <c r="N6529" i="1"/>
  <c r="O6529" i="1"/>
  <c r="N6530" i="1"/>
  <c r="O6530" i="1"/>
  <c r="N6531" i="1"/>
  <c r="O6531" i="1"/>
  <c r="N6532" i="1"/>
  <c r="O6532" i="1"/>
  <c r="N6533" i="1"/>
  <c r="O6533" i="1"/>
  <c r="N6534" i="1"/>
  <c r="O6534" i="1"/>
  <c r="N6535" i="1"/>
  <c r="O6535" i="1"/>
  <c r="N6536" i="1"/>
  <c r="O6536" i="1"/>
  <c r="N6537" i="1"/>
  <c r="O6537" i="1"/>
  <c r="N6538" i="1"/>
  <c r="O6538" i="1"/>
  <c r="N6539" i="1"/>
  <c r="O6539" i="1"/>
  <c r="N6540" i="1"/>
  <c r="O6540" i="1"/>
  <c r="N6541" i="1"/>
  <c r="O6541" i="1"/>
  <c r="N6542" i="1"/>
  <c r="O6542" i="1"/>
  <c r="N6543" i="1"/>
  <c r="O6543" i="1"/>
  <c r="N6544" i="1"/>
  <c r="O6544" i="1"/>
  <c r="N6545" i="1"/>
  <c r="O6545" i="1"/>
  <c r="N6546" i="1"/>
  <c r="O6546" i="1"/>
  <c r="N6547" i="1"/>
  <c r="O6547" i="1"/>
  <c r="N6548" i="1"/>
  <c r="O6548" i="1"/>
  <c r="N6549" i="1"/>
  <c r="O6549" i="1"/>
  <c r="N6550" i="1"/>
  <c r="O6550" i="1"/>
  <c r="N6551" i="1"/>
  <c r="O6551" i="1"/>
  <c r="N6552" i="1"/>
  <c r="O6552" i="1"/>
  <c r="N6553" i="1"/>
  <c r="O6553" i="1"/>
  <c r="N6554" i="1"/>
  <c r="O6554" i="1"/>
  <c r="N6555" i="1"/>
  <c r="O6555" i="1"/>
  <c r="N6556" i="1"/>
  <c r="O6556" i="1"/>
  <c r="N6557" i="1"/>
  <c r="O6557" i="1"/>
  <c r="N6558" i="1"/>
  <c r="O6558" i="1"/>
  <c r="N6559" i="1"/>
  <c r="O6559" i="1"/>
  <c r="N6560" i="1"/>
  <c r="O6560" i="1"/>
  <c r="N6561" i="1"/>
  <c r="O6561" i="1"/>
  <c r="N6562" i="1"/>
  <c r="O6562" i="1"/>
  <c r="N6563" i="1"/>
  <c r="O6563" i="1"/>
  <c r="N6564" i="1"/>
  <c r="O6564" i="1"/>
  <c r="N6565" i="1"/>
  <c r="O6565" i="1"/>
  <c r="N6566" i="1"/>
  <c r="O6566" i="1"/>
  <c r="N6567" i="1"/>
  <c r="O6567" i="1"/>
  <c r="N6568" i="1"/>
  <c r="O6568" i="1"/>
  <c r="N6569" i="1"/>
  <c r="O6569" i="1"/>
  <c r="N6570" i="1"/>
  <c r="O6570" i="1"/>
  <c r="N6571" i="1"/>
  <c r="O6571" i="1"/>
  <c r="N6572" i="1"/>
  <c r="O6572" i="1"/>
  <c r="N6573" i="1"/>
  <c r="O6573" i="1"/>
  <c r="N6574" i="1"/>
  <c r="O6574" i="1"/>
  <c r="N6575" i="1"/>
  <c r="O6575" i="1"/>
  <c r="N6576" i="1"/>
  <c r="O6576" i="1"/>
  <c r="N6577" i="1"/>
  <c r="O6577" i="1"/>
  <c r="N6578" i="1"/>
  <c r="O6578" i="1"/>
  <c r="N6579" i="1"/>
  <c r="O6579" i="1"/>
  <c r="N6580" i="1"/>
  <c r="O6580" i="1"/>
  <c r="N6581" i="1"/>
  <c r="O6581" i="1"/>
  <c r="N6582" i="1"/>
  <c r="O6582" i="1"/>
  <c r="N6583" i="1"/>
  <c r="O6583" i="1"/>
  <c r="N6584" i="1"/>
  <c r="O6584" i="1"/>
  <c r="N6585" i="1"/>
  <c r="O6585" i="1"/>
  <c r="N6586" i="1"/>
  <c r="O6586" i="1"/>
  <c r="N6587" i="1"/>
  <c r="O6587" i="1"/>
  <c r="N6588" i="1"/>
  <c r="O6588" i="1"/>
  <c r="N6589" i="1"/>
  <c r="O6589" i="1"/>
  <c r="N6590" i="1"/>
  <c r="O6590" i="1"/>
  <c r="N6591" i="1"/>
  <c r="O6591" i="1"/>
  <c r="N6592" i="1"/>
  <c r="O6592" i="1"/>
  <c r="N6593" i="1"/>
  <c r="O6593" i="1"/>
  <c r="N6594" i="1"/>
  <c r="O6594" i="1"/>
  <c r="N6595" i="1"/>
  <c r="O6595" i="1"/>
  <c r="N6596" i="1"/>
  <c r="O6596" i="1"/>
  <c r="N6597" i="1"/>
  <c r="O6597" i="1"/>
  <c r="N6598" i="1"/>
  <c r="O6598" i="1"/>
  <c r="N6599" i="1"/>
  <c r="O6599" i="1"/>
  <c r="N6600" i="1"/>
  <c r="O6600" i="1"/>
  <c r="N6601" i="1"/>
  <c r="O6601" i="1"/>
  <c r="N6602" i="1"/>
  <c r="O6602" i="1"/>
  <c r="N6603" i="1"/>
  <c r="O6603" i="1"/>
  <c r="N6604" i="1"/>
  <c r="O6604" i="1"/>
  <c r="N6605" i="1"/>
  <c r="O6605" i="1"/>
  <c r="N6606" i="1"/>
  <c r="O6606" i="1"/>
  <c r="N6607" i="1"/>
  <c r="O6607" i="1"/>
  <c r="N6608" i="1"/>
  <c r="O6608" i="1"/>
  <c r="N6609" i="1"/>
  <c r="O6609" i="1"/>
  <c r="N6610" i="1"/>
  <c r="O6610" i="1"/>
  <c r="N6611" i="1"/>
  <c r="O6611" i="1"/>
  <c r="N6612" i="1"/>
  <c r="O6612" i="1"/>
  <c r="N6613" i="1"/>
  <c r="O6613" i="1"/>
  <c r="N6614" i="1"/>
  <c r="O6614" i="1"/>
  <c r="N6615" i="1"/>
  <c r="O6615" i="1"/>
  <c r="N6616" i="1"/>
  <c r="O6616" i="1"/>
  <c r="N6617" i="1"/>
  <c r="O6617" i="1"/>
  <c r="N6618" i="1"/>
  <c r="O6618" i="1"/>
  <c r="N6619" i="1"/>
  <c r="O6619" i="1"/>
  <c r="N6620" i="1"/>
  <c r="O6620" i="1"/>
  <c r="N6621" i="1"/>
  <c r="O6621" i="1"/>
  <c r="N6622" i="1"/>
  <c r="O6622" i="1"/>
  <c r="N6623" i="1"/>
  <c r="O6623" i="1"/>
  <c r="N6624" i="1"/>
  <c r="O6624" i="1"/>
  <c r="N6625" i="1"/>
  <c r="O6625" i="1"/>
  <c r="N6626" i="1"/>
  <c r="O6626" i="1"/>
  <c r="N6627" i="1"/>
  <c r="O6627" i="1"/>
  <c r="N6628" i="1"/>
  <c r="O6628" i="1"/>
  <c r="N6629" i="1"/>
  <c r="O6629" i="1"/>
  <c r="N6630" i="1"/>
  <c r="O6630" i="1"/>
  <c r="N6631" i="1"/>
  <c r="O6631" i="1"/>
  <c r="N6632" i="1"/>
  <c r="O6632" i="1"/>
  <c r="N6633" i="1"/>
  <c r="O6633" i="1"/>
  <c r="N6634" i="1"/>
  <c r="O6634" i="1"/>
  <c r="N6635" i="1"/>
  <c r="O6635" i="1"/>
  <c r="N6636" i="1"/>
  <c r="O6636" i="1"/>
  <c r="N6637" i="1"/>
  <c r="O6637" i="1"/>
  <c r="N6638" i="1"/>
  <c r="O6638" i="1"/>
  <c r="N6639" i="1"/>
  <c r="O6639" i="1"/>
  <c r="N6640" i="1"/>
  <c r="O6640" i="1"/>
  <c r="N6641" i="1"/>
  <c r="O6641" i="1"/>
  <c r="N6642" i="1"/>
  <c r="O6642" i="1"/>
  <c r="N6643" i="1"/>
  <c r="O6643" i="1"/>
  <c r="N6644" i="1"/>
  <c r="O6644" i="1"/>
  <c r="N6645" i="1"/>
  <c r="O6645" i="1"/>
  <c r="N6646" i="1"/>
  <c r="O6646" i="1"/>
  <c r="N6647" i="1"/>
  <c r="O6647" i="1"/>
  <c r="N6648" i="1"/>
  <c r="O6648" i="1"/>
  <c r="N6649" i="1"/>
  <c r="O6649" i="1"/>
  <c r="N6650" i="1"/>
  <c r="O6650" i="1"/>
  <c r="N6651" i="1"/>
  <c r="O6651" i="1"/>
  <c r="N6652" i="1"/>
  <c r="O6652" i="1"/>
  <c r="N6653" i="1"/>
  <c r="O6653" i="1"/>
  <c r="N6654" i="1"/>
  <c r="O6654" i="1"/>
  <c r="N6655" i="1"/>
  <c r="O6655" i="1"/>
  <c r="N6656" i="1"/>
  <c r="O6656" i="1"/>
  <c r="N6657" i="1"/>
  <c r="O6657" i="1"/>
  <c r="N6658" i="1"/>
  <c r="O6658" i="1"/>
  <c r="N6659" i="1"/>
  <c r="O6659" i="1"/>
  <c r="N6660" i="1"/>
  <c r="O6660" i="1"/>
  <c r="N6661" i="1"/>
  <c r="O6661" i="1"/>
  <c r="N6662" i="1"/>
  <c r="O6662" i="1"/>
  <c r="N6663" i="1"/>
  <c r="O6663" i="1"/>
  <c r="N6664" i="1"/>
  <c r="O6664" i="1"/>
  <c r="N6665" i="1"/>
  <c r="O6665" i="1"/>
  <c r="N6666" i="1"/>
  <c r="O6666" i="1"/>
  <c r="N6667" i="1"/>
  <c r="O6667" i="1"/>
  <c r="N6668" i="1"/>
  <c r="O6668" i="1"/>
  <c r="N6669" i="1"/>
  <c r="O6669" i="1"/>
  <c r="N6670" i="1"/>
  <c r="O6670" i="1"/>
  <c r="N6671" i="1"/>
  <c r="O6671" i="1"/>
  <c r="N6672" i="1"/>
  <c r="O6672" i="1"/>
  <c r="N6673" i="1"/>
  <c r="O6673" i="1"/>
  <c r="N6674" i="1"/>
  <c r="O6674" i="1"/>
  <c r="N6675" i="1"/>
  <c r="O6675" i="1"/>
  <c r="N6676" i="1"/>
  <c r="O6676" i="1"/>
  <c r="N6677" i="1"/>
  <c r="O6677" i="1"/>
  <c r="N6678" i="1"/>
  <c r="O6678" i="1"/>
  <c r="N6679" i="1"/>
  <c r="O6679" i="1"/>
  <c r="N6680" i="1"/>
  <c r="O6680" i="1"/>
  <c r="N6681" i="1"/>
  <c r="O6681" i="1"/>
  <c r="N6682" i="1"/>
  <c r="O6682" i="1"/>
  <c r="N6683" i="1"/>
  <c r="O6683" i="1"/>
  <c r="N6684" i="1"/>
  <c r="O6684" i="1"/>
  <c r="N6685" i="1"/>
  <c r="O6685" i="1"/>
  <c r="N6686" i="1"/>
  <c r="O6686" i="1"/>
  <c r="N6687" i="1"/>
  <c r="O6687" i="1"/>
  <c r="N6688" i="1"/>
  <c r="O6688" i="1"/>
  <c r="N6689" i="1"/>
  <c r="O6689" i="1"/>
  <c r="N6690" i="1"/>
  <c r="O6690" i="1"/>
  <c r="N6691" i="1"/>
  <c r="O6691" i="1"/>
  <c r="N6692" i="1"/>
  <c r="O6692" i="1"/>
  <c r="N6693" i="1"/>
  <c r="O6693" i="1"/>
  <c r="N6694" i="1"/>
  <c r="O6694" i="1"/>
  <c r="N6695" i="1"/>
  <c r="O6695" i="1"/>
  <c r="N6696" i="1"/>
  <c r="O6696" i="1"/>
  <c r="N6697" i="1"/>
  <c r="O6697" i="1"/>
  <c r="N6698" i="1"/>
  <c r="O6698" i="1"/>
  <c r="N6699" i="1"/>
  <c r="O6699" i="1"/>
  <c r="N6700" i="1"/>
  <c r="O6700" i="1"/>
  <c r="N6701" i="1"/>
  <c r="O6701" i="1"/>
  <c r="N6702" i="1"/>
  <c r="O6702" i="1"/>
  <c r="N6703" i="1"/>
  <c r="O6703" i="1"/>
  <c r="N6704" i="1"/>
  <c r="O6704" i="1"/>
  <c r="N6705" i="1"/>
  <c r="O6705" i="1"/>
  <c r="N6706" i="1"/>
  <c r="O6706" i="1"/>
  <c r="N6707" i="1"/>
  <c r="O6707" i="1"/>
  <c r="N6708" i="1"/>
  <c r="O6708" i="1"/>
  <c r="N6709" i="1"/>
  <c r="O6709" i="1"/>
  <c r="N6710" i="1"/>
  <c r="O6710" i="1"/>
  <c r="N6711" i="1"/>
  <c r="O6711" i="1"/>
  <c r="N6712" i="1"/>
  <c r="O6712" i="1"/>
  <c r="N6713" i="1"/>
  <c r="O6713" i="1"/>
  <c r="N6714" i="1"/>
  <c r="O6714" i="1"/>
  <c r="N6715" i="1"/>
  <c r="O6715" i="1"/>
  <c r="N6716" i="1"/>
  <c r="O6716" i="1"/>
  <c r="N6717" i="1"/>
  <c r="O6717" i="1"/>
  <c r="N6718" i="1"/>
  <c r="O6718" i="1"/>
  <c r="N6719" i="1"/>
  <c r="O6719" i="1"/>
  <c r="N6720" i="1"/>
  <c r="O6720" i="1"/>
  <c r="N6721" i="1"/>
  <c r="O6721" i="1"/>
  <c r="N6722" i="1"/>
  <c r="O6722" i="1"/>
  <c r="N6723" i="1"/>
  <c r="O6723" i="1"/>
  <c r="N6724" i="1"/>
  <c r="O6724" i="1"/>
  <c r="N6725" i="1"/>
  <c r="O6725" i="1"/>
  <c r="N6726" i="1"/>
  <c r="O6726" i="1"/>
  <c r="N6727" i="1"/>
  <c r="O6727" i="1"/>
  <c r="N6728" i="1"/>
  <c r="O6728" i="1"/>
  <c r="N6729" i="1"/>
  <c r="O6729" i="1"/>
  <c r="N6730" i="1"/>
  <c r="O6730" i="1"/>
  <c r="N6731" i="1"/>
  <c r="O6731" i="1"/>
  <c r="N6732" i="1"/>
  <c r="O6732" i="1"/>
  <c r="N6733" i="1"/>
  <c r="O6733" i="1"/>
  <c r="N6734" i="1"/>
  <c r="O6734" i="1"/>
  <c r="N6735" i="1"/>
  <c r="O6735" i="1"/>
  <c r="N6736" i="1"/>
  <c r="O6736" i="1"/>
  <c r="N6737" i="1"/>
  <c r="O6737" i="1"/>
  <c r="N6738" i="1"/>
  <c r="O6738" i="1"/>
  <c r="N6739" i="1"/>
  <c r="O6739" i="1"/>
  <c r="N6740" i="1"/>
  <c r="O6740" i="1"/>
  <c r="N6741" i="1"/>
  <c r="O6741" i="1"/>
  <c r="N6742" i="1"/>
  <c r="O6742" i="1"/>
  <c r="N6743" i="1"/>
  <c r="O6743" i="1"/>
  <c r="N6744" i="1"/>
  <c r="O6744" i="1"/>
  <c r="N6745" i="1"/>
  <c r="O6745" i="1"/>
  <c r="N6746" i="1"/>
  <c r="O6746" i="1"/>
  <c r="N6747" i="1"/>
  <c r="O6747" i="1"/>
  <c r="N6748" i="1"/>
  <c r="O6748" i="1"/>
  <c r="N6749" i="1"/>
  <c r="O6749" i="1"/>
  <c r="N6750" i="1"/>
  <c r="O6750" i="1"/>
  <c r="N6751" i="1"/>
  <c r="O6751" i="1"/>
  <c r="N6752" i="1"/>
  <c r="O6752" i="1"/>
  <c r="N6753" i="1"/>
  <c r="O6753" i="1"/>
  <c r="N6754" i="1"/>
  <c r="O6754" i="1"/>
  <c r="N6755" i="1"/>
  <c r="O6755" i="1"/>
  <c r="N6756" i="1"/>
  <c r="O6756" i="1"/>
  <c r="N6757" i="1"/>
  <c r="O6757" i="1"/>
  <c r="N6758" i="1"/>
  <c r="O6758" i="1"/>
  <c r="N6759" i="1"/>
  <c r="O6759" i="1"/>
  <c r="N6760" i="1"/>
  <c r="O6760" i="1"/>
  <c r="N6761" i="1"/>
  <c r="O6761" i="1"/>
  <c r="N6762" i="1"/>
  <c r="O6762" i="1"/>
  <c r="N6763" i="1"/>
  <c r="O6763" i="1"/>
  <c r="N6764" i="1"/>
  <c r="O6764" i="1"/>
  <c r="N6765" i="1"/>
  <c r="O6765" i="1"/>
  <c r="N6766" i="1"/>
  <c r="O6766" i="1"/>
  <c r="N6767" i="1"/>
  <c r="O6767" i="1"/>
  <c r="N6768" i="1"/>
  <c r="O6768" i="1"/>
  <c r="N6769" i="1"/>
  <c r="O6769" i="1"/>
  <c r="N6770" i="1"/>
  <c r="O6770" i="1"/>
  <c r="N6771" i="1"/>
  <c r="O6771" i="1"/>
  <c r="N6772" i="1"/>
  <c r="O6772" i="1"/>
  <c r="N6773" i="1"/>
  <c r="O6773" i="1"/>
  <c r="N6774" i="1"/>
  <c r="O6774" i="1"/>
  <c r="N6775" i="1"/>
  <c r="O6775" i="1"/>
  <c r="N6776" i="1"/>
  <c r="O6776" i="1"/>
  <c r="N6777" i="1"/>
  <c r="O6777" i="1"/>
  <c r="N6778" i="1"/>
  <c r="O6778" i="1"/>
  <c r="N6779" i="1"/>
  <c r="O6779" i="1"/>
  <c r="N6780" i="1"/>
  <c r="O6780" i="1"/>
  <c r="N6781" i="1"/>
  <c r="O6781" i="1"/>
  <c r="N6782" i="1"/>
  <c r="O6782" i="1"/>
  <c r="N6783" i="1"/>
  <c r="O6783" i="1"/>
  <c r="N6784" i="1"/>
  <c r="O6784" i="1"/>
  <c r="N6785" i="1"/>
  <c r="O6785" i="1"/>
  <c r="N6786" i="1"/>
  <c r="O6786" i="1"/>
  <c r="N6787" i="1"/>
  <c r="O6787" i="1"/>
  <c r="N6788" i="1"/>
  <c r="O6788" i="1"/>
  <c r="N6789" i="1"/>
  <c r="O6789" i="1"/>
  <c r="N6790" i="1"/>
  <c r="O6790" i="1"/>
  <c r="N6791" i="1"/>
  <c r="O6791" i="1"/>
  <c r="N6792" i="1"/>
  <c r="O6792" i="1"/>
  <c r="N6793" i="1"/>
  <c r="O6793" i="1"/>
  <c r="N6794" i="1"/>
  <c r="O6794" i="1"/>
  <c r="N6795" i="1"/>
  <c r="O6795" i="1"/>
  <c r="N6796" i="1"/>
  <c r="O6796" i="1"/>
  <c r="N6797" i="1"/>
  <c r="O6797" i="1"/>
  <c r="N6798" i="1"/>
  <c r="O6798" i="1"/>
  <c r="N6799" i="1"/>
  <c r="O6799" i="1"/>
  <c r="N6800" i="1"/>
  <c r="O6800" i="1"/>
  <c r="N6801" i="1"/>
  <c r="O6801" i="1"/>
  <c r="N6802" i="1"/>
  <c r="O6802" i="1"/>
  <c r="N6803" i="1"/>
  <c r="O6803" i="1"/>
  <c r="N6804" i="1"/>
  <c r="O6804" i="1"/>
  <c r="N6805" i="1"/>
  <c r="O6805" i="1"/>
  <c r="N6806" i="1"/>
  <c r="O6806" i="1"/>
  <c r="N6807" i="1"/>
  <c r="O6807" i="1"/>
  <c r="N6808" i="1"/>
  <c r="O6808" i="1"/>
  <c r="N6809" i="1"/>
  <c r="O6809" i="1"/>
  <c r="N6810" i="1"/>
  <c r="O6810" i="1"/>
  <c r="N6811" i="1"/>
  <c r="O6811" i="1"/>
  <c r="N6812" i="1"/>
  <c r="O6812" i="1"/>
  <c r="N6813" i="1"/>
  <c r="O6813" i="1"/>
  <c r="N6814" i="1"/>
  <c r="O6814" i="1"/>
  <c r="N6815" i="1"/>
  <c r="O6815" i="1"/>
  <c r="N6816" i="1"/>
  <c r="O6816" i="1"/>
  <c r="N6817" i="1"/>
  <c r="O6817" i="1"/>
  <c r="N6818" i="1"/>
  <c r="O6818" i="1"/>
  <c r="N6819" i="1"/>
  <c r="O6819" i="1"/>
  <c r="N6820" i="1"/>
  <c r="O6820" i="1"/>
  <c r="N6821" i="1"/>
  <c r="O6821" i="1"/>
  <c r="N6822" i="1"/>
  <c r="O6822" i="1"/>
  <c r="N6823" i="1"/>
  <c r="O6823" i="1"/>
  <c r="N6824" i="1"/>
  <c r="O6824" i="1"/>
  <c r="N6825" i="1"/>
  <c r="O6825" i="1"/>
  <c r="N6826" i="1"/>
  <c r="O6826" i="1"/>
  <c r="N6827" i="1"/>
  <c r="O6827" i="1"/>
  <c r="N6828" i="1"/>
  <c r="O6828" i="1"/>
  <c r="N6829" i="1"/>
  <c r="O6829" i="1"/>
  <c r="N6830" i="1"/>
  <c r="O6830" i="1"/>
  <c r="N6831" i="1"/>
  <c r="O6831" i="1"/>
  <c r="N6832" i="1"/>
  <c r="O6832" i="1"/>
  <c r="N6833" i="1"/>
  <c r="O6833" i="1"/>
  <c r="N6834" i="1"/>
  <c r="O6834" i="1"/>
  <c r="N6835" i="1"/>
  <c r="O6835" i="1"/>
  <c r="N6836" i="1"/>
  <c r="O6836" i="1"/>
  <c r="N6837" i="1"/>
  <c r="O6837" i="1"/>
  <c r="N6838" i="1"/>
  <c r="O6838" i="1"/>
  <c r="N6839" i="1"/>
  <c r="O6839" i="1"/>
  <c r="N6840" i="1"/>
  <c r="O6840" i="1"/>
  <c r="N6841" i="1"/>
  <c r="O6841" i="1"/>
  <c r="N6842" i="1"/>
  <c r="O6842" i="1"/>
  <c r="N6843" i="1"/>
  <c r="O6843" i="1"/>
  <c r="N6844" i="1"/>
  <c r="O6844" i="1"/>
  <c r="N6845" i="1"/>
  <c r="O6845" i="1"/>
  <c r="N6846" i="1"/>
  <c r="O6846" i="1"/>
  <c r="N6847" i="1"/>
  <c r="O6847" i="1"/>
  <c r="N6848" i="1"/>
  <c r="O6848" i="1"/>
  <c r="N6849" i="1"/>
  <c r="O6849" i="1"/>
  <c r="N6850" i="1"/>
  <c r="O6850" i="1"/>
  <c r="N6851" i="1"/>
  <c r="O6851" i="1"/>
  <c r="N6852" i="1"/>
  <c r="O6852" i="1"/>
  <c r="N6853" i="1"/>
  <c r="O6853" i="1"/>
  <c r="N6854" i="1"/>
  <c r="O6854" i="1"/>
  <c r="N6855" i="1"/>
  <c r="O6855" i="1"/>
  <c r="N6856" i="1"/>
  <c r="O6856" i="1"/>
  <c r="N6857" i="1"/>
  <c r="O6857" i="1"/>
  <c r="N6858" i="1"/>
  <c r="O6858" i="1"/>
  <c r="N6859" i="1"/>
  <c r="O6859" i="1"/>
  <c r="N6860" i="1"/>
  <c r="O6860" i="1"/>
  <c r="N6861" i="1"/>
  <c r="O6861" i="1"/>
  <c r="N6862" i="1"/>
  <c r="O6862" i="1"/>
  <c r="N6863" i="1"/>
  <c r="O6863" i="1"/>
  <c r="N6864" i="1"/>
  <c r="O6864" i="1"/>
  <c r="N6865" i="1"/>
  <c r="O6865" i="1"/>
  <c r="N6866" i="1"/>
  <c r="O6866" i="1"/>
  <c r="N6867" i="1"/>
  <c r="O6867" i="1"/>
  <c r="N6868" i="1"/>
  <c r="O6868" i="1"/>
  <c r="N6869" i="1"/>
  <c r="O6869" i="1"/>
  <c r="N6870" i="1"/>
  <c r="O6870" i="1"/>
  <c r="N6871" i="1"/>
  <c r="O6871" i="1"/>
  <c r="N6872" i="1"/>
  <c r="O6872" i="1"/>
  <c r="N6873" i="1"/>
  <c r="O6873" i="1"/>
  <c r="N6874" i="1"/>
  <c r="O6874" i="1"/>
  <c r="N6875" i="1"/>
  <c r="O6875" i="1"/>
  <c r="N6876" i="1"/>
  <c r="O6876" i="1"/>
  <c r="N6877" i="1"/>
  <c r="O6877" i="1"/>
  <c r="N6878" i="1"/>
  <c r="O6878" i="1"/>
  <c r="N6879" i="1"/>
  <c r="O6879" i="1"/>
  <c r="N6880" i="1"/>
  <c r="O6880" i="1"/>
  <c r="N6881" i="1"/>
  <c r="O6881" i="1"/>
  <c r="N6882" i="1"/>
  <c r="O6882" i="1"/>
  <c r="N6883" i="1"/>
  <c r="O6883" i="1"/>
  <c r="N6884" i="1"/>
  <c r="O6884" i="1"/>
  <c r="N6885" i="1"/>
  <c r="O6885" i="1"/>
  <c r="N6886" i="1"/>
  <c r="O6886" i="1"/>
  <c r="N6887" i="1"/>
  <c r="O6887" i="1"/>
  <c r="N6888" i="1"/>
  <c r="O6888" i="1"/>
  <c r="N6889" i="1"/>
  <c r="O6889" i="1"/>
  <c r="N6890" i="1"/>
  <c r="O6890" i="1"/>
  <c r="N6891" i="1"/>
  <c r="O6891" i="1"/>
  <c r="N6892" i="1"/>
  <c r="O6892" i="1"/>
  <c r="N6893" i="1"/>
  <c r="O6893" i="1"/>
  <c r="N6894" i="1"/>
  <c r="O6894" i="1"/>
  <c r="N6895" i="1"/>
  <c r="O6895" i="1"/>
  <c r="N6896" i="1"/>
  <c r="O6896" i="1"/>
  <c r="N6897" i="1"/>
  <c r="O6897" i="1"/>
  <c r="N6898" i="1"/>
  <c r="O6898" i="1"/>
  <c r="N6899" i="1"/>
  <c r="O6899" i="1"/>
  <c r="N6900" i="1"/>
  <c r="O6900" i="1"/>
  <c r="N6901" i="1"/>
  <c r="O6901" i="1"/>
  <c r="N6902" i="1"/>
  <c r="O6902" i="1"/>
  <c r="N6903" i="1"/>
  <c r="O6903" i="1"/>
  <c r="N6904" i="1"/>
  <c r="O6904" i="1"/>
  <c r="N6905" i="1"/>
  <c r="O6905" i="1"/>
  <c r="N6906" i="1"/>
  <c r="O6906" i="1"/>
  <c r="N6907" i="1"/>
  <c r="O6907" i="1"/>
  <c r="N6908" i="1"/>
  <c r="O6908" i="1"/>
  <c r="N6909" i="1"/>
  <c r="O6909" i="1"/>
  <c r="N6910" i="1"/>
  <c r="O6910" i="1"/>
  <c r="N6911" i="1"/>
  <c r="O6911" i="1"/>
  <c r="N6912" i="1"/>
  <c r="O6912" i="1"/>
  <c r="N6913" i="1"/>
  <c r="O6913" i="1"/>
  <c r="N6914" i="1"/>
  <c r="O6914" i="1"/>
  <c r="N6915" i="1"/>
  <c r="O6915" i="1"/>
  <c r="N6916" i="1"/>
  <c r="O6916" i="1"/>
  <c r="N6917" i="1"/>
  <c r="O6917" i="1"/>
  <c r="N6918" i="1"/>
  <c r="O6918" i="1"/>
  <c r="N6919" i="1"/>
  <c r="O6919" i="1"/>
  <c r="N6920" i="1"/>
  <c r="O6920" i="1"/>
  <c r="N6921" i="1"/>
  <c r="O6921" i="1"/>
  <c r="N6922" i="1"/>
  <c r="O6922" i="1"/>
  <c r="N6923" i="1"/>
  <c r="O6923" i="1"/>
  <c r="N6924" i="1"/>
  <c r="O6924" i="1"/>
  <c r="N6925" i="1"/>
  <c r="O6925" i="1"/>
  <c r="N6926" i="1"/>
  <c r="O6926" i="1"/>
  <c r="N6927" i="1"/>
  <c r="O6927" i="1"/>
  <c r="N6928" i="1"/>
  <c r="O6928" i="1"/>
  <c r="N6929" i="1"/>
  <c r="O6929" i="1"/>
  <c r="N6930" i="1"/>
  <c r="O6930" i="1"/>
  <c r="N6931" i="1"/>
  <c r="O6931" i="1"/>
  <c r="N6932" i="1"/>
  <c r="O6932" i="1"/>
  <c r="N6933" i="1"/>
  <c r="O6933" i="1"/>
  <c r="N6934" i="1"/>
  <c r="O6934" i="1"/>
  <c r="N6935" i="1"/>
  <c r="O6935" i="1"/>
  <c r="N6936" i="1"/>
  <c r="O6936" i="1"/>
  <c r="N6937" i="1"/>
  <c r="O6937" i="1"/>
  <c r="N6938" i="1"/>
  <c r="O6938" i="1"/>
  <c r="N6939" i="1"/>
  <c r="O6939" i="1"/>
  <c r="N6940" i="1"/>
  <c r="O6940" i="1"/>
  <c r="N6941" i="1"/>
  <c r="O6941" i="1"/>
  <c r="N6942" i="1"/>
  <c r="O6942" i="1"/>
  <c r="N6943" i="1"/>
  <c r="O6943" i="1"/>
  <c r="N6944" i="1"/>
  <c r="O6944" i="1"/>
  <c r="N6945" i="1"/>
  <c r="O6945" i="1"/>
  <c r="N6946" i="1"/>
  <c r="O6946" i="1"/>
  <c r="N6947" i="1"/>
  <c r="O6947" i="1"/>
  <c r="N6948" i="1"/>
  <c r="O6948" i="1"/>
  <c r="N6949" i="1"/>
  <c r="O6949" i="1"/>
  <c r="N6950" i="1"/>
  <c r="O6950" i="1"/>
  <c r="N6951" i="1"/>
  <c r="O6951" i="1"/>
  <c r="N6952" i="1"/>
  <c r="O6952" i="1"/>
  <c r="N6953" i="1"/>
  <c r="O6953" i="1"/>
  <c r="N6954" i="1"/>
  <c r="O6954" i="1"/>
  <c r="N6955" i="1"/>
  <c r="O6955" i="1"/>
  <c r="N6956" i="1"/>
  <c r="O6956" i="1"/>
  <c r="N6957" i="1"/>
  <c r="O6957" i="1"/>
  <c r="N6958" i="1"/>
  <c r="O6958" i="1"/>
  <c r="N6959" i="1"/>
  <c r="O6959" i="1"/>
  <c r="N6960" i="1"/>
  <c r="O6960" i="1"/>
  <c r="N6961" i="1"/>
  <c r="O6961" i="1"/>
  <c r="N6962" i="1"/>
  <c r="O6962" i="1"/>
  <c r="N6963" i="1"/>
  <c r="O6963" i="1"/>
  <c r="N6964" i="1"/>
  <c r="O6964" i="1"/>
  <c r="N6965" i="1"/>
  <c r="O6965" i="1"/>
  <c r="N6966" i="1"/>
  <c r="O6966" i="1"/>
  <c r="N6967" i="1"/>
  <c r="O6967" i="1"/>
  <c r="N6968" i="1"/>
  <c r="O6968" i="1"/>
  <c r="N6969" i="1"/>
  <c r="O6969" i="1"/>
  <c r="N6970" i="1"/>
  <c r="O6970" i="1"/>
  <c r="N6971" i="1"/>
  <c r="O6971" i="1"/>
  <c r="N6972" i="1"/>
  <c r="O6972" i="1"/>
  <c r="N6973" i="1"/>
  <c r="O6973" i="1"/>
  <c r="N6974" i="1"/>
  <c r="O6974" i="1"/>
  <c r="N6975" i="1"/>
  <c r="O6975" i="1"/>
  <c r="N6976" i="1"/>
  <c r="O6976" i="1"/>
  <c r="N6977" i="1"/>
  <c r="O6977" i="1"/>
  <c r="N6978" i="1"/>
  <c r="O6978" i="1"/>
  <c r="N6979" i="1"/>
  <c r="O6979" i="1"/>
  <c r="N6980" i="1"/>
  <c r="O6980" i="1"/>
  <c r="N6981" i="1"/>
  <c r="O6981" i="1"/>
  <c r="N6982" i="1"/>
  <c r="O6982" i="1"/>
  <c r="N6983" i="1"/>
  <c r="O6983" i="1"/>
  <c r="N6984" i="1"/>
  <c r="O6984" i="1"/>
  <c r="N6985" i="1"/>
  <c r="O6985" i="1"/>
  <c r="N6986" i="1"/>
  <c r="O6986" i="1"/>
  <c r="N6987" i="1"/>
  <c r="O6987" i="1"/>
  <c r="N6988" i="1"/>
  <c r="O6988" i="1"/>
  <c r="N6989" i="1"/>
  <c r="O6989" i="1"/>
  <c r="N6990" i="1"/>
  <c r="O6990" i="1"/>
  <c r="N6991" i="1"/>
  <c r="O6991" i="1"/>
  <c r="N6992" i="1"/>
  <c r="O6992" i="1"/>
  <c r="N6993" i="1"/>
  <c r="O6993" i="1"/>
  <c r="N6994" i="1"/>
  <c r="O6994" i="1"/>
  <c r="N6995" i="1"/>
  <c r="O6995" i="1"/>
  <c r="N6996" i="1"/>
  <c r="O6996" i="1"/>
  <c r="N6997" i="1"/>
  <c r="O6997" i="1"/>
  <c r="N6998" i="1"/>
  <c r="O6998" i="1"/>
  <c r="N6999" i="1"/>
  <c r="O6999" i="1"/>
  <c r="N7000" i="1"/>
  <c r="O7000" i="1"/>
  <c r="N7001" i="1"/>
  <c r="O7001" i="1"/>
  <c r="N7002" i="1"/>
  <c r="O7002" i="1"/>
  <c r="N7003" i="1"/>
  <c r="O7003" i="1"/>
  <c r="N7004" i="1"/>
  <c r="O7004" i="1"/>
  <c r="N7005" i="1"/>
  <c r="O7005" i="1"/>
  <c r="N7006" i="1"/>
  <c r="O7006" i="1"/>
  <c r="N7007" i="1"/>
  <c r="O7007" i="1"/>
  <c r="N7008" i="1"/>
  <c r="O7008" i="1"/>
  <c r="N7009" i="1"/>
  <c r="O7009" i="1"/>
  <c r="N7010" i="1"/>
  <c r="O7010" i="1"/>
  <c r="N7011" i="1"/>
  <c r="O7011" i="1"/>
  <c r="N7012" i="1"/>
  <c r="O7012" i="1"/>
  <c r="N7013" i="1"/>
  <c r="O7013" i="1"/>
  <c r="N7014" i="1"/>
  <c r="O7014" i="1"/>
  <c r="N7015" i="1"/>
  <c r="O7015" i="1"/>
  <c r="N7016" i="1"/>
  <c r="O7016" i="1"/>
  <c r="N7017" i="1"/>
  <c r="O7017" i="1"/>
  <c r="N7018" i="1"/>
  <c r="O7018" i="1"/>
  <c r="N7019" i="1"/>
  <c r="O7019" i="1"/>
  <c r="N7020" i="1"/>
  <c r="O7020" i="1"/>
  <c r="N7021" i="1"/>
  <c r="O7021" i="1"/>
  <c r="N7022" i="1"/>
  <c r="O7022" i="1"/>
  <c r="N7023" i="1"/>
  <c r="O7023" i="1"/>
  <c r="N7024" i="1"/>
  <c r="O7024" i="1"/>
  <c r="N7025" i="1"/>
  <c r="O7025" i="1"/>
  <c r="N7026" i="1"/>
  <c r="O7026" i="1"/>
  <c r="N7027" i="1"/>
  <c r="O7027" i="1"/>
  <c r="N7028" i="1"/>
  <c r="O7028" i="1"/>
  <c r="N7029" i="1"/>
  <c r="O7029" i="1"/>
  <c r="N7030" i="1"/>
  <c r="O7030" i="1"/>
  <c r="N7031" i="1"/>
  <c r="O7031" i="1"/>
  <c r="N7032" i="1"/>
  <c r="O7032" i="1"/>
  <c r="N7033" i="1"/>
  <c r="O7033" i="1"/>
  <c r="N7034" i="1"/>
  <c r="O7034" i="1"/>
  <c r="N7035" i="1"/>
  <c r="O7035" i="1"/>
  <c r="N7036" i="1"/>
  <c r="O7036" i="1"/>
  <c r="N7037" i="1"/>
  <c r="O7037" i="1"/>
  <c r="N7038" i="1"/>
  <c r="O7038" i="1"/>
  <c r="N7039" i="1"/>
  <c r="O7039" i="1"/>
  <c r="N7040" i="1"/>
  <c r="O7040" i="1"/>
  <c r="N7041" i="1"/>
  <c r="O7041" i="1"/>
  <c r="N7042" i="1"/>
  <c r="O7042" i="1"/>
  <c r="N7043" i="1"/>
  <c r="O7043" i="1"/>
  <c r="N7044" i="1"/>
  <c r="O7044" i="1"/>
  <c r="N7045" i="1"/>
  <c r="O7045" i="1"/>
  <c r="N7046" i="1"/>
  <c r="O7046" i="1"/>
  <c r="N7047" i="1"/>
  <c r="O7047" i="1"/>
  <c r="N7048" i="1"/>
  <c r="O7048" i="1"/>
  <c r="N7049" i="1"/>
  <c r="O7049" i="1"/>
  <c r="N7050" i="1"/>
  <c r="O7050" i="1"/>
  <c r="N7051" i="1"/>
  <c r="O7051" i="1"/>
  <c r="N7052" i="1"/>
  <c r="O7052" i="1"/>
  <c r="N7053" i="1"/>
  <c r="O7053" i="1"/>
  <c r="N7054" i="1"/>
  <c r="O7054" i="1"/>
  <c r="N7055" i="1"/>
  <c r="O7055" i="1"/>
  <c r="N7056" i="1"/>
  <c r="O7056" i="1"/>
  <c r="N7057" i="1"/>
  <c r="O7057" i="1"/>
  <c r="N7058" i="1"/>
  <c r="O7058" i="1"/>
  <c r="N7059" i="1"/>
  <c r="O7059" i="1"/>
  <c r="N7060" i="1"/>
  <c r="O7060" i="1"/>
  <c r="N7061" i="1"/>
  <c r="O7061" i="1"/>
  <c r="N7062" i="1"/>
  <c r="O7062" i="1"/>
  <c r="N7063" i="1"/>
  <c r="O7063" i="1"/>
  <c r="N7064" i="1"/>
  <c r="O7064" i="1"/>
  <c r="N7065" i="1"/>
  <c r="O7065" i="1"/>
  <c r="N7066" i="1"/>
  <c r="O7066" i="1"/>
  <c r="N7067" i="1"/>
  <c r="O7067" i="1"/>
  <c r="N7068" i="1"/>
  <c r="O7068" i="1"/>
  <c r="N7069" i="1"/>
  <c r="O7069" i="1"/>
  <c r="N7070" i="1"/>
  <c r="O7070" i="1"/>
  <c r="N7071" i="1"/>
  <c r="O7071" i="1"/>
  <c r="N7072" i="1"/>
  <c r="O7072" i="1"/>
  <c r="N7073" i="1"/>
  <c r="O7073" i="1"/>
  <c r="N7074" i="1"/>
  <c r="O7074" i="1"/>
  <c r="N7075" i="1"/>
  <c r="O7075" i="1"/>
  <c r="N7076" i="1"/>
  <c r="O7076" i="1"/>
  <c r="N7077" i="1"/>
  <c r="O7077" i="1"/>
  <c r="N7078" i="1"/>
  <c r="O7078" i="1"/>
  <c r="N7079" i="1"/>
  <c r="O7079" i="1"/>
  <c r="N7080" i="1"/>
  <c r="O7080" i="1"/>
  <c r="N7081" i="1"/>
  <c r="O7081" i="1"/>
  <c r="N7082" i="1"/>
  <c r="O7082" i="1"/>
  <c r="N7083" i="1"/>
  <c r="O7083" i="1"/>
  <c r="N7084" i="1"/>
  <c r="O7084" i="1"/>
  <c r="N7085" i="1"/>
  <c r="O7085" i="1"/>
  <c r="N7086" i="1"/>
  <c r="O7086" i="1"/>
  <c r="N7087" i="1"/>
  <c r="O7087" i="1"/>
  <c r="N7088" i="1"/>
  <c r="O7088" i="1"/>
  <c r="N7089" i="1"/>
  <c r="O7089" i="1"/>
  <c r="N7090" i="1"/>
  <c r="O7090" i="1"/>
  <c r="N7091" i="1"/>
  <c r="O7091" i="1"/>
  <c r="N7092" i="1"/>
  <c r="O7092" i="1"/>
  <c r="N7093" i="1"/>
  <c r="O7093" i="1"/>
  <c r="N7094" i="1"/>
  <c r="O7094" i="1"/>
  <c r="N7095" i="1"/>
  <c r="O7095" i="1"/>
  <c r="N7096" i="1"/>
  <c r="O7096" i="1"/>
  <c r="N7097" i="1"/>
  <c r="O7097" i="1"/>
  <c r="N7098" i="1"/>
  <c r="O7098" i="1"/>
  <c r="N7099" i="1"/>
  <c r="O7099" i="1"/>
  <c r="N7100" i="1"/>
  <c r="O7100" i="1"/>
  <c r="N7101" i="1"/>
  <c r="O7101" i="1"/>
  <c r="N7102" i="1"/>
  <c r="O7102" i="1"/>
  <c r="N7103" i="1"/>
  <c r="O7103" i="1"/>
  <c r="N7104" i="1"/>
  <c r="O7104" i="1"/>
  <c r="N7105" i="1"/>
  <c r="O7105" i="1"/>
  <c r="N7106" i="1"/>
  <c r="O7106" i="1"/>
  <c r="N7107" i="1"/>
  <c r="O7107" i="1"/>
  <c r="N7108" i="1"/>
  <c r="O7108" i="1"/>
  <c r="N7109" i="1"/>
  <c r="O7109" i="1"/>
  <c r="N7110" i="1"/>
  <c r="O7110" i="1"/>
  <c r="N7111" i="1"/>
  <c r="O7111" i="1"/>
  <c r="N7112" i="1"/>
  <c r="O7112" i="1"/>
  <c r="N7113" i="1"/>
  <c r="O7113" i="1"/>
  <c r="N7114" i="1"/>
  <c r="O7114" i="1"/>
  <c r="N7115" i="1"/>
  <c r="O7115" i="1"/>
  <c r="N7116" i="1"/>
  <c r="O7116" i="1"/>
  <c r="N7117" i="1"/>
  <c r="O7117" i="1"/>
  <c r="N7118" i="1"/>
  <c r="O7118" i="1"/>
  <c r="N7119" i="1"/>
  <c r="O7119" i="1"/>
  <c r="N7120" i="1"/>
  <c r="O7120" i="1"/>
  <c r="N7121" i="1"/>
  <c r="O7121" i="1"/>
  <c r="N7122" i="1"/>
  <c r="O7122" i="1"/>
  <c r="N7123" i="1"/>
  <c r="O7123" i="1"/>
  <c r="N7124" i="1"/>
  <c r="O7124" i="1"/>
  <c r="N7125" i="1"/>
  <c r="O7125" i="1"/>
  <c r="N7126" i="1"/>
  <c r="O7126" i="1"/>
  <c r="N7127" i="1"/>
  <c r="O7127" i="1"/>
  <c r="N7128" i="1"/>
  <c r="O7128" i="1"/>
  <c r="N7129" i="1"/>
  <c r="O7129" i="1"/>
  <c r="N7130" i="1"/>
  <c r="O7130" i="1"/>
  <c r="N7131" i="1"/>
  <c r="O7131" i="1"/>
  <c r="N7132" i="1"/>
  <c r="O7132" i="1"/>
  <c r="N7133" i="1"/>
  <c r="O7133" i="1"/>
  <c r="N7134" i="1"/>
  <c r="O7134" i="1"/>
  <c r="N7135" i="1"/>
  <c r="O7135" i="1"/>
  <c r="N7136" i="1"/>
  <c r="O7136" i="1"/>
  <c r="N7137" i="1"/>
  <c r="O7137" i="1"/>
  <c r="N7138" i="1"/>
  <c r="O7138" i="1"/>
  <c r="N7139" i="1"/>
  <c r="O7139" i="1"/>
  <c r="N7140" i="1"/>
  <c r="O7140" i="1"/>
  <c r="N7141" i="1"/>
  <c r="O7141" i="1"/>
  <c r="N7142" i="1"/>
  <c r="O7142" i="1"/>
  <c r="N7143" i="1"/>
  <c r="O7143" i="1"/>
  <c r="N7144" i="1"/>
  <c r="O7144" i="1"/>
  <c r="N7145" i="1"/>
  <c r="O7145" i="1"/>
  <c r="N7146" i="1"/>
  <c r="O7146" i="1"/>
  <c r="N7147" i="1"/>
  <c r="O7147" i="1"/>
  <c r="N7148" i="1"/>
  <c r="O7148" i="1"/>
  <c r="N7149" i="1"/>
  <c r="O7149" i="1"/>
  <c r="N7150" i="1"/>
  <c r="O7150" i="1"/>
  <c r="N7151" i="1"/>
  <c r="O7151" i="1"/>
  <c r="N7152" i="1"/>
  <c r="O7152" i="1"/>
  <c r="N7153" i="1"/>
  <c r="O7153" i="1"/>
  <c r="N7154" i="1"/>
  <c r="O7154" i="1"/>
  <c r="N7155" i="1"/>
  <c r="O7155" i="1"/>
  <c r="N7156" i="1"/>
  <c r="O7156" i="1"/>
  <c r="N7157" i="1"/>
  <c r="O7157" i="1"/>
  <c r="N7158" i="1"/>
  <c r="O7158" i="1"/>
  <c r="N7159" i="1"/>
  <c r="O7159" i="1"/>
  <c r="N7160" i="1"/>
  <c r="O7160" i="1"/>
  <c r="N7161" i="1"/>
  <c r="O7161" i="1"/>
  <c r="N7162" i="1"/>
  <c r="O7162" i="1"/>
  <c r="N7163" i="1"/>
  <c r="O7163" i="1"/>
  <c r="N7164" i="1"/>
  <c r="O7164" i="1"/>
  <c r="N7165" i="1"/>
  <c r="O7165" i="1"/>
  <c r="N7166" i="1"/>
  <c r="O7166" i="1"/>
  <c r="N7167" i="1"/>
  <c r="O7167" i="1"/>
  <c r="N7168" i="1"/>
  <c r="O7168" i="1"/>
  <c r="N7169" i="1"/>
  <c r="O7169" i="1"/>
  <c r="N7170" i="1"/>
  <c r="O7170" i="1"/>
  <c r="N7171" i="1"/>
  <c r="O7171" i="1"/>
  <c r="N7172" i="1"/>
  <c r="O7172" i="1"/>
  <c r="N7173" i="1"/>
  <c r="O7173" i="1"/>
  <c r="N7174" i="1"/>
  <c r="O7174" i="1"/>
  <c r="N7175" i="1"/>
  <c r="O7175" i="1"/>
  <c r="N7176" i="1"/>
  <c r="O7176" i="1"/>
  <c r="N7177" i="1"/>
  <c r="O7177" i="1"/>
  <c r="N7178" i="1"/>
  <c r="O7178" i="1"/>
  <c r="N7179" i="1"/>
  <c r="O7179" i="1"/>
  <c r="N7180" i="1"/>
  <c r="O7180" i="1"/>
  <c r="N7181" i="1"/>
  <c r="O7181" i="1"/>
  <c r="N7182" i="1"/>
  <c r="O7182" i="1"/>
  <c r="N7183" i="1"/>
  <c r="O7183" i="1"/>
  <c r="N7184" i="1"/>
  <c r="O7184" i="1"/>
  <c r="N7185" i="1"/>
  <c r="O7185" i="1"/>
  <c r="N7186" i="1"/>
  <c r="O7186" i="1"/>
  <c r="N7187" i="1"/>
  <c r="O7187" i="1"/>
  <c r="N7188" i="1"/>
  <c r="O7188" i="1"/>
  <c r="N7189" i="1"/>
  <c r="O7189" i="1"/>
  <c r="N7190" i="1"/>
  <c r="O7190" i="1"/>
  <c r="N7191" i="1"/>
  <c r="O7191" i="1"/>
  <c r="N7192" i="1"/>
  <c r="O7192" i="1"/>
  <c r="N7193" i="1"/>
  <c r="O7193" i="1"/>
  <c r="N7194" i="1"/>
  <c r="O7194" i="1"/>
  <c r="N7195" i="1"/>
  <c r="O7195" i="1"/>
  <c r="N7196" i="1"/>
  <c r="O7196" i="1"/>
  <c r="N7197" i="1"/>
  <c r="O7197" i="1"/>
  <c r="N7198" i="1"/>
  <c r="O7198" i="1"/>
  <c r="N7199" i="1"/>
  <c r="O7199" i="1"/>
  <c r="N7200" i="1"/>
  <c r="O7200" i="1"/>
  <c r="N7201" i="1"/>
  <c r="O7201" i="1"/>
  <c r="N7202" i="1"/>
  <c r="O7202" i="1"/>
  <c r="N7203" i="1"/>
  <c r="O7203" i="1"/>
  <c r="N7204" i="1"/>
  <c r="O7204" i="1"/>
  <c r="N7205" i="1"/>
  <c r="O7205" i="1"/>
  <c r="N7206" i="1"/>
  <c r="O7206" i="1"/>
  <c r="N7207" i="1"/>
  <c r="O7207" i="1"/>
  <c r="N7208" i="1"/>
  <c r="O7208" i="1"/>
  <c r="N7209" i="1"/>
  <c r="O7209" i="1"/>
  <c r="N7210" i="1"/>
  <c r="O7210" i="1"/>
  <c r="N7211" i="1"/>
  <c r="O7211" i="1"/>
  <c r="N7212" i="1"/>
  <c r="O7212" i="1"/>
  <c r="N7213" i="1"/>
  <c r="O7213" i="1"/>
  <c r="N7214" i="1"/>
  <c r="O7214" i="1"/>
  <c r="N7215" i="1"/>
  <c r="O7215" i="1"/>
  <c r="N7216" i="1"/>
  <c r="O7216" i="1"/>
  <c r="N7217" i="1"/>
  <c r="O7217" i="1"/>
  <c r="N7218" i="1"/>
  <c r="O7218" i="1"/>
  <c r="N7219" i="1"/>
  <c r="O7219" i="1"/>
  <c r="N7220" i="1"/>
  <c r="O7220" i="1"/>
  <c r="N7221" i="1"/>
  <c r="O7221" i="1"/>
  <c r="N7222" i="1"/>
  <c r="O7222" i="1"/>
  <c r="N7223" i="1"/>
  <c r="O7223" i="1"/>
  <c r="N7224" i="1"/>
  <c r="O7224" i="1"/>
  <c r="N7225" i="1"/>
  <c r="O7225" i="1"/>
  <c r="N7226" i="1"/>
  <c r="O7226" i="1"/>
  <c r="N7227" i="1"/>
  <c r="O7227" i="1"/>
  <c r="N7228" i="1"/>
  <c r="O7228" i="1"/>
  <c r="N7229" i="1"/>
  <c r="O7229" i="1"/>
  <c r="N7230" i="1"/>
  <c r="O7230" i="1"/>
  <c r="N7231" i="1"/>
  <c r="O7231" i="1"/>
  <c r="N7232" i="1"/>
  <c r="O7232" i="1"/>
  <c r="N7233" i="1"/>
  <c r="O7233" i="1"/>
  <c r="N7234" i="1"/>
  <c r="O7234" i="1"/>
  <c r="N7235" i="1"/>
  <c r="O7235" i="1"/>
  <c r="N7236" i="1"/>
  <c r="O7236" i="1"/>
  <c r="N7237" i="1"/>
  <c r="O7237" i="1"/>
  <c r="N7238" i="1"/>
  <c r="O7238" i="1"/>
  <c r="N7239" i="1"/>
  <c r="O7239" i="1"/>
  <c r="N7240" i="1"/>
  <c r="O7240" i="1"/>
  <c r="N7241" i="1"/>
  <c r="O7241" i="1"/>
  <c r="N7242" i="1"/>
  <c r="O7242" i="1"/>
  <c r="N7243" i="1"/>
  <c r="O7243" i="1"/>
  <c r="N7244" i="1"/>
  <c r="O7244" i="1"/>
  <c r="N7245" i="1"/>
  <c r="O7245" i="1"/>
  <c r="N7246" i="1"/>
  <c r="O7246" i="1"/>
  <c r="N7247" i="1"/>
  <c r="O7247" i="1"/>
  <c r="N7248" i="1"/>
  <c r="O7248" i="1"/>
  <c r="N7249" i="1"/>
  <c r="O7249" i="1"/>
  <c r="N7250" i="1"/>
  <c r="O7250" i="1"/>
  <c r="N7251" i="1"/>
  <c r="O7251" i="1"/>
  <c r="N7252" i="1"/>
  <c r="O7252" i="1"/>
  <c r="N7253" i="1"/>
  <c r="O7253" i="1"/>
  <c r="N7254" i="1"/>
  <c r="O7254" i="1"/>
  <c r="N7255" i="1"/>
  <c r="O7255" i="1"/>
  <c r="N7256" i="1"/>
  <c r="O7256" i="1"/>
  <c r="N7257" i="1"/>
  <c r="O7257" i="1"/>
  <c r="N7258" i="1"/>
  <c r="O7258" i="1"/>
  <c r="N7259" i="1"/>
  <c r="O7259" i="1"/>
  <c r="N7260" i="1"/>
  <c r="O7260" i="1"/>
  <c r="N7261" i="1"/>
  <c r="O7261" i="1"/>
  <c r="N7262" i="1"/>
  <c r="O7262" i="1"/>
  <c r="N7263" i="1"/>
  <c r="O7263" i="1"/>
  <c r="N7264" i="1"/>
  <c r="O7264" i="1"/>
  <c r="N7265" i="1"/>
  <c r="O7265" i="1"/>
  <c r="N7266" i="1"/>
  <c r="O7266" i="1"/>
  <c r="N7267" i="1"/>
  <c r="O7267" i="1"/>
  <c r="N7268" i="1"/>
  <c r="O7268" i="1"/>
  <c r="N7269" i="1"/>
  <c r="O7269" i="1"/>
  <c r="N7270" i="1"/>
  <c r="O7270" i="1"/>
  <c r="N7271" i="1"/>
  <c r="O7271" i="1"/>
  <c r="N7272" i="1"/>
  <c r="O7272" i="1"/>
  <c r="N7273" i="1"/>
  <c r="O7273" i="1"/>
  <c r="N7274" i="1"/>
  <c r="O7274" i="1"/>
  <c r="N7275" i="1"/>
  <c r="O7275" i="1"/>
  <c r="N7276" i="1"/>
  <c r="O7276" i="1"/>
  <c r="N7277" i="1"/>
  <c r="O7277" i="1"/>
  <c r="N7278" i="1"/>
  <c r="O7278" i="1"/>
  <c r="N7279" i="1"/>
  <c r="O7279" i="1"/>
  <c r="N7280" i="1"/>
  <c r="O7280" i="1"/>
  <c r="N7281" i="1"/>
  <c r="O7281" i="1"/>
  <c r="N7282" i="1"/>
  <c r="O7282" i="1"/>
  <c r="N7283" i="1"/>
  <c r="O7283" i="1"/>
  <c r="N7284" i="1"/>
  <c r="O7284" i="1"/>
  <c r="N7285" i="1"/>
  <c r="O7285" i="1"/>
  <c r="N7286" i="1"/>
  <c r="O7286" i="1"/>
  <c r="N7287" i="1"/>
  <c r="O7287" i="1"/>
  <c r="N7288" i="1"/>
  <c r="O7288" i="1"/>
  <c r="N7289" i="1"/>
  <c r="O7289" i="1"/>
  <c r="N7290" i="1"/>
  <c r="O7290" i="1"/>
  <c r="N7291" i="1"/>
  <c r="O7291" i="1"/>
  <c r="N7292" i="1"/>
  <c r="O7292" i="1"/>
  <c r="N7293" i="1"/>
  <c r="O7293" i="1"/>
  <c r="N7294" i="1"/>
  <c r="O7294" i="1"/>
  <c r="N7295" i="1"/>
  <c r="O7295" i="1"/>
  <c r="N7296" i="1"/>
  <c r="O7296" i="1"/>
  <c r="N7297" i="1"/>
  <c r="O7297" i="1"/>
  <c r="N7298" i="1"/>
  <c r="O7298" i="1"/>
  <c r="N7299" i="1"/>
  <c r="O7299" i="1"/>
  <c r="N7300" i="1"/>
  <c r="O7300" i="1"/>
  <c r="N7301" i="1"/>
  <c r="O7301" i="1"/>
  <c r="N7302" i="1"/>
  <c r="O7302" i="1"/>
  <c r="N7303" i="1"/>
  <c r="O7303" i="1"/>
  <c r="N7304" i="1"/>
  <c r="O7304" i="1"/>
  <c r="N7305" i="1"/>
  <c r="O7305" i="1"/>
  <c r="N7306" i="1"/>
  <c r="O7306" i="1"/>
  <c r="N7307" i="1"/>
  <c r="O7307" i="1"/>
  <c r="N7308" i="1"/>
  <c r="O7308" i="1"/>
  <c r="N7309" i="1"/>
  <c r="O7309" i="1"/>
  <c r="N7310" i="1"/>
  <c r="O7310" i="1"/>
  <c r="N7311" i="1"/>
  <c r="O7311" i="1"/>
  <c r="N7312" i="1"/>
  <c r="O7312" i="1"/>
  <c r="N7313" i="1"/>
  <c r="O7313" i="1"/>
  <c r="N7314" i="1"/>
  <c r="O7314" i="1"/>
  <c r="N7315" i="1"/>
  <c r="O7315" i="1"/>
  <c r="N7316" i="1"/>
  <c r="O7316" i="1"/>
  <c r="N7317" i="1"/>
  <c r="O7317" i="1"/>
  <c r="N7318" i="1"/>
  <c r="O7318" i="1"/>
  <c r="N7319" i="1"/>
  <c r="O7319" i="1"/>
  <c r="N7320" i="1"/>
  <c r="O7320" i="1"/>
  <c r="N7321" i="1"/>
  <c r="O7321" i="1"/>
  <c r="N7322" i="1"/>
  <c r="O7322" i="1"/>
  <c r="N7323" i="1"/>
  <c r="O7323" i="1"/>
  <c r="N7324" i="1"/>
  <c r="O7324" i="1"/>
  <c r="N7325" i="1"/>
  <c r="O7325" i="1"/>
  <c r="N7326" i="1"/>
  <c r="O7326" i="1"/>
  <c r="N7327" i="1"/>
  <c r="O7327" i="1"/>
  <c r="N7328" i="1"/>
  <c r="O7328" i="1"/>
  <c r="N7329" i="1"/>
  <c r="O7329" i="1"/>
  <c r="N7330" i="1"/>
  <c r="O7330" i="1"/>
  <c r="N7331" i="1"/>
  <c r="O7331" i="1"/>
  <c r="N7332" i="1"/>
  <c r="O7332" i="1"/>
  <c r="N7333" i="1"/>
  <c r="O7333" i="1"/>
  <c r="N7334" i="1"/>
  <c r="O7334" i="1"/>
  <c r="N7335" i="1"/>
  <c r="O7335" i="1"/>
  <c r="N7336" i="1"/>
  <c r="O7336" i="1"/>
  <c r="N7337" i="1"/>
  <c r="O7337" i="1"/>
  <c r="N7338" i="1"/>
  <c r="O7338" i="1"/>
  <c r="N7339" i="1"/>
  <c r="O7339" i="1"/>
  <c r="N7340" i="1"/>
  <c r="O7340" i="1"/>
  <c r="N7341" i="1"/>
  <c r="O7341" i="1"/>
  <c r="N7342" i="1"/>
  <c r="O7342" i="1"/>
  <c r="N7343" i="1"/>
  <c r="O7343" i="1"/>
  <c r="N7344" i="1"/>
  <c r="O7344" i="1"/>
  <c r="N7345" i="1"/>
  <c r="O7345" i="1"/>
  <c r="N7346" i="1"/>
  <c r="O7346" i="1"/>
  <c r="N7347" i="1"/>
  <c r="O7347" i="1"/>
  <c r="N7348" i="1"/>
  <c r="O7348" i="1"/>
  <c r="N7349" i="1"/>
  <c r="O7349" i="1"/>
  <c r="N7350" i="1"/>
  <c r="O7350" i="1"/>
  <c r="N7351" i="1"/>
  <c r="O7351" i="1"/>
  <c r="N7352" i="1"/>
  <c r="O7352" i="1"/>
  <c r="N7353" i="1"/>
  <c r="O7353" i="1"/>
  <c r="N7354" i="1"/>
  <c r="O7354" i="1"/>
  <c r="N7355" i="1"/>
  <c r="O7355" i="1"/>
  <c r="N7356" i="1"/>
  <c r="O7356" i="1"/>
  <c r="N7357" i="1"/>
  <c r="O7357" i="1"/>
  <c r="N7358" i="1"/>
  <c r="O7358" i="1"/>
  <c r="N7359" i="1"/>
  <c r="O7359" i="1"/>
  <c r="N7360" i="1"/>
  <c r="O7360" i="1"/>
  <c r="N7361" i="1"/>
  <c r="O7361" i="1"/>
  <c r="N7362" i="1"/>
  <c r="O7362" i="1"/>
  <c r="N7363" i="1"/>
  <c r="O7363" i="1"/>
  <c r="N7364" i="1"/>
  <c r="O7364" i="1"/>
  <c r="N7365" i="1"/>
  <c r="O7365" i="1"/>
  <c r="N7366" i="1"/>
  <c r="O7366" i="1"/>
  <c r="N7367" i="1"/>
  <c r="O7367" i="1"/>
  <c r="N7368" i="1"/>
  <c r="O7368" i="1"/>
  <c r="N7369" i="1"/>
  <c r="O7369" i="1"/>
  <c r="N7370" i="1"/>
  <c r="O7370" i="1"/>
  <c r="N7371" i="1"/>
  <c r="O7371" i="1"/>
  <c r="N7372" i="1"/>
  <c r="O7372" i="1"/>
  <c r="N7373" i="1"/>
  <c r="O7373" i="1"/>
  <c r="N7374" i="1"/>
  <c r="O7374" i="1"/>
  <c r="N7375" i="1"/>
  <c r="O7375" i="1"/>
  <c r="N7376" i="1"/>
  <c r="O7376" i="1"/>
  <c r="N7377" i="1"/>
  <c r="O7377" i="1"/>
  <c r="N7378" i="1"/>
  <c r="O7378" i="1"/>
  <c r="N7379" i="1"/>
  <c r="O7379" i="1"/>
  <c r="N7380" i="1"/>
  <c r="O7380" i="1"/>
  <c r="N7381" i="1"/>
  <c r="O7381" i="1"/>
  <c r="N7382" i="1"/>
  <c r="O7382" i="1"/>
  <c r="N7383" i="1"/>
  <c r="O7383" i="1"/>
  <c r="N7384" i="1"/>
  <c r="O7384" i="1"/>
  <c r="N7385" i="1"/>
  <c r="O7385" i="1"/>
  <c r="N7386" i="1"/>
  <c r="O7386" i="1"/>
  <c r="N7387" i="1"/>
  <c r="O7387" i="1"/>
  <c r="N7388" i="1"/>
  <c r="O7388" i="1"/>
  <c r="N7389" i="1"/>
  <c r="O7389" i="1"/>
  <c r="N7390" i="1"/>
  <c r="O7390" i="1"/>
  <c r="N7391" i="1"/>
  <c r="O7391" i="1"/>
  <c r="N7392" i="1"/>
  <c r="O7392" i="1"/>
  <c r="N7393" i="1"/>
  <c r="O7393" i="1"/>
  <c r="N7394" i="1"/>
  <c r="O7394" i="1"/>
  <c r="N7395" i="1"/>
  <c r="O7395" i="1"/>
  <c r="N7396" i="1"/>
  <c r="O7396" i="1"/>
  <c r="N7397" i="1"/>
  <c r="O7397" i="1"/>
  <c r="N7398" i="1"/>
  <c r="O7398" i="1"/>
  <c r="N7399" i="1"/>
  <c r="O7399" i="1"/>
  <c r="N7400" i="1"/>
  <c r="O7400" i="1"/>
  <c r="N7401" i="1"/>
  <c r="O7401" i="1"/>
  <c r="N7402" i="1"/>
  <c r="O7402" i="1"/>
  <c r="N7403" i="1"/>
  <c r="O7403" i="1"/>
  <c r="N7404" i="1"/>
  <c r="O7404" i="1"/>
  <c r="N7405" i="1"/>
  <c r="O7405" i="1"/>
  <c r="N7406" i="1"/>
  <c r="O7406" i="1"/>
  <c r="N7407" i="1"/>
  <c r="O7407" i="1"/>
  <c r="N7408" i="1"/>
  <c r="O7408" i="1"/>
  <c r="N7409" i="1"/>
  <c r="O7409" i="1"/>
  <c r="N7410" i="1"/>
  <c r="O7410" i="1"/>
  <c r="N7411" i="1"/>
  <c r="O7411" i="1"/>
  <c r="N7412" i="1"/>
  <c r="O7412" i="1"/>
  <c r="N7413" i="1"/>
  <c r="O7413" i="1"/>
  <c r="N7414" i="1"/>
  <c r="O7414" i="1"/>
  <c r="N7415" i="1"/>
  <c r="O7415" i="1"/>
  <c r="N7416" i="1"/>
  <c r="O7416" i="1"/>
  <c r="N7417" i="1"/>
  <c r="O7417" i="1"/>
  <c r="N7418" i="1"/>
  <c r="O7418" i="1"/>
  <c r="N7419" i="1"/>
  <c r="O7419" i="1"/>
  <c r="N7420" i="1"/>
  <c r="O7420" i="1"/>
  <c r="N7421" i="1"/>
  <c r="O7421" i="1"/>
  <c r="N7422" i="1"/>
  <c r="O7422" i="1"/>
  <c r="N7423" i="1"/>
  <c r="O7423" i="1"/>
  <c r="N7424" i="1"/>
  <c r="O7424" i="1"/>
  <c r="N7425" i="1"/>
  <c r="O7425" i="1"/>
  <c r="N7426" i="1"/>
  <c r="O7426" i="1"/>
  <c r="N7427" i="1"/>
  <c r="O7427" i="1"/>
  <c r="N7428" i="1"/>
  <c r="O7428" i="1"/>
  <c r="N7429" i="1"/>
  <c r="O7429" i="1"/>
  <c r="N7430" i="1"/>
  <c r="O7430" i="1"/>
  <c r="N7431" i="1"/>
  <c r="O7431" i="1"/>
  <c r="N7432" i="1"/>
  <c r="O7432" i="1"/>
  <c r="N7433" i="1"/>
  <c r="O7433" i="1"/>
  <c r="N7434" i="1"/>
  <c r="O7434" i="1"/>
  <c r="N7435" i="1"/>
  <c r="O7435" i="1"/>
  <c r="N7436" i="1"/>
  <c r="O7436" i="1"/>
  <c r="N7437" i="1"/>
  <c r="O7437" i="1"/>
  <c r="N7438" i="1"/>
  <c r="O7438" i="1"/>
  <c r="N7439" i="1"/>
  <c r="O7439" i="1"/>
  <c r="N7440" i="1"/>
  <c r="O7440" i="1"/>
  <c r="N7441" i="1"/>
  <c r="O7441" i="1"/>
  <c r="N7442" i="1"/>
  <c r="O7442" i="1"/>
  <c r="N7443" i="1"/>
  <c r="O7443" i="1"/>
  <c r="N7444" i="1"/>
  <c r="O7444" i="1"/>
  <c r="N7445" i="1"/>
  <c r="O7445" i="1"/>
  <c r="N7446" i="1"/>
  <c r="O7446" i="1"/>
  <c r="N7447" i="1"/>
  <c r="O7447" i="1"/>
  <c r="N7448" i="1"/>
  <c r="O7448" i="1"/>
  <c r="N7449" i="1"/>
  <c r="O7449" i="1"/>
  <c r="N7450" i="1"/>
  <c r="O7450" i="1"/>
  <c r="N7451" i="1"/>
  <c r="O7451" i="1"/>
  <c r="N7452" i="1"/>
  <c r="O7452" i="1"/>
  <c r="N7453" i="1"/>
  <c r="O7453" i="1"/>
  <c r="N7454" i="1"/>
  <c r="O7454" i="1"/>
  <c r="N7455" i="1"/>
  <c r="O7455" i="1"/>
  <c r="N7456" i="1"/>
  <c r="O7456" i="1"/>
  <c r="N7457" i="1"/>
  <c r="O7457" i="1"/>
  <c r="N7458" i="1"/>
  <c r="O7458" i="1"/>
  <c r="N7459" i="1"/>
  <c r="O7459" i="1"/>
  <c r="N7460" i="1"/>
  <c r="O7460" i="1"/>
  <c r="N7461" i="1"/>
  <c r="O7461" i="1"/>
  <c r="N7462" i="1"/>
  <c r="O7462" i="1"/>
  <c r="N7463" i="1"/>
  <c r="O7463" i="1"/>
  <c r="N7464" i="1"/>
  <c r="O7464" i="1"/>
  <c r="N7465" i="1"/>
  <c r="O7465" i="1"/>
  <c r="N7466" i="1"/>
  <c r="O7466" i="1"/>
  <c r="N7467" i="1"/>
  <c r="O7467" i="1"/>
  <c r="N7468" i="1"/>
  <c r="O7468" i="1"/>
  <c r="N7469" i="1"/>
  <c r="O7469" i="1"/>
  <c r="N7470" i="1"/>
  <c r="O7470" i="1"/>
  <c r="N7471" i="1"/>
  <c r="O7471" i="1"/>
  <c r="N7472" i="1"/>
  <c r="O7472" i="1"/>
  <c r="N7473" i="1"/>
  <c r="O7473" i="1"/>
  <c r="N7474" i="1"/>
  <c r="O7474" i="1"/>
  <c r="N7475" i="1"/>
  <c r="O7475" i="1"/>
  <c r="N7476" i="1"/>
  <c r="O7476" i="1"/>
  <c r="N7477" i="1"/>
  <c r="O7477" i="1"/>
  <c r="N7478" i="1"/>
  <c r="O7478" i="1"/>
  <c r="N7479" i="1"/>
  <c r="O7479" i="1"/>
  <c r="N7480" i="1"/>
  <c r="O7480" i="1"/>
  <c r="N7481" i="1"/>
  <c r="O7481" i="1"/>
  <c r="N7482" i="1"/>
  <c r="O7482" i="1"/>
  <c r="N7483" i="1"/>
  <c r="O7483" i="1"/>
  <c r="N7484" i="1"/>
  <c r="O7484" i="1"/>
  <c r="N7485" i="1"/>
  <c r="O7485" i="1"/>
  <c r="N7486" i="1"/>
  <c r="O7486" i="1"/>
  <c r="N7487" i="1"/>
  <c r="O7487" i="1"/>
  <c r="N7488" i="1"/>
  <c r="O7488" i="1"/>
  <c r="N7489" i="1"/>
  <c r="O7489" i="1"/>
  <c r="N7490" i="1"/>
  <c r="O7490" i="1"/>
  <c r="N7491" i="1"/>
  <c r="O7491" i="1"/>
  <c r="N7492" i="1"/>
  <c r="O7492" i="1"/>
  <c r="N7493" i="1"/>
  <c r="O7493" i="1"/>
  <c r="N7494" i="1"/>
  <c r="O7494" i="1"/>
  <c r="N7495" i="1"/>
  <c r="O7495" i="1"/>
  <c r="N7496" i="1"/>
  <c r="O7496" i="1"/>
  <c r="N7497" i="1"/>
  <c r="O7497" i="1"/>
  <c r="N7498" i="1"/>
  <c r="O7498" i="1"/>
  <c r="N7499" i="1"/>
  <c r="O7499" i="1"/>
  <c r="N7500" i="1"/>
  <c r="O7500" i="1"/>
  <c r="N7501" i="1"/>
  <c r="O7501" i="1"/>
  <c r="N7502" i="1"/>
  <c r="O7502" i="1"/>
  <c r="N7503" i="1"/>
  <c r="O7503" i="1"/>
  <c r="N7504" i="1"/>
  <c r="O7504" i="1"/>
  <c r="N7505" i="1"/>
  <c r="O7505" i="1"/>
  <c r="N7506" i="1"/>
  <c r="O7506" i="1"/>
  <c r="N7507" i="1"/>
  <c r="O7507" i="1"/>
  <c r="N7508" i="1"/>
  <c r="O7508" i="1"/>
  <c r="N7509" i="1"/>
  <c r="O7509" i="1"/>
  <c r="N7510" i="1"/>
  <c r="O7510" i="1"/>
  <c r="N7511" i="1"/>
  <c r="O7511" i="1"/>
  <c r="N7512" i="1"/>
  <c r="O7512" i="1"/>
  <c r="N7513" i="1"/>
  <c r="O7513" i="1"/>
  <c r="N7514" i="1"/>
  <c r="O7514" i="1"/>
  <c r="N7515" i="1"/>
  <c r="O7515" i="1"/>
  <c r="N7516" i="1"/>
  <c r="O7516" i="1"/>
  <c r="N7517" i="1"/>
  <c r="O7517" i="1"/>
  <c r="N7518" i="1"/>
  <c r="O7518" i="1"/>
  <c r="N7519" i="1"/>
  <c r="O7519" i="1"/>
  <c r="N7520" i="1"/>
  <c r="O7520" i="1"/>
  <c r="N7521" i="1"/>
  <c r="O7521" i="1"/>
  <c r="N7522" i="1"/>
  <c r="O7522" i="1"/>
  <c r="N7523" i="1"/>
  <c r="O7523" i="1"/>
  <c r="N7524" i="1"/>
  <c r="O7524" i="1"/>
  <c r="N7525" i="1"/>
  <c r="O7525" i="1"/>
  <c r="N7526" i="1"/>
  <c r="O7526" i="1"/>
  <c r="N7527" i="1"/>
  <c r="O7527" i="1"/>
  <c r="N7528" i="1"/>
  <c r="O7528" i="1"/>
  <c r="N7529" i="1"/>
  <c r="O7529" i="1"/>
  <c r="N7530" i="1"/>
  <c r="O7530" i="1"/>
  <c r="N7531" i="1"/>
  <c r="O7531" i="1"/>
  <c r="N7532" i="1"/>
  <c r="O7532" i="1"/>
  <c r="N7533" i="1"/>
  <c r="O7533" i="1"/>
  <c r="N7534" i="1"/>
  <c r="O7534" i="1"/>
  <c r="N7535" i="1"/>
  <c r="O7535" i="1"/>
  <c r="N7536" i="1"/>
  <c r="O7536" i="1"/>
  <c r="N7537" i="1"/>
  <c r="O7537" i="1"/>
  <c r="N7538" i="1"/>
  <c r="O7538" i="1"/>
  <c r="N7539" i="1"/>
  <c r="O7539" i="1"/>
  <c r="N7540" i="1"/>
  <c r="O7540" i="1"/>
  <c r="N7541" i="1"/>
  <c r="O7541" i="1"/>
  <c r="N7542" i="1"/>
  <c r="O7542" i="1"/>
  <c r="N7543" i="1"/>
  <c r="O7543" i="1"/>
  <c r="N7544" i="1"/>
  <c r="O7544" i="1"/>
  <c r="N7545" i="1"/>
  <c r="O7545" i="1"/>
  <c r="N7546" i="1"/>
  <c r="O7546" i="1"/>
  <c r="N7547" i="1"/>
  <c r="O7547" i="1"/>
  <c r="N7548" i="1"/>
  <c r="O7548" i="1"/>
  <c r="N7549" i="1"/>
  <c r="O7549" i="1"/>
  <c r="N7550" i="1"/>
  <c r="O7550" i="1"/>
  <c r="N7551" i="1"/>
  <c r="O7551" i="1"/>
  <c r="N7552" i="1"/>
  <c r="O7552" i="1"/>
  <c r="N7553" i="1"/>
  <c r="O7553" i="1"/>
  <c r="N7554" i="1"/>
  <c r="O7554" i="1"/>
  <c r="N7555" i="1"/>
  <c r="O7555" i="1"/>
  <c r="N7556" i="1"/>
  <c r="O7556" i="1"/>
  <c r="N7557" i="1"/>
  <c r="O7557" i="1"/>
  <c r="N7558" i="1"/>
  <c r="O7558" i="1"/>
  <c r="N7559" i="1"/>
  <c r="O7559" i="1"/>
  <c r="N7560" i="1"/>
  <c r="O7560" i="1"/>
  <c r="N7561" i="1"/>
  <c r="O7561" i="1"/>
  <c r="N7562" i="1"/>
  <c r="O7562" i="1"/>
  <c r="N7563" i="1"/>
  <c r="O7563" i="1"/>
  <c r="N7564" i="1"/>
  <c r="O7564" i="1"/>
  <c r="N7565" i="1"/>
  <c r="O7565" i="1"/>
  <c r="N7566" i="1"/>
  <c r="O7566" i="1"/>
  <c r="N7567" i="1"/>
  <c r="O7567" i="1"/>
  <c r="N7568" i="1"/>
  <c r="O7568" i="1"/>
  <c r="N7569" i="1"/>
  <c r="O7569" i="1"/>
  <c r="N7570" i="1"/>
  <c r="O7570" i="1"/>
  <c r="N7571" i="1"/>
  <c r="O7571" i="1"/>
  <c r="N7572" i="1"/>
  <c r="O7572" i="1"/>
  <c r="N7573" i="1"/>
  <c r="O7573" i="1"/>
  <c r="N7574" i="1"/>
  <c r="O7574" i="1"/>
  <c r="N7575" i="1"/>
  <c r="O7575" i="1"/>
  <c r="N7576" i="1"/>
  <c r="O7576" i="1"/>
  <c r="N7577" i="1"/>
  <c r="O7577" i="1"/>
  <c r="N7578" i="1"/>
  <c r="O7578" i="1"/>
  <c r="N7579" i="1"/>
  <c r="O7579" i="1"/>
  <c r="N7580" i="1"/>
  <c r="O7580" i="1"/>
  <c r="N7581" i="1"/>
  <c r="O7581" i="1"/>
  <c r="N7582" i="1"/>
  <c r="O7582" i="1"/>
  <c r="N7583" i="1"/>
  <c r="O7583" i="1"/>
  <c r="N7584" i="1"/>
  <c r="O7584" i="1"/>
  <c r="N7585" i="1"/>
  <c r="O7585" i="1"/>
  <c r="N7586" i="1"/>
  <c r="O7586" i="1"/>
  <c r="N7587" i="1"/>
  <c r="O7587" i="1"/>
  <c r="N7588" i="1"/>
  <c r="O7588" i="1"/>
  <c r="N7589" i="1"/>
  <c r="O7589" i="1"/>
  <c r="N7590" i="1"/>
  <c r="O7590" i="1"/>
  <c r="N7591" i="1"/>
  <c r="O7591" i="1"/>
  <c r="N7592" i="1"/>
  <c r="O7592" i="1"/>
  <c r="N7593" i="1"/>
  <c r="O7593" i="1"/>
  <c r="N7594" i="1"/>
  <c r="O7594" i="1"/>
  <c r="N7595" i="1"/>
  <c r="O7595" i="1"/>
  <c r="N7596" i="1"/>
  <c r="O7596" i="1"/>
  <c r="N7597" i="1"/>
  <c r="O7597" i="1"/>
  <c r="N7598" i="1"/>
  <c r="O7598" i="1"/>
  <c r="N7599" i="1"/>
  <c r="O7599" i="1"/>
  <c r="N7600" i="1"/>
  <c r="O7600" i="1"/>
  <c r="N7601" i="1"/>
  <c r="O7601" i="1"/>
  <c r="N7602" i="1"/>
  <c r="O7602" i="1"/>
  <c r="N7603" i="1"/>
  <c r="O7603" i="1"/>
  <c r="N7604" i="1"/>
  <c r="O7604" i="1"/>
  <c r="N7605" i="1"/>
  <c r="O7605" i="1"/>
  <c r="N7606" i="1"/>
  <c r="O7606" i="1"/>
  <c r="N7607" i="1"/>
  <c r="O7607" i="1"/>
  <c r="N7608" i="1"/>
  <c r="O7608" i="1"/>
  <c r="N7609" i="1"/>
  <c r="O7609" i="1"/>
  <c r="N7610" i="1"/>
  <c r="O7610" i="1"/>
  <c r="N7611" i="1"/>
  <c r="O7611" i="1"/>
  <c r="N7612" i="1"/>
  <c r="O7612" i="1"/>
  <c r="N7613" i="1"/>
  <c r="O7613" i="1"/>
  <c r="N7614" i="1"/>
  <c r="O7614" i="1"/>
  <c r="N7615" i="1"/>
  <c r="O7615" i="1"/>
  <c r="N7616" i="1"/>
  <c r="O7616" i="1"/>
  <c r="N7617" i="1"/>
  <c r="O7617" i="1"/>
  <c r="N7618" i="1"/>
  <c r="O7618" i="1"/>
  <c r="N7619" i="1"/>
  <c r="O7619" i="1"/>
  <c r="N7620" i="1"/>
  <c r="O7620" i="1"/>
  <c r="N7621" i="1"/>
  <c r="O7621" i="1"/>
  <c r="N7622" i="1"/>
  <c r="O7622" i="1"/>
  <c r="N7623" i="1"/>
  <c r="O7623" i="1"/>
  <c r="N7624" i="1"/>
  <c r="O7624" i="1"/>
  <c r="N7625" i="1"/>
  <c r="O7625" i="1"/>
  <c r="N7626" i="1"/>
  <c r="O7626" i="1"/>
  <c r="N7627" i="1"/>
  <c r="O7627" i="1"/>
  <c r="N7628" i="1"/>
  <c r="O7628" i="1"/>
  <c r="N7629" i="1"/>
  <c r="O7629" i="1"/>
  <c r="N7630" i="1"/>
  <c r="O7630" i="1"/>
  <c r="N7631" i="1"/>
  <c r="O7631" i="1"/>
  <c r="N7632" i="1"/>
  <c r="O7632" i="1"/>
  <c r="N7633" i="1"/>
  <c r="O7633" i="1"/>
  <c r="N7634" i="1"/>
  <c r="O7634" i="1"/>
  <c r="N7635" i="1"/>
  <c r="O7635" i="1"/>
  <c r="N7636" i="1"/>
  <c r="O7636" i="1"/>
  <c r="N7637" i="1"/>
  <c r="O7637" i="1"/>
  <c r="N7638" i="1"/>
  <c r="O7638" i="1"/>
  <c r="N7639" i="1"/>
  <c r="O7639" i="1"/>
  <c r="N7640" i="1"/>
  <c r="O7640" i="1"/>
  <c r="N7641" i="1"/>
  <c r="O7641" i="1"/>
  <c r="N7642" i="1"/>
  <c r="O7642" i="1"/>
  <c r="N7643" i="1"/>
  <c r="O7643" i="1"/>
  <c r="N7644" i="1"/>
  <c r="O7644" i="1"/>
  <c r="N7645" i="1"/>
  <c r="O7645" i="1"/>
  <c r="N7646" i="1"/>
  <c r="O7646" i="1"/>
  <c r="N7647" i="1"/>
  <c r="O7647" i="1"/>
  <c r="N7648" i="1"/>
  <c r="O7648" i="1"/>
  <c r="N7649" i="1"/>
  <c r="O7649" i="1"/>
  <c r="N7650" i="1"/>
  <c r="O7650" i="1"/>
  <c r="N7651" i="1"/>
  <c r="O7651" i="1"/>
  <c r="N7652" i="1"/>
  <c r="O7652" i="1"/>
  <c r="N7653" i="1"/>
  <c r="O7653" i="1"/>
  <c r="N7654" i="1"/>
  <c r="O7654" i="1"/>
  <c r="N7655" i="1"/>
  <c r="O7655" i="1"/>
  <c r="N7656" i="1"/>
  <c r="O7656" i="1"/>
  <c r="N7657" i="1"/>
  <c r="O7657" i="1"/>
  <c r="N7658" i="1"/>
  <c r="O7658" i="1"/>
  <c r="N7659" i="1"/>
  <c r="O7659" i="1"/>
  <c r="N7660" i="1"/>
  <c r="O7660" i="1"/>
  <c r="N7661" i="1"/>
  <c r="O7661" i="1"/>
  <c r="N7662" i="1"/>
  <c r="O7662" i="1"/>
  <c r="N7663" i="1"/>
  <c r="O7663" i="1"/>
  <c r="N7664" i="1"/>
  <c r="O7664" i="1"/>
  <c r="N7665" i="1"/>
  <c r="O7665" i="1"/>
  <c r="N7666" i="1"/>
  <c r="O7666" i="1"/>
  <c r="N7667" i="1"/>
  <c r="O7667" i="1"/>
  <c r="N7668" i="1"/>
  <c r="O7668" i="1"/>
  <c r="N7669" i="1"/>
  <c r="O7669" i="1"/>
  <c r="N7670" i="1"/>
  <c r="O7670" i="1"/>
  <c r="N7671" i="1"/>
  <c r="O7671" i="1"/>
  <c r="N7672" i="1"/>
  <c r="O7672" i="1"/>
  <c r="N7673" i="1"/>
  <c r="O7673" i="1"/>
  <c r="N7674" i="1"/>
  <c r="O7674" i="1"/>
  <c r="N7675" i="1"/>
  <c r="O7675" i="1"/>
  <c r="N7676" i="1"/>
  <c r="O7676" i="1"/>
  <c r="N7677" i="1"/>
  <c r="O7677" i="1"/>
  <c r="N7678" i="1"/>
  <c r="O7678" i="1"/>
  <c r="N7679" i="1"/>
  <c r="O7679" i="1"/>
  <c r="N7680" i="1"/>
  <c r="O7680" i="1"/>
  <c r="N7681" i="1"/>
  <c r="O7681" i="1"/>
  <c r="N7682" i="1"/>
  <c r="O7682" i="1"/>
  <c r="N7683" i="1"/>
  <c r="O7683" i="1"/>
  <c r="N7684" i="1"/>
  <c r="O7684" i="1"/>
  <c r="N7685" i="1"/>
  <c r="O7685" i="1"/>
  <c r="N7686" i="1"/>
  <c r="O7686" i="1"/>
  <c r="N7687" i="1"/>
  <c r="O7687" i="1"/>
  <c r="N7688" i="1"/>
  <c r="O7688" i="1"/>
  <c r="N7689" i="1"/>
  <c r="O7689" i="1"/>
  <c r="N7690" i="1"/>
  <c r="O7690" i="1"/>
  <c r="N7691" i="1"/>
  <c r="O7691" i="1"/>
  <c r="N7692" i="1"/>
  <c r="O7692" i="1"/>
  <c r="N7693" i="1"/>
  <c r="O7693" i="1"/>
  <c r="N7694" i="1"/>
  <c r="O7694" i="1"/>
  <c r="N7695" i="1"/>
  <c r="O7695" i="1"/>
  <c r="N7696" i="1"/>
  <c r="O7696" i="1"/>
  <c r="N7697" i="1"/>
  <c r="O7697" i="1"/>
  <c r="N7698" i="1"/>
  <c r="O7698" i="1"/>
  <c r="N7699" i="1"/>
  <c r="O7699" i="1"/>
  <c r="N7700" i="1"/>
  <c r="O7700" i="1"/>
  <c r="N7701" i="1"/>
  <c r="O7701" i="1"/>
  <c r="N7702" i="1"/>
  <c r="O7702" i="1"/>
  <c r="N7703" i="1"/>
  <c r="O7703" i="1"/>
  <c r="N7704" i="1"/>
  <c r="O7704" i="1"/>
  <c r="N7705" i="1"/>
  <c r="O7705" i="1"/>
  <c r="N7706" i="1"/>
  <c r="O7706" i="1"/>
  <c r="N7707" i="1"/>
  <c r="O7707" i="1"/>
  <c r="N7708" i="1"/>
  <c r="O7708" i="1"/>
  <c r="N7709" i="1"/>
  <c r="O7709" i="1"/>
  <c r="N7710" i="1"/>
  <c r="O7710" i="1"/>
  <c r="N7711" i="1"/>
  <c r="O7711" i="1"/>
  <c r="N7712" i="1"/>
  <c r="O7712" i="1"/>
  <c r="N7713" i="1"/>
  <c r="O7713" i="1"/>
  <c r="N7714" i="1"/>
  <c r="O7714" i="1"/>
  <c r="N7715" i="1"/>
  <c r="O7715" i="1"/>
  <c r="N7716" i="1"/>
  <c r="O7716" i="1"/>
  <c r="N7717" i="1"/>
  <c r="O7717" i="1"/>
  <c r="N7718" i="1"/>
  <c r="O7718" i="1"/>
  <c r="N7719" i="1"/>
  <c r="O7719" i="1"/>
  <c r="N7720" i="1"/>
  <c r="O7720" i="1"/>
  <c r="N7721" i="1"/>
  <c r="O7721" i="1"/>
  <c r="N7722" i="1"/>
  <c r="O7722" i="1"/>
  <c r="N7723" i="1"/>
  <c r="O7723" i="1"/>
  <c r="N7724" i="1"/>
  <c r="O7724" i="1"/>
  <c r="N7725" i="1"/>
  <c r="O7725" i="1"/>
  <c r="N7726" i="1"/>
  <c r="O7726" i="1"/>
  <c r="N7727" i="1"/>
  <c r="O7727" i="1"/>
  <c r="N7728" i="1"/>
  <c r="O7728" i="1"/>
  <c r="N7729" i="1"/>
  <c r="O7729" i="1"/>
  <c r="N7730" i="1"/>
  <c r="O7730" i="1"/>
  <c r="N7731" i="1"/>
  <c r="O7731" i="1"/>
  <c r="N7732" i="1"/>
  <c r="O7732" i="1"/>
  <c r="N7733" i="1"/>
  <c r="O7733" i="1"/>
  <c r="N7734" i="1"/>
  <c r="O7734" i="1"/>
  <c r="N7735" i="1"/>
  <c r="O7735" i="1"/>
  <c r="N7736" i="1"/>
  <c r="O7736" i="1"/>
  <c r="N7737" i="1"/>
  <c r="O7737" i="1"/>
  <c r="N7738" i="1"/>
  <c r="O7738" i="1"/>
  <c r="N7739" i="1"/>
  <c r="O7739" i="1"/>
  <c r="N7740" i="1"/>
  <c r="O7740" i="1"/>
  <c r="N7741" i="1"/>
  <c r="O7741" i="1"/>
  <c r="N7742" i="1"/>
  <c r="O7742" i="1"/>
  <c r="N7743" i="1"/>
  <c r="O7743" i="1"/>
  <c r="N7744" i="1"/>
  <c r="O7744" i="1"/>
  <c r="N7745" i="1"/>
  <c r="O7745" i="1"/>
  <c r="N7746" i="1"/>
  <c r="O7746" i="1"/>
  <c r="N7747" i="1"/>
  <c r="O7747" i="1"/>
  <c r="N7748" i="1"/>
  <c r="O7748" i="1"/>
  <c r="N7749" i="1"/>
  <c r="O7749" i="1"/>
  <c r="N7750" i="1"/>
  <c r="O7750" i="1"/>
  <c r="N7751" i="1"/>
  <c r="O7751" i="1"/>
  <c r="N7752" i="1"/>
  <c r="O7752" i="1"/>
  <c r="N7753" i="1"/>
  <c r="O7753" i="1"/>
  <c r="N7754" i="1"/>
  <c r="O7754" i="1"/>
  <c r="N7755" i="1"/>
  <c r="O7755" i="1"/>
  <c r="N7756" i="1"/>
  <c r="O7756" i="1"/>
  <c r="N7757" i="1"/>
  <c r="O7757" i="1"/>
  <c r="N7758" i="1"/>
  <c r="O7758" i="1"/>
  <c r="N7759" i="1"/>
  <c r="O7759" i="1"/>
  <c r="N7760" i="1"/>
  <c r="O7760" i="1"/>
  <c r="N7761" i="1"/>
  <c r="O7761" i="1"/>
  <c r="N7762" i="1"/>
  <c r="O7762" i="1"/>
  <c r="N7763" i="1"/>
  <c r="O7763" i="1"/>
  <c r="N7764" i="1"/>
  <c r="O7764" i="1"/>
  <c r="N7765" i="1"/>
  <c r="O7765" i="1"/>
  <c r="N7766" i="1"/>
  <c r="O7766" i="1"/>
  <c r="N7767" i="1"/>
  <c r="O7767" i="1"/>
  <c r="N7768" i="1"/>
  <c r="O7768" i="1"/>
  <c r="N7769" i="1"/>
  <c r="O7769" i="1"/>
  <c r="N7770" i="1"/>
  <c r="O7770" i="1"/>
  <c r="N7771" i="1"/>
  <c r="O7771" i="1"/>
  <c r="N7772" i="1"/>
  <c r="O7772" i="1"/>
  <c r="N7773" i="1"/>
  <c r="O7773" i="1"/>
  <c r="N7774" i="1"/>
  <c r="O7774" i="1"/>
  <c r="N7775" i="1"/>
  <c r="O7775" i="1"/>
  <c r="N7776" i="1"/>
  <c r="O7776" i="1"/>
  <c r="N7777" i="1"/>
  <c r="O7777" i="1"/>
  <c r="N7778" i="1"/>
  <c r="O7778" i="1"/>
  <c r="N7779" i="1"/>
  <c r="O7779" i="1"/>
  <c r="N7780" i="1"/>
  <c r="O7780" i="1"/>
  <c r="N7781" i="1"/>
  <c r="O7781" i="1"/>
  <c r="N7782" i="1"/>
  <c r="O7782" i="1"/>
  <c r="N7783" i="1"/>
  <c r="O7783" i="1"/>
  <c r="N7784" i="1"/>
  <c r="O7784" i="1"/>
  <c r="N7785" i="1"/>
  <c r="O7785" i="1"/>
  <c r="N7786" i="1"/>
  <c r="O7786" i="1"/>
  <c r="N7787" i="1"/>
  <c r="O7787" i="1"/>
  <c r="N7788" i="1"/>
  <c r="O7788" i="1"/>
  <c r="N7789" i="1"/>
  <c r="O7789" i="1"/>
  <c r="N7790" i="1"/>
  <c r="O7790" i="1"/>
  <c r="N7791" i="1"/>
  <c r="O7791" i="1"/>
  <c r="N7792" i="1"/>
  <c r="O7792" i="1"/>
  <c r="N7793" i="1"/>
  <c r="O7793" i="1"/>
  <c r="N7794" i="1"/>
  <c r="O7794" i="1"/>
  <c r="N7795" i="1"/>
  <c r="O7795" i="1"/>
  <c r="N7796" i="1"/>
  <c r="O7796" i="1"/>
  <c r="N7797" i="1"/>
  <c r="O7797" i="1"/>
  <c r="N7798" i="1"/>
  <c r="O7798" i="1"/>
  <c r="N7799" i="1"/>
  <c r="O7799" i="1"/>
  <c r="N7800" i="1"/>
  <c r="O7800" i="1"/>
  <c r="N7801" i="1"/>
  <c r="O7801" i="1"/>
  <c r="N7802" i="1"/>
  <c r="O7802" i="1"/>
  <c r="N7803" i="1"/>
  <c r="O7803" i="1"/>
  <c r="N7804" i="1"/>
  <c r="O7804" i="1"/>
  <c r="N7805" i="1"/>
  <c r="O7805" i="1"/>
  <c r="N7806" i="1"/>
  <c r="O7806" i="1"/>
  <c r="N7807" i="1"/>
  <c r="O7807" i="1"/>
  <c r="N7808" i="1"/>
  <c r="O7808" i="1"/>
  <c r="N7809" i="1"/>
  <c r="O7809" i="1"/>
  <c r="N7810" i="1"/>
  <c r="O7810" i="1"/>
  <c r="N7811" i="1"/>
  <c r="O7811" i="1"/>
  <c r="N7812" i="1"/>
  <c r="O7812" i="1"/>
  <c r="N7813" i="1"/>
  <c r="O7813" i="1"/>
  <c r="N7814" i="1"/>
  <c r="O7814" i="1"/>
  <c r="N7815" i="1"/>
  <c r="O7815" i="1"/>
  <c r="N7816" i="1"/>
  <c r="O7816" i="1"/>
  <c r="N7817" i="1"/>
  <c r="O7817" i="1"/>
  <c r="N7818" i="1"/>
  <c r="O7818" i="1"/>
  <c r="N7819" i="1"/>
  <c r="O7819" i="1"/>
  <c r="N7820" i="1"/>
  <c r="O7820" i="1"/>
  <c r="N7821" i="1"/>
  <c r="O7821" i="1"/>
  <c r="N7822" i="1"/>
  <c r="O7822" i="1"/>
  <c r="N7823" i="1"/>
  <c r="O7823" i="1"/>
  <c r="N7824" i="1"/>
  <c r="O7824" i="1"/>
  <c r="N7825" i="1"/>
  <c r="O7825" i="1"/>
  <c r="N7826" i="1"/>
  <c r="O7826" i="1"/>
  <c r="N7827" i="1"/>
  <c r="O7827" i="1"/>
  <c r="N7828" i="1"/>
  <c r="O7828" i="1"/>
  <c r="N7829" i="1"/>
  <c r="O7829" i="1"/>
  <c r="N7830" i="1"/>
  <c r="O7830" i="1"/>
  <c r="N7831" i="1"/>
  <c r="O7831" i="1"/>
  <c r="N7832" i="1"/>
  <c r="O7832" i="1"/>
  <c r="N7833" i="1"/>
  <c r="O7833" i="1"/>
  <c r="N7834" i="1"/>
  <c r="O7834" i="1"/>
  <c r="N7835" i="1"/>
  <c r="O7835" i="1"/>
  <c r="N7836" i="1"/>
  <c r="O7836" i="1"/>
  <c r="N7837" i="1"/>
  <c r="O7837" i="1"/>
  <c r="N7838" i="1"/>
  <c r="O7838" i="1"/>
  <c r="N7839" i="1"/>
  <c r="O7839" i="1"/>
  <c r="N7840" i="1"/>
  <c r="O7840" i="1"/>
  <c r="N7841" i="1"/>
  <c r="O7841" i="1"/>
  <c r="N7842" i="1"/>
  <c r="O7842" i="1"/>
  <c r="N7843" i="1"/>
  <c r="O7843" i="1"/>
  <c r="N7844" i="1"/>
  <c r="O7844" i="1"/>
  <c r="N7845" i="1"/>
  <c r="O7845" i="1"/>
  <c r="N7846" i="1"/>
  <c r="O7846" i="1"/>
  <c r="N7847" i="1"/>
  <c r="O7847" i="1"/>
  <c r="N7848" i="1"/>
  <c r="O7848" i="1"/>
  <c r="N7849" i="1"/>
  <c r="O7849" i="1"/>
  <c r="N7850" i="1"/>
  <c r="O7850" i="1"/>
  <c r="N7851" i="1"/>
  <c r="O7851" i="1"/>
  <c r="N7852" i="1"/>
  <c r="O7852" i="1"/>
  <c r="N7853" i="1"/>
  <c r="O7853" i="1"/>
  <c r="N7854" i="1"/>
  <c r="O7854" i="1"/>
  <c r="N7855" i="1"/>
  <c r="O7855" i="1"/>
  <c r="N7856" i="1"/>
  <c r="O7856" i="1"/>
  <c r="N7857" i="1"/>
  <c r="O7857" i="1"/>
  <c r="N7858" i="1"/>
  <c r="O7858" i="1"/>
  <c r="N7859" i="1"/>
  <c r="O7859" i="1"/>
  <c r="N7860" i="1"/>
  <c r="O7860" i="1"/>
  <c r="N7861" i="1"/>
  <c r="O7861" i="1"/>
  <c r="N7862" i="1"/>
  <c r="O7862" i="1"/>
  <c r="N7863" i="1"/>
  <c r="O7863" i="1"/>
  <c r="N7864" i="1"/>
  <c r="O7864" i="1"/>
  <c r="N7865" i="1"/>
  <c r="O7865" i="1"/>
  <c r="N7866" i="1"/>
  <c r="O7866" i="1"/>
  <c r="N7867" i="1"/>
  <c r="O7867" i="1"/>
  <c r="N7868" i="1"/>
  <c r="O7868" i="1"/>
  <c r="N7869" i="1"/>
  <c r="O7869" i="1"/>
  <c r="N7870" i="1"/>
  <c r="O7870" i="1"/>
  <c r="N7871" i="1"/>
  <c r="O7871" i="1"/>
  <c r="N7872" i="1"/>
  <c r="O7872" i="1"/>
  <c r="N7873" i="1"/>
  <c r="O7873" i="1"/>
  <c r="N7874" i="1"/>
  <c r="O7874" i="1"/>
  <c r="N7875" i="1"/>
  <c r="O7875" i="1"/>
  <c r="N7876" i="1"/>
  <c r="O7876" i="1"/>
  <c r="N7877" i="1"/>
  <c r="O7877" i="1"/>
  <c r="N7878" i="1"/>
  <c r="O7878" i="1"/>
  <c r="N7879" i="1"/>
  <c r="O7879" i="1"/>
  <c r="N7880" i="1"/>
  <c r="O7880" i="1"/>
  <c r="N7881" i="1"/>
  <c r="O7881" i="1"/>
  <c r="N7882" i="1"/>
  <c r="O7882" i="1"/>
  <c r="N7883" i="1"/>
  <c r="O7883" i="1"/>
  <c r="N7884" i="1"/>
  <c r="O7884" i="1"/>
  <c r="N7885" i="1"/>
  <c r="O7885" i="1"/>
  <c r="N7886" i="1"/>
  <c r="O7886" i="1"/>
  <c r="N7887" i="1"/>
  <c r="O7887" i="1"/>
  <c r="N7888" i="1"/>
  <c r="O7888" i="1"/>
  <c r="N7889" i="1"/>
  <c r="O7889" i="1"/>
  <c r="N7890" i="1"/>
  <c r="O7890" i="1"/>
  <c r="N7891" i="1"/>
  <c r="O7891" i="1"/>
  <c r="N7892" i="1"/>
  <c r="O7892" i="1"/>
  <c r="N7893" i="1"/>
  <c r="O7893" i="1"/>
  <c r="N7894" i="1"/>
  <c r="O7894" i="1"/>
  <c r="N7895" i="1"/>
  <c r="O7895" i="1"/>
  <c r="N7896" i="1"/>
  <c r="O7896" i="1"/>
  <c r="N7897" i="1"/>
  <c r="O7897" i="1"/>
  <c r="N7898" i="1"/>
  <c r="O7898" i="1"/>
  <c r="N7899" i="1"/>
  <c r="O7899" i="1"/>
  <c r="N7900" i="1"/>
  <c r="O7900" i="1"/>
  <c r="N7901" i="1"/>
  <c r="O7901" i="1"/>
  <c r="N7902" i="1"/>
  <c r="O7902" i="1"/>
  <c r="N7903" i="1"/>
  <c r="O7903" i="1"/>
  <c r="N7904" i="1"/>
  <c r="O7904" i="1"/>
  <c r="N7905" i="1"/>
  <c r="O7905" i="1"/>
  <c r="N7906" i="1"/>
  <c r="O7906" i="1"/>
  <c r="N7907" i="1"/>
  <c r="O7907" i="1"/>
  <c r="N7908" i="1"/>
  <c r="O7908" i="1"/>
  <c r="N7909" i="1"/>
  <c r="O7909" i="1"/>
  <c r="N7910" i="1"/>
  <c r="O7910" i="1"/>
  <c r="N7911" i="1"/>
  <c r="O7911" i="1"/>
  <c r="N7912" i="1"/>
  <c r="O7912" i="1"/>
  <c r="N7913" i="1"/>
  <c r="O7913" i="1"/>
  <c r="N7914" i="1"/>
  <c r="O7914" i="1"/>
  <c r="N7915" i="1"/>
  <c r="O7915" i="1"/>
  <c r="N7916" i="1"/>
  <c r="O7916" i="1"/>
  <c r="N7917" i="1"/>
  <c r="O7917" i="1"/>
  <c r="N7918" i="1"/>
  <c r="O7918" i="1"/>
  <c r="N7919" i="1"/>
  <c r="O7919" i="1"/>
  <c r="N7920" i="1"/>
  <c r="O7920" i="1"/>
  <c r="N7921" i="1"/>
  <c r="O7921" i="1"/>
  <c r="N7922" i="1"/>
  <c r="O7922" i="1"/>
  <c r="N7923" i="1"/>
  <c r="O7923" i="1"/>
  <c r="N7924" i="1"/>
  <c r="O7924" i="1"/>
  <c r="N7925" i="1"/>
  <c r="O7925" i="1"/>
  <c r="N7926" i="1"/>
  <c r="O7926" i="1"/>
  <c r="N7927" i="1"/>
  <c r="O7927" i="1"/>
  <c r="N7928" i="1"/>
  <c r="O7928" i="1"/>
  <c r="N7929" i="1"/>
  <c r="O7929" i="1"/>
  <c r="N7930" i="1"/>
  <c r="O7930" i="1"/>
  <c r="N7931" i="1"/>
  <c r="O7931" i="1"/>
  <c r="N7932" i="1"/>
  <c r="O7932" i="1"/>
  <c r="N7933" i="1"/>
  <c r="O7933" i="1"/>
  <c r="N7934" i="1"/>
  <c r="O7934" i="1"/>
  <c r="N7935" i="1"/>
  <c r="O7935" i="1"/>
  <c r="N7936" i="1"/>
  <c r="O7936" i="1"/>
  <c r="N7937" i="1"/>
  <c r="O7937" i="1"/>
  <c r="N7938" i="1"/>
  <c r="O7938" i="1"/>
  <c r="N7939" i="1"/>
  <c r="O7939" i="1"/>
  <c r="N7940" i="1"/>
  <c r="O7940" i="1"/>
  <c r="N7941" i="1"/>
  <c r="O7941" i="1"/>
  <c r="N7942" i="1"/>
  <c r="O7942" i="1"/>
  <c r="N7943" i="1"/>
  <c r="O7943" i="1"/>
  <c r="N7944" i="1"/>
  <c r="O7944" i="1"/>
  <c r="N7945" i="1"/>
  <c r="O7945" i="1"/>
  <c r="N7946" i="1"/>
  <c r="O7946" i="1"/>
  <c r="N7947" i="1"/>
  <c r="O7947" i="1"/>
  <c r="N7948" i="1"/>
  <c r="O7948" i="1"/>
  <c r="N7949" i="1"/>
  <c r="O7949" i="1"/>
  <c r="N7950" i="1"/>
  <c r="O7950" i="1"/>
  <c r="N7951" i="1"/>
  <c r="O7951" i="1"/>
  <c r="N7952" i="1"/>
  <c r="O7952" i="1"/>
  <c r="N7953" i="1"/>
  <c r="O7953" i="1"/>
  <c r="N7954" i="1"/>
  <c r="O7954" i="1"/>
  <c r="N7955" i="1"/>
  <c r="O7955" i="1"/>
  <c r="N7956" i="1"/>
  <c r="O7956" i="1"/>
  <c r="N7957" i="1"/>
  <c r="O7957" i="1"/>
  <c r="N7958" i="1"/>
  <c r="O7958" i="1"/>
  <c r="N7959" i="1"/>
  <c r="O7959" i="1"/>
  <c r="N7960" i="1"/>
  <c r="O7960" i="1"/>
  <c r="N7961" i="1"/>
  <c r="O7961" i="1"/>
  <c r="N7962" i="1"/>
  <c r="O7962" i="1"/>
  <c r="N7963" i="1"/>
  <c r="O7963" i="1"/>
  <c r="N7964" i="1"/>
  <c r="O7964" i="1"/>
  <c r="N7965" i="1"/>
  <c r="O7965" i="1"/>
  <c r="N7966" i="1"/>
  <c r="O7966" i="1"/>
  <c r="N7967" i="1"/>
  <c r="O7967" i="1"/>
  <c r="N7968" i="1"/>
  <c r="O7968" i="1"/>
  <c r="N7969" i="1"/>
  <c r="O7969" i="1"/>
  <c r="N7970" i="1"/>
  <c r="O7970" i="1"/>
  <c r="N7971" i="1"/>
  <c r="O7971" i="1"/>
  <c r="N7972" i="1"/>
  <c r="O7972" i="1"/>
  <c r="N7973" i="1"/>
  <c r="O7973" i="1"/>
  <c r="N7974" i="1"/>
  <c r="O7974" i="1"/>
  <c r="N7975" i="1"/>
  <c r="O7975" i="1"/>
  <c r="N7976" i="1"/>
  <c r="O7976" i="1"/>
  <c r="N7977" i="1"/>
  <c r="O7977" i="1"/>
  <c r="N7978" i="1"/>
  <c r="O7978" i="1"/>
  <c r="N7979" i="1"/>
  <c r="O7979" i="1"/>
  <c r="N7980" i="1"/>
  <c r="O7980" i="1"/>
  <c r="N7981" i="1"/>
  <c r="O7981" i="1"/>
  <c r="N7982" i="1"/>
  <c r="O7982" i="1"/>
  <c r="N7983" i="1"/>
  <c r="O7983" i="1"/>
  <c r="N7984" i="1"/>
  <c r="O7984" i="1"/>
  <c r="N7985" i="1"/>
  <c r="O7985" i="1"/>
  <c r="N7986" i="1"/>
  <c r="O7986" i="1"/>
  <c r="N7987" i="1"/>
  <c r="O7987" i="1"/>
  <c r="N7988" i="1"/>
  <c r="O7988" i="1"/>
  <c r="N7989" i="1"/>
  <c r="O7989" i="1"/>
  <c r="N7990" i="1"/>
  <c r="O7990" i="1"/>
  <c r="N7991" i="1"/>
  <c r="O7991" i="1"/>
  <c r="N7992" i="1"/>
  <c r="O7992" i="1"/>
  <c r="N7993" i="1"/>
  <c r="O7993" i="1"/>
  <c r="N7994" i="1"/>
  <c r="O7994" i="1"/>
  <c r="N7995" i="1"/>
  <c r="O7995" i="1"/>
  <c r="N7996" i="1"/>
  <c r="O7996" i="1"/>
  <c r="N7997" i="1"/>
  <c r="O7997" i="1"/>
  <c r="N7998" i="1"/>
  <c r="O7998" i="1"/>
  <c r="N7999" i="1"/>
  <c r="O7999" i="1"/>
  <c r="N8000" i="1"/>
  <c r="O8000" i="1"/>
  <c r="N8001" i="1"/>
  <c r="O8001" i="1"/>
  <c r="N8002" i="1"/>
  <c r="O8002" i="1"/>
  <c r="N8003" i="1"/>
  <c r="O8003" i="1"/>
  <c r="N8004" i="1"/>
  <c r="O8004" i="1"/>
  <c r="N8005" i="1"/>
  <c r="O8005" i="1"/>
  <c r="N8006" i="1"/>
  <c r="O8006" i="1"/>
  <c r="N8007" i="1"/>
  <c r="O8007" i="1"/>
  <c r="N8008" i="1"/>
  <c r="O8008" i="1"/>
  <c r="N8009" i="1"/>
  <c r="O8009" i="1"/>
  <c r="N8010" i="1"/>
  <c r="O8010" i="1"/>
  <c r="N8011" i="1"/>
  <c r="O8011" i="1"/>
  <c r="N8012" i="1"/>
  <c r="O8012" i="1"/>
  <c r="N8013" i="1"/>
  <c r="O8013" i="1"/>
  <c r="N8014" i="1"/>
  <c r="O8014" i="1"/>
  <c r="N8015" i="1"/>
  <c r="O8015" i="1"/>
  <c r="N8016" i="1"/>
  <c r="O8016" i="1"/>
  <c r="N8017" i="1"/>
  <c r="O8017" i="1"/>
  <c r="N8018" i="1"/>
  <c r="O8018" i="1"/>
  <c r="N8019" i="1"/>
  <c r="O8019" i="1"/>
  <c r="N8020" i="1"/>
  <c r="O8020" i="1"/>
  <c r="N8021" i="1"/>
  <c r="O8021" i="1"/>
  <c r="N8022" i="1"/>
  <c r="O8022" i="1"/>
  <c r="N8023" i="1"/>
  <c r="O8023" i="1"/>
  <c r="N8024" i="1"/>
  <c r="O8024" i="1"/>
  <c r="N8025" i="1"/>
  <c r="O8025" i="1"/>
  <c r="N8026" i="1"/>
  <c r="O8026" i="1"/>
  <c r="N8027" i="1"/>
  <c r="O8027" i="1"/>
  <c r="N8028" i="1"/>
  <c r="O8028" i="1"/>
  <c r="N8029" i="1"/>
  <c r="O8029" i="1"/>
  <c r="N8030" i="1"/>
  <c r="O8030" i="1"/>
  <c r="N8031" i="1"/>
  <c r="O8031" i="1"/>
  <c r="N8032" i="1"/>
  <c r="O8032" i="1"/>
  <c r="N8033" i="1"/>
  <c r="O8033" i="1"/>
  <c r="N8034" i="1"/>
  <c r="O8034" i="1"/>
  <c r="N8035" i="1"/>
  <c r="O8035" i="1"/>
  <c r="N8036" i="1"/>
  <c r="O8036" i="1"/>
  <c r="N8037" i="1"/>
  <c r="O8037" i="1"/>
  <c r="N8038" i="1"/>
  <c r="O8038" i="1"/>
  <c r="N8039" i="1"/>
  <c r="O8039" i="1"/>
  <c r="N8040" i="1"/>
  <c r="O8040" i="1"/>
  <c r="N8041" i="1"/>
  <c r="O8041" i="1"/>
  <c r="N8042" i="1"/>
  <c r="O8042" i="1"/>
  <c r="N8043" i="1"/>
  <c r="O8043" i="1"/>
  <c r="N8044" i="1"/>
  <c r="O8044" i="1"/>
  <c r="N8045" i="1"/>
  <c r="O8045" i="1"/>
  <c r="N8046" i="1"/>
  <c r="O8046" i="1"/>
  <c r="N8047" i="1"/>
  <c r="O8047" i="1"/>
  <c r="N8048" i="1"/>
  <c r="O8048" i="1"/>
  <c r="N8049" i="1"/>
  <c r="O8049" i="1"/>
  <c r="N8050" i="1"/>
  <c r="O8050" i="1"/>
  <c r="N8051" i="1"/>
  <c r="O8051" i="1"/>
  <c r="N8052" i="1"/>
  <c r="O8052" i="1"/>
  <c r="N8053" i="1"/>
  <c r="O8053" i="1"/>
  <c r="N8054" i="1"/>
  <c r="O8054" i="1"/>
  <c r="N8055" i="1"/>
  <c r="O8055" i="1"/>
  <c r="N8056" i="1"/>
  <c r="O8056" i="1"/>
  <c r="N8057" i="1"/>
  <c r="O8057" i="1"/>
  <c r="N8058" i="1"/>
  <c r="O8058" i="1"/>
  <c r="N8059" i="1"/>
  <c r="O8059" i="1"/>
  <c r="N8060" i="1"/>
  <c r="O8060" i="1"/>
  <c r="N8061" i="1"/>
  <c r="O8061" i="1"/>
  <c r="N8062" i="1"/>
  <c r="O8062" i="1"/>
  <c r="N8063" i="1"/>
  <c r="O8063" i="1"/>
  <c r="N8064" i="1"/>
  <c r="O8064" i="1"/>
  <c r="N8065" i="1"/>
  <c r="O8065" i="1"/>
  <c r="N8066" i="1"/>
  <c r="O8066" i="1"/>
  <c r="N8067" i="1"/>
  <c r="O8067" i="1"/>
  <c r="N8068" i="1"/>
  <c r="O8068" i="1"/>
  <c r="N8069" i="1"/>
  <c r="O8069" i="1"/>
  <c r="N8070" i="1"/>
  <c r="O8070" i="1"/>
  <c r="N8071" i="1"/>
  <c r="O8071" i="1"/>
  <c r="N8072" i="1"/>
  <c r="O8072" i="1"/>
  <c r="N8073" i="1"/>
  <c r="O8073" i="1"/>
  <c r="N8074" i="1"/>
  <c r="O8074" i="1"/>
  <c r="N8075" i="1"/>
  <c r="O8075" i="1"/>
  <c r="N8076" i="1"/>
  <c r="O8076" i="1"/>
  <c r="N8077" i="1"/>
  <c r="O8077" i="1"/>
  <c r="N8078" i="1"/>
  <c r="O8078" i="1"/>
  <c r="N8079" i="1"/>
  <c r="O8079" i="1"/>
  <c r="N8080" i="1"/>
  <c r="O8080" i="1"/>
  <c r="N8081" i="1"/>
  <c r="O8081" i="1"/>
  <c r="N8082" i="1"/>
  <c r="O8082" i="1"/>
  <c r="N8083" i="1"/>
  <c r="O8083" i="1"/>
  <c r="N8084" i="1"/>
  <c r="O8084" i="1"/>
  <c r="N8085" i="1"/>
  <c r="O8085" i="1"/>
  <c r="N8086" i="1"/>
  <c r="O8086" i="1"/>
  <c r="N8087" i="1"/>
  <c r="O8087" i="1"/>
  <c r="N8088" i="1"/>
  <c r="O8088" i="1"/>
  <c r="N8089" i="1"/>
  <c r="O8089" i="1"/>
  <c r="N8090" i="1"/>
  <c r="O8090" i="1"/>
  <c r="N8091" i="1"/>
  <c r="O8091" i="1"/>
  <c r="N8092" i="1"/>
  <c r="O8092" i="1"/>
  <c r="N8093" i="1"/>
  <c r="O8093" i="1"/>
  <c r="N8094" i="1"/>
  <c r="O8094" i="1"/>
  <c r="N8095" i="1"/>
  <c r="O8095" i="1"/>
  <c r="N8096" i="1"/>
  <c r="O8096" i="1"/>
  <c r="N8097" i="1"/>
  <c r="O8097" i="1"/>
  <c r="N8098" i="1"/>
  <c r="O8098" i="1"/>
  <c r="N8099" i="1"/>
  <c r="O8099" i="1"/>
  <c r="N8100" i="1"/>
  <c r="O8100" i="1"/>
  <c r="N8101" i="1"/>
  <c r="O8101" i="1"/>
  <c r="N8102" i="1"/>
  <c r="O8102" i="1"/>
  <c r="N8103" i="1"/>
  <c r="O8103" i="1"/>
  <c r="N8104" i="1"/>
  <c r="O8104" i="1"/>
  <c r="N8105" i="1"/>
  <c r="O8105" i="1"/>
  <c r="N8106" i="1"/>
  <c r="O8106" i="1"/>
  <c r="N8107" i="1"/>
  <c r="O8107" i="1"/>
  <c r="N8108" i="1"/>
  <c r="O8108" i="1"/>
  <c r="N8109" i="1"/>
  <c r="O8109" i="1"/>
  <c r="N8110" i="1"/>
  <c r="O8110" i="1"/>
  <c r="N8111" i="1"/>
  <c r="O8111" i="1"/>
  <c r="N8112" i="1"/>
  <c r="O8112" i="1"/>
  <c r="N8113" i="1"/>
  <c r="O8113" i="1"/>
  <c r="N8114" i="1"/>
  <c r="O8114" i="1"/>
  <c r="N8115" i="1"/>
  <c r="O8115" i="1"/>
  <c r="N8116" i="1"/>
  <c r="O8116" i="1"/>
  <c r="N8117" i="1"/>
  <c r="O8117" i="1"/>
  <c r="N8118" i="1"/>
  <c r="O8118" i="1"/>
  <c r="N8119" i="1"/>
  <c r="O8119" i="1"/>
  <c r="N8120" i="1"/>
  <c r="O8120" i="1"/>
  <c r="N8121" i="1"/>
  <c r="O8121" i="1"/>
  <c r="N8122" i="1"/>
  <c r="O8122" i="1"/>
  <c r="N8123" i="1"/>
  <c r="O8123" i="1"/>
  <c r="N8124" i="1"/>
  <c r="O8124" i="1"/>
  <c r="N8125" i="1"/>
  <c r="O8125" i="1"/>
  <c r="N8126" i="1"/>
  <c r="O8126" i="1"/>
  <c r="N8127" i="1"/>
  <c r="O8127" i="1"/>
  <c r="N8128" i="1"/>
  <c r="O8128" i="1"/>
  <c r="N8129" i="1"/>
  <c r="O8129" i="1"/>
  <c r="N8130" i="1"/>
  <c r="O8130" i="1"/>
  <c r="N8131" i="1"/>
  <c r="O8131" i="1"/>
  <c r="N8132" i="1"/>
  <c r="O8132" i="1"/>
  <c r="N8133" i="1"/>
  <c r="O8133" i="1"/>
  <c r="N8134" i="1"/>
  <c r="O8134" i="1"/>
  <c r="N8135" i="1"/>
  <c r="O8135" i="1"/>
  <c r="N8136" i="1"/>
  <c r="O8136" i="1"/>
  <c r="N8137" i="1"/>
  <c r="O8137" i="1"/>
  <c r="N8138" i="1"/>
  <c r="O8138" i="1"/>
  <c r="N8139" i="1"/>
  <c r="O8139" i="1"/>
  <c r="N8140" i="1"/>
  <c r="O8140" i="1"/>
  <c r="N8141" i="1"/>
  <c r="O8141" i="1"/>
  <c r="N8142" i="1"/>
  <c r="O8142" i="1"/>
  <c r="N8143" i="1"/>
  <c r="O8143" i="1"/>
  <c r="N8144" i="1"/>
  <c r="O8144" i="1"/>
  <c r="N8145" i="1"/>
  <c r="O8145" i="1"/>
  <c r="N8146" i="1"/>
  <c r="O8146" i="1"/>
  <c r="N8147" i="1"/>
  <c r="O8147" i="1"/>
  <c r="N8148" i="1"/>
  <c r="O8148" i="1"/>
  <c r="N8149" i="1"/>
  <c r="O8149" i="1"/>
  <c r="N8150" i="1"/>
  <c r="O8150" i="1"/>
  <c r="N8151" i="1"/>
  <c r="O8151" i="1"/>
  <c r="N8152" i="1"/>
  <c r="O8152" i="1"/>
  <c r="N8153" i="1"/>
  <c r="O8153" i="1"/>
  <c r="N8154" i="1"/>
  <c r="O8154" i="1"/>
  <c r="N8155" i="1"/>
  <c r="O8155" i="1"/>
  <c r="N8156" i="1"/>
  <c r="O8156" i="1"/>
  <c r="N8157" i="1"/>
  <c r="O8157" i="1"/>
  <c r="N8158" i="1"/>
  <c r="O8158" i="1"/>
  <c r="N8159" i="1"/>
  <c r="O8159" i="1"/>
  <c r="N8160" i="1"/>
  <c r="O8160" i="1"/>
  <c r="N8161" i="1"/>
  <c r="O8161" i="1"/>
  <c r="N8162" i="1"/>
  <c r="O8162" i="1"/>
  <c r="N8163" i="1"/>
  <c r="O8163" i="1"/>
  <c r="N8164" i="1"/>
  <c r="O8164" i="1"/>
  <c r="N8165" i="1"/>
  <c r="O8165" i="1"/>
  <c r="N8166" i="1"/>
  <c r="O8166" i="1"/>
  <c r="N8167" i="1"/>
  <c r="O8167" i="1"/>
  <c r="N8168" i="1"/>
  <c r="O8168" i="1"/>
  <c r="N8169" i="1"/>
  <c r="O8169" i="1"/>
  <c r="N8170" i="1"/>
  <c r="O8170" i="1"/>
  <c r="N8171" i="1"/>
  <c r="O8171" i="1"/>
  <c r="N8172" i="1"/>
  <c r="O8172" i="1"/>
  <c r="N8173" i="1"/>
  <c r="O8173" i="1"/>
  <c r="N8174" i="1"/>
  <c r="O8174" i="1"/>
  <c r="N8175" i="1"/>
  <c r="O8175" i="1"/>
  <c r="N8176" i="1"/>
  <c r="O8176" i="1"/>
  <c r="N8177" i="1"/>
  <c r="O8177" i="1"/>
  <c r="N8178" i="1"/>
  <c r="O8178" i="1"/>
  <c r="N8179" i="1"/>
  <c r="O8179" i="1"/>
  <c r="N8180" i="1"/>
  <c r="O8180" i="1"/>
  <c r="N8181" i="1"/>
  <c r="O8181" i="1"/>
  <c r="N8182" i="1"/>
  <c r="O8182" i="1"/>
  <c r="N8183" i="1"/>
  <c r="O8183" i="1"/>
  <c r="N8184" i="1"/>
  <c r="O8184" i="1"/>
  <c r="N8185" i="1"/>
  <c r="O8185" i="1"/>
  <c r="N8186" i="1"/>
  <c r="O8186" i="1"/>
  <c r="N8187" i="1"/>
  <c r="O8187" i="1"/>
  <c r="N8188" i="1"/>
  <c r="O8188" i="1"/>
  <c r="N8189" i="1"/>
  <c r="O8189" i="1"/>
  <c r="N8190" i="1"/>
  <c r="O8190" i="1"/>
  <c r="N8191" i="1"/>
  <c r="O8191" i="1"/>
  <c r="N8192" i="1"/>
  <c r="O8192" i="1"/>
  <c r="N8193" i="1"/>
  <c r="O8193" i="1"/>
  <c r="N8194" i="1"/>
  <c r="O8194" i="1"/>
  <c r="N8195" i="1"/>
  <c r="O8195" i="1"/>
  <c r="N8196" i="1"/>
  <c r="O8196" i="1"/>
  <c r="N8197" i="1"/>
  <c r="O8197" i="1"/>
  <c r="N8198" i="1"/>
  <c r="O8198" i="1"/>
  <c r="N8199" i="1"/>
  <c r="O8199" i="1"/>
  <c r="N8200" i="1"/>
  <c r="O8200" i="1"/>
  <c r="N8201" i="1"/>
  <c r="O8201" i="1"/>
  <c r="N8202" i="1"/>
  <c r="O8202" i="1"/>
  <c r="N8203" i="1"/>
  <c r="O8203" i="1"/>
  <c r="N8204" i="1"/>
  <c r="O8204" i="1"/>
  <c r="N8205" i="1"/>
  <c r="O8205" i="1"/>
  <c r="N8206" i="1"/>
  <c r="O8206" i="1"/>
  <c r="N8207" i="1"/>
  <c r="O8207" i="1"/>
  <c r="N8208" i="1"/>
  <c r="O8208" i="1"/>
  <c r="N8209" i="1"/>
  <c r="O8209" i="1"/>
  <c r="N8210" i="1"/>
  <c r="O8210" i="1"/>
  <c r="N8211" i="1"/>
  <c r="O8211" i="1"/>
  <c r="N8212" i="1"/>
  <c r="O8212" i="1"/>
  <c r="N8213" i="1"/>
  <c r="O8213" i="1"/>
  <c r="N8214" i="1"/>
  <c r="O8214" i="1"/>
  <c r="N8215" i="1"/>
  <c r="O8215" i="1"/>
  <c r="N8216" i="1"/>
  <c r="O8216" i="1"/>
  <c r="N8217" i="1"/>
  <c r="O8217" i="1"/>
  <c r="N8218" i="1"/>
  <c r="O8218" i="1"/>
  <c r="N8219" i="1"/>
  <c r="O8219" i="1"/>
  <c r="N8220" i="1"/>
  <c r="O8220" i="1"/>
  <c r="N8221" i="1"/>
  <c r="O8221" i="1"/>
  <c r="N8222" i="1"/>
  <c r="O8222" i="1"/>
  <c r="N8223" i="1"/>
  <c r="O8223" i="1"/>
  <c r="N8224" i="1"/>
  <c r="O8224" i="1"/>
  <c r="N8225" i="1"/>
  <c r="O8225" i="1"/>
  <c r="N8226" i="1"/>
  <c r="O8226" i="1"/>
  <c r="N8227" i="1"/>
  <c r="O8227" i="1"/>
  <c r="N8228" i="1"/>
  <c r="O8228" i="1"/>
  <c r="N8229" i="1"/>
  <c r="O8229" i="1"/>
  <c r="N8230" i="1"/>
  <c r="O8230" i="1"/>
  <c r="N8231" i="1"/>
  <c r="O8231" i="1"/>
  <c r="N8232" i="1"/>
  <c r="O8232" i="1"/>
  <c r="N8233" i="1"/>
  <c r="O8233" i="1"/>
  <c r="N8234" i="1"/>
  <c r="O8234" i="1"/>
  <c r="N8235" i="1"/>
  <c r="O8235" i="1"/>
  <c r="N8236" i="1"/>
  <c r="O8236" i="1"/>
  <c r="N8237" i="1"/>
  <c r="O8237" i="1"/>
  <c r="N8238" i="1"/>
  <c r="O8238" i="1"/>
  <c r="N8239" i="1"/>
  <c r="O8239" i="1"/>
  <c r="N8240" i="1"/>
  <c r="O8240" i="1"/>
  <c r="N8241" i="1"/>
  <c r="O8241" i="1"/>
  <c r="N8242" i="1"/>
  <c r="O8242" i="1"/>
  <c r="N8243" i="1"/>
  <c r="O8243" i="1"/>
  <c r="N8244" i="1"/>
  <c r="O8244" i="1"/>
  <c r="N8245" i="1"/>
  <c r="O8245" i="1"/>
  <c r="N8246" i="1"/>
  <c r="O8246" i="1"/>
  <c r="N8247" i="1"/>
  <c r="O8247" i="1"/>
  <c r="N8248" i="1"/>
  <c r="O8248" i="1"/>
  <c r="N8249" i="1"/>
  <c r="O8249" i="1"/>
  <c r="N8250" i="1"/>
  <c r="O8250" i="1"/>
  <c r="N8251" i="1"/>
  <c r="O8251" i="1"/>
  <c r="N8252" i="1"/>
  <c r="O8252" i="1"/>
  <c r="N8253" i="1"/>
  <c r="O8253" i="1"/>
  <c r="N8254" i="1"/>
  <c r="O8254" i="1"/>
  <c r="N8255" i="1"/>
  <c r="O8255" i="1"/>
  <c r="N8256" i="1"/>
  <c r="O8256" i="1"/>
  <c r="N8257" i="1"/>
  <c r="O8257" i="1"/>
  <c r="N8258" i="1"/>
  <c r="O8258" i="1"/>
  <c r="N8259" i="1"/>
  <c r="O8259" i="1"/>
  <c r="N8260" i="1"/>
  <c r="O8260" i="1"/>
  <c r="N8261" i="1"/>
  <c r="O8261" i="1"/>
  <c r="N8262" i="1"/>
  <c r="O8262" i="1"/>
  <c r="N8263" i="1"/>
  <c r="O8263" i="1"/>
  <c r="N8264" i="1"/>
  <c r="O8264" i="1"/>
  <c r="N8265" i="1"/>
  <c r="O8265" i="1"/>
  <c r="N8266" i="1"/>
  <c r="O8266" i="1"/>
  <c r="N8267" i="1"/>
  <c r="O8267" i="1"/>
  <c r="N8268" i="1"/>
  <c r="O8268" i="1"/>
  <c r="N8269" i="1"/>
  <c r="O8269" i="1"/>
  <c r="N8270" i="1"/>
  <c r="O8270" i="1"/>
  <c r="N8271" i="1"/>
  <c r="O8271" i="1"/>
  <c r="N8272" i="1"/>
  <c r="O8272" i="1"/>
  <c r="N8273" i="1"/>
  <c r="O8273" i="1"/>
  <c r="N8274" i="1"/>
  <c r="O8274" i="1"/>
  <c r="N8275" i="1"/>
  <c r="O8275" i="1"/>
  <c r="N8276" i="1"/>
  <c r="O8276" i="1"/>
  <c r="N8277" i="1"/>
  <c r="O8277" i="1"/>
  <c r="N8278" i="1"/>
  <c r="O8278" i="1"/>
  <c r="N8279" i="1"/>
  <c r="O8279" i="1"/>
  <c r="N8280" i="1"/>
  <c r="O8280" i="1"/>
  <c r="N8281" i="1"/>
  <c r="O8281" i="1"/>
  <c r="N8282" i="1"/>
  <c r="O8282" i="1"/>
  <c r="N8283" i="1"/>
  <c r="O8283" i="1"/>
  <c r="N8284" i="1"/>
  <c r="O8284" i="1"/>
  <c r="N8285" i="1"/>
  <c r="O8285" i="1"/>
  <c r="N8286" i="1"/>
  <c r="O8286" i="1"/>
  <c r="N8287" i="1"/>
  <c r="O8287" i="1"/>
  <c r="N8288" i="1"/>
  <c r="O8288" i="1"/>
  <c r="N8289" i="1"/>
  <c r="O8289" i="1"/>
  <c r="N8290" i="1"/>
  <c r="O8290" i="1"/>
  <c r="N8291" i="1"/>
  <c r="O8291" i="1"/>
  <c r="N8292" i="1"/>
  <c r="O8292" i="1"/>
  <c r="N8293" i="1"/>
  <c r="O8293" i="1"/>
  <c r="N8294" i="1"/>
  <c r="O8294" i="1"/>
  <c r="N8295" i="1"/>
  <c r="O8295" i="1"/>
  <c r="N8296" i="1"/>
  <c r="O8296" i="1"/>
  <c r="N8297" i="1"/>
  <c r="O8297" i="1"/>
  <c r="N8298" i="1"/>
  <c r="O8298" i="1"/>
  <c r="N8299" i="1"/>
  <c r="O8299" i="1"/>
  <c r="N8300" i="1"/>
  <c r="O8300" i="1"/>
  <c r="N8301" i="1"/>
  <c r="O8301" i="1"/>
  <c r="N8302" i="1"/>
  <c r="O8302" i="1"/>
  <c r="N8303" i="1"/>
  <c r="O8303" i="1"/>
  <c r="N8304" i="1"/>
  <c r="O8304" i="1"/>
  <c r="N8305" i="1"/>
  <c r="O8305" i="1"/>
  <c r="N8306" i="1"/>
  <c r="O8306" i="1"/>
  <c r="N8307" i="1"/>
  <c r="O8307" i="1"/>
  <c r="N8308" i="1"/>
  <c r="O8308" i="1"/>
  <c r="N8309" i="1"/>
  <c r="O8309" i="1"/>
  <c r="N8310" i="1"/>
  <c r="O8310" i="1"/>
  <c r="N8311" i="1"/>
  <c r="O8311" i="1"/>
  <c r="N8312" i="1"/>
  <c r="O8312" i="1"/>
  <c r="N8313" i="1"/>
  <c r="O8313" i="1"/>
  <c r="N8314" i="1"/>
  <c r="O8314" i="1"/>
  <c r="N8315" i="1"/>
  <c r="O8315" i="1"/>
  <c r="N8316" i="1"/>
  <c r="O8316" i="1"/>
  <c r="N8317" i="1"/>
  <c r="O8317" i="1"/>
  <c r="N8318" i="1"/>
  <c r="O8318" i="1"/>
  <c r="N8319" i="1"/>
  <c r="O8319" i="1"/>
  <c r="N8320" i="1"/>
  <c r="O8320" i="1"/>
  <c r="N8321" i="1"/>
  <c r="O8321" i="1"/>
  <c r="N8322" i="1"/>
  <c r="O8322" i="1"/>
  <c r="N8323" i="1"/>
  <c r="O8323" i="1"/>
  <c r="N8324" i="1"/>
  <c r="O8324" i="1"/>
  <c r="N8325" i="1"/>
  <c r="O8325" i="1"/>
  <c r="N8326" i="1"/>
  <c r="O8326" i="1"/>
  <c r="N8327" i="1"/>
  <c r="O8327" i="1"/>
  <c r="N8328" i="1"/>
  <c r="O8328" i="1"/>
  <c r="N8329" i="1"/>
  <c r="O8329" i="1"/>
  <c r="N8330" i="1"/>
  <c r="O8330" i="1"/>
  <c r="N8331" i="1"/>
  <c r="O8331" i="1"/>
  <c r="N8332" i="1"/>
  <c r="O8332" i="1"/>
  <c r="N8333" i="1"/>
  <c r="O8333" i="1"/>
  <c r="N8334" i="1"/>
  <c r="O8334" i="1"/>
  <c r="N8335" i="1"/>
  <c r="O8335" i="1"/>
  <c r="N8336" i="1"/>
  <c r="O8336" i="1"/>
  <c r="N8337" i="1"/>
  <c r="O8337" i="1"/>
  <c r="N8338" i="1"/>
  <c r="O8338" i="1"/>
  <c r="N8339" i="1"/>
  <c r="O8339" i="1"/>
  <c r="N8340" i="1"/>
  <c r="O8340" i="1"/>
  <c r="N8341" i="1"/>
  <c r="O8341" i="1"/>
  <c r="N8342" i="1"/>
  <c r="O8342" i="1"/>
  <c r="N8343" i="1"/>
  <c r="O8343" i="1"/>
  <c r="N8344" i="1"/>
  <c r="O8344" i="1"/>
  <c r="N8345" i="1"/>
  <c r="O8345" i="1"/>
  <c r="N8346" i="1"/>
  <c r="O8346" i="1"/>
  <c r="N8347" i="1"/>
  <c r="O8347" i="1"/>
  <c r="N8348" i="1"/>
  <c r="O8348" i="1"/>
  <c r="N8349" i="1"/>
  <c r="O8349" i="1"/>
  <c r="N8350" i="1"/>
  <c r="O8350" i="1"/>
  <c r="N8351" i="1"/>
  <c r="O8351" i="1"/>
  <c r="N8352" i="1"/>
  <c r="O8352" i="1"/>
  <c r="N8353" i="1"/>
  <c r="O8353" i="1"/>
  <c r="N8354" i="1"/>
  <c r="O8354" i="1"/>
  <c r="N8355" i="1"/>
  <c r="O8355" i="1"/>
  <c r="N8356" i="1"/>
  <c r="O8356" i="1"/>
  <c r="N8357" i="1"/>
  <c r="O8357" i="1"/>
  <c r="N8358" i="1"/>
  <c r="O8358" i="1"/>
  <c r="N8359" i="1"/>
  <c r="O8359" i="1"/>
  <c r="N8360" i="1"/>
  <c r="O8360" i="1"/>
  <c r="N8361" i="1"/>
  <c r="O8361" i="1"/>
  <c r="N8362" i="1"/>
  <c r="O8362" i="1"/>
  <c r="N8363" i="1"/>
  <c r="O8363" i="1"/>
  <c r="N8364" i="1"/>
  <c r="O8364" i="1"/>
  <c r="N8365" i="1"/>
  <c r="O8365" i="1"/>
  <c r="N8366" i="1"/>
  <c r="O8366" i="1"/>
  <c r="N8367" i="1"/>
  <c r="O8367" i="1"/>
  <c r="N8368" i="1"/>
  <c r="O8368" i="1"/>
  <c r="N8369" i="1"/>
  <c r="O8369" i="1"/>
  <c r="N8370" i="1"/>
  <c r="O8370" i="1"/>
  <c r="N8371" i="1"/>
  <c r="O8371" i="1"/>
  <c r="N8372" i="1"/>
  <c r="O8372" i="1"/>
  <c r="N8373" i="1"/>
  <c r="O8373" i="1"/>
  <c r="N8374" i="1"/>
  <c r="O8374" i="1"/>
  <c r="N8375" i="1"/>
  <c r="O8375" i="1"/>
  <c r="N8376" i="1"/>
  <c r="O8376" i="1"/>
  <c r="N8377" i="1"/>
  <c r="O8377" i="1"/>
  <c r="N8378" i="1"/>
  <c r="O8378" i="1"/>
  <c r="N8379" i="1"/>
  <c r="O8379" i="1"/>
  <c r="N8380" i="1"/>
  <c r="O8380" i="1"/>
  <c r="N8381" i="1"/>
  <c r="O8381" i="1"/>
  <c r="N8382" i="1"/>
  <c r="O8382" i="1"/>
  <c r="N8383" i="1"/>
  <c r="O8383" i="1"/>
  <c r="N8384" i="1"/>
  <c r="O8384" i="1"/>
  <c r="N8385" i="1"/>
  <c r="O8385" i="1"/>
  <c r="N8386" i="1"/>
  <c r="O8386" i="1"/>
  <c r="N8387" i="1"/>
  <c r="O8387" i="1"/>
  <c r="N8388" i="1"/>
  <c r="O8388" i="1"/>
  <c r="N8389" i="1"/>
  <c r="O8389" i="1"/>
  <c r="N8390" i="1"/>
  <c r="O8390" i="1"/>
  <c r="N8391" i="1"/>
  <c r="O8391" i="1"/>
  <c r="N8392" i="1"/>
  <c r="O8392" i="1"/>
  <c r="N8393" i="1"/>
  <c r="O8393" i="1"/>
  <c r="N8394" i="1"/>
  <c r="O8394" i="1"/>
  <c r="N8395" i="1"/>
  <c r="O8395" i="1"/>
  <c r="N8396" i="1"/>
  <c r="O8396" i="1"/>
  <c r="N8397" i="1"/>
  <c r="O8397" i="1"/>
  <c r="N8398" i="1"/>
  <c r="O8398" i="1"/>
  <c r="N8399" i="1"/>
  <c r="O8399" i="1"/>
  <c r="N8400" i="1"/>
  <c r="O8400" i="1"/>
  <c r="N8401" i="1"/>
  <c r="O8401" i="1"/>
  <c r="N8402" i="1"/>
  <c r="O8402" i="1"/>
  <c r="N8403" i="1"/>
  <c r="O8403" i="1"/>
  <c r="N8404" i="1"/>
  <c r="O8404" i="1"/>
  <c r="N8405" i="1"/>
  <c r="O8405" i="1"/>
  <c r="N8406" i="1"/>
  <c r="O8406" i="1"/>
  <c r="N8407" i="1"/>
  <c r="O8407" i="1"/>
  <c r="N8408" i="1"/>
  <c r="O8408" i="1"/>
  <c r="N8409" i="1"/>
  <c r="O8409" i="1"/>
  <c r="N8410" i="1"/>
  <c r="O8410" i="1"/>
  <c r="N8411" i="1"/>
  <c r="O8411" i="1"/>
  <c r="N8412" i="1"/>
  <c r="O8412" i="1"/>
  <c r="N8413" i="1"/>
  <c r="O8413" i="1"/>
  <c r="N8414" i="1"/>
  <c r="O8414" i="1"/>
  <c r="N8415" i="1"/>
  <c r="O8415" i="1"/>
  <c r="N8416" i="1"/>
  <c r="O8416" i="1"/>
  <c r="N8417" i="1"/>
  <c r="O8417" i="1"/>
  <c r="N8418" i="1"/>
  <c r="O8418" i="1"/>
  <c r="N8419" i="1"/>
  <c r="O8419" i="1"/>
  <c r="N8420" i="1"/>
  <c r="O8420" i="1"/>
  <c r="N8421" i="1"/>
  <c r="O8421" i="1"/>
  <c r="N8422" i="1"/>
  <c r="O8422" i="1"/>
  <c r="N8423" i="1"/>
  <c r="O8423" i="1"/>
  <c r="N8424" i="1"/>
  <c r="O8424" i="1"/>
  <c r="N8425" i="1"/>
  <c r="O8425" i="1"/>
  <c r="N8426" i="1"/>
  <c r="O8426" i="1"/>
  <c r="N8427" i="1"/>
  <c r="O8427" i="1"/>
  <c r="N8428" i="1"/>
  <c r="O8428" i="1"/>
  <c r="N8429" i="1"/>
  <c r="O8429" i="1"/>
  <c r="N8430" i="1"/>
  <c r="O8430" i="1"/>
  <c r="N8431" i="1"/>
  <c r="O8431" i="1"/>
  <c r="N8432" i="1"/>
  <c r="O8432" i="1"/>
  <c r="N8433" i="1"/>
  <c r="O8433" i="1"/>
  <c r="N8434" i="1"/>
  <c r="O8434" i="1"/>
  <c r="N8435" i="1"/>
  <c r="O8435" i="1"/>
  <c r="N8436" i="1"/>
  <c r="O8436" i="1"/>
  <c r="N8437" i="1"/>
  <c r="O8437" i="1"/>
  <c r="N8438" i="1"/>
  <c r="O8438" i="1"/>
  <c r="N8439" i="1"/>
  <c r="O8439" i="1"/>
  <c r="N8440" i="1"/>
  <c r="O8440" i="1"/>
  <c r="N8441" i="1"/>
  <c r="O8441" i="1"/>
  <c r="N8442" i="1"/>
  <c r="O8442" i="1"/>
  <c r="N8443" i="1"/>
  <c r="O8443" i="1"/>
  <c r="N8444" i="1"/>
  <c r="O8444" i="1"/>
  <c r="N8445" i="1"/>
  <c r="O8445" i="1"/>
  <c r="N8446" i="1"/>
  <c r="O8446" i="1"/>
  <c r="N8447" i="1"/>
  <c r="O8447" i="1"/>
  <c r="N8448" i="1"/>
  <c r="O8448" i="1"/>
  <c r="N8449" i="1"/>
  <c r="O8449" i="1"/>
  <c r="N8450" i="1"/>
  <c r="O8450" i="1"/>
  <c r="N8451" i="1"/>
  <c r="O8451" i="1"/>
  <c r="N8452" i="1"/>
  <c r="O8452" i="1"/>
  <c r="N8453" i="1"/>
  <c r="O8453" i="1"/>
  <c r="N8454" i="1"/>
  <c r="O8454" i="1"/>
  <c r="N8455" i="1"/>
  <c r="O8455" i="1"/>
  <c r="N8456" i="1"/>
  <c r="O8456" i="1"/>
  <c r="N8457" i="1"/>
  <c r="O8457" i="1"/>
  <c r="N8458" i="1"/>
  <c r="O8458" i="1"/>
  <c r="N8459" i="1"/>
  <c r="O8459" i="1"/>
  <c r="N8460" i="1"/>
  <c r="O8460" i="1"/>
  <c r="N8461" i="1"/>
  <c r="O8461" i="1"/>
  <c r="N8462" i="1"/>
  <c r="O8462" i="1"/>
  <c r="N8463" i="1"/>
  <c r="O8463" i="1"/>
  <c r="N8464" i="1"/>
  <c r="O8464" i="1"/>
  <c r="N8465" i="1"/>
  <c r="O8465" i="1"/>
  <c r="N8466" i="1"/>
  <c r="O8466" i="1"/>
  <c r="N8467" i="1"/>
  <c r="O8467" i="1"/>
  <c r="N8468" i="1"/>
  <c r="O8468" i="1"/>
  <c r="N8469" i="1"/>
  <c r="O8469" i="1"/>
  <c r="N8470" i="1"/>
  <c r="O8470" i="1"/>
  <c r="N8471" i="1"/>
  <c r="O8471" i="1"/>
  <c r="N8472" i="1"/>
  <c r="O8472" i="1"/>
  <c r="N8473" i="1"/>
  <c r="O8473" i="1"/>
  <c r="N8474" i="1"/>
  <c r="O8474" i="1"/>
  <c r="N8475" i="1"/>
  <c r="O8475" i="1"/>
  <c r="N8476" i="1"/>
  <c r="O8476" i="1"/>
  <c r="N8477" i="1"/>
  <c r="O8477" i="1"/>
  <c r="N8478" i="1"/>
  <c r="O8478" i="1"/>
  <c r="N8479" i="1"/>
  <c r="O8479" i="1"/>
  <c r="N8480" i="1"/>
  <c r="O8480" i="1"/>
  <c r="N8481" i="1"/>
  <c r="O8481" i="1"/>
  <c r="N8482" i="1"/>
  <c r="O8482" i="1"/>
  <c r="N8483" i="1"/>
  <c r="O8483" i="1"/>
  <c r="N8484" i="1"/>
  <c r="O8484" i="1"/>
  <c r="N8485" i="1"/>
  <c r="O8485" i="1"/>
  <c r="N8486" i="1"/>
  <c r="O8486" i="1"/>
  <c r="N8487" i="1"/>
  <c r="O8487" i="1"/>
  <c r="N8488" i="1"/>
  <c r="O8488" i="1"/>
  <c r="N8489" i="1"/>
  <c r="O8489" i="1"/>
  <c r="N8490" i="1"/>
  <c r="O8490" i="1"/>
  <c r="N8491" i="1"/>
  <c r="O8491" i="1"/>
  <c r="N8492" i="1"/>
  <c r="O8492" i="1"/>
  <c r="N8493" i="1"/>
  <c r="O8493" i="1"/>
  <c r="N8494" i="1"/>
  <c r="O8494" i="1"/>
  <c r="N8495" i="1"/>
  <c r="O8495" i="1"/>
  <c r="N8496" i="1"/>
  <c r="O8496" i="1"/>
  <c r="N8497" i="1"/>
  <c r="O8497" i="1"/>
  <c r="N8498" i="1"/>
  <c r="O8498" i="1"/>
  <c r="N8499" i="1"/>
  <c r="O8499" i="1"/>
  <c r="N8500" i="1"/>
  <c r="O8500" i="1"/>
  <c r="N8501" i="1"/>
  <c r="O8501" i="1"/>
  <c r="N8502" i="1"/>
  <c r="O8502" i="1"/>
  <c r="N8503" i="1"/>
  <c r="O8503" i="1"/>
  <c r="N8504" i="1"/>
  <c r="O8504" i="1"/>
  <c r="N8505" i="1"/>
  <c r="O8505" i="1"/>
  <c r="N8506" i="1"/>
  <c r="O8506" i="1"/>
  <c r="N8507" i="1"/>
  <c r="O8507" i="1"/>
  <c r="N8508" i="1"/>
  <c r="O8508" i="1"/>
  <c r="N8509" i="1"/>
  <c r="O8509" i="1"/>
  <c r="N8510" i="1"/>
  <c r="O8510" i="1"/>
  <c r="N8511" i="1"/>
  <c r="O8511" i="1"/>
  <c r="N8512" i="1"/>
  <c r="O8512" i="1"/>
  <c r="N8513" i="1"/>
  <c r="O8513" i="1"/>
  <c r="N8514" i="1"/>
  <c r="O8514" i="1"/>
  <c r="N8515" i="1"/>
  <c r="O8515" i="1"/>
  <c r="N8516" i="1"/>
  <c r="O8516" i="1"/>
  <c r="N8517" i="1"/>
  <c r="O8517" i="1"/>
  <c r="N8518" i="1"/>
  <c r="O8518" i="1"/>
  <c r="N8519" i="1"/>
  <c r="O8519" i="1"/>
  <c r="N8520" i="1"/>
  <c r="O8520" i="1"/>
  <c r="N8521" i="1"/>
  <c r="O8521" i="1"/>
  <c r="N8522" i="1"/>
  <c r="O8522" i="1"/>
  <c r="N8523" i="1"/>
  <c r="O8523" i="1"/>
  <c r="N8524" i="1"/>
  <c r="O8524" i="1"/>
  <c r="N8525" i="1"/>
  <c r="O8525" i="1"/>
  <c r="N8526" i="1"/>
  <c r="O8526" i="1"/>
  <c r="N8527" i="1"/>
  <c r="O8527" i="1"/>
  <c r="N8528" i="1"/>
  <c r="O8528" i="1"/>
  <c r="N8529" i="1"/>
  <c r="O8529" i="1"/>
  <c r="N8530" i="1"/>
  <c r="O8530" i="1"/>
  <c r="N8531" i="1"/>
  <c r="O8531" i="1"/>
  <c r="N8532" i="1"/>
  <c r="O8532" i="1"/>
  <c r="N8533" i="1"/>
  <c r="O8533" i="1"/>
  <c r="N8534" i="1"/>
  <c r="O8534" i="1"/>
  <c r="N8535" i="1"/>
  <c r="O8535" i="1"/>
  <c r="N8536" i="1"/>
  <c r="O8536" i="1"/>
  <c r="N8537" i="1"/>
  <c r="O8537" i="1"/>
  <c r="N8538" i="1"/>
  <c r="O8538" i="1"/>
  <c r="N8539" i="1"/>
  <c r="O8539" i="1"/>
  <c r="N8540" i="1"/>
  <c r="O8540" i="1"/>
  <c r="N8541" i="1"/>
  <c r="O8541" i="1"/>
  <c r="N8542" i="1"/>
  <c r="O8542" i="1"/>
  <c r="N8543" i="1"/>
  <c r="O8543" i="1"/>
  <c r="N8544" i="1"/>
  <c r="O8544" i="1"/>
  <c r="N8545" i="1"/>
  <c r="O8545" i="1"/>
  <c r="N8546" i="1"/>
  <c r="O8546" i="1"/>
  <c r="N8547" i="1"/>
  <c r="O8547" i="1"/>
  <c r="N8548" i="1"/>
  <c r="O8548" i="1"/>
  <c r="N8549" i="1"/>
  <c r="O8549" i="1"/>
  <c r="N8550" i="1"/>
  <c r="O8550" i="1"/>
  <c r="N8551" i="1"/>
  <c r="O8551" i="1"/>
  <c r="N8552" i="1"/>
  <c r="O8552" i="1"/>
  <c r="N8553" i="1"/>
  <c r="O8553" i="1"/>
  <c r="N8554" i="1"/>
  <c r="O8554" i="1"/>
  <c r="N8555" i="1"/>
  <c r="O8555" i="1"/>
  <c r="N8556" i="1"/>
  <c r="O8556" i="1"/>
  <c r="N8557" i="1"/>
  <c r="O8557" i="1"/>
  <c r="N8558" i="1"/>
  <c r="O8558" i="1"/>
  <c r="N8559" i="1"/>
  <c r="O8559" i="1"/>
  <c r="N8560" i="1"/>
  <c r="O8560" i="1"/>
  <c r="N8561" i="1"/>
  <c r="O8561" i="1"/>
  <c r="N8562" i="1"/>
  <c r="O8562" i="1"/>
  <c r="N8563" i="1"/>
  <c r="O8563" i="1"/>
  <c r="N8564" i="1"/>
  <c r="O8564" i="1"/>
  <c r="N8565" i="1"/>
  <c r="O8565" i="1"/>
  <c r="N8566" i="1"/>
  <c r="O8566" i="1"/>
  <c r="N8567" i="1"/>
  <c r="O8567" i="1"/>
  <c r="N8568" i="1"/>
  <c r="O8568" i="1"/>
  <c r="N8569" i="1"/>
  <c r="O8569" i="1"/>
  <c r="N8570" i="1"/>
  <c r="O8570" i="1"/>
  <c r="N8571" i="1"/>
  <c r="O8571" i="1"/>
  <c r="N8572" i="1"/>
  <c r="O8572" i="1"/>
  <c r="N8573" i="1"/>
  <c r="O8573" i="1"/>
  <c r="N8574" i="1"/>
  <c r="O8574" i="1"/>
  <c r="N8575" i="1"/>
  <c r="O8575" i="1"/>
  <c r="N8576" i="1"/>
  <c r="O8576" i="1"/>
  <c r="N8577" i="1"/>
  <c r="O8577" i="1"/>
  <c r="N8578" i="1"/>
  <c r="O8578" i="1"/>
  <c r="N8579" i="1"/>
  <c r="O8579" i="1"/>
  <c r="N8580" i="1"/>
  <c r="O8580" i="1"/>
  <c r="N8581" i="1"/>
  <c r="O8581" i="1"/>
  <c r="N8582" i="1"/>
  <c r="O8582" i="1"/>
  <c r="N8583" i="1"/>
  <c r="O8583" i="1"/>
  <c r="N8584" i="1"/>
  <c r="O8584" i="1"/>
  <c r="N8585" i="1"/>
  <c r="O8585" i="1"/>
  <c r="N8586" i="1"/>
  <c r="O8586" i="1"/>
  <c r="N8587" i="1"/>
  <c r="O8587" i="1"/>
  <c r="N8588" i="1"/>
  <c r="O8588" i="1"/>
  <c r="N8589" i="1"/>
  <c r="O8589" i="1"/>
  <c r="N8590" i="1"/>
  <c r="O8590" i="1"/>
  <c r="N8591" i="1"/>
  <c r="O8591" i="1"/>
  <c r="N8592" i="1"/>
  <c r="O8592" i="1"/>
  <c r="N8593" i="1"/>
  <c r="O8593" i="1"/>
  <c r="N8594" i="1"/>
  <c r="O8594" i="1"/>
  <c r="N8595" i="1"/>
  <c r="O8595" i="1"/>
  <c r="N8596" i="1"/>
  <c r="O8596" i="1"/>
  <c r="N8597" i="1"/>
  <c r="O8597" i="1"/>
  <c r="N8598" i="1"/>
  <c r="O8598" i="1"/>
  <c r="N8599" i="1"/>
  <c r="O8599" i="1"/>
  <c r="N8600" i="1"/>
  <c r="O8600" i="1"/>
  <c r="N8601" i="1"/>
  <c r="O8601" i="1"/>
  <c r="N8602" i="1"/>
  <c r="O8602" i="1"/>
  <c r="N8603" i="1"/>
  <c r="O8603" i="1"/>
  <c r="N8604" i="1"/>
  <c r="O8604" i="1"/>
  <c r="N8605" i="1"/>
  <c r="O8605" i="1"/>
  <c r="N8606" i="1"/>
  <c r="O8606" i="1"/>
  <c r="N8607" i="1"/>
  <c r="O8607" i="1"/>
  <c r="N8608" i="1"/>
  <c r="O8608" i="1"/>
  <c r="N8609" i="1"/>
  <c r="O8609" i="1"/>
  <c r="N8610" i="1"/>
  <c r="O8610" i="1"/>
  <c r="N8611" i="1"/>
  <c r="O8611" i="1"/>
  <c r="N8612" i="1"/>
  <c r="O8612" i="1"/>
  <c r="N8613" i="1"/>
  <c r="O8613" i="1"/>
  <c r="N8614" i="1"/>
  <c r="O8614" i="1"/>
  <c r="N8615" i="1"/>
  <c r="O8615" i="1"/>
  <c r="N8616" i="1"/>
  <c r="O8616" i="1"/>
  <c r="N8617" i="1"/>
  <c r="O8617" i="1"/>
  <c r="N8618" i="1"/>
  <c r="O8618" i="1"/>
  <c r="N8619" i="1"/>
  <c r="O8619" i="1"/>
  <c r="N8620" i="1"/>
  <c r="O8620" i="1"/>
  <c r="N8621" i="1"/>
  <c r="O8621" i="1"/>
  <c r="N8622" i="1"/>
  <c r="O8622" i="1"/>
  <c r="N8623" i="1"/>
  <c r="O8623" i="1"/>
  <c r="N8624" i="1"/>
  <c r="O8624" i="1"/>
  <c r="N8625" i="1"/>
  <c r="O8625" i="1"/>
  <c r="N8626" i="1"/>
  <c r="O8626" i="1"/>
  <c r="N8627" i="1"/>
  <c r="O8627" i="1"/>
  <c r="N8628" i="1"/>
  <c r="O8628" i="1"/>
  <c r="N8629" i="1"/>
  <c r="O8629" i="1"/>
  <c r="N8630" i="1"/>
  <c r="O8630" i="1"/>
  <c r="N8631" i="1"/>
  <c r="O8631" i="1"/>
  <c r="N8632" i="1"/>
  <c r="O8632" i="1"/>
  <c r="N8633" i="1"/>
  <c r="O8633" i="1"/>
  <c r="N8634" i="1"/>
  <c r="O8634" i="1"/>
  <c r="N8635" i="1"/>
  <c r="O8635" i="1"/>
  <c r="N8636" i="1"/>
  <c r="O8636" i="1"/>
  <c r="N8637" i="1"/>
  <c r="O8637" i="1"/>
  <c r="N8638" i="1"/>
  <c r="O8638" i="1"/>
  <c r="N8639" i="1"/>
  <c r="O8639" i="1"/>
  <c r="N8640" i="1"/>
  <c r="O8640" i="1"/>
  <c r="N8641" i="1"/>
  <c r="O8641" i="1"/>
  <c r="N8642" i="1"/>
  <c r="O8642" i="1"/>
  <c r="N8643" i="1"/>
  <c r="O8643" i="1"/>
  <c r="N8644" i="1"/>
  <c r="O8644" i="1"/>
  <c r="N8645" i="1"/>
  <c r="O8645" i="1"/>
  <c r="N8646" i="1"/>
  <c r="O8646" i="1"/>
  <c r="N8647" i="1"/>
  <c r="O8647" i="1"/>
  <c r="N8648" i="1"/>
  <c r="O8648" i="1"/>
  <c r="N8649" i="1"/>
  <c r="O8649" i="1"/>
  <c r="N8650" i="1"/>
  <c r="O8650" i="1"/>
  <c r="N8651" i="1"/>
  <c r="O8651" i="1"/>
  <c r="N8652" i="1"/>
  <c r="O8652" i="1"/>
  <c r="N8653" i="1"/>
  <c r="O8653" i="1"/>
  <c r="N8654" i="1"/>
  <c r="O8654" i="1"/>
  <c r="N8655" i="1"/>
  <c r="O8655" i="1"/>
  <c r="N8656" i="1"/>
  <c r="O8656" i="1"/>
  <c r="N8657" i="1"/>
  <c r="O8657" i="1"/>
  <c r="N8658" i="1"/>
  <c r="O8658" i="1"/>
  <c r="N8659" i="1"/>
  <c r="O8659" i="1"/>
  <c r="N8660" i="1"/>
  <c r="O8660" i="1"/>
  <c r="N8661" i="1"/>
  <c r="O8661" i="1"/>
  <c r="N8662" i="1"/>
  <c r="O8662" i="1"/>
  <c r="N8663" i="1"/>
  <c r="O8663" i="1"/>
  <c r="N8664" i="1"/>
  <c r="O8664" i="1"/>
  <c r="N8665" i="1"/>
  <c r="O8665" i="1"/>
  <c r="N8666" i="1"/>
  <c r="O8666" i="1"/>
  <c r="N8667" i="1"/>
  <c r="O8667" i="1"/>
  <c r="N8668" i="1"/>
  <c r="O8668" i="1"/>
  <c r="N8669" i="1"/>
  <c r="O8669" i="1"/>
  <c r="N8670" i="1"/>
  <c r="O8670" i="1"/>
  <c r="N8671" i="1"/>
  <c r="O8671" i="1"/>
  <c r="N8672" i="1"/>
  <c r="O8672" i="1"/>
  <c r="N8673" i="1"/>
  <c r="O8673" i="1"/>
  <c r="N8674" i="1"/>
  <c r="O8674" i="1"/>
  <c r="N8675" i="1"/>
  <c r="O8675" i="1"/>
  <c r="N8676" i="1"/>
  <c r="O8676" i="1"/>
  <c r="N8677" i="1"/>
  <c r="O8677" i="1"/>
  <c r="N8678" i="1"/>
  <c r="O8678" i="1"/>
  <c r="N8679" i="1"/>
  <c r="O8679" i="1"/>
  <c r="N8680" i="1"/>
  <c r="O8680" i="1"/>
  <c r="N8681" i="1"/>
  <c r="O8681" i="1"/>
  <c r="N8682" i="1"/>
  <c r="O8682" i="1"/>
  <c r="N8683" i="1"/>
  <c r="O8683" i="1"/>
  <c r="N8684" i="1"/>
  <c r="O8684" i="1"/>
  <c r="N8685" i="1"/>
  <c r="O8685" i="1"/>
  <c r="N8686" i="1"/>
  <c r="O8686" i="1"/>
  <c r="N8687" i="1"/>
  <c r="O8687" i="1"/>
  <c r="N8688" i="1"/>
  <c r="O8688" i="1"/>
  <c r="N8689" i="1"/>
  <c r="O8689" i="1"/>
  <c r="N8690" i="1"/>
  <c r="O8690" i="1"/>
  <c r="N8691" i="1"/>
  <c r="O8691" i="1"/>
  <c r="N8692" i="1"/>
  <c r="O8692" i="1"/>
  <c r="N8693" i="1"/>
  <c r="O8693" i="1"/>
  <c r="N8694" i="1"/>
  <c r="O8694" i="1"/>
  <c r="N8695" i="1"/>
  <c r="O8695" i="1"/>
  <c r="N8696" i="1"/>
  <c r="O8696" i="1"/>
  <c r="N8697" i="1"/>
  <c r="O8697" i="1"/>
  <c r="N8698" i="1"/>
  <c r="O8698" i="1"/>
  <c r="N8699" i="1"/>
  <c r="O8699" i="1"/>
  <c r="N8700" i="1"/>
  <c r="O8700" i="1"/>
  <c r="N8701" i="1"/>
  <c r="O8701" i="1"/>
  <c r="N8702" i="1"/>
  <c r="O8702" i="1"/>
  <c r="N8703" i="1"/>
  <c r="O8703" i="1"/>
  <c r="N8704" i="1"/>
  <c r="O8704" i="1"/>
  <c r="N8705" i="1"/>
  <c r="O8705" i="1"/>
  <c r="N8706" i="1"/>
  <c r="O8706" i="1"/>
  <c r="N8707" i="1"/>
  <c r="O8707" i="1"/>
  <c r="N8708" i="1"/>
  <c r="O8708" i="1"/>
  <c r="N8709" i="1"/>
  <c r="O8709" i="1"/>
  <c r="N8710" i="1"/>
  <c r="O8710" i="1"/>
  <c r="N8711" i="1"/>
  <c r="O8711" i="1"/>
  <c r="N8712" i="1"/>
  <c r="O8712" i="1"/>
  <c r="N8713" i="1"/>
  <c r="O8713" i="1"/>
  <c r="N8714" i="1"/>
  <c r="O8714" i="1"/>
  <c r="N8715" i="1"/>
  <c r="O8715" i="1"/>
  <c r="N8716" i="1"/>
  <c r="O8716" i="1"/>
  <c r="N8717" i="1"/>
  <c r="O8717" i="1"/>
  <c r="N8718" i="1"/>
  <c r="O8718" i="1"/>
  <c r="N8719" i="1"/>
  <c r="O8719" i="1"/>
  <c r="N8720" i="1"/>
  <c r="O8720" i="1"/>
  <c r="N8721" i="1"/>
  <c r="O8721" i="1"/>
  <c r="N8722" i="1"/>
  <c r="O8722" i="1"/>
  <c r="N8723" i="1"/>
  <c r="O8723" i="1"/>
  <c r="N8724" i="1"/>
  <c r="O8724" i="1"/>
  <c r="N8725" i="1"/>
  <c r="O8725" i="1"/>
  <c r="N8726" i="1"/>
  <c r="O8726" i="1"/>
  <c r="N8727" i="1"/>
  <c r="O8727" i="1"/>
  <c r="N8728" i="1"/>
  <c r="O8728" i="1"/>
  <c r="N8729" i="1"/>
  <c r="O8729" i="1"/>
  <c r="N8730" i="1"/>
  <c r="O8730" i="1"/>
  <c r="N8731" i="1"/>
  <c r="O8731" i="1"/>
  <c r="N8732" i="1"/>
  <c r="O8732" i="1"/>
  <c r="N8733" i="1"/>
  <c r="O8733" i="1"/>
  <c r="N8734" i="1"/>
  <c r="O8734" i="1"/>
  <c r="N8735" i="1"/>
  <c r="O8735" i="1"/>
  <c r="N8736" i="1"/>
  <c r="O8736" i="1"/>
  <c r="N8737" i="1"/>
  <c r="O8737" i="1"/>
  <c r="N8738" i="1"/>
  <c r="O8738" i="1"/>
  <c r="N8739" i="1"/>
  <c r="O8739" i="1"/>
  <c r="N8740" i="1"/>
  <c r="O8740" i="1"/>
  <c r="N8741" i="1"/>
  <c r="O8741" i="1"/>
  <c r="N8742" i="1"/>
  <c r="O8742" i="1"/>
  <c r="N8743" i="1"/>
  <c r="O8743" i="1"/>
  <c r="N8744" i="1"/>
  <c r="O8744" i="1"/>
  <c r="N8745" i="1"/>
  <c r="O8745" i="1"/>
  <c r="N8746" i="1"/>
  <c r="O8746" i="1"/>
  <c r="N8747" i="1"/>
  <c r="O8747" i="1"/>
  <c r="N8748" i="1"/>
  <c r="O8748" i="1"/>
  <c r="N8749" i="1"/>
  <c r="O8749" i="1"/>
  <c r="N8750" i="1"/>
  <c r="O8750" i="1"/>
  <c r="N8751" i="1"/>
  <c r="O8751" i="1"/>
  <c r="N8752" i="1"/>
  <c r="O8752" i="1"/>
  <c r="N8753" i="1"/>
  <c r="O8753" i="1"/>
  <c r="N8754" i="1"/>
  <c r="O8754" i="1"/>
  <c r="N8755" i="1"/>
  <c r="O8755" i="1"/>
  <c r="N8756" i="1"/>
  <c r="O8756" i="1"/>
  <c r="N8757" i="1"/>
  <c r="O8757" i="1"/>
  <c r="N8758" i="1"/>
  <c r="O8758" i="1"/>
  <c r="N8759" i="1"/>
  <c r="O8759" i="1"/>
  <c r="N8760" i="1"/>
  <c r="O8760" i="1"/>
  <c r="N8761" i="1"/>
  <c r="O8761" i="1"/>
  <c r="N8762" i="1"/>
  <c r="O8762" i="1"/>
  <c r="N8763" i="1"/>
  <c r="O8763" i="1"/>
  <c r="N8764" i="1"/>
  <c r="O8764" i="1"/>
  <c r="N8765" i="1"/>
  <c r="O8765" i="1"/>
  <c r="N6" i="1"/>
  <c r="O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8505" i="1"/>
  <c r="P8506" i="1"/>
  <c r="P8507" i="1"/>
  <c r="P8508" i="1"/>
  <c r="P8509" i="1"/>
  <c r="P8510" i="1"/>
  <c r="P8511" i="1"/>
  <c r="P8512" i="1"/>
  <c r="P8513" i="1"/>
  <c r="P8514" i="1"/>
  <c r="P8515" i="1"/>
  <c r="P8516" i="1"/>
  <c r="P8517" i="1"/>
  <c r="P8518" i="1"/>
  <c r="P8519" i="1"/>
  <c r="P8520" i="1"/>
  <c r="P8521" i="1"/>
  <c r="P8522" i="1"/>
  <c r="P8523" i="1"/>
  <c r="P8524" i="1"/>
  <c r="P8525" i="1"/>
  <c r="P8526" i="1"/>
  <c r="P8527" i="1"/>
  <c r="P8528" i="1"/>
  <c r="P8529" i="1"/>
  <c r="P8530" i="1"/>
  <c r="P8531" i="1"/>
  <c r="P8532" i="1"/>
  <c r="P8533" i="1"/>
  <c r="P8534" i="1"/>
  <c r="P8535" i="1"/>
  <c r="P8536" i="1"/>
  <c r="P8537" i="1"/>
  <c r="P8538" i="1"/>
  <c r="P8539" i="1"/>
  <c r="P8540" i="1"/>
  <c r="P8541" i="1"/>
  <c r="P8542" i="1"/>
  <c r="P8543" i="1"/>
  <c r="P8544" i="1"/>
  <c r="P8545" i="1"/>
  <c r="P8546" i="1"/>
  <c r="P8547" i="1"/>
  <c r="P8548" i="1"/>
  <c r="P8549" i="1"/>
  <c r="P8550" i="1"/>
  <c r="P8551" i="1"/>
  <c r="P8552" i="1"/>
  <c r="P8553" i="1"/>
  <c r="P8554" i="1"/>
  <c r="P8555" i="1"/>
  <c r="P8556" i="1"/>
  <c r="P8557" i="1"/>
  <c r="P8558" i="1"/>
  <c r="P8559" i="1"/>
  <c r="P8560" i="1"/>
  <c r="P8561" i="1"/>
  <c r="P8562" i="1"/>
  <c r="P8563" i="1"/>
  <c r="P8564" i="1"/>
  <c r="P8565" i="1"/>
  <c r="P8566" i="1"/>
  <c r="P8567" i="1"/>
  <c r="P8568" i="1"/>
  <c r="P8569" i="1"/>
  <c r="P8570" i="1"/>
  <c r="P8571" i="1"/>
  <c r="P8572" i="1"/>
  <c r="P8573" i="1"/>
  <c r="P8574" i="1"/>
  <c r="P8575" i="1"/>
  <c r="P8576" i="1"/>
  <c r="P8577" i="1"/>
  <c r="P8578" i="1"/>
  <c r="P8579" i="1"/>
  <c r="P8580" i="1"/>
  <c r="P8581" i="1"/>
  <c r="P8582" i="1"/>
  <c r="P8583" i="1"/>
  <c r="P8584" i="1"/>
  <c r="P8585" i="1"/>
  <c r="P8586" i="1"/>
  <c r="P8587" i="1"/>
  <c r="P8588" i="1"/>
  <c r="P8589" i="1"/>
  <c r="P8590" i="1"/>
  <c r="P8591" i="1"/>
  <c r="P8592" i="1"/>
  <c r="P8593" i="1"/>
  <c r="P8594" i="1"/>
  <c r="P8595" i="1"/>
  <c r="P8596" i="1"/>
  <c r="P8597" i="1"/>
  <c r="P8598" i="1"/>
  <c r="P8599" i="1"/>
  <c r="P8600" i="1"/>
  <c r="P8601" i="1"/>
  <c r="P8602" i="1"/>
  <c r="P8603" i="1"/>
  <c r="P8604" i="1"/>
  <c r="P8605" i="1"/>
  <c r="P8606" i="1"/>
  <c r="P8607" i="1"/>
  <c r="P8608" i="1"/>
  <c r="P8609" i="1"/>
  <c r="P8610" i="1"/>
  <c r="P8611" i="1"/>
  <c r="P8612" i="1"/>
  <c r="P8613" i="1"/>
  <c r="P8614" i="1"/>
  <c r="P8615" i="1"/>
  <c r="P8616" i="1"/>
  <c r="P8617" i="1"/>
  <c r="P8618" i="1"/>
  <c r="P8619" i="1"/>
  <c r="P8620" i="1"/>
  <c r="P8621" i="1"/>
  <c r="P8622" i="1"/>
  <c r="P8623" i="1"/>
  <c r="P8624" i="1"/>
  <c r="P8625" i="1"/>
  <c r="P8626" i="1"/>
  <c r="P8627" i="1"/>
  <c r="P8628" i="1"/>
  <c r="P8629" i="1"/>
  <c r="P8630" i="1"/>
  <c r="P8631" i="1"/>
  <c r="P8632" i="1"/>
  <c r="P8633" i="1"/>
  <c r="P8634" i="1"/>
  <c r="P8635" i="1"/>
  <c r="P8636" i="1"/>
  <c r="P8637" i="1"/>
  <c r="P8638" i="1"/>
  <c r="P8639" i="1"/>
  <c r="P8640" i="1"/>
  <c r="P8641" i="1"/>
  <c r="P8642" i="1"/>
  <c r="P8643" i="1"/>
  <c r="P8644" i="1"/>
  <c r="P8645" i="1"/>
  <c r="P8646" i="1"/>
  <c r="P8647" i="1"/>
  <c r="P8648" i="1"/>
  <c r="P8649" i="1"/>
  <c r="P8650" i="1"/>
  <c r="P8651" i="1"/>
  <c r="P8652" i="1"/>
  <c r="P8653" i="1"/>
  <c r="P8654" i="1"/>
  <c r="P8655" i="1"/>
  <c r="P8656" i="1"/>
  <c r="P8657" i="1"/>
  <c r="P8658" i="1"/>
  <c r="P8659" i="1"/>
  <c r="P8660" i="1"/>
  <c r="P8661" i="1"/>
  <c r="P8662" i="1"/>
  <c r="P8663" i="1"/>
  <c r="P8664" i="1"/>
  <c r="P8665" i="1"/>
  <c r="P8666" i="1"/>
  <c r="P8667" i="1"/>
  <c r="P8668" i="1"/>
  <c r="P8669" i="1"/>
  <c r="P8670" i="1"/>
  <c r="P8671" i="1"/>
  <c r="P8672" i="1"/>
  <c r="P8673" i="1"/>
  <c r="P8674" i="1"/>
  <c r="P8675" i="1"/>
  <c r="P8676" i="1"/>
  <c r="P8677" i="1"/>
  <c r="P8678" i="1"/>
  <c r="P8679" i="1"/>
  <c r="P8680" i="1"/>
  <c r="P8681" i="1"/>
  <c r="P8682" i="1"/>
  <c r="P8683" i="1"/>
  <c r="P8684" i="1"/>
  <c r="P8685" i="1"/>
  <c r="P8686" i="1"/>
  <c r="P8687" i="1"/>
  <c r="P8688" i="1"/>
  <c r="P8689" i="1"/>
  <c r="P8690" i="1"/>
  <c r="P8691" i="1"/>
  <c r="P8692" i="1"/>
  <c r="P8693" i="1"/>
  <c r="P8694" i="1"/>
  <c r="P8695" i="1"/>
  <c r="P8696" i="1"/>
  <c r="P8697" i="1"/>
  <c r="P8698" i="1"/>
  <c r="P8699" i="1"/>
  <c r="P8700" i="1"/>
  <c r="P8701" i="1"/>
  <c r="P8702" i="1"/>
  <c r="P8703" i="1"/>
  <c r="P8704" i="1"/>
  <c r="P8705" i="1"/>
  <c r="P8706" i="1"/>
  <c r="P8707" i="1"/>
  <c r="P8708" i="1"/>
  <c r="P8709" i="1"/>
  <c r="P8710" i="1"/>
  <c r="P8711" i="1"/>
  <c r="P8712" i="1"/>
  <c r="P8713" i="1"/>
  <c r="P8714" i="1"/>
  <c r="P8715" i="1"/>
  <c r="P8716" i="1"/>
  <c r="P8717" i="1"/>
  <c r="P8718" i="1"/>
  <c r="P8719" i="1"/>
  <c r="P8720" i="1"/>
  <c r="P8721" i="1"/>
  <c r="P8722" i="1"/>
  <c r="P8723" i="1"/>
  <c r="P8724" i="1"/>
  <c r="P8725" i="1"/>
  <c r="P8726" i="1"/>
  <c r="P8727" i="1"/>
  <c r="P8728" i="1"/>
  <c r="P8729" i="1"/>
  <c r="P8730" i="1"/>
  <c r="P8731" i="1"/>
  <c r="P8732" i="1"/>
  <c r="P8733" i="1"/>
  <c r="P8734" i="1"/>
  <c r="P8735" i="1"/>
  <c r="P8736" i="1"/>
  <c r="P8737" i="1"/>
  <c r="P8738" i="1"/>
  <c r="P8739" i="1"/>
  <c r="P8740" i="1"/>
  <c r="P8741" i="1"/>
  <c r="P8742" i="1"/>
  <c r="P8743" i="1"/>
  <c r="P8744" i="1"/>
  <c r="P8745" i="1"/>
  <c r="P8746" i="1"/>
  <c r="P8747" i="1"/>
  <c r="P8748" i="1"/>
  <c r="P8749" i="1"/>
  <c r="P8750" i="1"/>
  <c r="P8751" i="1"/>
  <c r="P8752" i="1"/>
  <c r="P8753" i="1"/>
  <c r="P8754" i="1"/>
  <c r="P8755" i="1"/>
  <c r="P8756" i="1"/>
  <c r="P8757" i="1"/>
  <c r="P8758" i="1"/>
  <c r="P8759" i="1"/>
  <c r="P8760" i="1"/>
  <c r="P8761" i="1"/>
  <c r="P8762" i="1"/>
  <c r="P8763" i="1"/>
  <c r="P8764" i="1"/>
  <c r="P8765" i="1"/>
  <c r="P6" i="1"/>
  <c r="R7" i="1"/>
  <c r="R8" i="1"/>
  <c r="R9" i="1"/>
  <c r="R10" i="1"/>
  <c r="R11" i="1"/>
  <c r="R12" i="1"/>
  <c r="R13" i="1"/>
  <c r="R14" i="1"/>
  <c r="R15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61" i="1"/>
  <c r="R762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5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24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7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8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5" i="1"/>
  <c r="R1626" i="1"/>
  <c r="R1627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4" i="1"/>
  <c r="R1865" i="1"/>
  <c r="R1866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6" i="1"/>
  <c r="R1887" i="1"/>
  <c r="R1888" i="1"/>
  <c r="R1889" i="1"/>
  <c r="R1890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8" i="1"/>
  <c r="R1959" i="1"/>
  <c r="R1960" i="1"/>
  <c r="R1963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7" i="1"/>
  <c r="R2010" i="1"/>
  <c r="R2011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8" i="1"/>
  <c r="R2086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80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209" i="1"/>
  <c r="R2210" i="1"/>
  <c r="R2211" i="1"/>
  <c r="R2212" i="1"/>
  <c r="R2213" i="1"/>
  <c r="R2214" i="1"/>
  <c r="R2215" i="1"/>
  <c r="R2216" i="1"/>
  <c r="R2217" i="1"/>
  <c r="R2218" i="1"/>
  <c r="R2219" i="1"/>
  <c r="R2233" i="1"/>
  <c r="R2234" i="1"/>
  <c r="R2235" i="1"/>
  <c r="R2236" i="1"/>
  <c r="R2237" i="1"/>
  <c r="R2238" i="1"/>
  <c r="R2239" i="1"/>
  <c r="R2240" i="1"/>
  <c r="R2241" i="1"/>
  <c r="R2242" i="1"/>
  <c r="R2243" i="1"/>
  <c r="R2257" i="1"/>
  <c r="R2258" i="1"/>
  <c r="R2259" i="1"/>
  <c r="R2260" i="1"/>
  <c r="R2261" i="1"/>
  <c r="R2262" i="1"/>
  <c r="R2263" i="1"/>
  <c r="R2264" i="1"/>
  <c r="R2265" i="1"/>
  <c r="R2266" i="1"/>
  <c r="R2267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6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20" i="1"/>
  <c r="R2421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5" i="1"/>
  <c r="R2446" i="1"/>
  <c r="R2449" i="1"/>
  <c r="R2450" i="1"/>
  <c r="R2451" i="1"/>
  <c r="R2452" i="1"/>
  <c r="R2453" i="1"/>
  <c r="R2454" i="1"/>
  <c r="R2455" i="1"/>
  <c r="R2456" i="1"/>
  <c r="R2457" i="1"/>
  <c r="R2458" i="1"/>
  <c r="R2459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41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6" i="1"/>
  <c r="R2607" i="1"/>
  <c r="R2617" i="1"/>
  <c r="R2618" i="1"/>
  <c r="R2619" i="1"/>
  <c r="R2620" i="1"/>
  <c r="R2621" i="1"/>
  <c r="R2622" i="1"/>
  <c r="R2623" i="1"/>
  <c r="R2624" i="1"/>
  <c r="R2625" i="1"/>
  <c r="R2626" i="1"/>
  <c r="R2627" i="1"/>
  <c r="R2630" i="1"/>
  <c r="R2631" i="1"/>
  <c r="R2636" i="1"/>
  <c r="R2637" i="1"/>
  <c r="R2638" i="1"/>
  <c r="R2639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60" i="1"/>
  <c r="R2661" i="1"/>
  <c r="R2662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9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7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57" i="1"/>
  <c r="R2758" i="1"/>
  <c r="R2761" i="1"/>
  <c r="R2762" i="1"/>
  <c r="R2763" i="1"/>
  <c r="R2764" i="1"/>
  <c r="R2765" i="1"/>
  <c r="R2766" i="1"/>
  <c r="R2767" i="1"/>
  <c r="R2768" i="1"/>
  <c r="R2769" i="1"/>
  <c r="R2770" i="1"/>
  <c r="R2771" i="1"/>
  <c r="R2784" i="1"/>
  <c r="R2785" i="1"/>
  <c r="R2786" i="1"/>
  <c r="R2787" i="1"/>
  <c r="R2788" i="1"/>
  <c r="R2789" i="1"/>
  <c r="R2790" i="1"/>
  <c r="R2791" i="1"/>
  <c r="R2792" i="1"/>
  <c r="R2793" i="1"/>
  <c r="R2794" i="1"/>
  <c r="R2808" i="1"/>
  <c r="R2809" i="1"/>
  <c r="R2810" i="1"/>
  <c r="R2811" i="1"/>
  <c r="R2812" i="1"/>
  <c r="R2813" i="1"/>
  <c r="R2814" i="1"/>
  <c r="R2815" i="1"/>
  <c r="R2816" i="1"/>
  <c r="R2817" i="1"/>
  <c r="R2818" i="1"/>
  <c r="R2833" i="1"/>
  <c r="R2834" i="1"/>
  <c r="R2835" i="1"/>
  <c r="R2836" i="1"/>
  <c r="R2837" i="1"/>
  <c r="R2838" i="1"/>
  <c r="R2839" i="1"/>
  <c r="R2840" i="1"/>
  <c r="R2841" i="1"/>
  <c r="R2842" i="1"/>
  <c r="R2857" i="1"/>
  <c r="R2858" i="1"/>
  <c r="R2859" i="1"/>
  <c r="R2860" i="1"/>
  <c r="R2861" i="1"/>
  <c r="R2862" i="1"/>
  <c r="R2863" i="1"/>
  <c r="R2864" i="1"/>
  <c r="R2865" i="1"/>
  <c r="R2866" i="1"/>
  <c r="R2867" i="1"/>
  <c r="R2870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905" i="1"/>
  <c r="R2906" i="1"/>
  <c r="R2907" i="1"/>
  <c r="R2908" i="1"/>
  <c r="R2909" i="1"/>
  <c r="R2910" i="1"/>
  <c r="R2911" i="1"/>
  <c r="R2912" i="1"/>
  <c r="R2913" i="1"/>
  <c r="R2914" i="1"/>
  <c r="R2929" i="1"/>
  <c r="R2930" i="1"/>
  <c r="R2931" i="1"/>
  <c r="R2932" i="1"/>
  <c r="R2933" i="1"/>
  <c r="R2934" i="1"/>
  <c r="R2935" i="1"/>
  <c r="R2936" i="1"/>
  <c r="R2937" i="1"/>
  <c r="R2938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21" i="1"/>
  <c r="R3122" i="1"/>
  <c r="R3123" i="1"/>
  <c r="R3124" i="1"/>
  <c r="R3125" i="1"/>
  <c r="R3126" i="1"/>
  <c r="R3127" i="1"/>
  <c r="R3128" i="1"/>
  <c r="R3129" i="1"/>
  <c r="R3130" i="1"/>
  <c r="R3145" i="1"/>
  <c r="R3146" i="1"/>
  <c r="R3147" i="1"/>
  <c r="R3148" i="1"/>
  <c r="R3149" i="1"/>
  <c r="R3150" i="1"/>
  <c r="R3151" i="1"/>
  <c r="R3152" i="1"/>
  <c r="R3153" i="1"/>
  <c r="R3154" i="1"/>
  <c r="R3169" i="1"/>
  <c r="R3170" i="1"/>
  <c r="R3171" i="1"/>
  <c r="R3172" i="1"/>
  <c r="R3173" i="1"/>
  <c r="R3174" i="1"/>
  <c r="R3175" i="1"/>
  <c r="R3176" i="1"/>
  <c r="R3177" i="1"/>
  <c r="R3178" i="1"/>
  <c r="R3194" i="1"/>
  <c r="R3195" i="1"/>
  <c r="R3196" i="1"/>
  <c r="R3197" i="1"/>
  <c r="R3198" i="1"/>
  <c r="R3199" i="1"/>
  <c r="R3200" i="1"/>
  <c r="R3201" i="1"/>
  <c r="R320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38" i="1"/>
  <c r="R3339" i="1"/>
  <c r="R3340" i="1"/>
  <c r="R3341" i="1"/>
  <c r="R3342" i="1"/>
  <c r="R3343" i="1"/>
  <c r="R3344" i="1"/>
  <c r="R3345" i="1"/>
  <c r="R3346" i="1"/>
  <c r="R3347" i="1"/>
  <c r="R3362" i="1"/>
  <c r="R3363" i="1"/>
  <c r="R3364" i="1"/>
  <c r="R3365" i="1"/>
  <c r="R3366" i="1"/>
  <c r="R3367" i="1"/>
  <c r="R3368" i="1"/>
  <c r="R3369" i="1"/>
  <c r="R3370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57" i="1"/>
  <c r="R3458" i="1"/>
  <c r="R3459" i="1"/>
  <c r="R3460" i="1"/>
  <c r="R3461" i="1"/>
  <c r="R3462" i="1"/>
  <c r="R3463" i="1"/>
  <c r="R3464" i="1"/>
  <c r="R3465" i="1"/>
  <c r="R3466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501" i="1"/>
  <c r="R3502" i="1"/>
  <c r="R3503" i="1"/>
  <c r="R3505" i="1"/>
  <c r="R3506" i="1"/>
  <c r="R3507" i="1"/>
  <c r="R3508" i="1"/>
  <c r="R3509" i="1"/>
  <c r="R3510" i="1"/>
  <c r="R3511" i="1"/>
  <c r="R3512" i="1"/>
  <c r="R3513" i="1"/>
  <c r="R3514" i="1"/>
  <c r="R3515" i="1"/>
  <c r="R3517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54" i="1"/>
  <c r="R3555" i="1"/>
  <c r="R3556" i="1"/>
  <c r="R3557" i="1"/>
  <c r="R3558" i="1"/>
  <c r="R3559" i="1"/>
  <c r="R3560" i="1"/>
  <c r="R3561" i="1"/>
  <c r="R3562" i="1"/>
  <c r="R3578" i="1"/>
  <c r="R3579" i="1"/>
  <c r="R3580" i="1"/>
  <c r="R3581" i="1"/>
  <c r="R3582" i="1"/>
  <c r="R3583" i="1"/>
  <c r="R3584" i="1"/>
  <c r="R3585" i="1"/>
  <c r="R3586" i="1"/>
  <c r="R3602" i="1"/>
  <c r="R3603" i="1"/>
  <c r="R3604" i="1"/>
  <c r="R3605" i="1"/>
  <c r="R3606" i="1"/>
  <c r="R3607" i="1"/>
  <c r="R3608" i="1"/>
  <c r="R3609" i="1"/>
  <c r="R3610" i="1"/>
  <c r="R3614" i="1"/>
  <c r="R3626" i="1"/>
  <c r="R3627" i="1"/>
  <c r="R3628" i="1"/>
  <c r="R3629" i="1"/>
  <c r="R3630" i="1"/>
  <c r="R3631" i="1"/>
  <c r="R3632" i="1"/>
  <c r="R3633" i="1"/>
  <c r="R3634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97" i="1"/>
  <c r="R3698" i="1"/>
  <c r="R3699" i="1"/>
  <c r="R3700" i="1"/>
  <c r="R3701" i="1"/>
  <c r="R3702" i="1"/>
  <c r="R3703" i="1"/>
  <c r="R3704" i="1"/>
  <c r="R3705" i="1"/>
  <c r="R3706" i="1"/>
  <c r="R3722" i="1"/>
  <c r="R3723" i="1"/>
  <c r="R3724" i="1"/>
  <c r="R3725" i="1"/>
  <c r="R3726" i="1"/>
  <c r="R3727" i="1"/>
  <c r="R3728" i="1"/>
  <c r="R3729" i="1"/>
  <c r="R3730" i="1"/>
  <c r="R3731" i="1"/>
  <c r="R3732" i="1"/>
  <c r="R3746" i="1"/>
  <c r="R3747" i="1"/>
  <c r="R3748" i="1"/>
  <c r="R3749" i="1"/>
  <c r="R3750" i="1"/>
  <c r="R3751" i="1"/>
  <c r="R3752" i="1"/>
  <c r="R3753" i="1"/>
  <c r="R3754" i="1"/>
  <c r="R3770" i="1"/>
  <c r="R3771" i="1"/>
  <c r="R3772" i="1"/>
  <c r="R3773" i="1"/>
  <c r="R3774" i="1"/>
  <c r="R3775" i="1"/>
  <c r="R3776" i="1"/>
  <c r="R3777" i="1"/>
  <c r="R3778" i="1"/>
  <c r="R3794" i="1"/>
  <c r="R3795" i="1"/>
  <c r="R3796" i="1"/>
  <c r="R3797" i="1"/>
  <c r="R3798" i="1"/>
  <c r="R3799" i="1"/>
  <c r="R3800" i="1"/>
  <c r="R3801" i="1"/>
  <c r="R3802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62" i="1"/>
  <c r="R3963" i="1"/>
  <c r="R3964" i="1"/>
  <c r="R3965" i="1"/>
  <c r="R3966" i="1"/>
  <c r="R3967" i="1"/>
  <c r="R3968" i="1"/>
  <c r="R3969" i="1"/>
  <c r="R397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4009" i="1"/>
  <c r="R4010" i="1"/>
  <c r="R4011" i="1"/>
  <c r="R4012" i="1"/>
  <c r="R4013" i="1"/>
  <c r="R4014" i="1"/>
  <c r="R4015" i="1"/>
  <c r="R4016" i="1"/>
  <c r="R4017" i="1"/>
  <c r="R4018" i="1"/>
  <c r="R4034" i="1"/>
  <c r="R4035" i="1"/>
  <c r="R4036" i="1"/>
  <c r="R4037" i="1"/>
  <c r="R4038" i="1"/>
  <c r="R4039" i="1"/>
  <c r="R4040" i="1"/>
  <c r="R4041" i="1"/>
  <c r="R4042" i="1"/>
  <c r="R4058" i="1"/>
  <c r="R4059" i="1"/>
  <c r="R4060" i="1"/>
  <c r="R4061" i="1"/>
  <c r="R4062" i="1"/>
  <c r="R4063" i="1"/>
  <c r="R4064" i="1"/>
  <c r="R4065" i="1"/>
  <c r="R4066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105" i="1"/>
  <c r="R4106" i="1"/>
  <c r="R4107" i="1"/>
  <c r="R4108" i="1"/>
  <c r="R4109" i="1"/>
  <c r="R4110" i="1"/>
  <c r="R4111" i="1"/>
  <c r="R4112" i="1"/>
  <c r="R4113" i="1"/>
  <c r="R4114" i="1"/>
  <c r="R4115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90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7" i="1"/>
  <c r="R4238" i="1"/>
  <c r="R4250" i="1"/>
  <c r="R4251" i="1"/>
  <c r="R4252" i="1"/>
  <c r="R4253" i="1"/>
  <c r="R4254" i="1"/>
  <c r="R4255" i="1"/>
  <c r="R4256" i="1"/>
  <c r="R4257" i="1"/>
  <c r="R4258" i="1"/>
  <c r="R4259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98" i="1"/>
  <c r="R4299" i="1"/>
  <c r="R4300" i="1"/>
  <c r="R4301" i="1"/>
  <c r="R4302" i="1"/>
  <c r="R4303" i="1"/>
  <c r="R4304" i="1"/>
  <c r="R4305" i="1"/>
  <c r="R4306" i="1"/>
  <c r="R4322" i="1"/>
  <c r="R4323" i="1"/>
  <c r="R4324" i="1"/>
  <c r="R4325" i="1"/>
  <c r="R4326" i="1"/>
  <c r="R4327" i="1"/>
  <c r="R4328" i="1"/>
  <c r="R4329" i="1"/>
  <c r="R4330" i="1"/>
  <c r="R4331" i="1"/>
  <c r="R4332" i="1"/>
  <c r="R4333" i="1"/>
  <c r="R4334" i="1"/>
  <c r="R4342" i="1"/>
  <c r="R4343" i="1"/>
  <c r="R4344" i="1"/>
  <c r="R4345" i="1"/>
  <c r="R4346" i="1"/>
  <c r="R4347" i="1"/>
  <c r="R4348" i="1"/>
  <c r="R4349" i="1"/>
  <c r="R4350" i="1"/>
  <c r="R4351" i="1"/>
  <c r="R4352" i="1"/>
  <c r="R4353" i="1"/>
  <c r="R4354" i="1"/>
  <c r="R4355" i="1"/>
  <c r="R4368" i="1"/>
  <c r="R4369" i="1"/>
  <c r="R4370" i="1"/>
  <c r="R4371" i="1"/>
  <c r="R4372" i="1"/>
  <c r="R4373" i="1"/>
  <c r="R4374" i="1"/>
  <c r="R4375" i="1"/>
  <c r="R4376" i="1"/>
  <c r="R4377" i="1"/>
  <c r="R4378" i="1"/>
  <c r="R4379" i="1"/>
  <c r="R4380" i="1"/>
  <c r="R4381" i="1"/>
  <c r="R4392" i="1"/>
  <c r="R4393" i="1"/>
  <c r="R4394" i="1"/>
  <c r="R4395" i="1"/>
  <c r="R4396" i="1"/>
  <c r="R4397" i="1"/>
  <c r="R4398" i="1"/>
  <c r="R4399" i="1"/>
  <c r="R4400" i="1"/>
  <c r="R4401" i="1"/>
  <c r="R4402" i="1"/>
  <c r="R4414" i="1"/>
  <c r="R4415" i="1"/>
  <c r="R4416" i="1"/>
  <c r="R4417" i="1"/>
  <c r="R4418" i="1"/>
  <c r="R4419" i="1"/>
  <c r="R4420" i="1"/>
  <c r="R4421" i="1"/>
  <c r="R4422" i="1"/>
  <c r="R4423" i="1"/>
  <c r="R4424" i="1"/>
  <c r="R4425" i="1"/>
  <c r="R4426" i="1"/>
  <c r="R4427" i="1"/>
  <c r="R4428" i="1"/>
  <c r="R4429" i="1"/>
  <c r="R4430" i="1"/>
  <c r="R4438" i="1"/>
  <c r="R4439" i="1"/>
  <c r="R4440" i="1"/>
  <c r="R4441" i="1"/>
  <c r="R4442" i="1"/>
  <c r="R4443" i="1"/>
  <c r="R4444" i="1"/>
  <c r="R4445" i="1"/>
  <c r="R4446" i="1"/>
  <c r="R4447" i="1"/>
  <c r="R4448" i="1"/>
  <c r="R4449" i="1"/>
  <c r="R4450" i="1"/>
  <c r="R4451" i="1"/>
  <c r="R4454" i="1"/>
  <c r="R4462" i="1"/>
  <c r="R4463" i="1"/>
  <c r="R4464" i="1"/>
  <c r="R4465" i="1"/>
  <c r="R4466" i="1"/>
  <c r="R4467" i="1"/>
  <c r="R4468" i="1"/>
  <c r="R4469" i="1"/>
  <c r="R4470" i="1"/>
  <c r="R4471" i="1"/>
  <c r="R4472" i="1"/>
  <c r="R4473" i="1"/>
  <c r="R4474" i="1"/>
  <c r="R4490" i="1"/>
  <c r="R4491" i="1"/>
  <c r="R4492" i="1"/>
  <c r="R4493" i="1"/>
  <c r="R4494" i="1"/>
  <c r="R4495" i="1"/>
  <c r="R4496" i="1"/>
  <c r="R4497" i="1"/>
  <c r="R4498" i="1"/>
  <c r="R4513" i="1"/>
  <c r="R4514" i="1"/>
  <c r="R4515" i="1"/>
  <c r="R4516" i="1"/>
  <c r="R4517" i="1"/>
  <c r="R4518" i="1"/>
  <c r="R4519" i="1"/>
  <c r="R4520" i="1"/>
  <c r="R4521" i="1"/>
  <c r="R4522" i="1"/>
  <c r="R4526" i="1"/>
  <c r="R4538" i="1"/>
  <c r="R4539" i="1"/>
  <c r="R4540" i="1"/>
  <c r="R4541" i="1"/>
  <c r="R4542" i="1"/>
  <c r="R4543" i="1"/>
  <c r="R4544" i="1"/>
  <c r="R4545" i="1"/>
  <c r="R4546" i="1"/>
  <c r="R4558" i="1"/>
  <c r="R4559" i="1"/>
  <c r="R4560" i="1"/>
  <c r="R4561" i="1"/>
  <c r="R4562" i="1"/>
  <c r="R4563" i="1"/>
  <c r="R4564" i="1"/>
  <c r="R4565" i="1"/>
  <c r="R4566" i="1"/>
  <c r="R4567" i="1"/>
  <c r="R4568" i="1"/>
  <c r="R4569" i="1"/>
  <c r="R4570" i="1"/>
  <c r="R4571" i="1"/>
  <c r="R4572" i="1"/>
  <c r="R4573" i="1"/>
  <c r="R4574" i="1"/>
  <c r="R4582" i="1"/>
  <c r="R4583" i="1"/>
  <c r="R4584" i="1"/>
  <c r="R4585" i="1"/>
  <c r="R4586" i="1"/>
  <c r="R4587" i="1"/>
  <c r="R4588" i="1"/>
  <c r="R4589" i="1"/>
  <c r="R4590" i="1"/>
  <c r="R4591" i="1"/>
  <c r="R4592" i="1"/>
  <c r="R4593" i="1"/>
  <c r="R4594" i="1"/>
  <c r="R4595" i="1"/>
  <c r="R4596" i="1"/>
  <c r="R4597" i="1"/>
  <c r="R4598" i="1"/>
  <c r="R4610" i="1"/>
  <c r="R4611" i="1"/>
  <c r="R4612" i="1"/>
  <c r="R4613" i="1"/>
  <c r="R4614" i="1"/>
  <c r="R4615" i="1"/>
  <c r="R4616" i="1"/>
  <c r="R4617" i="1"/>
  <c r="R4618" i="1"/>
  <c r="R4619" i="1"/>
  <c r="R4620" i="1"/>
  <c r="R4621" i="1"/>
  <c r="R4622" i="1"/>
  <c r="R4633" i="1"/>
  <c r="R4634" i="1"/>
  <c r="R4635" i="1"/>
  <c r="R4636" i="1"/>
  <c r="R4637" i="1"/>
  <c r="R4638" i="1"/>
  <c r="R4639" i="1"/>
  <c r="R4640" i="1"/>
  <c r="R4641" i="1"/>
  <c r="R4642" i="1"/>
  <c r="R4643" i="1"/>
  <c r="R4644" i="1"/>
  <c r="R4645" i="1"/>
  <c r="R4646" i="1"/>
  <c r="R4658" i="1"/>
  <c r="R4659" i="1"/>
  <c r="R4660" i="1"/>
  <c r="R4661" i="1"/>
  <c r="R4662" i="1"/>
  <c r="R4663" i="1"/>
  <c r="R4664" i="1"/>
  <c r="R4665" i="1"/>
  <c r="R4666" i="1"/>
  <c r="R4667" i="1"/>
  <c r="R4668" i="1"/>
  <c r="R4669" i="1"/>
  <c r="R4670" i="1"/>
  <c r="R4681" i="1"/>
  <c r="R4682" i="1"/>
  <c r="R4683" i="1"/>
  <c r="R4684" i="1"/>
  <c r="R4685" i="1"/>
  <c r="R4686" i="1"/>
  <c r="R4687" i="1"/>
  <c r="R4688" i="1"/>
  <c r="R4689" i="1"/>
  <c r="R4690" i="1"/>
  <c r="R4691" i="1"/>
  <c r="R4692" i="1"/>
  <c r="R4693" i="1"/>
  <c r="R4694" i="1"/>
  <c r="R4702" i="1"/>
  <c r="R4703" i="1"/>
  <c r="R4704" i="1"/>
  <c r="R4705" i="1"/>
  <c r="R4706" i="1"/>
  <c r="R4707" i="1"/>
  <c r="R4708" i="1"/>
  <c r="R4709" i="1"/>
  <c r="R4710" i="1"/>
  <c r="R4711" i="1"/>
  <c r="R4712" i="1"/>
  <c r="R4713" i="1"/>
  <c r="R4714" i="1"/>
  <c r="R4726" i="1"/>
  <c r="R4727" i="1"/>
  <c r="R4730" i="1"/>
  <c r="R4731" i="1"/>
  <c r="R4732" i="1"/>
  <c r="R4733" i="1"/>
  <c r="R4734" i="1"/>
  <c r="R4735" i="1"/>
  <c r="R4736" i="1"/>
  <c r="R4737" i="1"/>
  <c r="R4738" i="1"/>
  <c r="R4742" i="1"/>
  <c r="R4750" i="1"/>
  <c r="R4751" i="1"/>
  <c r="R4752" i="1"/>
  <c r="R4754" i="1"/>
  <c r="R4755" i="1"/>
  <c r="R4756" i="1"/>
  <c r="R4757" i="1"/>
  <c r="R4758" i="1"/>
  <c r="R4759" i="1"/>
  <c r="R4760" i="1"/>
  <c r="R4761" i="1"/>
  <c r="R4762" i="1"/>
  <c r="R4763" i="1"/>
  <c r="R4777" i="1"/>
  <c r="R4778" i="1"/>
  <c r="R4779" i="1"/>
  <c r="R4780" i="1"/>
  <c r="R4781" i="1"/>
  <c r="R4782" i="1"/>
  <c r="R4783" i="1"/>
  <c r="R4784" i="1"/>
  <c r="R4785" i="1"/>
  <c r="R4786" i="1"/>
  <c r="R4787" i="1"/>
  <c r="R4801" i="1"/>
  <c r="R4802" i="1"/>
  <c r="R4803" i="1"/>
  <c r="R4804" i="1"/>
  <c r="R4805" i="1"/>
  <c r="R4806" i="1"/>
  <c r="R4807" i="1"/>
  <c r="R4808" i="1"/>
  <c r="R4809" i="1"/>
  <c r="R4810" i="1"/>
  <c r="R4811" i="1"/>
  <c r="R4824" i="1"/>
  <c r="R4825" i="1"/>
  <c r="R4826" i="1"/>
  <c r="R4827" i="1"/>
  <c r="R4828" i="1"/>
  <c r="R4829" i="1"/>
  <c r="R4830" i="1"/>
  <c r="R4831" i="1"/>
  <c r="R4832" i="1"/>
  <c r="R4833" i="1"/>
  <c r="R4834" i="1"/>
  <c r="R4850" i="1"/>
  <c r="R4851" i="1"/>
  <c r="R4852" i="1"/>
  <c r="R4853" i="1"/>
  <c r="R4854" i="1"/>
  <c r="R4855" i="1"/>
  <c r="R4856" i="1"/>
  <c r="R4857" i="1"/>
  <c r="R4858" i="1"/>
  <c r="R4874" i="1"/>
  <c r="R4875" i="1"/>
  <c r="R4876" i="1"/>
  <c r="R4877" i="1"/>
  <c r="R4878" i="1"/>
  <c r="R4879" i="1"/>
  <c r="R4880" i="1"/>
  <c r="R4881" i="1"/>
  <c r="R4882" i="1"/>
  <c r="R4883" i="1"/>
  <c r="R4884" i="1"/>
  <c r="R4897" i="1"/>
  <c r="R4898" i="1"/>
  <c r="R4899" i="1"/>
  <c r="R4900" i="1"/>
  <c r="R4901" i="1"/>
  <c r="R4902" i="1"/>
  <c r="R4903" i="1"/>
  <c r="R4904" i="1"/>
  <c r="R4905" i="1"/>
  <c r="R4906" i="1"/>
  <c r="R4921" i="1"/>
  <c r="R4922" i="1"/>
  <c r="R4923" i="1"/>
  <c r="R4924" i="1"/>
  <c r="R4925" i="1"/>
  <c r="R4926" i="1"/>
  <c r="R4927" i="1"/>
  <c r="R4928" i="1"/>
  <c r="R4929" i="1"/>
  <c r="R4930" i="1"/>
  <c r="R4945" i="1"/>
  <c r="R4946" i="1"/>
  <c r="R4947" i="1"/>
  <c r="R4948" i="1"/>
  <c r="R4949" i="1"/>
  <c r="R4950" i="1"/>
  <c r="R4951" i="1"/>
  <c r="R4952" i="1"/>
  <c r="R4953" i="1"/>
  <c r="R4954" i="1"/>
  <c r="R4955" i="1"/>
  <c r="R4956" i="1"/>
  <c r="R4957" i="1"/>
  <c r="R4958" i="1"/>
  <c r="R4959" i="1"/>
  <c r="R4966" i="1"/>
  <c r="R4967" i="1"/>
  <c r="R4968" i="1"/>
  <c r="R4969" i="1"/>
  <c r="R4970" i="1"/>
  <c r="R4971" i="1"/>
  <c r="R4972" i="1"/>
  <c r="R4973" i="1"/>
  <c r="R4974" i="1"/>
  <c r="R4975" i="1"/>
  <c r="R4976" i="1"/>
  <c r="R4977" i="1"/>
  <c r="R4978" i="1"/>
  <c r="R4979" i="1"/>
  <c r="R4982" i="1"/>
  <c r="R4983" i="1"/>
  <c r="R4990" i="1"/>
  <c r="R4991" i="1"/>
  <c r="R4992" i="1"/>
  <c r="R4993" i="1"/>
  <c r="R4994" i="1"/>
  <c r="R4995" i="1"/>
  <c r="R4996" i="1"/>
  <c r="R4997" i="1"/>
  <c r="R4998" i="1"/>
  <c r="R4999" i="1"/>
  <c r="R5000" i="1"/>
  <c r="R5001" i="1"/>
  <c r="R5002" i="1"/>
  <c r="R5003" i="1"/>
  <c r="R5004" i="1"/>
  <c r="R5005" i="1"/>
  <c r="R5006" i="1"/>
  <c r="R5014" i="1"/>
  <c r="R5015" i="1"/>
  <c r="R5016" i="1"/>
  <c r="R5017" i="1"/>
  <c r="R5018" i="1"/>
  <c r="R5019" i="1"/>
  <c r="R5020" i="1"/>
  <c r="R5021" i="1"/>
  <c r="R5022" i="1"/>
  <c r="R5023" i="1"/>
  <c r="R5024" i="1"/>
  <c r="R5025" i="1"/>
  <c r="R5026" i="1"/>
  <c r="R5027" i="1"/>
  <c r="R5028" i="1"/>
  <c r="R5041" i="1"/>
  <c r="R5042" i="1"/>
  <c r="R5043" i="1"/>
  <c r="R5044" i="1"/>
  <c r="R5045" i="1"/>
  <c r="R5046" i="1"/>
  <c r="R5047" i="1"/>
  <c r="R5048" i="1"/>
  <c r="R5049" i="1"/>
  <c r="R5050" i="1"/>
  <c r="R5051" i="1"/>
  <c r="R5052" i="1"/>
  <c r="R5053" i="1"/>
  <c r="R5054" i="1"/>
  <c r="R5062" i="1"/>
  <c r="R5063" i="1"/>
  <c r="R5064" i="1"/>
  <c r="R5065" i="1"/>
  <c r="R5066" i="1"/>
  <c r="R5067" i="1"/>
  <c r="R5068" i="1"/>
  <c r="R5069" i="1"/>
  <c r="R5070" i="1"/>
  <c r="R5071" i="1"/>
  <c r="R5072" i="1"/>
  <c r="R5073" i="1"/>
  <c r="R5074" i="1"/>
  <c r="R5075" i="1"/>
  <c r="R5076" i="1"/>
  <c r="R5077" i="1"/>
  <c r="R5078" i="1"/>
  <c r="R5085" i="1"/>
  <c r="R5089" i="1"/>
  <c r="R5090" i="1"/>
  <c r="R5091" i="1"/>
  <c r="R5092" i="1"/>
  <c r="R5093" i="1"/>
  <c r="R5094" i="1"/>
  <c r="R5095" i="1"/>
  <c r="R5096" i="1"/>
  <c r="R5097" i="1"/>
  <c r="R5098" i="1"/>
  <c r="R5099" i="1"/>
  <c r="R5110" i="1"/>
  <c r="R5113" i="1"/>
  <c r="R5114" i="1"/>
  <c r="R5115" i="1"/>
  <c r="R5116" i="1"/>
  <c r="R5117" i="1"/>
  <c r="R5118" i="1"/>
  <c r="R5119" i="1"/>
  <c r="R5120" i="1"/>
  <c r="R5121" i="1"/>
  <c r="R5122" i="1"/>
  <c r="R5123" i="1"/>
  <c r="R5134" i="1"/>
  <c r="R5137" i="1"/>
  <c r="R5138" i="1"/>
  <c r="R5139" i="1"/>
  <c r="R5140" i="1"/>
  <c r="R5141" i="1"/>
  <c r="R5142" i="1"/>
  <c r="R5143" i="1"/>
  <c r="R5144" i="1"/>
  <c r="R5145" i="1"/>
  <c r="R5146" i="1"/>
  <c r="R5162" i="1"/>
  <c r="R5163" i="1"/>
  <c r="R5164" i="1"/>
  <c r="R5165" i="1"/>
  <c r="R5166" i="1"/>
  <c r="R5167" i="1"/>
  <c r="R5168" i="1"/>
  <c r="R5169" i="1"/>
  <c r="R5170" i="1"/>
  <c r="R5186" i="1"/>
  <c r="R5187" i="1"/>
  <c r="R5188" i="1"/>
  <c r="R5189" i="1"/>
  <c r="R5190" i="1"/>
  <c r="R5191" i="1"/>
  <c r="R5192" i="1"/>
  <c r="R5193" i="1"/>
  <c r="R5194" i="1"/>
  <c r="R5209" i="1"/>
  <c r="R5210" i="1"/>
  <c r="R5211" i="1"/>
  <c r="R5212" i="1"/>
  <c r="R5213" i="1"/>
  <c r="R5214" i="1"/>
  <c r="R5215" i="1"/>
  <c r="R5216" i="1"/>
  <c r="R5217" i="1"/>
  <c r="R5218" i="1"/>
  <c r="R5233" i="1"/>
  <c r="R5234" i="1"/>
  <c r="R5235" i="1"/>
  <c r="R5236" i="1"/>
  <c r="R5237" i="1"/>
  <c r="R5238" i="1"/>
  <c r="R5239" i="1"/>
  <c r="R5240" i="1"/>
  <c r="R5241" i="1"/>
  <c r="R5242" i="1"/>
  <c r="R5243" i="1"/>
  <c r="R5244" i="1"/>
  <c r="R5245" i="1"/>
  <c r="R5246" i="1"/>
  <c r="R5247" i="1"/>
  <c r="R5253" i="1"/>
  <c r="R5256" i="1"/>
  <c r="R5257" i="1"/>
  <c r="R5258" i="1"/>
  <c r="R5259" i="1"/>
  <c r="R5260" i="1"/>
  <c r="R5261" i="1"/>
  <c r="R5262" i="1"/>
  <c r="R5263" i="1"/>
  <c r="R5264" i="1"/>
  <c r="R5265" i="1"/>
  <c r="R5266" i="1"/>
  <c r="R5267" i="1"/>
  <c r="R5281" i="1"/>
  <c r="R5282" i="1"/>
  <c r="R5283" i="1"/>
  <c r="R5284" i="1"/>
  <c r="R5285" i="1"/>
  <c r="R5286" i="1"/>
  <c r="R5287" i="1"/>
  <c r="R5288" i="1"/>
  <c r="R5289" i="1"/>
  <c r="R5290" i="1"/>
  <c r="R5305" i="1"/>
  <c r="R5306" i="1"/>
  <c r="R5307" i="1"/>
  <c r="R5308" i="1"/>
  <c r="R5309" i="1"/>
  <c r="R5310" i="1"/>
  <c r="R5311" i="1"/>
  <c r="R5312" i="1"/>
  <c r="R5313" i="1"/>
  <c r="R5314" i="1"/>
  <c r="R5315" i="1"/>
  <c r="R5316" i="1"/>
  <c r="R5317" i="1"/>
  <c r="R5318" i="1"/>
  <c r="R5329" i="1"/>
  <c r="R5330" i="1"/>
  <c r="R5331" i="1"/>
  <c r="R5332" i="1"/>
  <c r="R5333" i="1"/>
  <c r="R5334" i="1"/>
  <c r="R5335" i="1"/>
  <c r="R5336" i="1"/>
  <c r="R5337" i="1"/>
  <c r="R5338" i="1"/>
  <c r="R5339" i="1"/>
  <c r="R5340" i="1"/>
  <c r="R5341" i="1"/>
  <c r="R5342" i="1"/>
  <c r="R5343" i="1"/>
  <c r="R5349" i="1"/>
  <c r="R5350" i="1"/>
  <c r="R5351" i="1"/>
  <c r="R5352" i="1"/>
  <c r="R5353" i="1"/>
  <c r="R5354" i="1"/>
  <c r="R5355" i="1"/>
  <c r="R5356" i="1"/>
  <c r="R5357" i="1"/>
  <c r="R5358" i="1"/>
  <c r="R5359" i="1"/>
  <c r="R5360" i="1"/>
  <c r="R5361" i="1"/>
  <c r="R5362" i="1"/>
  <c r="R5363" i="1"/>
  <c r="R5364" i="1"/>
  <c r="R5365" i="1"/>
  <c r="R5373" i="1"/>
  <c r="R5374" i="1"/>
  <c r="R5375" i="1"/>
  <c r="R5376" i="1"/>
  <c r="R5377" i="1"/>
  <c r="R5378" i="1"/>
  <c r="R5379" i="1"/>
  <c r="R5380" i="1"/>
  <c r="R5381" i="1"/>
  <c r="R5382" i="1"/>
  <c r="R5383" i="1"/>
  <c r="R5384" i="1"/>
  <c r="R5385" i="1"/>
  <c r="R5386" i="1"/>
  <c r="R5387" i="1"/>
  <c r="R5388" i="1"/>
  <c r="R5389" i="1"/>
  <c r="R5390" i="1"/>
  <c r="R5391" i="1"/>
  <c r="R5401" i="1"/>
  <c r="R5402" i="1"/>
  <c r="R5403" i="1"/>
  <c r="R5404" i="1"/>
  <c r="R5405" i="1"/>
  <c r="R5406" i="1"/>
  <c r="R5407" i="1"/>
  <c r="R5408" i="1"/>
  <c r="R5409" i="1"/>
  <c r="R5410" i="1"/>
  <c r="R5411" i="1"/>
  <c r="R5412" i="1"/>
  <c r="R5413" i="1"/>
  <c r="R5421" i="1"/>
  <c r="R5422" i="1"/>
  <c r="R5423" i="1"/>
  <c r="R5424" i="1"/>
  <c r="R5425" i="1"/>
  <c r="R5426" i="1"/>
  <c r="R5427" i="1"/>
  <c r="R5428" i="1"/>
  <c r="R5429" i="1"/>
  <c r="R5430" i="1"/>
  <c r="R5431" i="1"/>
  <c r="R5432" i="1"/>
  <c r="R5433" i="1"/>
  <c r="R5434" i="1"/>
  <c r="R5435" i="1"/>
  <c r="R5436" i="1"/>
  <c r="R5437" i="1"/>
  <c r="R5438" i="1"/>
  <c r="R5439" i="1"/>
  <c r="R5445" i="1"/>
  <c r="R5446" i="1"/>
  <c r="R5447" i="1"/>
  <c r="R5448" i="1"/>
  <c r="R5449" i="1"/>
  <c r="R5450" i="1"/>
  <c r="R5451" i="1"/>
  <c r="R5452" i="1"/>
  <c r="R5453" i="1"/>
  <c r="R5454" i="1"/>
  <c r="R5455" i="1"/>
  <c r="R5456" i="1"/>
  <c r="R5457" i="1"/>
  <c r="R5458" i="1"/>
  <c r="R5459" i="1"/>
  <c r="R5460" i="1"/>
  <c r="R5461" i="1"/>
  <c r="R5462" i="1"/>
  <c r="R5463" i="1"/>
  <c r="R5469" i="1"/>
  <c r="R5470" i="1"/>
  <c r="R5471" i="1"/>
  <c r="R5472" i="1"/>
  <c r="R5473" i="1"/>
  <c r="R5474" i="1"/>
  <c r="R5475" i="1"/>
  <c r="R5476" i="1"/>
  <c r="R5477" i="1"/>
  <c r="R5478" i="1"/>
  <c r="R5479" i="1"/>
  <c r="R5480" i="1"/>
  <c r="R5481" i="1"/>
  <c r="R5482" i="1"/>
  <c r="R5483" i="1"/>
  <c r="R5484" i="1"/>
  <c r="R5485" i="1"/>
  <c r="R5486" i="1"/>
  <c r="R5487" i="1"/>
  <c r="R5493" i="1"/>
  <c r="R5494" i="1"/>
  <c r="R5495" i="1"/>
  <c r="R5496" i="1"/>
  <c r="R5497" i="1"/>
  <c r="R5498" i="1"/>
  <c r="R5499" i="1"/>
  <c r="R5500" i="1"/>
  <c r="R5501" i="1"/>
  <c r="R5502" i="1"/>
  <c r="R5503" i="1"/>
  <c r="R5504" i="1"/>
  <c r="R5505" i="1"/>
  <c r="R5506" i="1"/>
  <c r="R5507" i="1"/>
  <c r="R5520" i="1"/>
  <c r="R5521" i="1"/>
  <c r="R5522" i="1"/>
  <c r="R5523" i="1"/>
  <c r="R5524" i="1"/>
  <c r="R5525" i="1"/>
  <c r="R5526" i="1"/>
  <c r="R5527" i="1"/>
  <c r="R5528" i="1"/>
  <c r="R5529" i="1"/>
  <c r="R5530" i="1"/>
  <c r="R5531" i="1"/>
  <c r="R5532" i="1"/>
  <c r="R5541" i="1"/>
  <c r="R5542" i="1"/>
  <c r="R5543" i="1"/>
  <c r="R5544" i="1"/>
  <c r="R5545" i="1"/>
  <c r="R5546" i="1"/>
  <c r="R5547" i="1"/>
  <c r="R5548" i="1"/>
  <c r="R5549" i="1"/>
  <c r="R5550" i="1"/>
  <c r="R5551" i="1"/>
  <c r="R5552" i="1"/>
  <c r="R5553" i="1"/>
  <c r="R5554" i="1"/>
  <c r="R5555" i="1"/>
  <c r="R5556" i="1"/>
  <c r="R5557" i="1"/>
  <c r="R5558" i="1"/>
  <c r="R5559" i="1"/>
  <c r="R5565" i="1"/>
  <c r="R5566" i="1"/>
  <c r="R5567" i="1"/>
  <c r="R5568" i="1"/>
  <c r="R5569" i="1"/>
  <c r="R5570" i="1"/>
  <c r="R5571" i="1"/>
  <c r="R5572" i="1"/>
  <c r="R5573" i="1"/>
  <c r="R5574" i="1"/>
  <c r="R5575" i="1"/>
  <c r="R5576" i="1"/>
  <c r="R5577" i="1"/>
  <c r="R5578" i="1"/>
  <c r="R5579" i="1"/>
  <c r="R5593" i="1"/>
  <c r="R5594" i="1"/>
  <c r="R5595" i="1"/>
  <c r="R5596" i="1"/>
  <c r="R5597" i="1"/>
  <c r="R5598" i="1"/>
  <c r="R5599" i="1"/>
  <c r="R5600" i="1"/>
  <c r="R5601" i="1"/>
  <c r="R5602" i="1"/>
  <c r="R5603" i="1"/>
  <c r="R5604" i="1"/>
  <c r="R5617" i="1"/>
  <c r="R5618" i="1"/>
  <c r="R5619" i="1"/>
  <c r="R5620" i="1"/>
  <c r="R5621" i="1"/>
  <c r="R5622" i="1"/>
  <c r="R5623" i="1"/>
  <c r="R5624" i="1"/>
  <c r="R5625" i="1"/>
  <c r="R5626" i="1"/>
  <c r="R5627" i="1"/>
  <c r="R5628" i="1"/>
  <c r="R5629" i="1"/>
  <c r="R5641" i="1"/>
  <c r="R5642" i="1"/>
  <c r="R5643" i="1"/>
  <c r="R5644" i="1"/>
  <c r="R5645" i="1"/>
  <c r="R5646" i="1"/>
  <c r="R5647" i="1"/>
  <c r="R5648" i="1"/>
  <c r="R5649" i="1"/>
  <c r="R5650" i="1"/>
  <c r="R5651" i="1"/>
  <c r="R5665" i="1"/>
  <c r="R5666" i="1"/>
  <c r="R5667" i="1"/>
  <c r="R5668" i="1"/>
  <c r="R5669" i="1"/>
  <c r="R5670" i="1"/>
  <c r="R5671" i="1"/>
  <c r="R5672" i="1"/>
  <c r="R5673" i="1"/>
  <c r="R5674" i="1"/>
  <c r="R5675" i="1"/>
  <c r="R5689" i="1"/>
  <c r="R5690" i="1"/>
  <c r="R5691" i="1"/>
  <c r="R5692" i="1"/>
  <c r="R5693" i="1"/>
  <c r="R5694" i="1"/>
  <c r="R5695" i="1"/>
  <c r="R5696" i="1"/>
  <c r="R5697" i="1"/>
  <c r="R5698" i="1"/>
  <c r="R5699" i="1"/>
  <c r="R5713" i="1"/>
  <c r="R5714" i="1"/>
  <c r="R5715" i="1"/>
  <c r="R5716" i="1"/>
  <c r="R5717" i="1"/>
  <c r="R5718" i="1"/>
  <c r="R5719" i="1"/>
  <c r="R5720" i="1"/>
  <c r="R5721" i="1"/>
  <c r="R5722" i="1"/>
  <c r="R5723" i="1"/>
  <c r="R5735" i="1"/>
  <c r="R5736" i="1"/>
  <c r="R5737" i="1"/>
  <c r="R5738" i="1"/>
  <c r="R5739" i="1"/>
  <c r="R5740" i="1"/>
  <c r="R5741" i="1"/>
  <c r="R5742" i="1"/>
  <c r="R5743" i="1"/>
  <c r="R5744" i="1"/>
  <c r="R5745" i="1"/>
  <c r="R5746" i="1"/>
  <c r="R5747" i="1"/>
  <c r="R5748" i="1"/>
  <c r="R5749" i="1"/>
  <c r="R5750" i="1"/>
  <c r="R5751" i="1"/>
  <c r="R5757" i="1"/>
  <c r="R5758" i="1"/>
  <c r="R5759" i="1"/>
  <c r="R5760" i="1"/>
  <c r="R5761" i="1"/>
  <c r="R5762" i="1"/>
  <c r="R5763" i="1"/>
  <c r="R5764" i="1"/>
  <c r="R5765" i="1"/>
  <c r="R5766" i="1"/>
  <c r="R5767" i="1"/>
  <c r="R5768" i="1"/>
  <c r="R5769" i="1"/>
  <c r="R5770" i="1"/>
  <c r="R5771" i="1"/>
  <c r="R5772" i="1"/>
  <c r="R5773" i="1"/>
  <c r="R5774" i="1"/>
  <c r="R5780" i="1"/>
  <c r="R5781" i="1"/>
  <c r="R5782" i="1"/>
  <c r="R5783" i="1"/>
  <c r="R5784" i="1"/>
  <c r="R5785" i="1"/>
  <c r="R5786" i="1"/>
  <c r="R5787" i="1"/>
  <c r="R5788" i="1"/>
  <c r="R5789" i="1"/>
  <c r="R5790" i="1"/>
  <c r="R5791" i="1"/>
  <c r="R5792" i="1"/>
  <c r="R5793" i="1"/>
  <c r="R5794" i="1"/>
  <c r="R5795" i="1"/>
  <c r="R5796" i="1"/>
  <c r="R5809" i="1"/>
  <c r="R5810" i="1"/>
  <c r="R5811" i="1"/>
  <c r="R5812" i="1"/>
  <c r="R5813" i="1"/>
  <c r="R5814" i="1"/>
  <c r="R5815" i="1"/>
  <c r="R5816" i="1"/>
  <c r="R5817" i="1"/>
  <c r="R5818" i="1"/>
  <c r="R5819" i="1"/>
  <c r="R5832" i="1"/>
  <c r="R5833" i="1"/>
  <c r="R5834" i="1"/>
  <c r="R5835" i="1"/>
  <c r="R5836" i="1"/>
  <c r="R5837" i="1"/>
  <c r="R5838" i="1"/>
  <c r="R5839" i="1"/>
  <c r="R5840" i="1"/>
  <c r="R5841" i="1"/>
  <c r="R5842" i="1"/>
  <c r="R5843" i="1"/>
  <c r="R5844" i="1"/>
  <c r="R5845" i="1"/>
  <c r="R5846" i="1"/>
  <c r="R5847" i="1"/>
  <c r="R5848" i="1"/>
  <c r="R5852" i="1"/>
  <c r="R5857" i="1"/>
  <c r="R5858" i="1"/>
  <c r="R5859" i="1"/>
  <c r="R5860" i="1"/>
  <c r="R5861" i="1"/>
  <c r="R5862" i="1"/>
  <c r="R5863" i="1"/>
  <c r="R5864" i="1"/>
  <c r="R5865" i="1"/>
  <c r="R5866" i="1"/>
  <c r="R5867" i="1"/>
  <c r="R5881" i="1"/>
  <c r="R5882" i="1"/>
  <c r="R5883" i="1"/>
  <c r="R5884" i="1"/>
  <c r="R5885" i="1"/>
  <c r="R5886" i="1"/>
  <c r="R5887" i="1"/>
  <c r="R5888" i="1"/>
  <c r="R5889" i="1"/>
  <c r="R5890" i="1"/>
  <c r="R5891" i="1"/>
  <c r="R5892" i="1"/>
  <c r="R5893" i="1"/>
  <c r="R5894" i="1"/>
  <c r="R5895" i="1"/>
  <c r="R5896" i="1"/>
  <c r="R5899" i="1"/>
  <c r="R5900" i="1"/>
  <c r="R5901" i="1"/>
  <c r="R5902" i="1"/>
  <c r="R5903" i="1"/>
  <c r="R5904" i="1"/>
  <c r="R5905" i="1"/>
  <c r="R5906" i="1"/>
  <c r="R5907" i="1"/>
  <c r="R5908" i="1"/>
  <c r="R5909" i="1"/>
  <c r="R5910" i="1"/>
  <c r="R5911" i="1"/>
  <c r="R5912" i="1"/>
  <c r="R5913" i="1"/>
  <c r="R5914" i="1"/>
  <c r="R5915" i="1"/>
  <c r="R5916" i="1"/>
  <c r="R5928" i="1"/>
  <c r="R5929" i="1"/>
  <c r="R5930" i="1"/>
  <c r="R5931" i="1"/>
  <c r="R5932" i="1"/>
  <c r="R5933" i="1"/>
  <c r="R5934" i="1"/>
  <c r="R5935" i="1"/>
  <c r="R5936" i="1"/>
  <c r="R5937" i="1"/>
  <c r="R5938" i="1"/>
  <c r="R5939" i="1"/>
  <c r="R5940" i="1"/>
  <c r="R5941" i="1"/>
  <c r="R5942" i="1"/>
  <c r="R5943" i="1"/>
  <c r="R5944" i="1"/>
  <c r="R5948" i="1"/>
  <c r="R5949" i="1"/>
  <c r="R5950" i="1"/>
  <c r="R5951" i="1"/>
  <c r="R5952" i="1"/>
  <c r="R5953" i="1"/>
  <c r="R5954" i="1"/>
  <c r="R5955" i="1"/>
  <c r="R5956" i="1"/>
  <c r="R5957" i="1"/>
  <c r="R5958" i="1"/>
  <c r="R5959" i="1"/>
  <c r="R5960" i="1"/>
  <c r="R5961" i="1"/>
  <c r="R5962" i="1"/>
  <c r="R5963" i="1"/>
  <c r="R5964" i="1"/>
  <c r="R5965" i="1"/>
  <c r="R5976" i="1"/>
  <c r="R5977" i="1"/>
  <c r="R5978" i="1"/>
  <c r="R5979" i="1"/>
  <c r="R5980" i="1"/>
  <c r="R5981" i="1"/>
  <c r="R5982" i="1"/>
  <c r="R5983" i="1"/>
  <c r="R5984" i="1"/>
  <c r="R5985" i="1"/>
  <c r="R5986" i="1"/>
  <c r="R5987" i="1"/>
  <c r="R5988" i="1"/>
  <c r="R5989" i="1"/>
  <c r="R5990" i="1"/>
  <c r="R5991" i="1"/>
  <c r="R5992" i="1"/>
  <c r="R5993" i="1"/>
  <c r="R5994" i="1"/>
  <c r="R5995" i="1"/>
  <c r="R5996" i="1"/>
  <c r="R5997" i="1"/>
  <c r="R5998" i="1"/>
  <c r="R5999" i="1"/>
  <c r="R6000" i="1"/>
  <c r="R6001" i="1"/>
  <c r="R6002" i="1"/>
  <c r="R6003" i="1"/>
  <c r="R6004" i="1"/>
  <c r="R6005" i="1"/>
  <c r="R6006" i="1"/>
  <c r="R6007" i="1"/>
  <c r="R6008" i="1"/>
  <c r="R6009" i="1"/>
  <c r="R6010" i="1"/>
  <c r="R6011" i="1"/>
  <c r="R6023" i="1"/>
  <c r="R6024" i="1"/>
  <c r="R6025" i="1"/>
  <c r="R6026" i="1"/>
  <c r="R6027" i="1"/>
  <c r="R6028" i="1"/>
  <c r="R6029" i="1"/>
  <c r="R6030" i="1"/>
  <c r="R6031" i="1"/>
  <c r="R6032" i="1"/>
  <c r="R6033" i="1"/>
  <c r="R6034" i="1"/>
  <c r="R6035" i="1"/>
  <c r="R6036" i="1"/>
  <c r="R6048" i="1"/>
  <c r="R6049" i="1"/>
  <c r="R6050" i="1"/>
  <c r="R6051" i="1"/>
  <c r="R6052" i="1"/>
  <c r="R6053" i="1"/>
  <c r="R6054" i="1"/>
  <c r="R6055" i="1"/>
  <c r="R6056" i="1"/>
  <c r="R6057" i="1"/>
  <c r="R6058" i="1"/>
  <c r="R6059" i="1"/>
  <c r="R6072" i="1"/>
  <c r="R6073" i="1"/>
  <c r="R6074" i="1"/>
  <c r="R6075" i="1"/>
  <c r="R6076" i="1"/>
  <c r="R6077" i="1"/>
  <c r="R6078" i="1"/>
  <c r="R6079" i="1"/>
  <c r="R6080" i="1"/>
  <c r="R6081" i="1"/>
  <c r="R6082" i="1"/>
  <c r="R6083" i="1"/>
  <c r="R6096" i="1"/>
  <c r="R6097" i="1"/>
  <c r="R6098" i="1"/>
  <c r="R6099" i="1"/>
  <c r="R6100" i="1"/>
  <c r="R6101" i="1"/>
  <c r="R6102" i="1"/>
  <c r="R6103" i="1"/>
  <c r="R6104" i="1"/>
  <c r="R6105" i="1"/>
  <c r="R6106" i="1"/>
  <c r="R6107" i="1"/>
  <c r="R6108" i="1"/>
  <c r="R6120" i="1"/>
  <c r="R6121" i="1"/>
  <c r="R6122" i="1"/>
  <c r="R6123" i="1"/>
  <c r="R6124" i="1"/>
  <c r="R6125" i="1"/>
  <c r="R6126" i="1"/>
  <c r="R6127" i="1"/>
  <c r="R6128" i="1"/>
  <c r="R6129" i="1"/>
  <c r="R6130" i="1"/>
  <c r="R6131" i="1"/>
  <c r="R6132" i="1"/>
  <c r="R6133" i="1"/>
  <c r="R6134" i="1"/>
  <c r="R6135" i="1"/>
  <c r="R6136" i="1"/>
  <c r="R6137" i="1"/>
  <c r="R6138" i="1"/>
  <c r="R6139" i="1"/>
  <c r="R6140" i="1"/>
  <c r="R6141" i="1"/>
  <c r="R6142" i="1"/>
  <c r="R6143" i="1"/>
  <c r="R6144" i="1"/>
  <c r="R6145" i="1"/>
  <c r="R6146" i="1"/>
  <c r="R6147" i="1"/>
  <c r="R6148" i="1"/>
  <c r="R6149" i="1"/>
  <c r="R6150" i="1"/>
  <c r="R6151" i="1"/>
  <c r="R6152" i="1"/>
  <c r="R6153" i="1"/>
  <c r="R6154" i="1"/>
  <c r="R6155" i="1"/>
  <c r="R6156" i="1"/>
  <c r="R6159" i="1"/>
  <c r="R6160" i="1"/>
  <c r="R6161" i="1"/>
  <c r="R6162" i="1"/>
  <c r="R6163" i="1"/>
  <c r="R6164" i="1"/>
  <c r="R6167" i="1"/>
  <c r="R6168" i="1"/>
  <c r="R6169" i="1"/>
  <c r="R6170" i="1"/>
  <c r="R6171" i="1"/>
  <c r="R6172" i="1"/>
  <c r="R6173" i="1"/>
  <c r="R6174" i="1"/>
  <c r="R6175" i="1"/>
  <c r="R6176" i="1"/>
  <c r="R6177" i="1"/>
  <c r="R6178" i="1"/>
  <c r="R6179" i="1"/>
  <c r="R6180" i="1"/>
  <c r="R6181" i="1"/>
  <c r="R6182" i="1"/>
  <c r="R6183" i="1"/>
  <c r="R6184" i="1"/>
  <c r="R6185" i="1"/>
  <c r="R6186" i="1"/>
  <c r="R6187" i="1"/>
  <c r="R6188" i="1"/>
  <c r="R6189" i="1"/>
  <c r="R6190" i="1"/>
  <c r="R6191" i="1"/>
  <c r="R6192" i="1"/>
  <c r="R6193" i="1"/>
  <c r="R6194" i="1"/>
  <c r="R6195" i="1"/>
  <c r="R6196" i="1"/>
  <c r="R6197" i="1"/>
  <c r="R6198" i="1"/>
  <c r="R6199" i="1"/>
  <c r="R6200" i="1"/>
  <c r="R6201" i="1"/>
  <c r="R6202" i="1"/>
  <c r="R6203" i="1"/>
  <c r="R6204" i="1"/>
  <c r="R6215" i="1"/>
  <c r="R6216" i="1"/>
  <c r="R6217" i="1"/>
  <c r="R6218" i="1"/>
  <c r="R6219" i="1"/>
  <c r="R6220" i="1"/>
  <c r="R6221" i="1"/>
  <c r="R6222" i="1"/>
  <c r="R6223" i="1"/>
  <c r="R6224" i="1"/>
  <c r="R6225" i="1"/>
  <c r="R6226" i="1"/>
  <c r="R6227" i="1"/>
  <c r="R6228" i="1"/>
  <c r="R6229" i="1"/>
  <c r="R6238" i="1"/>
  <c r="R6239" i="1"/>
  <c r="R6240" i="1"/>
  <c r="R6241" i="1"/>
  <c r="R6242" i="1"/>
  <c r="R6243" i="1"/>
  <c r="R6244" i="1"/>
  <c r="R6245" i="1"/>
  <c r="R6246" i="1"/>
  <c r="R6247" i="1"/>
  <c r="R6248" i="1"/>
  <c r="R6249" i="1"/>
  <c r="R6250" i="1"/>
  <c r="R6251" i="1"/>
  <c r="R6252" i="1"/>
  <c r="R6253" i="1"/>
  <c r="R6254" i="1"/>
  <c r="R6255" i="1"/>
  <c r="R6263" i="1"/>
  <c r="R6264" i="1"/>
  <c r="R6265" i="1"/>
  <c r="R6266" i="1"/>
  <c r="R6267" i="1"/>
  <c r="R6268" i="1"/>
  <c r="R6269" i="1"/>
  <c r="R6270" i="1"/>
  <c r="R6271" i="1"/>
  <c r="R6272" i="1"/>
  <c r="R6273" i="1"/>
  <c r="R6274" i="1"/>
  <c r="R6275" i="1"/>
  <c r="R6276" i="1"/>
  <c r="R6281" i="1"/>
  <c r="R6282" i="1"/>
  <c r="R6283" i="1"/>
  <c r="R6284" i="1"/>
  <c r="R6285" i="1"/>
  <c r="R6286" i="1"/>
  <c r="R6287" i="1"/>
  <c r="R6288" i="1"/>
  <c r="R6289" i="1"/>
  <c r="R6290" i="1"/>
  <c r="R6291" i="1"/>
  <c r="R6292" i="1"/>
  <c r="R6293" i="1"/>
  <c r="R6294" i="1"/>
  <c r="R6295" i="1"/>
  <c r="R6296" i="1"/>
  <c r="R6297" i="1"/>
  <c r="R6298" i="1"/>
  <c r="R6299" i="1"/>
  <c r="R6300" i="1"/>
  <c r="R6301" i="1"/>
  <c r="R6302" i="1"/>
  <c r="R6303" i="1"/>
  <c r="R6304" i="1"/>
  <c r="R6305" i="1"/>
  <c r="R6306" i="1"/>
  <c r="R6307" i="1"/>
  <c r="R6308" i="1"/>
  <c r="R6309" i="1"/>
  <c r="R6311" i="1"/>
  <c r="R6312" i="1"/>
  <c r="R6313" i="1"/>
  <c r="R6314" i="1"/>
  <c r="R6315" i="1"/>
  <c r="R6316" i="1"/>
  <c r="R6317" i="1"/>
  <c r="R6318" i="1"/>
  <c r="R6319" i="1"/>
  <c r="R6320" i="1"/>
  <c r="R6321" i="1"/>
  <c r="R6322" i="1"/>
  <c r="R6323" i="1"/>
  <c r="R6324" i="1"/>
  <c r="R6325" i="1"/>
  <c r="R6326" i="1"/>
  <c r="R6327" i="1"/>
  <c r="R6328" i="1"/>
  <c r="R6329" i="1"/>
  <c r="R6330" i="1"/>
  <c r="R6331" i="1"/>
  <c r="R6332" i="1"/>
  <c r="R6333" i="1"/>
  <c r="R6334" i="1"/>
  <c r="R6335" i="1"/>
  <c r="R6336" i="1"/>
  <c r="R6337" i="1"/>
  <c r="R6338" i="1"/>
  <c r="R6339" i="1"/>
  <c r="R6340" i="1"/>
  <c r="R6341" i="1"/>
  <c r="R6342" i="1"/>
  <c r="R6343" i="1"/>
  <c r="R6344" i="1"/>
  <c r="R6345" i="1"/>
  <c r="R6346" i="1"/>
  <c r="R6347" i="1"/>
  <c r="R6348" i="1"/>
  <c r="R6349" i="1"/>
  <c r="R6350" i="1"/>
  <c r="R6351" i="1"/>
  <c r="R6352" i="1"/>
  <c r="R6353" i="1"/>
  <c r="R6354" i="1"/>
  <c r="R6355" i="1"/>
  <c r="R6356" i="1"/>
  <c r="R6357" i="1"/>
  <c r="R6358" i="1"/>
  <c r="R6359" i="1"/>
  <c r="R6360" i="1"/>
  <c r="R6361" i="1"/>
  <c r="R6362" i="1"/>
  <c r="R6363" i="1"/>
  <c r="R6364" i="1"/>
  <c r="R6365" i="1"/>
  <c r="R6366" i="1"/>
  <c r="R6367" i="1"/>
  <c r="R6368" i="1"/>
  <c r="R6369" i="1"/>
  <c r="R6370" i="1"/>
  <c r="R6371" i="1"/>
  <c r="R6372" i="1"/>
  <c r="R6373" i="1"/>
  <c r="R6374" i="1"/>
  <c r="R6375" i="1"/>
  <c r="R6376" i="1"/>
  <c r="R6377" i="1"/>
  <c r="R6379" i="1"/>
  <c r="R6383" i="1"/>
  <c r="R6384" i="1"/>
  <c r="R6385" i="1"/>
  <c r="R6386" i="1"/>
  <c r="R6387" i="1"/>
  <c r="R6388" i="1"/>
  <c r="R6389" i="1"/>
  <c r="R6390" i="1"/>
  <c r="R6391" i="1"/>
  <c r="R6392" i="1"/>
  <c r="R6393" i="1"/>
  <c r="R6394" i="1"/>
  <c r="R6395" i="1"/>
  <c r="R6396" i="1"/>
  <c r="R6397" i="1"/>
  <c r="R6408" i="1"/>
  <c r="R6409" i="1"/>
  <c r="R6410" i="1"/>
  <c r="R6411" i="1"/>
  <c r="R6412" i="1"/>
  <c r="R6413" i="1"/>
  <c r="R6414" i="1"/>
  <c r="R6415" i="1"/>
  <c r="R6416" i="1"/>
  <c r="R6417" i="1"/>
  <c r="R6418" i="1"/>
  <c r="R6419" i="1"/>
  <c r="R6420" i="1"/>
  <c r="R6421" i="1"/>
  <c r="R6422" i="1"/>
  <c r="R6423" i="1"/>
  <c r="R6424" i="1"/>
  <c r="R6432" i="1"/>
  <c r="R6433" i="1"/>
  <c r="R6434" i="1"/>
  <c r="R6435" i="1"/>
  <c r="R6436" i="1"/>
  <c r="R6437" i="1"/>
  <c r="R6438" i="1"/>
  <c r="R6439" i="1"/>
  <c r="R6440" i="1"/>
  <c r="R6441" i="1"/>
  <c r="R6442" i="1"/>
  <c r="R6443" i="1"/>
  <c r="R6444" i="1"/>
  <c r="R6445" i="1"/>
  <c r="R6446" i="1"/>
  <c r="R6447" i="1"/>
  <c r="R6448" i="1"/>
  <c r="R6449" i="1"/>
  <c r="R6450" i="1"/>
  <c r="R6451" i="1"/>
  <c r="R6452" i="1"/>
  <c r="R6453" i="1"/>
  <c r="R6454" i="1"/>
  <c r="R6455" i="1"/>
  <c r="R6456" i="1"/>
  <c r="R6457" i="1"/>
  <c r="R6458" i="1"/>
  <c r="R6459" i="1"/>
  <c r="R6460" i="1"/>
  <c r="R6461" i="1"/>
  <c r="R6462" i="1"/>
  <c r="R6463" i="1"/>
  <c r="R6464" i="1"/>
  <c r="R6465" i="1"/>
  <c r="R6466" i="1"/>
  <c r="R6467" i="1"/>
  <c r="R6468" i="1"/>
  <c r="R6469" i="1"/>
  <c r="R6470" i="1"/>
  <c r="R6472" i="1"/>
  <c r="R6474" i="1"/>
  <c r="R6476" i="1"/>
  <c r="R6477" i="1"/>
  <c r="R6478" i="1"/>
  <c r="R6479" i="1"/>
  <c r="R6480" i="1"/>
  <c r="R6481" i="1"/>
  <c r="R6482" i="1"/>
  <c r="R6483" i="1"/>
  <c r="R6484" i="1"/>
  <c r="R6485" i="1"/>
  <c r="R6486" i="1"/>
  <c r="R6487" i="1"/>
  <c r="R6488" i="1"/>
  <c r="R6489" i="1"/>
  <c r="R6490" i="1"/>
  <c r="R6491" i="1"/>
  <c r="R6492" i="1"/>
  <c r="R6493" i="1"/>
  <c r="R6494" i="1"/>
  <c r="R6495" i="1"/>
  <c r="R6496" i="1"/>
  <c r="R6497" i="1"/>
  <c r="R6503" i="1"/>
  <c r="R6504" i="1"/>
  <c r="R6505" i="1"/>
  <c r="R6506" i="1"/>
  <c r="R6507" i="1"/>
  <c r="R6508" i="1"/>
  <c r="R6509" i="1"/>
  <c r="R6510" i="1"/>
  <c r="R6511" i="1"/>
  <c r="R6512" i="1"/>
  <c r="R6513" i="1"/>
  <c r="R6514" i="1"/>
  <c r="R6515" i="1"/>
  <c r="R6516" i="1"/>
  <c r="R6528" i="1"/>
  <c r="R6529" i="1"/>
  <c r="R6530" i="1"/>
  <c r="R6531" i="1"/>
  <c r="R6532" i="1"/>
  <c r="R6533" i="1"/>
  <c r="R6534" i="1"/>
  <c r="R6535" i="1"/>
  <c r="R6536" i="1"/>
  <c r="R6537" i="1"/>
  <c r="R6538" i="1"/>
  <c r="R6539" i="1"/>
  <c r="R6540" i="1"/>
  <c r="R6541" i="1"/>
  <c r="R6542" i="1"/>
  <c r="R6543" i="1"/>
  <c r="R6544" i="1"/>
  <c r="R6545" i="1"/>
  <c r="R6546" i="1"/>
  <c r="R6547" i="1"/>
  <c r="R6551" i="1"/>
  <c r="R6552" i="1"/>
  <c r="R6553" i="1"/>
  <c r="R6554" i="1"/>
  <c r="R6555" i="1"/>
  <c r="R6556" i="1"/>
  <c r="R6557" i="1"/>
  <c r="R6558" i="1"/>
  <c r="R6559" i="1"/>
  <c r="R6560" i="1"/>
  <c r="R6561" i="1"/>
  <c r="R6562" i="1"/>
  <c r="R6563" i="1"/>
  <c r="R6564" i="1"/>
  <c r="R6565" i="1"/>
  <c r="R6566" i="1"/>
  <c r="R6567" i="1"/>
  <c r="R6569" i="1"/>
  <c r="R6570" i="1"/>
  <c r="R6571" i="1"/>
  <c r="R6572" i="1"/>
  <c r="R6573" i="1"/>
  <c r="R6574" i="1"/>
  <c r="R6575" i="1"/>
  <c r="R6576" i="1"/>
  <c r="R6577" i="1"/>
  <c r="R6578" i="1"/>
  <c r="R6579" i="1"/>
  <c r="R6580" i="1"/>
  <c r="R6581" i="1"/>
  <c r="R6582" i="1"/>
  <c r="R6583" i="1"/>
  <c r="R6584" i="1"/>
  <c r="R6585" i="1"/>
  <c r="R6586" i="1"/>
  <c r="R6587" i="1"/>
  <c r="R6588" i="1"/>
  <c r="R6589" i="1"/>
  <c r="R6590" i="1"/>
  <c r="R6591" i="1"/>
  <c r="R6592" i="1"/>
  <c r="R6593" i="1"/>
  <c r="R6594" i="1"/>
  <c r="R6599" i="1"/>
  <c r="R6600" i="1"/>
  <c r="R6601" i="1"/>
  <c r="R6602" i="1"/>
  <c r="R6603" i="1"/>
  <c r="R6604" i="1"/>
  <c r="R6605" i="1"/>
  <c r="R6606" i="1"/>
  <c r="R6607" i="1"/>
  <c r="R6608" i="1"/>
  <c r="R6609" i="1"/>
  <c r="R6610" i="1"/>
  <c r="R6611" i="1"/>
  <c r="R6612" i="1"/>
  <c r="R6613" i="1"/>
  <c r="R6614" i="1"/>
  <c r="R6623" i="1"/>
  <c r="R6624" i="1"/>
  <c r="R6625" i="1"/>
  <c r="R6626" i="1"/>
  <c r="R6627" i="1"/>
  <c r="R6628" i="1"/>
  <c r="R6629" i="1"/>
  <c r="R6630" i="1"/>
  <c r="R6631" i="1"/>
  <c r="R6632" i="1"/>
  <c r="R6633" i="1"/>
  <c r="R6634" i="1"/>
  <c r="R6635" i="1"/>
  <c r="R6636" i="1"/>
  <c r="R6641" i="1"/>
  <c r="R6642" i="1"/>
  <c r="R6643" i="1"/>
  <c r="R6644" i="1"/>
  <c r="R6645" i="1"/>
  <c r="R6647" i="1"/>
  <c r="R6648" i="1"/>
  <c r="R6649" i="1"/>
  <c r="R6650" i="1"/>
  <c r="R6651" i="1"/>
  <c r="R6652" i="1"/>
  <c r="R6653" i="1"/>
  <c r="R6654" i="1"/>
  <c r="R6655" i="1"/>
  <c r="R6656" i="1"/>
  <c r="R6657" i="1"/>
  <c r="R6658" i="1"/>
  <c r="R6659" i="1"/>
  <c r="R6660" i="1"/>
  <c r="R6670" i="1"/>
  <c r="R6671" i="1"/>
  <c r="R6672" i="1"/>
  <c r="R6673" i="1"/>
  <c r="R6674" i="1"/>
  <c r="R6675" i="1"/>
  <c r="R6676" i="1"/>
  <c r="R6677" i="1"/>
  <c r="R6678" i="1"/>
  <c r="R6679" i="1"/>
  <c r="R6680" i="1"/>
  <c r="R6681" i="1"/>
  <c r="R6682" i="1"/>
  <c r="R6683" i="1"/>
  <c r="R6684" i="1"/>
  <c r="R6685" i="1"/>
  <c r="R6686" i="1"/>
  <c r="R6687" i="1"/>
  <c r="R6688" i="1"/>
  <c r="R6695" i="1"/>
  <c r="R6696" i="1"/>
  <c r="R6697" i="1"/>
  <c r="R6698" i="1"/>
  <c r="R6699" i="1"/>
  <c r="R6700" i="1"/>
  <c r="R6701" i="1"/>
  <c r="R6702" i="1"/>
  <c r="R6703" i="1"/>
  <c r="R6704" i="1"/>
  <c r="R6705" i="1"/>
  <c r="R6706" i="1"/>
  <c r="R6707" i="1"/>
  <c r="R6708" i="1"/>
  <c r="R6710" i="1"/>
  <c r="R6711" i="1"/>
  <c r="R6717" i="1"/>
  <c r="R6718" i="1"/>
  <c r="R6719" i="1"/>
  <c r="R6720" i="1"/>
  <c r="R6721" i="1"/>
  <c r="R6722" i="1"/>
  <c r="R6723" i="1"/>
  <c r="R6724" i="1"/>
  <c r="R6725" i="1"/>
  <c r="R6726" i="1"/>
  <c r="R6727" i="1"/>
  <c r="R6728" i="1"/>
  <c r="R6729" i="1"/>
  <c r="R6730" i="1"/>
  <c r="R6731" i="1"/>
  <c r="R6732" i="1"/>
  <c r="R6736" i="1"/>
  <c r="R6737" i="1"/>
  <c r="R6738" i="1"/>
  <c r="R6739" i="1"/>
  <c r="R6742" i="1"/>
  <c r="R6743" i="1"/>
  <c r="R6744" i="1"/>
  <c r="R6745" i="1"/>
  <c r="R6746" i="1"/>
  <c r="R6747" i="1"/>
  <c r="R6748" i="1"/>
  <c r="R6749" i="1"/>
  <c r="R6750" i="1"/>
  <c r="R6751" i="1"/>
  <c r="R6752" i="1"/>
  <c r="R6753" i="1"/>
  <c r="R6754" i="1"/>
  <c r="R6755" i="1"/>
  <c r="R6756" i="1"/>
  <c r="R6757" i="1"/>
  <c r="R6767" i="1"/>
  <c r="R6768" i="1"/>
  <c r="R6769" i="1"/>
  <c r="R6770" i="1"/>
  <c r="R6771" i="1"/>
  <c r="R6772" i="1"/>
  <c r="R6773" i="1"/>
  <c r="R6774" i="1"/>
  <c r="R6775" i="1"/>
  <c r="R6776" i="1"/>
  <c r="R6777" i="1"/>
  <c r="R6778" i="1"/>
  <c r="R6779" i="1"/>
  <c r="R6780" i="1"/>
  <c r="R6781" i="1"/>
  <c r="R6782" i="1"/>
  <c r="R6783" i="1"/>
  <c r="R6784" i="1"/>
  <c r="R6785" i="1"/>
  <c r="R6786" i="1"/>
  <c r="R6787" i="1"/>
  <c r="R6788" i="1"/>
  <c r="R6789" i="1"/>
  <c r="R6790" i="1"/>
  <c r="R6791" i="1"/>
  <c r="R6792" i="1"/>
  <c r="R6793" i="1"/>
  <c r="R6794" i="1"/>
  <c r="R6795" i="1"/>
  <c r="R6796" i="1"/>
  <c r="R6797" i="1"/>
  <c r="R6798" i="1"/>
  <c r="R6799" i="1"/>
  <c r="R6800" i="1"/>
  <c r="R6801" i="1"/>
  <c r="R6802" i="1"/>
  <c r="R6803" i="1"/>
  <c r="R6804" i="1"/>
  <c r="R6805" i="1"/>
  <c r="R6815" i="1"/>
  <c r="R6816" i="1"/>
  <c r="R6817" i="1"/>
  <c r="R6818" i="1"/>
  <c r="R6819" i="1"/>
  <c r="R6820" i="1"/>
  <c r="R6821" i="1"/>
  <c r="R6822" i="1"/>
  <c r="R6823" i="1"/>
  <c r="R6824" i="1"/>
  <c r="R6825" i="1"/>
  <c r="R6826" i="1"/>
  <c r="R6827" i="1"/>
  <c r="R6828" i="1"/>
  <c r="R6832" i="1"/>
  <c r="R6833" i="1"/>
  <c r="R6834" i="1"/>
  <c r="R6835" i="1"/>
  <c r="R6836" i="1"/>
  <c r="R6837" i="1"/>
  <c r="R6838" i="1"/>
  <c r="R6839" i="1"/>
  <c r="R6840" i="1"/>
  <c r="R6841" i="1"/>
  <c r="R6842" i="1"/>
  <c r="R6843" i="1"/>
  <c r="R6844" i="1"/>
  <c r="R6845" i="1"/>
  <c r="R6846" i="1"/>
  <c r="R6847" i="1"/>
  <c r="R6848" i="1"/>
  <c r="R6849" i="1"/>
  <c r="R6850" i="1"/>
  <c r="R6851" i="1"/>
  <c r="R6852" i="1"/>
  <c r="R6853" i="1"/>
  <c r="R6855" i="1"/>
  <c r="R6856" i="1"/>
  <c r="R6857" i="1"/>
  <c r="R6858" i="1"/>
  <c r="R6859" i="1"/>
  <c r="R6860" i="1"/>
  <c r="R6861" i="1"/>
  <c r="R6862" i="1"/>
  <c r="R6863" i="1"/>
  <c r="R6864" i="1"/>
  <c r="R6865" i="1"/>
  <c r="R6866" i="1"/>
  <c r="R6867" i="1"/>
  <c r="R6868" i="1"/>
  <c r="R6869" i="1"/>
  <c r="R6870" i="1"/>
  <c r="R6871" i="1"/>
  <c r="R6872" i="1"/>
  <c r="R6873" i="1"/>
  <c r="R6874" i="1"/>
  <c r="R6875" i="1"/>
  <c r="R6876" i="1"/>
  <c r="R6877" i="1"/>
  <c r="R6878" i="1"/>
  <c r="R6879" i="1"/>
  <c r="R6880" i="1"/>
  <c r="R6881" i="1"/>
  <c r="R6882" i="1"/>
  <c r="R6883" i="1"/>
  <c r="R6884" i="1"/>
  <c r="R6885" i="1"/>
  <c r="R6886" i="1"/>
  <c r="R6887" i="1"/>
  <c r="R6888" i="1"/>
  <c r="R6889" i="1"/>
  <c r="R6890" i="1"/>
  <c r="R6891" i="1"/>
  <c r="R6892" i="1"/>
  <c r="R6893" i="1"/>
  <c r="R6894" i="1"/>
  <c r="R6895" i="1"/>
  <c r="R6896" i="1"/>
  <c r="R6897" i="1"/>
  <c r="R6898" i="1"/>
  <c r="R6899" i="1"/>
  <c r="R6900" i="1"/>
  <c r="R6901" i="1"/>
  <c r="R6902" i="1"/>
  <c r="R6903" i="1"/>
  <c r="R6904" i="1"/>
  <c r="R6905" i="1"/>
  <c r="R6906" i="1"/>
  <c r="R6907" i="1"/>
  <c r="R6908" i="1"/>
  <c r="R6909" i="1"/>
  <c r="R6910" i="1"/>
  <c r="R6911" i="1"/>
  <c r="R6912" i="1"/>
  <c r="R6913" i="1"/>
  <c r="R6914" i="1"/>
  <c r="R6915" i="1"/>
  <c r="R6916" i="1"/>
  <c r="R6917" i="1"/>
  <c r="R6918" i="1"/>
  <c r="R6919" i="1"/>
  <c r="R6920" i="1"/>
  <c r="R6921" i="1"/>
  <c r="R6922" i="1"/>
  <c r="R6923" i="1"/>
  <c r="R6924" i="1"/>
  <c r="R6925" i="1"/>
  <c r="R6926" i="1"/>
  <c r="R6927" i="1"/>
  <c r="R6928" i="1"/>
  <c r="R6929" i="1"/>
  <c r="R6930" i="1"/>
  <c r="R6931" i="1"/>
  <c r="R6932" i="1"/>
  <c r="R6933" i="1"/>
  <c r="R6934" i="1"/>
  <c r="R6935" i="1"/>
  <c r="R6936" i="1"/>
  <c r="R6937" i="1"/>
  <c r="R6938" i="1"/>
  <c r="R6939" i="1"/>
  <c r="R6940" i="1"/>
  <c r="R6941" i="1"/>
  <c r="R6942" i="1"/>
  <c r="R6943" i="1"/>
  <c r="R6944" i="1"/>
  <c r="R6945" i="1"/>
  <c r="R6946" i="1"/>
  <c r="R6947" i="1"/>
  <c r="R6948" i="1"/>
  <c r="R6949" i="1"/>
  <c r="R6950" i="1"/>
  <c r="R6951" i="1"/>
  <c r="R6952" i="1"/>
  <c r="R6953" i="1"/>
  <c r="R6954" i="1"/>
  <c r="R6955" i="1"/>
  <c r="R6956" i="1"/>
  <c r="R6957" i="1"/>
  <c r="R6958" i="1"/>
  <c r="R6959" i="1"/>
  <c r="R6960" i="1"/>
  <c r="R6961" i="1"/>
  <c r="R6962" i="1"/>
  <c r="R6963" i="1"/>
  <c r="R6964" i="1"/>
  <c r="R6965" i="1"/>
  <c r="R6966" i="1"/>
  <c r="R6967" i="1"/>
  <c r="R6968" i="1"/>
  <c r="R6969" i="1"/>
  <c r="R6970" i="1"/>
  <c r="R6971" i="1"/>
  <c r="R6972" i="1"/>
  <c r="R6973" i="1"/>
  <c r="R6982" i="1"/>
  <c r="R6983" i="1"/>
  <c r="R6984" i="1"/>
  <c r="R6985" i="1"/>
  <c r="R6986" i="1"/>
  <c r="R6987" i="1"/>
  <c r="R6988" i="1"/>
  <c r="R6989" i="1"/>
  <c r="R6990" i="1"/>
  <c r="R6991" i="1"/>
  <c r="R6992" i="1"/>
  <c r="R6993" i="1"/>
  <c r="R6994" i="1"/>
  <c r="R6995" i="1"/>
  <c r="R6996" i="1"/>
  <c r="R6997" i="1"/>
  <c r="R7000" i="1"/>
  <c r="R7001" i="1"/>
  <c r="R7002" i="1"/>
  <c r="R7003" i="1"/>
  <c r="R7004" i="1"/>
  <c r="R7005" i="1"/>
  <c r="R7006" i="1"/>
  <c r="R7007" i="1"/>
  <c r="R7008" i="1"/>
  <c r="R7009" i="1"/>
  <c r="R7010" i="1"/>
  <c r="R7011" i="1"/>
  <c r="R7012" i="1"/>
  <c r="R7013" i="1"/>
  <c r="R7014" i="1"/>
  <c r="R7015" i="1"/>
  <c r="R7016" i="1"/>
  <c r="R7017" i="1"/>
  <c r="R7018" i="1"/>
  <c r="R7019" i="1"/>
  <c r="R7020" i="1"/>
  <c r="R7021" i="1"/>
  <c r="R7022" i="1"/>
  <c r="R7023" i="1"/>
  <c r="R7024" i="1"/>
  <c r="R7025" i="1"/>
  <c r="R7026" i="1"/>
  <c r="R7027" i="1"/>
  <c r="R7030" i="1"/>
  <c r="R7031" i="1"/>
  <c r="R7032" i="1"/>
  <c r="R7033" i="1"/>
  <c r="R7034" i="1"/>
  <c r="R7035" i="1"/>
  <c r="R7036" i="1"/>
  <c r="R7037" i="1"/>
  <c r="R7038" i="1"/>
  <c r="R7039" i="1"/>
  <c r="R7040" i="1"/>
  <c r="R7041" i="1"/>
  <c r="R7042" i="1"/>
  <c r="R7043" i="1"/>
  <c r="R7044" i="1"/>
  <c r="R7045" i="1"/>
  <c r="R7046" i="1"/>
  <c r="R7047" i="1"/>
  <c r="R7048" i="1"/>
  <c r="R7049" i="1"/>
  <c r="R7050" i="1"/>
  <c r="R7054" i="1"/>
  <c r="R7055" i="1"/>
  <c r="R7056" i="1"/>
  <c r="R7057" i="1"/>
  <c r="R7058" i="1"/>
  <c r="R7059" i="1"/>
  <c r="R7060" i="1"/>
  <c r="R7061" i="1"/>
  <c r="R7062" i="1"/>
  <c r="R7063" i="1"/>
  <c r="R7064" i="1"/>
  <c r="R7065" i="1"/>
  <c r="R7066" i="1"/>
  <c r="R7067" i="1"/>
  <c r="R7068" i="1"/>
  <c r="R7069" i="1"/>
  <c r="R7070" i="1"/>
  <c r="R7078" i="1"/>
  <c r="R7079" i="1"/>
  <c r="R7080" i="1"/>
  <c r="R7081" i="1"/>
  <c r="R7082" i="1"/>
  <c r="R7083" i="1"/>
  <c r="R7084" i="1"/>
  <c r="R7085" i="1"/>
  <c r="R7086" i="1"/>
  <c r="R7087" i="1"/>
  <c r="R7088" i="1"/>
  <c r="R7089" i="1"/>
  <c r="R7090" i="1"/>
  <c r="R7091" i="1"/>
  <c r="R7092" i="1"/>
  <c r="R7093" i="1"/>
  <c r="R7102" i="1"/>
  <c r="R7103" i="1"/>
  <c r="R7104" i="1"/>
  <c r="R7105" i="1"/>
  <c r="R7106" i="1"/>
  <c r="R7107" i="1"/>
  <c r="R7108" i="1"/>
  <c r="R7109" i="1"/>
  <c r="R7110" i="1"/>
  <c r="R7111" i="1"/>
  <c r="R7112" i="1"/>
  <c r="R7113" i="1"/>
  <c r="R7114" i="1"/>
  <c r="R7115" i="1"/>
  <c r="R7116" i="1"/>
  <c r="R7117" i="1"/>
  <c r="R7118" i="1"/>
  <c r="R7122" i="1"/>
  <c r="R7123" i="1"/>
  <c r="R7124" i="1"/>
  <c r="R7125" i="1"/>
  <c r="R7126" i="1"/>
  <c r="R7127" i="1"/>
  <c r="R7128" i="1"/>
  <c r="R7129" i="1"/>
  <c r="R7130" i="1"/>
  <c r="R7131" i="1"/>
  <c r="R7132" i="1"/>
  <c r="R7133" i="1"/>
  <c r="R7134" i="1"/>
  <c r="R7135" i="1"/>
  <c r="R7136" i="1"/>
  <c r="R7137" i="1"/>
  <c r="R7138" i="1"/>
  <c r="R7139" i="1"/>
  <c r="R7140" i="1"/>
  <c r="R7141" i="1"/>
  <c r="R7150" i="1"/>
  <c r="R7151" i="1"/>
  <c r="R7152" i="1"/>
  <c r="R7153" i="1"/>
  <c r="R7154" i="1"/>
  <c r="R7155" i="1"/>
  <c r="R7156" i="1"/>
  <c r="R7157" i="1"/>
  <c r="R7158" i="1"/>
  <c r="R7159" i="1"/>
  <c r="R7160" i="1"/>
  <c r="R7161" i="1"/>
  <c r="R7162" i="1"/>
  <c r="R7163" i="1"/>
  <c r="R7164" i="1"/>
  <c r="R7165" i="1"/>
  <c r="R7174" i="1"/>
  <c r="R7175" i="1"/>
  <c r="R7176" i="1"/>
  <c r="R7177" i="1"/>
  <c r="R7178" i="1"/>
  <c r="R7179" i="1"/>
  <c r="R7180" i="1"/>
  <c r="R7181" i="1"/>
  <c r="R7182" i="1"/>
  <c r="R7183" i="1"/>
  <c r="R7184" i="1"/>
  <c r="R7185" i="1"/>
  <c r="R7186" i="1"/>
  <c r="R7187" i="1"/>
  <c r="R7188" i="1"/>
  <c r="R7189" i="1"/>
  <c r="R7191" i="1"/>
  <c r="R7192" i="1"/>
  <c r="R7193" i="1"/>
  <c r="R7194" i="1"/>
  <c r="R7195" i="1"/>
  <c r="R7196" i="1"/>
  <c r="R7197" i="1"/>
  <c r="R7198" i="1"/>
  <c r="R7199" i="1"/>
  <c r="R7200" i="1"/>
  <c r="R7201" i="1"/>
  <c r="R7202" i="1"/>
  <c r="R7203" i="1"/>
  <c r="R7204" i="1"/>
  <c r="R7205" i="1"/>
  <c r="R7206" i="1"/>
  <c r="R7207" i="1"/>
  <c r="R7208" i="1"/>
  <c r="R7209" i="1"/>
  <c r="R7210" i="1"/>
  <c r="R7211" i="1"/>
  <c r="R7212" i="1"/>
  <c r="R7213" i="1"/>
  <c r="R7214" i="1"/>
  <c r="R7222" i="1"/>
  <c r="R7223" i="1"/>
  <c r="R7224" i="1"/>
  <c r="R7225" i="1"/>
  <c r="R7226" i="1"/>
  <c r="R7227" i="1"/>
  <c r="R7228" i="1"/>
  <c r="R7229" i="1"/>
  <c r="R7230" i="1"/>
  <c r="R7231" i="1"/>
  <c r="R7232" i="1"/>
  <c r="R7233" i="1"/>
  <c r="R7234" i="1"/>
  <c r="R7235" i="1"/>
  <c r="R7236" i="1"/>
  <c r="R7237" i="1"/>
  <c r="R7246" i="1"/>
  <c r="R7247" i="1"/>
  <c r="R7248" i="1"/>
  <c r="R7249" i="1"/>
  <c r="R7250" i="1"/>
  <c r="R7251" i="1"/>
  <c r="R7252" i="1"/>
  <c r="R7253" i="1"/>
  <c r="R7254" i="1"/>
  <c r="R7255" i="1"/>
  <c r="R7256" i="1"/>
  <c r="R7257" i="1"/>
  <c r="R7258" i="1"/>
  <c r="R7259" i="1"/>
  <c r="R7260" i="1"/>
  <c r="R7261" i="1"/>
  <c r="R7262" i="1"/>
  <c r="R7265" i="1"/>
  <c r="R7266" i="1"/>
  <c r="R7267" i="1"/>
  <c r="R7269" i="1"/>
  <c r="R7270" i="1"/>
  <c r="R7271" i="1"/>
  <c r="R7272" i="1"/>
  <c r="R7273" i="1"/>
  <c r="R7274" i="1"/>
  <c r="R7275" i="1"/>
  <c r="R7276" i="1"/>
  <c r="R7277" i="1"/>
  <c r="R7278" i="1"/>
  <c r="R7279" i="1"/>
  <c r="R7280" i="1"/>
  <c r="R7281" i="1"/>
  <c r="R7282" i="1"/>
  <c r="R7283" i="1"/>
  <c r="R7284" i="1"/>
  <c r="R7285" i="1"/>
  <c r="R7294" i="1"/>
  <c r="R7295" i="1"/>
  <c r="R7296" i="1"/>
  <c r="R7297" i="1"/>
  <c r="R7298" i="1"/>
  <c r="R7299" i="1"/>
  <c r="R7300" i="1"/>
  <c r="R7301" i="1"/>
  <c r="R7302" i="1"/>
  <c r="R7303" i="1"/>
  <c r="R7304" i="1"/>
  <c r="R7305" i="1"/>
  <c r="R7306" i="1"/>
  <c r="R7307" i="1"/>
  <c r="R7308" i="1"/>
  <c r="R7309" i="1"/>
  <c r="R7318" i="1"/>
  <c r="R7319" i="1"/>
  <c r="R7320" i="1"/>
  <c r="R7321" i="1"/>
  <c r="R7322" i="1"/>
  <c r="R7323" i="1"/>
  <c r="R7324" i="1"/>
  <c r="R7325" i="1"/>
  <c r="R7326" i="1"/>
  <c r="R7327" i="1"/>
  <c r="R7328" i="1"/>
  <c r="R7329" i="1"/>
  <c r="R7330" i="1"/>
  <c r="R7331" i="1"/>
  <c r="R7332" i="1"/>
  <c r="R7333" i="1"/>
  <c r="R7334" i="1"/>
  <c r="R7341" i="1"/>
  <c r="R7342" i="1"/>
  <c r="R7343" i="1"/>
  <c r="R7344" i="1"/>
  <c r="R7345" i="1"/>
  <c r="R7346" i="1"/>
  <c r="R7347" i="1"/>
  <c r="R7348" i="1"/>
  <c r="R7349" i="1"/>
  <c r="R7350" i="1"/>
  <c r="R7351" i="1"/>
  <c r="R7352" i="1"/>
  <c r="R7353" i="1"/>
  <c r="R7354" i="1"/>
  <c r="R7355" i="1"/>
  <c r="R7356" i="1"/>
  <c r="R7357" i="1"/>
  <c r="R7366" i="1"/>
  <c r="R7367" i="1"/>
  <c r="R7368" i="1"/>
  <c r="R7369" i="1"/>
  <c r="R7370" i="1"/>
  <c r="R7371" i="1"/>
  <c r="R7372" i="1"/>
  <c r="R7373" i="1"/>
  <c r="R7374" i="1"/>
  <c r="R7375" i="1"/>
  <c r="R7376" i="1"/>
  <c r="R7377" i="1"/>
  <c r="R7378" i="1"/>
  <c r="R7379" i="1"/>
  <c r="R7380" i="1"/>
  <c r="R7381" i="1"/>
  <c r="R7390" i="1"/>
  <c r="R7391" i="1"/>
  <c r="R7392" i="1"/>
  <c r="R7393" i="1"/>
  <c r="R7394" i="1"/>
  <c r="R7395" i="1"/>
  <c r="R7396" i="1"/>
  <c r="R7397" i="1"/>
  <c r="R7398" i="1"/>
  <c r="R7399" i="1"/>
  <c r="R7400" i="1"/>
  <c r="R7401" i="1"/>
  <c r="R7402" i="1"/>
  <c r="R7403" i="1"/>
  <c r="R7404" i="1"/>
  <c r="R7405" i="1"/>
  <c r="R7406" i="1"/>
  <c r="R7407" i="1"/>
  <c r="R7408" i="1"/>
  <c r="R7409" i="1"/>
  <c r="R7414" i="1"/>
  <c r="R7415" i="1"/>
  <c r="R7416" i="1"/>
  <c r="R7417" i="1"/>
  <c r="R7418" i="1"/>
  <c r="R7419" i="1"/>
  <c r="R7420" i="1"/>
  <c r="R7421" i="1"/>
  <c r="R7422" i="1"/>
  <c r="R7423" i="1"/>
  <c r="R7424" i="1"/>
  <c r="R7425" i="1"/>
  <c r="R7426" i="1"/>
  <c r="R7427" i="1"/>
  <c r="R7428" i="1"/>
  <c r="R7429" i="1"/>
  <c r="R7435" i="1"/>
  <c r="R7436" i="1"/>
  <c r="R7437" i="1"/>
  <c r="R7438" i="1"/>
  <c r="R7439" i="1"/>
  <c r="R7440" i="1"/>
  <c r="R7441" i="1"/>
  <c r="R7442" i="1"/>
  <c r="R7443" i="1"/>
  <c r="R7444" i="1"/>
  <c r="R7445" i="1"/>
  <c r="R7446" i="1"/>
  <c r="R7447" i="1"/>
  <c r="R7448" i="1"/>
  <c r="R7449" i="1"/>
  <c r="R7450" i="1"/>
  <c r="R7451" i="1"/>
  <c r="R7452" i="1"/>
  <c r="R7453" i="1"/>
  <c r="R7454" i="1"/>
  <c r="R7455" i="1"/>
  <c r="R7456" i="1"/>
  <c r="R7457" i="1"/>
  <c r="R7458" i="1"/>
  <c r="R7459" i="1"/>
  <c r="R7460" i="1"/>
  <c r="R7461" i="1"/>
  <c r="R7462" i="1"/>
  <c r="R7463" i="1"/>
  <c r="R7464" i="1"/>
  <c r="R7465" i="1"/>
  <c r="R7466" i="1"/>
  <c r="R7467" i="1"/>
  <c r="R7468" i="1"/>
  <c r="R7469" i="1"/>
  <c r="R7470" i="1"/>
  <c r="R7471" i="1"/>
  <c r="R7472" i="1"/>
  <c r="R7473" i="1"/>
  <c r="R7474" i="1"/>
  <c r="R7475" i="1"/>
  <c r="R7476" i="1"/>
  <c r="R7477" i="1"/>
  <c r="R7478" i="1"/>
  <c r="R7479" i="1"/>
  <c r="R7480" i="1"/>
  <c r="R7481" i="1"/>
  <c r="R7482" i="1"/>
  <c r="R7483" i="1"/>
  <c r="R7484" i="1"/>
  <c r="R7485" i="1"/>
  <c r="R7486" i="1"/>
  <c r="R7487" i="1"/>
  <c r="R7488" i="1"/>
  <c r="R7489" i="1"/>
  <c r="R7490" i="1"/>
  <c r="R7491" i="1"/>
  <c r="R7492" i="1"/>
  <c r="R7493" i="1"/>
  <c r="R7494" i="1"/>
  <c r="R7495" i="1"/>
  <c r="R7496" i="1"/>
  <c r="R7497" i="1"/>
  <c r="R7498" i="1"/>
  <c r="R7499" i="1"/>
  <c r="R7500" i="1"/>
  <c r="R7501" i="1"/>
  <c r="R7502" i="1"/>
  <c r="R7503" i="1"/>
  <c r="R7504" i="1"/>
  <c r="R7505" i="1"/>
  <c r="R7506" i="1"/>
  <c r="R7509" i="1"/>
  <c r="R7510" i="1"/>
  <c r="R7511" i="1"/>
  <c r="R7512" i="1"/>
  <c r="R7513" i="1"/>
  <c r="R7514" i="1"/>
  <c r="R7515" i="1"/>
  <c r="R7516" i="1"/>
  <c r="R7517" i="1"/>
  <c r="R7518" i="1"/>
  <c r="R7519" i="1"/>
  <c r="R7520" i="1"/>
  <c r="R7521" i="1"/>
  <c r="R7522" i="1"/>
  <c r="R7523" i="1"/>
  <c r="R7524" i="1"/>
  <c r="R7525" i="1"/>
  <c r="R7526" i="1"/>
  <c r="R7532" i="1"/>
  <c r="R7533" i="1"/>
  <c r="R7534" i="1"/>
  <c r="R7535" i="1"/>
  <c r="R7536" i="1"/>
  <c r="R7537" i="1"/>
  <c r="R7538" i="1"/>
  <c r="R7539" i="1"/>
  <c r="R7540" i="1"/>
  <c r="R7541" i="1"/>
  <c r="R7542" i="1"/>
  <c r="R7543" i="1"/>
  <c r="R7544" i="1"/>
  <c r="R7545" i="1"/>
  <c r="R7546" i="1"/>
  <c r="R7547" i="1"/>
  <c r="R7548" i="1"/>
  <c r="R7549" i="1"/>
  <c r="R7550" i="1"/>
  <c r="R7551" i="1"/>
  <c r="R7552" i="1"/>
  <c r="R7553" i="1"/>
  <c r="R7554" i="1"/>
  <c r="R7555" i="1"/>
  <c r="R7556" i="1"/>
  <c r="R7557" i="1"/>
  <c r="R7558" i="1"/>
  <c r="R7559" i="1"/>
  <c r="R7560" i="1"/>
  <c r="R7561" i="1"/>
  <c r="R7562" i="1"/>
  <c r="R7563" i="1"/>
  <c r="R7564" i="1"/>
  <c r="R7565" i="1"/>
  <c r="R7566" i="1"/>
  <c r="R7567" i="1"/>
  <c r="R7568" i="1"/>
  <c r="R7569" i="1"/>
  <c r="R7570" i="1"/>
  <c r="R7571" i="1"/>
  <c r="R7572" i="1"/>
  <c r="R7573" i="1"/>
  <c r="R7574" i="1"/>
  <c r="R7575" i="1"/>
  <c r="R7576" i="1"/>
  <c r="R7577" i="1"/>
  <c r="R7578" i="1"/>
  <c r="R7579" i="1"/>
  <c r="R7580" i="1"/>
  <c r="R7581" i="1"/>
  <c r="R7582" i="1"/>
  <c r="R7583" i="1"/>
  <c r="R7584" i="1"/>
  <c r="R7585" i="1"/>
  <c r="R7586" i="1"/>
  <c r="R7587" i="1"/>
  <c r="R7588" i="1"/>
  <c r="R7589" i="1"/>
  <c r="R7590" i="1"/>
  <c r="R7591" i="1"/>
  <c r="R7592" i="1"/>
  <c r="R7593" i="1"/>
  <c r="R7594" i="1"/>
  <c r="R7595" i="1"/>
  <c r="R7596" i="1"/>
  <c r="R7597" i="1"/>
  <c r="R7598" i="1"/>
  <c r="R7605" i="1"/>
  <c r="R7606" i="1"/>
  <c r="R7607" i="1"/>
  <c r="R7608" i="1"/>
  <c r="R7609" i="1"/>
  <c r="R7610" i="1"/>
  <c r="R7611" i="1"/>
  <c r="R7612" i="1"/>
  <c r="R7613" i="1"/>
  <c r="R7614" i="1"/>
  <c r="R7615" i="1"/>
  <c r="R7616" i="1"/>
  <c r="R7617" i="1"/>
  <c r="R7618" i="1"/>
  <c r="R7619" i="1"/>
  <c r="R7620" i="1"/>
  <c r="R7621" i="1"/>
  <c r="R7622" i="1"/>
  <c r="R7630" i="1"/>
  <c r="R7631" i="1"/>
  <c r="R7632" i="1"/>
  <c r="R7633" i="1"/>
  <c r="R7634" i="1"/>
  <c r="R7635" i="1"/>
  <c r="R7636" i="1"/>
  <c r="R7637" i="1"/>
  <c r="R7638" i="1"/>
  <c r="R7639" i="1"/>
  <c r="R7640" i="1"/>
  <c r="R7641" i="1"/>
  <c r="R7642" i="1"/>
  <c r="R7643" i="1"/>
  <c r="R7644" i="1"/>
  <c r="R7645" i="1"/>
  <c r="R7646" i="1"/>
  <c r="R7654" i="1"/>
  <c r="R7655" i="1"/>
  <c r="R7656" i="1"/>
  <c r="R7657" i="1"/>
  <c r="R7658" i="1"/>
  <c r="R7659" i="1"/>
  <c r="R7660" i="1"/>
  <c r="R7661" i="1"/>
  <c r="R7662" i="1"/>
  <c r="R7663" i="1"/>
  <c r="R7664" i="1"/>
  <c r="R7665" i="1"/>
  <c r="R7666" i="1"/>
  <c r="R7667" i="1"/>
  <c r="R7668" i="1"/>
  <c r="R7669" i="1"/>
  <c r="R7670" i="1"/>
  <c r="R7678" i="1"/>
  <c r="R7679" i="1"/>
  <c r="R7680" i="1"/>
  <c r="R7681" i="1"/>
  <c r="R7682" i="1"/>
  <c r="R7683" i="1"/>
  <c r="R7684" i="1"/>
  <c r="R7685" i="1"/>
  <c r="R7686" i="1"/>
  <c r="R7687" i="1"/>
  <c r="R7688" i="1"/>
  <c r="R7689" i="1"/>
  <c r="R7690" i="1"/>
  <c r="R7691" i="1"/>
  <c r="R7692" i="1"/>
  <c r="R7693" i="1"/>
  <c r="R7694" i="1"/>
  <c r="R7695" i="1"/>
  <c r="R7696" i="1"/>
  <c r="R7697" i="1"/>
  <c r="R7698" i="1"/>
  <c r="R7699" i="1"/>
  <c r="R7700" i="1"/>
  <c r="R7701" i="1"/>
  <c r="R7702" i="1"/>
  <c r="R7703" i="1"/>
  <c r="R7704" i="1"/>
  <c r="R7705" i="1"/>
  <c r="R7706" i="1"/>
  <c r="R7707" i="1"/>
  <c r="R7708" i="1"/>
  <c r="R7709" i="1"/>
  <c r="R7710" i="1"/>
  <c r="R7711" i="1"/>
  <c r="R7712" i="1"/>
  <c r="R7713" i="1"/>
  <c r="R7714" i="1"/>
  <c r="R7715" i="1"/>
  <c r="R7716" i="1"/>
  <c r="R7717" i="1"/>
  <c r="R7718" i="1"/>
  <c r="R7719" i="1"/>
  <c r="R7720" i="1"/>
  <c r="R7721" i="1"/>
  <c r="R7722" i="1"/>
  <c r="R7723" i="1"/>
  <c r="R7724" i="1"/>
  <c r="R7725" i="1"/>
  <c r="R7726" i="1"/>
  <c r="R7727" i="1"/>
  <c r="R7728" i="1"/>
  <c r="R7729" i="1"/>
  <c r="R7730" i="1"/>
  <c r="R7731" i="1"/>
  <c r="R7732" i="1"/>
  <c r="R7733" i="1"/>
  <c r="R7734" i="1"/>
  <c r="R7735" i="1"/>
  <c r="R7736" i="1"/>
  <c r="R7737" i="1"/>
  <c r="R7738" i="1"/>
  <c r="R7739" i="1"/>
  <c r="R7740" i="1"/>
  <c r="R7741" i="1"/>
  <c r="R7742" i="1"/>
  <c r="R7743" i="1"/>
  <c r="R7748" i="1"/>
  <c r="R7749" i="1"/>
  <c r="R7750" i="1"/>
  <c r="R7751" i="1"/>
  <c r="R7752" i="1"/>
  <c r="R7753" i="1"/>
  <c r="R7754" i="1"/>
  <c r="R7755" i="1"/>
  <c r="R7756" i="1"/>
  <c r="R7757" i="1"/>
  <c r="R7758" i="1"/>
  <c r="R7759" i="1"/>
  <c r="R7760" i="1"/>
  <c r="R7761" i="1"/>
  <c r="R7762" i="1"/>
  <c r="R7763" i="1"/>
  <c r="R7764" i="1"/>
  <c r="R7765" i="1"/>
  <c r="R7766" i="1"/>
  <c r="R7767" i="1"/>
  <c r="R7768" i="1"/>
  <c r="R7769" i="1"/>
  <c r="R7770" i="1"/>
  <c r="R7771" i="1"/>
  <c r="R7772" i="1"/>
  <c r="R7773" i="1"/>
  <c r="R7774" i="1"/>
  <c r="R7775" i="1"/>
  <c r="R7776" i="1"/>
  <c r="R7777" i="1"/>
  <c r="R7778" i="1"/>
  <c r="R7779" i="1"/>
  <c r="R7780" i="1"/>
  <c r="R7781" i="1"/>
  <c r="R7782" i="1"/>
  <c r="R7783" i="1"/>
  <c r="R7784" i="1"/>
  <c r="R7785" i="1"/>
  <c r="R7786" i="1"/>
  <c r="R7787" i="1"/>
  <c r="R7788" i="1"/>
  <c r="R7789" i="1"/>
  <c r="R7790" i="1"/>
  <c r="R7791" i="1"/>
  <c r="R7792" i="1"/>
  <c r="R7793" i="1"/>
  <c r="R7794" i="1"/>
  <c r="R7795" i="1"/>
  <c r="R7796" i="1"/>
  <c r="R7797" i="1"/>
  <c r="R7798" i="1"/>
  <c r="R7799" i="1"/>
  <c r="R7800" i="1"/>
  <c r="R7801" i="1"/>
  <c r="R7802" i="1"/>
  <c r="R7803" i="1"/>
  <c r="R7804" i="1"/>
  <c r="R7805" i="1"/>
  <c r="R7806" i="1"/>
  <c r="R7807" i="1"/>
  <c r="R7808" i="1"/>
  <c r="R7809" i="1"/>
  <c r="R7810" i="1"/>
  <c r="R7811" i="1"/>
  <c r="R7812" i="1"/>
  <c r="R7813" i="1"/>
  <c r="R7814" i="1"/>
  <c r="R7815" i="1"/>
  <c r="R7821" i="1"/>
  <c r="R7822" i="1"/>
  <c r="R7823" i="1"/>
  <c r="R7824" i="1"/>
  <c r="R7825" i="1"/>
  <c r="R7826" i="1"/>
  <c r="R7827" i="1"/>
  <c r="R7828" i="1"/>
  <c r="R7829" i="1"/>
  <c r="R7830" i="1"/>
  <c r="R7831" i="1"/>
  <c r="R7832" i="1"/>
  <c r="R7833" i="1"/>
  <c r="R7834" i="1"/>
  <c r="R7835" i="1"/>
  <c r="R7836" i="1"/>
  <c r="R7837" i="1"/>
  <c r="R7838" i="1"/>
  <c r="R7841" i="1"/>
  <c r="R7842" i="1"/>
  <c r="R7843" i="1"/>
  <c r="R7844" i="1"/>
  <c r="R7845" i="1"/>
  <c r="R7846" i="1"/>
  <c r="R7847" i="1"/>
  <c r="R7848" i="1"/>
  <c r="R7849" i="1"/>
  <c r="R7850" i="1"/>
  <c r="R7851" i="1"/>
  <c r="R7852" i="1"/>
  <c r="R7853" i="1"/>
  <c r="R7854" i="1"/>
  <c r="R7855" i="1"/>
  <c r="R7856" i="1"/>
  <c r="R7857" i="1"/>
  <c r="R7858" i="1"/>
  <c r="R7859" i="1"/>
  <c r="R7860" i="1"/>
  <c r="R7861" i="1"/>
  <c r="R7862" i="1"/>
  <c r="R7863" i="1"/>
  <c r="R7869" i="1"/>
  <c r="R7870" i="1"/>
  <c r="R7871" i="1"/>
  <c r="R7872" i="1"/>
  <c r="R7873" i="1"/>
  <c r="R7874" i="1"/>
  <c r="R7875" i="1"/>
  <c r="R7876" i="1"/>
  <c r="R7877" i="1"/>
  <c r="R7878" i="1"/>
  <c r="R7879" i="1"/>
  <c r="R7880" i="1"/>
  <c r="R7881" i="1"/>
  <c r="R7882" i="1"/>
  <c r="R7883" i="1"/>
  <c r="R7884" i="1"/>
  <c r="R7885" i="1"/>
  <c r="R7886" i="1"/>
  <c r="R7887" i="1"/>
  <c r="R7888" i="1"/>
  <c r="R7889" i="1"/>
  <c r="R7890" i="1"/>
  <c r="R7893" i="1"/>
  <c r="R7894" i="1"/>
  <c r="R7895" i="1"/>
  <c r="R7896" i="1"/>
  <c r="R7897" i="1"/>
  <c r="R7898" i="1"/>
  <c r="R7899" i="1"/>
  <c r="R7900" i="1"/>
  <c r="R7901" i="1"/>
  <c r="R7902" i="1"/>
  <c r="R7903" i="1"/>
  <c r="R7904" i="1"/>
  <c r="R7905" i="1"/>
  <c r="R7906" i="1"/>
  <c r="R7907" i="1"/>
  <c r="R7908" i="1"/>
  <c r="R7909" i="1"/>
  <c r="R7910" i="1"/>
  <c r="R7917" i="1"/>
  <c r="R7918" i="1"/>
  <c r="R7919" i="1"/>
  <c r="R7920" i="1"/>
  <c r="R7921" i="1"/>
  <c r="R7922" i="1"/>
  <c r="R7923" i="1"/>
  <c r="R7924" i="1"/>
  <c r="R7925" i="1"/>
  <c r="R7926" i="1"/>
  <c r="R7927" i="1"/>
  <c r="R7928" i="1"/>
  <c r="R7929" i="1"/>
  <c r="R7930" i="1"/>
  <c r="R7931" i="1"/>
  <c r="R7932" i="1"/>
  <c r="R7933" i="1"/>
  <c r="R7934" i="1"/>
  <c r="R7935" i="1"/>
  <c r="R7936" i="1"/>
  <c r="R7937" i="1"/>
  <c r="R7938" i="1"/>
  <c r="R7939" i="1"/>
  <c r="R7940" i="1"/>
  <c r="R7941" i="1"/>
  <c r="R7942" i="1"/>
  <c r="R7943" i="1"/>
  <c r="R7944" i="1"/>
  <c r="R7945" i="1"/>
  <c r="R7946" i="1"/>
  <c r="R7947" i="1"/>
  <c r="R7948" i="1"/>
  <c r="R7949" i="1"/>
  <c r="R7950" i="1"/>
  <c r="R7951" i="1"/>
  <c r="R7952" i="1"/>
  <c r="R7953" i="1"/>
  <c r="R7954" i="1"/>
  <c r="R7955" i="1"/>
  <c r="R7956" i="1"/>
  <c r="R7957" i="1"/>
  <c r="R7958" i="1"/>
  <c r="R7965" i="1"/>
  <c r="R7966" i="1"/>
  <c r="R7967" i="1"/>
  <c r="R7968" i="1"/>
  <c r="R7969" i="1"/>
  <c r="R7970" i="1"/>
  <c r="R7971" i="1"/>
  <c r="R7972" i="1"/>
  <c r="R7973" i="1"/>
  <c r="R7974" i="1"/>
  <c r="R7975" i="1"/>
  <c r="R7976" i="1"/>
  <c r="R7977" i="1"/>
  <c r="R7978" i="1"/>
  <c r="R7979" i="1"/>
  <c r="R7980" i="1"/>
  <c r="R7981" i="1"/>
  <c r="R7982" i="1"/>
  <c r="R7988" i="1"/>
  <c r="R7989" i="1"/>
  <c r="R7990" i="1"/>
  <c r="R7991" i="1"/>
  <c r="R7992" i="1"/>
  <c r="R7993" i="1"/>
  <c r="R7994" i="1"/>
  <c r="R7995" i="1"/>
  <c r="R7996" i="1"/>
  <c r="R7997" i="1"/>
  <c r="R7998" i="1"/>
  <c r="R7999" i="1"/>
  <c r="R8000" i="1"/>
  <c r="R8001" i="1"/>
  <c r="R8002" i="1"/>
  <c r="R8003" i="1"/>
  <c r="R8004" i="1"/>
  <c r="R8005" i="1"/>
  <c r="R8006" i="1"/>
  <c r="R8007" i="1"/>
  <c r="R8008" i="1"/>
  <c r="R8009" i="1"/>
  <c r="R8010" i="1"/>
  <c r="R8011" i="1"/>
  <c r="R8012" i="1"/>
  <c r="R8013" i="1"/>
  <c r="R8014" i="1"/>
  <c r="R8015" i="1"/>
  <c r="R8016" i="1"/>
  <c r="R8017" i="1"/>
  <c r="R8018" i="1"/>
  <c r="R8019" i="1"/>
  <c r="R8020" i="1"/>
  <c r="R8021" i="1"/>
  <c r="R8022" i="1"/>
  <c r="R8023" i="1"/>
  <c r="R8024" i="1"/>
  <c r="R8025" i="1"/>
  <c r="R8026" i="1"/>
  <c r="R8027" i="1"/>
  <c r="R8028" i="1"/>
  <c r="R8029" i="1"/>
  <c r="R8030" i="1"/>
  <c r="R8031" i="1"/>
  <c r="R8032" i="1"/>
  <c r="R8033" i="1"/>
  <c r="R8034" i="1"/>
  <c r="R8035" i="1"/>
  <c r="R8036" i="1"/>
  <c r="R8037" i="1"/>
  <c r="R8038" i="1"/>
  <c r="R8039" i="1"/>
  <c r="R8040" i="1"/>
  <c r="R8041" i="1"/>
  <c r="R8042" i="1"/>
  <c r="R8043" i="1"/>
  <c r="R8044" i="1"/>
  <c r="R8045" i="1"/>
  <c r="R8046" i="1"/>
  <c r="R8047" i="1"/>
  <c r="R8048" i="1"/>
  <c r="R8049" i="1"/>
  <c r="R8050" i="1"/>
  <c r="R8051" i="1"/>
  <c r="R8052" i="1"/>
  <c r="R8053" i="1"/>
  <c r="R8054" i="1"/>
  <c r="R8055" i="1"/>
  <c r="R8056" i="1"/>
  <c r="R8057" i="1"/>
  <c r="R8058" i="1"/>
  <c r="R8059" i="1"/>
  <c r="R8060" i="1"/>
  <c r="R8061" i="1"/>
  <c r="R8062" i="1"/>
  <c r="R8063" i="1"/>
  <c r="R8064" i="1"/>
  <c r="R8065" i="1"/>
  <c r="R8066" i="1"/>
  <c r="R8067" i="1"/>
  <c r="R8068" i="1"/>
  <c r="R8069" i="1"/>
  <c r="R8070" i="1"/>
  <c r="R8071" i="1"/>
  <c r="R8072" i="1"/>
  <c r="R8073" i="1"/>
  <c r="R8074" i="1"/>
  <c r="R8075" i="1"/>
  <c r="R8076" i="1"/>
  <c r="R8077" i="1"/>
  <c r="R8078" i="1"/>
  <c r="R8079" i="1"/>
  <c r="R8085" i="1"/>
  <c r="R8086" i="1"/>
  <c r="R8087" i="1"/>
  <c r="R8088" i="1"/>
  <c r="R8089" i="1"/>
  <c r="R8090" i="1"/>
  <c r="R8091" i="1"/>
  <c r="R8092" i="1"/>
  <c r="R8093" i="1"/>
  <c r="R8094" i="1"/>
  <c r="R8095" i="1"/>
  <c r="R8096" i="1"/>
  <c r="R8097" i="1"/>
  <c r="R8098" i="1"/>
  <c r="R8099" i="1"/>
  <c r="R8100" i="1"/>
  <c r="R8101" i="1"/>
  <c r="R8102" i="1"/>
  <c r="R8103" i="1"/>
  <c r="R8107" i="1"/>
  <c r="R8108" i="1"/>
  <c r="R8109" i="1"/>
  <c r="R8110" i="1"/>
  <c r="R8111" i="1"/>
  <c r="R8112" i="1"/>
  <c r="R8113" i="1"/>
  <c r="R8114" i="1"/>
  <c r="R8115" i="1"/>
  <c r="R8116" i="1"/>
  <c r="R8117" i="1"/>
  <c r="R8118" i="1"/>
  <c r="R8119" i="1"/>
  <c r="R8120" i="1"/>
  <c r="R8121" i="1"/>
  <c r="R8122" i="1"/>
  <c r="R8123" i="1"/>
  <c r="R8124" i="1"/>
  <c r="R8125" i="1"/>
  <c r="R8126" i="1"/>
  <c r="R8127" i="1"/>
  <c r="R8128" i="1"/>
  <c r="R8129" i="1"/>
  <c r="R8130" i="1"/>
  <c r="R8131" i="1"/>
  <c r="R8132" i="1"/>
  <c r="R8133" i="1"/>
  <c r="R8134" i="1"/>
  <c r="R8135" i="1"/>
  <c r="R8136" i="1"/>
  <c r="R8137" i="1"/>
  <c r="R8138" i="1"/>
  <c r="R8139" i="1"/>
  <c r="R8140" i="1"/>
  <c r="R8141" i="1"/>
  <c r="R8142" i="1"/>
  <c r="R8143" i="1"/>
  <c r="R8144" i="1"/>
  <c r="R8145" i="1"/>
  <c r="R8146" i="1"/>
  <c r="R8147" i="1"/>
  <c r="R8148" i="1"/>
  <c r="R8149" i="1"/>
  <c r="R8150" i="1"/>
  <c r="R8156" i="1"/>
  <c r="R8157" i="1"/>
  <c r="R8158" i="1"/>
  <c r="R8159" i="1"/>
  <c r="R8160" i="1"/>
  <c r="R8161" i="1"/>
  <c r="R8162" i="1"/>
  <c r="R8163" i="1"/>
  <c r="R8164" i="1"/>
  <c r="R8165" i="1"/>
  <c r="R8166" i="1"/>
  <c r="R8167" i="1"/>
  <c r="R8168" i="1"/>
  <c r="R8169" i="1"/>
  <c r="R8170" i="1"/>
  <c r="R8171" i="1"/>
  <c r="R8172" i="1"/>
  <c r="R8173" i="1"/>
  <c r="R8174" i="1"/>
  <c r="R8180" i="1"/>
  <c r="R8181" i="1"/>
  <c r="R8182" i="1"/>
  <c r="R8183" i="1"/>
  <c r="R8184" i="1"/>
  <c r="R8185" i="1"/>
  <c r="R8186" i="1"/>
  <c r="R8187" i="1"/>
  <c r="R8188" i="1"/>
  <c r="R8189" i="1"/>
  <c r="R8190" i="1"/>
  <c r="R8191" i="1"/>
  <c r="R8192" i="1"/>
  <c r="R8193" i="1"/>
  <c r="R8194" i="1"/>
  <c r="R8195" i="1"/>
  <c r="R8196" i="1"/>
  <c r="R8197" i="1"/>
  <c r="R8198" i="1"/>
  <c r="R8199" i="1"/>
  <c r="R8203" i="1"/>
  <c r="R8204" i="1"/>
  <c r="R8205" i="1"/>
  <c r="R8206" i="1"/>
  <c r="R8207" i="1"/>
  <c r="R8208" i="1"/>
  <c r="R8209" i="1"/>
  <c r="R8210" i="1"/>
  <c r="R8211" i="1"/>
  <c r="R8212" i="1"/>
  <c r="R8213" i="1"/>
  <c r="R8214" i="1"/>
  <c r="R8215" i="1"/>
  <c r="R8216" i="1"/>
  <c r="R8217" i="1"/>
  <c r="R8218" i="1"/>
  <c r="R8219" i="1"/>
  <c r="R8220" i="1"/>
  <c r="R8221" i="1"/>
  <c r="R8222" i="1"/>
  <c r="R8223" i="1"/>
  <c r="R8224" i="1"/>
  <c r="R8225" i="1"/>
  <c r="R8226" i="1"/>
  <c r="R8227" i="1"/>
  <c r="R8228" i="1"/>
  <c r="R8229" i="1"/>
  <c r="R8230" i="1"/>
  <c r="R8231" i="1"/>
  <c r="R8232" i="1"/>
  <c r="R8233" i="1"/>
  <c r="R8234" i="1"/>
  <c r="R8235" i="1"/>
  <c r="R8236" i="1"/>
  <c r="R8237" i="1"/>
  <c r="R8238" i="1"/>
  <c r="R8239" i="1"/>
  <c r="R8240" i="1"/>
  <c r="R8241" i="1"/>
  <c r="R8242" i="1"/>
  <c r="R8243" i="1"/>
  <c r="R8244" i="1"/>
  <c r="R8245" i="1"/>
  <c r="R8246" i="1"/>
  <c r="R8247" i="1"/>
  <c r="R8248" i="1"/>
  <c r="R8249" i="1"/>
  <c r="R8250" i="1"/>
  <c r="R8251" i="1"/>
  <c r="R8252" i="1"/>
  <c r="R8253" i="1"/>
  <c r="R8254" i="1"/>
  <c r="R8255" i="1"/>
  <c r="R8256" i="1"/>
  <c r="R8257" i="1"/>
  <c r="R8258" i="1"/>
  <c r="R8259" i="1"/>
  <c r="R8260" i="1"/>
  <c r="R8261" i="1"/>
  <c r="R8262" i="1"/>
  <c r="R8263" i="1"/>
  <c r="R8264" i="1"/>
  <c r="R8265" i="1"/>
  <c r="R8266" i="1"/>
  <c r="R8267" i="1"/>
  <c r="R8268" i="1"/>
  <c r="R8269" i="1"/>
  <c r="R8270" i="1"/>
  <c r="R8271" i="1"/>
  <c r="R8272" i="1"/>
  <c r="R8273" i="1"/>
  <c r="R8274" i="1"/>
  <c r="R8275" i="1"/>
  <c r="R8276" i="1"/>
  <c r="R8277" i="1"/>
  <c r="R8278" i="1"/>
  <c r="R8279" i="1"/>
  <c r="R8280" i="1"/>
  <c r="R8281" i="1"/>
  <c r="R8282" i="1"/>
  <c r="R8283" i="1"/>
  <c r="R8284" i="1"/>
  <c r="R8285" i="1"/>
  <c r="R8286" i="1"/>
  <c r="R8287" i="1"/>
  <c r="R8288" i="1"/>
  <c r="R8289" i="1"/>
  <c r="R8290" i="1"/>
  <c r="R8291" i="1"/>
  <c r="R8292" i="1"/>
  <c r="R8293" i="1"/>
  <c r="R8294" i="1"/>
  <c r="R8295" i="1"/>
  <c r="R8299" i="1"/>
  <c r="R8300" i="1"/>
  <c r="R8301" i="1"/>
  <c r="R8302" i="1"/>
  <c r="R8303" i="1"/>
  <c r="R8304" i="1"/>
  <c r="R8305" i="1"/>
  <c r="R8306" i="1"/>
  <c r="R8307" i="1"/>
  <c r="R8308" i="1"/>
  <c r="R8309" i="1"/>
  <c r="R8310" i="1"/>
  <c r="R8311" i="1"/>
  <c r="R8312" i="1"/>
  <c r="R8313" i="1"/>
  <c r="R8314" i="1"/>
  <c r="R8315" i="1"/>
  <c r="R8316" i="1"/>
  <c r="R8317" i="1"/>
  <c r="R8318" i="1"/>
  <c r="R8325" i="1"/>
  <c r="R8326" i="1"/>
  <c r="R8327" i="1"/>
  <c r="R8328" i="1"/>
  <c r="R8329" i="1"/>
  <c r="R8330" i="1"/>
  <c r="R8331" i="1"/>
  <c r="R8332" i="1"/>
  <c r="R8333" i="1"/>
  <c r="R8334" i="1"/>
  <c r="R8335" i="1"/>
  <c r="R8336" i="1"/>
  <c r="R8337" i="1"/>
  <c r="R8338" i="1"/>
  <c r="R8339" i="1"/>
  <c r="R8340" i="1"/>
  <c r="R8341" i="1"/>
  <c r="R8342" i="1"/>
  <c r="R8348" i="1"/>
  <c r="R8349" i="1"/>
  <c r="R8350" i="1"/>
  <c r="R8351" i="1"/>
  <c r="R8352" i="1"/>
  <c r="R8353" i="1"/>
  <c r="R8354" i="1"/>
  <c r="R8355" i="1"/>
  <c r="R8356" i="1"/>
  <c r="R8357" i="1"/>
  <c r="R8358" i="1"/>
  <c r="R8359" i="1"/>
  <c r="R8360" i="1"/>
  <c r="R8361" i="1"/>
  <c r="R8362" i="1"/>
  <c r="R8363" i="1"/>
  <c r="R8364" i="1"/>
  <c r="R8365" i="1"/>
  <c r="R8366" i="1"/>
  <c r="R8367" i="1"/>
  <c r="R8370" i="1"/>
  <c r="R8371" i="1"/>
  <c r="R8372" i="1"/>
  <c r="R8373" i="1"/>
  <c r="R8374" i="1"/>
  <c r="R8375" i="1"/>
  <c r="R8376" i="1"/>
  <c r="R8377" i="1"/>
  <c r="R8378" i="1"/>
  <c r="R8379" i="1"/>
  <c r="R8380" i="1"/>
  <c r="R8381" i="1"/>
  <c r="R8382" i="1"/>
  <c r="R8383" i="1"/>
  <c r="R8384" i="1"/>
  <c r="R8385" i="1"/>
  <c r="R8386" i="1"/>
  <c r="R8387" i="1"/>
  <c r="R8388" i="1"/>
  <c r="R8389" i="1"/>
  <c r="R8390" i="1"/>
  <c r="R8391" i="1"/>
  <c r="R8397" i="1"/>
  <c r="R8398" i="1"/>
  <c r="R8399" i="1"/>
  <c r="R8400" i="1"/>
  <c r="R8401" i="1"/>
  <c r="R8402" i="1"/>
  <c r="R8403" i="1"/>
  <c r="R8404" i="1"/>
  <c r="R8405" i="1"/>
  <c r="R8406" i="1"/>
  <c r="R8407" i="1"/>
  <c r="R8408" i="1"/>
  <c r="R8409" i="1"/>
  <c r="R8410" i="1"/>
  <c r="R8411" i="1"/>
  <c r="R8412" i="1"/>
  <c r="R8413" i="1"/>
  <c r="R8414" i="1"/>
  <c r="R8415" i="1"/>
  <c r="R8416" i="1"/>
  <c r="R8417" i="1"/>
  <c r="R8418" i="1"/>
  <c r="R8419" i="1"/>
  <c r="R8420" i="1"/>
  <c r="R8421" i="1"/>
  <c r="R8422" i="1"/>
  <c r="R8423" i="1"/>
  <c r="R8424" i="1"/>
  <c r="R8425" i="1"/>
  <c r="R8426" i="1"/>
  <c r="R8427" i="1"/>
  <c r="R8428" i="1"/>
  <c r="R8429" i="1"/>
  <c r="R8430" i="1"/>
  <c r="R8431" i="1"/>
  <c r="R8432" i="1"/>
  <c r="R8433" i="1"/>
  <c r="R8434" i="1"/>
  <c r="R8435" i="1"/>
  <c r="R8436" i="1"/>
  <c r="R8437" i="1"/>
  <c r="R8438" i="1"/>
  <c r="R8439" i="1"/>
  <c r="R8445" i="1"/>
  <c r="R8446" i="1"/>
  <c r="R8447" i="1"/>
  <c r="R8448" i="1"/>
  <c r="R8449" i="1"/>
  <c r="R8450" i="1"/>
  <c r="R8451" i="1"/>
  <c r="R8452" i="1"/>
  <c r="R8453" i="1"/>
  <c r="R8454" i="1"/>
  <c r="R8455" i="1"/>
  <c r="R8456" i="1"/>
  <c r="R8457" i="1"/>
  <c r="R8458" i="1"/>
  <c r="R8459" i="1"/>
  <c r="R8460" i="1"/>
  <c r="R8461" i="1"/>
  <c r="R8462" i="1"/>
  <c r="R8463" i="1"/>
  <c r="R8469" i="1"/>
  <c r="R8470" i="1"/>
  <c r="R8471" i="1"/>
  <c r="R8472" i="1"/>
  <c r="R8473" i="1"/>
  <c r="R8474" i="1"/>
  <c r="R8475" i="1"/>
  <c r="R8476" i="1"/>
  <c r="R8477" i="1"/>
  <c r="R8478" i="1"/>
  <c r="R8479" i="1"/>
  <c r="R8480" i="1"/>
  <c r="R8481" i="1"/>
  <c r="R8482" i="1"/>
  <c r="R8483" i="1"/>
  <c r="R8484" i="1"/>
  <c r="R8485" i="1"/>
  <c r="R8486" i="1"/>
  <c r="R8487" i="1"/>
  <c r="R8493" i="1"/>
  <c r="R8494" i="1"/>
  <c r="R8495" i="1"/>
  <c r="R8496" i="1"/>
  <c r="R8497" i="1"/>
  <c r="R8498" i="1"/>
  <c r="R8499" i="1"/>
  <c r="R8500" i="1"/>
  <c r="R8501" i="1"/>
  <c r="R8502" i="1"/>
  <c r="R8503" i="1"/>
  <c r="R8504" i="1"/>
  <c r="R8505" i="1"/>
  <c r="R8506" i="1"/>
  <c r="R8507" i="1"/>
  <c r="R8508" i="1"/>
  <c r="R8509" i="1"/>
  <c r="R8510" i="1"/>
  <c r="R8511" i="1"/>
  <c r="R8517" i="1"/>
  <c r="R8518" i="1"/>
  <c r="R8519" i="1"/>
  <c r="R8520" i="1"/>
  <c r="R8521" i="1"/>
  <c r="R8522" i="1"/>
  <c r="R8523" i="1"/>
  <c r="R8524" i="1"/>
  <c r="R8525" i="1"/>
  <c r="R8526" i="1"/>
  <c r="R8527" i="1"/>
  <c r="R8528" i="1"/>
  <c r="R8529" i="1"/>
  <c r="R8530" i="1"/>
  <c r="R8531" i="1"/>
  <c r="R8532" i="1"/>
  <c r="R8533" i="1"/>
  <c r="R8534" i="1"/>
  <c r="R8535" i="1"/>
  <c r="R8541" i="1"/>
  <c r="R8542" i="1"/>
  <c r="R8543" i="1"/>
  <c r="R8544" i="1"/>
  <c r="R8545" i="1"/>
  <c r="R8546" i="1"/>
  <c r="R8547" i="1"/>
  <c r="R8548" i="1"/>
  <c r="R8549" i="1"/>
  <c r="R8550" i="1"/>
  <c r="R8551" i="1"/>
  <c r="R8552" i="1"/>
  <c r="R8553" i="1"/>
  <c r="R8554" i="1"/>
  <c r="R8555" i="1"/>
  <c r="R8556" i="1"/>
  <c r="R8557" i="1"/>
  <c r="R8558" i="1"/>
  <c r="R8559" i="1"/>
  <c r="R8560" i="1"/>
  <c r="R8561" i="1"/>
  <c r="R8562" i="1"/>
  <c r="R8563" i="1"/>
  <c r="R8564" i="1"/>
  <c r="R8565" i="1"/>
  <c r="R8566" i="1"/>
  <c r="R8567" i="1"/>
  <c r="R8568" i="1"/>
  <c r="R8569" i="1"/>
  <c r="R8570" i="1"/>
  <c r="R8571" i="1"/>
  <c r="R8572" i="1"/>
  <c r="R8573" i="1"/>
  <c r="R8574" i="1"/>
  <c r="R8575" i="1"/>
  <c r="R8576" i="1"/>
  <c r="R8577" i="1"/>
  <c r="R8578" i="1"/>
  <c r="R8579" i="1"/>
  <c r="R8580" i="1"/>
  <c r="R8581" i="1"/>
  <c r="R8582" i="1"/>
  <c r="R8583" i="1"/>
  <c r="R8584" i="1"/>
  <c r="R8585" i="1"/>
  <c r="R8586" i="1"/>
  <c r="R8589" i="1"/>
  <c r="R8590" i="1"/>
  <c r="R8591" i="1"/>
  <c r="R8592" i="1"/>
  <c r="R8593" i="1"/>
  <c r="R8594" i="1"/>
  <c r="R8595" i="1"/>
  <c r="R8596" i="1"/>
  <c r="R8597" i="1"/>
  <c r="R8598" i="1"/>
  <c r="R8599" i="1"/>
  <c r="R8600" i="1"/>
  <c r="R8601" i="1"/>
  <c r="R8602" i="1"/>
  <c r="R8603" i="1"/>
  <c r="R8604" i="1"/>
  <c r="R8605" i="1"/>
  <c r="R8606" i="1"/>
  <c r="R8607" i="1"/>
  <c r="R8608" i="1"/>
  <c r="R8609" i="1"/>
  <c r="R8610" i="1"/>
  <c r="R8611" i="1"/>
  <c r="R8612" i="1"/>
  <c r="R8613" i="1"/>
  <c r="R8614" i="1"/>
  <c r="R8615" i="1"/>
  <c r="R8616" i="1"/>
  <c r="R8617" i="1"/>
  <c r="R8618" i="1"/>
  <c r="R8619" i="1"/>
  <c r="R8620" i="1"/>
  <c r="R8621" i="1"/>
  <c r="R8622" i="1"/>
  <c r="R8623" i="1"/>
  <c r="R8624" i="1"/>
  <c r="R8625" i="1"/>
  <c r="R8626" i="1"/>
  <c r="R8627" i="1"/>
  <c r="R8628" i="1"/>
  <c r="R8629" i="1"/>
  <c r="R8630" i="1"/>
  <c r="R8631" i="1"/>
  <c r="R8632" i="1"/>
  <c r="R8633" i="1"/>
  <c r="R8634" i="1"/>
  <c r="R8635" i="1"/>
  <c r="R8636" i="1"/>
  <c r="R8637" i="1"/>
  <c r="R8638" i="1"/>
  <c r="R8639" i="1"/>
  <c r="R8640" i="1"/>
  <c r="R8641" i="1"/>
  <c r="R8642" i="1"/>
  <c r="R8643" i="1"/>
  <c r="R8644" i="1"/>
  <c r="R8645" i="1"/>
  <c r="R8646" i="1"/>
  <c r="R8647" i="1"/>
  <c r="R8648" i="1"/>
  <c r="R8649" i="1"/>
  <c r="R8650" i="1"/>
  <c r="R8651" i="1"/>
  <c r="R8652" i="1"/>
  <c r="R8653" i="1"/>
  <c r="R8654" i="1"/>
  <c r="R8655" i="1"/>
  <c r="R8657" i="1"/>
  <c r="R8658" i="1"/>
  <c r="R8659" i="1"/>
  <c r="R8660" i="1"/>
  <c r="R8661" i="1"/>
  <c r="R8662" i="1"/>
  <c r="R8663" i="1"/>
  <c r="R8664" i="1"/>
  <c r="R8665" i="1"/>
  <c r="R8666" i="1"/>
  <c r="R8667" i="1"/>
  <c r="R8668" i="1"/>
  <c r="R8669" i="1"/>
  <c r="R8670" i="1"/>
  <c r="R8671" i="1"/>
  <c r="R8672" i="1"/>
  <c r="R8673" i="1"/>
  <c r="R8674" i="1"/>
  <c r="R8675" i="1"/>
  <c r="R8676" i="1"/>
  <c r="R8677" i="1"/>
  <c r="R8678" i="1"/>
  <c r="R8679" i="1"/>
  <c r="R8680" i="1"/>
  <c r="R8681" i="1"/>
  <c r="R8682" i="1"/>
  <c r="R8683" i="1"/>
  <c r="R8684" i="1"/>
  <c r="R8685" i="1"/>
  <c r="R8686" i="1"/>
  <c r="R8687" i="1"/>
  <c r="R8688" i="1"/>
  <c r="R8689" i="1"/>
  <c r="R8690" i="1"/>
  <c r="R8691" i="1"/>
  <c r="R8692" i="1"/>
  <c r="R8693" i="1"/>
  <c r="R8694" i="1"/>
  <c r="R8695" i="1"/>
  <c r="R8696" i="1"/>
  <c r="R8697" i="1"/>
  <c r="R8698" i="1"/>
  <c r="R8699" i="1"/>
  <c r="R8700" i="1"/>
  <c r="R8701" i="1"/>
  <c r="R8702" i="1"/>
  <c r="R8703" i="1"/>
  <c r="R8704" i="1"/>
  <c r="R8705" i="1"/>
  <c r="R8706" i="1"/>
  <c r="R8709" i="1"/>
  <c r="R8710" i="1"/>
  <c r="R8711" i="1"/>
  <c r="R8712" i="1"/>
  <c r="R8713" i="1"/>
  <c r="R8714" i="1"/>
  <c r="R8715" i="1"/>
  <c r="R8716" i="1"/>
  <c r="R8717" i="1"/>
  <c r="R8718" i="1"/>
  <c r="R8719" i="1"/>
  <c r="R8720" i="1"/>
  <c r="R8721" i="1"/>
  <c r="R8722" i="1"/>
  <c r="R8723" i="1"/>
  <c r="R8724" i="1"/>
  <c r="R8725" i="1"/>
  <c r="R8726" i="1"/>
  <c r="R8727" i="1"/>
  <c r="R8728" i="1"/>
  <c r="R8729" i="1"/>
  <c r="R8730" i="1"/>
  <c r="R8733" i="1"/>
  <c r="R8734" i="1"/>
  <c r="R8735" i="1"/>
  <c r="R8736" i="1"/>
  <c r="R8737" i="1"/>
  <c r="R8738" i="1"/>
  <c r="R8739" i="1"/>
  <c r="R8740" i="1"/>
  <c r="R8741" i="1"/>
  <c r="R8742" i="1"/>
  <c r="R8743" i="1"/>
  <c r="R8744" i="1"/>
  <c r="R8745" i="1"/>
  <c r="R8746" i="1"/>
  <c r="R8747" i="1"/>
  <c r="R8748" i="1"/>
  <c r="R8749" i="1"/>
  <c r="R8750" i="1"/>
  <c r="R8751" i="1"/>
  <c r="R8757" i="1"/>
  <c r="R8758" i="1"/>
  <c r="R8759" i="1"/>
  <c r="R8760" i="1"/>
  <c r="R8761" i="1"/>
  <c r="R8762" i="1"/>
  <c r="R8763" i="1"/>
  <c r="R8764" i="1"/>
  <c r="R8765" i="1"/>
  <c r="R6" i="1"/>
  <c r="B14" i="2"/>
  <c r="B13" i="2"/>
  <c r="B12" i="2"/>
  <c r="B19" i="2"/>
  <c r="B11" i="2"/>
  <c r="S7" i="1"/>
  <c r="S8" i="1"/>
  <c r="S9" i="1"/>
  <c r="S10" i="1"/>
  <c r="S11" i="1"/>
  <c r="S12" i="1"/>
  <c r="S13" i="1"/>
  <c r="S14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29" i="1"/>
  <c r="S1730" i="1"/>
  <c r="S1731" i="1"/>
  <c r="S1732" i="1"/>
  <c r="S1733" i="1"/>
  <c r="S1734" i="1"/>
  <c r="S1735" i="1"/>
  <c r="S1736" i="1"/>
  <c r="S1737" i="1"/>
  <c r="S1738" i="1"/>
  <c r="S1739" i="1"/>
  <c r="S1753" i="1"/>
  <c r="S1754" i="1"/>
  <c r="S1755" i="1"/>
  <c r="S1756" i="1"/>
  <c r="S1757" i="1"/>
  <c r="S1758" i="1"/>
  <c r="S1759" i="1"/>
  <c r="S1760" i="1"/>
  <c r="S1761" i="1"/>
  <c r="S1762" i="1"/>
  <c r="S1763" i="1"/>
  <c r="S1777" i="1"/>
  <c r="S1778" i="1"/>
  <c r="S1779" i="1"/>
  <c r="S1780" i="1"/>
  <c r="S1781" i="1"/>
  <c r="S1782" i="1"/>
  <c r="S1783" i="1"/>
  <c r="S1784" i="1"/>
  <c r="S1785" i="1"/>
  <c r="S1786" i="1"/>
  <c r="S1787" i="1"/>
  <c r="S1801" i="1"/>
  <c r="S1802" i="1"/>
  <c r="S1803" i="1"/>
  <c r="S1804" i="1"/>
  <c r="S1805" i="1"/>
  <c r="S1806" i="1"/>
  <c r="S1807" i="1"/>
  <c r="S1808" i="1"/>
  <c r="S1809" i="1"/>
  <c r="S1810" i="1"/>
  <c r="S1811" i="1"/>
  <c r="S1825" i="1"/>
  <c r="S1826" i="1"/>
  <c r="S1827" i="1"/>
  <c r="S1828" i="1"/>
  <c r="S1829" i="1"/>
  <c r="S1830" i="1"/>
  <c r="S1831" i="1"/>
  <c r="S1832" i="1"/>
  <c r="S1833" i="1"/>
  <c r="S1834" i="1"/>
  <c r="S1835" i="1"/>
  <c r="S1849" i="1"/>
  <c r="S1850" i="1"/>
  <c r="S1851" i="1"/>
  <c r="S1852" i="1"/>
  <c r="S1853" i="1"/>
  <c r="S1854" i="1"/>
  <c r="S1855" i="1"/>
  <c r="S1856" i="1"/>
  <c r="S1857" i="1"/>
  <c r="S1858" i="1"/>
  <c r="S1859" i="1"/>
  <c r="S1873" i="1"/>
  <c r="S1874" i="1"/>
  <c r="S1875" i="1"/>
  <c r="S1876" i="1"/>
  <c r="S1877" i="1"/>
  <c r="S1878" i="1"/>
  <c r="S1879" i="1"/>
  <c r="S1880" i="1"/>
  <c r="S1881" i="1"/>
  <c r="S1882" i="1"/>
  <c r="S1883" i="1"/>
  <c r="S1897" i="1"/>
  <c r="S1898" i="1"/>
  <c r="S1899" i="1"/>
  <c r="S1900" i="1"/>
  <c r="S1901" i="1"/>
  <c r="S1902" i="1"/>
  <c r="S1903" i="1"/>
  <c r="S1904" i="1"/>
  <c r="S1905" i="1"/>
  <c r="S1906" i="1"/>
  <c r="S1907" i="1"/>
  <c r="S1921" i="1"/>
  <c r="S1922" i="1"/>
  <c r="S1923" i="1"/>
  <c r="S1924" i="1"/>
  <c r="S1925" i="1"/>
  <c r="S1926" i="1"/>
  <c r="S1927" i="1"/>
  <c r="S1928" i="1"/>
  <c r="S1929" i="1"/>
  <c r="S1930" i="1"/>
  <c r="S1931" i="1"/>
  <c r="S1945" i="1"/>
  <c r="S1946" i="1"/>
  <c r="S1947" i="1"/>
  <c r="S1948" i="1"/>
  <c r="S1949" i="1"/>
  <c r="S1950" i="1"/>
  <c r="S1951" i="1"/>
  <c r="S1952" i="1"/>
  <c r="S1953" i="1"/>
  <c r="S1954" i="1"/>
  <c r="S1955" i="1"/>
  <c r="S1969" i="1"/>
  <c r="S1970" i="1"/>
  <c r="S1971" i="1"/>
  <c r="S1972" i="1"/>
  <c r="S1973" i="1"/>
  <c r="S1974" i="1"/>
  <c r="S1975" i="1"/>
  <c r="S1976" i="1"/>
  <c r="S1977" i="1"/>
  <c r="S1978" i="1"/>
  <c r="S1979" i="1"/>
  <c r="S1993" i="1"/>
  <c r="S1994" i="1"/>
  <c r="S1995" i="1"/>
  <c r="S1996" i="1"/>
  <c r="S1997" i="1"/>
  <c r="S1998" i="1"/>
  <c r="S1999" i="1"/>
  <c r="S2000" i="1"/>
  <c r="S2001" i="1"/>
  <c r="S2002" i="1"/>
  <c r="S2003" i="1"/>
  <c r="S2017" i="1"/>
  <c r="S2018" i="1"/>
  <c r="S2019" i="1"/>
  <c r="S2020" i="1"/>
  <c r="S2021" i="1"/>
  <c r="S2022" i="1"/>
  <c r="S2023" i="1"/>
  <c r="S2024" i="1"/>
  <c r="S2025" i="1"/>
  <c r="S2026" i="1"/>
  <c r="S2027" i="1"/>
  <c r="S2041" i="1"/>
  <c r="S2042" i="1"/>
  <c r="S2043" i="1"/>
  <c r="S2044" i="1"/>
  <c r="S2045" i="1"/>
  <c r="S2046" i="1"/>
  <c r="S2047" i="1"/>
  <c r="S2048" i="1"/>
  <c r="S2049" i="1"/>
  <c r="S2050" i="1"/>
  <c r="S2051" i="1"/>
  <c r="S2065" i="1"/>
  <c r="S2066" i="1"/>
  <c r="S2067" i="1"/>
  <c r="S2068" i="1"/>
  <c r="S2069" i="1"/>
  <c r="S2070" i="1"/>
  <c r="S2071" i="1"/>
  <c r="S2072" i="1"/>
  <c r="S2073" i="1"/>
  <c r="S2074" i="1"/>
  <c r="S2075" i="1"/>
  <c r="S2089" i="1"/>
  <c r="S2090" i="1"/>
  <c r="S2091" i="1"/>
  <c r="S2092" i="1"/>
  <c r="S2093" i="1"/>
  <c r="S2094" i="1"/>
  <c r="S2095" i="1"/>
  <c r="S2096" i="1"/>
  <c r="S2097" i="1"/>
  <c r="S2098" i="1"/>
  <c r="S2099" i="1"/>
  <c r="S2113" i="1"/>
  <c r="S2114" i="1"/>
  <c r="S2115" i="1"/>
  <c r="S2116" i="1"/>
  <c r="S2117" i="1"/>
  <c r="S2118" i="1"/>
  <c r="S2119" i="1"/>
  <c r="S2120" i="1"/>
  <c r="S2121" i="1"/>
  <c r="S2122" i="1"/>
  <c r="S2123" i="1"/>
  <c r="S2137" i="1"/>
  <c r="S2138" i="1"/>
  <c r="S2139" i="1"/>
  <c r="S2140" i="1"/>
  <c r="S2141" i="1"/>
  <c r="S2142" i="1"/>
  <c r="S2143" i="1"/>
  <c r="S2144" i="1"/>
  <c r="S2145" i="1"/>
  <c r="S2146" i="1"/>
  <c r="S2147" i="1"/>
  <c r="S2161" i="1"/>
  <c r="S2162" i="1"/>
  <c r="S2163" i="1"/>
  <c r="S2164" i="1"/>
  <c r="S2165" i="1"/>
  <c r="S2166" i="1"/>
  <c r="S2167" i="1"/>
  <c r="S2168" i="1"/>
  <c r="S2169" i="1"/>
  <c r="S2170" i="1"/>
  <c r="S2171" i="1"/>
  <c r="S2185" i="1"/>
  <c r="S2186" i="1"/>
  <c r="S2187" i="1"/>
  <c r="S2188" i="1"/>
  <c r="S2189" i="1"/>
  <c r="S2190" i="1"/>
  <c r="S2191" i="1"/>
  <c r="S2192" i="1"/>
  <c r="S2193" i="1"/>
  <c r="S2194" i="1"/>
  <c r="S2195" i="1"/>
  <c r="S2209" i="1"/>
  <c r="S2210" i="1"/>
  <c r="S2211" i="1"/>
  <c r="S2212" i="1"/>
  <c r="S2213" i="1"/>
  <c r="S2214" i="1"/>
  <c r="S2215" i="1"/>
  <c r="S2216" i="1"/>
  <c r="S2217" i="1"/>
  <c r="S2218" i="1"/>
  <c r="S2219" i="1"/>
  <c r="S2233" i="1"/>
  <c r="S2234" i="1"/>
  <c r="S2235" i="1"/>
  <c r="S2236" i="1"/>
  <c r="S2237" i="1"/>
  <c r="S2238" i="1"/>
  <c r="S2239" i="1"/>
  <c r="S2240" i="1"/>
  <c r="S2241" i="1"/>
  <c r="S2242" i="1"/>
  <c r="S2257" i="1"/>
  <c r="S2258" i="1"/>
  <c r="S2259" i="1"/>
  <c r="S2260" i="1"/>
  <c r="S2261" i="1"/>
  <c r="S2262" i="1"/>
  <c r="S2263" i="1"/>
  <c r="S2264" i="1"/>
  <c r="S2265" i="1"/>
  <c r="S2266" i="1"/>
  <c r="S2281" i="1"/>
  <c r="S2282" i="1"/>
  <c r="S2283" i="1"/>
  <c r="S2284" i="1"/>
  <c r="S2285" i="1"/>
  <c r="S2286" i="1"/>
  <c r="S2287" i="1"/>
  <c r="S2288" i="1"/>
  <c r="S2289" i="1"/>
  <c r="S2290" i="1"/>
  <c r="S2305" i="1"/>
  <c r="S2306" i="1"/>
  <c r="S2307" i="1"/>
  <c r="S2308" i="1"/>
  <c r="S2309" i="1"/>
  <c r="S2310" i="1"/>
  <c r="S2311" i="1"/>
  <c r="S2312" i="1"/>
  <c r="S2313" i="1"/>
  <c r="S2314" i="1"/>
  <c r="S2329" i="1"/>
  <c r="S2330" i="1"/>
  <c r="S2331" i="1"/>
  <c r="S2332" i="1"/>
  <c r="S2333" i="1"/>
  <c r="S2334" i="1"/>
  <c r="S2335" i="1"/>
  <c r="S2336" i="1"/>
  <c r="S2337" i="1"/>
  <c r="S2338" i="1"/>
  <c r="S2353" i="1"/>
  <c r="S2354" i="1"/>
  <c r="S2355" i="1"/>
  <c r="S2356" i="1"/>
  <c r="S2357" i="1"/>
  <c r="S2358" i="1"/>
  <c r="S2359" i="1"/>
  <c r="S2360" i="1"/>
  <c r="S2361" i="1"/>
  <c r="S2362" i="1"/>
  <c r="S2377" i="1"/>
  <c r="S2378" i="1"/>
  <c r="S2379" i="1"/>
  <c r="S2380" i="1"/>
  <c r="S2381" i="1"/>
  <c r="S2382" i="1"/>
  <c r="S2383" i="1"/>
  <c r="S2384" i="1"/>
  <c r="S2385" i="1"/>
  <c r="S2386" i="1"/>
  <c r="S2402" i="1"/>
  <c r="S2403" i="1"/>
  <c r="S2404" i="1"/>
  <c r="S2405" i="1"/>
  <c r="S2406" i="1"/>
  <c r="S2407" i="1"/>
  <c r="S2408" i="1"/>
  <c r="S2409" i="1"/>
  <c r="S2410" i="1"/>
  <c r="S2426" i="1"/>
  <c r="S2427" i="1"/>
  <c r="S2428" i="1"/>
  <c r="S2429" i="1"/>
  <c r="S2430" i="1"/>
  <c r="S2431" i="1"/>
  <c r="S2432" i="1"/>
  <c r="S2433" i="1"/>
  <c r="S2434" i="1"/>
  <c r="S2450" i="1"/>
  <c r="S2451" i="1"/>
  <c r="S2452" i="1"/>
  <c r="S2453" i="1"/>
  <c r="S2454" i="1"/>
  <c r="S2455" i="1"/>
  <c r="S2456" i="1"/>
  <c r="S2457" i="1"/>
  <c r="S2458" i="1"/>
  <c r="S2474" i="1"/>
  <c r="S2475" i="1"/>
  <c r="S2476" i="1"/>
  <c r="S2477" i="1"/>
  <c r="S2478" i="1"/>
  <c r="S2479" i="1"/>
  <c r="S2480" i="1"/>
  <c r="S2481" i="1"/>
  <c r="S2482" i="1"/>
  <c r="S2498" i="1"/>
  <c r="S2499" i="1"/>
  <c r="S2500" i="1"/>
  <c r="S2501" i="1"/>
  <c r="S2502" i="1"/>
  <c r="S2503" i="1"/>
  <c r="S2504" i="1"/>
  <c r="S2505" i="1"/>
  <c r="S2506" i="1"/>
  <c r="S2522" i="1"/>
  <c r="S2523" i="1"/>
  <c r="S2524" i="1"/>
  <c r="S2525" i="1"/>
  <c r="S2526" i="1"/>
  <c r="S2527" i="1"/>
  <c r="S2528" i="1"/>
  <c r="S2529" i="1"/>
  <c r="S2530" i="1"/>
  <c r="S2546" i="1"/>
  <c r="S2547" i="1"/>
  <c r="S2548" i="1"/>
  <c r="S2549" i="1"/>
  <c r="S2550" i="1"/>
  <c r="S2551" i="1"/>
  <c r="S2552" i="1"/>
  <c r="S2553" i="1"/>
  <c r="S2554" i="1"/>
  <c r="S2570" i="1"/>
  <c r="S2571" i="1"/>
  <c r="S2572" i="1"/>
  <c r="S2573" i="1"/>
  <c r="S2574" i="1"/>
  <c r="S2575" i="1"/>
  <c r="S2576" i="1"/>
  <c r="S2577" i="1"/>
  <c r="S2578" i="1"/>
  <c r="S2594" i="1"/>
  <c r="S2595" i="1"/>
  <c r="S2596" i="1"/>
  <c r="S2597" i="1"/>
  <c r="S2598" i="1"/>
  <c r="S2599" i="1"/>
  <c r="S2600" i="1"/>
  <c r="S2601" i="1"/>
  <c r="S2602" i="1"/>
  <c r="S2618" i="1"/>
  <c r="S2619" i="1"/>
  <c r="S2620" i="1"/>
  <c r="S2621" i="1"/>
  <c r="S2622" i="1"/>
  <c r="S2623" i="1"/>
  <c r="S2624" i="1"/>
  <c r="S2625" i="1"/>
  <c r="S2626" i="1"/>
  <c r="S2642" i="1"/>
  <c r="S2643" i="1"/>
  <c r="S2644" i="1"/>
  <c r="S2645" i="1"/>
  <c r="S2646" i="1"/>
  <c r="S2647" i="1"/>
  <c r="S2648" i="1"/>
  <c r="S2649" i="1"/>
  <c r="S2650" i="1"/>
  <c r="S2666" i="1"/>
  <c r="S2667" i="1"/>
  <c r="S2668" i="1"/>
  <c r="S2669" i="1"/>
  <c r="S2670" i="1"/>
  <c r="S2671" i="1"/>
  <c r="S2672" i="1"/>
  <c r="S2673" i="1"/>
  <c r="S2674" i="1"/>
  <c r="S2690" i="1"/>
  <c r="S2691" i="1"/>
  <c r="S2692" i="1"/>
  <c r="S2693" i="1"/>
  <c r="S2694" i="1"/>
  <c r="S2695" i="1"/>
  <c r="S2696" i="1"/>
  <c r="S2697" i="1"/>
  <c r="S2698" i="1"/>
  <c r="S2714" i="1"/>
  <c r="S2715" i="1"/>
  <c r="S2716" i="1"/>
  <c r="S2717" i="1"/>
  <c r="S2718" i="1"/>
  <c r="S2719" i="1"/>
  <c r="S2720" i="1"/>
  <c r="S2721" i="1"/>
  <c r="S2722" i="1"/>
  <c r="S2738" i="1"/>
  <c r="S2739" i="1"/>
  <c r="S2740" i="1"/>
  <c r="S2741" i="1"/>
  <c r="S2742" i="1"/>
  <c r="S2743" i="1"/>
  <c r="S2744" i="1"/>
  <c r="S2745" i="1"/>
  <c r="S2746" i="1"/>
  <c r="S2762" i="1"/>
  <c r="S2763" i="1"/>
  <c r="S2764" i="1"/>
  <c r="S2765" i="1"/>
  <c r="S2766" i="1"/>
  <c r="S2767" i="1"/>
  <c r="S2768" i="1"/>
  <c r="S2769" i="1"/>
  <c r="S2770" i="1"/>
  <c r="S2786" i="1"/>
  <c r="S2787" i="1"/>
  <c r="S2788" i="1"/>
  <c r="S2789" i="1"/>
  <c r="S2790" i="1"/>
  <c r="S2791" i="1"/>
  <c r="S2792" i="1"/>
  <c r="S2793" i="1"/>
  <c r="S2794" i="1"/>
  <c r="S2810" i="1"/>
  <c r="S2811" i="1"/>
  <c r="S2812" i="1"/>
  <c r="S2813" i="1"/>
  <c r="S2814" i="1"/>
  <c r="S2815" i="1"/>
  <c r="S2816" i="1"/>
  <c r="S2817" i="1"/>
  <c r="S2834" i="1"/>
  <c r="S2835" i="1"/>
  <c r="S2836" i="1"/>
  <c r="S2837" i="1"/>
  <c r="S2838" i="1"/>
  <c r="S2839" i="1"/>
  <c r="S2840" i="1"/>
  <c r="S2841" i="1"/>
  <c r="S2858" i="1"/>
  <c r="S2859" i="1"/>
  <c r="S2860" i="1"/>
  <c r="S2861" i="1"/>
  <c r="S2862" i="1"/>
  <c r="S2863" i="1"/>
  <c r="S2864" i="1"/>
  <c r="S2865" i="1"/>
  <c r="S2882" i="1"/>
  <c r="S2883" i="1"/>
  <c r="S2884" i="1"/>
  <c r="S2885" i="1"/>
  <c r="S2886" i="1"/>
  <c r="S2887" i="1"/>
  <c r="S2888" i="1"/>
  <c r="S2889" i="1"/>
  <c r="S2906" i="1"/>
  <c r="S2907" i="1"/>
  <c r="S2908" i="1"/>
  <c r="S2909" i="1"/>
  <c r="S2910" i="1"/>
  <c r="S2911" i="1"/>
  <c r="S2912" i="1"/>
  <c r="S2913" i="1"/>
  <c r="S2930" i="1"/>
  <c r="S2931" i="1"/>
  <c r="S2932" i="1"/>
  <c r="S2933" i="1"/>
  <c r="S2934" i="1"/>
  <c r="S2935" i="1"/>
  <c r="S2936" i="1"/>
  <c r="S2937" i="1"/>
  <c r="S2954" i="1"/>
  <c r="S2955" i="1"/>
  <c r="S2956" i="1"/>
  <c r="S2957" i="1"/>
  <c r="S2958" i="1"/>
  <c r="S2959" i="1"/>
  <c r="S2960" i="1"/>
  <c r="S2961" i="1"/>
  <c r="S2978" i="1"/>
  <c r="S2979" i="1"/>
  <c r="S2980" i="1"/>
  <c r="S2981" i="1"/>
  <c r="S2982" i="1"/>
  <c r="S2983" i="1"/>
  <c r="S2984" i="1"/>
  <c r="S2985" i="1"/>
  <c r="S3002" i="1"/>
  <c r="S3003" i="1"/>
  <c r="S3004" i="1"/>
  <c r="S3005" i="1"/>
  <c r="S3006" i="1"/>
  <c r="S3007" i="1"/>
  <c r="S3008" i="1"/>
  <c r="S3009" i="1"/>
  <c r="S3026" i="1"/>
  <c r="S3027" i="1"/>
  <c r="S3028" i="1"/>
  <c r="S3029" i="1"/>
  <c r="S3030" i="1"/>
  <c r="S3031" i="1"/>
  <c r="S3032" i="1"/>
  <c r="S3033" i="1"/>
  <c r="S3050" i="1"/>
  <c r="S3051" i="1"/>
  <c r="S3052" i="1"/>
  <c r="S3053" i="1"/>
  <c r="S3054" i="1"/>
  <c r="S3055" i="1"/>
  <c r="S3056" i="1"/>
  <c r="S3057" i="1"/>
  <c r="S3074" i="1"/>
  <c r="S3075" i="1"/>
  <c r="S3076" i="1"/>
  <c r="S3077" i="1"/>
  <c r="S3078" i="1"/>
  <c r="S3079" i="1"/>
  <c r="S3080" i="1"/>
  <c r="S3081" i="1"/>
  <c r="S3098" i="1"/>
  <c r="S3099" i="1"/>
  <c r="S3100" i="1"/>
  <c r="S3101" i="1"/>
  <c r="S3102" i="1"/>
  <c r="S3103" i="1"/>
  <c r="S3104" i="1"/>
  <c r="S3105" i="1"/>
  <c r="S3123" i="1"/>
  <c r="S3124" i="1"/>
  <c r="S3125" i="1"/>
  <c r="S3126" i="1"/>
  <c r="S3127" i="1"/>
  <c r="S3128" i="1"/>
  <c r="S3129" i="1"/>
  <c r="S3147" i="1"/>
  <c r="S3148" i="1"/>
  <c r="S3149" i="1"/>
  <c r="S3150" i="1"/>
  <c r="S3151" i="1"/>
  <c r="S3152" i="1"/>
  <c r="S3153" i="1"/>
  <c r="S3171" i="1"/>
  <c r="S3172" i="1"/>
  <c r="S3173" i="1"/>
  <c r="S3174" i="1"/>
  <c r="S3175" i="1"/>
  <c r="S3176" i="1"/>
  <c r="S3177" i="1"/>
  <c r="S3195" i="1"/>
  <c r="S3196" i="1"/>
  <c r="S3197" i="1"/>
  <c r="S3198" i="1"/>
  <c r="S3199" i="1"/>
  <c r="S3200" i="1"/>
  <c r="S3201" i="1"/>
  <c r="S3219" i="1"/>
  <c r="S3220" i="1"/>
  <c r="S3221" i="1"/>
  <c r="S3222" i="1"/>
  <c r="S3223" i="1"/>
  <c r="S3224" i="1"/>
  <c r="S3225" i="1"/>
  <c r="S3243" i="1"/>
  <c r="S3244" i="1"/>
  <c r="S3245" i="1"/>
  <c r="S3246" i="1"/>
  <c r="S3247" i="1"/>
  <c r="S3248" i="1"/>
  <c r="S3249" i="1"/>
  <c r="S3267" i="1"/>
  <c r="S3268" i="1"/>
  <c r="S3269" i="1"/>
  <c r="S3270" i="1"/>
  <c r="S3271" i="1"/>
  <c r="S3272" i="1"/>
  <c r="S3273" i="1"/>
  <c r="S3291" i="1"/>
  <c r="S3292" i="1"/>
  <c r="S3293" i="1"/>
  <c r="S3294" i="1"/>
  <c r="S3295" i="1"/>
  <c r="S3296" i="1"/>
  <c r="S3297" i="1"/>
  <c r="S3315" i="1"/>
  <c r="S3316" i="1"/>
  <c r="S3317" i="1"/>
  <c r="S3318" i="1"/>
  <c r="S3319" i="1"/>
  <c r="S3320" i="1"/>
  <c r="S3321" i="1"/>
  <c r="S3339" i="1"/>
  <c r="S3340" i="1"/>
  <c r="S3341" i="1"/>
  <c r="S3342" i="1"/>
  <c r="S3343" i="1"/>
  <c r="S3344" i="1"/>
  <c r="S3345" i="1"/>
  <c r="S3363" i="1"/>
  <c r="S3364" i="1"/>
  <c r="S3365" i="1"/>
  <c r="S3366" i="1"/>
  <c r="S3367" i="1"/>
  <c r="S3368" i="1"/>
  <c r="S3369" i="1"/>
  <c r="S3387" i="1"/>
  <c r="S3388" i="1"/>
  <c r="S3389" i="1"/>
  <c r="S3390" i="1"/>
  <c r="S3391" i="1"/>
  <c r="S3392" i="1"/>
  <c r="S3393" i="1"/>
  <c r="S3411" i="1"/>
  <c r="S3412" i="1"/>
  <c r="S3413" i="1"/>
  <c r="S3414" i="1"/>
  <c r="S3415" i="1"/>
  <c r="S3416" i="1"/>
  <c r="S3417" i="1"/>
  <c r="S3435" i="1"/>
  <c r="S3436" i="1"/>
  <c r="S3437" i="1"/>
  <c r="S3438" i="1"/>
  <c r="S3439" i="1"/>
  <c r="S3440" i="1"/>
  <c r="S3441" i="1"/>
  <c r="S3459" i="1"/>
  <c r="S3460" i="1"/>
  <c r="S3461" i="1"/>
  <c r="S3462" i="1"/>
  <c r="S3463" i="1"/>
  <c r="S3464" i="1"/>
  <c r="S3465" i="1"/>
  <c r="S3483" i="1"/>
  <c r="S3484" i="1"/>
  <c r="S3485" i="1"/>
  <c r="S3486" i="1"/>
  <c r="S3487" i="1"/>
  <c r="S3488" i="1"/>
  <c r="S3489" i="1"/>
  <c r="S3507" i="1"/>
  <c r="S3508" i="1"/>
  <c r="S3509" i="1"/>
  <c r="S3510" i="1"/>
  <c r="S3511" i="1"/>
  <c r="S3512" i="1"/>
  <c r="S3513" i="1"/>
  <c r="S3531" i="1"/>
  <c r="S3532" i="1"/>
  <c r="S3533" i="1"/>
  <c r="S3534" i="1"/>
  <c r="S3535" i="1"/>
  <c r="S3536" i="1"/>
  <c r="S3537" i="1"/>
  <c r="S3555" i="1"/>
  <c r="S3556" i="1"/>
  <c r="S3557" i="1"/>
  <c r="S3558" i="1"/>
  <c r="S3559" i="1"/>
  <c r="S3560" i="1"/>
  <c r="S3561" i="1"/>
  <c r="S3579" i="1"/>
  <c r="S3580" i="1"/>
  <c r="S3581" i="1"/>
  <c r="S3582" i="1"/>
  <c r="S3583" i="1"/>
  <c r="S3584" i="1"/>
  <c r="S3585" i="1"/>
  <c r="S3603" i="1"/>
  <c r="S3604" i="1"/>
  <c r="S3605" i="1"/>
  <c r="S3606" i="1"/>
  <c r="S3607" i="1"/>
  <c r="S3608" i="1"/>
  <c r="S3609" i="1"/>
  <c r="S3627" i="1"/>
  <c r="S3628" i="1"/>
  <c r="S3629" i="1"/>
  <c r="S3630" i="1"/>
  <c r="S3631" i="1"/>
  <c r="S3632" i="1"/>
  <c r="S3633" i="1"/>
  <c r="S3651" i="1"/>
  <c r="S3652" i="1"/>
  <c r="S3653" i="1"/>
  <c r="S3654" i="1"/>
  <c r="S3655" i="1"/>
  <c r="S3656" i="1"/>
  <c r="S3657" i="1"/>
  <c r="S3675" i="1"/>
  <c r="S3676" i="1"/>
  <c r="S3677" i="1"/>
  <c r="S3678" i="1"/>
  <c r="S3679" i="1"/>
  <c r="S3680" i="1"/>
  <c r="S3699" i="1"/>
  <c r="S3700" i="1"/>
  <c r="S3701" i="1"/>
  <c r="S3702" i="1"/>
  <c r="S3703" i="1"/>
  <c r="S3704" i="1"/>
  <c r="S3723" i="1"/>
  <c r="S3724" i="1"/>
  <c r="S3725" i="1"/>
  <c r="S3726" i="1"/>
  <c r="S3727" i="1"/>
  <c r="S3728" i="1"/>
  <c r="S3729" i="1"/>
  <c r="S3747" i="1"/>
  <c r="S3748" i="1"/>
  <c r="S3749" i="1"/>
  <c r="S3750" i="1"/>
  <c r="S3751" i="1"/>
  <c r="S3752" i="1"/>
  <c r="S3771" i="1"/>
  <c r="S3772" i="1"/>
  <c r="S3773" i="1"/>
  <c r="S3774" i="1"/>
  <c r="S3775" i="1"/>
  <c r="S3776" i="1"/>
  <c r="S3795" i="1"/>
  <c r="S3796" i="1"/>
  <c r="S3797" i="1"/>
  <c r="S3798" i="1"/>
  <c r="S3799" i="1"/>
  <c r="S3800" i="1"/>
  <c r="S3819" i="1"/>
  <c r="S3820" i="1"/>
  <c r="S3821" i="1"/>
  <c r="S3822" i="1"/>
  <c r="S3823" i="1"/>
  <c r="S3824" i="1"/>
  <c r="S3843" i="1"/>
  <c r="S3844" i="1"/>
  <c r="S3845" i="1"/>
  <c r="S3846" i="1"/>
  <c r="S3847" i="1"/>
  <c r="S3848" i="1"/>
  <c r="S3867" i="1"/>
  <c r="S3868" i="1"/>
  <c r="S3869" i="1"/>
  <c r="S3870" i="1"/>
  <c r="S3871" i="1"/>
  <c r="S3872" i="1"/>
  <c r="S3891" i="1"/>
  <c r="S3892" i="1"/>
  <c r="S3893" i="1"/>
  <c r="S3894" i="1"/>
  <c r="S3895" i="1"/>
  <c r="S3896" i="1"/>
  <c r="S3897" i="1"/>
  <c r="S3915" i="1"/>
  <c r="S3916" i="1"/>
  <c r="S3917" i="1"/>
  <c r="S3918" i="1"/>
  <c r="S3919" i="1"/>
  <c r="S3920" i="1"/>
  <c r="S3921" i="1"/>
  <c r="S3939" i="1"/>
  <c r="S3940" i="1"/>
  <c r="S3941" i="1"/>
  <c r="S3942" i="1"/>
  <c r="S3943" i="1"/>
  <c r="S3944" i="1"/>
  <c r="S3963" i="1"/>
  <c r="S3964" i="1"/>
  <c r="S3965" i="1"/>
  <c r="S3966" i="1"/>
  <c r="S3967" i="1"/>
  <c r="S3968" i="1"/>
  <c r="S3987" i="1"/>
  <c r="S3988" i="1"/>
  <c r="S3989" i="1"/>
  <c r="S3990" i="1"/>
  <c r="S3991" i="1"/>
  <c r="S3992" i="1"/>
  <c r="S4011" i="1"/>
  <c r="S4012" i="1"/>
  <c r="S4013" i="1"/>
  <c r="S4014" i="1"/>
  <c r="S4015" i="1"/>
  <c r="S4016" i="1"/>
  <c r="S4035" i="1"/>
  <c r="S4036" i="1"/>
  <c r="S4037" i="1"/>
  <c r="S4038" i="1"/>
  <c r="S4039" i="1"/>
  <c r="S4040" i="1"/>
  <c r="S4059" i="1"/>
  <c r="S4060" i="1"/>
  <c r="S4061" i="1"/>
  <c r="S4062" i="1"/>
  <c r="S4063" i="1"/>
  <c r="S4064" i="1"/>
  <c r="S4083" i="1"/>
  <c r="S4084" i="1"/>
  <c r="S4085" i="1"/>
  <c r="S4086" i="1"/>
  <c r="S4087" i="1"/>
  <c r="S4088" i="1"/>
  <c r="S4107" i="1"/>
  <c r="S4108" i="1"/>
  <c r="S4109" i="1"/>
  <c r="S4110" i="1"/>
  <c r="S4111" i="1"/>
  <c r="S4112" i="1"/>
  <c r="S4131" i="1"/>
  <c r="S4132" i="1"/>
  <c r="S4133" i="1"/>
  <c r="S4134" i="1"/>
  <c r="S4135" i="1"/>
  <c r="S4136" i="1"/>
  <c r="S4155" i="1"/>
  <c r="S4156" i="1"/>
  <c r="S4157" i="1"/>
  <c r="S4158" i="1"/>
  <c r="S4159" i="1"/>
  <c r="S4160" i="1"/>
  <c r="S4179" i="1"/>
  <c r="S4180" i="1"/>
  <c r="S4181" i="1"/>
  <c r="S4182" i="1"/>
  <c r="S4183" i="1"/>
  <c r="S4184" i="1"/>
  <c r="S4185" i="1"/>
  <c r="S4203" i="1"/>
  <c r="S4204" i="1"/>
  <c r="S4205" i="1"/>
  <c r="S4206" i="1"/>
  <c r="S4207" i="1"/>
  <c r="S4208" i="1"/>
  <c r="S4209" i="1"/>
  <c r="S4227" i="1"/>
  <c r="S4228" i="1"/>
  <c r="S4229" i="1"/>
  <c r="S4230" i="1"/>
  <c r="S4231" i="1"/>
  <c r="S4232" i="1"/>
  <c r="S4233" i="1"/>
  <c r="S4251" i="1"/>
  <c r="S4252" i="1"/>
  <c r="S4253" i="1"/>
  <c r="S4254" i="1"/>
  <c r="S4255" i="1"/>
  <c r="S4256" i="1"/>
  <c r="S4257" i="1"/>
  <c r="S4275" i="1"/>
  <c r="S4276" i="1"/>
  <c r="S4277" i="1"/>
  <c r="S4278" i="1"/>
  <c r="S4279" i="1"/>
  <c r="S4280" i="1"/>
  <c r="S4299" i="1"/>
  <c r="S4300" i="1"/>
  <c r="S4301" i="1"/>
  <c r="S4302" i="1"/>
  <c r="S4303" i="1"/>
  <c r="S4304" i="1"/>
  <c r="S4323" i="1"/>
  <c r="S4324" i="1"/>
  <c r="S4325" i="1"/>
  <c r="S4326" i="1"/>
  <c r="S4327" i="1"/>
  <c r="S4328" i="1"/>
  <c r="S4347" i="1"/>
  <c r="S4348" i="1"/>
  <c r="S4349" i="1"/>
  <c r="S4350" i="1"/>
  <c r="S4351" i="1"/>
  <c r="S4352" i="1"/>
  <c r="S4353" i="1"/>
  <c r="S4371" i="1"/>
  <c r="S4372" i="1"/>
  <c r="S4373" i="1"/>
  <c r="S4374" i="1"/>
  <c r="S4375" i="1"/>
  <c r="S4376" i="1"/>
  <c r="S4395" i="1"/>
  <c r="S4396" i="1"/>
  <c r="S4397" i="1"/>
  <c r="S4398" i="1"/>
  <c r="S4399" i="1"/>
  <c r="S4400" i="1"/>
  <c r="S4401" i="1"/>
  <c r="S4419" i="1"/>
  <c r="S4420" i="1"/>
  <c r="S4421" i="1"/>
  <c r="S4422" i="1"/>
  <c r="S4423" i="1"/>
  <c r="S4424" i="1"/>
  <c r="S4425" i="1"/>
  <c r="S4443" i="1"/>
  <c r="S4444" i="1"/>
  <c r="S4445" i="1"/>
  <c r="S4446" i="1"/>
  <c r="S4447" i="1"/>
  <c r="S4448" i="1"/>
  <c r="S4467" i="1"/>
  <c r="S4468" i="1"/>
  <c r="S4469" i="1"/>
  <c r="S4470" i="1"/>
  <c r="S4471" i="1"/>
  <c r="S4472" i="1"/>
  <c r="S4473" i="1"/>
  <c r="S4491" i="1"/>
  <c r="S4492" i="1"/>
  <c r="S4493" i="1"/>
  <c r="S4494" i="1"/>
  <c r="S4495" i="1"/>
  <c r="S4496" i="1"/>
  <c r="S4497" i="1"/>
  <c r="S4515" i="1"/>
  <c r="S4516" i="1"/>
  <c r="S4517" i="1"/>
  <c r="S4518" i="1"/>
  <c r="S4519" i="1"/>
  <c r="S4520" i="1"/>
  <c r="S4521" i="1"/>
  <c r="S4539" i="1"/>
  <c r="S4540" i="1"/>
  <c r="S4541" i="1"/>
  <c r="S4542" i="1"/>
  <c r="S4543" i="1"/>
  <c r="S4544" i="1"/>
  <c r="S4545" i="1"/>
  <c r="S4563" i="1"/>
  <c r="S4564" i="1"/>
  <c r="S4565" i="1"/>
  <c r="S4566" i="1"/>
  <c r="S4567" i="1"/>
  <c r="S4568" i="1"/>
  <c r="S4569" i="1"/>
  <c r="S4587" i="1"/>
  <c r="S4588" i="1"/>
  <c r="S4589" i="1"/>
  <c r="S4590" i="1"/>
  <c r="S4591" i="1"/>
  <c r="S4592" i="1"/>
  <c r="S4593" i="1"/>
  <c r="S4611" i="1"/>
  <c r="S4612" i="1"/>
  <c r="S4613" i="1"/>
  <c r="S4614" i="1"/>
  <c r="S4615" i="1"/>
  <c r="S4616" i="1"/>
  <c r="S4617" i="1"/>
  <c r="S4635" i="1"/>
  <c r="S4636" i="1"/>
  <c r="S4637" i="1"/>
  <c r="S4638" i="1"/>
  <c r="S4639" i="1"/>
  <c r="S4640" i="1"/>
  <c r="S4641" i="1"/>
  <c r="S4659" i="1"/>
  <c r="S4660" i="1"/>
  <c r="S4661" i="1"/>
  <c r="S4662" i="1"/>
  <c r="S4663" i="1"/>
  <c r="S4664" i="1"/>
  <c r="S4665" i="1"/>
  <c r="S4683" i="1"/>
  <c r="S4684" i="1"/>
  <c r="S4685" i="1"/>
  <c r="S4686" i="1"/>
  <c r="S4687" i="1"/>
  <c r="S4688" i="1"/>
  <c r="S4689" i="1"/>
  <c r="S4707" i="1"/>
  <c r="S4708" i="1"/>
  <c r="S4709" i="1"/>
  <c r="S4710" i="1"/>
  <c r="S4711" i="1"/>
  <c r="S4712" i="1"/>
  <c r="S4713" i="1"/>
  <c r="S4731" i="1"/>
  <c r="S4732" i="1"/>
  <c r="S4733" i="1"/>
  <c r="S4734" i="1"/>
  <c r="S4735" i="1"/>
  <c r="S4736" i="1"/>
  <c r="S4737" i="1"/>
  <c r="S4755" i="1"/>
  <c r="S4756" i="1"/>
  <c r="S4757" i="1"/>
  <c r="S4758" i="1"/>
  <c r="S4759" i="1"/>
  <c r="S4760" i="1"/>
  <c r="S4761" i="1"/>
  <c r="S4779" i="1"/>
  <c r="S4780" i="1"/>
  <c r="S4781" i="1"/>
  <c r="S4782" i="1"/>
  <c r="S4783" i="1"/>
  <c r="S4784" i="1"/>
  <c r="S4785" i="1"/>
  <c r="S4803" i="1"/>
  <c r="S4804" i="1"/>
  <c r="S4805" i="1"/>
  <c r="S4806" i="1"/>
  <c r="S4807" i="1"/>
  <c r="S4808" i="1"/>
  <c r="S4809" i="1"/>
  <c r="S4827" i="1"/>
  <c r="S4828" i="1"/>
  <c r="S4829" i="1"/>
  <c r="S4830" i="1"/>
  <c r="S4831" i="1"/>
  <c r="S4832" i="1"/>
  <c r="S4833" i="1"/>
  <c r="S4851" i="1"/>
  <c r="S4852" i="1"/>
  <c r="S4853" i="1"/>
  <c r="S4854" i="1"/>
  <c r="S4855" i="1"/>
  <c r="S4856" i="1"/>
  <c r="S4857" i="1"/>
  <c r="S4875" i="1"/>
  <c r="S4876" i="1"/>
  <c r="S4877" i="1"/>
  <c r="S4878" i="1"/>
  <c r="S4879" i="1"/>
  <c r="S4880" i="1"/>
  <c r="S4881" i="1"/>
  <c r="S4899" i="1"/>
  <c r="S4900" i="1"/>
  <c r="S4901" i="1"/>
  <c r="S4902" i="1"/>
  <c r="S4903" i="1"/>
  <c r="S4904" i="1"/>
  <c r="S4905" i="1"/>
  <c r="S4923" i="1"/>
  <c r="S4924" i="1"/>
  <c r="S4925" i="1"/>
  <c r="S4926" i="1"/>
  <c r="S4927" i="1"/>
  <c r="S4928" i="1"/>
  <c r="S4929" i="1"/>
  <c r="S4947" i="1"/>
  <c r="S4948" i="1"/>
  <c r="S4949" i="1"/>
  <c r="S4950" i="1"/>
  <c r="S4951" i="1"/>
  <c r="S4952" i="1"/>
  <c r="S4953" i="1"/>
  <c r="S4971" i="1"/>
  <c r="S4972" i="1"/>
  <c r="S4973" i="1"/>
  <c r="S4974" i="1"/>
  <c r="S4975" i="1"/>
  <c r="S4976" i="1"/>
  <c r="S4977" i="1"/>
  <c r="S4995" i="1"/>
  <c r="S4996" i="1"/>
  <c r="S4997" i="1"/>
  <c r="S4998" i="1"/>
  <c r="S4999" i="1"/>
  <c r="S5000" i="1"/>
  <c r="S5001" i="1"/>
  <c r="S5019" i="1"/>
  <c r="S5020" i="1"/>
  <c r="S5021" i="1"/>
  <c r="S5022" i="1"/>
  <c r="S5023" i="1"/>
  <c r="S5024" i="1"/>
  <c r="S5025" i="1"/>
  <c r="S5043" i="1"/>
  <c r="S5044" i="1"/>
  <c r="S5045" i="1"/>
  <c r="S5046" i="1"/>
  <c r="S5047" i="1"/>
  <c r="S5048" i="1"/>
  <c r="S5049" i="1"/>
  <c r="S5067" i="1"/>
  <c r="S5068" i="1"/>
  <c r="S5069" i="1"/>
  <c r="S5070" i="1"/>
  <c r="S5071" i="1"/>
  <c r="S5072" i="1"/>
  <c r="S5073" i="1"/>
  <c r="S5091" i="1"/>
  <c r="S5092" i="1"/>
  <c r="S5093" i="1"/>
  <c r="S5094" i="1"/>
  <c r="S5095" i="1"/>
  <c r="S5096" i="1"/>
  <c r="S5097" i="1"/>
  <c r="S5115" i="1"/>
  <c r="S5116" i="1"/>
  <c r="S5117" i="1"/>
  <c r="S5118" i="1"/>
  <c r="S5119" i="1"/>
  <c r="S5120" i="1"/>
  <c r="S5121" i="1"/>
  <c r="S5139" i="1"/>
  <c r="S5140" i="1"/>
  <c r="S5141" i="1"/>
  <c r="S5142" i="1"/>
  <c r="S5143" i="1"/>
  <c r="S5144" i="1"/>
  <c r="S5145" i="1"/>
  <c r="S5163" i="1"/>
  <c r="S5164" i="1"/>
  <c r="S5165" i="1"/>
  <c r="S5166" i="1"/>
  <c r="S5167" i="1"/>
  <c r="S5168" i="1"/>
  <c r="S5169" i="1"/>
  <c r="S5187" i="1"/>
  <c r="S5188" i="1"/>
  <c r="S5189" i="1"/>
  <c r="S5190" i="1"/>
  <c r="S5191" i="1"/>
  <c r="S5192" i="1"/>
  <c r="S5193" i="1"/>
  <c r="S5211" i="1"/>
  <c r="S5212" i="1"/>
  <c r="S5213" i="1"/>
  <c r="S5214" i="1"/>
  <c r="S5215" i="1"/>
  <c r="S5216" i="1"/>
  <c r="S5217" i="1"/>
  <c r="S5235" i="1"/>
  <c r="S5236" i="1"/>
  <c r="S5237" i="1"/>
  <c r="S5238" i="1"/>
  <c r="S5239" i="1"/>
  <c r="S5240" i="1"/>
  <c r="S5241" i="1"/>
  <c r="S5259" i="1"/>
  <c r="S5260" i="1"/>
  <c r="S5261" i="1"/>
  <c r="S5262" i="1"/>
  <c r="S5263" i="1"/>
  <c r="S5264" i="1"/>
  <c r="S5265" i="1"/>
  <c r="S5283" i="1"/>
  <c r="S5284" i="1"/>
  <c r="S5285" i="1"/>
  <c r="S5286" i="1"/>
  <c r="S5287" i="1"/>
  <c r="S5288" i="1"/>
  <c r="S5289" i="1"/>
  <c r="S5307" i="1"/>
  <c r="S5308" i="1"/>
  <c r="S5309" i="1"/>
  <c r="S5310" i="1"/>
  <c r="S5311" i="1"/>
  <c r="S5312" i="1"/>
  <c r="S5313" i="1"/>
  <c r="S5314" i="1"/>
  <c r="S5330" i="1"/>
  <c r="S5331" i="1"/>
  <c r="S5332" i="1"/>
  <c r="S5333" i="1"/>
  <c r="S5334" i="1"/>
  <c r="S5335" i="1"/>
  <c r="S5336" i="1"/>
  <c r="S5337" i="1"/>
  <c r="S5354" i="1"/>
  <c r="S5355" i="1"/>
  <c r="S5356" i="1"/>
  <c r="S5357" i="1"/>
  <c r="S5358" i="1"/>
  <c r="S5359" i="1"/>
  <c r="S5360" i="1"/>
  <c r="S5361" i="1"/>
  <c r="S5362" i="1"/>
  <c r="S5378" i="1"/>
  <c r="S5379" i="1"/>
  <c r="S5380" i="1"/>
  <c r="S5381" i="1"/>
  <c r="S5382" i="1"/>
  <c r="S5383" i="1"/>
  <c r="S5384" i="1"/>
  <c r="S5385" i="1"/>
  <c r="S5386" i="1"/>
  <c r="S5402" i="1"/>
  <c r="S5403" i="1"/>
  <c r="S5404" i="1"/>
  <c r="S5405" i="1"/>
  <c r="S5406" i="1"/>
  <c r="S5407" i="1"/>
  <c r="S5408" i="1"/>
  <c r="S5409" i="1"/>
  <c r="S5410" i="1"/>
  <c r="S5426" i="1"/>
  <c r="S5427" i="1"/>
  <c r="S5428" i="1"/>
  <c r="S5429" i="1"/>
  <c r="S5430" i="1"/>
  <c r="S5431" i="1"/>
  <c r="S5432" i="1"/>
  <c r="S5433" i="1"/>
  <c r="S5434" i="1"/>
  <c r="S5450" i="1"/>
  <c r="S5451" i="1"/>
  <c r="S5452" i="1"/>
  <c r="S5453" i="1"/>
  <c r="S5454" i="1"/>
  <c r="S5455" i="1"/>
  <c r="S5456" i="1"/>
  <c r="S5457" i="1"/>
  <c r="S5458" i="1"/>
  <c r="S5474" i="1"/>
  <c r="S5475" i="1"/>
  <c r="S5476" i="1"/>
  <c r="S5477" i="1"/>
  <c r="S5478" i="1"/>
  <c r="S5479" i="1"/>
  <c r="S5480" i="1"/>
  <c r="S5481" i="1"/>
  <c r="S5482" i="1"/>
  <c r="S5498" i="1"/>
  <c r="S5499" i="1"/>
  <c r="S5500" i="1"/>
  <c r="S5501" i="1"/>
  <c r="S5502" i="1"/>
  <c r="S5503" i="1"/>
  <c r="S5504" i="1"/>
  <c r="S5505" i="1"/>
  <c r="S5506" i="1"/>
  <c r="S5522" i="1"/>
  <c r="S5523" i="1"/>
  <c r="S5524" i="1"/>
  <c r="S5525" i="1"/>
  <c r="S5526" i="1"/>
  <c r="S5527" i="1"/>
  <c r="S5528" i="1"/>
  <c r="S5529" i="1"/>
  <c r="S5530" i="1"/>
  <c r="S5546" i="1"/>
  <c r="S5547" i="1"/>
  <c r="S5548" i="1"/>
  <c r="S5549" i="1"/>
  <c r="S5550" i="1"/>
  <c r="S5551" i="1"/>
  <c r="S5552" i="1"/>
  <c r="S5553" i="1"/>
  <c r="S5554" i="1"/>
  <c r="S5570" i="1"/>
  <c r="S5571" i="1"/>
  <c r="S5572" i="1"/>
  <c r="S5573" i="1"/>
  <c r="S5574" i="1"/>
  <c r="S5575" i="1"/>
  <c r="S5576" i="1"/>
  <c r="S5577" i="1"/>
  <c r="S5578" i="1"/>
  <c r="S5594" i="1"/>
  <c r="S5595" i="1"/>
  <c r="S5596" i="1"/>
  <c r="S5597" i="1"/>
  <c r="S5598" i="1"/>
  <c r="S5599" i="1"/>
  <c r="S5600" i="1"/>
  <c r="S5601" i="1"/>
  <c r="S5602" i="1"/>
  <c r="S5618" i="1"/>
  <c r="S5619" i="1"/>
  <c r="S5620" i="1"/>
  <c r="S5621" i="1"/>
  <c r="S5622" i="1"/>
  <c r="S5623" i="1"/>
  <c r="S5624" i="1"/>
  <c r="S5625" i="1"/>
  <c r="S5626" i="1"/>
  <c r="S5642" i="1"/>
  <c r="S5643" i="1"/>
  <c r="S5644" i="1"/>
  <c r="S5645" i="1"/>
  <c r="S5646" i="1"/>
  <c r="S5647" i="1"/>
  <c r="S5648" i="1"/>
  <c r="S5649" i="1"/>
  <c r="S5650" i="1"/>
  <c r="S5666" i="1"/>
  <c r="S5667" i="1"/>
  <c r="S5668" i="1"/>
  <c r="S5669" i="1"/>
  <c r="S5670" i="1"/>
  <c r="S5671" i="1"/>
  <c r="S5672" i="1"/>
  <c r="S5673" i="1"/>
  <c r="S5674" i="1"/>
  <c r="S5690" i="1"/>
  <c r="S5691" i="1"/>
  <c r="S5692" i="1"/>
  <c r="S5693" i="1"/>
  <c r="S5694" i="1"/>
  <c r="S5695" i="1"/>
  <c r="S5696" i="1"/>
  <c r="S5697" i="1"/>
  <c r="S5698" i="1"/>
  <c r="S5714" i="1"/>
  <c r="S5715" i="1"/>
  <c r="S5716" i="1"/>
  <c r="S5717" i="1"/>
  <c r="S5718" i="1"/>
  <c r="S5719" i="1"/>
  <c r="S5720" i="1"/>
  <c r="S5721" i="1"/>
  <c r="S5722" i="1"/>
  <c r="S5738" i="1"/>
  <c r="S5739" i="1"/>
  <c r="S5740" i="1"/>
  <c r="S5741" i="1"/>
  <c r="S5742" i="1"/>
  <c r="S5743" i="1"/>
  <c r="S5744" i="1"/>
  <c r="S5745" i="1"/>
  <c r="S5746" i="1"/>
  <c r="S5762" i="1"/>
  <c r="S5763" i="1"/>
  <c r="S5764" i="1"/>
  <c r="S5765" i="1"/>
  <c r="S5766" i="1"/>
  <c r="S5767" i="1"/>
  <c r="S5768" i="1"/>
  <c r="S5769" i="1"/>
  <c r="S5770" i="1"/>
  <c r="S5786" i="1"/>
  <c r="S5787" i="1"/>
  <c r="S5788" i="1"/>
  <c r="S5789" i="1"/>
  <c r="S5790" i="1"/>
  <c r="S5791" i="1"/>
  <c r="S5792" i="1"/>
  <c r="S5793" i="1"/>
  <c r="S5794" i="1"/>
  <c r="S5810" i="1"/>
  <c r="S5811" i="1"/>
  <c r="S5812" i="1"/>
  <c r="S5813" i="1"/>
  <c r="S5814" i="1"/>
  <c r="S5815" i="1"/>
  <c r="S5816" i="1"/>
  <c r="S5817" i="1"/>
  <c r="S5818" i="1"/>
  <c r="S5834" i="1"/>
  <c r="S5835" i="1"/>
  <c r="S5836" i="1"/>
  <c r="S5837" i="1"/>
  <c r="S5838" i="1"/>
  <c r="S5839" i="1"/>
  <c r="S5840" i="1"/>
  <c r="S5841" i="1"/>
  <c r="S5842" i="1"/>
  <c r="S5858" i="1"/>
  <c r="S5859" i="1"/>
  <c r="S5860" i="1"/>
  <c r="S5861" i="1"/>
  <c r="S5862" i="1"/>
  <c r="S5863" i="1"/>
  <c r="S5864" i="1"/>
  <c r="S5865" i="1"/>
  <c r="S5866" i="1"/>
  <c r="S5882" i="1"/>
  <c r="S5883" i="1"/>
  <c r="S5884" i="1"/>
  <c r="S5885" i="1"/>
  <c r="S5886" i="1"/>
  <c r="S5887" i="1"/>
  <c r="S5888" i="1"/>
  <c r="S5889" i="1"/>
  <c r="S5890" i="1"/>
  <c r="S5905" i="1"/>
  <c r="S5906" i="1"/>
  <c r="S5907" i="1"/>
  <c r="S5908" i="1"/>
  <c r="S5909" i="1"/>
  <c r="S5910" i="1"/>
  <c r="S5911" i="1"/>
  <c r="S5912" i="1"/>
  <c r="S5913" i="1"/>
  <c r="S5914" i="1"/>
  <c r="S5929" i="1"/>
  <c r="S5930" i="1"/>
  <c r="S5931" i="1"/>
  <c r="S5932" i="1"/>
  <c r="S5933" i="1"/>
  <c r="S5934" i="1"/>
  <c r="S5935" i="1"/>
  <c r="S5936" i="1"/>
  <c r="S5937" i="1"/>
  <c r="S5938" i="1"/>
  <c r="S5953" i="1"/>
  <c r="S5954" i="1"/>
  <c r="S5955" i="1"/>
  <c r="S5956" i="1"/>
  <c r="S5957" i="1"/>
  <c r="S5958" i="1"/>
  <c r="S5959" i="1"/>
  <c r="S5960" i="1"/>
  <c r="S5961" i="1"/>
  <c r="S5962" i="1"/>
  <c r="S5977" i="1"/>
  <c r="S5978" i="1"/>
  <c r="S5979" i="1"/>
  <c r="S5980" i="1"/>
  <c r="S5981" i="1"/>
  <c r="S5982" i="1"/>
  <c r="S5983" i="1"/>
  <c r="S5984" i="1"/>
  <c r="S5985" i="1"/>
  <c r="S5986" i="1"/>
  <c r="S6001" i="1"/>
  <c r="S6002" i="1"/>
  <c r="S6003" i="1"/>
  <c r="S6004" i="1"/>
  <c r="S6005" i="1"/>
  <c r="S6006" i="1"/>
  <c r="S6007" i="1"/>
  <c r="S6008" i="1"/>
  <c r="S6009" i="1"/>
  <c r="S6010" i="1"/>
  <c r="S6025" i="1"/>
  <c r="S6026" i="1"/>
  <c r="S6027" i="1"/>
  <c r="S6028" i="1"/>
  <c r="S6029" i="1"/>
  <c r="S6030" i="1"/>
  <c r="S6031" i="1"/>
  <c r="S6032" i="1"/>
  <c r="S6033" i="1"/>
  <c r="S6034" i="1"/>
  <c r="S6049" i="1"/>
  <c r="S6050" i="1"/>
  <c r="S6051" i="1"/>
  <c r="S6052" i="1"/>
  <c r="S6053" i="1"/>
  <c r="S6054" i="1"/>
  <c r="S6055" i="1"/>
  <c r="S6056" i="1"/>
  <c r="S6057" i="1"/>
  <c r="S6058" i="1"/>
  <c r="S6073" i="1"/>
  <c r="S6074" i="1"/>
  <c r="S6075" i="1"/>
  <c r="S6076" i="1"/>
  <c r="S6077" i="1"/>
  <c r="S6078" i="1"/>
  <c r="S6079" i="1"/>
  <c r="S6080" i="1"/>
  <c r="S6081" i="1"/>
  <c r="S6082" i="1"/>
  <c r="S6097" i="1"/>
  <c r="S6098" i="1"/>
  <c r="S6099" i="1"/>
  <c r="S6100" i="1"/>
  <c r="S6101" i="1"/>
  <c r="S6102" i="1"/>
  <c r="S6103" i="1"/>
  <c r="S6104" i="1"/>
  <c r="S6105" i="1"/>
  <c r="S6106" i="1"/>
  <c r="S6107" i="1"/>
  <c r="S6121" i="1"/>
  <c r="S6122" i="1"/>
  <c r="S6123" i="1"/>
  <c r="S6124" i="1"/>
  <c r="S6125" i="1"/>
  <c r="S6126" i="1"/>
  <c r="S6127" i="1"/>
  <c r="S6128" i="1"/>
  <c r="S6129" i="1"/>
  <c r="S6130" i="1"/>
  <c r="S6131" i="1"/>
  <c r="S6145" i="1"/>
  <c r="S6146" i="1"/>
  <c r="S6147" i="1"/>
  <c r="S6148" i="1"/>
  <c r="S6149" i="1"/>
  <c r="S6150" i="1"/>
  <c r="S6151" i="1"/>
  <c r="S6152" i="1"/>
  <c r="S6153" i="1"/>
  <c r="S6154" i="1"/>
  <c r="S6155" i="1"/>
  <c r="S6169" i="1"/>
  <c r="S6170" i="1"/>
  <c r="S6171" i="1"/>
  <c r="S6172" i="1"/>
  <c r="S6173" i="1"/>
  <c r="S6174" i="1"/>
  <c r="S6175" i="1"/>
  <c r="S6176" i="1"/>
  <c r="S6177" i="1"/>
  <c r="S6178" i="1"/>
  <c r="S6179" i="1"/>
  <c r="S6193" i="1"/>
  <c r="S6194" i="1"/>
  <c r="S6195" i="1"/>
  <c r="S6196" i="1"/>
  <c r="S6197" i="1"/>
  <c r="S6198" i="1"/>
  <c r="S6199" i="1"/>
  <c r="S6200" i="1"/>
  <c r="S6201" i="1"/>
  <c r="S6202" i="1"/>
  <c r="S6203" i="1"/>
  <c r="S6217" i="1"/>
  <c r="S6218" i="1"/>
  <c r="S6219" i="1"/>
  <c r="S6220" i="1"/>
  <c r="S6221" i="1"/>
  <c r="S6222" i="1"/>
  <c r="S6223" i="1"/>
  <c r="S6224" i="1"/>
  <c r="S6225" i="1"/>
  <c r="S6226" i="1"/>
  <c r="S6227" i="1"/>
  <c r="S6241" i="1"/>
  <c r="S6242" i="1"/>
  <c r="S6243" i="1"/>
  <c r="S6244" i="1"/>
  <c r="S6245" i="1"/>
  <c r="S6246" i="1"/>
  <c r="S6247" i="1"/>
  <c r="S6248" i="1"/>
  <c r="S6249" i="1"/>
  <c r="S6250" i="1"/>
  <c r="S6251" i="1"/>
  <c r="S6265" i="1"/>
  <c r="S6266" i="1"/>
  <c r="S6267" i="1"/>
  <c r="S6268" i="1"/>
  <c r="S6269" i="1"/>
  <c r="S6270" i="1"/>
  <c r="S6271" i="1"/>
  <c r="S6272" i="1"/>
  <c r="S6273" i="1"/>
  <c r="S6274" i="1"/>
  <c r="S6275" i="1"/>
  <c r="S6289" i="1"/>
  <c r="S6290" i="1"/>
  <c r="S6291" i="1"/>
  <c r="S6292" i="1"/>
  <c r="S6293" i="1"/>
  <c r="S6294" i="1"/>
  <c r="S6295" i="1"/>
  <c r="S6296" i="1"/>
  <c r="S6297" i="1"/>
  <c r="S6298" i="1"/>
  <c r="S6299" i="1"/>
  <c r="S6313" i="1"/>
  <c r="S6314" i="1"/>
  <c r="S6315" i="1"/>
  <c r="S6316" i="1"/>
  <c r="S6317" i="1"/>
  <c r="S6318" i="1"/>
  <c r="S6319" i="1"/>
  <c r="S6320" i="1"/>
  <c r="S6321" i="1"/>
  <c r="S6322" i="1"/>
  <c r="S6323" i="1"/>
  <c r="S6337" i="1"/>
  <c r="S6338" i="1"/>
  <c r="S6339" i="1"/>
  <c r="S6340" i="1"/>
  <c r="S6341" i="1"/>
  <c r="S6342" i="1"/>
  <c r="S6343" i="1"/>
  <c r="S6344" i="1"/>
  <c r="S6345" i="1"/>
  <c r="S6346" i="1"/>
  <c r="S6347" i="1"/>
  <c r="S6361" i="1"/>
  <c r="S6362" i="1"/>
  <c r="S6363" i="1"/>
  <c r="S6364" i="1"/>
  <c r="S6365" i="1"/>
  <c r="S6366" i="1"/>
  <c r="S6367" i="1"/>
  <c r="S6368" i="1"/>
  <c r="S6369" i="1"/>
  <c r="S6370" i="1"/>
  <c r="S6371" i="1"/>
  <c r="S6385" i="1"/>
  <c r="S6386" i="1"/>
  <c r="S6387" i="1"/>
  <c r="S6388" i="1"/>
  <c r="S6389" i="1"/>
  <c r="S6390" i="1"/>
  <c r="S6391" i="1"/>
  <c r="S6392" i="1"/>
  <c r="S6393" i="1"/>
  <c r="S6394" i="1"/>
  <c r="S6395" i="1"/>
  <c r="S6409" i="1"/>
  <c r="S6410" i="1"/>
  <c r="S6411" i="1"/>
  <c r="S6412" i="1"/>
  <c r="S6413" i="1"/>
  <c r="S6414" i="1"/>
  <c r="S6415" i="1"/>
  <c r="S6416" i="1"/>
  <c r="S6417" i="1"/>
  <c r="S6418" i="1"/>
  <c r="S6419" i="1"/>
  <c r="S6433" i="1"/>
  <c r="S6434" i="1"/>
  <c r="S6435" i="1"/>
  <c r="S6436" i="1"/>
  <c r="S6437" i="1"/>
  <c r="S6438" i="1"/>
  <c r="S6439" i="1"/>
  <c r="S6440" i="1"/>
  <c r="S6441" i="1"/>
  <c r="S6442" i="1"/>
  <c r="S6443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76" i="1"/>
  <c r="S6577" i="1"/>
  <c r="S6578" i="1"/>
  <c r="S6579" i="1"/>
  <c r="S6580" i="1"/>
  <c r="S6581" i="1"/>
  <c r="S6582" i="1"/>
  <c r="S6583" i="1"/>
  <c r="S6584" i="1"/>
  <c r="S6585" i="1"/>
  <c r="S6586" i="1"/>
  <c r="S6587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44" i="1"/>
  <c r="S6745" i="1"/>
  <c r="S6746" i="1"/>
  <c r="S6747" i="1"/>
  <c r="S6748" i="1"/>
  <c r="S6749" i="1"/>
  <c r="S6750" i="1"/>
  <c r="S6751" i="1"/>
  <c r="S6752" i="1"/>
  <c r="S6753" i="1"/>
  <c r="S6754" i="1"/>
  <c r="S6755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7741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8" i="1"/>
  <c r="S7799" i="1"/>
  <c r="S7800" i="1"/>
  <c r="S7801" i="1"/>
  <c r="S7802" i="1"/>
  <c r="S7803" i="1"/>
  <c r="S7804" i="1"/>
  <c r="S7805" i="1"/>
  <c r="S7806" i="1"/>
  <c r="S7807" i="1"/>
  <c r="S7808" i="1"/>
  <c r="S7809" i="1"/>
  <c r="S7810" i="1"/>
  <c r="S7811" i="1"/>
  <c r="S7812" i="1"/>
  <c r="S7813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66" i="1"/>
  <c r="S7967" i="1"/>
  <c r="S7968" i="1"/>
  <c r="S796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8338" i="1"/>
  <c r="S8339" i="1"/>
  <c r="S8340" i="1"/>
  <c r="S8341" i="1"/>
  <c r="S8342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8362" i="1"/>
  <c r="S8363" i="1"/>
  <c r="S8364" i="1"/>
  <c r="S8365" i="1"/>
  <c r="S8366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8556" i="1"/>
  <c r="S8557" i="1"/>
  <c r="S8558" i="1"/>
  <c r="S8566" i="1"/>
  <c r="S8567" i="1"/>
  <c r="S8568" i="1"/>
  <c r="S8569" i="1"/>
  <c r="S8570" i="1"/>
  <c r="S8571" i="1"/>
  <c r="S8572" i="1"/>
  <c r="S8573" i="1"/>
  <c r="S8574" i="1"/>
  <c r="S8575" i="1"/>
  <c r="S8576" i="1"/>
  <c r="S8577" i="1"/>
  <c r="S8578" i="1"/>
  <c r="S8579" i="1"/>
  <c r="S8580" i="1"/>
  <c r="S8581" i="1"/>
  <c r="S8582" i="1"/>
  <c r="S8590" i="1"/>
  <c r="S8591" i="1"/>
  <c r="S8592" i="1"/>
  <c r="S8593" i="1"/>
  <c r="S8594" i="1"/>
  <c r="S8595" i="1"/>
  <c r="S8596" i="1"/>
  <c r="S8597" i="1"/>
  <c r="S8598" i="1"/>
  <c r="S8599" i="1"/>
  <c r="S8600" i="1"/>
  <c r="S8601" i="1"/>
  <c r="S8602" i="1"/>
  <c r="S8603" i="1"/>
  <c r="S8604" i="1"/>
  <c r="S8605" i="1"/>
  <c r="S8606" i="1"/>
  <c r="S8614" i="1"/>
  <c r="S8615" i="1"/>
  <c r="S8616" i="1"/>
  <c r="S8617" i="1"/>
  <c r="S8618" i="1"/>
  <c r="S8619" i="1"/>
  <c r="S8620" i="1"/>
  <c r="S8621" i="1"/>
  <c r="S8622" i="1"/>
  <c r="S8623" i="1"/>
  <c r="S8624" i="1"/>
  <c r="S8625" i="1"/>
  <c r="S8626" i="1"/>
  <c r="S8627" i="1"/>
  <c r="S8628" i="1"/>
  <c r="S8629" i="1"/>
  <c r="S8630" i="1"/>
  <c r="S8638" i="1"/>
  <c r="S8639" i="1"/>
  <c r="S8640" i="1"/>
  <c r="S8641" i="1"/>
  <c r="S8642" i="1"/>
  <c r="S8643" i="1"/>
  <c r="S8644" i="1"/>
  <c r="S8645" i="1"/>
  <c r="S8646" i="1"/>
  <c r="S8647" i="1"/>
  <c r="S8648" i="1"/>
  <c r="S8649" i="1"/>
  <c r="S8650" i="1"/>
  <c r="S8651" i="1"/>
  <c r="S8652" i="1"/>
  <c r="S8653" i="1"/>
  <c r="S8654" i="1"/>
  <c r="S8662" i="1"/>
  <c r="S8663" i="1"/>
  <c r="S8664" i="1"/>
  <c r="S8665" i="1"/>
  <c r="S8666" i="1"/>
  <c r="S8667" i="1"/>
  <c r="S8668" i="1"/>
  <c r="S8669" i="1"/>
  <c r="S8670" i="1"/>
  <c r="S8671" i="1"/>
  <c r="S8672" i="1"/>
  <c r="S8673" i="1"/>
  <c r="S8674" i="1"/>
  <c r="S8675" i="1"/>
  <c r="S8676" i="1"/>
  <c r="S8677" i="1"/>
  <c r="S8678" i="1"/>
  <c r="S8686" i="1"/>
  <c r="S8687" i="1"/>
  <c r="S8688" i="1"/>
  <c r="S8689" i="1"/>
  <c r="S8690" i="1"/>
  <c r="S8691" i="1"/>
  <c r="S8692" i="1"/>
  <c r="S8693" i="1"/>
  <c r="S8694" i="1"/>
  <c r="S8695" i="1"/>
  <c r="S8696" i="1"/>
  <c r="S8697" i="1"/>
  <c r="S8698" i="1"/>
  <c r="S8699" i="1"/>
  <c r="S8700" i="1"/>
  <c r="S8701" i="1"/>
  <c r="S8702" i="1"/>
  <c r="S8710" i="1"/>
  <c r="S8711" i="1"/>
  <c r="S8712" i="1"/>
  <c r="S8713" i="1"/>
  <c r="S8714" i="1"/>
  <c r="S8715" i="1"/>
  <c r="S8716" i="1"/>
  <c r="S8717" i="1"/>
  <c r="S8718" i="1"/>
  <c r="S8719" i="1"/>
  <c r="S8720" i="1"/>
  <c r="S8721" i="1"/>
  <c r="S8722" i="1"/>
  <c r="S8723" i="1"/>
  <c r="S8724" i="1"/>
  <c r="S8725" i="1"/>
  <c r="S8726" i="1"/>
  <c r="S8734" i="1"/>
  <c r="S8735" i="1"/>
  <c r="S8736" i="1"/>
  <c r="S8737" i="1"/>
  <c r="S8738" i="1"/>
  <c r="S8739" i="1"/>
  <c r="S8740" i="1"/>
  <c r="S8741" i="1"/>
  <c r="S8742" i="1"/>
  <c r="S8743" i="1"/>
  <c r="S8744" i="1"/>
  <c r="S8745" i="1"/>
  <c r="S8746" i="1"/>
  <c r="S8747" i="1"/>
  <c r="S8748" i="1"/>
  <c r="S8749" i="1"/>
  <c r="S8750" i="1"/>
  <c r="S8758" i="1"/>
  <c r="S8759" i="1"/>
  <c r="S8760" i="1"/>
  <c r="S8761" i="1"/>
  <c r="S8762" i="1"/>
  <c r="S8763" i="1"/>
  <c r="S8764" i="1"/>
  <c r="S8765" i="1"/>
  <c r="S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T4432" i="1"/>
  <c r="T4433" i="1"/>
  <c r="T4434" i="1"/>
  <c r="T4435" i="1"/>
  <c r="T4436" i="1"/>
  <c r="T4437" i="1"/>
  <c r="T4438" i="1"/>
  <c r="T4439" i="1"/>
  <c r="T4440" i="1"/>
  <c r="T4441" i="1"/>
  <c r="T4442" i="1"/>
  <c r="T4443" i="1"/>
  <c r="T4444" i="1"/>
  <c r="T4445" i="1"/>
  <c r="T4446" i="1"/>
  <c r="T4447" i="1"/>
  <c r="T4448" i="1"/>
  <c r="T4449" i="1"/>
  <c r="T4450" i="1"/>
  <c r="T4451" i="1"/>
  <c r="T4452" i="1"/>
  <c r="T4453" i="1"/>
  <c r="T4454" i="1"/>
  <c r="T4455" i="1"/>
  <c r="T4456" i="1"/>
  <c r="T4457" i="1"/>
  <c r="T4458" i="1"/>
  <c r="T4459" i="1"/>
  <c r="T4460" i="1"/>
  <c r="T4461" i="1"/>
  <c r="T4462" i="1"/>
  <c r="T4463" i="1"/>
  <c r="T4464" i="1"/>
  <c r="T4465" i="1"/>
  <c r="T4466" i="1"/>
  <c r="T4467" i="1"/>
  <c r="T4468" i="1"/>
  <c r="T4469" i="1"/>
  <c r="T4470" i="1"/>
  <c r="T4471" i="1"/>
  <c r="T4472" i="1"/>
  <c r="T4473" i="1"/>
  <c r="T4474" i="1"/>
  <c r="T4475" i="1"/>
  <c r="T4476" i="1"/>
  <c r="T4477" i="1"/>
  <c r="T4478" i="1"/>
  <c r="T4479" i="1"/>
  <c r="T4480" i="1"/>
  <c r="T4481" i="1"/>
  <c r="T4482" i="1"/>
  <c r="T4483" i="1"/>
  <c r="T4484" i="1"/>
  <c r="T4485" i="1"/>
  <c r="T4486" i="1"/>
  <c r="T4487" i="1"/>
  <c r="T4488" i="1"/>
  <c r="T4489" i="1"/>
  <c r="T4490" i="1"/>
  <c r="T4491" i="1"/>
  <c r="T4492" i="1"/>
  <c r="T4493" i="1"/>
  <c r="T4494" i="1"/>
  <c r="T4495" i="1"/>
  <c r="T4496" i="1"/>
  <c r="T4497" i="1"/>
  <c r="T4498" i="1"/>
  <c r="T4499" i="1"/>
  <c r="T4500" i="1"/>
  <c r="T4501" i="1"/>
  <c r="T4502" i="1"/>
  <c r="T4503" i="1"/>
  <c r="T4504" i="1"/>
  <c r="T4505" i="1"/>
  <c r="T4506" i="1"/>
  <c r="T4507" i="1"/>
  <c r="T4508" i="1"/>
  <c r="T4509" i="1"/>
  <c r="T4510" i="1"/>
  <c r="T4511" i="1"/>
  <c r="T4512" i="1"/>
  <c r="T4513" i="1"/>
  <c r="T4514" i="1"/>
  <c r="T4515" i="1"/>
  <c r="T4516" i="1"/>
  <c r="T4517" i="1"/>
  <c r="T4518" i="1"/>
  <c r="T4519" i="1"/>
  <c r="T4520" i="1"/>
  <c r="T4521" i="1"/>
  <c r="T4522" i="1"/>
  <c r="T4523" i="1"/>
  <c r="T4524" i="1"/>
  <c r="T4525" i="1"/>
  <c r="T4526" i="1"/>
  <c r="T4527" i="1"/>
  <c r="T4528" i="1"/>
  <c r="T4529" i="1"/>
  <c r="T4530" i="1"/>
  <c r="T4531" i="1"/>
  <c r="T4532" i="1"/>
  <c r="T4533" i="1"/>
  <c r="T4534" i="1"/>
  <c r="T4535" i="1"/>
  <c r="T4536" i="1"/>
  <c r="T4537" i="1"/>
  <c r="T4538" i="1"/>
  <c r="T4539" i="1"/>
  <c r="T4540" i="1"/>
  <c r="T4541" i="1"/>
  <c r="T4542" i="1"/>
  <c r="T4543" i="1"/>
  <c r="T4544" i="1"/>
  <c r="T4545" i="1"/>
  <c r="T4546" i="1"/>
  <c r="T4547" i="1"/>
  <c r="T4548" i="1"/>
  <c r="T4549" i="1"/>
  <c r="T4550" i="1"/>
  <c r="T4551" i="1"/>
  <c r="T4552" i="1"/>
  <c r="T4553" i="1"/>
  <c r="T4554" i="1"/>
  <c r="T4555" i="1"/>
  <c r="T4556" i="1"/>
  <c r="T4557" i="1"/>
  <c r="T4558" i="1"/>
  <c r="T4559" i="1"/>
  <c r="T4560" i="1"/>
  <c r="T4561" i="1"/>
  <c r="T4562" i="1"/>
  <c r="T4563" i="1"/>
  <c r="T4564" i="1"/>
  <c r="T4565" i="1"/>
  <c r="T4566" i="1"/>
  <c r="T4567" i="1"/>
  <c r="T4568" i="1"/>
  <c r="T4569" i="1"/>
  <c r="T4570" i="1"/>
  <c r="T4571" i="1"/>
  <c r="T4572" i="1"/>
  <c r="T4573" i="1"/>
  <c r="T4574" i="1"/>
  <c r="T4575" i="1"/>
  <c r="T4576" i="1"/>
  <c r="T4577" i="1"/>
  <c r="T4578" i="1"/>
  <c r="T4579" i="1"/>
  <c r="T4580" i="1"/>
  <c r="T4581" i="1"/>
  <c r="T4582" i="1"/>
  <c r="T4583" i="1"/>
  <c r="T4584" i="1"/>
  <c r="T4585" i="1"/>
  <c r="T4586" i="1"/>
  <c r="T4587" i="1"/>
  <c r="T4588" i="1"/>
  <c r="T4589" i="1"/>
  <c r="T4590" i="1"/>
  <c r="T4591" i="1"/>
  <c r="T4592" i="1"/>
  <c r="T4593" i="1"/>
  <c r="T4594" i="1"/>
  <c r="T4595" i="1"/>
  <c r="T4596" i="1"/>
  <c r="T4597" i="1"/>
  <c r="T4598" i="1"/>
  <c r="T4599" i="1"/>
  <c r="T4600" i="1"/>
  <c r="T4601" i="1"/>
  <c r="T4602" i="1"/>
  <c r="T4603" i="1"/>
  <c r="T4604" i="1"/>
  <c r="T4605" i="1"/>
  <c r="T4606" i="1"/>
  <c r="T4607" i="1"/>
  <c r="T4608" i="1"/>
  <c r="T4609" i="1"/>
  <c r="T4610" i="1"/>
  <c r="T4611" i="1"/>
  <c r="T4612" i="1"/>
  <c r="T4613" i="1"/>
  <c r="T4614" i="1"/>
  <c r="T4615" i="1"/>
  <c r="T4616" i="1"/>
  <c r="T4617" i="1"/>
  <c r="T4618" i="1"/>
  <c r="T4619" i="1"/>
  <c r="T4620" i="1"/>
  <c r="T4621" i="1"/>
  <c r="T4622" i="1"/>
  <c r="T4623" i="1"/>
  <c r="T4624" i="1"/>
  <c r="T4625" i="1"/>
  <c r="T4626" i="1"/>
  <c r="T4627" i="1"/>
  <c r="T4628" i="1"/>
  <c r="T4629" i="1"/>
  <c r="T4630" i="1"/>
  <c r="T4631" i="1"/>
  <c r="T4632" i="1"/>
  <c r="T4633" i="1"/>
  <c r="T4634" i="1"/>
  <c r="T4635" i="1"/>
  <c r="T4636" i="1"/>
  <c r="T4637" i="1"/>
  <c r="T4638" i="1"/>
  <c r="T4639" i="1"/>
  <c r="T4640" i="1"/>
  <c r="T4641" i="1"/>
  <c r="T4642" i="1"/>
  <c r="T4643" i="1"/>
  <c r="T4644" i="1"/>
  <c r="T4645" i="1"/>
  <c r="T4646" i="1"/>
  <c r="T4647" i="1"/>
  <c r="T4648" i="1"/>
  <c r="T4649" i="1"/>
  <c r="T4650" i="1"/>
  <c r="T4651" i="1"/>
  <c r="T4652" i="1"/>
  <c r="T4653" i="1"/>
  <c r="T4654" i="1"/>
  <c r="T4655" i="1"/>
  <c r="T4656" i="1"/>
  <c r="T4657" i="1"/>
  <c r="T4658" i="1"/>
  <c r="T4659" i="1"/>
  <c r="T4660" i="1"/>
  <c r="T4661" i="1"/>
  <c r="T4662" i="1"/>
  <c r="T4663" i="1"/>
  <c r="T4664" i="1"/>
  <c r="T4665" i="1"/>
  <c r="T4666" i="1"/>
  <c r="T4667" i="1"/>
  <c r="T4668" i="1"/>
  <c r="T4669" i="1"/>
  <c r="T4670" i="1"/>
  <c r="T4671" i="1"/>
  <c r="T4672" i="1"/>
  <c r="T4673" i="1"/>
  <c r="T4674" i="1"/>
  <c r="T4675" i="1"/>
  <c r="T4676" i="1"/>
  <c r="T4677" i="1"/>
  <c r="T4678" i="1"/>
  <c r="T4679" i="1"/>
  <c r="T4680" i="1"/>
  <c r="T4681" i="1"/>
  <c r="T4682" i="1"/>
  <c r="T4683" i="1"/>
  <c r="T4684" i="1"/>
  <c r="T4685" i="1"/>
  <c r="T4686" i="1"/>
  <c r="T4687" i="1"/>
  <c r="T4688" i="1"/>
  <c r="T4689" i="1"/>
  <c r="T4690" i="1"/>
  <c r="T4691" i="1"/>
  <c r="T4692" i="1"/>
  <c r="T4693" i="1"/>
  <c r="T4694" i="1"/>
  <c r="T4695" i="1"/>
  <c r="T4696" i="1"/>
  <c r="T4697" i="1"/>
  <c r="T4698" i="1"/>
  <c r="T4699" i="1"/>
  <c r="T4700" i="1"/>
  <c r="T4701" i="1"/>
  <c r="T4702" i="1"/>
  <c r="T4703" i="1"/>
  <c r="T4704" i="1"/>
  <c r="T4705" i="1"/>
  <c r="T4706" i="1"/>
  <c r="T4707" i="1"/>
  <c r="T4708" i="1"/>
  <c r="T4709" i="1"/>
  <c r="T4710" i="1"/>
  <c r="T4711" i="1"/>
  <c r="T4712" i="1"/>
  <c r="T4713" i="1"/>
  <c r="T4714" i="1"/>
  <c r="T4715" i="1"/>
  <c r="T4716" i="1"/>
  <c r="T4717" i="1"/>
  <c r="T4718" i="1"/>
  <c r="T4719" i="1"/>
  <c r="T4720" i="1"/>
  <c r="T4721" i="1"/>
  <c r="T4722" i="1"/>
  <c r="T4723" i="1"/>
  <c r="T4724" i="1"/>
  <c r="T4725" i="1"/>
  <c r="T4726" i="1"/>
  <c r="T4727" i="1"/>
  <c r="T4728" i="1"/>
  <c r="T4729" i="1"/>
  <c r="T4730" i="1"/>
  <c r="T4731" i="1"/>
  <c r="T4732" i="1"/>
  <c r="T4733" i="1"/>
  <c r="T4734" i="1"/>
  <c r="T4735" i="1"/>
  <c r="T4736" i="1"/>
  <c r="T4737" i="1"/>
  <c r="T4738" i="1"/>
  <c r="T4739" i="1"/>
  <c r="T4740" i="1"/>
  <c r="T4741" i="1"/>
  <c r="T4742" i="1"/>
  <c r="T4743" i="1"/>
  <c r="T4744" i="1"/>
  <c r="T4745" i="1"/>
  <c r="T4746" i="1"/>
  <c r="T4747" i="1"/>
  <c r="T4748" i="1"/>
  <c r="T4749" i="1"/>
  <c r="T4750" i="1"/>
  <c r="T4751" i="1"/>
  <c r="T4752" i="1"/>
  <c r="T4753" i="1"/>
  <c r="T4754" i="1"/>
  <c r="T4755" i="1"/>
  <c r="T4756" i="1"/>
  <c r="T4757" i="1"/>
  <c r="T4758" i="1"/>
  <c r="T4759" i="1"/>
  <c r="T4760" i="1"/>
  <c r="T4761" i="1"/>
  <c r="T4762" i="1"/>
  <c r="T4763" i="1"/>
  <c r="T4764" i="1"/>
  <c r="T4765" i="1"/>
  <c r="T4766" i="1"/>
  <c r="T4767" i="1"/>
  <c r="T4768" i="1"/>
  <c r="T4769" i="1"/>
  <c r="T4770" i="1"/>
  <c r="T4771" i="1"/>
  <c r="T4772" i="1"/>
  <c r="T4773" i="1"/>
  <c r="T4774" i="1"/>
  <c r="T4775" i="1"/>
  <c r="T4776" i="1"/>
  <c r="T4777" i="1"/>
  <c r="T4778" i="1"/>
  <c r="T4779" i="1"/>
  <c r="T4780" i="1"/>
  <c r="T4781" i="1"/>
  <c r="T4782" i="1"/>
  <c r="T4783" i="1"/>
  <c r="T4784" i="1"/>
  <c r="T4785" i="1"/>
  <c r="T4786" i="1"/>
  <c r="T4787" i="1"/>
  <c r="T4788" i="1"/>
  <c r="T4789" i="1"/>
  <c r="T4790" i="1"/>
  <c r="T4791" i="1"/>
  <c r="T4792" i="1"/>
  <c r="T4793" i="1"/>
  <c r="T4794" i="1"/>
  <c r="T4795" i="1"/>
  <c r="T4796" i="1"/>
  <c r="T4797" i="1"/>
  <c r="T4798" i="1"/>
  <c r="T4799" i="1"/>
  <c r="T4800" i="1"/>
  <c r="T4801" i="1"/>
  <c r="T4802" i="1"/>
  <c r="T4803" i="1"/>
  <c r="T4804" i="1"/>
  <c r="T4805" i="1"/>
  <c r="T4806" i="1"/>
  <c r="T4807" i="1"/>
  <c r="T4808" i="1"/>
  <c r="T4809" i="1"/>
  <c r="T4810" i="1"/>
  <c r="T4811" i="1"/>
  <c r="T4812" i="1"/>
  <c r="T4813" i="1"/>
  <c r="T4814" i="1"/>
  <c r="T4815" i="1"/>
  <c r="T4816" i="1"/>
  <c r="T4817" i="1"/>
  <c r="T4818" i="1"/>
  <c r="T4819" i="1"/>
  <c r="T4820" i="1"/>
  <c r="T4821" i="1"/>
  <c r="T4822" i="1"/>
  <c r="T4823" i="1"/>
  <c r="T4824" i="1"/>
  <c r="T4825" i="1"/>
  <c r="T4826" i="1"/>
  <c r="T4827" i="1"/>
  <c r="T4828" i="1"/>
  <c r="T4829" i="1"/>
  <c r="T4830" i="1"/>
  <c r="T4831" i="1"/>
  <c r="T4832" i="1"/>
  <c r="T4833" i="1"/>
  <c r="T4834" i="1"/>
  <c r="T4835" i="1"/>
  <c r="T4836" i="1"/>
  <c r="T4837" i="1"/>
  <c r="T4838" i="1"/>
  <c r="T4839" i="1"/>
  <c r="T4840" i="1"/>
  <c r="T4841" i="1"/>
  <c r="T4842" i="1"/>
  <c r="T4843" i="1"/>
  <c r="T4844" i="1"/>
  <c r="T4845" i="1"/>
  <c r="T4846" i="1"/>
  <c r="T4847" i="1"/>
  <c r="T4848" i="1"/>
  <c r="T4849" i="1"/>
  <c r="T4850" i="1"/>
  <c r="T4851" i="1"/>
  <c r="T4852" i="1"/>
  <c r="T4853" i="1"/>
  <c r="T4854" i="1"/>
  <c r="T4855" i="1"/>
  <c r="T4856" i="1"/>
  <c r="T4857" i="1"/>
  <c r="T4858" i="1"/>
  <c r="T4859" i="1"/>
  <c r="T4860" i="1"/>
  <c r="T4861" i="1"/>
  <c r="T4862" i="1"/>
  <c r="T4863" i="1"/>
  <c r="T4864" i="1"/>
  <c r="T4865" i="1"/>
  <c r="T4866" i="1"/>
  <c r="T4867" i="1"/>
  <c r="T4868" i="1"/>
  <c r="T4869" i="1"/>
  <c r="T4870" i="1"/>
  <c r="T4871" i="1"/>
  <c r="T4872" i="1"/>
  <c r="T4873" i="1"/>
  <c r="T4874" i="1"/>
  <c r="T4875" i="1"/>
  <c r="T4876" i="1"/>
  <c r="T4877" i="1"/>
  <c r="T4878" i="1"/>
  <c r="T4879" i="1"/>
  <c r="T4880" i="1"/>
  <c r="T4881" i="1"/>
  <c r="T4882" i="1"/>
  <c r="T4883" i="1"/>
  <c r="T4884" i="1"/>
  <c r="T4885" i="1"/>
  <c r="T4886" i="1"/>
  <c r="T4887" i="1"/>
  <c r="T4888" i="1"/>
  <c r="T4889" i="1"/>
  <c r="T4890" i="1"/>
  <c r="T4891" i="1"/>
  <c r="T4892" i="1"/>
  <c r="T4893" i="1"/>
  <c r="T4894" i="1"/>
  <c r="T4895" i="1"/>
  <c r="T4896" i="1"/>
  <c r="T4897" i="1"/>
  <c r="T4898" i="1"/>
  <c r="T4899" i="1"/>
  <c r="T4900" i="1"/>
  <c r="T4901" i="1"/>
  <c r="T4902" i="1"/>
  <c r="T4903" i="1"/>
  <c r="T4904" i="1"/>
  <c r="T4905" i="1"/>
  <c r="T4906" i="1"/>
  <c r="T4907" i="1"/>
  <c r="T4908" i="1"/>
  <c r="T4909" i="1"/>
  <c r="T4910" i="1"/>
  <c r="T4911" i="1"/>
  <c r="T4912" i="1"/>
  <c r="T4913" i="1"/>
  <c r="T4914" i="1"/>
  <c r="T4915" i="1"/>
  <c r="T4916" i="1"/>
  <c r="T4917" i="1"/>
  <c r="T4918" i="1"/>
  <c r="T4919" i="1"/>
  <c r="T4920" i="1"/>
  <c r="T4921" i="1"/>
  <c r="T4922" i="1"/>
  <c r="T4923" i="1"/>
  <c r="T4924" i="1"/>
  <c r="T4925" i="1"/>
  <c r="T4926" i="1"/>
  <c r="T4927" i="1"/>
  <c r="T4928" i="1"/>
  <c r="T4929" i="1"/>
  <c r="T4930" i="1"/>
  <c r="T4931" i="1"/>
  <c r="T4932" i="1"/>
  <c r="T4933" i="1"/>
  <c r="T4934" i="1"/>
  <c r="T4935" i="1"/>
  <c r="T4936" i="1"/>
  <c r="T4937" i="1"/>
  <c r="T4938" i="1"/>
  <c r="T4939" i="1"/>
  <c r="T4940" i="1"/>
  <c r="T4941" i="1"/>
  <c r="T4942" i="1"/>
  <c r="T4943" i="1"/>
  <c r="T4944" i="1"/>
  <c r="T4945" i="1"/>
  <c r="T4946" i="1"/>
  <c r="T4947" i="1"/>
  <c r="T4948" i="1"/>
  <c r="T4949" i="1"/>
  <c r="T4950" i="1"/>
  <c r="T4951" i="1"/>
  <c r="T4952" i="1"/>
  <c r="T4953" i="1"/>
  <c r="T4954" i="1"/>
  <c r="T4955" i="1"/>
  <c r="T4956" i="1"/>
  <c r="T4957" i="1"/>
  <c r="T4958" i="1"/>
  <c r="T4959" i="1"/>
  <c r="T4960" i="1"/>
  <c r="T4961" i="1"/>
  <c r="T4962" i="1"/>
  <c r="T4963" i="1"/>
  <c r="T4964" i="1"/>
  <c r="T4965" i="1"/>
  <c r="T4966" i="1"/>
  <c r="T4967" i="1"/>
  <c r="T4968" i="1"/>
  <c r="T4969" i="1"/>
  <c r="T4970" i="1"/>
  <c r="T4971" i="1"/>
  <c r="T4972" i="1"/>
  <c r="T4973" i="1"/>
  <c r="T4974" i="1"/>
  <c r="T4975" i="1"/>
  <c r="T4976" i="1"/>
  <c r="T4977" i="1"/>
  <c r="T4978" i="1"/>
  <c r="T4979" i="1"/>
  <c r="T4980" i="1"/>
  <c r="T4981" i="1"/>
  <c r="T4982" i="1"/>
  <c r="T4983" i="1"/>
  <c r="T4984" i="1"/>
  <c r="T4985" i="1"/>
  <c r="T4986" i="1"/>
  <c r="T4987" i="1"/>
  <c r="T4988" i="1"/>
  <c r="T4989" i="1"/>
  <c r="T4990" i="1"/>
  <c r="T4991" i="1"/>
  <c r="T4992" i="1"/>
  <c r="T4993" i="1"/>
  <c r="T4994" i="1"/>
  <c r="T4995" i="1"/>
  <c r="T4996" i="1"/>
  <c r="T4997" i="1"/>
  <c r="T4998" i="1"/>
  <c r="T4999" i="1"/>
  <c r="T5000" i="1"/>
  <c r="T5001" i="1"/>
  <c r="T5002" i="1"/>
  <c r="T5003" i="1"/>
  <c r="T5004" i="1"/>
  <c r="T5005" i="1"/>
  <c r="T5006" i="1"/>
  <c r="T5007" i="1"/>
  <c r="T5008" i="1"/>
  <c r="T5009" i="1"/>
  <c r="T5010" i="1"/>
  <c r="T5011" i="1"/>
  <c r="T5012" i="1"/>
  <c r="T5013" i="1"/>
  <c r="T5014" i="1"/>
  <c r="T5015" i="1"/>
  <c r="T5016" i="1"/>
  <c r="T5017" i="1"/>
  <c r="T5018" i="1"/>
  <c r="T5019" i="1"/>
  <c r="T5020" i="1"/>
  <c r="T5021" i="1"/>
  <c r="T5022" i="1"/>
  <c r="T5023" i="1"/>
  <c r="T5024" i="1"/>
  <c r="T5025" i="1"/>
  <c r="T5026" i="1"/>
  <c r="T5027" i="1"/>
  <c r="T5028" i="1"/>
  <c r="T5029" i="1"/>
  <c r="T5030" i="1"/>
  <c r="T5031" i="1"/>
  <c r="T5032" i="1"/>
  <c r="T5033" i="1"/>
  <c r="T5034" i="1"/>
  <c r="T5035" i="1"/>
  <c r="T5036" i="1"/>
  <c r="T5037" i="1"/>
  <c r="T5038" i="1"/>
  <c r="T5039" i="1"/>
  <c r="T5040" i="1"/>
  <c r="T5041" i="1"/>
  <c r="T5042" i="1"/>
  <c r="T5043" i="1"/>
  <c r="T5044" i="1"/>
  <c r="T5045" i="1"/>
  <c r="T5046" i="1"/>
  <c r="T5047" i="1"/>
  <c r="T5048" i="1"/>
  <c r="T5049" i="1"/>
  <c r="T5050" i="1"/>
  <c r="T5051" i="1"/>
  <c r="T5052" i="1"/>
  <c r="T5053" i="1"/>
  <c r="T5054" i="1"/>
  <c r="T5055" i="1"/>
  <c r="T5056" i="1"/>
  <c r="T5057" i="1"/>
  <c r="T5058" i="1"/>
  <c r="T5059" i="1"/>
  <c r="T5060" i="1"/>
  <c r="T5061" i="1"/>
  <c r="T5062" i="1"/>
  <c r="T5063" i="1"/>
  <c r="T5064" i="1"/>
  <c r="T5065" i="1"/>
  <c r="T5066" i="1"/>
  <c r="T5067" i="1"/>
  <c r="T5068" i="1"/>
  <c r="T5069" i="1"/>
  <c r="T5070" i="1"/>
  <c r="T5071" i="1"/>
  <c r="T5072" i="1"/>
  <c r="T5073" i="1"/>
  <c r="T5074" i="1"/>
  <c r="T5075" i="1"/>
  <c r="T5076" i="1"/>
  <c r="T5077" i="1"/>
  <c r="T5078" i="1"/>
  <c r="T5079" i="1"/>
  <c r="T5080" i="1"/>
  <c r="T5081" i="1"/>
  <c r="T5082" i="1"/>
  <c r="T5083" i="1"/>
  <c r="T5084" i="1"/>
  <c r="T5085" i="1"/>
  <c r="T5086" i="1"/>
  <c r="T5087" i="1"/>
  <c r="T5088" i="1"/>
  <c r="T5089" i="1"/>
  <c r="T5090" i="1"/>
  <c r="T5091" i="1"/>
  <c r="T5092" i="1"/>
  <c r="T5093" i="1"/>
  <c r="T5094" i="1"/>
  <c r="T5095" i="1"/>
  <c r="T5096" i="1"/>
  <c r="T5097" i="1"/>
  <c r="T5098" i="1"/>
  <c r="T5099" i="1"/>
  <c r="T5100" i="1"/>
  <c r="T5101" i="1"/>
  <c r="T5102" i="1"/>
  <c r="T5103" i="1"/>
  <c r="T5104" i="1"/>
  <c r="T5105" i="1"/>
  <c r="T5106" i="1"/>
  <c r="T5107" i="1"/>
  <c r="T5108" i="1"/>
  <c r="T5109" i="1"/>
  <c r="T5110" i="1"/>
  <c r="T5111" i="1"/>
  <c r="T5112" i="1"/>
  <c r="T5113" i="1"/>
  <c r="T5114" i="1"/>
  <c r="T5115" i="1"/>
  <c r="T5116" i="1"/>
  <c r="T5117" i="1"/>
  <c r="T5118" i="1"/>
  <c r="T5119" i="1"/>
  <c r="T5120" i="1"/>
  <c r="T5121" i="1"/>
  <c r="T5122" i="1"/>
  <c r="T5123" i="1"/>
  <c r="T5124" i="1"/>
  <c r="T5125" i="1"/>
  <c r="T5126" i="1"/>
  <c r="T5127" i="1"/>
  <c r="T5128" i="1"/>
  <c r="T5129" i="1"/>
  <c r="T5130" i="1"/>
  <c r="T5131" i="1"/>
  <c r="T5132" i="1"/>
  <c r="T5133" i="1"/>
  <c r="T5134" i="1"/>
  <c r="T5135" i="1"/>
  <c r="T5136" i="1"/>
  <c r="T5137" i="1"/>
  <c r="T5138" i="1"/>
  <c r="T5139" i="1"/>
  <c r="T5140" i="1"/>
  <c r="T5141" i="1"/>
  <c r="T5142" i="1"/>
  <c r="T5143" i="1"/>
  <c r="T5144" i="1"/>
  <c r="T5145" i="1"/>
  <c r="T5146" i="1"/>
  <c r="T5147" i="1"/>
  <c r="T5148" i="1"/>
  <c r="T5149" i="1"/>
  <c r="T5150" i="1"/>
  <c r="T5151" i="1"/>
  <c r="T5152" i="1"/>
  <c r="T5153" i="1"/>
  <c r="T5154" i="1"/>
  <c r="T5155" i="1"/>
  <c r="T5156" i="1"/>
  <c r="T5157" i="1"/>
  <c r="T5158" i="1"/>
  <c r="T5159" i="1"/>
  <c r="T5160" i="1"/>
  <c r="T5161" i="1"/>
  <c r="T5162" i="1"/>
  <c r="T5163" i="1"/>
  <c r="T5164" i="1"/>
  <c r="T5165" i="1"/>
  <c r="T5166" i="1"/>
  <c r="T5167" i="1"/>
  <c r="T5168" i="1"/>
  <c r="T5169" i="1"/>
  <c r="T5170" i="1"/>
  <c r="T5171" i="1"/>
  <c r="T5172" i="1"/>
  <c r="T5173" i="1"/>
  <c r="T5174" i="1"/>
  <c r="T5175" i="1"/>
  <c r="T5176" i="1"/>
  <c r="T5177" i="1"/>
  <c r="T5178" i="1"/>
  <c r="T5179" i="1"/>
  <c r="T5180" i="1"/>
  <c r="T5181" i="1"/>
  <c r="T5182" i="1"/>
  <c r="T5183" i="1"/>
  <c r="T5184" i="1"/>
  <c r="T5185" i="1"/>
  <c r="T5186" i="1"/>
  <c r="T5187" i="1"/>
  <c r="T5188" i="1"/>
  <c r="T5189" i="1"/>
  <c r="T5190" i="1"/>
  <c r="T5191" i="1"/>
  <c r="T5192" i="1"/>
  <c r="T5193" i="1"/>
  <c r="T5194" i="1"/>
  <c r="T5195" i="1"/>
  <c r="T5196" i="1"/>
  <c r="T5197" i="1"/>
  <c r="T5198" i="1"/>
  <c r="T5199" i="1"/>
  <c r="T5200" i="1"/>
  <c r="T5201" i="1"/>
  <c r="T5202" i="1"/>
  <c r="T5203" i="1"/>
  <c r="T5204" i="1"/>
  <c r="T5205" i="1"/>
  <c r="T5206" i="1"/>
  <c r="T5207" i="1"/>
  <c r="T5208" i="1"/>
  <c r="T5209" i="1"/>
  <c r="T5210" i="1"/>
  <c r="T5211" i="1"/>
  <c r="T5212" i="1"/>
  <c r="T5213" i="1"/>
  <c r="T5214" i="1"/>
  <c r="T5215" i="1"/>
  <c r="T5216" i="1"/>
  <c r="T5217" i="1"/>
  <c r="T5218" i="1"/>
  <c r="T5219" i="1"/>
  <c r="T5220" i="1"/>
  <c r="T5221" i="1"/>
  <c r="T5222" i="1"/>
  <c r="T5223" i="1"/>
  <c r="T5224" i="1"/>
  <c r="T5225" i="1"/>
  <c r="T5226" i="1"/>
  <c r="T5227" i="1"/>
  <c r="T5228" i="1"/>
  <c r="T5229" i="1"/>
  <c r="T5230" i="1"/>
  <c r="T5231" i="1"/>
  <c r="T5232" i="1"/>
  <c r="T5233" i="1"/>
  <c r="T5234" i="1"/>
  <c r="T5235" i="1"/>
  <c r="T5236" i="1"/>
  <c r="T5237" i="1"/>
  <c r="T5238" i="1"/>
  <c r="T5239" i="1"/>
  <c r="T5240" i="1"/>
  <c r="T5241" i="1"/>
  <c r="T5242" i="1"/>
  <c r="T5243" i="1"/>
  <c r="T5244" i="1"/>
  <c r="T5245" i="1"/>
  <c r="T5246" i="1"/>
  <c r="T5247" i="1"/>
  <c r="T5248" i="1"/>
  <c r="T5249" i="1"/>
  <c r="T5250" i="1"/>
  <c r="T5251" i="1"/>
  <c r="T5252" i="1"/>
  <c r="T5253" i="1"/>
  <c r="T5254" i="1"/>
  <c r="T5255" i="1"/>
  <c r="T5256" i="1"/>
  <c r="T5257" i="1"/>
  <c r="T5258" i="1"/>
  <c r="T5259" i="1"/>
  <c r="T5260" i="1"/>
  <c r="T5261" i="1"/>
  <c r="T5262" i="1"/>
  <c r="T5263" i="1"/>
  <c r="T5264" i="1"/>
  <c r="T5265" i="1"/>
  <c r="T5266" i="1"/>
  <c r="T5267" i="1"/>
  <c r="T5268" i="1"/>
  <c r="T5269" i="1"/>
  <c r="T5270" i="1"/>
  <c r="T5271" i="1"/>
  <c r="T5272" i="1"/>
  <c r="T5273" i="1"/>
  <c r="T5274" i="1"/>
  <c r="T5275" i="1"/>
  <c r="T5276" i="1"/>
  <c r="T5277" i="1"/>
  <c r="T5278" i="1"/>
  <c r="T5279" i="1"/>
  <c r="T5280" i="1"/>
  <c r="T5281" i="1"/>
  <c r="T5282" i="1"/>
  <c r="T5283" i="1"/>
  <c r="T5284" i="1"/>
  <c r="T5285" i="1"/>
  <c r="T5286" i="1"/>
  <c r="T5287" i="1"/>
  <c r="T5288" i="1"/>
  <c r="T5289" i="1"/>
  <c r="T5290" i="1"/>
  <c r="T5291" i="1"/>
  <c r="T5292" i="1"/>
  <c r="T5293" i="1"/>
  <c r="T5294" i="1"/>
  <c r="T5295" i="1"/>
  <c r="T5296" i="1"/>
  <c r="T5297" i="1"/>
  <c r="T5298" i="1"/>
  <c r="T5299" i="1"/>
  <c r="T5300" i="1"/>
  <c r="T5301" i="1"/>
  <c r="T5302" i="1"/>
  <c r="T5303" i="1"/>
  <c r="T5304" i="1"/>
  <c r="T5305" i="1"/>
  <c r="T5306" i="1"/>
  <c r="T5307" i="1"/>
  <c r="T5308" i="1"/>
  <c r="T5309" i="1"/>
  <c r="T5310" i="1"/>
  <c r="T5311" i="1"/>
  <c r="T5312" i="1"/>
  <c r="T5313" i="1"/>
  <c r="T5314" i="1"/>
  <c r="T5315" i="1"/>
  <c r="T5316" i="1"/>
  <c r="T5317" i="1"/>
  <c r="T5318" i="1"/>
  <c r="T5319" i="1"/>
  <c r="T5320" i="1"/>
  <c r="T5321" i="1"/>
  <c r="T5322" i="1"/>
  <c r="T5323" i="1"/>
  <c r="T5324" i="1"/>
  <c r="T5325" i="1"/>
  <c r="T5326" i="1"/>
  <c r="T5327" i="1"/>
  <c r="T5328" i="1"/>
  <c r="T5329" i="1"/>
  <c r="T5330" i="1"/>
  <c r="T5331" i="1"/>
  <c r="T5332" i="1"/>
  <c r="T5333" i="1"/>
  <c r="T5334" i="1"/>
  <c r="T5335" i="1"/>
  <c r="T5336" i="1"/>
  <c r="T5337" i="1"/>
  <c r="T5338" i="1"/>
  <c r="T5339" i="1"/>
  <c r="T5340" i="1"/>
  <c r="T5341" i="1"/>
  <c r="T5342" i="1"/>
  <c r="T5343" i="1"/>
  <c r="T5344" i="1"/>
  <c r="T5345" i="1"/>
  <c r="T5346" i="1"/>
  <c r="T5347" i="1"/>
  <c r="T5348" i="1"/>
  <c r="T5349" i="1"/>
  <c r="T5350" i="1"/>
  <c r="T5351" i="1"/>
  <c r="T5352" i="1"/>
  <c r="T5353" i="1"/>
  <c r="T5354" i="1"/>
  <c r="T5355" i="1"/>
  <c r="T5356" i="1"/>
  <c r="T5357" i="1"/>
  <c r="T5358" i="1"/>
  <c r="T5359" i="1"/>
  <c r="T5360" i="1"/>
  <c r="T5361" i="1"/>
  <c r="T5362" i="1"/>
  <c r="T5363" i="1"/>
  <c r="T5364" i="1"/>
  <c r="T5365" i="1"/>
  <c r="T5366" i="1"/>
  <c r="T5367" i="1"/>
  <c r="T5368" i="1"/>
  <c r="T5369" i="1"/>
  <c r="T5370" i="1"/>
  <c r="T5371" i="1"/>
  <c r="T5372" i="1"/>
  <c r="T5373" i="1"/>
  <c r="T5374" i="1"/>
  <c r="T5375" i="1"/>
  <c r="T5376" i="1"/>
  <c r="T5377" i="1"/>
  <c r="T5378" i="1"/>
  <c r="T5379" i="1"/>
  <c r="T5380" i="1"/>
  <c r="T5381" i="1"/>
  <c r="T5382" i="1"/>
  <c r="T5383" i="1"/>
  <c r="T5384" i="1"/>
  <c r="T5385" i="1"/>
  <c r="T5386" i="1"/>
  <c r="T5387" i="1"/>
  <c r="T5388" i="1"/>
  <c r="T5389" i="1"/>
  <c r="T5390" i="1"/>
  <c r="T5391" i="1"/>
  <c r="T5392" i="1"/>
  <c r="T5393" i="1"/>
  <c r="T5394" i="1"/>
  <c r="T5395" i="1"/>
  <c r="T5396" i="1"/>
  <c r="T5397" i="1"/>
  <c r="T5398" i="1"/>
  <c r="T5399" i="1"/>
  <c r="T5400" i="1"/>
  <c r="T5401" i="1"/>
  <c r="T5402" i="1"/>
  <c r="T5403" i="1"/>
  <c r="T5404" i="1"/>
  <c r="T5405" i="1"/>
  <c r="T5406" i="1"/>
  <c r="T5407" i="1"/>
  <c r="T5408" i="1"/>
  <c r="T5409" i="1"/>
  <c r="T5410" i="1"/>
  <c r="T5411" i="1"/>
  <c r="T5412" i="1"/>
  <c r="T5413" i="1"/>
  <c r="T5414" i="1"/>
  <c r="T5415" i="1"/>
  <c r="T5416" i="1"/>
  <c r="T5417" i="1"/>
  <c r="T5418" i="1"/>
  <c r="T5419" i="1"/>
  <c r="T5420" i="1"/>
  <c r="T5421" i="1"/>
  <c r="T5422" i="1"/>
  <c r="T5423" i="1"/>
  <c r="T5424" i="1"/>
  <c r="T5425" i="1"/>
  <c r="T5426" i="1"/>
  <c r="T5427" i="1"/>
  <c r="T5428" i="1"/>
  <c r="T5429" i="1"/>
  <c r="T5430" i="1"/>
  <c r="T5431" i="1"/>
  <c r="T5432" i="1"/>
  <c r="T5433" i="1"/>
  <c r="T5434" i="1"/>
  <c r="T5435" i="1"/>
  <c r="T5436" i="1"/>
  <c r="T5437" i="1"/>
  <c r="T5438" i="1"/>
  <c r="T5439" i="1"/>
  <c r="T5440" i="1"/>
  <c r="T5441" i="1"/>
  <c r="T5442" i="1"/>
  <c r="T5443" i="1"/>
  <c r="T5444" i="1"/>
  <c r="T5445" i="1"/>
  <c r="T5446" i="1"/>
  <c r="T5447" i="1"/>
  <c r="T5448" i="1"/>
  <c r="T5449" i="1"/>
  <c r="T5450" i="1"/>
  <c r="T5451" i="1"/>
  <c r="T5452" i="1"/>
  <c r="T5453" i="1"/>
  <c r="T5454" i="1"/>
  <c r="T5455" i="1"/>
  <c r="T5456" i="1"/>
  <c r="T5457" i="1"/>
  <c r="T5458" i="1"/>
  <c r="T5459" i="1"/>
  <c r="T5460" i="1"/>
  <c r="T5461" i="1"/>
  <c r="T5462" i="1"/>
  <c r="T5463" i="1"/>
  <c r="T5464" i="1"/>
  <c r="T5465" i="1"/>
  <c r="T5466" i="1"/>
  <c r="T5467" i="1"/>
  <c r="T5468" i="1"/>
  <c r="T5469" i="1"/>
  <c r="T5470" i="1"/>
  <c r="T5471" i="1"/>
  <c r="T5472" i="1"/>
  <c r="T5473" i="1"/>
  <c r="T5474" i="1"/>
  <c r="T5475" i="1"/>
  <c r="T5476" i="1"/>
  <c r="T5477" i="1"/>
  <c r="T5478" i="1"/>
  <c r="T5479" i="1"/>
  <c r="T5480" i="1"/>
  <c r="T5481" i="1"/>
  <c r="T5482" i="1"/>
  <c r="T5483" i="1"/>
  <c r="T5484" i="1"/>
  <c r="T5485" i="1"/>
  <c r="T5486" i="1"/>
  <c r="T5487" i="1"/>
  <c r="T5488" i="1"/>
  <c r="T5489" i="1"/>
  <c r="T5490" i="1"/>
  <c r="T5491" i="1"/>
  <c r="T5492" i="1"/>
  <c r="T5493" i="1"/>
  <c r="T5494" i="1"/>
  <c r="T5495" i="1"/>
  <c r="T5496" i="1"/>
  <c r="T5497" i="1"/>
  <c r="T5498" i="1"/>
  <c r="T5499" i="1"/>
  <c r="T5500" i="1"/>
  <c r="T5501" i="1"/>
  <c r="T5502" i="1"/>
  <c r="T5503" i="1"/>
  <c r="T5504" i="1"/>
  <c r="T5505" i="1"/>
  <c r="T5506" i="1"/>
  <c r="T5507" i="1"/>
  <c r="T5508" i="1"/>
  <c r="T5509" i="1"/>
  <c r="T5510" i="1"/>
  <c r="T5511" i="1"/>
  <c r="T5512" i="1"/>
  <c r="T5513" i="1"/>
  <c r="T5514" i="1"/>
  <c r="T5515" i="1"/>
  <c r="T5516" i="1"/>
  <c r="T5517" i="1"/>
  <c r="T5518" i="1"/>
  <c r="T5519" i="1"/>
  <c r="T5520" i="1"/>
  <c r="T5521" i="1"/>
  <c r="T5522" i="1"/>
  <c r="T5523" i="1"/>
  <c r="T5524" i="1"/>
  <c r="T5525" i="1"/>
  <c r="T5526" i="1"/>
  <c r="T5527" i="1"/>
  <c r="T5528" i="1"/>
  <c r="T5529" i="1"/>
  <c r="T5530" i="1"/>
  <c r="T5531" i="1"/>
  <c r="T5532" i="1"/>
  <c r="T5533" i="1"/>
  <c r="T5534" i="1"/>
  <c r="T5535" i="1"/>
  <c r="T5536" i="1"/>
  <c r="T5537" i="1"/>
  <c r="T5538" i="1"/>
  <c r="T5539" i="1"/>
  <c r="T5540" i="1"/>
  <c r="T5541" i="1"/>
  <c r="T5542" i="1"/>
  <c r="T5543" i="1"/>
  <c r="T5544" i="1"/>
  <c r="T5545" i="1"/>
  <c r="T5546" i="1"/>
  <c r="T5547" i="1"/>
  <c r="T5548" i="1"/>
  <c r="T5549" i="1"/>
  <c r="T5550" i="1"/>
  <c r="T5551" i="1"/>
  <c r="T5552" i="1"/>
  <c r="T5553" i="1"/>
  <c r="T5554" i="1"/>
  <c r="T5555" i="1"/>
  <c r="T5556" i="1"/>
  <c r="T5557" i="1"/>
  <c r="T5558" i="1"/>
  <c r="T5559" i="1"/>
  <c r="T5560" i="1"/>
  <c r="T5561" i="1"/>
  <c r="T5562" i="1"/>
  <c r="T5563" i="1"/>
  <c r="T5564" i="1"/>
  <c r="T5565" i="1"/>
  <c r="T5566" i="1"/>
  <c r="T5567" i="1"/>
  <c r="T5568" i="1"/>
  <c r="T5569" i="1"/>
  <c r="T5570" i="1"/>
  <c r="T5571" i="1"/>
  <c r="T5572" i="1"/>
  <c r="T5573" i="1"/>
  <c r="T5574" i="1"/>
  <c r="T5575" i="1"/>
  <c r="T5576" i="1"/>
  <c r="T5577" i="1"/>
  <c r="T5578" i="1"/>
  <c r="T5579" i="1"/>
  <c r="T5580" i="1"/>
  <c r="T5581" i="1"/>
  <c r="T5582" i="1"/>
  <c r="T5583" i="1"/>
  <c r="T5584" i="1"/>
  <c r="T5585" i="1"/>
  <c r="T5586" i="1"/>
  <c r="T5587" i="1"/>
  <c r="T5588" i="1"/>
  <c r="T5589" i="1"/>
  <c r="T5590" i="1"/>
  <c r="T5591" i="1"/>
  <c r="T5592" i="1"/>
  <c r="T5593" i="1"/>
  <c r="T5594" i="1"/>
  <c r="T5595" i="1"/>
  <c r="T5596" i="1"/>
  <c r="T5597" i="1"/>
  <c r="T5598" i="1"/>
  <c r="T5599" i="1"/>
  <c r="T5600" i="1"/>
  <c r="T5601" i="1"/>
  <c r="T5602" i="1"/>
  <c r="T5603" i="1"/>
  <c r="T5604" i="1"/>
  <c r="T5605" i="1"/>
  <c r="T5606" i="1"/>
  <c r="T5607" i="1"/>
  <c r="T5608" i="1"/>
  <c r="T5609" i="1"/>
  <c r="T5610" i="1"/>
  <c r="T5611" i="1"/>
  <c r="T5612" i="1"/>
  <c r="T5613" i="1"/>
  <c r="T5614" i="1"/>
  <c r="T5615" i="1"/>
  <c r="T5616" i="1"/>
  <c r="T5617" i="1"/>
  <c r="T5618" i="1"/>
  <c r="T5619" i="1"/>
  <c r="T5620" i="1"/>
  <c r="T5621" i="1"/>
  <c r="T5622" i="1"/>
  <c r="T5623" i="1"/>
  <c r="T5624" i="1"/>
  <c r="T5625" i="1"/>
  <c r="T5626" i="1"/>
  <c r="T5627" i="1"/>
  <c r="T5628" i="1"/>
  <c r="T5629" i="1"/>
  <c r="T5630" i="1"/>
  <c r="T5631" i="1"/>
  <c r="T5632" i="1"/>
  <c r="T5633" i="1"/>
  <c r="T5634" i="1"/>
  <c r="T5635" i="1"/>
  <c r="T5636" i="1"/>
  <c r="T5637" i="1"/>
  <c r="T5638" i="1"/>
  <c r="T5639" i="1"/>
  <c r="T5640" i="1"/>
  <c r="T5641" i="1"/>
  <c r="T5642" i="1"/>
  <c r="T5643" i="1"/>
  <c r="T5644" i="1"/>
  <c r="T5645" i="1"/>
  <c r="T5646" i="1"/>
  <c r="T5647" i="1"/>
  <c r="T5648" i="1"/>
  <c r="T5649" i="1"/>
  <c r="T5650" i="1"/>
  <c r="T5651" i="1"/>
  <c r="T5652" i="1"/>
  <c r="T5653" i="1"/>
  <c r="T5654" i="1"/>
  <c r="T5655" i="1"/>
  <c r="T5656" i="1"/>
  <c r="T5657" i="1"/>
  <c r="T5658" i="1"/>
  <c r="T5659" i="1"/>
  <c r="T5660" i="1"/>
  <c r="T5661" i="1"/>
  <c r="T5662" i="1"/>
  <c r="T5663" i="1"/>
  <c r="T5664" i="1"/>
  <c r="T5665" i="1"/>
  <c r="T5666" i="1"/>
  <c r="T5667" i="1"/>
  <c r="T5668" i="1"/>
  <c r="T5669" i="1"/>
  <c r="T5670" i="1"/>
  <c r="T5671" i="1"/>
  <c r="T5672" i="1"/>
  <c r="T5673" i="1"/>
  <c r="T5674" i="1"/>
  <c r="T5675" i="1"/>
  <c r="T5676" i="1"/>
  <c r="T5677" i="1"/>
  <c r="T5678" i="1"/>
  <c r="T5679" i="1"/>
  <c r="T5680" i="1"/>
  <c r="T5681" i="1"/>
  <c r="T5682" i="1"/>
  <c r="T5683" i="1"/>
  <c r="T5684" i="1"/>
  <c r="T5685" i="1"/>
  <c r="T5686" i="1"/>
  <c r="T5687" i="1"/>
  <c r="T5688" i="1"/>
  <c r="T5689" i="1"/>
  <c r="T5690" i="1"/>
  <c r="T5691" i="1"/>
  <c r="T5692" i="1"/>
  <c r="T5693" i="1"/>
  <c r="T5694" i="1"/>
  <c r="T5695" i="1"/>
  <c r="T5696" i="1"/>
  <c r="T5697" i="1"/>
  <c r="T5698" i="1"/>
  <c r="T5699" i="1"/>
  <c r="T5700" i="1"/>
  <c r="T5701" i="1"/>
  <c r="T5702" i="1"/>
  <c r="T5703" i="1"/>
  <c r="T5704" i="1"/>
  <c r="T5705" i="1"/>
  <c r="T5706" i="1"/>
  <c r="T5707" i="1"/>
  <c r="T5708" i="1"/>
  <c r="T5709" i="1"/>
  <c r="T5710" i="1"/>
  <c r="T5711" i="1"/>
  <c r="T5712" i="1"/>
  <c r="T5713" i="1"/>
  <c r="T5714" i="1"/>
  <c r="T5715" i="1"/>
  <c r="T5716" i="1"/>
  <c r="T5717" i="1"/>
  <c r="T5718" i="1"/>
  <c r="T5719" i="1"/>
  <c r="T5720" i="1"/>
  <c r="T5721" i="1"/>
  <c r="T5722" i="1"/>
  <c r="T5723" i="1"/>
  <c r="T5724" i="1"/>
  <c r="T5725" i="1"/>
  <c r="T5726" i="1"/>
  <c r="T5727" i="1"/>
  <c r="T5728" i="1"/>
  <c r="T5729" i="1"/>
  <c r="T5730" i="1"/>
  <c r="T5731" i="1"/>
  <c r="T5732" i="1"/>
  <c r="T5733" i="1"/>
  <c r="T5734" i="1"/>
  <c r="T5735" i="1"/>
  <c r="T5736" i="1"/>
  <c r="T5737" i="1"/>
  <c r="T5738" i="1"/>
  <c r="T5739" i="1"/>
  <c r="T5740" i="1"/>
  <c r="T5741" i="1"/>
  <c r="T5742" i="1"/>
  <c r="T5743" i="1"/>
  <c r="T5744" i="1"/>
  <c r="T5745" i="1"/>
  <c r="T5746" i="1"/>
  <c r="T5747" i="1"/>
  <c r="T5748" i="1"/>
  <c r="T5749" i="1"/>
  <c r="T5750" i="1"/>
  <c r="T5751" i="1"/>
  <c r="T5752" i="1"/>
  <c r="T5753" i="1"/>
  <c r="T5754" i="1"/>
  <c r="T5755" i="1"/>
  <c r="T5756" i="1"/>
  <c r="T5757" i="1"/>
  <c r="T5758" i="1"/>
  <c r="T5759" i="1"/>
  <c r="T5760" i="1"/>
  <c r="T5761" i="1"/>
  <c r="T5762" i="1"/>
  <c r="T5763" i="1"/>
  <c r="T5764" i="1"/>
  <c r="T5765" i="1"/>
  <c r="T5766" i="1"/>
  <c r="T5767" i="1"/>
  <c r="T5768" i="1"/>
  <c r="T5769" i="1"/>
  <c r="T5770" i="1"/>
  <c r="T5771" i="1"/>
  <c r="T5772" i="1"/>
  <c r="T5773" i="1"/>
  <c r="T5774" i="1"/>
  <c r="T5775" i="1"/>
  <c r="T5776" i="1"/>
  <c r="T5777" i="1"/>
  <c r="T5778" i="1"/>
  <c r="T5779" i="1"/>
  <c r="T5780" i="1"/>
  <c r="T5781" i="1"/>
  <c r="T5782" i="1"/>
  <c r="T5783" i="1"/>
  <c r="T5784" i="1"/>
  <c r="T5785" i="1"/>
  <c r="T5786" i="1"/>
  <c r="T5787" i="1"/>
  <c r="T5788" i="1"/>
  <c r="T5789" i="1"/>
  <c r="T5790" i="1"/>
  <c r="T5791" i="1"/>
  <c r="T5792" i="1"/>
  <c r="T5793" i="1"/>
  <c r="T5794" i="1"/>
  <c r="T5795" i="1"/>
  <c r="T5796" i="1"/>
  <c r="T5797" i="1"/>
  <c r="T5798" i="1"/>
  <c r="T5799" i="1"/>
  <c r="T5800" i="1"/>
  <c r="T5801" i="1"/>
  <c r="T5802" i="1"/>
  <c r="T5803" i="1"/>
  <c r="T5804" i="1"/>
  <c r="T5805" i="1"/>
  <c r="T5806" i="1"/>
  <c r="T5807" i="1"/>
  <c r="T5808" i="1"/>
  <c r="T5809" i="1"/>
  <c r="T5810" i="1"/>
  <c r="T5811" i="1"/>
  <c r="T5812" i="1"/>
  <c r="T5813" i="1"/>
  <c r="T5814" i="1"/>
  <c r="T5815" i="1"/>
  <c r="T5816" i="1"/>
  <c r="T5817" i="1"/>
  <c r="T5818" i="1"/>
  <c r="T5819" i="1"/>
  <c r="T5820" i="1"/>
  <c r="T5821" i="1"/>
  <c r="T5822" i="1"/>
  <c r="T5823" i="1"/>
  <c r="T5824" i="1"/>
  <c r="T5825" i="1"/>
  <c r="T5826" i="1"/>
  <c r="T5827" i="1"/>
  <c r="T5828" i="1"/>
  <c r="T5829" i="1"/>
  <c r="T5830" i="1"/>
  <c r="T5831" i="1"/>
  <c r="T5832" i="1"/>
  <c r="T5833" i="1"/>
  <c r="T5834" i="1"/>
  <c r="T5835" i="1"/>
  <c r="T5836" i="1"/>
  <c r="T5837" i="1"/>
  <c r="T5838" i="1"/>
  <c r="T5839" i="1"/>
  <c r="T5840" i="1"/>
  <c r="T5841" i="1"/>
  <c r="T5842" i="1"/>
  <c r="T5843" i="1"/>
  <c r="T5844" i="1"/>
  <c r="T5845" i="1"/>
  <c r="T5846" i="1"/>
  <c r="T5847" i="1"/>
  <c r="T5848" i="1"/>
  <c r="T5849" i="1"/>
  <c r="T5850" i="1"/>
  <c r="T5851" i="1"/>
  <c r="T5852" i="1"/>
  <c r="T5853" i="1"/>
  <c r="T5854" i="1"/>
  <c r="T5855" i="1"/>
  <c r="T5856" i="1"/>
  <c r="T5857" i="1"/>
  <c r="T5858" i="1"/>
  <c r="T5859" i="1"/>
  <c r="T5860" i="1"/>
  <c r="T5861" i="1"/>
  <c r="T5862" i="1"/>
  <c r="T5863" i="1"/>
  <c r="T5864" i="1"/>
  <c r="T5865" i="1"/>
  <c r="T5866" i="1"/>
  <c r="T5867" i="1"/>
  <c r="T5868" i="1"/>
  <c r="T5869" i="1"/>
  <c r="T5870" i="1"/>
  <c r="T5871" i="1"/>
  <c r="T5872" i="1"/>
  <c r="T5873" i="1"/>
  <c r="T5874" i="1"/>
  <c r="T5875" i="1"/>
  <c r="T5876" i="1"/>
  <c r="T5877" i="1"/>
  <c r="T5878" i="1"/>
  <c r="T5879" i="1"/>
  <c r="T5880" i="1"/>
  <c r="T5881" i="1"/>
  <c r="T5882" i="1"/>
  <c r="T5883" i="1"/>
  <c r="T5884" i="1"/>
  <c r="T5885" i="1"/>
  <c r="T5886" i="1"/>
  <c r="T5887" i="1"/>
  <c r="T5888" i="1"/>
  <c r="T5889" i="1"/>
  <c r="T5890" i="1"/>
  <c r="T5891" i="1"/>
  <c r="T5892" i="1"/>
  <c r="T5893" i="1"/>
  <c r="T5894" i="1"/>
  <c r="T5895" i="1"/>
  <c r="T5896" i="1"/>
  <c r="T5897" i="1"/>
  <c r="T5898" i="1"/>
  <c r="T5899" i="1"/>
  <c r="T5900" i="1"/>
  <c r="T5901" i="1"/>
  <c r="T5902" i="1"/>
  <c r="T5903" i="1"/>
  <c r="T5904" i="1"/>
  <c r="T5905" i="1"/>
  <c r="T5906" i="1"/>
  <c r="T5907" i="1"/>
  <c r="T5908" i="1"/>
  <c r="T5909" i="1"/>
  <c r="T5910" i="1"/>
  <c r="T5911" i="1"/>
  <c r="T5912" i="1"/>
  <c r="T5913" i="1"/>
  <c r="T5914" i="1"/>
  <c r="T5915" i="1"/>
  <c r="T5916" i="1"/>
  <c r="T5917" i="1"/>
  <c r="T5918" i="1"/>
  <c r="T5919" i="1"/>
  <c r="T5920" i="1"/>
  <c r="T5921" i="1"/>
  <c r="T5922" i="1"/>
  <c r="T5923" i="1"/>
  <c r="T5924" i="1"/>
  <c r="T5925" i="1"/>
  <c r="T5926" i="1"/>
  <c r="T5927" i="1"/>
  <c r="T5928" i="1"/>
  <c r="T5929" i="1"/>
  <c r="T5930" i="1"/>
  <c r="T5931" i="1"/>
  <c r="T5932" i="1"/>
  <c r="T5933" i="1"/>
  <c r="T5934" i="1"/>
  <c r="T5935" i="1"/>
  <c r="T5936" i="1"/>
  <c r="T5937" i="1"/>
  <c r="T5938" i="1"/>
  <c r="T5939" i="1"/>
  <c r="T5940" i="1"/>
  <c r="T5941" i="1"/>
  <c r="T5942" i="1"/>
  <c r="T5943" i="1"/>
  <c r="T5944" i="1"/>
  <c r="T5945" i="1"/>
  <c r="T5946" i="1"/>
  <c r="T5947" i="1"/>
  <c r="T5948" i="1"/>
  <c r="T5949" i="1"/>
  <c r="T5950" i="1"/>
  <c r="T5951" i="1"/>
  <c r="T5952" i="1"/>
  <c r="T5953" i="1"/>
  <c r="T5954" i="1"/>
  <c r="T5955" i="1"/>
  <c r="T5956" i="1"/>
  <c r="T5957" i="1"/>
  <c r="T5958" i="1"/>
  <c r="T5959" i="1"/>
  <c r="T5960" i="1"/>
  <c r="T5961" i="1"/>
  <c r="T5962" i="1"/>
  <c r="T5963" i="1"/>
  <c r="T5964" i="1"/>
  <c r="T5965" i="1"/>
  <c r="T5966" i="1"/>
  <c r="T5967" i="1"/>
  <c r="T5968" i="1"/>
  <c r="T5969" i="1"/>
  <c r="T5970" i="1"/>
  <c r="T5971" i="1"/>
  <c r="T5972" i="1"/>
  <c r="T5973" i="1"/>
  <c r="T5974" i="1"/>
  <c r="T5975" i="1"/>
  <c r="T5976" i="1"/>
  <c r="T5977" i="1"/>
  <c r="T5978" i="1"/>
  <c r="T5979" i="1"/>
  <c r="T5980" i="1"/>
  <c r="T5981" i="1"/>
  <c r="T5982" i="1"/>
  <c r="T5983" i="1"/>
  <c r="T5984" i="1"/>
  <c r="T5985" i="1"/>
  <c r="T5986" i="1"/>
  <c r="T5987" i="1"/>
  <c r="T5988" i="1"/>
  <c r="T5989" i="1"/>
  <c r="T5990" i="1"/>
  <c r="T5991" i="1"/>
  <c r="T5992" i="1"/>
  <c r="T5993" i="1"/>
  <c r="T5994" i="1"/>
  <c r="T5995" i="1"/>
  <c r="T5996" i="1"/>
  <c r="T5997" i="1"/>
  <c r="T5998" i="1"/>
  <c r="T5999" i="1"/>
  <c r="T6000" i="1"/>
  <c r="T6001" i="1"/>
  <c r="T6002" i="1"/>
  <c r="T6003" i="1"/>
  <c r="T6004" i="1"/>
  <c r="T6005" i="1"/>
  <c r="T6006" i="1"/>
  <c r="T6007" i="1"/>
  <c r="T6008" i="1"/>
  <c r="T6009" i="1"/>
  <c r="T6010" i="1"/>
  <c r="T6011" i="1"/>
  <c r="T6012" i="1"/>
  <c r="T6013" i="1"/>
  <c r="T6014" i="1"/>
  <c r="T6015" i="1"/>
  <c r="T6016" i="1"/>
  <c r="T6017" i="1"/>
  <c r="T6018" i="1"/>
  <c r="T6019" i="1"/>
  <c r="T6020" i="1"/>
  <c r="T6021" i="1"/>
  <c r="T6022" i="1"/>
  <c r="T6023" i="1"/>
  <c r="T6024" i="1"/>
  <c r="T6025" i="1"/>
  <c r="T6026" i="1"/>
  <c r="T6027" i="1"/>
  <c r="T6028" i="1"/>
  <c r="T6029" i="1"/>
  <c r="T6030" i="1"/>
  <c r="T6031" i="1"/>
  <c r="T6032" i="1"/>
  <c r="T6033" i="1"/>
  <c r="T6034" i="1"/>
  <c r="T6035" i="1"/>
  <c r="T6036" i="1"/>
  <c r="T6037" i="1"/>
  <c r="T6038" i="1"/>
  <c r="T6039" i="1"/>
  <c r="T6040" i="1"/>
  <c r="T6041" i="1"/>
  <c r="T6042" i="1"/>
  <c r="T6043" i="1"/>
  <c r="T6044" i="1"/>
  <c r="T6045" i="1"/>
  <c r="T6046" i="1"/>
  <c r="T6047" i="1"/>
  <c r="T6048" i="1"/>
  <c r="T6049" i="1"/>
  <c r="T6050" i="1"/>
  <c r="T6051" i="1"/>
  <c r="T6052" i="1"/>
  <c r="T6053" i="1"/>
  <c r="T6054" i="1"/>
  <c r="T6055" i="1"/>
  <c r="T6056" i="1"/>
  <c r="T6057" i="1"/>
  <c r="T6058" i="1"/>
  <c r="T6059" i="1"/>
  <c r="T6060" i="1"/>
  <c r="T6061" i="1"/>
  <c r="T6062" i="1"/>
  <c r="T6063" i="1"/>
  <c r="T6064" i="1"/>
  <c r="T6065" i="1"/>
  <c r="T6066" i="1"/>
  <c r="T6067" i="1"/>
  <c r="T6068" i="1"/>
  <c r="T6069" i="1"/>
  <c r="T6070" i="1"/>
  <c r="T6071" i="1"/>
  <c r="T6072" i="1"/>
  <c r="T6073" i="1"/>
  <c r="T6074" i="1"/>
  <c r="T6075" i="1"/>
  <c r="T6076" i="1"/>
  <c r="T6077" i="1"/>
  <c r="T6078" i="1"/>
  <c r="T6079" i="1"/>
  <c r="T6080" i="1"/>
  <c r="T6081" i="1"/>
  <c r="T6082" i="1"/>
  <c r="T6083" i="1"/>
  <c r="T6084" i="1"/>
  <c r="T6085" i="1"/>
  <c r="T6086" i="1"/>
  <c r="T6087" i="1"/>
  <c r="T6088" i="1"/>
  <c r="T6089" i="1"/>
  <c r="T6090" i="1"/>
  <c r="T6091" i="1"/>
  <c r="T6092" i="1"/>
  <c r="T6093" i="1"/>
  <c r="T6094" i="1"/>
  <c r="T6095" i="1"/>
  <c r="T6096" i="1"/>
  <c r="T6097" i="1"/>
  <c r="T6098" i="1"/>
  <c r="T6099" i="1"/>
  <c r="T6100" i="1"/>
  <c r="T6101" i="1"/>
  <c r="T6102" i="1"/>
  <c r="T6103" i="1"/>
  <c r="T6104" i="1"/>
  <c r="T6105" i="1"/>
  <c r="T6106" i="1"/>
  <c r="T6107" i="1"/>
  <c r="T6108" i="1"/>
  <c r="T6109" i="1"/>
  <c r="T6110" i="1"/>
  <c r="T6111" i="1"/>
  <c r="T6112" i="1"/>
  <c r="T6113" i="1"/>
  <c r="T6114" i="1"/>
  <c r="T6115" i="1"/>
  <c r="T6116" i="1"/>
  <c r="T6117" i="1"/>
  <c r="T6118" i="1"/>
  <c r="T6119" i="1"/>
  <c r="T6120" i="1"/>
  <c r="T6121" i="1"/>
  <c r="T6122" i="1"/>
  <c r="T6123" i="1"/>
  <c r="T6124" i="1"/>
  <c r="T6125" i="1"/>
  <c r="T6126" i="1"/>
  <c r="T6127" i="1"/>
  <c r="T6128" i="1"/>
  <c r="T6129" i="1"/>
  <c r="T6130" i="1"/>
  <c r="T6131" i="1"/>
  <c r="T6132" i="1"/>
  <c r="T6133" i="1"/>
  <c r="T6134" i="1"/>
  <c r="T6135" i="1"/>
  <c r="T6136" i="1"/>
  <c r="T6137" i="1"/>
  <c r="T6138" i="1"/>
  <c r="T6139" i="1"/>
  <c r="T6140" i="1"/>
  <c r="T6141" i="1"/>
  <c r="T6142" i="1"/>
  <c r="T6143" i="1"/>
  <c r="T6144" i="1"/>
  <c r="T6145" i="1"/>
  <c r="T6146" i="1"/>
  <c r="T6147" i="1"/>
  <c r="T6148" i="1"/>
  <c r="T6149" i="1"/>
  <c r="T6150" i="1"/>
  <c r="T6151" i="1"/>
  <c r="T6152" i="1"/>
  <c r="T6153" i="1"/>
  <c r="T6154" i="1"/>
  <c r="T6155" i="1"/>
  <c r="T6156" i="1"/>
  <c r="T6157" i="1"/>
  <c r="T6158" i="1"/>
  <c r="T6159" i="1"/>
  <c r="T6160" i="1"/>
  <c r="T6161" i="1"/>
  <c r="T6162" i="1"/>
  <c r="T6163" i="1"/>
  <c r="T6164" i="1"/>
  <c r="T6165" i="1"/>
  <c r="T6166" i="1"/>
  <c r="T6167" i="1"/>
  <c r="T6168" i="1"/>
  <c r="T6169" i="1"/>
  <c r="T6170" i="1"/>
  <c r="T6171" i="1"/>
  <c r="T6172" i="1"/>
  <c r="T6173" i="1"/>
  <c r="T6174" i="1"/>
  <c r="T6175" i="1"/>
  <c r="T6176" i="1"/>
  <c r="T6177" i="1"/>
  <c r="T6178" i="1"/>
  <c r="T6179" i="1"/>
  <c r="T6180" i="1"/>
  <c r="T6181" i="1"/>
  <c r="T6182" i="1"/>
  <c r="T6183" i="1"/>
  <c r="T6184" i="1"/>
  <c r="T6185" i="1"/>
  <c r="T6186" i="1"/>
  <c r="T6187" i="1"/>
  <c r="T6188" i="1"/>
  <c r="T6189" i="1"/>
  <c r="T6190" i="1"/>
  <c r="T6191" i="1"/>
  <c r="T6192" i="1"/>
  <c r="T6193" i="1"/>
  <c r="T6194" i="1"/>
  <c r="T6195" i="1"/>
  <c r="T6196" i="1"/>
  <c r="T6197" i="1"/>
  <c r="T6198" i="1"/>
  <c r="T6199" i="1"/>
  <c r="T6200" i="1"/>
  <c r="T6201" i="1"/>
  <c r="T6202" i="1"/>
  <c r="T6203" i="1"/>
  <c r="T6204" i="1"/>
  <c r="T6205" i="1"/>
  <c r="T6206" i="1"/>
  <c r="T6207" i="1"/>
  <c r="T6208" i="1"/>
  <c r="T6209" i="1"/>
  <c r="T6210" i="1"/>
  <c r="T6211" i="1"/>
  <c r="T6212" i="1"/>
  <c r="T6213" i="1"/>
  <c r="T6214" i="1"/>
  <c r="T6215" i="1"/>
  <c r="T6216" i="1"/>
  <c r="T6217" i="1"/>
  <c r="T6218" i="1"/>
  <c r="T6219" i="1"/>
  <c r="T6220" i="1"/>
  <c r="T6221" i="1"/>
  <c r="T6222" i="1"/>
  <c r="T6223" i="1"/>
  <c r="T6224" i="1"/>
  <c r="T6225" i="1"/>
  <c r="T6226" i="1"/>
  <c r="T6227" i="1"/>
  <c r="T6228" i="1"/>
  <c r="T6229" i="1"/>
  <c r="T6230" i="1"/>
  <c r="T6231" i="1"/>
  <c r="T6232" i="1"/>
  <c r="T6233" i="1"/>
  <c r="T6234" i="1"/>
  <c r="T6235" i="1"/>
  <c r="T6236" i="1"/>
  <c r="T6237" i="1"/>
  <c r="T6238" i="1"/>
  <c r="T6239" i="1"/>
  <c r="T6240" i="1"/>
  <c r="T6241" i="1"/>
  <c r="T6242" i="1"/>
  <c r="T6243" i="1"/>
  <c r="T6244" i="1"/>
  <c r="T6245" i="1"/>
  <c r="T6246" i="1"/>
  <c r="T6247" i="1"/>
  <c r="T6248" i="1"/>
  <c r="T6249" i="1"/>
  <c r="T6250" i="1"/>
  <c r="T6251" i="1"/>
  <c r="T6252" i="1"/>
  <c r="T6253" i="1"/>
  <c r="T6254" i="1"/>
  <c r="T6255" i="1"/>
  <c r="T6256" i="1"/>
  <c r="T6257" i="1"/>
  <c r="T6258" i="1"/>
  <c r="T6259" i="1"/>
  <c r="T6260" i="1"/>
  <c r="T6261" i="1"/>
  <c r="T6262" i="1"/>
  <c r="T6263" i="1"/>
  <c r="T6264" i="1"/>
  <c r="T6265" i="1"/>
  <c r="T6266" i="1"/>
  <c r="T6267" i="1"/>
  <c r="T6268" i="1"/>
  <c r="T6269" i="1"/>
  <c r="T6270" i="1"/>
  <c r="T6271" i="1"/>
  <c r="T6272" i="1"/>
  <c r="T6273" i="1"/>
  <c r="T6274" i="1"/>
  <c r="T6275" i="1"/>
  <c r="T6276" i="1"/>
  <c r="T6277" i="1"/>
  <c r="T6278" i="1"/>
  <c r="T6279" i="1"/>
  <c r="T6280" i="1"/>
  <c r="T6281" i="1"/>
  <c r="T6282" i="1"/>
  <c r="T6283" i="1"/>
  <c r="T6284" i="1"/>
  <c r="T6285" i="1"/>
  <c r="T6286" i="1"/>
  <c r="T6287" i="1"/>
  <c r="T6288" i="1"/>
  <c r="T6289" i="1"/>
  <c r="T6290" i="1"/>
  <c r="T6291" i="1"/>
  <c r="T6292" i="1"/>
  <c r="T6293" i="1"/>
  <c r="T6294" i="1"/>
  <c r="T6295" i="1"/>
  <c r="T6296" i="1"/>
  <c r="T6297" i="1"/>
  <c r="T6298" i="1"/>
  <c r="T6299" i="1"/>
  <c r="T6300" i="1"/>
  <c r="T6301" i="1"/>
  <c r="T6302" i="1"/>
  <c r="T6303" i="1"/>
  <c r="T6304" i="1"/>
  <c r="T6305" i="1"/>
  <c r="T6306" i="1"/>
  <c r="T6307" i="1"/>
  <c r="T6308" i="1"/>
  <c r="T6309" i="1"/>
  <c r="T6310" i="1"/>
  <c r="T6311" i="1"/>
  <c r="T6312" i="1"/>
  <c r="T6313" i="1"/>
  <c r="T6314" i="1"/>
  <c r="T6315" i="1"/>
  <c r="T6316" i="1"/>
  <c r="T6317" i="1"/>
  <c r="T6318" i="1"/>
  <c r="T6319" i="1"/>
  <c r="T6320" i="1"/>
  <c r="T6321" i="1"/>
  <c r="T6322" i="1"/>
  <c r="T6323" i="1"/>
  <c r="T6324" i="1"/>
  <c r="T6325" i="1"/>
  <c r="T6326" i="1"/>
  <c r="T6327" i="1"/>
  <c r="T6328" i="1"/>
  <c r="T6329" i="1"/>
  <c r="T6330" i="1"/>
  <c r="T6331" i="1"/>
  <c r="T6332" i="1"/>
  <c r="T6333" i="1"/>
  <c r="T6334" i="1"/>
  <c r="T6335" i="1"/>
  <c r="T6336" i="1"/>
  <c r="T6337" i="1"/>
  <c r="T6338" i="1"/>
  <c r="T6339" i="1"/>
  <c r="T6340" i="1"/>
  <c r="T6341" i="1"/>
  <c r="T6342" i="1"/>
  <c r="T6343" i="1"/>
  <c r="T6344" i="1"/>
  <c r="T6345" i="1"/>
  <c r="T6346" i="1"/>
  <c r="T6347" i="1"/>
  <c r="T6348" i="1"/>
  <c r="T6349" i="1"/>
  <c r="T6350" i="1"/>
  <c r="T6351" i="1"/>
  <c r="T6352" i="1"/>
  <c r="T6353" i="1"/>
  <c r="T6354" i="1"/>
  <c r="T6355" i="1"/>
  <c r="T6356" i="1"/>
  <c r="T6357" i="1"/>
  <c r="T6358" i="1"/>
  <c r="T6359" i="1"/>
  <c r="T6360" i="1"/>
  <c r="T6361" i="1"/>
  <c r="T6362" i="1"/>
  <c r="T6363" i="1"/>
  <c r="T6364" i="1"/>
  <c r="T6365" i="1"/>
  <c r="T6366" i="1"/>
  <c r="T6367" i="1"/>
  <c r="T6368" i="1"/>
  <c r="T6369" i="1"/>
  <c r="T6370" i="1"/>
  <c r="T6371" i="1"/>
  <c r="T6372" i="1"/>
  <c r="T6373" i="1"/>
  <c r="T6374" i="1"/>
  <c r="T6375" i="1"/>
  <c r="T6376" i="1"/>
  <c r="T6377" i="1"/>
  <c r="T6378" i="1"/>
  <c r="T6379" i="1"/>
  <c r="T6380" i="1"/>
  <c r="T6381" i="1"/>
  <c r="T6382" i="1"/>
  <c r="T6383" i="1"/>
  <c r="T6384" i="1"/>
  <c r="T6385" i="1"/>
  <c r="T6386" i="1"/>
  <c r="T6387" i="1"/>
  <c r="T6388" i="1"/>
  <c r="T6389" i="1"/>
  <c r="T6390" i="1"/>
  <c r="T6391" i="1"/>
  <c r="T6392" i="1"/>
  <c r="T6393" i="1"/>
  <c r="T6394" i="1"/>
  <c r="T6395" i="1"/>
  <c r="T6396" i="1"/>
  <c r="T6397" i="1"/>
  <c r="T6398" i="1"/>
  <c r="T6399" i="1"/>
  <c r="T6400" i="1"/>
  <c r="T6401" i="1"/>
  <c r="T6402" i="1"/>
  <c r="T6403" i="1"/>
  <c r="T6404" i="1"/>
  <c r="T6405" i="1"/>
  <c r="T6406" i="1"/>
  <c r="T6407" i="1"/>
  <c r="T6408" i="1"/>
  <c r="T6409" i="1"/>
  <c r="T6410" i="1"/>
  <c r="T6411" i="1"/>
  <c r="T6412" i="1"/>
  <c r="T6413" i="1"/>
  <c r="T6414" i="1"/>
  <c r="T6415" i="1"/>
  <c r="T6416" i="1"/>
  <c r="T6417" i="1"/>
  <c r="T6418" i="1"/>
  <c r="T6419" i="1"/>
  <c r="T6420" i="1"/>
  <c r="T6421" i="1"/>
  <c r="T6422" i="1"/>
  <c r="T6423" i="1"/>
  <c r="T6424" i="1"/>
  <c r="T6425" i="1"/>
  <c r="T6426" i="1"/>
  <c r="T6427" i="1"/>
  <c r="T6428" i="1"/>
  <c r="T6429" i="1"/>
  <c r="T6430" i="1"/>
  <c r="T6431" i="1"/>
  <c r="T6432" i="1"/>
  <c r="T6433" i="1"/>
  <c r="T6434" i="1"/>
  <c r="T6435" i="1"/>
  <c r="T6436" i="1"/>
  <c r="T6437" i="1"/>
  <c r="T6438" i="1"/>
  <c r="T6439" i="1"/>
  <c r="T6440" i="1"/>
  <c r="T6441" i="1"/>
  <c r="T6442" i="1"/>
  <c r="T6443" i="1"/>
  <c r="T6444" i="1"/>
  <c r="T6445" i="1"/>
  <c r="T6446" i="1"/>
  <c r="T6447" i="1"/>
  <c r="T6448" i="1"/>
  <c r="T6449" i="1"/>
  <c r="T6450" i="1"/>
  <c r="T6451" i="1"/>
  <c r="T6452" i="1"/>
  <c r="T6453" i="1"/>
  <c r="T6454" i="1"/>
  <c r="T6455" i="1"/>
  <c r="T6456" i="1"/>
  <c r="T6457" i="1"/>
  <c r="T6458" i="1"/>
  <c r="T6459" i="1"/>
  <c r="T6460" i="1"/>
  <c r="T6461" i="1"/>
  <c r="T6462" i="1"/>
  <c r="T6463" i="1"/>
  <c r="T6464" i="1"/>
  <c r="T6465" i="1"/>
  <c r="T6466" i="1"/>
  <c r="T6467" i="1"/>
  <c r="T6468" i="1"/>
  <c r="T6469" i="1"/>
  <c r="T6470" i="1"/>
  <c r="T6471" i="1"/>
  <c r="T6472" i="1"/>
  <c r="T6473" i="1"/>
  <c r="T6474" i="1"/>
  <c r="T6475" i="1"/>
  <c r="T6476" i="1"/>
  <c r="T6477" i="1"/>
  <c r="T6478" i="1"/>
  <c r="T6479" i="1"/>
  <c r="T6480" i="1"/>
  <c r="T6481" i="1"/>
  <c r="T6482" i="1"/>
  <c r="T6483" i="1"/>
  <c r="T6484" i="1"/>
  <c r="T6485" i="1"/>
  <c r="T6486" i="1"/>
  <c r="T6487" i="1"/>
  <c r="T6488" i="1"/>
  <c r="T6489" i="1"/>
  <c r="T6490" i="1"/>
  <c r="T6491" i="1"/>
  <c r="T6492" i="1"/>
  <c r="T6493" i="1"/>
  <c r="T6494" i="1"/>
  <c r="T6495" i="1"/>
  <c r="T6496" i="1"/>
  <c r="T6497" i="1"/>
  <c r="T6498" i="1"/>
  <c r="T6499" i="1"/>
  <c r="T6500" i="1"/>
  <c r="T6501" i="1"/>
  <c r="T6502" i="1"/>
  <c r="T6503" i="1"/>
  <c r="T6504" i="1"/>
  <c r="T6505" i="1"/>
  <c r="T6506" i="1"/>
  <c r="T6507" i="1"/>
  <c r="T6508" i="1"/>
  <c r="T6509" i="1"/>
  <c r="T6510" i="1"/>
  <c r="T6511" i="1"/>
  <c r="T6512" i="1"/>
  <c r="T6513" i="1"/>
  <c r="T6514" i="1"/>
  <c r="T6515" i="1"/>
  <c r="T6516" i="1"/>
  <c r="T6517" i="1"/>
  <c r="T6518" i="1"/>
  <c r="T6519" i="1"/>
  <c r="T6520" i="1"/>
  <c r="T6521" i="1"/>
  <c r="T6522" i="1"/>
  <c r="T6523" i="1"/>
  <c r="T6524" i="1"/>
  <c r="T6525" i="1"/>
  <c r="T6526" i="1"/>
  <c r="T6527" i="1"/>
  <c r="T6528" i="1"/>
  <c r="T6529" i="1"/>
  <c r="T6530" i="1"/>
  <c r="T6531" i="1"/>
  <c r="T6532" i="1"/>
  <c r="T6533" i="1"/>
  <c r="T6534" i="1"/>
  <c r="T6535" i="1"/>
  <c r="T6536" i="1"/>
  <c r="T6537" i="1"/>
  <c r="T6538" i="1"/>
  <c r="T6539" i="1"/>
  <c r="T6540" i="1"/>
  <c r="T6541" i="1"/>
  <c r="T6542" i="1"/>
  <c r="T6543" i="1"/>
  <c r="T6544" i="1"/>
  <c r="T6545" i="1"/>
  <c r="T6546" i="1"/>
  <c r="T6547" i="1"/>
  <c r="T6548" i="1"/>
  <c r="T6549" i="1"/>
  <c r="T6550" i="1"/>
  <c r="T6551" i="1"/>
  <c r="T6552" i="1"/>
  <c r="T6553" i="1"/>
  <c r="T6554" i="1"/>
  <c r="T6555" i="1"/>
  <c r="T6556" i="1"/>
  <c r="T6557" i="1"/>
  <c r="T6558" i="1"/>
  <c r="T6559" i="1"/>
  <c r="T6560" i="1"/>
  <c r="T6561" i="1"/>
  <c r="T6562" i="1"/>
  <c r="T6563" i="1"/>
  <c r="T6564" i="1"/>
  <c r="T6565" i="1"/>
  <c r="T6566" i="1"/>
  <c r="T6567" i="1"/>
  <c r="T6568" i="1"/>
  <c r="T6569" i="1"/>
  <c r="T6570" i="1"/>
  <c r="T6571" i="1"/>
  <c r="T6572" i="1"/>
  <c r="T6573" i="1"/>
  <c r="T6574" i="1"/>
  <c r="T6575" i="1"/>
  <c r="T6576" i="1"/>
  <c r="T6577" i="1"/>
  <c r="T6578" i="1"/>
  <c r="T6579" i="1"/>
  <c r="T6580" i="1"/>
  <c r="T6581" i="1"/>
  <c r="T6582" i="1"/>
  <c r="T6583" i="1"/>
  <c r="T6584" i="1"/>
  <c r="T6585" i="1"/>
  <c r="T6586" i="1"/>
  <c r="T6587" i="1"/>
  <c r="T6588" i="1"/>
  <c r="T6589" i="1"/>
  <c r="T6590" i="1"/>
  <c r="T6591" i="1"/>
  <c r="T6592" i="1"/>
  <c r="T6593" i="1"/>
  <c r="T6594" i="1"/>
  <c r="T6595" i="1"/>
  <c r="T6596" i="1"/>
  <c r="T6597" i="1"/>
  <c r="T6598" i="1"/>
  <c r="T6599" i="1"/>
  <c r="T6600" i="1"/>
  <c r="T6601" i="1"/>
  <c r="T6602" i="1"/>
  <c r="T6603" i="1"/>
  <c r="T6604" i="1"/>
  <c r="T6605" i="1"/>
  <c r="T6606" i="1"/>
  <c r="T6607" i="1"/>
  <c r="T6608" i="1"/>
  <c r="T6609" i="1"/>
  <c r="T6610" i="1"/>
  <c r="T6611" i="1"/>
  <c r="T6612" i="1"/>
  <c r="T6613" i="1"/>
  <c r="T6614" i="1"/>
  <c r="T6615" i="1"/>
  <c r="T6616" i="1"/>
  <c r="T6617" i="1"/>
  <c r="T6618" i="1"/>
  <c r="T6619" i="1"/>
  <c r="T6620" i="1"/>
  <c r="T6621" i="1"/>
  <c r="T6622" i="1"/>
  <c r="T6623" i="1"/>
  <c r="T6624" i="1"/>
  <c r="T6625" i="1"/>
  <c r="T6626" i="1"/>
  <c r="T6627" i="1"/>
  <c r="T6628" i="1"/>
  <c r="T6629" i="1"/>
  <c r="T6630" i="1"/>
  <c r="T6631" i="1"/>
  <c r="T6632" i="1"/>
  <c r="T6633" i="1"/>
  <c r="T6634" i="1"/>
  <c r="T6635" i="1"/>
  <c r="T6636" i="1"/>
  <c r="T6637" i="1"/>
  <c r="T6638" i="1"/>
  <c r="T6639" i="1"/>
  <c r="T6640" i="1"/>
  <c r="T6641" i="1"/>
  <c r="T6642" i="1"/>
  <c r="T6643" i="1"/>
  <c r="T6644" i="1"/>
  <c r="T6645" i="1"/>
  <c r="T6646" i="1"/>
  <c r="T6647" i="1"/>
  <c r="T6648" i="1"/>
  <c r="T6649" i="1"/>
  <c r="T6650" i="1"/>
  <c r="T6651" i="1"/>
  <c r="T6652" i="1"/>
  <c r="T6653" i="1"/>
  <c r="T6654" i="1"/>
  <c r="T6655" i="1"/>
  <c r="T6656" i="1"/>
  <c r="T6657" i="1"/>
  <c r="T6658" i="1"/>
  <c r="T6659" i="1"/>
  <c r="T6660" i="1"/>
  <c r="T6661" i="1"/>
  <c r="T6662" i="1"/>
  <c r="T6663" i="1"/>
  <c r="T6664" i="1"/>
  <c r="T6665" i="1"/>
  <c r="T6666" i="1"/>
  <c r="T6667" i="1"/>
  <c r="T6668" i="1"/>
  <c r="T6669" i="1"/>
  <c r="T6670" i="1"/>
  <c r="T6671" i="1"/>
  <c r="T6672" i="1"/>
  <c r="T6673" i="1"/>
  <c r="T6674" i="1"/>
  <c r="T6675" i="1"/>
  <c r="T6676" i="1"/>
  <c r="T6677" i="1"/>
  <c r="T6678" i="1"/>
  <c r="T6679" i="1"/>
  <c r="T6680" i="1"/>
  <c r="T6681" i="1"/>
  <c r="T6682" i="1"/>
  <c r="T6683" i="1"/>
  <c r="T6684" i="1"/>
  <c r="T6685" i="1"/>
  <c r="T6686" i="1"/>
  <c r="T6687" i="1"/>
  <c r="T6688" i="1"/>
  <c r="T6689" i="1"/>
  <c r="T6690" i="1"/>
  <c r="T6691" i="1"/>
  <c r="T6692" i="1"/>
  <c r="T6693" i="1"/>
  <c r="T6694" i="1"/>
  <c r="T6695" i="1"/>
  <c r="T6696" i="1"/>
  <c r="T6697" i="1"/>
  <c r="T6698" i="1"/>
  <c r="T6699" i="1"/>
  <c r="T6700" i="1"/>
  <c r="T6701" i="1"/>
  <c r="T6702" i="1"/>
  <c r="T6703" i="1"/>
  <c r="T6704" i="1"/>
  <c r="T6705" i="1"/>
  <c r="T6706" i="1"/>
  <c r="T6707" i="1"/>
  <c r="T6708" i="1"/>
  <c r="T6709" i="1"/>
  <c r="T6710" i="1"/>
  <c r="T6711" i="1"/>
  <c r="T6712" i="1"/>
  <c r="T6713" i="1"/>
  <c r="T6714" i="1"/>
  <c r="T6715" i="1"/>
  <c r="T6716" i="1"/>
  <c r="T6717" i="1"/>
  <c r="T6718" i="1"/>
  <c r="T6719" i="1"/>
  <c r="T6720" i="1"/>
  <c r="T6721" i="1"/>
  <c r="T6722" i="1"/>
  <c r="T6723" i="1"/>
  <c r="T6724" i="1"/>
  <c r="T6725" i="1"/>
  <c r="T6726" i="1"/>
  <c r="T6727" i="1"/>
  <c r="T6728" i="1"/>
  <c r="T6729" i="1"/>
  <c r="T6730" i="1"/>
  <c r="T6731" i="1"/>
  <c r="T6732" i="1"/>
  <c r="T6733" i="1"/>
  <c r="T6734" i="1"/>
  <c r="T6735" i="1"/>
  <c r="T6736" i="1"/>
  <c r="T6737" i="1"/>
  <c r="T6738" i="1"/>
  <c r="T6739" i="1"/>
  <c r="T6740" i="1"/>
  <c r="T6741" i="1"/>
  <c r="T6742" i="1"/>
  <c r="T6743" i="1"/>
  <c r="T6744" i="1"/>
  <c r="T6745" i="1"/>
  <c r="T6746" i="1"/>
  <c r="T6747" i="1"/>
  <c r="T6748" i="1"/>
  <c r="T6749" i="1"/>
  <c r="T6750" i="1"/>
  <c r="T6751" i="1"/>
  <c r="T6752" i="1"/>
  <c r="T6753" i="1"/>
  <c r="T6754" i="1"/>
  <c r="T6755" i="1"/>
  <c r="T6756" i="1"/>
  <c r="T6757" i="1"/>
  <c r="T6758" i="1"/>
  <c r="T6759" i="1"/>
  <c r="T6760" i="1"/>
  <c r="T6761" i="1"/>
  <c r="T6762" i="1"/>
  <c r="T6763" i="1"/>
  <c r="T6764" i="1"/>
  <c r="T6765" i="1"/>
  <c r="T6766" i="1"/>
  <c r="T6767" i="1"/>
  <c r="T6768" i="1"/>
  <c r="T6769" i="1"/>
  <c r="T6770" i="1"/>
  <c r="T6771" i="1"/>
  <c r="T6772" i="1"/>
  <c r="T6773" i="1"/>
  <c r="T6774" i="1"/>
  <c r="T6775" i="1"/>
  <c r="T6776" i="1"/>
  <c r="T6777" i="1"/>
  <c r="T6778" i="1"/>
  <c r="T6779" i="1"/>
  <c r="T6780" i="1"/>
  <c r="T6781" i="1"/>
  <c r="T6782" i="1"/>
  <c r="T6783" i="1"/>
  <c r="T6784" i="1"/>
  <c r="T6785" i="1"/>
  <c r="T6786" i="1"/>
  <c r="T6787" i="1"/>
  <c r="T6788" i="1"/>
  <c r="T6789" i="1"/>
  <c r="T6790" i="1"/>
  <c r="T6791" i="1"/>
  <c r="T6792" i="1"/>
  <c r="T6793" i="1"/>
  <c r="T6794" i="1"/>
  <c r="T6795" i="1"/>
  <c r="T6796" i="1"/>
  <c r="T6797" i="1"/>
  <c r="T6798" i="1"/>
  <c r="T6799" i="1"/>
  <c r="T6800" i="1"/>
  <c r="T6801" i="1"/>
  <c r="T6802" i="1"/>
  <c r="T6803" i="1"/>
  <c r="T6804" i="1"/>
  <c r="T6805" i="1"/>
  <c r="T6806" i="1"/>
  <c r="T6807" i="1"/>
  <c r="T6808" i="1"/>
  <c r="T6809" i="1"/>
  <c r="T6810" i="1"/>
  <c r="T6811" i="1"/>
  <c r="T6812" i="1"/>
  <c r="T6813" i="1"/>
  <c r="T6814" i="1"/>
  <c r="T6815" i="1"/>
  <c r="T6816" i="1"/>
  <c r="T6817" i="1"/>
  <c r="T6818" i="1"/>
  <c r="T6819" i="1"/>
  <c r="T6820" i="1"/>
  <c r="T6821" i="1"/>
  <c r="T6822" i="1"/>
  <c r="T6823" i="1"/>
  <c r="T6824" i="1"/>
  <c r="T6825" i="1"/>
  <c r="T6826" i="1"/>
  <c r="T6827" i="1"/>
  <c r="T6828" i="1"/>
  <c r="T6829" i="1"/>
  <c r="T6830" i="1"/>
  <c r="T6831" i="1"/>
  <c r="T6832" i="1"/>
  <c r="T6833" i="1"/>
  <c r="T6834" i="1"/>
  <c r="T6835" i="1"/>
  <c r="T6836" i="1"/>
  <c r="T6837" i="1"/>
  <c r="T6838" i="1"/>
  <c r="T6839" i="1"/>
  <c r="T6840" i="1"/>
  <c r="T6841" i="1"/>
  <c r="T6842" i="1"/>
  <c r="T6843" i="1"/>
  <c r="T6844" i="1"/>
  <c r="T6845" i="1"/>
  <c r="T6846" i="1"/>
  <c r="T6847" i="1"/>
  <c r="T6848" i="1"/>
  <c r="T6849" i="1"/>
  <c r="T6850" i="1"/>
  <c r="T6851" i="1"/>
  <c r="T6852" i="1"/>
  <c r="T6853" i="1"/>
  <c r="T6854" i="1"/>
  <c r="T6855" i="1"/>
  <c r="T6856" i="1"/>
  <c r="T6857" i="1"/>
  <c r="T6858" i="1"/>
  <c r="T6859" i="1"/>
  <c r="T6860" i="1"/>
  <c r="T6861" i="1"/>
  <c r="T6862" i="1"/>
  <c r="T6863" i="1"/>
  <c r="T6864" i="1"/>
  <c r="T6865" i="1"/>
  <c r="T6866" i="1"/>
  <c r="T6867" i="1"/>
  <c r="T6868" i="1"/>
  <c r="T6869" i="1"/>
  <c r="T6870" i="1"/>
  <c r="T6871" i="1"/>
  <c r="T6872" i="1"/>
  <c r="T6873" i="1"/>
  <c r="T6874" i="1"/>
  <c r="T6875" i="1"/>
  <c r="T6876" i="1"/>
  <c r="T6877" i="1"/>
  <c r="T6878" i="1"/>
  <c r="T6879" i="1"/>
  <c r="T6880" i="1"/>
  <c r="T6881" i="1"/>
  <c r="T6882" i="1"/>
  <c r="T6883" i="1"/>
  <c r="T6884" i="1"/>
  <c r="T6885" i="1"/>
  <c r="T6886" i="1"/>
  <c r="T6887" i="1"/>
  <c r="T6888" i="1"/>
  <c r="T6889" i="1"/>
  <c r="T6890" i="1"/>
  <c r="T6891" i="1"/>
  <c r="T6892" i="1"/>
  <c r="T6893" i="1"/>
  <c r="T6894" i="1"/>
  <c r="T6895" i="1"/>
  <c r="T6896" i="1"/>
  <c r="T6897" i="1"/>
  <c r="T6898" i="1"/>
  <c r="T6899" i="1"/>
  <c r="T6900" i="1"/>
  <c r="T6901" i="1"/>
  <c r="T6902" i="1"/>
  <c r="T6903" i="1"/>
  <c r="T6904" i="1"/>
  <c r="T6905" i="1"/>
  <c r="T6906" i="1"/>
  <c r="T6907" i="1"/>
  <c r="T6908" i="1"/>
  <c r="T6909" i="1"/>
  <c r="T6910" i="1"/>
  <c r="T6911" i="1"/>
  <c r="T6912" i="1"/>
  <c r="T6913" i="1"/>
  <c r="T6914" i="1"/>
  <c r="T6915" i="1"/>
  <c r="T6916" i="1"/>
  <c r="T6917" i="1"/>
  <c r="T6918" i="1"/>
  <c r="T6919" i="1"/>
  <c r="T6920" i="1"/>
  <c r="T6921" i="1"/>
  <c r="T6922" i="1"/>
  <c r="T6923" i="1"/>
  <c r="T6924" i="1"/>
  <c r="T6925" i="1"/>
  <c r="T6926" i="1"/>
  <c r="T6927" i="1"/>
  <c r="T6928" i="1"/>
  <c r="T6929" i="1"/>
  <c r="T6930" i="1"/>
  <c r="T6931" i="1"/>
  <c r="T6932" i="1"/>
  <c r="T6933" i="1"/>
  <c r="T6934" i="1"/>
  <c r="T6935" i="1"/>
  <c r="T6936" i="1"/>
  <c r="T6937" i="1"/>
  <c r="T6938" i="1"/>
  <c r="T6939" i="1"/>
  <c r="T6940" i="1"/>
  <c r="T6941" i="1"/>
  <c r="T6942" i="1"/>
  <c r="T6943" i="1"/>
  <c r="T6944" i="1"/>
  <c r="T6945" i="1"/>
  <c r="T6946" i="1"/>
  <c r="T6947" i="1"/>
  <c r="T6948" i="1"/>
  <c r="T6949" i="1"/>
  <c r="T6950" i="1"/>
  <c r="T6951" i="1"/>
  <c r="T6952" i="1"/>
  <c r="T6953" i="1"/>
  <c r="T6954" i="1"/>
  <c r="T6955" i="1"/>
  <c r="T6956" i="1"/>
  <c r="T6957" i="1"/>
  <c r="T6958" i="1"/>
  <c r="T6959" i="1"/>
  <c r="T6960" i="1"/>
  <c r="T6961" i="1"/>
  <c r="T6962" i="1"/>
  <c r="T6963" i="1"/>
  <c r="T6964" i="1"/>
  <c r="T6965" i="1"/>
  <c r="T6966" i="1"/>
  <c r="T6967" i="1"/>
  <c r="T6968" i="1"/>
  <c r="T6969" i="1"/>
  <c r="T6970" i="1"/>
  <c r="T6971" i="1"/>
  <c r="T6972" i="1"/>
  <c r="T6973" i="1"/>
  <c r="T6974" i="1"/>
  <c r="T6975" i="1"/>
  <c r="T6976" i="1"/>
  <c r="T6977" i="1"/>
  <c r="T6978" i="1"/>
  <c r="T6979" i="1"/>
  <c r="T6980" i="1"/>
  <c r="T6981" i="1"/>
  <c r="T6982" i="1"/>
  <c r="T6983" i="1"/>
  <c r="T6984" i="1"/>
  <c r="T6985" i="1"/>
  <c r="T6986" i="1"/>
  <c r="T6987" i="1"/>
  <c r="T6988" i="1"/>
  <c r="T6989" i="1"/>
  <c r="T6990" i="1"/>
  <c r="T6991" i="1"/>
  <c r="T6992" i="1"/>
  <c r="T6993" i="1"/>
  <c r="T6994" i="1"/>
  <c r="T6995" i="1"/>
  <c r="T6996" i="1"/>
  <c r="T6997" i="1"/>
  <c r="T6998" i="1"/>
  <c r="T6999" i="1"/>
  <c r="T7000" i="1"/>
  <c r="T7001" i="1"/>
  <c r="T7002" i="1"/>
  <c r="T7003" i="1"/>
  <c r="T7004" i="1"/>
  <c r="T7005" i="1"/>
  <c r="T7006" i="1"/>
  <c r="T7007" i="1"/>
  <c r="T7008" i="1"/>
  <c r="T7009" i="1"/>
  <c r="T7010" i="1"/>
  <c r="T7011" i="1"/>
  <c r="T7012" i="1"/>
  <c r="T7013" i="1"/>
  <c r="T7014" i="1"/>
  <c r="T7015" i="1"/>
  <c r="T7016" i="1"/>
  <c r="T7017" i="1"/>
  <c r="T7018" i="1"/>
  <c r="T7019" i="1"/>
  <c r="T7020" i="1"/>
  <c r="T7021" i="1"/>
  <c r="T7022" i="1"/>
  <c r="T7023" i="1"/>
  <c r="T7024" i="1"/>
  <c r="T7025" i="1"/>
  <c r="T7026" i="1"/>
  <c r="T7027" i="1"/>
  <c r="T7028" i="1"/>
  <c r="T7029" i="1"/>
  <c r="T7030" i="1"/>
  <c r="T7031" i="1"/>
  <c r="T7032" i="1"/>
  <c r="T7033" i="1"/>
  <c r="T7034" i="1"/>
  <c r="T7035" i="1"/>
  <c r="T7036" i="1"/>
  <c r="T7037" i="1"/>
  <c r="T7038" i="1"/>
  <c r="T7039" i="1"/>
  <c r="T7040" i="1"/>
  <c r="T7041" i="1"/>
  <c r="T7042" i="1"/>
  <c r="T7043" i="1"/>
  <c r="T7044" i="1"/>
  <c r="T7045" i="1"/>
  <c r="T7046" i="1"/>
  <c r="T7047" i="1"/>
  <c r="T7048" i="1"/>
  <c r="T7049" i="1"/>
  <c r="T7050" i="1"/>
  <c r="T7051" i="1"/>
  <c r="T7052" i="1"/>
  <c r="T7053" i="1"/>
  <c r="T7054" i="1"/>
  <c r="T7055" i="1"/>
  <c r="T7056" i="1"/>
  <c r="T7057" i="1"/>
  <c r="T7058" i="1"/>
  <c r="T7059" i="1"/>
  <c r="T7060" i="1"/>
  <c r="T7061" i="1"/>
  <c r="T7062" i="1"/>
  <c r="T7063" i="1"/>
  <c r="T7064" i="1"/>
  <c r="T7065" i="1"/>
  <c r="T7066" i="1"/>
  <c r="T7067" i="1"/>
  <c r="T7068" i="1"/>
  <c r="T7069" i="1"/>
  <c r="T7070" i="1"/>
  <c r="T7071" i="1"/>
  <c r="T7072" i="1"/>
  <c r="T7073" i="1"/>
  <c r="T7074" i="1"/>
  <c r="T7075" i="1"/>
  <c r="T7076" i="1"/>
  <c r="T7077" i="1"/>
  <c r="T7078" i="1"/>
  <c r="T7079" i="1"/>
  <c r="T7080" i="1"/>
  <c r="T7081" i="1"/>
  <c r="T7082" i="1"/>
  <c r="T7083" i="1"/>
  <c r="T7084" i="1"/>
  <c r="T7085" i="1"/>
  <c r="T7086" i="1"/>
  <c r="T7087" i="1"/>
  <c r="T7088" i="1"/>
  <c r="T7089" i="1"/>
  <c r="T7090" i="1"/>
  <c r="T7091" i="1"/>
  <c r="T7092" i="1"/>
  <c r="T7093" i="1"/>
  <c r="T7094" i="1"/>
  <c r="T7095" i="1"/>
  <c r="T7096" i="1"/>
  <c r="T7097" i="1"/>
  <c r="T7098" i="1"/>
  <c r="T7099" i="1"/>
  <c r="T7100" i="1"/>
  <c r="T7101" i="1"/>
  <c r="T7102" i="1"/>
  <c r="T7103" i="1"/>
  <c r="T7104" i="1"/>
  <c r="T7105" i="1"/>
  <c r="T7106" i="1"/>
  <c r="T7107" i="1"/>
  <c r="T7108" i="1"/>
  <c r="T7109" i="1"/>
  <c r="T7110" i="1"/>
  <c r="T7111" i="1"/>
  <c r="T7112" i="1"/>
  <c r="T7113" i="1"/>
  <c r="T7114" i="1"/>
  <c r="T7115" i="1"/>
  <c r="T7116" i="1"/>
  <c r="T7117" i="1"/>
  <c r="T7118" i="1"/>
  <c r="T7119" i="1"/>
  <c r="T7120" i="1"/>
  <c r="T7121" i="1"/>
  <c r="T7122" i="1"/>
  <c r="T7123" i="1"/>
  <c r="T7124" i="1"/>
  <c r="T7125" i="1"/>
  <c r="T7126" i="1"/>
  <c r="T7127" i="1"/>
  <c r="T7128" i="1"/>
  <c r="T7129" i="1"/>
  <c r="T7130" i="1"/>
  <c r="T7131" i="1"/>
  <c r="T7132" i="1"/>
  <c r="T7133" i="1"/>
  <c r="T7134" i="1"/>
  <c r="T7135" i="1"/>
  <c r="T7136" i="1"/>
  <c r="T7137" i="1"/>
  <c r="T7138" i="1"/>
  <c r="T7139" i="1"/>
  <c r="T7140" i="1"/>
  <c r="T7141" i="1"/>
  <c r="T7142" i="1"/>
  <c r="T7143" i="1"/>
  <c r="T7144" i="1"/>
  <c r="T7145" i="1"/>
  <c r="T7146" i="1"/>
  <c r="T7147" i="1"/>
  <c r="T7148" i="1"/>
  <c r="T7149" i="1"/>
  <c r="T7150" i="1"/>
  <c r="T7151" i="1"/>
  <c r="T7152" i="1"/>
  <c r="T7153" i="1"/>
  <c r="T7154" i="1"/>
  <c r="T7155" i="1"/>
  <c r="T7156" i="1"/>
  <c r="T7157" i="1"/>
  <c r="T7158" i="1"/>
  <c r="T7159" i="1"/>
  <c r="T7160" i="1"/>
  <c r="T7161" i="1"/>
  <c r="T7162" i="1"/>
  <c r="T7163" i="1"/>
  <c r="T7164" i="1"/>
  <c r="T7165" i="1"/>
  <c r="T7166" i="1"/>
  <c r="T7167" i="1"/>
  <c r="T7168" i="1"/>
  <c r="T7169" i="1"/>
  <c r="T7170" i="1"/>
  <c r="T7171" i="1"/>
  <c r="T7172" i="1"/>
  <c r="T7173" i="1"/>
  <c r="T7174" i="1"/>
  <c r="T7175" i="1"/>
  <c r="T7176" i="1"/>
  <c r="T7177" i="1"/>
  <c r="T7178" i="1"/>
  <c r="T7179" i="1"/>
  <c r="T7180" i="1"/>
  <c r="T7181" i="1"/>
  <c r="T7182" i="1"/>
  <c r="T7183" i="1"/>
  <c r="T7184" i="1"/>
  <c r="T7185" i="1"/>
  <c r="T7186" i="1"/>
  <c r="T7187" i="1"/>
  <c r="T7188" i="1"/>
  <c r="T7189" i="1"/>
  <c r="T7190" i="1"/>
  <c r="T7191" i="1"/>
  <c r="T7192" i="1"/>
  <c r="T7193" i="1"/>
  <c r="T7194" i="1"/>
  <c r="T7195" i="1"/>
  <c r="T7196" i="1"/>
  <c r="T7197" i="1"/>
  <c r="T7198" i="1"/>
  <c r="T7199" i="1"/>
  <c r="T7200" i="1"/>
  <c r="T7201" i="1"/>
  <c r="T7202" i="1"/>
  <c r="T7203" i="1"/>
  <c r="T7204" i="1"/>
  <c r="T7205" i="1"/>
  <c r="T7206" i="1"/>
  <c r="T7207" i="1"/>
  <c r="T7208" i="1"/>
  <c r="T7209" i="1"/>
  <c r="T7210" i="1"/>
  <c r="T7211" i="1"/>
  <c r="T7212" i="1"/>
  <c r="T7213" i="1"/>
  <c r="T7214" i="1"/>
  <c r="T7215" i="1"/>
  <c r="T7216" i="1"/>
  <c r="T7217" i="1"/>
  <c r="T7218" i="1"/>
  <c r="T7219" i="1"/>
  <c r="T7220" i="1"/>
  <c r="T7221" i="1"/>
  <c r="T7222" i="1"/>
  <c r="T7223" i="1"/>
  <c r="T7224" i="1"/>
  <c r="T7225" i="1"/>
  <c r="T7226" i="1"/>
  <c r="T7227" i="1"/>
  <c r="T7228" i="1"/>
  <c r="T7229" i="1"/>
  <c r="T7230" i="1"/>
  <c r="T7231" i="1"/>
  <c r="T7232" i="1"/>
  <c r="T7233" i="1"/>
  <c r="T7234" i="1"/>
  <c r="T7235" i="1"/>
  <c r="T7236" i="1"/>
  <c r="T7237" i="1"/>
  <c r="T7238" i="1"/>
  <c r="T7239" i="1"/>
  <c r="T7240" i="1"/>
  <c r="T7241" i="1"/>
  <c r="T7242" i="1"/>
  <c r="T7243" i="1"/>
  <c r="T7244" i="1"/>
  <c r="T7245" i="1"/>
  <c r="T7246" i="1"/>
  <c r="T7247" i="1"/>
  <c r="T7248" i="1"/>
  <c r="T7249" i="1"/>
  <c r="T7250" i="1"/>
  <c r="T7251" i="1"/>
  <c r="T7252" i="1"/>
  <c r="T7253" i="1"/>
  <c r="T7254" i="1"/>
  <c r="T7255" i="1"/>
  <c r="T7256" i="1"/>
  <c r="T7257" i="1"/>
  <c r="T7258" i="1"/>
  <c r="T7259" i="1"/>
  <c r="T7260" i="1"/>
  <c r="T7261" i="1"/>
  <c r="T7262" i="1"/>
  <c r="T7263" i="1"/>
  <c r="T7264" i="1"/>
  <c r="T7265" i="1"/>
  <c r="T7266" i="1"/>
  <c r="T7267" i="1"/>
  <c r="T7268" i="1"/>
  <c r="T7269" i="1"/>
  <c r="T7270" i="1"/>
  <c r="T7271" i="1"/>
  <c r="T7272" i="1"/>
  <c r="T7273" i="1"/>
  <c r="T7274" i="1"/>
  <c r="T7275" i="1"/>
  <c r="T7276" i="1"/>
  <c r="T7277" i="1"/>
  <c r="T7278" i="1"/>
  <c r="T7279" i="1"/>
  <c r="T7280" i="1"/>
  <c r="T7281" i="1"/>
  <c r="T7282" i="1"/>
  <c r="T7283" i="1"/>
  <c r="T7284" i="1"/>
  <c r="T7285" i="1"/>
  <c r="T7286" i="1"/>
  <c r="T7287" i="1"/>
  <c r="T7288" i="1"/>
  <c r="T7289" i="1"/>
  <c r="T7290" i="1"/>
  <c r="T7291" i="1"/>
  <c r="T7292" i="1"/>
  <c r="T7293" i="1"/>
  <c r="T7294" i="1"/>
  <c r="T7295" i="1"/>
  <c r="T7296" i="1"/>
  <c r="T7297" i="1"/>
  <c r="T7298" i="1"/>
  <c r="T7299" i="1"/>
  <c r="T7300" i="1"/>
  <c r="T7301" i="1"/>
  <c r="T7302" i="1"/>
  <c r="T7303" i="1"/>
  <c r="T7304" i="1"/>
  <c r="T7305" i="1"/>
  <c r="T7306" i="1"/>
  <c r="T7307" i="1"/>
  <c r="T7308" i="1"/>
  <c r="T7309" i="1"/>
  <c r="T7310" i="1"/>
  <c r="T7311" i="1"/>
  <c r="T7312" i="1"/>
  <c r="T7313" i="1"/>
  <c r="T7314" i="1"/>
  <c r="T7315" i="1"/>
  <c r="T7316" i="1"/>
  <c r="T7317" i="1"/>
  <c r="T7318" i="1"/>
  <c r="T7319" i="1"/>
  <c r="T7320" i="1"/>
  <c r="T7321" i="1"/>
  <c r="T7322" i="1"/>
  <c r="T7323" i="1"/>
  <c r="T7324" i="1"/>
  <c r="T7325" i="1"/>
  <c r="T7326" i="1"/>
  <c r="T7327" i="1"/>
  <c r="T7328" i="1"/>
  <c r="T7329" i="1"/>
  <c r="T7330" i="1"/>
  <c r="T7331" i="1"/>
  <c r="T7332" i="1"/>
  <c r="T7333" i="1"/>
  <c r="T7334" i="1"/>
  <c r="T7335" i="1"/>
  <c r="T7336" i="1"/>
  <c r="T7337" i="1"/>
  <c r="T7338" i="1"/>
  <c r="T7339" i="1"/>
  <c r="T7340" i="1"/>
  <c r="T7341" i="1"/>
  <c r="T7342" i="1"/>
  <c r="T7343" i="1"/>
  <c r="T7344" i="1"/>
  <c r="T7345" i="1"/>
  <c r="T7346" i="1"/>
  <c r="T7347" i="1"/>
  <c r="T7348" i="1"/>
  <c r="T7349" i="1"/>
  <c r="T7350" i="1"/>
  <c r="T7351" i="1"/>
  <c r="T7352" i="1"/>
  <c r="T7353" i="1"/>
  <c r="T7354" i="1"/>
  <c r="T7355" i="1"/>
  <c r="T7356" i="1"/>
  <c r="T7357" i="1"/>
  <c r="T7358" i="1"/>
  <c r="T7359" i="1"/>
  <c r="T7360" i="1"/>
  <c r="T7361" i="1"/>
  <c r="T7362" i="1"/>
  <c r="T7363" i="1"/>
  <c r="T7364" i="1"/>
  <c r="T7365" i="1"/>
  <c r="T7366" i="1"/>
  <c r="T7367" i="1"/>
  <c r="T7368" i="1"/>
  <c r="T7369" i="1"/>
  <c r="T7370" i="1"/>
  <c r="T7371" i="1"/>
  <c r="T7372" i="1"/>
  <c r="T7373" i="1"/>
  <c r="T7374" i="1"/>
  <c r="T7375" i="1"/>
  <c r="T7376" i="1"/>
  <c r="T7377" i="1"/>
  <c r="T7378" i="1"/>
  <c r="T7379" i="1"/>
  <c r="T7380" i="1"/>
  <c r="T7381" i="1"/>
  <c r="T7382" i="1"/>
  <c r="T7383" i="1"/>
  <c r="T7384" i="1"/>
  <c r="T7385" i="1"/>
  <c r="T7386" i="1"/>
  <c r="T7387" i="1"/>
  <c r="T7388" i="1"/>
  <c r="T7389" i="1"/>
  <c r="T7390" i="1"/>
  <c r="T7391" i="1"/>
  <c r="T7392" i="1"/>
  <c r="T7393" i="1"/>
  <c r="T7394" i="1"/>
  <c r="T7395" i="1"/>
  <c r="T7396" i="1"/>
  <c r="T7397" i="1"/>
  <c r="T7398" i="1"/>
  <c r="T7399" i="1"/>
  <c r="T7400" i="1"/>
  <c r="T7401" i="1"/>
  <c r="T7402" i="1"/>
  <c r="T7403" i="1"/>
  <c r="T7404" i="1"/>
  <c r="T7405" i="1"/>
  <c r="T7406" i="1"/>
  <c r="T7407" i="1"/>
  <c r="T7408" i="1"/>
  <c r="T7409" i="1"/>
  <c r="T7410" i="1"/>
  <c r="T7411" i="1"/>
  <c r="T7412" i="1"/>
  <c r="T7413" i="1"/>
  <c r="T7414" i="1"/>
  <c r="T7415" i="1"/>
  <c r="T7416" i="1"/>
  <c r="T7417" i="1"/>
  <c r="T7418" i="1"/>
  <c r="T7419" i="1"/>
  <c r="T7420" i="1"/>
  <c r="T7421" i="1"/>
  <c r="T7422" i="1"/>
  <c r="T7423" i="1"/>
  <c r="T7424" i="1"/>
  <c r="T7425" i="1"/>
  <c r="T7426" i="1"/>
  <c r="T7427" i="1"/>
  <c r="T7428" i="1"/>
  <c r="T7429" i="1"/>
  <c r="T7430" i="1"/>
  <c r="T7431" i="1"/>
  <c r="T7432" i="1"/>
  <c r="T7433" i="1"/>
  <c r="T7434" i="1"/>
  <c r="T7435" i="1"/>
  <c r="T7436" i="1"/>
  <c r="T7437" i="1"/>
  <c r="T7438" i="1"/>
  <c r="T7439" i="1"/>
  <c r="T7440" i="1"/>
  <c r="T7441" i="1"/>
  <c r="T7442" i="1"/>
  <c r="T7443" i="1"/>
  <c r="T7444" i="1"/>
  <c r="T7445" i="1"/>
  <c r="T7446" i="1"/>
  <c r="T7447" i="1"/>
  <c r="T7448" i="1"/>
  <c r="T7449" i="1"/>
  <c r="T7450" i="1"/>
  <c r="T7451" i="1"/>
  <c r="T7452" i="1"/>
  <c r="T7453" i="1"/>
  <c r="T7454" i="1"/>
  <c r="T7455" i="1"/>
  <c r="T7456" i="1"/>
  <c r="T7457" i="1"/>
  <c r="T7458" i="1"/>
  <c r="T7459" i="1"/>
  <c r="T7460" i="1"/>
  <c r="T7461" i="1"/>
  <c r="T7462" i="1"/>
  <c r="T7463" i="1"/>
  <c r="T7464" i="1"/>
  <c r="T7465" i="1"/>
  <c r="T7466" i="1"/>
  <c r="T7467" i="1"/>
  <c r="T7468" i="1"/>
  <c r="T7469" i="1"/>
  <c r="T7470" i="1"/>
  <c r="T7471" i="1"/>
  <c r="T7472" i="1"/>
  <c r="T7473" i="1"/>
  <c r="T7474" i="1"/>
  <c r="T7475" i="1"/>
  <c r="T7476" i="1"/>
  <c r="T7477" i="1"/>
  <c r="T7478" i="1"/>
  <c r="T7479" i="1"/>
  <c r="T7480" i="1"/>
  <c r="T7481" i="1"/>
  <c r="T7482" i="1"/>
  <c r="T7483" i="1"/>
  <c r="T7484" i="1"/>
  <c r="T7485" i="1"/>
  <c r="T7486" i="1"/>
  <c r="T7487" i="1"/>
  <c r="T7488" i="1"/>
  <c r="T7489" i="1"/>
  <c r="T7490" i="1"/>
  <c r="T7491" i="1"/>
  <c r="T7492" i="1"/>
  <c r="T7493" i="1"/>
  <c r="T7494" i="1"/>
  <c r="T7495" i="1"/>
  <c r="T7496" i="1"/>
  <c r="T7497" i="1"/>
  <c r="T7498" i="1"/>
  <c r="T7499" i="1"/>
  <c r="T7500" i="1"/>
  <c r="T7501" i="1"/>
  <c r="T7502" i="1"/>
  <c r="T7503" i="1"/>
  <c r="T7504" i="1"/>
  <c r="T7505" i="1"/>
  <c r="T7506" i="1"/>
  <c r="T7507" i="1"/>
  <c r="T7508" i="1"/>
  <c r="T7509" i="1"/>
  <c r="T7510" i="1"/>
  <c r="T7511" i="1"/>
  <c r="T7512" i="1"/>
  <c r="T7513" i="1"/>
  <c r="T7514" i="1"/>
  <c r="T7515" i="1"/>
  <c r="T7516" i="1"/>
  <c r="T7517" i="1"/>
  <c r="T7518" i="1"/>
  <c r="T7519" i="1"/>
  <c r="T7520" i="1"/>
  <c r="T7521" i="1"/>
  <c r="T7522" i="1"/>
  <c r="T7523" i="1"/>
  <c r="T7524" i="1"/>
  <c r="T7525" i="1"/>
  <c r="T7526" i="1"/>
  <c r="T7527" i="1"/>
  <c r="T7528" i="1"/>
  <c r="T7529" i="1"/>
  <c r="T7530" i="1"/>
  <c r="T7531" i="1"/>
  <c r="T7532" i="1"/>
  <c r="T7533" i="1"/>
  <c r="T7534" i="1"/>
  <c r="T7535" i="1"/>
  <c r="T7536" i="1"/>
  <c r="T7537" i="1"/>
  <c r="T7538" i="1"/>
  <c r="T7539" i="1"/>
  <c r="T7540" i="1"/>
  <c r="T7541" i="1"/>
  <c r="T7542" i="1"/>
  <c r="T7543" i="1"/>
  <c r="T7544" i="1"/>
  <c r="T7545" i="1"/>
  <c r="T7546" i="1"/>
  <c r="T7547" i="1"/>
  <c r="T7548" i="1"/>
  <c r="T7549" i="1"/>
  <c r="T7550" i="1"/>
  <c r="T7551" i="1"/>
  <c r="T7552" i="1"/>
  <c r="T7553" i="1"/>
  <c r="T7554" i="1"/>
  <c r="T7555" i="1"/>
  <c r="T7556" i="1"/>
  <c r="T7557" i="1"/>
  <c r="T7558" i="1"/>
  <c r="T7559" i="1"/>
  <c r="T7560" i="1"/>
  <c r="T7561" i="1"/>
  <c r="T7562" i="1"/>
  <c r="T7563" i="1"/>
  <c r="T7564" i="1"/>
  <c r="T7565" i="1"/>
  <c r="T7566" i="1"/>
  <c r="T7567" i="1"/>
  <c r="T7568" i="1"/>
  <c r="T7569" i="1"/>
  <c r="T7570" i="1"/>
  <c r="T7571" i="1"/>
  <c r="T7572" i="1"/>
  <c r="T7573" i="1"/>
  <c r="T7574" i="1"/>
  <c r="T7575" i="1"/>
  <c r="T7576" i="1"/>
  <c r="T7577" i="1"/>
  <c r="T7578" i="1"/>
  <c r="T7579" i="1"/>
  <c r="T7580" i="1"/>
  <c r="T7581" i="1"/>
  <c r="T7582" i="1"/>
  <c r="T7583" i="1"/>
  <c r="T7584" i="1"/>
  <c r="T7585" i="1"/>
  <c r="T7586" i="1"/>
  <c r="T7587" i="1"/>
  <c r="T7588" i="1"/>
  <c r="T7589" i="1"/>
  <c r="T7590" i="1"/>
  <c r="T7591" i="1"/>
  <c r="T7592" i="1"/>
  <c r="T7593" i="1"/>
  <c r="T7594" i="1"/>
  <c r="T7595" i="1"/>
  <c r="T7596" i="1"/>
  <c r="T7597" i="1"/>
  <c r="T7598" i="1"/>
  <c r="T7599" i="1"/>
  <c r="T7600" i="1"/>
  <c r="T7601" i="1"/>
  <c r="T7602" i="1"/>
  <c r="T7603" i="1"/>
  <c r="T7604" i="1"/>
  <c r="T7605" i="1"/>
  <c r="T7606" i="1"/>
  <c r="T7607" i="1"/>
  <c r="T7608" i="1"/>
  <c r="T7609" i="1"/>
  <c r="T7610" i="1"/>
  <c r="T7611" i="1"/>
  <c r="T7612" i="1"/>
  <c r="T7613" i="1"/>
  <c r="T7614" i="1"/>
  <c r="T7615" i="1"/>
  <c r="T7616" i="1"/>
  <c r="T7617" i="1"/>
  <c r="T7618" i="1"/>
  <c r="T7619" i="1"/>
  <c r="T7620" i="1"/>
  <c r="T7621" i="1"/>
  <c r="T7622" i="1"/>
  <c r="T7623" i="1"/>
  <c r="T7624" i="1"/>
  <c r="T7625" i="1"/>
  <c r="T7626" i="1"/>
  <c r="T7627" i="1"/>
  <c r="T7628" i="1"/>
  <c r="T7629" i="1"/>
  <c r="T7630" i="1"/>
  <c r="T7631" i="1"/>
  <c r="T7632" i="1"/>
  <c r="T7633" i="1"/>
  <c r="T7634" i="1"/>
  <c r="T7635" i="1"/>
  <c r="T7636" i="1"/>
  <c r="T7637" i="1"/>
  <c r="T7638" i="1"/>
  <c r="T7639" i="1"/>
  <c r="T7640" i="1"/>
  <c r="T7641" i="1"/>
  <c r="T7642" i="1"/>
  <c r="T7643" i="1"/>
  <c r="T7644" i="1"/>
  <c r="T7645" i="1"/>
  <c r="T7646" i="1"/>
  <c r="T7647" i="1"/>
  <c r="T7648" i="1"/>
  <c r="T7649" i="1"/>
  <c r="T7650" i="1"/>
  <c r="T7651" i="1"/>
  <c r="T7652" i="1"/>
  <c r="T7653" i="1"/>
  <c r="T7654" i="1"/>
  <c r="T7655" i="1"/>
  <c r="T7656" i="1"/>
  <c r="T7657" i="1"/>
  <c r="T7658" i="1"/>
  <c r="T7659" i="1"/>
  <c r="T7660" i="1"/>
  <c r="T7661" i="1"/>
  <c r="T7662" i="1"/>
  <c r="T7663" i="1"/>
  <c r="T7664" i="1"/>
  <c r="T7665" i="1"/>
  <c r="T7666" i="1"/>
  <c r="T7667" i="1"/>
  <c r="T7668" i="1"/>
  <c r="T7669" i="1"/>
  <c r="T7670" i="1"/>
  <c r="T7671" i="1"/>
  <c r="T7672" i="1"/>
  <c r="T7673" i="1"/>
  <c r="T7674" i="1"/>
  <c r="T7675" i="1"/>
  <c r="T7676" i="1"/>
  <c r="T7677" i="1"/>
  <c r="T7678" i="1"/>
  <c r="T7679" i="1"/>
  <c r="T7680" i="1"/>
  <c r="T7681" i="1"/>
  <c r="T7682" i="1"/>
  <c r="T7683" i="1"/>
  <c r="T7684" i="1"/>
  <c r="T7685" i="1"/>
  <c r="T7686" i="1"/>
  <c r="T7687" i="1"/>
  <c r="T7688" i="1"/>
  <c r="T7689" i="1"/>
  <c r="T7690" i="1"/>
  <c r="T7691" i="1"/>
  <c r="T7692" i="1"/>
  <c r="T7693" i="1"/>
  <c r="T7694" i="1"/>
  <c r="T7695" i="1"/>
  <c r="T7696" i="1"/>
  <c r="T7697" i="1"/>
  <c r="T7698" i="1"/>
  <c r="T7699" i="1"/>
  <c r="T7700" i="1"/>
  <c r="T7701" i="1"/>
  <c r="T7702" i="1"/>
  <c r="T7703" i="1"/>
  <c r="T7704" i="1"/>
  <c r="T7705" i="1"/>
  <c r="T7706" i="1"/>
  <c r="T7707" i="1"/>
  <c r="T7708" i="1"/>
  <c r="T7709" i="1"/>
  <c r="T7710" i="1"/>
  <c r="T7711" i="1"/>
  <c r="T7712" i="1"/>
  <c r="T7713" i="1"/>
  <c r="T7714" i="1"/>
  <c r="T7715" i="1"/>
  <c r="T7716" i="1"/>
  <c r="T7717" i="1"/>
  <c r="T7718" i="1"/>
  <c r="T7719" i="1"/>
  <c r="T7720" i="1"/>
  <c r="T7721" i="1"/>
  <c r="T7722" i="1"/>
  <c r="T7723" i="1"/>
  <c r="T7724" i="1"/>
  <c r="T7725" i="1"/>
  <c r="T7726" i="1"/>
  <c r="T7727" i="1"/>
  <c r="T7728" i="1"/>
  <c r="T7729" i="1"/>
  <c r="T7730" i="1"/>
  <c r="T7731" i="1"/>
  <c r="T7732" i="1"/>
  <c r="T7733" i="1"/>
  <c r="T7734" i="1"/>
  <c r="T7735" i="1"/>
  <c r="T7736" i="1"/>
  <c r="T7737" i="1"/>
  <c r="T7738" i="1"/>
  <c r="T7739" i="1"/>
  <c r="T7740" i="1"/>
  <c r="T7741" i="1"/>
  <c r="T7742" i="1"/>
  <c r="T7743" i="1"/>
  <c r="T7744" i="1"/>
  <c r="T7745" i="1"/>
  <c r="T7746" i="1"/>
  <c r="T7747" i="1"/>
  <c r="T7748" i="1"/>
  <c r="T7749" i="1"/>
  <c r="T7750" i="1"/>
  <c r="T7751" i="1"/>
  <c r="T7752" i="1"/>
  <c r="T7753" i="1"/>
  <c r="T7754" i="1"/>
  <c r="T7755" i="1"/>
  <c r="T7756" i="1"/>
  <c r="T7757" i="1"/>
  <c r="T7758" i="1"/>
  <c r="T7759" i="1"/>
  <c r="T7760" i="1"/>
  <c r="T7761" i="1"/>
  <c r="T7762" i="1"/>
  <c r="T7763" i="1"/>
  <c r="T7764" i="1"/>
  <c r="T7765" i="1"/>
  <c r="T7766" i="1"/>
  <c r="T7767" i="1"/>
  <c r="T7768" i="1"/>
  <c r="T7769" i="1"/>
  <c r="T7770" i="1"/>
  <c r="T7771" i="1"/>
  <c r="T7772" i="1"/>
  <c r="T7773" i="1"/>
  <c r="T7774" i="1"/>
  <c r="T7775" i="1"/>
  <c r="T7776" i="1"/>
  <c r="T7777" i="1"/>
  <c r="T7778" i="1"/>
  <c r="T7779" i="1"/>
  <c r="T7780" i="1"/>
  <c r="T7781" i="1"/>
  <c r="T7782" i="1"/>
  <c r="T7783" i="1"/>
  <c r="T7784" i="1"/>
  <c r="T7785" i="1"/>
  <c r="T7786" i="1"/>
  <c r="T7787" i="1"/>
  <c r="T7788" i="1"/>
  <c r="T7789" i="1"/>
  <c r="T7790" i="1"/>
  <c r="T7791" i="1"/>
  <c r="T7792" i="1"/>
  <c r="T7793" i="1"/>
  <c r="T7794" i="1"/>
  <c r="T7795" i="1"/>
  <c r="T7796" i="1"/>
  <c r="T7797" i="1"/>
  <c r="T7798" i="1"/>
  <c r="T7799" i="1"/>
  <c r="T7800" i="1"/>
  <c r="T7801" i="1"/>
  <c r="T7802" i="1"/>
  <c r="T7803" i="1"/>
  <c r="T7804" i="1"/>
  <c r="T7805" i="1"/>
  <c r="T7806" i="1"/>
  <c r="T7807" i="1"/>
  <c r="T7808" i="1"/>
  <c r="T7809" i="1"/>
  <c r="T7810" i="1"/>
  <c r="T7811" i="1"/>
  <c r="T7812" i="1"/>
  <c r="T7813" i="1"/>
  <c r="T7814" i="1"/>
  <c r="T7815" i="1"/>
  <c r="T7816" i="1"/>
  <c r="T7817" i="1"/>
  <c r="T7818" i="1"/>
  <c r="T7819" i="1"/>
  <c r="T7820" i="1"/>
  <c r="T7821" i="1"/>
  <c r="T7822" i="1"/>
  <c r="T7823" i="1"/>
  <c r="T7824" i="1"/>
  <c r="T7825" i="1"/>
  <c r="T7826" i="1"/>
  <c r="T7827" i="1"/>
  <c r="T7828" i="1"/>
  <c r="T7829" i="1"/>
  <c r="T7830" i="1"/>
  <c r="T7831" i="1"/>
  <c r="T7832" i="1"/>
  <c r="T7833" i="1"/>
  <c r="T7834" i="1"/>
  <c r="T7835" i="1"/>
  <c r="T7836" i="1"/>
  <c r="T7837" i="1"/>
  <c r="T7838" i="1"/>
  <c r="T7839" i="1"/>
  <c r="T7840" i="1"/>
  <c r="T7841" i="1"/>
  <c r="T7842" i="1"/>
  <c r="T7843" i="1"/>
  <c r="T7844" i="1"/>
  <c r="T7845" i="1"/>
  <c r="T7846" i="1"/>
  <c r="T7847" i="1"/>
  <c r="T7848" i="1"/>
  <c r="T7849" i="1"/>
  <c r="T7850" i="1"/>
  <c r="T7851" i="1"/>
  <c r="T7852" i="1"/>
  <c r="T7853" i="1"/>
  <c r="T7854" i="1"/>
  <c r="T7855" i="1"/>
  <c r="T7856" i="1"/>
  <c r="T7857" i="1"/>
  <c r="T7858" i="1"/>
  <c r="T7859" i="1"/>
  <c r="T7860" i="1"/>
  <c r="T7861" i="1"/>
  <c r="T7862" i="1"/>
  <c r="T7863" i="1"/>
  <c r="T7864" i="1"/>
  <c r="T7865" i="1"/>
  <c r="T7866" i="1"/>
  <c r="T7867" i="1"/>
  <c r="T7868" i="1"/>
  <c r="T7869" i="1"/>
  <c r="T7870" i="1"/>
  <c r="T7871" i="1"/>
  <c r="T7872" i="1"/>
  <c r="T7873" i="1"/>
  <c r="T7874" i="1"/>
  <c r="T7875" i="1"/>
  <c r="T7876" i="1"/>
  <c r="T7877" i="1"/>
  <c r="T7878" i="1"/>
  <c r="T7879" i="1"/>
  <c r="T7880" i="1"/>
  <c r="T7881" i="1"/>
  <c r="T7882" i="1"/>
  <c r="T7883" i="1"/>
  <c r="T7884" i="1"/>
  <c r="T7885" i="1"/>
  <c r="T7886" i="1"/>
  <c r="T7887" i="1"/>
  <c r="T7888" i="1"/>
  <c r="T7889" i="1"/>
  <c r="T7890" i="1"/>
  <c r="T7891" i="1"/>
  <c r="T7892" i="1"/>
  <c r="T7893" i="1"/>
  <c r="T7894" i="1"/>
  <c r="T7895" i="1"/>
  <c r="T7896" i="1"/>
  <c r="T7897" i="1"/>
  <c r="T7898" i="1"/>
  <c r="T7899" i="1"/>
  <c r="T7900" i="1"/>
  <c r="T7901" i="1"/>
  <c r="T7902" i="1"/>
  <c r="T7903" i="1"/>
  <c r="T7904" i="1"/>
  <c r="T7905" i="1"/>
  <c r="T7906" i="1"/>
  <c r="T7907" i="1"/>
  <c r="T7908" i="1"/>
  <c r="T7909" i="1"/>
  <c r="T7910" i="1"/>
  <c r="T7911" i="1"/>
  <c r="T7912" i="1"/>
  <c r="T7913" i="1"/>
  <c r="T7914" i="1"/>
  <c r="T7915" i="1"/>
  <c r="T7916" i="1"/>
  <c r="T7917" i="1"/>
  <c r="T7918" i="1"/>
  <c r="T7919" i="1"/>
  <c r="T7920" i="1"/>
  <c r="T7921" i="1"/>
  <c r="T7922" i="1"/>
  <c r="T7923" i="1"/>
  <c r="T7924" i="1"/>
  <c r="T7925" i="1"/>
  <c r="T7926" i="1"/>
  <c r="T7927" i="1"/>
  <c r="T7928" i="1"/>
  <c r="T7929" i="1"/>
  <c r="T7930" i="1"/>
  <c r="T7931" i="1"/>
  <c r="T7932" i="1"/>
  <c r="T7933" i="1"/>
  <c r="T7934" i="1"/>
  <c r="T7935" i="1"/>
  <c r="T7936" i="1"/>
  <c r="T7937" i="1"/>
  <c r="T7938" i="1"/>
  <c r="T7939" i="1"/>
  <c r="T7940" i="1"/>
  <c r="T7941" i="1"/>
  <c r="T7942" i="1"/>
  <c r="T7943" i="1"/>
  <c r="T7944" i="1"/>
  <c r="T7945" i="1"/>
  <c r="T7946" i="1"/>
  <c r="T7947" i="1"/>
  <c r="T7948" i="1"/>
  <c r="T7949" i="1"/>
  <c r="T7950" i="1"/>
  <c r="T7951" i="1"/>
  <c r="T7952" i="1"/>
  <c r="T7953" i="1"/>
  <c r="T7954" i="1"/>
  <c r="T7955" i="1"/>
  <c r="T7956" i="1"/>
  <c r="T7957" i="1"/>
  <c r="T7958" i="1"/>
  <c r="T7959" i="1"/>
  <c r="T7960" i="1"/>
  <c r="T7961" i="1"/>
  <c r="T7962" i="1"/>
  <c r="T7963" i="1"/>
  <c r="T7964" i="1"/>
  <c r="T7965" i="1"/>
  <c r="T7966" i="1"/>
  <c r="T7967" i="1"/>
  <c r="T7968" i="1"/>
  <c r="T7969" i="1"/>
  <c r="T7970" i="1"/>
  <c r="T7971" i="1"/>
  <c r="T7972" i="1"/>
  <c r="T7973" i="1"/>
  <c r="T7974" i="1"/>
  <c r="T7975" i="1"/>
  <c r="T7976" i="1"/>
  <c r="T7977" i="1"/>
  <c r="T7978" i="1"/>
  <c r="T7979" i="1"/>
  <c r="T7980" i="1"/>
  <c r="T7981" i="1"/>
  <c r="T7982" i="1"/>
  <c r="T7983" i="1"/>
  <c r="T7984" i="1"/>
  <c r="T7985" i="1"/>
  <c r="T7986" i="1"/>
  <c r="T7987" i="1"/>
  <c r="T7988" i="1"/>
  <c r="T7989" i="1"/>
  <c r="T7990" i="1"/>
  <c r="T7991" i="1"/>
  <c r="T7992" i="1"/>
  <c r="T7993" i="1"/>
  <c r="T7994" i="1"/>
  <c r="T7995" i="1"/>
  <c r="T7996" i="1"/>
  <c r="T7997" i="1"/>
  <c r="T7998" i="1"/>
  <c r="T7999" i="1"/>
  <c r="T8000" i="1"/>
  <c r="T8001" i="1"/>
  <c r="T8002" i="1"/>
  <c r="T8003" i="1"/>
  <c r="T8004" i="1"/>
  <c r="T8005" i="1"/>
  <c r="T8006" i="1"/>
  <c r="T8007" i="1"/>
  <c r="T8008" i="1"/>
  <c r="T8009" i="1"/>
  <c r="T8010" i="1"/>
  <c r="T8011" i="1"/>
  <c r="T8012" i="1"/>
  <c r="T8013" i="1"/>
  <c r="T8014" i="1"/>
  <c r="T8015" i="1"/>
  <c r="T8016" i="1"/>
  <c r="T8017" i="1"/>
  <c r="T8018" i="1"/>
  <c r="T8019" i="1"/>
  <c r="T8020" i="1"/>
  <c r="T8021" i="1"/>
  <c r="T8022" i="1"/>
  <c r="T8023" i="1"/>
  <c r="T8024" i="1"/>
  <c r="T8025" i="1"/>
  <c r="T8026" i="1"/>
  <c r="T8027" i="1"/>
  <c r="T8028" i="1"/>
  <c r="T8029" i="1"/>
  <c r="T8030" i="1"/>
  <c r="T8031" i="1"/>
  <c r="T8032" i="1"/>
  <c r="T8033" i="1"/>
  <c r="T8034" i="1"/>
  <c r="T8035" i="1"/>
  <c r="T8036" i="1"/>
  <c r="T8037" i="1"/>
  <c r="T8038" i="1"/>
  <c r="T8039" i="1"/>
  <c r="T8040" i="1"/>
  <c r="T8041" i="1"/>
  <c r="T8042" i="1"/>
  <c r="T8043" i="1"/>
  <c r="T8044" i="1"/>
  <c r="T8045" i="1"/>
  <c r="T8046" i="1"/>
  <c r="T8047" i="1"/>
  <c r="T8048" i="1"/>
  <c r="T8049" i="1"/>
  <c r="T8050" i="1"/>
  <c r="T8051" i="1"/>
  <c r="T8052" i="1"/>
  <c r="T8053" i="1"/>
  <c r="T8054" i="1"/>
  <c r="T8055" i="1"/>
  <c r="T8056" i="1"/>
  <c r="T8057" i="1"/>
  <c r="T8058" i="1"/>
  <c r="T8059" i="1"/>
  <c r="T8060" i="1"/>
  <c r="T8061" i="1"/>
  <c r="T8062" i="1"/>
  <c r="T8063" i="1"/>
  <c r="T8064" i="1"/>
  <c r="T8065" i="1"/>
  <c r="T8066" i="1"/>
  <c r="T8067" i="1"/>
  <c r="T8068" i="1"/>
  <c r="T8069" i="1"/>
  <c r="T8070" i="1"/>
  <c r="T8071" i="1"/>
  <c r="T8072" i="1"/>
  <c r="T8073" i="1"/>
  <c r="T8074" i="1"/>
  <c r="T8075" i="1"/>
  <c r="T8076" i="1"/>
  <c r="T8077" i="1"/>
  <c r="T8078" i="1"/>
  <c r="T8079" i="1"/>
  <c r="T8080" i="1"/>
  <c r="T8081" i="1"/>
  <c r="T8082" i="1"/>
  <c r="T8083" i="1"/>
  <c r="T8084" i="1"/>
  <c r="T8085" i="1"/>
  <c r="T8086" i="1"/>
  <c r="T8087" i="1"/>
  <c r="T8088" i="1"/>
  <c r="T8089" i="1"/>
  <c r="T8090" i="1"/>
  <c r="T8091" i="1"/>
  <c r="T8092" i="1"/>
  <c r="T8093" i="1"/>
  <c r="T8094" i="1"/>
  <c r="T8095" i="1"/>
  <c r="T8096" i="1"/>
  <c r="T8097" i="1"/>
  <c r="T8098" i="1"/>
  <c r="T8099" i="1"/>
  <c r="T8100" i="1"/>
  <c r="T8101" i="1"/>
  <c r="T8102" i="1"/>
  <c r="T8103" i="1"/>
  <c r="T8104" i="1"/>
  <c r="T8105" i="1"/>
  <c r="T8106" i="1"/>
  <c r="T8107" i="1"/>
  <c r="T8108" i="1"/>
  <c r="T8109" i="1"/>
  <c r="T8110" i="1"/>
  <c r="T8111" i="1"/>
  <c r="T8112" i="1"/>
  <c r="T8113" i="1"/>
  <c r="T8114" i="1"/>
  <c r="T8115" i="1"/>
  <c r="T8116" i="1"/>
  <c r="T8117" i="1"/>
  <c r="T8118" i="1"/>
  <c r="T8119" i="1"/>
  <c r="T8120" i="1"/>
  <c r="T8121" i="1"/>
  <c r="T8122" i="1"/>
  <c r="T8123" i="1"/>
  <c r="T8124" i="1"/>
  <c r="T8125" i="1"/>
  <c r="T8126" i="1"/>
  <c r="T8127" i="1"/>
  <c r="T8128" i="1"/>
  <c r="T8129" i="1"/>
  <c r="T8130" i="1"/>
  <c r="T8131" i="1"/>
  <c r="T8132" i="1"/>
  <c r="T8133" i="1"/>
  <c r="T8134" i="1"/>
  <c r="T8135" i="1"/>
  <c r="T8136" i="1"/>
  <c r="T8137" i="1"/>
  <c r="T8138" i="1"/>
  <c r="T8139" i="1"/>
  <c r="T8140" i="1"/>
  <c r="T8141" i="1"/>
  <c r="T8142" i="1"/>
  <c r="T8143" i="1"/>
  <c r="T8144" i="1"/>
  <c r="T8145" i="1"/>
  <c r="T8146" i="1"/>
  <c r="T8147" i="1"/>
  <c r="T8148" i="1"/>
  <c r="T8149" i="1"/>
  <c r="T8150" i="1"/>
  <c r="T8151" i="1"/>
  <c r="T8152" i="1"/>
  <c r="T8153" i="1"/>
  <c r="T8154" i="1"/>
  <c r="T8155" i="1"/>
  <c r="T8156" i="1"/>
  <c r="T8157" i="1"/>
  <c r="T8158" i="1"/>
  <c r="T8159" i="1"/>
  <c r="T8160" i="1"/>
  <c r="T8161" i="1"/>
  <c r="T8162" i="1"/>
  <c r="T8163" i="1"/>
  <c r="T8164" i="1"/>
  <c r="T8165" i="1"/>
  <c r="T8166" i="1"/>
  <c r="T8167" i="1"/>
  <c r="T8168" i="1"/>
  <c r="T8169" i="1"/>
  <c r="T8170" i="1"/>
  <c r="T8171" i="1"/>
  <c r="T8172" i="1"/>
  <c r="T8173" i="1"/>
  <c r="T8174" i="1"/>
  <c r="T8175" i="1"/>
  <c r="T8176" i="1"/>
  <c r="T8177" i="1"/>
  <c r="T8178" i="1"/>
  <c r="T8179" i="1"/>
  <c r="T8180" i="1"/>
  <c r="T8181" i="1"/>
  <c r="T8182" i="1"/>
  <c r="T8183" i="1"/>
  <c r="T8184" i="1"/>
  <c r="T8185" i="1"/>
  <c r="T8186" i="1"/>
  <c r="T8187" i="1"/>
  <c r="T8188" i="1"/>
  <c r="T8189" i="1"/>
  <c r="T8190" i="1"/>
  <c r="T8191" i="1"/>
  <c r="T8192" i="1"/>
  <c r="T8193" i="1"/>
  <c r="T8194" i="1"/>
  <c r="T8195" i="1"/>
  <c r="T8196" i="1"/>
  <c r="T8197" i="1"/>
  <c r="T8198" i="1"/>
  <c r="T8199" i="1"/>
  <c r="T8200" i="1"/>
  <c r="T8201" i="1"/>
  <c r="T8202" i="1"/>
  <c r="T8203" i="1"/>
  <c r="T8204" i="1"/>
  <c r="T8205" i="1"/>
  <c r="T8206" i="1"/>
  <c r="T8207" i="1"/>
  <c r="T8208" i="1"/>
  <c r="T8209" i="1"/>
  <c r="T8210" i="1"/>
  <c r="T8211" i="1"/>
  <c r="T8212" i="1"/>
  <c r="T8213" i="1"/>
  <c r="T8214" i="1"/>
  <c r="T8215" i="1"/>
  <c r="T8216" i="1"/>
  <c r="T8217" i="1"/>
  <c r="T8218" i="1"/>
  <c r="T8219" i="1"/>
  <c r="T8220" i="1"/>
  <c r="T8221" i="1"/>
  <c r="T8222" i="1"/>
  <c r="T8223" i="1"/>
  <c r="T8224" i="1"/>
  <c r="T8225" i="1"/>
  <c r="T8226" i="1"/>
  <c r="T8227" i="1"/>
  <c r="T8228" i="1"/>
  <c r="T8229" i="1"/>
  <c r="T8230" i="1"/>
  <c r="T8231" i="1"/>
  <c r="T8232" i="1"/>
  <c r="T8233" i="1"/>
  <c r="T8234" i="1"/>
  <c r="T8235" i="1"/>
  <c r="T8236" i="1"/>
  <c r="T8237" i="1"/>
  <c r="T8238" i="1"/>
  <c r="T8239" i="1"/>
  <c r="T8240" i="1"/>
  <c r="T8241" i="1"/>
  <c r="T8242" i="1"/>
  <c r="T8243" i="1"/>
  <c r="T8244" i="1"/>
  <c r="T8245" i="1"/>
  <c r="T8246" i="1"/>
  <c r="T8247" i="1"/>
  <c r="T8248" i="1"/>
  <c r="T8249" i="1"/>
  <c r="T8250" i="1"/>
  <c r="T8251" i="1"/>
  <c r="T8252" i="1"/>
  <c r="T8253" i="1"/>
  <c r="T8254" i="1"/>
  <c r="T8255" i="1"/>
  <c r="T8256" i="1"/>
  <c r="T8257" i="1"/>
  <c r="T8258" i="1"/>
  <c r="T8259" i="1"/>
  <c r="T8260" i="1"/>
  <c r="T8261" i="1"/>
  <c r="T8262" i="1"/>
  <c r="T8263" i="1"/>
  <c r="T8264" i="1"/>
  <c r="T8265" i="1"/>
  <c r="T8266" i="1"/>
  <c r="T8267" i="1"/>
  <c r="T8268" i="1"/>
  <c r="T8269" i="1"/>
  <c r="T8270" i="1"/>
  <c r="T8271" i="1"/>
  <c r="T8272" i="1"/>
  <c r="T8273" i="1"/>
  <c r="T8274" i="1"/>
  <c r="T8275" i="1"/>
  <c r="T8276" i="1"/>
  <c r="T8277" i="1"/>
  <c r="T8278" i="1"/>
  <c r="T8279" i="1"/>
  <c r="T8280" i="1"/>
  <c r="T8281" i="1"/>
  <c r="T8282" i="1"/>
  <c r="T8283" i="1"/>
  <c r="T8284" i="1"/>
  <c r="T8285" i="1"/>
  <c r="T8286" i="1"/>
  <c r="T8287" i="1"/>
  <c r="T8288" i="1"/>
  <c r="T8289" i="1"/>
  <c r="T8290" i="1"/>
  <c r="T8291" i="1"/>
  <c r="T8292" i="1"/>
  <c r="T8293" i="1"/>
  <c r="T8294" i="1"/>
  <c r="T8295" i="1"/>
  <c r="T8296" i="1"/>
  <c r="T8297" i="1"/>
  <c r="T8298" i="1"/>
  <c r="T8299" i="1"/>
  <c r="T8300" i="1"/>
  <c r="T8301" i="1"/>
  <c r="T8302" i="1"/>
  <c r="T8303" i="1"/>
  <c r="T8304" i="1"/>
  <c r="T8305" i="1"/>
  <c r="T8306" i="1"/>
  <c r="T8307" i="1"/>
  <c r="T8308" i="1"/>
  <c r="T8309" i="1"/>
  <c r="T8310" i="1"/>
  <c r="T8311" i="1"/>
  <c r="T8312" i="1"/>
  <c r="T8313" i="1"/>
  <c r="T8314" i="1"/>
  <c r="T8315" i="1"/>
  <c r="T8316" i="1"/>
  <c r="T8317" i="1"/>
  <c r="T8318" i="1"/>
  <c r="T8319" i="1"/>
  <c r="T8320" i="1"/>
  <c r="T8321" i="1"/>
  <c r="T8322" i="1"/>
  <c r="T8323" i="1"/>
  <c r="T8324" i="1"/>
  <c r="T8325" i="1"/>
  <c r="T8326" i="1"/>
  <c r="T8327" i="1"/>
  <c r="T8328" i="1"/>
  <c r="T8329" i="1"/>
  <c r="T8330" i="1"/>
  <c r="T8331" i="1"/>
  <c r="T8332" i="1"/>
  <c r="T8333" i="1"/>
  <c r="T8334" i="1"/>
  <c r="T8335" i="1"/>
  <c r="T8336" i="1"/>
  <c r="T8337" i="1"/>
  <c r="T8338" i="1"/>
  <c r="T8339" i="1"/>
  <c r="T8340" i="1"/>
  <c r="T8341" i="1"/>
  <c r="T8342" i="1"/>
  <c r="T8343" i="1"/>
  <c r="T8344" i="1"/>
  <c r="T8345" i="1"/>
  <c r="T8346" i="1"/>
  <c r="T8347" i="1"/>
  <c r="T8348" i="1"/>
  <c r="T8349" i="1"/>
  <c r="T8350" i="1"/>
  <c r="T8351" i="1"/>
  <c r="T8352" i="1"/>
  <c r="T8353" i="1"/>
  <c r="T8354" i="1"/>
  <c r="T8355" i="1"/>
  <c r="T8356" i="1"/>
  <c r="T8357" i="1"/>
  <c r="T8358" i="1"/>
  <c r="T8359" i="1"/>
  <c r="T8360" i="1"/>
  <c r="T8361" i="1"/>
  <c r="T8362" i="1"/>
  <c r="T8363" i="1"/>
  <c r="T8364" i="1"/>
  <c r="T8365" i="1"/>
  <c r="T8366" i="1"/>
  <c r="T8367" i="1"/>
  <c r="T8368" i="1"/>
  <c r="T8369" i="1"/>
  <c r="T8370" i="1"/>
  <c r="T8371" i="1"/>
  <c r="T8372" i="1"/>
  <c r="T8373" i="1"/>
  <c r="T8374" i="1"/>
  <c r="T8375" i="1"/>
  <c r="T8376" i="1"/>
  <c r="T8377" i="1"/>
  <c r="T8378" i="1"/>
  <c r="T8379" i="1"/>
  <c r="T8380" i="1"/>
  <c r="T8381" i="1"/>
  <c r="T8382" i="1"/>
  <c r="T8383" i="1"/>
  <c r="T8384" i="1"/>
  <c r="T8385" i="1"/>
  <c r="T8386" i="1"/>
  <c r="T8387" i="1"/>
  <c r="T8388" i="1"/>
  <c r="T8389" i="1"/>
  <c r="T8390" i="1"/>
  <c r="T8391" i="1"/>
  <c r="T8392" i="1"/>
  <c r="T8393" i="1"/>
  <c r="T8394" i="1"/>
  <c r="T8395" i="1"/>
  <c r="T8396" i="1"/>
  <c r="T8397" i="1"/>
  <c r="T8398" i="1"/>
  <c r="T8399" i="1"/>
  <c r="T8400" i="1"/>
  <c r="T8401" i="1"/>
  <c r="T8402" i="1"/>
  <c r="T8403" i="1"/>
  <c r="T8404" i="1"/>
  <c r="T8405" i="1"/>
  <c r="T8406" i="1"/>
  <c r="T8407" i="1"/>
  <c r="T8408" i="1"/>
  <c r="T8409" i="1"/>
  <c r="T8410" i="1"/>
  <c r="T8411" i="1"/>
  <c r="T8412" i="1"/>
  <c r="T8413" i="1"/>
  <c r="T8414" i="1"/>
  <c r="T8415" i="1"/>
  <c r="T8416" i="1"/>
  <c r="T8417" i="1"/>
  <c r="T8418" i="1"/>
  <c r="T8419" i="1"/>
  <c r="T8420" i="1"/>
  <c r="T8421" i="1"/>
  <c r="T8422" i="1"/>
  <c r="T8423" i="1"/>
  <c r="T8424" i="1"/>
  <c r="T8425" i="1"/>
  <c r="T8426" i="1"/>
  <c r="T8427" i="1"/>
  <c r="T8428" i="1"/>
  <c r="T8429" i="1"/>
  <c r="T8430" i="1"/>
  <c r="T8431" i="1"/>
  <c r="T8432" i="1"/>
  <c r="T8433" i="1"/>
  <c r="T8434" i="1"/>
  <c r="T8435" i="1"/>
  <c r="T8436" i="1"/>
  <c r="T8437" i="1"/>
  <c r="T8438" i="1"/>
  <c r="T8439" i="1"/>
  <c r="T8440" i="1"/>
  <c r="T8441" i="1"/>
  <c r="T8442" i="1"/>
  <c r="T8443" i="1"/>
  <c r="T8444" i="1"/>
  <c r="T8445" i="1"/>
  <c r="T8446" i="1"/>
  <c r="T8447" i="1"/>
  <c r="T8448" i="1"/>
  <c r="T8449" i="1"/>
  <c r="T8450" i="1"/>
  <c r="T8451" i="1"/>
  <c r="T8452" i="1"/>
  <c r="T8453" i="1"/>
  <c r="T8454" i="1"/>
  <c r="T8455" i="1"/>
  <c r="T8456" i="1"/>
  <c r="T8457" i="1"/>
  <c r="T8458" i="1"/>
  <c r="T8459" i="1"/>
  <c r="T8460" i="1"/>
  <c r="T8461" i="1"/>
  <c r="T8462" i="1"/>
  <c r="T8463" i="1"/>
  <c r="T8464" i="1"/>
  <c r="T8465" i="1"/>
  <c r="T8466" i="1"/>
  <c r="T8467" i="1"/>
  <c r="T8468" i="1"/>
  <c r="T8469" i="1"/>
  <c r="T8470" i="1"/>
  <c r="T8471" i="1"/>
  <c r="T8472" i="1"/>
  <c r="T8473" i="1"/>
  <c r="T8474" i="1"/>
  <c r="T8475" i="1"/>
  <c r="T8476" i="1"/>
  <c r="T8477" i="1"/>
  <c r="T8478" i="1"/>
  <c r="T8479" i="1"/>
  <c r="T8480" i="1"/>
  <c r="T8481" i="1"/>
  <c r="T8482" i="1"/>
  <c r="T8483" i="1"/>
  <c r="T8484" i="1"/>
  <c r="T8485" i="1"/>
  <c r="T8486" i="1"/>
  <c r="T8487" i="1"/>
  <c r="T8488" i="1"/>
  <c r="T8489" i="1"/>
  <c r="T8490" i="1"/>
  <c r="T8491" i="1"/>
  <c r="T8492" i="1"/>
  <c r="T8493" i="1"/>
  <c r="T8494" i="1"/>
  <c r="T8495" i="1"/>
  <c r="T8496" i="1"/>
  <c r="T8497" i="1"/>
  <c r="T8498" i="1"/>
  <c r="T8499" i="1"/>
  <c r="T8500" i="1"/>
  <c r="T8501" i="1"/>
  <c r="T8502" i="1"/>
  <c r="T8503" i="1"/>
  <c r="T8504" i="1"/>
  <c r="T8505" i="1"/>
  <c r="T8506" i="1"/>
  <c r="T8507" i="1"/>
  <c r="T8508" i="1"/>
  <c r="T8509" i="1"/>
  <c r="T8510" i="1"/>
  <c r="T8511" i="1"/>
  <c r="T8512" i="1"/>
  <c r="T8513" i="1"/>
  <c r="T8514" i="1"/>
  <c r="T8515" i="1"/>
  <c r="T8516" i="1"/>
  <c r="T8517" i="1"/>
  <c r="T8518" i="1"/>
  <c r="T8519" i="1"/>
  <c r="T8520" i="1"/>
  <c r="T8521" i="1"/>
  <c r="T8522" i="1"/>
  <c r="T8523" i="1"/>
  <c r="T8524" i="1"/>
  <c r="T8525" i="1"/>
  <c r="T8526" i="1"/>
  <c r="T8527" i="1"/>
  <c r="T8528" i="1"/>
  <c r="T8529" i="1"/>
  <c r="T8530" i="1"/>
  <c r="T8531" i="1"/>
  <c r="T8532" i="1"/>
  <c r="T8533" i="1"/>
  <c r="T8534" i="1"/>
  <c r="T8535" i="1"/>
  <c r="T8536" i="1"/>
  <c r="T8537" i="1"/>
  <c r="T8538" i="1"/>
  <c r="T8539" i="1"/>
  <c r="T8540" i="1"/>
  <c r="T8541" i="1"/>
  <c r="T8542" i="1"/>
  <c r="T8543" i="1"/>
  <c r="T8544" i="1"/>
  <c r="T8545" i="1"/>
  <c r="T8546" i="1"/>
  <c r="T8547" i="1"/>
  <c r="T8548" i="1"/>
  <c r="T8549" i="1"/>
  <c r="T8550" i="1"/>
  <c r="T8551" i="1"/>
  <c r="T8552" i="1"/>
  <c r="T8553" i="1"/>
  <c r="T8554" i="1"/>
  <c r="T8555" i="1"/>
  <c r="T8556" i="1"/>
  <c r="T8557" i="1"/>
  <c r="T8558" i="1"/>
  <c r="T8559" i="1"/>
  <c r="T8560" i="1"/>
  <c r="T8561" i="1"/>
  <c r="T8562" i="1"/>
  <c r="T8563" i="1"/>
  <c r="T8564" i="1"/>
  <c r="T8565" i="1"/>
  <c r="T8566" i="1"/>
  <c r="T8567" i="1"/>
  <c r="T8568" i="1"/>
  <c r="T8569" i="1"/>
  <c r="T8570" i="1"/>
  <c r="T8571" i="1"/>
  <c r="T8572" i="1"/>
  <c r="T8573" i="1"/>
  <c r="T8574" i="1"/>
  <c r="T8575" i="1"/>
  <c r="T8576" i="1"/>
  <c r="T8577" i="1"/>
  <c r="T8578" i="1"/>
  <c r="T8579" i="1"/>
  <c r="T8580" i="1"/>
  <c r="T8581" i="1"/>
  <c r="T8582" i="1"/>
  <c r="T8583" i="1"/>
  <c r="T8584" i="1"/>
  <c r="T8585" i="1"/>
  <c r="T8586" i="1"/>
  <c r="T8587" i="1"/>
  <c r="T8588" i="1"/>
  <c r="T8589" i="1"/>
  <c r="T8590" i="1"/>
  <c r="T8591" i="1"/>
  <c r="T8592" i="1"/>
  <c r="T8593" i="1"/>
  <c r="T8594" i="1"/>
  <c r="T8595" i="1"/>
  <c r="T8596" i="1"/>
  <c r="T8597" i="1"/>
  <c r="T8598" i="1"/>
  <c r="T8599" i="1"/>
  <c r="T8600" i="1"/>
  <c r="T8601" i="1"/>
  <c r="T8602" i="1"/>
  <c r="T8603" i="1"/>
  <c r="T8604" i="1"/>
  <c r="T8605" i="1"/>
  <c r="T8606" i="1"/>
  <c r="T8607" i="1"/>
  <c r="T8608" i="1"/>
  <c r="T8609" i="1"/>
  <c r="T8610" i="1"/>
  <c r="T8611" i="1"/>
  <c r="T8612" i="1"/>
  <c r="T8613" i="1"/>
  <c r="T8614" i="1"/>
  <c r="T8615" i="1"/>
  <c r="T8616" i="1"/>
  <c r="T8617" i="1"/>
  <c r="T8618" i="1"/>
  <c r="T8619" i="1"/>
  <c r="T8620" i="1"/>
  <c r="T8621" i="1"/>
  <c r="T8622" i="1"/>
  <c r="T8623" i="1"/>
  <c r="T8624" i="1"/>
  <c r="T8625" i="1"/>
  <c r="T8626" i="1"/>
  <c r="T8627" i="1"/>
  <c r="T8628" i="1"/>
  <c r="T8629" i="1"/>
  <c r="T8630" i="1"/>
  <c r="T8631" i="1"/>
  <c r="T8632" i="1"/>
  <c r="T8633" i="1"/>
  <c r="T8634" i="1"/>
  <c r="T8635" i="1"/>
  <c r="T8636" i="1"/>
  <c r="T8637" i="1"/>
  <c r="T8638" i="1"/>
  <c r="T8639" i="1"/>
  <c r="T8640" i="1"/>
  <c r="T8641" i="1"/>
  <c r="T8642" i="1"/>
  <c r="T8643" i="1"/>
  <c r="T8644" i="1"/>
  <c r="T8645" i="1"/>
  <c r="T8646" i="1"/>
  <c r="T8647" i="1"/>
  <c r="T8648" i="1"/>
  <c r="T8649" i="1"/>
  <c r="T8650" i="1"/>
  <c r="T8651" i="1"/>
  <c r="T8652" i="1"/>
  <c r="T8653" i="1"/>
  <c r="T8654" i="1"/>
  <c r="T8655" i="1"/>
  <c r="T8656" i="1"/>
  <c r="T8657" i="1"/>
  <c r="T8658" i="1"/>
  <c r="T8659" i="1"/>
  <c r="T8660" i="1"/>
  <c r="T8661" i="1"/>
  <c r="T8662" i="1"/>
  <c r="T8663" i="1"/>
  <c r="T8664" i="1"/>
  <c r="T8665" i="1"/>
  <c r="T8666" i="1"/>
  <c r="T8667" i="1"/>
  <c r="T8668" i="1"/>
  <c r="T8669" i="1"/>
  <c r="T8670" i="1"/>
  <c r="T8671" i="1"/>
  <c r="T8672" i="1"/>
  <c r="T8673" i="1"/>
  <c r="T8674" i="1"/>
  <c r="T8675" i="1"/>
  <c r="T8676" i="1"/>
  <c r="T8677" i="1"/>
  <c r="T8678" i="1"/>
  <c r="T8679" i="1"/>
  <c r="T8680" i="1"/>
  <c r="T8681" i="1"/>
  <c r="T8682" i="1"/>
  <c r="T8683" i="1"/>
  <c r="T8684" i="1"/>
  <c r="T8685" i="1"/>
  <c r="T8686" i="1"/>
  <c r="T8687" i="1"/>
  <c r="T8688" i="1"/>
  <c r="T8689" i="1"/>
  <c r="T8690" i="1"/>
  <c r="T8691" i="1"/>
  <c r="T8692" i="1"/>
  <c r="T8693" i="1"/>
  <c r="T8694" i="1"/>
  <c r="T8695" i="1"/>
  <c r="T8696" i="1"/>
  <c r="T8697" i="1"/>
  <c r="T8698" i="1"/>
  <c r="T8699" i="1"/>
  <c r="T8700" i="1"/>
  <c r="T8701" i="1"/>
  <c r="T8702" i="1"/>
  <c r="T8703" i="1"/>
  <c r="T8704" i="1"/>
  <c r="T8705" i="1"/>
  <c r="T8706" i="1"/>
  <c r="T8707" i="1"/>
  <c r="T8708" i="1"/>
  <c r="T8709" i="1"/>
  <c r="T8710" i="1"/>
  <c r="T8711" i="1"/>
  <c r="T8712" i="1"/>
  <c r="T8713" i="1"/>
  <c r="T8714" i="1"/>
  <c r="T8715" i="1"/>
  <c r="T8716" i="1"/>
  <c r="T8717" i="1"/>
  <c r="T8718" i="1"/>
  <c r="T8719" i="1"/>
  <c r="T8720" i="1"/>
  <c r="T8721" i="1"/>
  <c r="T8722" i="1"/>
  <c r="T8723" i="1"/>
  <c r="T8724" i="1"/>
  <c r="T8725" i="1"/>
  <c r="T8726" i="1"/>
  <c r="T8727" i="1"/>
  <c r="T8728" i="1"/>
  <c r="T8729" i="1"/>
  <c r="T8730" i="1"/>
  <c r="T8731" i="1"/>
  <c r="T8732" i="1"/>
  <c r="T8733" i="1"/>
  <c r="T8734" i="1"/>
  <c r="T8735" i="1"/>
  <c r="T8736" i="1"/>
  <c r="T8737" i="1"/>
  <c r="T8738" i="1"/>
  <c r="T8739" i="1"/>
  <c r="T8740" i="1"/>
  <c r="T8741" i="1"/>
  <c r="T8742" i="1"/>
  <c r="T8743" i="1"/>
  <c r="T8744" i="1"/>
  <c r="T8745" i="1"/>
  <c r="T8746" i="1"/>
  <c r="T8747" i="1"/>
  <c r="T8748" i="1"/>
  <c r="T8749" i="1"/>
  <c r="T8750" i="1"/>
  <c r="T8751" i="1"/>
  <c r="T8752" i="1"/>
  <c r="T8753" i="1"/>
  <c r="T8754" i="1"/>
  <c r="T8755" i="1"/>
  <c r="T8756" i="1"/>
  <c r="T8757" i="1"/>
  <c r="T8758" i="1"/>
  <c r="T8759" i="1"/>
  <c r="T8760" i="1"/>
  <c r="T8761" i="1"/>
  <c r="T8762" i="1"/>
  <c r="T8763" i="1"/>
  <c r="T8764" i="1"/>
  <c r="T8765" i="1"/>
  <c r="T6" i="1"/>
  <c r="Q6" i="1"/>
  <c r="U6" i="1"/>
  <c r="V6" i="1"/>
  <c r="Q8" i="1"/>
  <c r="U8" i="1"/>
  <c r="V8" i="1"/>
  <c r="Q9" i="1"/>
  <c r="U9" i="1"/>
  <c r="V9" i="1"/>
  <c r="Q7" i="1"/>
  <c r="U7" i="1"/>
  <c r="V7" i="1"/>
  <c r="Q10" i="1"/>
  <c r="U10" i="1"/>
  <c r="V10" i="1"/>
  <c r="Q11" i="1"/>
  <c r="U11" i="1"/>
  <c r="V11" i="1"/>
  <c r="Q12" i="1"/>
  <c r="U12" i="1"/>
  <c r="V12" i="1"/>
  <c r="Q13" i="1"/>
  <c r="U13" i="1"/>
  <c r="V13" i="1"/>
  <c r="Q14" i="1"/>
  <c r="U14" i="1"/>
  <c r="V14" i="1"/>
  <c r="Q15" i="1"/>
  <c r="S15" i="1"/>
  <c r="Q16" i="1"/>
  <c r="U15" i="1"/>
  <c r="V15" i="1"/>
  <c r="R16" i="1"/>
  <c r="S16" i="1"/>
  <c r="Q17" i="1"/>
  <c r="U16" i="1"/>
  <c r="V16" i="1"/>
  <c r="R17" i="1"/>
  <c r="S17" i="1"/>
  <c r="Q18" i="1"/>
  <c r="U17" i="1"/>
  <c r="V17" i="1"/>
  <c r="R18" i="1"/>
  <c r="S18" i="1"/>
  <c r="Q19" i="1"/>
  <c r="U18" i="1"/>
  <c r="V18" i="1"/>
  <c r="R19" i="1"/>
  <c r="S19" i="1"/>
  <c r="Q20" i="1"/>
  <c r="U19" i="1"/>
  <c r="V19" i="1"/>
  <c r="R20" i="1"/>
  <c r="S20" i="1"/>
  <c r="Q21" i="1"/>
  <c r="S21" i="1"/>
  <c r="Q22" i="1"/>
  <c r="U22" i="1"/>
  <c r="V22" i="1"/>
  <c r="U20" i="1"/>
  <c r="V20" i="1"/>
  <c r="U21" i="1"/>
  <c r="V21" i="1"/>
  <c r="Q23" i="1"/>
  <c r="U23" i="1"/>
  <c r="V23" i="1"/>
  <c r="Q24" i="1"/>
  <c r="U24" i="1"/>
  <c r="V24" i="1"/>
  <c r="Q25" i="1"/>
  <c r="U25" i="1"/>
  <c r="V25" i="1"/>
  <c r="Q26" i="1"/>
  <c r="U26" i="1"/>
  <c r="V26" i="1"/>
  <c r="Q27" i="1"/>
  <c r="U27" i="1"/>
  <c r="V27" i="1"/>
  <c r="Q28" i="1"/>
  <c r="U28" i="1"/>
  <c r="V28" i="1"/>
  <c r="Q29" i="1"/>
  <c r="U29" i="1"/>
  <c r="V29" i="1"/>
  <c r="Q30" i="1"/>
  <c r="U30" i="1"/>
  <c r="V30" i="1"/>
  <c r="Q31" i="1"/>
  <c r="U31" i="1"/>
  <c r="V31" i="1"/>
  <c r="Q32" i="1"/>
  <c r="U32" i="1"/>
  <c r="V32" i="1"/>
  <c r="Q33" i="1"/>
  <c r="U33" i="1"/>
  <c r="V33" i="1"/>
  <c r="Q34" i="1"/>
  <c r="U34" i="1"/>
  <c r="V34" i="1"/>
  <c r="Q35" i="1"/>
  <c r="U35" i="1"/>
  <c r="V35" i="1"/>
  <c r="Q36" i="1"/>
  <c r="U36" i="1"/>
  <c r="V36" i="1"/>
  <c r="Q37" i="1"/>
  <c r="U37" i="1"/>
  <c r="V37" i="1"/>
  <c r="Q38" i="1"/>
  <c r="U38" i="1"/>
  <c r="V38" i="1"/>
  <c r="Q39" i="1"/>
  <c r="S39" i="1"/>
  <c r="Q40" i="1"/>
  <c r="S40" i="1"/>
  <c r="U39" i="1"/>
  <c r="V39" i="1"/>
  <c r="Q41" i="1"/>
  <c r="S41" i="1"/>
  <c r="U40" i="1"/>
  <c r="V40" i="1"/>
  <c r="Q42" i="1"/>
  <c r="S42" i="1"/>
  <c r="U41" i="1"/>
  <c r="V41" i="1"/>
  <c r="Q43" i="1"/>
  <c r="S43" i="1"/>
  <c r="U42" i="1"/>
  <c r="V42" i="1"/>
  <c r="Q44" i="1"/>
  <c r="S44" i="1"/>
  <c r="U43" i="1"/>
  <c r="V43" i="1"/>
  <c r="Q45" i="1"/>
  <c r="S45" i="1"/>
  <c r="U44" i="1"/>
  <c r="V44" i="1"/>
  <c r="Q46" i="1"/>
  <c r="U46" i="1"/>
  <c r="V46" i="1"/>
  <c r="U45" i="1"/>
  <c r="V45" i="1"/>
  <c r="Q47" i="1"/>
  <c r="U47" i="1"/>
  <c r="V47" i="1"/>
  <c r="Q48" i="1"/>
  <c r="U48" i="1"/>
  <c r="V48" i="1"/>
  <c r="Q49" i="1"/>
  <c r="U49" i="1"/>
  <c r="V49" i="1"/>
  <c r="Q50" i="1"/>
  <c r="U50" i="1"/>
  <c r="V50" i="1"/>
  <c r="Q51" i="1"/>
  <c r="U51" i="1"/>
  <c r="V51" i="1"/>
  <c r="Q52" i="1"/>
  <c r="U52" i="1"/>
  <c r="V52" i="1"/>
  <c r="Q53" i="1"/>
  <c r="U53" i="1"/>
  <c r="V53" i="1"/>
  <c r="Q54" i="1"/>
  <c r="U54" i="1"/>
  <c r="V54" i="1"/>
  <c r="Q55" i="1"/>
  <c r="U55" i="1"/>
  <c r="V55" i="1"/>
  <c r="Q56" i="1"/>
  <c r="U56" i="1"/>
  <c r="V56" i="1"/>
  <c r="Q57" i="1"/>
  <c r="U57" i="1"/>
  <c r="V57" i="1"/>
  <c r="Q58" i="1"/>
  <c r="U58" i="1"/>
  <c r="V58" i="1"/>
  <c r="Q59" i="1"/>
  <c r="U59" i="1"/>
  <c r="V59" i="1"/>
  <c r="Q60" i="1"/>
  <c r="U60" i="1"/>
  <c r="V60" i="1"/>
  <c r="Q61" i="1"/>
  <c r="U61" i="1"/>
  <c r="V61" i="1"/>
  <c r="Q62" i="1"/>
  <c r="U62" i="1"/>
  <c r="V62" i="1"/>
  <c r="Q63" i="1"/>
  <c r="S63" i="1"/>
  <c r="Q64" i="1"/>
  <c r="S64" i="1"/>
  <c r="U63" i="1"/>
  <c r="V63" i="1"/>
  <c r="Q65" i="1"/>
  <c r="S65" i="1"/>
  <c r="U64" i="1"/>
  <c r="V64" i="1"/>
  <c r="Q66" i="1"/>
  <c r="S66" i="1"/>
  <c r="U65" i="1"/>
  <c r="V65" i="1"/>
  <c r="Q67" i="1"/>
  <c r="S67" i="1"/>
  <c r="U66" i="1"/>
  <c r="V66" i="1"/>
  <c r="Q68" i="1"/>
  <c r="S68" i="1"/>
  <c r="U67" i="1"/>
  <c r="V67" i="1"/>
  <c r="Q69" i="1"/>
  <c r="S69" i="1"/>
  <c r="U68" i="1"/>
  <c r="V68" i="1"/>
  <c r="Q70" i="1"/>
  <c r="U70" i="1"/>
  <c r="V70" i="1"/>
  <c r="U69" i="1"/>
  <c r="V69" i="1"/>
  <c r="Q71" i="1"/>
  <c r="U71" i="1"/>
  <c r="V71" i="1"/>
  <c r="Q72" i="1"/>
  <c r="U72" i="1"/>
  <c r="V72" i="1"/>
  <c r="Q73" i="1"/>
  <c r="U73" i="1"/>
  <c r="V73" i="1"/>
  <c r="Q74" i="1"/>
  <c r="U74" i="1"/>
  <c r="V74" i="1"/>
  <c r="Q75" i="1"/>
  <c r="U75" i="1"/>
  <c r="V75" i="1"/>
  <c r="Q76" i="1"/>
  <c r="U76" i="1"/>
  <c r="V76" i="1"/>
  <c r="Q77" i="1"/>
  <c r="U77" i="1"/>
  <c r="V77" i="1"/>
  <c r="Q78" i="1"/>
  <c r="U78" i="1"/>
  <c r="V78" i="1"/>
  <c r="Q79" i="1"/>
  <c r="U79" i="1"/>
  <c r="V79" i="1"/>
  <c r="Q80" i="1"/>
  <c r="U80" i="1"/>
  <c r="V80" i="1"/>
  <c r="Q81" i="1"/>
  <c r="U81" i="1"/>
  <c r="V81" i="1"/>
  <c r="Q82" i="1"/>
  <c r="U82" i="1"/>
  <c r="V82" i="1"/>
  <c r="Q83" i="1"/>
  <c r="U83" i="1"/>
  <c r="V83" i="1"/>
  <c r="Q84" i="1"/>
  <c r="U84" i="1"/>
  <c r="V84" i="1"/>
  <c r="Q85" i="1"/>
  <c r="U85" i="1"/>
  <c r="V85" i="1"/>
  <c r="Q86" i="1"/>
  <c r="U86" i="1"/>
  <c r="V86" i="1"/>
  <c r="Q87" i="1"/>
  <c r="S87" i="1"/>
  <c r="Q88" i="1"/>
  <c r="R88" i="1"/>
  <c r="U87" i="1"/>
  <c r="V87" i="1"/>
  <c r="S88" i="1"/>
  <c r="U88" i="1"/>
  <c r="V88" i="1"/>
  <c r="Q89" i="1"/>
  <c r="R89" i="1"/>
  <c r="S89" i="1"/>
  <c r="Q90" i="1"/>
  <c r="R90" i="1"/>
  <c r="U89" i="1"/>
  <c r="V89" i="1"/>
  <c r="S90" i="1"/>
  <c r="U90" i="1"/>
  <c r="V90" i="1"/>
  <c r="Q91" i="1"/>
  <c r="R91" i="1"/>
  <c r="S91" i="1"/>
  <c r="Q92" i="1"/>
  <c r="R92" i="1"/>
  <c r="U91" i="1"/>
  <c r="V91" i="1"/>
  <c r="S92" i="1"/>
  <c r="U92" i="1"/>
  <c r="V92" i="1"/>
  <c r="Q93" i="1"/>
  <c r="S93" i="1"/>
  <c r="Q94" i="1"/>
  <c r="U94" i="1"/>
  <c r="V94" i="1"/>
  <c r="U93" i="1"/>
  <c r="V93" i="1"/>
  <c r="Q95" i="1"/>
  <c r="U95" i="1"/>
  <c r="V95" i="1"/>
  <c r="Q96" i="1"/>
  <c r="U96" i="1"/>
  <c r="V96" i="1"/>
  <c r="Q97" i="1"/>
  <c r="U97" i="1"/>
  <c r="V97" i="1"/>
  <c r="Q98" i="1"/>
  <c r="U98" i="1"/>
  <c r="V98" i="1"/>
  <c r="Q99" i="1"/>
  <c r="U99" i="1"/>
  <c r="V99" i="1"/>
  <c r="Q100" i="1"/>
  <c r="U100" i="1"/>
  <c r="V100" i="1"/>
  <c r="Q101" i="1"/>
  <c r="U101" i="1"/>
  <c r="V101" i="1"/>
  <c r="Q102" i="1"/>
  <c r="U102" i="1"/>
  <c r="V102" i="1"/>
  <c r="Q103" i="1"/>
  <c r="U103" i="1"/>
  <c r="V103" i="1"/>
  <c r="Q104" i="1"/>
  <c r="U104" i="1"/>
  <c r="V104" i="1"/>
  <c r="Q105" i="1"/>
  <c r="U105" i="1"/>
  <c r="V105" i="1"/>
  <c r="Q106" i="1"/>
  <c r="U106" i="1"/>
  <c r="V106" i="1"/>
  <c r="Q107" i="1"/>
  <c r="U107" i="1"/>
  <c r="V107" i="1"/>
  <c r="Q108" i="1"/>
  <c r="U108" i="1"/>
  <c r="V108" i="1"/>
  <c r="Q109" i="1"/>
  <c r="U109" i="1"/>
  <c r="V109" i="1"/>
  <c r="Q110" i="1"/>
  <c r="U110" i="1"/>
  <c r="V110" i="1"/>
  <c r="Q111" i="1"/>
  <c r="S111" i="1"/>
  <c r="Q112" i="1"/>
  <c r="S112" i="1"/>
  <c r="U111" i="1"/>
  <c r="V111" i="1"/>
  <c r="Q113" i="1"/>
  <c r="S113" i="1"/>
  <c r="U112" i="1"/>
  <c r="V112" i="1"/>
  <c r="Q114" i="1"/>
  <c r="S114" i="1"/>
  <c r="U113" i="1"/>
  <c r="V113" i="1"/>
  <c r="Q115" i="1"/>
  <c r="S115" i="1"/>
  <c r="U114" i="1"/>
  <c r="V114" i="1"/>
  <c r="Q116" i="1"/>
  <c r="S116" i="1"/>
  <c r="U115" i="1"/>
  <c r="V115" i="1"/>
  <c r="Q117" i="1"/>
  <c r="S117" i="1"/>
  <c r="U116" i="1"/>
  <c r="V116" i="1"/>
  <c r="Q118" i="1"/>
  <c r="U118" i="1"/>
  <c r="V118" i="1"/>
  <c r="U117" i="1"/>
  <c r="V117" i="1"/>
  <c r="Q119" i="1"/>
  <c r="U119" i="1"/>
  <c r="V119" i="1"/>
  <c r="Q120" i="1"/>
  <c r="U120" i="1"/>
  <c r="V120" i="1"/>
  <c r="Q121" i="1"/>
  <c r="U121" i="1"/>
  <c r="V121" i="1"/>
  <c r="Q122" i="1"/>
  <c r="U122" i="1"/>
  <c r="V122" i="1"/>
  <c r="Q123" i="1"/>
  <c r="U123" i="1"/>
  <c r="V123" i="1"/>
  <c r="Q124" i="1"/>
  <c r="U124" i="1"/>
  <c r="V124" i="1"/>
  <c r="Q125" i="1"/>
  <c r="U125" i="1"/>
  <c r="V125" i="1"/>
  <c r="Q126" i="1"/>
  <c r="U126" i="1"/>
  <c r="V126" i="1"/>
  <c r="Q127" i="1"/>
  <c r="U127" i="1"/>
  <c r="V127" i="1"/>
  <c r="Q128" i="1"/>
  <c r="U128" i="1"/>
  <c r="V128" i="1"/>
  <c r="Q129" i="1"/>
  <c r="U129" i="1"/>
  <c r="V129" i="1"/>
  <c r="Q130" i="1"/>
  <c r="U130" i="1"/>
  <c r="V130" i="1"/>
  <c r="Q131" i="1"/>
  <c r="U131" i="1"/>
  <c r="V131" i="1"/>
  <c r="Q132" i="1"/>
  <c r="U132" i="1"/>
  <c r="V132" i="1"/>
  <c r="Q133" i="1"/>
  <c r="U133" i="1"/>
  <c r="V133" i="1"/>
  <c r="Q134" i="1"/>
  <c r="U134" i="1"/>
  <c r="V134" i="1"/>
  <c r="Q135" i="1"/>
  <c r="S135" i="1"/>
  <c r="Q136" i="1"/>
  <c r="R136" i="1"/>
  <c r="U135" i="1"/>
  <c r="V135" i="1"/>
  <c r="S136" i="1"/>
  <c r="U136" i="1"/>
  <c r="V136" i="1"/>
  <c r="Q137" i="1"/>
  <c r="R137" i="1"/>
  <c r="S137" i="1"/>
  <c r="Q138" i="1"/>
  <c r="R138" i="1"/>
  <c r="U137" i="1"/>
  <c r="V137" i="1"/>
  <c r="S138" i="1"/>
  <c r="U138" i="1"/>
  <c r="V138" i="1"/>
  <c r="Q139" i="1"/>
  <c r="S139" i="1"/>
  <c r="Q140" i="1"/>
  <c r="S140" i="1"/>
  <c r="U139" i="1"/>
  <c r="V139" i="1"/>
  <c r="Q141" i="1"/>
  <c r="S141" i="1"/>
  <c r="U140" i="1"/>
  <c r="V140" i="1"/>
  <c r="Q142" i="1"/>
  <c r="U142" i="1"/>
  <c r="V142" i="1"/>
  <c r="U141" i="1"/>
  <c r="V141" i="1"/>
  <c r="Q143" i="1"/>
  <c r="U143" i="1"/>
  <c r="V143" i="1"/>
  <c r="Q144" i="1"/>
  <c r="U144" i="1"/>
  <c r="V144" i="1"/>
  <c r="Q145" i="1"/>
  <c r="U145" i="1"/>
  <c r="V145" i="1"/>
  <c r="Q146" i="1"/>
  <c r="U146" i="1"/>
  <c r="V146" i="1"/>
  <c r="Q147" i="1"/>
  <c r="U147" i="1"/>
  <c r="V147" i="1"/>
  <c r="Q148" i="1"/>
  <c r="U148" i="1"/>
  <c r="V148" i="1"/>
  <c r="Q149" i="1"/>
  <c r="U149" i="1"/>
  <c r="V149" i="1"/>
  <c r="Q150" i="1"/>
  <c r="U150" i="1"/>
  <c r="V150" i="1"/>
  <c r="Q151" i="1"/>
  <c r="U151" i="1"/>
  <c r="V151" i="1"/>
  <c r="Q152" i="1"/>
  <c r="U152" i="1"/>
  <c r="V152" i="1"/>
  <c r="Q153" i="1"/>
  <c r="U153" i="1"/>
  <c r="V153" i="1"/>
  <c r="Q154" i="1"/>
  <c r="U154" i="1"/>
  <c r="V154" i="1"/>
  <c r="Q155" i="1"/>
  <c r="U155" i="1"/>
  <c r="V155" i="1"/>
  <c r="Q156" i="1"/>
  <c r="U156" i="1"/>
  <c r="V156" i="1"/>
  <c r="Q157" i="1"/>
  <c r="U157" i="1"/>
  <c r="V157" i="1"/>
  <c r="Q158" i="1"/>
  <c r="U158" i="1"/>
  <c r="V158" i="1"/>
  <c r="Q159" i="1"/>
  <c r="S159" i="1"/>
  <c r="Q160" i="1"/>
  <c r="U159" i="1"/>
  <c r="V159" i="1"/>
  <c r="R160" i="1"/>
  <c r="S160" i="1"/>
  <c r="Q161" i="1"/>
  <c r="U160" i="1"/>
  <c r="V160" i="1"/>
  <c r="R161" i="1"/>
  <c r="S161" i="1"/>
  <c r="Q162" i="1"/>
  <c r="U161" i="1"/>
  <c r="V161" i="1"/>
  <c r="R162" i="1"/>
  <c r="S162" i="1"/>
  <c r="Q163" i="1"/>
  <c r="U162" i="1"/>
  <c r="V162" i="1"/>
  <c r="R163" i="1"/>
  <c r="S163" i="1"/>
  <c r="Q164" i="1"/>
  <c r="U163" i="1"/>
  <c r="V163" i="1"/>
  <c r="R164" i="1"/>
  <c r="S164" i="1"/>
  <c r="Q165" i="1"/>
  <c r="S165" i="1"/>
  <c r="U164" i="1"/>
  <c r="V164" i="1"/>
  <c r="Q166" i="1"/>
  <c r="U166" i="1"/>
  <c r="V166" i="1"/>
  <c r="U165" i="1"/>
  <c r="V165" i="1"/>
  <c r="Q167" i="1"/>
  <c r="U167" i="1"/>
  <c r="V167" i="1"/>
  <c r="Q168" i="1"/>
  <c r="U168" i="1"/>
  <c r="V168" i="1"/>
  <c r="Q169" i="1"/>
  <c r="U169" i="1"/>
  <c r="V169" i="1"/>
  <c r="Q170" i="1"/>
  <c r="U170" i="1"/>
  <c r="V170" i="1"/>
  <c r="Q171" i="1"/>
  <c r="U171" i="1"/>
  <c r="V171" i="1"/>
  <c r="Q172" i="1"/>
  <c r="U172" i="1"/>
  <c r="V172" i="1"/>
  <c r="Q173" i="1"/>
  <c r="U173" i="1"/>
  <c r="V173" i="1"/>
  <c r="Q174" i="1"/>
  <c r="U174" i="1"/>
  <c r="V174" i="1"/>
  <c r="Q175" i="1"/>
  <c r="U175" i="1"/>
  <c r="V175" i="1"/>
  <c r="Q176" i="1"/>
  <c r="U176" i="1"/>
  <c r="V176" i="1"/>
  <c r="Q177" i="1"/>
  <c r="U177" i="1"/>
  <c r="V177" i="1"/>
  <c r="Q178" i="1"/>
  <c r="U178" i="1"/>
  <c r="V178" i="1"/>
  <c r="Q179" i="1"/>
  <c r="U179" i="1"/>
  <c r="V179" i="1"/>
  <c r="Q180" i="1"/>
  <c r="U180" i="1"/>
  <c r="V180" i="1"/>
  <c r="Q181" i="1"/>
  <c r="U181" i="1"/>
  <c r="V181" i="1"/>
  <c r="Q182" i="1"/>
  <c r="U182" i="1"/>
  <c r="V182" i="1"/>
  <c r="Q183" i="1"/>
  <c r="S183" i="1"/>
  <c r="Q184" i="1"/>
  <c r="S184" i="1"/>
  <c r="U183" i="1"/>
  <c r="V183" i="1"/>
  <c r="Q185" i="1"/>
  <c r="S185" i="1"/>
  <c r="U184" i="1"/>
  <c r="V184" i="1"/>
  <c r="Q186" i="1"/>
  <c r="S186" i="1"/>
  <c r="U185" i="1"/>
  <c r="V185" i="1"/>
  <c r="Q187" i="1"/>
  <c r="S187" i="1"/>
  <c r="U186" i="1"/>
  <c r="V186" i="1"/>
  <c r="Q188" i="1"/>
  <c r="S188" i="1"/>
  <c r="U187" i="1"/>
  <c r="V187" i="1"/>
  <c r="Q189" i="1"/>
  <c r="S189" i="1"/>
  <c r="U188" i="1"/>
  <c r="V188" i="1"/>
  <c r="Q190" i="1"/>
  <c r="U190" i="1"/>
  <c r="V190" i="1"/>
  <c r="U189" i="1"/>
  <c r="V189" i="1"/>
  <c r="Q191" i="1"/>
  <c r="U191" i="1"/>
  <c r="V191" i="1"/>
  <c r="Q192" i="1"/>
  <c r="U192" i="1"/>
  <c r="V192" i="1"/>
  <c r="Q193" i="1"/>
  <c r="U193" i="1"/>
  <c r="V193" i="1"/>
  <c r="Q194" i="1"/>
  <c r="U194" i="1"/>
  <c r="V194" i="1"/>
  <c r="Q195" i="1"/>
  <c r="U195" i="1"/>
  <c r="V195" i="1"/>
  <c r="Q196" i="1"/>
  <c r="U196" i="1"/>
  <c r="V196" i="1"/>
  <c r="Q197" i="1"/>
  <c r="U197" i="1"/>
  <c r="V197" i="1"/>
  <c r="Q198" i="1"/>
  <c r="U198" i="1"/>
  <c r="V198" i="1"/>
  <c r="Q199" i="1"/>
  <c r="U199" i="1"/>
  <c r="V199" i="1"/>
  <c r="Q200" i="1"/>
  <c r="U200" i="1"/>
  <c r="V200" i="1"/>
  <c r="Q201" i="1"/>
  <c r="U201" i="1"/>
  <c r="V201" i="1"/>
  <c r="Q202" i="1"/>
  <c r="U202" i="1"/>
  <c r="V202" i="1"/>
  <c r="Q203" i="1"/>
  <c r="U203" i="1"/>
  <c r="V203" i="1"/>
  <c r="Q204" i="1"/>
  <c r="U204" i="1"/>
  <c r="V204" i="1"/>
  <c r="Q205" i="1"/>
  <c r="U205" i="1"/>
  <c r="V205" i="1"/>
  <c r="Q206" i="1"/>
  <c r="U206" i="1"/>
  <c r="V206" i="1"/>
  <c r="Q207" i="1"/>
  <c r="S207" i="1"/>
  <c r="Q208" i="1"/>
  <c r="S208" i="1"/>
  <c r="U207" i="1"/>
  <c r="V207" i="1"/>
  <c r="Q209" i="1"/>
  <c r="S209" i="1"/>
  <c r="U208" i="1"/>
  <c r="V208" i="1"/>
  <c r="Q210" i="1"/>
  <c r="S210" i="1"/>
  <c r="U209" i="1"/>
  <c r="V209" i="1"/>
  <c r="Q211" i="1"/>
  <c r="S211" i="1"/>
  <c r="U210" i="1"/>
  <c r="V210" i="1"/>
  <c r="Q212" i="1"/>
  <c r="S212" i="1"/>
  <c r="U211" i="1"/>
  <c r="V211" i="1"/>
  <c r="Q213" i="1"/>
  <c r="S213" i="1"/>
  <c r="U212" i="1"/>
  <c r="V212" i="1"/>
  <c r="Q214" i="1"/>
  <c r="U214" i="1"/>
  <c r="V214" i="1"/>
  <c r="U213" i="1"/>
  <c r="V213" i="1"/>
  <c r="Q215" i="1"/>
  <c r="U215" i="1"/>
  <c r="V215" i="1"/>
  <c r="Q216" i="1"/>
  <c r="U216" i="1"/>
  <c r="V216" i="1"/>
  <c r="Q217" i="1"/>
  <c r="U217" i="1"/>
  <c r="V217" i="1"/>
  <c r="Q218" i="1"/>
  <c r="U218" i="1"/>
  <c r="V218" i="1"/>
  <c r="Q219" i="1"/>
  <c r="U219" i="1"/>
  <c r="V219" i="1"/>
  <c r="Q220" i="1"/>
  <c r="U220" i="1"/>
  <c r="V220" i="1"/>
  <c r="Q221" i="1"/>
  <c r="U221" i="1"/>
  <c r="V221" i="1"/>
  <c r="Q222" i="1"/>
  <c r="U222" i="1"/>
  <c r="V222" i="1"/>
  <c r="Q223" i="1"/>
  <c r="U223" i="1"/>
  <c r="V223" i="1"/>
  <c r="Q224" i="1"/>
  <c r="U224" i="1"/>
  <c r="V224" i="1"/>
  <c r="Q225" i="1"/>
  <c r="U225" i="1"/>
  <c r="V225" i="1"/>
  <c r="Q226" i="1"/>
  <c r="U226" i="1"/>
  <c r="V226" i="1"/>
  <c r="Q227" i="1"/>
  <c r="U227" i="1"/>
  <c r="V227" i="1"/>
  <c r="Q228" i="1"/>
  <c r="U228" i="1"/>
  <c r="V228" i="1"/>
  <c r="Q229" i="1"/>
  <c r="U229" i="1"/>
  <c r="V229" i="1"/>
  <c r="Q230" i="1"/>
  <c r="U230" i="1"/>
  <c r="V230" i="1"/>
  <c r="Q231" i="1"/>
  <c r="S231" i="1"/>
  <c r="Q232" i="1"/>
  <c r="R232" i="1"/>
  <c r="U231" i="1"/>
  <c r="V231" i="1"/>
  <c r="Q233" i="1"/>
  <c r="S232" i="1"/>
  <c r="U232" i="1"/>
  <c r="V232" i="1"/>
  <c r="R233" i="1"/>
  <c r="S233" i="1"/>
  <c r="Q234" i="1"/>
  <c r="R234" i="1"/>
  <c r="U233" i="1"/>
  <c r="V233" i="1"/>
  <c r="Q235" i="1"/>
  <c r="S234" i="1"/>
  <c r="U234" i="1"/>
  <c r="V234" i="1"/>
  <c r="R235" i="1"/>
  <c r="S235" i="1"/>
  <c r="Q236" i="1"/>
  <c r="U235" i="1"/>
  <c r="V235" i="1"/>
  <c r="R236" i="1"/>
  <c r="S236" i="1"/>
  <c r="Q237" i="1"/>
  <c r="S237" i="1"/>
  <c r="Q238" i="1"/>
  <c r="U238" i="1"/>
  <c r="V238" i="1"/>
  <c r="U236" i="1"/>
  <c r="V236" i="1"/>
  <c r="U237" i="1"/>
  <c r="V237" i="1"/>
  <c r="Q239" i="1"/>
  <c r="U239" i="1"/>
  <c r="V239" i="1"/>
  <c r="Q240" i="1"/>
  <c r="U240" i="1"/>
  <c r="V240" i="1"/>
  <c r="Q241" i="1"/>
  <c r="U241" i="1"/>
  <c r="V241" i="1"/>
  <c r="Q242" i="1"/>
  <c r="U242" i="1"/>
  <c r="V242" i="1"/>
  <c r="Q243" i="1"/>
  <c r="U243" i="1"/>
  <c r="V243" i="1"/>
  <c r="Q244" i="1"/>
  <c r="U244" i="1"/>
  <c r="V244" i="1"/>
  <c r="Q245" i="1"/>
  <c r="U245" i="1"/>
  <c r="V245" i="1"/>
  <c r="Q246" i="1"/>
  <c r="U246" i="1"/>
  <c r="V246" i="1"/>
  <c r="Q247" i="1"/>
  <c r="U247" i="1"/>
  <c r="V247" i="1"/>
  <c r="Q248" i="1"/>
  <c r="U248" i="1"/>
  <c r="V248" i="1"/>
  <c r="Q249" i="1"/>
  <c r="U249" i="1"/>
  <c r="V249" i="1"/>
  <c r="Q250" i="1"/>
  <c r="U250" i="1"/>
  <c r="V250" i="1"/>
  <c r="Q251" i="1"/>
  <c r="U251" i="1"/>
  <c r="V251" i="1"/>
  <c r="Q252" i="1"/>
  <c r="U252" i="1"/>
  <c r="V252" i="1"/>
  <c r="Q253" i="1"/>
  <c r="U253" i="1"/>
  <c r="V253" i="1"/>
  <c r="Q254" i="1"/>
  <c r="U254" i="1"/>
  <c r="V254" i="1"/>
  <c r="Q255" i="1"/>
  <c r="S255" i="1"/>
  <c r="Q256" i="1"/>
  <c r="S256" i="1"/>
  <c r="U255" i="1"/>
  <c r="V255" i="1"/>
  <c r="Q257" i="1"/>
  <c r="R257" i="1"/>
  <c r="U256" i="1"/>
  <c r="V256" i="1"/>
  <c r="S257" i="1"/>
  <c r="U257" i="1"/>
  <c r="V257" i="1"/>
  <c r="Q258" i="1"/>
  <c r="S258" i="1"/>
  <c r="Q259" i="1"/>
  <c r="S259" i="1"/>
  <c r="U258" i="1"/>
  <c r="V258" i="1"/>
  <c r="Q260" i="1"/>
  <c r="S260" i="1"/>
  <c r="U259" i="1"/>
  <c r="V259" i="1"/>
  <c r="Q261" i="1"/>
  <c r="S261" i="1"/>
  <c r="U260" i="1"/>
  <c r="V260" i="1"/>
  <c r="Q262" i="1"/>
  <c r="U262" i="1"/>
  <c r="V262" i="1"/>
  <c r="U261" i="1"/>
  <c r="V261" i="1"/>
  <c r="Q263" i="1"/>
  <c r="U263" i="1"/>
  <c r="V263" i="1"/>
  <c r="Q264" i="1"/>
  <c r="U264" i="1"/>
  <c r="V264" i="1"/>
  <c r="Q265" i="1"/>
  <c r="U265" i="1"/>
  <c r="V265" i="1"/>
  <c r="Q266" i="1"/>
  <c r="U266" i="1"/>
  <c r="V266" i="1"/>
  <c r="Q267" i="1"/>
  <c r="U267" i="1"/>
  <c r="V267" i="1"/>
  <c r="Q268" i="1"/>
  <c r="U268" i="1"/>
  <c r="V268" i="1"/>
  <c r="Q269" i="1"/>
  <c r="U269" i="1"/>
  <c r="V269" i="1"/>
  <c r="Q270" i="1"/>
  <c r="U270" i="1"/>
  <c r="V270" i="1"/>
  <c r="Q271" i="1"/>
  <c r="U271" i="1"/>
  <c r="V271" i="1"/>
  <c r="Q272" i="1"/>
  <c r="U272" i="1"/>
  <c r="V272" i="1"/>
  <c r="Q273" i="1"/>
  <c r="U273" i="1"/>
  <c r="V273" i="1"/>
  <c r="Q274" i="1"/>
  <c r="U274" i="1"/>
  <c r="V274" i="1"/>
  <c r="Q275" i="1"/>
  <c r="U275" i="1"/>
  <c r="V275" i="1"/>
  <c r="Q276" i="1"/>
  <c r="U276" i="1"/>
  <c r="V276" i="1"/>
  <c r="Q277" i="1"/>
  <c r="U277" i="1"/>
  <c r="V277" i="1"/>
  <c r="Q278" i="1"/>
  <c r="U278" i="1"/>
  <c r="V278" i="1"/>
  <c r="Q279" i="1"/>
  <c r="S279" i="1"/>
  <c r="Q280" i="1"/>
  <c r="S280" i="1"/>
  <c r="U279" i="1"/>
  <c r="V279" i="1"/>
  <c r="Q281" i="1"/>
  <c r="S281" i="1"/>
  <c r="U280" i="1"/>
  <c r="V280" i="1"/>
  <c r="Q282" i="1"/>
  <c r="S282" i="1"/>
  <c r="U281" i="1"/>
  <c r="V281" i="1"/>
  <c r="Q283" i="1"/>
  <c r="S283" i="1"/>
  <c r="U282" i="1"/>
  <c r="V282" i="1"/>
  <c r="Q284" i="1"/>
  <c r="S284" i="1"/>
  <c r="U283" i="1"/>
  <c r="V283" i="1"/>
  <c r="Q285" i="1"/>
  <c r="S285" i="1"/>
  <c r="U284" i="1"/>
  <c r="V284" i="1"/>
  <c r="Q286" i="1"/>
  <c r="U286" i="1"/>
  <c r="V286" i="1"/>
  <c r="U285" i="1"/>
  <c r="V285" i="1"/>
  <c r="Q287" i="1"/>
  <c r="U287" i="1"/>
  <c r="V287" i="1"/>
  <c r="Q288" i="1"/>
  <c r="U288" i="1"/>
  <c r="V288" i="1"/>
  <c r="Q289" i="1"/>
  <c r="U289" i="1"/>
  <c r="V289" i="1"/>
  <c r="Q290" i="1"/>
  <c r="U290" i="1"/>
  <c r="V290" i="1"/>
  <c r="Q291" i="1"/>
  <c r="U291" i="1"/>
  <c r="V291" i="1"/>
  <c r="Q292" i="1"/>
  <c r="U292" i="1"/>
  <c r="V292" i="1"/>
  <c r="Q293" i="1"/>
  <c r="U293" i="1"/>
  <c r="V293" i="1"/>
  <c r="Q294" i="1"/>
  <c r="U294" i="1"/>
  <c r="V294" i="1"/>
  <c r="Q295" i="1"/>
  <c r="U295" i="1"/>
  <c r="V295" i="1"/>
  <c r="Q296" i="1"/>
  <c r="U296" i="1"/>
  <c r="V296" i="1"/>
  <c r="Q297" i="1"/>
  <c r="U297" i="1"/>
  <c r="V297" i="1"/>
  <c r="Q298" i="1"/>
  <c r="U298" i="1"/>
  <c r="V298" i="1"/>
  <c r="Q299" i="1"/>
  <c r="U299" i="1"/>
  <c r="V299" i="1"/>
  <c r="Q300" i="1"/>
  <c r="U300" i="1"/>
  <c r="V300" i="1"/>
  <c r="Q301" i="1"/>
  <c r="U301" i="1"/>
  <c r="V301" i="1"/>
  <c r="Q302" i="1"/>
  <c r="U302" i="1"/>
  <c r="V302" i="1"/>
  <c r="Q303" i="1"/>
  <c r="S303" i="1"/>
  <c r="U303" i="1"/>
  <c r="V303" i="1"/>
  <c r="Q304" i="1"/>
  <c r="S304" i="1"/>
  <c r="U304" i="1"/>
  <c r="V304" i="1"/>
  <c r="Q305" i="1"/>
  <c r="R305" i="1"/>
  <c r="Q306" i="1"/>
  <c r="S306" i="1"/>
  <c r="S305" i="1"/>
  <c r="U305" i="1"/>
  <c r="V305" i="1"/>
  <c r="Q307" i="1"/>
  <c r="S307" i="1"/>
  <c r="U306" i="1"/>
  <c r="V306" i="1"/>
  <c r="Q308" i="1"/>
  <c r="S308" i="1"/>
  <c r="U307" i="1"/>
  <c r="V307" i="1"/>
  <c r="Q309" i="1"/>
  <c r="S309" i="1"/>
  <c r="U308" i="1"/>
  <c r="V308" i="1"/>
  <c r="Q310" i="1"/>
  <c r="U310" i="1"/>
  <c r="V310" i="1"/>
  <c r="U309" i="1"/>
  <c r="V309" i="1"/>
  <c r="Q311" i="1"/>
  <c r="U311" i="1"/>
  <c r="V311" i="1"/>
  <c r="Q312" i="1"/>
  <c r="U312" i="1"/>
  <c r="V312" i="1"/>
  <c r="Q313" i="1"/>
  <c r="U313" i="1"/>
  <c r="V313" i="1"/>
  <c r="Q314" i="1"/>
  <c r="U314" i="1"/>
  <c r="V314" i="1"/>
  <c r="Q315" i="1"/>
  <c r="U315" i="1"/>
  <c r="V315" i="1"/>
  <c r="Q316" i="1"/>
  <c r="U316" i="1"/>
  <c r="V316" i="1"/>
  <c r="Q317" i="1"/>
  <c r="U317" i="1"/>
  <c r="V317" i="1"/>
  <c r="Q318" i="1"/>
  <c r="U318" i="1"/>
  <c r="V318" i="1"/>
  <c r="Q319" i="1"/>
  <c r="U319" i="1"/>
  <c r="V319" i="1"/>
  <c r="Q320" i="1"/>
  <c r="U320" i="1"/>
  <c r="V320" i="1"/>
  <c r="Q321" i="1"/>
  <c r="U321" i="1"/>
  <c r="V321" i="1"/>
  <c r="Q322" i="1"/>
  <c r="U322" i="1"/>
  <c r="V322" i="1"/>
  <c r="Q323" i="1"/>
  <c r="U323" i="1"/>
  <c r="V323" i="1"/>
  <c r="Q324" i="1"/>
  <c r="U324" i="1"/>
  <c r="V324" i="1"/>
  <c r="Q325" i="1"/>
  <c r="U325" i="1"/>
  <c r="V325" i="1"/>
  <c r="Q326" i="1"/>
  <c r="U326" i="1"/>
  <c r="V326" i="1"/>
  <c r="Q327" i="1"/>
  <c r="R327" i="1"/>
  <c r="S327" i="1"/>
  <c r="U327" i="1"/>
  <c r="V327" i="1"/>
  <c r="Q328" i="1"/>
  <c r="R328" i="1"/>
  <c r="Q329" i="1"/>
  <c r="R329" i="1"/>
  <c r="S328" i="1"/>
  <c r="U328" i="1"/>
  <c r="V328" i="1"/>
  <c r="S329" i="1"/>
  <c r="U329" i="1"/>
  <c r="V329" i="1"/>
  <c r="Q330" i="1"/>
  <c r="R330" i="1"/>
  <c r="S330" i="1"/>
  <c r="Q331" i="1"/>
  <c r="R331" i="1"/>
  <c r="U330" i="1"/>
  <c r="V330" i="1"/>
  <c r="Q332" i="1"/>
  <c r="S332" i="1"/>
  <c r="S331" i="1"/>
  <c r="U331" i="1"/>
  <c r="V331" i="1"/>
  <c r="Q333" i="1"/>
  <c r="S333" i="1"/>
  <c r="U332" i="1"/>
  <c r="V332" i="1"/>
  <c r="Q334" i="1"/>
  <c r="U334" i="1"/>
  <c r="V334" i="1"/>
  <c r="U333" i="1"/>
  <c r="V333" i="1"/>
  <c r="Q335" i="1"/>
  <c r="U335" i="1"/>
  <c r="V335" i="1"/>
  <c r="Q336" i="1"/>
  <c r="U336" i="1"/>
  <c r="V336" i="1"/>
  <c r="Q337" i="1"/>
  <c r="U337" i="1"/>
  <c r="V337" i="1"/>
  <c r="Q338" i="1"/>
  <c r="U338" i="1"/>
  <c r="V338" i="1"/>
  <c r="Q339" i="1"/>
  <c r="U339" i="1"/>
  <c r="V339" i="1"/>
  <c r="Q340" i="1"/>
  <c r="U340" i="1"/>
  <c r="V340" i="1"/>
  <c r="Q341" i="1"/>
  <c r="U341" i="1"/>
  <c r="V341" i="1"/>
  <c r="Q342" i="1"/>
  <c r="U342" i="1"/>
  <c r="V342" i="1"/>
  <c r="Q343" i="1"/>
  <c r="U343" i="1"/>
  <c r="V343" i="1"/>
  <c r="Q344" i="1"/>
  <c r="U344" i="1"/>
  <c r="V344" i="1"/>
  <c r="Q345" i="1"/>
  <c r="U345" i="1"/>
  <c r="V345" i="1"/>
  <c r="Q346" i="1"/>
  <c r="U346" i="1"/>
  <c r="V346" i="1"/>
  <c r="Q347" i="1"/>
  <c r="U347" i="1"/>
  <c r="V347" i="1"/>
  <c r="Q348" i="1"/>
  <c r="U348" i="1"/>
  <c r="V348" i="1"/>
  <c r="Q349" i="1"/>
  <c r="U349" i="1"/>
  <c r="V349" i="1"/>
  <c r="Q350" i="1"/>
  <c r="U350" i="1"/>
  <c r="V350" i="1"/>
  <c r="Q351" i="1"/>
  <c r="R351" i="1"/>
  <c r="S351" i="1"/>
  <c r="U351" i="1"/>
  <c r="V351" i="1"/>
  <c r="Q352" i="1"/>
  <c r="R352" i="1"/>
  <c r="Q353" i="1"/>
  <c r="R353" i="1"/>
  <c r="S352" i="1"/>
  <c r="U352" i="1"/>
  <c r="V352" i="1"/>
  <c r="S353" i="1"/>
  <c r="U353" i="1"/>
  <c r="V353" i="1"/>
  <c r="Q354" i="1"/>
  <c r="R354" i="1"/>
  <c r="S354" i="1"/>
  <c r="U354" i="1"/>
  <c r="V354" i="1"/>
  <c r="Q355" i="1"/>
  <c r="R355" i="1"/>
  <c r="Q356" i="1"/>
  <c r="R356" i="1"/>
  <c r="S355" i="1"/>
  <c r="U355" i="1"/>
  <c r="V355" i="1"/>
  <c r="S356" i="1"/>
  <c r="U356" i="1"/>
  <c r="V356" i="1"/>
  <c r="Q357" i="1"/>
  <c r="R357" i="1"/>
  <c r="Q358" i="1"/>
  <c r="U358" i="1"/>
  <c r="V358" i="1"/>
  <c r="S357" i="1"/>
  <c r="U357" i="1"/>
  <c r="V357" i="1"/>
  <c r="Q359" i="1"/>
  <c r="U359" i="1"/>
  <c r="V359" i="1"/>
  <c r="Q360" i="1"/>
  <c r="U360" i="1"/>
  <c r="V360" i="1"/>
  <c r="Q361" i="1"/>
  <c r="U361" i="1"/>
  <c r="V361" i="1"/>
  <c r="Q362" i="1"/>
  <c r="U362" i="1"/>
  <c r="V362" i="1"/>
  <c r="Q363" i="1"/>
  <c r="U363" i="1"/>
  <c r="V363" i="1"/>
  <c r="Q364" i="1"/>
  <c r="U364" i="1"/>
  <c r="V364" i="1"/>
  <c r="Q365" i="1"/>
  <c r="U365" i="1"/>
  <c r="V365" i="1"/>
  <c r="Q366" i="1"/>
  <c r="U366" i="1"/>
  <c r="V366" i="1"/>
  <c r="Q367" i="1"/>
  <c r="U367" i="1"/>
  <c r="V367" i="1"/>
  <c r="Q368" i="1"/>
  <c r="U368" i="1"/>
  <c r="V368" i="1"/>
  <c r="Q369" i="1"/>
  <c r="U369" i="1"/>
  <c r="V369" i="1"/>
  <c r="Q370" i="1"/>
  <c r="U370" i="1"/>
  <c r="V370" i="1"/>
  <c r="Q371" i="1"/>
  <c r="U371" i="1"/>
  <c r="V371" i="1"/>
  <c r="Q372" i="1"/>
  <c r="U372" i="1"/>
  <c r="V372" i="1"/>
  <c r="Q373" i="1"/>
  <c r="U373" i="1"/>
  <c r="V373" i="1"/>
  <c r="Q374" i="1"/>
  <c r="U374" i="1"/>
  <c r="V374" i="1"/>
  <c r="Q375" i="1"/>
  <c r="S375" i="1"/>
  <c r="Q376" i="1"/>
  <c r="R376" i="1"/>
  <c r="U375" i="1"/>
  <c r="V375" i="1"/>
  <c r="S376" i="1"/>
  <c r="U376" i="1"/>
  <c r="V376" i="1"/>
  <c r="Q377" i="1"/>
  <c r="R377" i="1"/>
  <c r="S377" i="1"/>
  <c r="Q378" i="1"/>
  <c r="R378" i="1"/>
  <c r="U377" i="1"/>
  <c r="V377" i="1"/>
  <c r="S378" i="1"/>
  <c r="U378" i="1"/>
  <c r="V378" i="1"/>
  <c r="Q379" i="1"/>
  <c r="R379" i="1"/>
  <c r="S379" i="1"/>
  <c r="Q380" i="1"/>
  <c r="R380" i="1"/>
  <c r="U379" i="1"/>
  <c r="V379" i="1"/>
  <c r="S380" i="1"/>
  <c r="U380" i="1"/>
  <c r="V380" i="1"/>
  <c r="Q381" i="1"/>
  <c r="R381" i="1"/>
  <c r="S381" i="1"/>
  <c r="Q382" i="1"/>
  <c r="U382" i="1"/>
  <c r="V382" i="1"/>
  <c r="Q383" i="1"/>
  <c r="U383" i="1"/>
  <c r="V383" i="1"/>
  <c r="U381" i="1"/>
  <c r="V381" i="1"/>
  <c r="Q384" i="1"/>
  <c r="U384" i="1"/>
  <c r="V384" i="1"/>
  <c r="Q385" i="1"/>
  <c r="U385" i="1"/>
  <c r="V385" i="1"/>
  <c r="Q386" i="1"/>
  <c r="U386" i="1"/>
  <c r="V386" i="1"/>
  <c r="Q387" i="1"/>
  <c r="U387" i="1"/>
  <c r="V387" i="1"/>
  <c r="Q388" i="1"/>
  <c r="U388" i="1"/>
  <c r="V388" i="1"/>
  <c r="Q389" i="1"/>
  <c r="U389" i="1"/>
  <c r="V389" i="1"/>
  <c r="Q390" i="1"/>
  <c r="U390" i="1"/>
  <c r="V390" i="1"/>
  <c r="Q391" i="1"/>
  <c r="U391" i="1"/>
  <c r="V391" i="1"/>
  <c r="Q392" i="1"/>
  <c r="U392" i="1"/>
  <c r="V392" i="1"/>
  <c r="Q393" i="1"/>
  <c r="U393" i="1"/>
  <c r="V393" i="1"/>
  <c r="Q394" i="1"/>
  <c r="U394" i="1"/>
  <c r="V394" i="1"/>
  <c r="Q395" i="1"/>
  <c r="U395" i="1"/>
  <c r="V395" i="1"/>
  <c r="Q396" i="1"/>
  <c r="U396" i="1"/>
  <c r="V396" i="1"/>
  <c r="Q397" i="1"/>
  <c r="U397" i="1"/>
  <c r="V397" i="1"/>
  <c r="Q398" i="1"/>
  <c r="U398" i="1"/>
  <c r="V398" i="1"/>
  <c r="Q399" i="1"/>
  <c r="R399" i="1"/>
  <c r="S399" i="1"/>
  <c r="Q400" i="1"/>
  <c r="R400" i="1"/>
  <c r="U399" i="1"/>
  <c r="V399" i="1"/>
  <c r="Q401" i="1"/>
  <c r="R401" i="1"/>
  <c r="S400" i="1"/>
  <c r="U400" i="1"/>
  <c r="V400" i="1"/>
  <c r="S401" i="1"/>
  <c r="U401" i="1"/>
  <c r="V401" i="1"/>
  <c r="Q402" i="1"/>
  <c r="R402" i="1"/>
  <c r="S402" i="1"/>
  <c r="Q403" i="1"/>
  <c r="S403" i="1"/>
  <c r="U402" i="1"/>
  <c r="V402" i="1"/>
  <c r="Q404" i="1"/>
  <c r="S404" i="1"/>
  <c r="U403" i="1"/>
  <c r="V403" i="1"/>
  <c r="Q405" i="1"/>
  <c r="S405" i="1"/>
  <c r="U404" i="1"/>
  <c r="V404" i="1"/>
  <c r="Q406" i="1"/>
  <c r="U406" i="1"/>
  <c r="V406" i="1"/>
  <c r="U405" i="1"/>
  <c r="V405" i="1"/>
  <c r="Q407" i="1"/>
  <c r="U407" i="1"/>
  <c r="V407" i="1"/>
  <c r="Q408" i="1"/>
  <c r="U408" i="1"/>
  <c r="V408" i="1"/>
  <c r="Q409" i="1"/>
  <c r="U409" i="1"/>
  <c r="V409" i="1"/>
  <c r="Q410" i="1"/>
  <c r="U410" i="1"/>
  <c r="V410" i="1"/>
  <c r="Q411" i="1"/>
  <c r="U411" i="1"/>
  <c r="V411" i="1"/>
  <c r="Q412" i="1"/>
  <c r="U412" i="1"/>
  <c r="V412" i="1"/>
  <c r="Q413" i="1"/>
  <c r="U413" i="1"/>
  <c r="V413" i="1"/>
  <c r="Q414" i="1"/>
  <c r="U414" i="1"/>
  <c r="V414" i="1"/>
  <c r="Q415" i="1"/>
  <c r="U415" i="1"/>
  <c r="V415" i="1"/>
  <c r="Q416" i="1"/>
  <c r="U416" i="1"/>
  <c r="V416" i="1"/>
  <c r="Q417" i="1"/>
  <c r="U417" i="1"/>
  <c r="V417" i="1"/>
  <c r="Q418" i="1"/>
  <c r="U418" i="1"/>
  <c r="V418" i="1"/>
  <c r="Q419" i="1"/>
  <c r="U419" i="1"/>
  <c r="V419" i="1"/>
  <c r="Q420" i="1"/>
  <c r="U420" i="1"/>
  <c r="V420" i="1"/>
  <c r="Q421" i="1"/>
  <c r="U421" i="1"/>
  <c r="V421" i="1"/>
  <c r="Q422" i="1"/>
  <c r="U422" i="1"/>
  <c r="V422" i="1"/>
  <c r="Q423" i="1"/>
  <c r="S423" i="1"/>
  <c r="Q424" i="1"/>
  <c r="S424" i="1"/>
  <c r="U423" i="1"/>
  <c r="V423" i="1"/>
  <c r="Q425" i="1"/>
  <c r="S425" i="1"/>
  <c r="U424" i="1"/>
  <c r="V424" i="1"/>
  <c r="Q426" i="1"/>
  <c r="S426" i="1"/>
  <c r="U425" i="1"/>
  <c r="V425" i="1"/>
  <c r="Q427" i="1"/>
  <c r="S427" i="1"/>
  <c r="U426" i="1"/>
  <c r="V426" i="1"/>
  <c r="Q428" i="1"/>
  <c r="S428" i="1"/>
  <c r="U427" i="1"/>
  <c r="V427" i="1"/>
  <c r="Q429" i="1"/>
  <c r="S429" i="1"/>
  <c r="U428" i="1"/>
  <c r="V428" i="1"/>
  <c r="Q430" i="1"/>
  <c r="U430" i="1"/>
  <c r="V430" i="1"/>
  <c r="U429" i="1"/>
  <c r="V429" i="1"/>
  <c r="Q431" i="1"/>
  <c r="U431" i="1"/>
  <c r="V431" i="1"/>
  <c r="Q432" i="1"/>
  <c r="U432" i="1"/>
  <c r="V432" i="1"/>
  <c r="Q433" i="1"/>
  <c r="U433" i="1"/>
  <c r="V433" i="1"/>
  <c r="Q434" i="1"/>
  <c r="U434" i="1"/>
  <c r="V434" i="1"/>
  <c r="Q435" i="1"/>
  <c r="U435" i="1"/>
  <c r="V435" i="1"/>
  <c r="Q436" i="1"/>
  <c r="U436" i="1"/>
  <c r="V436" i="1"/>
  <c r="Q437" i="1"/>
  <c r="U437" i="1"/>
  <c r="V437" i="1"/>
  <c r="Q438" i="1"/>
  <c r="U438" i="1"/>
  <c r="V438" i="1"/>
  <c r="Q439" i="1"/>
  <c r="U439" i="1"/>
  <c r="V439" i="1"/>
  <c r="Q440" i="1"/>
  <c r="U440" i="1"/>
  <c r="V440" i="1"/>
  <c r="Q441" i="1"/>
  <c r="U441" i="1"/>
  <c r="V441" i="1"/>
  <c r="Q442" i="1"/>
  <c r="U442" i="1"/>
  <c r="V442" i="1"/>
  <c r="Q443" i="1"/>
  <c r="U443" i="1"/>
  <c r="V443" i="1"/>
  <c r="Q444" i="1"/>
  <c r="U444" i="1"/>
  <c r="V444" i="1"/>
  <c r="Q445" i="1"/>
  <c r="U445" i="1"/>
  <c r="V445" i="1"/>
  <c r="Q446" i="1"/>
  <c r="S446" i="1"/>
  <c r="Q447" i="1"/>
  <c r="R447" i="1"/>
  <c r="U446" i="1"/>
  <c r="V446" i="1"/>
  <c r="Q448" i="1"/>
  <c r="R448" i="1"/>
  <c r="S447" i="1"/>
  <c r="U447" i="1"/>
  <c r="V447" i="1"/>
  <c r="Q449" i="1"/>
  <c r="R449" i="1"/>
  <c r="S448" i="1"/>
  <c r="U448" i="1"/>
  <c r="V448" i="1"/>
  <c r="S449" i="1"/>
  <c r="U449" i="1"/>
  <c r="V449" i="1"/>
  <c r="Q450" i="1"/>
  <c r="R450" i="1"/>
  <c r="S450" i="1"/>
  <c r="Q451" i="1"/>
  <c r="R451" i="1"/>
  <c r="U450" i="1"/>
  <c r="V450" i="1"/>
  <c r="Q452" i="1"/>
  <c r="R452" i="1"/>
  <c r="S451" i="1"/>
  <c r="U451" i="1"/>
  <c r="V451" i="1"/>
  <c r="Q453" i="1"/>
  <c r="R453" i="1"/>
  <c r="S452" i="1"/>
  <c r="U452" i="1"/>
  <c r="V452" i="1"/>
  <c r="S453" i="1"/>
  <c r="U453" i="1"/>
  <c r="V453" i="1"/>
  <c r="Q454" i="1"/>
  <c r="S454" i="1"/>
  <c r="Q455" i="1"/>
  <c r="U455" i="1"/>
  <c r="V455" i="1"/>
  <c r="U454" i="1"/>
  <c r="V454" i="1"/>
  <c r="Q456" i="1"/>
  <c r="U456" i="1"/>
  <c r="V456" i="1"/>
  <c r="Q457" i="1"/>
  <c r="U457" i="1"/>
  <c r="V457" i="1"/>
  <c r="Q458" i="1"/>
  <c r="U458" i="1"/>
  <c r="V458" i="1"/>
  <c r="Q459" i="1"/>
  <c r="U459" i="1"/>
  <c r="V459" i="1"/>
  <c r="Q460" i="1"/>
  <c r="U460" i="1"/>
  <c r="V460" i="1"/>
  <c r="Q461" i="1"/>
  <c r="U461" i="1"/>
  <c r="V461" i="1"/>
  <c r="Q462" i="1"/>
  <c r="U462" i="1"/>
  <c r="V462" i="1"/>
  <c r="Q463" i="1"/>
  <c r="U463" i="1"/>
  <c r="V463" i="1"/>
  <c r="Q464" i="1"/>
  <c r="U464" i="1"/>
  <c r="V464" i="1"/>
  <c r="Q465" i="1"/>
  <c r="U465" i="1"/>
  <c r="V465" i="1"/>
  <c r="Q466" i="1"/>
  <c r="U466" i="1"/>
  <c r="V466" i="1"/>
  <c r="Q467" i="1"/>
  <c r="U467" i="1"/>
  <c r="V467" i="1"/>
  <c r="Q468" i="1"/>
  <c r="U468" i="1"/>
  <c r="V468" i="1"/>
  <c r="Q469" i="1"/>
  <c r="U469" i="1"/>
  <c r="V469" i="1"/>
  <c r="Q470" i="1"/>
  <c r="U470" i="1"/>
  <c r="V470" i="1"/>
  <c r="Q471" i="1"/>
  <c r="S471" i="1"/>
  <c r="U471" i="1"/>
  <c r="V471" i="1"/>
  <c r="Q472" i="1"/>
  <c r="S472" i="1"/>
  <c r="Q473" i="1"/>
  <c r="S473" i="1"/>
  <c r="U472" i="1"/>
  <c r="V472" i="1"/>
  <c r="Q474" i="1"/>
  <c r="S474" i="1"/>
  <c r="U473" i="1"/>
  <c r="V473" i="1"/>
  <c r="Q475" i="1"/>
  <c r="S475" i="1"/>
  <c r="U474" i="1"/>
  <c r="V474" i="1"/>
  <c r="Q476" i="1"/>
  <c r="S476" i="1"/>
  <c r="U475" i="1"/>
  <c r="V475" i="1"/>
  <c r="Q477" i="1"/>
  <c r="S477" i="1"/>
  <c r="U476" i="1"/>
  <c r="V476" i="1"/>
  <c r="Q478" i="1"/>
  <c r="S478" i="1"/>
  <c r="U477" i="1"/>
  <c r="V477" i="1"/>
  <c r="Q479" i="1"/>
  <c r="U479" i="1"/>
  <c r="V479" i="1"/>
  <c r="U478" i="1"/>
  <c r="V478" i="1"/>
  <c r="Q480" i="1"/>
  <c r="U480" i="1"/>
  <c r="V480" i="1"/>
  <c r="Q481" i="1"/>
  <c r="U481" i="1"/>
  <c r="V481" i="1"/>
  <c r="Q482" i="1"/>
  <c r="U482" i="1"/>
  <c r="V482" i="1"/>
  <c r="Q483" i="1"/>
  <c r="U483" i="1"/>
  <c r="V483" i="1"/>
  <c r="Q484" i="1"/>
  <c r="U484" i="1"/>
  <c r="V484" i="1"/>
  <c r="Q485" i="1"/>
  <c r="U485" i="1"/>
  <c r="V485" i="1"/>
  <c r="Q486" i="1"/>
  <c r="U486" i="1"/>
  <c r="V486" i="1"/>
  <c r="Q487" i="1"/>
  <c r="U487" i="1"/>
  <c r="V487" i="1"/>
  <c r="Q488" i="1"/>
  <c r="U488" i="1"/>
  <c r="V488" i="1"/>
  <c r="Q489" i="1"/>
  <c r="U489" i="1"/>
  <c r="V489" i="1"/>
  <c r="Q490" i="1"/>
  <c r="U490" i="1"/>
  <c r="V490" i="1"/>
  <c r="Q491" i="1"/>
  <c r="U491" i="1"/>
  <c r="V491" i="1"/>
  <c r="Q492" i="1"/>
  <c r="U492" i="1"/>
  <c r="V492" i="1"/>
  <c r="Q493" i="1"/>
  <c r="U493" i="1"/>
  <c r="V493" i="1"/>
  <c r="Q494" i="1"/>
  <c r="U494" i="1"/>
  <c r="V494" i="1"/>
  <c r="Q495" i="1"/>
  <c r="S495" i="1"/>
  <c r="Q496" i="1"/>
  <c r="R496" i="1"/>
  <c r="U495" i="1"/>
  <c r="V495" i="1"/>
  <c r="Q497" i="1"/>
  <c r="R497" i="1"/>
  <c r="S496" i="1"/>
  <c r="U496" i="1"/>
  <c r="V496" i="1"/>
  <c r="Q498" i="1"/>
  <c r="R498" i="1"/>
  <c r="S497" i="1"/>
  <c r="U497" i="1"/>
  <c r="V497" i="1"/>
  <c r="S498" i="1"/>
  <c r="U498" i="1"/>
  <c r="V498" i="1"/>
  <c r="Q499" i="1"/>
  <c r="R499" i="1"/>
  <c r="S499" i="1"/>
  <c r="Q500" i="1"/>
  <c r="S500" i="1"/>
  <c r="U499" i="1"/>
  <c r="V499" i="1"/>
  <c r="Q501" i="1"/>
  <c r="S501" i="1"/>
  <c r="U500" i="1"/>
  <c r="V500" i="1"/>
  <c r="Q502" i="1"/>
  <c r="S502" i="1"/>
  <c r="U501" i="1"/>
  <c r="V501" i="1"/>
  <c r="Q503" i="1"/>
  <c r="U503" i="1"/>
  <c r="V503" i="1"/>
  <c r="U502" i="1"/>
  <c r="V502" i="1"/>
  <c r="Q504" i="1"/>
  <c r="U504" i="1"/>
  <c r="V504" i="1"/>
  <c r="Q505" i="1"/>
  <c r="U505" i="1"/>
  <c r="V505" i="1"/>
  <c r="Q506" i="1"/>
  <c r="U506" i="1"/>
  <c r="V506" i="1"/>
  <c r="Q507" i="1"/>
  <c r="U507" i="1"/>
  <c r="V507" i="1"/>
  <c r="Q508" i="1"/>
  <c r="U508" i="1"/>
  <c r="V508" i="1"/>
  <c r="Q509" i="1"/>
  <c r="U509" i="1"/>
  <c r="V509" i="1"/>
  <c r="Q510" i="1"/>
  <c r="U510" i="1"/>
  <c r="V510" i="1"/>
  <c r="Q511" i="1"/>
  <c r="U511" i="1"/>
  <c r="V511" i="1"/>
  <c r="Q512" i="1"/>
  <c r="U512" i="1"/>
  <c r="V512" i="1"/>
  <c r="Q513" i="1"/>
  <c r="U513" i="1"/>
  <c r="V513" i="1"/>
  <c r="Q514" i="1"/>
  <c r="U514" i="1"/>
  <c r="V514" i="1"/>
  <c r="Q515" i="1"/>
  <c r="U515" i="1"/>
  <c r="V515" i="1"/>
  <c r="Q516" i="1"/>
  <c r="U516" i="1"/>
  <c r="V516" i="1"/>
  <c r="Q517" i="1"/>
  <c r="U517" i="1"/>
  <c r="V517" i="1"/>
  <c r="Q518" i="1"/>
  <c r="S518" i="1"/>
  <c r="U518" i="1"/>
  <c r="V518" i="1"/>
  <c r="Q519" i="1"/>
  <c r="S519" i="1"/>
  <c r="U519" i="1"/>
  <c r="V519" i="1"/>
  <c r="Q520" i="1"/>
  <c r="S520" i="1"/>
  <c r="U520" i="1"/>
  <c r="V520" i="1"/>
  <c r="Q521" i="1"/>
  <c r="S521" i="1"/>
  <c r="Q522" i="1"/>
  <c r="S522" i="1"/>
  <c r="U521" i="1"/>
  <c r="V521" i="1"/>
  <c r="Q523" i="1"/>
  <c r="S523" i="1"/>
  <c r="U522" i="1"/>
  <c r="V522" i="1"/>
  <c r="Q524" i="1"/>
  <c r="S524" i="1"/>
  <c r="U523" i="1"/>
  <c r="V523" i="1"/>
  <c r="Q525" i="1"/>
  <c r="S525" i="1"/>
  <c r="U524" i="1"/>
  <c r="V524" i="1"/>
  <c r="Q526" i="1"/>
  <c r="S526" i="1"/>
  <c r="U525" i="1"/>
  <c r="V525" i="1"/>
  <c r="Q527" i="1"/>
  <c r="U527" i="1"/>
  <c r="V527" i="1"/>
  <c r="U526" i="1"/>
  <c r="V526" i="1"/>
  <c r="Q528" i="1"/>
  <c r="U528" i="1"/>
  <c r="V528" i="1"/>
  <c r="Q529" i="1"/>
  <c r="U529" i="1"/>
  <c r="V529" i="1"/>
  <c r="Q530" i="1"/>
  <c r="U530" i="1"/>
  <c r="V530" i="1"/>
  <c r="Q531" i="1"/>
  <c r="U531" i="1"/>
  <c r="V531" i="1"/>
  <c r="Q532" i="1"/>
  <c r="U532" i="1"/>
  <c r="V532" i="1"/>
  <c r="Q533" i="1"/>
  <c r="U533" i="1"/>
  <c r="V533" i="1"/>
  <c r="Q534" i="1"/>
  <c r="U534" i="1"/>
  <c r="V534" i="1"/>
  <c r="Q535" i="1"/>
  <c r="U535" i="1"/>
  <c r="V535" i="1"/>
  <c r="Q536" i="1"/>
  <c r="U536" i="1"/>
  <c r="V536" i="1"/>
  <c r="Q537" i="1"/>
  <c r="U537" i="1"/>
  <c r="V537" i="1"/>
  <c r="Q538" i="1"/>
  <c r="U538" i="1"/>
  <c r="V538" i="1"/>
  <c r="Q539" i="1"/>
  <c r="U539" i="1"/>
  <c r="V539" i="1"/>
  <c r="Q540" i="1"/>
  <c r="U540" i="1"/>
  <c r="V540" i="1"/>
  <c r="Q541" i="1"/>
  <c r="U541" i="1"/>
  <c r="V541" i="1"/>
  <c r="Q542" i="1"/>
  <c r="S542" i="1"/>
  <c r="Q543" i="1"/>
  <c r="R543" i="1"/>
  <c r="U542" i="1"/>
  <c r="V542" i="1"/>
  <c r="S543" i="1"/>
  <c r="U543" i="1"/>
  <c r="V543" i="1"/>
  <c r="Q544" i="1"/>
  <c r="R544" i="1"/>
  <c r="S544" i="1"/>
  <c r="Q545" i="1"/>
  <c r="R545" i="1"/>
  <c r="U544" i="1"/>
  <c r="V544" i="1"/>
  <c r="S545" i="1"/>
  <c r="U545" i="1"/>
  <c r="V545" i="1"/>
  <c r="Q546" i="1"/>
  <c r="R546" i="1"/>
  <c r="S546" i="1"/>
  <c r="Q547" i="1"/>
  <c r="R547" i="1"/>
  <c r="U546" i="1"/>
  <c r="V546" i="1"/>
  <c r="S547" i="1"/>
  <c r="U547" i="1"/>
  <c r="V547" i="1"/>
  <c r="Q548" i="1"/>
  <c r="R548" i="1"/>
  <c r="Q549" i="1"/>
  <c r="R549" i="1"/>
  <c r="S548" i="1"/>
  <c r="U548" i="1"/>
  <c r="V548" i="1"/>
  <c r="Q550" i="1"/>
  <c r="S550" i="1"/>
  <c r="S549" i="1"/>
  <c r="U549" i="1"/>
  <c r="V549" i="1"/>
  <c r="Q551" i="1"/>
  <c r="U551" i="1"/>
  <c r="V551" i="1"/>
  <c r="U550" i="1"/>
  <c r="V550" i="1"/>
  <c r="Q552" i="1"/>
  <c r="U552" i="1"/>
  <c r="V552" i="1"/>
  <c r="Q553" i="1"/>
  <c r="U553" i="1"/>
  <c r="V553" i="1"/>
  <c r="Q554" i="1"/>
  <c r="U554" i="1"/>
  <c r="V554" i="1"/>
  <c r="Q555" i="1"/>
  <c r="U555" i="1"/>
  <c r="V555" i="1"/>
  <c r="Q556" i="1"/>
  <c r="U556" i="1"/>
  <c r="V556" i="1"/>
  <c r="Q557" i="1"/>
  <c r="U557" i="1"/>
  <c r="V557" i="1"/>
  <c r="Q558" i="1"/>
  <c r="U558" i="1"/>
  <c r="V558" i="1"/>
  <c r="Q559" i="1"/>
  <c r="U559" i="1"/>
  <c r="V559" i="1"/>
  <c r="Q560" i="1"/>
  <c r="U560" i="1"/>
  <c r="V560" i="1"/>
  <c r="Q561" i="1"/>
  <c r="U561" i="1"/>
  <c r="V561" i="1"/>
  <c r="Q562" i="1"/>
  <c r="U562" i="1"/>
  <c r="V562" i="1"/>
  <c r="Q563" i="1"/>
  <c r="U563" i="1"/>
  <c r="V563" i="1"/>
  <c r="Q564" i="1"/>
  <c r="U564" i="1"/>
  <c r="V564" i="1"/>
  <c r="Q565" i="1"/>
  <c r="U565" i="1"/>
  <c r="V565" i="1"/>
  <c r="Q566" i="1"/>
  <c r="S566" i="1"/>
  <c r="Q567" i="1"/>
  <c r="R567" i="1"/>
  <c r="U566" i="1"/>
  <c r="V566" i="1"/>
  <c r="Q568" i="1"/>
  <c r="S567" i="1"/>
  <c r="U567" i="1"/>
  <c r="V567" i="1"/>
  <c r="R568" i="1"/>
  <c r="S568" i="1"/>
  <c r="Q569" i="1"/>
  <c r="U568" i="1"/>
  <c r="V568" i="1"/>
  <c r="R569" i="1"/>
  <c r="S569" i="1"/>
  <c r="Q570" i="1"/>
  <c r="R570" i="1"/>
  <c r="U569" i="1"/>
  <c r="V569" i="1"/>
  <c r="Q571" i="1"/>
  <c r="R571" i="1"/>
  <c r="S570" i="1"/>
  <c r="U570" i="1"/>
  <c r="V570" i="1"/>
  <c r="Q572" i="1"/>
  <c r="S572" i="1"/>
  <c r="S571" i="1"/>
  <c r="U571" i="1"/>
  <c r="V571" i="1"/>
  <c r="Q573" i="1"/>
  <c r="S573" i="1"/>
  <c r="U572" i="1"/>
  <c r="V572" i="1"/>
  <c r="Q574" i="1"/>
  <c r="S574" i="1"/>
  <c r="U573" i="1"/>
  <c r="V573" i="1"/>
  <c r="Q575" i="1"/>
  <c r="U575" i="1"/>
  <c r="V575" i="1"/>
  <c r="U574" i="1"/>
  <c r="V574" i="1"/>
  <c r="Q576" i="1"/>
  <c r="U576" i="1"/>
  <c r="V576" i="1"/>
  <c r="Q577" i="1"/>
  <c r="U577" i="1"/>
  <c r="V577" i="1"/>
  <c r="Q578" i="1"/>
  <c r="U578" i="1"/>
  <c r="V578" i="1"/>
  <c r="Q579" i="1"/>
  <c r="U579" i="1"/>
  <c r="V579" i="1"/>
  <c r="Q580" i="1"/>
  <c r="U580" i="1"/>
  <c r="V580" i="1"/>
  <c r="Q581" i="1"/>
  <c r="U581" i="1"/>
  <c r="V581" i="1"/>
  <c r="Q582" i="1"/>
  <c r="U582" i="1"/>
  <c r="V582" i="1"/>
  <c r="Q583" i="1"/>
  <c r="U583" i="1"/>
  <c r="V583" i="1"/>
  <c r="Q584" i="1"/>
  <c r="U584" i="1"/>
  <c r="V584" i="1"/>
  <c r="Q585" i="1"/>
  <c r="U585" i="1"/>
  <c r="V585" i="1"/>
  <c r="Q586" i="1"/>
  <c r="U586" i="1"/>
  <c r="V586" i="1"/>
  <c r="Q587" i="1"/>
  <c r="U587" i="1"/>
  <c r="V587" i="1"/>
  <c r="Q588" i="1"/>
  <c r="U588" i="1"/>
  <c r="V588" i="1"/>
  <c r="Q589" i="1"/>
  <c r="U589" i="1"/>
  <c r="V589" i="1"/>
  <c r="Q590" i="1"/>
  <c r="S590" i="1"/>
  <c r="Q591" i="1"/>
  <c r="S591" i="1"/>
  <c r="U590" i="1"/>
  <c r="V590" i="1"/>
  <c r="Q592" i="1"/>
  <c r="R592" i="1"/>
  <c r="U591" i="1"/>
  <c r="V591" i="1"/>
  <c r="S592" i="1"/>
  <c r="U592" i="1"/>
  <c r="V592" i="1"/>
  <c r="Q593" i="1"/>
  <c r="R593" i="1"/>
  <c r="S593" i="1"/>
  <c r="Q594" i="1"/>
  <c r="R594" i="1"/>
  <c r="U593" i="1"/>
  <c r="V593" i="1"/>
  <c r="S594" i="1"/>
  <c r="U594" i="1"/>
  <c r="V594" i="1"/>
  <c r="Q595" i="1"/>
  <c r="R595" i="1"/>
  <c r="S595" i="1"/>
  <c r="Q596" i="1"/>
  <c r="R596" i="1"/>
  <c r="U595" i="1"/>
  <c r="V595" i="1"/>
  <c r="S596" i="1"/>
  <c r="U596" i="1"/>
  <c r="V596" i="1"/>
  <c r="Q597" i="1"/>
  <c r="R597" i="1"/>
  <c r="Q598" i="1"/>
  <c r="S598" i="1"/>
  <c r="S597" i="1"/>
  <c r="U597" i="1"/>
  <c r="V597" i="1"/>
  <c r="Q599" i="1"/>
  <c r="U599" i="1"/>
  <c r="V599" i="1"/>
  <c r="U598" i="1"/>
  <c r="V598" i="1"/>
  <c r="Q600" i="1"/>
  <c r="U600" i="1"/>
  <c r="V600" i="1"/>
  <c r="Q601" i="1"/>
  <c r="U601" i="1"/>
  <c r="V601" i="1"/>
  <c r="Q602" i="1"/>
  <c r="U602" i="1"/>
  <c r="V602" i="1"/>
  <c r="Q603" i="1"/>
  <c r="U603" i="1"/>
  <c r="V603" i="1"/>
  <c r="Q604" i="1"/>
  <c r="U604" i="1"/>
  <c r="V604" i="1"/>
  <c r="Q605" i="1"/>
  <c r="U605" i="1"/>
  <c r="V605" i="1"/>
  <c r="Q606" i="1"/>
  <c r="U606" i="1"/>
  <c r="V606" i="1"/>
  <c r="Q607" i="1"/>
  <c r="U607" i="1"/>
  <c r="V607" i="1"/>
  <c r="Q608" i="1"/>
  <c r="U608" i="1"/>
  <c r="V608" i="1"/>
  <c r="Q609" i="1"/>
  <c r="U609" i="1"/>
  <c r="V609" i="1"/>
  <c r="Q610" i="1"/>
  <c r="U610" i="1"/>
  <c r="V610" i="1"/>
  <c r="Q611" i="1"/>
  <c r="U611" i="1"/>
  <c r="V611" i="1"/>
  <c r="Q612" i="1"/>
  <c r="U612" i="1"/>
  <c r="V612" i="1"/>
  <c r="Q613" i="1"/>
  <c r="U613" i="1"/>
  <c r="V613" i="1"/>
  <c r="Q614" i="1"/>
  <c r="S614" i="1"/>
  <c r="Q615" i="1"/>
  <c r="U614" i="1"/>
  <c r="V614" i="1"/>
  <c r="R615" i="1"/>
  <c r="S615" i="1"/>
  <c r="Q616" i="1"/>
  <c r="U615" i="1"/>
  <c r="V615" i="1"/>
  <c r="R616" i="1"/>
  <c r="S616" i="1"/>
  <c r="Q617" i="1"/>
  <c r="S617" i="1"/>
  <c r="U616" i="1"/>
  <c r="V616" i="1"/>
  <c r="Q618" i="1"/>
  <c r="S618" i="1"/>
  <c r="U617" i="1"/>
  <c r="V617" i="1"/>
  <c r="Q619" i="1"/>
  <c r="S619" i="1"/>
  <c r="U618" i="1"/>
  <c r="V618" i="1"/>
  <c r="Q620" i="1"/>
  <c r="S620" i="1"/>
  <c r="U619" i="1"/>
  <c r="V619" i="1"/>
  <c r="Q621" i="1"/>
  <c r="S621" i="1"/>
  <c r="U620" i="1"/>
  <c r="V620" i="1"/>
  <c r="Q622" i="1"/>
  <c r="S622" i="1"/>
  <c r="U621" i="1"/>
  <c r="V621" i="1"/>
  <c r="Q623" i="1"/>
  <c r="U623" i="1"/>
  <c r="V623" i="1"/>
  <c r="U622" i="1"/>
  <c r="V622" i="1"/>
  <c r="Q624" i="1"/>
  <c r="U624" i="1"/>
  <c r="V624" i="1"/>
  <c r="Q625" i="1"/>
  <c r="U625" i="1"/>
  <c r="V625" i="1"/>
  <c r="Q626" i="1"/>
  <c r="U626" i="1"/>
  <c r="V626" i="1"/>
  <c r="Q627" i="1"/>
  <c r="U627" i="1"/>
  <c r="V627" i="1"/>
  <c r="Q628" i="1"/>
  <c r="U628" i="1"/>
  <c r="V628" i="1"/>
  <c r="Q629" i="1"/>
  <c r="U629" i="1"/>
  <c r="V629" i="1"/>
  <c r="Q630" i="1"/>
  <c r="U630" i="1"/>
  <c r="V630" i="1"/>
  <c r="Q631" i="1"/>
  <c r="U631" i="1"/>
  <c r="V631" i="1"/>
  <c r="Q632" i="1"/>
  <c r="U632" i="1"/>
  <c r="V632" i="1"/>
  <c r="Q633" i="1"/>
  <c r="U633" i="1"/>
  <c r="V633" i="1"/>
  <c r="Q634" i="1"/>
  <c r="U634" i="1"/>
  <c r="V634" i="1"/>
  <c r="Q635" i="1"/>
  <c r="U635" i="1"/>
  <c r="V635" i="1"/>
  <c r="Q636" i="1"/>
  <c r="U636" i="1"/>
  <c r="V636" i="1"/>
  <c r="Q637" i="1"/>
  <c r="U637" i="1"/>
  <c r="V637" i="1"/>
  <c r="Q638" i="1"/>
  <c r="S638" i="1"/>
  <c r="Q639" i="1"/>
  <c r="R639" i="1"/>
  <c r="U638" i="1"/>
  <c r="V638" i="1"/>
  <c r="Q640" i="1"/>
  <c r="R640" i="1"/>
  <c r="S639" i="1"/>
  <c r="U639" i="1"/>
  <c r="V639" i="1"/>
  <c r="S640" i="1"/>
  <c r="U640" i="1"/>
  <c r="V640" i="1"/>
  <c r="Q641" i="1"/>
  <c r="R641" i="1"/>
  <c r="S641" i="1"/>
  <c r="U641" i="1"/>
  <c r="V641" i="1"/>
  <c r="Q642" i="1"/>
  <c r="R642" i="1"/>
  <c r="S642" i="1"/>
  <c r="Q643" i="1"/>
  <c r="R643" i="1"/>
  <c r="S643" i="1"/>
  <c r="U643" i="1"/>
  <c r="V643" i="1"/>
  <c r="U642" i="1"/>
  <c r="V642" i="1"/>
  <c r="Q644" i="1"/>
  <c r="S644" i="1"/>
  <c r="Q645" i="1"/>
  <c r="S645" i="1"/>
  <c r="U644" i="1"/>
  <c r="V644" i="1"/>
  <c r="Q646" i="1"/>
  <c r="S646" i="1"/>
  <c r="U645" i="1"/>
  <c r="V645" i="1"/>
  <c r="Q647" i="1"/>
  <c r="U647" i="1"/>
  <c r="V647" i="1"/>
  <c r="U646" i="1"/>
  <c r="V646" i="1"/>
  <c r="Q648" i="1"/>
  <c r="U648" i="1"/>
  <c r="V648" i="1"/>
  <c r="Q649" i="1"/>
  <c r="U649" i="1"/>
  <c r="V649" i="1"/>
  <c r="Q650" i="1"/>
  <c r="U650" i="1"/>
  <c r="V650" i="1"/>
  <c r="Q651" i="1"/>
  <c r="U651" i="1"/>
  <c r="V651" i="1"/>
  <c r="Q652" i="1"/>
  <c r="U652" i="1"/>
  <c r="V652" i="1"/>
  <c r="Q653" i="1"/>
  <c r="U653" i="1"/>
  <c r="V653" i="1"/>
  <c r="Q654" i="1"/>
  <c r="U654" i="1"/>
  <c r="V654" i="1"/>
  <c r="Q655" i="1"/>
  <c r="U655" i="1"/>
  <c r="V655" i="1"/>
  <c r="Q656" i="1"/>
  <c r="U656" i="1"/>
  <c r="V656" i="1"/>
  <c r="Q657" i="1"/>
  <c r="U657" i="1"/>
  <c r="V657" i="1"/>
  <c r="Q658" i="1"/>
  <c r="U658" i="1"/>
  <c r="V658" i="1"/>
  <c r="Q659" i="1"/>
  <c r="U659" i="1"/>
  <c r="V659" i="1"/>
  <c r="Q660" i="1"/>
  <c r="U660" i="1"/>
  <c r="V660" i="1"/>
  <c r="Q661" i="1"/>
  <c r="U661" i="1"/>
  <c r="V661" i="1"/>
  <c r="Q662" i="1"/>
  <c r="S662" i="1"/>
  <c r="Q663" i="1"/>
  <c r="R663" i="1"/>
  <c r="U662" i="1"/>
  <c r="V662" i="1"/>
  <c r="Q664" i="1"/>
  <c r="R664" i="1"/>
  <c r="S663" i="1"/>
  <c r="U663" i="1"/>
  <c r="V663" i="1"/>
  <c r="S664" i="1"/>
  <c r="U664" i="1"/>
  <c r="V664" i="1"/>
  <c r="Q665" i="1"/>
  <c r="R665" i="1"/>
  <c r="S665" i="1"/>
  <c r="Q666" i="1"/>
  <c r="R666" i="1"/>
  <c r="U665" i="1"/>
  <c r="V665" i="1"/>
  <c r="Q667" i="1"/>
  <c r="R667" i="1"/>
  <c r="S666" i="1"/>
  <c r="U666" i="1"/>
  <c r="V666" i="1"/>
  <c r="S667" i="1"/>
  <c r="U667" i="1"/>
  <c r="V667" i="1"/>
  <c r="Q668" i="1"/>
  <c r="R668" i="1"/>
  <c r="S668" i="1"/>
  <c r="U668" i="1"/>
  <c r="V668" i="1"/>
  <c r="Q669" i="1"/>
  <c r="R669" i="1"/>
  <c r="S669" i="1"/>
  <c r="Q670" i="1"/>
  <c r="S670" i="1"/>
  <c r="Q671" i="1"/>
  <c r="U671" i="1"/>
  <c r="V671" i="1"/>
  <c r="U669" i="1"/>
  <c r="V669" i="1"/>
  <c r="U670" i="1"/>
  <c r="V670" i="1"/>
  <c r="Q672" i="1"/>
  <c r="U672" i="1"/>
  <c r="V672" i="1"/>
  <c r="Q673" i="1"/>
  <c r="U673" i="1"/>
  <c r="V673" i="1"/>
  <c r="Q674" i="1"/>
  <c r="U674" i="1"/>
  <c r="V674" i="1"/>
  <c r="Q675" i="1"/>
  <c r="U675" i="1"/>
  <c r="V675" i="1"/>
  <c r="Q676" i="1"/>
  <c r="U676" i="1"/>
  <c r="V676" i="1"/>
  <c r="Q677" i="1"/>
  <c r="U677" i="1"/>
  <c r="V677" i="1"/>
  <c r="Q678" i="1"/>
  <c r="U678" i="1"/>
  <c r="V678" i="1"/>
  <c r="Q679" i="1"/>
  <c r="U679" i="1"/>
  <c r="V679" i="1"/>
  <c r="Q680" i="1"/>
  <c r="U680" i="1"/>
  <c r="V680" i="1"/>
  <c r="Q681" i="1"/>
  <c r="U681" i="1"/>
  <c r="V681" i="1"/>
  <c r="Q682" i="1"/>
  <c r="U682" i="1"/>
  <c r="V682" i="1"/>
  <c r="Q683" i="1"/>
  <c r="U683" i="1"/>
  <c r="V683" i="1"/>
  <c r="Q684" i="1"/>
  <c r="U684" i="1"/>
  <c r="V684" i="1"/>
  <c r="Q685" i="1"/>
  <c r="U685" i="1"/>
  <c r="V685" i="1"/>
  <c r="Q686" i="1"/>
  <c r="S686" i="1"/>
  <c r="Q687" i="1"/>
  <c r="S687" i="1"/>
  <c r="U686" i="1"/>
  <c r="V686" i="1"/>
  <c r="Q688" i="1"/>
  <c r="S688" i="1"/>
  <c r="U687" i="1"/>
  <c r="V687" i="1"/>
  <c r="Q689" i="1"/>
  <c r="S689" i="1"/>
  <c r="U688" i="1"/>
  <c r="V688" i="1"/>
  <c r="Q690" i="1"/>
  <c r="S690" i="1"/>
  <c r="U689" i="1"/>
  <c r="V689" i="1"/>
  <c r="Q691" i="1"/>
  <c r="S691" i="1"/>
  <c r="U690" i="1"/>
  <c r="V690" i="1"/>
  <c r="Q692" i="1"/>
  <c r="S692" i="1"/>
  <c r="U691" i="1"/>
  <c r="V691" i="1"/>
  <c r="Q693" i="1"/>
  <c r="S693" i="1"/>
  <c r="U692" i="1"/>
  <c r="V692" i="1"/>
  <c r="Q694" i="1"/>
  <c r="S694" i="1"/>
  <c r="U693" i="1"/>
  <c r="V693" i="1"/>
  <c r="Q695" i="1"/>
  <c r="U695" i="1"/>
  <c r="V695" i="1"/>
  <c r="U694" i="1"/>
  <c r="V694" i="1"/>
  <c r="Q696" i="1"/>
  <c r="U696" i="1"/>
  <c r="V696" i="1"/>
  <c r="Q697" i="1"/>
  <c r="U697" i="1"/>
  <c r="V697" i="1"/>
  <c r="Q698" i="1"/>
  <c r="U698" i="1"/>
  <c r="V698" i="1"/>
  <c r="Q699" i="1"/>
  <c r="U699" i="1"/>
  <c r="V699" i="1"/>
  <c r="Q700" i="1"/>
  <c r="U700" i="1"/>
  <c r="V700" i="1"/>
  <c r="Q701" i="1"/>
  <c r="U701" i="1"/>
  <c r="V701" i="1"/>
  <c r="Q702" i="1"/>
  <c r="U702" i="1"/>
  <c r="V702" i="1"/>
  <c r="Q703" i="1"/>
  <c r="U703" i="1"/>
  <c r="V703" i="1"/>
  <c r="Q704" i="1"/>
  <c r="U704" i="1"/>
  <c r="V704" i="1"/>
  <c r="Q705" i="1"/>
  <c r="U705" i="1"/>
  <c r="V705" i="1"/>
  <c r="Q706" i="1"/>
  <c r="U706" i="1"/>
  <c r="V706" i="1"/>
  <c r="Q707" i="1"/>
  <c r="U707" i="1"/>
  <c r="V707" i="1"/>
  <c r="Q708" i="1"/>
  <c r="U708" i="1"/>
  <c r="V708" i="1"/>
  <c r="Q709" i="1"/>
  <c r="U709" i="1"/>
  <c r="V709" i="1"/>
  <c r="Q710" i="1"/>
  <c r="S710" i="1"/>
  <c r="Q711" i="1"/>
  <c r="U710" i="1"/>
  <c r="V710" i="1"/>
  <c r="R711" i="1"/>
  <c r="S711" i="1"/>
  <c r="Q712" i="1"/>
  <c r="R712" i="1"/>
  <c r="U711" i="1"/>
  <c r="V711" i="1"/>
  <c r="S712" i="1"/>
  <c r="U712" i="1"/>
  <c r="V712" i="1"/>
  <c r="Q713" i="1"/>
  <c r="R713" i="1"/>
  <c r="Q714" i="1"/>
  <c r="R714" i="1"/>
  <c r="S713" i="1"/>
  <c r="U713" i="1"/>
  <c r="V713" i="1"/>
  <c r="S714" i="1"/>
  <c r="U714" i="1"/>
  <c r="V714" i="1"/>
  <c r="Q715" i="1"/>
  <c r="R715" i="1"/>
  <c r="S715" i="1"/>
  <c r="U715" i="1"/>
  <c r="V715" i="1"/>
  <c r="Q716" i="1"/>
  <c r="R716" i="1"/>
  <c r="S716" i="1"/>
  <c r="Q717" i="1"/>
  <c r="R717" i="1"/>
  <c r="U716" i="1"/>
  <c r="V716" i="1"/>
  <c r="Q718" i="1"/>
  <c r="S718" i="1"/>
  <c r="S717" i="1"/>
  <c r="U717" i="1"/>
  <c r="V717" i="1"/>
  <c r="Q719" i="1"/>
  <c r="U719" i="1"/>
  <c r="V719" i="1"/>
  <c r="U718" i="1"/>
  <c r="V718" i="1"/>
  <c r="Q720" i="1"/>
  <c r="U720" i="1"/>
  <c r="V720" i="1"/>
  <c r="Q721" i="1"/>
  <c r="U721" i="1"/>
  <c r="V721" i="1"/>
  <c r="Q722" i="1"/>
  <c r="U722" i="1"/>
  <c r="V722" i="1"/>
  <c r="Q723" i="1"/>
  <c r="U723" i="1"/>
  <c r="V723" i="1"/>
  <c r="Q724" i="1"/>
  <c r="U724" i="1"/>
  <c r="V724" i="1"/>
  <c r="Q725" i="1"/>
  <c r="U725" i="1"/>
  <c r="V725" i="1"/>
  <c r="Q726" i="1"/>
  <c r="U726" i="1"/>
  <c r="V726" i="1"/>
  <c r="Q727" i="1"/>
  <c r="U727" i="1"/>
  <c r="V727" i="1"/>
  <c r="Q728" i="1"/>
  <c r="U728" i="1"/>
  <c r="V728" i="1"/>
  <c r="Q729" i="1"/>
  <c r="U729" i="1"/>
  <c r="V729" i="1"/>
  <c r="Q730" i="1"/>
  <c r="U730" i="1"/>
  <c r="V730" i="1"/>
  <c r="Q731" i="1"/>
  <c r="U731" i="1"/>
  <c r="V731" i="1"/>
  <c r="Q732" i="1"/>
  <c r="U732" i="1"/>
  <c r="V732" i="1"/>
  <c r="Q733" i="1"/>
  <c r="U733" i="1"/>
  <c r="V733" i="1"/>
  <c r="Q734" i="1"/>
  <c r="S734" i="1"/>
  <c r="Q735" i="1"/>
  <c r="S735" i="1"/>
  <c r="U734" i="1"/>
  <c r="V734" i="1"/>
  <c r="Q736" i="1"/>
  <c r="S736" i="1"/>
  <c r="U735" i="1"/>
  <c r="V735" i="1"/>
  <c r="Q737" i="1"/>
  <c r="S737" i="1"/>
  <c r="U736" i="1"/>
  <c r="V736" i="1"/>
  <c r="Q738" i="1"/>
  <c r="S738" i="1"/>
  <c r="U737" i="1"/>
  <c r="V737" i="1"/>
  <c r="Q739" i="1"/>
  <c r="S739" i="1"/>
  <c r="U738" i="1"/>
  <c r="V738" i="1"/>
  <c r="Q740" i="1"/>
  <c r="S740" i="1"/>
  <c r="U739" i="1"/>
  <c r="V739" i="1"/>
  <c r="Q741" i="1"/>
  <c r="S741" i="1"/>
  <c r="U740" i="1"/>
  <c r="V740" i="1"/>
  <c r="Q742" i="1"/>
  <c r="S742" i="1"/>
  <c r="U741" i="1"/>
  <c r="V741" i="1"/>
  <c r="Q743" i="1"/>
  <c r="U743" i="1"/>
  <c r="V743" i="1"/>
  <c r="U742" i="1"/>
  <c r="V742" i="1"/>
  <c r="Q744" i="1"/>
  <c r="U744" i="1"/>
  <c r="V744" i="1"/>
  <c r="Q745" i="1"/>
  <c r="U745" i="1"/>
  <c r="V745" i="1"/>
  <c r="Q746" i="1"/>
  <c r="U746" i="1"/>
  <c r="V746" i="1"/>
  <c r="Q747" i="1"/>
  <c r="U747" i="1"/>
  <c r="V747" i="1"/>
  <c r="Q748" i="1"/>
  <c r="U748" i="1"/>
  <c r="V748" i="1"/>
  <c r="Q749" i="1"/>
  <c r="U749" i="1"/>
  <c r="V749" i="1"/>
  <c r="Q750" i="1"/>
  <c r="U750" i="1"/>
  <c r="V750" i="1"/>
  <c r="Q751" i="1"/>
  <c r="U751" i="1"/>
  <c r="V751" i="1"/>
  <c r="Q752" i="1"/>
  <c r="U752" i="1"/>
  <c r="V752" i="1"/>
  <c r="Q753" i="1"/>
  <c r="U753" i="1"/>
  <c r="V753" i="1"/>
  <c r="Q754" i="1"/>
  <c r="U754" i="1"/>
  <c r="V754" i="1"/>
  <c r="Q755" i="1"/>
  <c r="U755" i="1"/>
  <c r="V755" i="1"/>
  <c r="Q756" i="1"/>
  <c r="U756" i="1"/>
  <c r="V756" i="1"/>
  <c r="Q757" i="1"/>
  <c r="U757" i="1"/>
  <c r="V757" i="1"/>
  <c r="Q758" i="1"/>
  <c r="S758" i="1"/>
  <c r="Q759" i="1"/>
  <c r="R759" i="1"/>
  <c r="U758" i="1"/>
  <c r="V758" i="1"/>
  <c r="Q760" i="1"/>
  <c r="R760" i="1"/>
  <c r="S759" i="1"/>
  <c r="U759" i="1"/>
  <c r="V759" i="1"/>
  <c r="S760" i="1"/>
  <c r="U760" i="1"/>
  <c r="V760" i="1"/>
  <c r="Q761" i="1"/>
  <c r="S761" i="1"/>
  <c r="Q762" i="1"/>
  <c r="S762" i="1"/>
  <c r="U761" i="1"/>
  <c r="V761" i="1"/>
  <c r="Q763" i="1"/>
  <c r="R763" i="1"/>
  <c r="U762" i="1"/>
  <c r="V762" i="1"/>
  <c r="Q764" i="1"/>
  <c r="R764" i="1"/>
  <c r="S763" i="1"/>
  <c r="U763" i="1"/>
  <c r="V763" i="1"/>
  <c r="S764" i="1"/>
  <c r="U764" i="1"/>
  <c r="V764" i="1"/>
  <c r="Q765" i="1"/>
  <c r="R765" i="1"/>
  <c r="Q766" i="1"/>
  <c r="S766" i="1"/>
  <c r="S765" i="1"/>
  <c r="U765" i="1"/>
  <c r="V765" i="1"/>
  <c r="Q767" i="1"/>
  <c r="U767" i="1"/>
  <c r="V767" i="1"/>
  <c r="U766" i="1"/>
  <c r="V766" i="1"/>
  <c r="Q768" i="1"/>
  <c r="U768" i="1"/>
  <c r="V768" i="1"/>
  <c r="Q769" i="1"/>
  <c r="U769" i="1"/>
  <c r="V769" i="1"/>
  <c r="Q770" i="1"/>
  <c r="U770" i="1"/>
  <c r="V770" i="1"/>
  <c r="Q771" i="1"/>
  <c r="U771" i="1"/>
  <c r="V771" i="1"/>
  <c r="Q772" i="1"/>
  <c r="U772" i="1"/>
  <c r="V772" i="1"/>
  <c r="Q773" i="1"/>
  <c r="U773" i="1"/>
  <c r="V773" i="1"/>
  <c r="Q774" i="1"/>
  <c r="U774" i="1"/>
  <c r="V774" i="1"/>
  <c r="Q775" i="1"/>
  <c r="U775" i="1"/>
  <c r="V775" i="1"/>
  <c r="Q776" i="1"/>
  <c r="U776" i="1"/>
  <c r="V776" i="1"/>
  <c r="Q777" i="1"/>
  <c r="U777" i="1"/>
  <c r="V777" i="1"/>
  <c r="Q778" i="1"/>
  <c r="U778" i="1"/>
  <c r="V778" i="1"/>
  <c r="Q779" i="1"/>
  <c r="U779" i="1"/>
  <c r="V779" i="1"/>
  <c r="Q780" i="1"/>
  <c r="U780" i="1"/>
  <c r="V780" i="1"/>
  <c r="Q781" i="1"/>
  <c r="U781" i="1"/>
  <c r="V781" i="1"/>
  <c r="Q782" i="1"/>
  <c r="S782" i="1"/>
  <c r="U782" i="1"/>
  <c r="V782" i="1"/>
  <c r="Q783" i="1"/>
  <c r="R783" i="1"/>
  <c r="Q784" i="1"/>
  <c r="R784" i="1"/>
  <c r="S783" i="1"/>
  <c r="U783" i="1"/>
  <c r="V783" i="1"/>
  <c r="S784" i="1"/>
  <c r="U784" i="1"/>
  <c r="V784" i="1"/>
  <c r="Q785" i="1"/>
  <c r="R785" i="1"/>
  <c r="Q786" i="1"/>
  <c r="R786" i="1"/>
  <c r="S785" i="1"/>
  <c r="U785" i="1"/>
  <c r="V785" i="1"/>
  <c r="S786" i="1"/>
  <c r="U786" i="1"/>
  <c r="V786" i="1"/>
  <c r="Q787" i="1"/>
  <c r="R787" i="1"/>
  <c r="S787" i="1"/>
  <c r="Q788" i="1"/>
  <c r="R788" i="1"/>
  <c r="U787" i="1"/>
  <c r="V787" i="1"/>
  <c r="S788" i="1"/>
  <c r="U788" i="1"/>
  <c r="V788" i="1"/>
  <c r="Q789" i="1"/>
  <c r="R789" i="1"/>
  <c r="S789" i="1"/>
  <c r="Q790" i="1"/>
  <c r="S790" i="1"/>
  <c r="Q791" i="1"/>
  <c r="U791" i="1"/>
  <c r="V791" i="1"/>
  <c r="U789" i="1"/>
  <c r="V789" i="1"/>
  <c r="U790" i="1"/>
  <c r="V790" i="1"/>
  <c r="Q792" i="1"/>
  <c r="U792" i="1"/>
  <c r="V792" i="1"/>
  <c r="Q793" i="1"/>
  <c r="U793" i="1"/>
  <c r="V793" i="1"/>
  <c r="Q794" i="1"/>
  <c r="U794" i="1"/>
  <c r="V794" i="1"/>
  <c r="Q795" i="1"/>
  <c r="U795" i="1"/>
  <c r="V795" i="1"/>
  <c r="Q796" i="1"/>
  <c r="U796" i="1"/>
  <c r="V796" i="1"/>
  <c r="Q797" i="1"/>
  <c r="U797" i="1"/>
  <c r="V797" i="1"/>
  <c r="Q798" i="1"/>
  <c r="U798" i="1"/>
  <c r="V798" i="1"/>
  <c r="Q799" i="1"/>
  <c r="U799" i="1"/>
  <c r="V799" i="1"/>
  <c r="Q800" i="1"/>
  <c r="U800" i="1"/>
  <c r="V800" i="1"/>
  <c r="Q801" i="1"/>
  <c r="U801" i="1"/>
  <c r="V801" i="1"/>
  <c r="Q802" i="1"/>
  <c r="U802" i="1"/>
  <c r="V802" i="1"/>
  <c r="Q803" i="1"/>
  <c r="U803" i="1"/>
  <c r="V803" i="1"/>
  <c r="Q804" i="1"/>
  <c r="U804" i="1"/>
  <c r="V804" i="1"/>
  <c r="Q805" i="1"/>
  <c r="U805" i="1"/>
  <c r="V805" i="1"/>
  <c r="Q806" i="1"/>
  <c r="S806" i="1"/>
  <c r="Q807" i="1"/>
  <c r="S807" i="1"/>
  <c r="U806" i="1"/>
  <c r="V806" i="1"/>
  <c r="Q808" i="1"/>
  <c r="S808" i="1"/>
  <c r="U807" i="1"/>
  <c r="V807" i="1"/>
  <c r="Q809" i="1"/>
  <c r="S809" i="1"/>
  <c r="U808" i="1"/>
  <c r="V808" i="1"/>
  <c r="Q810" i="1"/>
  <c r="S810" i="1"/>
  <c r="U809" i="1"/>
  <c r="V809" i="1"/>
  <c r="Q811" i="1"/>
  <c r="S811" i="1"/>
  <c r="U810" i="1"/>
  <c r="V810" i="1"/>
  <c r="Q812" i="1"/>
  <c r="S812" i="1"/>
  <c r="U811" i="1"/>
  <c r="V811" i="1"/>
  <c r="Q813" i="1"/>
  <c r="S813" i="1"/>
  <c r="U812" i="1"/>
  <c r="V812" i="1"/>
  <c r="Q814" i="1"/>
  <c r="S814" i="1"/>
  <c r="U813" i="1"/>
  <c r="V813" i="1"/>
  <c r="Q815" i="1"/>
  <c r="U815" i="1"/>
  <c r="V815" i="1"/>
  <c r="U814" i="1"/>
  <c r="V814" i="1"/>
  <c r="Q816" i="1"/>
  <c r="U816" i="1"/>
  <c r="V816" i="1"/>
  <c r="Q817" i="1"/>
  <c r="U817" i="1"/>
  <c r="V817" i="1"/>
  <c r="Q818" i="1"/>
  <c r="U818" i="1"/>
  <c r="V818" i="1"/>
  <c r="Q819" i="1"/>
  <c r="U819" i="1"/>
  <c r="V819" i="1"/>
  <c r="Q820" i="1"/>
  <c r="U820" i="1"/>
  <c r="V820" i="1"/>
  <c r="Q821" i="1"/>
  <c r="U821" i="1"/>
  <c r="V821" i="1"/>
  <c r="Q822" i="1"/>
  <c r="U822" i="1"/>
  <c r="V822" i="1"/>
  <c r="Q823" i="1"/>
  <c r="U823" i="1"/>
  <c r="V823" i="1"/>
  <c r="Q824" i="1"/>
  <c r="U824" i="1"/>
  <c r="V824" i="1"/>
  <c r="Q825" i="1"/>
  <c r="U825" i="1"/>
  <c r="V825" i="1"/>
  <c r="Q826" i="1"/>
  <c r="U826" i="1"/>
  <c r="V826" i="1"/>
  <c r="Q827" i="1"/>
  <c r="U827" i="1"/>
  <c r="V827" i="1"/>
  <c r="Q828" i="1"/>
  <c r="U828" i="1"/>
  <c r="V828" i="1"/>
  <c r="Q829" i="1"/>
  <c r="U829" i="1"/>
  <c r="V829" i="1"/>
  <c r="Q830" i="1"/>
  <c r="S830" i="1"/>
  <c r="Q831" i="1"/>
  <c r="R831" i="1"/>
  <c r="U830" i="1"/>
  <c r="V830" i="1"/>
  <c r="Q832" i="1"/>
  <c r="R832" i="1"/>
  <c r="S831" i="1"/>
  <c r="U831" i="1"/>
  <c r="V831" i="1"/>
  <c r="Q833" i="1"/>
  <c r="R833" i="1"/>
  <c r="S832" i="1"/>
  <c r="U832" i="1"/>
  <c r="V832" i="1"/>
  <c r="S833" i="1"/>
  <c r="U833" i="1"/>
  <c r="V833" i="1"/>
  <c r="Q834" i="1"/>
  <c r="R834" i="1"/>
  <c r="S834" i="1"/>
  <c r="Q835" i="1"/>
  <c r="R835" i="1"/>
  <c r="U834" i="1"/>
  <c r="V834" i="1"/>
  <c r="Q836" i="1"/>
  <c r="S835" i="1"/>
  <c r="U835" i="1"/>
  <c r="V835" i="1"/>
  <c r="R836" i="1"/>
  <c r="S836" i="1"/>
  <c r="Q837" i="1"/>
  <c r="R837" i="1"/>
  <c r="U836" i="1"/>
  <c r="V836" i="1"/>
  <c r="S837" i="1"/>
  <c r="U837" i="1"/>
  <c r="V837" i="1"/>
  <c r="Q838" i="1"/>
  <c r="S838" i="1"/>
  <c r="Q839" i="1"/>
  <c r="U839" i="1"/>
  <c r="V839" i="1"/>
  <c r="U838" i="1"/>
  <c r="V838" i="1"/>
  <c r="Q840" i="1"/>
  <c r="U840" i="1"/>
  <c r="V840" i="1"/>
  <c r="Q841" i="1"/>
  <c r="U841" i="1"/>
  <c r="V841" i="1"/>
  <c r="Q842" i="1"/>
  <c r="U842" i="1"/>
  <c r="V842" i="1"/>
  <c r="Q843" i="1"/>
  <c r="U843" i="1"/>
  <c r="V843" i="1"/>
  <c r="Q844" i="1"/>
  <c r="U844" i="1"/>
  <c r="V844" i="1"/>
  <c r="Q845" i="1"/>
  <c r="U845" i="1"/>
  <c r="V845" i="1"/>
  <c r="Q846" i="1"/>
  <c r="U846" i="1"/>
  <c r="V846" i="1"/>
  <c r="Q847" i="1"/>
  <c r="U847" i="1"/>
  <c r="V847" i="1"/>
  <c r="Q848" i="1"/>
  <c r="U848" i="1"/>
  <c r="V848" i="1"/>
  <c r="Q849" i="1"/>
  <c r="U849" i="1"/>
  <c r="V849" i="1"/>
  <c r="Q850" i="1"/>
  <c r="U850" i="1"/>
  <c r="V850" i="1"/>
  <c r="Q851" i="1"/>
  <c r="U851" i="1"/>
  <c r="V851" i="1"/>
  <c r="Q852" i="1"/>
  <c r="U852" i="1"/>
  <c r="V852" i="1"/>
  <c r="Q853" i="1"/>
  <c r="U853" i="1"/>
  <c r="V853" i="1"/>
  <c r="Q854" i="1"/>
  <c r="S854" i="1"/>
  <c r="U854" i="1"/>
  <c r="V854" i="1"/>
  <c r="Q855" i="1"/>
  <c r="S855" i="1"/>
  <c r="Q856" i="1"/>
  <c r="S856" i="1"/>
  <c r="U855" i="1"/>
  <c r="V855" i="1"/>
  <c r="Q857" i="1"/>
  <c r="S857" i="1"/>
  <c r="U856" i="1"/>
  <c r="V856" i="1"/>
  <c r="Q858" i="1"/>
  <c r="S858" i="1"/>
  <c r="U857" i="1"/>
  <c r="V857" i="1"/>
  <c r="Q859" i="1"/>
  <c r="S859" i="1"/>
  <c r="U858" i="1"/>
  <c r="V858" i="1"/>
  <c r="Q860" i="1"/>
  <c r="S860" i="1"/>
  <c r="U859" i="1"/>
  <c r="V859" i="1"/>
  <c r="Q861" i="1"/>
  <c r="S861" i="1"/>
  <c r="U861" i="1"/>
  <c r="V861" i="1"/>
  <c r="U860" i="1"/>
  <c r="V860" i="1"/>
  <c r="Q862" i="1"/>
  <c r="S862" i="1"/>
  <c r="Q863" i="1"/>
  <c r="U863" i="1"/>
  <c r="V863" i="1"/>
  <c r="U862" i="1"/>
  <c r="V862" i="1"/>
  <c r="Q864" i="1"/>
  <c r="U864" i="1"/>
  <c r="V864" i="1"/>
  <c r="Q865" i="1"/>
  <c r="U865" i="1"/>
  <c r="V865" i="1"/>
  <c r="Q866" i="1"/>
  <c r="U866" i="1"/>
  <c r="V866" i="1"/>
  <c r="Q867" i="1"/>
  <c r="U867" i="1"/>
  <c r="V867" i="1"/>
  <c r="Q868" i="1"/>
  <c r="U868" i="1"/>
  <c r="V868" i="1"/>
  <c r="Q869" i="1"/>
  <c r="U869" i="1"/>
  <c r="V869" i="1"/>
  <c r="Q870" i="1"/>
  <c r="U870" i="1"/>
  <c r="V870" i="1"/>
  <c r="Q871" i="1"/>
  <c r="U871" i="1"/>
  <c r="V871" i="1"/>
  <c r="Q872" i="1"/>
  <c r="U872" i="1"/>
  <c r="V872" i="1"/>
  <c r="Q873" i="1"/>
  <c r="U873" i="1"/>
  <c r="V873" i="1"/>
  <c r="Q874" i="1"/>
  <c r="U874" i="1"/>
  <c r="V874" i="1"/>
  <c r="Q875" i="1"/>
  <c r="U875" i="1"/>
  <c r="V875" i="1"/>
  <c r="Q876" i="1"/>
  <c r="U876" i="1"/>
  <c r="V876" i="1"/>
  <c r="Q877" i="1"/>
  <c r="U877" i="1"/>
  <c r="V877" i="1"/>
  <c r="Q878" i="1"/>
  <c r="S878" i="1"/>
  <c r="Q879" i="1"/>
  <c r="S879" i="1"/>
  <c r="U878" i="1"/>
  <c r="V878" i="1"/>
  <c r="Q880" i="1"/>
  <c r="S880" i="1"/>
  <c r="U879" i="1"/>
  <c r="V879" i="1"/>
  <c r="Q881" i="1"/>
  <c r="S881" i="1"/>
  <c r="U880" i="1"/>
  <c r="V880" i="1"/>
  <c r="Q882" i="1"/>
  <c r="S882" i="1"/>
  <c r="U881" i="1"/>
  <c r="V881" i="1"/>
  <c r="Q883" i="1"/>
  <c r="S883" i="1"/>
  <c r="U882" i="1"/>
  <c r="V882" i="1"/>
  <c r="Q884" i="1"/>
  <c r="S884" i="1"/>
  <c r="U883" i="1"/>
  <c r="V883" i="1"/>
  <c r="Q885" i="1"/>
  <c r="S885" i="1"/>
  <c r="U884" i="1"/>
  <c r="V884" i="1"/>
  <c r="Q886" i="1"/>
  <c r="S886" i="1"/>
  <c r="U885" i="1"/>
  <c r="V885" i="1"/>
  <c r="Q887" i="1"/>
  <c r="U887" i="1"/>
  <c r="V887" i="1"/>
  <c r="U886" i="1"/>
  <c r="V886" i="1"/>
  <c r="Q888" i="1"/>
  <c r="U888" i="1"/>
  <c r="V888" i="1"/>
  <c r="Q889" i="1"/>
  <c r="U889" i="1"/>
  <c r="V889" i="1"/>
  <c r="Q890" i="1"/>
  <c r="U890" i="1"/>
  <c r="V890" i="1"/>
  <c r="Q891" i="1"/>
  <c r="U891" i="1"/>
  <c r="V891" i="1"/>
  <c r="Q892" i="1"/>
  <c r="U892" i="1"/>
  <c r="V892" i="1"/>
  <c r="Q893" i="1"/>
  <c r="U893" i="1"/>
  <c r="V893" i="1"/>
  <c r="Q894" i="1"/>
  <c r="U894" i="1"/>
  <c r="V894" i="1"/>
  <c r="Q895" i="1"/>
  <c r="U895" i="1"/>
  <c r="V895" i="1"/>
  <c r="Q896" i="1"/>
  <c r="U896" i="1"/>
  <c r="V896" i="1"/>
  <c r="Q897" i="1"/>
  <c r="U897" i="1"/>
  <c r="V897" i="1"/>
  <c r="Q898" i="1"/>
  <c r="U898" i="1"/>
  <c r="V898" i="1"/>
  <c r="Q899" i="1"/>
  <c r="U899" i="1"/>
  <c r="V899" i="1"/>
  <c r="Q900" i="1"/>
  <c r="U900" i="1"/>
  <c r="V900" i="1"/>
  <c r="Q901" i="1"/>
  <c r="U901" i="1"/>
  <c r="V901" i="1"/>
  <c r="Q902" i="1"/>
  <c r="S902" i="1"/>
  <c r="U902" i="1"/>
  <c r="V902" i="1"/>
  <c r="Q903" i="1"/>
  <c r="R903" i="1"/>
  <c r="Q904" i="1"/>
  <c r="R904" i="1"/>
  <c r="S903" i="1"/>
  <c r="U903" i="1"/>
  <c r="V903" i="1"/>
  <c r="S904" i="1"/>
  <c r="U904" i="1"/>
  <c r="V904" i="1"/>
  <c r="Q905" i="1"/>
  <c r="S905" i="1"/>
  <c r="Q906" i="1"/>
  <c r="R906" i="1"/>
  <c r="U905" i="1"/>
  <c r="V905" i="1"/>
  <c r="S906" i="1"/>
  <c r="U906" i="1"/>
  <c r="V906" i="1"/>
  <c r="Q907" i="1"/>
  <c r="R907" i="1"/>
  <c r="S907" i="1"/>
  <c r="Q908" i="1"/>
  <c r="R908" i="1"/>
  <c r="U907" i="1"/>
  <c r="V907" i="1"/>
  <c r="Q909" i="1"/>
  <c r="R909" i="1"/>
  <c r="S908" i="1"/>
  <c r="U908" i="1"/>
  <c r="V908" i="1"/>
  <c r="S909" i="1"/>
  <c r="U909" i="1"/>
  <c r="V909" i="1"/>
  <c r="Q910" i="1"/>
  <c r="R910" i="1"/>
  <c r="Q911" i="1"/>
  <c r="U911" i="1"/>
  <c r="V911" i="1"/>
  <c r="S910" i="1"/>
  <c r="U910" i="1"/>
  <c r="V910" i="1"/>
  <c r="Q912" i="1"/>
  <c r="U912" i="1"/>
  <c r="V912" i="1"/>
  <c r="Q913" i="1"/>
  <c r="U913" i="1"/>
  <c r="V913" i="1"/>
  <c r="Q914" i="1"/>
  <c r="U914" i="1"/>
  <c r="V914" i="1"/>
  <c r="Q915" i="1"/>
  <c r="U915" i="1"/>
  <c r="V915" i="1"/>
  <c r="Q916" i="1"/>
  <c r="U916" i="1"/>
  <c r="V916" i="1"/>
  <c r="Q917" i="1"/>
  <c r="U917" i="1"/>
  <c r="V917" i="1"/>
  <c r="Q918" i="1"/>
  <c r="U918" i="1"/>
  <c r="V918" i="1"/>
  <c r="Q919" i="1"/>
  <c r="U919" i="1"/>
  <c r="V919" i="1"/>
  <c r="Q920" i="1"/>
  <c r="U920" i="1"/>
  <c r="V920" i="1"/>
  <c r="Q921" i="1"/>
  <c r="U921" i="1"/>
  <c r="V921" i="1"/>
  <c r="Q922" i="1"/>
  <c r="U922" i="1"/>
  <c r="V922" i="1"/>
  <c r="Q923" i="1"/>
  <c r="U923" i="1"/>
  <c r="V923" i="1"/>
  <c r="Q924" i="1"/>
  <c r="U924" i="1"/>
  <c r="V924" i="1"/>
  <c r="Q925" i="1"/>
  <c r="U925" i="1"/>
  <c r="V925" i="1"/>
  <c r="Q926" i="1"/>
  <c r="S926" i="1"/>
  <c r="U926" i="1"/>
  <c r="V926" i="1"/>
  <c r="Q927" i="1"/>
  <c r="R927" i="1"/>
  <c r="Q928" i="1"/>
  <c r="R928" i="1"/>
  <c r="S927" i="1"/>
  <c r="U927" i="1"/>
  <c r="V927" i="1"/>
  <c r="S928" i="1"/>
  <c r="U928" i="1"/>
  <c r="V928" i="1"/>
  <c r="Q929" i="1"/>
  <c r="R929" i="1"/>
  <c r="S929" i="1"/>
  <c r="U929" i="1"/>
  <c r="V929" i="1"/>
  <c r="Q930" i="1"/>
  <c r="R930" i="1"/>
  <c r="S930" i="1"/>
  <c r="Q931" i="1"/>
  <c r="R931" i="1"/>
  <c r="U930" i="1"/>
  <c r="V930" i="1"/>
  <c r="S931" i="1"/>
  <c r="U931" i="1"/>
  <c r="V931" i="1"/>
  <c r="Q932" i="1"/>
  <c r="R932" i="1"/>
  <c r="S932" i="1"/>
  <c r="Q933" i="1"/>
  <c r="R933" i="1"/>
  <c r="U932" i="1"/>
  <c r="V932" i="1"/>
  <c r="Q934" i="1"/>
  <c r="R934" i="1"/>
  <c r="S933" i="1"/>
  <c r="U933" i="1"/>
  <c r="V933" i="1"/>
  <c r="S934" i="1"/>
  <c r="U934" i="1"/>
  <c r="V934" i="1"/>
  <c r="Q935" i="1"/>
  <c r="U935" i="1"/>
  <c r="V935" i="1"/>
  <c r="Q936" i="1"/>
  <c r="U936" i="1"/>
  <c r="V936" i="1"/>
  <c r="Q937" i="1"/>
  <c r="U937" i="1"/>
  <c r="V937" i="1"/>
  <c r="Q938" i="1"/>
  <c r="U938" i="1"/>
  <c r="V938" i="1"/>
  <c r="Q939" i="1"/>
  <c r="U939" i="1"/>
  <c r="V939" i="1"/>
  <c r="Q940" i="1"/>
  <c r="U940" i="1"/>
  <c r="V940" i="1"/>
  <c r="Q941" i="1"/>
  <c r="U941" i="1"/>
  <c r="V941" i="1"/>
  <c r="Q942" i="1"/>
  <c r="U942" i="1"/>
  <c r="V942" i="1"/>
  <c r="Q943" i="1"/>
  <c r="U943" i="1"/>
  <c r="V943" i="1"/>
  <c r="Q944" i="1"/>
  <c r="U944" i="1"/>
  <c r="V944" i="1"/>
  <c r="Q945" i="1"/>
  <c r="U945" i="1"/>
  <c r="V945" i="1"/>
  <c r="Q946" i="1"/>
  <c r="U946" i="1"/>
  <c r="V946" i="1"/>
  <c r="Q947" i="1"/>
  <c r="U947" i="1"/>
  <c r="V947" i="1"/>
  <c r="Q948" i="1"/>
  <c r="U948" i="1"/>
  <c r="V948" i="1"/>
  <c r="Q949" i="1"/>
  <c r="U949" i="1"/>
  <c r="V949" i="1"/>
  <c r="Q950" i="1"/>
  <c r="S950" i="1"/>
  <c r="Q951" i="1"/>
  <c r="R951" i="1"/>
  <c r="U950" i="1"/>
  <c r="V950" i="1"/>
  <c r="Q952" i="1"/>
  <c r="R952" i="1"/>
  <c r="S951" i="1"/>
  <c r="U951" i="1"/>
  <c r="V951" i="1"/>
  <c r="S952" i="1"/>
  <c r="U952" i="1"/>
  <c r="V952" i="1"/>
  <c r="Q953" i="1"/>
  <c r="R953" i="1"/>
  <c r="S953" i="1"/>
  <c r="U953" i="1"/>
  <c r="V953" i="1"/>
  <c r="Q954" i="1"/>
  <c r="R954" i="1"/>
  <c r="S954" i="1"/>
  <c r="Q955" i="1"/>
  <c r="R955" i="1"/>
  <c r="U954" i="1"/>
  <c r="V954" i="1"/>
  <c r="S955" i="1"/>
  <c r="U955" i="1"/>
  <c r="V955" i="1"/>
  <c r="Q956" i="1"/>
  <c r="R956" i="1"/>
  <c r="S956" i="1"/>
  <c r="Q957" i="1"/>
  <c r="R957" i="1"/>
  <c r="U956" i="1"/>
  <c r="V956" i="1"/>
  <c r="Q958" i="1"/>
  <c r="R958" i="1"/>
  <c r="S957" i="1"/>
  <c r="U957" i="1"/>
  <c r="V957" i="1"/>
  <c r="Q959" i="1"/>
  <c r="U959" i="1"/>
  <c r="V959" i="1"/>
  <c r="S958" i="1"/>
  <c r="U958" i="1"/>
  <c r="V958" i="1"/>
  <c r="Q960" i="1"/>
  <c r="U960" i="1"/>
  <c r="V960" i="1"/>
  <c r="Q961" i="1"/>
  <c r="U961" i="1"/>
  <c r="V961" i="1"/>
  <c r="Q962" i="1"/>
  <c r="U962" i="1"/>
  <c r="V962" i="1"/>
  <c r="Q963" i="1"/>
  <c r="U963" i="1"/>
  <c r="V963" i="1"/>
  <c r="Q964" i="1"/>
  <c r="U964" i="1"/>
  <c r="V964" i="1"/>
  <c r="Q965" i="1"/>
  <c r="U965" i="1"/>
  <c r="V965" i="1"/>
  <c r="Q966" i="1"/>
  <c r="U966" i="1"/>
  <c r="V966" i="1"/>
  <c r="Q967" i="1"/>
  <c r="U967" i="1"/>
  <c r="V967" i="1"/>
  <c r="Q968" i="1"/>
  <c r="U968" i="1"/>
  <c r="V968" i="1"/>
  <c r="Q969" i="1"/>
  <c r="U969" i="1"/>
  <c r="V969" i="1"/>
  <c r="Q970" i="1"/>
  <c r="U970" i="1"/>
  <c r="V970" i="1"/>
  <c r="Q971" i="1"/>
  <c r="U971" i="1"/>
  <c r="V971" i="1"/>
  <c r="Q972" i="1"/>
  <c r="U972" i="1"/>
  <c r="V972" i="1"/>
  <c r="Q973" i="1"/>
  <c r="U973" i="1"/>
  <c r="V973" i="1"/>
  <c r="Q974" i="1"/>
  <c r="S974" i="1"/>
  <c r="U974" i="1"/>
  <c r="V974" i="1"/>
  <c r="Q975" i="1"/>
  <c r="S975" i="1"/>
  <c r="Q976" i="1"/>
  <c r="S976" i="1"/>
  <c r="U975" i="1"/>
  <c r="V975" i="1"/>
  <c r="Q977" i="1"/>
  <c r="S977" i="1"/>
  <c r="U976" i="1"/>
  <c r="V976" i="1"/>
  <c r="Q978" i="1"/>
  <c r="S978" i="1"/>
  <c r="U977" i="1"/>
  <c r="V977" i="1"/>
  <c r="Q979" i="1"/>
  <c r="S979" i="1"/>
  <c r="U978" i="1"/>
  <c r="V978" i="1"/>
  <c r="Q980" i="1"/>
  <c r="S980" i="1"/>
  <c r="U979" i="1"/>
  <c r="V979" i="1"/>
  <c r="Q981" i="1"/>
  <c r="S981" i="1"/>
  <c r="U981" i="1"/>
  <c r="V981" i="1"/>
  <c r="U980" i="1"/>
  <c r="V980" i="1"/>
  <c r="Q982" i="1"/>
  <c r="S982" i="1"/>
  <c r="Q983" i="1"/>
  <c r="U983" i="1"/>
  <c r="V983" i="1"/>
  <c r="U982" i="1"/>
  <c r="V982" i="1"/>
  <c r="Q984" i="1"/>
  <c r="U984" i="1"/>
  <c r="V984" i="1"/>
  <c r="Q985" i="1"/>
  <c r="U985" i="1"/>
  <c r="V985" i="1"/>
  <c r="Q986" i="1"/>
  <c r="U986" i="1"/>
  <c r="V986" i="1"/>
  <c r="Q987" i="1"/>
  <c r="U987" i="1"/>
  <c r="V987" i="1"/>
  <c r="Q988" i="1"/>
  <c r="U988" i="1"/>
  <c r="V988" i="1"/>
  <c r="Q989" i="1"/>
  <c r="U989" i="1"/>
  <c r="V989" i="1"/>
  <c r="Q990" i="1"/>
  <c r="U990" i="1"/>
  <c r="V990" i="1"/>
  <c r="Q991" i="1"/>
  <c r="U991" i="1"/>
  <c r="V991" i="1"/>
  <c r="Q992" i="1"/>
  <c r="U992" i="1"/>
  <c r="V992" i="1"/>
  <c r="Q993" i="1"/>
  <c r="U993" i="1"/>
  <c r="V993" i="1"/>
  <c r="Q994" i="1"/>
  <c r="U994" i="1"/>
  <c r="V994" i="1"/>
  <c r="Q995" i="1"/>
  <c r="U995" i="1"/>
  <c r="V995" i="1"/>
  <c r="Q996" i="1"/>
  <c r="U996" i="1"/>
  <c r="V996" i="1"/>
  <c r="Q997" i="1"/>
  <c r="U997" i="1"/>
  <c r="V997" i="1"/>
  <c r="Q998" i="1"/>
  <c r="S998" i="1"/>
  <c r="Q999" i="1"/>
  <c r="S999" i="1"/>
  <c r="U998" i="1"/>
  <c r="V998" i="1"/>
  <c r="Q1000" i="1"/>
  <c r="S1000" i="1"/>
  <c r="U999" i="1"/>
  <c r="V999" i="1"/>
  <c r="Q1001" i="1"/>
  <c r="S1001" i="1"/>
  <c r="U1000" i="1"/>
  <c r="V1000" i="1"/>
  <c r="Q1002" i="1"/>
  <c r="S1002" i="1"/>
  <c r="U1001" i="1"/>
  <c r="V1001" i="1"/>
  <c r="Q1003" i="1"/>
  <c r="S1003" i="1"/>
  <c r="U1002" i="1"/>
  <c r="V1002" i="1"/>
  <c r="Q1004" i="1"/>
  <c r="S1004" i="1"/>
  <c r="U1003" i="1"/>
  <c r="V1003" i="1"/>
  <c r="Q1005" i="1"/>
  <c r="S1005" i="1"/>
  <c r="U1004" i="1"/>
  <c r="V1004" i="1"/>
  <c r="Q1006" i="1"/>
  <c r="S1006" i="1"/>
  <c r="U1005" i="1"/>
  <c r="V1005" i="1"/>
  <c r="Q1007" i="1"/>
  <c r="U1007" i="1"/>
  <c r="V1007" i="1"/>
  <c r="U1006" i="1"/>
  <c r="V1006" i="1"/>
  <c r="Q1008" i="1"/>
  <c r="U1008" i="1"/>
  <c r="V1008" i="1"/>
  <c r="Q1009" i="1"/>
  <c r="U1009" i="1"/>
  <c r="V1009" i="1"/>
  <c r="Q1010" i="1"/>
  <c r="U1010" i="1"/>
  <c r="V1010" i="1"/>
  <c r="Q1011" i="1"/>
  <c r="U1011" i="1"/>
  <c r="V1011" i="1"/>
  <c r="Q1012" i="1"/>
  <c r="U1012" i="1"/>
  <c r="V1012" i="1"/>
  <c r="Q1013" i="1"/>
  <c r="U1013" i="1"/>
  <c r="V1013" i="1"/>
  <c r="Q1014" i="1"/>
  <c r="U1014" i="1"/>
  <c r="V1014" i="1"/>
  <c r="Q1015" i="1"/>
  <c r="U1015" i="1"/>
  <c r="V1015" i="1"/>
  <c r="Q1016" i="1"/>
  <c r="U1016" i="1"/>
  <c r="V1016" i="1"/>
  <c r="Q1017" i="1"/>
  <c r="U1017" i="1"/>
  <c r="V1017" i="1"/>
  <c r="Q1018" i="1"/>
  <c r="U1018" i="1"/>
  <c r="V1018" i="1"/>
  <c r="Q1019" i="1"/>
  <c r="U1019" i="1"/>
  <c r="V1019" i="1"/>
  <c r="Q1020" i="1"/>
  <c r="U1020" i="1"/>
  <c r="V1020" i="1"/>
  <c r="Q1021" i="1"/>
  <c r="U1021" i="1"/>
  <c r="V1021" i="1"/>
  <c r="Q1022" i="1"/>
  <c r="S1022" i="1"/>
  <c r="Q1023" i="1"/>
  <c r="S1023" i="1"/>
  <c r="U1022" i="1"/>
  <c r="V1022" i="1"/>
  <c r="Q1024" i="1"/>
  <c r="S1024" i="1"/>
  <c r="U1023" i="1"/>
  <c r="V1023" i="1"/>
  <c r="Q1025" i="1"/>
  <c r="S1025" i="1"/>
  <c r="U1024" i="1"/>
  <c r="V1024" i="1"/>
  <c r="Q1026" i="1"/>
  <c r="R1026" i="1"/>
  <c r="U1025" i="1"/>
  <c r="V1025" i="1"/>
  <c r="S1026" i="1"/>
  <c r="U1026" i="1"/>
  <c r="V1026" i="1"/>
  <c r="Q1027" i="1"/>
  <c r="R1027" i="1"/>
  <c r="S1027" i="1"/>
  <c r="U1027" i="1"/>
  <c r="V1027" i="1"/>
  <c r="Q1028" i="1"/>
  <c r="R1028" i="1"/>
  <c r="S1028" i="1"/>
  <c r="Q1029" i="1"/>
  <c r="R1029" i="1"/>
  <c r="U1028" i="1"/>
  <c r="V1028" i="1"/>
  <c r="Q1030" i="1"/>
  <c r="S1030" i="1"/>
  <c r="S1029" i="1"/>
  <c r="U1029" i="1"/>
  <c r="V1029" i="1"/>
  <c r="Q1031" i="1"/>
  <c r="U1031" i="1"/>
  <c r="V1031" i="1"/>
  <c r="U1030" i="1"/>
  <c r="V1030" i="1"/>
  <c r="Q1032" i="1"/>
  <c r="U1032" i="1"/>
  <c r="V1032" i="1"/>
  <c r="Q1033" i="1"/>
  <c r="U1033" i="1"/>
  <c r="V1033" i="1"/>
  <c r="Q1034" i="1"/>
  <c r="U1034" i="1"/>
  <c r="V1034" i="1"/>
  <c r="Q1035" i="1"/>
  <c r="U1035" i="1"/>
  <c r="V1035" i="1"/>
  <c r="Q1036" i="1"/>
  <c r="U1036" i="1"/>
  <c r="V1036" i="1"/>
  <c r="Q1037" i="1"/>
  <c r="U1037" i="1"/>
  <c r="V1037" i="1"/>
  <c r="Q1038" i="1"/>
  <c r="U1038" i="1"/>
  <c r="V1038" i="1"/>
  <c r="Q1039" i="1"/>
  <c r="U1039" i="1"/>
  <c r="V1039" i="1"/>
  <c r="Q1040" i="1"/>
  <c r="U1040" i="1"/>
  <c r="V1040" i="1"/>
  <c r="Q1041" i="1"/>
  <c r="U1041" i="1"/>
  <c r="V1041" i="1"/>
  <c r="Q1042" i="1"/>
  <c r="U1042" i="1"/>
  <c r="V1042" i="1"/>
  <c r="Q1043" i="1"/>
  <c r="U1043" i="1"/>
  <c r="V1043" i="1"/>
  <c r="Q1044" i="1"/>
  <c r="U1044" i="1"/>
  <c r="V1044" i="1"/>
  <c r="Q1045" i="1"/>
  <c r="U1045" i="1"/>
  <c r="V1045" i="1"/>
  <c r="Q1046" i="1"/>
  <c r="S1046" i="1"/>
  <c r="Q1047" i="1"/>
  <c r="U1046" i="1"/>
  <c r="V1046" i="1"/>
  <c r="R1047" i="1"/>
  <c r="S1047" i="1"/>
  <c r="Q1048" i="1"/>
  <c r="U1047" i="1"/>
  <c r="V1047" i="1"/>
  <c r="R1048" i="1"/>
  <c r="S1048" i="1"/>
  <c r="Q1049" i="1"/>
  <c r="U1048" i="1"/>
  <c r="V1048" i="1"/>
  <c r="R1049" i="1"/>
  <c r="S1049" i="1"/>
  <c r="Q1050" i="1"/>
  <c r="U1049" i="1"/>
  <c r="V1049" i="1"/>
  <c r="R1050" i="1"/>
  <c r="S1050" i="1"/>
  <c r="Q1051" i="1"/>
  <c r="U1050" i="1"/>
  <c r="V1050" i="1"/>
  <c r="R1051" i="1"/>
  <c r="S1051" i="1"/>
  <c r="Q1052" i="1"/>
  <c r="S1052" i="1"/>
  <c r="U1051" i="1"/>
  <c r="V1051" i="1"/>
  <c r="Q1053" i="1"/>
  <c r="S1053" i="1"/>
  <c r="U1052" i="1"/>
  <c r="V1052" i="1"/>
  <c r="Q1054" i="1"/>
  <c r="S1054" i="1"/>
  <c r="U1053" i="1"/>
  <c r="V1053" i="1"/>
  <c r="Q1055" i="1"/>
  <c r="U1055" i="1"/>
  <c r="V1055" i="1"/>
  <c r="U1054" i="1"/>
  <c r="V1054" i="1"/>
  <c r="Q1056" i="1"/>
  <c r="U1056" i="1"/>
  <c r="V1056" i="1"/>
  <c r="Q1057" i="1"/>
  <c r="U1057" i="1"/>
  <c r="V1057" i="1"/>
  <c r="Q1058" i="1"/>
  <c r="U1058" i="1"/>
  <c r="V1058" i="1"/>
  <c r="Q1059" i="1"/>
  <c r="U1059" i="1"/>
  <c r="V1059" i="1"/>
  <c r="Q1060" i="1"/>
  <c r="U1060" i="1"/>
  <c r="V1060" i="1"/>
  <c r="Q1061" i="1"/>
  <c r="U1061" i="1"/>
  <c r="V1061" i="1"/>
  <c r="Q1062" i="1"/>
  <c r="U1062" i="1"/>
  <c r="V1062" i="1"/>
  <c r="Q1063" i="1"/>
  <c r="U1063" i="1"/>
  <c r="V1063" i="1"/>
  <c r="Q1064" i="1"/>
  <c r="U1064" i="1"/>
  <c r="V1064" i="1"/>
  <c r="Q1065" i="1"/>
  <c r="U1065" i="1"/>
  <c r="V1065" i="1"/>
  <c r="Q1066" i="1"/>
  <c r="U1066" i="1"/>
  <c r="V1066" i="1"/>
  <c r="Q1067" i="1"/>
  <c r="U1067" i="1"/>
  <c r="V1067" i="1"/>
  <c r="Q1068" i="1"/>
  <c r="U1068" i="1"/>
  <c r="V1068" i="1"/>
  <c r="Q1069" i="1"/>
  <c r="U1069" i="1"/>
  <c r="V1069" i="1"/>
  <c r="Q1070" i="1"/>
  <c r="R1070" i="1"/>
  <c r="S1070" i="1"/>
  <c r="Q1071" i="1"/>
  <c r="R1071" i="1"/>
  <c r="U1070" i="1"/>
  <c r="V1070" i="1"/>
  <c r="S1071" i="1"/>
  <c r="U1071" i="1"/>
  <c r="V1071" i="1"/>
  <c r="Q1072" i="1"/>
  <c r="R1072" i="1"/>
  <c r="Q1073" i="1"/>
  <c r="R1073" i="1"/>
  <c r="S1072" i="1"/>
  <c r="U1072" i="1"/>
  <c r="V1072" i="1"/>
  <c r="S1073" i="1"/>
  <c r="U1073" i="1"/>
  <c r="V1073" i="1"/>
  <c r="Q1074" i="1"/>
  <c r="R1074" i="1"/>
  <c r="Q1075" i="1"/>
  <c r="S1075" i="1"/>
  <c r="S1074" i="1"/>
  <c r="U1074" i="1"/>
  <c r="V1074" i="1"/>
  <c r="Q1076" i="1"/>
  <c r="S1076" i="1"/>
  <c r="U1075" i="1"/>
  <c r="V1075" i="1"/>
  <c r="Q1077" i="1"/>
  <c r="S1077" i="1"/>
  <c r="U1076" i="1"/>
  <c r="V1076" i="1"/>
  <c r="Q1078" i="1"/>
  <c r="S1078" i="1"/>
  <c r="U1077" i="1"/>
  <c r="V1077" i="1"/>
  <c r="Q1079" i="1"/>
  <c r="U1079" i="1"/>
  <c r="V1079" i="1"/>
  <c r="U1078" i="1"/>
  <c r="V1078" i="1"/>
  <c r="Q1080" i="1"/>
  <c r="U1080" i="1"/>
  <c r="V1080" i="1"/>
  <c r="Q1081" i="1"/>
  <c r="U1081" i="1"/>
  <c r="V1081" i="1"/>
  <c r="Q1082" i="1"/>
  <c r="U1082" i="1"/>
  <c r="V1082" i="1"/>
  <c r="Q1083" i="1"/>
  <c r="U1083" i="1"/>
  <c r="V1083" i="1"/>
  <c r="Q1084" i="1"/>
  <c r="U1084" i="1"/>
  <c r="V1084" i="1"/>
  <c r="Q1085" i="1"/>
  <c r="U1085" i="1"/>
  <c r="V1085" i="1"/>
  <c r="Q1086" i="1"/>
  <c r="U1086" i="1"/>
  <c r="V1086" i="1"/>
  <c r="Q1087" i="1"/>
  <c r="U1087" i="1"/>
  <c r="V1087" i="1"/>
  <c r="Q1088" i="1"/>
  <c r="U1088" i="1"/>
  <c r="V1088" i="1"/>
  <c r="Q1089" i="1"/>
  <c r="U1089" i="1"/>
  <c r="V1089" i="1"/>
  <c r="Q1090" i="1"/>
  <c r="U1090" i="1"/>
  <c r="V1090" i="1"/>
  <c r="Q1091" i="1"/>
  <c r="U1091" i="1"/>
  <c r="V1091" i="1"/>
  <c r="Q1092" i="1"/>
  <c r="U1092" i="1"/>
  <c r="V1092" i="1"/>
  <c r="Q1093" i="1"/>
  <c r="U1093" i="1"/>
  <c r="V1093" i="1"/>
  <c r="Q1094" i="1"/>
  <c r="R1094" i="1"/>
  <c r="Q1095" i="1"/>
  <c r="R1095" i="1"/>
  <c r="S1094" i="1"/>
  <c r="U1094" i="1"/>
  <c r="V1094" i="1"/>
  <c r="S1095" i="1"/>
  <c r="U1095" i="1"/>
  <c r="V1095" i="1"/>
  <c r="Q1096" i="1"/>
  <c r="R1096" i="1"/>
  <c r="Q1097" i="1"/>
  <c r="R1097" i="1"/>
  <c r="S1096" i="1"/>
  <c r="U1096" i="1"/>
  <c r="V1096" i="1"/>
  <c r="S1097" i="1"/>
  <c r="U1097" i="1"/>
  <c r="V1097" i="1"/>
  <c r="Q1098" i="1"/>
  <c r="R1098" i="1"/>
  <c r="S1098" i="1"/>
  <c r="U1098" i="1"/>
  <c r="V1098" i="1"/>
  <c r="Q1099" i="1"/>
  <c r="R1099" i="1"/>
  <c r="S1099" i="1"/>
  <c r="Q1100" i="1"/>
  <c r="R1100" i="1"/>
  <c r="U1099" i="1"/>
  <c r="V1099" i="1"/>
  <c r="Q1101" i="1"/>
  <c r="R1101" i="1"/>
  <c r="S1100" i="1"/>
  <c r="U1100" i="1"/>
  <c r="V1100" i="1"/>
  <c r="S1101" i="1"/>
  <c r="U1101" i="1"/>
  <c r="V1101" i="1"/>
  <c r="Q1102" i="1"/>
  <c r="S1102" i="1"/>
  <c r="Q1103" i="1"/>
  <c r="S1103" i="1"/>
  <c r="U1102" i="1"/>
  <c r="V1102" i="1"/>
  <c r="Q1104" i="1"/>
  <c r="U1104" i="1"/>
  <c r="V1104" i="1"/>
  <c r="U1103" i="1"/>
  <c r="V1103" i="1"/>
  <c r="Q1105" i="1"/>
  <c r="U1105" i="1"/>
  <c r="V1105" i="1"/>
  <c r="Q1106" i="1"/>
  <c r="U1106" i="1"/>
  <c r="V1106" i="1"/>
  <c r="Q1107" i="1"/>
  <c r="U1107" i="1"/>
  <c r="V1107" i="1"/>
  <c r="Q1108" i="1"/>
  <c r="U1108" i="1"/>
  <c r="V1108" i="1"/>
  <c r="Q1109" i="1"/>
  <c r="U1109" i="1"/>
  <c r="V1109" i="1"/>
  <c r="Q1110" i="1"/>
  <c r="U1110" i="1"/>
  <c r="V1110" i="1"/>
  <c r="Q1111" i="1"/>
  <c r="U1111" i="1"/>
  <c r="V1111" i="1"/>
  <c r="Q1112" i="1"/>
  <c r="U1112" i="1"/>
  <c r="V1112" i="1"/>
  <c r="Q1113" i="1"/>
  <c r="U1113" i="1"/>
  <c r="V1113" i="1"/>
  <c r="Q1114" i="1"/>
  <c r="U1114" i="1"/>
  <c r="V1114" i="1"/>
  <c r="Q1115" i="1"/>
  <c r="U1115" i="1"/>
  <c r="V1115" i="1"/>
  <c r="Q1116" i="1"/>
  <c r="U1116" i="1"/>
  <c r="V1116" i="1"/>
  <c r="Q1117" i="1"/>
  <c r="U1117" i="1"/>
  <c r="V1117" i="1"/>
  <c r="Q1118" i="1"/>
  <c r="S1118" i="1"/>
  <c r="Q1119" i="1"/>
  <c r="R1119" i="1"/>
  <c r="U1118" i="1"/>
  <c r="V1118" i="1"/>
  <c r="Q1120" i="1"/>
  <c r="R1120" i="1"/>
  <c r="S1119" i="1"/>
  <c r="U1119" i="1"/>
  <c r="V1119" i="1"/>
  <c r="S1120" i="1"/>
  <c r="U1120" i="1"/>
  <c r="V1120" i="1"/>
  <c r="Q1121" i="1"/>
  <c r="R1121" i="1"/>
  <c r="S1121" i="1"/>
  <c r="U1121" i="1"/>
  <c r="V1121" i="1"/>
  <c r="Q1122" i="1"/>
  <c r="R1122" i="1"/>
  <c r="S1122" i="1"/>
  <c r="Q1123" i="1"/>
  <c r="R1123" i="1"/>
  <c r="U1122" i="1"/>
  <c r="V1122" i="1"/>
  <c r="Q1124" i="1"/>
  <c r="S1124" i="1"/>
  <c r="S1123" i="1"/>
  <c r="U1123" i="1"/>
  <c r="V1123" i="1"/>
  <c r="Q1125" i="1"/>
  <c r="R1125" i="1"/>
  <c r="U1124" i="1"/>
  <c r="V1124" i="1"/>
  <c r="Q1126" i="1"/>
  <c r="S1126" i="1"/>
  <c r="S1125" i="1"/>
  <c r="U1125" i="1"/>
  <c r="V1125" i="1"/>
  <c r="Q1127" i="1"/>
  <c r="S1127" i="1"/>
  <c r="U1126" i="1"/>
  <c r="V1126" i="1"/>
  <c r="Q1128" i="1"/>
  <c r="U1128" i="1"/>
  <c r="V1128" i="1"/>
  <c r="U1127" i="1"/>
  <c r="V1127" i="1"/>
  <c r="Q1129" i="1"/>
  <c r="U1129" i="1"/>
  <c r="V1129" i="1"/>
  <c r="Q1130" i="1"/>
  <c r="U1130" i="1"/>
  <c r="V1130" i="1"/>
  <c r="Q1131" i="1"/>
  <c r="U1131" i="1"/>
  <c r="V1131" i="1"/>
  <c r="Q1132" i="1"/>
  <c r="U1132" i="1"/>
  <c r="V1132" i="1"/>
  <c r="Q1133" i="1"/>
  <c r="U1133" i="1"/>
  <c r="V1133" i="1"/>
  <c r="Q1134" i="1"/>
  <c r="U1134" i="1"/>
  <c r="V1134" i="1"/>
  <c r="Q1135" i="1"/>
  <c r="U1135" i="1"/>
  <c r="V1135" i="1"/>
  <c r="Q1136" i="1"/>
  <c r="U1136" i="1"/>
  <c r="V1136" i="1"/>
  <c r="Q1137" i="1"/>
  <c r="U1137" i="1"/>
  <c r="V1137" i="1"/>
  <c r="Q1138" i="1"/>
  <c r="U1138" i="1"/>
  <c r="V1138" i="1"/>
  <c r="Q1139" i="1"/>
  <c r="U1139" i="1"/>
  <c r="V1139" i="1"/>
  <c r="Q1140" i="1"/>
  <c r="U1140" i="1"/>
  <c r="V1140" i="1"/>
  <c r="Q1141" i="1"/>
  <c r="U1141" i="1"/>
  <c r="V1141" i="1"/>
  <c r="Q1142" i="1"/>
  <c r="R1142" i="1"/>
  <c r="Q1143" i="1"/>
  <c r="R1143" i="1"/>
  <c r="S1142" i="1"/>
  <c r="U1142" i="1"/>
  <c r="V1142" i="1"/>
  <c r="S1143" i="1"/>
  <c r="U1143" i="1"/>
  <c r="V1143" i="1"/>
  <c r="Q1144" i="1"/>
  <c r="R1144" i="1"/>
  <c r="S1144" i="1"/>
  <c r="Q1145" i="1"/>
  <c r="R1145" i="1"/>
  <c r="U1144" i="1"/>
  <c r="V1144" i="1"/>
  <c r="Q1146" i="1"/>
  <c r="R1146" i="1"/>
  <c r="S1145" i="1"/>
  <c r="U1145" i="1"/>
  <c r="V1145" i="1"/>
  <c r="S1146" i="1"/>
  <c r="U1146" i="1"/>
  <c r="V1146" i="1"/>
  <c r="Q1147" i="1"/>
  <c r="R1147" i="1"/>
  <c r="S1147" i="1"/>
  <c r="Q1148" i="1"/>
  <c r="U1147" i="1"/>
  <c r="V1147" i="1"/>
  <c r="R1148" i="1"/>
  <c r="S1148" i="1"/>
  <c r="Q1149" i="1"/>
  <c r="U1148" i="1"/>
  <c r="V1148" i="1"/>
  <c r="R1149" i="1"/>
  <c r="S1149" i="1"/>
  <c r="Q1150" i="1"/>
  <c r="R1150" i="1"/>
  <c r="U1149" i="1"/>
  <c r="V1149" i="1"/>
  <c r="Q1151" i="1"/>
  <c r="S1151" i="1"/>
  <c r="S1150" i="1"/>
  <c r="U1150" i="1"/>
  <c r="V1150" i="1"/>
  <c r="Q1152" i="1"/>
  <c r="U1152" i="1"/>
  <c r="V1152" i="1"/>
  <c r="U1151" i="1"/>
  <c r="V1151" i="1"/>
  <c r="Q1153" i="1"/>
  <c r="U1153" i="1"/>
  <c r="V1153" i="1"/>
  <c r="Q1154" i="1"/>
  <c r="U1154" i="1"/>
  <c r="V1154" i="1"/>
  <c r="Q1155" i="1"/>
  <c r="U1155" i="1"/>
  <c r="V1155" i="1"/>
  <c r="Q1156" i="1"/>
  <c r="U1156" i="1"/>
  <c r="V1156" i="1"/>
  <c r="Q1157" i="1"/>
  <c r="U1157" i="1"/>
  <c r="V1157" i="1"/>
  <c r="Q1158" i="1"/>
  <c r="U1158" i="1"/>
  <c r="V1158" i="1"/>
  <c r="Q1159" i="1"/>
  <c r="U1159" i="1"/>
  <c r="V1159" i="1"/>
  <c r="Q1160" i="1"/>
  <c r="U1160" i="1"/>
  <c r="V1160" i="1"/>
  <c r="Q1161" i="1"/>
  <c r="U1161" i="1"/>
  <c r="V1161" i="1"/>
  <c r="Q1162" i="1"/>
  <c r="U1162" i="1"/>
  <c r="V1162" i="1"/>
  <c r="Q1163" i="1"/>
  <c r="U1163" i="1"/>
  <c r="V1163" i="1"/>
  <c r="Q1164" i="1"/>
  <c r="U1164" i="1"/>
  <c r="V1164" i="1"/>
  <c r="Q1165" i="1"/>
  <c r="S1165" i="1"/>
  <c r="Q1166" i="1"/>
  <c r="R1166" i="1"/>
  <c r="U1165" i="1"/>
  <c r="V1165" i="1"/>
  <c r="Q1167" i="1"/>
  <c r="R1167" i="1"/>
  <c r="S1166" i="1"/>
  <c r="U1166" i="1"/>
  <c r="V1166" i="1"/>
  <c r="S1167" i="1"/>
  <c r="U1167" i="1"/>
  <c r="V1167" i="1"/>
  <c r="Q1168" i="1"/>
  <c r="R1168" i="1"/>
  <c r="S1168" i="1"/>
  <c r="U1168" i="1"/>
  <c r="V1168" i="1"/>
  <c r="Q1169" i="1"/>
  <c r="S1169" i="1"/>
  <c r="Q1170" i="1"/>
  <c r="S1170" i="1"/>
  <c r="U1169" i="1"/>
  <c r="V1169" i="1"/>
  <c r="Q1171" i="1"/>
  <c r="S1171" i="1"/>
  <c r="U1171" i="1"/>
  <c r="V1171" i="1"/>
  <c r="U1170" i="1"/>
  <c r="V1170" i="1"/>
  <c r="Q1172" i="1"/>
  <c r="S1172" i="1"/>
  <c r="Q1173" i="1"/>
  <c r="S1173" i="1"/>
  <c r="U1172" i="1"/>
  <c r="V1172" i="1"/>
  <c r="Q1174" i="1"/>
  <c r="S1174" i="1"/>
  <c r="U1173" i="1"/>
  <c r="V1173" i="1"/>
  <c r="Q1175" i="1"/>
  <c r="S1175" i="1"/>
  <c r="U1174" i="1"/>
  <c r="V1174" i="1"/>
  <c r="Q1176" i="1"/>
  <c r="U1176" i="1"/>
  <c r="V1176" i="1"/>
  <c r="U1175" i="1"/>
  <c r="V1175" i="1"/>
  <c r="Q1177" i="1"/>
  <c r="U1177" i="1"/>
  <c r="V1177" i="1"/>
  <c r="Q1178" i="1"/>
  <c r="U1178" i="1"/>
  <c r="V1178" i="1"/>
  <c r="Q1179" i="1"/>
  <c r="U1179" i="1"/>
  <c r="V1179" i="1"/>
  <c r="Q1180" i="1"/>
  <c r="U1180" i="1"/>
  <c r="V1180" i="1"/>
  <c r="Q1181" i="1"/>
  <c r="U1181" i="1"/>
  <c r="V1181" i="1"/>
  <c r="Q1182" i="1"/>
  <c r="U1182" i="1"/>
  <c r="V1182" i="1"/>
  <c r="Q1183" i="1"/>
  <c r="U1183" i="1"/>
  <c r="V1183" i="1"/>
  <c r="Q1184" i="1"/>
  <c r="U1184" i="1"/>
  <c r="V1184" i="1"/>
  <c r="Q1185" i="1"/>
  <c r="U1185" i="1"/>
  <c r="V1185" i="1"/>
  <c r="Q1186" i="1"/>
  <c r="U1186" i="1"/>
  <c r="V1186" i="1"/>
  <c r="Q1187" i="1"/>
  <c r="U1187" i="1"/>
  <c r="V1187" i="1"/>
  <c r="Q1188" i="1"/>
  <c r="U1188" i="1"/>
  <c r="V1188" i="1"/>
  <c r="Q1189" i="1"/>
  <c r="S1189" i="1"/>
  <c r="Q1190" i="1"/>
  <c r="R1190" i="1"/>
  <c r="U1189" i="1"/>
  <c r="V1189" i="1"/>
  <c r="Q1191" i="1"/>
  <c r="R1191" i="1"/>
  <c r="S1190" i="1"/>
  <c r="U1190" i="1"/>
  <c r="V1190" i="1"/>
  <c r="S1191" i="1"/>
  <c r="U1191" i="1"/>
  <c r="V1191" i="1"/>
  <c r="Q1192" i="1"/>
  <c r="R1192" i="1"/>
  <c r="S1192" i="1"/>
  <c r="U1192" i="1"/>
  <c r="V1192" i="1"/>
  <c r="Q1193" i="1"/>
  <c r="R1193" i="1"/>
  <c r="S1193" i="1"/>
  <c r="Q1194" i="1"/>
  <c r="R1194" i="1"/>
  <c r="U1193" i="1"/>
  <c r="V1193" i="1"/>
  <c r="S1194" i="1"/>
  <c r="U1194" i="1"/>
  <c r="V1194" i="1"/>
  <c r="Q1195" i="1"/>
  <c r="R1195" i="1"/>
  <c r="S1195" i="1"/>
  <c r="Q1196" i="1"/>
  <c r="S1196" i="1"/>
  <c r="U1195" i="1"/>
  <c r="V1195" i="1"/>
  <c r="Q1197" i="1"/>
  <c r="S1197" i="1"/>
  <c r="U1196" i="1"/>
  <c r="V1196" i="1"/>
  <c r="Q1198" i="1"/>
  <c r="S1198" i="1"/>
  <c r="U1197" i="1"/>
  <c r="V1197" i="1"/>
  <c r="Q1199" i="1"/>
  <c r="S1199" i="1"/>
  <c r="U1198" i="1"/>
  <c r="V1198" i="1"/>
  <c r="Q1200" i="1"/>
  <c r="U1200" i="1"/>
  <c r="V1200" i="1"/>
  <c r="U1199" i="1"/>
  <c r="V1199" i="1"/>
  <c r="Q1201" i="1"/>
  <c r="U1201" i="1"/>
  <c r="V1201" i="1"/>
  <c r="Q1202" i="1"/>
  <c r="U1202" i="1"/>
  <c r="V1202" i="1"/>
  <c r="Q1203" i="1"/>
  <c r="U1203" i="1"/>
  <c r="V1203" i="1"/>
  <c r="Q1204" i="1"/>
  <c r="U1204" i="1"/>
  <c r="V1204" i="1"/>
  <c r="Q1205" i="1"/>
  <c r="U1205" i="1"/>
  <c r="V1205" i="1"/>
  <c r="Q1206" i="1"/>
  <c r="U1206" i="1"/>
  <c r="V1206" i="1"/>
  <c r="Q1207" i="1"/>
  <c r="U1207" i="1"/>
  <c r="V1207" i="1"/>
  <c r="Q1208" i="1"/>
  <c r="U1208" i="1"/>
  <c r="V1208" i="1"/>
  <c r="Q1209" i="1"/>
  <c r="U1209" i="1"/>
  <c r="V1209" i="1"/>
  <c r="Q1210" i="1"/>
  <c r="U1210" i="1"/>
  <c r="V1210" i="1"/>
  <c r="Q1211" i="1"/>
  <c r="U1211" i="1"/>
  <c r="V1211" i="1"/>
  <c r="Q1212" i="1"/>
  <c r="U1212" i="1"/>
  <c r="V1212" i="1"/>
  <c r="Q1213" i="1"/>
  <c r="S1213" i="1"/>
  <c r="Q1214" i="1"/>
  <c r="S1214" i="1"/>
  <c r="U1213" i="1"/>
  <c r="V1213" i="1"/>
  <c r="Q1215" i="1"/>
  <c r="U1214" i="1"/>
  <c r="V1214" i="1"/>
  <c r="R1215" i="1"/>
  <c r="S1215" i="1"/>
  <c r="Q1216" i="1"/>
  <c r="R1216" i="1"/>
  <c r="U1215" i="1"/>
  <c r="V1215" i="1"/>
  <c r="S1216" i="1"/>
  <c r="U1216" i="1"/>
  <c r="V1216" i="1"/>
  <c r="Q1217" i="1"/>
  <c r="R1217" i="1"/>
  <c r="S1217" i="1"/>
  <c r="Q1218" i="1"/>
  <c r="R1218" i="1"/>
  <c r="U1217" i="1"/>
  <c r="V1217" i="1"/>
  <c r="S1218" i="1"/>
  <c r="U1218" i="1"/>
  <c r="V1218" i="1"/>
  <c r="Q1219" i="1"/>
  <c r="R1219" i="1"/>
  <c r="S1219" i="1"/>
  <c r="Q1220" i="1"/>
  <c r="R1220" i="1"/>
  <c r="U1219" i="1"/>
  <c r="V1219" i="1"/>
  <c r="Q1221" i="1"/>
  <c r="S1220" i="1"/>
  <c r="U1220" i="1"/>
  <c r="V1220" i="1"/>
  <c r="R1221" i="1"/>
  <c r="S1221" i="1"/>
  <c r="Q1222" i="1"/>
  <c r="R1222" i="1"/>
  <c r="U1221" i="1"/>
  <c r="V1221" i="1"/>
  <c r="S1222" i="1"/>
  <c r="U1222" i="1"/>
  <c r="V1222" i="1"/>
  <c r="Q1223" i="1"/>
  <c r="S1223" i="1"/>
  <c r="Q1224" i="1"/>
  <c r="U1224" i="1"/>
  <c r="V1224" i="1"/>
  <c r="U1223" i="1"/>
  <c r="V1223" i="1"/>
  <c r="Q1225" i="1"/>
  <c r="U1225" i="1"/>
  <c r="V1225" i="1"/>
  <c r="Q1226" i="1"/>
  <c r="U1226" i="1"/>
  <c r="V1226" i="1"/>
  <c r="Q1227" i="1"/>
  <c r="U1227" i="1"/>
  <c r="V1227" i="1"/>
  <c r="Q1228" i="1"/>
  <c r="U1228" i="1"/>
  <c r="V1228" i="1"/>
  <c r="Q1229" i="1"/>
  <c r="U1229" i="1"/>
  <c r="V1229" i="1"/>
  <c r="Q1230" i="1"/>
  <c r="U1230" i="1"/>
  <c r="V1230" i="1"/>
  <c r="Q1231" i="1"/>
  <c r="U1231" i="1"/>
  <c r="V1231" i="1"/>
  <c r="Q1232" i="1"/>
  <c r="U1232" i="1"/>
  <c r="V1232" i="1"/>
  <c r="Q1233" i="1"/>
  <c r="U1233" i="1"/>
  <c r="V1233" i="1"/>
  <c r="Q1234" i="1"/>
  <c r="U1234" i="1"/>
  <c r="V1234" i="1"/>
  <c r="Q1235" i="1"/>
  <c r="U1235" i="1"/>
  <c r="V1235" i="1"/>
  <c r="Q1236" i="1"/>
  <c r="U1236" i="1"/>
  <c r="V1236" i="1"/>
  <c r="Q1237" i="1"/>
  <c r="S1237" i="1"/>
  <c r="U1237" i="1"/>
  <c r="V1237" i="1"/>
  <c r="Q1238" i="1"/>
  <c r="S1238" i="1"/>
  <c r="U1238" i="1"/>
  <c r="V1238" i="1"/>
  <c r="Q1239" i="1"/>
  <c r="S1239" i="1"/>
  <c r="Q1240" i="1"/>
  <c r="S1240" i="1"/>
  <c r="U1239" i="1"/>
  <c r="V1239" i="1"/>
  <c r="Q1241" i="1"/>
  <c r="S1241" i="1"/>
  <c r="U1240" i="1"/>
  <c r="V1240" i="1"/>
  <c r="Q1242" i="1"/>
  <c r="S1242" i="1"/>
  <c r="U1241" i="1"/>
  <c r="V1241" i="1"/>
  <c r="Q1243" i="1"/>
  <c r="S1243" i="1"/>
  <c r="U1242" i="1"/>
  <c r="V1242" i="1"/>
  <c r="Q1244" i="1"/>
  <c r="S1244" i="1"/>
  <c r="U1243" i="1"/>
  <c r="V1243" i="1"/>
  <c r="Q1245" i="1"/>
  <c r="S1245" i="1"/>
  <c r="U1244" i="1"/>
  <c r="V1244" i="1"/>
  <c r="Q1246" i="1"/>
  <c r="S1246" i="1"/>
  <c r="U1245" i="1"/>
  <c r="V1245" i="1"/>
  <c r="Q1247" i="1"/>
  <c r="S1247" i="1"/>
  <c r="U1246" i="1"/>
  <c r="V1246" i="1"/>
  <c r="Q1248" i="1"/>
  <c r="U1248" i="1"/>
  <c r="V1248" i="1"/>
  <c r="U1247" i="1"/>
  <c r="V1247" i="1"/>
  <c r="Q1249" i="1"/>
  <c r="U1249" i="1"/>
  <c r="V1249" i="1"/>
  <c r="Q1250" i="1"/>
  <c r="U1250" i="1"/>
  <c r="V1250" i="1"/>
  <c r="Q1251" i="1"/>
  <c r="U1251" i="1"/>
  <c r="V1251" i="1"/>
  <c r="Q1252" i="1"/>
  <c r="U1252" i="1"/>
  <c r="V1252" i="1"/>
  <c r="Q1253" i="1"/>
  <c r="U1253" i="1"/>
  <c r="V1253" i="1"/>
  <c r="Q1254" i="1"/>
  <c r="U1254" i="1"/>
  <c r="V1254" i="1"/>
  <c r="Q1255" i="1"/>
  <c r="U1255" i="1"/>
  <c r="V1255" i="1"/>
  <c r="Q1256" i="1"/>
  <c r="U1256" i="1"/>
  <c r="V1256" i="1"/>
  <c r="Q1257" i="1"/>
  <c r="U1257" i="1"/>
  <c r="V1257" i="1"/>
  <c r="Q1258" i="1"/>
  <c r="U1258" i="1"/>
  <c r="V1258" i="1"/>
  <c r="Q1259" i="1"/>
  <c r="U1259" i="1"/>
  <c r="V1259" i="1"/>
  <c r="Q1260" i="1"/>
  <c r="U1260" i="1"/>
  <c r="V1260" i="1"/>
  <c r="Q1261" i="1"/>
  <c r="S1261" i="1"/>
  <c r="Q1262" i="1"/>
  <c r="S1262" i="1"/>
  <c r="U1261" i="1"/>
  <c r="V1261" i="1"/>
  <c r="Q1263" i="1"/>
  <c r="R1263" i="1"/>
  <c r="U1262" i="1"/>
  <c r="V1262" i="1"/>
  <c r="S1263" i="1"/>
  <c r="U1263" i="1"/>
  <c r="V1263" i="1"/>
  <c r="Q1264" i="1"/>
  <c r="R1264" i="1"/>
  <c r="S1264" i="1"/>
  <c r="Q1265" i="1"/>
  <c r="R1265" i="1"/>
  <c r="U1264" i="1"/>
  <c r="V1264" i="1"/>
  <c r="S1265" i="1"/>
  <c r="U1265" i="1"/>
  <c r="V1265" i="1"/>
  <c r="Q1266" i="1"/>
  <c r="R1266" i="1"/>
  <c r="S1266" i="1"/>
  <c r="Q1267" i="1"/>
  <c r="R1267" i="1"/>
  <c r="U1266" i="1"/>
  <c r="V1266" i="1"/>
  <c r="Q1268" i="1"/>
  <c r="S1267" i="1"/>
  <c r="U1267" i="1"/>
  <c r="V1267" i="1"/>
  <c r="R1268" i="1"/>
  <c r="S1268" i="1"/>
  <c r="Q1269" i="1"/>
  <c r="R1269" i="1"/>
  <c r="U1268" i="1"/>
  <c r="V1268" i="1"/>
  <c r="Q1270" i="1"/>
  <c r="S1270" i="1"/>
  <c r="S1269" i="1"/>
  <c r="U1269" i="1"/>
  <c r="V1269" i="1"/>
  <c r="Q1271" i="1"/>
  <c r="S1271" i="1"/>
  <c r="U1270" i="1"/>
  <c r="V1270" i="1"/>
  <c r="Q1272" i="1"/>
  <c r="U1272" i="1"/>
  <c r="V1272" i="1"/>
  <c r="U1271" i="1"/>
  <c r="V1271" i="1"/>
  <c r="Q1273" i="1"/>
  <c r="U1273" i="1"/>
  <c r="V1273" i="1"/>
  <c r="Q1274" i="1"/>
  <c r="U1274" i="1"/>
  <c r="V1274" i="1"/>
  <c r="Q1275" i="1"/>
  <c r="U1275" i="1"/>
  <c r="V1275" i="1"/>
  <c r="Q1276" i="1"/>
  <c r="U1276" i="1"/>
  <c r="V1276" i="1"/>
  <c r="Q1277" i="1"/>
  <c r="U1277" i="1"/>
  <c r="V1277" i="1"/>
  <c r="Q1278" i="1"/>
  <c r="U1278" i="1"/>
  <c r="V1278" i="1"/>
  <c r="Q1279" i="1"/>
  <c r="U1279" i="1"/>
  <c r="V1279" i="1"/>
  <c r="Q1280" i="1"/>
  <c r="U1280" i="1"/>
  <c r="V1280" i="1"/>
  <c r="Q1281" i="1"/>
  <c r="U1281" i="1"/>
  <c r="V1281" i="1"/>
  <c r="Q1282" i="1"/>
  <c r="U1282" i="1"/>
  <c r="V1282" i="1"/>
  <c r="Q1283" i="1"/>
  <c r="U1283" i="1"/>
  <c r="V1283" i="1"/>
  <c r="Q1284" i="1"/>
  <c r="U1284" i="1"/>
  <c r="V1284" i="1"/>
  <c r="Q1285" i="1"/>
  <c r="S1285" i="1"/>
  <c r="Q1286" i="1"/>
  <c r="U1285" i="1"/>
  <c r="V1285" i="1"/>
  <c r="R1286" i="1"/>
  <c r="S1286" i="1"/>
  <c r="Q1287" i="1"/>
  <c r="R1287" i="1"/>
  <c r="U1286" i="1"/>
  <c r="V1286" i="1"/>
  <c r="S1287" i="1"/>
  <c r="U1287" i="1"/>
  <c r="V1287" i="1"/>
  <c r="Q1288" i="1"/>
  <c r="R1288" i="1"/>
  <c r="S1288" i="1"/>
  <c r="Q1289" i="1"/>
  <c r="R1289" i="1"/>
  <c r="U1288" i="1"/>
  <c r="V1288" i="1"/>
  <c r="Q1290" i="1"/>
  <c r="R1290" i="1"/>
  <c r="S1289" i="1"/>
  <c r="U1289" i="1"/>
  <c r="V1289" i="1"/>
  <c r="S1290" i="1"/>
  <c r="U1290" i="1"/>
  <c r="V1290" i="1"/>
  <c r="Q1291" i="1"/>
  <c r="R1291" i="1"/>
  <c r="S1291" i="1"/>
  <c r="U1291" i="1"/>
  <c r="V1291" i="1"/>
  <c r="Q1292" i="1"/>
  <c r="R1292" i="1"/>
  <c r="S1292" i="1"/>
  <c r="Q1293" i="1"/>
  <c r="R1293" i="1"/>
  <c r="U1292" i="1"/>
  <c r="V1292" i="1"/>
  <c r="S1293" i="1"/>
  <c r="U1293" i="1"/>
  <c r="V1293" i="1"/>
  <c r="Q1294" i="1"/>
  <c r="R1294" i="1"/>
  <c r="S1294" i="1"/>
  <c r="Q1295" i="1"/>
  <c r="S1295" i="1"/>
  <c r="Q1296" i="1"/>
  <c r="U1296" i="1"/>
  <c r="V1296" i="1"/>
  <c r="U1294" i="1"/>
  <c r="V1294" i="1"/>
  <c r="U1295" i="1"/>
  <c r="V1295" i="1"/>
  <c r="Q1297" i="1"/>
  <c r="U1297" i="1"/>
  <c r="V1297" i="1"/>
  <c r="Q1298" i="1"/>
  <c r="U1298" i="1"/>
  <c r="V1298" i="1"/>
  <c r="Q1299" i="1"/>
  <c r="U1299" i="1"/>
  <c r="V1299" i="1"/>
  <c r="Q1300" i="1"/>
  <c r="U1300" i="1"/>
  <c r="V1300" i="1"/>
  <c r="Q1301" i="1"/>
  <c r="U1301" i="1"/>
  <c r="V1301" i="1"/>
  <c r="Q1302" i="1"/>
  <c r="U1302" i="1"/>
  <c r="V1302" i="1"/>
  <c r="Q1303" i="1"/>
  <c r="U1303" i="1"/>
  <c r="V1303" i="1"/>
  <c r="Q1304" i="1"/>
  <c r="U1304" i="1"/>
  <c r="V1304" i="1"/>
  <c r="Q1305" i="1"/>
  <c r="U1305" i="1"/>
  <c r="V1305" i="1"/>
  <c r="Q1306" i="1"/>
  <c r="U1306" i="1"/>
  <c r="V1306" i="1"/>
  <c r="Q1307" i="1"/>
  <c r="U1307" i="1"/>
  <c r="V1307" i="1"/>
  <c r="Q1308" i="1"/>
  <c r="U1308" i="1"/>
  <c r="V1308" i="1"/>
  <c r="Q1309" i="1"/>
  <c r="S1309" i="1"/>
  <c r="Q1310" i="1"/>
  <c r="S1310" i="1"/>
  <c r="U1309" i="1"/>
  <c r="V1309" i="1"/>
  <c r="Q1311" i="1"/>
  <c r="S1311" i="1"/>
  <c r="U1310" i="1"/>
  <c r="V1310" i="1"/>
  <c r="Q1312" i="1"/>
  <c r="S1312" i="1"/>
  <c r="U1311" i="1"/>
  <c r="V1311" i="1"/>
  <c r="Q1313" i="1"/>
  <c r="S1313" i="1"/>
  <c r="U1312" i="1"/>
  <c r="V1312" i="1"/>
  <c r="Q1314" i="1"/>
  <c r="U1313" i="1"/>
  <c r="V1313" i="1"/>
  <c r="R1314" i="1"/>
  <c r="S1314" i="1"/>
  <c r="Q1315" i="1"/>
  <c r="R1315" i="1"/>
  <c r="U1314" i="1"/>
  <c r="V1314" i="1"/>
  <c r="Q1316" i="1"/>
  <c r="S1315" i="1"/>
  <c r="U1315" i="1"/>
  <c r="V1315" i="1"/>
  <c r="R1316" i="1"/>
  <c r="S1316" i="1"/>
  <c r="Q1317" i="1"/>
  <c r="R1317" i="1"/>
  <c r="U1316" i="1"/>
  <c r="V1316" i="1"/>
  <c r="S1317" i="1"/>
  <c r="U1317" i="1"/>
  <c r="V1317" i="1"/>
  <c r="Q1318" i="1"/>
  <c r="R1318" i="1"/>
  <c r="S1318" i="1"/>
  <c r="U1318" i="1"/>
  <c r="V1318" i="1"/>
  <c r="Q1319" i="1"/>
  <c r="S1319" i="1"/>
  <c r="Q1320" i="1"/>
  <c r="U1320" i="1"/>
  <c r="V1320" i="1"/>
  <c r="U1319" i="1"/>
  <c r="V1319" i="1"/>
  <c r="Q1321" i="1"/>
  <c r="U1321" i="1"/>
  <c r="V1321" i="1"/>
  <c r="Q1322" i="1"/>
  <c r="U1322" i="1"/>
  <c r="V1322" i="1"/>
  <c r="Q1323" i="1"/>
  <c r="U1323" i="1"/>
  <c r="V1323" i="1"/>
  <c r="Q1324" i="1"/>
  <c r="U1324" i="1"/>
  <c r="V1324" i="1"/>
  <c r="Q1325" i="1"/>
  <c r="U1325" i="1"/>
  <c r="V1325" i="1"/>
  <c r="Q1326" i="1"/>
  <c r="U1326" i="1"/>
  <c r="V1326" i="1"/>
  <c r="Q1327" i="1"/>
  <c r="U1327" i="1"/>
  <c r="V1327" i="1"/>
  <c r="Q1328" i="1"/>
  <c r="U1328" i="1"/>
  <c r="V1328" i="1"/>
  <c r="Q1329" i="1"/>
  <c r="U1329" i="1"/>
  <c r="V1329" i="1"/>
  <c r="Q1330" i="1"/>
  <c r="U1330" i="1"/>
  <c r="V1330" i="1"/>
  <c r="Q1331" i="1"/>
  <c r="U1331" i="1"/>
  <c r="V1331" i="1"/>
  <c r="Q1332" i="1"/>
  <c r="U1332" i="1"/>
  <c r="V1332" i="1"/>
  <c r="Q1333" i="1"/>
  <c r="S1333" i="1"/>
  <c r="Q1334" i="1"/>
  <c r="U1333" i="1"/>
  <c r="V1333" i="1"/>
  <c r="R1334" i="1"/>
  <c r="S1334" i="1"/>
  <c r="Q1335" i="1"/>
  <c r="R1335" i="1"/>
  <c r="U1334" i="1"/>
  <c r="V1334" i="1"/>
  <c r="Q1336" i="1"/>
  <c r="R1336" i="1"/>
  <c r="S1335" i="1"/>
  <c r="U1335" i="1"/>
  <c r="V1335" i="1"/>
  <c r="S1336" i="1"/>
  <c r="U1336" i="1"/>
  <c r="V1336" i="1"/>
  <c r="Q1337" i="1"/>
  <c r="S1337" i="1"/>
  <c r="Q1338" i="1"/>
  <c r="U1337" i="1"/>
  <c r="V1337" i="1"/>
  <c r="R1338" i="1"/>
  <c r="S1338" i="1"/>
  <c r="Q1339" i="1"/>
  <c r="R1339" i="1"/>
  <c r="U1338" i="1"/>
  <c r="V1338" i="1"/>
  <c r="S1339" i="1"/>
  <c r="U1339" i="1"/>
  <c r="V1339" i="1"/>
  <c r="Q1340" i="1"/>
  <c r="R1340" i="1"/>
  <c r="S1340" i="1"/>
  <c r="Q1341" i="1"/>
  <c r="R1341" i="1"/>
  <c r="S1341" i="1"/>
  <c r="U1341" i="1"/>
  <c r="V1341" i="1"/>
  <c r="U1340" i="1"/>
  <c r="V1340" i="1"/>
  <c r="Q1342" i="1"/>
  <c r="R1342" i="1"/>
  <c r="S1342" i="1"/>
  <c r="Q1343" i="1"/>
  <c r="S1343" i="1"/>
  <c r="Q1344" i="1"/>
  <c r="U1344" i="1"/>
  <c r="V1344" i="1"/>
  <c r="U1342" i="1"/>
  <c r="V1342" i="1"/>
  <c r="U1343" i="1"/>
  <c r="V1343" i="1"/>
  <c r="Q1345" i="1"/>
  <c r="U1345" i="1"/>
  <c r="V1345" i="1"/>
  <c r="Q1346" i="1"/>
  <c r="U1346" i="1"/>
  <c r="V1346" i="1"/>
  <c r="Q1347" i="1"/>
  <c r="U1347" i="1"/>
  <c r="V1347" i="1"/>
  <c r="Q1348" i="1"/>
  <c r="U1348" i="1"/>
  <c r="V1348" i="1"/>
  <c r="Q1349" i="1"/>
  <c r="U1349" i="1"/>
  <c r="V1349" i="1"/>
  <c r="Q1350" i="1"/>
  <c r="U1350" i="1"/>
  <c r="V1350" i="1"/>
  <c r="Q1351" i="1"/>
  <c r="U1351" i="1"/>
  <c r="V1351" i="1"/>
  <c r="Q1352" i="1"/>
  <c r="U1352" i="1"/>
  <c r="V1352" i="1"/>
  <c r="Q1353" i="1"/>
  <c r="U1353" i="1"/>
  <c r="V1353" i="1"/>
  <c r="Q1354" i="1"/>
  <c r="U1354" i="1"/>
  <c r="V1354" i="1"/>
  <c r="Q1355" i="1"/>
  <c r="U1355" i="1"/>
  <c r="V1355" i="1"/>
  <c r="Q1356" i="1"/>
  <c r="U1356" i="1"/>
  <c r="V1356" i="1"/>
  <c r="Q1357" i="1"/>
  <c r="S1357" i="1"/>
  <c r="Q1358" i="1"/>
  <c r="S1358" i="1"/>
  <c r="U1357" i="1"/>
  <c r="V1357" i="1"/>
  <c r="Q1359" i="1"/>
  <c r="R1359" i="1"/>
  <c r="U1358" i="1"/>
  <c r="V1358" i="1"/>
  <c r="Q1360" i="1"/>
  <c r="R1360" i="1"/>
  <c r="S1359" i="1"/>
  <c r="U1359" i="1"/>
  <c r="V1359" i="1"/>
  <c r="S1360" i="1"/>
  <c r="U1360" i="1"/>
  <c r="V1360" i="1"/>
  <c r="Q1361" i="1"/>
  <c r="R1361" i="1"/>
  <c r="S1361" i="1"/>
  <c r="U1361" i="1"/>
  <c r="V1361" i="1"/>
  <c r="Q1362" i="1"/>
  <c r="R1362" i="1"/>
  <c r="S1362" i="1"/>
  <c r="Q1363" i="1"/>
  <c r="R1363" i="1"/>
  <c r="U1362" i="1"/>
  <c r="V1362" i="1"/>
  <c r="S1363" i="1"/>
  <c r="U1363" i="1"/>
  <c r="V1363" i="1"/>
  <c r="Q1364" i="1"/>
  <c r="R1364" i="1"/>
  <c r="S1364" i="1"/>
  <c r="Q1365" i="1"/>
  <c r="R1365" i="1"/>
  <c r="U1364" i="1"/>
  <c r="V1364" i="1"/>
  <c r="Q1366" i="1"/>
  <c r="R1366" i="1"/>
  <c r="S1365" i="1"/>
  <c r="U1365" i="1"/>
  <c r="V1365" i="1"/>
  <c r="S1366" i="1"/>
  <c r="U1366" i="1"/>
  <c r="V1366" i="1"/>
  <c r="Q1367" i="1"/>
  <c r="S1367" i="1"/>
  <c r="Q1368" i="1"/>
  <c r="U1368" i="1"/>
  <c r="V1368" i="1"/>
  <c r="U1367" i="1"/>
  <c r="V1367" i="1"/>
  <c r="Q1369" i="1"/>
  <c r="U1369" i="1"/>
  <c r="V1369" i="1"/>
  <c r="Q1370" i="1"/>
  <c r="U1370" i="1"/>
  <c r="V1370" i="1"/>
  <c r="Q1371" i="1"/>
  <c r="U1371" i="1"/>
  <c r="V1371" i="1"/>
  <c r="Q1372" i="1"/>
  <c r="U1372" i="1"/>
  <c r="V1372" i="1"/>
  <c r="Q1373" i="1"/>
  <c r="U1373" i="1"/>
  <c r="V1373" i="1"/>
  <c r="Q1374" i="1"/>
  <c r="U1374" i="1"/>
  <c r="V1374" i="1"/>
  <c r="Q1375" i="1"/>
  <c r="U1375" i="1"/>
  <c r="V1375" i="1"/>
  <c r="Q1376" i="1"/>
  <c r="U1376" i="1"/>
  <c r="V1376" i="1"/>
  <c r="Q1377" i="1"/>
  <c r="U1377" i="1"/>
  <c r="V1377" i="1"/>
  <c r="Q1378" i="1"/>
  <c r="U1378" i="1"/>
  <c r="V1378" i="1"/>
  <c r="Q1379" i="1"/>
  <c r="U1379" i="1"/>
  <c r="V1379" i="1"/>
  <c r="Q1380" i="1"/>
  <c r="U1380" i="1"/>
  <c r="V1380" i="1"/>
  <c r="Q1381" i="1"/>
  <c r="S1381" i="1"/>
  <c r="Q1382" i="1"/>
  <c r="S1382" i="1"/>
  <c r="U1381" i="1"/>
  <c r="V1381" i="1"/>
  <c r="Q1383" i="1"/>
  <c r="S1383" i="1"/>
  <c r="U1382" i="1"/>
  <c r="V1382" i="1"/>
  <c r="Q1384" i="1"/>
  <c r="S1384" i="1"/>
  <c r="U1383" i="1"/>
  <c r="V1383" i="1"/>
  <c r="Q1385" i="1"/>
  <c r="S1385" i="1"/>
  <c r="U1384" i="1"/>
  <c r="V1384" i="1"/>
  <c r="Q1386" i="1"/>
  <c r="S1386" i="1"/>
  <c r="U1385" i="1"/>
  <c r="V1385" i="1"/>
  <c r="Q1387" i="1"/>
  <c r="S1387" i="1"/>
  <c r="U1386" i="1"/>
  <c r="V1386" i="1"/>
  <c r="Q1388" i="1"/>
  <c r="S1388" i="1"/>
  <c r="U1387" i="1"/>
  <c r="V1387" i="1"/>
  <c r="Q1389" i="1"/>
  <c r="S1389" i="1"/>
  <c r="U1388" i="1"/>
  <c r="V1388" i="1"/>
  <c r="Q1390" i="1"/>
  <c r="S1390" i="1"/>
  <c r="U1389" i="1"/>
  <c r="V1389" i="1"/>
  <c r="Q1391" i="1"/>
  <c r="S1391" i="1"/>
  <c r="U1391" i="1"/>
  <c r="V1391" i="1"/>
  <c r="U1390" i="1"/>
  <c r="V1390" i="1"/>
  <c r="Q1392" i="1"/>
  <c r="U1392" i="1"/>
  <c r="V1392" i="1"/>
  <c r="Q1393" i="1"/>
  <c r="U1393" i="1"/>
  <c r="V1393" i="1"/>
  <c r="Q1394" i="1"/>
  <c r="U1394" i="1"/>
  <c r="V1394" i="1"/>
  <c r="Q1395" i="1"/>
  <c r="U1395" i="1"/>
  <c r="V1395" i="1"/>
  <c r="Q1396" i="1"/>
  <c r="U1396" i="1"/>
  <c r="V1396" i="1"/>
  <c r="Q1397" i="1"/>
  <c r="U1397" i="1"/>
  <c r="V1397" i="1"/>
  <c r="Q1398" i="1"/>
  <c r="U1398" i="1"/>
  <c r="V1398" i="1"/>
  <c r="Q1399" i="1"/>
  <c r="U1399" i="1"/>
  <c r="V1399" i="1"/>
  <c r="Q1400" i="1"/>
  <c r="U1400" i="1"/>
  <c r="V1400" i="1"/>
  <c r="Q1401" i="1"/>
  <c r="U1401" i="1"/>
  <c r="V1401" i="1"/>
  <c r="Q1402" i="1"/>
  <c r="U1402" i="1"/>
  <c r="V1402" i="1"/>
  <c r="Q1403" i="1"/>
  <c r="U1403" i="1"/>
  <c r="V1403" i="1"/>
  <c r="Q1404" i="1"/>
  <c r="U1404" i="1"/>
  <c r="V1404" i="1"/>
  <c r="Q1405" i="1"/>
  <c r="S1405" i="1"/>
  <c r="Q1406" i="1"/>
  <c r="S1406" i="1"/>
  <c r="U1405" i="1"/>
  <c r="V1405" i="1"/>
  <c r="Q1407" i="1"/>
  <c r="S1407" i="1"/>
  <c r="U1406" i="1"/>
  <c r="V1406" i="1"/>
  <c r="Q1408" i="1"/>
  <c r="S1408" i="1"/>
  <c r="U1407" i="1"/>
  <c r="V1407" i="1"/>
  <c r="Q1409" i="1"/>
  <c r="S1409" i="1"/>
  <c r="U1408" i="1"/>
  <c r="V1408" i="1"/>
  <c r="Q1410" i="1"/>
  <c r="S1410" i="1"/>
  <c r="U1409" i="1"/>
  <c r="V1409" i="1"/>
  <c r="Q1411" i="1"/>
  <c r="S1411" i="1"/>
  <c r="U1410" i="1"/>
  <c r="V1410" i="1"/>
  <c r="Q1412" i="1"/>
  <c r="S1412" i="1"/>
  <c r="U1411" i="1"/>
  <c r="V1411" i="1"/>
  <c r="Q1413" i="1"/>
  <c r="S1413" i="1"/>
  <c r="U1412" i="1"/>
  <c r="V1412" i="1"/>
  <c r="Q1414" i="1"/>
  <c r="S1414" i="1"/>
  <c r="U1413" i="1"/>
  <c r="V1413" i="1"/>
  <c r="Q1415" i="1"/>
  <c r="S1415" i="1"/>
  <c r="U1414" i="1"/>
  <c r="V1414" i="1"/>
  <c r="Q1416" i="1"/>
  <c r="U1416" i="1"/>
  <c r="V1416" i="1"/>
  <c r="U1415" i="1"/>
  <c r="V1415" i="1"/>
  <c r="Q1417" i="1"/>
  <c r="U1417" i="1"/>
  <c r="V1417" i="1"/>
  <c r="Q1418" i="1"/>
  <c r="U1418" i="1"/>
  <c r="V1418" i="1"/>
  <c r="Q1419" i="1"/>
  <c r="U1419" i="1"/>
  <c r="V1419" i="1"/>
  <c r="Q1420" i="1"/>
  <c r="U1420" i="1"/>
  <c r="V1420" i="1"/>
  <c r="Q1421" i="1"/>
  <c r="U1421" i="1"/>
  <c r="V1421" i="1"/>
  <c r="Q1422" i="1"/>
  <c r="U1422" i="1"/>
  <c r="V1422" i="1"/>
  <c r="Q1423" i="1"/>
  <c r="U1423" i="1"/>
  <c r="V1423" i="1"/>
  <c r="Q1424" i="1"/>
  <c r="U1424" i="1"/>
  <c r="V1424" i="1"/>
  <c r="Q1425" i="1"/>
  <c r="U1425" i="1"/>
  <c r="V1425" i="1"/>
  <c r="Q1426" i="1"/>
  <c r="U1426" i="1"/>
  <c r="V1426" i="1"/>
  <c r="Q1427" i="1"/>
  <c r="U1427" i="1"/>
  <c r="V1427" i="1"/>
  <c r="Q1428" i="1"/>
  <c r="U1428" i="1"/>
  <c r="V1428" i="1"/>
  <c r="Q1429" i="1"/>
  <c r="S1429" i="1"/>
  <c r="Q1430" i="1"/>
  <c r="U1429" i="1"/>
  <c r="V1429" i="1"/>
  <c r="R1430" i="1"/>
  <c r="S1430" i="1"/>
  <c r="Q1431" i="1"/>
  <c r="R1431" i="1"/>
  <c r="U1430" i="1"/>
  <c r="V1430" i="1"/>
  <c r="S1431" i="1"/>
  <c r="U1431" i="1"/>
  <c r="V1431" i="1"/>
  <c r="Q1432" i="1"/>
  <c r="R1432" i="1"/>
  <c r="S1432" i="1"/>
  <c r="U1432" i="1"/>
  <c r="V1432" i="1"/>
  <c r="Q1433" i="1"/>
  <c r="R1433" i="1"/>
  <c r="S1433" i="1"/>
  <c r="Q1434" i="1"/>
  <c r="R1434" i="1"/>
  <c r="U1433" i="1"/>
  <c r="V1433" i="1"/>
  <c r="S1434" i="1"/>
  <c r="U1434" i="1"/>
  <c r="V1434" i="1"/>
  <c r="Q1435" i="1"/>
  <c r="R1435" i="1"/>
  <c r="S1435" i="1"/>
  <c r="Q1436" i="1"/>
  <c r="R1436" i="1"/>
  <c r="U1435" i="1"/>
  <c r="V1435" i="1"/>
  <c r="S1436" i="1"/>
  <c r="U1436" i="1"/>
  <c r="V1436" i="1"/>
  <c r="Q1437" i="1"/>
  <c r="R1437" i="1"/>
  <c r="S1437" i="1"/>
  <c r="U1437" i="1"/>
  <c r="V1437" i="1"/>
  <c r="Q1438" i="1"/>
  <c r="R1438" i="1"/>
  <c r="S1438" i="1"/>
  <c r="Q1439" i="1"/>
  <c r="S1439" i="1"/>
  <c r="Q1440" i="1"/>
  <c r="U1440" i="1"/>
  <c r="V1440" i="1"/>
  <c r="U1438" i="1"/>
  <c r="V1438" i="1"/>
  <c r="U1439" i="1"/>
  <c r="V1439" i="1"/>
  <c r="Q1441" i="1"/>
  <c r="U1441" i="1"/>
  <c r="V1441" i="1"/>
  <c r="Q1442" i="1"/>
  <c r="U1442" i="1"/>
  <c r="V1442" i="1"/>
  <c r="Q1443" i="1"/>
  <c r="U1443" i="1"/>
  <c r="V1443" i="1"/>
  <c r="Q1444" i="1"/>
  <c r="U1444" i="1"/>
  <c r="V1444" i="1"/>
  <c r="Q1445" i="1"/>
  <c r="U1445" i="1"/>
  <c r="V1445" i="1"/>
  <c r="Q1446" i="1"/>
  <c r="U1446" i="1"/>
  <c r="V1446" i="1"/>
  <c r="Q1447" i="1"/>
  <c r="U1447" i="1"/>
  <c r="V1447" i="1"/>
  <c r="Q1448" i="1"/>
  <c r="U1448" i="1"/>
  <c r="V1448" i="1"/>
  <c r="Q1449" i="1"/>
  <c r="U1449" i="1"/>
  <c r="V1449" i="1"/>
  <c r="Q1450" i="1"/>
  <c r="U1450" i="1"/>
  <c r="V1450" i="1"/>
  <c r="Q1451" i="1"/>
  <c r="U1451" i="1"/>
  <c r="V1451" i="1"/>
  <c r="Q1452" i="1"/>
  <c r="U1452" i="1"/>
  <c r="V1452" i="1"/>
  <c r="Q1453" i="1"/>
  <c r="S1453" i="1"/>
  <c r="Q1454" i="1"/>
  <c r="S1454" i="1"/>
  <c r="U1453" i="1"/>
  <c r="V1453" i="1"/>
  <c r="Q1455" i="1"/>
  <c r="S1455" i="1"/>
  <c r="U1454" i="1"/>
  <c r="V1454" i="1"/>
  <c r="Q1456" i="1"/>
  <c r="S1456" i="1"/>
  <c r="U1455" i="1"/>
  <c r="V1455" i="1"/>
  <c r="Q1457" i="1"/>
  <c r="S1457" i="1"/>
  <c r="U1456" i="1"/>
  <c r="V1456" i="1"/>
  <c r="Q1458" i="1"/>
  <c r="S1458" i="1"/>
  <c r="U1457" i="1"/>
  <c r="V1457" i="1"/>
  <c r="Q1459" i="1"/>
  <c r="S1459" i="1"/>
  <c r="U1458" i="1"/>
  <c r="V1458" i="1"/>
  <c r="Q1460" i="1"/>
  <c r="S1460" i="1"/>
  <c r="U1459" i="1"/>
  <c r="V1459" i="1"/>
  <c r="Q1461" i="1"/>
  <c r="S1461" i="1"/>
  <c r="U1460" i="1"/>
  <c r="V1460" i="1"/>
  <c r="Q1462" i="1"/>
  <c r="S1462" i="1"/>
  <c r="U1461" i="1"/>
  <c r="V1461" i="1"/>
  <c r="Q1463" i="1"/>
  <c r="S1463" i="1"/>
  <c r="U1462" i="1"/>
  <c r="V1462" i="1"/>
  <c r="Q1464" i="1"/>
  <c r="U1464" i="1"/>
  <c r="V1464" i="1"/>
  <c r="U1463" i="1"/>
  <c r="V1463" i="1"/>
  <c r="Q1465" i="1"/>
  <c r="U1465" i="1"/>
  <c r="V1465" i="1"/>
  <c r="Q1466" i="1"/>
  <c r="U1466" i="1"/>
  <c r="V1466" i="1"/>
  <c r="Q1467" i="1"/>
  <c r="U1467" i="1"/>
  <c r="V1467" i="1"/>
  <c r="Q1468" i="1"/>
  <c r="U1468" i="1"/>
  <c r="V1468" i="1"/>
  <c r="Q1469" i="1"/>
  <c r="U1469" i="1"/>
  <c r="V1469" i="1"/>
  <c r="Q1470" i="1"/>
  <c r="U1470" i="1"/>
  <c r="V1470" i="1"/>
  <c r="Q1471" i="1"/>
  <c r="U1471" i="1"/>
  <c r="V1471" i="1"/>
  <c r="Q1472" i="1"/>
  <c r="U1472" i="1"/>
  <c r="V1472" i="1"/>
  <c r="Q1473" i="1"/>
  <c r="U1473" i="1"/>
  <c r="V1473" i="1"/>
  <c r="Q1474" i="1"/>
  <c r="U1474" i="1"/>
  <c r="V1474" i="1"/>
  <c r="Q1475" i="1"/>
  <c r="U1475" i="1"/>
  <c r="V1475" i="1"/>
  <c r="Q1476" i="1"/>
  <c r="U1476" i="1"/>
  <c r="V1476" i="1"/>
  <c r="Q1477" i="1"/>
  <c r="S1477" i="1"/>
  <c r="Q1478" i="1"/>
  <c r="U1477" i="1"/>
  <c r="V1477" i="1"/>
  <c r="R1478" i="1"/>
  <c r="S1478" i="1"/>
  <c r="Q1479" i="1"/>
  <c r="U1478" i="1"/>
  <c r="V1478" i="1"/>
  <c r="R1479" i="1"/>
  <c r="S1479" i="1"/>
  <c r="Q1480" i="1"/>
  <c r="U1479" i="1"/>
  <c r="V1479" i="1"/>
  <c r="R1480" i="1"/>
  <c r="S1480" i="1"/>
  <c r="Q1481" i="1"/>
  <c r="U1480" i="1"/>
  <c r="V1480" i="1"/>
  <c r="R1481" i="1"/>
  <c r="S1481" i="1"/>
  <c r="Q1482" i="1"/>
  <c r="U1481" i="1"/>
  <c r="V1481" i="1"/>
  <c r="R1482" i="1"/>
  <c r="S1482" i="1"/>
  <c r="Q1483" i="1"/>
  <c r="U1482" i="1"/>
  <c r="V1482" i="1"/>
  <c r="R1483" i="1"/>
  <c r="S1483" i="1"/>
  <c r="Q1484" i="1"/>
  <c r="U1483" i="1"/>
  <c r="V1483" i="1"/>
  <c r="R1484" i="1"/>
  <c r="S1484" i="1"/>
  <c r="Q1485" i="1"/>
  <c r="U1484" i="1"/>
  <c r="V1484" i="1"/>
  <c r="R1485" i="1"/>
  <c r="S1485" i="1"/>
  <c r="Q1486" i="1"/>
  <c r="U1485" i="1"/>
  <c r="V1485" i="1"/>
  <c r="R1486" i="1"/>
  <c r="S1486" i="1"/>
  <c r="Q1487" i="1"/>
  <c r="Q1488" i="1"/>
  <c r="U1488" i="1"/>
  <c r="V1488" i="1"/>
  <c r="U1486" i="1"/>
  <c r="V1486" i="1"/>
  <c r="R1487" i="1"/>
  <c r="S1487" i="1"/>
  <c r="U1487" i="1"/>
  <c r="V1487" i="1"/>
  <c r="Q1489" i="1"/>
  <c r="U1489" i="1"/>
  <c r="V1489" i="1"/>
  <c r="Q1490" i="1"/>
  <c r="U1490" i="1"/>
  <c r="V1490" i="1"/>
  <c r="Q1491" i="1"/>
  <c r="U1491" i="1"/>
  <c r="V1491" i="1"/>
  <c r="Q1492" i="1"/>
  <c r="U1492" i="1"/>
  <c r="V1492" i="1"/>
  <c r="Q1493" i="1"/>
  <c r="U1493" i="1"/>
  <c r="V1493" i="1"/>
  <c r="Q1494" i="1"/>
  <c r="U1494" i="1"/>
  <c r="V1494" i="1"/>
  <c r="Q1495" i="1"/>
  <c r="U1495" i="1"/>
  <c r="V1495" i="1"/>
  <c r="Q1496" i="1"/>
  <c r="U1496" i="1"/>
  <c r="V1496" i="1"/>
  <c r="Q1497" i="1"/>
  <c r="U1497" i="1"/>
  <c r="V1497" i="1"/>
  <c r="Q1498" i="1"/>
  <c r="U1498" i="1"/>
  <c r="V1498" i="1"/>
  <c r="Q1499" i="1"/>
  <c r="U1499" i="1"/>
  <c r="V1499" i="1"/>
  <c r="Q1500" i="1"/>
  <c r="U1500" i="1"/>
  <c r="V1500" i="1"/>
  <c r="Q1501" i="1"/>
  <c r="S1501" i="1"/>
  <c r="Q1502" i="1"/>
  <c r="U1501" i="1"/>
  <c r="V1501" i="1"/>
  <c r="R1502" i="1"/>
  <c r="S1502" i="1"/>
  <c r="Q1503" i="1"/>
  <c r="U1502" i="1"/>
  <c r="V1502" i="1"/>
  <c r="R1503" i="1"/>
  <c r="S1503" i="1"/>
  <c r="Q1504" i="1"/>
  <c r="U1503" i="1"/>
  <c r="V1503" i="1"/>
  <c r="R1504" i="1"/>
  <c r="S1504" i="1"/>
  <c r="Q1505" i="1"/>
  <c r="U1504" i="1"/>
  <c r="V1504" i="1"/>
  <c r="R1505" i="1"/>
  <c r="S1505" i="1"/>
  <c r="Q1506" i="1"/>
  <c r="R1506" i="1"/>
  <c r="U1505" i="1"/>
  <c r="V1505" i="1"/>
  <c r="Q1507" i="1"/>
  <c r="S1506" i="1"/>
  <c r="U1506" i="1"/>
  <c r="V1506" i="1"/>
  <c r="R1507" i="1"/>
  <c r="S1507" i="1"/>
  <c r="Q1508" i="1"/>
  <c r="R1508" i="1"/>
  <c r="U1507" i="1"/>
  <c r="V1507" i="1"/>
  <c r="Q1509" i="1"/>
  <c r="S1508" i="1"/>
  <c r="U1508" i="1"/>
  <c r="V1508" i="1"/>
  <c r="R1509" i="1"/>
  <c r="S1509" i="1"/>
  <c r="Q1510" i="1"/>
  <c r="R1510" i="1"/>
  <c r="U1509" i="1"/>
  <c r="V1509" i="1"/>
  <c r="S1510" i="1"/>
  <c r="U1510" i="1"/>
  <c r="V1510" i="1"/>
  <c r="Q1511" i="1"/>
  <c r="S1511" i="1"/>
  <c r="Q1512" i="1"/>
  <c r="U1512" i="1"/>
  <c r="V1512" i="1"/>
  <c r="U1511" i="1"/>
  <c r="V1511" i="1"/>
  <c r="Q1513" i="1"/>
  <c r="U1513" i="1"/>
  <c r="V1513" i="1"/>
  <c r="Q1514" i="1"/>
  <c r="U1514" i="1"/>
  <c r="V1514" i="1"/>
  <c r="Q1515" i="1"/>
  <c r="U1515" i="1"/>
  <c r="V1515" i="1"/>
  <c r="Q1516" i="1"/>
  <c r="U1516" i="1"/>
  <c r="V1516" i="1"/>
  <c r="Q1517" i="1"/>
  <c r="U1517" i="1"/>
  <c r="V1517" i="1"/>
  <c r="Q1518" i="1"/>
  <c r="U1518" i="1"/>
  <c r="V1518" i="1"/>
  <c r="Q1519" i="1"/>
  <c r="U1519" i="1"/>
  <c r="V1519" i="1"/>
  <c r="Q1520" i="1"/>
  <c r="U1520" i="1"/>
  <c r="V1520" i="1"/>
  <c r="Q1521" i="1"/>
  <c r="U1521" i="1"/>
  <c r="V1521" i="1"/>
  <c r="Q1522" i="1"/>
  <c r="U1522" i="1"/>
  <c r="V1522" i="1"/>
  <c r="Q1523" i="1"/>
  <c r="U1523" i="1"/>
  <c r="V1523" i="1"/>
  <c r="Q1524" i="1"/>
  <c r="U1524" i="1"/>
  <c r="V1524" i="1"/>
  <c r="Q1525" i="1"/>
  <c r="S1525" i="1"/>
  <c r="U1525" i="1"/>
  <c r="V1525" i="1"/>
  <c r="Q1526" i="1"/>
  <c r="S1526" i="1"/>
  <c r="Q1527" i="1"/>
  <c r="S1527" i="1"/>
  <c r="U1526" i="1"/>
  <c r="V1526" i="1"/>
  <c r="Q1528" i="1"/>
  <c r="S1528" i="1"/>
  <c r="U1527" i="1"/>
  <c r="V1527" i="1"/>
  <c r="Q1529" i="1"/>
  <c r="S1529" i="1"/>
  <c r="U1528" i="1"/>
  <c r="V1528" i="1"/>
  <c r="Q1530" i="1"/>
  <c r="R1530" i="1"/>
  <c r="U1529" i="1"/>
  <c r="V1529" i="1"/>
  <c r="Q1531" i="1"/>
  <c r="R1531" i="1"/>
  <c r="S1530" i="1"/>
  <c r="U1530" i="1"/>
  <c r="V1530" i="1"/>
  <c r="S1531" i="1"/>
  <c r="U1531" i="1"/>
  <c r="V1531" i="1"/>
  <c r="Q1532" i="1"/>
  <c r="R1532" i="1"/>
  <c r="S1532" i="1"/>
  <c r="U1532" i="1"/>
  <c r="V1532" i="1"/>
  <c r="Q1533" i="1"/>
  <c r="R1533" i="1"/>
  <c r="S1533" i="1"/>
  <c r="Q1534" i="1"/>
  <c r="R1534" i="1"/>
  <c r="U1533" i="1"/>
  <c r="V1533" i="1"/>
  <c r="Q1535" i="1"/>
  <c r="S1534" i="1"/>
  <c r="U1534" i="1"/>
  <c r="V1534" i="1"/>
  <c r="Q1536" i="1"/>
  <c r="U1536" i="1"/>
  <c r="V1536" i="1"/>
  <c r="R1535" i="1"/>
  <c r="S1535" i="1"/>
  <c r="Q1537" i="1"/>
  <c r="U1537" i="1"/>
  <c r="V1537" i="1"/>
  <c r="U1535" i="1"/>
  <c r="V1535" i="1"/>
  <c r="Q1538" i="1"/>
  <c r="U1538" i="1"/>
  <c r="V1538" i="1"/>
  <c r="Q1539" i="1"/>
  <c r="U1539" i="1"/>
  <c r="V1539" i="1"/>
  <c r="Q1540" i="1"/>
  <c r="U1540" i="1"/>
  <c r="V1540" i="1"/>
  <c r="Q1541" i="1"/>
  <c r="U1541" i="1"/>
  <c r="V1541" i="1"/>
  <c r="Q1542" i="1"/>
  <c r="U1542" i="1"/>
  <c r="V1542" i="1"/>
  <c r="Q1543" i="1"/>
  <c r="U1543" i="1"/>
  <c r="V1543" i="1"/>
  <c r="Q1544" i="1"/>
  <c r="U1544" i="1"/>
  <c r="V1544" i="1"/>
  <c r="Q1545" i="1"/>
  <c r="U1545" i="1"/>
  <c r="V1545" i="1"/>
  <c r="Q1546" i="1"/>
  <c r="U1546" i="1"/>
  <c r="V1546" i="1"/>
  <c r="Q1547" i="1"/>
  <c r="U1547" i="1"/>
  <c r="V1547" i="1"/>
  <c r="Q1548" i="1"/>
  <c r="U1548" i="1"/>
  <c r="V1548" i="1"/>
  <c r="Q1549" i="1"/>
  <c r="S1549" i="1"/>
  <c r="U1549" i="1"/>
  <c r="V1549" i="1"/>
  <c r="Q1550" i="1"/>
  <c r="S1550" i="1"/>
  <c r="U1550" i="1"/>
  <c r="V1550" i="1"/>
  <c r="Q1551" i="1"/>
  <c r="S1551" i="1"/>
  <c r="U1551" i="1"/>
  <c r="V1551" i="1"/>
  <c r="Q1552" i="1"/>
  <c r="S1552" i="1"/>
  <c r="Q1553" i="1"/>
  <c r="S1553" i="1"/>
  <c r="U1552" i="1"/>
  <c r="V1552" i="1"/>
  <c r="Q1554" i="1"/>
  <c r="S1554" i="1"/>
  <c r="U1553" i="1"/>
  <c r="V1553" i="1"/>
  <c r="Q1555" i="1"/>
  <c r="S1555" i="1"/>
  <c r="U1554" i="1"/>
  <c r="V1554" i="1"/>
  <c r="Q1556" i="1"/>
  <c r="S1556" i="1"/>
  <c r="U1555" i="1"/>
  <c r="V1555" i="1"/>
  <c r="Q1557" i="1"/>
  <c r="R1557" i="1"/>
  <c r="U1556" i="1"/>
  <c r="V1556" i="1"/>
  <c r="Q1558" i="1"/>
  <c r="S1558" i="1"/>
  <c r="S1557" i="1"/>
  <c r="U1557" i="1"/>
  <c r="V1557" i="1"/>
  <c r="Q1559" i="1"/>
  <c r="U1558" i="1"/>
  <c r="V1558" i="1"/>
  <c r="R1559" i="1"/>
  <c r="S1559" i="1"/>
  <c r="Q1560" i="1"/>
  <c r="U1560" i="1"/>
  <c r="V1560" i="1"/>
  <c r="Q1561" i="1"/>
  <c r="U1561" i="1"/>
  <c r="V1561" i="1"/>
  <c r="U1559" i="1"/>
  <c r="V1559" i="1"/>
  <c r="Q1562" i="1"/>
  <c r="U1562" i="1"/>
  <c r="V1562" i="1"/>
  <c r="Q1563" i="1"/>
  <c r="U1563" i="1"/>
  <c r="V1563" i="1"/>
  <c r="Q1564" i="1"/>
  <c r="U1564" i="1"/>
  <c r="V1564" i="1"/>
  <c r="Q1565" i="1"/>
  <c r="U1565" i="1"/>
  <c r="V1565" i="1"/>
  <c r="Q1566" i="1"/>
  <c r="U1566" i="1"/>
  <c r="V1566" i="1"/>
  <c r="Q1567" i="1"/>
  <c r="U1567" i="1"/>
  <c r="V1567" i="1"/>
  <c r="Q1568" i="1"/>
  <c r="U1568" i="1"/>
  <c r="V1568" i="1"/>
  <c r="Q1569" i="1"/>
  <c r="U1569" i="1"/>
  <c r="V1569" i="1"/>
  <c r="Q1570" i="1"/>
  <c r="U1570" i="1"/>
  <c r="V1570" i="1"/>
  <c r="Q1571" i="1"/>
  <c r="U1571" i="1"/>
  <c r="V1571" i="1"/>
  <c r="Q1572" i="1"/>
  <c r="U1572" i="1"/>
  <c r="V1572" i="1"/>
  <c r="Q1573" i="1"/>
  <c r="S1573" i="1"/>
  <c r="Q1574" i="1"/>
  <c r="S1574" i="1"/>
  <c r="U1573" i="1"/>
  <c r="V1573" i="1"/>
  <c r="Q1575" i="1"/>
  <c r="S1575" i="1"/>
  <c r="U1574" i="1"/>
  <c r="V1574" i="1"/>
  <c r="Q1576" i="1"/>
  <c r="S1576" i="1"/>
  <c r="U1575" i="1"/>
  <c r="V1575" i="1"/>
  <c r="Q1577" i="1"/>
  <c r="S1577" i="1"/>
  <c r="U1576" i="1"/>
  <c r="V1576" i="1"/>
  <c r="Q1578" i="1"/>
  <c r="S1578" i="1"/>
  <c r="U1577" i="1"/>
  <c r="V1577" i="1"/>
  <c r="Q1579" i="1"/>
  <c r="S1579" i="1"/>
  <c r="U1578" i="1"/>
  <c r="V1578" i="1"/>
  <c r="Q1580" i="1"/>
  <c r="S1580" i="1"/>
  <c r="U1579" i="1"/>
  <c r="V1579" i="1"/>
  <c r="Q1581" i="1"/>
  <c r="S1581" i="1"/>
  <c r="U1580" i="1"/>
  <c r="V1580" i="1"/>
  <c r="Q1582" i="1"/>
  <c r="S1582" i="1"/>
  <c r="U1581" i="1"/>
  <c r="V1581" i="1"/>
  <c r="Q1583" i="1"/>
  <c r="R1583" i="1"/>
  <c r="U1582" i="1"/>
  <c r="V1582" i="1"/>
  <c r="Q1584" i="1"/>
  <c r="U1584" i="1"/>
  <c r="V1584" i="1"/>
  <c r="S1583" i="1"/>
  <c r="U1583" i="1"/>
  <c r="V1583" i="1"/>
  <c r="Q1585" i="1"/>
  <c r="U1585" i="1"/>
  <c r="V1585" i="1"/>
  <c r="Q1586" i="1"/>
  <c r="U1586" i="1"/>
  <c r="V1586" i="1"/>
  <c r="Q1587" i="1"/>
  <c r="U1587" i="1"/>
  <c r="V1587" i="1"/>
  <c r="Q1588" i="1"/>
  <c r="U1588" i="1"/>
  <c r="V1588" i="1"/>
  <c r="Q1589" i="1"/>
  <c r="U1589" i="1"/>
  <c r="V1589" i="1"/>
  <c r="Q1590" i="1"/>
  <c r="U1590" i="1"/>
  <c r="V1590" i="1"/>
  <c r="Q1591" i="1"/>
  <c r="U1591" i="1"/>
  <c r="V1591" i="1"/>
  <c r="Q1592" i="1"/>
  <c r="U1592" i="1"/>
  <c r="V1592" i="1"/>
  <c r="Q1593" i="1"/>
  <c r="U1593" i="1"/>
  <c r="V1593" i="1"/>
  <c r="Q1594" i="1"/>
  <c r="U1594" i="1"/>
  <c r="V1594" i="1"/>
  <c r="Q1595" i="1"/>
  <c r="U1595" i="1"/>
  <c r="V1595" i="1"/>
  <c r="Q1596" i="1"/>
  <c r="U1596" i="1"/>
  <c r="V1596" i="1"/>
  <c r="Q1597" i="1"/>
  <c r="S1597" i="1"/>
  <c r="Q1598" i="1"/>
  <c r="S1598" i="1"/>
  <c r="U1597" i="1"/>
  <c r="V1597" i="1"/>
  <c r="Q1599" i="1"/>
  <c r="S1599" i="1"/>
  <c r="U1598" i="1"/>
  <c r="V1598" i="1"/>
  <c r="Q1600" i="1"/>
  <c r="S1600" i="1"/>
  <c r="U1599" i="1"/>
  <c r="V1599" i="1"/>
  <c r="Q1601" i="1"/>
  <c r="R1601" i="1"/>
  <c r="U1600" i="1"/>
  <c r="V1600" i="1"/>
  <c r="Q1602" i="1"/>
  <c r="S1602" i="1"/>
  <c r="S1601" i="1"/>
  <c r="U1601" i="1"/>
  <c r="V1601" i="1"/>
  <c r="Q1603" i="1"/>
  <c r="S1603" i="1"/>
  <c r="U1602" i="1"/>
  <c r="V1602" i="1"/>
  <c r="Q1604" i="1"/>
  <c r="S1604" i="1"/>
  <c r="U1603" i="1"/>
  <c r="V1603" i="1"/>
  <c r="Q1605" i="1"/>
  <c r="S1605" i="1"/>
  <c r="U1604" i="1"/>
  <c r="V1604" i="1"/>
  <c r="Q1606" i="1"/>
  <c r="S1606" i="1"/>
  <c r="U1605" i="1"/>
  <c r="V1605" i="1"/>
  <c r="Q1607" i="1"/>
  <c r="S1607" i="1"/>
  <c r="U1606" i="1"/>
  <c r="V1606" i="1"/>
  <c r="Q1608" i="1"/>
  <c r="U1608" i="1"/>
  <c r="V1608" i="1"/>
  <c r="U1607" i="1"/>
  <c r="V1607" i="1"/>
  <c r="Q1609" i="1"/>
  <c r="U1609" i="1"/>
  <c r="V1609" i="1"/>
  <c r="Q1610" i="1"/>
  <c r="U1610" i="1"/>
  <c r="V1610" i="1"/>
  <c r="Q1611" i="1"/>
  <c r="U1611" i="1"/>
  <c r="V1611" i="1"/>
  <c r="Q1612" i="1"/>
  <c r="U1612" i="1"/>
  <c r="V1612" i="1"/>
  <c r="Q1613" i="1"/>
  <c r="U1613" i="1"/>
  <c r="V1613" i="1"/>
  <c r="Q1614" i="1"/>
  <c r="U1614" i="1"/>
  <c r="V1614" i="1"/>
  <c r="Q1615" i="1"/>
  <c r="U1615" i="1"/>
  <c r="V1615" i="1"/>
  <c r="Q1616" i="1"/>
  <c r="U1616" i="1"/>
  <c r="V1616" i="1"/>
  <c r="Q1617" i="1"/>
  <c r="U1617" i="1"/>
  <c r="V1617" i="1"/>
  <c r="Q1618" i="1"/>
  <c r="U1618" i="1"/>
  <c r="V1618" i="1"/>
  <c r="Q1619" i="1"/>
  <c r="U1619" i="1"/>
  <c r="V1619" i="1"/>
  <c r="Q1620" i="1"/>
  <c r="U1620" i="1"/>
  <c r="V1620" i="1"/>
  <c r="Q1621" i="1"/>
  <c r="R1621" i="1"/>
  <c r="S1621" i="1"/>
  <c r="Q1622" i="1"/>
  <c r="R1622" i="1"/>
  <c r="U1621" i="1"/>
  <c r="V1621" i="1"/>
  <c r="S1622" i="1"/>
  <c r="U1622" i="1"/>
  <c r="V1622" i="1"/>
  <c r="Q1623" i="1"/>
  <c r="R1623" i="1"/>
  <c r="S1623" i="1"/>
  <c r="Q1624" i="1"/>
  <c r="U1623" i="1"/>
  <c r="V1623" i="1"/>
  <c r="R1624" i="1"/>
  <c r="S1624" i="1"/>
  <c r="Q1625" i="1"/>
  <c r="S1625" i="1"/>
  <c r="U1624" i="1"/>
  <c r="V1624" i="1"/>
  <c r="Q1626" i="1"/>
  <c r="S1626" i="1"/>
  <c r="U1625" i="1"/>
  <c r="V1625" i="1"/>
  <c r="Q1627" i="1"/>
  <c r="S1627" i="1"/>
  <c r="U1626" i="1"/>
  <c r="V1626" i="1"/>
  <c r="Q1628" i="1"/>
  <c r="R1628" i="1"/>
  <c r="U1627" i="1"/>
  <c r="V1627" i="1"/>
  <c r="Q1629" i="1"/>
  <c r="S1628" i="1"/>
  <c r="U1628" i="1"/>
  <c r="V1628" i="1"/>
  <c r="R1629" i="1"/>
  <c r="S1629" i="1"/>
  <c r="Q1630" i="1"/>
  <c r="R1630" i="1"/>
  <c r="U1629" i="1"/>
  <c r="V1629" i="1"/>
  <c r="S1630" i="1"/>
  <c r="U1630" i="1"/>
  <c r="V1630" i="1"/>
  <c r="Q1631" i="1"/>
  <c r="Q1632" i="1"/>
  <c r="U1632" i="1"/>
  <c r="V1632" i="1"/>
  <c r="R1631" i="1"/>
  <c r="S1631" i="1"/>
  <c r="Q1633" i="1"/>
  <c r="U1633" i="1"/>
  <c r="V1633" i="1"/>
  <c r="U1631" i="1"/>
  <c r="V1631" i="1"/>
  <c r="Q1634" i="1"/>
  <c r="U1634" i="1"/>
  <c r="V1634" i="1"/>
  <c r="Q1635" i="1"/>
  <c r="U1635" i="1"/>
  <c r="V1635" i="1"/>
  <c r="Q1636" i="1"/>
  <c r="U1636" i="1"/>
  <c r="V1636" i="1"/>
  <c r="Q1637" i="1"/>
  <c r="U1637" i="1"/>
  <c r="V1637" i="1"/>
  <c r="Q1638" i="1"/>
  <c r="U1638" i="1"/>
  <c r="V1638" i="1"/>
  <c r="Q1639" i="1"/>
  <c r="U1639" i="1"/>
  <c r="V1639" i="1"/>
  <c r="Q1640" i="1"/>
  <c r="U1640" i="1"/>
  <c r="V1640" i="1"/>
  <c r="Q1641" i="1"/>
  <c r="U1641" i="1"/>
  <c r="V1641" i="1"/>
  <c r="Q1642" i="1"/>
  <c r="U1642" i="1"/>
  <c r="V1642" i="1"/>
  <c r="Q1643" i="1"/>
  <c r="U1643" i="1"/>
  <c r="V1643" i="1"/>
  <c r="Q1644" i="1"/>
  <c r="U1644" i="1"/>
  <c r="V1644" i="1"/>
  <c r="Q1645" i="1"/>
  <c r="S1645" i="1"/>
  <c r="Q1646" i="1"/>
  <c r="U1645" i="1"/>
  <c r="V1645" i="1"/>
  <c r="R1646" i="1"/>
  <c r="S1646" i="1"/>
  <c r="Q1647" i="1"/>
  <c r="R1647" i="1"/>
  <c r="U1646" i="1"/>
  <c r="V1646" i="1"/>
  <c r="S1647" i="1"/>
  <c r="U1647" i="1"/>
  <c r="V1647" i="1"/>
  <c r="Q1648" i="1"/>
  <c r="R1648" i="1"/>
  <c r="S1648" i="1"/>
  <c r="Q1649" i="1"/>
  <c r="R1649" i="1"/>
  <c r="U1648" i="1"/>
  <c r="V1648" i="1"/>
  <c r="Q1650" i="1"/>
  <c r="R1650" i="1"/>
  <c r="S1649" i="1"/>
  <c r="U1649" i="1"/>
  <c r="V1649" i="1"/>
  <c r="S1650" i="1"/>
  <c r="U1650" i="1"/>
  <c r="V1650" i="1"/>
  <c r="Q1651" i="1"/>
  <c r="R1651" i="1"/>
  <c r="S1651" i="1"/>
  <c r="Q1652" i="1"/>
  <c r="R1652" i="1"/>
  <c r="U1651" i="1"/>
  <c r="V1651" i="1"/>
  <c r="S1652" i="1"/>
  <c r="U1652" i="1"/>
  <c r="V1652" i="1"/>
  <c r="Q1653" i="1"/>
  <c r="R1653" i="1"/>
  <c r="S1653" i="1"/>
  <c r="Q1654" i="1"/>
  <c r="R1654" i="1"/>
  <c r="U1653" i="1"/>
  <c r="V1653" i="1"/>
  <c r="Q1655" i="1"/>
  <c r="S1655" i="1"/>
  <c r="S1654" i="1"/>
  <c r="U1654" i="1"/>
  <c r="V1654" i="1"/>
  <c r="Q1656" i="1"/>
  <c r="U1656" i="1"/>
  <c r="V1656" i="1"/>
  <c r="U1655" i="1"/>
  <c r="V1655" i="1"/>
  <c r="Q1657" i="1"/>
  <c r="U1657" i="1"/>
  <c r="V1657" i="1"/>
  <c r="Q1658" i="1"/>
  <c r="U1658" i="1"/>
  <c r="V1658" i="1"/>
  <c r="Q1659" i="1"/>
  <c r="U1659" i="1"/>
  <c r="V1659" i="1"/>
  <c r="Q1660" i="1"/>
  <c r="U1660" i="1"/>
  <c r="V1660" i="1"/>
  <c r="Q1661" i="1"/>
  <c r="U1661" i="1"/>
  <c r="V1661" i="1"/>
  <c r="Q1662" i="1"/>
  <c r="U1662" i="1"/>
  <c r="V1662" i="1"/>
  <c r="Q1663" i="1"/>
  <c r="U1663" i="1"/>
  <c r="V1663" i="1"/>
  <c r="Q1664" i="1"/>
  <c r="U1664" i="1"/>
  <c r="V1664" i="1"/>
  <c r="Q1665" i="1"/>
  <c r="U1665" i="1"/>
  <c r="V1665" i="1"/>
  <c r="Q1666" i="1"/>
  <c r="U1666" i="1"/>
  <c r="V1666" i="1"/>
  <c r="Q1667" i="1"/>
  <c r="U1667" i="1"/>
  <c r="V1667" i="1"/>
  <c r="Q1668" i="1"/>
  <c r="U1668" i="1"/>
  <c r="V1668" i="1"/>
  <c r="Q1669" i="1"/>
  <c r="S1669" i="1"/>
  <c r="U1669" i="1"/>
  <c r="V1669" i="1"/>
  <c r="Q1670" i="1"/>
  <c r="S1670" i="1"/>
  <c r="Q1671" i="1"/>
  <c r="S1671" i="1"/>
  <c r="U1670" i="1"/>
  <c r="V1670" i="1"/>
  <c r="Q1672" i="1"/>
  <c r="S1672" i="1"/>
  <c r="U1671" i="1"/>
  <c r="V1671" i="1"/>
  <c r="Q1673" i="1"/>
  <c r="S1673" i="1"/>
  <c r="U1672" i="1"/>
  <c r="V1672" i="1"/>
  <c r="Q1674" i="1"/>
  <c r="S1674" i="1"/>
  <c r="U1673" i="1"/>
  <c r="V1673" i="1"/>
  <c r="Q1675" i="1"/>
  <c r="S1675" i="1"/>
  <c r="U1674" i="1"/>
  <c r="V1674" i="1"/>
  <c r="Q1676" i="1"/>
  <c r="S1676" i="1"/>
  <c r="U1675" i="1"/>
  <c r="V1675" i="1"/>
  <c r="Q1677" i="1"/>
  <c r="S1677" i="1"/>
  <c r="U1676" i="1"/>
  <c r="V1676" i="1"/>
  <c r="Q1678" i="1"/>
  <c r="S1678" i="1"/>
  <c r="U1677" i="1"/>
  <c r="V1677" i="1"/>
  <c r="Q1679" i="1"/>
  <c r="S1679" i="1"/>
  <c r="U1678" i="1"/>
  <c r="V1678" i="1"/>
  <c r="Q1680" i="1"/>
  <c r="U1680" i="1"/>
  <c r="V1680" i="1"/>
  <c r="U1679" i="1"/>
  <c r="V1679" i="1"/>
  <c r="Q1681" i="1"/>
  <c r="U1681" i="1"/>
  <c r="V1681" i="1"/>
  <c r="Q1682" i="1"/>
  <c r="U1682" i="1"/>
  <c r="V1682" i="1"/>
  <c r="Q1683" i="1"/>
  <c r="U1683" i="1"/>
  <c r="V1683" i="1"/>
  <c r="Q1684" i="1"/>
  <c r="U1684" i="1"/>
  <c r="V1684" i="1"/>
  <c r="Q1685" i="1"/>
  <c r="U1685" i="1"/>
  <c r="V1685" i="1"/>
  <c r="Q1686" i="1"/>
  <c r="U1686" i="1"/>
  <c r="V1686" i="1"/>
  <c r="Q1687" i="1"/>
  <c r="U1687" i="1"/>
  <c r="V1687" i="1"/>
  <c r="Q1688" i="1"/>
  <c r="U1688" i="1"/>
  <c r="V1688" i="1"/>
  <c r="Q1689" i="1"/>
  <c r="U1689" i="1"/>
  <c r="V1689" i="1"/>
  <c r="Q1690" i="1"/>
  <c r="U1690" i="1"/>
  <c r="V1690" i="1"/>
  <c r="Q1691" i="1"/>
  <c r="U1691" i="1"/>
  <c r="V1691" i="1"/>
  <c r="Q1692" i="1"/>
  <c r="U1692" i="1"/>
  <c r="V1692" i="1"/>
  <c r="Q1693" i="1"/>
  <c r="S1693" i="1"/>
  <c r="U1693" i="1"/>
  <c r="V1693" i="1"/>
  <c r="Q1694" i="1"/>
  <c r="S1694" i="1"/>
  <c r="Q1695" i="1"/>
  <c r="S1695" i="1"/>
  <c r="U1694" i="1"/>
  <c r="V1694" i="1"/>
  <c r="Q1696" i="1"/>
  <c r="R1696" i="1"/>
  <c r="U1695" i="1"/>
  <c r="V1695" i="1"/>
  <c r="Q1697" i="1"/>
  <c r="S1697" i="1"/>
  <c r="S1696" i="1"/>
  <c r="U1696" i="1"/>
  <c r="V1696" i="1"/>
  <c r="Q1698" i="1"/>
  <c r="S1698" i="1"/>
  <c r="U1698" i="1"/>
  <c r="V1698" i="1"/>
  <c r="U1697" i="1"/>
  <c r="V1697" i="1"/>
  <c r="Q1699" i="1"/>
  <c r="S1699" i="1"/>
  <c r="U1699" i="1"/>
  <c r="V1699" i="1"/>
  <c r="Q1700" i="1"/>
  <c r="S1700" i="1"/>
  <c r="Q1701" i="1"/>
  <c r="S1701" i="1"/>
  <c r="U1700" i="1"/>
  <c r="V1700" i="1"/>
  <c r="Q1702" i="1"/>
  <c r="S1702" i="1"/>
  <c r="U1701" i="1"/>
  <c r="V1701" i="1"/>
  <c r="Q1703" i="1"/>
  <c r="S1703" i="1"/>
  <c r="U1702" i="1"/>
  <c r="V1702" i="1"/>
  <c r="Q1704" i="1"/>
  <c r="U1704" i="1"/>
  <c r="V1704" i="1"/>
  <c r="U1703" i="1"/>
  <c r="V1703" i="1"/>
  <c r="Q1705" i="1"/>
  <c r="U1705" i="1"/>
  <c r="V1705" i="1"/>
  <c r="Q1706" i="1"/>
  <c r="U1706" i="1"/>
  <c r="V1706" i="1"/>
  <c r="Q1707" i="1"/>
  <c r="U1707" i="1"/>
  <c r="V1707" i="1"/>
  <c r="Q1708" i="1"/>
  <c r="U1708" i="1"/>
  <c r="V1708" i="1"/>
  <c r="Q1709" i="1"/>
  <c r="U1709" i="1"/>
  <c r="V1709" i="1"/>
  <c r="Q1710" i="1"/>
  <c r="U1710" i="1"/>
  <c r="V1710" i="1"/>
  <c r="Q1711" i="1"/>
  <c r="U1711" i="1"/>
  <c r="V1711" i="1"/>
  <c r="Q1712" i="1"/>
  <c r="U1712" i="1"/>
  <c r="V1712" i="1"/>
  <c r="Q1713" i="1"/>
  <c r="U1713" i="1"/>
  <c r="V1713" i="1"/>
  <c r="Q1714" i="1"/>
  <c r="U1714" i="1"/>
  <c r="V1714" i="1"/>
  <c r="Q1715" i="1"/>
  <c r="U1715" i="1"/>
  <c r="V1715" i="1"/>
  <c r="Q1716" i="1"/>
  <c r="S1716" i="1"/>
  <c r="Q1717" i="1"/>
  <c r="S1717" i="1"/>
  <c r="U1716" i="1"/>
  <c r="V1716" i="1"/>
  <c r="Q1718" i="1"/>
  <c r="S1718" i="1"/>
  <c r="U1717" i="1"/>
  <c r="V1717" i="1"/>
  <c r="Q1719" i="1"/>
  <c r="S1719" i="1"/>
  <c r="U1718" i="1"/>
  <c r="V1718" i="1"/>
  <c r="Q1720" i="1"/>
  <c r="S1720" i="1"/>
  <c r="U1719" i="1"/>
  <c r="V1719" i="1"/>
  <c r="Q1721" i="1"/>
  <c r="S1721" i="1"/>
  <c r="U1720" i="1"/>
  <c r="V1720" i="1"/>
  <c r="Q1722" i="1"/>
  <c r="S1722" i="1"/>
  <c r="U1721" i="1"/>
  <c r="V1721" i="1"/>
  <c r="Q1723" i="1"/>
  <c r="S1723" i="1"/>
  <c r="U1722" i="1"/>
  <c r="V1722" i="1"/>
  <c r="Q1724" i="1"/>
  <c r="S1724" i="1"/>
  <c r="U1723" i="1"/>
  <c r="V1723" i="1"/>
  <c r="Q1725" i="1"/>
  <c r="R1725" i="1"/>
  <c r="U1724" i="1"/>
  <c r="V1724" i="1"/>
  <c r="Q1726" i="1"/>
  <c r="S1726" i="1"/>
  <c r="S1725" i="1"/>
  <c r="U1725" i="1"/>
  <c r="V1725" i="1"/>
  <c r="Q1727" i="1"/>
  <c r="S1727" i="1"/>
  <c r="U1726" i="1"/>
  <c r="V1726" i="1"/>
  <c r="Q1728" i="1"/>
  <c r="S1728" i="1"/>
  <c r="U1727" i="1"/>
  <c r="V1727" i="1"/>
  <c r="Q1729" i="1"/>
  <c r="U1729" i="1"/>
  <c r="V1729" i="1"/>
  <c r="U1728" i="1"/>
  <c r="V1728" i="1"/>
  <c r="Q1730" i="1"/>
  <c r="U1730" i="1"/>
  <c r="V1730" i="1"/>
  <c r="Q1731" i="1"/>
  <c r="U1731" i="1"/>
  <c r="V1731" i="1"/>
  <c r="Q1732" i="1"/>
  <c r="U1732" i="1"/>
  <c r="V1732" i="1"/>
  <c r="Q1733" i="1"/>
  <c r="U1733" i="1"/>
  <c r="V1733" i="1"/>
  <c r="Q1734" i="1"/>
  <c r="U1734" i="1"/>
  <c r="V1734" i="1"/>
  <c r="Q1735" i="1"/>
  <c r="U1735" i="1"/>
  <c r="V1735" i="1"/>
  <c r="Q1736" i="1"/>
  <c r="U1736" i="1"/>
  <c r="V1736" i="1"/>
  <c r="Q1737" i="1"/>
  <c r="U1737" i="1"/>
  <c r="V1737" i="1"/>
  <c r="Q1738" i="1"/>
  <c r="U1738" i="1"/>
  <c r="V1738" i="1"/>
  <c r="Q1739" i="1"/>
  <c r="U1739" i="1"/>
  <c r="V1739" i="1"/>
  <c r="Q1740" i="1"/>
  <c r="S1740" i="1"/>
  <c r="U1740" i="1"/>
  <c r="V1740" i="1"/>
  <c r="Q1741" i="1"/>
  <c r="S1741" i="1"/>
  <c r="U1741" i="1"/>
  <c r="V1741" i="1"/>
  <c r="Q1742" i="1"/>
  <c r="S1742" i="1"/>
  <c r="Q1743" i="1"/>
  <c r="S1743" i="1"/>
  <c r="U1742" i="1"/>
  <c r="V1742" i="1"/>
  <c r="Q1744" i="1"/>
  <c r="S1744" i="1"/>
  <c r="U1743" i="1"/>
  <c r="V1743" i="1"/>
  <c r="Q1745" i="1"/>
  <c r="S1745" i="1"/>
  <c r="U1744" i="1"/>
  <c r="V1744" i="1"/>
  <c r="Q1746" i="1"/>
  <c r="S1746" i="1"/>
  <c r="U1745" i="1"/>
  <c r="V1745" i="1"/>
  <c r="Q1747" i="1"/>
  <c r="S1747" i="1"/>
  <c r="U1746" i="1"/>
  <c r="V1746" i="1"/>
  <c r="Q1748" i="1"/>
  <c r="S1748" i="1"/>
  <c r="U1747" i="1"/>
  <c r="V1747" i="1"/>
  <c r="Q1749" i="1"/>
  <c r="S1749" i="1"/>
  <c r="U1748" i="1"/>
  <c r="V1748" i="1"/>
  <c r="Q1750" i="1"/>
  <c r="S1750" i="1"/>
  <c r="U1749" i="1"/>
  <c r="V1749" i="1"/>
  <c r="Q1751" i="1"/>
  <c r="S1751" i="1"/>
  <c r="U1750" i="1"/>
  <c r="V1750" i="1"/>
  <c r="Q1752" i="1"/>
  <c r="S1752" i="1"/>
  <c r="U1751" i="1"/>
  <c r="V1751" i="1"/>
  <c r="Q1753" i="1"/>
  <c r="U1753" i="1"/>
  <c r="V1753" i="1"/>
  <c r="U1752" i="1"/>
  <c r="V1752" i="1"/>
  <c r="Q1754" i="1"/>
  <c r="U1754" i="1"/>
  <c r="V1754" i="1"/>
  <c r="Q1755" i="1"/>
  <c r="U1755" i="1"/>
  <c r="V1755" i="1"/>
  <c r="Q1756" i="1"/>
  <c r="U1756" i="1"/>
  <c r="V1756" i="1"/>
  <c r="Q1757" i="1"/>
  <c r="U1757" i="1"/>
  <c r="V1757" i="1"/>
  <c r="Q1758" i="1"/>
  <c r="U1758" i="1"/>
  <c r="V1758" i="1"/>
  <c r="Q1759" i="1"/>
  <c r="U1759" i="1"/>
  <c r="V1759" i="1"/>
  <c r="Q1760" i="1"/>
  <c r="U1760" i="1"/>
  <c r="V1760" i="1"/>
  <c r="Q1761" i="1"/>
  <c r="U1761" i="1"/>
  <c r="V1761" i="1"/>
  <c r="Q1762" i="1"/>
  <c r="U1762" i="1"/>
  <c r="V1762" i="1"/>
  <c r="Q1763" i="1"/>
  <c r="U1763" i="1"/>
  <c r="V1763" i="1"/>
  <c r="Q1764" i="1"/>
  <c r="S1764" i="1"/>
  <c r="Q1765" i="1"/>
  <c r="S1765" i="1"/>
  <c r="U1765" i="1"/>
  <c r="V1765" i="1"/>
  <c r="U1764" i="1"/>
  <c r="V1764" i="1"/>
  <c r="Q1766" i="1"/>
  <c r="S1766" i="1"/>
  <c r="U1766" i="1"/>
  <c r="V1766" i="1"/>
  <c r="Q1767" i="1"/>
  <c r="S1767" i="1"/>
  <c r="Q1768" i="1"/>
  <c r="S1768" i="1"/>
  <c r="U1767" i="1"/>
  <c r="V1767" i="1"/>
  <c r="Q1769" i="1"/>
  <c r="S1769" i="1"/>
  <c r="U1768" i="1"/>
  <c r="V1768" i="1"/>
  <c r="Q1770" i="1"/>
  <c r="S1770" i="1"/>
  <c r="U1769" i="1"/>
  <c r="V1769" i="1"/>
  <c r="Q1771" i="1"/>
  <c r="S1771" i="1"/>
  <c r="U1770" i="1"/>
  <c r="V1770" i="1"/>
  <c r="Q1772" i="1"/>
  <c r="S1772" i="1"/>
  <c r="U1771" i="1"/>
  <c r="V1771" i="1"/>
  <c r="Q1773" i="1"/>
  <c r="S1773" i="1"/>
  <c r="U1772" i="1"/>
  <c r="V1772" i="1"/>
  <c r="Q1774" i="1"/>
  <c r="S1774" i="1"/>
  <c r="U1773" i="1"/>
  <c r="V1773" i="1"/>
  <c r="Q1775" i="1"/>
  <c r="S1775" i="1"/>
  <c r="U1774" i="1"/>
  <c r="V1774" i="1"/>
  <c r="Q1776" i="1"/>
  <c r="S1776" i="1"/>
  <c r="U1775" i="1"/>
  <c r="V1775" i="1"/>
  <c r="Q1777" i="1"/>
  <c r="U1777" i="1"/>
  <c r="V1777" i="1"/>
  <c r="U1776" i="1"/>
  <c r="V1776" i="1"/>
  <c r="Q1778" i="1"/>
  <c r="U1778" i="1"/>
  <c r="V1778" i="1"/>
  <c r="Q1779" i="1"/>
  <c r="U1779" i="1"/>
  <c r="V1779" i="1"/>
  <c r="Q1780" i="1"/>
  <c r="U1780" i="1"/>
  <c r="V1780" i="1"/>
  <c r="Q1781" i="1"/>
  <c r="U1781" i="1"/>
  <c r="V1781" i="1"/>
  <c r="Q1782" i="1"/>
  <c r="U1782" i="1"/>
  <c r="V1782" i="1"/>
  <c r="Q1783" i="1"/>
  <c r="U1783" i="1"/>
  <c r="V1783" i="1"/>
  <c r="Q1784" i="1"/>
  <c r="U1784" i="1"/>
  <c r="V1784" i="1"/>
  <c r="Q1785" i="1"/>
  <c r="U1785" i="1"/>
  <c r="V1785" i="1"/>
  <c r="Q1786" i="1"/>
  <c r="U1786" i="1"/>
  <c r="V1786" i="1"/>
  <c r="Q1787" i="1"/>
  <c r="U1787" i="1"/>
  <c r="V1787" i="1"/>
  <c r="Q1788" i="1"/>
  <c r="S1788" i="1"/>
  <c r="Q1789" i="1"/>
  <c r="S1789" i="1"/>
  <c r="U1789" i="1"/>
  <c r="V1789" i="1"/>
  <c r="U1788" i="1"/>
  <c r="V1788" i="1"/>
  <c r="Q1790" i="1"/>
  <c r="R1790" i="1"/>
  <c r="S1790" i="1"/>
  <c r="Q1791" i="1"/>
  <c r="U1790" i="1"/>
  <c r="V1790" i="1"/>
  <c r="R1791" i="1"/>
  <c r="S1791" i="1"/>
  <c r="Q1792" i="1"/>
  <c r="U1791" i="1"/>
  <c r="V1791" i="1"/>
  <c r="R1792" i="1"/>
  <c r="S1792" i="1"/>
  <c r="Q1793" i="1"/>
  <c r="R1793" i="1"/>
  <c r="U1792" i="1"/>
  <c r="V1792" i="1"/>
  <c r="S1793" i="1"/>
  <c r="U1793" i="1"/>
  <c r="V1793" i="1"/>
  <c r="Q1794" i="1"/>
  <c r="R1794" i="1"/>
  <c r="S1794" i="1"/>
  <c r="Q1795" i="1"/>
  <c r="S1795" i="1"/>
  <c r="U1794" i="1"/>
  <c r="V1794" i="1"/>
  <c r="Q1796" i="1"/>
  <c r="S1796" i="1"/>
  <c r="U1795" i="1"/>
  <c r="V1795" i="1"/>
  <c r="Q1797" i="1"/>
  <c r="S1797" i="1"/>
  <c r="U1796" i="1"/>
  <c r="V1796" i="1"/>
  <c r="Q1798" i="1"/>
  <c r="S1798" i="1"/>
  <c r="U1797" i="1"/>
  <c r="V1797" i="1"/>
  <c r="Q1799" i="1"/>
  <c r="S1799" i="1"/>
  <c r="U1798" i="1"/>
  <c r="V1798" i="1"/>
  <c r="Q1800" i="1"/>
  <c r="S1800" i="1"/>
  <c r="U1800" i="1"/>
  <c r="V1800" i="1"/>
  <c r="U1799" i="1"/>
  <c r="V1799" i="1"/>
  <c r="Q1801" i="1"/>
  <c r="U1801" i="1"/>
  <c r="V1801" i="1"/>
  <c r="Q1802" i="1"/>
  <c r="U1802" i="1"/>
  <c r="V1802" i="1"/>
  <c r="Q1803" i="1"/>
  <c r="U1803" i="1"/>
  <c r="V1803" i="1"/>
  <c r="Q1804" i="1"/>
  <c r="U1804" i="1"/>
  <c r="V1804" i="1"/>
  <c r="Q1805" i="1"/>
  <c r="U1805" i="1"/>
  <c r="V1805" i="1"/>
  <c r="Q1806" i="1"/>
  <c r="U1806" i="1"/>
  <c r="V1806" i="1"/>
  <c r="Q1807" i="1"/>
  <c r="U1807" i="1"/>
  <c r="V1807" i="1"/>
  <c r="Q1808" i="1"/>
  <c r="U1808" i="1"/>
  <c r="V1808" i="1"/>
  <c r="Q1809" i="1"/>
  <c r="U1809" i="1"/>
  <c r="V1809" i="1"/>
  <c r="Q1810" i="1"/>
  <c r="U1810" i="1"/>
  <c r="V1810" i="1"/>
  <c r="Q1811" i="1"/>
  <c r="U1811" i="1"/>
  <c r="V1811" i="1"/>
  <c r="Q1812" i="1"/>
  <c r="S1812" i="1"/>
  <c r="Q1813" i="1"/>
  <c r="U1812" i="1"/>
  <c r="V1812" i="1"/>
  <c r="S1813" i="1"/>
  <c r="R1813" i="1"/>
  <c r="Q1814" i="1"/>
  <c r="R1814" i="1"/>
  <c r="S1814" i="1"/>
  <c r="Q1815" i="1"/>
  <c r="U1813" i="1"/>
  <c r="V1813" i="1"/>
  <c r="U1814" i="1"/>
  <c r="V1814" i="1"/>
  <c r="R1815" i="1"/>
  <c r="S1815" i="1"/>
  <c r="Q1816" i="1"/>
  <c r="U1815" i="1"/>
  <c r="V1815" i="1"/>
  <c r="R1816" i="1"/>
  <c r="S1816" i="1"/>
  <c r="Q1817" i="1"/>
  <c r="R1817" i="1"/>
  <c r="U1816" i="1"/>
  <c r="V1816" i="1"/>
  <c r="S1817" i="1"/>
  <c r="U1817" i="1"/>
  <c r="V1817" i="1"/>
  <c r="Q1818" i="1"/>
  <c r="R1818" i="1"/>
  <c r="S1818" i="1"/>
  <c r="Q1819" i="1"/>
  <c r="R1819" i="1"/>
  <c r="U1818" i="1"/>
  <c r="V1818" i="1"/>
  <c r="S1819" i="1"/>
  <c r="U1819" i="1"/>
  <c r="V1819" i="1"/>
  <c r="Q1820" i="1"/>
  <c r="R1820" i="1"/>
  <c r="S1820" i="1"/>
  <c r="U1820" i="1"/>
  <c r="V1820" i="1"/>
  <c r="Q1821" i="1"/>
  <c r="R1821" i="1"/>
  <c r="S1821" i="1"/>
  <c r="Q1822" i="1"/>
  <c r="R1822" i="1"/>
  <c r="U1821" i="1"/>
  <c r="V1821" i="1"/>
  <c r="S1822" i="1"/>
  <c r="U1822" i="1"/>
  <c r="V1822" i="1"/>
  <c r="Q1823" i="1"/>
  <c r="R1823" i="1"/>
  <c r="S1823" i="1"/>
  <c r="Q1824" i="1"/>
  <c r="S1824" i="1"/>
  <c r="U1823" i="1"/>
  <c r="V1823" i="1"/>
  <c r="Q1825" i="1"/>
  <c r="U1825" i="1"/>
  <c r="V1825" i="1"/>
  <c r="U1824" i="1"/>
  <c r="V1824" i="1"/>
  <c r="Q1826" i="1"/>
  <c r="U1826" i="1"/>
  <c r="V1826" i="1"/>
  <c r="Q1827" i="1"/>
  <c r="U1827" i="1"/>
  <c r="V1827" i="1"/>
  <c r="Q1828" i="1"/>
  <c r="U1828" i="1"/>
  <c r="V1828" i="1"/>
  <c r="Q1829" i="1"/>
  <c r="U1829" i="1"/>
  <c r="V1829" i="1"/>
  <c r="Q1830" i="1"/>
  <c r="U1830" i="1"/>
  <c r="V1830" i="1"/>
  <c r="Q1831" i="1"/>
  <c r="U1831" i="1"/>
  <c r="V1831" i="1"/>
  <c r="Q1832" i="1"/>
  <c r="U1832" i="1"/>
  <c r="V1832" i="1"/>
  <c r="Q1833" i="1"/>
  <c r="U1833" i="1"/>
  <c r="V1833" i="1"/>
  <c r="Q1834" i="1"/>
  <c r="U1834" i="1"/>
  <c r="V1834" i="1"/>
  <c r="Q1835" i="1"/>
  <c r="U1835" i="1"/>
  <c r="V1835" i="1"/>
  <c r="Q1836" i="1"/>
  <c r="S1836" i="1"/>
  <c r="Q1837" i="1"/>
  <c r="S1837" i="1"/>
  <c r="U1837" i="1"/>
  <c r="V1837" i="1"/>
  <c r="U1836" i="1"/>
  <c r="V1836" i="1"/>
  <c r="Q1838" i="1"/>
  <c r="S1838" i="1"/>
  <c r="Q1839" i="1"/>
  <c r="S1839" i="1"/>
  <c r="U1838" i="1"/>
  <c r="V1838" i="1"/>
  <c r="Q1840" i="1"/>
  <c r="S1840" i="1"/>
  <c r="U1839" i="1"/>
  <c r="V1839" i="1"/>
  <c r="Q1841" i="1"/>
  <c r="S1841" i="1"/>
  <c r="U1840" i="1"/>
  <c r="V1840" i="1"/>
  <c r="Q1842" i="1"/>
  <c r="S1842" i="1"/>
  <c r="U1841" i="1"/>
  <c r="V1841" i="1"/>
  <c r="Q1843" i="1"/>
  <c r="S1843" i="1"/>
  <c r="U1842" i="1"/>
  <c r="V1842" i="1"/>
  <c r="Q1844" i="1"/>
  <c r="S1844" i="1"/>
  <c r="U1843" i="1"/>
  <c r="V1843" i="1"/>
  <c r="Q1845" i="1"/>
  <c r="S1845" i="1"/>
  <c r="U1844" i="1"/>
  <c r="V1844" i="1"/>
  <c r="Q1846" i="1"/>
  <c r="S1846" i="1"/>
  <c r="U1845" i="1"/>
  <c r="V1845" i="1"/>
  <c r="Q1847" i="1"/>
  <c r="S1847" i="1"/>
  <c r="U1846" i="1"/>
  <c r="V1846" i="1"/>
  <c r="Q1848" i="1"/>
  <c r="S1848" i="1"/>
  <c r="U1847" i="1"/>
  <c r="V1847" i="1"/>
  <c r="Q1849" i="1"/>
  <c r="U1849" i="1"/>
  <c r="V1849" i="1"/>
  <c r="U1848" i="1"/>
  <c r="V1848" i="1"/>
  <c r="Q1850" i="1"/>
  <c r="U1850" i="1"/>
  <c r="V1850" i="1"/>
  <c r="Q1851" i="1"/>
  <c r="U1851" i="1"/>
  <c r="V1851" i="1"/>
  <c r="Q1852" i="1"/>
  <c r="U1852" i="1"/>
  <c r="V1852" i="1"/>
  <c r="Q1853" i="1"/>
  <c r="U1853" i="1"/>
  <c r="V1853" i="1"/>
  <c r="Q1854" i="1"/>
  <c r="U1854" i="1"/>
  <c r="V1854" i="1"/>
  <c r="Q1855" i="1"/>
  <c r="U1855" i="1"/>
  <c r="V1855" i="1"/>
  <c r="Q1856" i="1"/>
  <c r="U1856" i="1"/>
  <c r="V1856" i="1"/>
  <c r="Q1857" i="1"/>
  <c r="U1857" i="1"/>
  <c r="V1857" i="1"/>
  <c r="Q1858" i="1"/>
  <c r="U1858" i="1"/>
  <c r="V1858" i="1"/>
  <c r="Q1859" i="1"/>
  <c r="U1859" i="1"/>
  <c r="V1859" i="1"/>
  <c r="Q1860" i="1"/>
  <c r="S1860" i="1"/>
  <c r="Q1861" i="1"/>
  <c r="S1861" i="1"/>
  <c r="U1861" i="1"/>
  <c r="V1861" i="1"/>
  <c r="U1860" i="1"/>
  <c r="V1860" i="1"/>
  <c r="Q1862" i="1"/>
  <c r="R1862" i="1"/>
  <c r="Q1863" i="1"/>
  <c r="R1863" i="1"/>
  <c r="S1862" i="1"/>
  <c r="U1862" i="1"/>
  <c r="V1862" i="1"/>
  <c r="S1863" i="1"/>
  <c r="U1863" i="1"/>
  <c r="V1863" i="1"/>
  <c r="Q1864" i="1"/>
  <c r="S1864" i="1"/>
  <c r="Q1865" i="1"/>
  <c r="S1865" i="1"/>
  <c r="U1864" i="1"/>
  <c r="V1864" i="1"/>
  <c r="Q1866" i="1"/>
  <c r="S1866" i="1"/>
  <c r="U1865" i="1"/>
  <c r="V1865" i="1"/>
  <c r="Q1867" i="1"/>
  <c r="U1866" i="1"/>
  <c r="V1866" i="1"/>
  <c r="R1867" i="1"/>
  <c r="S1867" i="1"/>
  <c r="Q1868" i="1"/>
  <c r="R1868" i="1"/>
  <c r="U1867" i="1"/>
  <c r="V1867" i="1"/>
  <c r="Q1869" i="1"/>
  <c r="S1868" i="1"/>
  <c r="U1868" i="1"/>
  <c r="V1868" i="1"/>
  <c r="R1869" i="1"/>
  <c r="S1869" i="1"/>
  <c r="Q1870" i="1"/>
  <c r="R1870" i="1"/>
  <c r="U1869" i="1"/>
  <c r="V1869" i="1"/>
  <c r="Q1871" i="1"/>
  <c r="S1871" i="1"/>
  <c r="S1870" i="1"/>
  <c r="U1870" i="1"/>
  <c r="V1870" i="1"/>
  <c r="Q1872" i="1"/>
  <c r="S1872" i="1"/>
  <c r="U1871" i="1"/>
  <c r="V1871" i="1"/>
  <c r="Q1873" i="1"/>
  <c r="U1873" i="1"/>
  <c r="V1873" i="1"/>
  <c r="U1872" i="1"/>
  <c r="V1872" i="1"/>
  <c r="Q1874" i="1"/>
  <c r="U1874" i="1"/>
  <c r="V1874" i="1"/>
  <c r="Q1875" i="1"/>
  <c r="U1875" i="1"/>
  <c r="V1875" i="1"/>
  <c r="Q1876" i="1"/>
  <c r="U1876" i="1"/>
  <c r="V1876" i="1"/>
  <c r="Q1877" i="1"/>
  <c r="U1877" i="1"/>
  <c r="V1877" i="1"/>
  <c r="Q1878" i="1"/>
  <c r="U1878" i="1"/>
  <c r="V1878" i="1"/>
  <c r="Q1879" i="1"/>
  <c r="U1879" i="1"/>
  <c r="V1879" i="1"/>
  <c r="Q1880" i="1"/>
  <c r="U1880" i="1"/>
  <c r="V1880" i="1"/>
  <c r="Q1881" i="1"/>
  <c r="U1881" i="1"/>
  <c r="V1881" i="1"/>
  <c r="Q1882" i="1"/>
  <c r="U1882" i="1"/>
  <c r="V1882" i="1"/>
  <c r="Q1883" i="1"/>
  <c r="U1883" i="1"/>
  <c r="V1883" i="1"/>
  <c r="Q1884" i="1"/>
  <c r="S1884" i="1"/>
  <c r="Q1885" i="1"/>
  <c r="R1885" i="1"/>
  <c r="U1884" i="1"/>
  <c r="V1884" i="1"/>
  <c r="S1885" i="1"/>
  <c r="U1885" i="1"/>
  <c r="V1885" i="1"/>
  <c r="Q1886" i="1"/>
  <c r="S1886" i="1"/>
  <c r="Q1887" i="1"/>
  <c r="S1887" i="1"/>
  <c r="U1886" i="1"/>
  <c r="V1886" i="1"/>
  <c r="Q1888" i="1"/>
  <c r="S1888" i="1"/>
  <c r="U1887" i="1"/>
  <c r="V1887" i="1"/>
  <c r="Q1889" i="1"/>
  <c r="S1889" i="1"/>
  <c r="U1888" i="1"/>
  <c r="V1888" i="1"/>
  <c r="Q1890" i="1"/>
  <c r="S1890" i="1"/>
  <c r="U1889" i="1"/>
  <c r="V1889" i="1"/>
  <c r="Q1891" i="1"/>
  <c r="U1890" i="1"/>
  <c r="V1890" i="1"/>
  <c r="R1891" i="1"/>
  <c r="S1891" i="1"/>
  <c r="Q1892" i="1"/>
  <c r="R1892" i="1"/>
  <c r="U1891" i="1"/>
  <c r="V1891" i="1"/>
  <c r="Q1893" i="1"/>
  <c r="R1893" i="1"/>
  <c r="S1892" i="1"/>
  <c r="U1892" i="1"/>
  <c r="V1892" i="1"/>
  <c r="S1893" i="1"/>
  <c r="U1893" i="1"/>
  <c r="V1893" i="1"/>
  <c r="Q1894" i="1"/>
  <c r="R1894" i="1"/>
  <c r="S1894" i="1"/>
  <c r="Q1895" i="1"/>
  <c r="S1895" i="1"/>
  <c r="U1894" i="1"/>
  <c r="V1894" i="1"/>
  <c r="Q1896" i="1"/>
  <c r="S1896" i="1"/>
  <c r="U1895" i="1"/>
  <c r="V1895" i="1"/>
  <c r="Q1897" i="1"/>
  <c r="U1897" i="1"/>
  <c r="V1897" i="1"/>
  <c r="U1896" i="1"/>
  <c r="V1896" i="1"/>
  <c r="Q1898" i="1"/>
  <c r="U1898" i="1"/>
  <c r="V1898" i="1"/>
  <c r="Q1899" i="1"/>
  <c r="U1899" i="1"/>
  <c r="V1899" i="1"/>
  <c r="Q1900" i="1"/>
  <c r="U1900" i="1"/>
  <c r="V1900" i="1"/>
  <c r="Q1901" i="1"/>
  <c r="U1901" i="1"/>
  <c r="V1901" i="1"/>
  <c r="Q1902" i="1"/>
  <c r="U1902" i="1"/>
  <c r="V1902" i="1"/>
  <c r="Q1903" i="1"/>
  <c r="U1903" i="1"/>
  <c r="V1903" i="1"/>
  <c r="Q1904" i="1"/>
  <c r="U1904" i="1"/>
  <c r="V1904" i="1"/>
  <c r="Q1905" i="1"/>
  <c r="U1905" i="1"/>
  <c r="V1905" i="1"/>
  <c r="Q1906" i="1"/>
  <c r="U1906" i="1"/>
  <c r="V1906" i="1"/>
  <c r="Q1907" i="1"/>
  <c r="U1907" i="1"/>
  <c r="V1907" i="1"/>
  <c r="Q1908" i="1"/>
  <c r="S1908" i="1"/>
  <c r="U1908" i="1"/>
  <c r="V1908" i="1"/>
  <c r="Q1909" i="1"/>
  <c r="S1909" i="1"/>
  <c r="U1909" i="1"/>
  <c r="V1909" i="1"/>
  <c r="Q1910" i="1"/>
  <c r="R1910" i="1"/>
  <c r="S1910" i="1"/>
  <c r="Q1911" i="1"/>
  <c r="U1910" i="1"/>
  <c r="V1910" i="1"/>
  <c r="R1911" i="1"/>
  <c r="S1911" i="1"/>
  <c r="Q1912" i="1"/>
  <c r="U1911" i="1"/>
  <c r="V1911" i="1"/>
  <c r="R1912" i="1"/>
  <c r="S1912" i="1"/>
  <c r="Q1913" i="1"/>
  <c r="U1912" i="1"/>
  <c r="V1912" i="1"/>
  <c r="R1913" i="1"/>
  <c r="S1913" i="1"/>
  <c r="Q1914" i="1"/>
  <c r="U1913" i="1"/>
  <c r="V1913" i="1"/>
  <c r="R1914" i="1"/>
  <c r="S1914" i="1"/>
  <c r="Q1915" i="1"/>
  <c r="U1914" i="1"/>
  <c r="V1914" i="1"/>
  <c r="R1915" i="1"/>
  <c r="S1915" i="1"/>
  <c r="Q1916" i="1"/>
  <c r="U1915" i="1"/>
  <c r="V1915" i="1"/>
  <c r="R1916" i="1"/>
  <c r="S1916" i="1"/>
  <c r="Q1917" i="1"/>
  <c r="U1916" i="1"/>
  <c r="V1916" i="1"/>
  <c r="R1917" i="1"/>
  <c r="S1917" i="1"/>
  <c r="Q1918" i="1"/>
  <c r="U1917" i="1"/>
  <c r="V1917" i="1"/>
  <c r="R1918" i="1"/>
  <c r="S1918" i="1"/>
  <c r="Q1919" i="1"/>
  <c r="U1918" i="1"/>
  <c r="V1918" i="1"/>
  <c r="R1919" i="1"/>
  <c r="S1919" i="1"/>
  <c r="Q1920" i="1"/>
  <c r="S1920" i="1"/>
  <c r="Q1921" i="1"/>
  <c r="U1921" i="1"/>
  <c r="V1921" i="1"/>
  <c r="U1919" i="1"/>
  <c r="V1919" i="1"/>
  <c r="U1920" i="1"/>
  <c r="V1920" i="1"/>
  <c r="Q1922" i="1"/>
  <c r="U1922" i="1"/>
  <c r="V1922" i="1"/>
  <c r="Q1923" i="1"/>
  <c r="U1923" i="1"/>
  <c r="V1923" i="1"/>
  <c r="Q1924" i="1"/>
  <c r="U1924" i="1"/>
  <c r="V1924" i="1"/>
  <c r="Q1925" i="1"/>
  <c r="U1925" i="1"/>
  <c r="V1925" i="1"/>
  <c r="Q1926" i="1"/>
  <c r="U1926" i="1"/>
  <c r="V1926" i="1"/>
  <c r="Q1927" i="1"/>
  <c r="U1927" i="1"/>
  <c r="V1927" i="1"/>
  <c r="Q1928" i="1"/>
  <c r="U1928" i="1"/>
  <c r="V1928" i="1"/>
  <c r="Q1929" i="1"/>
  <c r="U1929" i="1"/>
  <c r="V1929" i="1"/>
  <c r="Q1930" i="1"/>
  <c r="U1930" i="1"/>
  <c r="V1930" i="1"/>
  <c r="Q1931" i="1"/>
  <c r="U1931" i="1"/>
  <c r="V1931" i="1"/>
  <c r="Q1932" i="1"/>
  <c r="S1932" i="1"/>
  <c r="Q1933" i="1"/>
  <c r="R1933" i="1"/>
  <c r="U1932" i="1"/>
  <c r="V1932" i="1"/>
  <c r="S1933" i="1"/>
  <c r="U1933" i="1"/>
  <c r="V1933" i="1"/>
  <c r="Q1934" i="1"/>
  <c r="R1934" i="1"/>
  <c r="S1934" i="1"/>
  <c r="Q1935" i="1"/>
  <c r="U1934" i="1"/>
  <c r="V1934" i="1"/>
  <c r="R1935" i="1"/>
  <c r="S1935" i="1"/>
  <c r="Q1936" i="1"/>
  <c r="S1936" i="1"/>
  <c r="U1935" i="1"/>
  <c r="V1935" i="1"/>
  <c r="Q1937" i="1"/>
  <c r="S1937" i="1"/>
  <c r="U1936" i="1"/>
  <c r="V1936" i="1"/>
  <c r="Q1938" i="1"/>
  <c r="S1938" i="1"/>
  <c r="U1937" i="1"/>
  <c r="V1937" i="1"/>
  <c r="Q1939" i="1"/>
  <c r="S1939" i="1"/>
  <c r="U1938" i="1"/>
  <c r="V1938" i="1"/>
  <c r="Q1940" i="1"/>
  <c r="S1940" i="1"/>
  <c r="U1939" i="1"/>
  <c r="V1939" i="1"/>
  <c r="Q1941" i="1"/>
  <c r="S1941" i="1"/>
  <c r="U1940" i="1"/>
  <c r="V1940" i="1"/>
  <c r="Q1942" i="1"/>
  <c r="S1942" i="1"/>
  <c r="U1941" i="1"/>
  <c r="V1941" i="1"/>
  <c r="Q1943" i="1"/>
  <c r="S1943" i="1"/>
  <c r="U1942" i="1"/>
  <c r="V1942" i="1"/>
  <c r="Q1944" i="1"/>
  <c r="S1944" i="1"/>
  <c r="U1943" i="1"/>
  <c r="V1943" i="1"/>
  <c r="Q1945" i="1"/>
  <c r="U1945" i="1"/>
  <c r="V1945" i="1"/>
  <c r="U1944" i="1"/>
  <c r="V1944" i="1"/>
  <c r="Q1946" i="1"/>
  <c r="U1946" i="1"/>
  <c r="V1946" i="1"/>
  <c r="Q1947" i="1"/>
  <c r="U1947" i="1"/>
  <c r="V1947" i="1"/>
  <c r="Q1948" i="1"/>
  <c r="U1948" i="1"/>
  <c r="V1948" i="1"/>
  <c r="Q1949" i="1"/>
  <c r="U1949" i="1"/>
  <c r="V1949" i="1"/>
  <c r="Q1950" i="1"/>
  <c r="U1950" i="1"/>
  <c r="V1950" i="1"/>
  <c r="Q1951" i="1"/>
  <c r="U1951" i="1"/>
  <c r="V1951" i="1"/>
  <c r="Q1952" i="1"/>
  <c r="U1952" i="1"/>
  <c r="V1952" i="1"/>
  <c r="Q1953" i="1"/>
  <c r="U1953" i="1"/>
  <c r="V1953" i="1"/>
  <c r="Q1954" i="1"/>
  <c r="U1954" i="1"/>
  <c r="V1954" i="1"/>
  <c r="Q1955" i="1"/>
  <c r="U1955" i="1"/>
  <c r="V1955" i="1"/>
  <c r="Q1956" i="1"/>
  <c r="S1956" i="1"/>
  <c r="Q1957" i="1"/>
  <c r="U1956" i="1"/>
  <c r="V1956" i="1"/>
  <c r="R1957" i="1"/>
  <c r="S1957" i="1"/>
  <c r="Q1958" i="1"/>
  <c r="S1958" i="1"/>
  <c r="U1957" i="1"/>
  <c r="V1957" i="1"/>
  <c r="Q1959" i="1"/>
  <c r="S1959" i="1"/>
  <c r="U1958" i="1"/>
  <c r="V1958" i="1"/>
  <c r="Q1960" i="1"/>
  <c r="S1960" i="1"/>
  <c r="U1959" i="1"/>
  <c r="V1959" i="1"/>
  <c r="Q1961" i="1"/>
  <c r="U1960" i="1"/>
  <c r="V1960" i="1"/>
  <c r="R1961" i="1"/>
  <c r="S1961" i="1"/>
  <c r="Q1962" i="1"/>
  <c r="R1962" i="1"/>
  <c r="U1961" i="1"/>
  <c r="V1961" i="1"/>
  <c r="S1962" i="1"/>
  <c r="U1962" i="1"/>
  <c r="V1962" i="1"/>
  <c r="Q1963" i="1"/>
  <c r="S1963" i="1"/>
  <c r="Q1964" i="1"/>
  <c r="U1963" i="1"/>
  <c r="V1963" i="1"/>
  <c r="R1964" i="1"/>
  <c r="S1964" i="1"/>
  <c r="Q1965" i="1"/>
  <c r="R1965" i="1"/>
  <c r="U1964" i="1"/>
  <c r="V1964" i="1"/>
  <c r="S1965" i="1"/>
  <c r="U1965" i="1"/>
  <c r="V1965" i="1"/>
  <c r="Q1966" i="1"/>
  <c r="R1966" i="1"/>
  <c r="S1966" i="1"/>
  <c r="Q1967" i="1"/>
  <c r="R1967" i="1"/>
  <c r="U1966" i="1"/>
  <c r="V1966" i="1"/>
  <c r="S1967" i="1"/>
  <c r="U1967" i="1"/>
  <c r="V1967" i="1"/>
  <c r="Q1968" i="1"/>
  <c r="S1968" i="1"/>
  <c r="Q1969" i="1"/>
  <c r="U1969" i="1"/>
  <c r="V1969" i="1"/>
  <c r="U1968" i="1"/>
  <c r="V1968" i="1"/>
  <c r="Q1970" i="1"/>
  <c r="U1970" i="1"/>
  <c r="V1970" i="1"/>
  <c r="Q1971" i="1"/>
  <c r="U1971" i="1"/>
  <c r="V1971" i="1"/>
  <c r="Q1972" i="1"/>
  <c r="U1972" i="1"/>
  <c r="V1972" i="1"/>
  <c r="Q1973" i="1"/>
  <c r="U1973" i="1"/>
  <c r="V1973" i="1"/>
  <c r="Q1974" i="1"/>
  <c r="U1974" i="1"/>
  <c r="V1974" i="1"/>
  <c r="Q1975" i="1"/>
  <c r="U1975" i="1"/>
  <c r="V1975" i="1"/>
  <c r="Q1976" i="1"/>
  <c r="U1976" i="1"/>
  <c r="V1976" i="1"/>
  <c r="Q1977" i="1"/>
  <c r="U1977" i="1"/>
  <c r="V1977" i="1"/>
  <c r="Q1978" i="1"/>
  <c r="U1978" i="1"/>
  <c r="V1978" i="1"/>
  <c r="Q1979" i="1"/>
  <c r="U1979" i="1"/>
  <c r="V1979" i="1"/>
  <c r="Q1980" i="1"/>
  <c r="S1980" i="1"/>
  <c r="Q1981" i="1"/>
  <c r="S1981" i="1"/>
  <c r="U1981" i="1"/>
  <c r="V1981" i="1"/>
  <c r="U1980" i="1"/>
  <c r="V1980" i="1"/>
  <c r="Q1982" i="1"/>
  <c r="S1982" i="1"/>
  <c r="Q1983" i="1"/>
  <c r="S1983" i="1"/>
  <c r="U1982" i="1"/>
  <c r="V1982" i="1"/>
  <c r="Q1984" i="1"/>
  <c r="S1984" i="1"/>
  <c r="U1983" i="1"/>
  <c r="V1983" i="1"/>
  <c r="Q1985" i="1"/>
  <c r="S1985" i="1"/>
  <c r="U1984" i="1"/>
  <c r="V1984" i="1"/>
  <c r="Q1986" i="1"/>
  <c r="S1986" i="1"/>
  <c r="U1985" i="1"/>
  <c r="V1985" i="1"/>
  <c r="Q1987" i="1"/>
  <c r="S1987" i="1"/>
  <c r="U1986" i="1"/>
  <c r="V1986" i="1"/>
  <c r="Q1988" i="1"/>
  <c r="S1988" i="1"/>
  <c r="U1987" i="1"/>
  <c r="V1987" i="1"/>
  <c r="Q1989" i="1"/>
  <c r="S1989" i="1"/>
  <c r="U1988" i="1"/>
  <c r="V1988" i="1"/>
  <c r="Q1990" i="1"/>
  <c r="S1990" i="1"/>
  <c r="U1989" i="1"/>
  <c r="V1989" i="1"/>
  <c r="Q1991" i="1"/>
  <c r="S1991" i="1"/>
  <c r="U1990" i="1"/>
  <c r="V1990" i="1"/>
  <c r="Q1992" i="1"/>
  <c r="S1992" i="1"/>
  <c r="U1991" i="1"/>
  <c r="V1991" i="1"/>
  <c r="Q1993" i="1"/>
  <c r="U1993" i="1"/>
  <c r="V1993" i="1"/>
  <c r="U1992" i="1"/>
  <c r="V1992" i="1"/>
  <c r="Q1994" i="1"/>
  <c r="U1994" i="1"/>
  <c r="V1994" i="1"/>
  <c r="Q1995" i="1"/>
  <c r="U1995" i="1"/>
  <c r="V1995" i="1"/>
  <c r="Q1996" i="1"/>
  <c r="U1996" i="1"/>
  <c r="V1996" i="1"/>
  <c r="Q1997" i="1"/>
  <c r="U1997" i="1"/>
  <c r="V1997" i="1"/>
  <c r="Q1998" i="1"/>
  <c r="U1998" i="1"/>
  <c r="V1998" i="1"/>
  <c r="Q1999" i="1"/>
  <c r="U1999" i="1"/>
  <c r="V1999" i="1"/>
  <c r="Q2000" i="1"/>
  <c r="U2000" i="1"/>
  <c r="V2000" i="1"/>
  <c r="Q2001" i="1"/>
  <c r="U2001" i="1"/>
  <c r="V2001" i="1"/>
  <c r="Q2002" i="1"/>
  <c r="U2002" i="1"/>
  <c r="V2002" i="1"/>
  <c r="Q2003" i="1"/>
  <c r="U2003" i="1"/>
  <c r="V2003" i="1"/>
  <c r="Q2004" i="1"/>
  <c r="S2004" i="1"/>
  <c r="Q2005" i="1"/>
  <c r="U2004" i="1"/>
  <c r="V2004" i="1"/>
  <c r="R2005" i="1"/>
  <c r="S2005" i="1"/>
  <c r="Q2006" i="1"/>
  <c r="R2006" i="1"/>
  <c r="U2005" i="1"/>
  <c r="V2005" i="1"/>
  <c r="S2006" i="1"/>
  <c r="U2006" i="1"/>
  <c r="V2006" i="1"/>
  <c r="Q2007" i="1"/>
  <c r="S2007" i="1"/>
  <c r="Q2008" i="1"/>
  <c r="R2008" i="1"/>
  <c r="U2007" i="1"/>
  <c r="V2007" i="1"/>
  <c r="Q2009" i="1"/>
  <c r="R2009" i="1"/>
  <c r="S2008" i="1"/>
  <c r="U2008" i="1"/>
  <c r="V2008" i="1"/>
  <c r="S2009" i="1"/>
  <c r="U2009" i="1"/>
  <c r="V2009" i="1"/>
  <c r="Q2010" i="1"/>
  <c r="S2010" i="1"/>
  <c r="Q2011" i="1"/>
  <c r="S2011" i="1"/>
  <c r="U2010" i="1"/>
  <c r="V2010" i="1"/>
  <c r="Q2012" i="1"/>
  <c r="U2011" i="1"/>
  <c r="V2011" i="1"/>
  <c r="R2012" i="1"/>
  <c r="S2012" i="1"/>
  <c r="Q2013" i="1"/>
  <c r="R2013" i="1"/>
  <c r="U2012" i="1"/>
  <c r="V2012" i="1"/>
  <c r="S2013" i="1"/>
  <c r="U2013" i="1"/>
  <c r="V2013" i="1"/>
  <c r="Q2014" i="1"/>
  <c r="S2014" i="1"/>
  <c r="Q2015" i="1"/>
  <c r="S2015" i="1"/>
  <c r="U2014" i="1"/>
  <c r="V2014" i="1"/>
  <c r="Q2016" i="1"/>
  <c r="S2016" i="1"/>
  <c r="U2015" i="1"/>
  <c r="V2015" i="1"/>
  <c r="Q2017" i="1"/>
  <c r="U2017" i="1"/>
  <c r="V2017" i="1"/>
  <c r="U2016" i="1"/>
  <c r="V2016" i="1"/>
  <c r="Q2018" i="1"/>
  <c r="U2018" i="1"/>
  <c r="V2018" i="1"/>
  <c r="Q2019" i="1"/>
  <c r="U2019" i="1"/>
  <c r="V2019" i="1"/>
  <c r="Q2020" i="1"/>
  <c r="U2020" i="1"/>
  <c r="V2020" i="1"/>
  <c r="Q2021" i="1"/>
  <c r="U2021" i="1"/>
  <c r="V2021" i="1"/>
  <c r="Q2022" i="1"/>
  <c r="U2022" i="1"/>
  <c r="V2022" i="1"/>
  <c r="Q2023" i="1"/>
  <c r="U2023" i="1"/>
  <c r="V2023" i="1"/>
  <c r="Q2024" i="1"/>
  <c r="U2024" i="1"/>
  <c r="V2024" i="1"/>
  <c r="Q2025" i="1"/>
  <c r="U2025" i="1"/>
  <c r="V2025" i="1"/>
  <c r="Q2026" i="1"/>
  <c r="U2026" i="1"/>
  <c r="V2026" i="1"/>
  <c r="Q2027" i="1"/>
  <c r="U2027" i="1"/>
  <c r="V2027" i="1"/>
  <c r="Q2028" i="1"/>
  <c r="S2028" i="1"/>
  <c r="Q2029" i="1"/>
  <c r="U2028" i="1"/>
  <c r="V2028" i="1"/>
  <c r="R2029" i="1"/>
  <c r="S2029" i="1"/>
  <c r="Q2030" i="1"/>
  <c r="R2030" i="1"/>
  <c r="U2029" i="1"/>
  <c r="V2029" i="1"/>
  <c r="S2030" i="1"/>
  <c r="U2030" i="1"/>
  <c r="V2030" i="1"/>
  <c r="Q2031" i="1"/>
  <c r="R2031" i="1"/>
  <c r="S2031" i="1"/>
  <c r="Q2032" i="1"/>
  <c r="R2032" i="1"/>
  <c r="U2031" i="1"/>
  <c r="V2031" i="1"/>
  <c r="Q2033" i="1"/>
  <c r="S2032" i="1"/>
  <c r="U2032" i="1"/>
  <c r="V2032" i="1"/>
  <c r="R2033" i="1"/>
  <c r="S2033" i="1"/>
  <c r="Q2034" i="1"/>
  <c r="U2033" i="1"/>
  <c r="V2033" i="1"/>
  <c r="R2034" i="1"/>
  <c r="S2034" i="1"/>
  <c r="Q2035" i="1"/>
  <c r="R2035" i="1"/>
  <c r="U2034" i="1"/>
  <c r="V2034" i="1"/>
  <c r="S2035" i="1"/>
  <c r="U2035" i="1"/>
  <c r="V2035" i="1"/>
  <c r="Q2036" i="1"/>
  <c r="R2036" i="1"/>
  <c r="S2036" i="1"/>
  <c r="Q2037" i="1"/>
  <c r="R2037" i="1"/>
  <c r="U2036" i="1"/>
  <c r="V2036" i="1"/>
  <c r="Q2038" i="1"/>
  <c r="S2037" i="1"/>
  <c r="U2037" i="1"/>
  <c r="V2037" i="1"/>
  <c r="R2038" i="1"/>
  <c r="S2038" i="1"/>
  <c r="Q2039" i="1"/>
  <c r="R2039" i="1"/>
  <c r="U2038" i="1"/>
  <c r="V2038" i="1"/>
  <c r="S2039" i="1"/>
  <c r="U2039" i="1"/>
  <c r="V2039" i="1"/>
  <c r="Q2040" i="1"/>
  <c r="S2040" i="1"/>
  <c r="Q2041" i="1"/>
  <c r="U2041" i="1"/>
  <c r="V2041" i="1"/>
  <c r="U2040" i="1"/>
  <c r="V2040" i="1"/>
  <c r="Q2042" i="1"/>
  <c r="U2042" i="1"/>
  <c r="V2042" i="1"/>
  <c r="Q2043" i="1"/>
  <c r="U2043" i="1"/>
  <c r="V2043" i="1"/>
  <c r="Q2044" i="1"/>
  <c r="U2044" i="1"/>
  <c r="V2044" i="1"/>
  <c r="Q2045" i="1"/>
  <c r="U2045" i="1"/>
  <c r="V2045" i="1"/>
  <c r="Q2046" i="1"/>
  <c r="U2046" i="1"/>
  <c r="V2046" i="1"/>
  <c r="Q2047" i="1"/>
  <c r="U2047" i="1"/>
  <c r="V2047" i="1"/>
  <c r="Q2048" i="1"/>
  <c r="U2048" i="1"/>
  <c r="V2048" i="1"/>
  <c r="Q2049" i="1"/>
  <c r="U2049" i="1"/>
  <c r="V2049" i="1"/>
  <c r="Q2050" i="1"/>
  <c r="U2050" i="1"/>
  <c r="V2050" i="1"/>
  <c r="Q2051" i="1"/>
  <c r="U2051" i="1"/>
  <c r="V2051" i="1"/>
  <c r="Q2052" i="1"/>
  <c r="S2052" i="1"/>
  <c r="Q2053" i="1"/>
  <c r="U2052" i="1"/>
  <c r="V2052" i="1"/>
  <c r="S2053" i="1"/>
  <c r="R2053" i="1"/>
  <c r="Q2054" i="1"/>
  <c r="R2054" i="1"/>
  <c r="S2054" i="1"/>
  <c r="U2054" i="1"/>
  <c r="V2054" i="1"/>
  <c r="Q2055" i="1"/>
  <c r="R2055" i="1"/>
  <c r="U2053" i="1"/>
  <c r="V2053" i="1"/>
  <c r="Q2056" i="1"/>
  <c r="R2056" i="1"/>
  <c r="S2055" i="1"/>
  <c r="U2055" i="1"/>
  <c r="V2055" i="1"/>
  <c r="S2056" i="1"/>
  <c r="U2056" i="1"/>
  <c r="V2056" i="1"/>
  <c r="Q2057" i="1"/>
  <c r="R2057" i="1"/>
  <c r="S2057" i="1"/>
  <c r="Q2058" i="1"/>
  <c r="R2058" i="1"/>
  <c r="U2057" i="1"/>
  <c r="V2057" i="1"/>
  <c r="S2058" i="1"/>
  <c r="U2058" i="1"/>
  <c r="V2058" i="1"/>
  <c r="Q2059" i="1"/>
  <c r="R2059" i="1"/>
  <c r="S2059" i="1"/>
  <c r="Q2060" i="1"/>
  <c r="R2060" i="1"/>
  <c r="U2059" i="1"/>
  <c r="V2059" i="1"/>
  <c r="Q2061" i="1"/>
  <c r="R2061" i="1"/>
  <c r="S2060" i="1"/>
  <c r="U2060" i="1"/>
  <c r="V2060" i="1"/>
  <c r="S2061" i="1"/>
  <c r="U2061" i="1"/>
  <c r="V2061" i="1"/>
  <c r="Q2062" i="1"/>
  <c r="R2062" i="1"/>
  <c r="S2062" i="1"/>
  <c r="Q2063" i="1"/>
  <c r="S2063" i="1"/>
  <c r="U2062" i="1"/>
  <c r="V2062" i="1"/>
  <c r="Q2064" i="1"/>
  <c r="S2064" i="1"/>
  <c r="U2063" i="1"/>
  <c r="V2063" i="1"/>
  <c r="Q2065" i="1"/>
  <c r="U2065" i="1"/>
  <c r="V2065" i="1"/>
  <c r="U2064" i="1"/>
  <c r="V2064" i="1"/>
  <c r="Q2066" i="1"/>
  <c r="U2066" i="1"/>
  <c r="V2066" i="1"/>
  <c r="Q2067" i="1"/>
  <c r="U2067" i="1"/>
  <c r="V2067" i="1"/>
  <c r="Q2068" i="1"/>
  <c r="U2068" i="1"/>
  <c r="V2068" i="1"/>
  <c r="Q2069" i="1"/>
  <c r="U2069" i="1"/>
  <c r="V2069" i="1"/>
  <c r="Q2070" i="1"/>
  <c r="U2070" i="1"/>
  <c r="V2070" i="1"/>
  <c r="Q2071" i="1"/>
  <c r="U2071" i="1"/>
  <c r="V2071" i="1"/>
  <c r="Q2072" i="1"/>
  <c r="U2072" i="1"/>
  <c r="V2072" i="1"/>
  <c r="Q2073" i="1"/>
  <c r="U2073" i="1"/>
  <c r="V2073" i="1"/>
  <c r="Q2074" i="1"/>
  <c r="U2074" i="1"/>
  <c r="V2074" i="1"/>
  <c r="Q2075" i="1"/>
  <c r="U2075" i="1"/>
  <c r="V2075" i="1"/>
  <c r="Q2076" i="1"/>
  <c r="S2076" i="1"/>
  <c r="Q2077" i="1"/>
  <c r="U2076" i="1"/>
  <c r="V2076" i="1"/>
  <c r="R2077" i="1"/>
  <c r="S2077" i="1"/>
  <c r="Q2078" i="1"/>
  <c r="S2078" i="1"/>
  <c r="U2077" i="1"/>
  <c r="V2077" i="1"/>
  <c r="Q2079" i="1"/>
  <c r="R2079" i="1"/>
  <c r="U2078" i="1"/>
  <c r="V2078" i="1"/>
  <c r="Q2080" i="1"/>
  <c r="R2080" i="1"/>
  <c r="S2079" i="1"/>
  <c r="U2079" i="1"/>
  <c r="V2079" i="1"/>
  <c r="S2080" i="1"/>
  <c r="U2080" i="1"/>
  <c r="V2080" i="1"/>
  <c r="Q2081" i="1"/>
  <c r="R2081" i="1"/>
  <c r="S2081" i="1"/>
  <c r="Q2082" i="1"/>
  <c r="R2082" i="1"/>
  <c r="U2081" i="1"/>
  <c r="V2081" i="1"/>
  <c r="Q2083" i="1"/>
  <c r="R2083" i="1"/>
  <c r="S2082" i="1"/>
  <c r="U2082" i="1"/>
  <c r="V2082" i="1"/>
  <c r="Q2084" i="1"/>
  <c r="R2084" i="1"/>
  <c r="S2083" i="1"/>
  <c r="U2083" i="1"/>
  <c r="V2083" i="1"/>
  <c r="Q2085" i="1"/>
  <c r="R2085" i="1"/>
  <c r="S2084" i="1"/>
  <c r="U2084" i="1"/>
  <c r="V2084" i="1"/>
  <c r="S2085" i="1"/>
  <c r="U2085" i="1"/>
  <c r="V2085" i="1"/>
  <c r="Q2086" i="1"/>
  <c r="S2086" i="1"/>
  <c r="Q2087" i="1"/>
  <c r="U2086" i="1"/>
  <c r="V2086" i="1"/>
  <c r="R2087" i="1"/>
  <c r="S2087" i="1"/>
  <c r="Q2088" i="1"/>
  <c r="S2088" i="1"/>
  <c r="U2087" i="1"/>
  <c r="V2087" i="1"/>
  <c r="Q2089" i="1"/>
  <c r="U2089" i="1"/>
  <c r="V2089" i="1"/>
  <c r="U2088" i="1"/>
  <c r="V2088" i="1"/>
  <c r="Q2090" i="1"/>
  <c r="U2090" i="1"/>
  <c r="V2090" i="1"/>
  <c r="Q2091" i="1"/>
  <c r="U2091" i="1"/>
  <c r="V2091" i="1"/>
  <c r="Q2092" i="1"/>
  <c r="U2092" i="1"/>
  <c r="V2092" i="1"/>
  <c r="Q2093" i="1"/>
  <c r="U2093" i="1"/>
  <c r="V2093" i="1"/>
  <c r="Q2094" i="1"/>
  <c r="U2094" i="1"/>
  <c r="V2094" i="1"/>
  <c r="Q2095" i="1"/>
  <c r="U2095" i="1"/>
  <c r="V2095" i="1"/>
  <c r="Q2096" i="1"/>
  <c r="U2096" i="1"/>
  <c r="V2096" i="1"/>
  <c r="Q2097" i="1"/>
  <c r="U2097" i="1"/>
  <c r="V2097" i="1"/>
  <c r="Q2098" i="1"/>
  <c r="U2098" i="1"/>
  <c r="V2098" i="1"/>
  <c r="Q2099" i="1"/>
  <c r="U2099" i="1"/>
  <c r="V2099" i="1"/>
  <c r="Q2100" i="1"/>
  <c r="S2100" i="1"/>
  <c r="Q2101" i="1"/>
  <c r="U2100" i="1"/>
  <c r="V2100" i="1"/>
  <c r="R2101" i="1"/>
  <c r="S2101" i="1"/>
  <c r="Q2102" i="1"/>
  <c r="R2102" i="1"/>
  <c r="U2101" i="1"/>
  <c r="V2101" i="1"/>
  <c r="S2102" i="1"/>
  <c r="U2102" i="1"/>
  <c r="V2102" i="1"/>
  <c r="Q2103" i="1"/>
  <c r="R2103" i="1"/>
  <c r="S2103" i="1"/>
  <c r="Q2104" i="1"/>
  <c r="R2104" i="1"/>
  <c r="S2104" i="1"/>
  <c r="U2104" i="1"/>
  <c r="V2104" i="1"/>
  <c r="U2103" i="1"/>
  <c r="V2103" i="1"/>
  <c r="Q2105" i="1"/>
  <c r="S2105" i="1"/>
  <c r="Q2106" i="1"/>
  <c r="S2106" i="1"/>
  <c r="U2105" i="1"/>
  <c r="V2105" i="1"/>
  <c r="Q2107" i="1"/>
  <c r="S2107" i="1"/>
  <c r="U2106" i="1"/>
  <c r="V2106" i="1"/>
  <c r="Q2108" i="1"/>
  <c r="S2108" i="1"/>
  <c r="U2107" i="1"/>
  <c r="V2107" i="1"/>
  <c r="Q2109" i="1"/>
  <c r="S2109" i="1"/>
  <c r="U2108" i="1"/>
  <c r="V2108" i="1"/>
  <c r="Q2110" i="1"/>
  <c r="S2110" i="1"/>
  <c r="U2109" i="1"/>
  <c r="V2109" i="1"/>
  <c r="Q2111" i="1"/>
  <c r="S2111" i="1"/>
  <c r="U2110" i="1"/>
  <c r="V2110" i="1"/>
  <c r="Q2112" i="1"/>
  <c r="S2112" i="1"/>
  <c r="U2111" i="1"/>
  <c r="V2111" i="1"/>
  <c r="Q2113" i="1"/>
  <c r="U2113" i="1"/>
  <c r="V2113" i="1"/>
  <c r="U2112" i="1"/>
  <c r="V2112" i="1"/>
  <c r="Q2114" i="1"/>
  <c r="U2114" i="1"/>
  <c r="V2114" i="1"/>
  <c r="Q2115" i="1"/>
  <c r="U2115" i="1"/>
  <c r="V2115" i="1"/>
  <c r="Q2116" i="1"/>
  <c r="U2116" i="1"/>
  <c r="V2116" i="1"/>
  <c r="Q2117" i="1"/>
  <c r="U2117" i="1"/>
  <c r="V2117" i="1"/>
  <c r="Q2118" i="1"/>
  <c r="U2118" i="1"/>
  <c r="V2118" i="1"/>
  <c r="Q2119" i="1"/>
  <c r="U2119" i="1"/>
  <c r="V2119" i="1"/>
  <c r="Q2120" i="1"/>
  <c r="U2120" i="1"/>
  <c r="V2120" i="1"/>
  <c r="Q2121" i="1"/>
  <c r="U2121" i="1"/>
  <c r="V2121" i="1"/>
  <c r="Q2122" i="1"/>
  <c r="U2122" i="1"/>
  <c r="V2122" i="1"/>
  <c r="Q2123" i="1"/>
  <c r="U2123" i="1"/>
  <c r="V2123" i="1"/>
  <c r="Q2124" i="1"/>
  <c r="S2124" i="1"/>
  <c r="Q2125" i="1"/>
  <c r="U2124" i="1"/>
  <c r="V2124" i="1"/>
  <c r="R2125" i="1"/>
  <c r="S2125" i="1"/>
  <c r="Q2126" i="1"/>
  <c r="U2125" i="1"/>
  <c r="V2125" i="1"/>
  <c r="R2126" i="1"/>
  <c r="S2126" i="1"/>
  <c r="Q2127" i="1"/>
  <c r="R2127" i="1"/>
  <c r="U2126" i="1"/>
  <c r="V2126" i="1"/>
  <c r="S2127" i="1"/>
  <c r="U2127" i="1"/>
  <c r="V2127" i="1"/>
  <c r="Q2128" i="1"/>
  <c r="R2128" i="1"/>
  <c r="S2128" i="1"/>
  <c r="Q2129" i="1"/>
  <c r="R2129" i="1"/>
  <c r="U2128" i="1"/>
  <c r="V2128" i="1"/>
  <c r="S2129" i="1"/>
  <c r="U2129" i="1"/>
  <c r="V2129" i="1"/>
  <c r="Q2130" i="1"/>
  <c r="R2130" i="1"/>
  <c r="S2130" i="1"/>
  <c r="Q2131" i="1"/>
  <c r="R2131" i="1"/>
  <c r="U2130" i="1"/>
  <c r="V2130" i="1"/>
  <c r="Q2132" i="1"/>
  <c r="S2131" i="1"/>
  <c r="U2131" i="1"/>
  <c r="V2131" i="1"/>
  <c r="R2132" i="1"/>
  <c r="S2132" i="1"/>
  <c r="Q2133" i="1"/>
  <c r="U2132" i="1"/>
  <c r="V2132" i="1"/>
  <c r="R2133" i="1"/>
  <c r="S2133" i="1"/>
  <c r="Q2134" i="1"/>
  <c r="U2133" i="1"/>
  <c r="V2133" i="1"/>
  <c r="R2134" i="1"/>
  <c r="S2134" i="1"/>
  <c r="Q2135" i="1"/>
  <c r="R2135" i="1"/>
  <c r="U2134" i="1"/>
  <c r="V2134" i="1"/>
  <c r="Q2136" i="1"/>
  <c r="S2136" i="1"/>
  <c r="S2135" i="1"/>
  <c r="U2135" i="1"/>
  <c r="V2135" i="1"/>
  <c r="Q2137" i="1"/>
  <c r="U2137" i="1"/>
  <c r="V2137" i="1"/>
  <c r="U2136" i="1"/>
  <c r="V2136" i="1"/>
  <c r="Q2138" i="1"/>
  <c r="U2138" i="1"/>
  <c r="V2138" i="1"/>
  <c r="Q2139" i="1"/>
  <c r="U2139" i="1"/>
  <c r="V2139" i="1"/>
  <c r="Q2140" i="1"/>
  <c r="U2140" i="1"/>
  <c r="V2140" i="1"/>
  <c r="Q2141" i="1"/>
  <c r="U2141" i="1"/>
  <c r="V2141" i="1"/>
  <c r="Q2142" i="1"/>
  <c r="U2142" i="1"/>
  <c r="V2142" i="1"/>
  <c r="Q2143" i="1"/>
  <c r="U2143" i="1"/>
  <c r="V2143" i="1"/>
  <c r="Q2144" i="1"/>
  <c r="U2144" i="1"/>
  <c r="V2144" i="1"/>
  <c r="Q2145" i="1"/>
  <c r="U2145" i="1"/>
  <c r="V2145" i="1"/>
  <c r="Q2146" i="1"/>
  <c r="U2146" i="1"/>
  <c r="V2146" i="1"/>
  <c r="Q2147" i="1"/>
  <c r="U2147" i="1"/>
  <c r="V2147" i="1"/>
  <c r="Q2148" i="1"/>
  <c r="R2148" i="1"/>
  <c r="Q2149" i="1"/>
  <c r="R2149" i="1"/>
  <c r="S2148" i="1"/>
  <c r="U2148" i="1"/>
  <c r="V2148" i="1"/>
  <c r="S2149" i="1"/>
  <c r="U2149" i="1"/>
  <c r="V2149" i="1"/>
  <c r="Q2150" i="1"/>
  <c r="R2150" i="1"/>
  <c r="S2150" i="1"/>
  <c r="Q2151" i="1"/>
  <c r="R2151" i="1"/>
  <c r="U2150" i="1"/>
  <c r="V2150" i="1"/>
  <c r="Q2152" i="1"/>
  <c r="R2152" i="1"/>
  <c r="S2151" i="1"/>
  <c r="U2151" i="1"/>
  <c r="V2151" i="1"/>
  <c r="S2152" i="1"/>
  <c r="U2152" i="1"/>
  <c r="V2152" i="1"/>
  <c r="Q2153" i="1"/>
  <c r="R2153" i="1"/>
  <c r="S2153" i="1"/>
  <c r="Q2154" i="1"/>
  <c r="R2154" i="1"/>
  <c r="U2153" i="1"/>
  <c r="V2153" i="1"/>
  <c r="S2154" i="1"/>
  <c r="U2154" i="1"/>
  <c r="V2154" i="1"/>
  <c r="Q2155" i="1"/>
  <c r="R2155" i="1"/>
  <c r="S2155" i="1"/>
  <c r="Q2156" i="1"/>
  <c r="R2156" i="1"/>
  <c r="U2155" i="1"/>
  <c r="V2155" i="1"/>
  <c r="Q2157" i="1"/>
  <c r="S2156" i="1"/>
  <c r="U2156" i="1"/>
  <c r="V2156" i="1"/>
  <c r="R2157" i="1"/>
  <c r="S2157" i="1"/>
  <c r="Q2158" i="1"/>
  <c r="R2158" i="1"/>
  <c r="U2157" i="1"/>
  <c r="V2157" i="1"/>
  <c r="S2158" i="1"/>
  <c r="U2158" i="1"/>
  <c r="V2158" i="1"/>
  <c r="Q2159" i="1"/>
  <c r="R2159" i="1"/>
  <c r="S2159" i="1"/>
  <c r="U2159" i="1"/>
  <c r="V2159" i="1"/>
  <c r="Q2160" i="1"/>
  <c r="S2160" i="1"/>
  <c r="Q2161" i="1"/>
  <c r="U2161" i="1"/>
  <c r="V2161" i="1"/>
  <c r="U2160" i="1"/>
  <c r="V2160" i="1"/>
  <c r="Q2162" i="1"/>
  <c r="U2162" i="1"/>
  <c r="V2162" i="1"/>
  <c r="Q2163" i="1"/>
  <c r="U2163" i="1"/>
  <c r="V2163" i="1"/>
  <c r="Q2164" i="1"/>
  <c r="U2164" i="1"/>
  <c r="V2164" i="1"/>
  <c r="Q2165" i="1"/>
  <c r="U2165" i="1"/>
  <c r="V2165" i="1"/>
  <c r="Q2166" i="1"/>
  <c r="U2166" i="1"/>
  <c r="V2166" i="1"/>
  <c r="Q2167" i="1"/>
  <c r="U2167" i="1"/>
  <c r="V2167" i="1"/>
  <c r="Q2168" i="1"/>
  <c r="U2168" i="1"/>
  <c r="V2168" i="1"/>
  <c r="Q2169" i="1"/>
  <c r="U2169" i="1"/>
  <c r="V2169" i="1"/>
  <c r="Q2170" i="1"/>
  <c r="U2170" i="1"/>
  <c r="V2170" i="1"/>
  <c r="Q2171" i="1"/>
  <c r="U2171" i="1"/>
  <c r="V2171" i="1"/>
  <c r="Q2172" i="1"/>
  <c r="R2172" i="1"/>
  <c r="Q2173" i="1"/>
  <c r="R2173" i="1"/>
  <c r="S2172" i="1"/>
  <c r="U2172" i="1"/>
  <c r="V2172" i="1"/>
  <c r="S2173" i="1"/>
  <c r="U2173" i="1"/>
  <c r="V2173" i="1"/>
  <c r="Q2174" i="1"/>
  <c r="R2174" i="1"/>
  <c r="S2174" i="1"/>
  <c r="Q2175" i="1"/>
  <c r="R2175" i="1"/>
  <c r="U2174" i="1"/>
  <c r="V2174" i="1"/>
  <c r="Q2176" i="1"/>
  <c r="S2175" i="1"/>
  <c r="U2175" i="1"/>
  <c r="V2175" i="1"/>
  <c r="R2176" i="1"/>
  <c r="S2176" i="1"/>
  <c r="Q2177" i="1"/>
  <c r="R2177" i="1"/>
  <c r="U2176" i="1"/>
  <c r="V2176" i="1"/>
  <c r="Q2178" i="1"/>
  <c r="S2177" i="1"/>
  <c r="U2177" i="1"/>
  <c r="V2177" i="1"/>
  <c r="R2178" i="1"/>
  <c r="S2178" i="1"/>
  <c r="Q2179" i="1"/>
  <c r="R2179" i="1"/>
  <c r="U2178" i="1"/>
  <c r="V2178" i="1"/>
  <c r="S2179" i="1"/>
  <c r="U2179" i="1"/>
  <c r="V2179" i="1"/>
  <c r="Q2180" i="1"/>
  <c r="S2180" i="1"/>
  <c r="Q2181" i="1"/>
  <c r="R2181" i="1"/>
  <c r="U2180" i="1"/>
  <c r="V2180" i="1"/>
  <c r="Q2182" i="1"/>
  <c r="R2182" i="1"/>
  <c r="S2181" i="1"/>
  <c r="U2181" i="1"/>
  <c r="V2181" i="1"/>
  <c r="S2182" i="1"/>
  <c r="U2182" i="1"/>
  <c r="V2182" i="1"/>
  <c r="Q2183" i="1"/>
  <c r="R2183" i="1"/>
  <c r="S2183" i="1"/>
  <c r="Q2184" i="1"/>
  <c r="S2184" i="1"/>
  <c r="U2183" i="1"/>
  <c r="V2183" i="1"/>
  <c r="Q2185" i="1"/>
  <c r="U2185" i="1"/>
  <c r="V2185" i="1"/>
  <c r="U2184" i="1"/>
  <c r="V2184" i="1"/>
  <c r="Q2186" i="1"/>
  <c r="U2186" i="1"/>
  <c r="V2186" i="1"/>
  <c r="Q2187" i="1"/>
  <c r="U2187" i="1"/>
  <c r="V2187" i="1"/>
  <c r="Q2188" i="1"/>
  <c r="U2188" i="1"/>
  <c r="V2188" i="1"/>
  <c r="Q2189" i="1"/>
  <c r="U2189" i="1"/>
  <c r="V2189" i="1"/>
  <c r="Q2190" i="1"/>
  <c r="U2190" i="1"/>
  <c r="V2190" i="1"/>
  <c r="Q2191" i="1"/>
  <c r="U2191" i="1"/>
  <c r="V2191" i="1"/>
  <c r="Q2192" i="1"/>
  <c r="U2192" i="1"/>
  <c r="V2192" i="1"/>
  <c r="Q2193" i="1"/>
  <c r="U2193" i="1"/>
  <c r="V2193" i="1"/>
  <c r="Q2194" i="1"/>
  <c r="U2194" i="1"/>
  <c r="V2194" i="1"/>
  <c r="Q2195" i="1"/>
  <c r="U2195" i="1"/>
  <c r="V2195" i="1"/>
  <c r="Q2196" i="1"/>
  <c r="R2196" i="1"/>
  <c r="S2196" i="1"/>
  <c r="Q2197" i="1"/>
  <c r="U2196" i="1"/>
  <c r="V2196" i="1"/>
  <c r="S2197" i="1"/>
  <c r="R2197" i="1"/>
  <c r="Q2198" i="1"/>
  <c r="R2198" i="1"/>
  <c r="U2197" i="1"/>
  <c r="V2197" i="1"/>
  <c r="S2198" i="1"/>
  <c r="U2198" i="1"/>
  <c r="V2198" i="1"/>
  <c r="Q2199" i="1"/>
  <c r="R2199" i="1"/>
  <c r="Q2200" i="1"/>
  <c r="S2199" i="1"/>
  <c r="U2199" i="1"/>
  <c r="V2199" i="1"/>
  <c r="R2200" i="1"/>
  <c r="S2200" i="1"/>
  <c r="Q2201" i="1"/>
  <c r="R2201" i="1"/>
  <c r="U2200" i="1"/>
  <c r="V2200" i="1"/>
  <c r="Q2202" i="1"/>
  <c r="S2201" i="1"/>
  <c r="U2201" i="1"/>
  <c r="V2201" i="1"/>
  <c r="R2202" i="1"/>
  <c r="S2202" i="1"/>
  <c r="Q2203" i="1"/>
  <c r="R2203" i="1"/>
  <c r="U2202" i="1"/>
  <c r="V2202" i="1"/>
  <c r="S2203" i="1"/>
  <c r="U2203" i="1"/>
  <c r="V2203" i="1"/>
  <c r="Q2204" i="1"/>
  <c r="R2204" i="1"/>
  <c r="S2204" i="1"/>
  <c r="Q2205" i="1"/>
  <c r="R2205" i="1"/>
  <c r="U2204" i="1"/>
  <c r="V2204" i="1"/>
  <c r="Q2206" i="1"/>
  <c r="R2206" i="1"/>
  <c r="S2205" i="1"/>
  <c r="U2205" i="1"/>
  <c r="V2205" i="1"/>
  <c r="S2206" i="1"/>
  <c r="U2206" i="1"/>
  <c r="V2206" i="1"/>
  <c r="Q2207" i="1"/>
  <c r="R2207" i="1"/>
  <c r="S2207" i="1"/>
  <c r="Q2208" i="1"/>
  <c r="Q2209" i="1"/>
  <c r="U2209" i="1"/>
  <c r="V2209" i="1"/>
  <c r="U2207" i="1"/>
  <c r="V2207" i="1"/>
  <c r="R2208" i="1"/>
  <c r="S2208" i="1"/>
  <c r="U2208" i="1"/>
  <c r="V2208" i="1"/>
  <c r="Q2210" i="1"/>
  <c r="U2210" i="1"/>
  <c r="V2210" i="1"/>
  <c r="Q2211" i="1"/>
  <c r="U2211" i="1"/>
  <c r="V2211" i="1"/>
  <c r="Q2212" i="1"/>
  <c r="U2212" i="1"/>
  <c r="V2212" i="1"/>
  <c r="Q2213" i="1"/>
  <c r="U2213" i="1"/>
  <c r="V2213" i="1"/>
  <c r="Q2214" i="1"/>
  <c r="U2214" i="1"/>
  <c r="V2214" i="1"/>
  <c r="Q2215" i="1"/>
  <c r="U2215" i="1"/>
  <c r="V2215" i="1"/>
  <c r="Q2216" i="1"/>
  <c r="U2216" i="1"/>
  <c r="V2216" i="1"/>
  <c r="Q2217" i="1"/>
  <c r="U2217" i="1"/>
  <c r="V2217" i="1"/>
  <c r="Q2218" i="1"/>
  <c r="U2218" i="1"/>
  <c r="V2218" i="1"/>
  <c r="Q2219" i="1"/>
  <c r="U2219" i="1"/>
  <c r="V2219" i="1"/>
  <c r="Q2220" i="1"/>
  <c r="R2220" i="1"/>
  <c r="S2220" i="1"/>
  <c r="U2220" i="1"/>
  <c r="V2220" i="1"/>
  <c r="Q2221" i="1"/>
  <c r="R2221" i="1"/>
  <c r="S2221" i="1"/>
  <c r="Q2222" i="1"/>
  <c r="U2221" i="1"/>
  <c r="V2221" i="1"/>
  <c r="R2222" i="1"/>
  <c r="S2222" i="1"/>
  <c r="Q2223" i="1"/>
  <c r="R2223" i="1"/>
  <c r="U2222" i="1"/>
  <c r="V2222" i="1"/>
  <c r="S2223" i="1"/>
  <c r="U2223" i="1"/>
  <c r="V2223" i="1"/>
  <c r="Q2224" i="1"/>
  <c r="R2224" i="1"/>
  <c r="S2224" i="1"/>
  <c r="Q2225" i="1"/>
  <c r="U2224" i="1"/>
  <c r="V2224" i="1"/>
  <c r="R2225" i="1"/>
  <c r="S2225" i="1"/>
  <c r="Q2226" i="1"/>
  <c r="R2226" i="1"/>
  <c r="U2225" i="1"/>
  <c r="V2225" i="1"/>
  <c r="S2226" i="1"/>
  <c r="U2226" i="1"/>
  <c r="V2226" i="1"/>
  <c r="Q2227" i="1"/>
  <c r="R2227" i="1"/>
  <c r="S2227" i="1"/>
  <c r="Q2228" i="1"/>
  <c r="R2228" i="1"/>
  <c r="U2227" i="1"/>
  <c r="V2227" i="1"/>
  <c r="S2228" i="1"/>
  <c r="U2228" i="1"/>
  <c r="V2228" i="1"/>
  <c r="Q2229" i="1"/>
  <c r="R2229" i="1"/>
  <c r="S2229" i="1"/>
  <c r="Q2230" i="1"/>
  <c r="R2230" i="1"/>
  <c r="U2229" i="1"/>
  <c r="V2229" i="1"/>
  <c r="S2230" i="1"/>
  <c r="U2230" i="1"/>
  <c r="V2230" i="1"/>
  <c r="Q2231" i="1"/>
  <c r="R2231" i="1"/>
  <c r="S2231" i="1"/>
  <c r="Q2232" i="1"/>
  <c r="R2232" i="1"/>
  <c r="U2231" i="1"/>
  <c r="V2231" i="1"/>
  <c r="S2232" i="1"/>
  <c r="U2232" i="1"/>
  <c r="V2232" i="1"/>
  <c r="Q2233" i="1"/>
  <c r="U2233" i="1"/>
  <c r="V2233" i="1"/>
  <c r="Q2234" i="1"/>
  <c r="U2234" i="1"/>
  <c r="V2234" i="1"/>
  <c r="Q2235" i="1"/>
  <c r="U2235" i="1"/>
  <c r="V2235" i="1"/>
  <c r="Q2236" i="1"/>
  <c r="U2236" i="1"/>
  <c r="V2236" i="1"/>
  <c r="Q2237" i="1"/>
  <c r="U2237" i="1"/>
  <c r="V2237" i="1"/>
  <c r="Q2238" i="1"/>
  <c r="U2238" i="1"/>
  <c r="V2238" i="1"/>
  <c r="Q2239" i="1"/>
  <c r="U2239" i="1"/>
  <c r="V2239" i="1"/>
  <c r="Q2240" i="1"/>
  <c r="U2240" i="1"/>
  <c r="V2240" i="1"/>
  <c r="Q2241" i="1"/>
  <c r="U2241" i="1"/>
  <c r="V2241" i="1"/>
  <c r="Q2242" i="1"/>
  <c r="U2242" i="1"/>
  <c r="V2242" i="1"/>
  <c r="Q2243" i="1"/>
  <c r="S2243" i="1"/>
  <c r="Q2244" i="1"/>
  <c r="U2243" i="1"/>
  <c r="V2243" i="1"/>
  <c r="R2244" i="1"/>
  <c r="S2244" i="1"/>
  <c r="Q2245" i="1"/>
  <c r="R2245" i="1"/>
  <c r="U2244" i="1"/>
  <c r="V2244" i="1"/>
  <c r="S2245" i="1"/>
  <c r="U2245" i="1"/>
  <c r="V2245" i="1"/>
  <c r="Q2246" i="1"/>
  <c r="R2246" i="1"/>
  <c r="S2246" i="1"/>
  <c r="Q2247" i="1"/>
  <c r="R2247" i="1"/>
  <c r="U2246" i="1"/>
  <c r="V2246" i="1"/>
  <c r="S2247" i="1"/>
  <c r="U2247" i="1"/>
  <c r="V2247" i="1"/>
  <c r="Q2248" i="1"/>
  <c r="R2248" i="1"/>
  <c r="S2248" i="1"/>
  <c r="Q2249" i="1"/>
  <c r="R2249" i="1"/>
  <c r="U2248" i="1"/>
  <c r="V2248" i="1"/>
  <c r="S2249" i="1"/>
  <c r="U2249" i="1"/>
  <c r="V2249" i="1"/>
  <c r="Q2250" i="1"/>
  <c r="R2250" i="1"/>
  <c r="S2250" i="1"/>
  <c r="Q2251" i="1"/>
  <c r="R2251" i="1"/>
  <c r="U2250" i="1"/>
  <c r="V2250" i="1"/>
  <c r="S2251" i="1"/>
  <c r="U2251" i="1"/>
  <c r="V2251" i="1"/>
  <c r="Q2252" i="1"/>
  <c r="R2252" i="1"/>
  <c r="S2252" i="1"/>
  <c r="Q2253" i="1"/>
  <c r="R2253" i="1"/>
  <c r="U2252" i="1"/>
  <c r="V2252" i="1"/>
  <c r="S2253" i="1"/>
  <c r="U2253" i="1"/>
  <c r="V2253" i="1"/>
  <c r="Q2254" i="1"/>
  <c r="R2254" i="1"/>
  <c r="S2254" i="1"/>
  <c r="Q2255" i="1"/>
  <c r="U2254" i="1"/>
  <c r="V2254" i="1"/>
  <c r="R2255" i="1"/>
  <c r="S2255" i="1"/>
  <c r="Q2256" i="1"/>
  <c r="R2256" i="1"/>
  <c r="U2255" i="1"/>
  <c r="V2255" i="1"/>
  <c r="S2256" i="1"/>
  <c r="U2256" i="1"/>
  <c r="V2256" i="1"/>
  <c r="Q2257" i="1"/>
  <c r="U2257" i="1"/>
  <c r="V2257" i="1"/>
  <c r="Q2258" i="1"/>
  <c r="U2258" i="1"/>
  <c r="V2258" i="1"/>
  <c r="Q2259" i="1"/>
  <c r="U2259" i="1"/>
  <c r="V2259" i="1"/>
  <c r="Q2260" i="1"/>
  <c r="U2260" i="1"/>
  <c r="V2260" i="1"/>
  <c r="Q2261" i="1"/>
  <c r="U2261" i="1"/>
  <c r="V2261" i="1"/>
  <c r="Q2262" i="1"/>
  <c r="U2262" i="1"/>
  <c r="V2262" i="1"/>
  <c r="Q2263" i="1"/>
  <c r="U2263" i="1"/>
  <c r="V2263" i="1"/>
  <c r="Q2264" i="1"/>
  <c r="U2264" i="1"/>
  <c r="V2264" i="1"/>
  <c r="Q2265" i="1"/>
  <c r="U2265" i="1"/>
  <c r="V2265" i="1"/>
  <c r="Q2266" i="1"/>
  <c r="U2266" i="1"/>
  <c r="V2266" i="1"/>
  <c r="Q2267" i="1"/>
  <c r="S2267" i="1"/>
  <c r="Q2268" i="1"/>
  <c r="U2267" i="1"/>
  <c r="V2267" i="1"/>
  <c r="R2268" i="1"/>
  <c r="S2268" i="1"/>
  <c r="Q2269" i="1"/>
  <c r="U2268" i="1"/>
  <c r="V2268" i="1"/>
  <c r="R2269" i="1"/>
  <c r="S2269" i="1"/>
  <c r="Q2270" i="1"/>
  <c r="R2270" i="1"/>
  <c r="U2269" i="1"/>
  <c r="V2269" i="1"/>
  <c r="S2270" i="1"/>
  <c r="U2270" i="1"/>
  <c r="V2270" i="1"/>
  <c r="Q2271" i="1"/>
  <c r="R2271" i="1"/>
  <c r="S2271" i="1"/>
  <c r="Q2272" i="1"/>
  <c r="U2271" i="1"/>
  <c r="V2271" i="1"/>
  <c r="R2272" i="1"/>
  <c r="S2272" i="1"/>
  <c r="Q2273" i="1"/>
  <c r="R2273" i="1"/>
  <c r="U2272" i="1"/>
  <c r="V2272" i="1"/>
  <c r="S2273" i="1"/>
  <c r="U2273" i="1"/>
  <c r="V2273" i="1"/>
  <c r="Q2274" i="1"/>
  <c r="R2274" i="1"/>
  <c r="S2274" i="1"/>
  <c r="Q2275" i="1"/>
  <c r="R2275" i="1"/>
  <c r="U2274" i="1"/>
  <c r="V2274" i="1"/>
  <c r="S2275" i="1"/>
  <c r="U2275" i="1"/>
  <c r="V2275" i="1"/>
  <c r="Q2276" i="1"/>
  <c r="R2276" i="1"/>
  <c r="S2276" i="1"/>
  <c r="Q2277" i="1"/>
  <c r="U2276" i="1"/>
  <c r="V2276" i="1"/>
  <c r="R2277" i="1"/>
  <c r="S2277" i="1"/>
  <c r="Q2278" i="1"/>
  <c r="R2278" i="1"/>
  <c r="U2277" i="1"/>
  <c r="V2277" i="1"/>
  <c r="S2278" i="1"/>
  <c r="U2278" i="1"/>
  <c r="V2278" i="1"/>
  <c r="Q2279" i="1"/>
  <c r="R2279" i="1"/>
  <c r="S2279" i="1"/>
  <c r="Q2280" i="1"/>
  <c r="S2280" i="1"/>
  <c r="Q2281" i="1"/>
  <c r="U2281" i="1"/>
  <c r="V2281" i="1"/>
  <c r="U2279" i="1"/>
  <c r="V2279" i="1"/>
  <c r="U2280" i="1"/>
  <c r="V2280" i="1"/>
  <c r="Q2282" i="1"/>
  <c r="U2282" i="1"/>
  <c r="V2282" i="1"/>
  <c r="Q2283" i="1"/>
  <c r="U2283" i="1"/>
  <c r="V2283" i="1"/>
  <c r="Q2284" i="1"/>
  <c r="U2284" i="1"/>
  <c r="V2284" i="1"/>
  <c r="Q2285" i="1"/>
  <c r="U2285" i="1"/>
  <c r="V2285" i="1"/>
  <c r="Q2286" i="1"/>
  <c r="U2286" i="1"/>
  <c r="V2286" i="1"/>
  <c r="Q2287" i="1"/>
  <c r="U2287" i="1"/>
  <c r="V2287" i="1"/>
  <c r="Q2288" i="1"/>
  <c r="U2288" i="1"/>
  <c r="V2288" i="1"/>
  <c r="Q2289" i="1"/>
  <c r="U2289" i="1"/>
  <c r="V2289" i="1"/>
  <c r="Q2290" i="1"/>
  <c r="U2290" i="1"/>
  <c r="V2290" i="1"/>
  <c r="Q2291" i="1"/>
  <c r="S2291" i="1"/>
  <c r="Q2292" i="1"/>
  <c r="S2292" i="1"/>
  <c r="U2291" i="1"/>
  <c r="V2291" i="1"/>
  <c r="Q2293" i="1"/>
  <c r="S2293" i="1"/>
  <c r="U2292" i="1"/>
  <c r="V2292" i="1"/>
  <c r="Q2294" i="1"/>
  <c r="U2293" i="1"/>
  <c r="V2293" i="1"/>
  <c r="R2294" i="1"/>
  <c r="S2294" i="1"/>
  <c r="Q2295" i="1"/>
  <c r="U2294" i="1"/>
  <c r="V2294" i="1"/>
  <c r="R2295" i="1"/>
  <c r="S2295" i="1"/>
  <c r="Q2296" i="1"/>
  <c r="U2295" i="1"/>
  <c r="V2295" i="1"/>
  <c r="R2296" i="1"/>
  <c r="S2296" i="1"/>
  <c r="Q2297" i="1"/>
  <c r="U2296" i="1"/>
  <c r="V2296" i="1"/>
  <c r="R2297" i="1"/>
  <c r="S2297" i="1"/>
  <c r="Q2298" i="1"/>
  <c r="U2297" i="1"/>
  <c r="V2297" i="1"/>
  <c r="R2298" i="1"/>
  <c r="S2298" i="1"/>
  <c r="Q2299" i="1"/>
  <c r="U2298" i="1"/>
  <c r="V2298" i="1"/>
  <c r="R2299" i="1"/>
  <c r="S2299" i="1"/>
  <c r="Q2300" i="1"/>
  <c r="U2299" i="1"/>
  <c r="V2299" i="1"/>
  <c r="R2300" i="1"/>
  <c r="S2300" i="1"/>
  <c r="Q2301" i="1"/>
  <c r="U2300" i="1"/>
  <c r="V2300" i="1"/>
  <c r="R2301" i="1"/>
  <c r="S2301" i="1"/>
  <c r="Q2302" i="1"/>
  <c r="R2302" i="1"/>
  <c r="U2301" i="1"/>
  <c r="V2301" i="1"/>
  <c r="Q2303" i="1"/>
  <c r="R2303" i="1"/>
  <c r="S2302" i="1"/>
  <c r="U2302" i="1"/>
  <c r="V2302" i="1"/>
  <c r="Q2304" i="1"/>
  <c r="S2304" i="1"/>
  <c r="S2303" i="1"/>
  <c r="U2303" i="1"/>
  <c r="V2303" i="1"/>
  <c r="Q2305" i="1"/>
  <c r="U2305" i="1"/>
  <c r="V2305" i="1"/>
  <c r="U2304" i="1"/>
  <c r="V2304" i="1"/>
  <c r="Q2306" i="1"/>
  <c r="U2306" i="1"/>
  <c r="V2306" i="1"/>
  <c r="Q2307" i="1"/>
  <c r="U2307" i="1"/>
  <c r="V2307" i="1"/>
  <c r="Q2308" i="1"/>
  <c r="U2308" i="1"/>
  <c r="V2308" i="1"/>
  <c r="Q2309" i="1"/>
  <c r="U2309" i="1"/>
  <c r="V2309" i="1"/>
  <c r="Q2310" i="1"/>
  <c r="U2310" i="1"/>
  <c r="V2310" i="1"/>
  <c r="Q2311" i="1"/>
  <c r="U2311" i="1"/>
  <c r="V2311" i="1"/>
  <c r="Q2312" i="1"/>
  <c r="U2312" i="1"/>
  <c r="V2312" i="1"/>
  <c r="Q2313" i="1"/>
  <c r="U2313" i="1"/>
  <c r="V2313" i="1"/>
  <c r="Q2314" i="1"/>
  <c r="U2314" i="1"/>
  <c r="V2314" i="1"/>
  <c r="Q2315" i="1"/>
  <c r="S2315" i="1"/>
  <c r="Q2316" i="1"/>
  <c r="S2316" i="1"/>
  <c r="U2315" i="1"/>
  <c r="V2315" i="1"/>
  <c r="Q2317" i="1"/>
  <c r="U2316" i="1"/>
  <c r="V2316" i="1"/>
  <c r="S2317" i="1"/>
  <c r="R2317" i="1"/>
  <c r="Q2318" i="1"/>
  <c r="R2318" i="1"/>
  <c r="S2318" i="1"/>
  <c r="U2318" i="1"/>
  <c r="V2318" i="1"/>
  <c r="Q2319" i="1"/>
  <c r="U2317" i="1"/>
  <c r="V2317" i="1"/>
  <c r="R2319" i="1"/>
  <c r="S2319" i="1"/>
  <c r="Q2320" i="1"/>
  <c r="R2320" i="1"/>
  <c r="U2319" i="1"/>
  <c r="V2319" i="1"/>
  <c r="S2320" i="1"/>
  <c r="U2320" i="1"/>
  <c r="V2320" i="1"/>
  <c r="Q2321" i="1"/>
  <c r="R2321" i="1"/>
  <c r="S2321" i="1"/>
  <c r="Q2322" i="1"/>
  <c r="R2322" i="1"/>
  <c r="U2321" i="1"/>
  <c r="V2321" i="1"/>
  <c r="Q2323" i="1"/>
  <c r="R2323" i="1"/>
  <c r="S2322" i="1"/>
  <c r="U2322" i="1"/>
  <c r="V2322" i="1"/>
  <c r="Q2324" i="1"/>
  <c r="S2323" i="1"/>
  <c r="U2323" i="1"/>
  <c r="V2323" i="1"/>
  <c r="R2324" i="1"/>
  <c r="S2324" i="1"/>
  <c r="Q2325" i="1"/>
  <c r="R2325" i="1"/>
  <c r="U2324" i="1"/>
  <c r="V2324" i="1"/>
  <c r="S2325" i="1"/>
  <c r="U2325" i="1"/>
  <c r="V2325" i="1"/>
  <c r="Q2326" i="1"/>
  <c r="R2326" i="1"/>
  <c r="S2326" i="1"/>
  <c r="U2326" i="1"/>
  <c r="V2326" i="1"/>
  <c r="Q2327" i="1"/>
  <c r="R2327" i="1"/>
  <c r="S2327" i="1"/>
  <c r="Q2328" i="1"/>
  <c r="R2328" i="1"/>
  <c r="U2327" i="1"/>
  <c r="V2327" i="1"/>
  <c r="S2328" i="1"/>
  <c r="U2328" i="1"/>
  <c r="V2328" i="1"/>
  <c r="Q2329" i="1"/>
  <c r="U2329" i="1"/>
  <c r="V2329" i="1"/>
  <c r="Q2330" i="1"/>
  <c r="U2330" i="1"/>
  <c r="V2330" i="1"/>
  <c r="Q2331" i="1"/>
  <c r="U2331" i="1"/>
  <c r="V2331" i="1"/>
  <c r="Q2332" i="1"/>
  <c r="U2332" i="1"/>
  <c r="V2332" i="1"/>
  <c r="Q2333" i="1"/>
  <c r="U2333" i="1"/>
  <c r="V2333" i="1"/>
  <c r="Q2334" i="1"/>
  <c r="U2334" i="1"/>
  <c r="V2334" i="1"/>
  <c r="Q2335" i="1"/>
  <c r="U2335" i="1"/>
  <c r="V2335" i="1"/>
  <c r="Q2336" i="1"/>
  <c r="U2336" i="1"/>
  <c r="V2336" i="1"/>
  <c r="Q2337" i="1"/>
  <c r="U2337" i="1"/>
  <c r="V2337" i="1"/>
  <c r="Q2338" i="1"/>
  <c r="U2338" i="1"/>
  <c r="V2338" i="1"/>
  <c r="Q2339" i="1"/>
  <c r="S2339" i="1"/>
  <c r="Q2340" i="1"/>
  <c r="S2340" i="1"/>
  <c r="U2339" i="1"/>
  <c r="V2339" i="1"/>
  <c r="Q2341" i="1"/>
  <c r="S2341" i="1"/>
  <c r="U2340" i="1"/>
  <c r="V2340" i="1"/>
  <c r="Q2342" i="1"/>
  <c r="S2342" i="1"/>
  <c r="U2341" i="1"/>
  <c r="V2341" i="1"/>
  <c r="Q2343" i="1"/>
  <c r="U2342" i="1"/>
  <c r="V2342" i="1"/>
  <c r="R2343" i="1"/>
  <c r="S2343" i="1"/>
  <c r="Q2344" i="1"/>
  <c r="R2344" i="1"/>
  <c r="U2343" i="1"/>
  <c r="V2343" i="1"/>
  <c r="S2344" i="1"/>
  <c r="U2344" i="1"/>
  <c r="V2344" i="1"/>
  <c r="Q2345" i="1"/>
  <c r="R2345" i="1"/>
  <c r="S2345" i="1"/>
  <c r="Q2346" i="1"/>
  <c r="R2346" i="1"/>
  <c r="U2345" i="1"/>
  <c r="V2345" i="1"/>
  <c r="Q2347" i="1"/>
  <c r="R2347" i="1"/>
  <c r="S2346" i="1"/>
  <c r="U2346" i="1"/>
  <c r="V2346" i="1"/>
  <c r="S2347" i="1"/>
  <c r="U2347" i="1"/>
  <c r="V2347" i="1"/>
  <c r="Q2348" i="1"/>
  <c r="R2348" i="1"/>
  <c r="S2348" i="1"/>
  <c r="Q2349" i="1"/>
  <c r="R2349" i="1"/>
  <c r="U2348" i="1"/>
  <c r="V2348" i="1"/>
  <c r="S2349" i="1"/>
  <c r="U2349" i="1"/>
  <c r="V2349" i="1"/>
  <c r="Q2350" i="1"/>
  <c r="R2350" i="1"/>
  <c r="S2350" i="1"/>
  <c r="Q2351" i="1"/>
  <c r="U2350" i="1"/>
  <c r="V2350" i="1"/>
  <c r="R2351" i="1"/>
  <c r="S2351" i="1"/>
  <c r="Q2352" i="1"/>
  <c r="R2352" i="1"/>
  <c r="Q2353" i="1"/>
  <c r="U2353" i="1"/>
  <c r="V2353" i="1"/>
  <c r="U2351" i="1"/>
  <c r="V2351" i="1"/>
  <c r="S2352" i="1"/>
  <c r="U2352" i="1"/>
  <c r="V2352" i="1"/>
  <c r="Q2354" i="1"/>
  <c r="U2354" i="1"/>
  <c r="V2354" i="1"/>
  <c r="Q2355" i="1"/>
  <c r="U2355" i="1"/>
  <c r="V2355" i="1"/>
  <c r="Q2356" i="1"/>
  <c r="U2356" i="1"/>
  <c r="V2356" i="1"/>
  <c r="Q2357" i="1"/>
  <c r="U2357" i="1"/>
  <c r="V2357" i="1"/>
  <c r="Q2358" i="1"/>
  <c r="U2358" i="1"/>
  <c r="V2358" i="1"/>
  <c r="Q2359" i="1"/>
  <c r="U2359" i="1"/>
  <c r="V2359" i="1"/>
  <c r="Q2360" i="1"/>
  <c r="U2360" i="1"/>
  <c r="V2360" i="1"/>
  <c r="Q2361" i="1"/>
  <c r="U2361" i="1"/>
  <c r="V2361" i="1"/>
  <c r="Q2362" i="1"/>
  <c r="U2362" i="1"/>
  <c r="V2362" i="1"/>
  <c r="Q2363" i="1"/>
  <c r="S2363" i="1"/>
  <c r="Q2364" i="1"/>
  <c r="S2364" i="1"/>
  <c r="U2363" i="1"/>
  <c r="V2363" i="1"/>
  <c r="Q2365" i="1"/>
  <c r="U2364" i="1"/>
  <c r="V2364" i="1"/>
  <c r="S2365" i="1"/>
  <c r="R2365" i="1"/>
  <c r="Q2366" i="1"/>
  <c r="R2366" i="1"/>
  <c r="S2366" i="1"/>
  <c r="U2366" i="1"/>
  <c r="V2366" i="1"/>
  <c r="U2365" i="1"/>
  <c r="V2365" i="1"/>
  <c r="Q2367" i="1"/>
  <c r="R2367" i="1"/>
  <c r="S2367" i="1"/>
  <c r="Q2368" i="1"/>
  <c r="R2368" i="1"/>
  <c r="U2367" i="1"/>
  <c r="V2367" i="1"/>
  <c r="Q2369" i="1"/>
  <c r="S2368" i="1"/>
  <c r="U2368" i="1"/>
  <c r="V2368" i="1"/>
  <c r="R2369" i="1"/>
  <c r="S2369" i="1"/>
  <c r="Q2370" i="1"/>
  <c r="R2370" i="1"/>
  <c r="U2369" i="1"/>
  <c r="V2369" i="1"/>
  <c r="S2370" i="1"/>
  <c r="U2370" i="1"/>
  <c r="V2370" i="1"/>
  <c r="Q2371" i="1"/>
  <c r="R2371" i="1"/>
  <c r="S2371" i="1"/>
  <c r="Q2372" i="1"/>
  <c r="U2371" i="1"/>
  <c r="V2371" i="1"/>
  <c r="R2372" i="1"/>
  <c r="S2372" i="1"/>
  <c r="Q2373" i="1"/>
  <c r="S2373" i="1"/>
  <c r="U2372" i="1"/>
  <c r="V2372" i="1"/>
  <c r="Q2374" i="1"/>
  <c r="S2374" i="1"/>
  <c r="U2373" i="1"/>
  <c r="V2373" i="1"/>
  <c r="Q2375" i="1"/>
  <c r="S2375" i="1"/>
  <c r="U2374" i="1"/>
  <c r="V2374" i="1"/>
  <c r="Q2376" i="1"/>
  <c r="S2376" i="1"/>
  <c r="U2375" i="1"/>
  <c r="V2375" i="1"/>
  <c r="Q2377" i="1"/>
  <c r="U2377" i="1"/>
  <c r="V2377" i="1"/>
  <c r="U2376" i="1"/>
  <c r="V2376" i="1"/>
  <c r="Q2378" i="1"/>
  <c r="U2378" i="1"/>
  <c r="V2378" i="1"/>
  <c r="Q2379" i="1"/>
  <c r="U2379" i="1"/>
  <c r="V2379" i="1"/>
  <c r="Q2380" i="1"/>
  <c r="U2380" i="1"/>
  <c r="V2380" i="1"/>
  <c r="Q2381" i="1"/>
  <c r="U2381" i="1"/>
  <c r="V2381" i="1"/>
  <c r="Q2382" i="1"/>
  <c r="U2382" i="1"/>
  <c r="V2382" i="1"/>
  <c r="Q2383" i="1"/>
  <c r="U2383" i="1"/>
  <c r="V2383" i="1"/>
  <c r="Q2384" i="1"/>
  <c r="U2384" i="1"/>
  <c r="V2384" i="1"/>
  <c r="Q2385" i="1"/>
  <c r="U2385" i="1"/>
  <c r="V2385" i="1"/>
  <c r="Q2386" i="1"/>
  <c r="U2386" i="1"/>
  <c r="V2386" i="1"/>
  <c r="Q2387" i="1"/>
  <c r="S2387" i="1"/>
  <c r="Q2388" i="1"/>
  <c r="S2388" i="1"/>
  <c r="U2387" i="1"/>
  <c r="V2387" i="1"/>
  <c r="Q2389" i="1"/>
  <c r="S2389" i="1"/>
  <c r="U2388" i="1"/>
  <c r="V2388" i="1"/>
  <c r="Q2390" i="1"/>
  <c r="U2389" i="1"/>
  <c r="V2389" i="1"/>
  <c r="R2390" i="1"/>
  <c r="S2390" i="1"/>
  <c r="Q2391" i="1"/>
  <c r="U2390" i="1"/>
  <c r="V2390" i="1"/>
  <c r="R2391" i="1"/>
  <c r="S2391" i="1"/>
  <c r="Q2392" i="1"/>
  <c r="U2391" i="1"/>
  <c r="V2391" i="1"/>
  <c r="R2392" i="1"/>
  <c r="S2392" i="1"/>
  <c r="Q2393" i="1"/>
  <c r="U2392" i="1"/>
  <c r="V2392" i="1"/>
  <c r="R2393" i="1"/>
  <c r="S2393" i="1"/>
  <c r="Q2394" i="1"/>
  <c r="U2393" i="1"/>
  <c r="V2393" i="1"/>
  <c r="R2394" i="1"/>
  <c r="S2394" i="1"/>
  <c r="Q2395" i="1"/>
  <c r="U2394" i="1"/>
  <c r="V2394" i="1"/>
  <c r="R2395" i="1"/>
  <c r="S2395" i="1"/>
  <c r="Q2396" i="1"/>
  <c r="S2396" i="1"/>
  <c r="U2395" i="1"/>
  <c r="V2395" i="1"/>
  <c r="Q2397" i="1"/>
  <c r="U2396" i="1"/>
  <c r="V2396" i="1"/>
  <c r="R2397" i="1"/>
  <c r="S2397" i="1"/>
  <c r="Q2398" i="1"/>
  <c r="U2397" i="1"/>
  <c r="V2397" i="1"/>
  <c r="R2398" i="1"/>
  <c r="S2398" i="1"/>
  <c r="Q2399" i="1"/>
  <c r="S2399" i="1"/>
  <c r="U2398" i="1"/>
  <c r="V2398" i="1"/>
  <c r="Q2400" i="1"/>
  <c r="S2400" i="1"/>
  <c r="U2399" i="1"/>
  <c r="V2399" i="1"/>
  <c r="Q2401" i="1"/>
  <c r="S2401" i="1"/>
  <c r="U2400" i="1"/>
  <c r="V2400" i="1"/>
  <c r="Q2402" i="1"/>
  <c r="U2402" i="1"/>
  <c r="V2402" i="1"/>
  <c r="U2401" i="1"/>
  <c r="V2401" i="1"/>
  <c r="Q2403" i="1"/>
  <c r="U2403" i="1"/>
  <c r="V2403" i="1"/>
  <c r="Q2404" i="1"/>
  <c r="U2404" i="1"/>
  <c r="V2404" i="1"/>
  <c r="Q2405" i="1"/>
  <c r="U2405" i="1"/>
  <c r="V2405" i="1"/>
  <c r="Q2406" i="1"/>
  <c r="U2406" i="1"/>
  <c r="V2406" i="1"/>
  <c r="Q2407" i="1"/>
  <c r="U2407" i="1"/>
  <c r="V2407" i="1"/>
  <c r="Q2408" i="1"/>
  <c r="U2408" i="1"/>
  <c r="V2408" i="1"/>
  <c r="Q2409" i="1"/>
  <c r="U2409" i="1"/>
  <c r="V2409" i="1"/>
  <c r="Q2410" i="1"/>
  <c r="U2410" i="1"/>
  <c r="V2410" i="1"/>
  <c r="Q2411" i="1"/>
  <c r="S2411" i="1"/>
  <c r="Q2412" i="1"/>
  <c r="S2412" i="1"/>
  <c r="U2411" i="1"/>
  <c r="V2411" i="1"/>
  <c r="Q2413" i="1"/>
  <c r="S2413" i="1"/>
  <c r="U2412" i="1"/>
  <c r="V2412" i="1"/>
  <c r="Q2414" i="1"/>
  <c r="S2414" i="1"/>
  <c r="U2413" i="1"/>
  <c r="V2413" i="1"/>
  <c r="Q2415" i="1"/>
  <c r="S2415" i="1"/>
  <c r="U2414" i="1"/>
  <c r="V2414" i="1"/>
  <c r="Q2416" i="1"/>
  <c r="S2416" i="1"/>
  <c r="U2415" i="1"/>
  <c r="V2415" i="1"/>
  <c r="Q2417" i="1"/>
  <c r="U2416" i="1"/>
  <c r="V2416" i="1"/>
  <c r="R2417" i="1"/>
  <c r="S2417" i="1"/>
  <c r="Q2418" i="1"/>
  <c r="U2417" i="1"/>
  <c r="V2417" i="1"/>
  <c r="R2418" i="1"/>
  <c r="S2418" i="1"/>
  <c r="Q2419" i="1"/>
  <c r="R2419" i="1"/>
  <c r="U2418" i="1"/>
  <c r="V2418" i="1"/>
  <c r="S2419" i="1"/>
  <c r="U2419" i="1"/>
  <c r="V2419" i="1"/>
  <c r="Q2420" i="1"/>
  <c r="S2420" i="1"/>
  <c r="Q2421" i="1"/>
  <c r="S2421" i="1"/>
  <c r="U2420" i="1"/>
  <c r="V2420" i="1"/>
  <c r="Q2422" i="1"/>
  <c r="U2421" i="1"/>
  <c r="V2421" i="1"/>
  <c r="R2422" i="1"/>
  <c r="S2422" i="1"/>
  <c r="Q2423" i="1"/>
  <c r="S2423" i="1"/>
  <c r="U2422" i="1"/>
  <c r="V2422" i="1"/>
  <c r="Q2424" i="1"/>
  <c r="S2424" i="1"/>
  <c r="U2423" i="1"/>
  <c r="V2423" i="1"/>
  <c r="Q2425" i="1"/>
  <c r="S2425" i="1"/>
  <c r="U2424" i="1"/>
  <c r="V2424" i="1"/>
  <c r="Q2426" i="1"/>
  <c r="U2426" i="1"/>
  <c r="V2426" i="1"/>
  <c r="U2425" i="1"/>
  <c r="V2425" i="1"/>
  <c r="Q2427" i="1"/>
  <c r="U2427" i="1"/>
  <c r="V2427" i="1"/>
  <c r="Q2428" i="1"/>
  <c r="U2428" i="1"/>
  <c r="V2428" i="1"/>
  <c r="Q2429" i="1"/>
  <c r="U2429" i="1"/>
  <c r="V2429" i="1"/>
  <c r="Q2430" i="1"/>
  <c r="U2430" i="1"/>
  <c r="V2430" i="1"/>
  <c r="Q2431" i="1"/>
  <c r="U2431" i="1"/>
  <c r="V2431" i="1"/>
  <c r="Q2432" i="1"/>
  <c r="U2432" i="1"/>
  <c r="V2432" i="1"/>
  <c r="Q2433" i="1"/>
  <c r="U2433" i="1"/>
  <c r="V2433" i="1"/>
  <c r="Q2434" i="1"/>
  <c r="U2434" i="1"/>
  <c r="V2434" i="1"/>
  <c r="Q2435" i="1"/>
  <c r="S2435" i="1"/>
  <c r="U2435" i="1"/>
  <c r="V2435" i="1"/>
  <c r="Q2436" i="1"/>
  <c r="S2436" i="1"/>
  <c r="U2436" i="1"/>
  <c r="V2436" i="1"/>
  <c r="Q2437" i="1"/>
  <c r="S2437" i="1"/>
  <c r="U2437" i="1"/>
  <c r="V2437" i="1"/>
  <c r="Q2438" i="1"/>
  <c r="S2438" i="1"/>
  <c r="Q2439" i="1"/>
  <c r="S2439" i="1"/>
  <c r="U2438" i="1"/>
  <c r="V2438" i="1"/>
  <c r="Q2440" i="1"/>
  <c r="U2439" i="1"/>
  <c r="V2439" i="1"/>
  <c r="R2440" i="1"/>
  <c r="S2440" i="1"/>
  <c r="Q2441" i="1"/>
  <c r="U2440" i="1"/>
  <c r="V2440" i="1"/>
  <c r="R2441" i="1"/>
  <c r="S2441" i="1"/>
  <c r="Q2442" i="1"/>
  <c r="U2441" i="1"/>
  <c r="V2441" i="1"/>
  <c r="R2442" i="1"/>
  <c r="S2442" i="1"/>
  <c r="Q2443" i="1"/>
  <c r="U2442" i="1"/>
  <c r="V2442" i="1"/>
  <c r="R2443" i="1"/>
  <c r="S2443" i="1"/>
  <c r="Q2444" i="1"/>
  <c r="U2443" i="1"/>
  <c r="V2443" i="1"/>
  <c r="R2444" i="1"/>
  <c r="S2444" i="1"/>
  <c r="Q2445" i="1"/>
  <c r="S2445" i="1"/>
  <c r="U2444" i="1"/>
  <c r="V2444" i="1"/>
  <c r="Q2446" i="1"/>
  <c r="S2446" i="1"/>
  <c r="U2445" i="1"/>
  <c r="V2445" i="1"/>
  <c r="Q2447" i="1"/>
  <c r="U2446" i="1"/>
  <c r="V2446" i="1"/>
  <c r="R2447" i="1"/>
  <c r="S2447" i="1"/>
  <c r="Q2448" i="1"/>
  <c r="R2448" i="1"/>
  <c r="U2447" i="1"/>
  <c r="V2447" i="1"/>
  <c r="S2448" i="1"/>
  <c r="U2448" i="1"/>
  <c r="V2448" i="1"/>
  <c r="Q2449" i="1"/>
  <c r="S2449" i="1"/>
  <c r="Q2450" i="1"/>
  <c r="U2450" i="1"/>
  <c r="V2450" i="1"/>
  <c r="U2449" i="1"/>
  <c r="V2449" i="1"/>
  <c r="Q2451" i="1"/>
  <c r="U2451" i="1"/>
  <c r="V2451" i="1"/>
  <c r="Q2452" i="1"/>
  <c r="U2452" i="1"/>
  <c r="V2452" i="1"/>
  <c r="Q2453" i="1"/>
  <c r="U2453" i="1"/>
  <c r="V2453" i="1"/>
  <c r="Q2454" i="1"/>
  <c r="U2454" i="1"/>
  <c r="V2454" i="1"/>
  <c r="Q2455" i="1"/>
  <c r="U2455" i="1"/>
  <c r="V2455" i="1"/>
  <c r="Q2456" i="1"/>
  <c r="U2456" i="1"/>
  <c r="V2456" i="1"/>
  <c r="Q2457" i="1"/>
  <c r="U2457" i="1"/>
  <c r="V2457" i="1"/>
  <c r="Q2458" i="1"/>
  <c r="U2458" i="1"/>
  <c r="V2458" i="1"/>
  <c r="Q2459" i="1"/>
  <c r="S2459" i="1"/>
  <c r="Q2460" i="1"/>
  <c r="U2459" i="1"/>
  <c r="V2459" i="1"/>
  <c r="R2460" i="1"/>
  <c r="S2460" i="1"/>
  <c r="Q2461" i="1"/>
  <c r="R2461" i="1"/>
  <c r="U2460" i="1"/>
  <c r="V2460" i="1"/>
  <c r="S2461" i="1"/>
  <c r="U2461" i="1"/>
  <c r="V2461" i="1"/>
  <c r="Q2462" i="1"/>
  <c r="R2462" i="1"/>
  <c r="S2462" i="1"/>
  <c r="Q2463" i="1"/>
  <c r="R2463" i="1"/>
  <c r="U2462" i="1"/>
  <c r="V2462" i="1"/>
  <c r="Q2464" i="1"/>
  <c r="S2463" i="1"/>
  <c r="U2463" i="1"/>
  <c r="V2463" i="1"/>
  <c r="R2464" i="1"/>
  <c r="S2464" i="1"/>
  <c r="Q2465" i="1"/>
  <c r="R2465" i="1"/>
  <c r="U2464" i="1"/>
  <c r="V2464" i="1"/>
  <c r="S2465" i="1"/>
  <c r="U2465" i="1"/>
  <c r="V2465" i="1"/>
  <c r="Q2466" i="1"/>
  <c r="R2466" i="1"/>
  <c r="S2466" i="1"/>
  <c r="Q2467" i="1"/>
  <c r="U2466" i="1"/>
  <c r="V2466" i="1"/>
  <c r="R2467" i="1"/>
  <c r="S2467" i="1"/>
  <c r="Q2468" i="1"/>
  <c r="R2468" i="1"/>
  <c r="U2467" i="1"/>
  <c r="V2467" i="1"/>
  <c r="S2468" i="1"/>
  <c r="U2468" i="1"/>
  <c r="V2468" i="1"/>
  <c r="Q2469" i="1"/>
  <c r="R2469" i="1"/>
  <c r="S2469" i="1"/>
  <c r="Q2470" i="1"/>
  <c r="R2470" i="1"/>
  <c r="U2469" i="1"/>
  <c r="V2469" i="1"/>
  <c r="S2470" i="1"/>
  <c r="U2470" i="1"/>
  <c r="V2470" i="1"/>
  <c r="Q2471" i="1"/>
  <c r="R2471" i="1"/>
  <c r="S2471" i="1"/>
  <c r="Q2472" i="1"/>
  <c r="S2472" i="1"/>
  <c r="U2471" i="1"/>
  <c r="V2471" i="1"/>
  <c r="Q2473" i="1"/>
  <c r="S2473" i="1"/>
  <c r="U2472" i="1"/>
  <c r="V2472" i="1"/>
  <c r="Q2474" i="1"/>
  <c r="U2474" i="1"/>
  <c r="V2474" i="1"/>
  <c r="U2473" i="1"/>
  <c r="V2473" i="1"/>
  <c r="Q2475" i="1"/>
  <c r="U2475" i="1"/>
  <c r="V2475" i="1"/>
  <c r="Q2476" i="1"/>
  <c r="U2476" i="1"/>
  <c r="V2476" i="1"/>
  <c r="Q2477" i="1"/>
  <c r="U2477" i="1"/>
  <c r="V2477" i="1"/>
  <c r="Q2478" i="1"/>
  <c r="U2478" i="1"/>
  <c r="V2478" i="1"/>
  <c r="Q2479" i="1"/>
  <c r="U2479" i="1"/>
  <c r="V2479" i="1"/>
  <c r="Q2480" i="1"/>
  <c r="U2480" i="1"/>
  <c r="V2480" i="1"/>
  <c r="Q2481" i="1"/>
  <c r="U2481" i="1"/>
  <c r="V2481" i="1"/>
  <c r="Q2482" i="1"/>
  <c r="U2482" i="1"/>
  <c r="V2482" i="1"/>
  <c r="Q2483" i="1"/>
  <c r="S2483" i="1"/>
  <c r="U2483" i="1"/>
  <c r="V2483" i="1"/>
  <c r="Q2484" i="1"/>
  <c r="S2484" i="1"/>
  <c r="Q2485" i="1"/>
  <c r="U2484" i="1"/>
  <c r="V2484" i="1"/>
  <c r="S2485" i="1"/>
  <c r="R2485" i="1"/>
  <c r="Q2486" i="1"/>
  <c r="R2486" i="1"/>
  <c r="U2485" i="1"/>
  <c r="V2485" i="1"/>
  <c r="S2486" i="1"/>
  <c r="U2486" i="1"/>
  <c r="V2486" i="1"/>
  <c r="Q2487" i="1"/>
  <c r="R2487" i="1"/>
  <c r="S2487" i="1"/>
  <c r="Q2488" i="1"/>
  <c r="R2488" i="1"/>
  <c r="U2487" i="1"/>
  <c r="V2487" i="1"/>
  <c r="S2488" i="1"/>
  <c r="U2488" i="1"/>
  <c r="V2488" i="1"/>
  <c r="Q2489" i="1"/>
  <c r="R2489" i="1"/>
  <c r="S2489" i="1"/>
  <c r="Q2490" i="1"/>
  <c r="U2489" i="1"/>
  <c r="V2489" i="1"/>
  <c r="R2490" i="1"/>
  <c r="S2490" i="1"/>
  <c r="Q2491" i="1"/>
  <c r="R2491" i="1"/>
  <c r="U2490" i="1"/>
  <c r="V2490" i="1"/>
  <c r="S2491" i="1"/>
  <c r="U2491" i="1"/>
  <c r="V2491" i="1"/>
  <c r="Q2492" i="1"/>
  <c r="R2492" i="1"/>
  <c r="S2492" i="1"/>
  <c r="Q2493" i="1"/>
  <c r="R2493" i="1"/>
  <c r="U2492" i="1"/>
  <c r="V2492" i="1"/>
  <c r="Q2494" i="1"/>
  <c r="S2494" i="1"/>
  <c r="S2493" i="1"/>
  <c r="U2493" i="1"/>
  <c r="V2493" i="1"/>
  <c r="Q2495" i="1"/>
  <c r="S2495" i="1"/>
  <c r="U2494" i="1"/>
  <c r="V2494" i="1"/>
  <c r="Q2496" i="1"/>
  <c r="S2496" i="1"/>
  <c r="U2495" i="1"/>
  <c r="V2495" i="1"/>
  <c r="Q2497" i="1"/>
  <c r="S2497" i="1"/>
  <c r="U2496" i="1"/>
  <c r="V2496" i="1"/>
  <c r="Q2498" i="1"/>
  <c r="U2498" i="1"/>
  <c r="V2498" i="1"/>
  <c r="U2497" i="1"/>
  <c r="V2497" i="1"/>
  <c r="Q2499" i="1"/>
  <c r="U2499" i="1"/>
  <c r="V2499" i="1"/>
  <c r="Q2500" i="1"/>
  <c r="U2500" i="1"/>
  <c r="V2500" i="1"/>
  <c r="Q2501" i="1"/>
  <c r="U2501" i="1"/>
  <c r="V2501" i="1"/>
  <c r="Q2502" i="1"/>
  <c r="U2502" i="1"/>
  <c r="V2502" i="1"/>
  <c r="Q2503" i="1"/>
  <c r="U2503" i="1"/>
  <c r="V2503" i="1"/>
  <c r="Q2504" i="1"/>
  <c r="U2504" i="1"/>
  <c r="V2504" i="1"/>
  <c r="Q2505" i="1"/>
  <c r="U2505" i="1"/>
  <c r="V2505" i="1"/>
  <c r="Q2506" i="1"/>
  <c r="U2506" i="1"/>
  <c r="V2506" i="1"/>
  <c r="Q2507" i="1"/>
  <c r="S2507" i="1"/>
  <c r="Q2508" i="1"/>
  <c r="S2508" i="1"/>
  <c r="U2507" i="1"/>
  <c r="V2507" i="1"/>
  <c r="Q2509" i="1"/>
  <c r="S2509" i="1"/>
  <c r="U2508" i="1"/>
  <c r="V2508" i="1"/>
  <c r="Q2510" i="1"/>
  <c r="S2510" i="1"/>
  <c r="U2509" i="1"/>
  <c r="V2509" i="1"/>
  <c r="Q2511" i="1"/>
  <c r="S2511" i="1"/>
  <c r="U2510" i="1"/>
  <c r="V2510" i="1"/>
  <c r="Q2512" i="1"/>
  <c r="S2512" i="1"/>
  <c r="U2511" i="1"/>
  <c r="V2511" i="1"/>
  <c r="Q2513" i="1"/>
  <c r="U2512" i="1"/>
  <c r="V2512" i="1"/>
  <c r="R2513" i="1"/>
  <c r="S2513" i="1"/>
  <c r="Q2514" i="1"/>
  <c r="U2513" i="1"/>
  <c r="V2513" i="1"/>
  <c r="R2514" i="1"/>
  <c r="S2514" i="1"/>
  <c r="Q2515" i="1"/>
  <c r="U2514" i="1"/>
  <c r="V2514" i="1"/>
  <c r="R2515" i="1"/>
  <c r="S2515" i="1"/>
  <c r="Q2516" i="1"/>
  <c r="S2516" i="1"/>
  <c r="U2515" i="1"/>
  <c r="V2515" i="1"/>
  <c r="Q2517" i="1"/>
  <c r="S2517" i="1"/>
  <c r="U2516" i="1"/>
  <c r="V2516" i="1"/>
  <c r="Q2518" i="1"/>
  <c r="S2518" i="1"/>
  <c r="U2517" i="1"/>
  <c r="V2517" i="1"/>
  <c r="Q2519" i="1"/>
  <c r="S2519" i="1"/>
  <c r="U2518" i="1"/>
  <c r="V2518" i="1"/>
  <c r="Q2520" i="1"/>
  <c r="S2520" i="1"/>
  <c r="U2519" i="1"/>
  <c r="V2519" i="1"/>
  <c r="Q2521" i="1"/>
  <c r="S2521" i="1"/>
  <c r="U2520" i="1"/>
  <c r="V2520" i="1"/>
  <c r="Q2522" i="1"/>
  <c r="U2522" i="1"/>
  <c r="V2522" i="1"/>
  <c r="U2521" i="1"/>
  <c r="V2521" i="1"/>
  <c r="Q2523" i="1"/>
  <c r="U2523" i="1"/>
  <c r="V2523" i="1"/>
  <c r="Q2524" i="1"/>
  <c r="U2524" i="1"/>
  <c r="V2524" i="1"/>
  <c r="Q2525" i="1"/>
  <c r="U2525" i="1"/>
  <c r="V2525" i="1"/>
  <c r="Q2526" i="1"/>
  <c r="U2526" i="1"/>
  <c r="V2526" i="1"/>
  <c r="Q2527" i="1"/>
  <c r="U2527" i="1"/>
  <c r="V2527" i="1"/>
  <c r="Q2528" i="1"/>
  <c r="U2528" i="1"/>
  <c r="V2528" i="1"/>
  <c r="Q2529" i="1"/>
  <c r="U2529" i="1"/>
  <c r="V2529" i="1"/>
  <c r="Q2530" i="1"/>
  <c r="U2530" i="1"/>
  <c r="V2530" i="1"/>
  <c r="Q2531" i="1"/>
  <c r="S2531" i="1"/>
  <c r="Q2532" i="1"/>
  <c r="S2532" i="1"/>
  <c r="U2531" i="1"/>
  <c r="V2531" i="1"/>
  <c r="Q2533" i="1"/>
  <c r="S2533" i="1"/>
  <c r="U2532" i="1"/>
  <c r="V2532" i="1"/>
  <c r="Q2534" i="1"/>
  <c r="S2534" i="1"/>
  <c r="U2533" i="1"/>
  <c r="V2533" i="1"/>
  <c r="Q2535" i="1"/>
  <c r="S2535" i="1"/>
  <c r="U2534" i="1"/>
  <c r="V2534" i="1"/>
  <c r="Q2536" i="1"/>
  <c r="S2536" i="1"/>
  <c r="U2535" i="1"/>
  <c r="V2535" i="1"/>
  <c r="Q2537" i="1"/>
  <c r="U2536" i="1"/>
  <c r="V2536" i="1"/>
  <c r="R2537" i="1"/>
  <c r="S2537" i="1"/>
  <c r="Q2538" i="1"/>
  <c r="R2538" i="1"/>
  <c r="U2537" i="1"/>
  <c r="V2537" i="1"/>
  <c r="S2538" i="1"/>
  <c r="U2538" i="1"/>
  <c r="V2538" i="1"/>
  <c r="Q2539" i="1"/>
  <c r="R2539" i="1"/>
  <c r="S2539" i="1"/>
  <c r="Q2540" i="1"/>
  <c r="R2540" i="1"/>
  <c r="U2539" i="1"/>
  <c r="V2539" i="1"/>
  <c r="S2540" i="1"/>
  <c r="U2540" i="1"/>
  <c r="V2540" i="1"/>
  <c r="Q2541" i="1"/>
  <c r="S2541" i="1"/>
  <c r="Q2542" i="1"/>
  <c r="U2541" i="1"/>
  <c r="V2541" i="1"/>
  <c r="R2542" i="1"/>
  <c r="S2542" i="1"/>
  <c r="Q2543" i="1"/>
  <c r="S2543" i="1"/>
  <c r="U2542" i="1"/>
  <c r="V2542" i="1"/>
  <c r="Q2544" i="1"/>
  <c r="S2544" i="1"/>
  <c r="U2543" i="1"/>
  <c r="V2543" i="1"/>
  <c r="Q2545" i="1"/>
  <c r="S2545" i="1"/>
  <c r="U2544" i="1"/>
  <c r="V2544" i="1"/>
  <c r="Q2546" i="1"/>
  <c r="U2546" i="1"/>
  <c r="V2546" i="1"/>
  <c r="U2545" i="1"/>
  <c r="V2545" i="1"/>
  <c r="Q2547" i="1"/>
  <c r="U2547" i="1"/>
  <c r="V2547" i="1"/>
  <c r="Q2548" i="1"/>
  <c r="U2548" i="1"/>
  <c r="V2548" i="1"/>
  <c r="Q2549" i="1"/>
  <c r="U2549" i="1"/>
  <c r="V2549" i="1"/>
  <c r="Q2550" i="1"/>
  <c r="U2550" i="1"/>
  <c r="V2550" i="1"/>
  <c r="Q2551" i="1"/>
  <c r="U2551" i="1"/>
  <c r="V2551" i="1"/>
  <c r="Q2552" i="1"/>
  <c r="U2552" i="1"/>
  <c r="V2552" i="1"/>
  <c r="Q2553" i="1"/>
  <c r="U2553" i="1"/>
  <c r="V2553" i="1"/>
  <c r="Q2554" i="1"/>
  <c r="U2554" i="1"/>
  <c r="V2554" i="1"/>
  <c r="Q2555" i="1"/>
  <c r="S2555" i="1"/>
  <c r="Q2556" i="1"/>
  <c r="S2556" i="1"/>
  <c r="U2555" i="1"/>
  <c r="V2555" i="1"/>
  <c r="Q2557" i="1"/>
  <c r="S2557" i="1"/>
  <c r="U2557" i="1"/>
  <c r="V2557" i="1"/>
  <c r="U2556" i="1"/>
  <c r="V2556" i="1"/>
  <c r="Q2558" i="1"/>
  <c r="S2558" i="1"/>
  <c r="U2558" i="1"/>
  <c r="V2558" i="1"/>
  <c r="Q2559" i="1"/>
  <c r="S2559" i="1"/>
  <c r="Q2560" i="1"/>
  <c r="U2559" i="1"/>
  <c r="V2559" i="1"/>
  <c r="R2560" i="1"/>
  <c r="S2560" i="1"/>
  <c r="Q2561" i="1"/>
  <c r="U2560" i="1"/>
  <c r="V2560" i="1"/>
  <c r="R2561" i="1"/>
  <c r="S2561" i="1"/>
  <c r="Q2562" i="1"/>
  <c r="R2562" i="1"/>
  <c r="U2561" i="1"/>
  <c r="V2561" i="1"/>
  <c r="S2562" i="1"/>
  <c r="U2562" i="1"/>
  <c r="V2562" i="1"/>
  <c r="Q2563" i="1"/>
  <c r="R2563" i="1"/>
  <c r="S2563" i="1"/>
  <c r="Q2564" i="1"/>
  <c r="R2564" i="1"/>
  <c r="U2563" i="1"/>
  <c r="V2563" i="1"/>
  <c r="Q2565" i="1"/>
  <c r="S2564" i="1"/>
  <c r="U2564" i="1"/>
  <c r="V2564" i="1"/>
  <c r="R2565" i="1"/>
  <c r="S2565" i="1"/>
  <c r="Q2566" i="1"/>
  <c r="R2566" i="1"/>
  <c r="U2565" i="1"/>
  <c r="V2565" i="1"/>
  <c r="S2566" i="1"/>
  <c r="U2566" i="1"/>
  <c r="V2566" i="1"/>
  <c r="Q2567" i="1"/>
  <c r="R2567" i="1"/>
  <c r="S2567" i="1"/>
  <c r="Q2568" i="1"/>
  <c r="S2568" i="1"/>
  <c r="U2567" i="1"/>
  <c r="V2567" i="1"/>
  <c r="Q2569" i="1"/>
  <c r="S2569" i="1"/>
  <c r="U2568" i="1"/>
  <c r="V2568" i="1"/>
  <c r="Q2570" i="1"/>
  <c r="U2570" i="1"/>
  <c r="V2570" i="1"/>
  <c r="U2569" i="1"/>
  <c r="V2569" i="1"/>
  <c r="Q2571" i="1"/>
  <c r="U2571" i="1"/>
  <c r="V2571" i="1"/>
  <c r="Q2572" i="1"/>
  <c r="U2572" i="1"/>
  <c r="V2572" i="1"/>
  <c r="Q2573" i="1"/>
  <c r="U2573" i="1"/>
  <c r="V2573" i="1"/>
  <c r="Q2574" i="1"/>
  <c r="U2574" i="1"/>
  <c r="V2574" i="1"/>
  <c r="Q2575" i="1"/>
  <c r="U2575" i="1"/>
  <c r="V2575" i="1"/>
  <c r="Q2576" i="1"/>
  <c r="U2576" i="1"/>
  <c r="V2576" i="1"/>
  <c r="Q2577" i="1"/>
  <c r="U2577" i="1"/>
  <c r="V2577" i="1"/>
  <c r="Q2578" i="1"/>
  <c r="U2578" i="1"/>
  <c r="V2578" i="1"/>
  <c r="Q2579" i="1"/>
  <c r="S2579" i="1"/>
  <c r="Q2580" i="1"/>
  <c r="S2580" i="1"/>
  <c r="U2579" i="1"/>
  <c r="V2579" i="1"/>
  <c r="Q2581" i="1"/>
  <c r="S2581" i="1"/>
  <c r="U2580" i="1"/>
  <c r="V2580" i="1"/>
  <c r="Q2582" i="1"/>
  <c r="S2582" i="1"/>
  <c r="U2581" i="1"/>
  <c r="V2581" i="1"/>
  <c r="Q2583" i="1"/>
  <c r="S2583" i="1"/>
  <c r="U2582" i="1"/>
  <c r="V2582" i="1"/>
  <c r="Q2584" i="1"/>
  <c r="U2583" i="1"/>
  <c r="V2583" i="1"/>
  <c r="R2584" i="1"/>
  <c r="S2584" i="1"/>
  <c r="Q2585" i="1"/>
  <c r="U2584" i="1"/>
  <c r="V2584" i="1"/>
  <c r="R2585" i="1"/>
  <c r="S2585" i="1"/>
  <c r="Q2586" i="1"/>
  <c r="R2586" i="1"/>
  <c r="U2585" i="1"/>
  <c r="V2585" i="1"/>
  <c r="S2586" i="1"/>
  <c r="U2586" i="1"/>
  <c r="V2586" i="1"/>
  <c r="Q2587" i="1"/>
  <c r="R2587" i="1"/>
  <c r="S2587" i="1"/>
  <c r="Q2588" i="1"/>
  <c r="S2588" i="1"/>
  <c r="U2587" i="1"/>
  <c r="V2587" i="1"/>
  <c r="Q2589" i="1"/>
  <c r="S2589" i="1"/>
  <c r="U2588" i="1"/>
  <c r="V2588" i="1"/>
  <c r="Q2590" i="1"/>
  <c r="S2590" i="1"/>
  <c r="U2589" i="1"/>
  <c r="V2589" i="1"/>
  <c r="Q2591" i="1"/>
  <c r="S2591" i="1"/>
  <c r="U2590" i="1"/>
  <c r="V2590" i="1"/>
  <c r="Q2592" i="1"/>
  <c r="S2592" i="1"/>
  <c r="U2591" i="1"/>
  <c r="V2591" i="1"/>
  <c r="Q2593" i="1"/>
  <c r="S2593" i="1"/>
  <c r="U2592" i="1"/>
  <c r="V2592" i="1"/>
  <c r="Q2594" i="1"/>
  <c r="U2594" i="1"/>
  <c r="V2594" i="1"/>
  <c r="U2593" i="1"/>
  <c r="V2593" i="1"/>
  <c r="Q2595" i="1"/>
  <c r="U2595" i="1"/>
  <c r="V2595" i="1"/>
  <c r="Q2596" i="1"/>
  <c r="U2596" i="1"/>
  <c r="V2596" i="1"/>
  <c r="Q2597" i="1"/>
  <c r="U2597" i="1"/>
  <c r="V2597" i="1"/>
  <c r="Q2598" i="1"/>
  <c r="U2598" i="1"/>
  <c r="V2598" i="1"/>
  <c r="Q2599" i="1"/>
  <c r="U2599" i="1"/>
  <c r="V2599" i="1"/>
  <c r="Q2600" i="1"/>
  <c r="U2600" i="1"/>
  <c r="V2600" i="1"/>
  <c r="Q2601" i="1"/>
  <c r="U2601" i="1"/>
  <c r="V2601" i="1"/>
  <c r="Q2602" i="1"/>
  <c r="U2602" i="1"/>
  <c r="V2602" i="1"/>
  <c r="Q2603" i="1"/>
  <c r="S2603" i="1"/>
  <c r="Q2604" i="1"/>
  <c r="S2604" i="1"/>
  <c r="U2603" i="1"/>
  <c r="V2603" i="1"/>
  <c r="Q2605" i="1"/>
  <c r="U2604" i="1"/>
  <c r="V2604" i="1"/>
  <c r="S2605" i="1"/>
  <c r="R2605" i="1"/>
  <c r="Q2606" i="1"/>
  <c r="S2606" i="1"/>
  <c r="U2605" i="1"/>
  <c r="V2605" i="1"/>
  <c r="Q2607" i="1"/>
  <c r="S2607" i="1"/>
  <c r="U2606" i="1"/>
  <c r="V2606" i="1"/>
  <c r="Q2608" i="1"/>
  <c r="U2607" i="1"/>
  <c r="V2607" i="1"/>
  <c r="R2608" i="1"/>
  <c r="S2608" i="1"/>
  <c r="Q2609" i="1"/>
  <c r="R2609" i="1"/>
  <c r="U2608" i="1"/>
  <c r="V2608" i="1"/>
  <c r="S2609" i="1"/>
  <c r="U2609" i="1"/>
  <c r="V2609" i="1"/>
  <c r="Q2610" i="1"/>
  <c r="R2610" i="1"/>
  <c r="S2610" i="1"/>
  <c r="Q2611" i="1"/>
  <c r="R2611" i="1"/>
  <c r="U2610" i="1"/>
  <c r="V2610" i="1"/>
  <c r="Q2612" i="1"/>
  <c r="S2611" i="1"/>
  <c r="U2611" i="1"/>
  <c r="V2611" i="1"/>
  <c r="R2612" i="1"/>
  <c r="S2612" i="1"/>
  <c r="Q2613" i="1"/>
  <c r="R2613" i="1"/>
  <c r="U2612" i="1"/>
  <c r="V2612" i="1"/>
  <c r="Q2614" i="1"/>
  <c r="S2613" i="1"/>
  <c r="U2613" i="1"/>
  <c r="V2613" i="1"/>
  <c r="R2614" i="1"/>
  <c r="S2614" i="1"/>
  <c r="Q2615" i="1"/>
  <c r="R2615" i="1"/>
  <c r="U2614" i="1"/>
  <c r="V2614" i="1"/>
  <c r="S2615" i="1"/>
  <c r="U2615" i="1"/>
  <c r="V2615" i="1"/>
  <c r="Q2616" i="1"/>
  <c r="R2616" i="1"/>
  <c r="S2616" i="1"/>
  <c r="Q2617" i="1"/>
  <c r="S2617" i="1"/>
  <c r="U2616" i="1"/>
  <c r="V2616" i="1"/>
  <c r="Q2618" i="1"/>
  <c r="U2618" i="1"/>
  <c r="V2618" i="1"/>
  <c r="U2617" i="1"/>
  <c r="V2617" i="1"/>
  <c r="Q2619" i="1"/>
  <c r="U2619" i="1"/>
  <c r="V2619" i="1"/>
  <c r="Q2620" i="1"/>
  <c r="U2620" i="1"/>
  <c r="V2620" i="1"/>
  <c r="Q2621" i="1"/>
  <c r="U2621" i="1"/>
  <c r="V2621" i="1"/>
  <c r="Q2622" i="1"/>
  <c r="U2622" i="1"/>
  <c r="V2622" i="1"/>
  <c r="Q2623" i="1"/>
  <c r="U2623" i="1"/>
  <c r="V2623" i="1"/>
  <c r="Q2624" i="1"/>
  <c r="U2624" i="1"/>
  <c r="V2624" i="1"/>
  <c r="Q2625" i="1"/>
  <c r="U2625" i="1"/>
  <c r="V2625" i="1"/>
  <c r="Q2626" i="1"/>
  <c r="U2626" i="1"/>
  <c r="V2626" i="1"/>
  <c r="Q2627" i="1"/>
  <c r="S2627" i="1"/>
  <c r="Q2628" i="1"/>
  <c r="R2628" i="1"/>
  <c r="U2627" i="1"/>
  <c r="V2627" i="1"/>
  <c r="S2628" i="1"/>
  <c r="U2628" i="1"/>
  <c r="V2628" i="1"/>
  <c r="Q2629" i="1"/>
  <c r="R2629" i="1"/>
  <c r="S2629" i="1"/>
  <c r="Q2630" i="1"/>
  <c r="S2630" i="1"/>
  <c r="U2629" i="1"/>
  <c r="V2629" i="1"/>
  <c r="Q2631" i="1"/>
  <c r="S2631" i="1"/>
  <c r="U2630" i="1"/>
  <c r="V2630" i="1"/>
  <c r="Q2632" i="1"/>
  <c r="U2631" i="1"/>
  <c r="V2631" i="1"/>
  <c r="R2632" i="1"/>
  <c r="S2632" i="1"/>
  <c r="Q2633" i="1"/>
  <c r="U2632" i="1"/>
  <c r="V2632" i="1"/>
  <c r="R2633" i="1"/>
  <c r="S2633" i="1"/>
  <c r="Q2634" i="1"/>
  <c r="R2634" i="1"/>
  <c r="U2633" i="1"/>
  <c r="V2633" i="1"/>
  <c r="S2634" i="1"/>
  <c r="U2634" i="1"/>
  <c r="V2634" i="1"/>
  <c r="Q2635" i="1"/>
  <c r="R2635" i="1"/>
  <c r="S2635" i="1"/>
  <c r="U2635" i="1"/>
  <c r="V2635" i="1"/>
  <c r="Q2636" i="1"/>
  <c r="S2636" i="1"/>
  <c r="Q2637" i="1"/>
  <c r="S2637" i="1"/>
  <c r="U2636" i="1"/>
  <c r="V2636" i="1"/>
  <c r="Q2638" i="1"/>
  <c r="S2638" i="1"/>
  <c r="U2637" i="1"/>
  <c r="V2637" i="1"/>
  <c r="Q2639" i="1"/>
  <c r="S2639" i="1"/>
  <c r="U2638" i="1"/>
  <c r="V2638" i="1"/>
  <c r="Q2640" i="1"/>
  <c r="U2639" i="1"/>
  <c r="V2639" i="1"/>
  <c r="R2640" i="1"/>
  <c r="S2640" i="1"/>
  <c r="Q2641" i="1"/>
  <c r="S2641" i="1"/>
  <c r="Q2642" i="1"/>
  <c r="U2642" i="1"/>
  <c r="V2642" i="1"/>
  <c r="U2640" i="1"/>
  <c r="V2640" i="1"/>
  <c r="U2641" i="1"/>
  <c r="V2641" i="1"/>
  <c r="Q2643" i="1"/>
  <c r="U2643" i="1"/>
  <c r="V2643" i="1"/>
  <c r="Q2644" i="1"/>
  <c r="U2644" i="1"/>
  <c r="V2644" i="1"/>
  <c r="Q2645" i="1"/>
  <c r="U2645" i="1"/>
  <c r="V2645" i="1"/>
  <c r="Q2646" i="1"/>
  <c r="U2646" i="1"/>
  <c r="V2646" i="1"/>
  <c r="Q2647" i="1"/>
  <c r="U2647" i="1"/>
  <c r="V2647" i="1"/>
  <c r="Q2648" i="1"/>
  <c r="U2648" i="1"/>
  <c r="V2648" i="1"/>
  <c r="Q2649" i="1"/>
  <c r="U2649" i="1"/>
  <c r="V2649" i="1"/>
  <c r="Q2650" i="1"/>
  <c r="U2650" i="1"/>
  <c r="V2650" i="1"/>
  <c r="Q2651" i="1"/>
  <c r="S2651" i="1"/>
  <c r="U2651" i="1"/>
  <c r="V2651" i="1"/>
  <c r="Q2652" i="1"/>
  <c r="S2652" i="1"/>
  <c r="Q2653" i="1"/>
  <c r="S2653" i="1"/>
  <c r="U2653" i="1"/>
  <c r="V2653" i="1"/>
  <c r="U2652" i="1"/>
  <c r="V2652" i="1"/>
  <c r="Q2654" i="1"/>
  <c r="R2654" i="1"/>
  <c r="S2654" i="1"/>
  <c r="Q2655" i="1"/>
  <c r="U2654" i="1"/>
  <c r="V2654" i="1"/>
  <c r="R2655" i="1"/>
  <c r="S2655" i="1"/>
  <c r="Q2656" i="1"/>
  <c r="R2656" i="1"/>
  <c r="U2655" i="1"/>
  <c r="V2655" i="1"/>
  <c r="S2656" i="1"/>
  <c r="U2656" i="1"/>
  <c r="V2656" i="1"/>
  <c r="Q2657" i="1"/>
  <c r="R2657" i="1"/>
  <c r="S2657" i="1"/>
  <c r="Q2658" i="1"/>
  <c r="R2658" i="1"/>
  <c r="U2657" i="1"/>
  <c r="V2657" i="1"/>
  <c r="S2658" i="1"/>
  <c r="U2658" i="1"/>
  <c r="V2658" i="1"/>
  <c r="Q2659" i="1"/>
  <c r="R2659" i="1"/>
  <c r="S2659" i="1"/>
  <c r="Q2660" i="1"/>
  <c r="S2660" i="1"/>
  <c r="U2659" i="1"/>
  <c r="V2659" i="1"/>
  <c r="Q2661" i="1"/>
  <c r="S2661" i="1"/>
  <c r="U2660" i="1"/>
  <c r="V2660" i="1"/>
  <c r="Q2662" i="1"/>
  <c r="S2662" i="1"/>
  <c r="U2661" i="1"/>
  <c r="V2661" i="1"/>
  <c r="Q2663" i="1"/>
  <c r="U2662" i="1"/>
  <c r="V2662" i="1"/>
  <c r="R2663" i="1"/>
  <c r="S2663" i="1"/>
  <c r="Q2664" i="1"/>
  <c r="S2664" i="1"/>
  <c r="U2663" i="1"/>
  <c r="V2663" i="1"/>
  <c r="Q2665" i="1"/>
  <c r="S2665" i="1"/>
  <c r="U2664" i="1"/>
  <c r="V2664" i="1"/>
  <c r="Q2666" i="1"/>
  <c r="U2666" i="1"/>
  <c r="V2666" i="1"/>
  <c r="U2665" i="1"/>
  <c r="V2665" i="1"/>
  <c r="Q2667" i="1"/>
  <c r="U2667" i="1"/>
  <c r="V2667" i="1"/>
  <c r="Q2668" i="1"/>
  <c r="U2668" i="1"/>
  <c r="V2668" i="1"/>
  <c r="Q2669" i="1"/>
  <c r="U2669" i="1"/>
  <c r="V2669" i="1"/>
  <c r="Q2670" i="1"/>
  <c r="U2670" i="1"/>
  <c r="V2670" i="1"/>
  <c r="Q2671" i="1"/>
  <c r="U2671" i="1"/>
  <c r="V2671" i="1"/>
  <c r="Q2672" i="1"/>
  <c r="U2672" i="1"/>
  <c r="V2672" i="1"/>
  <c r="Q2673" i="1"/>
  <c r="U2673" i="1"/>
  <c r="V2673" i="1"/>
  <c r="Q2674" i="1"/>
  <c r="U2674" i="1"/>
  <c r="V2674" i="1"/>
  <c r="Q2675" i="1"/>
  <c r="S2675" i="1"/>
  <c r="Q2676" i="1"/>
  <c r="S2676" i="1"/>
  <c r="U2675" i="1"/>
  <c r="V2675" i="1"/>
  <c r="Q2677" i="1"/>
  <c r="U2676" i="1"/>
  <c r="V2676" i="1"/>
  <c r="R2677" i="1"/>
  <c r="S2677" i="1"/>
  <c r="Q2678" i="1"/>
  <c r="R2678" i="1"/>
  <c r="U2677" i="1"/>
  <c r="V2677" i="1"/>
  <c r="S2678" i="1"/>
  <c r="U2678" i="1"/>
  <c r="V2678" i="1"/>
  <c r="Q2679" i="1"/>
  <c r="S2679" i="1"/>
  <c r="Q2680" i="1"/>
  <c r="U2679" i="1"/>
  <c r="V2679" i="1"/>
  <c r="R2680" i="1"/>
  <c r="S2680" i="1"/>
  <c r="Q2681" i="1"/>
  <c r="R2681" i="1"/>
  <c r="U2680" i="1"/>
  <c r="V2680" i="1"/>
  <c r="S2681" i="1"/>
  <c r="U2681" i="1"/>
  <c r="V2681" i="1"/>
  <c r="Q2682" i="1"/>
  <c r="R2682" i="1"/>
  <c r="S2682" i="1"/>
  <c r="Q2683" i="1"/>
  <c r="R2683" i="1"/>
  <c r="U2682" i="1"/>
  <c r="V2682" i="1"/>
  <c r="Q2684" i="1"/>
  <c r="R2684" i="1"/>
  <c r="S2683" i="1"/>
  <c r="U2683" i="1"/>
  <c r="V2683" i="1"/>
  <c r="S2684" i="1"/>
  <c r="U2684" i="1"/>
  <c r="V2684" i="1"/>
  <c r="Q2685" i="1"/>
  <c r="S2685" i="1"/>
  <c r="Q2686" i="1"/>
  <c r="S2686" i="1"/>
  <c r="U2685" i="1"/>
  <c r="V2685" i="1"/>
  <c r="Q2687" i="1"/>
  <c r="S2687" i="1"/>
  <c r="U2686" i="1"/>
  <c r="V2686" i="1"/>
  <c r="Q2688" i="1"/>
  <c r="S2688" i="1"/>
  <c r="U2687" i="1"/>
  <c r="V2687" i="1"/>
  <c r="Q2689" i="1"/>
  <c r="S2689" i="1"/>
  <c r="U2688" i="1"/>
  <c r="V2688" i="1"/>
  <c r="Q2690" i="1"/>
  <c r="U2690" i="1"/>
  <c r="V2690" i="1"/>
  <c r="U2689" i="1"/>
  <c r="V2689" i="1"/>
  <c r="Q2691" i="1"/>
  <c r="U2691" i="1"/>
  <c r="V2691" i="1"/>
  <c r="Q2692" i="1"/>
  <c r="U2692" i="1"/>
  <c r="V2692" i="1"/>
  <c r="Q2693" i="1"/>
  <c r="U2693" i="1"/>
  <c r="V2693" i="1"/>
  <c r="Q2694" i="1"/>
  <c r="U2694" i="1"/>
  <c r="V2694" i="1"/>
  <c r="Q2695" i="1"/>
  <c r="U2695" i="1"/>
  <c r="V2695" i="1"/>
  <c r="Q2696" i="1"/>
  <c r="U2696" i="1"/>
  <c r="V2696" i="1"/>
  <c r="Q2697" i="1"/>
  <c r="U2697" i="1"/>
  <c r="V2697" i="1"/>
  <c r="Q2698" i="1"/>
  <c r="U2698" i="1"/>
  <c r="V2698" i="1"/>
  <c r="Q2699" i="1"/>
  <c r="S2699" i="1"/>
  <c r="Q2700" i="1"/>
  <c r="R2700" i="1"/>
  <c r="U2699" i="1"/>
  <c r="V2699" i="1"/>
  <c r="S2700" i="1"/>
  <c r="U2700" i="1"/>
  <c r="V2700" i="1"/>
  <c r="Q2701" i="1"/>
  <c r="R2701" i="1"/>
  <c r="S2701" i="1"/>
  <c r="Q2702" i="1"/>
  <c r="U2701" i="1"/>
  <c r="V2701" i="1"/>
  <c r="R2702" i="1"/>
  <c r="S2702" i="1"/>
  <c r="Q2703" i="1"/>
  <c r="R2703" i="1"/>
  <c r="U2702" i="1"/>
  <c r="V2702" i="1"/>
  <c r="S2703" i="1"/>
  <c r="U2703" i="1"/>
  <c r="V2703" i="1"/>
  <c r="Q2704" i="1"/>
  <c r="R2704" i="1"/>
  <c r="S2704" i="1"/>
  <c r="Q2705" i="1"/>
  <c r="R2705" i="1"/>
  <c r="U2704" i="1"/>
  <c r="V2704" i="1"/>
  <c r="Q2706" i="1"/>
  <c r="R2706" i="1"/>
  <c r="S2705" i="1"/>
  <c r="U2705" i="1"/>
  <c r="V2705" i="1"/>
  <c r="Q2707" i="1"/>
  <c r="S2706" i="1"/>
  <c r="U2706" i="1"/>
  <c r="V2706" i="1"/>
  <c r="R2707" i="1"/>
  <c r="S2707" i="1"/>
  <c r="Q2708" i="1"/>
  <c r="R2708" i="1"/>
  <c r="U2707" i="1"/>
  <c r="V2707" i="1"/>
  <c r="S2708" i="1"/>
  <c r="U2708" i="1"/>
  <c r="V2708" i="1"/>
  <c r="Q2709" i="1"/>
  <c r="R2709" i="1"/>
  <c r="S2709" i="1"/>
  <c r="U2709" i="1"/>
  <c r="V2709" i="1"/>
  <c r="Q2710" i="1"/>
  <c r="R2710" i="1"/>
  <c r="S2710" i="1"/>
  <c r="Q2711" i="1"/>
  <c r="R2711" i="1"/>
  <c r="U2710" i="1"/>
  <c r="V2710" i="1"/>
  <c r="S2711" i="1"/>
  <c r="U2711" i="1"/>
  <c r="V2711" i="1"/>
  <c r="Q2712" i="1"/>
  <c r="S2712" i="1"/>
  <c r="Q2713" i="1"/>
  <c r="S2713" i="1"/>
  <c r="U2712" i="1"/>
  <c r="V2712" i="1"/>
  <c r="Q2714" i="1"/>
  <c r="U2714" i="1"/>
  <c r="V2714" i="1"/>
  <c r="U2713" i="1"/>
  <c r="V2713" i="1"/>
  <c r="Q2715" i="1"/>
  <c r="U2715" i="1"/>
  <c r="V2715" i="1"/>
  <c r="Q2716" i="1"/>
  <c r="U2716" i="1"/>
  <c r="V2716" i="1"/>
  <c r="Q2717" i="1"/>
  <c r="U2717" i="1"/>
  <c r="V2717" i="1"/>
  <c r="Q2718" i="1"/>
  <c r="U2718" i="1"/>
  <c r="V2718" i="1"/>
  <c r="Q2719" i="1"/>
  <c r="U2719" i="1"/>
  <c r="V2719" i="1"/>
  <c r="Q2720" i="1"/>
  <c r="U2720" i="1"/>
  <c r="V2720" i="1"/>
  <c r="Q2721" i="1"/>
  <c r="U2721" i="1"/>
  <c r="V2721" i="1"/>
  <c r="Q2722" i="1"/>
  <c r="U2722" i="1"/>
  <c r="V2722" i="1"/>
  <c r="Q2723" i="1"/>
  <c r="S2723" i="1"/>
  <c r="Q2724" i="1"/>
  <c r="U2723" i="1"/>
  <c r="V2723" i="1"/>
  <c r="R2724" i="1"/>
  <c r="S2724" i="1"/>
  <c r="Q2725" i="1"/>
  <c r="R2725" i="1"/>
  <c r="U2724" i="1"/>
  <c r="V2724" i="1"/>
  <c r="Q2726" i="1"/>
  <c r="R2726" i="1"/>
  <c r="S2725" i="1"/>
  <c r="U2725" i="1"/>
  <c r="V2725" i="1"/>
  <c r="S2726" i="1"/>
  <c r="U2726" i="1"/>
  <c r="V2726" i="1"/>
  <c r="Q2727" i="1"/>
  <c r="S2727" i="1"/>
  <c r="Q2728" i="1"/>
  <c r="R2728" i="1"/>
  <c r="U2727" i="1"/>
  <c r="V2727" i="1"/>
  <c r="S2728" i="1"/>
  <c r="U2728" i="1"/>
  <c r="V2728" i="1"/>
  <c r="Q2729" i="1"/>
  <c r="R2729" i="1"/>
  <c r="S2729" i="1"/>
  <c r="Q2730" i="1"/>
  <c r="R2730" i="1"/>
  <c r="U2729" i="1"/>
  <c r="V2729" i="1"/>
  <c r="Q2731" i="1"/>
  <c r="S2730" i="1"/>
  <c r="U2730" i="1"/>
  <c r="V2730" i="1"/>
  <c r="R2731" i="1"/>
  <c r="S2731" i="1"/>
  <c r="Q2732" i="1"/>
  <c r="R2732" i="1"/>
  <c r="U2731" i="1"/>
  <c r="V2731" i="1"/>
  <c r="S2732" i="1"/>
  <c r="U2732" i="1"/>
  <c r="V2732" i="1"/>
  <c r="Q2733" i="1"/>
  <c r="R2733" i="1"/>
  <c r="S2733" i="1"/>
  <c r="U2733" i="1"/>
  <c r="V2733" i="1"/>
  <c r="Q2734" i="1"/>
  <c r="S2734" i="1"/>
  <c r="Q2735" i="1"/>
  <c r="S2735" i="1"/>
  <c r="U2734" i="1"/>
  <c r="V2734" i="1"/>
  <c r="Q2736" i="1"/>
  <c r="S2736" i="1"/>
  <c r="U2735" i="1"/>
  <c r="V2735" i="1"/>
  <c r="Q2737" i="1"/>
  <c r="S2737" i="1"/>
  <c r="U2736" i="1"/>
  <c r="V2736" i="1"/>
  <c r="Q2738" i="1"/>
  <c r="U2738" i="1"/>
  <c r="V2738" i="1"/>
  <c r="U2737" i="1"/>
  <c r="V2737" i="1"/>
  <c r="Q2739" i="1"/>
  <c r="U2739" i="1"/>
  <c r="V2739" i="1"/>
  <c r="Q2740" i="1"/>
  <c r="U2740" i="1"/>
  <c r="V2740" i="1"/>
  <c r="Q2741" i="1"/>
  <c r="U2741" i="1"/>
  <c r="V2741" i="1"/>
  <c r="Q2742" i="1"/>
  <c r="U2742" i="1"/>
  <c r="V2742" i="1"/>
  <c r="Q2743" i="1"/>
  <c r="U2743" i="1"/>
  <c r="V2743" i="1"/>
  <c r="Q2744" i="1"/>
  <c r="U2744" i="1"/>
  <c r="V2744" i="1"/>
  <c r="Q2745" i="1"/>
  <c r="U2745" i="1"/>
  <c r="V2745" i="1"/>
  <c r="Q2746" i="1"/>
  <c r="U2746" i="1"/>
  <c r="V2746" i="1"/>
  <c r="Q2747" i="1"/>
  <c r="S2747" i="1"/>
  <c r="Q2748" i="1"/>
  <c r="U2747" i="1"/>
  <c r="V2747" i="1"/>
  <c r="R2748" i="1"/>
  <c r="S2748" i="1"/>
  <c r="Q2749" i="1"/>
  <c r="U2748" i="1"/>
  <c r="V2748" i="1"/>
  <c r="S2749" i="1"/>
  <c r="R2749" i="1"/>
  <c r="Q2750" i="1"/>
  <c r="R2750" i="1"/>
  <c r="U2749" i="1"/>
  <c r="V2749" i="1"/>
  <c r="S2750" i="1"/>
  <c r="U2750" i="1"/>
  <c r="V2750" i="1"/>
  <c r="Q2751" i="1"/>
  <c r="R2751" i="1"/>
  <c r="S2751" i="1"/>
  <c r="Q2752" i="1"/>
  <c r="R2752" i="1"/>
  <c r="U2751" i="1"/>
  <c r="V2751" i="1"/>
  <c r="S2752" i="1"/>
  <c r="U2752" i="1"/>
  <c r="V2752" i="1"/>
  <c r="Q2753" i="1"/>
  <c r="R2753" i="1"/>
  <c r="S2753" i="1"/>
  <c r="Q2754" i="1"/>
  <c r="R2754" i="1"/>
  <c r="U2753" i="1"/>
  <c r="V2753" i="1"/>
  <c r="S2754" i="1"/>
  <c r="U2754" i="1"/>
  <c r="V2754" i="1"/>
  <c r="Q2755" i="1"/>
  <c r="R2755" i="1"/>
  <c r="S2755" i="1"/>
  <c r="Q2756" i="1"/>
  <c r="U2755" i="1"/>
  <c r="V2755" i="1"/>
  <c r="R2756" i="1"/>
  <c r="S2756" i="1"/>
  <c r="Q2757" i="1"/>
  <c r="S2757" i="1"/>
  <c r="U2756" i="1"/>
  <c r="V2756" i="1"/>
  <c r="Q2758" i="1"/>
  <c r="S2758" i="1"/>
  <c r="U2757" i="1"/>
  <c r="V2757" i="1"/>
  <c r="Q2759" i="1"/>
  <c r="U2758" i="1"/>
  <c r="V2758" i="1"/>
  <c r="R2759" i="1"/>
  <c r="S2759" i="1"/>
  <c r="Q2760" i="1"/>
  <c r="R2760" i="1"/>
  <c r="U2759" i="1"/>
  <c r="V2759" i="1"/>
  <c r="S2760" i="1"/>
  <c r="U2760" i="1"/>
  <c r="V2760" i="1"/>
  <c r="Q2761" i="1"/>
  <c r="S2761" i="1"/>
  <c r="Q2762" i="1"/>
  <c r="U2762" i="1"/>
  <c r="V2762" i="1"/>
  <c r="U2761" i="1"/>
  <c r="V2761" i="1"/>
  <c r="Q2763" i="1"/>
  <c r="U2763" i="1"/>
  <c r="V2763" i="1"/>
  <c r="Q2764" i="1"/>
  <c r="U2764" i="1"/>
  <c r="V2764" i="1"/>
  <c r="Q2765" i="1"/>
  <c r="U2765" i="1"/>
  <c r="V2765" i="1"/>
  <c r="Q2766" i="1"/>
  <c r="U2766" i="1"/>
  <c r="V2766" i="1"/>
  <c r="Q2767" i="1"/>
  <c r="U2767" i="1"/>
  <c r="V2767" i="1"/>
  <c r="Q2768" i="1"/>
  <c r="U2768" i="1"/>
  <c r="V2768" i="1"/>
  <c r="Q2769" i="1"/>
  <c r="U2769" i="1"/>
  <c r="V2769" i="1"/>
  <c r="Q2770" i="1"/>
  <c r="U2770" i="1"/>
  <c r="V2770" i="1"/>
  <c r="Q2771" i="1"/>
  <c r="S2771" i="1"/>
  <c r="U2771" i="1"/>
  <c r="V2771" i="1"/>
  <c r="Q2772" i="1"/>
  <c r="R2772" i="1"/>
  <c r="S2772" i="1"/>
  <c r="U2772" i="1"/>
  <c r="V2772" i="1"/>
  <c r="Q2773" i="1"/>
  <c r="S2773" i="1"/>
  <c r="R2773" i="1"/>
  <c r="Q2774" i="1"/>
  <c r="R2774" i="1"/>
  <c r="S2774" i="1"/>
  <c r="U2774" i="1"/>
  <c r="V2774" i="1"/>
  <c r="Q2775" i="1"/>
  <c r="U2773" i="1"/>
  <c r="V2773" i="1"/>
  <c r="R2775" i="1"/>
  <c r="S2775" i="1"/>
  <c r="Q2776" i="1"/>
  <c r="R2776" i="1"/>
  <c r="U2775" i="1"/>
  <c r="V2775" i="1"/>
  <c r="Q2777" i="1"/>
  <c r="R2777" i="1"/>
  <c r="S2776" i="1"/>
  <c r="U2776" i="1"/>
  <c r="V2776" i="1"/>
  <c r="S2777" i="1"/>
  <c r="U2777" i="1"/>
  <c r="V2777" i="1"/>
  <c r="Q2778" i="1"/>
  <c r="R2778" i="1"/>
  <c r="S2778" i="1"/>
  <c r="Q2779" i="1"/>
  <c r="R2779" i="1"/>
  <c r="U2778" i="1"/>
  <c r="V2778" i="1"/>
  <c r="S2779" i="1"/>
  <c r="U2779" i="1"/>
  <c r="V2779" i="1"/>
  <c r="Q2780" i="1"/>
  <c r="R2780" i="1"/>
  <c r="S2780" i="1"/>
  <c r="Q2781" i="1"/>
  <c r="R2781" i="1"/>
  <c r="U2780" i="1"/>
  <c r="V2780" i="1"/>
  <c r="S2781" i="1"/>
  <c r="U2781" i="1"/>
  <c r="V2781" i="1"/>
  <c r="Q2782" i="1"/>
  <c r="R2782" i="1"/>
  <c r="S2782" i="1"/>
  <c r="Q2783" i="1"/>
  <c r="U2782" i="1"/>
  <c r="V2782" i="1"/>
  <c r="R2783" i="1"/>
  <c r="S2783" i="1"/>
  <c r="Q2784" i="1"/>
  <c r="S2784" i="1"/>
  <c r="U2783" i="1"/>
  <c r="V2783" i="1"/>
  <c r="Q2785" i="1"/>
  <c r="S2785" i="1"/>
  <c r="U2784" i="1"/>
  <c r="V2784" i="1"/>
  <c r="Q2786" i="1"/>
  <c r="U2786" i="1"/>
  <c r="V2786" i="1"/>
  <c r="U2785" i="1"/>
  <c r="V2785" i="1"/>
  <c r="Q2787" i="1"/>
  <c r="U2787" i="1"/>
  <c r="V2787" i="1"/>
  <c r="Q2788" i="1"/>
  <c r="U2788" i="1"/>
  <c r="V2788" i="1"/>
  <c r="Q2789" i="1"/>
  <c r="U2789" i="1"/>
  <c r="V2789" i="1"/>
  <c r="Q2790" i="1"/>
  <c r="U2790" i="1"/>
  <c r="V2790" i="1"/>
  <c r="Q2791" i="1"/>
  <c r="U2791" i="1"/>
  <c r="V2791" i="1"/>
  <c r="Q2792" i="1"/>
  <c r="U2792" i="1"/>
  <c r="V2792" i="1"/>
  <c r="Q2793" i="1"/>
  <c r="U2793" i="1"/>
  <c r="V2793" i="1"/>
  <c r="Q2794" i="1"/>
  <c r="U2794" i="1"/>
  <c r="V2794" i="1"/>
  <c r="Q2795" i="1"/>
  <c r="R2795" i="1"/>
  <c r="S2795" i="1"/>
  <c r="U2795" i="1"/>
  <c r="V2795" i="1"/>
  <c r="Q2796" i="1"/>
  <c r="R2796" i="1"/>
  <c r="S2796" i="1"/>
  <c r="Q2797" i="1"/>
  <c r="U2796" i="1"/>
  <c r="V2796" i="1"/>
  <c r="S2797" i="1"/>
  <c r="R2797" i="1"/>
  <c r="Q2798" i="1"/>
  <c r="R2798" i="1"/>
  <c r="U2797" i="1"/>
  <c r="V2797" i="1"/>
  <c r="S2798" i="1"/>
  <c r="U2798" i="1"/>
  <c r="V2798" i="1"/>
  <c r="Q2799" i="1"/>
  <c r="R2799" i="1"/>
  <c r="S2799" i="1"/>
  <c r="Q2800" i="1"/>
  <c r="R2800" i="1"/>
  <c r="U2799" i="1"/>
  <c r="V2799" i="1"/>
  <c r="Q2801" i="1"/>
  <c r="S2800" i="1"/>
  <c r="U2800" i="1"/>
  <c r="V2800" i="1"/>
  <c r="R2801" i="1"/>
  <c r="S2801" i="1"/>
  <c r="Q2802" i="1"/>
  <c r="R2802" i="1"/>
  <c r="U2801" i="1"/>
  <c r="V2801" i="1"/>
  <c r="S2802" i="1"/>
  <c r="U2802" i="1"/>
  <c r="V2802" i="1"/>
  <c r="Q2803" i="1"/>
  <c r="R2803" i="1"/>
  <c r="S2803" i="1"/>
  <c r="Q2804" i="1"/>
  <c r="R2804" i="1"/>
  <c r="U2803" i="1"/>
  <c r="V2803" i="1"/>
  <c r="S2804" i="1"/>
  <c r="U2804" i="1"/>
  <c r="V2804" i="1"/>
  <c r="Q2805" i="1"/>
  <c r="R2805" i="1"/>
  <c r="S2805" i="1"/>
  <c r="U2805" i="1"/>
  <c r="V2805" i="1"/>
  <c r="Q2806" i="1"/>
  <c r="R2806" i="1"/>
  <c r="S2806" i="1"/>
  <c r="Q2807" i="1"/>
  <c r="R2807" i="1"/>
  <c r="U2806" i="1"/>
  <c r="V2806" i="1"/>
  <c r="S2807" i="1"/>
  <c r="U2807" i="1"/>
  <c r="V2807" i="1"/>
  <c r="Q2808" i="1"/>
  <c r="S2808" i="1"/>
  <c r="Q2809" i="1"/>
  <c r="S2809" i="1"/>
  <c r="U2808" i="1"/>
  <c r="V2808" i="1"/>
  <c r="Q2810" i="1"/>
  <c r="U2810" i="1"/>
  <c r="V2810" i="1"/>
  <c r="U2809" i="1"/>
  <c r="V2809" i="1"/>
  <c r="Q2811" i="1"/>
  <c r="U2811" i="1"/>
  <c r="V2811" i="1"/>
  <c r="Q2812" i="1"/>
  <c r="U2812" i="1"/>
  <c r="V2812" i="1"/>
  <c r="Q2813" i="1"/>
  <c r="U2813" i="1"/>
  <c r="V2813" i="1"/>
  <c r="Q2814" i="1"/>
  <c r="U2814" i="1"/>
  <c r="V2814" i="1"/>
  <c r="Q2815" i="1"/>
  <c r="U2815" i="1"/>
  <c r="V2815" i="1"/>
  <c r="Q2816" i="1"/>
  <c r="U2816" i="1"/>
  <c r="V2816" i="1"/>
  <c r="Q2817" i="1"/>
  <c r="U2817" i="1"/>
  <c r="V2817" i="1"/>
  <c r="Q2818" i="1"/>
  <c r="S2818" i="1"/>
  <c r="Q2819" i="1"/>
  <c r="U2818" i="1"/>
  <c r="V2818" i="1"/>
  <c r="R2819" i="1"/>
  <c r="S2819" i="1"/>
  <c r="Q2820" i="1"/>
  <c r="U2819" i="1"/>
  <c r="V2819" i="1"/>
  <c r="R2820" i="1"/>
  <c r="S2820" i="1"/>
  <c r="Q2821" i="1"/>
  <c r="S2821" i="1"/>
  <c r="U2820" i="1"/>
  <c r="V2820" i="1"/>
  <c r="R2821" i="1"/>
  <c r="U2821" i="1"/>
  <c r="V2821" i="1"/>
  <c r="Q2822" i="1"/>
  <c r="R2822" i="1"/>
  <c r="S2822" i="1"/>
  <c r="Q2823" i="1"/>
  <c r="U2822" i="1"/>
  <c r="V2822" i="1"/>
  <c r="R2823" i="1"/>
  <c r="S2823" i="1"/>
  <c r="Q2824" i="1"/>
  <c r="R2824" i="1"/>
  <c r="U2823" i="1"/>
  <c r="V2823" i="1"/>
  <c r="S2824" i="1"/>
  <c r="U2824" i="1"/>
  <c r="V2824" i="1"/>
  <c r="Q2825" i="1"/>
  <c r="R2825" i="1"/>
  <c r="S2825" i="1"/>
  <c r="Q2826" i="1"/>
  <c r="U2825" i="1"/>
  <c r="V2825" i="1"/>
  <c r="R2826" i="1"/>
  <c r="S2826" i="1"/>
  <c r="Q2827" i="1"/>
  <c r="R2827" i="1"/>
  <c r="U2826" i="1"/>
  <c r="V2826" i="1"/>
  <c r="S2827" i="1"/>
  <c r="U2827" i="1"/>
  <c r="V2827" i="1"/>
  <c r="Q2828" i="1"/>
  <c r="R2828" i="1"/>
  <c r="S2828" i="1"/>
  <c r="Q2829" i="1"/>
  <c r="U2828" i="1"/>
  <c r="V2828" i="1"/>
  <c r="R2829" i="1"/>
  <c r="S2829" i="1"/>
  <c r="Q2830" i="1"/>
  <c r="U2829" i="1"/>
  <c r="V2829" i="1"/>
  <c r="R2830" i="1"/>
  <c r="S2830" i="1"/>
  <c r="Q2831" i="1"/>
  <c r="U2830" i="1"/>
  <c r="V2830" i="1"/>
  <c r="R2831" i="1"/>
  <c r="S2831" i="1"/>
  <c r="Q2832" i="1"/>
  <c r="U2831" i="1"/>
  <c r="V2831" i="1"/>
  <c r="R2832" i="1"/>
  <c r="S2832" i="1"/>
  <c r="Q2833" i="1"/>
  <c r="S2833" i="1"/>
  <c r="Q2834" i="1"/>
  <c r="U2834" i="1"/>
  <c r="V2834" i="1"/>
  <c r="U2832" i="1"/>
  <c r="V2832" i="1"/>
  <c r="U2833" i="1"/>
  <c r="V2833" i="1"/>
  <c r="Q2835" i="1"/>
  <c r="U2835" i="1"/>
  <c r="V2835" i="1"/>
  <c r="Q2836" i="1"/>
  <c r="U2836" i="1"/>
  <c r="V2836" i="1"/>
  <c r="Q2837" i="1"/>
  <c r="U2837" i="1"/>
  <c r="V2837" i="1"/>
  <c r="Q2838" i="1"/>
  <c r="U2838" i="1"/>
  <c r="V2838" i="1"/>
  <c r="Q2839" i="1"/>
  <c r="U2839" i="1"/>
  <c r="V2839" i="1"/>
  <c r="Q2840" i="1"/>
  <c r="U2840" i="1"/>
  <c r="V2840" i="1"/>
  <c r="Q2841" i="1"/>
  <c r="U2841" i="1"/>
  <c r="V2841" i="1"/>
  <c r="Q2842" i="1"/>
  <c r="S2842" i="1"/>
  <c r="Q2843" i="1"/>
  <c r="U2842" i="1"/>
  <c r="V2842" i="1"/>
  <c r="R2843" i="1"/>
  <c r="S2843" i="1"/>
  <c r="Q2844" i="1"/>
  <c r="U2843" i="1"/>
  <c r="V2843" i="1"/>
  <c r="R2844" i="1"/>
  <c r="S2844" i="1"/>
  <c r="Q2845" i="1"/>
  <c r="U2844" i="1"/>
  <c r="V2844" i="1"/>
  <c r="R2845" i="1"/>
  <c r="S2845" i="1"/>
  <c r="Q2846" i="1"/>
  <c r="U2845" i="1"/>
  <c r="V2845" i="1"/>
  <c r="R2846" i="1"/>
  <c r="S2846" i="1"/>
  <c r="Q2847" i="1"/>
  <c r="U2846" i="1"/>
  <c r="V2846" i="1"/>
  <c r="R2847" i="1"/>
  <c r="S2847" i="1"/>
  <c r="Q2848" i="1"/>
  <c r="U2847" i="1"/>
  <c r="V2847" i="1"/>
  <c r="R2848" i="1"/>
  <c r="S2848" i="1"/>
  <c r="Q2849" i="1"/>
  <c r="U2848" i="1"/>
  <c r="V2848" i="1"/>
  <c r="R2849" i="1"/>
  <c r="S2849" i="1"/>
  <c r="Q2850" i="1"/>
  <c r="U2849" i="1"/>
  <c r="V2849" i="1"/>
  <c r="R2850" i="1"/>
  <c r="S2850" i="1"/>
  <c r="Q2851" i="1"/>
  <c r="U2850" i="1"/>
  <c r="V2850" i="1"/>
  <c r="R2851" i="1"/>
  <c r="S2851" i="1"/>
  <c r="Q2852" i="1"/>
  <c r="U2851" i="1"/>
  <c r="V2851" i="1"/>
  <c r="R2852" i="1"/>
  <c r="S2852" i="1"/>
  <c r="Q2853" i="1"/>
  <c r="U2852" i="1"/>
  <c r="V2852" i="1"/>
  <c r="R2853" i="1"/>
  <c r="S2853" i="1"/>
  <c r="Q2854" i="1"/>
  <c r="U2853" i="1"/>
  <c r="V2853" i="1"/>
  <c r="R2854" i="1"/>
  <c r="S2854" i="1"/>
  <c r="Q2855" i="1"/>
  <c r="U2854" i="1"/>
  <c r="V2854" i="1"/>
  <c r="R2855" i="1"/>
  <c r="S2855" i="1"/>
  <c r="Q2856" i="1"/>
  <c r="U2855" i="1"/>
  <c r="V2855" i="1"/>
  <c r="R2856" i="1"/>
  <c r="S2856" i="1"/>
  <c r="Q2857" i="1"/>
  <c r="S2857" i="1"/>
  <c r="Q2858" i="1"/>
  <c r="U2858" i="1"/>
  <c r="V2858" i="1"/>
  <c r="U2856" i="1"/>
  <c r="V2856" i="1"/>
  <c r="U2857" i="1"/>
  <c r="V2857" i="1"/>
  <c r="Q2859" i="1"/>
  <c r="U2859" i="1"/>
  <c r="V2859" i="1"/>
  <c r="Q2860" i="1"/>
  <c r="U2860" i="1"/>
  <c r="V2860" i="1"/>
  <c r="Q2861" i="1"/>
  <c r="U2861" i="1"/>
  <c r="V2861" i="1"/>
  <c r="Q2862" i="1"/>
  <c r="U2862" i="1"/>
  <c r="V2862" i="1"/>
  <c r="Q2863" i="1"/>
  <c r="U2863" i="1"/>
  <c r="V2863" i="1"/>
  <c r="Q2864" i="1"/>
  <c r="U2864" i="1"/>
  <c r="V2864" i="1"/>
  <c r="Q2865" i="1"/>
  <c r="U2865" i="1"/>
  <c r="V2865" i="1"/>
  <c r="Q2866" i="1"/>
  <c r="S2866" i="1"/>
  <c r="U2866" i="1"/>
  <c r="V2866" i="1"/>
  <c r="Q2867" i="1"/>
  <c r="S2867" i="1"/>
  <c r="U2867" i="1"/>
  <c r="V2867" i="1"/>
  <c r="Q2868" i="1"/>
  <c r="R2868" i="1"/>
  <c r="S2868" i="1"/>
  <c r="Q2869" i="1"/>
  <c r="R2869" i="1"/>
  <c r="U2868" i="1"/>
  <c r="V2868" i="1"/>
  <c r="S2869" i="1"/>
  <c r="U2869" i="1"/>
  <c r="V2869" i="1"/>
  <c r="Q2870" i="1"/>
  <c r="S2870" i="1"/>
  <c r="Q2871" i="1"/>
  <c r="R2871" i="1"/>
  <c r="U2870" i="1"/>
  <c r="V2870" i="1"/>
  <c r="S2871" i="1"/>
  <c r="U2871" i="1"/>
  <c r="V2871" i="1"/>
  <c r="Q2872" i="1"/>
  <c r="R2872" i="1"/>
  <c r="S2872" i="1"/>
  <c r="Q2873" i="1"/>
  <c r="R2873" i="1"/>
  <c r="U2872" i="1"/>
  <c r="V2872" i="1"/>
  <c r="S2873" i="1"/>
  <c r="U2873" i="1"/>
  <c r="V2873" i="1"/>
  <c r="Q2874" i="1"/>
  <c r="R2874" i="1"/>
  <c r="S2874" i="1"/>
  <c r="Q2875" i="1"/>
  <c r="R2875" i="1"/>
  <c r="U2874" i="1"/>
  <c r="V2874" i="1"/>
  <c r="S2875" i="1"/>
  <c r="U2875" i="1"/>
  <c r="V2875" i="1"/>
  <c r="Q2876" i="1"/>
  <c r="R2876" i="1"/>
  <c r="S2876" i="1"/>
  <c r="Q2877" i="1"/>
  <c r="U2876" i="1"/>
  <c r="V2876" i="1"/>
  <c r="R2877" i="1"/>
  <c r="S2877" i="1"/>
  <c r="Q2878" i="1"/>
  <c r="S2878" i="1"/>
  <c r="U2877" i="1"/>
  <c r="V2877" i="1"/>
  <c r="Q2879" i="1"/>
  <c r="S2879" i="1"/>
  <c r="U2878" i="1"/>
  <c r="V2878" i="1"/>
  <c r="Q2880" i="1"/>
  <c r="S2880" i="1"/>
  <c r="U2879" i="1"/>
  <c r="V2879" i="1"/>
  <c r="Q2881" i="1"/>
  <c r="S2881" i="1"/>
  <c r="U2880" i="1"/>
  <c r="V2880" i="1"/>
  <c r="Q2882" i="1"/>
  <c r="U2882" i="1"/>
  <c r="V2882" i="1"/>
  <c r="U2881" i="1"/>
  <c r="V2881" i="1"/>
  <c r="Q2883" i="1"/>
  <c r="U2883" i="1"/>
  <c r="V2883" i="1"/>
  <c r="Q2884" i="1"/>
  <c r="U2884" i="1"/>
  <c r="V2884" i="1"/>
  <c r="Q2885" i="1"/>
  <c r="U2885" i="1"/>
  <c r="V2885" i="1"/>
  <c r="Q2886" i="1"/>
  <c r="U2886" i="1"/>
  <c r="V2886" i="1"/>
  <c r="Q2887" i="1"/>
  <c r="U2887" i="1"/>
  <c r="V2887" i="1"/>
  <c r="Q2888" i="1"/>
  <c r="U2888" i="1"/>
  <c r="V2888" i="1"/>
  <c r="Q2889" i="1"/>
  <c r="U2889" i="1"/>
  <c r="V2889" i="1"/>
  <c r="Q2890" i="1"/>
  <c r="S2890" i="1"/>
  <c r="Q2891" i="1"/>
  <c r="U2890" i="1"/>
  <c r="V2890" i="1"/>
  <c r="R2891" i="1"/>
  <c r="S2891" i="1"/>
  <c r="Q2892" i="1"/>
  <c r="U2891" i="1"/>
  <c r="V2891" i="1"/>
  <c r="R2892" i="1"/>
  <c r="S2892" i="1"/>
  <c r="Q2893" i="1"/>
  <c r="S2893" i="1"/>
  <c r="U2892" i="1"/>
  <c r="V2892" i="1"/>
  <c r="R2893" i="1"/>
  <c r="U2893" i="1"/>
  <c r="V2893" i="1"/>
  <c r="Q2894" i="1"/>
  <c r="R2894" i="1"/>
  <c r="Q2895" i="1"/>
  <c r="S2894" i="1"/>
  <c r="U2894" i="1"/>
  <c r="V2894" i="1"/>
  <c r="R2895" i="1"/>
  <c r="S2895" i="1"/>
  <c r="Q2896" i="1"/>
  <c r="U2895" i="1"/>
  <c r="V2895" i="1"/>
  <c r="R2896" i="1"/>
  <c r="S2896" i="1"/>
  <c r="Q2897" i="1"/>
  <c r="R2897" i="1"/>
  <c r="U2896" i="1"/>
  <c r="V2896" i="1"/>
  <c r="S2897" i="1"/>
  <c r="U2897" i="1"/>
  <c r="V2897" i="1"/>
  <c r="Q2898" i="1"/>
  <c r="R2898" i="1"/>
  <c r="S2898" i="1"/>
  <c r="Q2899" i="1"/>
  <c r="U2898" i="1"/>
  <c r="V2898" i="1"/>
  <c r="R2899" i="1"/>
  <c r="S2899" i="1"/>
  <c r="Q2900" i="1"/>
  <c r="R2900" i="1"/>
  <c r="U2899" i="1"/>
  <c r="V2899" i="1"/>
  <c r="S2900" i="1"/>
  <c r="U2900" i="1"/>
  <c r="V2900" i="1"/>
  <c r="Q2901" i="1"/>
  <c r="R2901" i="1"/>
  <c r="S2901" i="1"/>
  <c r="Q2902" i="1"/>
  <c r="R2902" i="1"/>
  <c r="U2901" i="1"/>
  <c r="V2901" i="1"/>
  <c r="S2902" i="1"/>
  <c r="U2902" i="1"/>
  <c r="V2902" i="1"/>
  <c r="Q2903" i="1"/>
  <c r="R2903" i="1"/>
  <c r="S2903" i="1"/>
  <c r="Q2904" i="1"/>
  <c r="R2904" i="1"/>
  <c r="U2903" i="1"/>
  <c r="V2903" i="1"/>
  <c r="S2904" i="1"/>
  <c r="U2904" i="1"/>
  <c r="V2904" i="1"/>
  <c r="Q2905" i="1"/>
  <c r="S2905" i="1"/>
  <c r="Q2906" i="1"/>
  <c r="U2906" i="1"/>
  <c r="V2906" i="1"/>
  <c r="U2905" i="1"/>
  <c r="V2905" i="1"/>
  <c r="Q2907" i="1"/>
  <c r="U2907" i="1"/>
  <c r="V2907" i="1"/>
  <c r="Q2908" i="1"/>
  <c r="U2908" i="1"/>
  <c r="V2908" i="1"/>
  <c r="Q2909" i="1"/>
  <c r="U2909" i="1"/>
  <c r="V2909" i="1"/>
  <c r="Q2910" i="1"/>
  <c r="U2910" i="1"/>
  <c r="V2910" i="1"/>
  <c r="Q2911" i="1"/>
  <c r="U2911" i="1"/>
  <c r="V2911" i="1"/>
  <c r="Q2912" i="1"/>
  <c r="U2912" i="1"/>
  <c r="V2912" i="1"/>
  <c r="Q2913" i="1"/>
  <c r="U2913" i="1"/>
  <c r="V2913" i="1"/>
  <c r="Q2914" i="1"/>
  <c r="S2914" i="1"/>
  <c r="Q2915" i="1"/>
  <c r="U2914" i="1"/>
  <c r="V2914" i="1"/>
  <c r="R2915" i="1"/>
  <c r="S2915" i="1"/>
  <c r="Q2916" i="1"/>
  <c r="U2915" i="1"/>
  <c r="V2915" i="1"/>
  <c r="R2916" i="1"/>
  <c r="S2916" i="1"/>
  <c r="Q2917" i="1"/>
  <c r="R2917" i="1"/>
  <c r="U2916" i="1"/>
  <c r="V2916" i="1"/>
  <c r="S2917" i="1"/>
  <c r="U2917" i="1"/>
  <c r="V2917" i="1"/>
  <c r="Q2918" i="1"/>
  <c r="R2918" i="1"/>
  <c r="S2918" i="1"/>
  <c r="Q2919" i="1"/>
  <c r="U2918" i="1"/>
  <c r="V2918" i="1"/>
  <c r="R2919" i="1"/>
  <c r="S2919" i="1"/>
  <c r="Q2920" i="1"/>
  <c r="R2920" i="1"/>
  <c r="U2919" i="1"/>
  <c r="V2919" i="1"/>
  <c r="Q2921" i="1"/>
  <c r="R2921" i="1"/>
  <c r="S2920" i="1"/>
  <c r="U2920" i="1"/>
  <c r="V2920" i="1"/>
  <c r="Q2922" i="1"/>
  <c r="S2921" i="1"/>
  <c r="U2921" i="1"/>
  <c r="V2921" i="1"/>
  <c r="R2922" i="1"/>
  <c r="S2922" i="1"/>
  <c r="Q2923" i="1"/>
  <c r="R2923" i="1"/>
  <c r="U2922" i="1"/>
  <c r="V2922" i="1"/>
  <c r="S2923" i="1"/>
  <c r="U2923" i="1"/>
  <c r="V2923" i="1"/>
  <c r="Q2924" i="1"/>
  <c r="R2924" i="1"/>
  <c r="S2924" i="1"/>
  <c r="Q2925" i="1"/>
  <c r="U2924" i="1"/>
  <c r="V2924" i="1"/>
  <c r="R2925" i="1"/>
  <c r="S2925" i="1"/>
  <c r="Q2926" i="1"/>
  <c r="R2926" i="1"/>
  <c r="U2925" i="1"/>
  <c r="V2925" i="1"/>
  <c r="S2926" i="1"/>
  <c r="U2926" i="1"/>
  <c r="V2926" i="1"/>
  <c r="Q2927" i="1"/>
  <c r="R2927" i="1"/>
  <c r="S2927" i="1"/>
  <c r="Q2928" i="1"/>
  <c r="U2927" i="1"/>
  <c r="V2927" i="1"/>
  <c r="R2928" i="1"/>
  <c r="S2928" i="1"/>
  <c r="Q2929" i="1"/>
  <c r="S2929" i="1"/>
  <c r="Q2930" i="1"/>
  <c r="U2930" i="1"/>
  <c r="V2930" i="1"/>
  <c r="U2928" i="1"/>
  <c r="V2928" i="1"/>
  <c r="U2929" i="1"/>
  <c r="V2929" i="1"/>
  <c r="Q2931" i="1"/>
  <c r="U2931" i="1"/>
  <c r="V2931" i="1"/>
  <c r="Q2932" i="1"/>
  <c r="U2932" i="1"/>
  <c r="V2932" i="1"/>
  <c r="Q2933" i="1"/>
  <c r="U2933" i="1"/>
  <c r="V2933" i="1"/>
  <c r="Q2934" i="1"/>
  <c r="U2934" i="1"/>
  <c r="V2934" i="1"/>
  <c r="Q2935" i="1"/>
  <c r="U2935" i="1"/>
  <c r="V2935" i="1"/>
  <c r="Q2936" i="1"/>
  <c r="U2936" i="1"/>
  <c r="V2936" i="1"/>
  <c r="Q2937" i="1"/>
  <c r="U2937" i="1"/>
  <c r="V2937" i="1"/>
  <c r="Q2938" i="1"/>
  <c r="S2938" i="1"/>
  <c r="Q2939" i="1"/>
  <c r="U2938" i="1"/>
  <c r="V2938" i="1"/>
  <c r="R2939" i="1"/>
  <c r="S2939" i="1"/>
  <c r="Q2940" i="1"/>
  <c r="U2939" i="1"/>
  <c r="V2939" i="1"/>
  <c r="R2940" i="1"/>
  <c r="S2940" i="1"/>
  <c r="Q2941" i="1"/>
  <c r="S2941" i="1"/>
  <c r="U2940" i="1"/>
  <c r="V2940" i="1"/>
  <c r="R2941" i="1"/>
  <c r="U2941" i="1"/>
  <c r="V2941" i="1"/>
  <c r="Q2942" i="1"/>
  <c r="R2942" i="1"/>
  <c r="Q2943" i="1"/>
  <c r="S2942" i="1"/>
  <c r="U2942" i="1"/>
  <c r="V2942" i="1"/>
  <c r="R2943" i="1"/>
  <c r="S2943" i="1"/>
  <c r="Q2944" i="1"/>
  <c r="R2944" i="1"/>
  <c r="U2943" i="1"/>
  <c r="V2943" i="1"/>
  <c r="S2944" i="1"/>
  <c r="U2944" i="1"/>
  <c r="V2944" i="1"/>
  <c r="Q2945" i="1"/>
  <c r="R2945" i="1"/>
  <c r="S2945" i="1"/>
  <c r="Q2946" i="1"/>
  <c r="U2945" i="1"/>
  <c r="V2945" i="1"/>
  <c r="R2946" i="1"/>
  <c r="S2946" i="1"/>
  <c r="Q2947" i="1"/>
  <c r="R2947" i="1"/>
  <c r="U2946" i="1"/>
  <c r="V2946" i="1"/>
  <c r="S2947" i="1"/>
  <c r="U2947" i="1"/>
  <c r="V2947" i="1"/>
  <c r="Q2948" i="1"/>
  <c r="R2948" i="1"/>
  <c r="S2948" i="1"/>
  <c r="U2948" i="1"/>
  <c r="V2948" i="1"/>
  <c r="Q2949" i="1"/>
  <c r="R2949" i="1"/>
  <c r="S2949" i="1"/>
  <c r="Q2950" i="1"/>
  <c r="R2950" i="1"/>
  <c r="U2949" i="1"/>
  <c r="V2949" i="1"/>
  <c r="Q2951" i="1"/>
  <c r="S2950" i="1"/>
  <c r="U2950" i="1"/>
  <c r="V2950" i="1"/>
  <c r="R2951" i="1"/>
  <c r="S2951" i="1"/>
  <c r="Q2952" i="1"/>
  <c r="R2952" i="1"/>
  <c r="U2951" i="1"/>
  <c r="V2951" i="1"/>
  <c r="S2952" i="1"/>
  <c r="U2952" i="1"/>
  <c r="V2952" i="1"/>
  <c r="Q2953" i="1"/>
  <c r="S2953" i="1"/>
  <c r="Q2954" i="1"/>
  <c r="U2954" i="1"/>
  <c r="V2954" i="1"/>
  <c r="U2953" i="1"/>
  <c r="V2953" i="1"/>
  <c r="Q2955" i="1"/>
  <c r="U2955" i="1"/>
  <c r="V2955" i="1"/>
  <c r="Q2956" i="1"/>
  <c r="U2956" i="1"/>
  <c r="V2956" i="1"/>
  <c r="Q2957" i="1"/>
  <c r="U2957" i="1"/>
  <c r="V2957" i="1"/>
  <c r="Q2958" i="1"/>
  <c r="U2958" i="1"/>
  <c r="V2958" i="1"/>
  <c r="Q2959" i="1"/>
  <c r="U2959" i="1"/>
  <c r="V2959" i="1"/>
  <c r="Q2960" i="1"/>
  <c r="U2960" i="1"/>
  <c r="V2960" i="1"/>
  <c r="Q2961" i="1"/>
  <c r="U2961" i="1"/>
  <c r="V2961" i="1"/>
  <c r="Q2962" i="1"/>
  <c r="S2962" i="1"/>
  <c r="U2962" i="1"/>
  <c r="V2962" i="1"/>
  <c r="Q2963" i="1"/>
  <c r="S2963" i="1"/>
  <c r="U2963" i="1"/>
  <c r="V2963" i="1"/>
  <c r="Q2964" i="1"/>
  <c r="S2964" i="1"/>
  <c r="Q2965" i="1"/>
  <c r="U2964" i="1"/>
  <c r="V2964" i="1"/>
  <c r="R2965" i="1"/>
  <c r="S2965" i="1"/>
  <c r="Q2966" i="1"/>
  <c r="U2965" i="1"/>
  <c r="V2965" i="1"/>
  <c r="R2966" i="1"/>
  <c r="S2966" i="1"/>
  <c r="Q2967" i="1"/>
  <c r="R2967" i="1"/>
  <c r="U2966" i="1"/>
  <c r="V2966" i="1"/>
  <c r="Q2968" i="1"/>
  <c r="R2968" i="1"/>
  <c r="S2967" i="1"/>
  <c r="U2967" i="1"/>
  <c r="V2967" i="1"/>
  <c r="S2968" i="1"/>
  <c r="U2968" i="1"/>
  <c r="V2968" i="1"/>
  <c r="Q2969" i="1"/>
  <c r="R2969" i="1"/>
  <c r="S2969" i="1"/>
  <c r="Q2970" i="1"/>
  <c r="R2970" i="1"/>
  <c r="U2969" i="1"/>
  <c r="V2969" i="1"/>
  <c r="S2970" i="1"/>
  <c r="U2970" i="1"/>
  <c r="V2970" i="1"/>
  <c r="Q2971" i="1"/>
  <c r="R2971" i="1"/>
  <c r="S2971" i="1"/>
  <c r="Q2972" i="1"/>
  <c r="R2972" i="1"/>
  <c r="U2971" i="1"/>
  <c r="V2971" i="1"/>
  <c r="Q2973" i="1"/>
  <c r="S2972" i="1"/>
  <c r="U2972" i="1"/>
  <c r="V2972" i="1"/>
  <c r="R2973" i="1"/>
  <c r="S2973" i="1"/>
  <c r="Q2974" i="1"/>
  <c r="R2974" i="1"/>
  <c r="U2973" i="1"/>
  <c r="V2973" i="1"/>
  <c r="S2974" i="1"/>
  <c r="U2974" i="1"/>
  <c r="V2974" i="1"/>
  <c r="Q2975" i="1"/>
  <c r="R2975" i="1"/>
  <c r="S2975" i="1"/>
  <c r="Q2976" i="1"/>
  <c r="S2976" i="1"/>
  <c r="U2975" i="1"/>
  <c r="V2975" i="1"/>
  <c r="Q2977" i="1"/>
  <c r="S2977" i="1"/>
  <c r="U2976" i="1"/>
  <c r="V2976" i="1"/>
  <c r="Q2978" i="1"/>
  <c r="U2978" i="1"/>
  <c r="V2978" i="1"/>
  <c r="U2977" i="1"/>
  <c r="V2977" i="1"/>
  <c r="Q2979" i="1"/>
  <c r="U2979" i="1"/>
  <c r="V2979" i="1"/>
  <c r="Q2980" i="1"/>
  <c r="U2980" i="1"/>
  <c r="V2980" i="1"/>
  <c r="Q2981" i="1"/>
  <c r="U2981" i="1"/>
  <c r="V2981" i="1"/>
  <c r="Q2982" i="1"/>
  <c r="U2982" i="1"/>
  <c r="V2982" i="1"/>
  <c r="Q2983" i="1"/>
  <c r="U2983" i="1"/>
  <c r="V2983" i="1"/>
  <c r="Q2984" i="1"/>
  <c r="U2984" i="1"/>
  <c r="V2984" i="1"/>
  <c r="Q2985" i="1"/>
  <c r="U2985" i="1"/>
  <c r="V2985" i="1"/>
  <c r="Q2986" i="1"/>
  <c r="S2986" i="1"/>
  <c r="Q2987" i="1"/>
  <c r="S2987" i="1"/>
  <c r="U2986" i="1"/>
  <c r="V2986" i="1"/>
  <c r="Q2988" i="1"/>
  <c r="S2988" i="1"/>
  <c r="U2987" i="1"/>
  <c r="V2987" i="1"/>
  <c r="Q2989" i="1"/>
  <c r="S2989" i="1"/>
  <c r="U2989" i="1"/>
  <c r="V2989" i="1"/>
  <c r="U2988" i="1"/>
  <c r="V2988" i="1"/>
  <c r="Q2990" i="1"/>
  <c r="S2990" i="1"/>
  <c r="Q2991" i="1"/>
  <c r="U2990" i="1"/>
  <c r="V2990" i="1"/>
  <c r="R2991" i="1"/>
  <c r="S2991" i="1"/>
  <c r="Q2992" i="1"/>
  <c r="U2991" i="1"/>
  <c r="V2991" i="1"/>
  <c r="R2992" i="1"/>
  <c r="S2992" i="1"/>
  <c r="Q2993" i="1"/>
  <c r="R2993" i="1"/>
  <c r="U2992" i="1"/>
  <c r="V2992" i="1"/>
  <c r="S2993" i="1"/>
  <c r="U2993" i="1"/>
  <c r="V2993" i="1"/>
  <c r="Q2994" i="1"/>
  <c r="R2994" i="1"/>
  <c r="S2994" i="1"/>
  <c r="Q2995" i="1"/>
  <c r="R2995" i="1"/>
  <c r="U2994" i="1"/>
  <c r="V2994" i="1"/>
  <c r="S2995" i="1"/>
  <c r="U2995" i="1"/>
  <c r="V2995" i="1"/>
  <c r="Q2996" i="1"/>
  <c r="R2996" i="1"/>
  <c r="S2996" i="1"/>
  <c r="Q2997" i="1"/>
  <c r="R2997" i="1"/>
  <c r="U2996" i="1"/>
  <c r="V2996" i="1"/>
  <c r="Q2998" i="1"/>
  <c r="S2998" i="1"/>
  <c r="S2997" i="1"/>
  <c r="U2997" i="1"/>
  <c r="V2997" i="1"/>
  <c r="Q2999" i="1"/>
  <c r="S2999" i="1"/>
  <c r="U2998" i="1"/>
  <c r="V2998" i="1"/>
  <c r="Q3000" i="1"/>
  <c r="S3000" i="1"/>
  <c r="U2999" i="1"/>
  <c r="V2999" i="1"/>
  <c r="Q3001" i="1"/>
  <c r="S3001" i="1"/>
  <c r="U3000" i="1"/>
  <c r="V3000" i="1"/>
  <c r="Q3002" i="1"/>
  <c r="U3002" i="1"/>
  <c r="V3002" i="1"/>
  <c r="U3001" i="1"/>
  <c r="V3001" i="1"/>
  <c r="Q3003" i="1"/>
  <c r="U3003" i="1"/>
  <c r="V3003" i="1"/>
  <c r="Q3004" i="1"/>
  <c r="U3004" i="1"/>
  <c r="V3004" i="1"/>
  <c r="Q3005" i="1"/>
  <c r="U3005" i="1"/>
  <c r="V3005" i="1"/>
  <c r="Q3006" i="1"/>
  <c r="U3006" i="1"/>
  <c r="V3006" i="1"/>
  <c r="Q3007" i="1"/>
  <c r="U3007" i="1"/>
  <c r="V3007" i="1"/>
  <c r="Q3008" i="1"/>
  <c r="U3008" i="1"/>
  <c r="V3008" i="1"/>
  <c r="Q3009" i="1"/>
  <c r="U3009" i="1"/>
  <c r="V3009" i="1"/>
  <c r="Q3010" i="1"/>
  <c r="S3010" i="1"/>
  <c r="Q3011" i="1"/>
  <c r="S3011" i="1"/>
  <c r="U3011" i="1"/>
  <c r="V3011" i="1"/>
  <c r="U3010" i="1"/>
  <c r="V3010" i="1"/>
  <c r="Q3012" i="1"/>
  <c r="R3012" i="1"/>
  <c r="S3012" i="1"/>
  <c r="Q3013" i="1"/>
  <c r="S3013" i="1"/>
  <c r="U3012" i="1"/>
  <c r="V3012" i="1"/>
  <c r="R3013" i="1"/>
  <c r="U3013" i="1"/>
  <c r="V3013" i="1"/>
  <c r="Q3014" i="1"/>
  <c r="R3014" i="1"/>
  <c r="S3014" i="1"/>
  <c r="Q3015" i="1"/>
  <c r="R3015" i="1"/>
  <c r="U3014" i="1"/>
  <c r="V3014" i="1"/>
  <c r="Q3016" i="1"/>
  <c r="S3015" i="1"/>
  <c r="U3015" i="1"/>
  <c r="V3015" i="1"/>
  <c r="R3016" i="1"/>
  <c r="S3016" i="1"/>
  <c r="Q3017" i="1"/>
  <c r="R3017" i="1"/>
  <c r="U3016" i="1"/>
  <c r="V3016" i="1"/>
  <c r="Q3018" i="1"/>
  <c r="S3017" i="1"/>
  <c r="U3017" i="1"/>
  <c r="V3017" i="1"/>
  <c r="R3018" i="1"/>
  <c r="S3018" i="1"/>
  <c r="Q3019" i="1"/>
  <c r="R3019" i="1"/>
  <c r="U3018" i="1"/>
  <c r="V3018" i="1"/>
  <c r="S3019" i="1"/>
  <c r="U3019" i="1"/>
  <c r="V3019" i="1"/>
  <c r="Q3020" i="1"/>
  <c r="R3020" i="1"/>
  <c r="S3020" i="1"/>
  <c r="Q3021" i="1"/>
  <c r="U3020" i="1"/>
  <c r="V3020" i="1"/>
  <c r="R3021" i="1"/>
  <c r="S3021" i="1"/>
  <c r="Q3022" i="1"/>
  <c r="R3022" i="1"/>
  <c r="U3021" i="1"/>
  <c r="V3021" i="1"/>
  <c r="S3022" i="1"/>
  <c r="U3022" i="1"/>
  <c r="V3022" i="1"/>
  <c r="Q3023" i="1"/>
  <c r="S3023" i="1"/>
  <c r="Q3024" i="1"/>
  <c r="S3024" i="1"/>
  <c r="U3023" i="1"/>
  <c r="V3023" i="1"/>
  <c r="Q3025" i="1"/>
  <c r="S3025" i="1"/>
  <c r="U3024" i="1"/>
  <c r="V3024" i="1"/>
  <c r="Q3026" i="1"/>
  <c r="U3026" i="1"/>
  <c r="V3026" i="1"/>
  <c r="U3025" i="1"/>
  <c r="V3025" i="1"/>
  <c r="Q3027" i="1"/>
  <c r="U3027" i="1"/>
  <c r="V3027" i="1"/>
  <c r="Q3028" i="1"/>
  <c r="U3028" i="1"/>
  <c r="V3028" i="1"/>
  <c r="Q3029" i="1"/>
  <c r="U3029" i="1"/>
  <c r="V3029" i="1"/>
  <c r="Q3030" i="1"/>
  <c r="U3030" i="1"/>
  <c r="V3030" i="1"/>
  <c r="Q3031" i="1"/>
  <c r="U3031" i="1"/>
  <c r="V3031" i="1"/>
  <c r="Q3032" i="1"/>
  <c r="U3032" i="1"/>
  <c r="V3032" i="1"/>
  <c r="Q3033" i="1"/>
  <c r="U3033" i="1"/>
  <c r="V3033" i="1"/>
  <c r="Q3034" i="1"/>
  <c r="S3034" i="1"/>
  <c r="Q3035" i="1"/>
  <c r="S3035" i="1"/>
  <c r="U3034" i="1"/>
  <c r="V3034" i="1"/>
  <c r="Q3036" i="1"/>
  <c r="U3035" i="1"/>
  <c r="V3035" i="1"/>
  <c r="R3036" i="1"/>
  <c r="S3036" i="1"/>
  <c r="Q3037" i="1"/>
  <c r="U3036" i="1"/>
  <c r="V3036" i="1"/>
  <c r="R3037" i="1"/>
  <c r="S3037" i="1"/>
  <c r="Q3038" i="1"/>
  <c r="U3037" i="1"/>
  <c r="V3037" i="1"/>
  <c r="R3038" i="1"/>
  <c r="S3038" i="1"/>
  <c r="Q3039" i="1"/>
  <c r="U3038" i="1"/>
  <c r="V3038" i="1"/>
  <c r="R3039" i="1"/>
  <c r="S3039" i="1"/>
  <c r="Q3040" i="1"/>
  <c r="U3039" i="1"/>
  <c r="V3039" i="1"/>
  <c r="R3040" i="1"/>
  <c r="S3040" i="1"/>
  <c r="Q3041" i="1"/>
  <c r="U3040" i="1"/>
  <c r="V3040" i="1"/>
  <c r="R3041" i="1"/>
  <c r="S3041" i="1"/>
  <c r="Q3042" i="1"/>
  <c r="U3041" i="1"/>
  <c r="V3041" i="1"/>
  <c r="R3042" i="1"/>
  <c r="S3042" i="1"/>
  <c r="Q3043" i="1"/>
  <c r="U3042" i="1"/>
  <c r="V3042" i="1"/>
  <c r="R3043" i="1"/>
  <c r="S3043" i="1"/>
  <c r="Q3044" i="1"/>
  <c r="U3043" i="1"/>
  <c r="V3043" i="1"/>
  <c r="R3044" i="1"/>
  <c r="S3044" i="1"/>
  <c r="Q3045" i="1"/>
  <c r="U3044" i="1"/>
  <c r="V3044" i="1"/>
  <c r="R3045" i="1"/>
  <c r="S3045" i="1"/>
  <c r="Q3046" i="1"/>
  <c r="U3045" i="1"/>
  <c r="V3045" i="1"/>
  <c r="R3046" i="1"/>
  <c r="S3046" i="1"/>
  <c r="Q3047" i="1"/>
  <c r="S3047" i="1"/>
  <c r="U3046" i="1"/>
  <c r="V3046" i="1"/>
  <c r="Q3048" i="1"/>
  <c r="S3048" i="1"/>
  <c r="U3047" i="1"/>
  <c r="V3047" i="1"/>
  <c r="Q3049" i="1"/>
  <c r="S3049" i="1"/>
  <c r="U3048" i="1"/>
  <c r="V3048" i="1"/>
  <c r="Q3050" i="1"/>
  <c r="U3050" i="1"/>
  <c r="V3050" i="1"/>
  <c r="U3049" i="1"/>
  <c r="V3049" i="1"/>
  <c r="Q3051" i="1"/>
  <c r="U3051" i="1"/>
  <c r="V3051" i="1"/>
  <c r="Q3052" i="1"/>
  <c r="U3052" i="1"/>
  <c r="V3052" i="1"/>
  <c r="Q3053" i="1"/>
  <c r="U3053" i="1"/>
  <c r="V3053" i="1"/>
  <c r="Q3054" i="1"/>
  <c r="U3054" i="1"/>
  <c r="V3054" i="1"/>
  <c r="Q3055" i="1"/>
  <c r="U3055" i="1"/>
  <c r="V3055" i="1"/>
  <c r="Q3056" i="1"/>
  <c r="U3056" i="1"/>
  <c r="V3056" i="1"/>
  <c r="Q3057" i="1"/>
  <c r="U3057" i="1"/>
  <c r="V3057" i="1"/>
  <c r="Q3058" i="1"/>
  <c r="S3058" i="1"/>
  <c r="U3058" i="1"/>
  <c r="V3058" i="1"/>
  <c r="Q3059" i="1"/>
  <c r="R3059" i="1"/>
  <c r="S3059" i="1"/>
  <c r="Q3060" i="1"/>
  <c r="U3059" i="1"/>
  <c r="V3059" i="1"/>
  <c r="R3060" i="1"/>
  <c r="S3060" i="1"/>
  <c r="Q3061" i="1"/>
  <c r="R3061" i="1"/>
  <c r="U3060" i="1"/>
  <c r="V3060" i="1"/>
  <c r="Q3062" i="1"/>
  <c r="S3061" i="1"/>
  <c r="U3061" i="1"/>
  <c r="V3061" i="1"/>
  <c r="R3062" i="1"/>
  <c r="S3062" i="1"/>
  <c r="Q3063" i="1"/>
  <c r="R3063" i="1"/>
  <c r="U3062" i="1"/>
  <c r="V3062" i="1"/>
  <c r="S3063" i="1"/>
  <c r="U3063" i="1"/>
  <c r="V3063" i="1"/>
  <c r="Q3064" i="1"/>
  <c r="R3064" i="1"/>
  <c r="S3064" i="1"/>
  <c r="Q3065" i="1"/>
  <c r="R3065" i="1"/>
  <c r="U3064" i="1"/>
  <c r="V3064" i="1"/>
  <c r="S3065" i="1"/>
  <c r="U3065" i="1"/>
  <c r="V3065" i="1"/>
  <c r="Q3066" i="1"/>
  <c r="R3066" i="1"/>
  <c r="S3066" i="1"/>
  <c r="U3066" i="1"/>
  <c r="V3066" i="1"/>
  <c r="Q3067" i="1"/>
  <c r="R3067" i="1"/>
  <c r="S3067" i="1"/>
  <c r="Q3068" i="1"/>
  <c r="R3068" i="1"/>
  <c r="U3067" i="1"/>
  <c r="V3067" i="1"/>
  <c r="S3068" i="1"/>
  <c r="U3068" i="1"/>
  <c r="V3068" i="1"/>
  <c r="Q3069" i="1"/>
  <c r="S3069" i="1"/>
  <c r="Q3070" i="1"/>
  <c r="S3070" i="1"/>
  <c r="U3069" i="1"/>
  <c r="V3069" i="1"/>
  <c r="Q3071" i="1"/>
  <c r="S3071" i="1"/>
  <c r="U3070" i="1"/>
  <c r="V3070" i="1"/>
  <c r="Q3072" i="1"/>
  <c r="S3072" i="1"/>
  <c r="U3071" i="1"/>
  <c r="V3071" i="1"/>
  <c r="Q3073" i="1"/>
  <c r="S3073" i="1"/>
  <c r="U3072" i="1"/>
  <c r="V3072" i="1"/>
  <c r="Q3074" i="1"/>
  <c r="U3074" i="1"/>
  <c r="V3074" i="1"/>
  <c r="U3073" i="1"/>
  <c r="V3073" i="1"/>
  <c r="Q3075" i="1"/>
  <c r="U3075" i="1"/>
  <c r="V3075" i="1"/>
  <c r="Q3076" i="1"/>
  <c r="U3076" i="1"/>
  <c r="V3076" i="1"/>
  <c r="Q3077" i="1"/>
  <c r="U3077" i="1"/>
  <c r="V3077" i="1"/>
  <c r="Q3078" i="1"/>
  <c r="U3078" i="1"/>
  <c r="V3078" i="1"/>
  <c r="Q3079" i="1"/>
  <c r="U3079" i="1"/>
  <c r="V3079" i="1"/>
  <c r="Q3080" i="1"/>
  <c r="U3080" i="1"/>
  <c r="V3080" i="1"/>
  <c r="Q3081" i="1"/>
  <c r="U3081" i="1"/>
  <c r="V3081" i="1"/>
  <c r="Q3082" i="1"/>
  <c r="S3082" i="1"/>
  <c r="Q3083" i="1"/>
  <c r="S3083" i="1"/>
  <c r="U3083" i="1"/>
  <c r="V3083" i="1"/>
  <c r="U3082" i="1"/>
  <c r="V3082" i="1"/>
  <c r="Q3084" i="1"/>
  <c r="R3084" i="1"/>
  <c r="S3084" i="1"/>
  <c r="Q3085" i="1"/>
  <c r="R3085" i="1"/>
  <c r="U3084" i="1"/>
  <c r="V3084" i="1"/>
  <c r="S3085" i="1"/>
  <c r="U3085" i="1"/>
  <c r="V3085" i="1"/>
  <c r="Q3086" i="1"/>
  <c r="R3086" i="1"/>
  <c r="S3086" i="1"/>
  <c r="Q3087" i="1"/>
  <c r="U3086" i="1"/>
  <c r="V3086" i="1"/>
  <c r="R3087" i="1"/>
  <c r="S3087" i="1"/>
  <c r="Q3088" i="1"/>
  <c r="R3088" i="1"/>
  <c r="U3087" i="1"/>
  <c r="V3087" i="1"/>
  <c r="S3088" i="1"/>
  <c r="U3088" i="1"/>
  <c r="V3088" i="1"/>
  <c r="Q3089" i="1"/>
  <c r="R3089" i="1"/>
  <c r="S3089" i="1"/>
  <c r="Q3090" i="1"/>
  <c r="R3090" i="1"/>
  <c r="U3089" i="1"/>
  <c r="V3089" i="1"/>
  <c r="Q3091" i="1"/>
  <c r="R3091" i="1"/>
  <c r="S3090" i="1"/>
  <c r="U3090" i="1"/>
  <c r="V3090" i="1"/>
  <c r="S3091" i="1"/>
  <c r="U3091" i="1"/>
  <c r="V3091" i="1"/>
  <c r="Q3092" i="1"/>
  <c r="R3092" i="1"/>
  <c r="S3092" i="1"/>
  <c r="Q3093" i="1"/>
  <c r="S3093" i="1"/>
  <c r="U3092" i="1"/>
  <c r="V3092" i="1"/>
  <c r="Q3094" i="1"/>
  <c r="S3094" i="1"/>
  <c r="U3093" i="1"/>
  <c r="V3093" i="1"/>
  <c r="Q3095" i="1"/>
  <c r="S3095" i="1"/>
  <c r="U3094" i="1"/>
  <c r="V3094" i="1"/>
  <c r="Q3096" i="1"/>
  <c r="S3096" i="1"/>
  <c r="U3095" i="1"/>
  <c r="V3095" i="1"/>
  <c r="Q3097" i="1"/>
  <c r="S3097" i="1"/>
  <c r="U3096" i="1"/>
  <c r="V3096" i="1"/>
  <c r="Q3098" i="1"/>
  <c r="U3098" i="1"/>
  <c r="V3098" i="1"/>
  <c r="U3097" i="1"/>
  <c r="V3097" i="1"/>
  <c r="Q3099" i="1"/>
  <c r="U3099" i="1"/>
  <c r="V3099" i="1"/>
  <c r="Q3100" i="1"/>
  <c r="U3100" i="1"/>
  <c r="V3100" i="1"/>
  <c r="Q3101" i="1"/>
  <c r="U3101" i="1"/>
  <c r="V3101" i="1"/>
  <c r="Q3102" i="1"/>
  <c r="U3102" i="1"/>
  <c r="V3102" i="1"/>
  <c r="Q3103" i="1"/>
  <c r="U3103" i="1"/>
  <c r="V3103" i="1"/>
  <c r="Q3104" i="1"/>
  <c r="U3104" i="1"/>
  <c r="V3104" i="1"/>
  <c r="Q3105" i="1"/>
  <c r="U3105" i="1"/>
  <c r="V3105" i="1"/>
  <c r="Q3106" i="1"/>
  <c r="S3106" i="1"/>
  <c r="Q3107" i="1"/>
  <c r="S3107" i="1"/>
  <c r="U3107" i="1"/>
  <c r="V3107" i="1"/>
  <c r="U3106" i="1"/>
  <c r="V3106" i="1"/>
  <c r="Q3108" i="1"/>
  <c r="R3108" i="1"/>
  <c r="S3108" i="1"/>
  <c r="Q3109" i="1"/>
  <c r="U3108" i="1"/>
  <c r="V3108" i="1"/>
  <c r="R3109" i="1"/>
  <c r="S3109" i="1"/>
  <c r="Q3110" i="1"/>
  <c r="R3110" i="1"/>
  <c r="U3109" i="1"/>
  <c r="V3109" i="1"/>
  <c r="S3110" i="1"/>
  <c r="U3110" i="1"/>
  <c r="V3110" i="1"/>
  <c r="Q3111" i="1"/>
  <c r="R3111" i="1"/>
  <c r="S3111" i="1"/>
  <c r="Q3112" i="1"/>
  <c r="R3112" i="1"/>
  <c r="U3111" i="1"/>
  <c r="V3111" i="1"/>
  <c r="S3112" i="1"/>
  <c r="U3112" i="1"/>
  <c r="V3112" i="1"/>
  <c r="Q3113" i="1"/>
  <c r="R3113" i="1"/>
  <c r="S3113" i="1"/>
  <c r="Q3114" i="1"/>
  <c r="R3114" i="1"/>
  <c r="U3113" i="1"/>
  <c r="V3113" i="1"/>
  <c r="S3114" i="1"/>
  <c r="U3114" i="1"/>
  <c r="V3114" i="1"/>
  <c r="Q3115" i="1"/>
  <c r="R3115" i="1"/>
  <c r="S3115" i="1"/>
  <c r="Q3116" i="1"/>
  <c r="U3115" i="1"/>
  <c r="V3115" i="1"/>
  <c r="R3116" i="1"/>
  <c r="S3116" i="1"/>
  <c r="Q3117" i="1"/>
  <c r="R3117" i="1"/>
  <c r="U3116" i="1"/>
  <c r="V3116" i="1"/>
  <c r="S3117" i="1"/>
  <c r="U3117" i="1"/>
  <c r="V3117" i="1"/>
  <c r="Q3118" i="1"/>
  <c r="R3118" i="1"/>
  <c r="S3118" i="1"/>
  <c r="Q3119" i="1"/>
  <c r="U3118" i="1"/>
  <c r="V3118" i="1"/>
  <c r="R3119" i="1"/>
  <c r="S3119" i="1"/>
  <c r="Q3120" i="1"/>
  <c r="R3120" i="1"/>
  <c r="U3119" i="1"/>
  <c r="V3119" i="1"/>
  <c r="S3120" i="1"/>
  <c r="U3120" i="1"/>
  <c r="V3120" i="1"/>
  <c r="Q3121" i="1"/>
  <c r="S3121" i="1"/>
  <c r="Q3122" i="1"/>
  <c r="S3122" i="1"/>
  <c r="U3121" i="1"/>
  <c r="V3121" i="1"/>
  <c r="Q3123" i="1"/>
  <c r="U3123" i="1"/>
  <c r="V3123" i="1"/>
  <c r="U3122" i="1"/>
  <c r="V3122" i="1"/>
  <c r="Q3124" i="1"/>
  <c r="U3124" i="1"/>
  <c r="V3124" i="1"/>
  <c r="Q3125" i="1"/>
  <c r="U3125" i="1"/>
  <c r="V3125" i="1"/>
  <c r="Q3126" i="1"/>
  <c r="U3126" i="1"/>
  <c r="V3126" i="1"/>
  <c r="Q3127" i="1"/>
  <c r="U3127" i="1"/>
  <c r="V3127" i="1"/>
  <c r="Q3128" i="1"/>
  <c r="U3128" i="1"/>
  <c r="V3128" i="1"/>
  <c r="Q3129" i="1"/>
  <c r="U3129" i="1"/>
  <c r="V3129" i="1"/>
  <c r="Q3130" i="1"/>
  <c r="S3130" i="1"/>
  <c r="U3130" i="1"/>
  <c r="V3130" i="1"/>
  <c r="Q3131" i="1"/>
  <c r="R3131" i="1"/>
  <c r="S3131" i="1"/>
  <c r="Q3132" i="1"/>
  <c r="R3132" i="1"/>
  <c r="U3131" i="1"/>
  <c r="V3131" i="1"/>
  <c r="S3132" i="1"/>
  <c r="U3132" i="1"/>
  <c r="V3132" i="1"/>
  <c r="Q3133" i="1"/>
  <c r="R3133" i="1"/>
  <c r="S3133" i="1"/>
  <c r="Q3134" i="1"/>
  <c r="R3134" i="1"/>
  <c r="U3133" i="1"/>
  <c r="V3133" i="1"/>
  <c r="S3134" i="1"/>
  <c r="U3134" i="1"/>
  <c r="V3134" i="1"/>
  <c r="Q3135" i="1"/>
  <c r="R3135" i="1"/>
  <c r="S3135" i="1"/>
  <c r="Q3136" i="1"/>
  <c r="R3136" i="1"/>
  <c r="U3135" i="1"/>
  <c r="V3135" i="1"/>
  <c r="S3136" i="1"/>
  <c r="U3136" i="1"/>
  <c r="V3136" i="1"/>
  <c r="Q3137" i="1"/>
  <c r="R3137" i="1"/>
  <c r="S3137" i="1"/>
  <c r="Q3138" i="1"/>
  <c r="R3138" i="1"/>
  <c r="U3137" i="1"/>
  <c r="V3137" i="1"/>
  <c r="S3138" i="1"/>
  <c r="U3138" i="1"/>
  <c r="V3138" i="1"/>
  <c r="Q3139" i="1"/>
  <c r="R3139" i="1"/>
  <c r="S3139" i="1"/>
  <c r="U3139" i="1"/>
  <c r="V3139" i="1"/>
  <c r="Q3140" i="1"/>
  <c r="R3140" i="1"/>
  <c r="S3140" i="1"/>
  <c r="Q3141" i="1"/>
  <c r="R3141" i="1"/>
  <c r="U3140" i="1"/>
  <c r="V3140" i="1"/>
  <c r="S3141" i="1"/>
  <c r="U3141" i="1"/>
  <c r="V3141" i="1"/>
  <c r="Q3142" i="1"/>
  <c r="R3142" i="1"/>
  <c r="S3142" i="1"/>
  <c r="Q3143" i="1"/>
  <c r="R3143" i="1"/>
  <c r="U3142" i="1"/>
  <c r="V3142" i="1"/>
  <c r="Q3144" i="1"/>
  <c r="S3143" i="1"/>
  <c r="U3143" i="1"/>
  <c r="V3143" i="1"/>
  <c r="R3144" i="1"/>
  <c r="S3144" i="1"/>
  <c r="Q3145" i="1"/>
  <c r="S3145" i="1"/>
  <c r="U3144" i="1"/>
  <c r="V3144" i="1"/>
  <c r="Q3146" i="1"/>
  <c r="S3146" i="1"/>
  <c r="U3145" i="1"/>
  <c r="V3145" i="1"/>
  <c r="Q3147" i="1"/>
  <c r="U3147" i="1"/>
  <c r="V3147" i="1"/>
  <c r="U3146" i="1"/>
  <c r="V3146" i="1"/>
  <c r="Q3148" i="1"/>
  <c r="U3148" i="1"/>
  <c r="V3148" i="1"/>
  <c r="Q3149" i="1"/>
  <c r="U3149" i="1"/>
  <c r="V3149" i="1"/>
  <c r="Q3150" i="1"/>
  <c r="U3150" i="1"/>
  <c r="V3150" i="1"/>
  <c r="Q3151" i="1"/>
  <c r="U3151" i="1"/>
  <c r="V3151" i="1"/>
  <c r="Q3152" i="1"/>
  <c r="U3152" i="1"/>
  <c r="V3152" i="1"/>
  <c r="Q3153" i="1"/>
  <c r="U3153" i="1"/>
  <c r="V3153" i="1"/>
  <c r="Q3154" i="1"/>
  <c r="S3154" i="1"/>
  <c r="U3154" i="1"/>
  <c r="V3154" i="1"/>
  <c r="Q3155" i="1"/>
  <c r="R3155" i="1"/>
  <c r="S3155" i="1"/>
  <c r="Q3156" i="1"/>
  <c r="R3156" i="1"/>
  <c r="S3156" i="1"/>
  <c r="U3156" i="1"/>
  <c r="V3156" i="1"/>
  <c r="U3155" i="1"/>
  <c r="V3155" i="1"/>
  <c r="Q3157" i="1"/>
  <c r="R3157" i="1"/>
  <c r="S3157" i="1"/>
  <c r="Q3158" i="1"/>
  <c r="U3157" i="1"/>
  <c r="V3157" i="1"/>
  <c r="R3158" i="1"/>
  <c r="S3158" i="1"/>
  <c r="Q3159" i="1"/>
  <c r="R3159" i="1"/>
  <c r="U3158" i="1"/>
  <c r="V3158" i="1"/>
  <c r="S3159" i="1"/>
  <c r="U3159" i="1"/>
  <c r="V3159" i="1"/>
  <c r="Q3160" i="1"/>
  <c r="R3160" i="1"/>
  <c r="S3160" i="1"/>
  <c r="Q3161" i="1"/>
  <c r="U3160" i="1"/>
  <c r="V3160" i="1"/>
  <c r="R3161" i="1"/>
  <c r="S3161" i="1"/>
  <c r="Q3162" i="1"/>
  <c r="R3162" i="1"/>
  <c r="U3161" i="1"/>
  <c r="V3161" i="1"/>
  <c r="S3162" i="1"/>
  <c r="U3162" i="1"/>
  <c r="V3162" i="1"/>
  <c r="Q3163" i="1"/>
  <c r="R3163" i="1"/>
  <c r="S3163" i="1"/>
  <c r="Q3164" i="1"/>
  <c r="R3164" i="1"/>
  <c r="U3163" i="1"/>
  <c r="V3163" i="1"/>
  <c r="S3164" i="1"/>
  <c r="U3164" i="1"/>
  <c r="V3164" i="1"/>
  <c r="Q3165" i="1"/>
  <c r="R3165" i="1"/>
  <c r="S3165" i="1"/>
  <c r="Q3166" i="1"/>
  <c r="R3166" i="1"/>
  <c r="U3165" i="1"/>
  <c r="V3165" i="1"/>
  <c r="Q3167" i="1"/>
  <c r="S3166" i="1"/>
  <c r="U3166" i="1"/>
  <c r="V3166" i="1"/>
  <c r="R3167" i="1"/>
  <c r="S3167" i="1"/>
  <c r="Q3168" i="1"/>
  <c r="R3168" i="1"/>
  <c r="U3167" i="1"/>
  <c r="V3167" i="1"/>
  <c r="S3168" i="1"/>
  <c r="U3168" i="1"/>
  <c r="V3168" i="1"/>
  <c r="Q3169" i="1"/>
  <c r="S3169" i="1"/>
  <c r="Q3170" i="1"/>
  <c r="S3170" i="1"/>
  <c r="U3169" i="1"/>
  <c r="V3169" i="1"/>
  <c r="Q3171" i="1"/>
  <c r="U3171" i="1"/>
  <c r="V3171" i="1"/>
  <c r="U3170" i="1"/>
  <c r="V3170" i="1"/>
  <c r="Q3172" i="1"/>
  <c r="U3172" i="1"/>
  <c r="V3172" i="1"/>
  <c r="Q3173" i="1"/>
  <c r="U3173" i="1"/>
  <c r="V3173" i="1"/>
  <c r="Q3174" i="1"/>
  <c r="U3174" i="1"/>
  <c r="V3174" i="1"/>
  <c r="Q3175" i="1"/>
  <c r="U3175" i="1"/>
  <c r="V3175" i="1"/>
  <c r="Q3176" i="1"/>
  <c r="U3176" i="1"/>
  <c r="V3176" i="1"/>
  <c r="Q3177" i="1"/>
  <c r="U3177" i="1"/>
  <c r="V3177" i="1"/>
  <c r="Q3178" i="1"/>
  <c r="S3178" i="1"/>
  <c r="U3178" i="1"/>
  <c r="V3178" i="1"/>
  <c r="Q3179" i="1"/>
  <c r="R3179" i="1"/>
  <c r="S3179" i="1"/>
  <c r="U3179" i="1"/>
  <c r="V3179" i="1"/>
  <c r="Q3180" i="1"/>
  <c r="R3180" i="1"/>
  <c r="S3180" i="1"/>
  <c r="U3180" i="1"/>
  <c r="V3180" i="1"/>
  <c r="Q3181" i="1"/>
  <c r="R3181" i="1"/>
  <c r="S3181" i="1"/>
  <c r="Q3182" i="1"/>
  <c r="U3181" i="1"/>
  <c r="V3181" i="1"/>
  <c r="R3182" i="1"/>
  <c r="S3182" i="1"/>
  <c r="Q3183" i="1"/>
  <c r="R3183" i="1"/>
  <c r="U3182" i="1"/>
  <c r="V3182" i="1"/>
  <c r="S3183" i="1"/>
  <c r="U3183" i="1"/>
  <c r="V3183" i="1"/>
  <c r="Q3184" i="1"/>
  <c r="R3184" i="1"/>
  <c r="S3184" i="1"/>
  <c r="Q3185" i="1"/>
  <c r="R3185" i="1"/>
  <c r="U3184" i="1"/>
  <c r="V3184" i="1"/>
  <c r="S3185" i="1"/>
  <c r="U3185" i="1"/>
  <c r="V3185" i="1"/>
  <c r="Q3186" i="1"/>
  <c r="R3186" i="1"/>
  <c r="S3186" i="1"/>
  <c r="Q3187" i="1"/>
  <c r="U3186" i="1"/>
  <c r="V3186" i="1"/>
  <c r="R3187" i="1"/>
  <c r="S3187" i="1"/>
  <c r="Q3188" i="1"/>
  <c r="R3188" i="1"/>
  <c r="U3187" i="1"/>
  <c r="V3187" i="1"/>
  <c r="S3188" i="1"/>
  <c r="U3188" i="1"/>
  <c r="V3188" i="1"/>
  <c r="Q3189" i="1"/>
  <c r="R3189" i="1"/>
  <c r="S3189" i="1"/>
  <c r="U3189" i="1"/>
  <c r="V3189" i="1"/>
  <c r="Q3190" i="1"/>
  <c r="R3190" i="1"/>
  <c r="S3190" i="1"/>
  <c r="Q3191" i="1"/>
  <c r="R3191" i="1"/>
  <c r="U3190" i="1"/>
  <c r="V3190" i="1"/>
  <c r="S3191" i="1"/>
  <c r="U3191" i="1"/>
  <c r="V3191" i="1"/>
  <c r="Q3192" i="1"/>
  <c r="R3192" i="1"/>
  <c r="S3192" i="1"/>
  <c r="Q3193" i="1"/>
  <c r="R3193" i="1"/>
  <c r="U3192" i="1"/>
  <c r="V3192" i="1"/>
  <c r="S3193" i="1"/>
  <c r="U3193" i="1"/>
  <c r="V3193" i="1"/>
  <c r="Q3194" i="1"/>
  <c r="S3194" i="1"/>
  <c r="Q3195" i="1"/>
  <c r="U3195" i="1"/>
  <c r="V3195" i="1"/>
  <c r="U3194" i="1"/>
  <c r="V3194" i="1"/>
  <c r="Q3196" i="1"/>
  <c r="U3196" i="1"/>
  <c r="V3196" i="1"/>
  <c r="Q3197" i="1"/>
  <c r="U3197" i="1"/>
  <c r="V3197" i="1"/>
  <c r="Q3198" i="1"/>
  <c r="U3198" i="1"/>
  <c r="V3198" i="1"/>
  <c r="Q3199" i="1"/>
  <c r="U3199" i="1"/>
  <c r="V3199" i="1"/>
  <c r="Q3200" i="1"/>
  <c r="U3200" i="1"/>
  <c r="V3200" i="1"/>
  <c r="Q3201" i="1"/>
  <c r="U3201" i="1"/>
  <c r="V3201" i="1"/>
  <c r="Q3202" i="1"/>
  <c r="S3202" i="1"/>
  <c r="U3202" i="1"/>
  <c r="V3202" i="1"/>
  <c r="Q3203" i="1"/>
  <c r="R3203" i="1"/>
  <c r="S3203" i="1"/>
  <c r="Q3204" i="1"/>
  <c r="U3203" i="1"/>
  <c r="V3203" i="1"/>
  <c r="R3204" i="1"/>
  <c r="S3204" i="1"/>
  <c r="Q3205" i="1"/>
  <c r="S3205" i="1"/>
  <c r="U3204" i="1"/>
  <c r="V3204" i="1"/>
  <c r="R3205" i="1"/>
  <c r="U3205" i="1"/>
  <c r="V3205" i="1"/>
  <c r="Q3206" i="1"/>
  <c r="R3206" i="1"/>
  <c r="S3206" i="1"/>
  <c r="U3206" i="1"/>
  <c r="V3206" i="1"/>
  <c r="Q3207" i="1"/>
  <c r="R3207" i="1"/>
  <c r="S3207" i="1"/>
  <c r="Q3208" i="1"/>
  <c r="R3208" i="1"/>
  <c r="U3207" i="1"/>
  <c r="V3207" i="1"/>
  <c r="Q3209" i="1"/>
  <c r="R3209" i="1"/>
  <c r="S3208" i="1"/>
  <c r="U3208" i="1"/>
  <c r="V3208" i="1"/>
  <c r="S3209" i="1"/>
  <c r="U3209" i="1"/>
  <c r="V3209" i="1"/>
  <c r="Q3210" i="1"/>
  <c r="R3210" i="1"/>
  <c r="S3210" i="1"/>
  <c r="Q3211" i="1"/>
  <c r="R3211" i="1"/>
  <c r="U3210" i="1"/>
  <c r="V3210" i="1"/>
  <c r="S3211" i="1"/>
  <c r="U3211" i="1"/>
  <c r="V3211" i="1"/>
  <c r="Q3212" i="1"/>
  <c r="R3212" i="1"/>
  <c r="S3212" i="1"/>
  <c r="Q3213" i="1"/>
  <c r="S3213" i="1"/>
  <c r="U3212" i="1"/>
  <c r="V3212" i="1"/>
  <c r="Q3214" i="1"/>
  <c r="S3214" i="1"/>
  <c r="U3213" i="1"/>
  <c r="V3213" i="1"/>
  <c r="Q3215" i="1"/>
  <c r="S3215" i="1"/>
  <c r="U3214" i="1"/>
  <c r="V3214" i="1"/>
  <c r="Q3216" i="1"/>
  <c r="S3216" i="1"/>
  <c r="U3215" i="1"/>
  <c r="V3215" i="1"/>
  <c r="Q3217" i="1"/>
  <c r="S3217" i="1"/>
  <c r="U3216" i="1"/>
  <c r="V3216" i="1"/>
  <c r="Q3218" i="1"/>
  <c r="S3218" i="1"/>
  <c r="U3217" i="1"/>
  <c r="V3217" i="1"/>
  <c r="Q3219" i="1"/>
  <c r="U3219" i="1"/>
  <c r="V3219" i="1"/>
  <c r="U3218" i="1"/>
  <c r="V3218" i="1"/>
  <c r="Q3220" i="1"/>
  <c r="U3220" i="1"/>
  <c r="V3220" i="1"/>
  <c r="Q3221" i="1"/>
  <c r="U3221" i="1"/>
  <c r="V3221" i="1"/>
  <c r="Q3222" i="1"/>
  <c r="U3222" i="1"/>
  <c r="V3222" i="1"/>
  <c r="Q3223" i="1"/>
  <c r="U3223" i="1"/>
  <c r="V3223" i="1"/>
  <c r="Q3224" i="1"/>
  <c r="U3224" i="1"/>
  <c r="V3224" i="1"/>
  <c r="Q3225" i="1"/>
  <c r="U3225" i="1"/>
  <c r="V3225" i="1"/>
  <c r="Q3226" i="1"/>
  <c r="S3226" i="1"/>
  <c r="Q3227" i="1"/>
  <c r="U3226" i="1"/>
  <c r="V3226" i="1"/>
  <c r="R3227" i="1"/>
  <c r="S3227" i="1"/>
  <c r="Q3228" i="1"/>
  <c r="U3227" i="1"/>
  <c r="V3227" i="1"/>
  <c r="R3228" i="1"/>
  <c r="S3228" i="1"/>
  <c r="Q3229" i="1"/>
  <c r="U3228" i="1"/>
  <c r="V3228" i="1"/>
  <c r="R3229" i="1"/>
  <c r="S3229" i="1"/>
  <c r="Q3230" i="1"/>
  <c r="U3229" i="1"/>
  <c r="V3229" i="1"/>
  <c r="R3230" i="1"/>
  <c r="S3230" i="1"/>
  <c r="Q3231" i="1"/>
  <c r="U3230" i="1"/>
  <c r="V3230" i="1"/>
  <c r="R3231" i="1"/>
  <c r="S3231" i="1"/>
  <c r="Q3232" i="1"/>
  <c r="U3231" i="1"/>
  <c r="V3231" i="1"/>
  <c r="R3232" i="1"/>
  <c r="S3232" i="1"/>
  <c r="Q3233" i="1"/>
  <c r="R3233" i="1"/>
  <c r="U3232" i="1"/>
  <c r="V3232" i="1"/>
  <c r="S3233" i="1"/>
  <c r="U3233" i="1"/>
  <c r="V3233" i="1"/>
  <c r="Q3234" i="1"/>
  <c r="R3234" i="1"/>
  <c r="S3234" i="1"/>
  <c r="U3234" i="1"/>
  <c r="V3234" i="1"/>
  <c r="Q3235" i="1"/>
  <c r="R3235" i="1"/>
  <c r="S3235" i="1"/>
  <c r="Q3236" i="1"/>
  <c r="R3236" i="1"/>
  <c r="U3235" i="1"/>
  <c r="V3235" i="1"/>
  <c r="S3236" i="1"/>
  <c r="U3236" i="1"/>
  <c r="V3236" i="1"/>
  <c r="Q3237" i="1"/>
  <c r="S3237" i="1"/>
  <c r="Q3238" i="1"/>
  <c r="S3238" i="1"/>
  <c r="U3237" i="1"/>
  <c r="V3237" i="1"/>
  <c r="Q3239" i="1"/>
  <c r="S3239" i="1"/>
  <c r="U3238" i="1"/>
  <c r="V3238" i="1"/>
  <c r="Q3240" i="1"/>
  <c r="S3240" i="1"/>
  <c r="U3239" i="1"/>
  <c r="V3239" i="1"/>
  <c r="Q3241" i="1"/>
  <c r="S3241" i="1"/>
  <c r="U3240" i="1"/>
  <c r="V3240" i="1"/>
  <c r="Q3242" i="1"/>
  <c r="S3242" i="1"/>
  <c r="U3241" i="1"/>
  <c r="V3241" i="1"/>
  <c r="Q3243" i="1"/>
  <c r="U3243" i="1"/>
  <c r="V3243" i="1"/>
  <c r="U3242" i="1"/>
  <c r="V3242" i="1"/>
  <c r="Q3244" i="1"/>
  <c r="U3244" i="1"/>
  <c r="V3244" i="1"/>
  <c r="Q3245" i="1"/>
  <c r="U3245" i="1"/>
  <c r="V3245" i="1"/>
  <c r="Q3246" i="1"/>
  <c r="U3246" i="1"/>
  <c r="V3246" i="1"/>
  <c r="Q3247" i="1"/>
  <c r="U3247" i="1"/>
  <c r="V3247" i="1"/>
  <c r="Q3248" i="1"/>
  <c r="U3248" i="1"/>
  <c r="V3248" i="1"/>
  <c r="Q3249" i="1"/>
  <c r="U3249" i="1"/>
  <c r="V3249" i="1"/>
  <c r="Q3250" i="1"/>
  <c r="S3250" i="1"/>
  <c r="Q3251" i="1"/>
  <c r="S3251" i="1"/>
  <c r="U3251" i="1"/>
  <c r="V3251" i="1"/>
  <c r="U3250" i="1"/>
  <c r="V3250" i="1"/>
  <c r="Q3252" i="1"/>
  <c r="S3252" i="1"/>
  <c r="Q3253" i="1"/>
  <c r="S3253" i="1"/>
  <c r="U3252" i="1"/>
  <c r="V3252" i="1"/>
  <c r="Q3254" i="1"/>
  <c r="S3254" i="1"/>
  <c r="U3253" i="1"/>
  <c r="V3253" i="1"/>
  <c r="Q3255" i="1"/>
  <c r="U3254" i="1"/>
  <c r="V3254" i="1"/>
  <c r="R3255" i="1"/>
  <c r="S3255" i="1"/>
  <c r="Q3256" i="1"/>
  <c r="U3255" i="1"/>
  <c r="V3255" i="1"/>
  <c r="R3256" i="1"/>
  <c r="S3256" i="1"/>
  <c r="Q3257" i="1"/>
  <c r="R3257" i="1"/>
  <c r="U3256" i="1"/>
  <c r="V3256" i="1"/>
  <c r="S3257" i="1"/>
  <c r="U3257" i="1"/>
  <c r="V3257" i="1"/>
  <c r="Q3258" i="1"/>
  <c r="R3258" i="1"/>
  <c r="S3258" i="1"/>
  <c r="Q3259" i="1"/>
  <c r="R3259" i="1"/>
  <c r="U3258" i="1"/>
  <c r="V3258" i="1"/>
  <c r="S3259" i="1"/>
  <c r="U3259" i="1"/>
  <c r="V3259" i="1"/>
  <c r="Q3260" i="1"/>
  <c r="R3260" i="1"/>
  <c r="S3260" i="1"/>
  <c r="Q3261" i="1"/>
  <c r="U3260" i="1"/>
  <c r="V3260" i="1"/>
  <c r="R3261" i="1"/>
  <c r="S3261" i="1"/>
  <c r="Q3262" i="1"/>
  <c r="R3262" i="1"/>
  <c r="U3261" i="1"/>
  <c r="V3261" i="1"/>
  <c r="S3262" i="1"/>
  <c r="U3262" i="1"/>
  <c r="V3262" i="1"/>
  <c r="Q3263" i="1"/>
  <c r="R3263" i="1"/>
  <c r="S3263" i="1"/>
  <c r="Q3264" i="1"/>
  <c r="R3264" i="1"/>
  <c r="U3263" i="1"/>
  <c r="V3263" i="1"/>
  <c r="S3264" i="1"/>
  <c r="U3264" i="1"/>
  <c r="V3264" i="1"/>
  <c r="Q3265" i="1"/>
  <c r="S3265" i="1"/>
  <c r="Q3266" i="1"/>
  <c r="S3266" i="1"/>
  <c r="U3265" i="1"/>
  <c r="V3265" i="1"/>
  <c r="Q3267" i="1"/>
  <c r="U3267" i="1"/>
  <c r="V3267" i="1"/>
  <c r="U3266" i="1"/>
  <c r="V3266" i="1"/>
  <c r="Q3268" i="1"/>
  <c r="U3268" i="1"/>
  <c r="V3268" i="1"/>
  <c r="Q3269" i="1"/>
  <c r="U3269" i="1"/>
  <c r="V3269" i="1"/>
  <c r="Q3270" i="1"/>
  <c r="U3270" i="1"/>
  <c r="V3270" i="1"/>
  <c r="Q3271" i="1"/>
  <c r="U3271" i="1"/>
  <c r="V3271" i="1"/>
  <c r="Q3272" i="1"/>
  <c r="U3272" i="1"/>
  <c r="V3272" i="1"/>
  <c r="Q3273" i="1"/>
  <c r="U3273" i="1"/>
  <c r="V3273" i="1"/>
  <c r="Q3274" i="1"/>
  <c r="S3274" i="1"/>
  <c r="Q3275" i="1"/>
  <c r="S3275" i="1"/>
  <c r="U3274" i="1"/>
  <c r="V3274" i="1"/>
  <c r="Q3276" i="1"/>
  <c r="S3276" i="1"/>
  <c r="U3275" i="1"/>
  <c r="V3275" i="1"/>
  <c r="Q3277" i="1"/>
  <c r="S3277" i="1"/>
  <c r="U3277" i="1"/>
  <c r="V3277" i="1"/>
  <c r="U3276" i="1"/>
  <c r="V3276" i="1"/>
  <c r="Q3278" i="1"/>
  <c r="S3278" i="1"/>
  <c r="Q3279" i="1"/>
  <c r="U3278" i="1"/>
  <c r="V3278" i="1"/>
  <c r="R3279" i="1"/>
  <c r="S3279" i="1"/>
  <c r="Q3280" i="1"/>
  <c r="U3279" i="1"/>
  <c r="V3279" i="1"/>
  <c r="R3280" i="1"/>
  <c r="S3280" i="1"/>
  <c r="Q3281" i="1"/>
  <c r="U3280" i="1"/>
  <c r="V3280" i="1"/>
  <c r="R3281" i="1"/>
  <c r="S3281" i="1"/>
  <c r="Q3282" i="1"/>
  <c r="R3282" i="1"/>
  <c r="U3281" i="1"/>
  <c r="V3281" i="1"/>
  <c r="Q3283" i="1"/>
  <c r="S3282" i="1"/>
  <c r="U3282" i="1"/>
  <c r="V3282" i="1"/>
  <c r="R3283" i="1"/>
  <c r="S3283" i="1"/>
  <c r="Q3284" i="1"/>
  <c r="U3283" i="1"/>
  <c r="V3283" i="1"/>
  <c r="R3284" i="1"/>
  <c r="S3284" i="1"/>
  <c r="Q3285" i="1"/>
  <c r="S3285" i="1"/>
  <c r="U3284" i="1"/>
  <c r="V3284" i="1"/>
  <c r="Q3286" i="1"/>
  <c r="S3286" i="1"/>
  <c r="U3285" i="1"/>
  <c r="V3285" i="1"/>
  <c r="Q3287" i="1"/>
  <c r="S3287" i="1"/>
  <c r="U3286" i="1"/>
  <c r="V3286" i="1"/>
  <c r="Q3288" i="1"/>
  <c r="S3288" i="1"/>
  <c r="U3287" i="1"/>
  <c r="V3287" i="1"/>
  <c r="Q3289" i="1"/>
  <c r="S3289" i="1"/>
  <c r="U3288" i="1"/>
  <c r="V3288" i="1"/>
  <c r="Q3290" i="1"/>
  <c r="S3290" i="1"/>
  <c r="U3289" i="1"/>
  <c r="V3289" i="1"/>
  <c r="Q3291" i="1"/>
  <c r="U3291" i="1"/>
  <c r="V3291" i="1"/>
  <c r="U3290" i="1"/>
  <c r="V3290" i="1"/>
  <c r="Q3292" i="1"/>
  <c r="U3292" i="1"/>
  <c r="V3292" i="1"/>
  <c r="Q3293" i="1"/>
  <c r="U3293" i="1"/>
  <c r="V3293" i="1"/>
  <c r="Q3294" i="1"/>
  <c r="U3294" i="1"/>
  <c r="V3294" i="1"/>
  <c r="Q3295" i="1"/>
  <c r="U3295" i="1"/>
  <c r="V3295" i="1"/>
  <c r="Q3296" i="1"/>
  <c r="U3296" i="1"/>
  <c r="V3296" i="1"/>
  <c r="Q3297" i="1"/>
  <c r="U3297" i="1"/>
  <c r="V3297" i="1"/>
  <c r="Q3298" i="1"/>
  <c r="S3298" i="1"/>
  <c r="Q3299" i="1"/>
  <c r="S3299" i="1"/>
  <c r="U3299" i="1"/>
  <c r="V3299" i="1"/>
  <c r="U3298" i="1"/>
  <c r="V3298" i="1"/>
  <c r="Q3300" i="1"/>
  <c r="S3300" i="1"/>
  <c r="Q3301" i="1"/>
  <c r="S3301" i="1"/>
  <c r="U3301" i="1"/>
  <c r="V3301" i="1"/>
  <c r="U3300" i="1"/>
  <c r="V3300" i="1"/>
  <c r="Q3302" i="1"/>
  <c r="S3302" i="1"/>
  <c r="Q3303" i="1"/>
  <c r="R3303" i="1"/>
  <c r="U3302" i="1"/>
  <c r="V3302" i="1"/>
  <c r="Q3304" i="1"/>
  <c r="S3303" i="1"/>
  <c r="U3303" i="1"/>
  <c r="V3303" i="1"/>
  <c r="R3304" i="1"/>
  <c r="S3304" i="1"/>
  <c r="Q3305" i="1"/>
  <c r="R3305" i="1"/>
  <c r="U3304" i="1"/>
  <c r="V3304" i="1"/>
  <c r="Q3306" i="1"/>
  <c r="R3306" i="1"/>
  <c r="S3305" i="1"/>
  <c r="U3305" i="1"/>
  <c r="V3305" i="1"/>
  <c r="S3306" i="1"/>
  <c r="U3306" i="1"/>
  <c r="V3306" i="1"/>
  <c r="Q3307" i="1"/>
  <c r="R3307" i="1"/>
  <c r="S3307" i="1"/>
  <c r="Q3308" i="1"/>
  <c r="U3307" i="1"/>
  <c r="V3307" i="1"/>
  <c r="R3308" i="1"/>
  <c r="S3308" i="1"/>
  <c r="Q3309" i="1"/>
  <c r="U3308" i="1"/>
  <c r="V3308" i="1"/>
  <c r="R3309" i="1"/>
  <c r="S3309" i="1"/>
  <c r="Q3310" i="1"/>
  <c r="R3310" i="1"/>
  <c r="U3309" i="1"/>
  <c r="V3309" i="1"/>
  <c r="S3310" i="1"/>
  <c r="U3310" i="1"/>
  <c r="V3310" i="1"/>
  <c r="Q3311" i="1"/>
  <c r="R3311" i="1"/>
  <c r="S3311" i="1"/>
  <c r="Q3312" i="1"/>
  <c r="R3312" i="1"/>
  <c r="U3311" i="1"/>
  <c r="V3311" i="1"/>
  <c r="S3312" i="1"/>
  <c r="U3312" i="1"/>
  <c r="V3312" i="1"/>
  <c r="Q3313" i="1"/>
  <c r="S3313" i="1"/>
  <c r="Q3314" i="1"/>
  <c r="S3314" i="1"/>
  <c r="U3313" i="1"/>
  <c r="V3313" i="1"/>
  <c r="Q3315" i="1"/>
  <c r="U3315" i="1"/>
  <c r="V3315" i="1"/>
  <c r="U3314" i="1"/>
  <c r="V3314" i="1"/>
  <c r="Q3316" i="1"/>
  <c r="U3316" i="1"/>
  <c r="V3316" i="1"/>
  <c r="Q3317" i="1"/>
  <c r="U3317" i="1"/>
  <c r="V3317" i="1"/>
  <c r="Q3318" i="1"/>
  <c r="U3318" i="1"/>
  <c r="V3318" i="1"/>
  <c r="Q3319" i="1"/>
  <c r="U3319" i="1"/>
  <c r="V3319" i="1"/>
  <c r="Q3320" i="1"/>
  <c r="U3320" i="1"/>
  <c r="V3320" i="1"/>
  <c r="Q3321" i="1"/>
  <c r="U3321" i="1"/>
  <c r="V3321" i="1"/>
  <c r="Q3322" i="1"/>
  <c r="S3322" i="1"/>
  <c r="Q3323" i="1"/>
  <c r="S3323" i="1"/>
  <c r="U3323" i="1"/>
  <c r="V3323" i="1"/>
  <c r="U3322" i="1"/>
  <c r="V3322" i="1"/>
  <c r="Q3324" i="1"/>
  <c r="S3324" i="1"/>
  <c r="Q3325" i="1"/>
  <c r="S3325" i="1"/>
  <c r="U3324" i="1"/>
  <c r="V3324" i="1"/>
  <c r="Q3326" i="1"/>
  <c r="U3325" i="1"/>
  <c r="V3325" i="1"/>
  <c r="R3326" i="1"/>
  <c r="S3326" i="1"/>
  <c r="Q3327" i="1"/>
  <c r="R3327" i="1"/>
  <c r="U3326" i="1"/>
  <c r="V3326" i="1"/>
  <c r="S3327" i="1"/>
  <c r="U3327" i="1"/>
  <c r="V3327" i="1"/>
  <c r="Q3328" i="1"/>
  <c r="R3328" i="1"/>
  <c r="S3328" i="1"/>
  <c r="Q3329" i="1"/>
  <c r="U3328" i="1"/>
  <c r="V3328" i="1"/>
  <c r="R3329" i="1"/>
  <c r="S3329" i="1"/>
  <c r="Q3330" i="1"/>
  <c r="R3330" i="1"/>
  <c r="U3329" i="1"/>
  <c r="V3329" i="1"/>
  <c r="S3330" i="1"/>
  <c r="U3330" i="1"/>
  <c r="V3330" i="1"/>
  <c r="Q3331" i="1"/>
  <c r="R3331" i="1"/>
  <c r="S3331" i="1"/>
  <c r="Q3332" i="1"/>
  <c r="U3331" i="1"/>
  <c r="V3331" i="1"/>
  <c r="R3332" i="1"/>
  <c r="S3332" i="1"/>
  <c r="Q3333" i="1"/>
  <c r="R3333" i="1"/>
  <c r="U3332" i="1"/>
  <c r="V3332" i="1"/>
  <c r="S3333" i="1"/>
  <c r="U3333" i="1"/>
  <c r="V3333" i="1"/>
  <c r="Q3334" i="1"/>
  <c r="R3334" i="1"/>
  <c r="S3334" i="1"/>
  <c r="Q3335" i="1"/>
  <c r="U3334" i="1"/>
  <c r="V3334" i="1"/>
  <c r="R3335" i="1"/>
  <c r="S3335" i="1"/>
  <c r="Q3336" i="1"/>
  <c r="R3336" i="1"/>
  <c r="U3335" i="1"/>
  <c r="V3335" i="1"/>
  <c r="S3336" i="1"/>
  <c r="U3336" i="1"/>
  <c r="V3336" i="1"/>
  <c r="Q3337" i="1"/>
  <c r="R3337" i="1"/>
  <c r="S3337" i="1"/>
  <c r="Q3338" i="1"/>
  <c r="S3338" i="1"/>
  <c r="U3337" i="1"/>
  <c r="V3337" i="1"/>
  <c r="Q3339" i="1"/>
  <c r="U3339" i="1"/>
  <c r="V3339" i="1"/>
  <c r="U3338" i="1"/>
  <c r="V3338" i="1"/>
  <c r="Q3340" i="1"/>
  <c r="U3340" i="1"/>
  <c r="V3340" i="1"/>
  <c r="Q3341" i="1"/>
  <c r="U3341" i="1"/>
  <c r="V3341" i="1"/>
  <c r="Q3342" i="1"/>
  <c r="U3342" i="1"/>
  <c r="V3342" i="1"/>
  <c r="Q3343" i="1"/>
  <c r="U3343" i="1"/>
  <c r="V3343" i="1"/>
  <c r="Q3344" i="1"/>
  <c r="U3344" i="1"/>
  <c r="V3344" i="1"/>
  <c r="Q3345" i="1"/>
  <c r="U3345" i="1"/>
  <c r="V3345" i="1"/>
  <c r="Q3346" i="1"/>
  <c r="S3346" i="1"/>
  <c r="U3346" i="1"/>
  <c r="V3346" i="1"/>
  <c r="Q3347" i="1"/>
  <c r="S3347" i="1"/>
  <c r="U3347" i="1"/>
  <c r="V3347" i="1"/>
  <c r="Q3348" i="1"/>
  <c r="R3348" i="1"/>
  <c r="S3348" i="1"/>
  <c r="Q3349" i="1"/>
  <c r="R3349" i="1"/>
  <c r="U3348" i="1"/>
  <c r="V3348" i="1"/>
  <c r="S3349" i="1"/>
  <c r="U3349" i="1"/>
  <c r="V3349" i="1"/>
  <c r="Q3350" i="1"/>
  <c r="R3350" i="1"/>
  <c r="S3350" i="1"/>
  <c r="Q3351" i="1"/>
  <c r="U3350" i="1"/>
  <c r="V3350" i="1"/>
  <c r="R3351" i="1"/>
  <c r="S3351" i="1"/>
  <c r="Q3352" i="1"/>
  <c r="R3352" i="1"/>
  <c r="U3351" i="1"/>
  <c r="V3351" i="1"/>
  <c r="S3352" i="1"/>
  <c r="U3352" i="1"/>
  <c r="V3352" i="1"/>
  <c r="Q3353" i="1"/>
  <c r="R3353" i="1"/>
  <c r="S3353" i="1"/>
  <c r="Q3354" i="1"/>
  <c r="R3354" i="1"/>
  <c r="U3353" i="1"/>
  <c r="V3353" i="1"/>
  <c r="S3354" i="1"/>
  <c r="U3354" i="1"/>
  <c r="V3354" i="1"/>
  <c r="Q3355" i="1"/>
  <c r="R3355" i="1"/>
  <c r="S3355" i="1"/>
  <c r="Q3356" i="1"/>
  <c r="R3356" i="1"/>
  <c r="U3355" i="1"/>
  <c r="V3355" i="1"/>
  <c r="Q3357" i="1"/>
  <c r="S3356" i="1"/>
  <c r="U3356" i="1"/>
  <c r="V3356" i="1"/>
  <c r="R3357" i="1"/>
  <c r="S3357" i="1"/>
  <c r="Q3358" i="1"/>
  <c r="R3358" i="1"/>
  <c r="U3357" i="1"/>
  <c r="V3357" i="1"/>
  <c r="S3358" i="1"/>
  <c r="U3358" i="1"/>
  <c r="V3358" i="1"/>
  <c r="Q3359" i="1"/>
  <c r="R3359" i="1"/>
  <c r="S3359" i="1"/>
  <c r="Q3360" i="1"/>
  <c r="U3359" i="1"/>
  <c r="V3359" i="1"/>
  <c r="R3360" i="1"/>
  <c r="S3360" i="1"/>
  <c r="Q3361" i="1"/>
  <c r="R3361" i="1"/>
  <c r="U3360" i="1"/>
  <c r="V3360" i="1"/>
  <c r="S3361" i="1"/>
  <c r="U3361" i="1"/>
  <c r="V3361" i="1"/>
  <c r="Q3362" i="1"/>
  <c r="S3362" i="1"/>
  <c r="Q3363" i="1"/>
  <c r="U3363" i="1"/>
  <c r="V3363" i="1"/>
  <c r="U3362" i="1"/>
  <c r="V3362" i="1"/>
  <c r="Q3364" i="1"/>
  <c r="U3364" i="1"/>
  <c r="V3364" i="1"/>
  <c r="Q3365" i="1"/>
  <c r="U3365" i="1"/>
  <c r="V3365" i="1"/>
  <c r="Q3366" i="1"/>
  <c r="U3366" i="1"/>
  <c r="V3366" i="1"/>
  <c r="Q3367" i="1"/>
  <c r="U3367" i="1"/>
  <c r="V3367" i="1"/>
  <c r="Q3368" i="1"/>
  <c r="U3368" i="1"/>
  <c r="V3368" i="1"/>
  <c r="Q3369" i="1"/>
  <c r="U3369" i="1"/>
  <c r="V3369" i="1"/>
  <c r="Q3370" i="1"/>
  <c r="S3370" i="1"/>
  <c r="Q3371" i="1"/>
  <c r="U3370" i="1"/>
  <c r="V3370" i="1"/>
  <c r="R3371" i="1"/>
  <c r="S3371" i="1"/>
  <c r="Q3372" i="1"/>
  <c r="U3371" i="1"/>
  <c r="V3371" i="1"/>
  <c r="R3372" i="1"/>
  <c r="S3372" i="1"/>
  <c r="Q3373" i="1"/>
  <c r="R3373" i="1"/>
  <c r="U3372" i="1"/>
  <c r="V3372" i="1"/>
  <c r="S3373" i="1"/>
  <c r="U3373" i="1"/>
  <c r="V3373" i="1"/>
  <c r="Q3374" i="1"/>
  <c r="R3374" i="1"/>
  <c r="S3374" i="1"/>
  <c r="Q3375" i="1"/>
  <c r="R3375" i="1"/>
  <c r="U3374" i="1"/>
  <c r="V3374" i="1"/>
  <c r="S3375" i="1"/>
  <c r="U3375" i="1"/>
  <c r="V3375" i="1"/>
  <c r="Q3376" i="1"/>
  <c r="R3376" i="1"/>
  <c r="S3376" i="1"/>
  <c r="Q3377" i="1"/>
  <c r="R3377" i="1"/>
  <c r="U3376" i="1"/>
  <c r="V3376" i="1"/>
  <c r="Q3378" i="1"/>
  <c r="R3378" i="1"/>
  <c r="S3377" i="1"/>
  <c r="U3377" i="1"/>
  <c r="V3377" i="1"/>
  <c r="S3378" i="1"/>
  <c r="U3378" i="1"/>
  <c r="V3378" i="1"/>
  <c r="Q3379" i="1"/>
  <c r="R3379" i="1"/>
  <c r="S3379" i="1"/>
  <c r="Q3380" i="1"/>
  <c r="U3379" i="1"/>
  <c r="V3379" i="1"/>
  <c r="R3380" i="1"/>
  <c r="S3380" i="1"/>
  <c r="Q3381" i="1"/>
  <c r="R3381" i="1"/>
  <c r="U3380" i="1"/>
  <c r="V3380" i="1"/>
  <c r="S3381" i="1"/>
  <c r="U3381" i="1"/>
  <c r="V3381" i="1"/>
  <c r="Q3382" i="1"/>
  <c r="R3382" i="1"/>
  <c r="S3382" i="1"/>
  <c r="Q3383" i="1"/>
  <c r="U3382" i="1"/>
  <c r="V3382" i="1"/>
  <c r="R3383" i="1"/>
  <c r="S3383" i="1"/>
  <c r="Q3384" i="1"/>
  <c r="R3384" i="1"/>
  <c r="U3383" i="1"/>
  <c r="V3383" i="1"/>
  <c r="S3384" i="1"/>
  <c r="U3384" i="1"/>
  <c r="V3384" i="1"/>
  <c r="Q3385" i="1"/>
  <c r="R3385" i="1"/>
  <c r="S3385" i="1"/>
  <c r="Q3386" i="1"/>
  <c r="S3386" i="1"/>
  <c r="U3385" i="1"/>
  <c r="V3385" i="1"/>
  <c r="Q3387" i="1"/>
  <c r="U3387" i="1"/>
  <c r="V3387" i="1"/>
  <c r="U3386" i="1"/>
  <c r="V3386" i="1"/>
  <c r="Q3388" i="1"/>
  <c r="U3388" i="1"/>
  <c r="V3388" i="1"/>
  <c r="Q3389" i="1"/>
  <c r="U3389" i="1"/>
  <c r="V3389" i="1"/>
  <c r="Q3390" i="1"/>
  <c r="U3390" i="1"/>
  <c r="V3390" i="1"/>
  <c r="Q3391" i="1"/>
  <c r="U3391" i="1"/>
  <c r="V3391" i="1"/>
  <c r="Q3392" i="1"/>
  <c r="U3392" i="1"/>
  <c r="V3392" i="1"/>
  <c r="Q3393" i="1"/>
  <c r="U3393" i="1"/>
  <c r="V3393" i="1"/>
  <c r="Q3394" i="1"/>
  <c r="S3394" i="1"/>
  <c r="Q3395" i="1"/>
  <c r="S3395" i="1"/>
  <c r="U3395" i="1"/>
  <c r="V3395" i="1"/>
  <c r="U3394" i="1"/>
  <c r="V3394" i="1"/>
  <c r="Q3396" i="1"/>
  <c r="S3396" i="1"/>
  <c r="Q3397" i="1"/>
  <c r="S3397" i="1"/>
  <c r="U3396" i="1"/>
  <c r="V3396" i="1"/>
  <c r="Q3398" i="1"/>
  <c r="S3398" i="1"/>
  <c r="U3397" i="1"/>
  <c r="V3397" i="1"/>
  <c r="Q3399" i="1"/>
  <c r="U3398" i="1"/>
  <c r="V3398" i="1"/>
  <c r="R3399" i="1"/>
  <c r="S3399" i="1"/>
  <c r="Q3400" i="1"/>
  <c r="U3399" i="1"/>
  <c r="V3399" i="1"/>
  <c r="R3400" i="1"/>
  <c r="S3400" i="1"/>
  <c r="Q3401" i="1"/>
  <c r="U3400" i="1"/>
  <c r="V3400" i="1"/>
  <c r="R3401" i="1"/>
  <c r="S3401" i="1"/>
  <c r="Q3402" i="1"/>
  <c r="U3401" i="1"/>
  <c r="V3401" i="1"/>
  <c r="R3402" i="1"/>
  <c r="S3402" i="1"/>
  <c r="Q3403" i="1"/>
  <c r="R3403" i="1"/>
  <c r="U3402" i="1"/>
  <c r="V3402" i="1"/>
  <c r="S3403" i="1"/>
  <c r="U3403" i="1"/>
  <c r="V3403" i="1"/>
  <c r="Q3404" i="1"/>
  <c r="R3404" i="1"/>
  <c r="S3404" i="1"/>
  <c r="Q3405" i="1"/>
  <c r="R3405" i="1"/>
  <c r="U3404" i="1"/>
  <c r="V3404" i="1"/>
  <c r="Q3406" i="1"/>
  <c r="R3406" i="1"/>
  <c r="S3405" i="1"/>
  <c r="U3405" i="1"/>
  <c r="V3405" i="1"/>
  <c r="S3406" i="1"/>
  <c r="U3406" i="1"/>
  <c r="V3406" i="1"/>
  <c r="Q3407" i="1"/>
  <c r="R3407" i="1"/>
  <c r="S3407" i="1"/>
  <c r="Q3408" i="1"/>
  <c r="U3407" i="1"/>
  <c r="V3407" i="1"/>
  <c r="R3408" i="1"/>
  <c r="S3408" i="1"/>
  <c r="Q3409" i="1"/>
  <c r="S3409" i="1"/>
  <c r="U3408" i="1"/>
  <c r="V3408" i="1"/>
  <c r="Q3410" i="1"/>
  <c r="S3410" i="1"/>
  <c r="U3409" i="1"/>
  <c r="V3409" i="1"/>
  <c r="Q3411" i="1"/>
  <c r="U3411" i="1"/>
  <c r="V3411" i="1"/>
  <c r="U3410" i="1"/>
  <c r="V3410" i="1"/>
  <c r="Q3412" i="1"/>
  <c r="U3412" i="1"/>
  <c r="V3412" i="1"/>
  <c r="Q3413" i="1"/>
  <c r="U3413" i="1"/>
  <c r="V3413" i="1"/>
  <c r="Q3414" i="1"/>
  <c r="U3414" i="1"/>
  <c r="V3414" i="1"/>
  <c r="Q3415" i="1"/>
  <c r="U3415" i="1"/>
  <c r="V3415" i="1"/>
  <c r="Q3416" i="1"/>
  <c r="U3416" i="1"/>
  <c r="V3416" i="1"/>
  <c r="Q3417" i="1"/>
  <c r="U3417" i="1"/>
  <c r="V3417" i="1"/>
  <c r="Q3418" i="1"/>
  <c r="S3418" i="1"/>
  <c r="Q3419" i="1"/>
  <c r="S3419" i="1"/>
  <c r="U3419" i="1"/>
  <c r="V3419" i="1"/>
  <c r="U3418" i="1"/>
  <c r="V3418" i="1"/>
  <c r="Q3420" i="1"/>
  <c r="S3420" i="1"/>
  <c r="Q3421" i="1"/>
  <c r="S3421" i="1"/>
  <c r="U3421" i="1"/>
  <c r="V3421" i="1"/>
  <c r="U3420" i="1"/>
  <c r="V3420" i="1"/>
  <c r="Q3422" i="1"/>
  <c r="S3422" i="1"/>
  <c r="Q3423" i="1"/>
  <c r="U3422" i="1"/>
  <c r="V3422" i="1"/>
  <c r="R3423" i="1"/>
  <c r="S3423" i="1"/>
  <c r="Q3424" i="1"/>
  <c r="U3423" i="1"/>
  <c r="V3423" i="1"/>
  <c r="R3424" i="1"/>
  <c r="S3424" i="1"/>
  <c r="Q3425" i="1"/>
  <c r="R3425" i="1"/>
  <c r="U3424" i="1"/>
  <c r="V3424" i="1"/>
  <c r="S3425" i="1"/>
  <c r="U3425" i="1"/>
  <c r="V3425" i="1"/>
  <c r="Q3426" i="1"/>
  <c r="R3426" i="1"/>
  <c r="S3426" i="1"/>
  <c r="U3426" i="1"/>
  <c r="V3426" i="1"/>
  <c r="Q3427" i="1"/>
  <c r="R3427" i="1"/>
  <c r="S3427" i="1"/>
  <c r="Q3428" i="1"/>
  <c r="R3428" i="1"/>
  <c r="U3427" i="1"/>
  <c r="V3427" i="1"/>
  <c r="S3428" i="1"/>
  <c r="U3428" i="1"/>
  <c r="V3428" i="1"/>
  <c r="Q3429" i="1"/>
  <c r="S3429" i="1"/>
  <c r="Q3430" i="1"/>
  <c r="S3430" i="1"/>
  <c r="U3429" i="1"/>
  <c r="V3429" i="1"/>
  <c r="Q3431" i="1"/>
  <c r="S3431" i="1"/>
  <c r="U3430" i="1"/>
  <c r="V3430" i="1"/>
  <c r="Q3432" i="1"/>
  <c r="S3432" i="1"/>
  <c r="U3431" i="1"/>
  <c r="V3431" i="1"/>
  <c r="Q3433" i="1"/>
  <c r="S3433" i="1"/>
  <c r="U3432" i="1"/>
  <c r="V3432" i="1"/>
  <c r="Q3434" i="1"/>
  <c r="S3434" i="1"/>
  <c r="U3433" i="1"/>
  <c r="V3433" i="1"/>
  <c r="Q3435" i="1"/>
  <c r="U3435" i="1"/>
  <c r="V3435" i="1"/>
  <c r="U3434" i="1"/>
  <c r="V3434" i="1"/>
  <c r="Q3436" i="1"/>
  <c r="U3436" i="1"/>
  <c r="V3436" i="1"/>
  <c r="Q3437" i="1"/>
  <c r="U3437" i="1"/>
  <c r="V3437" i="1"/>
  <c r="Q3438" i="1"/>
  <c r="U3438" i="1"/>
  <c r="V3438" i="1"/>
  <c r="Q3439" i="1"/>
  <c r="U3439" i="1"/>
  <c r="V3439" i="1"/>
  <c r="Q3440" i="1"/>
  <c r="U3440" i="1"/>
  <c r="V3440" i="1"/>
  <c r="Q3441" i="1"/>
  <c r="U3441" i="1"/>
  <c r="V3441" i="1"/>
  <c r="Q3442" i="1"/>
  <c r="S3442" i="1"/>
  <c r="U3442" i="1"/>
  <c r="V3442" i="1"/>
  <c r="Q3443" i="1"/>
  <c r="S3443" i="1"/>
  <c r="U3443" i="1"/>
  <c r="V3443" i="1"/>
  <c r="Q3444" i="1"/>
  <c r="S3444" i="1"/>
  <c r="Q3445" i="1"/>
  <c r="S3445" i="1"/>
  <c r="U3445" i="1"/>
  <c r="V3445" i="1"/>
  <c r="U3444" i="1"/>
  <c r="V3444" i="1"/>
  <c r="Q3446" i="1"/>
  <c r="S3446" i="1"/>
  <c r="Q3447" i="1"/>
  <c r="U3446" i="1"/>
  <c r="V3446" i="1"/>
  <c r="R3447" i="1"/>
  <c r="S3447" i="1"/>
  <c r="Q3448" i="1"/>
  <c r="R3448" i="1"/>
  <c r="U3447" i="1"/>
  <c r="V3447" i="1"/>
  <c r="Q3449" i="1"/>
  <c r="R3449" i="1"/>
  <c r="S3448" i="1"/>
  <c r="U3448" i="1"/>
  <c r="V3448" i="1"/>
  <c r="S3449" i="1"/>
  <c r="U3449" i="1"/>
  <c r="V3449" i="1"/>
  <c r="Q3450" i="1"/>
  <c r="R3450" i="1"/>
  <c r="S3450" i="1"/>
  <c r="Q3451" i="1"/>
  <c r="R3451" i="1"/>
  <c r="U3450" i="1"/>
  <c r="V3450" i="1"/>
  <c r="S3451" i="1"/>
  <c r="U3451" i="1"/>
  <c r="V3451" i="1"/>
  <c r="Q3452" i="1"/>
  <c r="R3452" i="1"/>
  <c r="S3452" i="1"/>
  <c r="Q3453" i="1"/>
  <c r="R3453" i="1"/>
  <c r="U3452" i="1"/>
  <c r="V3452" i="1"/>
  <c r="S3453" i="1"/>
  <c r="U3453" i="1"/>
  <c r="V3453" i="1"/>
  <c r="Q3454" i="1"/>
  <c r="R3454" i="1"/>
  <c r="S3454" i="1"/>
  <c r="Q3455" i="1"/>
  <c r="U3454" i="1"/>
  <c r="V3454" i="1"/>
  <c r="R3455" i="1"/>
  <c r="S3455" i="1"/>
  <c r="Q3456" i="1"/>
  <c r="R3456" i="1"/>
  <c r="U3455" i="1"/>
  <c r="V3455" i="1"/>
  <c r="S3456" i="1"/>
  <c r="U3456" i="1"/>
  <c r="V3456" i="1"/>
  <c r="Q3457" i="1"/>
  <c r="S3457" i="1"/>
  <c r="Q3458" i="1"/>
  <c r="S3458" i="1"/>
  <c r="U3457" i="1"/>
  <c r="V3457" i="1"/>
  <c r="Q3459" i="1"/>
  <c r="U3459" i="1"/>
  <c r="V3459" i="1"/>
  <c r="U3458" i="1"/>
  <c r="V3458" i="1"/>
  <c r="Q3460" i="1"/>
  <c r="U3460" i="1"/>
  <c r="V3460" i="1"/>
  <c r="Q3461" i="1"/>
  <c r="U3461" i="1"/>
  <c r="V3461" i="1"/>
  <c r="Q3462" i="1"/>
  <c r="U3462" i="1"/>
  <c r="V3462" i="1"/>
  <c r="Q3463" i="1"/>
  <c r="U3463" i="1"/>
  <c r="V3463" i="1"/>
  <c r="Q3464" i="1"/>
  <c r="U3464" i="1"/>
  <c r="V3464" i="1"/>
  <c r="Q3465" i="1"/>
  <c r="U3465" i="1"/>
  <c r="V3465" i="1"/>
  <c r="Q3466" i="1"/>
  <c r="S3466" i="1"/>
  <c r="Q3467" i="1"/>
  <c r="U3466" i="1"/>
  <c r="V3466" i="1"/>
  <c r="R3467" i="1"/>
  <c r="S3467" i="1"/>
  <c r="Q3468" i="1"/>
  <c r="R3468" i="1"/>
  <c r="U3467" i="1"/>
  <c r="V3467" i="1"/>
  <c r="S3468" i="1"/>
  <c r="U3468" i="1"/>
  <c r="V3468" i="1"/>
  <c r="Q3469" i="1"/>
  <c r="R3469" i="1"/>
  <c r="S3469" i="1"/>
  <c r="Q3470" i="1"/>
  <c r="R3470" i="1"/>
  <c r="U3469" i="1"/>
  <c r="V3469" i="1"/>
  <c r="S3470" i="1"/>
  <c r="U3470" i="1"/>
  <c r="V3470" i="1"/>
  <c r="Q3471" i="1"/>
  <c r="R3471" i="1"/>
  <c r="S3471" i="1"/>
  <c r="Q3472" i="1"/>
  <c r="U3471" i="1"/>
  <c r="V3471" i="1"/>
  <c r="R3472" i="1"/>
  <c r="S3472" i="1"/>
  <c r="Q3473" i="1"/>
  <c r="R3473" i="1"/>
  <c r="U3472" i="1"/>
  <c r="V3472" i="1"/>
  <c r="S3473" i="1"/>
  <c r="U3473" i="1"/>
  <c r="V3473" i="1"/>
  <c r="Q3474" i="1"/>
  <c r="R3474" i="1"/>
  <c r="S3474" i="1"/>
  <c r="Q3475" i="1"/>
  <c r="R3475" i="1"/>
  <c r="U3474" i="1"/>
  <c r="V3474" i="1"/>
  <c r="S3475" i="1"/>
  <c r="U3475" i="1"/>
  <c r="V3475" i="1"/>
  <c r="Q3476" i="1"/>
  <c r="R3476" i="1"/>
  <c r="S3476" i="1"/>
  <c r="U3476" i="1"/>
  <c r="V3476" i="1"/>
  <c r="Q3477" i="1"/>
  <c r="R3477" i="1"/>
  <c r="S3477" i="1"/>
  <c r="Q3478" i="1"/>
  <c r="S3478" i="1"/>
  <c r="U3477" i="1"/>
  <c r="V3477" i="1"/>
  <c r="Q3479" i="1"/>
  <c r="S3479" i="1"/>
  <c r="U3478" i="1"/>
  <c r="V3478" i="1"/>
  <c r="Q3480" i="1"/>
  <c r="S3480" i="1"/>
  <c r="U3479" i="1"/>
  <c r="V3479" i="1"/>
  <c r="Q3481" i="1"/>
  <c r="S3481" i="1"/>
  <c r="U3480" i="1"/>
  <c r="V3480" i="1"/>
  <c r="Q3482" i="1"/>
  <c r="S3482" i="1"/>
  <c r="U3481" i="1"/>
  <c r="V3481" i="1"/>
  <c r="Q3483" i="1"/>
  <c r="U3483" i="1"/>
  <c r="V3483" i="1"/>
  <c r="U3482" i="1"/>
  <c r="V3482" i="1"/>
  <c r="Q3484" i="1"/>
  <c r="U3484" i="1"/>
  <c r="V3484" i="1"/>
  <c r="Q3485" i="1"/>
  <c r="U3485" i="1"/>
  <c r="V3485" i="1"/>
  <c r="Q3486" i="1"/>
  <c r="U3486" i="1"/>
  <c r="V3486" i="1"/>
  <c r="Q3487" i="1"/>
  <c r="U3487" i="1"/>
  <c r="V3487" i="1"/>
  <c r="Q3488" i="1"/>
  <c r="U3488" i="1"/>
  <c r="V3488" i="1"/>
  <c r="Q3489" i="1"/>
  <c r="U3489" i="1"/>
  <c r="V3489" i="1"/>
  <c r="Q3490" i="1"/>
  <c r="S3490" i="1"/>
  <c r="U3490" i="1"/>
  <c r="V3490" i="1"/>
  <c r="Q3491" i="1"/>
  <c r="S3491" i="1"/>
  <c r="U3491" i="1"/>
  <c r="V3491" i="1"/>
  <c r="Q3492" i="1"/>
  <c r="R3492" i="1"/>
  <c r="S3492" i="1"/>
  <c r="Q3493" i="1"/>
  <c r="S3493" i="1"/>
  <c r="U3492" i="1"/>
  <c r="V3492" i="1"/>
  <c r="R3493" i="1"/>
  <c r="U3493" i="1"/>
  <c r="V3493" i="1"/>
  <c r="Q3494" i="1"/>
  <c r="R3494" i="1"/>
  <c r="Q3495" i="1"/>
  <c r="R3495" i="1"/>
  <c r="S3494" i="1"/>
  <c r="U3494" i="1"/>
  <c r="V3494" i="1"/>
  <c r="S3495" i="1"/>
  <c r="U3495" i="1"/>
  <c r="V3495" i="1"/>
  <c r="Q3496" i="1"/>
  <c r="R3496" i="1"/>
  <c r="S3496" i="1"/>
  <c r="Q3497" i="1"/>
  <c r="U3496" i="1"/>
  <c r="V3496" i="1"/>
  <c r="R3497" i="1"/>
  <c r="S3497" i="1"/>
  <c r="Q3498" i="1"/>
  <c r="R3498" i="1"/>
  <c r="U3497" i="1"/>
  <c r="V3497" i="1"/>
  <c r="S3498" i="1"/>
  <c r="U3498" i="1"/>
  <c r="V3498" i="1"/>
  <c r="Q3499" i="1"/>
  <c r="R3499" i="1"/>
  <c r="S3499" i="1"/>
  <c r="Q3500" i="1"/>
  <c r="U3499" i="1"/>
  <c r="V3499" i="1"/>
  <c r="R3500" i="1"/>
  <c r="S3500" i="1"/>
  <c r="Q3501" i="1"/>
  <c r="S3501" i="1"/>
  <c r="U3500" i="1"/>
  <c r="V3500" i="1"/>
  <c r="Q3502" i="1"/>
  <c r="S3502" i="1"/>
  <c r="U3501" i="1"/>
  <c r="V3501" i="1"/>
  <c r="Q3503" i="1"/>
  <c r="S3503" i="1"/>
  <c r="U3502" i="1"/>
  <c r="V3502" i="1"/>
  <c r="Q3504" i="1"/>
  <c r="U3503" i="1"/>
  <c r="V3503" i="1"/>
  <c r="R3504" i="1"/>
  <c r="S3504" i="1"/>
  <c r="Q3505" i="1"/>
  <c r="S3505" i="1"/>
  <c r="U3504" i="1"/>
  <c r="V3504" i="1"/>
  <c r="Q3506" i="1"/>
  <c r="S3506" i="1"/>
  <c r="U3505" i="1"/>
  <c r="V3505" i="1"/>
  <c r="Q3507" i="1"/>
  <c r="U3507" i="1"/>
  <c r="V3507" i="1"/>
  <c r="U3506" i="1"/>
  <c r="V3506" i="1"/>
  <c r="Q3508" i="1"/>
  <c r="U3508" i="1"/>
  <c r="V3508" i="1"/>
  <c r="Q3509" i="1"/>
  <c r="U3509" i="1"/>
  <c r="V3509" i="1"/>
  <c r="Q3510" i="1"/>
  <c r="U3510" i="1"/>
  <c r="V3510" i="1"/>
  <c r="Q3511" i="1"/>
  <c r="U3511" i="1"/>
  <c r="V3511" i="1"/>
  <c r="Q3512" i="1"/>
  <c r="U3512" i="1"/>
  <c r="V3512" i="1"/>
  <c r="Q3513" i="1"/>
  <c r="U3513" i="1"/>
  <c r="V3513" i="1"/>
  <c r="Q3514" i="1"/>
  <c r="S3514" i="1"/>
  <c r="Q3515" i="1"/>
  <c r="S3515" i="1"/>
  <c r="U3514" i="1"/>
  <c r="V3514" i="1"/>
  <c r="Q3516" i="1"/>
  <c r="U3515" i="1"/>
  <c r="V3515" i="1"/>
  <c r="R3516" i="1"/>
  <c r="S3516" i="1"/>
  <c r="Q3517" i="1"/>
  <c r="S3517" i="1"/>
  <c r="U3516" i="1"/>
  <c r="V3516" i="1"/>
  <c r="Q3518" i="1"/>
  <c r="U3517" i="1"/>
  <c r="V3517" i="1"/>
  <c r="R3518" i="1"/>
  <c r="S3518" i="1"/>
  <c r="Q3519" i="1"/>
  <c r="R3519" i="1"/>
  <c r="U3518" i="1"/>
  <c r="V3518" i="1"/>
  <c r="S3519" i="1"/>
  <c r="U3519" i="1"/>
  <c r="V3519" i="1"/>
  <c r="Q3520" i="1"/>
  <c r="R3520" i="1"/>
  <c r="S3520" i="1"/>
  <c r="Q3521" i="1"/>
  <c r="U3520" i="1"/>
  <c r="V3520" i="1"/>
  <c r="R3521" i="1"/>
  <c r="S3521" i="1"/>
  <c r="Q3522" i="1"/>
  <c r="R3522" i="1"/>
  <c r="U3521" i="1"/>
  <c r="V3521" i="1"/>
  <c r="S3522" i="1"/>
  <c r="U3522" i="1"/>
  <c r="V3522" i="1"/>
  <c r="Q3523" i="1"/>
  <c r="R3523" i="1"/>
  <c r="S3523" i="1"/>
  <c r="Q3524" i="1"/>
  <c r="R3524" i="1"/>
  <c r="U3523" i="1"/>
  <c r="V3523" i="1"/>
  <c r="Q3525" i="1"/>
  <c r="S3524" i="1"/>
  <c r="U3524" i="1"/>
  <c r="V3524" i="1"/>
  <c r="R3525" i="1"/>
  <c r="S3525" i="1"/>
  <c r="Q3526" i="1"/>
  <c r="S3526" i="1"/>
  <c r="U3525" i="1"/>
  <c r="V3525" i="1"/>
  <c r="Q3527" i="1"/>
  <c r="S3527" i="1"/>
  <c r="U3526" i="1"/>
  <c r="V3526" i="1"/>
  <c r="Q3528" i="1"/>
  <c r="S3528" i="1"/>
  <c r="U3527" i="1"/>
  <c r="V3527" i="1"/>
  <c r="Q3529" i="1"/>
  <c r="S3529" i="1"/>
  <c r="U3528" i="1"/>
  <c r="V3528" i="1"/>
  <c r="Q3530" i="1"/>
  <c r="S3530" i="1"/>
  <c r="U3529" i="1"/>
  <c r="V3529" i="1"/>
  <c r="Q3531" i="1"/>
  <c r="U3531" i="1"/>
  <c r="V3531" i="1"/>
  <c r="U3530" i="1"/>
  <c r="V3530" i="1"/>
  <c r="Q3532" i="1"/>
  <c r="U3532" i="1"/>
  <c r="V3532" i="1"/>
  <c r="Q3533" i="1"/>
  <c r="U3533" i="1"/>
  <c r="V3533" i="1"/>
  <c r="Q3534" i="1"/>
  <c r="U3534" i="1"/>
  <c r="V3534" i="1"/>
  <c r="Q3535" i="1"/>
  <c r="U3535" i="1"/>
  <c r="V3535" i="1"/>
  <c r="Q3536" i="1"/>
  <c r="U3536" i="1"/>
  <c r="V3536" i="1"/>
  <c r="Q3537" i="1"/>
  <c r="U3537" i="1"/>
  <c r="V3537" i="1"/>
  <c r="Q3538" i="1"/>
  <c r="S3538" i="1"/>
  <c r="U3538" i="1"/>
  <c r="V3538" i="1"/>
  <c r="Q3539" i="1"/>
  <c r="R3539" i="1"/>
  <c r="S3539" i="1"/>
  <c r="Q3540" i="1"/>
  <c r="R3540" i="1"/>
  <c r="U3539" i="1"/>
  <c r="V3539" i="1"/>
  <c r="S3540" i="1"/>
  <c r="U3540" i="1"/>
  <c r="V3540" i="1"/>
  <c r="Q3541" i="1"/>
  <c r="S3541" i="1"/>
  <c r="R3541" i="1"/>
  <c r="Q3542" i="1"/>
  <c r="R3542" i="1"/>
  <c r="S3542" i="1"/>
  <c r="U3542" i="1"/>
  <c r="V3542" i="1"/>
  <c r="U3541" i="1"/>
  <c r="V3541" i="1"/>
  <c r="Q3543" i="1"/>
  <c r="R3543" i="1"/>
  <c r="S3543" i="1"/>
  <c r="Q3544" i="1"/>
  <c r="R3544" i="1"/>
  <c r="U3543" i="1"/>
  <c r="V3543" i="1"/>
  <c r="S3544" i="1"/>
  <c r="U3544" i="1"/>
  <c r="V3544" i="1"/>
  <c r="Q3545" i="1"/>
  <c r="R3545" i="1"/>
  <c r="S3545" i="1"/>
  <c r="Q3546" i="1"/>
  <c r="R3546" i="1"/>
  <c r="U3545" i="1"/>
  <c r="V3545" i="1"/>
  <c r="Q3547" i="1"/>
  <c r="S3546" i="1"/>
  <c r="U3546" i="1"/>
  <c r="V3546" i="1"/>
  <c r="R3547" i="1"/>
  <c r="S3547" i="1"/>
  <c r="Q3548" i="1"/>
  <c r="R3548" i="1"/>
  <c r="U3547" i="1"/>
  <c r="V3547" i="1"/>
  <c r="Q3549" i="1"/>
  <c r="R3549" i="1"/>
  <c r="S3548" i="1"/>
  <c r="U3548" i="1"/>
  <c r="V3548" i="1"/>
  <c r="S3549" i="1"/>
  <c r="U3549" i="1"/>
  <c r="V3549" i="1"/>
  <c r="Q3550" i="1"/>
  <c r="R3550" i="1"/>
  <c r="S3550" i="1"/>
  <c r="Q3551" i="1"/>
  <c r="R3551" i="1"/>
  <c r="U3550" i="1"/>
  <c r="V3550" i="1"/>
  <c r="S3551" i="1"/>
  <c r="U3551" i="1"/>
  <c r="V3551" i="1"/>
  <c r="Q3552" i="1"/>
  <c r="R3552" i="1"/>
  <c r="S3552" i="1"/>
  <c r="Q3553" i="1"/>
  <c r="R3553" i="1"/>
  <c r="U3552" i="1"/>
  <c r="V3552" i="1"/>
  <c r="S3553" i="1"/>
  <c r="U3553" i="1"/>
  <c r="V3553" i="1"/>
  <c r="Q3554" i="1"/>
  <c r="S3554" i="1"/>
  <c r="Q3555" i="1"/>
  <c r="U3555" i="1"/>
  <c r="V3555" i="1"/>
  <c r="U3554" i="1"/>
  <c r="V3554" i="1"/>
  <c r="Q3556" i="1"/>
  <c r="U3556" i="1"/>
  <c r="V3556" i="1"/>
  <c r="Q3557" i="1"/>
  <c r="U3557" i="1"/>
  <c r="V3557" i="1"/>
  <c r="Q3558" i="1"/>
  <c r="U3558" i="1"/>
  <c r="V3558" i="1"/>
  <c r="Q3559" i="1"/>
  <c r="U3559" i="1"/>
  <c r="V3559" i="1"/>
  <c r="Q3560" i="1"/>
  <c r="U3560" i="1"/>
  <c r="V3560" i="1"/>
  <c r="Q3561" i="1"/>
  <c r="U3561" i="1"/>
  <c r="V3561" i="1"/>
  <c r="Q3562" i="1"/>
  <c r="S3562" i="1"/>
  <c r="Q3563" i="1"/>
  <c r="U3562" i="1"/>
  <c r="V3562" i="1"/>
  <c r="S3563" i="1"/>
  <c r="R3563" i="1"/>
  <c r="Q3564" i="1"/>
  <c r="R3564" i="1"/>
  <c r="S3564" i="1"/>
  <c r="U3564" i="1"/>
  <c r="V3564" i="1"/>
  <c r="U3563" i="1"/>
  <c r="V3563" i="1"/>
  <c r="Q3565" i="1"/>
  <c r="S3565" i="1"/>
  <c r="R3565" i="1"/>
  <c r="Q3566" i="1"/>
  <c r="R3566" i="1"/>
  <c r="U3565" i="1"/>
  <c r="V3565" i="1"/>
  <c r="S3566" i="1"/>
  <c r="U3566" i="1"/>
  <c r="V3566" i="1"/>
  <c r="Q3567" i="1"/>
  <c r="R3567" i="1"/>
  <c r="S3567" i="1"/>
  <c r="Q3568" i="1"/>
  <c r="R3568" i="1"/>
  <c r="U3567" i="1"/>
  <c r="V3567" i="1"/>
  <c r="S3568" i="1"/>
  <c r="U3568" i="1"/>
  <c r="V3568" i="1"/>
  <c r="Q3569" i="1"/>
  <c r="R3569" i="1"/>
  <c r="S3569" i="1"/>
  <c r="U3569" i="1"/>
  <c r="V3569" i="1"/>
  <c r="Q3570" i="1"/>
  <c r="R3570" i="1"/>
  <c r="S3570" i="1"/>
  <c r="Q3571" i="1"/>
  <c r="U3570" i="1"/>
  <c r="V3570" i="1"/>
  <c r="R3571" i="1"/>
  <c r="S3571" i="1"/>
  <c r="Q3572" i="1"/>
  <c r="U3571" i="1"/>
  <c r="V3571" i="1"/>
  <c r="R3572" i="1"/>
  <c r="S3572" i="1"/>
  <c r="Q3573" i="1"/>
  <c r="R3573" i="1"/>
  <c r="U3572" i="1"/>
  <c r="V3572" i="1"/>
  <c r="Q3574" i="1"/>
  <c r="R3574" i="1"/>
  <c r="S3573" i="1"/>
  <c r="U3573" i="1"/>
  <c r="V3573" i="1"/>
  <c r="S3574" i="1"/>
  <c r="U3574" i="1"/>
  <c r="V3574" i="1"/>
  <c r="Q3575" i="1"/>
  <c r="R3575" i="1"/>
  <c r="Q3576" i="1"/>
  <c r="S3575" i="1"/>
  <c r="U3575" i="1"/>
  <c r="V3575" i="1"/>
  <c r="R3576" i="1"/>
  <c r="S3576" i="1"/>
  <c r="Q3577" i="1"/>
  <c r="U3576" i="1"/>
  <c r="V3576" i="1"/>
  <c r="R3577" i="1"/>
  <c r="S3577" i="1"/>
  <c r="Q3578" i="1"/>
  <c r="S3578" i="1"/>
  <c r="Q3579" i="1"/>
  <c r="U3579" i="1"/>
  <c r="V3579" i="1"/>
  <c r="U3577" i="1"/>
  <c r="V3577" i="1"/>
  <c r="U3578" i="1"/>
  <c r="V3578" i="1"/>
  <c r="Q3580" i="1"/>
  <c r="U3580" i="1"/>
  <c r="V3580" i="1"/>
  <c r="Q3581" i="1"/>
  <c r="U3581" i="1"/>
  <c r="V3581" i="1"/>
  <c r="Q3582" i="1"/>
  <c r="U3582" i="1"/>
  <c r="V3582" i="1"/>
  <c r="Q3583" i="1"/>
  <c r="U3583" i="1"/>
  <c r="V3583" i="1"/>
  <c r="Q3584" i="1"/>
  <c r="U3584" i="1"/>
  <c r="V3584" i="1"/>
  <c r="Q3585" i="1"/>
  <c r="U3585" i="1"/>
  <c r="V3585" i="1"/>
  <c r="Q3586" i="1"/>
  <c r="S3586" i="1"/>
  <c r="Q3587" i="1"/>
  <c r="U3586" i="1"/>
  <c r="V3586" i="1"/>
  <c r="R3587" i="1"/>
  <c r="S3587" i="1"/>
  <c r="Q3588" i="1"/>
  <c r="U3587" i="1"/>
  <c r="V3587" i="1"/>
  <c r="R3588" i="1"/>
  <c r="S3588" i="1"/>
  <c r="Q3589" i="1"/>
  <c r="S3589" i="1"/>
  <c r="U3588" i="1"/>
  <c r="V3588" i="1"/>
  <c r="R3589" i="1"/>
  <c r="U3589" i="1"/>
  <c r="V3589" i="1"/>
  <c r="Q3590" i="1"/>
  <c r="R3590" i="1"/>
  <c r="S3590" i="1"/>
  <c r="U3590" i="1"/>
  <c r="V3590" i="1"/>
  <c r="Q3591" i="1"/>
  <c r="R3591" i="1"/>
  <c r="S3591" i="1"/>
  <c r="Q3592" i="1"/>
  <c r="R3592" i="1"/>
  <c r="U3591" i="1"/>
  <c r="V3591" i="1"/>
  <c r="S3592" i="1"/>
  <c r="U3592" i="1"/>
  <c r="V3592" i="1"/>
  <c r="Q3593" i="1"/>
  <c r="R3593" i="1"/>
  <c r="S3593" i="1"/>
  <c r="Q3594" i="1"/>
  <c r="U3593" i="1"/>
  <c r="V3593" i="1"/>
  <c r="R3594" i="1"/>
  <c r="S3594" i="1"/>
  <c r="Q3595" i="1"/>
  <c r="R3595" i="1"/>
  <c r="U3594" i="1"/>
  <c r="V3594" i="1"/>
  <c r="S3595" i="1"/>
  <c r="U3595" i="1"/>
  <c r="V3595" i="1"/>
  <c r="Q3596" i="1"/>
  <c r="R3596" i="1"/>
  <c r="S3596" i="1"/>
  <c r="Q3597" i="1"/>
  <c r="R3597" i="1"/>
  <c r="U3596" i="1"/>
  <c r="V3596" i="1"/>
  <c r="S3597" i="1"/>
  <c r="U3597" i="1"/>
  <c r="V3597" i="1"/>
  <c r="Q3598" i="1"/>
  <c r="R3598" i="1"/>
  <c r="S3598" i="1"/>
  <c r="Q3599" i="1"/>
  <c r="U3598" i="1"/>
  <c r="V3598" i="1"/>
  <c r="R3599" i="1"/>
  <c r="S3599" i="1"/>
  <c r="Q3600" i="1"/>
  <c r="R3600" i="1"/>
  <c r="U3599" i="1"/>
  <c r="V3599" i="1"/>
  <c r="S3600" i="1"/>
  <c r="U3600" i="1"/>
  <c r="V3600" i="1"/>
  <c r="Q3601" i="1"/>
  <c r="R3601" i="1"/>
  <c r="S3601" i="1"/>
  <c r="Q3602" i="1"/>
  <c r="S3602" i="1"/>
  <c r="Q3603" i="1"/>
  <c r="U3603" i="1"/>
  <c r="V3603" i="1"/>
  <c r="U3601" i="1"/>
  <c r="V3601" i="1"/>
  <c r="U3602" i="1"/>
  <c r="V3602" i="1"/>
  <c r="Q3604" i="1"/>
  <c r="U3604" i="1"/>
  <c r="V3604" i="1"/>
  <c r="Q3605" i="1"/>
  <c r="U3605" i="1"/>
  <c r="V3605" i="1"/>
  <c r="Q3606" i="1"/>
  <c r="U3606" i="1"/>
  <c r="V3606" i="1"/>
  <c r="Q3607" i="1"/>
  <c r="U3607" i="1"/>
  <c r="V3607" i="1"/>
  <c r="Q3608" i="1"/>
  <c r="U3608" i="1"/>
  <c r="V3608" i="1"/>
  <c r="Q3609" i="1"/>
  <c r="U3609" i="1"/>
  <c r="V3609" i="1"/>
  <c r="Q3610" i="1"/>
  <c r="S3610" i="1"/>
  <c r="Q3611" i="1"/>
  <c r="U3610" i="1"/>
  <c r="V3610" i="1"/>
  <c r="R3611" i="1"/>
  <c r="S3611" i="1"/>
  <c r="Q3612" i="1"/>
  <c r="U3611" i="1"/>
  <c r="V3611" i="1"/>
  <c r="R3612" i="1"/>
  <c r="S3612" i="1"/>
  <c r="Q3613" i="1"/>
  <c r="R3613" i="1"/>
  <c r="U3612" i="1"/>
  <c r="V3612" i="1"/>
  <c r="Q3614" i="1"/>
  <c r="S3614" i="1"/>
  <c r="S3613" i="1"/>
  <c r="U3613" i="1"/>
  <c r="V3613" i="1"/>
  <c r="Q3615" i="1"/>
  <c r="U3614" i="1"/>
  <c r="V3614" i="1"/>
  <c r="R3615" i="1"/>
  <c r="S3615" i="1"/>
  <c r="Q3616" i="1"/>
  <c r="U3615" i="1"/>
  <c r="V3615" i="1"/>
  <c r="R3616" i="1"/>
  <c r="S3616" i="1"/>
  <c r="Q3617" i="1"/>
  <c r="R3617" i="1"/>
  <c r="U3616" i="1"/>
  <c r="V3616" i="1"/>
  <c r="S3617" i="1"/>
  <c r="U3617" i="1"/>
  <c r="V3617" i="1"/>
  <c r="Q3618" i="1"/>
  <c r="R3618" i="1"/>
  <c r="S3618" i="1"/>
  <c r="Q3619" i="1"/>
  <c r="R3619" i="1"/>
  <c r="U3618" i="1"/>
  <c r="V3618" i="1"/>
  <c r="Q3620" i="1"/>
  <c r="R3620" i="1"/>
  <c r="S3619" i="1"/>
  <c r="U3619" i="1"/>
  <c r="V3619" i="1"/>
  <c r="S3620" i="1"/>
  <c r="U3620" i="1"/>
  <c r="V3620" i="1"/>
  <c r="Q3621" i="1"/>
  <c r="R3621" i="1"/>
  <c r="S3621" i="1"/>
  <c r="Q3622" i="1"/>
  <c r="R3622" i="1"/>
  <c r="U3621" i="1"/>
  <c r="V3621" i="1"/>
  <c r="S3622" i="1"/>
  <c r="U3622" i="1"/>
  <c r="V3622" i="1"/>
  <c r="Q3623" i="1"/>
  <c r="R3623" i="1"/>
  <c r="S3623" i="1"/>
  <c r="U3623" i="1"/>
  <c r="V3623" i="1"/>
  <c r="Q3624" i="1"/>
  <c r="R3624" i="1"/>
  <c r="S3624" i="1"/>
  <c r="Q3625" i="1"/>
  <c r="R3625" i="1"/>
  <c r="U3624" i="1"/>
  <c r="V3624" i="1"/>
  <c r="Q3626" i="1"/>
  <c r="S3626" i="1"/>
  <c r="S3625" i="1"/>
  <c r="U3625" i="1"/>
  <c r="V3625" i="1"/>
  <c r="Q3627" i="1"/>
  <c r="U3627" i="1"/>
  <c r="V3627" i="1"/>
  <c r="U3626" i="1"/>
  <c r="V3626" i="1"/>
  <c r="Q3628" i="1"/>
  <c r="U3628" i="1"/>
  <c r="V3628" i="1"/>
  <c r="Q3629" i="1"/>
  <c r="U3629" i="1"/>
  <c r="V3629" i="1"/>
  <c r="Q3630" i="1"/>
  <c r="U3630" i="1"/>
  <c r="V3630" i="1"/>
  <c r="Q3631" i="1"/>
  <c r="U3631" i="1"/>
  <c r="V3631" i="1"/>
  <c r="Q3632" i="1"/>
  <c r="U3632" i="1"/>
  <c r="V3632" i="1"/>
  <c r="Q3633" i="1"/>
  <c r="U3633" i="1"/>
  <c r="V3633" i="1"/>
  <c r="Q3634" i="1"/>
  <c r="S3634" i="1"/>
  <c r="Q3635" i="1"/>
  <c r="U3634" i="1"/>
  <c r="V3634" i="1"/>
  <c r="R3635" i="1"/>
  <c r="S3635" i="1"/>
  <c r="Q3636" i="1"/>
  <c r="U3635" i="1"/>
  <c r="V3635" i="1"/>
  <c r="R3636" i="1"/>
  <c r="S3636" i="1"/>
  <c r="Q3637" i="1"/>
  <c r="R3637" i="1"/>
  <c r="U3636" i="1"/>
  <c r="V3636" i="1"/>
  <c r="S3637" i="1"/>
  <c r="U3637" i="1"/>
  <c r="V3637" i="1"/>
  <c r="Q3638" i="1"/>
  <c r="R3638" i="1"/>
  <c r="S3638" i="1"/>
  <c r="Q3639" i="1"/>
  <c r="R3639" i="1"/>
  <c r="U3638" i="1"/>
  <c r="V3638" i="1"/>
  <c r="S3639" i="1"/>
  <c r="U3639" i="1"/>
  <c r="V3639" i="1"/>
  <c r="Q3640" i="1"/>
  <c r="R3640" i="1"/>
  <c r="S3640" i="1"/>
  <c r="Q3641" i="1"/>
  <c r="R3641" i="1"/>
  <c r="U3640" i="1"/>
  <c r="V3640" i="1"/>
  <c r="Q3642" i="1"/>
  <c r="S3641" i="1"/>
  <c r="U3641" i="1"/>
  <c r="V3641" i="1"/>
  <c r="R3642" i="1"/>
  <c r="S3642" i="1"/>
  <c r="Q3643" i="1"/>
  <c r="R3643" i="1"/>
  <c r="U3642" i="1"/>
  <c r="V3642" i="1"/>
  <c r="S3643" i="1"/>
  <c r="U3643" i="1"/>
  <c r="V3643" i="1"/>
  <c r="Q3644" i="1"/>
  <c r="R3644" i="1"/>
  <c r="S3644" i="1"/>
  <c r="Q3645" i="1"/>
  <c r="U3644" i="1"/>
  <c r="V3644" i="1"/>
  <c r="R3645" i="1"/>
  <c r="S3645" i="1"/>
  <c r="Q3646" i="1"/>
  <c r="R3646" i="1"/>
  <c r="U3645" i="1"/>
  <c r="V3645" i="1"/>
  <c r="S3646" i="1"/>
  <c r="U3646" i="1"/>
  <c r="V3646" i="1"/>
  <c r="Q3647" i="1"/>
  <c r="R3647" i="1"/>
  <c r="S3647" i="1"/>
  <c r="Q3648" i="1"/>
  <c r="U3647" i="1"/>
  <c r="V3647" i="1"/>
  <c r="R3648" i="1"/>
  <c r="S3648" i="1"/>
  <c r="Q3649" i="1"/>
  <c r="R3649" i="1"/>
  <c r="U3648" i="1"/>
  <c r="V3648" i="1"/>
  <c r="S3649" i="1"/>
  <c r="U3649" i="1"/>
  <c r="V3649" i="1"/>
  <c r="Q3650" i="1"/>
  <c r="S3650" i="1"/>
  <c r="Q3651" i="1"/>
  <c r="U3651" i="1"/>
  <c r="V3651" i="1"/>
  <c r="U3650" i="1"/>
  <c r="V3650" i="1"/>
  <c r="Q3652" i="1"/>
  <c r="U3652" i="1"/>
  <c r="V3652" i="1"/>
  <c r="Q3653" i="1"/>
  <c r="U3653" i="1"/>
  <c r="V3653" i="1"/>
  <c r="Q3654" i="1"/>
  <c r="U3654" i="1"/>
  <c r="V3654" i="1"/>
  <c r="Q3655" i="1"/>
  <c r="U3655" i="1"/>
  <c r="V3655" i="1"/>
  <c r="Q3656" i="1"/>
  <c r="U3656" i="1"/>
  <c r="V3656" i="1"/>
  <c r="Q3657" i="1"/>
  <c r="U3657" i="1"/>
  <c r="V3657" i="1"/>
  <c r="Q3658" i="1"/>
  <c r="S3658" i="1"/>
  <c r="Q3659" i="1"/>
  <c r="S3659" i="1"/>
  <c r="U3658" i="1"/>
  <c r="V3658" i="1"/>
  <c r="Q3660" i="1"/>
  <c r="S3660" i="1"/>
  <c r="U3659" i="1"/>
  <c r="V3659" i="1"/>
  <c r="Q3661" i="1"/>
  <c r="S3661" i="1"/>
  <c r="U3660" i="1"/>
  <c r="V3660" i="1"/>
  <c r="Q3662" i="1"/>
  <c r="S3662" i="1"/>
  <c r="U3661" i="1"/>
  <c r="V3661" i="1"/>
  <c r="Q3663" i="1"/>
  <c r="U3662" i="1"/>
  <c r="V3662" i="1"/>
  <c r="R3663" i="1"/>
  <c r="S3663" i="1"/>
  <c r="Q3664" i="1"/>
  <c r="R3664" i="1"/>
  <c r="U3663" i="1"/>
  <c r="V3663" i="1"/>
  <c r="S3664" i="1"/>
  <c r="U3664" i="1"/>
  <c r="V3664" i="1"/>
  <c r="Q3665" i="1"/>
  <c r="R3665" i="1"/>
  <c r="S3665" i="1"/>
  <c r="Q3666" i="1"/>
  <c r="R3666" i="1"/>
  <c r="U3665" i="1"/>
  <c r="V3665" i="1"/>
  <c r="Q3667" i="1"/>
  <c r="R3667" i="1"/>
  <c r="S3666" i="1"/>
  <c r="U3666" i="1"/>
  <c r="V3666" i="1"/>
  <c r="S3667" i="1"/>
  <c r="U3667" i="1"/>
  <c r="V3667" i="1"/>
  <c r="Q3668" i="1"/>
  <c r="R3668" i="1"/>
  <c r="S3668" i="1"/>
  <c r="Q3669" i="1"/>
  <c r="R3669" i="1"/>
  <c r="U3668" i="1"/>
  <c r="V3668" i="1"/>
  <c r="S3669" i="1"/>
  <c r="U3669" i="1"/>
  <c r="V3669" i="1"/>
  <c r="Q3670" i="1"/>
  <c r="S3670" i="1"/>
  <c r="Q3671" i="1"/>
  <c r="S3671" i="1"/>
  <c r="U3670" i="1"/>
  <c r="V3670" i="1"/>
  <c r="Q3672" i="1"/>
  <c r="S3672" i="1"/>
  <c r="U3671" i="1"/>
  <c r="V3671" i="1"/>
  <c r="Q3673" i="1"/>
  <c r="S3673" i="1"/>
  <c r="U3672" i="1"/>
  <c r="V3672" i="1"/>
  <c r="Q3674" i="1"/>
  <c r="S3674" i="1"/>
  <c r="U3673" i="1"/>
  <c r="V3673" i="1"/>
  <c r="Q3675" i="1"/>
  <c r="U3675" i="1"/>
  <c r="V3675" i="1"/>
  <c r="U3674" i="1"/>
  <c r="V3674" i="1"/>
  <c r="Q3676" i="1"/>
  <c r="U3676" i="1"/>
  <c r="V3676" i="1"/>
  <c r="Q3677" i="1"/>
  <c r="U3677" i="1"/>
  <c r="V3677" i="1"/>
  <c r="Q3678" i="1"/>
  <c r="U3678" i="1"/>
  <c r="V3678" i="1"/>
  <c r="Q3679" i="1"/>
  <c r="U3679" i="1"/>
  <c r="V3679" i="1"/>
  <c r="Q3680" i="1"/>
  <c r="U3680" i="1"/>
  <c r="V3680" i="1"/>
  <c r="Q3681" i="1"/>
  <c r="S3681" i="1"/>
  <c r="Q3682" i="1"/>
  <c r="S3682" i="1"/>
  <c r="U3681" i="1"/>
  <c r="V3681" i="1"/>
  <c r="Q3683" i="1"/>
  <c r="U3682" i="1"/>
  <c r="V3682" i="1"/>
  <c r="S3683" i="1"/>
  <c r="R3683" i="1"/>
  <c r="Q3684" i="1"/>
  <c r="R3684" i="1"/>
  <c r="S3684" i="1"/>
  <c r="U3684" i="1"/>
  <c r="V3684" i="1"/>
  <c r="Q3685" i="1"/>
  <c r="U3683" i="1"/>
  <c r="V3683" i="1"/>
  <c r="R3685" i="1"/>
  <c r="S3685" i="1"/>
  <c r="Q3686" i="1"/>
  <c r="R3686" i="1"/>
  <c r="U3685" i="1"/>
  <c r="V3685" i="1"/>
  <c r="S3686" i="1"/>
  <c r="U3686" i="1"/>
  <c r="V3686" i="1"/>
  <c r="Q3687" i="1"/>
  <c r="R3687" i="1"/>
  <c r="S3687" i="1"/>
  <c r="U3687" i="1"/>
  <c r="V3687" i="1"/>
  <c r="Q3688" i="1"/>
  <c r="R3688" i="1"/>
  <c r="S3688" i="1"/>
  <c r="Q3689" i="1"/>
  <c r="S3689" i="1"/>
  <c r="U3688" i="1"/>
  <c r="V3688" i="1"/>
  <c r="R3689" i="1"/>
  <c r="U3689" i="1"/>
  <c r="V3689" i="1"/>
  <c r="Q3690" i="1"/>
  <c r="R3690" i="1"/>
  <c r="Q3691" i="1"/>
  <c r="S3690" i="1"/>
  <c r="U3690" i="1"/>
  <c r="V3690" i="1"/>
  <c r="R3691" i="1"/>
  <c r="S3691" i="1"/>
  <c r="Q3692" i="1"/>
  <c r="R3692" i="1"/>
  <c r="U3691" i="1"/>
  <c r="V3691" i="1"/>
  <c r="S3692" i="1"/>
  <c r="U3692" i="1"/>
  <c r="V3692" i="1"/>
  <c r="Q3693" i="1"/>
  <c r="R3693" i="1"/>
  <c r="S3693" i="1"/>
  <c r="Q3694" i="1"/>
  <c r="R3694" i="1"/>
  <c r="U3693" i="1"/>
  <c r="V3693" i="1"/>
  <c r="Q3695" i="1"/>
  <c r="R3695" i="1"/>
  <c r="S3694" i="1"/>
  <c r="U3694" i="1"/>
  <c r="V3694" i="1"/>
  <c r="S3695" i="1"/>
  <c r="U3695" i="1"/>
  <c r="V3695" i="1"/>
  <c r="Q3696" i="1"/>
  <c r="R3696" i="1"/>
  <c r="S3696" i="1"/>
  <c r="Q3697" i="1"/>
  <c r="S3697" i="1"/>
  <c r="U3696" i="1"/>
  <c r="V3696" i="1"/>
  <c r="Q3698" i="1"/>
  <c r="S3698" i="1"/>
  <c r="U3697" i="1"/>
  <c r="V3697" i="1"/>
  <c r="Q3699" i="1"/>
  <c r="U3699" i="1"/>
  <c r="V3699" i="1"/>
  <c r="U3698" i="1"/>
  <c r="V3698" i="1"/>
  <c r="Q3700" i="1"/>
  <c r="U3700" i="1"/>
  <c r="V3700" i="1"/>
  <c r="Q3701" i="1"/>
  <c r="U3701" i="1"/>
  <c r="V3701" i="1"/>
  <c r="Q3702" i="1"/>
  <c r="U3702" i="1"/>
  <c r="V3702" i="1"/>
  <c r="Q3703" i="1"/>
  <c r="U3703" i="1"/>
  <c r="V3703" i="1"/>
  <c r="Q3704" i="1"/>
  <c r="U3704" i="1"/>
  <c r="V3704" i="1"/>
  <c r="Q3705" i="1"/>
  <c r="S3705" i="1"/>
  <c r="Q3706" i="1"/>
  <c r="S3706" i="1"/>
  <c r="U3705" i="1"/>
  <c r="V3705" i="1"/>
  <c r="Q3707" i="1"/>
  <c r="U3706" i="1"/>
  <c r="V3706" i="1"/>
  <c r="R3707" i="1"/>
  <c r="S3707" i="1"/>
  <c r="Q3708" i="1"/>
  <c r="R3708" i="1"/>
  <c r="U3707" i="1"/>
  <c r="V3707" i="1"/>
  <c r="S3708" i="1"/>
  <c r="U3708" i="1"/>
  <c r="V3708" i="1"/>
  <c r="Q3709" i="1"/>
  <c r="R3709" i="1"/>
  <c r="S3709" i="1"/>
  <c r="Q3710" i="1"/>
  <c r="U3709" i="1"/>
  <c r="V3709" i="1"/>
  <c r="R3710" i="1"/>
  <c r="S3710" i="1"/>
  <c r="Q3711" i="1"/>
  <c r="R3711" i="1"/>
  <c r="U3710" i="1"/>
  <c r="V3710" i="1"/>
  <c r="S3711" i="1"/>
  <c r="U3711" i="1"/>
  <c r="V3711" i="1"/>
  <c r="Q3712" i="1"/>
  <c r="R3712" i="1"/>
  <c r="S3712" i="1"/>
  <c r="U3712" i="1"/>
  <c r="V3712" i="1"/>
  <c r="Q3713" i="1"/>
  <c r="R3713" i="1"/>
  <c r="S3713" i="1"/>
  <c r="Q3714" i="1"/>
  <c r="U3713" i="1"/>
  <c r="V3713" i="1"/>
  <c r="R3714" i="1"/>
  <c r="S3714" i="1"/>
  <c r="Q3715" i="1"/>
  <c r="U3714" i="1"/>
  <c r="V3714" i="1"/>
  <c r="R3715" i="1"/>
  <c r="S3715" i="1"/>
  <c r="Q3716" i="1"/>
  <c r="U3715" i="1"/>
  <c r="V3715" i="1"/>
  <c r="R3716" i="1"/>
  <c r="S3716" i="1"/>
  <c r="Q3717" i="1"/>
  <c r="U3716" i="1"/>
  <c r="V3716" i="1"/>
  <c r="R3717" i="1"/>
  <c r="S3717" i="1"/>
  <c r="Q3718" i="1"/>
  <c r="R3718" i="1"/>
  <c r="U3717" i="1"/>
  <c r="V3717" i="1"/>
  <c r="Q3719" i="1"/>
  <c r="R3719" i="1"/>
  <c r="S3718" i="1"/>
  <c r="U3718" i="1"/>
  <c r="V3718" i="1"/>
  <c r="S3719" i="1"/>
  <c r="U3719" i="1"/>
  <c r="V3719" i="1"/>
  <c r="Q3720" i="1"/>
  <c r="R3720" i="1"/>
  <c r="S3720" i="1"/>
  <c r="Q3721" i="1"/>
  <c r="U3720" i="1"/>
  <c r="V3720" i="1"/>
  <c r="R3721" i="1"/>
  <c r="S3721" i="1"/>
  <c r="Q3722" i="1"/>
  <c r="S3722" i="1"/>
  <c r="Q3723" i="1"/>
  <c r="U3723" i="1"/>
  <c r="V3723" i="1"/>
  <c r="U3721" i="1"/>
  <c r="V3721" i="1"/>
  <c r="U3722" i="1"/>
  <c r="V3722" i="1"/>
  <c r="Q3724" i="1"/>
  <c r="U3724" i="1"/>
  <c r="V3724" i="1"/>
  <c r="Q3725" i="1"/>
  <c r="U3725" i="1"/>
  <c r="V3725" i="1"/>
  <c r="Q3726" i="1"/>
  <c r="U3726" i="1"/>
  <c r="V3726" i="1"/>
  <c r="Q3727" i="1"/>
  <c r="U3727" i="1"/>
  <c r="V3727" i="1"/>
  <c r="Q3728" i="1"/>
  <c r="U3728" i="1"/>
  <c r="V3728" i="1"/>
  <c r="Q3729" i="1"/>
  <c r="U3729" i="1"/>
  <c r="V3729" i="1"/>
  <c r="Q3730" i="1"/>
  <c r="S3730" i="1"/>
  <c r="Q3731" i="1"/>
  <c r="S3731" i="1"/>
  <c r="U3730" i="1"/>
  <c r="V3730" i="1"/>
  <c r="Q3732" i="1"/>
  <c r="S3732" i="1"/>
  <c r="U3731" i="1"/>
  <c r="V3731" i="1"/>
  <c r="Q3733" i="1"/>
  <c r="U3732" i="1"/>
  <c r="V3732" i="1"/>
  <c r="R3733" i="1"/>
  <c r="S3733" i="1"/>
  <c r="Q3734" i="1"/>
  <c r="U3733" i="1"/>
  <c r="V3733" i="1"/>
  <c r="R3734" i="1"/>
  <c r="S3734" i="1"/>
  <c r="Q3735" i="1"/>
  <c r="U3734" i="1"/>
  <c r="V3734" i="1"/>
  <c r="R3735" i="1"/>
  <c r="S3735" i="1"/>
  <c r="Q3736" i="1"/>
  <c r="U3735" i="1"/>
  <c r="V3735" i="1"/>
  <c r="R3736" i="1"/>
  <c r="S3736" i="1"/>
  <c r="Q3737" i="1"/>
  <c r="U3736" i="1"/>
  <c r="V3736" i="1"/>
  <c r="R3737" i="1"/>
  <c r="S3737" i="1"/>
  <c r="Q3738" i="1"/>
  <c r="U3737" i="1"/>
  <c r="V3737" i="1"/>
  <c r="R3738" i="1"/>
  <c r="S3738" i="1"/>
  <c r="Q3739" i="1"/>
  <c r="U3738" i="1"/>
  <c r="V3738" i="1"/>
  <c r="R3739" i="1"/>
  <c r="S3739" i="1"/>
  <c r="Q3740" i="1"/>
  <c r="U3739" i="1"/>
  <c r="V3739" i="1"/>
  <c r="R3740" i="1"/>
  <c r="S3740" i="1"/>
  <c r="Q3741" i="1"/>
  <c r="U3740" i="1"/>
  <c r="V3740" i="1"/>
  <c r="R3741" i="1"/>
  <c r="S3741" i="1"/>
  <c r="Q3742" i="1"/>
  <c r="U3741" i="1"/>
  <c r="V3741" i="1"/>
  <c r="R3742" i="1"/>
  <c r="S3742" i="1"/>
  <c r="Q3743" i="1"/>
  <c r="U3742" i="1"/>
  <c r="V3742" i="1"/>
  <c r="R3743" i="1"/>
  <c r="S3743" i="1"/>
  <c r="Q3744" i="1"/>
  <c r="U3743" i="1"/>
  <c r="V3743" i="1"/>
  <c r="R3744" i="1"/>
  <c r="S3744" i="1"/>
  <c r="Q3745" i="1"/>
  <c r="U3744" i="1"/>
  <c r="V3744" i="1"/>
  <c r="R3745" i="1"/>
  <c r="S3745" i="1"/>
  <c r="Q3746" i="1"/>
  <c r="S3746" i="1"/>
  <c r="U3745" i="1"/>
  <c r="V3745" i="1"/>
  <c r="Q3747" i="1"/>
  <c r="U3747" i="1"/>
  <c r="V3747" i="1"/>
  <c r="U3746" i="1"/>
  <c r="V3746" i="1"/>
  <c r="Q3748" i="1"/>
  <c r="U3748" i="1"/>
  <c r="V3748" i="1"/>
  <c r="Q3749" i="1"/>
  <c r="U3749" i="1"/>
  <c r="V3749" i="1"/>
  <c r="Q3750" i="1"/>
  <c r="U3750" i="1"/>
  <c r="V3750" i="1"/>
  <c r="Q3751" i="1"/>
  <c r="U3751" i="1"/>
  <c r="V3751" i="1"/>
  <c r="Q3752" i="1"/>
  <c r="U3752" i="1"/>
  <c r="V3752" i="1"/>
  <c r="Q3753" i="1"/>
  <c r="S3753" i="1"/>
  <c r="Q3754" i="1"/>
  <c r="S3754" i="1"/>
  <c r="U3753" i="1"/>
  <c r="V3753" i="1"/>
  <c r="Q3755" i="1"/>
  <c r="U3754" i="1"/>
  <c r="V3754" i="1"/>
  <c r="R3755" i="1"/>
  <c r="S3755" i="1"/>
  <c r="Q3756" i="1"/>
  <c r="R3756" i="1"/>
  <c r="U3755" i="1"/>
  <c r="V3755" i="1"/>
  <c r="S3756" i="1"/>
  <c r="U3756" i="1"/>
  <c r="V3756" i="1"/>
  <c r="Q3757" i="1"/>
  <c r="R3757" i="1"/>
  <c r="S3757" i="1"/>
  <c r="Q3758" i="1"/>
  <c r="U3757" i="1"/>
  <c r="V3757" i="1"/>
  <c r="R3758" i="1"/>
  <c r="S3758" i="1"/>
  <c r="Q3759" i="1"/>
  <c r="R3759" i="1"/>
  <c r="U3758" i="1"/>
  <c r="V3758" i="1"/>
  <c r="S3759" i="1"/>
  <c r="U3759" i="1"/>
  <c r="V3759" i="1"/>
  <c r="Q3760" i="1"/>
  <c r="R3760" i="1"/>
  <c r="S3760" i="1"/>
  <c r="Q3761" i="1"/>
  <c r="R3761" i="1"/>
  <c r="U3760" i="1"/>
  <c r="V3760" i="1"/>
  <c r="S3761" i="1"/>
  <c r="U3761" i="1"/>
  <c r="V3761" i="1"/>
  <c r="Q3762" i="1"/>
  <c r="R3762" i="1"/>
  <c r="S3762" i="1"/>
  <c r="Q3763" i="1"/>
  <c r="R3763" i="1"/>
  <c r="U3762" i="1"/>
  <c r="V3762" i="1"/>
  <c r="S3763" i="1"/>
  <c r="U3763" i="1"/>
  <c r="V3763" i="1"/>
  <c r="Q3764" i="1"/>
  <c r="R3764" i="1"/>
  <c r="S3764" i="1"/>
  <c r="Q3765" i="1"/>
  <c r="R3765" i="1"/>
  <c r="U3764" i="1"/>
  <c r="V3764" i="1"/>
  <c r="Q3766" i="1"/>
  <c r="R3766" i="1"/>
  <c r="S3765" i="1"/>
  <c r="U3765" i="1"/>
  <c r="V3765" i="1"/>
  <c r="S3766" i="1"/>
  <c r="U3766" i="1"/>
  <c r="V3766" i="1"/>
  <c r="Q3767" i="1"/>
  <c r="R3767" i="1"/>
  <c r="S3767" i="1"/>
  <c r="Q3768" i="1"/>
  <c r="R3768" i="1"/>
  <c r="U3767" i="1"/>
  <c r="V3767" i="1"/>
  <c r="S3768" i="1"/>
  <c r="U3768" i="1"/>
  <c r="V3768" i="1"/>
  <c r="Q3769" i="1"/>
  <c r="R3769" i="1"/>
  <c r="S3769" i="1"/>
  <c r="Q3770" i="1"/>
  <c r="S3770" i="1"/>
  <c r="Q3771" i="1"/>
  <c r="U3771" i="1"/>
  <c r="V3771" i="1"/>
  <c r="U3769" i="1"/>
  <c r="V3769" i="1"/>
  <c r="U3770" i="1"/>
  <c r="V3770" i="1"/>
  <c r="Q3772" i="1"/>
  <c r="U3772" i="1"/>
  <c r="V3772" i="1"/>
  <c r="Q3773" i="1"/>
  <c r="U3773" i="1"/>
  <c r="V3773" i="1"/>
  <c r="Q3774" i="1"/>
  <c r="U3774" i="1"/>
  <c r="V3774" i="1"/>
  <c r="Q3775" i="1"/>
  <c r="U3775" i="1"/>
  <c r="V3775" i="1"/>
  <c r="Q3776" i="1"/>
  <c r="U3776" i="1"/>
  <c r="V3776" i="1"/>
  <c r="Q3777" i="1"/>
  <c r="S3777" i="1"/>
  <c r="Q3778" i="1"/>
  <c r="S3778" i="1"/>
  <c r="U3777" i="1"/>
  <c r="V3777" i="1"/>
  <c r="Q3779" i="1"/>
  <c r="U3778" i="1"/>
  <c r="V3778" i="1"/>
  <c r="R3779" i="1"/>
  <c r="S3779" i="1"/>
  <c r="Q3780" i="1"/>
  <c r="R3780" i="1"/>
  <c r="U3779" i="1"/>
  <c r="V3779" i="1"/>
  <c r="S3780" i="1"/>
  <c r="U3780" i="1"/>
  <c r="V3780" i="1"/>
  <c r="Q3781" i="1"/>
  <c r="R3781" i="1"/>
  <c r="S3781" i="1"/>
  <c r="Q3782" i="1"/>
  <c r="R3782" i="1"/>
  <c r="U3781" i="1"/>
  <c r="V3781" i="1"/>
  <c r="S3782" i="1"/>
  <c r="U3782" i="1"/>
  <c r="V3782" i="1"/>
  <c r="Q3783" i="1"/>
  <c r="R3783" i="1"/>
  <c r="S3783" i="1"/>
  <c r="Q3784" i="1"/>
  <c r="R3784" i="1"/>
  <c r="U3783" i="1"/>
  <c r="V3783" i="1"/>
  <c r="S3784" i="1"/>
  <c r="U3784" i="1"/>
  <c r="V3784" i="1"/>
  <c r="Q3785" i="1"/>
  <c r="R3785" i="1"/>
  <c r="S3785" i="1"/>
  <c r="Q3786" i="1"/>
  <c r="R3786" i="1"/>
  <c r="U3785" i="1"/>
  <c r="V3785" i="1"/>
  <c r="S3786" i="1"/>
  <c r="U3786" i="1"/>
  <c r="V3786" i="1"/>
  <c r="Q3787" i="1"/>
  <c r="R3787" i="1"/>
  <c r="S3787" i="1"/>
  <c r="Q3788" i="1"/>
  <c r="R3788" i="1"/>
  <c r="U3787" i="1"/>
  <c r="V3787" i="1"/>
  <c r="S3788" i="1"/>
  <c r="U3788" i="1"/>
  <c r="V3788" i="1"/>
  <c r="Q3789" i="1"/>
  <c r="R3789" i="1"/>
  <c r="S3789" i="1"/>
  <c r="Q3790" i="1"/>
  <c r="R3790" i="1"/>
  <c r="U3789" i="1"/>
  <c r="V3789" i="1"/>
  <c r="S3790" i="1"/>
  <c r="U3790" i="1"/>
  <c r="V3790" i="1"/>
  <c r="Q3791" i="1"/>
  <c r="R3791" i="1"/>
  <c r="S3791" i="1"/>
  <c r="Q3792" i="1"/>
  <c r="R3792" i="1"/>
  <c r="U3791" i="1"/>
  <c r="V3791" i="1"/>
  <c r="S3792" i="1"/>
  <c r="U3792" i="1"/>
  <c r="V3792" i="1"/>
  <c r="Q3793" i="1"/>
  <c r="R3793" i="1"/>
  <c r="S3793" i="1"/>
  <c r="Q3794" i="1"/>
  <c r="S3794" i="1"/>
  <c r="Q3795" i="1"/>
  <c r="U3795" i="1"/>
  <c r="V3795" i="1"/>
  <c r="U3793" i="1"/>
  <c r="V3793" i="1"/>
  <c r="U3794" i="1"/>
  <c r="V3794" i="1"/>
  <c r="Q3796" i="1"/>
  <c r="U3796" i="1"/>
  <c r="V3796" i="1"/>
  <c r="Q3797" i="1"/>
  <c r="U3797" i="1"/>
  <c r="V3797" i="1"/>
  <c r="Q3798" i="1"/>
  <c r="U3798" i="1"/>
  <c r="V3798" i="1"/>
  <c r="Q3799" i="1"/>
  <c r="U3799" i="1"/>
  <c r="V3799" i="1"/>
  <c r="Q3800" i="1"/>
  <c r="U3800" i="1"/>
  <c r="V3800" i="1"/>
  <c r="Q3801" i="1"/>
  <c r="S3801" i="1"/>
  <c r="U3801" i="1"/>
  <c r="V3801" i="1"/>
  <c r="Q3802" i="1"/>
  <c r="S3802" i="1"/>
  <c r="U3802" i="1"/>
  <c r="V3802" i="1"/>
  <c r="Q3803" i="1"/>
  <c r="S3803" i="1"/>
  <c r="R3803" i="1"/>
  <c r="Q3804" i="1"/>
  <c r="R3804" i="1"/>
  <c r="U3803" i="1"/>
  <c r="V3803" i="1"/>
  <c r="S3804" i="1"/>
  <c r="U3804" i="1"/>
  <c r="V3804" i="1"/>
  <c r="Q3805" i="1"/>
  <c r="R3805" i="1"/>
  <c r="S3805" i="1"/>
  <c r="Q3806" i="1"/>
  <c r="R3806" i="1"/>
  <c r="U3805" i="1"/>
  <c r="V3805" i="1"/>
  <c r="S3806" i="1"/>
  <c r="U3806" i="1"/>
  <c r="V3806" i="1"/>
  <c r="Q3807" i="1"/>
  <c r="R3807" i="1"/>
  <c r="S3807" i="1"/>
  <c r="Q3808" i="1"/>
  <c r="U3807" i="1"/>
  <c r="V3807" i="1"/>
  <c r="R3808" i="1"/>
  <c r="S3808" i="1"/>
  <c r="Q3809" i="1"/>
  <c r="R3809" i="1"/>
  <c r="U3808" i="1"/>
  <c r="V3808" i="1"/>
  <c r="Q3810" i="1"/>
  <c r="R3810" i="1"/>
  <c r="S3809" i="1"/>
  <c r="U3809" i="1"/>
  <c r="V3809" i="1"/>
  <c r="S3810" i="1"/>
  <c r="U3810" i="1"/>
  <c r="V3810" i="1"/>
  <c r="Q3811" i="1"/>
  <c r="R3811" i="1"/>
  <c r="S3811" i="1"/>
  <c r="Q3812" i="1"/>
  <c r="R3812" i="1"/>
  <c r="U3811" i="1"/>
  <c r="V3811" i="1"/>
  <c r="S3812" i="1"/>
  <c r="U3812" i="1"/>
  <c r="V3812" i="1"/>
  <c r="Q3813" i="1"/>
  <c r="R3813" i="1"/>
  <c r="S3813" i="1"/>
  <c r="Q3814" i="1"/>
  <c r="R3814" i="1"/>
  <c r="U3813" i="1"/>
  <c r="V3813" i="1"/>
  <c r="S3814" i="1"/>
  <c r="U3814" i="1"/>
  <c r="V3814" i="1"/>
  <c r="Q3815" i="1"/>
  <c r="R3815" i="1"/>
  <c r="S3815" i="1"/>
  <c r="Q3816" i="1"/>
  <c r="R3816" i="1"/>
  <c r="U3815" i="1"/>
  <c r="V3815" i="1"/>
  <c r="Q3817" i="1"/>
  <c r="S3816" i="1"/>
  <c r="U3816" i="1"/>
  <c r="V3816" i="1"/>
  <c r="R3817" i="1"/>
  <c r="S3817" i="1"/>
  <c r="Q3818" i="1"/>
  <c r="S3818" i="1"/>
  <c r="Q3819" i="1"/>
  <c r="U3819" i="1"/>
  <c r="V3819" i="1"/>
  <c r="U3817" i="1"/>
  <c r="V3817" i="1"/>
  <c r="U3818" i="1"/>
  <c r="V3818" i="1"/>
  <c r="Q3820" i="1"/>
  <c r="U3820" i="1"/>
  <c r="V3820" i="1"/>
  <c r="Q3821" i="1"/>
  <c r="U3821" i="1"/>
  <c r="V3821" i="1"/>
  <c r="Q3822" i="1"/>
  <c r="U3822" i="1"/>
  <c r="V3822" i="1"/>
  <c r="Q3823" i="1"/>
  <c r="U3823" i="1"/>
  <c r="V3823" i="1"/>
  <c r="Q3824" i="1"/>
  <c r="U3824" i="1"/>
  <c r="V3824" i="1"/>
  <c r="Q3825" i="1"/>
  <c r="S3825" i="1"/>
  <c r="U3825" i="1"/>
  <c r="V3825" i="1"/>
  <c r="Q3826" i="1"/>
  <c r="S3826" i="1"/>
  <c r="U3826" i="1"/>
  <c r="V3826" i="1"/>
  <c r="Q3827" i="1"/>
  <c r="S3827" i="1"/>
  <c r="Q3828" i="1"/>
  <c r="S3828" i="1"/>
  <c r="U3827" i="1"/>
  <c r="V3827" i="1"/>
  <c r="Q3829" i="1"/>
  <c r="S3829" i="1"/>
  <c r="U3828" i="1"/>
  <c r="V3828" i="1"/>
  <c r="Q3830" i="1"/>
  <c r="S3830" i="1"/>
  <c r="U3829" i="1"/>
  <c r="V3829" i="1"/>
  <c r="Q3831" i="1"/>
  <c r="R3831" i="1"/>
  <c r="U3830" i="1"/>
  <c r="V3830" i="1"/>
  <c r="Q3832" i="1"/>
  <c r="S3831" i="1"/>
  <c r="U3831" i="1"/>
  <c r="V3831" i="1"/>
  <c r="R3832" i="1"/>
  <c r="S3832" i="1"/>
  <c r="Q3833" i="1"/>
  <c r="U3832" i="1"/>
  <c r="V3832" i="1"/>
  <c r="R3833" i="1"/>
  <c r="S3833" i="1"/>
  <c r="Q3834" i="1"/>
  <c r="R3834" i="1"/>
  <c r="U3833" i="1"/>
  <c r="V3833" i="1"/>
  <c r="S3834" i="1"/>
  <c r="U3834" i="1"/>
  <c r="V3834" i="1"/>
  <c r="Q3835" i="1"/>
  <c r="R3835" i="1"/>
  <c r="S3835" i="1"/>
  <c r="Q3836" i="1"/>
  <c r="U3835" i="1"/>
  <c r="V3835" i="1"/>
  <c r="R3836" i="1"/>
  <c r="S3836" i="1"/>
  <c r="Q3837" i="1"/>
  <c r="U3836" i="1"/>
  <c r="V3836" i="1"/>
  <c r="R3837" i="1"/>
  <c r="S3837" i="1"/>
  <c r="Q3838" i="1"/>
  <c r="R3838" i="1"/>
  <c r="U3837" i="1"/>
  <c r="V3837" i="1"/>
  <c r="S3838" i="1"/>
  <c r="U3838" i="1"/>
  <c r="V3838" i="1"/>
  <c r="Q3839" i="1"/>
  <c r="R3839" i="1"/>
  <c r="S3839" i="1"/>
  <c r="Q3840" i="1"/>
  <c r="R3840" i="1"/>
  <c r="U3839" i="1"/>
  <c r="V3839" i="1"/>
  <c r="Q3841" i="1"/>
  <c r="R3841" i="1"/>
  <c r="S3840" i="1"/>
  <c r="U3840" i="1"/>
  <c r="V3840" i="1"/>
  <c r="S3841" i="1"/>
  <c r="U3841" i="1"/>
  <c r="V3841" i="1"/>
  <c r="Q3842" i="1"/>
  <c r="S3842" i="1"/>
  <c r="Q3843" i="1"/>
  <c r="U3843" i="1"/>
  <c r="V3843" i="1"/>
  <c r="U3842" i="1"/>
  <c r="V3842" i="1"/>
  <c r="Q3844" i="1"/>
  <c r="U3844" i="1"/>
  <c r="V3844" i="1"/>
  <c r="Q3845" i="1"/>
  <c r="U3845" i="1"/>
  <c r="V3845" i="1"/>
  <c r="Q3846" i="1"/>
  <c r="U3846" i="1"/>
  <c r="V3846" i="1"/>
  <c r="Q3847" i="1"/>
  <c r="U3847" i="1"/>
  <c r="V3847" i="1"/>
  <c r="Q3848" i="1"/>
  <c r="U3848" i="1"/>
  <c r="V3848" i="1"/>
  <c r="Q3849" i="1"/>
  <c r="S3849" i="1"/>
  <c r="Q3850" i="1"/>
  <c r="S3850" i="1"/>
  <c r="U3849" i="1"/>
  <c r="V3849" i="1"/>
  <c r="Q3851" i="1"/>
  <c r="S3851" i="1"/>
  <c r="U3851" i="1"/>
  <c r="V3851" i="1"/>
  <c r="U3850" i="1"/>
  <c r="V3850" i="1"/>
  <c r="Q3852" i="1"/>
  <c r="S3852" i="1"/>
  <c r="Q3853" i="1"/>
  <c r="S3853" i="1"/>
  <c r="U3852" i="1"/>
  <c r="V3852" i="1"/>
  <c r="Q3854" i="1"/>
  <c r="S3854" i="1"/>
  <c r="U3853" i="1"/>
  <c r="V3853" i="1"/>
  <c r="Q3855" i="1"/>
  <c r="U3854" i="1"/>
  <c r="V3854" i="1"/>
  <c r="R3855" i="1"/>
  <c r="S3855" i="1"/>
  <c r="Q3856" i="1"/>
  <c r="R3856" i="1"/>
  <c r="U3855" i="1"/>
  <c r="V3855" i="1"/>
  <c r="S3856" i="1"/>
  <c r="U3856" i="1"/>
  <c r="V3856" i="1"/>
  <c r="Q3857" i="1"/>
  <c r="R3857" i="1"/>
  <c r="S3857" i="1"/>
  <c r="Q3858" i="1"/>
  <c r="R3858" i="1"/>
  <c r="U3857" i="1"/>
  <c r="V3857" i="1"/>
  <c r="Q3859" i="1"/>
  <c r="S3858" i="1"/>
  <c r="U3858" i="1"/>
  <c r="V3858" i="1"/>
  <c r="R3859" i="1"/>
  <c r="S3859" i="1"/>
  <c r="Q3860" i="1"/>
  <c r="R3860" i="1"/>
  <c r="U3859" i="1"/>
  <c r="V3859" i="1"/>
  <c r="S3860" i="1"/>
  <c r="U3860" i="1"/>
  <c r="V3860" i="1"/>
  <c r="Q3861" i="1"/>
  <c r="R3861" i="1"/>
  <c r="S3861" i="1"/>
  <c r="Q3862" i="1"/>
  <c r="S3862" i="1"/>
  <c r="U3861" i="1"/>
  <c r="V3861" i="1"/>
  <c r="Q3863" i="1"/>
  <c r="S3863" i="1"/>
  <c r="U3862" i="1"/>
  <c r="V3862" i="1"/>
  <c r="Q3864" i="1"/>
  <c r="S3864" i="1"/>
  <c r="U3863" i="1"/>
  <c r="V3863" i="1"/>
  <c r="Q3865" i="1"/>
  <c r="S3865" i="1"/>
  <c r="U3864" i="1"/>
  <c r="V3864" i="1"/>
  <c r="Q3866" i="1"/>
  <c r="S3866" i="1"/>
  <c r="U3865" i="1"/>
  <c r="V3865" i="1"/>
  <c r="Q3867" i="1"/>
  <c r="U3867" i="1"/>
  <c r="V3867" i="1"/>
  <c r="U3866" i="1"/>
  <c r="V3866" i="1"/>
  <c r="Q3868" i="1"/>
  <c r="U3868" i="1"/>
  <c r="V3868" i="1"/>
  <c r="Q3869" i="1"/>
  <c r="U3869" i="1"/>
  <c r="V3869" i="1"/>
  <c r="Q3870" i="1"/>
  <c r="U3870" i="1"/>
  <c r="V3870" i="1"/>
  <c r="Q3871" i="1"/>
  <c r="U3871" i="1"/>
  <c r="V3871" i="1"/>
  <c r="Q3872" i="1"/>
  <c r="U3872" i="1"/>
  <c r="V3872" i="1"/>
  <c r="Q3873" i="1"/>
  <c r="S3873" i="1"/>
  <c r="Q3874" i="1"/>
  <c r="S3874" i="1"/>
  <c r="U3873" i="1"/>
  <c r="V3873" i="1"/>
  <c r="Q3875" i="1"/>
  <c r="S3875" i="1"/>
  <c r="U3874" i="1"/>
  <c r="V3874" i="1"/>
  <c r="Q3876" i="1"/>
  <c r="S3876" i="1"/>
  <c r="U3875" i="1"/>
  <c r="V3875" i="1"/>
  <c r="Q3877" i="1"/>
  <c r="S3877" i="1"/>
  <c r="U3876" i="1"/>
  <c r="V3876" i="1"/>
  <c r="Q3878" i="1"/>
  <c r="S3878" i="1"/>
  <c r="U3877" i="1"/>
  <c r="V3877" i="1"/>
  <c r="Q3879" i="1"/>
  <c r="U3878" i="1"/>
  <c r="V3878" i="1"/>
  <c r="R3879" i="1"/>
  <c r="S3879" i="1"/>
  <c r="Q3880" i="1"/>
  <c r="R3880" i="1"/>
  <c r="U3879" i="1"/>
  <c r="V3879" i="1"/>
  <c r="S3880" i="1"/>
  <c r="U3880" i="1"/>
  <c r="V3880" i="1"/>
  <c r="Q3881" i="1"/>
  <c r="R3881" i="1"/>
  <c r="S3881" i="1"/>
  <c r="Q3882" i="1"/>
  <c r="R3882" i="1"/>
  <c r="U3881" i="1"/>
  <c r="V3881" i="1"/>
  <c r="Q3883" i="1"/>
  <c r="R3883" i="1"/>
  <c r="S3882" i="1"/>
  <c r="U3882" i="1"/>
  <c r="V3882" i="1"/>
  <c r="S3883" i="1"/>
  <c r="U3883" i="1"/>
  <c r="V3883" i="1"/>
  <c r="Q3884" i="1"/>
  <c r="R3884" i="1"/>
  <c r="S3884" i="1"/>
  <c r="Q3885" i="1"/>
  <c r="R3885" i="1"/>
  <c r="U3884" i="1"/>
  <c r="V3884" i="1"/>
  <c r="S3885" i="1"/>
  <c r="U3885" i="1"/>
  <c r="V3885" i="1"/>
  <c r="Q3886" i="1"/>
  <c r="S3886" i="1"/>
  <c r="Q3887" i="1"/>
  <c r="S3887" i="1"/>
  <c r="U3886" i="1"/>
  <c r="V3886" i="1"/>
  <c r="Q3888" i="1"/>
  <c r="S3888" i="1"/>
  <c r="U3887" i="1"/>
  <c r="V3887" i="1"/>
  <c r="Q3889" i="1"/>
  <c r="S3889" i="1"/>
  <c r="U3888" i="1"/>
  <c r="V3888" i="1"/>
  <c r="Q3890" i="1"/>
  <c r="S3890" i="1"/>
  <c r="U3889" i="1"/>
  <c r="V3889" i="1"/>
  <c r="Q3891" i="1"/>
  <c r="U3891" i="1"/>
  <c r="V3891" i="1"/>
  <c r="U3890" i="1"/>
  <c r="V3890" i="1"/>
  <c r="Q3892" i="1"/>
  <c r="U3892" i="1"/>
  <c r="V3892" i="1"/>
  <c r="Q3893" i="1"/>
  <c r="U3893" i="1"/>
  <c r="V3893" i="1"/>
  <c r="Q3894" i="1"/>
  <c r="U3894" i="1"/>
  <c r="V3894" i="1"/>
  <c r="Q3895" i="1"/>
  <c r="U3895" i="1"/>
  <c r="V3895" i="1"/>
  <c r="Q3896" i="1"/>
  <c r="U3896" i="1"/>
  <c r="V3896" i="1"/>
  <c r="Q3897" i="1"/>
  <c r="U3897" i="1"/>
  <c r="V3897" i="1"/>
  <c r="Q3898" i="1"/>
  <c r="S3898" i="1"/>
  <c r="Q3899" i="1"/>
  <c r="S3899" i="1"/>
  <c r="U3898" i="1"/>
  <c r="V3898" i="1"/>
  <c r="Q3900" i="1"/>
  <c r="S3900" i="1"/>
  <c r="U3899" i="1"/>
  <c r="V3899" i="1"/>
  <c r="Q3901" i="1"/>
  <c r="S3901" i="1"/>
  <c r="U3901" i="1"/>
  <c r="V3901" i="1"/>
  <c r="U3900" i="1"/>
  <c r="V3900" i="1"/>
  <c r="Q3902" i="1"/>
  <c r="S3902" i="1"/>
  <c r="U3902" i="1"/>
  <c r="V3902" i="1"/>
  <c r="Q3903" i="1"/>
  <c r="R3903" i="1"/>
  <c r="S3903" i="1"/>
  <c r="Q3904" i="1"/>
  <c r="U3903" i="1"/>
  <c r="V3903" i="1"/>
  <c r="R3904" i="1"/>
  <c r="S3904" i="1"/>
  <c r="Q3905" i="1"/>
  <c r="R3905" i="1"/>
  <c r="U3904" i="1"/>
  <c r="V3904" i="1"/>
  <c r="S3905" i="1"/>
  <c r="U3905" i="1"/>
  <c r="V3905" i="1"/>
  <c r="Q3906" i="1"/>
  <c r="R3906" i="1"/>
  <c r="S3906" i="1"/>
  <c r="Q3907" i="1"/>
  <c r="R3907" i="1"/>
  <c r="U3906" i="1"/>
  <c r="V3906" i="1"/>
  <c r="Q3908" i="1"/>
  <c r="R3908" i="1"/>
  <c r="S3907" i="1"/>
  <c r="U3907" i="1"/>
  <c r="V3907" i="1"/>
  <c r="S3908" i="1"/>
  <c r="U3908" i="1"/>
  <c r="V3908" i="1"/>
  <c r="Q3909" i="1"/>
  <c r="R3909" i="1"/>
  <c r="S3909" i="1"/>
  <c r="Q3910" i="1"/>
  <c r="R3910" i="1"/>
  <c r="U3909" i="1"/>
  <c r="V3909" i="1"/>
  <c r="S3910" i="1"/>
  <c r="U3910" i="1"/>
  <c r="V3910" i="1"/>
  <c r="Q3911" i="1"/>
  <c r="R3911" i="1"/>
  <c r="S3911" i="1"/>
  <c r="Q3912" i="1"/>
  <c r="S3912" i="1"/>
  <c r="U3911" i="1"/>
  <c r="V3911" i="1"/>
  <c r="Q3913" i="1"/>
  <c r="S3913" i="1"/>
  <c r="U3912" i="1"/>
  <c r="V3912" i="1"/>
  <c r="Q3914" i="1"/>
  <c r="S3914" i="1"/>
  <c r="U3913" i="1"/>
  <c r="V3913" i="1"/>
  <c r="Q3915" i="1"/>
  <c r="U3915" i="1"/>
  <c r="V3915" i="1"/>
  <c r="U3914" i="1"/>
  <c r="V3914" i="1"/>
  <c r="Q3916" i="1"/>
  <c r="U3916" i="1"/>
  <c r="V3916" i="1"/>
  <c r="Q3917" i="1"/>
  <c r="U3917" i="1"/>
  <c r="V3917" i="1"/>
  <c r="Q3918" i="1"/>
  <c r="U3918" i="1"/>
  <c r="V3918" i="1"/>
  <c r="Q3919" i="1"/>
  <c r="U3919" i="1"/>
  <c r="V3919" i="1"/>
  <c r="Q3920" i="1"/>
  <c r="U3920" i="1"/>
  <c r="V3920" i="1"/>
  <c r="Q3921" i="1"/>
  <c r="U3921" i="1"/>
  <c r="V3921" i="1"/>
  <c r="Q3922" i="1"/>
  <c r="S3922" i="1"/>
  <c r="Q3923" i="1"/>
  <c r="S3923" i="1"/>
  <c r="U3923" i="1"/>
  <c r="V3923" i="1"/>
  <c r="U3922" i="1"/>
  <c r="V3922" i="1"/>
  <c r="Q3924" i="1"/>
  <c r="S3924" i="1"/>
  <c r="Q3925" i="1"/>
  <c r="U3924" i="1"/>
  <c r="V3924" i="1"/>
  <c r="R3925" i="1"/>
  <c r="S3925" i="1"/>
  <c r="Q3926" i="1"/>
  <c r="U3925" i="1"/>
  <c r="V3925" i="1"/>
  <c r="R3926" i="1"/>
  <c r="S3926" i="1"/>
  <c r="Q3927" i="1"/>
  <c r="R3927" i="1"/>
  <c r="U3926" i="1"/>
  <c r="V3926" i="1"/>
  <c r="Q3928" i="1"/>
  <c r="S3927" i="1"/>
  <c r="U3927" i="1"/>
  <c r="V3927" i="1"/>
  <c r="R3928" i="1"/>
  <c r="S3928" i="1"/>
  <c r="Q3929" i="1"/>
  <c r="R3929" i="1"/>
  <c r="U3928" i="1"/>
  <c r="V3928" i="1"/>
  <c r="S3929" i="1"/>
  <c r="U3929" i="1"/>
  <c r="V3929" i="1"/>
  <c r="Q3930" i="1"/>
  <c r="R3930" i="1"/>
  <c r="S3930" i="1"/>
  <c r="Q3931" i="1"/>
  <c r="U3930" i="1"/>
  <c r="V3930" i="1"/>
  <c r="R3931" i="1"/>
  <c r="S3931" i="1"/>
  <c r="Q3932" i="1"/>
  <c r="U3931" i="1"/>
  <c r="V3931" i="1"/>
  <c r="R3932" i="1"/>
  <c r="S3932" i="1"/>
  <c r="Q3933" i="1"/>
  <c r="U3932" i="1"/>
  <c r="V3932" i="1"/>
  <c r="R3933" i="1"/>
  <c r="S3933" i="1"/>
  <c r="Q3934" i="1"/>
  <c r="S3934" i="1"/>
  <c r="U3933" i="1"/>
  <c r="V3933" i="1"/>
  <c r="Q3935" i="1"/>
  <c r="S3935" i="1"/>
  <c r="U3934" i="1"/>
  <c r="V3934" i="1"/>
  <c r="Q3936" i="1"/>
  <c r="S3936" i="1"/>
  <c r="U3935" i="1"/>
  <c r="V3935" i="1"/>
  <c r="Q3937" i="1"/>
  <c r="S3937" i="1"/>
  <c r="U3936" i="1"/>
  <c r="V3936" i="1"/>
  <c r="Q3938" i="1"/>
  <c r="S3938" i="1"/>
  <c r="U3937" i="1"/>
  <c r="V3937" i="1"/>
  <c r="Q3939" i="1"/>
  <c r="U3939" i="1"/>
  <c r="V3939" i="1"/>
  <c r="U3938" i="1"/>
  <c r="V3938" i="1"/>
  <c r="Q3940" i="1"/>
  <c r="U3940" i="1"/>
  <c r="V3940" i="1"/>
  <c r="Q3941" i="1"/>
  <c r="U3941" i="1"/>
  <c r="V3941" i="1"/>
  <c r="Q3942" i="1"/>
  <c r="U3942" i="1"/>
  <c r="V3942" i="1"/>
  <c r="Q3943" i="1"/>
  <c r="U3943" i="1"/>
  <c r="V3943" i="1"/>
  <c r="Q3944" i="1"/>
  <c r="U3944" i="1"/>
  <c r="V3944" i="1"/>
  <c r="Q3945" i="1"/>
  <c r="S3945" i="1"/>
  <c r="Q3946" i="1"/>
  <c r="S3946" i="1"/>
  <c r="U3945" i="1"/>
  <c r="V3945" i="1"/>
  <c r="Q3947" i="1"/>
  <c r="U3946" i="1"/>
  <c r="V3946" i="1"/>
  <c r="R3947" i="1"/>
  <c r="S3947" i="1"/>
  <c r="Q3948" i="1"/>
  <c r="U3947" i="1"/>
  <c r="V3947" i="1"/>
  <c r="R3948" i="1"/>
  <c r="S3948" i="1"/>
  <c r="Q3949" i="1"/>
  <c r="S3949" i="1"/>
  <c r="U3948" i="1"/>
  <c r="V3948" i="1"/>
  <c r="R3949" i="1"/>
  <c r="U3949" i="1"/>
  <c r="V3949" i="1"/>
  <c r="Q3950" i="1"/>
  <c r="R3950" i="1"/>
  <c r="Q3951" i="1"/>
  <c r="S3950" i="1"/>
  <c r="U3950" i="1"/>
  <c r="V3950" i="1"/>
  <c r="R3951" i="1"/>
  <c r="S3951" i="1"/>
  <c r="Q3952" i="1"/>
  <c r="U3951" i="1"/>
  <c r="V3951" i="1"/>
  <c r="R3952" i="1"/>
  <c r="S3952" i="1"/>
  <c r="Q3953" i="1"/>
  <c r="R3953" i="1"/>
  <c r="U3952" i="1"/>
  <c r="V3952" i="1"/>
  <c r="Q3954" i="1"/>
  <c r="S3953" i="1"/>
  <c r="U3953" i="1"/>
  <c r="V3953" i="1"/>
  <c r="R3954" i="1"/>
  <c r="S3954" i="1"/>
  <c r="Q3955" i="1"/>
  <c r="R3955" i="1"/>
  <c r="U3954" i="1"/>
  <c r="V3954" i="1"/>
  <c r="S3955" i="1"/>
  <c r="U3955" i="1"/>
  <c r="V3955" i="1"/>
  <c r="Q3956" i="1"/>
  <c r="R3956" i="1"/>
  <c r="S3956" i="1"/>
  <c r="Q3957" i="1"/>
  <c r="U3956" i="1"/>
  <c r="V3956" i="1"/>
  <c r="R3957" i="1"/>
  <c r="S3957" i="1"/>
  <c r="Q3958" i="1"/>
  <c r="R3958" i="1"/>
  <c r="U3957" i="1"/>
  <c r="V3957" i="1"/>
  <c r="S3958" i="1"/>
  <c r="U3958" i="1"/>
  <c r="V3958" i="1"/>
  <c r="Q3959" i="1"/>
  <c r="R3959" i="1"/>
  <c r="S3959" i="1"/>
  <c r="Q3960" i="1"/>
  <c r="R3960" i="1"/>
  <c r="U3959" i="1"/>
  <c r="V3959" i="1"/>
  <c r="S3960" i="1"/>
  <c r="U3960" i="1"/>
  <c r="V3960" i="1"/>
  <c r="Q3961" i="1"/>
  <c r="R3961" i="1"/>
  <c r="S3961" i="1"/>
  <c r="Q3962" i="1"/>
  <c r="S3962" i="1"/>
  <c r="Q3963" i="1"/>
  <c r="U3963" i="1"/>
  <c r="V3963" i="1"/>
  <c r="U3961" i="1"/>
  <c r="V3961" i="1"/>
  <c r="U3962" i="1"/>
  <c r="V3962" i="1"/>
  <c r="Q3964" i="1"/>
  <c r="U3964" i="1"/>
  <c r="V3964" i="1"/>
  <c r="Q3965" i="1"/>
  <c r="U3965" i="1"/>
  <c r="V3965" i="1"/>
  <c r="Q3966" i="1"/>
  <c r="U3966" i="1"/>
  <c r="V3966" i="1"/>
  <c r="Q3967" i="1"/>
  <c r="U3967" i="1"/>
  <c r="V3967" i="1"/>
  <c r="Q3968" i="1"/>
  <c r="U3968" i="1"/>
  <c r="V3968" i="1"/>
  <c r="Q3969" i="1"/>
  <c r="S3969" i="1"/>
  <c r="U3969" i="1"/>
  <c r="V3969" i="1"/>
  <c r="Q3970" i="1"/>
  <c r="S3970" i="1"/>
  <c r="Q3971" i="1"/>
  <c r="U3970" i="1"/>
  <c r="V3970" i="1"/>
  <c r="R3971" i="1"/>
  <c r="S3971" i="1"/>
  <c r="Q3972" i="1"/>
  <c r="U3971" i="1"/>
  <c r="V3971" i="1"/>
  <c r="R3972" i="1"/>
  <c r="S3972" i="1"/>
  <c r="Q3973" i="1"/>
  <c r="U3972" i="1"/>
  <c r="V3972" i="1"/>
  <c r="R3973" i="1"/>
  <c r="S3973" i="1"/>
  <c r="Q3974" i="1"/>
  <c r="R3974" i="1"/>
  <c r="U3973" i="1"/>
  <c r="V3973" i="1"/>
  <c r="S3974" i="1"/>
  <c r="U3974" i="1"/>
  <c r="V3974" i="1"/>
  <c r="Q3975" i="1"/>
  <c r="R3975" i="1"/>
  <c r="S3975" i="1"/>
  <c r="Q3976" i="1"/>
  <c r="R3976" i="1"/>
  <c r="U3975" i="1"/>
  <c r="V3975" i="1"/>
  <c r="S3976" i="1"/>
  <c r="U3976" i="1"/>
  <c r="V3976" i="1"/>
  <c r="Q3977" i="1"/>
  <c r="R3977" i="1"/>
  <c r="S3977" i="1"/>
  <c r="Q3978" i="1"/>
  <c r="R3978" i="1"/>
  <c r="U3977" i="1"/>
  <c r="V3977" i="1"/>
  <c r="S3978" i="1"/>
  <c r="U3978" i="1"/>
  <c r="V3978" i="1"/>
  <c r="Q3979" i="1"/>
  <c r="R3979" i="1"/>
  <c r="S3979" i="1"/>
  <c r="Q3980" i="1"/>
  <c r="U3979" i="1"/>
  <c r="V3979" i="1"/>
  <c r="R3980" i="1"/>
  <c r="S3980" i="1"/>
  <c r="Q3981" i="1"/>
  <c r="S3981" i="1"/>
  <c r="U3980" i="1"/>
  <c r="V3980" i="1"/>
  <c r="Q3982" i="1"/>
  <c r="S3982" i="1"/>
  <c r="U3981" i="1"/>
  <c r="V3981" i="1"/>
  <c r="Q3983" i="1"/>
  <c r="S3983" i="1"/>
  <c r="U3982" i="1"/>
  <c r="V3982" i="1"/>
  <c r="Q3984" i="1"/>
  <c r="S3984" i="1"/>
  <c r="U3983" i="1"/>
  <c r="V3983" i="1"/>
  <c r="Q3985" i="1"/>
  <c r="S3985" i="1"/>
  <c r="U3984" i="1"/>
  <c r="V3984" i="1"/>
  <c r="Q3986" i="1"/>
  <c r="S3986" i="1"/>
  <c r="U3985" i="1"/>
  <c r="V3985" i="1"/>
  <c r="Q3987" i="1"/>
  <c r="U3987" i="1"/>
  <c r="V3987" i="1"/>
  <c r="U3986" i="1"/>
  <c r="V3986" i="1"/>
  <c r="Q3988" i="1"/>
  <c r="U3988" i="1"/>
  <c r="V3988" i="1"/>
  <c r="Q3989" i="1"/>
  <c r="U3989" i="1"/>
  <c r="V3989" i="1"/>
  <c r="Q3990" i="1"/>
  <c r="U3990" i="1"/>
  <c r="V3990" i="1"/>
  <c r="Q3991" i="1"/>
  <c r="U3991" i="1"/>
  <c r="V3991" i="1"/>
  <c r="Q3992" i="1"/>
  <c r="U3992" i="1"/>
  <c r="V3992" i="1"/>
  <c r="Q3993" i="1"/>
  <c r="S3993" i="1"/>
  <c r="Q3994" i="1"/>
  <c r="S3994" i="1"/>
  <c r="U3993" i="1"/>
  <c r="V3993" i="1"/>
  <c r="Q3995" i="1"/>
  <c r="S3995" i="1"/>
  <c r="U3994" i="1"/>
  <c r="V3994" i="1"/>
  <c r="Q3996" i="1"/>
  <c r="S3996" i="1"/>
  <c r="U3995" i="1"/>
  <c r="V3995" i="1"/>
  <c r="Q3997" i="1"/>
  <c r="S3997" i="1"/>
  <c r="U3996" i="1"/>
  <c r="V3996" i="1"/>
  <c r="Q3998" i="1"/>
  <c r="S3998" i="1"/>
  <c r="U3997" i="1"/>
  <c r="V3997" i="1"/>
  <c r="Q3999" i="1"/>
  <c r="U3998" i="1"/>
  <c r="V3998" i="1"/>
  <c r="R3999" i="1"/>
  <c r="S3999" i="1"/>
  <c r="Q4000" i="1"/>
  <c r="R4000" i="1"/>
  <c r="U3999" i="1"/>
  <c r="V3999" i="1"/>
  <c r="Q4001" i="1"/>
  <c r="S4000" i="1"/>
  <c r="U4000" i="1"/>
  <c r="V4000" i="1"/>
  <c r="R4001" i="1"/>
  <c r="S4001" i="1"/>
  <c r="Q4002" i="1"/>
  <c r="R4002" i="1"/>
  <c r="U4001" i="1"/>
  <c r="V4001" i="1"/>
  <c r="S4002" i="1"/>
  <c r="U4002" i="1"/>
  <c r="V4002" i="1"/>
  <c r="Q4003" i="1"/>
  <c r="R4003" i="1"/>
  <c r="S4003" i="1"/>
  <c r="Q4004" i="1"/>
  <c r="R4004" i="1"/>
  <c r="U4003" i="1"/>
  <c r="V4003" i="1"/>
  <c r="S4004" i="1"/>
  <c r="U4004" i="1"/>
  <c r="V4004" i="1"/>
  <c r="Q4005" i="1"/>
  <c r="R4005" i="1"/>
  <c r="S4005" i="1"/>
  <c r="Q4006" i="1"/>
  <c r="R4006" i="1"/>
  <c r="U4005" i="1"/>
  <c r="V4005" i="1"/>
  <c r="S4006" i="1"/>
  <c r="U4006" i="1"/>
  <c r="V4006" i="1"/>
  <c r="Q4007" i="1"/>
  <c r="R4007" i="1"/>
  <c r="S4007" i="1"/>
  <c r="Q4008" i="1"/>
  <c r="U4007" i="1"/>
  <c r="V4007" i="1"/>
  <c r="R4008" i="1"/>
  <c r="S4008" i="1"/>
  <c r="Q4009" i="1"/>
  <c r="S4009" i="1"/>
  <c r="U4008" i="1"/>
  <c r="V4008" i="1"/>
  <c r="Q4010" i="1"/>
  <c r="S4010" i="1"/>
  <c r="U4009" i="1"/>
  <c r="V4009" i="1"/>
  <c r="Q4011" i="1"/>
  <c r="U4011" i="1"/>
  <c r="V4011" i="1"/>
  <c r="U4010" i="1"/>
  <c r="V4010" i="1"/>
  <c r="Q4012" i="1"/>
  <c r="U4012" i="1"/>
  <c r="V4012" i="1"/>
  <c r="Q4013" i="1"/>
  <c r="U4013" i="1"/>
  <c r="V4013" i="1"/>
  <c r="Q4014" i="1"/>
  <c r="U4014" i="1"/>
  <c r="V4014" i="1"/>
  <c r="Q4015" i="1"/>
  <c r="U4015" i="1"/>
  <c r="V4015" i="1"/>
  <c r="Q4016" i="1"/>
  <c r="U4016" i="1"/>
  <c r="V4016" i="1"/>
  <c r="Q4017" i="1"/>
  <c r="S4017" i="1"/>
  <c r="Q4018" i="1"/>
  <c r="S4018" i="1"/>
  <c r="U4017" i="1"/>
  <c r="V4017" i="1"/>
  <c r="Q4019" i="1"/>
  <c r="U4018" i="1"/>
  <c r="V4018" i="1"/>
  <c r="S4019" i="1"/>
  <c r="R4019" i="1"/>
  <c r="Q4020" i="1"/>
  <c r="R4020" i="1"/>
  <c r="S4020" i="1"/>
  <c r="U4020" i="1"/>
  <c r="V4020" i="1"/>
  <c r="Q4021" i="1"/>
  <c r="U4019" i="1"/>
  <c r="V4019" i="1"/>
  <c r="R4021" i="1"/>
  <c r="S4021" i="1"/>
  <c r="Q4022" i="1"/>
  <c r="U4021" i="1"/>
  <c r="V4021" i="1"/>
  <c r="R4022" i="1"/>
  <c r="S4022" i="1"/>
  <c r="Q4023" i="1"/>
  <c r="U4022" i="1"/>
  <c r="V4022" i="1"/>
  <c r="R4023" i="1"/>
  <c r="S4023" i="1"/>
  <c r="Q4024" i="1"/>
  <c r="R4024" i="1"/>
  <c r="U4023" i="1"/>
  <c r="V4023" i="1"/>
  <c r="S4024" i="1"/>
  <c r="U4024" i="1"/>
  <c r="V4024" i="1"/>
  <c r="Q4025" i="1"/>
  <c r="R4025" i="1"/>
  <c r="S4025" i="1"/>
  <c r="Q4026" i="1"/>
  <c r="R4026" i="1"/>
  <c r="U4025" i="1"/>
  <c r="V4025" i="1"/>
  <c r="S4026" i="1"/>
  <c r="U4026" i="1"/>
  <c r="V4026" i="1"/>
  <c r="Q4027" i="1"/>
  <c r="R4027" i="1"/>
  <c r="S4027" i="1"/>
  <c r="U4027" i="1"/>
  <c r="V4027" i="1"/>
  <c r="Q4028" i="1"/>
  <c r="R4028" i="1"/>
  <c r="S4028" i="1"/>
  <c r="Q4029" i="1"/>
  <c r="R4029" i="1"/>
  <c r="U4028" i="1"/>
  <c r="V4028" i="1"/>
  <c r="Q4030" i="1"/>
  <c r="S4029" i="1"/>
  <c r="U4029" i="1"/>
  <c r="V4029" i="1"/>
  <c r="R4030" i="1"/>
  <c r="S4030" i="1"/>
  <c r="Q4031" i="1"/>
  <c r="R4031" i="1"/>
  <c r="U4030" i="1"/>
  <c r="V4030" i="1"/>
  <c r="S4031" i="1"/>
  <c r="U4031" i="1"/>
  <c r="V4031" i="1"/>
  <c r="Q4032" i="1"/>
  <c r="R4032" i="1"/>
  <c r="S4032" i="1"/>
  <c r="U4032" i="1"/>
  <c r="V4032" i="1"/>
  <c r="Q4033" i="1"/>
  <c r="R4033" i="1"/>
  <c r="S4033" i="1"/>
  <c r="Q4034" i="1"/>
  <c r="S4034" i="1"/>
  <c r="Q4035" i="1"/>
  <c r="U4035" i="1"/>
  <c r="V4035" i="1"/>
  <c r="U4033" i="1"/>
  <c r="V4033" i="1"/>
  <c r="U4034" i="1"/>
  <c r="V4034" i="1"/>
  <c r="Q4036" i="1"/>
  <c r="U4036" i="1"/>
  <c r="V4036" i="1"/>
  <c r="Q4037" i="1"/>
  <c r="U4037" i="1"/>
  <c r="V4037" i="1"/>
  <c r="Q4038" i="1"/>
  <c r="U4038" i="1"/>
  <c r="V4038" i="1"/>
  <c r="Q4039" i="1"/>
  <c r="U4039" i="1"/>
  <c r="V4039" i="1"/>
  <c r="Q4040" i="1"/>
  <c r="U4040" i="1"/>
  <c r="V4040" i="1"/>
  <c r="Q4041" i="1"/>
  <c r="S4041" i="1"/>
  <c r="U4041" i="1"/>
  <c r="V4041" i="1"/>
  <c r="Q4042" i="1"/>
  <c r="S4042" i="1"/>
  <c r="Q4043" i="1"/>
  <c r="U4042" i="1"/>
  <c r="V4042" i="1"/>
  <c r="R4043" i="1"/>
  <c r="S4043" i="1"/>
  <c r="Q4044" i="1"/>
  <c r="R4044" i="1"/>
  <c r="U4043" i="1"/>
  <c r="V4043" i="1"/>
  <c r="S4044" i="1"/>
  <c r="U4044" i="1"/>
  <c r="V4044" i="1"/>
  <c r="Q4045" i="1"/>
  <c r="S4045" i="1"/>
  <c r="R4045" i="1"/>
  <c r="Q4046" i="1"/>
  <c r="U4045" i="1"/>
  <c r="V4045" i="1"/>
  <c r="R4046" i="1"/>
  <c r="S4046" i="1"/>
  <c r="Q4047" i="1"/>
  <c r="U4046" i="1"/>
  <c r="V4046" i="1"/>
  <c r="R4047" i="1"/>
  <c r="S4047" i="1"/>
  <c r="Q4048" i="1"/>
  <c r="R4048" i="1"/>
  <c r="U4047" i="1"/>
  <c r="V4047" i="1"/>
  <c r="Q4049" i="1"/>
  <c r="S4048" i="1"/>
  <c r="U4048" i="1"/>
  <c r="V4048" i="1"/>
  <c r="R4049" i="1"/>
  <c r="S4049" i="1"/>
  <c r="Q4050" i="1"/>
  <c r="U4049" i="1"/>
  <c r="V4049" i="1"/>
  <c r="R4050" i="1"/>
  <c r="S4050" i="1"/>
  <c r="Q4051" i="1"/>
  <c r="R4051" i="1"/>
  <c r="U4050" i="1"/>
  <c r="V4050" i="1"/>
  <c r="S4051" i="1"/>
  <c r="U4051" i="1"/>
  <c r="V4051" i="1"/>
  <c r="Q4052" i="1"/>
  <c r="R4052" i="1"/>
  <c r="S4052" i="1"/>
  <c r="Q4053" i="1"/>
  <c r="R4053" i="1"/>
  <c r="U4052" i="1"/>
  <c r="V4052" i="1"/>
  <c r="Q4054" i="1"/>
  <c r="S4053" i="1"/>
  <c r="U4053" i="1"/>
  <c r="V4053" i="1"/>
  <c r="R4054" i="1"/>
  <c r="S4054" i="1"/>
  <c r="Q4055" i="1"/>
  <c r="R4055" i="1"/>
  <c r="U4054" i="1"/>
  <c r="V4054" i="1"/>
  <c r="S4055" i="1"/>
  <c r="U4055" i="1"/>
  <c r="V4055" i="1"/>
  <c r="Q4056" i="1"/>
  <c r="R4056" i="1"/>
  <c r="S4056" i="1"/>
  <c r="Q4057" i="1"/>
  <c r="R4057" i="1"/>
  <c r="U4056" i="1"/>
  <c r="V4056" i="1"/>
  <c r="Q4058" i="1"/>
  <c r="S4058" i="1"/>
  <c r="S4057" i="1"/>
  <c r="U4057" i="1"/>
  <c r="V4057" i="1"/>
  <c r="Q4059" i="1"/>
  <c r="U4059" i="1"/>
  <c r="V4059" i="1"/>
  <c r="U4058" i="1"/>
  <c r="V4058" i="1"/>
  <c r="Q4060" i="1"/>
  <c r="U4060" i="1"/>
  <c r="V4060" i="1"/>
  <c r="Q4061" i="1"/>
  <c r="U4061" i="1"/>
  <c r="V4061" i="1"/>
  <c r="Q4062" i="1"/>
  <c r="U4062" i="1"/>
  <c r="V4062" i="1"/>
  <c r="Q4063" i="1"/>
  <c r="U4063" i="1"/>
  <c r="V4063" i="1"/>
  <c r="Q4064" i="1"/>
  <c r="U4064" i="1"/>
  <c r="V4064" i="1"/>
  <c r="Q4065" i="1"/>
  <c r="S4065" i="1"/>
  <c r="Q4066" i="1"/>
  <c r="S4066" i="1"/>
  <c r="U4065" i="1"/>
  <c r="V4065" i="1"/>
  <c r="Q4067" i="1"/>
  <c r="U4066" i="1"/>
  <c r="V4066" i="1"/>
  <c r="R4067" i="1"/>
  <c r="S4067" i="1"/>
  <c r="Q4068" i="1"/>
  <c r="R4068" i="1"/>
  <c r="U4067" i="1"/>
  <c r="V4067" i="1"/>
  <c r="S4068" i="1"/>
  <c r="U4068" i="1"/>
  <c r="V4068" i="1"/>
  <c r="Q4069" i="1"/>
  <c r="R4069" i="1"/>
  <c r="S4069" i="1"/>
  <c r="Q4070" i="1"/>
  <c r="U4069" i="1"/>
  <c r="V4069" i="1"/>
  <c r="R4070" i="1"/>
  <c r="S4070" i="1"/>
  <c r="Q4071" i="1"/>
  <c r="U4070" i="1"/>
  <c r="V4070" i="1"/>
  <c r="R4071" i="1"/>
  <c r="S4071" i="1"/>
  <c r="Q4072" i="1"/>
  <c r="U4071" i="1"/>
  <c r="V4071" i="1"/>
  <c r="R4072" i="1"/>
  <c r="S4072" i="1"/>
  <c r="Q4073" i="1"/>
  <c r="U4072" i="1"/>
  <c r="V4072" i="1"/>
  <c r="R4073" i="1"/>
  <c r="S4073" i="1"/>
  <c r="Q4074" i="1"/>
  <c r="R4074" i="1"/>
  <c r="U4073" i="1"/>
  <c r="V4073" i="1"/>
  <c r="S4074" i="1"/>
  <c r="U4074" i="1"/>
  <c r="V4074" i="1"/>
  <c r="Q4075" i="1"/>
  <c r="R4075" i="1"/>
  <c r="S4075" i="1"/>
  <c r="Q4076" i="1"/>
  <c r="U4075" i="1"/>
  <c r="V4075" i="1"/>
  <c r="R4076" i="1"/>
  <c r="S4076" i="1"/>
  <c r="Q4077" i="1"/>
  <c r="U4076" i="1"/>
  <c r="V4076" i="1"/>
  <c r="R4077" i="1"/>
  <c r="S4077" i="1"/>
  <c r="Q4078" i="1"/>
  <c r="U4077" i="1"/>
  <c r="V4077" i="1"/>
  <c r="R4078" i="1"/>
  <c r="S4078" i="1"/>
  <c r="Q4079" i="1"/>
  <c r="R4079" i="1"/>
  <c r="U4078" i="1"/>
  <c r="V4078" i="1"/>
  <c r="S4079" i="1"/>
  <c r="U4079" i="1"/>
  <c r="V4079" i="1"/>
  <c r="Q4080" i="1"/>
  <c r="R4080" i="1"/>
  <c r="S4080" i="1"/>
  <c r="Q4081" i="1"/>
  <c r="S4081" i="1"/>
  <c r="U4080" i="1"/>
  <c r="V4080" i="1"/>
  <c r="Q4082" i="1"/>
  <c r="S4082" i="1"/>
  <c r="U4081" i="1"/>
  <c r="V4081" i="1"/>
  <c r="Q4083" i="1"/>
  <c r="U4083" i="1"/>
  <c r="V4083" i="1"/>
  <c r="U4082" i="1"/>
  <c r="V4082" i="1"/>
  <c r="Q4084" i="1"/>
  <c r="U4084" i="1"/>
  <c r="V4084" i="1"/>
  <c r="Q4085" i="1"/>
  <c r="U4085" i="1"/>
  <c r="V4085" i="1"/>
  <c r="Q4086" i="1"/>
  <c r="U4086" i="1"/>
  <c r="V4086" i="1"/>
  <c r="Q4087" i="1"/>
  <c r="U4087" i="1"/>
  <c r="V4087" i="1"/>
  <c r="Q4088" i="1"/>
  <c r="U4088" i="1"/>
  <c r="V4088" i="1"/>
  <c r="Q4089" i="1"/>
  <c r="S4089" i="1"/>
  <c r="Q4090" i="1"/>
  <c r="S4090" i="1"/>
  <c r="U4089" i="1"/>
  <c r="V4089" i="1"/>
  <c r="Q4091" i="1"/>
  <c r="S4091" i="1"/>
  <c r="U4090" i="1"/>
  <c r="V4090" i="1"/>
  <c r="Q4092" i="1"/>
  <c r="S4092" i="1"/>
  <c r="U4091" i="1"/>
  <c r="V4091" i="1"/>
  <c r="Q4093" i="1"/>
  <c r="S4093" i="1"/>
  <c r="U4092" i="1"/>
  <c r="V4092" i="1"/>
  <c r="Q4094" i="1"/>
  <c r="S4094" i="1"/>
  <c r="U4093" i="1"/>
  <c r="V4093" i="1"/>
  <c r="Q4095" i="1"/>
  <c r="U4094" i="1"/>
  <c r="V4094" i="1"/>
  <c r="R4095" i="1"/>
  <c r="S4095" i="1"/>
  <c r="Q4096" i="1"/>
  <c r="R4096" i="1"/>
  <c r="U4095" i="1"/>
  <c r="V4095" i="1"/>
  <c r="S4096" i="1"/>
  <c r="U4096" i="1"/>
  <c r="V4096" i="1"/>
  <c r="Q4097" i="1"/>
  <c r="R4097" i="1"/>
  <c r="S4097" i="1"/>
  <c r="Q4098" i="1"/>
  <c r="U4097" i="1"/>
  <c r="V4097" i="1"/>
  <c r="R4098" i="1"/>
  <c r="S4098" i="1"/>
  <c r="Q4099" i="1"/>
  <c r="R4099" i="1"/>
  <c r="U4098" i="1"/>
  <c r="V4098" i="1"/>
  <c r="S4099" i="1"/>
  <c r="U4099" i="1"/>
  <c r="V4099" i="1"/>
  <c r="Q4100" i="1"/>
  <c r="R4100" i="1"/>
  <c r="Q4101" i="1"/>
  <c r="S4100" i="1"/>
  <c r="U4100" i="1"/>
  <c r="V4100" i="1"/>
  <c r="R4101" i="1"/>
  <c r="S4101" i="1"/>
  <c r="Q4102" i="1"/>
  <c r="R4102" i="1"/>
  <c r="U4101" i="1"/>
  <c r="V4101" i="1"/>
  <c r="S4102" i="1"/>
  <c r="U4102" i="1"/>
  <c r="V4102" i="1"/>
  <c r="Q4103" i="1"/>
  <c r="R4103" i="1"/>
  <c r="S4103" i="1"/>
  <c r="U4103" i="1"/>
  <c r="V4103" i="1"/>
  <c r="Q4104" i="1"/>
  <c r="R4104" i="1"/>
  <c r="S4104" i="1"/>
  <c r="Q4105" i="1"/>
  <c r="S4105" i="1"/>
  <c r="U4104" i="1"/>
  <c r="V4104" i="1"/>
  <c r="Q4106" i="1"/>
  <c r="S4106" i="1"/>
  <c r="U4105" i="1"/>
  <c r="V4105" i="1"/>
  <c r="Q4107" i="1"/>
  <c r="U4107" i="1"/>
  <c r="V4107" i="1"/>
  <c r="U4106" i="1"/>
  <c r="V4106" i="1"/>
  <c r="Q4108" i="1"/>
  <c r="U4108" i="1"/>
  <c r="V4108" i="1"/>
  <c r="Q4109" i="1"/>
  <c r="U4109" i="1"/>
  <c r="V4109" i="1"/>
  <c r="Q4110" i="1"/>
  <c r="U4110" i="1"/>
  <c r="V4110" i="1"/>
  <c r="Q4111" i="1"/>
  <c r="U4111" i="1"/>
  <c r="V4111" i="1"/>
  <c r="Q4112" i="1"/>
  <c r="U4112" i="1"/>
  <c r="V4112" i="1"/>
  <c r="Q4113" i="1"/>
  <c r="S4113" i="1"/>
  <c r="Q4114" i="1"/>
  <c r="S4114" i="1"/>
  <c r="U4113" i="1"/>
  <c r="V4113" i="1"/>
  <c r="Q4115" i="1"/>
  <c r="S4115" i="1"/>
  <c r="U4114" i="1"/>
  <c r="V4114" i="1"/>
  <c r="Q4116" i="1"/>
  <c r="U4115" i="1"/>
  <c r="V4115" i="1"/>
  <c r="R4116" i="1"/>
  <c r="S4116" i="1"/>
  <c r="Q4117" i="1"/>
  <c r="U4116" i="1"/>
  <c r="V4116" i="1"/>
  <c r="R4117" i="1"/>
  <c r="S4117" i="1"/>
  <c r="Q4118" i="1"/>
  <c r="R4118" i="1"/>
  <c r="U4117" i="1"/>
  <c r="V4117" i="1"/>
  <c r="S4118" i="1"/>
  <c r="U4118" i="1"/>
  <c r="V4118" i="1"/>
  <c r="Q4119" i="1"/>
  <c r="R4119" i="1"/>
  <c r="S4119" i="1"/>
  <c r="Q4120" i="1"/>
  <c r="U4119" i="1"/>
  <c r="V4119" i="1"/>
  <c r="R4120" i="1"/>
  <c r="S4120" i="1"/>
  <c r="Q4121" i="1"/>
  <c r="R4121" i="1"/>
  <c r="U4120" i="1"/>
  <c r="V4120" i="1"/>
  <c r="S4121" i="1"/>
  <c r="U4121" i="1"/>
  <c r="V4121" i="1"/>
  <c r="Q4122" i="1"/>
  <c r="R4122" i="1"/>
  <c r="S4122" i="1"/>
  <c r="Q4123" i="1"/>
  <c r="R4123" i="1"/>
  <c r="U4122" i="1"/>
  <c r="V4122" i="1"/>
  <c r="S4123" i="1"/>
  <c r="U4123" i="1"/>
  <c r="V4123" i="1"/>
  <c r="Q4124" i="1"/>
  <c r="R4124" i="1"/>
  <c r="S4124" i="1"/>
  <c r="Q4125" i="1"/>
  <c r="R4125" i="1"/>
  <c r="U4124" i="1"/>
  <c r="V4124" i="1"/>
  <c r="S4125" i="1"/>
  <c r="U4125" i="1"/>
  <c r="V4125" i="1"/>
  <c r="Q4126" i="1"/>
  <c r="R4126" i="1"/>
  <c r="S4126" i="1"/>
  <c r="Q4127" i="1"/>
  <c r="R4127" i="1"/>
  <c r="U4126" i="1"/>
  <c r="V4126" i="1"/>
  <c r="S4127" i="1"/>
  <c r="U4127" i="1"/>
  <c r="V4127" i="1"/>
  <c r="Q4128" i="1"/>
  <c r="R4128" i="1"/>
  <c r="S4128" i="1"/>
  <c r="Q4129" i="1"/>
  <c r="U4128" i="1"/>
  <c r="V4128" i="1"/>
  <c r="R4129" i="1"/>
  <c r="S4129" i="1"/>
  <c r="Q4130" i="1"/>
  <c r="S4130" i="1"/>
  <c r="Q4131" i="1"/>
  <c r="U4131" i="1"/>
  <c r="V4131" i="1"/>
  <c r="U4129" i="1"/>
  <c r="V4129" i="1"/>
  <c r="U4130" i="1"/>
  <c r="V4130" i="1"/>
  <c r="Q4132" i="1"/>
  <c r="U4132" i="1"/>
  <c r="V4132" i="1"/>
  <c r="Q4133" i="1"/>
  <c r="U4133" i="1"/>
  <c r="V4133" i="1"/>
  <c r="Q4134" i="1"/>
  <c r="U4134" i="1"/>
  <c r="V4134" i="1"/>
  <c r="Q4135" i="1"/>
  <c r="U4135" i="1"/>
  <c r="V4135" i="1"/>
  <c r="Q4136" i="1"/>
  <c r="U4136" i="1"/>
  <c r="V4136" i="1"/>
  <c r="Q4137" i="1"/>
  <c r="S4137" i="1"/>
  <c r="Q4138" i="1"/>
  <c r="S4138" i="1"/>
  <c r="U4137" i="1"/>
  <c r="V4137" i="1"/>
  <c r="Q4139" i="1"/>
  <c r="S4139" i="1"/>
  <c r="U4138" i="1"/>
  <c r="V4138" i="1"/>
  <c r="Q4140" i="1"/>
  <c r="S4140" i="1"/>
  <c r="U4139" i="1"/>
  <c r="V4139" i="1"/>
  <c r="Q4141" i="1"/>
  <c r="S4141" i="1"/>
  <c r="U4141" i="1"/>
  <c r="V4141" i="1"/>
  <c r="U4140" i="1"/>
  <c r="V4140" i="1"/>
  <c r="Q4142" i="1"/>
  <c r="S4142" i="1"/>
  <c r="U4142" i="1"/>
  <c r="V4142" i="1"/>
  <c r="Q4143" i="1"/>
  <c r="R4143" i="1"/>
  <c r="S4143" i="1"/>
  <c r="Q4144" i="1"/>
  <c r="R4144" i="1"/>
  <c r="U4143" i="1"/>
  <c r="V4143" i="1"/>
  <c r="S4144" i="1"/>
  <c r="U4144" i="1"/>
  <c r="V4144" i="1"/>
  <c r="Q4145" i="1"/>
  <c r="R4145" i="1"/>
  <c r="S4145" i="1"/>
  <c r="Q4146" i="1"/>
  <c r="U4145" i="1"/>
  <c r="V4145" i="1"/>
  <c r="R4146" i="1"/>
  <c r="S4146" i="1"/>
  <c r="Q4147" i="1"/>
  <c r="U4146" i="1"/>
  <c r="V4146" i="1"/>
  <c r="R4147" i="1"/>
  <c r="S4147" i="1"/>
  <c r="Q4148" i="1"/>
  <c r="R4148" i="1"/>
  <c r="U4147" i="1"/>
  <c r="V4147" i="1"/>
  <c r="S4148" i="1"/>
  <c r="U4148" i="1"/>
  <c r="V4148" i="1"/>
  <c r="Q4149" i="1"/>
  <c r="R4149" i="1"/>
  <c r="S4149" i="1"/>
  <c r="Q4150" i="1"/>
  <c r="R4150" i="1"/>
  <c r="U4149" i="1"/>
  <c r="V4149" i="1"/>
  <c r="S4150" i="1"/>
  <c r="U4150" i="1"/>
  <c r="V4150" i="1"/>
  <c r="Q4151" i="1"/>
  <c r="R4151" i="1"/>
  <c r="S4151" i="1"/>
  <c r="Q4152" i="1"/>
  <c r="R4152" i="1"/>
  <c r="U4151" i="1"/>
  <c r="V4151" i="1"/>
  <c r="Q4153" i="1"/>
  <c r="S4153" i="1"/>
  <c r="S4152" i="1"/>
  <c r="U4152" i="1"/>
  <c r="V4152" i="1"/>
  <c r="Q4154" i="1"/>
  <c r="S4154" i="1"/>
  <c r="U4153" i="1"/>
  <c r="V4153" i="1"/>
  <c r="Q4155" i="1"/>
  <c r="U4155" i="1"/>
  <c r="V4155" i="1"/>
  <c r="U4154" i="1"/>
  <c r="V4154" i="1"/>
  <c r="Q4156" i="1"/>
  <c r="U4156" i="1"/>
  <c r="V4156" i="1"/>
  <c r="Q4157" i="1"/>
  <c r="U4157" i="1"/>
  <c r="V4157" i="1"/>
  <c r="Q4158" i="1"/>
  <c r="U4158" i="1"/>
  <c r="V4158" i="1"/>
  <c r="Q4159" i="1"/>
  <c r="U4159" i="1"/>
  <c r="V4159" i="1"/>
  <c r="Q4160" i="1"/>
  <c r="U4160" i="1"/>
  <c r="V4160" i="1"/>
  <c r="Q4161" i="1"/>
  <c r="S4161" i="1"/>
  <c r="Q4162" i="1"/>
  <c r="S4162" i="1"/>
  <c r="U4161" i="1"/>
  <c r="V4161" i="1"/>
  <c r="Q4163" i="1"/>
  <c r="S4163" i="1"/>
  <c r="U4162" i="1"/>
  <c r="V4162" i="1"/>
  <c r="Q4164" i="1"/>
  <c r="S4164" i="1"/>
  <c r="U4164" i="1"/>
  <c r="V4164" i="1"/>
  <c r="U4163" i="1"/>
  <c r="V4163" i="1"/>
  <c r="Q4165" i="1"/>
  <c r="S4165" i="1"/>
  <c r="Q4166" i="1"/>
  <c r="S4166" i="1"/>
  <c r="U4165" i="1"/>
  <c r="V4165" i="1"/>
  <c r="Q4167" i="1"/>
  <c r="U4166" i="1"/>
  <c r="V4166" i="1"/>
  <c r="R4167" i="1"/>
  <c r="S4167" i="1"/>
  <c r="Q4168" i="1"/>
  <c r="U4167" i="1"/>
  <c r="V4167" i="1"/>
  <c r="R4168" i="1"/>
  <c r="S4168" i="1"/>
  <c r="Q4169" i="1"/>
  <c r="U4168" i="1"/>
  <c r="V4168" i="1"/>
  <c r="R4169" i="1"/>
  <c r="S4169" i="1"/>
  <c r="Q4170" i="1"/>
  <c r="U4169" i="1"/>
  <c r="V4169" i="1"/>
  <c r="R4170" i="1"/>
  <c r="S4170" i="1"/>
  <c r="Q4171" i="1"/>
  <c r="U4170" i="1"/>
  <c r="V4170" i="1"/>
  <c r="R4171" i="1"/>
  <c r="S4171" i="1"/>
  <c r="Q4172" i="1"/>
  <c r="U4171" i="1"/>
  <c r="V4171" i="1"/>
  <c r="S4172" i="1"/>
  <c r="R4172" i="1"/>
  <c r="Q4173" i="1"/>
  <c r="R4173" i="1"/>
  <c r="S4173" i="1"/>
  <c r="Q4174" i="1"/>
  <c r="S4174" i="1"/>
  <c r="U4172" i="1"/>
  <c r="V4172" i="1"/>
  <c r="U4173" i="1"/>
  <c r="V4173" i="1"/>
  <c r="Q4175" i="1"/>
  <c r="S4175" i="1"/>
  <c r="U4174" i="1"/>
  <c r="V4174" i="1"/>
  <c r="Q4176" i="1"/>
  <c r="S4176" i="1"/>
  <c r="U4175" i="1"/>
  <c r="V4175" i="1"/>
  <c r="Q4177" i="1"/>
  <c r="S4177" i="1"/>
  <c r="U4176" i="1"/>
  <c r="V4176" i="1"/>
  <c r="Q4178" i="1"/>
  <c r="S4178" i="1"/>
  <c r="U4177" i="1"/>
  <c r="V4177" i="1"/>
  <c r="Q4179" i="1"/>
  <c r="U4179" i="1"/>
  <c r="V4179" i="1"/>
  <c r="U4178" i="1"/>
  <c r="V4178" i="1"/>
  <c r="Q4180" i="1"/>
  <c r="U4180" i="1"/>
  <c r="V4180" i="1"/>
  <c r="Q4181" i="1"/>
  <c r="U4181" i="1"/>
  <c r="V4181" i="1"/>
  <c r="Q4182" i="1"/>
  <c r="U4182" i="1"/>
  <c r="V4182" i="1"/>
  <c r="Q4183" i="1"/>
  <c r="U4183" i="1"/>
  <c r="V4183" i="1"/>
  <c r="Q4184" i="1"/>
  <c r="U4184" i="1"/>
  <c r="V4184" i="1"/>
  <c r="Q4185" i="1"/>
  <c r="U4185" i="1"/>
  <c r="V4185" i="1"/>
  <c r="Q4186" i="1"/>
  <c r="S4186" i="1"/>
  <c r="Q4187" i="1"/>
  <c r="S4187" i="1"/>
  <c r="U4187" i="1"/>
  <c r="V4187" i="1"/>
  <c r="U4186" i="1"/>
  <c r="V4186" i="1"/>
  <c r="Q4188" i="1"/>
  <c r="S4188" i="1"/>
  <c r="Q4189" i="1"/>
  <c r="U4188" i="1"/>
  <c r="V4188" i="1"/>
  <c r="R4189" i="1"/>
  <c r="S4189" i="1"/>
  <c r="Q4190" i="1"/>
  <c r="S4190" i="1"/>
  <c r="U4189" i="1"/>
  <c r="V4189" i="1"/>
  <c r="Q4191" i="1"/>
  <c r="U4190" i="1"/>
  <c r="V4190" i="1"/>
  <c r="R4191" i="1"/>
  <c r="S4191" i="1"/>
  <c r="Q4192" i="1"/>
  <c r="R4192" i="1"/>
  <c r="U4191" i="1"/>
  <c r="V4191" i="1"/>
  <c r="S4192" i="1"/>
  <c r="U4192" i="1"/>
  <c r="V4192" i="1"/>
  <c r="Q4193" i="1"/>
  <c r="R4193" i="1"/>
  <c r="S4193" i="1"/>
  <c r="U4193" i="1"/>
  <c r="V4193" i="1"/>
  <c r="Q4194" i="1"/>
  <c r="R4194" i="1"/>
  <c r="S4194" i="1"/>
  <c r="Q4195" i="1"/>
  <c r="R4195" i="1"/>
  <c r="U4194" i="1"/>
  <c r="V4194" i="1"/>
  <c r="S4195" i="1"/>
  <c r="U4195" i="1"/>
  <c r="V4195" i="1"/>
  <c r="Q4196" i="1"/>
  <c r="R4196" i="1"/>
  <c r="S4196" i="1"/>
  <c r="U4196" i="1"/>
  <c r="V4196" i="1"/>
  <c r="Q4197" i="1"/>
  <c r="R4197" i="1"/>
  <c r="S4197" i="1"/>
  <c r="Q4198" i="1"/>
  <c r="S4198" i="1"/>
  <c r="U4197" i="1"/>
  <c r="V4197" i="1"/>
  <c r="Q4199" i="1"/>
  <c r="S4199" i="1"/>
  <c r="U4198" i="1"/>
  <c r="V4198" i="1"/>
  <c r="Q4200" i="1"/>
  <c r="S4200" i="1"/>
  <c r="U4199" i="1"/>
  <c r="V4199" i="1"/>
  <c r="Q4201" i="1"/>
  <c r="S4201" i="1"/>
  <c r="U4200" i="1"/>
  <c r="V4200" i="1"/>
  <c r="Q4202" i="1"/>
  <c r="S4202" i="1"/>
  <c r="U4201" i="1"/>
  <c r="V4201" i="1"/>
  <c r="Q4203" i="1"/>
  <c r="U4203" i="1"/>
  <c r="V4203" i="1"/>
  <c r="U4202" i="1"/>
  <c r="V4202" i="1"/>
  <c r="Q4204" i="1"/>
  <c r="U4204" i="1"/>
  <c r="V4204" i="1"/>
  <c r="Q4205" i="1"/>
  <c r="U4205" i="1"/>
  <c r="V4205" i="1"/>
  <c r="Q4206" i="1"/>
  <c r="U4206" i="1"/>
  <c r="V4206" i="1"/>
  <c r="Q4207" i="1"/>
  <c r="U4207" i="1"/>
  <c r="V4207" i="1"/>
  <c r="Q4208" i="1"/>
  <c r="U4208" i="1"/>
  <c r="V4208" i="1"/>
  <c r="Q4209" i="1"/>
  <c r="U4209" i="1"/>
  <c r="V4209" i="1"/>
  <c r="Q4210" i="1"/>
  <c r="S4210" i="1"/>
  <c r="Q4211" i="1"/>
  <c r="S4211" i="1"/>
  <c r="U4210" i="1"/>
  <c r="V4210" i="1"/>
  <c r="Q4212" i="1"/>
  <c r="S4212" i="1"/>
  <c r="U4211" i="1"/>
  <c r="V4211" i="1"/>
  <c r="Q4213" i="1"/>
  <c r="S4213" i="1"/>
  <c r="U4212" i="1"/>
  <c r="V4212" i="1"/>
  <c r="Q4214" i="1"/>
  <c r="S4214" i="1"/>
  <c r="U4213" i="1"/>
  <c r="V4213" i="1"/>
  <c r="Q4215" i="1"/>
  <c r="U4214" i="1"/>
  <c r="V4214" i="1"/>
  <c r="R4215" i="1"/>
  <c r="S4215" i="1"/>
  <c r="Q4216" i="1"/>
  <c r="U4215" i="1"/>
  <c r="V4215" i="1"/>
  <c r="R4216" i="1"/>
  <c r="S4216" i="1"/>
  <c r="Q4217" i="1"/>
  <c r="R4217" i="1"/>
  <c r="U4216" i="1"/>
  <c r="V4216" i="1"/>
  <c r="S4217" i="1"/>
  <c r="U4217" i="1"/>
  <c r="V4217" i="1"/>
  <c r="Q4218" i="1"/>
  <c r="R4218" i="1"/>
  <c r="S4218" i="1"/>
  <c r="Q4219" i="1"/>
  <c r="R4219" i="1"/>
  <c r="U4218" i="1"/>
  <c r="V4218" i="1"/>
  <c r="S4219" i="1"/>
  <c r="U4219" i="1"/>
  <c r="V4219" i="1"/>
  <c r="Q4220" i="1"/>
  <c r="R4220" i="1"/>
  <c r="S4220" i="1"/>
  <c r="Q4221" i="1"/>
  <c r="U4220" i="1"/>
  <c r="V4220" i="1"/>
  <c r="R4221" i="1"/>
  <c r="S4221" i="1"/>
  <c r="Q4222" i="1"/>
  <c r="S4222" i="1"/>
  <c r="U4221" i="1"/>
  <c r="V4221" i="1"/>
  <c r="Q4223" i="1"/>
  <c r="S4223" i="1"/>
  <c r="U4222" i="1"/>
  <c r="V4222" i="1"/>
  <c r="Q4224" i="1"/>
  <c r="S4224" i="1"/>
  <c r="U4223" i="1"/>
  <c r="V4223" i="1"/>
  <c r="Q4225" i="1"/>
  <c r="S4225" i="1"/>
  <c r="U4225" i="1"/>
  <c r="V4225" i="1"/>
  <c r="U4224" i="1"/>
  <c r="V4224" i="1"/>
  <c r="Q4226" i="1"/>
  <c r="S4226" i="1"/>
  <c r="Q4227" i="1"/>
  <c r="U4227" i="1"/>
  <c r="V4227" i="1"/>
  <c r="U4226" i="1"/>
  <c r="V4226" i="1"/>
  <c r="Q4228" i="1"/>
  <c r="U4228" i="1"/>
  <c r="V4228" i="1"/>
  <c r="Q4229" i="1"/>
  <c r="U4229" i="1"/>
  <c r="V4229" i="1"/>
  <c r="Q4230" i="1"/>
  <c r="U4230" i="1"/>
  <c r="V4230" i="1"/>
  <c r="Q4231" i="1"/>
  <c r="U4231" i="1"/>
  <c r="V4231" i="1"/>
  <c r="Q4232" i="1"/>
  <c r="U4232" i="1"/>
  <c r="V4232" i="1"/>
  <c r="Q4233" i="1"/>
  <c r="U4233" i="1"/>
  <c r="V4233" i="1"/>
  <c r="Q4234" i="1"/>
  <c r="S4234" i="1"/>
  <c r="U4234" i="1"/>
  <c r="V4234" i="1"/>
  <c r="Q4235" i="1"/>
  <c r="R4235" i="1"/>
  <c r="S4235" i="1"/>
  <c r="Q4236" i="1"/>
  <c r="R4236" i="1"/>
  <c r="U4235" i="1"/>
  <c r="V4235" i="1"/>
  <c r="S4236" i="1"/>
  <c r="U4236" i="1"/>
  <c r="V4236" i="1"/>
  <c r="Q4237" i="1"/>
  <c r="S4237" i="1"/>
  <c r="Q4238" i="1"/>
  <c r="S4238" i="1"/>
  <c r="U4237" i="1"/>
  <c r="V4237" i="1"/>
  <c r="Q4239" i="1"/>
  <c r="U4238" i="1"/>
  <c r="V4238" i="1"/>
  <c r="R4239" i="1"/>
  <c r="S4239" i="1"/>
  <c r="Q4240" i="1"/>
  <c r="U4239" i="1"/>
  <c r="V4239" i="1"/>
  <c r="R4240" i="1"/>
  <c r="S4240" i="1"/>
  <c r="Q4241" i="1"/>
  <c r="R4241" i="1"/>
  <c r="U4240" i="1"/>
  <c r="V4240" i="1"/>
  <c r="S4241" i="1"/>
  <c r="U4241" i="1"/>
  <c r="V4241" i="1"/>
  <c r="Q4242" i="1"/>
  <c r="R4242" i="1"/>
  <c r="S4242" i="1"/>
  <c r="Q4243" i="1"/>
  <c r="R4243" i="1"/>
  <c r="U4242" i="1"/>
  <c r="V4242" i="1"/>
  <c r="S4243" i="1"/>
  <c r="U4243" i="1"/>
  <c r="V4243" i="1"/>
  <c r="Q4244" i="1"/>
  <c r="R4244" i="1"/>
  <c r="S4244" i="1"/>
  <c r="Q4245" i="1"/>
  <c r="R4245" i="1"/>
  <c r="U4244" i="1"/>
  <c r="V4244" i="1"/>
  <c r="S4245" i="1"/>
  <c r="U4245" i="1"/>
  <c r="V4245" i="1"/>
  <c r="Q4246" i="1"/>
  <c r="R4246" i="1"/>
  <c r="S4246" i="1"/>
  <c r="Q4247" i="1"/>
  <c r="R4247" i="1"/>
  <c r="U4246" i="1"/>
  <c r="V4246" i="1"/>
  <c r="S4247" i="1"/>
  <c r="U4247" i="1"/>
  <c r="V4247" i="1"/>
  <c r="Q4248" i="1"/>
  <c r="R4248" i="1"/>
  <c r="S4248" i="1"/>
  <c r="Q4249" i="1"/>
  <c r="R4249" i="1"/>
  <c r="U4248" i="1"/>
  <c r="V4248" i="1"/>
  <c r="Q4250" i="1"/>
  <c r="S4250" i="1"/>
  <c r="S4249" i="1"/>
  <c r="U4249" i="1"/>
  <c r="V4249" i="1"/>
  <c r="Q4251" i="1"/>
  <c r="U4251" i="1"/>
  <c r="V4251" i="1"/>
  <c r="U4250" i="1"/>
  <c r="V4250" i="1"/>
  <c r="Q4252" i="1"/>
  <c r="U4252" i="1"/>
  <c r="V4252" i="1"/>
  <c r="Q4253" i="1"/>
  <c r="U4253" i="1"/>
  <c r="V4253" i="1"/>
  <c r="Q4254" i="1"/>
  <c r="U4254" i="1"/>
  <c r="V4254" i="1"/>
  <c r="Q4255" i="1"/>
  <c r="U4255" i="1"/>
  <c r="V4255" i="1"/>
  <c r="Q4256" i="1"/>
  <c r="U4256" i="1"/>
  <c r="V4256" i="1"/>
  <c r="Q4257" i="1"/>
  <c r="U4257" i="1"/>
  <c r="V4257" i="1"/>
  <c r="Q4258" i="1"/>
  <c r="S4258" i="1"/>
  <c r="Q4259" i="1"/>
  <c r="S4259" i="1"/>
  <c r="U4258" i="1"/>
  <c r="V4258" i="1"/>
  <c r="Q4260" i="1"/>
  <c r="U4259" i="1"/>
  <c r="V4259" i="1"/>
  <c r="R4260" i="1"/>
  <c r="S4260" i="1"/>
  <c r="Q4261" i="1"/>
  <c r="S4261" i="1"/>
  <c r="U4260" i="1"/>
  <c r="V4260" i="1"/>
  <c r="R4261" i="1"/>
  <c r="U4261" i="1"/>
  <c r="V4261" i="1"/>
  <c r="Q4262" i="1"/>
  <c r="R4262" i="1"/>
  <c r="Q4263" i="1"/>
  <c r="S4262" i="1"/>
  <c r="U4262" i="1"/>
  <c r="V4262" i="1"/>
  <c r="R4263" i="1"/>
  <c r="S4263" i="1"/>
  <c r="Q4264" i="1"/>
  <c r="R4264" i="1"/>
  <c r="U4263" i="1"/>
  <c r="V4263" i="1"/>
  <c r="S4264" i="1"/>
  <c r="U4264" i="1"/>
  <c r="V4264" i="1"/>
  <c r="Q4265" i="1"/>
  <c r="R4265" i="1"/>
  <c r="S4265" i="1"/>
  <c r="Q4266" i="1"/>
  <c r="R4266" i="1"/>
  <c r="U4265" i="1"/>
  <c r="V4265" i="1"/>
  <c r="S4266" i="1"/>
  <c r="U4266" i="1"/>
  <c r="V4266" i="1"/>
  <c r="Q4267" i="1"/>
  <c r="R4267" i="1"/>
  <c r="S4267" i="1"/>
  <c r="Q4268" i="1"/>
  <c r="R4268" i="1"/>
  <c r="U4267" i="1"/>
  <c r="V4267" i="1"/>
  <c r="S4268" i="1"/>
  <c r="U4268" i="1"/>
  <c r="V4268" i="1"/>
  <c r="Q4269" i="1"/>
  <c r="R4269" i="1"/>
  <c r="S4269" i="1"/>
  <c r="Q4270" i="1"/>
  <c r="R4270" i="1"/>
  <c r="U4269" i="1"/>
  <c r="V4269" i="1"/>
  <c r="Q4271" i="1"/>
  <c r="S4270" i="1"/>
  <c r="U4270" i="1"/>
  <c r="V4270" i="1"/>
  <c r="R4271" i="1"/>
  <c r="S4271" i="1"/>
  <c r="Q4272" i="1"/>
  <c r="R4272" i="1"/>
  <c r="S4272" i="1"/>
  <c r="U4272" i="1"/>
  <c r="V4272" i="1"/>
  <c r="U4271" i="1"/>
  <c r="V4271" i="1"/>
  <c r="Q4273" i="1"/>
  <c r="R4273" i="1"/>
  <c r="S4273" i="1"/>
  <c r="Q4274" i="1"/>
  <c r="S4274" i="1"/>
  <c r="Q4275" i="1"/>
  <c r="U4275" i="1"/>
  <c r="V4275" i="1"/>
  <c r="U4273" i="1"/>
  <c r="V4273" i="1"/>
  <c r="U4274" i="1"/>
  <c r="V4274" i="1"/>
  <c r="Q4276" i="1"/>
  <c r="U4276" i="1"/>
  <c r="V4276" i="1"/>
  <c r="Q4277" i="1"/>
  <c r="U4277" i="1"/>
  <c r="V4277" i="1"/>
  <c r="Q4278" i="1"/>
  <c r="U4278" i="1"/>
  <c r="V4278" i="1"/>
  <c r="Q4279" i="1"/>
  <c r="U4279" i="1"/>
  <c r="V4279" i="1"/>
  <c r="Q4280" i="1"/>
  <c r="U4280" i="1"/>
  <c r="V4280" i="1"/>
  <c r="Q4281" i="1"/>
  <c r="S4281" i="1"/>
  <c r="Q4282" i="1"/>
  <c r="S4282" i="1"/>
  <c r="U4281" i="1"/>
  <c r="V4281" i="1"/>
  <c r="Q4283" i="1"/>
  <c r="S4283" i="1"/>
  <c r="U4282" i="1"/>
  <c r="V4282" i="1"/>
  <c r="Q4284" i="1"/>
  <c r="S4284" i="1"/>
  <c r="U4283" i="1"/>
  <c r="V4283" i="1"/>
  <c r="Q4285" i="1"/>
  <c r="S4285" i="1"/>
  <c r="U4284" i="1"/>
  <c r="V4284" i="1"/>
  <c r="Q4286" i="1"/>
  <c r="S4286" i="1"/>
  <c r="U4285" i="1"/>
  <c r="V4285" i="1"/>
  <c r="Q4287" i="1"/>
  <c r="U4286" i="1"/>
  <c r="V4286" i="1"/>
  <c r="R4287" i="1"/>
  <c r="S4287" i="1"/>
  <c r="Q4288" i="1"/>
  <c r="R4288" i="1"/>
  <c r="U4287" i="1"/>
  <c r="V4287" i="1"/>
  <c r="S4288" i="1"/>
  <c r="U4288" i="1"/>
  <c r="V4288" i="1"/>
  <c r="Q4289" i="1"/>
  <c r="R4289" i="1"/>
  <c r="S4289" i="1"/>
  <c r="Q4290" i="1"/>
  <c r="R4290" i="1"/>
  <c r="U4289" i="1"/>
  <c r="V4289" i="1"/>
  <c r="Q4291" i="1"/>
  <c r="S4290" i="1"/>
  <c r="U4290" i="1"/>
  <c r="V4290" i="1"/>
  <c r="R4291" i="1"/>
  <c r="S4291" i="1"/>
  <c r="Q4292" i="1"/>
  <c r="R4292" i="1"/>
  <c r="U4291" i="1"/>
  <c r="V4291" i="1"/>
  <c r="S4292" i="1"/>
  <c r="U4292" i="1"/>
  <c r="V4292" i="1"/>
  <c r="Q4293" i="1"/>
  <c r="R4293" i="1"/>
  <c r="S4293" i="1"/>
  <c r="Q4294" i="1"/>
  <c r="U4293" i="1"/>
  <c r="V4293" i="1"/>
  <c r="R4294" i="1"/>
  <c r="S4294" i="1"/>
  <c r="Q4295" i="1"/>
  <c r="R4295" i="1"/>
  <c r="U4294" i="1"/>
  <c r="V4294" i="1"/>
  <c r="S4295" i="1"/>
  <c r="U4295" i="1"/>
  <c r="V4295" i="1"/>
  <c r="Q4296" i="1"/>
  <c r="R4296" i="1"/>
  <c r="S4296" i="1"/>
  <c r="Q4297" i="1"/>
  <c r="R4297" i="1"/>
  <c r="U4296" i="1"/>
  <c r="V4296" i="1"/>
  <c r="S4297" i="1"/>
  <c r="U4297" i="1"/>
  <c r="V4297" i="1"/>
  <c r="Q4298" i="1"/>
  <c r="S4298" i="1"/>
  <c r="Q4299" i="1"/>
  <c r="U4299" i="1"/>
  <c r="V4299" i="1"/>
  <c r="U4298" i="1"/>
  <c r="V4298" i="1"/>
  <c r="Q4300" i="1"/>
  <c r="U4300" i="1"/>
  <c r="V4300" i="1"/>
  <c r="Q4301" i="1"/>
  <c r="U4301" i="1"/>
  <c r="V4301" i="1"/>
  <c r="Q4302" i="1"/>
  <c r="U4302" i="1"/>
  <c r="V4302" i="1"/>
  <c r="Q4303" i="1"/>
  <c r="U4303" i="1"/>
  <c r="V4303" i="1"/>
  <c r="Q4304" i="1"/>
  <c r="U4304" i="1"/>
  <c r="V4304" i="1"/>
  <c r="Q4305" i="1"/>
  <c r="S4305" i="1"/>
  <c r="Q4306" i="1"/>
  <c r="S4306" i="1"/>
  <c r="U4305" i="1"/>
  <c r="V4305" i="1"/>
  <c r="Q4307" i="1"/>
  <c r="U4306" i="1"/>
  <c r="V4306" i="1"/>
  <c r="S4307" i="1"/>
  <c r="R4307" i="1"/>
  <c r="Q4308" i="1"/>
  <c r="R4308" i="1"/>
  <c r="S4308" i="1"/>
  <c r="Q4309" i="1"/>
  <c r="U4307" i="1"/>
  <c r="V4307" i="1"/>
  <c r="U4308" i="1"/>
  <c r="V4308" i="1"/>
  <c r="R4309" i="1"/>
  <c r="S4309" i="1"/>
  <c r="Q4310" i="1"/>
  <c r="U4309" i="1"/>
  <c r="V4309" i="1"/>
  <c r="R4310" i="1"/>
  <c r="S4310" i="1"/>
  <c r="Q4311" i="1"/>
  <c r="R4311" i="1"/>
  <c r="U4310" i="1"/>
  <c r="V4310" i="1"/>
  <c r="S4311" i="1"/>
  <c r="U4311" i="1"/>
  <c r="V4311" i="1"/>
  <c r="Q4312" i="1"/>
  <c r="R4312" i="1"/>
  <c r="S4312" i="1"/>
  <c r="U4312" i="1"/>
  <c r="V4312" i="1"/>
  <c r="Q4313" i="1"/>
  <c r="R4313" i="1"/>
  <c r="S4313" i="1"/>
  <c r="Q4314" i="1"/>
  <c r="R4314" i="1"/>
  <c r="U4313" i="1"/>
  <c r="V4313" i="1"/>
  <c r="S4314" i="1"/>
  <c r="U4314" i="1"/>
  <c r="V4314" i="1"/>
  <c r="Q4315" i="1"/>
  <c r="R4315" i="1"/>
  <c r="S4315" i="1"/>
  <c r="Q4316" i="1"/>
  <c r="R4316" i="1"/>
  <c r="U4315" i="1"/>
  <c r="V4315" i="1"/>
  <c r="S4316" i="1"/>
  <c r="U4316" i="1"/>
  <c r="V4316" i="1"/>
  <c r="Q4317" i="1"/>
  <c r="R4317" i="1"/>
  <c r="S4317" i="1"/>
  <c r="Q4318" i="1"/>
  <c r="R4318" i="1"/>
  <c r="U4317" i="1"/>
  <c r="V4317" i="1"/>
  <c r="Q4319" i="1"/>
  <c r="R4319" i="1"/>
  <c r="S4318" i="1"/>
  <c r="U4318" i="1"/>
  <c r="V4318" i="1"/>
  <c r="S4319" i="1"/>
  <c r="U4319" i="1"/>
  <c r="V4319" i="1"/>
  <c r="Q4320" i="1"/>
  <c r="R4320" i="1"/>
  <c r="S4320" i="1"/>
  <c r="Q4321" i="1"/>
  <c r="U4320" i="1"/>
  <c r="V4320" i="1"/>
  <c r="R4321" i="1"/>
  <c r="S4321" i="1"/>
  <c r="Q4322" i="1"/>
  <c r="S4322" i="1"/>
  <c r="Q4323" i="1"/>
  <c r="U4323" i="1"/>
  <c r="V4323" i="1"/>
  <c r="U4321" i="1"/>
  <c r="V4321" i="1"/>
  <c r="U4322" i="1"/>
  <c r="V4322" i="1"/>
  <c r="Q4324" i="1"/>
  <c r="U4324" i="1"/>
  <c r="V4324" i="1"/>
  <c r="Q4325" i="1"/>
  <c r="U4325" i="1"/>
  <c r="V4325" i="1"/>
  <c r="Q4326" i="1"/>
  <c r="U4326" i="1"/>
  <c r="V4326" i="1"/>
  <c r="Q4327" i="1"/>
  <c r="U4327" i="1"/>
  <c r="V4327" i="1"/>
  <c r="Q4328" i="1"/>
  <c r="U4328" i="1"/>
  <c r="V4328" i="1"/>
  <c r="Q4329" i="1"/>
  <c r="S4329" i="1"/>
  <c r="Q4330" i="1"/>
  <c r="S4330" i="1"/>
  <c r="U4329" i="1"/>
  <c r="V4329" i="1"/>
  <c r="Q4331" i="1"/>
  <c r="S4331" i="1"/>
  <c r="U4330" i="1"/>
  <c r="V4330" i="1"/>
  <c r="Q4332" i="1"/>
  <c r="S4332" i="1"/>
  <c r="U4331" i="1"/>
  <c r="V4331" i="1"/>
  <c r="Q4333" i="1"/>
  <c r="S4333" i="1"/>
  <c r="U4333" i="1"/>
  <c r="V4333" i="1"/>
  <c r="U4332" i="1"/>
  <c r="V4332" i="1"/>
  <c r="Q4334" i="1"/>
  <c r="S4334" i="1"/>
  <c r="Q4335" i="1"/>
  <c r="U4334" i="1"/>
  <c r="V4334" i="1"/>
  <c r="R4335" i="1"/>
  <c r="S4335" i="1"/>
  <c r="Q4336" i="1"/>
  <c r="U4335" i="1"/>
  <c r="V4335" i="1"/>
  <c r="R4336" i="1"/>
  <c r="S4336" i="1"/>
  <c r="Q4337" i="1"/>
  <c r="R4337" i="1"/>
  <c r="U4336" i="1"/>
  <c r="V4336" i="1"/>
  <c r="S4337" i="1"/>
  <c r="U4337" i="1"/>
  <c r="V4337" i="1"/>
  <c r="Q4338" i="1"/>
  <c r="R4338" i="1"/>
  <c r="S4338" i="1"/>
  <c r="Q4339" i="1"/>
  <c r="U4338" i="1"/>
  <c r="V4338" i="1"/>
  <c r="R4339" i="1"/>
  <c r="S4339" i="1"/>
  <c r="Q4340" i="1"/>
  <c r="R4340" i="1"/>
  <c r="U4339" i="1"/>
  <c r="V4339" i="1"/>
  <c r="Q4341" i="1"/>
  <c r="S4340" i="1"/>
  <c r="U4340" i="1"/>
  <c r="V4340" i="1"/>
  <c r="R4341" i="1"/>
  <c r="S4341" i="1"/>
  <c r="Q4342" i="1"/>
  <c r="S4342" i="1"/>
  <c r="U4341" i="1"/>
  <c r="V4341" i="1"/>
  <c r="Q4343" i="1"/>
  <c r="S4343" i="1"/>
  <c r="U4342" i="1"/>
  <c r="V4342" i="1"/>
  <c r="Q4344" i="1"/>
  <c r="S4344" i="1"/>
  <c r="U4343" i="1"/>
  <c r="V4343" i="1"/>
  <c r="Q4345" i="1"/>
  <c r="S4345" i="1"/>
  <c r="U4344" i="1"/>
  <c r="V4344" i="1"/>
  <c r="Q4346" i="1"/>
  <c r="S4346" i="1"/>
  <c r="U4345" i="1"/>
  <c r="V4345" i="1"/>
  <c r="Q4347" i="1"/>
  <c r="U4347" i="1"/>
  <c r="V4347" i="1"/>
  <c r="U4346" i="1"/>
  <c r="V4346" i="1"/>
  <c r="Q4348" i="1"/>
  <c r="U4348" i="1"/>
  <c r="V4348" i="1"/>
  <c r="Q4349" i="1"/>
  <c r="U4349" i="1"/>
  <c r="V4349" i="1"/>
  <c r="Q4350" i="1"/>
  <c r="U4350" i="1"/>
  <c r="V4350" i="1"/>
  <c r="Q4351" i="1"/>
  <c r="U4351" i="1"/>
  <c r="V4351" i="1"/>
  <c r="Q4352" i="1"/>
  <c r="U4352" i="1"/>
  <c r="V4352" i="1"/>
  <c r="Q4353" i="1"/>
  <c r="U4353" i="1"/>
  <c r="V4353" i="1"/>
  <c r="Q4354" i="1"/>
  <c r="S4354" i="1"/>
  <c r="Q4355" i="1"/>
  <c r="S4355" i="1"/>
  <c r="U4354" i="1"/>
  <c r="V4354" i="1"/>
  <c r="Q4356" i="1"/>
  <c r="U4355" i="1"/>
  <c r="V4355" i="1"/>
  <c r="R4356" i="1"/>
  <c r="S4356" i="1"/>
  <c r="Q4357" i="1"/>
  <c r="S4357" i="1"/>
  <c r="U4356" i="1"/>
  <c r="V4356" i="1"/>
  <c r="R4357" i="1"/>
  <c r="U4357" i="1"/>
  <c r="V4357" i="1"/>
  <c r="Q4358" i="1"/>
  <c r="R4358" i="1"/>
  <c r="S4358" i="1"/>
  <c r="Q4359" i="1"/>
  <c r="R4359" i="1"/>
  <c r="U4358" i="1"/>
  <c r="V4358" i="1"/>
  <c r="S4359" i="1"/>
  <c r="U4359" i="1"/>
  <c r="V4359" i="1"/>
  <c r="Q4360" i="1"/>
  <c r="R4360" i="1"/>
  <c r="S4360" i="1"/>
  <c r="Q4361" i="1"/>
  <c r="R4361" i="1"/>
  <c r="U4360" i="1"/>
  <c r="V4360" i="1"/>
  <c r="Q4362" i="1"/>
  <c r="R4362" i="1"/>
  <c r="S4361" i="1"/>
  <c r="U4361" i="1"/>
  <c r="V4361" i="1"/>
  <c r="S4362" i="1"/>
  <c r="U4362" i="1"/>
  <c r="V4362" i="1"/>
  <c r="Q4363" i="1"/>
  <c r="R4363" i="1"/>
  <c r="S4363" i="1"/>
  <c r="Q4364" i="1"/>
  <c r="U4363" i="1"/>
  <c r="V4363" i="1"/>
  <c r="R4364" i="1"/>
  <c r="S4364" i="1"/>
  <c r="Q4365" i="1"/>
  <c r="U4364" i="1"/>
  <c r="V4364" i="1"/>
  <c r="R4365" i="1"/>
  <c r="S4365" i="1"/>
  <c r="Q4366" i="1"/>
  <c r="U4365" i="1"/>
  <c r="V4365" i="1"/>
  <c r="R4366" i="1"/>
  <c r="S4366" i="1"/>
  <c r="Q4367" i="1"/>
  <c r="R4367" i="1"/>
  <c r="U4366" i="1"/>
  <c r="V4366" i="1"/>
  <c r="Q4368" i="1"/>
  <c r="S4368" i="1"/>
  <c r="S4367" i="1"/>
  <c r="U4367" i="1"/>
  <c r="V4367" i="1"/>
  <c r="Q4369" i="1"/>
  <c r="S4369" i="1"/>
  <c r="U4368" i="1"/>
  <c r="V4368" i="1"/>
  <c r="Q4370" i="1"/>
  <c r="S4370" i="1"/>
  <c r="U4369" i="1"/>
  <c r="V4369" i="1"/>
  <c r="Q4371" i="1"/>
  <c r="U4371" i="1"/>
  <c r="V4371" i="1"/>
  <c r="U4370" i="1"/>
  <c r="V4370" i="1"/>
  <c r="Q4372" i="1"/>
  <c r="U4372" i="1"/>
  <c r="V4372" i="1"/>
  <c r="Q4373" i="1"/>
  <c r="U4373" i="1"/>
  <c r="V4373" i="1"/>
  <c r="Q4374" i="1"/>
  <c r="U4374" i="1"/>
  <c r="V4374" i="1"/>
  <c r="Q4375" i="1"/>
  <c r="U4375" i="1"/>
  <c r="V4375" i="1"/>
  <c r="Q4376" i="1"/>
  <c r="U4376" i="1"/>
  <c r="V4376" i="1"/>
  <c r="Q4377" i="1"/>
  <c r="S4377" i="1"/>
  <c r="Q4378" i="1"/>
  <c r="S4378" i="1"/>
  <c r="U4377" i="1"/>
  <c r="V4377" i="1"/>
  <c r="Q4379" i="1"/>
  <c r="S4379" i="1"/>
  <c r="U4379" i="1"/>
  <c r="V4379" i="1"/>
  <c r="U4378" i="1"/>
  <c r="V4378" i="1"/>
  <c r="Q4380" i="1"/>
  <c r="S4380" i="1"/>
  <c r="Q4381" i="1"/>
  <c r="S4381" i="1"/>
  <c r="U4381" i="1"/>
  <c r="V4381" i="1"/>
  <c r="U4380" i="1"/>
  <c r="V4380" i="1"/>
  <c r="Q4382" i="1"/>
  <c r="R4382" i="1"/>
  <c r="S4382" i="1"/>
  <c r="Q4383" i="1"/>
  <c r="U4382" i="1"/>
  <c r="V4382" i="1"/>
  <c r="R4383" i="1"/>
  <c r="S4383" i="1"/>
  <c r="Q4384" i="1"/>
  <c r="U4383" i="1"/>
  <c r="V4383" i="1"/>
  <c r="R4384" i="1"/>
  <c r="S4384" i="1"/>
  <c r="Q4385" i="1"/>
  <c r="R4385" i="1"/>
  <c r="U4384" i="1"/>
  <c r="V4384" i="1"/>
  <c r="S4385" i="1"/>
  <c r="U4385" i="1"/>
  <c r="V4385" i="1"/>
  <c r="Q4386" i="1"/>
  <c r="R4386" i="1"/>
  <c r="S4386" i="1"/>
  <c r="Q4387" i="1"/>
  <c r="R4387" i="1"/>
  <c r="U4386" i="1"/>
  <c r="V4386" i="1"/>
  <c r="S4387" i="1"/>
  <c r="U4387" i="1"/>
  <c r="V4387" i="1"/>
  <c r="Q4388" i="1"/>
  <c r="R4388" i="1"/>
  <c r="S4388" i="1"/>
  <c r="Q4389" i="1"/>
  <c r="R4389" i="1"/>
  <c r="U4388" i="1"/>
  <c r="V4388" i="1"/>
  <c r="S4389" i="1"/>
  <c r="U4389" i="1"/>
  <c r="V4389" i="1"/>
  <c r="Q4390" i="1"/>
  <c r="R4390" i="1"/>
  <c r="S4390" i="1"/>
  <c r="Q4391" i="1"/>
  <c r="U4390" i="1"/>
  <c r="V4390" i="1"/>
  <c r="R4391" i="1"/>
  <c r="S4391" i="1"/>
  <c r="Q4392" i="1"/>
  <c r="S4392" i="1"/>
  <c r="U4391" i="1"/>
  <c r="V4391" i="1"/>
  <c r="Q4393" i="1"/>
  <c r="S4393" i="1"/>
  <c r="U4392" i="1"/>
  <c r="V4392" i="1"/>
  <c r="Q4394" i="1"/>
  <c r="S4394" i="1"/>
  <c r="U4393" i="1"/>
  <c r="V4393" i="1"/>
  <c r="Q4395" i="1"/>
  <c r="U4395" i="1"/>
  <c r="V4395" i="1"/>
  <c r="U4394" i="1"/>
  <c r="V4394" i="1"/>
  <c r="Q4396" i="1"/>
  <c r="U4396" i="1"/>
  <c r="V4396" i="1"/>
  <c r="Q4397" i="1"/>
  <c r="U4397" i="1"/>
  <c r="V4397" i="1"/>
  <c r="Q4398" i="1"/>
  <c r="U4398" i="1"/>
  <c r="V4398" i="1"/>
  <c r="Q4399" i="1"/>
  <c r="U4399" i="1"/>
  <c r="V4399" i="1"/>
  <c r="Q4400" i="1"/>
  <c r="U4400" i="1"/>
  <c r="V4400" i="1"/>
  <c r="Q4401" i="1"/>
  <c r="U4401" i="1"/>
  <c r="V4401" i="1"/>
  <c r="Q4402" i="1"/>
  <c r="S4402" i="1"/>
  <c r="Q4403" i="1"/>
  <c r="U4402" i="1"/>
  <c r="V4402" i="1"/>
  <c r="R4403" i="1"/>
  <c r="S4403" i="1"/>
  <c r="Q4404" i="1"/>
  <c r="U4403" i="1"/>
  <c r="V4403" i="1"/>
  <c r="R4404" i="1"/>
  <c r="S4404" i="1"/>
  <c r="Q4405" i="1"/>
  <c r="R4405" i="1"/>
  <c r="U4404" i="1"/>
  <c r="V4404" i="1"/>
  <c r="Q4406" i="1"/>
  <c r="S4405" i="1"/>
  <c r="U4405" i="1"/>
  <c r="V4405" i="1"/>
  <c r="R4406" i="1"/>
  <c r="S4406" i="1"/>
  <c r="Q4407" i="1"/>
  <c r="U4406" i="1"/>
  <c r="V4406" i="1"/>
  <c r="R4407" i="1"/>
  <c r="S4407" i="1"/>
  <c r="Q4408" i="1"/>
  <c r="R4408" i="1"/>
  <c r="U4407" i="1"/>
  <c r="V4407" i="1"/>
  <c r="S4408" i="1"/>
  <c r="U4408" i="1"/>
  <c r="V4408" i="1"/>
  <c r="Q4409" i="1"/>
  <c r="R4409" i="1"/>
  <c r="S4409" i="1"/>
  <c r="Q4410" i="1"/>
  <c r="R4410" i="1"/>
  <c r="U4409" i="1"/>
  <c r="V4409" i="1"/>
  <c r="Q4411" i="1"/>
  <c r="R4411" i="1"/>
  <c r="S4410" i="1"/>
  <c r="U4410" i="1"/>
  <c r="V4410" i="1"/>
  <c r="S4411" i="1"/>
  <c r="U4411" i="1"/>
  <c r="V4411" i="1"/>
  <c r="Q4412" i="1"/>
  <c r="R4412" i="1"/>
  <c r="S4412" i="1"/>
  <c r="Q4413" i="1"/>
  <c r="R4413" i="1"/>
  <c r="U4412" i="1"/>
  <c r="V4412" i="1"/>
  <c r="Q4414" i="1"/>
  <c r="S4414" i="1"/>
  <c r="S4413" i="1"/>
  <c r="U4413" i="1"/>
  <c r="V4413" i="1"/>
  <c r="Q4415" i="1"/>
  <c r="S4415" i="1"/>
  <c r="U4414" i="1"/>
  <c r="V4414" i="1"/>
  <c r="Q4416" i="1"/>
  <c r="S4416" i="1"/>
  <c r="U4415" i="1"/>
  <c r="V4415" i="1"/>
  <c r="Q4417" i="1"/>
  <c r="S4417" i="1"/>
  <c r="U4416" i="1"/>
  <c r="V4416" i="1"/>
  <c r="Q4418" i="1"/>
  <c r="S4418" i="1"/>
  <c r="U4417" i="1"/>
  <c r="V4417" i="1"/>
  <c r="Q4419" i="1"/>
  <c r="U4419" i="1"/>
  <c r="V4419" i="1"/>
  <c r="U4418" i="1"/>
  <c r="V4418" i="1"/>
  <c r="Q4420" i="1"/>
  <c r="U4420" i="1"/>
  <c r="V4420" i="1"/>
  <c r="Q4421" i="1"/>
  <c r="U4421" i="1"/>
  <c r="V4421" i="1"/>
  <c r="Q4422" i="1"/>
  <c r="U4422" i="1"/>
  <c r="V4422" i="1"/>
  <c r="Q4423" i="1"/>
  <c r="U4423" i="1"/>
  <c r="V4423" i="1"/>
  <c r="Q4424" i="1"/>
  <c r="U4424" i="1"/>
  <c r="V4424" i="1"/>
  <c r="Q4425" i="1"/>
  <c r="U4425" i="1"/>
  <c r="V4425" i="1"/>
  <c r="Q4426" i="1"/>
  <c r="S4426" i="1"/>
  <c r="Q4427" i="1"/>
  <c r="S4427" i="1"/>
  <c r="U4426" i="1"/>
  <c r="V4426" i="1"/>
  <c r="Q4428" i="1"/>
  <c r="S4428" i="1"/>
  <c r="U4427" i="1"/>
  <c r="V4427" i="1"/>
  <c r="Q4429" i="1"/>
  <c r="S4429" i="1"/>
  <c r="U4429" i="1"/>
  <c r="V4429" i="1"/>
  <c r="U4428" i="1"/>
  <c r="V4428" i="1"/>
  <c r="Q4430" i="1"/>
  <c r="S4430" i="1"/>
  <c r="U4430" i="1"/>
  <c r="V4430" i="1"/>
  <c r="Q4431" i="1"/>
  <c r="R4431" i="1"/>
  <c r="S4431" i="1"/>
  <c r="Q4432" i="1"/>
  <c r="R4432" i="1"/>
  <c r="U4431" i="1"/>
  <c r="V4431" i="1"/>
  <c r="S4432" i="1"/>
  <c r="U4432" i="1"/>
  <c r="V4432" i="1"/>
  <c r="Q4433" i="1"/>
  <c r="R4433" i="1"/>
  <c r="S4433" i="1"/>
  <c r="Q4434" i="1"/>
  <c r="U4433" i="1"/>
  <c r="V4433" i="1"/>
  <c r="R4434" i="1"/>
  <c r="S4434" i="1"/>
  <c r="Q4435" i="1"/>
  <c r="R4435" i="1"/>
  <c r="U4434" i="1"/>
  <c r="V4434" i="1"/>
  <c r="S4435" i="1"/>
  <c r="U4435" i="1"/>
  <c r="V4435" i="1"/>
  <c r="Q4436" i="1"/>
  <c r="R4436" i="1"/>
  <c r="S4436" i="1"/>
  <c r="Q4437" i="1"/>
  <c r="U4436" i="1"/>
  <c r="V4436" i="1"/>
  <c r="R4437" i="1"/>
  <c r="S4437" i="1"/>
  <c r="Q4438" i="1"/>
  <c r="S4438" i="1"/>
  <c r="U4437" i="1"/>
  <c r="V4437" i="1"/>
  <c r="Q4439" i="1"/>
  <c r="S4439" i="1"/>
  <c r="U4438" i="1"/>
  <c r="V4438" i="1"/>
  <c r="Q4440" i="1"/>
  <c r="S4440" i="1"/>
  <c r="U4439" i="1"/>
  <c r="V4439" i="1"/>
  <c r="Q4441" i="1"/>
  <c r="S4441" i="1"/>
  <c r="U4440" i="1"/>
  <c r="V4440" i="1"/>
  <c r="Q4442" i="1"/>
  <c r="S4442" i="1"/>
  <c r="U4441" i="1"/>
  <c r="V4441" i="1"/>
  <c r="Q4443" i="1"/>
  <c r="U4443" i="1"/>
  <c r="V4443" i="1"/>
  <c r="U4442" i="1"/>
  <c r="V4442" i="1"/>
  <c r="Q4444" i="1"/>
  <c r="U4444" i="1"/>
  <c r="V4444" i="1"/>
  <c r="Q4445" i="1"/>
  <c r="U4445" i="1"/>
  <c r="V4445" i="1"/>
  <c r="Q4446" i="1"/>
  <c r="U4446" i="1"/>
  <c r="V4446" i="1"/>
  <c r="Q4447" i="1"/>
  <c r="U4447" i="1"/>
  <c r="V4447" i="1"/>
  <c r="Q4448" i="1"/>
  <c r="U4448" i="1"/>
  <c r="V4448" i="1"/>
  <c r="Q4449" i="1"/>
  <c r="S4449" i="1"/>
  <c r="Q4450" i="1"/>
  <c r="S4450" i="1"/>
  <c r="U4449" i="1"/>
  <c r="V4449" i="1"/>
  <c r="Q4451" i="1"/>
  <c r="S4451" i="1"/>
  <c r="U4450" i="1"/>
  <c r="V4450" i="1"/>
  <c r="Q4452" i="1"/>
  <c r="R4452" i="1"/>
  <c r="U4451" i="1"/>
  <c r="V4451" i="1"/>
  <c r="S4452" i="1"/>
  <c r="U4452" i="1"/>
  <c r="V4452" i="1"/>
  <c r="Q4453" i="1"/>
  <c r="R4453" i="1"/>
  <c r="S4453" i="1"/>
  <c r="Q4454" i="1"/>
  <c r="S4454" i="1"/>
  <c r="U4453" i="1"/>
  <c r="V4453" i="1"/>
  <c r="Q4455" i="1"/>
  <c r="U4454" i="1"/>
  <c r="V4454" i="1"/>
  <c r="R4455" i="1"/>
  <c r="S4455" i="1"/>
  <c r="Q4456" i="1"/>
  <c r="U4455" i="1"/>
  <c r="V4455" i="1"/>
  <c r="R4456" i="1"/>
  <c r="S4456" i="1"/>
  <c r="Q4457" i="1"/>
  <c r="R4457" i="1"/>
  <c r="U4456" i="1"/>
  <c r="V4456" i="1"/>
  <c r="S4457" i="1"/>
  <c r="U4457" i="1"/>
  <c r="V4457" i="1"/>
  <c r="Q4458" i="1"/>
  <c r="R4458" i="1"/>
  <c r="S4458" i="1"/>
  <c r="Q4459" i="1"/>
  <c r="R4459" i="1"/>
  <c r="U4458" i="1"/>
  <c r="V4458" i="1"/>
  <c r="S4459" i="1"/>
  <c r="U4459" i="1"/>
  <c r="V4459" i="1"/>
  <c r="Q4460" i="1"/>
  <c r="R4460" i="1"/>
  <c r="S4460" i="1"/>
  <c r="U4460" i="1"/>
  <c r="V4460" i="1"/>
  <c r="Q4461" i="1"/>
  <c r="R4461" i="1"/>
  <c r="S4461" i="1"/>
  <c r="Q4462" i="1"/>
  <c r="S4462" i="1"/>
  <c r="U4461" i="1"/>
  <c r="V4461" i="1"/>
  <c r="Q4463" i="1"/>
  <c r="S4463" i="1"/>
  <c r="U4462" i="1"/>
  <c r="V4462" i="1"/>
  <c r="Q4464" i="1"/>
  <c r="S4464" i="1"/>
  <c r="U4463" i="1"/>
  <c r="V4463" i="1"/>
  <c r="Q4465" i="1"/>
  <c r="S4465" i="1"/>
  <c r="U4464" i="1"/>
  <c r="V4464" i="1"/>
  <c r="Q4466" i="1"/>
  <c r="S4466" i="1"/>
  <c r="U4465" i="1"/>
  <c r="V4465" i="1"/>
  <c r="Q4467" i="1"/>
  <c r="U4467" i="1"/>
  <c r="V4467" i="1"/>
  <c r="U4466" i="1"/>
  <c r="V4466" i="1"/>
  <c r="Q4468" i="1"/>
  <c r="U4468" i="1"/>
  <c r="V4468" i="1"/>
  <c r="Q4469" i="1"/>
  <c r="U4469" i="1"/>
  <c r="V4469" i="1"/>
  <c r="Q4470" i="1"/>
  <c r="U4470" i="1"/>
  <c r="V4470" i="1"/>
  <c r="Q4471" i="1"/>
  <c r="U4471" i="1"/>
  <c r="V4471" i="1"/>
  <c r="Q4472" i="1"/>
  <c r="U4472" i="1"/>
  <c r="V4472" i="1"/>
  <c r="Q4473" i="1"/>
  <c r="U4473" i="1"/>
  <c r="V4473" i="1"/>
  <c r="Q4474" i="1"/>
  <c r="S4474" i="1"/>
  <c r="U4474" i="1"/>
  <c r="V4474" i="1"/>
  <c r="Q4475" i="1"/>
  <c r="R4475" i="1"/>
  <c r="S4475" i="1"/>
  <c r="Q4476" i="1"/>
  <c r="R4476" i="1"/>
  <c r="U4475" i="1"/>
  <c r="V4475" i="1"/>
  <c r="S4476" i="1"/>
  <c r="U4476" i="1"/>
  <c r="V4476" i="1"/>
  <c r="Q4477" i="1"/>
  <c r="S4477" i="1"/>
  <c r="R4477" i="1"/>
  <c r="Q4478" i="1"/>
  <c r="R4478" i="1"/>
  <c r="U4477" i="1"/>
  <c r="V4477" i="1"/>
  <c r="S4478" i="1"/>
  <c r="U4478" i="1"/>
  <c r="V4478" i="1"/>
  <c r="Q4479" i="1"/>
  <c r="R4479" i="1"/>
  <c r="S4479" i="1"/>
  <c r="Q4480" i="1"/>
  <c r="R4480" i="1"/>
  <c r="U4479" i="1"/>
  <c r="V4479" i="1"/>
  <c r="Q4481" i="1"/>
  <c r="R4481" i="1"/>
  <c r="S4480" i="1"/>
  <c r="U4480" i="1"/>
  <c r="V4480" i="1"/>
  <c r="Q4482" i="1"/>
  <c r="S4481" i="1"/>
  <c r="U4481" i="1"/>
  <c r="V4481" i="1"/>
  <c r="R4482" i="1"/>
  <c r="S4482" i="1"/>
  <c r="Q4483" i="1"/>
  <c r="U4482" i="1"/>
  <c r="V4482" i="1"/>
  <c r="R4483" i="1"/>
  <c r="S4483" i="1"/>
  <c r="Q4484" i="1"/>
  <c r="U4483" i="1"/>
  <c r="V4483" i="1"/>
  <c r="R4484" i="1"/>
  <c r="S4484" i="1"/>
  <c r="Q4485" i="1"/>
  <c r="U4484" i="1"/>
  <c r="V4484" i="1"/>
  <c r="R4485" i="1"/>
  <c r="S4485" i="1"/>
  <c r="Q4486" i="1"/>
  <c r="U4485" i="1"/>
  <c r="V4485" i="1"/>
  <c r="R4486" i="1"/>
  <c r="S4486" i="1"/>
  <c r="Q4487" i="1"/>
  <c r="R4487" i="1"/>
  <c r="U4486" i="1"/>
  <c r="V4486" i="1"/>
  <c r="S4487" i="1"/>
  <c r="U4487" i="1"/>
  <c r="V4487" i="1"/>
  <c r="Q4488" i="1"/>
  <c r="R4488" i="1"/>
  <c r="S4488" i="1"/>
  <c r="Q4489" i="1"/>
  <c r="R4489" i="1"/>
  <c r="U4488" i="1"/>
  <c r="V4488" i="1"/>
  <c r="S4489" i="1"/>
  <c r="U4489" i="1"/>
  <c r="V4489" i="1"/>
  <c r="Q4490" i="1"/>
  <c r="S4490" i="1"/>
  <c r="Q4491" i="1"/>
  <c r="U4491" i="1"/>
  <c r="V4491" i="1"/>
  <c r="U4490" i="1"/>
  <c r="V4490" i="1"/>
  <c r="Q4492" i="1"/>
  <c r="U4492" i="1"/>
  <c r="V4492" i="1"/>
  <c r="Q4493" i="1"/>
  <c r="U4493" i="1"/>
  <c r="V4493" i="1"/>
  <c r="Q4494" i="1"/>
  <c r="U4494" i="1"/>
  <c r="V4494" i="1"/>
  <c r="Q4495" i="1"/>
  <c r="U4495" i="1"/>
  <c r="V4495" i="1"/>
  <c r="Q4496" i="1"/>
  <c r="U4496" i="1"/>
  <c r="V4496" i="1"/>
  <c r="Q4497" i="1"/>
  <c r="U4497" i="1"/>
  <c r="V4497" i="1"/>
  <c r="Q4498" i="1"/>
  <c r="S4498" i="1"/>
  <c r="U4498" i="1"/>
  <c r="V4498" i="1"/>
  <c r="Q4499" i="1"/>
  <c r="R4499" i="1"/>
  <c r="S4499" i="1"/>
  <c r="Q4500" i="1"/>
  <c r="U4499" i="1"/>
  <c r="V4499" i="1"/>
  <c r="R4500" i="1"/>
  <c r="S4500" i="1"/>
  <c r="Q4501" i="1"/>
  <c r="R4501" i="1"/>
  <c r="U4500" i="1"/>
  <c r="V4500" i="1"/>
  <c r="S4501" i="1"/>
  <c r="U4501" i="1"/>
  <c r="V4501" i="1"/>
  <c r="Q4502" i="1"/>
  <c r="R4502" i="1"/>
  <c r="S4502" i="1"/>
  <c r="Q4503" i="1"/>
  <c r="R4503" i="1"/>
  <c r="U4502" i="1"/>
  <c r="V4502" i="1"/>
  <c r="S4503" i="1"/>
  <c r="U4503" i="1"/>
  <c r="V4503" i="1"/>
  <c r="Q4504" i="1"/>
  <c r="R4504" i="1"/>
  <c r="S4504" i="1"/>
  <c r="Q4505" i="1"/>
  <c r="R4505" i="1"/>
  <c r="U4504" i="1"/>
  <c r="V4504" i="1"/>
  <c r="S4505" i="1"/>
  <c r="U4505" i="1"/>
  <c r="V4505" i="1"/>
  <c r="Q4506" i="1"/>
  <c r="R4506" i="1"/>
  <c r="S4506" i="1"/>
  <c r="Q4507" i="1"/>
  <c r="R4507" i="1"/>
  <c r="U4506" i="1"/>
  <c r="V4506" i="1"/>
  <c r="Q4508" i="1"/>
  <c r="S4507" i="1"/>
  <c r="U4507" i="1"/>
  <c r="V4507" i="1"/>
  <c r="R4508" i="1"/>
  <c r="S4508" i="1"/>
  <c r="Q4509" i="1"/>
  <c r="U4508" i="1"/>
  <c r="V4508" i="1"/>
  <c r="R4509" i="1"/>
  <c r="S4509" i="1"/>
  <c r="Q4510" i="1"/>
  <c r="U4509" i="1"/>
  <c r="V4509" i="1"/>
  <c r="R4510" i="1"/>
  <c r="S4510" i="1"/>
  <c r="Q4511" i="1"/>
  <c r="R4511" i="1"/>
  <c r="U4510" i="1"/>
  <c r="V4510" i="1"/>
  <c r="S4511" i="1"/>
  <c r="U4511" i="1"/>
  <c r="V4511" i="1"/>
  <c r="Q4512" i="1"/>
  <c r="R4512" i="1"/>
  <c r="S4512" i="1"/>
  <c r="Q4513" i="1"/>
  <c r="S4513" i="1"/>
  <c r="U4512" i="1"/>
  <c r="V4512" i="1"/>
  <c r="Q4514" i="1"/>
  <c r="S4514" i="1"/>
  <c r="U4513" i="1"/>
  <c r="V4513" i="1"/>
  <c r="Q4515" i="1"/>
  <c r="U4515" i="1"/>
  <c r="V4515" i="1"/>
  <c r="U4514" i="1"/>
  <c r="V4514" i="1"/>
  <c r="Q4516" i="1"/>
  <c r="U4516" i="1"/>
  <c r="V4516" i="1"/>
  <c r="Q4517" i="1"/>
  <c r="U4517" i="1"/>
  <c r="V4517" i="1"/>
  <c r="Q4518" i="1"/>
  <c r="U4518" i="1"/>
  <c r="V4518" i="1"/>
  <c r="Q4519" i="1"/>
  <c r="U4519" i="1"/>
  <c r="V4519" i="1"/>
  <c r="Q4520" i="1"/>
  <c r="U4520" i="1"/>
  <c r="V4520" i="1"/>
  <c r="Q4521" i="1"/>
  <c r="U4521" i="1"/>
  <c r="V4521" i="1"/>
  <c r="Q4522" i="1"/>
  <c r="S4522" i="1"/>
  <c r="U4522" i="1"/>
  <c r="V4522" i="1"/>
  <c r="Q4523" i="1"/>
  <c r="R4523" i="1"/>
  <c r="S4523" i="1"/>
  <c r="Q4524" i="1"/>
  <c r="R4524" i="1"/>
  <c r="S4524" i="1"/>
  <c r="U4524" i="1"/>
  <c r="V4524" i="1"/>
  <c r="U4523" i="1"/>
  <c r="V4523" i="1"/>
  <c r="Q4525" i="1"/>
  <c r="R4525" i="1"/>
  <c r="S4525" i="1"/>
  <c r="Q4526" i="1"/>
  <c r="S4526" i="1"/>
  <c r="U4525" i="1"/>
  <c r="V4525" i="1"/>
  <c r="Q4527" i="1"/>
  <c r="R4527" i="1"/>
  <c r="U4526" i="1"/>
  <c r="V4526" i="1"/>
  <c r="S4527" i="1"/>
  <c r="U4527" i="1"/>
  <c r="V4527" i="1"/>
  <c r="Q4528" i="1"/>
  <c r="R4528" i="1"/>
  <c r="S4528" i="1"/>
  <c r="Q4529" i="1"/>
  <c r="R4529" i="1"/>
  <c r="U4528" i="1"/>
  <c r="V4528" i="1"/>
  <c r="S4529" i="1"/>
  <c r="U4529" i="1"/>
  <c r="V4529" i="1"/>
  <c r="Q4530" i="1"/>
  <c r="R4530" i="1"/>
  <c r="S4530" i="1"/>
  <c r="Q4531" i="1"/>
  <c r="U4530" i="1"/>
  <c r="V4530" i="1"/>
  <c r="R4531" i="1"/>
  <c r="S4531" i="1"/>
  <c r="Q4532" i="1"/>
  <c r="R4532" i="1"/>
  <c r="U4531" i="1"/>
  <c r="V4531" i="1"/>
  <c r="S4532" i="1"/>
  <c r="U4532" i="1"/>
  <c r="V4532" i="1"/>
  <c r="Q4533" i="1"/>
  <c r="R4533" i="1"/>
  <c r="S4533" i="1"/>
  <c r="Q4534" i="1"/>
  <c r="U4533" i="1"/>
  <c r="V4533" i="1"/>
  <c r="R4534" i="1"/>
  <c r="S4534" i="1"/>
  <c r="Q4535" i="1"/>
  <c r="U4534" i="1"/>
  <c r="V4534" i="1"/>
  <c r="R4535" i="1"/>
  <c r="S4535" i="1"/>
  <c r="Q4536" i="1"/>
  <c r="R4536" i="1"/>
  <c r="U4535" i="1"/>
  <c r="V4535" i="1"/>
  <c r="S4536" i="1"/>
  <c r="U4536" i="1"/>
  <c r="V4536" i="1"/>
  <c r="Q4537" i="1"/>
  <c r="R4537" i="1"/>
  <c r="S4537" i="1"/>
  <c r="Q4538" i="1"/>
  <c r="S4538" i="1"/>
  <c r="Q4539" i="1"/>
  <c r="U4539" i="1"/>
  <c r="V4539" i="1"/>
  <c r="U4537" i="1"/>
  <c r="V4537" i="1"/>
  <c r="U4538" i="1"/>
  <c r="V4538" i="1"/>
  <c r="Q4540" i="1"/>
  <c r="U4540" i="1"/>
  <c r="V4540" i="1"/>
  <c r="Q4541" i="1"/>
  <c r="U4541" i="1"/>
  <c r="V4541" i="1"/>
  <c r="Q4542" i="1"/>
  <c r="U4542" i="1"/>
  <c r="V4542" i="1"/>
  <c r="Q4543" i="1"/>
  <c r="U4543" i="1"/>
  <c r="V4543" i="1"/>
  <c r="Q4544" i="1"/>
  <c r="U4544" i="1"/>
  <c r="V4544" i="1"/>
  <c r="Q4545" i="1"/>
  <c r="U4545" i="1"/>
  <c r="V4545" i="1"/>
  <c r="Q4546" i="1"/>
  <c r="S4546" i="1"/>
  <c r="Q4547" i="1"/>
  <c r="U4546" i="1"/>
  <c r="V4546" i="1"/>
  <c r="R4547" i="1"/>
  <c r="S4547" i="1"/>
  <c r="Q4548" i="1"/>
  <c r="U4547" i="1"/>
  <c r="V4547" i="1"/>
  <c r="R4548" i="1"/>
  <c r="S4548" i="1"/>
  <c r="Q4549" i="1"/>
  <c r="U4548" i="1"/>
  <c r="V4548" i="1"/>
  <c r="R4549" i="1"/>
  <c r="S4549" i="1"/>
  <c r="Q4550" i="1"/>
  <c r="R4550" i="1"/>
  <c r="U4549" i="1"/>
  <c r="V4549" i="1"/>
  <c r="S4550" i="1"/>
  <c r="U4550" i="1"/>
  <c r="V4550" i="1"/>
  <c r="Q4551" i="1"/>
  <c r="R4551" i="1"/>
  <c r="S4551" i="1"/>
  <c r="Q4552" i="1"/>
  <c r="R4552" i="1"/>
  <c r="U4551" i="1"/>
  <c r="V4551" i="1"/>
  <c r="S4552" i="1"/>
  <c r="U4552" i="1"/>
  <c r="V4552" i="1"/>
  <c r="Q4553" i="1"/>
  <c r="R4553" i="1"/>
  <c r="S4553" i="1"/>
  <c r="Q4554" i="1"/>
  <c r="U4553" i="1"/>
  <c r="V4553" i="1"/>
  <c r="R4554" i="1"/>
  <c r="S4554" i="1"/>
  <c r="Q4555" i="1"/>
  <c r="R4555" i="1"/>
  <c r="U4554" i="1"/>
  <c r="V4554" i="1"/>
  <c r="Q4556" i="1"/>
  <c r="R4556" i="1"/>
  <c r="S4555" i="1"/>
  <c r="U4555" i="1"/>
  <c r="V4555" i="1"/>
  <c r="S4556" i="1"/>
  <c r="U4556" i="1"/>
  <c r="V4556" i="1"/>
  <c r="Q4557" i="1"/>
  <c r="R4557" i="1"/>
  <c r="S4557" i="1"/>
  <c r="Q4558" i="1"/>
  <c r="S4558" i="1"/>
  <c r="U4557" i="1"/>
  <c r="V4557" i="1"/>
  <c r="Q4559" i="1"/>
  <c r="S4559" i="1"/>
  <c r="U4558" i="1"/>
  <c r="V4558" i="1"/>
  <c r="Q4560" i="1"/>
  <c r="S4560" i="1"/>
  <c r="U4559" i="1"/>
  <c r="V4559" i="1"/>
  <c r="Q4561" i="1"/>
  <c r="S4561" i="1"/>
  <c r="U4560" i="1"/>
  <c r="V4560" i="1"/>
  <c r="Q4562" i="1"/>
  <c r="S4562" i="1"/>
  <c r="U4561" i="1"/>
  <c r="V4561" i="1"/>
  <c r="Q4563" i="1"/>
  <c r="U4563" i="1"/>
  <c r="V4563" i="1"/>
  <c r="U4562" i="1"/>
  <c r="V4562" i="1"/>
  <c r="Q4564" i="1"/>
  <c r="U4564" i="1"/>
  <c r="V4564" i="1"/>
  <c r="Q4565" i="1"/>
  <c r="U4565" i="1"/>
  <c r="V4565" i="1"/>
  <c r="Q4566" i="1"/>
  <c r="U4566" i="1"/>
  <c r="V4566" i="1"/>
  <c r="Q4567" i="1"/>
  <c r="U4567" i="1"/>
  <c r="V4567" i="1"/>
  <c r="Q4568" i="1"/>
  <c r="U4568" i="1"/>
  <c r="V4568" i="1"/>
  <c r="Q4569" i="1"/>
  <c r="U4569" i="1"/>
  <c r="V4569" i="1"/>
  <c r="Q4570" i="1"/>
  <c r="S4570" i="1"/>
  <c r="Q4571" i="1"/>
  <c r="S4571" i="1"/>
  <c r="U4571" i="1"/>
  <c r="V4571" i="1"/>
  <c r="U4570" i="1"/>
  <c r="V4570" i="1"/>
  <c r="Q4572" i="1"/>
  <c r="S4572" i="1"/>
  <c r="Q4573" i="1"/>
  <c r="S4573" i="1"/>
  <c r="U4573" i="1"/>
  <c r="V4573" i="1"/>
  <c r="U4572" i="1"/>
  <c r="V4572" i="1"/>
  <c r="Q4574" i="1"/>
  <c r="S4574" i="1"/>
  <c r="U4574" i="1"/>
  <c r="V4574" i="1"/>
  <c r="Q4575" i="1"/>
  <c r="R4575" i="1"/>
  <c r="S4575" i="1"/>
  <c r="U4575" i="1"/>
  <c r="V4575" i="1"/>
  <c r="Q4576" i="1"/>
  <c r="R4576" i="1"/>
  <c r="S4576" i="1"/>
  <c r="Q4577" i="1"/>
  <c r="R4577" i="1"/>
  <c r="U4576" i="1"/>
  <c r="V4576" i="1"/>
  <c r="S4577" i="1"/>
  <c r="U4577" i="1"/>
  <c r="V4577" i="1"/>
  <c r="Q4578" i="1"/>
  <c r="R4578" i="1"/>
  <c r="S4578" i="1"/>
  <c r="Q4579" i="1"/>
  <c r="R4579" i="1"/>
  <c r="U4578" i="1"/>
  <c r="V4578" i="1"/>
  <c r="S4579" i="1"/>
  <c r="U4579" i="1"/>
  <c r="V4579" i="1"/>
  <c r="Q4580" i="1"/>
  <c r="R4580" i="1"/>
  <c r="S4580" i="1"/>
  <c r="Q4581" i="1"/>
  <c r="R4581" i="1"/>
  <c r="U4580" i="1"/>
  <c r="V4580" i="1"/>
  <c r="S4581" i="1"/>
  <c r="U4581" i="1"/>
  <c r="V4581" i="1"/>
  <c r="Q4582" i="1"/>
  <c r="S4582" i="1"/>
  <c r="Q4583" i="1"/>
  <c r="S4583" i="1"/>
  <c r="U4582" i="1"/>
  <c r="V4582" i="1"/>
  <c r="Q4584" i="1"/>
  <c r="S4584" i="1"/>
  <c r="U4583" i="1"/>
  <c r="V4583" i="1"/>
  <c r="Q4585" i="1"/>
  <c r="S4585" i="1"/>
  <c r="U4584" i="1"/>
  <c r="V4584" i="1"/>
  <c r="Q4586" i="1"/>
  <c r="S4586" i="1"/>
  <c r="U4585" i="1"/>
  <c r="V4585" i="1"/>
  <c r="Q4587" i="1"/>
  <c r="U4587" i="1"/>
  <c r="V4587" i="1"/>
  <c r="U4586" i="1"/>
  <c r="V4586" i="1"/>
  <c r="Q4588" i="1"/>
  <c r="U4588" i="1"/>
  <c r="V4588" i="1"/>
  <c r="Q4589" i="1"/>
  <c r="U4589" i="1"/>
  <c r="V4589" i="1"/>
  <c r="Q4590" i="1"/>
  <c r="U4590" i="1"/>
  <c r="V4590" i="1"/>
  <c r="Q4591" i="1"/>
  <c r="U4591" i="1"/>
  <c r="V4591" i="1"/>
  <c r="Q4592" i="1"/>
  <c r="U4592" i="1"/>
  <c r="V4592" i="1"/>
  <c r="Q4593" i="1"/>
  <c r="U4593" i="1"/>
  <c r="V4593" i="1"/>
  <c r="Q4594" i="1"/>
  <c r="S4594" i="1"/>
  <c r="Q4595" i="1"/>
  <c r="S4595" i="1"/>
  <c r="U4595" i="1"/>
  <c r="V4595" i="1"/>
  <c r="U4594" i="1"/>
  <c r="V4594" i="1"/>
  <c r="Q4596" i="1"/>
  <c r="S4596" i="1"/>
  <c r="Q4597" i="1"/>
  <c r="S4597" i="1"/>
  <c r="U4597" i="1"/>
  <c r="V4597" i="1"/>
  <c r="U4596" i="1"/>
  <c r="V4596" i="1"/>
  <c r="Q4598" i="1"/>
  <c r="S4598" i="1"/>
  <c r="U4598" i="1"/>
  <c r="V4598" i="1"/>
  <c r="Q4599" i="1"/>
  <c r="R4599" i="1"/>
  <c r="S4599" i="1"/>
  <c r="Q4600" i="1"/>
  <c r="U4599" i="1"/>
  <c r="V4599" i="1"/>
  <c r="R4600" i="1"/>
  <c r="S4600" i="1"/>
  <c r="Q4601" i="1"/>
  <c r="R4601" i="1"/>
  <c r="U4600" i="1"/>
  <c r="V4600" i="1"/>
  <c r="S4601" i="1"/>
  <c r="U4601" i="1"/>
  <c r="V4601" i="1"/>
  <c r="Q4602" i="1"/>
  <c r="R4602" i="1"/>
  <c r="S4602" i="1"/>
  <c r="Q4603" i="1"/>
  <c r="U4602" i="1"/>
  <c r="V4602" i="1"/>
  <c r="R4603" i="1"/>
  <c r="S4603" i="1"/>
  <c r="Q4604" i="1"/>
  <c r="R4604" i="1"/>
  <c r="U4603" i="1"/>
  <c r="V4603" i="1"/>
  <c r="S4604" i="1"/>
  <c r="U4604" i="1"/>
  <c r="V4604" i="1"/>
  <c r="Q4605" i="1"/>
  <c r="R4605" i="1"/>
  <c r="S4605" i="1"/>
  <c r="Q4606" i="1"/>
  <c r="R4606" i="1"/>
  <c r="U4605" i="1"/>
  <c r="V4605" i="1"/>
  <c r="S4606" i="1"/>
  <c r="U4606" i="1"/>
  <c r="V4606" i="1"/>
  <c r="Q4607" i="1"/>
  <c r="R4607" i="1"/>
  <c r="S4607" i="1"/>
  <c r="Q4608" i="1"/>
  <c r="R4608" i="1"/>
  <c r="U4607" i="1"/>
  <c r="V4607" i="1"/>
  <c r="Q4609" i="1"/>
  <c r="S4608" i="1"/>
  <c r="U4608" i="1"/>
  <c r="V4608" i="1"/>
  <c r="R4609" i="1"/>
  <c r="S4609" i="1"/>
  <c r="Q4610" i="1"/>
  <c r="S4610" i="1"/>
  <c r="U4609" i="1"/>
  <c r="V4609" i="1"/>
  <c r="Q4611" i="1"/>
  <c r="U4611" i="1"/>
  <c r="V4611" i="1"/>
  <c r="U4610" i="1"/>
  <c r="V4610" i="1"/>
  <c r="Q4612" i="1"/>
  <c r="U4612" i="1"/>
  <c r="V4612" i="1"/>
  <c r="Q4613" i="1"/>
  <c r="U4613" i="1"/>
  <c r="V4613" i="1"/>
  <c r="Q4614" i="1"/>
  <c r="U4614" i="1"/>
  <c r="V4614" i="1"/>
  <c r="Q4615" i="1"/>
  <c r="U4615" i="1"/>
  <c r="V4615" i="1"/>
  <c r="Q4616" i="1"/>
  <c r="U4616" i="1"/>
  <c r="V4616" i="1"/>
  <c r="Q4617" i="1"/>
  <c r="U4617" i="1"/>
  <c r="V4617" i="1"/>
  <c r="Q4618" i="1"/>
  <c r="S4618" i="1"/>
  <c r="Q4619" i="1"/>
  <c r="S4619" i="1"/>
  <c r="U4619" i="1"/>
  <c r="V4619" i="1"/>
  <c r="U4618" i="1"/>
  <c r="V4618" i="1"/>
  <c r="Q4620" i="1"/>
  <c r="S4620" i="1"/>
  <c r="U4620" i="1"/>
  <c r="V4620" i="1"/>
  <c r="Q4621" i="1"/>
  <c r="S4621" i="1"/>
  <c r="Q4622" i="1"/>
  <c r="S4622" i="1"/>
  <c r="U4621" i="1"/>
  <c r="V4621" i="1"/>
  <c r="Q4623" i="1"/>
  <c r="R4623" i="1"/>
  <c r="U4622" i="1"/>
  <c r="V4622" i="1"/>
  <c r="Q4624" i="1"/>
  <c r="S4623" i="1"/>
  <c r="U4623" i="1"/>
  <c r="V4623" i="1"/>
  <c r="R4624" i="1"/>
  <c r="S4624" i="1"/>
  <c r="Q4625" i="1"/>
  <c r="U4624" i="1"/>
  <c r="V4624" i="1"/>
  <c r="R4625" i="1"/>
  <c r="S4625" i="1"/>
  <c r="Q4626" i="1"/>
  <c r="R4626" i="1"/>
  <c r="S4626" i="1"/>
  <c r="U4626" i="1"/>
  <c r="V4626" i="1"/>
  <c r="U4625" i="1"/>
  <c r="V4625" i="1"/>
  <c r="Q4627" i="1"/>
  <c r="R4627" i="1"/>
  <c r="S4627" i="1"/>
  <c r="U4627" i="1"/>
  <c r="V4627" i="1"/>
  <c r="Q4628" i="1"/>
  <c r="R4628" i="1"/>
  <c r="S4628" i="1"/>
  <c r="Q4629" i="1"/>
  <c r="R4629" i="1"/>
  <c r="U4628" i="1"/>
  <c r="V4628" i="1"/>
  <c r="S4629" i="1"/>
  <c r="U4629" i="1"/>
  <c r="V4629" i="1"/>
  <c r="Q4630" i="1"/>
  <c r="R4630" i="1"/>
  <c r="S4630" i="1"/>
  <c r="Q4631" i="1"/>
  <c r="R4631" i="1"/>
  <c r="U4630" i="1"/>
  <c r="V4630" i="1"/>
  <c r="S4631" i="1"/>
  <c r="U4631" i="1"/>
  <c r="V4631" i="1"/>
  <c r="Q4632" i="1"/>
  <c r="R4632" i="1"/>
  <c r="S4632" i="1"/>
  <c r="Q4633" i="1"/>
  <c r="S4633" i="1"/>
  <c r="U4632" i="1"/>
  <c r="V4632" i="1"/>
  <c r="Q4634" i="1"/>
  <c r="S4634" i="1"/>
  <c r="U4633" i="1"/>
  <c r="V4633" i="1"/>
  <c r="Q4635" i="1"/>
  <c r="U4635" i="1"/>
  <c r="V4635" i="1"/>
  <c r="U4634" i="1"/>
  <c r="V4634" i="1"/>
  <c r="Q4636" i="1"/>
  <c r="U4636" i="1"/>
  <c r="V4636" i="1"/>
  <c r="Q4637" i="1"/>
  <c r="U4637" i="1"/>
  <c r="V4637" i="1"/>
  <c r="Q4638" i="1"/>
  <c r="U4638" i="1"/>
  <c r="V4638" i="1"/>
  <c r="Q4639" i="1"/>
  <c r="U4639" i="1"/>
  <c r="V4639" i="1"/>
  <c r="Q4640" i="1"/>
  <c r="U4640" i="1"/>
  <c r="V4640" i="1"/>
  <c r="Q4641" i="1"/>
  <c r="U4641" i="1"/>
  <c r="V4641" i="1"/>
  <c r="Q4642" i="1"/>
  <c r="S4642" i="1"/>
  <c r="Q4643" i="1"/>
  <c r="S4643" i="1"/>
  <c r="U4643" i="1"/>
  <c r="V4643" i="1"/>
  <c r="U4642" i="1"/>
  <c r="V4642" i="1"/>
  <c r="Q4644" i="1"/>
  <c r="S4644" i="1"/>
  <c r="Q4645" i="1"/>
  <c r="S4645" i="1"/>
  <c r="U4645" i="1"/>
  <c r="V4645" i="1"/>
  <c r="U4644" i="1"/>
  <c r="V4644" i="1"/>
  <c r="Q4646" i="1"/>
  <c r="S4646" i="1"/>
  <c r="Q4647" i="1"/>
  <c r="U4646" i="1"/>
  <c r="V4646" i="1"/>
  <c r="R4647" i="1"/>
  <c r="S4647" i="1"/>
  <c r="Q4648" i="1"/>
  <c r="R4648" i="1"/>
  <c r="U4647" i="1"/>
  <c r="V4647" i="1"/>
  <c r="Q4649" i="1"/>
  <c r="S4648" i="1"/>
  <c r="U4648" i="1"/>
  <c r="V4648" i="1"/>
  <c r="R4649" i="1"/>
  <c r="S4649" i="1"/>
  <c r="Q4650" i="1"/>
  <c r="R4650" i="1"/>
  <c r="S4650" i="1"/>
  <c r="U4650" i="1"/>
  <c r="V4650" i="1"/>
  <c r="U4649" i="1"/>
  <c r="V4649" i="1"/>
  <c r="Q4651" i="1"/>
  <c r="R4651" i="1"/>
  <c r="S4651" i="1"/>
  <c r="Q4652" i="1"/>
  <c r="U4651" i="1"/>
  <c r="V4651" i="1"/>
  <c r="R4652" i="1"/>
  <c r="S4652" i="1"/>
  <c r="Q4653" i="1"/>
  <c r="R4653" i="1"/>
  <c r="U4652" i="1"/>
  <c r="V4652" i="1"/>
  <c r="S4653" i="1"/>
  <c r="U4653" i="1"/>
  <c r="V4653" i="1"/>
  <c r="Q4654" i="1"/>
  <c r="R4654" i="1"/>
  <c r="S4654" i="1"/>
  <c r="Q4655" i="1"/>
  <c r="R4655" i="1"/>
  <c r="U4654" i="1"/>
  <c r="V4654" i="1"/>
  <c r="S4655" i="1"/>
  <c r="U4655" i="1"/>
  <c r="V4655" i="1"/>
  <c r="Q4656" i="1"/>
  <c r="R4656" i="1"/>
  <c r="S4656" i="1"/>
  <c r="U4656" i="1"/>
  <c r="V4656" i="1"/>
  <c r="Q4657" i="1"/>
  <c r="R4657" i="1"/>
  <c r="S4657" i="1"/>
  <c r="Q4658" i="1"/>
  <c r="S4658" i="1"/>
  <c r="Q4659" i="1"/>
  <c r="U4659" i="1"/>
  <c r="V4659" i="1"/>
  <c r="U4657" i="1"/>
  <c r="V4657" i="1"/>
  <c r="U4658" i="1"/>
  <c r="V4658" i="1"/>
  <c r="Q4660" i="1"/>
  <c r="U4660" i="1"/>
  <c r="V4660" i="1"/>
  <c r="Q4661" i="1"/>
  <c r="U4661" i="1"/>
  <c r="V4661" i="1"/>
  <c r="Q4662" i="1"/>
  <c r="U4662" i="1"/>
  <c r="V4662" i="1"/>
  <c r="Q4663" i="1"/>
  <c r="U4663" i="1"/>
  <c r="V4663" i="1"/>
  <c r="Q4664" i="1"/>
  <c r="U4664" i="1"/>
  <c r="V4664" i="1"/>
  <c r="Q4665" i="1"/>
  <c r="U4665" i="1"/>
  <c r="V4665" i="1"/>
  <c r="Q4666" i="1"/>
  <c r="S4666" i="1"/>
  <c r="U4666" i="1"/>
  <c r="V4666" i="1"/>
  <c r="Q4667" i="1"/>
  <c r="S4667" i="1"/>
  <c r="U4667" i="1"/>
  <c r="V4667" i="1"/>
  <c r="Q4668" i="1"/>
  <c r="S4668" i="1"/>
  <c r="Q4669" i="1"/>
  <c r="S4669" i="1"/>
  <c r="U4669" i="1"/>
  <c r="V4669" i="1"/>
  <c r="U4668" i="1"/>
  <c r="V4668" i="1"/>
  <c r="Q4670" i="1"/>
  <c r="S4670" i="1"/>
  <c r="Q4671" i="1"/>
  <c r="U4670" i="1"/>
  <c r="V4670" i="1"/>
  <c r="R4671" i="1"/>
  <c r="S4671" i="1"/>
  <c r="Q4672" i="1"/>
  <c r="R4672" i="1"/>
  <c r="U4671" i="1"/>
  <c r="V4671" i="1"/>
  <c r="Q4673" i="1"/>
  <c r="S4672" i="1"/>
  <c r="U4672" i="1"/>
  <c r="V4672" i="1"/>
  <c r="R4673" i="1"/>
  <c r="S4673" i="1"/>
  <c r="Q4674" i="1"/>
  <c r="R4674" i="1"/>
  <c r="U4673" i="1"/>
  <c r="V4673" i="1"/>
  <c r="S4674" i="1"/>
  <c r="U4674" i="1"/>
  <c r="V4674" i="1"/>
  <c r="Q4675" i="1"/>
  <c r="R4675" i="1"/>
  <c r="S4675" i="1"/>
  <c r="U4675" i="1"/>
  <c r="V4675" i="1"/>
  <c r="Q4676" i="1"/>
  <c r="R4676" i="1"/>
  <c r="S4676" i="1"/>
  <c r="Q4677" i="1"/>
  <c r="R4677" i="1"/>
  <c r="U4676" i="1"/>
  <c r="V4676" i="1"/>
  <c r="Q4678" i="1"/>
  <c r="S4677" i="1"/>
  <c r="U4677" i="1"/>
  <c r="V4677" i="1"/>
  <c r="R4678" i="1"/>
  <c r="S4678" i="1"/>
  <c r="Q4679" i="1"/>
  <c r="R4679" i="1"/>
  <c r="U4678" i="1"/>
  <c r="V4678" i="1"/>
  <c r="S4679" i="1"/>
  <c r="U4679" i="1"/>
  <c r="V4679" i="1"/>
  <c r="Q4680" i="1"/>
  <c r="R4680" i="1"/>
  <c r="S4680" i="1"/>
  <c r="Q4681" i="1"/>
  <c r="S4681" i="1"/>
  <c r="U4680" i="1"/>
  <c r="V4680" i="1"/>
  <c r="Q4682" i="1"/>
  <c r="S4682" i="1"/>
  <c r="U4681" i="1"/>
  <c r="V4681" i="1"/>
  <c r="Q4683" i="1"/>
  <c r="U4683" i="1"/>
  <c r="V4683" i="1"/>
  <c r="U4682" i="1"/>
  <c r="V4682" i="1"/>
  <c r="Q4684" i="1"/>
  <c r="U4684" i="1"/>
  <c r="V4684" i="1"/>
  <c r="Q4685" i="1"/>
  <c r="U4685" i="1"/>
  <c r="V4685" i="1"/>
  <c r="Q4686" i="1"/>
  <c r="U4686" i="1"/>
  <c r="V4686" i="1"/>
  <c r="Q4687" i="1"/>
  <c r="U4687" i="1"/>
  <c r="V4687" i="1"/>
  <c r="Q4688" i="1"/>
  <c r="U4688" i="1"/>
  <c r="V4688" i="1"/>
  <c r="Q4689" i="1"/>
  <c r="U4689" i="1"/>
  <c r="V4689" i="1"/>
  <c r="Q4690" i="1"/>
  <c r="S4690" i="1"/>
  <c r="U4690" i="1"/>
  <c r="V4690" i="1"/>
  <c r="Q4691" i="1"/>
  <c r="S4691" i="1"/>
  <c r="U4691" i="1"/>
  <c r="V4691" i="1"/>
  <c r="Q4692" i="1"/>
  <c r="S4692" i="1"/>
  <c r="Q4693" i="1"/>
  <c r="S4693" i="1"/>
  <c r="U4692" i="1"/>
  <c r="V4692" i="1"/>
  <c r="Q4694" i="1"/>
  <c r="S4694" i="1"/>
  <c r="U4693" i="1"/>
  <c r="V4693" i="1"/>
  <c r="Q4695" i="1"/>
  <c r="U4694" i="1"/>
  <c r="V4694" i="1"/>
  <c r="R4695" i="1"/>
  <c r="S4695" i="1"/>
  <c r="Q4696" i="1"/>
  <c r="R4696" i="1"/>
  <c r="U4695" i="1"/>
  <c r="V4695" i="1"/>
  <c r="S4696" i="1"/>
  <c r="U4696" i="1"/>
  <c r="V4696" i="1"/>
  <c r="Q4697" i="1"/>
  <c r="R4697" i="1"/>
  <c r="S4697" i="1"/>
  <c r="Q4698" i="1"/>
  <c r="R4698" i="1"/>
  <c r="U4697" i="1"/>
  <c r="V4697" i="1"/>
  <c r="S4698" i="1"/>
  <c r="U4698" i="1"/>
  <c r="V4698" i="1"/>
  <c r="Q4699" i="1"/>
  <c r="R4699" i="1"/>
  <c r="S4699" i="1"/>
  <c r="Q4700" i="1"/>
  <c r="R4700" i="1"/>
  <c r="U4699" i="1"/>
  <c r="V4699" i="1"/>
  <c r="S4700" i="1"/>
  <c r="U4700" i="1"/>
  <c r="V4700" i="1"/>
  <c r="Q4701" i="1"/>
  <c r="R4701" i="1"/>
  <c r="S4701" i="1"/>
  <c r="Q4702" i="1"/>
  <c r="S4702" i="1"/>
  <c r="U4701" i="1"/>
  <c r="V4701" i="1"/>
  <c r="Q4703" i="1"/>
  <c r="S4703" i="1"/>
  <c r="U4702" i="1"/>
  <c r="V4702" i="1"/>
  <c r="Q4704" i="1"/>
  <c r="S4704" i="1"/>
  <c r="U4703" i="1"/>
  <c r="V4703" i="1"/>
  <c r="Q4705" i="1"/>
  <c r="S4705" i="1"/>
  <c r="U4704" i="1"/>
  <c r="V4704" i="1"/>
  <c r="Q4706" i="1"/>
  <c r="S4706" i="1"/>
  <c r="U4705" i="1"/>
  <c r="V4705" i="1"/>
  <c r="Q4707" i="1"/>
  <c r="U4707" i="1"/>
  <c r="V4707" i="1"/>
  <c r="U4706" i="1"/>
  <c r="V4706" i="1"/>
  <c r="Q4708" i="1"/>
  <c r="U4708" i="1"/>
  <c r="V4708" i="1"/>
  <c r="Q4709" i="1"/>
  <c r="U4709" i="1"/>
  <c r="V4709" i="1"/>
  <c r="Q4710" i="1"/>
  <c r="U4710" i="1"/>
  <c r="V4710" i="1"/>
  <c r="Q4711" i="1"/>
  <c r="U4711" i="1"/>
  <c r="V4711" i="1"/>
  <c r="Q4712" i="1"/>
  <c r="U4712" i="1"/>
  <c r="V4712" i="1"/>
  <c r="Q4713" i="1"/>
  <c r="U4713" i="1"/>
  <c r="V4713" i="1"/>
  <c r="Q4714" i="1"/>
  <c r="S4714" i="1"/>
  <c r="Q4715" i="1"/>
  <c r="U4714" i="1"/>
  <c r="V4714" i="1"/>
  <c r="R4715" i="1"/>
  <c r="S4715" i="1"/>
  <c r="Q4716" i="1"/>
  <c r="U4715" i="1"/>
  <c r="V4715" i="1"/>
  <c r="R4716" i="1"/>
  <c r="S4716" i="1"/>
  <c r="Q4717" i="1"/>
  <c r="R4717" i="1"/>
  <c r="U4716" i="1"/>
  <c r="V4716" i="1"/>
  <c r="S4717" i="1"/>
  <c r="U4717" i="1"/>
  <c r="V4717" i="1"/>
  <c r="Q4718" i="1"/>
  <c r="R4718" i="1"/>
  <c r="S4718" i="1"/>
  <c r="Q4719" i="1"/>
  <c r="R4719" i="1"/>
  <c r="U4718" i="1"/>
  <c r="V4718" i="1"/>
  <c r="S4719" i="1"/>
  <c r="U4719" i="1"/>
  <c r="V4719" i="1"/>
  <c r="Q4720" i="1"/>
  <c r="R4720" i="1"/>
  <c r="S4720" i="1"/>
  <c r="Q4721" i="1"/>
  <c r="R4721" i="1"/>
  <c r="U4720" i="1"/>
  <c r="V4720" i="1"/>
  <c r="Q4722" i="1"/>
  <c r="S4721" i="1"/>
  <c r="U4721" i="1"/>
  <c r="V4721" i="1"/>
  <c r="R4722" i="1"/>
  <c r="S4722" i="1"/>
  <c r="Q4723" i="1"/>
  <c r="R4723" i="1"/>
  <c r="U4722" i="1"/>
  <c r="V4722" i="1"/>
  <c r="Q4724" i="1"/>
  <c r="S4723" i="1"/>
  <c r="U4723" i="1"/>
  <c r="V4723" i="1"/>
  <c r="R4724" i="1"/>
  <c r="S4724" i="1"/>
  <c r="Q4725" i="1"/>
  <c r="R4725" i="1"/>
  <c r="U4724" i="1"/>
  <c r="V4724" i="1"/>
  <c r="S4725" i="1"/>
  <c r="U4725" i="1"/>
  <c r="V4725" i="1"/>
  <c r="Q4726" i="1"/>
  <c r="S4726" i="1"/>
  <c r="Q4727" i="1"/>
  <c r="S4727" i="1"/>
  <c r="U4726" i="1"/>
  <c r="V4726" i="1"/>
  <c r="Q4728" i="1"/>
  <c r="U4727" i="1"/>
  <c r="V4727" i="1"/>
  <c r="R4728" i="1"/>
  <c r="S4728" i="1"/>
  <c r="Q4729" i="1"/>
  <c r="R4729" i="1"/>
  <c r="U4728" i="1"/>
  <c r="V4728" i="1"/>
  <c r="S4729" i="1"/>
  <c r="U4729" i="1"/>
  <c r="V4729" i="1"/>
  <c r="Q4730" i="1"/>
  <c r="S4730" i="1"/>
  <c r="Q4731" i="1"/>
  <c r="U4731" i="1"/>
  <c r="V4731" i="1"/>
  <c r="U4730" i="1"/>
  <c r="V4730" i="1"/>
  <c r="Q4732" i="1"/>
  <c r="U4732" i="1"/>
  <c r="V4732" i="1"/>
  <c r="Q4733" i="1"/>
  <c r="U4733" i="1"/>
  <c r="V4733" i="1"/>
  <c r="Q4734" i="1"/>
  <c r="U4734" i="1"/>
  <c r="V4734" i="1"/>
  <c r="Q4735" i="1"/>
  <c r="U4735" i="1"/>
  <c r="V4735" i="1"/>
  <c r="Q4736" i="1"/>
  <c r="U4736" i="1"/>
  <c r="V4736" i="1"/>
  <c r="Q4737" i="1"/>
  <c r="U4737" i="1"/>
  <c r="V4737" i="1"/>
  <c r="Q4738" i="1"/>
  <c r="S4738" i="1"/>
  <c r="Q4739" i="1"/>
  <c r="U4738" i="1"/>
  <c r="V4738" i="1"/>
  <c r="R4739" i="1"/>
  <c r="S4739" i="1"/>
  <c r="Q4740" i="1"/>
  <c r="U4739" i="1"/>
  <c r="V4739" i="1"/>
  <c r="R4740" i="1"/>
  <c r="S4740" i="1"/>
  <c r="Q4741" i="1"/>
  <c r="R4741" i="1"/>
  <c r="U4740" i="1"/>
  <c r="V4740" i="1"/>
  <c r="Q4742" i="1"/>
  <c r="S4742" i="1"/>
  <c r="S4741" i="1"/>
  <c r="U4741" i="1"/>
  <c r="V4741" i="1"/>
  <c r="Q4743" i="1"/>
  <c r="U4742" i="1"/>
  <c r="V4742" i="1"/>
  <c r="R4743" i="1"/>
  <c r="S4743" i="1"/>
  <c r="Q4744" i="1"/>
  <c r="R4744" i="1"/>
  <c r="U4743" i="1"/>
  <c r="V4743" i="1"/>
  <c r="S4744" i="1"/>
  <c r="U4744" i="1"/>
  <c r="V4744" i="1"/>
  <c r="Q4745" i="1"/>
  <c r="R4745" i="1"/>
  <c r="S4745" i="1"/>
  <c r="Q4746" i="1"/>
  <c r="R4746" i="1"/>
  <c r="U4745" i="1"/>
  <c r="V4745" i="1"/>
  <c r="Q4747" i="1"/>
  <c r="S4746" i="1"/>
  <c r="U4746" i="1"/>
  <c r="V4746" i="1"/>
  <c r="R4747" i="1"/>
  <c r="S4747" i="1"/>
  <c r="Q4748" i="1"/>
  <c r="R4748" i="1"/>
  <c r="U4747" i="1"/>
  <c r="V4747" i="1"/>
  <c r="S4748" i="1"/>
  <c r="U4748" i="1"/>
  <c r="V4748" i="1"/>
  <c r="Q4749" i="1"/>
  <c r="R4749" i="1"/>
  <c r="S4749" i="1"/>
  <c r="Q4750" i="1"/>
  <c r="S4750" i="1"/>
  <c r="U4749" i="1"/>
  <c r="V4749" i="1"/>
  <c r="Q4751" i="1"/>
  <c r="S4751" i="1"/>
  <c r="U4750" i="1"/>
  <c r="V4750" i="1"/>
  <c r="Q4752" i="1"/>
  <c r="S4752" i="1"/>
  <c r="U4751" i="1"/>
  <c r="V4751" i="1"/>
  <c r="Q4753" i="1"/>
  <c r="U4752" i="1"/>
  <c r="V4752" i="1"/>
  <c r="R4753" i="1"/>
  <c r="S4753" i="1"/>
  <c r="Q4754" i="1"/>
  <c r="S4754" i="1"/>
  <c r="Q4755" i="1"/>
  <c r="U4755" i="1"/>
  <c r="V4755" i="1"/>
  <c r="U4753" i="1"/>
  <c r="V4753" i="1"/>
  <c r="U4754" i="1"/>
  <c r="V4754" i="1"/>
  <c r="Q4756" i="1"/>
  <c r="U4756" i="1"/>
  <c r="V4756" i="1"/>
  <c r="Q4757" i="1"/>
  <c r="U4757" i="1"/>
  <c r="V4757" i="1"/>
  <c r="Q4758" i="1"/>
  <c r="U4758" i="1"/>
  <c r="V4758" i="1"/>
  <c r="Q4759" i="1"/>
  <c r="U4759" i="1"/>
  <c r="V4759" i="1"/>
  <c r="Q4760" i="1"/>
  <c r="U4760" i="1"/>
  <c r="V4760" i="1"/>
  <c r="Q4761" i="1"/>
  <c r="U4761" i="1"/>
  <c r="V4761" i="1"/>
  <c r="Q4762" i="1"/>
  <c r="S4762" i="1"/>
  <c r="U4762" i="1"/>
  <c r="V4762" i="1"/>
  <c r="Q4763" i="1"/>
  <c r="S4763" i="1"/>
  <c r="U4763" i="1"/>
  <c r="V4763" i="1"/>
  <c r="Q4764" i="1"/>
  <c r="R4764" i="1"/>
  <c r="S4764" i="1"/>
  <c r="Q4765" i="1"/>
  <c r="R4765" i="1"/>
  <c r="U4764" i="1"/>
  <c r="V4764" i="1"/>
  <c r="S4765" i="1"/>
  <c r="U4765" i="1"/>
  <c r="V4765" i="1"/>
  <c r="Q4766" i="1"/>
  <c r="R4766" i="1"/>
  <c r="S4766" i="1"/>
  <c r="Q4767" i="1"/>
  <c r="R4767" i="1"/>
  <c r="U4766" i="1"/>
  <c r="V4766" i="1"/>
  <c r="S4767" i="1"/>
  <c r="U4767" i="1"/>
  <c r="V4767" i="1"/>
  <c r="Q4768" i="1"/>
  <c r="R4768" i="1"/>
  <c r="S4768" i="1"/>
  <c r="U4768" i="1"/>
  <c r="V4768" i="1"/>
  <c r="Q4769" i="1"/>
  <c r="R4769" i="1"/>
  <c r="S4769" i="1"/>
  <c r="Q4770" i="1"/>
  <c r="R4770" i="1"/>
  <c r="U4769" i="1"/>
  <c r="V4769" i="1"/>
  <c r="Q4771" i="1"/>
  <c r="R4771" i="1"/>
  <c r="S4770" i="1"/>
  <c r="U4770" i="1"/>
  <c r="V4770" i="1"/>
  <c r="S4771" i="1"/>
  <c r="U4771" i="1"/>
  <c r="V4771" i="1"/>
  <c r="Q4772" i="1"/>
  <c r="R4772" i="1"/>
  <c r="S4772" i="1"/>
  <c r="Q4773" i="1"/>
  <c r="U4772" i="1"/>
  <c r="V4772" i="1"/>
  <c r="R4773" i="1"/>
  <c r="S4773" i="1"/>
  <c r="Q4774" i="1"/>
  <c r="R4774" i="1"/>
  <c r="U4773" i="1"/>
  <c r="V4773" i="1"/>
  <c r="S4774" i="1"/>
  <c r="U4774" i="1"/>
  <c r="V4774" i="1"/>
  <c r="Q4775" i="1"/>
  <c r="R4775" i="1"/>
  <c r="S4775" i="1"/>
  <c r="Q4776" i="1"/>
  <c r="U4775" i="1"/>
  <c r="V4775" i="1"/>
  <c r="R4776" i="1"/>
  <c r="S4776" i="1"/>
  <c r="Q4777" i="1"/>
  <c r="S4777" i="1"/>
  <c r="U4776" i="1"/>
  <c r="V4776" i="1"/>
  <c r="Q4778" i="1"/>
  <c r="S4778" i="1"/>
  <c r="U4777" i="1"/>
  <c r="V4777" i="1"/>
  <c r="Q4779" i="1"/>
  <c r="U4779" i="1"/>
  <c r="V4779" i="1"/>
  <c r="U4778" i="1"/>
  <c r="V4778" i="1"/>
  <c r="Q4780" i="1"/>
  <c r="U4780" i="1"/>
  <c r="V4780" i="1"/>
  <c r="Q4781" i="1"/>
  <c r="U4781" i="1"/>
  <c r="V4781" i="1"/>
  <c r="Q4782" i="1"/>
  <c r="U4782" i="1"/>
  <c r="V4782" i="1"/>
  <c r="Q4783" i="1"/>
  <c r="U4783" i="1"/>
  <c r="V4783" i="1"/>
  <c r="Q4784" i="1"/>
  <c r="U4784" i="1"/>
  <c r="V4784" i="1"/>
  <c r="Q4785" i="1"/>
  <c r="U4785" i="1"/>
  <c r="V4785" i="1"/>
  <c r="Q4786" i="1"/>
  <c r="S4786" i="1"/>
  <c r="Q4787" i="1"/>
  <c r="S4787" i="1"/>
  <c r="U4786" i="1"/>
  <c r="V4786" i="1"/>
  <c r="Q4788" i="1"/>
  <c r="U4787" i="1"/>
  <c r="V4787" i="1"/>
  <c r="R4788" i="1"/>
  <c r="S4788" i="1"/>
  <c r="Q4789" i="1"/>
  <c r="S4789" i="1"/>
  <c r="U4788" i="1"/>
  <c r="V4788" i="1"/>
  <c r="R4789" i="1"/>
  <c r="U4789" i="1"/>
  <c r="V4789" i="1"/>
  <c r="Q4790" i="1"/>
  <c r="R4790" i="1"/>
  <c r="S4790" i="1"/>
  <c r="Q4791" i="1"/>
  <c r="U4790" i="1"/>
  <c r="V4790" i="1"/>
  <c r="R4791" i="1"/>
  <c r="S4791" i="1"/>
  <c r="Q4792" i="1"/>
  <c r="R4792" i="1"/>
  <c r="U4791" i="1"/>
  <c r="V4791" i="1"/>
  <c r="S4792" i="1"/>
  <c r="U4792" i="1"/>
  <c r="V4792" i="1"/>
  <c r="Q4793" i="1"/>
  <c r="R4793" i="1"/>
  <c r="S4793" i="1"/>
  <c r="U4793" i="1"/>
  <c r="V4793" i="1"/>
  <c r="Q4794" i="1"/>
  <c r="R4794" i="1"/>
  <c r="S4794" i="1"/>
  <c r="Q4795" i="1"/>
  <c r="R4795" i="1"/>
  <c r="U4794" i="1"/>
  <c r="V4794" i="1"/>
  <c r="S4795" i="1"/>
  <c r="U4795" i="1"/>
  <c r="V4795" i="1"/>
  <c r="Q4796" i="1"/>
  <c r="R4796" i="1"/>
  <c r="S4796" i="1"/>
  <c r="Q4797" i="1"/>
  <c r="R4797" i="1"/>
  <c r="U4796" i="1"/>
  <c r="V4796" i="1"/>
  <c r="S4797" i="1"/>
  <c r="U4797" i="1"/>
  <c r="V4797" i="1"/>
  <c r="Q4798" i="1"/>
  <c r="R4798" i="1"/>
  <c r="S4798" i="1"/>
  <c r="Q4799" i="1"/>
  <c r="R4799" i="1"/>
  <c r="U4798" i="1"/>
  <c r="V4798" i="1"/>
  <c r="S4799" i="1"/>
  <c r="U4799" i="1"/>
  <c r="V4799" i="1"/>
  <c r="Q4800" i="1"/>
  <c r="R4800" i="1"/>
  <c r="S4800" i="1"/>
  <c r="Q4801" i="1"/>
  <c r="S4801" i="1"/>
  <c r="U4800" i="1"/>
  <c r="V4800" i="1"/>
  <c r="Q4802" i="1"/>
  <c r="S4802" i="1"/>
  <c r="U4801" i="1"/>
  <c r="V4801" i="1"/>
  <c r="Q4803" i="1"/>
  <c r="U4803" i="1"/>
  <c r="V4803" i="1"/>
  <c r="U4802" i="1"/>
  <c r="V4802" i="1"/>
  <c r="Q4804" i="1"/>
  <c r="U4804" i="1"/>
  <c r="V4804" i="1"/>
  <c r="Q4805" i="1"/>
  <c r="U4805" i="1"/>
  <c r="V4805" i="1"/>
  <c r="Q4806" i="1"/>
  <c r="U4806" i="1"/>
  <c r="V4806" i="1"/>
  <c r="Q4807" i="1"/>
  <c r="U4807" i="1"/>
  <c r="V4807" i="1"/>
  <c r="Q4808" i="1"/>
  <c r="U4808" i="1"/>
  <c r="V4808" i="1"/>
  <c r="Q4809" i="1"/>
  <c r="U4809" i="1"/>
  <c r="V4809" i="1"/>
  <c r="Q4810" i="1"/>
  <c r="S4810" i="1"/>
  <c r="Q4811" i="1"/>
  <c r="S4811" i="1"/>
  <c r="U4810" i="1"/>
  <c r="V4810" i="1"/>
  <c r="Q4812" i="1"/>
  <c r="U4811" i="1"/>
  <c r="V4811" i="1"/>
  <c r="R4812" i="1"/>
  <c r="S4812" i="1"/>
  <c r="Q4813" i="1"/>
  <c r="S4813" i="1"/>
  <c r="U4812" i="1"/>
  <c r="V4812" i="1"/>
  <c r="R4813" i="1"/>
  <c r="U4813" i="1"/>
  <c r="V4813" i="1"/>
  <c r="Q4814" i="1"/>
  <c r="R4814" i="1"/>
  <c r="S4814" i="1"/>
  <c r="Q4815" i="1"/>
  <c r="U4814" i="1"/>
  <c r="V4814" i="1"/>
  <c r="R4815" i="1"/>
  <c r="S4815" i="1"/>
  <c r="Q4816" i="1"/>
  <c r="R4816" i="1"/>
  <c r="U4815" i="1"/>
  <c r="V4815" i="1"/>
  <c r="S4816" i="1"/>
  <c r="U4816" i="1"/>
  <c r="V4816" i="1"/>
  <c r="Q4817" i="1"/>
  <c r="R4817" i="1"/>
  <c r="S4817" i="1"/>
  <c r="Q4818" i="1"/>
  <c r="R4818" i="1"/>
  <c r="U4817" i="1"/>
  <c r="V4817" i="1"/>
  <c r="Q4819" i="1"/>
  <c r="S4818" i="1"/>
  <c r="U4818" i="1"/>
  <c r="V4818" i="1"/>
  <c r="R4819" i="1"/>
  <c r="S4819" i="1"/>
  <c r="Q4820" i="1"/>
  <c r="R4820" i="1"/>
  <c r="U4819" i="1"/>
  <c r="V4819" i="1"/>
  <c r="S4820" i="1"/>
  <c r="U4820" i="1"/>
  <c r="V4820" i="1"/>
  <c r="Q4821" i="1"/>
  <c r="R4821" i="1"/>
  <c r="S4821" i="1"/>
  <c r="U4821" i="1"/>
  <c r="V4821" i="1"/>
  <c r="Q4822" i="1"/>
  <c r="R4822" i="1"/>
  <c r="S4822" i="1"/>
  <c r="Q4823" i="1"/>
  <c r="R4823" i="1"/>
  <c r="U4822" i="1"/>
  <c r="V4822" i="1"/>
  <c r="S4823" i="1"/>
  <c r="U4823" i="1"/>
  <c r="V4823" i="1"/>
  <c r="Q4824" i="1"/>
  <c r="S4824" i="1"/>
  <c r="Q4825" i="1"/>
  <c r="S4825" i="1"/>
  <c r="U4824" i="1"/>
  <c r="V4824" i="1"/>
  <c r="Q4826" i="1"/>
  <c r="S4826" i="1"/>
  <c r="U4825" i="1"/>
  <c r="V4825" i="1"/>
  <c r="Q4827" i="1"/>
  <c r="U4827" i="1"/>
  <c r="V4827" i="1"/>
  <c r="U4826" i="1"/>
  <c r="V4826" i="1"/>
  <c r="Q4828" i="1"/>
  <c r="U4828" i="1"/>
  <c r="V4828" i="1"/>
  <c r="Q4829" i="1"/>
  <c r="U4829" i="1"/>
  <c r="V4829" i="1"/>
  <c r="Q4830" i="1"/>
  <c r="U4830" i="1"/>
  <c r="V4830" i="1"/>
  <c r="Q4831" i="1"/>
  <c r="U4831" i="1"/>
  <c r="V4831" i="1"/>
  <c r="Q4832" i="1"/>
  <c r="U4832" i="1"/>
  <c r="V4832" i="1"/>
  <c r="Q4833" i="1"/>
  <c r="U4833" i="1"/>
  <c r="V4833" i="1"/>
  <c r="Q4834" i="1"/>
  <c r="S4834" i="1"/>
  <c r="Q4835" i="1"/>
  <c r="U4834" i="1"/>
  <c r="V4834" i="1"/>
  <c r="S4835" i="1"/>
  <c r="R4835" i="1"/>
  <c r="Q4836" i="1"/>
  <c r="R4836" i="1"/>
  <c r="U4835" i="1"/>
  <c r="V4835" i="1"/>
  <c r="S4836" i="1"/>
  <c r="U4836" i="1"/>
  <c r="V4836" i="1"/>
  <c r="Q4837" i="1"/>
  <c r="S4837" i="1"/>
  <c r="R4837" i="1"/>
  <c r="Q4838" i="1"/>
  <c r="R4838" i="1"/>
  <c r="S4838" i="1"/>
  <c r="U4838" i="1"/>
  <c r="V4838" i="1"/>
  <c r="U4837" i="1"/>
  <c r="V4837" i="1"/>
  <c r="Q4839" i="1"/>
  <c r="R4839" i="1"/>
  <c r="S4839" i="1"/>
  <c r="Q4840" i="1"/>
  <c r="R4840" i="1"/>
  <c r="U4839" i="1"/>
  <c r="V4839" i="1"/>
  <c r="S4840" i="1"/>
  <c r="U4840" i="1"/>
  <c r="V4840" i="1"/>
  <c r="Q4841" i="1"/>
  <c r="R4841" i="1"/>
  <c r="S4841" i="1"/>
  <c r="Q4842" i="1"/>
  <c r="U4841" i="1"/>
  <c r="V4841" i="1"/>
  <c r="R4842" i="1"/>
  <c r="S4842" i="1"/>
  <c r="Q4843" i="1"/>
  <c r="R4843" i="1"/>
  <c r="U4842" i="1"/>
  <c r="V4842" i="1"/>
  <c r="S4843" i="1"/>
  <c r="U4843" i="1"/>
  <c r="V4843" i="1"/>
  <c r="Q4844" i="1"/>
  <c r="R4844" i="1"/>
  <c r="S4844" i="1"/>
  <c r="Q4845" i="1"/>
  <c r="R4845" i="1"/>
  <c r="U4844" i="1"/>
  <c r="V4844" i="1"/>
  <c r="S4845" i="1"/>
  <c r="U4845" i="1"/>
  <c r="V4845" i="1"/>
  <c r="Q4846" i="1"/>
  <c r="R4846" i="1"/>
  <c r="S4846" i="1"/>
  <c r="Q4847" i="1"/>
  <c r="R4847" i="1"/>
  <c r="U4846" i="1"/>
  <c r="V4846" i="1"/>
  <c r="S4847" i="1"/>
  <c r="U4847" i="1"/>
  <c r="V4847" i="1"/>
  <c r="Q4848" i="1"/>
  <c r="R4848" i="1"/>
  <c r="S4848" i="1"/>
  <c r="Q4849" i="1"/>
  <c r="R4849" i="1"/>
  <c r="U4848" i="1"/>
  <c r="V4848" i="1"/>
  <c r="S4849" i="1"/>
  <c r="U4849" i="1"/>
  <c r="V4849" i="1"/>
  <c r="Q4850" i="1"/>
  <c r="S4850" i="1"/>
  <c r="Q4851" i="1"/>
  <c r="U4851" i="1"/>
  <c r="V4851" i="1"/>
  <c r="U4850" i="1"/>
  <c r="V4850" i="1"/>
  <c r="Q4852" i="1"/>
  <c r="U4852" i="1"/>
  <c r="V4852" i="1"/>
  <c r="Q4853" i="1"/>
  <c r="U4853" i="1"/>
  <c r="V4853" i="1"/>
  <c r="Q4854" i="1"/>
  <c r="U4854" i="1"/>
  <c r="V4854" i="1"/>
  <c r="Q4855" i="1"/>
  <c r="U4855" i="1"/>
  <c r="V4855" i="1"/>
  <c r="Q4856" i="1"/>
  <c r="U4856" i="1"/>
  <c r="V4856" i="1"/>
  <c r="Q4857" i="1"/>
  <c r="U4857" i="1"/>
  <c r="V4857" i="1"/>
  <c r="Q4858" i="1"/>
  <c r="S4858" i="1"/>
  <c r="Q4859" i="1"/>
  <c r="U4858" i="1"/>
  <c r="V4858" i="1"/>
  <c r="R4859" i="1"/>
  <c r="S4859" i="1"/>
  <c r="Q4860" i="1"/>
  <c r="R4860" i="1"/>
  <c r="S4860" i="1"/>
  <c r="U4860" i="1"/>
  <c r="V4860" i="1"/>
  <c r="U4859" i="1"/>
  <c r="V4859" i="1"/>
  <c r="Q4861" i="1"/>
  <c r="R4861" i="1"/>
  <c r="S4861" i="1"/>
  <c r="Q4862" i="1"/>
  <c r="R4862" i="1"/>
  <c r="U4861" i="1"/>
  <c r="V4861" i="1"/>
  <c r="S4862" i="1"/>
  <c r="U4862" i="1"/>
  <c r="V4862" i="1"/>
  <c r="Q4863" i="1"/>
  <c r="R4863" i="1"/>
  <c r="S4863" i="1"/>
  <c r="Q4864" i="1"/>
  <c r="R4864" i="1"/>
  <c r="U4863" i="1"/>
  <c r="V4863" i="1"/>
  <c r="Q4865" i="1"/>
  <c r="R4865" i="1"/>
  <c r="S4864" i="1"/>
  <c r="U4864" i="1"/>
  <c r="V4864" i="1"/>
  <c r="S4865" i="1"/>
  <c r="U4865" i="1"/>
  <c r="V4865" i="1"/>
  <c r="Q4866" i="1"/>
  <c r="R4866" i="1"/>
  <c r="S4866" i="1"/>
  <c r="Q4867" i="1"/>
  <c r="U4866" i="1"/>
  <c r="V4866" i="1"/>
  <c r="R4867" i="1"/>
  <c r="S4867" i="1"/>
  <c r="Q4868" i="1"/>
  <c r="R4868" i="1"/>
  <c r="U4867" i="1"/>
  <c r="V4867" i="1"/>
  <c r="S4868" i="1"/>
  <c r="U4868" i="1"/>
  <c r="V4868" i="1"/>
  <c r="Q4869" i="1"/>
  <c r="R4869" i="1"/>
  <c r="S4869" i="1"/>
  <c r="Q4870" i="1"/>
  <c r="R4870" i="1"/>
  <c r="U4869" i="1"/>
  <c r="V4869" i="1"/>
  <c r="S4870" i="1"/>
  <c r="U4870" i="1"/>
  <c r="V4870" i="1"/>
  <c r="Q4871" i="1"/>
  <c r="R4871" i="1"/>
  <c r="S4871" i="1"/>
  <c r="Q4872" i="1"/>
  <c r="R4872" i="1"/>
  <c r="U4871" i="1"/>
  <c r="V4871" i="1"/>
  <c r="S4872" i="1"/>
  <c r="U4872" i="1"/>
  <c r="V4872" i="1"/>
  <c r="Q4873" i="1"/>
  <c r="R4873" i="1"/>
  <c r="S4873" i="1"/>
  <c r="Q4874" i="1"/>
  <c r="S4874" i="1"/>
  <c r="U4873" i="1"/>
  <c r="V4873" i="1"/>
  <c r="Q4875" i="1"/>
  <c r="U4875" i="1"/>
  <c r="V4875" i="1"/>
  <c r="U4874" i="1"/>
  <c r="V4874" i="1"/>
  <c r="Q4876" i="1"/>
  <c r="U4876" i="1"/>
  <c r="V4876" i="1"/>
  <c r="Q4877" i="1"/>
  <c r="U4877" i="1"/>
  <c r="V4877" i="1"/>
  <c r="Q4878" i="1"/>
  <c r="U4878" i="1"/>
  <c r="V4878" i="1"/>
  <c r="Q4879" i="1"/>
  <c r="U4879" i="1"/>
  <c r="V4879" i="1"/>
  <c r="Q4880" i="1"/>
  <c r="U4880" i="1"/>
  <c r="V4880" i="1"/>
  <c r="Q4881" i="1"/>
  <c r="U4881" i="1"/>
  <c r="V4881" i="1"/>
  <c r="Q4882" i="1"/>
  <c r="S4882" i="1"/>
  <c r="Q4883" i="1"/>
  <c r="S4883" i="1"/>
  <c r="U4882" i="1"/>
  <c r="V4882" i="1"/>
  <c r="Q4884" i="1"/>
  <c r="S4884" i="1"/>
  <c r="U4883" i="1"/>
  <c r="V4883" i="1"/>
  <c r="Q4885" i="1"/>
  <c r="U4884" i="1"/>
  <c r="V4884" i="1"/>
  <c r="S4885" i="1"/>
  <c r="R4885" i="1"/>
  <c r="Q4886" i="1"/>
  <c r="R4886" i="1"/>
  <c r="S4886" i="1"/>
  <c r="U4886" i="1"/>
  <c r="V4886" i="1"/>
  <c r="U4885" i="1"/>
  <c r="V4885" i="1"/>
  <c r="Q4887" i="1"/>
  <c r="R4887" i="1"/>
  <c r="S4887" i="1"/>
  <c r="Q4888" i="1"/>
  <c r="R4888" i="1"/>
  <c r="U4887" i="1"/>
  <c r="V4887" i="1"/>
  <c r="Q4889" i="1"/>
  <c r="R4889" i="1"/>
  <c r="S4888" i="1"/>
  <c r="U4888" i="1"/>
  <c r="V4888" i="1"/>
  <c r="S4889" i="1"/>
  <c r="U4889" i="1"/>
  <c r="V4889" i="1"/>
  <c r="Q4890" i="1"/>
  <c r="R4890" i="1"/>
  <c r="S4890" i="1"/>
  <c r="Q4891" i="1"/>
  <c r="U4890" i="1"/>
  <c r="V4890" i="1"/>
  <c r="R4891" i="1"/>
  <c r="S4891" i="1"/>
  <c r="Q4892" i="1"/>
  <c r="R4892" i="1"/>
  <c r="U4891" i="1"/>
  <c r="V4891" i="1"/>
  <c r="S4892" i="1"/>
  <c r="U4892" i="1"/>
  <c r="V4892" i="1"/>
  <c r="Q4893" i="1"/>
  <c r="R4893" i="1"/>
  <c r="S4893" i="1"/>
  <c r="Q4894" i="1"/>
  <c r="R4894" i="1"/>
  <c r="U4893" i="1"/>
  <c r="V4893" i="1"/>
  <c r="Q4895" i="1"/>
  <c r="S4894" i="1"/>
  <c r="U4894" i="1"/>
  <c r="V4894" i="1"/>
  <c r="R4895" i="1"/>
  <c r="S4895" i="1"/>
  <c r="Q4896" i="1"/>
  <c r="R4896" i="1"/>
  <c r="U4895" i="1"/>
  <c r="V4895" i="1"/>
  <c r="Q4897" i="1"/>
  <c r="S4897" i="1"/>
  <c r="S4896" i="1"/>
  <c r="U4896" i="1"/>
  <c r="V4896" i="1"/>
  <c r="Q4898" i="1"/>
  <c r="S4898" i="1"/>
  <c r="U4897" i="1"/>
  <c r="V4897" i="1"/>
  <c r="Q4899" i="1"/>
  <c r="U4899" i="1"/>
  <c r="V4899" i="1"/>
  <c r="U4898" i="1"/>
  <c r="V4898" i="1"/>
  <c r="Q4900" i="1"/>
  <c r="U4900" i="1"/>
  <c r="V4900" i="1"/>
  <c r="Q4901" i="1"/>
  <c r="U4901" i="1"/>
  <c r="V4901" i="1"/>
  <c r="Q4902" i="1"/>
  <c r="U4902" i="1"/>
  <c r="V4902" i="1"/>
  <c r="Q4903" i="1"/>
  <c r="U4903" i="1"/>
  <c r="V4903" i="1"/>
  <c r="Q4904" i="1"/>
  <c r="U4904" i="1"/>
  <c r="V4904" i="1"/>
  <c r="Q4905" i="1"/>
  <c r="U4905" i="1"/>
  <c r="V4905" i="1"/>
  <c r="Q4906" i="1"/>
  <c r="S4906" i="1"/>
  <c r="Q4907" i="1"/>
  <c r="U4906" i="1"/>
  <c r="V4906" i="1"/>
  <c r="S4907" i="1"/>
  <c r="R4907" i="1"/>
  <c r="Q4908" i="1"/>
  <c r="R4908" i="1"/>
  <c r="S4908" i="1"/>
  <c r="U4908" i="1"/>
  <c r="V4908" i="1"/>
  <c r="U4907" i="1"/>
  <c r="V4907" i="1"/>
  <c r="Q4909" i="1"/>
  <c r="S4909" i="1"/>
  <c r="R4909" i="1"/>
  <c r="Q4910" i="1"/>
  <c r="R4910" i="1"/>
  <c r="U4909" i="1"/>
  <c r="V4909" i="1"/>
  <c r="S4910" i="1"/>
  <c r="U4910" i="1"/>
  <c r="V4910" i="1"/>
  <c r="Q4911" i="1"/>
  <c r="S4911" i="1"/>
  <c r="R4911" i="1"/>
  <c r="Q4912" i="1"/>
  <c r="R4912" i="1"/>
  <c r="U4911" i="1"/>
  <c r="V4911" i="1"/>
  <c r="S4912" i="1"/>
  <c r="U4912" i="1"/>
  <c r="V4912" i="1"/>
  <c r="Q4913" i="1"/>
  <c r="R4913" i="1"/>
  <c r="S4913" i="1"/>
  <c r="Q4914" i="1"/>
  <c r="R4914" i="1"/>
  <c r="U4913" i="1"/>
  <c r="V4913" i="1"/>
  <c r="S4914" i="1"/>
  <c r="U4914" i="1"/>
  <c r="V4914" i="1"/>
  <c r="Q4915" i="1"/>
  <c r="R4915" i="1"/>
  <c r="S4915" i="1"/>
  <c r="Q4916" i="1"/>
  <c r="R4916" i="1"/>
  <c r="U4915" i="1"/>
  <c r="V4915" i="1"/>
  <c r="S4916" i="1"/>
  <c r="U4916" i="1"/>
  <c r="V4916" i="1"/>
  <c r="Q4917" i="1"/>
  <c r="R4917" i="1"/>
  <c r="S4917" i="1"/>
  <c r="Q4918" i="1"/>
  <c r="R4918" i="1"/>
  <c r="U4917" i="1"/>
  <c r="V4917" i="1"/>
  <c r="Q4919" i="1"/>
  <c r="R4919" i="1"/>
  <c r="S4918" i="1"/>
  <c r="U4918" i="1"/>
  <c r="V4918" i="1"/>
  <c r="S4919" i="1"/>
  <c r="U4919" i="1"/>
  <c r="V4919" i="1"/>
  <c r="Q4920" i="1"/>
  <c r="R4920" i="1"/>
  <c r="S4920" i="1"/>
  <c r="Q4921" i="1"/>
  <c r="S4921" i="1"/>
  <c r="U4920" i="1"/>
  <c r="V4920" i="1"/>
  <c r="Q4922" i="1"/>
  <c r="S4922" i="1"/>
  <c r="U4921" i="1"/>
  <c r="V4921" i="1"/>
  <c r="Q4923" i="1"/>
  <c r="U4923" i="1"/>
  <c r="V4923" i="1"/>
  <c r="U4922" i="1"/>
  <c r="V4922" i="1"/>
  <c r="Q4924" i="1"/>
  <c r="U4924" i="1"/>
  <c r="V4924" i="1"/>
  <c r="Q4925" i="1"/>
  <c r="U4925" i="1"/>
  <c r="V4925" i="1"/>
  <c r="Q4926" i="1"/>
  <c r="U4926" i="1"/>
  <c r="V4926" i="1"/>
  <c r="Q4927" i="1"/>
  <c r="U4927" i="1"/>
  <c r="V4927" i="1"/>
  <c r="Q4928" i="1"/>
  <c r="U4928" i="1"/>
  <c r="V4928" i="1"/>
  <c r="Q4929" i="1"/>
  <c r="U4929" i="1"/>
  <c r="V4929" i="1"/>
  <c r="Q4930" i="1"/>
  <c r="S4930" i="1"/>
  <c r="Q4931" i="1"/>
  <c r="U4930" i="1"/>
  <c r="V4930" i="1"/>
  <c r="R4931" i="1"/>
  <c r="S4931" i="1"/>
  <c r="Q4932" i="1"/>
  <c r="U4931" i="1"/>
  <c r="V4931" i="1"/>
  <c r="R4932" i="1"/>
  <c r="S4932" i="1"/>
  <c r="Q4933" i="1"/>
  <c r="R4933" i="1"/>
  <c r="U4932" i="1"/>
  <c r="V4932" i="1"/>
  <c r="S4933" i="1"/>
  <c r="U4933" i="1"/>
  <c r="V4933" i="1"/>
  <c r="Q4934" i="1"/>
  <c r="R4934" i="1"/>
  <c r="S4934" i="1"/>
  <c r="Q4935" i="1"/>
  <c r="U4934" i="1"/>
  <c r="V4934" i="1"/>
  <c r="R4935" i="1"/>
  <c r="S4935" i="1"/>
  <c r="Q4936" i="1"/>
  <c r="R4936" i="1"/>
  <c r="U4935" i="1"/>
  <c r="V4935" i="1"/>
  <c r="S4936" i="1"/>
  <c r="U4936" i="1"/>
  <c r="V4936" i="1"/>
  <c r="Q4937" i="1"/>
  <c r="R4937" i="1"/>
  <c r="S4937" i="1"/>
  <c r="Q4938" i="1"/>
  <c r="R4938" i="1"/>
  <c r="U4937" i="1"/>
  <c r="V4937" i="1"/>
  <c r="S4938" i="1"/>
  <c r="U4938" i="1"/>
  <c r="V4938" i="1"/>
  <c r="Q4939" i="1"/>
  <c r="R4939" i="1"/>
  <c r="S4939" i="1"/>
  <c r="Q4940" i="1"/>
  <c r="U4939" i="1"/>
  <c r="V4939" i="1"/>
  <c r="R4940" i="1"/>
  <c r="S4940" i="1"/>
  <c r="Q4941" i="1"/>
  <c r="R4941" i="1"/>
  <c r="U4940" i="1"/>
  <c r="V4940" i="1"/>
  <c r="S4941" i="1"/>
  <c r="U4941" i="1"/>
  <c r="V4941" i="1"/>
  <c r="Q4942" i="1"/>
  <c r="R4942" i="1"/>
  <c r="S4942" i="1"/>
  <c r="Q4943" i="1"/>
  <c r="R4943" i="1"/>
  <c r="U4942" i="1"/>
  <c r="V4942" i="1"/>
  <c r="S4943" i="1"/>
  <c r="U4943" i="1"/>
  <c r="V4943" i="1"/>
  <c r="Q4944" i="1"/>
  <c r="R4944" i="1"/>
  <c r="S4944" i="1"/>
  <c r="Q4945" i="1"/>
  <c r="S4945" i="1"/>
  <c r="U4944" i="1"/>
  <c r="V4944" i="1"/>
  <c r="Q4946" i="1"/>
  <c r="S4946" i="1"/>
  <c r="U4945" i="1"/>
  <c r="V4945" i="1"/>
  <c r="Q4947" i="1"/>
  <c r="U4947" i="1"/>
  <c r="V4947" i="1"/>
  <c r="U4946" i="1"/>
  <c r="V4946" i="1"/>
  <c r="Q4948" i="1"/>
  <c r="U4948" i="1"/>
  <c r="V4948" i="1"/>
  <c r="Q4949" i="1"/>
  <c r="U4949" i="1"/>
  <c r="V4949" i="1"/>
  <c r="Q4950" i="1"/>
  <c r="U4950" i="1"/>
  <c r="V4950" i="1"/>
  <c r="Q4951" i="1"/>
  <c r="U4951" i="1"/>
  <c r="V4951" i="1"/>
  <c r="Q4952" i="1"/>
  <c r="U4952" i="1"/>
  <c r="V4952" i="1"/>
  <c r="Q4953" i="1"/>
  <c r="U4953" i="1"/>
  <c r="V4953" i="1"/>
  <c r="Q4954" i="1"/>
  <c r="S4954" i="1"/>
  <c r="U4954" i="1"/>
  <c r="V4954" i="1"/>
  <c r="Q4955" i="1"/>
  <c r="S4955" i="1"/>
  <c r="U4955" i="1"/>
  <c r="V4955" i="1"/>
  <c r="Q4956" i="1"/>
  <c r="S4956" i="1"/>
  <c r="Q4957" i="1"/>
  <c r="S4957" i="1"/>
  <c r="U4956" i="1"/>
  <c r="V4956" i="1"/>
  <c r="Q4958" i="1"/>
  <c r="S4958" i="1"/>
  <c r="U4957" i="1"/>
  <c r="V4957" i="1"/>
  <c r="Q4959" i="1"/>
  <c r="S4959" i="1"/>
  <c r="U4958" i="1"/>
  <c r="V4958" i="1"/>
  <c r="Q4960" i="1"/>
  <c r="U4959" i="1"/>
  <c r="V4959" i="1"/>
  <c r="R4960" i="1"/>
  <c r="S4960" i="1"/>
  <c r="Q4961" i="1"/>
  <c r="U4960" i="1"/>
  <c r="V4960" i="1"/>
  <c r="R4961" i="1"/>
  <c r="S4961" i="1"/>
  <c r="Q4962" i="1"/>
  <c r="R4962" i="1"/>
  <c r="U4961" i="1"/>
  <c r="V4961" i="1"/>
  <c r="S4962" i="1"/>
  <c r="U4962" i="1"/>
  <c r="V4962" i="1"/>
  <c r="Q4963" i="1"/>
  <c r="R4963" i="1"/>
  <c r="S4963" i="1"/>
  <c r="Q4964" i="1"/>
  <c r="R4964" i="1"/>
  <c r="U4963" i="1"/>
  <c r="V4963" i="1"/>
  <c r="S4964" i="1"/>
  <c r="U4964" i="1"/>
  <c r="V4964" i="1"/>
  <c r="Q4965" i="1"/>
  <c r="R4965" i="1"/>
  <c r="S4965" i="1"/>
  <c r="U4965" i="1"/>
  <c r="V4965" i="1"/>
  <c r="Q4966" i="1"/>
  <c r="S4966" i="1"/>
  <c r="Q4967" i="1"/>
  <c r="S4967" i="1"/>
  <c r="U4966" i="1"/>
  <c r="V4966" i="1"/>
  <c r="Q4968" i="1"/>
  <c r="S4968" i="1"/>
  <c r="U4967" i="1"/>
  <c r="V4967" i="1"/>
  <c r="Q4969" i="1"/>
  <c r="S4969" i="1"/>
  <c r="U4968" i="1"/>
  <c r="V4968" i="1"/>
  <c r="Q4970" i="1"/>
  <c r="S4970" i="1"/>
  <c r="U4969" i="1"/>
  <c r="V4969" i="1"/>
  <c r="Q4971" i="1"/>
  <c r="U4971" i="1"/>
  <c r="V4971" i="1"/>
  <c r="U4970" i="1"/>
  <c r="V4970" i="1"/>
  <c r="Q4972" i="1"/>
  <c r="U4972" i="1"/>
  <c r="V4972" i="1"/>
  <c r="Q4973" i="1"/>
  <c r="U4973" i="1"/>
  <c r="V4973" i="1"/>
  <c r="Q4974" i="1"/>
  <c r="U4974" i="1"/>
  <c r="V4974" i="1"/>
  <c r="Q4975" i="1"/>
  <c r="U4975" i="1"/>
  <c r="V4975" i="1"/>
  <c r="Q4976" i="1"/>
  <c r="U4976" i="1"/>
  <c r="V4976" i="1"/>
  <c r="Q4977" i="1"/>
  <c r="U4977" i="1"/>
  <c r="V4977" i="1"/>
  <c r="Q4978" i="1"/>
  <c r="S4978" i="1"/>
  <c r="Q4979" i="1"/>
  <c r="S4979" i="1"/>
  <c r="U4978" i="1"/>
  <c r="V4978" i="1"/>
  <c r="Q4980" i="1"/>
  <c r="U4979" i="1"/>
  <c r="V4979" i="1"/>
  <c r="R4980" i="1"/>
  <c r="S4980" i="1"/>
  <c r="Q4981" i="1"/>
  <c r="R4981" i="1"/>
  <c r="U4980" i="1"/>
  <c r="V4980" i="1"/>
  <c r="S4981" i="1"/>
  <c r="U4981" i="1"/>
  <c r="V4981" i="1"/>
  <c r="Q4982" i="1"/>
  <c r="S4982" i="1"/>
  <c r="Q4983" i="1"/>
  <c r="S4983" i="1"/>
  <c r="U4982" i="1"/>
  <c r="V4982" i="1"/>
  <c r="Q4984" i="1"/>
  <c r="U4983" i="1"/>
  <c r="V4983" i="1"/>
  <c r="R4984" i="1"/>
  <c r="S4984" i="1"/>
  <c r="Q4985" i="1"/>
  <c r="U4984" i="1"/>
  <c r="V4984" i="1"/>
  <c r="R4985" i="1"/>
  <c r="S4985" i="1"/>
  <c r="Q4986" i="1"/>
  <c r="U4985" i="1"/>
  <c r="V4985" i="1"/>
  <c r="R4986" i="1"/>
  <c r="S4986" i="1"/>
  <c r="Q4987" i="1"/>
  <c r="R4987" i="1"/>
  <c r="U4986" i="1"/>
  <c r="V4986" i="1"/>
  <c r="S4987" i="1"/>
  <c r="U4987" i="1"/>
  <c r="V4987" i="1"/>
  <c r="Q4988" i="1"/>
  <c r="R4988" i="1"/>
  <c r="S4988" i="1"/>
  <c r="Q4989" i="1"/>
  <c r="R4989" i="1"/>
  <c r="U4988" i="1"/>
  <c r="V4988" i="1"/>
  <c r="Q4990" i="1"/>
  <c r="S4990" i="1"/>
  <c r="S4989" i="1"/>
  <c r="U4989" i="1"/>
  <c r="V4989" i="1"/>
  <c r="Q4991" i="1"/>
  <c r="S4991" i="1"/>
  <c r="U4990" i="1"/>
  <c r="V4990" i="1"/>
  <c r="Q4992" i="1"/>
  <c r="S4992" i="1"/>
  <c r="U4991" i="1"/>
  <c r="V4991" i="1"/>
  <c r="Q4993" i="1"/>
  <c r="S4993" i="1"/>
  <c r="U4992" i="1"/>
  <c r="V4992" i="1"/>
  <c r="Q4994" i="1"/>
  <c r="S4994" i="1"/>
  <c r="U4993" i="1"/>
  <c r="V4993" i="1"/>
  <c r="Q4995" i="1"/>
  <c r="U4995" i="1"/>
  <c r="V4995" i="1"/>
  <c r="U4994" i="1"/>
  <c r="V4994" i="1"/>
  <c r="Q4996" i="1"/>
  <c r="U4996" i="1"/>
  <c r="V4996" i="1"/>
  <c r="Q4997" i="1"/>
  <c r="U4997" i="1"/>
  <c r="V4997" i="1"/>
  <c r="Q4998" i="1"/>
  <c r="U4998" i="1"/>
  <c r="V4998" i="1"/>
  <c r="Q4999" i="1"/>
  <c r="U4999" i="1"/>
  <c r="V4999" i="1"/>
  <c r="Q5000" i="1"/>
  <c r="U5000" i="1"/>
  <c r="V5000" i="1"/>
  <c r="Q5001" i="1"/>
  <c r="U5001" i="1"/>
  <c r="V5001" i="1"/>
  <c r="Q5002" i="1"/>
  <c r="S5002" i="1"/>
  <c r="Q5003" i="1"/>
  <c r="S5003" i="1"/>
  <c r="U5003" i="1"/>
  <c r="V5003" i="1"/>
  <c r="U5002" i="1"/>
  <c r="V5002" i="1"/>
  <c r="Q5004" i="1"/>
  <c r="S5004" i="1"/>
  <c r="U5004" i="1"/>
  <c r="V5004" i="1"/>
  <c r="Q5005" i="1"/>
  <c r="S5005" i="1"/>
  <c r="Q5006" i="1"/>
  <c r="S5006" i="1"/>
  <c r="U5005" i="1"/>
  <c r="V5005" i="1"/>
  <c r="Q5007" i="1"/>
  <c r="U5006" i="1"/>
  <c r="V5006" i="1"/>
  <c r="R5007" i="1"/>
  <c r="S5007" i="1"/>
  <c r="Q5008" i="1"/>
  <c r="R5008" i="1"/>
  <c r="U5007" i="1"/>
  <c r="V5007" i="1"/>
  <c r="S5008" i="1"/>
  <c r="U5008" i="1"/>
  <c r="V5008" i="1"/>
  <c r="Q5009" i="1"/>
  <c r="R5009" i="1"/>
  <c r="S5009" i="1"/>
  <c r="Q5010" i="1"/>
  <c r="U5009" i="1"/>
  <c r="V5009" i="1"/>
  <c r="R5010" i="1"/>
  <c r="S5010" i="1"/>
  <c r="Q5011" i="1"/>
  <c r="U5010" i="1"/>
  <c r="V5010" i="1"/>
  <c r="R5011" i="1"/>
  <c r="S5011" i="1"/>
  <c r="Q5012" i="1"/>
  <c r="U5011" i="1"/>
  <c r="V5011" i="1"/>
  <c r="R5012" i="1"/>
  <c r="S5012" i="1"/>
  <c r="Q5013" i="1"/>
  <c r="U5012" i="1"/>
  <c r="V5012" i="1"/>
  <c r="R5013" i="1"/>
  <c r="S5013" i="1"/>
  <c r="Q5014" i="1"/>
  <c r="S5014" i="1"/>
  <c r="U5013" i="1"/>
  <c r="V5013" i="1"/>
  <c r="Q5015" i="1"/>
  <c r="S5015" i="1"/>
  <c r="U5014" i="1"/>
  <c r="V5014" i="1"/>
  <c r="Q5016" i="1"/>
  <c r="S5016" i="1"/>
  <c r="U5015" i="1"/>
  <c r="V5015" i="1"/>
  <c r="Q5017" i="1"/>
  <c r="S5017" i="1"/>
  <c r="U5016" i="1"/>
  <c r="V5016" i="1"/>
  <c r="Q5018" i="1"/>
  <c r="S5018" i="1"/>
  <c r="U5017" i="1"/>
  <c r="V5017" i="1"/>
  <c r="Q5019" i="1"/>
  <c r="U5019" i="1"/>
  <c r="V5019" i="1"/>
  <c r="U5018" i="1"/>
  <c r="V5018" i="1"/>
  <c r="Q5020" i="1"/>
  <c r="U5020" i="1"/>
  <c r="V5020" i="1"/>
  <c r="Q5021" i="1"/>
  <c r="U5021" i="1"/>
  <c r="V5021" i="1"/>
  <c r="Q5022" i="1"/>
  <c r="U5022" i="1"/>
  <c r="V5022" i="1"/>
  <c r="Q5023" i="1"/>
  <c r="U5023" i="1"/>
  <c r="V5023" i="1"/>
  <c r="Q5024" i="1"/>
  <c r="U5024" i="1"/>
  <c r="V5024" i="1"/>
  <c r="Q5025" i="1"/>
  <c r="U5025" i="1"/>
  <c r="V5025" i="1"/>
  <c r="Q5026" i="1"/>
  <c r="S5026" i="1"/>
  <c r="Q5027" i="1"/>
  <c r="S5027" i="1"/>
  <c r="U5027" i="1"/>
  <c r="V5027" i="1"/>
  <c r="U5026" i="1"/>
  <c r="V5026" i="1"/>
  <c r="Q5028" i="1"/>
  <c r="S5028" i="1"/>
  <c r="Q5029" i="1"/>
  <c r="U5028" i="1"/>
  <c r="V5028" i="1"/>
  <c r="R5029" i="1"/>
  <c r="S5029" i="1"/>
  <c r="Q5030" i="1"/>
  <c r="U5029" i="1"/>
  <c r="V5029" i="1"/>
  <c r="R5030" i="1"/>
  <c r="S5030" i="1"/>
  <c r="Q5031" i="1"/>
  <c r="R5031" i="1"/>
  <c r="U5030" i="1"/>
  <c r="V5030" i="1"/>
  <c r="S5031" i="1"/>
  <c r="U5031" i="1"/>
  <c r="V5031" i="1"/>
  <c r="Q5032" i="1"/>
  <c r="R5032" i="1"/>
  <c r="S5032" i="1"/>
  <c r="U5032" i="1"/>
  <c r="V5032" i="1"/>
  <c r="Q5033" i="1"/>
  <c r="R5033" i="1"/>
  <c r="S5033" i="1"/>
  <c r="Q5034" i="1"/>
  <c r="U5033" i="1"/>
  <c r="V5033" i="1"/>
  <c r="R5034" i="1"/>
  <c r="S5034" i="1"/>
  <c r="Q5035" i="1"/>
  <c r="R5035" i="1"/>
  <c r="U5034" i="1"/>
  <c r="V5034" i="1"/>
  <c r="S5035" i="1"/>
  <c r="U5035" i="1"/>
  <c r="V5035" i="1"/>
  <c r="Q5036" i="1"/>
  <c r="R5036" i="1"/>
  <c r="S5036" i="1"/>
  <c r="Q5037" i="1"/>
  <c r="U5036" i="1"/>
  <c r="V5036" i="1"/>
  <c r="R5037" i="1"/>
  <c r="S5037" i="1"/>
  <c r="Q5038" i="1"/>
  <c r="U5037" i="1"/>
  <c r="V5037" i="1"/>
  <c r="R5038" i="1"/>
  <c r="S5038" i="1"/>
  <c r="Q5039" i="1"/>
  <c r="U5038" i="1"/>
  <c r="V5038" i="1"/>
  <c r="R5039" i="1"/>
  <c r="S5039" i="1"/>
  <c r="Q5040" i="1"/>
  <c r="U5039" i="1"/>
  <c r="V5039" i="1"/>
  <c r="R5040" i="1"/>
  <c r="S5040" i="1"/>
  <c r="Q5041" i="1"/>
  <c r="S5041" i="1"/>
  <c r="U5040" i="1"/>
  <c r="V5040" i="1"/>
  <c r="Q5042" i="1"/>
  <c r="S5042" i="1"/>
  <c r="U5041" i="1"/>
  <c r="V5041" i="1"/>
  <c r="Q5043" i="1"/>
  <c r="U5043" i="1"/>
  <c r="V5043" i="1"/>
  <c r="U5042" i="1"/>
  <c r="V5042" i="1"/>
  <c r="Q5044" i="1"/>
  <c r="U5044" i="1"/>
  <c r="V5044" i="1"/>
  <c r="Q5045" i="1"/>
  <c r="U5045" i="1"/>
  <c r="V5045" i="1"/>
  <c r="Q5046" i="1"/>
  <c r="U5046" i="1"/>
  <c r="V5046" i="1"/>
  <c r="Q5047" i="1"/>
  <c r="U5047" i="1"/>
  <c r="V5047" i="1"/>
  <c r="Q5048" i="1"/>
  <c r="U5048" i="1"/>
  <c r="V5048" i="1"/>
  <c r="Q5049" i="1"/>
  <c r="U5049" i="1"/>
  <c r="V5049" i="1"/>
  <c r="Q5050" i="1"/>
  <c r="S5050" i="1"/>
  <c r="Q5051" i="1"/>
  <c r="S5051" i="1"/>
  <c r="U5051" i="1"/>
  <c r="V5051" i="1"/>
  <c r="U5050" i="1"/>
  <c r="V5050" i="1"/>
  <c r="Q5052" i="1"/>
  <c r="S5052" i="1"/>
  <c r="Q5053" i="1"/>
  <c r="S5053" i="1"/>
  <c r="U5053" i="1"/>
  <c r="V5053" i="1"/>
  <c r="U5052" i="1"/>
  <c r="V5052" i="1"/>
  <c r="Q5054" i="1"/>
  <c r="S5054" i="1"/>
  <c r="Q5055" i="1"/>
  <c r="R5055" i="1"/>
  <c r="U5054" i="1"/>
  <c r="V5054" i="1"/>
  <c r="S5055" i="1"/>
  <c r="U5055" i="1"/>
  <c r="V5055" i="1"/>
  <c r="Q5056" i="1"/>
  <c r="R5056" i="1"/>
  <c r="S5056" i="1"/>
  <c r="Q5057" i="1"/>
  <c r="U5056" i="1"/>
  <c r="V5056" i="1"/>
  <c r="R5057" i="1"/>
  <c r="S5057" i="1"/>
  <c r="Q5058" i="1"/>
  <c r="U5057" i="1"/>
  <c r="V5057" i="1"/>
  <c r="R5058" i="1"/>
  <c r="S5058" i="1"/>
  <c r="Q5059" i="1"/>
  <c r="U5058" i="1"/>
  <c r="V5058" i="1"/>
  <c r="R5059" i="1"/>
  <c r="S5059" i="1"/>
  <c r="Q5060" i="1"/>
  <c r="U5059" i="1"/>
  <c r="V5059" i="1"/>
  <c r="R5060" i="1"/>
  <c r="S5060" i="1"/>
  <c r="Q5061" i="1"/>
  <c r="U5060" i="1"/>
  <c r="V5060" i="1"/>
  <c r="R5061" i="1"/>
  <c r="S5061" i="1"/>
  <c r="Q5062" i="1"/>
  <c r="S5062" i="1"/>
  <c r="U5061" i="1"/>
  <c r="V5061" i="1"/>
  <c r="Q5063" i="1"/>
  <c r="S5063" i="1"/>
  <c r="U5062" i="1"/>
  <c r="V5062" i="1"/>
  <c r="Q5064" i="1"/>
  <c r="S5064" i="1"/>
  <c r="U5063" i="1"/>
  <c r="V5063" i="1"/>
  <c r="Q5065" i="1"/>
  <c r="S5065" i="1"/>
  <c r="U5064" i="1"/>
  <c r="V5064" i="1"/>
  <c r="Q5066" i="1"/>
  <c r="S5066" i="1"/>
  <c r="U5065" i="1"/>
  <c r="V5065" i="1"/>
  <c r="Q5067" i="1"/>
  <c r="U5067" i="1"/>
  <c r="V5067" i="1"/>
  <c r="U5066" i="1"/>
  <c r="V5066" i="1"/>
  <c r="Q5068" i="1"/>
  <c r="U5068" i="1"/>
  <c r="V5068" i="1"/>
  <c r="Q5069" i="1"/>
  <c r="U5069" i="1"/>
  <c r="V5069" i="1"/>
  <c r="Q5070" i="1"/>
  <c r="U5070" i="1"/>
  <c r="V5070" i="1"/>
  <c r="Q5071" i="1"/>
  <c r="U5071" i="1"/>
  <c r="V5071" i="1"/>
  <c r="Q5072" i="1"/>
  <c r="U5072" i="1"/>
  <c r="V5072" i="1"/>
  <c r="Q5073" i="1"/>
  <c r="U5073" i="1"/>
  <c r="V5073" i="1"/>
  <c r="Q5074" i="1"/>
  <c r="S5074" i="1"/>
  <c r="Q5075" i="1"/>
  <c r="S5075" i="1"/>
  <c r="U5075" i="1"/>
  <c r="V5075" i="1"/>
  <c r="U5074" i="1"/>
  <c r="V5074" i="1"/>
  <c r="Q5076" i="1"/>
  <c r="S5076" i="1"/>
  <c r="Q5077" i="1"/>
  <c r="S5077" i="1"/>
  <c r="U5077" i="1"/>
  <c r="V5077" i="1"/>
  <c r="U5076" i="1"/>
  <c r="V5076" i="1"/>
  <c r="Q5078" i="1"/>
  <c r="S5078" i="1"/>
  <c r="U5078" i="1"/>
  <c r="V5078" i="1"/>
  <c r="Q5079" i="1"/>
  <c r="R5079" i="1"/>
  <c r="S5079" i="1"/>
  <c r="Q5080" i="1"/>
  <c r="U5079" i="1"/>
  <c r="V5079" i="1"/>
  <c r="R5080" i="1"/>
  <c r="S5080" i="1"/>
  <c r="Q5081" i="1"/>
  <c r="R5081" i="1"/>
  <c r="U5080" i="1"/>
  <c r="V5080" i="1"/>
  <c r="S5081" i="1"/>
  <c r="U5081" i="1"/>
  <c r="V5081" i="1"/>
  <c r="Q5082" i="1"/>
  <c r="R5082" i="1"/>
  <c r="S5082" i="1"/>
  <c r="Q5083" i="1"/>
  <c r="R5083" i="1"/>
  <c r="U5082" i="1"/>
  <c r="V5082" i="1"/>
  <c r="S5083" i="1"/>
  <c r="U5083" i="1"/>
  <c r="V5083" i="1"/>
  <c r="Q5084" i="1"/>
  <c r="R5084" i="1"/>
  <c r="S5084" i="1"/>
  <c r="Q5085" i="1"/>
  <c r="S5085" i="1"/>
  <c r="U5084" i="1"/>
  <c r="V5084" i="1"/>
  <c r="Q5086" i="1"/>
  <c r="U5085" i="1"/>
  <c r="V5085" i="1"/>
  <c r="R5086" i="1"/>
  <c r="S5086" i="1"/>
  <c r="Q5087" i="1"/>
  <c r="U5086" i="1"/>
  <c r="V5086" i="1"/>
  <c r="R5087" i="1"/>
  <c r="S5087" i="1"/>
  <c r="Q5088" i="1"/>
  <c r="U5087" i="1"/>
  <c r="V5087" i="1"/>
  <c r="R5088" i="1"/>
  <c r="S5088" i="1"/>
  <c r="Q5089" i="1"/>
  <c r="S5089" i="1"/>
  <c r="U5088" i="1"/>
  <c r="V5088" i="1"/>
  <c r="Q5090" i="1"/>
  <c r="S5090" i="1"/>
  <c r="U5089" i="1"/>
  <c r="V5089" i="1"/>
  <c r="Q5091" i="1"/>
  <c r="U5091" i="1"/>
  <c r="V5091" i="1"/>
  <c r="U5090" i="1"/>
  <c r="V5090" i="1"/>
  <c r="Q5092" i="1"/>
  <c r="U5092" i="1"/>
  <c r="V5092" i="1"/>
  <c r="Q5093" i="1"/>
  <c r="U5093" i="1"/>
  <c r="V5093" i="1"/>
  <c r="Q5094" i="1"/>
  <c r="U5094" i="1"/>
  <c r="V5094" i="1"/>
  <c r="Q5095" i="1"/>
  <c r="U5095" i="1"/>
  <c r="V5095" i="1"/>
  <c r="Q5096" i="1"/>
  <c r="U5096" i="1"/>
  <c r="V5096" i="1"/>
  <c r="Q5097" i="1"/>
  <c r="U5097" i="1"/>
  <c r="V5097" i="1"/>
  <c r="Q5098" i="1"/>
  <c r="S5098" i="1"/>
  <c r="Q5099" i="1"/>
  <c r="S5099" i="1"/>
  <c r="U5098" i="1"/>
  <c r="V5098" i="1"/>
  <c r="Q5100" i="1"/>
  <c r="U5099" i="1"/>
  <c r="V5099" i="1"/>
  <c r="R5100" i="1"/>
  <c r="S5100" i="1"/>
  <c r="Q5101" i="1"/>
  <c r="S5101" i="1"/>
  <c r="U5100" i="1"/>
  <c r="V5100" i="1"/>
  <c r="R5101" i="1"/>
  <c r="U5101" i="1"/>
  <c r="V5101" i="1"/>
  <c r="Q5102" i="1"/>
  <c r="R5102" i="1"/>
  <c r="S5102" i="1"/>
  <c r="Q5103" i="1"/>
  <c r="U5102" i="1"/>
  <c r="V5102" i="1"/>
  <c r="R5103" i="1"/>
  <c r="S5103" i="1"/>
  <c r="Q5104" i="1"/>
  <c r="R5104" i="1"/>
  <c r="U5103" i="1"/>
  <c r="V5103" i="1"/>
  <c r="S5104" i="1"/>
  <c r="U5104" i="1"/>
  <c r="V5104" i="1"/>
  <c r="Q5105" i="1"/>
  <c r="R5105" i="1"/>
  <c r="S5105" i="1"/>
  <c r="Q5106" i="1"/>
  <c r="R5106" i="1"/>
  <c r="U5105" i="1"/>
  <c r="V5105" i="1"/>
  <c r="Q5107" i="1"/>
  <c r="R5107" i="1"/>
  <c r="S5106" i="1"/>
  <c r="U5106" i="1"/>
  <c r="V5106" i="1"/>
  <c r="S5107" i="1"/>
  <c r="U5107" i="1"/>
  <c r="V5107" i="1"/>
  <c r="Q5108" i="1"/>
  <c r="R5108" i="1"/>
  <c r="S5108" i="1"/>
  <c r="Q5109" i="1"/>
  <c r="R5109" i="1"/>
  <c r="S5109" i="1"/>
  <c r="U5109" i="1"/>
  <c r="V5109" i="1"/>
  <c r="U5108" i="1"/>
  <c r="V5108" i="1"/>
  <c r="Q5110" i="1"/>
  <c r="S5110" i="1"/>
  <c r="Q5111" i="1"/>
  <c r="U5110" i="1"/>
  <c r="V5110" i="1"/>
  <c r="R5111" i="1"/>
  <c r="S5111" i="1"/>
  <c r="Q5112" i="1"/>
  <c r="U5111" i="1"/>
  <c r="V5111" i="1"/>
  <c r="R5112" i="1"/>
  <c r="S5112" i="1"/>
  <c r="Q5113" i="1"/>
  <c r="S5113" i="1"/>
  <c r="U5112" i="1"/>
  <c r="V5112" i="1"/>
  <c r="Q5114" i="1"/>
  <c r="S5114" i="1"/>
  <c r="U5113" i="1"/>
  <c r="V5113" i="1"/>
  <c r="Q5115" i="1"/>
  <c r="U5115" i="1"/>
  <c r="V5115" i="1"/>
  <c r="U5114" i="1"/>
  <c r="V5114" i="1"/>
  <c r="Q5116" i="1"/>
  <c r="U5116" i="1"/>
  <c r="V5116" i="1"/>
  <c r="Q5117" i="1"/>
  <c r="U5117" i="1"/>
  <c r="V5117" i="1"/>
  <c r="Q5118" i="1"/>
  <c r="U5118" i="1"/>
  <c r="V5118" i="1"/>
  <c r="Q5119" i="1"/>
  <c r="U5119" i="1"/>
  <c r="V5119" i="1"/>
  <c r="Q5120" i="1"/>
  <c r="U5120" i="1"/>
  <c r="V5120" i="1"/>
  <c r="Q5121" i="1"/>
  <c r="U5121" i="1"/>
  <c r="V5121" i="1"/>
  <c r="Q5122" i="1"/>
  <c r="S5122" i="1"/>
  <c r="U5122" i="1"/>
  <c r="V5122" i="1"/>
  <c r="Q5123" i="1"/>
  <c r="S5123" i="1"/>
  <c r="Q5124" i="1"/>
  <c r="R5124" i="1"/>
  <c r="U5123" i="1"/>
  <c r="V5123" i="1"/>
  <c r="S5124" i="1"/>
  <c r="U5124" i="1"/>
  <c r="V5124" i="1"/>
  <c r="Q5125" i="1"/>
  <c r="S5125" i="1"/>
  <c r="R5125" i="1"/>
  <c r="Q5126" i="1"/>
  <c r="R5126" i="1"/>
  <c r="S5126" i="1"/>
  <c r="U5126" i="1"/>
  <c r="V5126" i="1"/>
  <c r="Q5127" i="1"/>
  <c r="U5125" i="1"/>
  <c r="V5125" i="1"/>
  <c r="R5127" i="1"/>
  <c r="S5127" i="1"/>
  <c r="Q5128" i="1"/>
  <c r="R5128" i="1"/>
  <c r="U5127" i="1"/>
  <c r="V5127" i="1"/>
  <c r="S5128" i="1"/>
  <c r="U5128" i="1"/>
  <c r="V5128" i="1"/>
  <c r="Q5129" i="1"/>
  <c r="R5129" i="1"/>
  <c r="S5129" i="1"/>
  <c r="Q5130" i="1"/>
  <c r="R5130" i="1"/>
  <c r="U5129" i="1"/>
  <c r="V5129" i="1"/>
  <c r="S5130" i="1"/>
  <c r="U5130" i="1"/>
  <c r="V5130" i="1"/>
  <c r="Q5131" i="1"/>
  <c r="R5131" i="1"/>
  <c r="S5131" i="1"/>
  <c r="Q5132" i="1"/>
  <c r="R5132" i="1"/>
  <c r="U5131" i="1"/>
  <c r="V5131" i="1"/>
  <c r="Q5133" i="1"/>
  <c r="S5132" i="1"/>
  <c r="U5132" i="1"/>
  <c r="V5132" i="1"/>
  <c r="R5133" i="1"/>
  <c r="S5133" i="1"/>
  <c r="Q5134" i="1"/>
  <c r="S5134" i="1"/>
  <c r="U5133" i="1"/>
  <c r="V5133" i="1"/>
  <c r="Q5135" i="1"/>
  <c r="U5134" i="1"/>
  <c r="V5134" i="1"/>
  <c r="R5135" i="1"/>
  <c r="S5135" i="1"/>
  <c r="Q5136" i="1"/>
  <c r="R5136" i="1"/>
  <c r="U5135" i="1"/>
  <c r="V5135" i="1"/>
  <c r="S5136" i="1"/>
  <c r="U5136" i="1"/>
  <c r="V5136" i="1"/>
  <c r="Q5137" i="1"/>
  <c r="S5137" i="1"/>
  <c r="Q5138" i="1"/>
  <c r="S5138" i="1"/>
  <c r="U5137" i="1"/>
  <c r="V5137" i="1"/>
  <c r="Q5139" i="1"/>
  <c r="U5139" i="1"/>
  <c r="V5139" i="1"/>
  <c r="U5138" i="1"/>
  <c r="V5138" i="1"/>
  <c r="Q5140" i="1"/>
  <c r="U5140" i="1"/>
  <c r="V5140" i="1"/>
  <c r="Q5141" i="1"/>
  <c r="U5141" i="1"/>
  <c r="V5141" i="1"/>
  <c r="Q5142" i="1"/>
  <c r="U5142" i="1"/>
  <c r="V5142" i="1"/>
  <c r="Q5143" i="1"/>
  <c r="U5143" i="1"/>
  <c r="V5143" i="1"/>
  <c r="Q5144" i="1"/>
  <c r="U5144" i="1"/>
  <c r="V5144" i="1"/>
  <c r="Q5145" i="1"/>
  <c r="U5145" i="1"/>
  <c r="V5145" i="1"/>
  <c r="Q5146" i="1"/>
  <c r="S5146" i="1"/>
  <c r="Q5147" i="1"/>
  <c r="U5146" i="1"/>
  <c r="V5146" i="1"/>
  <c r="R5147" i="1"/>
  <c r="S5147" i="1"/>
  <c r="Q5148" i="1"/>
  <c r="U5147" i="1"/>
  <c r="V5147" i="1"/>
  <c r="R5148" i="1"/>
  <c r="S5148" i="1"/>
  <c r="Q5149" i="1"/>
  <c r="R5149" i="1"/>
  <c r="U5148" i="1"/>
  <c r="V5148" i="1"/>
  <c r="S5149" i="1"/>
  <c r="U5149" i="1"/>
  <c r="V5149" i="1"/>
  <c r="Q5150" i="1"/>
  <c r="R5150" i="1"/>
  <c r="S5150" i="1"/>
  <c r="U5150" i="1"/>
  <c r="V5150" i="1"/>
  <c r="Q5151" i="1"/>
  <c r="R5151" i="1"/>
  <c r="S5151" i="1"/>
  <c r="Q5152" i="1"/>
  <c r="R5152" i="1"/>
  <c r="U5151" i="1"/>
  <c r="V5151" i="1"/>
  <c r="Q5153" i="1"/>
  <c r="S5152" i="1"/>
  <c r="U5152" i="1"/>
  <c r="V5152" i="1"/>
  <c r="R5153" i="1"/>
  <c r="S5153" i="1"/>
  <c r="Q5154" i="1"/>
  <c r="U5153" i="1"/>
  <c r="V5153" i="1"/>
  <c r="R5154" i="1"/>
  <c r="S5154" i="1"/>
  <c r="Q5155" i="1"/>
  <c r="R5155" i="1"/>
  <c r="U5154" i="1"/>
  <c r="V5154" i="1"/>
  <c r="Q5156" i="1"/>
  <c r="R5156" i="1"/>
  <c r="S5155" i="1"/>
  <c r="U5155" i="1"/>
  <c r="V5155" i="1"/>
  <c r="S5156" i="1"/>
  <c r="U5156" i="1"/>
  <c r="V5156" i="1"/>
  <c r="Q5157" i="1"/>
  <c r="R5157" i="1"/>
  <c r="S5157" i="1"/>
  <c r="Q5158" i="1"/>
  <c r="R5158" i="1"/>
  <c r="U5157" i="1"/>
  <c r="V5157" i="1"/>
  <c r="S5158" i="1"/>
  <c r="U5158" i="1"/>
  <c r="V5158" i="1"/>
  <c r="Q5159" i="1"/>
  <c r="R5159" i="1"/>
  <c r="S5159" i="1"/>
  <c r="Q5160" i="1"/>
  <c r="R5160" i="1"/>
  <c r="U5159" i="1"/>
  <c r="V5159" i="1"/>
  <c r="S5160" i="1"/>
  <c r="U5160" i="1"/>
  <c r="V5160" i="1"/>
  <c r="Q5161" i="1"/>
  <c r="R5161" i="1"/>
  <c r="S5161" i="1"/>
  <c r="U5161" i="1"/>
  <c r="V5161" i="1"/>
  <c r="Q5162" i="1"/>
  <c r="S5162" i="1"/>
  <c r="Q5163" i="1"/>
  <c r="U5163" i="1"/>
  <c r="V5163" i="1"/>
  <c r="U5162" i="1"/>
  <c r="V5162" i="1"/>
  <c r="Q5164" i="1"/>
  <c r="U5164" i="1"/>
  <c r="V5164" i="1"/>
  <c r="Q5165" i="1"/>
  <c r="U5165" i="1"/>
  <c r="V5165" i="1"/>
  <c r="Q5166" i="1"/>
  <c r="U5166" i="1"/>
  <c r="V5166" i="1"/>
  <c r="Q5167" i="1"/>
  <c r="U5167" i="1"/>
  <c r="V5167" i="1"/>
  <c r="Q5168" i="1"/>
  <c r="U5168" i="1"/>
  <c r="V5168" i="1"/>
  <c r="Q5169" i="1"/>
  <c r="U5169" i="1"/>
  <c r="V5169" i="1"/>
  <c r="Q5170" i="1"/>
  <c r="S5170" i="1"/>
  <c r="Q5171" i="1"/>
  <c r="U5170" i="1"/>
  <c r="V5170" i="1"/>
  <c r="S5171" i="1"/>
  <c r="R5171" i="1"/>
  <c r="Q5172" i="1"/>
  <c r="R5172" i="1"/>
  <c r="S5172" i="1"/>
  <c r="U5172" i="1"/>
  <c r="V5172" i="1"/>
  <c r="Q5173" i="1"/>
  <c r="S5173" i="1"/>
  <c r="U5171" i="1"/>
  <c r="V5171" i="1"/>
  <c r="Q5174" i="1"/>
  <c r="R5174" i="1"/>
  <c r="R5173" i="1"/>
  <c r="U5173" i="1"/>
  <c r="V5173" i="1"/>
  <c r="Q5175" i="1"/>
  <c r="S5174" i="1"/>
  <c r="U5174" i="1"/>
  <c r="V5174" i="1"/>
  <c r="R5175" i="1"/>
  <c r="S5175" i="1"/>
  <c r="Q5176" i="1"/>
  <c r="U5175" i="1"/>
  <c r="V5175" i="1"/>
  <c r="R5176" i="1"/>
  <c r="S5176" i="1"/>
  <c r="Q5177" i="1"/>
  <c r="U5176" i="1"/>
  <c r="V5176" i="1"/>
  <c r="R5177" i="1"/>
  <c r="S5177" i="1"/>
  <c r="Q5178" i="1"/>
  <c r="R5178" i="1"/>
  <c r="S5178" i="1"/>
  <c r="U5178" i="1"/>
  <c r="V5178" i="1"/>
  <c r="U5177" i="1"/>
  <c r="V5177" i="1"/>
  <c r="Q5179" i="1"/>
  <c r="R5179" i="1"/>
  <c r="S5179" i="1"/>
  <c r="U5179" i="1"/>
  <c r="V5179" i="1"/>
  <c r="Q5180" i="1"/>
  <c r="R5180" i="1"/>
  <c r="S5180" i="1"/>
  <c r="Q5181" i="1"/>
  <c r="U5180" i="1"/>
  <c r="V5180" i="1"/>
  <c r="R5181" i="1"/>
  <c r="S5181" i="1"/>
  <c r="Q5182" i="1"/>
  <c r="R5182" i="1"/>
  <c r="U5181" i="1"/>
  <c r="V5181" i="1"/>
  <c r="S5182" i="1"/>
  <c r="U5182" i="1"/>
  <c r="V5182" i="1"/>
  <c r="Q5183" i="1"/>
  <c r="R5183" i="1"/>
  <c r="S5183" i="1"/>
  <c r="Q5184" i="1"/>
  <c r="U5183" i="1"/>
  <c r="V5183" i="1"/>
  <c r="R5184" i="1"/>
  <c r="S5184" i="1"/>
  <c r="Q5185" i="1"/>
  <c r="R5185" i="1"/>
  <c r="U5184" i="1"/>
  <c r="V5184" i="1"/>
  <c r="S5185" i="1"/>
  <c r="U5185" i="1"/>
  <c r="V5185" i="1"/>
  <c r="Q5186" i="1"/>
  <c r="S5186" i="1"/>
  <c r="Q5187" i="1"/>
  <c r="U5187" i="1"/>
  <c r="V5187" i="1"/>
  <c r="U5186" i="1"/>
  <c r="V5186" i="1"/>
  <c r="Q5188" i="1"/>
  <c r="U5188" i="1"/>
  <c r="V5188" i="1"/>
  <c r="Q5189" i="1"/>
  <c r="U5189" i="1"/>
  <c r="V5189" i="1"/>
  <c r="Q5190" i="1"/>
  <c r="U5190" i="1"/>
  <c r="V5190" i="1"/>
  <c r="Q5191" i="1"/>
  <c r="U5191" i="1"/>
  <c r="V5191" i="1"/>
  <c r="Q5192" i="1"/>
  <c r="U5192" i="1"/>
  <c r="V5192" i="1"/>
  <c r="Q5193" i="1"/>
  <c r="U5193" i="1"/>
  <c r="V5193" i="1"/>
  <c r="Q5194" i="1"/>
  <c r="S5194" i="1"/>
  <c r="Q5195" i="1"/>
  <c r="U5194" i="1"/>
  <c r="V5194" i="1"/>
  <c r="R5195" i="1"/>
  <c r="S5195" i="1"/>
  <c r="Q5196" i="1"/>
  <c r="U5195" i="1"/>
  <c r="V5195" i="1"/>
  <c r="R5196" i="1"/>
  <c r="S5196" i="1"/>
  <c r="Q5197" i="1"/>
  <c r="R5197" i="1"/>
  <c r="U5196" i="1"/>
  <c r="V5196" i="1"/>
  <c r="Q5198" i="1"/>
  <c r="S5197" i="1"/>
  <c r="U5197" i="1"/>
  <c r="V5197" i="1"/>
  <c r="R5198" i="1"/>
  <c r="S5198" i="1"/>
  <c r="Q5199" i="1"/>
  <c r="R5199" i="1"/>
  <c r="U5198" i="1"/>
  <c r="V5198" i="1"/>
  <c r="S5199" i="1"/>
  <c r="U5199" i="1"/>
  <c r="V5199" i="1"/>
  <c r="Q5200" i="1"/>
  <c r="R5200" i="1"/>
  <c r="S5200" i="1"/>
  <c r="Q5201" i="1"/>
  <c r="R5201" i="1"/>
  <c r="U5200" i="1"/>
  <c r="V5200" i="1"/>
  <c r="S5201" i="1"/>
  <c r="U5201" i="1"/>
  <c r="V5201" i="1"/>
  <c r="Q5202" i="1"/>
  <c r="R5202" i="1"/>
  <c r="S5202" i="1"/>
  <c r="U5202" i="1"/>
  <c r="V5202" i="1"/>
  <c r="Q5203" i="1"/>
  <c r="R5203" i="1"/>
  <c r="S5203" i="1"/>
  <c r="Q5204" i="1"/>
  <c r="R5204" i="1"/>
  <c r="S5204" i="1"/>
  <c r="U5204" i="1"/>
  <c r="V5204" i="1"/>
  <c r="U5203" i="1"/>
  <c r="V5203" i="1"/>
  <c r="Q5205" i="1"/>
  <c r="R5205" i="1"/>
  <c r="S5205" i="1"/>
  <c r="U5205" i="1"/>
  <c r="V5205" i="1"/>
  <c r="Q5206" i="1"/>
  <c r="R5206" i="1"/>
  <c r="S5206" i="1"/>
  <c r="Q5207" i="1"/>
  <c r="R5207" i="1"/>
  <c r="U5206" i="1"/>
  <c r="V5206" i="1"/>
  <c r="Q5208" i="1"/>
  <c r="S5207" i="1"/>
  <c r="U5207" i="1"/>
  <c r="V5207" i="1"/>
  <c r="R5208" i="1"/>
  <c r="S5208" i="1"/>
  <c r="Q5209" i="1"/>
  <c r="S5209" i="1"/>
  <c r="U5208" i="1"/>
  <c r="V5208" i="1"/>
  <c r="Q5210" i="1"/>
  <c r="S5210" i="1"/>
  <c r="U5209" i="1"/>
  <c r="V5209" i="1"/>
  <c r="Q5211" i="1"/>
  <c r="U5211" i="1"/>
  <c r="V5211" i="1"/>
  <c r="U5210" i="1"/>
  <c r="V5210" i="1"/>
  <c r="Q5212" i="1"/>
  <c r="U5212" i="1"/>
  <c r="V5212" i="1"/>
  <c r="Q5213" i="1"/>
  <c r="U5213" i="1"/>
  <c r="V5213" i="1"/>
  <c r="Q5214" i="1"/>
  <c r="U5214" i="1"/>
  <c r="V5214" i="1"/>
  <c r="Q5215" i="1"/>
  <c r="U5215" i="1"/>
  <c r="V5215" i="1"/>
  <c r="Q5216" i="1"/>
  <c r="U5216" i="1"/>
  <c r="V5216" i="1"/>
  <c r="Q5217" i="1"/>
  <c r="U5217" i="1"/>
  <c r="V5217" i="1"/>
  <c r="Q5218" i="1"/>
  <c r="S5218" i="1"/>
  <c r="Q5219" i="1"/>
  <c r="R5219" i="1"/>
  <c r="U5218" i="1"/>
  <c r="V5218" i="1"/>
  <c r="S5219" i="1"/>
  <c r="U5219" i="1"/>
  <c r="V5219" i="1"/>
  <c r="Q5220" i="1"/>
  <c r="R5220" i="1"/>
  <c r="S5220" i="1"/>
  <c r="Q5221" i="1"/>
  <c r="S5221" i="1"/>
  <c r="R5221" i="1"/>
  <c r="U5221" i="1"/>
  <c r="V5221" i="1"/>
  <c r="U5220" i="1"/>
  <c r="V5220" i="1"/>
  <c r="Q5222" i="1"/>
  <c r="R5222" i="1"/>
  <c r="S5222" i="1"/>
  <c r="U5222" i="1"/>
  <c r="V5222" i="1"/>
  <c r="Q5223" i="1"/>
  <c r="R5223" i="1"/>
  <c r="S5223" i="1"/>
  <c r="Q5224" i="1"/>
  <c r="R5224" i="1"/>
  <c r="U5223" i="1"/>
  <c r="V5223" i="1"/>
  <c r="S5224" i="1"/>
  <c r="U5224" i="1"/>
  <c r="V5224" i="1"/>
  <c r="Q5225" i="1"/>
  <c r="R5225" i="1"/>
  <c r="S5225" i="1"/>
  <c r="Q5226" i="1"/>
  <c r="R5226" i="1"/>
  <c r="U5225" i="1"/>
  <c r="V5225" i="1"/>
  <c r="Q5227" i="1"/>
  <c r="R5227" i="1"/>
  <c r="S5226" i="1"/>
  <c r="U5226" i="1"/>
  <c r="V5226" i="1"/>
  <c r="S5227" i="1"/>
  <c r="U5227" i="1"/>
  <c r="V5227" i="1"/>
  <c r="Q5228" i="1"/>
  <c r="R5228" i="1"/>
  <c r="Q5229" i="1"/>
  <c r="S5228" i="1"/>
  <c r="U5228" i="1"/>
  <c r="V5228" i="1"/>
  <c r="R5229" i="1"/>
  <c r="S5229" i="1"/>
  <c r="Q5230" i="1"/>
  <c r="U5229" i="1"/>
  <c r="V5229" i="1"/>
  <c r="R5230" i="1"/>
  <c r="S5230" i="1"/>
  <c r="Q5231" i="1"/>
  <c r="R5231" i="1"/>
  <c r="U5230" i="1"/>
  <c r="V5230" i="1"/>
  <c r="S5231" i="1"/>
  <c r="U5231" i="1"/>
  <c r="V5231" i="1"/>
  <c r="Q5232" i="1"/>
  <c r="R5232" i="1"/>
  <c r="S5232" i="1"/>
  <c r="Q5233" i="1"/>
  <c r="S5233" i="1"/>
  <c r="U5232" i="1"/>
  <c r="V5232" i="1"/>
  <c r="Q5234" i="1"/>
  <c r="S5234" i="1"/>
  <c r="U5233" i="1"/>
  <c r="V5233" i="1"/>
  <c r="Q5235" i="1"/>
  <c r="U5235" i="1"/>
  <c r="V5235" i="1"/>
  <c r="U5234" i="1"/>
  <c r="V5234" i="1"/>
  <c r="Q5236" i="1"/>
  <c r="U5236" i="1"/>
  <c r="V5236" i="1"/>
  <c r="Q5237" i="1"/>
  <c r="U5237" i="1"/>
  <c r="V5237" i="1"/>
  <c r="Q5238" i="1"/>
  <c r="U5238" i="1"/>
  <c r="V5238" i="1"/>
  <c r="Q5239" i="1"/>
  <c r="U5239" i="1"/>
  <c r="V5239" i="1"/>
  <c r="Q5240" i="1"/>
  <c r="U5240" i="1"/>
  <c r="V5240" i="1"/>
  <c r="Q5241" i="1"/>
  <c r="U5241" i="1"/>
  <c r="V5241" i="1"/>
  <c r="Q5242" i="1"/>
  <c r="S5242" i="1"/>
  <c r="Q5243" i="1"/>
  <c r="S5243" i="1"/>
  <c r="U5243" i="1"/>
  <c r="V5243" i="1"/>
  <c r="U5242" i="1"/>
  <c r="V5242" i="1"/>
  <c r="Q5244" i="1"/>
  <c r="S5244" i="1"/>
  <c r="Q5245" i="1"/>
  <c r="S5245" i="1"/>
  <c r="U5244" i="1"/>
  <c r="V5244" i="1"/>
  <c r="Q5246" i="1"/>
  <c r="S5246" i="1"/>
  <c r="U5245" i="1"/>
  <c r="V5245" i="1"/>
  <c r="Q5247" i="1"/>
  <c r="S5247" i="1"/>
  <c r="U5246" i="1"/>
  <c r="V5246" i="1"/>
  <c r="Q5248" i="1"/>
  <c r="U5247" i="1"/>
  <c r="V5247" i="1"/>
  <c r="R5248" i="1"/>
  <c r="S5248" i="1"/>
  <c r="Q5249" i="1"/>
  <c r="R5249" i="1"/>
  <c r="U5248" i="1"/>
  <c r="V5248" i="1"/>
  <c r="Q5250" i="1"/>
  <c r="S5249" i="1"/>
  <c r="U5249" i="1"/>
  <c r="V5249" i="1"/>
  <c r="R5250" i="1"/>
  <c r="S5250" i="1"/>
  <c r="Q5251" i="1"/>
  <c r="R5251" i="1"/>
  <c r="U5250" i="1"/>
  <c r="V5250" i="1"/>
  <c r="S5251" i="1"/>
  <c r="U5251" i="1"/>
  <c r="V5251" i="1"/>
  <c r="Q5252" i="1"/>
  <c r="R5252" i="1"/>
  <c r="S5252" i="1"/>
  <c r="Q5253" i="1"/>
  <c r="S5253" i="1"/>
  <c r="U5252" i="1"/>
  <c r="V5252" i="1"/>
  <c r="Q5254" i="1"/>
  <c r="R5254" i="1"/>
  <c r="U5253" i="1"/>
  <c r="V5253" i="1"/>
  <c r="S5254" i="1"/>
  <c r="U5254" i="1"/>
  <c r="V5254" i="1"/>
  <c r="Q5255" i="1"/>
  <c r="R5255" i="1"/>
  <c r="S5255" i="1"/>
  <c r="Q5256" i="1"/>
  <c r="S5256" i="1"/>
  <c r="U5255" i="1"/>
  <c r="V5255" i="1"/>
  <c r="Q5257" i="1"/>
  <c r="S5257" i="1"/>
  <c r="U5256" i="1"/>
  <c r="V5256" i="1"/>
  <c r="Q5258" i="1"/>
  <c r="S5258" i="1"/>
  <c r="U5257" i="1"/>
  <c r="V5257" i="1"/>
  <c r="Q5259" i="1"/>
  <c r="U5259" i="1"/>
  <c r="V5259" i="1"/>
  <c r="U5258" i="1"/>
  <c r="V5258" i="1"/>
  <c r="Q5260" i="1"/>
  <c r="U5260" i="1"/>
  <c r="V5260" i="1"/>
  <c r="Q5261" i="1"/>
  <c r="U5261" i="1"/>
  <c r="V5261" i="1"/>
  <c r="Q5262" i="1"/>
  <c r="U5262" i="1"/>
  <c r="V5262" i="1"/>
  <c r="Q5263" i="1"/>
  <c r="U5263" i="1"/>
  <c r="V5263" i="1"/>
  <c r="Q5264" i="1"/>
  <c r="U5264" i="1"/>
  <c r="V5264" i="1"/>
  <c r="Q5265" i="1"/>
  <c r="U5265" i="1"/>
  <c r="V5265" i="1"/>
  <c r="Q5266" i="1"/>
  <c r="S5266" i="1"/>
  <c r="Q5267" i="1"/>
  <c r="S5267" i="1"/>
  <c r="U5266" i="1"/>
  <c r="V5266" i="1"/>
  <c r="Q5268" i="1"/>
  <c r="U5267" i="1"/>
  <c r="V5267" i="1"/>
  <c r="R5268" i="1"/>
  <c r="S5268" i="1"/>
  <c r="Q5269" i="1"/>
  <c r="S5269" i="1"/>
  <c r="U5268" i="1"/>
  <c r="V5268" i="1"/>
  <c r="Q5270" i="1"/>
  <c r="R5269" i="1"/>
  <c r="U5269" i="1"/>
  <c r="V5269" i="1"/>
  <c r="R5270" i="1"/>
  <c r="S5270" i="1"/>
  <c r="Q5271" i="1"/>
  <c r="R5271" i="1"/>
  <c r="U5270" i="1"/>
  <c r="V5270" i="1"/>
  <c r="S5271" i="1"/>
  <c r="U5271" i="1"/>
  <c r="V5271" i="1"/>
  <c r="Q5272" i="1"/>
  <c r="R5272" i="1"/>
  <c r="S5272" i="1"/>
  <c r="Q5273" i="1"/>
  <c r="U5272" i="1"/>
  <c r="V5272" i="1"/>
  <c r="R5273" i="1"/>
  <c r="S5273" i="1"/>
  <c r="Q5274" i="1"/>
  <c r="R5274" i="1"/>
  <c r="U5273" i="1"/>
  <c r="V5273" i="1"/>
  <c r="S5274" i="1"/>
  <c r="U5274" i="1"/>
  <c r="V5274" i="1"/>
  <c r="Q5275" i="1"/>
  <c r="R5275" i="1"/>
  <c r="S5275" i="1"/>
  <c r="Q5276" i="1"/>
  <c r="U5275" i="1"/>
  <c r="V5275" i="1"/>
  <c r="R5276" i="1"/>
  <c r="S5276" i="1"/>
  <c r="Q5277" i="1"/>
  <c r="R5277" i="1"/>
  <c r="U5276" i="1"/>
  <c r="V5276" i="1"/>
  <c r="S5277" i="1"/>
  <c r="U5277" i="1"/>
  <c r="V5277" i="1"/>
  <c r="Q5278" i="1"/>
  <c r="R5278" i="1"/>
  <c r="S5278" i="1"/>
  <c r="Q5279" i="1"/>
  <c r="R5279" i="1"/>
  <c r="S5279" i="1"/>
  <c r="U5279" i="1"/>
  <c r="V5279" i="1"/>
  <c r="U5278" i="1"/>
  <c r="V5278" i="1"/>
  <c r="Q5280" i="1"/>
  <c r="R5280" i="1"/>
  <c r="S5280" i="1"/>
  <c r="Q5281" i="1"/>
  <c r="S5281" i="1"/>
  <c r="U5280" i="1"/>
  <c r="V5280" i="1"/>
  <c r="Q5282" i="1"/>
  <c r="S5282" i="1"/>
  <c r="U5281" i="1"/>
  <c r="V5281" i="1"/>
  <c r="Q5283" i="1"/>
  <c r="U5283" i="1"/>
  <c r="V5283" i="1"/>
  <c r="U5282" i="1"/>
  <c r="V5282" i="1"/>
  <c r="Q5284" i="1"/>
  <c r="U5284" i="1"/>
  <c r="V5284" i="1"/>
  <c r="Q5285" i="1"/>
  <c r="U5285" i="1"/>
  <c r="V5285" i="1"/>
  <c r="Q5286" i="1"/>
  <c r="U5286" i="1"/>
  <c r="V5286" i="1"/>
  <c r="Q5287" i="1"/>
  <c r="U5287" i="1"/>
  <c r="V5287" i="1"/>
  <c r="Q5288" i="1"/>
  <c r="U5288" i="1"/>
  <c r="V5288" i="1"/>
  <c r="Q5289" i="1"/>
  <c r="U5289" i="1"/>
  <c r="V5289" i="1"/>
  <c r="Q5290" i="1"/>
  <c r="S5290" i="1"/>
  <c r="Q5291" i="1"/>
  <c r="U5290" i="1"/>
  <c r="V5290" i="1"/>
  <c r="S5291" i="1"/>
  <c r="R5291" i="1"/>
  <c r="Q5292" i="1"/>
  <c r="U5291" i="1"/>
  <c r="V5291" i="1"/>
  <c r="R5292" i="1"/>
  <c r="S5292" i="1"/>
  <c r="Q5293" i="1"/>
  <c r="U5292" i="1"/>
  <c r="V5292" i="1"/>
  <c r="S5293" i="1"/>
  <c r="R5293" i="1"/>
  <c r="Q5294" i="1"/>
  <c r="R5294" i="1"/>
  <c r="U5293" i="1"/>
  <c r="V5293" i="1"/>
  <c r="S5294" i="1"/>
  <c r="U5294" i="1"/>
  <c r="V5294" i="1"/>
  <c r="Q5295" i="1"/>
  <c r="R5295" i="1"/>
  <c r="S5295" i="1"/>
  <c r="Q5296" i="1"/>
  <c r="R5296" i="1"/>
  <c r="U5295" i="1"/>
  <c r="V5295" i="1"/>
  <c r="S5296" i="1"/>
  <c r="U5296" i="1"/>
  <c r="V5296" i="1"/>
  <c r="Q5297" i="1"/>
  <c r="R5297" i="1"/>
  <c r="S5297" i="1"/>
  <c r="Q5298" i="1"/>
  <c r="U5297" i="1"/>
  <c r="V5297" i="1"/>
  <c r="R5298" i="1"/>
  <c r="S5298" i="1"/>
  <c r="Q5299" i="1"/>
  <c r="U5298" i="1"/>
  <c r="V5298" i="1"/>
  <c r="R5299" i="1"/>
  <c r="S5299" i="1"/>
  <c r="Q5300" i="1"/>
  <c r="R5300" i="1"/>
  <c r="U5299" i="1"/>
  <c r="V5299" i="1"/>
  <c r="Q5301" i="1"/>
  <c r="R5301" i="1"/>
  <c r="S5300" i="1"/>
  <c r="U5300" i="1"/>
  <c r="V5300" i="1"/>
  <c r="S5301" i="1"/>
  <c r="U5301" i="1"/>
  <c r="V5301" i="1"/>
  <c r="Q5302" i="1"/>
  <c r="R5302" i="1"/>
  <c r="S5302" i="1"/>
  <c r="Q5303" i="1"/>
  <c r="R5303" i="1"/>
  <c r="U5302" i="1"/>
  <c r="V5302" i="1"/>
  <c r="S5303" i="1"/>
  <c r="U5303" i="1"/>
  <c r="V5303" i="1"/>
  <c r="Q5304" i="1"/>
  <c r="R5304" i="1"/>
  <c r="S5304" i="1"/>
  <c r="Q5305" i="1"/>
  <c r="S5305" i="1"/>
  <c r="U5304" i="1"/>
  <c r="V5304" i="1"/>
  <c r="Q5306" i="1"/>
  <c r="S5306" i="1"/>
  <c r="U5305" i="1"/>
  <c r="V5305" i="1"/>
  <c r="Q5307" i="1"/>
  <c r="U5307" i="1"/>
  <c r="V5307" i="1"/>
  <c r="U5306" i="1"/>
  <c r="V5306" i="1"/>
  <c r="Q5308" i="1"/>
  <c r="U5308" i="1"/>
  <c r="V5308" i="1"/>
  <c r="Q5309" i="1"/>
  <c r="U5309" i="1"/>
  <c r="V5309" i="1"/>
  <c r="Q5310" i="1"/>
  <c r="U5310" i="1"/>
  <c r="V5310" i="1"/>
  <c r="Q5311" i="1"/>
  <c r="U5311" i="1"/>
  <c r="V5311" i="1"/>
  <c r="Q5312" i="1"/>
  <c r="U5312" i="1"/>
  <c r="V5312" i="1"/>
  <c r="Q5313" i="1"/>
  <c r="U5313" i="1"/>
  <c r="V5313" i="1"/>
  <c r="Q5314" i="1"/>
  <c r="U5314" i="1"/>
  <c r="V5314" i="1"/>
  <c r="Q5315" i="1"/>
  <c r="S5315" i="1"/>
  <c r="U5315" i="1"/>
  <c r="V5315" i="1"/>
  <c r="Q5316" i="1"/>
  <c r="S5316" i="1"/>
  <c r="Q5317" i="1"/>
  <c r="S5317" i="1"/>
  <c r="U5316" i="1"/>
  <c r="V5316" i="1"/>
  <c r="Q5318" i="1"/>
  <c r="S5318" i="1"/>
  <c r="U5317" i="1"/>
  <c r="V5317" i="1"/>
  <c r="Q5319" i="1"/>
  <c r="U5318" i="1"/>
  <c r="V5318" i="1"/>
  <c r="R5319" i="1"/>
  <c r="S5319" i="1"/>
  <c r="Q5320" i="1"/>
  <c r="U5319" i="1"/>
  <c r="V5319" i="1"/>
  <c r="R5320" i="1"/>
  <c r="S5320" i="1"/>
  <c r="Q5321" i="1"/>
  <c r="R5321" i="1"/>
  <c r="U5320" i="1"/>
  <c r="V5320" i="1"/>
  <c r="S5321" i="1"/>
  <c r="U5321" i="1"/>
  <c r="V5321" i="1"/>
  <c r="Q5322" i="1"/>
  <c r="R5322" i="1"/>
  <c r="S5322" i="1"/>
  <c r="Q5323" i="1"/>
  <c r="R5323" i="1"/>
  <c r="U5322" i="1"/>
  <c r="V5322" i="1"/>
  <c r="S5323" i="1"/>
  <c r="U5323" i="1"/>
  <c r="V5323" i="1"/>
  <c r="Q5324" i="1"/>
  <c r="R5324" i="1"/>
  <c r="S5324" i="1"/>
  <c r="Q5325" i="1"/>
  <c r="R5325" i="1"/>
  <c r="U5324" i="1"/>
  <c r="V5324" i="1"/>
  <c r="S5325" i="1"/>
  <c r="U5325" i="1"/>
  <c r="V5325" i="1"/>
  <c r="Q5326" i="1"/>
  <c r="R5326" i="1"/>
  <c r="S5326" i="1"/>
  <c r="Q5327" i="1"/>
  <c r="R5327" i="1"/>
  <c r="U5326" i="1"/>
  <c r="V5326" i="1"/>
  <c r="S5327" i="1"/>
  <c r="U5327" i="1"/>
  <c r="V5327" i="1"/>
  <c r="Q5328" i="1"/>
  <c r="R5328" i="1"/>
  <c r="S5328" i="1"/>
  <c r="Q5329" i="1"/>
  <c r="S5329" i="1"/>
  <c r="Q5330" i="1"/>
  <c r="U5330" i="1"/>
  <c r="V5330" i="1"/>
  <c r="U5328" i="1"/>
  <c r="V5328" i="1"/>
  <c r="U5329" i="1"/>
  <c r="V5329" i="1"/>
  <c r="Q5331" i="1"/>
  <c r="U5331" i="1"/>
  <c r="V5331" i="1"/>
  <c r="Q5332" i="1"/>
  <c r="U5332" i="1"/>
  <c r="V5332" i="1"/>
  <c r="Q5333" i="1"/>
  <c r="U5333" i="1"/>
  <c r="V5333" i="1"/>
  <c r="Q5334" i="1"/>
  <c r="U5334" i="1"/>
  <c r="V5334" i="1"/>
  <c r="Q5335" i="1"/>
  <c r="U5335" i="1"/>
  <c r="V5335" i="1"/>
  <c r="Q5336" i="1"/>
  <c r="U5336" i="1"/>
  <c r="V5336" i="1"/>
  <c r="Q5337" i="1"/>
  <c r="U5337" i="1"/>
  <c r="V5337" i="1"/>
  <c r="Q5338" i="1"/>
  <c r="S5338" i="1"/>
  <c r="Q5339" i="1"/>
  <c r="S5339" i="1"/>
  <c r="U5339" i="1"/>
  <c r="V5339" i="1"/>
  <c r="U5338" i="1"/>
  <c r="V5338" i="1"/>
  <c r="Q5340" i="1"/>
  <c r="S5340" i="1"/>
  <c r="Q5341" i="1"/>
  <c r="S5341" i="1"/>
  <c r="U5341" i="1"/>
  <c r="V5341" i="1"/>
  <c r="U5340" i="1"/>
  <c r="V5340" i="1"/>
  <c r="Q5342" i="1"/>
  <c r="S5342" i="1"/>
  <c r="Q5343" i="1"/>
  <c r="S5343" i="1"/>
  <c r="U5342" i="1"/>
  <c r="V5342" i="1"/>
  <c r="Q5344" i="1"/>
  <c r="U5343" i="1"/>
  <c r="V5343" i="1"/>
  <c r="R5344" i="1"/>
  <c r="S5344" i="1"/>
  <c r="Q5345" i="1"/>
  <c r="R5345" i="1"/>
  <c r="U5344" i="1"/>
  <c r="V5344" i="1"/>
  <c r="S5345" i="1"/>
  <c r="U5345" i="1"/>
  <c r="V5345" i="1"/>
  <c r="Q5346" i="1"/>
  <c r="R5346" i="1"/>
  <c r="S5346" i="1"/>
  <c r="Q5347" i="1"/>
  <c r="U5346" i="1"/>
  <c r="V5346" i="1"/>
  <c r="R5347" i="1"/>
  <c r="S5347" i="1"/>
  <c r="Q5348" i="1"/>
  <c r="R5348" i="1"/>
  <c r="U5347" i="1"/>
  <c r="V5347" i="1"/>
  <c r="S5348" i="1"/>
  <c r="U5348" i="1"/>
  <c r="V5348" i="1"/>
  <c r="Q5349" i="1"/>
  <c r="S5349" i="1"/>
  <c r="Q5350" i="1"/>
  <c r="S5350" i="1"/>
  <c r="U5349" i="1"/>
  <c r="V5349" i="1"/>
  <c r="Q5351" i="1"/>
  <c r="S5351" i="1"/>
  <c r="U5350" i="1"/>
  <c r="V5350" i="1"/>
  <c r="Q5352" i="1"/>
  <c r="S5352" i="1"/>
  <c r="U5351" i="1"/>
  <c r="V5351" i="1"/>
  <c r="Q5353" i="1"/>
  <c r="S5353" i="1"/>
  <c r="U5352" i="1"/>
  <c r="V5352" i="1"/>
  <c r="Q5354" i="1"/>
  <c r="U5354" i="1"/>
  <c r="V5354" i="1"/>
  <c r="U5353" i="1"/>
  <c r="V5353" i="1"/>
  <c r="Q5355" i="1"/>
  <c r="U5355" i="1"/>
  <c r="V5355" i="1"/>
  <c r="Q5356" i="1"/>
  <c r="U5356" i="1"/>
  <c r="V5356" i="1"/>
  <c r="Q5357" i="1"/>
  <c r="U5357" i="1"/>
  <c r="V5357" i="1"/>
  <c r="Q5358" i="1"/>
  <c r="U5358" i="1"/>
  <c r="V5358" i="1"/>
  <c r="Q5359" i="1"/>
  <c r="U5359" i="1"/>
  <c r="V5359" i="1"/>
  <c r="Q5360" i="1"/>
  <c r="U5360" i="1"/>
  <c r="V5360" i="1"/>
  <c r="Q5361" i="1"/>
  <c r="U5361" i="1"/>
  <c r="V5361" i="1"/>
  <c r="Q5362" i="1"/>
  <c r="U5362" i="1"/>
  <c r="V5362" i="1"/>
  <c r="Q5363" i="1"/>
  <c r="S5363" i="1"/>
  <c r="Q5364" i="1"/>
  <c r="S5364" i="1"/>
  <c r="U5363" i="1"/>
  <c r="V5363" i="1"/>
  <c r="Q5365" i="1"/>
  <c r="S5365" i="1"/>
  <c r="U5365" i="1"/>
  <c r="V5365" i="1"/>
  <c r="U5364" i="1"/>
  <c r="V5364" i="1"/>
  <c r="Q5366" i="1"/>
  <c r="R5366" i="1"/>
  <c r="S5366" i="1"/>
  <c r="Q5367" i="1"/>
  <c r="U5366" i="1"/>
  <c r="V5366" i="1"/>
  <c r="R5367" i="1"/>
  <c r="S5367" i="1"/>
  <c r="Q5368" i="1"/>
  <c r="U5367" i="1"/>
  <c r="V5367" i="1"/>
  <c r="R5368" i="1"/>
  <c r="S5368" i="1"/>
  <c r="Q5369" i="1"/>
  <c r="R5369" i="1"/>
  <c r="U5368" i="1"/>
  <c r="V5368" i="1"/>
  <c r="S5369" i="1"/>
  <c r="U5369" i="1"/>
  <c r="V5369" i="1"/>
  <c r="Q5370" i="1"/>
  <c r="R5370" i="1"/>
  <c r="S5370" i="1"/>
  <c r="U5370" i="1"/>
  <c r="V5370" i="1"/>
  <c r="Q5371" i="1"/>
  <c r="R5371" i="1"/>
  <c r="S5371" i="1"/>
  <c r="Q5372" i="1"/>
  <c r="R5372" i="1"/>
  <c r="U5371" i="1"/>
  <c r="V5371" i="1"/>
  <c r="Q5373" i="1"/>
  <c r="S5373" i="1"/>
  <c r="S5372" i="1"/>
  <c r="U5372" i="1"/>
  <c r="V5372" i="1"/>
  <c r="Q5374" i="1"/>
  <c r="S5374" i="1"/>
  <c r="U5373" i="1"/>
  <c r="V5373" i="1"/>
  <c r="Q5375" i="1"/>
  <c r="S5375" i="1"/>
  <c r="U5374" i="1"/>
  <c r="V5374" i="1"/>
  <c r="Q5376" i="1"/>
  <c r="S5376" i="1"/>
  <c r="U5375" i="1"/>
  <c r="V5375" i="1"/>
  <c r="Q5377" i="1"/>
  <c r="S5377" i="1"/>
  <c r="U5377" i="1"/>
  <c r="V5377" i="1"/>
  <c r="U5376" i="1"/>
  <c r="V5376" i="1"/>
  <c r="Q5378" i="1"/>
  <c r="U5378" i="1"/>
  <c r="V5378" i="1"/>
  <c r="Q5379" i="1"/>
  <c r="U5379" i="1"/>
  <c r="V5379" i="1"/>
  <c r="Q5380" i="1"/>
  <c r="U5380" i="1"/>
  <c r="V5380" i="1"/>
  <c r="Q5381" i="1"/>
  <c r="U5381" i="1"/>
  <c r="V5381" i="1"/>
  <c r="Q5382" i="1"/>
  <c r="U5382" i="1"/>
  <c r="V5382" i="1"/>
  <c r="Q5383" i="1"/>
  <c r="U5383" i="1"/>
  <c r="V5383" i="1"/>
  <c r="Q5384" i="1"/>
  <c r="U5384" i="1"/>
  <c r="V5384" i="1"/>
  <c r="Q5385" i="1"/>
  <c r="U5385" i="1"/>
  <c r="V5385" i="1"/>
  <c r="Q5386" i="1"/>
  <c r="U5386" i="1"/>
  <c r="V5386" i="1"/>
  <c r="Q5387" i="1"/>
  <c r="S5387" i="1"/>
  <c r="Q5388" i="1"/>
  <c r="S5388" i="1"/>
  <c r="U5387" i="1"/>
  <c r="V5387" i="1"/>
  <c r="Q5389" i="1"/>
  <c r="S5389" i="1"/>
  <c r="U5388" i="1"/>
  <c r="V5388" i="1"/>
  <c r="Q5390" i="1"/>
  <c r="S5390" i="1"/>
  <c r="U5389" i="1"/>
  <c r="V5389" i="1"/>
  <c r="Q5391" i="1"/>
  <c r="S5391" i="1"/>
  <c r="U5390" i="1"/>
  <c r="V5390" i="1"/>
  <c r="Q5392" i="1"/>
  <c r="U5391" i="1"/>
  <c r="V5391" i="1"/>
  <c r="R5392" i="1"/>
  <c r="S5392" i="1"/>
  <c r="Q5393" i="1"/>
  <c r="R5393" i="1"/>
  <c r="U5392" i="1"/>
  <c r="V5392" i="1"/>
  <c r="Q5394" i="1"/>
  <c r="R5394" i="1"/>
  <c r="S5393" i="1"/>
  <c r="U5393" i="1"/>
  <c r="V5393" i="1"/>
  <c r="S5394" i="1"/>
  <c r="U5394" i="1"/>
  <c r="V5394" i="1"/>
  <c r="Q5395" i="1"/>
  <c r="R5395" i="1"/>
  <c r="S5395" i="1"/>
  <c r="Q5396" i="1"/>
  <c r="R5396" i="1"/>
  <c r="U5395" i="1"/>
  <c r="V5395" i="1"/>
  <c r="S5396" i="1"/>
  <c r="U5396" i="1"/>
  <c r="V5396" i="1"/>
  <c r="Q5397" i="1"/>
  <c r="R5397" i="1"/>
  <c r="S5397" i="1"/>
  <c r="Q5398" i="1"/>
  <c r="U5397" i="1"/>
  <c r="V5397" i="1"/>
  <c r="R5398" i="1"/>
  <c r="S5398" i="1"/>
  <c r="Q5399" i="1"/>
  <c r="R5399" i="1"/>
  <c r="U5398" i="1"/>
  <c r="V5398" i="1"/>
  <c r="Q5400" i="1"/>
  <c r="S5399" i="1"/>
  <c r="U5399" i="1"/>
  <c r="V5399" i="1"/>
  <c r="R5400" i="1"/>
  <c r="S5400" i="1"/>
  <c r="Q5401" i="1"/>
  <c r="S5401" i="1"/>
  <c r="Q5402" i="1"/>
  <c r="U5402" i="1"/>
  <c r="V5402" i="1"/>
  <c r="U5400" i="1"/>
  <c r="V5400" i="1"/>
  <c r="U5401" i="1"/>
  <c r="V5401" i="1"/>
  <c r="Q5403" i="1"/>
  <c r="U5403" i="1"/>
  <c r="V5403" i="1"/>
  <c r="Q5404" i="1"/>
  <c r="U5404" i="1"/>
  <c r="V5404" i="1"/>
  <c r="Q5405" i="1"/>
  <c r="U5405" i="1"/>
  <c r="V5405" i="1"/>
  <c r="Q5406" i="1"/>
  <c r="U5406" i="1"/>
  <c r="V5406" i="1"/>
  <c r="Q5407" i="1"/>
  <c r="U5407" i="1"/>
  <c r="V5407" i="1"/>
  <c r="Q5408" i="1"/>
  <c r="U5408" i="1"/>
  <c r="V5408" i="1"/>
  <c r="Q5409" i="1"/>
  <c r="U5409" i="1"/>
  <c r="V5409" i="1"/>
  <c r="Q5410" i="1"/>
  <c r="U5410" i="1"/>
  <c r="V5410" i="1"/>
  <c r="Q5411" i="1"/>
  <c r="S5411" i="1"/>
  <c r="Q5412" i="1"/>
  <c r="S5412" i="1"/>
  <c r="U5411" i="1"/>
  <c r="V5411" i="1"/>
  <c r="Q5413" i="1"/>
  <c r="S5413" i="1"/>
  <c r="U5412" i="1"/>
  <c r="V5412" i="1"/>
  <c r="Q5414" i="1"/>
  <c r="U5413" i="1"/>
  <c r="V5413" i="1"/>
  <c r="R5414" i="1"/>
  <c r="S5414" i="1"/>
  <c r="Q5415" i="1"/>
  <c r="R5415" i="1"/>
  <c r="U5414" i="1"/>
  <c r="V5414" i="1"/>
  <c r="S5415" i="1"/>
  <c r="U5415" i="1"/>
  <c r="V5415" i="1"/>
  <c r="Q5416" i="1"/>
  <c r="R5416" i="1"/>
  <c r="S5416" i="1"/>
  <c r="Q5417" i="1"/>
  <c r="R5417" i="1"/>
  <c r="U5416" i="1"/>
  <c r="V5416" i="1"/>
  <c r="S5417" i="1"/>
  <c r="U5417" i="1"/>
  <c r="V5417" i="1"/>
  <c r="Q5418" i="1"/>
  <c r="R5418" i="1"/>
  <c r="S5418" i="1"/>
  <c r="Q5419" i="1"/>
  <c r="R5419" i="1"/>
  <c r="U5418" i="1"/>
  <c r="V5418" i="1"/>
  <c r="Q5420" i="1"/>
  <c r="R5420" i="1"/>
  <c r="S5419" i="1"/>
  <c r="U5419" i="1"/>
  <c r="V5419" i="1"/>
  <c r="S5420" i="1"/>
  <c r="U5420" i="1"/>
  <c r="V5420" i="1"/>
  <c r="Q5421" i="1"/>
  <c r="S5421" i="1"/>
  <c r="Q5422" i="1"/>
  <c r="S5422" i="1"/>
  <c r="U5421" i="1"/>
  <c r="V5421" i="1"/>
  <c r="Q5423" i="1"/>
  <c r="S5423" i="1"/>
  <c r="U5422" i="1"/>
  <c r="V5422" i="1"/>
  <c r="Q5424" i="1"/>
  <c r="S5424" i="1"/>
  <c r="U5423" i="1"/>
  <c r="V5423" i="1"/>
  <c r="Q5425" i="1"/>
  <c r="S5425" i="1"/>
  <c r="U5424" i="1"/>
  <c r="V5424" i="1"/>
  <c r="Q5426" i="1"/>
  <c r="U5426" i="1"/>
  <c r="V5426" i="1"/>
  <c r="U5425" i="1"/>
  <c r="V5425" i="1"/>
  <c r="Q5427" i="1"/>
  <c r="U5427" i="1"/>
  <c r="V5427" i="1"/>
  <c r="Q5428" i="1"/>
  <c r="U5428" i="1"/>
  <c r="V5428" i="1"/>
  <c r="Q5429" i="1"/>
  <c r="U5429" i="1"/>
  <c r="V5429" i="1"/>
  <c r="Q5430" i="1"/>
  <c r="U5430" i="1"/>
  <c r="V5430" i="1"/>
  <c r="Q5431" i="1"/>
  <c r="U5431" i="1"/>
  <c r="V5431" i="1"/>
  <c r="Q5432" i="1"/>
  <c r="U5432" i="1"/>
  <c r="V5432" i="1"/>
  <c r="Q5433" i="1"/>
  <c r="U5433" i="1"/>
  <c r="V5433" i="1"/>
  <c r="Q5434" i="1"/>
  <c r="U5434" i="1"/>
  <c r="V5434" i="1"/>
  <c r="Q5435" i="1"/>
  <c r="S5435" i="1"/>
  <c r="Q5436" i="1"/>
  <c r="S5436" i="1"/>
  <c r="U5435" i="1"/>
  <c r="V5435" i="1"/>
  <c r="Q5437" i="1"/>
  <c r="S5437" i="1"/>
  <c r="U5436" i="1"/>
  <c r="V5436" i="1"/>
  <c r="Q5438" i="1"/>
  <c r="S5438" i="1"/>
  <c r="U5437" i="1"/>
  <c r="V5437" i="1"/>
  <c r="Q5439" i="1"/>
  <c r="S5439" i="1"/>
  <c r="U5438" i="1"/>
  <c r="V5438" i="1"/>
  <c r="Q5440" i="1"/>
  <c r="U5439" i="1"/>
  <c r="V5439" i="1"/>
  <c r="R5440" i="1"/>
  <c r="S5440" i="1"/>
  <c r="Q5441" i="1"/>
  <c r="U5440" i="1"/>
  <c r="V5440" i="1"/>
  <c r="R5441" i="1"/>
  <c r="S5441" i="1"/>
  <c r="Q5442" i="1"/>
  <c r="R5442" i="1"/>
  <c r="U5441" i="1"/>
  <c r="V5441" i="1"/>
  <c r="S5442" i="1"/>
  <c r="U5442" i="1"/>
  <c r="V5442" i="1"/>
  <c r="Q5443" i="1"/>
  <c r="R5443" i="1"/>
  <c r="S5443" i="1"/>
  <c r="Q5444" i="1"/>
  <c r="U5443" i="1"/>
  <c r="V5443" i="1"/>
  <c r="R5444" i="1"/>
  <c r="S5444" i="1"/>
  <c r="Q5445" i="1"/>
  <c r="S5445" i="1"/>
  <c r="U5444" i="1"/>
  <c r="V5444" i="1"/>
  <c r="Q5446" i="1"/>
  <c r="S5446" i="1"/>
  <c r="U5445" i="1"/>
  <c r="V5445" i="1"/>
  <c r="Q5447" i="1"/>
  <c r="S5447" i="1"/>
  <c r="U5446" i="1"/>
  <c r="V5446" i="1"/>
  <c r="Q5448" i="1"/>
  <c r="S5448" i="1"/>
  <c r="U5447" i="1"/>
  <c r="V5447" i="1"/>
  <c r="Q5449" i="1"/>
  <c r="S5449" i="1"/>
  <c r="U5448" i="1"/>
  <c r="V5448" i="1"/>
  <c r="Q5450" i="1"/>
  <c r="U5450" i="1"/>
  <c r="V5450" i="1"/>
  <c r="U5449" i="1"/>
  <c r="V5449" i="1"/>
  <c r="Q5451" i="1"/>
  <c r="U5451" i="1"/>
  <c r="V5451" i="1"/>
  <c r="Q5452" i="1"/>
  <c r="U5452" i="1"/>
  <c r="V5452" i="1"/>
  <c r="Q5453" i="1"/>
  <c r="U5453" i="1"/>
  <c r="V5453" i="1"/>
  <c r="Q5454" i="1"/>
  <c r="U5454" i="1"/>
  <c r="V5454" i="1"/>
  <c r="Q5455" i="1"/>
  <c r="U5455" i="1"/>
  <c r="V5455" i="1"/>
  <c r="Q5456" i="1"/>
  <c r="U5456" i="1"/>
  <c r="V5456" i="1"/>
  <c r="Q5457" i="1"/>
  <c r="U5457" i="1"/>
  <c r="V5457" i="1"/>
  <c r="Q5458" i="1"/>
  <c r="U5458" i="1"/>
  <c r="V5458" i="1"/>
  <c r="Q5459" i="1"/>
  <c r="S5459" i="1"/>
  <c r="Q5460" i="1"/>
  <c r="S5460" i="1"/>
  <c r="U5459" i="1"/>
  <c r="V5459" i="1"/>
  <c r="Q5461" i="1"/>
  <c r="S5461" i="1"/>
  <c r="U5461" i="1"/>
  <c r="V5461" i="1"/>
  <c r="U5460" i="1"/>
  <c r="V5460" i="1"/>
  <c r="Q5462" i="1"/>
  <c r="S5462" i="1"/>
  <c r="Q5463" i="1"/>
  <c r="S5463" i="1"/>
  <c r="U5462" i="1"/>
  <c r="V5462" i="1"/>
  <c r="Q5464" i="1"/>
  <c r="U5463" i="1"/>
  <c r="V5463" i="1"/>
  <c r="R5464" i="1"/>
  <c r="S5464" i="1"/>
  <c r="Q5465" i="1"/>
  <c r="R5465" i="1"/>
  <c r="U5464" i="1"/>
  <c r="V5464" i="1"/>
  <c r="S5465" i="1"/>
  <c r="U5465" i="1"/>
  <c r="V5465" i="1"/>
  <c r="Q5466" i="1"/>
  <c r="R5466" i="1"/>
  <c r="S5466" i="1"/>
  <c r="Q5467" i="1"/>
  <c r="R5467" i="1"/>
  <c r="U5466" i="1"/>
  <c r="V5466" i="1"/>
  <c r="S5467" i="1"/>
  <c r="U5467" i="1"/>
  <c r="V5467" i="1"/>
  <c r="Q5468" i="1"/>
  <c r="R5468" i="1"/>
  <c r="S5468" i="1"/>
  <c r="Q5469" i="1"/>
  <c r="S5469" i="1"/>
  <c r="U5468" i="1"/>
  <c r="V5468" i="1"/>
  <c r="Q5470" i="1"/>
  <c r="S5470" i="1"/>
  <c r="U5469" i="1"/>
  <c r="V5469" i="1"/>
  <c r="Q5471" i="1"/>
  <c r="S5471" i="1"/>
  <c r="U5470" i="1"/>
  <c r="V5470" i="1"/>
  <c r="Q5472" i="1"/>
  <c r="S5472" i="1"/>
  <c r="U5471" i="1"/>
  <c r="V5471" i="1"/>
  <c r="Q5473" i="1"/>
  <c r="S5473" i="1"/>
  <c r="U5472" i="1"/>
  <c r="V5472" i="1"/>
  <c r="Q5474" i="1"/>
  <c r="U5474" i="1"/>
  <c r="V5474" i="1"/>
  <c r="U5473" i="1"/>
  <c r="V5473" i="1"/>
  <c r="Q5475" i="1"/>
  <c r="U5475" i="1"/>
  <c r="V5475" i="1"/>
  <c r="Q5476" i="1"/>
  <c r="U5476" i="1"/>
  <c r="V5476" i="1"/>
  <c r="Q5477" i="1"/>
  <c r="U5477" i="1"/>
  <c r="V5477" i="1"/>
  <c r="Q5478" i="1"/>
  <c r="U5478" i="1"/>
  <c r="V5478" i="1"/>
  <c r="Q5479" i="1"/>
  <c r="U5479" i="1"/>
  <c r="V5479" i="1"/>
  <c r="Q5480" i="1"/>
  <c r="U5480" i="1"/>
  <c r="V5480" i="1"/>
  <c r="Q5481" i="1"/>
  <c r="U5481" i="1"/>
  <c r="V5481" i="1"/>
  <c r="Q5482" i="1"/>
  <c r="U5482" i="1"/>
  <c r="V5482" i="1"/>
  <c r="Q5483" i="1"/>
  <c r="S5483" i="1"/>
  <c r="Q5484" i="1"/>
  <c r="S5484" i="1"/>
  <c r="U5483" i="1"/>
  <c r="V5483" i="1"/>
  <c r="Q5485" i="1"/>
  <c r="S5485" i="1"/>
  <c r="U5485" i="1"/>
  <c r="V5485" i="1"/>
  <c r="U5484" i="1"/>
  <c r="V5484" i="1"/>
  <c r="Q5486" i="1"/>
  <c r="S5486" i="1"/>
  <c r="Q5487" i="1"/>
  <c r="S5487" i="1"/>
  <c r="U5486" i="1"/>
  <c r="V5486" i="1"/>
  <c r="Q5488" i="1"/>
  <c r="U5487" i="1"/>
  <c r="V5487" i="1"/>
  <c r="R5488" i="1"/>
  <c r="S5488" i="1"/>
  <c r="Q5489" i="1"/>
  <c r="R5489" i="1"/>
  <c r="U5488" i="1"/>
  <c r="V5488" i="1"/>
  <c r="S5489" i="1"/>
  <c r="U5489" i="1"/>
  <c r="V5489" i="1"/>
  <c r="Q5490" i="1"/>
  <c r="R5490" i="1"/>
  <c r="S5490" i="1"/>
  <c r="Q5491" i="1"/>
  <c r="U5490" i="1"/>
  <c r="V5490" i="1"/>
  <c r="R5491" i="1"/>
  <c r="S5491" i="1"/>
  <c r="Q5492" i="1"/>
  <c r="U5491" i="1"/>
  <c r="V5491" i="1"/>
  <c r="R5492" i="1"/>
  <c r="S5492" i="1"/>
  <c r="Q5493" i="1"/>
  <c r="S5493" i="1"/>
  <c r="U5492" i="1"/>
  <c r="V5492" i="1"/>
  <c r="Q5494" i="1"/>
  <c r="S5494" i="1"/>
  <c r="U5493" i="1"/>
  <c r="V5493" i="1"/>
  <c r="Q5495" i="1"/>
  <c r="S5495" i="1"/>
  <c r="U5494" i="1"/>
  <c r="V5494" i="1"/>
  <c r="Q5496" i="1"/>
  <c r="S5496" i="1"/>
  <c r="U5495" i="1"/>
  <c r="V5495" i="1"/>
  <c r="Q5497" i="1"/>
  <c r="S5497" i="1"/>
  <c r="U5496" i="1"/>
  <c r="V5496" i="1"/>
  <c r="Q5498" i="1"/>
  <c r="U5498" i="1"/>
  <c r="V5498" i="1"/>
  <c r="U5497" i="1"/>
  <c r="V5497" i="1"/>
  <c r="Q5499" i="1"/>
  <c r="U5499" i="1"/>
  <c r="V5499" i="1"/>
  <c r="Q5500" i="1"/>
  <c r="U5500" i="1"/>
  <c r="V5500" i="1"/>
  <c r="Q5501" i="1"/>
  <c r="U5501" i="1"/>
  <c r="V5501" i="1"/>
  <c r="Q5502" i="1"/>
  <c r="U5502" i="1"/>
  <c r="V5502" i="1"/>
  <c r="Q5503" i="1"/>
  <c r="U5503" i="1"/>
  <c r="V5503" i="1"/>
  <c r="Q5504" i="1"/>
  <c r="U5504" i="1"/>
  <c r="V5504" i="1"/>
  <c r="Q5505" i="1"/>
  <c r="U5505" i="1"/>
  <c r="V5505" i="1"/>
  <c r="Q5506" i="1"/>
  <c r="U5506" i="1"/>
  <c r="V5506" i="1"/>
  <c r="Q5507" i="1"/>
  <c r="S5507" i="1"/>
  <c r="Q5508" i="1"/>
  <c r="U5507" i="1"/>
  <c r="V5507" i="1"/>
  <c r="R5508" i="1"/>
  <c r="S5508" i="1"/>
  <c r="Q5509" i="1"/>
  <c r="U5508" i="1"/>
  <c r="V5508" i="1"/>
  <c r="R5509" i="1"/>
  <c r="S5509" i="1"/>
  <c r="Q5510" i="1"/>
  <c r="R5510" i="1"/>
  <c r="U5509" i="1"/>
  <c r="V5509" i="1"/>
  <c r="S5510" i="1"/>
  <c r="U5510" i="1"/>
  <c r="V5510" i="1"/>
  <c r="Q5511" i="1"/>
  <c r="R5511" i="1"/>
  <c r="S5511" i="1"/>
  <c r="Q5512" i="1"/>
  <c r="U5511" i="1"/>
  <c r="V5511" i="1"/>
  <c r="R5512" i="1"/>
  <c r="S5512" i="1"/>
  <c r="Q5513" i="1"/>
  <c r="R5513" i="1"/>
  <c r="U5512" i="1"/>
  <c r="V5512" i="1"/>
  <c r="S5513" i="1"/>
  <c r="U5513" i="1"/>
  <c r="V5513" i="1"/>
  <c r="Q5514" i="1"/>
  <c r="R5514" i="1"/>
  <c r="S5514" i="1"/>
  <c r="Q5515" i="1"/>
  <c r="R5515" i="1"/>
  <c r="U5514" i="1"/>
  <c r="V5514" i="1"/>
  <c r="S5515" i="1"/>
  <c r="U5515" i="1"/>
  <c r="V5515" i="1"/>
  <c r="Q5516" i="1"/>
  <c r="R5516" i="1"/>
  <c r="S5516" i="1"/>
  <c r="Q5517" i="1"/>
  <c r="U5516" i="1"/>
  <c r="V5516" i="1"/>
  <c r="R5517" i="1"/>
  <c r="S5517" i="1"/>
  <c r="Q5518" i="1"/>
  <c r="U5517" i="1"/>
  <c r="V5517" i="1"/>
  <c r="R5518" i="1"/>
  <c r="S5518" i="1"/>
  <c r="Q5519" i="1"/>
  <c r="U5518" i="1"/>
  <c r="V5518" i="1"/>
  <c r="R5519" i="1"/>
  <c r="S5519" i="1"/>
  <c r="Q5520" i="1"/>
  <c r="S5520" i="1"/>
  <c r="U5519" i="1"/>
  <c r="V5519" i="1"/>
  <c r="Q5521" i="1"/>
  <c r="S5521" i="1"/>
  <c r="U5520" i="1"/>
  <c r="V5520" i="1"/>
  <c r="Q5522" i="1"/>
  <c r="U5522" i="1"/>
  <c r="V5522" i="1"/>
  <c r="U5521" i="1"/>
  <c r="V5521" i="1"/>
  <c r="Q5523" i="1"/>
  <c r="U5523" i="1"/>
  <c r="V5523" i="1"/>
  <c r="Q5524" i="1"/>
  <c r="U5524" i="1"/>
  <c r="V5524" i="1"/>
  <c r="Q5525" i="1"/>
  <c r="U5525" i="1"/>
  <c r="V5525" i="1"/>
  <c r="Q5526" i="1"/>
  <c r="U5526" i="1"/>
  <c r="V5526" i="1"/>
  <c r="Q5527" i="1"/>
  <c r="U5527" i="1"/>
  <c r="V5527" i="1"/>
  <c r="Q5528" i="1"/>
  <c r="U5528" i="1"/>
  <c r="V5528" i="1"/>
  <c r="Q5529" i="1"/>
  <c r="U5529" i="1"/>
  <c r="V5529" i="1"/>
  <c r="Q5530" i="1"/>
  <c r="U5530" i="1"/>
  <c r="V5530" i="1"/>
  <c r="Q5531" i="1"/>
  <c r="S5531" i="1"/>
  <c r="Q5532" i="1"/>
  <c r="S5532" i="1"/>
  <c r="U5531" i="1"/>
  <c r="V5531" i="1"/>
  <c r="Q5533" i="1"/>
  <c r="U5532" i="1"/>
  <c r="V5532" i="1"/>
  <c r="R5533" i="1"/>
  <c r="S5533" i="1"/>
  <c r="Q5534" i="1"/>
  <c r="R5534" i="1"/>
  <c r="U5533" i="1"/>
  <c r="V5533" i="1"/>
  <c r="S5534" i="1"/>
  <c r="U5534" i="1"/>
  <c r="V5534" i="1"/>
  <c r="Q5535" i="1"/>
  <c r="R5535" i="1"/>
  <c r="S5535" i="1"/>
  <c r="Q5536" i="1"/>
  <c r="R5536" i="1"/>
  <c r="U5535" i="1"/>
  <c r="V5535" i="1"/>
  <c r="S5536" i="1"/>
  <c r="U5536" i="1"/>
  <c r="V5536" i="1"/>
  <c r="Q5537" i="1"/>
  <c r="R5537" i="1"/>
  <c r="S5537" i="1"/>
  <c r="Q5538" i="1"/>
  <c r="R5538" i="1"/>
  <c r="U5537" i="1"/>
  <c r="V5537" i="1"/>
  <c r="Q5539" i="1"/>
  <c r="R5539" i="1"/>
  <c r="S5538" i="1"/>
  <c r="U5538" i="1"/>
  <c r="V5538" i="1"/>
  <c r="S5539" i="1"/>
  <c r="U5539" i="1"/>
  <c r="V5539" i="1"/>
  <c r="Q5540" i="1"/>
  <c r="R5540" i="1"/>
  <c r="S5540" i="1"/>
  <c r="Q5541" i="1"/>
  <c r="S5541" i="1"/>
  <c r="U5540" i="1"/>
  <c r="V5540" i="1"/>
  <c r="Q5542" i="1"/>
  <c r="S5542" i="1"/>
  <c r="U5541" i="1"/>
  <c r="V5541" i="1"/>
  <c r="Q5543" i="1"/>
  <c r="S5543" i="1"/>
  <c r="U5542" i="1"/>
  <c r="V5542" i="1"/>
  <c r="Q5544" i="1"/>
  <c r="S5544" i="1"/>
  <c r="U5543" i="1"/>
  <c r="V5543" i="1"/>
  <c r="Q5545" i="1"/>
  <c r="S5545" i="1"/>
  <c r="U5544" i="1"/>
  <c r="V5544" i="1"/>
  <c r="Q5546" i="1"/>
  <c r="U5546" i="1"/>
  <c r="V5546" i="1"/>
  <c r="U5545" i="1"/>
  <c r="V5545" i="1"/>
  <c r="Q5547" i="1"/>
  <c r="U5547" i="1"/>
  <c r="V5547" i="1"/>
  <c r="Q5548" i="1"/>
  <c r="U5548" i="1"/>
  <c r="V5548" i="1"/>
  <c r="Q5549" i="1"/>
  <c r="U5549" i="1"/>
  <c r="V5549" i="1"/>
  <c r="Q5550" i="1"/>
  <c r="U5550" i="1"/>
  <c r="V5550" i="1"/>
  <c r="Q5551" i="1"/>
  <c r="U5551" i="1"/>
  <c r="V5551" i="1"/>
  <c r="Q5552" i="1"/>
  <c r="U5552" i="1"/>
  <c r="V5552" i="1"/>
  <c r="Q5553" i="1"/>
  <c r="U5553" i="1"/>
  <c r="V5553" i="1"/>
  <c r="Q5554" i="1"/>
  <c r="U5554" i="1"/>
  <c r="V5554" i="1"/>
  <c r="Q5555" i="1"/>
  <c r="S5555" i="1"/>
  <c r="Q5556" i="1"/>
  <c r="S5556" i="1"/>
  <c r="U5555" i="1"/>
  <c r="V5555" i="1"/>
  <c r="Q5557" i="1"/>
  <c r="S5557" i="1"/>
  <c r="U5557" i="1"/>
  <c r="V5557" i="1"/>
  <c r="U5556" i="1"/>
  <c r="V5556" i="1"/>
  <c r="Q5558" i="1"/>
  <c r="S5558" i="1"/>
  <c r="U5558" i="1"/>
  <c r="V5558" i="1"/>
  <c r="Q5559" i="1"/>
  <c r="S5559" i="1"/>
  <c r="Q5560" i="1"/>
  <c r="U5559" i="1"/>
  <c r="V5559" i="1"/>
  <c r="R5560" i="1"/>
  <c r="S5560" i="1"/>
  <c r="Q5561" i="1"/>
  <c r="U5560" i="1"/>
  <c r="V5560" i="1"/>
  <c r="R5561" i="1"/>
  <c r="S5561" i="1"/>
  <c r="Q5562" i="1"/>
  <c r="U5561" i="1"/>
  <c r="V5561" i="1"/>
  <c r="R5562" i="1"/>
  <c r="S5562" i="1"/>
  <c r="Q5563" i="1"/>
  <c r="U5562" i="1"/>
  <c r="V5562" i="1"/>
  <c r="R5563" i="1"/>
  <c r="S5563" i="1"/>
  <c r="Q5564" i="1"/>
  <c r="U5563" i="1"/>
  <c r="V5563" i="1"/>
  <c r="R5564" i="1"/>
  <c r="S5564" i="1"/>
  <c r="Q5565" i="1"/>
  <c r="S5565" i="1"/>
  <c r="U5564" i="1"/>
  <c r="V5564" i="1"/>
  <c r="Q5566" i="1"/>
  <c r="S5566" i="1"/>
  <c r="U5565" i="1"/>
  <c r="V5565" i="1"/>
  <c r="Q5567" i="1"/>
  <c r="S5567" i="1"/>
  <c r="U5566" i="1"/>
  <c r="V5566" i="1"/>
  <c r="Q5568" i="1"/>
  <c r="S5568" i="1"/>
  <c r="U5567" i="1"/>
  <c r="V5567" i="1"/>
  <c r="Q5569" i="1"/>
  <c r="S5569" i="1"/>
  <c r="U5568" i="1"/>
  <c r="V5568" i="1"/>
  <c r="Q5570" i="1"/>
  <c r="U5570" i="1"/>
  <c r="V5570" i="1"/>
  <c r="U5569" i="1"/>
  <c r="V5569" i="1"/>
  <c r="Q5571" i="1"/>
  <c r="U5571" i="1"/>
  <c r="V5571" i="1"/>
  <c r="Q5572" i="1"/>
  <c r="U5572" i="1"/>
  <c r="V5572" i="1"/>
  <c r="Q5573" i="1"/>
  <c r="U5573" i="1"/>
  <c r="V5573" i="1"/>
  <c r="Q5574" i="1"/>
  <c r="U5574" i="1"/>
  <c r="V5574" i="1"/>
  <c r="Q5575" i="1"/>
  <c r="U5575" i="1"/>
  <c r="V5575" i="1"/>
  <c r="Q5576" i="1"/>
  <c r="U5576" i="1"/>
  <c r="V5576" i="1"/>
  <c r="Q5577" i="1"/>
  <c r="U5577" i="1"/>
  <c r="V5577" i="1"/>
  <c r="Q5578" i="1"/>
  <c r="U5578" i="1"/>
  <c r="V5578" i="1"/>
  <c r="Q5579" i="1"/>
  <c r="S5579" i="1"/>
  <c r="Q5580" i="1"/>
  <c r="U5579" i="1"/>
  <c r="V5579" i="1"/>
  <c r="R5580" i="1"/>
  <c r="S5580" i="1"/>
  <c r="Q5581" i="1"/>
  <c r="U5580" i="1"/>
  <c r="V5580" i="1"/>
  <c r="S5581" i="1"/>
  <c r="R5581" i="1"/>
  <c r="Q5582" i="1"/>
  <c r="R5582" i="1"/>
  <c r="S5582" i="1"/>
  <c r="U5582" i="1"/>
  <c r="V5582" i="1"/>
  <c r="Q5583" i="1"/>
  <c r="U5581" i="1"/>
  <c r="V5581" i="1"/>
  <c r="R5583" i="1"/>
  <c r="S5583" i="1"/>
  <c r="Q5584" i="1"/>
  <c r="R5584" i="1"/>
  <c r="U5583" i="1"/>
  <c r="V5583" i="1"/>
  <c r="S5584" i="1"/>
  <c r="U5584" i="1"/>
  <c r="V5584" i="1"/>
  <c r="Q5585" i="1"/>
  <c r="R5585" i="1"/>
  <c r="S5585" i="1"/>
  <c r="Q5586" i="1"/>
  <c r="R5586" i="1"/>
  <c r="U5585" i="1"/>
  <c r="V5585" i="1"/>
  <c r="S5586" i="1"/>
  <c r="U5586" i="1"/>
  <c r="V5586" i="1"/>
  <c r="Q5587" i="1"/>
  <c r="R5587" i="1"/>
  <c r="S5587" i="1"/>
  <c r="U5587" i="1"/>
  <c r="V5587" i="1"/>
  <c r="Q5588" i="1"/>
  <c r="R5588" i="1"/>
  <c r="S5588" i="1"/>
  <c r="Q5589" i="1"/>
  <c r="R5589" i="1"/>
  <c r="U5588" i="1"/>
  <c r="V5588" i="1"/>
  <c r="S5589" i="1"/>
  <c r="U5589" i="1"/>
  <c r="V5589" i="1"/>
  <c r="Q5590" i="1"/>
  <c r="R5590" i="1"/>
  <c r="S5590" i="1"/>
  <c r="Q5591" i="1"/>
  <c r="U5590" i="1"/>
  <c r="V5590" i="1"/>
  <c r="R5591" i="1"/>
  <c r="S5591" i="1"/>
  <c r="Q5592" i="1"/>
  <c r="R5592" i="1"/>
  <c r="U5591" i="1"/>
  <c r="V5591" i="1"/>
  <c r="S5592" i="1"/>
  <c r="U5592" i="1"/>
  <c r="V5592" i="1"/>
  <c r="Q5593" i="1"/>
  <c r="S5593" i="1"/>
  <c r="Q5594" i="1"/>
  <c r="U5594" i="1"/>
  <c r="V5594" i="1"/>
  <c r="U5593" i="1"/>
  <c r="V5593" i="1"/>
  <c r="Q5595" i="1"/>
  <c r="U5595" i="1"/>
  <c r="V5595" i="1"/>
  <c r="Q5596" i="1"/>
  <c r="U5596" i="1"/>
  <c r="V5596" i="1"/>
  <c r="Q5597" i="1"/>
  <c r="U5597" i="1"/>
  <c r="V5597" i="1"/>
  <c r="Q5598" i="1"/>
  <c r="U5598" i="1"/>
  <c r="V5598" i="1"/>
  <c r="Q5599" i="1"/>
  <c r="U5599" i="1"/>
  <c r="V5599" i="1"/>
  <c r="Q5600" i="1"/>
  <c r="U5600" i="1"/>
  <c r="V5600" i="1"/>
  <c r="Q5601" i="1"/>
  <c r="U5601" i="1"/>
  <c r="V5601" i="1"/>
  <c r="Q5602" i="1"/>
  <c r="U5602" i="1"/>
  <c r="V5602" i="1"/>
  <c r="Q5603" i="1"/>
  <c r="S5603" i="1"/>
  <c r="U5603" i="1"/>
  <c r="V5603" i="1"/>
  <c r="Q5604" i="1"/>
  <c r="S5604" i="1"/>
  <c r="Q5605" i="1"/>
  <c r="U5604" i="1"/>
  <c r="V5604" i="1"/>
  <c r="R5605" i="1"/>
  <c r="S5605" i="1"/>
  <c r="Q5606" i="1"/>
  <c r="U5605" i="1"/>
  <c r="V5605" i="1"/>
  <c r="R5606" i="1"/>
  <c r="S5606" i="1"/>
  <c r="Q5607" i="1"/>
  <c r="U5606" i="1"/>
  <c r="V5606" i="1"/>
  <c r="R5607" i="1"/>
  <c r="S5607" i="1"/>
  <c r="Q5608" i="1"/>
  <c r="R5608" i="1"/>
  <c r="U5607" i="1"/>
  <c r="V5607" i="1"/>
  <c r="S5608" i="1"/>
  <c r="U5608" i="1"/>
  <c r="V5608" i="1"/>
  <c r="Q5609" i="1"/>
  <c r="R5609" i="1"/>
  <c r="S5609" i="1"/>
  <c r="Q5610" i="1"/>
  <c r="U5609" i="1"/>
  <c r="V5609" i="1"/>
  <c r="R5610" i="1"/>
  <c r="S5610" i="1"/>
  <c r="Q5611" i="1"/>
  <c r="R5611" i="1"/>
  <c r="U5610" i="1"/>
  <c r="V5610" i="1"/>
  <c r="S5611" i="1"/>
  <c r="U5611" i="1"/>
  <c r="V5611" i="1"/>
  <c r="Q5612" i="1"/>
  <c r="R5612" i="1"/>
  <c r="S5612" i="1"/>
  <c r="Q5613" i="1"/>
  <c r="U5612" i="1"/>
  <c r="V5612" i="1"/>
  <c r="R5613" i="1"/>
  <c r="S5613" i="1"/>
  <c r="Q5614" i="1"/>
  <c r="R5614" i="1"/>
  <c r="U5613" i="1"/>
  <c r="V5613" i="1"/>
  <c r="S5614" i="1"/>
  <c r="U5614" i="1"/>
  <c r="V5614" i="1"/>
  <c r="Q5615" i="1"/>
  <c r="R5615" i="1"/>
  <c r="S5615" i="1"/>
  <c r="Q5616" i="1"/>
  <c r="U5615" i="1"/>
  <c r="V5615" i="1"/>
  <c r="R5616" i="1"/>
  <c r="S5616" i="1"/>
  <c r="Q5617" i="1"/>
  <c r="S5617" i="1"/>
  <c r="Q5618" i="1"/>
  <c r="U5618" i="1"/>
  <c r="V5618" i="1"/>
  <c r="U5616" i="1"/>
  <c r="V5616" i="1"/>
  <c r="U5617" i="1"/>
  <c r="V5617" i="1"/>
  <c r="Q5619" i="1"/>
  <c r="U5619" i="1"/>
  <c r="V5619" i="1"/>
  <c r="Q5620" i="1"/>
  <c r="U5620" i="1"/>
  <c r="V5620" i="1"/>
  <c r="Q5621" i="1"/>
  <c r="U5621" i="1"/>
  <c r="V5621" i="1"/>
  <c r="Q5622" i="1"/>
  <c r="U5622" i="1"/>
  <c r="V5622" i="1"/>
  <c r="Q5623" i="1"/>
  <c r="U5623" i="1"/>
  <c r="V5623" i="1"/>
  <c r="Q5624" i="1"/>
  <c r="U5624" i="1"/>
  <c r="V5624" i="1"/>
  <c r="Q5625" i="1"/>
  <c r="U5625" i="1"/>
  <c r="V5625" i="1"/>
  <c r="Q5626" i="1"/>
  <c r="U5626" i="1"/>
  <c r="V5626" i="1"/>
  <c r="Q5627" i="1"/>
  <c r="S5627" i="1"/>
  <c r="U5627" i="1"/>
  <c r="V5627" i="1"/>
  <c r="Q5628" i="1"/>
  <c r="S5628" i="1"/>
  <c r="U5628" i="1"/>
  <c r="V5628" i="1"/>
  <c r="Q5629" i="1"/>
  <c r="S5629" i="1"/>
  <c r="Q5630" i="1"/>
  <c r="U5629" i="1"/>
  <c r="V5629" i="1"/>
  <c r="R5630" i="1"/>
  <c r="S5630" i="1"/>
  <c r="Q5631" i="1"/>
  <c r="R5631" i="1"/>
  <c r="U5630" i="1"/>
  <c r="V5630" i="1"/>
  <c r="S5631" i="1"/>
  <c r="U5631" i="1"/>
  <c r="V5631" i="1"/>
  <c r="Q5632" i="1"/>
  <c r="R5632" i="1"/>
  <c r="S5632" i="1"/>
  <c r="Q5633" i="1"/>
  <c r="R5633" i="1"/>
  <c r="U5632" i="1"/>
  <c r="V5632" i="1"/>
  <c r="S5633" i="1"/>
  <c r="U5633" i="1"/>
  <c r="V5633" i="1"/>
  <c r="Q5634" i="1"/>
  <c r="R5634" i="1"/>
  <c r="S5634" i="1"/>
  <c r="Q5635" i="1"/>
  <c r="R5635" i="1"/>
  <c r="U5634" i="1"/>
  <c r="V5634" i="1"/>
  <c r="Q5636" i="1"/>
  <c r="R5636" i="1"/>
  <c r="S5635" i="1"/>
  <c r="U5635" i="1"/>
  <c r="V5635" i="1"/>
  <c r="S5636" i="1"/>
  <c r="U5636" i="1"/>
  <c r="V5636" i="1"/>
  <c r="Q5637" i="1"/>
  <c r="R5637" i="1"/>
  <c r="S5637" i="1"/>
  <c r="Q5638" i="1"/>
  <c r="U5637" i="1"/>
  <c r="V5637" i="1"/>
  <c r="R5638" i="1"/>
  <c r="S5638" i="1"/>
  <c r="Q5639" i="1"/>
  <c r="R5639" i="1"/>
  <c r="U5638" i="1"/>
  <c r="V5638" i="1"/>
  <c r="S5639" i="1"/>
  <c r="U5639" i="1"/>
  <c r="V5639" i="1"/>
  <c r="Q5640" i="1"/>
  <c r="R5640" i="1"/>
  <c r="S5640" i="1"/>
  <c r="Q5641" i="1"/>
  <c r="S5641" i="1"/>
  <c r="Q5642" i="1"/>
  <c r="U5642" i="1"/>
  <c r="V5642" i="1"/>
  <c r="U5640" i="1"/>
  <c r="V5640" i="1"/>
  <c r="U5641" i="1"/>
  <c r="V5641" i="1"/>
  <c r="Q5643" i="1"/>
  <c r="U5643" i="1"/>
  <c r="V5643" i="1"/>
  <c r="Q5644" i="1"/>
  <c r="U5644" i="1"/>
  <c r="V5644" i="1"/>
  <c r="Q5645" i="1"/>
  <c r="U5645" i="1"/>
  <c r="V5645" i="1"/>
  <c r="Q5646" i="1"/>
  <c r="U5646" i="1"/>
  <c r="V5646" i="1"/>
  <c r="Q5647" i="1"/>
  <c r="U5647" i="1"/>
  <c r="V5647" i="1"/>
  <c r="Q5648" i="1"/>
  <c r="U5648" i="1"/>
  <c r="V5648" i="1"/>
  <c r="Q5649" i="1"/>
  <c r="U5649" i="1"/>
  <c r="V5649" i="1"/>
  <c r="Q5650" i="1"/>
  <c r="U5650" i="1"/>
  <c r="V5650" i="1"/>
  <c r="Q5651" i="1"/>
  <c r="S5651" i="1"/>
  <c r="Q5652" i="1"/>
  <c r="U5651" i="1"/>
  <c r="V5651" i="1"/>
  <c r="R5652" i="1"/>
  <c r="S5652" i="1"/>
  <c r="Q5653" i="1"/>
  <c r="U5652" i="1"/>
  <c r="V5652" i="1"/>
  <c r="S5653" i="1"/>
  <c r="R5653" i="1"/>
  <c r="Q5654" i="1"/>
  <c r="R5654" i="1"/>
  <c r="S5654" i="1"/>
  <c r="Q5655" i="1"/>
  <c r="U5653" i="1"/>
  <c r="V5653" i="1"/>
  <c r="U5654" i="1"/>
  <c r="V5654" i="1"/>
  <c r="R5655" i="1"/>
  <c r="S5655" i="1"/>
  <c r="Q5656" i="1"/>
  <c r="R5656" i="1"/>
  <c r="U5655" i="1"/>
  <c r="V5655" i="1"/>
  <c r="Q5657" i="1"/>
  <c r="S5656" i="1"/>
  <c r="U5656" i="1"/>
  <c r="V5656" i="1"/>
  <c r="R5657" i="1"/>
  <c r="S5657" i="1"/>
  <c r="Q5658" i="1"/>
  <c r="R5658" i="1"/>
  <c r="U5657" i="1"/>
  <c r="V5657" i="1"/>
  <c r="S5658" i="1"/>
  <c r="U5658" i="1"/>
  <c r="V5658" i="1"/>
  <c r="Q5659" i="1"/>
  <c r="R5659" i="1"/>
  <c r="S5659" i="1"/>
  <c r="Q5660" i="1"/>
  <c r="R5660" i="1"/>
  <c r="U5659" i="1"/>
  <c r="V5659" i="1"/>
  <c r="Q5661" i="1"/>
  <c r="R5661" i="1"/>
  <c r="S5660" i="1"/>
  <c r="U5660" i="1"/>
  <c r="V5660" i="1"/>
  <c r="S5661" i="1"/>
  <c r="U5661" i="1"/>
  <c r="V5661" i="1"/>
  <c r="Q5662" i="1"/>
  <c r="R5662" i="1"/>
  <c r="S5662" i="1"/>
  <c r="Q5663" i="1"/>
  <c r="U5662" i="1"/>
  <c r="V5662" i="1"/>
  <c r="R5663" i="1"/>
  <c r="S5663" i="1"/>
  <c r="Q5664" i="1"/>
  <c r="R5664" i="1"/>
  <c r="U5663" i="1"/>
  <c r="V5663" i="1"/>
  <c r="Q5665" i="1"/>
  <c r="S5665" i="1"/>
  <c r="S5664" i="1"/>
  <c r="U5664" i="1"/>
  <c r="V5664" i="1"/>
  <c r="Q5666" i="1"/>
  <c r="U5666" i="1"/>
  <c r="V5666" i="1"/>
  <c r="U5665" i="1"/>
  <c r="V5665" i="1"/>
  <c r="Q5667" i="1"/>
  <c r="U5667" i="1"/>
  <c r="V5667" i="1"/>
  <c r="Q5668" i="1"/>
  <c r="U5668" i="1"/>
  <c r="V5668" i="1"/>
  <c r="Q5669" i="1"/>
  <c r="U5669" i="1"/>
  <c r="V5669" i="1"/>
  <c r="Q5670" i="1"/>
  <c r="U5670" i="1"/>
  <c r="V5670" i="1"/>
  <c r="Q5671" i="1"/>
  <c r="U5671" i="1"/>
  <c r="V5671" i="1"/>
  <c r="Q5672" i="1"/>
  <c r="U5672" i="1"/>
  <c r="V5672" i="1"/>
  <c r="Q5673" i="1"/>
  <c r="U5673" i="1"/>
  <c r="V5673" i="1"/>
  <c r="Q5674" i="1"/>
  <c r="U5674" i="1"/>
  <c r="V5674" i="1"/>
  <c r="Q5675" i="1"/>
  <c r="S5675" i="1"/>
  <c r="Q5676" i="1"/>
  <c r="U5675" i="1"/>
  <c r="V5675" i="1"/>
  <c r="R5676" i="1"/>
  <c r="S5676" i="1"/>
  <c r="Q5677" i="1"/>
  <c r="S5677" i="1"/>
  <c r="U5676" i="1"/>
  <c r="V5676" i="1"/>
  <c r="R5677" i="1"/>
  <c r="U5677" i="1"/>
  <c r="V5677" i="1"/>
  <c r="Q5678" i="1"/>
  <c r="R5678" i="1"/>
  <c r="Q5679" i="1"/>
  <c r="S5678" i="1"/>
  <c r="U5678" i="1"/>
  <c r="V5678" i="1"/>
  <c r="R5679" i="1"/>
  <c r="S5679" i="1"/>
  <c r="Q5680" i="1"/>
  <c r="R5680" i="1"/>
  <c r="U5679" i="1"/>
  <c r="V5679" i="1"/>
  <c r="S5680" i="1"/>
  <c r="U5680" i="1"/>
  <c r="V5680" i="1"/>
  <c r="Q5681" i="1"/>
  <c r="R5681" i="1"/>
  <c r="S5681" i="1"/>
  <c r="Q5682" i="1"/>
  <c r="R5682" i="1"/>
  <c r="U5681" i="1"/>
  <c r="V5681" i="1"/>
  <c r="S5682" i="1"/>
  <c r="U5682" i="1"/>
  <c r="V5682" i="1"/>
  <c r="Q5683" i="1"/>
  <c r="R5683" i="1"/>
  <c r="S5683" i="1"/>
  <c r="Q5684" i="1"/>
  <c r="U5683" i="1"/>
  <c r="V5683" i="1"/>
  <c r="R5684" i="1"/>
  <c r="S5684" i="1"/>
  <c r="Q5685" i="1"/>
  <c r="R5685" i="1"/>
  <c r="U5684" i="1"/>
  <c r="V5684" i="1"/>
  <c r="S5685" i="1"/>
  <c r="U5685" i="1"/>
  <c r="V5685" i="1"/>
  <c r="Q5686" i="1"/>
  <c r="R5686" i="1"/>
  <c r="S5686" i="1"/>
  <c r="U5686" i="1"/>
  <c r="V5686" i="1"/>
  <c r="Q5687" i="1"/>
  <c r="R5687" i="1"/>
  <c r="S5687" i="1"/>
  <c r="Q5688" i="1"/>
  <c r="R5688" i="1"/>
  <c r="U5687" i="1"/>
  <c r="V5687" i="1"/>
  <c r="Q5689" i="1"/>
  <c r="S5689" i="1"/>
  <c r="S5688" i="1"/>
  <c r="U5688" i="1"/>
  <c r="V5688" i="1"/>
  <c r="Q5690" i="1"/>
  <c r="U5690" i="1"/>
  <c r="V5690" i="1"/>
  <c r="U5689" i="1"/>
  <c r="V5689" i="1"/>
  <c r="Q5691" i="1"/>
  <c r="U5691" i="1"/>
  <c r="V5691" i="1"/>
  <c r="Q5692" i="1"/>
  <c r="U5692" i="1"/>
  <c r="V5692" i="1"/>
  <c r="Q5693" i="1"/>
  <c r="U5693" i="1"/>
  <c r="V5693" i="1"/>
  <c r="Q5694" i="1"/>
  <c r="U5694" i="1"/>
  <c r="V5694" i="1"/>
  <c r="Q5695" i="1"/>
  <c r="U5695" i="1"/>
  <c r="V5695" i="1"/>
  <c r="Q5696" i="1"/>
  <c r="U5696" i="1"/>
  <c r="V5696" i="1"/>
  <c r="Q5697" i="1"/>
  <c r="U5697" i="1"/>
  <c r="V5697" i="1"/>
  <c r="Q5698" i="1"/>
  <c r="U5698" i="1"/>
  <c r="V5698" i="1"/>
  <c r="Q5699" i="1"/>
  <c r="S5699" i="1"/>
  <c r="Q5700" i="1"/>
  <c r="U5699" i="1"/>
  <c r="V5699" i="1"/>
  <c r="R5700" i="1"/>
  <c r="S5700" i="1"/>
  <c r="Q5701" i="1"/>
  <c r="R5701" i="1"/>
  <c r="U5700" i="1"/>
  <c r="V5700" i="1"/>
  <c r="Q5702" i="1"/>
  <c r="S5701" i="1"/>
  <c r="U5701" i="1"/>
  <c r="V5701" i="1"/>
  <c r="R5702" i="1"/>
  <c r="S5702" i="1"/>
  <c r="Q5703" i="1"/>
  <c r="R5703" i="1"/>
  <c r="U5702" i="1"/>
  <c r="V5702" i="1"/>
  <c r="S5703" i="1"/>
  <c r="U5703" i="1"/>
  <c r="V5703" i="1"/>
  <c r="Q5704" i="1"/>
  <c r="R5704" i="1"/>
  <c r="S5704" i="1"/>
  <c r="U5704" i="1"/>
  <c r="V5704" i="1"/>
  <c r="Q5705" i="1"/>
  <c r="R5705" i="1"/>
  <c r="S5705" i="1"/>
  <c r="Q5706" i="1"/>
  <c r="R5706" i="1"/>
  <c r="U5705" i="1"/>
  <c r="V5705" i="1"/>
  <c r="Q5707" i="1"/>
  <c r="S5706" i="1"/>
  <c r="U5706" i="1"/>
  <c r="V5706" i="1"/>
  <c r="R5707" i="1"/>
  <c r="S5707" i="1"/>
  <c r="Q5708" i="1"/>
  <c r="U5707" i="1"/>
  <c r="V5707" i="1"/>
  <c r="R5708" i="1"/>
  <c r="S5708" i="1"/>
  <c r="Q5709" i="1"/>
  <c r="R5709" i="1"/>
  <c r="U5708" i="1"/>
  <c r="V5708" i="1"/>
  <c r="Q5710" i="1"/>
  <c r="S5709" i="1"/>
  <c r="U5709" i="1"/>
  <c r="V5709" i="1"/>
  <c r="R5710" i="1"/>
  <c r="S5710" i="1"/>
  <c r="Q5711" i="1"/>
  <c r="R5711" i="1"/>
  <c r="U5710" i="1"/>
  <c r="V5710" i="1"/>
  <c r="S5711" i="1"/>
  <c r="U5711" i="1"/>
  <c r="V5711" i="1"/>
  <c r="Q5712" i="1"/>
  <c r="R5712" i="1"/>
  <c r="S5712" i="1"/>
  <c r="Q5713" i="1"/>
  <c r="S5713" i="1"/>
  <c r="Q5714" i="1"/>
  <c r="U5714" i="1"/>
  <c r="V5714" i="1"/>
  <c r="U5712" i="1"/>
  <c r="V5712" i="1"/>
  <c r="U5713" i="1"/>
  <c r="V5713" i="1"/>
  <c r="Q5715" i="1"/>
  <c r="U5715" i="1"/>
  <c r="V5715" i="1"/>
  <c r="Q5716" i="1"/>
  <c r="U5716" i="1"/>
  <c r="V5716" i="1"/>
  <c r="Q5717" i="1"/>
  <c r="U5717" i="1"/>
  <c r="V5717" i="1"/>
  <c r="Q5718" i="1"/>
  <c r="U5718" i="1"/>
  <c r="V5718" i="1"/>
  <c r="Q5719" i="1"/>
  <c r="U5719" i="1"/>
  <c r="V5719" i="1"/>
  <c r="Q5720" i="1"/>
  <c r="U5720" i="1"/>
  <c r="V5720" i="1"/>
  <c r="Q5721" i="1"/>
  <c r="U5721" i="1"/>
  <c r="V5721" i="1"/>
  <c r="Q5722" i="1"/>
  <c r="U5722" i="1"/>
  <c r="V5722" i="1"/>
  <c r="Q5723" i="1"/>
  <c r="S5723" i="1"/>
  <c r="U5723" i="1"/>
  <c r="V5723" i="1"/>
  <c r="Q5724" i="1"/>
  <c r="R5724" i="1"/>
  <c r="S5724" i="1"/>
  <c r="Q5725" i="1"/>
  <c r="U5724" i="1"/>
  <c r="V5724" i="1"/>
  <c r="R5725" i="1"/>
  <c r="S5725" i="1"/>
  <c r="Q5726" i="1"/>
  <c r="R5726" i="1"/>
  <c r="U5725" i="1"/>
  <c r="V5725" i="1"/>
  <c r="S5726" i="1"/>
  <c r="U5726" i="1"/>
  <c r="V5726" i="1"/>
  <c r="Q5727" i="1"/>
  <c r="R5727" i="1"/>
  <c r="S5727" i="1"/>
  <c r="Q5728" i="1"/>
  <c r="U5727" i="1"/>
  <c r="V5727" i="1"/>
  <c r="R5728" i="1"/>
  <c r="S5728" i="1"/>
  <c r="Q5729" i="1"/>
  <c r="R5729" i="1"/>
  <c r="U5728" i="1"/>
  <c r="V5728" i="1"/>
  <c r="S5729" i="1"/>
  <c r="U5729" i="1"/>
  <c r="V5729" i="1"/>
  <c r="Q5730" i="1"/>
  <c r="R5730" i="1"/>
  <c r="S5730" i="1"/>
  <c r="Q5731" i="1"/>
  <c r="U5730" i="1"/>
  <c r="V5730" i="1"/>
  <c r="R5731" i="1"/>
  <c r="S5731" i="1"/>
  <c r="Q5732" i="1"/>
  <c r="U5731" i="1"/>
  <c r="V5731" i="1"/>
  <c r="R5732" i="1"/>
  <c r="S5732" i="1"/>
  <c r="Q5733" i="1"/>
  <c r="U5732" i="1"/>
  <c r="V5732" i="1"/>
  <c r="R5733" i="1"/>
  <c r="S5733" i="1"/>
  <c r="Q5734" i="1"/>
  <c r="R5734" i="1"/>
  <c r="U5733" i="1"/>
  <c r="V5733" i="1"/>
  <c r="Q5735" i="1"/>
  <c r="S5735" i="1"/>
  <c r="S5734" i="1"/>
  <c r="U5734" i="1"/>
  <c r="V5734" i="1"/>
  <c r="Q5736" i="1"/>
  <c r="S5736" i="1"/>
  <c r="U5735" i="1"/>
  <c r="V5735" i="1"/>
  <c r="Q5737" i="1"/>
  <c r="S5737" i="1"/>
  <c r="U5736" i="1"/>
  <c r="V5736" i="1"/>
  <c r="Q5738" i="1"/>
  <c r="U5738" i="1"/>
  <c r="V5738" i="1"/>
  <c r="U5737" i="1"/>
  <c r="V5737" i="1"/>
  <c r="Q5739" i="1"/>
  <c r="U5739" i="1"/>
  <c r="V5739" i="1"/>
  <c r="Q5740" i="1"/>
  <c r="U5740" i="1"/>
  <c r="V5740" i="1"/>
  <c r="Q5741" i="1"/>
  <c r="U5741" i="1"/>
  <c r="V5741" i="1"/>
  <c r="Q5742" i="1"/>
  <c r="U5742" i="1"/>
  <c r="V5742" i="1"/>
  <c r="Q5743" i="1"/>
  <c r="U5743" i="1"/>
  <c r="V5743" i="1"/>
  <c r="Q5744" i="1"/>
  <c r="U5744" i="1"/>
  <c r="V5744" i="1"/>
  <c r="Q5745" i="1"/>
  <c r="U5745" i="1"/>
  <c r="V5745" i="1"/>
  <c r="Q5746" i="1"/>
  <c r="U5746" i="1"/>
  <c r="V5746" i="1"/>
  <c r="Q5747" i="1"/>
  <c r="S5747" i="1"/>
  <c r="Q5748" i="1"/>
  <c r="S5748" i="1"/>
  <c r="U5747" i="1"/>
  <c r="V5747" i="1"/>
  <c r="Q5749" i="1"/>
  <c r="S5749" i="1"/>
  <c r="U5749" i="1"/>
  <c r="V5749" i="1"/>
  <c r="U5748" i="1"/>
  <c r="V5748" i="1"/>
  <c r="Q5750" i="1"/>
  <c r="S5750" i="1"/>
  <c r="Q5751" i="1"/>
  <c r="S5751" i="1"/>
  <c r="U5751" i="1"/>
  <c r="V5751" i="1"/>
  <c r="U5750" i="1"/>
  <c r="V5750" i="1"/>
  <c r="Q5752" i="1"/>
  <c r="R5752" i="1"/>
  <c r="S5752" i="1"/>
  <c r="Q5753" i="1"/>
  <c r="R5753" i="1"/>
  <c r="U5752" i="1"/>
  <c r="V5752" i="1"/>
  <c r="S5753" i="1"/>
  <c r="U5753" i="1"/>
  <c r="V5753" i="1"/>
  <c r="Q5754" i="1"/>
  <c r="R5754" i="1"/>
  <c r="S5754" i="1"/>
  <c r="Q5755" i="1"/>
  <c r="R5755" i="1"/>
  <c r="U5754" i="1"/>
  <c r="V5754" i="1"/>
  <c r="S5755" i="1"/>
  <c r="U5755" i="1"/>
  <c r="V5755" i="1"/>
  <c r="Q5756" i="1"/>
  <c r="R5756" i="1"/>
  <c r="S5756" i="1"/>
  <c r="Q5757" i="1"/>
  <c r="S5757" i="1"/>
  <c r="U5756" i="1"/>
  <c r="V5756" i="1"/>
  <c r="Q5758" i="1"/>
  <c r="S5758" i="1"/>
  <c r="U5757" i="1"/>
  <c r="V5757" i="1"/>
  <c r="Q5759" i="1"/>
  <c r="S5759" i="1"/>
  <c r="U5758" i="1"/>
  <c r="V5758" i="1"/>
  <c r="Q5760" i="1"/>
  <c r="S5760" i="1"/>
  <c r="U5759" i="1"/>
  <c r="V5759" i="1"/>
  <c r="Q5761" i="1"/>
  <c r="S5761" i="1"/>
  <c r="U5760" i="1"/>
  <c r="V5760" i="1"/>
  <c r="Q5762" i="1"/>
  <c r="U5762" i="1"/>
  <c r="V5762" i="1"/>
  <c r="U5761" i="1"/>
  <c r="V5761" i="1"/>
  <c r="Q5763" i="1"/>
  <c r="U5763" i="1"/>
  <c r="V5763" i="1"/>
  <c r="Q5764" i="1"/>
  <c r="U5764" i="1"/>
  <c r="V5764" i="1"/>
  <c r="Q5765" i="1"/>
  <c r="U5765" i="1"/>
  <c r="V5765" i="1"/>
  <c r="Q5766" i="1"/>
  <c r="U5766" i="1"/>
  <c r="V5766" i="1"/>
  <c r="Q5767" i="1"/>
  <c r="U5767" i="1"/>
  <c r="V5767" i="1"/>
  <c r="Q5768" i="1"/>
  <c r="U5768" i="1"/>
  <c r="V5768" i="1"/>
  <c r="Q5769" i="1"/>
  <c r="U5769" i="1"/>
  <c r="V5769" i="1"/>
  <c r="Q5770" i="1"/>
  <c r="U5770" i="1"/>
  <c r="V5770" i="1"/>
  <c r="Q5771" i="1"/>
  <c r="S5771" i="1"/>
  <c r="Q5772" i="1"/>
  <c r="S5772" i="1"/>
  <c r="U5771" i="1"/>
  <c r="V5771" i="1"/>
  <c r="Q5773" i="1"/>
  <c r="S5773" i="1"/>
  <c r="U5772" i="1"/>
  <c r="V5772" i="1"/>
  <c r="Q5774" i="1"/>
  <c r="S5774" i="1"/>
  <c r="U5773" i="1"/>
  <c r="V5773" i="1"/>
  <c r="Q5775" i="1"/>
  <c r="U5774" i="1"/>
  <c r="V5774" i="1"/>
  <c r="R5775" i="1"/>
  <c r="S5775" i="1"/>
  <c r="Q5776" i="1"/>
  <c r="R5776" i="1"/>
  <c r="U5775" i="1"/>
  <c r="V5775" i="1"/>
  <c r="S5776" i="1"/>
  <c r="U5776" i="1"/>
  <c r="V5776" i="1"/>
  <c r="Q5777" i="1"/>
  <c r="R5777" i="1"/>
  <c r="S5777" i="1"/>
  <c r="Q5778" i="1"/>
  <c r="U5777" i="1"/>
  <c r="V5777" i="1"/>
  <c r="R5778" i="1"/>
  <c r="S5778" i="1"/>
  <c r="Q5779" i="1"/>
  <c r="R5779" i="1"/>
  <c r="U5778" i="1"/>
  <c r="V5778" i="1"/>
  <c r="S5779" i="1"/>
  <c r="U5779" i="1"/>
  <c r="V5779" i="1"/>
  <c r="Q5780" i="1"/>
  <c r="S5780" i="1"/>
  <c r="Q5781" i="1"/>
  <c r="S5781" i="1"/>
  <c r="U5780" i="1"/>
  <c r="V5780" i="1"/>
  <c r="Q5782" i="1"/>
  <c r="S5782" i="1"/>
  <c r="U5781" i="1"/>
  <c r="V5781" i="1"/>
  <c r="Q5783" i="1"/>
  <c r="S5783" i="1"/>
  <c r="U5782" i="1"/>
  <c r="V5782" i="1"/>
  <c r="Q5784" i="1"/>
  <c r="S5784" i="1"/>
  <c r="U5783" i="1"/>
  <c r="V5783" i="1"/>
  <c r="Q5785" i="1"/>
  <c r="S5785" i="1"/>
  <c r="U5784" i="1"/>
  <c r="V5784" i="1"/>
  <c r="Q5786" i="1"/>
  <c r="U5786" i="1"/>
  <c r="V5786" i="1"/>
  <c r="U5785" i="1"/>
  <c r="V5785" i="1"/>
  <c r="Q5787" i="1"/>
  <c r="U5787" i="1"/>
  <c r="V5787" i="1"/>
  <c r="Q5788" i="1"/>
  <c r="U5788" i="1"/>
  <c r="V5788" i="1"/>
  <c r="Q5789" i="1"/>
  <c r="U5789" i="1"/>
  <c r="V5789" i="1"/>
  <c r="Q5790" i="1"/>
  <c r="U5790" i="1"/>
  <c r="V5790" i="1"/>
  <c r="Q5791" i="1"/>
  <c r="U5791" i="1"/>
  <c r="V5791" i="1"/>
  <c r="Q5792" i="1"/>
  <c r="U5792" i="1"/>
  <c r="V5792" i="1"/>
  <c r="Q5793" i="1"/>
  <c r="U5793" i="1"/>
  <c r="V5793" i="1"/>
  <c r="Q5794" i="1"/>
  <c r="U5794" i="1"/>
  <c r="V5794" i="1"/>
  <c r="Q5795" i="1"/>
  <c r="S5795" i="1"/>
  <c r="Q5796" i="1"/>
  <c r="S5796" i="1"/>
  <c r="U5795" i="1"/>
  <c r="V5795" i="1"/>
  <c r="Q5797" i="1"/>
  <c r="U5796" i="1"/>
  <c r="V5796" i="1"/>
  <c r="S5797" i="1"/>
  <c r="R5797" i="1"/>
  <c r="Q5798" i="1"/>
  <c r="R5798" i="1"/>
  <c r="S5798" i="1"/>
  <c r="U5798" i="1"/>
  <c r="V5798" i="1"/>
  <c r="Q5799" i="1"/>
  <c r="U5797" i="1"/>
  <c r="V5797" i="1"/>
  <c r="R5799" i="1"/>
  <c r="S5799" i="1"/>
  <c r="Q5800" i="1"/>
  <c r="R5800" i="1"/>
  <c r="U5799" i="1"/>
  <c r="V5799" i="1"/>
  <c r="S5800" i="1"/>
  <c r="U5800" i="1"/>
  <c r="V5800" i="1"/>
  <c r="Q5801" i="1"/>
  <c r="R5801" i="1"/>
  <c r="S5801" i="1"/>
  <c r="U5801" i="1"/>
  <c r="V5801" i="1"/>
  <c r="Q5802" i="1"/>
  <c r="R5802" i="1"/>
  <c r="S5802" i="1"/>
  <c r="Q5803" i="1"/>
  <c r="R5803" i="1"/>
  <c r="U5802" i="1"/>
  <c r="V5802" i="1"/>
  <c r="S5803" i="1"/>
  <c r="U5803" i="1"/>
  <c r="V5803" i="1"/>
  <c r="Q5804" i="1"/>
  <c r="R5804" i="1"/>
  <c r="S5804" i="1"/>
  <c r="Q5805" i="1"/>
  <c r="R5805" i="1"/>
  <c r="U5804" i="1"/>
  <c r="V5804" i="1"/>
  <c r="S5805" i="1"/>
  <c r="U5805" i="1"/>
  <c r="V5805" i="1"/>
  <c r="Q5806" i="1"/>
  <c r="R5806" i="1"/>
  <c r="S5806" i="1"/>
  <c r="U5806" i="1"/>
  <c r="V5806" i="1"/>
  <c r="Q5807" i="1"/>
  <c r="R5807" i="1"/>
  <c r="S5807" i="1"/>
  <c r="Q5808" i="1"/>
  <c r="R5808" i="1"/>
  <c r="U5807" i="1"/>
  <c r="V5807" i="1"/>
  <c r="Q5809" i="1"/>
  <c r="S5809" i="1"/>
  <c r="S5808" i="1"/>
  <c r="U5808" i="1"/>
  <c r="V5808" i="1"/>
  <c r="Q5810" i="1"/>
  <c r="U5810" i="1"/>
  <c r="V5810" i="1"/>
  <c r="U5809" i="1"/>
  <c r="V5809" i="1"/>
  <c r="Q5811" i="1"/>
  <c r="U5811" i="1"/>
  <c r="V5811" i="1"/>
  <c r="Q5812" i="1"/>
  <c r="U5812" i="1"/>
  <c r="V5812" i="1"/>
  <c r="Q5813" i="1"/>
  <c r="U5813" i="1"/>
  <c r="V5813" i="1"/>
  <c r="Q5814" i="1"/>
  <c r="U5814" i="1"/>
  <c r="V5814" i="1"/>
  <c r="Q5815" i="1"/>
  <c r="U5815" i="1"/>
  <c r="V5815" i="1"/>
  <c r="Q5816" i="1"/>
  <c r="U5816" i="1"/>
  <c r="V5816" i="1"/>
  <c r="Q5817" i="1"/>
  <c r="U5817" i="1"/>
  <c r="V5817" i="1"/>
  <c r="Q5818" i="1"/>
  <c r="U5818" i="1"/>
  <c r="V5818" i="1"/>
  <c r="Q5819" i="1"/>
  <c r="S5819" i="1"/>
  <c r="U5819" i="1"/>
  <c r="V5819" i="1"/>
  <c r="Q5820" i="1"/>
  <c r="R5820" i="1"/>
  <c r="S5820" i="1"/>
  <c r="Q5821" i="1"/>
  <c r="U5820" i="1"/>
  <c r="V5820" i="1"/>
  <c r="R5821" i="1"/>
  <c r="S5821" i="1"/>
  <c r="Q5822" i="1"/>
  <c r="U5821" i="1"/>
  <c r="V5821" i="1"/>
  <c r="R5822" i="1"/>
  <c r="S5822" i="1"/>
  <c r="Q5823" i="1"/>
  <c r="R5823" i="1"/>
  <c r="U5822" i="1"/>
  <c r="V5822" i="1"/>
  <c r="S5823" i="1"/>
  <c r="U5823" i="1"/>
  <c r="V5823" i="1"/>
  <c r="Q5824" i="1"/>
  <c r="R5824" i="1"/>
  <c r="S5824" i="1"/>
  <c r="U5824" i="1"/>
  <c r="V5824" i="1"/>
  <c r="Q5825" i="1"/>
  <c r="R5825" i="1"/>
  <c r="S5825" i="1"/>
  <c r="Q5826" i="1"/>
  <c r="R5826" i="1"/>
  <c r="U5825" i="1"/>
  <c r="V5825" i="1"/>
  <c r="S5826" i="1"/>
  <c r="U5826" i="1"/>
  <c r="V5826" i="1"/>
  <c r="Q5827" i="1"/>
  <c r="R5827" i="1"/>
  <c r="S5827" i="1"/>
  <c r="U5827" i="1"/>
  <c r="V5827" i="1"/>
  <c r="Q5828" i="1"/>
  <c r="R5828" i="1"/>
  <c r="S5828" i="1"/>
  <c r="Q5829" i="1"/>
  <c r="R5829" i="1"/>
  <c r="U5828" i="1"/>
  <c r="V5828" i="1"/>
  <c r="Q5830" i="1"/>
  <c r="R5830" i="1"/>
  <c r="S5829" i="1"/>
  <c r="U5829" i="1"/>
  <c r="V5829" i="1"/>
  <c r="S5830" i="1"/>
  <c r="U5830" i="1"/>
  <c r="V5830" i="1"/>
  <c r="Q5831" i="1"/>
  <c r="R5831" i="1"/>
  <c r="S5831" i="1"/>
  <c r="Q5832" i="1"/>
  <c r="S5832" i="1"/>
  <c r="U5831" i="1"/>
  <c r="V5831" i="1"/>
  <c r="Q5833" i="1"/>
  <c r="S5833" i="1"/>
  <c r="U5832" i="1"/>
  <c r="V5832" i="1"/>
  <c r="Q5834" i="1"/>
  <c r="U5834" i="1"/>
  <c r="V5834" i="1"/>
  <c r="U5833" i="1"/>
  <c r="V5833" i="1"/>
  <c r="Q5835" i="1"/>
  <c r="U5835" i="1"/>
  <c r="V5835" i="1"/>
  <c r="Q5836" i="1"/>
  <c r="U5836" i="1"/>
  <c r="V5836" i="1"/>
  <c r="Q5837" i="1"/>
  <c r="U5837" i="1"/>
  <c r="V5837" i="1"/>
  <c r="Q5838" i="1"/>
  <c r="U5838" i="1"/>
  <c r="V5838" i="1"/>
  <c r="Q5839" i="1"/>
  <c r="U5839" i="1"/>
  <c r="V5839" i="1"/>
  <c r="Q5840" i="1"/>
  <c r="U5840" i="1"/>
  <c r="V5840" i="1"/>
  <c r="Q5841" i="1"/>
  <c r="U5841" i="1"/>
  <c r="V5841" i="1"/>
  <c r="Q5842" i="1"/>
  <c r="U5842" i="1"/>
  <c r="V5842" i="1"/>
  <c r="Q5843" i="1"/>
  <c r="S5843" i="1"/>
  <c r="Q5844" i="1"/>
  <c r="S5844" i="1"/>
  <c r="U5843" i="1"/>
  <c r="V5843" i="1"/>
  <c r="Q5845" i="1"/>
  <c r="S5845" i="1"/>
  <c r="U5844" i="1"/>
  <c r="V5844" i="1"/>
  <c r="Q5846" i="1"/>
  <c r="S5846" i="1"/>
  <c r="U5845" i="1"/>
  <c r="V5845" i="1"/>
  <c r="Q5847" i="1"/>
  <c r="S5847" i="1"/>
  <c r="U5846" i="1"/>
  <c r="V5846" i="1"/>
  <c r="Q5848" i="1"/>
  <c r="S5848" i="1"/>
  <c r="U5847" i="1"/>
  <c r="V5847" i="1"/>
  <c r="Q5849" i="1"/>
  <c r="U5848" i="1"/>
  <c r="V5848" i="1"/>
  <c r="R5849" i="1"/>
  <c r="S5849" i="1"/>
  <c r="Q5850" i="1"/>
  <c r="U5849" i="1"/>
  <c r="V5849" i="1"/>
  <c r="R5850" i="1"/>
  <c r="S5850" i="1"/>
  <c r="Q5851" i="1"/>
  <c r="R5851" i="1"/>
  <c r="U5850" i="1"/>
  <c r="V5850" i="1"/>
  <c r="Q5852" i="1"/>
  <c r="S5852" i="1"/>
  <c r="S5851" i="1"/>
  <c r="U5851" i="1"/>
  <c r="V5851" i="1"/>
  <c r="Q5853" i="1"/>
  <c r="U5852" i="1"/>
  <c r="V5852" i="1"/>
  <c r="R5853" i="1"/>
  <c r="S5853" i="1"/>
  <c r="Q5854" i="1"/>
  <c r="U5853" i="1"/>
  <c r="V5853" i="1"/>
  <c r="R5854" i="1"/>
  <c r="S5854" i="1"/>
  <c r="Q5855" i="1"/>
  <c r="R5855" i="1"/>
  <c r="U5854" i="1"/>
  <c r="V5854" i="1"/>
  <c r="S5855" i="1"/>
  <c r="U5855" i="1"/>
  <c r="V5855" i="1"/>
  <c r="Q5856" i="1"/>
  <c r="R5856" i="1"/>
  <c r="S5856" i="1"/>
  <c r="Q5857" i="1"/>
  <c r="S5857" i="1"/>
  <c r="Q5858" i="1"/>
  <c r="U5858" i="1"/>
  <c r="V5858" i="1"/>
  <c r="U5856" i="1"/>
  <c r="V5856" i="1"/>
  <c r="U5857" i="1"/>
  <c r="V5857" i="1"/>
  <c r="Q5859" i="1"/>
  <c r="U5859" i="1"/>
  <c r="V5859" i="1"/>
  <c r="Q5860" i="1"/>
  <c r="U5860" i="1"/>
  <c r="V5860" i="1"/>
  <c r="Q5861" i="1"/>
  <c r="U5861" i="1"/>
  <c r="V5861" i="1"/>
  <c r="Q5862" i="1"/>
  <c r="U5862" i="1"/>
  <c r="V5862" i="1"/>
  <c r="Q5863" i="1"/>
  <c r="U5863" i="1"/>
  <c r="V5863" i="1"/>
  <c r="Q5864" i="1"/>
  <c r="U5864" i="1"/>
  <c r="V5864" i="1"/>
  <c r="Q5865" i="1"/>
  <c r="U5865" i="1"/>
  <c r="V5865" i="1"/>
  <c r="Q5866" i="1"/>
  <c r="U5866" i="1"/>
  <c r="V5866" i="1"/>
  <c r="Q5867" i="1"/>
  <c r="S5867" i="1"/>
  <c r="U5867" i="1"/>
  <c r="V5867" i="1"/>
  <c r="Q5868" i="1"/>
  <c r="R5868" i="1"/>
  <c r="S5868" i="1"/>
  <c r="Q5869" i="1"/>
  <c r="R5869" i="1"/>
  <c r="U5868" i="1"/>
  <c r="V5868" i="1"/>
  <c r="S5869" i="1"/>
  <c r="U5869" i="1"/>
  <c r="V5869" i="1"/>
  <c r="Q5870" i="1"/>
  <c r="R5870" i="1"/>
  <c r="S5870" i="1"/>
  <c r="Q5871" i="1"/>
  <c r="R5871" i="1"/>
  <c r="U5870" i="1"/>
  <c r="V5870" i="1"/>
  <c r="S5871" i="1"/>
  <c r="U5871" i="1"/>
  <c r="V5871" i="1"/>
  <c r="Q5872" i="1"/>
  <c r="R5872" i="1"/>
  <c r="S5872" i="1"/>
  <c r="Q5873" i="1"/>
  <c r="U5872" i="1"/>
  <c r="V5872" i="1"/>
  <c r="R5873" i="1"/>
  <c r="S5873" i="1"/>
  <c r="Q5874" i="1"/>
  <c r="R5874" i="1"/>
  <c r="U5873" i="1"/>
  <c r="V5873" i="1"/>
  <c r="S5874" i="1"/>
  <c r="U5874" i="1"/>
  <c r="V5874" i="1"/>
  <c r="Q5875" i="1"/>
  <c r="R5875" i="1"/>
  <c r="S5875" i="1"/>
  <c r="Q5876" i="1"/>
  <c r="R5876" i="1"/>
  <c r="U5875" i="1"/>
  <c r="V5875" i="1"/>
  <c r="Q5877" i="1"/>
  <c r="S5876" i="1"/>
  <c r="U5876" i="1"/>
  <c r="V5876" i="1"/>
  <c r="R5877" i="1"/>
  <c r="S5877" i="1"/>
  <c r="Q5878" i="1"/>
  <c r="R5878" i="1"/>
  <c r="U5877" i="1"/>
  <c r="V5877" i="1"/>
  <c r="Q5879" i="1"/>
  <c r="S5878" i="1"/>
  <c r="U5878" i="1"/>
  <c r="V5878" i="1"/>
  <c r="R5879" i="1"/>
  <c r="S5879" i="1"/>
  <c r="Q5880" i="1"/>
  <c r="R5880" i="1"/>
  <c r="U5879" i="1"/>
  <c r="V5879" i="1"/>
  <c r="Q5881" i="1"/>
  <c r="S5881" i="1"/>
  <c r="S5880" i="1"/>
  <c r="U5880" i="1"/>
  <c r="V5880" i="1"/>
  <c r="Q5882" i="1"/>
  <c r="U5882" i="1"/>
  <c r="V5882" i="1"/>
  <c r="U5881" i="1"/>
  <c r="V5881" i="1"/>
  <c r="Q5883" i="1"/>
  <c r="U5883" i="1"/>
  <c r="V5883" i="1"/>
  <c r="Q5884" i="1"/>
  <c r="U5884" i="1"/>
  <c r="V5884" i="1"/>
  <c r="Q5885" i="1"/>
  <c r="U5885" i="1"/>
  <c r="V5885" i="1"/>
  <c r="Q5886" i="1"/>
  <c r="U5886" i="1"/>
  <c r="V5886" i="1"/>
  <c r="Q5887" i="1"/>
  <c r="U5887" i="1"/>
  <c r="V5887" i="1"/>
  <c r="Q5888" i="1"/>
  <c r="U5888" i="1"/>
  <c r="V5888" i="1"/>
  <c r="Q5889" i="1"/>
  <c r="U5889" i="1"/>
  <c r="V5889" i="1"/>
  <c r="Q5890" i="1"/>
  <c r="U5890" i="1"/>
  <c r="V5890" i="1"/>
  <c r="Q5891" i="1"/>
  <c r="S5891" i="1"/>
  <c r="Q5892" i="1"/>
  <c r="S5892" i="1"/>
  <c r="U5892" i="1"/>
  <c r="V5892" i="1"/>
  <c r="U5891" i="1"/>
  <c r="V5891" i="1"/>
  <c r="Q5893" i="1"/>
  <c r="S5893" i="1"/>
  <c r="Q5894" i="1"/>
  <c r="S5894" i="1"/>
  <c r="U5893" i="1"/>
  <c r="V5893" i="1"/>
  <c r="Q5895" i="1"/>
  <c r="S5895" i="1"/>
  <c r="U5894" i="1"/>
  <c r="V5894" i="1"/>
  <c r="Q5896" i="1"/>
  <c r="S5896" i="1"/>
  <c r="U5895" i="1"/>
  <c r="V5895" i="1"/>
  <c r="Q5897" i="1"/>
  <c r="U5896" i="1"/>
  <c r="V5896" i="1"/>
  <c r="R5897" i="1"/>
  <c r="S5897" i="1"/>
  <c r="Q5898" i="1"/>
  <c r="R5898" i="1"/>
  <c r="U5897" i="1"/>
  <c r="V5897" i="1"/>
  <c r="S5898" i="1"/>
  <c r="U5898" i="1"/>
  <c r="V5898" i="1"/>
  <c r="Q5899" i="1"/>
  <c r="S5899" i="1"/>
  <c r="Q5900" i="1"/>
  <c r="S5900" i="1"/>
  <c r="U5899" i="1"/>
  <c r="V5899" i="1"/>
  <c r="Q5901" i="1"/>
  <c r="S5901" i="1"/>
  <c r="U5900" i="1"/>
  <c r="V5900" i="1"/>
  <c r="Q5902" i="1"/>
  <c r="S5902" i="1"/>
  <c r="U5901" i="1"/>
  <c r="V5901" i="1"/>
  <c r="Q5903" i="1"/>
  <c r="S5903" i="1"/>
  <c r="U5902" i="1"/>
  <c r="V5902" i="1"/>
  <c r="Q5904" i="1"/>
  <c r="S5904" i="1"/>
  <c r="U5903" i="1"/>
  <c r="V5903" i="1"/>
  <c r="Q5905" i="1"/>
  <c r="U5905" i="1"/>
  <c r="V5905" i="1"/>
  <c r="U5904" i="1"/>
  <c r="V5904" i="1"/>
  <c r="Q5906" i="1"/>
  <c r="U5906" i="1"/>
  <c r="V5906" i="1"/>
  <c r="Q5907" i="1"/>
  <c r="U5907" i="1"/>
  <c r="V5907" i="1"/>
  <c r="Q5908" i="1"/>
  <c r="U5908" i="1"/>
  <c r="V5908" i="1"/>
  <c r="Q5909" i="1"/>
  <c r="U5909" i="1"/>
  <c r="V5909" i="1"/>
  <c r="Q5910" i="1"/>
  <c r="U5910" i="1"/>
  <c r="V5910" i="1"/>
  <c r="Q5911" i="1"/>
  <c r="U5911" i="1"/>
  <c r="V5911" i="1"/>
  <c r="Q5912" i="1"/>
  <c r="U5912" i="1"/>
  <c r="V5912" i="1"/>
  <c r="Q5913" i="1"/>
  <c r="U5913" i="1"/>
  <c r="V5913" i="1"/>
  <c r="Q5914" i="1"/>
  <c r="U5914" i="1"/>
  <c r="V5914" i="1"/>
  <c r="Q5915" i="1"/>
  <c r="S5915" i="1"/>
  <c r="Q5916" i="1"/>
  <c r="S5916" i="1"/>
  <c r="U5915" i="1"/>
  <c r="V5915" i="1"/>
  <c r="Q5917" i="1"/>
  <c r="U5916" i="1"/>
  <c r="V5916" i="1"/>
  <c r="R5917" i="1"/>
  <c r="S5917" i="1"/>
  <c r="Q5918" i="1"/>
  <c r="R5918" i="1"/>
  <c r="U5917" i="1"/>
  <c r="V5917" i="1"/>
  <c r="S5918" i="1"/>
  <c r="U5918" i="1"/>
  <c r="V5918" i="1"/>
  <c r="Q5919" i="1"/>
  <c r="R5919" i="1"/>
  <c r="S5919" i="1"/>
  <c r="Q5920" i="1"/>
  <c r="R5920" i="1"/>
  <c r="U5919" i="1"/>
  <c r="V5919" i="1"/>
  <c r="Q5921" i="1"/>
  <c r="S5920" i="1"/>
  <c r="U5920" i="1"/>
  <c r="V5920" i="1"/>
  <c r="R5921" i="1"/>
  <c r="S5921" i="1"/>
  <c r="Q5922" i="1"/>
  <c r="R5922" i="1"/>
  <c r="U5921" i="1"/>
  <c r="V5921" i="1"/>
  <c r="S5922" i="1"/>
  <c r="U5922" i="1"/>
  <c r="V5922" i="1"/>
  <c r="Q5923" i="1"/>
  <c r="R5923" i="1"/>
  <c r="S5923" i="1"/>
  <c r="Q5924" i="1"/>
  <c r="R5924" i="1"/>
  <c r="U5923" i="1"/>
  <c r="V5923" i="1"/>
  <c r="S5924" i="1"/>
  <c r="U5924" i="1"/>
  <c r="V5924" i="1"/>
  <c r="Q5925" i="1"/>
  <c r="R5925" i="1"/>
  <c r="S5925" i="1"/>
  <c r="Q5926" i="1"/>
  <c r="R5926" i="1"/>
  <c r="U5925" i="1"/>
  <c r="V5925" i="1"/>
  <c r="S5926" i="1"/>
  <c r="U5926" i="1"/>
  <c r="V5926" i="1"/>
  <c r="Q5927" i="1"/>
  <c r="R5927" i="1"/>
  <c r="S5927" i="1"/>
  <c r="Q5928" i="1"/>
  <c r="S5928" i="1"/>
  <c r="U5927" i="1"/>
  <c r="V5927" i="1"/>
  <c r="Q5929" i="1"/>
  <c r="U5929" i="1"/>
  <c r="V5929" i="1"/>
  <c r="U5928" i="1"/>
  <c r="V5928" i="1"/>
  <c r="Q5930" i="1"/>
  <c r="U5930" i="1"/>
  <c r="V5930" i="1"/>
  <c r="Q5931" i="1"/>
  <c r="U5931" i="1"/>
  <c r="V5931" i="1"/>
  <c r="Q5932" i="1"/>
  <c r="U5932" i="1"/>
  <c r="V5932" i="1"/>
  <c r="Q5933" i="1"/>
  <c r="U5933" i="1"/>
  <c r="V5933" i="1"/>
  <c r="Q5934" i="1"/>
  <c r="U5934" i="1"/>
  <c r="V5934" i="1"/>
  <c r="Q5935" i="1"/>
  <c r="U5935" i="1"/>
  <c r="V5935" i="1"/>
  <c r="Q5936" i="1"/>
  <c r="U5936" i="1"/>
  <c r="V5936" i="1"/>
  <c r="Q5937" i="1"/>
  <c r="U5937" i="1"/>
  <c r="V5937" i="1"/>
  <c r="Q5938" i="1"/>
  <c r="U5938" i="1"/>
  <c r="V5938" i="1"/>
  <c r="Q5939" i="1"/>
  <c r="S5939" i="1"/>
  <c r="U5939" i="1"/>
  <c r="V5939" i="1"/>
  <c r="Q5940" i="1"/>
  <c r="S5940" i="1"/>
  <c r="U5940" i="1"/>
  <c r="V5940" i="1"/>
  <c r="Q5941" i="1"/>
  <c r="S5941" i="1"/>
  <c r="Q5942" i="1"/>
  <c r="S5942" i="1"/>
  <c r="U5941" i="1"/>
  <c r="V5941" i="1"/>
  <c r="Q5943" i="1"/>
  <c r="S5943" i="1"/>
  <c r="U5942" i="1"/>
  <c r="V5942" i="1"/>
  <c r="Q5944" i="1"/>
  <c r="S5944" i="1"/>
  <c r="U5943" i="1"/>
  <c r="V5943" i="1"/>
  <c r="Q5945" i="1"/>
  <c r="U5944" i="1"/>
  <c r="V5944" i="1"/>
  <c r="R5945" i="1"/>
  <c r="S5945" i="1"/>
  <c r="Q5946" i="1"/>
  <c r="R5946" i="1"/>
  <c r="U5945" i="1"/>
  <c r="V5945" i="1"/>
  <c r="S5946" i="1"/>
  <c r="U5946" i="1"/>
  <c r="V5946" i="1"/>
  <c r="Q5947" i="1"/>
  <c r="R5947" i="1"/>
  <c r="S5947" i="1"/>
  <c r="Q5948" i="1"/>
  <c r="S5948" i="1"/>
  <c r="U5947" i="1"/>
  <c r="V5947" i="1"/>
  <c r="Q5949" i="1"/>
  <c r="S5949" i="1"/>
  <c r="U5948" i="1"/>
  <c r="V5948" i="1"/>
  <c r="Q5950" i="1"/>
  <c r="S5950" i="1"/>
  <c r="U5949" i="1"/>
  <c r="V5949" i="1"/>
  <c r="Q5951" i="1"/>
  <c r="S5951" i="1"/>
  <c r="U5950" i="1"/>
  <c r="V5950" i="1"/>
  <c r="Q5952" i="1"/>
  <c r="S5952" i="1"/>
  <c r="U5951" i="1"/>
  <c r="V5951" i="1"/>
  <c r="Q5953" i="1"/>
  <c r="U5953" i="1"/>
  <c r="V5953" i="1"/>
  <c r="U5952" i="1"/>
  <c r="V5952" i="1"/>
  <c r="Q5954" i="1"/>
  <c r="U5954" i="1"/>
  <c r="V5954" i="1"/>
  <c r="Q5955" i="1"/>
  <c r="U5955" i="1"/>
  <c r="V5955" i="1"/>
  <c r="Q5956" i="1"/>
  <c r="U5956" i="1"/>
  <c r="V5956" i="1"/>
  <c r="Q5957" i="1"/>
  <c r="U5957" i="1"/>
  <c r="V5957" i="1"/>
  <c r="Q5958" i="1"/>
  <c r="U5958" i="1"/>
  <c r="V5958" i="1"/>
  <c r="Q5959" i="1"/>
  <c r="U5959" i="1"/>
  <c r="V5959" i="1"/>
  <c r="Q5960" i="1"/>
  <c r="U5960" i="1"/>
  <c r="V5960" i="1"/>
  <c r="Q5961" i="1"/>
  <c r="U5961" i="1"/>
  <c r="V5961" i="1"/>
  <c r="Q5962" i="1"/>
  <c r="U5962" i="1"/>
  <c r="V5962" i="1"/>
  <c r="Q5963" i="1"/>
  <c r="S5963" i="1"/>
  <c r="U5963" i="1"/>
  <c r="V5963" i="1"/>
  <c r="Q5964" i="1"/>
  <c r="S5964" i="1"/>
  <c r="Q5965" i="1"/>
  <c r="S5965" i="1"/>
  <c r="U5964" i="1"/>
  <c r="V5964" i="1"/>
  <c r="Q5966" i="1"/>
  <c r="U5965" i="1"/>
  <c r="V5965" i="1"/>
  <c r="R5966" i="1"/>
  <c r="S5966" i="1"/>
  <c r="Q5967" i="1"/>
  <c r="R5967" i="1"/>
  <c r="U5966" i="1"/>
  <c r="V5966" i="1"/>
  <c r="S5967" i="1"/>
  <c r="U5967" i="1"/>
  <c r="V5967" i="1"/>
  <c r="Q5968" i="1"/>
  <c r="R5968" i="1"/>
  <c r="S5968" i="1"/>
  <c r="Q5969" i="1"/>
  <c r="R5969" i="1"/>
  <c r="U5968" i="1"/>
  <c r="V5968" i="1"/>
  <c r="S5969" i="1"/>
  <c r="U5969" i="1"/>
  <c r="V5969" i="1"/>
  <c r="Q5970" i="1"/>
  <c r="R5970" i="1"/>
  <c r="S5970" i="1"/>
  <c r="Q5971" i="1"/>
  <c r="R5971" i="1"/>
  <c r="U5970" i="1"/>
  <c r="V5970" i="1"/>
  <c r="Q5972" i="1"/>
  <c r="S5971" i="1"/>
  <c r="U5971" i="1"/>
  <c r="V5971" i="1"/>
  <c r="R5972" i="1"/>
  <c r="S5972" i="1"/>
  <c r="Q5973" i="1"/>
  <c r="R5973" i="1"/>
  <c r="U5972" i="1"/>
  <c r="V5972" i="1"/>
  <c r="S5973" i="1"/>
  <c r="U5973" i="1"/>
  <c r="V5973" i="1"/>
  <c r="Q5974" i="1"/>
  <c r="R5974" i="1"/>
  <c r="S5974" i="1"/>
  <c r="Q5975" i="1"/>
  <c r="R5975" i="1"/>
  <c r="U5974" i="1"/>
  <c r="V5974" i="1"/>
  <c r="Q5976" i="1"/>
  <c r="S5976" i="1"/>
  <c r="S5975" i="1"/>
  <c r="U5975" i="1"/>
  <c r="V5975" i="1"/>
  <c r="Q5977" i="1"/>
  <c r="U5977" i="1"/>
  <c r="V5977" i="1"/>
  <c r="U5976" i="1"/>
  <c r="V5976" i="1"/>
  <c r="Q5978" i="1"/>
  <c r="U5978" i="1"/>
  <c r="V5978" i="1"/>
  <c r="Q5979" i="1"/>
  <c r="U5979" i="1"/>
  <c r="V5979" i="1"/>
  <c r="Q5980" i="1"/>
  <c r="U5980" i="1"/>
  <c r="V5980" i="1"/>
  <c r="Q5981" i="1"/>
  <c r="U5981" i="1"/>
  <c r="V5981" i="1"/>
  <c r="Q5982" i="1"/>
  <c r="U5982" i="1"/>
  <c r="V5982" i="1"/>
  <c r="Q5983" i="1"/>
  <c r="U5983" i="1"/>
  <c r="V5983" i="1"/>
  <c r="Q5984" i="1"/>
  <c r="U5984" i="1"/>
  <c r="V5984" i="1"/>
  <c r="Q5985" i="1"/>
  <c r="U5985" i="1"/>
  <c r="V5985" i="1"/>
  <c r="Q5986" i="1"/>
  <c r="U5986" i="1"/>
  <c r="V5986" i="1"/>
  <c r="Q5987" i="1"/>
  <c r="S5987" i="1"/>
  <c r="Q5988" i="1"/>
  <c r="S5988" i="1"/>
  <c r="U5987" i="1"/>
  <c r="V5987" i="1"/>
  <c r="Q5989" i="1"/>
  <c r="S5989" i="1"/>
  <c r="U5989" i="1"/>
  <c r="V5989" i="1"/>
  <c r="U5988" i="1"/>
  <c r="V5988" i="1"/>
  <c r="Q5990" i="1"/>
  <c r="S5990" i="1"/>
  <c r="U5990" i="1"/>
  <c r="V5990" i="1"/>
  <c r="Q5991" i="1"/>
  <c r="S5991" i="1"/>
  <c r="Q5992" i="1"/>
  <c r="S5992" i="1"/>
  <c r="U5991" i="1"/>
  <c r="V5991" i="1"/>
  <c r="Q5993" i="1"/>
  <c r="S5993" i="1"/>
  <c r="U5992" i="1"/>
  <c r="V5992" i="1"/>
  <c r="Q5994" i="1"/>
  <c r="S5994" i="1"/>
  <c r="U5993" i="1"/>
  <c r="V5993" i="1"/>
  <c r="Q5995" i="1"/>
  <c r="S5995" i="1"/>
  <c r="U5994" i="1"/>
  <c r="V5994" i="1"/>
  <c r="Q5996" i="1"/>
  <c r="S5996" i="1"/>
  <c r="U5995" i="1"/>
  <c r="V5995" i="1"/>
  <c r="Q5997" i="1"/>
  <c r="S5997" i="1"/>
  <c r="U5996" i="1"/>
  <c r="V5996" i="1"/>
  <c r="Q5998" i="1"/>
  <c r="S5998" i="1"/>
  <c r="U5997" i="1"/>
  <c r="V5997" i="1"/>
  <c r="Q5999" i="1"/>
  <c r="S5999" i="1"/>
  <c r="U5998" i="1"/>
  <c r="V5998" i="1"/>
  <c r="Q6000" i="1"/>
  <c r="S6000" i="1"/>
  <c r="U5999" i="1"/>
  <c r="V5999" i="1"/>
  <c r="Q6001" i="1"/>
  <c r="U6001" i="1"/>
  <c r="V6001" i="1"/>
  <c r="U6000" i="1"/>
  <c r="V6000" i="1"/>
  <c r="Q6002" i="1"/>
  <c r="U6002" i="1"/>
  <c r="V6002" i="1"/>
  <c r="Q6003" i="1"/>
  <c r="U6003" i="1"/>
  <c r="V6003" i="1"/>
  <c r="Q6004" i="1"/>
  <c r="U6004" i="1"/>
  <c r="V6004" i="1"/>
  <c r="Q6005" i="1"/>
  <c r="U6005" i="1"/>
  <c r="V6005" i="1"/>
  <c r="Q6006" i="1"/>
  <c r="U6006" i="1"/>
  <c r="V6006" i="1"/>
  <c r="Q6007" i="1"/>
  <c r="U6007" i="1"/>
  <c r="V6007" i="1"/>
  <c r="Q6008" i="1"/>
  <c r="U6008" i="1"/>
  <c r="V6008" i="1"/>
  <c r="Q6009" i="1"/>
  <c r="U6009" i="1"/>
  <c r="V6009" i="1"/>
  <c r="Q6010" i="1"/>
  <c r="U6010" i="1"/>
  <c r="V6010" i="1"/>
  <c r="Q6011" i="1"/>
  <c r="S6011" i="1"/>
  <c r="Q6012" i="1"/>
  <c r="U6011" i="1"/>
  <c r="V6011" i="1"/>
  <c r="R6012" i="1"/>
  <c r="S6012" i="1"/>
  <c r="Q6013" i="1"/>
  <c r="U6012" i="1"/>
  <c r="V6012" i="1"/>
  <c r="S6013" i="1"/>
  <c r="R6013" i="1"/>
  <c r="Q6014" i="1"/>
  <c r="U6013" i="1"/>
  <c r="V6013" i="1"/>
  <c r="R6014" i="1"/>
  <c r="S6014" i="1"/>
  <c r="Q6015" i="1"/>
  <c r="U6014" i="1"/>
  <c r="V6014" i="1"/>
  <c r="R6015" i="1"/>
  <c r="S6015" i="1"/>
  <c r="Q6016" i="1"/>
  <c r="R6016" i="1"/>
  <c r="U6015" i="1"/>
  <c r="V6015" i="1"/>
  <c r="S6016" i="1"/>
  <c r="U6016" i="1"/>
  <c r="V6016" i="1"/>
  <c r="Q6017" i="1"/>
  <c r="R6017" i="1"/>
  <c r="S6017" i="1"/>
  <c r="Q6018" i="1"/>
  <c r="U6017" i="1"/>
  <c r="V6017" i="1"/>
  <c r="R6018" i="1"/>
  <c r="S6018" i="1"/>
  <c r="Q6019" i="1"/>
  <c r="R6019" i="1"/>
  <c r="U6018" i="1"/>
  <c r="V6018" i="1"/>
  <c r="S6019" i="1"/>
  <c r="U6019" i="1"/>
  <c r="V6019" i="1"/>
  <c r="Q6020" i="1"/>
  <c r="R6020" i="1"/>
  <c r="S6020" i="1"/>
  <c r="U6020" i="1"/>
  <c r="V6020" i="1"/>
  <c r="Q6021" i="1"/>
  <c r="R6021" i="1"/>
  <c r="S6021" i="1"/>
  <c r="Q6022" i="1"/>
  <c r="U6021" i="1"/>
  <c r="V6021" i="1"/>
  <c r="R6022" i="1"/>
  <c r="S6022" i="1"/>
  <c r="Q6023" i="1"/>
  <c r="S6023" i="1"/>
  <c r="U6022" i="1"/>
  <c r="V6022" i="1"/>
  <c r="Q6024" i="1"/>
  <c r="S6024" i="1"/>
  <c r="U6023" i="1"/>
  <c r="V6023" i="1"/>
  <c r="Q6025" i="1"/>
  <c r="U6025" i="1"/>
  <c r="V6025" i="1"/>
  <c r="U6024" i="1"/>
  <c r="V6024" i="1"/>
  <c r="Q6026" i="1"/>
  <c r="U6026" i="1"/>
  <c r="V6026" i="1"/>
  <c r="Q6027" i="1"/>
  <c r="U6027" i="1"/>
  <c r="V6027" i="1"/>
  <c r="Q6028" i="1"/>
  <c r="U6028" i="1"/>
  <c r="V6028" i="1"/>
  <c r="Q6029" i="1"/>
  <c r="U6029" i="1"/>
  <c r="V6029" i="1"/>
  <c r="Q6030" i="1"/>
  <c r="U6030" i="1"/>
  <c r="V6030" i="1"/>
  <c r="Q6031" i="1"/>
  <c r="U6031" i="1"/>
  <c r="V6031" i="1"/>
  <c r="Q6032" i="1"/>
  <c r="U6032" i="1"/>
  <c r="V6032" i="1"/>
  <c r="Q6033" i="1"/>
  <c r="U6033" i="1"/>
  <c r="V6033" i="1"/>
  <c r="Q6034" i="1"/>
  <c r="U6034" i="1"/>
  <c r="V6034" i="1"/>
  <c r="Q6035" i="1"/>
  <c r="S6035" i="1"/>
  <c r="Q6036" i="1"/>
  <c r="S6036" i="1"/>
  <c r="U6035" i="1"/>
  <c r="V6035" i="1"/>
  <c r="Q6037" i="1"/>
  <c r="U6036" i="1"/>
  <c r="V6036" i="1"/>
  <c r="S6037" i="1"/>
  <c r="R6037" i="1"/>
  <c r="Q6038" i="1"/>
  <c r="U6037" i="1"/>
  <c r="V6037" i="1"/>
  <c r="R6038" i="1"/>
  <c r="S6038" i="1"/>
  <c r="Q6039" i="1"/>
  <c r="U6038" i="1"/>
  <c r="V6038" i="1"/>
  <c r="R6039" i="1"/>
  <c r="S6039" i="1"/>
  <c r="Q6040" i="1"/>
  <c r="R6040" i="1"/>
  <c r="U6039" i="1"/>
  <c r="V6039" i="1"/>
  <c r="Q6041" i="1"/>
  <c r="S6040" i="1"/>
  <c r="U6040" i="1"/>
  <c r="V6040" i="1"/>
  <c r="R6041" i="1"/>
  <c r="S6041" i="1"/>
  <c r="Q6042" i="1"/>
  <c r="R6042" i="1"/>
  <c r="U6041" i="1"/>
  <c r="V6041" i="1"/>
  <c r="S6042" i="1"/>
  <c r="U6042" i="1"/>
  <c r="V6042" i="1"/>
  <c r="Q6043" i="1"/>
  <c r="R6043" i="1"/>
  <c r="S6043" i="1"/>
  <c r="Q6044" i="1"/>
  <c r="U6043" i="1"/>
  <c r="V6043" i="1"/>
  <c r="R6044" i="1"/>
  <c r="S6044" i="1"/>
  <c r="Q6045" i="1"/>
  <c r="R6045" i="1"/>
  <c r="U6044" i="1"/>
  <c r="V6044" i="1"/>
  <c r="S6045" i="1"/>
  <c r="U6045" i="1"/>
  <c r="V6045" i="1"/>
  <c r="Q6046" i="1"/>
  <c r="R6046" i="1"/>
  <c r="S6046" i="1"/>
  <c r="Q6047" i="1"/>
  <c r="R6047" i="1"/>
  <c r="U6046" i="1"/>
  <c r="V6046" i="1"/>
  <c r="Q6048" i="1"/>
  <c r="S6048" i="1"/>
  <c r="S6047" i="1"/>
  <c r="U6047" i="1"/>
  <c r="V6047" i="1"/>
  <c r="Q6049" i="1"/>
  <c r="U6049" i="1"/>
  <c r="V6049" i="1"/>
  <c r="U6048" i="1"/>
  <c r="V6048" i="1"/>
  <c r="Q6050" i="1"/>
  <c r="U6050" i="1"/>
  <c r="V6050" i="1"/>
  <c r="Q6051" i="1"/>
  <c r="U6051" i="1"/>
  <c r="V6051" i="1"/>
  <c r="Q6052" i="1"/>
  <c r="U6052" i="1"/>
  <c r="V6052" i="1"/>
  <c r="Q6053" i="1"/>
  <c r="U6053" i="1"/>
  <c r="V6053" i="1"/>
  <c r="Q6054" i="1"/>
  <c r="U6054" i="1"/>
  <c r="V6054" i="1"/>
  <c r="Q6055" i="1"/>
  <c r="U6055" i="1"/>
  <c r="V6055" i="1"/>
  <c r="Q6056" i="1"/>
  <c r="U6056" i="1"/>
  <c r="V6056" i="1"/>
  <c r="Q6057" i="1"/>
  <c r="U6057" i="1"/>
  <c r="V6057" i="1"/>
  <c r="Q6058" i="1"/>
  <c r="U6058" i="1"/>
  <c r="V6058" i="1"/>
  <c r="Q6059" i="1"/>
  <c r="S6059" i="1"/>
  <c r="Q6060" i="1"/>
  <c r="U6059" i="1"/>
  <c r="V6059" i="1"/>
  <c r="R6060" i="1"/>
  <c r="S6060" i="1"/>
  <c r="Q6061" i="1"/>
  <c r="U6060" i="1"/>
  <c r="V6060" i="1"/>
  <c r="S6061" i="1"/>
  <c r="R6061" i="1"/>
  <c r="Q6062" i="1"/>
  <c r="R6062" i="1"/>
  <c r="U6061" i="1"/>
  <c r="V6061" i="1"/>
  <c r="S6062" i="1"/>
  <c r="U6062" i="1"/>
  <c r="V6062" i="1"/>
  <c r="Q6063" i="1"/>
  <c r="R6063" i="1"/>
  <c r="S6063" i="1"/>
  <c r="Q6064" i="1"/>
  <c r="R6064" i="1"/>
  <c r="U6063" i="1"/>
  <c r="V6063" i="1"/>
  <c r="S6064" i="1"/>
  <c r="U6064" i="1"/>
  <c r="V6064" i="1"/>
  <c r="Q6065" i="1"/>
  <c r="R6065" i="1"/>
  <c r="S6065" i="1"/>
  <c r="Q6066" i="1"/>
  <c r="R6066" i="1"/>
  <c r="U6065" i="1"/>
  <c r="V6065" i="1"/>
  <c r="Q6067" i="1"/>
  <c r="R6067" i="1"/>
  <c r="S6066" i="1"/>
  <c r="U6066" i="1"/>
  <c r="V6066" i="1"/>
  <c r="S6067" i="1"/>
  <c r="U6067" i="1"/>
  <c r="V6067" i="1"/>
  <c r="Q6068" i="1"/>
  <c r="R6068" i="1"/>
  <c r="S6068" i="1"/>
  <c r="Q6069" i="1"/>
  <c r="R6069" i="1"/>
  <c r="U6068" i="1"/>
  <c r="V6068" i="1"/>
  <c r="S6069" i="1"/>
  <c r="U6069" i="1"/>
  <c r="V6069" i="1"/>
  <c r="Q6070" i="1"/>
  <c r="R6070" i="1"/>
  <c r="S6070" i="1"/>
  <c r="Q6071" i="1"/>
  <c r="R6071" i="1"/>
  <c r="U6070" i="1"/>
  <c r="V6070" i="1"/>
  <c r="S6071" i="1"/>
  <c r="U6071" i="1"/>
  <c r="V6071" i="1"/>
  <c r="Q6072" i="1"/>
  <c r="S6072" i="1"/>
  <c r="Q6073" i="1"/>
  <c r="U6073" i="1"/>
  <c r="V6073" i="1"/>
  <c r="U6072" i="1"/>
  <c r="V6072" i="1"/>
  <c r="Q6074" i="1"/>
  <c r="U6074" i="1"/>
  <c r="V6074" i="1"/>
  <c r="Q6075" i="1"/>
  <c r="U6075" i="1"/>
  <c r="V6075" i="1"/>
  <c r="Q6076" i="1"/>
  <c r="U6076" i="1"/>
  <c r="V6076" i="1"/>
  <c r="Q6077" i="1"/>
  <c r="U6077" i="1"/>
  <c r="V6077" i="1"/>
  <c r="Q6078" i="1"/>
  <c r="U6078" i="1"/>
  <c r="V6078" i="1"/>
  <c r="Q6079" i="1"/>
  <c r="U6079" i="1"/>
  <c r="V6079" i="1"/>
  <c r="Q6080" i="1"/>
  <c r="U6080" i="1"/>
  <c r="V6080" i="1"/>
  <c r="Q6081" i="1"/>
  <c r="U6081" i="1"/>
  <c r="V6081" i="1"/>
  <c r="Q6082" i="1"/>
  <c r="U6082" i="1"/>
  <c r="V6082" i="1"/>
  <c r="Q6083" i="1"/>
  <c r="S6083" i="1"/>
  <c r="Q6084" i="1"/>
  <c r="U6083" i="1"/>
  <c r="V6083" i="1"/>
  <c r="R6084" i="1"/>
  <c r="S6084" i="1"/>
  <c r="Q6085" i="1"/>
  <c r="R6085" i="1"/>
  <c r="U6084" i="1"/>
  <c r="V6084" i="1"/>
  <c r="Q6086" i="1"/>
  <c r="S6085" i="1"/>
  <c r="U6085" i="1"/>
  <c r="V6085" i="1"/>
  <c r="R6086" i="1"/>
  <c r="S6086" i="1"/>
  <c r="Q6087" i="1"/>
  <c r="U6086" i="1"/>
  <c r="V6086" i="1"/>
  <c r="R6087" i="1"/>
  <c r="S6087" i="1"/>
  <c r="Q6088" i="1"/>
  <c r="R6088" i="1"/>
  <c r="U6087" i="1"/>
  <c r="V6087" i="1"/>
  <c r="S6088" i="1"/>
  <c r="U6088" i="1"/>
  <c r="V6088" i="1"/>
  <c r="Q6089" i="1"/>
  <c r="R6089" i="1"/>
  <c r="S6089" i="1"/>
  <c r="Q6090" i="1"/>
  <c r="R6090" i="1"/>
  <c r="U6089" i="1"/>
  <c r="V6089" i="1"/>
  <c r="Q6091" i="1"/>
  <c r="S6090" i="1"/>
  <c r="U6090" i="1"/>
  <c r="V6090" i="1"/>
  <c r="R6091" i="1"/>
  <c r="S6091" i="1"/>
  <c r="Q6092" i="1"/>
  <c r="U6091" i="1"/>
  <c r="V6091" i="1"/>
  <c r="R6092" i="1"/>
  <c r="S6092" i="1"/>
  <c r="Q6093" i="1"/>
  <c r="R6093" i="1"/>
  <c r="U6092" i="1"/>
  <c r="V6092" i="1"/>
  <c r="S6093" i="1"/>
  <c r="U6093" i="1"/>
  <c r="V6093" i="1"/>
  <c r="Q6094" i="1"/>
  <c r="R6094" i="1"/>
  <c r="S6094" i="1"/>
  <c r="Q6095" i="1"/>
  <c r="U6094" i="1"/>
  <c r="V6094" i="1"/>
  <c r="R6095" i="1"/>
  <c r="S6095" i="1"/>
  <c r="Q6096" i="1"/>
  <c r="S6096" i="1"/>
  <c r="Q6097" i="1"/>
  <c r="U6097" i="1"/>
  <c r="V6097" i="1"/>
  <c r="U6095" i="1"/>
  <c r="V6095" i="1"/>
  <c r="U6096" i="1"/>
  <c r="V6096" i="1"/>
  <c r="Q6098" i="1"/>
  <c r="U6098" i="1"/>
  <c r="V6098" i="1"/>
  <c r="Q6099" i="1"/>
  <c r="U6099" i="1"/>
  <c r="V6099" i="1"/>
  <c r="Q6100" i="1"/>
  <c r="U6100" i="1"/>
  <c r="V6100" i="1"/>
  <c r="Q6101" i="1"/>
  <c r="U6101" i="1"/>
  <c r="V6101" i="1"/>
  <c r="Q6102" i="1"/>
  <c r="U6102" i="1"/>
  <c r="V6102" i="1"/>
  <c r="Q6103" i="1"/>
  <c r="U6103" i="1"/>
  <c r="V6103" i="1"/>
  <c r="Q6104" i="1"/>
  <c r="U6104" i="1"/>
  <c r="V6104" i="1"/>
  <c r="Q6105" i="1"/>
  <c r="U6105" i="1"/>
  <c r="V6105" i="1"/>
  <c r="Q6106" i="1"/>
  <c r="U6106" i="1"/>
  <c r="V6106" i="1"/>
  <c r="Q6107" i="1"/>
  <c r="U6107" i="1"/>
  <c r="V6107" i="1"/>
  <c r="Q6108" i="1"/>
  <c r="S6108" i="1"/>
  <c r="Q6109" i="1"/>
  <c r="U6108" i="1"/>
  <c r="V6108" i="1"/>
  <c r="R6109" i="1"/>
  <c r="S6109" i="1"/>
  <c r="Q6110" i="1"/>
  <c r="R6110" i="1"/>
  <c r="S6110" i="1"/>
  <c r="U6109" i="1"/>
  <c r="V6109" i="1"/>
  <c r="Q6111" i="1"/>
  <c r="R6111" i="1"/>
  <c r="U6110" i="1"/>
  <c r="V6110" i="1"/>
  <c r="S6111" i="1"/>
  <c r="U6111" i="1"/>
  <c r="V6111" i="1"/>
  <c r="Q6112" i="1"/>
  <c r="R6112" i="1"/>
  <c r="S6112" i="1"/>
  <c r="Q6113" i="1"/>
  <c r="R6113" i="1"/>
  <c r="U6112" i="1"/>
  <c r="V6112" i="1"/>
  <c r="Q6114" i="1"/>
  <c r="R6114" i="1"/>
  <c r="S6113" i="1"/>
  <c r="U6113" i="1"/>
  <c r="V6113" i="1"/>
  <c r="Q6115" i="1"/>
  <c r="S6114" i="1"/>
  <c r="U6114" i="1"/>
  <c r="V6114" i="1"/>
  <c r="R6115" i="1"/>
  <c r="S6115" i="1"/>
  <c r="Q6116" i="1"/>
  <c r="U6115" i="1"/>
  <c r="V6115" i="1"/>
  <c r="R6116" i="1"/>
  <c r="S6116" i="1"/>
  <c r="Q6117" i="1"/>
  <c r="U6116" i="1"/>
  <c r="V6116" i="1"/>
  <c r="R6117" i="1"/>
  <c r="S6117" i="1"/>
  <c r="Q6118" i="1"/>
  <c r="U6117" i="1"/>
  <c r="V6117" i="1"/>
  <c r="R6118" i="1"/>
  <c r="S6118" i="1"/>
  <c r="Q6119" i="1"/>
  <c r="R6119" i="1"/>
  <c r="U6118" i="1"/>
  <c r="V6118" i="1"/>
  <c r="S6119" i="1"/>
  <c r="U6119" i="1"/>
  <c r="V6119" i="1"/>
  <c r="Q6120" i="1"/>
  <c r="S6120" i="1"/>
  <c r="Q6121" i="1"/>
  <c r="U6121" i="1"/>
  <c r="V6121" i="1"/>
  <c r="U6120" i="1"/>
  <c r="V6120" i="1"/>
  <c r="Q6122" i="1"/>
  <c r="U6122" i="1"/>
  <c r="V6122" i="1"/>
  <c r="Q6123" i="1"/>
  <c r="U6123" i="1"/>
  <c r="V6123" i="1"/>
  <c r="Q6124" i="1"/>
  <c r="U6124" i="1"/>
  <c r="V6124" i="1"/>
  <c r="Q6125" i="1"/>
  <c r="U6125" i="1"/>
  <c r="V6125" i="1"/>
  <c r="Q6126" i="1"/>
  <c r="U6126" i="1"/>
  <c r="V6126" i="1"/>
  <c r="Q6127" i="1"/>
  <c r="U6127" i="1"/>
  <c r="V6127" i="1"/>
  <c r="Q6128" i="1"/>
  <c r="U6128" i="1"/>
  <c r="V6128" i="1"/>
  <c r="Q6129" i="1"/>
  <c r="U6129" i="1"/>
  <c r="V6129" i="1"/>
  <c r="Q6130" i="1"/>
  <c r="U6130" i="1"/>
  <c r="V6130" i="1"/>
  <c r="Q6131" i="1"/>
  <c r="U6131" i="1"/>
  <c r="V6131" i="1"/>
  <c r="Q6132" i="1"/>
  <c r="S6132" i="1"/>
  <c r="Q6133" i="1"/>
  <c r="S6133" i="1"/>
  <c r="U6133" i="1"/>
  <c r="V6133" i="1"/>
  <c r="U6132" i="1"/>
  <c r="V6132" i="1"/>
  <c r="Q6134" i="1"/>
  <c r="S6134" i="1"/>
  <c r="U6134" i="1"/>
  <c r="V6134" i="1"/>
  <c r="Q6135" i="1"/>
  <c r="S6135" i="1"/>
  <c r="U6135" i="1"/>
  <c r="V6135" i="1"/>
  <c r="Q6136" i="1"/>
  <c r="S6136" i="1"/>
  <c r="Q6137" i="1"/>
  <c r="S6137" i="1"/>
  <c r="U6136" i="1"/>
  <c r="V6136" i="1"/>
  <c r="Q6138" i="1"/>
  <c r="S6138" i="1"/>
  <c r="U6137" i="1"/>
  <c r="V6137" i="1"/>
  <c r="Q6139" i="1"/>
  <c r="S6139" i="1"/>
  <c r="U6138" i="1"/>
  <c r="V6138" i="1"/>
  <c r="Q6140" i="1"/>
  <c r="S6140" i="1"/>
  <c r="U6139" i="1"/>
  <c r="V6139" i="1"/>
  <c r="Q6141" i="1"/>
  <c r="S6141" i="1"/>
  <c r="U6140" i="1"/>
  <c r="V6140" i="1"/>
  <c r="Q6142" i="1"/>
  <c r="S6142" i="1"/>
  <c r="U6141" i="1"/>
  <c r="V6141" i="1"/>
  <c r="Q6143" i="1"/>
  <c r="S6143" i="1"/>
  <c r="U6142" i="1"/>
  <c r="V6142" i="1"/>
  <c r="Q6144" i="1"/>
  <c r="S6144" i="1"/>
  <c r="U6143" i="1"/>
  <c r="V6143" i="1"/>
  <c r="Q6145" i="1"/>
  <c r="U6145" i="1"/>
  <c r="V6145" i="1"/>
  <c r="U6144" i="1"/>
  <c r="V6144" i="1"/>
  <c r="Q6146" i="1"/>
  <c r="U6146" i="1"/>
  <c r="V6146" i="1"/>
  <c r="Q6147" i="1"/>
  <c r="U6147" i="1"/>
  <c r="V6147" i="1"/>
  <c r="Q6148" i="1"/>
  <c r="U6148" i="1"/>
  <c r="V6148" i="1"/>
  <c r="Q6149" i="1"/>
  <c r="U6149" i="1"/>
  <c r="V6149" i="1"/>
  <c r="Q6150" i="1"/>
  <c r="U6150" i="1"/>
  <c r="V6150" i="1"/>
  <c r="Q6151" i="1"/>
  <c r="U6151" i="1"/>
  <c r="V6151" i="1"/>
  <c r="Q6152" i="1"/>
  <c r="U6152" i="1"/>
  <c r="V6152" i="1"/>
  <c r="Q6153" i="1"/>
  <c r="U6153" i="1"/>
  <c r="V6153" i="1"/>
  <c r="Q6154" i="1"/>
  <c r="U6154" i="1"/>
  <c r="V6154" i="1"/>
  <c r="Q6155" i="1"/>
  <c r="U6155" i="1"/>
  <c r="V6155" i="1"/>
  <c r="Q6156" i="1"/>
  <c r="S6156" i="1"/>
  <c r="U6156" i="1"/>
  <c r="V6156" i="1"/>
  <c r="Q6157" i="1"/>
  <c r="R6157" i="1"/>
  <c r="S6157" i="1"/>
  <c r="Q6158" i="1"/>
  <c r="U6157" i="1"/>
  <c r="V6157" i="1"/>
  <c r="R6158" i="1"/>
  <c r="S6158" i="1"/>
  <c r="Q6159" i="1"/>
  <c r="S6159" i="1"/>
  <c r="U6159" i="1"/>
  <c r="V6159" i="1"/>
  <c r="U6158" i="1"/>
  <c r="V6158" i="1"/>
  <c r="Q6160" i="1"/>
  <c r="S6160" i="1"/>
  <c r="Q6161" i="1"/>
  <c r="S6161" i="1"/>
  <c r="U6160" i="1"/>
  <c r="V6160" i="1"/>
  <c r="Q6162" i="1"/>
  <c r="S6162" i="1"/>
  <c r="U6161" i="1"/>
  <c r="V6161" i="1"/>
  <c r="Q6163" i="1"/>
  <c r="S6163" i="1"/>
  <c r="U6162" i="1"/>
  <c r="V6162" i="1"/>
  <c r="Q6164" i="1"/>
  <c r="S6164" i="1"/>
  <c r="U6163" i="1"/>
  <c r="V6163" i="1"/>
  <c r="Q6165" i="1"/>
  <c r="U6164" i="1"/>
  <c r="V6164" i="1"/>
  <c r="R6165" i="1"/>
  <c r="S6165" i="1"/>
  <c r="Q6166" i="1"/>
  <c r="R6166" i="1"/>
  <c r="U6165" i="1"/>
  <c r="V6165" i="1"/>
  <c r="S6166" i="1"/>
  <c r="U6166" i="1"/>
  <c r="V6166" i="1"/>
  <c r="Q6167" i="1"/>
  <c r="S6167" i="1"/>
  <c r="Q6168" i="1"/>
  <c r="S6168" i="1"/>
  <c r="U6167" i="1"/>
  <c r="V6167" i="1"/>
  <c r="Q6169" i="1"/>
  <c r="U6169" i="1"/>
  <c r="V6169" i="1"/>
  <c r="U6168" i="1"/>
  <c r="V6168" i="1"/>
  <c r="Q6170" i="1"/>
  <c r="U6170" i="1"/>
  <c r="V6170" i="1"/>
  <c r="Q6171" i="1"/>
  <c r="U6171" i="1"/>
  <c r="V6171" i="1"/>
  <c r="Q6172" i="1"/>
  <c r="U6172" i="1"/>
  <c r="V6172" i="1"/>
  <c r="Q6173" i="1"/>
  <c r="U6173" i="1"/>
  <c r="V6173" i="1"/>
  <c r="Q6174" i="1"/>
  <c r="U6174" i="1"/>
  <c r="V6174" i="1"/>
  <c r="Q6175" i="1"/>
  <c r="U6175" i="1"/>
  <c r="V6175" i="1"/>
  <c r="Q6176" i="1"/>
  <c r="U6176" i="1"/>
  <c r="V6176" i="1"/>
  <c r="Q6177" i="1"/>
  <c r="U6177" i="1"/>
  <c r="V6177" i="1"/>
  <c r="Q6178" i="1"/>
  <c r="U6178" i="1"/>
  <c r="V6178" i="1"/>
  <c r="Q6179" i="1"/>
  <c r="U6179" i="1"/>
  <c r="V6179" i="1"/>
  <c r="Q6180" i="1"/>
  <c r="S6180" i="1"/>
  <c r="Q6181" i="1"/>
  <c r="S6181" i="1"/>
  <c r="U6180" i="1"/>
  <c r="V6180" i="1"/>
  <c r="Q6182" i="1"/>
  <c r="S6182" i="1"/>
  <c r="U6181" i="1"/>
  <c r="V6181" i="1"/>
  <c r="Q6183" i="1"/>
  <c r="S6183" i="1"/>
  <c r="U6182" i="1"/>
  <c r="V6182" i="1"/>
  <c r="Q6184" i="1"/>
  <c r="S6184" i="1"/>
  <c r="U6183" i="1"/>
  <c r="V6183" i="1"/>
  <c r="Q6185" i="1"/>
  <c r="S6185" i="1"/>
  <c r="U6184" i="1"/>
  <c r="V6184" i="1"/>
  <c r="Q6186" i="1"/>
  <c r="S6186" i="1"/>
  <c r="U6185" i="1"/>
  <c r="V6185" i="1"/>
  <c r="Q6187" i="1"/>
  <c r="S6187" i="1"/>
  <c r="U6186" i="1"/>
  <c r="V6186" i="1"/>
  <c r="Q6188" i="1"/>
  <c r="S6188" i="1"/>
  <c r="U6187" i="1"/>
  <c r="V6187" i="1"/>
  <c r="Q6189" i="1"/>
  <c r="S6189" i="1"/>
  <c r="U6188" i="1"/>
  <c r="V6188" i="1"/>
  <c r="Q6190" i="1"/>
  <c r="S6190" i="1"/>
  <c r="U6189" i="1"/>
  <c r="V6189" i="1"/>
  <c r="Q6191" i="1"/>
  <c r="S6191" i="1"/>
  <c r="U6190" i="1"/>
  <c r="V6190" i="1"/>
  <c r="Q6192" i="1"/>
  <c r="S6192" i="1"/>
  <c r="U6191" i="1"/>
  <c r="V6191" i="1"/>
  <c r="Q6193" i="1"/>
  <c r="U6193" i="1"/>
  <c r="V6193" i="1"/>
  <c r="U6192" i="1"/>
  <c r="V6192" i="1"/>
  <c r="Q6194" i="1"/>
  <c r="U6194" i="1"/>
  <c r="V6194" i="1"/>
  <c r="Q6195" i="1"/>
  <c r="U6195" i="1"/>
  <c r="V6195" i="1"/>
  <c r="Q6196" i="1"/>
  <c r="U6196" i="1"/>
  <c r="V6196" i="1"/>
  <c r="Q6197" i="1"/>
  <c r="U6197" i="1"/>
  <c r="V6197" i="1"/>
  <c r="Q6198" i="1"/>
  <c r="U6198" i="1"/>
  <c r="V6198" i="1"/>
  <c r="Q6199" i="1"/>
  <c r="U6199" i="1"/>
  <c r="V6199" i="1"/>
  <c r="Q6200" i="1"/>
  <c r="U6200" i="1"/>
  <c r="V6200" i="1"/>
  <c r="Q6201" i="1"/>
  <c r="U6201" i="1"/>
  <c r="V6201" i="1"/>
  <c r="Q6202" i="1"/>
  <c r="U6202" i="1"/>
  <c r="V6202" i="1"/>
  <c r="Q6203" i="1"/>
  <c r="U6203" i="1"/>
  <c r="V6203" i="1"/>
  <c r="Q6204" i="1"/>
  <c r="S6204" i="1"/>
  <c r="Q6205" i="1"/>
  <c r="U6204" i="1"/>
  <c r="V6204" i="1"/>
  <c r="R6205" i="1"/>
  <c r="S6205" i="1"/>
  <c r="Q6206" i="1"/>
  <c r="U6205" i="1"/>
  <c r="V6205" i="1"/>
  <c r="R6206" i="1"/>
  <c r="S6206" i="1"/>
  <c r="Q6207" i="1"/>
  <c r="U6206" i="1"/>
  <c r="V6206" i="1"/>
  <c r="R6207" i="1"/>
  <c r="S6207" i="1"/>
  <c r="Q6208" i="1"/>
  <c r="R6208" i="1"/>
  <c r="U6207" i="1"/>
  <c r="V6207" i="1"/>
  <c r="S6208" i="1"/>
  <c r="U6208" i="1"/>
  <c r="V6208" i="1"/>
  <c r="Q6209" i="1"/>
  <c r="R6209" i="1"/>
  <c r="S6209" i="1"/>
  <c r="Q6210" i="1"/>
  <c r="R6210" i="1"/>
  <c r="U6209" i="1"/>
  <c r="V6209" i="1"/>
  <c r="S6210" i="1"/>
  <c r="U6210" i="1"/>
  <c r="V6210" i="1"/>
  <c r="Q6211" i="1"/>
  <c r="R6211" i="1"/>
  <c r="S6211" i="1"/>
  <c r="Q6212" i="1"/>
  <c r="U6211" i="1"/>
  <c r="V6211" i="1"/>
  <c r="R6212" i="1"/>
  <c r="S6212" i="1"/>
  <c r="Q6213" i="1"/>
  <c r="R6213" i="1"/>
  <c r="U6212" i="1"/>
  <c r="V6212" i="1"/>
  <c r="S6213" i="1"/>
  <c r="U6213" i="1"/>
  <c r="V6213" i="1"/>
  <c r="Q6214" i="1"/>
  <c r="R6214" i="1"/>
  <c r="S6214" i="1"/>
  <c r="Q6215" i="1"/>
  <c r="S6215" i="1"/>
  <c r="U6214" i="1"/>
  <c r="V6214" i="1"/>
  <c r="Q6216" i="1"/>
  <c r="S6216" i="1"/>
  <c r="U6215" i="1"/>
  <c r="V6215" i="1"/>
  <c r="Q6217" i="1"/>
  <c r="U6217" i="1"/>
  <c r="V6217" i="1"/>
  <c r="U6216" i="1"/>
  <c r="V6216" i="1"/>
  <c r="Q6218" i="1"/>
  <c r="U6218" i="1"/>
  <c r="V6218" i="1"/>
  <c r="Q6219" i="1"/>
  <c r="U6219" i="1"/>
  <c r="V6219" i="1"/>
  <c r="Q6220" i="1"/>
  <c r="U6220" i="1"/>
  <c r="V6220" i="1"/>
  <c r="Q6221" i="1"/>
  <c r="U6221" i="1"/>
  <c r="V6221" i="1"/>
  <c r="Q6222" i="1"/>
  <c r="U6222" i="1"/>
  <c r="V6222" i="1"/>
  <c r="Q6223" i="1"/>
  <c r="U6223" i="1"/>
  <c r="V6223" i="1"/>
  <c r="Q6224" i="1"/>
  <c r="U6224" i="1"/>
  <c r="V6224" i="1"/>
  <c r="Q6225" i="1"/>
  <c r="U6225" i="1"/>
  <c r="V6225" i="1"/>
  <c r="Q6226" i="1"/>
  <c r="U6226" i="1"/>
  <c r="V6226" i="1"/>
  <c r="Q6227" i="1"/>
  <c r="U6227" i="1"/>
  <c r="V6227" i="1"/>
  <c r="Q6228" i="1"/>
  <c r="S6228" i="1"/>
  <c r="U6228" i="1"/>
  <c r="V6228" i="1"/>
  <c r="Q6229" i="1"/>
  <c r="S6229" i="1"/>
  <c r="U6229" i="1"/>
  <c r="V6229" i="1"/>
  <c r="Q6230" i="1"/>
  <c r="R6230" i="1"/>
  <c r="S6230" i="1"/>
  <c r="Q6231" i="1"/>
  <c r="R6231" i="1"/>
  <c r="U6230" i="1"/>
  <c r="V6230" i="1"/>
  <c r="Q6232" i="1"/>
  <c r="S6231" i="1"/>
  <c r="U6231" i="1"/>
  <c r="V6231" i="1"/>
  <c r="R6232" i="1"/>
  <c r="S6232" i="1"/>
  <c r="Q6233" i="1"/>
  <c r="R6233" i="1"/>
  <c r="U6232" i="1"/>
  <c r="V6232" i="1"/>
  <c r="Q6234" i="1"/>
  <c r="R6234" i="1"/>
  <c r="S6233" i="1"/>
  <c r="U6233" i="1"/>
  <c r="V6233" i="1"/>
  <c r="S6234" i="1"/>
  <c r="U6234" i="1"/>
  <c r="V6234" i="1"/>
  <c r="Q6235" i="1"/>
  <c r="R6235" i="1"/>
  <c r="S6235" i="1"/>
  <c r="Q6236" i="1"/>
  <c r="R6236" i="1"/>
  <c r="U6235" i="1"/>
  <c r="V6235" i="1"/>
  <c r="S6236" i="1"/>
  <c r="U6236" i="1"/>
  <c r="V6236" i="1"/>
  <c r="Q6237" i="1"/>
  <c r="R6237" i="1"/>
  <c r="S6237" i="1"/>
  <c r="Q6238" i="1"/>
  <c r="S6238" i="1"/>
  <c r="U6237" i="1"/>
  <c r="V6237" i="1"/>
  <c r="Q6239" i="1"/>
  <c r="S6239" i="1"/>
  <c r="U6238" i="1"/>
  <c r="V6238" i="1"/>
  <c r="Q6240" i="1"/>
  <c r="S6240" i="1"/>
  <c r="U6239" i="1"/>
  <c r="V6239" i="1"/>
  <c r="Q6241" i="1"/>
  <c r="U6241" i="1"/>
  <c r="V6241" i="1"/>
  <c r="U6240" i="1"/>
  <c r="V6240" i="1"/>
  <c r="Q6242" i="1"/>
  <c r="U6242" i="1"/>
  <c r="V6242" i="1"/>
  <c r="Q6243" i="1"/>
  <c r="U6243" i="1"/>
  <c r="V6243" i="1"/>
  <c r="Q6244" i="1"/>
  <c r="U6244" i="1"/>
  <c r="V6244" i="1"/>
  <c r="Q6245" i="1"/>
  <c r="U6245" i="1"/>
  <c r="V6245" i="1"/>
  <c r="Q6246" i="1"/>
  <c r="U6246" i="1"/>
  <c r="V6246" i="1"/>
  <c r="Q6247" i="1"/>
  <c r="U6247" i="1"/>
  <c r="V6247" i="1"/>
  <c r="Q6248" i="1"/>
  <c r="U6248" i="1"/>
  <c r="V6248" i="1"/>
  <c r="Q6249" i="1"/>
  <c r="U6249" i="1"/>
  <c r="V6249" i="1"/>
  <c r="Q6250" i="1"/>
  <c r="U6250" i="1"/>
  <c r="V6250" i="1"/>
  <c r="Q6251" i="1"/>
  <c r="U6251" i="1"/>
  <c r="V6251" i="1"/>
  <c r="Q6252" i="1"/>
  <c r="S6252" i="1"/>
  <c r="Q6253" i="1"/>
  <c r="S6253" i="1"/>
  <c r="U6253" i="1"/>
  <c r="V6253" i="1"/>
  <c r="U6252" i="1"/>
  <c r="V6252" i="1"/>
  <c r="Q6254" i="1"/>
  <c r="S6254" i="1"/>
  <c r="Q6255" i="1"/>
  <c r="S6255" i="1"/>
  <c r="U6254" i="1"/>
  <c r="V6254" i="1"/>
  <c r="Q6256" i="1"/>
  <c r="U6255" i="1"/>
  <c r="V6255" i="1"/>
  <c r="R6256" i="1"/>
  <c r="S6256" i="1"/>
  <c r="Q6257" i="1"/>
  <c r="R6257" i="1"/>
  <c r="U6256" i="1"/>
  <c r="V6256" i="1"/>
  <c r="S6257" i="1"/>
  <c r="U6257" i="1"/>
  <c r="V6257" i="1"/>
  <c r="Q6258" i="1"/>
  <c r="R6258" i="1"/>
  <c r="S6258" i="1"/>
  <c r="Q6259" i="1"/>
  <c r="R6259" i="1"/>
  <c r="U6258" i="1"/>
  <c r="V6258" i="1"/>
  <c r="Q6260" i="1"/>
  <c r="S6259" i="1"/>
  <c r="U6259" i="1"/>
  <c r="V6259" i="1"/>
  <c r="R6260" i="1"/>
  <c r="S6260" i="1"/>
  <c r="Q6261" i="1"/>
  <c r="R6261" i="1"/>
  <c r="U6260" i="1"/>
  <c r="V6260" i="1"/>
  <c r="S6261" i="1"/>
  <c r="U6261" i="1"/>
  <c r="V6261" i="1"/>
  <c r="Q6262" i="1"/>
  <c r="R6262" i="1"/>
  <c r="S6262" i="1"/>
  <c r="U6262" i="1"/>
  <c r="V6262" i="1"/>
  <c r="Q6263" i="1"/>
  <c r="S6263" i="1"/>
  <c r="Q6264" i="1"/>
  <c r="S6264" i="1"/>
  <c r="U6263" i="1"/>
  <c r="V6263" i="1"/>
  <c r="Q6265" i="1"/>
  <c r="U6265" i="1"/>
  <c r="V6265" i="1"/>
  <c r="U6264" i="1"/>
  <c r="V6264" i="1"/>
  <c r="Q6266" i="1"/>
  <c r="U6266" i="1"/>
  <c r="V6266" i="1"/>
  <c r="Q6267" i="1"/>
  <c r="U6267" i="1"/>
  <c r="V6267" i="1"/>
  <c r="Q6268" i="1"/>
  <c r="U6268" i="1"/>
  <c r="V6268" i="1"/>
  <c r="Q6269" i="1"/>
  <c r="U6269" i="1"/>
  <c r="V6269" i="1"/>
  <c r="Q6270" i="1"/>
  <c r="U6270" i="1"/>
  <c r="V6270" i="1"/>
  <c r="Q6271" i="1"/>
  <c r="U6271" i="1"/>
  <c r="V6271" i="1"/>
  <c r="Q6272" i="1"/>
  <c r="U6272" i="1"/>
  <c r="V6272" i="1"/>
  <c r="Q6273" i="1"/>
  <c r="U6273" i="1"/>
  <c r="V6273" i="1"/>
  <c r="Q6274" i="1"/>
  <c r="U6274" i="1"/>
  <c r="V6274" i="1"/>
  <c r="Q6275" i="1"/>
  <c r="U6275" i="1"/>
  <c r="V6275" i="1"/>
  <c r="Q6276" i="1"/>
  <c r="S6276" i="1"/>
  <c r="U6276" i="1"/>
  <c r="V6276" i="1"/>
  <c r="Q6277" i="1"/>
  <c r="R6277" i="1"/>
  <c r="S6277" i="1"/>
  <c r="Q6278" i="1"/>
  <c r="U6277" i="1"/>
  <c r="V6277" i="1"/>
  <c r="R6278" i="1"/>
  <c r="S6278" i="1"/>
  <c r="Q6279" i="1"/>
  <c r="R6279" i="1"/>
  <c r="U6278" i="1"/>
  <c r="V6278" i="1"/>
  <c r="S6279" i="1"/>
  <c r="U6279" i="1"/>
  <c r="V6279" i="1"/>
  <c r="Q6280" i="1"/>
  <c r="R6280" i="1"/>
  <c r="S6280" i="1"/>
  <c r="Q6281" i="1"/>
  <c r="S6281" i="1"/>
  <c r="U6280" i="1"/>
  <c r="V6280" i="1"/>
  <c r="Q6282" i="1"/>
  <c r="S6282" i="1"/>
  <c r="U6281" i="1"/>
  <c r="V6281" i="1"/>
  <c r="Q6283" i="1"/>
  <c r="S6283" i="1"/>
  <c r="U6282" i="1"/>
  <c r="V6282" i="1"/>
  <c r="Q6284" i="1"/>
  <c r="S6284" i="1"/>
  <c r="U6283" i="1"/>
  <c r="V6283" i="1"/>
  <c r="Q6285" i="1"/>
  <c r="S6285" i="1"/>
  <c r="U6284" i="1"/>
  <c r="V6284" i="1"/>
  <c r="Q6286" i="1"/>
  <c r="S6286" i="1"/>
  <c r="U6285" i="1"/>
  <c r="V6285" i="1"/>
  <c r="Q6287" i="1"/>
  <c r="S6287" i="1"/>
  <c r="U6286" i="1"/>
  <c r="V6286" i="1"/>
  <c r="Q6288" i="1"/>
  <c r="S6288" i="1"/>
  <c r="U6287" i="1"/>
  <c r="V6287" i="1"/>
  <c r="Q6289" i="1"/>
  <c r="U6289" i="1"/>
  <c r="V6289" i="1"/>
  <c r="U6288" i="1"/>
  <c r="V6288" i="1"/>
  <c r="Q6290" i="1"/>
  <c r="U6290" i="1"/>
  <c r="V6290" i="1"/>
  <c r="Q6291" i="1"/>
  <c r="U6291" i="1"/>
  <c r="V6291" i="1"/>
  <c r="Q6292" i="1"/>
  <c r="U6292" i="1"/>
  <c r="V6292" i="1"/>
  <c r="Q6293" i="1"/>
  <c r="U6293" i="1"/>
  <c r="V6293" i="1"/>
  <c r="Q6294" i="1"/>
  <c r="U6294" i="1"/>
  <c r="V6294" i="1"/>
  <c r="Q6295" i="1"/>
  <c r="U6295" i="1"/>
  <c r="V6295" i="1"/>
  <c r="Q6296" i="1"/>
  <c r="U6296" i="1"/>
  <c r="V6296" i="1"/>
  <c r="Q6297" i="1"/>
  <c r="U6297" i="1"/>
  <c r="V6297" i="1"/>
  <c r="Q6298" i="1"/>
  <c r="U6298" i="1"/>
  <c r="V6298" i="1"/>
  <c r="Q6299" i="1"/>
  <c r="U6299" i="1"/>
  <c r="V6299" i="1"/>
  <c r="Q6300" i="1"/>
  <c r="S6300" i="1"/>
  <c r="Q6301" i="1"/>
  <c r="S6301" i="1"/>
  <c r="U6301" i="1"/>
  <c r="V6301" i="1"/>
  <c r="U6300" i="1"/>
  <c r="V6300" i="1"/>
  <c r="Q6302" i="1"/>
  <c r="S6302" i="1"/>
  <c r="Q6303" i="1"/>
  <c r="S6303" i="1"/>
  <c r="U6303" i="1"/>
  <c r="V6303" i="1"/>
  <c r="U6302" i="1"/>
  <c r="V6302" i="1"/>
  <c r="Q6304" i="1"/>
  <c r="S6304" i="1"/>
  <c r="Q6305" i="1"/>
  <c r="S6305" i="1"/>
  <c r="U6304" i="1"/>
  <c r="V6304" i="1"/>
  <c r="Q6306" i="1"/>
  <c r="S6306" i="1"/>
  <c r="U6305" i="1"/>
  <c r="V6305" i="1"/>
  <c r="Q6307" i="1"/>
  <c r="S6307" i="1"/>
  <c r="U6306" i="1"/>
  <c r="V6306" i="1"/>
  <c r="Q6308" i="1"/>
  <c r="S6308" i="1"/>
  <c r="U6307" i="1"/>
  <c r="V6307" i="1"/>
  <c r="Q6309" i="1"/>
  <c r="S6309" i="1"/>
  <c r="U6308" i="1"/>
  <c r="V6308" i="1"/>
  <c r="Q6310" i="1"/>
  <c r="U6309" i="1"/>
  <c r="V6309" i="1"/>
  <c r="R6310" i="1"/>
  <c r="S6310" i="1"/>
  <c r="Q6311" i="1"/>
  <c r="S6311" i="1"/>
  <c r="U6310" i="1"/>
  <c r="V6310" i="1"/>
  <c r="Q6312" i="1"/>
  <c r="S6312" i="1"/>
  <c r="U6311" i="1"/>
  <c r="V6311" i="1"/>
  <c r="Q6313" i="1"/>
  <c r="U6313" i="1"/>
  <c r="V6313" i="1"/>
  <c r="U6312" i="1"/>
  <c r="V6312" i="1"/>
  <c r="Q6314" i="1"/>
  <c r="U6314" i="1"/>
  <c r="V6314" i="1"/>
  <c r="Q6315" i="1"/>
  <c r="U6315" i="1"/>
  <c r="V6315" i="1"/>
  <c r="Q6316" i="1"/>
  <c r="U6316" i="1"/>
  <c r="V6316" i="1"/>
  <c r="Q6317" i="1"/>
  <c r="U6317" i="1"/>
  <c r="V6317" i="1"/>
  <c r="Q6318" i="1"/>
  <c r="U6318" i="1"/>
  <c r="V6318" i="1"/>
  <c r="Q6319" i="1"/>
  <c r="U6319" i="1"/>
  <c r="V6319" i="1"/>
  <c r="Q6320" i="1"/>
  <c r="U6320" i="1"/>
  <c r="V6320" i="1"/>
  <c r="Q6321" i="1"/>
  <c r="U6321" i="1"/>
  <c r="V6321" i="1"/>
  <c r="Q6322" i="1"/>
  <c r="U6322" i="1"/>
  <c r="V6322" i="1"/>
  <c r="Q6323" i="1"/>
  <c r="U6323" i="1"/>
  <c r="V6323" i="1"/>
  <c r="Q6324" i="1"/>
  <c r="S6324" i="1"/>
  <c r="U6324" i="1"/>
  <c r="V6324" i="1"/>
  <c r="Q6325" i="1"/>
  <c r="S6325" i="1"/>
  <c r="U6325" i="1"/>
  <c r="V6325" i="1"/>
  <c r="Q6326" i="1"/>
  <c r="S6326" i="1"/>
  <c r="Q6327" i="1"/>
  <c r="S6327" i="1"/>
  <c r="U6326" i="1"/>
  <c r="V6326" i="1"/>
  <c r="Q6328" i="1"/>
  <c r="S6328" i="1"/>
  <c r="U6327" i="1"/>
  <c r="V6327" i="1"/>
  <c r="Q6329" i="1"/>
  <c r="S6329" i="1"/>
  <c r="U6328" i="1"/>
  <c r="V6328" i="1"/>
  <c r="Q6330" i="1"/>
  <c r="S6330" i="1"/>
  <c r="U6329" i="1"/>
  <c r="V6329" i="1"/>
  <c r="Q6331" i="1"/>
  <c r="S6331" i="1"/>
  <c r="U6330" i="1"/>
  <c r="V6330" i="1"/>
  <c r="Q6332" i="1"/>
  <c r="S6332" i="1"/>
  <c r="U6331" i="1"/>
  <c r="V6331" i="1"/>
  <c r="Q6333" i="1"/>
  <c r="S6333" i="1"/>
  <c r="U6332" i="1"/>
  <c r="V6332" i="1"/>
  <c r="Q6334" i="1"/>
  <c r="S6334" i="1"/>
  <c r="U6333" i="1"/>
  <c r="V6333" i="1"/>
  <c r="Q6335" i="1"/>
  <c r="S6335" i="1"/>
  <c r="U6335" i="1"/>
  <c r="V6335" i="1"/>
  <c r="U6334" i="1"/>
  <c r="V6334" i="1"/>
  <c r="Q6336" i="1"/>
  <c r="S6336" i="1"/>
  <c r="U6336" i="1"/>
  <c r="V6336" i="1"/>
  <c r="Q6337" i="1"/>
  <c r="U6337" i="1"/>
  <c r="V6337" i="1"/>
  <c r="Q6338" i="1"/>
  <c r="U6338" i="1"/>
  <c r="V6338" i="1"/>
  <c r="Q6339" i="1"/>
  <c r="U6339" i="1"/>
  <c r="V6339" i="1"/>
  <c r="Q6340" i="1"/>
  <c r="U6340" i="1"/>
  <c r="V6340" i="1"/>
  <c r="Q6341" i="1"/>
  <c r="U6341" i="1"/>
  <c r="V6341" i="1"/>
  <c r="Q6342" i="1"/>
  <c r="U6342" i="1"/>
  <c r="V6342" i="1"/>
  <c r="Q6343" i="1"/>
  <c r="U6343" i="1"/>
  <c r="V6343" i="1"/>
  <c r="Q6344" i="1"/>
  <c r="U6344" i="1"/>
  <c r="V6344" i="1"/>
  <c r="Q6345" i="1"/>
  <c r="U6345" i="1"/>
  <c r="V6345" i="1"/>
  <c r="Q6346" i="1"/>
  <c r="U6346" i="1"/>
  <c r="V6346" i="1"/>
  <c r="Q6347" i="1"/>
  <c r="U6347" i="1"/>
  <c r="V6347" i="1"/>
  <c r="Q6348" i="1"/>
  <c r="S6348" i="1"/>
  <c r="U6348" i="1"/>
  <c r="V6348" i="1"/>
  <c r="Q6349" i="1"/>
  <c r="S6349" i="1"/>
  <c r="U6349" i="1"/>
  <c r="V6349" i="1"/>
  <c r="Q6350" i="1"/>
  <c r="S6350" i="1"/>
  <c r="Q6351" i="1"/>
  <c r="S6351" i="1"/>
  <c r="U6350" i="1"/>
  <c r="V6350" i="1"/>
  <c r="Q6352" i="1"/>
  <c r="S6352" i="1"/>
  <c r="U6351" i="1"/>
  <c r="V6351" i="1"/>
  <c r="Q6353" i="1"/>
  <c r="S6353" i="1"/>
  <c r="U6352" i="1"/>
  <c r="V6352" i="1"/>
  <c r="Q6354" i="1"/>
  <c r="S6354" i="1"/>
  <c r="U6353" i="1"/>
  <c r="V6353" i="1"/>
  <c r="Q6355" i="1"/>
  <c r="S6355" i="1"/>
  <c r="U6354" i="1"/>
  <c r="V6354" i="1"/>
  <c r="Q6356" i="1"/>
  <c r="S6356" i="1"/>
  <c r="U6355" i="1"/>
  <c r="V6355" i="1"/>
  <c r="Q6357" i="1"/>
  <c r="S6357" i="1"/>
  <c r="U6356" i="1"/>
  <c r="V6356" i="1"/>
  <c r="Q6358" i="1"/>
  <c r="S6358" i="1"/>
  <c r="U6357" i="1"/>
  <c r="V6357" i="1"/>
  <c r="Q6359" i="1"/>
  <c r="S6359" i="1"/>
  <c r="U6358" i="1"/>
  <c r="V6358" i="1"/>
  <c r="Q6360" i="1"/>
  <c r="S6360" i="1"/>
  <c r="U6360" i="1"/>
  <c r="V6360" i="1"/>
  <c r="U6359" i="1"/>
  <c r="V6359" i="1"/>
  <c r="Q6361" i="1"/>
  <c r="U6361" i="1"/>
  <c r="V6361" i="1"/>
  <c r="Q6362" i="1"/>
  <c r="U6362" i="1"/>
  <c r="V6362" i="1"/>
  <c r="Q6363" i="1"/>
  <c r="U6363" i="1"/>
  <c r="V6363" i="1"/>
  <c r="Q6364" i="1"/>
  <c r="U6364" i="1"/>
  <c r="V6364" i="1"/>
  <c r="Q6365" i="1"/>
  <c r="U6365" i="1"/>
  <c r="V6365" i="1"/>
  <c r="Q6366" i="1"/>
  <c r="U6366" i="1"/>
  <c r="V6366" i="1"/>
  <c r="Q6367" i="1"/>
  <c r="U6367" i="1"/>
  <c r="V6367" i="1"/>
  <c r="Q6368" i="1"/>
  <c r="U6368" i="1"/>
  <c r="V6368" i="1"/>
  <c r="Q6369" i="1"/>
  <c r="U6369" i="1"/>
  <c r="V6369" i="1"/>
  <c r="Q6370" i="1"/>
  <c r="U6370" i="1"/>
  <c r="V6370" i="1"/>
  <c r="Q6371" i="1"/>
  <c r="U6371" i="1"/>
  <c r="V6371" i="1"/>
  <c r="Q6372" i="1"/>
  <c r="S6372" i="1"/>
  <c r="Q6373" i="1"/>
  <c r="S6373" i="1"/>
  <c r="U6373" i="1"/>
  <c r="V6373" i="1"/>
  <c r="U6372" i="1"/>
  <c r="V6372" i="1"/>
  <c r="Q6374" i="1"/>
  <c r="S6374" i="1"/>
  <c r="Q6375" i="1"/>
  <c r="S6375" i="1"/>
  <c r="U6375" i="1"/>
  <c r="V6375" i="1"/>
  <c r="U6374" i="1"/>
  <c r="V6374" i="1"/>
  <c r="Q6376" i="1"/>
  <c r="S6376" i="1"/>
  <c r="Q6377" i="1"/>
  <c r="S6377" i="1"/>
  <c r="U6376" i="1"/>
  <c r="V6376" i="1"/>
  <c r="Q6378" i="1"/>
  <c r="U6377" i="1"/>
  <c r="V6377" i="1"/>
  <c r="R6378" i="1"/>
  <c r="S6378" i="1"/>
  <c r="Q6379" i="1"/>
  <c r="S6379" i="1"/>
  <c r="U6378" i="1"/>
  <c r="V6378" i="1"/>
  <c r="Q6380" i="1"/>
  <c r="U6379" i="1"/>
  <c r="V6379" i="1"/>
  <c r="R6380" i="1"/>
  <c r="S6380" i="1"/>
  <c r="Q6381" i="1"/>
  <c r="U6380" i="1"/>
  <c r="V6380" i="1"/>
  <c r="R6381" i="1"/>
  <c r="S6381" i="1"/>
  <c r="Q6382" i="1"/>
  <c r="R6382" i="1"/>
  <c r="U6381" i="1"/>
  <c r="V6381" i="1"/>
  <c r="S6382" i="1"/>
  <c r="U6382" i="1"/>
  <c r="V6382" i="1"/>
  <c r="Q6383" i="1"/>
  <c r="S6383" i="1"/>
  <c r="Q6384" i="1"/>
  <c r="S6384" i="1"/>
  <c r="U6383" i="1"/>
  <c r="V6383" i="1"/>
  <c r="Q6385" i="1"/>
  <c r="U6385" i="1"/>
  <c r="V6385" i="1"/>
  <c r="U6384" i="1"/>
  <c r="V6384" i="1"/>
  <c r="Q6386" i="1"/>
  <c r="U6386" i="1"/>
  <c r="V6386" i="1"/>
  <c r="Q6387" i="1"/>
  <c r="U6387" i="1"/>
  <c r="V6387" i="1"/>
  <c r="Q6388" i="1"/>
  <c r="U6388" i="1"/>
  <c r="V6388" i="1"/>
  <c r="Q6389" i="1"/>
  <c r="U6389" i="1"/>
  <c r="V6389" i="1"/>
  <c r="Q6390" i="1"/>
  <c r="U6390" i="1"/>
  <c r="V6390" i="1"/>
  <c r="Q6391" i="1"/>
  <c r="U6391" i="1"/>
  <c r="V6391" i="1"/>
  <c r="Q6392" i="1"/>
  <c r="U6392" i="1"/>
  <c r="V6392" i="1"/>
  <c r="Q6393" i="1"/>
  <c r="U6393" i="1"/>
  <c r="V6393" i="1"/>
  <c r="Q6394" i="1"/>
  <c r="U6394" i="1"/>
  <c r="V6394" i="1"/>
  <c r="Q6395" i="1"/>
  <c r="U6395" i="1"/>
  <c r="V6395" i="1"/>
  <c r="Q6396" i="1"/>
  <c r="S6396" i="1"/>
  <c r="U6396" i="1"/>
  <c r="V6396" i="1"/>
  <c r="Q6397" i="1"/>
  <c r="S6397" i="1"/>
  <c r="U6397" i="1"/>
  <c r="V6397" i="1"/>
  <c r="Q6398" i="1"/>
  <c r="R6398" i="1"/>
  <c r="S6398" i="1"/>
  <c r="Q6399" i="1"/>
  <c r="R6399" i="1"/>
  <c r="U6398" i="1"/>
  <c r="V6398" i="1"/>
  <c r="S6399" i="1"/>
  <c r="U6399" i="1"/>
  <c r="V6399" i="1"/>
  <c r="Q6400" i="1"/>
  <c r="R6400" i="1"/>
  <c r="S6400" i="1"/>
  <c r="Q6401" i="1"/>
  <c r="R6401" i="1"/>
  <c r="U6400" i="1"/>
  <c r="V6400" i="1"/>
  <c r="S6401" i="1"/>
  <c r="U6401" i="1"/>
  <c r="V6401" i="1"/>
  <c r="Q6402" i="1"/>
  <c r="R6402" i="1"/>
  <c r="S6402" i="1"/>
  <c r="Q6403" i="1"/>
  <c r="U6402" i="1"/>
  <c r="V6402" i="1"/>
  <c r="R6403" i="1"/>
  <c r="S6403" i="1"/>
  <c r="Q6404" i="1"/>
  <c r="U6403" i="1"/>
  <c r="V6403" i="1"/>
  <c r="R6404" i="1"/>
  <c r="S6404" i="1"/>
  <c r="Q6405" i="1"/>
  <c r="R6405" i="1"/>
  <c r="U6404" i="1"/>
  <c r="V6404" i="1"/>
  <c r="S6405" i="1"/>
  <c r="U6405" i="1"/>
  <c r="V6405" i="1"/>
  <c r="Q6406" i="1"/>
  <c r="R6406" i="1"/>
  <c r="S6406" i="1"/>
  <c r="Q6407" i="1"/>
  <c r="U6406" i="1"/>
  <c r="V6406" i="1"/>
  <c r="R6407" i="1"/>
  <c r="S6407" i="1"/>
  <c r="Q6408" i="1"/>
  <c r="S6408" i="1"/>
  <c r="Q6409" i="1"/>
  <c r="U6409" i="1"/>
  <c r="V6409" i="1"/>
  <c r="U6407" i="1"/>
  <c r="V6407" i="1"/>
  <c r="U6408" i="1"/>
  <c r="V6408" i="1"/>
  <c r="Q6410" i="1"/>
  <c r="U6410" i="1"/>
  <c r="V6410" i="1"/>
  <c r="Q6411" i="1"/>
  <c r="U6411" i="1"/>
  <c r="V6411" i="1"/>
  <c r="Q6412" i="1"/>
  <c r="U6412" i="1"/>
  <c r="V6412" i="1"/>
  <c r="Q6413" i="1"/>
  <c r="U6413" i="1"/>
  <c r="V6413" i="1"/>
  <c r="Q6414" i="1"/>
  <c r="U6414" i="1"/>
  <c r="V6414" i="1"/>
  <c r="Q6415" i="1"/>
  <c r="U6415" i="1"/>
  <c r="V6415" i="1"/>
  <c r="Q6416" i="1"/>
  <c r="U6416" i="1"/>
  <c r="V6416" i="1"/>
  <c r="Q6417" i="1"/>
  <c r="U6417" i="1"/>
  <c r="V6417" i="1"/>
  <c r="Q6418" i="1"/>
  <c r="U6418" i="1"/>
  <c r="V6418" i="1"/>
  <c r="Q6419" i="1"/>
  <c r="U6419" i="1"/>
  <c r="V6419" i="1"/>
  <c r="Q6420" i="1"/>
  <c r="S6420" i="1"/>
  <c r="U6420" i="1"/>
  <c r="V6420" i="1"/>
  <c r="Q6421" i="1"/>
  <c r="S6421" i="1"/>
  <c r="U6421" i="1"/>
  <c r="V6421" i="1"/>
  <c r="Q6422" i="1"/>
  <c r="S6422" i="1"/>
  <c r="Q6423" i="1"/>
  <c r="S6423" i="1"/>
  <c r="U6422" i="1"/>
  <c r="V6422" i="1"/>
  <c r="Q6424" i="1"/>
  <c r="S6424" i="1"/>
  <c r="U6423" i="1"/>
  <c r="V6423" i="1"/>
  <c r="Q6425" i="1"/>
  <c r="U6424" i="1"/>
  <c r="V6424" i="1"/>
  <c r="R6425" i="1"/>
  <c r="S6425" i="1"/>
  <c r="Q6426" i="1"/>
  <c r="R6426" i="1"/>
  <c r="U6425" i="1"/>
  <c r="V6425" i="1"/>
  <c r="S6426" i="1"/>
  <c r="U6426" i="1"/>
  <c r="V6426" i="1"/>
  <c r="Q6427" i="1"/>
  <c r="R6427" i="1"/>
  <c r="S6427" i="1"/>
  <c r="Q6428" i="1"/>
  <c r="R6428" i="1"/>
  <c r="U6427" i="1"/>
  <c r="V6427" i="1"/>
  <c r="Q6429" i="1"/>
  <c r="R6429" i="1"/>
  <c r="S6428" i="1"/>
  <c r="U6428" i="1"/>
  <c r="V6428" i="1"/>
  <c r="S6429" i="1"/>
  <c r="U6429" i="1"/>
  <c r="V6429" i="1"/>
  <c r="Q6430" i="1"/>
  <c r="R6430" i="1"/>
  <c r="S6430" i="1"/>
  <c r="Q6431" i="1"/>
  <c r="R6431" i="1"/>
  <c r="U6430" i="1"/>
  <c r="V6430" i="1"/>
  <c r="S6431" i="1"/>
  <c r="U6431" i="1"/>
  <c r="V6431" i="1"/>
  <c r="Q6432" i="1"/>
  <c r="S6432" i="1"/>
  <c r="Q6433" i="1"/>
  <c r="U6433" i="1"/>
  <c r="V6433" i="1"/>
  <c r="U6432" i="1"/>
  <c r="V6432" i="1"/>
  <c r="Q6434" i="1"/>
  <c r="U6434" i="1"/>
  <c r="V6434" i="1"/>
  <c r="Q6435" i="1"/>
  <c r="U6435" i="1"/>
  <c r="V6435" i="1"/>
  <c r="Q6436" i="1"/>
  <c r="U6436" i="1"/>
  <c r="V6436" i="1"/>
  <c r="Q6437" i="1"/>
  <c r="U6437" i="1"/>
  <c r="V6437" i="1"/>
  <c r="Q6438" i="1"/>
  <c r="U6438" i="1"/>
  <c r="V6438" i="1"/>
  <c r="Q6439" i="1"/>
  <c r="U6439" i="1"/>
  <c r="V6439" i="1"/>
  <c r="Q6440" i="1"/>
  <c r="U6440" i="1"/>
  <c r="V6440" i="1"/>
  <c r="Q6441" i="1"/>
  <c r="U6441" i="1"/>
  <c r="V6441" i="1"/>
  <c r="Q6442" i="1"/>
  <c r="U6442" i="1"/>
  <c r="V6442" i="1"/>
  <c r="Q6443" i="1"/>
  <c r="U6443" i="1"/>
  <c r="V6443" i="1"/>
  <c r="Q6444" i="1"/>
  <c r="S6444" i="1"/>
  <c r="Q6445" i="1"/>
  <c r="S6445" i="1"/>
  <c r="U6445" i="1"/>
  <c r="V6445" i="1"/>
  <c r="U6444" i="1"/>
  <c r="V6444" i="1"/>
  <c r="Q6446" i="1"/>
  <c r="S6446" i="1"/>
  <c r="Q6447" i="1"/>
  <c r="S6447" i="1"/>
  <c r="U6446" i="1"/>
  <c r="V6446" i="1"/>
  <c r="Q6448" i="1"/>
  <c r="S6448" i="1"/>
  <c r="U6447" i="1"/>
  <c r="V6447" i="1"/>
  <c r="Q6449" i="1"/>
  <c r="S6449" i="1"/>
  <c r="U6448" i="1"/>
  <c r="V6448" i="1"/>
  <c r="Q6450" i="1"/>
  <c r="S6450" i="1"/>
  <c r="U6449" i="1"/>
  <c r="V6449" i="1"/>
  <c r="Q6451" i="1"/>
  <c r="S6451" i="1"/>
  <c r="U6450" i="1"/>
  <c r="V6450" i="1"/>
  <c r="Q6452" i="1"/>
  <c r="S6452" i="1"/>
  <c r="U6451" i="1"/>
  <c r="V6451" i="1"/>
  <c r="Q6453" i="1"/>
  <c r="S6453" i="1"/>
  <c r="U6452" i="1"/>
  <c r="V6452" i="1"/>
  <c r="Q6454" i="1"/>
  <c r="S6454" i="1"/>
  <c r="U6453" i="1"/>
  <c r="V6453" i="1"/>
  <c r="Q6455" i="1"/>
  <c r="S6455" i="1"/>
  <c r="U6454" i="1"/>
  <c r="V6454" i="1"/>
  <c r="Q6456" i="1"/>
  <c r="U6456" i="1"/>
  <c r="V6456" i="1"/>
  <c r="U6455" i="1"/>
  <c r="V6455" i="1"/>
  <c r="Q6457" i="1"/>
  <c r="U6457" i="1"/>
  <c r="V6457" i="1"/>
  <c r="Q6458" i="1"/>
  <c r="U6458" i="1"/>
  <c r="V6458" i="1"/>
  <c r="Q6459" i="1"/>
  <c r="U6459" i="1"/>
  <c r="V6459" i="1"/>
  <c r="Q6460" i="1"/>
  <c r="U6460" i="1"/>
  <c r="V6460" i="1"/>
  <c r="Q6461" i="1"/>
  <c r="U6461" i="1"/>
  <c r="V6461" i="1"/>
  <c r="Q6462" i="1"/>
  <c r="U6462" i="1"/>
  <c r="V6462" i="1"/>
  <c r="Q6463" i="1"/>
  <c r="U6463" i="1"/>
  <c r="V6463" i="1"/>
  <c r="Q6464" i="1"/>
  <c r="U6464" i="1"/>
  <c r="V6464" i="1"/>
  <c r="Q6465" i="1"/>
  <c r="U6465" i="1"/>
  <c r="V6465" i="1"/>
  <c r="Q6466" i="1"/>
  <c r="U6466" i="1"/>
  <c r="V6466" i="1"/>
  <c r="Q6467" i="1"/>
  <c r="U6467" i="1"/>
  <c r="V6467" i="1"/>
  <c r="Q6468" i="1"/>
  <c r="S6468" i="1"/>
  <c r="Q6469" i="1"/>
  <c r="S6469" i="1"/>
  <c r="U6469" i="1"/>
  <c r="V6469" i="1"/>
  <c r="U6468" i="1"/>
  <c r="V6468" i="1"/>
  <c r="Q6470" i="1"/>
  <c r="S6470" i="1"/>
  <c r="Q6471" i="1"/>
  <c r="U6470" i="1"/>
  <c r="V6470" i="1"/>
  <c r="R6471" i="1"/>
  <c r="S6471" i="1"/>
  <c r="Q6472" i="1"/>
  <c r="S6472" i="1"/>
  <c r="U6472" i="1"/>
  <c r="V6472" i="1"/>
  <c r="U6471" i="1"/>
  <c r="V6471" i="1"/>
  <c r="Q6473" i="1"/>
  <c r="R6473" i="1"/>
  <c r="S6473" i="1"/>
  <c r="Q6474" i="1"/>
  <c r="S6474" i="1"/>
  <c r="U6473" i="1"/>
  <c r="V6473" i="1"/>
  <c r="Q6475" i="1"/>
  <c r="U6474" i="1"/>
  <c r="V6474" i="1"/>
  <c r="R6475" i="1"/>
  <c r="S6475" i="1"/>
  <c r="Q6476" i="1"/>
  <c r="S6476" i="1"/>
  <c r="U6475" i="1"/>
  <c r="V6475" i="1"/>
  <c r="Q6477" i="1"/>
  <c r="S6477" i="1"/>
  <c r="U6476" i="1"/>
  <c r="V6476" i="1"/>
  <c r="Q6478" i="1"/>
  <c r="S6478" i="1"/>
  <c r="U6477" i="1"/>
  <c r="V6477" i="1"/>
  <c r="Q6479" i="1"/>
  <c r="S6479" i="1"/>
  <c r="U6478" i="1"/>
  <c r="V6478" i="1"/>
  <c r="Q6480" i="1"/>
  <c r="U6480" i="1"/>
  <c r="V6480" i="1"/>
  <c r="U6479" i="1"/>
  <c r="V6479" i="1"/>
  <c r="Q6481" i="1"/>
  <c r="U6481" i="1"/>
  <c r="V6481" i="1"/>
  <c r="Q6482" i="1"/>
  <c r="U6482" i="1"/>
  <c r="V6482" i="1"/>
  <c r="Q6483" i="1"/>
  <c r="U6483" i="1"/>
  <c r="V6483" i="1"/>
  <c r="Q6484" i="1"/>
  <c r="U6484" i="1"/>
  <c r="V6484" i="1"/>
  <c r="Q6485" i="1"/>
  <c r="U6485" i="1"/>
  <c r="V6485" i="1"/>
  <c r="Q6486" i="1"/>
  <c r="U6486" i="1"/>
  <c r="V6486" i="1"/>
  <c r="Q6487" i="1"/>
  <c r="U6487" i="1"/>
  <c r="V6487" i="1"/>
  <c r="Q6488" i="1"/>
  <c r="U6488" i="1"/>
  <c r="V6488" i="1"/>
  <c r="Q6489" i="1"/>
  <c r="U6489" i="1"/>
  <c r="V6489" i="1"/>
  <c r="Q6490" i="1"/>
  <c r="U6490" i="1"/>
  <c r="V6490" i="1"/>
  <c r="Q6491" i="1"/>
  <c r="U6491" i="1"/>
  <c r="V6491" i="1"/>
  <c r="Q6492" i="1"/>
  <c r="S6492" i="1"/>
  <c r="Q6493" i="1"/>
  <c r="S6493" i="1"/>
  <c r="U6493" i="1"/>
  <c r="V6493" i="1"/>
  <c r="U6492" i="1"/>
  <c r="V6492" i="1"/>
  <c r="Q6494" i="1"/>
  <c r="S6494" i="1"/>
  <c r="Q6495" i="1"/>
  <c r="S6495" i="1"/>
  <c r="U6494" i="1"/>
  <c r="V6494" i="1"/>
  <c r="Q6496" i="1"/>
  <c r="S6496" i="1"/>
  <c r="U6495" i="1"/>
  <c r="V6495" i="1"/>
  <c r="Q6497" i="1"/>
  <c r="S6497" i="1"/>
  <c r="U6496" i="1"/>
  <c r="V6496" i="1"/>
  <c r="Q6498" i="1"/>
  <c r="U6497" i="1"/>
  <c r="V6497" i="1"/>
  <c r="R6498" i="1"/>
  <c r="S6498" i="1"/>
  <c r="Q6499" i="1"/>
  <c r="U6498" i="1"/>
  <c r="V6498" i="1"/>
  <c r="R6499" i="1"/>
  <c r="S6499" i="1"/>
  <c r="Q6500" i="1"/>
  <c r="U6499" i="1"/>
  <c r="V6499" i="1"/>
  <c r="R6500" i="1"/>
  <c r="S6500" i="1"/>
  <c r="Q6501" i="1"/>
  <c r="R6501" i="1"/>
  <c r="U6500" i="1"/>
  <c r="V6500" i="1"/>
  <c r="S6501" i="1"/>
  <c r="U6501" i="1"/>
  <c r="V6501" i="1"/>
  <c r="Q6502" i="1"/>
  <c r="R6502" i="1"/>
  <c r="S6502" i="1"/>
  <c r="Q6503" i="1"/>
  <c r="S6503" i="1"/>
  <c r="Q6504" i="1"/>
  <c r="U6504" i="1"/>
  <c r="V6504" i="1"/>
  <c r="U6502" i="1"/>
  <c r="V6502" i="1"/>
  <c r="U6503" i="1"/>
  <c r="V6503" i="1"/>
  <c r="Q6505" i="1"/>
  <c r="U6505" i="1"/>
  <c r="V6505" i="1"/>
  <c r="Q6506" i="1"/>
  <c r="U6506" i="1"/>
  <c r="V6506" i="1"/>
  <c r="Q6507" i="1"/>
  <c r="U6507" i="1"/>
  <c r="V6507" i="1"/>
  <c r="Q6508" i="1"/>
  <c r="U6508" i="1"/>
  <c r="V6508" i="1"/>
  <c r="Q6509" i="1"/>
  <c r="U6509" i="1"/>
  <c r="V6509" i="1"/>
  <c r="Q6510" i="1"/>
  <c r="U6510" i="1"/>
  <c r="V6510" i="1"/>
  <c r="Q6511" i="1"/>
  <c r="U6511" i="1"/>
  <c r="V6511" i="1"/>
  <c r="Q6512" i="1"/>
  <c r="U6512" i="1"/>
  <c r="V6512" i="1"/>
  <c r="Q6513" i="1"/>
  <c r="U6513" i="1"/>
  <c r="V6513" i="1"/>
  <c r="Q6514" i="1"/>
  <c r="U6514" i="1"/>
  <c r="V6514" i="1"/>
  <c r="Q6515" i="1"/>
  <c r="U6515" i="1"/>
  <c r="V6515" i="1"/>
  <c r="Q6516" i="1"/>
  <c r="S6516" i="1"/>
  <c r="Q6517" i="1"/>
  <c r="U6516" i="1"/>
  <c r="V6516" i="1"/>
  <c r="R6517" i="1"/>
  <c r="S6517" i="1"/>
  <c r="Q6518" i="1"/>
  <c r="R6518" i="1"/>
  <c r="U6517" i="1"/>
  <c r="V6517" i="1"/>
  <c r="S6518" i="1"/>
  <c r="U6518" i="1"/>
  <c r="V6518" i="1"/>
  <c r="Q6519" i="1"/>
  <c r="R6519" i="1"/>
  <c r="S6519" i="1"/>
  <c r="Q6520" i="1"/>
  <c r="U6519" i="1"/>
  <c r="V6519" i="1"/>
  <c r="R6520" i="1"/>
  <c r="S6520" i="1"/>
  <c r="Q6521" i="1"/>
  <c r="U6520" i="1"/>
  <c r="V6520" i="1"/>
  <c r="R6521" i="1"/>
  <c r="S6521" i="1"/>
  <c r="Q6522" i="1"/>
  <c r="U6521" i="1"/>
  <c r="V6521" i="1"/>
  <c r="R6522" i="1"/>
  <c r="S6522" i="1"/>
  <c r="Q6523" i="1"/>
  <c r="U6522" i="1"/>
  <c r="V6522" i="1"/>
  <c r="R6523" i="1"/>
  <c r="S6523" i="1"/>
  <c r="Q6524" i="1"/>
  <c r="R6524" i="1"/>
  <c r="U6523" i="1"/>
  <c r="V6523" i="1"/>
  <c r="S6524" i="1"/>
  <c r="U6524" i="1"/>
  <c r="V6524" i="1"/>
  <c r="Q6525" i="1"/>
  <c r="R6525" i="1"/>
  <c r="S6525" i="1"/>
  <c r="Q6526" i="1"/>
  <c r="R6526" i="1"/>
  <c r="U6525" i="1"/>
  <c r="V6525" i="1"/>
  <c r="S6526" i="1"/>
  <c r="U6526" i="1"/>
  <c r="V6526" i="1"/>
  <c r="Q6527" i="1"/>
  <c r="Q6528" i="1"/>
  <c r="U6528" i="1"/>
  <c r="V6528" i="1"/>
  <c r="R6527" i="1"/>
  <c r="S6527" i="1"/>
  <c r="Q6529" i="1"/>
  <c r="U6529" i="1"/>
  <c r="V6529" i="1"/>
  <c r="U6527" i="1"/>
  <c r="V6527" i="1"/>
  <c r="Q6530" i="1"/>
  <c r="U6530" i="1"/>
  <c r="V6530" i="1"/>
  <c r="Q6531" i="1"/>
  <c r="U6531" i="1"/>
  <c r="V6531" i="1"/>
  <c r="Q6532" i="1"/>
  <c r="U6532" i="1"/>
  <c r="V6532" i="1"/>
  <c r="Q6533" i="1"/>
  <c r="U6533" i="1"/>
  <c r="V6533" i="1"/>
  <c r="Q6534" i="1"/>
  <c r="U6534" i="1"/>
  <c r="V6534" i="1"/>
  <c r="Q6535" i="1"/>
  <c r="U6535" i="1"/>
  <c r="V6535" i="1"/>
  <c r="Q6536" i="1"/>
  <c r="U6536" i="1"/>
  <c r="V6536" i="1"/>
  <c r="Q6537" i="1"/>
  <c r="U6537" i="1"/>
  <c r="V6537" i="1"/>
  <c r="Q6538" i="1"/>
  <c r="U6538" i="1"/>
  <c r="V6538" i="1"/>
  <c r="Q6539" i="1"/>
  <c r="U6539" i="1"/>
  <c r="V6539" i="1"/>
  <c r="Q6540" i="1"/>
  <c r="S6540" i="1"/>
  <c r="Q6541" i="1"/>
  <c r="S6541" i="1"/>
  <c r="U6541" i="1"/>
  <c r="V6541" i="1"/>
  <c r="U6540" i="1"/>
  <c r="V6540" i="1"/>
  <c r="Q6542" i="1"/>
  <c r="S6542" i="1"/>
  <c r="U6542" i="1"/>
  <c r="V6542" i="1"/>
  <c r="Q6543" i="1"/>
  <c r="S6543" i="1"/>
  <c r="U6543" i="1"/>
  <c r="V6543" i="1"/>
  <c r="Q6544" i="1"/>
  <c r="S6544" i="1"/>
  <c r="Q6545" i="1"/>
  <c r="S6545" i="1"/>
  <c r="U6544" i="1"/>
  <c r="V6544" i="1"/>
  <c r="Q6546" i="1"/>
  <c r="S6546" i="1"/>
  <c r="U6545" i="1"/>
  <c r="V6545" i="1"/>
  <c r="Q6547" i="1"/>
  <c r="S6547" i="1"/>
  <c r="U6546" i="1"/>
  <c r="V6546" i="1"/>
  <c r="Q6548" i="1"/>
  <c r="U6547" i="1"/>
  <c r="V6547" i="1"/>
  <c r="R6548" i="1"/>
  <c r="S6548" i="1"/>
  <c r="Q6549" i="1"/>
  <c r="R6549" i="1"/>
  <c r="U6548" i="1"/>
  <c r="V6548" i="1"/>
  <c r="Q6550" i="1"/>
  <c r="R6550" i="1"/>
  <c r="S6549" i="1"/>
  <c r="U6549" i="1"/>
  <c r="V6549" i="1"/>
  <c r="S6550" i="1"/>
  <c r="U6550" i="1"/>
  <c r="V6550" i="1"/>
  <c r="Q6551" i="1"/>
  <c r="S6551" i="1"/>
  <c r="Q6552" i="1"/>
  <c r="U6552" i="1"/>
  <c r="V6552" i="1"/>
  <c r="U6551" i="1"/>
  <c r="V6551" i="1"/>
  <c r="Q6553" i="1"/>
  <c r="U6553" i="1"/>
  <c r="V6553" i="1"/>
  <c r="Q6554" i="1"/>
  <c r="U6554" i="1"/>
  <c r="V6554" i="1"/>
  <c r="Q6555" i="1"/>
  <c r="U6555" i="1"/>
  <c r="V6555" i="1"/>
  <c r="Q6556" i="1"/>
  <c r="U6556" i="1"/>
  <c r="V6556" i="1"/>
  <c r="Q6557" i="1"/>
  <c r="U6557" i="1"/>
  <c r="V6557" i="1"/>
  <c r="Q6558" i="1"/>
  <c r="U6558" i="1"/>
  <c r="V6558" i="1"/>
  <c r="Q6559" i="1"/>
  <c r="U6559" i="1"/>
  <c r="V6559" i="1"/>
  <c r="Q6560" i="1"/>
  <c r="U6560" i="1"/>
  <c r="V6560" i="1"/>
  <c r="Q6561" i="1"/>
  <c r="U6561" i="1"/>
  <c r="V6561" i="1"/>
  <c r="Q6562" i="1"/>
  <c r="U6562" i="1"/>
  <c r="V6562" i="1"/>
  <c r="Q6563" i="1"/>
  <c r="U6563" i="1"/>
  <c r="V6563" i="1"/>
  <c r="Q6564" i="1"/>
  <c r="S6564" i="1"/>
  <c r="Q6565" i="1"/>
  <c r="S6565" i="1"/>
  <c r="U6565" i="1"/>
  <c r="V6565" i="1"/>
  <c r="U6564" i="1"/>
  <c r="V6564" i="1"/>
  <c r="Q6566" i="1"/>
  <c r="S6566" i="1"/>
  <c r="Q6567" i="1"/>
  <c r="S6567" i="1"/>
  <c r="U6566" i="1"/>
  <c r="V6566" i="1"/>
  <c r="Q6568" i="1"/>
  <c r="U6567" i="1"/>
  <c r="V6567" i="1"/>
  <c r="R6568" i="1"/>
  <c r="S6568" i="1"/>
  <c r="Q6569" i="1"/>
  <c r="S6569" i="1"/>
  <c r="U6568" i="1"/>
  <c r="V6568" i="1"/>
  <c r="Q6570" i="1"/>
  <c r="S6570" i="1"/>
  <c r="U6569" i="1"/>
  <c r="V6569" i="1"/>
  <c r="Q6571" i="1"/>
  <c r="S6571" i="1"/>
  <c r="U6570" i="1"/>
  <c r="V6570" i="1"/>
  <c r="Q6572" i="1"/>
  <c r="S6572" i="1"/>
  <c r="U6571" i="1"/>
  <c r="V6571" i="1"/>
  <c r="Q6573" i="1"/>
  <c r="S6573" i="1"/>
  <c r="U6572" i="1"/>
  <c r="V6572" i="1"/>
  <c r="Q6574" i="1"/>
  <c r="S6574" i="1"/>
  <c r="U6573" i="1"/>
  <c r="V6573" i="1"/>
  <c r="Q6575" i="1"/>
  <c r="S6575" i="1"/>
  <c r="U6574" i="1"/>
  <c r="V6574" i="1"/>
  <c r="Q6576" i="1"/>
  <c r="U6576" i="1"/>
  <c r="V6576" i="1"/>
  <c r="U6575" i="1"/>
  <c r="V6575" i="1"/>
  <c r="Q6577" i="1"/>
  <c r="U6577" i="1"/>
  <c r="V6577" i="1"/>
  <c r="Q6578" i="1"/>
  <c r="U6578" i="1"/>
  <c r="V6578" i="1"/>
  <c r="Q6579" i="1"/>
  <c r="U6579" i="1"/>
  <c r="V6579" i="1"/>
  <c r="Q6580" i="1"/>
  <c r="U6580" i="1"/>
  <c r="V6580" i="1"/>
  <c r="Q6581" i="1"/>
  <c r="U6581" i="1"/>
  <c r="V6581" i="1"/>
  <c r="Q6582" i="1"/>
  <c r="U6582" i="1"/>
  <c r="V6582" i="1"/>
  <c r="Q6583" i="1"/>
  <c r="U6583" i="1"/>
  <c r="V6583" i="1"/>
  <c r="Q6584" i="1"/>
  <c r="U6584" i="1"/>
  <c r="V6584" i="1"/>
  <c r="Q6585" i="1"/>
  <c r="U6585" i="1"/>
  <c r="V6585" i="1"/>
  <c r="Q6586" i="1"/>
  <c r="U6586" i="1"/>
  <c r="V6586" i="1"/>
  <c r="Q6587" i="1"/>
  <c r="U6587" i="1"/>
  <c r="V6587" i="1"/>
  <c r="Q6588" i="1"/>
  <c r="S6588" i="1"/>
  <c r="U6588" i="1"/>
  <c r="V6588" i="1"/>
  <c r="Q6589" i="1"/>
  <c r="S6589" i="1"/>
  <c r="U6589" i="1"/>
  <c r="V6589" i="1"/>
  <c r="Q6590" i="1"/>
  <c r="S6590" i="1"/>
  <c r="Q6591" i="1"/>
  <c r="S6591" i="1"/>
  <c r="U6590" i="1"/>
  <c r="V6590" i="1"/>
  <c r="Q6592" i="1"/>
  <c r="S6592" i="1"/>
  <c r="U6591" i="1"/>
  <c r="V6591" i="1"/>
  <c r="Q6593" i="1"/>
  <c r="S6593" i="1"/>
  <c r="U6592" i="1"/>
  <c r="V6592" i="1"/>
  <c r="Q6594" i="1"/>
  <c r="S6594" i="1"/>
  <c r="U6593" i="1"/>
  <c r="V6593" i="1"/>
  <c r="Q6595" i="1"/>
  <c r="U6594" i="1"/>
  <c r="V6594" i="1"/>
  <c r="R6595" i="1"/>
  <c r="S6595" i="1"/>
  <c r="Q6596" i="1"/>
  <c r="R6596" i="1"/>
  <c r="U6595" i="1"/>
  <c r="V6595" i="1"/>
  <c r="Q6597" i="1"/>
  <c r="S6596" i="1"/>
  <c r="U6596" i="1"/>
  <c r="V6596" i="1"/>
  <c r="R6597" i="1"/>
  <c r="S6597" i="1"/>
  <c r="Q6598" i="1"/>
  <c r="R6598" i="1"/>
  <c r="U6597" i="1"/>
  <c r="V6597" i="1"/>
  <c r="S6598" i="1"/>
  <c r="U6598" i="1"/>
  <c r="V6598" i="1"/>
  <c r="Q6599" i="1"/>
  <c r="S6599" i="1"/>
  <c r="Q6600" i="1"/>
  <c r="U6600" i="1"/>
  <c r="V6600" i="1"/>
  <c r="U6599" i="1"/>
  <c r="V6599" i="1"/>
  <c r="Q6601" i="1"/>
  <c r="U6601" i="1"/>
  <c r="V6601" i="1"/>
  <c r="Q6602" i="1"/>
  <c r="U6602" i="1"/>
  <c r="V6602" i="1"/>
  <c r="Q6603" i="1"/>
  <c r="U6603" i="1"/>
  <c r="V6603" i="1"/>
  <c r="Q6604" i="1"/>
  <c r="U6604" i="1"/>
  <c r="V6604" i="1"/>
  <c r="Q6605" i="1"/>
  <c r="U6605" i="1"/>
  <c r="V6605" i="1"/>
  <c r="Q6606" i="1"/>
  <c r="U6606" i="1"/>
  <c r="V6606" i="1"/>
  <c r="Q6607" i="1"/>
  <c r="U6607" i="1"/>
  <c r="V6607" i="1"/>
  <c r="Q6608" i="1"/>
  <c r="U6608" i="1"/>
  <c r="V6608" i="1"/>
  <c r="Q6609" i="1"/>
  <c r="U6609" i="1"/>
  <c r="V6609" i="1"/>
  <c r="Q6610" i="1"/>
  <c r="U6610" i="1"/>
  <c r="V6610" i="1"/>
  <c r="Q6611" i="1"/>
  <c r="U6611" i="1"/>
  <c r="V6611" i="1"/>
  <c r="Q6612" i="1"/>
  <c r="S6612" i="1"/>
  <c r="Q6613" i="1"/>
  <c r="S6613" i="1"/>
  <c r="U6613" i="1"/>
  <c r="V6613" i="1"/>
  <c r="U6612" i="1"/>
  <c r="V6612" i="1"/>
  <c r="Q6614" i="1"/>
  <c r="S6614" i="1"/>
  <c r="Q6615" i="1"/>
  <c r="U6614" i="1"/>
  <c r="V6614" i="1"/>
  <c r="R6615" i="1"/>
  <c r="S6615" i="1"/>
  <c r="Q6616" i="1"/>
  <c r="U6615" i="1"/>
  <c r="V6615" i="1"/>
  <c r="R6616" i="1"/>
  <c r="S6616" i="1"/>
  <c r="Q6617" i="1"/>
  <c r="R6617" i="1"/>
  <c r="U6616" i="1"/>
  <c r="V6616" i="1"/>
  <c r="Q6618" i="1"/>
  <c r="S6617" i="1"/>
  <c r="U6617" i="1"/>
  <c r="V6617" i="1"/>
  <c r="R6618" i="1"/>
  <c r="S6618" i="1"/>
  <c r="Q6619" i="1"/>
  <c r="U6618" i="1"/>
  <c r="V6618" i="1"/>
  <c r="R6619" i="1"/>
  <c r="S6619" i="1"/>
  <c r="Q6620" i="1"/>
  <c r="R6620" i="1"/>
  <c r="U6619" i="1"/>
  <c r="V6619" i="1"/>
  <c r="S6620" i="1"/>
  <c r="U6620" i="1"/>
  <c r="V6620" i="1"/>
  <c r="Q6621" i="1"/>
  <c r="R6621" i="1"/>
  <c r="S6621" i="1"/>
  <c r="Q6622" i="1"/>
  <c r="R6622" i="1"/>
  <c r="U6621" i="1"/>
  <c r="V6621" i="1"/>
  <c r="S6622" i="1"/>
  <c r="U6622" i="1"/>
  <c r="V6622" i="1"/>
  <c r="Q6623" i="1"/>
  <c r="S6623" i="1"/>
  <c r="Q6624" i="1"/>
  <c r="U6624" i="1"/>
  <c r="V6624" i="1"/>
  <c r="U6623" i="1"/>
  <c r="V6623" i="1"/>
  <c r="Q6625" i="1"/>
  <c r="U6625" i="1"/>
  <c r="V6625" i="1"/>
  <c r="Q6626" i="1"/>
  <c r="U6626" i="1"/>
  <c r="V6626" i="1"/>
  <c r="Q6627" i="1"/>
  <c r="U6627" i="1"/>
  <c r="V6627" i="1"/>
  <c r="Q6628" i="1"/>
  <c r="U6628" i="1"/>
  <c r="V6628" i="1"/>
  <c r="Q6629" i="1"/>
  <c r="U6629" i="1"/>
  <c r="V6629" i="1"/>
  <c r="Q6630" i="1"/>
  <c r="U6630" i="1"/>
  <c r="V6630" i="1"/>
  <c r="Q6631" i="1"/>
  <c r="U6631" i="1"/>
  <c r="V6631" i="1"/>
  <c r="Q6632" i="1"/>
  <c r="U6632" i="1"/>
  <c r="V6632" i="1"/>
  <c r="Q6633" i="1"/>
  <c r="U6633" i="1"/>
  <c r="V6633" i="1"/>
  <c r="Q6634" i="1"/>
  <c r="U6634" i="1"/>
  <c r="V6634" i="1"/>
  <c r="Q6635" i="1"/>
  <c r="U6635" i="1"/>
  <c r="V6635" i="1"/>
  <c r="Q6636" i="1"/>
  <c r="S6636" i="1"/>
  <c r="U6636" i="1"/>
  <c r="V6636" i="1"/>
  <c r="Q6637" i="1"/>
  <c r="R6637" i="1"/>
  <c r="S6637" i="1"/>
  <c r="Q6638" i="1"/>
  <c r="U6637" i="1"/>
  <c r="V6637" i="1"/>
  <c r="R6638" i="1"/>
  <c r="S6638" i="1"/>
  <c r="Q6639" i="1"/>
  <c r="R6639" i="1"/>
  <c r="U6638" i="1"/>
  <c r="V6638" i="1"/>
  <c r="S6639" i="1"/>
  <c r="U6639" i="1"/>
  <c r="V6639" i="1"/>
  <c r="Q6640" i="1"/>
  <c r="R6640" i="1"/>
  <c r="S6640" i="1"/>
  <c r="Q6641" i="1"/>
  <c r="S6641" i="1"/>
  <c r="U6640" i="1"/>
  <c r="V6640" i="1"/>
  <c r="Q6642" i="1"/>
  <c r="S6642" i="1"/>
  <c r="U6641" i="1"/>
  <c r="V6641" i="1"/>
  <c r="Q6643" i="1"/>
  <c r="S6643" i="1"/>
  <c r="U6642" i="1"/>
  <c r="V6642" i="1"/>
  <c r="Q6644" i="1"/>
  <c r="S6644" i="1"/>
  <c r="U6643" i="1"/>
  <c r="V6643" i="1"/>
  <c r="Q6645" i="1"/>
  <c r="S6645" i="1"/>
  <c r="U6644" i="1"/>
  <c r="V6644" i="1"/>
  <c r="Q6646" i="1"/>
  <c r="U6645" i="1"/>
  <c r="V6645" i="1"/>
  <c r="R6646" i="1"/>
  <c r="S6646" i="1"/>
  <c r="Q6647" i="1"/>
  <c r="S6647" i="1"/>
  <c r="Q6648" i="1"/>
  <c r="U6648" i="1"/>
  <c r="V6648" i="1"/>
  <c r="U6646" i="1"/>
  <c r="V6646" i="1"/>
  <c r="U6647" i="1"/>
  <c r="V6647" i="1"/>
  <c r="Q6649" i="1"/>
  <c r="U6649" i="1"/>
  <c r="V6649" i="1"/>
  <c r="Q6650" i="1"/>
  <c r="U6650" i="1"/>
  <c r="V6650" i="1"/>
  <c r="Q6651" i="1"/>
  <c r="U6651" i="1"/>
  <c r="V6651" i="1"/>
  <c r="Q6652" i="1"/>
  <c r="U6652" i="1"/>
  <c r="V6652" i="1"/>
  <c r="Q6653" i="1"/>
  <c r="U6653" i="1"/>
  <c r="V6653" i="1"/>
  <c r="Q6654" i="1"/>
  <c r="U6654" i="1"/>
  <c r="V6654" i="1"/>
  <c r="Q6655" i="1"/>
  <c r="U6655" i="1"/>
  <c r="V6655" i="1"/>
  <c r="Q6656" i="1"/>
  <c r="U6656" i="1"/>
  <c r="V6656" i="1"/>
  <c r="Q6657" i="1"/>
  <c r="U6657" i="1"/>
  <c r="V6657" i="1"/>
  <c r="Q6658" i="1"/>
  <c r="U6658" i="1"/>
  <c r="V6658" i="1"/>
  <c r="Q6659" i="1"/>
  <c r="U6659" i="1"/>
  <c r="V6659" i="1"/>
  <c r="Q6660" i="1"/>
  <c r="S6660" i="1"/>
  <c r="Q6661" i="1"/>
  <c r="U6660" i="1"/>
  <c r="V6660" i="1"/>
  <c r="R6661" i="1"/>
  <c r="S6661" i="1"/>
  <c r="Q6662" i="1"/>
  <c r="R6662" i="1"/>
  <c r="U6661" i="1"/>
  <c r="V6661" i="1"/>
  <c r="S6662" i="1"/>
  <c r="U6662" i="1"/>
  <c r="V6662" i="1"/>
  <c r="Q6663" i="1"/>
  <c r="R6663" i="1"/>
  <c r="S6663" i="1"/>
  <c r="Q6664" i="1"/>
  <c r="R6664" i="1"/>
  <c r="U6663" i="1"/>
  <c r="V6663" i="1"/>
  <c r="S6664" i="1"/>
  <c r="U6664" i="1"/>
  <c r="V6664" i="1"/>
  <c r="Q6665" i="1"/>
  <c r="R6665" i="1"/>
  <c r="S6665" i="1"/>
  <c r="Q6666" i="1"/>
  <c r="R6666" i="1"/>
  <c r="U6665" i="1"/>
  <c r="V6665" i="1"/>
  <c r="S6666" i="1"/>
  <c r="U6666" i="1"/>
  <c r="V6666" i="1"/>
  <c r="Q6667" i="1"/>
  <c r="R6667" i="1"/>
  <c r="S6667" i="1"/>
  <c r="Q6668" i="1"/>
  <c r="R6668" i="1"/>
  <c r="U6667" i="1"/>
  <c r="V6667" i="1"/>
  <c r="S6668" i="1"/>
  <c r="U6668" i="1"/>
  <c r="V6668" i="1"/>
  <c r="Q6669" i="1"/>
  <c r="R6669" i="1"/>
  <c r="S6669" i="1"/>
  <c r="Q6670" i="1"/>
  <c r="S6670" i="1"/>
  <c r="U6669" i="1"/>
  <c r="V6669" i="1"/>
  <c r="Q6671" i="1"/>
  <c r="S6671" i="1"/>
  <c r="U6670" i="1"/>
  <c r="V6670" i="1"/>
  <c r="Q6672" i="1"/>
  <c r="U6672" i="1"/>
  <c r="V6672" i="1"/>
  <c r="U6671" i="1"/>
  <c r="V6671" i="1"/>
  <c r="Q6673" i="1"/>
  <c r="U6673" i="1"/>
  <c r="V6673" i="1"/>
  <c r="Q6674" i="1"/>
  <c r="U6674" i="1"/>
  <c r="V6674" i="1"/>
  <c r="Q6675" i="1"/>
  <c r="U6675" i="1"/>
  <c r="V6675" i="1"/>
  <c r="Q6676" i="1"/>
  <c r="U6676" i="1"/>
  <c r="V6676" i="1"/>
  <c r="Q6677" i="1"/>
  <c r="U6677" i="1"/>
  <c r="V6677" i="1"/>
  <c r="Q6678" i="1"/>
  <c r="U6678" i="1"/>
  <c r="V6678" i="1"/>
  <c r="Q6679" i="1"/>
  <c r="U6679" i="1"/>
  <c r="V6679" i="1"/>
  <c r="Q6680" i="1"/>
  <c r="U6680" i="1"/>
  <c r="V6680" i="1"/>
  <c r="Q6681" i="1"/>
  <c r="U6681" i="1"/>
  <c r="V6681" i="1"/>
  <c r="Q6682" i="1"/>
  <c r="U6682" i="1"/>
  <c r="V6682" i="1"/>
  <c r="Q6683" i="1"/>
  <c r="U6683" i="1"/>
  <c r="V6683" i="1"/>
  <c r="Q6684" i="1"/>
  <c r="S6684" i="1"/>
  <c r="Q6685" i="1"/>
  <c r="S6685" i="1"/>
  <c r="U6685" i="1"/>
  <c r="V6685" i="1"/>
  <c r="U6684" i="1"/>
  <c r="V6684" i="1"/>
  <c r="Q6686" i="1"/>
  <c r="S6686" i="1"/>
  <c r="U6686" i="1"/>
  <c r="V6686" i="1"/>
  <c r="Q6687" i="1"/>
  <c r="S6687" i="1"/>
  <c r="U6687" i="1"/>
  <c r="V6687" i="1"/>
  <c r="Q6688" i="1"/>
  <c r="S6688" i="1"/>
  <c r="Q6689" i="1"/>
  <c r="U6688" i="1"/>
  <c r="V6688" i="1"/>
  <c r="R6689" i="1"/>
  <c r="S6689" i="1"/>
  <c r="Q6690" i="1"/>
  <c r="U6689" i="1"/>
  <c r="V6689" i="1"/>
  <c r="R6690" i="1"/>
  <c r="S6690" i="1"/>
  <c r="Q6691" i="1"/>
  <c r="U6690" i="1"/>
  <c r="V6690" i="1"/>
  <c r="R6691" i="1"/>
  <c r="S6691" i="1"/>
  <c r="Q6692" i="1"/>
  <c r="U6691" i="1"/>
  <c r="V6691" i="1"/>
  <c r="R6692" i="1"/>
  <c r="S6692" i="1"/>
  <c r="Q6693" i="1"/>
  <c r="U6692" i="1"/>
  <c r="V6692" i="1"/>
  <c r="R6693" i="1"/>
  <c r="S6693" i="1"/>
  <c r="Q6694" i="1"/>
  <c r="U6693" i="1"/>
  <c r="V6693" i="1"/>
  <c r="R6694" i="1"/>
  <c r="S6694" i="1"/>
  <c r="Q6695" i="1"/>
  <c r="S6695" i="1"/>
  <c r="Q6696" i="1"/>
  <c r="U6696" i="1"/>
  <c r="V6696" i="1"/>
  <c r="U6694" i="1"/>
  <c r="V6694" i="1"/>
  <c r="U6695" i="1"/>
  <c r="V6695" i="1"/>
  <c r="Q6697" i="1"/>
  <c r="U6697" i="1"/>
  <c r="V6697" i="1"/>
  <c r="Q6698" i="1"/>
  <c r="U6698" i="1"/>
  <c r="V6698" i="1"/>
  <c r="Q6699" i="1"/>
  <c r="U6699" i="1"/>
  <c r="V6699" i="1"/>
  <c r="Q6700" i="1"/>
  <c r="U6700" i="1"/>
  <c r="V6700" i="1"/>
  <c r="Q6701" i="1"/>
  <c r="U6701" i="1"/>
  <c r="V6701" i="1"/>
  <c r="Q6702" i="1"/>
  <c r="U6702" i="1"/>
  <c r="V6702" i="1"/>
  <c r="Q6703" i="1"/>
  <c r="U6703" i="1"/>
  <c r="V6703" i="1"/>
  <c r="Q6704" i="1"/>
  <c r="U6704" i="1"/>
  <c r="V6704" i="1"/>
  <c r="Q6705" i="1"/>
  <c r="U6705" i="1"/>
  <c r="V6705" i="1"/>
  <c r="Q6706" i="1"/>
  <c r="U6706" i="1"/>
  <c r="V6706" i="1"/>
  <c r="Q6707" i="1"/>
  <c r="U6707" i="1"/>
  <c r="V6707" i="1"/>
  <c r="Q6708" i="1"/>
  <c r="S6708" i="1"/>
  <c r="Q6709" i="1"/>
  <c r="U6708" i="1"/>
  <c r="V6708" i="1"/>
  <c r="R6709" i="1"/>
  <c r="S6709" i="1"/>
  <c r="Q6710" i="1"/>
  <c r="S6710" i="1"/>
  <c r="U6709" i="1"/>
  <c r="V6709" i="1"/>
  <c r="Q6711" i="1"/>
  <c r="S6711" i="1"/>
  <c r="U6710" i="1"/>
  <c r="V6710" i="1"/>
  <c r="Q6712" i="1"/>
  <c r="U6711" i="1"/>
  <c r="V6711" i="1"/>
  <c r="R6712" i="1"/>
  <c r="S6712" i="1"/>
  <c r="Q6713" i="1"/>
  <c r="R6713" i="1"/>
  <c r="U6712" i="1"/>
  <c r="V6712" i="1"/>
  <c r="Q6714" i="1"/>
  <c r="R6714" i="1"/>
  <c r="S6713" i="1"/>
  <c r="U6713" i="1"/>
  <c r="V6713" i="1"/>
  <c r="S6714" i="1"/>
  <c r="U6714" i="1"/>
  <c r="V6714" i="1"/>
  <c r="Q6715" i="1"/>
  <c r="R6715" i="1"/>
  <c r="S6715" i="1"/>
  <c r="Q6716" i="1"/>
  <c r="R6716" i="1"/>
  <c r="U6715" i="1"/>
  <c r="V6715" i="1"/>
  <c r="S6716" i="1"/>
  <c r="U6716" i="1"/>
  <c r="V6716" i="1"/>
  <c r="Q6717" i="1"/>
  <c r="S6717" i="1"/>
  <c r="Q6718" i="1"/>
  <c r="S6718" i="1"/>
  <c r="U6717" i="1"/>
  <c r="V6717" i="1"/>
  <c r="Q6719" i="1"/>
  <c r="S6719" i="1"/>
  <c r="U6718" i="1"/>
  <c r="V6718" i="1"/>
  <c r="Q6720" i="1"/>
  <c r="U6720" i="1"/>
  <c r="V6720" i="1"/>
  <c r="U6719" i="1"/>
  <c r="V6719" i="1"/>
  <c r="Q6721" i="1"/>
  <c r="U6721" i="1"/>
  <c r="V6721" i="1"/>
  <c r="Q6722" i="1"/>
  <c r="U6722" i="1"/>
  <c r="V6722" i="1"/>
  <c r="Q6723" i="1"/>
  <c r="U6723" i="1"/>
  <c r="V6723" i="1"/>
  <c r="Q6724" i="1"/>
  <c r="U6724" i="1"/>
  <c r="V6724" i="1"/>
  <c r="Q6725" i="1"/>
  <c r="U6725" i="1"/>
  <c r="V6725" i="1"/>
  <c r="Q6726" i="1"/>
  <c r="U6726" i="1"/>
  <c r="V6726" i="1"/>
  <c r="Q6727" i="1"/>
  <c r="U6727" i="1"/>
  <c r="V6727" i="1"/>
  <c r="Q6728" i="1"/>
  <c r="U6728" i="1"/>
  <c r="V6728" i="1"/>
  <c r="Q6729" i="1"/>
  <c r="U6729" i="1"/>
  <c r="V6729" i="1"/>
  <c r="Q6730" i="1"/>
  <c r="U6730" i="1"/>
  <c r="V6730" i="1"/>
  <c r="Q6731" i="1"/>
  <c r="U6731" i="1"/>
  <c r="V6731" i="1"/>
  <c r="Q6732" i="1"/>
  <c r="S6732" i="1"/>
  <c r="Q6733" i="1"/>
  <c r="U6732" i="1"/>
  <c r="V6732" i="1"/>
  <c r="R6733" i="1"/>
  <c r="S6733" i="1"/>
  <c r="Q6734" i="1"/>
  <c r="R6734" i="1"/>
  <c r="S6734" i="1"/>
  <c r="U6734" i="1"/>
  <c r="V6734" i="1"/>
  <c r="U6733" i="1"/>
  <c r="V6733" i="1"/>
  <c r="Q6735" i="1"/>
  <c r="R6735" i="1"/>
  <c r="S6735" i="1"/>
  <c r="Q6736" i="1"/>
  <c r="S6736" i="1"/>
  <c r="U6735" i="1"/>
  <c r="V6735" i="1"/>
  <c r="Q6737" i="1"/>
  <c r="S6737" i="1"/>
  <c r="U6736" i="1"/>
  <c r="V6736" i="1"/>
  <c r="Q6738" i="1"/>
  <c r="S6738" i="1"/>
  <c r="U6737" i="1"/>
  <c r="V6737" i="1"/>
  <c r="Q6739" i="1"/>
  <c r="S6739" i="1"/>
  <c r="U6738" i="1"/>
  <c r="V6738" i="1"/>
  <c r="Q6740" i="1"/>
  <c r="U6739" i="1"/>
  <c r="V6739" i="1"/>
  <c r="R6740" i="1"/>
  <c r="S6740" i="1"/>
  <c r="Q6741" i="1"/>
  <c r="R6741" i="1"/>
  <c r="U6740" i="1"/>
  <c r="V6740" i="1"/>
  <c r="S6741" i="1"/>
  <c r="U6741" i="1"/>
  <c r="V6741" i="1"/>
  <c r="Q6742" i="1"/>
  <c r="S6742" i="1"/>
  <c r="Q6743" i="1"/>
  <c r="S6743" i="1"/>
  <c r="U6742" i="1"/>
  <c r="V6742" i="1"/>
  <c r="Q6744" i="1"/>
  <c r="U6744" i="1"/>
  <c r="V6744" i="1"/>
  <c r="U6743" i="1"/>
  <c r="V6743" i="1"/>
  <c r="Q6745" i="1"/>
  <c r="U6745" i="1"/>
  <c r="V6745" i="1"/>
  <c r="Q6746" i="1"/>
  <c r="U6746" i="1"/>
  <c r="V6746" i="1"/>
  <c r="Q6747" i="1"/>
  <c r="U6747" i="1"/>
  <c r="V6747" i="1"/>
  <c r="Q6748" i="1"/>
  <c r="U6748" i="1"/>
  <c r="V6748" i="1"/>
  <c r="Q6749" i="1"/>
  <c r="U6749" i="1"/>
  <c r="V6749" i="1"/>
  <c r="Q6750" i="1"/>
  <c r="U6750" i="1"/>
  <c r="V6750" i="1"/>
  <c r="Q6751" i="1"/>
  <c r="U6751" i="1"/>
  <c r="V6751" i="1"/>
  <c r="Q6752" i="1"/>
  <c r="U6752" i="1"/>
  <c r="V6752" i="1"/>
  <c r="Q6753" i="1"/>
  <c r="U6753" i="1"/>
  <c r="V6753" i="1"/>
  <c r="Q6754" i="1"/>
  <c r="U6754" i="1"/>
  <c r="V6754" i="1"/>
  <c r="Q6755" i="1"/>
  <c r="U6755" i="1"/>
  <c r="V6755" i="1"/>
  <c r="Q6756" i="1"/>
  <c r="S6756" i="1"/>
  <c r="U6756" i="1"/>
  <c r="V6756" i="1"/>
  <c r="Q6757" i="1"/>
  <c r="S6757" i="1"/>
  <c r="U6757" i="1"/>
  <c r="V6757" i="1"/>
  <c r="Q6758" i="1"/>
  <c r="R6758" i="1"/>
  <c r="S6758" i="1"/>
  <c r="Q6759" i="1"/>
  <c r="R6759" i="1"/>
  <c r="U6758" i="1"/>
  <c r="V6758" i="1"/>
  <c r="S6759" i="1"/>
  <c r="U6759" i="1"/>
  <c r="V6759" i="1"/>
  <c r="Q6760" i="1"/>
  <c r="R6760" i="1"/>
  <c r="S6760" i="1"/>
  <c r="U6760" i="1"/>
  <c r="V6760" i="1"/>
  <c r="Q6761" i="1"/>
  <c r="R6761" i="1"/>
  <c r="S6761" i="1"/>
  <c r="Q6762" i="1"/>
  <c r="R6762" i="1"/>
  <c r="U6761" i="1"/>
  <c r="V6761" i="1"/>
  <c r="S6762" i="1"/>
  <c r="U6762" i="1"/>
  <c r="V6762" i="1"/>
  <c r="Q6763" i="1"/>
  <c r="R6763" i="1"/>
  <c r="S6763" i="1"/>
  <c r="Q6764" i="1"/>
  <c r="R6764" i="1"/>
  <c r="U6763" i="1"/>
  <c r="V6763" i="1"/>
  <c r="Q6765" i="1"/>
  <c r="S6764" i="1"/>
  <c r="U6764" i="1"/>
  <c r="V6764" i="1"/>
  <c r="R6765" i="1"/>
  <c r="S6765" i="1"/>
  <c r="Q6766" i="1"/>
  <c r="R6766" i="1"/>
  <c r="U6765" i="1"/>
  <c r="V6765" i="1"/>
  <c r="S6766" i="1"/>
  <c r="U6766" i="1"/>
  <c r="V6766" i="1"/>
  <c r="Q6767" i="1"/>
  <c r="S6767" i="1"/>
  <c r="Q6768" i="1"/>
  <c r="U6768" i="1"/>
  <c r="V6768" i="1"/>
  <c r="U6767" i="1"/>
  <c r="V6767" i="1"/>
  <c r="Q6769" i="1"/>
  <c r="U6769" i="1"/>
  <c r="V6769" i="1"/>
  <c r="Q6770" i="1"/>
  <c r="U6770" i="1"/>
  <c r="V6770" i="1"/>
  <c r="Q6771" i="1"/>
  <c r="U6771" i="1"/>
  <c r="V6771" i="1"/>
  <c r="Q6772" i="1"/>
  <c r="U6772" i="1"/>
  <c r="V6772" i="1"/>
  <c r="Q6773" i="1"/>
  <c r="U6773" i="1"/>
  <c r="V6773" i="1"/>
  <c r="Q6774" i="1"/>
  <c r="U6774" i="1"/>
  <c r="V6774" i="1"/>
  <c r="Q6775" i="1"/>
  <c r="U6775" i="1"/>
  <c r="V6775" i="1"/>
  <c r="Q6776" i="1"/>
  <c r="U6776" i="1"/>
  <c r="V6776" i="1"/>
  <c r="Q6777" i="1"/>
  <c r="U6777" i="1"/>
  <c r="V6777" i="1"/>
  <c r="Q6778" i="1"/>
  <c r="U6778" i="1"/>
  <c r="V6778" i="1"/>
  <c r="Q6779" i="1"/>
  <c r="U6779" i="1"/>
  <c r="V6779" i="1"/>
  <c r="Q6780" i="1"/>
  <c r="U6780" i="1"/>
  <c r="V6780" i="1"/>
  <c r="Q6781" i="1"/>
  <c r="S6781" i="1"/>
  <c r="Q6782" i="1"/>
  <c r="S6782" i="1"/>
  <c r="U6781" i="1"/>
  <c r="V6781" i="1"/>
  <c r="Q6783" i="1"/>
  <c r="S6783" i="1"/>
  <c r="U6782" i="1"/>
  <c r="V6782" i="1"/>
  <c r="Q6784" i="1"/>
  <c r="S6784" i="1"/>
  <c r="U6783" i="1"/>
  <c r="V6783" i="1"/>
  <c r="Q6785" i="1"/>
  <c r="S6785" i="1"/>
  <c r="U6784" i="1"/>
  <c r="V6784" i="1"/>
  <c r="Q6786" i="1"/>
  <c r="S6786" i="1"/>
  <c r="U6785" i="1"/>
  <c r="V6785" i="1"/>
  <c r="Q6787" i="1"/>
  <c r="S6787" i="1"/>
  <c r="U6786" i="1"/>
  <c r="V6786" i="1"/>
  <c r="Q6788" i="1"/>
  <c r="S6788" i="1"/>
  <c r="U6787" i="1"/>
  <c r="V6787" i="1"/>
  <c r="Q6789" i="1"/>
  <c r="S6789" i="1"/>
  <c r="U6788" i="1"/>
  <c r="V6788" i="1"/>
  <c r="Q6790" i="1"/>
  <c r="S6790" i="1"/>
  <c r="U6789" i="1"/>
  <c r="V6789" i="1"/>
  <c r="Q6791" i="1"/>
  <c r="S6791" i="1"/>
  <c r="U6790" i="1"/>
  <c r="V6790" i="1"/>
  <c r="Q6792" i="1"/>
  <c r="U6792" i="1"/>
  <c r="V6792" i="1"/>
  <c r="U6791" i="1"/>
  <c r="V6791" i="1"/>
  <c r="Q6793" i="1"/>
  <c r="U6793" i="1"/>
  <c r="V6793" i="1"/>
  <c r="Q6794" i="1"/>
  <c r="U6794" i="1"/>
  <c r="V6794" i="1"/>
  <c r="Q6795" i="1"/>
  <c r="U6795" i="1"/>
  <c r="V6795" i="1"/>
  <c r="Q6796" i="1"/>
  <c r="U6796" i="1"/>
  <c r="V6796" i="1"/>
  <c r="Q6797" i="1"/>
  <c r="U6797" i="1"/>
  <c r="V6797" i="1"/>
  <c r="Q6798" i="1"/>
  <c r="U6798" i="1"/>
  <c r="V6798" i="1"/>
  <c r="Q6799" i="1"/>
  <c r="U6799" i="1"/>
  <c r="V6799" i="1"/>
  <c r="Q6800" i="1"/>
  <c r="U6800" i="1"/>
  <c r="V6800" i="1"/>
  <c r="Q6801" i="1"/>
  <c r="U6801" i="1"/>
  <c r="V6801" i="1"/>
  <c r="Q6802" i="1"/>
  <c r="U6802" i="1"/>
  <c r="V6802" i="1"/>
  <c r="Q6803" i="1"/>
  <c r="U6803" i="1"/>
  <c r="V6803" i="1"/>
  <c r="Q6804" i="1"/>
  <c r="S6804" i="1"/>
  <c r="Q6805" i="1"/>
  <c r="S6805" i="1"/>
  <c r="U6805" i="1"/>
  <c r="V6805" i="1"/>
  <c r="U6804" i="1"/>
  <c r="V6804" i="1"/>
  <c r="Q6806" i="1"/>
  <c r="R6806" i="1"/>
  <c r="S6806" i="1"/>
  <c r="Q6807" i="1"/>
  <c r="R6807" i="1"/>
  <c r="U6806" i="1"/>
  <c r="V6806" i="1"/>
  <c r="S6807" i="1"/>
  <c r="U6807" i="1"/>
  <c r="V6807" i="1"/>
  <c r="Q6808" i="1"/>
  <c r="R6808" i="1"/>
  <c r="S6808" i="1"/>
  <c r="Q6809" i="1"/>
  <c r="R6809" i="1"/>
  <c r="U6808" i="1"/>
  <c r="V6808" i="1"/>
  <c r="S6809" i="1"/>
  <c r="U6809" i="1"/>
  <c r="V6809" i="1"/>
  <c r="Q6810" i="1"/>
  <c r="R6810" i="1"/>
  <c r="S6810" i="1"/>
  <c r="U6810" i="1"/>
  <c r="V6810" i="1"/>
  <c r="Q6811" i="1"/>
  <c r="R6811" i="1"/>
  <c r="S6811" i="1"/>
  <c r="Q6812" i="1"/>
  <c r="R6812" i="1"/>
  <c r="U6811" i="1"/>
  <c r="V6811" i="1"/>
  <c r="S6812" i="1"/>
  <c r="U6812" i="1"/>
  <c r="V6812" i="1"/>
  <c r="Q6813" i="1"/>
  <c r="R6813" i="1"/>
  <c r="S6813" i="1"/>
  <c r="Q6814" i="1"/>
  <c r="U6813" i="1"/>
  <c r="V6813" i="1"/>
  <c r="R6814" i="1"/>
  <c r="S6814" i="1"/>
  <c r="Q6815" i="1"/>
  <c r="S6815" i="1"/>
  <c r="Q6816" i="1"/>
  <c r="U6816" i="1"/>
  <c r="V6816" i="1"/>
  <c r="U6814" i="1"/>
  <c r="V6814" i="1"/>
  <c r="U6815" i="1"/>
  <c r="V6815" i="1"/>
  <c r="Q6817" i="1"/>
  <c r="U6817" i="1"/>
  <c r="V6817" i="1"/>
  <c r="Q6818" i="1"/>
  <c r="U6818" i="1"/>
  <c r="V6818" i="1"/>
  <c r="Q6819" i="1"/>
  <c r="U6819" i="1"/>
  <c r="V6819" i="1"/>
  <c r="Q6820" i="1"/>
  <c r="U6820" i="1"/>
  <c r="V6820" i="1"/>
  <c r="Q6821" i="1"/>
  <c r="U6821" i="1"/>
  <c r="V6821" i="1"/>
  <c r="Q6822" i="1"/>
  <c r="U6822" i="1"/>
  <c r="V6822" i="1"/>
  <c r="Q6823" i="1"/>
  <c r="U6823" i="1"/>
  <c r="V6823" i="1"/>
  <c r="Q6824" i="1"/>
  <c r="U6824" i="1"/>
  <c r="V6824" i="1"/>
  <c r="Q6825" i="1"/>
  <c r="U6825" i="1"/>
  <c r="V6825" i="1"/>
  <c r="Q6826" i="1"/>
  <c r="U6826" i="1"/>
  <c r="V6826" i="1"/>
  <c r="Q6827" i="1"/>
  <c r="U6827" i="1"/>
  <c r="V6827" i="1"/>
  <c r="Q6828" i="1"/>
  <c r="S6828" i="1"/>
  <c r="U6828" i="1"/>
  <c r="V6828" i="1"/>
  <c r="Q6829" i="1"/>
  <c r="R6829" i="1"/>
  <c r="S6829" i="1"/>
  <c r="Q6830" i="1"/>
  <c r="R6830" i="1"/>
  <c r="S6830" i="1"/>
  <c r="U6830" i="1"/>
  <c r="V6830" i="1"/>
  <c r="U6829" i="1"/>
  <c r="V6829" i="1"/>
  <c r="Q6831" i="1"/>
  <c r="R6831" i="1"/>
  <c r="S6831" i="1"/>
  <c r="Q6832" i="1"/>
  <c r="S6832" i="1"/>
  <c r="U6831" i="1"/>
  <c r="V6831" i="1"/>
  <c r="Q6833" i="1"/>
  <c r="S6833" i="1"/>
  <c r="U6832" i="1"/>
  <c r="V6832" i="1"/>
  <c r="Q6834" i="1"/>
  <c r="S6834" i="1"/>
  <c r="U6833" i="1"/>
  <c r="V6833" i="1"/>
  <c r="Q6835" i="1"/>
  <c r="S6835" i="1"/>
  <c r="U6834" i="1"/>
  <c r="V6834" i="1"/>
  <c r="Q6836" i="1"/>
  <c r="S6836" i="1"/>
  <c r="U6835" i="1"/>
  <c r="V6835" i="1"/>
  <c r="Q6837" i="1"/>
  <c r="S6837" i="1"/>
  <c r="U6836" i="1"/>
  <c r="V6836" i="1"/>
  <c r="Q6838" i="1"/>
  <c r="S6838" i="1"/>
  <c r="U6837" i="1"/>
  <c r="V6837" i="1"/>
  <c r="Q6839" i="1"/>
  <c r="S6839" i="1"/>
  <c r="U6838" i="1"/>
  <c r="V6838" i="1"/>
  <c r="Q6840" i="1"/>
  <c r="U6840" i="1"/>
  <c r="V6840" i="1"/>
  <c r="U6839" i="1"/>
  <c r="V6839" i="1"/>
  <c r="Q6841" i="1"/>
  <c r="U6841" i="1"/>
  <c r="V6841" i="1"/>
  <c r="Q6842" i="1"/>
  <c r="U6842" i="1"/>
  <c r="V6842" i="1"/>
  <c r="Q6843" i="1"/>
  <c r="U6843" i="1"/>
  <c r="V6843" i="1"/>
  <c r="Q6844" i="1"/>
  <c r="U6844" i="1"/>
  <c r="V6844" i="1"/>
  <c r="Q6845" i="1"/>
  <c r="U6845" i="1"/>
  <c r="V6845" i="1"/>
  <c r="Q6846" i="1"/>
  <c r="U6846" i="1"/>
  <c r="V6846" i="1"/>
  <c r="Q6847" i="1"/>
  <c r="U6847" i="1"/>
  <c r="V6847" i="1"/>
  <c r="Q6848" i="1"/>
  <c r="U6848" i="1"/>
  <c r="V6848" i="1"/>
  <c r="Q6849" i="1"/>
  <c r="U6849" i="1"/>
  <c r="V6849" i="1"/>
  <c r="Q6850" i="1"/>
  <c r="U6850" i="1"/>
  <c r="V6850" i="1"/>
  <c r="Q6851" i="1"/>
  <c r="U6851" i="1"/>
  <c r="V6851" i="1"/>
  <c r="Q6852" i="1"/>
  <c r="U6852" i="1"/>
  <c r="V6852" i="1"/>
  <c r="Q6853" i="1"/>
  <c r="S6853" i="1"/>
  <c r="Q6854" i="1"/>
  <c r="R6854" i="1"/>
  <c r="U6853" i="1"/>
  <c r="V6853" i="1"/>
  <c r="S6854" i="1"/>
  <c r="U6854" i="1"/>
  <c r="V6854" i="1"/>
  <c r="Q6855" i="1"/>
  <c r="S6855" i="1"/>
  <c r="Q6856" i="1"/>
  <c r="S6856" i="1"/>
  <c r="U6855" i="1"/>
  <c r="V6855" i="1"/>
  <c r="Q6857" i="1"/>
  <c r="S6857" i="1"/>
  <c r="U6856" i="1"/>
  <c r="V6856" i="1"/>
  <c r="Q6858" i="1"/>
  <c r="S6858" i="1"/>
  <c r="U6857" i="1"/>
  <c r="V6857" i="1"/>
  <c r="Q6859" i="1"/>
  <c r="S6859" i="1"/>
  <c r="U6858" i="1"/>
  <c r="V6858" i="1"/>
  <c r="Q6860" i="1"/>
  <c r="S6860" i="1"/>
  <c r="U6859" i="1"/>
  <c r="V6859" i="1"/>
  <c r="Q6861" i="1"/>
  <c r="S6861" i="1"/>
  <c r="U6860" i="1"/>
  <c r="V6860" i="1"/>
  <c r="Q6862" i="1"/>
  <c r="S6862" i="1"/>
  <c r="U6861" i="1"/>
  <c r="V6861" i="1"/>
  <c r="Q6863" i="1"/>
  <c r="S6863" i="1"/>
  <c r="U6862" i="1"/>
  <c r="V6862" i="1"/>
  <c r="Q6864" i="1"/>
  <c r="U6864" i="1"/>
  <c r="V6864" i="1"/>
  <c r="U6863" i="1"/>
  <c r="V6863" i="1"/>
  <c r="Q6865" i="1"/>
  <c r="U6865" i="1"/>
  <c r="V6865" i="1"/>
  <c r="Q6866" i="1"/>
  <c r="U6866" i="1"/>
  <c r="V6866" i="1"/>
  <c r="Q6867" i="1"/>
  <c r="U6867" i="1"/>
  <c r="V6867" i="1"/>
  <c r="Q6868" i="1"/>
  <c r="U6868" i="1"/>
  <c r="V6868" i="1"/>
  <c r="Q6869" i="1"/>
  <c r="U6869" i="1"/>
  <c r="V6869" i="1"/>
  <c r="Q6870" i="1"/>
  <c r="U6870" i="1"/>
  <c r="V6870" i="1"/>
  <c r="Q6871" i="1"/>
  <c r="U6871" i="1"/>
  <c r="V6871" i="1"/>
  <c r="Q6872" i="1"/>
  <c r="U6872" i="1"/>
  <c r="V6872" i="1"/>
  <c r="Q6873" i="1"/>
  <c r="U6873" i="1"/>
  <c r="V6873" i="1"/>
  <c r="Q6874" i="1"/>
  <c r="U6874" i="1"/>
  <c r="V6874" i="1"/>
  <c r="Q6875" i="1"/>
  <c r="U6875" i="1"/>
  <c r="V6875" i="1"/>
  <c r="Q6876" i="1"/>
  <c r="U6876" i="1"/>
  <c r="V6876" i="1"/>
  <c r="Q6877" i="1"/>
  <c r="S6877" i="1"/>
  <c r="Q6878" i="1"/>
  <c r="S6878" i="1"/>
  <c r="U6877" i="1"/>
  <c r="V6877" i="1"/>
  <c r="Q6879" i="1"/>
  <c r="S6879" i="1"/>
  <c r="U6878" i="1"/>
  <c r="V6878" i="1"/>
  <c r="Q6880" i="1"/>
  <c r="S6880" i="1"/>
  <c r="U6879" i="1"/>
  <c r="V6879" i="1"/>
  <c r="Q6881" i="1"/>
  <c r="S6881" i="1"/>
  <c r="U6880" i="1"/>
  <c r="V6880" i="1"/>
  <c r="Q6882" i="1"/>
  <c r="S6882" i="1"/>
  <c r="U6881" i="1"/>
  <c r="V6881" i="1"/>
  <c r="Q6883" i="1"/>
  <c r="S6883" i="1"/>
  <c r="U6882" i="1"/>
  <c r="V6882" i="1"/>
  <c r="Q6884" i="1"/>
  <c r="S6884" i="1"/>
  <c r="U6883" i="1"/>
  <c r="V6883" i="1"/>
  <c r="Q6885" i="1"/>
  <c r="S6885" i="1"/>
  <c r="U6884" i="1"/>
  <c r="V6884" i="1"/>
  <c r="Q6886" i="1"/>
  <c r="S6886" i="1"/>
  <c r="U6885" i="1"/>
  <c r="V6885" i="1"/>
  <c r="Q6887" i="1"/>
  <c r="S6887" i="1"/>
  <c r="U6886" i="1"/>
  <c r="V6886" i="1"/>
  <c r="Q6888" i="1"/>
  <c r="U6888" i="1"/>
  <c r="V6888" i="1"/>
  <c r="U6887" i="1"/>
  <c r="V6887" i="1"/>
  <c r="Q6889" i="1"/>
  <c r="U6889" i="1"/>
  <c r="V6889" i="1"/>
  <c r="Q6890" i="1"/>
  <c r="U6890" i="1"/>
  <c r="V6890" i="1"/>
  <c r="Q6891" i="1"/>
  <c r="U6891" i="1"/>
  <c r="V6891" i="1"/>
  <c r="Q6892" i="1"/>
  <c r="U6892" i="1"/>
  <c r="V6892" i="1"/>
  <c r="Q6893" i="1"/>
  <c r="U6893" i="1"/>
  <c r="V6893" i="1"/>
  <c r="Q6894" i="1"/>
  <c r="U6894" i="1"/>
  <c r="V6894" i="1"/>
  <c r="Q6895" i="1"/>
  <c r="U6895" i="1"/>
  <c r="V6895" i="1"/>
  <c r="Q6896" i="1"/>
  <c r="U6896" i="1"/>
  <c r="V6896" i="1"/>
  <c r="Q6897" i="1"/>
  <c r="U6897" i="1"/>
  <c r="V6897" i="1"/>
  <c r="Q6898" i="1"/>
  <c r="U6898" i="1"/>
  <c r="V6898" i="1"/>
  <c r="Q6899" i="1"/>
  <c r="U6899" i="1"/>
  <c r="V6899" i="1"/>
  <c r="Q6900" i="1"/>
  <c r="U6900" i="1"/>
  <c r="V6900" i="1"/>
  <c r="Q6901" i="1"/>
  <c r="S6901" i="1"/>
  <c r="Q6902" i="1"/>
  <c r="S6902" i="1"/>
  <c r="U6901" i="1"/>
  <c r="V6901" i="1"/>
  <c r="Q6903" i="1"/>
  <c r="S6903" i="1"/>
  <c r="U6902" i="1"/>
  <c r="V6902" i="1"/>
  <c r="Q6904" i="1"/>
  <c r="S6904" i="1"/>
  <c r="U6903" i="1"/>
  <c r="V6903" i="1"/>
  <c r="Q6905" i="1"/>
  <c r="S6905" i="1"/>
  <c r="U6904" i="1"/>
  <c r="V6904" i="1"/>
  <c r="Q6906" i="1"/>
  <c r="S6906" i="1"/>
  <c r="U6905" i="1"/>
  <c r="V6905" i="1"/>
  <c r="Q6907" i="1"/>
  <c r="S6907" i="1"/>
  <c r="U6906" i="1"/>
  <c r="V6906" i="1"/>
  <c r="Q6908" i="1"/>
  <c r="S6908" i="1"/>
  <c r="U6907" i="1"/>
  <c r="V6907" i="1"/>
  <c r="Q6909" i="1"/>
  <c r="S6909" i="1"/>
  <c r="U6908" i="1"/>
  <c r="V6908" i="1"/>
  <c r="Q6910" i="1"/>
  <c r="S6910" i="1"/>
  <c r="U6909" i="1"/>
  <c r="V6909" i="1"/>
  <c r="Q6911" i="1"/>
  <c r="S6911" i="1"/>
  <c r="U6910" i="1"/>
  <c r="V6910" i="1"/>
  <c r="Q6912" i="1"/>
  <c r="U6912" i="1"/>
  <c r="V6912" i="1"/>
  <c r="U6911" i="1"/>
  <c r="V6911" i="1"/>
  <c r="Q6913" i="1"/>
  <c r="U6913" i="1"/>
  <c r="V6913" i="1"/>
  <c r="Q6914" i="1"/>
  <c r="U6914" i="1"/>
  <c r="V6914" i="1"/>
  <c r="Q6915" i="1"/>
  <c r="U6915" i="1"/>
  <c r="V6915" i="1"/>
  <c r="Q6916" i="1"/>
  <c r="U6916" i="1"/>
  <c r="V6916" i="1"/>
  <c r="Q6917" i="1"/>
  <c r="U6917" i="1"/>
  <c r="V6917" i="1"/>
  <c r="Q6918" i="1"/>
  <c r="U6918" i="1"/>
  <c r="V6918" i="1"/>
  <c r="Q6919" i="1"/>
  <c r="U6919" i="1"/>
  <c r="V6919" i="1"/>
  <c r="Q6920" i="1"/>
  <c r="U6920" i="1"/>
  <c r="V6920" i="1"/>
  <c r="Q6921" i="1"/>
  <c r="U6921" i="1"/>
  <c r="V6921" i="1"/>
  <c r="Q6922" i="1"/>
  <c r="U6922" i="1"/>
  <c r="V6922" i="1"/>
  <c r="Q6923" i="1"/>
  <c r="U6923" i="1"/>
  <c r="V6923" i="1"/>
  <c r="Q6924" i="1"/>
  <c r="U6924" i="1"/>
  <c r="V6924" i="1"/>
  <c r="Q6925" i="1"/>
  <c r="S6925" i="1"/>
  <c r="Q6926" i="1"/>
  <c r="S6926" i="1"/>
  <c r="U6925" i="1"/>
  <c r="V6925" i="1"/>
  <c r="Q6927" i="1"/>
  <c r="S6927" i="1"/>
  <c r="U6926" i="1"/>
  <c r="V6926" i="1"/>
  <c r="Q6928" i="1"/>
  <c r="S6928" i="1"/>
  <c r="U6927" i="1"/>
  <c r="V6927" i="1"/>
  <c r="Q6929" i="1"/>
  <c r="S6929" i="1"/>
  <c r="U6928" i="1"/>
  <c r="V6928" i="1"/>
  <c r="Q6930" i="1"/>
  <c r="S6930" i="1"/>
  <c r="U6929" i="1"/>
  <c r="V6929" i="1"/>
  <c r="Q6931" i="1"/>
  <c r="S6931" i="1"/>
  <c r="U6930" i="1"/>
  <c r="V6930" i="1"/>
  <c r="Q6932" i="1"/>
  <c r="S6932" i="1"/>
  <c r="U6931" i="1"/>
  <c r="V6931" i="1"/>
  <c r="Q6933" i="1"/>
  <c r="S6933" i="1"/>
  <c r="U6932" i="1"/>
  <c r="V6932" i="1"/>
  <c r="Q6934" i="1"/>
  <c r="S6934" i="1"/>
  <c r="U6933" i="1"/>
  <c r="V6933" i="1"/>
  <c r="Q6935" i="1"/>
  <c r="U6935" i="1"/>
  <c r="V6935" i="1"/>
  <c r="U6934" i="1"/>
  <c r="V6934" i="1"/>
  <c r="Q6936" i="1"/>
  <c r="U6936" i="1"/>
  <c r="V6936" i="1"/>
  <c r="Q6937" i="1"/>
  <c r="U6937" i="1"/>
  <c r="V6937" i="1"/>
  <c r="Q6938" i="1"/>
  <c r="U6938" i="1"/>
  <c r="V6938" i="1"/>
  <c r="Q6939" i="1"/>
  <c r="U6939" i="1"/>
  <c r="V6939" i="1"/>
  <c r="Q6940" i="1"/>
  <c r="U6940" i="1"/>
  <c r="V6940" i="1"/>
  <c r="Q6941" i="1"/>
  <c r="U6941" i="1"/>
  <c r="V6941" i="1"/>
  <c r="Q6942" i="1"/>
  <c r="U6942" i="1"/>
  <c r="V6942" i="1"/>
  <c r="Q6943" i="1"/>
  <c r="U6943" i="1"/>
  <c r="V6943" i="1"/>
  <c r="Q6944" i="1"/>
  <c r="U6944" i="1"/>
  <c r="V6944" i="1"/>
  <c r="Q6945" i="1"/>
  <c r="U6945" i="1"/>
  <c r="V6945" i="1"/>
  <c r="Q6946" i="1"/>
  <c r="U6946" i="1"/>
  <c r="V6946" i="1"/>
  <c r="Q6947" i="1"/>
  <c r="U6947" i="1"/>
  <c r="V6947" i="1"/>
  <c r="Q6948" i="1"/>
  <c r="U6948" i="1"/>
  <c r="V6948" i="1"/>
  <c r="Q6949" i="1"/>
  <c r="S6949" i="1"/>
  <c r="U6949" i="1"/>
  <c r="V6949" i="1"/>
  <c r="Q6950" i="1"/>
  <c r="S6950" i="1"/>
  <c r="Q6951" i="1"/>
  <c r="S6951" i="1"/>
  <c r="U6950" i="1"/>
  <c r="V6950" i="1"/>
  <c r="Q6952" i="1"/>
  <c r="S6952" i="1"/>
  <c r="U6951" i="1"/>
  <c r="V6951" i="1"/>
  <c r="Q6953" i="1"/>
  <c r="S6953" i="1"/>
  <c r="U6952" i="1"/>
  <c r="V6952" i="1"/>
  <c r="Q6954" i="1"/>
  <c r="S6954" i="1"/>
  <c r="U6953" i="1"/>
  <c r="V6953" i="1"/>
  <c r="Q6955" i="1"/>
  <c r="S6955" i="1"/>
  <c r="U6954" i="1"/>
  <c r="V6954" i="1"/>
  <c r="Q6956" i="1"/>
  <c r="S6956" i="1"/>
  <c r="U6955" i="1"/>
  <c r="V6955" i="1"/>
  <c r="Q6957" i="1"/>
  <c r="S6957" i="1"/>
  <c r="U6956" i="1"/>
  <c r="V6956" i="1"/>
  <c r="Q6958" i="1"/>
  <c r="S6958" i="1"/>
  <c r="U6957" i="1"/>
  <c r="V6957" i="1"/>
  <c r="Q6959" i="1"/>
  <c r="U6959" i="1"/>
  <c r="V6959" i="1"/>
  <c r="U6958" i="1"/>
  <c r="V6958" i="1"/>
  <c r="Q6960" i="1"/>
  <c r="U6960" i="1"/>
  <c r="V6960" i="1"/>
  <c r="Q6961" i="1"/>
  <c r="U6961" i="1"/>
  <c r="V6961" i="1"/>
  <c r="Q6962" i="1"/>
  <c r="U6962" i="1"/>
  <c r="V6962" i="1"/>
  <c r="Q6963" i="1"/>
  <c r="U6963" i="1"/>
  <c r="V6963" i="1"/>
  <c r="Q6964" i="1"/>
  <c r="U6964" i="1"/>
  <c r="V6964" i="1"/>
  <c r="Q6965" i="1"/>
  <c r="U6965" i="1"/>
  <c r="V6965" i="1"/>
  <c r="Q6966" i="1"/>
  <c r="U6966" i="1"/>
  <c r="V6966" i="1"/>
  <c r="Q6967" i="1"/>
  <c r="U6967" i="1"/>
  <c r="V6967" i="1"/>
  <c r="Q6968" i="1"/>
  <c r="U6968" i="1"/>
  <c r="V6968" i="1"/>
  <c r="Q6969" i="1"/>
  <c r="U6969" i="1"/>
  <c r="V6969" i="1"/>
  <c r="Q6970" i="1"/>
  <c r="U6970" i="1"/>
  <c r="V6970" i="1"/>
  <c r="Q6971" i="1"/>
  <c r="U6971" i="1"/>
  <c r="V6971" i="1"/>
  <c r="Q6972" i="1"/>
  <c r="U6972" i="1"/>
  <c r="V6972" i="1"/>
  <c r="Q6973" i="1"/>
  <c r="S6973" i="1"/>
  <c r="Q6974" i="1"/>
  <c r="U6973" i="1"/>
  <c r="V6973" i="1"/>
  <c r="R6974" i="1"/>
  <c r="S6974" i="1"/>
  <c r="Q6975" i="1"/>
  <c r="U6974" i="1"/>
  <c r="V6974" i="1"/>
  <c r="R6975" i="1"/>
  <c r="S6975" i="1"/>
  <c r="Q6976" i="1"/>
  <c r="R6976" i="1"/>
  <c r="U6975" i="1"/>
  <c r="V6975" i="1"/>
  <c r="S6976" i="1"/>
  <c r="U6976" i="1"/>
  <c r="V6976" i="1"/>
  <c r="Q6977" i="1"/>
  <c r="R6977" i="1"/>
  <c r="S6977" i="1"/>
  <c r="Q6978" i="1"/>
  <c r="U6977" i="1"/>
  <c r="V6977" i="1"/>
  <c r="R6978" i="1"/>
  <c r="S6978" i="1"/>
  <c r="Q6979" i="1"/>
  <c r="R6979" i="1"/>
  <c r="U6978" i="1"/>
  <c r="V6978" i="1"/>
  <c r="S6979" i="1"/>
  <c r="U6979" i="1"/>
  <c r="V6979" i="1"/>
  <c r="Q6980" i="1"/>
  <c r="R6980" i="1"/>
  <c r="S6980" i="1"/>
  <c r="Q6981" i="1"/>
  <c r="U6980" i="1"/>
  <c r="V6980" i="1"/>
  <c r="R6981" i="1"/>
  <c r="S6981" i="1"/>
  <c r="Q6982" i="1"/>
  <c r="S6982" i="1"/>
  <c r="U6981" i="1"/>
  <c r="V6981" i="1"/>
  <c r="Q6983" i="1"/>
  <c r="S6983" i="1"/>
  <c r="U6982" i="1"/>
  <c r="V6982" i="1"/>
  <c r="Q6984" i="1"/>
  <c r="U6984" i="1"/>
  <c r="V6984" i="1"/>
  <c r="U6983" i="1"/>
  <c r="V6983" i="1"/>
  <c r="Q6985" i="1"/>
  <c r="U6985" i="1"/>
  <c r="V6985" i="1"/>
  <c r="Q6986" i="1"/>
  <c r="U6986" i="1"/>
  <c r="V6986" i="1"/>
  <c r="Q6987" i="1"/>
  <c r="U6987" i="1"/>
  <c r="V6987" i="1"/>
  <c r="Q6988" i="1"/>
  <c r="U6988" i="1"/>
  <c r="V6988" i="1"/>
  <c r="Q6989" i="1"/>
  <c r="U6989" i="1"/>
  <c r="V6989" i="1"/>
  <c r="Q6990" i="1"/>
  <c r="U6990" i="1"/>
  <c r="V6990" i="1"/>
  <c r="Q6991" i="1"/>
  <c r="U6991" i="1"/>
  <c r="V6991" i="1"/>
  <c r="Q6992" i="1"/>
  <c r="U6992" i="1"/>
  <c r="V6992" i="1"/>
  <c r="Q6993" i="1"/>
  <c r="U6993" i="1"/>
  <c r="V6993" i="1"/>
  <c r="Q6994" i="1"/>
  <c r="U6994" i="1"/>
  <c r="V6994" i="1"/>
  <c r="Q6995" i="1"/>
  <c r="U6995" i="1"/>
  <c r="V6995" i="1"/>
  <c r="Q6996" i="1"/>
  <c r="U6996" i="1"/>
  <c r="V6996" i="1"/>
  <c r="Q6997" i="1"/>
  <c r="S6997" i="1"/>
  <c r="U6997" i="1"/>
  <c r="V6997" i="1"/>
  <c r="Q6998" i="1"/>
  <c r="R6998" i="1"/>
  <c r="S6998" i="1"/>
  <c r="Q6999" i="1"/>
  <c r="U6998" i="1"/>
  <c r="V6998" i="1"/>
  <c r="R6999" i="1"/>
  <c r="S6999" i="1"/>
  <c r="Q7000" i="1"/>
  <c r="S7000" i="1"/>
  <c r="U6999" i="1"/>
  <c r="V6999" i="1"/>
  <c r="Q7001" i="1"/>
  <c r="S7001" i="1"/>
  <c r="U7000" i="1"/>
  <c r="V7000" i="1"/>
  <c r="Q7002" i="1"/>
  <c r="S7002" i="1"/>
  <c r="U7001" i="1"/>
  <c r="V7001" i="1"/>
  <c r="Q7003" i="1"/>
  <c r="S7003" i="1"/>
  <c r="U7002" i="1"/>
  <c r="V7002" i="1"/>
  <c r="Q7004" i="1"/>
  <c r="S7004" i="1"/>
  <c r="U7003" i="1"/>
  <c r="V7003" i="1"/>
  <c r="Q7005" i="1"/>
  <c r="S7005" i="1"/>
  <c r="U7004" i="1"/>
  <c r="V7004" i="1"/>
  <c r="Q7006" i="1"/>
  <c r="S7006" i="1"/>
  <c r="U7005" i="1"/>
  <c r="V7005" i="1"/>
  <c r="Q7007" i="1"/>
  <c r="U7007" i="1"/>
  <c r="V7007" i="1"/>
  <c r="U7006" i="1"/>
  <c r="V7006" i="1"/>
  <c r="Q7008" i="1"/>
  <c r="U7008" i="1"/>
  <c r="V7008" i="1"/>
  <c r="Q7009" i="1"/>
  <c r="U7009" i="1"/>
  <c r="V7009" i="1"/>
  <c r="Q7010" i="1"/>
  <c r="U7010" i="1"/>
  <c r="V7010" i="1"/>
  <c r="Q7011" i="1"/>
  <c r="U7011" i="1"/>
  <c r="V7011" i="1"/>
  <c r="Q7012" i="1"/>
  <c r="U7012" i="1"/>
  <c r="V7012" i="1"/>
  <c r="Q7013" i="1"/>
  <c r="U7013" i="1"/>
  <c r="V7013" i="1"/>
  <c r="Q7014" i="1"/>
  <c r="U7014" i="1"/>
  <c r="V7014" i="1"/>
  <c r="Q7015" i="1"/>
  <c r="U7015" i="1"/>
  <c r="V7015" i="1"/>
  <c r="Q7016" i="1"/>
  <c r="U7016" i="1"/>
  <c r="V7016" i="1"/>
  <c r="Q7017" i="1"/>
  <c r="U7017" i="1"/>
  <c r="V7017" i="1"/>
  <c r="Q7018" i="1"/>
  <c r="U7018" i="1"/>
  <c r="V7018" i="1"/>
  <c r="Q7019" i="1"/>
  <c r="U7019" i="1"/>
  <c r="V7019" i="1"/>
  <c r="Q7020" i="1"/>
  <c r="U7020" i="1"/>
  <c r="V7020" i="1"/>
  <c r="Q7021" i="1"/>
  <c r="S7021" i="1"/>
  <c r="Q7022" i="1"/>
  <c r="S7022" i="1"/>
  <c r="U7021" i="1"/>
  <c r="V7021" i="1"/>
  <c r="Q7023" i="1"/>
  <c r="S7023" i="1"/>
  <c r="U7022" i="1"/>
  <c r="V7022" i="1"/>
  <c r="Q7024" i="1"/>
  <c r="S7024" i="1"/>
  <c r="U7023" i="1"/>
  <c r="V7023" i="1"/>
  <c r="Q7025" i="1"/>
  <c r="S7025" i="1"/>
  <c r="U7024" i="1"/>
  <c r="V7024" i="1"/>
  <c r="Q7026" i="1"/>
  <c r="S7026" i="1"/>
  <c r="U7025" i="1"/>
  <c r="V7025" i="1"/>
  <c r="Q7027" i="1"/>
  <c r="S7027" i="1"/>
  <c r="U7026" i="1"/>
  <c r="V7026" i="1"/>
  <c r="Q7028" i="1"/>
  <c r="U7027" i="1"/>
  <c r="V7027" i="1"/>
  <c r="R7028" i="1"/>
  <c r="S7028" i="1"/>
  <c r="Q7029" i="1"/>
  <c r="R7029" i="1"/>
  <c r="U7028" i="1"/>
  <c r="V7028" i="1"/>
  <c r="Q7030" i="1"/>
  <c r="S7030" i="1"/>
  <c r="S7029" i="1"/>
  <c r="U7029" i="1"/>
  <c r="V7029" i="1"/>
  <c r="Q7031" i="1"/>
  <c r="U7031" i="1"/>
  <c r="V7031" i="1"/>
  <c r="U7030" i="1"/>
  <c r="V7030" i="1"/>
  <c r="Q7032" i="1"/>
  <c r="U7032" i="1"/>
  <c r="V7032" i="1"/>
  <c r="Q7033" i="1"/>
  <c r="U7033" i="1"/>
  <c r="V7033" i="1"/>
  <c r="Q7034" i="1"/>
  <c r="U7034" i="1"/>
  <c r="V7034" i="1"/>
  <c r="Q7035" i="1"/>
  <c r="U7035" i="1"/>
  <c r="V7035" i="1"/>
  <c r="Q7036" i="1"/>
  <c r="U7036" i="1"/>
  <c r="V7036" i="1"/>
  <c r="Q7037" i="1"/>
  <c r="U7037" i="1"/>
  <c r="V7037" i="1"/>
  <c r="Q7038" i="1"/>
  <c r="U7038" i="1"/>
  <c r="V7038" i="1"/>
  <c r="Q7039" i="1"/>
  <c r="U7039" i="1"/>
  <c r="V7039" i="1"/>
  <c r="Q7040" i="1"/>
  <c r="U7040" i="1"/>
  <c r="V7040" i="1"/>
  <c r="Q7041" i="1"/>
  <c r="U7041" i="1"/>
  <c r="V7041" i="1"/>
  <c r="Q7042" i="1"/>
  <c r="U7042" i="1"/>
  <c r="V7042" i="1"/>
  <c r="Q7043" i="1"/>
  <c r="U7043" i="1"/>
  <c r="V7043" i="1"/>
  <c r="Q7044" i="1"/>
  <c r="U7044" i="1"/>
  <c r="V7044" i="1"/>
  <c r="Q7045" i="1"/>
  <c r="S7045" i="1"/>
  <c r="Q7046" i="1"/>
  <c r="S7046" i="1"/>
  <c r="U7046" i="1"/>
  <c r="V7046" i="1"/>
  <c r="U7045" i="1"/>
  <c r="V7045" i="1"/>
  <c r="Q7047" i="1"/>
  <c r="S7047" i="1"/>
  <c r="Q7048" i="1"/>
  <c r="S7048" i="1"/>
  <c r="U7047" i="1"/>
  <c r="V7047" i="1"/>
  <c r="Q7049" i="1"/>
  <c r="S7049" i="1"/>
  <c r="U7048" i="1"/>
  <c r="V7048" i="1"/>
  <c r="Q7050" i="1"/>
  <c r="S7050" i="1"/>
  <c r="U7049" i="1"/>
  <c r="V7049" i="1"/>
  <c r="Q7051" i="1"/>
  <c r="U7050" i="1"/>
  <c r="V7050" i="1"/>
  <c r="R7051" i="1"/>
  <c r="S7051" i="1"/>
  <c r="Q7052" i="1"/>
  <c r="R7052" i="1"/>
  <c r="U7051" i="1"/>
  <c r="V7051" i="1"/>
  <c r="S7052" i="1"/>
  <c r="U7052" i="1"/>
  <c r="V7052" i="1"/>
  <c r="Q7053" i="1"/>
  <c r="R7053" i="1"/>
  <c r="S7053" i="1"/>
  <c r="Q7054" i="1"/>
  <c r="S7054" i="1"/>
  <c r="Q7055" i="1"/>
  <c r="U7055" i="1"/>
  <c r="V7055" i="1"/>
  <c r="U7053" i="1"/>
  <c r="V7053" i="1"/>
  <c r="U7054" i="1"/>
  <c r="V7054" i="1"/>
  <c r="Q7056" i="1"/>
  <c r="U7056" i="1"/>
  <c r="V7056" i="1"/>
  <c r="Q7057" i="1"/>
  <c r="U7057" i="1"/>
  <c r="V7057" i="1"/>
  <c r="Q7058" i="1"/>
  <c r="U7058" i="1"/>
  <c r="V7058" i="1"/>
  <c r="Q7059" i="1"/>
  <c r="U7059" i="1"/>
  <c r="V7059" i="1"/>
  <c r="Q7060" i="1"/>
  <c r="U7060" i="1"/>
  <c r="V7060" i="1"/>
  <c r="Q7061" i="1"/>
  <c r="U7061" i="1"/>
  <c r="V7061" i="1"/>
  <c r="Q7062" i="1"/>
  <c r="U7062" i="1"/>
  <c r="V7062" i="1"/>
  <c r="Q7063" i="1"/>
  <c r="U7063" i="1"/>
  <c r="V7063" i="1"/>
  <c r="Q7064" i="1"/>
  <c r="U7064" i="1"/>
  <c r="V7064" i="1"/>
  <c r="Q7065" i="1"/>
  <c r="U7065" i="1"/>
  <c r="V7065" i="1"/>
  <c r="Q7066" i="1"/>
  <c r="U7066" i="1"/>
  <c r="V7066" i="1"/>
  <c r="Q7067" i="1"/>
  <c r="U7067" i="1"/>
  <c r="V7067" i="1"/>
  <c r="Q7068" i="1"/>
  <c r="U7068" i="1"/>
  <c r="V7068" i="1"/>
  <c r="Q7069" i="1"/>
  <c r="S7069" i="1"/>
  <c r="Q7070" i="1"/>
  <c r="S7070" i="1"/>
  <c r="U7070" i="1"/>
  <c r="V7070" i="1"/>
  <c r="U7069" i="1"/>
  <c r="V7069" i="1"/>
  <c r="Q7071" i="1"/>
  <c r="R7071" i="1"/>
  <c r="S7071" i="1"/>
  <c r="Q7072" i="1"/>
  <c r="R7072" i="1"/>
  <c r="U7071" i="1"/>
  <c r="V7071" i="1"/>
  <c r="S7072" i="1"/>
  <c r="U7072" i="1"/>
  <c r="V7072" i="1"/>
  <c r="Q7073" i="1"/>
  <c r="R7073" i="1"/>
  <c r="S7073" i="1"/>
  <c r="Q7074" i="1"/>
  <c r="U7073" i="1"/>
  <c r="V7073" i="1"/>
  <c r="R7074" i="1"/>
  <c r="S7074" i="1"/>
  <c r="Q7075" i="1"/>
  <c r="R7075" i="1"/>
  <c r="U7074" i="1"/>
  <c r="V7074" i="1"/>
  <c r="S7075" i="1"/>
  <c r="U7075" i="1"/>
  <c r="V7075" i="1"/>
  <c r="Q7076" i="1"/>
  <c r="R7076" i="1"/>
  <c r="S7076" i="1"/>
  <c r="Q7077" i="1"/>
  <c r="R7077" i="1"/>
  <c r="U7076" i="1"/>
  <c r="V7076" i="1"/>
  <c r="Q7078" i="1"/>
  <c r="S7078" i="1"/>
  <c r="S7077" i="1"/>
  <c r="U7077" i="1"/>
  <c r="V7077" i="1"/>
  <c r="Q7079" i="1"/>
  <c r="U7079" i="1"/>
  <c r="V7079" i="1"/>
  <c r="U7078" i="1"/>
  <c r="V7078" i="1"/>
  <c r="Q7080" i="1"/>
  <c r="U7080" i="1"/>
  <c r="V7080" i="1"/>
  <c r="Q7081" i="1"/>
  <c r="U7081" i="1"/>
  <c r="V7081" i="1"/>
  <c r="Q7082" i="1"/>
  <c r="U7082" i="1"/>
  <c r="V7082" i="1"/>
  <c r="Q7083" i="1"/>
  <c r="U7083" i="1"/>
  <c r="V7083" i="1"/>
  <c r="Q7084" i="1"/>
  <c r="U7084" i="1"/>
  <c r="V7084" i="1"/>
  <c r="Q7085" i="1"/>
  <c r="U7085" i="1"/>
  <c r="V7085" i="1"/>
  <c r="Q7086" i="1"/>
  <c r="U7086" i="1"/>
  <c r="V7086" i="1"/>
  <c r="Q7087" i="1"/>
  <c r="U7087" i="1"/>
  <c r="V7087" i="1"/>
  <c r="Q7088" i="1"/>
  <c r="U7088" i="1"/>
  <c r="V7088" i="1"/>
  <c r="Q7089" i="1"/>
  <c r="U7089" i="1"/>
  <c r="V7089" i="1"/>
  <c r="Q7090" i="1"/>
  <c r="U7090" i="1"/>
  <c r="V7090" i="1"/>
  <c r="Q7091" i="1"/>
  <c r="U7091" i="1"/>
  <c r="V7091" i="1"/>
  <c r="Q7092" i="1"/>
  <c r="U7092" i="1"/>
  <c r="V7092" i="1"/>
  <c r="Q7093" i="1"/>
  <c r="S7093" i="1"/>
  <c r="U7093" i="1"/>
  <c r="V7093" i="1"/>
  <c r="Q7094" i="1"/>
  <c r="R7094" i="1"/>
  <c r="S7094" i="1"/>
  <c r="Q7095" i="1"/>
  <c r="R7095" i="1"/>
  <c r="U7094" i="1"/>
  <c r="V7094" i="1"/>
  <c r="S7095" i="1"/>
  <c r="U7095" i="1"/>
  <c r="V7095" i="1"/>
  <c r="Q7096" i="1"/>
  <c r="R7096" i="1"/>
  <c r="S7096" i="1"/>
  <c r="Q7097" i="1"/>
  <c r="R7097" i="1"/>
  <c r="U7096" i="1"/>
  <c r="V7096" i="1"/>
  <c r="Q7098" i="1"/>
  <c r="S7097" i="1"/>
  <c r="U7097" i="1"/>
  <c r="V7097" i="1"/>
  <c r="R7098" i="1"/>
  <c r="S7098" i="1"/>
  <c r="Q7099" i="1"/>
  <c r="U7098" i="1"/>
  <c r="V7098" i="1"/>
  <c r="R7099" i="1"/>
  <c r="S7099" i="1"/>
  <c r="Q7100" i="1"/>
  <c r="R7100" i="1"/>
  <c r="U7099" i="1"/>
  <c r="V7099" i="1"/>
  <c r="Q7101" i="1"/>
  <c r="R7101" i="1"/>
  <c r="S7100" i="1"/>
  <c r="U7100" i="1"/>
  <c r="V7100" i="1"/>
  <c r="S7101" i="1"/>
  <c r="U7101" i="1"/>
  <c r="V7101" i="1"/>
  <c r="Q7102" i="1"/>
  <c r="S7102" i="1"/>
  <c r="Q7103" i="1"/>
  <c r="U7103" i="1"/>
  <c r="V7103" i="1"/>
  <c r="U7102" i="1"/>
  <c r="V7102" i="1"/>
  <c r="Q7104" i="1"/>
  <c r="U7104" i="1"/>
  <c r="V7104" i="1"/>
  <c r="Q7105" i="1"/>
  <c r="U7105" i="1"/>
  <c r="V7105" i="1"/>
  <c r="Q7106" i="1"/>
  <c r="U7106" i="1"/>
  <c r="V7106" i="1"/>
  <c r="Q7107" i="1"/>
  <c r="U7107" i="1"/>
  <c r="V7107" i="1"/>
  <c r="Q7108" i="1"/>
  <c r="U7108" i="1"/>
  <c r="V7108" i="1"/>
  <c r="Q7109" i="1"/>
  <c r="U7109" i="1"/>
  <c r="V7109" i="1"/>
  <c r="Q7110" i="1"/>
  <c r="U7110" i="1"/>
  <c r="V7110" i="1"/>
  <c r="Q7111" i="1"/>
  <c r="U7111" i="1"/>
  <c r="V7111" i="1"/>
  <c r="Q7112" i="1"/>
  <c r="U7112" i="1"/>
  <c r="V7112" i="1"/>
  <c r="Q7113" i="1"/>
  <c r="U7113" i="1"/>
  <c r="V7113" i="1"/>
  <c r="Q7114" i="1"/>
  <c r="U7114" i="1"/>
  <c r="V7114" i="1"/>
  <c r="Q7115" i="1"/>
  <c r="U7115" i="1"/>
  <c r="V7115" i="1"/>
  <c r="Q7116" i="1"/>
  <c r="U7116" i="1"/>
  <c r="V7116" i="1"/>
  <c r="Q7117" i="1"/>
  <c r="S7117" i="1"/>
  <c r="Q7118" i="1"/>
  <c r="S7118" i="1"/>
  <c r="U7117" i="1"/>
  <c r="V7117" i="1"/>
  <c r="Q7119" i="1"/>
  <c r="U7118" i="1"/>
  <c r="V7118" i="1"/>
  <c r="R7119" i="1"/>
  <c r="S7119" i="1"/>
  <c r="Q7120" i="1"/>
  <c r="R7120" i="1"/>
  <c r="U7119" i="1"/>
  <c r="V7119" i="1"/>
  <c r="S7120" i="1"/>
  <c r="U7120" i="1"/>
  <c r="V7120" i="1"/>
  <c r="Q7121" i="1"/>
  <c r="R7121" i="1"/>
  <c r="S7121" i="1"/>
  <c r="Q7122" i="1"/>
  <c r="S7122" i="1"/>
  <c r="U7121" i="1"/>
  <c r="V7121" i="1"/>
  <c r="Q7123" i="1"/>
  <c r="S7123" i="1"/>
  <c r="U7122" i="1"/>
  <c r="V7122" i="1"/>
  <c r="Q7124" i="1"/>
  <c r="S7124" i="1"/>
  <c r="U7123" i="1"/>
  <c r="V7123" i="1"/>
  <c r="Q7125" i="1"/>
  <c r="S7125" i="1"/>
  <c r="U7124" i="1"/>
  <c r="V7124" i="1"/>
  <c r="Q7126" i="1"/>
  <c r="S7126" i="1"/>
  <c r="U7125" i="1"/>
  <c r="V7125" i="1"/>
  <c r="Q7127" i="1"/>
  <c r="U7127" i="1"/>
  <c r="V7127" i="1"/>
  <c r="U7126" i="1"/>
  <c r="V7126" i="1"/>
  <c r="Q7128" i="1"/>
  <c r="U7128" i="1"/>
  <c r="V7128" i="1"/>
  <c r="Q7129" i="1"/>
  <c r="U7129" i="1"/>
  <c r="V7129" i="1"/>
  <c r="Q7130" i="1"/>
  <c r="U7130" i="1"/>
  <c r="V7130" i="1"/>
  <c r="Q7131" i="1"/>
  <c r="U7131" i="1"/>
  <c r="V7131" i="1"/>
  <c r="Q7132" i="1"/>
  <c r="U7132" i="1"/>
  <c r="V7132" i="1"/>
  <c r="Q7133" i="1"/>
  <c r="U7133" i="1"/>
  <c r="V7133" i="1"/>
  <c r="Q7134" i="1"/>
  <c r="U7134" i="1"/>
  <c r="V7134" i="1"/>
  <c r="Q7135" i="1"/>
  <c r="U7135" i="1"/>
  <c r="V7135" i="1"/>
  <c r="Q7136" i="1"/>
  <c r="U7136" i="1"/>
  <c r="V7136" i="1"/>
  <c r="Q7137" i="1"/>
  <c r="U7137" i="1"/>
  <c r="V7137" i="1"/>
  <c r="Q7138" i="1"/>
  <c r="U7138" i="1"/>
  <c r="V7138" i="1"/>
  <c r="Q7139" i="1"/>
  <c r="U7139" i="1"/>
  <c r="V7139" i="1"/>
  <c r="Q7140" i="1"/>
  <c r="U7140" i="1"/>
  <c r="V7140" i="1"/>
  <c r="Q7141" i="1"/>
  <c r="S7141" i="1"/>
  <c r="Q7142" i="1"/>
  <c r="U7141" i="1"/>
  <c r="V7141" i="1"/>
  <c r="R7142" i="1"/>
  <c r="S7142" i="1"/>
  <c r="Q7143" i="1"/>
  <c r="R7143" i="1"/>
  <c r="U7142" i="1"/>
  <c r="V7142" i="1"/>
  <c r="S7143" i="1"/>
  <c r="U7143" i="1"/>
  <c r="V7143" i="1"/>
  <c r="Q7144" i="1"/>
  <c r="R7144" i="1"/>
  <c r="S7144" i="1"/>
  <c r="Q7145" i="1"/>
  <c r="U7144" i="1"/>
  <c r="V7144" i="1"/>
  <c r="R7145" i="1"/>
  <c r="S7145" i="1"/>
  <c r="Q7146" i="1"/>
  <c r="R7146" i="1"/>
  <c r="U7145" i="1"/>
  <c r="V7145" i="1"/>
  <c r="S7146" i="1"/>
  <c r="U7146" i="1"/>
  <c r="V7146" i="1"/>
  <c r="Q7147" i="1"/>
  <c r="R7147" i="1"/>
  <c r="S7147" i="1"/>
  <c r="U7147" i="1"/>
  <c r="V7147" i="1"/>
  <c r="Q7148" i="1"/>
  <c r="R7148" i="1"/>
  <c r="S7148" i="1"/>
  <c r="Q7149" i="1"/>
  <c r="R7149" i="1"/>
  <c r="U7148" i="1"/>
  <c r="V7148" i="1"/>
  <c r="Q7150" i="1"/>
  <c r="S7150" i="1"/>
  <c r="S7149" i="1"/>
  <c r="U7149" i="1"/>
  <c r="V7149" i="1"/>
  <c r="Q7151" i="1"/>
  <c r="U7151" i="1"/>
  <c r="V7151" i="1"/>
  <c r="U7150" i="1"/>
  <c r="V7150" i="1"/>
  <c r="Q7152" i="1"/>
  <c r="U7152" i="1"/>
  <c r="V7152" i="1"/>
  <c r="Q7153" i="1"/>
  <c r="U7153" i="1"/>
  <c r="V7153" i="1"/>
  <c r="Q7154" i="1"/>
  <c r="U7154" i="1"/>
  <c r="V7154" i="1"/>
  <c r="Q7155" i="1"/>
  <c r="U7155" i="1"/>
  <c r="V7155" i="1"/>
  <c r="Q7156" i="1"/>
  <c r="U7156" i="1"/>
  <c r="V7156" i="1"/>
  <c r="Q7157" i="1"/>
  <c r="U7157" i="1"/>
  <c r="V7157" i="1"/>
  <c r="Q7158" i="1"/>
  <c r="U7158" i="1"/>
  <c r="V7158" i="1"/>
  <c r="Q7159" i="1"/>
  <c r="U7159" i="1"/>
  <c r="V7159" i="1"/>
  <c r="Q7160" i="1"/>
  <c r="U7160" i="1"/>
  <c r="V7160" i="1"/>
  <c r="Q7161" i="1"/>
  <c r="U7161" i="1"/>
  <c r="V7161" i="1"/>
  <c r="Q7162" i="1"/>
  <c r="U7162" i="1"/>
  <c r="V7162" i="1"/>
  <c r="Q7163" i="1"/>
  <c r="U7163" i="1"/>
  <c r="V7163" i="1"/>
  <c r="Q7164" i="1"/>
  <c r="U7164" i="1"/>
  <c r="V7164" i="1"/>
  <c r="Q7165" i="1"/>
  <c r="S7165" i="1"/>
  <c r="Q7166" i="1"/>
  <c r="U7165" i="1"/>
  <c r="V7165" i="1"/>
  <c r="R7166" i="1"/>
  <c r="S7166" i="1"/>
  <c r="Q7167" i="1"/>
  <c r="U7166" i="1"/>
  <c r="V7166" i="1"/>
  <c r="R7167" i="1"/>
  <c r="S7167" i="1"/>
  <c r="Q7168" i="1"/>
  <c r="R7168" i="1"/>
  <c r="U7167" i="1"/>
  <c r="V7167" i="1"/>
  <c r="S7168" i="1"/>
  <c r="U7168" i="1"/>
  <c r="V7168" i="1"/>
  <c r="Q7169" i="1"/>
  <c r="R7169" i="1"/>
  <c r="S7169" i="1"/>
  <c r="Q7170" i="1"/>
  <c r="U7169" i="1"/>
  <c r="V7169" i="1"/>
  <c r="R7170" i="1"/>
  <c r="S7170" i="1"/>
  <c r="Q7171" i="1"/>
  <c r="R7171" i="1"/>
  <c r="U7170" i="1"/>
  <c r="V7170" i="1"/>
  <c r="S7171" i="1"/>
  <c r="U7171" i="1"/>
  <c r="V7171" i="1"/>
  <c r="Q7172" i="1"/>
  <c r="R7172" i="1"/>
  <c r="S7172" i="1"/>
  <c r="Q7173" i="1"/>
  <c r="U7172" i="1"/>
  <c r="V7172" i="1"/>
  <c r="R7173" i="1"/>
  <c r="S7173" i="1"/>
  <c r="Q7174" i="1"/>
  <c r="S7174" i="1"/>
  <c r="U7173" i="1"/>
  <c r="V7173" i="1"/>
  <c r="Q7175" i="1"/>
  <c r="U7175" i="1"/>
  <c r="V7175" i="1"/>
  <c r="U7174" i="1"/>
  <c r="V7174" i="1"/>
  <c r="Q7176" i="1"/>
  <c r="U7176" i="1"/>
  <c r="V7176" i="1"/>
  <c r="Q7177" i="1"/>
  <c r="U7177" i="1"/>
  <c r="V7177" i="1"/>
  <c r="Q7178" i="1"/>
  <c r="U7178" i="1"/>
  <c r="V7178" i="1"/>
  <c r="Q7179" i="1"/>
  <c r="U7179" i="1"/>
  <c r="V7179" i="1"/>
  <c r="Q7180" i="1"/>
  <c r="U7180" i="1"/>
  <c r="V7180" i="1"/>
  <c r="Q7181" i="1"/>
  <c r="U7181" i="1"/>
  <c r="V7181" i="1"/>
  <c r="Q7182" i="1"/>
  <c r="U7182" i="1"/>
  <c r="V7182" i="1"/>
  <c r="Q7183" i="1"/>
  <c r="U7183" i="1"/>
  <c r="V7183" i="1"/>
  <c r="Q7184" i="1"/>
  <c r="U7184" i="1"/>
  <c r="V7184" i="1"/>
  <c r="Q7185" i="1"/>
  <c r="U7185" i="1"/>
  <c r="V7185" i="1"/>
  <c r="Q7186" i="1"/>
  <c r="U7186" i="1"/>
  <c r="V7186" i="1"/>
  <c r="Q7187" i="1"/>
  <c r="U7187" i="1"/>
  <c r="V7187" i="1"/>
  <c r="Q7188" i="1"/>
  <c r="U7188" i="1"/>
  <c r="V7188" i="1"/>
  <c r="Q7189" i="1"/>
  <c r="S7189" i="1"/>
  <c r="Q7190" i="1"/>
  <c r="U7189" i="1"/>
  <c r="V7189" i="1"/>
  <c r="R7190" i="1"/>
  <c r="S7190" i="1"/>
  <c r="Q7191" i="1"/>
  <c r="S7191" i="1"/>
  <c r="U7190" i="1"/>
  <c r="V7190" i="1"/>
  <c r="Q7192" i="1"/>
  <c r="S7192" i="1"/>
  <c r="U7191" i="1"/>
  <c r="V7191" i="1"/>
  <c r="Q7193" i="1"/>
  <c r="S7193" i="1"/>
  <c r="U7192" i="1"/>
  <c r="V7192" i="1"/>
  <c r="Q7194" i="1"/>
  <c r="S7194" i="1"/>
  <c r="U7193" i="1"/>
  <c r="V7193" i="1"/>
  <c r="Q7195" i="1"/>
  <c r="S7195" i="1"/>
  <c r="U7194" i="1"/>
  <c r="V7194" i="1"/>
  <c r="Q7196" i="1"/>
  <c r="S7196" i="1"/>
  <c r="U7195" i="1"/>
  <c r="V7195" i="1"/>
  <c r="Q7197" i="1"/>
  <c r="S7197" i="1"/>
  <c r="U7196" i="1"/>
  <c r="V7196" i="1"/>
  <c r="Q7198" i="1"/>
  <c r="S7198" i="1"/>
  <c r="U7197" i="1"/>
  <c r="V7197" i="1"/>
  <c r="Q7199" i="1"/>
  <c r="U7199" i="1"/>
  <c r="V7199" i="1"/>
  <c r="U7198" i="1"/>
  <c r="V7198" i="1"/>
  <c r="Q7200" i="1"/>
  <c r="U7200" i="1"/>
  <c r="V7200" i="1"/>
  <c r="Q7201" i="1"/>
  <c r="U7201" i="1"/>
  <c r="V7201" i="1"/>
  <c r="Q7202" i="1"/>
  <c r="U7202" i="1"/>
  <c r="V7202" i="1"/>
  <c r="Q7203" i="1"/>
  <c r="U7203" i="1"/>
  <c r="V7203" i="1"/>
  <c r="Q7204" i="1"/>
  <c r="U7204" i="1"/>
  <c r="V7204" i="1"/>
  <c r="Q7205" i="1"/>
  <c r="U7205" i="1"/>
  <c r="V7205" i="1"/>
  <c r="Q7206" i="1"/>
  <c r="U7206" i="1"/>
  <c r="V7206" i="1"/>
  <c r="Q7207" i="1"/>
  <c r="U7207" i="1"/>
  <c r="V7207" i="1"/>
  <c r="Q7208" i="1"/>
  <c r="U7208" i="1"/>
  <c r="V7208" i="1"/>
  <c r="Q7209" i="1"/>
  <c r="U7209" i="1"/>
  <c r="V7209" i="1"/>
  <c r="Q7210" i="1"/>
  <c r="U7210" i="1"/>
  <c r="V7210" i="1"/>
  <c r="Q7211" i="1"/>
  <c r="U7211" i="1"/>
  <c r="V7211" i="1"/>
  <c r="Q7212" i="1"/>
  <c r="U7212" i="1"/>
  <c r="V7212" i="1"/>
  <c r="Q7213" i="1"/>
  <c r="S7213" i="1"/>
  <c r="Q7214" i="1"/>
  <c r="S7214" i="1"/>
  <c r="U7213" i="1"/>
  <c r="V7213" i="1"/>
  <c r="Q7215" i="1"/>
  <c r="U7214" i="1"/>
  <c r="V7214" i="1"/>
  <c r="R7215" i="1"/>
  <c r="S7215" i="1"/>
  <c r="Q7216" i="1"/>
  <c r="R7216" i="1"/>
  <c r="U7215" i="1"/>
  <c r="V7215" i="1"/>
  <c r="S7216" i="1"/>
  <c r="U7216" i="1"/>
  <c r="V7216" i="1"/>
  <c r="Q7217" i="1"/>
  <c r="R7217" i="1"/>
  <c r="S7217" i="1"/>
  <c r="Q7218" i="1"/>
  <c r="R7218" i="1"/>
  <c r="U7217" i="1"/>
  <c r="V7217" i="1"/>
  <c r="S7218" i="1"/>
  <c r="U7218" i="1"/>
  <c r="V7218" i="1"/>
  <c r="Q7219" i="1"/>
  <c r="R7219" i="1"/>
  <c r="S7219" i="1"/>
  <c r="Q7220" i="1"/>
  <c r="U7219" i="1"/>
  <c r="V7219" i="1"/>
  <c r="R7220" i="1"/>
  <c r="S7220" i="1"/>
  <c r="Q7221" i="1"/>
  <c r="R7221" i="1"/>
  <c r="U7220" i="1"/>
  <c r="V7220" i="1"/>
  <c r="S7221" i="1"/>
  <c r="U7221" i="1"/>
  <c r="V7221" i="1"/>
  <c r="Q7222" i="1"/>
  <c r="S7222" i="1"/>
  <c r="Q7223" i="1"/>
  <c r="U7223" i="1"/>
  <c r="V7223" i="1"/>
  <c r="U7222" i="1"/>
  <c r="V7222" i="1"/>
  <c r="Q7224" i="1"/>
  <c r="U7224" i="1"/>
  <c r="V7224" i="1"/>
  <c r="Q7225" i="1"/>
  <c r="U7225" i="1"/>
  <c r="V7225" i="1"/>
  <c r="Q7226" i="1"/>
  <c r="U7226" i="1"/>
  <c r="V7226" i="1"/>
  <c r="Q7227" i="1"/>
  <c r="U7227" i="1"/>
  <c r="V7227" i="1"/>
  <c r="Q7228" i="1"/>
  <c r="U7228" i="1"/>
  <c r="V7228" i="1"/>
  <c r="Q7229" i="1"/>
  <c r="U7229" i="1"/>
  <c r="V7229" i="1"/>
  <c r="Q7230" i="1"/>
  <c r="U7230" i="1"/>
  <c r="V7230" i="1"/>
  <c r="Q7231" i="1"/>
  <c r="U7231" i="1"/>
  <c r="V7231" i="1"/>
  <c r="Q7232" i="1"/>
  <c r="U7232" i="1"/>
  <c r="V7232" i="1"/>
  <c r="Q7233" i="1"/>
  <c r="U7233" i="1"/>
  <c r="V7233" i="1"/>
  <c r="Q7234" i="1"/>
  <c r="U7234" i="1"/>
  <c r="V7234" i="1"/>
  <c r="Q7235" i="1"/>
  <c r="U7235" i="1"/>
  <c r="V7235" i="1"/>
  <c r="Q7236" i="1"/>
  <c r="U7236" i="1"/>
  <c r="V7236" i="1"/>
  <c r="Q7237" i="1"/>
  <c r="S7237" i="1"/>
  <c r="Q7238" i="1"/>
  <c r="U7237" i="1"/>
  <c r="V7237" i="1"/>
  <c r="R7238" i="1"/>
  <c r="S7238" i="1"/>
  <c r="Q7239" i="1"/>
  <c r="R7239" i="1"/>
  <c r="U7238" i="1"/>
  <c r="V7238" i="1"/>
  <c r="S7239" i="1"/>
  <c r="U7239" i="1"/>
  <c r="V7239" i="1"/>
  <c r="Q7240" i="1"/>
  <c r="R7240" i="1"/>
  <c r="S7240" i="1"/>
  <c r="Q7241" i="1"/>
  <c r="R7241" i="1"/>
  <c r="U7240" i="1"/>
  <c r="V7240" i="1"/>
  <c r="Q7242" i="1"/>
  <c r="S7241" i="1"/>
  <c r="U7241" i="1"/>
  <c r="V7241" i="1"/>
  <c r="R7242" i="1"/>
  <c r="S7242" i="1"/>
  <c r="Q7243" i="1"/>
  <c r="U7242" i="1"/>
  <c r="V7242" i="1"/>
  <c r="R7243" i="1"/>
  <c r="S7243" i="1"/>
  <c r="Q7244" i="1"/>
  <c r="U7243" i="1"/>
  <c r="V7243" i="1"/>
  <c r="R7244" i="1"/>
  <c r="S7244" i="1"/>
  <c r="Q7245" i="1"/>
  <c r="U7244" i="1"/>
  <c r="V7244" i="1"/>
  <c r="R7245" i="1"/>
  <c r="S7245" i="1"/>
  <c r="Q7246" i="1"/>
  <c r="S7246" i="1"/>
  <c r="Q7247" i="1"/>
  <c r="U7247" i="1"/>
  <c r="V7247" i="1"/>
  <c r="U7245" i="1"/>
  <c r="V7245" i="1"/>
  <c r="U7246" i="1"/>
  <c r="V7246" i="1"/>
  <c r="Q7248" i="1"/>
  <c r="U7248" i="1"/>
  <c r="V7248" i="1"/>
  <c r="Q7249" i="1"/>
  <c r="U7249" i="1"/>
  <c r="V7249" i="1"/>
  <c r="Q7250" i="1"/>
  <c r="U7250" i="1"/>
  <c r="V7250" i="1"/>
  <c r="Q7251" i="1"/>
  <c r="U7251" i="1"/>
  <c r="V7251" i="1"/>
  <c r="Q7252" i="1"/>
  <c r="U7252" i="1"/>
  <c r="V7252" i="1"/>
  <c r="Q7253" i="1"/>
  <c r="U7253" i="1"/>
  <c r="V7253" i="1"/>
  <c r="Q7254" i="1"/>
  <c r="U7254" i="1"/>
  <c r="V7254" i="1"/>
  <c r="Q7255" i="1"/>
  <c r="U7255" i="1"/>
  <c r="V7255" i="1"/>
  <c r="Q7256" i="1"/>
  <c r="U7256" i="1"/>
  <c r="V7256" i="1"/>
  <c r="Q7257" i="1"/>
  <c r="U7257" i="1"/>
  <c r="V7257" i="1"/>
  <c r="Q7258" i="1"/>
  <c r="U7258" i="1"/>
  <c r="V7258" i="1"/>
  <c r="Q7259" i="1"/>
  <c r="U7259" i="1"/>
  <c r="V7259" i="1"/>
  <c r="Q7260" i="1"/>
  <c r="U7260" i="1"/>
  <c r="V7260" i="1"/>
  <c r="Q7261" i="1"/>
  <c r="S7261" i="1"/>
  <c r="U7261" i="1"/>
  <c r="V7261" i="1"/>
  <c r="Q7262" i="1"/>
  <c r="S7262" i="1"/>
  <c r="U7262" i="1"/>
  <c r="V7262" i="1"/>
  <c r="Q7263" i="1"/>
  <c r="R7263" i="1"/>
  <c r="S7263" i="1"/>
  <c r="Q7264" i="1"/>
  <c r="U7263" i="1"/>
  <c r="V7263" i="1"/>
  <c r="R7264" i="1"/>
  <c r="S7264" i="1"/>
  <c r="Q7265" i="1"/>
  <c r="S7265" i="1"/>
  <c r="U7265" i="1"/>
  <c r="V7265" i="1"/>
  <c r="U7264" i="1"/>
  <c r="V7264" i="1"/>
  <c r="Q7266" i="1"/>
  <c r="S7266" i="1"/>
  <c r="U7266" i="1"/>
  <c r="V7266" i="1"/>
  <c r="Q7267" i="1"/>
  <c r="S7267" i="1"/>
  <c r="Q7268" i="1"/>
  <c r="U7267" i="1"/>
  <c r="V7267" i="1"/>
  <c r="R7268" i="1"/>
  <c r="S7268" i="1"/>
  <c r="Q7269" i="1"/>
  <c r="S7269" i="1"/>
  <c r="U7268" i="1"/>
  <c r="V7268" i="1"/>
  <c r="Q7270" i="1"/>
  <c r="S7270" i="1"/>
  <c r="U7269" i="1"/>
  <c r="V7269" i="1"/>
  <c r="Q7271" i="1"/>
  <c r="U7271" i="1"/>
  <c r="V7271" i="1"/>
  <c r="U7270" i="1"/>
  <c r="V7270" i="1"/>
  <c r="Q7272" i="1"/>
  <c r="U7272" i="1"/>
  <c r="V7272" i="1"/>
  <c r="Q7273" i="1"/>
  <c r="U7273" i="1"/>
  <c r="V7273" i="1"/>
  <c r="Q7274" i="1"/>
  <c r="U7274" i="1"/>
  <c r="V7274" i="1"/>
  <c r="Q7275" i="1"/>
  <c r="U7275" i="1"/>
  <c r="V7275" i="1"/>
  <c r="Q7276" i="1"/>
  <c r="U7276" i="1"/>
  <c r="V7276" i="1"/>
  <c r="Q7277" i="1"/>
  <c r="U7277" i="1"/>
  <c r="V7277" i="1"/>
  <c r="Q7278" i="1"/>
  <c r="U7278" i="1"/>
  <c r="V7278" i="1"/>
  <c r="Q7279" i="1"/>
  <c r="U7279" i="1"/>
  <c r="V7279" i="1"/>
  <c r="Q7280" i="1"/>
  <c r="U7280" i="1"/>
  <c r="V7280" i="1"/>
  <c r="Q7281" i="1"/>
  <c r="U7281" i="1"/>
  <c r="V7281" i="1"/>
  <c r="Q7282" i="1"/>
  <c r="U7282" i="1"/>
  <c r="V7282" i="1"/>
  <c r="Q7283" i="1"/>
  <c r="U7283" i="1"/>
  <c r="V7283" i="1"/>
  <c r="Q7284" i="1"/>
  <c r="U7284" i="1"/>
  <c r="V7284" i="1"/>
  <c r="Q7285" i="1"/>
  <c r="S7285" i="1"/>
  <c r="U7285" i="1"/>
  <c r="V7285" i="1"/>
  <c r="Q7286" i="1"/>
  <c r="R7286" i="1"/>
  <c r="S7286" i="1"/>
  <c r="U7286" i="1"/>
  <c r="V7286" i="1"/>
  <c r="Q7287" i="1"/>
  <c r="R7287" i="1"/>
  <c r="S7287" i="1"/>
  <c r="Q7288" i="1"/>
  <c r="R7288" i="1"/>
  <c r="U7287" i="1"/>
  <c r="V7287" i="1"/>
  <c r="S7288" i="1"/>
  <c r="U7288" i="1"/>
  <c r="V7288" i="1"/>
  <c r="Q7289" i="1"/>
  <c r="R7289" i="1"/>
  <c r="S7289" i="1"/>
  <c r="U7289" i="1"/>
  <c r="V7289" i="1"/>
  <c r="Q7290" i="1"/>
  <c r="R7290" i="1"/>
  <c r="S7290" i="1"/>
  <c r="Q7291" i="1"/>
  <c r="R7291" i="1"/>
  <c r="S7291" i="1"/>
  <c r="U7291" i="1"/>
  <c r="V7291" i="1"/>
  <c r="U7290" i="1"/>
  <c r="V7290" i="1"/>
  <c r="Q7292" i="1"/>
  <c r="R7292" i="1"/>
  <c r="S7292" i="1"/>
  <c r="U7292" i="1"/>
  <c r="V7292" i="1"/>
  <c r="Q7293" i="1"/>
  <c r="R7293" i="1"/>
  <c r="S7293" i="1"/>
  <c r="Q7294" i="1"/>
  <c r="S7294" i="1"/>
  <c r="Q7295" i="1"/>
  <c r="U7295" i="1"/>
  <c r="V7295" i="1"/>
  <c r="U7293" i="1"/>
  <c r="V7293" i="1"/>
  <c r="U7294" i="1"/>
  <c r="V7294" i="1"/>
  <c r="Q7296" i="1"/>
  <c r="U7296" i="1"/>
  <c r="V7296" i="1"/>
  <c r="Q7297" i="1"/>
  <c r="U7297" i="1"/>
  <c r="V7297" i="1"/>
  <c r="Q7298" i="1"/>
  <c r="U7298" i="1"/>
  <c r="V7298" i="1"/>
  <c r="Q7299" i="1"/>
  <c r="U7299" i="1"/>
  <c r="V7299" i="1"/>
  <c r="Q7300" i="1"/>
  <c r="U7300" i="1"/>
  <c r="V7300" i="1"/>
  <c r="Q7301" i="1"/>
  <c r="U7301" i="1"/>
  <c r="V7301" i="1"/>
  <c r="Q7302" i="1"/>
  <c r="U7302" i="1"/>
  <c r="V7302" i="1"/>
  <c r="Q7303" i="1"/>
  <c r="U7303" i="1"/>
  <c r="V7303" i="1"/>
  <c r="Q7304" i="1"/>
  <c r="U7304" i="1"/>
  <c r="V7304" i="1"/>
  <c r="Q7305" i="1"/>
  <c r="U7305" i="1"/>
  <c r="V7305" i="1"/>
  <c r="Q7306" i="1"/>
  <c r="U7306" i="1"/>
  <c r="V7306" i="1"/>
  <c r="Q7307" i="1"/>
  <c r="U7307" i="1"/>
  <c r="V7307" i="1"/>
  <c r="Q7308" i="1"/>
  <c r="U7308" i="1"/>
  <c r="V7308" i="1"/>
  <c r="Q7309" i="1"/>
  <c r="S7309" i="1"/>
  <c r="U7309" i="1"/>
  <c r="V7309" i="1"/>
  <c r="Q7310" i="1"/>
  <c r="R7310" i="1"/>
  <c r="S7310" i="1"/>
  <c r="Q7311" i="1"/>
  <c r="R7311" i="1"/>
  <c r="U7310" i="1"/>
  <c r="V7310" i="1"/>
  <c r="S7311" i="1"/>
  <c r="U7311" i="1"/>
  <c r="V7311" i="1"/>
  <c r="Q7312" i="1"/>
  <c r="R7312" i="1"/>
  <c r="S7312" i="1"/>
  <c r="U7312" i="1"/>
  <c r="V7312" i="1"/>
  <c r="Q7313" i="1"/>
  <c r="R7313" i="1"/>
  <c r="S7313" i="1"/>
  <c r="Q7314" i="1"/>
  <c r="R7314" i="1"/>
  <c r="U7313" i="1"/>
  <c r="V7313" i="1"/>
  <c r="S7314" i="1"/>
  <c r="U7314" i="1"/>
  <c r="V7314" i="1"/>
  <c r="Q7315" i="1"/>
  <c r="R7315" i="1"/>
  <c r="S7315" i="1"/>
  <c r="Q7316" i="1"/>
  <c r="R7316" i="1"/>
  <c r="U7315" i="1"/>
  <c r="V7315" i="1"/>
  <c r="Q7317" i="1"/>
  <c r="S7316" i="1"/>
  <c r="U7316" i="1"/>
  <c r="V7316" i="1"/>
  <c r="R7317" i="1"/>
  <c r="S7317" i="1"/>
  <c r="Q7318" i="1"/>
  <c r="S7318" i="1"/>
  <c r="Q7319" i="1"/>
  <c r="U7319" i="1"/>
  <c r="V7319" i="1"/>
  <c r="U7317" i="1"/>
  <c r="V7317" i="1"/>
  <c r="U7318" i="1"/>
  <c r="V7318" i="1"/>
  <c r="Q7320" i="1"/>
  <c r="U7320" i="1"/>
  <c r="V7320" i="1"/>
  <c r="Q7321" i="1"/>
  <c r="U7321" i="1"/>
  <c r="V7321" i="1"/>
  <c r="Q7322" i="1"/>
  <c r="U7322" i="1"/>
  <c r="V7322" i="1"/>
  <c r="Q7323" i="1"/>
  <c r="U7323" i="1"/>
  <c r="V7323" i="1"/>
  <c r="Q7324" i="1"/>
  <c r="U7324" i="1"/>
  <c r="V7324" i="1"/>
  <c r="Q7325" i="1"/>
  <c r="U7325" i="1"/>
  <c r="V7325" i="1"/>
  <c r="Q7326" i="1"/>
  <c r="U7326" i="1"/>
  <c r="V7326" i="1"/>
  <c r="Q7327" i="1"/>
  <c r="U7327" i="1"/>
  <c r="V7327" i="1"/>
  <c r="Q7328" i="1"/>
  <c r="U7328" i="1"/>
  <c r="V7328" i="1"/>
  <c r="Q7329" i="1"/>
  <c r="U7329" i="1"/>
  <c r="V7329" i="1"/>
  <c r="Q7330" i="1"/>
  <c r="U7330" i="1"/>
  <c r="V7330" i="1"/>
  <c r="Q7331" i="1"/>
  <c r="U7331" i="1"/>
  <c r="V7331" i="1"/>
  <c r="Q7332" i="1"/>
  <c r="U7332" i="1"/>
  <c r="V7332" i="1"/>
  <c r="Q7333" i="1"/>
  <c r="S7333" i="1"/>
  <c r="Q7334" i="1"/>
  <c r="S7334" i="1"/>
  <c r="U7333" i="1"/>
  <c r="V7333" i="1"/>
  <c r="Q7335" i="1"/>
  <c r="U7334" i="1"/>
  <c r="V7334" i="1"/>
  <c r="R7335" i="1"/>
  <c r="S7335" i="1"/>
  <c r="Q7336" i="1"/>
  <c r="R7336" i="1"/>
  <c r="U7335" i="1"/>
  <c r="V7335" i="1"/>
  <c r="S7336" i="1"/>
  <c r="U7336" i="1"/>
  <c r="V7336" i="1"/>
  <c r="Q7337" i="1"/>
  <c r="R7337" i="1"/>
  <c r="S7337" i="1"/>
  <c r="U7337" i="1"/>
  <c r="V7337" i="1"/>
  <c r="Q7338" i="1"/>
  <c r="R7338" i="1"/>
  <c r="S7338" i="1"/>
  <c r="Q7339" i="1"/>
  <c r="R7339" i="1"/>
  <c r="U7338" i="1"/>
  <c r="V7338" i="1"/>
  <c r="S7339" i="1"/>
  <c r="U7339" i="1"/>
  <c r="V7339" i="1"/>
  <c r="Q7340" i="1"/>
  <c r="R7340" i="1"/>
  <c r="S7340" i="1"/>
  <c r="U7340" i="1"/>
  <c r="V7340" i="1"/>
  <c r="Q7341" i="1"/>
  <c r="S7341" i="1"/>
  <c r="Q7342" i="1"/>
  <c r="S7342" i="1"/>
  <c r="U7341" i="1"/>
  <c r="V7341" i="1"/>
  <c r="Q7343" i="1"/>
  <c r="U7343" i="1"/>
  <c r="V7343" i="1"/>
  <c r="U7342" i="1"/>
  <c r="V7342" i="1"/>
  <c r="Q7344" i="1"/>
  <c r="U7344" i="1"/>
  <c r="V7344" i="1"/>
  <c r="Q7345" i="1"/>
  <c r="U7345" i="1"/>
  <c r="V7345" i="1"/>
  <c r="Q7346" i="1"/>
  <c r="U7346" i="1"/>
  <c r="V7346" i="1"/>
  <c r="Q7347" i="1"/>
  <c r="U7347" i="1"/>
  <c r="V7347" i="1"/>
  <c r="Q7348" i="1"/>
  <c r="U7348" i="1"/>
  <c r="V7348" i="1"/>
  <c r="Q7349" i="1"/>
  <c r="U7349" i="1"/>
  <c r="V7349" i="1"/>
  <c r="Q7350" i="1"/>
  <c r="U7350" i="1"/>
  <c r="V7350" i="1"/>
  <c r="Q7351" i="1"/>
  <c r="U7351" i="1"/>
  <c r="V7351" i="1"/>
  <c r="Q7352" i="1"/>
  <c r="U7352" i="1"/>
  <c r="V7352" i="1"/>
  <c r="Q7353" i="1"/>
  <c r="U7353" i="1"/>
  <c r="V7353" i="1"/>
  <c r="Q7354" i="1"/>
  <c r="U7354" i="1"/>
  <c r="V7354" i="1"/>
  <c r="Q7355" i="1"/>
  <c r="U7355" i="1"/>
  <c r="V7355" i="1"/>
  <c r="Q7356" i="1"/>
  <c r="U7356" i="1"/>
  <c r="V7356" i="1"/>
  <c r="Q7357" i="1"/>
  <c r="S7357" i="1"/>
  <c r="U7357" i="1"/>
  <c r="V7357" i="1"/>
  <c r="Q7358" i="1"/>
  <c r="R7358" i="1"/>
  <c r="S7358" i="1"/>
  <c r="Q7359" i="1"/>
  <c r="R7359" i="1"/>
  <c r="U7358" i="1"/>
  <c r="V7358" i="1"/>
  <c r="Q7360" i="1"/>
  <c r="S7359" i="1"/>
  <c r="U7359" i="1"/>
  <c r="V7359" i="1"/>
  <c r="R7360" i="1"/>
  <c r="S7360" i="1"/>
  <c r="Q7361" i="1"/>
  <c r="R7361" i="1"/>
  <c r="U7360" i="1"/>
  <c r="V7360" i="1"/>
  <c r="S7361" i="1"/>
  <c r="U7361" i="1"/>
  <c r="V7361" i="1"/>
  <c r="Q7362" i="1"/>
  <c r="R7362" i="1"/>
  <c r="S7362" i="1"/>
  <c r="Q7363" i="1"/>
  <c r="U7362" i="1"/>
  <c r="V7362" i="1"/>
  <c r="R7363" i="1"/>
  <c r="S7363" i="1"/>
  <c r="Q7364" i="1"/>
  <c r="R7364" i="1"/>
  <c r="U7363" i="1"/>
  <c r="V7363" i="1"/>
  <c r="S7364" i="1"/>
  <c r="U7364" i="1"/>
  <c r="V7364" i="1"/>
  <c r="Q7365" i="1"/>
  <c r="R7365" i="1"/>
  <c r="S7365" i="1"/>
  <c r="Q7366" i="1"/>
  <c r="S7366" i="1"/>
  <c r="U7365" i="1"/>
  <c r="V7365" i="1"/>
  <c r="Q7367" i="1"/>
  <c r="U7367" i="1"/>
  <c r="V7367" i="1"/>
  <c r="U7366" i="1"/>
  <c r="V7366" i="1"/>
  <c r="Q7368" i="1"/>
  <c r="U7368" i="1"/>
  <c r="V7368" i="1"/>
  <c r="Q7369" i="1"/>
  <c r="U7369" i="1"/>
  <c r="V7369" i="1"/>
  <c r="Q7370" i="1"/>
  <c r="U7370" i="1"/>
  <c r="V7370" i="1"/>
  <c r="Q7371" i="1"/>
  <c r="U7371" i="1"/>
  <c r="V7371" i="1"/>
  <c r="Q7372" i="1"/>
  <c r="U7372" i="1"/>
  <c r="V7372" i="1"/>
  <c r="Q7373" i="1"/>
  <c r="U7373" i="1"/>
  <c r="V7373" i="1"/>
  <c r="Q7374" i="1"/>
  <c r="U7374" i="1"/>
  <c r="V7374" i="1"/>
  <c r="Q7375" i="1"/>
  <c r="U7375" i="1"/>
  <c r="V7375" i="1"/>
  <c r="Q7376" i="1"/>
  <c r="U7376" i="1"/>
  <c r="V7376" i="1"/>
  <c r="Q7377" i="1"/>
  <c r="U7377" i="1"/>
  <c r="V7377" i="1"/>
  <c r="Q7378" i="1"/>
  <c r="U7378" i="1"/>
  <c r="V7378" i="1"/>
  <c r="Q7379" i="1"/>
  <c r="U7379" i="1"/>
  <c r="V7379" i="1"/>
  <c r="Q7380" i="1"/>
  <c r="U7380" i="1"/>
  <c r="V7380" i="1"/>
  <c r="Q7381" i="1"/>
  <c r="S7381" i="1"/>
  <c r="Q7382" i="1"/>
  <c r="U7381" i="1"/>
  <c r="V7381" i="1"/>
  <c r="R7382" i="1"/>
  <c r="S7382" i="1"/>
  <c r="Q7383" i="1"/>
  <c r="U7382" i="1"/>
  <c r="V7382" i="1"/>
  <c r="R7383" i="1"/>
  <c r="S7383" i="1"/>
  <c r="Q7384" i="1"/>
  <c r="R7384" i="1"/>
  <c r="U7383" i="1"/>
  <c r="V7383" i="1"/>
  <c r="S7384" i="1"/>
  <c r="U7384" i="1"/>
  <c r="V7384" i="1"/>
  <c r="Q7385" i="1"/>
  <c r="R7385" i="1"/>
  <c r="S7385" i="1"/>
  <c r="Q7386" i="1"/>
  <c r="U7385" i="1"/>
  <c r="V7385" i="1"/>
  <c r="R7386" i="1"/>
  <c r="S7386" i="1"/>
  <c r="Q7387" i="1"/>
  <c r="U7386" i="1"/>
  <c r="V7386" i="1"/>
  <c r="R7387" i="1"/>
  <c r="S7387" i="1"/>
  <c r="Q7388" i="1"/>
  <c r="U7387" i="1"/>
  <c r="V7387" i="1"/>
  <c r="R7388" i="1"/>
  <c r="S7388" i="1"/>
  <c r="Q7389" i="1"/>
  <c r="R7389" i="1"/>
  <c r="U7388" i="1"/>
  <c r="V7388" i="1"/>
  <c r="S7389" i="1"/>
  <c r="U7389" i="1"/>
  <c r="V7389" i="1"/>
  <c r="Q7390" i="1"/>
  <c r="S7390" i="1"/>
  <c r="Q7391" i="1"/>
  <c r="U7391" i="1"/>
  <c r="V7391" i="1"/>
  <c r="U7390" i="1"/>
  <c r="V7390" i="1"/>
  <c r="Q7392" i="1"/>
  <c r="U7392" i="1"/>
  <c r="V7392" i="1"/>
  <c r="Q7393" i="1"/>
  <c r="U7393" i="1"/>
  <c r="V7393" i="1"/>
  <c r="Q7394" i="1"/>
  <c r="U7394" i="1"/>
  <c r="V7394" i="1"/>
  <c r="Q7395" i="1"/>
  <c r="U7395" i="1"/>
  <c r="V7395" i="1"/>
  <c r="Q7396" i="1"/>
  <c r="U7396" i="1"/>
  <c r="V7396" i="1"/>
  <c r="Q7397" i="1"/>
  <c r="U7397" i="1"/>
  <c r="V7397" i="1"/>
  <c r="Q7398" i="1"/>
  <c r="U7398" i="1"/>
  <c r="V7398" i="1"/>
  <c r="Q7399" i="1"/>
  <c r="U7399" i="1"/>
  <c r="V7399" i="1"/>
  <c r="Q7400" i="1"/>
  <c r="U7400" i="1"/>
  <c r="V7400" i="1"/>
  <c r="Q7401" i="1"/>
  <c r="U7401" i="1"/>
  <c r="V7401" i="1"/>
  <c r="Q7402" i="1"/>
  <c r="U7402" i="1"/>
  <c r="V7402" i="1"/>
  <c r="Q7403" i="1"/>
  <c r="U7403" i="1"/>
  <c r="V7403" i="1"/>
  <c r="Q7404" i="1"/>
  <c r="U7404" i="1"/>
  <c r="V7404" i="1"/>
  <c r="Q7405" i="1"/>
  <c r="S7405" i="1"/>
  <c r="U7405" i="1"/>
  <c r="V7405" i="1"/>
  <c r="Q7406" i="1"/>
  <c r="S7406" i="1"/>
  <c r="Q7407" i="1"/>
  <c r="S7407" i="1"/>
  <c r="U7406" i="1"/>
  <c r="V7406" i="1"/>
  <c r="Q7408" i="1"/>
  <c r="S7408" i="1"/>
  <c r="U7407" i="1"/>
  <c r="V7407" i="1"/>
  <c r="Q7409" i="1"/>
  <c r="S7409" i="1"/>
  <c r="U7408" i="1"/>
  <c r="V7408" i="1"/>
  <c r="Q7410" i="1"/>
  <c r="U7409" i="1"/>
  <c r="V7409" i="1"/>
  <c r="R7410" i="1"/>
  <c r="S7410" i="1"/>
  <c r="Q7411" i="1"/>
  <c r="U7410" i="1"/>
  <c r="V7410" i="1"/>
  <c r="R7411" i="1"/>
  <c r="S7411" i="1"/>
  <c r="Q7412" i="1"/>
  <c r="R7412" i="1"/>
  <c r="U7411" i="1"/>
  <c r="V7411" i="1"/>
  <c r="S7412" i="1"/>
  <c r="U7412" i="1"/>
  <c r="V7412" i="1"/>
  <c r="Q7413" i="1"/>
  <c r="R7413" i="1"/>
  <c r="S7413" i="1"/>
  <c r="Q7414" i="1"/>
  <c r="S7414" i="1"/>
  <c r="U7413" i="1"/>
  <c r="V7413" i="1"/>
  <c r="Q7415" i="1"/>
  <c r="U7415" i="1"/>
  <c r="V7415" i="1"/>
  <c r="U7414" i="1"/>
  <c r="V7414" i="1"/>
  <c r="Q7416" i="1"/>
  <c r="U7416" i="1"/>
  <c r="V7416" i="1"/>
  <c r="Q7417" i="1"/>
  <c r="U7417" i="1"/>
  <c r="V7417" i="1"/>
  <c r="Q7418" i="1"/>
  <c r="U7418" i="1"/>
  <c r="V7418" i="1"/>
  <c r="Q7419" i="1"/>
  <c r="U7419" i="1"/>
  <c r="V7419" i="1"/>
  <c r="Q7420" i="1"/>
  <c r="U7420" i="1"/>
  <c r="V7420" i="1"/>
  <c r="Q7421" i="1"/>
  <c r="U7421" i="1"/>
  <c r="V7421" i="1"/>
  <c r="Q7422" i="1"/>
  <c r="U7422" i="1"/>
  <c r="V7422" i="1"/>
  <c r="Q7423" i="1"/>
  <c r="U7423" i="1"/>
  <c r="V7423" i="1"/>
  <c r="Q7424" i="1"/>
  <c r="U7424" i="1"/>
  <c r="V7424" i="1"/>
  <c r="Q7425" i="1"/>
  <c r="U7425" i="1"/>
  <c r="V7425" i="1"/>
  <c r="Q7426" i="1"/>
  <c r="U7426" i="1"/>
  <c r="V7426" i="1"/>
  <c r="Q7427" i="1"/>
  <c r="U7427" i="1"/>
  <c r="V7427" i="1"/>
  <c r="Q7428" i="1"/>
  <c r="U7428" i="1"/>
  <c r="V7428" i="1"/>
  <c r="Q7429" i="1"/>
  <c r="S7429" i="1"/>
  <c r="Q7430" i="1"/>
  <c r="U7429" i="1"/>
  <c r="V7429" i="1"/>
  <c r="R7430" i="1"/>
  <c r="S7430" i="1"/>
  <c r="Q7431" i="1"/>
  <c r="U7430" i="1"/>
  <c r="V7430" i="1"/>
  <c r="R7431" i="1"/>
  <c r="S7431" i="1"/>
  <c r="Q7432" i="1"/>
  <c r="R7432" i="1"/>
  <c r="U7431" i="1"/>
  <c r="V7431" i="1"/>
  <c r="S7432" i="1"/>
  <c r="U7432" i="1"/>
  <c r="V7432" i="1"/>
  <c r="Q7433" i="1"/>
  <c r="R7433" i="1"/>
  <c r="S7433" i="1"/>
  <c r="Q7434" i="1"/>
  <c r="U7433" i="1"/>
  <c r="V7433" i="1"/>
  <c r="R7434" i="1"/>
  <c r="S7434" i="1"/>
  <c r="Q7435" i="1"/>
  <c r="S7435" i="1"/>
  <c r="U7434" i="1"/>
  <c r="V7434" i="1"/>
  <c r="Q7436" i="1"/>
  <c r="S7436" i="1"/>
  <c r="U7435" i="1"/>
  <c r="V7435" i="1"/>
  <c r="Q7437" i="1"/>
  <c r="S7437" i="1"/>
  <c r="U7436" i="1"/>
  <c r="V7436" i="1"/>
  <c r="Q7438" i="1"/>
  <c r="S7438" i="1"/>
  <c r="U7437" i="1"/>
  <c r="V7437" i="1"/>
  <c r="Q7439" i="1"/>
  <c r="U7439" i="1"/>
  <c r="V7439" i="1"/>
  <c r="U7438" i="1"/>
  <c r="V7438" i="1"/>
  <c r="Q7440" i="1"/>
  <c r="U7440" i="1"/>
  <c r="V7440" i="1"/>
  <c r="Q7441" i="1"/>
  <c r="U7441" i="1"/>
  <c r="V7441" i="1"/>
  <c r="Q7442" i="1"/>
  <c r="U7442" i="1"/>
  <c r="V7442" i="1"/>
  <c r="Q7443" i="1"/>
  <c r="U7443" i="1"/>
  <c r="V7443" i="1"/>
  <c r="Q7444" i="1"/>
  <c r="U7444" i="1"/>
  <c r="V7444" i="1"/>
  <c r="Q7445" i="1"/>
  <c r="U7445" i="1"/>
  <c r="V7445" i="1"/>
  <c r="Q7446" i="1"/>
  <c r="U7446" i="1"/>
  <c r="V7446" i="1"/>
  <c r="Q7447" i="1"/>
  <c r="U7447" i="1"/>
  <c r="V7447" i="1"/>
  <c r="Q7448" i="1"/>
  <c r="U7448" i="1"/>
  <c r="V7448" i="1"/>
  <c r="Q7449" i="1"/>
  <c r="U7449" i="1"/>
  <c r="V7449" i="1"/>
  <c r="Q7450" i="1"/>
  <c r="U7450" i="1"/>
  <c r="V7450" i="1"/>
  <c r="Q7451" i="1"/>
  <c r="U7451" i="1"/>
  <c r="V7451" i="1"/>
  <c r="Q7452" i="1"/>
  <c r="U7452" i="1"/>
  <c r="V7452" i="1"/>
  <c r="Q7453" i="1"/>
  <c r="U7453" i="1"/>
  <c r="V7453" i="1"/>
  <c r="Q7454" i="1"/>
  <c r="S7454" i="1"/>
  <c r="U7454" i="1"/>
  <c r="V7454" i="1"/>
  <c r="Q7455" i="1"/>
  <c r="S7455" i="1"/>
  <c r="U7455" i="1"/>
  <c r="V7455" i="1"/>
  <c r="Q7456" i="1"/>
  <c r="S7456" i="1"/>
  <c r="U7456" i="1"/>
  <c r="V7456" i="1"/>
  <c r="Q7457" i="1"/>
  <c r="S7457" i="1"/>
  <c r="Q7458" i="1"/>
  <c r="S7458" i="1"/>
  <c r="U7457" i="1"/>
  <c r="V7457" i="1"/>
  <c r="Q7459" i="1"/>
  <c r="S7459" i="1"/>
  <c r="U7458" i="1"/>
  <c r="V7458" i="1"/>
  <c r="Q7460" i="1"/>
  <c r="S7460" i="1"/>
  <c r="U7459" i="1"/>
  <c r="V7459" i="1"/>
  <c r="Q7461" i="1"/>
  <c r="S7461" i="1"/>
  <c r="U7460" i="1"/>
  <c r="V7460" i="1"/>
  <c r="Q7462" i="1"/>
  <c r="S7462" i="1"/>
  <c r="U7461" i="1"/>
  <c r="V7461" i="1"/>
  <c r="Q7463" i="1"/>
  <c r="U7463" i="1"/>
  <c r="V7463" i="1"/>
  <c r="U7462" i="1"/>
  <c r="V7462" i="1"/>
  <c r="Q7464" i="1"/>
  <c r="U7464" i="1"/>
  <c r="V7464" i="1"/>
  <c r="Q7465" i="1"/>
  <c r="U7465" i="1"/>
  <c r="V7465" i="1"/>
  <c r="Q7466" i="1"/>
  <c r="U7466" i="1"/>
  <c r="V7466" i="1"/>
  <c r="Q7467" i="1"/>
  <c r="U7467" i="1"/>
  <c r="V7467" i="1"/>
  <c r="Q7468" i="1"/>
  <c r="U7468" i="1"/>
  <c r="V7468" i="1"/>
  <c r="Q7469" i="1"/>
  <c r="U7469" i="1"/>
  <c r="V7469" i="1"/>
  <c r="Q7470" i="1"/>
  <c r="U7470" i="1"/>
  <c r="V7470" i="1"/>
  <c r="Q7471" i="1"/>
  <c r="U7471" i="1"/>
  <c r="V7471" i="1"/>
  <c r="Q7472" i="1"/>
  <c r="U7472" i="1"/>
  <c r="V7472" i="1"/>
  <c r="Q7473" i="1"/>
  <c r="U7473" i="1"/>
  <c r="V7473" i="1"/>
  <c r="Q7474" i="1"/>
  <c r="U7474" i="1"/>
  <c r="V7474" i="1"/>
  <c r="Q7475" i="1"/>
  <c r="U7475" i="1"/>
  <c r="V7475" i="1"/>
  <c r="Q7476" i="1"/>
  <c r="U7476" i="1"/>
  <c r="V7476" i="1"/>
  <c r="Q7477" i="1"/>
  <c r="U7477" i="1"/>
  <c r="V7477" i="1"/>
  <c r="Q7478" i="1"/>
  <c r="S7478" i="1"/>
  <c r="Q7479" i="1"/>
  <c r="S7479" i="1"/>
  <c r="U7478" i="1"/>
  <c r="V7478" i="1"/>
  <c r="Q7480" i="1"/>
  <c r="S7480" i="1"/>
  <c r="U7479" i="1"/>
  <c r="V7479" i="1"/>
  <c r="Q7481" i="1"/>
  <c r="S7481" i="1"/>
  <c r="U7480" i="1"/>
  <c r="V7480" i="1"/>
  <c r="Q7482" i="1"/>
  <c r="S7482" i="1"/>
  <c r="U7481" i="1"/>
  <c r="V7481" i="1"/>
  <c r="Q7483" i="1"/>
  <c r="S7483" i="1"/>
  <c r="U7482" i="1"/>
  <c r="V7482" i="1"/>
  <c r="Q7484" i="1"/>
  <c r="S7484" i="1"/>
  <c r="U7483" i="1"/>
  <c r="V7483" i="1"/>
  <c r="Q7485" i="1"/>
  <c r="S7485" i="1"/>
  <c r="U7484" i="1"/>
  <c r="V7484" i="1"/>
  <c r="Q7486" i="1"/>
  <c r="S7486" i="1"/>
  <c r="U7485" i="1"/>
  <c r="V7485" i="1"/>
  <c r="Q7487" i="1"/>
  <c r="U7487" i="1"/>
  <c r="V7487" i="1"/>
  <c r="U7486" i="1"/>
  <c r="V7486" i="1"/>
  <c r="Q7488" i="1"/>
  <c r="U7488" i="1"/>
  <c r="V7488" i="1"/>
  <c r="Q7489" i="1"/>
  <c r="U7489" i="1"/>
  <c r="V7489" i="1"/>
  <c r="Q7490" i="1"/>
  <c r="U7490" i="1"/>
  <c r="V7490" i="1"/>
  <c r="Q7491" i="1"/>
  <c r="U7491" i="1"/>
  <c r="V7491" i="1"/>
  <c r="Q7492" i="1"/>
  <c r="U7492" i="1"/>
  <c r="V7492" i="1"/>
  <c r="Q7493" i="1"/>
  <c r="U7493" i="1"/>
  <c r="V7493" i="1"/>
  <c r="Q7494" i="1"/>
  <c r="U7494" i="1"/>
  <c r="V7494" i="1"/>
  <c r="Q7495" i="1"/>
  <c r="U7495" i="1"/>
  <c r="V7495" i="1"/>
  <c r="Q7496" i="1"/>
  <c r="U7496" i="1"/>
  <c r="V7496" i="1"/>
  <c r="Q7497" i="1"/>
  <c r="U7497" i="1"/>
  <c r="V7497" i="1"/>
  <c r="Q7498" i="1"/>
  <c r="U7498" i="1"/>
  <c r="V7498" i="1"/>
  <c r="Q7499" i="1"/>
  <c r="U7499" i="1"/>
  <c r="V7499" i="1"/>
  <c r="Q7500" i="1"/>
  <c r="U7500" i="1"/>
  <c r="V7500" i="1"/>
  <c r="Q7501" i="1"/>
  <c r="U7501" i="1"/>
  <c r="V7501" i="1"/>
  <c r="Q7502" i="1"/>
  <c r="S7502" i="1"/>
  <c r="Q7503" i="1"/>
  <c r="S7503" i="1"/>
  <c r="U7502" i="1"/>
  <c r="V7502" i="1"/>
  <c r="Q7504" i="1"/>
  <c r="S7504" i="1"/>
  <c r="U7503" i="1"/>
  <c r="V7503" i="1"/>
  <c r="Q7505" i="1"/>
  <c r="S7505" i="1"/>
  <c r="U7504" i="1"/>
  <c r="V7504" i="1"/>
  <c r="Q7506" i="1"/>
  <c r="S7506" i="1"/>
  <c r="U7505" i="1"/>
  <c r="V7505" i="1"/>
  <c r="Q7507" i="1"/>
  <c r="U7506" i="1"/>
  <c r="V7506" i="1"/>
  <c r="R7507" i="1"/>
  <c r="S7507" i="1"/>
  <c r="Q7508" i="1"/>
  <c r="U7507" i="1"/>
  <c r="V7507" i="1"/>
  <c r="R7508" i="1"/>
  <c r="S7508" i="1"/>
  <c r="Q7509" i="1"/>
  <c r="S7509" i="1"/>
  <c r="U7508" i="1"/>
  <c r="V7508" i="1"/>
  <c r="Q7510" i="1"/>
  <c r="S7510" i="1"/>
  <c r="U7509" i="1"/>
  <c r="V7509" i="1"/>
  <c r="Q7511" i="1"/>
  <c r="U7511" i="1"/>
  <c r="V7511" i="1"/>
  <c r="U7510" i="1"/>
  <c r="V7510" i="1"/>
  <c r="Q7512" i="1"/>
  <c r="U7512" i="1"/>
  <c r="V7512" i="1"/>
  <c r="Q7513" i="1"/>
  <c r="U7513" i="1"/>
  <c r="V7513" i="1"/>
  <c r="Q7514" i="1"/>
  <c r="U7514" i="1"/>
  <c r="V7514" i="1"/>
  <c r="Q7515" i="1"/>
  <c r="U7515" i="1"/>
  <c r="V7515" i="1"/>
  <c r="Q7516" i="1"/>
  <c r="U7516" i="1"/>
  <c r="V7516" i="1"/>
  <c r="Q7517" i="1"/>
  <c r="U7517" i="1"/>
  <c r="V7517" i="1"/>
  <c r="Q7518" i="1"/>
  <c r="U7518" i="1"/>
  <c r="V7518" i="1"/>
  <c r="Q7519" i="1"/>
  <c r="U7519" i="1"/>
  <c r="V7519" i="1"/>
  <c r="Q7520" i="1"/>
  <c r="U7520" i="1"/>
  <c r="V7520" i="1"/>
  <c r="Q7521" i="1"/>
  <c r="U7521" i="1"/>
  <c r="V7521" i="1"/>
  <c r="Q7522" i="1"/>
  <c r="U7522" i="1"/>
  <c r="V7522" i="1"/>
  <c r="Q7523" i="1"/>
  <c r="U7523" i="1"/>
  <c r="V7523" i="1"/>
  <c r="Q7524" i="1"/>
  <c r="U7524" i="1"/>
  <c r="V7524" i="1"/>
  <c r="Q7525" i="1"/>
  <c r="U7525" i="1"/>
  <c r="V7525" i="1"/>
  <c r="Q7526" i="1"/>
  <c r="S7526" i="1"/>
  <c r="Q7527" i="1"/>
  <c r="R7527" i="1"/>
  <c r="U7526" i="1"/>
  <c r="V7526" i="1"/>
  <c r="S7527" i="1"/>
  <c r="U7527" i="1"/>
  <c r="V7527" i="1"/>
  <c r="Q7528" i="1"/>
  <c r="R7528" i="1"/>
  <c r="S7528" i="1"/>
  <c r="Q7529" i="1"/>
  <c r="R7529" i="1"/>
  <c r="U7528" i="1"/>
  <c r="V7528" i="1"/>
  <c r="S7529" i="1"/>
  <c r="U7529" i="1"/>
  <c r="V7529" i="1"/>
  <c r="Q7530" i="1"/>
  <c r="R7530" i="1"/>
  <c r="S7530" i="1"/>
  <c r="Q7531" i="1"/>
  <c r="U7530" i="1"/>
  <c r="V7530" i="1"/>
  <c r="R7531" i="1"/>
  <c r="S7531" i="1"/>
  <c r="Q7532" i="1"/>
  <c r="S7532" i="1"/>
  <c r="U7531" i="1"/>
  <c r="V7531" i="1"/>
  <c r="Q7533" i="1"/>
  <c r="S7533" i="1"/>
  <c r="U7532" i="1"/>
  <c r="V7532" i="1"/>
  <c r="Q7534" i="1"/>
  <c r="S7534" i="1"/>
  <c r="U7533" i="1"/>
  <c r="V7533" i="1"/>
  <c r="Q7535" i="1"/>
  <c r="U7535" i="1"/>
  <c r="V7535" i="1"/>
  <c r="U7534" i="1"/>
  <c r="V7534" i="1"/>
  <c r="Q7536" i="1"/>
  <c r="U7536" i="1"/>
  <c r="V7536" i="1"/>
  <c r="Q7537" i="1"/>
  <c r="U7537" i="1"/>
  <c r="V7537" i="1"/>
  <c r="Q7538" i="1"/>
  <c r="U7538" i="1"/>
  <c r="V7538" i="1"/>
  <c r="Q7539" i="1"/>
  <c r="U7539" i="1"/>
  <c r="V7539" i="1"/>
  <c r="Q7540" i="1"/>
  <c r="U7540" i="1"/>
  <c r="V7540" i="1"/>
  <c r="Q7541" i="1"/>
  <c r="U7541" i="1"/>
  <c r="V7541" i="1"/>
  <c r="Q7542" i="1"/>
  <c r="U7542" i="1"/>
  <c r="V7542" i="1"/>
  <c r="Q7543" i="1"/>
  <c r="U7543" i="1"/>
  <c r="V7543" i="1"/>
  <c r="Q7544" i="1"/>
  <c r="U7544" i="1"/>
  <c r="V7544" i="1"/>
  <c r="Q7545" i="1"/>
  <c r="U7545" i="1"/>
  <c r="V7545" i="1"/>
  <c r="Q7546" i="1"/>
  <c r="U7546" i="1"/>
  <c r="V7546" i="1"/>
  <c r="Q7547" i="1"/>
  <c r="U7547" i="1"/>
  <c r="V7547" i="1"/>
  <c r="Q7548" i="1"/>
  <c r="U7548" i="1"/>
  <c r="V7548" i="1"/>
  <c r="Q7549" i="1"/>
  <c r="U7549" i="1"/>
  <c r="V7549" i="1"/>
  <c r="Q7550" i="1"/>
  <c r="S7550" i="1"/>
  <c r="Q7551" i="1"/>
  <c r="S7551" i="1"/>
  <c r="U7550" i="1"/>
  <c r="V7550" i="1"/>
  <c r="Q7552" i="1"/>
  <c r="S7552" i="1"/>
  <c r="U7551" i="1"/>
  <c r="V7551" i="1"/>
  <c r="Q7553" i="1"/>
  <c r="S7553" i="1"/>
  <c r="U7552" i="1"/>
  <c r="V7552" i="1"/>
  <c r="Q7554" i="1"/>
  <c r="S7554" i="1"/>
  <c r="U7553" i="1"/>
  <c r="V7553" i="1"/>
  <c r="Q7555" i="1"/>
  <c r="S7555" i="1"/>
  <c r="U7554" i="1"/>
  <c r="V7554" i="1"/>
  <c r="Q7556" i="1"/>
  <c r="S7556" i="1"/>
  <c r="U7555" i="1"/>
  <c r="V7555" i="1"/>
  <c r="Q7557" i="1"/>
  <c r="S7557" i="1"/>
  <c r="U7556" i="1"/>
  <c r="V7556" i="1"/>
  <c r="Q7558" i="1"/>
  <c r="S7558" i="1"/>
  <c r="U7557" i="1"/>
  <c r="V7557" i="1"/>
  <c r="Q7559" i="1"/>
  <c r="U7559" i="1"/>
  <c r="V7559" i="1"/>
  <c r="U7558" i="1"/>
  <c r="V7558" i="1"/>
  <c r="Q7560" i="1"/>
  <c r="U7560" i="1"/>
  <c r="V7560" i="1"/>
  <c r="Q7561" i="1"/>
  <c r="U7561" i="1"/>
  <c r="V7561" i="1"/>
  <c r="Q7562" i="1"/>
  <c r="U7562" i="1"/>
  <c r="V7562" i="1"/>
  <c r="Q7563" i="1"/>
  <c r="U7563" i="1"/>
  <c r="V7563" i="1"/>
  <c r="Q7564" i="1"/>
  <c r="U7564" i="1"/>
  <c r="V7564" i="1"/>
  <c r="Q7565" i="1"/>
  <c r="U7565" i="1"/>
  <c r="V7565" i="1"/>
  <c r="Q7566" i="1"/>
  <c r="U7566" i="1"/>
  <c r="V7566" i="1"/>
  <c r="Q7567" i="1"/>
  <c r="U7567" i="1"/>
  <c r="V7567" i="1"/>
  <c r="Q7568" i="1"/>
  <c r="U7568" i="1"/>
  <c r="V7568" i="1"/>
  <c r="Q7569" i="1"/>
  <c r="U7569" i="1"/>
  <c r="V7569" i="1"/>
  <c r="Q7570" i="1"/>
  <c r="U7570" i="1"/>
  <c r="V7570" i="1"/>
  <c r="Q7571" i="1"/>
  <c r="U7571" i="1"/>
  <c r="V7571" i="1"/>
  <c r="Q7572" i="1"/>
  <c r="U7572" i="1"/>
  <c r="V7572" i="1"/>
  <c r="Q7573" i="1"/>
  <c r="U7573" i="1"/>
  <c r="V7573" i="1"/>
  <c r="Q7574" i="1"/>
  <c r="S7574" i="1"/>
  <c r="U7574" i="1"/>
  <c r="V7574" i="1"/>
  <c r="Q7575" i="1"/>
  <c r="S7575" i="1"/>
  <c r="Q7576" i="1"/>
  <c r="S7576" i="1"/>
  <c r="U7575" i="1"/>
  <c r="V7575" i="1"/>
  <c r="Q7577" i="1"/>
  <c r="S7577" i="1"/>
  <c r="U7576" i="1"/>
  <c r="V7576" i="1"/>
  <c r="Q7578" i="1"/>
  <c r="S7578" i="1"/>
  <c r="U7577" i="1"/>
  <c r="V7577" i="1"/>
  <c r="Q7579" i="1"/>
  <c r="S7579" i="1"/>
  <c r="U7578" i="1"/>
  <c r="V7578" i="1"/>
  <c r="Q7580" i="1"/>
  <c r="S7580" i="1"/>
  <c r="U7579" i="1"/>
  <c r="V7579" i="1"/>
  <c r="Q7581" i="1"/>
  <c r="S7581" i="1"/>
  <c r="U7580" i="1"/>
  <c r="V7580" i="1"/>
  <c r="Q7582" i="1"/>
  <c r="U7582" i="1"/>
  <c r="V7582" i="1"/>
  <c r="U7581" i="1"/>
  <c r="V7581" i="1"/>
  <c r="Q7583" i="1"/>
  <c r="U7583" i="1"/>
  <c r="V7583" i="1"/>
  <c r="Q7584" i="1"/>
  <c r="U7584" i="1"/>
  <c r="V7584" i="1"/>
  <c r="Q7585" i="1"/>
  <c r="U7585" i="1"/>
  <c r="V7585" i="1"/>
  <c r="Q7586" i="1"/>
  <c r="U7586" i="1"/>
  <c r="V7586" i="1"/>
  <c r="Q7587" i="1"/>
  <c r="U7587" i="1"/>
  <c r="V7587" i="1"/>
  <c r="Q7588" i="1"/>
  <c r="U7588" i="1"/>
  <c r="V7588" i="1"/>
  <c r="Q7589" i="1"/>
  <c r="U7589" i="1"/>
  <c r="V7589" i="1"/>
  <c r="Q7590" i="1"/>
  <c r="U7590" i="1"/>
  <c r="V7590" i="1"/>
  <c r="Q7591" i="1"/>
  <c r="U7591" i="1"/>
  <c r="V7591" i="1"/>
  <c r="Q7592" i="1"/>
  <c r="U7592" i="1"/>
  <c r="V7592" i="1"/>
  <c r="Q7593" i="1"/>
  <c r="U7593" i="1"/>
  <c r="V7593" i="1"/>
  <c r="Q7594" i="1"/>
  <c r="U7594" i="1"/>
  <c r="V7594" i="1"/>
  <c r="Q7595" i="1"/>
  <c r="U7595" i="1"/>
  <c r="V7595" i="1"/>
  <c r="Q7596" i="1"/>
  <c r="U7596" i="1"/>
  <c r="V7596" i="1"/>
  <c r="Q7597" i="1"/>
  <c r="U7597" i="1"/>
  <c r="V7597" i="1"/>
  <c r="Q7598" i="1"/>
  <c r="S7598" i="1"/>
  <c r="Q7599" i="1"/>
  <c r="U7598" i="1"/>
  <c r="V7598" i="1"/>
  <c r="R7599" i="1"/>
  <c r="S7599" i="1"/>
  <c r="Q7600" i="1"/>
  <c r="U7599" i="1"/>
  <c r="V7599" i="1"/>
  <c r="R7600" i="1"/>
  <c r="S7600" i="1"/>
  <c r="Q7601" i="1"/>
  <c r="R7601" i="1"/>
  <c r="U7600" i="1"/>
  <c r="V7600" i="1"/>
  <c r="S7601" i="1"/>
  <c r="U7601" i="1"/>
  <c r="V7601" i="1"/>
  <c r="Q7602" i="1"/>
  <c r="R7602" i="1"/>
  <c r="S7602" i="1"/>
  <c r="Q7603" i="1"/>
  <c r="U7602" i="1"/>
  <c r="V7602" i="1"/>
  <c r="R7603" i="1"/>
  <c r="S7603" i="1"/>
  <c r="Q7604" i="1"/>
  <c r="R7604" i="1"/>
  <c r="U7603" i="1"/>
  <c r="V7603" i="1"/>
  <c r="Q7605" i="1"/>
  <c r="S7605" i="1"/>
  <c r="U7605" i="1"/>
  <c r="V7605" i="1"/>
  <c r="S7604" i="1"/>
  <c r="U7604" i="1"/>
  <c r="V7604" i="1"/>
  <c r="Q7606" i="1"/>
  <c r="U7606" i="1"/>
  <c r="V7606" i="1"/>
  <c r="Q7607" i="1"/>
  <c r="U7607" i="1"/>
  <c r="V7607" i="1"/>
  <c r="Q7608" i="1"/>
  <c r="U7608" i="1"/>
  <c r="V7608" i="1"/>
  <c r="Q7609" i="1"/>
  <c r="U7609" i="1"/>
  <c r="V7609" i="1"/>
  <c r="Q7610" i="1"/>
  <c r="U7610" i="1"/>
  <c r="V7610" i="1"/>
  <c r="Q7611" i="1"/>
  <c r="U7611" i="1"/>
  <c r="V7611" i="1"/>
  <c r="Q7612" i="1"/>
  <c r="U7612" i="1"/>
  <c r="V7612" i="1"/>
  <c r="Q7613" i="1"/>
  <c r="U7613" i="1"/>
  <c r="V7613" i="1"/>
  <c r="Q7614" i="1"/>
  <c r="U7614" i="1"/>
  <c r="V7614" i="1"/>
  <c r="Q7615" i="1"/>
  <c r="U7615" i="1"/>
  <c r="V7615" i="1"/>
  <c r="Q7616" i="1"/>
  <c r="U7616" i="1"/>
  <c r="V7616" i="1"/>
  <c r="Q7617" i="1"/>
  <c r="U7617" i="1"/>
  <c r="V7617" i="1"/>
  <c r="Q7618" i="1"/>
  <c r="U7618" i="1"/>
  <c r="V7618" i="1"/>
  <c r="Q7619" i="1"/>
  <c r="U7619" i="1"/>
  <c r="V7619" i="1"/>
  <c r="Q7620" i="1"/>
  <c r="U7620" i="1"/>
  <c r="V7620" i="1"/>
  <c r="Q7621" i="1"/>
  <c r="U7621" i="1"/>
  <c r="V7621" i="1"/>
  <c r="Q7622" i="1"/>
  <c r="S7622" i="1"/>
  <c r="Q7623" i="1"/>
  <c r="U7622" i="1"/>
  <c r="V7622" i="1"/>
  <c r="R7623" i="1"/>
  <c r="S7623" i="1"/>
  <c r="Q7624" i="1"/>
  <c r="U7623" i="1"/>
  <c r="V7623" i="1"/>
  <c r="R7624" i="1"/>
  <c r="S7624" i="1"/>
  <c r="Q7625" i="1"/>
  <c r="R7625" i="1"/>
  <c r="U7624" i="1"/>
  <c r="V7624" i="1"/>
  <c r="Q7626" i="1"/>
  <c r="S7625" i="1"/>
  <c r="U7625" i="1"/>
  <c r="V7625" i="1"/>
  <c r="R7626" i="1"/>
  <c r="S7626" i="1"/>
  <c r="Q7627" i="1"/>
  <c r="R7627" i="1"/>
  <c r="U7626" i="1"/>
  <c r="V7626" i="1"/>
  <c r="S7627" i="1"/>
  <c r="U7627" i="1"/>
  <c r="V7627" i="1"/>
  <c r="Q7628" i="1"/>
  <c r="R7628" i="1"/>
  <c r="S7628" i="1"/>
  <c r="Q7629" i="1"/>
  <c r="R7629" i="1"/>
  <c r="U7628" i="1"/>
  <c r="V7628" i="1"/>
  <c r="S7629" i="1"/>
  <c r="U7629" i="1"/>
  <c r="V7629" i="1"/>
  <c r="Q7630" i="1"/>
  <c r="S7630" i="1"/>
  <c r="Q7631" i="1"/>
  <c r="U7631" i="1"/>
  <c r="V7631" i="1"/>
  <c r="U7630" i="1"/>
  <c r="V7630" i="1"/>
  <c r="Q7632" i="1"/>
  <c r="U7632" i="1"/>
  <c r="V7632" i="1"/>
  <c r="Q7633" i="1"/>
  <c r="U7633" i="1"/>
  <c r="V7633" i="1"/>
  <c r="Q7634" i="1"/>
  <c r="U7634" i="1"/>
  <c r="V7634" i="1"/>
  <c r="Q7635" i="1"/>
  <c r="U7635" i="1"/>
  <c r="V7635" i="1"/>
  <c r="Q7636" i="1"/>
  <c r="U7636" i="1"/>
  <c r="V7636" i="1"/>
  <c r="Q7637" i="1"/>
  <c r="U7637" i="1"/>
  <c r="V7637" i="1"/>
  <c r="Q7638" i="1"/>
  <c r="U7638" i="1"/>
  <c r="V7638" i="1"/>
  <c r="Q7639" i="1"/>
  <c r="U7639" i="1"/>
  <c r="V7639" i="1"/>
  <c r="Q7640" i="1"/>
  <c r="U7640" i="1"/>
  <c r="V7640" i="1"/>
  <c r="Q7641" i="1"/>
  <c r="U7641" i="1"/>
  <c r="V7641" i="1"/>
  <c r="Q7642" i="1"/>
  <c r="U7642" i="1"/>
  <c r="V7642" i="1"/>
  <c r="Q7643" i="1"/>
  <c r="U7643" i="1"/>
  <c r="V7643" i="1"/>
  <c r="Q7644" i="1"/>
  <c r="U7644" i="1"/>
  <c r="V7644" i="1"/>
  <c r="Q7645" i="1"/>
  <c r="U7645" i="1"/>
  <c r="V7645" i="1"/>
  <c r="Q7646" i="1"/>
  <c r="S7646" i="1"/>
  <c r="Q7647" i="1"/>
  <c r="U7646" i="1"/>
  <c r="V7646" i="1"/>
  <c r="R7647" i="1"/>
  <c r="S7647" i="1"/>
  <c r="Q7648" i="1"/>
  <c r="U7647" i="1"/>
  <c r="V7647" i="1"/>
  <c r="R7648" i="1"/>
  <c r="S7648" i="1"/>
  <c r="Q7649" i="1"/>
  <c r="R7649" i="1"/>
  <c r="U7648" i="1"/>
  <c r="V7648" i="1"/>
  <c r="S7649" i="1"/>
  <c r="U7649" i="1"/>
  <c r="V7649" i="1"/>
  <c r="Q7650" i="1"/>
  <c r="R7650" i="1"/>
  <c r="S7650" i="1"/>
  <c r="Q7651" i="1"/>
  <c r="U7650" i="1"/>
  <c r="V7650" i="1"/>
  <c r="R7651" i="1"/>
  <c r="S7651" i="1"/>
  <c r="Q7652" i="1"/>
  <c r="S7652" i="1"/>
  <c r="U7651" i="1"/>
  <c r="V7651" i="1"/>
  <c r="R7652" i="1"/>
  <c r="U7652" i="1"/>
  <c r="V7652" i="1"/>
  <c r="Q7653" i="1"/>
  <c r="R7653" i="1"/>
  <c r="Q7654" i="1"/>
  <c r="U7654" i="1"/>
  <c r="V7654" i="1"/>
  <c r="S7653" i="1"/>
  <c r="U7653" i="1"/>
  <c r="V7653" i="1"/>
  <c r="Q7655" i="1"/>
  <c r="U7655" i="1"/>
  <c r="V7655" i="1"/>
  <c r="Q7656" i="1"/>
  <c r="U7656" i="1"/>
  <c r="V7656" i="1"/>
  <c r="Q7657" i="1"/>
  <c r="U7657" i="1"/>
  <c r="V7657" i="1"/>
  <c r="Q7658" i="1"/>
  <c r="U7658" i="1"/>
  <c r="V7658" i="1"/>
  <c r="Q7659" i="1"/>
  <c r="U7659" i="1"/>
  <c r="V7659" i="1"/>
  <c r="Q7660" i="1"/>
  <c r="U7660" i="1"/>
  <c r="V7660" i="1"/>
  <c r="Q7661" i="1"/>
  <c r="U7661" i="1"/>
  <c r="V7661" i="1"/>
  <c r="Q7662" i="1"/>
  <c r="U7662" i="1"/>
  <c r="V7662" i="1"/>
  <c r="Q7663" i="1"/>
  <c r="U7663" i="1"/>
  <c r="V7663" i="1"/>
  <c r="Q7664" i="1"/>
  <c r="U7664" i="1"/>
  <c r="V7664" i="1"/>
  <c r="Q7665" i="1"/>
  <c r="U7665" i="1"/>
  <c r="V7665" i="1"/>
  <c r="Q7666" i="1"/>
  <c r="U7666" i="1"/>
  <c r="V7666" i="1"/>
  <c r="Q7667" i="1"/>
  <c r="U7667" i="1"/>
  <c r="V7667" i="1"/>
  <c r="Q7668" i="1"/>
  <c r="U7668" i="1"/>
  <c r="V7668" i="1"/>
  <c r="Q7669" i="1"/>
  <c r="U7669" i="1"/>
  <c r="V7669" i="1"/>
  <c r="Q7670" i="1"/>
  <c r="S7670" i="1"/>
  <c r="Q7671" i="1"/>
  <c r="R7671" i="1"/>
  <c r="U7670" i="1"/>
  <c r="V7670" i="1"/>
  <c r="S7671" i="1"/>
  <c r="U7671" i="1"/>
  <c r="V7671" i="1"/>
  <c r="Q7672" i="1"/>
  <c r="R7672" i="1"/>
  <c r="S7672" i="1"/>
  <c r="Q7673" i="1"/>
  <c r="R7673" i="1"/>
  <c r="U7672" i="1"/>
  <c r="V7672" i="1"/>
  <c r="S7673" i="1"/>
  <c r="U7673" i="1"/>
  <c r="V7673" i="1"/>
  <c r="Q7674" i="1"/>
  <c r="R7674" i="1"/>
  <c r="S7674" i="1"/>
  <c r="Q7675" i="1"/>
  <c r="R7675" i="1"/>
  <c r="U7674" i="1"/>
  <c r="V7674" i="1"/>
  <c r="Q7676" i="1"/>
  <c r="S7675" i="1"/>
  <c r="U7675" i="1"/>
  <c r="V7675" i="1"/>
  <c r="R7676" i="1"/>
  <c r="S7676" i="1"/>
  <c r="Q7677" i="1"/>
  <c r="R7677" i="1"/>
  <c r="Q7678" i="1"/>
  <c r="U7678" i="1"/>
  <c r="V7678" i="1"/>
  <c r="U7676" i="1"/>
  <c r="V7676" i="1"/>
  <c r="S7677" i="1"/>
  <c r="U7677" i="1"/>
  <c r="V7677" i="1"/>
  <c r="Q7679" i="1"/>
  <c r="U7679" i="1"/>
  <c r="V7679" i="1"/>
  <c r="Q7680" i="1"/>
  <c r="U7680" i="1"/>
  <c r="V7680" i="1"/>
  <c r="Q7681" i="1"/>
  <c r="U7681" i="1"/>
  <c r="V7681" i="1"/>
  <c r="Q7682" i="1"/>
  <c r="U7682" i="1"/>
  <c r="V7682" i="1"/>
  <c r="Q7683" i="1"/>
  <c r="U7683" i="1"/>
  <c r="V7683" i="1"/>
  <c r="Q7684" i="1"/>
  <c r="U7684" i="1"/>
  <c r="V7684" i="1"/>
  <c r="Q7685" i="1"/>
  <c r="U7685" i="1"/>
  <c r="V7685" i="1"/>
  <c r="Q7686" i="1"/>
  <c r="U7686" i="1"/>
  <c r="V7686" i="1"/>
  <c r="Q7687" i="1"/>
  <c r="U7687" i="1"/>
  <c r="V7687" i="1"/>
  <c r="Q7688" i="1"/>
  <c r="U7688" i="1"/>
  <c r="V7688" i="1"/>
  <c r="Q7689" i="1"/>
  <c r="U7689" i="1"/>
  <c r="V7689" i="1"/>
  <c r="Q7690" i="1"/>
  <c r="U7690" i="1"/>
  <c r="V7690" i="1"/>
  <c r="Q7691" i="1"/>
  <c r="U7691" i="1"/>
  <c r="V7691" i="1"/>
  <c r="Q7692" i="1"/>
  <c r="U7692" i="1"/>
  <c r="V7692" i="1"/>
  <c r="Q7693" i="1"/>
  <c r="U7693" i="1"/>
  <c r="V7693" i="1"/>
  <c r="Q7694" i="1"/>
  <c r="S7694" i="1"/>
  <c r="Q7695" i="1"/>
  <c r="S7695" i="1"/>
  <c r="U7695" i="1"/>
  <c r="V7695" i="1"/>
  <c r="U7694" i="1"/>
  <c r="V7694" i="1"/>
  <c r="Q7696" i="1"/>
  <c r="S7696" i="1"/>
  <c r="U7696" i="1"/>
  <c r="V7696" i="1"/>
  <c r="Q7697" i="1"/>
  <c r="S7697" i="1"/>
  <c r="Q7698" i="1"/>
  <c r="S7698" i="1"/>
  <c r="U7697" i="1"/>
  <c r="V7697" i="1"/>
  <c r="Q7699" i="1"/>
  <c r="S7699" i="1"/>
  <c r="U7698" i="1"/>
  <c r="V7698" i="1"/>
  <c r="Q7700" i="1"/>
  <c r="S7700" i="1"/>
  <c r="U7699" i="1"/>
  <c r="V7699" i="1"/>
  <c r="Q7701" i="1"/>
  <c r="S7701" i="1"/>
  <c r="U7700" i="1"/>
  <c r="V7700" i="1"/>
  <c r="Q7702" i="1"/>
  <c r="U7702" i="1"/>
  <c r="V7702" i="1"/>
  <c r="U7701" i="1"/>
  <c r="V7701" i="1"/>
  <c r="Q7703" i="1"/>
  <c r="U7703" i="1"/>
  <c r="V7703" i="1"/>
  <c r="Q7704" i="1"/>
  <c r="U7704" i="1"/>
  <c r="V7704" i="1"/>
  <c r="Q7705" i="1"/>
  <c r="U7705" i="1"/>
  <c r="V7705" i="1"/>
  <c r="Q7706" i="1"/>
  <c r="U7706" i="1"/>
  <c r="V7706" i="1"/>
  <c r="Q7707" i="1"/>
  <c r="U7707" i="1"/>
  <c r="V7707" i="1"/>
  <c r="Q7708" i="1"/>
  <c r="U7708" i="1"/>
  <c r="V7708" i="1"/>
  <c r="Q7709" i="1"/>
  <c r="U7709" i="1"/>
  <c r="V7709" i="1"/>
  <c r="Q7710" i="1"/>
  <c r="U7710" i="1"/>
  <c r="V7710" i="1"/>
  <c r="Q7711" i="1"/>
  <c r="U7711" i="1"/>
  <c r="V7711" i="1"/>
  <c r="Q7712" i="1"/>
  <c r="U7712" i="1"/>
  <c r="V7712" i="1"/>
  <c r="Q7713" i="1"/>
  <c r="U7713" i="1"/>
  <c r="V7713" i="1"/>
  <c r="Q7714" i="1"/>
  <c r="U7714" i="1"/>
  <c r="V7714" i="1"/>
  <c r="Q7715" i="1"/>
  <c r="U7715" i="1"/>
  <c r="V7715" i="1"/>
  <c r="Q7716" i="1"/>
  <c r="U7716" i="1"/>
  <c r="V7716" i="1"/>
  <c r="Q7717" i="1"/>
  <c r="U7717" i="1"/>
  <c r="V7717" i="1"/>
  <c r="Q7718" i="1"/>
  <c r="S7718" i="1"/>
  <c r="Q7719" i="1"/>
  <c r="S7719" i="1"/>
  <c r="U7718" i="1"/>
  <c r="V7718" i="1"/>
  <c r="Q7720" i="1"/>
  <c r="S7720" i="1"/>
  <c r="U7719" i="1"/>
  <c r="V7719" i="1"/>
  <c r="Q7721" i="1"/>
  <c r="S7721" i="1"/>
  <c r="U7720" i="1"/>
  <c r="V7720" i="1"/>
  <c r="Q7722" i="1"/>
  <c r="S7722" i="1"/>
  <c r="U7721" i="1"/>
  <c r="V7721" i="1"/>
  <c r="Q7723" i="1"/>
  <c r="S7723" i="1"/>
  <c r="U7722" i="1"/>
  <c r="V7722" i="1"/>
  <c r="Q7724" i="1"/>
  <c r="S7724" i="1"/>
  <c r="U7723" i="1"/>
  <c r="V7723" i="1"/>
  <c r="Q7725" i="1"/>
  <c r="S7725" i="1"/>
  <c r="U7724" i="1"/>
  <c r="V7724" i="1"/>
  <c r="Q7726" i="1"/>
  <c r="U7726" i="1"/>
  <c r="V7726" i="1"/>
  <c r="U7725" i="1"/>
  <c r="V7725" i="1"/>
  <c r="Q7727" i="1"/>
  <c r="U7727" i="1"/>
  <c r="V7727" i="1"/>
  <c r="Q7728" i="1"/>
  <c r="U7728" i="1"/>
  <c r="V7728" i="1"/>
  <c r="Q7729" i="1"/>
  <c r="U7729" i="1"/>
  <c r="V7729" i="1"/>
  <c r="Q7730" i="1"/>
  <c r="U7730" i="1"/>
  <c r="V7730" i="1"/>
  <c r="Q7731" i="1"/>
  <c r="U7731" i="1"/>
  <c r="V7731" i="1"/>
  <c r="Q7732" i="1"/>
  <c r="U7732" i="1"/>
  <c r="V7732" i="1"/>
  <c r="Q7733" i="1"/>
  <c r="U7733" i="1"/>
  <c r="V7733" i="1"/>
  <c r="Q7734" i="1"/>
  <c r="U7734" i="1"/>
  <c r="V7734" i="1"/>
  <c r="Q7735" i="1"/>
  <c r="U7735" i="1"/>
  <c r="V7735" i="1"/>
  <c r="Q7736" i="1"/>
  <c r="U7736" i="1"/>
  <c r="V7736" i="1"/>
  <c r="Q7737" i="1"/>
  <c r="U7737" i="1"/>
  <c r="V7737" i="1"/>
  <c r="Q7738" i="1"/>
  <c r="U7738" i="1"/>
  <c r="V7738" i="1"/>
  <c r="Q7739" i="1"/>
  <c r="U7739" i="1"/>
  <c r="V7739" i="1"/>
  <c r="Q7740" i="1"/>
  <c r="U7740" i="1"/>
  <c r="V7740" i="1"/>
  <c r="Q7741" i="1"/>
  <c r="U7741" i="1"/>
  <c r="V7741" i="1"/>
  <c r="Q7742" i="1"/>
  <c r="S7742" i="1"/>
  <c r="Q7743" i="1"/>
  <c r="S7743" i="1"/>
  <c r="U7742" i="1"/>
  <c r="V7742" i="1"/>
  <c r="Q7744" i="1"/>
  <c r="U7743" i="1"/>
  <c r="V7743" i="1"/>
  <c r="R7744" i="1"/>
  <c r="S7744" i="1"/>
  <c r="Q7745" i="1"/>
  <c r="U7744" i="1"/>
  <c r="V7744" i="1"/>
  <c r="R7745" i="1"/>
  <c r="S7745" i="1"/>
  <c r="Q7746" i="1"/>
  <c r="R7746" i="1"/>
  <c r="U7745" i="1"/>
  <c r="V7745" i="1"/>
  <c r="S7746" i="1"/>
  <c r="U7746" i="1"/>
  <c r="V7746" i="1"/>
  <c r="Q7747" i="1"/>
  <c r="R7747" i="1"/>
  <c r="S7747" i="1"/>
  <c r="Q7748" i="1"/>
  <c r="S7748" i="1"/>
  <c r="U7747" i="1"/>
  <c r="V7747" i="1"/>
  <c r="Q7749" i="1"/>
  <c r="S7749" i="1"/>
  <c r="U7748" i="1"/>
  <c r="V7748" i="1"/>
  <c r="Q7750" i="1"/>
  <c r="U7750" i="1"/>
  <c r="V7750" i="1"/>
  <c r="U7749" i="1"/>
  <c r="V7749" i="1"/>
  <c r="Q7751" i="1"/>
  <c r="U7751" i="1"/>
  <c r="V7751" i="1"/>
  <c r="Q7752" i="1"/>
  <c r="U7752" i="1"/>
  <c r="V7752" i="1"/>
  <c r="Q7753" i="1"/>
  <c r="U7753" i="1"/>
  <c r="V7753" i="1"/>
  <c r="Q7754" i="1"/>
  <c r="U7754" i="1"/>
  <c r="V7754" i="1"/>
  <c r="Q7755" i="1"/>
  <c r="U7755" i="1"/>
  <c r="V7755" i="1"/>
  <c r="Q7756" i="1"/>
  <c r="U7756" i="1"/>
  <c r="V7756" i="1"/>
  <c r="Q7757" i="1"/>
  <c r="U7757" i="1"/>
  <c r="V7757" i="1"/>
  <c r="Q7758" i="1"/>
  <c r="U7758" i="1"/>
  <c r="V7758" i="1"/>
  <c r="Q7759" i="1"/>
  <c r="U7759" i="1"/>
  <c r="V7759" i="1"/>
  <c r="Q7760" i="1"/>
  <c r="U7760" i="1"/>
  <c r="V7760" i="1"/>
  <c r="Q7761" i="1"/>
  <c r="U7761" i="1"/>
  <c r="V7761" i="1"/>
  <c r="Q7762" i="1"/>
  <c r="U7762" i="1"/>
  <c r="V7762" i="1"/>
  <c r="Q7763" i="1"/>
  <c r="U7763" i="1"/>
  <c r="V7763" i="1"/>
  <c r="Q7764" i="1"/>
  <c r="U7764" i="1"/>
  <c r="V7764" i="1"/>
  <c r="Q7765" i="1"/>
  <c r="U7765" i="1"/>
  <c r="V7765" i="1"/>
  <c r="Q7766" i="1"/>
  <c r="S7766" i="1"/>
  <c r="U7766" i="1"/>
  <c r="V7766" i="1"/>
  <c r="Q7767" i="1"/>
  <c r="S7767" i="1"/>
  <c r="Q7768" i="1"/>
  <c r="S7768" i="1"/>
  <c r="U7767" i="1"/>
  <c r="V7767" i="1"/>
  <c r="Q7769" i="1"/>
  <c r="S7769" i="1"/>
  <c r="U7768" i="1"/>
  <c r="V7768" i="1"/>
  <c r="Q7770" i="1"/>
  <c r="S7770" i="1"/>
  <c r="U7770" i="1"/>
  <c r="V7770" i="1"/>
  <c r="U7769" i="1"/>
  <c r="V7769" i="1"/>
  <c r="Q7771" i="1"/>
  <c r="S7771" i="1"/>
  <c r="U7771" i="1"/>
  <c r="V7771" i="1"/>
  <c r="Q7772" i="1"/>
  <c r="S7772" i="1"/>
  <c r="Q7773" i="1"/>
  <c r="S7773" i="1"/>
  <c r="U7772" i="1"/>
  <c r="V7772" i="1"/>
  <c r="Q7774" i="1"/>
  <c r="U7774" i="1"/>
  <c r="V7774" i="1"/>
  <c r="U7773" i="1"/>
  <c r="V7773" i="1"/>
  <c r="Q7775" i="1"/>
  <c r="U7775" i="1"/>
  <c r="V7775" i="1"/>
  <c r="Q7776" i="1"/>
  <c r="U7776" i="1"/>
  <c r="V7776" i="1"/>
  <c r="Q7777" i="1"/>
  <c r="U7777" i="1"/>
  <c r="V7777" i="1"/>
  <c r="Q7778" i="1"/>
  <c r="U7778" i="1"/>
  <c r="V7778" i="1"/>
  <c r="Q7779" i="1"/>
  <c r="U7779" i="1"/>
  <c r="V7779" i="1"/>
  <c r="Q7780" i="1"/>
  <c r="U7780" i="1"/>
  <c r="V7780" i="1"/>
  <c r="Q7781" i="1"/>
  <c r="U7781" i="1"/>
  <c r="V7781" i="1"/>
  <c r="Q7782" i="1"/>
  <c r="U7782" i="1"/>
  <c r="V7782" i="1"/>
  <c r="Q7783" i="1"/>
  <c r="U7783" i="1"/>
  <c r="V7783" i="1"/>
  <c r="Q7784" i="1"/>
  <c r="U7784" i="1"/>
  <c r="V7784" i="1"/>
  <c r="Q7785" i="1"/>
  <c r="U7785" i="1"/>
  <c r="V7785" i="1"/>
  <c r="Q7786" i="1"/>
  <c r="U7786" i="1"/>
  <c r="V7786" i="1"/>
  <c r="Q7787" i="1"/>
  <c r="U7787" i="1"/>
  <c r="V7787" i="1"/>
  <c r="Q7788" i="1"/>
  <c r="U7788" i="1"/>
  <c r="V7788" i="1"/>
  <c r="Q7789" i="1"/>
  <c r="U7789" i="1"/>
  <c r="V7789" i="1"/>
  <c r="Q7790" i="1"/>
  <c r="S7790" i="1"/>
  <c r="Q7791" i="1"/>
  <c r="S7791" i="1"/>
  <c r="U7790" i="1"/>
  <c r="V7790" i="1"/>
  <c r="Q7792" i="1"/>
  <c r="S7792" i="1"/>
  <c r="U7791" i="1"/>
  <c r="V7791" i="1"/>
  <c r="Q7793" i="1"/>
  <c r="S7793" i="1"/>
  <c r="U7792" i="1"/>
  <c r="V7792" i="1"/>
  <c r="Q7794" i="1"/>
  <c r="S7794" i="1"/>
  <c r="U7793" i="1"/>
  <c r="V7793" i="1"/>
  <c r="Q7795" i="1"/>
  <c r="S7795" i="1"/>
  <c r="U7794" i="1"/>
  <c r="V7794" i="1"/>
  <c r="Q7796" i="1"/>
  <c r="S7796" i="1"/>
  <c r="U7795" i="1"/>
  <c r="V7795" i="1"/>
  <c r="Q7797" i="1"/>
  <c r="S7797" i="1"/>
  <c r="U7796" i="1"/>
  <c r="V7796" i="1"/>
  <c r="Q7798" i="1"/>
  <c r="U7798" i="1"/>
  <c r="V7798" i="1"/>
  <c r="U7797" i="1"/>
  <c r="V7797" i="1"/>
  <c r="Q7799" i="1"/>
  <c r="U7799" i="1"/>
  <c r="V7799" i="1"/>
  <c r="Q7800" i="1"/>
  <c r="U7800" i="1"/>
  <c r="V7800" i="1"/>
  <c r="Q7801" i="1"/>
  <c r="U7801" i="1"/>
  <c r="V7801" i="1"/>
  <c r="Q7802" i="1"/>
  <c r="U7802" i="1"/>
  <c r="V7802" i="1"/>
  <c r="Q7803" i="1"/>
  <c r="U7803" i="1"/>
  <c r="V7803" i="1"/>
  <c r="Q7804" i="1"/>
  <c r="U7804" i="1"/>
  <c r="V7804" i="1"/>
  <c r="Q7805" i="1"/>
  <c r="U7805" i="1"/>
  <c r="V7805" i="1"/>
  <c r="Q7806" i="1"/>
  <c r="U7806" i="1"/>
  <c r="V7806" i="1"/>
  <c r="Q7807" i="1"/>
  <c r="U7807" i="1"/>
  <c r="V7807" i="1"/>
  <c r="Q7808" i="1"/>
  <c r="U7808" i="1"/>
  <c r="V7808" i="1"/>
  <c r="Q7809" i="1"/>
  <c r="U7809" i="1"/>
  <c r="V7809" i="1"/>
  <c r="Q7810" i="1"/>
  <c r="U7810" i="1"/>
  <c r="V7810" i="1"/>
  <c r="Q7811" i="1"/>
  <c r="U7811" i="1"/>
  <c r="V7811" i="1"/>
  <c r="Q7812" i="1"/>
  <c r="U7812" i="1"/>
  <c r="V7812" i="1"/>
  <c r="Q7813" i="1"/>
  <c r="U7813" i="1"/>
  <c r="V7813" i="1"/>
  <c r="Q7814" i="1"/>
  <c r="S7814" i="1"/>
  <c r="Q7815" i="1"/>
  <c r="S7815" i="1"/>
  <c r="U7814" i="1"/>
  <c r="V7814" i="1"/>
  <c r="Q7816" i="1"/>
  <c r="U7815" i="1"/>
  <c r="V7815" i="1"/>
  <c r="R7816" i="1"/>
  <c r="S7816" i="1"/>
  <c r="Q7817" i="1"/>
  <c r="U7816" i="1"/>
  <c r="V7816" i="1"/>
  <c r="R7817" i="1"/>
  <c r="S7817" i="1"/>
  <c r="Q7818" i="1"/>
  <c r="R7818" i="1"/>
  <c r="U7817" i="1"/>
  <c r="V7817" i="1"/>
  <c r="S7818" i="1"/>
  <c r="U7818" i="1"/>
  <c r="V7818" i="1"/>
  <c r="Q7819" i="1"/>
  <c r="R7819" i="1"/>
  <c r="S7819" i="1"/>
  <c r="Q7820" i="1"/>
  <c r="U7819" i="1"/>
  <c r="V7819" i="1"/>
  <c r="R7820" i="1"/>
  <c r="S7820" i="1"/>
  <c r="Q7821" i="1"/>
  <c r="S7821" i="1"/>
  <c r="Q7822" i="1"/>
  <c r="U7822" i="1"/>
  <c r="V7822" i="1"/>
  <c r="U7820" i="1"/>
  <c r="V7820" i="1"/>
  <c r="U7821" i="1"/>
  <c r="V7821" i="1"/>
  <c r="Q7823" i="1"/>
  <c r="U7823" i="1"/>
  <c r="V7823" i="1"/>
  <c r="Q7824" i="1"/>
  <c r="U7824" i="1"/>
  <c r="V7824" i="1"/>
  <c r="Q7825" i="1"/>
  <c r="U7825" i="1"/>
  <c r="V7825" i="1"/>
  <c r="Q7826" i="1"/>
  <c r="U7826" i="1"/>
  <c r="V7826" i="1"/>
  <c r="Q7827" i="1"/>
  <c r="U7827" i="1"/>
  <c r="V7827" i="1"/>
  <c r="Q7828" i="1"/>
  <c r="U7828" i="1"/>
  <c r="V7828" i="1"/>
  <c r="Q7829" i="1"/>
  <c r="U7829" i="1"/>
  <c r="V7829" i="1"/>
  <c r="Q7830" i="1"/>
  <c r="U7830" i="1"/>
  <c r="V7830" i="1"/>
  <c r="Q7831" i="1"/>
  <c r="U7831" i="1"/>
  <c r="V7831" i="1"/>
  <c r="Q7832" i="1"/>
  <c r="U7832" i="1"/>
  <c r="V7832" i="1"/>
  <c r="Q7833" i="1"/>
  <c r="U7833" i="1"/>
  <c r="V7833" i="1"/>
  <c r="Q7834" i="1"/>
  <c r="U7834" i="1"/>
  <c r="V7834" i="1"/>
  <c r="Q7835" i="1"/>
  <c r="U7835" i="1"/>
  <c r="V7835" i="1"/>
  <c r="Q7836" i="1"/>
  <c r="U7836" i="1"/>
  <c r="V7836" i="1"/>
  <c r="Q7837" i="1"/>
  <c r="U7837" i="1"/>
  <c r="V7837" i="1"/>
  <c r="Q7838" i="1"/>
  <c r="S7838" i="1"/>
  <c r="U7838" i="1"/>
  <c r="V7838" i="1"/>
  <c r="Q7839" i="1"/>
  <c r="R7839" i="1"/>
  <c r="S7839" i="1"/>
  <c r="Q7840" i="1"/>
  <c r="U7839" i="1"/>
  <c r="V7839" i="1"/>
  <c r="R7840" i="1"/>
  <c r="S7840" i="1"/>
  <c r="Q7841" i="1"/>
  <c r="S7841" i="1"/>
  <c r="U7840" i="1"/>
  <c r="V7840" i="1"/>
  <c r="Q7842" i="1"/>
  <c r="S7842" i="1"/>
  <c r="U7841" i="1"/>
  <c r="V7841" i="1"/>
  <c r="Q7843" i="1"/>
  <c r="S7843" i="1"/>
  <c r="U7842" i="1"/>
  <c r="V7842" i="1"/>
  <c r="Q7844" i="1"/>
  <c r="S7844" i="1"/>
  <c r="U7843" i="1"/>
  <c r="V7843" i="1"/>
  <c r="Q7845" i="1"/>
  <c r="S7845" i="1"/>
  <c r="U7844" i="1"/>
  <c r="V7844" i="1"/>
  <c r="Q7846" i="1"/>
  <c r="U7846" i="1"/>
  <c r="V7846" i="1"/>
  <c r="U7845" i="1"/>
  <c r="V7845" i="1"/>
  <c r="Q7847" i="1"/>
  <c r="U7847" i="1"/>
  <c r="V7847" i="1"/>
  <c r="Q7848" i="1"/>
  <c r="U7848" i="1"/>
  <c r="V7848" i="1"/>
  <c r="Q7849" i="1"/>
  <c r="U7849" i="1"/>
  <c r="V7849" i="1"/>
  <c r="Q7850" i="1"/>
  <c r="U7850" i="1"/>
  <c r="V7850" i="1"/>
  <c r="Q7851" i="1"/>
  <c r="U7851" i="1"/>
  <c r="V7851" i="1"/>
  <c r="Q7852" i="1"/>
  <c r="U7852" i="1"/>
  <c r="V7852" i="1"/>
  <c r="Q7853" i="1"/>
  <c r="U7853" i="1"/>
  <c r="V7853" i="1"/>
  <c r="Q7854" i="1"/>
  <c r="U7854" i="1"/>
  <c r="V7854" i="1"/>
  <c r="Q7855" i="1"/>
  <c r="U7855" i="1"/>
  <c r="V7855" i="1"/>
  <c r="Q7856" i="1"/>
  <c r="U7856" i="1"/>
  <c r="V7856" i="1"/>
  <c r="Q7857" i="1"/>
  <c r="U7857" i="1"/>
  <c r="V7857" i="1"/>
  <c r="Q7858" i="1"/>
  <c r="U7858" i="1"/>
  <c r="V7858" i="1"/>
  <c r="Q7859" i="1"/>
  <c r="U7859" i="1"/>
  <c r="V7859" i="1"/>
  <c r="Q7860" i="1"/>
  <c r="U7860" i="1"/>
  <c r="V7860" i="1"/>
  <c r="Q7861" i="1"/>
  <c r="U7861" i="1"/>
  <c r="V7861" i="1"/>
  <c r="Q7862" i="1"/>
  <c r="S7862" i="1"/>
  <c r="Q7863" i="1"/>
  <c r="S7863" i="1"/>
  <c r="U7862" i="1"/>
  <c r="V7862" i="1"/>
  <c r="Q7864" i="1"/>
  <c r="U7863" i="1"/>
  <c r="V7863" i="1"/>
  <c r="R7864" i="1"/>
  <c r="S7864" i="1"/>
  <c r="Q7865" i="1"/>
  <c r="U7864" i="1"/>
  <c r="V7864" i="1"/>
  <c r="R7865" i="1"/>
  <c r="S7865" i="1"/>
  <c r="Q7866" i="1"/>
  <c r="R7866" i="1"/>
  <c r="U7865" i="1"/>
  <c r="V7865" i="1"/>
  <c r="Q7867" i="1"/>
  <c r="S7866" i="1"/>
  <c r="U7866" i="1"/>
  <c r="V7866" i="1"/>
  <c r="R7867" i="1"/>
  <c r="S7867" i="1"/>
  <c r="Q7868" i="1"/>
  <c r="R7868" i="1"/>
  <c r="U7867" i="1"/>
  <c r="V7867" i="1"/>
  <c r="S7868" i="1"/>
  <c r="U7868" i="1"/>
  <c r="V7868" i="1"/>
  <c r="Q7869" i="1"/>
  <c r="S7869" i="1"/>
  <c r="Q7870" i="1"/>
  <c r="U7870" i="1"/>
  <c r="V7870" i="1"/>
  <c r="U7869" i="1"/>
  <c r="V7869" i="1"/>
  <c r="Q7871" i="1"/>
  <c r="U7871" i="1"/>
  <c r="V7871" i="1"/>
  <c r="Q7872" i="1"/>
  <c r="U7872" i="1"/>
  <c r="V7872" i="1"/>
  <c r="Q7873" i="1"/>
  <c r="U7873" i="1"/>
  <c r="V7873" i="1"/>
  <c r="Q7874" i="1"/>
  <c r="U7874" i="1"/>
  <c r="V7874" i="1"/>
  <c r="Q7875" i="1"/>
  <c r="U7875" i="1"/>
  <c r="V7875" i="1"/>
  <c r="Q7876" i="1"/>
  <c r="U7876" i="1"/>
  <c r="V7876" i="1"/>
  <c r="Q7877" i="1"/>
  <c r="U7877" i="1"/>
  <c r="V7877" i="1"/>
  <c r="Q7878" i="1"/>
  <c r="U7878" i="1"/>
  <c r="V7878" i="1"/>
  <c r="Q7879" i="1"/>
  <c r="U7879" i="1"/>
  <c r="V7879" i="1"/>
  <c r="Q7880" i="1"/>
  <c r="U7880" i="1"/>
  <c r="V7880" i="1"/>
  <c r="Q7881" i="1"/>
  <c r="U7881" i="1"/>
  <c r="V7881" i="1"/>
  <c r="Q7882" i="1"/>
  <c r="U7882" i="1"/>
  <c r="V7882" i="1"/>
  <c r="Q7883" i="1"/>
  <c r="U7883" i="1"/>
  <c r="V7883" i="1"/>
  <c r="Q7884" i="1"/>
  <c r="U7884" i="1"/>
  <c r="V7884" i="1"/>
  <c r="Q7885" i="1"/>
  <c r="U7885" i="1"/>
  <c r="V7885" i="1"/>
  <c r="Q7886" i="1"/>
  <c r="S7886" i="1"/>
  <c r="U7886" i="1"/>
  <c r="V7886" i="1"/>
  <c r="Q7887" i="1"/>
  <c r="S7887" i="1"/>
  <c r="Q7888" i="1"/>
  <c r="S7888" i="1"/>
  <c r="U7887" i="1"/>
  <c r="V7887" i="1"/>
  <c r="Q7889" i="1"/>
  <c r="S7889" i="1"/>
  <c r="U7888" i="1"/>
  <c r="V7888" i="1"/>
  <c r="Q7890" i="1"/>
  <c r="S7890" i="1"/>
  <c r="U7889" i="1"/>
  <c r="V7889" i="1"/>
  <c r="Q7891" i="1"/>
  <c r="U7890" i="1"/>
  <c r="V7890" i="1"/>
  <c r="R7891" i="1"/>
  <c r="S7891" i="1"/>
  <c r="Q7892" i="1"/>
  <c r="R7892" i="1"/>
  <c r="U7891" i="1"/>
  <c r="V7891" i="1"/>
  <c r="S7892" i="1"/>
  <c r="U7892" i="1"/>
  <c r="V7892" i="1"/>
  <c r="Q7893" i="1"/>
  <c r="S7893" i="1"/>
  <c r="Q7894" i="1"/>
  <c r="U7894" i="1"/>
  <c r="V7894" i="1"/>
  <c r="U7893" i="1"/>
  <c r="V7893" i="1"/>
  <c r="Q7895" i="1"/>
  <c r="U7895" i="1"/>
  <c r="V7895" i="1"/>
  <c r="Q7896" i="1"/>
  <c r="U7896" i="1"/>
  <c r="V7896" i="1"/>
  <c r="Q7897" i="1"/>
  <c r="U7897" i="1"/>
  <c r="V7897" i="1"/>
  <c r="Q7898" i="1"/>
  <c r="U7898" i="1"/>
  <c r="V7898" i="1"/>
  <c r="Q7899" i="1"/>
  <c r="U7899" i="1"/>
  <c r="V7899" i="1"/>
  <c r="Q7900" i="1"/>
  <c r="U7900" i="1"/>
  <c r="V7900" i="1"/>
  <c r="Q7901" i="1"/>
  <c r="U7901" i="1"/>
  <c r="V7901" i="1"/>
  <c r="Q7902" i="1"/>
  <c r="U7902" i="1"/>
  <c r="V7902" i="1"/>
  <c r="Q7903" i="1"/>
  <c r="U7903" i="1"/>
  <c r="V7903" i="1"/>
  <c r="Q7904" i="1"/>
  <c r="U7904" i="1"/>
  <c r="V7904" i="1"/>
  <c r="Q7905" i="1"/>
  <c r="U7905" i="1"/>
  <c r="V7905" i="1"/>
  <c r="Q7906" i="1"/>
  <c r="U7906" i="1"/>
  <c r="V7906" i="1"/>
  <c r="Q7907" i="1"/>
  <c r="U7907" i="1"/>
  <c r="V7907" i="1"/>
  <c r="Q7908" i="1"/>
  <c r="U7908" i="1"/>
  <c r="V7908" i="1"/>
  <c r="Q7909" i="1"/>
  <c r="U7909" i="1"/>
  <c r="V7909" i="1"/>
  <c r="Q7910" i="1"/>
  <c r="S7910" i="1"/>
  <c r="Q7911" i="1"/>
  <c r="U7910" i="1"/>
  <c r="V7910" i="1"/>
  <c r="R7911" i="1"/>
  <c r="S7911" i="1"/>
  <c r="Q7912" i="1"/>
  <c r="U7911" i="1"/>
  <c r="V7911" i="1"/>
  <c r="R7912" i="1"/>
  <c r="S7912" i="1"/>
  <c r="Q7913" i="1"/>
  <c r="R7913" i="1"/>
  <c r="U7912" i="1"/>
  <c r="V7912" i="1"/>
  <c r="S7913" i="1"/>
  <c r="U7913" i="1"/>
  <c r="V7913" i="1"/>
  <c r="Q7914" i="1"/>
  <c r="R7914" i="1"/>
  <c r="S7914" i="1"/>
  <c r="Q7915" i="1"/>
  <c r="U7914" i="1"/>
  <c r="V7914" i="1"/>
  <c r="R7915" i="1"/>
  <c r="S7915" i="1"/>
  <c r="Q7916" i="1"/>
  <c r="U7915" i="1"/>
  <c r="V7915" i="1"/>
  <c r="R7916" i="1"/>
  <c r="S7916" i="1"/>
  <c r="Q7917" i="1"/>
  <c r="S7917" i="1"/>
  <c r="Q7918" i="1"/>
  <c r="U7918" i="1"/>
  <c r="V7918" i="1"/>
  <c r="U7916" i="1"/>
  <c r="V7916" i="1"/>
  <c r="U7917" i="1"/>
  <c r="V7917" i="1"/>
  <c r="Q7919" i="1"/>
  <c r="U7919" i="1"/>
  <c r="V7919" i="1"/>
  <c r="Q7920" i="1"/>
  <c r="U7920" i="1"/>
  <c r="V7920" i="1"/>
  <c r="Q7921" i="1"/>
  <c r="U7921" i="1"/>
  <c r="V7921" i="1"/>
  <c r="Q7922" i="1"/>
  <c r="U7922" i="1"/>
  <c r="V7922" i="1"/>
  <c r="Q7923" i="1"/>
  <c r="U7923" i="1"/>
  <c r="V7923" i="1"/>
  <c r="Q7924" i="1"/>
  <c r="U7924" i="1"/>
  <c r="V7924" i="1"/>
  <c r="Q7925" i="1"/>
  <c r="U7925" i="1"/>
  <c r="V7925" i="1"/>
  <c r="Q7926" i="1"/>
  <c r="U7926" i="1"/>
  <c r="V7926" i="1"/>
  <c r="Q7927" i="1"/>
  <c r="U7927" i="1"/>
  <c r="V7927" i="1"/>
  <c r="Q7928" i="1"/>
  <c r="U7928" i="1"/>
  <c r="V7928" i="1"/>
  <c r="Q7929" i="1"/>
  <c r="U7929" i="1"/>
  <c r="V7929" i="1"/>
  <c r="Q7930" i="1"/>
  <c r="U7930" i="1"/>
  <c r="V7930" i="1"/>
  <c r="Q7931" i="1"/>
  <c r="U7931" i="1"/>
  <c r="V7931" i="1"/>
  <c r="Q7932" i="1"/>
  <c r="U7932" i="1"/>
  <c r="V7932" i="1"/>
  <c r="Q7933" i="1"/>
  <c r="U7933" i="1"/>
  <c r="V7933" i="1"/>
  <c r="Q7934" i="1"/>
  <c r="S7934" i="1"/>
  <c r="U7934" i="1"/>
  <c r="V7934" i="1"/>
  <c r="Q7935" i="1"/>
  <c r="S7935" i="1"/>
  <c r="Q7936" i="1"/>
  <c r="S7936" i="1"/>
  <c r="U7935" i="1"/>
  <c r="V7935" i="1"/>
  <c r="Q7937" i="1"/>
  <c r="S7937" i="1"/>
  <c r="U7936" i="1"/>
  <c r="V7936" i="1"/>
  <c r="Q7938" i="1"/>
  <c r="S7938" i="1"/>
  <c r="U7937" i="1"/>
  <c r="V7937" i="1"/>
  <c r="Q7939" i="1"/>
  <c r="S7939" i="1"/>
  <c r="U7938" i="1"/>
  <c r="V7938" i="1"/>
  <c r="Q7940" i="1"/>
  <c r="S7940" i="1"/>
  <c r="U7939" i="1"/>
  <c r="V7939" i="1"/>
  <c r="Q7941" i="1"/>
  <c r="S7941" i="1"/>
  <c r="U7940" i="1"/>
  <c r="V7940" i="1"/>
  <c r="Q7942" i="1"/>
  <c r="U7942" i="1"/>
  <c r="V7942" i="1"/>
  <c r="U7941" i="1"/>
  <c r="V7941" i="1"/>
  <c r="Q7943" i="1"/>
  <c r="U7943" i="1"/>
  <c r="V7943" i="1"/>
  <c r="Q7944" i="1"/>
  <c r="U7944" i="1"/>
  <c r="V7944" i="1"/>
  <c r="Q7945" i="1"/>
  <c r="U7945" i="1"/>
  <c r="V7945" i="1"/>
  <c r="Q7946" i="1"/>
  <c r="U7946" i="1"/>
  <c r="V7946" i="1"/>
  <c r="Q7947" i="1"/>
  <c r="U7947" i="1"/>
  <c r="V7947" i="1"/>
  <c r="Q7948" i="1"/>
  <c r="U7948" i="1"/>
  <c r="V7948" i="1"/>
  <c r="Q7949" i="1"/>
  <c r="U7949" i="1"/>
  <c r="V7949" i="1"/>
  <c r="Q7950" i="1"/>
  <c r="U7950" i="1"/>
  <c r="V7950" i="1"/>
  <c r="Q7951" i="1"/>
  <c r="U7951" i="1"/>
  <c r="V7951" i="1"/>
  <c r="Q7952" i="1"/>
  <c r="U7952" i="1"/>
  <c r="V7952" i="1"/>
  <c r="Q7953" i="1"/>
  <c r="U7953" i="1"/>
  <c r="V7953" i="1"/>
  <c r="Q7954" i="1"/>
  <c r="U7954" i="1"/>
  <c r="V7954" i="1"/>
  <c r="Q7955" i="1"/>
  <c r="U7955" i="1"/>
  <c r="V7955" i="1"/>
  <c r="Q7956" i="1"/>
  <c r="U7956" i="1"/>
  <c r="V7956" i="1"/>
  <c r="Q7957" i="1"/>
  <c r="U7957" i="1"/>
  <c r="V7957" i="1"/>
  <c r="Q7958" i="1"/>
  <c r="S7958" i="1"/>
  <c r="U7958" i="1"/>
  <c r="V7958" i="1"/>
  <c r="Q7959" i="1"/>
  <c r="R7959" i="1"/>
  <c r="S7959" i="1"/>
  <c r="Q7960" i="1"/>
  <c r="U7959" i="1"/>
  <c r="V7959" i="1"/>
  <c r="R7960" i="1"/>
  <c r="S7960" i="1"/>
  <c r="Q7961" i="1"/>
  <c r="U7960" i="1"/>
  <c r="V7960" i="1"/>
  <c r="R7961" i="1"/>
  <c r="S7961" i="1"/>
  <c r="Q7962" i="1"/>
  <c r="R7962" i="1"/>
  <c r="U7961" i="1"/>
  <c r="V7961" i="1"/>
  <c r="S7962" i="1"/>
  <c r="U7962" i="1"/>
  <c r="V7962" i="1"/>
  <c r="Q7963" i="1"/>
  <c r="R7963" i="1"/>
  <c r="S7963" i="1"/>
  <c r="Q7964" i="1"/>
  <c r="U7963" i="1"/>
  <c r="V7963" i="1"/>
  <c r="R7964" i="1"/>
  <c r="S7964" i="1"/>
  <c r="Q7965" i="1"/>
  <c r="S7965" i="1"/>
  <c r="U7964" i="1"/>
  <c r="V7964" i="1"/>
  <c r="Q7966" i="1"/>
  <c r="U7966" i="1"/>
  <c r="V7966" i="1"/>
  <c r="U7965" i="1"/>
  <c r="V7965" i="1"/>
  <c r="Q7967" i="1"/>
  <c r="U7967" i="1"/>
  <c r="V7967" i="1"/>
  <c r="Q7968" i="1"/>
  <c r="U7968" i="1"/>
  <c r="V7968" i="1"/>
  <c r="Q7969" i="1"/>
  <c r="U7969" i="1"/>
  <c r="V7969" i="1"/>
  <c r="Q7970" i="1"/>
  <c r="U7970" i="1"/>
  <c r="V7970" i="1"/>
  <c r="Q7971" i="1"/>
  <c r="U7971" i="1"/>
  <c r="V7971" i="1"/>
  <c r="Q7972" i="1"/>
  <c r="U7972" i="1"/>
  <c r="V7972" i="1"/>
  <c r="Q7973" i="1"/>
  <c r="U7973" i="1"/>
  <c r="V7973" i="1"/>
  <c r="Q7974" i="1"/>
  <c r="U7974" i="1"/>
  <c r="V7974" i="1"/>
  <c r="Q7975" i="1"/>
  <c r="U7975" i="1"/>
  <c r="V7975" i="1"/>
  <c r="Q7976" i="1"/>
  <c r="U7976" i="1"/>
  <c r="V7976" i="1"/>
  <c r="Q7977" i="1"/>
  <c r="U7977" i="1"/>
  <c r="V7977" i="1"/>
  <c r="Q7978" i="1"/>
  <c r="U7978" i="1"/>
  <c r="V7978" i="1"/>
  <c r="Q7979" i="1"/>
  <c r="U7979" i="1"/>
  <c r="V7979" i="1"/>
  <c r="Q7980" i="1"/>
  <c r="U7980" i="1"/>
  <c r="V7980" i="1"/>
  <c r="Q7981" i="1"/>
  <c r="U7981" i="1"/>
  <c r="V7981" i="1"/>
  <c r="Q7982" i="1"/>
  <c r="S7982" i="1"/>
  <c r="Q7983" i="1"/>
  <c r="U7982" i="1"/>
  <c r="V7982" i="1"/>
  <c r="R7983" i="1"/>
  <c r="S7983" i="1"/>
  <c r="Q7984" i="1"/>
  <c r="U7983" i="1"/>
  <c r="V7983" i="1"/>
  <c r="R7984" i="1"/>
  <c r="S7984" i="1"/>
  <c r="Q7985" i="1"/>
  <c r="U7984" i="1"/>
  <c r="V7984" i="1"/>
  <c r="R7985" i="1"/>
  <c r="S7985" i="1"/>
  <c r="Q7986" i="1"/>
  <c r="U7985" i="1"/>
  <c r="V7985" i="1"/>
  <c r="R7986" i="1"/>
  <c r="S7986" i="1"/>
  <c r="Q7987" i="1"/>
  <c r="R7987" i="1"/>
  <c r="U7986" i="1"/>
  <c r="V7986" i="1"/>
  <c r="Q7988" i="1"/>
  <c r="S7988" i="1"/>
  <c r="S7987" i="1"/>
  <c r="U7987" i="1"/>
  <c r="V7987" i="1"/>
  <c r="Q7989" i="1"/>
  <c r="S7989" i="1"/>
  <c r="U7988" i="1"/>
  <c r="V7988" i="1"/>
  <c r="Q7990" i="1"/>
  <c r="U7990" i="1"/>
  <c r="V7990" i="1"/>
  <c r="U7989" i="1"/>
  <c r="V7989" i="1"/>
  <c r="Q7991" i="1"/>
  <c r="U7991" i="1"/>
  <c r="V7991" i="1"/>
  <c r="Q7992" i="1"/>
  <c r="U7992" i="1"/>
  <c r="V7992" i="1"/>
  <c r="Q7993" i="1"/>
  <c r="U7993" i="1"/>
  <c r="V7993" i="1"/>
  <c r="Q7994" i="1"/>
  <c r="U7994" i="1"/>
  <c r="V7994" i="1"/>
  <c r="Q7995" i="1"/>
  <c r="U7995" i="1"/>
  <c r="V7995" i="1"/>
  <c r="Q7996" i="1"/>
  <c r="U7996" i="1"/>
  <c r="V7996" i="1"/>
  <c r="Q7997" i="1"/>
  <c r="U7997" i="1"/>
  <c r="V7997" i="1"/>
  <c r="Q7998" i="1"/>
  <c r="U7998" i="1"/>
  <c r="V7998" i="1"/>
  <c r="Q7999" i="1"/>
  <c r="U7999" i="1"/>
  <c r="V7999" i="1"/>
  <c r="Q8000" i="1"/>
  <c r="U8000" i="1"/>
  <c r="V8000" i="1"/>
  <c r="Q8001" i="1"/>
  <c r="U8001" i="1"/>
  <c r="V8001" i="1"/>
  <c r="Q8002" i="1"/>
  <c r="U8002" i="1"/>
  <c r="V8002" i="1"/>
  <c r="Q8003" i="1"/>
  <c r="U8003" i="1"/>
  <c r="V8003" i="1"/>
  <c r="Q8004" i="1"/>
  <c r="U8004" i="1"/>
  <c r="V8004" i="1"/>
  <c r="Q8005" i="1"/>
  <c r="U8005" i="1"/>
  <c r="V8005" i="1"/>
  <c r="Q8006" i="1"/>
  <c r="S8006" i="1"/>
  <c r="Q8007" i="1"/>
  <c r="S8007" i="1"/>
  <c r="U8006" i="1"/>
  <c r="V8006" i="1"/>
  <c r="Q8008" i="1"/>
  <c r="S8008" i="1"/>
  <c r="U8007" i="1"/>
  <c r="V8007" i="1"/>
  <c r="Q8009" i="1"/>
  <c r="S8009" i="1"/>
  <c r="U8008" i="1"/>
  <c r="V8008" i="1"/>
  <c r="Q8010" i="1"/>
  <c r="S8010" i="1"/>
  <c r="U8009" i="1"/>
  <c r="V8009" i="1"/>
  <c r="Q8011" i="1"/>
  <c r="S8011" i="1"/>
  <c r="U8010" i="1"/>
  <c r="V8010" i="1"/>
  <c r="Q8012" i="1"/>
  <c r="S8012" i="1"/>
  <c r="U8011" i="1"/>
  <c r="V8011" i="1"/>
  <c r="Q8013" i="1"/>
  <c r="S8013" i="1"/>
  <c r="U8013" i="1"/>
  <c r="V8013" i="1"/>
  <c r="U8012" i="1"/>
  <c r="V8012" i="1"/>
  <c r="Q8014" i="1"/>
  <c r="U8014" i="1"/>
  <c r="V8014" i="1"/>
  <c r="Q8015" i="1"/>
  <c r="U8015" i="1"/>
  <c r="V8015" i="1"/>
  <c r="Q8016" i="1"/>
  <c r="U8016" i="1"/>
  <c r="V8016" i="1"/>
  <c r="Q8017" i="1"/>
  <c r="U8017" i="1"/>
  <c r="V8017" i="1"/>
  <c r="Q8018" i="1"/>
  <c r="U8018" i="1"/>
  <c r="V8018" i="1"/>
  <c r="Q8019" i="1"/>
  <c r="U8019" i="1"/>
  <c r="V8019" i="1"/>
  <c r="Q8020" i="1"/>
  <c r="U8020" i="1"/>
  <c r="V8020" i="1"/>
  <c r="Q8021" i="1"/>
  <c r="U8021" i="1"/>
  <c r="V8021" i="1"/>
  <c r="Q8022" i="1"/>
  <c r="U8022" i="1"/>
  <c r="V8022" i="1"/>
  <c r="Q8023" i="1"/>
  <c r="U8023" i="1"/>
  <c r="V8023" i="1"/>
  <c r="Q8024" i="1"/>
  <c r="U8024" i="1"/>
  <c r="V8024" i="1"/>
  <c r="Q8025" i="1"/>
  <c r="U8025" i="1"/>
  <c r="V8025" i="1"/>
  <c r="Q8026" i="1"/>
  <c r="U8026" i="1"/>
  <c r="V8026" i="1"/>
  <c r="Q8027" i="1"/>
  <c r="U8027" i="1"/>
  <c r="V8027" i="1"/>
  <c r="Q8028" i="1"/>
  <c r="U8028" i="1"/>
  <c r="V8028" i="1"/>
  <c r="Q8029" i="1"/>
  <c r="U8029" i="1"/>
  <c r="V8029" i="1"/>
  <c r="Q8030" i="1"/>
  <c r="S8030" i="1"/>
  <c r="U8030" i="1"/>
  <c r="V8030" i="1"/>
  <c r="Q8031" i="1"/>
  <c r="S8031" i="1"/>
  <c r="Q8032" i="1"/>
  <c r="S8032" i="1"/>
  <c r="U8031" i="1"/>
  <c r="V8031" i="1"/>
  <c r="Q8033" i="1"/>
  <c r="S8033" i="1"/>
  <c r="U8032" i="1"/>
  <c r="V8032" i="1"/>
  <c r="Q8034" i="1"/>
  <c r="S8034" i="1"/>
  <c r="U8033" i="1"/>
  <c r="V8033" i="1"/>
  <c r="Q8035" i="1"/>
  <c r="S8035" i="1"/>
  <c r="U8034" i="1"/>
  <c r="V8034" i="1"/>
  <c r="Q8036" i="1"/>
  <c r="S8036" i="1"/>
  <c r="U8035" i="1"/>
  <c r="V8035" i="1"/>
  <c r="Q8037" i="1"/>
  <c r="S8037" i="1"/>
  <c r="U8036" i="1"/>
  <c r="V8036" i="1"/>
  <c r="Q8038" i="1"/>
  <c r="U8038" i="1"/>
  <c r="V8038" i="1"/>
  <c r="U8037" i="1"/>
  <c r="V8037" i="1"/>
  <c r="Q8039" i="1"/>
  <c r="U8039" i="1"/>
  <c r="V8039" i="1"/>
  <c r="Q8040" i="1"/>
  <c r="U8040" i="1"/>
  <c r="V8040" i="1"/>
  <c r="Q8041" i="1"/>
  <c r="U8041" i="1"/>
  <c r="V8041" i="1"/>
  <c r="Q8042" i="1"/>
  <c r="U8042" i="1"/>
  <c r="V8042" i="1"/>
  <c r="Q8043" i="1"/>
  <c r="U8043" i="1"/>
  <c r="V8043" i="1"/>
  <c r="Q8044" i="1"/>
  <c r="U8044" i="1"/>
  <c r="V8044" i="1"/>
  <c r="Q8045" i="1"/>
  <c r="U8045" i="1"/>
  <c r="V8045" i="1"/>
  <c r="Q8046" i="1"/>
  <c r="U8046" i="1"/>
  <c r="V8046" i="1"/>
  <c r="Q8047" i="1"/>
  <c r="U8047" i="1"/>
  <c r="V8047" i="1"/>
  <c r="Q8048" i="1"/>
  <c r="U8048" i="1"/>
  <c r="V8048" i="1"/>
  <c r="Q8049" i="1"/>
  <c r="U8049" i="1"/>
  <c r="V8049" i="1"/>
  <c r="Q8050" i="1"/>
  <c r="U8050" i="1"/>
  <c r="V8050" i="1"/>
  <c r="Q8051" i="1"/>
  <c r="U8051" i="1"/>
  <c r="V8051" i="1"/>
  <c r="Q8052" i="1"/>
  <c r="U8052" i="1"/>
  <c r="V8052" i="1"/>
  <c r="Q8053" i="1"/>
  <c r="U8053" i="1"/>
  <c r="V8053" i="1"/>
  <c r="Q8054" i="1"/>
  <c r="S8054" i="1"/>
  <c r="U8054" i="1"/>
  <c r="V8054" i="1"/>
  <c r="Q8055" i="1"/>
  <c r="S8055" i="1"/>
  <c r="Q8056" i="1"/>
  <c r="S8056" i="1"/>
  <c r="U8055" i="1"/>
  <c r="V8055" i="1"/>
  <c r="Q8057" i="1"/>
  <c r="S8057" i="1"/>
  <c r="U8056" i="1"/>
  <c r="V8056" i="1"/>
  <c r="Q8058" i="1"/>
  <c r="S8058" i="1"/>
  <c r="U8057" i="1"/>
  <c r="V8057" i="1"/>
  <c r="Q8059" i="1"/>
  <c r="S8059" i="1"/>
  <c r="U8058" i="1"/>
  <c r="V8058" i="1"/>
  <c r="Q8060" i="1"/>
  <c r="S8060" i="1"/>
  <c r="U8059" i="1"/>
  <c r="V8059" i="1"/>
  <c r="Q8061" i="1"/>
  <c r="S8061" i="1"/>
  <c r="U8060" i="1"/>
  <c r="V8060" i="1"/>
  <c r="Q8062" i="1"/>
  <c r="U8062" i="1"/>
  <c r="V8062" i="1"/>
  <c r="U8061" i="1"/>
  <c r="V8061" i="1"/>
  <c r="Q8063" i="1"/>
  <c r="U8063" i="1"/>
  <c r="V8063" i="1"/>
  <c r="Q8064" i="1"/>
  <c r="U8064" i="1"/>
  <c r="V8064" i="1"/>
  <c r="Q8065" i="1"/>
  <c r="U8065" i="1"/>
  <c r="V8065" i="1"/>
  <c r="Q8066" i="1"/>
  <c r="U8066" i="1"/>
  <c r="V8066" i="1"/>
  <c r="Q8067" i="1"/>
  <c r="U8067" i="1"/>
  <c r="V8067" i="1"/>
  <c r="Q8068" i="1"/>
  <c r="U8068" i="1"/>
  <c r="V8068" i="1"/>
  <c r="Q8069" i="1"/>
  <c r="U8069" i="1"/>
  <c r="V8069" i="1"/>
  <c r="Q8070" i="1"/>
  <c r="U8070" i="1"/>
  <c r="V8070" i="1"/>
  <c r="Q8071" i="1"/>
  <c r="U8071" i="1"/>
  <c r="V8071" i="1"/>
  <c r="Q8072" i="1"/>
  <c r="U8072" i="1"/>
  <c r="V8072" i="1"/>
  <c r="Q8073" i="1"/>
  <c r="U8073" i="1"/>
  <c r="V8073" i="1"/>
  <c r="Q8074" i="1"/>
  <c r="U8074" i="1"/>
  <c r="V8074" i="1"/>
  <c r="Q8075" i="1"/>
  <c r="U8075" i="1"/>
  <c r="V8075" i="1"/>
  <c r="Q8076" i="1"/>
  <c r="U8076" i="1"/>
  <c r="V8076" i="1"/>
  <c r="Q8077" i="1"/>
  <c r="U8077" i="1"/>
  <c r="V8077" i="1"/>
  <c r="Q8078" i="1"/>
  <c r="S8078" i="1"/>
  <c r="Q8079" i="1"/>
  <c r="S8079" i="1"/>
  <c r="U8078" i="1"/>
  <c r="V8078" i="1"/>
  <c r="Q8080" i="1"/>
  <c r="U8079" i="1"/>
  <c r="V8079" i="1"/>
  <c r="R8080" i="1"/>
  <c r="S8080" i="1"/>
  <c r="Q8081" i="1"/>
  <c r="R8081" i="1"/>
  <c r="U8080" i="1"/>
  <c r="V8080" i="1"/>
  <c r="S8081" i="1"/>
  <c r="U8081" i="1"/>
  <c r="V8081" i="1"/>
  <c r="Q8082" i="1"/>
  <c r="R8082" i="1"/>
  <c r="S8082" i="1"/>
  <c r="Q8083" i="1"/>
  <c r="U8082" i="1"/>
  <c r="V8082" i="1"/>
  <c r="R8083" i="1"/>
  <c r="S8083" i="1"/>
  <c r="Q8084" i="1"/>
  <c r="R8084" i="1"/>
  <c r="U8083" i="1"/>
  <c r="V8083" i="1"/>
  <c r="S8084" i="1"/>
  <c r="U8084" i="1"/>
  <c r="V8084" i="1"/>
  <c r="Q8085" i="1"/>
  <c r="S8085" i="1"/>
  <c r="Q8086" i="1"/>
  <c r="U8086" i="1"/>
  <c r="V8086" i="1"/>
  <c r="U8085" i="1"/>
  <c r="V8085" i="1"/>
  <c r="Q8087" i="1"/>
  <c r="U8087" i="1"/>
  <c r="V8087" i="1"/>
  <c r="Q8088" i="1"/>
  <c r="U8088" i="1"/>
  <c r="V8088" i="1"/>
  <c r="Q8089" i="1"/>
  <c r="U8089" i="1"/>
  <c r="V8089" i="1"/>
  <c r="Q8090" i="1"/>
  <c r="U8090" i="1"/>
  <c r="V8090" i="1"/>
  <c r="Q8091" i="1"/>
  <c r="U8091" i="1"/>
  <c r="V8091" i="1"/>
  <c r="Q8092" i="1"/>
  <c r="U8092" i="1"/>
  <c r="V8092" i="1"/>
  <c r="Q8093" i="1"/>
  <c r="U8093" i="1"/>
  <c r="V8093" i="1"/>
  <c r="Q8094" i="1"/>
  <c r="U8094" i="1"/>
  <c r="V8094" i="1"/>
  <c r="Q8095" i="1"/>
  <c r="U8095" i="1"/>
  <c r="V8095" i="1"/>
  <c r="Q8096" i="1"/>
  <c r="U8096" i="1"/>
  <c r="V8096" i="1"/>
  <c r="Q8097" i="1"/>
  <c r="U8097" i="1"/>
  <c r="V8097" i="1"/>
  <c r="Q8098" i="1"/>
  <c r="U8098" i="1"/>
  <c r="V8098" i="1"/>
  <c r="Q8099" i="1"/>
  <c r="U8099" i="1"/>
  <c r="V8099" i="1"/>
  <c r="Q8100" i="1"/>
  <c r="U8100" i="1"/>
  <c r="V8100" i="1"/>
  <c r="Q8101" i="1"/>
  <c r="U8101" i="1"/>
  <c r="V8101" i="1"/>
  <c r="Q8102" i="1"/>
  <c r="S8102" i="1"/>
  <c r="Q8103" i="1"/>
  <c r="S8103" i="1"/>
  <c r="U8102" i="1"/>
  <c r="V8102" i="1"/>
  <c r="Q8104" i="1"/>
  <c r="U8103" i="1"/>
  <c r="V8103" i="1"/>
  <c r="R8104" i="1"/>
  <c r="S8104" i="1"/>
  <c r="Q8105" i="1"/>
  <c r="R8105" i="1"/>
  <c r="U8104" i="1"/>
  <c r="V8104" i="1"/>
  <c r="S8105" i="1"/>
  <c r="U8105" i="1"/>
  <c r="V8105" i="1"/>
  <c r="Q8106" i="1"/>
  <c r="R8106" i="1"/>
  <c r="S8106" i="1"/>
  <c r="Q8107" i="1"/>
  <c r="S8107" i="1"/>
  <c r="U8106" i="1"/>
  <c r="V8106" i="1"/>
  <c r="Q8108" i="1"/>
  <c r="S8108" i="1"/>
  <c r="U8107" i="1"/>
  <c r="V8107" i="1"/>
  <c r="Q8109" i="1"/>
  <c r="S8109" i="1"/>
  <c r="U8109" i="1"/>
  <c r="V8109" i="1"/>
  <c r="U8108" i="1"/>
  <c r="V8108" i="1"/>
  <c r="Q8110" i="1"/>
  <c r="U8110" i="1"/>
  <c r="V8110" i="1"/>
  <c r="Q8111" i="1"/>
  <c r="U8111" i="1"/>
  <c r="V8111" i="1"/>
  <c r="Q8112" i="1"/>
  <c r="U8112" i="1"/>
  <c r="V8112" i="1"/>
  <c r="Q8113" i="1"/>
  <c r="U8113" i="1"/>
  <c r="V8113" i="1"/>
  <c r="Q8114" i="1"/>
  <c r="U8114" i="1"/>
  <c r="V8114" i="1"/>
  <c r="Q8115" i="1"/>
  <c r="U8115" i="1"/>
  <c r="V8115" i="1"/>
  <c r="Q8116" i="1"/>
  <c r="U8116" i="1"/>
  <c r="V8116" i="1"/>
  <c r="Q8117" i="1"/>
  <c r="U8117" i="1"/>
  <c r="V8117" i="1"/>
  <c r="Q8118" i="1"/>
  <c r="U8118" i="1"/>
  <c r="V8118" i="1"/>
  <c r="Q8119" i="1"/>
  <c r="U8119" i="1"/>
  <c r="V8119" i="1"/>
  <c r="Q8120" i="1"/>
  <c r="U8120" i="1"/>
  <c r="V8120" i="1"/>
  <c r="Q8121" i="1"/>
  <c r="U8121" i="1"/>
  <c r="V8121" i="1"/>
  <c r="Q8122" i="1"/>
  <c r="U8122" i="1"/>
  <c r="V8122" i="1"/>
  <c r="Q8123" i="1"/>
  <c r="U8123" i="1"/>
  <c r="V8123" i="1"/>
  <c r="Q8124" i="1"/>
  <c r="U8124" i="1"/>
  <c r="V8124" i="1"/>
  <c r="Q8125" i="1"/>
  <c r="U8125" i="1"/>
  <c r="V8125" i="1"/>
  <c r="Q8126" i="1"/>
  <c r="S8126" i="1"/>
  <c r="U8126" i="1"/>
  <c r="V8126" i="1"/>
  <c r="Q8127" i="1"/>
  <c r="S8127" i="1"/>
  <c r="U8127" i="1"/>
  <c r="V8127" i="1"/>
  <c r="Q8128" i="1"/>
  <c r="S8128" i="1"/>
  <c r="U8128" i="1"/>
  <c r="V8128" i="1"/>
  <c r="Q8129" i="1"/>
  <c r="S8129" i="1"/>
  <c r="Q8130" i="1"/>
  <c r="S8130" i="1"/>
  <c r="U8129" i="1"/>
  <c r="V8129" i="1"/>
  <c r="Q8131" i="1"/>
  <c r="S8131" i="1"/>
  <c r="U8130" i="1"/>
  <c r="V8130" i="1"/>
  <c r="Q8132" i="1"/>
  <c r="S8132" i="1"/>
  <c r="U8131" i="1"/>
  <c r="V8131" i="1"/>
  <c r="Q8133" i="1"/>
  <c r="S8133" i="1"/>
  <c r="U8132" i="1"/>
  <c r="V8132" i="1"/>
  <c r="Q8134" i="1"/>
  <c r="U8134" i="1"/>
  <c r="V8134" i="1"/>
  <c r="U8133" i="1"/>
  <c r="V8133" i="1"/>
  <c r="Q8135" i="1"/>
  <c r="U8135" i="1"/>
  <c r="V8135" i="1"/>
  <c r="Q8136" i="1"/>
  <c r="U8136" i="1"/>
  <c r="V8136" i="1"/>
  <c r="Q8137" i="1"/>
  <c r="U8137" i="1"/>
  <c r="V8137" i="1"/>
  <c r="Q8138" i="1"/>
  <c r="U8138" i="1"/>
  <c r="V8138" i="1"/>
  <c r="Q8139" i="1"/>
  <c r="U8139" i="1"/>
  <c r="V8139" i="1"/>
  <c r="Q8140" i="1"/>
  <c r="U8140" i="1"/>
  <c r="V8140" i="1"/>
  <c r="Q8141" i="1"/>
  <c r="U8141" i="1"/>
  <c r="V8141" i="1"/>
  <c r="Q8142" i="1"/>
  <c r="U8142" i="1"/>
  <c r="V8142" i="1"/>
  <c r="Q8143" i="1"/>
  <c r="U8143" i="1"/>
  <c r="V8143" i="1"/>
  <c r="Q8144" i="1"/>
  <c r="U8144" i="1"/>
  <c r="V8144" i="1"/>
  <c r="Q8145" i="1"/>
  <c r="U8145" i="1"/>
  <c r="V8145" i="1"/>
  <c r="Q8146" i="1"/>
  <c r="U8146" i="1"/>
  <c r="V8146" i="1"/>
  <c r="Q8147" i="1"/>
  <c r="U8147" i="1"/>
  <c r="V8147" i="1"/>
  <c r="Q8148" i="1"/>
  <c r="U8148" i="1"/>
  <c r="V8148" i="1"/>
  <c r="Q8149" i="1"/>
  <c r="U8149" i="1"/>
  <c r="V8149" i="1"/>
  <c r="Q8150" i="1"/>
  <c r="S8150" i="1"/>
  <c r="Q8151" i="1"/>
  <c r="R8151" i="1"/>
  <c r="U8150" i="1"/>
  <c r="V8150" i="1"/>
  <c r="S8151" i="1"/>
  <c r="U8151" i="1"/>
  <c r="V8151" i="1"/>
  <c r="Q8152" i="1"/>
  <c r="R8152" i="1"/>
  <c r="S8152" i="1"/>
  <c r="Q8153" i="1"/>
  <c r="R8153" i="1"/>
  <c r="U8152" i="1"/>
  <c r="V8152" i="1"/>
  <c r="S8153" i="1"/>
  <c r="U8153" i="1"/>
  <c r="V8153" i="1"/>
  <c r="Q8154" i="1"/>
  <c r="R8154" i="1"/>
  <c r="S8154" i="1"/>
  <c r="Q8155" i="1"/>
  <c r="R8155" i="1"/>
  <c r="U8154" i="1"/>
  <c r="V8154" i="1"/>
  <c r="S8155" i="1"/>
  <c r="U8155" i="1"/>
  <c r="V8155" i="1"/>
  <c r="Q8156" i="1"/>
  <c r="S8156" i="1"/>
  <c r="Q8157" i="1"/>
  <c r="S8157" i="1"/>
  <c r="U8156" i="1"/>
  <c r="V8156" i="1"/>
  <c r="Q8158" i="1"/>
  <c r="U8158" i="1"/>
  <c r="V8158" i="1"/>
  <c r="U8157" i="1"/>
  <c r="V8157" i="1"/>
  <c r="Q8159" i="1"/>
  <c r="U8159" i="1"/>
  <c r="V8159" i="1"/>
  <c r="Q8160" i="1"/>
  <c r="U8160" i="1"/>
  <c r="V8160" i="1"/>
  <c r="Q8161" i="1"/>
  <c r="U8161" i="1"/>
  <c r="V8161" i="1"/>
  <c r="Q8162" i="1"/>
  <c r="U8162" i="1"/>
  <c r="V8162" i="1"/>
  <c r="Q8163" i="1"/>
  <c r="U8163" i="1"/>
  <c r="V8163" i="1"/>
  <c r="Q8164" i="1"/>
  <c r="U8164" i="1"/>
  <c r="V8164" i="1"/>
  <c r="Q8165" i="1"/>
  <c r="U8165" i="1"/>
  <c r="V8165" i="1"/>
  <c r="Q8166" i="1"/>
  <c r="U8166" i="1"/>
  <c r="V8166" i="1"/>
  <c r="Q8167" i="1"/>
  <c r="U8167" i="1"/>
  <c r="V8167" i="1"/>
  <c r="Q8168" i="1"/>
  <c r="U8168" i="1"/>
  <c r="V8168" i="1"/>
  <c r="Q8169" i="1"/>
  <c r="U8169" i="1"/>
  <c r="V8169" i="1"/>
  <c r="Q8170" i="1"/>
  <c r="U8170" i="1"/>
  <c r="V8170" i="1"/>
  <c r="Q8171" i="1"/>
  <c r="U8171" i="1"/>
  <c r="V8171" i="1"/>
  <c r="Q8172" i="1"/>
  <c r="U8172" i="1"/>
  <c r="V8172" i="1"/>
  <c r="Q8173" i="1"/>
  <c r="U8173" i="1"/>
  <c r="V8173" i="1"/>
  <c r="Q8174" i="1"/>
  <c r="S8174" i="1"/>
  <c r="U8174" i="1"/>
  <c r="V8174" i="1"/>
  <c r="Q8175" i="1"/>
  <c r="R8175" i="1"/>
  <c r="S8175" i="1"/>
  <c r="Q8176" i="1"/>
  <c r="R8176" i="1"/>
  <c r="U8175" i="1"/>
  <c r="V8175" i="1"/>
  <c r="S8176" i="1"/>
  <c r="U8176" i="1"/>
  <c r="V8176" i="1"/>
  <c r="Q8177" i="1"/>
  <c r="R8177" i="1"/>
  <c r="S8177" i="1"/>
  <c r="Q8178" i="1"/>
  <c r="U8177" i="1"/>
  <c r="V8177" i="1"/>
  <c r="R8178" i="1"/>
  <c r="S8178" i="1"/>
  <c r="Q8179" i="1"/>
  <c r="R8179" i="1"/>
  <c r="U8178" i="1"/>
  <c r="V8178" i="1"/>
  <c r="S8179" i="1"/>
  <c r="U8179" i="1"/>
  <c r="V8179" i="1"/>
  <c r="Q8180" i="1"/>
  <c r="S8180" i="1"/>
  <c r="Q8181" i="1"/>
  <c r="S8181" i="1"/>
  <c r="U8180" i="1"/>
  <c r="V8180" i="1"/>
  <c r="Q8182" i="1"/>
  <c r="U8182" i="1"/>
  <c r="V8182" i="1"/>
  <c r="U8181" i="1"/>
  <c r="V8181" i="1"/>
  <c r="Q8183" i="1"/>
  <c r="U8183" i="1"/>
  <c r="V8183" i="1"/>
  <c r="Q8184" i="1"/>
  <c r="U8184" i="1"/>
  <c r="V8184" i="1"/>
  <c r="Q8185" i="1"/>
  <c r="U8185" i="1"/>
  <c r="V8185" i="1"/>
  <c r="Q8186" i="1"/>
  <c r="U8186" i="1"/>
  <c r="V8186" i="1"/>
  <c r="Q8187" i="1"/>
  <c r="U8187" i="1"/>
  <c r="V8187" i="1"/>
  <c r="Q8188" i="1"/>
  <c r="U8188" i="1"/>
  <c r="V8188" i="1"/>
  <c r="Q8189" i="1"/>
  <c r="U8189" i="1"/>
  <c r="V8189" i="1"/>
  <c r="Q8190" i="1"/>
  <c r="U8190" i="1"/>
  <c r="V8190" i="1"/>
  <c r="Q8191" i="1"/>
  <c r="U8191" i="1"/>
  <c r="V8191" i="1"/>
  <c r="Q8192" i="1"/>
  <c r="U8192" i="1"/>
  <c r="V8192" i="1"/>
  <c r="Q8193" i="1"/>
  <c r="U8193" i="1"/>
  <c r="V8193" i="1"/>
  <c r="Q8194" i="1"/>
  <c r="U8194" i="1"/>
  <c r="V8194" i="1"/>
  <c r="Q8195" i="1"/>
  <c r="U8195" i="1"/>
  <c r="V8195" i="1"/>
  <c r="Q8196" i="1"/>
  <c r="U8196" i="1"/>
  <c r="V8196" i="1"/>
  <c r="Q8197" i="1"/>
  <c r="U8197" i="1"/>
  <c r="V8197" i="1"/>
  <c r="Q8198" i="1"/>
  <c r="S8198" i="1"/>
  <c r="Q8199" i="1"/>
  <c r="S8199" i="1"/>
  <c r="U8198" i="1"/>
  <c r="V8198" i="1"/>
  <c r="Q8200" i="1"/>
  <c r="U8199" i="1"/>
  <c r="V8199" i="1"/>
  <c r="R8200" i="1"/>
  <c r="S8200" i="1"/>
  <c r="Q8201" i="1"/>
  <c r="R8201" i="1"/>
  <c r="U8200" i="1"/>
  <c r="V8200" i="1"/>
  <c r="S8201" i="1"/>
  <c r="U8201" i="1"/>
  <c r="V8201" i="1"/>
  <c r="Q8202" i="1"/>
  <c r="R8202" i="1"/>
  <c r="S8202" i="1"/>
  <c r="Q8203" i="1"/>
  <c r="S8203" i="1"/>
  <c r="U8202" i="1"/>
  <c r="V8202" i="1"/>
  <c r="Q8204" i="1"/>
  <c r="S8204" i="1"/>
  <c r="U8203" i="1"/>
  <c r="V8203" i="1"/>
  <c r="Q8205" i="1"/>
  <c r="S8205" i="1"/>
  <c r="U8204" i="1"/>
  <c r="V8204" i="1"/>
  <c r="Q8206" i="1"/>
  <c r="U8206" i="1"/>
  <c r="V8206" i="1"/>
  <c r="U8205" i="1"/>
  <c r="V8205" i="1"/>
  <c r="Q8207" i="1"/>
  <c r="U8207" i="1"/>
  <c r="V8207" i="1"/>
  <c r="Q8208" i="1"/>
  <c r="U8208" i="1"/>
  <c r="V8208" i="1"/>
  <c r="Q8209" i="1"/>
  <c r="U8209" i="1"/>
  <c r="V8209" i="1"/>
  <c r="Q8210" i="1"/>
  <c r="U8210" i="1"/>
  <c r="V8210" i="1"/>
  <c r="Q8211" i="1"/>
  <c r="U8211" i="1"/>
  <c r="V8211" i="1"/>
  <c r="Q8212" i="1"/>
  <c r="U8212" i="1"/>
  <c r="V8212" i="1"/>
  <c r="Q8213" i="1"/>
  <c r="U8213" i="1"/>
  <c r="V8213" i="1"/>
  <c r="Q8214" i="1"/>
  <c r="U8214" i="1"/>
  <c r="V8214" i="1"/>
  <c r="Q8215" i="1"/>
  <c r="U8215" i="1"/>
  <c r="V8215" i="1"/>
  <c r="Q8216" i="1"/>
  <c r="U8216" i="1"/>
  <c r="V8216" i="1"/>
  <c r="Q8217" i="1"/>
  <c r="U8217" i="1"/>
  <c r="V8217" i="1"/>
  <c r="Q8218" i="1"/>
  <c r="U8218" i="1"/>
  <c r="V8218" i="1"/>
  <c r="Q8219" i="1"/>
  <c r="U8219" i="1"/>
  <c r="V8219" i="1"/>
  <c r="Q8220" i="1"/>
  <c r="U8220" i="1"/>
  <c r="V8220" i="1"/>
  <c r="Q8221" i="1"/>
  <c r="U8221" i="1"/>
  <c r="V8221" i="1"/>
  <c r="Q8222" i="1"/>
  <c r="U8222" i="1"/>
  <c r="V8222" i="1"/>
  <c r="Q8223" i="1"/>
  <c r="S8223" i="1"/>
  <c r="Q8224" i="1"/>
  <c r="S8224" i="1"/>
  <c r="U8223" i="1"/>
  <c r="V8223" i="1"/>
  <c r="Q8225" i="1"/>
  <c r="S8225" i="1"/>
  <c r="U8224" i="1"/>
  <c r="V8224" i="1"/>
  <c r="Q8226" i="1"/>
  <c r="S8226" i="1"/>
  <c r="U8225" i="1"/>
  <c r="V8225" i="1"/>
  <c r="Q8227" i="1"/>
  <c r="S8227" i="1"/>
  <c r="U8226" i="1"/>
  <c r="V8226" i="1"/>
  <c r="Q8228" i="1"/>
  <c r="S8228" i="1"/>
  <c r="U8227" i="1"/>
  <c r="V8227" i="1"/>
  <c r="Q8229" i="1"/>
  <c r="S8229" i="1"/>
  <c r="U8228" i="1"/>
  <c r="V8228" i="1"/>
  <c r="Q8230" i="1"/>
  <c r="U8230" i="1"/>
  <c r="V8230" i="1"/>
  <c r="U8229" i="1"/>
  <c r="V8229" i="1"/>
  <c r="Q8231" i="1"/>
  <c r="U8231" i="1"/>
  <c r="V8231" i="1"/>
  <c r="Q8232" i="1"/>
  <c r="U8232" i="1"/>
  <c r="V8232" i="1"/>
  <c r="Q8233" i="1"/>
  <c r="U8233" i="1"/>
  <c r="V8233" i="1"/>
  <c r="Q8234" i="1"/>
  <c r="U8234" i="1"/>
  <c r="V8234" i="1"/>
  <c r="Q8235" i="1"/>
  <c r="U8235" i="1"/>
  <c r="V8235" i="1"/>
  <c r="Q8236" i="1"/>
  <c r="U8236" i="1"/>
  <c r="V8236" i="1"/>
  <c r="Q8237" i="1"/>
  <c r="U8237" i="1"/>
  <c r="V8237" i="1"/>
  <c r="Q8238" i="1"/>
  <c r="U8238" i="1"/>
  <c r="V8238" i="1"/>
  <c r="Q8239" i="1"/>
  <c r="U8239" i="1"/>
  <c r="V8239" i="1"/>
  <c r="Q8240" i="1"/>
  <c r="U8240" i="1"/>
  <c r="V8240" i="1"/>
  <c r="Q8241" i="1"/>
  <c r="U8241" i="1"/>
  <c r="V8241" i="1"/>
  <c r="Q8242" i="1"/>
  <c r="U8242" i="1"/>
  <c r="V8242" i="1"/>
  <c r="Q8243" i="1"/>
  <c r="U8243" i="1"/>
  <c r="V8243" i="1"/>
  <c r="Q8244" i="1"/>
  <c r="U8244" i="1"/>
  <c r="V8244" i="1"/>
  <c r="Q8245" i="1"/>
  <c r="U8245" i="1"/>
  <c r="V8245" i="1"/>
  <c r="Q8246" i="1"/>
  <c r="U8246" i="1"/>
  <c r="V8246" i="1"/>
  <c r="Q8247" i="1"/>
  <c r="S8247" i="1"/>
  <c r="U8247" i="1"/>
  <c r="V8247" i="1"/>
  <c r="Q8248" i="1"/>
  <c r="S8248" i="1"/>
  <c r="Q8249" i="1"/>
  <c r="S8249" i="1"/>
  <c r="U8249" i="1"/>
  <c r="V8249" i="1"/>
  <c r="U8248" i="1"/>
  <c r="V8248" i="1"/>
  <c r="Q8250" i="1"/>
  <c r="S8250" i="1"/>
  <c r="Q8251" i="1"/>
  <c r="S8251" i="1"/>
  <c r="U8250" i="1"/>
  <c r="V8250" i="1"/>
  <c r="Q8252" i="1"/>
  <c r="S8252" i="1"/>
  <c r="U8251" i="1"/>
  <c r="V8251" i="1"/>
  <c r="Q8253" i="1"/>
  <c r="S8253" i="1"/>
  <c r="U8252" i="1"/>
  <c r="V8252" i="1"/>
  <c r="Q8254" i="1"/>
  <c r="U8254" i="1"/>
  <c r="V8254" i="1"/>
  <c r="U8253" i="1"/>
  <c r="V8253" i="1"/>
  <c r="Q8255" i="1"/>
  <c r="U8255" i="1"/>
  <c r="V8255" i="1"/>
  <c r="Q8256" i="1"/>
  <c r="U8256" i="1"/>
  <c r="V8256" i="1"/>
  <c r="Q8257" i="1"/>
  <c r="U8257" i="1"/>
  <c r="V8257" i="1"/>
  <c r="Q8258" i="1"/>
  <c r="U8258" i="1"/>
  <c r="V8258" i="1"/>
  <c r="Q8259" i="1"/>
  <c r="U8259" i="1"/>
  <c r="V8259" i="1"/>
  <c r="Q8260" i="1"/>
  <c r="U8260" i="1"/>
  <c r="V8260" i="1"/>
  <c r="Q8261" i="1"/>
  <c r="U8261" i="1"/>
  <c r="V8261" i="1"/>
  <c r="Q8262" i="1"/>
  <c r="U8262" i="1"/>
  <c r="V8262" i="1"/>
  <c r="Q8263" i="1"/>
  <c r="U8263" i="1"/>
  <c r="V8263" i="1"/>
  <c r="Q8264" i="1"/>
  <c r="U8264" i="1"/>
  <c r="V8264" i="1"/>
  <c r="Q8265" i="1"/>
  <c r="U8265" i="1"/>
  <c r="V8265" i="1"/>
  <c r="Q8266" i="1"/>
  <c r="U8266" i="1"/>
  <c r="V8266" i="1"/>
  <c r="Q8267" i="1"/>
  <c r="U8267" i="1"/>
  <c r="V8267" i="1"/>
  <c r="Q8268" i="1"/>
  <c r="U8268" i="1"/>
  <c r="V8268" i="1"/>
  <c r="Q8269" i="1"/>
  <c r="U8269" i="1"/>
  <c r="V8269" i="1"/>
  <c r="Q8270" i="1"/>
  <c r="U8270" i="1"/>
  <c r="V8270" i="1"/>
  <c r="Q8271" i="1"/>
  <c r="S8271" i="1"/>
  <c r="U8271" i="1"/>
  <c r="V8271" i="1"/>
  <c r="Q8272" i="1"/>
  <c r="S8272" i="1"/>
  <c r="Q8273" i="1"/>
  <c r="S8273" i="1"/>
  <c r="U8272" i="1"/>
  <c r="V8272" i="1"/>
  <c r="Q8274" i="1"/>
  <c r="S8274" i="1"/>
  <c r="U8273" i="1"/>
  <c r="V8273" i="1"/>
  <c r="Q8275" i="1"/>
  <c r="S8275" i="1"/>
  <c r="U8274" i="1"/>
  <c r="V8274" i="1"/>
  <c r="Q8276" i="1"/>
  <c r="S8276" i="1"/>
  <c r="U8275" i="1"/>
  <c r="V8275" i="1"/>
  <c r="Q8277" i="1"/>
  <c r="S8277" i="1"/>
  <c r="U8276" i="1"/>
  <c r="V8276" i="1"/>
  <c r="Q8278" i="1"/>
  <c r="U8278" i="1"/>
  <c r="V8278" i="1"/>
  <c r="U8277" i="1"/>
  <c r="V8277" i="1"/>
  <c r="Q8279" i="1"/>
  <c r="U8279" i="1"/>
  <c r="V8279" i="1"/>
  <c r="Q8280" i="1"/>
  <c r="U8280" i="1"/>
  <c r="V8280" i="1"/>
  <c r="Q8281" i="1"/>
  <c r="U8281" i="1"/>
  <c r="V8281" i="1"/>
  <c r="Q8282" i="1"/>
  <c r="U8282" i="1"/>
  <c r="V8282" i="1"/>
  <c r="Q8283" i="1"/>
  <c r="U8283" i="1"/>
  <c r="V8283" i="1"/>
  <c r="Q8284" i="1"/>
  <c r="U8284" i="1"/>
  <c r="V8284" i="1"/>
  <c r="Q8285" i="1"/>
  <c r="U8285" i="1"/>
  <c r="V8285" i="1"/>
  <c r="Q8286" i="1"/>
  <c r="U8286" i="1"/>
  <c r="V8286" i="1"/>
  <c r="Q8287" i="1"/>
  <c r="U8287" i="1"/>
  <c r="V8287" i="1"/>
  <c r="Q8288" i="1"/>
  <c r="U8288" i="1"/>
  <c r="V8288" i="1"/>
  <c r="Q8289" i="1"/>
  <c r="U8289" i="1"/>
  <c r="V8289" i="1"/>
  <c r="Q8290" i="1"/>
  <c r="U8290" i="1"/>
  <c r="V8290" i="1"/>
  <c r="Q8291" i="1"/>
  <c r="U8291" i="1"/>
  <c r="V8291" i="1"/>
  <c r="Q8292" i="1"/>
  <c r="U8292" i="1"/>
  <c r="V8292" i="1"/>
  <c r="Q8293" i="1"/>
  <c r="U8293" i="1"/>
  <c r="V8293" i="1"/>
  <c r="Q8294" i="1"/>
  <c r="U8294" i="1"/>
  <c r="V8294" i="1"/>
  <c r="Q8295" i="1"/>
  <c r="S8295" i="1"/>
  <c r="U8295" i="1"/>
  <c r="V8295" i="1"/>
  <c r="Q8296" i="1"/>
  <c r="R8296" i="1"/>
  <c r="S8296" i="1"/>
  <c r="Q8297" i="1"/>
  <c r="U8296" i="1"/>
  <c r="V8296" i="1"/>
  <c r="R8297" i="1"/>
  <c r="S8297" i="1"/>
  <c r="Q8298" i="1"/>
  <c r="R8298" i="1"/>
  <c r="U8297" i="1"/>
  <c r="V8297" i="1"/>
  <c r="S8298" i="1"/>
  <c r="U8298" i="1"/>
  <c r="V8298" i="1"/>
  <c r="Q8299" i="1"/>
  <c r="S8299" i="1"/>
  <c r="Q8300" i="1"/>
  <c r="S8300" i="1"/>
  <c r="U8299" i="1"/>
  <c r="V8299" i="1"/>
  <c r="Q8301" i="1"/>
  <c r="S8301" i="1"/>
  <c r="U8300" i="1"/>
  <c r="V8300" i="1"/>
  <c r="Q8302" i="1"/>
  <c r="U8302" i="1"/>
  <c r="V8302" i="1"/>
  <c r="U8301" i="1"/>
  <c r="V8301" i="1"/>
  <c r="Q8303" i="1"/>
  <c r="U8303" i="1"/>
  <c r="V8303" i="1"/>
  <c r="Q8304" i="1"/>
  <c r="U8304" i="1"/>
  <c r="V8304" i="1"/>
  <c r="Q8305" i="1"/>
  <c r="U8305" i="1"/>
  <c r="V8305" i="1"/>
  <c r="Q8306" i="1"/>
  <c r="U8306" i="1"/>
  <c r="V8306" i="1"/>
  <c r="Q8307" i="1"/>
  <c r="U8307" i="1"/>
  <c r="V8307" i="1"/>
  <c r="Q8308" i="1"/>
  <c r="U8308" i="1"/>
  <c r="V8308" i="1"/>
  <c r="Q8309" i="1"/>
  <c r="U8309" i="1"/>
  <c r="V8309" i="1"/>
  <c r="Q8310" i="1"/>
  <c r="U8310" i="1"/>
  <c r="V8310" i="1"/>
  <c r="Q8311" i="1"/>
  <c r="U8311" i="1"/>
  <c r="V8311" i="1"/>
  <c r="Q8312" i="1"/>
  <c r="U8312" i="1"/>
  <c r="V8312" i="1"/>
  <c r="Q8313" i="1"/>
  <c r="U8313" i="1"/>
  <c r="V8313" i="1"/>
  <c r="Q8314" i="1"/>
  <c r="U8314" i="1"/>
  <c r="V8314" i="1"/>
  <c r="Q8315" i="1"/>
  <c r="U8315" i="1"/>
  <c r="V8315" i="1"/>
  <c r="Q8316" i="1"/>
  <c r="U8316" i="1"/>
  <c r="V8316" i="1"/>
  <c r="Q8317" i="1"/>
  <c r="U8317" i="1"/>
  <c r="V8317" i="1"/>
  <c r="Q8318" i="1"/>
  <c r="U8318" i="1"/>
  <c r="V8318" i="1"/>
  <c r="Q8319" i="1"/>
  <c r="R8319" i="1"/>
  <c r="S8319" i="1"/>
  <c r="Q8320" i="1"/>
  <c r="R8320" i="1"/>
  <c r="U8319" i="1"/>
  <c r="V8319" i="1"/>
  <c r="Q8321" i="1"/>
  <c r="S8320" i="1"/>
  <c r="U8320" i="1"/>
  <c r="V8320" i="1"/>
  <c r="R8321" i="1"/>
  <c r="S8321" i="1"/>
  <c r="Q8322" i="1"/>
  <c r="R8322" i="1"/>
  <c r="U8321" i="1"/>
  <c r="V8321" i="1"/>
  <c r="S8322" i="1"/>
  <c r="U8322" i="1"/>
  <c r="V8322" i="1"/>
  <c r="Q8323" i="1"/>
  <c r="R8323" i="1"/>
  <c r="S8323" i="1"/>
  <c r="Q8324" i="1"/>
  <c r="R8324" i="1"/>
  <c r="U8323" i="1"/>
  <c r="V8323" i="1"/>
  <c r="S8324" i="1"/>
  <c r="U8324" i="1"/>
  <c r="V8324" i="1"/>
  <c r="Q8325" i="1"/>
  <c r="S8325" i="1"/>
  <c r="Q8326" i="1"/>
  <c r="U8326" i="1"/>
  <c r="V8326" i="1"/>
  <c r="U8325" i="1"/>
  <c r="V8325" i="1"/>
  <c r="Q8327" i="1"/>
  <c r="U8327" i="1"/>
  <c r="V8327" i="1"/>
  <c r="Q8328" i="1"/>
  <c r="U8328" i="1"/>
  <c r="V8328" i="1"/>
  <c r="Q8329" i="1"/>
  <c r="U8329" i="1"/>
  <c r="V8329" i="1"/>
  <c r="Q8330" i="1"/>
  <c r="U8330" i="1"/>
  <c r="V8330" i="1"/>
  <c r="Q8331" i="1"/>
  <c r="U8331" i="1"/>
  <c r="V8331" i="1"/>
  <c r="Q8332" i="1"/>
  <c r="U8332" i="1"/>
  <c r="V8332" i="1"/>
  <c r="Q8333" i="1"/>
  <c r="U8333" i="1"/>
  <c r="V8333" i="1"/>
  <c r="Q8334" i="1"/>
  <c r="U8334" i="1"/>
  <c r="V8334" i="1"/>
  <c r="Q8335" i="1"/>
  <c r="U8335" i="1"/>
  <c r="V8335" i="1"/>
  <c r="Q8336" i="1"/>
  <c r="U8336" i="1"/>
  <c r="V8336" i="1"/>
  <c r="Q8337" i="1"/>
  <c r="U8337" i="1"/>
  <c r="V8337" i="1"/>
  <c r="Q8338" i="1"/>
  <c r="U8338" i="1"/>
  <c r="V8338" i="1"/>
  <c r="Q8339" i="1"/>
  <c r="U8339" i="1"/>
  <c r="V8339" i="1"/>
  <c r="Q8340" i="1"/>
  <c r="U8340" i="1"/>
  <c r="V8340" i="1"/>
  <c r="Q8341" i="1"/>
  <c r="U8341" i="1"/>
  <c r="V8341" i="1"/>
  <c r="Q8342" i="1"/>
  <c r="U8342" i="1"/>
  <c r="V8342" i="1"/>
  <c r="Q8343" i="1"/>
  <c r="R8343" i="1"/>
  <c r="S8343" i="1"/>
  <c r="Q8344" i="1"/>
  <c r="R8344" i="1"/>
  <c r="U8343" i="1"/>
  <c r="V8343" i="1"/>
  <c r="S8344" i="1"/>
  <c r="U8344" i="1"/>
  <c r="V8344" i="1"/>
  <c r="Q8345" i="1"/>
  <c r="R8345" i="1"/>
  <c r="S8345" i="1"/>
  <c r="Q8346" i="1"/>
  <c r="R8346" i="1"/>
  <c r="U8345" i="1"/>
  <c r="V8345" i="1"/>
  <c r="S8346" i="1"/>
  <c r="U8346" i="1"/>
  <c r="V8346" i="1"/>
  <c r="Q8347" i="1"/>
  <c r="R8347" i="1"/>
  <c r="S8347" i="1"/>
  <c r="Q8348" i="1"/>
  <c r="S8348" i="1"/>
  <c r="U8347" i="1"/>
  <c r="V8347" i="1"/>
  <c r="Q8349" i="1"/>
  <c r="S8349" i="1"/>
  <c r="U8348" i="1"/>
  <c r="V8348" i="1"/>
  <c r="Q8350" i="1"/>
  <c r="U8350" i="1"/>
  <c r="V8350" i="1"/>
  <c r="U8349" i="1"/>
  <c r="V8349" i="1"/>
  <c r="Q8351" i="1"/>
  <c r="U8351" i="1"/>
  <c r="V8351" i="1"/>
  <c r="Q8352" i="1"/>
  <c r="U8352" i="1"/>
  <c r="V8352" i="1"/>
  <c r="Q8353" i="1"/>
  <c r="U8353" i="1"/>
  <c r="V8353" i="1"/>
  <c r="Q8354" i="1"/>
  <c r="U8354" i="1"/>
  <c r="V8354" i="1"/>
  <c r="Q8355" i="1"/>
  <c r="U8355" i="1"/>
  <c r="V8355" i="1"/>
  <c r="Q8356" i="1"/>
  <c r="U8356" i="1"/>
  <c r="V8356" i="1"/>
  <c r="Q8357" i="1"/>
  <c r="U8357" i="1"/>
  <c r="V8357" i="1"/>
  <c r="Q8358" i="1"/>
  <c r="U8358" i="1"/>
  <c r="V8358" i="1"/>
  <c r="Q8359" i="1"/>
  <c r="U8359" i="1"/>
  <c r="V8359" i="1"/>
  <c r="Q8360" i="1"/>
  <c r="U8360" i="1"/>
  <c r="V8360" i="1"/>
  <c r="Q8361" i="1"/>
  <c r="U8361" i="1"/>
  <c r="V8361" i="1"/>
  <c r="Q8362" i="1"/>
  <c r="U8362" i="1"/>
  <c r="V8362" i="1"/>
  <c r="Q8363" i="1"/>
  <c r="U8363" i="1"/>
  <c r="V8363" i="1"/>
  <c r="Q8364" i="1"/>
  <c r="U8364" i="1"/>
  <c r="V8364" i="1"/>
  <c r="Q8365" i="1"/>
  <c r="U8365" i="1"/>
  <c r="V8365" i="1"/>
  <c r="Q8366" i="1"/>
  <c r="U8366" i="1"/>
  <c r="V8366" i="1"/>
  <c r="Q8367" i="1"/>
  <c r="S8367" i="1"/>
  <c r="Q8368" i="1"/>
  <c r="U8367" i="1"/>
  <c r="V8367" i="1"/>
  <c r="R8368" i="1"/>
  <c r="S8368" i="1"/>
  <c r="Q8369" i="1"/>
  <c r="U8368" i="1"/>
  <c r="V8368" i="1"/>
  <c r="R8369" i="1"/>
  <c r="S8369" i="1"/>
  <c r="Q8370" i="1"/>
  <c r="S8370" i="1"/>
  <c r="U8369" i="1"/>
  <c r="V8369" i="1"/>
  <c r="Q8371" i="1"/>
  <c r="S8371" i="1"/>
  <c r="U8370" i="1"/>
  <c r="V8370" i="1"/>
  <c r="Q8372" i="1"/>
  <c r="S8372" i="1"/>
  <c r="U8371" i="1"/>
  <c r="V8371" i="1"/>
  <c r="Q8373" i="1"/>
  <c r="S8373" i="1"/>
  <c r="U8372" i="1"/>
  <c r="V8372" i="1"/>
  <c r="Q8374" i="1"/>
  <c r="U8374" i="1"/>
  <c r="V8374" i="1"/>
  <c r="U8373" i="1"/>
  <c r="V8373" i="1"/>
  <c r="Q8375" i="1"/>
  <c r="U8375" i="1"/>
  <c r="V8375" i="1"/>
  <c r="Q8376" i="1"/>
  <c r="U8376" i="1"/>
  <c r="V8376" i="1"/>
  <c r="Q8377" i="1"/>
  <c r="U8377" i="1"/>
  <c r="V8377" i="1"/>
  <c r="Q8378" i="1"/>
  <c r="U8378" i="1"/>
  <c r="V8378" i="1"/>
  <c r="Q8379" i="1"/>
  <c r="U8379" i="1"/>
  <c r="V8379" i="1"/>
  <c r="Q8380" i="1"/>
  <c r="U8380" i="1"/>
  <c r="V8380" i="1"/>
  <c r="Q8381" i="1"/>
  <c r="U8381" i="1"/>
  <c r="V8381" i="1"/>
  <c r="Q8382" i="1"/>
  <c r="U8382" i="1"/>
  <c r="V8382" i="1"/>
  <c r="Q8383" i="1"/>
  <c r="U8383" i="1"/>
  <c r="V8383" i="1"/>
  <c r="Q8384" i="1"/>
  <c r="U8384" i="1"/>
  <c r="V8384" i="1"/>
  <c r="Q8385" i="1"/>
  <c r="U8385" i="1"/>
  <c r="V8385" i="1"/>
  <c r="Q8386" i="1"/>
  <c r="U8386" i="1"/>
  <c r="V8386" i="1"/>
  <c r="Q8387" i="1"/>
  <c r="U8387" i="1"/>
  <c r="V8387" i="1"/>
  <c r="Q8388" i="1"/>
  <c r="U8388" i="1"/>
  <c r="V8388" i="1"/>
  <c r="Q8389" i="1"/>
  <c r="U8389" i="1"/>
  <c r="V8389" i="1"/>
  <c r="Q8390" i="1"/>
  <c r="U8390" i="1"/>
  <c r="V8390" i="1"/>
  <c r="Q8391" i="1"/>
  <c r="S8391" i="1"/>
  <c r="Q8392" i="1"/>
  <c r="U8391" i="1"/>
  <c r="V8391" i="1"/>
  <c r="R8392" i="1"/>
  <c r="S8392" i="1"/>
  <c r="Q8393" i="1"/>
  <c r="R8393" i="1"/>
  <c r="U8392" i="1"/>
  <c r="V8392" i="1"/>
  <c r="S8393" i="1"/>
  <c r="U8393" i="1"/>
  <c r="V8393" i="1"/>
  <c r="Q8394" i="1"/>
  <c r="R8394" i="1"/>
  <c r="S8394" i="1"/>
  <c r="Q8395" i="1"/>
  <c r="U8394" i="1"/>
  <c r="V8394" i="1"/>
  <c r="R8395" i="1"/>
  <c r="S8395" i="1"/>
  <c r="Q8396" i="1"/>
  <c r="R8396" i="1"/>
  <c r="U8395" i="1"/>
  <c r="V8395" i="1"/>
  <c r="S8396" i="1"/>
  <c r="U8396" i="1"/>
  <c r="V8396" i="1"/>
  <c r="Q8397" i="1"/>
  <c r="S8397" i="1"/>
  <c r="Q8398" i="1"/>
  <c r="U8398" i="1"/>
  <c r="V8398" i="1"/>
  <c r="U8397" i="1"/>
  <c r="V8397" i="1"/>
  <c r="Q8399" i="1"/>
  <c r="U8399" i="1"/>
  <c r="V8399" i="1"/>
  <c r="Q8400" i="1"/>
  <c r="U8400" i="1"/>
  <c r="V8400" i="1"/>
  <c r="Q8401" i="1"/>
  <c r="U8401" i="1"/>
  <c r="V8401" i="1"/>
  <c r="Q8402" i="1"/>
  <c r="U8402" i="1"/>
  <c r="V8402" i="1"/>
  <c r="Q8403" i="1"/>
  <c r="U8403" i="1"/>
  <c r="V8403" i="1"/>
  <c r="Q8404" i="1"/>
  <c r="U8404" i="1"/>
  <c r="V8404" i="1"/>
  <c r="Q8405" i="1"/>
  <c r="U8405" i="1"/>
  <c r="V8405" i="1"/>
  <c r="Q8406" i="1"/>
  <c r="U8406" i="1"/>
  <c r="V8406" i="1"/>
  <c r="Q8407" i="1"/>
  <c r="U8407" i="1"/>
  <c r="V8407" i="1"/>
  <c r="Q8408" i="1"/>
  <c r="U8408" i="1"/>
  <c r="V8408" i="1"/>
  <c r="Q8409" i="1"/>
  <c r="U8409" i="1"/>
  <c r="V8409" i="1"/>
  <c r="Q8410" i="1"/>
  <c r="U8410" i="1"/>
  <c r="V8410" i="1"/>
  <c r="Q8411" i="1"/>
  <c r="U8411" i="1"/>
  <c r="V8411" i="1"/>
  <c r="Q8412" i="1"/>
  <c r="U8412" i="1"/>
  <c r="V8412" i="1"/>
  <c r="Q8413" i="1"/>
  <c r="U8413" i="1"/>
  <c r="V8413" i="1"/>
  <c r="Q8414" i="1"/>
  <c r="U8414" i="1"/>
  <c r="V8414" i="1"/>
  <c r="Q8415" i="1"/>
  <c r="S8415" i="1"/>
  <c r="Q8416" i="1"/>
  <c r="S8416" i="1"/>
  <c r="U8415" i="1"/>
  <c r="V8415" i="1"/>
  <c r="Q8417" i="1"/>
  <c r="S8417" i="1"/>
  <c r="U8416" i="1"/>
  <c r="V8416" i="1"/>
  <c r="Q8418" i="1"/>
  <c r="S8418" i="1"/>
  <c r="U8417" i="1"/>
  <c r="V8417" i="1"/>
  <c r="Q8419" i="1"/>
  <c r="S8419" i="1"/>
  <c r="U8418" i="1"/>
  <c r="V8418" i="1"/>
  <c r="Q8420" i="1"/>
  <c r="S8420" i="1"/>
  <c r="U8419" i="1"/>
  <c r="V8419" i="1"/>
  <c r="Q8421" i="1"/>
  <c r="S8421" i="1"/>
  <c r="U8420" i="1"/>
  <c r="V8420" i="1"/>
  <c r="Q8422" i="1"/>
  <c r="U8422" i="1"/>
  <c r="V8422" i="1"/>
  <c r="U8421" i="1"/>
  <c r="V8421" i="1"/>
  <c r="Q8423" i="1"/>
  <c r="U8423" i="1"/>
  <c r="V8423" i="1"/>
  <c r="Q8424" i="1"/>
  <c r="U8424" i="1"/>
  <c r="V8424" i="1"/>
  <c r="Q8425" i="1"/>
  <c r="U8425" i="1"/>
  <c r="V8425" i="1"/>
  <c r="Q8426" i="1"/>
  <c r="U8426" i="1"/>
  <c r="V8426" i="1"/>
  <c r="Q8427" i="1"/>
  <c r="U8427" i="1"/>
  <c r="V8427" i="1"/>
  <c r="Q8428" i="1"/>
  <c r="U8428" i="1"/>
  <c r="V8428" i="1"/>
  <c r="Q8429" i="1"/>
  <c r="U8429" i="1"/>
  <c r="V8429" i="1"/>
  <c r="Q8430" i="1"/>
  <c r="U8430" i="1"/>
  <c r="V8430" i="1"/>
  <c r="Q8431" i="1"/>
  <c r="U8431" i="1"/>
  <c r="V8431" i="1"/>
  <c r="Q8432" i="1"/>
  <c r="U8432" i="1"/>
  <c r="V8432" i="1"/>
  <c r="Q8433" i="1"/>
  <c r="U8433" i="1"/>
  <c r="V8433" i="1"/>
  <c r="Q8434" i="1"/>
  <c r="U8434" i="1"/>
  <c r="V8434" i="1"/>
  <c r="Q8435" i="1"/>
  <c r="U8435" i="1"/>
  <c r="V8435" i="1"/>
  <c r="Q8436" i="1"/>
  <c r="U8436" i="1"/>
  <c r="V8436" i="1"/>
  <c r="Q8437" i="1"/>
  <c r="U8437" i="1"/>
  <c r="V8437" i="1"/>
  <c r="Q8438" i="1"/>
  <c r="U8438" i="1"/>
  <c r="V8438" i="1"/>
  <c r="Q8439" i="1"/>
  <c r="S8439" i="1"/>
  <c r="Q8440" i="1"/>
  <c r="U8439" i="1"/>
  <c r="V8439" i="1"/>
  <c r="R8440" i="1"/>
  <c r="S8440" i="1"/>
  <c r="Q8441" i="1"/>
  <c r="U8440" i="1"/>
  <c r="V8440" i="1"/>
  <c r="R8441" i="1"/>
  <c r="S8441" i="1"/>
  <c r="Q8442" i="1"/>
  <c r="U8441" i="1"/>
  <c r="V8441" i="1"/>
  <c r="R8442" i="1"/>
  <c r="S8442" i="1"/>
  <c r="Q8443" i="1"/>
  <c r="R8443" i="1"/>
  <c r="U8442" i="1"/>
  <c r="V8442" i="1"/>
  <c r="Q8444" i="1"/>
  <c r="R8444" i="1"/>
  <c r="S8443" i="1"/>
  <c r="U8443" i="1"/>
  <c r="V8443" i="1"/>
  <c r="S8444" i="1"/>
  <c r="U8444" i="1"/>
  <c r="V8444" i="1"/>
  <c r="Q8445" i="1"/>
  <c r="S8445" i="1"/>
  <c r="U8445" i="1"/>
  <c r="V8445" i="1"/>
  <c r="Q8446" i="1"/>
  <c r="U8446" i="1"/>
  <c r="V8446" i="1"/>
  <c r="Q8447" i="1"/>
  <c r="U8447" i="1"/>
  <c r="V8447" i="1"/>
  <c r="Q8448" i="1"/>
  <c r="U8448" i="1"/>
  <c r="V8448" i="1"/>
  <c r="Q8449" i="1"/>
  <c r="U8449" i="1"/>
  <c r="V8449" i="1"/>
  <c r="Q8450" i="1"/>
  <c r="U8450" i="1"/>
  <c r="V8450" i="1"/>
  <c r="Q8451" i="1"/>
  <c r="U8451" i="1"/>
  <c r="V8451" i="1"/>
  <c r="Q8452" i="1"/>
  <c r="U8452" i="1"/>
  <c r="V8452" i="1"/>
  <c r="Q8453" i="1"/>
  <c r="U8453" i="1"/>
  <c r="V8453" i="1"/>
  <c r="Q8454" i="1"/>
  <c r="U8454" i="1"/>
  <c r="V8454" i="1"/>
  <c r="Q8455" i="1"/>
  <c r="U8455" i="1"/>
  <c r="V8455" i="1"/>
  <c r="Q8456" i="1"/>
  <c r="U8456" i="1"/>
  <c r="V8456" i="1"/>
  <c r="Q8457" i="1"/>
  <c r="U8457" i="1"/>
  <c r="V8457" i="1"/>
  <c r="Q8458" i="1"/>
  <c r="U8458" i="1"/>
  <c r="V8458" i="1"/>
  <c r="Q8459" i="1"/>
  <c r="U8459" i="1"/>
  <c r="V8459" i="1"/>
  <c r="Q8460" i="1"/>
  <c r="U8460" i="1"/>
  <c r="V8460" i="1"/>
  <c r="Q8461" i="1"/>
  <c r="U8461" i="1"/>
  <c r="V8461" i="1"/>
  <c r="Q8462" i="1"/>
  <c r="U8462" i="1"/>
  <c r="V8462" i="1"/>
  <c r="Q8463" i="1"/>
  <c r="S8463" i="1"/>
  <c r="Q8464" i="1"/>
  <c r="U8463" i="1"/>
  <c r="V8463" i="1"/>
  <c r="R8464" i="1"/>
  <c r="S8464" i="1"/>
  <c r="Q8465" i="1"/>
  <c r="U8464" i="1"/>
  <c r="V8464" i="1"/>
  <c r="R8465" i="1"/>
  <c r="S8465" i="1"/>
  <c r="Q8466" i="1"/>
  <c r="U8465" i="1"/>
  <c r="V8465" i="1"/>
  <c r="R8466" i="1"/>
  <c r="S8466" i="1"/>
  <c r="Q8467" i="1"/>
  <c r="U8466" i="1"/>
  <c r="V8466" i="1"/>
  <c r="R8467" i="1"/>
  <c r="S8467" i="1"/>
  <c r="Q8468" i="1"/>
  <c r="U8467" i="1"/>
  <c r="V8467" i="1"/>
  <c r="R8468" i="1"/>
  <c r="S8468" i="1"/>
  <c r="Q8469" i="1"/>
  <c r="S8469" i="1"/>
  <c r="Q8470" i="1"/>
  <c r="U8470" i="1"/>
  <c r="V8470" i="1"/>
  <c r="U8468" i="1"/>
  <c r="V8468" i="1"/>
  <c r="U8469" i="1"/>
  <c r="V8469" i="1"/>
  <c r="Q8471" i="1"/>
  <c r="U8471" i="1"/>
  <c r="V8471" i="1"/>
  <c r="Q8472" i="1"/>
  <c r="U8472" i="1"/>
  <c r="V8472" i="1"/>
  <c r="Q8473" i="1"/>
  <c r="U8473" i="1"/>
  <c r="V8473" i="1"/>
  <c r="Q8474" i="1"/>
  <c r="U8474" i="1"/>
  <c r="V8474" i="1"/>
  <c r="Q8475" i="1"/>
  <c r="U8475" i="1"/>
  <c r="V8475" i="1"/>
  <c r="Q8476" i="1"/>
  <c r="U8476" i="1"/>
  <c r="V8476" i="1"/>
  <c r="Q8477" i="1"/>
  <c r="U8477" i="1"/>
  <c r="V8477" i="1"/>
  <c r="Q8478" i="1"/>
  <c r="U8478" i="1"/>
  <c r="V8478" i="1"/>
  <c r="Q8479" i="1"/>
  <c r="U8479" i="1"/>
  <c r="V8479" i="1"/>
  <c r="Q8480" i="1"/>
  <c r="U8480" i="1"/>
  <c r="V8480" i="1"/>
  <c r="Q8481" i="1"/>
  <c r="U8481" i="1"/>
  <c r="V8481" i="1"/>
  <c r="Q8482" i="1"/>
  <c r="U8482" i="1"/>
  <c r="V8482" i="1"/>
  <c r="Q8483" i="1"/>
  <c r="U8483" i="1"/>
  <c r="V8483" i="1"/>
  <c r="Q8484" i="1"/>
  <c r="U8484" i="1"/>
  <c r="V8484" i="1"/>
  <c r="Q8485" i="1"/>
  <c r="U8485" i="1"/>
  <c r="V8485" i="1"/>
  <c r="Q8486" i="1"/>
  <c r="U8486" i="1"/>
  <c r="V8486" i="1"/>
  <c r="Q8487" i="1"/>
  <c r="S8487" i="1"/>
  <c r="Q8488" i="1"/>
  <c r="U8487" i="1"/>
  <c r="V8487" i="1"/>
  <c r="R8488" i="1"/>
  <c r="S8488" i="1"/>
  <c r="Q8489" i="1"/>
  <c r="R8489" i="1"/>
  <c r="U8488" i="1"/>
  <c r="V8488" i="1"/>
  <c r="Q8490" i="1"/>
  <c r="S8489" i="1"/>
  <c r="U8489" i="1"/>
  <c r="V8489" i="1"/>
  <c r="R8490" i="1"/>
  <c r="S8490" i="1"/>
  <c r="Q8491" i="1"/>
  <c r="R8491" i="1"/>
  <c r="U8490" i="1"/>
  <c r="V8490" i="1"/>
  <c r="S8491" i="1"/>
  <c r="U8491" i="1"/>
  <c r="V8491" i="1"/>
  <c r="Q8492" i="1"/>
  <c r="R8492" i="1"/>
  <c r="S8492" i="1"/>
  <c r="Q8493" i="1"/>
  <c r="S8493" i="1"/>
  <c r="Q8494" i="1"/>
  <c r="U8494" i="1"/>
  <c r="V8494" i="1"/>
  <c r="U8492" i="1"/>
  <c r="V8492" i="1"/>
  <c r="U8493" i="1"/>
  <c r="V8493" i="1"/>
  <c r="Q8495" i="1"/>
  <c r="U8495" i="1"/>
  <c r="V8495" i="1"/>
  <c r="Q8496" i="1"/>
  <c r="U8496" i="1"/>
  <c r="V8496" i="1"/>
  <c r="Q8497" i="1"/>
  <c r="U8497" i="1"/>
  <c r="V8497" i="1"/>
  <c r="Q8498" i="1"/>
  <c r="U8498" i="1"/>
  <c r="V8498" i="1"/>
  <c r="Q8499" i="1"/>
  <c r="U8499" i="1"/>
  <c r="V8499" i="1"/>
  <c r="Q8500" i="1"/>
  <c r="U8500" i="1"/>
  <c r="V8500" i="1"/>
  <c r="Q8501" i="1"/>
  <c r="U8501" i="1"/>
  <c r="V8501" i="1"/>
  <c r="Q8502" i="1"/>
  <c r="U8502" i="1"/>
  <c r="V8502" i="1"/>
  <c r="Q8503" i="1"/>
  <c r="U8503" i="1"/>
  <c r="V8503" i="1"/>
  <c r="Q8504" i="1"/>
  <c r="U8504" i="1"/>
  <c r="V8504" i="1"/>
  <c r="Q8505" i="1"/>
  <c r="U8505" i="1"/>
  <c r="V8505" i="1"/>
  <c r="Q8506" i="1"/>
  <c r="U8506" i="1"/>
  <c r="V8506" i="1"/>
  <c r="Q8507" i="1"/>
  <c r="U8507" i="1"/>
  <c r="V8507" i="1"/>
  <c r="Q8508" i="1"/>
  <c r="U8508" i="1"/>
  <c r="V8508" i="1"/>
  <c r="Q8509" i="1"/>
  <c r="U8509" i="1"/>
  <c r="V8509" i="1"/>
  <c r="Q8510" i="1"/>
  <c r="U8510" i="1"/>
  <c r="V8510" i="1"/>
  <c r="Q8511" i="1"/>
  <c r="S8511" i="1"/>
  <c r="U8511" i="1"/>
  <c r="V8511" i="1"/>
  <c r="Q8512" i="1"/>
  <c r="R8512" i="1"/>
  <c r="S8512" i="1"/>
  <c r="Q8513" i="1"/>
  <c r="R8513" i="1"/>
  <c r="U8512" i="1"/>
  <c r="V8512" i="1"/>
  <c r="S8513" i="1"/>
  <c r="U8513" i="1"/>
  <c r="V8513" i="1"/>
  <c r="Q8514" i="1"/>
  <c r="R8514" i="1"/>
  <c r="S8514" i="1"/>
  <c r="Q8515" i="1"/>
  <c r="U8514" i="1"/>
  <c r="V8514" i="1"/>
  <c r="R8515" i="1"/>
  <c r="S8515" i="1"/>
  <c r="Q8516" i="1"/>
  <c r="U8515" i="1"/>
  <c r="V8515" i="1"/>
  <c r="R8516" i="1"/>
  <c r="S8516" i="1"/>
  <c r="Q8517" i="1"/>
  <c r="S8517" i="1"/>
  <c r="U8516" i="1"/>
  <c r="V8516" i="1"/>
  <c r="Q8518" i="1"/>
  <c r="U8518" i="1"/>
  <c r="V8518" i="1"/>
  <c r="U8517" i="1"/>
  <c r="V8517" i="1"/>
  <c r="Q8519" i="1"/>
  <c r="U8519" i="1"/>
  <c r="V8519" i="1"/>
  <c r="Q8520" i="1"/>
  <c r="U8520" i="1"/>
  <c r="V8520" i="1"/>
  <c r="Q8521" i="1"/>
  <c r="U8521" i="1"/>
  <c r="V8521" i="1"/>
  <c r="Q8522" i="1"/>
  <c r="U8522" i="1"/>
  <c r="V8522" i="1"/>
  <c r="Q8523" i="1"/>
  <c r="U8523" i="1"/>
  <c r="V8523" i="1"/>
  <c r="Q8524" i="1"/>
  <c r="U8524" i="1"/>
  <c r="V8524" i="1"/>
  <c r="Q8525" i="1"/>
  <c r="U8525" i="1"/>
  <c r="V8525" i="1"/>
  <c r="Q8526" i="1"/>
  <c r="U8526" i="1"/>
  <c r="V8526" i="1"/>
  <c r="Q8527" i="1"/>
  <c r="U8527" i="1"/>
  <c r="V8527" i="1"/>
  <c r="Q8528" i="1"/>
  <c r="U8528" i="1"/>
  <c r="V8528" i="1"/>
  <c r="Q8529" i="1"/>
  <c r="U8529" i="1"/>
  <c r="V8529" i="1"/>
  <c r="Q8530" i="1"/>
  <c r="U8530" i="1"/>
  <c r="V8530" i="1"/>
  <c r="Q8531" i="1"/>
  <c r="U8531" i="1"/>
  <c r="V8531" i="1"/>
  <c r="Q8532" i="1"/>
  <c r="U8532" i="1"/>
  <c r="V8532" i="1"/>
  <c r="Q8533" i="1"/>
  <c r="U8533" i="1"/>
  <c r="V8533" i="1"/>
  <c r="Q8534" i="1"/>
  <c r="U8534" i="1"/>
  <c r="V8534" i="1"/>
  <c r="Q8535" i="1"/>
  <c r="S8535" i="1"/>
  <c r="U8535" i="1"/>
  <c r="V8535" i="1"/>
  <c r="Q8536" i="1"/>
  <c r="R8536" i="1"/>
  <c r="S8536" i="1"/>
  <c r="Q8537" i="1"/>
  <c r="R8537" i="1"/>
  <c r="U8536" i="1"/>
  <c r="V8536" i="1"/>
  <c r="S8537" i="1"/>
  <c r="U8537" i="1"/>
  <c r="V8537" i="1"/>
  <c r="Q8538" i="1"/>
  <c r="R8538" i="1"/>
  <c r="S8538" i="1"/>
  <c r="Q8539" i="1"/>
  <c r="R8539" i="1"/>
  <c r="U8538" i="1"/>
  <c r="V8538" i="1"/>
  <c r="S8539" i="1"/>
  <c r="U8539" i="1"/>
  <c r="V8539" i="1"/>
  <c r="Q8540" i="1"/>
  <c r="R8540" i="1"/>
  <c r="S8540" i="1"/>
  <c r="Q8541" i="1"/>
  <c r="S8541" i="1"/>
  <c r="U8540" i="1"/>
  <c r="V8540" i="1"/>
  <c r="Q8542" i="1"/>
  <c r="U8542" i="1"/>
  <c r="V8542" i="1"/>
  <c r="U8541" i="1"/>
  <c r="V8541" i="1"/>
  <c r="Q8543" i="1"/>
  <c r="U8543" i="1"/>
  <c r="V8543" i="1"/>
  <c r="Q8544" i="1"/>
  <c r="U8544" i="1"/>
  <c r="V8544" i="1"/>
  <c r="Q8545" i="1"/>
  <c r="U8545" i="1"/>
  <c r="V8545" i="1"/>
  <c r="Q8546" i="1"/>
  <c r="U8546" i="1"/>
  <c r="V8546" i="1"/>
  <c r="Q8547" i="1"/>
  <c r="U8547" i="1"/>
  <c r="V8547" i="1"/>
  <c r="Q8548" i="1"/>
  <c r="U8548" i="1"/>
  <c r="V8548" i="1"/>
  <c r="Q8549" i="1"/>
  <c r="U8549" i="1"/>
  <c r="V8549" i="1"/>
  <c r="Q8550" i="1"/>
  <c r="U8550" i="1"/>
  <c r="V8550" i="1"/>
  <c r="Q8551" i="1"/>
  <c r="U8551" i="1"/>
  <c r="V8551" i="1"/>
  <c r="Q8552" i="1"/>
  <c r="U8552" i="1"/>
  <c r="V8552" i="1"/>
  <c r="Q8553" i="1"/>
  <c r="U8553" i="1"/>
  <c r="V8553" i="1"/>
  <c r="Q8554" i="1"/>
  <c r="U8554" i="1"/>
  <c r="V8554" i="1"/>
  <c r="Q8555" i="1"/>
  <c r="U8555" i="1"/>
  <c r="V8555" i="1"/>
  <c r="Q8556" i="1"/>
  <c r="U8556" i="1"/>
  <c r="V8556" i="1"/>
  <c r="Q8557" i="1"/>
  <c r="U8557" i="1"/>
  <c r="V8557" i="1"/>
  <c r="Q8558" i="1"/>
  <c r="U8558" i="1"/>
  <c r="V8558" i="1"/>
  <c r="Q8559" i="1"/>
  <c r="S8559" i="1"/>
  <c r="Q8560" i="1"/>
  <c r="S8560" i="1"/>
  <c r="U8559" i="1"/>
  <c r="V8559" i="1"/>
  <c r="Q8561" i="1"/>
  <c r="S8561" i="1"/>
  <c r="U8560" i="1"/>
  <c r="V8560" i="1"/>
  <c r="Q8562" i="1"/>
  <c r="S8562" i="1"/>
  <c r="U8561" i="1"/>
  <c r="V8561" i="1"/>
  <c r="Q8563" i="1"/>
  <c r="S8563" i="1"/>
  <c r="U8562" i="1"/>
  <c r="V8562" i="1"/>
  <c r="Q8564" i="1"/>
  <c r="S8564" i="1"/>
  <c r="U8563" i="1"/>
  <c r="V8563" i="1"/>
  <c r="Q8565" i="1"/>
  <c r="S8565" i="1"/>
  <c r="U8564" i="1"/>
  <c r="V8564" i="1"/>
  <c r="Q8566" i="1"/>
  <c r="U8566" i="1"/>
  <c r="V8566" i="1"/>
  <c r="U8565" i="1"/>
  <c r="V8565" i="1"/>
  <c r="Q8567" i="1"/>
  <c r="U8567" i="1"/>
  <c r="V8567" i="1"/>
  <c r="Q8568" i="1"/>
  <c r="U8568" i="1"/>
  <c r="V8568" i="1"/>
  <c r="Q8569" i="1"/>
  <c r="U8569" i="1"/>
  <c r="V8569" i="1"/>
  <c r="Q8570" i="1"/>
  <c r="U8570" i="1"/>
  <c r="V8570" i="1"/>
  <c r="Q8571" i="1"/>
  <c r="U8571" i="1"/>
  <c r="V8571" i="1"/>
  <c r="Q8572" i="1"/>
  <c r="U8572" i="1"/>
  <c r="V8572" i="1"/>
  <c r="Q8573" i="1"/>
  <c r="U8573" i="1"/>
  <c r="V8573" i="1"/>
  <c r="Q8574" i="1"/>
  <c r="U8574" i="1"/>
  <c r="V8574" i="1"/>
  <c r="Q8575" i="1"/>
  <c r="U8575" i="1"/>
  <c r="V8575" i="1"/>
  <c r="Q8576" i="1"/>
  <c r="U8576" i="1"/>
  <c r="V8576" i="1"/>
  <c r="Q8577" i="1"/>
  <c r="U8577" i="1"/>
  <c r="V8577" i="1"/>
  <c r="Q8578" i="1"/>
  <c r="U8578" i="1"/>
  <c r="V8578" i="1"/>
  <c r="Q8579" i="1"/>
  <c r="U8579" i="1"/>
  <c r="V8579" i="1"/>
  <c r="Q8580" i="1"/>
  <c r="U8580" i="1"/>
  <c r="V8580" i="1"/>
  <c r="Q8581" i="1"/>
  <c r="U8581" i="1"/>
  <c r="V8581" i="1"/>
  <c r="Q8582" i="1"/>
  <c r="U8582" i="1"/>
  <c r="V8582" i="1"/>
  <c r="Q8583" i="1"/>
  <c r="S8583" i="1"/>
  <c r="Q8584" i="1"/>
  <c r="S8584" i="1"/>
  <c r="U8583" i="1"/>
  <c r="V8583" i="1"/>
  <c r="Q8585" i="1"/>
  <c r="S8585" i="1"/>
  <c r="U8584" i="1"/>
  <c r="V8584" i="1"/>
  <c r="Q8586" i="1"/>
  <c r="S8586" i="1"/>
  <c r="U8585" i="1"/>
  <c r="V8585" i="1"/>
  <c r="Q8587" i="1"/>
  <c r="U8586" i="1"/>
  <c r="V8586" i="1"/>
  <c r="R8587" i="1"/>
  <c r="S8587" i="1"/>
  <c r="Q8588" i="1"/>
  <c r="U8587" i="1"/>
  <c r="V8587" i="1"/>
  <c r="R8588" i="1"/>
  <c r="S8588" i="1"/>
  <c r="Q8589" i="1"/>
  <c r="S8589" i="1"/>
  <c r="Q8590" i="1"/>
  <c r="U8590" i="1"/>
  <c r="V8590" i="1"/>
  <c r="U8588" i="1"/>
  <c r="V8588" i="1"/>
  <c r="U8589" i="1"/>
  <c r="V8589" i="1"/>
  <c r="Q8591" i="1"/>
  <c r="U8591" i="1"/>
  <c r="V8591" i="1"/>
  <c r="Q8592" i="1"/>
  <c r="U8592" i="1"/>
  <c r="V8592" i="1"/>
  <c r="Q8593" i="1"/>
  <c r="U8593" i="1"/>
  <c r="V8593" i="1"/>
  <c r="Q8594" i="1"/>
  <c r="U8594" i="1"/>
  <c r="V8594" i="1"/>
  <c r="Q8595" i="1"/>
  <c r="U8595" i="1"/>
  <c r="V8595" i="1"/>
  <c r="Q8596" i="1"/>
  <c r="U8596" i="1"/>
  <c r="V8596" i="1"/>
  <c r="Q8597" i="1"/>
  <c r="U8597" i="1"/>
  <c r="V8597" i="1"/>
  <c r="Q8598" i="1"/>
  <c r="U8598" i="1"/>
  <c r="V8598" i="1"/>
  <c r="Q8599" i="1"/>
  <c r="U8599" i="1"/>
  <c r="V8599" i="1"/>
  <c r="Q8600" i="1"/>
  <c r="U8600" i="1"/>
  <c r="V8600" i="1"/>
  <c r="Q8601" i="1"/>
  <c r="U8601" i="1"/>
  <c r="V8601" i="1"/>
  <c r="Q8602" i="1"/>
  <c r="U8602" i="1"/>
  <c r="V8602" i="1"/>
  <c r="Q8603" i="1"/>
  <c r="U8603" i="1"/>
  <c r="V8603" i="1"/>
  <c r="Q8604" i="1"/>
  <c r="U8604" i="1"/>
  <c r="V8604" i="1"/>
  <c r="Q8605" i="1"/>
  <c r="U8605" i="1"/>
  <c r="V8605" i="1"/>
  <c r="Q8606" i="1"/>
  <c r="U8606" i="1"/>
  <c r="V8606" i="1"/>
  <c r="Q8607" i="1"/>
  <c r="S8607" i="1"/>
  <c r="Q8608" i="1"/>
  <c r="S8608" i="1"/>
  <c r="U8607" i="1"/>
  <c r="V8607" i="1"/>
  <c r="Q8609" i="1"/>
  <c r="S8609" i="1"/>
  <c r="U8608" i="1"/>
  <c r="V8608" i="1"/>
  <c r="Q8610" i="1"/>
  <c r="S8610" i="1"/>
  <c r="U8609" i="1"/>
  <c r="V8609" i="1"/>
  <c r="Q8611" i="1"/>
  <c r="S8611" i="1"/>
  <c r="U8610" i="1"/>
  <c r="V8610" i="1"/>
  <c r="Q8612" i="1"/>
  <c r="S8612" i="1"/>
  <c r="U8611" i="1"/>
  <c r="V8611" i="1"/>
  <c r="Q8613" i="1"/>
  <c r="S8613" i="1"/>
  <c r="U8613" i="1"/>
  <c r="V8613" i="1"/>
  <c r="U8612" i="1"/>
  <c r="V8612" i="1"/>
  <c r="Q8614" i="1"/>
  <c r="U8614" i="1"/>
  <c r="V8614" i="1"/>
  <c r="Q8615" i="1"/>
  <c r="U8615" i="1"/>
  <c r="V8615" i="1"/>
  <c r="Q8616" i="1"/>
  <c r="U8616" i="1"/>
  <c r="V8616" i="1"/>
  <c r="Q8617" i="1"/>
  <c r="U8617" i="1"/>
  <c r="V8617" i="1"/>
  <c r="Q8618" i="1"/>
  <c r="U8618" i="1"/>
  <c r="V8618" i="1"/>
  <c r="Q8619" i="1"/>
  <c r="U8619" i="1"/>
  <c r="V8619" i="1"/>
  <c r="Q8620" i="1"/>
  <c r="U8620" i="1"/>
  <c r="V8620" i="1"/>
  <c r="Q8621" i="1"/>
  <c r="U8621" i="1"/>
  <c r="V8621" i="1"/>
  <c r="Q8622" i="1"/>
  <c r="U8622" i="1"/>
  <c r="V8622" i="1"/>
  <c r="Q8623" i="1"/>
  <c r="U8623" i="1"/>
  <c r="V8623" i="1"/>
  <c r="Q8624" i="1"/>
  <c r="U8624" i="1"/>
  <c r="V8624" i="1"/>
  <c r="Q8625" i="1"/>
  <c r="U8625" i="1"/>
  <c r="V8625" i="1"/>
  <c r="Q8626" i="1"/>
  <c r="U8626" i="1"/>
  <c r="V8626" i="1"/>
  <c r="Q8627" i="1"/>
  <c r="U8627" i="1"/>
  <c r="V8627" i="1"/>
  <c r="Q8628" i="1"/>
  <c r="U8628" i="1"/>
  <c r="V8628" i="1"/>
  <c r="Q8629" i="1"/>
  <c r="U8629" i="1"/>
  <c r="V8629" i="1"/>
  <c r="Q8630" i="1"/>
  <c r="U8630" i="1"/>
  <c r="V8630" i="1"/>
  <c r="Q8631" i="1"/>
  <c r="S8631" i="1"/>
  <c r="Q8632" i="1"/>
  <c r="S8632" i="1"/>
  <c r="U8631" i="1"/>
  <c r="V8631" i="1"/>
  <c r="Q8633" i="1"/>
  <c r="S8633" i="1"/>
  <c r="U8632" i="1"/>
  <c r="V8632" i="1"/>
  <c r="Q8634" i="1"/>
  <c r="S8634" i="1"/>
  <c r="U8633" i="1"/>
  <c r="V8633" i="1"/>
  <c r="Q8635" i="1"/>
  <c r="S8635" i="1"/>
  <c r="U8634" i="1"/>
  <c r="V8634" i="1"/>
  <c r="Q8636" i="1"/>
  <c r="S8636" i="1"/>
  <c r="U8635" i="1"/>
  <c r="V8635" i="1"/>
  <c r="Q8637" i="1"/>
  <c r="S8637" i="1"/>
  <c r="U8636" i="1"/>
  <c r="V8636" i="1"/>
  <c r="Q8638" i="1"/>
  <c r="U8638" i="1"/>
  <c r="V8638" i="1"/>
  <c r="U8637" i="1"/>
  <c r="V8637" i="1"/>
  <c r="Q8639" i="1"/>
  <c r="U8639" i="1"/>
  <c r="V8639" i="1"/>
  <c r="Q8640" i="1"/>
  <c r="U8640" i="1"/>
  <c r="V8640" i="1"/>
  <c r="Q8641" i="1"/>
  <c r="U8641" i="1"/>
  <c r="V8641" i="1"/>
  <c r="Q8642" i="1"/>
  <c r="U8642" i="1"/>
  <c r="V8642" i="1"/>
  <c r="Q8643" i="1"/>
  <c r="U8643" i="1"/>
  <c r="V8643" i="1"/>
  <c r="Q8644" i="1"/>
  <c r="U8644" i="1"/>
  <c r="V8644" i="1"/>
  <c r="Q8645" i="1"/>
  <c r="U8645" i="1"/>
  <c r="V8645" i="1"/>
  <c r="Q8646" i="1"/>
  <c r="U8646" i="1"/>
  <c r="V8646" i="1"/>
  <c r="Q8647" i="1"/>
  <c r="U8647" i="1"/>
  <c r="V8647" i="1"/>
  <c r="Q8648" i="1"/>
  <c r="U8648" i="1"/>
  <c r="V8648" i="1"/>
  <c r="Q8649" i="1"/>
  <c r="U8649" i="1"/>
  <c r="V8649" i="1"/>
  <c r="Q8650" i="1"/>
  <c r="U8650" i="1"/>
  <c r="V8650" i="1"/>
  <c r="Q8651" i="1"/>
  <c r="U8651" i="1"/>
  <c r="V8651" i="1"/>
  <c r="Q8652" i="1"/>
  <c r="U8652" i="1"/>
  <c r="V8652" i="1"/>
  <c r="Q8653" i="1"/>
  <c r="U8653" i="1"/>
  <c r="V8653" i="1"/>
  <c r="Q8654" i="1"/>
  <c r="U8654" i="1"/>
  <c r="V8654" i="1"/>
  <c r="Q8655" i="1"/>
  <c r="S8655" i="1"/>
  <c r="U8655" i="1"/>
  <c r="V8655" i="1"/>
  <c r="Q8656" i="1"/>
  <c r="R8656" i="1"/>
  <c r="S8656" i="1"/>
  <c r="Q8657" i="1"/>
  <c r="S8657" i="1"/>
  <c r="U8656" i="1"/>
  <c r="V8656" i="1"/>
  <c r="Q8658" i="1"/>
  <c r="S8658" i="1"/>
  <c r="U8658" i="1"/>
  <c r="V8658" i="1"/>
  <c r="U8657" i="1"/>
  <c r="V8657" i="1"/>
  <c r="Q8659" i="1"/>
  <c r="S8659" i="1"/>
  <c r="Q8660" i="1"/>
  <c r="S8660" i="1"/>
  <c r="U8660" i="1"/>
  <c r="V8660" i="1"/>
  <c r="U8659" i="1"/>
  <c r="V8659" i="1"/>
  <c r="Q8661" i="1"/>
  <c r="S8661" i="1"/>
  <c r="U8661" i="1"/>
  <c r="V8661" i="1"/>
  <c r="Q8662" i="1"/>
  <c r="U8662" i="1"/>
  <c r="V8662" i="1"/>
  <c r="Q8663" i="1"/>
  <c r="U8663" i="1"/>
  <c r="V8663" i="1"/>
  <c r="Q8664" i="1"/>
  <c r="U8664" i="1"/>
  <c r="V8664" i="1"/>
  <c r="Q8665" i="1"/>
  <c r="U8665" i="1"/>
  <c r="V8665" i="1"/>
  <c r="Q8666" i="1"/>
  <c r="U8666" i="1"/>
  <c r="V8666" i="1"/>
  <c r="Q8667" i="1"/>
  <c r="U8667" i="1"/>
  <c r="V8667" i="1"/>
  <c r="Q8668" i="1"/>
  <c r="U8668" i="1"/>
  <c r="V8668" i="1"/>
  <c r="Q8669" i="1"/>
  <c r="U8669" i="1"/>
  <c r="V8669" i="1"/>
  <c r="Q8670" i="1"/>
  <c r="U8670" i="1"/>
  <c r="V8670" i="1"/>
  <c r="Q8671" i="1"/>
  <c r="U8671" i="1"/>
  <c r="V8671" i="1"/>
  <c r="Q8672" i="1"/>
  <c r="U8672" i="1"/>
  <c r="V8672" i="1"/>
  <c r="Q8673" i="1"/>
  <c r="U8673" i="1"/>
  <c r="V8673" i="1"/>
  <c r="Q8674" i="1"/>
  <c r="U8674" i="1"/>
  <c r="V8674" i="1"/>
  <c r="Q8675" i="1"/>
  <c r="U8675" i="1"/>
  <c r="V8675" i="1"/>
  <c r="Q8676" i="1"/>
  <c r="U8676" i="1"/>
  <c r="V8676" i="1"/>
  <c r="Q8677" i="1"/>
  <c r="U8677" i="1"/>
  <c r="V8677" i="1"/>
  <c r="Q8678" i="1"/>
  <c r="U8678" i="1"/>
  <c r="V8678" i="1"/>
  <c r="Q8679" i="1"/>
  <c r="S8679" i="1"/>
  <c r="Q8680" i="1"/>
  <c r="S8680" i="1"/>
  <c r="U8679" i="1"/>
  <c r="V8679" i="1"/>
  <c r="Q8681" i="1"/>
  <c r="S8681" i="1"/>
  <c r="U8680" i="1"/>
  <c r="V8680" i="1"/>
  <c r="Q8682" i="1"/>
  <c r="S8682" i="1"/>
  <c r="U8681" i="1"/>
  <c r="V8681" i="1"/>
  <c r="Q8683" i="1"/>
  <c r="S8683" i="1"/>
  <c r="U8682" i="1"/>
  <c r="V8682" i="1"/>
  <c r="Q8684" i="1"/>
  <c r="S8684" i="1"/>
  <c r="U8683" i="1"/>
  <c r="V8683" i="1"/>
  <c r="Q8685" i="1"/>
  <c r="S8685" i="1"/>
  <c r="U8684" i="1"/>
  <c r="V8684" i="1"/>
  <c r="Q8686" i="1"/>
  <c r="U8686" i="1"/>
  <c r="V8686" i="1"/>
  <c r="U8685" i="1"/>
  <c r="V8685" i="1"/>
  <c r="Q8687" i="1"/>
  <c r="U8687" i="1"/>
  <c r="V8687" i="1"/>
  <c r="Q8688" i="1"/>
  <c r="U8688" i="1"/>
  <c r="V8688" i="1"/>
  <c r="Q8689" i="1"/>
  <c r="U8689" i="1"/>
  <c r="V8689" i="1"/>
  <c r="Q8690" i="1"/>
  <c r="U8690" i="1"/>
  <c r="V8690" i="1"/>
  <c r="Q8691" i="1"/>
  <c r="U8691" i="1"/>
  <c r="V8691" i="1"/>
  <c r="Q8692" i="1"/>
  <c r="U8692" i="1"/>
  <c r="V8692" i="1"/>
  <c r="Q8693" i="1"/>
  <c r="U8693" i="1"/>
  <c r="V8693" i="1"/>
  <c r="Q8694" i="1"/>
  <c r="U8694" i="1"/>
  <c r="V8694" i="1"/>
  <c r="Q8695" i="1"/>
  <c r="U8695" i="1"/>
  <c r="V8695" i="1"/>
  <c r="Q8696" i="1"/>
  <c r="U8696" i="1"/>
  <c r="V8696" i="1"/>
  <c r="Q8697" i="1"/>
  <c r="U8697" i="1"/>
  <c r="V8697" i="1"/>
  <c r="Q8698" i="1"/>
  <c r="U8698" i="1"/>
  <c r="V8698" i="1"/>
  <c r="Q8699" i="1"/>
  <c r="U8699" i="1"/>
  <c r="V8699" i="1"/>
  <c r="Q8700" i="1"/>
  <c r="U8700" i="1"/>
  <c r="V8700" i="1"/>
  <c r="Q8701" i="1"/>
  <c r="U8701" i="1"/>
  <c r="V8701" i="1"/>
  <c r="Q8702" i="1"/>
  <c r="U8702" i="1"/>
  <c r="V8702" i="1"/>
  <c r="Q8703" i="1"/>
  <c r="S8703" i="1"/>
  <c r="U8703" i="1"/>
  <c r="V8703" i="1"/>
  <c r="Q8704" i="1"/>
  <c r="S8704" i="1"/>
  <c r="Q8705" i="1"/>
  <c r="S8705" i="1"/>
  <c r="U8704" i="1"/>
  <c r="V8704" i="1"/>
  <c r="Q8706" i="1"/>
  <c r="S8706" i="1"/>
  <c r="U8705" i="1"/>
  <c r="V8705" i="1"/>
  <c r="Q8707" i="1"/>
  <c r="U8706" i="1"/>
  <c r="V8706" i="1"/>
  <c r="R8707" i="1"/>
  <c r="S8707" i="1"/>
  <c r="Q8708" i="1"/>
  <c r="R8708" i="1"/>
  <c r="U8707" i="1"/>
  <c r="V8707" i="1"/>
  <c r="S8708" i="1"/>
  <c r="U8708" i="1"/>
  <c r="V8708" i="1"/>
  <c r="Q8709" i="1"/>
  <c r="S8709" i="1"/>
  <c r="Q8710" i="1"/>
  <c r="U8710" i="1"/>
  <c r="V8710" i="1"/>
  <c r="U8709" i="1"/>
  <c r="V8709" i="1"/>
  <c r="Q8711" i="1"/>
  <c r="U8711" i="1"/>
  <c r="V8711" i="1"/>
  <c r="Q8712" i="1"/>
  <c r="U8712" i="1"/>
  <c r="V8712" i="1"/>
  <c r="Q8713" i="1"/>
  <c r="U8713" i="1"/>
  <c r="V8713" i="1"/>
  <c r="Q8714" i="1"/>
  <c r="U8714" i="1"/>
  <c r="V8714" i="1"/>
  <c r="Q8715" i="1"/>
  <c r="U8715" i="1"/>
  <c r="V8715" i="1"/>
  <c r="Q8716" i="1"/>
  <c r="U8716" i="1"/>
  <c r="V8716" i="1"/>
  <c r="Q8717" i="1"/>
  <c r="U8717" i="1"/>
  <c r="V8717" i="1"/>
  <c r="Q8718" i="1"/>
  <c r="U8718" i="1"/>
  <c r="V8718" i="1"/>
  <c r="Q8719" i="1"/>
  <c r="U8719" i="1"/>
  <c r="V8719" i="1"/>
  <c r="Q8720" i="1"/>
  <c r="U8720" i="1"/>
  <c r="V8720" i="1"/>
  <c r="Q8721" i="1"/>
  <c r="U8721" i="1"/>
  <c r="V8721" i="1"/>
  <c r="Q8722" i="1"/>
  <c r="U8722" i="1"/>
  <c r="V8722" i="1"/>
  <c r="Q8723" i="1"/>
  <c r="U8723" i="1"/>
  <c r="V8723" i="1"/>
  <c r="Q8724" i="1"/>
  <c r="U8724" i="1"/>
  <c r="V8724" i="1"/>
  <c r="Q8725" i="1"/>
  <c r="U8725" i="1"/>
  <c r="V8725" i="1"/>
  <c r="Q8726" i="1"/>
  <c r="U8726" i="1"/>
  <c r="V8726" i="1"/>
  <c r="Q8727" i="1"/>
  <c r="S8727" i="1"/>
  <c r="Q8728" i="1"/>
  <c r="S8728" i="1"/>
  <c r="U8727" i="1"/>
  <c r="V8727" i="1"/>
  <c r="Q8729" i="1"/>
  <c r="S8729" i="1"/>
  <c r="U8728" i="1"/>
  <c r="V8728" i="1"/>
  <c r="Q8730" i="1"/>
  <c r="S8730" i="1"/>
  <c r="U8729" i="1"/>
  <c r="V8729" i="1"/>
  <c r="Q8731" i="1"/>
  <c r="U8730" i="1"/>
  <c r="V8730" i="1"/>
  <c r="R8731" i="1"/>
  <c r="S8731" i="1"/>
  <c r="Q8732" i="1"/>
  <c r="R8732" i="1"/>
  <c r="U8731" i="1"/>
  <c r="V8731" i="1"/>
  <c r="S8732" i="1"/>
  <c r="U8732" i="1"/>
  <c r="V8732" i="1"/>
  <c r="Q8733" i="1"/>
  <c r="S8733" i="1"/>
  <c r="Q8734" i="1"/>
  <c r="U8734" i="1"/>
  <c r="V8734" i="1"/>
  <c r="U8733" i="1"/>
  <c r="V8733" i="1"/>
  <c r="Q8735" i="1"/>
  <c r="U8735" i="1"/>
  <c r="V8735" i="1"/>
  <c r="Q8736" i="1"/>
  <c r="U8736" i="1"/>
  <c r="V8736" i="1"/>
  <c r="Q8737" i="1"/>
  <c r="U8737" i="1"/>
  <c r="V8737" i="1"/>
  <c r="Q8738" i="1"/>
  <c r="U8738" i="1"/>
  <c r="V8738" i="1"/>
  <c r="Q8739" i="1"/>
  <c r="U8739" i="1"/>
  <c r="V8739" i="1"/>
  <c r="Q8740" i="1"/>
  <c r="U8740" i="1"/>
  <c r="V8740" i="1"/>
  <c r="Q8741" i="1"/>
  <c r="U8741" i="1"/>
  <c r="V8741" i="1"/>
  <c r="Q8742" i="1"/>
  <c r="U8742" i="1"/>
  <c r="V8742" i="1"/>
  <c r="Q8743" i="1"/>
  <c r="U8743" i="1"/>
  <c r="V8743" i="1"/>
  <c r="Q8744" i="1"/>
  <c r="U8744" i="1"/>
  <c r="V8744" i="1"/>
  <c r="Q8745" i="1"/>
  <c r="U8745" i="1"/>
  <c r="V8745" i="1"/>
  <c r="Q8746" i="1"/>
  <c r="U8746" i="1"/>
  <c r="V8746" i="1"/>
  <c r="Q8747" i="1"/>
  <c r="U8747" i="1"/>
  <c r="V8747" i="1"/>
  <c r="Q8748" i="1"/>
  <c r="U8748" i="1"/>
  <c r="V8748" i="1"/>
  <c r="Q8749" i="1"/>
  <c r="U8749" i="1"/>
  <c r="V8749" i="1"/>
  <c r="Q8750" i="1"/>
  <c r="U8750" i="1"/>
  <c r="V8750" i="1"/>
  <c r="Q8751" i="1"/>
  <c r="S8751" i="1"/>
  <c r="Q8752" i="1"/>
  <c r="U8751" i="1"/>
  <c r="V8751" i="1"/>
  <c r="R8752" i="1"/>
  <c r="S8752" i="1"/>
  <c r="Q8753" i="1"/>
  <c r="R8753" i="1"/>
  <c r="U8752" i="1"/>
  <c r="V8752" i="1"/>
  <c r="S8753" i="1"/>
  <c r="U8753" i="1"/>
  <c r="V8753" i="1"/>
  <c r="Q8754" i="1"/>
  <c r="R8754" i="1"/>
  <c r="S8754" i="1"/>
  <c r="Q8755" i="1"/>
  <c r="R8755" i="1"/>
  <c r="U8754" i="1"/>
  <c r="V8754" i="1"/>
  <c r="S8755" i="1"/>
  <c r="U8755" i="1"/>
  <c r="V8755" i="1"/>
  <c r="Q8756" i="1"/>
  <c r="R8756" i="1"/>
  <c r="S8756" i="1"/>
  <c r="U8756" i="1"/>
  <c r="V8756" i="1"/>
  <c r="Q8757" i="1"/>
  <c r="S8757" i="1"/>
  <c r="Q8758" i="1"/>
  <c r="U8758" i="1"/>
  <c r="V8758" i="1"/>
  <c r="U8757" i="1"/>
  <c r="V8757" i="1"/>
  <c r="Q8759" i="1"/>
  <c r="U8759" i="1"/>
  <c r="V8759" i="1"/>
  <c r="Q8760" i="1"/>
  <c r="U8760" i="1"/>
  <c r="V8760" i="1"/>
  <c r="Q8761" i="1"/>
  <c r="U8761" i="1"/>
  <c r="V8761" i="1"/>
  <c r="B20" i="2"/>
  <c r="Q8762" i="1"/>
  <c r="U8762" i="1"/>
  <c r="V8762" i="1"/>
  <c r="Q8763" i="1"/>
  <c r="U8763" i="1"/>
  <c r="V8763" i="1"/>
  <c r="Q8764" i="1"/>
  <c r="U8764" i="1"/>
  <c r="V8764" i="1"/>
  <c r="Q8765" i="1"/>
  <c r="U8765" i="1"/>
  <c r="V8765" i="1"/>
  <c r="Y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2" authorId="0" shapeId="0" xr:uid="{8994B33E-ACD9-4873-93CC-6CC1C1C8DE92}">
      <text>
        <r>
          <rPr>
            <sz val="9"/>
            <color indexed="81"/>
            <rFont val="Tahoma"/>
            <family val="2"/>
          </rPr>
          <t>Default monocrystalline silicon panel</t>
        </r>
      </text>
    </comment>
    <comment ref="B3" authorId="0" shapeId="0" xr:uid="{59A783C5-1F31-4EAC-A276-C7FB46B2775E}">
      <text>
        <r>
          <rPr>
            <sz val="9"/>
            <color indexed="81"/>
            <rFont val="Tahoma"/>
            <family val="2"/>
          </rPr>
          <t>Monocrystalline silicon</t>
        </r>
      </text>
    </comment>
    <comment ref="B4" authorId="0" shapeId="0" xr:uid="{11929153-B4C5-4738-8E37-E3F7411E64EA}">
      <text>
        <r>
          <rPr>
            <sz val="9"/>
            <color indexed="81"/>
            <rFont val="Tahoma"/>
            <family val="2"/>
          </rPr>
          <t>Polycrystalline silicon</t>
        </r>
      </text>
    </comment>
    <comment ref="B5" authorId="0" shapeId="0" xr:uid="{9E163B3B-750E-4465-862B-AEAA3137F12E}">
      <text>
        <r>
          <rPr>
            <sz val="9"/>
            <color indexed="81"/>
            <rFont val="Tahoma"/>
            <family val="2"/>
          </rPr>
          <t>Silicon heterojunction</t>
        </r>
      </text>
    </comment>
    <comment ref="B6" authorId="0" shapeId="0" xr:uid="{D537CD90-CAC3-4D8A-B3CB-74A5CCA51AAC}">
      <text>
        <r>
          <rPr>
            <sz val="9"/>
            <color indexed="81"/>
            <rFont val="Tahoma"/>
            <family val="2"/>
          </rPr>
          <t>Amorphous silicon a-Si</t>
        </r>
      </text>
    </comment>
    <comment ref="B7" authorId="0" shapeId="0" xr:uid="{E555859B-744A-498F-B628-1F1EFAFC8656}">
      <text>
        <r>
          <rPr>
            <sz val="9"/>
            <color indexed="81"/>
            <rFont val="Tahoma"/>
            <family val="2"/>
          </rPr>
          <t xml:space="preserve">Cadmium telluride </t>
        </r>
      </text>
    </comment>
    <comment ref="B8" authorId="0" shapeId="0" xr:uid="{6FBEF763-997D-4C2A-BE22-9BFBFA14F70B}">
      <text>
        <r>
          <rPr>
            <sz val="9"/>
            <color indexed="81"/>
            <rFont val="Tahoma"/>
            <family val="2"/>
          </rPr>
          <t xml:space="preserve">Copper indium gallium selenide </t>
        </r>
      </text>
    </comment>
    <comment ref="B9" authorId="0" shapeId="0" xr:uid="{5B7BF10B-F713-4AB5-A5DE-FD7BBE2B8F3B}">
      <text>
        <r>
          <rPr>
            <sz val="9"/>
            <color indexed="81"/>
            <rFont val="Tahoma"/>
            <family val="2"/>
          </rPr>
          <t xml:space="preserve">Copper indium selenium </t>
        </r>
      </text>
    </comment>
  </commentList>
</comments>
</file>

<file path=xl/sharedStrings.xml><?xml version="1.0" encoding="utf-8"?>
<sst xmlns="http://schemas.openxmlformats.org/spreadsheetml/2006/main" count="111" uniqueCount="82">
  <si>
    <t>Date</t>
  </si>
  <si>
    <t>Time</t>
  </si>
  <si>
    <t>Declination</t>
  </si>
  <si>
    <t xml:space="preserve">Solar </t>
  </si>
  <si>
    <t xml:space="preserve">Local solar </t>
  </si>
  <si>
    <t>time</t>
  </si>
  <si>
    <t xml:space="preserve">Hour angle </t>
  </si>
  <si>
    <t>Solar</t>
  </si>
  <si>
    <t xml:space="preserve">Direct </t>
  </si>
  <si>
    <t xml:space="preserve">Diffuse </t>
  </si>
  <si>
    <t>Total solar</t>
  </si>
  <si>
    <t>Direct</t>
  </si>
  <si>
    <t>Diffuse</t>
  </si>
  <si>
    <t>solar</t>
  </si>
  <si>
    <t xml:space="preserve"> horizontal</t>
  </si>
  <si>
    <t xml:space="preserve">solar </t>
  </si>
  <si>
    <t>(W/m^2)</t>
  </si>
  <si>
    <t>output</t>
  </si>
  <si>
    <t>elevation</t>
  </si>
  <si>
    <t>azimuth</t>
  </si>
  <si>
    <t>(degC)</t>
  </si>
  <si>
    <t>(hour)</t>
  </si>
  <si>
    <t>(Year Day)</t>
  </si>
  <si>
    <t>Panel Data</t>
  </si>
  <si>
    <t>Latitude</t>
  </si>
  <si>
    <t>Longitude</t>
  </si>
  <si>
    <t>Location</t>
  </si>
  <si>
    <t>Panel</t>
  </si>
  <si>
    <t>power</t>
  </si>
  <si>
    <t>(deg)</t>
  </si>
  <si>
    <t>on panel</t>
  </si>
  <si>
    <t>Equation</t>
  </si>
  <si>
    <t>of time</t>
  </si>
  <si>
    <t>Ground reflectance</t>
  </si>
  <si>
    <t>Ambient</t>
  </si>
  <si>
    <t xml:space="preserve">temperature </t>
  </si>
  <si>
    <t>(Hour)</t>
  </si>
  <si>
    <t xml:space="preserve">Ground </t>
  </si>
  <si>
    <t>reflected</t>
  </si>
  <si>
    <t>Wall-Solar</t>
  </si>
  <si>
    <t>angle</t>
  </si>
  <si>
    <t>incidence</t>
  </si>
  <si>
    <t>PSTC (W)</t>
  </si>
  <si>
    <t xml:space="preserve">Abs Solar </t>
  </si>
  <si>
    <t>Optimal angle (degrees) =</t>
  </si>
  <si>
    <t>Panel Inclination (deg)</t>
  </si>
  <si>
    <t>normal</t>
  </si>
  <si>
    <t>Module type</t>
  </si>
  <si>
    <t>Parameters</t>
  </si>
  <si>
    <t>Type</t>
  </si>
  <si>
    <t>β (temp coefficient)</t>
  </si>
  <si>
    <t>INPUT</t>
  </si>
  <si>
    <t>OUTPUT</t>
  </si>
  <si>
    <t>Area (m^2)</t>
  </si>
  <si>
    <t>Mono-Si</t>
  </si>
  <si>
    <t>SHJ</t>
  </si>
  <si>
    <t>Thin-film</t>
  </si>
  <si>
    <t>CdTe</t>
  </si>
  <si>
    <t>CIGS</t>
  </si>
  <si>
    <t>CIS</t>
  </si>
  <si>
    <t>Index</t>
  </si>
  <si>
    <t>Area of panel (m^2)</t>
  </si>
  <si>
    <t>Module index</t>
  </si>
  <si>
    <t>Output</t>
  </si>
  <si>
    <t>Default</t>
  </si>
  <si>
    <t>Short-circuit current (A)</t>
  </si>
  <si>
    <t>Current at rated power (A)</t>
  </si>
  <si>
    <t>Voltage at rated power (V)</t>
  </si>
  <si>
    <t>Open-circuit voltage (V)</t>
  </si>
  <si>
    <t>Horizon brightening</t>
  </si>
  <si>
    <t>(Year day)</t>
  </si>
  <si>
    <t>Inter-row spacing distance (m)</t>
  </si>
  <si>
    <t>Length (m)</t>
  </si>
  <si>
    <t>Width (m)</t>
  </si>
  <si>
    <t>Total power output (kWh/y)</t>
  </si>
  <si>
    <t>Energy yield (kWh/m^2.y) =</t>
  </si>
  <si>
    <t>Total output power (kWh/y) =</t>
  </si>
  <si>
    <t>Energy yield (kWh/m^2.y)</t>
  </si>
  <si>
    <t>Orientation (deg)</t>
  </si>
  <si>
    <t>Poly-Si</t>
  </si>
  <si>
    <t>Inter-row spacing (m) =</t>
  </si>
  <si>
    <t>Abs 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</si>
</sst>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#,##0.0"/>
  </numFmts>
  <fonts count="5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2" fontId="1" fillId="0" borderId="0" xfId="0" applyNumberFormat="1" applyFont="1" applyFill="1"/>
    <xf numFmtId="2" fontId="1" fillId="0" borderId="0" xfId="0" applyNumberFormat="1" applyFont="1" applyFill="1" applyBorder="1"/>
    <xf numFmtId="0" fontId="1" fillId="0" borderId="0" xfId="0" applyFont="1" applyFill="1"/>
    <xf numFmtId="164" fontId="1" fillId="0" borderId="0" xfId="0" applyNumberFormat="1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/>
    <xf numFmtId="1" fontId="1" fillId="0" borderId="0" xfId="0" applyNumberFormat="1" applyFont="1" applyFill="1" applyAlignment="1">
      <alignment horizontal="center"/>
    </xf>
    <xf numFmtId="4" fontId="0" fillId="0" borderId="0" xfId="0" applyNumberFormat="1"/>
    <xf numFmtId="0" fontId="1" fillId="5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2" fillId="0" borderId="0" xfId="0" applyFont="1" applyFill="1" applyAlignment="1"/>
    <xf numFmtId="0" fontId="3" fillId="0" borderId="0" xfId="0" applyFont="1" applyFill="1" applyAlignment="1">
      <alignment horizontal="left" vertical="center"/>
    </xf>
    <xf numFmtId="2" fontId="3" fillId="0" borderId="0" xfId="0" applyNumberFormat="1" applyFont="1" applyFill="1" applyAlignment="1">
      <alignment horizontal="left" vertical="center"/>
    </xf>
    <xf numFmtId="2" fontId="0" fillId="0" borderId="0" xfId="0" applyNumberFormat="1"/>
    <xf numFmtId="1" fontId="3" fillId="0" borderId="0" xfId="0" applyNumberFormat="1" applyFont="1" applyFill="1" applyAlignment="1">
      <alignment horizontal="left" vertical="center"/>
    </xf>
    <xf numFmtId="1" fontId="1" fillId="0" borderId="0" xfId="0" applyNumberFormat="1" applyFont="1" applyFill="1"/>
    <xf numFmtId="1" fontId="0" fillId="0" borderId="0" xfId="0" applyNumberFormat="1"/>
    <xf numFmtId="4" fontId="1" fillId="0" borderId="0" xfId="0" applyNumberFormat="1" applyFont="1" applyFill="1"/>
    <xf numFmtId="0" fontId="1" fillId="0" borderId="0" xfId="0" applyFont="1" applyFill="1" applyAlignment="1" applyProtection="1">
      <alignment horizontal="right"/>
      <protection locked="0"/>
    </xf>
    <xf numFmtId="0" fontId="1" fillId="7" borderId="0" xfId="0" applyFont="1" applyFill="1" applyAlignment="1" applyProtection="1">
      <alignment horizontal="center"/>
      <protection locked="0"/>
    </xf>
    <xf numFmtId="165" fontId="1" fillId="7" borderId="0" xfId="0" applyNumberFormat="1" applyFont="1" applyFill="1" applyAlignment="1" applyProtection="1">
      <alignment horizontal="center"/>
      <protection locked="0"/>
    </xf>
    <xf numFmtId="0" fontId="1" fillId="7" borderId="0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164" fontId="3" fillId="0" borderId="0" xfId="0" applyNumberFormat="1" applyFont="1" applyFill="1" applyAlignment="1">
      <alignment horizontal="left" vertical="center"/>
    </xf>
    <xf numFmtId="164" fontId="0" fillId="0" borderId="0" xfId="0" applyNumberFormat="1"/>
    <xf numFmtId="4" fontId="1" fillId="5" borderId="0" xfId="0" applyNumberFormat="1" applyFont="1" applyFill="1" applyAlignment="1">
      <alignment horizontal="right" vertical="center"/>
    </xf>
    <xf numFmtId="0" fontId="3" fillId="8" borderId="2" xfId="0" applyFont="1" applyFill="1" applyBorder="1"/>
    <xf numFmtId="0" fontId="0" fillId="8" borderId="3" xfId="0" applyFill="1" applyBorder="1"/>
    <xf numFmtId="0" fontId="1" fillId="8" borderId="4" xfId="0" applyFont="1" applyFill="1" applyBorder="1"/>
    <xf numFmtId="0" fontId="2" fillId="8" borderId="5" xfId="0" applyFont="1" applyFill="1" applyBorder="1" applyAlignment="1">
      <alignment horizontal="right" vertical="center"/>
    </xf>
    <xf numFmtId="0" fontId="0" fillId="0" borderId="5" xfId="0" applyBorder="1"/>
    <xf numFmtId="0" fontId="1" fillId="8" borderId="6" xfId="0" applyFont="1" applyFill="1" applyBorder="1"/>
    <xf numFmtId="0" fontId="3" fillId="4" borderId="2" xfId="0" applyFont="1" applyFill="1" applyBorder="1"/>
    <xf numFmtId="0" fontId="1" fillId="4" borderId="3" xfId="0" applyFont="1" applyFill="1" applyBorder="1" applyAlignment="1">
      <alignment horizontal="right"/>
    </xf>
    <xf numFmtId="0" fontId="1" fillId="4" borderId="4" xfId="0" applyFont="1" applyFill="1" applyBorder="1"/>
    <xf numFmtId="2" fontId="1" fillId="4" borderId="5" xfId="0" applyNumberFormat="1" applyFont="1" applyFill="1" applyBorder="1" applyAlignment="1">
      <alignment horizontal="right"/>
    </xf>
    <xf numFmtId="0" fontId="1" fillId="4" borderId="6" xfId="0" applyFont="1" applyFill="1" applyBorder="1"/>
    <xf numFmtId="0" fontId="1" fillId="4" borderId="7" xfId="0" applyFont="1" applyFill="1" applyBorder="1" applyAlignment="1">
      <alignment horizontal="right"/>
    </xf>
    <xf numFmtId="0" fontId="3" fillId="3" borderId="2" xfId="0" applyFont="1" applyFill="1" applyBorder="1" applyAlignment="1">
      <alignment horizontal="left" vertical="center"/>
    </xf>
    <xf numFmtId="0" fontId="0" fillId="3" borderId="3" xfId="0" applyFill="1" applyBorder="1"/>
    <xf numFmtId="0" fontId="1" fillId="3" borderId="4" xfId="0" applyFont="1" applyFill="1" applyBorder="1" applyAlignment="1">
      <alignment horizontal="left" vertical="center"/>
    </xf>
    <xf numFmtId="0" fontId="1" fillId="3" borderId="5" xfId="0" applyFont="1" applyFill="1" applyBorder="1" applyAlignment="1">
      <alignment horizontal="right"/>
    </xf>
    <xf numFmtId="0" fontId="1" fillId="3" borderId="4" xfId="0" applyFont="1" applyFill="1" applyBorder="1"/>
    <xf numFmtId="0" fontId="1" fillId="3" borderId="6" xfId="0" applyFont="1" applyFill="1" applyBorder="1"/>
    <xf numFmtId="165" fontId="1" fillId="0" borderId="0" xfId="0" applyNumberFormat="1" applyFont="1" applyFill="1" applyAlignment="1" applyProtection="1">
      <alignment horizontal="center"/>
      <protection locked="0"/>
    </xf>
    <xf numFmtId="0" fontId="1" fillId="2" borderId="0" xfId="0" applyFont="1" applyFill="1"/>
    <xf numFmtId="0" fontId="1" fillId="0" borderId="0" xfId="0" applyFont="1"/>
    <xf numFmtId="0" fontId="2" fillId="9" borderId="0" xfId="0" applyFont="1" applyFill="1" applyAlignment="1">
      <alignment horizontal="center"/>
    </xf>
    <xf numFmtId="166" fontId="2" fillId="8" borderId="7" xfId="0" applyNumberFormat="1" applyFont="1" applyFill="1" applyBorder="1" applyAlignment="1">
      <alignment horizontal="right" vertical="center"/>
    </xf>
    <xf numFmtId="165" fontId="1" fillId="4" borderId="5" xfId="0" applyNumberFormat="1" applyFont="1" applyFill="1" applyBorder="1" applyAlignment="1">
      <alignment horizontal="right"/>
    </xf>
    <xf numFmtId="166" fontId="2" fillId="8" borderId="5" xfId="0" applyNumberFormat="1" applyFont="1" applyFill="1" applyBorder="1" applyAlignment="1">
      <alignment horizontal="right" vertical="center"/>
    </xf>
    <xf numFmtId="0" fontId="1" fillId="3" borderId="7" xfId="0" applyFont="1" applyFill="1" applyBorder="1"/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/>
              <a:t>Energy yield</a:t>
            </a:r>
            <a:r>
              <a:rPr lang="en-GB" sz="1400" baseline="0"/>
              <a:t> </a:t>
            </a:r>
            <a:r>
              <a:rPr lang="en-GB" sz="1400"/>
              <a:t>for varying p</a:t>
            </a:r>
            <a:r>
              <a:rPr lang="en-GB" sz="1400" baseline="0"/>
              <a:t>anel inclinations angles</a:t>
            </a:r>
            <a:endParaRPr lang="en-GB" sz="1400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'PV model'!$E$1</c:f>
              <c:strCache>
                <c:ptCount val="1"/>
                <c:pt idx="0">
                  <c:v>Energy yield (kWh/m^2.y)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chemeClr val="accent1"/>
                </a:solidFill>
              </a:ln>
            </c:spPr>
          </c:marker>
          <c:cat>
            <c:numRef>
              <c:f>('PV model'!$D$2,'PV model'!$D$12,'PV model'!$D$22,'PV model'!$D$32,'PV model'!$D$42,'PV model'!$D$52,'PV model'!$D$62,'PV model'!$D$72,'PV model'!$D$82,'PV model'!$D$92)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('PV model'!$E$2,'PV model'!$E$12,'PV model'!$E$22,'PV model'!$E$32,'PV model'!$E$42,'PV model'!$E$52,'PV model'!$E$62,'PV model'!$E$72,'PV model'!$E$82,'PV model'!$E$92)</c:f>
              <c:numCache>
                <c:formatCode>#,##0.00</c:formatCode>
                <c:ptCount val="10"/>
                <c:pt idx="0">
                  <c:v>144.99310098018574</c:v>
                </c:pt>
                <c:pt idx="1">
                  <c:v>157.63834327927091</c:v>
                </c:pt>
                <c:pt idx="2">
                  <c:v>166.65226907161119</c:v>
                </c:pt>
                <c:pt idx="3">
                  <c:v>171.70324516996499</c:v>
                </c:pt>
                <c:pt idx="4">
                  <c:v>172.60418709319455</c:v>
                </c:pt>
                <c:pt idx="5">
                  <c:v>169.32077349357115</c:v>
                </c:pt>
                <c:pt idx="6">
                  <c:v>161.96859640643035</c:v>
                </c:pt>
                <c:pt idx="7">
                  <c:v>150.80373863360259</c:v>
                </c:pt>
                <c:pt idx="8">
                  <c:v>136.2100409216084</c:v>
                </c:pt>
                <c:pt idx="9">
                  <c:v>118.68260028337571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C7-4BA5-86F0-881BB2221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120704"/>
        <c:axId val="106122624"/>
      </c:lineChart>
      <c:catAx>
        <c:axId val="10612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Panel inclination</a:t>
                </a:r>
                <a:r>
                  <a:rPr lang="en-GB" baseline="0"/>
                  <a:t> angle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122624"/>
        <c:crosses val="autoZero"/>
        <c:auto val="1"/>
        <c:lblAlgn val="ctr"/>
        <c:lblOffset val="100"/>
        <c:noMultiLvlLbl val="0"/>
      </c:catAx>
      <c:valAx>
        <c:axId val="106122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 yield (kWh/m^2.y)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6120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Data!$Z$3" lockText="1"/>
</file>

<file path=xl/ctrlProps/ctrlProp2.xml><?xml version="1.0" encoding="utf-8"?>
<formControlPr xmlns="http://schemas.microsoft.com/office/spreadsheetml/2009/9/main" objectType="Drop" dropStyle="combo" dx="22" fmlaLink="Data!$AA$3" fmlaRange="'Module information'!$B$2:$B$9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0</xdr:row>
      <xdr:rowOff>0</xdr:rowOff>
    </xdr:from>
    <xdr:to>
      <xdr:col>9</xdr:col>
      <xdr:colOff>762000</xdr:colOff>
      <xdr:row>17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152400</xdr:rowOff>
        </xdr:from>
        <xdr:to>
          <xdr:col>1</xdr:col>
          <xdr:colOff>742950</xdr:colOff>
          <xdr:row>23</xdr:row>
          <xdr:rowOff>0</xdr:rowOff>
        </xdr:to>
        <xdr:sp macro="" textlink="">
          <xdr:nvSpPr>
            <xdr:cNvPr id="1025" name="Calculate_an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</xdr:colOff>
          <xdr:row>4</xdr:row>
          <xdr:rowOff>123825</xdr:rowOff>
        </xdr:from>
        <xdr:to>
          <xdr:col>2</xdr:col>
          <xdr:colOff>66675</xdr:colOff>
          <xdr:row>6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152400</xdr:rowOff>
        </xdr:from>
        <xdr:to>
          <xdr:col>1</xdr:col>
          <xdr:colOff>742950</xdr:colOff>
          <xdr:row>9</xdr:row>
          <xdr:rowOff>9525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8765"/>
  <sheetViews>
    <sheetView zoomScaleNormal="100" workbookViewId="0">
      <selection activeCell="C1" sqref="C1:E1"/>
    </sheetView>
  </sheetViews>
  <sheetFormatPr defaultColWidth="9.140625" defaultRowHeight="11.25" x14ac:dyDescent="0.2"/>
  <cols>
    <col min="1" max="9" width="9.140625" style="3"/>
    <col min="10" max="10" width="14.42578125" style="3" bestFit="1" customWidth="1"/>
    <col min="11" max="23" width="9.140625" style="3"/>
    <col min="24" max="24" width="16.140625" style="3" customWidth="1"/>
    <col min="25" max="25" width="20.140625" style="3" customWidth="1"/>
    <col min="26" max="26" width="14.42578125" style="3" customWidth="1"/>
    <col min="27" max="27" width="10" style="3" customWidth="1"/>
    <col min="28" max="28" width="22.7109375" style="3" customWidth="1"/>
    <col min="29" max="29" width="14.42578125" style="3" customWidth="1"/>
    <col min="30" max="30" width="12.5703125" style="3" customWidth="1"/>
    <col min="31" max="16384" width="9.140625" style="3"/>
  </cols>
  <sheetData>
    <row r="1" spans="1:30" ht="12.75" customHeight="1" x14ac:dyDescent="0.2">
      <c r="B1" s="14"/>
      <c r="C1" s="57" t="s">
        <v>51</v>
      </c>
      <c r="D1" s="57"/>
      <c r="E1" s="57"/>
      <c r="G1" s="6"/>
      <c r="H1" s="56" t="s">
        <v>52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X1" s="58" t="s">
        <v>48</v>
      </c>
      <c r="Y1" s="58"/>
      <c r="Z1" s="58"/>
      <c r="AA1" s="58"/>
      <c r="AB1" s="58"/>
      <c r="AD1" s="51" t="s">
        <v>0</v>
      </c>
    </row>
    <row r="2" spans="1:30" x14ac:dyDescent="0.2">
      <c r="A2" s="7"/>
      <c r="B2" s="7"/>
      <c r="C2" s="25"/>
      <c r="D2" s="25" t="s">
        <v>11</v>
      </c>
      <c r="E2" s="25" t="s">
        <v>12</v>
      </c>
      <c r="G2" s="7"/>
      <c r="H2" s="7" t="s">
        <v>2</v>
      </c>
      <c r="I2" s="5" t="s">
        <v>31</v>
      </c>
      <c r="J2" s="7" t="s">
        <v>4</v>
      </c>
      <c r="K2" s="7" t="s">
        <v>6</v>
      </c>
      <c r="L2" s="7" t="s">
        <v>7</v>
      </c>
      <c r="M2" s="7" t="s">
        <v>81</v>
      </c>
      <c r="N2" s="7" t="s">
        <v>3</v>
      </c>
      <c r="O2" s="7" t="s">
        <v>43</v>
      </c>
      <c r="P2" s="7" t="s">
        <v>39</v>
      </c>
      <c r="Q2" s="7" t="s">
        <v>7</v>
      </c>
      <c r="R2" s="7" t="s">
        <v>8</v>
      </c>
      <c r="S2" s="7" t="s">
        <v>9</v>
      </c>
      <c r="T2" s="7" t="s">
        <v>37</v>
      </c>
      <c r="U2" s="7" t="s">
        <v>10</v>
      </c>
      <c r="V2" s="7" t="s">
        <v>27</v>
      </c>
      <c r="W2" s="7"/>
      <c r="X2" s="5" t="s">
        <v>45</v>
      </c>
      <c r="Y2" s="5" t="s">
        <v>74</v>
      </c>
      <c r="Z2" s="5" t="s">
        <v>69</v>
      </c>
      <c r="AA2" s="5" t="s">
        <v>62</v>
      </c>
      <c r="AB2" s="5" t="s">
        <v>71</v>
      </c>
      <c r="AD2" s="5" t="s">
        <v>70</v>
      </c>
    </row>
    <row r="3" spans="1:30" x14ac:dyDescent="0.2">
      <c r="A3" s="7"/>
      <c r="B3" s="7"/>
      <c r="C3" s="25" t="s">
        <v>34</v>
      </c>
      <c r="D3" s="25" t="s">
        <v>46</v>
      </c>
      <c r="E3" s="25" t="s">
        <v>14</v>
      </c>
      <c r="G3" s="7"/>
      <c r="H3" s="7"/>
      <c r="I3" s="5" t="s">
        <v>32</v>
      </c>
      <c r="J3" s="7" t="s">
        <v>5</v>
      </c>
      <c r="L3" s="7" t="s">
        <v>18</v>
      </c>
      <c r="M3" s="7" t="s">
        <v>18</v>
      </c>
      <c r="N3" s="7" t="s">
        <v>19</v>
      </c>
      <c r="O3" s="7" t="s">
        <v>19</v>
      </c>
      <c r="P3" s="7" t="s">
        <v>19</v>
      </c>
      <c r="Q3" s="5" t="s">
        <v>41</v>
      </c>
      <c r="R3" s="7" t="s">
        <v>13</v>
      </c>
      <c r="S3" s="7" t="s">
        <v>15</v>
      </c>
      <c r="T3" s="7" t="s">
        <v>38</v>
      </c>
      <c r="U3" s="5" t="s">
        <v>30</v>
      </c>
      <c r="V3" s="5" t="s">
        <v>28</v>
      </c>
      <c r="W3" s="5"/>
      <c r="X3" s="22">
        <v>90</v>
      </c>
      <c r="Y3" s="21">
        <f>SUM(V6:V8765)/1000</f>
        <v>118.68260028337571</v>
      </c>
      <c r="Z3" s="3" t="b">
        <v>1</v>
      </c>
      <c r="AA3" s="3">
        <v>1</v>
      </c>
      <c r="AB3" s="3">
        <f>IF('PV model'!B17 = 0, 0, (SUM('PV model'!B10*COS(RADIANS(('PV model'!B17))), 'PV model'!B10*SIN(RADIANS('PV model'!B17))/TAN(RADIANS(AVERAGE(M6:M8765))))))</f>
        <v>7.4318884277255695</v>
      </c>
      <c r="AD3" s="3">
        <v>1</v>
      </c>
    </row>
    <row r="4" spans="1:30" x14ac:dyDescent="0.2">
      <c r="A4" s="7" t="s">
        <v>0</v>
      </c>
      <c r="B4" s="7" t="s">
        <v>1</v>
      </c>
      <c r="C4" s="25" t="s">
        <v>35</v>
      </c>
      <c r="D4" s="25" t="s">
        <v>13</v>
      </c>
      <c r="E4" s="25" t="s">
        <v>13</v>
      </c>
      <c r="F4" s="6"/>
      <c r="G4" s="7"/>
      <c r="H4" s="6"/>
      <c r="I4" s="5"/>
      <c r="K4" s="7"/>
      <c r="P4" s="7"/>
      <c r="Q4" s="7" t="s">
        <v>40</v>
      </c>
      <c r="R4" s="7" t="s">
        <v>30</v>
      </c>
      <c r="S4" s="7" t="s">
        <v>30</v>
      </c>
      <c r="T4" s="7" t="s">
        <v>30</v>
      </c>
      <c r="V4" s="7" t="s">
        <v>17</v>
      </c>
      <c r="W4" s="7"/>
      <c r="AB4" s="1"/>
      <c r="AD4" s="3">
        <v>2</v>
      </c>
    </row>
    <row r="5" spans="1:30" ht="11.25" customHeight="1" thickBot="1" x14ac:dyDescent="0.25">
      <c r="A5" s="8" t="s">
        <v>22</v>
      </c>
      <c r="B5" s="8" t="s">
        <v>36</v>
      </c>
      <c r="C5" s="26" t="s">
        <v>20</v>
      </c>
      <c r="D5" s="26" t="s">
        <v>16</v>
      </c>
      <c r="E5" s="26" t="s">
        <v>16</v>
      </c>
      <c r="F5" s="9"/>
      <c r="G5" s="9"/>
      <c r="H5" s="8" t="s">
        <v>29</v>
      </c>
      <c r="I5" s="8"/>
      <c r="J5" s="8" t="s">
        <v>21</v>
      </c>
      <c r="K5" s="8" t="s">
        <v>29</v>
      </c>
      <c r="L5" s="8" t="s">
        <v>29</v>
      </c>
      <c r="M5" s="8" t="s">
        <v>29</v>
      </c>
      <c r="N5" s="8" t="s">
        <v>29</v>
      </c>
      <c r="O5" s="8" t="s">
        <v>29</v>
      </c>
      <c r="P5" s="8" t="s">
        <v>29</v>
      </c>
      <c r="Q5" s="8" t="s">
        <v>29</v>
      </c>
      <c r="R5" s="8" t="s">
        <v>16</v>
      </c>
      <c r="S5" s="8" t="s">
        <v>16</v>
      </c>
      <c r="T5" s="8" t="s">
        <v>16</v>
      </c>
      <c r="U5" s="8" t="s">
        <v>16</v>
      </c>
      <c r="V5" s="8" t="s">
        <v>16</v>
      </c>
      <c r="W5" s="7"/>
      <c r="AD5" s="3">
        <v>3</v>
      </c>
    </row>
    <row r="6" spans="1:30" x14ac:dyDescent="0.2">
      <c r="A6" s="10">
        <v>1</v>
      </c>
      <c r="B6" s="10">
        <v>1</v>
      </c>
      <c r="C6" s="23">
        <v>1.8</v>
      </c>
      <c r="D6" s="24">
        <v>0</v>
      </c>
      <c r="E6" s="24">
        <v>0</v>
      </c>
      <c r="F6" s="48"/>
      <c r="G6" s="48"/>
      <c r="H6" s="1">
        <f t="shared" ref="H6:H37" si="0">(23.465*SIN(RADIANS(280.1+0.9863*A6)))</f>
        <v>-23.027111888919212</v>
      </c>
      <c r="I6" s="1">
        <f t="shared" ref="I6:I37" si="1">9.87*SIN(RADIANS(1.978*A6-160.22))-7.53*COS(RADIANS(0.989*A6-80.11))-1.5*SIN((RADIANS(0.989*A6-80.11)))</f>
        <v>-3.6068184383200408</v>
      </c>
      <c r="J6" s="4">
        <f>B6+('PV model'!$B$3/15)+(I6/60)</f>
        <v>0.66321969269466607</v>
      </c>
      <c r="K6" s="2">
        <f>15*(12-J6)</f>
        <v>170.05170460958001</v>
      </c>
      <c r="L6" s="2">
        <f>DEGREES(ASIN((((COS(RADIANS('PV model'!$B$2))*COS(RADIANS(H6))*COS(RADIANS(K6)))+(SIN(RADIANS('PV model'!$B$2))*SIN(RADIANS(H6)))))))</f>
        <v>-56.700039114474102</v>
      </c>
      <c r="M6" s="3">
        <f t="shared" ref="M6:M69" si="2">IF(L6&gt;0, L6, 0)</f>
        <v>0</v>
      </c>
      <c r="N6" s="2">
        <f>DEGREES(ASIN((COS(RADIANS(H6))*SIN(RADIANS(K6)))/COS(RADIANS(L6))))</f>
        <v>16.833690111939649</v>
      </c>
      <c r="O6" s="2">
        <f>IF('PV model'!$B$2&gt;0, 180-N6,IF('PV model'!$B$2&lt;0,0-N6,N6))</f>
        <v>163.16630988806034</v>
      </c>
      <c r="P6" s="2">
        <f>ABS(O6-'PV model'!$B$5)</f>
        <v>41.83369011193966</v>
      </c>
      <c r="Q6" s="3">
        <f t="shared" ref="Q6:Q69" si="3">DEGREES(ACOS((SIN(RADIANS(L6))*COS(RADIANS(90-$X$3))+COS(RADIANS(L6))*COS(RADIANS(P6))*SIN(RADIANS(90-$X$3)))))</f>
        <v>146.70003911447409</v>
      </c>
      <c r="R6" s="3">
        <f>IF(D6=0,0,D6*COS(RADIANS(Q6))/SIN(RADIANS(L6)))</f>
        <v>0</v>
      </c>
      <c r="S6" s="3">
        <f t="shared" ref="S6:S69" si="4">IF($Z$3=TRUE, IF(E6=0,0,E6*(0.5*(1+COS(RADIANS(90-$X$3))*(1+(1-(E6^2/(D6+E6)^2))*(SIN(RADIANS(0.5*$X$3))^3)))*(1+(1-(E6^2/(D6+E6)^2))*(COS(RADIANS(Q6))^2)*(SIN(RADIANS(90-L6))^3)))), IF(E6=0,0,E6*(0.5*(1+COS(RADIANS(90-$X$3))))))</f>
        <v>0</v>
      </c>
      <c r="T6" s="3">
        <f>(0.5*(1-COS(RADIANS(90-$X$3)))*(D6+E6)*'PV model'!$B$4)</f>
        <v>0</v>
      </c>
      <c r="U6" s="3">
        <f>R6+S6+T6</f>
        <v>0</v>
      </c>
      <c r="V6" s="3">
        <f>('PV model'!$B$13*(U6/1000)*(1-'PV model'!$B$14*((20+C6)-25))*'PV model'!$B$10)/'PV model'!$B$12</f>
        <v>0</v>
      </c>
      <c r="AD6" s="3">
        <v>4</v>
      </c>
    </row>
    <row r="7" spans="1:30" x14ac:dyDescent="0.2">
      <c r="A7" s="10">
        <f t="shared" ref="A7:A38" si="5">IF(B7&gt;1,A6,A6+1)</f>
        <v>1</v>
      </c>
      <c r="B7" s="10">
        <f>IF(B6&lt;24,B6+1,1)</f>
        <v>2</v>
      </c>
      <c r="C7" s="23">
        <v>1.7</v>
      </c>
      <c r="D7" s="24">
        <v>0</v>
      </c>
      <c r="E7" s="24">
        <v>0</v>
      </c>
      <c r="F7" s="48"/>
      <c r="G7" s="48"/>
      <c r="H7" s="1">
        <f t="shared" si="0"/>
        <v>-23.027111888919212</v>
      </c>
      <c r="I7" s="1">
        <f t="shared" si="1"/>
        <v>-3.6068184383200408</v>
      </c>
      <c r="J7" s="4">
        <f>B7+('PV model'!$B$3/15)+(I7/60)</f>
        <v>1.6632196926946661</v>
      </c>
      <c r="K7" s="2">
        <f t="shared" ref="K7:K70" si="6">15*(12-J7)</f>
        <v>155.05170460958001</v>
      </c>
      <c r="L7" s="2">
        <f>DEGREES(ASIN((((COS(RADIANS('PV model'!$B$2))*COS(RADIANS(H7))*COS(RADIANS(K7)))+(SIN(RADIANS('PV model'!$B$2))*SIN(RADIANS(H7)))))))</f>
        <v>-52.65570972139065</v>
      </c>
      <c r="M7" s="3">
        <f t="shared" si="2"/>
        <v>0</v>
      </c>
      <c r="N7" s="2">
        <f t="shared" ref="N7:N70" si="7">DEGREES(ASIN((COS(RADIANS(H7))*SIN(RADIANS(K7)))/COS(RADIANS(L7))))</f>
        <v>39.787531942811327</v>
      </c>
      <c r="O7" s="2">
        <f>IF('PV model'!$B$2&gt;0, 180-N7,IF('PV model'!$B$2&lt;0,0-N7,N7))</f>
        <v>140.21246805718869</v>
      </c>
      <c r="P7" s="2">
        <f>ABS(O7-'PV model'!$B$5)</f>
        <v>64.787531942811313</v>
      </c>
      <c r="Q7" s="3">
        <f t="shared" si="3"/>
        <v>142.65570972139065</v>
      </c>
      <c r="R7" s="3">
        <f t="shared" ref="R7:R70" si="8">IF(D7=0,0,D7*COS(RADIANS(Q7))/SIN(RADIANS(L7)))</f>
        <v>0</v>
      </c>
      <c r="S7" s="3">
        <f t="shared" si="4"/>
        <v>0</v>
      </c>
      <c r="T7" s="3">
        <f>(0.5*(1-COS(RADIANS(90-$X$3)))*(D7+E7)*'PV model'!$B$4)</f>
        <v>0</v>
      </c>
      <c r="U7" s="3">
        <f t="shared" ref="U7:U70" si="9">R7+S7+T7</f>
        <v>0</v>
      </c>
      <c r="V7" s="3">
        <f>('PV model'!$B$13*(U7/1000)*(1-'PV model'!$B$14*((20+C7)-25))*'PV model'!$B$10)/'PV model'!$B$12</f>
        <v>0</v>
      </c>
      <c r="AD7" s="3">
        <v>5</v>
      </c>
    </row>
    <row r="8" spans="1:30" x14ac:dyDescent="0.2">
      <c r="A8" s="10">
        <f t="shared" si="5"/>
        <v>1</v>
      </c>
      <c r="B8" s="10">
        <f t="shared" ref="B8:B71" si="10">IF(B7&lt;24,B7+1,1)</f>
        <v>3</v>
      </c>
      <c r="C8" s="23">
        <v>1.7</v>
      </c>
      <c r="D8" s="24">
        <v>0</v>
      </c>
      <c r="E8" s="24">
        <v>0</v>
      </c>
      <c r="F8" s="48"/>
      <c r="G8" s="48"/>
      <c r="H8" s="1">
        <f t="shared" si="0"/>
        <v>-23.027111888919212</v>
      </c>
      <c r="I8" s="1">
        <f t="shared" si="1"/>
        <v>-3.6068184383200408</v>
      </c>
      <c r="J8" s="4">
        <f>B8+('PV model'!$B$3/15)+(I8/60)</f>
        <v>2.6632196926946659</v>
      </c>
      <c r="K8" s="2">
        <f t="shared" si="6"/>
        <v>140.05170460958001</v>
      </c>
      <c r="L8" s="2">
        <f>DEGREES(ASIN((((COS(RADIANS('PV model'!$B$2))*COS(RADIANS(H8))*COS(RADIANS(K8)))+(SIN(RADIANS('PV model'!$B$2))*SIN(RADIANS(H8)))))))</f>
        <v>-46.219242859334955</v>
      </c>
      <c r="M8" s="3">
        <f t="shared" si="2"/>
        <v>0</v>
      </c>
      <c r="N8" s="2">
        <f t="shared" si="7"/>
        <v>58.657477521981633</v>
      </c>
      <c r="O8" s="2">
        <f>IF('PV model'!$B$2&gt;0, 180-N8,IF('PV model'!$B$2&lt;0,0-N8,N8))</f>
        <v>121.34252247801837</v>
      </c>
      <c r="P8" s="2">
        <f>ABS(O8-'PV model'!$B$5)</f>
        <v>83.657477521981633</v>
      </c>
      <c r="Q8" s="3">
        <f t="shared" si="3"/>
        <v>136.21924285933497</v>
      </c>
      <c r="R8" s="3">
        <f t="shared" si="8"/>
        <v>0</v>
      </c>
      <c r="S8" s="3">
        <f t="shared" si="4"/>
        <v>0</v>
      </c>
      <c r="T8" s="3">
        <f>(0.5*(1-COS(RADIANS(90-$X$3)))*(D8+E8)*'PV model'!$B$4)</f>
        <v>0</v>
      </c>
      <c r="U8" s="3">
        <f t="shared" si="9"/>
        <v>0</v>
      </c>
      <c r="V8" s="3">
        <f>('PV model'!$B$13*(U8/1000)*(1-'PV model'!$B$14*((20+C8)-25))*'PV model'!$B$10)/'PV model'!$B$12</f>
        <v>0</v>
      </c>
      <c r="AD8" s="3">
        <v>6</v>
      </c>
    </row>
    <row r="9" spans="1:30" x14ac:dyDescent="0.2">
      <c r="A9" s="10">
        <f t="shared" si="5"/>
        <v>1</v>
      </c>
      <c r="B9" s="10">
        <f t="shared" si="10"/>
        <v>4</v>
      </c>
      <c r="C9" s="23">
        <v>1.9</v>
      </c>
      <c r="D9" s="24">
        <v>0</v>
      </c>
      <c r="E9" s="24">
        <v>0</v>
      </c>
      <c r="F9" s="48"/>
      <c r="G9" s="48"/>
      <c r="H9" s="1">
        <f t="shared" si="0"/>
        <v>-23.027111888919212</v>
      </c>
      <c r="I9" s="1">
        <f t="shared" si="1"/>
        <v>-3.6068184383200408</v>
      </c>
      <c r="J9" s="4">
        <f>B9+('PV model'!$B$3/15)+(I9/60)</f>
        <v>3.6632196926946659</v>
      </c>
      <c r="K9" s="2">
        <f t="shared" si="6"/>
        <v>125.05170460958001</v>
      </c>
      <c r="L9" s="2">
        <f>DEGREES(ASIN((((COS(RADIANS('PV model'!$B$2))*COS(RADIANS(H9))*COS(RADIANS(K9)))+(SIN(RADIANS('PV model'!$B$2))*SIN(RADIANS(H9)))))))</f>
        <v>-38.443815309839735</v>
      </c>
      <c r="M9" s="3">
        <f t="shared" si="2"/>
        <v>0</v>
      </c>
      <c r="N9" s="2">
        <f t="shared" si="7"/>
        <v>74.140613506277717</v>
      </c>
      <c r="O9" s="2">
        <f>IF('PV model'!$B$2&gt;0, 180-N9,IF('PV model'!$B$2&lt;0,0-N9,N9))</f>
        <v>105.85938649372228</v>
      </c>
      <c r="P9" s="2">
        <f>ABS(O9-'PV model'!$B$5)</f>
        <v>99.140613506277717</v>
      </c>
      <c r="Q9" s="3">
        <f t="shared" si="3"/>
        <v>128.44381530983975</v>
      </c>
      <c r="R9" s="3">
        <f t="shared" si="8"/>
        <v>0</v>
      </c>
      <c r="S9" s="3">
        <f t="shared" si="4"/>
        <v>0</v>
      </c>
      <c r="T9" s="3">
        <f>(0.5*(1-COS(RADIANS(90-$X$3)))*(D9+E9)*'PV model'!$B$4)</f>
        <v>0</v>
      </c>
      <c r="U9" s="3">
        <f t="shared" si="9"/>
        <v>0</v>
      </c>
      <c r="V9" s="3">
        <f>('PV model'!$B$13*(U9/1000)*(1-'PV model'!$B$14*((20+C9)-25))*'PV model'!$B$10)/'PV model'!$B$12</f>
        <v>0</v>
      </c>
      <c r="Z9" s="50"/>
      <c r="AA9" s="50"/>
      <c r="AD9" s="3">
        <v>7</v>
      </c>
    </row>
    <row r="10" spans="1:30" x14ac:dyDescent="0.2">
      <c r="A10" s="10">
        <f t="shared" si="5"/>
        <v>1</v>
      </c>
      <c r="B10" s="10">
        <f t="shared" si="10"/>
        <v>5</v>
      </c>
      <c r="C10" s="23">
        <v>2.2000000000000002</v>
      </c>
      <c r="D10" s="24">
        <v>0</v>
      </c>
      <c r="E10" s="24">
        <v>0</v>
      </c>
      <c r="F10" s="48"/>
      <c r="G10" s="48"/>
      <c r="H10" s="1">
        <f t="shared" si="0"/>
        <v>-23.027111888919212</v>
      </c>
      <c r="I10" s="1">
        <f t="shared" si="1"/>
        <v>-3.6068184383200408</v>
      </c>
      <c r="J10" s="4">
        <f>B10+('PV model'!$B$3/15)+(I10/60)</f>
        <v>4.6632196926946659</v>
      </c>
      <c r="K10" s="2">
        <f t="shared" si="6"/>
        <v>110.05170460958001</v>
      </c>
      <c r="L10" s="2">
        <f>DEGREES(ASIN((((COS(RADIANS('PV model'!$B$2))*COS(RADIANS(H10))*COS(RADIANS(K10)))+(SIN(RADIANS('PV model'!$B$2))*SIN(RADIANS(H10)))))))</f>
        <v>-30.072747353425676</v>
      </c>
      <c r="M10" s="3">
        <f t="shared" si="2"/>
        <v>0</v>
      </c>
      <c r="N10" s="2">
        <f t="shared" si="7"/>
        <v>87.450657154608521</v>
      </c>
      <c r="O10" s="2">
        <f>IF('PV model'!$B$2&gt;0, 180-N10,IF('PV model'!$B$2&lt;0,0-N10,N10))</f>
        <v>92.549342845391479</v>
      </c>
      <c r="P10" s="2">
        <f>ABS(O10-'PV model'!$B$5)</f>
        <v>112.45065715460852</v>
      </c>
      <c r="Q10" s="3">
        <f t="shared" si="3"/>
        <v>120.07274735342568</v>
      </c>
      <c r="R10" s="3">
        <f t="shared" si="8"/>
        <v>0</v>
      </c>
      <c r="S10" s="3">
        <f t="shared" si="4"/>
        <v>0</v>
      </c>
      <c r="T10" s="3">
        <f>(0.5*(1-COS(RADIANS(90-$X$3)))*(D10+E10)*'PV model'!$B$4)</f>
        <v>0</v>
      </c>
      <c r="U10" s="3">
        <f t="shared" si="9"/>
        <v>0</v>
      </c>
      <c r="V10" s="3">
        <f>('PV model'!$B$13*(U10/1000)*(1-'PV model'!$B$14*((20+C10)-25))*'PV model'!$B$10)/'PV model'!$B$12</f>
        <v>0</v>
      </c>
      <c r="AD10" s="3">
        <v>8</v>
      </c>
    </row>
    <row r="11" spans="1:30" x14ac:dyDescent="0.2">
      <c r="A11" s="10">
        <f t="shared" si="5"/>
        <v>1</v>
      </c>
      <c r="B11" s="10">
        <f t="shared" si="10"/>
        <v>6</v>
      </c>
      <c r="C11" s="23">
        <v>2.4</v>
      </c>
      <c r="D11" s="24">
        <v>0</v>
      </c>
      <c r="E11" s="24">
        <v>0</v>
      </c>
      <c r="F11" s="48"/>
      <c r="G11" s="48"/>
      <c r="H11" s="1">
        <f t="shared" si="0"/>
        <v>-23.027111888919212</v>
      </c>
      <c r="I11" s="1">
        <f t="shared" si="1"/>
        <v>-3.6068184383200408</v>
      </c>
      <c r="J11" s="4">
        <f>B11+('PV model'!$B$3/15)+(I11/60)</f>
        <v>5.6632196926946659</v>
      </c>
      <c r="K11" s="2">
        <f t="shared" si="6"/>
        <v>95.051704609580014</v>
      </c>
      <c r="L11" s="2">
        <f>DEGREES(ASIN((((COS(RADIANS('PV model'!$B$2))*COS(RADIANS(H11))*COS(RADIANS(K11)))+(SIN(RADIANS('PV model'!$B$2))*SIN(RADIANS(H11)))))))</f>
        <v>-21.609048772280662</v>
      </c>
      <c r="M11" s="3">
        <f t="shared" si="2"/>
        <v>0</v>
      </c>
      <c r="N11" s="2">
        <f t="shared" si="7"/>
        <v>80.417166357935415</v>
      </c>
      <c r="O11" s="2">
        <f>IF('PV model'!$B$2&gt;0, 180-N11,IF('PV model'!$B$2&lt;0,0-N11,N11))</f>
        <v>99.582833642064585</v>
      </c>
      <c r="P11" s="2">
        <f>ABS(O11-'PV model'!$B$5)</f>
        <v>105.41716635793541</v>
      </c>
      <c r="Q11" s="3">
        <f t="shared" si="3"/>
        <v>111.60904877228066</v>
      </c>
      <c r="R11" s="3">
        <f t="shared" si="8"/>
        <v>0</v>
      </c>
      <c r="S11" s="3">
        <f t="shared" si="4"/>
        <v>0</v>
      </c>
      <c r="T11" s="3">
        <f>(0.5*(1-COS(RADIANS(90-$X$3)))*(D11+E11)*'PV model'!$B$4)</f>
        <v>0</v>
      </c>
      <c r="U11" s="3">
        <f t="shared" si="9"/>
        <v>0</v>
      </c>
      <c r="V11" s="3">
        <f>('PV model'!$B$13*(U11/1000)*(1-'PV model'!$B$14*((20+C11)-25))*'PV model'!$B$10)/'PV model'!$B$12</f>
        <v>0</v>
      </c>
      <c r="AD11" s="3">
        <v>9</v>
      </c>
    </row>
    <row r="12" spans="1:30" x14ac:dyDescent="0.2">
      <c r="A12" s="10">
        <f t="shared" si="5"/>
        <v>1</v>
      </c>
      <c r="B12" s="10">
        <f t="shared" si="10"/>
        <v>7</v>
      </c>
      <c r="C12" s="23">
        <v>2.4</v>
      </c>
      <c r="D12" s="24">
        <v>0</v>
      </c>
      <c r="E12" s="24">
        <v>0</v>
      </c>
      <c r="F12" s="48"/>
      <c r="G12" s="48"/>
      <c r="H12" s="1">
        <f t="shared" si="0"/>
        <v>-23.027111888919212</v>
      </c>
      <c r="I12" s="1">
        <f t="shared" si="1"/>
        <v>-3.6068184383200408</v>
      </c>
      <c r="J12" s="4">
        <f>B12+('PV model'!$B$3/15)+(I12/60)</f>
        <v>6.6632196926946659</v>
      </c>
      <c r="K12" s="2">
        <f t="shared" si="6"/>
        <v>80.051704609580014</v>
      </c>
      <c r="L12" s="2">
        <f>DEGREES(ASIN((((COS(RADIANS('PV model'!$B$2))*COS(RADIANS(H12))*COS(RADIANS(K12)))+(SIN(RADIANS('PV model'!$B$2))*SIN(RADIANS(H12)))))))</f>
        <v>-13.433436145098982</v>
      </c>
      <c r="M12" s="3">
        <f t="shared" si="2"/>
        <v>0</v>
      </c>
      <c r="N12" s="2">
        <f t="shared" si="7"/>
        <v>68.745678314575528</v>
      </c>
      <c r="O12" s="2">
        <f>IF('PV model'!$B$2&gt;0, 180-N12,IF('PV model'!$B$2&lt;0,0-N12,N12))</f>
        <v>111.25432168542447</v>
      </c>
      <c r="P12" s="2">
        <f>ABS(O12-'PV model'!$B$5)</f>
        <v>93.745678314575528</v>
      </c>
      <c r="Q12" s="3">
        <f t="shared" si="3"/>
        <v>103.43343614509898</v>
      </c>
      <c r="R12" s="3">
        <f t="shared" si="8"/>
        <v>0</v>
      </c>
      <c r="S12" s="3">
        <f t="shared" si="4"/>
        <v>0</v>
      </c>
      <c r="T12" s="3">
        <f>(0.5*(1-COS(RADIANS(90-$X$3)))*(D12+E12)*'PV model'!$B$4)</f>
        <v>0</v>
      </c>
      <c r="U12" s="3">
        <f t="shared" si="9"/>
        <v>0</v>
      </c>
      <c r="V12" s="3">
        <f>('PV model'!$B$13*(U12/1000)*(1-'PV model'!$B$14*((20+C12)-25))*'PV model'!$B$10)/'PV model'!$B$12</f>
        <v>0</v>
      </c>
      <c r="AD12" s="3">
        <v>10</v>
      </c>
    </row>
    <row r="13" spans="1:30" x14ac:dyDescent="0.2">
      <c r="A13" s="10">
        <f t="shared" si="5"/>
        <v>1</v>
      </c>
      <c r="B13" s="10">
        <f t="shared" si="10"/>
        <v>8</v>
      </c>
      <c r="C13" s="23">
        <v>2.2999999999999998</v>
      </c>
      <c r="D13" s="24">
        <v>0</v>
      </c>
      <c r="E13" s="24">
        <v>0</v>
      </c>
      <c r="F13" s="48"/>
      <c r="G13" s="48"/>
      <c r="H13" s="1">
        <f t="shared" si="0"/>
        <v>-23.027111888919212</v>
      </c>
      <c r="I13" s="1">
        <f t="shared" si="1"/>
        <v>-3.6068184383200408</v>
      </c>
      <c r="J13" s="4">
        <f>B13+('PV model'!$B$3/15)+(I13/60)</f>
        <v>7.6632196926946659</v>
      </c>
      <c r="K13" s="2">
        <f t="shared" si="6"/>
        <v>65.051704609580014</v>
      </c>
      <c r="L13" s="2">
        <f>DEGREES(ASIN((((COS(RADIANS('PV model'!$B$2))*COS(RADIANS(H13))*COS(RADIANS(K13)))+(SIN(RADIANS('PV model'!$B$2))*SIN(RADIANS(H13)))))))</f>
        <v>-5.8829664641662767</v>
      </c>
      <c r="M13" s="3">
        <f t="shared" si="2"/>
        <v>0</v>
      </c>
      <c r="N13" s="2">
        <f t="shared" si="7"/>
        <v>57.020113554546782</v>
      </c>
      <c r="O13" s="2">
        <f>IF('PV model'!$B$2&gt;0, 180-N13,IF('PV model'!$B$2&lt;0,0-N13,N13))</f>
        <v>122.97988644545322</v>
      </c>
      <c r="P13" s="2">
        <f>ABS(O13-'PV model'!$B$5)</f>
        <v>82.020113554546782</v>
      </c>
      <c r="Q13" s="3">
        <f t="shared" si="3"/>
        <v>95.882966464166273</v>
      </c>
      <c r="R13" s="3">
        <f t="shared" si="8"/>
        <v>0</v>
      </c>
      <c r="S13" s="3">
        <f t="shared" si="4"/>
        <v>0</v>
      </c>
      <c r="T13" s="3">
        <f>(0.5*(1-COS(RADIANS(90-$X$3)))*(D13+E13)*'PV model'!$B$4)</f>
        <v>0</v>
      </c>
      <c r="U13" s="3">
        <f t="shared" si="9"/>
        <v>0</v>
      </c>
      <c r="V13" s="3">
        <f>('PV model'!$B$13*(U13/1000)*(1-'PV model'!$B$14*((20+C13)-25))*'PV model'!$B$10)/'PV model'!$B$12</f>
        <v>0</v>
      </c>
      <c r="AB13" s="2"/>
      <c r="AC13" s="2"/>
      <c r="AD13" s="3">
        <v>11</v>
      </c>
    </row>
    <row r="14" spans="1:30" x14ac:dyDescent="0.2">
      <c r="A14" s="10">
        <f t="shared" si="5"/>
        <v>1</v>
      </c>
      <c r="B14" s="10">
        <f t="shared" si="10"/>
        <v>9</v>
      </c>
      <c r="C14" s="23">
        <v>2.1</v>
      </c>
      <c r="D14" s="24">
        <v>0</v>
      </c>
      <c r="E14" s="24">
        <v>0</v>
      </c>
      <c r="F14" s="48"/>
      <c r="G14" s="48"/>
      <c r="H14" s="1">
        <f t="shared" si="0"/>
        <v>-23.027111888919212</v>
      </c>
      <c r="I14" s="1">
        <f t="shared" si="1"/>
        <v>-3.6068184383200408</v>
      </c>
      <c r="J14" s="4">
        <f>B14+('PV model'!$B$3/15)+(I14/60)</f>
        <v>8.6632196926946659</v>
      </c>
      <c r="K14" s="2">
        <f t="shared" si="6"/>
        <v>50.051704609580014</v>
      </c>
      <c r="L14" s="2">
        <f>DEGREES(ASIN((((COS(RADIANS('PV model'!$B$2))*COS(RADIANS(H14))*COS(RADIANS(K14)))+(SIN(RADIANS('PV model'!$B$2))*SIN(RADIANS(H14)))))))</f>
        <v>0.70692610142255119</v>
      </c>
      <c r="M14" s="3">
        <f t="shared" si="2"/>
        <v>0.70692610142255119</v>
      </c>
      <c r="N14" s="2">
        <f t="shared" si="7"/>
        <v>44.877485727262254</v>
      </c>
      <c r="O14" s="2">
        <f>IF('PV model'!$B$2&gt;0, 180-N14,IF('PV model'!$B$2&lt;0,0-N14,N14))</f>
        <v>135.12251427273776</v>
      </c>
      <c r="P14" s="2">
        <f>ABS(O14-'PV model'!$B$5)</f>
        <v>69.87748572726224</v>
      </c>
      <c r="Q14" s="3">
        <f t="shared" si="3"/>
        <v>89.293073898577447</v>
      </c>
      <c r="R14" s="3">
        <f t="shared" si="8"/>
        <v>0</v>
      </c>
      <c r="S14" s="3">
        <f t="shared" si="4"/>
        <v>0</v>
      </c>
      <c r="T14" s="3">
        <f>(0.5*(1-COS(RADIANS(90-$X$3)))*(D14+E14)*'PV model'!$B$4)</f>
        <v>0</v>
      </c>
      <c r="U14" s="3">
        <f t="shared" si="9"/>
        <v>0</v>
      </c>
      <c r="V14" s="3">
        <f>('PV model'!$B$13*(U14/1000)*(1-'PV model'!$B$14*((20+C14)-25))*'PV model'!$B$10)/'PV model'!$B$12</f>
        <v>0</v>
      </c>
      <c r="AD14" s="3">
        <v>12</v>
      </c>
    </row>
    <row r="15" spans="1:30" x14ac:dyDescent="0.2">
      <c r="A15" s="10">
        <f t="shared" si="5"/>
        <v>1</v>
      </c>
      <c r="B15" s="10">
        <f t="shared" si="10"/>
        <v>10</v>
      </c>
      <c r="C15" s="23">
        <v>2.2999999999999998</v>
      </c>
      <c r="D15" s="24">
        <v>0</v>
      </c>
      <c r="E15" s="24">
        <v>14.994</v>
      </c>
      <c r="F15" s="48"/>
      <c r="G15" s="48"/>
      <c r="H15" s="1">
        <f t="shared" si="0"/>
        <v>-23.027111888919212</v>
      </c>
      <c r="I15" s="1">
        <f t="shared" si="1"/>
        <v>-3.6068184383200408</v>
      </c>
      <c r="J15" s="4">
        <f>B15+('PV model'!$B$3/15)+(I15/60)</f>
        <v>9.6632196926946659</v>
      </c>
      <c r="K15" s="2">
        <f t="shared" si="6"/>
        <v>35.051704609580014</v>
      </c>
      <c r="L15" s="2">
        <f>DEGREES(ASIN((((COS(RADIANS('PV model'!$B$2))*COS(RADIANS(H15))*COS(RADIANS(K15)))+(SIN(RADIANS('PV model'!$B$2))*SIN(RADIANS(H15)))))))</f>
        <v>5.9904519778550886</v>
      </c>
      <c r="M15" s="3">
        <f t="shared" si="2"/>
        <v>5.9904519778550886</v>
      </c>
      <c r="N15" s="2">
        <f t="shared" si="7"/>
        <v>32.103884216185698</v>
      </c>
      <c r="O15" s="2">
        <f>IF('PV model'!$B$2&gt;0, 180-N15,IF('PV model'!$B$2&lt;0,0-N15,N15))</f>
        <v>147.89611578381431</v>
      </c>
      <c r="P15" s="2">
        <f>ABS(O15-'PV model'!$B$5)</f>
        <v>57.103884216185691</v>
      </c>
      <c r="Q15" s="3">
        <f t="shared" si="3"/>
        <v>84.009548022144912</v>
      </c>
      <c r="R15" s="3">
        <f t="shared" si="8"/>
        <v>0</v>
      </c>
      <c r="S15" s="3">
        <f t="shared" si="4"/>
        <v>14.994</v>
      </c>
      <c r="T15" s="3">
        <f>(0.5*(1-COS(RADIANS(90-$X$3)))*(D15+E15)*'PV model'!$B$4)</f>
        <v>0</v>
      </c>
      <c r="U15" s="3">
        <f t="shared" si="9"/>
        <v>14.994</v>
      </c>
      <c r="V15" s="3">
        <f>('PV model'!$B$13*(U15/1000)*(1-'PV model'!$B$14*((20+C15)-25))*'PV model'!$B$10)/'PV model'!$B$12</f>
        <v>1.5149872825919999</v>
      </c>
      <c r="AD15" s="3">
        <v>13</v>
      </c>
    </row>
    <row r="16" spans="1:30" x14ac:dyDescent="0.2">
      <c r="A16" s="10">
        <f t="shared" si="5"/>
        <v>1</v>
      </c>
      <c r="B16" s="10">
        <f t="shared" si="10"/>
        <v>11</v>
      </c>
      <c r="C16" s="23">
        <v>2.5</v>
      </c>
      <c r="D16" s="24">
        <v>37.094300000000004</v>
      </c>
      <c r="E16" s="24">
        <v>51.156000000000006</v>
      </c>
      <c r="F16" s="48"/>
      <c r="G16" s="48"/>
      <c r="H16" s="1">
        <f t="shared" si="0"/>
        <v>-23.027111888919212</v>
      </c>
      <c r="I16" s="1">
        <f t="shared" si="1"/>
        <v>-3.6068184383200408</v>
      </c>
      <c r="J16" s="4">
        <f>B16+('PV model'!$B$3/15)+(I16/60)</f>
        <v>10.663219692694666</v>
      </c>
      <c r="K16" s="2">
        <f t="shared" si="6"/>
        <v>20.051704609580014</v>
      </c>
      <c r="L16" s="2">
        <f>DEGREES(ASIN((((COS(RADIANS('PV model'!$B$2))*COS(RADIANS(H16))*COS(RADIANS(K16)))+(SIN(RADIANS('PV model'!$B$2))*SIN(RADIANS(H16)))))))</f>
        <v>9.6312447110865111</v>
      </c>
      <c r="M16" s="3">
        <f t="shared" si="2"/>
        <v>9.6312447110865111</v>
      </c>
      <c r="N16" s="2">
        <f t="shared" si="7"/>
        <v>18.666522160921954</v>
      </c>
      <c r="O16" s="2">
        <f>IF('PV model'!$B$2&gt;0, 180-N16,IF('PV model'!$B$2&lt;0,0-N16,N16))</f>
        <v>161.33347783907806</v>
      </c>
      <c r="P16" s="2">
        <f>ABS(O16-'PV model'!$B$5)</f>
        <v>43.666522160921943</v>
      </c>
      <c r="Q16" s="3">
        <f t="shared" si="3"/>
        <v>80.368755288913491</v>
      </c>
      <c r="R16" s="3">
        <f t="shared" si="8"/>
        <v>37.094299999999983</v>
      </c>
      <c r="S16" s="3">
        <f t="shared" si="4"/>
        <v>58.178611061286027</v>
      </c>
      <c r="T16" s="3">
        <f>(0.5*(1-COS(RADIANS(90-$X$3)))*(D16+E16)*'PV model'!$B$4)</f>
        <v>0</v>
      </c>
      <c r="U16" s="3">
        <f t="shared" si="9"/>
        <v>95.27291106128601</v>
      </c>
      <c r="V16" s="3">
        <f>('PV model'!$B$13*(U16/1000)*(1-'PV model'!$B$14*((20+C16)-25))*'PV model'!$B$10)/'PV model'!$B$12</f>
        <v>9.6187149915830101</v>
      </c>
      <c r="AD16" s="3">
        <v>14</v>
      </c>
    </row>
    <row r="17" spans="1:30" x14ac:dyDescent="0.2">
      <c r="A17" s="10">
        <f t="shared" si="5"/>
        <v>1</v>
      </c>
      <c r="B17" s="10">
        <f t="shared" si="10"/>
        <v>12</v>
      </c>
      <c r="C17" s="23">
        <v>2.7</v>
      </c>
      <c r="D17" s="24">
        <v>303.06149999999997</v>
      </c>
      <c r="E17" s="24">
        <v>52.038000000000004</v>
      </c>
      <c r="F17" s="48"/>
      <c r="G17" s="48"/>
      <c r="H17" s="1">
        <f t="shared" si="0"/>
        <v>-23.027111888919212</v>
      </c>
      <c r="I17" s="1">
        <f t="shared" si="1"/>
        <v>-3.6068184383200408</v>
      </c>
      <c r="J17" s="4">
        <f>B17+('PV model'!$B$3/15)+(I17/60)</f>
        <v>11.663219692694666</v>
      </c>
      <c r="K17" s="2">
        <f t="shared" si="6"/>
        <v>5.0517046095800122</v>
      </c>
      <c r="L17" s="2">
        <f>DEGREES(ASIN((((COS(RADIANS('PV model'!$B$2))*COS(RADIANS(H17))*COS(RADIANS(K17)))+(SIN(RADIANS('PV model'!$B$2))*SIN(RADIANS(H17)))))))</f>
        <v>11.354533947014071</v>
      </c>
      <c r="M17" s="3">
        <f t="shared" si="2"/>
        <v>11.354533947014071</v>
      </c>
      <c r="N17" s="2">
        <f t="shared" si="7"/>
        <v>4.7412635663189313</v>
      </c>
      <c r="O17" s="2">
        <f>IF('PV model'!$B$2&gt;0, 180-N17,IF('PV model'!$B$2&lt;0,0-N17,N17))</f>
        <v>175.25873643368107</v>
      </c>
      <c r="P17" s="2">
        <f>ABS(O17-'PV model'!$B$5)</f>
        <v>29.741263566318935</v>
      </c>
      <c r="Q17" s="3">
        <f t="shared" si="3"/>
        <v>78.645466052985938</v>
      </c>
      <c r="R17" s="3">
        <f t="shared" si="8"/>
        <v>303.06149999999963</v>
      </c>
      <c r="S17" s="3">
        <f t="shared" si="4"/>
        <v>63.221428871783935</v>
      </c>
      <c r="T17" s="3">
        <f>(0.5*(1-COS(RADIANS(90-$X$3)))*(D17+E17)*'PV model'!$B$4)</f>
        <v>0</v>
      </c>
      <c r="U17" s="3">
        <f t="shared" si="9"/>
        <v>366.28292887178355</v>
      </c>
      <c r="V17" s="3">
        <f>('PV model'!$B$13*(U17/1000)*(1-'PV model'!$B$14*((20+C17)-25))*'PV model'!$B$10)/'PV model'!$B$12</f>
        <v>36.950487072467702</v>
      </c>
      <c r="AD17" s="3">
        <v>15</v>
      </c>
    </row>
    <row r="18" spans="1:30" x14ac:dyDescent="0.2">
      <c r="A18" s="10">
        <f t="shared" si="5"/>
        <v>1</v>
      </c>
      <c r="B18" s="10">
        <f t="shared" si="10"/>
        <v>13</v>
      </c>
      <c r="C18" s="23">
        <v>2.9</v>
      </c>
      <c r="D18" s="24">
        <v>267.1431</v>
      </c>
      <c r="E18" s="24">
        <v>65.268000000000001</v>
      </c>
      <c r="F18" s="48"/>
      <c r="G18" s="48"/>
      <c r="H18" s="1">
        <f t="shared" si="0"/>
        <v>-23.027111888919212</v>
      </c>
      <c r="I18" s="1">
        <f t="shared" si="1"/>
        <v>-3.6068184383200408</v>
      </c>
      <c r="J18" s="4">
        <f>B18+('PV model'!$B$3/15)+(I18/60)</f>
        <v>12.663219692694666</v>
      </c>
      <c r="K18" s="2">
        <f t="shared" si="6"/>
        <v>-9.9482953904199878</v>
      </c>
      <c r="L18" s="2">
        <f>DEGREES(ASIN((((COS(RADIANS('PV model'!$B$2))*COS(RADIANS(H18))*COS(RADIANS(K18)))+(SIN(RADIANS('PV model'!$B$2))*SIN(RADIANS(H18)))))))</f>
        <v>11.015022220782759</v>
      </c>
      <c r="M18" s="3">
        <f t="shared" si="2"/>
        <v>11.015022220782759</v>
      </c>
      <c r="N18" s="2">
        <f t="shared" si="7"/>
        <v>-9.321725614953861</v>
      </c>
      <c r="O18" s="2">
        <f>IF('PV model'!$B$2&gt;0, 180-N18,IF('PV model'!$B$2&lt;0,0-N18,N18))</f>
        <v>189.32172561495386</v>
      </c>
      <c r="P18" s="2">
        <f>ABS(O18-'PV model'!$B$5)</f>
        <v>15.678274385046137</v>
      </c>
      <c r="Q18" s="3">
        <f t="shared" si="3"/>
        <v>78.984977779217246</v>
      </c>
      <c r="R18" s="3">
        <f t="shared" si="8"/>
        <v>267.14310000000012</v>
      </c>
      <c r="S18" s="3">
        <f t="shared" si="4"/>
        <v>78.895825486407162</v>
      </c>
      <c r="T18" s="3">
        <f>(0.5*(1-COS(RADIANS(90-$X$3)))*(D18+E18)*'PV model'!$B$4)</f>
        <v>0</v>
      </c>
      <c r="U18" s="3">
        <f t="shared" si="9"/>
        <v>346.03892548640727</v>
      </c>
      <c r="V18" s="3">
        <f>('PV model'!$B$13*(U18/1000)*(1-'PV model'!$B$14*((20+C18)-25))*'PV model'!$B$10)/'PV model'!$B$12</f>
        <v>34.880607419950884</v>
      </c>
      <c r="AD18" s="3">
        <v>16</v>
      </c>
    </row>
    <row r="19" spans="1:30" x14ac:dyDescent="0.2">
      <c r="A19" s="10">
        <f t="shared" si="5"/>
        <v>1</v>
      </c>
      <c r="B19" s="10">
        <f t="shared" si="10"/>
        <v>14</v>
      </c>
      <c r="C19" s="23">
        <v>3</v>
      </c>
      <c r="D19" s="24">
        <v>190.38889999999998</v>
      </c>
      <c r="E19" s="24">
        <v>59.975999999999999</v>
      </c>
      <c r="F19" s="48"/>
      <c r="G19" s="48"/>
      <c r="H19" s="1">
        <f t="shared" si="0"/>
        <v>-23.027111888919212</v>
      </c>
      <c r="I19" s="1">
        <f t="shared" si="1"/>
        <v>-3.6068184383200408</v>
      </c>
      <c r="J19" s="4">
        <f>B19+('PV model'!$B$3/15)+(I19/60)</f>
        <v>13.663219692694666</v>
      </c>
      <c r="K19" s="2">
        <f t="shared" si="6"/>
        <v>-24.948295390419986</v>
      </c>
      <c r="L19" s="2">
        <f>DEGREES(ASIN((((COS(RADIANS('PV model'!$B$2))*COS(RADIANS(H19))*COS(RADIANS(K19)))+(SIN(RADIANS('PV model'!$B$2))*SIN(RADIANS(H19)))))))</f>
        <v>8.6421930251776384</v>
      </c>
      <c r="M19" s="3">
        <f t="shared" si="2"/>
        <v>8.6421930251776384</v>
      </c>
      <c r="N19" s="2">
        <f t="shared" si="7"/>
        <v>-23.119445134109156</v>
      </c>
      <c r="O19" s="2">
        <f>IF('PV model'!$B$2&gt;0, 180-N19,IF('PV model'!$B$2&lt;0,0-N19,N19))</f>
        <v>203.11944513410916</v>
      </c>
      <c r="P19" s="2">
        <f>ABS(O19-'PV model'!$B$5)</f>
        <v>1.8805548658908435</v>
      </c>
      <c r="Q19" s="3">
        <f t="shared" si="3"/>
        <v>81.357806974822353</v>
      </c>
      <c r="R19" s="3">
        <f t="shared" si="8"/>
        <v>190.38890000000015</v>
      </c>
      <c r="S19" s="3">
        <f t="shared" si="4"/>
        <v>71.408973559049159</v>
      </c>
      <c r="T19" s="3">
        <f>(0.5*(1-COS(RADIANS(90-$X$3)))*(D19+E19)*'PV model'!$B$4)</f>
        <v>0</v>
      </c>
      <c r="U19" s="3">
        <f t="shared" si="9"/>
        <v>261.79787355904932</v>
      </c>
      <c r="V19" s="3">
        <f>('PV model'!$B$13*(U19/1000)*(1-'PV model'!$B$14*((20+C19)-25))*'PV model'!$B$10)/'PV model'!$B$12</f>
        <v>26.378669964490268</v>
      </c>
      <c r="AD19" s="3">
        <v>17</v>
      </c>
    </row>
    <row r="20" spans="1:30" x14ac:dyDescent="0.2">
      <c r="A20" s="10">
        <f t="shared" si="5"/>
        <v>1</v>
      </c>
      <c r="B20" s="10">
        <f t="shared" si="10"/>
        <v>15</v>
      </c>
      <c r="C20" s="23">
        <v>3.2</v>
      </c>
      <c r="D20" s="24">
        <v>153.77564999999998</v>
      </c>
      <c r="E20" s="24">
        <v>34.398000000000003</v>
      </c>
      <c r="F20" s="48"/>
      <c r="G20" s="48"/>
      <c r="H20" s="1">
        <f t="shared" si="0"/>
        <v>-23.027111888919212</v>
      </c>
      <c r="I20" s="1">
        <f t="shared" si="1"/>
        <v>-3.6068184383200408</v>
      </c>
      <c r="J20" s="4">
        <f>B20+('PV model'!$B$3/15)+(I20/60)</f>
        <v>14.663219692694666</v>
      </c>
      <c r="K20" s="2">
        <f t="shared" si="6"/>
        <v>-39.948295390419986</v>
      </c>
      <c r="L20" s="2">
        <f>DEGREES(ASIN((((COS(RADIANS('PV model'!$B$2))*COS(RADIANS(H20))*COS(RADIANS(K20)))+(SIN(RADIANS('PV model'!$B$2))*SIN(RADIANS(H20)))))))</f>
        <v>4.4305858288664588</v>
      </c>
      <c r="M20" s="3">
        <f t="shared" si="2"/>
        <v>4.4305858288664588</v>
      </c>
      <c r="N20" s="2">
        <f t="shared" si="7"/>
        <v>-36.349196254945163</v>
      </c>
      <c r="O20" s="2">
        <f>IF('PV model'!$B$2&gt;0, 180-N20,IF('PV model'!$B$2&lt;0,0-N20,N20))</f>
        <v>216.34919625494516</v>
      </c>
      <c r="P20" s="2">
        <f>ABS(O20-'PV model'!$B$5)</f>
        <v>11.349196254945156</v>
      </c>
      <c r="Q20" s="3">
        <f t="shared" si="3"/>
        <v>85.569414171133545</v>
      </c>
      <c r="R20" s="3">
        <f t="shared" si="8"/>
        <v>153.77565000000007</v>
      </c>
      <c r="S20" s="3">
        <f t="shared" si="4"/>
        <v>40.505819315440576</v>
      </c>
      <c r="T20" s="3">
        <f>(0.5*(1-COS(RADIANS(90-$X$3)))*(D20+E20)*'PV model'!$B$4)</f>
        <v>0</v>
      </c>
      <c r="U20" s="3">
        <f t="shared" si="9"/>
        <v>194.28146931544063</v>
      </c>
      <c r="V20" s="3">
        <f>('PV model'!$B$13*(U20/1000)*(1-'PV model'!$B$14*((20+C20)-25))*'PV model'!$B$10)/'PV model'!$B$12</f>
        <v>19.560202377615401</v>
      </c>
      <c r="AD20" s="3">
        <v>18</v>
      </c>
    </row>
    <row r="21" spans="1:30" x14ac:dyDescent="0.2">
      <c r="A21" s="10">
        <f t="shared" si="5"/>
        <v>1</v>
      </c>
      <c r="B21" s="10">
        <f t="shared" si="10"/>
        <v>16</v>
      </c>
      <c r="C21" s="23">
        <v>3</v>
      </c>
      <c r="D21" s="24">
        <v>0</v>
      </c>
      <c r="E21" s="24">
        <v>10.584000000000001</v>
      </c>
      <c r="F21" s="48"/>
      <c r="G21" s="48"/>
      <c r="H21" s="1">
        <f t="shared" si="0"/>
        <v>-23.027111888919212</v>
      </c>
      <c r="I21" s="1">
        <f t="shared" si="1"/>
        <v>-3.6068184383200408</v>
      </c>
      <c r="J21" s="4">
        <f>B21+('PV model'!$B$3/15)+(I21/60)</f>
        <v>15.663219692694666</v>
      </c>
      <c r="K21" s="2">
        <f t="shared" si="6"/>
        <v>-54.948295390419986</v>
      </c>
      <c r="L21" s="2">
        <f>DEGREES(ASIN((((COS(RADIANS('PV model'!$B$2))*COS(RADIANS(H21))*COS(RADIANS(K21)))+(SIN(RADIANS('PV model'!$B$2))*SIN(RADIANS(H21)))))))</f>
        <v>-1.3176022987799001</v>
      </c>
      <c r="M21" s="3">
        <f t="shared" si="2"/>
        <v>0</v>
      </c>
      <c r="N21" s="2">
        <f t="shared" si="7"/>
        <v>-48.903581692310524</v>
      </c>
      <c r="O21" s="2">
        <f>IF('PV model'!$B$2&gt;0, 180-N21,IF('PV model'!$B$2&lt;0,0-N21,N21))</f>
        <v>228.90358169231052</v>
      </c>
      <c r="P21" s="2">
        <f>ABS(O21-'PV model'!$B$5)</f>
        <v>23.903581692310524</v>
      </c>
      <c r="Q21" s="3">
        <f t="shared" si="3"/>
        <v>91.317602298779903</v>
      </c>
      <c r="R21" s="3">
        <f t="shared" si="8"/>
        <v>0</v>
      </c>
      <c r="S21" s="3">
        <f t="shared" si="4"/>
        <v>10.584000000000001</v>
      </c>
      <c r="T21" s="3">
        <f>(0.5*(1-COS(RADIANS(90-$X$3)))*(D21+E21)*'PV model'!$B$4)</f>
        <v>0</v>
      </c>
      <c r="U21" s="3">
        <f t="shared" si="9"/>
        <v>10.584000000000001</v>
      </c>
      <c r="V21" s="3">
        <f>('PV model'!$B$13*(U21/1000)*(1-'PV model'!$B$14*((20+C21)-25))*'PV model'!$B$10)/'PV model'!$B$12</f>
        <v>1.0664404531200002</v>
      </c>
      <c r="AD21" s="3">
        <v>19</v>
      </c>
    </row>
    <row r="22" spans="1:30" x14ac:dyDescent="0.2">
      <c r="A22" s="10">
        <f t="shared" si="5"/>
        <v>1</v>
      </c>
      <c r="B22" s="10">
        <f t="shared" si="10"/>
        <v>17</v>
      </c>
      <c r="C22" s="23">
        <v>2.9</v>
      </c>
      <c r="D22" s="24">
        <v>0</v>
      </c>
      <c r="E22" s="24">
        <v>0</v>
      </c>
      <c r="F22" s="48"/>
      <c r="G22" s="48"/>
      <c r="H22" s="1">
        <f t="shared" si="0"/>
        <v>-23.027111888919212</v>
      </c>
      <c r="I22" s="1">
        <f t="shared" si="1"/>
        <v>-3.6068184383200408</v>
      </c>
      <c r="J22" s="4">
        <f>B22+('PV model'!$B$3/15)+(I22/60)</f>
        <v>16.663219692694664</v>
      </c>
      <c r="K22" s="2">
        <f t="shared" si="6"/>
        <v>-69.948295390419958</v>
      </c>
      <c r="L22" s="2">
        <f>DEGREES(ASIN((((COS(RADIANS('PV model'!$B$2))*COS(RADIANS(H22))*COS(RADIANS(K22)))+(SIN(RADIANS('PV model'!$B$2))*SIN(RADIANS(H22)))))))</f>
        <v>-8.2586601736557324</v>
      </c>
      <c r="M22" s="3">
        <f t="shared" si="2"/>
        <v>0</v>
      </c>
      <c r="N22" s="2">
        <f t="shared" si="7"/>
        <v>-60.878869925348098</v>
      </c>
      <c r="O22" s="2">
        <f>IF('PV model'!$B$2&gt;0, 180-N22,IF('PV model'!$B$2&lt;0,0-N22,N22))</f>
        <v>240.87886992534811</v>
      </c>
      <c r="P22" s="2">
        <f>ABS(O22-'PV model'!$B$5)</f>
        <v>35.878869925348113</v>
      </c>
      <c r="Q22" s="3">
        <f t="shared" si="3"/>
        <v>98.258660173655727</v>
      </c>
      <c r="R22" s="3">
        <f t="shared" si="8"/>
        <v>0</v>
      </c>
      <c r="S22" s="3">
        <f t="shared" si="4"/>
        <v>0</v>
      </c>
      <c r="T22" s="3">
        <f>(0.5*(1-COS(RADIANS(90-$X$3)))*(D22+E22)*'PV model'!$B$4)</f>
        <v>0</v>
      </c>
      <c r="U22" s="3">
        <f t="shared" si="9"/>
        <v>0</v>
      </c>
      <c r="V22" s="3">
        <f>('PV model'!$B$13*(U22/1000)*(1-'PV model'!$B$14*((20+C22)-25))*'PV model'!$B$10)/'PV model'!$B$12</f>
        <v>0</v>
      </c>
      <c r="AD22" s="3">
        <v>20</v>
      </c>
    </row>
    <row r="23" spans="1:30" x14ac:dyDescent="0.2">
      <c r="A23" s="10">
        <f t="shared" si="5"/>
        <v>1</v>
      </c>
      <c r="B23" s="10">
        <f t="shared" si="10"/>
        <v>18</v>
      </c>
      <c r="C23" s="23">
        <v>2.7</v>
      </c>
      <c r="D23" s="24">
        <v>0</v>
      </c>
      <c r="E23" s="24">
        <v>0</v>
      </c>
      <c r="F23" s="48"/>
      <c r="G23" s="48"/>
      <c r="H23" s="1">
        <f t="shared" si="0"/>
        <v>-23.027111888919212</v>
      </c>
      <c r="I23" s="1">
        <f t="shared" si="1"/>
        <v>-3.6068184383200408</v>
      </c>
      <c r="J23" s="4">
        <f>B23+('PV model'!$B$3/15)+(I23/60)</f>
        <v>17.663219692694664</v>
      </c>
      <c r="K23" s="2">
        <f t="shared" si="6"/>
        <v>-84.948295390419958</v>
      </c>
      <c r="L23" s="2">
        <f>DEGREES(ASIN((((COS(RADIANS('PV model'!$B$2))*COS(RADIANS(H23))*COS(RADIANS(K23)))+(SIN(RADIANS('PV model'!$B$2))*SIN(RADIANS(H23)))))))</f>
        <v>-16.049635063661867</v>
      </c>
      <c r="M23" s="3">
        <f t="shared" si="2"/>
        <v>0</v>
      </c>
      <c r="N23" s="2">
        <f t="shared" si="7"/>
        <v>-72.539996733425497</v>
      </c>
      <c r="O23" s="2">
        <f>IF('PV model'!$B$2&gt;0, 180-N23,IF('PV model'!$B$2&lt;0,0-N23,N23))</f>
        <v>252.53999673342548</v>
      </c>
      <c r="P23" s="2">
        <f>ABS(O23-'PV model'!$B$5)</f>
        <v>47.539996733425482</v>
      </c>
      <c r="Q23" s="3">
        <f t="shared" si="3"/>
        <v>106.04963506366187</v>
      </c>
      <c r="R23" s="3">
        <f t="shared" si="8"/>
        <v>0</v>
      </c>
      <c r="S23" s="3">
        <f t="shared" si="4"/>
        <v>0</v>
      </c>
      <c r="T23" s="3">
        <f>(0.5*(1-COS(RADIANS(90-$X$3)))*(D23+E23)*'PV model'!$B$4)</f>
        <v>0</v>
      </c>
      <c r="U23" s="3">
        <f t="shared" si="9"/>
        <v>0</v>
      </c>
      <c r="V23" s="3">
        <f>('PV model'!$B$13*(U23/1000)*(1-'PV model'!$B$14*((20+C23)-25))*'PV model'!$B$10)/'PV model'!$B$12</f>
        <v>0</v>
      </c>
      <c r="AD23" s="3">
        <v>21</v>
      </c>
    </row>
    <row r="24" spans="1:30" x14ac:dyDescent="0.2">
      <c r="A24" s="10">
        <f t="shared" si="5"/>
        <v>1</v>
      </c>
      <c r="B24" s="10">
        <f t="shared" si="10"/>
        <v>19</v>
      </c>
      <c r="C24" s="23">
        <v>2.9</v>
      </c>
      <c r="D24" s="24">
        <v>0</v>
      </c>
      <c r="E24" s="24">
        <v>0</v>
      </c>
      <c r="F24" s="48"/>
      <c r="G24" s="48"/>
      <c r="H24" s="1">
        <f t="shared" si="0"/>
        <v>-23.027111888919212</v>
      </c>
      <c r="I24" s="1">
        <f t="shared" si="1"/>
        <v>-3.6068184383200408</v>
      </c>
      <c r="J24" s="4">
        <f>B24+('PV model'!$B$3/15)+(I24/60)</f>
        <v>18.663219692694664</v>
      </c>
      <c r="K24" s="2">
        <f t="shared" si="6"/>
        <v>-99.948295390419958</v>
      </c>
      <c r="L24" s="2">
        <f>DEGREES(ASIN((((COS(RADIANS('PV model'!$B$2))*COS(RADIANS(H24))*COS(RADIANS(K24)))+(SIN(RADIANS('PV model'!$B$2))*SIN(RADIANS(H24)))))))</f>
        <v>-24.357312991709527</v>
      </c>
      <c r="M24" s="3">
        <f t="shared" si="2"/>
        <v>0</v>
      </c>
      <c r="N24" s="2">
        <f t="shared" si="7"/>
        <v>-84.296917012676545</v>
      </c>
      <c r="O24" s="2">
        <f>IF('PV model'!$B$2&gt;0, 180-N24,IF('PV model'!$B$2&lt;0,0-N24,N24))</f>
        <v>264.29691701267654</v>
      </c>
      <c r="P24" s="2">
        <f>ABS(O24-'PV model'!$B$5)</f>
        <v>59.296917012676545</v>
      </c>
      <c r="Q24" s="3">
        <f t="shared" si="3"/>
        <v>114.35731299170952</v>
      </c>
      <c r="R24" s="3">
        <f t="shared" si="8"/>
        <v>0</v>
      </c>
      <c r="S24" s="3">
        <f t="shared" si="4"/>
        <v>0</v>
      </c>
      <c r="T24" s="3">
        <f>(0.5*(1-COS(RADIANS(90-$X$3)))*(D24+E24)*'PV model'!$B$4)</f>
        <v>0</v>
      </c>
      <c r="U24" s="3">
        <f t="shared" si="9"/>
        <v>0</v>
      </c>
      <c r="V24" s="3">
        <f>('PV model'!$B$13*(U24/1000)*(1-'PV model'!$B$14*((20+C24)-25))*'PV model'!$B$10)/'PV model'!$B$12</f>
        <v>0</v>
      </c>
      <c r="AD24" s="3">
        <v>22</v>
      </c>
    </row>
    <row r="25" spans="1:30" x14ac:dyDescent="0.2">
      <c r="A25" s="10">
        <f t="shared" si="5"/>
        <v>1</v>
      </c>
      <c r="B25" s="10">
        <f t="shared" si="10"/>
        <v>20</v>
      </c>
      <c r="C25" s="23">
        <v>3</v>
      </c>
      <c r="D25" s="24">
        <v>0</v>
      </c>
      <c r="E25" s="24">
        <v>0</v>
      </c>
      <c r="F25" s="48"/>
      <c r="G25" s="48"/>
      <c r="H25" s="1">
        <f t="shared" si="0"/>
        <v>-23.027111888919212</v>
      </c>
      <c r="I25" s="1">
        <f t="shared" si="1"/>
        <v>-3.6068184383200408</v>
      </c>
      <c r="J25" s="4">
        <f>B25+('PV model'!$B$3/15)+(I25/60)</f>
        <v>19.663219692694664</v>
      </c>
      <c r="K25" s="2">
        <f t="shared" si="6"/>
        <v>-114.94829539041996</v>
      </c>
      <c r="L25" s="2">
        <f>DEGREES(ASIN((((COS(RADIANS('PV model'!$B$2))*COS(RADIANS(H25))*COS(RADIANS(K25)))+(SIN(RADIANS('PV model'!$B$2))*SIN(RADIANS(H25)))))))</f>
        <v>-32.836566981767326</v>
      </c>
      <c r="M25" s="3">
        <f t="shared" si="2"/>
        <v>0</v>
      </c>
      <c r="N25" s="2">
        <f t="shared" si="7"/>
        <v>-83.277337119140597</v>
      </c>
      <c r="O25" s="2">
        <f>IF('PV model'!$B$2&gt;0, 180-N25,IF('PV model'!$B$2&lt;0,0-N25,N25))</f>
        <v>263.27733711914061</v>
      </c>
      <c r="P25" s="2">
        <f>ABS(O25-'PV model'!$B$5)</f>
        <v>58.277337119140611</v>
      </c>
      <c r="Q25" s="3">
        <f t="shared" si="3"/>
        <v>122.83656698176733</v>
      </c>
      <c r="R25" s="3">
        <f t="shared" si="8"/>
        <v>0</v>
      </c>
      <c r="S25" s="3">
        <f t="shared" si="4"/>
        <v>0</v>
      </c>
      <c r="T25" s="3">
        <f>(0.5*(1-COS(RADIANS(90-$X$3)))*(D25+E25)*'PV model'!$B$4)</f>
        <v>0</v>
      </c>
      <c r="U25" s="3">
        <f t="shared" si="9"/>
        <v>0</v>
      </c>
      <c r="V25" s="3">
        <f>('PV model'!$B$13*(U25/1000)*(1-'PV model'!$B$14*((20+C25)-25))*'PV model'!$B$10)/'PV model'!$B$12</f>
        <v>0</v>
      </c>
      <c r="AD25" s="3">
        <v>23</v>
      </c>
    </row>
    <row r="26" spans="1:30" x14ac:dyDescent="0.2">
      <c r="A26" s="10">
        <f t="shared" si="5"/>
        <v>1</v>
      </c>
      <c r="B26" s="10">
        <f t="shared" si="10"/>
        <v>21</v>
      </c>
      <c r="C26" s="23">
        <v>3.2</v>
      </c>
      <c r="D26" s="24">
        <v>0</v>
      </c>
      <c r="E26" s="24">
        <v>0</v>
      </c>
      <c r="F26" s="48"/>
      <c r="G26" s="48"/>
      <c r="H26" s="1">
        <f t="shared" si="0"/>
        <v>-23.027111888919212</v>
      </c>
      <c r="I26" s="1">
        <f t="shared" si="1"/>
        <v>-3.6068184383200408</v>
      </c>
      <c r="J26" s="4">
        <f>B26+('PV model'!$B$3/15)+(I26/60)</f>
        <v>20.663219692694664</v>
      </c>
      <c r="K26" s="2">
        <f t="shared" si="6"/>
        <v>-129.94829539041996</v>
      </c>
      <c r="L26" s="2">
        <f>DEGREES(ASIN((((COS(RADIANS('PV model'!$B$2))*COS(RADIANS(H26))*COS(RADIANS(K26)))+(SIN(RADIANS('PV model'!$B$2))*SIN(RADIANS(H26)))))))</f>
        <v>-41.077498540522768</v>
      </c>
      <c r="M26" s="3">
        <f t="shared" si="2"/>
        <v>0</v>
      </c>
      <c r="N26" s="2">
        <f t="shared" si="7"/>
        <v>-69.382220733608293</v>
      </c>
      <c r="O26" s="2">
        <f>IF('PV model'!$B$2&gt;0, 180-N26,IF('PV model'!$B$2&lt;0,0-N26,N26))</f>
        <v>249.38222073360828</v>
      </c>
      <c r="P26" s="2">
        <f>ABS(O26-'PV model'!$B$5)</f>
        <v>44.382220733608278</v>
      </c>
      <c r="Q26" s="3">
        <f t="shared" si="3"/>
        <v>131.07749854052278</v>
      </c>
      <c r="R26" s="3">
        <f t="shared" si="8"/>
        <v>0</v>
      </c>
      <c r="S26" s="3">
        <f t="shared" si="4"/>
        <v>0</v>
      </c>
      <c r="T26" s="3">
        <f>(0.5*(1-COS(RADIANS(90-$X$3)))*(D26+E26)*'PV model'!$B$4)</f>
        <v>0</v>
      </c>
      <c r="U26" s="3">
        <f t="shared" si="9"/>
        <v>0</v>
      </c>
      <c r="V26" s="3">
        <f>('PV model'!$B$13*(U26/1000)*(1-'PV model'!$B$14*((20+C26)-25))*'PV model'!$B$10)/'PV model'!$B$12</f>
        <v>0</v>
      </c>
      <c r="AD26" s="3">
        <v>24</v>
      </c>
    </row>
    <row r="27" spans="1:30" x14ac:dyDescent="0.2">
      <c r="A27" s="10">
        <f t="shared" si="5"/>
        <v>1</v>
      </c>
      <c r="B27" s="10">
        <f t="shared" si="10"/>
        <v>22</v>
      </c>
      <c r="C27" s="23">
        <v>3</v>
      </c>
      <c r="D27" s="24">
        <v>0</v>
      </c>
      <c r="E27" s="24">
        <v>0</v>
      </c>
      <c r="F27" s="48"/>
      <c r="G27" s="48"/>
      <c r="H27" s="1">
        <f t="shared" si="0"/>
        <v>-23.027111888919212</v>
      </c>
      <c r="I27" s="1">
        <f t="shared" si="1"/>
        <v>-3.6068184383200408</v>
      </c>
      <c r="J27" s="4">
        <f>B27+('PV model'!$B$3/15)+(I27/60)</f>
        <v>21.663219692694664</v>
      </c>
      <c r="K27" s="2">
        <f t="shared" si="6"/>
        <v>-144.94829539041996</v>
      </c>
      <c r="L27" s="2">
        <f>DEGREES(ASIN((((COS(RADIANS('PV model'!$B$2))*COS(RADIANS(H27))*COS(RADIANS(K27)))+(SIN(RADIANS('PV model'!$B$2))*SIN(RADIANS(H27)))))))</f>
        <v>-48.512832409079365</v>
      </c>
      <c r="M27" s="3">
        <f t="shared" si="2"/>
        <v>0</v>
      </c>
      <c r="N27" s="2">
        <f t="shared" si="7"/>
        <v>-52.927622484362502</v>
      </c>
      <c r="O27" s="2">
        <f>IF('PV model'!$B$2&gt;0, 180-N27,IF('PV model'!$B$2&lt;0,0-N27,N27))</f>
        <v>232.9276224843625</v>
      </c>
      <c r="P27" s="2">
        <f>ABS(O27-'PV model'!$B$5)</f>
        <v>27.927622484362502</v>
      </c>
      <c r="Q27" s="3">
        <f t="shared" si="3"/>
        <v>138.51283240907938</v>
      </c>
      <c r="R27" s="3">
        <f t="shared" si="8"/>
        <v>0</v>
      </c>
      <c r="S27" s="3">
        <f t="shared" si="4"/>
        <v>0</v>
      </c>
      <c r="T27" s="3">
        <f>(0.5*(1-COS(RADIANS(90-$X$3)))*(D27+E27)*'PV model'!$B$4)</f>
        <v>0</v>
      </c>
      <c r="U27" s="3">
        <f t="shared" si="9"/>
        <v>0</v>
      </c>
      <c r="V27" s="3">
        <f>('PV model'!$B$13*(U27/1000)*(1-'PV model'!$B$14*((20+C27)-25))*'PV model'!$B$10)/'PV model'!$B$12</f>
        <v>0</v>
      </c>
      <c r="AD27" s="3">
        <v>25</v>
      </c>
    </row>
    <row r="28" spans="1:30" x14ac:dyDescent="0.2">
      <c r="A28" s="10">
        <f t="shared" si="5"/>
        <v>1</v>
      </c>
      <c r="B28" s="10">
        <f t="shared" si="10"/>
        <v>23</v>
      </c>
      <c r="C28" s="23">
        <v>2.9</v>
      </c>
      <c r="D28" s="24">
        <v>0</v>
      </c>
      <c r="E28" s="24">
        <v>0</v>
      </c>
      <c r="F28" s="48"/>
      <c r="G28" s="48"/>
      <c r="H28" s="1">
        <f t="shared" si="0"/>
        <v>-23.027111888919212</v>
      </c>
      <c r="I28" s="1">
        <f t="shared" si="1"/>
        <v>-3.6068184383200408</v>
      </c>
      <c r="J28" s="4">
        <f>B28+('PV model'!$B$3/15)+(I28/60)</f>
        <v>22.663219692694664</v>
      </c>
      <c r="K28" s="2">
        <f t="shared" si="6"/>
        <v>-159.94829539041996</v>
      </c>
      <c r="L28" s="2">
        <f>DEGREES(ASIN((((COS(RADIANS('PV model'!$B$2))*COS(RADIANS(H28))*COS(RADIANS(K28)))+(SIN(RADIANS('PV model'!$B$2))*SIN(RADIANS(H28)))))))</f>
        <v>-54.296490838029527</v>
      </c>
      <c r="M28" s="3">
        <f t="shared" si="2"/>
        <v>0</v>
      </c>
      <c r="N28" s="2">
        <f t="shared" si="7"/>
        <v>-32.731373843397428</v>
      </c>
      <c r="O28" s="2">
        <f>IF('PV model'!$B$2&gt;0, 180-N28,IF('PV model'!$B$2&lt;0,0-N28,N28))</f>
        <v>212.73137384339742</v>
      </c>
      <c r="P28" s="2">
        <f>ABS(O28-'PV model'!$B$5)</f>
        <v>7.7313738433974208</v>
      </c>
      <c r="Q28" s="3">
        <f t="shared" si="3"/>
        <v>144.29649083802954</v>
      </c>
      <c r="R28" s="3">
        <f t="shared" si="8"/>
        <v>0</v>
      </c>
      <c r="S28" s="3">
        <f t="shared" si="4"/>
        <v>0</v>
      </c>
      <c r="T28" s="3">
        <f>(0.5*(1-COS(RADIANS(90-$X$3)))*(D28+E28)*'PV model'!$B$4)</f>
        <v>0</v>
      </c>
      <c r="U28" s="3">
        <f t="shared" si="9"/>
        <v>0</v>
      </c>
      <c r="V28" s="3">
        <f>('PV model'!$B$13*(U28/1000)*(1-'PV model'!$B$14*((20+C28)-25))*'PV model'!$B$10)/'PV model'!$B$12</f>
        <v>0</v>
      </c>
      <c r="AD28" s="3">
        <v>26</v>
      </c>
    </row>
    <row r="29" spans="1:30" x14ac:dyDescent="0.2">
      <c r="A29" s="10">
        <f t="shared" si="5"/>
        <v>1</v>
      </c>
      <c r="B29" s="10">
        <f t="shared" si="10"/>
        <v>24</v>
      </c>
      <c r="C29" s="23">
        <v>2.9</v>
      </c>
      <c r="D29" s="24">
        <v>0</v>
      </c>
      <c r="E29" s="24">
        <v>0</v>
      </c>
      <c r="F29" s="48"/>
      <c r="G29" s="48"/>
      <c r="H29" s="1">
        <f t="shared" si="0"/>
        <v>-23.027111888919212</v>
      </c>
      <c r="I29" s="1">
        <f t="shared" si="1"/>
        <v>-3.6068184383200408</v>
      </c>
      <c r="J29" s="4">
        <f>B29+('PV model'!$B$3/15)+(I29/60)</f>
        <v>23.663219692694664</v>
      </c>
      <c r="K29" s="2">
        <f t="shared" si="6"/>
        <v>-174.94829539041996</v>
      </c>
      <c r="L29" s="2">
        <f>DEGREES(ASIN((((COS(RADIANS('PV model'!$B$2))*COS(RADIANS(H29))*COS(RADIANS(K29)))+(SIN(RADIANS('PV model'!$B$2))*SIN(RADIANS(H29)))))))</f>
        <v>-57.311667669443061</v>
      </c>
      <c r="M29" s="3">
        <f t="shared" si="2"/>
        <v>0</v>
      </c>
      <c r="N29" s="2">
        <f t="shared" si="7"/>
        <v>-8.6299457973923364</v>
      </c>
      <c r="O29" s="2">
        <f>IF('PV model'!$B$2&gt;0, 180-N29,IF('PV model'!$B$2&lt;0,0-N29,N29))</f>
        <v>188.62994579739234</v>
      </c>
      <c r="P29" s="2">
        <f>ABS(O29-'PV model'!$B$5)</f>
        <v>16.370054202607662</v>
      </c>
      <c r="Q29" s="3">
        <f t="shared" si="3"/>
        <v>147.31166766944304</v>
      </c>
      <c r="R29" s="3">
        <f t="shared" si="8"/>
        <v>0</v>
      </c>
      <c r="S29" s="3">
        <f t="shared" si="4"/>
        <v>0</v>
      </c>
      <c r="T29" s="3">
        <f>(0.5*(1-COS(RADIANS(90-$X$3)))*(D29+E29)*'PV model'!$B$4)</f>
        <v>0</v>
      </c>
      <c r="U29" s="3">
        <f t="shared" si="9"/>
        <v>0</v>
      </c>
      <c r="V29" s="3">
        <f>('PV model'!$B$13*(U29/1000)*(1-'PV model'!$B$14*((20+C29)-25))*'PV model'!$B$10)/'PV model'!$B$12</f>
        <v>0</v>
      </c>
      <c r="AD29" s="3">
        <v>27</v>
      </c>
    </row>
    <row r="30" spans="1:30" x14ac:dyDescent="0.2">
      <c r="A30" s="10">
        <f t="shared" si="5"/>
        <v>2</v>
      </c>
      <c r="B30" s="10">
        <f t="shared" si="10"/>
        <v>1</v>
      </c>
      <c r="C30" s="23">
        <v>2.7</v>
      </c>
      <c r="D30" s="24">
        <v>0</v>
      </c>
      <c r="E30" s="24">
        <v>0</v>
      </c>
      <c r="F30" s="48"/>
      <c r="G30" s="48"/>
      <c r="H30" s="1">
        <f t="shared" si="0"/>
        <v>-22.946033248473302</v>
      </c>
      <c r="I30" s="1">
        <f t="shared" si="1"/>
        <v>-4.0535683694791995</v>
      </c>
      <c r="J30" s="4">
        <f>B30+('PV model'!$B$3/15)+(I30/60)</f>
        <v>0.65577386050868003</v>
      </c>
      <c r="K30" s="2">
        <f t="shared" si="6"/>
        <v>170.1633920923698</v>
      </c>
      <c r="L30" s="2">
        <f>DEGREES(ASIN((((COS(RADIANS('PV model'!$B$2))*COS(RADIANS(H30))*COS(RADIANS(K30)))+(SIN(RADIANS('PV model'!$B$2))*SIN(RADIANS(H30)))))))</f>
        <v>-56.638450728811016</v>
      </c>
      <c r="M30" s="3">
        <f t="shared" si="2"/>
        <v>0</v>
      </c>
      <c r="N30" s="2">
        <f t="shared" si="7"/>
        <v>16.623392377544157</v>
      </c>
      <c r="O30" s="2">
        <f>IF('PV model'!$B$2&gt;0, 180-N30,IF('PV model'!$B$2&lt;0,0-N30,N30))</f>
        <v>163.37660762245585</v>
      </c>
      <c r="P30" s="2">
        <f>ABS(O30-'PV model'!$B$5)</f>
        <v>41.62339237754415</v>
      </c>
      <c r="Q30" s="3">
        <f t="shared" si="3"/>
        <v>146.63845072881102</v>
      </c>
      <c r="R30" s="3">
        <f t="shared" si="8"/>
        <v>0</v>
      </c>
      <c r="S30" s="3">
        <f t="shared" si="4"/>
        <v>0</v>
      </c>
      <c r="T30" s="3">
        <f>(0.5*(1-COS(RADIANS(90-$X$3)))*(D30+E30)*'PV model'!$B$4)</f>
        <v>0</v>
      </c>
      <c r="U30" s="3">
        <f t="shared" si="9"/>
        <v>0</v>
      </c>
      <c r="V30" s="3">
        <f>('PV model'!$B$13*(U30/1000)*(1-'PV model'!$B$14*((20+C30)-25))*'PV model'!$B$10)/'PV model'!$B$12</f>
        <v>0</v>
      </c>
      <c r="AD30" s="3">
        <v>28</v>
      </c>
    </row>
    <row r="31" spans="1:30" x14ac:dyDescent="0.2">
      <c r="A31" s="10">
        <f t="shared" si="5"/>
        <v>2</v>
      </c>
      <c r="B31" s="10">
        <f t="shared" si="10"/>
        <v>2</v>
      </c>
      <c r="C31" s="23">
        <v>2.4</v>
      </c>
      <c r="D31" s="24">
        <v>0</v>
      </c>
      <c r="E31" s="24">
        <v>0</v>
      </c>
      <c r="F31" s="48"/>
      <c r="G31" s="48"/>
      <c r="H31" s="1">
        <f t="shared" si="0"/>
        <v>-22.946033248473302</v>
      </c>
      <c r="I31" s="1">
        <f t="shared" si="1"/>
        <v>-4.0535683694791995</v>
      </c>
      <c r="J31" s="4">
        <f>B31+('PV model'!$B$3/15)+(I31/60)</f>
        <v>1.65577386050868</v>
      </c>
      <c r="K31" s="2">
        <f t="shared" si="6"/>
        <v>155.1633920923698</v>
      </c>
      <c r="L31" s="2">
        <f>DEGREES(ASIN((((COS(RADIANS('PV model'!$B$2))*COS(RADIANS(H31))*COS(RADIANS(K31)))+(SIN(RADIANS('PV model'!$B$2))*SIN(RADIANS(H31)))))))</f>
        <v>-52.621544941949722</v>
      </c>
      <c r="M31" s="3">
        <f t="shared" si="2"/>
        <v>0</v>
      </c>
      <c r="N31" s="2">
        <f t="shared" si="7"/>
        <v>39.579231176228348</v>
      </c>
      <c r="O31" s="2">
        <f>IF('PV model'!$B$2&gt;0, 180-N31,IF('PV model'!$B$2&lt;0,0-N31,N31))</f>
        <v>140.42076882377165</v>
      </c>
      <c r="P31" s="2">
        <f>ABS(O31-'PV model'!$B$5)</f>
        <v>64.579231176228348</v>
      </c>
      <c r="Q31" s="3">
        <f t="shared" si="3"/>
        <v>142.62154494194974</v>
      </c>
      <c r="R31" s="3">
        <f t="shared" si="8"/>
        <v>0</v>
      </c>
      <c r="S31" s="3">
        <f t="shared" si="4"/>
        <v>0</v>
      </c>
      <c r="T31" s="3">
        <f>(0.5*(1-COS(RADIANS(90-$X$3)))*(D31+E31)*'PV model'!$B$4)</f>
        <v>0</v>
      </c>
      <c r="U31" s="3">
        <f t="shared" si="9"/>
        <v>0</v>
      </c>
      <c r="V31" s="3">
        <f>('PV model'!$B$13*(U31/1000)*(1-'PV model'!$B$14*((20+C31)-25))*'PV model'!$B$10)/'PV model'!$B$12</f>
        <v>0</v>
      </c>
      <c r="AD31" s="3">
        <v>29</v>
      </c>
    </row>
    <row r="32" spans="1:30" x14ac:dyDescent="0.2">
      <c r="A32" s="10">
        <f t="shared" si="5"/>
        <v>2</v>
      </c>
      <c r="B32" s="10">
        <f t="shared" si="10"/>
        <v>3</v>
      </c>
      <c r="C32" s="23">
        <v>2.2000000000000002</v>
      </c>
      <c r="D32" s="24">
        <v>0</v>
      </c>
      <c r="E32" s="24">
        <v>0</v>
      </c>
      <c r="F32" s="48"/>
      <c r="G32" s="48"/>
      <c r="H32" s="1">
        <f t="shared" si="0"/>
        <v>-22.946033248473302</v>
      </c>
      <c r="I32" s="1">
        <f t="shared" si="1"/>
        <v>-4.0535683694791995</v>
      </c>
      <c r="J32" s="4">
        <f>B32+('PV model'!$B$3/15)+(I32/60)</f>
        <v>2.6557738605086798</v>
      </c>
      <c r="K32" s="2">
        <f t="shared" si="6"/>
        <v>140.1633920923698</v>
      </c>
      <c r="L32" s="2">
        <f>DEGREES(ASIN((((COS(RADIANS('PV model'!$B$2))*COS(RADIANS(H32))*COS(RADIANS(K32)))+(SIN(RADIANS('PV model'!$B$2))*SIN(RADIANS(H32)))))))</f>
        <v>-46.204209223172249</v>
      </c>
      <c r="M32" s="3">
        <f t="shared" si="2"/>
        <v>0</v>
      </c>
      <c r="N32" s="2">
        <f t="shared" si="7"/>
        <v>58.469506624183992</v>
      </c>
      <c r="O32" s="2">
        <f>IF('PV model'!$B$2&gt;0, 180-N32,IF('PV model'!$B$2&lt;0,0-N32,N32))</f>
        <v>121.53049337581601</v>
      </c>
      <c r="P32" s="2">
        <f>ABS(O32-'PV model'!$B$5)</f>
        <v>83.469506624183992</v>
      </c>
      <c r="Q32" s="3">
        <f t="shared" si="3"/>
        <v>136.20420922317226</v>
      </c>
      <c r="R32" s="3">
        <f t="shared" si="8"/>
        <v>0</v>
      </c>
      <c r="S32" s="3">
        <f t="shared" si="4"/>
        <v>0</v>
      </c>
      <c r="T32" s="3">
        <f>(0.5*(1-COS(RADIANS(90-$X$3)))*(D32+E32)*'PV model'!$B$4)</f>
        <v>0</v>
      </c>
      <c r="U32" s="3">
        <f t="shared" si="9"/>
        <v>0</v>
      </c>
      <c r="V32" s="3">
        <f>('PV model'!$B$13*(U32/1000)*(1-'PV model'!$B$14*((20+C32)-25))*'PV model'!$B$10)/'PV model'!$B$12</f>
        <v>0</v>
      </c>
      <c r="AD32" s="3">
        <v>30</v>
      </c>
    </row>
    <row r="33" spans="1:30" x14ac:dyDescent="0.2">
      <c r="A33" s="10">
        <f t="shared" si="5"/>
        <v>2</v>
      </c>
      <c r="B33" s="10">
        <f t="shared" si="10"/>
        <v>4</v>
      </c>
      <c r="C33" s="23">
        <v>2.2999999999999998</v>
      </c>
      <c r="D33" s="24">
        <v>0</v>
      </c>
      <c r="E33" s="24">
        <v>0</v>
      </c>
      <c r="F33" s="48"/>
      <c r="G33" s="48"/>
      <c r="H33" s="1">
        <f t="shared" si="0"/>
        <v>-22.946033248473302</v>
      </c>
      <c r="I33" s="1">
        <f t="shared" si="1"/>
        <v>-4.0535683694791995</v>
      </c>
      <c r="J33" s="4">
        <f>B33+('PV model'!$B$3/15)+(I33/60)</f>
        <v>3.6557738605086798</v>
      </c>
      <c r="K33" s="2">
        <f t="shared" si="6"/>
        <v>125.1633920923698</v>
      </c>
      <c r="L33" s="2">
        <f>DEGREES(ASIN((((COS(RADIANS('PV model'!$B$2))*COS(RADIANS(H33))*COS(RADIANS(K33)))+(SIN(RADIANS('PV model'!$B$2))*SIN(RADIANS(H33)))))))</f>
        <v>-38.439274025393075</v>
      </c>
      <c r="M33" s="3">
        <f t="shared" si="2"/>
        <v>0</v>
      </c>
      <c r="N33" s="2">
        <f t="shared" si="7"/>
        <v>73.973536204429251</v>
      </c>
      <c r="O33" s="2">
        <f>IF('PV model'!$B$2&gt;0, 180-N33,IF('PV model'!$B$2&lt;0,0-N33,N33))</f>
        <v>106.02646379557075</v>
      </c>
      <c r="P33" s="2">
        <f>ABS(O33-'PV model'!$B$5)</f>
        <v>98.973536204429251</v>
      </c>
      <c r="Q33" s="3">
        <f t="shared" si="3"/>
        <v>128.43927402539308</v>
      </c>
      <c r="R33" s="3">
        <f t="shared" si="8"/>
        <v>0</v>
      </c>
      <c r="S33" s="3">
        <f t="shared" si="4"/>
        <v>0</v>
      </c>
      <c r="T33" s="3">
        <f>(0.5*(1-COS(RADIANS(90-$X$3)))*(D33+E33)*'PV model'!$B$4)</f>
        <v>0</v>
      </c>
      <c r="U33" s="3">
        <f t="shared" si="9"/>
        <v>0</v>
      </c>
      <c r="V33" s="3">
        <f>('PV model'!$B$13*(U33/1000)*(1-'PV model'!$B$14*((20+C33)-25))*'PV model'!$B$10)/'PV model'!$B$12</f>
        <v>0</v>
      </c>
      <c r="AD33" s="3">
        <v>31</v>
      </c>
    </row>
    <row r="34" spans="1:30" x14ac:dyDescent="0.2">
      <c r="A34" s="10">
        <f t="shared" si="5"/>
        <v>2</v>
      </c>
      <c r="B34" s="10">
        <f t="shared" si="10"/>
        <v>5</v>
      </c>
      <c r="C34" s="23">
        <v>2.2999999999999998</v>
      </c>
      <c r="D34" s="24">
        <v>0</v>
      </c>
      <c r="E34" s="24">
        <v>0</v>
      </c>
      <c r="F34" s="48"/>
      <c r="G34" s="48"/>
      <c r="H34" s="1">
        <f t="shared" si="0"/>
        <v>-22.946033248473302</v>
      </c>
      <c r="I34" s="1">
        <f t="shared" si="1"/>
        <v>-4.0535683694791995</v>
      </c>
      <c r="J34" s="4">
        <f>B34+('PV model'!$B$3/15)+(I34/60)</f>
        <v>4.6557738605086803</v>
      </c>
      <c r="K34" s="2">
        <f t="shared" si="6"/>
        <v>110.16339209236979</v>
      </c>
      <c r="L34" s="2">
        <f>DEGREES(ASIN((((COS(RADIANS('PV model'!$B$2))*COS(RADIANS(H34))*COS(RADIANS(K34)))+(SIN(RADIANS('PV model'!$B$2))*SIN(RADIANS(H34)))))))</f>
        <v>-30.071984365981727</v>
      </c>
      <c r="M34" s="3">
        <f t="shared" si="2"/>
        <v>0</v>
      </c>
      <c r="N34" s="2">
        <f t="shared" si="7"/>
        <v>87.299351775234072</v>
      </c>
      <c r="O34" s="2">
        <f>IF('PV model'!$B$2&gt;0, 180-N34,IF('PV model'!$B$2&lt;0,0-N34,N34))</f>
        <v>92.700648224765928</v>
      </c>
      <c r="P34" s="2">
        <f>ABS(O34-'PV model'!$B$5)</f>
        <v>112.29935177523407</v>
      </c>
      <c r="Q34" s="3">
        <f t="shared" si="3"/>
        <v>120.07198436598172</v>
      </c>
      <c r="R34" s="3">
        <f t="shared" si="8"/>
        <v>0</v>
      </c>
      <c r="S34" s="3">
        <f t="shared" si="4"/>
        <v>0</v>
      </c>
      <c r="T34" s="3">
        <f>(0.5*(1-COS(RADIANS(90-$X$3)))*(D34+E34)*'PV model'!$B$4)</f>
        <v>0</v>
      </c>
      <c r="U34" s="3">
        <f t="shared" si="9"/>
        <v>0</v>
      </c>
      <c r="V34" s="3">
        <f>('PV model'!$B$13*(U34/1000)*(1-'PV model'!$B$14*((20+C34)-25))*'PV model'!$B$10)/'PV model'!$B$12</f>
        <v>0</v>
      </c>
      <c r="AD34" s="3">
        <v>32</v>
      </c>
    </row>
    <row r="35" spans="1:30" x14ac:dyDescent="0.2">
      <c r="A35" s="10">
        <f t="shared" si="5"/>
        <v>2</v>
      </c>
      <c r="B35" s="10">
        <f t="shared" si="10"/>
        <v>6</v>
      </c>
      <c r="C35" s="23">
        <v>2.4</v>
      </c>
      <c r="D35" s="24">
        <v>0</v>
      </c>
      <c r="E35" s="24">
        <v>0</v>
      </c>
      <c r="F35" s="48"/>
      <c r="G35" s="48"/>
      <c r="H35" s="1">
        <f t="shared" si="0"/>
        <v>-22.946033248473302</v>
      </c>
      <c r="I35" s="1">
        <f t="shared" si="1"/>
        <v>-4.0535683694791995</v>
      </c>
      <c r="J35" s="4">
        <f>B35+('PV model'!$B$3/15)+(I35/60)</f>
        <v>5.6557738605086803</v>
      </c>
      <c r="K35" s="2">
        <f t="shared" si="6"/>
        <v>95.16339209236979</v>
      </c>
      <c r="L35" s="2">
        <f>DEGREES(ASIN((((COS(RADIANS('PV model'!$B$2))*COS(RADIANS(H35))*COS(RADIANS(K35)))+(SIN(RADIANS('PV model'!$B$2))*SIN(RADIANS(H35)))))))</f>
        <v>-21.606993674338703</v>
      </c>
      <c r="M35" s="3">
        <f t="shared" si="2"/>
        <v>0</v>
      </c>
      <c r="N35" s="2">
        <f t="shared" si="7"/>
        <v>80.557987293984027</v>
      </c>
      <c r="O35" s="2">
        <f>IF('PV model'!$B$2&gt;0, 180-N35,IF('PV model'!$B$2&lt;0,0-N35,N35))</f>
        <v>99.442012706015973</v>
      </c>
      <c r="P35" s="2">
        <f>ABS(O35-'PV model'!$B$5)</f>
        <v>105.55798729398403</v>
      </c>
      <c r="Q35" s="3">
        <f t="shared" si="3"/>
        <v>111.60699367433871</v>
      </c>
      <c r="R35" s="3">
        <f t="shared" si="8"/>
        <v>0</v>
      </c>
      <c r="S35" s="3">
        <f t="shared" si="4"/>
        <v>0</v>
      </c>
      <c r="T35" s="3">
        <f>(0.5*(1-COS(RADIANS(90-$X$3)))*(D35+E35)*'PV model'!$B$4)</f>
        <v>0</v>
      </c>
      <c r="U35" s="3">
        <f t="shared" si="9"/>
        <v>0</v>
      </c>
      <c r="V35" s="3">
        <f>('PV model'!$B$13*(U35/1000)*(1-'PV model'!$B$14*((20+C35)-25))*'PV model'!$B$10)/'PV model'!$B$12</f>
        <v>0</v>
      </c>
      <c r="AD35" s="3">
        <v>33</v>
      </c>
    </row>
    <row r="36" spans="1:30" x14ac:dyDescent="0.2">
      <c r="A36" s="10">
        <f t="shared" si="5"/>
        <v>2</v>
      </c>
      <c r="B36" s="10">
        <f t="shared" si="10"/>
        <v>7</v>
      </c>
      <c r="C36" s="23">
        <v>2.4</v>
      </c>
      <c r="D36" s="24">
        <v>0</v>
      </c>
      <c r="E36" s="24">
        <v>0</v>
      </c>
      <c r="F36" s="48"/>
      <c r="G36" s="48"/>
      <c r="H36" s="1">
        <f t="shared" si="0"/>
        <v>-22.946033248473302</v>
      </c>
      <c r="I36" s="1">
        <f t="shared" si="1"/>
        <v>-4.0535683694791995</v>
      </c>
      <c r="J36" s="4">
        <f>B36+('PV model'!$B$3/15)+(I36/60)</f>
        <v>6.6557738605086803</v>
      </c>
      <c r="K36" s="2">
        <f t="shared" si="6"/>
        <v>80.16339209236979</v>
      </c>
      <c r="L36" s="2">
        <f>DEGREES(ASIN((((COS(RADIANS('PV model'!$B$2))*COS(RADIANS(H36))*COS(RADIANS(K36)))+(SIN(RADIANS('PV model'!$B$2))*SIN(RADIANS(H36)))))))</f>
        <v>-13.426010194880275</v>
      </c>
      <c r="M36" s="3">
        <f t="shared" si="2"/>
        <v>0</v>
      </c>
      <c r="N36" s="2">
        <f t="shared" si="7"/>
        <v>68.880083679970724</v>
      </c>
      <c r="O36" s="2">
        <f>IF('PV model'!$B$2&gt;0, 180-N36,IF('PV model'!$B$2&lt;0,0-N36,N36))</f>
        <v>111.11991632002928</v>
      </c>
      <c r="P36" s="2">
        <f>ABS(O36-'PV model'!$B$5)</f>
        <v>93.880083679970724</v>
      </c>
      <c r="Q36" s="3">
        <f t="shared" si="3"/>
        <v>103.42601019488028</v>
      </c>
      <c r="R36" s="3">
        <f t="shared" si="8"/>
        <v>0</v>
      </c>
      <c r="S36" s="3">
        <f t="shared" si="4"/>
        <v>0</v>
      </c>
      <c r="T36" s="3">
        <f>(0.5*(1-COS(RADIANS(90-$X$3)))*(D36+E36)*'PV model'!$B$4)</f>
        <v>0</v>
      </c>
      <c r="U36" s="3">
        <f t="shared" si="9"/>
        <v>0</v>
      </c>
      <c r="V36" s="3">
        <f>('PV model'!$B$13*(U36/1000)*(1-'PV model'!$B$14*((20+C36)-25))*'PV model'!$B$10)/'PV model'!$B$12</f>
        <v>0</v>
      </c>
      <c r="AD36" s="3">
        <v>34</v>
      </c>
    </row>
    <row r="37" spans="1:30" x14ac:dyDescent="0.2">
      <c r="A37" s="10">
        <f t="shared" si="5"/>
        <v>2</v>
      </c>
      <c r="B37" s="10">
        <f t="shared" si="10"/>
        <v>8</v>
      </c>
      <c r="C37" s="23">
        <v>2.4</v>
      </c>
      <c r="D37" s="24">
        <v>0</v>
      </c>
      <c r="E37" s="24">
        <v>0</v>
      </c>
      <c r="F37" s="48"/>
      <c r="G37" s="48"/>
      <c r="H37" s="1">
        <f t="shared" si="0"/>
        <v>-22.946033248473302</v>
      </c>
      <c r="I37" s="1">
        <f t="shared" si="1"/>
        <v>-4.0535683694791995</v>
      </c>
      <c r="J37" s="4">
        <f>B37+('PV model'!$B$3/15)+(I37/60)</f>
        <v>7.6557738605086803</v>
      </c>
      <c r="K37" s="2">
        <f t="shared" si="6"/>
        <v>65.16339209236979</v>
      </c>
      <c r="L37" s="2">
        <f>DEGREES(ASIN((((COS(RADIANS('PV model'!$B$2))*COS(RADIANS(H37))*COS(RADIANS(K37)))+(SIN(RADIANS('PV model'!$B$2))*SIN(RADIANS(H37)))))))</f>
        <v>-5.8666458343827141</v>
      </c>
      <c r="M37" s="3">
        <f t="shared" si="2"/>
        <v>0</v>
      </c>
      <c r="N37" s="2">
        <f t="shared" si="7"/>
        <v>57.150719274080807</v>
      </c>
      <c r="O37" s="2">
        <f>IF('PV model'!$B$2&gt;0, 180-N37,IF('PV model'!$B$2&lt;0,0-N37,N37))</f>
        <v>122.84928072591919</v>
      </c>
      <c r="P37" s="2">
        <f>ABS(O37-'PV model'!$B$5)</f>
        <v>82.150719274080814</v>
      </c>
      <c r="Q37" s="3">
        <f t="shared" si="3"/>
        <v>95.866645834382709</v>
      </c>
      <c r="R37" s="3">
        <f t="shared" si="8"/>
        <v>0</v>
      </c>
      <c r="S37" s="3">
        <f t="shared" si="4"/>
        <v>0</v>
      </c>
      <c r="T37" s="3">
        <f>(0.5*(1-COS(RADIANS(90-$X$3)))*(D37+E37)*'PV model'!$B$4)</f>
        <v>0</v>
      </c>
      <c r="U37" s="3">
        <f t="shared" si="9"/>
        <v>0</v>
      </c>
      <c r="V37" s="3">
        <f>('PV model'!$B$13*(U37/1000)*(1-'PV model'!$B$14*((20+C37)-25))*'PV model'!$B$10)/'PV model'!$B$12</f>
        <v>0</v>
      </c>
      <c r="AD37" s="3">
        <v>35</v>
      </c>
    </row>
    <row r="38" spans="1:30" x14ac:dyDescent="0.2">
      <c r="A38" s="10">
        <f t="shared" si="5"/>
        <v>2</v>
      </c>
      <c r="B38" s="10">
        <f t="shared" si="10"/>
        <v>9</v>
      </c>
      <c r="C38" s="23">
        <v>2.4</v>
      </c>
      <c r="D38" s="24">
        <v>0</v>
      </c>
      <c r="E38" s="24">
        <v>0</v>
      </c>
      <c r="F38" s="48"/>
      <c r="G38" s="48"/>
      <c r="H38" s="1">
        <f t="shared" ref="H38:H71" si="11">(23.465*SIN(RADIANS(280.1+0.9863*A38)))</f>
        <v>-22.946033248473302</v>
      </c>
      <c r="I38" s="1">
        <f t="shared" ref="I38:I70" si="12">9.87*SIN(RADIANS(1.978*A38-160.22))-7.53*COS(RADIANS(0.989*A38-80.11))-1.5*SIN((RADIANS(0.989*A38-80.11)))</f>
        <v>-4.0535683694791995</v>
      </c>
      <c r="J38" s="4">
        <f>B38+('PV model'!$B$3/15)+(I38/60)</f>
        <v>8.6557738605086794</v>
      </c>
      <c r="K38" s="2">
        <f t="shared" si="6"/>
        <v>50.163392092369811</v>
      </c>
      <c r="L38" s="2">
        <f>DEGREES(ASIN((((COS(RADIANS('PV model'!$B$2))*COS(RADIANS(H38))*COS(RADIANS(K38)))+(SIN(RADIANS('PV model'!$B$2))*SIN(RADIANS(H38)))))))</f>
        <v>0.73526093014244853</v>
      </c>
      <c r="M38" s="3">
        <f t="shared" si="2"/>
        <v>0.73526093014244853</v>
      </c>
      <c r="N38" s="2">
        <f t="shared" si="7"/>
        <v>45.005334213822998</v>
      </c>
      <c r="O38" s="2">
        <f>IF('PV model'!$B$2&gt;0, 180-N38,IF('PV model'!$B$2&lt;0,0-N38,N38))</f>
        <v>134.99466578617699</v>
      </c>
      <c r="P38" s="2">
        <f>ABS(O38-'PV model'!$B$5)</f>
        <v>70.005334213823005</v>
      </c>
      <c r="Q38" s="3">
        <f t="shared" si="3"/>
        <v>89.264739069857555</v>
      </c>
      <c r="R38" s="3">
        <f t="shared" si="8"/>
        <v>0</v>
      </c>
      <c r="S38" s="3">
        <f t="shared" si="4"/>
        <v>0</v>
      </c>
      <c r="T38" s="3">
        <f>(0.5*(1-COS(RADIANS(90-$X$3)))*(D38+E38)*'PV model'!$B$4)</f>
        <v>0</v>
      </c>
      <c r="U38" s="3">
        <f t="shared" si="9"/>
        <v>0</v>
      </c>
      <c r="V38" s="3">
        <f>('PV model'!$B$13*(U38/1000)*(1-'PV model'!$B$14*((20+C38)-25))*'PV model'!$B$10)/'PV model'!$B$12</f>
        <v>0</v>
      </c>
      <c r="AD38" s="3">
        <v>36</v>
      </c>
    </row>
    <row r="39" spans="1:30" x14ac:dyDescent="0.2">
      <c r="A39" s="10">
        <f t="shared" ref="A39:A70" si="13">IF(B39&gt;1,A38,A38+1)</f>
        <v>2</v>
      </c>
      <c r="B39" s="10">
        <f t="shared" si="10"/>
        <v>10</v>
      </c>
      <c r="C39" s="23">
        <v>2.5</v>
      </c>
      <c r="D39" s="24">
        <v>0</v>
      </c>
      <c r="E39" s="24">
        <v>5.2920000000000007</v>
      </c>
      <c r="F39" s="48"/>
      <c r="G39" s="48"/>
      <c r="H39" s="1">
        <f t="shared" si="11"/>
        <v>-22.946033248473302</v>
      </c>
      <c r="I39" s="1">
        <f t="shared" si="12"/>
        <v>-4.0535683694791995</v>
      </c>
      <c r="J39" s="4">
        <f>B39+('PV model'!$B$3/15)+(I39/60)</f>
        <v>9.6557738605086794</v>
      </c>
      <c r="K39" s="2">
        <f t="shared" si="6"/>
        <v>35.163392092369811</v>
      </c>
      <c r="L39" s="2">
        <f>DEGREES(ASIN((((COS(RADIANS('PV model'!$B$2))*COS(RADIANS(H39))*COS(RADIANS(K39)))+(SIN(RADIANS('PV model'!$B$2))*SIN(RADIANS(H39)))))))</f>
        <v>6.0333795456677421</v>
      </c>
      <c r="M39" s="3">
        <f t="shared" si="2"/>
        <v>6.0333795456677421</v>
      </c>
      <c r="N39" s="2">
        <f t="shared" si="7"/>
        <v>32.228272553352923</v>
      </c>
      <c r="O39" s="2">
        <f>IF('PV model'!$B$2&gt;0, 180-N39,IF('PV model'!$B$2&lt;0,0-N39,N39))</f>
        <v>147.77172744664708</v>
      </c>
      <c r="P39" s="2">
        <f>ABS(O39-'PV model'!$B$5)</f>
        <v>57.228272553352923</v>
      </c>
      <c r="Q39" s="3">
        <f t="shared" si="3"/>
        <v>83.966620454332258</v>
      </c>
      <c r="R39" s="3">
        <f t="shared" si="8"/>
        <v>0</v>
      </c>
      <c r="S39" s="3">
        <f t="shared" si="4"/>
        <v>5.2920000000000007</v>
      </c>
      <c r="T39" s="3">
        <f>(0.5*(1-COS(RADIANS(90-$X$3)))*(D39+E39)*'PV model'!$B$4)</f>
        <v>0</v>
      </c>
      <c r="U39" s="3">
        <f t="shared" si="9"/>
        <v>5.2920000000000007</v>
      </c>
      <c r="V39" s="3">
        <f>('PV model'!$B$13*(U39/1000)*(1-'PV model'!$B$14*((20+C39)-25))*'PV model'!$B$10)/'PV model'!$B$12</f>
        <v>0.53427820320000008</v>
      </c>
      <c r="AD39" s="3">
        <v>37</v>
      </c>
    </row>
    <row r="40" spans="1:30" x14ac:dyDescent="0.2">
      <c r="A40" s="10">
        <f t="shared" si="13"/>
        <v>2</v>
      </c>
      <c r="B40" s="10">
        <f t="shared" si="10"/>
        <v>11</v>
      </c>
      <c r="C40" s="23">
        <v>2.7</v>
      </c>
      <c r="D40" s="24">
        <v>0</v>
      </c>
      <c r="E40" s="24">
        <v>17.64</v>
      </c>
      <c r="F40" s="48"/>
      <c r="G40" s="48"/>
      <c r="H40" s="1">
        <f t="shared" si="11"/>
        <v>-22.946033248473302</v>
      </c>
      <c r="I40" s="1">
        <f t="shared" si="12"/>
        <v>-4.0535683694791995</v>
      </c>
      <c r="J40" s="4">
        <f>B40+('PV model'!$B$3/15)+(I40/60)</f>
        <v>10.655773860508679</v>
      </c>
      <c r="K40" s="2">
        <f t="shared" si="6"/>
        <v>20.163392092369811</v>
      </c>
      <c r="L40" s="2">
        <f>DEGREES(ASIN((((COS(RADIANS('PV model'!$B$2))*COS(RADIANS(H40))*COS(RADIANS(K40)))+(SIN(RADIANS('PV model'!$B$2))*SIN(RADIANS(H40)))))))</f>
        <v>9.6904169064790757</v>
      </c>
      <c r="M40" s="3">
        <f t="shared" si="2"/>
        <v>9.6904169064790757</v>
      </c>
      <c r="N40" s="2">
        <f t="shared" si="7"/>
        <v>18.785010741554366</v>
      </c>
      <c r="O40" s="2">
        <f>IF('PV model'!$B$2&gt;0, 180-N40,IF('PV model'!$B$2&lt;0,0-N40,N40))</f>
        <v>161.21498925844563</v>
      </c>
      <c r="P40" s="2">
        <f>ABS(O40-'PV model'!$B$5)</f>
        <v>43.785010741554373</v>
      </c>
      <c r="Q40" s="3">
        <f t="shared" si="3"/>
        <v>80.309583093520928</v>
      </c>
      <c r="R40" s="3">
        <f t="shared" si="8"/>
        <v>0</v>
      </c>
      <c r="S40" s="3">
        <f t="shared" si="4"/>
        <v>17.64</v>
      </c>
      <c r="T40" s="3">
        <f>(0.5*(1-COS(RADIANS(90-$X$3)))*(D40+E40)*'PV model'!$B$4)</f>
        <v>0</v>
      </c>
      <c r="U40" s="3">
        <f t="shared" si="9"/>
        <v>17.64</v>
      </c>
      <c r="V40" s="3">
        <f>('PV model'!$B$13*(U40/1000)*(1-'PV model'!$B$14*((20+C40)-25))*'PV model'!$B$10)/'PV model'!$B$12</f>
        <v>1.7795167084800001</v>
      </c>
      <c r="AD40" s="3">
        <v>38</v>
      </c>
    </row>
    <row r="41" spans="1:30" x14ac:dyDescent="0.2">
      <c r="A41" s="10">
        <f t="shared" si="13"/>
        <v>2</v>
      </c>
      <c r="B41" s="10">
        <f t="shared" si="10"/>
        <v>12</v>
      </c>
      <c r="C41" s="23">
        <v>2.8</v>
      </c>
      <c r="D41" s="24">
        <v>0</v>
      </c>
      <c r="E41" s="24">
        <v>29.105999999999998</v>
      </c>
      <c r="F41" s="48"/>
      <c r="G41" s="48"/>
      <c r="H41" s="1">
        <f t="shared" si="11"/>
        <v>-22.946033248473302</v>
      </c>
      <c r="I41" s="1">
        <f t="shared" si="12"/>
        <v>-4.0535683694791995</v>
      </c>
      <c r="J41" s="4">
        <f>B41+('PV model'!$B$3/15)+(I41/60)</f>
        <v>11.655773860508679</v>
      </c>
      <c r="K41" s="2">
        <f t="shared" si="6"/>
        <v>5.1633920923698096</v>
      </c>
      <c r="L41" s="2">
        <f>DEGREES(ASIN((((COS(RADIANS('PV model'!$B$2))*COS(RADIANS(H41))*COS(RADIANS(K41)))+(SIN(RADIANS('PV model'!$B$2))*SIN(RADIANS(H41)))))))</f>
        <v>11.430216426602692</v>
      </c>
      <c r="M41" s="3">
        <f t="shared" si="2"/>
        <v>11.430216426602692</v>
      </c>
      <c r="N41" s="2">
        <f t="shared" si="7"/>
        <v>4.850264676487499</v>
      </c>
      <c r="O41" s="2">
        <f>IF('PV model'!$B$2&gt;0, 180-N41,IF('PV model'!$B$2&lt;0,0-N41,N41))</f>
        <v>175.14973532351249</v>
      </c>
      <c r="P41" s="2">
        <f>ABS(O41-'PV model'!$B$5)</f>
        <v>29.850264676487512</v>
      </c>
      <c r="Q41" s="3">
        <f t="shared" si="3"/>
        <v>78.569783573397316</v>
      </c>
      <c r="R41" s="3">
        <f t="shared" si="8"/>
        <v>0</v>
      </c>
      <c r="S41" s="3">
        <f t="shared" si="4"/>
        <v>29.105999999999998</v>
      </c>
      <c r="T41" s="3">
        <f>(0.5*(1-COS(RADIANS(90-$X$3)))*(D41+E41)*'PV model'!$B$4)</f>
        <v>0</v>
      </c>
      <c r="U41" s="3">
        <f t="shared" si="9"/>
        <v>29.105999999999998</v>
      </c>
      <c r="V41" s="3">
        <f>('PV model'!$B$13*(U41/1000)*(1-'PV model'!$B$14*((20+C41)-25))*'PV model'!$B$10)/'PV model'!$B$12</f>
        <v>2.9350387946879994</v>
      </c>
      <c r="AD41" s="3">
        <v>39</v>
      </c>
    </row>
    <row r="42" spans="1:30" x14ac:dyDescent="0.2">
      <c r="A42" s="10">
        <f t="shared" si="13"/>
        <v>2</v>
      </c>
      <c r="B42" s="10">
        <f t="shared" si="10"/>
        <v>13</v>
      </c>
      <c r="C42" s="23">
        <v>3.4</v>
      </c>
      <c r="D42" s="24">
        <v>0</v>
      </c>
      <c r="E42" s="24">
        <v>33.515999999999998</v>
      </c>
      <c r="F42" s="48"/>
      <c r="G42" s="48"/>
      <c r="H42" s="1">
        <f t="shared" si="11"/>
        <v>-22.946033248473302</v>
      </c>
      <c r="I42" s="1">
        <f t="shared" si="12"/>
        <v>-4.0535683694791995</v>
      </c>
      <c r="J42" s="4">
        <f>B42+('PV model'!$B$3/15)+(I42/60)</f>
        <v>12.655773860508679</v>
      </c>
      <c r="K42" s="2">
        <f t="shared" si="6"/>
        <v>-9.8366079076301904</v>
      </c>
      <c r="L42" s="2">
        <f>DEGREES(ASIN((((COS(RADIANS('PV model'!$B$2))*COS(RADIANS(H42))*COS(RADIANS(K42)))+(SIN(RADIANS('PV model'!$B$2))*SIN(RADIANS(H42)))))))</f>
        <v>11.105895835123235</v>
      </c>
      <c r="M42" s="3">
        <f t="shared" si="2"/>
        <v>11.105895835123235</v>
      </c>
      <c r="N42" s="2">
        <f t="shared" si="7"/>
        <v>-9.2256678466557815</v>
      </c>
      <c r="O42" s="2">
        <f>IF('PV model'!$B$2&gt;0, 180-N42,IF('PV model'!$B$2&lt;0,0-N42,N42))</f>
        <v>189.22566784665577</v>
      </c>
      <c r="P42" s="2">
        <f>ABS(O42-'PV model'!$B$5)</f>
        <v>15.774332153344233</v>
      </c>
      <c r="Q42" s="3">
        <f t="shared" si="3"/>
        <v>78.894104164876765</v>
      </c>
      <c r="R42" s="3">
        <f t="shared" si="8"/>
        <v>0</v>
      </c>
      <c r="S42" s="3">
        <f t="shared" si="4"/>
        <v>33.515999999999998</v>
      </c>
      <c r="T42" s="3">
        <f>(0.5*(1-COS(RADIANS(90-$X$3)))*(D42+E42)*'PV model'!$B$4)</f>
        <v>0</v>
      </c>
      <c r="U42" s="3">
        <f t="shared" si="9"/>
        <v>33.515999999999998</v>
      </c>
      <c r="V42" s="3">
        <f>('PV model'!$B$13*(U42/1000)*(1-'PV model'!$B$14*((20+C42)-25))*'PV model'!$B$10)/'PV model'!$B$12</f>
        <v>3.3717010199039992</v>
      </c>
      <c r="AD42" s="3">
        <v>40</v>
      </c>
    </row>
    <row r="43" spans="1:30" x14ac:dyDescent="0.2">
      <c r="A43" s="10">
        <f t="shared" si="13"/>
        <v>2</v>
      </c>
      <c r="B43" s="10">
        <f t="shared" si="10"/>
        <v>14</v>
      </c>
      <c r="C43" s="23">
        <v>3.9</v>
      </c>
      <c r="D43" s="24">
        <v>0</v>
      </c>
      <c r="E43" s="24">
        <v>28.224</v>
      </c>
      <c r="F43" s="48"/>
      <c r="G43" s="48"/>
      <c r="H43" s="1">
        <f t="shared" si="11"/>
        <v>-22.946033248473302</v>
      </c>
      <c r="I43" s="1">
        <f t="shared" si="12"/>
        <v>-4.0535683694791995</v>
      </c>
      <c r="J43" s="4">
        <f>B43+('PV model'!$B$3/15)+(I43/60)</f>
        <v>13.655773860508679</v>
      </c>
      <c r="K43" s="2">
        <f t="shared" si="6"/>
        <v>-24.836607907630189</v>
      </c>
      <c r="L43" s="2">
        <f>DEGREES(ASIN((((COS(RADIANS('PV model'!$B$2))*COS(RADIANS(H43))*COS(RADIANS(K43)))+(SIN(RADIANS('PV model'!$B$2))*SIN(RADIANS(H43)))))))</f>
        <v>8.7456762211697914</v>
      </c>
      <c r="M43" s="3">
        <f t="shared" si="2"/>
        <v>8.7456762211697914</v>
      </c>
      <c r="N43" s="2">
        <f t="shared" si="7"/>
        <v>-23.038283286331893</v>
      </c>
      <c r="O43" s="2">
        <f>IF('PV model'!$B$2&gt;0, 180-N43,IF('PV model'!$B$2&lt;0,0-N43,N43))</f>
        <v>203.0382832863319</v>
      </c>
      <c r="P43" s="2">
        <f>ABS(O43-'PV model'!$B$5)</f>
        <v>1.9617167136680962</v>
      </c>
      <c r="Q43" s="3">
        <f t="shared" si="3"/>
        <v>81.254323778830212</v>
      </c>
      <c r="R43" s="3">
        <f t="shared" si="8"/>
        <v>0</v>
      </c>
      <c r="S43" s="3">
        <f t="shared" si="4"/>
        <v>28.224</v>
      </c>
      <c r="T43" s="3">
        <f>(0.5*(1-COS(RADIANS(90-$X$3)))*(D43+E43)*'PV model'!$B$4)</f>
        <v>0</v>
      </c>
      <c r="U43" s="3">
        <f t="shared" si="9"/>
        <v>28.224</v>
      </c>
      <c r="V43" s="3">
        <f>('PV model'!$B$13*(U43/1000)*(1-'PV model'!$B$14*((20+C43)-25))*'PV model'!$B$10)/'PV model'!$B$12</f>
        <v>2.8336846325759995</v>
      </c>
      <c r="AD43" s="3">
        <v>41</v>
      </c>
    </row>
    <row r="44" spans="1:30" x14ac:dyDescent="0.2">
      <c r="A44" s="10">
        <f t="shared" si="13"/>
        <v>2</v>
      </c>
      <c r="B44" s="10">
        <f t="shared" si="10"/>
        <v>15</v>
      </c>
      <c r="C44" s="23">
        <v>4.5</v>
      </c>
      <c r="D44" s="24">
        <v>0</v>
      </c>
      <c r="E44" s="24">
        <v>15.876000000000001</v>
      </c>
      <c r="F44" s="48"/>
      <c r="G44" s="48"/>
      <c r="H44" s="1">
        <f t="shared" si="11"/>
        <v>-22.946033248473302</v>
      </c>
      <c r="I44" s="1">
        <f t="shared" si="12"/>
        <v>-4.0535683694791995</v>
      </c>
      <c r="J44" s="4">
        <f>B44+('PV model'!$B$3/15)+(I44/60)</f>
        <v>14.655773860508679</v>
      </c>
      <c r="K44" s="2">
        <f t="shared" si="6"/>
        <v>-39.836607907630189</v>
      </c>
      <c r="L44" s="2">
        <f>DEGREES(ASIN((((COS(RADIANS('PV model'!$B$2))*COS(RADIANS(H44))*COS(RADIANS(K44)))+(SIN(RADIANS('PV model'!$B$2))*SIN(RADIANS(H44)))))))</f>
        <v>4.5435555982290037</v>
      </c>
      <c r="M44" s="3">
        <f t="shared" si="2"/>
        <v>4.5435555982290037</v>
      </c>
      <c r="N44" s="2">
        <f t="shared" si="7"/>
        <v>-36.282785899422947</v>
      </c>
      <c r="O44" s="2">
        <f>IF('PV model'!$B$2&gt;0, 180-N44,IF('PV model'!$B$2&lt;0,0-N44,N44))</f>
        <v>216.28278589942295</v>
      </c>
      <c r="P44" s="2">
        <f>ABS(O44-'PV model'!$B$5)</f>
        <v>11.282785899422947</v>
      </c>
      <c r="Q44" s="3">
        <f t="shared" si="3"/>
        <v>85.456444401770995</v>
      </c>
      <c r="R44" s="3">
        <f t="shared" si="8"/>
        <v>0</v>
      </c>
      <c r="S44" s="3">
        <f t="shared" si="4"/>
        <v>15.876000000000001</v>
      </c>
      <c r="T44" s="3">
        <f>(0.5*(1-COS(RADIANS(90-$X$3)))*(D44+E44)*'PV model'!$B$4)</f>
        <v>0</v>
      </c>
      <c r="U44" s="3">
        <f t="shared" si="9"/>
        <v>15.876000000000001</v>
      </c>
      <c r="V44" s="3">
        <f>('PV model'!$B$13*(U44/1000)*(1-'PV model'!$B$14*((20+C44)-25))*'PV model'!$B$10)/'PV model'!$B$12</f>
        <v>1.59013888992</v>
      </c>
      <c r="AD44" s="3">
        <v>42</v>
      </c>
    </row>
    <row r="45" spans="1:30" x14ac:dyDescent="0.2">
      <c r="A45" s="10">
        <f t="shared" si="13"/>
        <v>2</v>
      </c>
      <c r="B45" s="10">
        <f t="shared" si="10"/>
        <v>16</v>
      </c>
      <c r="C45" s="23">
        <v>4.8</v>
      </c>
      <c r="D45" s="24">
        <v>0</v>
      </c>
      <c r="E45" s="24">
        <v>7.9380000000000006</v>
      </c>
      <c r="F45" s="48"/>
      <c r="G45" s="48"/>
      <c r="H45" s="1">
        <f t="shared" si="11"/>
        <v>-22.946033248473302</v>
      </c>
      <c r="I45" s="1">
        <f t="shared" si="12"/>
        <v>-4.0535683694791995</v>
      </c>
      <c r="J45" s="4">
        <f>B45+('PV model'!$B$3/15)+(I45/60)</f>
        <v>15.655773860508679</v>
      </c>
      <c r="K45" s="2">
        <f t="shared" si="6"/>
        <v>-54.836607907630189</v>
      </c>
      <c r="L45" s="2">
        <f>DEGREES(ASIN((((COS(RADIANS('PV model'!$B$2))*COS(RADIANS(H45))*COS(RADIANS(K45)))+(SIN(RADIANS('PV model'!$B$2))*SIN(RADIANS(H45)))))))</f>
        <v>-1.198103701903251</v>
      </c>
      <c r="M45" s="3">
        <f t="shared" si="2"/>
        <v>0</v>
      </c>
      <c r="N45" s="2">
        <f t="shared" si="7"/>
        <v>-48.850037534863887</v>
      </c>
      <c r="O45" s="2">
        <f>IF('PV model'!$B$2&gt;0, 180-N45,IF('PV model'!$B$2&lt;0,0-N45,N45))</f>
        <v>228.85003753486387</v>
      </c>
      <c r="P45" s="2">
        <f>ABS(O45-'PV model'!$B$5)</f>
        <v>23.850037534863873</v>
      </c>
      <c r="Q45" s="3">
        <f t="shared" si="3"/>
        <v>91.19810370190325</v>
      </c>
      <c r="R45" s="3">
        <f t="shared" si="8"/>
        <v>0</v>
      </c>
      <c r="S45" s="3">
        <f t="shared" si="4"/>
        <v>7.9380000000000006</v>
      </c>
      <c r="T45" s="3">
        <f>(0.5*(1-COS(RADIANS(90-$X$3)))*(D45+E45)*'PV model'!$B$4)</f>
        <v>0</v>
      </c>
      <c r="U45" s="3">
        <f t="shared" si="9"/>
        <v>7.9380000000000006</v>
      </c>
      <c r="V45" s="3">
        <f>('PV model'!$B$13*(U45/1000)*(1-'PV model'!$B$14*((20+C45)-25))*'PV model'!$B$10)/'PV model'!$B$12</f>
        <v>0.7941172659839999</v>
      </c>
      <c r="AD45" s="3">
        <v>43</v>
      </c>
    </row>
    <row r="46" spans="1:30" x14ac:dyDescent="0.2">
      <c r="A46" s="10">
        <f t="shared" si="13"/>
        <v>2</v>
      </c>
      <c r="B46" s="10">
        <f t="shared" si="10"/>
        <v>17</v>
      </c>
      <c r="C46" s="23">
        <v>5.0999999999999996</v>
      </c>
      <c r="D46" s="24">
        <v>0</v>
      </c>
      <c r="E46" s="24">
        <v>0</v>
      </c>
      <c r="F46" s="48"/>
      <c r="G46" s="48"/>
      <c r="H46" s="1">
        <f t="shared" si="11"/>
        <v>-22.946033248473302</v>
      </c>
      <c r="I46" s="1">
        <f t="shared" si="12"/>
        <v>-4.0535683694791995</v>
      </c>
      <c r="J46" s="4">
        <f>B46+('PV model'!$B$3/15)+(I46/60)</f>
        <v>16.655773860508681</v>
      </c>
      <c r="K46" s="2">
        <f t="shared" si="6"/>
        <v>-69.836607907630224</v>
      </c>
      <c r="L46" s="2">
        <f>DEGREES(ASIN((((COS(RADIANS('PV model'!$B$2))*COS(RADIANS(H46))*COS(RADIANS(K46)))+(SIN(RADIANS('PV model'!$B$2))*SIN(RADIANS(H46)))))))</f>
        <v>-8.1350307379025431</v>
      </c>
      <c r="M46" s="3">
        <f t="shared" si="2"/>
        <v>0</v>
      </c>
      <c r="N46" s="2">
        <f t="shared" si="7"/>
        <v>-60.835282171992112</v>
      </c>
      <c r="O46" s="2">
        <f>IF('PV model'!$B$2&gt;0, 180-N46,IF('PV model'!$B$2&lt;0,0-N46,N46))</f>
        <v>240.83528217199211</v>
      </c>
      <c r="P46" s="2">
        <f>ABS(O46-'PV model'!$B$5)</f>
        <v>35.835282171992105</v>
      </c>
      <c r="Q46" s="3">
        <f t="shared" si="3"/>
        <v>98.135030737902554</v>
      </c>
      <c r="R46" s="3">
        <f t="shared" si="8"/>
        <v>0</v>
      </c>
      <c r="S46" s="3">
        <f t="shared" si="4"/>
        <v>0</v>
      </c>
      <c r="T46" s="3">
        <f>(0.5*(1-COS(RADIANS(90-$X$3)))*(D46+E46)*'PV model'!$B$4)</f>
        <v>0</v>
      </c>
      <c r="U46" s="3">
        <f t="shared" si="9"/>
        <v>0</v>
      </c>
      <c r="V46" s="3">
        <f>('PV model'!$B$13*(U46/1000)*(1-'PV model'!$B$14*((20+C46)-25))*'PV model'!$B$10)/'PV model'!$B$12</f>
        <v>0</v>
      </c>
      <c r="AD46" s="3">
        <v>44</v>
      </c>
    </row>
    <row r="47" spans="1:30" x14ac:dyDescent="0.2">
      <c r="A47" s="10">
        <f t="shared" si="13"/>
        <v>2</v>
      </c>
      <c r="B47" s="10">
        <f t="shared" si="10"/>
        <v>18</v>
      </c>
      <c r="C47" s="23">
        <v>5.4</v>
      </c>
      <c r="D47" s="24">
        <v>0</v>
      </c>
      <c r="E47" s="24">
        <v>0</v>
      </c>
      <c r="F47" s="48"/>
      <c r="G47" s="48"/>
      <c r="H47" s="1">
        <f t="shared" si="11"/>
        <v>-22.946033248473302</v>
      </c>
      <c r="I47" s="1">
        <f t="shared" si="12"/>
        <v>-4.0535683694791995</v>
      </c>
      <c r="J47" s="4">
        <f>B47+('PV model'!$B$3/15)+(I47/60)</f>
        <v>17.655773860508681</v>
      </c>
      <c r="K47" s="2">
        <f t="shared" si="6"/>
        <v>-84.836607907630224</v>
      </c>
      <c r="L47" s="2">
        <f>DEGREES(ASIN((((COS(RADIANS('PV model'!$B$2))*COS(RADIANS(H47))*COS(RADIANS(K47)))+(SIN(RADIANS('PV model'!$B$2))*SIN(RADIANS(H47)))))))</f>
        <v>-15.923646518255181</v>
      </c>
      <c r="M47" s="3">
        <f t="shared" si="2"/>
        <v>0</v>
      </c>
      <c r="N47" s="2">
        <f t="shared" si="7"/>
        <v>-72.502891046661759</v>
      </c>
      <c r="O47" s="2">
        <f>IF('PV model'!$B$2&gt;0, 180-N47,IF('PV model'!$B$2&lt;0,0-N47,N47))</f>
        <v>252.50289104666177</v>
      </c>
      <c r="P47" s="2">
        <f>ABS(O47-'PV model'!$B$5)</f>
        <v>47.502891046661773</v>
      </c>
      <c r="Q47" s="3">
        <f t="shared" si="3"/>
        <v>105.92364651825518</v>
      </c>
      <c r="R47" s="3">
        <f t="shared" si="8"/>
        <v>0</v>
      </c>
      <c r="S47" s="3">
        <f t="shared" si="4"/>
        <v>0</v>
      </c>
      <c r="T47" s="3">
        <f>(0.5*(1-COS(RADIANS(90-$X$3)))*(D47+E47)*'PV model'!$B$4)</f>
        <v>0</v>
      </c>
      <c r="U47" s="3">
        <f t="shared" si="9"/>
        <v>0</v>
      </c>
      <c r="V47" s="3">
        <f>('PV model'!$B$13*(U47/1000)*(1-'PV model'!$B$14*((20+C47)-25))*'PV model'!$B$10)/'PV model'!$B$12</f>
        <v>0</v>
      </c>
      <c r="AD47" s="3">
        <v>45</v>
      </c>
    </row>
    <row r="48" spans="1:30" x14ac:dyDescent="0.2">
      <c r="A48" s="10">
        <f t="shared" si="13"/>
        <v>2</v>
      </c>
      <c r="B48" s="10">
        <f t="shared" si="10"/>
        <v>19</v>
      </c>
      <c r="C48" s="23">
        <v>5.6</v>
      </c>
      <c r="D48" s="24">
        <v>0</v>
      </c>
      <c r="E48" s="24">
        <v>0</v>
      </c>
      <c r="F48" s="48"/>
      <c r="G48" s="48"/>
      <c r="H48" s="1">
        <f t="shared" si="11"/>
        <v>-22.946033248473302</v>
      </c>
      <c r="I48" s="1">
        <f t="shared" si="12"/>
        <v>-4.0535683694791995</v>
      </c>
      <c r="J48" s="4">
        <f>B48+('PV model'!$B$3/15)+(I48/60)</f>
        <v>18.655773860508681</v>
      </c>
      <c r="K48" s="2">
        <f t="shared" si="6"/>
        <v>-99.836607907630224</v>
      </c>
      <c r="L48" s="2">
        <f>DEGREES(ASIN((((COS(RADIANS('PV model'!$B$2))*COS(RADIANS(H48))*COS(RADIANS(K48)))+(SIN(RADIANS('PV model'!$B$2))*SIN(RADIANS(H48)))))))</f>
        <v>-24.230258181877002</v>
      </c>
      <c r="M48" s="3">
        <f t="shared" si="2"/>
        <v>0</v>
      </c>
      <c r="N48" s="2">
        <f t="shared" si="7"/>
        <v>-84.262177100886547</v>
      </c>
      <c r="O48" s="2">
        <f>IF('PV model'!$B$2&gt;0, 180-N48,IF('PV model'!$B$2&lt;0,0-N48,N48))</f>
        <v>264.26217710088656</v>
      </c>
      <c r="P48" s="2">
        <f>ABS(O48-'PV model'!$B$5)</f>
        <v>59.262177100886561</v>
      </c>
      <c r="Q48" s="3">
        <f t="shared" si="3"/>
        <v>114.23025818187701</v>
      </c>
      <c r="R48" s="3">
        <f t="shared" si="8"/>
        <v>0</v>
      </c>
      <c r="S48" s="3">
        <f t="shared" si="4"/>
        <v>0</v>
      </c>
      <c r="T48" s="3">
        <f>(0.5*(1-COS(RADIANS(90-$X$3)))*(D48+E48)*'PV model'!$B$4)</f>
        <v>0</v>
      </c>
      <c r="U48" s="3">
        <f t="shared" si="9"/>
        <v>0</v>
      </c>
      <c r="V48" s="3">
        <f>('PV model'!$B$13*(U48/1000)*(1-'PV model'!$B$14*((20+C48)-25))*'PV model'!$B$10)/'PV model'!$B$12</f>
        <v>0</v>
      </c>
      <c r="AD48" s="3">
        <v>46</v>
      </c>
    </row>
    <row r="49" spans="1:30" x14ac:dyDescent="0.2">
      <c r="A49" s="10">
        <f t="shared" si="13"/>
        <v>2</v>
      </c>
      <c r="B49" s="10">
        <f t="shared" si="10"/>
        <v>20</v>
      </c>
      <c r="C49" s="23">
        <v>5.8</v>
      </c>
      <c r="D49" s="24">
        <v>0</v>
      </c>
      <c r="E49" s="24">
        <v>0</v>
      </c>
      <c r="F49" s="48"/>
      <c r="G49" s="48"/>
      <c r="H49" s="1">
        <f t="shared" si="11"/>
        <v>-22.946033248473302</v>
      </c>
      <c r="I49" s="1">
        <f t="shared" si="12"/>
        <v>-4.0535683694791995</v>
      </c>
      <c r="J49" s="4">
        <f>B49+('PV model'!$B$3/15)+(I49/60)</f>
        <v>19.655773860508681</v>
      </c>
      <c r="K49" s="2">
        <f t="shared" si="6"/>
        <v>-114.83660790763022</v>
      </c>
      <c r="L49" s="2">
        <f>DEGREES(ASIN((((COS(RADIANS('PV model'!$B$2))*COS(RADIANS(H49))*COS(RADIANS(K49)))+(SIN(RADIANS('PV model'!$B$2))*SIN(RADIANS(H49)))))))</f>
        <v>-32.709558031232717</v>
      </c>
      <c r="M49" s="3">
        <f t="shared" si="2"/>
        <v>0</v>
      </c>
      <c r="N49" s="2">
        <f t="shared" si="7"/>
        <v>-83.31521327727549</v>
      </c>
      <c r="O49" s="2">
        <f>IF('PV model'!$B$2&gt;0, 180-N49,IF('PV model'!$B$2&lt;0,0-N49,N49))</f>
        <v>263.31521327727546</v>
      </c>
      <c r="P49" s="2">
        <f>ABS(O49-'PV model'!$B$5)</f>
        <v>58.315213277275461</v>
      </c>
      <c r="Q49" s="3">
        <f t="shared" si="3"/>
        <v>122.70955803123273</v>
      </c>
      <c r="R49" s="3">
        <f t="shared" si="8"/>
        <v>0</v>
      </c>
      <c r="S49" s="3">
        <f t="shared" si="4"/>
        <v>0</v>
      </c>
      <c r="T49" s="3">
        <f>(0.5*(1-COS(RADIANS(90-$X$3)))*(D49+E49)*'PV model'!$B$4)</f>
        <v>0</v>
      </c>
      <c r="U49" s="3">
        <f t="shared" si="9"/>
        <v>0</v>
      </c>
      <c r="V49" s="3">
        <f>('PV model'!$B$13*(U49/1000)*(1-'PV model'!$B$14*((20+C49)-25))*'PV model'!$B$10)/'PV model'!$B$12</f>
        <v>0</v>
      </c>
      <c r="AD49" s="3">
        <v>47</v>
      </c>
    </row>
    <row r="50" spans="1:30" x14ac:dyDescent="0.2">
      <c r="A50" s="10">
        <f t="shared" si="13"/>
        <v>2</v>
      </c>
      <c r="B50" s="10">
        <f t="shared" si="10"/>
        <v>21</v>
      </c>
      <c r="C50" s="23">
        <v>6</v>
      </c>
      <c r="D50" s="24">
        <v>0</v>
      </c>
      <c r="E50" s="24">
        <v>0</v>
      </c>
      <c r="F50" s="48"/>
      <c r="G50" s="48"/>
      <c r="H50" s="1">
        <f t="shared" si="11"/>
        <v>-22.946033248473302</v>
      </c>
      <c r="I50" s="1">
        <f t="shared" si="12"/>
        <v>-4.0535683694791995</v>
      </c>
      <c r="J50" s="4">
        <f>B50+('PV model'!$B$3/15)+(I50/60)</f>
        <v>20.655773860508681</v>
      </c>
      <c r="K50" s="2">
        <f t="shared" si="6"/>
        <v>-129.83660790763022</v>
      </c>
      <c r="L50" s="2">
        <f>DEGREES(ASIN((((COS(RADIANS('PV model'!$B$2))*COS(RADIANS(H50))*COS(RADIANS(K50)))+(SIN(RADIANS('PV model'!$B$2))*SIN(RADIANS(H50)))))))</f>
        <v>-40.951999484135818</v>
      </c>
      <c r="M50" s="3">
        <f t="shared" si="2"/>
        <v>0</v>
      </c>
      <c r="N50" s="2">
        <f t="shared" si="7"/>
        <v>-69.431729474990604</v>
      </c>
      <c r="O50" s="2">
        <f>IF('PV model'!$B$2&gt;0, 180-N50,IF('PV model'!$B$2&lt;0,0-N50,N50))</f>
        <v>249.43172947499062</v>
      </c>
      <c r="P50" s="2">
        <f>ABS(O50-'PV model'!$B$5)</f>
        <v>44.431729474990618</v>
      </c>
      <c r="Q50" s="3">
        <f t="shared" si="3"/>
        <v>130.95199948413583</v>
      </c>
      <c r="R50" s="3">
        <f t="shared" si="8"/>
        <v>0</v>
      </c>
      <c r="S50" s="3">
        <f t="shared" si="4"/>
        <v>0</v>
      </c>
      <c r="T50" s="3">
        <f>(0.5*(1-COS(RADIANS(90-$X$3)))*(D50+E50)*'PV model'!$B$4)</f>
        <v>0</v>
      </c>
      <c r="U50" s="3">
        <f t="shared" si="9"/>
        <v>0</v>
      </c>
      <c r="V50" s="3">
        <f>('PV model'!$B$13*(U50/1000)*(1-'PV model'!$B$14*((20+C50)-25))*'PV model'!$B$10)/'PV model'!$B$12</f>
        <v>0</v>
      </c>
      <c r="AD50" s="3">
        <v>48</v>
      </c>
    </row>
    <row r="51" spans="1:30" x14ac:dyDescent="0.2">
      <c r="A51" s="10">
        <f t="shared" si="13"/>
        <v>2</v>
      </c>
      <c r="B51" s="10">
        <f t="shared" si="10"/>
        <v>22</v>
      </c>
      <c r="C51" s="23">
        <v>5.8</v>
      </c>
      <c r="D51" s="24">
        <v>0</v>
      </c>
      <c r="E51" s="24">
        <v>0</v>
      </c>
      <c r="F51" s="48"/>
      <c r="G51" s="48"/>
      <c r="H51" s="1">
        <f t="shared" si="11"/>
        <v>-22.946033248473302</v>
      </c>
      <c r="I51" s="1">
        <f t="shared" si="12"/>
        <v>-4.0535683694791995</v>
      </c>
      <c r="J51" s="4">
        <f>B51+('PV model'!$B$3/15)+(I51/60)</f>
        <v>21.655773860508681</v>
      </c>
      <c r="K51" s="2">
        <f t="shared" si="6"/>
        <v>-144.83660790763022</v>
      </c>
      <c r="L51" s="2">
        <f>DEGREES(ASIN((((COS(RADIANS('PV model'!$B$2))*COS(RADIANS(H51))*COS(RADIANS(K51)))+(SIN(RADIANS('PV model'!$B$2))*SIN(RADIANS(H51)))))))</f>
        <v>-48.391707627858871</v>
      </c>
      <c r="M51" s="3">
        <f t="shared" si="2"/>
        <v>0</v>
      </c>
      <c r="N51" s="2">
        <f t="shared" si="7"/>
        <v>-53.002621074468664</v>
      </c>
      <c r="O51" s="2">
        <f>IF('PV model'!$B$2&gt;0, 180-N51,IF('PV model'!$B$2&lt;0,0-N51,N51))</f>
        <v>233.00262107446866</v>
      </c>
      <c r="P51" s="2">
        <f>ABS(O51-'PV model'!$B$5)</f>
        <v>28.002621074468664</v>
      </c>
      <c r="Q51" s="3">
        <f t="shared" si="3"/>
        <v>138.39170762785886</v>
      </c>
      <c r="R51" s="3">
        <f t="shared" si="8"/>
        <v>0</v>
      </c>
      <c r="S51" s="3">
        <f t="shared" si="4"/>
        <v>0</v>
      </c>
      <c r="T51" s="3">
        <f>(0.5*(1-COS(RADIANS(90-$X$3)))*(D51+E51)*'PV model'!$B$4)</f>
        <v>0</v>
      </c>
      <c r="U51" s="3">
        <f t="shared" si="9"/>
        <v>0</v>
      </c>
      <c r="V51" s="3">
        <f>('PV model'!$B$13*(U51/1000)*(1-'PV model'!$B$14*((20+C51)-25))*'PV model'!$B$10)/'PV model'!$B$12</f>
        <v>0</v>
      </c>
      <c r="AD51" s="3">
        <v>49</v>
      </c>
    </row>
    <row r="52" spans="1:30" x14ac:dyDescent="0.2">
      <c r="A52" s="10">
        <f t="shared" si="13"/>
        <v>2</v>
      </c>
      <c r="B52" s="10">
        <f t="shared" si="10"/>
        <v>23</v>
      </c>
      <c r="C52" s="23">
        <v>5.6</v>
      </c>
      <c r="D52" s="24">
        <v>0</v>
      </c>
      <c r="E52" s="24">
        <v>0</v>
      </c>
      <c r="F52" s="48"/>
      <c r="G52" s="48"/>
      <c r="H52" s="1">
        <f t="shared" si="11"/>
        <v>-22.946033248473302</v>
      </c>
      <c r="I52" s="1">
        <f t="shared" si="12"/>
        <v>-4.0535683694791995</v>
      </c>
      <c r="J52" s="4">
        <f>B52+('PV model'!$B$3/15)+(I52/60)</f>
        <v>22.655773860508681</v>
      </c>
      <c r="K52" s="2">
        <f t="shared" si="6"/>
        <v>-159.83660790763022</v>
      </c>
      <c r="L52" s="2">
        <f>DEGREES(ASIN((((COS(RADIANS('PV model'!$B$2))*COS(RADIANS(H52))*COS(RADIANS(K52)))+(SIN(RADIANS('PV model'!$B$2))*SIN(RADIANS(H52)))))))</f>
        <v>-54.185785110210205</v>
      </c>
      <c r="M52" s="3">
        <f t="shared" si="2"/>
        <v>0</v>
      </c>
      <c r="N52" s="2">
        <f t="shared" si="7"/>
        <v>-32.85103469845712</v>
      </c>
      <c r="O52" s="2">
        <f>IF('PV model'!$B$2&gt;0, 180-N52,IF('PV model'!$B$2&lt;0,0-N52,N52))</f>
        <v>212.85103469845711</v>
      </c>
      <c r="P52" s="2">
        <f>ABS(O52-'PV model'!$B$5)</f>
        <v>7.8510346984571129</v>
      </c>
      <c r="Q52" s="3">
        <f t="shared" si="3"/>
        <v>144.18578511021019</v>
      </c>
      <c r="R52" s="3">
        <f t="shared" si="8"/>
        <v>0</v>
      </c>
      <c r="S52" s="3">
        <f t="shared" si="4"/>
        <v>0</v>
      </c>
      <c r="T52" s="3">
        <f>(0.5*(1-COS(RADIANS(90-$X$3)))*(D52+E52)*'PV model'!$B$4)</f>
        <v>0</v>
      </c>
      <c r="U52" s="3">
        <f t="shared" si="9"/>
        <v>0</v>
      </c>
      <c r="V52" s="3">
        <f>('PV model'!$B$13*(U52/1000)*(1-'PV model'!$B$14*((20+C52)-25))*'PV model'!$B$10)/'PV model'!$B$12</f>
        <v>0</v>
      </c>
      <c r="AD52" s="3">
        <v>50</v>
      </c>
    </row>
    <row r="53" spans="1:30" x14ac:dyDescent="0.2">
      <c r="A53" s="10">
        <f t="shared" si="13"/>
        <v>2</v>
      </c>
      <c r="B53" s="10">
        <f t="shared" si="10"/>
        <v>24</v>
      </c>
      <c r="C53" s="23">
        <v>5.4</v>
      </c>
      <c r="D53" s="24">
        <v>0</v>
      </c>
      <c r="E53" s="24">
        <v>0</v>
      </c>
      <c r="F53" s="48"/>
      <c r="G53" s="48"/>
      <c r="H53" s="1">
        <f t="shared" si="11"/>
        <v>-22.946033248473302</v>
      </c>
      <c r="I53" s="1">
        <f t="shared" si="12"/>
        <v>-4.0535683694791995</v>
      </c>
      <c r="J53" s="4">
        <f>B53+('PV model'!$B$3/15)+(I53/60)</f>
        <v>23.655773860508681</v>
      </c>
      <c r="K53" s="2">
        <f t="shared" si="6"/>
        <v>-174.83660790763022</v>
      </c>
      <c r="L53" s="2">
        <f>DEGREES(ASIN((((COS(RADIANS('PV model'!$B$2))*COS(RADIANS(H53))*COS(RADIANS(K53)))+(SIN(RADIANS('PV model'!$B$2))*SIN(RADIANS(H53)))))))</f>
        <v>-57.221354228763168</v>
      </c>
      <c r="M53" s="3">
        <f t="shared" si="2"/>
        <v>0</v>
      </c>
      <c r="N53" s="2">
        <f t="shared" si="7"/>
        <v>-8.8052829018282868</v>
      </c>
      <c r="O53" s="2">
        <f>IF('PV model'!$B$2&gt;0, 180-N53,IF('PV model'!$B$2&lt;0,0-N53,N53))</f>
        <v>188.80528290182829</v>
      </c>
      <c r="P53" s="2">
        <f>ABS(O53-'PV model'!$B$5)</f>
        <v>16.194717098171708</v>
      </c>
      <c r="Q53" s="3">
        <f t="shared" si="3"/>
        <v>147.22135422876318</v>
      </c>
      <c r="R53" s="3">
        <f t="shared" si="8"/>
        <v>0</v>
      </c>
      <c r="S53" s="3">
        <f t="shared" si="4"/>
        <v>0</v>
      </c>
      <c r="T53" s="3">
        <f>(0.5*(1-COS(RADIANS(90-$X$3)))*(D53+E53)*'PV model'!$B$4)</f>
        <v>0</v>
      </c>
      <c r="U53" s="3">
        <f t="shared" si="9"/>
        <v>0</v>
      </c>
      <c r="V53" s="3">
        <f>('PV model'!$B$13*(U53/1000)*(1-'PV model'!$B$14*((20+C53)-25))*'PV model'!$B$10)/'PV model'!$B$12</f>
        <v>0</v>
      </c>
      <c r="AD53" s="3">
        <v>51</v>
      </c>
    </row>
    <row r="54" spans="1:30" x14ac:dyDescent="0.2">
      <c r="A54" s="10">
        <f t="shared" si="13"/>
        <v>3</v>
      </c>
      <c r="B54" s="10">
        <f t="shared" si="10"/>
        <v>1</v>
      </c>
      <c r="C54" s="23">
        <v>5.3</v>
      </c>
      <c r="D54" s="24">
        <v>0</v>
      </c>
      <c r="E54" s="24">
        <v>0</v>
      </c>
      <c r="F54" s="48"/>
      <c r="G54" s="48"/>
      <c r="H54" s="1">
        <f t="shared" si="11"/>
        <v>-22.858155222046676</v>
      </c>
      <c r="I54" s="1">
        <f t="shared" si="12"/>
        <v>-4.4955597890521606</v>
      </c>
      <c r="J54" s="4">
        <f>B54+('PV model'!$B$3/15)+(I54/60)</f>
        <v>0.64840733684913077</v>
      </c>
      <c r="K54" s="2">
        <f t="shared" si="6"/>
        <v>170.27388994726303</v>
      </c>
      <c r="L54" s="2">
        <f>DEGREES(ASIN((((COS(RADIANS('PV model'!$B$2))*COS(RADIANS(H54))*COS(RADIANS(K54)))+(SIN(RADIANS('PV model'!$B$2))*SIN(RADIANS(H54)))))))</f>
        <v>-56.569720842032993</v>
      </c>
      <c r="M54" s="3">
        <f t="shared" si="2"/>
        <v>0</v>
      </c>
      <c r="N54" s="2">
        <f t="shared" si="7"/>
        <v>16.41340210678753</v>
      </c>
      <c r="O54" s="2">
        <f>IF('PV model'!$B$2&gt;0, 180-N54,IF('PV model'!$B$2&lt;0,0-N54,N54))</f>
        <v>163.58659789321246</v>
      </c>
      <c r="P54" s="2">
        <f>ABS(O54-'PV model'!$B$5)</f>
        <v>41.413402106787544</v>
      </c>
      <c r="Q54" s="3">
        <f t="shared" si="3"/>
        <v>146.56972084203298</v>
      </c>
      <c r="R54" s="3">
        <f t="shared" si="8"/>
        <v>0</v>
      </c>
      <c r="S54" s="3">
        <f t="shared" si="4"/>
        <v>0</v>
      </c>
      <c r="T54" s="3">
        <f>(0.5*(1-COS(RADIANS(90-$X$3)))*(D54+E54)*'PV model'!$B$4)</f>
        <v>0</v>
      </c>
      <c r="U54" s="3">
        <f t="shared" si="9"/>
        <v>0</v>
      </c>
      <c r="V54" s="3">
        <f>('PV model'!$B$13*(U54/1000)*(1-'PV model'!$B$14*((20+C54)-25))*'PV model'!$B$10)/'PV model'!$B$12</f>
        <v>0</v>
      </c>
      <c r="AD54" s="3">
        <v>52</v>
      </c>
    </row>
    <row r="55" spans="1:30" x14ac:dyDescent="0.2">
      <c r="A55" s="10">
        <f t="shared" si="13"/>
        <v>3</v>
      </c>
      <c r="B55" s="10">
        <f t="shared" si="10"/>
        <v>2</v>
      </c>
      <c r="C55" s="23">
        <v>5.0999999999999996</v>
      </c>
      <c r="D55" s="24">
        <v>0</v>
      </c>
      <c r="E55" s="24">
        <v>0</v>
      </c>
      <c r="F55" s="48"/>
      <c r="G55" s="48"/>
      <c r="H55" s="1">
        <f t="shared" si="11"/>
        <v>-22.858155222046676</v>
      </c>
      <c r="I55" s="1">
        <f t="shared" si="12"/>
        <v>-4.4955597890521606</v>
      </c>
      <c r="J55" s="4">
        <f>B55+('PV model'!$B$3/15)+(I55/60)</f>
        <v>1.6484073368491308</v>
      </c>
      <c r="K55" s="2">
        <f t="shared" si="6"/>
        <v>155.27388994726303</v>
      </c>
      <c r="L55" s="2">
        <f>DEGREES(ASIN((((COS(RADIANS('PV model'!$B$2))*COS(RADIANS(H55))*COS(RADIANS(K55)))+(SIN(RADIANS('PV model'!$B$2))*SIN(RADIANS(H55)))))))</f>
        <v>-52.58044673919099</v>
      </c>
      <c r="M55" s="3">
        <f t="shared" si="2"/>
        <v>0</v>
      </c>
      <c r="N55" s="2">
        <f t="shared" si="7"/>
        <v>39.368418259695524</v>
      </c>
      <c r="O55" s="2">
        <f>IF('PV model'!$B$2&gt;0, 180-N55,IF('PV model'!$B$2&lt;0,0-N55,N55))</f>
        <v>140.63158174030448</v>
      </c>
      <c r="P55" s="2">
        <f>ABS(O55-'PV model'!$B$5)</f>
        <v>64.368418259695517</v>
      </c>
      <c r="Q55" s="3">
        <f t="shared" si="3"/>
        <v>142.58044673919099</v>
      </c>
      <c r="R55" s="3">
        <f t="shared" si="8"/>
        <v>0</v>
      </c>
      <c r="S55" s="3">
        <f t="shared" si="4"/>
        <v>0</v>
      </c>
      <c r="T55" s="3">
        <f>(0.5*(1-COS(RADIANS(90-$X$3)))*(D55+E55)*'PV model'!$B$4)</f>
        <v>0</v>
      </c>
      <c r="U55" s="3">
        <f t="shared" si="9"/>
        <v>0</v>
      </c>
      <c r="V55" s="3">
        <f>('PV model'!$B$13*(U55/1000)*(1-'PV model'!$B$14*((20+C55)-25))*'PV model'!$B$10)/'PV model'!$B$12</f>
        <v>0</v>
      </c>
      <c r="AD55" s="3">
        <v>53</v>
      </c>
    </row>
    <row r="56" spans="1:30" x14ac:dyDescent="0.2">
      <c r="A56" s="10">
        <f t="shared" si="13"/>
        <v>3</v>
      </c>
      <c r="B56" s="10">
        <f t="shared" si="10"/>
        <v>3</v>
      </c>
      <c r="C56" s="23">
        <v>4.9000000000000004</v>
      </c>
      <c r="D56" s="24">
        <v>0</v>
      </c>
      <c r="E56" s="24">
        <v>0</v>
      </c>
      <c r="F56" s="48"/>
      <c r="G56" s="48"/>
      <c r="H56" s="1">
        <f t="shared" si="11"/>
        <v>-22.858155222046676</v>
      </c>
      <c r="I56" s="1">
        <f t="shared" si="12"/>
        <v>-4.4955597890521606</v>
      </c>
      <c r="J56" s="4">
        <f>B56+('PV model'!$B$3/15)+(I56/60)</f>
        <v>2.6484073368491305</v>
      </c>
      <c r="K56" s="2">
        <f t="shared" si="6"/>
        <v>140.27388994726303</v>
      </c>
      <c r="L56" s="2">
        <f>DEGREES(ASIN((((COS(RADIANS('PV model'!$B$2))*COS(RADIANS(H56))*COS(RADIANS(K56)))+(SIN(RADIANS('PV model'!$B$2))*SIN(RADIANS(H56)))))))</f>
        <v>-46.182629673387645</v>
      </c>
      <c r="M56" s="3">
        <f t="shared" si="2"/>
        <v>0</v>
      </c>
      <c r="N56" s="2">
        <f t="shared" si="7"/>
        <v>58.277761238138396</v>
      </c>
      <c r="O56" s="2">
        <f>IF('PV model'!$B$2&gt;0, 180-N56,IF('PV model'!$B$2&lt;0,0-N56,N56))</f>
        <v>121.7222387618616</v>
      </c>
      <c r="P56" s="2">
        <f>ABS(O56-'PV model'!$B$5)</f>
        <v>83.277761238138396</v>
      </c>
      <c r="Q56" s="3">
        <f t="shared" si="3"/>
        <v>136.18262967338765</v>
      </c>
      <c r="R56" s="3">
        <f t="shared" si="8"/>
        <v>0</v>
      </c>
      <c r="S56" s="3">
        <f t="shared" si="4"/>
        <v>0</v>
      </c>
      <c r="T56" s="3">
        <f>(0.5*(1-COS(RADIANS(90-$X$3)))*(D56+E56)*'PV model'!$B$4)</f>
        <v>0</v>
      </c>
      <c r="U56" s="3">
        <f t="shared" si="9"/>
        <v>0</v>
      </c>
      <c r="V56" s="3">
        <f>('PV model'!$B$13*(U56/1000)*(1-'PV model'!$B$14*((20+C56)-25))*'PV model'!$B$10)/'PV model'!$B$12</f>
        <v>0</v>
      </c>
      <c r="AD56" s="3">
        <v>54</v>
      </c>
    </row>
    <row r="57" spans="1:30" x14ac:dyDescent="0.2">
      <c r="A57" s="10">
        <f t="shared" si="13"/>
        <v>3</v>
      </c>
      <c r="B57" s="10">
        <f t="shared" si="10"/>
        <v>4</v>
      </c>
      <c r="C57" s="23">
        <v>4.9000000000000004</v>
      </c>
      <c r="D57" s="24">
        <v>0</v>
      </c>
      <c r="E57" s="24">
        <v>0</v>
      </c>
      <c r="F57" s="48"/>
      <c r="G57" s="48"/>
      <c r="H57" s="1">
        <f t="shared" si="11"/>
        <v>-22.858155222046676</v>
      </c>
      <c r="I57" s="1">
        <f t="shared" si="12"/>
        <v>-4.4955597890521606</v>
      </c>
      <c r="J57" s="4">
        <f>B57+('PV model'!$B$3/15)+(I57/60)</f>
        <v>3.6484073368491305</v>
      </c>
      <c r="K57" s="2">
        <f t="shared" si="6"/>
        <v>125.27388994726304</v>
      </c>
      <c r="L57" s="2">
        <f>DEGREES(ASIN((((COS(RADIANS('PV model'!$B$2))*COS(RADIANS(H57))*COS(RADIANS(K57)))+(SIN(RADIANS('PV model'!$B$2))*SIN(RADIANS(H57)))))))</f>
        <v>-38.428495891789126</v>
      </c>
      <c r="M57" s="3">
        <f t="shared" si="2"/>
        <v>0</v>
      </c>
      <c r="N57" s="2">
        <f t="shared" si="7"/>
        <v>73.802418072330582</v>
      </c>
      <c r="O57" s="2">
        <f>IF('PV model'!$B$2&gt;0, 180-N57,IF('PV model'!$B$2&lt;0,0-N57,N57))</f>
        <v>106.19758192766942</v>
      </c>
      <c r="P57" s="2">
        <f>ABS(O57-'PV model'!$B$5)</f>
        <v>98.802418072330582</v>
      </c>
      <c r="Q57" s="3">
        <f t="shared" si="3"/>
        <v>128.42849589178911</v>
      </c>
      <c r="R57" s="3">
        <f t="shared" si="8"/>
        <v>0</v>
      </c>
      <c r="S57" s="3">
        <f t="shared" si="4"/>
        <v>0</v>
      </c>
      <c r="T57" s="3">
        <f>(0.5*(1-COS(RADIANS(90-$X$3)))*(D57+E57)*'PV model'!$B$4)</f>
        <v>0</v>
      </c>
      <c r="U57" s="3">
        <f t="shared" si="9"/>
        <v>0</v>
      </c>
      <c r="V57" s="3">
        <f>('PV model'!$B$13*(U57/1000)*(1-'PV model'!$B$14*((20+C57)-25))*'PV model'!$B$10)/'PV model'!$B$12</f>
        <v>0</v>
      </c>
      <c r="AD57" s="3">
        <v>55</v>
      </c>
    </row>
    <row r="58" spans="1:30" x14ac:dyDescent="0.2">
      <c r="A58" s="10">
        <f t="shared" si="13"/>
        <v>3</v>
      </c>
      <c r="B58" s="10">
        <f t="shared" si="10"/>
        <v>5</v>
      </c>
      <c r="C58" s="23">
        <v>5</v>
      </c>
      <c r="D58" s="24">
        <v>0</v>
      </c>
      <c r="E58" s="24">
        <v>0</v>
      </c>
      <c r="F58" s="48"/>
      <c r="G58" s="48"/>
      <c r="H58" s="1">
        <f t="shared" si="11"/>
        <v>-22.858155222046676</v>
      </c>
      <c r="I58" s="1">
        <f t="shared" si="12"/>
        <v>-4.4955597890521606</v>
      </c>
      <c r="J58" s="4">
        <f>B58+('PV model'!$B$3/15)+(I58/60)</f>
        <v>4.6484073368491305</v>
      </c>
      <c r="K58" s="2">
        <f t="shared" si="6"/>
        <v>110.27388994726304</v>
      </c>
      <c r="L58" s="2">
        <f>DEGREES(ASIN((((COS(RADIANS('PV model'!$B$2))*COS(RADIANS(H58))*COS(RADIANS(K58)))+(SIN(RADIANS('PV model'!$B$2))*SIN(RADIANS(H58)))))))</f>
        <v>-30.065145291673282</v>
      </c>
      <c r="M58" s="3">
        <f t="shared" si="2"/>
        <v>0</v>
      </c>
      <c r="N58" s="2">
        <f t="shared" si="7"/>
        <v>87.144168308196825</v>
      </c>
      <c r="O58" s="2">
        <f>IF('PV model'!$B$2&gt;0, 180-N58,IF('PV model'!$B$2&lt;0,0-N58,N58))</f>
        <v>92.855831691803175</v>
      </c>
      <c r="P58" s="2">
        <f>ABS(O58-'PV model'!$B$5)</f>
        <v>112.14416830819683</v>
      </c>
      <c r="Q58" s="3">
        <f t="shared" si="3"/>
        <v>120.06514529167328</v>
      </c>
      <c r="R58" s="3">
        <f t="shared" si="8"/>
        <v>0</v>
      </c>
      <c r="S58" s="3">
        <f t="shared" si="4"/>
        <v>0</v>
      </c>
      <c r="T58" s="3">
        <f>(0.5*(1-COS(RADIANS(90-$X$3)))*(D58+E58)*'PV model'!$B$4)</f>
        <v>0</v>
      </c>
      <c r="U58" s="3">
        <f t="shared" si="9"/>
        <v>0</v>
      </c>
      <c r="V58" s="3">
        <f>('PV model'!$B$13*(U58/1000)*(1-'PV model'!$B$14*((20+C58)-25))*'PV model'!$B$10)/'PV model'!$B$12</f>
        <v>0</v>
      </c>
      <c r="AD58" s="3">
        <v>56</v>
      </c>
    </row>
    <row r="59" spans="1:30" x14ac:dyDescent="0.2">
      <c r="A59" s="10">
        <f t="shared" si="13"/>
        <v>3</v>
      </c>
      <c r="B59" s="10">
        <f t="shared" si="10"/>
        <v>6</v>
      </c>
      <c r="C59" s="23">
        <v>5</v>
      </c>
      <c r="D59" s="24">
        <v>0</v>
      </c>
      <c r="E59" s="24">
        <v>0</v>
      </c>
      <c r="F59" s="48"/>
      <c r="G59" s="48"/>
      <c r="H59" s="1">
        <f t="shared" si="11"/>
        <v>-22.858155222046676</v>
      </c>
      <c r="I59" s="1">
        <f t="shared" si="12"/>
        <v>-4.4955597890521606</v>
      </c>
      <c r="J59" s="4">
        <f>B59+('PV model'!$B$3/15)+(I59/60)</f>
        <v>5.6484073368491305</v>
      </c>
      <c r="K59" s="2">
        <f t="shared" si="6"/>
        <v>95.273889947263044</v>
      </c>
      <c r="L59" s="2">
        <f>DEGREES(ASIN((((COS(RADIANS('PV model'!$B$2))*COS(RADIANS(H59))*COS(RADIANS(K59)))+(SIN(RADIANS('PV model'!$B$2))*SIN(RADIANS(H59)))))))</f>
        <v>-21.598886496955181</v>
      </c>
      <c r="M59" s="3">
        <f t="shared" si="2"/>
        <v>0</v>
      </c>
      <c r="N59" s="2">
        <f t="shared" si="7"/>
        <v>80.702357492099978</v>
      </c>
      <c r="O59" s="2">
        <f>IF('PV model'!$B$2&gt;0, 180-N59,IF('PV model'!$B$2&lt;0,0-N59,N59))</f>
        <v>99.297642507900022</v>
      </c>
      <c r="P59" s="2">
        <f>ABS(O59-'PV model'!$B$5)</f>
        <v>105.70235749209998</v>
      </c>
      <c r="Q59" s="3">
        <f t="shared" si="3"/>
        <v>111.59888649695519</v>
      </c>
      <c r="R59" s="3">
        <f t="shared" si="8"/>
        <v>0</v>
      </c>
      <c r="S59" s="3">
        <f t="shared" si="4"/>
        <v>0</v>
      </c>
      <c r="T59" s="3">
        <f>(0.5*(1-COS(RADIANS(90-$X$3)))*(D59+E59)*'PV model'!$B$4)</f>
        <v>0</v>
      </c>
      <c r="U59" s="3">
        <f t="shared" si="9"/>
        <v>0</v>
      </c>
      <c r="V59" s="3">
        <f>('PV model'!$B$13*(U59/1000)*(1-'PV model'!$B$14*((20+C59)-25))*'PV model'!$B$10)/'PV model'!$B$12</f>
        <v>0</v>
      </c>
      <c r="AD59" s="3">
        <v>57</v>
      </c>
    </row>
    <row r="60" spans="1:30" x14ac:dyDescent="0.2">
      <c r="A60" s="10">
        <f t="shared" si="13"/>
        <v>3</v>
      </c>
      <c r="B60" s="10">
        <f t="shared" si="10"/>
        <v>7</v>
      </c>
      <c r="C60" s="23">
        <v>5.0999999999999996</v>
      </c>
      <c r="D60" s="24">
        <v>0</v>
      </c>
      <c r="E60" s="24">
        <v>0</v>
      </c>
      <c r="F60" s="48"/>
      <c r="G60" s="48"/>
      <c r="H60" s="1">
        <f t="shared" si="11"/>
        <v>-22.858155222046676</v>
      </c>
      <c r="I60" s="1">
        <f t="shared" si="12"/>
        <v>-4.4955597890521606</v>
      </c>
      <c r="J60" s="4">
        <f>B60+('PV model'!$B$3/15)+(I60/60)</f>
        <v>6.6484073368491305</v>
      </c>
      <c r="K60" s="2">
        <f t="shared" si="6"/>
        <v>80.273889947263044</v>
      </c>
      <c r="L60" s="2">
        <f>DEGREES(ASIN((((COS(RADIANS('PV model'!$B$2))*COS(RADIANS(H60))*COS(RADIANS(K60)))+(SIN(RADIANS('PV model'!$B$2))*SIN(RADIANS(H60)))))))</f>
        <v>-13.412450547758699</v>
      </c>
      <c r="M60" s="3">
        <f t="shared" si="2"/>
        <v>0</v>
      </c>
      <c r="N60" s="2">
        <f t="shared" si="7"/>
        <v>69.017627394999025</v>
      </c>
      <c r="O60" s="2">
        <f>IF('PV model'!$B$2&gt;0, 180-N60,IF('PV model'!$B$2&lt;0,0-N60,N60))</f>
        <v>110.98237260500098</v>
      </c>
      <c r="P60" s="2">
        <f>ABS(O60-'PV model'!$B$5)</f>
        <v>94.017627394999025</v>
      </c>
      <c r="Q60" s="3">
        <f t="shared" si="3"/>
        <v>103.4124505477587</v>
      </c>
      <c r="R60" s="3">
        <f t="shared" si="8"/>
        <v>0</v>
      </c>
      <c r="S60" s="3">
        <f t="shared" si="4"/>
        <v>0</v>
      </c>
      <c r="T60" s="3">
        <f>(0.5*(1-COS(RADIANS(90-$X$3)))*(D60+E60)*'PV model'!$B$4)</f>
        <v>0</v>
      </c>
      <c r="U60" s="3">
        <f t="shared" si="9"/>
        <v>0</v>
      </c>
      <c r="V60" s="3">
        <f>('PV model'!$B$13*(U60/1000)*(1-'PV model'!$B$14*((20+C60)-25))*'PV model'!$B$10)/'PV model'!$B$12</f>
        <v>0</v>
      </c>
      <c r="AD60" s="3">
        <v>58</v>
      </c>
    </row>
    <row r="61" spans="1:30" x14ac:dyDescent="0.2">
      <c r="A61" s="10">
        <f t="shared" si="13"/>
        <v>3</v>
      </c>
      <c r="B61" s="10">
        <f t="shared" si="10"/>
        <v>8</v>
      </c>
      <c r="C61" s="23">
        <v>5.2</v>
      </c>
      <c r="D61" s="24">
        <v>0</v>
      </c>
      <c r="E61" s="24">
        <v>0</v>
      </c>
      <c r="F61" s="48"/>
      <c r="G61" s="48"/>
      <c r="H61" s="1">
        <f t="shared" si="11"/>
        <v>-22.858155222046676</v>
      </c>
      <c r="I61" s="1">
        <f t="shared" si="12"/>
        <v>-4.4955597890521606</v>
      </c>
      <c r="J61" s="4">
        <f>B61+('PV model'!$B$3/15)+(I61/60)</f>
        <v>7.6484073368491305</v>
      </c>
      <c r="K61" s="2">
        <f t="shared" si="6"/>
        <v>65.273889947263044</v>
      </c>
      <c r="L61" s="2">
        <f>DEGREES(ASIN((((COS(RADIANS('PV model'!$B$2))*COS(RADIANS(H61))*COS(RADIANS(K61)))+(SIN(RADIANS('PV model'!$B$2))*SIN(RADIANS(H61)))))))</f>
        <v>-5.8440391299786798</v>
      </c>
      <c r="M61" s="3">
        <f t="shared" si="2"/>
        <v>0</v>
      </c>
      <c r="N61" s="2">
        <f t="shared" si="7"/>
        <v>57.2839745549973</v>
      </c>
      <c r="O61" s="2">
        <f>IF('PV model'!$B$2&gt;0, 180-N61,IF('PV model'!$B$2&lt;0,0-N61,N61))</f>
        <v>122.7160254450027</v>
      </c>
      <c r="P61" s="2">
        <f>ABS(O61-'PV model'!$B$5)</f>
        <v>82.2839745549973</v>
      </c>
      <c r="Q61" s="3">
        <f t="shared" si="3"/>
        <v>95.844039129978682</v>
      </c>
      <c r="R61" s="3">
        <f t="shared" si="8"/>
        <v>0</v>
      </c>
      <c r="S61" s="3">
        <f t="shared" si="4"/>
        <v>0</v>
      </c>
      <c r="T61" s="3">
        <f>(0.5*(1-COS(RADIANS(90-$X$3)))*(D61+E61)*'PV model'!$B$4)</f>
        <v>0</v>
      </c>
      <c r="U61" s="3">
        <f t="shared" si="9"/>
        <v>0</v>
      </c>
      <c r="V61" s="3">
        <f>('PV model'!$B$13*(U61/1000)*(1-'PV model'!$B$14*((20+C61)-25))*'PV model'!$B$10)/'PV model'!$B$12</f>
        <v>0</v>
      </c>
      <c r="AD61" s="3">
        <v>59</v>
      </c>
    </row>
    <row r="62" spans="1:30" x14ac:dyDescent="0.2">
      <c r="A62" s="10">
        <f t="shared" si="13"/>
        <v>3</v>
      </c>
      <c r="B62" s="10">
        <f t="shared" si="10"/>
        <v>9</v>
      </c>
      <c r="C62" s="23">
        <v>5.3</v>
      </c>
      <c r="D62" s="24">
        <v>0</v>
      </c>
      <c r="E62" s="24">
        <v>0</v>
      </c>
      <c r="F62" s="48"/>
      <c r="G62" s="48"/>
      <c r="H62" s="1">
        <f t="shared" si="11"/>
        <v>-22.858155222046676</v>
      </c>
      <c r="I62" s="1">
        <f t="shared" si="12"/>
        <v>-4.4955597890521606</v>
      </c>
      <c r="J62" s="4">
        <f>B62+('PV model'!$B$3/15)+(I62/60)</f>
        <v>8.6484073368491305</v>
      </c>
      <c r="K62" s="2">
        <f t="shared" si="6"/>
        <v>50.273889947263044</v>
      </c>
      <c r="L62" s="2">
        <f>DEGREES(ASIN((((COS(RADIANS('PV model'!$B$2))*COS(RADIANS(H62))*COS(RADIANS(K62)))+(SIN(RADIANS('PV model'!$B$2))*SIN(RADIANS(H62)))))))</f>
        <v>0.77006585443518194</v>
      </c>
      <c r="M62" s="3">
        <f t="shared" si="2"/>
        <v>0.77006585443518194</v>
      </c>
      <c r="N62" s="2">
        <f t="shared" si="7"/>
        <v>45.135237086761727</v>
      </c>
      <c r="O62" s="2">
        <f>IF('PV model'!$B$2&gt;0, 180-N62,IF('PV model'!$B$2&lt;0,0-N62,N62))</f>
        <v>134.86476291323828</v>
      </c>
      <c r="P62" s="2">
        <f>ABS(O62-'PV model'!$B$5)</f>
        <v>70.13523708676172</v>
      </c>
      <c r="Q62" s="3">
        <f t="shared" si="3"/>
        <v>89.229934145564812</v>
      </c>
      <c r="R62" s="3">
        <f t="shared" si="8"/>
        <v>0</v>
      </c>
      <c r="S62" s="3">
        <f t="shared" si="4"/>
        <v>0</v>
      </c>
      <c r="T62" s="3">
        <f>(0.5*(1-COS(RADIANS(90-$X$3)))*(D62+E62)*'PV model'!$B$4)</f>
        <v>0</v>
      </c>
      <c r="U62" s="3">
        <f t="shared" si="9"/>
        <v>0</v>
      </c>
      <c r="V62" s="3">
        <f>('PV model'!$B$13*(U62/1000)*(1-'PV model'!$B$14*((20+C62)-25))*'PV model'!$B$10)/'PV model'!$B$12</f>
        <v>0</v>
      </c>
      <c r="AD62" s="3">
        <v>60</v>
      </c>
    </row>
    <row r="63" spans="1:30" x14ac:dyDescent="0.2">
      <c r="A63" s="10">
        <f t="shared" si="13"/>
        <v>3</v>
      </c>
      <c r="B63" s="10">
        <f t="shared" si="10"/>
        <v>10</v>
      </c>
      <c r="C63" s="23">
        <v>5.0999999999999996</v>
      </c>
      <c r="D63" s="24">
        <v>0</v>
      </c>
      <c r="E63" s="24">
        <v>13.229999999999999</v>
      </c>
      <c r="F63" s="48"/>
      <c r="G63" s="48"/>
      <c r="H63" s="1">
        <f t="shared" si="11"/>
        <v>-22.858155222046676</v>
      </c>
      <c r="I63" s="1">
        <f t="shared" si="12"/>
        <v>-4.4955597890521606</v>
      </c>
      <c r="J63" s="4">
        <f>B63+('PV model'!$B$3/15)+(I63/60)</f>
        <v>9.6484073368491305</v>
      </c>
      <c r="K63" s="2">
        <f t="shared" si="6"/>
        <v>35.273889947263044</v>
      </c>
      <c r="L63" s="2">
        <f>DEGREES(ASIN((((COS(RADIANS('PV model'!$B$2))*COS(RADIANS(H63))*COS(RADIANS(K63)))+(SIN(RADIANS('PV model'!$B$2))*SIN(RADIANS(H63)))))))</f>
        <v>6.0829461754740626</v>
      </c>
      <c r="M63" s="3">
        <f t="shared" si="2"/>
        <v>6.0829461754740626</v>
      </c>
      <c r="N63" s="2">
        <f t="shared" si="7"/>
        <v>32.353980103911866</v>
      </c>
      <c r="O63" s="2">
        <f>IF('PV model'!$B$2&gt;0, 180-N63,IF('PV model'!$B$2&lt;0,0-N63,N63))</f>
        <v>147.64601989608815</v>
      </c>
      <c r="P63" s="2">
        <f>ABS(O63-'PV model'!$B$5)</f>
        <v>57.353980103911852</v>
      </c>
      <c r="Q63" s="3">
        <f t="shared" si="3"/>
        <v>83.917053824525937</v>
      </c>
      <c r="R63" s="3">
        <f t="shared" si="8"/>
        <v>0</v>
      </c>
      <c r="S63" s="3">
        <f t="shared" si="4"/>
        <v>13.229999999999999</v>
      </c>
      <c r="T63" s="3">
        <f>(0.5*(1-COS(RADIANS(90-$X$3)))*(D63+E63)*'PV model'!$B$4)</f>
        <v>0</v>
      </c>
      <c r="U63" s="3">
        <f t="shared" si="9"/>
        <v>13.229999999999999</v>
      </c>
      <c r="V63" s="3">
        <f>('PV model'!$B$13*(U63/1000)*(1-'PV model'!$B$14*((20+C63)-25))*'PV model'!$B$10)/'PV model'!$B$12</f>
        <v>1.3219418116799999</v>
      </c>
      <c r="AD63" s="3">
        <v>61</v>
      </c>
    </row>
    <row r="64" spans="1:30" x14ac:dyDescent="0.2">
      <c r="A64" s="10">
        <f t="shared" si="13"/>
        <v>3</v>
      </c>
      <c r="B64" s="10">
        <f t="shared" si="10"/>
        <v>11</v>
      </c>
      <c r="C64" s="23">
        <v>5</v>
      </c>
      <c r="D64" s="24">
        <v>0</v>
      </c>
      <c r="E64" s="24">
        <v>34.398000000000003</v>
      </c>
      <c r="F64" s="48"/>
      <c r="G64" s="48"/>
      <c r="H64" s="1">
        <f t="shared" si="11"/>
        <v>-22.858155222046676</v>
      </c>
      <c r="I64" s="1">
        <f t="shared" si="12"/>
        <v>-4.4955597890521606</v>
      </c>
      <c r="J64" s="4">
        <f>B64+('PV model'!$B$3/15)+(I64/60)</f>
        <v>10.648407336849131</v>
      </c>
      <c r="K64" s="2">
        <f t="shared" si="6"/>
        <v>20.273889947263044</v>
      </c>
      <c r="L64" s="2">
        <f>DEGREES(ASIN((((COS(RADIANS('PV model'!$B$2))*COS(RADIANS(H64))*COS(RADIANS(K64)))+(SIN(RADIANS('PV model'!$B$2))*SIN(RADIANS(H64)))))))</f>
        <v>9.7563288633340548</v>
      </c>
      <c r="M64" s="3">
        <f t="shared" si="2"/>
        <v>9.7563288633340548</v>
      </c>
      <c r="N64" s="2">
        <f t="shared" si="7"/>
        <v>18.903931893653741</v>
      </c>
      <c r="O64" s="2">
        <f>IF('PV model'!$B$2&gt;0, 180-N64,IF('PV model'!$B$2&lt;0,0-N64,N64))</f>
        <v>161.09606810634625</v>
      </c>
      <c r="P64" s="2">
        <f>ABS(O64-'PV model'!$B$5)</f>
        <v>43.903931893653748</v>
      </c>
      <c r="Q64" s="3">
        <f t="shared" si="3"/>
        <v>80.243671136665952</v>
      </c>
      <c r="R64" s="3">
        <f t="shared" si="8"/>
        <v>0</v>
      </c>
      <c r="S64" s="3">
        <f t="shared" si="4"/>
        <v>34.398000000000003</v>
      </c>
      <c r="T64" s="3">
        <f>(0.5*(1-COS(RADIANS(90-$X$3)))*(D64+E64)*'PV model'!$B$4)</f>
        <v>0</v>
      </c>
      <c r="U64" s="3">
        <f t="shared" si="9"/>
        <v>34.398000000000003</v>
      </c>
      <c r="V64" s="3">
        <f>('PV model'!$B$13*(U64/1000)*(1-'PV model'!$B$14*((20+C64)-25))*'PV model'!$B$10)/'PV model'!$B$12</f>
        <v>3.4384240800000003</v>
      </c>
      <c r="AD64" s="3">
        <v>62</v>
      </c>
    </row>
    <row r="65" spans="1:30" x14ac:dyDescent="0.2">
      <c r="A65" s="10">
        <f t="shared" si="13"/>
        <v>3</v>
      </c>
      <c r="B65" s="10">
        <f t="shared" si="10"/>
        <v>12</v>
      </c>
      <c r="C65" s="23">
        <v>4.8</v>
      </c>
      <c r="D65" s="24">
        <v>0</v>
      </c>
      <c r="E65" s="24">
        <v>29.988</v>
      </c>
      <c r="F65" s="48"/>
      <c r="G65" s="48"/>
      <c r="H65" s="1">
        <f t="shared" si="11"/>
        <v>-22.858155222046676</v>
      </c>
      <c r="I65" s="1">
        <f t="shared" si="12"/>
        <v>-4.4955597890521606</v>
      </c>
      <c r="J65" s="4">
        <f>B65+('PV model'!$B$3/15)+(I65/60)</f>
        <v>11.648407336849131</v>
      </c>
      <c r="K65" s="2">
        <f t="shared" si="6"/>
        <v>5.2738899472630418</v>
      </c>
      <c r="L65" s="2">
        <f>DEGREES(ASIN((((COS(RADIANS('PV model'!$B$2))*COS(RADIANS(H65))*COS(RADIANS(K65)))+(SIN(RADIANS('PV model'!$B$2))*SIN(RADIANS(H65)))))))</f>
        <v>11.512622121680174</v>
      </c>
      <c r="M65" s="3">
        <f t="shared" si="2"/>
        <v>11.512622121680174</v>
      </c>
      <c r="N65" s="2">
        <f t="shared" si="7"/>
        <v>4.9586970365920706</v>
      </c>
      <c r="O65" s="2">
        <f>IF('PV model'!$B$2&gt;0, 180-N65,IF('PV model'!$B$2&lt;0,0-N65,N65))</f>
        <v>175.04130296340793</v>
      </c>
      <c r="P65" s="2">
        <f>ABS(O65-'PV model'!$B$5)</f>
        <v>29.958697036592071</v>
      </c>
      <c r="Q65" s="3">
        <f t="shared" si="3"/>
        <v>78.487377878319833</v>
      </c>
      <c r="R65" s="3">
        <f t="shared" si="8"/>
        <v>0</v>
      </c>
      <c r="S65" s="3">
        <f t="shared" si="4"/>
        <v>29.988</v>
      </c>
      <c r="T65" s="3">
        <f>(0.5*(1-COS(RADIANS(90-$X$3)))*(D65+E65)*'PV model'!$B$4)</f>
        <v>0</v>
      </c>
      <c r="U65" s="3">
        <f t="shared" si="9"/>
        <v>29.988</v>
      </c>
      <c r="V65" s="3">
        <f>('PV model'!$B$13*(U65/1000)*(1-'PV model'!$B$14*((20+C65)-25))*'PV model'!$B$10)/'PV model'!$B$12</f>
        <v>2.9999985603839998</v>
      </c>
      <c r="AD65" s="3">
        <v>63</v>
      </c>
    </row>
    <row r="66" spans="1:30" x14ac:dyDescent="0.2">
      <c r="A66" s="10">
        <f t="shared" si="13"/>
        <v>3</v>
      </c>
      <c r="B66" s="10">
        <f t="shared" si="10"/>
        <v>13</v>
      </c>
      <c r="C66" s="23">
        <v>4.5</v>
      </c>
      <c r="D66" s="24">
        <v>0</v>
      </c>
      <c r="E66" s="24">
        <v>33.515999999999998</v>
      </c>
      <c r="F66" s="48"/>
      <c r="G66" s="48"/>
      <c r="H66" s="1">
        <f t="shared" si="11"/>
        <v>-22.858155222046676</v>
      </c>
      <c r="I66" s="1">
        <f t="shared" si="12"/>
        <v>-4.4955597890521606</v>
      </c>
      <c r="J66" s="4">
        <f>B66+('PV model'!$B$3/15)+(I66/60)</f>
        <v>12.648407336849131</v>
      </c>
      <c r="K66" s="2">
        <f t="shared" si="6"/>
        <v>-9.7261100527369582</v>
      </c>
      <c r="L66" s="2">
        <f>DEGREES(ASIN((((COS(RADIANS('PV model'!$B$2))*COS(RADIANS(H66))*COS(RADIANS(K66)))+(SIN(RADIANS('PV model'!$B$2))*SIN(RADIANS(H66)))))))</f>
        <v>11.203333362477505</v>
      </c>
      <c r="M66" s="3">
        <f t="shared" si="2"/>
        <v>11.203333362477505</v>
      </c>
      <c r="N66" s="2">
        <f t="shared" si="7"/>
        <v>-9.1312056257092564</v>
      </c>
      <c r="O66" s="2">
        <f>IF('PV model'!$B$2&gt;0, 180-N66,IF('PV model'!$B$2&lt;0,0-N66,N66))</f>
        <v>189.13120562570924</v>
      </c>
      <c r="P66" s="2">
        <f>ABS(O66-'PV model'!$B$5)</f>
        <v>15.868794374290758</v>
      </c>
      <c r="Q66" s="3">
        <f t="shared" si="3"/>
        <v>78.796666637522492</v>
      </c>
      <c r="R66" s="3">
        <f t="shared" si="8"/>
        <v>0</v>
      </c>
      <c r="S66" s="3">
        <f t="shared" si="4"/>
        <v>33.515999999999998</v>
      </c>
      <c r="T66" s="3">
        <f>(0.5*(1-COS(RADIANS(90-$X$3)))*(D66+E66)*'PV model'!$B$4)</f>
        <v>0</v>
      </c>
      <c r="U66" s="3">
        <f t="shared" si="9"/>
        <v>33.515999999999998</v>
      </c>
      <c r="V66" s="3">
        <f>('PV model'!$B$13*(U66/1000)*(1-'PV model'!$B$14*((20+C66)-25))*'PV model'!$B$10)/'PV model'!$B$12</f>
        <v>3.3569598787199997</v>
      </c>
      <c r="AD66" s="3">
        <v>64</v>
      </c>
    </row>
    <row r="67" spans="1:30" x14ac:dyDescent="0.2">
      <c r="A67" s="10">
        <f t="shared" si="13"/>
        <v>3</v>
      </c>
      <c r="B67" s="10">
        <f t="shared" si="10"/>
        <v>14</v>
      </c>
      <c r="C67" s="23">
        <v>4.2</v>
      </c>
      <c r="D67" s="24">
        <v>0</v>
      </c>
      <c r="E67" s="24">
        <v>28.224</v>
      </c>
      <c r="F67" s="48"/>
      <c r="G67" s="48"/>
      <c r="H67" s="1">
        <f t="shared" si="11"/>
        <v>-22.858155222046676</v>
      </c>
      <c r="I67" s="1">
        <f t="shared" si="12"/>
        <v>-4.4955597890521606</v>
      </c>
      <c r="J67" s="4">
        <f>B67+('PV model'!$B$3/15)+(I67/60)</f>
        <v>13.648407336849131</v>
      </c>
      <c r="K67" s="2">
        <f t="shared" si="6"/>
        <v>-24.726110052736956</v>
      </c>
      <c r="L67" s="2">
        <f>DEGREES(ASIN((((COS(RADIANS('PV model'!$B$2))*COS(RADIANS(H67))*COS(RADIANS(K67)))+(SIN(RADIANS('PV model'!$B$2))*SIN(RADIANS(H67)))))))</f>
        <v>8.8554341208345182</v>
      </c>
      <c r="M67" s="3">
        <f t="shared" si="2"/>
        <v>8.8554341208345182</v>
      </c>
      <c r="N67" s="2">
        <f t="shared" si="7"/>
        <v>-22.959663204016842</v>
      </c>
      <c r="O67" s="2">
        <f>IF('PV model'!$B$2&gt;0, 180-N67,IF('PV model'!$B$2&lt;0,0-N67,N67))</f>
        <v>202.95966320401683</v>
      </c>
      <c r="P67" s="2">
        <f>ABS(O67-'PV model'!$B$5)</f>
        <v>2.0403367959831655</v>
      </c>
      <c r="Q67" s="3">
        <f t="shared" si="3"/>
        <v>81.144565879165484</v>
      </c>
      <c r="R67" s="3">
        <f t="shared" si="8"/>
        <v>0</v>
      </c>
      <c r="S67" s="3">
        <f t="shared" si="4"/>
        <v>28.224</v>
      </c>
      <c r="T67" s="3">
        <f>(0.5*(1-COS(RADIANS(90-$X$3)))*(D67+E67)*'PV model'!$B$4)</f>
        <v>0</v>
      </c>
      <c r="U67" s="3">
        <f t="shared" si="9"/>
        <v>28.224</v>
      </c>
      <c r="V67" s="3">
        <f>('PV model'!$B$13*(U67/1000)*(1-'PV model'!$B$14*((20+C67)-25))*'PV model'!$B$10)/'PV model'!$B$12</f>
        <v>2.8302991073279999</v>
      </c>
      <c r="AD67" s="3">
        <v>65</v>
      </c>
    </row>
    <row r="68" spans="1:30" x14ac:dyDescent="0.2">
      <c r="A68" s="10">
        <f t="shared" si="13"/>
        <v>3</v>
      </c>
      <c r="B68" s="10">
        <f t="shared" si="10"/>
        <v>15</v>
      </c>
      <c r="C68" s="23">
        <v>3.9</v>
      </c>
      <c r="D68" s="24">
        <v>0</v>
      </c>
      <c r="E68" s="24">
        <v>15.876000000000001</v>
      </c>
      <c r="F68" s="48"/>
      <c r="G68" s="48"/>
      <c r="H68" s="1">
        <f t="shared" si="11"/>
        <v>-22.858155222046676</v>
      </c>
      <c r="I68" s="1">
        <f t="shared" si="12"/>
        <v>-4.4955597890521606</v>
      </c>
      <c r="J68" s="4">
        <f>B68+('PV model'!$B$3/15)+(I68/60)</f>
        <v>14.648407336849131</v>
      </c>
      <c r="K68" s="2">
        <f t="shared" si="6"/>
        <v>-39.726110052736956</v>
      </c>
      <c r="L68" s="2">
        <f>DEGREES(ASIN((((COS(RADIANS('PV model'!$B$2))*COS(RADIANS(H68))*COS(RADIANS(K68)))+(SIN(RADIANS('PV model'!$B$2))*SIN(RADIANS(H68)))))))</f>
        <v>4.6624282737164142</v>
      </c>
      <c r="M68" s="3">
        <f t="shared" si="2"/>
        <v>4.6624282737164142</v>
      </c>
      <c r="N68" s="2">
        <f t="shared" si="7"/>
        <v>-36.219713438582282</v>
      </c>
      <c r="O68" s="2">
        <f>IF('PV model'!$B$2&gt;0, 180-N68,IF('PV model'!$B$2&lt;0,0-N68,N68))</f>
        <v>216.21971343858229</v>
      </c>
      <c r="P68" s="2">
        <f>ABS(O68-'PV model'!$B$5)</f>
        <v>11.219713438582289</v>
      </c>
      <c r="Q68" s="3">
        <f t="shared" si="3"/>
        <v>85.337571726283585</v>
      </c>
      <c r="R68" s="3">
        <f t="shared" si="8"/>
        <v>0</v>
      </c>
      <c r="S68" s="3">
        <f t="shared" si="4"/>
        <v>15.876000000000001</v>
      </c>
      <c r="T68" s="3">
        <f>(0.5*(1-COS(RADIANS(90-$X$3)))*(D68+E68)*'PV model'!$B$4)</f>
        <v>0</v>
      </c>
      <c r="U68" s="3">
        <f t="shared" si="9"/>
        <v>15.876000000000001</v>
      </c>
      <c r="V68" s="3">
        <f>('PV model'!$B$13*(U68/1000)*(1-'PV model'!$B$14*((20+C68)-25))*'PV model'!$B$10)/'PV model'!$B$12</f>
        <v>1.5939476058239999</v>
      </c>
      <c r="AD68" s="3">
        <v>66</v>
      </c>
    </row>
    <row r="69" spans="1:30" x14ac:dyDescent="0.2">
      <c r="A69" s="10">
        <f t="shared" si="13"/>
        <v>3</v>
      </c>
      <c r="B69" s="10">
        <f t="shared" si="10"/>
        <v>16</v>
      </c>
      <c r="C69" s="23">
        <v>3.7</v>
      </c>
      <c r="D69" s="24">
        <v>0</v>
      </c>
      <c r="E69" s="24">
        <v>7.056</v>
      </c>
      <c r="F69" s="48"/>
      <c r="G69" s="48"/>
      <c r="H69" s="1">
        <f t="shared" si="11"/>
        <v>-22.858155222046676</v>
      </c>
      <c r="I69" s="1">
        <f t="shared" si="12"/>
        <v>-4.4955597890521606</v>
      </c>
      <c r="J69" s="4">
        <f>B69+('PV model'!$B$3/15)+(I69/60)</f>
        <v>15.648407336849131</v>
      </c>
      <c r="K69" s="2">
        <f t="shared" si="6"/>
        <v>-54.726110052736956</v>
      </c>
      <c r="L69" s="2">
        <f>DEGREES(ASIN((((COS(RADIANS('PV model'!$B$2))*COS(RADIANS(H69))*COS(RADIANS(K69)))+(SIN(RADIANS('PV model'!$B$2))*SIN(RADIANS(H69)))))))</f>
        <v>-1.0730947365684314</v>
      </c>
      <c r="M69" s="3">
        <f t="shared" si="2"/>
        <v>0</v>
      </c>
      <c r="N69" s="2">
        <f t="shared" si="7"/>
        <v>-48.800469890344317</v>
      </c>
      <c r="O69" s="2">
        <f>IF('PV model'!$B$2&gt;0, 180-N69,IF('PV model'!$B$2&lt;0,0-N69,N69))</f>
        <v>228.80046989034432</v>
      </c>
      <c r="P69" s="2">
        <f>ABS(O69-'PV model'!$B$5)</f>
        <v>23.800469890344317</v>
      </c>
      <c r="Q69" s="3">
        <f t="shared" si="3"/>
        <v>91.073094736568436</v>
      </c>
      <c r="R69" s="3">
        <f t="shared" si="8"/>
        <v>0</v>
      </c>
      <c r="S69" s="3">
        <f t="shared" si="4"/>
        <v>7.056</v>
      </c>
      <c r="T69" s="3">
        <f>(0.5*(1-COS(RADIANS(90-$X$3)))*(D69+E69)*'PV model'!$B$4)</f>
        <v>0</v>
      </c>
      <c r="U69" s="3">
        <f t="shared" si="9"/>
        <v>7.056</v>
      </c>
      <c r="V69" s="3">
        <f>('PV model'!$B$13*(U69/1000)*(1-'PV model'!$B$14*((20+C69)-25))*'PV model'!$B$10)/'PV model'!$B$12</f>
        <v>0.70898541235199997</v>
      </c>
      <c r="AD69" s="3">
        <v>67</v>
      </c>
    </row>
    <row r="70" spans="1:30" x14ac:dyDescent="0.2">
      <c r="A70" s="10">
        <f t="shared" si="13"/>
        <v>3</v>
      </c>
      <c r="B70" s="10">
        <f t="shared" si="10"/>
        <v>17</v>
      </c>
      <c r="C70" s="23">
        <v>3.6</v>
      </c>
      <c r="D70" s="24">
        <v>0</v>
      </c>
      <c r="E70" s="24">
        <v>0</v>
      </c>
      <c r="F70" s="48"/>
      <c r="G70" s="48"/>
      <c r="H70" s="1">
        <f t="shared" si="11"/>
        <v>-22.858155222046676</v>
      </c>
      <c r="I70" s="1">
        <f t="shared" si="12"/>
        <v>-4.4955597890521606</v>
      </c>
      <c r="J70" s="4">
        <f>B70+('PV model'!$B$3/15)+(I70/60)</f>
        <v>16.648407336849129</v>
      </c>
      <c r="K70" s="2">
        <f t="shared" si="6"/>
        <v>-69.726110052736928</v>
      </c>
      <c r="L70" s="2">
        <f>DEGREES(ASIN((((COS(RADIANS('PV model'!$B$2))*COS(RADIANS(H70))*COS(RADIANS(K70)))+(SIN(RADIANS('PV model'!$B$2))*SIN(RADIANS(H70)))))))</f>
        <v>-8.0062467359681708</v>
      </c>
      <c r="M70" s="3">
        <f t="shared" ref="M70:M133" si="14">IF(L70&gt;0, L70, 0)</f>
        <v>0</v>
      </c>
      <c r="N70" s="2">
        <f t="shared" si="7"/>
        <v>-60.796192194102794</v>
      </c>
      <c r="O70" s="2">
        <f>IF('PV model'!$B$2&gt;0, 180-N70,IF('PV model'!$B$2&lt;0,0-N70,N70))</f>
        <v>240.79619219410279</v>
      </c>
      <c r="P70" s="2">
        <f>ABS(O70-'PV model'!$B$5)</f>
        <v>35.796192194102787</v>
      </c>
      <c r="Q70" s="3">
        <f t="shared" ref="Q70:Q133" si="15">DEGREES(ACOS((SIN(RADIANS(L70))*COS(RADIANS(90-$X$3))+COS(RADIANS(L70))*COS(RADIANS(P70))*SIN(RADIANS(90-$X$3)))))</f>
        <v>98.006246735968162</v>
      </c>
      <c r="R70" s="3">
        <f t="shared" si="8"/>
        <v>0</v>
      </c>
      <c r="S70" s="3">
        <f t="shared" ref="S70:S133" si="16">IF($Z$3=TRUE, IF(E70=0,0,E70*(0.5*(1+COS(RADIANS(90-$X$3))*(1+(1-(E70^2/(D70+E70)^2))*(SIN(RADIANS(0.5*$X$3))^3)))*(1+(1-(E70^2/(D70+E70)^2))*(COS(RADIANS(Q70))^2)*(SIN(RADIANS(90-L70))^3)))), IF(E70=0,0,E70*(0.5*(1+COS(RADIANS(90-$X$3))))))</f>
        <v>0</v>
      </c>
      <c r="T70" s="3">
        <f>(0.5*(1-COS(RADIANS(90-$X$3)))*(D70+E70)*'PV model'!$B$4)</f>
        <v>0</v>
      </c>
      <c r="U70" s="3">
        <f t="shared" si="9"/>
        <v>0</v>
      </c>
      <c r="V70" s="3">
        <f>('PV model'!$B$13*(U70/1000)*(1-'PV model'!$B$14*((20+C70)-25))*'PV model'!$B$10)/'PV model'!$B$12</f>
        <v>0</v>
      </c>
      <c r="AD70" s="3">
        <v>68</v>
      </c>
    </row>
    <row r="71" spans="1:30" x14ac:dyDescent="0.2">
      <c r="A71" s="10">
        <f t="shared" ref="A71" si="17">IF(B71&gt;1,A70,A70+1)</f>
        <v>3</v>
      </c>
      <c r="B71" s="10">
        <f t="shared" si="10"/>
        <v>18</v>
      </c>
      <c r="C71" s="23">
        <v>3.4</v>
      </c>
      <c r="D71" s="24">
        <v>0</v>
      </c>
      <c r="E71" s="24">
        <v>0</v>
      </c>
      <c r="F71" s="48"/>
      <c r="G71" s="48"/>
      <c r="H71" s="1">
        <f t="shared" si="11"/>
        <v>-22.858155222046676</v>
      </c>
      <c r="I71" s="1">
        <f t="shared" ref="I71:I134" si="18">9.87*SIN(RADIANS(1.978*A71-160.22))-7.53*COS(RADIANS(0.989*A71-80.11))-1.5*SIN((RADIANS(0.989*A71-80.11)))</f>
        <v>-4.4955597890521606</v>
      </c>
      <c r="J71" s="4">
        <f>B71+('PV model'!$B$3/15)+(I71/60)</f>
        <v>17.648407336849129</v>
      </c>
      <c r="K71" s="2">
        <f t="shared" ref="K71:K134" si="19">15*(12-J71)</f>
        <v>-84.726110052736928</v>
      </c>
      <c r="L71" s="2">
        <f>DEGREES(ASIN((((COS(RADIANS('PV model'!$B$2))*COS(RADIANS(H71))*COS(RADIANS(K71)))+(SIN(RADIANS('PV model'!$B$2))*SIN(RADIANS(H71)))))))</f>
        <v>-15.79277621034476</v>
      </c>
      <c r="M71" s="3">
        <f t="shared" si="14"/>
        <v>0</v>
      </c>
      <c r="N71" s="2">
        <f t="shared" ref="N71:N134" si="20">DEGREES(ASIN((COS(RADIANS(H71))*SIN(RADIANS(K71)))/COS(RADIANS(L71))))</f>
        <v>-72.470745287966807</v>
      </c>
      <c r="O71" s="2">
        <f>IF('PV model'!$B$2&gt;0, 180-N71,IF('PV model'!$B$2&lt;0,0-N71,N71))</f>
        <v>252.47074528796679</v>
      </c>
      <c r="P71" s="2">
        <f>ABS(O71-'PV model'!$B$5)</f>
        <v>47.470745287966793</v>
      </c>
      <c r="Q71" s="3">
        <f t="shared" si="15"/>
        <v>105.79277621034475</v>
      </c>
      <c r="R71" s="3">
        <f t="shared" ref="R71:R134" si="21">IF(D71=0,0,D71*COS(RADIANS(Q71))/SIN(RADIANS(L71)))</f>
        <v>0</v>
      </c>
      <c r="S71" s="3">
        <f t="shared" si="16"/>
        <v>0</v>
      </c>
      <c r="T71" s="3">
        <f>(0.5*(1-COS(RADIANS(90-$X$3)))*(D71+E71)*'PV model'!$B$4)</f>
        <v>0</v>
      </c>
      <c r="U71" s="3">
        <f t="shared" ref="U71:U134" si="22">R71+S71+T71</f>
        <v>0</v>
      </c>
      <c r="V71" s="3">
        <f>('PV model'!$B$13*(U71/1000)*(1-'PV model'!$B$14*((20+C71)-25))*'PV model'!$B$10)/'PV model'!$B$12</f>
        <v>0</v>
      </c>
      <c r="AD71" s="3">
        <v>69</v>
      </c>
    </row>
    <row r="72" spans="1:30" x14ac:dyDescent="0.2">
      <c r="A72" s="10">
        <f t="shared" ref="A72:A135" si="23">IF(B72&gt;1,A71,A71+1)</f>
        <v>3</v>
      </c>
      <c r="B72" s="10">
        <f t="shared" ref="B72:B135" si="24">IF(B71&lt;24,B71+1,1)</f>
        <v>19</v>
      </c>
      <c r="C72" s="23">
        <v>3.2</v>
      </c>
      <c r="D72" s="24">
        <v>0</v>
      </c>
      <c r="E72" s="24">
        <v>0</v>
      </c>
      <c r="F72" s="48"/>
      <c r="G72" s="48"/>
      <c r="H72" s="1">
        <f t="shared" ref="H72:H135" si="25">(23.465*SIN(RADIANS(280.1+0.9863*A72)))</f>
        <v>-22.858155222046676</v>
      </c>
      <c r="I72" s="1">
        <f t="shared" si="18"/>
        <v>-4.4955597890521606</v>
      </c>
      <c r="J72" s="4">
        <f>B72+('PV model'!$B$3/15)+(I72/60)</f>
        <v>18.648407336849129</v>
      </c>
      <c r="K72" s="2">
        <f t="shared" si="19"/>
        <v>-99.726110052736928</v>
      </c>
      <c r="L72" s="2">
        <f>DEGREES(ASIN((((COS(RADIANS('PV model'!$B$2))*COS(RADIANS(H72))*COS(RADIANS(K72)))+(SIN(RADIANS('PV model'!$B$2))*SIN(RADIANS(H72)))))))</f>
        <v>-24.09847270021416</v>
      </c>
      <c r="M72" s="3">
        <f t="shared" si="14"/>
        <v>0</v>
      </c>
      <c r="N72" s="2">
        <f t="shared" si="20"/>
        <v>-84.232852858142707</v>
      </c>
      <c r="O72" s="2">
        <f>IF('PV model'!$B$2&gt;0, 180-N72,IF('PV model'!$B$2&lt;0,0-N72,N72))</f>
        <v>264.23285285814268</v>
      </c>
      <c r="P72" s="2">
        <f>ABS(O72-'PV model'!$B$5)</f>
        <v>59.232852858142678</v>
      </c>
      <c r="Q72" s="3">
        <f t="shared" si="15"/>
        <v>114.09847270021416</v>
      </c>
      <c r="R72" s="3">
        <f t="shared" si="21"/>
        <v>0</v>
      </c>
      <c r="S72" s="3">
        <f t="shared" si="16"/>
        <v>0</v>
      </c>
      <c r="T72" s="3">
        <f>(0.5*(1-COS(RADIANS(90-$X$3)))*(D72+E72)*'PV model'!$B$4)</f>
        <v>0</v>
      </c>
      <c r="U72" s="3">
        <f t="shared" si="22"/>
        <v>0</v>
      </c>
      <c r="V72" s="3">
        <f>('PV model'!$B$13*(U72/1000)*(1-'PV model'!$B$14*((20+C72)-25))*'PV model'!$B$10)/'PV model'!$B$12</f>
        <v>0</v>
      </c>
      <c r="AD72" s="3">
        <v>70</v>
      </c>
    </row>
    <row r="73" spans="1:30" x14ac:dyDescent="0.2">
      <c r="A73" s="10">
        <f t="shared" si="23"/>
        <v>3</v>
      </c>
      <c r="B73" s="10">
        <f t="shared" si="24"/>
        <v>20</v>
      </c>
      <c r="C73" s="23">
        <v>3.1</v>
      </c>
      <c r="D73" s="24">
        <v>0</v>
      </c>
      <c r="E73" s="24">
        <v>0</v>
      </c>
      <c r="F73" s="48"/>
      <c r="G73" s="48"/>
      <c r="H73" s="1">
        <f t="shared" si="25"/>
        <v>-22.858155222046676</v>
      </c>
      <c r="I73" s="1">
        <f t="shared" si="18"/>
        <v>-4.4955597890521606</v>
      </c>
      <c r="J73" s="4">
        <f>B73+('PV model'!$B$3/15)+(I73/60)</f>
        <v>19.648407336849129</v>
      </c>
      <c r="K73" s="2">
        <f t="shared" si="19"/>
        <v>-114.72611005273693</v>
      </c>
      <c r="L73" s="2">
        <f>DEGREES(ASIN((((COS(RADIANS('PV model'!$B$2))*COS(RADIANS(H73))*COS(RADIANS(K73)))+(SIN(RADIANS('PV model'!$B$2))*SIN(RADIANS(H73)))))))</f>
        <v>-32.577808630966366</v>
      </c>
      <c r="M73" s="3">
        <f t="shared" si="14"/>
        <v>0</v>
      </c>
      <c r="N73" s="2">
        <f t="shared" si="20"/>
        <v>-83.347197241997904</v>
      </c>
      <c r="O73" s="2">
        <f>IF('PV model'!$B$2&gt;0, 180-N73,IF('PV model'!$B$2&lt;0,0-N73,N73))</f>
        <v>263.34719724199789</v>
      </c>
      <c r="P73" s="2">
        <f>ABS(O73-'PV model'!$B$5)</f>
        <v>58.34719724199789</v>
      </c>
      <c r="Q73" s="3">
        <f t="shared" si="15"/>
        <v>122.57780863096637</v>
      </c>
      <c r="R73" s="3">
        <f t="shared" si="21"/>
        <v>0</v>
      </c>
      <c r="S73" s="3">
        <f t="shared" si="16"/>
        <v>0</v>
      </c>
      <c r="T73" s="3">
        <f>(0.5*(1-COS(RADIANS(90-$X$3)))*(D73+E73)*'PV model'!$B$4)</f>
        <v>0</v>
      </c>
      <c r="U73" s="3">
        <f t="shared" si="22"/>
        <v>0</v>
      </c>
      <c r="V73" s="3">
        <f>('PV model'!$B$13*(U73/1000)*(1-'PV model'!$B$14*((20+C73)-25))*'PV model'!$B$10)/'PV model'!$B$12</f>
        <v>0</v>
      </c>
      <c r="AD73" s="3">
        <v>71</v>
      </c>
    </row>
    <row r="74" spans="1:30" x14ac:dyDescent="0.2">
      <c r="A74" s="10">
        <f t="shared" si="23"/>
        <v>3</v>
      </c>
      <c r="B74" s="10">
        <f t="shared" si="24"/>
        <v>21</v>
      </c>
      <c r="C74" s="23">
        <v>2.9</v>
      </c>
      <c r="D74" s="24">
        <v>0</v>
      </c>
      <c r="E74" s="24">
        <v>0</v>
      </c>
      <c r="F74" s="48"/>
      <c r="G74" s="48"/>
      <c r="H74" s="1">
        <f t="shared" si="25"/>
        <v>-22.858155222046676</v>
      </c>
      <c r="I74" s="1">
        <f t="shared" si="18"/>
        <v>-4.4955597890521606</v>
      </c>
      <c r="J74" s="4">
        <f>B74+('PV model'!$B$3/15)+(I74/60)</f>
        <v>20.648407336849129</v>
      </c>
      <c r="K74" s="2">
        <f t="shared" si="19"/>
        <v>-129.72611005273694</v>
      </c>
      <c r="L74" s="2">
        <f>DEGREES(ASIN((((COS(RADIANS('PV model'!$B$2))*COS(RADIANS(H74))*COS(RADIANS(K74)))+(SIN(RADIANS('PV model'!$B$2))*SIN(RADIANS(H74)))))))</f>
        <v>-40.821543560765178</v>
      </c>
      <c r="M74" s="3">
        <f t="shared" si="14"/>
        <v>0</v>
      </c>
      <c r="N74" s="2">
        <f t="shared" si="20"/>
        <v>-69.474885792401523</v>
      </c>
      <c r="O74" s="2">
        <f>IF('PV model'!$B$2&gt;0, 180-N74,IF('PV model'!$B$2&lt;0,0-N74,N74))</f>
        <v>249.47488579240152</v>
      </c>
      <c r="P74" s="2">
        <f>ABS(O74-'PV model'!$B$5)</f>
        <v>44.474885792401523</v>
      </c>
      <c r="Q74" s="3">
        <f t="shared" si="15"/>
        <v>130.82154356076518</v>
      </c>
      <c r="R74" s="3">
        <f t="shared" si="21"/>
        <v>0</v>
      </c>
      <c r="S74" s="3">
        <f t="shared" si="16"/>
        <v>0</v>
      </c>
      <c r="T74" s="3">
        <f>(0.5*(1-COS(RADIANS(90-$X$3)))*(D74+E74)*'PV model'!$B$4)</f>
        <v>0</v>
      </c>
      <c r="U74" s="3">
        <f t="shared" si="22"/>
        <v>0</v>
      </c>
      <c r="V74" s="3">
        <f>('PV model'!$B$13*(U74/1000)*(1-'PV model'!$B$14*((20+C74)-25))*'PV model'!$B$10)/'PV model'!$B$12</f>
        <v>0</v>
      </c>
      <c r="AD74" s="3">
        <v>72</v>
      </c>
    </row>
    <row r="75" spans="1:30" x14ac:dyDescent="0.2">
      <c r="A75" s="10">
        <f t="shared" si="23"/>
        <v>3</v>
      </c>
      <c r="B75" s="10">
        <f t="shared" si="24"/>
        <v>22</v>
      </c>
      <c r="C75" s="23">
        <v>3</v>
      </c>
      <c r="D75" s="24">
        <v>0</v>
      </c>
      <c r="E75" s="24">
        <v>0</v>
      </c>
      <c r="F75" s="48"/>
      <c r="G75" s="48"/>
      <c r="H75" s="1">
        <f t="shared" si="25"/>
        <v>-22.858155222046676</v>
      </c>
      <c r="I75" s="1">
        <f t="shared" si="18"/>
        <v>-4.4955597890521606</v>
      </c>
      <c r="J75" s="4">
        <f>B75+('PV model'!$B$3/15)+(I75/60)</f>
        <v>21.648407336849129</v>
      </c>
      <c r="K75" s="2">
        <f t="shared" si="19"/>
        <v>-144.72611005273694</v>
      </c>
      <c r="L75" s="2">
        <f>DEGREES(ASIN((((COS(RADIANS('PV model'!$B$2))*COS(RADIANS(H75))*COS(RADIANS(K75)))+(SIN(RADIANS('PV model'!$B$2))*SIN(RADIANS(H75)))))))</f>
        <v>-48.265158556037932</v>
      </c>
      <c r="M75" s="3">
        <f t="shared" si="14"/>
        <v>0</v>
      </c>
      <c r="N75" s="2">
        <f t="shared" si="20"/>
        <v>-53.071028677135416</v>
      </c>
      <c r="O75" s="2">
        <f>IF('PV model'!$B$2&gt;0, 180-N75,IF('PV model'!$B$2&lt;0,0-N75,N75))</f>
        <v>233.07102867713542</v>
      </c>
      <c r="P75" s="2">
        <f>ABS(O75-'PV model'!$B$5)</f>
        <v>28.071028677135416</v>
      </c>
      <c r="Q75" s="3">
        <f t="shared" si="15"/>
        <v>138.26515855603793</v>
      </c>
      <c r="R75" s="3">
        <f t="shared" si="21"/>
        <v>0</v>
      </c>
      <c r="S75" s="3">
        <f t="shared" si="16"/>
        <v>0</v>
      </c>
      <c r="T75" s="3">
        <f>(0.5*(1-COS(RADIANS(90-$X$3)))*(D75+E75)*'PV model'!$B$4)</f>
        <v>0</v>
      </c>
      <c r="U75" s="3">
        <f t="shared" si="22"/>
        <v>0</v>
      </c>
      <c r="V75" s="3">
        <f>('PV model'!$B$13*(U75/1000)*(1-'PV model'!$B$14*((20+C75)-25))*'PV model'!$B$10)/'PV model'!$B$12</f>
        <v>0</v>
      </c>
      <c r="AD75" s="3">
        <v>73</v>
      </c>
    </row>
    <row r="76" spans="1:30" x14ac:dyDescent="0.2">
      <c r="A76" s="10">
        <f t="shared" si="23"/>
        <v>3</v>
      </c>
      <c r="B76" s="10">
        <f t="shared" si="24"/>
        <v>23</v>
      </c>
      <c r="C76" s="23">
        <v>3.2</v>
      </c>
      <c r="D76" s="24">
        <v>0</v>
      </c>
      <c r="E76" s="24">
        <v>0</v>
      </c>
      <c r="F76" s="48"/>
      <c r="G76" s="48"/>
      <c r="H76" s="1">
        <f t="shared" si="25"/>
        <v>-22.858155222046676</v>
      </c>
      <c r="I76" s="1">
        <f t="shared" si="18"/>
        <v>-4.4955597890521606</v>
      </c>
      <c r="J76" s="4">
        <f>B76+('PV model'!$B$3/15)+(I76/60)</f>
        <v>22.648407336849129</v>
      </c>
      <c r="K76" s="2">
        <f t="shared" si="19"/>
        <v>-159.72611005273694</v>
      </c>
      <c r="L76" s="2">
        <f>DEGREES(ASIN((((COS(RADIANS('PV model'!$B$2))*COS(RADIANS(H76))*COS(RADIANS(K76)))+(SIN(RADIANS('PV model'!$B$2))*SIN(RADIANS(H76)))))))</f>
        <v>-54.068952690889418</v>
      </c>
      <c r="M76" s="3">
        <f t="shared" si="14"/>
        <v>0</v>
      </c>
      <c r="N76" s="2">
        <f t="shared" si="20"/>
        <v>-32.964662045974407</v>
      </c>
      <c r="O76" s="2">
        <f>IF('PV model'!$B$2&gt;0, 180-N76,IF('PV model'!$B$2&lt;0,0-N76,N76))</f>
        <v>212.96466204597442</v>
      </c>
      <c r="P76" s="2">
        <f>ABS(O76-'PV model'!$B$5)</f>
        <v>7.9646620459744213</v>
      </c>
      <c r="Q76" s="3">
        <f t="shared" si="15"/>
        <v>144.06895269088943</v>
      </c>
      <c r="R76" s="3">
        <f t="shared" si="21"/>
        <v>0</v>
      </c>
      <c r="S76" s="3">
        <f t="shared" si="16"/>
        <v>0</v>
      </c>
      <c r="T76" s="3">
        <f>(0.5*(1-COS(RADIANS(90-$X$3)))*(D76+E76)*'PV model'!$B$4)</f>
        <v>0</v>
      </c>
      <c r="U76" s="3">
        <f t="shared" si="22"/>
        <v>0</v>
      </c>
      <c r="V76" s="3">
        <f>('PV model'!$B$13*(U76/1000)*(1-'PV model'!$B$14*((20+C76)-25))*'PV model'!$B$10)/'PV model'!$B$12</f>
        <v>0</v>
      </c>
      <c r="AD76" s="3">
        <v>74</v>
      </c>
    </row>
    <row r="77" spans="1:30" x14ac:dyDescent="0.2">
      <c r="A77" s="10">
        <f t="shared" si="23"/>
        <v>3</v>
      </c>
      <c r="B77" s="10">
        <f t="shared" si="24"/>
        <v>24</v>
      </c>
      <c r="C77" s="23">
        <v>3.3</v>
      </c>
      <c r="D77" s="24">
        <v>0</v>
      </c>
      <c r="E77" s="24">
        <v>0</v>
      </c>
      <c r="F77" s="48"/>
      <c r="G77" s="48"/>
      <c r="H77" s="1">
        <f t="shared" si="25"/>
        <v>-22.858155222046676</v>
      </c>
      <c r="I77" s="1">
        <f t="shared" si="18"/>
        <v>-4.4955597890521606</v>
      </c>
      <c r="J77" s="4">
        <f>B77+('PV model'!$B$3/15)+(I77/60)</f>
        <v>23.648407336849129</v>
      </c>
      <c r="K77" s="2">
        <f t="shared" si="19"/>
        <v>-174.72611005273694</v>
      </c>
      <c r="L77" s="2">
        <f>DEGREES(ASIN((((COS(RADIANS('PV model'!$B$2))*COS(RADIANS(H77))*COS(RADIANS(K77)))+(SIN(RADIANS('PV model'!$B$2))*SIN(RADIANS(H77)))))))</f>
        <v>-57.124200750459202</v>
      </c>
      <c r="M77" s="3">
        <f t="shared" si="14"/>
        <v>0</v>
      </c>
      <c r="N77" s="2">
        <f t="shared" si="20"/>
        <v>-8.9767904547791488</v>
      </c>
      <c r="O77" s="2">
        <f>IF('PV model'!$B$2&gt;0, 180-N77,IF('PV model'!$B$2&lt;0,0-N77,N77))</f>
        <v>188.97679045477915</v>
      </c>
      <c r="P77" s="2">
        <f>ABS(O77-'PV model'!$B$5)</f>
        <v>16.023209545220851</v>
      </c>
      <c r="Q77" s="3">
        <f t="shared" si="15"/>
        <v>147.12420075045921</v>
      </c>
      <c r="R77" s="3">
        <f t="shared" si="21"/>
        <v>0</v>
      </c>
      <c r="S77" s="3">
        <f t="shared" si="16"/>
        <v>0</v>
      </c>
      <c r="T77" s="3">
        <f>(0.5*(1-COS(RADIANS(90-$X$3)))*(D77+E77)*'PV model'!$B$4)</f>
        <v>0</v>
      </c>
      <c r="U77" s="3">
        <f t="shared" si="22"/>
        <v>0</v>
      </c>
      <c r="V77" s="3">
        <f>('PV model'!$B$13*(U77/1000)*(1-'PV model'!$B$14*((20+C77)-25))*'PV model'!$B$10)/'PV model'!$B$12</f>
        <v>0</v>
      </c>
      <c r="AD77" s="3">
        <v>75</v>
      </c>
    </row>
    <row r="78" spans="1:30" x14ac:dyDescent="0.2">
      <c r="A78" s="10">
        <f t="shared" si="23"/>
        <v>4</v>
      </c>
      <c r="B78" s="10">
        <f t="shared" si="24"/>
        <v>1</v>
      </c>
      <c r="C78" s="23">
        <v>3.4</v>
      </c>
      <c r="D78" s="24">
        <v>0</v>
      </c>
      <c r="E78" s="24">
        <v>0</v>
      </c>
      <c r="F78" s="48"/>
      <c r="G78" s="48"/>
      <c r="H78" s="1">
        <f t="shared" si="25"/>
        <v>-22.76350384972277</v>
      </c>
      <c r="I78" s="1">
        <f t="shared" si="18"/>
        <v>-4.9323844056387376</v>
      </c>
      <c r="J78" s="4">
        <f>B78+('PV model'!$B$3/15)+(I78/60)</f>
        <v>0.64112692657268777</v>
      </c>
      <c r="K78" s="2">
        <f t="shared" si="19"/>
        <v>170.38309610140968</v>
      </c>
      <c r="L78" s="2">
        <f>DEGREES(ASIN((((COS(RADIANS('PV model'!$B$2))*COS(RADIANS(H78))*COS(RADIANS(K78)))+(SIN(RADIANS('PV model'!$B$2))*SIN(RADIANS(H78)))))))</f>
        <v>-56.493858762880684</v>
      </c>
      <c r="M78" s="3">
        <f t="shared" si="14"/>
        <v>0</v>
      </c>
      <c r="N78" s="2">
        <f t="shared" si="20"/>
        <v>16.203986514269062</v>
      </c>
      <c r="O78" s="2">
        <f>IF('PV model'!$B$2&gt;0, 180-N78,IF('PV model'!$B$2&lt;0,0-N78,N78))</f>
        <v>163.79601348573095</v>
      </c>
      <c r="P78" s="2">
        <f>ABS(O78-'PV model'!$B$5)</f>
        <v>41.203986514269047</v>
      </c>
      <c r="Q78" s="3">
        <f t="shared" si="15"/>
        <v>146.49385876288068</v>
      </c>
      <c r="R78" s="3">
        <f t="shared" si="21"/>
        <v>0</v>
      </c>
      <c r="S78" s="3">
        <f t="shared" si="16"/>
        <v>0</v>
      </c>
      <c r="T78" s="3">
        <f>(0.5*(1-COS(RADIANS(90-$X$3)))*(D78+E78)*'PV model'!$B$4)</f>
        <v>0</v>
      </c>
      <c r="U78" s="3">
        <f t="shared" si="22"/>
        <v>0</v>
      </c>
      <c r="V78" s="3">
        <f>('PV model'!$B$13*(U78/1000)*(1-'PV model'!$B$14*((20+C78)-25))*'PV model'!$B$10)/'PV model'!$B$12</f>
        <v>0</v>
      </c>
      <c r="AD78" s="3">
        <v>76</v>
      </c>
    </row>
    <row r="79" spans="1:30" x14ac:dyDescent="0.2">
      <c r="A79" s="10">
        <f t="shared" si="23"/>
        <v>4</v>
      </c>
      <c r="B79" s="10">
        <f t="shared" si="24"/>
        <v>2</v>
      </c>
      <c r="C79" s="23">
        <v>3.6</v>
      </c>
      <c r="D79" s="24">
        <v>0</v>
      </c>
      <c r="E79" s="24">
        <v>0</v>
      </c>
      <c r="F79" s="48"/>
      <c r="G79" s="48"/>
      <c r="H79" s="1">
        <f t="shared" si="25"/>
        <v>-22.76350384972277</v>
      </c>
      <c r="I79" s="1">
        <f t="shared" si="18"/>
        <v>-4.9323844056387376</v>
      </c>
      <c r="J79" s="4">
        <f>B79+('PV model'!$B$3/15)+(I79/60)</f>
        <v>1.6411269265726878</v>
      </c>
      <c r="K79" s="2">
        <f t="shared" si="19"/>
        <v>155.38309610140968</v>
      </c>
      <c r="L79" s="2">
        <f>DEGREES(ASIN((((COS(RADIANS('PV model'!$B$2))*COS(RADIANS(H79))*COS(RADIANS(K79)))+(SIN(RADIANS('PV model'!$B$2))*SIN(RADIANS(H79)))))))</f>
        <v>-52.532391158181106</v>
      </c>
      <c r="M79" s="3">
        <f t="shared" si="14"/>
        <v>0</v>
      </c>
      <c r="N79" s="2">
        <f t="shared" si="20"/>
        <v>39.15533668676369</v>
      </c>
      <c r="O79" s="2">
        <f>IF('PV model'!$B$2&gt;0, 180-N79,IF('PV model'!$B$2&lt;0,0-N79,N79))</f>
        <v>140.84466331323631</v>
      </c>
      <c r="P79" s="2">
        <f>ABS(O79-'PV model'!$B$5)</f>
        <v>64.15533668676369</v>
      </c>
      <c r="Q79" s="3">
        <f t="shared" si="15"/>
        <v>142.5323911581811</v>
      </c>
      <c r="R79" s="3">
        <f t="shared" si="21"/>
        <v>0</v>
      </c>
      <c r="S79" s="3">
        <f t="shared" si="16"/>
        <v>0</v>
      </c>
      <c r="T79" s="3">
        <f>(0.5*(1-COS(RADIANS(90-$X$3)))*(D79+E79)*'PV model'!$B$4)</f>
        <v>0</v>
      </c>
      <c r="U79" s="3">
        <f t="shared" si="22"/>
        <v>0</v>
      </c>
      <c r="V79" s="3">
        <f>('PV model'!$B$13*(U79/1000)*(1-'PV model'!$B$14*((20+C79)-25))*'PV model'!$B$10)/'PV model'!$B$12</f>
        <v>0</v>
      </c>
      <c r="AD79" s="3">
        <v>77</v>
      </c>
    </row>
    <row r="80" spans="1:30" x14ac:dyDescent="0.2">
      <c r="A80" s="10">
        <f t="shared" si="23"/>
        <v>4</v>
      </c>
      <c r="B80" s="10">
        <f t="shared" si="24"/>
        <v>3</v>
      </c>
      <c r="C80" s="23">
        <v>3.7</v>
      </c>
      <c r="D80" s="24">
        <v>0</v>
      </c>
      <c r="E80" s="24">
        <v>0</v>
      </c>
      <c r="F80" s="48"/>
      <c r="G80" s="48"/>
      <c r="H80" s="1">
        <f t="shared" si="25"/>
        <v>-22.76350384972277</v>
      </c>
      <c r="I80" s="1">
        <f t="shared" si="18"/>
        <v>-4.9323844056387376</v>
      </c>
      <c r="J80" s="4">
        <f>B80+('PV model'!$B$3/15)+(I80/60)</f>
        <v>2.6411269265726873</v>
      </c>
      <c r="K80" s="2">
        <f t="shared" si="19"/>
        <v>140.38309610140971</v>
      </c>
      <c r="L80" s="2">
        <f>DEGREES(ASIN((((COS(RADIANS('PV model'!$B$2))*COS(RADIANS(H80))*COS(RADIANS(K80)))+(SIN(RADIANS('PV model'!$B$2))*SIN(RADIANS(H80)))))))</f>
        <v>-46.154462707225747</v>
      </c>
      <c r="M80" s="3">
        <f t="shared" si="14"/>
        <v>0</v>
      </c>
      <c r="N80" s="2">
        <f t="shared" si="20"/>
        <v>58.082431210556059</v>
      </c>
      <c r="O80" s="2">
        <f>IF('PV model'!$B$2&gt;0, 180-N80,IF('PV model'!$B$2&lt;0,0-N80,N80))</f>
        <v>121.91756878944395</v>
      </c>
      <c r="P80" s="2">
        <f>ABS(O80-'PV model'!$B$5)</f>
        <v>83.082431210556052</v>
      </c>
      <c r="Q80" s="3">
        <f t="shared" si="15"/>
        <v>136.15446270722578</v>
      </c>
      <c r="R80" s="3">
        <f t="shared" si="21"/>
        <v>0</v>
      </c>
      <c r="S80" s="3">
        <f t="shared" si="16"/>
        <v>0</v>
      </c>
      <c r="T80" s="3">
        <f>(0.5*(1-COS(RADIANS(90-$X$3)))*(D80+E80)*'PV model'!$B$4)</f>
        <v>0</v>
      </c>
      <c r="U80" s="3">
        <f t="shared" si="22"/>
        <v>0</v>
      </c>
      <c r="V80" s="3">
        <f>('PV model'!$B$13*(U80/1000)*(1-'PV model'!$B$14*((20+C80)-25))*'PV model'!$B$10)/'PV model'!$B$12</f>
        <v>0</v>
      </c>
      <c r="AD80" s="3">
        <v>78</v>
      </c>
    </row>
    <row r="81" spans="1:30" x14ac:dyDescent="0.2">
      <c r="A81" s="10">
        <f t="shared" si="23"/>
        <v>4</v>
      </c>
      <c r="B81" s="10">
        <f t="shared" si="24"/>
        <v>4</v>
      </c>
      <c r="C81" s="23">
        <v>3.5</v>
      </c>
      <c r="D81" s="24">
        <v>0</v>
      </c>
      <c r="E81" s="24">
        <v>0</v>
      </c>
      <c r="F81" s="48"/>
      <c r="G81" s="48"/>
      <c r="H81" s="1">
        <f t="shared" si="25"/>
        <v>-22.76350384972277</v>
      </c>
      <c r="I81" s="1">
        <f t="shared" si="18"/>
        <v>-4.9323844056387376</v>
      </c>
      <c r="J81" s="4">
        <f>B81+('PV model'!$B$3/15)+(I81/60)</f>
        <v>3.6411269265726873</v>
      </c>
      <c r="K81" s="2">
        <f t="shared" si="19"/>
        <v>125.38309610140969</v>
      </c>
      <c r="L81" s="2">
        <f>DEGREES(ASIN((((COS(RADIANS('PV model'!$B$2))*COS(RADIANS(H81))*COS(RADIANS(K81)))+(SIN(RADIANS('PV model'!$B$2))*SIN(RADIANS(H81)))))))</f>
        <v>-38.411434234754324</v>
      </c>
      <c r="M81" s="3">
        <f t="shared" si="14"/>
        <v>0</v>
      </c>
      <c r="N81" s="2">
        <f t="shared" si="20"/>
        <v>73.627406343052272</v>
      </c>
      <c r="O81" s="2">
        <f>IF('PV model'!$B$2&gt;0, 180-N81,IF('PV model'!$B$2&lt;0,0-N81,N81))</f>
        <v>106.37259365694773</v>
      </c>
      <c r="P81" s="2">
        <f>ABS(O81-'PV model'!$B$5)</f>
        <v>98.627406343052272</v>
      </c>
      <c r="Q81" s="3">
        <f t="shared" si="15"/>
        <v>128.41143423475432</v>
      </c>
      <c r="R81" s="3">
        <f t="shared" si="21"/>
        <v>0</v>
      </c>
      <c r="S81" s="3">
        <f t="shared" si="16"/>
        <v>0</v>
      </c>
      <c r="T81" s="3">
        <f>(0.5*(1-COS(RADIANS(90-$X$3)))*(D81+E81)*'PV model'!$B$4)</f>
        <v>0</v>
      </c>
      <c r="U81" s="3">
        <f t="shared" si="22"/>
        <v>0</v>
      </c>
      <c r="V81" s="3">
        <f>('PV model'!$B$13*(U81/1000)*(1-'PV model'!$B$14*((20+C81)-25))*'PV model'!$B$10)/'PV model'!$B$12</f>
        <v>0</v>
      </c>
      <c r="AD81" s="3">
        <v>79</v>
      </c>
    </row>
    <row r="82" spans="1:30" x14ac:dyDescent="0.2">
      <c r="A82" s="10">
        <f t="shared" si="23"/>
        <v>4</v>
      </c>
      <c r="B82" s="10">
        <f t="shared" si="24"/>
        <v>5</v>
      </c>
      <c r="C82" s="23">
        <v>3.3</v>
      </c>
      <c r="D82" s="24">
        <v>0</v>
      </c>
      <c r="E82" s="24">
        <v>0</v>
      </c>
      <c r="F82" s="48"/>
      <c r="G82" s="48"/>
      <c r="H82" s="1">
        <f t="shared" si="25"/>
        <v>-22.76350384972277</v>
      </c>
      <c r="I82" s="1">
        <f t="shared" si="18"/>
        <v>-4.9323844056387376</v>
      </c>
      <c r="J82" s="4">
        <f>B82+('PV model'!$B$3/15)+(I82/60)</f>
        <v>4.6411269265726878</v>
      </c>
      <c r="K82" s="2">
        <f t="shared" si="19"/>
        <v>110.38309610140968</v>
      </c>
      <c r="L82" s="2">
        <f>DEGREES(ASIN((((COS(RADIANS('PV model'!$B$2))*COS(RADIANS(H82))*COS(RADIANS(K82)))+(SIN(RADIANS('PV model'!$B$2))*SIN(RADIANS(H82)))))))</f>
        <v>-30.05218504109261</v>
      </c>
      <c r="M82" s="3">
        <f t="shared" si="14"/>
        <v>0</v>
      </c>
      <c r="N82" s="2">
        <f t="shared" si="20"/>
        <v>86.98522682813298</v>
      </c>
      <c r="O82" s="2">
        <f>IF('PV model'!$B$2&gt;0, 180-N82,IF('PV model'!$B$2&lt;0,0-N82,N82))</f>
        <v>93.01477317186702</v>
      </c>
      <c r="P82" s="2">
        <f>ABS(O82-'PV model'!$B$5)</f>
        <v>111.98522682813298</v>
      </c>
      <c r="Q82" s="3">
        <f t="shared" si="15"/>
        <v>120.05218504109261</v>
      </c>
      <c r="R82" s="3">
        <f t="shared" si="21"/>
        <v>0</v>
      </c>
      <c r="S82" s="3">
        <f t="shared" si="16"/>
        <v>0</v>
      </c>
      <c r="T82" s="3">
        <f>(0.5*(1-COS(RADIANS(90-$X$3)))*(D82+E82)*'PV model'!$B$4)</f>
        <v>0</v>
      </c>
      <c r="U82" s="3">
        <f t="shared" si="22"/>
        <v>0</v>
      </c>
      <c r="V82" s="3">
        <f>('PV model'!$B$13*(U82/1000)*(1-'PV model'!$B$14*((20+C82)-25))*'PV model'!$B$10)/'PV model'!$B$12</f>
        <v>0</v>
      </c>
      <c r="AD82" s="49">
        <v>80</v>
      </c>
    </row>
    <row r="83" spans="1:30" x14ac:dyDescent="0.2">
      <c r="A83" s="10">
        <f t="shared" si="23"/>
        <v>4</v>
      </c>
      <c r="B83" s="10">
        <f t="shared" si="24"/>
        <v>6</v>
      </c>
      <c r="C83" s="23">
        <v>3.1</v>
      </c>
      <c r="D83" s="24">
        <v>0</v>
      </c>
      <c r="E83" s="24">
        <v>0</v>
      </c>
      <c r="F83" s="48"/>
      <c r="G83" s="48"/>
      <c r="H83" s="1">
        <f t="shared" si="25"/>
        <v>-22.76350384972277</v>
      </c>
      <c r="I83" s="1">
        <f t="shared" si="18"/>
        <v>-4.9323844056387376</v>
      </c>
      <c r="J83" s="4">
        <f>B83+('PV model'!$B$3/15)+(I83/60)</f>
        <v>5.6411269265726878</v>
      </c>
      <c r="K83" s="2">
        <f t="shared" si="19"/>
        <v>95.383096101409677</v>
      </c>
      <c r="L83" s="2">
        <f>DEGREES(ASIN((((COS(RADIANS('PV model'!$B$2))*COS(RADIANS(H83))*COS(RADIANS(K83)))+(SIN(RADIANS('PV model'!$B$2))*SIN(RADIANS(H83)))))))</f>
        <v>-21.58468731982865</v>
      </c>
      <c r="M83" s="3">
        <f t="shared" si="14"/>
        <v>0</v>
      </c>
      <c r="N83" s="2">
        <f t="shared" si="20"/>
        <v>80.850173403253805</v>
      </c>
      <c r="O83" s="2">
        <f>IF('PV model'!$B$2&gt;0, 180-N83,IF('PV model'!$B$2&lt;0,0-N83,N83))</f>
        <v>99.149826596746195</v>
      </c>
      <c r="P83" s="2">
        <f>ABS(O83-'PV model'!$B$5)</f>
        <v>105.85017340325381</v>
      </c>
      <c r="Q83" s="3">
        <f t="shared" si="15"/>
        <v>111.58468731982866</v>
      </c>
      <c r="R83" s="3">
        <f t="shared" si="21"/>
        <v>0</v>
      </c>
      <c r="S83" s="3">
        <f t="shared" si="16"/>
        <v>0</v>
      </c>
      <c r="T83" s="3">
        <f>(0.5*(1-COS(RADIANS(90-$X$3)))*(D83+E83)*'PV model'!$B$4)</f>
        <v>0</v>
      </c>
      <c r="U83" s="3">
        <f t="shared" si="22"/>
        <v>0</v>
      </c>
      <c r="V83" s="3">
        <f>('PV model'!$B$13*(U83/1000)*(1-'PV model'!$B$14*((20+C83)-25))*'PV model'!$B$10)/'PV model'!$B$12</f>
        <v>0</v>
      </c>
      <c r="AD83" s="3">
        <v>81</v>
      </c>
    </row>
    <row r="84" spans="1:30" x14ac:dyDescent="0.2">
      <c r="A84" s="10">
        <f t="shared" si="23"/>
        <v>4</v>
      </c>
      <c r="B84" s="10">
        <f t="shared" si="24"/>
        <v>7</v>
      </c>
      <c r="C84" s="23">
        <v>3.1</v>
      </c>
      <c r="D84" s="24">
        <v>0</v>
      </c>
      <c r="E84" s="24">
        <v>0</v>
      </c>
      <c r="F84" s="48"/>
      <c r="G84" s="48"/>
      <c r="H84" s="1">
        <f t="shared" si="25"/>
        <v>-22.76350384972277</v>
      </c>
      <c r="I84" s="1">
        <f t="shared" si="18"/>
        <v>-4.9323844056387376</v>
      </c>
      <c r="J84" s="4">
        <f>B84+('PV model'!$B$3/15)+(I84/60)</f>
        <v>6.6411269265726878</v>
      </c>
      <c r="K84" s="2">
        <f t="shared" si="19"/>
        <v>80.383096101409677</v>
      </c>
      <c r="L84" s="2">
        <f>DEGREES(ASIN((((COS(RADIANS('PV model'!$B$2))*COS(RADIANS(H84))*COS(RADIANS(K84)))+(SIN(RADIANS('PV model'!$B$2))*SIN(RADIANS(H84)))))))</f>
        <v>-13.39272458105704</v>
      </c>
      <c r="M84" s="3">
        <f t="shared" si="14"/>
        <v>0</v>
      </c>
      <c r="N84" s="2">
        <f t="shared" si="20"/>
        <v>69.158216034144189</v>
      </c>
      <c r="O84" s="2">
        <f>IF('PV model'!$B$2&gt;0, 180-N84,IF('PV model'!$B$2&lt;0,0-N84,N84))</f>
        <v>110.84178396585581</v>
      </c>
      <c r="P84" s="2">
        <f>ABS(O84-'PV model'!$B$5)</f>
        <v>94.158216034144189</v>
      </c>
      <c r="Q84" s="3">
        <f t="shared" si="15"/>
        <v>103.39272458105704</v>
      </c>
      <c r="R84" s="3">
        <f t="shared" si="21"/>
        <v>0</v>
      </c>
      <c r="S84" s="3">
        <f t="shared" si="16"/>
        <v>0</v>
      </c>
      <c r="T84" s="3">
        <f>(0.5*(1-COS(RADIANS(90-$X$3)))*(D84+E84)*'PV model'!$B$4)</f>
        <v>0</v>
      </c>
      <c r="U84" s="3">
        <f t="shared" si="22"/>
        <v>0</v>
      </c>
      <c r="V84" s="3">
        <f>('PV model'!$B$13*(U84/1000)*(1-'PV model'!$B$14*((20+C84)-25))*'PV model'!$B$10)/'PV model'!$B$12</f>
        <v>0</v>
      </c>
      <c r="AD84" s="3">
        <v>82</v>
      </c>
    </row>
    <row r="85" spans="1:30" x14ac:dyDescent="0.2">
      <c r="A85" s="10">
        <f t="shared" si="23"/>
        <v>4</v>
      </c>
      <c r="B85" s="10">
        <f t="shared" si="24"/>
        <v>8</v>
      </c>
      <c r="C85" s="23">
        <v>3.1</v>
      </c>
      <c r="D85" s="24">
        <v>0</v>
      </c>
      <c r="E85" s="24">
        <v>0</v>
      </c>
      <c r="F85" s="48"/>
      <c r="G85" s="48"/>
      <c r="H85" s="1">
        <f t="shared" si="25"/>
        <v>-22.76350384972277</v>
      </c>
      <c r="I85" s="1">
        <f t="shared" si="18"/>
        <v>-4.9323844056387376</v>
      </c>
      <c r="J85" s="4">
        <f>B85+('PV model'!$B$3/15)+(I85/60)</f>
        <v>7.6411269265726878</v>
      </c>
      <c r="K85" s="2">
        <f t="shared" si="19"/>
        <v>65.383096101409677</v>
      </c>
      <c r="L85" s="2">
        <f>DEGREES(ASIN((((COS(RADIANS('PV model'!$B$2))*COS(RADIANS(H85))*COS(RADIANS(K85)))+(SIN(RADIANS('PV model'!$B$2))*SIN(RADIANS(H85)))))))</f>
        <v>-5.815122466406172</v>
      </c>
      <c r="M85" s="3">
        <f t="shared" si="14"/>
        <v>0</v>
      </c>
      <c r="N85" s="2">
        <f t="shared" si="20"/>
        <v>57.419792358132604</v>
      </c>
      <c r="O85" s="2">
        <f>IF('PV model'!$B$2&gt;0, 180-N85,IF('PV model'!$B$2&lt;0,0-N85,N85))</f>
        <v>122.58020764186739</v>
      </c>
      <c r="P85" s="2">
        <f>ABS(O85-'PV model'!$B$5)</f>
        <v>82.419792358132611</v>
      </c>
      <c r="Q85" s="3">
        <f t="shared" si="15"/>
        <v>95.81512246640618</v>
      </c>
      <c r="R85" s="3">
        <f t="shared" si="21"/>
        <v>0</v>
      </c>
      <c r="S85" s="3">
        <f t="shared" si="16"/>
        <v>0</v>
      </c>
      <c r="T85" s="3">
        <f>(0.5*(1-COS(RADIANS(90-$X$3)))*(D85+E85)*'PV model'!$B$4)</f>
        <v>0</v>
      </c>
      <c r="U85" s="3">
        <f t="shared" si="22"/>
        <v>0</v>
      </c>
      <c r="V85" s="3">
        <f>('PV model'!$B$13*(U85/1000)*(1-'PV model'!$B$14*((20+C85)-25))*'PV model'!$B$10)/'PV model'!$B$12</f>
        <v>0</v>
      </c>
      <c r="AD85" s="3">
        <v>83</v>
      </c>
    </row>
    <row r="86" spans="1:30" x14ac:dyDescent="0.2">
      <c r="A86" s="10">
        <f t="shared" si="23"/>
        <v>4</v>
      </c>
      <c r="B86" s="10">
        <f t="shared" si="24"/>
        <v>9</v>
      </c>
      <c r="C86" s="23">
        <v>3.1</v>
      </c>
      <c r="D86" s="24">
        <v>0</v>
      </c>
      <c r="E86" s="24">
        <v>0</v>
      </c>
      <c r="F86" s="48"/>
      <c r="G86" s="48"/>
      <c r="H86" s="1">
        <f t="shared" si="25"/>
        <v>-22.76350384972277</v>
      </c>
      <c r="I86" s="1">
        <f t="shared" si="18"/>
        <v>-4.9323844056387376</v>
      </c>
      <c r="J86" s="4">
        <f>B86+('PV model'!$B$3/15)+(I86/60)</f>
        <v>8.6411269265726869</v>
      </c>
      <c r="K86" s="2">
        <f t="shared" si="19"/>
        <v>50.383096101409699</v>
      </c>
      <c r="L86" s="2">
        <f>DEGREES(ASIN((((COS(RADIANS('PV model'!$B$2))*COS(RADIANS(H86))*COS(RADIANS(K86)))+(SIN(RADIANS('PV model'!$B$2))*SIN(RADIANS(H86)))))))</f>
        <v>0.81135498619753244</v>
      </c>
      <c r="M86" s="3">
        <f t="shared" si="14"/>
        <v>0.81135498619753244</v>
      </c>
      <c r="N86" s="2">
        <f t="shared" si="20"/>
        <v>45.267111522350902</v>
      </c>
      <c r="O86" s="2">
        <f>IF('PV model'!$B$2&gt;0, 180-N86,IF('PV model'!$B$2&lt;0,0-N86,N86))</f>
        <v>134.73288847764911</v>
      </c>
      <c r="P86" s="2">
        <f>ABS(O86-'PV model'!$B$5)</f>
        <v>70.267111522350888</v>
      </c>
      <c r="Q86" s="3">
        <f t="shared" si="15"/>
        <v>89.188645013802471</v>
      </c>
      <c r="R86" s="3">
        <f t="shared" si="21"/>
        <v>0</v>
      </c>
      <c r="S86" s="3">
        <f t="shared" si="16"/>
        <v>0</v>
      </c>
      <c r="T86" s="3">
        <f>(0.5*(1-COS(RADIANS(90-$X$3)))*(D86+E86)*'PV model'!$B$4)</f>
        <v>0</v>
      </c>
      <c r="U86" s="3">
        <f t="shared" si="22"/>
        <v>0</v>
      </c>
      <c r="V86" s="3">
        <f>('PV model'!$B$13*(U86/1000)*(1-'PV model'!$B$14*((20+C86)-25))*'PV model'!$B$10)/'PV model'!$B$12</f>
        <v>0</v>
      </c>
      <c r="AD86" s="3">
        <v>84</v>
      </c>
    </row>
    <row r="87" spans="1:30" x14ac:dyDescent="0.2">
      <c r="A87" s="10">
        <f t="shared" si="23"/>
        <v>4</v>
      </c>
      <c r="B87" s="10">
        <f t="shared" si="24"/>
        <v>10</v>
      </c>
      <c r="C87" s="23">
        <v>3.5</v>
      </c>
      <c r="D87" s="24">
        <v>0</v>
      </c>
      <c r="E87" s="24">
        <v>14.112</v>
      </c>
      <c r="F87" s="48"/>
      <c r="G87" s="48"/>
      <c r="H87" s="1">
        <f t="shared" si="25"/>
        <v>-22.76350384972277</v>
      </c>
      <c r="I87" s="1">
        <f t="shared" si="18"/>
        <v>-4.9323844056387376</v>
      </c>
      <c r="J87" s="4">
        <f>B87+('PV model'!$B$3/15)+(I87/60)</f>
        <v>9.6411269265726869</v>
      </c>
      <c r="K87" s="2">
        <f t="shared" si="19"/>
        <v>35.383096101409699</v>
      </c>
      <c r="L87" s="2">
        <f>DEGREES(ASIN((((COS(RADIANS('PV model'!$B$2))*COS(RADIANS(H87))*COS(RADIANS(K87)))+(SIN(RADIANS('PV model'!$B$2))*SIN(RADIANS(H87)))))))</f>
        <v>6.1391554860246202</v>
      </c>
      <c r="M87" s="3">
        <f t="shared" si="14"/>
        <v>6.1391554860246202</v>
      </c>
      <c r="N87" s="2">
        <f t="shared" si="20"/>
        <v>32.480926926368262</v>
      </c>
      <c r="O87" s="2">
        <f>IF('PV model'!$B$2&gt;0, 180-N87,IF('PV model'!$B$2&lt;0,0-N87,N87))</f>
        <v>147.51907307363174</v>
      </c>
      <c r="P87" s="2">
        <f>ABS(O87-'PV model'!$B$5)</f>
        <v>57.480926926368255</v>
      </c>
      <c r="Q87" s="3">
        <f t="shared" si="15"/>
        <v>83.86084451397538</v>
      </c>
      <c r="R87" s="3">
        <f t="shared" si="21"/>
        <v>0</v>
      </c>
      <c r="S87" s="3">
        <f t="shared" si="16"/>
        <v>14.112</v>
      </c>
      <c r="T87" s="3">
        <f>(0.5*(1-COS(RADIANS(90-$X$3)))*(D87+E87)*'PV model'!$B$4)</f>
        <v>0</v>
      </c>
      <c r="U87" s="3">
        <f t="shared" si="22"/>
        <v>14.112</v>
      </c>
      <c r="V87" s="3">
        <f>('PV model'!$B$13*(U87/1000)*(1-'PV model'!$B$14*((20+C87)-25))*'PV model'!$B$10)/'PV model'!$B$12</f>
        <v>1.4190993331199999</v>
      </c>
      <c r="AD87" s="3">
        <v>85</v>
      </c>
    </row>
    <row r="88" spans="1:30" x14ac:dyDescent="0.2">
      <c r="A88" s="10">
        <f t="shared" si="23"/>
        <v>4</v>
      </c>
      <c r="B88" s="10">
        <f t="shared" si="24"/>
        <v>11</v>
      </c>
      <c r="C88" s="23">
        <v>3.8</v>
      </c>
      <c r="D88" s="24">
        <v>75.792100000000005</v>
      </c>
      <c r="E88" s="24">
        <v>34.398000000000003</v>
      </c>
      <c r="F88" s="48"/>
      <c r="G88" s="48"/>
      <c r="H88" s="1">
        <f t="shared" si="25"/>
        <v>-22.76350384972277</v>
      </c>
      <c r="I88" s="1">
        <f t="shared" si="18"/>
        <v>-4.9323844056387376</v>
      </c>
      <c r="J88" s="4">
        <f>B88+('PV model'!$B$3/15)+(I88/60)</f>
        <v>10.641126926572687</v>
      </c>
      <c r="K88" s="2">
        <f t="shared" si="19"/>
        <v>20.383096101409699</v>
      </c>
      <c r="L88" s="2">
        <f>DEGREES(ASIN((((COS(RADIANS('PV model'!$B$2))*COS(RADIANS(H88))*COS(RADIANS(K88)))+(SIN(RADIANS('PV model'!$B$2))*SIN(RADIANS(H88)))))))</f>
        <v>9.8289732365157416</v>
      </c>
      <c r="M88" s="3">
        <f t="shared" si="14"/>
        <v>9.8289732365157416</v>
      </c>
      <c r="N88" s="2">
        <f t="shared" si="20"/>
        <v>19.023207613349555</v>
      </c>
      <c r="O88" s="2">
        <f>IF('PV model'!$B$2&gt;0, 180-N88,IF('PV model'!$B$2&lt;0,0-N88,N88))</f>
        <v>160.97679238665046</v>
      </c>
      <c r="P88" s="2">
        <f>ABS(O88-'PV model'!$B$5)</f>
        <v>44.023207613349541</v>
      </c>
      <c r="Q88" s="3">
        <f t="shared" si="15"/>
        <v>80.171026763484264</v>
      </c>
      <c r="R88" s="3">
        <f t="shared" si="21"/>
        <v>75.792100000000005</v>
      </c>
      <c r="S88" s="3">
        <f t="shared" si="16"/>
        <v>40.889735110601357</v>
      </c>
      <c r="T88" s="3">
        <f>(0.5*(1-COS(RADIANS(90-$X$3)))*(D88+E88)*'PV model'!$B$4)</f>
        <v>0</v>
      </c>
      <c r="U88" s="3">
        <f t="shared" si="22"/>
        <v>116.68183511060136</v>
      </c>
      <c r="V88" s="3">
        <f>('PV model'!$B$13*(U88/1000)*(1-'PV model'!$B$14*((20+C88)-25))*'PV model'!$B$10)/'PV model'!$B$12</f>
        <v>11.719501115596458</v>
      </c>
      <c r="AD88" s="3">
        <v>86</v>
      </c>
    </row>
    <row r="89" spans="1:30" x14ac:dyDescent="0.2">
      <c r="A89" s="10">
        <f t="shared" si="23"/>
        <v>4</v>
      </c>
      <c r="B89" s="10">
        <f t="shared" si="24"/>
        <v>12</v>
      </c>
      <c r="C89" s="23">
        <v>4.2</v>
      </c>
      <c r="D89" s="24">
        <v>3.3673500000000001</v>
      </c>
      <c r="E89" s="24">
        <v>56.448</v>
      </c>
      <c r="F89" s="48"/>
      <c r="G89" s="48"/>
      <c r="H89" s="1">
        <f t="shared" si="25"/>
        <v>-22.76350384972277</v>
      </c>
      <c r="I89" s="1">
        <f t="shared" si="18"/>
        <v>-4.9323844056387376</v>
      </c>
      <c r="J89" s="4">
        <f>B89+('PV model'!$B$3/15)+(I89/60)</f>
        <v>11.641126926572687</v>
      </c>
      <c r="K89" s="2">
        <f t="shared" si="19"/>
        <v>5.3830961014096967</v>
      </c>
      <c r="L89" s="2">
        <f>DEGREES(ASIN((((COS(RADIANS('PV model'!$B$2))*COS(RADIANS(H89))*COS(RADIANS(K89)))+(SIN(RADIANS('PV model'!$B$2))*SIN(RADIANS(H89)))))))</f>
        <v>11.60173243384463</v>
      </c>
      <c r="M89" s="3">
        <f t="shared" si="14"/>
        <v>11.60173243384463</v>
      </c>
      <c r="N89" s="2">
        <f t="shared" si="20"/>
        <v>5.0664840056646927</v>
      </c>
      <c r="O89" s="2">
        <f>IF('PV model'!$B$2&gt;0, 180-N89,IF('PV model'!$B$2&lt;0,0-N89,N89))</f>
        <v>174.93351599433529</v>
      </c>
      <c r="P89" s="2">
        <f>ABS(O89-'PV model'!$B$5)</f>
        <v>30.066484005664705</v>
      </c>
      <c r="Q89" s="3">
        <f t="shared" si="15"/>
        <v>78.398267566155369</v>
      </c>
      <c r="R89" s="3">
        <f t="shared" si="21"/>
        <v>3.3673499999999996</v>
      </c>
      <c r="S89" s="3">
        <f t="shared" si="16"/>
        <v>57.779243088374471</v>
      </c>
      <c r="T89" s="3">
        <f>(0.5*(1-COS(RADIANS(90-$X$3)))*(D89+E89)*'PV model'!$B$4)</f>
        <v>0</v>
      </c>
      <c r="U89" s="3">
        <f t="shared" si="22"/>
        <v>61.146593088374473</v>
      </c>
      <c r="V89" s="3">
        <f>('PV model'!$B$13*(U89/1000)*(1-'PV model'!$B$14*((20+C89)-25))*'PV model'!$B$10)/'PV model'!$B$12</f>
        <v>6.1317725281382769</v>
      </c>
      <c r="AD89" s="3">
        <v>87</v>
      </c>
    </row>
    <row r="90" spans="1:30" x14ac:dyDescent="0.2">
      <c r="A90" s="10">
        <f t="shared" si="23"/>
        <v>4</v>
      </c>
      <c r="B90" s="10">
        <f t="shared" si="24"/>
        <v>13</v>
      </c>
      <c r="C90" s="23">
        <v>4.3</v>
      </c>
      <c r="D90" s="24">
        <v>75.204150000000013</v>
      </c>
      <c r="E90" s="24">
        <v>68.796000000000006</v>
      </c>
      <c r="F90" s="48"/>
      <c r="G90" s="48"/>
      <c r="H90" s="1">
        <f t="shared" si="25"/>
        <v>-22.76350384972277</v>
      </c>
      <c r="I90" s="1">
        <f t="shared" si="18"/>
        <v>-4.9323844056387376</v>
      </c>
      <c r="J90" s="4">
        <f>B90+('PV model'!$B$3/15)+(I90/60)</f>
        <v>12.641126926572687</v>
      </c>
      <c r="K90" s="2">
        <f t="shared" si="19"/>
        <v>-9.6169038985903033</v>
      </c>
      <c r="L90" s="2">
        <f>DEGREES(ASIN((((COS(RADIANS('PV model'!$B$2))*COS(RADIANS(H90))*COS(RADIANS(K90)))+(SIN(RADIANS('PV model'!$B$2))*SIN(RADIANS(H90)))))))</f>
        <v>11.30730488987537</v>
      </c>
      <c r="M90" s="3">
        <f t="shared" si="14"/>
        <v>11.30730488987537</v>
      </c>
      <c r="N90" s="2">
        <f t="shared" si="20"/>
        <v>-9.0384139987740095</v>
      </c>
      <c r="O90" s="2">
        <f>IF('PV model'!$B$2&gt;0, 180-N90,IF('PV model'!$B$2&lt;0,0-N90,N90))</f>
        <v>189.03841399877402</v>
      </c>
      <c r="P90" s="2">
        <f>ABS(O90-'PV model'!$B$5)</f>
        <v>15.961586001225982</v>
      </c>
      <c r="Q90" s="3">
        <f t="shared" si="15"/>
        <v>78.692695110124632</v>
      </c>
      <c r="R90" s="3">
        <f t="shared" si="21"/>
        <v>75.204150000000027</v>
      </c>
      <c r="S90" s="3">
        <f t="shared" si="16"/>
        <v>80.368854948156127</v>
      </c>
      <c r="T90" s="3">
        <f>(0.5*(1-COS(RADIANS(90-$X$3)))*(D90+E90)*'PV model'!$B$4)</f>
        <v>0</v>
      </c>
      <c r="U90" s="3">
        <f t="shared" si="22"/>
        <v>155.57300494815615</v>
      </c>
      <c r="V90" s="3">
        <f>('PV model'!$B$13*(U90/1000)*(1-'PV model'!$B$14*((20+C90)-25))*'PV model'!$B$10)/'PV model'!$B$12</f>
        <v>15.594620591826617</v>
      </c>
      <c r="AD90" s="3">
        <v>88</v>
      </c>
    </row>
    <row r="91" spans="1:30" x14ac:dyDescent="0.2">
      <c r="A91" s="10">
        <f t="shared" si="23"/>
        <v>4</v>
      </c>
      <c r="B91" s="10">
        <f t="shared" si="24"/>
        <v>14</v>
      </c>
      <c r="C91" s="23">
        <v>4.4000000000000004</v>
      </c>
      <c r="D91" s="24">
        <v>88.673550000000006</v>
      </c>
      <c r="E91" s="24">
        <v>66.149999999999991</v>
      </c>
      <c r="F91" s="48"/>
      <c r="G91" s="48"/>
      <c r="H91" s="1">
        <f t="shared" si="25"/>
        <v>-22.76350384972277</v>
      </c>
      <c r="I91" s="1">
        <f t="shared" si="18"/>
        <v>-4.9323844056387376</v>
      </c>
      <c r="J91" s="4">
        <f>B91+('PV model'!$B$3/15)+(I91/60)</f>
        <v>13.641126926572687</v>
      </c>
      <c r="K91" s="2">
        <f t="shared" si="19"/>
        <v>-24.616903898590301</v>
      </c>
      <c r="L91" s="2">
        <f>DEGREES(ASIN((((COS(RADIANS('PV model'!$B$2))*COS(RADIANS(H91))*COS(RADIANS(K91)))+(SIN(RADIANS('PV model'!$B$2))*SIN(RADIANS(H91)))))))</f>
        <v>8.9714259037301272</v>
      </c>
      <c r="M91" s="3">
        <f t="shared" si="14"/>
        <v>8.9714259037301272</v>
      </c>
      <c r="N91" s="2">
        <f t="shared" si="20"/>
        <v>-22.883657007190475</v>
      </c>
      <c r="O91" s="2">
        <f>IF('PV model'!$B$2&gt;0, 180-N91,IF('PV model'!$B$2&lt;0,0-N91,N91))</f>
        <v>202.88365700719046</v>
      </c>
      <c r="P91" s="2">
        <f>ABS(O91-'PV model'!$B$5)</f>
        <v>2.1163429928095354</v>
      </c>
      <c r="Q91" s="3">
        <f t="shared" si="15"/>
        <v>81.028574096269878</v>
      </c>
      <c r="R91" s="3">
        <f t="shared" si="21"/>
        <v>88.673549999999992</v>
      </c>
      <c r="S91" s="3">
        <f t="shared" si="16"/>
        <v>77.159488551653652</v>
      </c>
      <c r="T91" s="3">
        <f>(0.5*(1-COS(RADIANS(90-$X$3)))*(D91+E91)*'PV model'!$B$4)</f>
        <v>0</v>
      </c>
      <c r="U91" s="3">
        <f t="shared" si="22"/>
        <v>165.83303855165366</v>
      </c>
      <c r="V91" s="3">
        <f>('PV model'!$B$13*(U91/1000)*(1-'PV model'!$B$14*((20+C91)-25))*'PV model'!$B$10)/'PV model'!$B$12</f>
        <v>16.616454542903991</v>
      </c>
      <c r="AD91" s="3">
        <v>89</v>
      </c>
    </row>
    <row r="92" spans="1:30" x14ac:dyDescent="0.2">
      <c r="A92" s="10">
        <f t="shared" si="23"/>
        <v>4</v>
      </c>
      <c r="B92" s="10">
        <f t="shared" si="24"/>
        <v>15</v>
      </c>
      <c r="C92" s="23">
        <v>4.5</v>
      </c>
      <c r="D92" s="24">
        <v>66.224549999999994</v>
      </c>
      <c r="E92" s="24">
        <v>41.454000000000001</v>
      </c>
      <c r="F92" s="48"/>
      <c r="G92" s="48"/>
      <c r="H92" s="1">
        <f t="shared" si="25"/>
        <v>-22.76350384972277</v>
      </c>
      <c r="I92" s="1">
        <f t="shared" si="18"/>
        <v>-4.9323844056387376</v>
      </c>
      <c r="J92" s="4">
        <f>B92+('PV model'!$B$3/15)+(I92/60)</f>
        <v>14.641126926572687</v>
      </c>
      <c r="K92" s="2">
        <f t="shared" si="19"/>
        <v>-39.616903898590301</v>
      </c>
      <c r="L92" s="2">
        <f>DEGREES(ASIN((((COS(RADIANS('PV model'!$B$2))*COS(RADIANS(H92))*COS(RADIANS(K92)))+(SIN(RADIANS('PV model'!$B$2))*SIN(RADIANS(H92)))))))</f>
        <v>4.7871532276116744</v>
      </c>
      <c r="M92" s="3">
        <f t="shared" si="14"/>
        <v>4.7871532276116744</v>
      </c>
      <c r="N92" s="2">
        <f t="shared" si="20"/>
        <v>-36.160046120605465</v>
      </c>
      <c r="O92" s="2">
        <f>IF('PV model'!$B$2&gt;0, 180-N92,IF('PV model'!$B$2&lt;0,0-N92,N92))</f>
        <v>216.16004612060547</v>
      </c>
      <c r="P92" s="2">
        <f>ABS(O92-'PV model'!$B$5)</f>
        <v>11.160046120605472</v>
      </c>
      <c r="Q92" s="3">
        <f t="shared" si="15"/>
        <v>85.212846772388332</v>
      </c>
      <c r="R92" s="3">
        <f t="shared" si="21"/>
        <v>66.224550000000022</v>
      </c>
      <c r="S92" s="3">
        <f t="shared" si="16"/>
        <v>47.976012569085349</v>
      </c>
      <c r="T92" s="3">
        <f>(0.5*(1-COS(RADIANS(90-$X$3)))*(D92+E92)*'PV model'!$B$4)</f>
        <v>0</v>
      </c>
      <c r="U92" s="3">
        <f t="shared" si="22"/>
        <v>114.20056256908538</v>
      </c>
      <c r="V92" s="3">
        <f>('PV model'!$B$13*(U92/1000)*(1-'PV model'!$B$14*((20+C92)-25))*'PV model'!$B$10)/'PV model'!$B$12</f>
        <v>11.438319210874587</v>
      </c>
      <c r="AD92" s="3">
        <v>90</v>
      </c>
    </row>
    <row r="93" spans="1:30" x14ac:dyDescent="0.2">
      <c r="A93" s="10">
        <f t="shared" si="23"/>
        <v>4</v>
      </c>
      <c r="B93" s="10">
        <f t="shared" si="24"/>
        <v>16</v>
      </c>
      <c r="C93" s="23">
        <v>4.0999999999999996</v>
      </c>
      <c r="D93" s="24">
        <v>0</v>
      </c>
      <c r="E93" s="24">
        <v>11.465999999999999</v>
      </c>
      <c r="F93" s="48"/>
      <c r="G93" s="48"/>
      <c r="H93" s="1">
        <f t="shared" si="25"/>
        <v>-22.76350384972277</v>
      </c>
      <c r="I93" s="1">
        <f t="shared" si="18"/>
        <v>-4.9323844056387376</v>
      </c>
      <c r="J93" s="4">
        <f>B93+('PV model'!$B$3/15)+(I93/60)</f>
        <v>15.641126926572687</v>
      </c>
      <c r="K93" s="2">
        <f t="shared" si="19"/>
        <v>-54.616903898590301</v>
      </c>
      <c r="L93" s="2">
        <f>DEGREES(ASIN((((COS(RADIANS('PV model'!$B$2))*COS(RADIANS(H93))*COS(RADIANS(K93)))+(SIN(RADIANS('PV model'!$B$2))*SIN(RADIANS(H93)))))))</f>
        <v>-0.94263411534246355</v>
      </c>
      <c r="M93" s="3">
        <f t="shared" si="14"/>
        <v>0</v>
      </c>
      <c r="N93" s="2">
        <f t="shared" si="20"/>
        <v>-48.754939515316927</v>
      </c>
      <c r="O93" s="2">
        <f>IF('PV model'!$B$2&gt;0, 180-N93,IF('PV model'!$B$2&lt;0,0-N93,N93))</f>
        <v>228.75493951531692</v>
      </c>
      <c r="P93" s="2">
        <f>ABS(O93-'PV model'!$B$5)</f>
        <v>23.75493951531692</v>
      </c>
      <c r="Q93" s="3">
        <f t="shared" si="15"/>
        <v>90.942634115342457</v>
      </c>
      <c r="R93" s="3">
        <f t="shared" si="21"/>
        <v>0</v>
      </c>
      <c r="S93" s="3">
        <f t="shared" si="16"/>
        <v>11.465999999999999</v>
      </c>
      <c r="T93" s="3">
        <f>(0.5*(1-COS(RADIANS(90-$X$3)))*(D93+E93)*'PV model'!$B$4)</f>
        <v>0</v>
      </c>
      <c r="U93" s="3">
        <f t="shared" si="22"/>
        <v>11.465999999999999</v>
      </c>
      <c r="V93" s="3">
        <f>('PV model'!$B$13*(U93/1000)*(1-'PV model'!$B$14*((20+C93)-25))*'PV model'!$B$10)/'PV model'!$B$12</f>
        <v>1.150267468896</v>
      </c>
      <c r="AD93" s="3">
        <v>91</v>
      </c>
    </row>
    <row r="94" spans="1:30" x14ac:dyDescent="0.2">
      <c r="A94" s="10">
        <f t="shared" si="23"/>
        <v>4</v>
      </c>
      <c r="B94" s="10">
        <f t="shared" si="24"/>
        <v>17</v>
      </c>
      <c r="C94" s="23">
        <v>3.6</v>
      </c>
      <c r="D94" s="24">
        <v>0</v>
      </c>
      <c r="E94" s="24">
        <v>0</v>
      </c>
      <c r="F94" s="48"/>
      <c r="G94" s="48"/>
      <c r="H94" s="1">
        <f t="shared" si="25"/>
        <v>-22.76350384972277</v>
      </c>
      <c r="I94" s="1">
        <f t="shared" si="18"/>
        <v>-4.9323844056387376</v>
      </c>
      <c r="J94" s="4">
        <f>B94+('PV model'!$B$3/15)+(I94/60)</f>
        <v>16.641126926572689</v>
      </c>
      <c r="K94" s="2">
        <f t="shared" si="19"/>
        <v>-69.616903898590323</v>
      </c>
      <c r="L94" s="2">
        <f>DEGREES(ASIN((((COS(RADIANS('PV model'!$B$2))*COS(RADIANS(H94))*COS(RADIANS(K94)))+(SIN(RADIANS('PV model'!$B$2))*SIN(RADIANS(H94)))))))</f>
        <v>-7.8723729570035372</v>
      </c>
      <c r="M94" s="3">
        <f t="shared" si="14"/>
        <v>0</v>
      </c>
      <c r="N94" s="2">
        <f t="shared" si="20"/>
        <v>-60.761653561817248</v>
      </c>
      <c r="O94" s="2">
        <f>IF('PV model'!$B$2&gt;0, 180-N94,IF('PV model'!$B$2&lt;0,0-N94,N94))</f>
        <v>240.76165356181724</v>
      </c>
      <c r="P94" s="2">
        <f>ABS(O94-'PV model'!$B$5)</f>
        <v>35.761653561817241</v>
      </c>
      <c r="Q94" s="3">
        <f t="shared" si="15"/>
        <v>97.872372957003535</v>
      </c>
      <c r="R94" s="3">
        <f t="shared" si="21"/>
        <v>0</v>
      </c>
      <c r="S94" s="3">
        <f t="shared" si="16"/>
        <v>0</v>
      </c>
      <c r="T94" s="3">
        <f>(0.5*(1-COS(RADIANS(90-$X$3)))*(D94+E94)*'PV model'!$B$4)</f>
        <v>0</v>
      </c>
      <c r="U94" s="3">
        <f t="shared" si="22"/>
        <v>0</v>
      </c>
      <c r="V94" s="3">
        <f>('PV model'!$B$13*(U94/1000)*(1-'PV model'!$B$14*((20+C94)-25))*'PV model'!$B$10)/'PV model'!$B$12</f>
        <v>0</v>
      </c>
      <c r="AD94" s="3">
        <v>92</v>
      </c>
    </row>
    <row r="95" spans="1:30" x14ac:dyDescent="0.2">
      <c r="A95" s="10">
        <f t="shared" si="23"/>
        <v>4</v>
      </c>
      <c r="B95" s="10">
        <f t="shared" si="24"/>
        <v>18</v>
      </c>
      <c r="C95" s="23">
        <v>3.2</v>
      </c>
      <c r="D95" s="24">
        <v>0</v>
      </c>
      <c r="E95" s="24">
        <v>0</v>
      </c>
      <c r="F95" s="48"/>
      <c r="G95" s="48"/>
      <c r="H95" s="1">
        <f t="shared" si="25"/>
        <v>-22.76350384972277</v>
      </c>
      <c r="I95" s="1">
        <f t="shared" si="18"/>
        <v>-4.9323844056387376</v>
      </c>
      <c r="J95" s="4">
        <f>B95+('PV model'!$B$3/15)+(I95/60)</f>
        <v>17.641126926572689</v>
      </c>
      <c r="K95" s="2">
        <f t="shared" si="19"/>
        <v>-84.616903898590323</v>
      </c>
      <c r="L95" s="2">
        <f>DEGREES(ASIN((((COS(RADIANS('PV model'!$B$2))*COS(RADIANS(H95))*COS(RADIANS(K95)))+(SIN(RADIANS('PV model'!$B$2))*SIN(RADIANS(H95)))))))</f>
        <v>-15.657093073471188</v>
      </c>
      <c r="M95" s="3">
        <f t="shared" si="14"/>
        <v>0</v>
      </c>
      <c r="N95" s="2">
        <f t="shared" si="20"/>
        <v>-72.443606152820095</v>
      </c>
      <c r="O95" s="2">
        <f>IF('PV model'!$B$2&gt;0, 180-N95,IF('PV model'!$B$2&lt;0,0-N95,N95))</f>
        <v>252.44360615282011</v>
      </c>
      <c r="P95" s="2">
        <f>ABS(O95-'PV model'!$B$5)</f>
        <v>47.443606152820109</v>
      </c>
      <c r="Q95" s="3">
        <f t="shared" si="15"/>
        <v>105.65709307347119</v>
      </c>
      <c r="R95" s="3">
        <f t="shared" si="21"/>
        <v>0</v>
      </c>
      <c r="S95" s="3">
        <f t="shared" si="16"/>
        <v>0</v>
      </c>
      <c r="T95" s="3">
        <f>(0.5*(1-COS(RADIANS(90-$X$3)))*(D95+E95)*'PV model'!$B$4)</f>
        <v>0</v>
      </c>
      <c r="U95" s="3">
        <f t="shared" si="22"/>
        <v>0</v>
      </c>
      <c r="V95" s="3">
        <f>('PV model'!$B$13*(U95/1000)*(1-'PV model'!$B$14*((20+C95)-25))*'PV model'!$B$10)/'PV model'!$B$12</f>
        <v>0</v>
      </c>
      <c r="AD95" s="3">
        <v>93</v>
      </c>
    </row>
    <row r="96" spans="1:30" x14ac:dyDescent="0.2">
      <c r="A96" s="10">
        <f t="shared" si="23"/>
        <v>4</v>
      </c>
      <c r="B96" s="10">
        <f t="shared" si="24"/>
        <v>19</v>
      </c>
      <c r="C96" s="23">
        <v>3.1</v>
      </c>
      <c r="D96" s="24">
        <v>0</v>
      </c>
      <c r="E96" s="24">
        <v>0</v>
      </c>
      <c r="F96" s="48"/>
      <c r="G96" s="48"/>
      <c r="H96" s="1">
        <f t="shared" si="25"/>
        <v>-22.76350384972277</v>
      </c>
      <c r="I96" s="1">
        <f t="shared" si="18"/>
        <v>-4.9323844056387376</v>
      </c>
      <c r="J96" s="4">
        <f>B96+('PV model'!$B$3/15)+(I96/60)</f>
        <v>18.641126926572689</v>
      </c>
      <c r="K96" s="2">
        <f t="shared" si="19"/>
        <v>-99.616903898590323</v>
      </c>
      <c r="L96" s="2">
        <f>DEGREES(ASIN((((COS(RADIANS('PV model'!$B$2))*COS(RADIANS(H96))*COS(RADIANS(K96)))+(SIN(RADIANS('PV model'!$B$2))*SIN(RADIANS(H96)))))))</f>
        <v>-23.962028002015835</v>
      </c>
      <c r="M96" s="3">
        <f t="shared" si="14"/>
        <v>0</v>
      </c>
      <c r="N96" s="2">
        <f t="shared" si="20"/>
        <v>-84.208985399828848</v>
      </c>
      <c r="O96" s="2">
        <f>IF('PV model'!$B$2&gt;0, 180-N96,IF('PV model'!$B$2&lt;0,0-N96,N96))</f>
        <v>264.20898539982886</v>
      </c>
      <c r="P96" s="2">
        <f>ABS(O96-'PV model'!$B$5)</f>
        <v>59.208985399828862</v>
      </c>
      <c r="Q96" s="3">
        <f t="shared" si="15"/>
        <v>113.96202800201584</v>
      </c>
      <c r="R96" s="3">
        <f t="shared" si="21"/>
        <v>0</v>
      </c>
      <c r="S96" s="3">
        <f t="shared" si="16"/>
        <v>0</v>
      </c>
      <c r="T96" s="3">
        <f>(0.5*(1-COS(RADIANS(90-$X$3)))*(D96+E96)*'PV model'!$B$4)</f>
        <v>0</v>
      </c>
      <c r="U96" s="3">
        <f t="shared" si="22"/>
        <v>0</v>
      </c>
      <c r="V96" s="3">
        <f>('PV model'!$B$13*(U96/1000)*(1-'PV model'!$B$14*((20+C96)-25))*'PV model'!$B$10)/'PV model'!$B$12</f>
        <v>0</v>
      </c>
      <c r="AD96" s="3">
        <v>94</v>
      </c>
    </row>
    <row r="97" spans="1:30" x14ac:dyDescent="0.2">
      <c r="A97" s="10">
        <f t="shared" si="23"/>
        <v>4</v>
      </c>
      <c r="B97" s="10">
        <f t="shared" si="24"/>
        <v>20</v>
      </c>
      <c r="C97" s="23">
        <v>3.1</v>
      </c>
      <c r="D97" s="24">
        <v>0</v>
      </c>
      <c r="E97" s="24">
        <v>0</v>
      </c>
      <c r="F97" s="48"/>
      <c r="G97" s="48"/>
      <c r="H97" s="1">
        <f t="shared" si="25"/>
        <v>-22.76350384972277</v>
      </c>
      <c r="I97" s="1">
        <f t="shared" si="18"/>
        <v>-4.9323844056387376</v>
      </c>
      <c r="J97" s="4">
        <f>B97+('PV model'!$B$3/15)+(I97/60)</f>
        <v>19.641126926572689</v>
      </c>
      <c r="K97" s="2">
        <f t="shared" si="19"/>
        <v>-114.61690389859032</v>
      </c>
      <c r="L97" s="2">
        <f>DEGREES(ASIN((((COS(RADIANS('PV model'!$B$2))*COS(RADIANS(H97))*COS(RADIANS(K97)))+(SIN(RADIANS('PV model'!$B$2))*SIN(RADIANS(H97)))))))</f>
        <v>-32.441391529144305</v>
      </c>
      <c r="M97" s="3">
        <f t="shared" si="14"/>
        <v>0</v>
      </c>
      <c r="N97" s="2">
        <f t="shared" si="20"/>
        <v>-83.373250701944542</v>
      </c>
      <c r="O97" s="2">
        <f>IF('PV model'!$B$2&gt;0, 180-N97,IF('PV model'!$B$2&lt;0,0-N97,N97))</f>
        <v>263.37325070194453</v>
      </c>
      <c r="P97" s="2">
        <f>ABS(O97-'PV model'!$B$5)</f>
        <v>58.373250701944528</v>
      </c>
      <c r="Q97" s="3">
        <f t="shared" si="15"/>
        <v>122.4413915291443</v>
      </c>
      <c r="R97" s="3">
        <f t="shared" si="21"/>
        <v>0</v>
      </c>
      <c r="S97" s="3">
        <f t="shared" si="16"/>
        <v>0</v>
      </c>
      <c r="T97" s="3">
        <f>(0.5*(1-COS(RADIANS(90-$X$3)))*(D97+E97)*'PV model'!$B$4)</f>
        <v>0</v>
      </c>
      <c r="U97" s="3">
        <f t="shared" si="22"/>
        <v>0</v>
      </c>
      <c r="V97" s="3">
        <f>('PV model'!$B$13*(U97/1000)*(1-'PV model'!$B$14*((20+C97)-25))*'PV model'!$B$10)/'PV model'!$B$12</f>
        <v>0</v>
      </c>
      <c r="AD97" s="3">
        <v>95</v>
      </c>
    </row>
    <row r="98" spans="1:30" x14ac:dyDescent="0.2">
      <c r="A98" s="10">
        <f t="shared" si="23"/>
        <v>4</v>
      </c>
      <c r="B98" s="10">
        <f t="shared" si="24"/>
        <v>21</v>
      </c>
      <c r="C98" s="23">
        <v>3</v>
      </c>
      <c r="D98" s="24">
        <v>0</v>
      </c>
      <c r="E98" s="24">
        <v>0</v>
      </c>
      <c r="F98" s="48"/>
      <c r="G98" s="48"/>
      <c r="H98" s="1">
        <f t="shared" si="25"/>
        <v>-22.76350384972277</v>
      </c>
      <c r="I98" s="1">
        <f t="shared" si="18"/>
        <v>-4.9323844056387376</v>
      </c>
      <c r="J98" s="4">
        <f>B98+('PV model'!$B$3/15)+(I98/60)</f>
        <v>20.641126926572689</v>
      </c>
      <c r="K98" s="2">
        <f t="shared" si="19"/>
        <v>-129.61690389859032</v>
      </c>
      <c r="L98" s="2">
        <f>DEGREES(ASIN((((COS(RADIANS('PV model'!$B$2))*COS(RADIANS(H98))*COS(RADIANS(K98)))+(SIN(RADIANS('PV model'!$B$2))*SIN(RADIANS(H98)))))))</f>
        <v>-40.686203854305873</v>
      </c>
      <c r="M98" s="3">
        <f t="shared" si="14"/>
        <v>0</v>
      </c>
      <c r="N98" s="2">
        <f t="shared" si="20"/>
        <v>-69.511647826061107</v>
      </c>
      <c r="O98" s="2">
        <f>IF('PV model'!$B$2&gt;0, 180-N98,IF('PV model'!$B$2&lt;0,0-N98,N98))</f>
        <v>249.51164782606111</v>
      </c>
      <c r="P98" s="2">
        <f>ABS(O98-'PV model'!$B$5)</f>
        <v>44.511647826061107</v>
      </c>
      <c r="Q98" s="3">
        <f t="shared" si="15"/>
        <v>130.68620385430589</v>
      </c>
      <c r="R98" s="3">
        <f t="shared" si="21"/>
        <v>0</v>
      </c>
      <c r="S98" s="3">
        <f t="shared" si="16"/>
        <v>0</v>
      </c>
      <c r="T98" s="3">
        <f>(0.5*(1-COS(RADIANS(90-$X$3)))*(D98+E98)*'PV model'!$B$4)</f>
        <v>0</v>
      </c>
      <c r="U98" s="3">
        <f t="shared" si="22"/>
        <v>0</v>
      </c>
      <c r="V98" s="3">
        <f>('PV model'!$B$13*(U98/1000)*(1-'PV model'!$B$14*((20+C98)-25))*'PV model'!$B$10)/'PV model'!$B$12</f>
        <v>0</v>
      </c>
      <c r="AD98" s="3">
        <v>96</v>
      </c>
    </row>
    <row r="99" spans="1:30" x14ac:dyDescent="0.2">
      <c r="A99" s="10">
        <f t="shared" si="23"/>
        <v>4</v>
      </c>
      <c r="B99" s="10">
        <f t="shared" si="24"/>
        <v>22</v>
      </c>
      <c r="C99" s="23">
        <v>3</v>
      </c>
      <c r="D99" s="24">
        <v>0</v>
      </c>
      <c r="E99" s="24">
        <v>0</v>
      </c>
      <c r="F99" s="48"/>
      <c r="G99" s="48"/>
      <c r="H99" s="1">
        <f t="shared" si="25"/>
        <v>-22.76350384972277</v>
      </c>
      <c r="I99" s="1">
        <f t="shared" si="18"/>
        <v>-4.9323844056387376</v>
      </c>
      <c r="J99" s="4">
        <f>B99+('PV model'!$B$3/15)+(I99/60)</f>
        <v>21.641126926572689</v>
      </c>
      <c r="K99" s="2">
        <f t="shared" si="19"/>
        <v>-144.61690389859032</v>
      </c>
      <c r="L99" s="2">
        <f>DEGREES(ASIN((((COS(RADIANS('PV model'!$B$2))*COS(RADIANS(H99))*COS(RADIANS(K99)))+(SIN(RADIANS('PV model'!$B$2))*SIN(RADIANS(H99)))))))</f>
        <v>-48.133257120388301</v>
      </c>
      <c r="M99" s="3">
        <f t="shared" si="14"/>
        <v>0</v>
      </c>
      <c r="N99" s="2">
        <f t="shared" si="20"/>
        <v>-53.132784085215448</v>
      </c>
      <c r="O99" s="2">
        <f>IF('PV model'!$B$2&gt;0, 180-N99,IF('PV model'!$B$2&lt;0,0-N99,N99))</f>
        <v>233.13278408521546</v>
      </c>
      <c r="P99" s="2">
        <f>ABS(O99-'PV model'!$B$5)</f>
        <v>28.132784085215462</v>
      </c>
      <c r="Q99" s="3">
        <f t="shared" si="15"/>
        <v>138.13325712038829</v>
      </c>
      <c r="R99" s="3">
        <f t="shared" si="21"/>
        <v>0</v>
      </c>
      <c r="S99" s="3">
        <f t="shared" si="16"/>
        <v>0</v>
      </c>
      <c r="T99" s="3">
        <f>(0.5*(1-COS(RADIANS(90-$X$3)))*(D99+E99)*'PV model'!$B$4)</f>
        <v>0</v>
      </c>
      <c r="U99" s="3">
        <f t="shared" si="22"/>
        <v>0</v>
      </c>
      <c r="V99" s="3">
        <f>('PV model'!$B$13*(U99/1000)*(1-'PV model'!$B$14*((20+C99)-25))*'PV model'!$B$10)/'PV model'!$B$12</f>
        <v>0</v>
      </c>
      <c r="AD99" s="3">
        <v>97</v>
      </c>
    </row>
    <row r="100" spans="1:30" x14ac:dyDescent="0.2">
      <c r="A100" s="10">
        <f t="shared" si="23"/>
        <v>4</v>
      </c>
      <c r="B100" s="10">
        <f t="shared" si="24"/>
        <v>23</v>
      </c>
      <c r="C100" s="23">
        <v>3</v>
      </c>
      <c r="D100" s="24">
        <v>0</v>
      </c>
      <c r="E100" s="24">
        <v>0</v>
      </c>
      <c r="F100" s="48"/>
      <c r="G100" s="48"/>
      <c r="H100" s="1">
        <f t="shared" si="25"/>
        <v>-22.76350384972277</v>
      </c>
      <c r="I100" s="1">
        <f t="shared" si="18"/>
        <v>-4.9323844056387376</v>
      </c>
      <c r="J100" s="4">
        <f>B100+('PV model'!$B$3/15)+(I100/60)</f>
        <v>22.641126926572689</v>
      </c>
      <c r="K100" s="2">
        <f t="shared" si="19"/>
        <v>-159.61690389859032</v>
      </c>
      <c r="L100" s="2">
        <f>DEGREES(ASIN((((COS(RADIANS('PV model'!$B$2))*COS(RADIANS(H100))*COS(RADIANS(K100)))+(SIN(RADIANS('PV model'!$B$2))*SIN(RADIANS(H100)))))))</f>
        <v>-53.946059263278677</v>
      </c>
      <c r="M100" s="3">
        <f t="shared" si="14"/>
        <v>0</v>
      </c>
      <c r="N100" s="2">
        <f t="shared" si="20"/>
        <v>-33.072140718158906</v>
      </c>
      <c r="O100" s="2">
        <f>IF('PV model'!$B$2&gt;0, 180-N100,IF('PV model'!$B$2&lt;0,0-N100,N100))</f>
        <v>213.07214071815889</v>
      </c>
      <c r="P100" s="2">
        <f>ABS(O100-'PV model'!$B$5)</f>
        <v>8.0721407181588916</v>
      </c>
      <c r="Q100" s="3">
        <f t="shared" si="15"/>
        <v>143.94605926327867</v>
      </c>
      <c r="R100" s="3">
        <f t="shared" si="21"/>
        <v>0</v>
      </c>
      <c r="S100" s="3">
        <f t="shared" si="16"/>
        <v>0</v>
      </c>
      <c r="T100" s="3">
        <f>(0.5*(1-COS(RADIANS(90-$X$3)))*(D100+E100)*'PV model'!$B$4)</f>
        <v>0</v>
      </c>
      <c r="U100" s="3">
        <f t="shared" si="22"/>
        <v>0</v>
      </c>
      <c r="V100" s="3">
        <f>('PV model'!$B$13*(U100/1000)*(1-'PV model'!$B$14*((20+C100)-25))*'PV model'!$B$10)/'PV model'!$B$12</f>
        <v>0</v>
      </c>
      <c r="AD100" s="3">
        <v>98</v>
      </c>
    </row>
    <row r="101" spans="1:30" x14ac:dyDescent="0.2">
      <c r="A101" s="10">
        <f t="shared" si="23"/>
        <v>4</v>
      </c>
      <c r="B101" s="10">
        <f t="shared" si="24"/>
        <v>24</v>
      </c>
      <c r="C101" s="23">
        <v>3</v>
      </c>
      <c r="D101" s="24">
        <v>0</v>
      </c>
      <c r="E101" s="24">
        <v>0</v>
      </c>
      <c r="F101" s="48"/>
      <c r="G101" s="48"/>
      <c r="H101" s="1">
        <f t="shared" si="25"/>
        <v>-22.76350384972277</v>
      </c>
      <c r="I101" s="1">
        <f t="shared" si="18"/>
        <v>-4.9323844056387376</v>
      </c>
      <c r="J101" s="4">
        <f>B101+('PV model'!$B$3/15)+(I101/60)</f>
        <v>23.641126926572689</v>
      </c>
      <c r="K101" s="2">
        <f t="shared" si="19"/>
        <v>-174.61690389859032</v>
      </c>
      <c r="L101" s="2">
        <f>DEGREES(ASIN((((COS(RADIANS('PV model'!$B$2))*COS(RADIANS(H101))*COS(RADIANS(K101)))+(SIN(RADIANS('PV model'!$B$2))*SIN(RADIANS(H101)))))))</f>
        <v>-57.020252713196008</v>
      </c>
      <c r="M101" s="3">
        <f t="shared" si="14"/>
        <v>0</v>
      </c>
      <c r="N101" s="2">
        <f t="shared" si="20"/>
        <v>-9.1442610931846922</v>
      </c>
      <c r="O101" s="2">
        <f>IF('PV model'!$B$2&gt;0, 180-N101,IF('PV model'!$B$2&lt;0,0-N101,N101))</f>
        <v>189.1442610931847</v>
      </c>
      <c r="P101" s="2">
        <f>ABS(O101-'PV model'!$B$5)</f>
        <v>15.855738906815304</v>
      </c>
      <c r="Q101" s="3">
        <f t="shared" si="15"/>
        <v>147.02025271319599</v>
      </c>
      <c r="R101" s="3">
        <f t="shared" si="21"/>
        <v>0</v>
      </c>
      <c r="S101" s="3">
        <f t="shared" si="16"/>
        <v>0</v>
      </c>
      <c r="T101" s="3">
        <f>(0.5*(1-COS(RADIANS(90-$X$3)))*(D101+E101)*'PV model'!$B$4)</f>
        <v>0</v>
      </c>
      <c r="U101" s="3">
        <f t="shared" si="22"/>
        <v>0</v>
      </c>
      <c r="V101" s="3">
        <f>('PV model'!$B$13*(U101/1000)*(1-'PV model'!$B$14*((20+C101)-25))*'PV model'!$B$10)/'PV model'!$B$12</f>
        <v>0</v>
      </c>
      <c r="AD101" s="3">
        <v>99</v>
      </c>
    </row>
    <row r="102" spans="1:30" x14ac:dyDescent="0.2">
      <c r="A102" s="10">
        <f t="shared" si="23"/>
        <v>5</v>
      </c>
      <c r="B102" s="10">
        <f t="shared" si="24"/>
        <v>1</v>
      </c>
      <c r="C102" s="23">
        <v>3.1</v>
      </c>
      <c r="D102" s="24">
        <v>0</v>
      </c>
      <c r="E102" s="24">
        <v>0</v>
      </c>
      <c r="F102" s="48"/>
      <c r="G102" s="48"/>
      <c r="H102" s="1">
        <f t="shared" si="25"/>
        <v>-22.662107178668073</v>
      </c>
      <c r="I102" s="1">
        <f t="shared" si="18"/>
        <v>-5.3636400283137</v>
      </c>
      <c r="J102" s="4">
        <f>B102+('PV model'!$B$3/15)+(I102/60)</f>
        <v>0.63393933286143844</v>
      </c>
      <c r="K102" s="2">
        <f t="shared" si="19"/>
        <v>170.49091000707844</v>
      </c>
      <c r="L102" s="2">
        <f>DEGREES(ASIN((((COS(RADIANS('PV model'!$B$2))*COS(RADIANS(H102))*COS(RADIANS(K102)))+(SIN(RADIANS('PV model'!$B$2))*SIN(RADIANS(H102)))))))</f>
        <v>-56.410877082814793</v>
      </c>
      <c r="M102" s="3">
        <f t="shared" si="14"/>
        <v>0</v>
      </c>
      <c r="N102" s="2">
        <f t="shared" si="20"/>
        <v>15.995409166705484</v>
      </c>
      <c r="O102" s="2">
        <f>IF('PV model'!$B$2&gt;0, 180-N102,IF('PV model'!$B$2&lt;0,0-N102,N102))</f>
        <v>164.00459083329451</v>
      </c>
      <c r="P102" s="2">
        <f>ABS(O102-'PV model'!$B$5)</f>
        <v>40.995409166705485</v>
      </c>
      <c r="Q102" s="3">
        <f t="shared" si="15"/>
        <v>146.41087708281478</v>
      </c>
      <c r="R102" s="3">
        <f t="shared" si="21"/>
        <v>0</v>
      </c>
      <c r="S102" s="3">
        <f t="shared" si="16"/>
        <v>0</v>
      </c>
      <c r="T102" s="3">
        <f>(0.5*(1-COS(RADIANS(90-$X$3)))*(D102+E102)*'PV model'!$B$4)</f>
        <v>0</v>
      </c>
      <c r="U102" s="3">
        <f t="shared" si="22"/>
        <v>0</v>
      </c>
      <c r="V102" s="3">
        <f>('PV model'!$B$13*(U102/1000)*(1-'PV model'!$B$14*((20+C102)-25))*'PV model'!$B$10)/'PV model'!$B$12</f>
        <v>0</v>
      </c>
      <c r="AD102" s="3">
        <v>100</v>
      </c>
    </row>
    <row r="103" spans="1:30" x14ac:dyDescent="0.2">
      <c r="A103" s="10">
        <f t="shared" si="23"/>
        <v>5</v>
      </c>
      <c r="B103" s="10">
        <f t="shared" si="24"/>
        <v>2</v>
      </c>
      <c r="C103" s="23">
        <v>3.2</v>
      </c>
      <c r="D103" s="24">
        <v>0</v>
      </c>
      <c r="E103" s="24">
        <v>0</v>
      </c>
      <c r="F103" s="48"/>
      <c r="G103" s="48"/>
      <c r="H103" s="1">
        <f t="shared" si="25"/>
        <v>-22.662107178668073</v>
      </c>
      <c r="I103" s="1">
        <f t="shared" si="18"/>
        <v>-5.3636400283137</v>
      </c>
      <c r="J103" s="4">
        <f>B103+('PV model'!$B$3/15)+(I103/60)</f>
        <v>1.6339393328614384</v>
      </c>
      <c r="K103" s="2">
        <f t="shared" si="19"/>
        <v>155.49091000707844</v>
      </c>
      <c r="L103" s="2">
        <f>DEGREES(ASIN((((COS(RADIANS('PV model'!$B$2))*COS(RADIANS(H103))*COS(RADIANS(K103)))+(SIN(RADIANS('PV model'!$B$2))*SIN(RADIANS(H103)))))))</f>
        <v>-52.477357366288885</v>
      </c>
      <c r="M103" s="3">
        <f t="shared" si="14"/>
        <v>0</v>
      </c>
      <c r="N103" s="2">
        <f t="shared" si="20"/>
        <v>38.940231500417099</v>
      </c>
      <c r="O103" s="2">
        <f>IF('PV model'!$B$2&gt;0, 180-N103,IF('PV model'!$B$2&lt;0,0-N103,N103))</f>
        <v>141.0597684995829</v>
      </c>
      <c r="P103" s="2">
        <f>ABS(O103-'PV model'!$B$5)</f>
        <v>63.940231500417099</v>
      </c>
      <c r="Q103" s="3">
        <f t="shared" si="15"/>
        <v>142.47735736628889</v>
      </c>
      <c r="R103" s="3">
        <f t="shared" si="21"/>
        <v>0</v>
      </c>
      <c r="S103" s="3">
        <f t="shared" si="16"/>
        <v>0</v>
      </c>
      <c r="T103" s="3">
        <f>(0.5*(1-COS(RADIANS(90-$X$3)))*(D103+E103)*'PV model'!$B$4)</f>
        <v>0</v>
      </c>
      <c r="U103" s="3">
        <f t="shared" si="22"/>
        <v>0</v>
      </c>
      <c r="V103" s="3">
        <f>('PV model'!$B$13*(U103/1000)*(1-'PV model'!$B$14*((20+C103)-25))*'PV model'!$B$10)/'PV model'!$B$12</f>
        <v>0</v>
      </c>
      <c r="AD103" s="3">
        <v>101</v>
      </c>
    </row>
    <row r="104" spans="1:30" x14ac:dyDescent="0.2">
      <c r="A104" s="10">
        <f t="shared" si="23"/>
        <v>5</v>
      </c>
      <c r="B104" s="10">
        <f t="shared" si="24"/>
        <v>3</v>
      </c>
      <c r="C104" s="23">
        <v>3.3</v>
      </c>
      <c r="D104" s="24">
        <v>0</v>
      </c>
      <c r="E104" s="24">
        <v>0</v>
      </c>
      <c r="F104" s="48"/>
      <c r="G104" s="48"/>
      <c r="H104" s="1">
        <f t="shared" si="25"/>
        <v>-22.662107178668073</v>
      </c>
      <c r="I104" s="1">
        <f t="shared" si="18"/>
        <v>-5.3636400283137</v>
      </c>
      <c r="J104" s="4">
        <f>B104+('PV model'!$B$3/15)+(I104/60)</f>
        <v>2.6339393328614382</v>
      </c>
      <c r="K104" s="2">
        <f t="shared" si="19"/>
        <v>140.49091000707844</v>
      </c>
      <c r="L104" s="2">
        <f>DEGREES(ASIN((((COS(RADIANS('PV model'!$B$2))*COS(RADIANS(H104))*COS(RADIANS(K104)))+(SIN(RADIANS('PV model'!$B$2))*SIN(RADIANS(H104)))))))</f>
        <v>-46.119669385892351</v>
      </c>
      <c r="M104" s="3">
        <f t="shared" si="14"/>
        <v>0</v>
      </c>
      <c r="N104" s="2">
        <f t="shared" si="20"/>
        <v>57.883709576320179</v>
      </c>
      <c r="O104" s="2">
        <f>IF('PV model'!$B$2&gt;0, 180-N104,IF('PV model'!$B$2&lt;0,0-N104,N104))</f>
        <v>122.11629042367983</v>
      </c>
      <c r="P104" s="2">
        <f>ABS(O104-'PV model'!$B$5)</f>
        <v>82.883709576320172</v>
      </c>
      <c r="Q104" s="3">
        <f t="shared" si="15"/>
        <v>136.11966938589234</v>
      </c>
      <c r="R104" s="3">
        <f t="shared" si="21"/>
        <v>0</v>
      </c>
      <c r="S104" s="3">
        <f t="shared" si="16"/>
        <v>0</v>
      </c>
      <c r="T104" s="3">
        <f>(0.5*(1-COS(RADIANS(90-$X$3)))*(D104+E104)*'PV model'!$B$4)</f>
        <v>0</v>
      </c>
      <c r="U104" s="3">
        <f t="shared" si="22"/>
        <v>0</v>
      </c>
      <c r="V104" s="3">
        <f>('PV model'!$B$13*(U104/1000)*(1-'PV model'!$B$14*((20+C104)-25))*'PV model'!$B$10)/'PV model'!$B$12</f>
        <v>0</v>
      </c>
      <c r="AD104" s="3">
        <v>102</v>
      </c>
    </row>
    <row r="105" spans="1:30" x14ac:dyDescent="0.2">
      <c r="A105" s="10">
        <f t="shared" si="23"/>
        <v>5</v>
      </c>
      <c r="B105" s="10">
        <f t="shared" si="24"/>
        <v>4</v>
      </c>
      <c r="C105" s="23">
        <v>3.3</v>
      </c>
      <c r="D105" s="24">
        <v>0</v>
      </c>
      <c r="E105" s="24">
        <v>0</v>
      </c>
      <c r="F105" s="48"/>
      <c r="G105" s="48"/>
      <c r="H105" s="1">
        <f t="shared" si="25"/>
        <v>-22.662107178668073</v>
      </c>
      <c r="I105" s="1">
        <f t="shared" si="18"/>
        <v>-5.3636400283137</v>
      </c>
      <c r="J105" s="4">
        <f>B105+('PV model'!$B$3/15)+(I105/60)</f>
        <v>3.6339393328614382</v>
      </c>
      <c r="K105" s="2">
        <f t="shared" si="19"/>
        <v>125.49091000707844</v>
      </c>
      <c r="L105" s="2">
        <f>DEGREES(ASIN((((COS(RADIANS('PV model'!$B$2))*COS(RADIANS(H105))*COS(RADIANS(K105)))+(SIN(RADIANS('PV model'!$B$2))*SIN(RADIANS(H105)))))))</f>
        <v>-38.388044552229253</v>
      </c>
      <c r="M105" s="3">
        <f t="shared" si="14"/>
        <v>0</v>
      </c>
      <c r="N105" s="2">
        <f t="shared" si="20"/>
        <v>73.448651198425281</v>
      </c>
      <c r="O105" s="2">
        <f>IF('PV model'!$B$2&gt;0, 180-N105,IF('PV model'!$B$2&lt;0,0-N105,N105))</f>
        <v>106.55134880157472</v>
      </c>
      <c r="P105" s="2">
        <f>ABS(O105-'PV model'!$B$5)</f>
        <v>98.448651198425281</v>
      </c>
      <c r="Q105" s="3">
        <f t="shared" si="15"/>
        <v>128.38804455222925</v>
      </c>
      <c r="R105" s="3">
        <f t="shared" si="21"/>
        <v>0</v>
      </c>
      <c r="S105" s="3">
        <f t="shared" si="16"/>
        <v>0</v>
      </c>
      <c r="T105" s="3">
        <f>(0.5*(1-COS(RADIANS(90-$X$3)))*(D105+E105)*'PV model'!$B$4)</f>
        <v>0</v>
      </c>
      <c r="U105" s="3">
        <f t="shared" si="22"/>
        <v>0</v>
      </c>
      <c r="V105" s="3">
        <f>('PV model'!$B$13*(U105/1000)*(1-'PV model'!$B$14*((20+C105)-25))*'PV model'!$B$10)/'PV model'!$B$12</f>
        <v>0</v>
      </c>
      <c r="AD105" s="3">
        <v>103</v>
      </c>
    </row>
    <row r="106" spans="1:30" x14ac:dyDescent="0.2">
      <c r="A106" s="10">
        <f t="shared" si="23"/>
        <v>5</v>
      </c>
      <c r="B106" s="10">
        <f t="shared" si="24"/>
        <v>5</v>
      </c>
      <c r="C106" s="23">
        <v>3.3</v>
      </c>
      <c r="D106" s="24">
        <v>0</v>
      </c>
      <c r="E106" s="24">
        <v>0</v>
      </c>
      <c r="F106" s="48"/>
      <c r="G106" s="48"/>
      <c r="H106" s="1">
        <f t="shared" si="25"/>
        <v>-22.662107178668073</v>
      </c>
      <c r="I106" s="1">
        <f t="shared" si="18"/>
        <v>-5.3636400283137</v>
      </c>
      <c r="J106" s="4">
        <f>B106+('PV model'!$B$3/15)+(I106/60)</f>
        <v>4.6339393328614387</v>
      </c>
      <c r="K106" s="2">
        <f t="shared" si="19"/>
        <v>110.49091000707843</v>
      </c>
      <c r="L106" s="2">
        <f>DEGREES(ASIN((((COS(RADIANS('PV model'!$B$2))*COS(RADIANS(H106))*COS(RADIANS(K106)))+(SIN(RADIANS('PV model'!$B$2))*SIN(RADIANS(H106)))))))</f>
        <v>-30.033060515082258</v>
      </c>
      <c r="M106" s="3">
        <f t="shared" si="14"/>
        <v>0</v>
      </c>
      <c r="N106" s="2">
        <f t="shared" si="20"/>
        <v>86.822649675408414</v>
      </c>
      <c r="O106" s="2">
        <f>IF('PV model'!$B$2&gt;0, 180-N106,IF('PV model'!$B$2&lt;0,0-N106,N106))</f>
        <v>93.177350324591586</v>
      </c>
      <c r="P106" s="2">
        <f>ABS(O106-'PV model'!$B$5)</f>
        <v>111.82264967540841</v>
      </c>
      <c r="Q106" s="3">
        <f t="shared" si="15"/>
        <v>120.03306051508225</v>
      </c>
      <c r="R106" s="3">
        <f t="shared" si="21"/>
        <v>0</v>
      </c>
      <c r="S106" s="3">
        <f t="shared" si="16"/>
        <v>0</v>
      </c>
      <c r="T106" s="3">
        <f>(0.5*(1-COS(RADIANS(90-$X$3)))*(D106+E106)*'PV model'!$B$4)</f>
        <v>0</v>
      </c>
      <c r="U106" s="3">
        <f t="shared" si="22"/>
        <v>0</v>
      </c>
      <c r="V106" s="3">
        <f>('PV model'!$B$13*(U106/1000)*(1-'PV model'!$B$14*((20+C106)-25))*'PV model'!$B$10)/'PV model'!$B$12</f>
        <v>0</v>
      </c>
      <c r="AD106" s="3">
        <v>104</v>
      </c>
    </row>
    <row r="107" spans="1:30" x14ac:dyDescent="0.2">
      <c r="A107" s="10">
        <f t="shared" si="23"/>
        <v>5</v>
      </c>
      <c r="B107" s="10">
        <f t="shared" si="24"/>
        <v>6</v>
      </c>
      <c r="C107" s="23">
        <v>3.3</v>
      </c>
      <c r="D107" s="24">
        <v>0</v>
      </c>
      <c r="E107" s="24">
        <v>0</v>
      </c>
      <c r="F107" s="48"/>
      <c r="G107" s="48"/>
      <c r="H107" s="1">
        <f t="shared" si="25"/>
        <v>-22.662107178668073</v>
      </c>
      <c r="I107" s="1">
        <f t="shared" si="18"/>
        <v>-5.3636400283137</v>
      </c>
      <c r="J107" s="4">
        <f>B107+('PV model'!$B$3/15)+(I107/60)</f>
        <v>5.6339393328614387</v>
      </c>
      <c r="K107" s="2">
        <f t="shared" si="19"/>
        <v>95.490910007078426</v>
      </c>
      <c r="L107" s="2">
        <f>DEGREES(ASIN((((COS(RADIANS('PV model'!$B$2))*COS(RADIANS(H107))*COS(RADIANS(K107)))+(SIN(RADIANS('PV model'!$B$2))*SIN(RADIANS(H107)))))))</f>
        <v>-21.564358154181701</v>
      </c>
      <c r="M107" s="3">
        <f t="shared" si="14"/>
        <v>0</v>
      </c>
      <c r="N107" s="2">
        <f t="shared" si="20"/>
        <v>81.001329885767717</v>
      </c>
      <c r="O107" s="2">
        <f>IF('PV model'!$B$2&gt;0, 180-N107,IF('PV model'!$B$2&lt;0,0-N107,N107))</f>
        <v>98.998670114232283</v>
      </c>
      <c r="P107" s="2">
        <f>ABS(O107-'PV model'!$B$5)</f>
        <v>106.00132988576772</v>
      </c>
      <c r="Q107" s="3">
        <f t="shared" si="15"/>
        <v>111.5643581541817</v>
      </c>
      <c r="R107" s="3">
        <f t="shared" si="21"/>
        <v>0</v>
      </c>
      <c r="S107" s="3">
        <f t="shared" si="16"/>
        <v>0</v>
      </c>
      <c r="T107" s="3">
        <f>(0.5*(1-COS(RADIANS(90-$X$3)))*(D107+E107)*'PV model'!$B$4)</f>
        <v>0</v>
      </c>
      <c r="U107" s="3">
        <f t="shared" si="22"/>
        <v>0</v>
      </c>
      <c r="V107" s="3">
        <f>('PV model'!$B$13*(U107/1000)*(1-'PV model'!$B$14*((20+C107)-25))*'PV model'!$B$10)/'PV model'!$B$12</f>
        <v>0</v>
      </c>
      <c r="AD107" s="3">
        <v>105</v>
      </c>
    </row>
    <row r="108" spans="1:30" x14ac:dyDescent="0.2">
      <c r="A108" s="10">
        <f t="shared" si="23"/>
        <v>5</v>
      </c>
      <c r="B108" s="10">
        <f t="shared" si="24"/>
        <v>7</v>
      </c>
      <c r="C108" s="23">
        <v>3.6</v>
      </c>
      <c r="D108" s="24">
        <v>0</v>
      </c>
      <c r="E108" s="24">
        <v>0</v>
      </c>
      <c r="F108" s="48"/>
      <c r="G108" s="48"/>
      <c r="H108" s="1">
        <f t="shared" si="25"/>
        <v>-22.662107178668073</v>
      </c>
      <c r="I108" s="1">
        <f t="shared" si="18"/>
        <v>-5.3636400283137</v>
      </c>
      <c r="J108" s="4">
        <f>B108+('PV model'!$B$3/15)+(I108/60)</f>
        <v>6.6339393328614387</v>
      </c>
      <c r="K108" s="2">
        <f t="shared" si="19"/>
        <v>80.490910007078426</v>
      </c>
      <c r="L108" s="2">
        <f>DEGREES(ASIN((((COS(RADIANS('PV model'!$B$2))*COS(RADIANS(H108))*COS(RADIANS(K108)))+(SIN(RADIANS('PV model'!$B$2))*SIN(RADIANS(H108)))))))</f>
        <v>-13.366801595591959</v>
      </c>
      <c r="M108" s="3">
        <f t="shared" si="14"/>
        <v>0</v>
      </c>
      <c r="N108" s="2">
        <f t="shared" si="20"/>
        <v>69.301755158257606</v>
      </c>
      <c r="O108" s="2">
        <f>IF('PV model'!$B$2&gt;0, 180-N108,IF('PV model'!$B$2&lt;0,0-N108,N108))</f>
        <v>110.69824484174239</v>
      </c>
      <c r="P108" s="2">
        <f>ABS(O108-'PV model'!$B$5)</f>
        <v>94.301755158257606</v>
      </c>
      <c r="Q108" s="3">
        <f t="shared" si="15"/>
        <v>103.36680159559197</v>
      </c>
      <c r="R108" s="3">
        <f t="shared" si="21"/>
        <v>0</v>
      </c>
      <c r="S108" s="3">
        <f t="shared" si="16"/>
        <v>0</v>
      </c>
      <c r="T108" s="3">
        <f>(0.5*(1-COS(RADIANS(90-$X$3)))*(D108+E108)*'PV model'!$B$4)</f>
        <v>0</v>
      </c>
      <c r="U108" s="3">
        <f t="shared" si="22"/>
        <v>0</v>
      </c>
      <c r="V108" s="3">
        <f>('PV model'!$B$13*(U108/1000)*(1-'PV model'!$B$14*((20+C108)-25))*'PV model'!$B$10)/'PV model'!$B$12</f>
        <v>0</v>
      </c>
      <c r="AD108" s="3">
        <v>106</v>
      </c>
    </row>
    <row r="109" spans="1:30" x14ac:dyDescent="0.2">
      <c r="A109" s="10">
        <f t="shared" si="23"/>
        <v>5</v>
      </c>
      <c r="B109" s="10">
        <f t="shared" si="24"/>
        <v>8</v>
      </c>
      <c r="C109" s="23">
        <v>3.8</v>
      </c>
      <c r="D109" s="24">
        <v>0</v>
      </c>
      <c r="E109" s="24">
        <v>0</v>
      </c>
      <c r="F109" s="48"/>
      <c r="G109" s="48"/>
      <c r="H109" s="1">
        <f t="shared" si="25"/>
        <v>-22.662107178668073</v>
      </c>
      <c r="I109" s="1">
        <f t="shared" si="18"/>
        <v>-5.3636400283137</v>
      </c>
      <c r="J109" s="4">
        <f>B109+('PV model'!$B$3/15)+(I109/60)</f>
        <v>7.6339393328614387</v>
      </c>
      <c r="K109" s="2">
        <f t="shared" si="19"/>
        <v>65.490910007078426</v>
      </c>
      <c r="L109" s="2">
        <f>DEGREES(ASIN((((COS(RADIANS('PV model'!$B$2))*COS(RADIANS(H109))*COS(RADIANS(K109)))+(SIN(RADIANS('PV model'!$B$2))*SIN(RADIANS(H109)))))))</f>
        <v>-5.7798738795937323</v>
      </c>
      <c r="M109" s="3">
        <f t="shared" si="14"/>
        <v>0</v>
      </c>
      <c r="N109" s="2">
        <f t="shared" si="20"/>
        <v>57.558085115359169</v>
      </c>
      <c r="O109" s="2">
        <f>IF('PV model'!$B$2&gt;0, 180-N109,IF('PV model'!$B$2&lt;0,0-N109,N109))</f>
        <v>122.44191488464082</v>
      </c>
      <c r="P109" s="2">
        <f>ABS(O109-'PV model'!$B$5)</f>
        <v>82.558085115359177</v>
      </c>
      <c r="Q109" s="3">
        <f t="shared" si="15"/>
        <v>95.779873879593737</v>
      </c>
      <c r="R109" s="3">
        <f t="shared" si="21"/>
        <v>0</v>
      </c>
      <c r="S109" s="3">
        <f t="shared" si="16"/>
        <v>0</v>
      </c>
      <c r="T109" s="3">
        <f>(0.5*(1-COS(RADIANS(90-$X$3)))*(D109+E109)*'PV model'!$B$4)</f>
        <v>0</v>
      </c>
      <c r="U109" s="3">
        <f t="shared" si="22"/>
        <v>0</v>
      </c>
      <c r="V109" s="3">
        <f>('PV model'!$B$13*(U109/1000)*(1-'PV model'!$B$14*((20+C109)-25))*'PV model'!$B$10)/'PV model'!$B$12</f>
        <v>0</v>
      </c>
      <c r="AD109" s="3">
        <v>107</v>
      </c>
    </row>
    <row r="110" spans="1:30" x14ac:dyDescent="0.2">
      <c r="A110" s="10">
        <f t="shared" si="23"/>
        <v>5</v>
      </c>
      <c r="B110" s="10">
        <f t="shared" si="24"/>
        <v>9</v>
      </c>
      <c r="C110" s="23">
        <v>4.0999999999999996</v>
      </c>
      <c r="D110" s="24">
        <v>0</v>
      </c>
      <c r="E110" s="24">
        <v>0</v>
      </c>
      <c r="F110" s="48"/>
      <c r="G110" s="48"/>
      <c r="H110" s="1">
        <f t="shared" si="25"/>
        <v>-22.662107178668073</v>
      </c>
      <c r="I110" s="1">
        <f t="shared" si="18"/>
        <v>-5.3636400283137</v>
      </c>
      <c r="J110" s="4">
        <f>B110+('PV model'!$B$3/15)+(I110/60)</f>
        <v>8.6339393328614378</v>
      </c>
      <c r="K110" s="2">
        <f t="shared" si="19"/>
        <v>50.490910007078433</v>
      </c>
      <c r="L110" s="2">
        <f>DEGREES(ASIN((((COS(RADIANS('PV model'!$B$2))*COS(RADIANS(H110))*COS(RADIANS(K110)))+(SIN(RADIANS('PV model'!$B$2))*SIN(RADIANS(H110)))))))</f>
        <v>0.85914054020148667</v>
      </c>
      <c r="M110" s="3">
        <f t="shared" si="14"/>
        <v>0.85914054020148667</v>
      </c>
      <c r="N110" s="2">
        <f t="shared" si="20"/>
        <v>45.400874559940249</v>
      </c>
      <c r="O110" s="2">
        <f>IF('PV model'!$B$2&gt;0, 180-N110,IF('PV model'!$B$2&lt;0,0-N110,N110))</f>
        <v>134.59912544005977</v>
      </c>
      <c r="P110" s="2">
        <f>ABS(O110-'PV model'!$B$5)</f>
        <v>70.400874559940235</v>
      </c>
      <c r="Q110" s="3">
        <f t="shared" si="15"/>
        <v>89.14085945979852</v>
      </c>
      <c r="R110" s="3">
        <f t="shared" si="21"/>
        <v>0</v>
      </c>
      <c r="S110" s="3">
        <f t="shared" si="16"/>
        <v>0</v>
      </c>
      <c r="T110" s="3">
        <f>(0.5*(1-COS(RADIANS(90-$X$3)))*(D110+E110)*'PV model'!$B$4)</f>
        <v>0</v>
      </c>
      <c r="U110" s="3">
        <f t="shared" si="22"/>
        <v>0</v>
      </c>
      <c r="V110" s="3">
        <f>('PV model'!$B$13*(U110/1000)*(1-'PV model'!$B$14*((20+C110)-25))*'PV model'!$B$10)/'PV model'!$B$12</f>
        <v>0</v>
      </c>
      <c r="AD110" s="3">
        <v>108</v>
      </c>
    </row>
    <row r="111" spans="1:30" x14ac:dyDescent="0.2">
      <c r="A111" s="10">
        <f t="shared" si="23"/>
        <v>5</v>
      </c>
      <c r="B111" s="10">
        <f t="shared" si="24"/>
        <v>10</v>
      </c>
      <c r="C111" s="23">
        <v>4.2</v>
      </c>
      <c r="D111" s="24">
        <v>0</v>
      </c>
      <c r="E111" s="24">
        <v>5.2920000000000007</v>
      </c>
      <c r="F111" s="48"/>
      <c r="G111" s="48"/>
      <c r="H111" s="1">
        <f t="shared" si="25"/>
        <v>-22.662107178668073</v>
      </c>
      <c r="I111" s="1">
        <f t="shared" si="18"/>
        <v>-5.3636400283137</v>
      </c>
      <c r="J111" s="4">
        <f>B111+('PV model'!$B$3/15)+(I111/60)</f>
        <v>9.6339393328614378</v>
      </c>
      <c r="K111" s="2">
        <f t="shared" si="19"/>
        <v>35.490910007078433</v>
      </c>
      <c r="L111" s="2">
        <f>DEGREES(ASIN((((COS(RADIANS('PV model'!$B$2))*COS(RADIANS(H111))*COS(RADIANS(K111)))+(SIN(RADIANS('PV model'!$B$2))*SIN(RADIANS(H111)))))))</f>
        <v>6.2020092505560136</v>
      </c>
      <c r="M111" s="3">
        <f t="shared" si="14"/>
        <v>6.2020092505560136</v>
      </c>
      <c r="N111" s="2">
        <f t="shared" si="20"/>
        <v>32.609033231324865</v>
      </c>
      <c r="O111" s="2">
        <f>IF('PV model'!$B$2&gt;0, 180-N111,IF('PV model'!$B$2&lt;0,0-N111,N111))</f>
        <v>147.39096676867513</v>
      </c>
      <c r="P111" s="2">
        <f>ABS(O111-'PV model'!$B$5)</f>
        <v>57.609033231324872</v>
      </c>
      <c r="Q111" s="3">
        <f t="shared" si="15"/>
        <v>83.797990749443997</v>
      </c>
      <c r="R111" s="3">
        <f t="shared" si="21"/>
        <v>0</v>
      </c>
      <c r="S111" s="3">
        <f t="shared" si="16"/>
        <v>5.2920000000000007</v>
      </c>
      <c r="T111" s="3">
        <f>(0.5*(1-COS(RADIANS(90-$X$3)))*(D111+E111)*'PV model'!$B$4)</f>
        <v>0</v>
      </c>
      <c r="U111" s="3">
        <f t="shared" si="22"/>
        <v>5.2920000000000007</v>
      </c>
      <c r="V111" s="3">
        <f>('PV model'!$B$13*(U111/1000)*(1-'PV model'!$B$14*((20+C111)-25))*'PV model'!$B$10)/'PV model'!$B$12</f>
        <v>0.53068108262400016</v>
      </c>
      <c r="AD111" s="3">
        <v>109</v>
      </c>
    </row>
    <row r="112" spans="1:30" x14ac:dyDescent="0.2">
      <c r="A112" s="10">
        <f t="shared" si="23"/>
        <v>5</v>
      </c>
      <c r="B112" s="10">
        <f t="shared" si="24"/>
        <v>11</v>
      </c>
      <c r="C112" s="23">
        <v>4.4000000000000004</v>
      </c>
      <c r="D112" s="24">
        <v>0</v>
      </c>
      <c r="E112" s="24">
        <v>18.521999999999998</v>
      </c>
      <c r="F112" s="48"/>
      <c r="G112" s="48"/>
      <c r="H112" s="1">
        <f t="shared" si="25"/>
        <v>-22.662107178668073</v>
      </c>
      <c r="I112" s="1">
        <f t="shared" si="18"/>
        <v>-5.3636400283137</v>
      </c>
      <c r="J112" s="4">
        <f>B112+('PV model'!$B$3/15)+(I112/60)</f>
        <v>10.633939332861438</v>
      </c>
      <c r="K112" s="2">
        <f t="shared" si="19"/>
        <v>20.490910007078433</v>
      </c>
      <c r="L112" s="2">
        <f>DEGREES(ASIN((((COS(RADIANS('PV model'!$B$2))*COS(RADIANS(H112))*COS(RADIANS(K112)))+(SIN(RADIANS('PV model'!$B$2))*SIN(RADIANS(H112)))))))</f>
        <v>9.9083409070008752</v>
      </c>
      <c r="M112" s="3">
        <f t="shared" si="14"/>
        <v>9.9083409070008752</v>
      </c>
      <c r="N112" s="2">
        <f t="shared" si="20"/>
        <v>19.142760228128253</v>
      </c>
      <c r="O112" s="2">
        <f>IF('PV model'!$B$2&gt;0, 180-N112,IF('PV model'!$B$2&lt;0,0-N112,N112))</f>
        <v>160.85723977187175</v>
      </c>
      <c r="P112" s="2">
        <f>ABS(O112-'PV model'!$B$5)</f>
        <v>44.142760228128253</v>
      </c>
      <c r="Q112" s="3">
        <f t="shared" si="15"/>
        <v>80.091659092999123</v>
      </c>
      <c r="R112" s="3">
        <f t="shared" si="21"/>
        <v>0</v>
      </c>
      <c r="S112" s="3">
        <f t="shared" si="16"/>
        <v>18.521999999999998</v>
      </c>
      <c r="T112" s="3">
        <f>(0.5*(1-COS(RADIANS(90-$X$3)))*(D112+E112)*'PV model'!$B$4)</f>
        <v>0</v>
      </c>
      <c r="U112" s="3">
        <f t="shared" si="22"/>
        <v>18.521999999999998</v>
      </c>
      <c r="V112" s="3">
        <f>('PV model'!$B$13*(U112/1000)*(1-'PV model'!$B$14*((20+C112)-25))*'PV model'!$B$10)/'PV model'!$B$12</f>
        <v>1.8559026218879995</v>
      </c>
      <c r="AD112" s="3">
        <v>110</v>
      </c>
    </row>
    <row r="113" spans="1:30" x14ac:dyDescent="0.2">
      <c r="A113" s="10">
        <f t="shared" si="23"/>
        <v>5</v>
      </c>
      <c r="B113" s="10">
        <f t="shared" si="24"/>
        <v>12</v>
      </c>
      <c r="C113" s="23">
        <v>4.5</v>
      </c>
      <c r="D113" s="24">
        <v>0</v>
      </c>
      <c r="E113" s="24">
        <v>30.869999999999997</v>
      </c>
      <c r="F113" s="48"/>
      <c r="G113" s="48"/>
      <c r="H113" s="1">
        <f t="shared" si="25"/>
        <v>-22.662107178668073</v>
      </c>
      <c r="I113" s="1">
        <f t="shared" si="18"/>
        <v>-5.3636400283137</v>
      </c>
      <c r="J113" s="4">
        <f>B113+('PV model'!$B$3/15)+(I113/60)</f>
        <v>11.633939332861438</v>
      </c>
      <c r="K113" s="2">
        <f t="shared" si="19"/>
        <v>5.4909100070784334</v>
      </c>
      <c r="L113" s="2">
        <f>DEGREES(ASIN((((COS(RADIANS('PV model'!$B$2))*COS(RADIANS(H113))*COS(RADIANS(K113)))+(SIN(RADIANS('PV model'!$B$2))*SIN(RADIANS(H113)))))))</f>
        <v>11.697527065862083</v>
      </c>
      <c r="M113" s="3">
        <f t="shared" si="14"/>
        <v>11.697527065862083</v>
      </c>
      <c r="N113" s="2">
        <f t="shared" si="20"/>
        <v>5.1735493721054162</v>
      </c>
      <c r="O113" s="2">
        <f>IF('PV model'!$B$2&gt;0, 180-N113,IF('PV model'!$B$2&lt;0,0-N113,N113))</f>
        <v>174.82645062789459</v>
      </c>
      <c r="P113" s="2">
        <f>ABS(O113-'PV model'!$B$5)</f>
        <v>30.173549372105413</v>
      </c>
      <c r="Q113" s="3">
        <f t="shared" si="15"/>
        <v>78.302472934137924</v>
      </c>
      <c r="R113" s="3">
        <f t="shared" si="21"/>
        <v>0</v>
      </c>
      <c r="S113" s="3">
        <f t="shared" si="16"/>
        <v>30.869999999999997</v>
      </c>
      <c r="T113" s="3">
        <f>(0.5*(1-COS(RADIANS(90-$X$3)))*(D113+E113)*'PV model'!$B$4)</f>
        <v>0</v>
      </c>
      <c r="U113" s="3">
        <f t="shared" si="22"/>
        <v>30.869999999999997</v>
      </c>
      <c r="V113" s="3">
        <f>('PV model'!$B$13*(U113/1000)*(1-'PV model'!$B$14*((20+C113)-25))*'PV model'!$B$10)/'PV model'!$B$12</f>
        <v>3.0919367303999996</v>
      </c>
      <c r="AD113" s="3">
        <v>111</v>
      </c>
    </row>
    <row r="114" spans="1:30" x14ac:dyDescent="0.2">
      <c r="A114" s="10">
        <f t="shared" si="23"/>
        <v>5</v>
      </c>
      <c r="B114" s="10">
        <f t="shared" si="24"/>
        <v>13</v>
      </c>
      <c r="C114" s="23">
        <v>4.4000000000000004</v>
      </c>
      <c r="D114" s="24">
        <v>0</v>
      </c>
      <c r="E114" s="24">
        <v>34.398000000000003</v>
      </c>
      <c r="F114" s="48"/>
      <c r="G114" s="48"/>
      <c r="H114" s="1">
        <f t="shared" si="25"/>
        <v>-22.662107178668073</v>
      </c>
      <c r="I114" s="1">
        <f t="shared" si="18"/>
        <v>-5.3636400283137</v>
      </c>
      <c r="J114" s="4">
        <f>B114+('PV model'!$B$3/15)+(I114/60)</f>
        <v>12.633939332861438</v>
      </c>
      <c r="K114" s="2">
        <f t="shared" si="19"/>
        <v>-9.5090899929215666</v>
      </c>
      <c r="L114" s="2">
        <f>DEGREES(ASIN((((COS(RADIANS('PV model'!$B$2))*COS(RADIANS(H114))*COS(RADIANS(K114)))+(SIN(RADIANS('PV model'!$B$2))*SIN(RADIANS(H114)))))))</f>
        <v>11.417778876672086</v>
      </c>
      <c r="M114" s="3">
        <f t="shared" si="14"/>
        <v>11.417778876672086</v>
      </c>
      <c r="N114" s="2">
        <f t="shared" si="20"/>
        <v>-8.9473674893313415</v>
      </c>
      <c r="O114" s="2">
        <f>IF('PV model'!$B$2&gt;0, 180-N114,IF('PV model'!$B$2&lt;0,0-N114,N114))</f>
        <v>188.94736748933133</v>
      </c>
      <c r="P114" s="2">
        <f>ABS(O114-'PV model'!$B$5)</f>
        <v>16.052632510668673</v>
      </c>
      <c r="Q114" s="3">
        <f t="shared" si="15"/>
        <v>78.582221123327912</v>
      </c>
      <c r="R114" s="3">
        <f t="shared" si="21"/>
        <v>0</v>
      </c>
      <c r="S114" s="3">
        <f t="shared" si="16"/>
        <v>34.398000000000003</v>
      </c>
      <c r="T114" s="3">
        <f>(0.5*(1-COS(RADIANS(90-$X$3)))*(D114+E114)*'PV model'!$B$4)</f>
        <v>0</v>
      </c>
      <c r="U114" s="3">
        <f t="shared" si="22"/>
        <v>34.398000000000003</v>
      </c>
      <c r="V114" s="3">
        <f>('PV model'!$B$13*(U114/1000)*(1-'PV model'!$B$14*((20+C114)-25))*'PV model'!$B$10)/'PV model'!$B$12</f>
        <v>3.446676297792</v>
      </c>
      <c r="AD114" s="3">
        <v>112</v>
      </c>
    </row>
    <row r="115" spans="1:30" x14ac:dyDescent="0.2">
      <c r="A115" s="10">
        <f t="shared" si="23"/>
        <v>5</v>
      </c>
      <c r="B115" s="10">
        <f t="shared" si="24"/>
        <v>14</v>
      </c>
      <c r="C115" s="23">
        <v>4.2</v>
      </c>
      <c r="D115" s="24">
        <v>0</v>
      </c>
      <c r="E115" s="24">
        <v>29.988</v>
      </c>
      <c r="F115" s="48"/>
      <c r="G115" s="48"/>
      <c r="H115" s="1">
        <f t="shared" si="25"/>
        <v>-22.662107178668073</v>
      </c>
      <c r="I115" s="1">
        <f t="shared" si="18"/>
        <v>-5.3636400283137</v>
      </c>
      <c r="J115" s="4">
        <f>B115+('PV model'!$B$3/15)+(I115/60)</f>
        <v>13.633939332861438</v>
      </c>
      <c r="K115" s="2">
        <f t="shared" si="19"/>
        <v>-24.509089992921567</v>
      </c>
      <c r="L115" s="2">
        <f>DEGREES(ASIN((((COS(RADIANS('PV model'!$B$2))*COS(RADIANS(H115))*COS(RADIANS(K115)))+(SIN(RADIANS('PV model'!$B$2))*SIN(RADIANS(H115)))))))</f>
        <v>9.0936092041500718</v>
      </c>
      <c r="M115" s="3">
        <f t="shared" si="14"/>
        <v>9.0936092041500718</v>
      </c>
      <c r="N115" s="2">
        <f t="shared" si="20"/>
        <v>-22.810336117334575</v>
      </c>
      <c r="O115" s="2">
        <f>IF('PV model'!$B$2&gt;0, 180-N115,IF('PV model'!$B$2&lt;0,0-N115,N115))</f>
        <v>202.81033611733457</v>
      </c>
      <c r="P115" s="2">
        <f>ABS(O115-'PV model'!$B$5)</f>
        <v>2.1896638826654282</v>
      </c>
      <c r="Q115" s="3">
        <f t="shared" si="15"/>
        <v>80.90639079584993</v>
      </c>
      <c r="R115" s="3">
        <f t="shared" si="21"/>
        <v>0</v>
      </c>
      <c r="S115" s="3">
        <f t="shared" si="16"/>
        <v>29.988</v>
      </c>
      <c r="T115" s="3">
        <f>(0.5*(1-COS(RADIANS(90-$X$3)))*(D115+E115)*'PV model'!$B$4)</f>
        <v>0</v>
      </c>
      <c r="U115" s="3">
        <f t="shared" si="22"/>
        <v>29.988</v>
      </c>
      <c r="V115" s="3">
        <f>('PV model'!$B$13*(U115/1000)*(1-'PV model'!$B$14*((20+C115)-25))*'PV model'!$B$10)/'PV model'!$B$12</f>
        <v>3.0071928015360001</v>
      </c>
      <c r="AD115" s="3">
        <v>113</v>
      </c>
    </row>
    <row r="116" spans="1:30" x14ac:dyDescent="0.2">
      <c r="A116" s="10">
        <f t="shared" si="23"/>
        <v>5</v>
      </c>
      <c r="B116" s="10">
        <f t="shared" si="24"/>
        <v>15</v>
      </c>
      <c r="C116" s="23">
        <v>4.0999999999999996</v>
      </c>
      <c r="D116" s="24">
        <v>0</v>
      </c>
      <c r="E116" s="24">
        <v>16.757999999999999</v>
      </c>
      <c r="F116" s="48"/>
      <c r="G116" s="48"/>
      <c r="H116" s="1">
        <f t="shared" si="25"/>
        <v>-22.662107178668073</v>
      </c>
      <c r="I116" s="1">
        <f t="shared" si="18"/>
        <v>-5.3636400283137</v>
      </c>
      <c r="J116" s="4">
        <f>B116+('PV model'!$B$3/15)+(I116/60)</f>
        <v>14.633939332861438</v>
      </c>
      <c r="K116" s="2">
        <f t="shared" si="19"/>
        <v>-39.509089992921567</v>
      </c>
      <c r="L116" s="2">
        <f>DEGREES(ASIN((((COS(RADIANS('PV model'!$B$2))*COS(RADIANS(H116))*COS(RADIANS(K116)))+(SIN(RADIANS('PV model'!$B$2))*SIN(RADIANS(H116)))))))</f>
        <v>4.917678408825819</v>
      </c>
      <c r="M116" s="3">
        <f t="shared" si="14"/>
        <v>4.917678408825819</v>
      </c>
      <c r="N116" s="2">
        <f t="shared" si="20"/>
        <v>-36.103850202491003</v>
      </c>
      <c r="O116" s="2">
        <f>IF('PV model'!$B$2&gt;0, 180-N116,IF('PV model'!$B$2&lt;0,0-N116,N116))</f>
        <v>216.103850202491</v>
      </c>
      <c r="P116" s="2">
        <f>ABS(O116-'PV model'!$B$5)</f>
        <v>11.103850202491003</v>
      </c>
      <c r="Q116" s="3">
        <f t="shared" si="15"/>
        <v>85.082321591174178</v>
      </c>
      <c r="R116" s="3">
        <f t="shared" si="21"/>
        <v>0</v>
      </c>
      <c r="S116" s="3">
        <f t="shared" si="16"/>
        <v>16.757999999999999</v>
      </c>
      <c r="T116" s="3">
        <f>(0.5*(1-COS(RADIANS(90-$X$3)))*(D116+E116)*'PV model'!$B$4)</f>
        <v>0</v>
      </c>
      <c r="U116" s="3">
        <f t="shared" si="22"/>
        <v>16.757999999999999</v>
      </c>
      <c r="V116" s="3">
        <f>('PV model'!$B$13*(U116/1000)*(1-'PV model'!$B$14*((20+C116)-25))*'PV model'!$B$10)/'PV model'!$B$12</f>
        <v>1.6811601468479997</v>
      </c>
      <c r="AD116" s="3">
        <v>114</v>
      </c>
    </row>
    <row r="117" spans="1:30" x14ac:dyDescent="0.2">
      <c r="A117" s="10">
        <f t="shared" si="23"/>
        <v>5</v>
      </c>
      <c r="B117" s="10">
        <f t="shared" si="24"/>
        <v>16</v>
      </c>
      <c r="C117" s="23">
        <v>4</v>
      </c>
      <c r="D117" s="24">
        <v>0</v>
      </c>
      <c r="E117" s="24">
        <v>4.41</v>
      </c>
      <c r="F117" s="48"/>
      <c r="G117" s="48"/>
      <c r="H117" s="1">
        <f t="shared" si="25"/>
        <v>-22.662107178668073</v>
      </c>
      <c r="I117" s="1">
        <f t="shared" si="18"/>
        <v>-5.3636400283137</v>
      </c>
      <c r="J117" s="4">
        <f>B117+('PV model'!$B$3/15)+(I117/60)</f>
        <v>15.633939332861438</v>
      </c>
      <c r="K117" s="2">
        <f t="shared" si="19"/>
        <v>-54.509089992921567</v>
      </c>
      <c r="L117" s="2">
        <f>DEGREES(ASIN((((COS(RADIANS('PV model'!$B$2))*COS(RADIANS(H117))*COS(RADIANS(K117)))+(SIN(RADIANS('PV model'!$B$2))*SIN(RADIANS(H117)))))))</f>
        <v>-0.80678179436277908</v>
      </c>
      <c r="M117" s="3">
        <f t="shared" si="14"/>
        <v>0</v>
      </c>
      <c r="N117" s="2">
        <f t="shared" si="20"/>
        <v>-48.713505785035565</v>
      </c>
      <c r="O117" s="2">
        <f>IF('PV model'!$B$2&gt;0, 180-N117,IF('PV model'!$B$2&lt;0,0-N117,N117))</f>
        <v>228.71350578503558</v>
      </c>
      <c r="P117" s="2">
        <f>ABS(O117-'PV model'!$B$5)</f>
        <v>23.713505785035579</v>
      </c>
      <c r="Q117" s="3">
        <f t="shared" si="15"/>
        <v>90.806781794362777</v>
      </c>
      <c r="R117" s="3">
        <f t="shared" si="21"/>
        <v>0</v>
      </c>
      <c r="S117" s="3">
        <f t="shared" si="16"/>
        <v>4.41</v>
      </c>
      <c r="T117" s="3">
        <f>(0.5*(1-COS(RADIANS(90-$X$3)))*(D117+E117)*'PV model'!$B$4)</f>
        <v>0</v>
      </c>
      <c r="U117" s="3">
        <f t="shared" si="22"/>
        <v>4.41</v>
      </c>
      <c r="V117" s="3">
        <f>('PV model'!$B$13*(U117/1000)*(1-'PV model'!$B$14*((20+C117)-25))*'PV model'!$B$10)/'PV model'!$B$12</f>
        <v>0.44258689439999999</v>
      </c>
      <c r="AD117" s="3">
        <v>115</v>
      </c>
    </row>
    <row r="118" spans="1:30" x14ac:dyDescent="0.2">
      <c r="A118" s="10">
        <f t="shared" si="23"/>
        <v>5</v>
      </c>
      <c r="B118" s="10">
        <f t="shared" si="24"/>
        <v>17</v>
      </c>
      <c r="C118" s="23">
        <v>3.8</v>
      </c>
      <c r="D118" s="24">
        <v>0</v>
      </c>
      <c r="E118" s="24">
        <v>0</v>
      </c>
      <c r="F118" s="48"/>
      <c r="G118" s="48"/>
      <c r="H118" s="1">
        <f t="shared" si="25"/>
        <v>-22.662107178668073</v>
      </c>
      <c r="I118" s="1">
        <f t="shared" si="18"/>
        <v>-5.3636400283137</v>
      </c>
      <c r="J118" s="4">
        <f>B118+('PV model'!$B$3/15)+(I118/60)</f>
        <v>16.633939332861438</v>
      </c>
      <c r="K118" s="2">
        <f t="shared" si="19"/>
        <v>-69.50908999292156</v>
      </c>
      <c r="L118" s="2">
        <f>DEGREES(ASIN((((COS(RADIANS('PV model'!$B$2))*COS(RADIANS(H118))*COS(RADIANS(K118)))+(SIN(RADIANS('PV model'!$B$2))*SIN(RADIANS(H118)))))))</f>
        <v>-7.7334751988990371</v>
      </c>
      <c r="M118" s="3">
        <f t="shared" si="14"/>
        <v>0</v>
      </c>
      <c r="N118" s="2">
        <f t="shared" si="20"/>
        <v>-60.731718006360104</v>
      </c>
      <c r="O118" s="2">
        <f>IF('PV model'!$B$2&gt;0, 180-N118,IF('PV model'!$B$2&lt;0,0-N118,N118))</f>
        <v>240.7317180063601</v>
      </c>
      <c r="P118" s="2">
        <f>ABS(O118-'PV model'!$B$5)</f>
        <v>35.731718006360097</v>
      </c>
      <c r="Q118" s="3">
        <f t="shared" si="15"/>
        <v>97.733475198899043</v>
      </c>
      <c r="R118" s="3">
        <f t="shared" si="21"/>
        <v>0</v>
      </c>
      <c r="S118" s="3">
        <f t="shared" si="16"/>
        <v>0</v>
      </c>
      <c r="T118" s="3">
        <f>(0.5*(1-COS(RADIANS(90-$X$3)))*(D118+E118)*'PV model'!$B$4)</f>
        <v>0</v>
      </c>
      <c r="U118" s="3">
        <f t="shared" si="22"/>
        <v>0</v>
      </c>
      <c r="V118" s="3">
        <f>('PV model'!$B$13*(U118/1000)*(1-'PV model'!$B$14*((20+C118)-25))*'PV model'!$B$10)/'PV model'!$B$12</f>
        <v>0</v>
      </c>
      <c r="AD118" s="3">
        <v>116</v>
      </c>
    </row>
    <row r="119" spans="1:30" x14ac:dyDescent="0.2">
      <c r="A119" s="10">
        <f t="shared" si="23"/>
        <v>5</v>
      </c>
      <c r="B119" s="10">
        <f t="shared" si="24"/>
        <v>18</v>
      </c>
      <c r="C119" s="23">
        <v>3.7</v>
      </c>
      <c r="D119" s="24">
        <v>0</v>
      </c>
      <c r="E119" s="24">
        <v>0</v>
      </c>
      <c r="F119" s="48"/>
      <c r="G119" s="48"/>
      <c r="H119" s="1">
        <f t="shared" si="25"/>
        <v>-22.662107178668073</v>
      </c>
      <c r="I119" s="1">
        <f t="shared" si="18"/>
        <v>-5.3636400283137</v>
      </c>
      <c r="J119" s="4">
        <f>B119+('PV model'!$B$3/15)+(I119/60)</f>
        <v>17.633939332861438</v>
      </c>
      <c r="K119" s="2">
        <f t="shared" si="19"/>
        <v>-84.50908999292156</v>
      </c>
      <c r="L119" s="2">
        <f>DEGREES(ASIN((((COS(RADIANS('PV model'!$B$2))*COS(RADIANS(H119))*COS(RADIANS(K119)))+(SIN(RADIANS('PV model'!$B$2))*SIN(RADIANS(H119)))))))</f>
        <v>-15.516666779944561</v>
      </c>
      <c r="M119" s="3">
        <f t="shared" si="14"/>
        <v>0</v>
      </c>
      <c r="N119" s="2">
        <f t="shared" si="20"/>
        <v>-72.421517971716398</v>
      </c>
      <c r="O119" s="2">
        <f>IF('PV model'!$B$2&gt;0, 180-N119,IF('PV model'!$B$2&lt;0,0-N119,N119))</f>
        <v>252.42151797171641</v>
      </c>
      <c r="P119" s="2">
        <f>ABS(O119-'PV model'!$B$5)</f>
        <v>47.421517971716412</v>
      </c>
      <c r="Q119" s="3">
        <f t="shared" si="15"/>
        <v>105.51666677994456</v>
      </c>
      <c r="R119" s="3">
        <f t="shared" si="21"/>
        <v>0</v>
      </c>
      <c r="S119" s="3">
        <f t="shared" si="16"/>
        <v>0</v>
      </c>
      <c r="T119" s="3">
        <f>(0.5*(1-COS(RADIANS(90-$X$3)))*(D119+E119)*'PV model'!$B$4)</f>
        <v>0</v>
      </c>
      <c r="U119" s="3">
        <f t="shared" si="22"/>
        <v>0</v>
      </c>
      <c r="V119" s="3">
        <f>('PV model'!$B$13*(U119/1000)*(1-'PV model'!$B$14*((20+C119)-25))*'PV model'!$B$10)/'PV model'!$B$12</f>
        <v>0</v>
      </c>
      <c r="AD119" s="3">
        <v>117</v>
      </c>
    </row>
    <row r="120" spans="1:30" x14ac:dyDescent="0.2">
      <c r="A120" s="10">
        <f t="shared" si="23"/>
        <v>5</v>
      </c>
      <c r="B120" s="10">
        <f t="shared" si="24"/>
        <v>19</v>
      </c>
      <c r="C120" s="23">
        <v>3.8</v>
      </c>
      <c r="D120" s="24">
        <v>0</v>
      </c>
      <c r="E120" s="24">
        <v>0</v>
      </c>
      <c r="F120" s="48"/>
      <c r="G120" s="48"/>
      <c r="H120" s="1">
        <f t="shared" si="25"/>
        <v>-22.662107178668073</v>
      </c>
      <c r="I120" s="1">
        <f t="shared" si="18"/>
        <v>-5.3636400283137</v>
      </c>
      <c r="J120" s="4">
        <f>B120+('PV model'!$B$3/15)+(I120/60)</f>
        <v>18.633939332861438</v>
      </c>
      <c r="K120" s="2">
        <f t="shared" si="19"/>
        <v>-99.50908999292156</v>
      </c>
      <c r="L120" s="2">
        <f>DEGREES(ASIN((((COS(RADIANS('PV model'!$B$2))*COS(RADIANS(H120))*COS(RADIANS(K120)))+(SIN(RADIANS('PV model'!$B$2))*SIN(RADIANS(H120)))))))</f>
        <v>-23.820996006689718</v>
      </c>
      <c r="M120" s="3">
        <f t="shared" si="14"/>
        <v>0</v>
      </c>
      <c r="N120" s="2">
        <f t="shared" si="20"/>
        <v>-84.190612831237431</v>
      </c>
      <c r="O120" s="2">
        <f>IF('PV model'!$B$2&gt;0, 180-N120,IF('PV model'!$B$2&lt;0,0-N120,N120))</f>
        <v>264.19061283123744</v>
      </c>
      <c r="P120" s="2">
        <f>ABS(O120-'PV model'!$B$5)</f>
        <v>59.190612831237445</v>
      </c>
      <c r="Q120" s="3">
        <f t="shared" si="15"/>
        <v>113.82099600668971</v>
      </c>
      <c r="R120" s="3">
        <f t="shared" si="21"/>
        <v>0</v>
      </c>
      <c r="S120" s="3">
        <f t="shared" si="16"/>
        <v>0</v>
      </c>
      <c r="T120" s="3">
        <f>(0.5*(1-COS(RADIANS(90-$X$3)))*(D120+E120)*'PV model'!$B$4)</f>
        <v>0</v>
      </c>
      <c r="U120" s="3">
        <f t="shared" si="22"/>
        <v>0</v>
      </c>
      <c r="V120" s="3">
        <f>('PV model'!$B$13*(U120/1000)*(1-'PV model'!$B$14*((20+C120)-25))*'PV model'!$B$10)/'PV model'!$B$12</f>
        <v>0</v>
      </c>
      <c r="AD120" s="3">
        <v>118</v>
      </c>
    </row>
    <row r="121" spans="1:30" x14ac:dyDescent="0.2">
      <c r="A121" s="10">
        <f t="shared" si="23"/>
        <v>5</v>
      </c>
      <c r="B121" s="10">
        <f t="shared" si="24"/>
        <v>20</v>
      </c>
      <c r="C121" s="23">
        <v>3.9</v>
      </c>
      <c r="D121" s="24">
        <v>0</v>
      </c>
      <c r="E121" s="24">
        <v>0</v>
      </c>
      <c r="F121" s="48"/>
      <c r="G121" s="48"/>
      <c r="H121" s="1">
        <f t="shared" si="25"/>
        <v>-22.662107178668073</v>
      </c>
      <c r="I121" s="1">
        <f t="shared" si="18"/>
        <v>-5.3636400283137</v>
      </c>
      <c r="J121" s="4">
        <f>B121+('PV model'!$B$3/15)+(I121/60)</f>
        <v>19.633939332861438</v>
      </c>
      <c r="K121" s="2">
        <f t="shared" si="19"/>
        <v>-114.50908999292156</v>
      </c>
      <c r="L121" s="2">
        <f>DEGREES(ASIN((((COS(RADIANS('PV model'!$B$2))*COS(RADIANS(H121))*COS(RADIANS(K121)))+(SIN(RADIANS('PV model'!$B$2))*SIN(RADIANS(H121)))))))</f>
        <v>-32.300379703116327</v>
      </c>
      <c r="M121" s="3">
        <f t="shared" si="14"/>
        <v>0</v>
      </c>
      <c r="N121" s="2">
        <f t="shared" si="20"/>
        <v>-83.393339233331574</v>
      </c>
      <c r="O121" s="2">
        <f>IF('PV model'!$B$2&gt;0, 180-N121,IF('PV model'!$B$2&lt;0,0-N121,N121))</f>
        <v>263.39333923333157</v>
      </c>
      <c r="P121" s="2">
        <f>ABS(O121-'PV model'!$B$5)</f>
        <v>58.393339233331574</v>
      </c>
      <c r="Q121" s="3">
        <f t="shared" si="15"/>
        <v>122.30037970311633</v>
      </c>
      <c r="R121" s="3">
        <f t="shared" si="21"/>
        <v>0</v>
      </c>
      <c r="S121" s="3">
        <f t="shared" si="16"/>
        <v>0</v>
      </c>
      <c r="T121" s="3">
        <f>(0.5*(1-COS(RADIANS(90-$X$3)))*(D121+E121)*'PV model'!$B$4)</f>
        <v>0</v>
      </c>
      <c r="U121" s="3">
        <f t="shared" si="22"/>
        <v>0</v>
      </c>
      <c r="V121" s="3">
        <f>('PV model'!$B$13*(U121/1000)*(1-'PV model'!$B$14*((20+C121)-25))*'PV model'!$B$10)/'PV model'!$B$12</f>
        <v>0</v>
      </c>
      <c r="AD121" s="3">
        <v>119</v>
      </c>
    </row>
    <row r="122" spans="1:30" x14ac:dyDescent="0.2">
      <c r="A122" s="10">
        <f t="shared" si="23"/>
        <v>5</v>
      </c>
      <c r="B122" s="10">
        <f t="shared" si="24"/>
        <v>21</v>
      </c>
      <c r="C122" s="23">
        <v>4</v>
      </c>
      <c r="D122" s="24">
        <v>0</v>
      </c>
      <c r="E122" s="24">
        <v>0</v>
      </c>
      <c r="F122" s="48"/>
      <c r="G122" s="48"/>
      <c r="H122" s="1">
        <f t="shared" si="25"/>
        <v>-22.662107178668073</v>
      </c>
      <c r="I122" s="1">
        <f t="shared" si="18"/>
        <v>-5.3636400283137</v>
      </c>
      <c r="J122" s="4">
        <f>B122+('PV model'!$B$3/15)+(I122/60)</f>
        <v>20.633939332861438</v>
      </c>
      <c r="K122" s="2">
        <f t="shared" si="19"/>
        <v>-129.50908999292156</v>
      </c>
      <c r="L122" s="2">
        <f>DEGREES(ASIN((((COS(RADIANS('PV model'!$B$2))*COS(RADIANS(H122))*COS(RADIANS(K122)))+(SIN(RADIANS('PV model'!$B$2))*SIN(RADIANS(H122)))))))</f>
        <v>-40.546053562545232</v>
      </c>
      <c r="M122" s="3">
        <f t="shared" si="14"/>
        <v>0</v>
      </c>
      <c r="N122" s="2">
        <f t="shared" si="20"/>
        <v>-69.541978906072146</v>
      </c>
      <c r="O122" s="2">
        <f>IF('PV model'!$B$2&gt;0, 180-N122,IF('PV model'!$B$2&lt;0,0-N122,N122))</f>
        <v>249.54197890607213</v>
      </c>
      <c r="P122" s="2">
        <f>ABS(O122-'PV model'!$B$5)</f>
        <v>44.541978906072131</v>
      </c>
      <c r="Q122" s="3">
        <f t="shared" si="15"/>
        <v>130.54605356254524</v>
      </c>
      <c r="R122" s="3">
        <f t="shared" si="21"/>
        <v>0</v>
      </c>
      <c r="S122" s="3">
        <f t="shared" si="16"/>
        <v>0</v>
      </c>
      <c r="T122" s="3">
        <f>(0.5*(1-COS(RADIANS(90-$X$3)))*(D122+E122)*'PV model'!$B$4)</f>
        <v>0</v>
      </c>
      <c r="U122" s="3">
        <f t="shared" si="22"/>
        <v>0</v>
      </c>
      <c r="V122" s="3">
        <f>('PV model'!$B$13*(U122/1000)*(1-'PV model'!$B$14*((20+C122)-25))*'PV model'!$B$10)/'PV model'!$B$12</f>
        <v>0</v>
      </c>
      <c r="AD122" s="3">
        <v>120</v>
      </c>
    </row>
    <row r="123" spans="1:30" x14ac:dyDescent="0.2">
      <c r="A123" s="10">
        <f t="shared" si="23"/>
        <v>5</v>
      </c>
      <c r="B123" s="10">
        <f t="shared" si="24"/>
        <v>22</v>
      </c>
      <c r="C123" s="23">
        <v>4</v>
      </c>
      <c r="D123" s="24">
        <v>0</v>
      </c>
      <c r="E123" s="24">
        <v>0</v>
      </c>
      <c r="F123" s="48"/>
      <c r="G123" s="48"/>
      <c r="H123" s="1">
        <f t="shared" si="25"/>
        <v>-22.662107178668073</v>
      </c>
      <c r="I123" s="1">
        <f t="shared" si="18"/>
        <v>-5.3636400283137</v>
      </c>
      <c r="J123" s="4">
        <f>B123+('PV model'!$B$3/15)+(I123/60)</f>
        <v>21.633939332861438</v>
      </c>
      <c r="K123" s="2">
        <f t="shared" si="19"/>
        <v>-144.50908999292156</v>
      </c>
      <c r="L123" s="2">
        <f>DEGREES(ASIN((((COS(RADIANS('PV model'!$B$2))*COS(RADIANS(H123))*COS(RADIANS(K123)))+(SIN(RADIANS('PV model'!$B$2))*SIN(RADIANS(H123)))))))</f>
        <v>-47.996075529353718</v>
      </c>
      <c r="M123" s="3">
        <f t="shared" si="14"/>
        <v>0</v>
      </c>
      <c r="N123" s="2">
        <f t="shared" si="20"/>
        <v>-53.187833215922147</v>
      </c>
      <c r="O123" s="2">
        <f>IF('PV model'!$B$2&gt;0, 180-N123,IF('PV model'!$B$2&lt;0,0-N123,N123))</f>
        <v>233.18783321592215</v>
      </c>
      <c r="P123" s="2">
        <f>ABS(O123-'PV model'!$B$5)</f>
        <v>28.187833215922154</v>
      </c>
      <c r="Q123" s="3">
        <f t="shared" si="15"/>
        <v>137.9960755293537</v>
      </c>
      <c r="R123" s="3">
        <f t="shared" si="21"/>
        <v>0</v>
      </c>
      <c r="S123" s="3">
        <f t="shared" si="16"/>
        <v>0</v>
      </c>
      <c r="T123" s="3">
        <f>(0.5*(1-COS(RADIANS(90-$X$3)))*(D123+E123)*'PV model'!$B$4)</f>
        <v>0</v>
      </c>
      <c r="U123" s="3">
        <f t="shared" si="22"/>
        <v>0</v>
      </c>
      <c r="V123" s="3">
        <f>('PV model'!$B$13*(U123/1000)*(1-'PV model'!$B$14*((20+C123)-25))*'PV model'!$B$10)/'PV model'!$B$12</f>
        <v>0</v>
      </c>
      <c r="AD123" s="3">
        <v>121</v>
      </c>
    </row>
    <row r="124" spans="1:30" x14ac:dyDescent="0.2">
      <c r="A124" s="10">
        <f t="shared" si="23"/>
        <v>5</v>
      </c>
      <c r="B124" s="10">
        <f t="shared" si="24"/>
        <v>23</v>
      </c>
      <c r="C124" s="23">
        <v>3.9</v>
      </c>
      <c r="D124" s="24">
        <v>0</v>
      </c>
      <c r="E124" s="24">
        <v>0</v>
      </c>
      <c r="F124" s="48"/>
      <c r="G124" s="48"/>
      <c r="H124" s="1">
        <f t="shared" si="25"/>
        <v>-22.662107178668073</v>
      </c>
      <c r="I124" s="1">
        <f t="shared" si="18"/>
        <v>-5.3636400283137</v>
      </c>
      <c r="J124" s="4">
        <f>B124+('PV model'!$B$3/15)+(I124/60)</f>
        <v>22.633939332861438</v>
      </c>
      <c r="K124" s="2">
        <f t="shared" si="19"/>
        <v>-159.50908999292156</v>
      </c>
      <c r="L124" s="2">
        <f>DEGREES(ASIN((((COS(RADIANS('PV model'!$B$2))*COS(RADIANS(H124))*COS(RADIANS(K124)))+(SIN(RADIANS('PV model'!$B$2))*SIN(RADIANS(H124)))))))</f>
        <v>-53.81717151726172</v>
      </c>
      <c r="M124" s="3">
        <f t="shared" si="14"/>
        <v>0</v>
      </c>
      <c r="N124" s="2">
        <f t="shared" si="20"/>
        <v>-33.173364839966105</v>
      </c>
      <c r="O124" s="2">
        <f>IF('PV model'!$B$2&gt;0, 180-N124,IF('PV model'!$B$2&lt;0,0-N124,N124))</f>
        <v>213.1733648399661</v>
      </c>
      <c r="P124" s="2">
        <f>ABS(O124-'PV model'!$B$5)</f>
        <v>8.1733648399660979</v>
      </c>
      <c r="Q124" s="3">
        <f t="shared" si="15"/>
        <v>143.81717151726173</v>
      </c>
      <c r="R124" s="3">
        <f t="shared" si="21"/>
        <v>0</v>
      </c>
      <c r="S124" s="3">
        <f t="shared" si="16"/>
        <v>0</v>
      </c>
      <c r="T124" s="3">
        <f>(0.5*(1-COS(RADIANS(90-$X$3)))*(D124+E124)*'PV model'!$B$4)</f>
        <v>0</v>
      </c>
      <c r="U124" s="3">
        <f t="shared" si="22"/>
        <v>0</v>
      </c>
      <c r="V124" s="3">
        <f>('PV model'!$B$13*(U124/1000)*(1-'PV model'!$B$14*((20+C124)-25))*'PV model'!$B$10)/'PV model'!$B$12</f>
        <v>0</v>
      </c>
      <c r="AD124" s="3">
        <v>122</v>
      </c>
    </row>
    <row r="125" spans="1:30" x14ac:dyDescent="0.2">
      <c r="A125" s="10">
        <f t="shared" si="23"/>
        <v>5</v>
      </c>
      <c r="B125" s="10">
        <f t="shared" si="24"/>
        <v>24</v>
      </c>
      <c r="C125" s="23">
        <v>3.9</v>
      </c>
      <c r="D125" s="24">
        <v>0</v>
      </c>
      <c r="E125" s="24">
        <v>0</v>
      </c>
      <c r="F125" s="48"/>
      <c r="G125" s="48"/>
      <c r="H125" s="1">
        <f t="shared" si="25"/>
        <v>-22.662107178668073</v>
      </c>
      <c r="I125" s="1">
        <f t="shared" si="18"/>
        <v>-5.3636400283137</v>
      </c>
      <c r="J125" s="4">
        <f>B125+('PV model'!$B$3/15)+(I125/60)</f>
        <v>23.633939332861438</v>
      </c>
      <c r="K125" s="2">
        <f t="shared" si="19"/>
        <v>-174.50908999292156</v>
      </c>
      <c r="L125" s="2">
        <f>DEGREES(ASIN((((COS(RADIANS('PV model'!$B$2))*COS(RADIANS(H125))*COS(RADIANS(K125)))+(SIN(RADIANS('PV model'!$B$2))*SIN(RADIANS(H125)))))))</f>
        <v>-56.909557925282691</v>
      </c>
      <c r="M125" s="3">
        <f t="shared" si="14"/>
        <v>0</v>
      </c>
      <c r="N125" s="2">
        <f t="shared" si="20"/>
        <v>-9.3074964175882808</v>
      </c>
      <c r="O125" s="2">
        <f>IF('PV model'!$B$2&gt;0, 180-N125,IF('PV model'!$B$2&lt;0,0-N125,N125))</f>
        <v>189.30749641758828</v>
      </c>
      <c r="P125" s="2">
        <f>ABS(O125-'PV model'!$B$5)</f>
        <v>15.692503582411717</v>
      </c>
      <c r="Q125" s="3">
        <f t="shared" si="15"/>
        <v>146.90955792528268</v>
      </c>
      <c r="R125" s="3">
        <f t="shared" si="21"/>
        <v>0</v>
      </c>
      <c r="S125" s="3">
        <f t="shared" si="16"/>
        <v>0</v>
      </c>
      <c r="T125" s="3">
        <f>(0.5*(1-COS(RADIANS(90-$X$3)))*(D125+E125)*'PV model'!$B$4)</f>
        <v>0</v>
      </c>
      <c r="U125" s="3">
        <f t="shared" si="22"/>
        <v>0</v>
      </c>
      <c r="V125" s="3">
        <f>('PV model'!$B$13*(U125/1000)*(1-'PV model'!$B$14*((20+C125)-25))*'PV model'!$B$10)/'PV model'!$B$12</f>
        <v>0</v>
      </c>
      <c r="AD125" s="3">
        <v>123</v>
      </c>
    </row>
    <row r="126" spans="1:30" x14ac:dyDescent="0.2">
      <c r="A126" s="10">
        <f t="shared" si="23"/>
        <v>6</v>
      </c>
      <c r="B126" s="10">
        <f t="shared" si="24"/>
        <v>1</v>
      </c>
      <c r="C126" s="23">
        <v>3.7</v>
      </c>
      <c r="D126" s="24">
        <v>0</v>
      </c>
      <c r="E126" s="24">
        <v>0</v>
      </c>
      <c r="F126" s="48"/>
      <c r="G126" s="48"/>
      <c r="H126" s="1">
        <f t="shared" si="25"/>
        <v>-22.553995254821064</v>
      </c>
      <c r="I126" s="1">
        <f t="shared" si="18"/>
        <v>-5.7889310106469578</v>
      </c>
      <c r="J126" s="4">
        <f>B126+('PV model'!$B$3/15)+(I126/60)</f>
        <v>0.62685114982255075</v>
      </c>
      <c r="K126" s="2">
        <f t="shared" si="19"/>
        <v>170.59723275266174</v>
      </c>
      <c r="L126" s="2">
        <f>DEGREES(ASIN((((COS(RADIANS('PV model'!$B$2))*COS(RADIANS(H126))*COS(RADIANS(K126)))+(SIN(RADIANS('PV model'!$B$2))*SIN(RADIANS(H126)))))))</f>
        <v>-56.320791667345773</v>
      </c>
      <c r="M126" s="3">
        <f t="shared" si="14"/>
        <v>0</v>
      </c>
      <c r="N126" s="2">
        <f t="shared" si="20"/>
        <v>15.787929347056153</v>
      </c>
      <c r="O126" s="2">
        <f>IF('PV model'!$B$2&gt;0, 180-N126,IF('PV model'!$B$2&lt;0,0-N126,N126))</f>
        <v>164.21207065294385</v>
      </c>
      <c r="P126" s="2">
        <f>ABS(O126-'PV model'!$B$5)</f>
        <v>40.787929347056149</v>
      </c>
      <c r="Q126" s="3">
        <f t="shared" si="15"/>
        <v>146.32079166734576</v>
      </c>
      <c r="R126" s="3">
        <f t="shared" si="21"/>
        <v>0</v>
      </c>
      <c r="S126" s="3">
        <f t="shared" si="16"/>
        <v>0</v>
      </c>
      <c r="T126" s="3">
        <f>(0.5*(1-COS(RADIANS(90-$X$3)))*(D126+E126)*'PV model'!$B$4)</f>
        <v>0</v>
      </c>
      <c r="U126" s="3">
        <f t="shared" si="22"/>
        <v>0</v>
      </c>
      <c r="V126" s="3">
        <f>('PV model'!$B$13*(U126/1000)*(1-'PV model'!$B$14*((20+C126)-25))*'PV model'!$B$10)/'PV model'!$B$12</f>
        <v>0</v>
      </c>
      <c r="AD126" s="3">
        <v>124</v>
      </c>
    </row>
    <row r="127" spans="1:30" x14ac:dyDescent="0.2">
      <c r="A127" s="10">
        <f t="shared" si="23"/>
        <v>6</v>
      </c>
      <c r="B127" s="10">
        <f t="shared" si="24"/>
        <v>2</v>
      </c>
      <c r="C127" s="23">
        <v>3.5</v>
      </c>
      <c r="D127" s="24">
        <v>0</v>
      </c>
      <c r="E127" s="24">
        <v>0</v>
      </c>
      <c r="F127" s="48"/>
      <c r="G127" s="48"/>
      <c r="H127" s="1">
        <f t="shared" si="25"/>
        <v>-22.553995254821064</v>
      </c>
      <c r="I127" s="1">
        <f t="shared" si="18"/>
        <v>-5.7889310106469578</v>
      </c>
      <c r="J127" s="4">
        <f>B127+('PV model'!$B$3/15)+(I127/60)</f>
        <v>1.6268511498225509</v>
      </c>
      <c r="K127" s="2">
        <f t="shared" si="19"/>
        <v>155.59723275266174</v>
      </c>
      <c r="L127" s="2">
        <f>DEGREES(ASIN((((COS(RADIANS('PV model'!$B$2))*COS(RADIANS(H127))*COS(RADIANS(K127)))+(SIN(RADIANS('PV model'!$B$2))*SIN(RADIANS(H127)))))))</f>
        <v>-52.415327727881369</v>
      </c>
      <c r="M127" s="3">
        <f t="shared" si="14"/>
        <v>0</v>
      </c>
      <c r="N127" s="2">
        <f t="shared" si="20"/>
        <v>38.72334874009092</v>
      </c>
      <c r="O127" s="2">
        <f>IF('PV model'!$B$2&gt;0, 180-N127,IF('PV model'!$B$2&lt;0,0-N127,N127))</f>
        <v>141.27665125990907</v>
      </c>
      <c r="P127" s="2">
        <f>ABS(O127-'PV model'!$B$5)</f>
        <v>63.723348740090927</v>
      </c>
      <c r="Q127" s="3">
        <f t="shared" si="15"/>
        <v>142.41532772788136</v>
      </c>
      <c r="R127" s="3">
        <f t="shared" si="21"/>
        <v>0</v>
      </c>
      <c r="S127" s="3">
        <f t="shared" si="16"/>
        <v>0</v>
      </c>
      <c r="T127" s="3">
        <f>(0.5*(1-COS(RADIANS(90-$X$3)))*(D127+E127)*'PV model'!$B$4)</f>
        <v>0</v>
      </c>
      <c r="U127" s="3">
        <f t="shared" si="22"/>
        <v>0</v>
      </c>
      <c r="V127" s="3">
        <f>('PV model'!$B$13*(U127/1000)*(1-'PV model'!$B$14*((20+C127)-25))*'PV model'!$B$10)/'PV model'!$B$12</f>
        <v>0</v>
      </c>
      <c r="AD127" s="3">
        <v>125</v>
      </c>
    </row>
    <row r="128" spans="1:30" x14ac:dyDescent="0.2">
      <c r="A128" s="10">
        <f t="shared" si="23"/>
        <v>6</v>
      </c>
      <c r="B128" s="10">
        <f t="shared" si="24"/>
        <v>3</v>
      </c>
      <c r="C128" s="23">
        <v>3.3</v>
      </c>
      <c r="D128" s="24">
        <v>0</v>
      </c>
      <c r="E128" s="24">
        <v>0</v>
      </c>
      <c r="F128" s="48"/>
      <c r="G128" s="48"/>
      <c r="H128" s="1">
        <f t="shared" si="25"/>
        <v>-22.553995254821064</v>
      </c>
      <c r="I128" s="1">
        <f t="shared" si="18"/>
        <v>-5.7889310106469578</v>
      </c>
      <c r="J128" s="4">
        <f>B128+('PV model'!$B$3/15)+(I128/60)</f>
        <v>2.6268511498225506</v>
      </c>
      <c r="K128" s="2">
        <f t="shared" si="19"/>
        <v>140.59723275266174</v>
      </c>
      <c r="L128" s="2">
        <f>DEGREES(ASIN((((COS(RADIANS('PV model'!$B$2))*COS(RADIANS(H128))*COS(RADIANS(K128)))+(SIN(RADIANS('PV model'!$B$2))*SIN(RADIANS(H128)))))))</f>
        <v>-46.078213437511181</v>
      </c>
      <c r="M128" s="3">
        <f t="shared" si="14"/>
        <v>0</v>
      </c>
      <c r="N128" s="2">
        <f t="shared" si="20"/>
        <v>57.681792215724172</v>
      </c>
      <c r="O128" s="2">
        <f>IF('PV model'!$B$2&gt;0, 180-N128,IF('PV model'!$B$2&lt;0,0-N128,N128))</f>
        <v>122.31820778427583</v>
      </c>
      <c r="P128" s="2">
        <f>ABS(O128-'PV model'!$B$5)</f>
        <v>82.681792215724172</v>
      </c>
      <c r="Q128" s="3">
        <f t="shared" si="15"/>
        <v>136.07821343751118</v>
      </c>
      <c r="R128" s="3">
        <f t="shared" si="21"/>
        <v>0</v>
      </c>
      <c r="S128" s="3">
        <f t="shared" si="16"/>
        <v>0</v>
      </c>
      <c r="T128" s="3">
        <f>(0.5*(1-COS(RADIANS(90-$X$3)))*(D128+E128)*'PV model'!$B$4)</f>
        <v>0</v>
      </c>
      <c r="U128" s="3">
        <f t="shared" si="22"/>
        <v>0</v>
      </c>
      <c r="V128" s="3">
        <f>('PV model'!$B$13*(U128/1000)*(1-'PV model'!$B$14*((20+C128)-25))*'PV model'!$B$10)/'PV model'!$B$12</f>
        <v>0</v>
      </c>
      <c r="AD128" s="3">
        <v>126</v>
      </c>
    </row>
    <row r="129" spans="1:30" x14ac:dyDescent="0.2">
      <c r="A129" s="10">
        <f t="shared" si="23"/>
        <v>6</v>
      </c>
      <c r="B129" s="10">
        <f t="shared" si="24"/>
        <v>4</v>
      </c>
      <c r="C129" s="23">
        <v>3.4</v>
      </c>
      <c r="D129" s="24">
        <v>0</v>
      </c>
      <c r="E129" s="24">
        <v>0</v>
      </c>
      <c r="F129" s="48"/>
      <c r="G129" s="48"/>
      <c r="H129" s="1">
        <f t="shared" si="25"/>
        <v>-22.553995254821064</v>
      </c>
      <c r="I129" s="1">
        <f t="shared" si="18"/>
        <v>-5.7889310106469578</v>
      </c>
      <c r="J129" s="4">
        <f>B129+('PV model'!$B$3/15)+(I129/60)</f>
        <v>3.6268511498225506</v>
      </c>
      <c r="K129" s="2">
        <f t="shared" si="19"/>
        <v>125.59723275266174</v>
      </c>
      <c r="L129" s="2">
        <f>DEGREES(ASIN((((COS(RADIANS('PV model'!$B$2))*COS(RADIANS(H129))*COS(RADIANS(K129)))+(SIN(RADIANS('PV model'!$B$2))*SIN(RADIANS(H129)))))))</f>
        <v>-38.35828461256061</v>
      </c>
      <c r="M129" s="3">
        <f t="shared" si="14"/>
        <v>0</v>
      </c>
      <c r="N129" s="2">
        <f t="shared" si="20"/>
        <v>73.266305561566867</v>
      </c>
      <c r="O129" s="2">
        <f>IF('PV model'!$B$2&gt;0, 180-N129,IF('PV model'!$B$2&lt;0,0-N129,N129))</f>
        <v>106.73369443843313</v>
      </c>
      <c r="P129" s="2">
        <f>ABS(O129-'PV model'!$B$5)</f>
        <v>98.266305561566867</v>
      </c>
      <c r="Q129" s="3">
        <f t="shared" si="15"/>
        <v>128.35828461256062</v>
      </c>
      <c r="R129" s="3">
        <f t="shared" si="21"/>
        <v>0</v>
      </c>
      <c r="S129" s="3">
        <f t="shared" si="16"/>
        <v>0</v>
      </c>
      <c r="T129" s="3">
        <f>(0.5*(1-COS(RADIANS(90-$X$3)))*(D129+E129)*'PV model'!$B$4)</f>
        <v>0</v>
      </c>
      <c r="U129" s="3">
        <f t="shared" si="22"/>
        <v>0</v>
      </c>
      <c r="V129" s="3">
        <f>('PV model'!$B$13*(U129/1000)*(1-'PV model'!$B$14*((20+C129)-25))*'PV model'!$B$10)/'PV model'!$B$12</f>
        <v>0</v>
      </c>
      <c r="AD129" s="3">
        <v>127</v>
      </c>
    </row>
    <row r="130" spans="1:30" x14ac:dyDescent="0.2">
      <c r="A130" s="10">
        <f t="shared" si="23"/>
        <v>6</v>
      </c>
      <c r="B130" s="10">
        <f t="shared" si="24"/>
        <v>5</v>
      </c>
      <c r="C130" s="23">
        <v>3.6</v>
      </c>
      <c r="D130" s="24">
        <v>0</v>
      </c>
      <c r="E130" s="24">
        <v>0</v>
      </c>
      <c r="F130" s="48"/>
      <c r="G130" s="48"/>
      <c r="H130" s="1">
        <f t="shared" si="25"/>
        <v>-22.553995254821064</v>
      </c>
      <c r="I130" s="1">
        <f t="shared" si="18"/>
        <v>-5.7889310106469578</v>
      </c>
      <c r="J130" s="4">
        <f>B130+('PV model'!$B$3/15)+(I130/60)</f>
        <v>4.6268511498225511</v>
      </c>
      <c r="K130" s="2">
        <f t="shared" si="19"/>
        <v>110.59723275266174</v>
      </c>
      <c r="L130" s="2">
        <f>DEGREES(ASIN((((COS(RADIANS('PV model'!$B$2))*COS(RADIANS(H130))*COS(RADIANS(K130)))+(SIN(RADIANS('PV model'!$B$2))*SIN(RADIANS(H130)))))))</f>
        <v>-30.007730688750939</v>
      </c>
      <c r="M130" s="3">
        <f t="shared" si="14"/>
        <v>0</v>
      </c>
      <c r="N130" s="2">
        <f t="shared" si="20"/>
        <v>86.656561317363057</v>
      </c>
      <c r="O130" s="2">
        <f>IF('PV model'!$B$2&gt;0, 180-N130,IF('PV model'!$B$2&lt;0,0-N130,N130))</f>
        <v>93.343438682636943</v>
      </c>
      <c r="P130" s="2">
        <f>ABS(O130-'PV model'!$B$5)</f>
        <v>111.65656131736306</v>
      </c>
      <c r="Q130" s="3">
        <f t="shared" si="15"/>
        <v>120.00773068875094</v>
      </c>
      <c r="R130" s="3">
        <f t="shared" si="21"/>
        <v>0</v>
      </c>
      <c r="S130" s="3">
        <f t="shared" si="16"/>
        <v>0</v>
      </c>
      <c r="T130" s="3">
        <f>(0.5*(1-COS(RADIANS(90-$X$3)))*(D130+E130)*'PV model'!$B$4)</f>
        <v>0</v>
      </c>
      <c r="U130" s="3">
        <f t="shared" si="22"/>
        <v>0</v>
      </c>
      <c r="V130" s="3">
        <f>('PV model'!$B$13*(U130/1000)*(1-'PV model'!$B$14*((20+C130)-25))*'PV model'!$B$10)/'PV model'!$B$12</f>
        <v>0</v>
      </c>
      <c r="AD130" s="3">
        <v>128</v>
      </c>
    </row>
    <row r="131" spans="1:30" x14ac:dyDescent="0.2">
      <c r="A131" s="10">
        <f t="shared" si="23"/>
        <v>6</v>
      </c>
      <c r="B131" s="10">
        <f t="shared" si="24"/>
        <v>6</v>
      </c>
      <c r="C131" s="23">
        <v>3.7</v>
      </c>
      <c r="D131" s="24">
        <v>0</v>
      </c>
      <c r="E131" s="24">
        <v>0</v>
      </c>
      <c r="F131" s="48"/>
      <c r="G131" s="48"/>
      <c r="H131" s="1">
        <f t="shared" si="25"/>
        <v>-22.553995254821064</v>
      </c>
      <c r="I131" s="1">
        <f t="shared" si="18"/>
        <v>-5.7889310106469578</v>
      </c>
      <c r="J131" s="4">
        <f>B131+('PV model'!$B$3/15)+(I131/60)</f>
        <v>5.6268511498225511</v>
      </c>
      <c r="K131" s="2">
        <f t="shared" si="19"/>
        <v>95.597232752661739</v>
      </c>
      <c r="L131" s="2">
        <f>DEGREES(ASIN((((COS(RADIANS('PV model'!$B$2))*COS(RADIANS(H131))*COS(RADIANS(K131)))+(SIN(RADIANS('PV model'!$B$2))*SIN(RADIANS(H131)))))))</f>
        <v>-21.537863011729613</v>
      </c>
      <c r="M131" s="3">
        <f t="shared" si="14"/>
        <v>0</v>
      </c>
      <c r="N131" s="2">
        <f t="shared" si="20"/>
        <v>81.155720308865682</v>
      </c>
      <c r="O131" s="2">
        <f>IF('PV model'!$B$2&gt;0, 180-N131,IF('PV model'!$B$2&lt;0,0-N131,N131))</f>
        <v>98.844279691134318</v>
      </c>
      <c r="P131" s="2">
        <f>ABS(O131-'PV model'!$B$5)</f>
        <v>106.15572030886568</v>
      </c>
      <c r="Q131" s="3">
        <f t="shared" si="15"/>
        <v>111.53786301172961</v>
      </c>
      <c r="R131" s="3">
        <f t="shared" si="21"/>
        <v>0</v>
      </c>
      <c r="S131" s="3">
        <f t="shared" si="16"/>
        <v>0</v>
      </c>
      <c r="T131" s="3">
        <f>(0.5*(1-COS(RADIANS(90-$X$3)))*(D131+E131)*'PV model'!$B$4)</f>
        <v>0</v>
      </c>
      <c r="U131" s="3">
        <f t="shared" si="22"/>
        <v>0</v>
      </c>
      <c r="V131" s="3">
        <f>('PV model'!$B$13*(U131/1000)*(1-'PV model'!$B$14*((20+C131)-25))*'PV model'!$B$10)/'PV model'!$B$12</f>
        <v>0</v>
      </c>
      <c r="AD131" s="3">
        <v>129</v>
      </c>
    </row>
    <row r="132" spans="1:30" x14ac:dyDescent="0.2">
      <c r="A132" s="10">
        <f t="shared" si="23"/>
        <v>6</v>
      </c>
      <c r="B132" s="10">
        <f t="shared" si="24"/>
        <v>7</v>
      </c>
      <c r="C132" s="23">
        <v>3.8</v>
      </c>
      <c r="D132" s="24">
        <v>0</v>
      </c>
      <c r="E132" s="24">
        <v>0</v>
      </c>
      <c r="F132" s="48"/>
      <c r="G132" s="48"/>
      <c r="H132" s="1">
        <f t="shared" si="25"/>
        <v>-22.553995254821064</v>
      </c>
      <c r="I132" s="1">
        <f t="shared" si="18"/>
        <v>-5.7889310106469578</v>
      </c>
      <c r="J132" s="4">
        <f>B132+('PV model'!$B$3/15)+(I132/60)</f>
        <v>6.6268511498225511</v>
      </c>
      <c r="K132" s="2">
        <f t="shared" si="19"/>
        <v>80.597232752661739</v>
      </c>
      <c r="L132" s="2">
        <f>DEGREES(ASIN((((COS(RADIANS('PV model'!$B$2))*COS(RADIANS(H132))*COS(RADIANS(K132)))+(SIN(RADIANS('PV model'!$B$2))*SIN(RADIANS(H132)))))))</f>
        <v>-13.334652870859566</v>
      </c>
      <c r="M132" s="3">
        <f t="shared" si="14"/>
        <v>0</v>
      </c>
      <c r="N132" s="2">
        <f t="shared" si="20"/>
        <v>69.448149398154172</v>
      </c>
      <c r="O132" s="2">
        <f>IF('PV model'!$B$2&gt;0, 180-N132,IF('PV model'!$B$2&lt;0,0-N132,N132))</f>
        <v>110.55185060184583</v>
      </c>
      <c r="P132" s="2">
        <f>ABS(O132-'PV model'!$B$5)</f>
        <v>94.448149398154172</v>
      </c>
      <c r="Q132" s="3">
        <f t="shared" si="15"/>
        <v>103.33465287085957</v>
      </c>
      <c r="R132" s="3">
        <f t="shared" si="21"/>
        <v>0</v>
      </c>
      <c r="S132" s="3">
        <f t="shared" si="16"/>
        <v>0</v>
      </c>
      <c r="T132" s="3">
        <f>(0.5*(1-COS(RADIANS(90-$X$3)))*(D132+E132)*'PV model'!$B$4)</f>
        <v>0</v>
      </c>
      <c r="U132" s="3">
        <f t="shared" si="22"/>
        <v>0</v>
      </c>
      <c r="V132" s="3">
        <f>('PV model'!$B$13*(U132/1000)*(1-'PV model'!$B$14*((20+C132)-25))*'PV model'!$B$10)/'PV model'!$B$12</f>
        <v>0</v>
      </c>
      <c r="AD132" s="3">
        <v>130</v>
      </c>
    </row>
    <row r="133" spans="1:30" x14ac:dyDescent="0.2">
      <c r="A133" s="10">
        <f t="shared" si="23"/>
        <v>6</v>
      </c>
      <c r="B133" s="10">
        <f t="shared" si="24"/>
        <v>8</v>
      </c>
      <c r="C133" s="23">
        <v>3.8</v>
      </c>
      <c r="D133" s="24">
        <v>0</v>
      </c>
      <c r="E133" s="24">
        <v>0</v>
      </c>
      <c r="F133" s="48"/>
      <c r="G133" s="48"/>
      <c r="H133" s="1">
        <f t="shared" si="25"/>
        <v>-22.553995254821064</v>
      </c>
      <c r="I133" s="1">
        <f t="shared" si="18"/>
        <v>-5.7889310106469578</v>
      </c>
      <c r="J133" s="4">
        <f>B133+('PV model'!$B$3/15)+(I133/60)</f>
        <v>7.6268511498225511</v>
      </c>
      <c r="K133" s="2">
        <f t="shared" si="19"/>
        <v>65.597232752661739</v>
      </c>
      <c r="L133" s="2">
        <f>DEGREES(ASIN((((COS(RADIANS('PV model'!$B$2))*COS(RADIANS(H133))*COS(RADIANS(K133)))+(SIN(RADIANS('PV model'!$B$2))*SIN(RADIANS(H133)))))))</f>
        <v>-5.738273368993636</v>
      </c>
      <c r="M133" s="3">
        <f t="shared" si="14"/>
        <v>0</v>
      </c>
      <c r="N133" s="2">
        <f t="shared" si="20"/>
        <v>57.698764800197758</v>
      </c>
      <c r="O133" s="2">
        <f>IF('PV model'!$B$2&gt;0, 180-N133,IF('PV model'!$B$2&lt;0,0-N133,N133))</f>
        <v>122.30123519980225</v>
      </c>
      <c r="P133" s="2">
        <f>ABS(O133-'PV model'!$B$5)</f>
        <v>82.69876480019775</v>
      </c>
      <c r="Q133" s="3">
        <f t="shared" si="15"/>
        <v>95.738273368993632</v>
      </c>
      <c r="R133" s="3">
        <f t="shared" si="21"/>
        <v>0</v>
      </c>
      <c r="S133" s="3">
        <f t="shared" si="16"/>
        <v>0</v>
      </c>
      <c r="T133" s="3">
        <f>(0.5*(1-COS(RADIANS(90-$X$3)))*(D133+E133)*'PV model'!$B$4)</f>
        <v>0</v>
      </c>
      <c r="U133" s="3">
        <f t="shared" si="22"/>
        <v>0</v>
      </c>
      <c r="V133" s="3">
        <f>('PV model'!$B$13*(U133/1000)*(1-'PV model'!$B$14*((20+C133)-25))*'PV model'!$B$10)/'PV model'!$B$12</f>
        <v>0</v>
      </c>
      <c r="AD133" s="3">
        <v>131</v>
      </c>
    </row>
    <row r="134" spans="1:30" x14ac:dyDescent="0.2">
      <c r="A134" s="10">
        <f t="shared" si="23"/>
        <v>6</v>
      </c>
      <c r="B134" s="10">
        <f t="shared" si="24"/>
        <v>9</v>
      </c>
      <c r="C134" s="23">
        <v>3.9</v>
      </c>
      <c r="D134" s="24">
        <v>0</v>
      </c>
      <c r="E134" s="24">
        <v>0</v>
      </c>
      <c r="F134" s="48"/>
      <c r="G134" s="48"/>
      <c r="H134" s="1">
        <f t="shared" si="25"/>
        <v>-22.553995254821064</v>
      </c>
      <c r="I134" s="1">
        <f t="shared" si="18"/>
        <v>-5.7889310106469578</v>
      </c>
      <c r="J134" s="4">
        <f>B134+('PV model'!$B$3/15)+(I134/60)</f>
        <v>8.6268511498225493</v>
      </c>
      <c r="K134" s="2">
        <f t="shared" si="19"/>
        <v>50.59723275266176</v>
      </c>
      <c r="L134" s="2">
        <f>DEGREES(ASIN((((COS(RADIANS('PV model'!$B$2))*COS(RADIANS(H134))*COS(RADIANS(K134)))+(SIN(RADIANS('PV model'!$B$2))*SIN(RADIANS(H134)))))))</f>
        <v>0.91343280153574813</v>
      </c>
      <c r="M134" s="3">
        <f t="shared" ref="M134:M197" si="26">IF(L134&gt;0, L134, 0)</f>
        <v>0.91343280153574813</v>
      </c>
      <c r="N134" s="2">
        <f t="shared" si="20"/>
        <v>45.536443162924911</v>
      </c>
      <c r="O134" s="2">
        <f>IF('PV model'!$B$2&gt;0, 180-N134,IF('PV model'!$B$2&lt;0,0-N134,N134))</f>
        <v>134.46355683707509</v>
      </c>
      <c r="P134" s="2">
        <f>ABS(O134-'PV model'!$B$5)</f>
        <v>70.536443162924911</v>
      </c>
      <c r="Q134" s="3">
        <f t="shared" ref="Q134:Q197" si="27">DEGREES(ACOS((SIN(RADIANS(L134))*COS(RADIANS(90-$X$3))+COS(RADIANS(L134))*COS(RADIANS(P134))*SIN(RADIANS(90-$X$3)))))</f>
        <v>89.086567198464252</v>
      </c>
      <c r="R134" s="3">
        <f t="shared" si="21"/>
        <v>0</v>
      </c>
      <c r="S134" s="3">
        <f t="shared" ref="S134:S197" si="28">IF($Z$3=TRUE, IF(E134=0,0,E134*(0.5*(1+COS(RADIANS(90-$X$3))*(1+(1-(E134^2/(D134+E134)^2))*(SIN(RADIANS(0.5*$X$3))^3)))*(1+(1-(E134^2/(D134+E134)^2))*(COS(RADIANS(Q134))^2)*(SIN(RADIANS(90-L134))^3)))), IF(E134=0,0,E134*(0.5*(1+COS(RADIANS(90-$X$3))))))</f>
        <v>0</v>
      </c>
      <c r="T134" s="3">
        <f>(0.5*(1-COS(RADIANS(90-$X$3)))*(D134+E134)*'PV model'!$B$4)</f>
        <v>0</v>
      </c>
      <c r="U134" s="3">
        <f t="shared" si="22"/>
        <v>0</v>
      </c>
      <c r="V134" s="3">
        <f>('PV model'!$B$13*(U134/1000)*(1-'PV model'!$B$14*((20+C134)-25))*'PV model'!$B$10)/'PV model'!$B$12</f>
        <v>0</v>
      </c>
      <c r="AD134" s="3">
        <v>132</v>
      </c>
    </row>
    <row r="135" spans="1:30" x14ac:dyDescent="0.2">
      <c r="A135" s="10">
        <f t="shared" si="23"/>
        <v>6</v>
      </c>
      <c r="B135" s="10">
        <f t="shared" si="24"/>
        <v>10</v>
      </c>
      <c r="C135" s="23">
        <v>4.5</v>
      </c>
      <c r="D135" s="24">
        <v>0</v>
      </c>
      <c r="E135" s="24">
        <v>11.465999999999999</v>
      </c>
      <c r="F135" s="48"/>
      <c r="G135" s="48"/>
      <c r="H135" s="1">
        <f t="shared" si="25"/>
        <v>-22.553995254821064</v>
      </c>
      <c r="I135" s="1">
        <f t="shared" ref="I135:I198" si="29">9.87*SIN(RADIANS(1.978*A135-160.22))-7.53*COS(RADIANS(0.989*A135-80.11))-1.5*SIN((RADIANS(0.989*A135-80.11)))</f>
        <v>-5.7889310106469578</v>
      </c>
      <c r="J135" s="4">
        <f>B135+('PV model'!$B$3/15)+(I135/60)</f>
        <v>9.6268511498225493</v>
      </c>
      <c r="K135" s="2">
        <f t="shared" ref="K135:K198" si="30">15*(12-J135)</f>
        <v>35.59723275266176</v>
      </c>
      <c r="L135" s="2">
        <f>DEGREES(ASIN((((COS(RADIANS('PV model'!$B$2))*COS(RADIANS(H135))*COS(RADIANS(K135)))+(SIN(RADIANS('PV model'!$B$2))*SIN(RADIANS(H135)))))))</f>
        <v>6.2715073731677426</v>
      </c>
      <c r="M135" s="3">
        <f t="shared" si="26"/>
        <v>6.2715073731677426</v>
      </c>
      <c r="N135" s="2">
        <f t="shared" ref="N135:N198" si="31">DEGREES(ASIN((COS(RADIANS(H135))*SIN(RADIANS(K135)))/COS(RADIANS(L135))))</f>
        <v>32.738219434600545</v>
      </c>
      <c r="O135" s="2">
        <f>IF('PV model'!$B$2&gt;0, 180-N135,IF('PV model'!$B$2&lt;0,0-N135,N135))</f>
        <v>147.26178056539945</v>
      </c>
      <c r="P135" s="2">
        <f>ABS(O135-'PV model'!$B$5)</f>
        <v>57.738219434600552</v>
      </c>
      <c r="Q135" s="3">
        <f t="shared" si="27"/>
        <v>83.728492626832249</v>
      </c>
      <c r="R135" s="3">
        <f t="shared" ref="R135:R198" si="32">IF(D135=0,0,D135*COS(RADIANS(Q135))/SIN(RADIANS(L135)))</f>
        <v>0</v>
      </c>
      <c r="S135" s="3">
        <f t="shared" si="28"/>
        <v>11.465999999999999</v>
      </c>
      <c r="T135" s="3">
        <f>(0.5*(1-COS(RADIANS(90-$X$3)))*(D135+E135)*'PV model'!$B$4)</f>
        <v>0</v>
      </c>
      <c r="U135" s="3">
        <f t="shared" ref="U135:U198" si="33">R135+S135+T135</f>
        <v>11.465999999999999</v>
      </c>
      <c r="V135" s="3">
        <f>('PV model'!$B$13*(U135/1000)*(1-'PV model'!$B$14*((20+C135)-25))*'PV model'!$B$10)/'PV model'!$B$12</f>
        <v>1.1484336427199999</v>
      </c>
      <c r="AD135" s="3">
        <v>133</v>
      </c>
    </row>
    <row r="136" spans="1:30" x14ac:dyDescent="0.2">
      <c r="A136" s="10">
        <f t="shared" ref="A136:A199" si="34">IF(B136&gt;1,A135,A135+1)</f>
        <v>6</v>
      </c>
      <c r="B136" s="10">
        <f t="shared" ref="B136:B199" si="35">IF(B135&lt;24,B135+1,1)</f>
        <v>11</v>
      </c>
      <c r="C136" s="23">
        <v>5.2</v>
      </c>
      <c r="D136" s="24">
        <v>74.081699999999998</v>
      </c>
      <c r="E136" s="24">
        <v>36.161999999999999</v>
      </c>
      <c r="F136" s="48"/>
      <c r="G136" s="48"/>
      <c r="H136" s="1">
        <f t="shared" ref="H136:H199" si="36">(23.465*SIN(RADIANS(280.1+0.9863*A136)))</f>
        <v>-22.553995254821064</v>
      </c>
      <c r="I136" s="1">
        <f t="shared" si="29"/>
        <v>-5.7889310106469578</v>
      </c>
      <c r="J136" s="4">
        <f>B136+('PV model'!$B$3/15)+(I136/60)</f>
        <v>10.626851149822549</v>
      </c>
      <c r="K136" s="2">
        <f t="shared" si="30"/>
        <v>20.59723275266176</v>
      </c>
      <c r="L136" s="2">
        <f>DEGREES(ASIN((((COS(RADIANS('PV model'!$B$2))*COS(RADIANS(H136))*COS(RADIANS(K136)))+(SIN(RADIANS('PV model'!$B$2))*SIN(RADIANS(H136)))))))</f>
        <v>9.9944209658406802</v>
      </c>
      <c r="M136" s="3">
        <f t="shared" si="26"/>
        <v>9.9944209658406802</v>
      </c>
      <c r="N136" s="2">
        <f t="shared" si="31"/>
        <v>19.262512443311543</v>
      </c>
      <c r="O136" s="2">
        <f>IF('PV model'!$B$2&gt;0, 180-N136,IF('PV model'!$B$2&lt;0,0-N136,N136))</f>
        <v>160.73748755668845</v>
      </c>
      <c r="P136" s="2">
        <f>ABS(O136-'PV model'!$B$5)</f>
        <v>44.26251244331155</v>
      </c>
      <c r="Q136" s="3">
        <f t="shared" si="27"/>
        <v>80.005579034159325</v>
      </c>
      <c r="R136" s="3">
        <f t="shared" si="32"/>
        <v>74.081699999999927</v>
      </c>
      <c r="S136" s="3">
        <f t="shared" si="28"/>
        <v>42.941679526458877</v>
      </c>
      <c r="T136" s="3">
        <f>(0.5*(1-COS(RADIANS(90-$X$3)))*(D136+E136)*'PV model'!$B$4)</f>
        <v>0</v>
      </c>
      <c r="U136" s="3">
        <f t="shared" si="33"/>
        <v>117.0233795264588</v>
      </c>
      <c r="V136" s="3">
        <f>('PV model'!$B$13*(U136/1000)*(1-'PV model'!$B$14*((20+C136)-25))*'PV model'!$B$10)/'PV model'!$B$12</f>
        <v>11.688298891850849</v>
      </c>
      <c r="AD136" s="3">
        <v>134</v>
      </c>
    </row>
    <row r="137" spans="1:30" x14ac:dyDescent="0.2">
      <c r="A137" s="10">
        <f t="shared" si="34"/>
        <v>6</v>
      </c>
      <c r="B137" s="10">
        <f t="shared" si="35"/>
        <v>12</v>
      </c>
      <c r="C137" s="23">
        <v>5.8</v>
      </c>
      <c r="D137" s="24">
        <v>83.061300000000003</v>
      </c>
      <c r="E137" s="24">
        <v>64.385999999999996</v>
      </c>
      <c r="F137" s="48"/>
      <c r="G137" s="48"/>
      <c r="H137" s="1">
        <f t="shared" si="36"/>
        <v>-22.553995254821064</v>
      </c>
      <c r="I137" s="1">
        <f t="shared" si="29"/>
        <v>-5.7889310106469578</v>
      </c>
      <c r="J137" s="4">
        <f>B137+('PV model'!$B$3/15)+(I137/60)</f>
        <v>11.626851149822549</v>
      </c>
      <c r="K137" s="2">
        <f t="shared" si="30"/>
        <v>5.5972327526617605</v>
      </c>
      <c r="L137" s="2">
        <f>DEGREES(ASIN((((COS(RADIANS('PV model'!$B$2))*COS(RADIANS(H137))*COS(RADIANS(K137)))+(SIN(RADIANS('PV model'!$B$2))*SIN(RADIANS(H137)))))))</f>
        <v>11.799984012216258</v>
      </c>
      <c r="M137" s="3">
        <f t="shared" si="26"/>
        <v>11.799984012216258</v>
      </c>
      <c r="N137" s="2">
        <f t="shared" si="31"/>
        <v>5.2798173947629961</v>
      </c>
      <c r="O137" s="2">
        <f>IF('PV model'!$B$2&gt;0, 180-N137,IF('PV model'!$B$2&lt;0,0-N137,N137))</f>
        <v>174.720182605237</v>
      </c>
      <c r="P137" s="2">
        <f>ABS(O137-'PV model'!$B$5)</f>
        <v>30.279817394763</v>
      </c>
      <c r="Q137" s="3">
        <f t="shared" si="27"/>
        <v>78.200015987783743</v>
      </c>
      <c r="R137" s="3">
        <f t="shared" si="32"/>
        <v>83.061300000000031</v>
      </c>
      <c r="S137" s="3">
        <f t="shared" si="28"/>
        <v>75.933886646170009</v>
      </c>
      <c r="T137" s="3">
        <f>(0.5*(1-COS(RADIANS(90-$X$3)))*(D137+E137)*'PV model'!$B$4)</f>
        <v>0</v>
      </c>
      <c r="U137" s="3">
        <f t="shared" si="33"/>
        <v>158.99518664617005</v>
      </c>
      <c r="V137" s="3">
        <f>('PV model'!$B$13*(U137/1000)*(1-'PV model'!$B$14*((20+C137)-25))*'PV model'!$B$10)/'PV model'!$B$12</f>
        <v>15.842300748808274</v>
      </c>
      <c r="AD137" s="3">
        <v>135</v>
      </c>
    </row>
    <row r="138" spans="1:30" x14ac:dyDescent="0.2">
      <c r="A138" s="10">
        <f t="shared" si="34"/>
        <v>6</v>
      </c>
      <c r="B138" s="10">
        <f t="shared" si="35"/>
        <v>13</v>
      </c>
      <c r="C138" s="23">
        <v>5.8</v>
      </c>
      <c r="D138" s="24">
        <v>10.10205</v>
      </c>
      <c r="E138" s="24">
        <v>63.504000000000005</v>
      </c>
      <c r="F138" s="48"/>
      <c r="G138" s="48"/>
      <c r="H138" s="1">
        <f t="shared" si="36"/>
        <v>-22.553995254821064</v>
      </c>
      <c r="I138" s="1">
        <f t="shared" si="29"/>
        <v>-5.7889310106469578</v>
      </c>
      <c r="J138" s="4">
        <f>B138+('PV model'!$B$3/15)+(I138/60)</f>
        <v>12.626851149822549</v>
      </c>
      <c r="K138" s="2">
        <f t="shared" si="30"/>
        <v>-9.4027672473382395</v>
      </c>
      <c r="L138" s="2">
        <f>DEGREES(ASIN((((COS(RADIANS('PV model'!$B$2))*COS(RADIANS(H138))*COS(RADIANS(K138)))+(SIN(RADIANS('PV model'!$B$2))*SIN(RADIANS(H138)))))))</f>
        <v>11.534722151267626</v>
      </c>
      <c r="M138" s="3">
        <f t="shared" si="26"/>
        <v>11.534722151267626</v>
      </c>
      <c r="N138" s="2">
        <f t="shared" si="31"/>
        <v>-8.8581400602185791</v>
      </c>
      <c r="O138" s="2">
        <f>IF('PV model'!$B$2&gt;0, 180-N138,IF('PV model'!$B$2&lt;0,0-N138,N138))</f>
        <v>188.85814006021857</v>
      </c>
      <c r="P138" s="2">
        <f>ABS(O138-'PV model'!$B$5)</f>
        <v>16.141859939781426</v>
      </c>
      <c r="Q138" s="3">
        <f t="shared" si="27"/>
        <v>78.46527784873237</v>
      </c>
      <c r="R138" s="3">
        <f t="shared" si="32"/>
        <v>10.102050000000004</v>
      </c>
      <c r="S138" s="3">
        <f t="shared" si="28"/>
        <v>67.012179087638529</v>
      </c>
      <c r="T138" s="3">
        <f>(0.5*(1-COS(RADIANS(90-$X$3)))*(D138+E138)*'PV model'!$B$4)</f>
        <v>0</v>
      </c>
      <c r="U138" s="3">
        <f t="shared" si="33"/>
        <v>77.114229087638535</v>
      </c>
      <c r="V138" s="3">
        <f>('PV model'!$B$13*(U138/1000)*(1-'PV model'!$B$14*((20+C138)-25))*'PV model'!$B$10)/'PV model'!$B$12</f>
        <v>7.6836716569136252</v>
      </c>
      <c r="AD138" s="3">
        <v>136</v>
      </c>
    </row>
    <row r="139" spans="1:30" x14ac:dyDescent="0.2">
      <c r="A139" s="10">
        <f t="shared" si="34"/>
        <v>6</v>
      </c>
      <c r="B139" s="10">
        <f t="shared" si="35"/>
        <v>14</v>
      </c>
      <c r="C139" s="23">
        <v>5.8</v>
      </c>
      <c r="D139" s="24">
        <v>0</v>
      </c>
      <c r="E139" s="24">
        <v>31.752000000000002</v>
      </c>
      <c r="F139" s="48"/>
      <c r="G139" s="48"/>
      <c r="H139" s="1">
        <f t="shared" si="36"/>
        <v>-22.553995254821064</v>
      </c>
      <c r="I139" s="1">
        <f t="shared" si="29"/>
        <v>-5.7889310106469578</v>
      </c>
      <c r="J139" s="4">
        <f>B139+('PV model'!$B$3/15)+(I139/60)</f>
        <v>13.626851149822549</v>
      </c>
      <c r="K139" s="2">
        <f t="shared" si="30"/>
        <v>-24.40276724733824</v>
      </c>
      <c r="L139" s="2">
        <f>DEGREES(ASIN((((COS(RADIANS('PV model'!$B$2))*COS(RADIANS(H139))*COS(RADIANS(K139)))+(SIN(RADIANS('PV model'!$B$2))*SIN(RADIANS(H139)))))))</f>
        <v>9.221940114356542</v>
      </c>
      <c r="M139" s="3">
        <f t="shared" si="26"/>
        <v>9.221940114356542</v>
      </c>
      <c r="N139" s="2">
        <f t="shared" si="31"/>
        <v>-22.739771221637287</v>
      </c>
      <c r="O139" s="2">
        <f>IF('PV model'!$B$2&gt;0, 180-N139,IF('PV model'!$B$2&lt;0,0-N139,N139))</f>
        <v>202.73977122163728</v>
      </c>
      <c r="P139" s="2">
        <f>ABS(O139-'PV model'!$B$5)</f>
        <v>2.2602287783627162</v>
      </c>
      <c r="Q139" s="3">
        <f t="shared" si="27"/>
        <v>80.778059885643458</v>
      </c>
      <c r="R139" s="3">
        <f t="shared" si="32"/>
        <v>0</v>
      </c>
      <c r="S139" s="3">
        <f t="shared" si="28"/>
        <v>31.752000000000002</v>
      </c>
      <c r="T139" s="3">
        <f>(0.5*(1-COS(RADIANS(90-$X$3)))*(D139+E139)*'PV model'!$B$4)</f>
        <v>0</v>
      </c>
      <c r="U139" s="3">
        <f t="shared" si="33"/>
        <v>31.752000000000002</v>
      </c>
      <c r="V139" s="3">
        <f>('PV model'!$B$13*(U139/1000)*(1-'PV model'!$B$14*((20+C139)-25))*'PV model'!$B$10)/'PV model'!$B$12</f>
        <v>3.1637733442560001</v>
      </c>
      <c r="AD139" s="3">
        <v>137</v>
      </c>
    </row>
    <row r="140" spans="1:30" x14ac:dyDescent="0.2">
      <c r="A140" s="10">
        <f t="shared" si="34"/>
        <v>6</v>
      </c>
      <c r="B140" s="10">
        <f t="shared" si="35"/>
        <v>15</v>
      </c>
      <c r="C140" s="23">
        <v>5.8</v>
      </c>
      <c r="D140" s="24">
        <v>0</v>
      </c>
      <c r="E140" s="24">
        <v>17.64</v>
      </c>
      <c r="F140" s="48"/>
      <c r="G140" s="48"/>
      <c r="H140" s="1">
        <f t="shared" si="36"/>
        <v>-22.553995254821064</v>
      </c>
      <c r="I140" s="1">
        <f t="shared" si="29"/>
        <v>-5.7889310106469578</v>
      </c>
      <c r="J140" s="4">
        <f>B140+('PV model'!$B$3/15)+(I140/60)</f>
        <v>14.626851149822549</v>
      </c>
      <c r="K140" s="2">
        <f t="shared" si="30"/>
        <v>-39.40276724733824</v>
      </c>
      <c r="L140" s="2">
        <f>DEGREES(ASIN((((COS(RADIANS('PV model'!$B$2))*COS(RADIANS(H140))*COS(RADIANS(K140)))+(SIN(RADIANS('PV model'!$B$2))*SIN(RADIANS(H140)))))))</f>
        <v>5.0539503534903467</v>
      </c>
      <c r="M140" s="3">
        <f t="shared" si="26"/>
        <v>5.0539503534903467</v>
      </c>
      <c r="N140" s="2">
        <f t="shared" si="31"/>
        <v>-36.051190915565364</v>
      </c>
      <c r="O140" s="2">
        <f>IF('PV model'!$B$2&gt;0, 180-N140,IF('PV model'!$B$2&lt;0,0-N140,N140))</f>
        <v>216.05119091556537</v>
      </c>
      <c r="P140" s="2">
        <f>ABS(O140-'PV model'!$B$5)</f>
        <v>11.051190915565371</v>
      </c>
      <c r="Q140" s="3">
        <f t="shared" si="27"/>
        <v>84.94604964650965</v>
      </c>
      <c r="R140" s="3">
        <f t="shared" si="32"/>
        <v>0</v>
      </c>
      <c r="S140" s="3">
        <f t="shared" si="28"/>
        <v>17.64</v>
      </c>
      <c r="T140" s="3">
        <f>(0.5*(1-COS(RADIANS(90-$X$3)))*(D140+E140)*'PV model'!$B$4)</f>
        <v>0</v>
      </c>
      <c r="U140" s="3">
        <f t="shared" si="33"/>
        <v>17.64</v>
      </c>
      <c r="V140" s="3">
        <f>('PV model'!$B$13*(U140/1000)*(1-'PV model'!$B$14*((20+C140)-25))*'PV model'!$B$10)/'PV model'!$B$12</f>
        <v>1.75765185792</v>
      </c>
      <c r="AD140" s="3">
        <v>138</v>
      </c>
    </row>
    <row r="141" spans="1:30" x14ac:dyDescent="0.2">
      <c r="A141" s="10">
        <f t="shared" si="34"/>
        <v>6</v>
      </c>
      <c r="B141" s="10">
        <f t="shared" si="35"/>
        <v>16</v>
      </c>
      <c r="C141" s="23">
        <v>5.4</v>
      </c>
      <c r="D141" s="24">
        <v>0</v>
      </c>
      <c r="E141" s="24">
        <v>4.41</v>
      </c>
      <c r="F141" s="48"/>
      <c r="G141" s="48"/>
      <c r="H141" s="1">
        <f t="shared" si="36"/>
        <v>-22.553995254821064</v>
      </c>
      <c r="I141" s="1">
        <f t="shared" si="29"/>
        <v>-5.7889310106469578</v>
      </c>
      <c r="J141" s="4">
        <f>B141+('PV model'!$B$3/15)+(I141/60)</f>
        <v>15.626851149822549</v>
      </c>
      <c r="K141" s="2">
        <f t="shared" si="30"/>
        <v>-54.40276724733824</v>
      </c>
      <c r="L141" s="2">
        <f>DEGREES(ASIN((((COS(RADIANS('PV model'!$B$2))*COS(RADIANS(H141))*COS(RADIANS(K141)))+(SIN(RADIANS('PV model'!$B$2))*SIN(RADIANS(H141)))))))</f>
        <v>-0.66559895475415931</v>
      </c>
      <c r="M141" s="3">
        <f t="shared" si="26"/>
        <v>0</v>
      </c>
      <c r="N141" s="2">
        <f t="shared" si="31"/>
        <v>-48.676226662183566</v>
      </c>
      <c r="O141" s="2">
        <f>IF('PV model'!$B$2&gt;0, 180-N141,IF('PV model'!$B$2&lt;0,0-N141,N141))</f>
        <v>228.67622666218358</v>
      </c>
      <c r="P141" s="2">
        <f>ABS(O141-'PV model'!$B$5)</f>
        <v>23.676226662183581</v>
      </c>
      <c r="Q141" s="3">
        <f t="shared" si="27"/>
        <v>90.665598954754159</v>
      </c>
      <c r="R141" s="3">
        <f t="shared" si="32"/>
        <v>0</v>
      </c>
      <c r="S141" s="3">
        <f t="shared" si="28"/>
        <v>4.41</v>
      </c>
      <c r="T141" s="3">
        <f>(0.5*(1-COS(RADIANS(90-$X$3)))*(D141+E141)*'PV model'!$B$4)</f>
        <v>0</v>
      </c>
      <c r="U141" s="3">
        <f t="shared" si="33"/>
        <v>4.41</v>
      </c>
      <c r="V141" s="3">
        <f>('PV model'!$B$13*(U141/1000)*(1-'PV model'!$B$14*((20+C141)-25))*'PV model'!$B$10)/'PV model'!$B$12</f>
        <v>0.44011828223999994</v>
      </c>
      <c r="AD141" s="3">
        <v>139</v>
      </c>
    </row>
    <row r="142" spans="1:30" x14ac:dyDescent="0.2">
      <c r="A142" s="10">
        <f t="shared" si="34"/>
        <v>6</v>
      </c>
      <c r="B142" s="10">
        <f t="shared" si="35"/>
        <v>17</v>
      </c>
      <c r="C142" s="23">
        <v>5.0999999999999996</v>
      </c>
      <c r="D142" s="24">
        <v>0</v>
      </c>
      <c r="E142" s="24">
        <v>0</v>
      </c>
      <c r="F142" s="48"/>
      <c r="G142" s="48"/>
      <c r="H142" s="1">
        <f t="shared" si="36"/>
        <v>-22.553995254821064</v>
      </c>
      <c r="I142" s="1">
        <f t="shared" si="29"/>
        <v>-5.7889310106469578</v>
      </c>
      <c r="J142" s="4">
        <f>B142+('PV model'!$B$3/15)+(I142/60)</f>
        <v>16.626851149822549</v>
      </c>
      <c r="K142" s="2">
        <f t="shared" si="30"/>
        <v>-69.402767247338232</v>
      </c>
      <c r="L142" s="2">
        <f>DEGREES(ASIN((((COS(RADIANS('PV model'!$B$2))*COS(RADIANS(H142))*COS(RADIANS(K142)))+(SIN(RADIANS('PV model'!$B$2))*SIN(RADIANS(H142)))))))</f>
        <v>-7.5896202418095848</v>
      </c>
      <c r="M142" s="3">
        <f t="shared" si="26"/>
        <v>0</v>
      </c>
      <c r="N142" s="2">
        <f t="shared" si="31"/>
        <v>-60.706435395873683</v>
      </c>
      <c r="O142" s="2">
        <f>IF('PV model'!$B$2&gt;0, 180-N142,IF('PV model'!$B$2&lt;0,0-N142,N142))</f>
        <v>240.70643539587368</v>
      </c>
      <c r="P142" s="2">
        <f>ABS(O142-'PV model'!$B$5)</f>
        <v>35.706435395873683</v>
      </c>
      <c r="Q142" s="3">
        <f t="shared" si="27"/>
        <v>97.589620241809584</v>
      </c>
      <c r="R142" s="3">
        <f t="shared" si="32"/>
        <v>0</v>
      </c>
      <c r="S142" s="3">
        <f t="shared" si="28"/>
        <v>0</v>
      </c>
      <c r="T142" s="3">
        <f>(0.5*(1-COS(RADIANS(90-$X$3)))*(D142+E142)*'PV model'!$B$4)</f>
        <v>0</v>
      </c>
      <c r="U142" s="3">
        <f t="shared" si="33"/>
        <v>0</v>
      </c>
      <c r="V142" s="3">
        <f>('PV model'!$B$13*(U142/1000)*(1-'PV model'!$B$14*((20+C142)-25))*'PV model'!$B$10)/'PV model'!$B$12</f>
        <v>0</v>
      </c>
      <c r="AD142" s="3">
        <v>140</v>
      </c>
    </row>
    <row r="143" spans="1:30" x14ac:dyDescent="0.2">
      <c r="A143" s="10">
        <f t="shared" si="34"/>
        <v>6</v>
      </c>
      <c r="B143" s="10">
        <f t="shared" si="35"/>
        <v>18</v>
      </c>
      <c r="C143" s="23">
        <v>4.7</v>
      </c>
      <c r="D143" s="24">
        <v>0</v>
      </c>
      <c r="E143" s="24">
        <v>0</v>
      </c>
      <c r="F143" s="48"/>
      <c r="G143" s="48"/>
      <c r="H143" s="1">
        <f t="shared" si="36"/>
        <v>-22.553995254821064</v>
      </c>
      <c r="I143" s="1">
        <f t="shared" si="29"/>
        <v>-5.7889310106469578</v>
      </c>
      <c r="J143" s="4">
        <f>B143+('PV model'!$B$3/15)+(I143/60)</f>
        <v>17.626851149822549</v>
      </c>
      <c r="K143" s="2">
        <f t="shared" si="30"/>
        <v>-84.402767247338232</v>
      </c>
      <c r="L143" s="2">
        <f>DEGREES(ASIN((((COS(RADIANS('PV model'!$B$2))*COS(RADIANS(H143))*COS(RADIANS(K143)))+(SIN(RADIANS('PV model'!$B$2))*SIN(RADIANS(H143)))))))</f>
        <v>-15.371567707212423</v>
      </c>
      <c r="M143" s="3">
        <f t="shared" si="26"/>
        <v>0</v>
      </c>
      <c r="N143" s="2">
        <f t="shared" si="31"/>
        <v>-72.404522697909897</v>
      </c>
      <c r="O143" s="2">
        <f>IF('PV model'!$B$2&gt;0, 180-N143,IF('PV model'!$B$2&lt;0,0-N143,N143))</f>
        <v>252.4045226979099</v>
      </c>
      <c r="P143" s="2">
        <f>ABS(O143-'PV model'!$B$5)</f>
        <v>47.404522697909897</v>
      </c>
      <c r="Q143" s="3">
        <f t="shared" si="27"/>
        <v>105.37156770721242</v>
      </c>
      <c r="R143" s="3">
        <f t="shared" si="32"/>
        <v>0</v>
      </c>
      <c r="S143" s="3">
        <f t="shared" si="28"/>
        <v>0</v>
      </c>
      <c r="T143" s="3">
        <f>(0.5*(1-COS(RADIANS(90-$X$3)))*(D143+E143)*'PV model'!$B$4)</f>
        <v>0</v>
      </c>
      <c r="U143" s="3">
        <f t="shared" si="33"/>
        <v>0</v>
      </c>
      <c r="V143" s="3">
        <f>('PV model'!$B$13*(U143/1000)*(1-'PV model'!$B$14*((20+C143)-25))*'PV model'!$B$10)/'PV model'!$B$12</f>
        <v>0</v>
      </c>
      <c r="AD143" s="3">
        <v>141</v>
      </c>
    </row>
    <row r="144" spans="1:30" x14ac:dyDescent="0.2">
      <c r="A144" s="10">
        <f t="shared" si="34"/>
        <v>6</v>
      </c>
      <c r="B144" s="10">
        <f t="shared" si="35"/>
        <v>19</v>
      </c>
      <c r="C144" s="23">
        <v>4.7</v>
      </c>
      <c r="D144" s="24">
        <v>0</v>
      </c>
      <c r="E144" s="24">
        <v>0</v>
      </c>
      <c r="F144" s="48"/>
      <c r="G144" s="48"/>
      <c r="H144" s="1">
        <f t="shared" si="36"/>
        <v>-22.553995254821064</v>
      </c>
      <c r="I144" s="1">
        <f t="shared" si="29"/>
        <v>-5.7889310106469578</v>
      </c>
      <c r="J144" s="4">
        <f>B144+('PV model'!$B$3/15)+(I144/60)</f>
        <v>18.626851149822549</v>
      </c>
      <c r="K144" s="2">
        <f t="shared" si="30"/>
        <v>-99.402767247338232</v>
      </c>
      <c r="L144" s="2">
        <f>DEGREES(ASIN((((COS(RADIANS('PV model'!$B$2))*COS(RADIANS(H144))*COS(RADIANS(K144)))+(SIN(RADIANS('PV model'!$B$2))*SIN(RADIANS(H144)))))))</f>
        <v>-23.675449057754744</v>
      </c>
      <c r="M144" s="3">
        <f t="shared" si="26"/>
        <v>0</v>
      </c>
      <c r="N144" s="2">
        <f t="shared" si="31"/>
        <v>-84.177770252790566</v>
      </c>
      <c r="O144" s="2">
        <f>IF('PV model'!$B$2&gt;0, 180-N144,IF('PV model'!$B$2&lt;0,0-N144,N144))</f>
        <v>264.17777025279054</v>
      </c>
      <c r="P144" s="2">
        <f>ABS(O144-'PV model'!$B$5)</f>
        <v>59.177770252790538</v>
      </c>
      <c r="Q144" s="3">
        <f t="shared" si="27"/>
        <v>113.67544905775475</v>
      </c>
      <c r="R144" s="3">
        <f t="shared" si="32"/>
        <v>0</v>
      </c>
      <c r="S144" s="3">
        <f t="shared" si="28"/>
        <v>0</v>
      </c>
      <c r="T144" s="3">
        <f>(0.5*(1-COS(RADIANS(90-$X$3)))*(D144+E144)*'PV model'!$B$4)</f>
        <v>0</v>
      </c>
      <c r="U144" s="3">
        <f t="shared" si="33"/>
        <v>0</v>
      </c>
      <c r="V144" s="3">
        <f>('PV model'!$B$13*(U144/1000)*(1-'PV model'!$B$14*((20+C144)-25))*'PV model'!$B$10)/'PV model'!$B$12</f>
        <v>0</v>
      </c>
      <c r="AD144" s="3">
        <v>142</v>
      </c>
    </row>
    <row r="145" spans="1:30" x14ac:dyDescent="0.2">
      <c r="A145" s="10">
        <f t="shared" si="34"/>
        <v>6</v>
      </c>
      <c r="B145" s="10">
        <f t="shared" si="35"/>
        <v>20</v>
      </c>
      <c r="C145" s="23">
        <v>4.7</v>
      </c>
      <c r="D145" s="24">
        <v>0</v>
      </c>
      <c r="E145" s="24">
        <v>0</v>
      </c>
      <c r="F145" s="48"/>
      <c r="G145" s="48"/>
      <c r="H145" s="1">
        <f t="shared" si="36"/>
        <v>-22.553995254821064</v>
      </c>
      <c r="I145" s="1">
        <f t="shared" si="29"/>
        <v>-5.7889310106469578</v>
      </c>
      <c r="J145" s="4">
        <f>B145+('PV model'!$B$3/15)+(I145/60)</f>
        <v>19.626851149822549</v>
      </c>
      <c r="K145" s="2">
        <f t="shared" si="30"/>
        <v>-114.40276724733823</v>
      </c>
      <c r="L145" s="2">
        <f>DEGREES(ASIN((((COS(RADIANS('PV model'!$B$2))*COS(RADIANS(H145))*COS(RADIANS(K145)))+(SIN(RADIANS('PV model'!$B$2))*SIN(RADIANS(H145)))))))</f>
        <v>-32.154846312941459</v>
      </c>
      <c r="M145" s="3">
        <f t="shared" si="26"/>
        <v>0</v>
      </c>
      <c r="N145" s="2">
        <f t="shared" si="31"/>
        <v>-83.407432270687437</v>
      </c>
      <c r="O145" s="2">
        <f>IF('PV model'!$B$2&gt;0, 180-N145,IF('PV model'!$B$2&lt;0,0-N145,N145))</f>
        <v>263.40743227068742</v>
      </c>
      <c r="P145" s="2">
        <f>ABS(O145-'PV model'!$B$5)</f>
        <v>58.407432270687423</v>
      </c>
      <c r="Q145" s="3">
        <f t="shared" si="27"/>
        <v>122.15484631294146</v>
      </c>
      <c r="R145" s="3">
        <f t="shared" si="32"/>
        <v>0</v>
      </c>
      <c r="S145" s="3">
        <f t="shared" si="28"/>
        <v>0</v>
      </c>
      <c r="T145" s="3">
        <f>(0.5*(1-COS(RADIANS(90-$X$3)))*(D145+E145)*'PV model'!$B$4)</f>
        <v>0</v>
      </c>
      <c r="U145" s="3">
        <f t="shared" si="33"/>
        <v>0</v>
      </c>
      <c r="V145" s="3">
        <f>('PV model'!$B$13*(U145/1000)*(1-'PV model'!$B$14*((20+C145)-25))*'PV model'!$B$10)/'PV model'!$B$12</f>
        <v>0</v>
      </c>
      <c r="AD145" s="3">
        <v>143</v>
      </c>
    </row>
    <row r="146" spans="1:30" x14ac:dyDescent="0.2">
      <c r="A146" s="10">
        <f t="shared" si="34"/>
        <v>6</v>
      </c>
      <c r="B146" s="10">
        <f t="shared" si="35"/>
        <v>21</v>
      </c>
      <c r="C146" s="23">
        <v>4.7</v>
      </c>
      <c r="D146" s="24">
        <v>0</v>
      </c>
      <c r="E146" s="24">
        <v>0</v>
      </c>
      <c r="F146" s="48"/>
      <c r="G146" s="48"/>
      <c r="H146" s="1">
        <f t="shared" si="36"/>
        <v>-22.553995254821064</v>
      </c>
      <c r="I146" s="1">
        <f t="shared" si="29"/>
        <v>-5.7889310106469578</v>
      </c>
      <c r="J146" s="4">
        <f>B146+('PV model'!$B$3/15)+(I146/60)</f>
        <v>20.626851149822549</v>
      </c>
      <c r="K146" s="2">
        <f t="shared" si="30"/>
        <v>-129.40276724733823</v>
      </c>
      <c r="L146" s="2">
        <f>DEGREES(ASIN((((COS(RADIANS('PV model'!$B$2))*COS(RADIANS(H146))*COS(RADIANS(K146)))+(SIN(RADIANS('PV model'!$B$2))*SIN(RADIANS(H146)))))))</f>
        <v>-40.40116594179009</v>
      </c>
      <c r="M146" s="3">
        <f t="shared" si="26"/>
        <v>0</v>
      </c>
      <c r="N146" s="2">
        <f t="shared" si="31"/>
        <v>-69.56584749339865</v>
      </c>
      <c r="O146" s="2">
        <f>IF('PV model'!$B$2&gt;0, 180-N146,IF('PV model'!$B$2&lt;0,0-N146,N146))</f>
        <v>249.56584749339865</v>
      </c>
      <c r="P146" s="2">
        <f>ABS(O146-'PV model'!$B$5)</f>
        <v>44.56584749339865</v>
      </c>
      <c r="Q146" s="3">
        <f t="shared" si="27"/>
        <v>130.40116594179008</v>
      </c>
      <c r="R146" s="3">
        <f t="shared" si="32"/>
        <v>0</v>
      </c>
      <c r="S146" s="3">
        <f t="shared" si="28"/>
        <v>0</v>
      </c>
      <c r="T146" s="3">
        <f>(0.5*(1-COS(RADIANS(90-$X$3)))*(D146+E146)*'PV model'!$B$4)</f>
        <v>0</v>
      </c>
      <c r="U146" s="3">
        <f t="shared" si="33"/>
        <v>0</v>
      </c>
      <c r="V146" s="3">
        <f>('PV model'!$B$13*(U146/1000)*(1-'PV model'!$B$14*((20+C146)-25))*'PV model'!$B$10)/'PV model'!$B$12</f>
        <v>0</v>
      </c>
      <c r="AD146" s="3">
        <v>144</v>
      </c>
    </row>
    <row r="147" spans="1:30" x14ac:dyDescent="0.2">
      <c r="A147" s="10">
        <f t="shared" si="34"/>
        <v>6</v>
      </c>
      <c r="B147" s="10">
        <f t="shared" si="35"/>
        <v>22</v>
      </c>
      <c r="C147" s="23">
        <v>4.5999999999999996</v>
      </c>
      <c r="D147" s="24">
        <v>0</v>
      </c>
      <c r="E147" s="24">
        <v>0</v>
      </c>
      <c r="F147" s="48"/>
      <c r="G147" s="48"/>
      <c r="H147" s="1">
        <f t="shared" si="36"/>
        <v>-22.553995254821064</v>
      </c>
      <c r="I147" s="1">
        <f t="shared" si="29"/>
        <v>-5.7889310106469578</v>
      </c>
      <c r="J147" s="4">
        <f>B147+('PV model'!$B$3/15)+(I147/60)</f>
        <v>21.626851149822549</v>
      </c>
      <c r="K147" s="2">
        <f t="shared" si="30"/>
        <v>-144.40276724733823</v>
      </c>
      <c r="L147" s="2">
        <f>DEGREES(ASIN((((COS(RADIANS('PV model'!$B$2))*COS(RADIANS(H147))*COS(RADIANS(K147)))+(SIN(RADIANS('PV model'!$B$2))*SIN(RADIANS(H147)))))))</f>
        <v>-47.853686202206411</v>
      </c>
      <c r="M147" s="3">
        <f t="shared" si="26"/>
        <v>0</v>
      </c>
      <c r="N147" s="2">
        <f t="shared" si="31"/>
        <v>-53.236129033584724</v>
      </c>
      <c r="O147" s="2">
        <f>IF('PV model'!$B$2&gt;0, 180-N147,IF('PV model'!$B$2&lt;0,0-N147,N147))</f>
        <v>233.23612903358472</v>
      </c>
      <c r="P147" s="2">
        <f>ABS(O147-'PV model'!$B$5)</f>
        <v>28.236129033584717</v>
      </c>
      <c r="Q147" s="3">
        <f t="shared" si="27"/>
        <v>137.8536862022064</v>
      </c>
      <c r="R147" s="3">
        <f t="shared" si="32"/>
        <v>0</v>
      </c>
      <c r="S147" s="3">
        <f t="shared" si="28"/>
        <v>0</v>
      </c>
      <c r="T147" s="3">
        <f>(0.5*(1-COS(RADIANS(90-$X$3)))*(D147+E147)*'PV model'!$B$4)</f>
        <v>0</v>
      </c>
      <c r="U147" s="3">
        <f t="shared" si="33"/>
        <v>0</v>
      </c>
      <c r="V147" s="3">
        <f>('PV model'!$B$13*(U147/1000)*(1-'PV model'!$B$14*((20+C147)-25))*'PV model'!$B$10)/'PV model'!$B$12</f>
        <v>0</v>
      </c>
      <c r="AD147" s="3">
        <v>145</v>
      </c>
    </row>
    <row r="148" spans="1:30" x14ac:dyDescent="0.2">
      <c r="A148" s="10">
        <f t="shared" si="34"/>
        <v>6</v>
      </c>
      <c r="B148" s="10">
        <f t="shared" si="35"/>
        <v>23</v>
      </c>
      <c r="C148" s="23">
        <v>4.5999999999999996</v>
      </c>
      <c r="D148" s="24">
        <v>0</v>
      </c>
      <c r="E148" s="24">
        <v>0</v>
      </c>
      <c r="F148" s="48"/>
      <c r="G148" s="48"/>
      <c r="H148" s="1">
        <f t="shared" si="36"/>
        <v>-22.553995254821064</v>
      </c>
      <c r="I148" s="1">
        <f t="shared" si="29"/>
        <v>-5.7889310106469578</v>
      </c>
      <c r="J148" s="4">
        <f>B148+('PV model'!$B$3/15)+(I148/60)</f>
        <v>22.626851149822549</v>
      </c>
      <c r="K148" s="2">
        <f t="shared" si="30"/>
        <v>-159.40276724733823</v>
      </c>
      <c r="L148" s="2">
        <f>DEGREES(ASIN((((COS(RADIANS('PV model'!$B$2))*COS(RADIANS(H148))*COS(RADIANS(K148)))+(SIN(RADIANS('PV model'!$B$2))*SIN(RADIANS(H148)))))))</f>
        <v>-53.68235705698747</v>
      </c>
      <c r="M148" s="3">
        <f t="shared" si="26"/>
        <v>0</v>
      </c>
      <c r="N148" s="2">
        <f t="shared" si="31"/>
        <v>-33.268237830074689</v>
      </c>
      <c r="O148" s="2">
        <f>IF('PV model'!$B$2&gt;0, 180-N148,IF('PV model'!$B$2&lt;0,0-N148,N148))</f>
        <v>213.2682378300747</v>
      </c>
      <c r="P148" s="2">
        <f>ABS(O148-'PV model'!$B$5)</f>
        <v>8.2682378300746961</v>
      </c>
      <c r="Q148" s="3">
        <f t="shared" si="27"/>
        <v>143.68235705698748</v>
      </c>
      <c r="R148" s="3">
        <f t="shared" si="32"/>
        <v>0</v>
      </c>
      <c r="S148" s="3">
        <f t="shared" si="28"/>
        <v>0</v>
      </c>
      <c r="T148" s="3">
        <f>(0.5*(1-COS(RADIANS(90-$X$3)))*(D148+E148)*'PV model'!$B$4)</f>
        <v>0</v>
      </c>
      <c r="U148" s="3">
        <f t="shared" si="33"/>
        <v>0</v>
      </c>
      <c r="V148" s="3">
        <f>('PV model'!$B$13*(U148/1000)*(1-'PV model'!$B$14*((20+C148)-25))*'PV model'!$B$10)/'PV model'!$B$12</f>
        <v>0</v>
      </c>
      <c r="AD148" s="3">
        <v>146</v>
      </c>
    </row>
    <row r="149" spans="1:30" x14ac:dyDescent="0.2">
      <c r="A149" s="10">
        <f t="shared" si="34"/>
        <v>6</v>
      </c>
      <c r="B149" s="10">
        <f t="shared" si="35"/>
        <v>24</v>
      </c>
      <c r="C149" s="23">
        <v>4.5</v>
      </c>
      <c r="D149" s="24">
        <v>0</v>
      </c>
      <c r="E149" s="24">
        <v>0</v>
      </c>
      <c r="F149" s="48"/>
      <c r="G149" s="48"/>
      <c r="H149" s="1">
        <f t="shared" si="36"/>
        <v>-22.553995254821064</v>
      </c>
      <c r="I149" s="1">
        <f t="shared" si="29"/>
        <v>-5.7889310106469578</v>
      </c>
      <c r="J149" s="4">
        <f>B149+('PV model'!$B$3/15)+(I149/60)</f>
        <v>23.626851149822549</v>
      </c>
      <c r="K149" s="2">
        <f t="shared" si="30"/>
        <v>-174.40276724733823</v>
      </c>
      <c r="L149" s="2">
        <f>DEGREES(ASIN((((COS(RADIANS('PV model'!$B$2))*COS(RADIANS(H149))*COS(RADIANS(K149)))+(SIN(RADIANS('PV model'!$B$2))*SIN(RADIANS(H149)))))))</f>
        <v>-56.792166437885598</v>
      </c>
      <c r="M149" s="3">
        <f t="shared" si="26"/>
        <v>0</v>
      </c>
      <c r="N149" s="2">
        <f t="shared" si="31"/>
        <v>-9.4663073133831581</v>
      </c>
      <c r="O149" s="2">
        <f>IF('PV model'!$B$2&gt;0, 180-N149,IF('PV model'!$B$2&lt;0,0-N149,N149))</f>
        <v>189.46630731338317</v>
      </c>
      <c r="P149" s="2">
        <f>ABS(O149-'PV model'!$B$5)</f>
        <v>15.533692686616831</v>
      </c>
      <c r="Q149" s="3">
        <f t="shared" si="27"/>
        <v>146.79216643788561</v>
      </c>
      <c r="R149" s="3">
        <f t="shared" si="32"/>
        <v>0</v>
      </c>
      <c r="S149" s="3">
        <f t="shared" si="28"/>
        <v>0</v>
      </c>
      <c r="T149" s="3">
        <f>(0.5*(1-COS(RADIANS(90-$X$3)))*(D149+E149)*'PV model'!$B$4)</f>
        <v>0</v>
      </c>
      <c r="U149" s="3">
        <f t="shared" si="33"/>
        <v>0</v>
      </c>
      <c r="V149" s="3">
        <f>('PV model'!$B$13*(U149/1000)*(1-'PV model'!$B$14*((20+C149)-25))*'PV model'!$B$10)/'PV model'!$B$12</f>
        <v>0</v>
      </c>
      <c r="AD149" s="3">
        <v>147</v>
      </c>
    </row>
    <row r="150" spans="1:30" x14ac:dyDescent="0.2">
      <c r="A150" s="10">
        <f t="shared" si="34"/>
        <v>7</v>
      </c>
      <c r="B150" s="10">
        <f t="shared" si="35"/>
        <v>1</v>
      </c>
      <c r="C150" s="23">
        <v>4.4000000000000004</v>
      </c>
      <c r="D150" s="24">
        <v>0</v>
      </c>
      <c r="E150" s="24">
        <v>0</v>
      </c>
      <c r="F150" s="48"/>
      <c r="G150" s="48"/>
      <c r="H150" s="1">
        <f t="shared" si="36"/>
        <v>-22.439200113989042</v>
      </c>
      <c r="I150" s="1">
        <f t="shared" si="29"/>
        <v>-6.2078686869521658</v>
      </c>
      <c r="J150" s="4">
        <f>B150+('PV model'!$B$3/15)+(I150/60)</f>
        <v>0.61986885521746393</v>
      </c>
      <c r="K150" s="2">
        <f t="shared" si="30"/>
        <v>170.70196717173806</v>
      </c>
      <c r="L150" s="2">
        <f>DEGREES(ASIN((((COS(RADIANS('PV model'!$B$2))*COS(RADIANS(H150))*COS(RADIANS(K150)))+(SIN(RADIANS('PV model'!$B$2))*SIN(RADIANS(H150)))))))</f>
        <v>-56.223621640809611</v>
      </c>
      <c r="M150" s="3">
        <f t="shared" si="26"/>
        <v>0</v>
      </c>
      <c r="N150" s="2">
        <f t="shared" si="31"/>
        <v>15.581801440420374</v>
      </c>
      <c r="O150" s="2">
        <f>IF('PV model'!$B$2&gt;0, 180-N150,IF('PV model'!$B$2&lt;0,0-N150,N150))</f>
        <v>164.41819855957962</v>
      </c>
      <c r="P150" s="2">
        <f>ABS(O150-'PV model'!$B$5)</f>
        <v>40.581801440420378</v>
      </c>
      <c r="Q150" s="3">
        <f t="shared" si="27"/>
        <v>146.22362164080963</v>
      </c>
      <c r="R150" s="3">
        <f t="shared" si="32"/>
        <v>0</v>
      </c>
      <c r="S150" s="3">
        <f t="shared" si="28"/>
        <v>0</v>
      </c>
      <c r="T150" s="3">
        <f>(0.5*(1-COS(RADIANS(90-$X$3)))*(D150+E150)*'PV model'!$B$4)</f>
        <v>0</v>
      </c>
      <c r="U150" s="3">
        <f t="shared" si="33"/>
        <v>0</v>
      </c>
      <c r="V150" s="3">
        <f>('PV model'!$B$13*(U150/1000)*(1-'PV model'!$B$14*((20+C150)-25))*'PV model'!$B$10)/'PV model'!$B$12</f>
        <v>0</v>
      </c>
      <c r="AD150" s="3">
        <v>148</v>
      </c>
    </row>
    <row r="151" spans="1:30" x14ac:dyDescent="0.2">
      <c r="A151" s="10">
        <f t="shared" si="34"/>
        <v>7</v>
      </c>
      <c r="B151" s="10">
        <f t="shared" si="35"/>
        <v>2</v>
      </c>
      <c r="C151" s="23">
        <v>4.2</v>
      </c>
      <c r="D151" s="24">
        <v>0</v>
      </c>
      <c r="E151" s="24">
        <v>0</v>
      </c>
      <c r="F151" s="48"/>
      <c r="G151" s="48"/>
      <c r="H151" s="1">
        <f t="shared" si="36"/>
        <v>-22.439200113989042</v>
      </c>
      <c r="I151" s="1">
        <f t="shared" si="29"/>
        <v>-6.2078686869521658</v>
      </c>
      <c r="J151" s="4">
        <f>B151+('PV model'!$B$3/15)+(I151/60)</f>
        <v>1.619868855217464</v>
      </c>
      <c r="K151" s="2">
        <f t="shared" si="30"/>
        <v>155.70196717173806</v>
      </c>
      <c r="L151" s="2">
        <f>DEGREES(ASIN((((COS(RADIANS('PV model'!$B$2))*COS(RADIANS(H151))*COS(RADIANS(K151)))+(SIN(RADIANS('PV model'!$B$2))*SIN(RADIANS(H151)))))))</f>
        <v>-52.346287873398481</v>
      </c>
      <c r="M151" s="3">
        <f t="shared" si="26"/>
        <v>0</v>
      </c>
      <c r="N151" s="2">
        <f t="shared" si="31"/>
        <v>38.504934882396086</v>
      </c>
      <c r="O151" s="2">
        <f>IF('PV model'!$B$2&gt;0, 180-N151,IF('PV model'!$B$2&lt;0,0-N151,N151))</f>
        <v>141.49506511760393</v>
      </c>
      <c r="P151" s="2">
        <f>ABS(O151-'PV model'!$B$5)</f>
        <v>63.504934882396071</v>
      </c>
      <c r="Q151" s="3">
        <f t="shared" si="27"/>
        <v>142.3462878733985</v>
      </c>
      <c r="R151" s="3">
        <f t="shared" si="32"/>
        <v>0</v>
      </c>
      <c r="S151" s="3">
        <f t="shared" si="28"/>
        <v>0</v>
      </c>
      <c r="T151" s="3">
        <f>(0.5*(1-COS(RADIANS(90-$X$3)))*(D151+E151)*'PV model'!$B$4)</f>
        <v>0</v>
      </c>
      <c r="U151" s="3">
        <f t="shared" si="33"/>
        <v>0</v>
      </c>
      <c r="V151" s="3">
        <f>('PV model'!$B$13*(U151/1000)*(1-'PV model'!$B$14*((20+C151)-25))*'PV model'!$B$10)/'PV model'!$B$12</f>
        <v>0</v>
      </c>
      <c r="AD151" s="3">
        <v>149</v>
      </c>
    </row>
    <row r="152" spans="1:30" x14ac:dyDescent="0.2">
      <c r="A152" s="10">
        <f t="shared" si="34"/>
        <v>7</v>
      </c>
      <c r="B152" s="10">
        <f t="shared" si="35"/>
        <v>3</v>
      </c>
      <c r="C152" s="23">
        <v>4.0999999999999996</v>
      </c>
      <c r="D152" s="24">
        <v>0</v>
      </c>
      <c r="E152" s="24">
        <v>0</v>
      </c>
      <c r="F152" s="48"/>
      <c r="G152" s="48"/>
      <c r="H152" s="1">
        <f t="shared" si="36"/>
        <v>-22.439200113989042</v>
      </c>
      <c r="I152" s="1">
        <f t="shared" si="29"/>
        <v>-6.2078686869521658</v>
      </c>
      <c r="J152" s="4">
        <f>B152+('PV model'!$B$3/15)+(I152/60)</f>
        <v>2.6198688552174638</v>
      </c>
      <c r="K152" s="2">
        <f t="shared" si="30"/>
        <v>140.70196717173806</v>
      </c>
      <c r="L152" s="2">
        <f>DEGREES(ASIN((((COS(RADIANS('PV model'!$B$2))*COS(RADIANS(H152))*COS(RADIANS(K152)))+(SIN(RADIANS('PV model'!$B$2))*SIN(RADIANS(H152)))))))</f>
        <v>-46.030061357617477</v>
      </c>
      <c r="M152" s="3">
        <f t="shared" si="26"/>
        <v>0</v>
      </c>
      <c r="N152" s="2">
        <f t="shared" si="31"/>
        <v>57.476877498353105</v>
      </c>
      <c r="O152" s="2">
        <f>IF('PV model'!$B$2&gt;0, 180-N152,IF('PV model'!$B$2&lt;0,0-N152,N152))</f>
        <v>122.5231225016469</v>
      </c>
      <c r="P152" s="2">
        <f>ABS(O152-'PV model'!$B$5)</f>
        <v>82.476877498353105</v>
      </c>
      <c r="Q152" s="3">
        <f t="shared" si="27"/>
        <v>136.03006135761748</v>
      </c>
      <c r="R152" s="3">
        <f t="shared" si="32"/>
        <v>0</v>
      </c>
      <c r="S152" s="3">
        <f t="shared" si="28"/>
        <v>0</v>
      </c>
      <c r="T152" s="3">
        <f>(0.5*(1-COS(RADIANS(90-$X$3)))*(D152+E152)*'PV model'!$B$4)</f>
        <v>0</v>
      </c>
      <c r="U152" s="3">
        <f t="shared" si="33"/>
        <v>0</v>
      </c>
      <c r="V152" s="3">
        <f>('PV model'!$B$13*(U152/1000)*(1-'PV model'!$B$14*((20+C152)-25))*'PV model'!$B$10)/'PV model'!$B$12</f>
        <v>0</v>
      </c>
      <c r="AD152" s="3">
        <v>150</v>
      </c>
    </row>
    <row r="153" spans="1:30" x14ac:dyDescent="0.2">
      <c r="A153" s="10">
        <f t="shared" si="34"/>
        <v>7</v>
      </c>
      <c r="B153" s="10">
        <f t="shared" si="35"/>
        <v>4</v>
      </c>
      <c r="C153" s="23">
        <v>3.9</v>
      </c>
      <c r="D153" s="24">
        <v>0</v>
      </c>
      <c r="E153" s="24">
        <v>0</v>
      </c>
      <c r="F153" s="48"/>
      <c r="G153" s="48"/>
      <c r="H153" s="1">
        <f t="shared" si="36"/>
        <v>-22.439200113989042</v>
      </c>
      <c r="I153" s="1">
        <f t="shared" si="29"/>
        <v>-6.2078686869521658</v>
      </c>
      <c r="J153" s="4">
        <f>B153+('PV model'!$B$3/15)+(I153/60)</f>
        <v>3.6198688552174638</v>
      </c>
      <c r="K153" s="2">
        <f t="shared" si="30"/>
        <v>125.70196717173805</v>
      </c>
      <c r="L153" s="2">
        <f>DEGREES(ASIN((((COS(RADIANS('PV model'!$B$2))*COS(RADIANS(H153))*COS(RADIANS(K153)))+(SIN(RADIANS('PV model'!$B$2))*SIN(RADIANS(H153)))))))</f>
        <v>-38.322114552175456</v>
      </c>
      <c r="M153" s="3">
        <f t="shared" si="26"/>
        <v>0</v>
      </c>
      <c r="N153" s="2">
        <f t="shared" si="31"/>
        <v>73.080524878546868</v>
      </c>
      <c r="O153" s="2">
        <f>IF('PV model'!$B$2&gt;0, 180-N153,IF('PV model'!$B$2&lt;0,0-N153,N153))</f>
        <v>106.91947512145313</v>
      </c>
      <c r="P153" s="2">
        <f>ABS(O153-'PV model'!$B$5)</f>
        <v>98.080524878546868</v>
      </c>
      <c r="Q153" s="3">
        <f t="shared" si="27"/>
        <v>128.32211455217546</v>
      </c>
      <c r="R153" s="3">
        <f t="shared" si="32"/>
        <v>0</v>
      </c>
      <c r="S153" s="3">
        <f t="shared" si="28"/>
        <v>0</v>
      </c>
      <c r="T153" s="3">
        <f>(0.5*(1-COS(RADIANS(90-$X$3)))*(D153+E153)*'PV model'!$B$4)</f>
        <v>0</v>
      </c>
      <c r="U153" s="3">
        <f t="shared" si="33"/>
        <v>0</v>
      </c>
      <c r="V153" s="3">
        <f>('PV model'!$B$13*(U153/1000)*(1-'PV model'!$B$14*((20+C153)-25))*'PV model'!$B$10)/'PV model'!$B$12</f>
        <v>0</v>
      </c>
      <c r="AD153" s="3">
        <v>151</v>
      </c>
    </row>
    <row r="154" spans="1:30" x14ac:dyDescent="0.2">
      <c r="A154" s="10">
        <f t="shared" si="34"/>
        <v>7</v>
      </c>
      <c r="B154" s="10">
        <f t="shared" si="35"/>
        <v>5</v>
      </c>
      <c r="C154" s="23">
        <v>3.7</v>
      </c>
      <c r="D154" s="24">
        <v>0</v>
      </c>
      <c r="E154" s="24">
        <v>0</v>
      </c>
      <c r="F154" s="48"/>
      <c r="G154" s="48"/>
      <c r="H154" s="1">
        <f t="shared" si="36"/>
        <v>-22.439200113989042</v>
      </c>
      <c r="I154" s="1">
        <f t="shared" si="29"/>
        <v>-6.2078686869521658</v>
      </c>
      <c r="J154" s="4">
        <f>B154+('PV model'!$B$3/15)+(I154/60)</f>
        <v>4.6198688552174643</v>
      </c>
      <c r="K154" s="2">
        <f t="shared" si="30"/>
        <v>110.70196717173803</v>
      </c>
      <c r="L154" s="2">
        <f>DEGREES(ASIN((((COS(RADIANS('PV model'!$B$2))*COS(RADIANS(H154))*COS(RADIANS(K154)))+(SIN(RADIANS('PV model'!$B$2))*SIN(RADIANS(H154)))))))</f>
        <v>-29.976156695819917</v>
      </c>
      <c r="M154" s="3">
        <f t="shared" si="26"/>
        <v>0</v>
      </c>
      <c r="N154" s="2">
        <f t="shared" si="31"/>
        <v>86.487088201996016</v>
      </c>
      <c r="O154" s="2">
        <f>IF('PV model'!$B$2&gt;0, 180-N154,IF('PV model'!$B$2&lt;0,0-N154,N154))</f>
        <v>93.512911798003984</v>
      </c>
      <c r="P154" s="2">
        <f>ABS(O154-'PV model'!$B$5)</f>
        <v>111.48708820199602</v>
      </c>
      <c r="Q154" s="3">
        <f t="shared" si="27"/>
        <v>119.97615669581991</v>
      </c>
      <c r="R154" s="3">
        <f t="shared" si="32"/>
        <v>0</v>
      </c>
      <c r="S154" s="3">
        <f t="shared" si="28"/>
        <v>0</v>
      </c>
      <c r="T154" s="3">
        <f>(0.5*(1-COS(RADIANS(90-$X$3)))*(D154+E154)*'PV model'!$B$4)</f>
        <v>0</v>
      </c>
      <c r="U154" s="3">
        <f t="shared" si="33"/>
        <v>0</v>
      </c>
      <c r="V154" s="3">
        <f>('PV model'!$B$13*(U154/1000)*(1-'PV model'!$B$14*((20+C154)-25))*'PV model'!$B$10)/'PV model'!$B$12</f>
        <v>0</v>
      </c>
      <c r="AD154" s="3">
        <v>152</v>
      </c>
    </row>
    <row r="155" spans="1:30" x14ac:dyDescent="0.2">
      <c r="A155" s="10">
        <f t="shared" si="34"/>
        <v>7</v>
      </c>
      <c r="B155" s="10">
        <f t="shared" si="35"/>
        <v>6</v>
      </c>
      <c r="C155" s="23">
        <v>3.5</v>
      </c>
      <c r="D155" s="24">
        <v>0</v>
      </c>
      <c r="E155" s="24">
        <v>0</v>
      </c>
      <c r="F155" s="48"/>
      <c r="G155" s="48"/>
      <c r="H155" s="1">
        <f t="shared" si="36"/>
        <v>-22.439200113989042</v>
      </c>
      <c r="I155" s="1">
        <f t="shared" si="29"/>
        <v>-6.2078686869521658</v>
      </c>
      <c r="J155" s="4">
        <f>B155+('PV model'!$B$3/15)+(I155/60)</f>
        <v>5.6198688552174643</v>
      </c>
      <c r="K155" s="2">
        <f t="shared" si="30"/>
        <v>95.701967171738033</v>
      </c>
      <c r="L155" s="2">
        <f>DEGREES(ASIN((((COS(RADIANS('PV model'!$B$2))*COS(RADIANS(H155))*COS(RADIANS(K155)))+(SIN(RADIANS('PV model'!$B$2))*SIN(RADIANS(H155)))))))</f>
        <v>-21.505167974307689</v>
      </c>
      <c r="M155" s="3">
        <f t="shared" si="26"/>
        <v>0</v>
      </c>
      <c r="N155" s="2">
        <f t="shared" si="31"/>
        <v>81.313236661394654</v>
      </c>
      <c r="O155" s="2">
        <f>IF('PV model'!$B$2&gt;0, 180-N155,IF('PV model'!$B$2&lt;0,0-N155,N155))</f>
        <v>98.686763338605346</v>
      </c>
      <c r="P155" s="2">
        <f>ABS(O155-'PV model'!$B$5)</f>
        <v>106.31323666139465</v>
      </c>
      <c r="Q155" s="3">
        <f t="shared" si="27"/>
        <v>111.5051679743077</v>
      </c>
      <c r="R155" s="3">
        <f t="shared" si="32"/>
        <v>0</v>
      </c>
      <c r="S155" s="3">
        <f t="shared" si="28"/>
        <v>0</v>
      </c>
      <c r="T155" s="3">
        <f>(0.5*(1-COS(RADIANS(90-$X$3)))*(D155+E155)*'PV model'!$B$4)</f>
        <v>0</v>
      </c>
      <c r="U155" s="3">
        <f t="shared" si="33"/>
        <v>0</v>
      </c>
      <c r="V155" s="3">
        <f>('PV model'!$B$13*(U155/1000)*(1-'PV model'!$B$14*((20+C155)-25))*'PV model'!$B$10)/'PV model'!$B$12</f>
        <v>0</v>
      </c>
      <c r="AD155" s="3">
        <v>153</v>
      </c>
    </row>
    <row r="156" spans="1:30" x14ac:dyDescent="0.2">
      <c r="A156" s="10">
        <f t="shared" si="34"/>
        <v>7</v>
      </c>
      <c r="B156" s="10">
        <f t="shared" si="35"/>
        <v>7</v>
      </c>
      <c r="C156" s="23">
        <v>3.5</v>
      </c>
      <c r="D156" s="24">
        <v>0</v>
      </c>
      <c r="E156" s="24">
        <v>0</v>
      </c>
      <c r="F156" s="48"/>
      <c r="G156" s="48"/>
      <c r="H156" s="1">
        <f t="shared" si="36"/>
        <v>-22.439200113989042</v>
      </c>
      <c r="I156" s="1">
        <f t="shared" si="29"/>
        <v>-6.2078686869521658</v>
      </c>
      <c r="J156" s="4">
        <f>B156+('PV model'!$B$3/15)+(I156/60)</f>
        <v>6.6198688552174643</v>
      </c>
      <c r="K156" s="2">
        <f t="shared" si="30"/>
        <v>80.701967171738033</v>
      </c>
      <c r="L156" s="2">
        <f>DEGREES(ASIN((((COS(RADIANS('PV model'!$B$2))*COS(RADIANS(H156))*COS(RADIANS(K156)))+(SIN(RADIANS('PV model'!$B$2))*SIN(RADIANS(H156)))))))</f>
        <v>-13.296251720998681</v>
      </c>
      <c r="M156" s="3">
        <f t="shared" si="26"/>
        <v>0</v>
      </c>
      <c r="N156" s="2">
        <f t="shared" si="31"/>
        <v>69.597302541829208</v>
      </c>
      <c r="O156" s="2">
        <f>IF('PV model'!$B$2&gt;0, 180-N156,IF('PV model'!$B$2&lt;0,0-N156,N156))</f>
        <v>110.40269745817079</v>
      </c>
      <c r="P156" s="2">
        <f>ABS(O156-'PV model'!$B$5)</f>
        <v>94.597302541829208</v>
      </c>
      <c r="Q156" s="3">
        <f t="shared" si="27"/>
        <v>103.29625172099868</v>
      </c>
      <c r="R156" s="3">
        <f t="shared" si="32"/>
        <v>0</v>
      </c>
      <c r="S156" s="3">
        <f t="shared" si="28"/>
        <v>0</v>
      </c>
      <c r="T156" s="3">
        <f>(0.5*(1-COS(RADIANS(90-$X$3)))*(D156+E156)*'PV model'!$B$4)</f>
        <v>0</v>
      </c>
      <c r="U156" s="3">
        <f t="shared" si="33"/>
        <v>0</v>
      </c>
      <c r="V156" s="3">
        <f>('PV model'!$B$13*(U156/1000)*(1-'PV model'!$B$14*((20+C156)-25))*'PV model'!$B$10)/'PV model'!$B$12</f>
        <v>0</v>
      </c>
      <c r="AD156" s="3">
        <v>154</v>
      </c>
    </row>
    <row r="157" spans="1:30" x14ac:dyDescent="0.2">
      <c r="A157" s="10">
        <f t="shared" si="34"/>
        <v>7</v>
      </c>
      <c r="B157" s="10">
        <f t="shared" si="35"/>
        <v>8</v>
      </c>
      <c r="C157" s="23">
        <v>3.6</v>
      </c>
      <c r="D157" s="24">
        <v>0</v>
      </c>
      <c r="E157" s="24">
        <v>0</v>
      </c>
      <c r="F157" s="48"/>
      <c r="G157" s="48"/>
      <c r="H157" s="1">
        <f t="shared" si="36"/>
        <v>-22.439200113989042</v>
      </c>
      <c r="I157" s="1">
        <f t="shared" si="29"/>
        <v>-6.2078686869521658</v>
      </c>
      <c r="J157" s="4">
        <f>B157+('PV model'!$B$3/15)+(I157/60)</f>
        <v>7.6198688552174643</v>
      </c>
      <c r="K157" s="2">
        <f t="shared" si="30"/>
        <v>65.701967171738033</v>
      </c>
      <c r="L157" s="2">
        <f>DEGREES(ASIN((((COS(RADIANS('PV model'!$B$2))*COS(RADIANS(H157))*COS(RADIANS(K157)))+(SIN(RADIANS('PV model'!$B$2))*SIN(RADIANS(H157)))))))</f>
        <v>-5.6903029414397821</v>
      </c>
      <c r="M157" s="3">
        <f t="shared" si="26"/>
        <v>0</v>
      </c>
      <c r="N157" s="2">
        <f t="shared" si="31"/>
        <v>57.841743001079735</v>
      </c>
      <c r="O157" s="2">
        <f>IF('PV model'!$B$2&gt;0, 180-N157,IF('PV model'!$B$2&lt;0,0-N157,N157))</f>
        <v>122.15825699892027</v>
      </c>
      <c r="P157" s="2">
        <f>ABS(O157-'PV model'!$B$5)</f>
        <v>82.841743001079735</v>
      </c>
      <c r="Q157" s="3">
        <f t="shared" si="27"/>
        <v>95.690302941439782</v>
      </c>
      <c r="R157" s="3">
        <f t="shared" si="32"/>
        <v>0</v>
      </c>
      <c r="S157" s="3">
        <f t="shared" si="28"/>
        <v>0</v>
      </c>
      <c r="T157" s="3">
        <f>(0.5*(1-COS(RADIANS(90-$X$3)))*(D157+E157)*'PV model'!$B$4)</f>
        <v>0</v>
      </c>
      <c r="U157" s="3">
        <f t="shared" si="33"/>
        <v>0</v>
      </c>
      <c r="V157" s="3">
        <f>('PV model'!$B$13*(U157/1000)*(1-'PV model'!$B$14*((20+C157)-25))*'PV model'!$B$10)/'PV model'!$B$12</f>
        <v>0</v>
      </c>
      <c r="AD157" s="3">
        <v>155</v>
      </c>
    </row>
    <row r="158" spans="1:30" x14ac:dyDescent="0.2">
      <c r="A158" s="10">
        <f t="shared" si="34"/>
        <v>7</v>
      </c>
      <c r="B158" s="10">
        <f t="shared" si="35"/>
        <v>9</v>
      </c>
      <c r="C158" s="23">
        <v>3.6</v>
      </c>
      <c r="D158" s="24">
        <v>0</v>
      </c>
      <c r="E158" s="24">
        <v>0</v>
      </c>
      <c r="F158" s="48"/>
      <c r="G158" s="48"/>
      <c r="H158" s="1">
        <f t="shared" si="36"/>
        <v>-22.439200113989042</v>
      </c>
      <c r="I158" s="1">
        <f t="shared" si="29"/>
        <v>-6.2078686869521658</v>
      </c>
      <c r="J158" s="4">
        <f>B158+('PV model'!$B$3/15)+(I158/60)</f>
        <v>8.6198688552174634</v>
      </c>
      <c r="K158" s="2">
        <f t="shared" si="30"/>
        <v>50.701967171738048</v>
      </c>
      <c r="L158" s="2">
        <f>DEGREES(ASIN((((COS(RADIANS('PV model'!$B$2))*COS(RADIANS(H158))*COS(RADIANS(K158)))+(SIN(RADIANS('PV model'!$B$2))*SIN(RADIANS(H158)))))))</f>
        <v>0.97424009225252561</v>
      </c>
      <c r="M158" s="3">
        <f t="shared" si="26"/>
        <v>0.97424009225252561</v>
      </c>
      <c r="N158" s="2">
        <f t="shared" si="31"/>
        <v>45.673734281777463</v>
      </c>
      <c r="O158" s="2">
        <f>IF('PV model'!$B$2&gt;0, 180-N158,IF('PV model'!$B$2&lt;0,0-N158,N158))</f>
        <v>134.32626571822254</v>
      </c>
      <c r="P158" s="2">
        <f>ABS(O158-'PV model'!$B$5)</f>
        <v>70.673734281777456</v>
      </c>
      <c r="Q158" s="3">
        <f t="shared" si="27"/>
        <v>89.025759907747471</v>
      </c>
      <c r="R158" s="3">
        <f t="shared" si="32"/>
        <v>0</v>
      </c>
      <c r="S158" s="3">
        <f t="shared" si="28"/>
        <v>0</v>
      </c>
      <c r="T158" s="3">
        <f>(0.5*(1-COS(RADIANS(90-$X$3)))*(D158+E158)*'PV model'!$B$4)</f>
        <v>0</v>
      </c>
      <c r="U158" s="3">
        <f t="shared" si="33"/>
        <v>0</v>
      </c>
      <c r="V158" s="3">
        <f>('PV model'!$B$13*(U158/1000)*(1-'PV model'!$B$14*((20+C158)-25))*'PV model'!$B$10)/'PV model'!$B$12</f>
        <v>0</v>
      </c>
      <c r="AD158" s="3">
        <v>156</v>
      </c>
    </row>
    <row r="159" spans="1:30" x14ac:dyDescent="0.2">
      <c r="A159" s="10">
        <f t="shared" si="34"/>
        <v>7</v>
      </c>
      <c r="B159" s="10">
        <f t="shared" si="35"/>
        <v>10</v>
      </c>
      <c r="C159" s="23">
        <v>4.3</v>
      </c>
      <c r="D159" s="24">
        <v>0</v>
      </c>
      <c r="E159" s="24">
        <v>18.521999999999998</v>
      </c>
      <c r="F159" s="48"/>
      <c r="G159" s="48"/>
      <c r="H159" s="1">
        <f t="shared" si="36"/>
        <v>-22.439200113989042</v>
      </c>
      <c r="I159" s="1">
        <f t="shared" si="29"/>
        <v>-6.2078686869521658</v>
      </c>
      <c r="J159" s="4">
        <f>B159+('PV model'!$B$3/15)+(I159/60)</f>
        <v>9.6198688552174634</v>
      </c>
      <c r="K159" s="2">
        <f t="shared" si="30"/>
        <v>35.701967171738048</v>
      </c>
      <c r="L159" s="2">
        <f>DEGREES(ASIN((((COS(RADIANS('PV model'!$B$2))*COS(RADIANS(H159))*COS(RADIANS(K159)))+(SIN(RADIANS('PV model'!$B$2))*SIN(RADIANS(H159)))))))</f>
        <v>6.3476478644668211</v>
      </c>
      <c r="M159" s="3">
        <f t="shared" si="26"/>
        <v>6.3476478644668211</v>
      </c>
      <c r="N159" s="2">
        <f t="shared" si="31"/>
        <v>32.868406212062162</v>
      </c>
      <c r="O159" s="2">
        <f>IF('PV model'!$B$2&gt;0, 180-N159,IF('PV model'!$B$2&lt;0,0-N159,N159))</f>
        <v>147.13159378793785</v>
      </c>
      <c r="P159" s="2">
        <f>ABS(O159-'PV model'!$B$5)</f>
        <v>57.868406212062155</v>
      </c>
      <c r="Q159" s="3">
        <f t="shared" si="27"/>
        <v>83.652352135533178</v>
      </c>
      <c r="R159" s="3">
        <f t="shared" si="32"/>
        <v>0</v>
      </c>
      <c r="S159" s="3">
        <f t="shared" si="28"/>
        <v>18.521999999999998</v>
      </c>
      <c r="T159" s="3">
        <f>(0.5*(1-COS(RADIANS(90-$X$3)))*(D159+E159)*'PV model'!$B$4)</f>
        <v>0</v>
      </c>
      <c r="U159" s="3">
        <f t="shared" si="33"/>
        <v>18.521999999999998</v>
      </c>
      <c r="V159" s="3">
        <f>('PV model'!$B$13*(U159/1000)*(1-'PV model'!$B$14*((20+C159)-25))*'PV model'!$B$10)/'PV model'!$B$12</f>
        <v>1.8566432055359994</v>
      </c>
      <c r="AD159" s="3">
        <v>157</v>
      </c>
    </row>
    <row r="160" spans="1:30" x14ac:dyDescent="0.2">
      <c r="A160" s="10">
        <f t="shared" si="34"/>
        <v>7</v>
      </c>
      <c r="B160" s="10">
        <f t="shared" si="35"/>
        <v>11</v>
      </c>
      <c r="C160" s="23">
        <v>5.0999999999999996</v>
      </c>
      <c r="D160" s="24">
        <v>56.122499999999995</v>
      </c>
      <c r="E160" s="24">
        <v>58.211999999999996</v>
      </c>
      <c r="F160" s="48"/>
      <c r="G160" s="48"/>
      <c r="H160" s="1">
        <f t="shared" si="36"/>
        <v>-22.439200113989042</v>
      </c>
      <c r="I160" s="1">
        <f t="shared" si="29"/>
        <v>-6.2078686869521658</v>
      </c>
      <c r="J160" s="4">
        <f>B160+('PV model'!$B$3/15)+(I160/60)</f>
        <v>10.619868855217463</v>
      </c>
      <c r="K160" s="2">
        <f t="shared" si="30"/>
        <v>20.701967171738048</v>
      </c>
      <c r="L160" s="2">
        <f>DEGREES(ASIN((((COS(RADIANS('PV model'!$B$2))*COS(RADIANS(H160))*COS(RADIANS(K160)))+(SIN(RADIANS('PV model'!$B$2))*SIN(RADIANS(H160)))))))</f>
        <v>10.087200697499307</v>
      </c>
      <c r="M160" s="3">
        <f t="shared" si="26"/>
        <v>10.087200697499307</v>
      </c>
      <c r="N160" s="2">
        <f t="shared" si="31"/>
        <v>19.382387390000467</v>
      </c>
      <c r="O160" s="2">
        <f>IF('PV model'!$B$2&gt;0, 180-N160,IF('PV model'!$B$2&lt;0,0-N160,N160))</f>
        <v>160.61761260999953</v>
      </c>
      <c r="P160" s="2">
        <f>ABS(O160-'PV model'!$B$5)</f>
        <v>44.382387390000474</v>
      </c>
      <c r="Q160" s="3">
        <f t="shared" si="27"/>
        <v>79.912799302500687</v>
      </c>
      <c r="R160" s="3">
        <f t="shared" si="32"/>
        <v>56.122500000000031</v>
      </c>
      <c r="S160" s="3">
        <f t="shared" si="28"/>
        <v>67.262755883611263</v>
      </c>
      <c r="T160" s="3">
        <f>(0.5*(1-COS(RADIANS(90-$X$3)))*(D160+E160)*'PV model'!$B$4)</f>
        <v>0</v>
      </c>
      <c r="U160" s="3">
        <f t="shared" si="33"/>
        <v>123.38525588361129</v>
      </c>
      <c r="V160" s="3">
        <f>('PV model'!$B$13*(U160/1000)*(1-'PV model'!$B$14*((20+C160)-25))*'PV model'!$B$10)/'PV model'!$B$12</f>
        <v>12.328656742054534</v>
      </c>
      <c r="AD160" s="3">
        <v>158</v>
      </c>
    </row>
    <row r="161" spans="1:30" x14ac:dyDescent="0.2">
      <c r="A161" s="10">
        <f t="shared" si="34"/>
        <v>7</v>
      </c>
      <c r="B161" s="10">
        <f t="shared" si="35"/>
        <v>12</v>
      </c>
      <c r="C161" s="23">
        <v>5.8</v>
      </c>
      <c r="D161" s="24">
        <v>354.69420000000002</v>
      </c>
      <c r="E161" s="24">
        <v>55.566000000000003</v>
      </c>
      <c r="F161" s="48"/>
      <c r="G161" s="48"/>
      <c r="H161" s="1">
        <f t="shared" si="36"/>
        <v>-22.439200113989042</v>
      </c>
      <c r="I161" s="1">
        <f t="shared" si="29"/>
        <v>-6.2078686869521658</v>
      </c>
      <c r="J161" s="4">
        <f>B161+('PV model'!$B$3/15)+(I161/60)</f>
        <v>11.619868855217463</v>
      </c>
      <c r="K161" s="2">
        <f t="shared" si="30"/>
        <v>5.7019671717380493</v>
      </c>
      <c r="L161" s="2">
        <f>DEGREES(ASIN((((COS(RADIANS('PV model'!$B$2))*COS(RADIANS(H161))*COS(RADIANS(K161)))+(SIN(RADIANS('PV model'!$B$2))*SIN(RADIANS(H161)))))))</f>
        <v>11.909079549173553</v>
      </c>
      <c r="M161" s="3">
        <f t="shared" si="26"/>
        <v>11.909079549173553</v>
      </c>
      <c r="N161" s="2">
        <f t="shared" si="31"/>
        <v>5.3852128452600461</v>
      </c>
      <c r="O161" s="2">
        <f>IF('PV model'!$B$2&gt;0, 180-N161,IF('PV model'!$B$2&lt;0,0-N161,N161))</f>
        <v>174.61478715473996</v>
      </c>
      <c r="P161" s="2">
        <f>ABS(O161-'PV model'!$B$5)</f>
        <v>30.385212845260043</v>
      </c>
      <c r="Q161" s="3">
        <f t="shared" si="27"/>
        <v>78.090920450826445</v>
      </c>
      <c r="R161" s="3">
        <f t="shared" si="32"/>
        <v>354.69419999999997</v>
      </c>
      <c r="S161" s="3">
        <f t="shared" si="28"/>
        <v>67.762240855206855</v>
      </c>
      <c r="T161" s="3">
        <f>(0.5*(1-COS(RADIANS(90-$X$3)))*(D161+E161)*'PV model'!$B$4)</f>
        <v>0</v>
      </c>
      <c r="U161" s="3">
        <f t="shared" si="33"/>
        <v>422.45644085520684</v>
      </c>
      <c r="V161" s="3">
        <f>('PV model'!$B$13*(U161/1000)*(1-'PV model'!$B$14*((20+C161)-25))*'PV model'!$B$10)/'PV model'!$B$12</f>
        <v>42.093613841237236</v>
      </c>
      <c r="AD161" s="3">
        <v>159</v>
      </c>
    </row>
    <row r="162" spans="1:30" x14ac:dyDescent="0.2">
      <c r="A162" s="10">
        <f t="shared" si="34"/>
        <v>7</v>
      </c>
      <c r="B162" s="10">
        <f t="shared" si="35"/>
        <v>13</v>
      </c>
      <c r="C162" s="23">
        <v>5.5</v>
      </c>
      <c r="D162" s="24">
        <v>227.59010000000001</v>
      </c>
      <c r="E162" s="24">
        <v>67.914000000000001</v>
      </c>
      <c r="F162" s="48"/>
      <c r="G162" s="48"/>
      <c r="H162" s="1">
        <f t="shared" si="36"/>
        <v>-22.439200113989042</v>
      </c>
      <c r="I162" s="1">
        <f t="shared" si="29"/>
        <v>-6.2078686869521658</v>
      </c>
      <c r="J162" s="4">
        <f>B162+('PV model'!$B$3/15)+(I162/60)</f>
        <v>12.619868855217463</v>
      </c>
      <c r="K162" s="2">
        <f t="shared" si="30"/>
        <v>-9.2980328282619507</v>
      </c>
      <c r="L162" s="2">
        <f>DEGREES(ASIN((((COS(RADIANS('PV model'!$B$2))*COS(RADIANS(H162))*COS(RADIANS(K162)))+(SIN(RADIANS('PV model'!$B$2))*SIN(RADIANS(H162)))))))</f>
        <v>11.658099907488953</v>
      </c>
      <c r="M162" s="3">
        <f t="shared" si="26"/>
        <v>11.658099907488953</v>
      </c>
      <c r="N162" s="2">
        <f t="shared" si="31"/>
        <v>-8.7708050751126585</v>
      </c>
      <c r="O162" s="2">
        <f>IF('PV model'!$B$2&gt;0, 180-N162,IF('PV model'!$B$2&lt;0,0-N162,N162))</f>
        <v>188.77080507511266</v>
      </c>
      <c r="P162" s="2">
        <f>ABS(O162-'PV model'!$B$5)</f>
        <v>16.229194924887338</v>
      </c>
      <c r="Q162" s="3">
        <f t="shared" si="27"/>
        <v>78.34190009251104</v>
      </c>
      <c r="R162" s="3">
        <f t="shared" si="32"/>
        <v>227.59010000000009</v>
      </c>
      <c r="S162" s="3">
        <f t="shared" si="28"/>
        <v>82.166044415218693</v>
      </c>
      <c r="T162" s="3">
        <f>(0.5*(1-COS(RADIANS(90-$X$3)))*(D162+E162)*'PV model'!$B$4)</f>
        <v>0</v>
      </c>
      <c r="U162" s="3">
        <f t="shared" si="33"/>
        <v>309.75614441521878</v>
      </c>
      <c r="V162" s="3">
        <f>('PV model'!$B$13*(U162/1000)*(1-'PV model'!$B$14*((20+C162)-25))*'PV model'!$B$10)/'PV model'!$B$12</f>
        <v>30.901297747353777</v>
      </c>
      <c r="AD162" s="3">
        <v>160</v>
      </c>
    </row>
    <row r="163" spans="1:30" x14ac:dyDescent="0.2">
      <c r="A163" s="10">
        <f t="shared" si="34"/>
        <v>7</v>
      </c>
      <c r="B163" s="10">
        <f t="shared" si="35"/>
        <v>14</v>
      </c>
      <c r="C163" s="23">
        <v>5.2</v>
      </c>
      <c r="D163" s="24">
        <v>115.55889999999999</v>
      </c>
      <c r="E163" s="24">
        <v>50.274000000000001</v>
      </c>
      <c r="F163" s="48"/>
      <c r="G163" s="48"/>
      <c r="H163" s="1">
        <f t="shared" si="36"/>
        <v>-22.439200113989042</v>
      </c>
      <c r="I163" s="1">
        <f t="shared" si="29"/>
        <v>-6.2078686869521658</v>
      </c>
      <c r="J163" s="4">
        <f>B163+('PV model'!$B$3/15)+(I163/60)</f>
        <v>13.619868855217463</v>
      </c>
      <c r="K163" s="2">
        <f t="shared" si="30"/>
        <v>-24.298032828261952</v>
      </c>
      <c r="L163" s="2">
        <f>DEGREES(ASIN((((COS(RADIANS('PV model'!$B$2))*COS(RADIANS(H163))*COS(RADIANS(K163)))+(SIN(RADIANS('PV model'!$B$2))*SIN(RADIANS(H163)))))))</f>
        <v>9.3563731876194574</v>
      </c>
      <c r="M163" s="3">
        <f t="shared" si="26"/>
        <v>9.3563731876194574</v>
      </c>
      <c r="N163" s="2">
        <f t="shared" si="31"/>
        <v>-22.672032236344904</v>
      </c>
      <c r="O163" s="2">
        <f>IF('PV model'!$B$2&gt;0, 180-N163,IF('PV model'!$B$2&lt;0,0-N163,N163))</f>
        <v>202.6720322363449</v>
      </c>
      <c r="P163" s="2">
        <f>ABS(O163-'PV model'!$B$5)</f>
        <v>2.3279677636550957</v>
      </c>
      <c r="Q163" s="3">
        <f t="shared" si="27"/>
        <v>80.643626812380546</v>
      </c>
      <c r="R163" s="3">
        <f t="shared" si="32"/>
        <v>115.55890000000002</v>
      </c>
      <c r="S163" s="3">
        <f t="shared" si="28"/>
        <v>59.68967462769676</v>
      </c>
      <c r="T163" s="3">
        <f>(0.5*(1-COS(RADIANS(90-$X$3)))*(D163+E163)*'PV model'!$B$4)</f>
        <v>0</v>
      </c>
      <c r="U163" s="3">
        <f t="shared" si="33"/>
        <v>175.24857462769677</v>
      </c>
      <c r="V163" s="3">
        <f>('PV model'!$B$13*(U163/1000)*(1-'PV model'!$B$14*((20+C163)-25))*'PV model'!$B$10)/'PV model'!$B$12</f>
        <v>17.503833241768739</v>
      </c>
      <c r="AD163" s="3">
        <v>161</v>
      </c>
    </row>
    <row r="164" spans="1:30" x14ac:dyDescent="0.2">
      <c r="A164" s="10">
        <f t="shared" si="34"/>
        <v>7</v>
      </c>
      <c r="B164" s="10">
        <f t="shared" si="35"/>
        <v>15</v>
      </c>
      <c r="C164" s="23">
        <v>4.9000000000000004</v>
      </c>
      <c r="D164" s="24">
        <v>83.061300000000003</v>
      </c>
      <c r="E164" s="24">
        <v>44.1</v>
      </c>
      <c r="F164" s="48"/>
      <c r="G164" s="48"/>
      <c r="H164" s="1">
        <f t="shared" si="36"/>
        <v>-22.439200113989042</v>
      </c>
      <c r="I164" s="1">
        <f t="shared" si="29"/>
        <v>-6.2078686869521658</v>
      </c>
      <c r="J164" s="4">
        <f>B164+('PV model'!$B$3/15)+(I164/60)</f>
        <v>14.619868855217463</v>
      </c>
      <c r="K164" s="2">
        <f t="shared" si="30"/>
        <v>-39.298032828261952</v>
      </c>
      <c r="L164" s="2">
        <f>DEGREES(ASIN((((COS(RADIANS('PV model'!$B$2))*COS(RADIANS(H164))*COS(RADIANS(K164)))+(SIN(RADIANS('PV model'!$B$2))*SIN(RADIANS(H164)))))))</f>
        <v>5.1959141954674788</v>
      </c>
      <c r="M164" s="3">
        <f t="shared" si="26"/>
        <v>5.1959141954674788</v>
      </c>
      <c r="N164" s="2">
        <f t="shared" si="31"/>
        <v>-36.002132430261767</v>
      </c>
      <c r="O164" s="2">
        <f>IF('PV model'!$B$2&gt;0, 180-N164,IF('PV model'!$B$2&lt;0,0-N164,N164))</f>
        <v>216.00213243026178</v>
      </c>
      <c r="P164" s="2">
        <f>ABS(O164-'PV model'!$B$5)</f>
        <v>11.002132430261781</v>
      </c>
      <c r="Q164" s="3">
        <f t="shared" si="27"/>
        <v>84.804085804532519</v>
      </c>
      <c r="R164" s="3">
        <f t="shared" si="32"/>
        <v>83.061300000000145</v>
      </c>
      <c r="S164" s="3">
        <f t="shared" si="28"/>
        <v>51.321373068708859</v>
      </c>
      <c r="T164" s="3">
        <f>(0.5*(1-COS(RADIANS(90-$X$3)))*(D164+E164)*'PV model'!$B$4)</f>
        <v>0</v>
      </c>
      <c r="U164" s="3">
        <f t="shared" si="33"/>
        <v>134.38267306870901</v>
      </c>
      <c r="V164" s="3">
        <f>('PV model'!$B$13*(U164/1000)*(1-'PV model'!$B$14*((20+C164)-25))*'PV model'!$B$10)/'PV model'!$B$12</f>
        <v>13.43826515674813</v>
      </c>
      <c r="AD164" s="3">
        <v>162</v>
      </c>
    </row>
    <row r="165" spans="1:30" x14ac:dyDescent="0.2">
      <c r="A165" s="10">
        <f t="shared" si="34"/>
        <v>7</v>
      </c>
      <c r="B165" s="10">
        <f t="shared" si="35"/>
        <v>16</v>
      </c>
      <c r="C165" s="23">
        <v>3.9</v>
      </c>
      <c r="D165" s="24">
        <v>0</v>
      </c>
      <c r="E165" s="24">
        <v>14.994</v>
      </c>
      <c r="F165" s="48"/>
      <c r="G165" s="48"/>
      <c r="H165" s="1">
        <f t="shared" si="36"/>
        <v>-22.439200113989042</v>
      </c>
      <c r="I165" s="1">
        <f t="shared" si="29"/>
        <v>-6.2078686869521658</v>
      </c>
      <c r="J165" s="4">
        <f>B165+('PV model'!$B$3/15)+(I165/60)</f>
        <v>15.619868855217463</v>
      </c>
      <c r="K165" s="2">
        <f t="shared" si="30"/>
        <v>-54.298032828261952</v>
      </c>
      <c r="L165" s="2">
        <f>DEGREES(ASIN((((COS(RADIANS('PV model'!$B$2))*COS(RADIANS(H165))*COS(RADIANS(K165)))+(SIN(RADIANS('PV model'!$B$2))*SIN(RADIANS(H165)))))))</f>
        <v>-0.51914798409667351</v>
      </c>
      <c r="M165" s="3">
        <f t="shared" si="26"/>
        <v>0</v>
      </c>
      <c r="N165" s="2">
        <f t="shared" si="31"/>
        <v>-48.64315866514287</v>
      </c>
      <c r="O165" s="2">
        <f>IF('PV model'!$B$2&gt;0, 180-N165,IF('PV model'!$B$2&lt;0,0-N165,N165))</f>
        <v>228.64315866514286</v>
      </c>
      <c r="P165" s="2">
        <f>ABS(O165-'PV model'!$B$5)</f>
        <v>23.643158665142863</v>
      </c>
      <c r="Q165" s="3">
        <f t="shared" si="27"/>
        <v>90.519147984096676</v>
      </c>
      <c r="R165" s="3">
        <f t="shared" si="32"/>
        <v>0</v>
      </c>
      <c r="S165" s="3">
        <f t="shared" si="28"/>
        <v>14.994</v>
      </c>
      <c r="T165" s="3">
        <f>(0.5*(1-COS(RADIANS(90-$X$3)))*(D165+E165)*'PV model'!$B$4)</f>
        <v>0</v>
      </c>
      <c r="U165" s="3">
        <f t="shared" si="33"/>
        <v>14.994</v>
      </c>
      <c r="V165" s="3">
        <f>('PV model'!$B$13*(U165/1000)*(1-'PV model'!$B$14*((20+C165)-25))*'PV model'!$B$10)/'PV model'!$B$12</f>
        <v>1.505394961056</v>
      </c>
      <c r="AD165" s="3">
        <v>163</v>
      </c>
    </row>
    <row r="166" spans="1:30" x14ac:dyDescent="0.2">
      <c r="A166" s="10">
        <f t="shared" si="34"/>
        <v>7</v>
      </c>
      <c r="B166" s="10">
        <f t="shared" si="35"/>
        <v>17</v>
      </c>
      <c r="C166" s="23">
        <v>2.8</v>
      </c>
      <c r="D166" s="24">
        <v>0</v>
      </c>
      <c r="E166" s="24">
        <v>0</v>
      </c>
      <c r="F166" s="48"/>
      <c r="G166" s="48"/>
      <c r="H166" s="1">
        <f t="shared" si="36"/>
        <v>-22.439200113989042</v>
      </c>
      <c r="I166" s="1">
        <f t="shared" si="29"/>
        <v>-6.2078686869521658</v>
      </c>
      <c r="J166" s="4">
        <f>B166+('PV model'!$B$3/15)+(I166/60)</f>
        <v>16.619868855217462</v>
      </c>
      <c r="K166" s="2">
        <f t="shared" si="30"/>
        <v>-69.298032828261924</v>
      </c>
      <c r="L166" s="2">
        <f>DEGREES(ASIN((((COS(RADIANS('PV model'!$B$2))*COS(RADIANS(H166))*COS(RADIANS(K166)))+(SIN(RADIANS('PV model'!$B$2))*SIN(RADIANS(H166)))))))</f>
        <v>-7.4408758218385662</v>
      </c>
      <c r="M166" s="3">
        <f t="shared" si="26"/>
        <v>0</v>
      </c>
      <c r="N166" s="2">
        <f t="shared" si="31"/>
        <v>-60.685853711157606</v>
      </c>
      <c r="O166" s="2">
        <f>IF('PV model'!$B$2&gt;0, 180-N166,IF('PV model'!$B$2&lt;0,0-N166,N166))</f>
        <v>240.68585371115762</v>
      </c>
      <c r="P166" s="2">
        <f>ABS(O166-'PV model'!$B$5)</f>
        <v>35.68585371115762</v>
      </c>
      <c r="Q166" s="3">
        <f t="shared" si="27"/>
        <v>97.440875821838574</v>
      </c>
      <c r="R166" s="3">
        <f t="shared" si="32"/>
        <v>0</v>
      </c>
      <c r="S166" s="3">
        <f t="shared" si="28"/>
        <v>0</v>
      </c>
      <c r="T166" s="3">
        <f>(0.5*(1-COS(RADIANS(90-$X$3)))*(D166+E166)*'PV model'!$B$4)</f>
        <v>0</v>
      </c>
      <c r="U166" s="3">
        <f t="shared" si="33"/>
        <v>0</v>
      </c>
      <c r="V166" s="3">
        <f>('PV model'!$B$13*(U166/1000)*(1-'PV model'!$B$14*((20+C166)-25))*'PV model'!$B$10)/'PV model'!$B$12</f>
        <v>0</v>
      </c>
      <c r="AD166" s="3">
        <v>164</v>
      </c>
    </row>
    <row r="167" spans="1:30" x14ac:dyDescent="0.2">
      <c r="A167" s="10">
        <f t="shared" si="34"/>
        <v>7</v>
      </c>
      <c r="B167" s="10">
        <f t="shared" si="35"/>
        <v>18</v>
      </c>
      <c r="C167" s="23">
        <v>1.8</v>
      </c>
      <c r="D167" s="24">
        <v>0</v>
      </c>
      <c r="E167" s="24">
        <v>0</v>
      </c>
      <c r="F167" s="48"/>
      <c r="G167" s="48"/>
      <c r="H167" s="1">
        <f t="shared" si="36"/>
        <v>-22.439200113989042</v>
      </c>
      <c r="I167" s="1">
        <f t="shared" si="29"/>
        <v>-6.2078686869521658</v>
      </c>
      <c r="J167" s="4">
        <f>B167+('PV model'!$B$3/15)+(I167/60)</f>
        <v>17.619868855217462</v>
      </c>
      <c r="K167" s="2">
        <f t="shared" si="30"/>
        <v>-84.298032828261924</v>
      </c>
      <c r="L167" s="2">
        <f>DEGREES(ASIN((((COS(RADIANS('PV model'!$B$2))*COS(RADIANS(H167))*COS(RADIANS(K167)))+(SIN(RADIANS('PV model'!$B$2))*SIN(RADIANS(H167)))))))</f>
        <v>-15.22186690467678</v>
      </c>
      <c r="M167" s="3">
        <f t="shared" si="26"/>
        <v>0</v>
      </c>
      <c r="N167" s="2">
        <f t="shared" si="31"/>
        <v>-72.392659895562147</v>
      </c>
      <c r="O167" s="2">
        <f>IF('PV model'!$B$2&gt;0, 180-N167,IF('PV model'!$B$2&lt;0,0-N167,N167))</f>
        <v>252.39265989556213</v>
      </c>
      <c r="P167" s="2">
        <f>ABS(O167-'PV model'!$B$5)</f>
        <v>47.392659895562133</v>
      </c>
      <c r="Q167" s="3">
        <f t="shared" si="27"/>
        <v>105.22186690467677</v>
      </c>
      <c r="R167" s="3">
        <f t="shared" si="32"/>
        <v>0</v>
      </c>
      <c r="S167" s="3">
        <f t="shared" si="28"/>
        <v>0</v>
      </c>
      <c r="T167" s="3">
        <f>(0.5*(1-COS(RADIANS(90-$X$3)))*(D167+E167)*'PV model'!$B$4)</f>
        <v>0</v>
      </c>
      <c r="U167" s="3">
        <f t="shared" si="33"/>
        <v>0</v>
      </c>
      <c r="V167" s="3">
        <f>('PV model'!$B$13*(U167/1000)*(1-'PV model'!$B$14*((20+C167)-25))*'PV model'!$B$10)/'PV model'!$B$12</f>
        <v>0</v>
      </c>
      <c r="AD167" s="3">
        <v>165</v>
      </c>
    </row>
    <row r="168" spans="1:30" x14ac:dyDescent="0.2">
      <c r="A168" s="10">
        <f t="shared" si="34"/>
        <v>7</v>
      </c>
      <c r="B168" s="10">
        <f t="shared" si="35"/>
        <v>19</v>
      </c>
      <c r="C168" s="23">
        <v>1.6</v>
      </c>
      <c r="D168" s="24">
        <v>0</v>
      </c>
      <c r="E168" s="24">
        <v>0</v>
      </c>
      <c r="F168" s="48"/>
      <c r="G168" s="48"/>
      <c r="H168" s="1">
        <f t="shared" si="36"/>
        <v>-22.439200113989042</v>
      </c>
      <c r="I168" s="1">
        <f t="shared" si="29"/>
        <v>-6.2078686869521658</v>
      </c>
      <c r="J168" s="4">
        <f>B168+('PV model'!$B$3/15)+(I168/60)</f>
        <v>18.619868855217462</v>
      </c>
      <c r="K168" s="2">
        <f t="shared" si="30"/>
        <v>-99.298032828261924</v>
      </c>
      <c r="L168" s="2">
        <f>DEGREES(ASIN((((COS(RADIANS('PV model'!$B$2))*COS(RADIANS(H168))*COS(RADIANS(K168)))+(SIN(RADIANS('PV model'!$B$2))*SIN(RADIANS(H168)))))))</f>
        <v>-23.52545988378775</v>
      </c>
      <c r="M168" s="3">
        <f t="shared" si="26"/>
        <v>0</v>
      </c>
      <c r="N168" s="2">
        <f t="shared" si="31"/>
        <v>-84.170489766326696</v>
      </c>
      <c r="O168" s="2">
        <f>IF('PV model'!$B$2&gt;0, 180-N168,IF('PV model'!$B$2&lt;0,0-N168,N168))</f>
        <v>264.17048976632668</v>
      </c>
      <c r="P168" s="2">
        <f>ABS(O168-'PV model'!$B$5)</f>
        <v>59.170489766326682</v>
      </c>
      <c r="Q168" s="3">
        <f t="shared" si="27"/>
        <v>113.52545988378775</v>
      </c>
      <c r="R168" s="3">
        <f t="shared" si="32"/>
        <v>0</v>
      </c>
      <c r="S168" s="3">
        <f t="shared" si="28"/>
        <v>0</v>
      </c>
      <c r="T168" s="3">
        <f>(0.5*(1-COS(RADIANS(90-$X$3)))*(D168+E168)*'PV model'!$B$4)</f>
        <v>0</v>
      </c>
      <c r="U168" s="3">
        <f t="shared" si="33"/>
        <v>0</v>
      </c>
      <c r="V168" s="3">
        <f>('PV model'!$B$13*(U168/1000)*(1-'PV model'!$B$14*((20+C168)-25))*'PV model'!$B$10)/'PV model'!$B$12</f>
        <v>0</v>
      </c>
      <c r="AD168" s="3">
        <v>166</v>
      </c>
    </row>
    <row r="169" spans="1:30" x14ac:dyDescent="0.2">
      <c r="A169" s="10">
        <f t="shared" si="34"/>
        <v>7</v>
      </c>
      <c r="B169" s="10">
        <f t="shared" si="35"/>
        <v>20</v>
      </c>
      <c r="C169" s="23">
        <v>1.3</v>
      </c>
      <c r="D169" s="24">
        <v>0</v>
      </c>
      <c r="E169" s="24">
        <v>0</v>
      </c>
      <c r="F169" s="48"/>
      <c r="G169" s="48"/>
      <c r="H169" s="1">
        <f t="shared" si="36"/>
        <v>-22.439200113989042</v>
      </c>
      <c r="I169" s="1">
        <f t="shared" si="29"/>
        <v>-6.2078686869521658</v>
      </c>
      <c r="J169" s="4">
        <f>B169+('PV model'!$B$3/15)+(I169/60)</f>
        <v>19.619868855217462</v>
      </c>
      <c r="K169" s="2">
        <f t="shared" si="30"/>
        <v>-114.29803282826192</v>
      </c>
      <c r="L169" s="2">
        <f>DEGREES(ASIN((((COS(RADIANS('PV model'!$B$2))*COS(RADIANS(H169))*COS(RADIANS(K169)))+(SIN(RADIANS('PV model'!$B$2))*SIN(RADIANS(H169)))))))</f>
        <v>-32.004864656601413</v>
      </c>
      <c r="M169" s="3">
        <f t="shared" si="26"/>
        <v>0</v>
      </c>
      <c r="N169" s="2">
        <f t="shared" si="31"/>
        <v>-83.415503075422023</v>
      </c>
      <c r="O169" s="2">
        <f>IF('PV model'!$B$2&gt;0, 180-N169,IF('PV model'!$B$2&lt;0,0-N169,N169))</f>
        <v>263.41550307542201</v>
      </c>
      <c r="P169" s="2">
        <f>ABS(O169-'PV model'!$B$5)</f>
        <v>58.415503075422009</v>
      </c>
      <c r="Q169" s="3">
        <f t="shared" si="27"/>
        <v>122.00486465660141</v>
      </c>
      <c r="R169" s="3">
        <f t="shared" si="32"/>
        <v>0</v>
      </c>
      <c r="S169" s="3">
        <f t="shared" si="28"/>
        <v>0</v>
      </c>
      <c r="T169" s="3">
        <f>(0.5*(1-COS(RADIANS(90-$X$3)))*(D169+E169)*'PV model'!$B$4)</f>
        <v>0</v>
      </c>
      <c r="U169" s="3">
        <f t="shared" si="33"/>
        <v>0</v>
      </c>
      <c r="V169" s="3">
        <f>('PV model'!$B$13*(U169/1000)*(1-'PV model'!$B$14*((20+C169)-25))*'PV model'!$B$10)/'PV model'!$B$12</f>
        <v>0</v>
      </c>
      <c r="AD169" s="3">
        <v>167</v>
      </c>
    </row>
    <row r="170" spans="1:30" x14ac:dyDescent="0.2">
      <c r="A170" s="10">
        <f t="shared" si="34"/>
        <v>7</v>
      </c>
      <c r="B170" s="10">
        <f t="shared" si="35"/>
        <v>21</v>
      </c>
      <c r="C170" s="23">
        <v>1.1000000000000001</v>
      </c>
      <c r="D170" s="24">
        <v>0</v>
      </c>
      <c r="E170" s="24">
        <v>0</v>
      </c>
      <c r="F170" s="48"/>
      <c r="G170" s="48"/>
      <c r="H170" s="1">
        <f t="shared" si="36"/>
        <v>-22.439200113989042</v>
      </c>
      <c r="I170" s="1">
        <f t="shared" si="29"/>
        <v>-6.2078686869521658</v>
      </c>
      <c r="J170" s="4">
        <f>B170+('PV model'!$B$3/15)+(I170/60)</f>
        <v>20.619868855217462</v>
      </c>
      <c r="K170" s="2">
        <f t="shared" si="30"/>
        <v>-129.29803282826191</v>
      </c>
      <c r="L170" s="2">
        <f>DEGREES(ASIN((((COS(RADIANS('PV model'!$B$2))*COS(RADIANS(H170))*COS(RADIANS(K170)))+(SIN(RADIANS('PV model'!$B$2))*SIN(RADIANS(H170)))))))</f>
        <v>-40.251614254122828</v>
      </c>
      <c r="M170" s="3">
        <f t="shared" si="26"/>
        <v>0</v>
      </c>
      <c r="N170" s="2">
        <f t="shared" si="31"/>
        <v>-69.583227116278366</v>
      </c>
      <c r="O170" s="2">
        <f>IF('PV model'!$B$2&gt;0, 180-N170,IF('PV model'!$B$2&lt;0,0-N170,N170))</f>
        <v>249.58322711627835</v>
      </c>
      <c r="P170" s="2">
        <f>ABS(O170-'PV model'!$B$5)</f>
        <v>44.583227116278351</v>
      </c>
      <c r="Q170" s="3">
        <f t="shared" si="27"/>
        <v>130.25161425412281</v>
      </c>
      <c r="R170" s="3">
        <f t="shared" si="32"/>
        <v>0</v>
      </c>
      <c r="S170" s="3">
        <f t="shared" si="28"/>
        <v>0</v>
      </c>
      <c r="T170" s="3">
        <f>(0.5*(1-COS(RADIANS(90-$X$3)))*(D170+E170)*'PV model'!$B$4)</f>
        <v>0</v>
      </c>
      <c r="U170" s="3">
        <f t="shared" si="33"/>
        <v>0</v>
      </c>
      <c r="V170" s="3">
        <f>('PV model'!$B$13*(U170/1000)*(1-'PV model'!$B$14*((20+C170)-25))*'PV model'!$B$10)/'PV model'!$B$12</f>
        <v>0</v>
      </c>
      <c r="AD170" s="3">
        <v>168</v>
      </c>
    </row>
    <row r="171" spans="1:30" x14ac:dyDescent="0.2">
      <c r="A171" s="10">
        <f t="shared" si="34"/>
        <v>7</v>
      </c>
      <c r="B171" s="10">
        <f t="shared" si="35"/>
        <v>22</v>
      </c>
      <c r="C171" s="23">
        <v>1.1000000000000001</v>
      </c>
      <c r="D171" s="24">
        <v>0</v>
      </c>
      <c r="E171" s="24">
        <v>0</v>
      </c>
      <c r="F171" s="48"/>
      <c r="G171" s="48"/>
      <c r="H171" s="1">
        <f t="shared" si="36"/>
        <v>-22.439200113989042</v>
      </c>
      <c r="I171" s="1">
        <f t="shared" si="29"/>
        <v>-6.2078686869521658</v>
      </c>
      <c r="J171" s="4">
        <f>B171+('PV model'!$B$3/15)+(I171/60)</f>
        <v>21.619868855217462</v>
      </c>
      <c r="K171" s="2">
        <f t="shared" si="30"/>
        <v>-144.29803282826191</v>
      </c>
      <c r="L171" s="2">
        <f>DEGREES(ASIN((((COS(RADIANS('PV model'!$B$2))*COS(RADIANS(H171))*COS(RADIANS(K171)))+(SIN(RADIANS('PV model'!$B$2))*SIN(RADIANS(H171)))))))</f>
        <v>-47.706161701739042</v>
      </c>
      <c r="M171" s="3">
        <f t="shared" si="26"/>
        <v>0</v>
      </c>
      <c r="N171" s="2">
        <f t="shared" si="31"/>
        <v>-53.277631461605225</v>
      </c>
      <c r="O171" s="2">
        <f>IF('PV model'!$B$2&gt;0, 180-N171,IF('PV model'!$B$2&lt;0,0-N171,N171))</f>
        <v>233.27763146160521</v>
      </c>
      <c r="P171" s="2">
        <f>ABS(O171-'PV model'!$B$5)</f>
        <v>28.27763146160521</v>
      </c>
      <c r="Q171" s="3">
        <f t="shared" si="27"/>
        <v>137.70616170173906</v>
      </c>
      <c r="R171" s="3">
        <f t="shared" si="32"/>
        <v>0</v>
      </c>
      <c r="S171" s="3">
        <f t="shared" si="28"/>
        <v>0</v>
      </c>
      <c r="T171" s="3">
        <f>(0.5*(1-COS(RADIANS(90-$X$3)))*(D171+E171)*'PV model'!$B$4)</f>
        <v>0</v>
      </c>
      <c r="U171" s="3">
        <f t="shared" si="33"/>
        <v>0</v>
      </c>
      <c r="V171" s="3">
        <f>('PV model'!$B$13*(U171/1000)*(1-'PV model'!$B$14*((20+C171)-25))*'PV model'!$B$10)/'PV model'!$B$12</f>
        <v>0</v>
      </c>
      <c r="AD171" s="3">
        <v>169</v>
      </c>
    </row>
    <row r="172" spans="1:30" x14ac:dyDescent="0.2">
      <c r="A172" s="10">
        <f t="shared" si="34"/>
        <v>7</v>
      </c>
      <c r="B172" s="10">
        <f t="shared" si="35"/>
        <v>23</v>
      </c>
      <c r="C172" s="23">
        <v>1</v>
      </c>
      <c r="D172" s="24">
        <v>0</v>
      </c>
      <c r="E172" s="24">
        <v>0</v>
      </c>
      <c r="F172" s="48"/>
      <c r="G172" s="48"/>
      <c r="H172" s="1">
        <f t="shared" si="36"/>
        <v>-22.439200113989042</v>
      </c>
      <c r="I172" s="1">
        <f t="shared" si="29"/>
        <v>-6.2078686869521658</v>
      </c>
      <c r="J172" s="4">
        <f>B172+('PV model'!$B$3/15)+(I172/60)</f>
        <v>22.619868855217462</v>
      </c>
      <c r="K172" s="2">
        <f t="shared" si="30"/>
        <v>-159.29803282826191</v>
      </c>
      <c r="L172" s="2">
        <f>DEGREES(ASIN((((COS(RADIANS('PV model'!$B$2))*COS(RADIANS(H172))*COS(RADIANS(K172)))+(SIN(RADIANS('PV model'!$B$2))*SIN(RADIANS(H172)))))))</f>
        <v>-53.54168431152474</v>
      </c>
      <c r="M172" s="3">
        <f t="shared" si="26"/>
        <v>0</v>
      </c>
      <c r="N172" s="2">
        <f t="shared" si="31"/>
        <v>-33.356672376596087</v>
      </c>
      <c r="O172" s="2">
        <f>IF('PV model'!$B$2&gt;0, 180-N172,IF('PV model'!$B$2&lt;0,0-N172,N172))</f>
        <v>213.35667237659609</v>
      </c>
      <c r="P172" s="2">
        <f>ABS(O172-'PV model'!$B$5)</f>
        <v>8.3566723765960944</v>
      </c>
      <c r="Q172" s="3">
        <f t="shared" si="27"/>
        <v>143.54168431152473</v>
      </c>
      <c r="R172" s="3">
        <f t="shared" si="32"/>
        <v>0</v>
      </c>
      <c r="S172" s="3">
        <f t="shared" si="28"/>
        <v>0</v>
      </c>
      <c r="T172" s="3">
        <f>(0.5*(1-COS(RADIANS(90-$X$3)))*(D172+E172)*'PV model'!$B$4)</f>
        <v>0</v>
      </c>
      <c r="U172" s="3">
        <f t="shared" si="33"/>
        <v>0</v>
      </c>
      <c r="V172" s="3">
        <f>('PV model'!$B$13*(U172/1000)*(1-'PV model'!$B$14*((20+C172)-25))*'PV model'!$B$10)/'PV model'!$B$12</f>
        <v>0</v>
      </c>
      <c r="AD172" s="3">
        <v>170</v>
      </c>
    </row>
    <row r="173" spans="1:30" x14ac:dyDescent="0.2">
      <c r="A173" s="10">
        <f t="shared" si="34"/>
        <v>7</v>
      </c>
      <c r="B173" s="10">
        <f t="shared" si="35"/>
        <v>24</v>
      </c>
      <c r="C173" s="23">
        <v>1</v>
      </c>
      <c r="D173" s="24">
        <v>0</v>
      </c>
      <c r="E173" s="24">
        <v>0</v>
      </c>
      <c r="F173" s="48"/>
      <c r="G173" s="48"/>
      <c r="H173" s="1">
        <f t="shared" si="36"/>
        <v>-22.439200113989042</v>
      </c>
      <c r="I173" s="1">
        <f t="shared" si="29"/>
        <v>-6.2078686869521658</v>
      </c>
      <c r="J173" s="4">
        <f>B173+('PV model'!$B$3/15)+(I173/60)</f>
        <v>23.619868855217462</v>
      </c>
      <c r="K173" s="2">
        <f t="shared" si="30"/>
        <v>-174.29803282826191</v>
      </c>
      <c r="L173" s="2">
        <f>DEGREES(ASIN((((COS(RADIANS('PV model'!$B$2))*COS(RADIANS(H173))*COS(RADIANS(K173)))+(SIN(RADIANS('PV model'!$B$2))*SIN(RADIANS(H173)))))))</f>
        <v>-56.668130456855621</v>
      </c>
      <c r="M173" s="3">
        <f t="shared" si="26"/>
        <v>0</v>
      </c>
      <c r="N173" s="2">
        <f t="shared" si="31"/>
        <v>-9.6205142322301676</v>
      </c>
      <c r="O173" s="2">
        <f>IF('PV model'!$B$2&gt;0, 180-N173,IF('PV model'!$B$2&lt;0,0-N173,N173))</f>
        <v>189.62051423223016</v>
      </c>
      <c r="P173" s="2">
        <f>ABS(O173-'PV model'!$B$5)</f>
        <v>15.379485767769836</v>
      </c>
      <c r="Q173" s="3">
        <f t="shared" si="27"/>
        <v>146.66813045685561</v>
      </c>
      <c r="R173" s="3">
        <f t="shared" si="32"/>
        <v>0</v>
      </c>
      <c r="S173" s="3">
        <f t="shared" si="28"/>
        <v>0</v>
      </c>
      <c r="T173" s="3">
        <f>(0.5*(1-COS(RADIANS(90-$X$3)))*(D173+E173)*'PV model'!$B$4)</f>
        <v>0</v>
      </c>
      <c r="U173" s="3">
        <f t="shared" si="33"/>
        <v>0</v>
      </c>
      <c r="V173" s="3">
        <f>('PV model'!$B$13*(U173/1000)*(1-'PV model'!$B$14*((20+C173)-25))*'PV model'!$B$10)/'PV model'!$B$12</f>
        <v>0</v>
      </c>
      <c r="AD173" s="3">
        <v>171</v>
      </c>
    </row>
    <row r="174" spans="1:30" x14ac:dyDescent="0.2">
      <c r="A174" s="10">
        <f t="shared" si="34"/>
        <v>8</v>
      </c>
      <c r="B174" s="10">
        <f t="shared" si="35"/>
        <v>1</v>
      </c>
      <c r="C174" s="23">
        <v>1.5</v>
      </c>
      <c r="D174" s="24">
        <v>0</v>
      </c>
      <c r="E174" s="24">
        <v>0</v>
      </c>
      <c r="F174" s="48"/>
      <c r="G174" s="48"/>
      <c r="H174" s="1">
        <f t="shared" si="36"/>
        <v>-22.317755772355223</v>
      </c>
      <c r="I174" s="1">
        <f t="shared" si="29"/>
        <v>-6.6200718002543066</v>
      </c>
      <c r="J174" s="4">
        <f>B174+('PV model'!$B$3/15)+(I174/60)</f>
        <v>0.61299880332909495</v>
      </c>
      <c r="K174" s="2">
        <f t="shared" si="30"/>
        <v>170.80501795006359</v>
      </c>
      <c r="L174" s="2">
        <f>DEGREES(ASIN((((COS(RADIANS('PV model'!$B$2))*COS(RADIANS(H174))*COS(RADIANS(K174)))+(SIN(RADIANS('PV model'!$B$2))*SIN(RADIANS(H174)))))))</f>
        <v>-56.11938936480859</v>
      </c>
      <c r="M174" s="3">
        <f t="shared" si="26"/>
        <v>0</v>
      </c>
      <c r="N174" s="2">
        <f t="shared" si="31"/>
        <v>15.377274344592875</v>
      </c>
      <c r="O174" s="2">
        <f>IF('PV model'!$B$2&gt;0, 180-N174,IF('PV model'!$B$2&lt;0,0-N174,N174))</f>
        <v>164.62272565540712</v>
      </c>
      <c r="P174" s="2">
        <f>ABS(O174-'PV model'!$B$5)</f>
        <v>40.377274344592877</v>
      </c>
      <c r="Q174" s="3">
        <f t="shared" si="27"/>
        <v>146.11938936480857</v>
      </c>
      <c r="R174" s="3">
        <f t="shared" si="32"/>
        <v>0</v>
      </c>
      <c r="S174" s="3">
        <f t="shared" si="28"/>
        <v>0</v>
      </c>
      <c r="T174" s="3">
        <f>(0.5*(1-COS(RADIANS(90-$X$3)))*(D174+E174)*'PV model'!$B$4)</f>
        <v>0</v>
      </c>
      <c r="U174" s="3">
        <f t="shared" si="33"/>
        <v>0</v>
      </c>
      <c r="V174" s="3">
        <f>('PV model'!$B$13*(U174/1000)*(1-'PV model'!$B$14*((20+C174)-25))*'PV model'!$B$10)/'PV model'!$B$12</f>
        <v>0</v>
      </c>
      <c r="AD174" s="49">
        <v>172</v>
      </c>
    </row>
    <row r="175" spans="1:30" x14ac:dyDescent="0.2">
      <c r="A175" s="10">
        <f t="shared" si="34"/>
        <v>8</v>
      </c>
      <c r="B175" s="10">
        <f t="shared" si="35"/>
        <v>2</v>
      </c>
      <c r="C175" s="23">
        <v>2</v>
      </c>
      <c r="D175" s="24">
        <v>0</v>
      </c>
      <c r="E175" s="24">
        <v>0</v>
      </c>
      <c r="F175" s="48"/>
      <c r="G175" s="48"/>
      <c r="H175" s="1">
        <f t="shared" si="36"/>
        <v>-22.317755772355223</v>
      </c>
      <c r="I175" s="1">
        <f t="shared" si="29"/>
        <v>-6.6200718002543066</v>
      </c>
      <c r="J175" s="4">
        <f>B175+('PV model'!$B$3/15)+(I175/60)</f>
        <v>1.612998803329095</v>
      </c>
      <c r="K175" s="2">
        <f t="shared" si="30"/>
        <v>155.80501795006359</v>
      </c>
      <c r="L175" s="2">
        <f>DEGREES(ASIN((((COS(RADIANS('PV model'!$B$2))*COS(RADIANS(H175))*COS(RADIANS(K175)))+(SIN(RADIANS('PV model'!$B$2))*SIN(RADIANS(H175)))))))</f>
        <v>-52.270226762551012</v>
      </c>
      <c r="M175" s="3">
        <f t="shared" si="26"/>
        <v>0</v>
      </c>
      <c r="N175" s="2">
        <f t="shared" si="31"/>
        <v>38.285236278217404</v>
      </c>
      <c r="O175" s="2">
        <f>IF('PV model'!$B$2&gt;0, 180-N175,IF('PV model'!$B$2&lt;0,0-N175,N175))</f>
        <v>141.71476372178259</v>
      </c>
      <c r="P175" s="2">
        <f>ABS(O175-'PV model'!$B$5)</f>
        <v>63.285236278217411</v>
      </c>
      <c r="Q175" s="3">
        <f t="shared" si="27"/>
        <v>142.270226762551</v>
      </c>
      <c r="R175" s="3">
        <f t="shared" si="32"/>
        <v>0</v>
      </c>
      <c r="S175" s="3">
        <f t="shared" si="28"/>
        <v>0</v>
      </c>
      <c r="T175" s="3">
        <f>(0.5*(1-COS(RADIANS(90-$X$3)))*(D175+E175)*'PV model'!$B$4)</f>
        <v>0</v>
      </c>
      <c r="U175" s="3">
        <f t="shared" si="33"/>
        <v>0</v>
      </c>
      <c r="V175" s="3">
        <f>('PV model'!$B$13*(U175/1000)*(1-'PV model'!$B$14*((20+C175)-25))*'PV model'!$B$10)/'PV model'!$B$12</f>
        <v>0</v>
      </c>
      <c r="AD175" s="3">
        <v>173</v>
      </c>
    </row>
    <row r="176" spans="1:30" x14ac:dyDescent="0.2">
      <c r="A176" s="10">
        <f t="shared" si="34"/>
        <v>8</v>
      </c>
      <c r="B176" s="10">
        <f t="shared" si="35"/>
        <v>3</v>
      </c>
      <c r="C176" s="23">
        <v>2.5</v>
      </c>
      <c r="D176" s="24">
        <v>0</v>
      </c>
      <c r="E176" s="24">
        <v>0</v>
      </c>
      <c r="F176" s="48"/>
      <c r="G176" s="48"/>
      <c r="H176" s="1">
        <f t="shared" si="36"/>
        <v>-22.317755772355223</v>
      </c>
      <c r="I176" s="1">
        <f t="shared" si="29"/>
        <v>-6.6200718002543066</v>
      </c>
      <c r="J176" s="4">
        <f>B176+('PV model'!$B$3/15)+(I176/60)</f>
        <v>2.6129988033290945</v>
      </c>
      <c r="K176" s="2">
        <f t="shared" si="30"/>
        <v>140.80501795006359</v>
      </c>
      <c r="L176" s="2">
        <f>DEGREES(ASIN((((COS(RADIANS('PV model'!$B$2))*COS(RADIANS(H176))*COS(RADIANS(K176)))+(SIN(RADIANS('PV model'!$B$2))*SIN(RADIANS(H176)))))))</f>
        <v>-45.975182506829022</v>
      </c>
      <c r="M176" s="3">
        <f t="shared" si="26"/>
        <v>0</v>
      </c>
      <c r="N176" s="2">
        <f t="shared" si="31"/>
        <v>57.269165914834581</v>
      </c>
      <c r="O176" s="2">
        <f>IF('PV model'!$B$2&gt;0, 180-N176,IF('PV model'!$B$2&lt;0,0-N176,N176))</f>
        <v>122.73083408516541</v>
      </c>
      <c r="P176" s="2">
        <f>ABS(O176-'PV model'!$B$5)</f>
        <v>82.269165914834588</v>
      </c>
      <c r="Q176" s="3">
        <f t="shared" si="27"/>
        <v>135.97518250682901</v>
      </c>
      <c r="R176" s="3">
        <f t="shared" si="32"/>
        <v>0</v>
      </c>
      <c r="S176" s="3">
        <f t="shared" si="28"/>
        <v>0</v>
      </c>
      <c r="T176" s="3">
        <f>(0.5*(1-COS(RADIANS(90-$X$3)))*(D176+E176)*'PV model'!$B$4)</f>
        <v>0</v>
      </c>
      <c r="U176" s="3">
        <f t="shared" si="33"/>
        <v>0</v>
      </c>
      <c r="V176" s="3">
        <f>('PV model'!$B$13*(U176/1000)*(1-'PV model'!$B$14*((20+C176)-25))*'PV model'!$B$10)/'PV model'!$B$12</f>
        <v>0</v>
      </c>
      <c r="AD176" s="3">
        <v>174</v>
      </c>
    </row>
    <row r="177" spans="1:30" x14ac:dyDescent="0.2">
      <c r="A177" s="10">
        <f t="shared" si="34"/>
        <v>8</v>
      </c>
      <c r="B177" s="10">
        <f t="shared" si="35"/>
        <v>4</v>
      </c>
      <c r="C177" s="23">
        <v>2.5</v>
      </c>
      <c r="D177" s="24">
        <v>0</v>
      </c>
      <c r="E177" s="24">
        <v>0</v>
      </c>
      <c r="F177" s="48"/>
      <c r="G177" s="48"/>
      <c r="H177" s="1">
        <f t="shared" si="36"/>
        <v>-22.317755772355223</v>
      </c>
      <c r="I177" s="1">
        <f t="shared" si="29"/>
        <v>-6.6200718002543066</v>
      </c>
      <c r="J177" s="4">
        <f>B177+('PV model'!$B$3/15)+(I177/60)</f>
        <v>3.6129988033290945</v>
      </c>
      <c r="K177" s="2">
        <f t="shared" si="30"/>
        <v>125.80501795006357</v>
      </c>
      <c r="L177" s="2">
        <f>DEGREES(ASIN((((COS(RADIANS('PV model'!$B$2))*COS(RADIANS(H177))*COS(RADIANS(K177)))+(SIN(RADIANS('PV model'!$B$2))*SIN(RADIANS(H177)))))))</f>
        <v>-38.279496972451128</v>
      </c>
      <c r="M177" s="3">
        <f t="shared" si="26"/>
        <v>0</v>
      </c>
      <c r="N177" s="2">
        <f t="shared" si="31"/>
        <v>72.891466889675684</v>
      </c>
      <c r="O177" s="2">
        <f>IF('PV model'!$B$2&gt;0, 180-N177,IF('PV model'!$B$2&lt;0,0-N177,N177))</f>
        <v>107.10853311032432</v>
      </c>
      <c r="P177" s="2">
        <f>ABS(O177-'PV model'!$B$5)</f>
        <v>97.891466889675684</v>
      </c>
      <c r="Q177" s="3">
        <f t="shared" si="27"/>
        <v>128.27949697245114</v>
      </c>
      <c r="R177" s="3">
        <f t="shared" si="32"/>
        <v>0</v>
      </c>
      <c r="S177" s="3">
        <f t="shared" si="28"/>
        <v>0</v>
      </c>
      <c r="T177" s="3">
        <f>(0.5*(1-COS(RADIANS(90-$X$3)))*(D177+E177)*'PV model'!$B$4)</f>
        <v>0</v>
      </c>
      <c r="U177" s="3">
        <f t="shared" si="33"/>
        <v>0</v>
      </c>
      <c r="V177" s="3">
        <f>('PV model'!$B$13*(U177/1000)*(1-'PV model'!$B$14*((20+C177)-25))*'PV model'!$B$10)/'PV model'!$B$12</f>
        <v>0</v>
      </c>
      <c r="AD177" s="3">
        <v>175</v>
      </c>
    </row>
    <row r="178" spans="1:30" x14ac:dyDescent="0.2">
      <c r="A178" s="10">
        <f t="shared" si="34"/>
        <v>8</v>
      </c>
      <c r="B178" s="10">
        <f t="shared" si="35"/>
        <v>5</v>
      </c>
      <c r="C178" s="23">
        <v>2.6</v>
      </c>
      <c r="D178" s="24">
        <v>0</v>
      </c>
      <c r="E178" s="24">
        <v>0</v>
      </c>
      <c r="F178" s="48"/>
      <c r="G178" s="48"/>
      <c r="H178" s="1">
        <f t="shared" si="36"/>
        <v>-22.317755772355223</v>
      </c>
      <c r="I178" s="1">
        <f t="shared" si="29"/>
        <v>-6.6200718002543066</v>
      </c>
      <c r="J178" s="4">
        <f>B178+('PV model'!$B$3/15)+(I178/60)</f>
        <v>4.612998803329095</v>
      </c>
      <c r="K178" s="2">
        <f t="shared" si="30"/>
        <v>110.80501795006357</v>
      </c>
      <c r="L178" s="2">
        <f>DEGREES(ASIN((((COS(RADIANS('PV model'!$B$2))*COS(RADIANS(H178))*COS(RADIANS(K178)))+(SIN(RADIANS('PV model'!$B$2))*SIN(RADIANS(H178)))))))</f>
        <v>-29.938301913098321</v>
      </c>
      <c r="M178" s="3">
        <f t="shared" si="26"/>
        <v>0</v>
      </c>
      <c r="N178" s="2">
        <f t="shared" si="31"/>
        <v>86.314358604292934</v>
      </c>
      <c r="O178" s="2">
        <f>IF('PV model'!$B$2&gt;0, 180-N178,IF('PV model'!$B$2&lt;0,0-N178,N178))</f>
        <v>93.685641395707066</v>
      </c>
      <c r="P178" s="2">
        <f>ABS(O178-'PV model'!$B$5)</f>
        <v>111.31435860429293</v>
      </c>
      <c r="Q178" s="3">
        <f t="shared" si="27"/>
        <v>119.93830191309831</v>
      </c>
      <c r="R178" s="3">
        <f t="shared" si="32"/>
        <v>0</v>
      </c>
      <c r="S178" s="3">
        <f t="shared" si="28"/>
        <v>0</v>
      </c>
      <c r="T178" s="3">
        <f>(0.5*(1-COS(RADIANS(90-$X$3)))*(D178+E178)*'PV model'!$B$4)</f>
        <v>0</v>
      </c>
      <c r="U178" s="3">
        <f t="shared" si="33"/>
        <v>0</v>
      </c>
      <c r="V178" s="3">
        <f>('PV model'!$B$13*(U178/1000)*(1-'PV model'!$B$14*((20+C178)-25))*'PV model'!$B$10)/'PV model'!$B$12</f>
        <v>0</v>
      </c>
      <c r="AD178" s="3">
        <v>176</v>
      </c>
    </row>
    <row r="179" spans="1:30" x14ac:dyDescent="0.2">
      <c r="A179" s="10">
        <f t="shared" si="34"/>
        <v>8</v>
      </c>
      <c r="B179" s="10">
        <f t="shared" si="35"/>
        <v>6</v>
      </c>
      <c r="C179" s="23">
        <v>2.6</v>
      </c>
      <c r="D179" s="24">
        <v>0</v>
      </c>
      <c r="E179" s="24">
        <v>0</v>
      </c>
      <c r="F179" s="48"/>
      <c r="G179" s="48"/>
      <c r="H179" s="1">
        <f t="shared" si="36"/>
        <v>-22.317755772355223</v>
      </c>
      <c r="I179" s="1">
        <f t="shared" si="29"/>
        <v>-6.6200718002543066</v>
      </c>
      <c r="J179" s="4">
        <f>B179+('PV model'!$B$3/15)+(I179/60)</f>
        <v>5.612998803329095</v>
      </c>
      <c r="K179" s="2">
        <f t="shared" si="30"/>
        <v>95.805017950063572</v>
      </c>
      <c r="L179" s="2">
        <f>DEGREES(ASIN((((COS(RADIANS('PV model'!$B$2))*COS(RADIANS(H179))*COS(RADIANS(K179)))+(SIN(RADIANS('PV model'!$B$2))*SIN(RADIANS(H179)))))))</f>
        <v>-21.466241264017555</v>
      </c>
      <c r="M179" s="3">
        <f t="shared" si="26"/>
        <v>0</v>
      </c>
      <c r="N179" s="2">
        <f t="shared" si="31"/>
        <v>81.473769665618363</v>
      </c>
      <c r="O179" s="2">
        <f>IF('PV model'!$B$2&gt;0, 180-N179,IF('PV model'!$B$2&lt;0,0-N179,N179))</f>
        <v>98.526230334381637</v>
      </c>
      <c r="P179" s="2">
        <f>ABS(O179-'PV model'!$B$5)</f>
        <v>106.47376966561836</v>
      </c>
      <c r="Q179" s="3">
        <f t="shared" si="27"/>
        <v>111.46624126401755</v>
      </c>
      <c r="R179" s="3">
        <f t="shared" si="32"/>
        <v>0</v>
      </c>
      <c r="S179" s="3">
        <f t="shared" si="28"/>
        <v>0</v>
      </c>
      <c r="T179" s="3">
        <f>(0.5*(1-COS(RADIANS(90-$X$3)))*(D179+E179)*'PV model'!$B$4)</f>
        <v>0</v>
      </c>
      <c r="U179" s="3">
        <f t="shared" si="33"/>
        <v>0</v>
      </c>
      <c r="V179" s="3">
        <f>('PV model'!$B$13*(U179/1000)*(1-'PV model'!$B$14*((20+C179)-25))*'PV model'!$B$10)/'PV model'!$B$12</f>
        <v>0</v>
      </c>
      <c r="AD179" s="3">
        <v>177</v>
      </c>
    </row>
    <row r="180" spans="1:30" x14ac:dyDescent="0.2">
      <c r="A180" s="10">
        <f t="shared" si="34"/>
        <v>8</v>
      </c>
      <c r="B180" s="10">
        <f t="shared" si="35"/>
        <v>7</v>
      </c>
      <c r="C180" s="23">
        <v>2.9</v>
      </c>
      <c r="D180" s="24">
        <v>0</v>
      </c>
      <c r="E180" s="24">
        <v>0</v>
      </c>
      <c r="F180" s="48"/>
      <c r="G180" s="48"/>
      <c r="H180" s="1">
        <f t="shared" si="36"/>
        <v>-22.317755772355223</v>
      </c>
      <c r="I180" s="1">
        <f t="shared" si="29"/>
        <v>-6.6200718002543066</v>
      </c>
      <c r="J180" s="4">
        <f>B180+('PV model'!$B$3/15)+(I180/60)</f>
        <v>6.612998803329095</v>
      </c>
      <c r="K180" s="2">
        <f t="shared" si="30"/>
        <v>80.805017950063572</v>
      </c>
      <c r="L180" s="2">
        <f>DEGREES(ASIN((((COS(RADIANS('PV model'!$B$2))*COS(RADIANS(H180))*COS(RADIANS(K180)))+(SIN(RADIANS('PV model'!$B$2))*SIN(RADIANS(H180)))))))</f>
        <v>-13.251573551431912</v>
      </c>
      <c r="M180" s="3">
        <f t="shared" si="26"/>
        <v>0</v>
      </c>
      <c r="N180" s="2">
        <f t="shared" si="31"/>
        <v>69.749117625240046</v>
      </c>
      <c r="O180" s="2">
        <f>IF('PV model'!$B$2&gt;0, 180-N180,IF('PV model'!$B$2&lt;0,0-N180,N180))</f>
        <v>110.25088237475995</v>
      </c>
      <c r="P180" s="2">
        <f>ABS(O180-'PV model'!$B$5)</f>
        <v>94.749117625240046</v>
      </c>
      <c r="Q180" s="3">
        <f t="shared" si="27"/>
        <v>103.25157355143192</v>
      </c>
      <c r="R180" s="3">
        <f t="shared" si="32"/>
        <v>0</v>
      </c>
      <c r="S180" s="3">
        <f t="shared" si="28"/>
        <v>0</v>
      </c>
      <c r="T180" s="3">
        <f>(0.5*(1-COS(RADIANS(90-$X$3)))*(D180+E180)*'PV model'!$B$4)</f>
        <v>0</v>
      </c>
      <c r="U180" s="3">
        <f t="shared" si="33"/>
        <v>0</v>
      </c>
      <c r="V180" s="3">
        <f>('PV model'!$B$13*(U180/1000)*(1-'PV model'!$B$14*((20+C180)-25))*'PV model'!$B$10)/'PV model'!$B$12</f>
        <v>0</v>
      </c>
      <c r="AD180" s="3">
        <v>178</v>
      </c>
    </row>
    <row r="181" spans="1:30" x14ac:dyDescent="0.2">
      <c r="A181" s="10">
        <f t="shared" si="34"/>
        <v>8</v>
      </c>
      <c r="B181" s="10">
        <f t="shared" si="35"/>
        <v>8</v>
      </c>
      <c r="C181" s="23">
        <v>3.3</v>
      </c>
      <c r="D181" s="24">
        <v>0</v>
      </c>
      <c r="E181" s="24">
        <v>0</v>
      </c>
      <c r="F181" s="48"/>
      <c r="G181" s="48"/>
      <c r="H181" s="1">
        <f t="shared" si="36"/>
        <v>-22.317755772355223</v>
      </c>
      <c r="I181" s="1">
        <f t="shared" si="29"/>
        <v>-6.6200718002543066</v>
      </c>
      <c r="J181" s="4">
        <f>B181+('PV model'!$B$3/15)+(I181/60)</f>
        <v>7.612998803329095</v>
      </c>
      <c r="K181" s="2">
        <f t="shared" si="30"/>
        <v>65.805017950063572</v>
      </c>
      <c r="L181" s="2">
        <f>DEGREES(ASIN((((COS(RADIANS('PV model'!$B$2))*COS(RADIANS(H181))*COS(RADIANS(K181)))+(SIN(RADIANS('PV model'!$B$2))*SIN(RADIANS(H181)))))))</f>
        <v>-5.6359466557427522</v>
      </c>
      <c r="M181" s="3">
        <f t="shared" si="26"/>
        <v>0</v>
      </c>
      <c r="N181" s="2">
        <f t="shared" si="31"/>
        <v>57.986930997227837</v>
      </c>
      <c r="O181" s="2">
        <f>IF('PV model'!$B$2&gt;0, 180-N181,IF('PV model'!$B$2&lt;0,0-N181,N181))</f>
        <v>122.01306900277217</v>
      </c>
      <c r="P181" s="2">
        <f>ABS(O181-'PV model'!$B$5)</f>
        <v>82.98693099722783</v>
      </c>
      <c r="Q181" s="3">
        <f t="shared" si="27"/>
        <v>95.635946655742757</v>
      </c>
      <c r="R181" s="3">
        <f t="shared" si="32"/>
        <v>0</v>
      </c>
      <c r="S181" s="3">
        <f t="shared" si="28"/>
        <v>0</v>
      </c>
      <c r="T181" s="3">
        <f>(0.5*(1-COS(RADIANS(90-$X$3)))*(D181+E181)*'PV model'!$B$4)</f>
        <v>0</v>
      </c>
      <c r="U181" s="3">
        <f t="shared" si="33"/>
        <v>0</v>
      </c>
      <c r="V181" s="3">
        <f>('PV model'!$B$13*(U181/1000)*(1-'PV model'!$B$14*((20+C181)-25))*'PV model'!$B$10)/'PV model'!$B$12</f>
        <v>0</v>
      </c>
      <c r="AD181" s="3">
        <v>179</v>
      </c>
    </row>
    <row r="182" spans="1:30" x14ac:dyDescent="0.2">
      <c r="A182" s="10">
        <f t="shared" si="34"/>
        <v>8</v>
      </c>
      <c r="B182" s="10">
        <f t="shared" si="35"/>
        <v>9</v>
      </c>
      <c r="C182" s="23">
        <v>3.6</v>
      </c>
      <c r="D182" s="24">
        <v>0</v>
      </c>
      <c r="E182" s="24">
        <v>0</v>
      </c>
      <c r="F182" s="48"/>
      <c r="G182" s="48"/>
      <c r="H182" s="1">
        <f t="shared" si="36"/>
        <v>-22.317755772355223</v>
      </c>
      <c r="I182" s="1">
        <f t="shared" si="29"/>
        <v>-6.6200718002543066</v>
      </c>
      <c r="J182" s="4">
        <f>B182+('PV model'!$B$3/15)+(I182/60)</f>
        <v>8.612998803329095</v>
      </c>
      <c r="K182" s="2">
        <f t="shared" si="30"/>
        <v>50.805017950063572</v>
      </c>
      <c r="L182" s="2">
        <f>DEGREES(ASIN((((COS(RADIANS('PV model'!$B$2))*COS(RADIANS(H182))*COS(RADIANS(K182)))+(SIN(RADIANS('PV model'!$B$2))*SIN(RADIANS(H182)))))))</f>
        <v>1.0415687372769655</v>
      </c>
      <c r="M182" s="3">
        <f t="shared" si="26"/>
        <v>1.0415687372769655</v>
      </c>
      <c r="N182" s="2">
        <f t="shared" si="31"/>
        <v>45.812664919132743</v>
      </c>
      <c r="O182" s="2">
        <f>IF('PV model'!$B$2&gt;0, 180-N182,IF('PV model'!$B$2&lt;0,0-N182,N182))</f>
        <v>134.18733508086726</v>
      </c>
      <c r="P182" s="2">
        <f>ABS(O182-'PV model'!$B$5)</f>
        <v>70.812664919132743</v>
      </c>
      <c r="Q182" s="3">
        <f t="shared" si="27"/>
        <v>88.958431262723039</v>
      </c>
      <c r="R182" s="3">
        <f t="shared" si="32"/>
        <v>0</v>
      </c>
      <c r="S182" s="3">
        <f t="shared" si="28"/>
        <v>0</v>
      </c>
      <c r="T182" s="3">
        <f>(0.5*(1-COS(RADIANS(90-$X$3)))*(D182+E182)*'PV model'!$B$4)</f>
        <v>0</v>
      </c>
      <c r="U182" s="3">
        <f t="shared" si="33"/>
        <v>0</v>
      </c>
      <c r="V182" s="3">
        <f>('PV model'!$B$13*(U182/1000)*(1-'PV model'!$B$14*((20+C182)-25))*'PV model'!$B$10)/'PV model'!$B$12</f>
        <v>0</v>
      </c>
      <c r="AD182" s="3">
        <v>180</v>
      </c>
    </row>
    <row r="183" spans="1:30" x14ac:dyDescent="0.2">
      <c r="A183" s="10">
        <f t="shared" si="34"/>
        <v>8</v>
      </c>
      <c r="B183" s="10">
        <f t="shared" si="35"/>
        <v>10</v>
      </c>
      <c r="C183" s="23">
        <v>4.0999999999999996</v>
      </c>
      <c r="D183" s="24">
        <v>0</v>
      </c>
      <c r="E183" s="24">
        <v>6.1740000000000004</v>
      </c>
      <c r="F183" s="48"/>
      <c r="G183" s="48"/>
      <c r="H183" s="1">
        <f t="shared" si="36"/>
        <v>-22.317755772355223</v>
      </c>
      <c r="I183" s="1">
        <f t="shared" si="29"/>
        <v>-6.6200718002543066</v>
      </c>
      <c r="J183" s="4">
        <f>B183+('PV model'!$B$3/15)+(I183/60)</f>
        <v>9.612998803329095</v>
      </c>
      <c r="K183" s="2">
        <f t="shared" si="30"/>
        <v>35.805017950063572</v>
      </c>
      <c r="L183" s="2">
        <f>DEGREES(ASIN((((COS(RADIANS('PV model'!$B$2))*COS(RADIANS(H183))*COS(RADIANS(K183)))+(SIN(RADIANS('PV model'!$B$2))*SIN(RADIANS(H183)))))))</f>
        <v>6.430426816529601</v>
      </c>
      <c r="M183" s="3">
        <f t="shared" si="26"/>
        <v>6.430426816529601</v>
      </c>
      <c r="N183" s="2">
        <f t="shared" si="31"/>
        <v>32.999514556174944</v>
      </c>
      <c r="O183" s="2">
        <f>IF('PV model'!$B$2&gt;0, 180-N183,IF('PV model'!$B$2&lt;0,0-N183,N183))</f>
        <v>147.00048544382506</v>
      </c>
      <c r="P183" s="2">
        <f>ABS(O183-'PV model'!$B$5)</f>
        <v>57.999514556174944</v>
      </c>
      <c r="Q183" s="3">
        <f t="shared" si="27"/>
        <v>83.569573183470396</v>
      </c>
      <c r="R183" s="3">
        <f t="shared" si="32"/>
        <v>0</v>
      </c>
      <c r="S183" s="3">
        <f t="shared" si="28"/>
        <v>6.1740000000000004</v>
      </c>
      <c r="T183" s="3">
        <f>(0.5*(1-COS(RADIANS(90-$X$3)))*(D183+E183)*'PV model'!$B$4)</f>
        <v>0</v>
      </c>
      <c r="U183" s="3">
        <f t="shared" si="33"/>
        <v>6.1740000000000004</v>
      </c>
      <c r="V183" s="3">
        <f>('PV model'!$B$13*(U183/1000)*(1-'PV model'!$B$14*((20+C183)-25))*'PV model'!$B$10)/'PV model'!$B$12</f>
        <v>0.61937479094400005</v>
      </c>
      <c r="AD183" s="3">
        <v>181</v>
      </c>
    </row>
    <row r="184" spans="1:30" x14ac:dyDescent="0.2">
      <c r="A184" s="10">
        <f t="shared" si="34"/>
        <v>8</v>
      </c>
      <c r="B184" s="10">
        <f t="shared" si="35"/>
        <v>11</v>
      </c>
      <c r="C184" s="23">
        <v>4.5999999999999996</v>
      </c>
      <c r="D184" s="24">
        <v>0</v>
      </c>
      <c r="E184" s="24">
        <v>19.404</v>
      </c>
      <c r="F184" s="48"/>
      <c r="G184" s="48"/>
      <c r="H184" s="1">
        <f t="shared" si="36"/>
        <v>-22.317755772355223</v>
      </c>
      <c r="I184" s="1">
        <f t="shared" si="29"/>
        <v>-6.6200718002543066</v>
      </c>
      <c r="J184" s="4">
        <f>B184+('PV model'!$B$3/15)+(I184/60)</f>
        <v>10.612998803329095</v>
      </c>
      <c r="K184" s="2">
        <f t="shared" si="30"/>
        <v>20.805017950063576</v>
      </c>
      <c r="L184" s="2">
        <f>DEGREES(ASIN((((COS(RADIANS('PV model'!$B$2))*COS(RADIANS(H184))*COS(RADIANS(K184)))+(SIN(RADIANS('PV model'!$B$2))*SIN(RADIANS(H184)))))))</f>
        <v>10.186665562615561</v>
      </c>
      <c r="M184" s="3">
        <f t="shared" si="26"/>
        <v>10.186665562615561</v>
      </c>
      <c r="N184" s="2">
        <f t="shared" si="31"/>
        <v>19.50230867450728</v>
      </c>
      <c r="O184" s="2">
        <f>IF('PV model'!$B$2&gt;0, 180-N184,IF('PV model'!$B$2&lt;0,0-N184,N184))</f>
        <v>160.49769132549272</v>
      </c>
      <c r="P184" s="2">
        <f>ABS(O184-'PV model'!$B$5)</f>
        <v>44.502308674507276</v>
      </c>
      <c r="Q184" s="3">
        <f t="shared" si="27"/>
        <v>79.813334437384441</v>
      </c>
      <c r="R184" s="3">
        <f t="shared" si="32"/>
        <v>0</v>
      </c>
      <c r="S184" s="3">
        <f t="shared" si="28"/>
        <v>19.404</v>
      </c>
      <c r="T184" s="3">
        <f>(0.5*(1-COS(RADIANS(90-$X$3)))*(D184+E184)*'PV model'!$B$4)</f>
        <v>0</v>
      </c>
      <c r="U184" s="3">
        <f t="shared" si="33"/>
        <v>19.404</v>
      </c>
      <c r="V184" s="3">
        <f>('PV model'!$B$13*(U184/1000)*(1-'PV model'!$B$14*((20+C184)-25))*'PV model'!$B$10)/'PV model'!$B$12</f>
        <v>1.9427272381440002</v>
      </c>
      <c r="AD184" s="3">
        <v>182</v>
      </c>
    </row>
    <row r="185" spans="1:30" x14ac:dyDescent="0.2">
      <c r="A185" s="10">
        <f t="shared" si="34"/>
        <v>8</v>
      </c>
      <c r="B185" s="10">
        <f t="shared" si="35"/>
        <v>12</v>
      </c>
      <c r="C185" s="23">
        <v>5.0999999999999996</v>
      </c>
      <c r="D185" s="24">
        <v>0</v>
      </c>
      <c r="E185" s="24">
        <v>31.752000000000002</v>
      </c>
      <c r="F185" s="48"/>
      <c r="G185" s="48"/>
      <c r="H185" s="1">
        <f t="shared" si="36"/>
        <v>-22.317755772355223</v>
      </c>
      <c r="I185" s="1">
        <f t="shared" si="29"/>
        <v>-6.6200718002543066</v>
      </c>
      <c r="J185" s="4">
        <f>B185+('PV model'!$B$3/15)+(I185/60)</f>
        <v>11.612998803329095</v>
      </c>
      <c r="K185" s="2">
        <f t="shared" si="30"/>
        <v>5.8050179500635757</v>
      </c>
      <c r="L185" s="2">
        <f>DEGREES(ASIN((((COS(RADIANS('PV model'!$B$2))*COS(RADIANS(H185))*COS(RADIANS(K185)))+(SIN(RADIANS('PV model'!$B$2))*SIN(RADIANS(H185)))))))</f>
        <v>12.024788224412099</v>
      </c>
      <c r="M185" s="3">
        <f t="shared" si="26"/>
        <v>12.024788224412099</v>
      </c>
      <c r="N185" s="2">
        <f t="shared" si="31"/>
        <v>5.4896610516013222</v>
      </c>
      <c r="O185" s="2">
        <f>IF('PV model'!$B$2&gt;0, 180-N185,IF('PV model'!$B$2&lt;0,0-N185,N185))</f>
        <v>174.51033894839867</v>
      </c>
      <c r="P185" s="2">
        <f>ABS(O185-'PV model'!$B$5)</f>
        <v>30.489661051601331</v>
      </c>
      <c r="Q185" s="3">
        <f t="shared" si="27"/>
        <v>77.975211775587894</v>
      </c>
      <c r="R185" s="3">
        <f t="shared" si="32"/>
        <v>0</v>
      </c>
      <c r="S185" s="3">
        <f t="shared" si="28"/>
        <v>31.752000000000002</v>
      </c>
      <c r="T185" s="3">
        <f>(0.5*(1-COS(RADIANS(90-$X$3)))*(D185+E185)*'PV model'!$B$4)</f>
        <v>0</v>
      </c>
      <c r="U185" s="3">
        <f t="shared" si="33"/>
        <v>31.752000000000002</v>
      </c>
      <c r="V185" s="3">
        <f>('PV model'!$B$13*(U185/1000)*(1-'PV model'!$B$14*((20+C185)-25))*'PV model'!$B$10)/'PV model'!$B$12</f>
        <v>3.1726603480320001</v>
      </c>
      <c r="AD185" s="3">
        <v>183</v>
      </c>
    </row>
    <row r="186" spans="1:30" x14ac:dyDescent="0.2">
      <c r="A186" s="10">
        <f t="shared" si="34"/>
        <v>8</v>
      </c>
      <c r="B186" s="10">
        <f t="shared" si="35"/>
        <v>13</v>
      </c>
      <c r="C186" s="23">
        <v>5</v>
      </c>
      <c r="D186" s="24">
        <v>0</v>
      </c>
      <c r="E186" s="24">
        <v>36.161999999999999</v>
      </c>
      <c r="F186" s="48"/>
      <c r="G186" s="48"/>
      <c r="H186" s="1">
        <f t="shared" si="36"/>
        <v>-22.317755772355223</v>
      </c>
      <c r="I186" s="1">
        <f t="shared" si="29"/>
        <v>-6.6200718002543066</v>
      </c>
      <c r="J186" s="4">
        <f>B186+('PV model'!$B$3/15)+(I186/60)</f>
        <v>12.612998803329095</v>
      </c>
      <c r="K186" s="2">
        <f t="shared" si="30"/>
        <v>-9.1949820499364243</v>
      </c>
      <c r="L186" s="2">
        <f>DEGREES(ASIN((((COS(RADIANS('PV model'!$B$2))*COS(RADIANS(H186))*COS(RADIANS(K186)))+(SIN(RADIANS('PV model'!$B$2))*SIN(RADIANS(H186)))))))</f>
        <v>11.787875700689755</v>
      </c>
      <c r="M186" s="3">
        <f t="shared" si="26"/>
        <v>11.787875700689755</v>
      </c>
      <c r="N186" s="2">
        <f t="shared" si="31"/>
        <v>-8.6854352589063542</v>
      </c>
      <c r="O186" s="2">
        <f>IF('PV model'!$B$2&gt;0, 180-N186,IF('PV model'!$B$2&lt;0,0-N186,N186))</f>
        <v>188.68543525890635</v>
      </c>
      <c r="P186" s="2">
        <f>ABS(O186-'PV model'!$B$5)</f>
        <v>16.314564741093648</v>
      </c>
      <c r="Q186" s="3">
        <f t="shared" si="27"/>
        <v>78.212124299310247</v>
      </c>
      <c r="R186" s="3">
        <f t="shared" si="32"/>
        <v>0</v>
      </c>
      <c r="S186" s="3">
        <f t="shared" si="28"/>
        <v>36.161999999999999</v>
      </c>
      <c r="T186" s="3">
        <f>(0.5*(1-COS(RADIANS(90-$X$3)))*(D186+E186)*'PV model'!$B$4)</f>
        <v>0</v>
      </c>
      <c r="U186" s="3">
        <f t="shared" si="33"/>
        <v>36.161999999999999</v>
      </c>
      <c r="V186" s="3">
        <f>('PV model'!$B$13*(U186/1000)*(1-'PV model'!$B$14*((20+C186)-25))*'PV model'!$B$10)/'PV model'!$B$12</f>
        <v>3.6147535199999998</v>
      </c>
      <c r="AD186" s="3">
        <v>184</v>
      </c>
    </row>
    <row r="187" spans="1:30" x14ac:dyDescent="0.2">
      <c r="A187" s="10">
        <f t="shared" si="34"/>
        <v>8</v>
      </c>
      <c r="B187" s="10">
        <f t="shared" si="35"/>
        <v>14</v>
      </c>
      <c r="C187" s="23">
        <v>4.9000000000000004</v>
      </c>
      <c r="D187" s="24">
        <v>0</v>
      </c>
      <c r="E187" s="24">
        <v>31.752000000000002</v>
      </c>
      <c r="F187" s="48"/>
      <c r="G187" s="48"/>
      <c r="H187" s="1">
        <f t="shared" si="36"/>
        <v>-22.317755772355223</v>
      </c>
      <c r="I187" s="1">
        <f t="shared" si="29"/>
        <v>-6.6200718002543066</v>
      </c>
      <c r="J187" s="4">
        <f>B187+('PV model'!$B$3/15)+(I187/60)</f>
        <v>13.612998803329095</v>
      </c>
      <c r="K187" s="2">
        <f t="shared" si="30"/>
        <v>-24.194982049936424</v>
      </c>
      <c r="L187" s="2">
        <f>DEGREES(ASIN((((COS(RADIANS('PV model'!$B$2))*COS(RADIANS(H187))*COS(RADIANS(K187)))+(SIN(RADIANS('PV model'!$B$2))*SIN(RADIANS(H187)))))))</f>
        <v>9.4968614411232455</v>
      </c>
      <c r="M187" s="3">
        <f t="shared" si="26"/>
        <v>9.4968614411232455</v>
      </c>
      <c r="N187" s="2">
        <f t="shared" si="31"/>
        <v>-22.607188269140458</v>
      </c>
      <c r="O187" s="2">
        <f>IF('PV model'!$B$2&gt;0, 180-N187,IF('PV model'!$B$2&lt;0,0-N187,N187))</f>
        <v>202.60718826914047</v>
      </c>
      <c r="P187" s="2">
        <f>ABS(O187-'PV model'!$B$5)</f>
        <v>2.3928117308595347</v>
      </c>
      <c r="Q187" s="3">
        <f t="shared" si="27"/>
        <v>80.503138558876756</v>
      </c>
      <c r="R187" s="3">
        <f t="shared" si="32"/>
        <v>0</v>
      </c>
      <c r="S187" s="3">
        <f t="shared" si="28"/>
        <v>31.752000000000002</v>
      </c>
      <c r="T187" s="3">
        <f>(0.5*(1-COS(RADIANS(90-$X$3)))*(D187+E187)*'PV model'!$B$4)</f>
        <v>0</v>
      </c>
      <c r="U187" s="3">
        <f t="shared" si="33"/>
        <v>31.752000000000002</v>
      </c>
      <c r="V187" s="3">
        <f>('PV model'!$B$13*(U187/1000)*(1-'PV model'!$B$14*((20+C187)-25))*'PV model'!$B$10)/'PV model'!$B$12</f>
        <v>3.1751994919679998</v>
      </c>
      <c r="AD187" s="3">
        <v>185</v>
      </c>
    </row>
    <row r="188" spans="1:30" x14ac:dyDescent="0.2">
      <c r="A188" s="10">
        <f t="shared" si="34"/>
        <v>8</v>
      </c>
      <c r="B188" s="10">
        <f t="shared" si="35"/>
        <v>15</v>
      </c>
      <c r="C188" s="23">
        <v>4.7</v>
      </c>
      <c r="D188" s="24">
        <v>0</v>
      </c>
      <c r="E188" s="24">
        <v>18.521999999999998</v>
      </c>
      <c r="F188" s="48"/>
      <c r="G188" s="48"/>
      <c r="H188" s="1">
        <f t="shared" si="36"/>
        <v>-22.317755772355223</v>
      </c>
      <c r="I188" s="1">
        <f t="shared" si="29"/>
        <v>-6.6200718002543066</v>
      </c>
      <c r="J188" s="4">
        <f>B188+('PV model'!$B$3/15)+(I188/60)</f>
        <v>14.612998803329095</v>
      </c>
      <c r="K188" s="2">
        <f t="shared" si="30"/>
        <v>-39.194982049936428</v>
      </c>
      <c r="L188" s="2">
        <f>DEGREES(ASIN((((COS(RADIANS('PV model'!$B$2))*COS(RADIANS(H188))*COS(RADIANS(K188)))+(SIN(RADIANS('PV model'!$B$2))*SIN(RADIANS(H188)))))))</f>
        <v>5.3435136768482954</v>
      </c>
      <c r="M188" s="3">
        <f t="shared" si="26"/>
        <v>5.3435136768482954</v>
      </c>
      <c r="N188" s="2">
        <f t="shared" si="31"/>
        <v>-35.956737820077322</v>
      </c>
      <c r="O188" s="2">
        <f>IF('PV model'!$B$2&gt;0, 180-N188,IF('PV model'!$B$2&lt;0,0-N188,N188))</f>
        <v>215.95673782007731</v>
      </c>
      <c r="P188" s="2">
        <f>ABS(O188-'PV model'!$B$5)</f>
        <v>10.956737820077308</v>
      </c>
      <c r="Q188" s="3">
        <f t="shared" si="27"/>
        <v>84.656486323151711</v>
      </c>
      <c r="R188" s="3">
        <f t="shared" si="32"/>
        <v>0</v>
      </c>
      <c r="S188" s="3">
        <f t="shared" si="28"/>
        <v>18.521999999999998</v>
      </c>
      <c r="T188" s="3">
        <f>(0.5*(1-COS(RADIANS(90-$X$3)))*(D188+E188)*'PV model'!$B$4)</f>
        <v>0</v>
      </c>
      <c r="U188" s="3">
        <f t="shared" si="33"/>
        <v>18.521999999999998</v>
      </c>
      <c r="V188" s="3">
        <f>('PV model'!$B$13*(U188/1000)*(1-'PV model'!$B$14*((20+C188)-25))*'PV model'!$B$10)/'PV model'!$B$12</f>
        <v>1.8536808709439996</v>
      </c>
      <c r="AD188" s="3">
        <v>186</v>
      </c>
    </row>
    <row r="189" spans="1:30" x14ac:dyDescent="0.2">
      <c r="A189" s="10">
        <f t="shared" si="34"/>
        <v>8</v>
      </c>
      <c r="B189" s="10">
        <f t="shared" si="35"/>
        <v>16</v>
      </c>
      <c r="C189" s="23">
        <v>4.5999999999999996</v>
      </c>
      <c r="D189" s="24">
        <v>0</v>
      </c>
      <c r="E189" s="24">
        <v>5.2920000000000007</v>
      </c>
      <c r="F189" s="48"/>
      <c r="G189" s="48"/>
      <c r="H189" s="1">
        <f t="shared" si="36"/>
        <v>-22.317755772355223</v>
      </c>
      <c r="I189" s="1">
        <f t="shared" si="29"/>
        <v>-6.6200718002543066</v>
      </c>
      <c r="J189" s="4">
        <f>B189+('PV model'!$B$3/15)+(I189/60)</f>
        <v>15.612998803329095</v>
      </c>
      <c r="K189" s="2">
        <f t="shared" si="30"/>
        <v>-54.194982049936428</v>
      </c>
      <c r="L189" s="2">
        <f>DEGREES(ASIN((((COS(RADIANS('PV model'!$B$2))*COS(RADIANS(H189))*COS(RADIANS(K189)))+(SIN(RADIANS('PV model'!$B$2))*SIN(RADIANS(H189)))))))</f>
        <v>-0.36749245786952195</v>
      </c>
      <c r="M189" s="3">
        <f t="shared" si="26"/>
        <v>0</v>
      </c>
      <c r="N189" s="2">
        <f t="shared" si="31"/>
        <v>-48.614356835688611</v>
      </c>
      <c r="O189" s="2">
        <f>IF('PV model'!$B$2&gt;0, 180-N189,IF('PV model'!$B$2&lt;0,0-N189,N189))</f>
        <v>228.61435683568862</v>
      </c>
      <c r="P189" s="2">
        <f>ABS(O189-'PV model'!$B$5)</f>
        <v>23.614356835688625</v>
      </c>
      <c r="Q189" s="3">
        <f t="shared" si="27"/>
        <v>90.367492457869517</v>
      </c>
      <c r="R189" s="3">
        <f t="shared" si="32"/>
        <v>0</v>
      </c>
      <c r="S189" s="3">
        <f t="shared" si="28"/>
        <v>5.2920000000000007</v>
      </c>
      <c r="T189" s="3">
        <f>(0.5*(1-COS(RADIANS(90-$X$3)))*(D189+E189)*'PV model'!$B$4)</f>
        <v>0</v>
      </c>
      <c r="U189" s="3">
        <f t="shared" si="33"/>
        <v>5.2920000000000007</v>
      </c>
      <c r="V189" s="3">
        <f>('PV model'!$B$13*(U189/1000)*(1-'PV model'!$B$14*((20+C189)-25))*'PV model'!$B$10)/'PV model'!$B$12</f>
        <v>0.52983470131200006</v>
      </c>
      <c r="AD189" s="3">
        <v>187</v>
      </c>
    </row>
    <row r="190" spans="1:30" x14ac:dyDescent="0.2">
      <c r="A190" s="10">
        <f t="shared" si="34"/>
        <v>8</v>
      </c>
      <c r="B190" s="10">
        <f t="shared" si="35"/>
        <v>17</v>
      </c>
      <c r="C190" s="23">
        <v>4.5</v>
      </c>
      <c r="D190" s="24">
        <v>0</v>
      </c>
      <c r="E190" s="24">
        <v>0</v>
      </c>
      <c r="F190" s="48"/>
      <c r="G190" s="48"/>
      <c r="H190" s="1">
        <f t="shared" si="36"/>
        <v>-22.317755772355223</v>
      </c>
      <c r="I190" s="1">
        <f t="shared" si="29"/>
        <v>-6.6200718002543066</v>
      </c>
      <c r="J190" s="4">
        <f>B190+('PV model'!$B$3/15)+(I190/60)</f>
        <v>16.612998803329095</v>
      </c>
      <c r="K190" s="2">
        <f t="shared" si="30"/>
        <v>-69.194982049936428</v>
      </c>
      <c r="L190" s="2">
        <f>DEGREES(ASIN((((COS(RADIANS('PV model'!$B$2))*COS(RADIANS(H190))*COS(RADIANS(K190)))+(SIN(RADIANS('PV model'!$B$2))*SIN(RADIANS(H190)))))))</f>
        <v>-7.2873106048053691</v>
      </c>
      <c r="M190" s="3">
        <f t="shared" si="26"/>
        <v>0</v>
      </c>
      <c r="N190" s="2">
        <f t="shared" si="31"/>
        <v>-60.670019021195806</v>
      </c>
      <c r="O190" s="2">
        <f>IF('PV model'!$B$2&gt;0, 180-N190,IF('PV model'!$B$2&lt;0,0-N190,N190))</f>
        <v>240.6700190211958</v>
      </c>
      <c r="P190" s="2">
        <f>ABS(O190-'PV model'!$B$5)</f>
        <v>35.670019021195799</v>
      </c>
      <c r="Q190" s="3">
        <f t="shared" si="27"/>
        <v>97.28731060480537</v>
      </c>
      <c r="R190" s="3">
        <f t="shared" si="32"/>
        <v>0</v>
      </c>
      <c r="S190" s="3">
        <f t="shared" si="28"/>
        <v>0</v>
      </c>
      <c r="T190" s="3">
        <f>(0.5*(1-COS(RADIANS(90-$X$3)))*(D190+E190)*'PV model'!$B$4)</f>
        <v>0</v>
      </c>
      <c r="U190" s="3">
        <f t="shared" si="33"/>
        <v>0</v>
      </c>
      <c r="V190" s="3">
        <f>('PV model'!$B$13*(U190/1000)*(1-'PV model'!$B$14*((20+C190)-25))*'PV model'!$B$10)/'PV model'!$B$12</f>
        <v>0</v>
      </c>
      <c r="AD190" s="3">
        <v>188</v>
      </c>
    </row>
    <row r="191" spans="1:30" x14ac:dyDescent="0.2">
      <c r="A191" s="10">
        <f t="shared" si="34"/>
        <v>8</v>
      </c>
      <c r="B191" s="10">
        <f t="shared" si="35"/>
        <v>18</v>
      </c>
      <c r="C191" s="23">
        <v>4.4000000000000004</v>
      </c>
      <c r="D191" s="24">
        <v>0</v>
      </c>
      <c r="E191" s="24">
        <v>0</v>
      </c>
      <c r="F191" s="48"/>
      <c r="G191" s="48"/>
      <c r="H191" s="1">
        <f t="shared" si="36"/>
        <v>-22.317755772355223</v>
      </c>
      <c r="I191" s="1">
        <f t="shared" si="29"/>
        <v>-6.6200718002543066</v>
      </c>
      <c r="J191" s="4">
        <f>B191+('PV model'!$B$3/15)+(I191/60)</f>
        <v>17.612998803329095</v>
      </c>
      <c r="K191" s="2">
        <f t="shared" si="30"/>
        <v>-84.194982049936428</v>
      </c>
      <c r="L191" s="2">
        <f>DEGREES(ASIN((((COS(RADIANS('PV model'!$B$2))*COS(RADIANS(H191))*COS(RADIANS(K191)))+(SIN(RADIANS('PV model'!$B$2))*SIN(RADIANS(H191)))))))</f>
        <v>-15.067636060887134</v>
      </c>
      <c r="M191" s="3">
        <f t="shared" si="26"/>
        <v>0</v>
      </c>
      <c r="N191" s="2">
        <f t="shared" si="31"/>
        <v>-72.385966728134889</v>
      </c>
      <c r="O191" s="2">
        <f>IF('PV model'!$B$2&gt;0, 180-N191,IF('PV model'!$B$2&lt;0,0-N191,N191))</f>
        <v>252.38596672813489</v>
      </c>
      <c r="P191" s="2">
        <f>ABS(O191-'PV model'!$B$5)</f>
        <v>47.385966728134889</v>
      </c>
      <c r="Q191" s="3">
        <f t="shared" si="27"/>
        <v>105.06763606088714</v>
      </c>
      <c r="R191" s="3">
        <f t="shared" si="32"/>
        <v>0</v>
      </c>
      <c r="S191" s="3">
        <f t="shared" si="28"/>
        <v>0</v>
      </c>
      <c r="T191" s="3">
        <f>(0.5*(1-COS(RADIANS(90-$X$3)))*(D191+E191)*'PV model'!$B$4)</f>
        <v>0</v>
      </c>
      <c r="U191" s="3">
        <f t="shared" si="33"/>
        <v>0</v>
      </c>
      <c r="V191" s="3">
        <f>('PV model'!$B$13*(U191/1000)*(1-'PV model'!$B$14*((20+C191)-25))*'PV model'!$B$10)/'PV model'!$B$12</f>
        <v>0</v>
      </c>
      <c r="AD191" s="3">
        <v>189</v>
      </c>
    </row>
    <row r="192" spans="1:30" x14ac:dyDescent="0.2">
      <c r="A192" s="10">
        <f t="shared" si="34"/>
        <v>8</v>
      </c>
      <c r="B192" s="10">
        <f t="shared" si="35"/>
        <v>19</v>
      </c>
      <c r="C192" s="23">
        <v>4.0999999999999996</v>
      </c>
      <c r="D192" s="24">
        <v>0</v>
      </c>
      <c r="E192" s="24">
        <v>0</v>
      </c>
      <c r="F192" s="48"/>
      <c r="G192" s="48"/>
      <c r="H192" s="1">
        <f t="shared" si="36"/>
        <v>-22.317755772355223</v>
      </c>
      <c r="I192" s="1">
        <f t="shared" si="29"/>
        <v>-6.6200718002543066</v>
      </c>
      <c r="J192" s="4">
        <f>B192+('PV model'!$B$3/15)+(I192/60)</f>
        <v>18.612998803329095</v>
      </c>
      <c r="K192" s="2">
        <f t="shared" si="30"/>
        <v>-99.194982049936428</v>
      </c>
      <c r="L192" s="2">
        <f>DEGREES(ASIN((((COS(RADIANS('PV model'!$B$2))*COS(RADIANS(H192))*COS(RADIANS(K192)))+(SIN(RADIANS('PV model'!$B$2))*SIN(RADIANS(H192)))))))</f>
        <v>-23.371101560248533</v>
      </c>
      <c r="M192" s="3">
        <f t="shared" si="26"/>
        <v>0</v>
      </c>
      <c r="N192" s="2">
        <f t="shared" si="31"/>
        <v>-84.168800482222196</v>
      </c>
      <c r="O192" s="2">
        <f>IF('PV model'!$B$2&gt;0, 180-N192,IF('PV model'!$B$2&lt;0,0-N192,N192))</f>
        <v>264.1688004822222</v>
      </c>
      <c r="P192" s="2">
        <f>ABS(O192-'PV model'!$B$5)</f>
        <v>59.168800482222196</v>
      </c>
      <c r="Q192" s="3">
        <f t="shared" si="27"/>
        <v>113.37110156024853</v>
      </c>
      <c r="R192" s="3">
        <f t="shared" si="32"/>
        <v>0</v>
      </c>
      <c r="S192" s="3">
        <f t="shared" si="28"/>
        <v>0</v>
      </c>
      <c r="T192" s="3">
        <f>(0.5*(1-COS(RADIANS(90-$X$3)))*(D192+E192)*'PV model'!$B$4)</f>
        <v>0</v>
      </c>
      <c r="U192" s="3">
        <f t="shared" si="33"/>
        <v>0</v>
      </c>
      <c r="V192" s="3">
        <f>('PV model'!$B$13*(U192/1000)*(1-'PV model'!$B$14*((20+C192)-25))*'PV model'!$B$10)/'PV model'!$B$12</f>
        <v>0</v>
      </c>
      <c r="AD192" s="3">
        <v>190</v>
      </c>
    </row>
    <row r="193" spans="1:30" x14ac:dyDescent="0.2">
      <c r="A193" s="10">
        <f t="shared" si="34"/>
        <v>8</v>
      </c>
      <c r="B193" s="10">
        <f t="shared" si="35"/>
        <v>20</v>
      </c>
      <c r="C193" s="23">
        <v>3.7</v>
      </c>
      <c r="D193" s="24">
        <v>0</v>
      </c>
      <c r="E193" s="24">
        <v>0</v>
      </c>
      <c r="F193" s="48"/>
      <c r="G193" s="48"/>
      <c r="H193" s="1">
        <f t="shared" si="36"/>
        <v>-22.317755772355223</v>
      </c>
      <c r="I193" s="1">
        <f t="shared" si="29"/>
        <v>-6.6200718002543066</v>
      </c>
      <c r="J193" s="4">
        <f>B193+('PV model'!$B$3/15)+(I193/60)</f>
        <v>19.612998803329095</v>
      </c>
      <c r="K193" s="2">
        <f t="shared" si="30"/>
        <v>-114.19498204993643</v>
      </c>
      <c r="L193" s="2">
        <f>DEGREES(ASIN((((COS(RADIANS('PV model'!$B$2))*COS(RADIANS(H193))*COS(RADIANS(K193)))+(SIN(RADIANS('PV model'!$B$2))*SIN(RADIANS(H193)))))))</f>
        <v>-31.85050812682735</v>
      </c>
      <c r="M193" s="3">
        <f t="shared" si="26"/>
        <v>0</v>
      </c>
      <c r="N193" s="2">
        <f t="shared" si="31"/>
        <v>-83.417528702600436</v>
      </c>
      <c r="O193" s="2">
        <f>IF('PV model'!$B$2&gt;0, 180-N193,IF('PV model'!$B$2&lt;0,0-N193,N193))</f>
        <v>263.41752870260041</v>
      </c>
      <c r="P193" s="2">
        <f>ABS(O193-'PV model'!$B$5)</f>
        <v>58.417528702600407</v>
      </c>
      <c r="Q193" s="3">
        <f t="shared" si="27"/>
        <v>121.85050812682734</v>
      </c>
      <c r="R193" s="3">
        <f t="shared" si="32"/>
        <v>0</v>
      </c>
      <c r="S193" s="3">
        <f t="shared" si="28"/>
        <v>0</v>
      </c>
      <c r="T193" s="3">
        <f>(0.5*(1-COS(RADIANS(90-$X$3)))*(D193+E193)*'PV model'!$B$4)</f>
        <v>0</v>
      </c>
      <c r="U193" s="3">
        <f t="shared" si="33"/>
        <v>0</v>
      </c>
      <c r="V193" s="3">
        <f>('PV model'!$B$13*(U193/1000)*(1-'PV model'!$B$14*((20+C193)-25))*'PV model'!$B$10)/'PV model'!$B$12</f>
        <v>0</v>
      </c>
      <c r="AD193" s="3">
        <v>191</v>
      </c>
    </row>
    <row r="194" spans="1:30" x14ac:dyDescent="0.2">
      <c r="A194" s="10">
        <f t="shared" si="34"/>
        <v>8</v>
      </c>
      <c r="B194" s="10">
        <f t="shared" si="35"/>
        <v>21</v>
      </c>
      <c r="C194" s="23">
        <v>3.4</v>
      </c>
      <c r="D194" s="24">
        <v>0</v>
      </c>
      <c r="E194" s="24">
        <v>0</v>
      </c>
      <c r="F194" s="48"/>
      <c r="G194" s="48"/>
      <c r="H194" s="1">
        <f t="shared" si="36"/>
        <v>-22.317755772355223</v>
      </c>
      <c r="I194" s="1">
        <f t="shared" si="29"/>
        <v>-6.6200718002543066</v>
      </c>
      <c r="J194" s="4">
        <f>B194+('PV model'!$B$3/15)+(I194/60)</f>
        <v>20.612998803329095</v>
      </c>
      <c r="K194" s="2">
        <f t="shared" si="30"/>
        <v>-129.19498204993641</v>
      </c>
      <c r="L194" s="2">
        <f>DEGREES(ASIN((((COS(RADIANS('PV model'!$B$2))*COS(RADIANS(H194))*COS(RADIANS(K194)))+(SIN(RADIANS('PV model'!$B$2))*SIN(RADIANS(H194)))))))</f>
        <v>-40.097471717237028</v>
      </c>
      <c r="M194" s="3">
        <f t="shared" si="26"/>
        <v>0</v>
      </c>
      <c r="N194" s="2">
        <f t="shared" si="31"/>
        <v>-69.594096302686367</v>
      </c>
      <c r="O194" s="2">
        <f>IF('PV model'!$B$2&gt;0, 180-N194,IF('PV model'!$B$2&lt;0,0-N194,N194))</f>
        <v>249.59409630268635</v>
      </c>
      <c r="P194" s="2">
        <f>ABS(O194-'PV model'!$B$5)</f>
        <v>44.594096302686353</v>
      </c>
      <c r="Q194" s="3">
        <f t="shared" si="27"/>
        <v>130.097471717237</v>
      </c>
      <c r="R194" s="3">
        <f t="shared" si="32"/>
        <v>0</v>
      </c>
      <c r="S194" s="3">
        <f t="shared" si="28"/>
        <v>0</v>
      </c>
      <c r="T194" s="3">
        <f>(0.5*(1-COS(RADIANS(90-$X$3)))*(D194+E194)*'PV model'!$B$4)</f>
        <v>0</v>
      </c>
      <c r="U194" s="3">
        <f t="shared" si="33"/>
        <v>0</v>
      </c>
      <c r="V194" s="3">
        <f>('PV model'!$B$13*(U194/1000)*(1-'PV model'!$B$14*((20+C194)-25))*'PV model'!$B$10)/'PV model'!$B$12</f>
        <v>0</v>
      </c>
      <c r="AD194" s="3">
        <v>192</v>
      </c>
    </row>
    <row r="195" spans="1:30" x14ac:dyDescent="0.2">
      <c r="A195" s="10">
        <f t="shared" si="34"/>
        <v>8</v>
      </c>
      <c r="B195" s="10">
        <f t="shared" si="35"/>
        <v>22</v>
      </c>
      <c r="C195" s="23">
        <v>3.6</v>
      </c>
      <c r="D195" s="24">
        <v>0</v>
      </c>
      <c r="E195" s="24">
        <v>0</v>
      </c>
      <c r="F195" s="48"/>
      <c r="G195" s="48"/>
      <c r="H195" s="1">
        <f t="shared" si="36"/>
        <v>-22.317755772355223</v>
      </c>
      <c r="I195" s="1">
        <f t="shared" si="29"/>
        <v>-6.6200718002543066</v>
      </c>
      <c r="J195" s="4">
        <f>B195+('PV model'!$B$3/15)+(I195/60)</f>
        <v>21.612998803329095</v>
      </c>
      <c r="K195" s="2">
        <f t="shared" si="30"/>
        <v>-144.19498204993641</v>
      </c>
      <c r="L195" s="2">
        <f>DEGREES(ASIN((((COS(RADIANS('PV model'!$B$2))*COS(RADIANS(H195))*COS(RADIANS(K195)))+(SIN(RADIANS('PV model'!$B$2))*SIN(RADIANS(H195)))))))</f>
        <v>-47.553574670507928</v>
      </c>
      <c r="M195" s="3">
        <f t="shared" si="26"/>
        <v>0</v>
      </c>
      <c r="N195" s="2">
        <f t="shared" si="31"/>
        <v>-53.312307284708709</v>
      </c>
      <c r="O195" s="2">
        <f>IF('PV model'!$B$2&gt;0, 180-N195,IF('PV model'!$B$2&lt;0,0-N195,N195))</f>
        <v>233.31230728470871</v>
      </c>
      <c r="P195" s="2">
        <f>ABS(O195-'PV model'!$B$5)</f>
        <v>28.312307284708709</v>
      </c>
      <c r="Q195" s="3">
        <f t="shared" si="27"/>
        <v>137.55357467050791</v>
      </c>
      <c r="R195" s="3">
        <f t="shared" si="32"/>
        <v>0</v>
      </c>
      <c r="S195" s="3">
        <f t="shared" si="28"/>
        <v>0</v>
      </c>
      <c r="T195" s="3">
        <f>(0.5*(1-COS(RADIANS(90-$X$3)))*(D195+E195)*'PV model'!$B$4)</f>
        <v>0</v>
      </c>
      <c r="U195" s="3">
        <f t="shared" si="33"/>
        <v>0</v>
      </c>
      <c r="V195" s="3">
        <f>('PV model'!$B$13*(U195/1000)*(1-'PV model'!$B$14*((20+C195)-25))*'PV model'!$B$10)/'PV model'!$B$12</f>
        <v>0</v>
      </c>
      <c r="AD195" s="3">
        <v>193</v>
      </c>
    </row>
    <row r="196" spans="1:30" x14ac:dyDescent="0.2">
      <c r="A196" s="10">
        <f t="shared" si="34"/>
        <v>8</v>
      </c>
      <c r="B196" s="10">
        <f t="shared" si="35"/>
        <v>23</v>
      </c>
      <c r="C196" s="23">
        <v>3.7</v>
      </c>
      <c r="D196" s="24">
        <v>0</v>
      </c>
      <c r="E196" s="24">
        <v>0</v>
      </c>
      <c r="F196" s="48"/>
      <c r="G196" s="48"/>
      <c r="H196" s="1">
        <f t="shared" si="36"/>
        <v>-22.317755772355223</v>
      </c>
      <c r="I196" s="1">
        <f t="shared" si="29"/>
        <v>-6.6200718002543066</v>
      </c>
      <c r="J196" s="4">
        <f>B196+('PV model'!$B$3/15)+(I196/60)</f>
        <v>22.612998803329095</v>
      </c>
      <c r="K196" s="2">
        <f t="shared" si="30"/>
        <v>-159.19498204993641</v>
      </c>
      <c r="L196" s="2">
        <f>DEGREES(ASIN((((COS(RADIANS('PV model'!$B$2))*COS(RADIANS(H196))*COS(RADIANS(K196)))+(SIN(RADIANS('PV model'!$B$2))*SIN(RADIANS(H196)))))))</f>
        <v>-53.395222448796531</v>
      </c>
      <c r="M196" s="3">
        <f t="shared" si="26"/>
        <v>0</v>
      </c>
      <c r="N196" s="2">
        <f t="shared" si="31"/>
        <v>-33.438590389037316</v>
      </c>
      <c r="O196" s="2">
        <f>IF('PV model'!$B$2&gt;0, 180-N196,IF('PV model'!$B$2&lt;0,0-N196,N196))</f>
        <v>213.4385903890373</v>
      </c>
      <c r="P196" s="2">
        <f>ABS(O196-'PV model'!$B$5)</f>
        <v>8.4385903890373015</v>
      </c>
      <c r="Q196" s="3">
        <f t="shared" si="27"/>
        <v>143.39522244879655</v>
      </c>
      <c r="R196" s="3">
        <f t="shared" si="32"/>
        <v>0</v>
      </c>
      <c r="S196" s="3">
        <f t="shared" si="28"/>
        <v>0</v>
      </c>
      <c r="T196" s="3">
        <f>(0.5*(1-COS(RADIANS(90-$X$3)))*(D196+E196)*'PV model'!$B$4)</f>
        <v>0</v>
      </c>
      <c r="U196" s="3">
        <f t="shared" si="33"/>
        <v>0</v>
      </c>
      <c r="V196" s="3">
        <f>('PV model'!$B$13*(U196/1000)*(1-'PV model'!$B$14*((20+C196)-25))*'PV model'!$B$10)/'PV model'!$B$12</f>
        <v>0</v>
      </c>
      <c r="AD196" s="3">
        <v>194</v>
      </c>
    </row>
    <row r="197" spans="1:30" x14ac:dyDescent="0.2">
      <c r="A197" s="10">
        <f t="shared" si="34"/>
        <v>8</v>
      </c>
      <c r="B197" s="10">
        <f t="shared" si="35"/>
        <v>24</v>
      </c>
      <c r="C197" s="23">
        <v>3.9</v>
      </c>
      <c r="D197" s="24">
        <v>0</v>
      </c>
      <c r="E197" s="24">
        <v>0</v>
      </c>
      <c r="F197" s="48"/>
      <c r="G197" s="48"/>
      <c r="H197" s="1">
        <f t="shared" si="36"/>
        <v>-22.317755772355223</v>
      </c>
      <c r="I197" s="1">
        <f t="shared" si="29"/>
        <v>-6.6200718002543066</v>
      </c>
      <c r="J197" s="4">
        <f>B197+('PV model'!$B$3/15)+(I197/60)</f>
        <v>23.612998803329095</v>
      </c>
      <c r="K197" s="2">
        <f t="shared" si="30"/>
        <v>-174.19498204993641</v>
      </c>
      <c r="L197" s="2">
        <f>DEGREES(ASIN((((COS(RADIANS('PV model'!$B$2))*COS(RADIANS(H197))*COS(RADIANS(K197)))+(SIN(RADIANS('PV model'!$B$2))*SIN(RADIANS(H197)))))))</f>
        <v>-56.537504253644912</v>
      </c>
      <c r="M197" s="3">
        <f t="shared" si="26"/>
        <v>0</v>
      </c>
      <c r="N197" s="2">
        <f t="shared" si="31"/>
        <v>-9.7699474337452887</v>
      </c>
      <c r="O197" s="2">
        <f>IF('PV model'!$B$2&gt;0, 180-N197,IF('PV model'!$B$2&lt;0,0-N197,N197))</f>
        <v>189.7699474337453</v>
      </c>
      <c r="P197" s="2">
        <f>ABS(O197-'PV model'!$B$5)</f>
        <v>15.230052566254699</v>
      </c>
      <c r="Q197" s="3">
        <f t="shared" si="27"/>
        <v>146.5375042536449</v>
      </c>
      <c r="R197" s="3">
        <f t="shared" si="32"/>
        <v>0</v>
      </c>
      <c r="S197" s="3">
        <f t="shared" si="28"/>
        <v>0</v>
      </c>
      <c r="T197" s="3">
        <f>(0.5*(1-COS(RADIANS(90-$X$3)))*(D197+E197)*'PV model'!$B$4)</f>
        <v>0</v>
      </c>
      <c r="U197" s="3">
        <f t="shared" si="33"/>
        <v>0</v>
      </c>
      <c r="V197" s="3">
        <f>('PV model'!$B$13*(U197/1000)*(1-'PV model'!$B$14*((20+C197)-25))*'PV model'!$B$10)/'PV model'!$B$12</f>
        <v>0</v>
      </c>
      <c r="AD197" s="3">
        <v>195</v>
      </c>
    </row>
    <row r="198" spans="1:30" x14ac:dyDescent="0.2">
      <c r="A198" s="10">
        <f t="shared" si="34"/>
        <v>9</v>
      </c>
      <c r="B198" s="10">
        <f t="shared" si="35"/>
        <v>1</v>
      </c>
      <c r="C198" s="23">
        <v>4.0999999999999996</v>
      </c>
      <c r="D198" s="24">
        <v>0</v>
      </c>
      <c r="E198" s="24">
        <v>0</v>
      </c>
      <c r="F198" s="48"/>
      <c r="G198" s="48"/>
      <c r="H198" s="1">
        <f t="shared" si="36"/>
        <v>-22.189698216399055</v>
      </c>
      <c r="I198" s="1">
        <f t="shared" si="29"/>
        <v>-7.0251669214768215</v>
      </c>
      <c r="J198" s="4">
        <f>B198+('PV model'!$B$3/15)+(I198/60)</f>
        <v>0.60624721797538639</v>
      </c>
      <c r="K198" s="2">
        <f t="shared" si="30"/>
        <v>170.90629173036919</v>
      </c>
      <c r="L198" s="2">
        <f>DEGREES(ASIN((((COS(RADIANS('PV model'!$B$2))*COS(RADIANS(H198))*COS(RADIANS(K198)))+(SIN(RADIANS('PV model'!$B$2))*SIN(RADIANS(H198)))))))</f>
        <v>-56.008120410576346</v>
      </c>
      <c r="M198" s="3">
        <f t="shared" ref="M198:M261" si="37">IF(L198&gt;0, L198, 0)</f>
        <v>0</v>
      </c>
      <c r="N198" s="2">
        <f t="shared" si="31"/>
        <v>15.174590907925266</v>
      </c>
      <c r="O198" s="2">
        <f>IF('PV model'!$B$2&gt;0, 180-N198,IF('PV model'!$B$2&lt;0,0-N198,N198))</f>
        <v>164.82540909207472</v>
      </c>
      <c r="P198" s="2">
        <f>ABS(O198-'PV model'!$B$5)</f>
        <v>40.174590907925278</v>
      </c>
      <c r="Q198" s="3">
        <f t="shared" ref="Q198:Q261" si="38">DEGREES(ACOS((SIN(RADIANS(L198))*COS(RADIANS(90-$X$3))+COS(RADIANS(L198))*COS(RADIANS(P198))*SIN(RADIANS(90-$X$3)))))</f>
        <v>146.00812041057634</v>
      </c>
      <c r="R198" s="3">
        <f t="shared" si="32"/>
        <v>0</v>
      </c>
      <c r="S198" s="3">
        <f t="shared" ref="S198:S261" si="39">IF($Z$3=TRUE, IF(E198=0,0,E198*(0.5*(1+COS(RADIANS(90-$X$3))*(1+(1-(E198^2/(D198+E198)^2))*(SIN(RADIANS(0.5*$X$3))^3)))*(1+(1-(E198^2/(D198+E198)^2))*(COS(RADIANS(Q198))^2)*(SIN(RADIANS(90-L198))^3)))), IF(E198=0,0,E198*(0.5*(1+COS(RADIANS(90-$X$3))))))</f>
        <v>0</v>
      </c>
      <c r="T198" s="3">
        <f>(0.5*(1-COS(RADIANS(90-$X$3)))*(D198+E198)*'PV model'!$B$4)</f>
        <v>0</v>
      </c>
      <c r="U198" s="3">
        <f t="shared" si="33"/>
        <v>0</v>
      </c>
      <c r="V198" s="3">
        <f>('PV model'!$B$13*(U198/1000)*(1-'PV model'!$B$14*((20+C198)-25))*'PV model'!$B$10)/'PV model'!$B$12</f>
        <v>0</v>
      </c>
      <c r="AD198" s="3">
        <v>196</v>
      </c>
    </row>
    <row r="199" spans="1:30" x14ac:dyDescent="0.2">
      <c r="A199" s="10">
        <f t="shared" si="34"/>
        <v>9</v>
      </c>
      <c r="B199" s="10">
        <f t="shared" si="35"/>
        <v>2</v>
      </c>
      <c r="C199" s="23">
        <v>4.2</v>
      </c>
      <c r="D199" s="24">
        <v>0</v>
      </c>
      <c r="E199" s="24">
        <v>0</v>
      </c>
      <c r="F199" s="48"/>
      <c r="G199" s="48"/>
      <c r="H199" s="1">
        <f t="shared" si="36"/>
        <v>-22.189698216399055</v>
      </c>
      <c r="I199" s="1">
        <f t="shared" ref="I199:I262" si="40">9.87*SIN(RADIANS(1.978*A199-160.22))-7.53*COS(RADIANS(0.989*A199-80.11))-1.5*SIN((RADIANS(0.989*A199-80.11)))</f>
        <v>-7.0251669214768215</v>
      </c>
      <c r="J199" s="4">
        <f>B199+('PV model'!$B$3/15)+(I199/60)</f>
        <v>1.6062472179753864</v>
      </c>
      <c r="K199" s="2">
        <f t="shared" ref="K199:K262" si="41">15*(12-J199)</f>
        <v>155.90629173036919</v>
      </c>
      <c r="L199" s="2">
        <f>DEGREES(ASIN((((COS(RADIANS('PV model'!$B$2))*COS(RADIANS(H199))*COS(RADIANS(K199)))+(SIN(RADIANS('PV model'!$B$2))*SIN(RADIANS(H199)))))))</f>
        <v>-52.18713674142473</v>
      </c>
      <c r="M199" s="3">
        <f t="shared" si="37"/>
        <v>0</v>
      </c>
      <c r="N199" s="2">
        <f t="shared" ref="N199:N262" si="42">DEGREES(ASIN((COS(RADIANS(H199))*SIN(RADIANS(K199)))/COS(RADIANS(L199))))</f>
        <v>38.064498588890878</v>
      </c>
      <c r="O199" s="2">
        <f>IF('PV model'!$B$2&gt;0, 180-N199,IF('PV model'!$B$2&lt;0,0-N199,N199))</f>
        <v>141.93550141110913</v>
      </c>
      <c r="P199" s="2">
        <f>ABS(O199-'PV model'!$B$5)</f>
        <v>63.064498588890871</v>
      </c>
      <c r="Q199" s="3">
        <f t="shared" si="38"/>
        <v>142.18713674142472</v>
      </c>
      <c r="R199" s="3">
        <f t="shared" ref="R199:R262" si="43">IF(D199=0,0,D199*COS(RADIANS(Q199))/SIN(RADIANS(L199)))</f>
        <v>0</v>
      </c>
      <c r="S199" s="3">
        <f t="shared" si="39"/>
        <v>0</v>
      </c>
      <c r="T199" s="3">
        <f>(0.5*(1-COS(RADIANS(90-$X$3)))*(D199+E199)*'PV model'!$B$4)</f>
        <v>0</v>
      </c>
      <c r="U199" s="3">
        <f t="shared" ref="U199:U262" si="44">R199+S199+T199</f>
        <v>0</v>
      </c>
      <c r="V199" s="3">
        <f>('PV model'!$B$13*(U199/1000)*(1-'PV model'!$B$14*((20+C199)-25))*'PV model'!$B$10)/'PV model'!$B$12</f>
        <v>0</v>
      </c>
      <c r="AD199" s="3">
        <v>197</v>
      </c>
    </row>
    <row r="200" spans="1:30" x14ac:dyDescent="0.2">
      <c r="A200" s="10">
        <f t="shared" ref="A200:A263" si="45">IF(B200&gt;1,A199,A199+1)</f>
        <v>9</v>
      </c>
      <c r="B200" s="10">
        <f t="shared" ref="B200:B263" si="46">IF(B199&lt;24,B199+1,1)</f>
        <v>3</v>
      </c>
      <c r="C200" s="23">
        <v>4.4000000000000004</v>
      </c>
      <c r="D200" s="24">
        <v>0</v>
      </c>
      <c r="E200" s="24">
        <v>0</v>
      </c>
      <c r="F200" s="48"/>
      <c r="G200" s="48"/>
      <c r="H200" s="1">
        <f t="shared" ref="H200:H263" si="47">(23.465*SIN(RADIANS(280.1+0.9863*A200)))</f>
        <v>-22.189698216399055</v>
      </c>
      <c r="I200" s="1">
        <f t="shared" si="40"/>
        <v>-7.0251669214768215</v>
      </c>
      <c r="J200" s="4">
        <f>B200+('PV model'!$B$3/15)+(I200/60)</f>
        <v>2.6062472179753859</v>
      </c>
      <c r="K200" s="2">
        <f t="shared" si="41"/>
        <v>140.90629173036919</v>
      </c>
      <c r="L200" s="2">
        <f>DEGREES(ASIN((((COS(RADIANS('PV model'!$B$2))*COS(RADIANS(H200))*COS(RADIANS(K200)))+(SIN(RADIANS('PV model'!$B$2))*SIN(RADIANS(H200)))))))</f>
        <v>-45.913549205344765</v>
      </c>
      <c r="M200" s="3">
        <f t="shared" si="37"/>
        <v>0</v>
      </c>
      <c r="N200" s="2">
        <f t="shared" si="42"/>
        <v>57.058859697791938</v>
      </c>
      <c r="O200" s="2">
        <f>IF('PV model'!$B$2&gt;0, 180-N200,IF('PV model'!$B$2&lt;0,0-N200,N200))</f>
        <v>122.94114030220805</v>
      </c>
      <c r="P200" s="2">
        <f>ABS(O200-'PV model'!$B$5)</f>
        <v>82.058859697791945</v>
      </c>
      <c r="Q200" s="3">
        <f t="shared" si="38"/>
        <v>135.91354920534479</v>
      </c>
      <c r="R200" s="3">
        <f t="shared" si="43"/>
        <v>0</v>
      </c>
      <c r="S200" s="3">
        <f t="shared" si="39"/>
        <v>0</v>
      </c>
      <c r="T200" s="3">
        <f>(0.5*(1-COS(RADIANS(90-$X$3)))*(D200+E200)*'PV model'!$B$4)</f>
        <v>0</v>
      </c>
      <c r="U200" s="3">
        <f t="shared" si="44"/>
        <v>0</v>
      </c>
      <c r="V200" s="3">
        <f>('PV model'!$B$13*(U200/1000)*(1-'PV model'!$B$14*((20+C200)-25))*'PV model'!$B$10)/'PV model'!$B$12</f>
        <v>0</v>
      </c>
      <c r="AD200" s="3">
        <v>198</v>
      </c>
    </row>
    <row r="201" spans="1:30" x14ac:dyDescent="0.2">
      <c r="A201" s="10">
        <f t="shared" si="45"/>
        <v>9</v>
      </c>
      <c r="B201" s="10">
        <f t="shared" si="46"/>
        <v>4</v>
      </c>
      <c r="C201" s="23">
        <v>4.5999999999999996</v>
      </c>
      <c r="D201" s="24">
        <v>0</v>
      </c>
      <c r="E201" s="24">
        <v>0</v>
      </c>
      <c r="F201" s="48"/>
      <c r="G201" s="48"/>
      <c r="H201" s="1">
        <f t="shared" si="47"/>
        <v>-22.189698216399055</v>
      </c>
      <c r="I201" s="1">
        <f t="shared" si="40"/>
        <v>-7.0251669214768215</v>
      </c>
      <c r="J201" s="4">
        <f>B201+('PV model'!$B$3/15)+(I201/60)</f>
        <v>3.6062472179753859</v>
      </c>
      <c r="K201" s="2">
        <f t="shared" si="41"/>
        <v>125.90629173036919</v>
      </c>
      <c r="L201" s="2">
        <f>DEGREES(ASIN((((COS(RADIANS('PV model'!$B$2))*COS(RADIANS(H201))*COS(RADIANS(K201)))+(SIN(RADIANS('PV model'!$B$2))*SIN(RADIANS(H201)))))))</f>
        <v>-38.230397035491514</v>
      </c>
      <c r="M201" s="3">
        <f t="shared" si="37"/>
        <v>0</v>
      </c>
      <c r="N201" s="2">
        <f t="shared" si="42"/>
        <v>72.699291390967815</v>
      </c>
      <c r="O201" s="2">
        <f>IF('PV model'!$B$2&gt;0, 180-N201,IF('PV model'!$B$2&lt;0,0-N201,N201))</f>
        <v>107.30070860903218</v>
      </c>
      <c r="P201" s="2">
        <f>ABS(O201-'PV model'!$B$5)</f>
        <v>97.699291390967815</v>
      </c>
      <c r="Q201" s="3">
        <f t="shared" si="38"/>
        <v>128.23039703549151</v>
      </c>
      <c r="R201" s="3">
        <f t="shared" si="43"/>
        <v>0</v>
      </c>
      <c r="S201" s="3">
        <f t="shared" si="39"/>
        <v>0</v>
      </c>
      <c r="T201" s="3">
        <f>(0.5*(1-COS(RADIANS(90-$X$3)))*(D201+E201)*'PV model'!$B$4)</f>
        <v>0</v>
      </c>
      <c r="U201" s="3">
        <f t="shared" si="44"/>
        <v>0</v>
      </c>
      <c r="V201" s="3">
        <f>('PV model'!$B$13*(U201/1000)*(1-'PV model'!$B$14*((20+C201)-25))*'PV model'!$B$10)/'PV model'!$B$12</f>
        <v>0</v>
      </c>
      <c r="AD201" s="3">
        <v>199</v>
      </c>
    </row>
    <row r="202" spans="1:30" x14ac:dyDescent="0.2">
      <c r="A202" s="10">
        <f t="shared" si="45"/>
        <v>9</v>
      </c>
      <c r="B202" s="10">
        <f t="shared" si="46"/>
        <v>5</v>
      </c>
      <c r="C202" s="23">
        <v>4.8</v>
      </c>
      <c r="D202" s="24">
        <v>0</v>
      </c>
      <c r="E202" s="24">
        <v>0</v>
      </c>
      <c r="F202" s="48"/>
      <c r="G202" s="48"/>
      <c r="H202" s="1">
        <f t="shared" si="47"/>
        <v>-22.189698216399055</v>
      </c>
      <c r="I202" s="1">
        <f t="shared" si="40"/>
        <v>-7.0251669214768215</v>
      </c>
      <c r="J202" s="4">
        <f>B202+('PV model'!$B$3/15)+(I202/60)</f>
        <v>4.6062472179753868</v>
      </c>
      <c r="K202" s="2">
        <f t="shared" si="41"/>
        <v>110.90629173036919</v>
      </c>
      <c r="L202" s="2">
        <f>DEGREES(ASIN((((COS(RADIANS('PV model'!$B$2))*COS(RADIANS(H202))*COS(RADIANS(K202)))+(SIN(RADIANS('PV model'!$B$2))*SIN(RADIANS(H202)))))))</f>
        <v>-29.894132044877537</v>
      </c>
      <c r="M202" s="3">
        <f t="shared" si="37"/>
        <v>0</v>
      </c>
      <c r="N202" s="2">
        <f t="shared" si="42"/>
        <v>86.138502465450173</v>
      </c>
      <c r="O202" s="2">
        <f>IF('PV model'!$B$2&gt;0, 180-N202,IF('PV model'!$B$2&lt;0,0-N202,N202))</f>
        <v>93.861497534549827</v>
      </c>
      <c r="P202" s="2">
        <f>ABS(O202-'PV model'!$B$5)</f>
        <v>111.13850246545017</v>
      </c>
      <c r="Q202" s="3">
        <f t="shared" si="38"/>
        <v>119.89413204487755</v>
      </c>
      <c r="R202" s="3">
        <f t="shared" si="43"/>
        <v>0</v>
      </c>
      <c r="S202" s="3">
        <f t="shared" si="39"/>
        <v>0</v>
      </c>
      <c r="T202" s="3">
        <f>(0.5*(1-COS(RADIANS(90-$X$3)))*(D202+E202)*'PV model'!$B$4)</f>
        <v>0</v>
      </c>
      <c r="U202" s="3">
        <f t="shared" si="44"/>
        <v>0</v>
      </c>
      <c r="V202" s="3">
        <f>('PV model'!$B$13*(U202/1000)*(1-'PV model'!$B$14*((20+C202)-25))*'PV model'!$B$10)/'PV model'!$B$12</f>
        <v>0</v>
      </c>
      <c r="AD202" s="3">
        <v>200</v>
      </c>
    </row>
    <row r="203" spans="1:30" x14ac:dyDescent="0.2">
      <c r="A203" s="10">
        <f t="shared" si="45"/>
        <v>9</v>
      </c>
      <c r="B203" s="10">
        <f t="shared" si="46"/>
        <v>6</v>
      </c>
      <c r="C203" s="23">
        <v>5</v>
      </c>
      <c r="D203" s="24">
        <v>0</v>
      </c>
      <c r="E203" s="24">
        <v>0</v>
      </c>
      <c r="F203" s="48"/>
      <c r="G203" s="48"/>
      <c r="H203" s="1">
        <f t="shared" si="47"/>
        <v>-22.189698216399055</v>
      </c>
      <c r="I203" s="1">
        <f t="shared" si="40"/>
        <v>-7.0251669214768215</v>
      </c>
      <c r="J203" s="4">
        <f>B203+('PV model'!$B$3/15)+(I203/60)</f>
        <v>5.6062472179753868</v>
      </c>
      <c r="K203" s="2">
        <f t="shared" si="41"/>
        <v>95.90629173036919</v>
      </c>
      <c r="L203" s="2">
        <f>DEGREES(ASIN((((COS(RADIANS('PV model'!$B$2))*COS(RADIANS(H203))*COS(RADIANS(K203)))+(SIN(RADIANS('PV model'!$B$2))*SIN(RADIANS(H203)))))))</f>
        <v>-21.421053313742643</v>
      </c>
      <c r="M203" s="3">
        <f t="shared" si="37"/>
        <v>0</v>
      </c>
      <c r="N203" s="2">
        <f t="shared" si="42"/>
        <v>81.637208895950991</v>
      </c>
      <c r="O203" s="2">
        <f>IF('PV model'!$B$2&gt;0, 180-N203,IF('PV model'!$B$2&lt;0,0-N203,N203))</f>
        <v>98.362791104049009</v>
      </c>
      <c r="P203" s="2">
        <f>ABS(O203-'PV model'!$B$5)</f>
        <v>106.63720889595099</v>
      </c>
      <c r="Q203" s="3">
        <f t="shared" si="38"/>
        <v>111.42105331374265</v>
      </c>
      <c r="R203" s="3">
        <f t="shared" si="43"/>
        <v>0</v>
      </c>
      <c r="S203" s="3">
        <f t="shared" si="39"/>
        <v>0</v>
      </c>
      <c r="T203" s="3">
        <f>(0.5*(1-COS(RADIANS(90-$X$3)))*(D203+E203)*'PV model'!$B$4)</f>
        <v>0</v>
      </c>
      <c r="U203" s="3">
        <f t="shared" si="44"/>
        <v>0</v>
      </c>
      <c r="V203" s="3">
        <f>('PV model'!$B$13*(U203/1000)*(1-'PV model'!$B$14*((20+C203)-25))*'PV model'!$B$10)/'PV model'!$B$12</f>
        <v>0</v>
      </c>
      <c r="AD203" s="3">
        <v>201</v>
      </c>
    </row>
    <row r="204" spans="1:30" x14ac:dyDescent="0.2">
      <c r="A204" s="10">
        <f t="shared" si="45"/>
        <v>9</v>
      </c>
      <c r="B204" s="10">
        <f t="shared" si="46"/>
        <v>7</v>
      </c>
      <c r="C204" s="23">
        <v>5.0999999999999996</v>
      </c>
      <c r="D204" s="24">
        <v>0</v>
      </c>
      <c r="E204" s="24">
        <v>0</v>
      </c>
      <c r="F204" s="48"/>
      <c r="G204" s="48"/>
      <c r="H204" s="1">
        <f t="shared" si="47"/>
        <v>-22.189698216399055</v>
      </c>
      <c r="I204" s="1">
        <f t="shared" si="40"/>
        <v>-7.0251669214768215</v>
      </c>
      <c r="J204" s="4">
        <f>B204+('PV model'!$B$3/15)+(I204/60)</f>
        <v>6.6062472179753868</v>
      </c>
      <c r="K204" s="2">
        <f t="shared" si="41"/>
        <v>80.90629173036919</v>
      </c>
      <c r="L204" s="2">
        <f>DEGREES(ASIN((((COS(RADIANS('PV model'!$B$2))*COS(RADIANS(H204))*COS(RADIANS(K204)))+(SIN(RADIANS('PV model'!$B$2))*SIN(RADIANS(H204)))))))</f>
        <v>-13.200595916076594</v>
      </c>
      <c r="M204" s="3">
        <f t="shared" si="37"/>
        <v>0</v>
      </c>
      <c r="N204" s="2">
        <f t="shared" si="42"/>
        <v>69.903497026574982</v>
      </c>
      <c r="O204" s="2">
        <f>IF('PV model'!$B$2&gt;0, 180-N204,IF('PV model'!$B$2&lt;0,0-N204,N204))</f>
        <v>110.09650297342502</v>
      </c>
      <c r="P204" s="2">
        <f>ABS(O204-'PV model'!$B$5)</f>
        <v>94.903497026574982</v>
      </c>
      <c r="Q204" s="3">
        <f t="shared" si="38"/>
        <v>103.20059591607659</v>
      </c>
      <c r="R204" s="3">
        <f t="shared" si="43"/>
        <v>0</v>
      </c>
      <c r="S204" s="3">
        <f t="shared" si="39"/>
        <v>0</v>
      </c>
      <c r="T204" s="3">
        <f>(0.5*(1-COS(RADIANS(90-$X$3)))*(D204+E204)*'PV model'!$B$4)</f>
        <v>0</v>
      </c>
      <c r="U204" s="3">
        <f t="shared" si="44"/>
        <v>0</v>
      </c>
      <c r="V204" s="3">
        <f>('PV model'!$B$13*(U204/1000)*(1-'PV model'!$B$14*((20+C204)-25))*'PV model'!$B$10)/'PV model'!$B$12</f>
        <v>0</v>
      </c>
      <c r="AD204" s="3">
        <v>202</v>
      </c>
    </row>
    <row r="205" spans="1:30" x14ac:dyDescent="0.2">
      <c r="A205" s="10">
        <f t="shared" si="45"/>
        <v>9</v>
      </c>
      <c r="B205" s="10">
        <f t="shared" si="46"/>
        <v>8</v>
      </c>
      <c r="C205" s="23">
        <v>5.3</v>
      </c>
      <c r="D205" s="24">
        <v>0</v>
      </c>
      <c r="E205" s="24">
        <v>0</v>
      </c>
      <c r="F205" s="48"/>
      <c r="G205" s="48"/>
      <c r="H205" s="1">
        <f t="shared" si="47"/>
        <v>-22.189698216399055</v>
      </c>
      <c r="I205" s="1">
        <f t="shared" si="40"/>
        <v>-7.0251669214768215</v>
      </c>
      <c r="J205" s="4">
        <f>B205+('PV model'!$B$3/15)+(I205/60)</f>
        <v>7.6062472179753868</v>
      </c>
      <c r="K205" s="2">
        <f t="shared" si="41"/>
        <v>65.90629173036919</v>
      </c>
      <c r="L205" s="2">
        <f>DEGREES(ASIN((((COS(RADIANS('PV model'!$B$2))*COS(RADIANS(H205))*COS(RADIANS(K205)))+(SIN(RADIANS('PV model'!$B$2))*SIN(RADIANS(H205)))))))</f>
        <v>-5.5751906679408956</v>
      </c>
      <c r="M205" s="3">
        <f t="shared" si="37"/>
        <v>0</v>
      </c>
      <c r="N205" s="2">
        <f t="shared" si="42"/>
        <v>58.134239837108829</v>
      </c>
      <c r="O205" s="2">
        <f>IF('PV model'!$B$2&gt;0, 180-N205,IF('PV model'!$B$2&lt;0,0-N205,N205))</f>
        <v>121.86576016289118</v>
      </c>
      <c r="P205" s="2">
        <f>ABS(O205-'PV model'!$B$5)</f>
        <v>83.134239837108822</v>
      </c>
      <c r="Q205" s="3">
        <f t="shared" si="38"/>
        <v>95.575190667940888</v>
      </c>
      <c r="R205" s="3">
        <f t="shared" si="43"/>
        <v>0</v>
      </c>
      <c r="S205" s="3">
        <f t="shared" si="39"/>
        <v>0</v>
      </c>
      <c r="T205" s="3">
        <f>(0.5*(1-COS(RADIANS(90-$X$3)))*(D205+E205)*'PV model'!$B$4)</f>
        <v>0</v>
      </c>
      <c r="U205" s="3">
        <f t="shared" si="44"/>
        <v>0</v>
      </c>
      <c r="V205" s="3">
        <f>('PV model'!$B$13*(U205/1000)*(1-'PV model'!$B$14*((20+C205)-25))*'PV model'!$B$10)/'PV model'!$B$12</f>
        <v>0</v>
      </c>
      <c r="AD205" s="3">
        <v>203</v>
      </c>
    </row>
    <row r="206" spans="1:30" x14ac:dyDescent="0.2">
      <c r="A206" s="10">
        <f t="shared" si="45"/>
        <v>9</v>
      </c>
      <c r="B206" s="10">
        <f t="shared" si="46"/>
        <v>9</v>
      </c>
      <c r="C206" s="23">
        <v>5.4</v>
      </c>
      <c r="D206" s="24">
        <v>0</v>
      </c>
      <c r="E206" s="24">
        <v>0</v>
      </c>
      <c r="F206" s="48"/>
      <c r="G206" s="48"/>
      <c r="H206" s="1">
        <f t="shared" si="47"/>
        <v>-22.189698216399055</v>
      </c>
      <c r="I206" s="1">
        <f t="shared" si="40"/>
        <v>-7.0251669214768215</v>
      </c>
      <c r="J206" s="4">
        <f>B206+('PV model'!$B$3/15)+(I206/60)</f>
        <v>8.6062472179753851</v>
      </c>
      <c r="K206" s="2">
        <f t="shared" si="41"/>
        <v>50.906291730369226</v>
      </c>
      <c r="L206" s="2">
        <f>DEGREES(ASIN((((COS(RADIANS('PV model'!$B$2))*COS(RADIANS(H206))*COS(RADIANS(K206)))+(SIN(RADIANS('PV model'!$B$2))*SIN(RADIANS(H206)))))))</f>
        <v>1.1154230296437044</v>
      </c>
      <c r="M206" s="3">
        <f t="shared" si="37"/>
        <v>1.1154230296437044</v>
      </c>
      <c r="N206" s="2">
        <f t="shared" si="42"/>
        <v>45.953152196899111</v>
      </c>
      <c r="O206" s="2">
        <f>IF('PV model'!$B$2&gt;0, 180-N206,IF('PV model'!$B$2&lt;0,0-N206,N206))</f>
        <v>134.04684780310089</v>
      </c>
      <c r="P206" s="2">
        <f>ABS(O206-'PV model'!$B$5)</f>
        <v>70.953152196899111</v>
      </c>
      <c r="Q206" s="3">
        <f t="shared" si="38"/>
        <v>88.884576970356306</v>
      </c>
      <c r="R206" s="3">
        <f t="shared" si="43"/>
        <v>0</v>
      </c>
      <c r="S206" s="3">
        <f t="shared" si="39"/>
        <v>0</v>
      </c>
      <c r="T206" s="3">
        <f>(0.5*(1-COS(RADIANS(90-$X$3)))*(D206+E206)*'PV model'!$B$4)</f>
        <v>0</v>
      </c>
      <c r="U206" s="3">
        <f t="shared" si="44"/>
        <v>0</v>
      </c>
      <c r="V206" s="3">
        <f>('PV model'!$B$13*(U206/1000)*(1-'PV model'!$B$14*((20+C206)-25))*'PV model'!$B$10)/'PV model'!$B$12</f>
        <v>0</v>
      </c>
      <c r="AD206" s="3">
        <v>204</v>
      </c>
    </row>
    <row r="207" spans="1:30" x14ac:dyDescent="0.2">
      <c r="A207" s="10">
        <f t="shared" si="45"/>
        <v>9</v>
      </c>
      <c r="B207" s="10">
        <f t="shared" si="46"/>
        <v>10</v>
      </c>
      <c r="C207" s="23">
        <v>5.7</v>
      </c>
      <c r="D207" s="24">
        <v>0</v>
      </c>
      <c r="E207" s="24">
        <v>6.1740000000000004</v>
      </c>
      <c r="F207" s="48"/>
      <c r="G207" s="48"/>
      <c r="H207" s="1">
        <f t="shared" si="47"/>
        <v>-22.189698216399055</v>
      </c>
      <c r="I207" s="1">
        <f t="shared" si="40"/>
        <v>-7.0251669214768215</v>
      </c>
      <c r="J207" s="4">
        <f>B207+('PV model'!$B$3/15)+(I207/60)</f>
        <v>9.6062472179753851</v>
      </c>
      <c r="K207" s="2">
        <f t="shared" si="41"/>
        <v>35.906291730369226</v>
      </c>
      <c r="L207" s="2">
        <f>DEGREES(ASIN((((COS(RADIANS('PV model'!$B$2))*COS(RADIANS(H207))*COS(RADIANS(K207)))+(SIN(RADIANS('PV model'!$B$2))*SIN(RADIANS(H207)))))))</f>
        <v>6.5198383772355362</v>
      </c>
      <c r="M207" s="3">
        <f t="shared" si="37"/>
        <v>6.5198383772355362</v>
      </c>
      <c r="N207" s="2">
        <f t="shared" si="42"/>
        <v>33.131465834263992</v>
      </c>
      <c r="O207" s="2">
        <f>IF('PV model'!$B$2&gt;0, 180-N207,IF('PV model'!$B$2&lt;0,0-N207,N207))</f>
        <v>146.86853416573601</v>
      </c>
      <c r="P207" s="2">
        <f>ABS(O207-'PV model'!$B$5)</f>
        <v>58.131465834263992</v>
      </c>
      <c r="Q207" s="3">
        <f t="shared" si="38"/>
        <v>83.480161622764456</v>
      </c>
      <c r="R207" s="3">
        <f t="shared" si="43"/>
        <v>0</v>
      </c>
      <c r="S207" s="3">
        <f t="shared" si="39"/>
        <v>6.1740000000000004</v>
      </c>
      <c r="T207" s="3">
        <f>(0.5*(1-COS(RADIANS(90-$X$3)))*(D207+E207)*'PV model'!$B$4)</f>
        <v>0</v>
      </c>
      <c r="U207" s="3">
        <f t="shared" si="44"/>
        <v>6.1740000000000004</v>
      </c>
      <c r="V207" s="3">
        <f>('PV model'!$B$13*(U207/1000)*(1-'PV model'!$B$14*((20+C207)-25))*'PV model'!$B$10)/'PV model'!$B$12</f>
        <v>0.615425011488</v>
      </c>
      <c r="AD207" s="3">
        <v>205</v>
      </c>
    </row>
    <row r="208" spans="1:30" x14ac:dyDescent="0.2">
      <c r="A208" s="10">
        <f t="shared" si="45"/>
        <v>9</v>
      </c>
      <c r="B208" s="10">
        <f t="shared" si="46"/>
        <v>11</v>
      </c>
      <c r="C208" s="23">
        <v>6.1</v>
      </c>
      <c r="D208" s="24">
        <v>0</v>
      </c>
      <c r="E208" s="24">
        <v>20.286000000000001</v>
      </c>
      <c r="F208" s="48"/>
      <c r="G208" s="48"/>
      <c r="H208" s="1">
        <f t="shared" si="47"/>
        <v>-22.189698216399055</v>
      </c>
      <c r="I208" s="1">
        <f t="shared" si="40"/>
        <v>-7.0251669214768215</v>
      </c>
      <c r="J208" s="4">
        <f>B208+('PV model'!$B$3/15)+(I208/60)</f>
        <v>10.606247217975385</v>
      </c>
      <c r="K208" s="2">
        <f t="shared" si="41"/>
        <v>20.906291730369226</v>
      </c>
      <c r="L208" s="2">
        <f>DEGREES(ASIN((((COS(RADIANS('PV model'!$B$2))*COS(RADIANS(H208))*COS(RADIANS(K208)))+(SIN(RADIANS('PV model'!$B$2))*SIN(RADIANS(H208)))))))</f>
        <v>10.292799180238806</v>
      </c>
      <c r="M208" s="3">
        <f t="shared" si="37"/>
        <v>10.292799180238806</v>
      </c>
      <c r="N208" s="2">
        <f t="shared" si="42"/>
        <v>19.622200429286064</v>
      </c>
      <c r="O208" s="2">
        <f>IF('PV model'!$B$2&gt;0, 180-N208,IF('PV model'!$B$2&lt;0,0-N208,N208))</f>
        <v>160.37779957071393</v>
      </c>
      <c r="P208" s="2">
        <f>ABS(O208-'PV model'!$B$5)</f>
        <v>44.622200429286067</v>
      </c>
      <c r="Q208" s="3">
        <f t="shared" si="38"/>
        <v>79.707200819761184</v>
      </c>
      <c r="R208" s="3">
        <f t="shared" si="43"/>
        <v>0</v>
      </c>
      <c r="S208" s="3">
        <f t="shared" si="39"/>
        <v>20.286000000000001</v>
      </c>
      <c r="T208" s="3">
        <f>(0.5*(1-COS(RADIANS(90-$X$3)))*(D208+E208)*'PV model'!$B$4)</f>
        <v>0</v>
      </c>
      <c r="U208" s="3">
        <f t="shared" si="44"/>
        <v>20.286000000000001</v>
      </c>
      <c r="V208" s="3">
        <f>('PV model'!$B$13*(U208/1000)*(1-'PV model'!$B$14*((20+C208)-25))*'PV model'!$B$10)/'PV model'!$B$12</f>
        <v>2.0188662903359997</v>
      </c>
      <c r="AD208" s="3">
        <v>206</v>
      </c>
    </row>
    <row r="209" spans="1:30" x14ac:dyDescent="0.2">
      <c r="A209" s="10">
        <f t="shared" si="45"/>
        <v>9</v>
      </c>
      <c r="B209" s="10">
        <f t="shared" si="46"/>
        <v>12</v>
      </c>
      <c r="C209" s="23">
        <v>6.4</v>
      </c>
      <c r="D209" s="24">
        <v>0</v>
      </c>
      <c r="E209" s="24">
        <v>32.634</v>
      </c>
      <c r="F209" s="48"/>
      <c r="G209" s="48"/>
      <c r="H209" s="1">
        <f t="shared" si="47"/>
        <v>-22.189698216399055</v>
      </c>
      <c r="I209" s="1">
        <f t="shared" si="40"/>
        <v>-7.0251669214768215</v>
      </c>
      <c r="J209" s="4">
        <f>B209+('PV model'!$B$3/15)+(I209/60)</f>
        <v>11.606247217975385</v>
      </c>
      <c r="K209" s="2">
        <f t="shared" si="41"/>
        <v>5.9062917303692242</v>
      </c>
      <c r="L209" s="2">
        <f>DEGREES(ASIN((((COS(RADIANS('PV model'!$B$2))*COS(RADIANS(H209))*COS(RADIANS(K209)))+(SIN(RADIANS('PV model'!$B$2))*SIN(RADIANS(H209)))))))</f>
        <v>12.147082846266581</v>
      </c>
      <c r="M209" s="3">
        <f t="shared" si="37"/>
        <v>12.147082846266581</v>
      </c>
      <c r="N209" s="2">
        <f t="shared" si="42"/>
        <v>5.5930879430945906</v>
      </c>
      <c r="O209" s="2">
        <f>IF('PV model'!$B$2&gt;0, 180-N209,IF('PV model'!$B$2&lt;0,0-N209,N209))</f>
        <v>174.40691205690541</v>
      </c>
      <c r="P209" s="2">
        <f>ABS(O209-'PV model'!$B$5)</f>
        <v>30.593087943094588</v>
      </c>
      <c r="Q209" s="3">
        <f t="shared" si="38"/>
        <v>77.852917153733415</v>
      </c>
      <c r="R209" s="3">
        <f t="shared" si="43"/>
        <v>0</v>
      </c>
      <c r="S209" s="3">
        <f t="shared" si="39"/>
        <v>32.634</v>
      </c>
      <c r="T209" s="3">
        <f>(0.5*(1-COS(RADIANS(90-$X$3)))*(D209+E209)*'PV model'!$B$4)</f>
        <v>0</v>
      </c>
      <c r="U209" s="3">
        <f t="shared" si="44"/>
        <v>32.634</v>
      </c>
      <c r="V209" s="3">
        <f>('PV model'!$B$13*(U209/1000)*(1-'PV model'!$B$14*((20+C209)-25))*'PV model'!$B$10)/'PV model'!$B$12</f>
        <v>3.2438269100159998</v>
      </c>
      <c r="AD209" s="3">
        <v>207</v>
      </c>
    </row>
    <row r="210" spans="1:30" x14ac:dyDescent="0.2">
      <c r="A210" s="10">
        <f t="shared" si="45"/>
        <v>9</v>
      </c>
      <c r="B210" s="10">
        <f t="shared" si="46"/>
        <v>13</v>
      </c>
      <c r="C210" s="23">
        <v>6.4</v>
      </c>
      <c r="D210" s="24">
        <v>0</v>
      </c>
      <c r="E210" s="24">
        <v>37.043999999999997</v>
      </c>
      <c r="F210" s="48"/>
      <c r="G210" s="48"/>
      <c r="H210" s="1">
        <f t="shared" si="47"/>
        <v>-22.189698216399055</v>
      </c>
      <c r="I210" s="1">
        <f t="shared" si="40"/>
        <v>-7.0251669214768215</v>
      </c>
      <c r="J210" s="4">
        <f>B210+('PV model'!$B$3/15)+(I210/60)</f>
        <v>12.606247217975385</v>
      </c>
      <c r="K210" s="2">
        <f t="shared" si="41"/>
        <v>-9.0937082696307758</v>
      </c>
      <c r="L210" s="2">
        <f>DEGREES(ASIN((((COS(RADIANS('PV model'!$B$2))*COS(RADIANS(H210))*COS(RADIANS(K210)))+(SIN(RADIANS('PV model'!$B$2))*SIN(RADIANS(H210)))))))</f>
        <v>11.924011443623765</v>
      </c>
      <c r="M210" s="3">
        <f t="shared" si="37"/>
        <v>11.924011443623765</v>
      </c>
      <c r="N210" s="2">
        <f t="shared" si="42"/>
        <v>-8.6021026569289205</v>
      </c>
      <c r="O210" s="2">
        <f>IF('PV model'!$B$2&gt;0, 180-N210,IF('PV model'!$B$2&lt;0,0-N210,N210))</f>
        <v>188.60210265692893</v>
      </c>
      <c r="P210" s="2">
        <f>ABS(O210-'PV model'!$B$5)</f>
        <v>16.397897343071065</v>
      </c>
      <c r="Q210" s="3">
        <f t="shared" si="38"/>
        <v>78.075988556376231</v>
      </c>
      <c r="R210" s="3">
        <f t="shared" si="43"/>
        <v>0</v>
      </c>
      <c r="S210" s="3">
        <f t="shared" si="39"/>
        <v>37.043999999999997</v>
      </c>
      <c r="T210" s="3">
        <f>(0.5*(1-COS(RADIANS(90-$X$3)))*(D210+E210)*'PV model'!$B$4)</f>
        <v>0</v>
      </c>
      <c r="U210" s="3">
        <f t="shared" si="44"/>
        <v>37.043999999999997</v>
      </c>
      <c r="V210" s="3">
        <f>('PV model'!$B$13*(U210/1000)*(1-'PV model'!$B$14*((20+C210)-25))*'PV model'!$B$10)/'PV model'!$B$12</f>
        <v>3.6821818978559988</v>
      </c>
      <c r="AD210" s="3">
        <v>208</v>
      </c>
    </row>
    <row r="211" spans="1:30" x14ac:dyDescent="0.2">
      <c r="A211" s="10">
        <f t="shared" si="45"/>
        <v>9</v>
      </c>
      <c r="B211" s="10">
        <f t="shared" si="46"/>
        <v>14</v>
      </c>
      <c r="C211" s="23">
        <v>6.3</v>
      </c>
      <c r="D211" s="24">
        <v>0</v>
      </c>
      <c r="E211" s="24">
        <v>31.752000000000002</v>
      </c>
      <c r="F211" s="48"/>
      <c r="G211" s="48"/>
      <c r="H211" s="1">
        <f t="shared" si="47"/>
        <v>-22.189698216399055</v>
      </c>
      <c r="I211" s="1">
        <f t="shared" si="40"/>
        <v>-7.0251669214768215</v>
      </c>
      <c r="J211" s="4">
        <f>B211+('PV model'!$B$3/15)+(I211/60)</f>
        <v>13.606247217975385</v>
      </c>
      <c r="K211" s="2">
        <f t="shared" si="41"/>
        <v>-24.093708269630774</v>
      </c>
      <c r="L211" s="2">
        <f>DEGREES(ASIN((((COS(RADIANS('PV model'!$B$2))*COS(RADIANS(H211))*COS(RADIANS(K211)))+(SIN(RADIANS('PV model'!$B$2))*SIN(RADIANS(H211)))))))</f>
        <v>9.6433563588043398</v>
      </c>
      <c r="M211" s="3">
        <f t="shared" si="37"/>
        <v>9.6433563588043398</v>
      </c>
      <c r="N211" s="2">
        <f t="shared" si="42"/>
        <v>-22.54530758048308</v>
      </c>
      <c r="O211" s="2">
        <f>IF('PV model'!$B$2&gt;0, 180-N211,IF('PV model'!$B$2&lt;0,0-N211,N211))</f>
        <v>202.54530758048307</v>
      </c>
      <c r="P211" s="2">
        <f>ABS(O211-'PV model'!$B$5)</f>
        <v>2.4546924195169311</v>
      </c>
      <c r="Q211" s="3">
        <f t="shared" si="38"/>
        <v>80.35664364119566</v>
      </c>
      <c r="R211" s="3">
        <f t="shared" si="43"/>
        <v>0</v>
      </c>
      <c r="S211" s="3">
        <f t="shared" si="39"/>
        <v>31.752000000000002</v>
      </c>
      <c r="T211" s="3">
        <f>(0.5*(1-COS(RADIANS(90-$X$3)))*(D211+E211)*'PV model'!$B$4)</f>
        <v>0</v>
      </c>
      <c r="U211" s="3">
        <f t="shared" si="44"/>
        <v>31.752000000000002</v>
      </c>
      <c r="V211" s="3">
        <f>('PV model'!$B$13*(U211/1000)*(1-'PV model'!$B$14*((20+C211)-25))*'PV model'!$B$10)/'PV model'!$B$12</f>
        <v>3.1574254844160001</v>
      </c>
      <c r="AD211" s="3">
        <v>209</v>
      </c>
    </row>
    <row r="212" spans="1:30" x14ac:dyDescent="0.2">
      <c r="A212" s="10">
        <f t="shared" si="45"/>
        <v>9</v>
      </c>
      <c r="B212" s="10">
        <f t="shared" si="46"/>
        <v>15</v>
      </c>
      <c r="C212" s="23">
        <v>6.3</v>
      </c>
      <c r="D212" s="24">
        <v>0</v>
      </c>
      <c r="E212" s="24">
        <v>19.404</v>
      </c>
      <c r="F212" s="48"/>
      <c r="G212" s="48"/>
      <c r="H212" s="1">
        <f t="shared" si="47"/>
        <v>-22.189698216399055</v>
      </c>
      <c r="I212" s="1">
        <f t="shared" si="40"/>
        <v>-7.0251669214768215</v>
      </c>
      <c r="J212" s="4">
        <f>B212+('PV model'!$B$3/15)+(I212/60)</f>
        <v>14.606247217975385</v>
      </c>
      <c r="K212" s="2">
        <f t="shared" si="41"/>
        <v>-39.093708269630774</v>
      </c>
      <c r="L212" s="2">
        <f>DEGREES(ASIN((((COS(RADIANS('PV model'!$B$2))*COS(RADIANS(H212))*COS(RADIANS(K212)))+(SIN(RADIANS('PV model'!$B$2))*SIN(RADIANS(H212)))))))</f>
        <v>5.4966911585084688</v>
      </c>
      <c r="M212" s="3">
        <f t="shared" si="37"/>
        <v>5.4966911585084688</v>
      </c>
      <c r="N212" s="2">
        <f t="shared" si="42"/>
        <v>-35.91506902462806</v>
      </c>
      <c r="O212" s="2">
        <f>IF('PV model'!$B$2&gt;0, 180-N212,IF('PV model'!$B$2&lt;0,0-N212,N212))</f>
        <v>215.91506902462805</v>
      </c>
      <c r="P212" s="2">
        <f>ABS(O212-'PV model'!$B$5)</f>
        <v>10.915069024628053</v>
      </c>
      <c r="Q212" s="3">
        <f t="shared" si="38"/>
        <v>84.503308841491531</v>
      </c>
      <c r="R212" s="3">
        <f t="shared" si="43"/>
        <v>0</v>
      </c>
      <c r="S212" s="3">
        <f t="shared" si="39"/>
        <v>19.404</v>
      </c>
      <c r="T212" s="3">
        <f>(0.5*(1-COS(RADIANS(90-$X$3)))*(D212+E212)*'PV model'!$B$4)</f>
        <v>0</v>
      </c>
      <c r="U212" s="3">
        <f t="shared" si="44"/>
        <v>19.404</v>
      </c>
      <c r="V212" s="3">
        <f>('PV model'!$B$13*(U212/1000)*(1-'PV model'!$B$14*((20+C212)-25))*'PV model'!$B$10)/'PV model'!$B$12</f>
        <v>1.9295377960320002</v>
      </c>
      <c r="AD212" s="3">
        <v>210</v>
      </c>
    </row>
    <row r="213" spans="1:30" x14ac:dyDescent="0.2">
      <c r="A213" s="10">
        <f t="shared" si="45"/>
        <v>9</v>
      </c>
      <c r="B213" s="10">
        <f t="shared" si="46"/>
        <v>16</v>
      </c>
      <c r="C213" s="23">
        <v>6.5</v>
      </c>
      <c r="D213" s="24">
        <v>0</v>
      </c>
      <c r="E213" s="24">
        <v>5.2920000000000007</v>
      </c>
      <c r="F213" s="48"/>
      <c r="G213" s="48"/>
      <c r="H213" s="1">
        <f t="shared" si="47"/>
        <v>-22.189698216399055</v>
      </c>
      <c r="I213" s="1">
        <f t="shared" si="40"/>
        <v>-7.0251669214768215</v>
      </c>
      <c r="J213" s="4">
        <f>B213+('PV model'!$B$3/15)+(I213/60)</f>
        <v>15.606247217975385</v>
      </c>
      <c r="K213" s="2">
        <f t="shared" si="41"/>
        <v>-54.093708269630774</v>
      </c>
      <c r="L213" s="2">
        <f>DEGREES(ASIN((((COS(RADIANS('PV model'!$B$2))*COS(RADIANS(H213))*COS(RADIANS(K213)))+(SIN(RADIANS('PV model'!$B$2))*SIN(RADIANS(H213)))))))</f>
        <v>-0.2106971207971991</v>
      </c>
      <c r="M213" s="3">
        <f t="shared" si="37"/>
        <v>0</v>
      </c>
      <c r="N213" s="2">
        <f t="shared" si="42"/>
        <v>-48.589874706016055</v>
      </c>
      <c r="O213" s="2">
        <f>IF('PV model'!$B$2&gt;0, 180-N213,IF('PV model'!$B$2&lt;0,0-N213,N213))</f>
        <v>228.58987470601605</v>
      </c>
      <c r="P213" s="2">
        <f>ABS(O213-'PV model'!$B$5)</f>
        <v>23.589874706016047</v>
      </c>
      <c r="Q213" s="3">
        <f t="shared" si="38"/>
        <v>90.210697120797192</v>
      </c>
      <c r="R213" s="3">
        <f t="shared" si="43"/>
        <v>0</v>
      </c>
      <c r="S213" s="3">
        <f t="shared" si="39"/>
        <v>5.2920000000000007</v>
      </c>
      <c r="T213" s="3">
        <f>(0.5*(1-COS(RADIANS(90-$X$3)))*(D213+E213)*'PV model'!$B$4)</f>
        <v>0</v>
      </c>
      <c r="U213" s="3">
        <f t="shared" si="44"/>
        <v>5.2920000000000007</v>
      </c>
      <c r="V213" s="3">
        <f>('PV model'!$B$13*(U213/1000)*(1-'PV model'!$B$14*((20+C213)-25))*'PV model'!$B$10)/'PV model'!$B$12</f>
        <v>0.52581439008000008</v>
      </c>
      <c r="AD213" s="3">
        <v>211</v>
      </c>
    </row>
    <row r="214" spans="1:30" x14ac:dyDescent="0.2">
      <c r="A214" s="10">
        <f t="shared" si="45"/>
        <v>9</v>
      </c>
      <c r="B214" s="10">
        <f t="shared" si="46"/>
        <v>17</v>
      </c>
      <c r="C214" s="23">
        <v>6.8</v>
      </c>
      <c r="D214" s="24">
        <v>0</v>
      </c>
      <c r="E214" s="24">
        <v>0</v>
      </c>
      <c r="F214" s="48"/>
      <c r="G214" s="48"/>
      <c r="H214" s="1">
        <f t="shared" si="47"/>
        <v>-22.189698216399055</v>
      </c>
      <c r="I214" s="1">
        <f t="shared" si="40"/>
        <v>-7.0251669214768215</v>
      </c>
      <c r="J214" s="4">
        <f>B214+('PV model'!$B$3/15)+(I214/60)</f>
        <v>16.606247217975387</v>
      </c>
      <c r="K214" s="2">
        <f t="shared" si="41"/>
        <v>-69.09370826963081</v>
      </c>
      <c r="L214" s="2">
        <f>DEGREES(ASIN((((COS(RADIANS('PV model'!$B$2))*COS(RADIANS(H214))*COS(RADIANS(K214)))+(SIN(RADIANS('PV model'!$B$2))*SIN(RADIANS(H214)))))))</f>
        <v>-7.1289941600222138</v>
      </c>
      <c r="M214" s="3">
        <f t="shared" si="37"/>
        <v>0</v>
      </c>
      <c r="N214" s="2">
        <f t="shared" si="42"/>
        <v>-60.65897545835697</v>
      </c>
      <c r="O214" s="2">
        <f>IF('PV model'!$B$2&gt;0, 180-N214,IF('PV model'!$B$2&lt;0,0-N214,N214))</f>
        <v>240.65897545835696</v>
      </c>
      <c r="P214" s="2">
        <f>ABS(O214-'PV model'!$B$5)</f>
        <v>35.658975458356963</v>
      </c>
      <c r="Q214" s="3">
        <f t="shared" si="38"/>
        <v>97.128994160022216</v>
      </c>
      <c r="R214" s="3">
        <f t="shared" si="43"/>
        <v>0</v>
      </c>
      <c r="S214" s="3">
        <f t="shared" si="39"/>
        <v>0</v>
      </c>
      <c r="T214" s="3">
        <f>(0.5*(1-COS(RADIANS(90-$X$3)))*(D214+E214)*'PV model'!$B$4)</f>
        <v>0</v>
      </c>
      <c r="U214" s="3">
        <f t="shared" si="44"/>
        <v>0</v>
      </c>
      <c r="V214" s="3">
        <f>('PV model'!$B$13*(U214/1000)*(1-'PV model'!$B$14*((20+C214)-25))*'PV model'!$B$10)/'PV model'!$B$12</f>
        <v>0</v>
      </c>
      <c r="AD214" s="3">
        <v>212</v>
      </c>
    </row>
    <row r="215" spans="1:30" x14ac:dyDescent="0.2">
      <c r="A215" s="10">
        <f t="shared" si="45"/>
        <v>9</v>
      </c>
      <c r="B215" s="10">
        <f t="shared" si="46"/>
        <v>18</v>
      </c>
      <c r="C215" s="23">
        <v>7</v>
      </c>
      <c r="D215" s="24">
        <v>0</v>
      </c>
      <c r="E215" s="24">
        <v>0</v>
      </c>
      <c r="F215" s="48"/>
      <c r="G215" s="48"/>
      <c r="H215" s="1">
        <f t="shared" si="47"/>
        <v>-22.189698216399055</v>
      </c>
      <c r="I215" s="1">
        <f t="shared" si="40"/>
        <v>-7.0251669214768215</v>
      </c>
      <c r="J215" s="4">
        <f>B215+('PV model'!$B$3/15)+(I215/60)</f>
        <v>17.606247217975387</v>
      </c>
      <c r="K215" s="2">
        <f t="shared" si="41"/>
        <v>-84.09370826963081</v>
      </c>
      <c r="L215" s="2">
        <f>DEGREES(ASIN((((COS(RADIANS('PV model'!$B$2))*COS(RADIANS(H215))*COS(RADIANS(K215)))+(SIN(RADIANS('PV model'!$B$2))*SIN(RADIANS(H215)))))))</f>
        <v>-14.908947471037052</v>
      </c>
      <c r="M215" s="3">
        <f t="shared" si="37"/>
        <v>0</v>
      </c>
      <c r="N215" s="2">
        <f t="shared" si="42"/>
        <v>-72.384477946877254</v>
      </c>
      <c r="O215" s="2">
        <f>IF('PV model'!$B$2&gt;0, 180-N215,IF('PV model'!$B$2&lt;0,0-N215,N215))</f>
        <v>252.38447794687727</v>
      </c>
      <c r="P215" s="2">
        <f>ABS(O215-'PV model'!$B$5)</f>
        <v>47.384477946877269</v>
      </c>
      <c r="Q215" s="3">
        <f t="shared" si="38"/>
        <v>104.90894747103705</v>
      </c>
      <c r="R215" s="3">
        <f t="shared" si="43"/>
        <v>0</v>
      </c>
      <c r="S215" s="3">
        <f t="shared" si="39"/>
        <v>0</v>
      </c>
      <c r="T215" s="3">
        <f>(0.5*(1-COS(RADIANS(90-$X$3)))*(D215+E215)*'PV model'!$B$4)</f>
        <v>0</v>
      </c>
      <c r="U215" s="3">
        <f t="shared" si="44"/>
        <v>0</v>
      </c>
      <c r="V215" s="3">
        <f>('PV model'!$B$13*(U215/1000)*(1-'PV model'!$B$14*((20+C215)-25))*'PV model'!$B$10)/'PV model'!$B$12</f>
        <v>0</v>
      </c>
      <c r="AD215" s="3">
        <v>213</v>
      </c>
    </row>
    <row r="216" spans="1:30" x14ac:dyDescent="0.2">
      <c r="A216" s="10">
        <f t="shared" si="45"/>
        <v>9</v>
      </c>
      <c r="B216" s="10">
        <f t="shared" si="46"/>
        <v>19</v>
      </c>
      <c r="C216" s="23">
        <v>7.1</v>
      </c>
      <c r="D216" s="24">
        <v>0</v>
      </c>
      <c r="E216" s="24">
        <v>0</v>
      </c>
      <c r="F216" s="48"/>
      <c r="G216" s="48"/>
      <c r="H216" s="1">
        <f t="shared" si="47"/>
        <v>-22.189698216399055</v>
      </c>
      <c r="I216" s="1">
        <f t="shared" si="40"/>
        <v>-7.0251669214768215</v>
      </c>
      <c r="J216" s="4">
        <f>B216+('PV model'!$B$3/15)+(I216/60)</f>
        <v>18.606247217975387</v>
      </c>
      <c r="K216" s="2">
        <f t="shared" si="41"/>
        <v>-99.09370826963081</v>
      </c>
      <c r="L216" s="2">
        <f>DEGREES(ASIN((((COS(RADIANS('PV model'!$B$2))*COS(RADIANS(H216))*COS(RADIANS(K216)))+(SIN(RADIANS('PV model'!$B$2))*SIN(RADIANS(H216)))))))</f>
        <v>-23.212447472113272</v>
      </c>
      <c r="M216" s="3">
        <f t="shared" si="37"/>
        <v>0</v>
      </c>
      <c r="N216" s="2">
        <f t="shared" si="42"/>
        <v>-84.172728527128783</v>
      </c>
      <c r="O216" s="2">
        <f>IF('PV model'!$B$2&gt;0, 180-N216,IF('PV model'!$B$2&lt;0,0-N216,N216))</f>
        <v>264.17272852712881</v>
      </c>
      <c r="P216" s="2">
        <f>ABS(O216-'PV model'!$B$5)</f>
        <v>59.172728527128811</v>
      </c>
      <c r="Q216" s="3">
        <f t="shared" si="38"/>
        <v>113.21244747211327</v>
      </c>
      <c r="R216" s="3">
        <f t="shared" si="43"/>
        <v>0</v>
      </c>
      <c r="S216" s="3">
        <f t="shared" si="39"/>
        <v>0</v>
      </c>
      <c r="T216" s="3">
        <f>(0.5*(1-COS(RADIANS(90-$X$3)))*(D216+E216)*'PV model'!$B$4)</f>
        <v>0</v>
      </c>
      <c r="U216" s="3">
        <f t="shared" si="44"/>
        <v>0</v>
      </c>
      <c r="V216" s="3">
        <f>('PV model'!$B$13*(U216/1000)*(1-'PV model'!$B$14*((20+C216)-25))*'PV model'!$B$10)/'PV model'!$B$12</f>
        <v>0</v>
      </c>
      <c r="AD216" s="3">
        <v>214</v>
      </c>
    </row>
    <row r="217" spans="1:30" x14ac:dyDescent="0.2">
      <c r="A217" s="10">
        <f t="shared" si="45"/>
        <v>9</v>
      </c>
      <c r="B217" s="10">
        <f t="shared" si="46"/>
        <v>20</v>
      </c>
      <c r="C217" s="23">
        <v>7.1</v>
      </c>
      <c r="D217" s="24">
        <v>0</v>
      </c>
      <c r="E217" s="24">
        <v>0</v>
      </c>
      <c r="F217" s="48"/>
      <c r="G217" s="48"/>
      <c r="H217" s="1">
        <f t="shared" si="47"/>
        <v>-22.189698216399055</v>
      </c>
      <c r="I217" s="1">
        <f t="shared" si="40"/>
        <v>-7.0251669214768215</v>
      </c>
      <c r="J217" s="4">
        <f>B217+('PV model'!$B$3/15)+(I217/60)</f>
        <v>19.606247217975387</v>
      </c>
      <c r="K217" s="2">
        <f t="shared" si="41"/>
        <v>-114.09370826963081</v>
      </c>
      <c r="L217" s="2">
        <f>DEGREES(ASIN((((COS(RADIANS('PV model'!$B$2))*COS(RADIANS(H217))*COS(RADIANS(K217)))+(SIN(RADIANS('PV model'!$B$2))*SIN(RADIANS(H217)))))))</f>
        <v>-31.691850169473419</v>
      </c>
      <c r="M217" s="3">
        <f t="shared" si="37"/>
        <v>0</v>
      </c>
      <c r="N217" s="2">
        <f t="shared" si="42"/>
        <v>-83.41348996626418</v>
      </c>
      <c r="O217" s="2">
        <f>IF('PV model'!$B$2&gt;0, 180-N217,IF('PV model'!$B$2&lt;0,0-N217,N217))</f>
        <v>263.41348996626419</v>
      </c>
      <c r="P217" s="2">
        <f>ABS(O217-'PV model'!$B$5)</f>
        <v>58.413489966264194</v>
      </c>
      <c r="Q217" s="3">
        <f t="shared" si="38"/>
        <v>121.69185016947341</v>
      </c>
      <c r="R217" s="3">
        <f t="shared" si="43"/>
        <v>0</v>
      </c>
      <c r="S217" s="3">
        <f t="shared" si="39"/>
        <v>0</v>
      </c>
      <c r="T217" s="3">
        <f>(0.5*(1-COS(RADIANS(90-$X$3)))*(D217+E217)*'PV model'!$B$4)</f>
        <v>0</v>
      </c>
      <c r="U217" s="3">
        <f t="shared" si="44"/>
        <v>0</v>
      </c>
      <c r="V217" s="3">
        <f>('PV model'!$B$13*(U217/1000)*(1-'PV model'!$B$14*((20+C217)-25))*'PV model'!$B$10)/'PV model'!$B$12</f>
        <v>0</v>
      </c>
      <c r="AD217" s="3">
        <v>215</v>
      </c>
    </row>
    <row r="218" spans="1:30" x14ac:dyDescent="0.2">
      <c r="A218" s="10">
        <f t="shared" si="45"/>
        <v>9</v>
      </c>
      <c r="B218" s="10">
        <f t="shared" si="46"/>
        <v>21</v>
      </c>
      <c r="C218" s="23">
        <v>7.2</v>
      </c>
      <c r="D218" s="24">
        <v>0</v>
      </c>
      <c r="E218" s="24">
        <v>0</v>
      </c>
      <c r="F218" s="48"/>
      <c r="G218" s="48"/>
      <c r="H218" s="1">
        <f t="shared" si="47"/>
        <v>-22.189698216399055</v>
      </c>
      <c r="I218" s="1">
        <f t="shared" si="40"/>
        <v>-7.0251669214768215</v>
      </c>
      <c r="J218" s="4">
        <f>B218+('PV model'!$B$3/15)+(I218/60)</f>
        <v>20.606247217975387</v>
      </c>
      <c r="K218" s="2">
        <f t="shared" si="41"/>
        <v>-129.09370826963081</v>
      </c>
      <c r="L218" s="2">
        <f>DEGREES(ASIN((((COS(RADIANS('PV model'!$B$2))*COS(RADIANS(H218))*COS(RADIANS(K218)))+(SIN(RADIANS('PV model'!$B$2))*SIN(RADIANS(H218)))))))</f>
        <v>-39.938811456799094</v>
      </c>
      <c r="M218" s="3">
        <f t="shared" si="37"/>
        <v>0</v>
      </c>
      <c r="N218" s="2">
        <f t="shared" si="42"/>
        <v>-69.598438509450148</v>
      </c>
      <c r="O218" s="2">
        <f>IF('PV model'!$B$2&gt;0, 180-N218,IF('PV model'!$B$2&lt;0,0-N218,N218))</f>
        <v>249.59843850945015</v>
      </c>
      <c r="P218" s="2">
        <f>ABS(O218-'PV model'!$B$5)</f>
        <v>44.598438509450148</v>
      </c>
      <c r="Q218" s="3">
        <f t="shared" si="38"/>
        <v>129.9388114567991</v>
      </c>
      <c r="R218" s="3">
        <f t="shared" si="43"/>
        <v>0</v>
      </c>
      <c r="S218" s="3">
        <f t="shared" si="39"/>
        <v>0</v>
      </c>
      <c r="T218" s="3">
        <f>(0.5*(1-COS(RADIANS(90-$X$3)))*(D218+E218)*'PV model'!$B$4)</f>
        <v>0</v>
      </c>
      <c r="U218" s="3">
        <f t="shared" si="44"/>
        <v>0</v>
      </c>
      <c r="V218" s="3">
        <f>('PV model'!$B$13*(U218/1000)*(1-'PV model'!$B$14*((20+C218)-25))*'PV model'!$B$10)/'PV model'!$B$12</f>
        <v>0</v>
      </c>
      <c r="AD218" s="3">
        <v>216</v>
      </c>
    </row>
    <row r="219" spans="1:30" x14ac:dyDescent="0.2">
      <c r="A219" s="10">
        <f t="shared" si="45"/>
        <v>9</v>
      </c>
      <c r="B219" s="10">
        <f t="shared" si="46"/>
        <v>22</v>
      </c>
      <c r="C219" s="23">
        <v>7.3</v>
      </c>
      <c r="D219" s="24">
        <v>0</v>
      </c>
      <c r="E219" s="24">
        <v>0</v>
      </c>
      <c r="F219" s="48"/>
      <c r="G219" s="48"/>
      <c r="H219" s="1">
        <f t="shared" si="47"/>
        <v>-22.189698216399055</v>
      </c>
      <c r="I219" s="1">
        <f t="shared" si="40"/>
        <v>-7.0251669214768215</v>
      </c>
      <c r="J219" s="4">
        <f>B219+('PV model'!$B$3/15)+(I219/60)</f>
        <v>21.606247217975387</v>
      </c>
      <c r="K219" s="2">
        <f t="shared" si="41"/>
        <v>-144.09370826963081</v>
      </c>
      <c r="L219" s="2">
        <f>DEGREES(ASIN((((COS(RADIANS('PV model'!$B$2))*COS(RADIANS(H219))*COS(RADIANS(K219)))+(SIN(RADIANS('PV model'!$B$2))*SIN(RADIANS(H219)))))))</f>
        <v>-47.395997770629656</v>
      </c>
      <c r="M219" s="3">
        <f t="shared" si="37"/>
        <v>0</v>
      </c>
      <c r="N219" s="2">
        <f t="shared" si="42"/>
        <v>-53.340130042555558</v>
      </c>
      <c r="O219" s="2">
        <f>IF('PV model'!$B$2&gt;0, 180-N219,IF('PV model'!$B$2&lt;0,0-N219,N219))</f>
        <v>233.34013004255556</v>
      </c>
      <c r="P219" s="2">
        <f>ABS(O219-'PV model'!$B$5)</f>
        <v>28.340130042555558</v>
      </c>
      <c r="Q219" s="3">
        <f t="shared" si="38"/>
        <v>137.39599777062963</v>
      </c>
      <c r="R219" s="3">
        <f t="shared" si="43"/>
        <v>0</v>
      </c>
      <c r="S219" s="3">
        <f t="shared" si="39"/>
        <v>0</v>
      </c>
      <c r="T219" s="3">
        <f>(0.5*(1-COS(RADIANS(90-$X$3)))*(D219+E219)*'PV model'!$B$4)</f>
        <v>0</v>
      </c>
      <c r="U219" s="3">
        <f t="shared" si="44"/>
        <v>0</v>
      </c>
      <c r="V219" s="3">
        <f>('PV model'!$B$13*(U219/1000)*(1-'PV model'!$B$14*((20+C219)-25))*'PV model'!$B$10)/'PV model'!$B$12</f>
        <v>0</v>
      </c>
      <c r="AD219" s="3">
        <v>217</v>
      </c>
    </row>
    <row r="220" spans="1:30" x14ac:dyDescent="0.2">
      <c r="A220" s="10">
        <f t="shared" si="45"/>
        <v>9</v>
      </c>
      <c r="B220" s="10">
        <f t="shared" si="46"/>
        <v>23</v>
      </c>
      <c r="C220" s="23">
        <v>7.4</v>
      </c>
      <c r="D220" s="24">
        <v>0</v>
      </c>
      <c r="E220" s="24">
        <v>0</v>
      </c>
      <c r="F220" s="48"/>
      <c r="G220" s="48"/>
      <c r="H220" s="1">
        <f t="shared" si="47"/>
        <v>-22.189698216399055</v>
      </c>
      <c r="I220" s="1">
        <f t="shared" si="40"/>
        <v>-7.0251669214768215</v>
      </c>
      <c r="J220" s="4">
        <f>B220+('PV model'!$B$3/15)+(I220/60)</f>
        <v>22.606247217975387</v>
      </c>
      <c r="K220" s="2">
        <f t="shared" si="41"/>
        <v>-159.09370826963081</v>
      </c>
      <c r="L220" s="2">
        <f>DEGREES(ASIN((((COS(RADIANS('PV model'!$B$2))*COS(RADIANS(H220))*COS(RADIANS(K220)))+(SIN(RADIANS('PV model'!$B$2))*SIN(RADIANS(H220)))))))</f>
        <v>-53.243041292984209</v>
      </c>
      <c r="M220" s="3">
        <f t="shared" si="37"/>
        <v>0</v>
      </c>
      <c r="N220" s="2">
        <f t="shared" si="42"/>
        <v>-33.513922928097472</v>
      </c>
      <c r="O220" s="2">
        <f>IF('PV model'!$B$2&gt;0, 180-N220,IF('PV model'!$B$2&lt;0,0-N220,N220))</f>
        <v>213.51392292809749</v>
      </c>
      <c r="P220" s="2">
        <f>ABS(O220-'PV model'!$B$5)</f>
        <v>8.513922928097486</v>
      </c>
      <c r="Q220" s="3">
        <f t="shared" si="38"/>
        <v>143.2430412929842</v>
      </c>
      <c r="R220" s="3">
        <f t="shared" si="43"/>
        <v>0</v>
      </c>
      <c r="S220" s="3">
        <f t="shared" si="39"/>
        <v>0</v>
      </c>
      <c r="T220" s="3">
        <f>(0.5*(1-COS(RADIANS(90-$X$3)))*(D220+E220)*'PV model'!$B$4)</f>
        <v>0</v>
      </c>
      <c r="U220" s="3">
        <f t="shared" si="44"/>
        <v>0</v>
      </c>
      <c r="V220" s="3">
        <f>('PV model'!$B$13*(U220/1000)*(1-'PV model'!$B$14*((20+C220)-25))*'PV model'!$B$10)/'PV model'!$B$12</f>
        <v>0</v>
      </c>
      <c r="AD220" s="3">
        <v>218</v>
      </c>
    </row>
    <row r="221" spans="1:30" x14ac:dyDescent="0.2">
      <c r="A221" s="10">
        <f t="shared" si="45"/>
        <v>9</v>
      </c>
      <c r="B221" s="10">
        <f t="shared" si="46"/>
        <v>24</v>
      </c>
      <c r="C221" s="23">
        <v>7.5</v>
      </c>
      <c r="D221" s="24">
        <v>0</v>
      </c>
      <c r="E221" s="24">
        <v>0</v>
      </c>
      <c r="F221" s="48"/>
      <c r="G221" s="48"/>
      <c r="H221" s="1">
        <f t="shared" si="47"/>
        <v>-22.189698216399055</v>
      </c>
      <c r="I221" s="1">
        <f t="shared" si="40"/>
        <v>-7.0251669214768215</v>
      </c>
      <c r="J221" s="4">
        <f>B221+('PV model'!$B$3/15)+(I221/60)</f>
        <v>23.606247217975387</v>
      </c>
      <c r="K221" s="2">
        <f t="shared" si="41"/>
        <v>-174.09370826963081</v>
      </c>
      <c r="L221" s="2">
        <f>DEGREES(ASIN((((COS(RADIANS('PV model'!$B$2))*COS(RADIANS(H221))*COS(RADIANS(K221)))+(SIN(RADIANS('PV model'!$B$2))*SIN(RADIANS(H221)))))))</f>
        <v>-56.400344075780339</v>
      </c>
      <c r="M221" s="3">
        <f t="shared" si="37"/>
        <v>0</v>
      </c>
      <c r="N221" s="2">
        <f t="shared" si="42"/>
        <v>-9.9144471878417111</v>
      </c>
      <c r="O221" s="2">
        <f>IF('PV model'!$B$2&gt;0, 180-N221,IF('PV model'!$B$2&lt;0,0-N221,N221))</f>
        <v>189.91444718784172</v>
      </c>
      <c r="P221" s="2">
        <f>ABS(O221-'PV model'!$B$5)</f>
        <v>15.085552812158284</v>
      </c>
      <c r="Q221" s="3">
        <f t="shared" si="38"/>
        <v>146.40034407578034</v>
      </c>
      <c r="R221" s="3">
        <f t="shared" si="43"/>
        <v>0</v>
      </c>
      <c r="S221" s="3">
        <f t="shared" si="39"/>
        <v>0</v>
      </c>
      <c r="T221" s="3">
        <f>(0.5*(1-COS(RADIANS(90-$X$3)))*(D221+E221)*'PV model'!$B$4)</f>
        <v>0</v>
      </c>
      <c r="U221" s="3">
        <f t="shared" si="44"/>
        <v>0</v>
      </c>
      <c r="V221" s="3">
        <f>('PV model'!$B$13*(U221/1000)*(1-'PV model'!$B$14*((20+C221)-25))*'PV model'!$B$10)/'PV model'!$B$12</f>
        <v>0</v>
      </c>
      <c r="AD221" s="3">
        <v>219</v>
      </c>
    </row>
    <row r="222" spans="1:30" x14ac:dyDescent="0.2">
      <c r="A222" s="10">
        <f t="shared" si="45"/>
        <v>10</v>
      </c>
      <c r="B222" s="10">
        <f t="shared" si="46"/>
        <v>1</v>
      </c>
      <c r="C222" s="23">
        <v>7.3</v>
      </c>
      <c r="D222" s="24">
        <v>0</v>
      </c>
      <c r="E222" s="24">
        <v>0</v>
      </c>
      <c r="F222" s="48"/>
      <c r="G222" s="48"/>
      <c r="H222" s="1">
        <f t="shared" si="47"/>
        <v>-22.055065392232695</v>
      </c>
      <c r="I222" s="1">
        <f t="shared" si="40"/>
        <v>-7.422788859359164</v>
      </c>
      <c r="J222" s="4">
        <f>B222+('PV model'!$B$3/15)+(I222/60)</f>
        <v>0.59962018567734732</v>
      </c>
      <c r="K222" s="2">
        <f t="shared" si="41"/>
        <v>171.00569721483978</v>
      </c>
      <c r="L222" s="2">
        <f>DEGREES(ASIN((((COS(RADIANS('PV model'!$B$2))*COS(RADIANS(H222))*COS(RADIANS(K222)))+(SIN(RADIANS('PV model'!$B$2))*SIN(RADIANS(H222)))))))</f>
        <v>-55.889843525562661</v>
      </c>
      <c r="M222" s="3">
        <f t="shared" si="37"/>
        <v>0</v>
      </c>
      <c r="N222" s="2">
        <f t="shared" si="42"/>
        <v>14.973987396886349</v>
      </c>
      <c r="O222" s="2">
        <f>IF('PV model'!$B$2&gt;0, 180-N222,IF('PV model'!$B$2&lt;0,0-N222,N222))</f>
        <v>165.02601260311366</v>
      </c>
      <c r="P222" s="2">
        <f>ABS(O222-'PV model'!$B$5)</f>
        <v>39.973987396886344</v>
      </c>
      <c r="Q222" s="3">
        <f t="shared" si="38"/>
        <v>145.88984352556267</v>
      </c>
      <c r="R222" s="3">
        <f t="shared" si="43"/>
        <v>0</v>
      </c>
      <c r="S222" s="3">
        <f t="shared" si="39"/>
        <v>0</v>
      </c>
      <c r="T222" s="3">
        <f>(0.5*(1-COS(RADIANS(90-$X$3)))*(D222+E222)*'PV model'!$B$4)</f>
        <v>0</v>
      </c>
      <c r="U222" s="3">
        <f t="shared" si="44"/>
        <v>0</v>
      </c>
      <c r="V222" s="3">
        <f>('PV model'!$B$13*(U222/1000)*(1-'PV model'!$B$14*((20+C222)-25))*'PV model'!$B$10)/'PV model'!$B$12</f>
        <v>0</v>
      </c>
      <c r="AD222" s="3">
        <v>220</v>
      </c>
    </row>
    <row r="223" spans="1:30" x14ac:dyDescent="0.2">
      <c r="A223" s="10">
        <f t="shared" si="45"/>
        <v>10</v>
      </c>
      <c r="B223" s="10">
        <f t="shared" si="46"/>
        <v>2</v>
      </c>
      <c r="C223" s="23">
        <v>7.2</v>
      </c>
      <c r="D223" s="24">
        <v>0</v>
      </c>
      <c r="E223" s="24">
        <v>0</v>
      </c>
      <c r="F223" s="48"/>
      <c r="G223" s="48"/>
      <c r="H223" s="1">
        <f t="shared" si="47"/>
        <v>-22.055065392232695</v>
      </c>
      <c r="I223" s="1">
        <f t="shared" si="40"/>
        <v>-7.422788859359164</v>
      </c>
      <c r="J223" s="4">
        <f>B223+('PV model'!$B$3/15)+(I223/60)</f>
        <v>1.5996201856773473</v>
      </c>
      <c r="K223" s="2">
        <f t="shared" si="41"/>
        <v>156.00569721483978</v>
      </c>
      <c r="L223" s="2">
        <f>DEGREES(ASIN((((COS(RADIANS('PV model'!$B$2))*COS(RADIANS(H223))*COS(RADIANS(K223)))+(SIN(RADIANS('PV model'!$B$2))*SIN(RADIANS(H223)))))))</f>
        <v>-52.097013593308958</v>
      </c>
      <c r="M223" s="3">
        <f t="shared" si="37"/>
        <v>0</v>
      </c>
      <c r="N223" s="2">
        <f t="shared" si="42"/>
        <v>37.842966224186505</v>
      </c>
      <c r="O223" s="2">
        <f>IF('PV model'!$B$2&gt;0, 180-N223,IF('PV model'!$B$2&lt;0,0-N223,N223))</f>
        <v>142.15703377581349</v>
      </c>
      <c r="P223" s="2">
        <f>ABS(O223-'PV model'!$B$5)</f>
        <v>62.842966224186512</v>
      </c>
      <c r="Q223" s="3">
        <f t="shared" si="38"/>
        <v>142.09701359330896</v>
      </c>
      <c r="R223" s="3">
        <f t="shared" si="43"/>
        <v>0</v>
      </c>
      <c r="S223" s="3">
        <f t="shared" si="39"/>
        <v>0</v>
      </c>
      <c r="T223" s="3">
        <f>(0.5*(1-COS(RADIANS(90-$X$3)))*(D223+E223)*'PV model'!$B$4)</f>
        <v>0</v>
      </c>
      <c r="U223" s="3">
        <f t="shared" si="44"/>
        <v>0</v>
      </c>
      <c r="V223" s="3">
        <f>('PV model'!$B$13*(U223/1000)*(1-'PV model'!$B$14*((20+C223)-25))*'PV model'!$B$10)/'PV model'!$B$12</f>
        <v>0</v>
      </c>
      <c r="AD223" s="3">
        <v>221</v>
      </c>
    </row>
    <row r="224" spans="1:30" x14ac:dyDescent="0.2">
      <c r="A224" s="10">
        <f t="shared" si="45"/>
        <v>10</v>
      </c>
      <c r="B224" s="10">
        <f t="shared" si="46"/>
        <v>3</v>
      </c>
      <c r="C224" s="23">
        <v>7</v>
      </c>
      <c r="D224" s="24">
        <v>0</v>
      </c>
      <c r="E224" s="24">
        <v>0</v>
      </c>
      <c r="F224" s="48"/>
      <c r="G224" s="48"/>
      <c r="H224" s="1">
        <f t="shared" si="47"/>
        <v>-22.055065392232695</v>
      </c>
      <c r="I224" s="1">
        <f t="shared" si="40"/>
        <v>-7.422788859359164</v>
      </c>
      <c r="J224" s="4">
        <f>B224+('PV model'!$B$3/15)+(I224/60)</f>
        <v>2.5996201856773471</v>
      </c>
      <c r="K224" s="2">
        <f t="shared" si="41"/>
        <v>141.00569721483978</v>
      </c>
      <c r="L224" s="2">
        <f>DEGREES(ASIN((((COS(RADIANS('PV model'!$B$2))*COS(RADIANS(H224))*COS(RADIANS(K224)))+(SIN(RADIANS('PV model'!$B$2))*SIN(RADIANS(H224)))))))</f>
        <v>-45.84513682393105</v>
      </c>
      <c r="M224" s="3">
        <f t="shared" si="37"/>
        <v>0</v>
      </c>
      <c r="N224" s="2">
        <f t="shared" si="42"/>
        <v>56.846162433427331</v>
      </c>
      <c r="O224" s="2">
        <f>IF('PV model'!$B$2&gt;0, 180-N224,IF('PV model'!$B$2&lt;0,0-N224,N224))</f>
        <v>123.15383756657266</v>
      </c>
      <c r="P224" s="2">
        <f>ABS(O224-'PV model'!$B$5)</f>
        <v>81.846162433427338</v>
      </c>
      <c r="Q224" s="3">
        <f t="shared" si="38"/>
        <v>135.84513682393103</v>
      </c>
      <c r="R224" s="3">
        <f t="shared" si="43"/>
        <v>0</v>
      </c>
      <c r="S224" s="3">
        <f t="shared" si="39"/>
        <v>0</v>
      </c>
      <c r="T224" s="3">
        <f>(0.5*(1-COS(RADIANS(90-$X$3)))*(D224+E224)*'PV model'!$B$4)</f>
        <v>0</v>
      </c>
      <c r="U224" s="3">
        <f t="shared" si="44"/>
        <v>0</v>
      </c>
      <c r="V224" s="3">
        <f>('PV model'!$B$13*(U224/1000)*(1-'PV model'!$B$14*((20+C224)-25))*'PV model'!$B$10)/'PV model'!$B$12</f>
        <v>0</v>
      </c>
      <c r="AD224" s="3">
        <v>222</v>
      </c>
    </row>
    <row r="225" spans="1:30" x14ac:dyDescent="0.2">
      <c r="A225" s="10">
        <f t="shared" si="45"/>
        <v>10</v>
      </c>
      <c r="B225" s="10">
        <f t="shared" si="46"/>
        <v>4</v>
      </c>
      <c r="C225" s="23">
        <v>6.9</v>
      </c>
      <c r="D225" s="24">
        <v>0</v>
      </c>
      <c r="E225" s="24">
        <v>0</v>
      </c>
      <c r="F225" s="48"/>
      <c r="G225" s="48"/>
      <c r="H225" s="1">
        <f t="shared" si="47"/>
        <v>-22.055065392232695</v>
      </c>
      <c r="I225" s="1">
        <f t="shared" si="40"/>
        <v>-7.422788859359164</v>
      </c>
      <c r="J225" s="4">
        <f>B225+('PV model'!$B$3/15)+(I225/60)</f>
        <v>3.5996201856773471</v>
      </c>
      <c r="K225" s="2">
        <f t="shared" si="41"/>
        <v>126.0056972148398</v>
      </c>
      <c r="L225" s="2">
        <f>DEGREES(ASIN((((COS(RADIANS('PV model'!$B$2))*COS(RADIANS(H225))*COS(RADIANS(K225)))+(SIN(RADIANS('PV model'!$B$2))*SIN(RADIANS(H225)))))))</f>
        <v>-38.174782558515112</v>
      </c>
      <c r="M225" s="3">
        <f t="shared" si="37"/>
        <v>0</v>
      </c>
      <c r="N225" s="2">
        <f t="shared" si="42"/>
        <v>72.504159986409078</v>
      </c>
      <c r="O225" s="2">
        <f>IF('PV model'!$B$2&gt;0, 180-N225,IF('PV model'!$B$2&lt;0,0-N225,N225))</f>
        <v>107.49584001359092</v>
      </c>
      <c r="P225" s="2">
        <f>ABS(O225-'PV model'!$B$5)</f>
        <v>97.504159986409078</v>
      </c>
      <c r="Q225" s="3">
        <f t="shared" si="38"/>
        <v>128.17478255851512</v>
      </c>
      <c r="R225" s="3">
        <f t="shared" si="43"/>
        <v>0</v>
      </c>
      <c r="S225" s="3">
        <f t="shared" si="39"/>
        <v>0</v>
      </c>
      <c r="T225" s="3">
        <f>(0.5*(1-COS(RADIANS(90-$X$3)))*(D225+E225)*'PV model'!$B$4)</f>
        <v>0</v>
      </c>
      <c r="U225" s="3">
        <f t="shared" si="44"/>
        <v>0</v>
      </c>
      <c r="V225" s="3">
        <f>('PV model'!$B$13*(U225/1000)*(1-'PV model'!$B$14*((20+C225)-25))*'PV model'!$B$10)/'PV model'!$B$12</f>
        <v>0</v>
      </c>
      <c r="AD225" s="3">
        <v>223</v>
      </c>
    </row>
    <row r="226" spans="1:30" x14ac:dyDescent="0.2">
      <c r="A226" s="10">
        <f t="shared" si="45"/>
        <v>10</v>
      </c>
      <c r="B226" s="10">
        <f t="shared" si="46"/>
        <v>5</v>
      </c>
      <c r="C226" s="23">
        <v>6.7</v>
      </c>
      <c r="D226" s="24">
        <v>0</v>
      </c>
      <c r="E226" s="24">
        <v>0</v>
      </c>
      <c r="F226" s="48"/>
      <c r="G226" s="48"/>
      <c r="H226" s="1">
        <f t="shared" si="47"/>
        <v>-22.055065392232695</v>
      </c>
      <c r="I226" s="1">
        <f t="shared" si="40"/>
        <v>-7.422788859359164</v>
      </c>
      <c r="J226" s="4">
        <f>B226+('PV model'!$B$3/15)+(I226/60)</f>
        <v>4.5996201856773471</v>
      </c>
      <c r="K226" s="2">
        <f t="shared" si="41"/>
        <v>111.0056972148398</v>
      </c>
      <c r="L226" s="2">
        <f>DEGREES(ASIN((((COS(RADIANS('PV model'!$B$2))*COS(RADIANS(H226))*COS(RADIANS(K226)))+(SIN(RADIANS('PV model'!$B$2))*SIN(RADIANS(H226)))))))</f>
        <v>-29.843615207026257</v>
      </c>
      <c r="M226" s="3">
        <f t="shared" si="37"/>
        <v>0</v>
      </c>
      <c r="N226" s="2">
        <f t="shared" si="42"/>
        <v>85.959651225286066</v>
      </c>
      <c r="O226" s="2">
        <f>IF('PV model'!$B$2&gt;0, 180-N226,IF('PV model'!$B$2&lt;0,0-N226,N226))</f>
        <v>94.040348774713934</v>
      </c>
      <c r="P226" s="2">
        <f>ABS(O226-'PV model'!$B$5)</f>
        <v>110.95965122528607</v>
      </c>
      <c r="Q226" s="3">
        <f t="shared" si="38"/>
        <v>119.84361520702628</v>
      </c>
      <c r="R226" s="3">
        <f t="shared" si="43"/>
        <v>0</v>
      </c>
      <c r="S226" s="3">
        <f t="shared" si="39"/>
        <v>0</v>
      </c>
      <c r="T226" s="3">
        <f>(0.5*(1-COS(RADIANS(90-$X$3)))*(D226+E226)*'PV model'!$B$4)</f>
        <v>0</v>
      </c>
      <c r="U226" s="3">
        <f t="shared" si="44"/>
        <v>0</v>
      </c>
      <c r="V226" s="3">
        <f>('PV model'!$B$13*(U226/1000)*(1-'PV model'!$B$14*((20+C226)-25))*'PV model'!$B$10)/'PV model'!$B$12</f>
        <v>0</v>
      </c>
      <c r="AD226" s="3">
        <v>224</v>
      </c>
    </row>
    <row r="227" spans="1:30" x14ac:dyDescent="0.2">
      <c r="A227" s="10">
        <f t="shared" si="45"/>
        <v>10</v>
      </c>
      <c r="B227" s="10">
        <f t="shared" si="46"/>
        <v>6</v>
      </c>
      <c r="C227" s="23">
        <v>6.6</v>
      </c>
      <c r="D227" s="24">
        <v>0</v>
      </c>
      <c r="E227" s="24">
        <v>0</v>
      </c>
      <c r="F227" s="48"/>
      <c r="G227" s="48"/>
      <c r="H227" s="1">
        <f t="shared" si="47"/>
        <v>-22.055065392232695</v>
      </c>
      <c r="I227" s="1">
        <f t="shared" si="40"/>
        <v>-7.422788859359164</v>
      </c>
      <c r="J227" s="4">
        <f>B227+('PV model'!$B$3/15)+(I227/60)</f>
        <v>5.5996201856773471</v>
      </c>
      <c r="K227" s="2">
        <f t="shared" si="41"/>
        <v>96.005697214839799</v>
      </c>
      <c r="L227" s="2">
        <f>DEGREES(ASIN((((COS(RADIANS('PV model'!$B$2))*COS(RADIANS(H227))*COS(RADIANS(K227)))+(SIN(RADIANS('PV model'!$B$2))*SIN(RADIANS(H227)))))))</f>
        <v>-21.369576837874529</v>
      </c>
      <c r="M227" s="3">
        <f t="shared" si="37"/>
        <v>0</v>
      </c>
      <c r="N227" s="2">
        <f t="shared" si="42"/>
        <v>81.803442902471232</v>
      </c>
      <c r="O227" s="2">
        <f>IF('PV model'!$B$2&gt;0, 180-N227,IF('PV model'!$B$2&lt;0,0-N227,N227))</f>
        <v>98.196557097528768</v>
      </c>
      <c r="P227" s="2">
        <f>ABS(O227-'PV model'!$B$5)</f>
        <v>106.80344290247123</v>
      </c>
      <c r="Q227" s="3">
        <f t="shared" si="38"/>
        <v>111.36957683787453</v>
      </c>
      <c r="R227" s="3">
        <f t="shared" si="43"/>
        <v>0</v>
      </c>
      <c r="S227" s="3">
        <f t="shared" si="39"/>
        <v>0</v>
      </c>
      <c r="T227" s="3">
        <f>(0.5*(1-COS(RADIANS(90-$X$3)))*(D227+E227)*'PV model'!$B$4)</f>
        <v>0</v>
      </c>
      <c r="U227" s="3">
        <f t="shared" si="44"/>
        <v>0</v>
      </c>
      <c r="V227" s="3">
        <f>('PV model'!$B$13*(U227/1000)*(1-'PV model'!$B$14*((20+C227)-25))*'PV model'!$B$10)/'PV model'!$B$12</f>
        <v>0</v>
      </c>
      <c r="AD227" s="3">
        <v>225</v>
      </c>
    </row>
    <row r="228" spans="1:30" x14ac:dyDescent="0.2">
      <c r="A228" s="10">
        <f t="shared" si="45"/>
        <v>10</v>
      </c>
      <c r="B228" s="10">
        <f t="shared" si="46"/>
        <v>7</v>
      </c>
      <c r="C228" s="23">
        <v>6.8</v>
      </c>
      <c r="D228" s="24">
        <v>0</v>
      </c>
      <c r="E228" s="24">
        <v>0</v>
      </c>
      <c r="F228" s="48"/>
      <c r="G228" s="48"/>
      <c r="H228" s="1">
        <f t="shared" si="47"/>
        <v>-22.055065392232695</v>
      </c>
      <c r="I228" s="1">
        <f t="shared" si="40"/>
        <v>-7.422788859359164</v>
      </c>
      <c r="J228" s="4">
        <f>B228+('PV model'!$B$3/15)+(I228/60)</f>
        <v>6.5996201856773471</v>
      </c>
      <c r="K228" s="2">
        <f t="shared" si="41"/>
        <v>81.005697214839799</v>
      </c>
      <c r="L228" s="2">
        <f>DEGREES(ASIN((((COS(RADIANS('PV model'!$B$2))*COS(RADIANS(H228))*COS(RADIANS(K228)))+(SIN(RADIANS('PV model'!$B$2))*SIN(RADIANS(H228)))))))</f>
        <v>-13.143298575008474</v>
      </c>
      <c r="M228" s="3">
        <f t="shared" si="37"/>
        <v>0</v>
      </c>
      <c r="N228" s="2">
        <f t="shared" si="42"/>
        <v>70.060342563911149</v>
      </c>
      <c r="O228" s="2">
        <f>IF('PV model'!$B$2&gt;0, 180-N228,IF('PV model'!$B$2&lt;0,0-N228,N228))</f>
        <v>109.93965743608885</v>
      </c>
      <c r="P228" s="2">
        <f>ABS(O228-'PV model'!$B$5)</f>
        <v>95.060342563911149</v>
      </c>
      <c r="Q228" s="3">
        <f t="shared" si="38"/>
        <v>103.14329857500847</v>
      </c>
      <c r="R228" s="3">
        <f t="shared" si="43"/>
        <v>0</v>
      </c>
      <c r="S228" s="3">
        <f t="shared" si="39"/>
        <v>0</v>
      </c>
      <c r="T228" s="3">
        <f>(0.5*(1-COS(RADIANS(90-$X$3)))*(D228+E228)*'PV model'!$B$4)</f>
        <v>0</v>
      </c>
      <c r="U228" s="3">
        <f t="shared" si="44"/>
        <v>0</v>
      </c>
      <c r="V228" s="3">
        <f>('PV model'!$B$13*(U228/1000)*(1-'PV model'!$B$14*((20+C228)-25))*'PV model'!$B$10)/'PV model'!$B$12</f>
        <v>0</v>
      </c>
      <c r="AD228" s="3">
        <v>226</v>
      </c>
    </row>
    <row r="229" spans="1:30" x14ac:dyDescent="0.2">
      <c r="A229" s="10">
        <f t="shared" si="45"/>
        <v>10</v>
      </c>
      <c r="B229" s="10">
        <f t="shared" si="46"/>
        <v>8</v>
      </c>
      <c r="C229" s="23">
        <v>7</v>
      </c>
      <c r="D229" s="24">
        <v>0</v>
      </c>
      <c r="E229" s="24">
        <v>0</v>
      </c>
      <c r="F229" s="48"/>
      <c r="G229" s="48"/>
      <c r="H229" s="1">
        <f t="shared" si="47"/>
        <v>-22.055065392232695</v>
      </c>
      <c r="I229" s="1">
        <f t="shared" si="40"/>
        <v>-7.422788859359164</v>
      </c>
      <c r="J229" s="4">
        <f>B229+('PV model'!$B$3/15)+(I229/60)</f>
        <v>7.5996201856773471</v>
      </c>
      <c r="K229" s="2">
        <f t="shared" si="41"/>
        <v>66.005697214839799</v>
      </c>
      <c r="L229" s="2">
        <f>DEGREES(ASIN((((COS(RADIANS('PV model'!$B$2))*COS(RADIANS(H229))*COS(RADIANS(K229)))+(SIN(RADIANS('PV model'!$B$2))*SIN(RADIANS(H229)))))))</f>
        <v>-5.5080232771181628</v>
      </c>
      <c r="M229" s="3">
        <f t="shared" si="37"/>
        <v>0</v>
      </c>
      <c r="N229" s="2">
        <f t="shared" si="42"/>
        <v>58.283580419393964</v>
      </c>
      <c r="O229" s="2">
        <f>IF('PV model'!$B$2&gt;0, 180-N229,IF('PV model'!$B$2&lt;0,0-N229,N229))</f>
        <v>121.71641958060604</v>
      </c>
      <c r="P229" s="2">
        <f>ABS(O229-'PV model'!$B$5)</f>
        <v>83.283580419393957</v>
      </c>
      <c r="Q229" s="3">
        <f t="shared" si="38"/>
        <v>95.508023277118156</v>
      </c>
      <c r="R229" s="3">
        <f t="shared" si="43"/>
        <v>0</v>
      </c>
      <c r="S229" s="3">
        <f t="shared" si="39"/>
        <v>0</v>
      </c>
      <c r="T229" s="3">
        <f>(0.5*(1-COS(RADIANS(90-$X$3)))*(D229+E229)*'PV model'!$B$4)</f>
        <v>0</v>
      </c>
      <c r="U229" s="3">
        <f t="shared" si="44"/>
        <v>0</v>
      </c>
      <c r="V229" s="3">
        <f>('PV model'!$B$13*(U229/1000)*(1-'PV model'!$B$14*((20+C229)-25))*'PV model'!$B$10)/'PV model'!$B$12</f>
        <v>0</v>
      </c>
      <c r="AD229" s="3">
        <v>227</v>
      </c>
    </row>
    <row r="230" spans="1:30" x14ac:dyDescent="0.2">
      <c r="A230" s="10">
        <f t="shared" si="45"/>
        <v>10</v>
      </c>
      <c r="B230" s="10">
        <f t="shared" si="46"/>
        <v>9</v>
      </c>
      <c r="C230" s="23">
        <v>7.2</v>
      </c>
      <c r="D230" s="24">
        <v>0</v>
      </c>
      <c r="E230" s="24">
        <v>0</v>
      </c>
      <c r="F230" s="48"/>
      <c r="G230" s="48"/>
      <c r="H230" s="1">
        <f t="shared" si="47"/>
        <v>-22.055065392232695</v>
      </c>
      <c r="I230" s="1">
        <f t="shared" si="40"/>
        <v>-7.422788859359164</v>
      </c>
      <c r="J230" s="4">
        <f>B230+('PV model'!$B$3/15)+(I230/60)</f>
        <v>8.5996201856773471</v>
      </c>
      <c r="K230" s="2">
        <f t="shared" si="41"/>
        <v>51.005697214839792</v>
      </c>
      <c r="L230" s="2">
        <f>DEGREES(ASIN((((COS(RADIANS('PV model'!$B$2))*COS(RADIANS(H230))*COS(RADIANS(K230)))+(SIN(RADIANS('PV model'!$B$2))*SIN(RADIANS(H230)))))))</f>
        <v>1.1958051951319066</v>
      </c>
      <c r="M230" s="3">
        <f t="shared" si="37"/>
        <v>1.1958051951319066</v>
      </c>
      <c r="N230" s="2">
        <f t="shared" si="42"/>
        <v>46.0951134253581</v>
      </c>
      <c r="O230" s="2">
        <f>IF('PV model'!$B$2&gt;0, 180-N230,IF('PV model'!$B$2&lt;0,0-N230,N230))</f>
        <v>133.90488657464189</v>
      </c>
      <c r="P230" s="2">
        <f>ABS(O230-'PV model'!$B$5)</f>
        <v>71.095113425358107</v>
      </c>
      <c r="Q230" s="3">
        <f t="shared" si="38"/>
        <v>88.804194804868089</v>
      </c>
      <c r="R230" s="3">
        <f t="shared" si="43"/>
        <v>0</v>
      </c>
      <c r="S230" s="3">
        <f t="shared" si="39"/>
        <v>0</v>
      </c>
      <c r="T230" s="3">
        <f>(0.5*(1-COS(RADIANS(90-$X$3)))*(D230+E230)*'PV model'!$B$4)</f>
        <v>0</v>
      </c>
      <c r="U230" s="3">
        <f t="shared" si="44"/>
        <v>0</v>
      </c>
      <c r="V230" s="3">
        <f>('PV model'!$B$13*(U230/1000)*(1-'PV model'!$B$14*((20+C230)-25))*'PV model'!$B$10)/'PV model'!$B$12</f>
        <v>0</v>
      </c>
      <c r="AD230" s="3">
        <v>228</v>
      </c>
    </row>
    <row r="231" spans="1:30" x14ac:dyDescent="0.2">
      <c r="A231" s="10">
        <f t="shared" si="45"/>
        <v>10</v>
      </c>
      <c r="B231" s="10">
        <f t="shared" si="46"/>
        <v>10</v>
      </c>
      <c r="C231" s="23">
        <v>7.5</v>
      </c>
      <c r="D231" s="24">
        <v>0</v>
      </c>
      <c r="E231" s="24">
        <v>10.584000000000001</v>
      </c>
      <c r="F231" s="48"/>
      <c r="G231" s="48"/>
      <c r="H231" s="1">
        <f t="shared" si="47"/>
        <v>-22.055065392232695</v>
      </c>
      <c r="I231" s="1">
        <f t="shared" si="40"/>
        <v>-7.422788859359164</v>
      </c>
      <c r="J231" s="4">
        <f>B231+('PV model'!$B$3/15)+(I231/60)</f>
        <v>9.5996201856773471</v>
      </c>
      <c r="K231" s="2">
        <f t="shared" si="41"/>
        <v>36.005697214839792</v>
      </c>
      <c r="L231" s="2">
        <f>DEGREES(ASIN((((COS(RADIANS('PV model'!$B$2))*COS(RADIANS(H231))*COS(RADIANS(K231)))+(SIN(RADIANS('PV model'!$B$2))*SIN(RADIANS(H231)))))))</f>
        <v>6.615874724033616</v>
      </c>
      <c r="M231" s="3">
        <f t="shared" si="37"/>
        <v>6.615874724033616</v>
      </c>
      <c r="N231" s="2">
        <f t="shared" si="42"/>
        <v>33.264181848470002</v>
      </c>
      <c r="O231" s="2">
        <f>IF('PV model'!$B$2&gt;0, 180-N231,IF('PV model'!$B$2&lt;0,0-N231,N231))</f>
        <v>146.73581815153</v>
      </c>
      <c r="P231" s="2">
        <f>ABS(O231-'PV model'!$B$5)</f>
        <v>58.264181848470002</v>
      </c>
      <c r="Q231" s="3">
        <f t="shared" si="38"/>
        <v>83.384125275966383</v>
      </c>
      <c r="R231" s="3">
        <f t="shared" si="43"/>
        <v>0</v>
      </c>
      <c r="S231" s="3">
        <f t="shared" si="39"/>
        <v>10.584000000000001</v>
      </c>
      <c r="T231" s="3">
        <f>(0.5*(1-COS(RADIANS(90-$X$3)))*(D231+E231)*'PV model'!$B$4)</f>
        <v>0</v>
      </c>
      <c r="U231" s="3">
        <f t="shared" si="44"/>
        <v>10.584000000000001</v>
      </c>
      <c r="V231" s="3">
        <f>('PV model'!$B$13*(U231/1000)*(1-'PV model'!$B$14*((20+C231)-25))*'PV model'!$B$10)/'PV model'!$B$12</f>
        <v>1.0473968736000001</v>
      </c>
      <c r="AD231" s="3">
        <v>229</v>
      </c>
    </row>
    <row r="232" spans="1:30" x14ac:dyDescent="0.2">
      <c r="A232" s="10">
        <f t="shared" si="45"/>
        <v>10</v>
      </c>
      <c r="B232" s="10">
        <f t="shared" si="46"/>
        <v>11</v>
      </c>
      <c r="C232" s="23">
        <v>7.8</v>
      </c>
      <c r="D232" s="24">
        <v>37.040849999999999</v>
      </c>
      <c r="E232" s="24">
        <v>39.69</v>
      </c>
      <c r="F232" s="48"/>
      <c r="G232" s="48"/>
      <c r="H232" s="1">
        <f t="shared" si="47"/>
        <v>-22.055065392232695</v>
      </c>
      <c r="I232" s="1">
        <f t="shared" si="40"/>
        <v>-7.422788859359164</v>
      </c>
      <c r="J232" s="4">
        <f>B232+('PV model'!$B$3/15)+(I232/60)</f>
        <v>10.599620185677347</v>
      </c>
      <c r="K232" s="2">
        <f t="shared" si="41"/>
        <v>21.005697214839792</v>
      </c>
      <c r="L232" s="2">
        <f>DEGREES(ASIN((((COS(RADIANS('PV model'!$B$2))*COS(RADIANS(H232))*COS(RADIANS(K232)))+(SIN(RADIANS('PV model'!$B$2))*SIN(RADIANS(H232)))))))</f>
        <v>10.405583309594913</v>
      </c>
      <c r="M232" s="3">
        <f t="shared" si="37"/>
        <v>10.405583309594913</v>
      </c>
      <c r="N232" s="2">
        <f t="shared" si="42"/>
        <v>19.74198736536442</v>
      </c>
      <c r="O232" s="2">
        <f>IF('PV model'!$B$2&gt;0, 180-N232,IF('PV model'!$B$2&lt;0,0-N232,N232))</f>
        <v>160.25801263463558</v>
      </c>
      <c r="P232" s="2">
        <f>ABS(O232-'PV model'!$B$5)</f>
        <v>44.741987365364423</v>
      </c>
      <c r="Q232" s="3">
        <f t="shared" si="38"/>
        <v>79.594416690405083</v>
      </c>
      <c r="R232" s="3">
        <f t="shared" si="43"/>
        <v>37.04085000000002</v>
      </c>
      <c r="S232" s="3">
        <f t="shared" si="39"/>
        <v>45.848127638066764</v>
      </c>
      <c r="T232" s="3">
        <f>(0.5*(1-COS(RADIANS(90-$X$3)))*(D232+E232)*'PV model'!$B$4)</f>
        <v>0</v>
      </c>
      <c r="U232" s="3">
        <f t="shared" si="44"/>
        <v>82.888977638066791</v>
      </c>
      <c r="V232" s="3">
        <f>('PV model'!$B$13*(U232/1000)*(1-'PV model'!$B$14*((20+C232)-25))*'PV model'!$B$10)/'PV model'!$B$12</f>
        <v>8.1927836840085035</v>
      </c>
      <c r="AD232" s="3">
        <v>230</v>
      </c>
    </row>
    <row r="233" spans="1:30" x14ac:dyDescent="0.2">
      <c r="A233" s="10">
        <f t="shared" si="45"/>
        <v>10</v>
      </c>
      <c r="B233" s="10">
        <f t="shared" si="46"/>
        <v>12</v>
      </c>
      <c r="C233" s="23">
        <v>8.1</v>
      </c>
      <c r="D233" s="24">
        <v>118.97970000000001</v>
      </c>
      <c r="E233" s="24">
        <v>65.268000000000001</v>
      </c>
      <c r="F233" s="48"/>
      <c r="G233" s="48"/>
      <c r="H233" s="1">
        <f t="shared" si="47"/>
        <v>-22.055065392232695</v>
      </c>
      <c r="I233" s="1">
        <f t="shared" si="40"/>
        <v>-7.422788859359164</v>
      </c>
      <c r="J233" s="4">
        <f>B233+('PV model'!$B$3/15)+(I233/60)</f>
        <v>11.599620185677347</v>
      </c>
      <c r="K233" s="2">
        <f t="shared" si="41"/>
        <v>6.0056972148397936</v>
      </c>
      <c r="L233" s="2">
        <f>DEGREES(ASIN((((COS(RADIANS('PV model'!$B$2))*COS(RADIANS(H233))*COS(RADIANS(K233)))+(SIN(RADIANS('PV model'!$B$2))*SIN(RADIANS(H233)))))))</f>
        <v>12.275934472644346</v>
      </c>
      <c r="M233" s="3">
        <f t="shared" si="37"/>
        <v>12.275934472644346</v>
      </c>
      <c r="N233" s="2">
        <f t="shared" si="42"/>
        <v>5.6954200966056465</v>
      </c>
      <c r="O233" s="2">
        <f>IF('PV model'!$B$2&gt;0, 180-N233,IF('PV model'!$B$2&lt;0,0-N233,N233))</f>
        <v>174.30457990339434</v>
      </c>
      <c r="P233" s="2">
        <f>ABS(O233-'PV model'!$B$5)</f>
        <v>30.695420096605659</v>
      </c>
      <c r="Q233" s="3">
        <f t="shared" si="38"/>
        <v>77.724065527355648</v>
      </c>
      <c r="R233" s="3">
        <f t="shared" si="43"/>
        <v>118.97970000000004</v>
      </c>
      <c r="S233" s="3">
        <f t="shared" si="39"/>
        <v>78.137525118161577</v>
      </c>
      <c r="T233" s="3">
        <f>(0.5*(1-COS(RADIANS(90-$X$3)))*(D233+E233)*'PV model'!$B$4)</f>
        <v>0</v>
      </c>
      <c r="U233" s="3">
        <f t="shared" si="44"/>
        <v>197.11722511816163</v>
      </c>
      <c r="V233" s="3">
        <f>('PV model'!$B$13*(U233/1000)*(1-'PV model'!$B$14*((20+C233)-25))*'PV model'!$B$10)/'PV model'!$B$12</f>
        <v>19.459510233808572</v>
      </c>
      <c r="AD233" s="3">
        <v>231</v>
      </c>
    </row>
    <row r="234" spans="1:30" x14ac:dyDescent="0.2">
      <c r="A234" s="10">
        <f t="shared" si="45"/>
        <v>10</v>
      </c>
      <c r="B234" s="10">
        <f t="shared" si="46"/>
        <v>13</v>
      </c>
      <c r="C234" s="23">
        <v>8</v>
      </c>
      <c r="D234" s="24">
        <v>103.9068</v>
      </c>
      <c r="E234" s="24">
        <v>75.85199999999999</v>
      </c>
      <c r="F234" s="48"/>
      <c r="G234" s="48"/>
      <c r="H234" s="1">
        <f t="shared" si="47"/>
        <v>-22.055065392232695</v>
      </c>
      <c r="I234" s="1">
        <f t="shared" si="40"/>
        <v>-7.422788859359164</v>
      </c>
      <c r="J234" s="4">
        <f>B234+('PV model'!$B$3/15)+(I234/60)</f>
        <v>12.599620185677347</v>
      </c>
      <c r="K234" s="2">
        <f t="shared" si="41"/>
        <v>-8.9943027851602064</v>
      </c>
      <c r="L234" s="2">
        <f>DEGREES(ASIN((((COS(RADIANS('PV model'!$B$2))*COS(RADIANS(H234))*COS(RADIANS(K234)))+(SIN(RADIANS('PV model'!$B$2))*SIN(RADIANS(H234)))))))</f>
        <v>12.066467402150673</v>
      </c>
      <c r="M234" s="3">
        <f t="shared" si="37"/>
        <v>12.066467402150673</v>
      </c>
      <c r="N234" s="2">
        <f t="shared" si="42"/>
        <v>-8.5208785929701598</v>
      </c>
      <c r="O234" s="2">
        <f>IF('PV model'!$B$2&gt;0, 180-N234,IF('PV model'!$B$2&lt;0,0-N234,N234))</f>
        <v>188.52087859297015</v>
      </c>
      <c r="P234" s="2">
        <f>ABS(O234-'PV model'!$B$5)</f>
        <v>16.479121407029851</v>
      </c>
      <c r="Q234" s="3">
        <f t="shared" si="38"/>
        <v>77.933532597849336</v>
      </c>
      <c r="R234" s="3">
        <f t="shared" si="43"/>
        <v>103.90679999999989</v>
      </c>
      <c r="S234" s="3">
        <f t="shared" si="39"/>
        <v>89.791487039495848</v>
      </c>
      <c r="T234" s="3">
        <f>(0.5*(1-COS(RADIANS(90-$X$3)))*(D234+E234)*'PV model'!$B$4)</f>
        <v>0</v>
      </c>
      <c r="U234" s="3">
        <f t="shared" si="44"/>
        <v>193.69828703949574</v>
      </c>
      <c r="V234" s="3">
        <f>('PV model'!$B$13*(U234/1000)*(1-'PV model'!$B$14*((20+C234)-25))*'PV model'!$B$10)/'PV model'!$B$12</f>
        <v>19.129735803198379</v>
      </c>
      <c r="AD234" s="3">
        <v>232</v>
      </c>
    </row>
    <row r="235" spans="1:30" x14ac:dyDescent="0.2">
      <c r="A235" s="10">
        <f t="shared" si="45"/>
        <v>10</v>
      </c>
      <c r="B235" s="10">
        <f t="shared" si="46"/>
        <v>14</v>
      </c>
      <c r="C235" s="23">
        <v>7.9</v>
      </c>
      <c r="D235" s="24">
        <v>46.5015</v>
      </c>
      <c r="E235" s="24">
        <v>67.031999999999996</v>
      </c>
      <c r="F235" s="48"/>
      <c r="G235" s="48"/>
      <c r="H235" s="1">
        <f t="shared" si="47"/>
        <v>-22.055065392232695</v>
      </c>
      <c r="I235" s="1">
        <f t="shared" si="40"/>
        <v>-7.422788859359164</v>
      </c>
      <c r="J235" s="4">
        <f>B235+('PV model'!$B$3/15)+(I235/60)</f>
        <v>13.599620185677347</v>
      </c>
      <c r="K235" s="2">
        <f t="shared" si="41"/>
        <v>-23.994302785160208</v>
      </c>
      <c r="L235" s="2">
        <f>DEGREES(ASIN((((COS(RADIANS('PV model'!$B$2))*COS(RADIANS(H235))*COS(RADIANS(K235)))+(SIN(RADIANS('PV model'!$B$2))*SIN(RADIANS(H235)))))))</f>
        <v>9.7958078941843088</v>
      </c>
      <c r="M235" s="3">
        <f t="shared" si="37"/>
        <v>9.7958078941843088</v>
      </c>
      <c r="N235" s="2">
        <f t="shared" si="42"/>
        <v>-22.486457543849109</v>
      </c>
      <c r="O235" s="2">
        <f>IF('PV model'!$B$2&gt;0, 180-N235,IF('PV model'!$B$2&lt;0,0-N235,N235))</f>
        <v>202.4864575438491</v>
      </c>
      <c r="P235" s="2">
        <f>ABS(O235-'PV model'!$B$5)</f>
        <v>2.5135424561509012</v>
      </c>
      <c r="Q235" s="3">
        <f t="shared" si="38"/>
        <v>80.204192105815693</v>
      </c>
      <c r="R235" s="3">
        <f t="shared" si="43"/>
        <v>46.501500000000028</v>
      </c>
      <c r="S235" s="3">
        <f t="shared" si="39"/>
        <v>76.099757501123037</v>
      </c>
      <c r="T235" s="3">
        <f>(0.5*(1-COS(RADIANS(90-$X$3)))*(D235+E235)*'PV model'!$B$4)</f>
        <v>0</v>
      </c>
      <c r="U235" s="3">
        <f t="shared" si="44"/>
        <v>122.60125750112306</v>
      </c>
      <c r="V235" s="3">
        <f>('PV model'!$B$13*(U235/1000)*(1-'PV model'!$B$14*((20+C235)-25))*'PV model'!$B$10)/'PV model'!$B$12</f>
        <v>12.113061128094438</v>
      </c>
      <c r="AD235" s="3">
        <v>233</v>
      </c>
    </row>
    <row r="236" spans="1:30" x14ac:dyDescent="0.2">
      <c r="A236" s="10">
        <f t="shared" si="45"/>
        <v>10</v>
      </c>
      <c r="B236" s="10">
        <f t="shared" si="46"/>
        <v>15</v>
      </c>
      <c r="C236" s="23">
        <v>7.8</v>
      </c>
      <c r="D236" s="24">
        <v>41.530650000000001</v>
      </c>
      <c r="E236" s="24">
        <v>44.981999999999999</v>
      </c>
      <c r="F236" s="48"/>
      <c r="G236" s="48"/>
      <c r="H236" s="1">
        <f t="shared" si="47"/>
        <v>-22.055065392232695</v>
      </c>
      <c r="I236" s="1">
        <f t="shared" si="40"/>
        <v>-7.422788859359164</v>
      </c>
      <c r="J236" s="4">
        <f>B236+('PV model'!$B$3/15)+(I236/60)</f>
        <v>14.599620185677347</v>
      </c>
      <c r="K236" s="2">
        <f t="shared" si="41"/>
        <v>-38.994302785160208</v>
      </c>
      <c r="L236" s="2">
        <f>DEGREES(ASIN((((COS(RADIANS('PV model'!$B$2))*COS(RADIANS(H236))*COS(RADIANS(K236)))+(SIN(RADIANS('PV model'!$B$2))*SIN(RADIANS(H236)))))))</f>
        <v>5.6553876307921582</v>
      </c>
      <c r="M236" s="3">
        <f t="shared" si="37"/>
        <v>5.6553876307921582</v>
      </c>
      <c r="N236" s="2">
        <f t="shared" si="42"/>
        <v>-35.877186811728478</v>
      </c>
      <c r="O236" s="2">
        <f>IF('PV model'!$B$2&gt;0, 180-N236,IF('PV model'!$B$2&lt;0,0-N236,N236))</f>
        <v>215.87718681172848</v>
      </c>
      <c r="P236" s="2">
        <f>ABS(O236-'PV model'!$B$5)</f>
        <v>10.877186811728478</v>
      </c>
      <c r="Q236" s="3">
        <f t="shared" si="38"/>
        <v>84.344612369207852</v>
      </c>
      <c r="R236" s="3">
        <f t="shared" si="43"/>
        <v>41.530649999999895</v>
      </c>
      <c r="S236" s="3">
        <f t="shared" si="39"/>
        <v>51.13866290429447</v>
      </c>
      <c r="T236" s="3">
        <f>(0.5*(1-COS(RADIANS(90-$X$3)))*(D236+E236)*'PV model'!$B$4)</f>
        <v>0</v>
      </c>
      <c r="U236" s="3">
        <f t="shared" si="44"/>
        <v>92.669312904294372</v>
      </c>
      <c r="V236" s="3">
        <f>('PV model'!$B$13*(U236/1000)*(1-'PV model'!$B$14*((20+C236)-25))*'PV model'!$B$10)/'PV model'!$B$12</f>
        <v>9.1594764033126364</v>
      </c>
      <c r="AD236" s="3">
        <v>234</v>
      </c>
    </row>
    <row r="237" spans="1:30" x14ac:dyDescent="0.2">
      <c r="A237" s="10">
        <f t="shared" si="45"/>
        <v>10</v>
      </c>
      <c r="B237" s="10">
        <f t="shared" si="46"/>
        <v>16</v>
      </c>
      <c r="C237" s="23">
        <v>7.5</v>
      </c>
      <c r="D237" s="24">
        <v>0</v>
      </c>
      <c r="E237" s="24">
        <v>14.112</v>
      </c>
      <c r="F237" s="48"/>
      <c r="G237" s="48"/>
      <c r="H237" s="1">
        <f t="shared" si="47"/>
        <v>-22.055065392232695</v>
      </c>
      <c r="I237" s="1">
        <f t="shared" si="40"/>
        <v>-7.422788859359164</v>
      </c>
      <c r="J237" s="4">
        <f>B237+('PV model'!$B$3/15)+(I237/60)</f>
        <v>15.599620185677347</v>
      </c>
      <c r="K237" s="2">
        <f t="shared" si="41"/>
        <v>-53.994302785160208</v>
      </c>
      <c r="L237" s="2">
        <f>DEGREES(ASIN((((COS(RADIANS('PV model'!$B$2))*COS(RADIANS(H237))*COS(RADIANS(K237)))+(SIN(RADIANS('PV model'!$B$2))*SIN(RADIANS(H237)))))))</f>
        <v>-4.8827868024581694E-2</v>
      </c>
      <c r="M237" s="3">
        <f t="shared" si="37"/>
        <v>0</v>
      </c>
      <c r="N237" s="2">
        <f t="shared" si="42"/>
        <v>-48.569764265014022</v>
      </c>
      <c r="O237" s="2">
        <f>IF('PV model'!$B$2&gt;0, 180-N237,IF('PV model'!$B$2&lt;0,0-N237,N237))</f>
        <v>228.56976426501402</v>
      </c>
      <c r="P237" s="2">
        <f>ABS(O237-'PV model'!$B$5)</f>
        <v>23.569764265014015</v>
      </c>
      <c r="Q237" s="3">
        <f t="shared" si="38"/>
        <v>90.048827868024588</v>
      </c>
      <c r="R237" s="3">
        <f t="shared" si="43"/>
        <v>0</v>
      </c>
      <c r="S237" s="3">
        <f t="shared" si="39"/>
        <v>14.112</v>
      </c>
      <c r="T237" s="3">
        <f>(0.5*(1-COS(RADIANS(90-$X$3)))*(D237+E237)*'PV model'!$B$4)</f>
        <v>0</v>
      </c>
      <c r="U237" s="3">
        <f t="shared" si="44"/>
        <v>14.112</v>
      </c>
      <c r="V237" s="3">
        <f>('PV model'!$B$13*(U237/1000)*(1-'PV model'!$B$14*((20+C237)-25))*'PV model'!$B$10)/'PV model'!$B$12</f>
        <v>1.3965291647999998</v>
      </c>
      <c r="AD237" s="3">
        <v>235</v>
      </c>
    </row>
    <row r="238" spans="1:30" x14ac:dyDescent="0.2">
      <c r="A238" s="10">
        <f t="shared" si="45"/>
        <v>10</v>
      </c>
      <c r="B238" s="10">
        <f t="shared" si="46"/>
        <v>17</v>
      </c>
      <c r="C238" s="23">
        <v>7.1</v>
      </c>
      <c r="D238" s="24">
        <v>0</v>
      </c>
      <c r="E238" s="24">
        <v>0</v>
      </c>
      <c r="F238" s="48"/>
      <c r="G238" s="48"/>
      <c r="H238" s="1">
        <f t="shared" si="47"/>
        <v>-22.055065392232695</v>
      </c>
      <c r="I238" s="1">
        <f t="shared" si="40"/>
        <v>-7.422788859359164</v>
      </c>
      <c r="J238" s="4">
        <f>B238+('PV model'!$B$3/15)+(I238/60)</f>
        <v>16.599620185677345</v>
      </c>
      <c r="K238" s="2">
        <f t="shared" si="41"/>
        <v>-68.994302785160187</v>
      </c>
      <c r="L238" s="2">
        <f>DEGREES(ASIN((((COS(RADIANS('PV model'!$B$2))*COS(RADIANS(H238))*COS(RADIANS(K238)))+(SIN(RADIANS('PV model'!$B$2))*SIN(RADIANS(H238)))))))</f>
        <v>-6.9659969340077232</v>
      </c>
      <c r="M238" s="3">
        <f t="shared" si="37"/>
        <v>0</v>
      </c>
      <c r="N238" s="2">
        <f t="shared" si="42"/>
        <v>-60.652765193166204</v>
      </c>
      <c r="O238" s="2">
        <f>IF('PV model'!$B$2&gt;0, 180-N238,IF('PV model'!$B$2&lt;0,0-N238,N238))</f>
        <v>240.6527651931662</v>
      </c>
      <c r="P238" s="2">
        <f>ABS(O238-'PV model'!$B$5)</f>
        <v>35.652765193166204</v>
      </c>
      <c r="Q238" s="3">
        <f t="shared" si="38"/>
        <v>96.96599693400772</v>
      </c>
      <c r="R238" s="3">
        <f t="shared" si="43"/>
        <v>0</v>
      </c>
      <c r="S238" s="3">
        <f t="shared" si="39"/>
        <v>0</v>
      </c>
      <c r="T238" s="3">
        <f>(0.5*(1-COS(RADIANS(90-$X$3)))*(D238+E238)*'PV model'!$B$4)</f>
        <v>0</v>
      </c>
      <c r="U238" s="3">
        <f t="shared" si="44"/>
        <v>0</v>
      </c>
      <c r="V238" s="3">
        <f>('PV model'!$B$13*(U238/1000)*(1-'PV model'!$B$14*((20+C238)-25))*'PV model'!$B$10)/'PV model'!$B$12</f>
        <v>0</v>
      </c>
      <c r="AD238" s="3">
        <v>236</v>
      </c>
    </row>
    <row r="239" spans="1:30" x14ac:dyDescent="0.2">
      <c r="A239" s="10">
        <f t="shared" si="45"/>
        <v>10</v>
      </c>
      <c r="B239" s="10">
        <f t="shared" si="46"/>
        <v>18</v>
      </c>
      <c r="C239" s="23">
        <v>6.8</v>
      </c>
      <c r="D239" s="24">
        <v>0</v>
      </c>
      <c r="E239" s="24">
        <v>0</v>
      </c>
      <c r="F239" s="48"/>
      <c r="G239" s="48"/>
      <c r="H239" s="1">
        <f t="shared" si="47"/>
        <v>-22.055065392232695</v>
      </c>
      <c r="I239" s="1">
        <f t="shared" si="40"/>
        <v>-7.422788859359164</v>
      </c>
      <c r="J239" s="4">
        <f>B239+('PV model'!$B$3/15)+(I239/60)</f>
        <v>17.599620185677345</v>
      </c>
      <c r="K239" s="2">
        <f t="shared" si="41"/>
        <v>-83.994302785160187</v>
      </c>
      <c r="L239" s="2">
        <f>DEGREES(ASIN((((COS(RADIANS('PV model'!$B$2))*COS(RADIANS(H239))*COS(RADIANS(K239)))+(SIN(RADIANS('PV model'!$B$2))*SIN(RADIANS(H239)))))))</f>
        <v>-14.745874004694652</v>
      </c>
      <c r="M239" s="3">
        <f t="shared" si="37"/>
        <v>0</v>
      </c>
      <c r="N239" s="2">
        <f t="shared" si="42"/>
        <v>-72.388225879269513</v>
      </c>
      <c r="O239" s="2">
        <f>IF('PV model'!$B$2&gt;0, 180-N239,IF('PV model'!$B$2&lt;0,0-N239,N239))</f>
        <v>252.3882258792695</v>
      </c>
      <c r="P239" s="2">
        <f>ABS(O239-'PV model'!$B$5)</f>
        <v>47.388225879269498</v>
      </c>
      <c r="Q239" s="3">
        <f t="shared" si="38"/>
        <v>104.74587400469464</v>
      </c>
      <c r="R239" s="3">
        <f t="shared" si="43"/>
        <v>0</v>
      </c>
      <c r="S239" s="3">
        <f t="shared" si="39"/>
        <v>0</v>
      </c>
      <c r="T239" s="3">
        <f>(0.5*(1-COS(RADIANS(90-$X$3)))*(D239+E239)*'PV model'!$B$4)</f>
        <v>0</v>
      </c>
      <c r="U239" s="3">
        <f t="shared" si="44"/>
        <v>0</v>
      </c>
      <c r="V239" s="3">
        <f>('PV model'!$B$13*(U239/1000)*(1-'PV model'!$B$14*((20+C239)-25))*'PV model'!$B$10)/'PV model'!$B$12</f>
        <v>0</v>
      </c>
      <c r="AD239" s="3">
        <v>237</v>
      </c>
    </row>
    <row r="240" spans="1:30" x14ac:dyDescent="0.2">
      <c r="A240" s="10">
        <f t="shared" si="45"/>
        <v>10</v>
      </c>
      <c r="B240" s="10">
        <f t="shared" si="46"/>
        <v>19</v>
      </c>
      <c r="C240" s="23">
        <v>6.6</v>
      </c>
      <c r="D240" s="24">
        <v>0</v>
      </c>
      <c r="E240" s="24">
        <v>0</v>
      </c>
      <c r="F240" s="48"/>
      <c r="G240" s="48"/>
      <c r="H240" s="1">
        <f t="shared" si="47"/>
        <v>-22.055065392232695</v>
      </c>
      <c r="I240" s="1">
        <f t="shared" si="40"/>
        <v>-7.422788859359164</v>
      </c>
      <c r="J240" s="4">
        <f>B240+('PV model'!$B$3/15)+(I240/60)</f>
        <v>18.599620185677345</v>
      </c>
      <c r="K240" s="2">
        <f t="shared" si="41"/>
        <v>-98.994302785160187</v>
      </c>
      <c r="L240" s="2">
        <f>DEGREES(ASIN((((COS(RADIANS('PV model'!$B$2))*COS(RADIANS(H240))*COS(RADIANS(K240)))+(SIN(RADIANS('PV model'!$B$2))*SIN(RADIANS(H240)))))))</f>
        <v>-23.049571277249395</v>
      </c>
      <c r="M240" s="3">
        <f t="shared" si="37"/>
        <v>0</v>
      </c>
      <c r="N240" s="2">
        <f t="shared" si="42"/>
        <v>-84.182297052124852</v>
      </c>
      <c r="O240" s="2">
        <f>IF('PV model'!$B$2&gt;0, 180-N240,IF('PV model'!$B$2&lt;0,0-N240,N240))</f>
        <v>264.18229705212485</v>
      </c>
      <c r="P240" s="2">
        <f>ABS(O240-'PV model'!$B$5)</f>
        <v>59.182297052124852</v>
      </c>
      <c r="Q240" s="3">
        <f t="shared" si="38"/>
        <v>113.0495712772494</v>
      </c>
      <c r="R240" s="3">
        <f t="shared" si="43"/>
        <v>0</v>
      </c>
      <c r="S240" s="3">
        <f t="shared" si="39"/>
        <v>0</v>
      </c>
      <c r="T240" s="3">
        <f>(0.5*(1-COS(RADIANS(90-$X$3)))*(D240+E240)*'PV model'!$B$4)</f>
        <v>0</v>
      </c>
      <c r="U240" s="3">
        <f t="shared" si="44"/>
        <v>0</v>
      </c>
      <c r="V240" s="3">
        <f>('PV model'!$B$13*(U240/1000)*(1-'PV model'!$B$14*((20+C240)-25))*'PV model'!$B$10)/'PV model'!$B$12</f>
        <v>0</v>
      </c>
      <c r="AD240" s="3">
        <v>238</v>
      </c>
    </row>
    <row r="241" spans="1:30" x14ac:dyDescent="0.2">
      <c r="A241" s="10">
        <f t="shared" si="45"/>
        <v>10</v>
      </c>
      <c r="B241" s="10">
        <f t="shared" si="46"/>
        <v>20</v>
      </c>
      <c r="C241" s="23">
        <v>6.5</v>
      </c>
      <c r="D241" s="24">
        <v>0</v>
      </c>
      <c r="E241" s="24">
        <v>0</v>
      </c>
      <c r="F241" s="48"/>
      <c r="G241" s="48"/>
      <c r="H241" s="1">
        <f t="shared" si="47"/>
        <v>-22.055065392232695</v>
      </c>
      <c r="I241" s="1">
        <f t="shared" si="40"/>
        <v>-7.422788859359164</v>
      </c>
      <c r="J241" s="4">
        <f>B241+('PV model'!$B$3/15)+(I241/60)</f>
        <v>19.599620185677345</v>
      </c>
      <c r="K241" s="2">
        <f t="shared" si="41"/>
        <v>-113.99430278516019</v>
      </c>
      <c r="L241" s="2">
        <f>DEGREES(ASIN((((COS(RADIANS('PV model'!$B$2))*COS(RADIANS(H241))*COS(RADIANS(K241)))+(SIN(RADIANS('PV model'!$B$2))*SIN(RADIANS(H241)))))))</f>
        <v>-31.528964243372041</v>
      </c>
      <c r="M241" s="3">
        <f t="shared" si="37"/>
        <v>0</v>
      </c>
      <c r="N241" s="2">
        <f t="shared" si="42"/>
        <v>-83.40337140362989</v>
      </c>
      <c r="O241" s="2">
        <f>IF('PV model'!$B$2&gt;0, 180-N241,IF('PV model'!$B$2&lt;0,0-N241,N241))</f>
        <v>263.40337140362988</v>
      </c>
      <c r="P241" s="2">
        <f>ABS(O241-'PV model'!$B$5)</f>
        <v>58.403371403629876</v>
      </c>
      <c r="Q241" s="3">
        <f t="shared" si="38"/>
        <v>121.52896424337202</v>
      </c>
      <c r="R241" s="3">
        <f t="shared" si="43"/>
        <v>0</v>
      </c>
      <c r="S241" s="3">
        <f t="shared" si="39"/>
        <v>0</v>
      </c>
      <c r="T241" s="3">
        <f>(0.5*(1-COS(RADIANS(90-$X$3)))*(D241+E241)*'PV model'!$B$4)</f>
        <v>0</v>
      </c>
      <c r="U241" s="3">
        <f t="shared" si="44"/>
        <v>0</v>
      </c>
      <c r="V241" s="3">
        <f>('PV model'!$B$13*(U241/1000)*(1-'PV model'!$B$14*((20+C241)-25))*'PV model'!$B$10)/'PV model'!$B$12</f>
        <v>0</v>
      </c>
      <c r="AD241" s="3">
        <v>239</v>
      </c>
    </row>
    <row r="242" spans="1:30" x14ac:dyDescent="0.2">
      <c r="A242" s="10">
        <f t="shared" si="45"/>
        <v>10</v>
      </c>
      <c r="B242" s="10">
        <f t="shared" si="46"/>
        <v>21</v>
      </c>
      <c r="C242" s="23">
        <v>6.3</v>
      </c>
      <c r="D242" s="24">
        <v>0</v>
      </c>
      <c r="E242" s="24">
        <v>0</v>
      </c>
      <c r="F242" s="48"/>
      <c r="G242" s="48"/>
      <c r="H242" s="1">
        <f t="shared" si="47"/>
        <v>-22.055065392232695</v>
      </c>
      <c r="I242" s="1">
        <f t="shared" si="40"/>
        <v>-7.422788859359164</v>
      </c>
      <c r="J242" s="4">
        <f>B242+('PV model'!$B$3/15)+(I242/60)</f>
        <v>20.599620185677345</v>
      </c>
      <c r="K242" s="2">
        <f t="shared" si="41"/>
        <v>-128.99430278516019</v>
      </c>
      <c r="L242" s="2">
        <f>DEGREES(ASIN((((COS(RADIANS('PV model'!$B$2))*COS(RADIANS(H242))*COS(RADIANS(K242)))+(SIN(RADIANS('PV model'!$B$2))*SIN(RADIANS(H242)))))))</f>
        <v>-39.775706461278169</v>
      </c>
      <c r="M242" s="3">
        <f t="shared" si="37"/>
        <v>0</v>
      </c>
      <c r="N242" s="2">
        <f t="shared" si="42"/>
        <v>-69.596242048577366</v>
      </c>
      <c r="O242" s="2">
        <f>IF('PV model'!$B$2&gt;0, 180-N242,IF('PV model'!$B$2&lt;0,0-N242,N242))</f>
        <v>249.59624204857738</v>
      </c>
      <c r="P242" s="2">
        <f>ABS(O242-'PV model'!$B$5)</f>
        <v>44.596242048577381</v>
      </c>
      <c r="Q242" s="3">
        <f t="shared" si="38"/>
        <v>129.77570646127816</v>
      </c>
      <c r="R242" s="3">
        <f t="shared" si="43"/>
        <v>0</v>
      </c>
      <c r="S242" s="3">
        <f t="shared" si="39"/>
        <v>0</v>
      </c>
      <c r="T242" s="3">
        <f>(0.5*(1-COS(RADIANS(90-$X$3)))*(D242+E242)*'PV model'!$B$4)</f>
        <v>0</v>
      </c>
      <c r="U242" s="3">
        <f t="shared" si="44"/>
        <v>0</v>
      </c>
      <c r="V242" s="3">
        <f>('PV model'!$B$13*(U242/1000)*(1-'PV model'!$B$14*((20+C242)-25))*'PV model'!$B$10)/'PV model'!$B$12</f>
        <v>0</v>
      </c>
      <c r="AD242" s="3">
        <v>240</v>
      </c>
    </row>
    <row r="243" spans="1:30" x14ac:dyDescent="0.2">
      <c r="A243" s="10">
        <f t="shared" si="45"/>
        <v>10</v>
      </c>
      <c r="B243" s="10">
        <f t="shared" si="46"/>
        <v>22</v>
      </c>
      <c r="C243" s="23">
        <v>6.4</v>
      </c>
      <c r="D243" s="24">
        <v>0</v>
      </c>
      <c r="E243" s="24">
        <v>0</v>
      </c>
      <c r="F243" s="48"/>
      <c r="G243" s="48"/>
      <c r="H243" s="1">
        <f t="shared" si="47"/>
        <v>-22.055065392232695</v>
      </c>
      <c r="I243" s="1">
        <f t="shared" si="40"/>
        <v>-7.422788859359164</v>
      </c>
      <c r="J243" s="4">
        <f>B243+('PV model'!$B$3/15)+(I243/60)</f>
        <v>21.599620185677345</v>
      </c>
      <c r="K243" s="2">
        <f t="shared" si="41"/>
        <v>-143.99430278516019</v>
      </c>
      <c r="L243" s="2">
        <f>DEGREES(ASIN((((COS(RADIANS('PV model'!$B$2))*COS(RADIANS(H243))*COS(RADIANS(K243)))+(SIN(RADIANS('PV model'!$B$2))*SIN(RADIANS(H243)))))))</f>
        <v>-47.233503627119667</v>
      </c>
      <c r="M243" s="3">
        <f t="shared" si="37"/>
        <v>0</v>
      </c>
      <c r="N243" s="2">
        <f t="shared" si="42"/>
        <v>-53.361079915752647</v>
      </c>
      <c r="O243" s="2">
        <f>IF('PV model'!$B$2&gt;0, 180-N243,IF('PV model'!$B$2&lt;0,0-N243,N243))</f>
        <v>233.36107991575264</v>
      </c>
      <c r="P243" s="2">
        <f>ABS(O243-'PV model'!$B$5)</f>
        <v>28.36107991575264</v>
      </c>
      <c r="Q243" s="3">
        <f t="shared" si="38"/>
        <v>137.23350362711966</v>
      </c>
      <c r="R243" s="3">
        <f t="shared" si="43"/>
        <v>0</v>
      </c>
      <c r="S243" s="3">
        <f t="shared" si="39"/>
        <v>0</v>
      </c>
      <c r="T243" s="3">
        <f>(0.5*(1-COS(RADIANS(90-$X$3)))*(D243+E243)*'PV model'!$B$4)</f>
        <v>0</v>
      </c>
      <c r="U243" s="3">
        <f t="shared" si="44"/>
        <v>0</v>
      </c>
      <c r="V243" s="3">
        <f>('PV model'!$B$13*(U243/1000)*(1-'PV model'!$B$14*((20+C243)-25))*'PV model'!$B$10)/'PV model'!$B$12</f>
        <v>0</v>
      </c>
      <c r="AD243" s="3">
        <v>241</v>
      </c>
    </row>
    <row r="244" spans="1:30" x14ac:dyDescent="0.2">
      <c r="A244" s="10">
        <f t="shared" si="45"/>
        <v>10</v>
      </c>
      <c r="B244" s="10">
        <f t="shared" si="46"/>
        <v>23</v>
      </c>
      <c r="C244" s="23">
        <v>6.4</v>
      </c>
      <c r="D244" s="24">
        <v>0</v>
      </c>
      <c r="E244" s="24">
        <v>0</v>
      </c>
      <c r="F244" s="48"/>
      <c r="G244" s="48"/>
      <c r="H244" s="1">
        <f t="shared" si="47"/>
        <v>-22.055065392232695</v>
      </c>
      <c r="I244" s="1">
        <f t="shared" si="40"/>
        <v>-7.422788859359164</v>
      </c>
      <c r="J244" s="4">
        <f>B244+('PV model'!$B$3/15)+(I244/60)</f>
        <v>22.599620185677345</v>
      </c>
      <c r="K244" s="2">
        <f t="shared" si="41"/>
        <v>-158.99430278516019</v>
      </c>
      <c r="L244" s="2">
        <f>DEGREES(ASIN((((COS(RADIANS('PV model'!$B$2))*COS(RADIANS(H244))*COS(RADIANS(K244)))+(SIN(RADIANS('PV model'!$B$2))*SIN(RADIANS(H244)))))))</f>
        <v>-53.085211245567088</v>
      </c>
      <c r="M244" s="3">
        <f t="shared" si="37"/>
        <v>0</v>
      </c>
      <c r="N244" s="2">
        <f t="shared" si="42"/>
        <v>-33.582610114911787</v>
      </c>
      <c r="O244" s="2">
        <f>IF('PV model'!$B$2&gt;0, 180-N244,IF('PV model'!$B$2&lt;0,0-N244,N244))</f>
        <v>213.5826101149118</v>
      </c>
      <c r="P244" s="2">
        <f>ABS(O244-'PV model'!$B$5)</f>
        <v>8.5826101149118017</v>
      </c>
      <c r="Q244" s="3">
        <f t="shared" si="38"/>
        <v>143.08521124556708</v>
      </c>
      <c r="R244" s="3">
        <f t="shared" si="43"/>
        <v>0</v>
      </c>
      <c r="S244" s="3">
        <f t="shared" si="39"/>
        <v>0</v>
      </c>
      <c r="T244" s="3">
        <f>(0.5*(1-COS(RADIANS(90-$X$3)))*(D244+E244)*'PV model'!$B$4)</f>
        <v>0</v>
      </c>
      <c r="U244" s="3">
        <f t="shared" si="44"/>
        <v>0</v>
      </c>
      <c r="V244" s="3">
        <f>('PV model'!$B$13*(U244/1000)*(1-'PV model'!$B$14*((20+C244)-25))*'PV model'!$B$10)/'PV model'!$B$12</f>
        <v>0</v>
      </c>
      <c r="AD244" s="3">
        <v>242</v>
      </c>
    </row>
    <row r="245" spans="1:30" x14ac:dyDescent="0.2">
      <c r="A245" s="10">
        <f t="shared" si="45"/>
        <v>10</v>
      </c>
      <c r="B245" s="10">
        <f t="shared" si="46"/>
        <v>24</v>
      </c>
      <c r="C245" s="23">
        <v>6.5</v>
      </c>
      <c r="D245" s="24">
        <v>0</v>
      </c>
      <c r="E245" s="24">
        <v>0</v>
      </c>
      <c r="F245" s="48"/>
      <c r="G245" s="48"/>
      <c r="H245" s="1">
        <f t="shared" si="47"/>
        <v>-22.055065392232695</v>
      </c>
      <c r="I245" s="1">
        <f t="shared" si="40"/>
        <v>-7.422788859359164</v>
      </c>
      <c r="J245" s="4">
        <f>B245+('PV model'!$B$3/15)+(I245/60)</f>
        <v>23.599620185677345</v>
      </c>
      <c r="K245" s="2">
        <f t="shared" si="41"/>
        <v>-173.99430278516019</v>
      </c>
      <c r="L245" s="2">
        <f>DEGREES(ASIN((((COS(RADIANS('PV model'!$B$2))*COS(RADIANS(H245))*COS(RADIANS(K245)))+(SIN(RADIANS('PV model'!$B$2))*SIN(RADIANS(H245)))))))</f>
        <v>-56.256708057344952</v>
      </c>
      <c r="M245" s="3">
        <f t="shared" si="37"/>
        <v>0</v>
      </c>
      <c r="N245" s="2">
        <f t="shared" si="42"/>
        <v>-10.053863938367995</v>
      </c>
      <c r="O245" s="2">
        <f>IF('PV model'!$B$2&gt;0, 180-N245,IF('PV model'!$B$2&lt;0,0-N245,N245))</f>
        <v>190.05386393836798</v>
      </c>
      <c r="P245" s="2">
        <f>ABS(O245-'PV model'!$B$5)</f>
        <v>14.946136061632018</v>
      </c>
      <c r="Q245" s="3">
        <f t="shared" si="38"/>
        <v>146.25670805734495</v>
      </c>
      <c r="R245" s="3">
        <f t="shared" si="43"/>
        <v>0</v>
      </c>
      <c r="S245" s="3">
        <f t="shared" si="39"/>
        <v>0</v>
      </c>
      <c r="T245" s="3">
        <f>(0.5*(1-COS(RADIANS(90-$X$3)))*(D245+E245)*'PV model'!$B$4)</f>
        <v>0</v>
      </c>
      <c r="U245" s="3">
        <f t="shared" si="44"/>
        <v>0</v>
      </c>
      <c r="V245" s="3">
        <f>('PV model'!$B$13*(U245/1000)*(1-'PV model'!$B$14*((20+C245)-25))*'PV model'!$B$10)/'PV model'!$B$12</f>
        <v>0</v>
      </c>
      <c r="AD245" s="3">
        <v>243</v>
      </c>
    </row>
    <row r="246" spans="1:30" x14ac:dyDescent="0.2">
      <c r="A246" s="10">
        <f t="shared" si="45"/>
        <v>11</v>
      </c>
      <c r="B246" s="10">
        <f t="shared" si="46"/>
        <v>1</v>
      </c>
      <c r="C246" s="23">
        <v>6.5</v>
      </c>
      <c r="D246" s="24">
        <v>0</v>
      </c>
      <c r="E246" s="24">
        <v>0</v>
      </c>
      <c r="F246" s="48"/>
      <c r="G246" s="48"/>
      <c r="H246" s="1">
        <f t="shared" si="47"/>
        <v>-21.913897194356725</v>
      </c>
      <c r="I246" s="1">
        <f t="shared" si="40"/>
        <v>-7.8125810606267247</v>
      </c>
      <c r="J246" s="4">
        <f>B246+('PV model'!$B$3/15)+(I246/60)</f>
        <v>0.59312364898955461</v>
      </c>
      <c r="K246" s="2">
        <f t="shared" si="41"/>
        <v>171.10314526515668</v>
      </c>
      <c r="L246" s="2">
        <f>DEGREES(ASIN((((COS(RADIANS('PV model'!$B$2))*COS(RADIANS(H246))*COS(RADIANS(K246)))+(SIN(RADIANS('PV model'!$B$2))*SIN(RADIANS(H246)))))))</f>
        <v>-55.764590594566336</v>
      </c>
      <c r="M246" s="3">
        <f t="shared" si="37"/>
        <v>0</v>
      </c>
      <c r="N246" s="2">
        <f t="shared" si="42"/>
        <v>14.775692995440151</v>
      </c>
      <c r="O246" s="2">
        <f>IF('PV model'!$B$2&gt;0, 180-N246,IF('PV model'!$B$2&lt;0,0-N246,N246))</f>
        <v>165.22430700455985</v>
      </c>
      <c r="P246" s="2">
        <f>ABS(O246-'PV model'!$B$5)</f>
        <v>39.775692995440153</v>
      </c>
      <c r="Q246" s="3">
        <f t="shared" si="38"/>
        <v>145.76459059456633</v>
      </c>
      <c r="R246" s="3">
        <f t="shared" si="43"/>
        <v>0</v>
      </c>
      <c r="S246" s="3">
        <f t="shared" si="39"/>
        <v>0</v>
      </c>
      <c r="T246" s="3">
        <f>(0.5*(1-COS(RADIANS(90-$X$3)))*(D246+E246)*'PV model'!$B$4)</f>
        <v>0</v>
      </c>
      <c r="U246" s="3">
        <f t="shared" si="44"/>
        <v>0</v>
      </c>
      <c r="V246" s="3">
        <f>('PV model'!$B$13*(U246/1000)*(1-'PV model'!$B$14*((20+C246)-25))*'PV model'!$B$10)/'PV model'!$B$12</f>
        <v>0</v>
      </c>
      <c r="AD246" s="3">
        <v>244</v>
      </c>
    </row>
    <row r="247" spans="1:30" x14ac:dyDescent="0.2">
      <c r="A247" s="10">
        <f t="shared" si="45"/>
        <v>11</v>
      </c>
      <c r="B247" s="10">
        <f t="shared" si="46"/>
        <v>2</v>
      </c>
      <c r="C247" s="23">
        <v>6.5</v>
      </c>
      <c r="D247" s="24">
        <v>0</v>
      </c>
      <c r="E247" s="24">
        <v>0</v>
      </c>
      <c r="F247" s="48"/>
      <c r="G247" s="48"/>
      <c r="H247" s="1">
        <f t="shared" si="47"/>
        <v>-21.913897194356725</v>
      </c>
      <c r="I247" s="1">
        <f t="shared" si="40"/>
        <v>-7.8125810606267247</v>
      </c>
      <c r="J247" s="4">
        <f>B247+('PV model'!$B$3/15)+(I247/60)</f>
        <v>1.5931236489895546</v>
      </c>
      <c r="K247" s="2">
        <f t="shared" si="41"/>
        <v>156.10314526515668</v>
      </c>
      <c r="L247" s="2">
        <f>DEGREES(ASIN((((COS(RADIANS('PV model'!$B$2))*COS(RADIANS(H247))*COS(RADIANS(K247)))+(SIN(RADIANS('PV model'!$B$2))*SIN(RADIANS(H247)))))))</f>
        <v>-51.999856583109164</v>
      </c>
      <c r="M247" s="3">
        <f t="shared" si="37"/>
        <v>0</v>
      </c>
      <c r="N247" s="2">
        <f t="shared" si="42"/>
        <v>37.620881784813271</v>
      </c>
      <c r="O247" s="2">
        <f>IF('PV model'!$B$2&gt;0, 180-N247,IF('PV model'!$B$2&lt;0,0-N247,N247))</f>
        <v>142.37911821518674</v>
      </c>
      <c r="P247" s="2">
        <f>ABS(O247-'PV model'!$B$5)</f>
        <v>62.620881784813264</v>
      </c>
      <c r="Q247" s="3">
        <f t="shared" si="38"/>
        <v>141.99985658310916</v>
      </c>
      <c r="R247" s="3">
        <f t="shared" si="43"/>
        <v>0</v>
      </c>
      <c r="S247" s="3">
        <f t="shared" si="39"/>
        <v>0</v>
      </c>
      <c r="T247" s="3">
        <f>(0.5*(1-COS(RADIANS(90-$X$3)))*(D247+E247)*'PV model'!$B$4)</f>
        <v>0</v>
      </c>
      <c r="U247" s="3">
        <f t="shared" si="44"/>
        <v>0</v>
      </c>
      <c r="V247" s="3">
        <f>('PV model'!$B$13*(U247/1000)*(1-'PV model'!$B$14*((20+C247)-25))*'PV model'!$B$10)/'PV model'!$B$12</f>
        <v>0</v>
      </c>
      <c r="AD247" s="3">
        <v>245</v>
      </c>
    </row>
    <row r="248" spans="1:30" x14ac:dyDescent="0.2">
      <c r="A248" s="10">
        <f t="shared" si="45"/>
        <v>11</v>
      </c>
      <c r="B248" s="10">
        <f t="shared" si="46"/>
        <v>3</v>
      </c>
      <c r="C248" s="23">
        <v>6.5</v>
      </c>
      <c r="D248" s="24">
        <v>0</v>
      </c>
      <c r="E248" s="24">
        <v>0</v>
      </c>
      <c r="F248" s="48"/>
      <c r="G248" s="48"/>
      <c r="H248" s="1">
        <f t="shared" si="47"/>
        <v>-21.913897194356725</v>
      </c>
      <c r="I248" s="1">
        <f t="shared" si="40"/>
        <v>-7.8125810606267247</v>
      </c>
      <c r="J248" s="4">
        <f>B248+('PV model'!$B$3/15)+(I248/60)</f>
        <v>2.5931236489895544</v>
      </c>
      <c r="K248" s="2">
        <f t="shared" si="41"/>
        <v>141.10314526515668</v>
      </c>
      <c r="L248" s="2">
        <f>DEGREES(ASIN((((COS(RADIANS('PV model'!$B$2))*COS(RADIANS(H248))*COS(RADIANS(K248)))+(SIN(RADIANS('PV model'!$B$2))*SIN(RADIANS(H248)))))))</f>
        <v>-45.769923871070134</v>
      </c>
      <c r="M248" s="3">
        <f t="shared" si="37"/>
        <v>0</v>
      </c>
      <c r="N248" s="2">
        <f t="shared" si="42"/>
        <v>56.631278665247891</v>
      </c>
      <c r="O248" s="2">
        <f>IF('PV model'!$B$2&gt;0, 180-N248,IF('PV model'!$B$2&lt;0,0-N248,N248))</f>
        <v>123.36872133475211</v>
      </c>
      <c r="P248" s="2">
        <f>ABS(O248-'PV model'!$B$5)</f>
        <v>81.631278665247891</v>
      </c>
      <c r="Q248" s="3">
        <f t="shared" si="38"/>
        <v>135.76992387107015</v>
      </c>
      <c r="R248" s="3">
        <f t="shared" si="43"/>
        <v>0</v>
      </c>
      <c r="S248" s="3">
        <f t="shared" si="39"/>
        <v>0</v>
      </c>
      <c r="T248" s="3">
        <f>(0.5*(1-COS(RADIANS(90-$X$3)))*(D248+E248)*'PV model'!$B$4)</f>
        <v>0</v>
      </c>
      <c r="U248" s="3">
        <f t="shared" si="44"/>
        <v>0</v>
      </c>
      <c r="V248" s="3">
        <f>('PV model'!$B$13*(U248/1000)*(1-'PV model'!$B$14*((20+C248)-25))*'PV model'!$B$10)/'PV model'!$B$12</f>
        <v>0</v>
      </c>
      <c r="AD248" s="3">
        <v>246</v>
      </c>
    </row>
    <row r="249" spans="1:30" x14ac:dyDescent="0.2">
      <c r="A249" s="10">
        <f t="shared" si="45"/>
        <v>11</v>
      </c>
      <c r="B249" s="10">
        <f t="shared" si="46"/>
        <v>4</v>
      </c>
      <c r="C249" s="23">
        <v>6.5</v>
      </c>
      <c r="D249" s="24">
        <v>0</v>
      </c>
      <c r="E249" s="24">
        <v>0</v>
      </c>
      <c r="F249" s="48"/>
      <c r="G249" s="48"/>
      <c r="H249" s="1">
        <f t="shared" si="47"/>
        <v>-21.913897194356725</v>
      </c>
      <c r="I249" s="1">
        <f t="shared" si="40"/>
        <v>-7.8125810606267247</v>
      </c>
      <c r="J249" s="4">
        <f>B249+('PV model'!$B$3/15)+(I249/60)</f>
        <v>3.5931236489895544</v>
      </c>
      <c r="K249" s="2">
        <f t="shared" si="41"/>
        <v>126.10314526515668</v>
      </c>
      <c r="L249" s="2">
        <f>DEGREES(ASIN((((COS(RADIANS('PV model'!$B$2))*COS(RADIANS(H249))*COS(RADIANS(K249)))+(SIN(RADIANS('PV model'!$B$2))*SIN(RADIANS(H249)))))))</f>
        <v>-38.112624106559643</v>
      </c>
      <c r="M249" s="3">
        <f t="shared" si="37"/>
        <v>0</v>
      </c>
      <c r="N249" s="2">
        <f t="shared" si="42"/>
        <v>72.306235831723953</v>
      </c>
      <c r="O249" s="2">
        <f>IF('PV model'!$B$2&gt;0, 180-N249,IF('PV model'!$B$2&lt;0,0-N249,N249))</f>
        <v>107.69376416827605</v>
      </c>
      <c r="P249" s="2">
        <f>ABS(O249-'PV model'!$B$5)</f>
        <v>97.306235831723953</v>
      </c>
      <c r="Q249" s="3">
        <f t="shared" si="38"/>
        <v>128.11262410655965</v>
      </c>
      <c r="R249" s="3">
        <f t="shared" si="43"/>
        <v>0</v>
      </c>
      <c r="S249" s="3">
        <f t="shared" si="39"/>
        <v>0</v>
      </c>
      <c r="T249" s="3">
        <f>(0.5*(1-COS(RADIANS(90-$X$3)))*(D249+E249)*'PV model'!$B$4)</f>
        <v>0</v>
      </c>
      <c r="U249" s="3">
        <f t="shared" si="44"/>
        <v>0</v>
      </c>
      <c r="V249" s="3">
        <f>('PV model'!$B$13*(U249/1000)*(1-'PV model'!$B$14*((20+C249)-25))*'PV model'!$B$10)/'PV model'!$B$12</f>
        <v>0</v>
      </c>
      <c r="AD249" s="3">
        <v>247</v>
      </c>
    </row>
    <row r="250" spans="1:30" x14ac:dyDescent="0.2">
      <c r="A250" s="10">
        <f t="shared" si="45"/>
        <v>11</v>
      </c>
      <c r="B250" s="10">
        <f t="shared" si="46"/>
        <v>5</v>
      </c>
      <c r="C250" s="23">
        <v>6.6</v>
      </c>
      <c r="D250" s="24">
        <v>0</v>
      </c>
      <c r="E250" s="24">
        <v>0</v>
      </c>
      <c r="F250" s="48"/>
      <c r="G250" s="48"/>
      <c r="H250" s="1">
        <f t="shared" si="47"/>
        <v>-21.913897194356725</v>
      </c>
      <c r="I250" s="1">
        <f t="shared" si="40"/>
        <v>-7.8125810606267247</v>
      </c>
      <c r="J250" s="4">
        <f>B250+('PV model'!$B$3/15)+(I250/60)</f>
        <v>4.5931236489895548</v>
      </c>
      <c r="K250" s="2">
        <f t="shared" si="41"/>
        <v>111.10314526515668</v>
      </c>
      <c r="L250" s="2">
        <f>DEGREES(ASIN((((COS(RADIANS('PV model'!$B$2))*COS(RADIANS(H250))*COS(RADIANS(K250)))+(SIN(RADIANS('PV model'!$B$2))*SIN(RADIANS(H250)))))))</f>
        <v>-29.786722010560347</v>
      </c>
      <c r="M250" s="3">
        <f t="shared" si="37"/>
        <v>0</v>
      </c>
      <c r="N250" s="2">
        <f t="shared" si="42"/>
        <v>85.777937648185713</v>
      </c>
      <c r="O250" s="2">
        <f>IF('PV model'!$B$2&gt;0, 180-N250,IF('PV model'!$B$2&lt;0,0-N250,N250))</f>
        <v>94.222062351814287</v>
      </c>
      <c r="P250" s="2">
        <f>ABS(O250-'PV model'!$B$5)</f>
        <v>110.77793764818571</v>
      </c>
      <c r="Q250" s="3">
        <f t="shared" si="38"/>
        <v>119.78672201056035</v>
      </c>
      <c r="R250" s="3">
        <f t="shared" si="43"/>
        <v>0</v>
      </c>
      <c r="S250" s="3">
        <f t="shared" si="39"/>
        <v>0</v>
      </c>
      <c r="T250" s="3">
        <f>(0.5*(1-COS(RADIANS(90-$X$3)))*(D250+E250)*'PV model'!$B$4)</f>
        <v>0</v>
      </c>
      <c r="U250" s="3">
        <f t="shared" si="44"/>
        <v>0</v>
      </c>
      <c r="V250" s="3">
        <f>('PV model'!$B$13*(U250/1000)*(1-'PV model'!$B$14*((20+C250)-25))*'PV model'!$B$10)/'PV model'!$B$12</f>
        <v>0</v>
      </c>
      <c r="AD250" s="3">
        <v>248</v>
      </c>
    </row>
    <row r="251" spans="1:30" x14ac:dyDescent="0.2">
      <c r="A251" s="10">
        <f t="shared" si="45"/>
        <v>11</v>
      </c>
      <c r="B251" s="10">
        <f t="shared" si="46"/>
        <v>6</v>
      </c>
      <c r="C251" s="23">
        <v>6.6</v>
      </c>
      <c r="D251" s="24">
        <v>0</v>
      </c>
      <c r="E251" s="24">
        <v>0</v>
      </c>
      <c r="F251" s="48"/>
      <c r="G251" s="48"/>
      <c r="H251" s="1">
        <f t="shared" si="47"/>
        <v>-21.913897194356725</v>
      </c>
      <c r="I251" s="1">
        <f t="shared" si="40"/>
        <v>-7.8125810606267247</v>
      </c>
      <c r="J251" s="4">
        <f>B251+('PV model'!$B$3/15)+(I251/60)</f>
        <v>5.5931236489895548</v>
      </c>
      <c r="K251" s="2">
        <f t="shared" si="41"/>
        <v>96.103145265156684</v>
      </c>
      <c r="L251" s="2">
        <f>DEGREES(ASIN((((COS(RADIANS('PV model'!$B$2))*COS(RADIANS(H251))*COS(RADIANS(K251)))+(SIN(RADIANS('PV model'!$B$2))*SIN(RADIANS(H251)))))))</f>
        <v>-21.3117869030824</v>
      </c>
      <c r="M251" s="3">
        <f t="shared" si="37"/>
        <v>0</v>
      </c>
      <c r="N251" s="2">
        <f t="shared" si="42"/>
        <v>81.9723593390232</v>
      </c>
      <c r="O251" s="2">
        <f>IF('PV model'!$B$2&gt;0, 180-N251,IF('PV model'!$B$2&lt;0,0-N251,N251))</f>
        <v>98.0276406609768</v>
      </c>
      <c r="P251" s="2">
        <f>ABS(O251-'PV model'!$B$5)</f>
        <v>106.9723593390232</v>
      </c>
      <c r="Q251" s="3">
        <f t="shared" si="38"/>
        <v>111.31178690308241</v>
      </c>
      <c r="R251" s="3">
        <f t="shared" si="43"/>
        <v>0</v>
      </c>
      <c r="S251" s="3">
        <f t="shared" si="39"/>
        <v>0</v>
      </c>
      <c r="T251" s="3">
        <f>(0.5*(1-COS(RADIANS(90-$X$3)))*(D251+E251)*'PV model'!$B$4)</f>
        <v>0</v>
      </c>
      <c r="U251" s="3">
        <f t="shared" si="44"/>
        <v>0</v>
      </c>
      <c r="V251" s="3">
        <f>('PV model'!$B$13*(U251/1000)*(1-'PV model'!$B$14*((20+C251)-25))*'PV model'!$B$10)/'PV model'!$B$12</f>
        <v>0</v>
      </c>
      <c r="AD251" s="3">
        <v>249</v>
      </c>
    </row>
    <row r="252" spans="1:30" x14ac:dyDescent="0.2">
      <c r="A252" s="10">
        <f t="shared" si="45"/>
        <v>11</v>
      </c>
      <c r="B252" s="10">
        <f t="shared" si="46"/>
        <v>7</v>
      </c>
      <c r="C252" s="23">
        <v>6.5</v>
      </c>
      <c r="D252" s="24">
        <v>0</v>
      </c>
      <c r="E252" s="24">
        <v>0</v>
      </c>
      <c r="F252" s="48"/>
      <c r="G252" s="48"/>
      <c r="H252" s="1">
        <f t="shared" si="47"/>
        <v>-21.913897194356725</v>
      </c>
      <c r="I252" s="1">
        <f t="shared" si="40"/>
        <v>-7.8125810606267247</v>
      </c>
      <c r="J252" s="4">
        <f>B252+('PV model'!$B$3/15)+(I252/60)</f>
        <v>6.5931236489895548</v>
      </c>
      <c r="K252" s="2">
        <f t="shared" si="41"/>
        <v>81.103145265156684</v>
      </c>
      <c r="L252" s="2">
        <f>DEGREES(ASIN((((COS(RADIANS('PV model'!$B$2))*COS(RADIANS(H252))*COS(RADIANS(K252)))+(SIN(RADIANS('PV model'!$B$2))*SIN(RADIANS(H252)))))))</f>
        <v>-13.079663552452255</v>
      </c>
      <c r="M252" s="3">
        <f t="shared" si="37"/>
        <v>0</v>
      </c>
      <c r="N252" s="2">
        <f t="shared" si="42"/>
        <v>70.219555596139529</v>
      </c>
      <c r="O252" s="2">
        <f>IF('PV model'!$B$2&gt;0, 180-N252,IF('PV model'!$B$2&lt;0,0-N252,N252))</f>
        <v>109.78044440386047</v>
      </c>
      <c r="P252" s="2">
        <f>ABS(O252-'PV model'!$B$5)</f>
        <v>95.219555596139529</v>
      </c>
      <c r="Q252" s="3">
        <f t="shared" si="38"/>
        <v>103.07966355245225</v>
      </c>
      <c r="R252" s="3">
        <f t="shared" si="43"/>
        <v>0</v>
      </c>
      <c r="S252" s="3">
        <f t="shared" si="39"/>
        <v>0</v>
      </c>
      <c r="T252" s="3">
        <f>(0.5*(1-COS(RADIANS(90-$X$3)))*(D252+E252)*'PV model'!$B$4)</f>
        <v>0</v>
      </c>
      <c r="U252" s="3">
        <f t="shared" si="44"/>
        <v>0</v>
      </c>
      <c r="V252" s="3">
        <f>('PV model'!$B$13*(U252/1000)*(1-'PV model'!$B$14*((20+C252)-25))*'PV model'!$B$10)/'PV model'!$B$12</f>
        <v>0</v>
      </c>
      <c r="AD252" s="3">
        <v>250</v>
      </c>
    </row>
    <row r="253" spans="1:30" x14ac:dyDescent="0.2">
      <c r="A253" s="10">
        <f t="shared" si="45"/>
        <v>11</v>
      </c>
      <c r="B253" s="10">
        <f t="shared" si="46"/>
        <v>8</v>
      </c>
      <c r="C253" s="23">
        <v>6.5</v>
      </c>
      <c r="D253" s="24">
        <v>0</v>
      </c>
      <c r="E253" s="24">
        <v>0</v>
      </c>
      <c r="F253" s="48"/>
      <c r="G253" s="48"/>
      <c r="H253" s="1">
        <f t="shared" si="47"/>
        <v>-21.913897194356725</v>
      </c>
      <c r="I253" s="1">
        <f t="shared" si="40"/>
        <v>-7.8125810606267247</v>
      </c>
      <c r="J253" s="4">
        <f>B253+('PV model'!$B$3/15)+(I253/60)</f>
        <v>7.5931236489895548</v>
      </c>
      <c r="K253" s="2">
        <f t="shared" si="41"/>
        <v>66.103145265156684</v>
      </c>
      <c r="L253" s="2">
        <f>DEGREES(ASIN((((COS(RADIANS('PV model'!$B$2))*COS(RADIANS(H253))*COS(RADIANS(K253)))+(SIN(RADIANS('PV model'!$B$2))*SIN(RADIANS(H253)))))))</f>
        <v>-5.4344349716914637</v>
      </c>
      <c r="M253" s="3">
        <f t="shared" si="37"/>
        <v>0</v>
      </c>
      <c r="N253" s="2">
        <f t="shared" si="42"/>
        <v>58.434863576347063</v>
      </c>
      <c r="O253" s="2">
        <f>IF('PV model'!$B$2&gt;0, 180-N253,IF('PV model'!$B$2&lt;0,0-N253,N253))</f>
        <v>121.56513642365294</v>
      </c>
      <c r="P253" s="2">
        <f>ABS(O253-'PV model'!$B$5)</f>
        <v>83.434863576347055</v>
      </c>
      <c r="Q253" s="3">
        <f t="shared" si="38"/>
        <v>95.434434971691459</v>
      </c>
      <c r="R253" s="3">
        <f t="shared" si="43"/>
        <v>0</v>
      </c>
      <c r="S253" s="3">
        <f t="shared" si="39"/>
        <v>0</v>
      </c>
      <c r="T253" s="3">
        <f>(0.5*(1-COS(RADIANS(90-$X$3)))*(D253+E253)*'PV model'!$B$4)</f>
        <v>0</v>
      </c>
      <c r="U253" s="3">
        <f t="shared" si="44"/>
        <v>0</v>
      </c>
      <c r="V253" s="3">
        <f>('PV model'!$B$13*(U253/1000)*(1-'PV model'!$B$14*((20+C253)-25))*'PV model'!$B$10)/'PV model'!$B$12</f>
        <v>0</v>
      </c>
      <c r="AD253" s="3">
        <v>251</v>
      </c>
    </row>
    <row r="254" spans="1:30" x14ac:dyDescent="0.2">
      <c r="A254" s="10">
        <f t="shared" si="45"/>
        <v>11</v>
      </c>
      <c r="B254" s="10">
        <f t="shared" si="46"/>
        <v>9</v>
      </c>
      <c r="C254" s="23">
        <v>6.4</v>
      </c>
      <c r="D254" s="24">
        <v>0</v>
      </c>
      <c r="E254" s="24">
        <v>0</v>
      </c>
      <c r="F254" s="48"/>
      <c r="G254" s="48"/>
      <c r="H254" s="1">
        <f t="shared" si="47"/>
        <v>-21.913897194356725</v>
      </c>
      <c r="I254" s="1">
        <f t="shared" si="40"/>
        <v>-7.8125810606267247</v>
      </c>
      <c r="J254" s="4">
        <f>B254+('PV model'!$B$3/15)+(I254/60)</f>
        <v>8.5931236489895539</v>
      </c>
      <c r="K254" s="2">
        <f t="shared" si="41"/>
        <v>51.103145265156691</v>
      </c>
      <c r="L254" s="2">
        <f>DEGREES(ASIN((((COS(RADIANS('PV model'!$B$2))*COS(RADIANS(H254))*COS(RADIANS(K254)))+(SIN(RADIANS('PV model'!$B$2))*SIN(RADIANS(H254)))))))</f>
        <v>1.2827153563766824</v>
      </c>
      <c r="M254" s="3">
        <f t="shared" si="37"/>
        <v>1.2827153563766824</v>
      </c>
      <c r="N254" s="2">
        <f t="shared" si="42"/>
        <v>46.238466174200219</v>
      </c>
      <c r="O254" s="2">
        <f>IF('PV model'!$B$2&gt;0, 180-N254,IF('PV model'!$B$2&lt;0,0-N254,N254))</f>
        <v>133.76153382579977</v>
      </c>
      <c r="P254" s="2">
        <f>ABS(O254-'PV model'!$B$5)</f>
        <v>71.238466174200227</v>
      </c>
      <c r="Q254" s="3">
        <f t="shared" si="38"/>
        <v>88.717284643623316</v>
      </c>
      <c r="R254" s="3">
        <f t="shared" si="43"/>
        <v>0</v>
      </c>
      <c r="S254" s="3">
        <f t="shared" si="39"/>
        <v>0</v>
      </c>
      <c r="T254" s="3">
        <f>(0.5*(1-COS(RADIANS(90-$X$3)))*(D254+E254)*'PV model'!$B$4)</f>
        <v>0</v>
      </c>
      <c r="U254" s="3">
        <f t="shared" si="44"/>
        <v>0</v>
      </c>
      <c r="V254" s="3">
        <f>('PV model'!$B$13*(U254/1000)*(1-'PV model'!$B$14*((20+C254)-25))*'PV model'!$B$10)/'PV model'!$B$12</f>
        <v>0</v>
      </c>
      <c r="AD254" s="3">
        <v>252</v>
      </c>
    </row>
    <row r="255" spans="1:30" x14ac:dyDescent="0.2">
      <c r="A255" s="10">
        <f t="shared" si="45"/>
        <v>11</v>
      </c>
      <c r="B255" s="10">
        <f t="shared" si="46"/>
        <v>10</v>
      </c>
      <c r="C255" s="23">
        <v>6.7</v>
      </c>
      <c r="D255" s="24">
        <v>0</v>
      </c>
      <c r="E255" s="24">
        <v>8.82</v>
      </c>
      <c r="F255" s="48"/>
      <c r="G255" s="48"/>
      <c r="H255" s="1">
        <f t="shared" si="47"/>
        <v>-21.913897194356725</v>
      </c>
      <c r="I255" s="1">
        <f t="shared" si="40"/>
        <v>-7.8125810606267247</v>
      </c>
      <c r="J255" s="4">
        <f>B255+('PV model'!$B$3/15)+(I255/60)</f>
        <v>9.5931236489895539</v>
      </c>
      <c r="K255" s="2">
        <f t="shared" si="41"/>
        <v>36.103145265156691</v>
      </c>
      <c r="L255" s="2">
        <f>DEGREES(ASIN((((COS(RADIANS('PV model'!$B$2))*COS(RADIANS(H255))*COS(RADIANS(K255)))+(SIN(RADIANS('PV model'!$B$2))*SIN(RADIANS(H255)))))))</f>
        <v>6.7185260372077185</v>
      </c>
      <c r="M255" s="3">
        <f t="shared" si="37"/>
        <v>6.7185260372077185</v>
      </c>
      <c r="N255" s="2">
        <f t="shared" si="42"/>
        <v>33.397584897369761</v>
      </c>
      <c r="O255" s="2">
        <f>IF('PV model'!$B$2&gt;0, 180-N255,IF('PV model'!$B$2&lt;0,0-N255,N255))</f>
        <v>146.60241510263023</v>
      </c>
      <c r="P255" s="2">
        <f>ABS(O255-'PV model'!$B$5)</f>
        <v>58.397584897369768</v>
      </c>
      <c r="Q255" s="3">
        <f t="shared" si="38"/>
        <v>83.281473962792276</v>
      </c>
      <c r="R255" s="3">
        <f t="shared" si="43"/>
        <v>0</v>
      </c>
      <c r="S255" s="3">
        <f t="shared" si="39"/>
        <v>8.82</v>
      </c>
      <c r="T255" s="3">
        <f>(0.5*(1-COS(RADIANS(90-$X$3)))*(D255+E255)*'PV model'!$B$4)</f>
        <v>0</v>
      </c>
      <c r="U255" s="3">
        <f t="shared" si="44"/>
        <v>8.82</v>
      </c>
      <c r="V255" s="3">
        <f>('PV model'!$B$13*(U255/1000)*(1-'PV model'!$B$14*((20+C255)-25))*'PV model'!$B$10)/'PV model'!$B$12</f>
        <v>0.87565199903999991</v>
      </c>
      <c r="AD255" s="3">
        <v>253</v>
      </c>
    </row>
    <row r="256" spans="1:30" x14ac:dyDescent="0.2">
      <c r="A256" s="10">
        <f t="shared" si="45"/>
        <v>11</v>
      </c>
      <c r="B256" s="10">
        <f t="shared" si="46"/>
        <v>11</v>
      </c>
      <c r="C256" s="23">
        <v>7</v>
      </c>
      <c r="D256" s="24">
        <v>0</v>
      </c>
      <c r="E256" s="24">
        <v>34.398000000000003</v>
      </c>
      <c r="F256" s="48"/>
      <c r="G256" s="48"/>
      <c r="H256" s="1">
        <f t="shared" si="47"/>
        <v>-21.913897194356725</v>
      </c>
      <c r="I256" s="1">
        <f t="shared" si="40"/>
        <v>-7.8125810606267247</v>
      </c>
      <c r="J256" s="4">
        <f>B256+('PV model'!$B$3/15)+(I256/60)</f>
        <v>10.593123648989554</v>
      </c>
      <c r="K256" s="2">
        <f t="shared" si="41"/>
        <v>21.103145265156691</v>
      </c>
      <c r="L256" s="2">
        <f>DEGREES(ASIN((((COS(RADIANS('PV model'!$B$2))*COS(RADIANS(H256))*COS(RADIANS(K256)))+(SIN(RADIANS('PV model'!$B$2))*SIN(RADIANS(H256)))))))</f>
        <v>10.524997831442322</v>
      </c>
      <c r="M256" s="3">
        <f t="shared" si="37"/>
        <v>10.524997831442322</v>
      </c>
      <c r="N256" s="2">
        <f t="shared" si="42"/>
        <v>19.861594826268757</v>
      </c>
      <c r="O256" s="2">
        <f>IF('PV model'!$B$2&gt;0, 180-N256,IF('PV model'!$B$2&lt;0,0-N256,N256))</f>
        <v>160.13840517373126</v>
      </c>
      <c r="P256" s="2">
        <f>ABS(O256-'PV model'!$B$5)</f>
        <v>44.861594826268743</v>
      </c>
      <c r="Q256" s="3">
        <f t="shared" si="38"/>
        <v>79.47500216855768</v>
      </c>
      <c r="R256" s="3">
        <f t="shared" si="43"/>
        <v>0</v>
      </c>
      <c r="S256" s="3">
        <f t="shared" si="39"/>
        <v>34.398000000000003</v>
      </c>
      <c r="T256" s="3">
        <f>(0.5*(1-COS(RADIANS(90-$X$3)))*(D256+E256)*'PV model'!$B$4)</f>
        <v>0</v>
      </c>
      <c r="U256" s="3">
        <f t="shared" si="44"/>
        <v>34.398000000000003</v>
      </c>
      <c r="V256" s="3">
        <f>('PV model'!$B$13*(U256/1000)*(1-'PV model'!$B$14*((20+C256)-25))*'PV model'!$B$10)/'PV model'!$B$12</f>
        <v>3.4109166873600003</v>
      </c>
      <c r="AD256" s="3">
        <v>254</v>
      </c>
    </row>
    <row r="257" spans="1:30" x14ac:dyDescent="0.2">
      <c r="A257" s="10">
        <f t="shared" si="45"/>
        <v>11</v>
      </c>
      <c r="B257" s="10">
        <f t="shared" si="46"/>
        <v>12</v>
      </c>
      <c r="C257" s="23">
        <v>7.3</v>
      </c>
      <c r="D257" s="24">
        <v>14.591849999999999</v>
      </c>
      <c r="E257" s="24">
        <v>60.857999999999997</v>
      </c>
      <c r="F257" s="48"/>
      <c r="G257" s="48"/>
      <c r="H257" s="1">
        <f t="shared" si="47"/>
        <v>-21.913897194356725</v>
      </c>
      <c r="I257" s="1">
        <f t="shared" si="40"/>
        <v>-7.8125810606267247</v>
      </c>
      <c r="J257" s="4">
        <f>B257+('PV model'!$B$3/15)+(I257/60)</f>
        <v>11.593123648989554</v>
      </c>
      <c r="K257" s="2">
        <f t="shared" si="41"/>
        <v>6.1031452651566909</v>
      </c>
      <c r="L257" s="2">
        <f>DEGREES(ASIN((((COS(RADIANS('PV model'!$B$2))*COS(RADIANS(H257))*COS(RADIANS(K257)))+(SIN(RADIANS('PV model'!$B$2))*SIN(RADIANS(H257)))))))</f>
        <v>12.41131239967144</v>
      </c>
      <c r="M257" s="3">
        <f t="shared" si="37"/>
        <v>12.41131239967144</v>
      </c>
      <c r="N257" s="2">
        <f t="shared" si="42"/>
        <v>5.7965847841604763</v>
      </c>
      <c r="O257" s="2">
        <f>IF('PV model'!$B$2&gt;0, 180-N257,IF('PV model'!$B$2&lt;0,0-N257,N257))</f>
        <v>174.20341521583953</v>
      </c>
      <c r="P257" s="2">
        <f>ABS(O257-'PV model'!$B$5)</f>
        <v>30.796584784160473</v>
      </c>
      <c r="Q257" s="3">
        <f t="shared" si="38"/>
        <v>77.588687600328555</v>
      </c>
      <c r="R257" s="3">
        <f t="shared" si="43"/>
        <v>14.591850000000006</v>
      </c>
      <c r="S257" s="3">
        <f t="shared" si="39"/>
        <v>65.588355647585317</v>
      </c>
      <c r="T257" s="3">
        <f>(0.5*(1-COS(RADIANS(90-$X$3)))*(D257+E257)*'PV model'!$B$4)</f>
        <v>0</v>
      </c>
      <c r="U257" s="3">
        <f t="shared" si="44"/>
        <v>80.180205647585325</v>
      </c>
      <c r="V257" s="3">
        <f>('PV model'!$B$13*(U257/1000)*(1-'PV model'!$B$14*((20+C257)-25))*'PV model'!$B$10)/'PV model'!$B$12</f>
        <v>7.9410770736525276</v>
      </c>
      <c r="AD257" s="3">
        <v>255</v>
      </c>
    </row>
    <row r="258" spans="1:30" x14ac:dyDescent="0.2">
      <c r="A258" s="10">
        <f t="shared" si="45"/>
        <v>11</v>
      </c>
      <c r="B258" s="10">
        <f t="shared" si="46"/>
        <v>13</v>
      </c>
      <c r="C258" s="23">
        <v>6.5</v>
      </c>
      <c r="D258" s="24">
        <v>0</v>
      </c>
      <c r="E258" s="24">
        <v>61.739999999999995</v>
      </c>
      <c r="F258" s="48"/>
      <c r="G258" s="48"/>
      <c r="H258" s="1">
        <f t="shared" si="47"/>
        <v>-21.913897194356725</v>
      </c>
      <c r="I258" s="1">
        <f t="shared" si="40"/>
        <v>-7.8125810606267247</v>
      </c>
      <c r="J258" s="4">
        <f>B258+('PV model'!$B$3/15)+(I258/60)</f>
        <v>12.593123648989554</v>
      </c>
      <c r="K258" s="2">
        <f t="shared" si="41"/>
        <v>-8.8968547348433091</v>
      </c>
      <c r="L258" s="2">
        <f>DEGREES(ASIN((((COS(RADIANS('PV model'!$B$2))*COS(RADIANS(H258))*COS(RADIANS(K258)))+(SIN(RADIANS('PV model'!$B$2))*SIN(RADIANS(H258)))))))</f>
        <v>12.215202190835837</v>
      </c>
      <c r="M258" s="3">
        <f t="shared" si="37"/>
        <v>12.215202190835837</v>
      </c>
      <c r="N258" s="2">
        <f t="shared" si="42"/>
        <v>-8.4418336260748674</v>
      </c>
      <c r="O258" s="2">
        <f>IF('PV model'!$B$2&gt;0, 180-N258,IF('PV model'!$B$2&lt;0,0-N258,N258))</f>
        <v>188.44183362607487</v>
      </c>
      <c r="P258" s="2">
        <f>ABS(O258-'PV model'!$B$5)</f>
        <v>16.558166373925133</v>
      </c>
      <c r="Q258" s="3">
        <f t="shared" si="38"/>
        <v>77.784797809164161</v>
      </c>
      <c r="R258" s="3">
        <f t="shared" si="43"/>
        <v>0</v>
      </c>
      <c r="S258" s="3">
        <f t="shared" si="39"/>
        <v>61.739999999999995</v>
      </c>
      <c r="T258" s="3">
        <f>(0.5*(1-COS(RADIANS(90-$X$3)))*(D258+E258)*'PV model'!$B$4)</f>
        <v>0</v>
      </c>
      <c r="U258" s="3">
        <f t="shared" si="44"/>
        <v>61.739999999999995</v>
      </c>
      <c r="V258" s="3">
        <f>('PV model'!$B$13*(U258/1000)*(1-'PV model'!$B$14*((20+C258)-25))*'PV model'!$B$10)/'PV model'!$B$12</f>
        <v>6.1345012175999987</v>
      </c>
      <c r="AD258" s="3">
        <v>256</v>
      </c>
    </row>
    <row r="259" spans="1:30" x14ac:dyDescent="0.2">
      <c r="A259" s="10">
        <f t="shared" si="45"/>
        <v>11</v>
      </c>
      <c r="B259" s="10">
        <f t="shared" si="46"/>
        <v>14</v>
      </c>
      <c r="C259" s="23">
        <v>5.7</v>
      </c>
      <c r="D259" s="24">
        <v>0</v>
      </c>
      <c r="E259" s="24">
        <v>44.1</v>
      </c>
      <c r="F259" s="48"/>
      <c r="G259" s="48"/>
      <c r="H259" s="1">
        <f t="shared" si="47"/>
        <v>-21.913897194356725</v>
      </c>
      <c r="I259" s="1">
        <f t="shared" si="40"/>
        <v>-7.8125810606267247</v>
      </c>
      <c r="J259" s="4">
        <f>B259+('PV model'!$B$3/15)+(I259/60)</f>
        <v>13.593123648989554</v>
      </c>
      <c r="K259" s="2">
        <f t="shared" si="41"/>
        <v>-23.896854734843309</v>
      </c>
      <c r="L259" s="2">
        <f>DEGREES(ASIN((((COS(RADIANS('PV model'!$B$2))*COS(RADIANS(H259))*COS(RADIANS(K259)))+(SIN(RADIANS('PV model'!$B$2))*SIN(RADIANS(H259)))))))</f>
        <v>9.9541644732645853</v>
      </c>
      <c r="M259" s="3">
        <f t="shared" si="37"/>
        <v>9.9541644732645853</v>
      </c>
      <c r="N259" s="2">
        <f t="shared" si="42"/>
        <v>-22.430704604823749</v>
      </c>
      <c r="O259" s="2">
        <f>IF('PV model'!$B$2&gt;0, 180-N259,IF('PV model'!$B$2&lt;0,0-N259,N259))</f>
        <v>202.43070460482375</v>
      </c>
      <c r="P259" s="2">
        <f>ABS(O259-'PV model'!$B$5)</f>
        <v>2.5692953951762547</v>
      </c>
      <c r="Q259" s="3">
        <f t="shared" si="38"/>
        <v>80.045835526735416</v>
      </c>
      <c r="R259" s="3">
        <f t="shared" si="43"/>
        <v>0</v>
      </c>
      <c r="S259" s="3">
        <f t="shared" si="39"/>
        <v>44.1</v>
      </c>
      <c r="T259" s="3">
        <f>(0.5*(1-COS(RADIANS(90-$X$3)))*(D259+E259)*'PV model'!$B$4)</f>
        <v>0</v>
      </c>
      <c r="U259" s="3">
        <f t="shared" si="44"/>
        <v>44.1</v>
      </c>
      <c r="V259" s="3">
        <f>('PV model'!$B$13*(U259/1000)*(1-'PV model'!$B$14*((20+C259)-25))*'PV model'!$B$10)/'PV model'!$B$12</f>
        <v>4.3958929391999995</v>
      </c>
      <c r="AD259" s="3">
        <v>257</v>
      </c>
    </row>
    <row r="260" spans="1:30" x14ac:dyDescent="0.2">
      <c r="A260" s="10">
        <f t="shared" si="45"/>
        <v>11</v>
      </c>
      <c r="B260" s="10">
        <f t="shared" si="46"/>
        <v>15</v>
      </c>
      <c r="C260" s="23">
        <v>4.9000000000000004</v>
      </c>
      <c r="D260" s="24">
        <v>0</v>
      </c>
      <c r="E260" s="24">
        <v>20.286000000000001</v>
      </c>
      <c r="F260" s="48"/>
      <c r="G260" s="48"/>
      <c r="H260" s="1">
        <f t="shared" si="47"/>
        <v>-21.913897194356725</v>
      </c>
      <c r="I260" s="1">
        <f t="shared" si="40"/>
        <v>-7.8125810606267247</v>
      </c>
      <c r="J260" s="4">
        <f>B260+('PV model'!$B$3/15)+(I260/60)</f>
        <v>14.593123648989554</v>
      </c>
      <c r="K260" s="2">
        <f t="shared" si="41"/>
        <v>-38.896854734843309</v>
      </c>
      <c r="L260" s="2">
        <f>DEGREES(ASIN((((COS(RADIANS('PV model'!$B$2))*COS(RADIANS(H260))*COS(RADIANS(K260)))+(SIN(RADIANS('PV model'!$B$2))*SIN(RADIANS(H260)))))))</f>
        <v>5.8195427243947906</v>
      </c>
      <c r="M260" s="3">
        <f t="shared" si="37"/>
        <v>5.8195427243947906</v>
      </c>
      <c r="N260" s="2">
        <f t="shared" si="42"/>
        <v>-35.843150738430872</v>
      </c>
      <c r="O260" s="2">
        <f>IF('PV model'!$B$2&gt;0, 180-N260,IF('PV model'!$B$2&lt;0,0-N260,N260))</f>
        <v>215.84315073843086</v>
      </c>
      <c r="P260" s="2">
        <f>ABS(O260-'PV model'!$B$5)</f>
        <v>10.843150738430865</v>
      </c>
      <c r="Q260" s="3">
        <f t="shared" si="38"/>
        <v>84.180457275605207</v>
      </c>
      <c r="R260" s="3">
        <f t="shared" si="43"/>
        <v>0</v>
      </c>
      <c r="S260" s="3">
        <f t="shared" si="39"/>
        <v>20.286000000000001</v>
      </c>
      <c r="T260" s="3">
        <f>(0.5*(1-COS(RADIANS(90-$X$3)))*(D260+E260)*'PV model'!$B$4)</f>
        <v>0</v>
      </c>
      <c r="U260" s="3">
        <f t="shared" si="44"/>
        <v>20.286000000000001</v>
      </c>
      <c r="V260" s="3">
        <f>('PV model'!$B$13*(U260/1000)*(1-'PV model'!$B$14*((20+C260)-25))*'PV model'!$B$10)/'PV model'!$B$12</f>
        <v>2.0285996754239997</v>
      </c>
      <c r="AD260" s="3">
        <v>258</v>
      </c>
    </row>
    <row r="261" spans="1:30" x14ac:dyDescent="0.2">
      <c r="A261" s="10">
        <f t="shared" si="45"/>
        <v>11</v>
      </c>
      <c r="B261" s="10">
        <f t="shared" si="46"/>
        <v>16</v>
      </c>
      <c r="C261" s="23">
        <v>4.7</v>
      </c>
      <c r="D261" s="24">
        <v>0</v>
      </c>
      <c r="E261" s="24">
        <v>6.1740000000000004</v>
      </c>
      <c r="F261" s="48"/>
      <c r="G261" s="48"/>
      <c r="H261" s="1">
        <f t="shared" si="47"/>
        <v>-21.913897194356725</v>
      </c>
      <c r="I261" s="1">
        <f t="shared" si="40"/>
        <v>-7.8125810606267247</v>
      </c>
      <c r="J261" s="4">
        <f>B261+('PV model'!$B$3/15)+(I261/60)</f>
        <v>15.593123648989554</v>
      </c>
      <c r="K261" s="2">
        <f t="shared" si="41"/>
        <v>-53.896854734843309</v>
      </c>
      <c r="L261" s="2">
        <f>DEGREES(ASIN((((COS(RADIANS('PV model'!$B$2))*COS(RADIANS(H261))*COS(RADIANS(K261)))+(SIN(RADIANS('PV model'!$B$2))*SIN(RADIANS(H261)))))))</f>
        <v>0.11804827395177096</v>
      </c>
      <c r="M261" s="3">
        <f t="shared" si="37"/>
        <v>0.11804827395177096</v>
      </c>
      <c r="N261" s="2">
        <f t="shared" si="42"/>
        <v>-48.554075923709156</v>
      </c>
      <c r="O261" s="2">
        <f>IF('PV model'!$B$2&gt;0, 180-N261,IF('PV model'!$B$2&lt;0,0-N261,N261))</f>
        <v>228.55407592370915</v>
      </c>
      <c r="P261" s="2">
        <f>ABS(O261-'PV model'!$B$5)</f>
        <v>23.554075923709149</v>
      </c>
      <c r="Q261" s="3">
        <f t="shared" si="38"/>
        <v>89.881951726048229</v>
      </c>
      <c r="R261" s="3">
        <f t="shared" si="43"/>
        <v>0</v>
      </c>
      <c r="S261" s="3">
        <f t="shared" si="39"/>
        <v>6.1740000000000004</v>
      </c>
      <c r="T261" s="3">
        <f>(0.5*(1-COS(RADIANS(90-$X$3)))*(D261+E261)*'PV model'!$B$4)</f>
        <v>0</v>
      </c>
      <c r="U261" s="3">
        <f t="shared" si="44"/>
        <v>6.1740000000000004</v>
      </c>
      <c r="V261" s="3">
        <f>('PV model'!$B$13*(U261/1000)*(1-'PV model'!$B$14*((20+C261)-25))*'PV model'!$B$10)/'PV model'!$B$12</f>
        <v>0.61789362364800005</v>
      </c>
      <c r="AD261" s="3">
        <v>259</v>
      </c>
    </row>
    <row r="262" spans="1:30" x14ac:dyDescent="0.2">
      <c r="A262" s="10">
        <f t="shared" si="45"/>
        <v>11</v>
      </c>
      <c r="B262" s="10">
        <f t="shared" si="46"/>
        <v>17</v>
      </c>
      <c r="C262" s="23">
        <v>4.5999999999999996</v>
      </c>
      <c r="D262" s="24">
        <v>0</v>
      </c>
      <c r="E262" s="24">
        <v>0</v>
      </c>
      <c r="F262" s="48"/>
      <c r="G262" s="48"/>
      <c r="H262" s="1">
        <f t="shared" si="47"/>
        <v>-21.913897194356725</v>
      </c>
      <c r="I262" s="1">
        <f t="shared" si="40"/>
        <v>-7.8125810606267247</v>
      </c>
      <c r="J262" s="4">
        <f>B262+('PV model'!$B$3/15)+(I262/60)</f>
        <v>16.593123648989554</v>
      </c>
      <c r="K262" s="2">
        <f t="shared" si="41"/>
        <v>-68.896854734843316</v>
      </c>
      <c r="L262" s="2">
        <f>DEGREES(ASIN((((COS(RADIANS('PV model'!$B$2))*COS(RADIANS(H262))*COS(RADIANS(K262)))+(SIN(RADIANS('PV model'!$B$2))*SIN(RADIANS(H262)))))))</f>
        <v>-6.7983902240664582</v>
      </c>
      <c r="M262" s="3">
        <f t="shared" ref="M262:M325" si="48">IF(L262&gt;0, L262, 0)</f>
        <v>0</v>
      </c>
      <c r="N262" s="2">
        <f t="shared" si="42"/>
        <v>-60.651428408554239</v>
      </c>
      <c r="O262" s="2">
        <f>IF('PV model'!$B$2&gt;0, 180-N262,IF('PV model'!$B$2&lt;0,0-N262,N262))</f>
        <v>240.65142840855424</v>
      </c>
      <c r="P262" s="2">
        <f>ABS(O262-'PV model'!$B$5)</f>
        <v>35.651428408554239</v>
      </c>
      <c r="Q262" s="3">
        <f t="shared" ref="Q262:Q325" si="49">DEGREES(ACOS((SIN(RADIANS(L262))*COS(RADIANS(90-$X$3))+COS(RADIANS(L262))*COS(RADIANS(P262))*SIN(RADIANS(90-$X$3)))))</f>
        <v>96.798390224066452</v>
      </c>
      <c r="R262" s="3">
        <f t="shared" si="43"/>
        <v>0</v>
      </c>
      <c r="S262" s="3">
        <f t="shared" ref="S262:S325" si="50">IF($Z$3=TRUE, IF(E262=0,0,E262*(0.5*(1+COS(RADIANS(90-$X$3))*(1+(1-(E262^2/(D262+E262)^2))*(SIN(RADIANS(0.5*$X$3))^3)))*(1+(1-(E262^2/(D262+E262)^2))*(COS(RADIANS(Q262))^2)*(SIN(RADIANS(90-L262))^3)))), IF(E262=0,0,E262*(0.5*(1+COS(RADIANS(90-$X$3))))))</f>
        <v>0</v>
      </c>
      <c r="T262" s="3">
        <f>(0.5*(1-COS(RADIANS(90-$X$3)))*(D262+E262)*'PV model'!$B$4)</f>
        <v>0</v>
      </c>
      <c r="U262" s="3">
        <f t="shared" si="44"/>
        <v>0</v>
      </c>
      <c r="V262" s="3">
        <f>('PV model'!$B$13*(U262/1000)*(1-'PV model'!$B$14*((20+C262)-25))*'PV model'!$B$10)/'PV model'!$B$12</f>
        <v>0</v>
      </c>
      <c r="AD262" s="3">
        <v>260</v>
      </c>
    </row>
    <row r="263" spans="1:30" x14ac:dyDescent="0.2">
      <c r="A263" s="10">
        <f t="shared" si="45"/>
        <v>11</v>
      </c>
      <c r="B263" s="10">
        <f t="shared" si="46"/>
        <v>18</v>
      </c>
      <c r="C263" s="23">
        <v>4.4000000000000004</v>
      </c>
      <c r="D263" s="24">
        <v>0</v>
      </c>
      <c r="E263" s="24">
        <v>0</v>
      </c>
      <c r="F263" s="48"/>
      <c r="G263" s="48"/>
      <c r="H263" s="1">
        <f t="shared" si="47"/>
        <v>-21.913897194356725</v>
      </c>
      <c r="I263" s="1">
        <f t="shared" ref="I263:I326" si="51">9.87*SIN(RADIANS(1.978*A263-160.22))-7.53*COS(RADIANS(0.989*A263-80.11))-1.5*SIN((RADIANS(0.989*A263-80.11)))</f>
        <v>-7.8125810606267247</v>
      </c>
      <c r="J263" s="4">
        <f>B263+('PV model'!$B$3/15)+(I263/60)</f>
        <v>17.593123648989554</v>
      </c>
      <c r="K263" s="2">
        <f t="shared" ref="K263:K326" si="52">15*(12-J263)</f>
        <v>-83.896854734843316</v>
      </c>
      <c r="L263" s="2">
        <f>DEGREES(ASIN((((COS(RADIANS('PV model'!$B$2))*COS(RADIANS(H263))*COS(RADIANS(K263)))+(SIN(RADIANS('PV model'!$B$2))*SIN(RADIANS(H263)))))))</f>
        <v>-14.578489073699334</v>
      </c>
      <c r="M263" s="3">
        <f t="shared" si="48"/>
        <v>0</v>
      </c>
      <c r="N263" s="2">
        <f t="shared" ref="N263:N326" si="53">DEGREES(ASIN((COS(RADIANS(H263))*SIN(RADIANS(K263)))/COS(RADIANS(L263))))</f>
        <v>-72.397240417298306</v>
      </c>
      <c r="O263" s="2">
        <f>IF('PV model'!$B$2&gt;0, 180-N263,IF('PV model'!$B$2&lt;0,0-N263,N263))</f>
        <v>252.39724041729829</v>
      </c>
      <c r="P263" s="2">
        <f>ABS(O263-'PV model'!$B$5)</f>
        <v>47.397240417298292</v>
      </c>
      <c r="Q263" s="3">
        <f t="shared" si="49"/>
        <v>104.57848907369933</v>
      </c>
      <c r="R263" s="3">
        <f t="shared" ref="R263:R326" si="54">IF(D263=0,0,D263*COS(RADIANS(Q263))/SIN(RADIANS(L263)))</f>
        <v>0</v>
      </c>
      <c r="S263" s="3">
        <f t="shared" si="50"/>
        <v>0</v>
      </c>
      <c r="T263" s="3">
        <f>(0.5*(1-COS(RADIANS(90-$X$3)))*(D263+E263)*'PV model'!$B$4)</f>
        <v>0</v>
      </c>
      <c r="U263" s="3">
        <f t="shared" ref="U263:U326" si="55">R263+S263+T263</f>
        <v>0</v>
      </c>
      <c r="V263" s="3">
        <f>('PV model'!$B$13*(U263/1000)*(1-'PV model'!$B$14*((20+C263)-25))*'PV model'!$B$10)/'PV model'!$B$12</f>
        <v>0</v>
      </c>
      <c r="AD263" s="3">
        <v>261</v>
      </c>
    </row>
    <row r="264" spans="1:30" x14ac:dyDescent="0.2">
      <c r="A264" s="10">
        <f t="shared" ref="A264:A327" si="56">IF(B264&gt;1,A263,A263+1)</f>
        <v>11</v>
      </c>
      <c r="B264" s="10">
        <f t="shared" ref="B264:B327" si="57">IF(B263&lt;24,B263+1,1)</f>
        <v>19</v>
      </c>
      <c r="C264" s="23">
        <v>4.5</v>
      </c>
      <c r="D264" s="24">
        <v>0</v>
      </c>
      <c r="E264" s="24">
        <v>0</v>
      </c>
      <c r="F264" s="48"/>
      <c r="G264" s="48"/>
      <c r="H264" s="1">
        <f t="shared" ref="H264:H327" si="58">(23.465*SIN(RADIANS(280.1+0.9863*A264)))</f>
        <v>-21.913897194356725</v>
      </c>
      <c r="I264" s="1">
        <f t="shared" si="51"/>
        <v>-7.8125810606267247</v>
      </c>
      <c r="J264" s="4">
        <f>B264+('PV model'!$B$3/15)+(I264/60)</f>
        <v>18.593123648989554</v>
      </c>
      <c r="K264" s="2">
        <f t="shared" si="52"/>
        <v>-98.896854734843316</v>
      </c>
      <c r="L264" s="2">
        <f>DEGREES(ASIN((((COS(RADIANS('PV model'!$B$2))*COS(RADIANS(H264))*COS(RADIANS(K264)))+(SIN(RADIANS('PV model'!$B$2))*SIN(RADIANS(H264)))))))</f>
        <v>-22.882546870466573</v>
      </c>
      <c r="M264" s="3">
        <f t="shared" si="48"/>
        <v>0</v>
      </c>
      <c r="N264" s="2">
        <f t="shared" si="53"/>
        <v>-84.197526241092405</v>
      </c>
      <c r="O264" s="2">
        <f>IF('PV model'!$B$2&gt;0, 180-N264,IF('PV model'!$B$2&lt;0,0-N264,N264))</f>
        <v>264.19752624109242</v>
      </c>
      <c r="P264" s="2">
        <f>ABS(O264-'PV model'!$B$5)</f>
        <v>59.197526241092419</v>
      </c>
      <c r="Q264" s="3">
        <f t="shared" si="49"/>
        <v>112.88254687046657</v>
      </c>
      <c r="R264" s="3">
        <f t="shared" si="54"/>
        <v>0</v>
      </c>
      <c r="S264" s="3">
        <f t="shared" si="50"/>
        <v>0</v>
      </c>
      <c r="T264" s="3">
        <f>(0.5*(1-COS(RADIANS(90-$X$3)))*(D264+E264)*'PV model'!$B$4)</f>
        <v>0</v>
      </c>
      <c r="U264" s="3">
        <f t="shared" si="55"/>
        <v>0</v>
      </c>
      <c r="V264" s="3">
        <f>('PV model'!$B$13*(U264/1000)*(1-'PV model'!$B$14*((20+C264)-25))*'PV model'!$B$10)/'PV model'!$B$12</f>
        <v>0</v>
      </c>
      <c r="AD264" s="3">
        <v>262</v>
      </c>
    </row>
    <row r="265" spans="1:30" x14ac:dyDescent="0.2">
      <c r="A265" s="10">
        <f t="shared" si="56"/>
        <v>11</v>
      </c>
      <c r="B265" s="10">
        <f t="shared" si="57"/>
        <v>20</v>
      </c>
      <c r="C265" s="23">
        <v>4.5</v>
      </c>
      <c r="D265" s="24">
        <v>0</v>
      </c>
      <c r="E265" s="24">
        <v>0</v>
      </c>
      <c r="F265" s="48"/>
      <c r="G265" s="48"/>
      <c r="H265" s="1">
        <f t="shared" si="58"/>
        <v>-21.913897194356725</v>
      </c>
      <c r="I265" s="1">
        <f t="shared" si="51"/>
        <v>-7.8125810606267247</v>
      </c>
      <c r="J265" s="4">
        <f>B265+('PV model'!$B$3/15)+(I265/60)</f>
        <v>19.593123648989554</v>
      </c>
      <c r="K265" s="2">
        <f t="shared" si="52"/>
        <v>-113.89685473484332</v>
      </c>
      <c r="L265" s="2">
        <f>DEGREES(ASIN((((COS(RADIANS('PV model'!$B$2))*COS(RADIANS(H265))*COS(RADIANS(K265)))+(SIN(RADIANS('PV model'!$B$2))*SIN(RADIANS(H265)))))))</f>
        <v>-31.361923781605892</v>
      </c>
      <c r="M265" s="3">
        <f t="shared" si="48"/>
        <v>0</v>
      </c>
      <c r="N265" s="2">
        <f t="shared" si="53"/>
        <v>-83.387161238462539</v>
      </c>
      <c r="O265" s="2">
        <f>IF('PV model'!$B$2&gt;0, 180-N265,IF('PV model'!$B$2&lt;0,0-N265,N265))</f>
        <v>263.38716123846257</v>
      </c>
      <c r="P265" s="2">
        <f>ABS(O265-'PV model'!$B$5)</f>
        <v>58.387161238462568</v>
      </c>
      <c r="Q265" s="3">
        <f t="shared" si="49"/>
        <v>121.3619237816059</v>
      </c>
      <c r="R265" s="3">
        <f t="shared" si="54"/>
        <v>0</v>
      </c>
      <c r="S265" s="3">
        <f t="shared" si="50"/>
        <v>0</v>
      </c>
      <c r="T265" s="3">
        <f>(0.5*(1-COS(RADIANS(90-$X$3)))*(D265+E265)*'PV model'!$B$4)</f>
        <v>0</v>
      </c>
      <c r="U265" s="3">
        <f t="shared" si="55"/>
        <v>0</v>
      </c>
      <c r="V265" s="3">
        <f>('PV model'!$B$13*(U265/1000)*(1-'PV model'!$B$14*((20+C265)-25))*'PV model'!$B$10)/'PV model'!$B$12</f>
        <v>0</v>
      </c>
      <c r="AD265" s="49">
        <v>263</v>
      </c>
    </row>
    <row r="266" spans="1:30" x14ac:dyDescent="0.2">
      <c r="A266" s="10">
        <f t="shared" si="56"/>
        <v>11</v>
      </c>
      <c r="B266" s="10">
        <f t="shared" si="57"/>
        <v>21</v>
      </c>
      <c r="C266" s="23">
        <v>4.5999999999999996</v>
      </c>
      <c r="D266" s="24">
        <v>0</v>
      </c>
      <c r="E266" s="24">
        <v>0</v>
      </c>
      <c r="F266" s="48"/>
      <c r="G266" s="48"/>
      <c r="H266" s="1">
        <f t="shared" si="58"/>
        <v>-21.913897194356725</v>
      </c>
      <c r="I266" s="1">
        <f t="shared" si="51"/>
        <v>-7.8125810606267247</v>
      </c>
      <c r="J266" s="4">
        <f>B266+('PV model'!$B$3/15)+(I266/60)</f>
        <v>20.593123648989554</v>
      </c>
      <c r="K266" s="2">
        <f t="shared" si="52"/>
        <v>-128.89685473484332</v>
      </c>
      <c r="L266" s="2">
        <f>DEGREES(ASIN((((COS(RADIANS('PV model'!$B$2))*COS(RADIANS(H266))*COS(RADIANS(K266)))+(SIN(RADIANS('PV model'!$B$2))*SIN(RADIANS(H266)))))))</f>
        <v>-39.608229539183903</v>
      </c>
      <c r="M266" s="3">
        <f t="shared" si="48"/>
        <v>0</v>
      </c>
      <c r="N266" s="2">
        <f t="shared" si="53"/>
        <v>-69.587500011334456</v>
      </c>
      <c r="O266" s="2">
        <f>IF('PV model'!$B$2&gt;0, 180-N266,IF('PV model'!$B$2&lt;0,0-N266,N266))</f>
        <v>249.58750001133444</v>
      </c>
      <c r="P266" s="2">
        <f>ABS(O266-'PV model'!$B$5)</f>
        <v>44.587500011334441</v>
      </c>
      <c r="Q266" s="3">
        <f t="shared" si="49"/>
        <v>129.6082295391839</v>
      </c>
      <c r="R266" s="3">
        <f t="shared" si="54"/>
        <v>0</v>
      </c>
      <c r="S266" s="3">
        <f t="shared" si="50"/>
        <v>0</v>
      </c>
      <c r="T266" s="3">
        <f>(0.5*(1-COS(RADIANS(90-$X$3)))*(D266+E266)*'PV model'!$B$4)</f>
        <v>0</v>
      </c>
      <c r="U266" s="3">
        <f t="shared" si="55"/>
        <v>0</v>
      </c>
      <c r="V266" s="3">
        <f>('PV model'!$B$13*(U266/1000)*(1-'PV model'!$B$14*((20+C266)-25))*'PV model'!$B$10)/'PV model'!$B$12</f>
        <v>0</v>
      </c>
      <c r="AD266" s="3">
        <v>264</v>
      </c>
    </row>
    <row r="267" spans="1:30" x14ac:dyDescent="0.2">
      <c r="A267" s="10">
        <f t="shared" si="56"/>
        <v>11</v>
      </c>
      <c r="B267" s="10">
        <f t="shared" si="57"/>
        <v>22</v>
      </c>
      <c r="C267" s="23">
        <v>4.5999999999999996</v>
      </c>
      <c r="D267" s="24">
        <v>0</v>
      </c>
      <c r="E267" s="24">
        <v>0</v>
      </c>
      <c r="F267" s="48"/>
      <c r="G267" s="48"/>
      <c r="H267" s="1">
        <f t="shared" si="58"/>
        <v>-21.913897194356725</v>
      </c>
      <c r="I267" s="1">
        <f t="shared" si="51"/>
        <v>-7.8125810606267247</v>
      </c>
      <c r="J267" s="4">
        <f>B267+('PV model'!$B$3/15)+(I267/60)</f>
        <v>21.593123648989554</v>
      </c>
      <c r="K267" s="2">
        <f t="shared" si="52"/>
        <v>-143.89685473484332</v>
      </c>
      <c r="L267" s="2">
        <f>DEGREES(ASIN((((COS(RADIANS('PV model'!$B$2))*COS(RADIANS(H267))*COS(RADIANS(K267)))+(SIN(RADIANS('PV model'!$B$2))*SIN(RADIANS(H267)))))))</f>
        <v>-47.066164774750504</v>
      </c>
      <c r="M267" s="3">
        <f t="shared" si="48"/>
        <v>0</v>
      </c>
      <c r="N267" s="2">
        <f t="shared" si="53"/>
        <v>-53.375143605264071</v>
      </c>
      <c r="O267" s="2">
        <f>IF('PV model'!$B$2&gt;0, 180-N267,IF('PV model'!$B$2&lt;0,0-N267,N267))</f>
        <v>233.37514360526407</v>
      </c>
      <c r="P267" s="2">
        <f>ABS(O267-'PV model'!$B$5)</f>
        <v>28.375143605264071</v>
      </c>
      <c r="Q267" s="3">
        <f t="shared" si="49"/>
        <v>137.06616477475052</v>
      </c>
      <c r="R267" s="3">
        <f t="shared" si="54"/>
        <v>0</v>
      </c>
      <c r="S267" s="3">
        <f t="shared" si="50"/>
        <v>0</v>
      </c>
      <c r="T267" s="3">
        <f>(0.5*(1-COS(RADIANS(90-$X$3)))*(D267+E267)*'PV model'!$B$4)</f>
        <v>0</v>
      </c>
      <c r="U267" s="3">
        <f t="shared" si="55"/>
        <v>0</v>
      </c>
      <c r="V267" s="3">
        <f>('PV model'!$B$13*(U267/1000)*(1-'PV model'!$B$14*((20+C267)-25))*'PV model'!$B$10)/'PV model'!$B$12</f>
        <v>0</v>
      </c>
      <c r="AD267" s="3">
        <v>265</v>
      </c>
    </row>
    <row r="268" spans="1:30" x14ac:dyDescent="0.2">
      <c r="A268" s="10">
        <f t="shared" si="56"/>
        <v>11</v>
      </c>
      <c r="B268" s="10">
        <f t="shared" si="57"/>
        <v>23</v>
      </c>
      <c r="C268" s="23">
        <v>4.5</v>
      </c>
      <c r="D268" s="24">
        <v>0</v>
      </c>
      <c r="E268" s="24">
        <v>0</v>
      </c>
      <c r="F268" s="48"/>
      <c r="G268" s="48"/>
      <c r="H268" s="1">
        <f t="shared" si="58"/>
        <v>-21.913897194356725</v>
      </c>
      <c r="I268" s="1">
        <f t="shared" si="51"/>
        <v>-7.8125810606267247</v>
      </c>
      <c r="J268" s="4">
        <f>B268+('PV model'!$B$3/15)+(I268/60)</f>
        <v>22.593123648989554</v>
      </c>
      <c r="K268" s="2">
        <f t="shared" si="52"/>
        <v>-158.89685473484332</v>
      </c>
      <c r="L268" s="2">
        <f>DEGREES(ASIN((((COS(RADIANS('PV model'!$B$2))*COS(RADIANS(H268))*COS(RADIANS(K268)))+(SIN(RADIANS('PV model'!$B$2))*SIN(RADIANS(H268)))))))</f>
        <v>-52.921803210136218</v>
      </c>
      <c r="M268" s="3">
        <f t="shared" si="48"/>
        <v>0</v>
      </c>
      <c r="N268" s="2">
        <f t="shared" si="53"/>
        <v>-33.644601021380232</v>
      </c>
      <c r="O268" s="2">
        <f>IF('PV model'!$B$2&gt;0, 180-N268,IF('PV model'!$B$2&lt;0,0-N268,N268))</f>
        <v>213.64460102138023</v>
      </c>
      <c r="P268" s="2">
        <f>ABS(O268-'PV model'!$B$5)</f>
        <v>8.6446010213802253</v>
      </c>
      <c r="Q268" s="3">
        <f t="shared" si="49"/>
        <v>142.9218032101362</v>
      </c>
      <c r="R268" s="3">
        <f t="shared" si="54"/>
        <v>0</v>
      </c>
      <c r="S268" s="3">
        <f t="shared" si="50"/>
        <v>0</v>
      </c>
      <c r="T268" s="3">
        <f>(0.5*(1-COS(RADIANS(90-$X$3)))*(D268+E268)*'PV model'!$B$4)</f>
        <v>0</v>
      </c>
      <c r="U268" s="3">
        <f t="shared" si="55"/>
        <v>0</v>
      </c>
      <c r="V268" s="3">
        <f>('PV model'!$B$13*(U268/1000)*(1-'PV model'!$B$14*((20+C268)-25))*'PV model'!$B$10)/'PV model'!$B$12</f>
        <v>0</v>
      </c>
      <c r="AD268" s="3">
        <v>266</v>
      </c>
    </row>
    <row r="269" spans="1:30" x14ac:dyDescent="0.2">
      <c r="A269" s="10">
        <f t="shared" si="56"/>
        <v>11</v>
      </c>
      <c r="B269" s="10">
        <f t="shared" si="57"/>
        <v>24</v>
      </c>
      <c r="C269" s="23">
        <v>4.5</v>
      </c>
      <c r="D269" s="24">
        <v>0</v>
      </c>
      <c r="E269" s="24">
        <v>0</v>
      </c>
      <c r="F269" s="48"/>
      <c r="G269" s="48"/>
      <c r="H269" s="1">
        <f t="shared" si="58"/>
        <v>-21.913897194356725</v>
      </c>
      <c r="I269" s="1">
        <f t="shared" si="51"/>
        <v>-7.8125810606267247</v>
      </c>
      <c r="J269" s="4">
        <f>B269+('PV model'!$B$3/15)+(I269/60)</f>
        <v>23.593123648989554</v>
      </c>
      <c r="K269" s="2">
        <f t="shared" si="52"/>
        <v>-173.89685473484332</v>
      </c>
      <c r="L269" s="2">
        <f>DEGREES(ASIN((((COS(RADIANS('PV model'!$B$2))*COS(RADIANS(H269))*COS(RADIANS(K269)))+(SIN(RADIANS('PV model'!$B$2))*SIN(RADIANS(H269)))))))</f>
        <v>-56.106656129903349</v>
      </c>
      <c r="M269" s="3">
        <f t="shared" si="48"/>
        <v>0</v>
      </c>
      <c r="N269" s="2">
        <f t="shared" si="53"/>
        <v>-10.188058428929185</v>
      </c>
      <c r="O269" s="2">
        <f>IF('PV model'!$B$2&gt;0, 180-N269,IF('PV model'!$B$2&lt;0,0-N269,N269))</f>
        <v>190.1880584289292</v>
      </c>
      <c r="P269" s="2">
        <f>ABS(O269-'PV model'!$B$5)</f>
        <v>14.811941571070804</v>
      </c>
      <c r="Q269" s="3">
        <f t="shared" si="49"/>
        <v>146.10665612990334</v>
      </c>
      <c r="R269" s="3">
        <f t="shared" si="54"/>
        <v>0</v>
      </c>
      <c r="S269" s="3">
        <f t="shared" si="50"/>
        <v>0</v>
      </c>
      <c r="T269" s="3">
        <f>(0.5*(1-COS(RADIANS(90-$X$3)))*(D269+E269)*'PV model'!$B$4)</f>
        <v>0</v>
      </c>
      <c r="U269" s="3">
        <f t="shared" si="55"/>
        <v>0</v>
      </c>
      <c r="V269" s="3">
        <f>('PV model'!$B$13*(U269/1000)*(1-'PV model'!$B$14*((20+C269)-25))*'PV model'!$B$10)/'PV model'!$B$12</f>
        <v>0</v>
      </c>
      <c r="AD269" s="3">
        <v>267</v>
      </c>
    </row>
    <row r="270" spans="1:30" x14ac:dyDescent="0.2">
      <c r="A270" s="10">
        <f t="shared" si="56"/>
        <v>12</v>
      </c>
      <c r="B270" s="10">
        <f t="shared" si="57"/>
        <v>1</v>
      </c>
      <c r="C270" s="23">
        <v>4.5</v>
      </c>
      <c r="D270" s="24">
        <v>0</v>
      </c>
      <c r="E270" s="24">
        <v>0</v>
      </c>
      <c r="F270" s="48"/>
      <c r="G270" s="48"/>
      <c r="H270" s="1">
        <f t="shared" si="58"/>
        <v>-21.766235453838632</v>
      </c>
      <c r="I270" s="1">
        <f t="shared" si="51"/>
        <v>-8.1941959999467411</v>
      </c>
      <c r="J270" s="4">
        <f>B270+('PV model'!$B$3/15)+(I270/60)</f>
        <v>0.58676340000088767</v>
      </c>
      <c r="K270" s="2">
        <f t="shared" si="52"/>
        <v>171.19854899998668</v>
      </c>
      <c r="L270" s="2">
        <f>DEGREES(ASIN((((COS(RADIANS('PV model'!$B$2))*COS(RADIANS(H270))*COS(RADIANS(K270)))+(SIN(RADIANS('PV model'!$B$2))*SIN(RADIANS(H270)))))))</f>
        <v>-55.63239659577421</v>
      </c>
      <c r="M270" s="3">
        <f t="shared" si="48"/>
        <v>0</v>
      </c>
      <c r="N270" s="2">
        <f t="shared" si="53"/>
        <v>14.579929338073001</v>
      </c>
      <c r="O270" s="2">
        <f>IF('PV model'!$B$2&gt;0, 180-N270,IF('PV model'!$B$2&lt;0,0-N270,N270))</f>
        <v>165.42007066192701</v>
      </c>
      <c r="P270" s="2">
        <f>ABS(O270-'PV model'!$B$5)</f>
        <v>39.579929338072986</v>
      </c>
      <c r="Q270" s="3">
        <f t="shared" si="49"/>
        <v>145.6323965957742</v>
      </c>
      <c r="R270" s="3">
        <f t="shared" si="54"/>
        <v>0</v>
      </c>
      <c r="S270" s="3">
        <f t="shared" si="50"/>
        <v>0</v>
      </c>
      <c r="T270" s="3">
        <f>(0.5*(1-COS(RADIANS(90-$X$3)))*(D270+E270)*'PV model'!$B$4)</f>
        <v>0</v>
      </c>
      <c r="U270" s="3">
        <f t="shared" si="55"/>
        <v>0</v>
      </c>
      <c r="V270" s="3">
        <f>('PV model'!$B$13*(U270/1000)*(1-'PV model'!$B$14*((20+C270)-25))*'PV model'!$B$10)/'PV model'!$B$12</f>
        <v>0</v>
      </c>
      <c r="AD270" s="3">
        <v>268</v>
      </c>
    </row>
    <row r="271" spans="1:30" x14ac:dyDescent="0.2">
      <c r="A271" s="10">
        <f t="shared" si="56"/>
        <v>12</v>
      </c>
      <c r="B271" s="10">
        <f t="shared" si="57"/>
        <v>2</v>
      </c>
      <c r="C271" s="23">
        <v>4.4000000000000004</v>
      </c>
      <c r="D271" s="24">
        <v>0</v>
      </c>
      <c r="E271" s="24">
        <v>0</v>
      </c>
      <c r="F271" s="48"/>
      <c r="G271" s="48"/>
      <c r="H271" s="1">
        <f t="shared" si="58"/>
        <v>-21.766235453838632</v>
      </c>
      <c r="I271" s="1">
        <f t="shared" si="51"/>
        <v>-8.1941959999467411</v>
      </c>
      <c r="J271" s="4">
        <f>B271+('PV model'!$B$3/15)+(I271/60)</f>
        <v>1.5867634000008877</v>
      </c>
      <c r="K271" s="2">
        <f t="shared" si="52"/>
        <v>156.19854899998668</v>
      </c>
      <c r="L271" s="2">
        <f>DEGREES(ASIN((((COS(RADIANS('PV model'!$B$2))*COS(RADIANS(H271))*COS(RADIANS(K271)))+(SIN(RADIANS('PV model'!$B$2))*SIN(RADIANS(H271)))))))</f>
        <v>-51.895668495241786</v>
      </c>
      <c r="M271" s="3">
        <f t="shared" si="48"/>
        <v>0</v>
      </c>
      <c r="N271" s="2">
        <f t="shared" si="53"/>
        <v>37.398485512131522</v>
      </c>
      <c r="O271" s="2">
        <f>IF('PV model'!$B$2&gt;0, 180-N271,IF('PV model'!$B$2&lt;0,0-N271,N271))</f>
        <v>142.60151448786849</v>
      </c>
      <c r="P271" s="2">
        <f>ABS(O271-'PV model'!$B$5)</f>
        <v>62.398485512131515</v>
      </c>
      <c r="Q271" s="3">
        <f t="shared" si="49"/>
        <v>141.89566849524178</v>
      </c>
      <c r="R271" s="3">
        <f t="shared" si="54"/>
        <v>0</v>
      </c>
      <c r="S271" s="3">
        <f t="shared" si="50"/>
        <v>0</v>
      </c>
      <c r="T271" s="3">
        <f>(0.5*(1-COS(RADIANS(90-$X$3)))*(D271+E271)*'PV model'!$B$4)</f>
        <v>0</v>
      </c>
      <c r="U271" s="3">
        <f t="shared" si="55"/>
        <v>0</v>
      </c>
      <c r="V271" s="3">
        <f>('PV model'!$B$13*(U271/1000)*(1-'PV model'!$B$14*((20+C271)-25))*'PV model'!$B$10)/'PV model'!$B$12</f>
        <v>0</v>
      </c>
      <c r="AD271" s="3">
        <v>269</v>
      </c>
    </row>
    <row r="272" spans="1:30" x14ac:dyDescent="0.2">
      <c r="A272" s="10">
        <f t="shared" si="56"/>
        <v>12</v>
      </c>
      <c r="B272" s="10">
        <f t="shared" si="57"/>
        <v>3</v>
      </c>
      <c r="C272" s="23">
        <v>4.4000000000000004</v>
      </c>
      <c r="D272" s="24">
        <v>0</v>
      </c>
      <c r="E272" s="24">
        <v>0</v>
      </c>
      <c r="F272" s="48"/>
      <c r="G272" s="48"/>
      <c r="H272" s="1">
        <f t="shared" si="58"/>
        <v>-21.766235453838632</v>
      </c>
      <c r="I272" s="1">
        <f t="shared" si="51"/>
        <v>-8.1941959999467411</v>
      </c>
      <c r="J272" s="4">
        <f>B272+('PV model'!$B$3/15)+(I272/60)</f>
        <v>2.5867634000008874</v>
      </c>
      <c r="K272" s="2">
        <f t="shared" si="52"/>
        <v>141.19854899998668</v>
      </c>
      <c r="L272" s="2">
        <f>DEGREES(ASIN((((COS(RADIANS('PV model'!$B$2))*COS(RADIANS(H272))*COS(RADIANS(K272)))+(SIN(RADIANS('PV model'!$B$2))*SIN(RADIANS(H272)))))))</f>
        <v>-45.687892075962189</v>
      </c>
      <c r="M272" s="3">
        <f t="shared" si="48"/>
        <v>0</v>
      </c>
      <c r="N272" s="2">
        <f t="shared" si="53"/>
        <v>56.414413491521579</v>
      </c>
      <c r="O272" s="2">
        <f>IF('PV model'!$B$2&gt;0, 180-N272,IF('PV model'!$B$2&lt;0,0-N272,N272))</f>
        <v>123.58558650847843</v>
      </c>
      <c r="P272" s="2">
        <f>ABS(O272-'PV model'!$B$5)</f>
        <v>81.414413491521572</v>
      </c>
      <c r="Q272" s="3">
        <f t="shared" si="49"/>
        <v>135.6878920759622</v>
      </c>
      <c r="R272" s="3">
        <f t="shared" si="54"/>
        <v>0</v>
      </c>
      <c r="S272" s="3">
        <f t="shared" si="50"/>
        <v>0</v>
      </c>
      <c r="T272" s="3">
        <f>(0.5*(1-COS(RADIANS(90-$X$3)))*(D272+E272)*'PV model'!$B$4)</f>
        <v>0</v>
      </c>
      <c r="U272" s="3">
        <f t="shared" si="55"/>
        <v>0</v>
      </c>
      <c r="V272" s="3">
        <f>('PV model'!$B$13*(U272/1000)*(1-'PV model'!$B$14*((20+C272)-25))*'PV model'!$B$10)/'PV model'!$B$12</f>
        <v>0</v>
      </c>
      <c r="AD272" s="3">
        <v>270</v>
      </c>
    </row>
    <row r="273" spans="1:30" x14ac:dyDescent="0.2">
      <c r="A273" s="10">
        <f t="shared" si="56"/>
        <v>12</v>
      </c>
      <c r="B273" s="10">
        <f t="shared" si="57"/>
        <v>4</v>
      </c>
      <c r="C273" s="23">
        <v>4.8</v>
      </c>
      <c r="D273" s="24">
        <v>0</v>
      </c>
      <c r="E273" s="24">
        <v>0</v>
      </c>
      <c r="F273" s="48"/>
      <c r="G273" s="48"/>
      <c r="H273" s="1">
        <f t="shared" si="58"/>
        <v>-21.766235453838632</v>
      </c>
      <c r="I273" s="1">
        <f t="shared" si="51"/>
        <v>-8.1941959999467411</v>
      </c>
      <c r="J273" s="4">
        <f>B273+('PV model'!$B$3/15)+(I273/60)</f>
        <v>3.5867634000008874</v>
      </c>
      <c r="K273" s="2">
        <f t="shared" si="52"/>
        <v>126.1985489999867</v>
      </c>
      <c r="L273" s="2">
        <f>DEGREES(ASIN((((COS(RADIANS('PV model'!$B$2))*COS(RADIANS(H273))*COS(RADIANS(K273)))+(SIN(RADIANS('PV model'!$B$2))*SIN(RADIANS(H273)))))))</f>
        <v>-38.043895083208774</v>
      </c>
      <c r="M273" s="3">
        <f t="shared" si="48"/>
        <v>0</v>
      </c>
      <c r="N273" s="2">
        <f t="shared" si="53"/>
        <v>72.105683370406283</v>
      </c>
      <c r="O273" s="2">
        <f>IF('PV model'!$B$2&gt;0, 180-N273,IF('PV model'!$B$2&lt;0,0-N273,N273))</f>
        <v>107.89431662959372</v>
      </c>
      <c r="P273" s="2">
        <f>ABS(O273-'PV model'!$B$5)</f>
        <v>97.105683370406283</v>
      </c>
      <c r="Q273" s="3">
        <f t="shared" si="49"/>
        <v>128.04389508320878</v>
      </c>
      <c r="R273" s="3">
        <f t="shared" si="54"/>
        <v>0</v>
      </c>
      <c r="S273" s="3">
        <f t="shared" si="50"/>
        <v>0</v>
      </c>
      <c r="T273" s="3">
        <f>(0.5*(1-COS(RADIANS(90-$X$3)))*(D273+E273)*'PV model'!$B$4)</f>
        <v>0</v>
      </c>
      <c r="U273" s="3">
        <f t="shared" si="55"/>
        <v>0</v>
      </c>
      <c r="V273" s="3">
        <f>('PV model'!$B$13*(U273/1000)*(1-'PV model'!$B$14*((20+C273)-25))*'PV model'!$B$10)/'PV model'!$B$12</f>
        <v>0</v>
      </c>
      <c r="AD273" s="3">
        <v>271</v>
      </c>
    </row>
    <row r="274" spans="1:30" x14ac:dyDescent="0.2">
      <c r="A274" s="10">
        <f t="shared" si="56"/>
        <v>12</v>
      </c>
      <c r="B274" s="10">
        <f t="shared" si="57"/>
        <v>5</v>
      </c>
      <c r="C274" s="23">
        <v>5.3</v>
      </c>
      <c r="D274" s="24">
        <v>0</v>
      </c>
      <c r="E274" s="24">
        <v>0</v>
      </c>
      <c r="F274" s="48"/>
      <c r="G274" s="48"/>
      <c r="H274" s="1">
        <f t="shared" si="58"/>
        <v>-21.766235453838632</v>
      </c>
      <c r="I274" s="1">
        <f t="shared" si="51"/>
        <v>-8.1941959999467411</v>
      </c>
      <c r="J274" s="4">
        <f>B274+('PV model'!$B$3/15)+(I274/60)</f>
        <v>4.5867634000008879</v>
      </c>
      <c r="K274" s="2">
        <f t="shared" si="52"/>
        <v>111.19854899998668</v>
      </c>
      <c r="L274" s="2">
        <f>DEGREES(ASIN((((COS(RADIANS('PV model'!$B$2))*COS(RADIANS(H274))*COS(RADIANS(K274)))+(SIN(RADIANS('PV model'!$B$2))*SIN(RADIANS(H274)))))))</f>
        <v>-29.723425644456814</v>
      </c>
      <c r="M274" s="3">
        <f t="shared" si="48"/>
        <v>0</v>
      </c>
      <c r="N274" s="2">
        <f t="shared" si="53"/>
        <v>85.593495642961344</v>
      </c>
      <c r="O274" s="2">
        <f>IF('PV model'!$B$2&gt;0, 180-N274,IF('PV model'!$B$2&lt;0,0-N274,N274))</f>
        <v>94.406504357038656</v>
      </c>
      <c r="P274" s="2">
        <f>ABS(O274-'PV model'!$B$5)</f>
        <v>110.59349564296134</v>
      </c>
      <c r="Q274" s="3">
        <f t="shared" si="49"/>
        <v>119.72342564445682</v>
      </c>
      <c r="R274" s="3">
        <f t="shared" si="54"/>
        <v>0</v>
      </c>
      <c r="S274" s="3">
        <f t="shared" si="50"/>
        <v>0</v>
      </c>
      <c r="T274" s="3">
        <f>(0.5*(1-COS(RADIANS(90-$X$3)))*(D274+E274)*'PV model'!$B$4)</f>
        <v>0</v>
      </c>
      <c r="U274" s="3">
        <f t="shared" si="55"/>
        <v>0</v>
      </c>
      <c r="V274" s="3">
        <f>('PV model'!$B$13*(U274/1000)*(1-'PV model'!$B$14*((20+C274)-25))*'PV model'!$B$10)/'PV model'!$B$12</f>
        <v>0</v>
      </c>
      <c r="AD274" s="3">
        <v>272</v>
      </c>
    </row>
    <row r="275" spans="1:30" x14ac:dyDescent="0.2">
      <c r="A275" s="10">
        <f t="shared" si="56"/>
        <v>12</v>
      </c>
      <c r="B275" s="10">
        <f t="shared" si="57"/>
        <v>6</v>
      </c>
      <c r="C275" s="23">
        <v>5.7</v>
      </c>
      <c r="D275" s="24">
        <v>0</v>
      </c>
      <c r="E275" s="24">
        <v>0</v>
      </c>
      <c r="F275" s="48"/>
      <c r="G275" s="48"/>
      <c r="H275" s="1">
        <f t="shared" si="58"/>
        <v>-21.766235453838632</v>
      </c>
      <c r="I275" s="1">
        <f t="shared" si="51"/>
        <v>-8.1941959999467411</v>
      </c>
      <c r="J275" s="4">
        <f>B275+('PV model'!$B$3/15)+(I275/60)</f>
        <v>5.5867634000008879</v>
      </c>
      <c r="K275" s="2">
        <f t="shared" si="52"/>
        <v>96.198548999986684</v>
      </c>
      <c r="L275" s="2">
        <f>DEGREES(ASIN((((COS(RADIANS('PV model'!$B$2))*COS(RADIANS(H275))*COS(RADIANS(K275)))+(SIN(RADIANS('PV model'!$B$2))*SIN(RADIANS(H275)))))))</f>
        <v>-21.247660998951389</v>
      </c>
      <c r="M275" s="3">
        <f t="shared" si="48"/>
        <v>0</v>
      </c>
      <c r="N275" s="2">
        <f t="shared" si="53"/>
        <v>82.143845095685023</v>
      </c>
      <c r="O275" s="2">
        <f>IF('PV model'!$B$2&gt;0, 180-N275,IF('PV model'!$B$2&lt;0,0-N275,N275))</f>
        <v>97.856154904314977</v>
      </c>
      <c r="P275" s="2">
        <f>ABS(O275-'PV model'!$B$5)</f>
        <v>107.14384509568502</v>
      </c>
      <c r="Q275" s="3">
        <f t="shared" si="49"/>
        <v>111.24766099895139</v>
      </c>
      <c r="R275" s="3">
        <f t="shared" si="54"/>
        <v>0</v>
      </c>
      <c r="S275" s="3">
        <f t="shared" si="50"/>
        <v>0</v>
      </c>
      <c r="T275" s="3">
        <f>(0.5*(1-COS(RADIANS(90-$X$3)))*(D275+E275)*'PV model'!$B$4)</f>
        <v>0</v>
      </c>
      <c r="U275" s="3">
        <f t="shared" si="55"/>
        <v>0</v>
      </c>
      <c r="V275" s="3">
        <f>('PV model'!$B$13*(U275/1000)*(1-'PV model'!$B$14*((20+C275)-25))*'PV model'!$B$10)/'PV model'!$B$12</f>
        <v>0</v>
      </c>
      <c r="AD275" s="3">
        <v>273</v>
      </c>
    </row>
    <row r="276" spans="1:30" x14ac:dyDescent="0.2">
      <c r="A276" s="10">
        <f t="shared" si="56"/>
        <v>12</v>
      </c>
      <c r="B276" s="10">
        <f t="shared" si="57"/>
        <v>7</v>
      </c>
      <c r="C276" s="23">
        <v>4.9000000000000004</v>
      </c>
      <c r="D276" s="24">
        <v>0</v>
      </c>
      <c r="E276" s="24">
        <v>0</v>
      </c>
      <c r="F276" s="48"/>
      <c r="G276" s="48"/>
      <c r="H276" s="1">
        <f t="shared" si="58"/>
        <v>-21.766235453838632</v>
      </c>
      <c r="I276" s="1">
        <f t="shared" si="51"/>
        <v>-8.1941959999467411</v>
      </c>
      <c r="J276" s="4">
        <f>B276+('PV model'!$B$3/15)+(I276/60)</f>
        <v>6.5867634000008879</v>
      </c>
      <c r="K276" s="2">
        <f t="shared" si="52"/>
        <v>81.198548999986684</v>
      </c>
      <c r="L276" s="2">
        <f>DEGREES(ASIN((((COS(RADIANS('PV model'!$B$2))*COS(RADIANS(H276))*COS(RADIANS(K276)))+(SIN(RADIANS('PV model'!$B$2))*SIN(RADIANS(H276)))))))</f>
        <v>-13.00967519496605</v>
      </c>
      <c r="M276" s="3">
        <f t="shared" si="48"/>
        <v>0</v>
      </c>
      <c r="N276" s="2">
        <f t="shared" si="53"/>
        <v>70.381037127015944</v>
      </c>
      <c r="O276" s="2">
        <f>IF('PV model'!$B$2&gt;0, 180-N276,IF('PV model'!$B$2&lt;0,0-N276,N276))</f>
        <v>109.61896287298406</v>
      </c>
      <c r="P276" s="2">
        <f>ABS(O276-'PV model'!$B$5)</f>
        <v>95.381037127015944</v>
      </c>
      <c r="Q276" s="3">
        <f t="shared" si="49"/>
        <v>103.00967519496605</v>
      </c>
      <c r="R276" s="3">
        <f t="shared" si="54"/>
        <v>0</v>
      </c>
      <c r="S276" s="3">
        <f t="shared" si="50"/>
        <v>0</v>
      </c>
      <c r="T276" s="3">
        <f>(0.5*(1-COS(RADIANS(90-$X$3)))*(D276+E276)*'PV model'!$B$4)</f>
        <v>0</v>
      </c>
      <c r="U276" s="3">
        <f t="shared" si="55"/>
        <v>0</v>
      </c>
      <c r="V276" s="3">
        <f>('PV model'!$B$13*(U276/1000)*(1-'PV model'!$B$14*((20+C276)-25))*'PV model'!$B$10)/'PV model'!$B$12</f>
        <v>0</v>
      </c>
      <c r="AD276" s="3">
        <v>274</v>
      </c>
    </row>
    <row r="277" spans="1:30" x14ac:dyDescent="0.2">
      <c r="A277" s="10">
        <f t="shared" si="56"/>
        <v>12</v>
      </c>
      <c r="B277" s="10">
        <f t="shared" si="57"/>
        <v>8</v>
      </c>
      <c r="C277" s="23">
        <v>4</v>
      </c>
      <c r="D277" s="24">
        <v>0</v>
      </c>
      <c r="E277" s="24">
        <v>0</v>
      </c>
      <c r="F277" s="48"/>
      <c r="G277" s="48"/>
      <c r="H277" s="1">
        <f t="shared" si="58"/>
        <v>-21.766235453838632</v>
      </c>
      <c r="I277" s="1">
        <f t="shared" si="51"/>
        <v>-8.1941959999467411</v>
      </c>
      <c r="J277" s="4">
        <f>B277+('PV model'!$B$3/15)+(I277/60)</f>
        <v>7.5867634000008879</v>
      </c>
      <c r="K277" s="2">
        <f t="shared" si="52"/>
        <v>66.198548999986684</v>
      </c>
      <c r="L277" s="2">
        <f>DEGREES(ASIN((((COS(RADIANS('PV model'!$B$2))*COS(RADIANS(H277))*COS(RADIANS(K277)))+(SIN(RADIANS('PV model'!$B$2))*SIN(RADIANS(H277)))))))</f>
        <v>-5.3544184760635325</v>
      </c>
      <c r="M277" s="3">
        <f t="shared" si="48"/>
        <v>0</v>
      </c>
      <c r="N277" s="2">
        <f t="shared" si="53"/>
        <v>58.588000159543682</v>
      </c>
      <c r="O277" s="2">
        <f>IF('PV model'!$B$2&gt;0, 180-N277,IF('PV model'!$B$2&lt;0,0-N277,N277))</f>
        <v>121.41199984045632</v>
      </c>
      <c r="P277" s="2">
        <f>ABS(O277-'PV model'!$B$5)</f>
        <v>83.588000159543682</v>
      </c>
      <c r="Q277" s="3">
        <f t="shared" si="49"/>
        <v>95.354418476063529</v>
      </c>
      <c r="R277" s="3">
        <f t="shared" si="54"/>
        <v>0</v>
      </c>
      <c r="S277" s="3">
        <f t="shared" si="50"/>
        <v>0</v>
      </c>
      <c r="T277" s="3">
        <f>(0.5*(1-COS(RADIANS(90-$X$3)))*(D277+E277)*'PV model'!$B$4)</f>
        <v>0</v>
      </c>
      <c r="U277" s="3">
        <f t="shared" si="55"/>
        <v>0</v>
      </c>
      <c r="V277" s="3">
        <f>('PV model'!$B$13*(U277/1000)*(1-'PV model'!$B$14*((20+C277)-25))*'PV model'!$B$10)/'PV model'!$B$12</f>
        <v>0</v>
      </c>
      <c r="AD277" s="3">
        <v>275</v>
      </c>
    </row>
    <row r="278" spans="1:30" x14ac:dyDescent="0.2">
      <c r="A278" s="10">
        <f t="shared" si="56"/>
        <v>12</v>
      </c>
      <c r="B278" s="10">
        <f t="shared" si="57"/>
        <v>9</v>
      </c>
      <c r="C278" s="23">
        <v>3.2</v>
      </c>
      <c r="D278" s="24">
        <v>0</v>
      </c>
      <c r="E278" s="24">
        <v>0</v>
      </c>
      <c r="F278" s="48"/>
      <c r="G278" s="48"/>
      <c r="H278" s="1">
        <f t="shared" si="58"/>
        <v>-21.766235453838632</v>
      </c>
      <c r="I278" s="1">
        <f t="shared" si="51"/>
        <v>-8.1941959999467411</v>
      </c>
      <c r="J278" s="4">
        <f>B278+('PV model'!$B$3/15)+(I278/60)</f>
        <v>8.586763400000887</v>
      </c>
      <c r="K278" s="2">
        <f t="shared" si="52"/>
        <v>51.198548999986699</v>
      </c>
      <c r="L278" s="2">
        <f>DEGREES(ASIN((((COS(RADIANS('PV model'!$B$2))*COS(RADIANS(H278))*COS(RADIANS(K278)))+(SIN(RADIANS('PV model'!$B$2))*SIN(RADIANS(H278)))))))</f>
        <v>1.376151496541651</v>
      </c>
      <c r="M278" s="3">
        <f t="shared" si="48"/>
        <v>1.376151496541651</v>
      </c>
      <c r="N278" s="2">
        <f t="shared" si="53"/>
        <v>46.383128345430805</v>
      </c>
      <c r="O278" s="2">
        <f>IF('PV model'!$B$2&gt;0, 180-N278,IF('PV model'!$B$2&lt;0,0-N278,N278))</f>
        <v>133.6168716545692</v>
      </c>
      <c r="P278" s="2">
        <f>ABS(O278-'PV model'!$B$5)</f>
        <v>71.383128345430805</v>
      </c>
      <c r="Q278" s="3">
        <f t="shared" si="49"/>
        <v>88.623848503458348</v>
      </c>
      <c r="R278" s="3">
        <f t="shared" si="54"/>
        <v>0</v>
      </c>
      <c r="S278" s="3">
        <f t="shared" si="50"/>
        <v>0</v>
      </c>
      <c r="T278" s="3">
        <f>(0.5*(1-COS(RADIANS(90-$X$3)))*(D278+E278)*'PV model'!$B$4)</f>
        <v>0</v>
      </c>
      <c r="U278" s="3">
        <f t="shared" si="55"/>
        <v>0</v>
      </c>
      <c r="V278" s="3">
        <f>('PV model'!$B$13*(U278/1000)*(1-'PV model'!$B$14*((20+C278)-25))*'PV model'!$B$10)/'PV model'!$B$12</f>
        <v>0</v>
      </c>
      <c r="AD278" s="3">
        <v>276</v>
      </c>
    </row>
    <row r="279" spans="1:30" x14ac:dyDescent="0.2">
      <c r="A279" s="10">
        <f t="shared" si="56"/>
        <v>12</v>
      </c>
      <c r="B279" s="10">
        <f t="shared" si="57"/>
        <v>10</v>
      </c>
      <c r="C279" s="23">
        <v>3.6</v>
      </c>
      <c r="D279" s="24">
        <v>0</v>
      </c>
      <c r="E279" s="24">
        <v>7.056</v>
      </c>
      <c r="F279" s="48"/>
      <c r="G279" s="48"/>
      <c r="H279" s="1">
        <f t="shared" si="58"/>
        <v>-21.766235453838632</v>
      </c>
      <c r="I279" s="1">
        <f t="shared" si="51"/>
        <v>-8.1941959999467411</v>
      </c>
      <c r="J279" s="4">
        <f>B279+('PV model'!$B$3/15)+(I279/60)</f>
        <v>9.586763400000887</v>
      </c>
      <c r="K279" s="2">
        <f t="shared" si="52"/>
        <v>36.198548999986699</v>
      </c>
      <c r="L279" s="2">
        <f>DEGREES(ASIN((((COS(RADIANS('PV model'!$B$2))*COS(RADIANS(H279))*COS(RADIANS(K279)))+(SIN(RADIANS('PV model'!$B$2))*SIN(RADIANS(H279)))))))</f>
        <v>6.8277804727125542</v>
      </c>
      <c r="M279" s="3">
        <f t="shared" si="48"/>
        <v>6.8277804727125542</v>
      </c>
      <c r="N279" s="2">
        <f t="shared" si="53"/>
        <v>33.531597839220964</v>
      </c>
      <c r="O279" s="2">
        <f>IF('PV model'!$B$2&gt;0, 180-N279,IF('PV model'!$B$2&lt;0,0-N279,N279))</f>
        <v>146.46840216077902</v>
      </c>
      <c r="P279" s="2">
        <f>ABS(O279-'PV model'!$B$5)</f>
        <v>58.531597839220979</v>
      </c>
      <c r="Q279" s="3">
        <f t="shared" si="49"/>
        <v>83.172219527287439</v>
      </c>
      <c r="R279" s="3">
        <f t="shared" si="54"/>
        <v>0</v>
      </c>
      <c r="S279" s="3">
        <f t="shared" si="50"/>
        <v>7.056</v>
      </c>
      <c r="T279" s="3">
        <f>(0.5*(1-COS(RADIANS(90-$X$3)))*(D279+E279)*'PV model'!$B$4)</f>
        <v>0</v>
      </c>
      <c r="U279" s="3">
        <f t="shared" si="55"/>
        <v>7.056</v>
      </c>
      <c r="V279" s="3">
        <f>('PV model'!$B$13*(U279/1000)*(1-'PV model'!$B$14*((20+C279)-25))*'PV model'!$B$10)/'PV model'!$B$12</f>
        <v>0.70926753945599996</v>
      </c>
      <c r="AD279" s="3">
        <v>277</v>
      </c>
    </row>
    <row r="280" spans="1:30" x14ac:dyDescent="0.2">
      <c r="A280" s="10">
        <f t="shared" si="56"/>
        <v>12</v>
      </c>
      <c r="B280" s="10">
        <f t="shared" si="57"/>
        <v>11</v>
      </c>
      <c r="C280" s="23">
        <v>4.0999999999999996</v>
      </c>
      <c r="D280" s="24">
        <v>0</v>
      </c>
      <c r="E280" s="24">
        <v>21.168000000000003</v>
      </c>
      <c r="F280" s="48"/>
      <c r="G280" s="48"/>
      <c r="H280" s="1">
        <f t="shared" si="58"/>
        <v>-21.766235453838632</v>
      </c>
      <c r="I280" s="1">
        <f t="shared" si="51"/>
        <v>-8.1941959999467411</v>
      </c>
      <c r="J280" s="4">
        <f>B280+('PV model'!$B$3/15)+(I280/60)</f>
        <v>10.586763400000887</v>
      </c>
      <c r="K280" s="2">
        <f t="shared" si="52"/>
        <v>21.198548999986695</v>
      </c>
      <c r="L280" s="2">
        <f>DEGREES(ASIN((((COS(RADIANS('PV model'!$B$2))*COS(RADIANS(H280))*COS(RADIANS(K280)))+(SIN(RADIANS('PV model'!$B$2))*SIN(RADIANS(H280)))))))</f>
        <v>10.651020729082529</v>
      </c>
      <c r="M280" s="3">
        <f t="shared" si="48"/>
        <v>10.651020729082529</v>
      </c>
      <c r="N280" s="2">
        <f t="shared" si="53"/>
        <v>19.980948843424706</v>
      </c>
      <c r="O280" s="2">
        <f>IF('PV model'!$B$2&gt;0, 180-N280,IF('PV model'!$B$2&lt;0,0-N280,N280))</f>
        <v>160.0190511565753</v>
      </c>
      <c r="P280" s="2">
        <f>ABS(O280-'PV model'!$B$5)</f>
        <v>44.980948843424699</v>
      </c>
      <c r="Q280" s="3">
        <f t="shared" si="49"/>
        <v>79.348979270917468</v>
      </c>
      <c r="R280" s="3">
        <f t="shared" si="54"/>
        <v>0</v>
      </c>
      <c r="S280" s="3">
        <f t="shared" si="50"/>
        <v>21.168000000000003</v>
      </c>
      <c r="T280" s="3">
        <f>(0.5*(1-COS(RADIANS(90-$X$3)))*(D280+E280)*'PV model'!$B$4)</f>
        <v>0</v>
      </c>
      <c r="U280" s="3">
        <f t="shared" si="55"/>
        <v>21.168000000000003</v>
      </c>
      <c r="V280" s="3">
        <f>('PV model'!$B$13*(U280/1000)*(1-'PV model'!$B$14*((20+C280)-25))*'PV model'!$B$10)/'PV model'!$B$12</f>
        <v>2.1235707118080005</v>
      </c>
      <c r="AD280" s="3">
        <v>278</v>
      </c>
    </row>
    <row r="281" spans="1:30" x14ac:dyDescent="0.2">
      <c r="A281" s="10">
        <f t="shared" si="56"/>
        <v>12</v>
      </c>
      <c r="B281" s="10">
        <f t="shared" si="57"/>
        <v>12</v>
      </c>
      <c r="C281" s="23">
        <v>4.5</v>
      </c>
      <c r="D281" s="24">
        <v>0</v>
      </c>
      <c r="E281" s="24">
        <v>34.398000000000003</v>
      </c>
      <c r="F281" s="48"/>
      <c r="G281" s="48"/>
      <c r="H281" s="1">
        <f t="shared" si="58"/>
        <v>-21.766235453838632</v>
      </c>
      <c r="I281" s="1">
        <f t="shared" si="51"/>
        <v>-8.1941959999467411</v>
      </c>
      <c r="J281" s="4">
        <f>B281+('PV model'!$B$3/15)+(I281/60)</f>
        <v>11.586763400000887</v>
      </c>
      <c r="K281" s="2">
        <f t="shared" si="52"/>
        <v>6.198548999986695</v>
      </c>
      <c r="L281" s="2">
        <f>DEGREES(ASIN((((COS(RADIANS('PV model'!$B$2))*COS(RADIANS(H281))*COS(RADIANS(K281)))+(SIN(RADIANS('PV model'!$B$2))*SIN(RADIANS(H281)))))))</f>
        <v>12.55318415013044</v>
      </c>
      <c r="M281" s="3">
        <f t="shared" si="48"/>
        <v>12.55318415013044</v>
      </c>
      <c r="N281" s="2">
        <f t="shared" si="53"/>
        <v>5.8965100218977664</v>
      </c>
      <c r="O281" s="2">
        <f>IF('PV model'!$B$2&gt;0, 180-N281,IF('PV model'!$B$2&lt;0,0-N281,N281))</f>
        <v>174.10348997810223</v>
      </c>
      <c r="P281" s="2">
        <f>ABS(O281-'PV model'!$B$5)</f>
        <v>30.896510021897768</v>
      </c>
      <c r="Q281" s="3">
        <f t="shared" si="49"/>
        <v>77.446815849869566</v>
      </c>
      <c r="R281" s="3">
        <f t="shared" si="54"/>
        <v>0</v>
      </c>
      <c r="S281" s="3">
        <f t="shared" si="50"/>
        <v>34.398000000000003</v>
      </c>
      <c r="T281" s="3">
        <f>(0.5*(1-COS(RADIANS(90-$X$3)))*(D281+E281)*'PV model'!$B$4)</f>
        <v>0</v>
      </c>
      <c r="U281" s="3">
        <f t="shared" si="55"/>
        <v>34.398000000000003</v>
      </c>
      <c r="V281" s="3">
        <f>('PV model'!$B$13*(U281/1000)*(1-'PV model'!$B$14*((20+C281)-25))*'PV model'!$B$10)/'PV model'!$B$12</f>
        <v>3.4453009281600004</v>
      </c>
      <c r="AD281" s="3">
        <v>279</v>
      </c>
    </row>
    <row r="282" spans="1:30" x14ac:dyDescent="0.2">
      <c r="A282" s="10">
        <f t="shared" si="56"/>
        <v>12</v>
      </c>
      <c r="B282" s="10">
        <f t="shared" si="57"/>
        <v>13</v>
      </c>
      <c r="C282" s="23">
        <v>4.9000000000000004</v>
      </c>
      <c r="D282" s="24">
        <v>0</v>
      </c>
      <c r="E282" s="24">
        <v>38.808</v>
      </c>
      <c r="F282" s="48"/>
      <c r="G282" s="48"/>
      <c r="H282" s="1">
        <f t="shared" si="58"/>
        <v>-21.766235453838632</v>
      </c>
      <c r="I282" s="1">
        <f t="shared" si="51"/>
        <v>-8.1941959999467411</v>
      </c>
      <c r="J282" s="4">
        <f>B282+('PV model'!$B$3/15)+(I282/60)</f>
        <v>12.586763400000887</v>
      </c>
      <c r="K282" s="2">
        <f t="shared" si="52"/>
        <v>-8.801451000013305</v>
      </c>
      <c r="L282" s="2">
        <f>DEGREES(ASIN((((COS(RADIANS('PV model'!$B$2))*COS(RADIANS(H282))*COS(RADIANS(K282)))+(SIN(RADIANS('PV model'!$B$2))*SIN(RADIANS(H282)))))))</f>
        <v>12.37017276850662</v>
      </c>
      <c r="M282" s="3">
        <f t="shared" si="48"/>
        <v>12.37017276850662</v>
      </c>
      <c r="N282" s="2">
        <f t="shared" si="53"/>
        <v>-8.3650375060837092</v>
      </c>
      <c r="O282" s="2">
        <f>IF('PV model'!$B$2&gt;0, 180-N282,IF('PV model'!$B$2&lt;0,0-N282,N282))</f>
        <v>188.3650375060837</v>
      </c>
      <c r="P282" s="2">
        <f>ABS(O282-'PV model'!$B$5)</f>
        <v>16.634962493916305</v>
      </c>
      <c r="Q282" s="3">
        <f t="shared" si="49"/>
        <v>77.62982723149338</v>
      </c>
      <c r="R282" s="3">
        <f t="shared" si="54"/>
        <v>0</v>
      </c>
      <c r="S282" s="3">
        <f t="shared" si="50"/>
        <v>38.808</v>
      </c>
      <c r="T282" s="3">
        <f>(0.5*(1-COS(RADIANS(90-$X$3)))*(D282+E282)*'PV model'!$B$4)</f>
        <v>0</v>
      </c>
      <c r="U282" s="3">
        <f t="shared" si="55"/>
        <v>38.808</v>
      </c>
      <c r="V282" s="3">
        <f>('PV model'!$B$13*(U282/1000)*(1-'PV model'!$B$14*((20+C282)-25))*'PV model'!$B$10)/'PV model'!$B$12</f>
        <v>3.8807993790720001</v>
      </c>
      <c r="AD282" s="3">
        <v>280</v>
      </c>
    </row>
    <row r="283" spans="1:30" x14ac:dyDescent="0.2">
      <c r="A283" s="10">
        <f t="shared" si="56"/>
        <v>12</v>
      </c>
      <c r="B283" s="10">
        <f t="shared" si="57"/>
        <v>14</v>
      </c>
      <c r="C283" s="23">
        <v>5.3</v>
      </c>
      <c r="D283" s="24">
        <v>0</v>
      </c>
      <c r="E283" s="24">
        <v>34.398000000000003</v>
      </c>
      <c r="F283" s="48"/>
      <c r="G283" s="48"/>
      <c r="H283" s="1">
        <f t="shared" si="58"/>
        <v>-21.766235453838632</v>
      </c>
      <c r="I283" s="1">
        <f t="shared" si="51"/>
        <v>-8.1941959999467411</v>
      </c>
      <c r="J283" s="4">
        <f>B283+('PV model'!$B$3/15)+(I283/60)</f>
        <v>13.586763400000887</v>
      </c>
      <c r="K283" s="2">
        <f t="shared" si="52"/>
        <v>-23.801451000013305</v>
      </c>
      <c r="L283" s="2">
        <f>DEGREES(ASIN((((COS(RADIANS('PV model'!$B$2))*COS(RADIANS(H283))*COS(RADIANS(K283)))+(SIN(RADIANS('PV model'!$B$2))*SIN(RADIANS(H283)))))))</f>
        <v>10.118372997549329</v>
      </c>
      <c r="M283" s="3">
        <f t="shared" si="48"/>
        <v>10.118372997549329</v>
      </c>
      <c r="N283" s="2">
        <f t="shared" si="53"/>
        <v>-22.378114239001103</v>
      </c>
      <c r="O283" s="2">
        <f>IF('PV model'!$B$2&gt;0, 180-N283,IF('PV model'!$B$2&lt;0,0-N283,N283))</f>
        <v>202.37811423900109</v>
      </c>
      <c r="P283" s="2">
        <f>ABS(O283-'PV model'!$B$5)</f>
        <v>2.6218857609989072</v>
      </c>
      <c r="Q283" s="3">
        <f t="shared" si="49"/>
        <v>79.881627002450671</v>
      </c>
      <c r="R283" s="3">
        <f t="shared" si="54"/>
        <v>0</v>
      </c>
      <c r="S283" s="3">
        <f t="shared" si="50"/>
        <v>34.398000000000003</v>
      </c>
      <c r="T283" s="3">
        <f>(0.5*(1-COS(RADIANS(90-$X$3)))*(D283+E283)*'PV model'!$B$4)</f>
        <v>0</v>
      </c>
      <c r="U283" s="3">
        <f t="shared" si="55"/>
        <v>34.398000000000003</v>
      </c>
      <c r="V283" s="3">
        <f>('PV model'!$B$13*(U283/1000)*(1-'PV model'!$B$14*((20+C283)-25))*'PV model'!$B$10)/'PV model'!$B$12</f>
        <v>3.4342979711040003</v>
      </c>
      <c r="AD283" s="3">
        <v>281</v>
      </c>
    </row>
    <row r="284" spans="1:30" x14ac:dyDescent="0.2">
      <c r="A284" s="10">
        <f t="shared" si="56"/>
        <v>12</v>
      </c>
      <c r="B284" s="10">
        <f t="shared" si="57"/>
        <v>15</v>
      </c>
      <c r="C284" s="23">
        <v>5.7</v>
      </c>
      <c r="D284" s="24">
        <v>0</v>
      </c>
      <c r="E284" s="24">
        <v>21.168000000000003</v>
      </c>
      <c r="F284" s="48"/>
      <c r="G284" s="48"/>
      <c r="H284" s="1">
        <f t="shared" si="58"/>
        <v>-21.766235453838632</v>
      </c>
      <c r="I284" s="1">
        <f t="shared" si="51"/>
        <v>-8.1941959999467411</v>
      </c>
      <c r="J284" s="4">
        <f>B284+('PV model'!$B$3/15)+(I284/60)</f>
        <v>14.586763400000887</v>
      </c>
      <c r="K284" s="2">
        <f t="shared" si="52"/>
        <v>-38.801451000013301</v>
      </c>
      <c r="L284" s="2">
        <f>DEGREES(ASIN((((COS(RADIANS('PV model'!$B$2))*COS(RADIANS(H284))*COS(RADIANS(K284)))+(SIN(RADIANS('PV model'!$B$2))*SIN(RADIANS(H284)))))))</f>
        <v>5.9890947215145891</v>
      </c>
      <c r="M284" s="3">
        <f t="shared" si="48"/>
        <v>5.9890947215145891</v>
      </c>
      <c r="N284" s="2">
        <f t="shared" si="53"/>
        <v>-35.81301911096913</v>
      </c>
      <c r="O284" s="2">
        <f>IF('PV model'!$B$2&gt;0, 180-N284,IF('PV model'!$B$2&lt;0,0-N284,N284))</f>
        <v>215.81301911096912</v>
      </c>
      <c r="P284" s="2">
        <f>ABS(O284-'PV model'!$B$5)</f>
        <v>10.813019110969122</v>
      </c>
      <c r="Q284" s="3">
        <f t="shared" si="49"/>
        <v>84.01090527848541</v>
      </c>
      <c r="R284" s="3">
        <f t="shared" si="54"/>
        <v>0</v>
      </c>
      <c r="S284" s="3">
        <f t="shared" si="50"/>
        <v>21.168000000000003</v>
      </c>
      <c r="T284" s="3">
        <f>(0.5*(1-COS(RADIANS(90-$X$3)))*(D284+E284)*'PV model'!$B$4)</f>
        <v>0</v>
      </c>
      <c r="U284" s="3">
        <f t="shared" si="55"/>
        <v>21.168000000000003</v>
      </c>
      <c r="V284" s="3">
        <f>('PV model'!$B$13*(U284/1000)*(1-'PV model'!$B$14*((20+C284)-25))*'PV model'!$B$10)/'PV model'!$B$12</f>
        <v>2.1100286108160002</v>
      </c>
      <c r="AD284" s="3">
        <v>282</v>
      </c>
    </row>
    <row r="285" spans="1:30" x14ac:dyDescent="0.2">
      <c r="A285" s="10">
        <f t="shared" si="56"/>
        <v>12</v>
      </c>
      <c r="B285" s="10">
        <f t="shared" si="57"/>
        <v>16</v>
      </c>
      <c r="C285" s="23">
        <v>5.7</v>
      </c>
      <c r="D285" s="24">
        <v>0</v>
      </c>
      <c r="E285" s="24">
        <v>6.1740000000000004</v>
      </c>
      <c r="F285" s="48"/>
      <c r="G285" s="48"/>
      <c r="H285" s="1">
        <f t="shared" si="58"/>
        <v>-21.766235453838632</v>
      </c>
      <c r="I285" s="1">
        <f t="shared" si="51"/>
        <v>-8.1941959999467411</v>
      </c>
      <c r="J285" s="4">
        <f>B285+('PV model'!$B$3/15)+(I285/60)</f>
        <v>15.586763400000887</v>
      </c>
      <c r="K285" s="2">
        <f t="shared" si="52"/>
        <v>-53.801451000013301</v>
      </c>
      <c r="L285" s="2">
        <f>DEGREES(ASIN((((COS(RADIANS('PV model'!$B$2))*COS(RADIANS(H285))*COS(RADIANS(K285)))+(SIN(RADIANS('PV model'!$B$2))*SIN(RADIANS(H285)))))))</f>
        <v>0.28986316666608553</v>
      </c>
      <c r="M285" s="3">
        <f t="shared" si="48"/>
        <v>0.28986316666608553</v>
      </c>
      <c r="N285" s="2">
        <f t="shared" si="53"/>
        <v>-48.542858479815131</v>
      </c>
      <c r="O285" s="2">
        <f>IF('PV model'!$B$2&gt;0, 180-N285,IF('PV model'!$B$2&lt;0,0-N285,N285))</f>
        <v>228.54285847981512</v>
      </c>
      <c r="P285" s="2">
        <f>ABS(O285-'PV model'!$B$5)</f>
        <v>23.542858479815123</v>
      </c>
      <c r="Q285" s="3">
        <f t="shared" si="49"/>
        <v>89.710136833333905</v>
      </c>
      <c r="R285" s="3">
        <f t="shared" si="54"/>
        <v>0</v>
      </c>
      <c r="S285" s="3">
        <f t="shared" si="50"/>
        <v>6.1740000000000004</v>
      </c>
      <c r="T285" s="3">
        <f>(0.5*(1-COS(RADIANS(90-$X$3)))*(D285+E285)*'PV model'!$B$4)</f>
        <v>0</v>
      </c>
      <c r="U285" s="3">
        <f t="shared" si="55"/>
        <v>6.1740000000000004</v>
      </c>
      <c r="V285" s="3">
        <f>('PV model'!$B$13*(U285/1000)*(1-'PV model'!$B$14*((20+C285)-25))*'PV model'!$B$10)/'PV model'!$B$12</f>
        <v>0.615425011488</v>
      </c>
      <c r="AD285" s="3">
        <v>283</v>
      </c>
    </row>
    <row r="286" spans="1:30" x14ac:dyDescent="0.2">
      <c r="A286" s="10">
        <f t="shared" si="56"/>
        <v>12</v>
      </c>
      <c r="B286" s="10">
        <f t="shared" si="57"/>
        <v>17</v>
      </c>
      <c r="C286" s="23">
        <v>5.6</v>
      </c>
      <c r="D286" s="24">
        <v>0</v>
      </c>
      <c r="E286" s="24">
        <v>0</v>
      </c>
      <c r="F286" s="48"/>
      <c r="G286" s="48"/>
      <c r="H286" s="1">
        <f t="shared" si="58"/>
        <v>-21.766235453838632</v>
      </c>
      <c r="I286" s="1">
        <f t="shared" si="51"/>
        <v>-8.1941959999467411</v>
      </c>
      <c r="J286" s="4">
        <f>B286+('PV model'!$B$3/15)+(I286/60)</f>
        <v>16.586763400000887</v>
      </c>
      <c r="K286" s="2">
        <f t="shared" si="52"/>
        <v>-68.801451000013301</v>
      </c>
      <c r="L286" s="2">
        <f>DEGREES(ASIN((((COS(RADIANS('PV model'!$B$2))*COS(RADIANS(H286))*COS(RADIANS(K286)))+(SIN(RADIANS('PV model'!$B$2))*SIN(RADIANS(H286)))))))</f>
        <v>-6.626246151666388</v>
      </c>
      <c r="M286" s="3">
        <f t="shared" si="48"/>
        <v>0</v>
      </c>
      <c r="N286" s="2">
        <f t="shared" si="53"/>
        <v>-60.655003273503411</v>
      </c>
      <c r="O286" s="2">
        <f>IF('PV model'!$B$2&gt;0, 180-N286,IF('PV model'!$B$2&lt;0,0-N286,N286))</f>
        <v>240.65500327350341</v>
      </c>
      <c r="P286" s="2">
        <f>ABS(O286-'PV model'!$B$5)</f>
        <v>35.655003273503411</v>
      </c>
      <c r="Q286" s="3">
        <f t="shared" si="49"/>
        <v>96.626246151666393</v>
      </c>
      <c r="R286" s="3">
        <f t="shared" si="54"/>
        <v>0</v>
      </c>
      <c r="S286" s="3">
        <f t="shared" si="50"/>
        <v>0</v>
      </c>
      <c r="T286" s="3">
        <f>(0.5*(1-COS(RADIANS(90-$X$3)))*(D286+E286)*'PV model'!$B$4)</f>
        <v>0</v>
      </c>
      <c r="U286" s="3">
        <f t="shared" si="55"/>
        <v>0</v>
      </c>
      <c r="V286" s="3">
        <f>('PV model'!$B$13*(U286/1000)*(1-'PV model'!$B$14*((20+C286)-25))*'PV model'!$B$10)/'PV model'!$B$12</f>
        <v>0</v>
      </c>
      <c r="AD286" s="3">
        <v>284</v>
      </c>
    </row>
    <row r="287" spans="1:30" x14ac:dyDescent="0.2">
      <c r="A287" s="10">
        <f t="shared" si="56"/>
        <v>12</v>
      </c>
      <c r="B287" s="10">
        <f t="shared" si="57"/>
        <v>18</v>
      </c>
      <c r="C287" s="23">
        <v>5.6</v>
      </c>
      <c r="D287" s="24">
        <v>0</v>
      </c>
      <c r="E287" s="24">
        <v>0</v>
      </c>
      <c r="F287" s="48"/>
      <c r="G287" s="48"/>
      <c r="H287" s="1">
        <f t="shared" si="58"/>
        <v>-21.766235453838632</v>
      </c>
      <c r="I287" s="1">
        <f t="shared" si="51"/>
        <v>-8.1941959999467411</v>
      </c>
      <c r="J287" s="4">
        <f>B287+('PV model'!$B$3/15)+(I287/60)</f>
        <v>17.586763400000887</v>
      </c>
      <c r="K287" s="2">
        <f t="shared" si="52"/>
        <v>-83.801451000013301</v>
      </c>
      <c r="L287" s="2">
        <f>DEGREES(ASIN((((COS(RADIANS('PV model'!$B$2))*COS(RADIANS(H287))*COS(RADIANS(K287)))+(SIN(RADIANS('PV model'!$B$2))*SIN(RADIANS(H287)))))))</f>
        <v>-14.406866600160882</v>
      </c>
      <c r="M287" s="3">
        <f t="shared" si="48"/>
        <v>0</v>
      </c>
      <c r="N287" s="2">
        <f t="shared" si="53"/>
        <v>-72.41154900545142</v>
      </c>
      <c r="O287" s="2">
        <f>IF('PV model'!$B$2&gt;0, 180-N287,IF('PV model'!$B$2&lt;0,0-N287,N287))</f>
        <v>252.41154900545143</v>
      </c>
      <c r="P287" s="2">
        <f>ABS(O287-'PV model'!$B$5)</f>
        <v>47.411549005451434</v>
      </c>
      <c r="Q287" s="3">
        <f t="shared" si="49"/>
        <v>104.40686660016088</v>
      </c>
      <c r="R287" s="3">
        <f t="shared" si="54"/>
        <v>0</v>
      </c>
      <c r="S287" s="3">
        <f t="shared" si="50"/>
        <v>0</v>
      </c>
      <c r="T287" s="3">
        <f>(0.5*(1-COS(RADIANS(90-$X$3)))*(D287+E287)*'PV model'!$B$4)</f>
        <v>0</v>
      </c>
      <c r="U287" s="3">
        <f t="shared" si="55"/>
        <v>0</v>
      </c>
      <c r="V287" s="3">
        <f>('PV model'!$B$13*(U287/1000)*(1-'PV model'!$B$14*((20+C287)-25))*'PV model'!$B$10)/'PV model'!$B$12</f>
        <v>0</v>
      </c>
      <c r="AD287" s="3">
        <v>285</v>
      </c>
    </row>
    <row r="288" spans="1:30" x14ac:dyDescent="0.2">
      <c r="A288" s="10">
        <f t="shared" si="56"/>
        <v>12</v>
      </c>
      <c r="B288" s="10">
        <f t="shared" si="57"/>
        <v>19</v>
      </c>
      <c r="C288" s="23">
        <v>5.3</v>
      </c>
      <c r="D288" s="24">
        <v>0</v>
      </c>
      <c r="E288" s="24">
        <v>0</v>
      </c>
      <c r="F288" s="48"/>
      <c r="G288" s="48"/>
      <c r="H288" s="1">
        <f t="shared" si="58"/>
        <v>-21.766235453838632</v>
      </c>
      <c r="I288" s="1">
        <f t="shared" si="51"/>
        <v>-8.1941959999467411</v>
      </c>
      <c r="J288" s="4">
        <f>B288+('PV model'!$B$3/15)+(I288/60)</f>
        <v>18.586763400000887</v>
      </c>
      <c r="K288" s="2">
        <f t="shared" si="52"/>
        <v>-98.801451000013301</v>
      </c>
      <c r="L288" s="2">
        <f>DEGREES(ASIN((((COS(RADIANS('PV model'!$B$2))*COS(RADIANS(H288))*COS(RADIANS(K288)))+(SIN(RADIANS('PV model'!$B$2))*SIN(RADIANS(H288)))))))</f>
        <v>-22.711448348182255</v>
      </c>
      <c r="M288" s="3">
        <f t="shared" si="48"/>
        <v>0</v>
      </c>
      <c r="N288" s="2">
        <f t="shared" si="53"/>
        <v>-84.2184333191517</v>
      </c>
      <c r="O288" s="2">
        <f>IF('PV model'!$B$2&gt;0, 180-N288,IF('PV model'!$B$2&lt;0,0-N288,N288))</f>
        <v>264.2184333191517</v>
      </c>
      <c r="P288" s="2">
        <f>ABS(O288-'PV model'!$B$5)</f>
        <v>59.2184333191517</v>
      </c>
      <c r="Q288" s="3">
        <f t="shared" si="49"/>
        <v>112.71144834818226</v>
      </c>
      <c r="R288" s="3">
        <f t="shared" si="54"/>
        <v>0</v>
      </c>
      <c r="S288" s="3">
        <f t="shared" si="50"/>
        <v>0</v>
      </c>
      <c r="T288" s="3">
        <f>(0.5*(1-COS(RADIANS(90-$X$3)))*(D288+E288)*'PV model'!$B$4)</f>
        <v>0</v>
      </c>
      <c r="U288" s="3">
        <f t="shared" si="55"/>
        <v>0</v>
      </c>
      <c r="V288" s="3">
        <f>('PV model'!$B$13*(U288/1000)*(1-'PV model'!$B$14*((20+C288)-25))*'PV model'!$B$10)/'PV model'!$B$12</f>
        <v>0</v>
      </c>
      <c r="AD288" s="3">
        <v>286</v>
      </c>
    </row>
    <row r="289" spans="1:30" x14ac:dyDescent="0.2">
      <c r="A289" s="10">
        <f t="shared" si="56"/>
        <v>12</v>
      </c>
      <c r="B289" s="10">
        <f t="shared" si="57"/>
        <v>20</v>
      </c>
      <c r="C289" s="23">
        <v>4.9000000000000004</v>
      </c>
      <c r="D289" s="24">
        <v>0</v>
      </c>
      <c r="E289" s="24">
        <v>0</v>
      </c>
      <c r="F289" s="48"/>
      <c r="G289" s="48"/>
      <c r="H289" s="1">
        <f t="shared" si="58"/>
        <v>-21.766235453838632</v>
      </c>
      <c r="I289" s="1">
        <f t="shared" si="51"/>
        <v>-8.1941959999467411</v>
      </c>
      <c r="J289" s="4">
        <f>B289+('PV model'!$B$3/15)+(I289/60)</f>
        <v>19.586763400000887</v>
      </c>
      <c r="K289" s="2">
        <f t="shared" si="52"/>
        <v>-113.8014510000133</v>
      </c>
      <c r="L289" s="2">
        <f>DEGREES(ASIN((((COS(RADIANS('PV model'!$B$2))*COS(RADIANS(H289))*COS(RADIANS(K289)))+(SIN(RADIANS('PV model'!$B$2))*SIN(RADIANS(H289)))))))</f>
        <v>-31.190802154134524</v>
      </c>
      <c r="M289" s="3">
        <f t="shared" si="48"/>
        <v>0</v>
      </c>
      <c r="N289" s="2">
        <f t="shared" si="53"/>
        <v>-83.364851343911312</v>
      </c>
      <c r="O289" s="2">
        <f>IF('PV model'!$B$2&gt;0, 180-N289,IF('PV model'!$B$2&lt;0,0-N289,N289))</f>
        <v>263.36485134391131</v>
      </c>
      <c r="P289" s="2">
        <f>ABS(O289-'PV model'!$B$5)</f>
        <v>58.364851343911312</v>
      </c>
      <c r="Q289" s="3">
        <f t="shared" si="49"/>
        <v>121.19080215413453</v>
      </c>
      <c r="R289" s="3">
        <f t="shared" si="54"/>
        <v>0</v>
      </c>
      <c r="S289" s="3">
        <f t="shared" si="50"/>
        <v>0</v>
      </c>
      <c r="T289" s="3">
        <f>(0.5*(1-COS(RADIANS(90-$X$3)))*(D289+E289)*'PV model'!$B$4)</f>
        <v>0</v>
      </c>
      <c r="U289" s="3">
        <f t="shared" si="55"/>
        <v>0</v>
      </c>
      <c r="V289" s="3">
        <f>('PV model'!$B$13*(U289/1000)*(1-'PV model'!$B$14*((20+C289)-25))*'PV model'!$B$10)/'PV model'!$B$12</f>
        <v>0</v>
      </c>
      <c r="AD289" s="3">
        <v>287</v>
      </c>
    </row>
    <row r="290" spans="1:30" x14ac:dyDescent="0.2">
      <c r="A290" s="10">
        <f t="shared" si="56"/>
        <v>12</v>
      </c>
      <c r="B290" s="10">
        <f t="shared" si="57"/>
        <v>21</v>
      </c>
      <c r="C290" s="23">
        <v>4.5999999999999996</v>
      </c>
      <c r="D290" s="24">
        <v>0</v>
      </c>
      <c r="E290" s="24">
        <v>0</v>
      </c>
      <c r="F290" s="48"/>
      <c r="G290" s="48"/>
      <c r="H290" s="1">
        <f t="shared" si="58"/>
        <v>-21.766235453838632</v>
      </c>
      <c r="I290" s="1">
        <f t="shared" si="51"/>
        <v>-8.1941959999467411</v>
      </c>
      <c r="J290" s="4">
        <f>B290+('PV model'!$B$3/15)+(I290/60)</f>
        <v>20.586763400000887</v>
      </c>
      <c r="K290" s="2">
        <f t="shared" si="52"/>
        <v>-128.80145100001332</v>
      </c>
      <c r="L290" s="2">
        <f>DEGREES(ASIN((((COS(RADIANS('PV model'!$B$2))*COS(RADIANS(H290))*COS(RADIANS(K290)))+(SIN(RADIANS('PV model'!$B$2))*SIN(RADIANS(H290)))))))</f>
        <v>-39.436453278650454</v>
      </c>
      <c r="M290" s="3">
        <f t="shared" si="48"/>
        <v>0</v>
      </c>
      <c r="N290" s="2">
        <f t="shared" si="53"/>
        <v>-69.572210190575518</v>
      </c>
      <c r="O290" s="2">
        <f>IF('PV model'!$B$2&gt;0, 180-N290,IF('PV model'!$B$2&lt;0,0-N290,N290))</f>
        <v>249.5722101905755</v>
      </c>
      <c r="P290" s="2">
        <f>ABS(O290-'PV model'!$B$5)</f>
        <v>44.572210190575504</v>
      </c>
      <c r="Q290" s="3">
        <f t="shared" si="49"/>
        <v>129.43645327865048</v>
      </c>
      <c r="R290" s="3">
        <f t="shared" si="54"/>
        <v>0</v>
      </c>
      <c r="S290" s="3">
        <f t="shared" si="50"/>
        <v>0</v>
      </c>
      <c r="T290" s="3">
        <f>(0.5*(1-COS(RADIANS(90-$X$3)))*(D290+E290)*'PV model'!$B$4)</f>
        <v>0</v>
      </c>
      <c r="U290" s="3">
        <f t="shared" si="55"/>
        <v>0</v>
      </c>
      <c r="V290" s="3">
        <f>('PV model'!$B$13*(U290/1000)*(1-'PV model'!$B$14*((20+C290)-25))*'PV model'!$B$10)/'PV model'!$B$12</f>
        <v>0</v>
      </c>
      <c r="AD290" s="3">
        <v>288</v>
      </c>
    </row>
    <row r="291" spans="1:30" x14ac:dyDescent="0.2">
      <c r="A291" s="10">
        <f t="shared" si="56"/>
        <v>12</v>
      </c>
      <c r="B291" s="10">
        <f t="shared" si="57"/>
        <v>22</v>
      </c>
      <c r="C291" s="23">
        <v>4.5999999999999996</v>
      </c>
      <c r="D291" s="24">
        <v>0</v>
      </c>
      <c r="E291" s="24">
        <v>0</v>
      </c>
      <c r="F291" s="48"/>
      <c r="G291" s="48"/>
      <c r="H291" s="1">
        <f t="shared" si="58"/>
        <v>-21.766235453838632</v>
      </c>
      <c r="I291" s="1">
        <f t="shared" si="51"/>
        <v>-8.1941959999467411</v>
      </c>
      <c r="J291" s="4">
        <f>B291+('PV model'!$B$3/15)+(I291/60)</f>
        <v>21.586763400000887</v>
      </c>
      <c r="K291" s="2">
        <f t="shared" si="52"/>
        <v>-143.80145100001332</v>
      </c>
      <c r="L291" s="2">
        <f>DEGREES(ASIN((((COS(RADIANS('PV model'!$B$2))*COS(RADIANS(H291))*COS(RADIANS(K291)))+(SIN(RADIANS('PV model'!$B$2))*SIN(RADIANS(H291)))))))</f>
        <v>-46.894053608396426</v>
      </c>
      <c r="M291" s="3">
        <f t="shared" si="48"/>
        <v>0</v>
      </c>
      <c r="N291" s="2">
        <f t="shared" si="53"/>
        <v>-53.382314206179949</v>
      </c>
      <c r="O291" s="2">
        <f>IF('PV model'!$B$2&gt;0, 180-N291,IF('PV model'!$B$2&lt;0,0-N291,N291))</f>
        <v>233.38231420617996</v>
      </c>
      <c r="P291" s="2">
        <f>ABS(O291-'PV model'!$B$5)</f>
        <v>28.382314206179956</v>
      </c>
      <c r="Q291" s="3">
        <f t="shared" si="49"/>
        <v>136.89405360839643</v>
      </c>
      <c r="R291" s="3">
        <f t="shared" si="54"/>
        <v>0</v>
      </c>
      <c r="S291" s="3">
        <f t="shared" si="50"/>
        <v>0</v>
      </c>
      <c r="T291" s="3">
        <f>(0.5*(1-COS(RADIANS(90-$X$3)))*(D291+E291)*'PV model'!$B$4)</f>
        <v>0</v>
      </c>
      <c r="U291" s="3">
        <f t="shared" si="55"/>
        <v>0</v>
      </c>
      <c r="V291" s="3">
        <f>('PV model'!$B$13*(U291/1000)*(1-'PV model'!$B$14*((20+C291)-25))*'PV model'!$B$10)/'PV model'!$B$12</f>
        <v>0</v>
      </c>
      <c r="AD291" s="3">
        <v>289</v>
      </c>
    </row>
    <row r="292" spans="1:30" x14ac:dyDescent="0.2">
      <c r="A292" s="10">
        <f t="shared" si="56"/>
        <v>12</v>
      </c>
      <c r="B292" s="10">
        <f t="shared" si="57"/>
        <v>23</v>
      </c>
      <c r="C292" s="23">
        <v>4.5</v>
      </c>
      <c r="D292" s="24">
        <v>0</v>
      </c>
      <c r="E292" s="24">
        <v>0</v>
      </c>
      <c r="F292" s="48"/>
      <c r="G292" s="48"/>
      <c r="H292" s="1">
        <f t="shared" si="58"/>
        <v>-21.766235453838632</v>
      </c>
      <c r="I292" s="1">
        <f t="shared" si="51"/>
        <v>-8.1941959999467411</v>
      </c>
      <c r="J292" s="4">
        <f>B292+('PV model'!$B$3/15)+(I292/60)</f>
        <v>22.586763400000887</v>
      </c>
      <c r="K292" s="2">
        <f t="shared" si="52"/>
        <v>-158.80145100001332</v>
      </c>
      <c r="L292" s="2">
        <f>DEGREES(ASIN((((COS(RADIANS('PV model'!$B$2))*COS(RADIANS(H292))*COS(RADIANS(K292)))+(SIN(RADIANS('PV model'!$B$2))*SIN(RADIANS(H292)))))))</f>
        <v>-52.752888521097766</v>
      </c>
      <c r="M292" s="3">
        <f t="shared" si="48"/>
        <v>0</v>
      </c>
      <c r="N292" s="2">
        <f t="shared" si="53"/>
        <v>-33.699853543221295</v>
      </c>
      <c r="O292" s="2">
        <f>IF('PV model'!$B$2&gt;0, 180-N292,IF('PV model'!$B$2&lt;0,0-N292,N292))</f>
        <v>213.69985354322131</v>
      </c>
      <c r="P292" s="2">
        <f>ABS(O292-'PV model'!$B$5)</f>
        <v>8.6998535432213089</v>
      </c>
      <c r="Q292" s="3">
        <f t="shared" si="49"/>
        <v>142.75288852109779</v>
      </c>
      <c r="R292" s="3">
        <f t="shared" si="54"/>
        <v>0</v>
      </c>
      <c r="S292" s="3">
        <f t="shared" si="50"/>
        <v>0</v>
      </c>
      <c r="T292" s="3">
        <f>(0.5*(1-COS(RADIANS(90-$X$3)))*(D292+E292)*'PV model'!$B$4)</f>
        <v>0</v>
      </c>
      <c r="U292" s="3">
        <f t="shared" si="55"/>
        <v>0</v>
      </c>
      <c r="V292" s="3">
        <f>('PV model'!$B$13*(U292/1000)*(1-'PV model'!$B$14*((20+C292)-25))*'PV model'!$B$10)/'PV model'!$B$12</f>
        <v>0</v>
      </c>
      <c r="AD292" s="3">
        <v>290</v>
      </c>
    </row>
    <row r="293" spans="1:30" x14ac:dyDescent="0.2">
      <c r="A293" s="10">
        <f t="shared" si="56"/>
        <v>12</v>
      </c>
      <c r="B293" s="10">
        <f t="shared" si="57"/>
        <v>24</v>
      </c>
      <c r="C293" s="23">
        <v>4.5</v>
      </c>
      <c r="D293" s="24">
        <v>0</v>
      </c>
      <c r="E293" s="24">
        <v>0</v>
      </c>
      <c r="F293" s="48"/>
      <c r="G293" s="48"/>
      <c r="H293" s="1">
        <f t="shared" si="58"/>
        <v>-21.766235453838632</v>
      </c>
      <c r="I293" s="1">
        <f t="shared" si="51"/>
        <v>-8.1941959999467411</v>
      </c>
      <c r="J293" s="4">
        <f>B293+('PV model'!$B$3/15)+(I293/60)</f>
        <v>23.586763400000887</v>
      </c>
      <c r="K293" s="2">
        <f t="shared" si="52"/>
        <v>-173.80145100001332</v>
      </c>
      <c r="L293" s="2">
        <f>DEGREES(ASIN((((COS(RADIANS('PV model'!$B$2))*COS(RADIANS(H293))*COS(RADIANS(K293)))+(SIN(RADIANS('PV model'!$B$2))*SIN(RADIANS(H293)))))))</f>
        <v>-55.950249934285843</v>
      </c>
      <c r="M293" s="3">
        <f t="shared" si="48"/>
        <v>0</v>
      </c>
      <c r="N293" s="2">
        <f t="shared" si="53"/>
        <v>-10.316901791993999</v>
      </c>
      <c r="O293" s="2">
        <f>IF('PV model'!$B$2&gt;0, 180-N293,IF('PV model'!$B$2&lt;0,0-N293,N293))</f>
        <v>190.31690179199398</v>
      </c>
      <c r="P293" s="2">
        <f>ABS(O293-'PV model'!$B$5)</f>
        <v>14.683098208006015</v>
      </c>
      <c r="Q293" s="3">
        <f t="shared" si="49"/>
        <v>145.95024993428584</v>
      </c>
      <c r="R293" s="3">
        <f t="shared" si="54"/>
        <v>0</v>
      </c>
      <c r="S293" s="3">
        <f t="shared" si="50"/>
        <v>0</v>
      </c>
      <c r="T293" s="3">
        <f>(0.5*(1-COS(RADIANS(90-$X$3)))*(D293+E293)*'PV model'!$B$4)</f>
        <v>0</v>
      </c>
      <c r="U293" s="3">
        <f t="shared" si="55"/>
        <v>0</v>
      </c>
      <c r="V293" s="3">
        <f>('PV model'!$B$13*(U293/1000)*(1-'PV model'!$B$14*((20+C293)-25))*'PV model'!$B$10)/'PV model'!$B$12</f>
        <v>0</v>
      </c>
      <c r="AD293" s="3">
        <v>291</v>
      </c>
    </row>
    <row r="294" spans="1:30" x14ac:dyDescent="0.2">
      <c r="A294" s="10">
        <f t="shared" si="56"/>
        <v>13</v>
      </c>
      <c r="B294" s="10">
        <f t="shared" si="57"/>
        <v>1</v>
      </c>
      <c r="C294" s="23">
        <v>5</v>
      </c>
      <c r="D294" s="24">
        <v>0</v>
      </c>
      <c r="E294" s="24">
        <v>0</v>
      </c>
      <c r="F294" s="48"/>
      <c r="G294" s="48"/>
      <c r="H294" s="1">
        <f t="shared" si="58"/>
        <v>-21.612123925917398</v>
      </c>
      <c r="I294" s="1">
        <f t="shared" si="51"/>
        <v>-8.5672955592158573</v>
      </c>
      <c r="J294" s="4">
        <f>B294+('PV model'!$B$3/15)+(I294/60)</f>
        <v>0.5805450740130691</v>
      </c>
      <c r="K294" s="2">
        <f t="shared" si="52"/>
        <v>171.29182388980396</v>
      </c>
      <c r="L294" s="2">
        <f>DEGREES(ASIN((((COS(RADIANS('PV model'!$B$2))*COS(RADIANS(H294))*COS(RADIANS(K294)))+(SIN(RADIANS('PV model'!$B$2))*SIN(RADIANS(H294)))))))</f>
        <v>-55.493299552087542</v>
      </c>
      <c r="M294" s="3">
        <f t="shared" si="48"/>
        <v>0</v>
      </c>
      <c r="N294" s="2">
        <f t="shared" si="53"/>
        <v>14.386910078006389</v>
      </c>
      <c r="O294" s="2">
        <f>IF('PV model'!$B$2&gt;0, 180-N294,IF('PV model'!$B$2&lt;0,0-N294,N294))</f>
        <v>165.61308992199361</v>
      </c>
      <c r="P294" s="2">
        <f>ABS(O294-'PV model'!$B$5)</f>
        <v>39.386910078006395</v>
      </c>
      <c r="Q294" s="3">
        <f t="shared" si="49"/>
        <v>145.49329955208756</v>
      </c>
      <c r="R294" s="3">
        <f t="shared" si="54"/>
        <v>0</v>
      </c>
      <c r="S294" s="3">
        <f t="shared" si="50"/>
        <v>0</v>
      </c>
      <c r="T294" s="3">
        <f>(0.5*(1-COS(RADIANS(90-$X$3)))*(D294+E294)*'PV model'!$B$4)</f>
        <v>0</v>
      </c>
      <c r="U294" s="3">
        <f t="shared" si="55"/>
        <v>0</v>
      </c>
      <c r="V294" s="3">
        <f>('PV model'!$B$13*(U294/1000)*(1-'PV model'!$B$14*((20+C294)-25))*'PV model'!$B$10)/'PV model'!$B$12</f>
        <v>0</v>
      </c>
      <c r="AD294" s="3">
        <v>292</v>
      </c>
    </row>
    <row r="295" spans="1:30" x14ac:dyDescent="0.2">
      <c r="A295" s="10">
        <f t="shared" si="56"/>
        <v>13</v>
      </c>
      <c r="B295" s="10">
        <f t="shared" si="57"/>
        <v>2</v>
      </c>
      <c r="C295" s="23">
        <v>5.4</v>
      </c>
      <c r="D295" s="24">
        <v>0</v>
      </c>
      <c r="E295" s="24">
        <v>0</v>
      </c>
      <c r="F295" s="48"/>
      <c r="G295" s="48"/>
      <c r="H295" s="1">
        <f t="shared" si="58"/>
        <v>-21.612123925917398</v>
      </c>
      <c r="I295" s="1">
        <f t="shared" si="51"/>
        <v>-8.5672955592158573</v>
      </c>
      <c r="J295" s="4">
        <f>B295+('PV model'!$B$3/15)+(I295/60)</f>
        <v>1.5805450740130691</v>
      </c>
      <c r="K295" s="2">
        <f t="shared" si="52"/>
        <v>156.29182388980396</v>
      </c>
      <c r="L295" s="2">
        <f>DEGREES(ASIN((((COS(RADIANS('PV model'!$B$2))*COS(RADIANS(H295))*COS(RADIANS(K295)))+(SIN(RADIANS('PV model'!$B$2))*SIN(RADIANS(H295)))))))</f>
        <v>-51.78445566495089</v>
      </c>
      <c r="M295" s="3">
        <f t="shared" si="48"/>
        <v>0</v>
      </c>
      <c r="N295" s="2">
        <f t="shared" si="53"/>
        <v>37.176014747698467</v>
      </c>
      <c r="O295" s="2">
        <f>IF('PV model'!$B$2&gt;0, 180-N295,IF('PV model'!$B$2&lt;0,0-N295,N295))</f>
        <v>142.82398525230153</v>
      </c>
      <c r="P295" s="2">
        <f>ABS(O295-'PV model'!$B$5)</f>
        <v>62.176014747698474</v>
      </c>
      <c r="Q295" s="3">
        <f t="shared" si="49"/>
        <v>141.78445566495091</v>
      </c>
      <c r="R295" s="3">
        <f t="shared" si="54"/>
        <v>0</v>
      </c>
      <c r="S295" s="3">
        <f t="shared" si="50"/>
        <v>0</v>
      </c>
      <c r="T295" s="3">
        <f>(0.5*(1-COS(RADIANS(90-$X$3)))*(D295+E295)*'PV model'!$B$4)</f>
        <v>0</v>
      </c>
      <c r="U295" s="3">
        <f t="shared" si="55"/>
        <v>0</v>
      </c>
      <c r="V295" s="3">
        <f>('PV model'!$B$13*(U295/1000)*(1-'PV model'!$B$14*((20+C295)-25))*'PV model'!$B$10)/'PV model'!$B$12</f>
        <v>0</v>
      </c>
      <c r="AD295" s="3">
        <v>293</v>
      </c>
    </row>
    <row r="296" spans="1:30" x14ac:dyDescent="0.2">
      <c r="A296" s="10">
        <f t="shared" si="56"/>
        <v>13</v>
      </c>
      <c r="B296" s="10">
        <f t="shared" si="57"/>
        <v>3</v>
      </c>
      <c r="C296" s="23">
        <v>5.9</v>
      </c>
      <c r="D296" s="24">
        <v>0</v>
      </c>
      <c r="E296" s="24">
        <v>0</v>
      </c>
      <c r="F296" s="48"/>
      <c r="G296" s="48"/>
      <c r="H296" s="1">
        <f t="shared" si="58"/>
        <v>-21.612123925917398</v>
      </c>
      <c r="I296" s="1">
        <f t="shared" si="51"/>
        <v>-8.5672955592158573</v>
      </c>
      <c r="J296" s="4">
        <f>B296+('PV model'!$B$3/15)+(I296/60)</f>
        <v>2.5805450740130689</v>
      </c>
      <c r="K296" s="2">
        <f t="shared" si="52"/>
        <v>141.29182388980396</v>
      </c>
      <c r="L296" s="2">
        <f>DEGREES(ASIN((((COS(RADIANS('PV model'!$B$2))*COS(RADIANS(H296))*COS(RADIANS(K296)))+(SIN(RADIANS('PV model'!$B$2))*SIN(RADIANS(H296)))))))</f>
        <v>-45.59902646709002</v>
      </c>
      <c r="M296" s="3">
        <f t="shared" si="48"/>
        <v>0</v>
      </c>
      <c r="N296" s="2">
        <f t="shared" si="53"/>
        <v>56.195772158112732</v>
      </c>
      <c r="O296" s="2">
        <f>IF('PV model'!$B$2&gt;0, 180-N296,IF('PV model'!$B$2&lt;0,0-N296,N296))</f>
        <v>123.80422784188727</v>
      </c>
      <c r="P296" s="2">
        <f>ABS(O296-'PV model'!$B$5)</f>
        <v>81.195772158112732</v>
      </c>
      <c r="Q296" s="3">
        <f t="shared" si="49"/>
        <v>135.59902646709003</v>
      </c>
      <c r="R296" s="3">
        <f t="shared" si="54"/>
        <v>0</v>
      </c>
      <c r="S296" s="3">
        <f t="shared" si="50"/>
        <v>0</v>
      </c>
      <c r="T296" s="3">
        <f>(0.5*(1-COS(RADIANS(90-$X$3)))*(D296+E296)*'PV model'!$B$4)</f>
        <v>0</v>
      </c>
      <c r="U296" s="3">
        <f t="shared" si="55"/>
        <v>0</v>
      </c>
      <c r="V296" s="3">
        <f>('PV model'!$B$13*(U296/1000)*(1-'PV model'!$B$14*((20+C296)-25))*'PV model'!$B$10)/'PV model'!$B$12</f>
        <v>0</v>
      </c>
      <c r="AD296" s="3">
        <v>294</v>
      </c>
    </row>
    <row r="297" spans="1:30" x14ac:dyDescent="0.2">
      <c r="A297" s="10">
        <f t="shared" si="56"/>
        <v>13</v>
      </c>
      <c r="B297" s="10">
        <f t="shared" si="57"/>
        <v>4</v>
      </c>
      <c r="C297" s="23">
        <v>5.9</v>
      </c>
      <c r="D297" s="24">
        <v>0</v>
      </c>
      <c r="E297" s="24">
        <v>0</v>
      </c>
      <c r="F297" s="48"/>
      <c r="G297" s="48"/>
      <c r="H297" s="1">
        <f t="shared" si="58"/>
        <v>-21.612123925917398</v>
      </c>
      <c r="I297" s="1">
        <f t="shared" si="51"/>
        <v>-8.5672955592158573</v>
      </c>
      <c r="J297" s="4">
        <f>B297+('PV model'!$B$3/15)+(I297/60)</f>
        <v>3.5805450740130689</v>
      </c>
      <c r="K297" s="2">
        <f t="shared" si="52"/>
        <v>126.29182388980398</v>
      </c>
      <c r="L297" s="2">
        <f>DEGREES(ASIN((((COS(RADIANS('PV model'!$B$2))*COS(RADIANS(H297))*COS(RADIANS(K297)))+(SIN(RADIANS('PV model'!$B$2))*SIN(RADIANS(H297)))))))</f>
        <v>-37.968571819047547</v>
      </c>
      <c r="M297" s="3">
        <f t="shared" si="48"/>
        <v>0</v>
      </c>
      <c r="N297" s="2">
        <f t="shared" si="53"/>
        <v>71.902668062840149</v>
      </c>
      <c r="O297" s="2">
        <f>IF('PV model'!$B$2&gt;0, 180-N297,IF('PV model'!$B$2&lt;0,0-N297,N297))</f>
        <v>108.09733193715985</v>
      </c>
      <c r="P297" s="2">
        <f>ABS(O297-'PV model'!$B$5)</f>
        <v>96.902668062840149</v>
      </c>
      <c r="Q297" s="3">
        <f t="shared" si="49"/>
        <v>127.96857181904754</v>
      </c>
      <c r="R297" s="3">
        <f t="shared" si="54"/>
        <v>0</v>
      </c>
      <c r="S297" s="3">
        <f t="shared" si="50"/>
        <v>0</v>
      </c>
      <c r="T297" s="3">
        <f>(0.5*(1-COS(RADIANS(90-$X$3)))*(D297+E297)*'PV model'!$B$4)</f>
        <v>0</v>
      </c>
      <c r="U297" s="3">
        <f t="shared" si="55"/>
        <v>0</v>
      </c>
      <c r="V297" s="3">
        <f>('PV model'!$B$13*(U297/1000)*(1-'PV model'!$B$14*((20+C297)-25))*'PV model'!$B$10)/'PV model'!$B$12</f>
        <v>0</v>
      </c>
      <c r="AD297" s="3">
        <v>295</v>
      </c>
    </row>
    <row r="298" spans="1:30" x14ac:dyDescent="0.2">
      <c r="A298" s="10">
        <f t="shared" si="56"/>
        <v>13</v>
      </c>
      <c r="B298" s="10">
        <f t="shared" si="57"/>
        <v>5</v>
      </c>
      <c r="C298" s="23">
        <v>6</v>
      </c>
      <c r="D298" s="24">
        <v>0</v>
      </c>
      <c r="E298" s="24">
        <v>0</v>
      </c>
      <c r="F298" s="48"/>
      <c r="G298" s="48"/>
      <c r="H298" s="1">
        <f t="shared" si="58"/>
        <v>-21.612123925917398</v>
      </c>
      <c r="I298" s="1">
        <f t="shared" si="51"/>
        <v>-8.5672955592158573</v>
      </c>
      <c r="J298" s="4">
        <f>B298+('PV model'!$B$3/15)+(I298/60)</f>
        <v>4.5805450740130693</v>
      </c>
      <c r="K298" s="2">
        <f t="shared" si="52"/>
        <v>111.29182388980396</v>
      </c>
      <c r="L298" s="2">
        <f>DEGREES(ASIN((((COS(RADIANS('PV model'!$B$2))*COS(RADIANS(H298))*COS(RADIANS(K298)))+(SIN(RADIANS('PV model'!$B$2))*SIN(RADIANS(H298)))))))</f>
        <v>-29.653701957475349</v>
      </c>
      <c r="M298" s="3">
        <f t="shared" si="48"/>
        <v>0</v>
      </c>
      <c r="N298" s="2">
        <f t="shared" si="53"/>
        <v>85.406460077061425</v>
      </c>
      <c r="O298" s="2">
        <f>IF('PV model'!$B$2&gt;0, 180-N298,IF('PV model'!$B$2&lt;0,0-N298,N298))</f>
        <v>94.593539922938575</v>
      </c>
      <c r="P298" s="2">
        <f>ABS(O298-'PV model'!$B$5)</f>
        <v>110.40646007706142</v>
      </c>
      <c r="Q298" s="3">
        <f t="shared" si="49"/>
        <v>119.65370195747535</v>
      </c>
      <c r="R298" s="3">
        <f t="shared" si="54"/>
        <v>0</v>
      </c>
      <c r="S298" s="3">
        <f t="shared" si="50"/>
        <v>0</v>
      </c>
      <c r="T298" s="3">
        <f>(0.5*(1-COS(RADIANS(90-$X$3)))*(D298+E298)*'PV model'!$B$4)</f>
        <v>0</v>
      </c>
      <c r="U298" s="3">
        <f t="shared" si="55"/>
        <v>0</v>
      </c>
      <c r="V298" s="3">
        <f>('PV model'!$B$13*(U298/1000)*(1-'PV model'!$B$14*((20+C298)-25))*'PV model'!$B$10)/'PV model'!$B$12</f>
        <v>0</v>
      </c>
      <c r="AD298" s="3">
        <v>296</v>
      </c>
    </row>
    <row r="299" spans="1:30" x14ac:dyDescent="0.2">
      <c r="A299" s="10">
        <f t="shared" si="56"/>
        <v>13</v>
      </c>
      <c r="B299" s="10">
        <f t="shared" si="57"/>
        <v>6</v>
      </c>
      <c r="C299" s="23">
        <v>6</v>
      </c>
      <c r="D299" s="24">
        <v>0</v>
      </c>
      <c r="E299" s="24">
        <v>0</v>
      </c>
      <c r="F299" s="48"/>
      <c r="G299" s="48"/>
      <c r="H299" s="1">
        <f t="shared" si="58"/>
        <v>-21.612123925917398</v>
      </c>
      <c r="I299" s="1">
        <f t="shared" si="51"/>
        <v>-8.5672955592158573</v>
      </c>
      <c r="J299" s="4">
        <f>B299+('PV model'!$B$3/15)+(I299/60)</f>
        <v>5.5805450740130693</v>
      </c>
      <c r="K299" s="2">
        <f t="shared" si="52"/>
        <v>96.291823889803965</v>
      </c>
      <c r="L299" s="2">
        <f>DEGREES(ASIN((((COS(RADIANS('PV model'!$B$2))*COS(RADIANS(H299))*COS(RADIANS(K299)))+(SIN(RADIANS('PV model'!$B$2))*SIN(RADIANS(H299)))))))</f>
        <v>-21.177179108307232</v>
      </c>
      <c r="M299" s="3">
        <f t="shared" si="48"/>
        <v>0</v>
      </c>
      <c r="N299" s="2">
        <f t="shared" si="53"/>
        <v>82.317786435350371</v>
      </c>
      <c r="O299" s="2">
        <f>IF('PV model'!$B$2&gt;0, 180-N299,IF('PV model'!$B$2&lt;0,0-N299,N299))</f>
        <v>97.682213564649629</v>
      </c>
      <c r="P299" s="2">
        <f>ABS(O299-'PV model'!$B$5)</f>
        <v>107.31778643535037</v>
      </c>
      <c r="Q299" s="3">
        <f t="shared" si="49"/>
        <v>111.17717910830723</v>
      </c>
      <c r="R299" s="3">
        <f t="shared" si="54"/>
        <v>0</v>
      </c>
      <c r="S299" s="3">
        <f t="shared" si="50"/>
        <v>0</v>
      </c>
      <c r="T299" s="3">
        <f>(0.5*(1-COS(RADIANS(90-$X$3)))*(D299+E299)*'PV model'!$B$4)</f>
        <v>0</v>
      </c>
      <c r="U299" s="3">
        <f t="shared" si="55"/>
        <v>0</v>
      </c>
      <c r="V299" s="3">
        <f>('PV model'!$B$13*(U299/1000)*(1-'PV model'!$B$14*((20+C299)-25))*'PV model'!$B$10)/'PV model'!$B$12</f>
        <v>0</v>
      </c>
      <c r="AD299" s="3">
        <v>297</v>
      </c>
    </row>
    <row r="300" spans="1:30" x14ac:dyDescent="0.2">
      <c r="A300" s="10">
        <f t="shared" si="56"/>
        <v>13</v>
      </c>
      <c r="B300" s="10">
        <f t="shared" si="57"/>
        <v>7</v>
      </c>
      <c r="C300" s="23">
        <v>6.2</v>
      </c>
      <c r="D300" s="24">
        <v>0</v>
      </c>
      <c r="E300" s="24">
        <v>0</v>
      </c>
      <c r="F300" s="48"/>
      <c r="G300" s="48"/>
      <c r="H300" s="1">
        <f t="shared" si="58"/>
        <v>-21.612123925917398</v>
      </c>
      <c r="I300" s="1">
        <f t="shared" si="51"/>
        <v>-8.5672955592158573</v>
      </c>
      <c r="J300" s="4">
        <f>B300+('PV model'!$B$3/15)+(I300/60)</f>
        <v>6.5805450740130693</v>
      </c>
      <c r="K300" s="2">
        <f t="shared" si="52"/>
        <v>81.291823889803965</v>
      </c>
      <c r="L300" s="2">
        <f>DEGREES(ASIN((((COS(RADIANS('PV model'!$B$2))*COS(RADIANS(H300))*COS(RADIANS(K300)))+(SIN(RADIANS('PV model'!$B$2))*SIN(RADIANS(H300)))))))</f>
        <v>-12.933320229678424</v>
      </c>
      <c r="M300" s="3">
        <f t="shared" si="48"/>
        <v>0</v>
      </c>
      <c r="N300" s="2">
        <f t="shared" si="53"/>
        <v>70.544687912174069</v>
      </c>
      <c r="O300" s="2">
        <f>IF('PV model'!$B$2&gt;0, 180-N300,IF('PV model'!$B$2&lt;0,0-N300,N300))</f>
        <v>109.45531208782593</v>
      </c>
      <c r="P300" s="2">
        <f>ABS(O300-'PV model'!$B$5)</f>
        <v>95.544687912174069</v>
      </c>
      <c r="Q300" s="3">
        <f t="shared" si="49"/>
        <v>102.93332022967842</v>
      </c>
      <c r="R300" s="3">
        <f t="shared" si="54"/>
        <v>0</v>
      </c>
      <c r="S300" s="3">
        <f t="shared" si="50"/>
        <v>0</v>
      </c>
      <c r="T300" s="3">
        <f>(0.5*(1-COS(RADIANS(90-$X$3)))*(D300+E300)*'PV model'!$B$4)</f>
        <v>0</v>
      </c>
      <c r="U300" s="3">
        <f t="shared" si="55"/>
        <v>0</v>
      </c>
      <c r="V300" s="3">
        <f>('PV model'!$B$13*(U300/1000)*(1-'PV model'!$B$14*((20+C300)-25))*'PV model'!$B$10)/'PV model'!$B$12</f>
        <v>0</v>
      </c>
      <c r="AD300" s="3">
        <v>298</v>
      </c>
    </row>
    <row r="301" spans="1:30" x14ac:dyDescent="0.2">
      <c r="A301" s="10">
        <f t="shared" si="56"/>
        <v>13</v>
      </c>
      <c r="B301" s="10">
        <f t="shared" si="57"/>
        <v>8</v>
      </c>
      <c r="C301" s="23">
        <v>6.4</v>
      </c>
      <c r="D301" s="24">
        <v>0</v>
      </c>
      <c r="E301" s="24">
        <v>0</v>
      </c>
      <c r="F301" s="48"/>
      <c r="G301" s="48"/>
      <c r="H301" s="1">
        <f t="shared" si="58"/>
        <v>-21.612123925917398</v>
      </c>
      <c r="I301" s="1">
        <f t="shared" si="51"/>
        <v>-8.5672955592158573</v>
      </c>
      <c r="J301" s="4">
        <f>B301+('PV model'!$B$3/15)+(I301/60)</f>
        <v>7.5805450740130693</v>
      </c>
      <c r="K301" s="2">
        <f t="shared" si="52"/>
        <v>66.291823889803965</v>
      </c>
      <c r="L301" s="2">
        <f>DEGREES(ASIN((((COS(RADIANS('PV model'!$B$2))*COS(RADIANS(H301))*COS(RADIANS(K301)))+(SIN(RADIANS('PV model'!$B$2))*SIN(RADIANS(H301)))))))</f>
        <v>-5.2679687975294716</v>
      </c>
      <c r="M301" s="3">
        <f t="shared" si="48"/>
        <v>0</v>
      </c>
      <c r="N301" s="2">
        <f t="shared" si="53"/>
        <v>58.742901127807862</v>
      </c>
      <c r="O301" s="2">
        <f>IF('PV model'!$B$2&gt;0, 180-N301,IF('PV model'!$B$2&lt;0,0-N301,N301))</f>
        <v>121.25709887219213</v>
      </c>
      <c r="P301" s="2">
        <f>ABS(O301-'PV model'!$B$5)</f>
        <v>83.742901127807869</v>
      </c>
      <c r="Q301" s="3">
        <f t="shared" si="49"/>
        <v>95.267968797529477</v>
      </c>
      <c r="R301" s="3">
        <f t="shared" si="54"/>
        <v>0</v>
      </c>
      <c r="S301" s="3">
        <f t="shared" si="50"/>
        <v>0</v>
      </c>
      <c r="T301" s="3">
        <f>(0.5*(1-COS(RADIANS(90-$X$3)))*(D301+E301)*'PV model'!$B$4)</f>
        <v>0</v>
      </c>
      <c r="U301" s="3">
        <f t="shared" si="55"/>
        <v>0</v>
      </c>
      <c r="V301" s="3">
        <f>('PV model'!$B$13*(U301/1000)*(1-'PV model'!$B$14*((20+C301)-25))*'PV model'!$B$10)/'PV model'!$B$12</f>
        <v>0</v>
      </c>
      <c r="AD301" s="3">
        <v>299</v>
      </c>
    </row>
    <row r="302" spans="1:30" x14ac:dyDescent="0.2">
      <c r="A302" s="10">
        <f t="shared" si="56"/>
        <v>13</v>
      </c>
      <c r="B302" s="10">
        <f t="shared" si="57"/>
        <v>9</v>
      </c>
      <c r="C302" s="23">
        <v>6.6</v>
      </c>
      <c r="D302" s="24">
        <v>0</v>
      </c>
      <c r="E302" s="24">
        <v>0</v>
      </c>
      <c r="F302" s="48"/>
      <c r="G302" s="48"/>
      <c r="H302" s="1">
        <f t="shared" si="58"/>
        <v>-21.612123925917398</v>
      </c>
      <c r="I302" s="1">
        <f t="shared" si="51"/>
        <v>-8.5672955592158573</v>
      </c>
      <c r="J302" s="4">
        <f>B302+('PV model'!$B$3/15)+(I302/60)</f>
        <v>8.5805450740130684</v>
      </c>
      <c r="K302" s="2">
        <f t="shared" si="52"/>
        <v>51.291823889803972</v>
      </c>
      <c r="L302" s="2">
        <f>DEGREES(ASIN((((COS(RADIANS('PV model'!$B$2))*COS(RADIANS(H302))*COS(RADIANS(K302)))+(SIN(RADIANS('PV model'!$B$2))*SIN(RADIANS(H302)))))))</f>
        <v>1.4761094226433054</v>
      </c>
      <c r="M302" s="3">
        <f t="shared" si="48"/>
        <v>1.4761094226433054</v>
      </c>
      <c r="N302" s="2">
        <f t="shared" si="53"/>
        <v>46.529018248067629</v>
      </c>
      <c r="O302" s="2">
        <f>IF('PV model'!$B$2&gt;0, 180-N302,IF('PV model'!$B$2&lt;0,0-N302,N302))</f>
        <v>133.47098175193236</v>
      </c>
      <c r="P302" s="2">
        <f>ABS(O302-'PV model'!$B$5)</f>
        <v>71.529018248067644</v>
      </c>
      <c r="Q302" s="3">
        <f t="shared" si="49"/>
        <v>88.523890577356696</v>
      </c>
      <c r="R302" s="3">
        <f t="shared" si="54"/>
        <v>0</v>
      </c>
      <c r="S302" s="3">
        <f t="shared" si="50"/>
        <v>0</v>
      </c>
      <c r="T302" s="3">
        <f>(0.5*(1-COS(RADIANS(90-$X$3)))*(D302+E302)*'PV model'!$B$4)</f>
        <v>0</v>
      </c>
      <c r="U302" s="3">
        <f t="shared" si="55"/>
        <v>0</v>
      </c>
      <c r="V302" s="3">
        <f>('PV model'!$B$13*(U302/1000)*(1-'PV model'!$B$14*((20+C302)-25))*'PV model'!$B$10)/'PV model'!$B$12</f>
        <v>0</v>
      </c>
      <c r="AD302" s="3">
        <v>300</v>
      </c>
    </row>
    <row r="303" spans="1:30" x14ac:dyDescent="0.2">
      <c r="A303" s="10">
        <f t="shared" si="56"/>
        <v>13</v>
      </c>
      <c r="B303" s="10">
        <f t="shared" si="57"/>
        <v>10</v>
      </c>
      <c r="C303" s="23">
        <v>6.9</v>
      </c>
      <c r="D303" s="24">
        <v>0</v>
      </c>
      <c r="E303" s="24">
        <v>9.702</v>
      </c>
      <c r="F303" s="48"/>
      <c r="G303" s="48"/>
      <c r="H303" s="1">
        <f t="shared" si="58"/>
        <v>-21.612123925917398</v>
      </c>
      <c r="I303" s="1">
        <f t="shared" si="51"/>
        <v>-8.5672955592158573</v>
      </c>
      <c r="J303" s="4">
        <f>B303+('PV model'!$B$3/15)+(I303/60)</f>
        <v>9.5805450740130684</v>
      </c>
      <c r="K303" s="2">
        <f t="shared" si="52"/>
        <v>36.291823889803972</v>
      </c>
      <c r="L303" s="2">
        <f>DEGREES(ASIN((((COS(RADIANS('PV model'!$B$2))*COS(RADIANS(H303))*COS(RADIANS(K303)))+(SIN(RADIANS('PV model'!$B$2))*SIN(RADIANS(H303)))))))</f>
        <v>6.9436241346571537</v>
      </c>
      <c r="M303" s="3">
        <f t="shared" si="48"/>
        <v>6.9436241346571537</v>
      </c>
      <c r="N303" s="2">
        <f t="shared" si="53"/>
        <v>33.666144156780049</v>
      </c>
      <c r="O303" s="2">
        <f>IF('PV model'!$B$2&gt;0, 180-N303,IF('PV model'!$B$2&lt;0,0-N303,N303))</f>
        <v>146.33385584321996</v>
      </c>
      <c r="P303" s="2">
        <f>ABS(O303-'PV model'!$B$5)</f>
        <v>58.666144156780035</v>
      </c>
      <c r="Q303" s="3">
        <f t="shared" si="49"/>
        <v>83.056375865342844</v>
      </c>
      <c r="R303" s="3">
        <f t="shared" si="54"/>
        <v>0</v>
      </c>
      <c r="S303" s="3">
        <f t="shared" si="50"/>
        <v>9.702</v>
      </c>
      <c r="T303" s="3">
        <f>(0.5*(1-COS(RADIANS(90-$X$3)))*(D303+E303)*'PV model'!$B$4)</f>
        <v>0</v>
      </c>
      <c r="U303" s="3">
        <f t="shared" si="55"/>
        <v>9.702</v>
      </c>
      <c r="V303" s="3">
        <f>('PV model'!$B$13*(U303/1000)*(1-'PV model'!$B$14*((20+C303)-25))*'PV model'!$B$10)/'PV model'!$B$12</f>
        <v>0.96244134940800008</v>
      </c>
      <c r="AD303" s="3">
        <v>301</v>
      </c>
    </row>
    <row r="304" spans="1:30" x14ac:dyDescent="0.2">
      <c r="A304" s="10">
        <f t="shared" si="56"/>
        <v>13</v>
      </c>
      <c r="B304" s="10">
        <f t="shared" si="57"/>
        <v>11</v>
      </c>
      <c r="C304" s="23">
        <v>7.1</v>
      </c>
      <c r="D304" s="24">
        <v>0</v>
      </c>
      <c r="E304" s="24">
        <v>35.28</v>
      </c>
      <c r="F304" s="48"/>
      <c r="G304" s="48"/>
      <c r="H304" s="1">
        <f t="shared" si="58"/>
        <v>-21.612123925917398</v>
      </c>
      <c r="I304" s="1">
        <f t="shared" si="51"/>
        <v>-8.5672955592158573</v>
      </c>
      <c r="J304" s="4">
        <f>B304+('PV model'!$B$3/15)+(I304/60)</f>
        <v>10.580545074013068</v>
      </c>
      <c r="K304" s="2">
        <f t="shared" si="52"/>
        <v>21.291823889803972</v>
      </c>
      <c r="L304" s="2">
        <f>DEGREES(ASIN((((COS(RADIANS('PV model'!$B$2))*COS(RADIANS(H304))*COS(RADIANS(K304)))+(SIN(RADIANS('PV model'!$B$2))*SIN(RADIANS(H304)))))))</f>
        <v>10.78362806909373</v>
      </c>
      <c r="M304" s="3">
        <f t="shared" si="48"/>
        <v>10.78362806909373</v>
      </c>
      <c r="N304" s="2">
        <f t="shared" si="53"/>
        <v>20.099976193006079</v>
      </c>
      <c r="O304" s="2">
        <f>IF('PV model'!$B$2&gt;0, 180-N304,IF('PV model'!$B$2&lt;0,0-N304,N304))</f>
        <v>159.90002380699391</v>
      </c>
      <c r="P304" s="2">
        <f>ABS(O304-'PV model'!$B$5)</f>
        <v>45.099976193006086</v>
      </c>
      <c r="Q304" s="3">
        <f t="shared" si="49"/>
        <v>79.216371930906263</v>
      </c>
      <c r="R304" s="3">
        <f t="shared" si="54"/>
        <v>0</v>
      </c>
      <c r="S304" s="3">
        <f t="shared" si="50"/>
        <v>35.28</v>
      </c>
      <c r="T304" s="3">
        <f>(0.5*(1-COS(RADIANS(90-$X$3)))*(D304+E304)*'PV model'!$B$4)</f>
        <v>0</v>
      </c>
      <c r="U304" s="3">
        <f t="shared" si="55"/>
        <v>35.28</v>
      </c>
      <c r="V304" s="3">
        <f>('PV model'!$B$13*(U304/1000)*(1-'PV model'!$B$14*((20+C304)-25))*'PV model'!$B$10)/'PV model'!$B$12</f>
        <v>3.4969654540800001</v>
      </c>
      <c r="AD304" s="3">
        <v>302</v>
      </c>
    </row>
    <row r="305" spans="1:30" x14ac:dyDescent="0.2">
      <c r="A305" s="10">
        <f t="shared" si="56"/>
        <v>13</v>
      </c>
      <c r="B305" s="10">
        <f t="shared" si="57"/>
        <v>12</v>
      </c>
      <c r="C305" s="23">
        <v>7.4</v>
      </c>
      <c r="D305" s="24">
        <v>16.836749999999999</v>
      </c>
      <c r="E305" s="24">
        <v>63.504000000000005</v>
      </c>
      <c r="F305" s="48"/>
      <c r="G305" s="48"/>
      <c r="H305" s="1">
        <f t="shared" si="58"/>
        <v>-21.612123925917398</v>
      </c>
      <c r="I305" s="1">
        <f t="shared" si="51"/>
        <v>-8.5672955592158573</v>
      </c>
      <c r="J305" s="4">
        <f>B305+('PV model'!$B$3/15)+(I305/60)</f>
        <v>11.580545074013068</v>
      </c>
      <c r="K305" s="2">
        <f t="shared" si="52"/>
        <v>6.2918238898039736</v>
      </c>
      <c r="L305" s="2">
        <f>DEGREES(ASIN((((COS(RADIANS('PV model'!$B$2))*COS(RADIANS(H305))*COS(RADIANS(K305)))+(SIN(RADIANS('PV model'!$B$2))*SIN(RADIANS(H305)))))))</f>
        <v>12.701515461754985</v>
      </c>
      <c r="M305" s="3">
        <f t="shared" si="48"/>
        <v>12.701515461754985</v>
      </c>
      <c r="N305" s="2">
        <f t="shared" si="53"/>
        <v>5.9951246203675099</v>
      </c>
      <c r="O305" s="2">
        <f>IF('PV model'!$B$2&gt;0, 180-N305,IF('PV model'!$B$2&lt;0,0-N305,N305))</f>
        <v>174.00487537963249</v>
      </c>
      <c r="P305" s="2">
        <f>ABS(O305-'PV model'!$B$5)</f>
        <v>30.995124620367505</v>
      </c>
      <c r="Q305" s="3">
        <f t="shared" si="49"/>
        <v>77.298484538245006</v>
      </c>
      <c r="R305" s="3">
        <f t="shared" si="54"/>
        <v>16.836750000000006</v>
      </c>
      <c r="S305" s="3">
        <f t="shared" si="50"/>
        <v>68.856513442624831</v>
      </c>
      <c r="T305" s="3">
        <f>(0.5*(1-COS(RADIANS(90-$X$3)))*(D305+E305)*'PV model'!$B$4)</f>
        <v>0</v>
      </c>
      <c r="U305" s="3">
        <f t="shared" si="55"/>
        <v>85.69326344262484</v>
      </c>
      <c r="V305" s="3">
        <f>('PV model'!$B$13*(U305/1000)*(1-'PV model'!$B$14*((20+C305)-25))*'PV model'!$B$10)/'PV model'!$B$12</f>
        <v>8.4836659870330209</v>
      </c>
      <c r="AD305" s="3">
        <v>303</v>
      </c>
    </row>
    <row r="306" spans="1:30" x14ac:dyDescent="0.2">
      <c r="A306" s="10">
        <f t="shared" si="56"/>
        <v>13</v>
      </c>
      <c r="B306" s="10">
        <f t="shared" si="57"/>
        <v>13</v>
      </c>
      <c r="C306" s="23">
        <v>7</v>
      </c>
      <c r="D306" s="24">
        <v>0</v>
      </c>
      <c r="E306" s="24">
        <v>64.385999999999996</v>
      </c>
      <c r="F306" s="48"/>
      <c r="G306" s="48"/>
      <c r="H306" s="1">
        <f t="shared" si="58"/>
        <v>-21.612123925917398</v>
      </c>
      <c r="I306" s="1">
        <f t="shared" si="51"/>
        <v>-8.5672955592158573</v>
      </c>
      <c r="J306" s="4">
        <f>B306+('PV model'!$B$3/15)+(I306/60)</f>
        <v>12.580545074013068</v>
      </c>
      <c r="K306" s="2">
        <f t="shared" si="52"/>
        <v>-8.7081761101960264</v>
      </c>
      <c r="L306" s="2">
        <f>DEGREES(ASIN((((COS(RADIANS('PV model'!$B$2))*COS(RADIANS(H306))*COS(RADIANS(K306)))+(SIN(RADIANS('PV model'!$B$2))*SIN(RADIANS(H306)))))))</f>
        <v>12.531334433830853</v>
      </c>
      <c r="M306" s="3">
        <f t="shared" si="48"/>
        <v>12.531334433830853</v>
      </c>
      <c r="N306" s="2">
        <f t="shared" si="53"/>
        <v>-8.2905591279036397</v>
      </c>
      <c r="O306" s="2">
        <f>IF('PV model'!$B$2&gt;0, 180-N306,IF('PV model'!$B$2&lt;0,0-N306,N306))</f>
        <v>188.29055912790363</v>
      </c>
      <c r="P306" s="2">
        <f>ABS(O306-'PV model'!$B$5)</f>
        <v>16.709440872096366</v>
      </c>
      <c r="Q306" s="3">
        <f t="shared" si="49"/>
        <v>77.46866556616915</v>
      </c>
      <c r="R306" s="3">
        <f t="shared" si="54"/>
        <v>0</v>
      </c>
      <c r="S306" s="3">
        <f t="shared" si="50"/>
        <v>64.385999999999996</v>
      </c>
      <c r="T306" s="3">
        <f>(0.5*(1-COS(RADIANS(90-$X$3)))*(D306+E306)*'PV model'!$B$4)</f>
        <v>0</v>
      </c>
      <c r="U306" s="3">
        <f t="shared" si="55"/>
        <v>64.385999999999996</v>
      </c>
      <c r="V306" s="3">
        <f>('PV model'!$B$13*(U306/1000)*(1-'PV model'!$B$14*((20+C306)-25))*'PV model'!$B$10)/'PV model'!$B$12</f>
        <v>6.3845363635199996</v>
      </c>
      <c r="AD306" s="3">
        <v>304</v>
      </c>
    </row>
    <row r="307" spans="1:30" x14ac:dyDescent="0.2">
      <c r="A307" s="10">
        <f t="shared" si="56"/>
        <v>13</v>
      </c>
      <c r="B307" s="10">
        <f t="shared" si="57"/>
        <v>14</v>
      </c>
      <c r="C307" s="23">
        <v>6.7</v>
      </c>
      <c r="D307" s="24">
        <v>0</v>
      </c>
      <c r="E307" s="24">
        <v>45.863999999999997</v>
      </c>
      <c r="F307" s="48"/>
      <c r="G307" s="48"/>
      <c r="H307" s="1">
        <f t="shared" si="58"/>
        <v>-21.612123925917398</v>
      </c>
      <c r="I307" s="1">
        <f t="shared" si="51"/>
        <v>-8.5672955592158573</v>
      </c>
      <c r="J307" s="4">
        <f>B307+('PV model'!$B$3/15)+(I307/60)</f>
        <v>13.580545074013068</v>
      </c>
      <c r="K307" s="2">
        <f t="shared" si="52"/>
        <v>-23.708176110196028</v>
      </c>
      <c r="L307" s="2">
        <f>DEGREES(ASIN((((COS(RADIANS('PV model'!$B$2))*COS(RADIANS(H307))*COS(RADIANS(K307)))+(SIN(RADIANS('PV model'!$B$2))*SIN(RADIANS(H307)))))))</f>
        <v>10.288378847264569</v>
      </c>
      <c r="M307" s="3">
        <f t="shared" si="48"/>
        <v>10.288378847264569</v>
      </c>
      <c r="N307" s="2">
        <f t="shared" si="53"/>
        <v>-22.328750908657568</v>
      </c>
      <c r="O307" s="2">
        <f>IF('PV model'!$B$2&gt;0, 180-N307,IF('PV model'!$B$2&lt;0,0-N307,N307))</f>
        <v>202.32875090865758</v>
      </c>
      <c r="P307" s="2">
        <f>ABS(O307-'PV model'!$B$5)</f>
        <v>2.6712490913424176</v>
      </c>
      <c r="Q307" s="3">
        <f t="shared" si="49"/>
        <v>79.711621152735432</v>
      </c>
      <c r="R307" s="3">
        <f t="shared" si="54"/>
        <v>0</v>
      </c>
      <c r="S307" s="3">
        <f t="shared" si="50"/>
        <v>45.863999999999997</v>
      </c>
      <c r="T307" s="3">
        <f>(0.5*(1-COS(RADIANS(90-$X$3)))*(D307+E307)*'PV model'!$B$4)</f>
        <v>0</v>
      </c>
      <c r="U307" s="3">
        <f t="shared" si="55"/>
        <v>45.863999999999997</v>
      </c>
      <c r="V307" s="3">
        <f>('PV model'!$B$13*(U307/1000)*(1-'PV model'!$B$14*((20+C307)-25))*'PV model'!$B$10)/'PV model'!$B$12</f>
        <v>4.553390395007999</v>
      </c>
      <c r="AD307" s="3">
        <v>305</v>
      </c>
    </row>
    <row r="308" spans="1:30" x14ac:dyDescent="0.2">
      <c r="A308" s="10">
        <f t="shared" si="56"/>
        <v>13</v>
      </c>
      <c r="B308" s="10">
        <f t="shared" si="57"/>
        <v>15</v>
      </c>
      <c r="C308" s="23">
        <v>6.3</v>
      </c>
      <c r="D308" s="24">
        <v>0</v>
      </c>
      <c r="E308" s="24">
        <v>22.05</v>
      </c>
      <c r="F308" s="48"/>
      <c r="G308" s="48"/>
      <c r="H308" s="1">
        <f t="shared" si="58"/>
        <v>-21.612123925917398</v>
      </c>
      <c r="I308" s="1">
        <f t="shared" si="51"/>
        <v>-8.5672955592158573</v>
      </c>
      <c r="J308" s="4">
        <f>B308+('PV model'!$B$3/15)+(I308/60)</f>
        <v>14.580545074013068</v>
      </c>
      <c r="K308" s="2">
        <f t="shared" si="52"/>
        <v>-38.708176110196028</v>
      </c>
      <c r="L308" s="2">
        <f>DEGREES(ASIN((((COS(RADIANS('PV model'!$B$2))*COS(RADIANS(H308))*COS(RADIANS(K308)))+(SIN(RADIANS('PV model'!$B$2))*SIN(RADIANS(H308)))))))</f>
        <v>6.1639805673432164</v>
      </c>
      <c r="M308" s="3">
        <f t="shared" si="48"/>
        <v>6.1639805673432164</v>
      </c>
      <c r="N308" s="2">
        <f t="shared" si="53"/>
        <v>-35.786848943559498</v>
      </c>
      <c r="O308" s="2">
        <f>IF('PV model'!$B$2&gt;0, 180-N308,IF('PV model'!$B$2&lt;0,0-N308,N308))</f>
        <v>215.78684894355951</v>
      </c>
      <c r="P308" s="2">
        <f>ABS(O308-'PV model'!$B$5)</f>
        <v>10.786848943559505</v>
      </c>
      <c r="Q308" s="3">
        <f t="shared" si="49"/>
        <v>83.836019432656784</v>
      </c>
      <c r="R308" s="3">
        <f t="shared" si="54"/>
        <v>0</v>
      </c>
      <c r="S308" s="3">
        <f t="shared" si="50"/>
        <v>22.05</v>
      </c>
      <c r="T308" s="3">
        <f>(0.5*(1-COS(RADIANS(90-$X$3)))*(D308+E308)*'PV model'!$B$4)</f>
        <v>0</v>
      </c>
      <c r="U308" s="3">
        <f t="shared" si="55"/>
        <v>22.05</v>
      </c>
      <c r="V308" s="3">
        <f>('PV model'!$B$13*(U308/1000)*(1-'PV model'!$B$14*((20+C308)-25))*'PV model'!$B$10)/'PV model'!$B$12</f>
        <v>2.1926565864000001</v>
      </c>
      <c r="AD308" s="3">
        <v>306</v>
      </c>
    </row>
    <row r="309" spans="1:30" x14ac:dyDescent="0.2">
      <c r="A309" s="10">
        <f t="shared" si="56"/>
        <v>13</v>
      </c>
      <c r="B309" s="10">
        <f t="shared" si="57"/>
        <v>16</v>
      </c>
      <c r="C309" s="23">
        <v>6.5</v>
      </c>
      <c r="D309" s="24">
        <v>0</v>
      </c>
      <c r="E309" s="24">
        <v>7.056</v>
      </c>
      <c r="F309" s="48"/>
      <c r="G309" s="48"/>
      <c r="H309" s="1">
        <f t="shared" si="58"/>
        <v>-21.612123925917398</v>
      </c>
      <c r="I309" s="1">
        <f t="shared" si="51"/>
        <v>-8.5672955592158573</v>
      </c>
      <c r="J309" s="4">
        <f>B309+('PV model'!$B$3/15)+(I309/60)</f>
        <v>15.580545074013068</v>
      </c>
      <c r="K309" s="2">
        <f t="shared" si="52"/>
        <v>-53.708176110196028</v>
      </c>
      <c r="L309" s="2">
        <f>DEGREES(ASIN((((COS(RADIANS('PV model'!$B$2))*COS(RADIANS(H309))*COS(RADIANS(K309)))+(SIN(RADIANS('PV model'!$B$2))*SIN(RADIANS(H309)))))))</f>
        <v>0.46654757944961905</v>
      </c>
      <c r="M309" s="3">
        <f t="shared" si="48"/>
        <v>0.46654757944961905</v>
      </c>
      <c r="N309" s="2">
        <f t="shared" si="53"/>
        <v>-48.536159081330652</v>
      </c>
      <c r="O309" s="2">
        <f>IF('PV model'!$B$2&gt;0, 180-N309,IF('PV model'!$B$2&lt;0,0-N309,N309))</f>
        <v>228.53615908133065</v>
      </c>
      <c r="P309" s="2">
        <f>ABS(O309-'PV model'!$B$5)</f>
        <v>23.536159081330652</v>
      </c>
      <c r="Q309" s="3">
        <f t="shared" si="49"/>
        <v>89.53345242055039</v>
      </c>
      <c r="R309" s="3">
        <f t="shared" si="54"/>
        <v>0</v>
      </c>
      <c r="S309" s="3">
        <f t="shared" si="50"/>
        <v>7.056</v>
      </c>
      <c r="T309" s="3">
        <f>(0.5*(1-COS(RADIANS(90-$X$3)))*(D309+E309)*'PV model'!$B$4)</f>
        <v>0</v>
      </c>
      <c r="U309" s="3">
        <f t="shared" si="55"/>
        <v>7.056</v>
      </c>
      <c r="V309" s="3">
        <f>('PV model'!$B$13*(U309/1000)*(1-'PV model'!$B$14*((20+C309)-25))*'PV model'!$B$10)/'PV model'!$B$12</f>
        <v>0.70108585343999985</v>
      </c>
      <c r="AD309" s="3">
        <v>307</v>
      </c>
    </row>
    <row r="310" spans="1:30" x14ac:dyDescent="0.2">
      <c r="A310" s="10">
        <f t="shared" si="56"/>
        <v>13</v>
      </c>
      <c r="B310" s="10">
        <f t="shared" si="57"/>
        <v>17</v>
      </c>
      <c r="C310" s="23">
        <v>6.7</v>
      </c>
      <c r="D310" s="24">
        <v>0</v>
      </c>
      <c r="E310" s="24">
        <v>0</v>
      </c>
      <c r="F310" s="48"/>
      <c r="G310" s="48"/>
      <c r="H310" s="1">
        <f t="shared" si="58"/>
        <v>-21.612123925917398</v>
      </c>
      <c r="I310" s="1">
        <f t="shared" si="51"/>
        <v>-8.5672955592158573</v>
      </c>
      <c r="J310" s="4">
        <f>B310+('PV model'!$B$3/15)+(I310/60)</f>
        <v>16.580545074013067</v>
      </c>
      <c r="K310" s="2">
        <f t="shared" si="52"/>
        <v>-68.708176110196007</v>
      </c>
      <c r="L310" s="2">
        <f>DEGREES(ASIN((((COS(RADIANS('PV model'!$B$2))*COS(RADIANS(H310))*COS(RADIANS(K310)))+(SIN(RADIANS('PV model'!$B$2))*SIN(RADIANS(H310)))))))</f>
        <v>-6.4496376355494514</v>
      </c>
      <c r="M310" s="3">
        <f t="shared" si="48"/>
        <v>0</v>
      </c>
      <c r="N310" s="2">
        <f t="shared" si="53"/>
        <v>-60.663525916020625</v>
      </c>
      <c r="O310" s="2">
        <f>IF('PV model'!$B$2&gt;0, 180-N310,IF('PV model'!$B$2&lt;0,0-N310,N310))</f>
        <v>240.66352591602063</v>
      </c>
      <c r="P310" s="2">
        <f>ABS(O310-'PV model'!$B$5)</f>
        <v>35.663525916020632</v>
      </c>
      <c r="Q310" s="3">
        <f t="shared" si="49"/>
        <v>96.44963763554945</v>
      </c>
      <c r="R310" s="3">
        <f t="shared" si="54"/>
        <v>0</v>
      </c>
      <c r="S310" s="3">
        <f t="shared" si="50"/>
        <v>0</v>
      </c>
      <c r="T310" s="3">
        <f>(0.5*(1-COS(RADIANS(90-$X$3)))*(D310+E310)*'PV model'!$B$4)</f>
        <v>0</v>
      </c>
      <c r="U310" s="3">
        <f t="shared" si="55"/>
        <v>0</v>
      </c>
      <c r="V310" s="3">
        <f>('PV model'!$B$13*(U310/1000)*(1-'PV model'!$B$14*((20+C310)-25))*'PV model'!$B$10)/'PV model'!$B$12</f>
        <v>0</v>
      </c>
      <c r="AD310" s="3">
        <v>308</v>
      </c>
    </row>
    <row r="311" spans="1:30" x14ac:dyDescent="0.2">
      <c r="A311" s="10">
        <f t="shared" si="56"/>
        <v>13</v>
      </c>
      <c r="B311" s="10">
        <f t="shared" si="57"/>
        <v>18</v>
      </c>
      <c r="C311" s="23">
        <v>6.9</v>
      </c>
      <c r="D311" s="24">
        <v>0</v>
      </c>
      <c r="E311" s="24">
        <v>0</v>
      </c>
      <c r="F311" s="48"/>
      <c r="G311" s="48"/>
      <c r="H311" s="1">
        <f t="shared" si="58"/>
        <v>-21.612123925917398</v>
      </c>
      <c r="I311" s="1">
        <f t="shared" si="51"/>
        <v>-8.5672955592158573</v>
      </c>
      <c r="J311" s="4">
        <f>B311+('PV model'!$B$3/15)+(I311/60)</f>
        <v>17.580545074013067</v>
      </c>
      <c r="K311" s="2">
        <f t="shared" si="52"/>
        <v>-83.708176110196007</v>
      </c>
      <c r="L311" s="2">
        <f>DEGREES(ASIN((((COS(RADIANS('PV model'!$B$2))*COS(RADIANS(H311))*COS(RADIANS(K311)))+(SIN(RADIANS('PV model'!$B$2))*SIN(RADIANS(H311)))))))</f>
        <v>-14.231080984500725</v>
      </c>
      <c r="M311" s="3">
        <f t="shared" si="48"/>
        <v>0</v>
      </c>
      <c r="N311" s="2">
        <f t="shared" si="53"/>
        <v>-72.431176628333333</v>
      </c>
      <c r="O311" s="2">
        <f>IF('PV model'!$B$2&gt;0, 180-N311,IF('PV model'!$B$2&lt;0,0-N311,N311))</f>
        <v>252.43117662833333</v>
      </c>
      <c r="P311" s="2">
        <f>ABS(O311-'PV model'!$B$5)</f>
        <v>47.431176628333333</v>
      </c>
      <c r="Q311" s="3">
        <f t="shared" si="49"/>
        <v>104.23108098450074</v>
      </c>
      <c r="R311" s="3">
        <f t="shared" si="54"/>
        <v>0</v>
      </c>
      <c r="S311" s="3">
        <f t="shared" si="50"/>
        <v>0</v>
      </c>
      <c r="T311" s="3">
        <f>(0.5*(1-COS(RADIANS(90-$X$3)))*(D311+E311)*'PV model'!$B$4)</f>
        <v>0</v>
      </c>
      <c r="U311" s="3">
        <f t="shared" si="55"/>
        <v>0</v>
      </c>
      <c r="V311" s="3">
        <f>('PV model'!$B$13*(U311/1000)*(1-'PV model'!$B$14*((20+C311)-25))*'PV model'!$B$10)/'PV model'!$B$12</f>
        <v>0</v>
      </c>
      <c r="AD311" s="3">
        <v>309</v>
      </c>
    </row>
    <row r="312" spans="1:30" x14ac:dyDescent="0.2">
      <c r="A312" s="10">
        <f t="shared" si="56"/>
        <v>13</v>
      </c>
      <c r="B312" s="10">
        <f t="shared" si="57"/>
        <v>19</v>
      </c>
      <c r="C312" s="23">
        <v>6.7</v>
      </c>
      <c r="D312" s="24">
        <v>0</v>
      </c>
      <c r="E312" s="24">
        <v>0</v>
      </c>
      <c r="F312" s="48"/>
      <c r="G312" s="48"/>
      <c r="H312" s="1">
        <f t="shared" si="58"/>
        <v>-21.612123925917398</v>
      </c>
      <c r="I312" s="1">
        <f t="shared" si="51"/>
        <v>-8.5672955592158573</v>
      </c>
      <c r="J312" s="4">
        <f>B312+('PV model'!$B$3/15)+(I312/60)</f>
        <v>18.580545074013067</v>
      </c>
      <c r="K312" s="2">
        <f t="shared" si="52"/>
        <v>-98.708176110196007</v>
      </c>
      <c r="L312" s="2">
        <f>DEGREES(ASIN((((COS(RADIANS('PV model'!$B$2))*COS(RADIANS(H312))*COS(RADIANS(K312)))+(SIN(RADIANS('PV model'!$B$2))*SIN(RADIANS(H312)))))))</f>
        <v>-22.536349973644047</v>
      </c>
      <c r="M312" s="3">
        <f t="shared" si="48"/>
        <v>0</v>
      </c>
      <c r="N312" s="2">
        <f t="shared" si="53"/>
        <v>-84.245032560996478</v>
      </c>
      <c r="O312" s="2">
        <f>IF('PV model'!$B$2&gt;0, 180-N312,IF('PV model'!$B$2&lt;0,0-N312,N312))</f>
        <v>264.24503256099649</v>
      </c>
      <c r="P312" s="2">
        <f>ABS(O312-'PV model'!$B$5)</f>
        <v>59.245032560996492</v>
      </c>
      <c r="Q312" s="3">
        <f t="shared" si="49"/>
        <v>112.53634997364405</v>
      </c>
      <c r="R312" s="3">
        <f t="shared" si="54"/>
        <v>0</v>
      </c>
      <c r="S312" s="3">
        <f t="shared" si="50"/>
        <v>0</v>
      </c>
      <c r="T312" s="3">
        <f>(0.5*(1-COS(RADIANS(90-$X$3)))*(D312+E312)*'PV model'!$B$4)</f>
        <v>0</v>
      </c>
      <c r="U312" s="3">
        <f t="shared" si="55"/>
        <v>0</v>
      </c>
      <c r="V312" s="3">
        <f>('PV model'!$B$13*(U312/1000)*(1-'PV model'!$B$14*((20+C312)-25))*'PV model'!$B$10)/'PV model'!$B$12</f>
        <v>0</v>
      </c>
      <c r="AD312" s="3">
        <v>310</v>
      </c>
    </row>
    <row r="313" spans="1:30" x14ac:dyDescent="0.2">
      <c r="A313" s="10">
        <f t="shared" si="56"/>
        <v>13</v>
      </c>
      <c r="B313" s="10">
        <f t="shared" si="57"/>
        <v>20</v>
      </c>
      <c r="C313" s="23">
        <v>6.5</v>
      </c>
      <c r="D313" s="24">
        <v>0</v>
      </c>
      <c r="E313" s="24">
        <v>0</v>
      </c>
      <c r="F313" s="48"/>
      <c r="G313" s="48"/>
      <c r="H313" s="1">
        <f t="shared" si="58"/>
        <v>-21.612123925917398</v>
      </c>
      <c r="I313" s="1">
        <f t="shared" si="51"/>
        <v>-8.5672955592158573</v>
      </c>
      <c r="J313" s="4">
        <f>B313+('PV model'!$B$3/15)+(I313/60)</f>
        <v>19.580545074013067</v>
      </c>
      <c r="K313" s="2">
        <f t="shared" si="52"/>
        <v>-113.70817611019601</v>
      </c>
      <c r="L313" s="2">
        <f>DEGREES(ASIN((((COS(RADIANS('PV model'!$B$2))*COS(RADIANS(H313))*COS(RADIANS(K313)))+(SIN(RADIANS('PV model'!$B$2))*SIN(RADIANS(H313)))))))</f>
        <v>-31.015672631716139</v>
      </c>
      <c r="M313" s="3">
        <f t="shared" si="48"/>
        <v>0</v>
      </c>
      <c r="N313" s="2">
        <f t="shared" si="53"/>
        <v>-83.336437205055589</v>
      </c>
      <c r="O313" s="2">
        <f>IF('PV model'!$B$2&gt;0, 180-N313,IF('PV model'!$B$2&lt;0,0-N313,N313))</f>
        <v>263.33643720505557</v>
      </c>
      <c r="P313" s="2">
        <f>ABS(O313-'PV model'!$B$5)</f>
        <v>58.336437205055574</v>
      </c>
      <c r="Q313" s="3">
        <f t="shared" si="49"/>
        <v>121.01567263171614</v>
      </c>
      <c r="R313" s="3">
        <f t="shared" si="54"/>
        <v>0</v>
      </c>
      <c r="S313" s="3">
        <f t="shared" si="50"/>
        <v>0</v>
      </c>
      <c r="T313" s="3">
        <f>(0.5*(1-COS(RADIANS(90-$X$3)))*(D313+E313)*'PV model'!$B$4)</f>
        <v>0</v>
      </c>
      <c r="U313" s="3">
        <f t="shared" si="55"/>
        <v>0</v>
      </c>
      <c r="V313" s="3">
        <f>('PV model'!$B$13*(U313/1000)*(1-'PV model'!$B$14*((20+C313)-25))*'PV model'!$B$10)/'PV model'!$B$12</f>
        <v>0</v>
      </c>
      <c r="AD313" s="3">
        <v>311</v>
      </c>
    </row>
    <row r="314" spans="1:30" x14ac:dyDescent="0.2">
      <c r="A314" s="10">
        <f t="shared" si="56"/>
        <v>13</v>
      </c>
      <c r="B314" s="10">
        <f t="shared" si="57"/>
        <v>21</v>
      </c>
      <c r="C314" s="23">
        <v>6.3</v>
      </c>
      <c r="D314" s="24">
        <v>0</v>
      </c>
      <c r="E314" s="24">
        <v>0</v>
      </c>
      <c r="F314" s="48"/>
      <c r="G314" s="48"/>
      <c r="H314" s="1">
        <f t="shared" si="58"/>
        <v>-21.612123925917398</v>
      </c>
      <c r="I314" s="1">
        <f t="shared" si="51"/>
        <v>-8.5672955592158573</v>
      </c>
      <c r="J314" s="4">
        <f>B314+('PV model'!$B$3/15)+(I314/60)</f>
        <v>20.580545074013067</v>
      </c>
      <c r="K314" s="2">
        <f t="shared" si="52"/>
        <v>-128.70817611019601</v>
      </c>
      <c r="L314" s="2">
        <f>DEGREES(ASIN((((COS(RADIANS('PV model'!$B$2))*COS(RADIANS(H314))*COS(RADIANS(K314)))+(SIN(RADIANS('PV model'!$B$2))*SIN(RADIANS(H314)))))))</f>
        <v>-39.260450009304058</v>
      </c>
      <c r="M314" s="3">
        <f t="shared" si="48"/>
        <v>0</v>
      </c>
      <c r="N314" s="2">
        <f t="shared" si="53"/>
        <v>-69.550375001786605</v>
      </c>
      <c r="O314" s="2">
        <f>IF('PV model'!$B$2&gt;0, 180-N314,IF('PV model'!$B$2&lt;0,0-N314,N314))</f>
        <v>249.55037500178662</v>
      </c>
      <c r="P314" s="2">
        <f>ABS(O314-'PV model'!$B$5)</f>
        <v>44.55037500178662</v>
      </c>
      <c r="Q314" s="3">
        <f t="shared" si="49"/>
        <v>129.26045000930407</v>
      </c>
      <c r="R314" s="3">
        <f t="shared" si="54"/>
        <v>0</v>
      </c>
      <c r="S314" s="3">
        <f t="shared" si="50"/>
        <v>0</v>
      </c>
      <c r="T314" s="3">
        <f>(0.5*(1-COS(RADIANS(90-$X$3)))*(D314+E314)*'PV model'!$B$4)</f>
        <v>0</v>
      </c>
      <c r="U314" s="3">
        <f t="shared" si="55"/>
        <v>0</v>
      </c>
      <c r="V314" s="3">
        <f>('PV model'!$B$13*(U314/1000)*(1-'PV model'!$B$14*((20+C314)-25))*'PV model'!$B$10)/'PV model'!$B$12</f>
        <v>0</v>
      </c>
      <c r="AD314" s="3">
        <v>312</v>
      </c>
    </row>
    <row r="315" spans="1:30" x14ac:dyDescent="0.2">
      <c r="A315" s="10">
        <f t="shared" si="56"/>
        <v>13</v>
      </c>
      <c r="B315" s="10">
        <f t="shared" si="57"/>
        <v>22</v>
      </c>
      <c r="C315" s="23">
        <v>6.4</v>
      </c>
      <c r="D315" s="24">
        <v>0</v>
      </c>
      <c r="E315" s="24">
        <v>0</v>
      </c>
      <c r="F315" s="48"/>
      <c r="G315" s="48"/>
      <c r="H315" s="1">
        <f t="shared" si="58"/>
        <v>-21.612123925917398</v>
      </c>
      <c r="I315" s="1">
        <f t="shared" si="51"/>
        <v>-8.5672955592158573</v>
      </c>
      <c r="J315" s="4">
        <f>B315+('PV model'!$B$3/15)+(I315/60)</f>
        <v>21.580545074013067</v>
      </c>
      <c r="K315" s="2">
        <f t="shared" si="52"/>
        <v>-143.70817611019601</v>
      </c>
      <c r="L315" s="2">
        <f>DEGREES(ASIN((((COS(RADIANS('PV model'!$B$2))*COS(RADIANS(H315))*COS(RADIANS(K315)))+(SIN(RADIANS('PV model'!$B$2))*SIN(RADIANS(H315)))))))</f>
        <v>-46.717242336823425</v>
      </c>
      <c r="M315" s="3">
        <f t="shared" si="48"/>
        <v>0</v>
      </c>
      <c r="N315" s="2">
        <f t="shared" si="53"/>
        <v>-53.382591076752924</v>
      </c>
      <c r="O315" s="2">
        <f>IF('PV model'!$B$2&gt;0, 180-N315,IF('PV model'!$B$2&lt;0,0-N315,N315))</f>
        <v>233.38259107675293</v>
      </c>
      <c r="P315" s="2">
        <f>ABS(O315-'PV model'!$B$5)</f>
        <v>28.382591076752931</v>
      </c>
      <c r="Q315" s="3">
        <f t="shared" si="49"/>
        <v>136.7172423368234</v>
      </c>
      <c r="R315" s="3">
        <f t="shared" si="54"/>
        <v>0</v>
      </c>
      <c r="S315" s="3">
        <f t="shared" si="50"/>
        <v>0</v>
      </c>
      <c r="T315" s="3">
        <f>(0.5*(1-COS(RADIANS(90-$X$3)))*(D315+E315)*'PV model'!$B$4)</f>
        <v>0</v>
      </c>
      <c r="U315" s="3">
        <f t="shared" si="55"/>
        <v>0</v>
      </c>
      <c r="V315" s="3">
        <f>('PV model'!$B$13*(U315/1000)*(1-'PV model'!$B$14*((20+C315)-25))*'PV model'!$B$10)/'PV model'!$B$12</f>
        <v>0</v>
      </c>
      <c r="AD315" s="3">
        <v>313</v>
      </c>
    </row>
    <row r="316" spans="1:30" x14ac:dyDescent="0.2">
      <c r="A316" s="10">
        <f t="shared" si="56"/>
        <v>13</v>
      </c>
      <c r="B316" s="10">
        <f t="shared" si="57"/>
        <v>23</v>
      </c>
      <c r="C316" s="23">
        <v>6.4</v>
      </c>
      <c r="D316" s="24">
        <v>0</v>
      </c>
      <c r="E316" s="24">
        <v>0</v>
      </c>
      <c r="F316" s="48"/>
      <c r="G316" s="48"/>
      <c r="H316" s="1">
        <f t="shared" si="58"/>
        <v>-21.612123925917398</v>
      </c>
      <c r="I316" s="1">
        <f t="shared" si="51"/>
        <v>-8.5672955592158573</v>
      </c>
      <c r="J316" s="4">
        <f>B316+('PV model'!$B$3/15)+(I316/60)</f>
        <v>22.580545074013067</v>
      </c>
      <c r="K316" s="2">
        <f t="shared" si="52"/>
        <v>-158.70817611019601</v>
      </c>
      <c r="L316" s="2">
        <f>DEGREES(ASIN((((COS(RADIANS('PV model'!$B$2))*COS(RADIANS(H316))*COS(RADIANS(K316)))+(SIN(RADIANS('PV model'!$B$2))*SIN(RADIANS(H316)))))))</f>
        <v>-52.578538876356831</v>
      </c>
      <c r="M316" s="3">
        <f t="shared" si="48"/>
        <v>0</v>
      </c>
      <c r="N316" s="2">
        <f t="shared" si="53"/>
        <v>-33.748334257377401</v>
      </c>
      <c r="O316" s="2">
        <f>IF('PV model'!$B$2&gt;0, 180-N316,IF('PV model'!$B$2&lt;0,0-N316,N316))</f>
        <v>213.74833425737739</v>
      </c>
      <c r="P316" s="2">
        <f>ABS(O316-'PV model'!$B$5)</f>
        <v>8.7483342573773939</v>
      </c>
      <c r="Q316" s="3">
        <f t="shared" si="49"/>
        <v>142.57853887635684</v>
      </c>
      <c r="R316" s="3">
        <f t="shared" si="54"/>
        <v>0</v>
      </c>
      <c r="S316" s="3">
        <f t="shared" si="50"/>
        <v>0</v>
      </c>
      <c r="T316" s="3">
        <f>(0.5*(1-COS(RADIANS(90-$X$3)))*(D316+E316)*'PV model'!$B$4)</f>
        <v>0</v>
      </c>
      <c r="U316" s="3">
        <f t="shared" si="55"/>
        <v>0</v>
      </c>
      <c r="V316" s="3">
        <f>('PV model'!$B$13*(U316/1000)*(1-'PV model'!$B$14*((20+C316)-25))*'PV model'!$B$10)/'PV model'!$B$12</f>
        <v>0</v>
      </c>
      <c r="AD316" s="3">
        <v>314</v>
      </c>
    </row>
    <row r="317" spans="1:30" x14ac:dyDescent="0.2">
      <c r="A317" s="10">
        <f t="shared" si="56"/>
        <v>13</v>
      </c>
      <c r="B317" s="10">
        <f t="shared" si="57"/>
        <v>24</v>
      </c>
      <c r="C317" s="23">
        <v>6.5</v>
      </c>
      <c r="D317" s="24">
        <v>0</v>
      </c>
      <c r="E317" s="24">
        <v>0</v>
      </c>
      <c r="F317" s="48"/>
      <c r="G317" s="48"/>
      <c r="H317" s="1">
        <f t="shared" si="58"/>
        <v>-21.612123925917398</v>
      </c>
      <c r="I317" s="1">
        <f t="shared" si="51"/>
        <v>-8.5672955592158573</v>
      </c>
      <c r="J317" s="4">
        <f>B317+('PV model'!$B$3/15)+(I317/60)</f>
        <v>23.580545074013067</v>
      </c>
      <c r="K317" s="2">
        <f t="shared" si="52"/>
        <v>-173.70817611019601</v>
      </c>
      <c r="L317" s="2">
        <f>DEGREES(ASIN((((COS(RADIANS('PV model'!$B$2))*COS(RADIANS(H317))*COS(RADIANS(K317)))+(SIN(RADIANS('PV model'!$B$2))*SIN(RADIANS(H317)))))))</f>
        <v>-55.78755273362448</v>
      </c>
      <c r="M317" s="3">
        <f t="shared" si="48"/>
        <v>0</v>
      </c>
      <c r="N317" s="2">
        <f t="shared" si="53"/>
        <v>-10.440275602583574</v>
      </c>
      <c r="O317" s="2">
        <f>IF('PV model'!$B$2&gt;0, 180-N317,IF('PV model'!$B$2&lt;0,0-N317,N317))</f>
        <v>190.44027560258357</v>
      </c>
      <c r="P317" s="2">
        <f>ABS(O317-'PV model'!$B$5)</f>
        <v>14.559724397416431</v>
      </c>
      <c r="Q317" s="3">
        <f t="shared" si="49"/>
        <v>145.78755273362449</v>
      </c>
      <c r="R317" s="3">
        <f t="shared" si="54"/>
        <v>0</v>
      </c>
      <c r="S317" s="3">
        <f t="shared" si="50"/>
        <v>0</v>
      </c>
      <c r="T317" s="3">
        <f>(0.5*(1-COS(RADIANS(90-$X$3)))*(D317+E317)*'PV model'!$B$4)</f>
        <v>0</v>
      </c>
      <c r="U317" s="3">
        <f t="shared" si="55"/>
        <v>0</v>
      </c>
      <c r="V317" s="3">
        <f>('PV model'!$B$13*(U317/1000)*(1-'PV model'!$B$14*((20+C317)-25))*'PV model'!$B$10)/'PV model'!$B$12</f>
        <v>0</v>
      </c>
      <c r="AD317" s="3">
        <v>315</v>
      </c>
    </row>
    <row r="318" spans="1:30" x14ac:dyDescent="0.2">
      <c r="A318" s="10">
        <f t="shared" si="56"/>
        <v>14</v>
      </c>
      <c r="B318" s="10">
        <f t="shared" si="57"/>
        <v>1</v>
      </c>
      <c r="C318" s="23">
        <v>6.3</v>
      </c>
      <c r="D318" s="24">
        <v>0</v>
      </c>
      <c r="E318" s="24">
        <v>0</v>
      </c>
      <c r="F318" s="48"/>
      <c r="G318" s="48"/>
      <c r="H318" s="1">
        <f t="shared" si="58"/>
        <v>-21.451608277037916</v>
      </c>
      <c r="I318" s="1">
        <f t="shared" si="51"/>
        <v>-8.9315513957377295</v>
      </c>
      <c r="J318" s="4">
        <f>B318+('PV model'!$B$3/15)+(I318/60)</f>
        <v>0.5744741434043712</v>
      </c>
      <c r="K318" s="2">
        <f t="shared" si="52"/>
        <v>171.38288784893442</v>
      </c>
      <c r="L318" s="2">
        <f>DEGREES(ASIN((((COS(RADIANS('PV model'!$B$2))*COS(RADIANS(H318))*COS(RADIANS(K318)))+(SIN(RADIANS('PV model'!$B$2))*SIN(RADIANS(H318)))))))</f>
        <v>-55.347340478138918</v>
      </c>
      <c r="M318" s="3">
        <f t="shared" si="48"/>
        <v>0</v>
      </c>
      <c r="N318" s="2">
        <f t="shared" si="53"/>
        <v>14.196840491833573</v>
      </c>
      <c r="O318" s="2">
        <f>IF('PV model'!$B$2&gt;0, 180-N318,IF('PV model'!$B$2&lt;0,0-N318,N318))</f>
        <v>165.80315950816643</v>
      </c>
      <c r="P318" s="2">
        <f>ABS(O318-'PV model'!$B$5)</f>
        <v>39.196840491833569</v>
      </c>
      <c r="Q318" s="3">
        <f t="shared" si="49"/>
        <v>145.34734047813893</v>
      </c>
      <c r="R318" s="3">
        <f t="shared" si="54"/>
        <v>0</v>
      </c>
      <c r="S318" s="3">
        <f t="shared" si="50"/>
        <v>0</v>
      </c>
      <c r="T318" s="3">
        <f>(0.5*(1-COS(RADIANS(90-$X$3)))*(D318+E318)*'PV model'!$B$4)</f>
        <v>0</v>
      </c>
      <c r="U318" s="3">
        <f t="shared" si="55"/>
        <v>0</v>
      </c>
      <c r="V318" s="3">
        <f>('PV model'!$B$13*(U318/1000)*(1-'PV model'!$B$14*((20+C318)-25))*'PV model'!$B$10)/'PV model'!$B$12</f>
        <v>0</v>
      </c>
      <c r="AD318" s="3">
        <v>316</v>
      </c>
    </row>
    <row r="319" spans="1:30" x14ac:dyDescent="0.2">
      <c r="A319" s="10">
        <f t="shared" si="56"/>
        <v>14</v>
      </c>
      <c r="B319" s="10">
        <f t="shared" si="57"/>
        <v>2</v>
      </c>
      <c r="C319" s="23">
        <v>6.2</v>
      </c>
      <c r="D319" s="24">
        <v>0</v>
      </c>
      <c r="E319" s="24">
        <v>0</v>
      </c>
      <c r="F319" s="48"/>
      <c r="G319" s="48"/>
      <c r="H319" s="1">
        <f t="shared" si="58"/>
        <v>-21.451608277037916</v>
      </c>
      <c r="I319" s="1">
        <f t="shared" si="51"/>
        <v>-8.9315513957377295</v>
      </c>
      <c r="J319" s="4">
        <f>B319+('PV model'!$B$3/15)+(I319/60)</f>
        <v>1.5744741434043712</v>
      </c>
      <c r="K319" s="2">
        <f t="shared" si="52"/>
        <v>156.38288784893442</v>
      </c>
      <c r="L319" s="2">
        <f>DEGREES(ASIN((((COS(RADIANS('PV model'!$B$2))*COS(RADIANS(H319))*COS(RADIANS(K319)))+(SIN(RADIANS('PV model'!$B$2))*SIN(RADIANS(H319)))))))</f>
        <v>-51.666228003025871</v>
      </c>
      <c r="M319" s="3">
        <f t="shared" si="48"/>
        <v>0</v>
      </c>
      <c r="N319" s="2">
        <f t="shared" si="53"/>
        <v>36.953703405193465</v>
      </c>
      <c r="O319" s="2">
        <f>IF('PV model'!$B$2&gt;0, 180-N319,IF('PV model'!$B$2&lt;0,0-N319,N319))</f>
        <v>143.04629659480653</v>
      </c>
      <c r="P319" s="2">
        <f>ABS(O319-'PV model'!$B$5)</f>
        <v>61.953703405193465</v>
      </c>
      <c r="Q319" s="3">
        <f t="shared" si="49"/>
        <v>141.66622800302588</v>
      </c>
      <c r="R319" s="3">
        <f t="shared" si="54"/>
        <v>0</v>
      </c>
      <c r="S319" s="3">
        <f t="shared" si="50"/>
        <v>0</v>
      </c>
      <c r="T319" s="3">
        <f>(0.5*(1-COS(RADIANS(90-$X$3)))*(D319+E319)*'PV model'!$B$4)</f>
        <v>0</v>
      </c>
      <c r="U319" s="3">
        <f t="shared" si="55"/>
        <v>0</v>
      </c>
      <c r="V319" s="3">
        <f>('PV model'!$B$13*(U319/1000)*(1-'PV model'!$B$14*((20+C319)-25))*'PV model'!$B$10)/'PV model'!$B$12</f>
        <v>0</v>
      </c>
      <c r="AD319" s="3">
        <v>317</v>
      </c>
    </row>
    <row r="320" spans="1:30" x14ac:dyDescent="0.2">
      <c r="A320" s="10">
        <f t="shared" si="56"/>
        <v>14</v>
      </c>
      <c r="B320" s="10">
        <f t="shared" si="57"/>
        <v>3</v>
      </c>
      <c r="C320" s="23">
        <v>6</v>
      </c>
      <c r="D320" s="24">
        <v>0</v>
      </c>
      <c r="E320" s="24">
        <v>0</v>
      </c>
      <c r="F320" s="48"/>
      <c r="G320" s="48"/>
      <c r="H320" s="1">
        <f t="shared" si="58"/>
        <v>-21.451608277037916</v>
      </c>
      <c r="I320" s="1">
        <f t="shared" si="51"/>
        <v>-8.9315513957377295</v>
      </c>
      <c r="J320" s="4">
        <f>B320+('PV model'!$B$3/15)+(I320/60)</f>
        <v>2.574474143404371</v>
      </c>
      <c r="K320" s="2">
        <f t="shared" si="52"/>
        <v>141.38288784893442</v>
      </c>
      <c r="L320" s="2">
        <f>DEGREES(ASIN((((COS(RADIANS('PV model'!$B$2))*COS(RADIANS(H320))*COS(RADIANS(K320)))+(SIN(RADIANS('PV model'!$B$2))*SIN(RADIANS(H320)))))))</f>
        <v>-45.503315446077011</v>
      </c>
      <c r="M320" s="3">
        <f t="shared" si="48"/>
        <v>0</v>
      </c>
      <c r="N320" s="2">
        <f t="shared" si="53"/>
        <v>55.975559648395063</v>
      </c>
      <c r="O320" s="2">
        <f>IF('PV model'!$B$2&gt;0, 180-N320,IF('PV model'!$B$2&lt;0,0-N320,N320))</f>
        <v>124.02444035160494</v>
      </c>
      <c r="P320" s="2">
        <f>ABS(O320-'PV model'!$B$5)</f>
        <v>80.975559648395063</v>
      </c>
      <c r="Q320" s="3">
        <f t="shared" si="49"/>
        <v>135.50331544607701</v>
      </c>
      <c r="R320" s="3">
        <f t="shared" si="54"/>
        <v>0</v>
      </c>
      <c r="S320" s="3">
        <f t="shared" si="50"/>
        <v>0</v>
      </c>
      <c r="T320" s="3">
        <f>(0.5*(1-COS(RADIANS(90-$X$3)))*(D320+E320)*'PV model'!$B$4)</f>
        <v>0</v>
      </c>
      <c r="U320" s="3">
        <f t="shared" si="55"/>
        <v>0</v>
      </c>
      <c r="V320" s="3">
        <f>('PV model'!$B$13*(U320/1000)*(1-'PV model'!$B$14*((20+C320)-25))*'PV model'!$B$10)/'PV model'!$B$12</f>
        <v>0</v>
      </c>
      <c r="AD320" s="3">
        <v>318</v>
      </c>
    </row>
    <row r="321" spans="1:30" x14ac:dyDescent="0.2">
      <c r="A321" s="10">
        <f t="shared" si="56"/>
        <v>14</v>
      </c>
      <c r="B321" s="10">
        <f t="shared" si="57"/>
        <v>4</v>
      </c>
      <c r="C321" s="23">
        <v>6.2</v>
      </c>
      <c r="D321" s="24">
        <v>0</v>
      </c>
      <c r="E321" s="24">
        <v>0</v>
      </c>
      <c r="F321" s="48"/>
      <c r="G321" s="48"/>
      <c r="H321" s="1">
        <f t="shared" si="58"/>
        <v>-21.451608277037916</v>
      </c>
      <c r="I321" s="1">
        <f t="shared" si="51"/>
        <v>-8.9315513957377295</v>
      </c>
      <c r="J321" s="4">
        <f>B321+('PV model'!$B$3/15)+(I321/60)</f>
        <v>3.574474143404371</v>
      </c>
      <c r="K321" s="2">
        <f t="shared" si="52"/>
        <v>126.38288784893443</v>
      </c>
      <c r="L321" s="2">
        <f>DEGREES(ASIN((((COS(RADIANS('PV model'!$B$2))*COS(RADIANS(H321))*COS(RADIANS(K321)))+(SIN(RADIANS('PV model'!$B$2))*SIN(RADIANS(H321)))))))</f>
        <v>-37.886633657558384</v>
      </c>
      <c r="M321" s="3">
        <f t="shared" si="48"/>
        <v>0</v>
      </c>
      <c r="N321" s="2">
        <f t="shared" si="53"/>
        <v>71.697356109392103</v>
      </c>
      <c r="O321" s="2">
        <f>IF('PV model'!$B$2&gt;0, 180-N321,IF('PV model'!$B$2&lt;0,0-N321,N321))</f>
        <v>108.3026438906079</v>
      </c>
      <c r="P321" s="2">
        <f>ABS(O321-'PV model'!$B$5)</f>
        <v>96.697356109392103</v>
      </c>
      <c r="Q321" s="3">
        <f t="shared" si="49"/>
        <v>127.88663365755839</v>
      </c>
      <c r="R321" s="3">
        <f t="shared" si="54"/>
        <v>0</v>
      </c>
      <c r="S321" s="3">
        <f t="shared" si="50"/>
        <v>0</v>
      </c>
      <c r="T321" s="3">
        <f>(0.5*(1-COS(RADIANS(90-$X$3)))*(D321+E321)*'PV model'!$B$4)</f>
        <v>0</v>
      </c>
      <c r="U321" s="3">
        <f t="shared" si="55"/>
        <v>0</v>
      </c>
      <c r="V321" s="3">
        <f>('PV model'!$B$13*(U321/1000)*(1-'PV model'!$B$14*((20+C321)-25))*'PV model'!$B$10)/'PV model'!$B$12</f>
        <v>0</v>
      </c>
      <c r="AD321" s="3">
        <v>319</v>
      </c>
    </row>
    <row r="322" spans="1:30" x14ac:dyDescent="0.2">
      <c r="A322" s="10">
        <f t="shared" si="56"/>
        <v>14</v>
      </c>
      <c r="B322" s="10">
        <f t="shared" si="57"/>
        <v>5</v>
      </c>
      <c r="C322" s="23">
        <v>6.4</v>
      </c>
      <c r="D322" s="24">
        <v>0</v>
      </c>
      <c r="E322" s="24">
        <v>0</v>
      </c>
      <c r="F322" s="48"/>
      <c r="G322" s="48"/>
      <c r="H322" s="1">
        <f t="shared" si="58"/>
        <v>-21.451608277037916</v>
      </c>
      <c r="I322" s="1">
        <f t="shared" si="51"/>
        <v>-8.9315513957377295</v>
      </c>
      <c r="J322" s="4">
        <f>B322+('PV model'!$B$3/15)+(I322/60)</f>
        <v>4.5744741434043714</v>
      </c>
      <c r="K322" s="2">
        <f t="shared" si="52"/>
        <v>111.38288784893443</v>
      </c>
      <c r="L322" s="2">
        <f>DEGREES(ASIN((((COS(RADIANS('PV model'!$B$2))*COS(RADIANS(H322))*COS(RADIANS(K322)))+(SIN(RADIANS('PV model'!$B$2))*SIN(RADIANS(H322)))))))</f>
        <v>-29.577529538748344</v>
      </c>
      <c r="M322" s="3">
        <f t="shared" si="48"/>
        <v>0</v>
      </c>
      <c r="N322" s="2">
        <f t="shared" si="53"/>
        <v>85.216966585599693</v>
      </c>
      <c r="O322" s="2">
        <f>IF('PV model'!$B$2&gt;0, 180-N322,IF('PV model'!$B$2&lt;0,0-N322,N322))</f>
        <v>94.783033414400307</v>
      </c>
      <c r="P322" s="2">
        <f>ABS(O322-'PV model'!$B$5)</f>
        <v>110.21696658559969</v>
      </c>
      <c r="Q322" s="3">
        <f t="shared" si="49"/>
        <v>119.57752953874835</v>
      </c>
      <c r="R322" s="3">
        <f t="shared" si="54"/>
        <v>0</v>
      </c>
      <c r="S322" s="3">
        <f t="shared" si="50"/>
        <v>0</v>
      </c>
      <c r="T322" s="3">
        <f>(0.5*(1-COS(RADIANS(90-$X$3)))*(D322+E322)*'PV model'!$B$4)</f>
        <v>0</v>
      </c>
      <c r="U322" s="3">
        <f t="shared" si="55"/>
        <v>0</v>
      </c>
      <c r="V322" s="3">
        <f>('PV model'!$B$13*(U322/1000)*(1-'PV model'!$B$14*((20+C322)-25))*'PV model'!$B$10)/'PV model'!$B$12</f>
        <v>0</v>
      </c>
      <c r="AD322" s="3">
        <v>320</v>
      </c>
    </row>
    <row r="323" spans="1:30" x14ac:dyDescent="0.2">
      <c r="A323" s="10">
        <f t="shared" si="56"/>
        <v>14</v>
      </c>
      <c r="B323" s="10">
        <f t="shared" si="57"/>
        <v>6</v>
      </c>
      <c r="C323" s="23">
        <v>6.6</v>
      </c>
      <c r="D323" s="24">
        <v>0</v>
      </c>
      <c r="E323" s="24">
        <v>0</v>
      </c>
      <c r="F323" s="48"/>
      <c r="G323" s="48"/>
      <c r="H323" s="1">
        <f t="shared" si="58"/>
        <v>-21.451608277037916</v>
      </c>
      <c r="I323" s="1">
        <f t="shared" si="51"/>
        <v>-8.9315513957377295</v>
      </c>
      <c r="J323" s="4">
        <f>B323+('PV model'!$B$3/15)+(I323/60)</f>
        <v>5.5744741434043714</v>
      </c>
      <c r="K323" s="2">
        <f t="shared" si="52"/>
        <v>96.382887848934431</v>
      </c>
      <c r="L323" s="2">
        <f>DEGREES(ASIN((((COS(RADIANS('PV model'!$B$2))*COS(RADIANS(H323))*COS(RADIANS(K323)))+(SIN(RADIANS('PV model'!$B$2))*SIN(RADIANS(H323)))))))</f>
        <v>-21.100323777039698</v>
      </c>
      <c r="M323" s="3">
        <f t="shared" si="48"/>
        <v>0</v>
      </c>
      <c r="N323" s="2">
        <f t="shared" si="53"/>
        <v>82.494069134145434</v>
      </c>
      <c r="O323" s="2">
        <f>IF('PV model'!$B$2&gt;0, 180-N323,IF('PV model'!$B$2&lt;0,0-N323,N323))</f>
        <v>97.505930865854566</v>
      </c>
      <c r="P323" s="2">
        <f>ABS(O323-'PV model'!$B$5)</f>
        <v>107.49406913414543</v>
      </c>
      <c r="Q323" s="3">
        <f t="shared" si="49"/>
        <v>111.1003237770397</v>
      </c>
      <c r="R323" s="3">
        <f t="shared" si="54"/>
        <v>0</v>
      </c>
      <c r="S323" s="3">
        <f t="shared" si="50"/>
        <v>0</v>
      </c>
      <c r="T323" s="3">
        <f>(0.5*(1-COS(RADIANS(90-$X$3)))*(D323+E323)*'PV model'!$B$4)</f>
        <v>0</v>
      </c>
      <c r="U323" s="3">
        <f t="shared" si="55"/>
        <v>0</v>
      </c>
      <c r="V323" s="3">
        <f>('PV model'!$B$13*(U323/1000)*(1-'PV model'!$B$14*((20+C323)-25))*'PV model'!$B$10)/'PV model'!$B$12</f>
        <v>0</v>
      </c>
      <c r="AD323" s="3">
        <v>321</v>
      </c>
    </row>
    <row r="324" spans="1:30" x14ac:dyDescent="0.2">
      <c r="A324" s="10">
        <f t="shared" si="56"/>
        <v>14</v>
      </c>
      <c r="B324" s="10">
        <f t="shared" si="57"/>
        <v>7</v>
      </c>
      <c r="C324" s="23">
        <v>6.4</v>
      </c>
      <c r="D324" s="24">
        <v>0</v>
      </c>
      <c r="E324" s="24">
        <v>0</v>
      </c>
      <c r="F324" s="48"/>
      <c r="G324" s="48"/>
      <c r="H324" s="1">
        <f t="shared" si="58"/>
        <v>-21.451608277037916</v>
      </c>
      <c r="I324" s="1">
        <f t="shared" si="51"/>
        <v>-8.9315513957377295</v>
      </c>
      <c r="J324" s="4">
        <f>B324+('PV model'!$B$3/15)+(I324/60)</f>
        <v>6.5744741434043714</v>
      </c>
      <c r="K324" s="2">
        <f t="shared" si="52"/>
        <v>81.382887848934431</v>
      </c>
      <c r="L324" s="2">
        <f>DEGREES(ASIN((((COS(RADIANS('PV model'!$B$2))*COS(RADIANS(H324))*COS(RADIANS(K324)))+(SIN(RADIANS('PV model'!$B$2))*SIN(RADIANS(H324)))))))</f>
        <v>-12.850587822430507</v>
      </c>
      <c r="M324" s="3">
        <f t="shared" si="48"/>
        <v>0</v>
      </c>
      <c r="N324" s="2">
        <f t="shared" si="53"/>
        <v>70.710408568915938</v>
      </c>
      <c r="O324" s="2">
        <f>IF('PV model'!$B$2&gt;0, 180-N324,IF('PV model'!$B$2&lt;0,0-N324,N324))</f>
        <v>109.28959143108406</v>
      </c>
      <c r="P324" s="2">
        <f>ABS(O324-'PV model'!$B$5)</f>
        <v>95.710408568915938</v>
      </c>
      <c r="Q324" s="3">
        <f t="shared" si="49"/>
        <v>102.85058782243051</v>
      </c>
      <c r="R324" s="3">
        <f t="shared" si="54"/>
        <v>0</v>
      </c>
      <c r="S324" s="3">
        <f t="shared" si="50"/>
        <v>0</v>
      </c>
      <c r="T324" s="3">
        <f>(0.5*(1-COS(RADIANS(90-$X$3)))*(D324+E324)*'PV model'!$B$4)</f>
        <v>0</v>
      </c>
      <c r="U324" s="3">
        <f t="shared" si="55"/>
        <v>0</v>
      </c>
      <c r="V324" s="3">
        <f>('PV model'!$B$13*(U324/1000)*(1-'PV model'!$B$14*((20+C324)-25))*'PV model'!$B$10)/'PV model'!$B$12</f>
        <v>0</v>
      </c>
      <c r="AD324" s="3">
        <v>322</v>
      </c>
    </row>
    <row r="325" spans="1:30" x14ac:dyDescent="0.2">
      <c r="A325" s="10">
        <f t="shared" si="56"/>
        <v>14</v>
      </c>
      <c r="B325" s="10">
        <f t="shared" si="57"/>
        <v>8</v>
      </c>
      <c r="C325" s="23">
        <v>6.1</v>
      </c>
      <c r="D325" s="24">
        <v>0</v>
      </c>
      <c r="E325" s="24">
        <v>0</v>
      </c>
      <c r="F325" s="48"/>
      <c r="G325" s="48"/>
      <c r="H325" s="1">
        <f t="shared" si="58"/>
        <v>-21.451608277037916</v>
      </c>
      <c r="I325" s="1">
        <f t="shared" si="51"/>
        <v>-8.9315513957377295</v>
      </c>
      <c r="J325" s="4">
        <f>B325+('PV model'!$B$3/15)+(I325/60)</f>
        <v>7.5744741434043714</v>
      </c>
      <c r="K325" s="2">
        <f t="shared" si="52"/>
        <v>66.382887848934431</v>
      </c>
      <c r="L325" s="2">
        <f>DEGREES(ASIN((((COS(RADIANS('PV model'!$B$2))*COS(RADIANS(H325))*COS(RADIANS(K325)))+(SIN(RADIANS('PV model'!$B$2))*SIN(RADIANS(H325)))))))</f>
        <v>-5.1750832733190792</v>
      </c>
      <c r="M325" s="3">
        <f t="shared" si="48"/>
        <v>0</v>
      </c>
      <c r="N325" s="2">
        <f t="shared" si="53"/>
        <v>58.899477637237403</v>
      </c>
      <c r="O325" s="2">
        <f>IF('PV model'!$B$2&gt;0, 180-N325,IF('PV model'!$B$2&lt;0,0-N325,N325))</f>
        <v>121.1005223627626</v>
      </c>
      <c r="P325" s="2">
        <f>ABS(O325-'PV model'!$B$5)</f>
        <v>83.899477637237396</v>
      </c>
      <c r="Q325" s="3">
        <f t="shared" si="49"/>
        <v>95.175083273319075</v>
      </c>
      <c r="R325" s="3">
        <f t="shared" si="54"/>
        <v>0</v>
      </c>
      <c r="S325" s="3">
        <f t="shared" si="50"/>
        <v>0</v>
      </c>
      <c r="T325" s="3">
        <f>(0.5*(1-COS(RADIANS(90-$X$3)))*(D325+E325)*'PV model'!$B$4)</f>
        <v>0</v>
      </c>
      <c r="U325" s="3">
        <f t="shared" si="55"/>
        <v>0</v>
      </c>
      <c r="V325" s="3">
        <f>('PV model'!$B$13*(U325/1000)*(1-'PV model'!$B$14*((20+C325)-25))*'PV model'!$B$10)/'PV model'!$B$12</f>
        <v>0</v>
      </c>
      <c r="AD325" s="3">
        <v>323</v>
      </c>
    </row>
    <row r="326" spans="1:30" x14ac:dyDescent="0.2">
      <c r="A326" s="10">
        <f t="shared" si="56"/>
        <v>14</v>
      </c>
      <c r="B326" s="10">
        <f t="shared" si="57"/>
        <v>9</v>
      </c>
      <c r="C326" s="23">
        <v>5.9</v>
      </c>
      <c r="D326" s="24">
        <v>0</v>
      </c>
      <c r="E326" s="24">
        <v>0</v>
      </c>
      <c r="F326" s="48"/>
      <c r="G326" s="48"/>
      <c r="H326" s="1">
        <f t="shared" si="58"/>
        <v>-21.451608277037916</v>
      </c>
      <c r="I326" s="1">
        <f t="shared" si="51"/>
        <v>-8.9315513957377295</v>
      </c>
      <c r="J326" s="4">
        <f>B326+('PV model'!$B$3/15)+(I326/60)</f>
        <v>8.5744741434043714</v>
      </c>
      <c r="K326" s="2">
        <f t="shared" si="52"/>
        <v>51.382887848934431</v>
      </c>
      <c r="L326" s="2">
        <f>DEGREES(ASIN((((COS(RADIANS('PV model'!$B$2))*COS(RADIANS(H326))*COS(RADIANS(K326)))+(SIN(RADIANS('PV model'!$B$2))*SIN(RADIANS(H326)))))))</f>
        <v>1.5825827286240748</v>
      </c>
      <c r="M326" s="3">
        <f t="shared" ref="M326:M389" si="59">IF(L326&gt;0, L326, 0)</f>
        <v>1.5825827286240748</v>
      </c>
      <c r="N326" s="2">
        <f t="shared" si="53"/>
        <v>46.67605467453766</v>
      </c>
      <c r="O326" s="2">
        <f>IF('PV model'!$B$2&gt;0, 180-N326,IF('PV model'!$B$2&lt;0,0-N326,N326))</f>
        <v>133.32394532546235</v>
      </c>
      <c r="P326" s="2">
        <f>ABS(O326-'PV model'!$B$5)</f>
        <v>71.676054674537653</v>
      </c>
      <c r="Q326" s="3">
        <f t="shared" ref="Q326:Q389" si="60">DEGREES(ACOS((SIN(RADIANS(L326))*COS(RADIANS(90-$X$3))+COS(RADIANS(L326))*COS(RADIANS(P326))*SIN(RADIANS(90-$X$3)))))</f>
        <v>88.417417271375925</v>
      </c>
      <c r="R326" s="3">
        <f t="shared" si="54"/>
        <v>0</v>
      </c>
      <c r="S326" s="3">
        <f t="shared" ref="S326:S389" si="61">IF($Z$3=TRUE, IF(E326=0,0,E326*(0.5*(1+COS(RADIANS(90-$X$3))*(1+(1-(E326^2/(D326+E326)^2))*(SIN(RADIANS(0.5*$X$3))^3)))*(1+(1-(E326^2/(D326+E326)^2))*(COS(RADIANS(Q326))^2)*(SIN(RADIANS(90-L326))^3)))), IF(E326=0,0,E326*(0.5*(1+COS(RADIANS(90-$X$3))))))</f>
        <v>0</v>
      </c>
      <c r="T326" s="3">
        <f>(0.5*(1-COS(RADIANS(90-$X$3)))*(D326+E326)*'PV model'!$B$4)</f>
        <v>0</v>
      </c>
      <c r="U326" s="3">
        <f t="shared" si="55"/>
        <v>0</v>
      </c>
      <c r="V326" s="3">
        <f>('PV model'!$B$13*(U326/1000)*(1-'PV model'!$B$14*((20+C326)-25))*'PV model'!$B$10)/'PV model'!$B$12</f>
        <v>0</v>
      </c>
      <c r="AD326" s="3">
        <v>324</v>
      </c>
    </row>
    <row r="327" spans="1:30" x14ac:dyDescent="0.2">
      <c r="A327" s="10">
        <f t="shared" si="56"/>
        <v>14</v>
      </c>
      <c r="B327" s="10">
        <f t="shared" si="57"/>
        <v>10</v>
      </c>
      <c r="C327" s="23">
        <v>6.1</v>
      </c>
      <c r="D327" s="24">
        <v>26.938800000000001</v>
      </c>
      <c r="E327" s="24">
        <v>22.05</v>
      </c>
      <c r="F327" s="48"/>
      <c r="G327" s="48"/>
      <c r="H327" s="1">
        <f t="shared" si="58"/>
        <v>-21.451608277037916</v>
      </c>
      <c r="I327" s="1">
        <f t="shared" ref="I327:I390" si="62">9.87*SIN(RADIANS(1.978*A327-160.22))-7.53*COS(RADIANS(0.989*A327-80.11))-1.5*SIN((RADIANS(0.989*A327-80.11)))</f>
        <v>-8.9315513957377295</v>
      </c>
      <c r="J327" s="4">
        <f>B327+('PV model'!$B$3/15)+(I327/60)</f>
        <v>9.5744741434043714</v>
      </c>
      <c r="K327" s="2">
        <f t="shared" ref="K327:K390" si="63">15*(12-J327)</f>
        <v>36.382887848934431</v>
      </c>
      <c r="L327" s="2">
        <f>DEGREES(ASIN((((COS(RADIANS('PV model'!$B$2))*COS(RADIANS(H327))*COS(RADIANS(K327)))+(SIN(RADIANS('PV model'!$B$2))*SIN(RADIANS(H327)))))))</f>
        <v>7.0660410475179303</v>
      </c>
      <c r="M327" s="3">
        <f t="shared" si="59"/>
        <v>7.0660410475179303</v>
      </c>
      <c r="N327" s="2">
        <f t="shared" ref="N327:N390" si="64">DEGREES(ASIN((COS(RADIANS(H327))*SIN(RADIANS(K327)))/COS(RADIANS(L327))))</f>
        <v>33.801148023629686</v>
      </c>
      <c r="O327" s="2">
        <f>IF('PV model'!$B$2&gt;0, 180-N327,IF('PV model'!$B$2&lt;0,0-N327,N327))</f>
        <v>146.19885197637032</v>
      </c>
      <c r="P327" s="2">
        <f>ABS(O327-'PV model'!$B$5)</f>
        <v>58.801148023629679</v>
      </c>
      <c r="Q327" s="3">
        <f t="shared" si="60"/>
        <v>82.933958952482072</v>
      </c>
      <c r="R327" s="3">
        <f t="shared" ref="R327:R390" si="65">IF(D327=0,0,D327*COS(RADIANS(Q327))/SIN(RADIANS(L327)))</f>
        <v>26.938799999999972</v>
      </c>
      <c r="S327" s="3">
        <f t="shared" si="61"/>
        <v>25.454944635223185</v>
      </c>
      <c r="T327" s="3">
        <f>(0.5*(1-COS(RADIANS(90-$X$3)))*(D327+E327)*'PV model'!$B$4)</f>
        <v>0</v>
      </c>
      <c r="U327" s="3">
        <f t="shared" ref="U327:U390" si="66">R327+S327+T327</f>
        <v>52.393744635223158</v>
      </c>
      <c r="V327" s="3">
        <f>('PV model'!$B$13*(U327/1000)*(1-'PV model'!$B$14*((20+C327)-25))*'PV model'!$B$10)/'PV model'!$B$12</f>
        <v>5.2142346873964645</v>
      </c>
      <c r="AD327" s="3">
        <v>325</v>
      </c>
    </row>
    <row r="328" spans="1:30" x14ac:dyDescent="0.2">
      <c r="A328" s="10">
        <f t="shared" ref="A328:A391" si="67">IF(B328&gt;1,A327,A327+1)</f>
        <v>14</v>
      </c>
      <c r="B328" s="10">
        <f t="shared" ref="B328:B391" si="68">IF(B327&lt;24,B327+1,1)</f>
        <v>11</v>
      </c>
      <c r="C328" s="23">
        <v>6.2</v>
      </c>
      <c r="D328" s="24">
        <v>129.08175</v>
      </c>
      <c r="E328" s="24">
        <v>51.156000000000006</v>
      </c>
      <c r="F328" s="48"/>
      <c r="G328" s="48"/>
      <c r="H328" s="1">
        <f t="shared" ref="H328:H391" si="69">(23.465*SIN(RADIANS(280.1+0.9863*A328)))</f>
        <v>-21.451608277037916</v>
      </c>
      <c r="I328" s="1">
        <f t="shared" si="62"/>
        <v>-8.9315513957377295</v>
      </c>
      <c r="J328" s="4">
        <f>B328+('PV model'!$B$3/15)+(I328/60)</f>
        <v>10.574474143404371</v>
      </c>
      <c r="K328" s="2">
        <f t="shared" si="63"/>
        <v>21.382887848934431</v>
      </c>
      <c r="L328" s="2">
        <f>DEGREES(ASIN((((COS(RADIANS('PV model'!$B$2))*COS(RADIANS(H328))*COS(RADIANS(K328)))+(SIN(RADIANS('PV model'!$B$2))*SIN(RADIANS(H328)))))))</f>
        <v>10.922793981860215</v>
      </c>
      <c r="M328" s="3">
        <f t="shared" si="59"/>
        <v>10.922793981860215</v>
      </c>
      <c r="N328" s="2">
        <f t="shared" si="64"/>
        <v>20.218604454194381</v>
      </c>
      <c r="O328" s="2">
        <f>IF('PV model'!$B$2&gt;0, 180-N328,IF('PV model'!$B$2&lt;0,0-N328,N328))</f>
        <v>159.78139554580562</v>
      </c>
      <c r="P328" s="2">
        <f>ABS(O328-'PV model'!$B$5)</f>
        <v>45.218604454194377</v>
      </c>
      <c r="Q328" s="3">
        <f t="shared" si="60"/>
        <v>79.07720601813979</v>
      </c>
      <c r="R328" s="3">
        <f t="shared" si="65"/>
        <v>129.08174999999989</v>
      </c>
      <c r="S328" s="3">
        <f t="shared" si="61"/>
        <v>61.329198473088489</v>
      </c>
      <c r="T328" s="3">
        <f>(0.5*(1-COS(RADIANS(90-$X$3)))*(D328+E328)*'PV model'!$B$4)</f>
        <v>0</v>
      </c>
      <c r="U328" s="3">
        <f t="shared" si="66"/>
        <v>190.41094847308838</v>
      </c>
      <c r="V328" s="3">
        <f>('PV model'!$B$13*(U328/1000)*(1-'PV model'!$B$14*((20+C328)-25))*'PV model'!$B$10)/'PV model'!$B$12</f>
        <v>18.942117713004937</v>
      </c>
      <c r="AD328" s="3">
        <v>326</v>
      </c>
    </row>
    <row r="329" spans="1:30" x14ac:dyDescent="0.2">
      <c r="A329" s="10">
        <f t="shared" si="67"/>
        <v>14</v>
      </c>
      <c r="B329" s="10">
        <f t="shared" si="68"/>
        <v>12</v>
      </c>
      <c r="C329" s="23">
        <v>6.4</v>
      </c>
      <c r="D329" s="24">
        <v>107.7552</v>
      </c>
      <c r="E329" s="24">
        <v>73.206000000000003</v>
      </c>
      <c r="F329" s="48"/>
      <c r="G329" s="48"/>
      <c r="H329" s="1">
        <f t="shared" si="69"/>
        <v>-21.451608277037916</v>
      </c>
      <c r="I329" s="1">
        <f t="shared" si="62"/>
        <v>-8.9315513957377295</v>
      </c>
      <c r="J329" s="4">
        <f>B329+('PV model'!$B$3/15)+(I329/60)</f>
        <v>11.574474143404371</v>
      </c>
      <c r="K329" s="2">
        <f t="shared" si="63"/>
        <v>6.3828878489344287</v>
      </c>
      <c r="L329" s="2">
        <f>DEGREES(ASIN((((COS(RADIANS('PV model'!$B$2))*COS(RADIANS(H329))*COS(RADIANS(K329)))+(SIN(RADIANS('PV model'!$B$2))*SIN(RADIANS(H329)))))))</f>
        <v>12.856270275448981</v>
      </c>
      <c r="M329" s="3">
        <f t="shared" si="59"/>
        <v>12.856270275448981</v>
      </c>
      <c r="N329" s="2">
        <f t="shared" si="64"/>
        <v>6.0923582361613047</v>
      </c>
      <c r="O329" s="2">
        <f>IF('PV model'!$B$2&gt;0, 180-N329,IF('PV model'!$B$2&lt;0,0-N329,N329))</f>
        <v>173.90764176383868</v>
      </c>
      <c r="P329" s="2">
        <f>ABS(O329-'PV model'!$B$5)</f>
        <v>31.092358236161317</v>
      </c>
      <c r="Q329" s="3">
        <f t="shared" si="60"/>
        <v>77.143729724551008</v>
      </c>
      <c r="R329" s="3">
        <f t="shared" si="65"/>
        <v>107.75520000000006</v>
      </c>
      <c r="S329" s="3">
        <f t="shared" si="61"/>
        <v>87.253479391972903</v>
      </c>
      <c r="T329" s="3">
        <f>(0.5*(1-COS(RADIANS(90-$X$3)))*(D329+E329)*'PV model'!$B$4)</f>
        <v>0</v>
      </c>
      <c r="U329" s="3">
        <f t="shared" si="66"/>
        <v>195.00867939197298</v>
      </c>
      <c r="V329" s="3">
        <f>('PV model'!$B$13*(U329/1000)*(1-'PV model'!$B$14*((20+C329)-25))*'PV model'!$B$10)/'PV model'!$B$12</f>
        <v>19.383906413506296</v>
      </c>
      <c r="AD329" s="3">
        <v>327</v>
      </c>
    </row>
    <row r="330" spans="1:30" x14ac:dyDescent="0.2">
      <c r="A330" s="10">
        <f t="shared" si="67"/>
        <v>14</v>
      </c>
      <c r="B330" s="10">
        <f t="shared" si="68"/>
        <v>13</v>
      </c>
      <c r="C330" s="23">
        <v>6.1</v>
      </c>
      <c r="D330" s="24">
        <v>131.32665</v>
      </c>
      <c r="E330" s="24">
        <v>72.323999999999998</v>
      </c>
      <c r="F330" s="48"/>
      <c r="G330" s="48"/>
      <c r="H330" s="1">
        <f t="shared" si="69"/>
        <v>-21.451608277037916</v>
      </c>
      <c r="I330" s="1">
        <f t="shared" si="62"/>
        <v>-8.9315513957377295</v>
      </c>
      <c r="J330" s="4">
        <f>B330+('PV model'!$B$3/15)+(I330/60)</f>
        <v>12.574474143404371</v>
      </c>
      <c r="K330" s="2">
        <f t="shared" si="63"/>
        <v>-8.6171121510655713</v>
      </c>
      <c r="L330" s="2">
        <f>DEGREES(ASIN((((COS(RADIANS('PV model'!$B$2))*COS(RADIANS(H330))*COS(RADIANS(K330)))+(SIN(RADIANS('PV model'!$B$2))*SIN(RADIANS(H330)))))))</f>
        <v>12.698640820984162</v>
      </c>
      <c r="M330" s="3">
        <f t="shared" si="59"/>
        <v>12.698640820984162</v>
      </c>
      <c r="N330" s="2">
        <f t="shared" si="64"/>
        <v>-8.2184664845006097</v>
      </c>
      <c r="O330" s="2">
        <f>IF('PV model'!$B$2&gt;0, 180-N330,IF('PV model'!$B$2&lt;0,0-N330,N330))</f>
        <v>188.2184664845006</v>
      </c>
      <c r="P330" s="2">
        <f>ABS(O330-'PV model'!$B$5)</f>
        <v>16.781533515499405</v>
      </c>
      <c r="Q330" s="3">
        <f t="shared" si="60"/>
        <v>77.301359179015833</v>
      </c>
      <c r="R330" s="3">
        <f t="shared" si="65"/>
        <v>131.32665000000009</v>
      </c>
      <c r="S330" s="3">
        <f t="shared" si="61"/>
        <v>86.770109744430229</v>
      </c>
      <c r="T330" s="3">
        <f>(0.5*(1-COS(RADIANS(90-$X$3)))*(D330+E330)*'PV model'!$B$4)</f>
        <v>0</v>
      </c>
      <c r="U330" s="3">
        <f t="shared" si="66"/>
        <v>218.0967597444303</v>
      </c>
      <c r="V330" s="3">
        <f>('PV model'!$B$13*(U330/1000)*(1-'PV model'!$B$14*((20+C330)-25))*'PV model'!$B$10)/'PV model'!$B$12</f>
        <v>21.705027914795419</v>
      </c>
      <c r="AD330" s="3">
        <v>328</v>
      </c>
    </row>
    <row r="331" spans="1:30" x14ac:dyDescent="0.2">
      <c r="A331" s="10">
        <f t="shared" si="67"/>
        <v>14</v>
      </c>
      <c r="B331" s="10">
        <f t="shared" si="68"/>
        <v>14</v>
      </c>
      <c r="C331" s="23">
        <v>5.8</v>
      </c>
      <c r="D331" s="24">
        <v>48.265349999999998</v>
      </c>
      <c r="E331" s="24">
        <v>68.796000000000006</v>
      </c>
      <c r="F331" s="48"/>
      <c r="G331" s="48"/>
      <c r="H331" s="1">
        <f t="shared" si="69"/>
        <v>-21.451608277037916</v>
      </c>
      <c r="I331" s="1">
        <f t="shared" si="62"/>
        <v>-8.9315513957377295</v>
      </c>
      <c r="J331" s="4">
        <f>B331+('PV model'!$B$3/15)+(I331/60)</f>
        <v>13.574474143404371</v>
      </c>
      <c r="K331" s="2">
        <f t="shared" si="63"/>
        <v>-23.617112151065569</v>
      </c>
      <c r="L331" s="2">
        <f>DEGREES(ASIN((((COS(RADIANS('PV model'!$B$2))*COS(RADIANS(H331))*COS(RADIANS(K331)))+(SIN(RADIANS('PV model'!$B$2))*SIN(RADIANS(H331)))))))</f>
        <v>10.464125884841703</v>
      </c>
      <c r="M331" s="3">
        <f t="shared" si="59"/>
        <v>10.464125884841703</v>
      </c>
      <c r="N331" s="2">
        <f t="shared" si="64"/>
        <v>-22.282678018173314</v>
      </c>
      <c r="O331" s="2">
        <f>IF('PV model'!$B$2&gt;0, 180-N331,IF('PV model'!$B$2&lt;0,0-N331,N331))</f>
        <v>202.28267801817333</v>
      </c>
      <c r="P331" s="2">
        <f>ABS(O331-'PV model'!$B$5)</f>
        <v>2.7173219818266716</v>
      </c>
      <c r="Q331" s="3">
        <f t="shared" si="60"/>
        <v>79.535874115158308</v>
      </c>
      <c r="R331" s="3">
        <f t="shared" si="65"/>
        <v>48.265349999999934</v>
      </c>
      <c r="S331" s="3">
        <f t="shared" si="61"/>
        <v>78.333256944469341</v>
      </c>
      <c r="T331" s="3">
        <f>(0.5*(1-COS(RADIANS(90-$X$3)))*(D331+E331)*'PV model'!$B$4)</f>
        <v>0</v>
      </c>
      <c r="U331" s="3">
        <f t="shared" si="66"/>
        <v>126.59860694446928</v>
      </c>
      <c r="V331" s="3">
        <f>('PV model'!$B$13*(U331/1000)*(1-'PV model'!$B$14*((20+C331)-25))*'PV model'!$B$10)/'PV model'!$B$12</f>
        <v>12.614301400568609</v>
      </c>
      <c r="AD331" s="3">
        <v>329</v>
      </c>
    </row>
    <row r="332" spans="1:30" x14ac:dyDescent="0.2">
      <c r="A332" s="10">
        <f t="shared" si="67"/>
        <v>14</v>
      </c>
      <c r="B332" s="10">
        <f t="shared" si="68"/>
        <v>15</v>
      </c>
      <c r="C332" s="23">
        <v>5.5</v>
      </c>
      <c r="D332" s="24">
        <v>0</v>
      </c>
      <c r="E332" s="24">
        <v>42.336000000000006</v>
      </c>
      <c r="F332" s="48"/>
      <c r="G332" s="48"/>
      <c r="H332" s="1">
        <f t="shared" si="69"/>
        <v>-21.451608277037916</v>
      </c>
      <c r="I332" s="1">
        <f t="shared" si="62"/>
        <v>-8.9315513957377295</v>
      </c>
      <c r="J332" s="4">
        <f>B332+('PV model'!$B$3/15)+(I332/60)</f>
        <v>14.574474143404371</v>
      </c>
      <c r="K332" s="2">
        <f t="shared" si="63"/>
        <v>-38.617112151065569</v>
      </c>
      <c r="L332" s="2">
        <f>DEGREES(ASIN((((COS(RADIANS('PV model'!$B$2))*COS(RADIANS(H332))*COS(RADIANS(K332)))+(SIN(RADIANS('PV model'!$B$2))*SIN(RADIANS(H332)))))))</f>
        <v>6.3441358819646219</v>
      </c>
      <c r="M332" s="3">
        <f t="shared" si="59"/>
        <v>6.3441358819646219</v>
      </c>
      <c r="N332" s="2">
        <f t="shared" si="64"/>
        <v>-35.764695916021239</v>
      </c>
      <c r="O332" s="2">
        <f>IF('PV model'!$B$2&gt;0, 180-N332,IF('PV model'!$B$2&lt;0,0-N332,N332))</f>
        <v>215.76469591602125</v>
      </c>
      <c r="P332" s="2">
        <f>ABS(O332-'PV model'!$B$5)</f>
        <v>10.764695916021253</v>
      </c>
      <c r="Q332" s="3">
        <f t="shared" si="60"/>
        <v>83.655864118035382</v>
      </c>
      <c r="R332" s="3">
        <f t="shared" si="65"/>
        <v>0</v>
      </c>
      <c r="S332" s="3">
        <f t="shared" si="61"/>
        <v>42.336000000000006</v>
      </c>
      <c r="T332" s="3">
        <f>(0.5*(1-COS(RADIANS(90-$X$3)))*(D332+E332)*'PV model'!$B$4)</f>
        <v>0</v>
      </c>
      <c r="U332" s="3">
        <f t="shared" si="66"/>
        <v>42.336000000000006</v>
      </c>
      <c r="V332" s="3">
        <f>('PV model'!$B$13*(U332/1000)*(1-'PV model'!$B$14*((20+C332)-25))*'PV model'!$B$10)/'PV model'!$B$12</f>
        <v>4.2234427468800009</v>
      </c>
      <c r="AD332" s="3">
        <v>330</v>
      </c>
    </row>
    <row r="333" spans="1:30" x14ac:dyDescent="0.2">
      <c r="A333" s="10">
        <f t="shared" si="67"/>
        <v>14</v>
      </c>
      <c r="B333" s="10">
        <f t="shared" si="68"/>
        <v>16</v>
      </c>
      <c r="C333" s="23">
        <v>5.2</v>
      </c>
      <c r="D333" s="24">
        <v>0</v>
      </c>
      <c r="E333" s="24">
        <v>12.348000000000001</v>
      </c>
      <c r="F333" s="48"/>
      <c r="G333" s="48"/>
      <c r="H333" s="1">
        <f t="shared" si="69"/>
        <v>-21.451608277037916</v>
      </c>
      <c r="I333" s="1">
        <f t="shared" si="62"/>
        <v>-8.9315513957377295</v>
      </c>
      <c r="J333" s="4">
        <f>B333+('PV model'!$B$3/15)+(I333/60)</f>
        <v>15.574474143404371</v>
      </c>
      <c r="K333" s="2">
        <f t="shared" si="63"/>
        <v>-53.617112151065569</v>
      </c>
      <c r="L333" s="2">
        <f>DEGREES(ASIN((((COS(RADIANS('PV model'!$B$2))*COS(RADIANS(H333))*COS(RADIANS(K333)))+(SIN(RADIANS('PV model'!$B$2))*SIN(RADIANS(H333)))))))</f>
        <v>0.6480312096473283</v>
      </c>
      <c r="M333" s="3">
        <f t="shared" si="59"/>
        <v>0.6480312096473283</v>
      </c>
      <c r="N333" s="2">
        <f t="shared" si="64"/>
        <v>-48.534023189140868</v>
      </c>
      <c r="O333" s="2">
        <f>IF('PV model'!$B$2&gt;0, 180-N333,IF('PV model'!$B$2&lt;0,0-N333,N333))</f>
        <v>228.53402318914087</v>
      </c>
      <c r="P333" s="2">
        <f>ABS(O333-'PV model'!$B$5)</f>
        <v>23.534023189140868</v>
      </c>
      <c r="Q333" s="3">
        <f t="shared" si="60"/>
        <v>89.351968790352672</v>
      </c>
      <c r="R333" s="3">
        <f t="shared" si="65"/>
        <v>0</v>
      </c>
      <c r="S333" s="3">
        <f t="shared" si="61"/>
        <v>12.348000000000001</v>
      </c>
      <c r="T333" s="3">
        <f>(0.5*(1-COS(RADIANS(90-$X$3)))*(D333+E333)*'PV model'!$B$4)</f>
        <v>0</v>
      </c>
      <c r="U333" s="3">
        <f t="shared" si="66"/>
        <v>12.348000000000001</v>
      </c>
      <c r="V333" s="3">
        <f>('PV model'!$B$13*(U333/1000)*(1-'PV model'!$B$14*((20+C333)-25))*'PV model'!$B$10)/'PV model'!$B$12</f>
        <v>1.2333186351360002</v>
      </c>
      <c r="AD333" s="3">
        <v>331</v>
      </c>
    </row>
    <row r="334" spans="1:30" x14ac:dyDescent="0.2">
      <c r="A334" s="10">
        <f t="shared" si="67"/>
        <v>14</v>
      </c>
      <c r="B334" s="10">
        <f t="shared" si="68"/>
        <v>17</v>
      </c>
      <c r="C334" s="23">
        <v>4.9000000000000004</v>
      </c>
      <c r="D334" s="24">
        <v>0</v>
      </c>
      <c r="E334" s="24">
        <v>0</v>
      </c>
      <c r="F334" s="48"/>
      <c r="G334" s="48"/>
      <c r="H334" s="1">
        <f t="shared" si="69"/>
        <v>-21.451608277037916</v>
      </c>
      <c r="I334" s="1">
        <f t="shared" si="62"/>
        <v>-8.9315513957377295</v>
      </c>
      <c r="J334" s="4">
        <f>B334+('PV model'!$B$3/15)+(I334/60)</f>
        <v>16.57447414340437</v>
      </c>
      <c r="K334" s="2">
        <f t="shared" si="63"/>
        <v>-68.617112151065541</v>
      </c>
      <c r="L334" s="2">
        <f>DEGREES(ASIN((((COS(RADIANS('PV model'!$B$2))*COS(RADIANS(H334))*COS(RADIANS(K334)))+(SIN(RADIANS('PV model'!$B$2))*SIN(RADIANS(H334)))))))</f>
        <v>-6.2686383645128103</v>
      </c>
      <c r="M334" s="3">
        <f t="shared" si="59"/>
        <v>0</v>
      </c>
      <c r="N334" s="2">
        <f t="shared" si="64"/>
        <v>-60.677030395379411</v>
      </c>
      <c r="O334" s="2">
        <f>IF('PV model'!$B$2&gt;0, 180-N334,IF('PV model'!$B$2&lt;0,0-N334,N334))</f>
        <v>240.6770303953794</v>
      </c>
      <c r="P334" s="2">
        <f>ABS(O334-'PV model'!$B$5)</f>
        <v>35.677030395379404</v>
      </c>
      <c r="Q334" s="3">
        <f t="shared" si="60"/>
        <v>96.26863836451281</v>
      </c>
      <c r="R334" s="3">
        <f t="shared" si="65"/>
        <v>0</v>
      </c>
      <c r="S334" s="3">
        <f t="shared" si="61"/>
        <v>0</v>
      </c>
      <c r="T334" s="3">
        <f>(0.5*(1-COS(RADIANS(90-$X$3)))*(D334+E334)*'PV model'!$B$4)</f>
        <v>0</v>
      </c>
      <c r="U334" s="3">
        <f t="shared" si="66"/>
        <v>0</v>
      </c>
      <c r="V334" s="3">
        <f>('PV model'!$B$13*(U334/1000)*(1-'PV model'!$B$14*((20+C334)-25))*'PV model'!$B$10)/'PV model'!$B$12</f>
        <v>0</v>
      </c>
      <c r="AD334" s="3">
        <v>332</v>
      </c>
    </row>
    <row r="335" spans="1:30" x14ac:dyDescent="0.2">
      <c r="A335" s="10">
        <f t="shared" si="67"/>
        <v>14</v>
      </c>
      <c r="B335" s="10">
        <f t="shared" si="68"/>
        <v>18</v>
      </c>
      <c r="C335" s="23">
        <v>4.5999999999999996</v>
      </c>
      <c r="D335" s="24">
        <v>0</v>
      </c>
      <c r="E335" s="24">
        <v>0</v>
      </c>
      <c r="F335" s="48"/>
      <c r="G335" s="48"/>
      <c r="H335" s="1">
        <f t="shared" si="69"/>
        <v>-21.451608277037916</v>
      </c>
      <c r="I335" s="1">
        <f t="shared" si="62"/>
        <v>-8.9315513957377295</v>
      </c>
      <c r="J335" s="4">
        <f>B335+('PV model'!$B$3/15)+(I335/60)</f>
        <v>17.57447414340437</v>
      </c>
      <c r="K335" s="2">
        <f t="shared" si="63"/>
        <v>-83.617112151065541</v>
      </c>
      <c r="L335" s="2">
        <f>DEGREES(ASIN((((COS(RADIANS('PV model'!$B$2))*COS(RADIANS(H335))*COS(RADIANS(K335)))+(SIN(RADIANS('PV model'!$B$2))*SIN(RADIANS(H335)))))))</f>
        <v>-14.051207073478693</v>
      </c>
      <c r="M335" s="3">
        <f t="shared" si="59"/>
        <v>0</v>
      </c>
      <c r="N335" s="2">
        <f t="shared" si="64"/>
        <v>-72.456145797817513</v>
      </c>
      <c r="O335" s="2">
        <f>IF('PV model'!$B$2&gt;0, 180-N335,IF('PV model'!$B$2&lt;0,0-N335,N335))</f>
        <v>252.4561457978175</v>
      </c>
      <c r="P335" s="2">
        <f>ABS(O335-'PV model'!$B$5)</f>
        <v>47.456145797817499</v>
      </c>
      <c r="Q335" s="3">
        <f t="shared" si="60"/>
        <v>104.05120707347869</v>
      </c>
      <c r="R335" s="3">
        <f t="shared" si="65"/>
        <v>0</v>
      </c>
      <c r="S335" s="3">
        <f t="shared" si="61"/>
        <v>0</v>
      </c>
      <c r="T335" s="3">
        <f>(0.5*(1-COS(RADIANS(90-$X$3)))*(D335+E335)*'PV model'!$B$4)</f>
        <v>0</v>
      </c>
      <c r="U335" s="3">
        <f t="shared" si="66"/>
        <v>0</v>
      </c>
      <c r="V335" s="3">
        <f>('PV model'!$B$13*(U335/1000)*(1-'PV model'!$B$14*((20+C335)-25))*'PV model'!$B$10)/'PV model'!$B$12</f>
        <v>0</v>
      </c>
      <c r="AD335" s="3">
        <v>333</v>
      </c>
    </row>
    <row r="336" spans="1:30" x14ac:dyDescent="0.2">
      <c r="A336" s="10">
        <f t="shared" si="67"/>
        <v>14</v>
      </c>
      <c r="B336" s="10">
        <f t="shared" si="68"/>
        <v>19</v>
      </c>
      <c r="C336" s="23">
        <v>3.9</v>
      </c>
      <c r="D336" s="24">
        <v>0</v>
      </c>
      <c r="E336" s="24">
        <v>0</v>
      </c>
      <c r="F336" s="48"/>
      <c r="G336" s="48"/>
      <c r="H336" s="1">
        <f t="shared" si="69"/>
        <v>-21.451608277037916</v>
      </c>
      <c r="I336" s="1">
        <f t="shared" si="62"/>
        <v>-8.9315513957377295</v>
      </c>
      <c r="J336" s="4">
        <f>B336+('PV model'!$B$3/15)+(I336/60)</f>
        <v>18.57447414340437</v>
      </c>
      <c r="K336" s="2">
        <f t="shared" si="63"/>
        <v>-98.617112151065541</v>
      </c>
      <c r="L336" s="2">
        <f>DEGREES(ASIN((((COS(RADIANS('PV model'!$B$2))*COS(RADIANS(H336))*COS(RADIANS(K336)))+(SIN(RADIANS('PV model'!$B$2))*SIN(RADIANS(H336)))))))</f>
        <v>-22.357326142654948</v>
      </c>
      <c r="M336" s="3">
        <f t="shared" si="59"/>
        <v>0</v>
      </c>
      <c r="N336" s="2">
        <f t="shared" si="64"/>
        <v>-84.277335298998011</v>
      </c>
      <c r="O336" s="2">
        <f>IF('PV model'!$B$2&gt;0, 180-N336,IF('PV model'!$B$2&lt;0,0-N336,N336))</f>
        <v>264.27733529899803</v>
      </c>
      <c r="P336" s="2">
        <f>ABS(O336-'PV model'!$B$5)</f>
        <v>59.277335298998025</v>
      </c>
      <c r="Q336" s="3">
        <f t="shared" si="60"/>
        <v>112.35732614265494</v>
      </c>
      <c r="R336" s="3">
        <f t="shared" si="65"/>
        <v>0</v>
      </c>
      <c r="S336" s="3">
        <f t="shared" si="61"/>
        <v>0</v>
      </c>
      <c r="T336" s="3">
        <f>(0.5*(1-COS(RADIANS(90-$X$3)))*(D336+E336)*'PV model'!$B$4)</f>
        <v>0</v>
      </c>
      <c r="U336" s="3">
        <f t="shared" si="66"/>
        <v>0</v>
      </c>
      <c r="V336" s="3">
        <f>('PV model'!$B$13*(U336/1000)*(1-'PV model'!$B$14*((20+C336)-25))*'PV model'!$B$10)/'PV model'!$B$12</f>
        <v>0</v>
      </c>
      <c r="AD336" s="3">
        <v>334</v>
      </c>
    </row>
    <row r="337" spans="1:30" x14ac:dyDescent="0.2">
      <c r="A337" s="10">
        <f t="shared" si="67"/>
        <v>14</v>
      </c>
      <c r="B337" s="10">
        <f t="shared" si="68"/>
        <v>20</v>
      </c>
      <c r="C337" s="23">
        <v>3.3</v>
      </c>
      <c r="D337" s="24">
        <v>0</v>
      </c>
      <c r="E337" s="24">
        <v>0</v>
      </c>
      <c r="F337" s="48"/>
      <c r="G337" s="48"/>
      <c r="H337" s="1">
        <f t="shared" si="69"/>
        <v>-21.451608277037916</v>
      </c>
      <c r="I337" s="1">
        <f t="shared" si="62"/>
        <v>-8.9315513957377295</v>
      </c>
      <c r="J337" s="4">
        <f>B337+('PV model'!$B$3/15)+(I337/60)</f>
        <v>19.57447414340437</v>
      </c>
      <c r="K337" s="2">
        <f t="shared" si="63"/>
        <v>-113.61711215106554</v>
      </c>
      <c r="L337" s="2">
        <f>DEGREES(ASIN((((COS(RADIANS('PV model'!$B$2))*COS(RADIANS(H337))*COS(RADIANS(K337)))+(SIN(RADIANS('PV model'!$B$2))*SIN(RADIANS(H337)))))))</f>
        <v>-30.836608351067508</v>
      </c>
      <c r="M337" s="3">
        <f t="shared" si="59"/>
        <v>0</v>
      </c>
      <c r="N337" s="2">
        <f t="shared" si="64"/>
        <v>-83.301917881402431</v>
      </c>
      <c r="O337" s="2">
        <f>IF('PV model'!$B$2&gt;0, 180-N337,IF('PV model'!$B$2&lt;0,0-N337,N337))</f>
        <v>263.30191788140246</v>
      </c>
      <c r="P337" s="2">
        <f>ABS(O337-'PV model'!$B$5)</f>
        <v>58.30191788140246</v>
      </c>
      <c r="Q337" s="3">
        <f t="shared" si="60"/>
        <v>120.8366083510675</v>
      </c>
      <c r="R337" s="3">
        <f t="shared" si="65"/>
        <v>0</v>
      </c>
      <c r="S337" s="3">
        <f t="shared" si="61"/>
        <v>0</v>
      </c>
      <c r="T337" s="3">
        <f>(0.5*(1-COS(RADIANS(90-$X$3)))*(D337+E337)*'PV model'!$B$4)</f>
        <v>0</v>
      </c>
      <c r="U337" s="3">
        <f t="shared" si="66"/>
        <v>0</v>
      </c>
      <c r="V337" s="3">
        <f>('PV model'!$B$13*(U337/1000)*(1-'PV model'!$B$14*((20+C337)-25))*'PV model'!$B$10)/'PV model'!$B$12</f>
        <v>0</v>
      </c>
      <c r="AD337" s="3">
        <v>335</v>
      </c>
    </row>
    <row r="338" spans="1:30" x14ac:dyDescent="0.2">
      <c r="A338" s="10">
        <f t="shared" si="67"/>
        <v>14</v>
      </c>
      <c r="B338" s="10">
        <f t="shared" si="68"/>
        <v>21</v>
      </c>
      <c r="C338" s="23">
        <v>2.6</v>
      </c>
      <c r="D338" s="24">
        <v>0</v>
      </c>
      <c r="E338" s="24">
        <v>0</v>
      </c>
      <c r="F338" s="48"/>
      <c r="G338" s="48"/>
      <c r="H338" s="1">
        <f t="shared" si="69"/>
        <v>-21.451608277037916</v>
      </c>
      <c r="I338" s="1">
        <f t="shared" si="62"/>
        <v>-8.9315513957377295</v>
      </c>
      <c r="J338" s="4">
        <f>B338+('PV model'!$B$3/15)+(I338/60)</f>
        <v>20.57447414340437</v>
      </c>
      <c r="K338" s="2">
        <f t="shared" si="63"/>
        <v>-128.61711215106556</v>
      </c>
      <c r="L338" s="2">
        <f>DEGREES(ASIN((((COS(RADIANS('PV model'!$B$2))*COS(RADIANS(H338))*COS(RADIANS(K338)))+(SIN(RADIANS('PV model'!$B$2))*SIN(RADIANS(H338)))))))</f>
        <v>-39.080291766352047</v>
      </c>
      <c r="M338" s="3">
        <f t="shared" si="59"/>
        <v>0</v>
      </c>
      <c r="N338" s="2">
        <f t="shared" si="64"/>
        <v>-69.522001403277145</v>
      </c>
      <c r="O338" s="2">
        <f>IF('PV model'!$B$2&gt;0, 180-N338,IF('PV model'!$B$2&lt;0,0-N338,N338))</f>
        <v>249.52200140327716</v>
      </c>
      <c r="P338" s="2">
        <f>ABS(O338-'PV model'!$B$5)</f>
        <v>44.522001403277159</v>
      </c>
      <c r="Q338" s="3">
        <f t="shared" si="60"/>
        <v>129.08029176635205</v>
      </c>
      <c r="R338" s="3">
        <f t="shared" si="65"/>
        <v>0</v>
      </c>
      <c r="S338" s="3">
        <f t="shared" si="61"/>
        <v>0</v>
      </c>
      <c r="T338" s="3">
        <f>(0.5*(1-COS(RADIANS(90-$X$3)))*(D338+E338)*'PV model'!$B$4)</f>
        <v>0</v>
      </c>
      <c r="U338" s="3">
        <f t="shared" si="66"/>
        <v>0</v>
      </c>
      <c r="V338" s="3">
        <f>('PV model'!$B$13*(U338/1000)*(1-'PV model'!$B$14*((20+C338)-25))*'PV model'!$B$10)/'PV model'!$B$12</f>
        <v>0</v>
      </c>
      <c r="AD338" s="3">
        <v>336</v>
      </c>
    </row>
    <row r="339" spans="1:30" x14ac:dyDescent="0.2">
      <c r="A339" s="10">
        <f t="shared" si="67"/>
        <v>14</v>
      </c>
      <c r="B339" s="10">
        <f t="shared" si="68"/>
        <v>22</v>
      </c>
      <c r="C339" s="23">
        <v>2.5</v>
      </c>
      <c r="D339" s="24">
        <v>0</v>
      </c>
      <c r="E339" s="24">
        <v>0</v>
      </c>
      <c r="F339" s="48"/>
      <c r="G339" s="48"/>
      <c r="H339" s="1">
        <f t="shared" si="69"/>
        <v>-21.451608277037916</v>
      </c>
      <c r="I339" s="1">
        <f t="shared" si="62"/>
        <v>-8.9315513957377295</v>
      </c>
      <c r="J339" s="4">
        <f>B339+('PV model'!$B$3/15)+(I339/60)</f>
        <v>21.57447414340437</v>
      </c>
      <c r="K339" s="2">
        <f t="shared" si="63"/>
        <v>-143.61711215106556</v>
      </c>
      <c r="L339" s="2">
        <f>DEGREES(ASIN((((COS(RADIANS('PV model'!$B$2))*COS(RADIANS(H339))*COS(RADIANS(K339)))+(SIN(RADIANS('PV model'!$B$2))*SIN(RADIANS(H339)))))))</f>
        <v>-46.535802939874898</v>
      </c>
      <c r="M339" s="3">
        <f t="shared" si="59"/>
        <v>0</v>
      </c>
      <c r="N339" s="2">
        <f t="shared" si="64"/>
        <v>-53.375979703563488</v>
      </c>
      <c r="O339" s="2">
        <f>IF('PV model'!$B$2&gt;0, 180-N339,IF('PV model'!$B$2&lt;0,0-N339,N339))</f>
        <v>233.37597970356347</v>
      </c>
      <c r="P339" s="2">
        <f>ABS(O339-'PV model'!$B$5)</f>
        <v>28.375979703563473</v>
      </c>
      <c r="Q339" s="3">
        <f t="shared" si="60"/>
        <v>136.53580293987488</v>
      </c>
      <c r="R339" s="3">
        <f t="shared" si="65"/>
        <v>0</v>
      </c>
      <c r="S339" s="3">
        <f t="shared" si="61"/>
        <v>0</v>
      </c>
      <c r="T339" s="3">
        <f>(0.5*(1-COS(RADIANS(90-$X$3)))*(D339+E339)*'PV model'!$B$4)</f>
        <v>0</v>
      </c>
      <c r="U339" s="3">
        <f t="shared" si="66"/>
        <v>0</v>
      </c>
      <c r="V339" s="3">
        <f>('PV model'!$B$13*(U339/1000)*(1-'PV model'!$B$14*((20+C339)-25))*'PV model'!$B$10)/'PV model'!$B$12</f>
        <v>0</v>
      </c>
      <c r="AD339" s="3">
        <v>337</v>
      </c>
    </row>
    <row r="340" spans="1:30" x14ac:dyDescent="0.2">
      <c r="A340" s="10">
        <f t="shared" si="67"/>
        <v>14</v>
      </c>
      <c r="B340" s="10">
        <f t="shared" si="68"/>
        <v>23</v>
      </c>
      <c r="C340" s="23">
        <v>2.2999999999999998</v>
      </c>
      <c r="D340" s="24">
        <v>0</v>
      </c>
      <c r="E340" s="24">
        <v>0</v>
      </c>
      <c r="F340" s="48"/>
      <c r="G340" s="48"/>
      <c r="H340" s="1">
        <f t="shared" si="69"/>
        <v>-21.451608277037916</v>
      </c>
      <c r="I340" s="1">
        <f t="shared" si="62"/>
        <v>-8.9315513957377295</v>
      </c>
      <c r="J340" s="4">
        <f>B340+('PV model'!$B$3/15)+(I340/60)</f>
        <v>22.57447414340437</v>
      </c>
      <c r="K340" s="2">
        <f t="shared" si="63"/>
        <v>-158.61711215106556</v>
      </c>
      <c r="L340" s="2">
        <f>DEGREES(ASIN((((COS(RADIANS('PV model'!$B$2))*COS(RADIANS(H340))*COS(RADIANS(K340)))+(SIN(RADIANS('PV model'!$B$2))*SIN(RADIANS(H340)))))))</f>
        <v>-52.398826274051224</v>
      </c>
      <c r="M340" s="3">
        <f t="shared" si="59"/>
        <v>0</v>
      </c>
      <c r="N340" s="2">
        <f t="shared" si="64"/>
        <v>-33.790018265376993</v>
      </c>
      <c r="O340" s="2">
        <f>IF('PV model'!$B$2&gt;0, 180-N340,IF('PV model'!$B$2&lt;0,0-N340,N340))</f>
        <v>213.790018265377</v>
      </c>
      <c r="P340" s="2">
        <f>ABS(O340-'PV model'!$B$5)</f>
        <v>8.7900182653770003</v>
      </c>
      <c r="Q340" s="3">
        <f t="shared" si="60"/>
        <v>142.39882627405123</v>
      </c>
      <c r="R340" s="3">
        <f t="shared" si="65"/>
        <v>0</v>
      </c>
      <c r="S340" s="3">
        <f t="shared" si="61"/>
        <v>0</v>
      </c>
      <c r="T340" s="3">
        <f>(0.5*(1-COS(RADIANS(90-$X$3)))*(D340+E340)*'PV model'!$B$4)</f>
        <v>0</v>
      </c>
      <c r="U340" s="3">
        <f t="shared" si="66"/>
        <v>0</v>
      </c>
      <c r="V340" s="3">
        <f>('PV model'!$B$13*(U340/1000)*(1-'PV model'!$B$14*((20+C340)-25))*'PV model'!$B$10)/'PV model'!$B$12</f>
        <v>0</v>
      </c>
      <c r="AD340" s="3">
        <v>338</v>
      </c>
    </row>
    <row r="341" spans="1:30" x14ac:dyDescent="0.2">
      <c r="A341" s="10">
        <f t="shared" si="67"/>
        <v>14</v>
      </c>
      <c r="B341" s="10">
        <f t="shared" si="68"/>
        <v>24</v>
      </c>
      <c r="C341" s="23">
        <v>2.2000000000000002</v>
      </c>
      <c r="D341" s="24">
        <v>0</v>
      </c>
      <c r="E341" s="24">
        <v>0</v>
      </c>
      <c r="F341" s="48"/>
      <c r="G341" s="48"/>
      <c r="H341" s="1">
        <f t="shared" si="69"/>
        <v>-21.451608277037916</v>
      </c>
      <c r="I341" s="1">
        <f t="shared" si="62"/>
        <v>-8.9315513957377295</v>
      </c>
      <c r="J341" s="4">
        <f>B341+('PV model'!$B$3/15)+(I341/60)</f>
        <v>23.57447414340437</v>
      </c>
      <c r="K341" s="2">
        <f t="shared" si="63"/>
        <v>-173.61711215106556</v>
      </c>
      <c r="L341" s="2">
        <f>DEGREES(ASIN((((COS(RADIANS('PV model'!$B$2))*COS(RADIANS(H341))*COS(RADIANS(K341)))+(SIN(RADIANS('PV model'!$B$2))*SIN(RADIANS(H341)))))))</f>
        <v>-55.618629328009341</v>
      </c>
      <c r="M341" s="3">
        <f t="shared" si="59"/>
        <v>0</v>
      </c>
      <c r="N341" s="2">
        <f t="shared" si="64"/>
        <v>-10.55807189800954</v>
      </c>
      <c r="O341" s="2">
        <f>IF('PV model'!$B$2&gt;0, 180-N341,IF('PV model'!$B$2&lt;0,0-N341,N341))</f>
        <v>190.55807189800953</v>
      </c>
      <c r="P341" s="2">
        <f>ABS(O341-'PV model'!$B$5)</f>
        <v>14.44192810199047</v>
      </c>
      <c r="Q341" s="3">
        <f t="shared" si="60"/>
        <v>145.61862932800935</v>
      </c>
      <c r="R341" s="3">
        <f t="shared" si="65"/>
        <v>0</v>
      </c>
      <c r="S341" s="3">
        <f t="shared" si="61"/>
        <v>0</v>
      </c>
      <c r="T341" s="3">
        <f>(0.5*(1-COS(RADIANS(90-$X$3)))*(D341+E341)*'PV model'!$B$4)</f>
        <v>0</v>
      </c>
      <c r="U341" s="3">
        <f t="shared" si="66"/>
        <v>0</v>
      </c>
      <c r="V341" s="3">
        <f>('PV model'!$B$13*(U341/1000)*(1-'PV model'!$B$14*((20+C341)-25))*'PV model'!$B$10)/'PV model'!$B$12</f>
        <v>0</v>
      </c>
      <c r="AD341" s="3">
        <v>339</v>
      </c>
    </row>
    <row r="342" spans="1:30" x14ac:dyDescent="0.2">
      <c r="A342" s="10">
        <f t="shared" si="67"/>
        <v>15</v>
      </c>
      <c r="B342" s="10">
        <f t="shared" si="68"/>
        <v>1</v>
      </c>
      <c r="C342" s="23">
        <v>2.1</v>
      </c>
      <c r="D342" s="24">
        <v>0</v>
      </c>
      <c r="E342" s="24">
        <v>0</v>
      </c>
      <c r="F342" s="48"/>
      <c r="G342" s="48"/>
      <c r="H342" s="1">
        <f t="shared" si="69"/>
        <v>-21.284736071319031</v>
      </c>
      <c r="I342" s="1">
        <f t="shared" si="62"/>
        <v>-9.2866452988622363</v>
      </c>
      <c r="J342" s="4">
        <f>B342+('PV model'!$B$3/15)+(I342/60)</f>
        <v>0.56855591168562947</v>
      </c>
      <c r="K342" s="2">
        <f t="shared" si="63"/>
        <v>171.47166132471554</v>
      </c>
      <c r="L342" s="2">
        <f>DEGREES(ASIN((((COS(RADIANS('PV model'!$B$2))*COS(RADIANS(H342))*COS(RADIANS(K342)))+(SIN(RADIANS('PV model'!$B$2))*SIN(RADIANS(H342)))))))</f>
        <v>-55.194563323417484</v>
      </c>
      <c r="M342" s="3">
        <f t="shared" si="59"/>
        <v>0</v>
      </c>
      <c r="N342" s="2">
        <f t="shared" si="64"/>
        <v>14.009917121515331</v>
      </c>
      <c r="O342" s="2">
        <f>IF('PV model'!$B$2&gt;0, 180-N342,IF('PV model'!$B$2&lt;0,0-N342,N342))</f>
        <v>165.99008287848466</v>
      </c>
      <c r="P342" s="2">
        <f>ABS(O342-'PV model'!$B$5)</f>
        <v>39.009917121515343</v>
      </c>
      <c r="Q342" s="3">
        <f t="shared" si="60"/>
        <v>145.1945633234175</v>
      </c>
      <c r="R342" s="3">
        <f t="shared" si="65"/>
        <v>0</v>
      </c>
      <c r="S342" s="3">
        <f t="shared" si="61"/>
        <v>0</v>
      </c>
      <c r="T342" s="3">
        <f>(0.5*(1-COS(RADIANS(90-$X$3)))*(D342+E342)*'PV model'!$B$4)</f>
        <v>0</v>
      </c>
      <c r="U342" s="3">
        <f t="shared" si="66"/>
        <v>0</v>
      </c>
      <c r="V342" s="3">
        <f>('PV model'!$B$13*(U342/1000)*(1-'PV model'!$B$14*((20+C342)-25))*'PV model'!$B$10)/'PV model'!$B$12</f>
        <v>0</v>
      </c>
      <c r="AD342" s="3">
        <v>340</v>
      </c>
    </row>
    <row r="343" spans="1:30" x14ac:dyDescent="0.2">
      <c r="A343" s="10">
        <f t="shared" si="67"/>
        <v>15</v>
      </c>
      <c r="B343" s="10">
        <f t="shared" si="68"/>
        <v>2</v>
      </c>
      <c r="C343" s="23">
        <v>2</v>
      </c>
      <c r="D343" s="24">
        <v>0</v>
      </c>
      <c r="E343" s="24">
        <v>0</v>
      </c>
      <c r="F343" s="48"/>
      <c r="G343" s="48"/>
      <c r="H343" s="1">
        <f t="shared" si="69"/>
        <v>-21.284736071319031</v>
      </c>
      <c r="I343" s="1">
        <f t="shared" si="62"/>
        <v>-9.2866452988622363</v>
      </c>
      <c r="J343" s="4">
        <f>B343+('PV model'!$B$3/15)+(I343/60)</f>
        <v>1.5685559116856294</v>
      </c>
      <c r="K343" s="2">
        <f t="shared" si="63"/>
        <v>156.47166132471554</v>
      </c>
      <c r="L343" s="2">
        <f>DEGREES(ASIN((((COS(RADIANS('PV model'!$B$2))*COS(RADIANS(H343))*COS(RADIANS(K343)))+(SIN(RADIANS('PV model'!$B$2))*SIN(RADIANS(H343)))))))</f>
        <v>-51.540999013940151</v>
      </c>
      <c r="M343" s="3">
        <f t="shared" si="59"/>
        <v>0</v>
      </c>
      <c r="N343" s="2">
        <f t="shared" si="64"/>
        <v>36.73178145716318</v>
      </c>
      <c r="O343" s="2">
        <f>IF('PV model'!$B$2&gt;0, 180-N343,IF('PV model'!$B$2&lt;0,0-N343,N343))</f>
        <v>143.26821854283682</v>
      </c>
      <c r="P343" s="2">
        <f>ABS(O343-'PV model'!$B$5)</f>
        <v>61.73178145716318</v>
      </c>
      <c r="Q343" s="3">
        <f t="shared" si="60"/>
        <v>141.54099901394014</v>
      </c>
      <c r="R343" s="3">
        <f t="shared" si="65"/>
        <v>0</v>
      </c>
      <c r="S343" s="3">
        <f t="shared" si="61"/>
        <v>0</v>
      </c>
      <c r="T343" s="3">
        <f>(0.5*(1-COS(RADIANS(90-$X$3)))*(D343+E343)*'PV model'!$B$4)</f>
        <v>0</v>
      </c>
      <c r="U343" s="3">
        <f t="shared" si="66"/>
        <v>0</v>
      </c>
      <c r="V343" s="3">
        <f>('PV model'!$B$13*(U343/1000)*(1-'PV model'!$B$14*((20+C343)-25))*'PV model'!$B$10)/'PV model'!$B$12</f>
        <v>0</v>
      </c>
      <c r="AD343" s="3">
        <v>341</v>
      </c>
    </row>
    <row r="344" spans="1:30" x14ac:dyDescent="0.2">
      <c r="A344" s="10">
        <f t="shared" si="67"/>
        <v>15</v>
      </c>
      <c r="B344" s="10">
        <f t="shared" si="68"/>
        <v>3</v>
      </c>
      <c r="C344" s="23">
        <v>1.9</v>
      </c>
      <c r="D344" s="24">
        <v>0</v>
      </c>
      <c r="E344" s="24">
        <v>0</v>
      </c>
      <c r="F344" s="48"/>
      <c r="G344" s="48"/>
      <c r="H344" s="1">
        <f t="shared" si="69"/>
        <v>-21.284736071319031</v>
      </c>
      <c r="I344" s="1">
        <f t="shared" si="62"/>
        <v>-9.2866452988622363</v>
      </c>
      <c r="J344" s="4">
        <f>B344+('PV model'!$B$3/15)+(I344/60)</f>
        <v>2.5685559116856291</v>
      </c>
      <c r="K344" s="2">
        <f t="shared" si="63"/>
        <v>141.47166132471557</v>
      </c>
      <c r="L344" s="2">
        <f>DEGREES(ASIN((((COS(RADIANS('PV model'!$B$2))*COS(RADIANS(H344))*COS(RADIANS(K344)))+(SIN(RADIANS('PV model'!$B$2))*SIN(RADIANS(H344)))))))</f>
        <v>-45.400750856591714</v>
      </c>
      <c r="M344" s="3">
        <f t="shared" si="59"/>
        <v>0</v>
      </c>
      <c r="N344" s="2">
        <f t="shared" si="64"/>
        <v>55.753980271976445</v>
      </c>
      <c r="O344" s="2">
        <f>IF('PV model'!$B$2&gt;0, 180-N344,IF('PV model'!$B$2&lt;0,0-N344,N344))</f>
        <v>124.24601972802355</v>
      </c>
      <c r="P344" s="2">
        <f>ABS(O344-'PV model'!$B$5)</f>
        <v>80.753980271976445</v>
      </c>
      <c r="Q344" s="3">
        <f t="shared" si="60"/>
        <v>135.40075085659171</v>
      </c>
      <c r="R344" s="3">
        <f t="shared" si="65"/>
        <v>0</v>
      </c>
      <c r="S344" s="3">
        <f t="shared" si="61"/>
        <v>0</v>
      </c>
      <c r="T344" s="3">
        <f>(0.5*(1-COS(RADIANS(90-$X$3)))*(D344+E344)*'PV model'!$B$4)</f>
        <v>0</v>
      </c>
      <c r="U344" s="3">
        <f t="shared" si="66"/>
        <v>0</v>
      </c>
      <c r="V344" s="3">
        <f>('PV model'!$B$13*(U344/1000)*(1-'PV model'!$B$14*((20+C344)-25))*'PV model'!$B$10)/'PV model'!$B$12</f>
        <v>0</v>
      </c>
      <c r="AD344" s="3">
        <v>342</v>
      </c>
    </row>
    <row r="345" spans="1:30" x14ac:dyDescent="0.2">
      <c r="A345" s="10">
        <f t="shared" si="67"/>
        <v>15</v>
      </c>
      <c r="B345" s="10">
        <f t="shared" si="68"/>
        <v>4</v>
      </c>
      <c r="C345" s="23">
        <v>1.2</v>
      </c>
      <c r="D345" s="24">
        <v>0</v>
      </c>
      <c r="E345" s="24">
        <v>0</v>
      </c>
      <c r="F345" s="48"/>
      <c r="G345" s="48"/>
      <c r="H345" s="1">
        <f t="shared" si="69"/>
        <v>-21.284736071319031</v>
      </c>
      <c r="I345" s="1">
        <f t="shared" si="62"/>
        <v>-9.2866452988622363</v>
      </c>
      <c r="J345" s="4">
        <f>B345+('PV model'!$B$3/15)+(I345/60)</f>
        <v>3.5685559116856291</v>
      </c>
      <c r="K345" s="2">
        <f t="shared" si="63"/>
        <v>126.47166132471557</v>
      </c>
      <c r="L345" s="2">
        <f>DEGREES(ASIN((((COS(RADIANS('PV model'!$B$2))*COS(RADIANS(H345))*COS(RADIANS(K345)))+(SIN(RADIANS('PV model'!$B$2))*SIN(RADIANS(H345)))))))</f>
        <v>-37.798063038175371</v>
      </c>
      <c r="M345" s="3">
        <f t="shared" si="59"/>
        <v>0</v>
      </c>
      <c r="N345" s="2">
        <f t="shared" si="64"/>
        <v>71.489914168412938</v>
      </c>
      <c r="O345" s="2">
        <f>IF('PV model'!$B$2&gt;0, 180-N345,IF('PV model'!$B$2&lt;0,0-N345,N345))</f>
        <v>108.51008583158706</v>
      </c>
      <c r="P345" s="2">
        <f>ABS(O345-'PV model'!$B$5)</f>
        <v>96.489914168412938</v>
      </c>
      <c r="Q345" s="3">
        <f t="shared" si="60"/>
        <v>127.79806303817537</v>
      </c>
      <c r="R345" s="3">
        <f t="shared" si="65"/>
        <v>0</v>
      </c>
      <c r="S345" s="3">
        <f t="shared" si="61"/>
        <v>0</v>
      </c>
      <c r="T345" s="3">
        <f>(0.5*(1-COS(RADIANS(90-$X$3)))*(D345+E345)*'PV model'!$B$4)</f>
        <v>0</v>
      </c>
      <c r="U345" s="3">
        <f t="shared" si="66"/>
        <v>0</v>
      </c>
      <c r="V345" s="3">
        <f>('PV model'!$B$13*(U345/1000)*(1-'PV model'!$B$14*((20+C345)-25))*'PV model'!$B$10)/'PV model'!$B$12</f>
        <v>0</v>
      </c>
      <c r="AD345" s="3">
        <v>343</v>
      </c>
    </row>
    <row r="346" spans="1:30" x14ac:dyDescent="0.2">
      <c r="A346" s="10">
        <f t="shared" si="67"/>
        <v>15</v>
      </c>
      <c r="B346" s="10">
        <f t="shared" si="68"/>
        <v>5</v>
      </c>
      <c r="C346" s="23">
        <v>0.4</v>
      </c>
      <c r="D346" s="24">
        <v>0</v>
      </c>
      <c r="E346" s="24">
        <v>0</v>
      </c>
      <c r="F346" s="48"/>
      <c r="G346" s="48"/>
      <c r="H346" s="1">
        <f t="shared" si="69"/>
        <v>-21.284736071319031</v>
      </c>
      <c r="I346" s="1">
        <f t="shared" si="62"/>
        <v>-9.2866452988622363</v>
      </c>
      <c r="J346" s="4">
        <f>B346+('PV model'!$B$3/15)+(I346/60)</f>
        <v>4.56855591168563</v>
      </c>
      <c r="K346" s="2">
        <f t="shared" si="63"/>
        <v>111.47166132471555</v>
      </c>
      <c r="L346" s="2">
        <f>DEGREES(ASIN((((COS(RADIANS('PV model'!$B$2))*COS(RADIANS(H346))*COS(RADIANS(K346)))+(SIN(RADIANS('PV model'!$B$2))*SIN(RADIANS(H346)))))))</f>
        <v>-29.494889796898182</v>
      </c>
      <c r="M346" s="3">
        <f t="shared" si="59"/>
        <v>0</v>
      </c>
      <c r="N346" s="2">
        <f t="shared" si="64"/>
        <v>85.025151375713705</v>
      </c>
      <c r="O346" s="2">
        <f>IF('PV model'!$B$2&gt;0, 180-N346,IF('PV model'!$B$2&lt;0,0-N346,N346))</f>
        <v>94.974848624286295</v>
      </c>
      <c r="P346" s="2">
        <f>ABS(O346-'PV model'!$B$5)</f>
        <v>110.0251513757137</v>
      </c>
      <c r="Q346" s="3">
        <f t="shared" si="60"/>
        <v>119.49488979689816</v>
      </c>
      <c r="R346" s="3">
        <f t="shared" si="65"/>
        <v>0</v>
      </c>
      <c r="S346" s="3">
        <f t="shared" si="61"/>
        <v>0</v>
      </c>
      <c r="T346" s="3">
        <f>(0.5*(1-COS(RADIANS(90-$X$3)))*(D346+E346)*'PV model'!$B$4)</f>
        <v>0</v>
      </c>
      <c r="U346" s="3">
        <f t="shared" si="66"/>
        <v>0</v>
      </c>
      <c r="V346" s="3">
        <f>('PV model'!$B$13*(U346/1000)*(1-'PV model'!$B$14*((20+C346)-25))*'PV model'!$B$10)/'PV model'!$B$12</f>
        <v>0</v>
      </c>
      <c r="AD346" s="3">
        <v>344</v>
      </c>
    </row>
    <row r="347" spans="1:30" x14ac:dyDescent="0.2">
      <c r="A347" s="10">
        <f t="shared" si="67"/>
        <v>15</v>
      </c>
      <c r="B347" s="10">
        <f t="shared" si="68"/>
        <v>6</v>
      </c>
      <c r="C347" s="23">
        <v>-0.3</v>
      </c>
      <c r="D347" s="24">
        <v>0</v>
      </c>
      <c r="E347" s="24">
        <v>0</v>
      </c>
      <c r="F347" s="48"/>
      <c r="G347" s="48"/>
      <c r="H347" s="1">
        <f t="shared" si="69"/>
        <v>-21.284736071319031</v>
      </c>
      <c r="I347" s="1">
        <f t="shared" si="62"/>
        <v>-9.2866452988622363</v>
      </c>
      <c r="J347" s="4">
        <f>B347+('PV model'!$B$3/15)+(I347/60)</f>
        <v>5.56855591168563</v>
      </c>
      <c r="K347" s="2">
        <f t="shared" si="63"/>
        <v>96.471661324715555</v>
      </c>
      <c r="L347" s="2">
        <f>DEGREES(ASIN((((COS(RADIANS('PV model'!$B$2))*COS(RADIANS(H347))*COS(RADIANS(K347)))+(SIN(RADIANS('PV model'!$B$2))*SIN(RADIANS(H347)))))))</f>
        <v>-21.017080183231474</v>
      </c>
      <c r="M347" s="3">
        <f t="shared" si="59"/>
        <v>0</v>
      </c>
      <c r="N347" s="2">
        <f t="shared" si="64"/>
        <v>82.672578625370619</v>
      </c>
      <c r="O347" s="2">
        <f>IF('PV model'!$B$2&gt;0, 180-N347,IF('PV model'!$B$2&lt;0,0-N347,N347))</f>
        <v>97.327421374629381</v>
      </c>
      <c r="P347" s="2">
        <f>ABS(O347-'PV model'!$B$5)</f>
        <v>107.67257862537062</v>
      </c>
      <c r="Q347" s="3">
        <f t="shared" si="60"/>
        <v>111.01708018323147</v>
      </c>
      <c r="R347" s="3">
        <f t="shared" si="65"/>
        <v>0</v>
      </c>
      <c r="S347" s="3">
        <f t="shared" si="61"/>
        <v>0</v>
      </c>
      <c r="T347" s="3">
        <f>(0.5*(1-COS(RADIANS(90-$X$3)))*(D347+E347)*'PV model'!$B$4)</f>
        <v>0</v>
      </c>
      <c r="U347" s="3">
        <f t="shared" si="66"/>
        <v>0</v>
      </c>
      <c r="V347" s="3">
        <f>('PV model'!$B$13*(U347/1000)*(1-'PV model'!$B$14*((20+C347)-25))*'PV model'!$B$10)/'PV model'!$B$12</f>
        <v>0</v>
      </c>
      <c r="AD347" s="3">
        <v>345</v>
      </c>
    </row>
    <row r="348" spans="1:30" x14ac:dyDescent="0.2">
      <c r="A348" s="10">
        <f t="shared" si="67"/>
        <v>15</v>
      </c>
      <c r="B348" s="10">
        <f t="shared" si="68"/>
        <v>7</v>
      </c>
      <c r="C348" s="23">
        <v>0.4</v>
      </c>
      <c r="D348" s="24">
        <v>0</v>
      </c>
      <c r="E348" s="24">
        <v>0</v>
      </c>
      <c r="F348" s="48"/>
      <c r="G348" s="48"/>
      <c r="H348" s="1">
        <f t="shared" si="69"/>
        <v>-21.284736071319031</v>
      </c>
      <c r="I348" s="1">
        <f t="shared" si="62"/>
        <v>-9.2866452988622363</v>
      </c>
      <c r="J348" s="4">
        <f>B348+('PV model'!$B$3/15)+(I348/60)</f>
        <v>6.56855591168563</v>
      </c>
      <c r="K348" s="2">
        <f t="shared" si="63"/>
        <v>81.471661324715555</v>
      </c>
      <c r="L348" s="2">
        <f>DEGREES(ASIN((((COS(RADIANS('PV model'!$B$2))*COS(RADIANS(H348))*COS(RADIANS(K348)))+(SIN(RADIANS('PV model'!$B$2))*SIN(RADIANS(H348)))))))</f>
        <v>-12.761469635669352</v>
      </c>
      <c r="M348" s="3">
        <f t="shared" si="59"/>
        <v>0</v>
      </c>
      <c r="N348" s="2">
        <f t="shared" si="64"/>
        <v>70.878099688575503</v>
      </c>
      <c r="O348" s="2">
        <f>IF('PV model'!$B$2&gt;0, 180-N348,IF('PV model'!$B$2&lt;0,0-N348,N348))</f>
        <v>109.1219003114245</v>
      </c>
      <c r="P348" s="2">
        <f>ABS(O348-'PV model'!$B$5)</f>
        <v>95.878099688575503</v>
      </c>
      <c r="Q348" s="3">
        <f t="shared" si="60"/>
        <v>102.76146963566934</v>
      </c>
      <c r="R348" s="3">
        <f t="shared" si="65"/>
        <v>0</v>
      </c>
      <c r="S348" s="3">
        <f t="shared" si="61"/>
        <v>0</v>
      </c>
      <c r="T348" s="3">
        <f>(0.5*(1-COS(RADIANS(90-$X$3)))*(D348+E348)*'PV model'!$B$4)</f>
        <v>0</v>
      </c>
      <c r="U348" s="3">
        <f t="shared" si="66"/>
        <v>0</v>
      </c>
      <c r="V348" s="3">
        <f>('PV model'!$B$13*(U348/1000)*(1-'PV model'!$B$14*((20+C348)-25))*'PV model'!$B$10)/'PV model'!$B$12</f>
        <v>0</v>
      </c>
      <c r="AD348" s="3">
        <v>346</v>
      </c>
    </row>
    <row r="349" spans="1:30" x14ac:dyDescent="0.2">
      <c r="A349" s="10">
        <f t="shared" si="67"/>
        <v>15</v>
      </c>
      <c r="B349" s="10">
        <f t="shared" si="68"/>
        <v>8</v>
      </c>
      <c r="C349" s="23">
        <v>1.1000000000000001</v>
      </c>
      <c r="D349" s="24">
        <v>0</v>
      </c>
      <c r="E349" s="24">
        <v>0</v>
      </c>
      <c r="F349" s="48"/>
      <c r="G349" s="48"/>
      <c r="H349" s="1">
        <f t="shared" si="69"/>
        <v>-21.284736071319031</v>
      </c>
      <c r="I349" s="1">
        <f t="shared" si="62"/>
        <v>-9.2866452988622363</v>
      </c>
      <c r="J349" s="4">
        <f>B349+('PV model'!$B$3/15)+(I349/60)</f>
        <v>7.56855591168563</v>
      </c>
      <c r="K349" s="2">
        <f t="shared" si="63"/>
        <v>66.471661324715555</v>
      </c>
      <c r="L349" s="2">
        <f>DEGREES(ASIN((((COS(RADIANS('PV model'!$B$2))*COS(RADIANS(H349))*COS(RADIANS(K349)))+(SIN(RADIANS('PV model'!$B$2))*SIN(RADIANS(H349)))))))</f>
        <v>-5.0757616176506835</v>
      </c>
      <c r="M349" s="3">
        <f t="shared" si="59"/>
        <v>0</v>
      </c>
      <c r="N349" s="2">
        <f t="shared" si="64"/>
        <v>59.057641133172815</v>
      </c>
      <c r="O349" s="2">
        <f>IF('PV model'!$B$2&gt;0, 180-N349,IF('PV model'!$B$2&lt;0,0-N349,N349))</f>
        <v>120.94235886682719</v>
      </c>
      <c r="P349" s="2">
        <f>ABS(O349-'PV model'!$B$5)</f>
        <v>84.057641133172808</v>
      </c>
      <c r="Q349" s="3">
        <f t="shared" si="60"/>
        <v>95.075761617650684</v>
      </c>
      <c r="R349" s="3">
        <f t="shared" si="65"/>
        <v>0</v>
      </c>
      <c r="S349" s="3">
        <f t="shared" si="61"/>
        <v>0</v>
      </c>
      <c r="T349" s="3">
        <f>(0.5*(1-COS(RADIANS(90-$X$3)))*(D349+E349)*'PV model'!$B$4)</f>
        <v>0</v>
      </c>
      <c r="U349" s="3">
        <f t="shared" si="66"/>
        <v>0</v>
      </c>
      <c r="V349" s="3">
        <f>('PV model'!$B$13*(U349/1000)*(1-'PV model'!$B$14*((20+C349)-25))*'PV model'!$B$10)/'PV model'!$B$12</f>
        <v>0</v>
      </c>
      <c r="AD349" s="3">
        <v>347</v>
      </c>
    </row>
    <row r="350" spans="1:30" x14ac:dyDescent="0.2">
      <c r="A350" s="10">
        <f t="shared" si="67"/>
        <v>15</v>
      </c>
      <c r="B350" s="10">
        <f t="shared" si="68"/>
        <v>9</v>
      </c>
      <c r="C350" s="23">
        <v>1.8</v>
      </c>
      <c r="D350" s="24">
        <v>0</v>
      </c>
      <c r="E350" s="24">
        <v>0</v>
      </c>
      <c r="F350" s="48"/>
      <c r="G350" s="48"/>
      <c r="H350" s="1">
        <f t="shared" si="69"/>
        <v>-21.284736071319031</v>
      </c>
      <c r="I350" s="1">
        <f t="shared" si="62"/>
        <v>-9.2866452988622363</v>
      </c>
      <c r="J350" s="4">
        <f>B350+('PV model'!$B$3/15)+(I350/60)</f>
        <v>8.5685559116856282</v>
      </c>
      <c r="K350" s="2">
        <f t="shared" si="63"/>
        <v>51.471661324715576</v>
      </c>
      <c r="L350" s="2">
        <f>DEGREES(ASIN((((COS(RADIANS('PV model'!$B$2))*COS(RADIANS(H350))*COS(RADIANS(K350)))+(SIN(RADIANS('PV model'!$B$2))*SIN(RADIANS(H350)))))))</f>
        <v>1.6955627582765815</v>
      </c>
      <c r="M350" s="3">
        <f t="shared" si="59"/>
        <v>1.6955627582765815</v>
      </c>
      <c r="N350" s="2">
        <f t="shared" si="64"/>
        <v>46.824156978668164</v>
      </c>
      <c r="O350" s="2">
        <f>IF('PV model'!$B$2&gt;0, 180-N350,IF('PV model'!$B$2&lt;0,0-N350,N350))</f>
        <v>133.17584302133184</v>
      </c>
      <c r="P350" s="2">
        <f>ABS(O350-'PV model'!$B$5)</f>
        <v>71.824156978668157</v>
      </c>
      <c r="Q350" s="3">
        <f t="shared" si="60"/>
        <v>88.30443724172342</v>
      </c>
      <c r="R350" s="3">
        <f t="shared" si="65"/>
        <v>0</v>
      </c>
      <c r="S350" s="3">
        <f t="shared" si="61"/>
        <v>0</v>
      </c>
      <c r="T350" s="3">
        <f>(0.5*(1-COS(RADIANS(90-$X$3)))*(D350+E350)*'PV model'!$B$4)</f>
        <v>0</v>
      </c>
      <c r="U350" s="3">
        <f t="shared" si="66"/>
        <v>0</v>
      </c>
      <c r="V350" s="3">
        <f>('PV model'!$B$13*(U350/1000)*(1-'PV model'!$B$14*((20+C350)-25))*'PV model'!$B$10)/'PV model'!$B$12</f>
        <v>0</v>
      </c>
      <c r="AD350" s="3">
        <v>348</v>
      </c>
    </row>
    <row r="351" spans="1:30" x14ac:dyDescent="0.2">
      <c r="A351" s="10">
        <f t="shared" si="67"/>
        <v>15</v>
      </c>
      <c r="B351" s="10">
        <f t="shared" si="68"/>
        <v>10</v>
      </c>
      <c r="C351" s="23">
        <v>2.6</v>
      </c>
      <c r="D351" s="24">
        <v>68.469449999999995</v>
      </c>
      <c r="E351" s="24">
        <v>22.05</v>
      </c>
      <c r="F351" s="48"/>
      <c r="G351" s="48"/>
      <c r="H351" s="1">
        <f t="shared" si="69"/>
        <v>-21.284736071319031</v>
      </c>
      <c r="I351" s="1">
        <f t="shared" si="62"/>
        <v>-9.2866452988622363</v>
      </c>
      <c r="J351" s="4">
        <f>B351+('PV model'!$B$3/15)+(I351/60)</f>
        <v>9.5685559116856282</v>
      </c>
      <c r="K351" s="2">
        <f t="shared" si="63"/>
        <v>36.471661324715576</v>
      </c>
      <c r="L351" s="2">
        <f>DEGREES(ASIN((((COS(RADIANS('PV model'!$B$2))*COS(RADIANS(H351))*COS(RADIANS(K351)))+(SIN(RADIANS('PV model'!$B$2))*SIN(RADIANS(H351)))))))</f>
        <v>7.1950131281681333</v>
      </c>
      <c r="M351" s="3">
        <f t="shared" si="59"/>
        <v>7.1950131281681333</v>
      </c>
      <c r="N351" s="2">
        <f t="shared" si="64"/>
        <v>33.93653437194228</v>
      </c>
      <c r="O351" s="2">
        <f>IF('PV model'!$B$2&gt;0, 180-N351,IF('PV model'!$B$2&lt;0,0-N351,N351))</f>
        <v>146.06346562805771</v>
      </c>
      <c r="P351" s="2">
        <f>ABS(O351-'PV model'!$B$5)</f>
        <v>58.936534371942287</v>
      </c>
      <c r="Q351" s="3">
        <f t="shared" si="60"/>
        <v>82.804986871831872</v>
      </c>
      <c r="R351" s="3">
        <f t="shared" si="65"/>
        <v>68.469449999999895</v>
      </c>
      <c r="S351" s="3">
        <f t="shared" si="61"/>
        <v>26.08721030054668</v>
      </c>
      <c r="T351" s="3">
        <f>(0.5*(1-COS(RADIANS(90-$X$3)))*(D351+E351)*'PV model'!$B$4)</f>
        <v>0</v>
      </c>
      <c r="U351" s="3">
        <f t="shared" si="66"/>
        <v>94.556660300546582</v>
      </c>
      <c r="V351" s="3">
        <f>('PV model'!$B$13*(U351/1000)*(1-'PV model'!$B$14*((20+C351)-25))*'PV model'!$B$10)/'PV model'!$B$12</f>
        <v>9.5426218477736064</v>
      </c>
      <c r="AD351" s="3">
        <v>349</v>
      </c>
    </row>
    <row r="352" spans="1:30" x14ac:dyDescent="0.2">
      <c r="A352" s="10">
        <f t="shared" si="67"/>
        <v>15</v>
      </c>
      <c r="B352" s="10">
        <f t="shared" si="68"/>
        <v>11</v>
      </c>
      <c r="C352" s="23">
        <v>3.3</v>
      </c>
      <c r="D352" s="24">
        <v>68.469449999999995</v>
      </c>
      <c r="E352" s="24">
        <v>69.677999999999997</v>
      </c>
      <c r="F352" s="48"/>
      <c r="G352" s="48"/>
      <c r="H352" s="1">
        <f t="shared" si="69"/>
        <v>-21.284736071319031</v>
      </c>
      <c r="I352" s="1">
        <f t="shared" si="62"/>
        <v>-9.2866452988622363</v>
      </c>
      <c r="J352" s="4">
        <f>B352+('PV model'!$B$3/15)+(I352/60)</f>
        <v>10.568555911685628</v>
      </c>
      <c r="K352" s="2">
        <f t="shared" si="63"/>
        <v>21.471661324715576</v>
      </c>
      <c r="L352" s="2">
        <f>DEGREES(ASIN((((COS(RADIANS('PV model'!$B$2))*COS(RADIANS(H352))*COS(RADIANS(K352)))+(SIN(RADIANS('PV model'!$B$2))*SIN(RADIANS(H352)))))))</f>
        <v>11.06849064197379</v>
      </c>
      <c r="M352" s="3">
        <f t="shared" si="59"/>
        <v>11.06849064197379</v>
      </c>
      <c r="N352" s="2">
        <f t="shared" si="64"/>
        <v>20.336762068802209</v>
      </c>
      <c r="O352" s="2">
        <f>IF('PV model'!$B$2&gt;0, 180-N352,IF('PV model'!$B$2&lt;0,0-N352,N352))</f>
        <v>159.66323793119778</v>
      </c>
      <c r="P352" s="2">
        <f>ABS(O352-'PV model'!$B$5)</f>
        <v>45.336762068802216</v>
      </c>
      <c r="Q352" s="3">
        <f t="shared" si="60"/>
        <v>78.931509358026219</v>
      </c>
      <c r="R352" s="3">
        <f t="shared" si="65"/>
        <v>68.46944999999991</v>
      </c>
      <c r="S352" s="3">
        <f t="shared" si="61"/>
        <v>80.910470261183193</v>
      </c>
      <c r="T352" s="3">
        <f>(0.5*(1-COS(RADIANS(90-$X$3)))*(D352+E352)*'PV model'!$B$4)</f>
        <v>0</v>
      </c>
      <c r="U352" s="3">
        <f t="shared" si="66"/>
        <v>149.37992026118309</v>
      </c>
      <c r="V352" s="3">
        <f>('PV model'!$B$13*(U352/1000)*(1-'PV model'!$B$14*((20+C352)-25))*'PV model'!$B$10)/'PV model'!$B$12</f>
        <v>15.033554543747151</v>
      </c>
      <c r="AD352" s="3">
        <v>350</v>
      </c>
    </row>
    <row r="353" spans="1:30" x14ac:dyDescent="0.2">
      <c r="A353" s="10">
        <f t="shared" si="67"/>
        <v>15</v>
      </c>
      <c r="B353" s="10">
        <f t="shared" si="68"/>
        <v>12</v>
      </c>
      <c r="C353" s="23">
        <v>4</v>
      </c>
      <c r="D353" s="24">
        <v>400.71465000000001</v>
      </c>
      <c r="E353" s="24">
        <v>59.975999999999999</v>
      </c>
      <c r="F353" s="48"/>
      <c r="G353" s="48"/>
      <c r="H353" s="1">
        <f t="shared" si="69"/>
        <v>-21.284736071319031</v>
      </c>
      <c r="I353" s="1">
        <f t="shared" si="62"/>
        <v>-9.2866452988622363</v>
      </c>
      <c r="J353" s="4">
        <f>B353+('PV model'!$B$3/15)+(I353/60)</f>
        <v>11.568555911685628</v>
      </c>
      <c r="K353" s="2">
        <f t="shared" si="63"/>
        <v>6.4716613247155763</v>
      </c>
      <c r="L353" s="2">
        <f>DEGREES(ASIN((((COS(RADIANS('PV model'!$B$2))*COS(RADIANS(H353))*COS(RADIANS(K353)))+(SIN(RADIANS('PV model'!$B$2))*SIN(RADIANS(H353)))))))</f>
        <v>13.017410723500944</v>
      </c>
      <c r="M353" s="3">
        <f t="shared" si="59"/>
        <v>13.017410723500944</v>
      </c>
      <c r="N353" s="2">
        <f t="shared" si="64"/>
        <v>6.1881414248518745</v>
      </c>
      <c r="O353" s="2">
        <f>IF('PV model'!$B$2&gt;0, 180-N353,IF('PV model'!$B$2&lt;0,0-N353,N353))</f>
        <v>173.81185857514814</v>
      </c>
      <c r="P353" s="2">
        <f>ABS(O353-'PV model'!$B$5)</f>
        <v>31.188141424851864</v>
      </c>
      <c r="Q353" s="3">
        <f t="shared" si="60"/>
        <v>76.982589276499056</v>
      </c>
      <c r="R353" s="3">
        <f t="shared" si="65"/>
        <v>400.71465000000006</v>
      </c>
      <c r="S353" s="3">
        <f t="shared" si="61"/>
        <v>73.646090424055856</v>
      </c>
      <c r="T353" s="3">
        <f>(0.5*(1-COS(RADIANS(90-$X$3)))*(D353+E353)*'PV model'!$B$4)</f>
        <v>0</v>
      </c>
      <c r="U353" s="3">
        <f t="shared" si="66"/>
        <v>474.3607404240559</v>
      </c>
      <c r="V353" s="3">
        <f>('PV model'!$B$13*(U353/1000)*(1-'PV model'!$B$14*((20+C353)-25))*'PV model'!$B$10)/'PV model'!$B$12</f>
        <v>47.60676801123978</v>
      </c>
      <c r="AD353" s="3">
        <v>351</v>
      </c>
    </row>
    <row r="354" spans="1:30" x14ac:dyDescent="0.2">
      <c r="A354" s="10">
        <f t="shared" si="67"/>
        <v>15</v>
      </c>
      <c r="B354" s="10">
        <f t="shared" si="68"/>
        <v>13</v>
      </c>
      <c r="C354" s="23">
        <v>4.0999999999999996</v>
      </c>
      <c r="D354" s="24">
        <v>493.87799999999999</v>
      </c>
      <c r="E354" s="24">
        <v>55.566000000000003</v>
      </c>
      <c r="F354" s="48"/>
      <c r="G354" s="48"/>
      <c r="H354" s="1">
        <f t="shared" si="69"/>
        <v>-21.284736071319031</v>
      </c>
      <c r="I354" s="1">
        <f t="shared" si="62"/>
        <v>-9.2866452988622363</v>
      </c>
      <c r="J354" s="4">
        <f>B354+('PV model'!$B$3/15)+(I354/60)</f>
        <v>12.568555911685628</v>
      </c>
      <c r="K354" s="2">
        <f t="shared" si="63"/>
        <v>-8.5283386752844237</v>
      </c>
      <c r="L354" s="2">
        <f>DEGREES(ASIN((((COS(RADIANS('PV model'!$B$2))*COS(RADIANS(H354))*COS(RADIANS(K354)))+(SIN(RADIANS('PV model'!$B$2))*SIN(RADIANS(H354)))))))</f>
        <v>12.872043895474908</v>
      </c>
      <c r="M354" s="3">
        <f t="shared" si="59"/>
        <v>12.872043895474908</v>
      </c>
      <c r="N354" s="2">
        <f t="shared" si="64"/>
        <v>-8.1488266186150824</v>
      </c>
      <c r="O354" s="2">
        <f>IF('PV model'!$B$2&gt;0, 180-N354,IF('PV model'!$B$2&lt;0,0-N354,N354))</f>
        <v>188.14882661861509</v>
      </c>
      <c r="P354" s="2">
        <f>ABS(O354-'PV model'!$B$5)</f>
        <v>16.85117338138491</v>
      </c>
      <c r="Q354" s="3">
        <f t="shared" si="60"/>
        <v>77.127956104525097</v>
      </c>
      <c r="R354" s="3">
        <f t="shared" si="65"/>
        <v>493.87799999999987</v>
      </c>
      <c r="S354" s="3">
        <f t="shared" si="61"/>
        <v>68.259578776453438</v>
      </c>
      <c r="T354" s="3">
        <f>(0.5*(1-COS(RADIANS(90-$X$3)))*(D354+E354)*'PV model'!$B$4)</f>
        <v>0</v>
      </c>
      <c r="U354" s="3">
        <f t="shared" si="66"/>
        <v>562.13757877645332</v>
      </c>
      <c r="V354" s="3">
        <f>('PV model'!$B$13*(U354/1000)*(1-'PV model'!$B$14*((20+C354)-25))*'PV model'!$B$10)/'PV model'!$B$12</f>
        <v>56.393560955042453</v>
      </c>
      <c r="AD354" s="3">
        <v>352</v>
      </c>
    </row>
    <row r="355" spans="1:30" x14ac:dyDescent="0.2">
      <c r="A355" s="10">
        <f t="shared" si="67"/>
        <v>15</v>
      </c>
      <c r="B355" s="10">
        <f t="shared" si="68"/>
        <v>14</v>
      </c>
      <c r="C355" s="23">
        <v>4.3</v>
      </c>
      <c r="D355" s="24">
        <v>351.32685000000004</v>
      </c>
      <c r="E355" s="24">
        <v>67.914000000000001</v>
      </c>
      <c r="F355" s="48"/>
      <c r="G355" s="48"/>
      <c r="H355" s="1">
        <f t="shared" si="69"/>
        <v>-21.284736071319031</v>
      </c>
      <c r="I355" s="1">
        <f t="shared" si="62"/>
        <v>-9.2866452988622363</v>
      </c>
      <c r="J355" s="4">
        <f>B355+('PV model'!$B$3/15)+(I355/60)</f>
        <v>13.568555911685628</v>
      </c>
      <c r="K355" s="2">
        <f t="shared" si="63"/>
        <v>-23.528338675284424</v>
      </c>
      <c r="L355" s="2">
        <f>DEGREES(ASIN((((COS(RADIANS('PV model'!$B$2))*COS(RADIANS(H355))*COS(RADIANS(K355)))+(SIN(RADIANS('PV model'!$B$2))*SIN(RADIANS(H355)))))))</f>
        <v>10.645556458734365</v>
      </c>
      <c r="M355" s="3">
        <f t="shared" si="59"/>
        <v>10.645556458734365</v>
      </c>
      <c r="N355" s="2">
        <f t="shared" si="64"/>
        <v>-22.239957868184487</v>
      </c>
      <c r="O355" s="2">
        <f>IF('PV model'!$B$2&gt;0, 180-N355,IF('PV model'!$B$2&lt;0,0-N355,N355))</f>
        <v>202.23995786818449</v>
      </c>
      <c r="P355" s="2">
        <f>ABS(O355-'PV model'!$B$5)</f>
        <v>2.7600421318155099</v>
      </c>
      <c r="Q355" s="3">
        <f t="shared" si="60"/>
        <v>79.354443541265638</v>
      </c>
      <c r="R355" s="3">
        <f t="shared" si="65"/>
        <v>351.32684999999998</v>
      </c>
      <c r="S355" s="3">
        <f t="shared" si="61"/>
        <v>82.115629949554034</v>
      </c>
      <c r="T355" s="3">
        <f>(0.5*(1-COS(RADIANS(90-$X$3)))*(D355+E355)*'PV model'!$B$4)</f>
        <v>0</v>
      </c>
      <c r="U355" s="3">
        <f t="shared" si="66"/>
        <v>433.44247994955401</v>
      </c>
      <c r="V355" s="3">
        <f>('PV model'!$B$13*(U355/1000)*(1-'PV model'!$B$14*((20+C355)-25))*'PV model'!$B$10)/'PV model'!$B$12</f>
        <v>43.448225644585541</v>
      </c>
      <c r="AD355" s="3">
        <v>353</v>
      </c>
    </row>
    <row r="356" spans="1:30" x14ac:dyDescent="0.2">
      <c r="A356" s="10">
        <f t="shared" si="67"/>
        <v>15</v>
      </c>
      <c r="B356" s="10">
        <f t="shared" si="68"/>
        <v>15</v>
      </c>
      <c r="C356" s="23">
        <v>4.4000000000000004</v>
      </c>
      <c r="D356" s="24">
        <v>306.42885000000001</v>
      </c>
      <c r="E356" s="24">
        <v>44.1</v>
      </c>
      <c r="F356" s="48"/>
      <c r="G356" s="48"/>
      <c r="H356" s="1">
        <f t="shared" si="69"/>
        <v>-21.284736071319031</v>
      </c>
      <c r="I356" s="1">
        <f t="shared" si="62"/>
        <v>-9.2866452988622363</v>
      </c>
      <c r="J356" s="4">
        <f>B356+('PV model'!$B$3/15)+(I356/60)</f>
        <v>14.568555911685628</v>
      </c>
      <c r="K356" s="2">
        <f t="shared" si="63"/>
        <v>-38.528338675284424</v>
      </c>
      <c r="L356" s="2">
        <f>DEGREES(ASIN((((COS(RADIANS('PV model'!$B$2))*COS(RADIANS(H356))*COS(RADIANS(K356)))+(SIN(RADIANS('PV model'!$B$2))*SIN(RADIANS(H356)))))))</f>
        <v>6.5294949727305962</v>
      </c>
      <c r="M356" s="3">
        <f t="shared" si="59"/>
        <v>6.5294949727305962</v>
      </c>
      <c r="N356" s="2">
        <f t="shared" si="64"/>
        <v>-35.746614330189168</v>
      </c>
      <c r="O356" s="2">
        <f>IF('PV model'!$B$2&gt;0, 180-N356,IF('PV model'!$B$2&lt;0,0-N356,N356))</f>
        <v>215.74661433018917</v>
      </c>
      <c r="P356" s="2">
        <f>ABS(O356-'PV model'!$B$5)</f>
        <v>10.746614330189175</v>
      </c>
      <c r="Q356" s="3">
        <f t="shared" si="60"/>
        <v>83.470505027269397</v>
      </c>
      <c r="R356" s="3">
        <f t="shared" si="65"/>
        <v>306.42885000000035</v>
      </c>
      <c r="S356" s="3">
        <f t="shared" si="61"/>
        <v>52.418594593114555</v>
      </c>
      <c r="T356" s="3">
        <f>(0.5*(1-COS(RADIANS(90-$X$3)))*(D356+E356)*'PV model'!$B$4)</f>
        <v>0</v>
      </c>
      <c r="U356" s="3">
        <f t="shared" si="66"/>
        <v>358.84744459311491</v>
      </c>
      <c r="V356" s="3">
        <f>('PV model'!$B$13*(U356/1000)*(1-'PV model'!$B$14*((20+C356)-25))*'PV model'!$B$10)/'PV model'!$B$12</f>
        <v>35.956479498875431</v>
      </c>
      <c r="AD356" s="3">
        <v>354</v>
      </c>
    </row>
    <row r="357" spans="1:30" x14ac:dyDescent="0.2">
      <c r="A357" s="10">
        <f t="shared" si="67"/>
        <v>15</v>
      </c>
      <c r="B357" s="10">
        <f t="shared" si="68"/>
        <v>16</v>
      </c>
      <c r="C357" s="23">
        <v>3.3</v>
      </c>
      <c r="D357" s="24">
        <v>90.918449999999993</v>
      </c>
      <c r="E357" s="24">
        <v>22.05</v>
      </c>
      <c r="F357" s="48"/>
      <c r="G357" s="48"/>
      <c r="H357" s="1">
        <f t="shared" si="69"/>
        <v>-21.284736071319031</v>
      </c>
      <c r="I357" s="1">
        <f t="shared" si="62"/>
        <v>-9.2866452988622363</v>
      </c>
      <c r="J357" s="4">
        <f>B357+('PV model'!$B$3/15)+(I357/60)</f>
        <v>15.568555911685628</v>
      </c>
      <c r="K357" s="2">
        <f t="shared" si="63"/>
        <v>-53.528338675284424</v>
      </c>
      <c r="L357" s="2">
        <f>DEGREES(ASIN((((COS(RADIANS('PV model'!$B$2))*COS(RADIANS(H357))*COS(RADIANS(K357)))+(SIN(RADIANS('PV model'!$B$2))*SIN(RADIANS(H357)))))))</f>
        <v>0.83424270334991535</v>
      </c>
      <c r="M357" s="3">
        <f t="shared" si="59"/>
        <v>0.83424270334991535</v>
      </c>
      <c r="N357" s="2">
        <f t="shared" si="64"/>
        <v>-48.536494538588045</v>
      </c>
      <c r="O357" s="2">
        <f>IF('PV model'!$B$2&gt;0, 180-N357,IF('PV model'!$B$2&lt;0,0-N357,N357))</f>
        <v>228.53649453858804</v>
      </c>
      <c r="P357" s="2">
        <f>ABS(O357-'PV model'!$B$5)</f>
        <v>23.536494538588045</v>
      </c>
      <c r="Q357" s="3">
        <f t="shared" si="60"/>
        <v>89.165757296650085</v>
      </c>
      <c r="R357" s="3">
        <f t="shared" si="65"/>
        <v>90.91845000000032</v>
      </c>
      <c r="S357" s="3">
        <f t="shared" si="61"/>
        <v>25.804681813928461</v>
      </c>
      <c r="T357" s="3">
        <f>(0.5*(1-COS(RADIANS(90-$X$3)))*(D357+E357)*'PV model'!$B$4)</f>
        <v>0</v>
      </c>
      <c r="U357" s="3">
        <f t="shared" si="66"/>
        <v>116.72313181392877</v>
      </c>
      <c r="V357" s="3">
        <f>('PV model'!$B$13*(U357/1000)*(1-'PV model'!$B$14*((20+C357)-25))*'PV model'!$B$10)/'PV model'!$B$12</f>
        <v>11.746984237061938</v>
      </c>
      <c r="AD357" s="49">
        <v>355</v>
      </c>
    </row>
    <row r="358" spans="1:30" x14ac:dyDescent="0.2">
      <c r="A358" s="10">
        <f t="shared" si="67"/>
        <v>15</v>
      </c>
      <c r="B358" s="10">
        <f t="shared" si="68"/>
        <v>17</v>
      </c>
      <c r="C358" s="23">
        <v>2.2999999999999998</v>
      </c>
      <c r="D358" s="24">
        <v>0</v>
      </c>
      <c r="E358" s="24">
        <v>0</v>
      </c>
      <c r="F358" s="48"/>
      <c r="G358" s="48"/>
      <c r="H358" s="1">
        <f t="shared" si="69"/>
        <v>-21.284736071319031</v>
      </c>
      <c r="I358" s="1">
        <f t="shared" si="62"/>
        <v>-9.2866452988622363</v>
      </c>
      <c r="J358" s="4">
        <f>B358+('PV model'!$B$3/15)+(I358/60)</f>
        <v>16.568555911685628</v>
      </c>
      <c r="K358" s="2">
        <f t="shared" si="63"/>
        <v>-68.528338675284431</v>
      </c>
      <c r="L358" s="2">
        <f>DEGREES(ASIN((((COS(RADIANS('PV model'!$B$2))*COS(RADIANS(H358))*COS(RADIANS(K358)))+(SIN(RADIANS('PV model'!$B$2))*SIN(RADIANS(H358)))))))</f>
        <v>-6.0833227698027503</v>
      </c>
      <c r="M358" s="3">
        <f t="shared" si="59"/>
        <v>0</v>
      </c>
      <c r="N358" s="2">
        <f t="shared" si="64"/>
        <v>-60.695548673584724</v>
      </c>
      <c r="O358" s="2">
        <f>IF('PV model'!$B$2&gt;0, 180-N358,IF('PV model'!$B$2&lt;0,0-N358,N358))</f>
        <v>240.69554867358471</v>
      </c>
      <c r="P358" s="2">
        <f>ABS(O358-'PV model'!$B$5)</f>
        <v>35.69554867358471</v>
      </c>
      <c r="Q358" s="3">
        <f t="shared" si="60"/>
        <v>96.083322769802749</v>
      </c>
      <c r="R358" s="3">
        <f t="shared" si="65"/>
        <v>0</v>
      </c>
      <c r="S358" s="3">
        <f t="shared" si="61"/>
        <v>0</v>
      </c>
      <c r="T358" s="3">
        <f>(0.5*(1-COS(RADIANS(90-$X$3)))*(D358+E358)*'PV model'!$B$4)</f>
        <v>0</v>
      </c>
      <c r="U358" s="3">
        <f t="shared" si="66"/>
        <v>0</v>
      </c>
      <c r="V358" s="3">
        <f>('PV model'!$B$13*(U358/1000)*(1-'PV model'!$B$14*((20+C358)-25))*'PV model'!$B$10)/'PV model'!$B$12</f>
        <v>0</v>
      </c>
      <c r="AD358" s="3">
        <v>356</v>
      </c>
    </row>
    <row r="359" spans="1:30" x14ac:dyDescent="0.2">
      <c r="A359" s="10">
        <f t="shared" si="67"/>
        <v>15</v>
      </c>
      <c r="B359" s="10">
        <f t="shared" si="68"/>
        <v>18</v>
      </c>
      <c r="C359" s="23">
        <v>1.2</v>
      </c>
      <c r="D359" s="24">
        <v>0</v>
      </c>
      <c r="E359" s="24">
        <v>0</v>
      </c>
      <c r="F359" s="48"/>
      <c r="G359" s="48"/>
      <c r="H359" s="1">
        <f t="shared" si="69"/>
        <v>-21.284736071319031</v>
      </c>
      <c r="I359" s="1">
        <f t="shared" si="62"/>
        <v>-9.2866452988622363</v>
      </c>
      <c r="J359" s="4">
        <f>B359+('PV model'!$B$3/15)+(I359/60)</f>
        <v>17.568555911685628</v>
      </c>
      <c r="K359" s="2">
        <f t="shared" si="63"/>
        <v>-83.528338675284431</v>
      </c>
      <c r="L359" s="2">
        <f>DEGREES(ASIN((((COS(RADIANS('PV model'!$B$2))*COS(RADIANS(H359))*COS(RADIANS(K359)))+(SIN(RADIANS('PV model'!$B$2))*SIN(RADIANS(H359)))))))</f>
        <v>-13.867320128153816</v>
      </c>
      <c r="M359" s="3">
        <f t="shared" si="59"/>
        <v>0</v>
      </c>
      <c r="N359" s="2">
        <f t="shared" si="64"/>
        <v>-72.486476539665361</v>
      </c>
      <c r="O359" s="2">
        <f>IF('PV model'!$B$2&gt;0, 180-N359,IF('PV model'!$B$2&lt;0,0-N359,N359))</f>
        <v>252.48647653966538</v>
      </c>
      <c r="P359" s="2">
        <f>ABS(O359-'PV model'!$B$5)</f>
        <v>47.486476539665375</v>
      </c>
      <c r="Q359" s="3">
        <f t="shared" si="60"/>
        <v>103.86732012815381</v>
      </c>
      <c r="R359" s="3">
        <f t="shared" si="65"/>
        <v>0</v>
      </c>
      <c r="S359" s="3">
        <f t="shared" si="61"/>
        <v>0</v>
      </c>
      <c r="T359" s="3">
        <f>(0.5*(1-COS(RADIANS(90-$X$3)))*(D359+E359)*'PV model'!$B$4)</f>
        <v>0</v>
      </c>
      <c r="U359" s="3">
        <f t="shared" si="66"/>
        <v>0</v>
      </c>
      <c r="V359" s="3">
        <f>('PV model'!$B$13*(U359/1000)*(1-'PV model'!$B$14*((20+C359)-25))*'PV model'!$B$10)/'PV model'!$B$12</f>
        <v>0</v>
      </c>
      <c r="AD359" s="3">
        <v>357</v>
      </c>
    </row>
    <row r="360" spans="1:30" x14ac:dyDescent="0.2">
      <c r="A360" s="10">
        <f t="shared" si="67"/>
        <v>15</v>
      </c>
      <c r="B360" s="10">
        <f t="shared" si="68"/>
        <v>19</v>
      </c>
      <c r="C360" s="23">
        <v>0.5</v>
      </c>
      <c r="D360" s="24">
        <v>0</v>
      </c>
      <c r="E360" s="24">
        <v>0</v>
      </c>
      <c r="F360" s="48"/>
      <c r="G360" s="48"/>
      <c r="H360" s="1">
        <f t="shared" si="69"/>
        <v>-21.284736071319031</v>
      </c>
      <c r="I360" s="1">
        <f t="shared" si="62"/>
        <v>-9.2866452988622363</v>
      </c>
      <c r="J360" s="4">
        <f>B360+('PV model'!$B$3/15)+(I360/60)</f>
        <v>18.568555911685628</v>
      </c>
      <c r="K360" s="2">
        <f t="shared" si="63"/>
        <v>-98.528338675284431</v>
      </c>
      <c r="L360" s="2">
        <f>DEGREES(ASIN((((COS(RADIANS('PV model'!$B$2))*COS(RADIANS(H360))*COS(RADIANS(K360)))+(SIN(RADIANS('PV model'!$B$2))*SIN(RADIANS(H360)))))))</f>
        <v>-22.174451349752633</v>
      </c>
      <c r="M360" s="3">
        <f t="shared" si="59"/>
        <v>0</v>
      </c>
      <c r="N360" s="2">
        <f t="shared" si="64"/>
        <v>-84.315349930958362</v>
      </c>
      <c r="O360" s="2">
        <f>IF('PV model'!$B$2&gt;0, 180-N360,IF('PV model'!$B$2&lt;0,0-N360,N360))</f>
        <v>264.31534993095835</v>
      </c>
      <c r="P360" s="2">
        <f>ABS(O360-'PV model'!$B$5)</f>
        <v>59.315349930958348</v>
      </c>
      <c r="Q360" s="3">
        <f t="shared" si="60"/>
        <v>112.17445134975263</v>
      </c>
      <c r="R360" s="3">
        <f t="shared" si="65"/>
        <v>0</v>
      </c>
      <c r="S360" s="3">
        <f t="shared" si="61"/>
        <v>0</v>
      </c>
      <c r="T360" s="3">
        <f>(0.5*(1-COS(RADIANS(90-$X$3)))*(D360+E360)*'PV model'!$B$4)</f>
        <v>0</v>
      </c>
      <c r="U360" s="3">
        <f t="shared" si="66"/>
        <v>0</v>
      </c>
      <c r="V360" s="3">
        <f>('PV model'!$B$13*(U360/1000)*(1-'PV model'!$B$14*((20+C360)-25))*'PV model'!$B$10)/'PV model'!$B$12</f>
        <v>0</v>
      </c>
      <c r="AD360" s="3">
        <v>358</v>
      </c>
    </row>
    <row r="361" spans="1:30" x14ac:dyDescent="0.2">
      <c r="A361" s="10">
        <f t="shared" si="67"/>
        <v>15</v>
      </c>
      <c r="B361" s="10">
        <f t="shared" si="68"/>
        <v>20</v>
      </c>
      <c r="C361" s="23">
        <v>-0.2</v>
      </c>
      <c r="D361" s="24">
        <v>0</v>
      </c>
      <c r="E361" s="24">
        <v>0</v>
      </c>
      <c r="F361" s="48"/>
      <c r="G361" s="48"/>
      <c r="H361" s="1">
        <f t="shared" si="69"/>
        <v>-21.284736071319031</v>
      </c>
      <c r="I361" s="1">
        <f t="shared" si="62"/>
        <v>-9.2866452988622363</v>
      </c>
      <c r="J361" s="4">
        <f>B361+('PV model'!$B$3/15)+(I361/60)</f>
        <v>19.568555911685628</v>
      </c>
      <c r="K361" s="2">
        <f t="shared" si="63"/>
        <v>-113.52833867528443</v>
      </c>
      <c r="L361" s="2">
        <f>DEGREES(ASIN((((COS(RADIANS('PV model'!$B$2))*COS(RADIANS(H361))*COS(RADIANS(K361)))+(SIN(RADIANS('PV model'!$B$2))*SIN(RADIANS(H361)))))))</f>
        <v>-30.653682281209949</v>
      </c>
      <c r="M361" s="3">
        <f t="shared" si="59"/>
        <v>0</v>
      </c>
      <c r="N361" s="2">
        <f t="shared" si="64"/>
        <v>-83.261295969535837</v>
      </c>
      <c r="O361" s="2">
        <f>IF('PV model'!$B$2&gt;0, 180-N361,IF('PV model'!$B$2&lt;0,0-N361,N361))</f>
        <v>263.26129596953581</v>
      </c>
      <c r="P361" s="2">
        <f>ABS(O361-'PV model'!$B$5)</f>
        <v>58.261295969535809</v>
      </c>
      <c r="Q361" s="3">
        <f t="shared" si="60"/>
        <v>120.65368228120994</v>
      </c>
      <c r="R361" s="3">
        <f t="shared" si="65"/>
        <v>0</v>
      </c>
      <c r="S361" s="3">
        <f t="shared" si="61"/>
        <v>0</v>
      </c>
      <c r="T361" s="3">
        <f>(0.5*(1-COS(RADIANS(90-$X$3)))*(D361+E361)*'PV model'!$B$4)</f>
        <v>0</v>
      </c>
      <c r="U361" s="3">
        <f t="shared" si="66"/>
        <v>0</v>
      </c>
      <c r="V361" s="3">
        <f>('PV model'!$B$13*(U361/1000)*(1-'PV model'!$B$14*((20+C361)-25))*'PV model'!$B$10)/'PV model'!$B$12</f>
        <v>0</v>
      </c>
      <c r="AD361" s="3">
        <v>359</v>
      </c>
    </row>
    <row r="362" spans="1:30" x14ac:dyDescent="0.2">
      <c r="A362" s="10">
        <f t="shared" si="67"/>
        <v>15</v>
      </c>
      <c r="B362" s="10">
        <f t="shared" si="68"/>
        <v>21</v>
      </c>
      <c r="C362" s="23">
        <v>-0.9</v>
      </c>
      <c r="D362" s="24">
        <v>0</v>
      </c>
      <c r="E362" s="24">
        <v>0</v>
      </c>
      <c r="F362" s="48"/>
      <c r="G362" s="48"/>
      <c r="H362" s="1">
        <f t="shared" si="69"/>
        <v>-21.284736071319031</v>
      </c>
      <c r="I362" s="1">
        <f t="shared" si="62"/>
        <v>-9.2866452988622363</v>
      </c>
      <c r="J362" s="4">
        <f>B362+('PV model'!$B$3/15)+(I362/60)</f>
        <v>20.568555911685628</v>
      </c>
      <c r="K362" s="2">
        <f t="shared" si="63"/>
        <v>-128.52833867528443</v>
      </c>
      <c r="L362" s="2">
        <f>DEGREES(ASIN((((COS(RADIANS('PV model'!$B$2))*COS(RADIANS(H362))*COS(RADIANS(K362)))+(SIN(RADIANS('PV model'!$B$2))*SIN(RADIANS(H362)))))))</f>
        <v>-38.896050256831693</v>
      </c>
      <c r="M362" s="3">
        <f t="shared" si="59"/>
        <v>0</v>
      </c>
      <c r="N362" s="2">
        <f t="shared" si="64"/>
        <v>-69.487100815910352</v>
      </c>
      <c r="O362" s="2">
        <f>IF('PV model'!$B$2&gt;0, 180-N362,IF('PV model'!$B$2&lt;0,0-N362,N362))</f>
        <v>249.48710081591037</v>
      </c>
      <c r="P362" s="2">
        <f>ABS(O362-'PV model'!$B$5)</f>
        <v>44.487100815910367</v>
      </c>
      <c r="Q362" s="3">
        <f t="shared" si="60"/>
        <v>128.8960502568317</v>
      </c>
      <c r="R362" s="3">
        <f t="shared" si="65"/>
        <v>0</v>
      </c>
      <c r="S362" s="3">
        <f t="shared" si="61"/>
        <v>0</v>
      </c>
      <c r="T362" s="3">
        <f>(0.5*(1-COS(RADIANS(90-$X$3)))*(D362+E362)*'PV model'!$B$4)</f>
        <v>0</v>
      </c>
      <c r="U362" s="3">
        <f t="shared" si="66"/>
        <v>0</v>
      </c>
      <c r="V362" s="3">
        <f>('PV model'!$B$13*(U362/1000)*(1-'PV model'!$B$14*((20+C362)-25))*'PV model'!$B$10)/'PV model'!$B$12</f>
        <v>0</v>
      </c>
      <c r="AD362" s="3">
        <v>360</v>
      </c>
    </row>
    <row r="363" spans="1:30" x14ac:dyDescent="0.2">
      <c r="A363" s="10">
        <f t="shared" si="67"/>
        <v>15</v>
      </c>
      <c r="B363" s="10">
        <f t="shared" si="68"/>
        <v>22</v>
      </c>
      <c r="C363" s="23">
        <v>-0.8</v>
      </c>
      <c r="D363" s="24">
        <v>0</v>
      </c>
      <c r="E363" s="24">
        <v>0</v>
      </c>
      <c r="F363" s="48"/>
      <c r="G363" s="48"/>
      <c r="H363" s="1">
        <f t="shared" si="69"/>
        <v>-21.284736071319031</v>
      </c>
      <c r="I363" s="1">
        <f t="shared" si="62"/>
        <v>-9.2866452988622363</v>
      </c>
      <c r="J363" s="4">
        <f>B363+('PV model'!$B$3/15)+(I363/60)</f>
        <v>21.568555911685628</v>
      </c>
      <c r="K363" s="2">
        <f t="shared" si="63"/>
        <v>-143.52833867528443</v>
      </c>
      <c r="L363" s="2">
        <f>DEGREES(ASIN((((COS(RADIANS('PV model'!$B$2))*COS(RADIANS(H363))*COS(RADIANS(K363)))+(SIN(RADIANS('PV model'!$B$2))*SIN(RADIANS(H363)))))))</f>
        <v>-46.349807128997675</v>
      </c>
      <c r="M363" s="3">
        <f t="shared" si="59"/>
        <v>0</v>
      </c>
      <c r="N363" s="2">
        <f t="shared" si="64"/>
        <v>-53.362491563620615</v>
      </c>
      <c r="O363" s="2">
        <f>IF('PV model'!$B$2&gt;0, 180-N363,IF('PV model'!$B$2&lt;0,0-N363,N363))</f>
        <v>233.36249156362061</v>
      </c>
      <c r="P363" s="2">
        <f>ABS(O363-'PV model'!$B$5)</f>
        <v>28.362491563620608</v>
      </c>
      <c r="Q363" s="3">
        <f t="shared" si="60"/>
        <v>136.34980712899767</v>
      </c>
      <c r="R363" s="3">
        <f t="shared" si="65"/>
        <v>0</v>
      </c>
      <c r="S363" s="3">
        <f t="shared" si="61"/>
        <v>0</v>
      </c>
      <c r="T363" s="3">
        <f>(0.5*(1-COS(RADIANS(90-$X$3)))*(D363+E363)*'PV model'!$B$4)</f>
        <v>0</v>
      </c>
      <c r="U363" s="3">
        <f t="shared" si="66"/>
        <v>0</v>
      </c>
      <c r="V363" s="3">
        <f>('PV model'!$B$13*(U363/1000)*(1-'PV model'!$B$14*((20+C363)-25))*'PV model'!$B$10)/'PV model'!$B$12</f>
        <v>0</v>
      </c>
      <c r="AD363" s="3">
        <v>361</v>
      </c>
    </row>
    <row r="364" spans="1:30" x14ac:dyDescent="0.2">
      <c r="A364" s="10">
        <f t="shared" si="67"/>
        <v>15</v>
      </c>
      <c r="B364" s="10">
        <f t="shared" si="68"/>
        <v>23</v>
      </c>
      <c r="C364" s="23">
        <v>-0.8</v>
      </c>
      <c r="D364" s="24">
        <v>0</v>
      </c>
      <c r="E364" s="24">
        <v>0</v>
      </c>
      <c r="F364" s="48"/>
      <c r="G364" s="48"/>
      <c r="H364" s="1">
        <f t="shared" si="69"/>
        <v>-21.284736071319031</v>
      </c>
      <c r="I364" s="1">
        <f t="shared" si="62"/>
        <v>-9.2866452988622363</v>
      </c>
      <c r="J364" s="4">
        <f>B364+('PV model'!$B$3/15)+(I364/60)</f>
        <v>22.568555911685628</v>
      </c>
      <c r="K364" s="2">
        <f t="shared" si="63"/>
        <v>-158.52833867528443</v>
      </c>
      <c r="L364" s="2">
        <f>DEGREES(ASIN((((COS(RADIANS('PV model'!$B$2))*COS(RADIANS(H364))*COS(RADIANS(K364)))+(SIN(RADIANS('PV model'!$B$2))*SIN(RADIANS(H364)))))))</f>
        <v>-52.213822953382291</v>
      </c>
      <c r="M364" s="3">
        <f t="shared" si="59"/>
        <v>0</v>
      </c>
      <c r="N364" s="2">
        <f t="shared" si="64"/>
        <v>-33.824889024219686</v>
      </c>
      <c r="O364" s="2">
        <f>IF('PV model'!$B$2&gt;0, 180-N364,IF('PV model'!$B$2&lt;0,0-N364,N364))</f>
        <v>213.82488902421969</v>
      </c>
      <c r="P364" s="2">
        <f>ABS(O364-'PV model'!$B$5)</f>
        <v>8.8248890242196865</v>
      </c>
      <c r="Q364" s="3">
        <f t="shared" si="60"/>
        <v>142.21382295338228</v>
      </c>
      <c r="R364" s="3">
        <f t="shared" si="65"/>
        <v>0</v>
      </c>
      <c r="S364" s="3">
        <f t="shared" si="61"/>
        <v>0</v>
      </c>
      <c r="T364" s="3">
        <f>(0.5*(1-COS(RADIANS(90-$X$3)))*(D364+E364)*'PV model'!$B$4)</f>
        <v>0</v>
      </c>
      <c r="U364" s="3">
        <f t="shared" si="66"/>
        <v>0</v>
      </c>
      <c r="V364" s="3">
        <f>('PV model'!$B$13*(U364/1000)*(1-'PV model'!$B$14*((20+C364)-25))*'PV model'!$B$10)/'PV model'!$B$12</f>
        <v>0</v>
      </c>
      <c r="AD364" s="3">
        <v>362</v>
      </c>
    </row>
    <row r="365" spans="1:30" x14ac:dyDescent="0.2">
      <c r="A365" s="10">
        <f t="shared" si="67"/>
        <v>15</v>
      </c>
      <c r="B365" s="10">
        <f t="shared" si="68"/>
        <v>24</v>
      </c>
      <c r="C365" s="23">
        <v>-0.7</v>
      </c>
      <c r="D365" s="24">
        <v>0</v>
      </c>
      <c r="E365" s="24">
        <v>0</v>
      </c>
      <c r="F365" s="48"/>
      <c r="G365" s="48"/>
      <c r="H365" s="1">
        <f t="shared" si="69"/>
        <v>-21.284736071319031</v>
      </c>
      <c r="I365" s="1">
        <f t="shared" si="62"/>
        <v>-9.2866452988622363</v>
      </c>
      <c r="J365" s="4">
        <f>B365+('PV model'!$B$3/15)+(I365/60)</f>
        <v>23.568555911685628</v>
      </c>
      <c r="K365" s="2">
        <f t="shared" si="63"/>
        <v>-173.52833867528443</v>
      </c>
      <c r="L365" s="2">
        <f>DEGREES(ASIN((((COS(RADIANS('PV model'!$B$2))*COS(RADIANS(H365))*COS(RADIANS(K365)))+(SIN(RADIANS('PV model'!$B$2))*SIN(RADIANS(H365)))))))</f>
        <v>-55.443545971107213</v>
      </c>
      <c r="M365" s="3">
        <f t="shared" si="59"/>
        <v>0</v>
      </c>
      <c r="N365" s="2">
        <f t="shared" si="64"/>
        <v>-10.670193165271328</v>
      </c>
      <c r="O365" s="2">
        <f>IF('PV model'!$B$2&gt;0, 180-N365,IF('PV model'!$B$2&lt;0,0-N365,N365))</f>
        <v>190.67019316527131</v>
      </c>
      <c r="P365" s="2">
        <f>ABS(O365-'PV model'!$B$5)</f>
        <v>14.329806834728686</v>
      </c>
      <c r="Q365" s="3">
        <f t="shared" si="60"/>
        <v>145.44354597110723</v>
      </c>
      <c r="R365" s="3">
        <f t="shared" si="65"/>
        <v>0</v>
      </c>
      <c r="S365" s="3">
        <f t="shared" si="61"/>
        <v>0</v>
      </c>
      <c r="T365" s="3">
        <f>(0.5*(1-COS(RADIANS(90-$X$3)))*(D365+E365)*'PV model'!$B$4)</f>
        <v>0</v>
      </c>
      <c r="U365" s="3">
        <f t="shared" si="66"/>
        <v>0</v>
      </c>
      <c r="V365" s="3">
        <f>('PV model'!$B$13*(U365/1000)*(1-'PV model'!$B$14*((20+C365)-25))*'PV model'!$B$10)/'PV model'!$B$12</f>
        <v>0</v>
      </c>
      <c r="AD365" s="3">
        <v>363</v>
      </c>
    </row>
    <row r="366" spans="1:30" x14ac:dyDescent="0.2">
      <c r="A366" s="10">
        <f t="shared" si="67"/>
        <v>16</v>
      </c>
      <c r="B366" s="10">
        <f t="shared" si="68"/>
        <v>1</v>
      </c>
      <c r="C366" s="23">
        <v>-1.2</v>
      </c>
      <c r="D366" s="24">
        <v>0</v>
      </c>
      <c r="E366" s="24">
        <v>0</v>
      </c>
      <c r="F366" s="48"/>
      <c r="G366" s="48"/>
      <c r="H366" s="1">
        <f t="shared" si="69"/>
        <v>-21.111556756459329</v>
      </c>
      <c r="I366" s="1">
        <f t="shared" si="62"/>
        <v>-9.6322695346717637</v>
      </c>
      <c r="J366" s="4">
        <f>B366+('PV model'!$B$3/15)+(I366/60)</f>
        <v>0.56279550775547071</v>
      </c>
      <c r="K366" s="2">
        <f t="shared" si="63"/>
        <v>171.55806738366795</v>
      </c>
      <c r="L366" s="2">
        <f>DEGREES(ASIN((((COS(RADIANS('PV model'!$B$2))*COS(RADIANS(H366))*COS(RADIANS(K366)))+(SIN(RADIANS('PV model'!$B$2))*SIN(RADIANS(H366)))))))</f>
        <v>-55.035014911932763</v>
      </c>
      <c r="M366" s="3">
        <f t="shared" si="59"/>
        <v>0</v>
      </c>
      <c r="N366" s="2">
        <f t="shared" si="64"/>
        <v>13.826327454376381</v>
      </c>
      <c r="O366" s="2">
        <f>IF('PV model'!$B$2&gt;0, 180-N366,IF('PV model'!$B$2&lt;0,0-N366,N366))</f>
        <v>166.17367254562362</v>
      </c>
      <c r="P366" s="2">
        <f>ABS(O366-'PV model'!$B$5)</f>
        <v>38.826327454376383</v>
      </c>
      <c r="Q366" s="3">
        <f t="shared" si="60"/>
        <v>145.03501491193276</v>
      </c>
      <c r="R366" s="3">
        <f t="shared" si="65"/>
        <v>0</v>
      </c>
      <c r="S366" s="3">
        <f t="shared" si="61"/>
        <v>0</v>
      </c>
      <c r="T366" s="3">
        <f>(0.5*(1-COS(RADIANS(90-$X$3)))*(D366+E366)*'PV model'!$B$4)</f>
        <v>0</v>
      </c>
      <c r="U366" s="3">
        <f t="shared" si="66"/>
        <v>0</v>
      </c>
      <c r="V366" s="3">
        <f>('PV model'!$B$13*(U366/1000)*(1-'PV model'!$B$14*((20+C366)-25))*'PV model'!$B$10)/'PV model'!$B$12</f>
        <v>0</v>
      </c>
      <c r="AD366" s="3">
        <v>364</v>
      </c>
    </row>
    <row r="367" spans="1:30" x14ac:dyDescent="0.2">
      <c r="A367" s="10">
        <f t="shared" si="67"/>
        <v>16</v>
      </c>
      <c r="B367" s="10">
        <f t="shared" si="68"/>
        <v>2</v>
      </c>
      <c r="C367" s="23">
        <v>-1.6</v>
      </c>
      <c r="D367" s="24">
        <v>0</v>
      </c>
      <c r="E367" s="24">
        <v>0</v>
      </c>
      <c r="F367" s="48"/>
      <c r="G367" s="48"/>
      <c r="H367" s="1">
        <f t="shared" si="69"/>
        <v>-21.111556756459329</v>
      </c>
      <c r="I367" s="1">
        <f t="shared" si="62"/>
        <v>-9.6322695346717637</v>
      </c>
      <c r="J367" s="4">
        <f>B367+('PV model'!$B$3/15)+(I367/60)</f>
        <v>1.5627955077554707</v>
      </c>
      <c r="K367" s="2">
        <f t="shared" si="63"/>
        <v>156.55806738366795</v>
      </c>
      <c r="L367" s="2">
        <f>DEGREES(ASIN((((COS(RADIANS('PV model'!$B$2))*COS(RADIANS(H367))*COS(RADIANS(K367)))+(SIN(RADIANS('PV model'!$B$2))*SIN(RADIANS(H367)))))))</f>
        <v>-51.408785807469727</v>
      </c>
      <c r="M367" s="3">
        <f t="shared" si="59"/>
        <v>0</v>
      </c>
      <c r="N367" s="2">
        <f t="shared" si="64"/>
        <v>36.510474438903621</v>
      </c>
      <c r="O367" s="2">
        <f>IF('PV model'!$B$2&gt;0, 180-N367,IF('PV model'!$B$2&lt;0,0-N367,N367))</f>
        <v>143.48952556109637</v>
      </c>
      <c r="P367" s="2">
        <f>ABS(O367-'PV model'!$B$5)</f>
        <v>61.510474438903628</v>
      </c>
      <c r="Q367" s="3">
        <f t="shared" si="60"/>
        <v>141.40878580746971</v>
      </c>
      <c r="R367" s="3">
        <f t="shared" si="65"/>
        <v>0</v>
      </c>
      <c r="S367" s="3">
        <f t="shared" si="61"/>
        <v>0</v>
      </c>
      <c r="T367" s="3">
        <f>(0.5*(1-COS(RADIANS(90-$X$3)))*(D367+E367)*'PV model'!$B$4)</f>
        <v>0</v>
      </c>
      <c r="U367" s="3">
        <f t="shared" si="66"/>
        <v>0</v>
      </c>
      <c r="V367" s="3">
        <f>('PV model'!$B$13*(U367/1000)*(1-'PV model'!$B$14*((20+C367)-25))*'PV model'!$B$10)/'PV model'!$B$12</f>
        <v>0</v>
      </c>
      <c r="AD367" s="3">
        <v>365</v>
      </c>
    </row>
    <row r="368" spans="1:30" x14ac:dyDescent="0.2">
      <c r="A368" s="10">
        <f t="shared" si="67"/>
        <v>16</v>
      </c>
      <c r="B368" s="10">
        <f t="shared" si="68"/>
        <v>3</v>
      </c>
      <c r="C368" s="23">
        <v>-2.1</v>
      </c>
      <c r="D368" s="24">
        <v>0</v>
      </c>
      <c r="E368" s="24">
        <v>0</v>
      </c>
      <c r="F368" s="48"/>
      <c r="G368" s="48"/>
      <c r="H368" s="1">
        <f t="shared" si="69"/>
        <v>-21.111556756459329</v>
      </c>
      <c r="I368" s="1">
        <f t="shared" si="62"/>
        <v>-9.6322695346717637</v>
      </c>
      <c r="J368" s="4">
        <f>B368+('PV model'!$B$3/15)+(I368/60)</f>
        <v>2.5627955077554705</v>
      </c>
      <c r="K368" s="2">
        <f t="shared" si="63"/>
        <v>141.55806738366795</v>
      </c>
      <c r="L368" s="2">
        <f>DEGREES(ASIN((((COS(RADIANS('PV model'!$B$2))*COS(RADIANS(H368))*COS(RADIANS(K368)))+(SIN(RADIANS('PV model'!$B$2))*SIN(RADIANS(H368)))))))</f>
        <v>-45.291328048077212</v>
      </c>
      <c r="M368" s="3">
        <f t="shared" si="59"/>
        <v>0</v>
      </c>
      <c r="N368" s="2">
        <f t="shared" si="64"/>
        <v>55.53123725399179</v>
      </c>
      <c r="O368" s="2">
        <f>IF('PV model'!$B$2&gt;0, 180-N368,IF('PV model'!$B$2&lt;0,0-N368,N368))</f>
        <v>124.46876274600821</v>
      </c>
      <c r="P368" s="2">
        <f>ABS(O368-'PV model'!$B$5)</f>
        <v>80.53123725399179</v>
      </c>
      <c r="Q368" s="3">
        <f t="shared" si="60"/>
        <v>135.29132804807719</v>
      </c>
      <c r="R368" s="3">
        <f t="shared" si="65"/>
        <v>0</v>
      </c>
      <c r="S368" s="3">
        <f t="shared" si="61"/>
        <v>0</v>
      </c>
      <c r="T368" s="3">
        <f>(0.5*(1-COS(RADIANS(90-$X$3)))*(D368+E368)*'PV model'!$B$4)</f>
        <v>0</v>
      </c>
      <c r="U368" s="3">
        <f t="shared" si="66"/>
        <v>0</v>
      </c>
      <c r="V368" s="3">
        <f>('PV model'!$B$13*(U368/1000)*(1-'PV model'!$B$14*((20+C368)-25))*'PV model'!$B$10)/'PV model'!$B$12</f>
        <v>0</v>
      </c>
    </row>
    <row r="369" spans="1:22" x14ac:dyDescent="0.2">
      <c r="A369" s="10">
        <f t="shared" si="67"/>
        <v>16</v>
      </c>
      <c r="B369" s="10">
        <f t="shared" si="68"/>
        <v>4</v>
      </c>
      <c r="C369" s="23">
        <v>-2.1</v>
      </c>
      <c r="D369" s="24">
        <v>0</v>
      </c>
      <c r="E369" s="24">
        <v>0</v>
      </c>
      <c r="F369" s="48"/>
      <c r="G369" s="48"/>
      <c r="H369" s="1">
        <f t="shared" si="69"/>
        <v>-21.111556756459329</v>
      </c>
      <c r="I369" s="1">
        <f t="shared" si="62"/>
        <v>-9.6322695346717637</v>
      </c>
      <c r="J369" s="4">
        <f>B369+('PV model'!$B$3/15)+(I369/60)</f>
        <v>3.5627955077554705</v>
      </c>
      <c r="K369" s="2">
        <f t="shared" si="63"/>
        <v>126.55806738366793</v>
      </c>
      <c r="L369" s="2">
        <f>DEGREES(ASIN((((COS(RADIANS('PV model'!$B$2))*COS(RADIANS(H369))*COS(RADIANS(K369)))+(SIN(RADIANS('PV model'!$B$2))*SIN(RADIANS(H369)))))))</f>
        <v>-37.702845576222316</v>
      </c>
      <c r="M369" s="3">
        <f t="shared" si="59"/>
        <v>0</v>
      </c>
      <c r="N369" s="2">
        <f t="shared" si="64"/>
        <v>71.280509070129426</v>
      </c>
      <c r="O369" s="2">
        <f>IF('PV model'!$B$2&gt;0, 180-N369,IF('PV model'!$B$2&lt;0,0-N369,N369))</f>
        <v>108.71949092987057</v>
      </c>
      <c r="P369" s="2">
        <f>ABS(O369-'PV model'!$B$5)</f>
        <v>96.280509070129426</v>
      </c>
      <c r="Q369" s="3">
        <f t="shared" si="60"/>
        <v>127.70284557622232</v>
      </c>
      <c r="R369" s="3">
        <f t="shared" si="65"/>
        <v>0</v>
      </c>
      <c r="S369" s="3">
        <f t="shared" si="61"/>
        <v>0</v>
      </c>
      <c r="T369" s="3">
        <f>(0.5*(1-COS(RADIANS(90-$X$3)))*(D369+E369)*'PV model'!$B$4)</f>
        <v>0</v>
      </c>
      <c r="U369" s="3">
        <f t="shared" si="66"/>
        <v>0</v>
      </c>
      <c r="V369" s="3">
        <f>('PV model'!$B$13*(U369/1000)*(1-'PV model'!$B$14*((20+C369)-25))*'PV model'!$B$10)/'PV model'!$B$12</f>
        <v>0</v>
      </c>
    </row>
    <row r="370" spans="1:22" x14ac:dyDescent="0.2">
      <c r="A370" s="10">
        <f t="shared" si="67"/>
        <v>16</v>
      </c>
      <c r="B370" s="10">
        <f t="shared" si="68"/>
        <v>5</v>
      </c>
      <c r="C370" s="23">
        <v>-2</v>
      </c>
      <c r="D370" s="24">
        <v>0</v>
      </c>
      <c r="E370" s="24">
        <v>0</v>
      </c>
      <c r="F370" s="48"/>
      <c r="G370" s="48"/>
      <c r="H370" s="1">
        <f t="shared" si="69"/>
        <v>-21.111556756459329</v>
      </c>
      <c r="I370" s="1">
        <f t="shared" si="62"/>
        <v>-9.6322695346717637</v>
      </c>
      <c r="J370" s="4">
        <f>B370+('PV model'!$B$3/15)+(I370/60)</f>
        <v>4.5627955077554709</v>
      </c>
      <c r="K370" s="2">
        <f t="shared" si="63"/>
        <v>111.55806738366793</v>
      </c>
      <c r="L370" s="2">
        <f>DEGREES(ASIN((((COS(RADIANS('PV model'!$B$2))*COS(RADIANS(H370))*COS(RADIANS(K370)))+(SIN(RADIANS('PV model'!$B$2))*SIN(RADIANS(H370)))))))</f>
        <v>-29.405767037440093</v>
      </c>
      <c r="M370" s="3">
        <f t="shared" si="59"/>
        <v>0</v>
      </c>
      <c r="N370" s="2">
        <f t="shared" si="64"/>
        <v>84.831151026805301</v>
      </c>
      <c r="O370" s="2">
        <f>IF('PV model'!$B$2&gt;0, 180-N370,IF('PV model'!$B$2&lt;0,0-N370,N370))</f>
        <v>95.168848973194699</v>
      </c>
      <c r="P370" s="2">
        <f>ABS(O370-'PV model'!$B$5)</f>
        <v>109.8311510268053</v>
      </c>
      <c r="Q370" s="3">
        <f t="shared" si="60"/>
        <v>119.4057670374401</v>
      </c>
      <c r="R370" s="3">
        <f t="shared" si="65"/>
        <v>0</v>
      </c>
      <c r="S370" s="3">
        <f t="shared" si="61"/>
        <v>0</v>
      </c>
      <c r="T370" s="3">
        <f>(0.5*(1-COS(RADIANS(90-$X$3)))*(D370+E370)*'PV model'!$B$4)</f>
        <v>0</v>
      </c>
      <c r="U370" s="3">
        <f t="shared" si="66"/>
        <v>0</v>
      </c>
      <c r="V370" s="3">
        <f>('PV model'!$B$13*(U370/1000)*(1-'PV model'!$B$14*((20+C370)-25))*'PV model'!$B$10)/'PV model'!$B$12</f>
        <v>0</v>
      </c>
    </row>
    <row r="371" spans="1:22" x14ac:dyDescent="0.2">
      <c r="A371" s="10">
        <f t="shared" si="67"/>
        <v>16</v>
      </c>
      <c r="B371" s="10">
        <f t="shared" si="68"/>
        <v>6</v>
      </c>
      <c r="C371" s="23">
        <v>-2</v>
      </c>
      <c r="D371" s="24">
        <v>0</v>
      </c>
      <c r="E371" s="24">
        <v>0</v>
      </c>
      <c r="F371" s="48"/>
      <c r="G371" s="48"/>
      <c r="H371" s="1">
        <f t="shared" si="69"/>
        <v>-21.111556756459329</v>
      </c>
      <c r="I371" s="1">
        <f t="shared" si="62"/>
        <v>-9.6322695346717637</v>
      </c>
      <c r="J371" s="4">
        <f>B371+('PV model'!$B$3/15)+(I371/60)</f>
        <v>5.5627955077554709</v>
      </c>
      <c r="K371" s="2">
        <f t="shared" si="63"/>
        <v>96.558067383667932</v>
      </c>
      <c r="L371" s="2">
        <f>DEGREES(ASIN((((COS(RADIANS('PV model'!$B$2))*COS(RADIANS(H371))*COS(RADIANS(K371)))+(SIN(RADIANS('PV model'!$B$2))*SIN(RADIANS(H371)))))))</f>
        <v>-20.927436205395257</v>
      </c>
      <c r="M371" s="3">
        <f t="shared" si="59"/>
        <v>0</v>
      </c>
      <c r="N371" s="2">
        <f t="shared" si="64"/>
        <v>82.853200146634194</v>
      </c>
      <c r="O371" s="2">
        <f>IF('PV model'!$B$2&gt;0, 180-N371,IF('PV model'!$B$2&lt;0,0-N371,N371))</f>
        <v>97.146799853365806</v>
      </c>
      <c r="P371" s="2">
        <f>ABS(O371-'PV model'!$B$5)</f>
        <v>107.85320014663419</v>
      </c>
      <c r="Q371" s="3">
        <f t="shared" si="60"/>
        <v>110.92743620539525</v>
      </c>
      <c r="R371" s="3">
        <f t="shared" si="65"/>
        <v>0</v>
      </c>
      <c r="S371" s="3">
        <f t="shared" si="61"/>
        <v>0</v>
      </c>
      <c r="T371" s="3">
        <f>(0.5*(1-COS(RADIANS(90-$X$3)))*(D371+E371)*'PV model'!$B$4)</f>
        <v>0</v>
      </c>
      <c r="U371" s="3">
        <f t="shared" si="66"/>
        <v>0</v>
      </c>
      <c r="V371" s="3">
        <f>('PV model'!$B$13*(U371/1000)*(1-'PV model'!$B$14*((20+C371)-25))*'PV model'!$B$10)/'PV model'!$B$12</f>
        <v>0</v>
      </c>
    </row>
    <row r="372" spans="1:22" x14ac:dyDescent="0.2">
      <c r="A372" s="10">
        <f t="shared" si="67"/>
        <v>16</v>
      </c>
      <c r="B372" s="10">
        <f t="shared" si="68"/>
        <v>7</v>
      </c>
      <c r="C372" s="23">
        <v>-1.9</v>
      </c>
      <c r="D372" s="24">
        <v>0</v>
      </c>
      <c r="E372" s="24">
        <v>0</v>
      </c>
      <c r="F372" s="48"/>
      <c r="G372" s="48"/>
      <c r="H372" s="1">
        <f t="shared" si="69"/>
        <v>-21.111556756459329</v>
      </c>
      <c r="I372" s="1">
        <f t="shared" si="62"/>
        <v>-9.6322695346717637</v>
      </c>
      <c r="J372" s="4">
        <f>B372+('PV model'!$B$3/15)+(I372/60)</f>
        <v>6.5627955077554709</v>
      </c>
      <c r="K372" s="2">
        <f t="shared" si="63"/>
        <v>81.558067383667932</v>
      </c>
      <c r="L372" s="2">
        <f>DEGREES(ASIN((((COS(RADIANS('PV model'!$B$2))*COS(RADIANS(H372))*COS(RADIANS(K372)))+(SIN(RADIANS('PV model'!$B$2))*SIN(RADIANS(H372)))))))</f>
        <v>-12.665959885933223</v>
      </c>
      <c r="M372" s="3">
        <f t="shared" si="59"/>
        <v>0</v>
      </c>
      <c r="N372" s="2">
        <f t="shared" si="64"/>
        <v>71.047661951230779</v>
      </c>
      <c r="O372" s="2">
        <f>IF('PV model'!$B$2&gt;0, 180-N372,IF('PV model'!$B$2&lt;0,0-N372,N372))</f>
        <v>108.95233804876922</v>
      </c>
      <c r="P372" s="2">
        <f>ABS(O372-'PV model'!$B$5)</f>
        <v>96.047661951230779</v>
      </c>
      <c r="Q372" s="3">
        <f t="shared" si="60"/>
        <v>102.66595988593323</v>
      </c>
      <c r="R372" s="3">
        <f t="shared" si="65"/>
        <v>0</v>
      </c>
      <c r="S372" s="3">
        <f t="shared" si="61"/>
        <v>0</v>
      </c>
      <c r="T372" s="3">
        <f>(0.5*(1-COS(RADIANS(90-$X$3)))*(D372+E372)*'PV model'!$B$4)</f>
        <v>0</v>
      </c>
      <c r="U372" s="3">
        <f t="shared" si="66"/>
        <v>0</v>
      </c>
      <c r="V372" s="3">
        <f>('PV model'!$B$13*(U372/1000)*(1-'PV model'!$B$14*((20+C372)-25))*'PV model'!$B$10)/'PV model'!$B$12</f>
        <v>0</v>
      </c>
    </row>
    <row r="373" spans="1:22" x14ac:dyDescent="0.2">
      <c r="A373" s="10">
        <f t="shared" si="67"/>
        <v>16</v>
      </c>
      <c r="B373" s="10">
        <f t="shared" si="68"/>
        <v>8</v>
      </c>
      <c r="C373" s="23">
        <v>-1.7</v>
      </c>
      <c r="D373" s="24">
        <v>0</v>
      </c>
      <c r="E373" s="24">
        <v>0</v>
      </c>
      <c r="F373" s="48"/>
      <c r="G373" s="48"/>
      <c r="H373" s="1">
        <f t="shared" si="69"/>
        <v>-21.111556756459329</v>
      </c>
      <c r="I373" s="1">
        <f t="shared" si="62"/>
        <v>-9.6322695346717637</v>
      </c>
      <c r="J373" s="4">
        <f>B373+('PV model'!$B$3/15)+(I373/60)</f>
        <v>7.5627955077554709</v>
      </c>
      <c r="K373" s="2">
        <f t="shared" si="63"/>
        <v>66.558067383667932</v>
      </c>
      <c r="L373" s="2">
        <f>DEGREES(ASIN((((COS(RADIANS('PV model'!$B$2))*COS(RADIANS(H373))*COS(RADIANS(K373)))+(SIN(RADIANS('PV model'!$B$2))*SIN(RADIANS(H373)))))))</f>
        <v>-4.9700059686666069</v>
      </c>
      <c r="M373" s="3">
        <f t="shared" si="59"/>
        <v>0</v>
      </c>
      <c r="N373" s="2">
        <f t="shared" si="64"/>
        <v>59.217303443948872</v>
      </c>
      <c r="O373" s="2">
        <f>IF('PV model'!$B$2&gt;0, 180-N373,IF('PV model'!$B$2&lt;0,0-N373,N373))</f>
        <v>120.78269655605112</v>
      </c>
      <c r="P373" s="2">
        <f>ABS(O373-'PV model'!$B$5)</f>
        <v>84.217303443948879</v>
      </c>
      <c r="Q373" s="3">
        <f t="shared" si="60"/>
        <v>94.970005968666612</v>
      </c>
      <c r="R373" s="3">
        <f t="shared" si="65"/>
        <v>0</v>
      </c>
      <c r="S373" s="3">
        <f t="shared" si="61"/>
        <v>0</v>
      </c>
      <c r="T373" s="3">
        <f>(0.5*(1-COS(RADIANS(90-$X$3)))*(D373+E373)*'PV model'!$B$4)</f>
        <v>0</v>
      </c>
      <c r="U373" s="3">
        <f t="shared" si="66"/>
        <v>0</v>
      </c>
      <c r="V373" s="3">
        <f>('PV model'!$B$13*(U373/1000)*(1-'PV model'!$B$14*((20+C373)-25))*'PV model'!$B$10)/'PV model'!$B$12</f>
        <v>0</v>
      </c>
    </row>
    <row r="374" spans="1:22" x14ac:dyDescent="0.2">
      <c r="A374" s="10">
        <f t="shared" si="67"/>
        <v>16</v>
      </c>
      <c r="B374" s="10">
        <f t="shared" si="68"/>
        <v>9</v>
      </c>
      <c r="C374" s="23">
        <v>-1.6</v>
      </c>
      <c r="D374" s="24">
        <v>0</v>
      </c>
      <c r="E374" s="24">
        <v>0</v>
      </c>
      <c r="F374" s="48"/>
      <c r="G374" s="48"/>
      <c r="H374" s="1">
        <f t="shared" si="69"/>
        <v>-21.111556756459329</v>
      </c>
      <c r="I374" s="1">
        <f t="shared" si="62"/>
        <v>-9.6322695346717637</v>
      </c>
      <c r="J374" s="4">
        <f>B374+('PV model'!$B$3/15)+(I374/60)</f>
        <v>8.5627955077554692</v>
      </c>
      <c r="K374" s="2">
        <f t="shared" si="63"/>
        <v>51.558067383667961</v>
      </c>
      <c r="L374" s="2">
        <f>DEGREES(ASIN((((COS(RADIANS('PV model'!$B$2))*COS(RADIANS(H374))*COS(RADIANS(K374)))+(SIN(RADIANS('PV model'!$B$2))*SIN(RADIANS(H374)))))))</f>
        <v>1.8150385681266252</v>
      </c>
      <c r="M374" s="3">
        <f t="shared" si="59"/>
        <v>1.8150385681266252</v>
      </c>
      <c r="N374" s="2">
        <f t="shared" si="64"/>
        <v>46.973245155154096</v>
      </c>
      <c r="O374" s="2">
        <f>IF('PV model'!$B$2&gt;0, 180-N374,IF('PV model'!$B$2&lt;0,0-N374,N374))</f>
        <v>133.0267548448459</v>
      </c>
      <c r="P374" s="2">
        <f>ABS(O374-'PV model'!$B$5)</f>
        <v>71.973245155154103</v>
      </c>
      <c r="Q374" s="3">
        <f t="shared" si="60"/>
        <v>88.184961431873376</v>
      </c>
      <c r="R374" s="3">
        <f t="shared" si="65"/>
        <v>0</v>
      </c>
      <c r="S374" s="3">
        <f t="shared" si="61"/>
        <v>0</v>
      </c>
      <c r="T374" s="3">
        <f>(0.5*(1-COS(RADIANS(90-$X$3)))*(D374+E374)*'PV model'!$B$4)</f>
        <v>0</v>
      </c>
      <c r="U374" s="3">
        <f t="shared" si="66"/>
        <v>0</v>
      </c>
      <c r="V374" s="3">
        <f>('PV model'!$B$13*(U374/1000)*(1-'PV model'!$B$14*((20+C374)-25))*'PV model'!$B$10)/'PV model'!$B$12</f>
        <v>0</v>
      </c>
    </row>
    <row r="375" spans="1:22" x14ac:dyDescent="0.2">
      <c r="A375" s="10">
        <f t="shared" si="67"/>
        <v>16</v>
      </c>
      <c r="B375" s="10">
        <f t="shared" si="68"/>
        <v>10</v>
      </c>
      <c r="C375" s="23">
        <v>0.4</v>
      </c>
      <c r="D375" s="24">
        <v>0</v>
      </c>
      <c r="E375" s="24">
        <v>14.994</v>
      </c>
      <c r="F375" s="48"/>
      <c r="G375" s="48"/>
      <c r="H375" s="1">
        <f t="shared" si="69"/>
        <v>-21.111556756459329</v>
      </c>
      <c r="I375" s="1">
        <f t="shared" si="62"/>
        <v>-9.6322695346717637</v>
      </c>
      <c r="J375" s="4">
        <f>B375+('PV model'!$B$3/15)+(I375/60)</f>
        <v>9.5627955077554692</v>
      </c>
      <c r="K375" s="2">
        <f t="shared" si="63"/>
        <v>36.558067383667961</v>
      </c>
      <c r="L375" s="2">
        <f>DEGREES(ASIN((((COS(RADIANS('PV model'!$B$2))*COS(RADIANS(H375))*COS(RADIANS(K375)))+(SIN(RADIANS('PV model'!$B$2))*SIN(RADIANS(H375)))))))</f>
        <v>7.3305201578149299</v>
      </c>
      <c r="M375" s="3">
        <f t="shared" si="59"/>
        <v>7.3305201578149299</v>
      </c>
      <c r="N375" s="2">
        <f t="shared" si="64"/>
        <v>34.072228961594412</v>
      </c>
      <c r="O375" s="2">
        <f>IF('PV model'!$B$2&gt;0, 180-N375,IF('PV model'!$B$2&lt;0,0-N375,N375))</f>
        <v>145.92777103840558</v>
      </c>
      <c r="P375" s="2">
        <f>ABS(O375-'PV model'!$B$5)</f>
        <v>59.072228961594419</v>
      </c>
      <c r="Q375" s="3">
        <f t="shared" si="60"/>
        <v>82.669479842185069</v>
      </c>
      <c r="R375" s="3">
        <f t="shared" si="65"/>
        <v>0</v>
      </c>
      <c r="S375" s="3">
        <f t="shared" si="61"/>
        <v>14.994</v>
      </c>
      <c r="T375" s="3">
        <f>(0.5*(1-COS(RADIANS(90-$X$3)))*(D375+E375)*'PV model'!$B$4)</f>
        <v>0</v>
      </c>
      <c r="U375" s="3">
        <f t="shared" si="66"/>
        <v>14.994</v>
      </c>
      <c r="V375" s="3">
        <f>('PV model'!$B$13*(U375/1000)*(1-'PV model'!$B$14*((20+C375)-25))*'PV model'!$B$10)/'PV model'!$B$12</f>
        <v>1.5263781644159999</v>
      </c>
    </row>
    <row r="376" spans="1:22" x14ac:dyDescent="0.2">
      <c r="A376" s="10">
        <f t="shared" si="67"/>
        <v>16</v>
      </c>
      <c r="B376" s="10">
        <f t="shared" si="68"/>
        <v>11</v>
      </c>
      <c r="C376" s="23">
        <v>2.2999999999999998</v>
      </c>
      <c r="D376" s="24">
        <v>216.63284999999999</v>
      </c>
      <c r="E376" s="24">
        <v>35.28</v>
      </c>
      <c r="F376" s="48"/>
      <c r="G376" s="48"/>
      <c r="H376" s="1">
        <f t="shared" si="69"/>
        <v>-21.111556756459329</v>
      </c>
      <c r="I376" s="1">
        <f t="shared" si="62"/>
        <v>-9.6322695346717637</v>
      </c>
      <c r="J376" s="4">
        <f>B376+('PV model'!$B$3/15)+(I376/60)</f>
        <v>10.562795507755469</v>
      </c>
      <c r="K376" s="2">
        <f t="shared" si="63"/>
        <v>21.558067383667961</v>
      </c>
      <c r="L376" s="2">
        <f>DEGREES(ASIN((((COS(RADIANS('PV model'!$B$2))*COS(RADIANS(H376))*COS(RADIANS(K376)))+(SIN(RADIANS('PV model'!$B$2))*SIN(RADIANS(H376)))))))</f>
        <v>11.220688248587351</v>
      </c>
      <c r="M376" s="3">
        <f t="shared" si="59"/>
        <v>11.220688248587351</v>
      </c>
      <c r="N376" s="2">
        <f t="shared" si="64"/>
        <v>20.454378402203563</v>
      </c>
      <c r="O376" s="2">
        <f>IF('PV model'!$B$2&gt;0, 180-N376,IF('PV model'!$B$2&lt;0,0-N376,N376))</f>
        <v>159.54562159779644</v>
      </c>
      <c r="P376" s="2">
        <f>ABS(O376-'PV model'!$B$5)</f>
        <v>45.45437840220356</v>
      </c>
      <c r="Q376" s="3">
        <f t="shared" si="60"/>
        <v>78.779311751412649</v>
      </c>
      <c r="R376" s="3">
        <f t="shared" si="65"/>
        <v>216.63284999999991</v>
      </c>
      <c r="S376" s="3">
        <f t="shared" si="61"/>
        <v>42.844555881789766</v>
      </c>
      <c r="T376" s="3">
        <f>(0.5*(1-COS(RADIANS(90-$X$3)))*(D376+E376)*'PV model'!$B$4)</f>
        <v>0</v>
      </c>
      <c r="U376" s="3">
        <f t="shared" si="66"/>
        <v>259.47740588178965</v>
      </c>
      <c r="V376" s="3">
        <f>('PV model'!$B$13*(U376/1000)*(1-'PV model'!$B$14*((20+C376)-25))*'PV model'!$B$10)/'PV model'!$B$12</f>
        <v>26.21748499605668</v>
      </c>
    </row>
    <row r="377" spans="1:22" x14ac:dyDescent="0.2">
      <c r="A377" s="10">
        <f t="shared" si="67"/>
        <v>16</v>
      </c>
      <c r="B377" s="10">
        <f t="shared" si="68"/>
        <v>12</v>
      </c>
      <c r="C377" s="23">
        <v>4.3</v>
      </c>
      <c r="D377" s="24">
        <v>251.4288</v>
      </c>
      <c r="E377" s="24">
        <v>69.677999999999997</v>
      </c>
      <c r="F377" s="48"/>
      <c r="G377" s="48"/>
      <c r="H377" s="1">
        <f t="shared" si="69"/>
        <v>-21.111556756459329</v>
      </c>
      <c r="I377" s="1">
        <f t="shared" si="62"/>
        <v>-9.6322695346717637</v>
      </c>
      <c r="J377" s="4">
        <f>B377+('PV model'!$B$3/15)+(I377/60)</f>
        <v>11.562795507755469</v>
      </c>
      <c r="K377" s="2">
        <f t="shared" si="63"/>
        <v>6.5580673836679626</v>
      </c>
      <c r="L377" s="2">
        <f>DEGREES(ASIN((((COS(RADIANS('PV model'!$B$2))*COS(RADIANS(H377))*COS(RADIANS(K377)))+(SIN(RADIANS('PV model'!$B$2))*SIN(RADIANS(H377)))))))</f>
        <v>13.184897117866765</v>
      </c>
      <c r="M377" s="3">
        <f t="shared" si="59"/>
        <v>13.184897117866765</v>
      </c>
      <c r="N377" s="2">
        <f t="shared" si="64"/>
        <v>6.2824056952099294</v>
      </c>
      <c r="O377" s="2">
        <f>IF('PV model'!$B$2&gt;0, 180-N377,IF('PV model'!$B$2&lt;0,0-N377,N377))</f>
        <v>173.71759430479008</v>
      </c>
      <c r="P377" s="2">
        <f>ABS(O377-'PV model'!$B$5)</f>
        <v>31.282405695209917</v>
      </c>
      <c r="Q377" s="3">
        <f t="shared" si="60"/>
        <v>76.815102882133232</v>
      </c>
      <c r="R377" s="3">
        <f t="shared" si="65"/>
        <v>251.42880000000017</v>
      </c>
      <c r="S377" s="3">
        <f t="shared" si="61"/>
        <v>85.140954543477051</v>
      </c>
      <c r="T377" s="3">
        <f>(0.5*(1-COS(RADIANS(90-$X$3)))*(D377+E377)*'PV model'!$B$4)</f>
        <v>0</v>
      </c>
      <c r="U377" s="3">
        <f t="shared" si="66"/>
        <v>336.56975454347719</v>
      </c>
      <c r="V377" s="3">
        <f>('PV model'!$B$13*(U377/1000)*(1-'PV model'!$B$14*((20+C377)-25))*'PV model'!$B$10)/'PV model'!$B$12</f>
        <v>33.737714499625646</v>
      </c>
    </row>
    <row r="378" spans="1:22" x14ac:dyDescent="0.2">
      <c r="A378" s="10">
        <f t="shared" si="67"/>
        <v>16</v>
      </c>
      <c r="B378" s="10">
        <f t="shared" si="68"/>
        <v>13</v>
      </c>
      <c r="C378" s="23">
        <v>4</v>
      </c>
      <c r="D378" s="24">
        <v>227.85735</v>
      </c>
      <c r="E378" s="24">
        <v>80.262</v>
      </c>
      <c r="F378" s="48"/>
      <c r="G378" s="48"/>
      <c r="H378" s="1">
        <f t="shared" si="69"/>
        <v>-21.111556756459329</v>
      </c>
      <c r="I378" s="1">
        <f t="shared" si="62"/>
        <v>-9.6322695346717637</v>
      </c>
      <c r="J378" s="4">
        <f>B378+('PV model'!$B$3/15)+(I378/60)</f>
        <v>12.562795507755469</v>
      </c>
      <c r="K378" s="2">
        <f t="shared" si="63"/>
        <v>-8.4419326163320374</v>
      </c>
      <c r="L378" s="2">
        <f>DEGREES(ASIN((((COS(RADIANS('PV model'!$B$2))*COS(RADIANS(H378))*COS(RADIANS(K378)))+(SIN(RADIANS('PV model'!$B$2))*SIN(RADIANS(H378)))))))</f>
        <v>13.051493950196722</v>
      </c>
      <c r="M378" s="3">
        <f t="shared" si="59"/>
        <v>13.051493950196722</v>
      </c>
      <c r="N378" s="2">
        <f t="shared" si="64"/>
        <v>-8.081705573209959</v>
      </c>
      <c r="O378" s="2">
        <f>IF('PV model'!$B$2&gt;0, 180-N378,IF('PV model'!$B$2&lt;0,0-N378,N378))</f>
        <v>188.08170557320994</v>
      </c>
      <c r="P378" s="2">
        <f>ABS(O378-'PV model'!$B$5)</f>
        <v>16.918294426790055</v>
      </c>
      <c r="Q378" s="3">
        <f t="shared" si="60"/>
        <v>76.948506049803285</v>
      </c>
      <c r="R378" s="3">
        <f t="shared" si="65"/>
        <v>227.85735</v>
      </c>
      <c r="S378" s="3">
        <f t="shared" si="61"/>
        <v>97.5962499748819</v>
      </c>
      <c r="T378" s="3">
        <f>(0.5*(1-COS(RADIANS(90-$X$3)))*(D378+E378)*'PV model'!$B$4)</f>
        <v>0</v>
      </c>
      <c r="U378" s="3">
        <f t="shared" si="66"/>
        <v>325.45359997488191</v>
      </c>
      <c r="V378" s="3">
        <f>('PV model'!$B$13*(U378/1000)*(1-'PV model'!$B$14*((20+C378)-25))*'PV model'!$B$10)/'PV model'!$B$12</f>
        <v>32.66247122090315</v>
      </c>
    </row>
    <row r="379" spans="1:22" x14ac:dyDescent="0.2">
      <c r="A379" s="10">
        <f t="shared" si="67"/>
        <v>16</v>
      </c>
      <c r="B379" s="10">
        <f t="shared" si="68"/>
        <v>14</v>
      </c>
      <c r="C379" s="23">
        <v>3.7</v>
      </c>
      <c r="D379" s="24">
        <v>132.44909999999999</v>
      </c>
      <c r="E379" s="24">
        <v>80.262</v>
      </c>
      <c r="F379" s="48"/>
      <c r="G379" s="48"/>
      <c r="H379" s="1">
        <f t="shared" si="69"/>
        <v>-21.111556756459329</v>
      </c>
      <c r="I379" s="1">
        <f t="shared" si="62"/>
        <v>-9.6322695346717637</v>
      </c>
      <c r="J379" s="4">
        <f>B379+('PV model'!$B$3/15)+(I379/60)</f>
        <v>13.562795507755469</v>
      </c>
      <c r="K379" s="2">
        <f t="shared" si="63"/>
        <v>-23.441932616332039</v>
      </c>
      <c r="L379" s="2">
        <f>DEGREES(ASIN((((COS(RADIANS('PV model'!$B$2))*COS(RADIANS(H379))*COS(RADIANS(K379)))+(SIN(RADIANS('PV model'!$B$2))*SIN(RADIANS(H379)))))))</f>
        <v>10.832611407637597</v>
      </c>
      <c r="M379" s="3">
        <f t="shared" si="59"/>
        <v>10.832611407637597</v>
      </c>
      <c r="N379" s="2">
        <f t="shared" si="64"/>
        <v>-22.200651608458291</v>
      </c>
      <c r="O379" s="2">
        <f>IF('PV model'!$B$2&gt;0, 180-N379,IF('PV model'!$B$2&lt;0,0-N379,N379))</f>
        <v>202.20065160845829</v>
      </c>
      <c r="P379" s="2">
        <f>ABS(O379-'PV model'!$B$5)</f>
        <v>2.799348391541713</v>
      </c>
      <c r="Q379" s="3">
        <f t="shared" si="60"/>
        <v>79.167388592362414</v>
      </c>
      <c r="R379" s="3">
        <f t="shared" si="65"/>
        <v>132.44909999999982</v>
      </c>
      <c r="S379" s="3">
        <f t="shared" si="61"/>
        <v>95.083268386840501</v>
      </c>
      <c r="T379" s="3">
        <f>(0.5*(1-COS(RADIANS(90-$X$3)))*(D379+E379)*'PV model'!$B$4)</f>
        <v>0</v>
      </c>
      <c r="U379" s="3">
        <f t="shared" si="66"/>
        <v>227.53236838684032</v>
      </c>
      <c r="V379" s="3">
        <f>('PV model'!$B$13*(U379/1000)*(1-'PV model'!$B$14*((20+C379)-25))*'PV model'!$B$10)/'PV model'!$B$12</f>
        <v>22.862405048777092</v>
      </c>
    </row>
    <row r="380" spans="1:22" x14ac:dyDescent="0.2">
      <c r="A380" s="10">
        <f t="shared" si="67"/>
        <v>16</v>
      </c>
      <c r="B380" s="10">
        <f t="shared" si="68"/>
        <v>15</v>
      </c>
      <c r="C380" s="23">
        <v>3.4</v>
      </c>
      <c r="D380" s="24">
        <v>59.489850000000004</v>
      </c>
      <c r="E380" s="24">
        <v>54.684000000000005</v>
      </c>
      <c r="F380" s="48"/>
      <c r="G380" s="48"/>
      <c r="H380" s="1">
        <f t="shared" si="69"/>
        <v>-21.111556756459329</v>
      </c>
      <c r="I380" s="1">
        <f t="shared" si="62"/>
        <v>-9.6322695346717637</v>
      </c>
      <c r="J380" s="4">
        <f>B380+('PV model'!$B$3/15)+(I380/60)</f>
        <v>14.562795507755469</v>
      </c>
      <c r="K380" s="2">
        <f t="shared" si="63"/>
        <v>-38.441932616332039</v>
      </c>
      <c r="L380" s="2">
        <f>DEGREES(ASIN((((COS(RADIANS('PV model'!$B$2))*COS(RADIANS(H380))*COS(RADIANS(K380)))+(SIN(RADIANS('PV model'!$B$2))*SIN(RADIANS(H380)))))))</f>
        <v>6.7199908471801919</v>
      </c>
      <c r="M380" s="3">
        <f t="shared" si="59"/>
        <v>6.7199908471801919</v>
      </c>
      <c r="N380" s="2">
        <f t="shared" si="64"/>
        <v>-35.732657065099914</v>
      </c>
      <c r="O380" s="2">
        <f>IF('PV model'!$B$2&gt;0, 180-N380,IF('PV model'!$B$2&lt;0,0-N380,N380))</f>
        <v>215.73265706509991</v>
      </c>
      <c r="P380" s="2">
        <f>ABS(O380-'PV model'!$B$5)</f>
        <v>10.732657065099914</v>
      </c>
      <c r="Q380" s="3">
        <f t="shared" si="60"/>
        <v>83.280009152819815</v>
      </c>
      <c r="R380" s="3">
        <f t="shared" si="65"/>
        <v>59.489849999999919</v>
      </c>
      <c r="S380" s="3">
        <f t="shared" si="61"/>
        <v>62.775515699945849</v>
      </c>
      <c r="T380" s="3">
        <f>(0.5*(1-COS(RADIANS(90-$X$3)))*(D380+E380)*'PV model'!$B$4)</f>
        <v>0</v>
      </c>
      <c r="U380" s="3">
        <f t="shared" si="66"/>
        <v>122.26536569994576</v>
      </c>
      <c r="V380" s="3">
        <f>('PV model'!$B$13*(U380/1000)*(1-'PV model'!$B$14*((20+C380)-25))*'PV model'!$B$10)/'PV model'!$B$12</f>
        <v>12.299864489480923</v>
      </c>
    </row>
    <row r="381" spans="1:22" x14ac:dyDescent="0.2">
      <c r="A381" s="10">
        <f t="shared" si="67"/>
        <v>16</v>
      </c>
      <c r="B381" s="10">
        <f t="shared" si="68"/>
        <v>16</v>
      </c>
      <c r="C381" s="23">
        <v>3.3</v>
      </c>
      <c r="D381" s="24">
        <v>10.10205</v>
      </c>
      <c r="E381" s="24">
        <v>22.05</v>
      </c>
      <c r="F381" s="48"/>
      <c r="G381" s="48"/>
      <c r="H381" s="1">
        <f t="shared" si="69"/>
        <v>-21.111556756459329</v>
      </c>
      <c r="I381" s="1">
        <f t="shared" si="62"/>
        <v>-9.6322695346717637</v>
      </c>
      <c r="J381" s="4">
        <f>B381+('PV model'!$B$3/15)+(I381/60)</f>
        <v>15.562795507755469</v>
      </c>
      <c r="K381" s="2">
        <f t="shared" si="63"/>
        <v>-53.441932616332039</v>
      </c>
      <c r="L381" s="2">
        <f>DEGREES(ASIN((((COS(RADIANS('PV model'!$B$2))*COS(RADIANS(H381))*COS(RADIANS(K381)))+(SIN(RADIANS('PV model'!$B$2))*SIN(RADIANS(H381)))))))</f>
        <v>1.0251096767034551</v>
      </c>
      <c r="M381" s="3">
        <f t="shared" si="59"/>
        <v>1.0251096767034551</v>
      </c>
      <c r="N381" s="2">
        <f t="shared" si="64"/>
        <v>-48.543615099986887</v>
      </c>
      <c r="O381" s="2">
        <f>IF('PV model'!$B$2&gt;0, 180-N381,IF('PV model'!$B$2&lt;0,0-N381,N381))</f>
        <v>228.54361509998688</v>
      </c>
      <c r="P381" s="2">
        <f>ABS(O381-'PV model'!$B$5)</f>
        <v>23.54361509998688</v>
      </c>
      <c r="Q381" s="3">
        <f t="shared" si="60"/>
        <v>88.974890323296549</v>
      </c>
      <c r="R381" s="3">
        <f t="shared" si="65"/>
        <v>10.102049999999991</v>
      </c>
      <c r="S381" s="3">
        <f t="shared" si="61"/>
        <v>24.11871277072672</v>
      </c>
      <c r="T381" s="3">
        <f>(0.5*(1-COS(RADIANS(90-$X$3)))*(D381+E381)*'PV model'!$B$4)</f>
        <v>0</v>
      </c>
      <c r="U381" s="3">
        <f t="shared" si="66"/>
        <v>34.220762770726708</v>
      </c>
      <c r="V381" s="3">
        <f>('PV model'!$B$13*(U381/1000)*(1-'PV model'!$B$14*((20+C381)-25))*'PV model'!$B$10)/'PV model'!$B$12</f>
        <v>3.4439682571984616</v>
      </c>
    </row>
    <row r="382" spans="1:22" x14ac:dyDescent="0.2">
      <c r="A382" s="10">
        <f t="shared" si="67"/>
        <v>16</v>
      </c>
      <c r="B382" s="10">
        <f t="shared" si="68"/>
        <v>17</v>
      </c>
      <c r="C382" s="23">
        <v>3.1</v>
      </c>
      <c r="D382" s="24">
        <v>0</v>
      </c>
      <c r="E382" s="24">
        <v>0</v>
      </c>
      <c r="F382" s="48"/>
      <c r="G382" s="48"/>
      <c r="H382" s="1">
        <f t="shared" si="69"/>
        <v>-21.111556756459329</v>
      </c>
      <c r="I382" s="1">
        <f t="shared" si="62"/>
        <v>-9.6322695346717637</v>
      </c>
      <c r="J382" s="4">
        <f>B382+('PV model'!$B$3/15)+(I382/60)</f>
        <v>16.562795507755471</v>
      </c>
      <c r="K382" s="2">
        <f t="shared" si="63"/>
        <v>-68.441932616332068</v>
      </c>
      <c r="L382" s="2">
        <f>DEGREES(ASIN((((COS(RADIANS('PV model'!$B$2))*COS(RADIANS(H382))*COS(RADIANS(K382)))+(SIN(RADIANS('PV model'!$B$2))*SIN(RADIANS(H382)))))))</f>
        <v>-5.8937659970669429</v>
      </c>
      <c r="M382" s="3">
        <f t="shared" si="59"/>
        <v>0</v>
      </c>
      <c r="N382" s="2">
        <f t="shared" si="64"/>
        <v>-60.719110586028606</v>
      </c>
      <c r="O382" s="2">
        <f>IF('PV model'!$B$2&gt;0, 180-N382,IF('PV model'!$B$2&lt;0,0-N382,N382))</f>
        <v>240.71911058602859</v>
      </c>
      <c r="P382" s="2">
        <f>ABS(O382-'PV model'!$B$5)</f>
        <v>35.719110586028592</v>
      </c>
      <c r="Q382" s="3">
        <f t="shared" si="60"/>
        <v>95.893765997066936</v>
      </c>
      <c r="R382" s="3">
        <f t="shared" si="65"/>
        <v>0</v>
      </c>
      <c r="S382" s="3">
        <f t="shared" si="61"/>
        <v>0</v>
      </c>
      <c r="T382" s="3">
        <f>(0.5*(1-COS(RADIANS(90-$X$3)))*(D382+E382)*'PV model'!$B$4)</f>
        <v>0</v>
      </c>
      <c r="U382" s="3">
        <f t="shared" si="66"/>
        <v>0</v>
      </c>
      <c r="V382" s="3">
        <f>('PV model'!$B$13*(U382/1000)*(1-'PV model'!$B$14*((20+C382)-25))*'PV model'!$B$10)/'PV model'!$B$12</f>
        <v>0</v>
      </c>
    </row>
    <row r="383" spans="1:22" x14ac:dyDescent="0.2">
      <c r="A383" s="10">
        <f t="shared" si="67"/>
        <v>16</v>
      </c>
      <c r="B383" s="10">
        <f t="shared" si="68"/>
        <v>18</v>
      </c>
      <c r="C383" s="23">
        <v>3</v>
      </c>
      <c r="D383" s="24">
        <v>0</v>
      </c>
      <c r="E383" s="24">
        <v>0</v>
      </c>
      <c r="F383" s="48"/>
      <c r="G383" s="48"/>
      <c r="H383" s="1">
        <f t="shared" si="69"/>
        <v>-21.111556756459329</v>
      </c>
      <c r="I383" s="1">
        <f t="shared" si="62"/>
        <v>-9.6322695346717637</v>
      </c>
      <c r="J383" s="4">
        <f>B383+('PV model'!$B$3/15)+(I383/60)</f>
        <v>17.562795507755471</v>
      </c>
      <c r="K383" s="2">
        <f t="shared" si="63"/>
        <v>-83.441932616332068</v>
      </c>
      <c r="L383" s="2">
        <f>DEGREES(ASIN((((COS(RADIANS('PV model'!$B$2))*COS(RADIANS(H383))*COS(RADIANS(K383)))+(SIN(RADIANS('PV model'!$B$2))*SIN(RADIANS(H383)))))))</f>
        <v>-13.679495791732075</v>
      </c>
      <c r="M383" s="3">
        <f t="shared" si="59"/>
        <v>0</v>
      </c>
      <c r="N383" s="2">
        <f t="shared" si="64"/>
        <v>-72.522186379555933</v>
      </c>
      <c r="O383" s="2">
        <f>IF('PV model'!$B$2&gt;0, 180-N383,IF('PV model'!$B$2&lt;0,0-N383,N383))</f>
        <v>252.52218637955593</v>
      </c>
      <c r="P383" s="2">
        <f>ABS(O383-'PV model'!$B$5)</f>
        <v>47.522186379555933</v>
      </c>
      <c r="Q383" s="3">
        <f t="shared" si="60"/>
        <v>103.67949579173207</v>
      </c>
      <c r="R383" s="3">
        <f t="shared" si="65"/>
        <v>0</v>
      </c>
      <c r="S383" s="3">
        <f t="shared" si="61"/>
        <v>0</v>
      </c>
      <c r="T383" s="3">
        <f>(0.5*(1-COS(RADIANS(90-$X$3)))*(D383+E383)*'PV model'!$B$4)</f>
        <v>0</v>
      </c>
      <c r="U383" s="3">
        <f t="shared" si="66"/>
        <v>0</v>
      </c>
      <c r="V383" s="3">
        <f>('PV model'!$B$13*(U383/1000)*(1-'PV model'!$B$14*((20+C383)-25))*'PV model'!$B$10)/'PV model'!$B$12</f>
        <v>0</v>
      </c>
    </row>
    <row r="384" spans="1:22" x14ac:dyDescent="0.2">
      <c r="A384" s="10">
        <f t="shared" si="67"/>
        <v>16</v>
      </c>
      <c r="B384" s="10">
        <f t="shared" si="68"/>
        <v>19</v>
      </c>
      <c r="C384" s="23">
        <v>3</v>
      </c>
      <c r="D384" s="24">
        <v>0</v>
      </c>
      <c r="E384" s="24">
        <v>0</v>
      </c>
      <c r="F384" s="48"/>
      <c r="G384" s="48"/>
      <c r="H384" s="1">
        <f t="shared" si="69"/>
        <v>-21.111556756459329</v>
      </c>
      <c r="I384" s="1">
        <f t="shared" si="62"/>
        <v>-9.6322695346717637</v>
      </c>
      <c r="J384" s="4">
        <f>B384+('PV model'!$B$3/15)+(I384/60)</f>
        <v>18.562795507755471</v>
      </c>
      <c r="K384" s="2">
        <f t="shared" si="63"/>
        <v>-98.441932616332068</v>
      </c>
      <c r="L384" s="2">
        <f>DEGREES(ASIN((((COS(RADIANS('PV model'!$B$2))*COS(RADIANS(H384))*COS(RADIANS(K384)))+(SIN(RADIANS('PV model'!$B$2))*SIN(RADIANS(H384)))))))</f>
        <v>-21.987800154799036</v>
      </c>
      <c r="M384" s="3">
        <f t="shared" si="59"/>
        <v>0</v>
      </c>
      <c r="N384" s="2">
        <f t="shared" si="64"/>
        <v>-84.359081927412788</v>
      </c>
      <c r="O384" s="2">
        <f>IF('PV model'!$B$2&gt;0, 180-N384,IF('PV model'!$B$2&lt;0,0-N384,N384))</f>
        <v>264.35908192741277</v>
      </c>
      <c r="P384" s="2">
        <f>ABS(O384-'PV model'!$B$5)</f>
        <v>59.359081927412774</v>
      </c>
      <c r="Q384" s="3">
        <f t="shared" si="60"/>
        <v>111.98780015479903</v>
      </c>
      <c r="R384" s="3">
        <f t="shared" si="65"/>
        <v>0</v>
      </c>
      <c r="S384" s="3">
        <f t="shared" si="61"/>
        <v>0</v>
      </c>
      <c r="T384" s="3">
        <f>(0.5*(1-COS(RADIANS(90-$X$3)))*(D384+E384)*'PV model'!$B$4)</f>
        <v>0</v>
      </c>
      <c r="U384" s="3">
        <f t="shared" si="66"/>
        <v>0</v>
      </c>
      <c r="V384" s="3">
        <f>('PV model'!$B$13*(U384/1000)*(1-'PV model'!$B$14*((20+C384)-25))*'PV model'!$B$10)/'PV model'!$B$12</f>
        <v>0</v>
      </c>
    </row>
    <row r="385" spans="1:22" x14ac:dyDescent="0.2">
      <c r="A385" s="10">
        <f t="shared" si="67"/>
        <v>16</v>
      </c>
      <c r="B385" s="10">
        <f t="shared" si="68"/>
        <v>20</v>
      </c>
      <c r="C385" s="23">
        <v>3.1</v>
      </c>
      <c r="D385" s="24">
        <v>0</v>
      </c>
      <c r="E385" s="24">
        <v>0</v>
      </c>
      <c r="F385" s="48"/>
      <c r="G385" s="48"/>
      <c r="H385" s="1">
        <f t="shared" si="69"/>
        <v>-21.111556756459329</v>
      </c>
      <c r="I385" s="1">
        <f t="shared" si="62"/>
        <v>-9.6322695346717637</v>
      </c>
      <c r="J385" s="4">
        <f>B385+('PV model'!$B$3/15)+(I385/60)</f>
        <v>19.562795507755471</v>
      </c>
      <c r="K385" s="2">
        <f t="shared" si="63"/>
        <v>-113.44193261633207</v>
      </c>
      <c r="L385" s="2">
        <f>DEGREES(ASIN((((COS(RADIANS('PV model'!$B$2))*COS(RADIANS(H385))*COS(RADIANS(K385)))+(SIN(RADIANS('PV model'!$B$2))*SIN(RADIANS(H385)))))))</f>
        <v>-30.466967190953198</v>
      </c>
      <c r="M385" s="3">
        <f t="shared" si="59"/>
        <v>0</v>
      </c>
      <c r="N385" s="2">
        <f t="shared" si="64"/>
        <v>-83.214577566106726</v>
      </c>
      <c r="O385" s="2">
        <f>IF('PV model'!$B$2&gt;0, 180-N385,IF('PV model'!$B$2&lt;0,0-N385,N385))</f>
        <v>263.21457756610675</v>
      </c>
      <c r="P385" s="2">
        <f>ABS(O385-'PV model'!$B$5)</f>
        <v>58.214577566106755</v>
      </c>
      <c r="Q385" s="3">
        <f t="shared" si="60"/>
        <v>120.4669671909532</v>
      </c>
      <c r="R385" s="3">
        <f t="shared" si="65"/>
        <v>0</v>
      </c>
      <c r="S385" s="3">
        <f t="shared" si="61"/>
        <v>0</v>
      </c>
      <c r="T385" s="3">
        <f>(0.5*(1-COS(RADIANS(90-$X$3)))*(D385+E385)*'PV model'!$B$4)</f>
        <v>0</v>
      </c>
      <c r="U385" s="3">
        <f t="shared" si="66"/>
        <v>0</v>
      </c>
      <c r="V385" s="3">
        <f>('PV model'!$B$13*(U385/1000)*(1-'PV model'!$B$14*((20+C385)-25))*'PV model'!$B$10)/'PV model'!$B$12</f>
        <v>0</v>
      </c>
    </row>
    <row r="386" spans="1:22" x14ac:dyDescent="0.2">
      <c r="A386" s="10">
        <f t="shared" si="67"/>
        <v>16</v>
      </c>
      <c r="B386" s="10">
        <f t="shared" si="68"/>
        <v>21</v>
      </c>
      <c r="C386" s="23">
        <v>3.1</v>
      </c>
      <c r="D386" s="24">
        <v>0</v>
      </c>
      <c r="E386" s="24">
        <v>0</v>
      </c>
      <c r="F386" s="48"/>
      <c r="G386" s="48"/>
      <c r="H386" s="1">
        <f t="shared" si="69"/>
        <v>-21.111556756459329</v>
      </c>
      <c r="I386" s="1">
        <f t="shared" si="62"/>
        <v>-9.6322695346717637</v>
      </c>
      <c r="J386" s="4">
        <f>B386+('PV model'!$B$3/15)+(I386/60)</f>
        <v>20.562795507755471</v>
      </c>
      <c r="K386" s="2">
        <f t="shared" si="63"/>
        <v>-128.44193261633205</v>
      </c>
      <c r="L386" s="2">
        <f>DEGREES(ASIN((((COS(RADIANS('PV model'!$B$2))*COS(RADIANS(H386))*COS(RADIANS(K386)))+(SIN(RADIANS('PV model'!$B$2))*SIN(RADIANS(H386)))))))</f>
        <v>-38.707796827959918</v>
      </c>
      <c r="M386" s="3">
        <f t="shared" si="59"/>
        <v>0</v>
      </c>
      <c r="N386" s="2">
        <f t="shared" si="64"/>
        <v>-69.445689042727849</v>
      </c>
      <c r="O386" s="2">
        <f>IF('PV model'!$B$2&gt;0, 180-N386,IF('PV model'!$B$2&lt;0,0-N386,N386))</f>
        <v>249.44568904272785</v>
      </c>
      <c r="P386" s="2">
        <f>ABS(O386-'PV model'!$B$5)</f>
        <v>44.445689042727849</v>
      </c>
      <c r="Q386" s="3">
        <f t="shared" si="60"/>
        <v>128.70779682795992</v>
      </c>
      <c r="R386" s="3">
        <f t="shared" si="65"/>
        <v>0</v>
      </c>
      <c r="S386" s="3">
        <f t="shared" si="61"/>
        <v>0</v>
      </c>
      <c r="T386" s="3">
        <f>(0.5*(1-COS(RADIANS(90-$X$3)))*(D386+E386)*'PV model'!$B$4)</f>
        <v>0</v>
      </c>
      <c r="U386" s="3">
        <f t="shared" si="66"/>
        <v>0</v>
      </c>
      <c r="V386" s="3">
        <f>('PV model'!$B$13*(U386/1000)*(1-'PV model'!$B$14*((20+C386)-25))*'PV model'!$B$10)/'PV model'!$B$12</f>
        <v>0</v>
      </c>
    </row>
    <row r="387" spans="1:22" x14ac:dyDescent="0.2">
      <c r="A387" s="10">
        <f t="shared" si="67"/>
        <v>16</v>
      </c>
      <c r="B387" s="10">
        <f t="shared" si="68"/>
        <v>22</v>
      </c>
      <c r="C387" s="23">
        <v>3</v>
      </c>
      <c r="D387" s="24">
        <v>0</v>
      </c>
      <c r="E387" s="24">
        <v>0</v>
      </c>
      <c r="F387" s="48"/>
      <c r="G387" s="48"/>
      <c r="H387" s="1">
        <f t="shared" si="69"/>
        <v>-21.111556756459329</v>
      </c>
      <c r="I387" s="1">
        <f t="shared" si="62"/>
        <v>-9.6322695346717637</v>
      </c>
      <c r="J387" s="4">
        <f>B387+('PV model'!$B$3/15)+(I387/60)</f>
        <v>21.562795507755471</v>
      </c>
      <c r="K387" s="2">
        <f t="shared" si="63"/>
        <v>-143.44193261633205</v>
      </c>
      <c r="L387" s="2">
        <f>DEGREES(ASIN((((COS(RADIANS('PV model'!$B$2))*COS(RADIANS(H387))*COS(RADIANS(K387)))+(SIN(RADIANS('PV model'!$B$2))*SIN(RADIANS(H387)))))))</f>
        <v>-46.159326311048204</v>
      </c>
      <c r="M387" s="3">
        <f t="shared" si="59"/>
        <v>0</v>
      </c>
      <c r="N387" s="2">
        <f t="shared" si="64"/>
        <v>-53.342143984147008</v>
      </c>
      <c r="O387" s="2">
        <f>IF('PV model'!$B$2&gt;0, 180-N387,IF('PV model'!$B$2&lt;0,0-N387,N387))</f>
        <v>233.34214398414701</v>
      </c>
      <c r="P387" s="2">
        <f>ABS(O387-'PV model'!$B$5)</f>
        <v>28.342143984147015</v>
      </c>
      <c r="Q387" s="3">
        <f t="shared" si="60"/>
        <v>136.1593263110482</v>
      </c>
      <c r="R387" s="3">
        <f t="shared" si="65"/>
        <v>0</v>
      </c>
      <c r="S387" s="3">
        <f t="shared" si="61"/>
        <v>0</v>
      </c>
      <c r="T387" s="3">
        <f>(0.5*(1-COS(RADIANS(90-$X$3)))*(D387+E387)*'PV model'!$B$4)</f>
        <v>0</v>
      </c>
      <c r="U387" s="3">
        <f t="shared" si="66"/>
        <v>0</v>
      </c>
      <c r="V387" s="3">
        <f>('PV model'!$B$13*(U387/1000)*(1-'PV model'!$B$14*((20+C387)-25))*'PV model'!$B$10)/'PV model'!$B$12</f>
        <v>0</v>
      </c>
    </row>
    <row r="388" spans="1:22" x14ac:dyDescent="0.2">
      <c r="A388" s="10">
        <f t="shared" si="67"/>
        <v>16</v>
      </c>
      <c r="B388" s="10">
        <f t="shared" si="68"/>
        <v>23</v>
      </c>
      <c r="C388" s="23">
        <v>2.9</v>
      </c>
      <c r="D388" s="24">
        <v>0</v>
      </c>
      <c r="E388" s="24">
        <v>0</v>
      </c>
      <c r="F388" s="48"/>
      <c r="G388" s="48"/>
      <c r="H388" s="1">
        <f t="shared" si="69"/>
        <v>-21.111556756459329</v>
      </c>
      <c r="I388" s="1">
        <f t="shared" si="62"/>
        <v>-9.6322695346717637</v>
      </c>
      <c r="J388" s="4">
        <f>B388+('PV model'!$B$3/15)+(I388/60)</f>
        <v>22.562795507755471</v>
      </c>
      <c r="K388" s="2">
        <f t="shared" si="63"/>
        <v>-158.44193261633205</v>
      </c>
      <c r="L388" s="2">
        <f>DEGREES(ASIN((((COS(RADIANS('PV model'!$B$2))*COS(RADIANS(H388))*COS(RADIANS(K388)))+(SIN(RADIANS('PV model'!$B$2))*SIN(RADIANS(H388)))))))</f>
        <v>-52.023601339571755</v>
      </c>
      <c r="M388" s="3">
        <f t="shared" si="59"/>
        <v>0</v>
      </c>
      <c r="N388" s="2">
        <f t="shared" si="64"/>
        <v>-33.852938166301961</v>
      </c>
      <c r="O388" s="2">
        <f>IF('PV model'!$B$2&gt;0, 180-N388,IF('PV model'!$B$2&lt;0,0-N388,N388))</f>
        <v>213.85293816630195</v>
      </c>
      <c r="P388" s="2">
        <f>ABS(O388-'PV model'!$B$5)</f>
        <v>8.8529381663019535</v>
      </c>
      <c r="Q388" s="3">
        <f t="shared" si="60"/>
        <v>142.02360133957174</v>
      </c>
      <c r="R388" s="3">
        <f t="shared" si="65"/>
        <v>0</v>
      </c>
      <c r="S388" s="3">
        <f t="shared" si="61"/>
        <v>0</v>
      </c>
      <c r="T388" s="3">
        <f>(0.5*(1-COS(RADIANS(90-$X$3)))*(D388+E388)*'PV model'!$B$4)</f>
        <v>0</v>
      </c>
      <c r="U388" s="3">
        <f t="shared" si="66"/>
        <v>0</v>
      </c>
      <c r="V388" s="3">
        <f>('PV model'!$B$13*(U388/1000)*(1-'PV model'!$B$14*((20+C388)-25))*'PV model'!$B$10)/'PV model'!$B$12</f>
        <v>0</v>
      </c>
    </row>
    <row r="389" spans="1:22" x14ac:dyDescent="0.2">
      <c r="A389" s="10">
        <f t="shared" si="67"/>
        <v>16</v>
      </c>
      <c r="B389" s="10">
        <f t="shared" si="68"/>
        <v>24</v>
      </c>
      <c r="C389" s="23">
        <v>2.9</v>
      </c>
      <c r="D389" s="24">
        <v>0</v>
      </c>
      <c r="E389" s="24">
        <v>0</v>
      </c>
      <c r="F389" s="48"/>
      <c r="G389" s="48"/>
      <c r="H389" s="1">
        <f t="shared" si="69"/>
        <v>-21.111556756459329</v>
      </c>
      <c r="I389" s="1">
        <f t="shared" si="62"/>
        <v>-9.6322695346717637</v>
      </c>
      <c r="J389" s="4">
        <f>B389+('PV model'!$B$3/15)+(I389/60)</f>
        <v>23.562795507755471</v>
      </c>
      <c r="K389" s="2">
        <f t="shared" si="63"/>
        <v>-173.44193261633205</v>
      </c>
      <c r="L389" s="2">
        <f>DEGREES(ASIN((((COS(RADIANS('PV model'!$B$2))*COS(RADIANS(H389))*COS(RADIANS(K389)))+(SIN(RADIANS('PV model'!$B$2))*SIN(RADIANS(H389)))))))</f>
        <v>-55.262370289058026</v>
      </c>
      <c r="M389" s="3">
        <f t="shared" si="59"/>
        <v>0</v>
      </c>
      <c r="N389" s="2">
        <f t="shared" si="64"/>
        <v>-10.776552297841</v>
      </c>
      <c r="O389" s="2">
        <f>IF('PV model'!$B$2&gt;0, 180-N389,IF('PV model'!$B$2&lt;0,0-N389,N389))</f>
        <v>190.77655229784099</v>
      </c>
      <c r="P389" s="2">
        <f>ABS(O389-'PV model'!$B$5)</f>
        <v>14.223447702159007</v>
      </c>
      <c r="Q389" s="3">
        <f t="shared" si="60"/>
        <v>145.26237028905803</v>
      </c>
      <c r="R389" s="3">
        <f t="shared" si="65"/>
        <v>0</v>
      </c>
      <c r="S389" s="3">
        <f t="shared" si="61"/>
        <v>0</v>
      </c>
      <c r="T389" s="3">
        <f>(0.5*(1-COS(RADIANS(90-$X$3)))*(D389+E389)*'PV model'!$B$4)</f>
        <v>0</v>
      </c>
      <c r="U389" s="3">
        <f t="shared" si="66"/>
        <v>0</v>
      </c>
      <c r="V389" s="3">
        <f>('PV model'!$B$13*(U389/1000)*(1-'PV model'!$B$14*((20+C389)-25))*'PV model'!$B$10)/'PV model'!$B$12</f>
        <v>0</v>
      </c>
    </row>
    <row r="390" spans="1:22" x14ac:dyDescent="0.2">
      <c r="A390" s="10">
        <f t="shared" si="67"/>
        <v>17</v>
      </c>
      <c r="B390" s="10">
        <f t="shared" si="68"/>
        <v>1</v>
      </c>
      <c r="C390" s="23">
        <v>2.7</v>
      </c>
      <c r="D390" s="24">
        <v>0</v>
      </c>
      <c r="E390" s="24">
        <v>0</v>
      </c>
      <c r="F390" s="48"/>
      <c r="G390" s="48"/>
      <c r="H390" s="1">
        <f t="shared" si="69"/>
        <v>-20.932121649084785</v>
      </c>
      <c r="I390" s="1">
        <f t="shared" si="62"/>
        <v>-9.9681271783138534</v>
      </c>
      <c r="J390" s="4">
        <f>B390+('PV model'!$B$3/15)+(I390/60)</f>
        <v>0.5571978803614358</v>
      </c>
      <c r="K390" s="2">
        <f t="shared" si="63"/>
        <v>171.64203179457846</v>
      </c>
      <c r="L390" s="2">
        <f>DEGREES(ASIN((((COS(RADIANS('PV model'!$B$2))*COS(RADIANS(H390))*COS(RADIANS(K390)))+(SIN(RADIANS('PV model'!$B$2))*SIN(RADIANS(H390)))))))</f>
        <v>-54.868744878853619</v>
      </c>
      <c r="M390" s="3">
        <f t="shared" ref="M390:M453" si="70">IF(L390&gt;0, L390, 0)</f>
        <v>0</v>
      </c>
      <c r="N390" s="2">
        <f t="shared" si="64"/>
        <v>13.64624964145095</v>
      </c>
      <c r="O390" s="2">
        <f>IF('PV model'!$B$2&gt;0, 180-N390,IF('PV model'!$B$2&lt;0,0-N390,N390))</f>
        <v>166.35375035854906</v>
      </c>
      <c r="P390" s="2">
        <f>ABS(O390-'PV model'!$B$5)</f>
        <v>38.646249641450936</v>
      </c>
      <c r="Q390" s="3">
        <f t="shared" ref="Q390:Q453" si="71">DEGREES(ACOS((SIN(RADIANS(L390))*COS(RADIANS(90-$X$3))+COS(RADIANS(L390))*COS(RADIANS(P390))*SIN(RADIANS(90-$X$3)))))</f>
        <v>144.86874487885365</v>
      </c>
      <c r="R390" s="3">
        <f t="shared" si="65"/>
        <v>0</v>
      </c>
      <c r="S390" s="3">
        <f t="shared" ref="S390:S453" si="72">IF($Z$3=TRUE, IF(E390=0,0,E390*(0.5*(1+COS(RADIANS(90-$X$3))*(1+(1-(E390^2/(D390+E390)^2))*(SIN(RADIANS(0.5*$X$3))^3)))*(1+(1-(E390^2/(D390+E390)^2))*(COS(RADIANS(Q390))^2)*(SIN(RADIANS(90-L390))^3)))), IF(E390=0,0,E390*(0.5*(1+COS(RADIANS(90-$X$3))))))</f>
        <v>0</v>
      </c>
      <c r="T390" s="3">
        <f>(0.5*(1-COS(RADIANS(90-$X$3)))*(D390+E390)*'PV model'!$B$4)</f>
        <v>0</v>
      </c>
      <c r="U390" s="3">
        <f t="shared" si="66"/>
        <v>0</v>
      </c>
      <c r="V390" s="3">
        <f>('PV model'!$B$13*(U390/1000)*(1-'PV model'!$B$14*((20+C390)-25))*'PV model'!$B$10)/'PV model'!$B$12</f>
        <v>0</v>
      </c>
    </row>
    <row r="391" spans="1:22" x14ac:dyDescent="0.2">
      <c r="A391" s="10">
        <f t="shared" si="67"/>
        <v>17</v>
      </c>
      <c r="B391" s="10">
        <f t="shared" si="68"/>
        <v>2</v>
      </c>
      <c r="C391" s="23">
        <v>2.5</v>
      </c>
      <c r="D391" s="24">
        <v>0</v>
      </c>
      <c r="E391" s="24">
        <v>0</v>
      </c>
      <c r="F391" s="48"/>
      <c r="G391" s="48"/>
      <c r="H391" s="1">
        <f t="shared" si="69"/>
        <v>-20.932121649084785</v>
      </c>
      <c r="I391" s="1">
        <f t="shared" ref="I391:I454" si="73">9.87*SIN(RADIANS(1.978*A391-160.22))-7.53*COS(RADIANS(0.989*A391-80.11))-1.5*SIN((RADIANS(0.989*A391-80.11)))</f>
        <v>-9.9681271783138534</v>
      </c>
      <c r="J391" s="4">
        <f>B391+('PV model'!$B$3/15)+(I391/60)</f>
        <v>1.5571978803614359</v>
      </c>
      <c r="K391" s="2">
        <f t="shared" ref="K391:K454" si="74">15*(12-J391)</f>
        <v>156.64203179457846</v>
      </c>
      <c r="L391" s="2">
        <f>DEGREES(ASIN((((COS(RADIANS('PV model'!$B$2))*COS(RADIANS(H391))*COS(RADIANS(K391)))+(SIN(RADIANS('PV model'!$B$2))*SIN(RADIANS(H391)))))))</f>
        <v>-51.269609103887298</v>
      </c>
      <c r="M391" s="3">
        <f t="shared" si="70"/>
        <v>0</v>
      </c>
      <c r="N391" s="2">
        <f t="shared" ref="N391:N454" si="75">DEGREES(ASIN((COS(RADIANS(H391))*SIN(RADIANS(K391)))/COS(RADIANS(L391))))</f>
        <v>36.290002971650928</v>
      </c>
      <c r="O391" s="2">
        <f>IF('PV model'!$B$2&gt;0, 180-N391,IF('PV model'!$B$2&lt;0,0-N391,N391))</f>
        <v>143.70999702834908</v>
      </c>
      <c r="P391" s="2">
        <f>ABS(O391-'PV model'!$B$5)</f>
        <v>61.290002971650921</v>
      </c>
      <c r="Q391" s="3">
        <f t="shared" si="71"/>
        <v>141.26960910388729</v>
      </c>
      <c r="R391" s="3">
        <f t="shared" ref="R391:R454" si="76">IF(D391=0,0,D391*COS(RADIANS(Q391))/SIN(RADIANS(L391)))</f>
        <v>0</v>
      </c>
      <c r="S391" s="3">
        <f t="shared" si="72"/>
        <v>0</v>
      </c>
      <c r="T391" s="3">
        <f>(0.5*(1-COS(RADIANS(90-$X$3)))*(D391+E391)*'PV model'!$B$4)</f>
        <v>0</v>
      </c>
      <c r="U391" s="3">
        <f t="shared" ref="U391:U454" si="77">R391+S391+T391</f>
        <v>0</v>
      </c>
      <c r="V391" s="3">
        <f>('PV model'!$B$13*(U391/1000)*(1-'PV model'!$B$14*((20+C391)-25))*'PV model'!$B$10)/'PV model'!$B$12</f>
        <v>0</v>
      </c>
    </row>
    <row r="392" spans="1:22" x14ac:dyDescent="0.2">
      <c r="A392" s="10">
        <f t="shared" ref="A392:A455" si="78">IF(B392&gt;1,A391,A391+1)</f>
        <v>17</v>
      </c>
      <c r="B392" s="10">
        <f t="shared" ref="B392:B455" si="79">IF(B391&lt;24,B391+1,1)</f>
        <v>3</v>
      </c>
      <c r="C392" s="23">
        <v>2.2999999999999998</v>
      </c>
      <c r="D392" s="24">
        <v>0</v>
      </c>
      <c r="E392" s="24">
        <v>0</v>
      </c>
      <c r="F392" s="48"/>
      <c r="G392" s="48"/>
      <c r="H392" s="1">
        <f t="shared" ref="H392:H455" si="80">(23.465*SIN(RADIANS(280.1+0.9863*A392)))</f>
        <v>-20.932121649084785</v>
      </c>
      <c r="I392" s="1">
        <f t="shared" si="73"/>
        <v>-9.9681271783138534</v>
      </c>
      <c r="J392" s="4">
        <f>B392+('PV model'!$B$3/15)+(I392/60)</f>
        <v>2.5571978803614357</v>
      </c>
      <c r="K392" s="2">
        <f t="shared" si="74"/>
        <v>141.64203179457846</v>
      </c>
      <c r="L392" s="2">
        <f>DEGREES(ASIN((((COS(RADIANS('PV model'!$B$2))*COS(RADIANS(H392))*COS(RADIANS(K392)))+(SIN(RADIANS('PV model'!$B$2))*SIN(RADIANS(H392)))))))</f>
        <v>-45.175045934109214</v>
      </c>
      <c r="M392" s="3">
        <f t="shared" si="70"/>
        <v>0</v>
      </c>
      <c r="N392" s="2">
        <f t="shared" si="75"/>
        <v>55.30753232672555</v>
      </c>
      <c r="O392" s="2">
        <f>IF('PV model'!$B$2&gt;0, 180-N392,IF('PV model'!$B$2&lt;0,0-N392,N392))</f>
        <v>124.69246767327445</v>
      </c>
      <c r="P392" s="2">
        <f>ABS(O392-'PV model'!$B$5)</f>
        <v>80.30753232672555</v>
      </c>
      <c r="Q392" s="3">
        <f t="shared" si="71"/>
        <v>135.17504593410919</v>
      </c>
      <c r="R392" s="3">
        <f t="shared" si="76"/>
        <v>0</v>
      </c>
      <c r="S392" s="3">
        <f t="shared" si="72"/>
        <v>0</v>
      </c>
      <c r="T392" s="3">
        <f>(0.5*(1-COS(RADIANS(90-$X$3)))*(D392+E392)*'PV model'!$B$4)</f>
        <v>0</v>
      </c>
      <c r="U392" s="3">
        <f t="shared" si="77"/>
        <v>0</v>
      </c>
      <c r="V392" s="3">
        <f>('PV model'!$B$13*(U392/1000)*(1-'PV model'!$B$14*((20+C392)-25))*'PV model'!$B$10)/'PV model'!$B$12</f>
        <v>0</v>
      </c>
    </row>
    <row r="393" spans="1:22" x14ac:dyDescent="0.2">
      <c r="A393" s="10">
        <f t="shared" si="78"/>
        <v>17</v>
      </c>
      <c r="B393" s="10">
        <f t="shared" si="79"/>
        <v>4</v>
      </c>
      <c r="C393" s="23">
        <v>2.4</v>
      </c>
      <c r="D393" s="24">
        <v>0</v>
      </c>
      <c r="E393" s="24">
        <v>0</v>
      </c>
      <c r="F393" s="48"/>
      <c r="G393" s="48"/>
      <c r="H393" s="1">
        <f t="shared" si="80"/>
        <v>-20.932121649084785</v>
      </c>
      <c r="I393" s="1">
        <f t="shared" si="73"/>
        <v>-9.9681271783138534</v>
      </c>
      <c r="J393" s="4">
        <f>B393+('PV model'!$B$3/15)+(I393/60)</f>
        <v>3.5571978803614357</v>
      </c>
      <c r="K393" s="2">
        <f t="shared" si="74"/>
        <v>126.64203179457846</v>
      </c>
      <c r="L393" s="2">
        <f>DEGREES(ASIN((((COS(RADIANS('PV model'!$B$2))*COS(RADIANS(H393))*COS(RADIANS(K393)))+(SIN(RADIANS('PV model'!$B$2))*SIN(RADIANS(H393)))))))</f>
        <v>-37.600970139470384</v>
      </c>
      <c r="M393" s="3">
        <f t="shared" si="70"/>
        <v>0</v>
      </c>
      <c r="N393" s="2">
        <f t="shared" si="75"/>
        <v>71.069307527449212</v>
      </c>
      <c r="O393" s="2">
        <f>IF('PV model'!$B$2&gt;0, 180-N393,IF('PV model'!$B$2&lt;0,0-N393,N393))</f>
        <v>108.93069247255079</v>
      </c>
      <c r="P393" s="2">
        <f>ABS(O393-'PV model'!$B$5)</f>
        <v>96.069307527449212</v>
      </c>
      <c r="Q393" s="3">
        <f t="shared" si="71"/>
        <v>127.60097013947038</v>
      </c>
      <c r="R393" s="3">
        <f t="shared" si="76"/>
        <v>0</v>
      </c>
      <c r="S393" s="3">
        <f t="shared" si="72"/>
        <v>0</v>
      </c>
      <c r="T393" s="3">
        <f>(0.5*(1-COS(RADIANS(90-$X$3)))*(D393+E393)*'PV model'!$B$4)</f>
        <v>0</v>
      </c>
      <c r="U393" s="3">
        <f t="shared" si="77"/>
        <v>0</v>
      </c>
      <c r="V393" s="3">
        <f>('PV model'!$B$13*(U393/1000)*(1-'PV model'!$B$14*((20+C393)-25))*'PV model'!$B$10)/'PV model'!$B$12</f>
        <v>0</v>
      </c>
    </row>
    <row r="394" spans="1:22" x14ac:dyDescent="0.2">
      <c r="A394" s="10">
        <f t="shared" si="78"/>
        <v>17</v>
      </c>
      <c r="B394" s="10">
        <f t="shared" si="79"/>
        <v>5</v>
      </c>
      <c r="C394" s="23">
        <v>2.6</v>
      </c>
      <c r="D394" s="24">
        <v>0</v>
      </c>
      <c r="E394" s="24">
        <v>0</v>
      </c>
      <c r="F394" s="48"/>
      <c r="G394" s="48"/>
      <c r="H394" s="1">
        <f t="shared" si="80"/>
        <v>-20.932121649084785</v>
      </c>
      <c r="I394" s="1">
        <f t="shared" si="73"/>
        <v>-9.9681271783138534</v>
      </c>
      <c r="J394" s="4">
        <f>B394+('PV model'!$B$3/15)+(I394/60)</f>
        <v>4.5571978803614357</v>
      </c>
      <c r="K394" s="2">
        <f t="shared" si="74"/>
        <v>111.64203179457846</v>
      </c>
      <c r="L394" s="2">
        <f>DEGREES(ASIN((((COS(RADIANS('PV model'!$B$2))*COS(RADIANS(H394))*COS(RADIANS(K394)))+(SIN(RADIANS('PV model'!$B$2))*SIN(RADIANS(H394)))))))</f>
        <v>-29.310148538229203</v>
      </c>
      <c r="M394" s="3">
        <f t="shared" si="70"/>
        <v>0</v>
      </c>
      <c r="N394" s="2">
        <f t="shared" si="75"/>
        <v>84.635102287242816</v>
      </c>
      <c r="O394" s="2">
        <f>IF('PV model'!$B$2&gt;0, 180-N394,IF('PV model'!$B$2&lt;0,0-N394,N394))</f>
        <v>95.364897712757184</v>
      </c>
      <c r="P394" s="2">
        <f>ABS(O394-'PV model'!$B$5)</f>
        <v>109.63510228724282</v>
      </c>
      <c r="Q394" s="3">
        <f t="shared" si="71"/>
        <v>119.3101485382292</v>
      </c>
      <c r="R394" s="3">
        <f t="shared" si="76"/>
        <v>0</v>
      </c>
      <c r="S394" s="3">
        <f t="shared" si="72"/>
        <v>0</v>
      </c>
      <c r="T394" s="3">
        <f>(0.5*(1-COS(RADIANS(90-$X$3)))*(D394+E394)*'PV model'!$B$4)</f>
        <v>0</v>
      </c>
      <c r="U394" s="3">
        <f t="shared" si="77"/>
        <v>0</v>
      </c>
      <c r="V394" s="3">
        <f>('PV model'!$B$13*(U394/1000)*(1-'PV model'!$B$14*((20+C394)-25))*'PV model'!$B$10)/'PV model'!$B$12</f>
        <v>0</v>
      </c>
    </row>
    <row r="395" spans="1:22" x14ac:dyDescent="0.2">
      <c r="A395" s="10">
        <f t="shared" si="78"/>
        <v>17</v>
      </c>
      <c r="B395" s="10">
        <f t="shared" si="79"/>
        <v>6</v>
      </c>
      <c r="C395" s="23">
        <v>2.7</v>
      </c>
      <c r="D395" s="24">
        <v>0</v>
      </c>
      <c r="E395" s="24">
        <v>0</v>
      </c>
      <c r="F395" s="48"/>
      <c r="G395" s="48"/>
      <c r="H395" s="1">
        <f t="shared" si="80"/>
        <v>-20.932121649084785</v>
      </c>
      <c r="I395" s="1">
        <f t="shared" si="73"/>
        <v>-9.9681271783138534</v>
      </c>
      <c r="J395" s="4">
        <f>B395+('PV model'!$B$3/15)+(I395/60)</f>
        <v>5.5571978803614357</v>
      </c>
      <c r="K395" s="2">
        <f t="shared" si="74"/>
        <v>96.642031794578457</v>
      </c>
      <c r="L395" s="2">
        <f>DEGREES(ASIN((((COS(RADIANS('PV model'!$B$2))*COS(RADIANS(H395))*COS(RADIANS(K395)))+(SIN(RADIANS('PV model'!$B$2))*SIN(RADIANS(H395)))))))</f>
        <v>-20.831382489618623</v>
      </c>
      <c r="M395" s="3">
        <f t="shared" si="70"/>
        <v>0</v>
      </c>
      <c r="N395" s="2">
        <f t="shared" si="75"/>
        <v>83.03581888981445</v>
      </c>
      <c r="O395" s="2">
        <f>IF('PV model'!$B$2&gt;0, 180-N395,IF('PV model'!$B$2&lt;0,0-N395,N395))</f>
        <v>96.96418111018555</v>
      </c>
      <c r="P395" s="2">
        <f>ABS(O395-'PV model'!$B$5)</f>
        <v>108.03581888981445</v>
      </c>
      <c r="Q395" s="3">
        <f t="shared" si="71"/>
        <v>110.83138248961863</v>
      </c>
      <c r="R395" s="3">
        <f t="shared" si="76"/>
        <v>0</v>
      </c>
      <c r="S395" s="3">
        <f t="shared" si="72"/>
        <v>0</v>
      </c>
      <c r="T395" s="3">
        <f>(0.5*(1-COS(RADIANS(90-$X$3)))*(D395+E395)*'PV model'!$B$4)</f>
        <v>0</v>
      </c>
      <c r="U395" s="3">
        <f t="shared" si="77"/>
        <v>0</v>
      </c>
      <c r="V395" s="3">
        <f>('PV model'!$B$13*(U395/1000)*(1-'PV model'!$B$14*((20+C395)-25))*'PV model'!$B$10)/'PV model'!$B$12</f>
        <v>0</v>
      </c>
    </row>
    <row r="396" spans="1:22" x14ac:dyDescent="0.2">
      <c r="A396" s="10">
        <f t="shared" si="78"/>
        <v>17</v>
      </c>
      <c r="B396" s="10">
        <f t="shared" si="79"/>
        <v>7</v>
      </c>
      <c r="C396" s="23">
        <v>2.2999999999999998</v>
      </c>
      <c r="D396" s="24">
        <v>0</v>
      </c>
      <c r="E396" s="24">
        <v>0</v>
      </c>
      <c r="F396" s="48"/>
      <c r="G396" s="48"/>
      <c r="H396" s="1">
        <f t="shared" si="80"/>
        <v>-20.932121649084785</v>
      </c>
      <c r="I396" s="1">
        <f t="shared" si="73"/>
        <v>-9.9681271783138534</v>
      </c>
      <c r="J396" s="4">
        <f>B396+('PV model'!$B$3/15)+(I396/60)</f>
        <v>6.5571978803614357</v>
      </c>
      <c r="K396" s="2">
        <f t="shared" si="74"/>
        <v>81.642031794578457</v>
      </c>
      <c r="L396" s="2">
        <f>DEGREES(ASIN((((COS(RADIANS('PV model'!$B$2))*COS(RADIANS(H396))*COS(RADIANS(K396)))+(SIN(RADIANS('PV model'!$B$2))*SIN(RADIANS(H396)))))))</f>
        <v>-12.564055400764641</v>
      </c>
      <c r="M396" s="3">
        <f t="shared" si="70"/>
        <v>0</v>
      </c>
      <c r="N396" s="2">
        <f t="shared" si="75"/>
        <v>71.218996242520419</v>
      </c>
      <c r="O396" s="2">
        <f>IF('PV model'!$B$2&gt;0, 180-N396,IF('PV model'!$B$2&lt;0,0-N396,N396))</f>
        <v>108.78100375747958</v>
      </c>
      <c r="P396" s="2">
        <f>ABS(O396-'PV model'!$B$5)</f>
        <v>96.218996242520419</v>
      </c>
      <c r="Q396" s="3">
        <f t="shared" si="71"/>
        <v>102.56405540076464</v>
      </c>
      <c r="R396" s="3">
        <f t="shared" si="76"/>
        <v>0</v>
      </c>
      <c r="S396" s="3">
        <f t="shared" si="72"/>
        <v>0</v>
      </c>
      <c r="T396" s="3">
        <f>(0.5*(1-COS(RADIANS(90-$X$3)))*(D396+E396)*'PV model'!$B$4)</f>
        <v>0</v>
      </c>
      <c r="U396" s="3">
        <f t="shared" si="77"/>
        <v>0</v>
      </c>
      <c r="V396" s="3">
        <f>('PV model'!$B$13*(U396/1000)*(1-'PV model'!$B$14*((20+C396)-25))*'PV model'!$B$10)/'PV model'!$B$12</f>
        <v>0</v>
      </c>
    </row>
    <row r="397" spans="1:22" x14ac:dyDescent="0.2">
      <c r="A397" s="10">
        <f t="shared" si="78"/>
        <v>17</v>
      </c>
      <c r="B397" s="10">
        <f t="shared" si="79"/>
        <v>8</v>
      </c>
      <c r="C397" s="23">
        <v>1.8</v>
      </c>
      <c r="D397" s="24">
        <v>0</v>
      </c>
      <c r="E397" s="24">
        <v>0</v>
      </c>
      <c r="F397" s="48"/>
      <c r="G397" s="48"/>
      <c r="H397" s="1">
        <f t="shared" si="80"/>
        <v>-20.932121649084785</v>
      </c>
      <c r="I397" s="1">
        <f t="shared" si="73"/>
        <v>-9.9681271783138534</v>
      </c>
      <c r="J397" s="4">
        <f>B397+('PV model'!$B$3/15)+(I397/60)</f>
        <v>7.5571978803614357</v>
      </c>
      <c r="K397" s="2">
        <f t="shared" si="74"/>
        <v>66.642031794578457</v>
      </c>
      <c r="L397" s="2">
        <f>DEGREES(ASIN((((COS(RADIANS('PV model'!$B$2))*COS(RADIANS(H397))*COS(RADIANS(K397)))+(SIN(RADIANS('PV model'!$B$2))*SIN(RADIANS(H397)))))))</f>
        <v>-4.8578209351151944</v>
      </c>
      <c r="M397" s="3">
        <f t="shared" si="70"/>
        <v>0</v>
      </c>
      <c r="N397" s="2">
        <f t="shared" si="75"/>
        <v>59.378376876254492</v>
      </c>
      <c r="O397" s="2">
        <f>IF('PV model'!$B$2&gt;0, 180-N397,IF('PV model'!$B$2&lt;0,0-N397,N397))</f>
        <v>120.62162312374551</v>
      </c>
      <c r="P397" s="2">
        <f>ABS(O397-'PV model'!$B$5)</f>
        <v>84.378376876254492</v>
      </c>
      <c r="Q397" s="3">
        <f t="shared" si="71"/>
        <v>94.8578209351152</v>
      </c>
      <c r="R397" s="3">
        <f t="shared" si="76"/>
        <v>0</v>
      </c>
      <c r="S397" s="3">
        <f t="shared" si="72"/>
        <v>0</v>
      </c>
      <c r="T397" s="3">
        <f>(0.5*(1-COS(RADIANS(90-$X$3)))*(D397+E397)*'PV model'!$B$4)</f>
        <v>0</v>
      </c>
      <c r="U397" s="3">
        <f t="shared" si="77"/>
        <v>0</v>
      </c>
      <c r="V397" s="3">
        <f>('PV model'!$B$13*(U397/1000)*(1-'PV model'!$B$14*((20+C397)-25))*'PV model'!$B$10)/'PV model'!$B$12</f>
        <v>0</v>
      </c>
    </row>
    <row r="398" spans="1:22" x14ac:dyDescent="0.2">
      <c r="A398" s="10">
        <f t="shared" si="78"/>
        <v>17</v>
      </c>
      <c r="B398" s="10">
        <f t="shared" si="79"/>
        <v>9</v>
      </c>
      <c r="C398" s="23">
        <v>1.4</v>
      </c>
      <c r="D398" s="24">
        <v>0</v>
      </c>
      <c r="E398" s="24">
        <v>0</v>
      </c>
      <c r="F398" s="48"/>
      <c r="G398" s="48"/>
      <c r="H398" s="1">
        <f t="shared" si="80"/>
        <v>-20.932121649084785</v>
      </c>
      <c r="I398" s="1">
        <f t="shared" si="73"/>
        <v>-9.9681271783138534</v>
      </c>
      <c r="J398" s="4">
        <f>B398+('PV model'!$B$3/15)+(I398/60)</f>
        <v>8.5571978803614357</v>
      </c>
      <c r="K398" s="2">
        <f t="shared" si="74"/>
        <v>51.642031794578465</v>
      </c>
      <c r="L398" s="2">
        <f>DEGREES(ASIN((((COS(RADIANS('PV model'!$B$2))*COS(RADIANS(H398))*COS(RADIANS(K398)))+(SIN(RADIANS('PV model'!$B$2))*SIN(RADIANS(H398)))))))</f>
        <v>1.940996890387461</v>
      </c>
      <c r="M398" s="3">
        <f t="shared" si="70"/>
        <v>1.940996890387461</v>
      </c>
      <c r="N398" s="2">
        <f t="shared" si="75"/>
        <v>47.123239920372342</v>
      </c>
      <c r="O398" s="2">
        <f>IF('PV model'!$B$2&gt;0, 180-N398,IF('PV model'!$B$2&lt;0,0-N398,N398))</f>
        <v>132.87676007962767</v>
      </c>
      <c r="P398" s="2">
        <f>ABS(O398-'PV model'!$B$5)</f>
        <v>72.123239920372328</v>
      </c>
      <c r="Q398" s="3">
        <f t="shared" si="71"/>
        <v>88.059003109612547</v>
      </c>
      <c r="R398" s="3">
        <f t="shared" si="76"/>
        <v>0</v>
      </c>
      <c r="S398" s="3">
        <f t="shared" si="72"/>
        <v>0</v>
      </c>
      <c r="T398" s="3">
        <f>(0.5*(1-COS(RADIANS(90-$X$3)))*(D398+E398)*'PV model'!$B$4)</f>
        <v>0</v>
      </c>
      <c r="U398" s="3">
        <f t="shared" si="77"/>
        <v>0</v>
      </c>
      <c r="V398" s="3">
        <f>('PV model'!$B$13*(U398/1000)*(1-'PV model'!$B$14*((20+C398)-25))*'PV model'!$B$10)/'PV model'!$B$12</f>
        <v>0</v>
      </c>
    </row>
    <row r="399" spans="1:22" x14ac:dyDescent="0.2">
      <c r="A399" s="10">
        <f t="shared" si="78"/>
        <v>17</v>
      </c>
      <c r="B399" s="10">
        <f t="shared" si="79"/>
        <v>10</v>
      </c>
      <c r="C399" s="23">
        <v>2.1</v>
      </c>
      <c r="D399" s="24">
        <v>24.693899999999999</v>
      </c>
      <c r="E399" s="24">
        <v>22.05</v>
      </c>
      <c r="F399" s="48"/>
      <c r="G399" s="48"/>
      <c r="H399" s="1">
        <f t="shared" si="80"/>
        <v>-20.932121649084785</v>
      </c>
      <c r="I399" s="1">
        <f t="shared" si="73"/>
        <v>-9.9681271783138534</v>
      </c>
      <c r="J399" s="4">
        <f>B399+('PV model'!$B$3/15)+(I399/60)</f>
        <v>9.5571978803614357</v>
      </c>
      <c r="K399" s="2">
        <f t="shared" si="74"/>
        <v>36.642031794578465</v>
      </c>
      <c r="L399" s="2">
        <f>DEGREES(ASIN((((COS(RADIANS('PV model'!$B$2))*COS(RADIANS(H399))*COS(RADIANS(K399)))+(SIN(RADIANS('PV model'!$B$2))*SIN(RADIANS(H399)))))))</f>
        <v>7.4725397539395759</v>
      </c>
      <c r="M399" s="3">
        <f t="shared" si="70"/>
        <v>7.4725397539395759</v>
      </c>
      <c r="N399" s="2">
        <f t="shared" si="75"/>
        <v>34.208158450537049</v>
      </c>
      <c r="O399" s="2">
        <f>IF('PV model'!$B$2&gt;0, 180-N399,IF('PV model'!$B$2&lt;0,0-N399,N399))</f>
        <v>145.79184154946296</v>
      </c>
      <c r="P399" s="2">
        <f>ABS(O399-'PV model'!$B$5)</f>
        <v>59.208158450537042</v>
      </c>
      <c r="Q399" s="3">
        <f t="shared" si="71"/>
        <v>82.527460246060414</v>
      </c>
      <c r="R399" s="3">
        <f t="shared" si="76"/>
        <v>24.693900000000021</v>
      </c>
      <c r="S399" s="3">
        <f t="shared" si="72"/>
        <v>25.402034399835415</v>
      </c>
      <c r="T399" s="3">
        <f>(0.5*(1-COS(RADIANS(90-$X$3)))*(D399+E399)*'PV model'!$B$4)</f>
        <v>0</v>
      </c>
      <c r="U399" s="3">
        <f t="shared" si="77"/>
        <v>50.095934399835436</v>
      </c>
      <c r="V399" s="3">
        <f>('PV model'!$B$13*(U399/1000)*(1-'PV model'!$B$14*((20+C399)-25))*'PV model'!$B$10)/'PV model'!$B$12</f>
        <v>5.065677641997798</v>
      </c>
    </row>
    <row r="400" spans="1:22" x14ac:dyDescent="0.2">
      <c r="A400" s="10">
        <f t="shared" si="78"/>
        <v>17</v>
      </c>
      <c r="B400" s="10">
        <f t="shared" si="79"/>
        <v>11</v>
      </c>
      <c r="C400" s="23">
        <v>2.9</v>
      </c>
      <c r="D400" s="24">
        <v>294.08190000000002</v>
      </c>
      <c r="E400" s="24">
        <v>31.752000000000002</v>
      </c>
      <c r="F400" s="48"/>
      <c r="G400" s="48"/>
      <c r="H400" s="1">
        <f t="shared" si="80"/>
        <v>-20.932121649084785</v>
      </c>
      <c r="I400" s="1">
        <f t="shared" si="73"/>
        <v>-9.9681271783138534</v>
      </c>
      <c r="J400" s="4">
        <f>B400+('PV model'!$B$3/15)+(I400/60)</f>
        <v>10.557197880361436</v>
      </c>
      <c r="K400" s="2">
        <f t="shared" si="74"/>
        <v>21.642031794578465</v>
      </c>
      <c r="L400" s="2">
        <f>DEGREES(ASIN((((COS(RADIANS('PV model'!$B$2))*COS(RADIANS(H400))*COS(RADIANS(K400)))+(SIN(RADIANS('PV model'!$B$2))*SIN(RADIANS(H400)))))))</f>
        <v>11.379355005803644</v>
      </c>
      <c r="M400" s="3">
        <f t="shared" si="70"/>
        <v>11.379355005803644</v>
      </c>
      <c r="N400" s="2">
        <f t="shared" si="75"/>
        <v>20.571383805505437</v>
      </c>
      <c r="O400" s="2">
        <f>IF('PV model'!$B$2&gt;0, 180-N400,IF('PV model'!$B$2&lt;0,0-N400,N400))</f>
        <v>159.42861619449457</v>
      </c>
      <c r="P400" s="2">
        <f>ABS(O400-'PV model'!$B$5)</f>
        <v>45.571383805505434</v>
      </c>
      <c r="Q400" s="3">
        <f t="shared" si="71"/>
        <v>78.620644994196354</v>
      </c>
      <c r="R400" s="3">
        <f t="shared" si="76"/>
        <v>294.08190000000019</v>
      </c>
      <c r="S400" s="3">
        <f t="shared" si="72"/>
        <v>38.667234269011395</v>
      </c>
      <c r="T400" s="3">
        <f>(0.5*(1-COS(RADIANS(90-$X$3)))*(D400+E400)*'PV model'!$B$4)</f>
        <v>0</v>
      </c>
      <c r="U400" s="3">
        <f t="shared" si="77"/>
        <v>332.74913426901156</v>
      </c>
      <c r="V400" s="3">
        <f>('PV model'!$B$13*(U400/1000)*(1-'PV model'!$B$14*((20+C400)-25))*'PV model'!$B$10)/'PV model'!$B$12</f>
        <v>33.541000930607247</v>
      </c>
    </row>
    <row r="401" spans="1:22" x14ac:dyDescent="0.2">
      <c r="A401" s="10">
        <f t="shared" si="78"/>
        <v>17</v>
      </c>
      <c r="B401" s="10">
        <f t="shared" si="79"/>
        <v>12</v>
      </c>
      <c r="C401" s="23">
        <v>3.6</v>
      </c>
      <c r="D401" s="24">
        <v>147.04095000000001</v>
      </c>
      <c r="E401" s="24">
        <v>72.323999999999998</v>
      </c>
      <c r="F401" s="48"/>
      <c r="G401" s="48"/>
      <c r="H401" s="1">
        <f t="shared" si="80"/>
        <v>-20.932121649084785</v>
      </c>
      <c r="I401" s="1">
        <f t="shared" si="73"/>
        <v>-9.9681271783138534</v>
      </c>
      <c r="J401" s="4">
        <f>B401+('PV model'!$B$3/15)+(I401/60)</f>
        <v>11.557197880361436</v>
      </c>
      <c r="K401" s="2">
        <f t="shared" si="74"/>
        <v>6.6420317945784646</v>
      </c>
      <c r="L401" s="2">
        <f>DEGREES(ASIN((((COS(RADIANS('PV model'!$B$2))*COS(RADIANS(H401))*COS(RADIANS(K401)))+(SIN(RADIANS('PV model'!$B$2))*SIN(RADIANS(H401)))))))</f>
        <v>13.358687938596157</v>
      </c>
      <c r="M401" s="3">
        <f t="shared" si="70"/>
        <v>13.358687938596157</v>
      </c>
      <c r="N401" s="2">
        <f t="shared" si="75"/>
        <v>6.3750835646585582</v>
      </c>
      <c r="O401" s="2">
        <f>IF('PV model'!$B$2&gt;0, 180-N401,IF('PV model'!$B$2&lt;0,0-N401,N401))</f>
        <v>173.62491643534145</v>
      </c>
      <c r="P401" s="2">
        <f>ABS(O401-'PV model'!$B$5)</f>
        <v>31.375083564658553</v>
      </c>
      <c r="Q401" s="3">
        <f t="shared" si="71"/>
        <v>76.641312061403838</v>
      </c>
      <c r="R401" s="3">
        <f t="shared" si="76"/>
        <v>147.04095000000007</v>
      </c>
      <c r="S401" s="3">
        <f t="shared" si="72"/>
        <v>87.388129850050447</v>
      </c>
      <c r="T401" s="3">
        <f>(0.5*(1-COS(RADIANS(90-$X$3)))*(D401+E401)*'PV model'!$B$4)</f>
        <v>0</v>
      </c>
      <c r="U401" s="3">
        <f t="shared" si="77"/>
        <v>234.42907985005053</v>
      </c>
      <c r="V401" s="3">
        <f>('PV model'!$B$13*(U401/1000)*(1-'PV model'!$B$14*((20+C401)-25))*'PV model'!$B$10)/'PV model'!$B$12</f>
        <v>23.564758594413188</v>
      </c>
    </row>
    <row r="402" spans="1:22" x14ac:dyDescent="0.2">
      <c r="A402" s="10">
        <f t="shared" si="78"/>
        <v>17</v>
      </c>
      <c r="B402" s="10">
        <f t="shared" si="79"/>
        <v>13</v>
      </c>
      <c r="C402" s="23">
        <v>4.3</v>
      </c>
      <c r="D402" s="24">
        <v>62.857199999999999</v>
      </c>
      <c r="E402" s="24">
        <v>81.144000000000005</v>
      </c>
      <c r="F402" s="48"/>
      <c r="G402" s="48"/>
      <c r="H402" s="1">
        <f t="shared" si="80"/>
        <v>-20.932121649084785</v>
      </c>
      <c r="I402" s="1">
        <f t="shared" si="73"/>
        <v>-9.9681271783138534</v>
      </c>
      <c r="J402" s="4">
        <f>B402+('PV model'!$B$3/15)+(I402/60)</f>
        <v>12.557197880361436</v>
      </c>
      <c r="K402" s="2">
        <f t="shared" si="74"/>
        <v>-8.3579682054215354</v>
      </c>
      <c r="L402" s="2">
        <f>DEGREES(ASIN((((COS(RADIANS('PV model'!$B$2))*COS(RADIANS(H402))*COS(RADIANS(K402)))+(SIN(RADIANS('PV model'!$B$2))*SIN(RADIANS(H402)))))))</f>
        <v>13.236939601779856</v>
      </c>
      <c r="M402" s="3">
        <f t="shared" si="70"/>
        <v>13.236939601779856</v>
      </c>
      <c r="N402" s="2">
        <f t="shared" si="75"/>
        <v>-8.0171683406682259</v>
      </c>
      <c r="O402" s="2">
        <f>IF('PV model'!$B$2&gt;0, 180-N402,IF('PV model'!$B$2&lt;0,0-N402,N402))</f>
        <v>188.01716834066823</v>
      </c>
      <c r="P402" s="2">
        <f>ABS(O402-'PV model'!$B$5)</f>
        <v>16.982831659331765</v>
      </c>
      <c r="Q402" s="3">
        <f t="shared" si="71"/>
        <v>76.763060398220148</v>
      </c>
      <c r="R402" s="3">
        <f t="shared" si="76"/>
        <v>62.857199999999978</v>
      </c>
      <c r="S402" s="3">
        <f t="shared" si="72"/>
        <v>93.934988012869141</v>
      </c>
      <c r="T402" s="3">
        <f>(0.5*(1-COS(RADIANS(90-$X$3)))*(D402+E402)*'PV model'!$B$4)</f>
        <v>0</v>
      </c>
      <c r="U402" s="3">
        <f t="shared" si="77"/>
        <v>156.79218801286913</v>
      </c>
      <c r="V402" s="3">
        <f>('PV model'!$B$13*(U402/1000)*(1-'PV model'!$B$14*((20+C402)-25))*'PV model'!$B$10)/'PV model'!$B$12</f>
        <v>15.716831365684941</v>
      </c>
    </row>
    <row r="403" spans="1:22" x14ac:dyDescent="0.2">
      <c r="A403" s="10">
        <f t="shared" si="78"/>
        <v>17</v>
      </c>
      <c r="B403" s="10">
        <f t="shared" si="79"/>
        <v>14</v>
      </c>
      <c r="C403" s="23">
        <v>5.0999999999999996</v>
      </c>
      <c r="D403" s="24">
        <v>0</v>
      </c>
      <c r="E403" s="24">
        <v>62.621999999999993</v>
      </c>
      <c r="F403" s="48"/>
      <c r="G403" s="48"/>
      <c r="H403" s="1">
        <f t="shared" si="80"/>
        <v>-20.932121649084785</v>
      </c>
      <c r="I403" s="1">
        <f t="shared" si="73"/>
        <v>-9.9681271783138534</v>
      </c>
      <c r="J403" s="4">
        <f>B403+('PV model'!$B$3/15)+(I403/60)</f>
        <v>13.557197880361436</v>
      </c>
      <c r="K403" s="2">
        <f t="shared" si="74"/>
        <v>-23.357968205421535</v>
      </c>
      <c r="L403" s="2">
        <f>DEGREES(ASIN((((COS(RADIANS('PV model'!$B$2))*COS(RADIANS(H403))*COS(RADIANS(K403)))+(SIN(RADIANS('PV model'!$B$2))*SIN(RADIANS(H403)))))))</f>
        <v>11.025230065178508</v>
      </c>
      <c r="M403" s="3">
        <f t="shared" si="70"/>
        <v>11.025230065178508</v>
      </c>
      <c r="N403" s="2">
        <f t="shared" si="75"/>
        <v>-22.164819189491173</v>
      </c>
      <c r="O403" s="2">
        <f>IF('PV model'!$B$2&gt;0, 180-N403,IF('PV model'!$B$2&lt;0,0-N403,N403))</f>
        <v>202.16481918949117</v>
      </c>
      <c r="P403" s="2">
        <f>ABS(O403-'PV model'!$B$5)</f>
        <v>2.835180810508831</v>
      </c>
      <c r="Q403" s="3">
        <f t="shared" si="71"/>
        <v>78.974769934821495</v>
      </c>
      <c r="R403" s="3">
        <f t="shared" si="76"/>
        <v>0</v>
      </c>
      <c r="S403" s="3">
        <f t="shared" si="72"/>
        <v>62.621999999999993</v>
      </c>
      <c r="T403" s="3">
        <f>(0.5*(1-COS(RADIANS(90-$X$3)))*(D403+E403)*'PV model'!$B$4)</f>
        <v>0</v>
      </c>
      <c r="U403" s="3">
        <f t="shared" si="77"/>
        <v>62.621999999999993</v>
      </c>
      <c r="V403" s="3">
        <f>('PV model'!$B$13*(U403/1000)*(1-'PV model'!$B$14*((20+C403)-25))*'PV model'!$B$10)/'PV model'!$B$12</f>
        <v>6.2571912419519995</v>
      </c>
    </row>
    <row r="404" spans="1:22" x14ac:dyDescent="0.2">
      <c r="A404" s="10">
        <f t="shared" si="78"/>
        <v>17</v>
      </c>
      <c r="B404" s="10">
        <f t="shared" si="79"/>
        <v>15</v>
      </c>
      <c r="C404" s="23">
        <v>5.8</v>
      </c>
      <c r="D404" s="24">
        <v>0</v>
      </c>
      <c r="E404" s="24">
        <v>25.578000000000003</v>
      </c>
      <c r="F404" s="48"/>
      <c r="G404" s="48"/>
      <c r="H404" s="1">
        <f t="shared" si="80"/>
        <v>-20.932121649084785</v>
      </c>
      <c r="I404" s="1">
        <f t="shared" si="73"/>
        <v>-9.9681271783138534</v>
      </c>
      <c r="J404" s="4">
        <f>B404+('PV model'!$B$3/15)+(I404/60)</f>
        <v>14.557197880361436</v>
      </c>
      <c r="K404" s="2">
        <f t="shared" si="74"/>
        <v>-38.357968205421535</v>
      </c>
      <c r="L404" s="2">
        <f>DEGREES(ASIN((((COS(RADIANS('PV model'!$B$2))*COS(RADIANS(H404))*COS(RADIANS(K404)))+(SIN(RADIANS('PV model'!$B$2))*SIN(RADIANS(H404)))))))</f>
        <v>6.9155552265690767</v>
      </c>
      <c r="M404" s="3">
        <f t="shared" si="70"/>
        <v>6.9155552265690767</v>
      </c>
      <c r="N404" s="2">
        <f t="shared" si="75"/>
        <v>-35.722875530943242</v>
      </c>
      <c r="O404" s="2">
        <f>IF('PV model'!$B$2&gt;0, 180-N404,IF('PV model'!$B$2&lt;0,0-N404,N404))</f>
        <v>215.72287553094324</v>
      </c>
      <c r="P404" s="2">
        <f>ABS(O404-'PV model'!$B$5)</f>
        <v>10.722875530943242</v>
      </c>
      <c r="Q404" s="3">
        <f t="shared" si="71"/>
        <v>83.084444773430931</v>
      </c>
      <c r="R404" s="3">
        <f t="shared" si="76"/>
        <v>0</v>
      </c>
      <c r="S404" s="3">
        <f t="shared" si="72"/>
        <v>25.578000000000003</v>
      </c>
      <c r="T404" s="3">
        <f>(0.5*(1-COS(RADIANS(90-$X$3)))*(D404+E404)*'PV model'!$B$4)</f>
        <v>0</v>
      </c>
      <c r="U404" s="3">
        <f t="shared" si="77"/>
        <v>25.578000000000003</v>
      </c>
      <c r="V404" s="3">
        <f>('PV model'!$B$13*(U404/1000)*(1-'PV model'!$B$14*((20+C404)-25))*'PV model'!$B$10)/'PV model'!$B$12</f>
        <v>2.5485951939840001</v>
      </c>
    </row>
    <row r="405" spans="1:22" x14ac:dyDescent="0.2">
      <c r="A405" s="10">
        <f t="shared" si="78"/>
        <v>17</v>
      </c>
      <c r="B405" s="10">
        <f t="shared" si="79"/>
        <v>16</v>
      </c>
      <c r="C405" s="23">
        <v>6.1</v>
      </c>
      <c r="D405" s="24">
        <v>0</v>
      </c>
      <c r="E405" s="24">
        <v>8.82</v>
      </c>
      <c r="F405" s="48"/>
      <c r="G405" s="48"/>
      <c r="H405" s="1">
        <f t="shared" si="80"/>
        <v>-20.932121649084785</v>
      </c>
      <c r="I405" s="1">
        <f t="shared" si="73"/>
        <v>-9.9681271783138534</v>
      </c>
      <c r="J405" s="4">
        <f>B405+('PV model'!$B$3/15)+(I405/60)</f>
        <v>15.557197880361436</v>
      </c>
      <c r="K405" s="2">
        <f t="shared" si="74"/>
        <v>-53.357968205421535</v>
      </c>
      <c r="L405" s="2">
        <f>DEGREES(ASIN((((COS(RADIANS('PV model'!$B$2))*COS(RADIANS(H405))*COS(RADIANS(K405)))+(SIN(RADIANS('PV model'!$B$2))*SIN(RADIANS(H405)))))))</f>
        <v>1.2205587378559246</v>
      </c>
      <c r="M405" s="3">
        <f t="shared" si="70"/>
        <v>1.2205587378559246</v>
      </c>
      <c r="N405" s="2">
        <f t="shared" si="75"/>
        <v>-48.555425038073075</v>
      </c>
      <c r="O405" s="2">
        <f>IF('PV model'!$B$2&gt;0, 180-N405,IF('PV model'!$B$2&lt;0,0-N405,N405))</f>
        <v>228.55542503807308</v>
      </c>
      <c r="P405" s="2">
        <f>ABS(O405-'PV model'!$B$5)</f>
        <v>23.555425038073082</v>
      </c>
      <c r="Q405" s="3">
        <f t="shared" si="71"/>
        <v>88.779441262144076</v>
      </c>
      <c r="R405" s="3">
        <f t="shared" si="76"/>
        <v>0</v>
      </c>
      <c r="S405" s="3">
        <f t="shared" si="72"/>
        <v>8.82</v>
      </c>
      <c r="T405" s="3">
        <f>(0.5*(1-COS(RADIANS(90-$X$3)))*(D405+E405)*'PV model'!$B$4)</f>
        <v>0</v>
      </c>
      <c r="U405" s="3">
        <f t="shared" si="77"/>
        <v>8.82</v>
      </c>
      <c r="V405" s="3">
        <f>('PV model'!$B$13*(U405/1000)*(1-'PV model'!$B$14*((20+C405)-25))*'PV model'!$B$10)/'PV model'!$B$12</f>
        <v>0.87776795232000004</v>
      </c>
    </row>
    <row r="406" spans="1:22" x14ac:dyDescent="0.2">
      <c r="A406" s="10">
        <f t="shared" si="78"/>
        <v>17</v>
      </c>
      <c r="B406" s="10">
        <f t="shared" si="79"/>
        <v>17</v>
      </c>
      <c r="C406" s="23">
        <v>6.3</v>
      </c>
      <c r="D406" s="24">
        <v>0</v>
      </c>
      <c r="E406" s="24">
        <v>0</v>
      </c>
      <c r="F406" s="48"/>
      <c r="G406" s="48"/>
      <c r="H406" s="1">
        <f t="shared" si="80"/>
        <v>-20.932121649084785</v>
      </c>
      <c r="I406" s="1">
        <f t="shared" si="73"/>
        <v>-9.9681271783138534</v>
      </c>
      <c r="J406" s="4">
        <f>B406+('PV model'!$B$3/15)+(I406/60)</f>
        <v>16.557197880361436</v>
      </c>
      <c r="K406" s="2">
        <f t="shared" si="74"/>
        <v>-68.357968205421543</v>
      </c>
      <c r="L406" s="2">
        <f>DEGREES(ASIN((((COS(RADIANS('PV model'!$B$2))*COS(RADIANS(H406))*COS(RADIANS(K406)))+(SIN(RADIANS('PV model'!$B$2))*SIN(RADIANS(H406)))))))</f>
        <v>-5.7000438778149567</v>
      </c>
      <c r="M406" s="3">
        <f t="shared" si="70"/>
        <v>0</v>
      </c>
      <c r="N406" s="2">
        <f t="shared" si="75"/>
        <v>-60.747743811314749</v>
      </c>
      <c r="O406" s="2">
        <f>IF('PV model'!$B$2&gt;0, 180-N406,IF('PV model'!$B$2&lt;0,0-N406,N406))</f>
        <v>240.74774381131476</v>
      </c>
      <c r="P406" s="2">
        <f>ABS(O406-'PV model'!$B$5)</f>
        <v>35.747743811314763</v>
      </c>
      <c r="Q406" s="3">
        <f t="shared" si="71"/>
        <v>95.700043877814963</v>
      </c>
      <c r="R406" s="3">
        <f t="shared" si="76"/>
        <v>0</v>
      </c>
      <c r="S406" s="3">
        <f t="shared" si="72"/>
        <v>0</v>
      </c>
      <c r="T406" s="3">
        <f>(0.5*(1-COS(RADIANS(90-$X$3)))*(D406+E406)*'PV model'!$B$4)</f>
        <v>0</v>
      </c>
      <c r="U406" s="3">
        <f t="shared" si="77"/>
        <v>0</v>
      </c>
      <c r="V406" s="3">
        <f>('PV model'!$B$13*(U406/1000)*(1-'PV model'!$B$14*((20+C406)-25))*'PV model'!$B$10)/'PV model'!$B$12</f>
        <v>0</v>
      </c>
    </row>
    <row r="407" spans="1:22" x14ac:dyDescent="0.2">
      <c r="A407" s="10">
        <f t="shared" si="78"/>
        <v>17</v>
      </c>
      <c r="B407" s="10">
        <f t="shared" si="79"/>
        <v>18</v>
      </c>
      <c r="C407" s="23">
        <v>6.6</v>
      </c>
      <c r="D407" s="24">
        <v>0</v>
      </c>
      <c r="E407" s="24">
        <v>0</v>
      </c>
      <c r="F407" s="48"/>
      <c r="G407" s="48"/>
      <c r="H407" s="1">
        <f t="shared" si="80"/>
        <v>-20.932121649084785</v>
      </c>
      <c r="I407" s="1">
        <f t="shared" si="73"/>
        <v>-9.9681271783138534</v>
      </c>
      <c r="J407" s="4">
        <f>B407+('PV model'!$B$3/15)+(I407/60)</f>
        <v>17.557197880361436</v>
      </c>
      <c r="K407" s="2">
        <f t="shared" si="74"/>
        <v>-83.357968205421543</v>
      </c>
      <c r="L407" s="2">
        <f>DEGREES(ASIN((((COS(RADIANS('PV model'!$B$2))*COS(RADIANS(H407))*COS(RADIANS(K407)))+(SIN(RADIANS('PV model'!$B$2))*SIN(RADIANS(H407)))))))</f>
        <v>-13.487810057259654</v>
      </c>
      <c r="M407" s="3">
        <f t="shared" si="70"/>
        <v>0</v>
      </c>
      <c r="N407" s="2">
        <f t="shared" si="75"/>
        <v>-72.56329032848528</v>
      </c>
      <c r="O407" s="2">
        <f>IF('PV model'!$B$2&gt;0, 180-N407,IF('PV model'!$B$2&lt;0,0-N407,N407))</f>
        <v>252.56329032848527</v>
      </c>
      <c r="P407" s="2">
        <f>ABS(O407-'PV model'!$B$5)</f>
        <v>47.563290328485266</v>
      </c>
      <c r="Q407" s="3">
        <f t="shared" si="71"/>
        <v>103.48781005725965</v>
      </c>
      <c r="R407" s="3">
        <f t="shared" si="76"/>
        <v>0</v>
      </c>
      <c r="S407" s="3">
        <f t="shared" si="72"/>
        <v>0</v>
      </c>
      <c r="T407" s="3">
        <f>(0.5*(1-COS(RADIANS(90-$X$3)))*(D407+E407)*'PV model'!$B$4)</f>
        <v>0</v>
      </c>
      <c r="U407" s="3">
        <f t="shared" si="77"/>
        <v>0</v>
      </c>
      <c r="V407" s="3">
        <f>('PV model'!$B$13*(U407/1000)*(1-'PV model'!$B$14*((20+C407)-25))*'PV model'!$B$10)/'PV model'!$B$12</f>
        <v>0</v>
      </c>
    </row>
    <row r="408" spans="1:22" x14ac:dyDescent="0.2">
      <c r="A408" s="10">
        <f t="shared" si="78"/>
        <v>17</v>
      </c>
      <c r="B408" s="10">
        <f t="shared" si="79"/>
        <v>19</v>
      </c>
      <c r="C408" s="23">
        <v>6.3</v>
      </c>
      <c r="D408" s="24">
        <v>0</v>
      </c>
      <c r="E408" s="24">
        <v>0</v>
      </c>
      <c r="F408" s="48"/>
      <c r="G408" s="48"/>
      <c r="H408" s="1">
        <f t="shared" si="80"/>
        <v>-20.932121649084785</v>
      </c>
      <c r="I408" s="1">
        <f t="shared" si="73"/>
        <v>-9.9681271783138534</v>
      </c>
      <c r="J408" s="4">
        <f>B408+('PV model'!$B$3/15)+(I408/60)</f>
        <v>18.557197880361436</v>
      </c>
      <c r="K408" s="2">
        <f t="shared" si="74"/>
        <v>-98.357968205421543</v>
      </c>
      <c r="L408" s="2">
        <f>DEGREES(ASIN((((COS(RADIANS('PV model'!$B$2))*COS(RADIANS(H408))*COS(RADIANS(K408)))+(SIN(RADIANS('PV model'!$B$2))*SIN(RADIANS(H408)))))))</f>
        <v>-21.797447149942084</v>
      </c>
      <c r="M408" s="3">
        <f t="shared" si="70"/>
        <v>0</v>
      </c>
      <c r="N408" s="2">
        <f t="shared" si="75"/>
        <v>-84.408533838401652</v>
      </c>
      <c r="O408" s="2">
        <f>IF('PV model'!$B$2&gt;0, 180-N408,IF('PV model'!$B$2&lt;0,0-N408,N408))</f>
        <v>264.40853383840164</v>
      </c>
      <c r="P408" s="2">
        <f>ABS(O408-'PV model'!$B$5)</f>
        <v>59.408533838401638</v>
      </c>
      <c r="Q408" s="3">
        <f t="shared" si="71"/>
        <v>111.79744714994209</v>
      </c>
      <c r="R408" s="3">
        <f t="shared" si="76"/>
        <v>0</v>
      </c>
      <c r="S408" s="3">
        <f t="shared" si="72"/>
        <v>0</v>
      </c>
      <c r="T408" s="3">
        <f>(0.5*(1-COS(RADIANS(90-$X$3)))*(D408+E408)*'PV model'!$B$4)</f>
        <v>0</v>
      </c>
      <c r="U408" s="3">
        <f t="shared" si="77"/>
        <v>0</v>
      </c>
      <c r="V408" s="3">
        <f>('PV model'!$B$13*(U408/1000)*(1-'PV model'!$B$14*((20+C408)-25))*'PV model'!$B$10)/'PV model'!$B$12</f>
        <v>0</v>
      </c>
    </row>
    <row r="409" spans="1:22" x14ac:dyDescent="0.2">
      <c r="A409" s="10">
        <f t="shared" si="78"/>
        <v>17</v>
      </c>
      <c r="B409" s="10">
        <f t="shared" si="79"/>
        <v>20</v>
      </c>
      <c r="C409" s="23">
        <v>6</v>
      </c>
      <c r="D409" s="24">
        <v>0</v>
      </c>
      <c r="E409" s="24">
        <v>0</v>
      </c>
      <c r="F409" s="48"/>
      <c r="G409" s="48"/>
      <c r="H409" s="1">
        <f t="shared" si="80"/>
        <v>-20.932121649084785</v>
      </c>
      <c r="I409" s="1">
        <f t="shared" si="73"/>
        <v>-9.9681271783138534</v>
      </c>
      <c r="J409" s="4">
        <f>B409+('PV model'!$B$3/15)+(I409/60)</f>
        <v>19.557197880361436</v>
      </c>
      <c r="K409" s="2">
        <f t="shared" si="74"/>
        <v>-113.35796820542154</v>
      </c>
      <c r="L409" s="2">
        <f>DEGREES(ASIN((((COS(RADIANS('PV model'!$B$2))*COS(RADIANS(H409))*COS(RADIANS(K409)))+(SIN(RADIANS('PV model'!$B$2))*SIN(RADIANS(H409)))))))</f>
        <v>-30.276535617473982</v>
      </c>
      <c r="M409" s="3">
        <f t="shared" si="70"/>
        <v>0</v>
      </c>
      <c r="N409" s="2">
        <f t="shared" si="75"/>
        <v>-83.161772231317116</v>
      </c>
      <c r="O409" s="2">
        <f>IF('PV model'!$B$2&gt;0, 180-N409,IF('PV model'!$B$2&lt;0,0-N409,N409))</f>
        <v>263.16177223131712</v>
      </c>
      <c r="P409" s="2">
        <f>ABS(O409-'PV model'!$B$5)</f>
        <v>58.161772231317116</v>
      </c>
      <c r="Q409" s="3">
        <f t="shared" si="71"/>
        <v>120.27653561747397</v>
      </c>
      <c r="R409" s="3">
        <f t="shared" si="76"/>
        <v>0</v>
      </c>
      <c r="S409" s="3">
        <f t="shared" si="72"/>
        <v>0</v>
      </c>
      <c r="T409" s="3">
        <f>(0.5*(1-COS(RADIANS(90-$X$3)))*(D409+E409)*'PV model'!$B$4)</f>
        <v>0</v>
      </c>
      <c r="U409" s="3">
        <f t="shared" si="77"/>
        <v>0</v>
      </c>
      <c r="V409" s="3">
        <f>('PV model'!$B$13*(U409/1000)*(1-'PV model'!$B$14*((20+C409)-25))*'PV model'!$B$10)/'PV model'!$B$12</f>
        <v>0</v>
      </c>
    </row>
    <row r="410" spans="1:22" x14ac:dyDescent="0.2">
      <c r="A410" s="10">
        <f t="shared" si="78"/>
        <v>17</v>
      </c>
      <c r="B410" s="10">
        <f t="shared" si="79"/>
        <v>21</v>
      </c>
      <c r="C410" s="23">
        <v>5.7</v>
      </c>
      <c r="D410" s="24">
        <v>0</v>
      </c>
      <c r="E410" s="24">
        <v>0</v>
      </c>
      <c r="F410" s="48"/>
      <c r="G410" s="48"/>
      <c r="H410" s="1">
        <f t="shared" si="80"/>
        <v>-20.932121649084785</v>
      </c>
      <c r="I410" s="1">
        <f t="shared" si="73"/>
        <v>-9.9681271783138534</v>
      </c>
      <c r="J410" s="4">
        <f>B410+('PV model'!$B$3/15)+(I410/60)</f>
        <v>20.557197880361436</v>
      </c>
      <c r="K410" s="2">
        <f t="shared" si="74"/>
        <v>-128.35796820542154</v>
      </c>
      <c r="L410" s="2">
        <f>DEGREES(ASIN((((COS(RADIANS('PV model'!$B$2))*COS(RADIANS(H410))*COS(RADIANS(K410)))+(SIN(RADIANS('PV model'!$B$2))*SIN(RADIANS(H410)))))))</f>
        <v>-38.515602437526518</v>
      </c>
      <c r="M410" s="3">
        <f t="shared" si="70"/>
        <v>0</v>
      </c>
      <c r="N410" s="2">
        <f t="shared" si="75"/>
        <v>-69.397786188788089</v>
      </c>
      <c r="O410" s="2">
        <f>IF('PV model'!$B$2&gt;0, 180-N410,IF('PV model'!$B$2&lt;0,0-N410,N410))</f>
        <v>249.39778618878807</v>
      </c>
      <c r="P410" s="2">
        <f>ABS(O410-'PV model'!$B$5)</f>
        <v>44.397786188788075</v>
      </c>
      <c r="Q410" s="3">
        <f t="shared" si="71"/>
        <v>128.51560243752652</v>
      </c>
      <c r="R410" s="3">
        <f t="shared" si="76"/>
        <v>0</v>
      </c>
      <c r="S410" s="3">
        <f t="shared" si="72"/>
        <v>0</v>
      </c>
      <c r="T410" s="3">
        <f>(0.5*(1-COS(RADIANS(90-$X$3)))*(D410+E410)*'PV model'!$B$4)</f>
        <v>0</v>
      </c>
      <c r="U410" s="3">
        <f t="shared" si="77"/>
        <v>0</v>
      </c>
      <c r="V410" s="3">
        <f>('PV model'!$B$13*(U410/1000)*(1-'PV model'!$B$14*((20+C410)-25))*'PV model'!$B$10)/'PV model'!$B$12</f>
        <v>0</v>
      </c>
    </row>
    <row r="411" spans="1:22" x14ac:dyDescent="0.2">
      <c r="A411" s="10">
        <f t="shared" si="78"/>
        <v>17</v>
      </c>
      <c r="B411" s="10">
        <f t="shared" si="79"/>
        <v>22</v>
      </c>
      <c r="C411" s="23">
        <v>5.5</v>
      </c>
      <c r="D411" s="24">
        <v>0</v>
      </c>
      <c r="E411" s="24">
        <v>0</v>
      </c>
      <c r="F411" s="48"/>
      <c r="G411" s="48"/>
      <c r="H411" s="1">
        <f t="shared" si="80"/>
        <v>-20.932121649084785</v>
      </c>
      <c r="I411" s="1">
        <f t="shared" si="73"/>
        <v>-9.9681271783138534</v>
      </c>
      <c r="J411" s="4">
        <f>B411+('PV model'!$B$3/15)+(I411/60)</f>
        <v>21.557197880361436</v>
      </c>
      <c r="K411" s="2">
        <f t="shared" si="74"/>
        <v>-143.35796820542154</v>
      </c>
      <c r="L411" s="2">
        <f>DEGREES(ASIN((((COS(RADIANS('PV model'!$B$2))*COS(RADIANS(H411))*COS(RADIANS(K411)))+(SIN(RADIANS('PV model'!$B$2))*SIN(RADIANS(H411)))))))</f>
        <v>-45.964431555313617</v>
      </c>
      <c r="M411" s="3">
        <f t="shared" si="70"/>
        <v>0</v>
      </c>
      <c r="N411" s="2">
        <f t="shared" si="75"/>
        <v>-53.31496000074273</v>
      </c>
      <c r="O411" s="2">
        <f>IF('PV model'!$B$2&gt;0, 180-N411,IF('PV model'!$B$2&lt;0,0-N411,N411))</f>
        <v>233.31496000074273</v>
      </c>
      <c r="P411" s="2">
        <f>ABS(O411-'PV model'!$B$5)</f>
        <v>28.31496000074273</v>
      </c>
      <c r="Q411" s="3">
        <f t="shared" si="71"/>
        <v>135.96443155531364</v>
      </c>
      <c r="R411" s="3">
        <f t="shared" si="76"/>
        <v>0</v>
      </c>
      <c r="S411" s="3">
        <f t="shared" si="72"/>
        <v>0</v>
      </c>
      <c r="T411" s="3">
        <f>(0.5*(1-COS(RADIANS(90-$X$3)))*(D411+E411)*'PV model'!$B$4)</f>
        <v>0</v>
      </c>
      <c r="U411" s="3">
        <f t="shared" si="77"/>
        <v>0</v>
      </c>
      <c r="V411" s="3">
        <f>('PV model'!$B$13*(U411/1000)*(1-'PV model'!$B$14*((20+C411)-25))*'PV model'!$B$10)/'PV model'!$B$12</f>
        <v>0</v>
      </c>
    </row>
    <row r="412" spans="1:22" x14ac:dyDescent="0.2">
      <c r="A412" s="10">
        <f t="shared" si="78"/>
        <v>17</v>
      </c>
      <c r="B412" s="10">
        <f t="shared" si="79"/>
        <v>23</v>
      </c>
      <c r="C412" s="23">
        <v>5.4</v>
      </c>
      <c r="D412" s="24">
        <v>0</v>
      </c>
      <c r="E412" s="24">
        <v>0</v>
      </c>
      <c r="F412" s="48"/>
      <c r="G412" s="48"/>
      <c r="H412" s="1">
        <f t="shared" si="80"/>
        <v>-20.932121649084785</v>
      </c>
      <c r="I412" s="1">
        <f t="shared" si="73"/>
        <v>-9.9681271783138534</v>
      </c>
      <c r="J412" s="4">
        <f>B412+('PV model'!$B$3/15)+(I412/60)</f>
        <v>22.557197880361436</v>
      </c>
      <c r="K412" s="2">
        <f t="shared" si="74"/>
        <v>-158.35796820542154</v>
      </c>
      <c r="L412" s="2">
        <f>DEGREES(ASIN((((COS(RADIANS('PV model'!$B$2))*COS(RADIANS(H412))*COS(RADIANS(K412)))+(SIN(RADIANS('PV model'!$B$2))*SIN(RADIANS(H412)))))))</f>
        <v>-51.828233992953457</v>
      </c>
      <c r="M412" s="3">
        <f t="shared" si="70"/>
        <v>0</v>
      </c>
      <c r="N412" s="2">
        <f t="shared" si="75"/>
        <v>-33.874165309845722</v>
      </c>
      <c r="O412" s="2">
        <f>IF('PV model'!$B$2&gt;0, 180-N412,IF('PV model'!$B$2&lt;0,0-N412,N412))</f>
        <v>213.87416530984572</v>
      </c>
      <c r="P412" s="2">
        <f>ABS(O412-'PV model'!$B$5)</f>
        <v>8.874165309845722</v>
      </c>
      <c r="Q412" s="3">
        <f t="shared" si="71"/>
        <v>141.82823399295347</v>
      </c>
      <c r="R412" s="3">
        <f t="shared" si="76"/>
        <v>0</v>
      </c>
      <c r="S412" s="3">
        <f t="shared" si="72"/>
        <v>0</v>
      </c>
      <c r="T412" s="3">
        <f>(0.5*(1-COS(RADIANS(90-$X$3)))*(D412+E412)*'PV model'!$B$4)</f>
        <v>0</v>
      </c>
      <c r="U412" s="3">
        <f t="shared" si="77"/>
        <v>0</v>
      </c>
      <c r="V412" s="3">
        <f>('PV model'!$B$13*(U412/1000)*(1-'PV model'!$B$14*((20+C412)-25))*'PV model'!$B$10)/'PV model'!$B$12</f>
        <v>0</v>
      </c>
    </row>
    <row r="413" spans="1:22" x14ac:dyDescent="0.2">
      <c r="A413" s="10">
        <f t="shared" si="78"/>
        <v>17</v>
      </c>
      <c r="B413" s="10">
        <f t="shared" si="79"/>
        <v>24</v>
      </c>
      <c r="C413" s="23">
        <v>5.2</v>
      </c>
      <c r="D413" s="24">
        <v>0</v>
      </c>
      <c r="E413" s="24">
        <v>0</v>
      </c>
      <c r="F413" s="48"/>
      <c r="G413" s="48"/>
      <c r="H413" s="1">
        <f t="shared" si="80"/>
        <v>-20.932121649084785</v>
      </c>
      <c r="I413" s="1">
        <f t="shared" si="73"/>
        <v>-9.9681271783138534</v>
      </c>
      <c r="J413" s="4">
        <f>B413+('PV model'!$B$3/15)+(I413/60)</f>
        <v>23.557197880361436</v>
      </c>
      <c r="K413" s="2">
        <f t="shared" si="74"/>
        <v>-173.35796820542154</v>
      </c>
      <c r="L413" s="2">
        <f>DEGREES(ASIN((((COS(RADIANS('PV model'!$B$2))*COS(RADIANS(H413))*COS(RADIANS(K413)))+(SIN(RADIANS('PV model'!$B$2))*SIN(RADIANS(H413)))))))</f>
        <v>-55.075171201935042</v>
      </c>
      <c r="M413" s="3">
        <f t="shared" si="70"/>
        <v>0</v>
      </c>
      <c r="N413" s="2">
        <f t="shared" si="75"/>
        <v>-10.877072523658875</v>
      </c>
      <c r="O413" s="2">
        <f>IF('PV model'!$B$2&gt;0, 180-N413,IF('PV model'!$B$2&lt;0,0-N413,N413))</f>
        <v>190.87707252365888</v>
      </c>
      <c r="P413" s="2">
        <f>ABS(O413-'PV model'!$B$5)</f>
        <v>14.122927476341118</v>
      </c>
      <c r="Q413" s="3">
        <f t="shared" si="71"/>
        <v>145.07517120193504</v>
      </c>
      <c r="R413" s="3">
        <f t="shared" si="76"/>
        <v>0</v>
      </c>
      <c r="S413" s="3">
        <f t="shared" si="72"/>
        <v>0</v>
      </c>
      <c r="T413" s="3">
        <f>(0.5*(1-COS(RADIANS(90-$X$3)))*(D413+E413)*'PV model'!$B$4)</f>
        <v>0</v>
      </c>
      <c r="U413" s="3">
        <f t="shared" si="77"/>
        <v>0</v>
      </c>
      <c r="V413" s="3">
        <f>('PV model'!$B$13*(U413/1000)*(1-'PV model'!$B$14*((20+C413)-25))*'PV model'!$B$10)/'PV model'!$B$12</f>
        <v>0</v>
      </c>
    </row>
    <row r="414" spans="1:22" x14ac:dyDescent="0.2">
      <c r="A414" s="10">
        <f t="shared" si="78"/>
        <v>18</v>
      </c>
      <c r="B414" s="10">
        <f t="shared" si="79"/>
        <v>1</v>
      </c>
      <c r="C414" s="23">
        <v>5.4</v>
      </c>
      <c r="D414" s="24">
        <v>0</v>
      </c>
      <c r="E414" s="24">
        <v>0</v>
      </c>
      <c r="F414" s="48"/>
      <c r="G414" s="48"/>
      <c r="H414" s="1">
        <f t="shared" si="80"/>
        <v>-20.746483919542559</v>
      </c>
      <c r="I414" s="1">
        <f t="shared" si="73"/>
        <v>-10.29393243359465</v>
      </c>
      <c r="J414" s="4">
        <f>B414+('PV model'!$B$3/15)+(I414/60)</f>
        <v>0.55176779277342258</v>
      </c>
      <c r="K414" s="2">
        <f t="shared" si="74"/>
        <v>171.72348310839868</v>
      </c>
      <c r="L414" s="2">
        <f>DEGREES(ASIN((((COS(RADIANS('PV model'!$B$2))*COS(RADIANS(H414))*COS(RADIANS(K414)))+(SIN(RADIANS('PV model'!$B$2))*SIN(RADIANS(H414)))))))</f>
        <v>-54.695805604561961</v>
      </c>
      <c r="M414" s="3">
        <f t="shared" si="70"/>
        <v>0</v>
      </c>
      <c r="N414" s="2">
        <f t="shared" si="75"/>
        <v>13.469852254248107</v>
      </c>
      <c r="O414" s="2">
        <f>IF('PV model'!$B$2&gt;0, 180-N414,IF('PV model'!$B$2&lt;0,0-N414,N414))</f>
        <v>166.53014774575189</v>
      </c>
      <c r="P414" s="2">
        <f>ABS(O414-'PV model'!$B$5)</f>
        <v>38.46985225424811</v>
      </c>
      <c r="Q414" s="3">
        <f t="shared" si="71"/>
        <v>144.69580560456197</v>
      </c>
      <c r="R414" s="3">
        <f t="shared" si="76"/>
        <v>0</v>
      </c>
      <c r="S414" s="3">
        <f t="shared" si="72"/>
        <v>0</v>
      </c>
      <c r="T414" s="3">
        <f>(0.5*(1-COS(RADIANS(90-$X$3)))*(D414+E414)*'PV model'!$B$4)</f>
        <v>0</v>
      </c>
      <c r="U414" s="3">
        <f t="shared" si="77"/>
        <v>0</v>
      </c>
      <c r="V414" s="3">
        <f>('PV model'!$B$13*(U414/1000)*(1-'PV model'!$B$14*((20+C414)-25))*'PV model'!$B$10)/'PV model'!$B$12</f>
        <v>0</v>
      </c>
    </row>
    <row r="415" spans="1:22" x14ac:dyDescent="0.2">
      <c r="A415" s="10">
        <f t="shared" si="78"/>
        <v>18</v>
      </c>
      <c r="B415" s="10">
        <f t="shared" si="79"/>
        <v>2</v>
      </c>
      <c r="C415" s="23">
        <v>5.5</v>
      </c>
      <c r="D415" s="24">
        <v>0</v>
      </c>
      <c r="E415" s="24">
        <v>0</v>
      </c>
      <c r="F415" s="48"/>
      <c r="G415" s="48"/>
      <c r="H415" s="1">
        <f t="shared" si="80"/>
        <v>-20.746483919542559</v>
      </c>
      <c r="I415" s="1">
        <f t="shared" si="73"/>
        <v>-10.29393243359465</v>
      </c>
      <c r="J415" s="4">
        <f>B415+('PV model'!$B$3/15)+(I415/60)</f>
        <v>1.5517677927734226</v>
      </c>
      <c r="K415" s="2">
        <f t="shared" si="74"/>
        <v>156.72348310839868</v>
      </c>
      <c r="L415" s="2">
        <f>DEGREES(ASIN((((COS(RADIANS('PV model'!$B$2))*COS(RADIANS(H415))*COS(RADIANS(K415)))+(SIN(RADIANS('PV model'!$B$2))*SIN(RADIANS(H415)))))))</f>
        <v>-51.123493232864938</v>
      </c>
      <c r="M415" s="3">
        <f t="shared" si="70"/>
        <v>0</v>
      </c>
      <c r="N415" s="2">
        <f t="shared" si="75"/>
        <v>36.070582307090895</v>
      </c>
      <c r="O415" s="2">
        <f>IF('PV model'!$B$2&gt;0, 180-N415,IF('PV model'!$B$2&lt;0,0-N415,N415))</f>
        <v>143.92941769290911</v>
      </c>
      <c r="P415" s="2">
        <f>ABS(O415-'PV model'!$B$5)</f>
        <v>61.070582307090888</v>
      </c>
      <c r="Q415" s="3">
        <f t="shared" si="71"/>
        <v>141.12349323286494</v>
      </c>
      <c r="R415" s="3">
        <f t="shared" si="76"/>
        <v>0</v>
      </c>
      <c r="S415" s="3">
        <f t="shared" si="72"/>
        <v>0</v>
      </c>
      <c r="T415" s="3">
        <f>(0.5*(1-COS(RADIANS(90-$X$3)))*(D415+E415)*'PV model'!$B$4)</f>
        <v>0</v>
      </c>
      <c r="U415" s="3">
        <f t="shared" si="77"/>
        <v>0</v>
      </c>
      <c r="V415" s="3">
        <f>('PV model'!$B$13*(U415/1000)*(1-'PV model'!$B$14*((20+C415)-25))*'PV model'!$B$10)/'PV model'!$B$12</f>
        <v>0</v>
      </c>
    </row>
    <row r="416" spans="1:22" x14ac:dyDescent="0.2">
      <c r="A416" s="10">
        <f t="shared" si="78"/>
        <v>18</v>
      </c>
      <c r="B416" s="10">
        <f t="shared" si="79"/>
        <v>3</v>
      </c>
      <c r="C416" s="23">
        <v>5.7</v>
      </c>
      <c r="D416" s="24">
        <v>0</v>
      </c>
      <c r="E416" s="24">
        <v>0</v>
      </c>
      <c r="F416" s="48"/>
      <c r="G416" s="48"/>
      <c r="H416" s="1">
        <f t="shared" si="80"/>
        <v>-20.746483919542559</v>
      </c>
      <c r="I416" s="1">
        <f t="shared" si="73"/>
        <v>-10.29393243359465</v>
      </c>
      <c r="J416" s="4">
        <f>B416+('PV model'!$B$3/15)+(I416/60)</f>
        <v>2.5517677927734224</v>
      </c>
      <c r="K416" s="2">
        <f t="shared" si="74"/>
        <v>141.72348310839868</v>
      </c>
      <c r="L416" s="2">
        <f>DEGREES(ASIN((((COS(RADIANS('PV model'!$B$2))*COS(RADIANS(H416))*COS(RADIANS(K416)))+(SIN(RADIANS('PV model'!$B$2))*SIN(RADIANS(H416)))))))</f>
        <v>-45.051907045214506</v>
      </c>
      <c r="M416" s="3">
        <f t="shared" si="70"/>
        <v>0</v>
      </c>
      <c r="N416" s="2">
        <f t="shared" si="75"/>
        <v>55.083065325321449</v>
      </c>
      <c r="O416" s="2">
        <f>IF('PV model'!$B$2&gt;0, 180-N416,IF('PV model'!$B$2&lt;0,0-N416,N416))</f>
        <v>124.91693467467854</v>
      </c>
      <c r="P416" s="2">
        <f>ABS(O416-'PV model'!$B$5)</f>
        <v>80.083065325321456</v>
      </c>
      <c r="Q416" s="3">
        <f t="shared" si="71"/>
        <v>135.05190704521448</v>
      </c>
      <c r="R416" s="3">
        <f t="shared" si="76"/>
        <v>0</v>
      </c>
      <c r="S416" s="3">
        <f t="shared" si="72"/>
        <v>0</v>
      </c>
      <c r="T416" s="3">
        <f>(0.5*(1-COS(RADIANS(90-$X$3)))*(D416+E416)*'PV model'!$B$4)</f>
        <v>0</v>
      </c>
      <c r="U416" s="3">
        <f t="shared" si="77"/>
        <v>0</v>
      </c>
      <c r="V416" s="3">
        <f>('PV model'!$B$13*(U416/1000)*(1-'PV model'!$B$14*((20+C416)-25))*'PV model'!$B$10)/'PV model'!$B$12</f>
        <v>0</v>
      </c>
    </row>
    <row r="417" spans="1:22" x14ac:dyDescent="0.2">
      <c r="A417" s="10">
        <f t="shared" si="78"/>
        <v>18</v>
      </c>
      <c r="B417" s="10">
        <f t="shared" si="79"/>
        <v>4</v>
      </c>
      <c r="C417" s="23">
        <v>6</v>
      </c>
      <c r="D417" s="24">
        <v>0</v>
      </c>
      <c r="E417" s="24">
        <v>0</v>
      </c>
      <c r="F417" s="48"/>
      <c r="G417" s="48"/>
      <c r="H417" s="1">
        <f t="shared" si="80"/>
        <v>-20.746483919542559</v>
      </c>
      <c r="I417" s="1">
        <f t="shared" si="73"/>
        <v>-10.29393243359465</v>
      </c>
      <c r="J417" s="4">
        <f>B417+('PV model'!$B$3/15)+(I417/60)</f>
        <v>3.5517677927734224</v>
      </c>
      <c r="K417" s="2">
        <f t="shared" si="74"/>
        <v>126.72348310839867</v>
      </c>
      <c r="L417" s="2">
        <f>DEGREES(ASIN((((COS(RADIANS('PV model'!$B$2))*COS(RADIANS(H417))*COS(RADIANS(K417)))+(SIN(RADIANS('PV model'!$B$2))*SIN(RADIANS(H417)))))))</f>
        <v>-37.492428921061631</v>
      </c>
      <c r="M417" s="3">
        <f t="shared" si="70"/>
        <v>0</v>
      </c>
      <c r="N417" s="2">
        <f t="shared" si="75"/>
        <v>70.856475844733865</v>
      </c>
      <c r="O417" s="2">
        <f>IF('PV model'!$B$2&gt;0, 180-N417,IF('PV model'!$B$2&lt;0,0-N417,N417))</f>
        <v>109.14352415526614</v>
      </c>
      <c r="P417" s="2">
        <f>ABS(O417-'PV model'!$B$5)</f>
        <v>95.856475844733865</v>
      </c>
      <c r="Q417" s="3">
        <f t="shared" si="71"/>
        <v>127.49242892106163</v>
      </c>
      <c r="R417" s="3">
        <f t="shared" si="76"/>
        <v>0</v>
      </c>
      <c r="S417" s="3">
        <f t="shared" si="72"/>
        <v>0</v>
      </c>
      <c r="T417" s="3">
        <f>(0.5*(1-COS(RADIANS(90-$X$3)))*(D417+E417)*'PV model'!$B$4)</f>
        <v>0</v>
      </c>
      <c r="U417" s="3">
        <f t="shared" si="77"/>
        <v>0</v>
      </c>
      <c r="V417" s="3">
        <f>('PV model'!$B$13*(U417/1000)*(1-'PV model'!$B$14*((20+C417)-25))*'PV model'!$B$10)/'PV model'!$B$12</f>
        <v>0</v>
      </c>
    </row>
    <row r="418" spans="1:22" x14ac:dyDescent="0.2">
      <c r="A418" s="10">
        <f t="shared" si="78"/>
        <v>18</v>
      </c>
      <c r="B418" s="10">
        <f t="shared" si="79"/>
        <v>5</v>
      </c>
      <c r="C418" s="23">
        <v>6.3</v>
      </c>
      <c r="D418" s="24">
        <v>0</v>
      </c>
      <c r="E418" s="24">
        <v>0</v>
      </c>
      <c r="F418" s="48"/>
      <c r="G418" s="48"/>
      <c r="H418" s="1">
        <f t="shared" si="80"/>
        <v>-20.746483919542559</v>
      </c>
      <c r="I418" s="1">
        <f t="shared" si="73"/>
        <v>-10.29393243359465</v>
      </c>
      <c r="J418" s="4">
        <f>B418+('PV model'!$B$3/15)+(I418/60)</f>
        <v>4.5517677927734228</v>
      </c>
      <c r="K418" s="2">
        <f t="shared" si="74"/>
        <v>111.72348310839865</v>
      </c>
      <c r="L418" s="2">
        <f>DEGREES(ASIN((((COS(RADIANS('PV model'!$B$2))*COS(RADIANS(H418))*COS(RADIANS(K418)))+(SIN(RADIANS('PV model'!$B$2))*SIN(RADIANS(H418)))))))</f>
        <v>-29.208024622713307</v>
      </c>
      <c r="M418" s="3">
        <f t="shared" si="70"/>
        <v>0</v>
      </c>
      <c r="N418" s="2">
        <f t="shared" si="75"/>
        <v>84.437141868141794</v>
      </c>
      <c r="O418" s="2">
        <f>IF('PV model'!$B$2&gt;0, 180-N418,IF('PV model'!$B$2&lt;0,0-N418,N418))</f>
        <v>95.562858131858206</v>
      </c>
      <c r="P418" s="2">
        <f>ABS(O418-'PV model'!$B$5)</f>
        <v>109.43714186814179</v>
      </c>
      <c r="Q418" s="3">
        <f t="shared" si="71"/>
        <v>119.20802462271331</v>
      </c>
      <c r="R418" s="3">
        <f t="shared" si="76"/>
        <v>0</v>
      </c>
      <c r="S418" s="3">
        <f t="shared" si="72"/>
        <v>0</v>
      </c>
      <c r="T418" s="3">
        <f>(0.5*(1-COS(RADIANS(90-$X$3)))*(D418+E418)*'PV model'!$B$4)</f>
        <v>0</v>
      </c>
      <c r="U418" s="3">
        <f t="shared" si="77"/>
        <v>0</v>
      </c>
      <c r="V418" s="3">
        <f>('PV model'!$B$13*(U418/1000)*(1-'PV model'!$B$14*((20+C418)-25))*'PV model'!$B$10)/'PV model'!$B$12</f>
        <v>0</v>
      </c>
    </row>
    <row r="419" spans="1:22" x14ac:dyDescent="0.2">
      <c r="A419" s="10">
        <f t="shared" si="78"/>
        <v>18</v>
      </c>
      <c r="B419" s="10">
        <f t="shared" si="79"/>
        <v>6</v>
      </c>
      <c r="C419" s="23">
        <v>6.6</v>
      </c>
      <c r="D419" s="24">
        <v>0</v>
      </c>
      <c r="E419" s="24">
        <v>0</v>
      </c>
      <c r="F419" s="48"/>
      <c r="G419" s="48"/>
      <c r="H419" s="1">
        <f t="shared" si="80"/>
        <v>-20.746483919542559</v>
      </c>
      <c r="I419" s="1">
        <f t="shared" si="73"/>
        <v>-10.29393243359465</v>
      </c>
      <c r="J419" s="4">
        <f>B419+('PV model'!$B$3/15)+(I419/60)</f>
        <v>5.5517677927734228</v>
      </c>
      <c r="K419" s="2">
        <f t="shared" si="74"/>
        <v>96.723483108398653</v>
      </c>
      <c r="L419" s="2">
        <f>DEGREES(ASIN((((COS(RADIANS('PV model'!$B$2))*COS(RADIANS(H419))*COS(RADIANS(K419)))+(SIN(RADIANS('PV model'!$B$2))*SIN(RADIANS(H419)))))))</f>
        <v>-20.728912515413768</v>
      </c>
      <c r="M419" s="3">
        <f t="shared" si="70"/>
        <v>0</v>
      </c>
      <c r="N419" s="2">
        <f t="shared" si="75"/>
        <v>83.220320153468435</v>
      </c>
      <c r="O419" s="2">
        <f>IF('PV model'!$B$2&gt;0, 180-N419,IF('PV model'!$B$2&lt;0,0-N419,N419))</f>
        <v>96.779679846531565</v>
      </c>
      <c r="P419" s="2">
        <f>ABS(O419-'PV model'!$B$5)</f>
        <v>108.22032015346844</v>
      </c>
      <c r="Q419" s="3">
        <f t="shared" si="71"/>
        <v>110.72891251541377</v>
      </c>
      <c r="R419" s="3">
        <f t="shared" si="76"/>
        <v>0</v>
      </c>
      <c r="S419" s="3">
        <f t="shared" si="72"/>
        <v>0</v>
      </c>
      <c r="T419" s="3">
        <f>(0.5*(1-COS(RADIANS(90-$X$3)))*(D419+E419)*'PV model'!$B$4)</f>
        <v>0</v>
      </c>
      <c r="U419" s="3">
        <f t="shared" si="77"/>
        <v>0</v>
      </c>
      <c r="V419" s="3">
        <f>('PV model'!$B$13*(U419/1000)*(1-'PV model'!$B$14*((20+C419)-25))*'PV model'!$B$10)/'PV model'!$B$12</f>
        <v>0</v>
      </c>
    </row>
    <row r="420" spans="1:22" x14ac:dyDescent="0.2">
      <c r="A420" s="10">
        <f t="shared" si="78"/>
        <v>18</v>
      </c>
      <c r="B420" s="10">
        <f t="shared" si="79"/>
        <v>7</v>
      </c>
      <c r="C420" s="23">
        <v>6.7</v>
      </c>
      <c r="D420" s="24">
        <v>0</v>
      </c>
      <c r="E420" s="24">
        <v>0</v>
      </c>
      <c r="F420" s="48"/>
      <c r="G420" s="48"/>
      <c r="H420" s="1">
        <f t="shared" si="80"/>
        <v>-20.746483919542559</v>
      </c>
      <c r="I420" s="1">
        <f t="shared" si="73"/>
        <v>-10.29393243359465</v>
      </c>
      <c r="J420" s="4">
        <f>B420+('PV model'!$B$3/15)+(I420/60)</f>
        <v>6.5517677927734228</v>
      </c>
      <c r="K420" s="2">
        <f t="shared" si="74"/>
        <v>81.723483108398653</v>
      </c>
      <c r="L420" s="2">
        <f>DEGREES(ASIN((((COS(RADIANS('PV model'!$B$2))*COS(RADIANS(H420))*COS(RADIANS(K420)))+(SIN(RADIANS('PV model'!$B$2))*SIN(RADIANS(H420)))))))</f>
        <v>-12.45575567488307</v>
      </c>
      <c r="M420" s="3">
        <f t="shared" si="70"/>
        <v>0</v>
      </c>
      <c r="N420" s="2">
        <f t="shared" si="75"/>
        <v>71.392003772304705</v>
      </c>
      <c r="O420" s="2">
        <f>IF('PV model'!$B$2&gt;0, 180-N420,IF('PV model'!$B$2&lt;0,0-N420,N420))</f>
        <v>108.6079962276953</v>
      </c>
      <c r="P420" s="2">
        <f>ABS(O420-'PV model'!$B$5)</f>
        <v>96.392003772304705</v>
      </c>
      <c r="Q420" s="3">
        <f t="shared" si="71"/>
        <v>102.45575567488306</v>
      </c>
      <c r="R420" s="3">
        <f t="shared" si="76"/>
        <v>0</v>
      </c>
      <c r="S420" s="3">
        <f t="shared" si="72"/>
        <v>0</v>
      </c>
      <c r="T420" s="3">
        <f>(0.5*(1-COS(RADIANS(90-$X$3)))*(D420+E420)*'PV model'!$B$4)</f>
        <v>0</v>
      </c>
      <c r="U420" s="3">
        <f t="shared" si="77"/>
        <v>0</v>
      </c>
      <c r="V420" s="3">
        <f>('PV model'!$B$13*(U420/1000)*(1-'PV model'!$B$14*((20+C420)-25))*'PV model'!$B$10)/'PV model'!$B$12</f>
        <v>0</v>
      </c>
    </row>
    <row r="421" spans="1:22" x14ac:dyDescent="0.2">
      <c r="A421" s="10">
        <f t="shared" si="78"/>
        <v>18</v>
      </c>
      <c r="B421" s="10">
        <f t="shared" si="79"/>
        <v>8</v>
      </c>
      <c r="C421" s="23">
        <v>6.9</v>
      </c>
      <c r="D421" s="24">
        <v>0</v>
      </c>
      <c r="E421" s="24">
        <v>0</v>
      </c>
      <c r="F421" s="48"/>
      <c r="G421" s="48"/>
      <c r="H421" s="1">
        <f t="shared" si="80"/>
        <v>-20.746483919542559</v>
      </c>
      <c r="I421" s="1">
        <f t="shared" si="73"/>
        <v>-10.29393243359465</v>
      </c>
      <c r="J421" s="4">
        <f>B421+('PV model'!$B$3/15)+(I421/60)</f>
        <v>7.5517677927734228</v>
      </c>
      <c r="K421" s="2">
        <f t="shared" si="74"/>
        <v>66.723483108398653</v>
      </c>
      <c r="L421" s="2">
        <f>DEGREES(ASIN((((COS(RADIANS('PV model'!$B$2))*COS(RADIANS(H421))*COS(RADIANS(K421)))+(SIN(RADIANS('PV model'!$B$2))*SIN(RADIANS(H421)))))))</f>
        <v>-4.7392136426396885</v>
      </c>
      <c r="M421" s="3">
        <f t="shared" si="70"/>
        <v>0</v>
      </c>
      <c r="N421" s="2">
        <f t="shared" si="75"/>
        <v>59.540774311910695</v>
      </c>
      <c r="O421" s="2">
        <f>IF('PV model'!$B$2&gt;0, 180-N421,IF('PV model'!$B$2&lt;0,0-N421,N421))</f>
        <v>120.4592256880893</v>
      </c>
      <c r="P421" s="2">
        <f>ABS(O421-'PV model'!$B$5)</f>
        <v>84.540774311910695</v>
      </c>
      <c r="Q421" s="3">
        <f t="shared" si="71"/>
        <v>94.739213642639683</v>
      </c>
      <c r="R421" s="3">
        <f t="shared" si="76"/>
        <v>0</v>
      </c>
      <c r="S421" s="3">
        <f t="shared" si="72"/>
        <v>0</v>
      </c>
      <c r="T421" s="3">
        <f>(0.5*(1-COS(RADIANS(90-$X$3)))*(D421+E421)*'PV model'!$B$4)</f>
        <v>0</v>
      </c>
      <c r="U421" s="3">
        <f t="shared" si="77"/>
        <v>0</v>
      </c>
      <c r="V421" s="3">
        <f>('PV model'!$B$13*(U421/1000)*(1-'PV model'!$B$14*((20+C421)-25))*'PV model'!$B$10)/'PV model'!$B$12</f>
        <v>0</v>
      </c>
    </row>
    <row r="422" spans="1:22" x14ac:dyDescent="0.2">
      <c r="A422" s="10">
        <f t="shared" si="78"/>
        <v>18</v>
      </c>
      <c r="B422" s="10">
        <f t="shared" si="79"/>
        <v>9</v>
      </c>
      <c r="C422" s="23">
        <v>7</v>
      </c>
      <c r="D422" s="24">
        <v>0</v>
      </c>
      <c r="E422" s="24">
        <v>0</v>
      </c>
      <c r="F422" s="48"/>
      <c r="G422" s="48"/>
      <c r="H422" s="1">
        <f t="shared" si="80"/>
        <v>-20.746483919542559</v>
      </c>
      <c r="I422" s="1">
        <f t="shared" si="73"/>
        <v>-10.29393243359465</v>
      </c>
      <c r="J422" s="4">
        <f>B422+('PV model'!$B$3/15)+(I422/60)</f>
        <v>8.5517677927734219</v>
      </c>
      <c r="K422" s="2">
        <f t="shared" si="74"/>
        <v>51.723483108398668</v>
      </c>
      <c r="L422" s="2">
        <f>DEGREES(ASIN((((COS(RADIANS('PV model'!$B$2))*COS(RADIANS(H422))*COS(RADIANS(K422)))+(SIN(RADIANS('PV model'!$B$2))*SIN(RADIANS(H422)))))))</f>
        <v>2.0734220961025271</v>
      </c>
      <c r="M422" s="3">
        <f t="shared" si="70"/>
        <v>2.0734220961025271</v>
      </c>
      <c r="N422" s="2">
        <f t="shared" si="75"/>
        <v>47.2740627944004</v>
      </c>
      <c r="O422" s="2">
        <f>IF('PV model'!$B$2&gt;0, 180-N422,IF('PV model'!$B$2&lt;0,0-N422,N422))</f>
        <v>132.72593720559959</v>
      </c>
      <c r="P422" s="2">
        <f>ABS(O422-'PV model'!$B$5)</f>
        <v>72.274062794400407</v>
      </c>
      <c r="Q422" s="3">
        <f t="shared" si="71"/>
        <v>87.926577903897467</v>
      </c>
      <c r="R422" s="3">
        <f t="shared" si="76"/>
        <v>0</v>
      </c>
      <c r="S422" s="3">
        <f t="shared" si="72"/>
        <v>0</v>
      </c>
      <c r="T422" s="3">
        <f>(0.5*(1-COS(RADIANS(90-$X$3)))*(D422+E422)*'PV model'!$B$4)</f>
        <v>0</v>
      </c>
      <c r="U422" s="3">
        <f t="shared" si="77"/>
        <v>0</v>
      </c>
      <c r="V422" s="3">
        <f>('PV model'!$B$13*(U422/1000)*(1-'PV model'!$B$14*((20+C422)-25))*'PV model'!$B$10)/'PV model'!$B$12</f>
        <v>0</v>
      </c>
    </row>
    <row r="423" spans="1:22" x14ac:dyDescent="0.2">
      <c r="A423" s="10">
        <f t="shared" si="78"/>
        <v>18</v>
      </c>
      <c r="B423" s="10">
        <f t="shared" si="79"/>
        <v>10</v>
      </c>
      <c r="C423" s="23">
        <v>7.2</v>
      </c>
      <c r="D423" s="24">
        <v>0</v>
      </c>
      <c r="E423" s="24">
        <v>8.82</v>
      </c>
      <c r="F423" s="48"/>
      <c r="G423" s="48"/>
      <c r="H423" s="1">
        <f t="shared" si="80"/>
        <v>-20.746483919542559</v>
      </c>
      <c r="I423" s="1">
        <f t="shared" si="73"/>
        <v>-10.29393243359465</v>
      </c>
      <c r="J423" s="4">
        <f>B423+('PV model'!$B$3/15)+(I423/60)</f>
        <v>9.5517677927734219</v>
      </c>
      <c r="K423" s="2">
        <f t="shared" si="74"/>
        <v>36.723483108398668</v>
      </c>
      <c r="L423" s="2">
        <f>DEGREES(ASIN((((COS(RADIANS('PV model'!$B$2))*COS(RADIANS(H423))*COS(RADIANS(K423)))+(SIN(RADIANS('PV model'!$B$2))*SIN(RADIANS(H423)))))))</f>
        <v>7.6210473423402139</v>
      </c>
      <c r="M423" s="3">
        <f t="shared" si="70"/>
        <v>7.6210473423402139</v>
      </c>
      <c r="N423" s="2">
        <f t="shared" si="75"/>
        <v>34.344250466315948</v>
      </c>
      <c r="O423" s="2">
        <f>IF('PV model'!$B$2&gt;0, 180-N423,IF('PV model'!$B$2&lt;0,0-N423,N423))</f>
        <v>145.65574953368406</v>
      </c>
      <c r="P423" s="2">
        <f>ABS(O423-'PV model'!$B$5)</f>
        <v>59.344250466315941</v>
      </c>
      <c r="Q423" s="3">
        <f t="shared" si="71"/>
        <v>82.378952657659781</v>
      </c>
      <c r="R423" s="3">
        <f t="shared" si="76"/>
        <v>0</v>
      </c>
      <c r="S423" s="3">
        <f t="shared" si="72"/>
        <v>8.82</v>
      </c>
      <c r="T423" s="3">
        <f>(0.5*(1-COS(RADIANS(90-$X$3)))*(D423+E423)*'PV model'!$B$4)</f>
        <v>0</v>
      </c>
      <c r="U423" s="3">
        <f t="shared" si="77"/>
        <v>8.82</v>
      </c>
      <c r="V423" s="3">
        <f>('PV model'!$B$13*(U423/1000)*(1-'PV model'!$B$14*((20+C423)-25))*'PV model'!$B$10)/'PV model'!$B$12</f>
        <v>0.8738887046399999</v>
      </c>
    </row>
    <row r="424" spans="1:22" x14ac:dyDescent="0.2">
      <c r="A424" s="10">
        <f t="shared" si="78"/>
        <v>18</v>
      </c>
      <c r="B424" s="10">
        <f t="shared" si="79"/>
        <v>11</v>
      </c>
      <c r="C424" s="23">
        <v>7.4</v>
      </c>
      <c r="D424" s="24">
        <v>0</v>
      </c>
      <c r="E424" s="24">
        <v>24.696000000000002</v>
      </c>
      <c r="F424" s="48"/>
      <c r="G424" s="48"/>
      <c r="H424" s="1">
        <f t="shared" si="80"/>
        <v>-20.746483919542559</v>
      </c>
      <c r="I424" s="1">
        <f t="shared" si="73"/>
        <v>-10.29393243359465</v>
      </c>
      <c r="J424" s="4">
        <f>B424+('PV model'!$B$3/15)+(I424/60)</f>
        <v>10.551767792773422</v>
      </c>
      <c r="K424" s="2">
        <f t="shared" si="74"/>
        <v>21.723483108398671</v>
      </c>
      <c r="L424" s="2">
        <f>DEGREES(ASIN((((COS(RADIANS('PV model'!$B$2))*COS(RADIANS(H424))*COS(RADIANS(K424)))+(SIN(RADIANS('PV model'!$B$2))*SIN(RADIANS(H424)))))))</f>
        <v>11.544457103185986</v>
      </c>
      <c r="M424" s="3">
        <f t="shared" si="70"/>
        <v>11.544457103185986</v>
      </c>
      <c r="N424" s="2">
        <f t="shared" si="75"/>
        <v>20.687709678885277</v>
      </c>
      <c r="O424" s="2">
        <f>IF('PV model'!$B$2&gt;0, 180-N424,IF('PV model'!$B$2&lt;0,0-N424,N424))</f>
        <v>159.31229032111472</v>
      </c>
      <c r="P424" s="2">
        <f>ABS(O424-'PV model'!$B$5)</f>
        <v>45.687709678885284</v>
      </c>
      <c r="Q424" s="3">
        <f t="shared" si="71"/>
        <v>78.455542896814023</v>
      </c>
      <c r="R424" s="3">
        <f t="shared" si="76"/>
        <v>0</v>
      </c>
      <c r="S424" s="3">
        <f t="shared" si="72"/>
        <v>24.696000000000002</v>
      </c>
      <c r="T424" s="3">
        <f>(0.5*(1-COS(RADIANS(90-$X$3)))*(D424+E424)*'PV model'!$B$4)</f>
        <v>0</v>
      </c>
      <c r="U424" s="3">
        <f t="shared" si="77"/>
        <v>24.696000000000002</v>
      </c>
      <c r="V424" s="3">
        <f>('PV model'!$B$13*(U424/1000)*(1-'PV model'!$B$14*((20+C424)-25))*'PV model'!$B$10)/'PV model'!$B$12</f>
        <v>2.4449134832640005</v>
      </c>
    </row>
    <row r="425" spans="1:22" x14ac:dyDescent="0.2">
      <c r="A425" s="10">
        <f t="shared" si="78"/>
        <v>18</v>
      </c>
      <c r="B425" s="10">
        <f t="shared" si="79"/>
        <v>12</v>
      </c>
      <c r="C425" s="23">
        <v>7.6</v>
      </c>
      <c r="D425" s="24">
        <v>0</v>
      </c>
      <c r="E425" s="24">
        <v>38.808</v>
      </c>
      <c r="F425" s="48"/>
      <c r="G425" s="48"/>
      <c r="H425" s="1">
        <f t="shared" si="80"/>
        <v>-20.746483919542559</v>
      </c>
      <c r="I425" s="1">
        <f t="shared" si="73"/>
        <v>-10.29393243359465</v>
      </c>
      <c r="J425" s="4">
        <f>B425+('PV model'!$B$3/15)+(I425/60)</f>
        <v>11.551767792773422</v>
      </c>
      <c r="K425" s="2">
        <f t="shared" si="74"/>
        <v>6.7234831083986712</v>
      </c>
      <c r="L425" s="2">
        <f>DEGREES(ASIN((((COS(RADIANS('PV model'!$B$2))*COS(RADIANS(H425))*COS(RADIANS(K425)))+(SIN(RADIANS('PV model'!$B$2))*SIN(RADIANS(H425)))))))</f>
        <v>13.538739822480844</v>
      </c>
      <c r="M425" s="3">
        <f t="shared" si="70"/>
        <v>13.538739822480844</v>
      </c>
      <c r="N425" s="2">
        <f t="shared" si="75"/>
        <v>6.4661086159160508</v>
      </c>
      <c r="O425" s="2">
        <f>IF('PV model'!$B$2&gt;0, 180-N425,IF('PV model'!$B$2&lt;0,0-N425,N425))</f>
        <v>173.53389138408394</v>
      </c>
      <c r="P425" s="2">
        <f>ABS(O425-'PV model'!$B$5)</f>
        <v>31.466108615916056</v>
      </c>
      <c r="Q425" s="3">
        <f t="shared" si="71"/>
        <v>76.461260177519165</v>
      </c>
      <c r="R425" s="3">
        <f t="shared" si="76"/>
        <v>0</v>
      </c>
      <c r="S425" s="3">
        <f t="shared" si="72"/>
        <v>38.808</v>
      </c>
      <c r="T425" s="3">
        <f>(0.5*(1-COS(RADIANS(90-$X$3)))*(D425+E425)*'PV model'!$B$4)</f>
        <v>0</v>
      </c>
      <c r="U425" s="3">
        <f t="shared" si="77"/>
        <v>38.808</v>
      </c>
      <c r="V425" s="3">
        <f>('PV model'!$B$13*(U425/1000)*(1-'PV model'!$B$14*((20+C425)-25))*'PV model'!$B$10)/'PV model'!$B$12</f>
        <v>3.8389035041280004</v>
      </c>
    </row>
    <row r="426" spans="1:22" x14ac:dyDescent="0.2">
      <c r="A426" s="10">
        <f t="shared" si="78"/>
        <v>18</v>
      </c>
      <c r="B426" s="10">
        <f t="shared" si="79"/>
        <v>13</v>
      </c>
      <c r="C426" s="23">
        <v>7.7</v>
      </c>
      <c r="D426" s="24">
        <v>0</v>
      </c>
      <c r="E426" s="24">
        <v>43.218000000000004</v>
      </c>
      <c r="F426" s="48"/>
      <c r="G426" s="48"/>
      <c r="H426" s="1">
        <f t="shared" si="80"/>
        <v>-20.746483919542559</v>
      </c>
      <c r="I426" s="1">
        <f t="shared" si="73"/>
        <v>-10.29393243359465</v>
      </c>
      <c r="J426" s="4">
        <f>B426+('PV model'!$B$3/15)+(I426/60)</f>
        <v>12.551767792773422</v>
      </c>
      <c r="K426" s="2">
        <f t="shared" si="74"/>
        <v>-8.2765168916013288</v>
      </c>
      <c r="L426" s="2">
        <f>DEGREES(ASIN((((COS(RADIANS('PV model'!$B$2))*COS(RADIANS(H426))*COS(RADIANS(K426)))+(SIN(RADIANS('PV model'!$B$2))*SIN(RADIANS(H426)))))))</f>
        <v>13.428327787314233</v>
      </c>
      <c r="M426" s="3">
        <f t="shared" si="70"/>
        <v>13.428327787314233</v>
      </c>
      <c r="N426" s="2">
        <f t="shared" si="75"/>
        <v>-7.9552788107668793</v>
      </c>
      <c r="O426" s="2">
        <f>IF('PV model'!$B$2&gt;0, 180-N426,IF('PV model'!$B$2&lt;0,0-N426,N426))</f>
        <v>187.95527881076688</v>
      </c>
      <c r="P426" s="2">
        <f>ABS(O426-'PV model'!$B$5)</f>
        <v>17.044721189233115</v>
      </c>
      <c r="Q426" s="3">
        <f t="shared" si="71"/>
        <v>76.571672212685769</v>
      </c>
      <c r="R426" s="3">
        <f t="shared" si="76"/>
        <v>0</v>
      </c>
      <c r="S426" s="3">
        <f t="shared" si="72"/>
        <v>43.218000000000004</v>
      </c>
      <c r="T426" s="3">
        <f>(0.5*(1-COS(RADIANS(90-$X$3)))*(D426+E426)*'PV model'!$B$4)</f>
        <v>0</v>
      </c>
      <c r="U426" s="3">
        <f t="shared" si="77"/>
        <v>43.218000000000004</v>
      </c>
      <c r="V426" s="3">
        <f>('PV model'!$B$13*(U426/1000)*(1-'PV model'!$B$14*((20+C426)-25))*'PV model'!$B$10)/'PV model'!$B$12</f>
        <v>4.2734145101759999</v>
      </c>
    </row>
    <row r="427" spans="1:22" x14ac:dyDescent="0.2">
      <c r="A427" s="10">
        <f t="shared" si="78"/>
        <v>18</v>
      </c>
      <c r="B427" s="10">
        <f t="shared" si="79"/>
        <v>14</v>
      </c>
      <c r="C427" s="23">
        <v>7.8</v>
      </c>
      <c r="D427" s="24">
        <v>0</v>
      </c>
      <c r="E427" s="24">
        <v>38.808</v>
      </c>
      <c r="F427" s="48"/>
      <c r="G427" s="48"/>
      <c r="H427" s="1">
        <f t="shared" si="80"/>
        <v>-20.746483919542559</v>
      </c>
      <c r="I427" s="1">
        <f t="shared" si="73"/>
        <v>-10.29393243359465</v>
      </c>
      <c r="J427" s="4">
        <f>B427+('PV model'!$B$3/15)+(I427/60)</f>
        <v>13.551767792773422</v>
      </c>
      <c r="K427" s="2">
        <f t="shared" si="74"/>
        <v>-23.276516891601329</v>
      </c>
      <c r="L427" s="2">
        <f>DEGREES(ASIN((((COS(RADIANS('PV model'!$B$2))*COS(RADIANS(H427))*COS(RADIANS(K427)))+(SIN(RADIANS('PV model'!$B$2))*SIN(RADIANS(H427)))))))</f>
        <v>11.223350265147657</v>
      </c>
      <c r="M427" s="3">
        <f t="shared" si="70"/>
        <v>11.223350265147657</v>
      </c>
      <c r="N427" s="2">
        <f t="shared" si="75"/>
        <v>-22.132519312839946</v>
      </c>
      <c r="O427" s="2">
        <f>IF('PV model'!$B$2&gt;0, 180-N427,IF('PV model'!$B$2&lt;0,0-N427,N427))</f>
        <v>202.13251931283995</v>
      </c>
      <c r="P427" s="2">
        <f>ABS(O427-'PV model'!$B$5)</f>
        <v>2.8674806871600538</v>
      </c>
      <c r="Q427" s="3">
        <f t="shared" si="71"/>
        <v>78.776649734852342</v>
      </c>
      <c r="R427" s="3">
        <f t="shared" si="76"/>
        <v>0</v>
      </c>
      <c r="S427" s="3">
        <f t="shared" si="72"/>
        <v>38.808</v>
      </c>
      <c r="T427" s="3">
        <f>(0.5*(1-COS(RADIANS(90-$X$3)))*(D427+E427)*'PV model'!$B$4)</f>
        <v>0</v>
      </c>
      <c r="U427" s="3">
        <f t="shared" si="77"/>
        <v>38.808</v>
      </c>
      <c r="V427" s="3">
        <f>('PV model'!$B$13*(U427/1000)*(1-'PV model'!$B$14*((20+C427)-25))*'PV model'!$B$10)/'PV model'!$B$12</f>
        <v>3.8358001059840001</v>
      </c>
    </row>
    <row r="428" spans="1:22" x14ac:dyDescent="0.2">
      <c r="A428" s="10">
        <f t="shared" si="78"/>
        <v>18</v>
      </c>
      <c r="B428" s="10">
        <f t="shared" si="79"/>
        <v>15</v>
      </c>
      <c r="C428" s="23">
        <v>7.9</v>
      </c>
      <c r="D428" s="24">
        <v>0</v>
      </c>
      <c r="E428" s="24">
        <v>25.578000000000003</v>
      </c>
      <c r="F428" s="48"/>
      <c r="G428" s="48"/>
      <c r="H428" s="1">
        <f t="shared" si="80"/>
        <v>-20.746483919542559</v>
      </c>
      <c r="I428" s="1">
        <f t="shared" si="73"/>
        <v>-10.29393243359465</v>
      </c>
      <c r="J428" s="4">
        <f>B428+('PV model'!$B$3/15)+(I428/60)</f>
        <v>14.551767792773422</v>
      </c>
      <c r="K428" s="2">
        <f t="shared" si="74"/>
        <v>-38.276516891601332</v>
      </c>
      <c r="L428" s="2">
        <f>DEGREES(ASIN((((COS(RADIANS('PV model'!$B$2))*COS(RADIANS(H428))*COS(RADIANS(K428)))+(SIN(RADIANS('PV model'!$B$2))*SIN(RADIANS(H428)))))))</f>
        <v>7.1161185600732306</v>
      </c>
      <c r="M428" s="3">
        <f t="shared" si="70"/>
        <v>7.1161185600732306</v>
      </c>
      <c r="N428" s="2">
        <f t="shared" si="75"/>
        <v>-35.71731962178049</v>
      </c>
      <c r="O428" s="2">
        <f>IF('PV model'!$B$2&gt;0, 180-N428,IF('PV model'!$B$2&lt;0,0-N428,N428))</f>
        <v>215.71731962178049</v>
      </c>
      <c r="P428" s="2">
        <f>ABS(O428-'PV model'!$B$5)</f>
        <v>10.71731962178049</v>
      </c>
      <c r="Q428" s="3">
        <f t="shared" si="71"/>
        <v>82.883881439926768</v>
      </c>
      <c r="R428" s="3">
        <f t="shared" si="76"/>
        <v>0</v>
      </c>
      <c r="S428" s="3">
        <f t="shared" si="72"/>
        <v>25.578000000000003</v>
      </c>
      <c r="T428" s="3">
        <f>(0.5*(1-COS(RADIANS(90-$X$3)))*(D428+E428)*'PV model'!$B$4)</f>
        <v>0</v>
      </c>
      <c r="U428" s="3">
        <f t="shared" si="77"/>
        <v>25.578000000000003</v>
      </c>
      <c r="V428" s="3">
        <f>('PV model'!$B$13*(U428/1000)*(1-'PV model'!$B$14*((20+C428)-25))*'PV model'!$B$10)/'PV model'!$B$12</f>
        <v>2.5271182681920004</v>
      </c>
    </row>
    <row r="429" spans="1:22" x14ac:dyDescent="0.2">
      <c r="A429" s="10">
        <f t="shared" si="78"/>
        <v>18</v>
      </c>
      <c r="B429" s="10">
        <f t="shared" si="79"/>
        <v>16</v>
      </c>
      <c r="C429" s="23">
        <v>7.7</v>
      </c>
      <c r="D429" s="24">
        <v>0</v>
      </c>
      <c r="E429" s="24">
        <v>8.82</v>
      </c>
      <c r="F429" s="48"/>
      <c r="G429" s="48"/>
      <c r="H429" s="1">
        <f t="shared" si="80"/>
        <v>-20.746483919542559</v>
      </c>
      <c r="I429" s="1">
        <f t="shared" si="73"/>
        <v>-10.29393243359465</v>
      </c>
      <c r="J429" s="4">
        <f>B429+('PV model'!$B$3/15)+(I429/60)</f>
        <v>15.551767792773422</v>
      </c>
      <c r="K429" s="2">
        <f t="shared" si="74"/>
        <v>-53.276516891601332</v>
      </c>
      <c r="L429" s="2">
        <f>DEGREES(ASIN((((COS(RADIANS('PV model'!$B$2))*COS(RADIANS(H429))*COS(RADIANS(K429)))+(SIN(RADIANS('PV model'!$B$2))*SIN(RADIANS(H429)))))))</f>
        <v>1.4205155095969635</v>
      </c>
      <c r="M429" s="3">
        <f t="shared" si="70"/>
        <v>1.4205155095969635</v>
      </c>
      <c r="N429" s="2">
        <f t="shared" si="75"/>
        <v>-48.571962670382874</v>
      </c>
      <c r="O429" s="2">
        <f>IF('PV model'!$B$2&gt;0, 180-N429,IF('PV model'!$B$2&lt;0,0-N429,N429))</f>
        <v>228.57196267038287</v>
      </c>
      <c r="P429" s="2">
        <f>ABS(O429-'PV model'!$B$5)</f>
        <v>23.571962670382874</v>
      </c>
      <c r="Q429" s="3">
        <f t="shared" si="71"/>
        <v>88.579484490403047</v>
      </c>
      <c r="R429" s="3">
        <f t="shared" si="76"/>
        <v>0</v>
      </c>
      <c r="S429" s="3">
        <f t="shared" si="72"/>
        <v>8.82</v>
      </c>
      <c r="T429" s="3">
        <f>(0.5*(1-COS(RADIANS(90-$X$3)))*(D429+E429)*'PV model'!$B$4)</f>
        <v>0</v>
      </c>
      <c r="U429" s="3">
        <f t="shared" si="77"/>
        <v>8.82</v>
      </c>
      <c r="V429" s="3">
        <f>('PV model'!$B$13*(U429/1000)*(1-'PV model'!$B$14*((20+C429)-25))*'PV model'!$B$10)/'PV model'!$B$12</f>
        <v>0.8721254102399999</v>
      </c>
    </row>
    <row r="430" spans="1:22" x14ac:dyDescent="0.2">
      <c r="A430" s="10">
        <f t="shared" si="78"/>
        <v>18</v>
      </c>
      <c r="B430" s="10">
        <f t="shared" si="79"/>
        <v>17</v>
      </c>
      <c r="C430" s="23">
        <v>7.6</v>
      </c>
      <c r="D430" s="24">
        <v>0</v>
      </c>
      <c r="E430" s="24">
        <v>0</v>
      </c>
      <c r="F430" s="48"/>
      <c r="G430" s="48"/>
      <c r="H430" s="1">
        <f t="shared" si="80"/>
        <v>-20.746483919542559</v>
      </c>
      <c r="I430" s="1">
        <f t="shared" si="73"/>
        <v>-10.29393243359465</v>
      </c>
      <c r="J430" s="4">
        <f>B430+('PV model'!$B$3/15)+(I430/60)</f>
        <v>16.551767792773422</v>
      </c>
      <c r="K430" s="2">
        <f t="shared" si="74"/>
        <v>-68.276516891601332</v>
      </c>
      <c r="L430" s="2">
        <f>DEGREES(ASIN((((COS(RADIANS('PV model'!$B$2))*COS(RADIANS(H430))*COS(RADIANS(K430)))+(SIN(RADIANS('PV model'!$B$2))*SIN(RADIANS(H430)))))))</f>
        <v>-5.5022329003413057</v>
      </c>
      <c r="M430" s="3">
        <f t="shared" si="70"/>
        <v>0</v>
      </c>
      <c r="N430" s="2">
        <f t="shared" si="75"/>
        <v>-60.781473840245113</v>
      </c>
      <c r="O430" s="2">
        <f>IF('PV model'!$B$2&gt;0, 180-N430,IF('PV model'!$B$2&lt;0,0-N430,N430))</f>
        <v>240.7814738402451</v>
      </c>
      <c r="P430" s="2">
        <f>ABS(O430-'PV model'!$B$5)</f>
        <v>35.781473840245098</v>
      </c>
      <c r="Q430" s="3">
        <f t="shared" si="71"/>
        <v>95.502232900341298</v>
      </c>
      <c r="R430" s="3">
        <f t="shared" si="76"/>
        <v>0</v>
      </c>
      <c r="S430" s="3">
        <f t="shared" si="72"/>
        <v>0</v>
      </c>
      <c r="T430" s="3">
        <f>(0.5*(1-COS(RADIANS(90-$X$3)))*(D430+E430)*'PV model'!$B$4)</f>
        <v>0</v>
      </c>
      <c r="U430" s="3">
        <f t="shared" si="77"/>
        <v>0</v>
      </c>
      <c r="V430" s="3">
        <f>('PV model'!$B$13*(U430/1000)*(1-'PV model'!$B$14*((20+C430)-25))*'PV model'!$B$10)/'PV model'!$B$12</f>
        <v>0</v>
      </c>
    </row>
    <row r="431" spans="1:22" x14ac:dyDescent="0.2">
      <c r="A431" s="10">
        <f t="shared" si="78"/>
        <v>18</v>
      </c>
      <c r="B431" s="10">
        <f t="shared" si="79"/>
        <v>18</v>
      </c>
      <c r="C431" s="23">
        <v>7.4</v>
      </c>
      <c r="D431" s="24">
        <v>0</v>
      </c>
      <c r="E431" s="24">
        <v>0</v>
      </c>
      <c r="F431" s="48"/>
      <c r="G431" s="48"/>
      <c r="H431" s="1">
        <f t="shared" si="80"/>
        <v>-20.746483919542559</v>
      </c>
      <c r="I431" s="1">
        <f t="shared" si="73"/>
        <v>-10.29393243359465</v>
      </c>
      <c r="J431" s="4">
        <f>B431+('PV model'!$B$3/15)+(I431/60)</f>
        <v>17.551767792773422</v>
      </c>
      <c r="K431" s="2">
        <f t="shared" si="74"/>
        <v>-83.276516891601332</v>
      </c>
      <c r="L431" s="2">
        <f>DEGREES(ASIN((((COS(RADIANS('PV model'!$B$2))*COS(RADIANS(H431))*COS(RADIANS(K431)))+(SIN(RADIANS('PV model'!$B$2))*SIN(RADIANS(H431)))))))</f>
        <v>-13.292339235125336</v>
      </c>
      <c r="M431" s="3">
        <f t="shared" si="70"/>
        <v>0</v>
      </c>
      <c r="N431" s="2">
        <f t="shared" si="75"/>
        <v>-72.609800867509449</v>
      </c>
      <c r="O431" s="2">
        <f>IF('PV model'!$B$2&gt;0, 180-N431,IF('PV model'!$B$2&lt;0,0-N431,N431))</f>
        <v>252.60980086750945</v>
      </c>
      <c r="P431" s="2">
        <f>ABS(O431-'PV model'!$B$5)</f>
        <v>47.609800867509449</v>
      </c>
      <c r="Q431" s="3">
        <f t="shared" si="71"/>
        <v>103.29233923512533</v>
      </c>
      <c r="R431" s="3">
        <f t="shared" si="76"/>
        <v>0</v>
      </c>
      <c r="S431" s="3">
        <f t="shared" si="72"/>
        <v>0</v>
      </c>
      <c r="T431" s="3">
        <f>(0.5*(1-COS(RADIANS(90-$X$3)))*(D431+E431)*'PV model'!$B$4)</f>
        <v>0</v>
      </c>
      <c r="U431" s="3">
        <f t="shared" si="77"/>
        <v>0</v>
      </c>
      <c r="V431" s="3">
        <f>('PV model'!$B$13*(U431/1000)*(1-'PV model'!$B$14*((20+C431)-25))*'PV model'!$B$10)/'PV model'!$B$12</f>
        <v>0</v>
      </c>
    </row>
    <row r="432" spans="1:22" x14ac:dyDescent="0.2">
      <c r="A432" s="10">
        <f t="shared" si="78"/>
        <v>18</v>
      </c>
      <c r="B432" s="10">
        <f t="shared" si="79"/>
        <v>19</v>
      </c>
      <c r="C432" s="23">
        <v>6.8</v>
      </c>
      <c r="D432" s="24">
        <v>0</v>
      </c>
      <c r="E432" s="24">
        <v>0</v>
      </c>
      <c r="F432" s="48"/>
      <c r="G432" s="48"/>
      <c r="H432" s="1">
        <f t="shared" si="80"/>
        <v>-20.746483919542559</v>
      </c>
      <c r="I432" s="1">
        <f t="shared" si="73"/>
        <v>-10.29393243359465</v>
      </c>
      <c r="J432" s="4">
        <f>B432+('PV model'!$B$3/15)+(I432/60)</f>
        <v>18.551767792773422</v>
      </c>
      <c r="K432" s="2">
        <f t="shared" si="74"/>
        <v>-98.276516891601332</v>
      </c>
      <c r="L432" s="2">
        <f>DEGREES(ASIN((((COS(RADIANS('PV model'!$B$2))*COS(RADIANS(H432))*COS(RADIANS(K432)))+(SIN(RADIANS('PV model'!$B$2))*SIN(RADIANS(H432)))))))</f>
        <v>-21.603466926916926</v>
      </c>
      <c r="M432" s="3">
        <f t="shared" si="70"/>
        <v>0</v>
      </c>
      <c r="N432" s="2">
        <f t="shared" si="75"/>
        <v>-84.463705299645341</v>
      </c>
      <c r="O432" s="2">
        <f>IF('PV model'!$B$2&gt;0, 180-N432,IF('PV model'!$B$2&lt;0,0-N432,N432))</f>
        <v>264.46370529964531</v>
      </c>
      <c r="P432" s="2">
        <f>ABS(O432-'PV model'!$B$5)</f>
        <v>59.463705299645312</v>
      </c>
      <c r="Q432" s="3">
        <f t="shared" si="71"/>
        <v>111.60346692691692</v>
      </c>
      <c r="R432" s="3">
        <f t="shared" si="76"/>
        <v>0</v>
      </c>
      <c r="S432" s="3">
        <f t="shared" si="72"/>
        <v>0</v>
      </c>
      <c r="T432" s="3">
        <f>(0.5*(1-COS(RADIANS(90-$X$3)))*(D432+E432)*'PV model'!$B$4)</f>
        <v>0</v>
      </c>
      <c r="U432" s="3">
        <f t="shared" si="77"/>
        <v>0</v>
      </c>
      <c r="V432" s="3">
        <f>('PV model'!$B$13*(U432/1000)*(1-'PV model'!$B$14*((20+C432)-25))*'PV model'!$B$10)/'PV model'!$B$12</f>
        <v>0</v>
      </c>
    </row>
    <row r="433" spans="1:22" x14ac:dyDescent="0.2">
      <c r="A433" s="10">
        <f t="shared" si="78"/>
        <v>18</v>
      </c>
      <c r="B433" s="10">
        <f t="shared" si="79"/>
        <v>20</v>
      </c>
      <c r="C433" s="23">
        <v>6.1</v>
      </c>
      <c r="D433" s="24">
        <v>0</v>
      </c>
      <c r="E433" s="24">
        <v>0</v>
      </c>
      <c r="F433" s="48"/>
      <c r="G433" s="48"/>
      <c r="H433" s="1">
        <f t="shared" si="80"/>
        <v>-20.746483919542559</v>
      </c>
      <c r="I433" s="1">
        <f t="shared" si="73"/>
        <v>-10.29393243359465</v>
      </c>
      <c r="J433" s="4">
        <f>B433+('PV model'!$B$3/15)+(I433/60)</f>
        <v>19.551767792773422</v>
      </c>
      <c r="K433" s="2">
        <f t="shared" si="74"/>
        <v>-113.27651689160133</v>
      </c>
      <c r="L433" s="2">
        <f>DEGREES(ASIN((((COS(RADIANS('PV model'!$B$2))*COS(RADIANS(H433))*COS(RADIANS(K433)))+(SIN(RADIANS('PV model'!$B$2))*SIN(RADIANS(H433)))))))</f>
        <v>-30.08245983595118</v>
      </c>
      <c r="M433" s="3">
        <f t="shared" si="70"/>
        <v>0</v>
      </c>
      <c r="N433" s="2">
        <f t="shared" si="75"/>
        <v>-83.102892953034853</v>
      </c>
      <c r="O433" s="2">
        <f>IF('PV model'!$B$2&gt;0, 180-N433,IF('PV model'!$B$2&lt;0,0-N433,N433))</f>
        <v>263.10289295303483</v>
      </c>
      <c r="P433" s="2">
        <f>ABS(O433-'PV model'!$B$5)</f>
        <v>58.102892953034825</v>
      </c>
      <c r="Q433" s="3">
        <f t="shared" si="71"/>
        <v>120.08245983595118</v>
      </c>
      <c r="R433" s="3">
        <f t="shared" si="76"/>
        <v>0</v>
      </c>
      <c r="S433" s="3">
        <f t="shared" si="72"/>
        <v>0</v>
      </c>
      <c r="T433" s="3">
        <f>(0.5*(1-COS(RADIANS(90-$X$3)))*(D433+E433)*'PV model'!$B$4)</f>
        <v>0</v>
      </c>
      <c r="U433" s="3">
        <f t="shared" si="77"/>
        <v>0</v>
      </c>
      <c r="V433" s="3">
        <f>('PV model'!$B$13*(U433/1000)*(1-'PV model'!$B$14*((20+C433)-25))*'PV model'!$B$10)/'PV model'!$B$12</f>
        <v>0</v>
      </c>
    </row>
    <row r="434" spans="1:22" x14ac:dyDescent="0.2">
      <c r="A434" s="10">
        <f t="shared" si="78"/>
        <v>18</v>
      </c>
      <c r="B434" s="10">
        <f t="shared" si="79"/>
        <v>21</v>
      </c>
      <c r="C434" s="23">
        <v>5.5</v>
      </c>
      <c r="D434" s="24">
        <v>0</v>
      </c>
      <c r="E434" s="24">
        <v>0</v>
      </c>
      <c r="F434" s="48"/>
      <c r="G434" s="48"/>
      <c r="H434" s="1">
        <f t="shared" si="80"/>
        <v>-20.746483919542559</v>
      </c>
      <c r="I434" s="1">
        <f t="shared" si="73"/>
        <v>-10.29393243359465</v>
      </c>
      <c r="J434" s="4">
        <f>B434+('PV model'!$B$3/15)+(I434/60)</f>
        <v>20.551767792773422</v>
      </c>
      <c r="K434" s="2">
        <f t="shared" si="74"/>
        <v>-128.27651689160132</v>
      </c>
      <c r="L434" s="2">
        <f>DEGREES(ASIN((((COS(RADIANS('PV model'!$B$2))*COS(RADIANS(H434))*COS(RADIANS(K434)))+(SIN(RADIANS('PV model'!$B$2))*SIN(RADIANS(H434)))))))</f>
        <v>-38.31953762627699</v>
      </c>
      <c r="M434" s="3">
        <f t="shared" si="70"/>
        <v>0</v>
      </c>
      <c r="N434" s="2">
        <f t="shared" si="75"/>
        <v>-69.343416581497635</v>
      </c>
      <c r="O434" s="2">
        <f>IF('PV model'!$B$2&gt;0, 180-N434,IF('PV model'!$B$2&lt;0,0-N434,N434))</f>
        <v>249.34341658149765</v>
      </c>
      <c r="P434" s="2">
        <f>ABS(O434-'PV model'!$B$5)</f>
        <v>44.34341658149765</v>
      </c>
      <c r="Q434" s="3">
        <f t="shared" si="71"/>
        <v>128.319537626277</v>
      </c>
      <c r="R434" s="3">
        <f t="shared" si="76"/>
        <v>0</v>
      </c>
      <c r="S434" s="3">
        <f t="shared" si="72"/>
        <v>0</v>
      </c>
      <c r="T434" s="3">
        <f>(0.5*(1-COS(RADIANS(90-$X$3)))*(D434+E434)*'PV model'!$B$4)</f>
        <v>0</v>
      </c>
      <c r="U434" s="3">
        <f t="shared" si="77"/>
        <v>0</v>
      </c>
      <c r="V434" s="3">
        <f>('PV model'!$B$13*(U434/1000)*(1-'PV model'!$B$14*((20+C434)-25))*'PV model'!$B$10)/'PV model'!$B$12</f>
        <v>0</v>
      </c>
    </row>
    <row r="435" spans="1:22" x14ac:dyDescent="0.2">
      <c r="A435" s="10">
        <f t="shared" si="78"/>
        <v>18</v>
      </c>
      <c r="B435" s="10">
        <f t="shared" si="79"/>
        <v>22</v>
      </c>
      <c r="C435" s="23">
        <v>4.9000000000000004</v>
      </c>
      <c r="D435" s="24">
        <v>0</v>
      </c>
      <c r="E435" s="24">
        <v>0</v>
      </c>
      <c r="F435" s="48"/>
      <c r="G435" s="48"/>
      <c r="H435" s="1">
        <f t="shared" si="80"/>
        <v>-20.746483919542559</v>
      </c>
      <c r="I435" s="1">
        <f t="shared" si="73"/>
        <v>-10.29393243359465</v>
      </c>
      <c r="J435" s="4">
        <f>B435+('PV model'!$B$3/15)+(I435/60)</f>
        <v>21.551767792773422</v>
      </c>
      <c r="K435" s="2">
        <f t="shared" si="74"/>
        <v>-143.27651689160132</v>
      </c>
      <c r="L435" s="2">
        <f>DEGREES(ASIN((((COS(RADIANS('PV model'!$B$2))*COS(RADIANS(H435))*COS(RADIANS(K435)))+(SIN(RADIANS('PV model'!$B$2))*SIN(RADIANS(H435)))))))</f>
        <v>-45.765193563680391</v>
      </c>
      <c r="M435" s="3">
        <f t="shared" si="70"/>
        <v>0</v>
      </c>
      <c r="N435" s="2">
        <f t="shared" si="75"/>
        <v>-53.28096821456046</v>
      </c>
      <c r="O435" s="2">
        <f>IF('PV model'!$B$2&gt;0, 180-N435,IF('PV model'!$B$2&lt;0,0-N435,N435))</f>
        <v>233.28096821456046</v>
      </c>
      <c r="P435" s="2">
        <f>ABS(O435-'PV model'!$B$5)</f>
        <v>28.28096821456046</v>
      </c>
      <c r="Q435" s="3">
        <f t="shared" si="71"/>
        <v>135.76519356368038</v>
      </c>
      <c r="R435" s="3">
        <f t="shared" si="76"/>
        <v>0</v>
      </c>
      <c r="S435" s="3">
        <f t="shared" si="72"/>
        <v>0</v>
      </c>
      <c r="T435" s="3">
        <f>(0.5*(1-COS(RADIANS(90-$X$3)))*(D435+E435)*'PV model'!$B$4)</f>
        <v>0</v>
      </c>
      <c r="U435" s="3">
        <f t="shared" si="77"/>
        <v>0</v>
      </c>
      <c r="V435" s="3">
        <f>('PV model'!$B$13*(U435/1000)*(1-'PV model'!$B$14*((20+C435)-25))*'PV model'!$B$10)/'PV model'!$B$12</f>
        <v>0</v>
      </c>
    </row>
    <row r="436" spans="1:22" x14ac:dyDescent="0.2">
      <c r="A436" s="10">
        <f t="shared" si="78"/>
        <v>18</v>
      </c>
      <c r="B436" s="10">
        <f t="shared" si="79"/>
        <v>23</v>
      </c>
      <c r="C436" s="23">
        <v>4.2</v>
      </c>
      <c r="D436" s="24">
        <v>0</v>
      </c>
      <c r="E436" s="24">
        <v>0</v>
      </c>
      <c r="F436" s="48"/>
      <c r="G436" s="48"/>
      <c r="H436" s="1">
        <f t="shared" si="80"/>
        <v>-20.746483919542559</v>
      </c>
      <c r="I436" s="1">
        <f t="shared" si="73"/>
        <v>-10.29393243359465</v>
      </c>
      <c r="J436" s="4">
        <f>B436+('PV model'!$B$3/15)+(I436/60)</f>
        <v>22.551767792773422</v>
      </c>
      <c r="K436" s="2">
        <f t="shared" si="74"/>
        <v>-158.27651689160132</v>
      </c>
      <c r="L436" s="2">
        <f>DEGREES(ASIN((((COS(RADIANS('PV model'!$B$2))*COS(RADIANS(H436))*COS(RADIANS(K436)))+(SIN(RADIANS('PV model'!$B$2))*SIN(RADIANS(H436)))))))</f>
        <v>-51.627793562192913</v>
      </c>
      <c r="M436" s="3">
        <f t="shared" si="70"/>
        <v>0</v>
      </c>
      <c r="N436" s="2">
        <f t="shared" si="75"/>
        <v>-33.888577861224192</v>
      </c>
      <c r="O436" s="2">
        <f>IF('PV model'!$B$2&gt;0, 180-N436,IF('PV model'!$B$2&lt;0,0-N436,N436))</f>
        <v>213.88857786122418</v>
      </c>
      <c r="P436" s="2">
        <f>ABS(O436-'PV model'!$B$5)</f>
        <v>8.8885778612241779</v>
      </c>
      <c r="Q436" s="3">
        <f t="shared" si="71"/>
        <v>141.62779356219292</v>
      </c>
      <c r="R436" s="3">
        <f t="shared" si="76"/>
        <v>0</v>
      </c>
      <c r="S436" s="3">
        <f t="shared" si="72"/>
        <v>0</v>
      </c>
      <c r="T436" s="3">
        <f>(0.5*(1-COS(RADIANS(90-$X$3)))*(D436+E436)*'PV model'!$B$4)</f>
        <v>0</v>
      </c>
      <c r="U436" s="3">
        <f t="shared" si="77"/>
        <v>0</v>
      </c>
      <c r="V436" s="3">
        <f>('PV model'!$B$13*(U436/1000)*(1-'PV model'!$B$14*((20+C436)-25))*'PV model'!$B$10)/'PV model'!$B$12</f>
        <v>0</v>
      </c>
    </row>
    <row r="437" spans="1:22" x14ac:dyDescent="0.2">
      <c r="A437" s="10">
        <f t="shared" si="78"/>
        <v>18</v>
      </c>
      <c r="B437" s="10">
        <f t="shared" si="79"/>
        <v>24</v>
      </c>
      <c r="C437" s="23">
        <v>3.6</v>
      </c>
      <c r="D437" s="24">
        <v>0</v>
      </c>
      <c r="E437" s="24">
        <v>0</v>
      </c>
      <c r="F437" s="48"/>
      <c r="G437" s="48"/>
      <c r="H437" s="1">
        <f t="shared" si="80"/>
        <v>-20.746483919542559</v>
      </c>
      <c r="I437" s="1">
        <f t="shared" si="73"/>
        <v>-10.29393243359465</v>
      </c>
      <c r="J437" s="4">
        <f>B437+('PV model'!$B$3/15)+(I437/60)</f>
        <v>23.551767792773422</v>
      </c>
      <c r="K437" s="2">
        <f t="shared" si="74"/>
        <v>-173.27651689160132</v>
      </c>
      <c r="L437" s="2">
        <f>DEGREES(ASIN((((COS(RADIANS('PV model'!$B$2))*COS(RADIANS(H437))*COS(RADIANS(K437)))+(SIN(RADIANS('PV model'!$B$2))*SIN(RADIANS(H437)))))))</f>
        <v>-54.882018848026426</v>
      </c>
      <c r="M437" s="3">
        <f t="shared" si="70"/>
        <v>0</v>
      </c>
      <c r="N437" s="2">
        <f t="shared" si="75"/>
        <v>-10.97168730623307</v>
      </c>
      <c r="O437" s="2">
        <f>IF('PV model'!$B$2&gt;0, 180-N437,IF('PV model'!$B$2&lt;0,0-N437,N437))</f>
        <v>190.97168730623306</v>
      </c>
      <c r="P437" s="2">
        <f>ABS(O437-'PV model'!$B$5)</f>
        <v>14.028312693766935</v>
      </c>
      <c r="Q437" s="3">
        <f t="shared" si="71"/>
        <v>144.88201884802643</v>
      </c>
      <c r="R437" s="3">
        <f t="shared" si="76"/>
        <v>0</v>
      </c>
      <c r="S437" s="3">
        <f t="shared" si="72"/>
        <v>0</v>
      </c>
      <c r="T437" s="3">
        <f>(0.5*(1-COS(RADIANS(90-$X$3)))*(D437+E437)*'PV model'!$B$4)</f>
        <v>0</v>
      </c>
      <c r="U437" s="3">
        <f t="shared" si="77"/>
        <v>0</v>
      </c>
      <c r="V437" s="3">
        <f>('PV model'!$B$13*(U437/1000)*(1-'PV model'!$B$14*((20+C437)-25))*'PV model'!$B$10)/'PV model'!$B$12</f>
        <v>0</v>
      </c>
    </row>
    <row r="438" spans="1:22" x14ac:dyDescent="0.2">
      <c r="A438" s="10">
        <f t="shared" si="78"/>
        <v>19</v>
      </c>
      <c r="B438" s="10">
        <f t="shared" si="79"/>
        <v>1</v>
      </c>
      <c r="C438" s="23">
        <v>3.4</v>
      </c>
      <c r="D438" s="24">
        <v>0</v>
      </c>
      <c r="E438" s="24">
        <v>0</v>
      </c>
      <c r="F438" s="48"/>
      <c r="G438" s="48"/>
      <c r="H438" s="1">
        <f t="shared" si="80"/>
        <v>-20.554698576145491</v>
      </c>
      <c r="I438" s="1">
        <f t="shared" si="73"/>
        <v>-10.609410939462338</v>
      </c>
      <c r="J438" s="4">
        <f>B438+('PV model'!$B$3/15)+(I438/60)</f>
        <v>0.54650981767562778</v>
      </c>
      <c r="K438" s="2">
        <f t="shared" si="74"/>
        <v>171.80235273486559</v>
      </c>
      <c r="L438" s="2">
        <f>DEGREES(ASIN((((COS(RADIANS('PV model'!$B$2))*COS(RADIANS(H438))*COS(RADIANS(K438)))+(SIN(RADIANS('PV model'!$B$2))*SIN(RADIANS(H438)))))))</f>
        <v>-54.516252146559296</v>
      </c>
      <c r="M438" s="3">
        <f t="shared" si="70"/>
        <v>0</v>
      </c>
      <c r="N438" s="2">
        <f t="shared" si="75"/>
        <v>13.297294079740864</v>
      </c>
      <c r="O438" s="2">
        <f>IF('PV model'!$B$2&gt;0, 180-N438,IF('PV model'!$B$2&lt;0,0-N438,N438))</f>
        <v>166.70270592025915</v>
      </c>
      <c r="P438" s="2">
        <f>ABS(O438-'PV model'!$B$5)</f>
        <v>38.297294079740851</v>
      </c>
      <c r="Q438" s="3">
        <f t="shared" si="71"/>
        <v>144.51625214655931</v>
      </c>
      <c r="R438" s="3">
        <f t="shared" si="76"/>
        <v>0</v>
      </c>
      <c r="S438" s="3">
        <f t="shared" si="72"/>
        <v>0</v>
      </c>
      <c r="T438" s="3">
        <f>(0.5*(1-COS(RADIANS(90-$X$3)))*(D438+E438)*'PV model'!$B$4)</f>
        <v>0</v>
      </c>
      <c r="U438" s="3">
        <f t="shared" si="77"/>
        <v>0</v>
      </c>
      <c r="V438" s="3">
        <f>('PV model'!$B$13*(U438/1000)*(1-'PV model'!$B$14*((20+C438)-25))*'PV model'!$B$10)/'PV model'!$B$12</f>
        <v>0</v>
      </c>
    </row>
    <row r="439" spans="1:22" x14ac:dyDescent="0.2">
      <c r="A439" s="10">
        <f t="shared" si="78"/>
        <v>19</v>
      </c>
      <c r="B439" s="10">
        <f t="shared" si="79"/>
        <v>2</v>
      </c>
      <c r="C439" s="23">
        <v>3.3</v>
      </c>
      <c r="D439" s="24">
        <v>0</v>
      </c>
      <c r="E439" s="24">
        <v>0</v>
      </c>
      <c r="F439" s="48"/>
      <c r="G439" s="48"/>
      <c r="H439" s="1">
        <f t="shared" si="80"/>
        <v>-20.554698576145491</v>
      </c>
      <c r="I439" s="1">
        <f t="shared" si="73"/>
        <v>-10.609410939462338</v>
      </c>
      <c r="J439" s="4">
        <f>B439+('PV model'!$B$3/15)+(I439/60)</f>
        <v>1.5465098176756278</v>
      </c>
      <c r="K439" s="2">
        <f t="shared" si="74"/>
        <v>156.80235273486559</v>
      </c>
      <c r="L439" s="2">
        <f>DEGREES(ASIN((((COS(RADIANS('PV model'!$B$2))*COS(RADIANS(H439))*COS(RADIANS(K439)))+(SIN(RADIANS('PV model'!$B$2))*SIN(RADIANS(H439)))))))</f>
        <v>-50.97046612625099</v>
      </c>
      <c r="M439" s="3">
        <f t="shared" si="70"/>
        <v>0</v>
      </c>
      <c r="N439" s="2">
        <f t="shared" si="75"/>
        <v>35.85242189502334</v>
      </c>
      <c r="O439" s="2">
        <f>IF('PV model'!$B$2&gt;0, 180-N439,IF('PV model'!$B$2&lt;0,0-N439,N439))</f>
        <v>144.14757810497667</v>
      </c>
      <c r="P439" s="2">
        <f>ABS(O439-'PV model'!$B$5)</f>
        <v>60.852421895023326</v>
      </c>
      <c r="Q439" s="3">
        <f t="shared" si="71"/>
        <v>140.97046612625098</v>
      </c>
      <c r="R439" s="3">
        <f t="shared" si="76"/>
        <v>0</v>
      </c>
      <c r="S439" s="3">
        <f t="shared" si="72"/>
        <v>0</v>
      </c>
      <c r="T439" s="3">
        <f>(0.5*(1-COS(RADIANS(90-$X$3)))*(D439+E439)*'PV model'!$B$4)</f>
        <v>0</v>
      </c>
      <c r="U439" s="3">
        <f t="shared" si="77"/>
        <v>0</v>
      </c>
      <c r="V439" s="3">
        <f>('PV model'!$B$13*(U439/1000)*(1-'PV model'!$B$14*((20+C439)-25))*'PV model'!$B$10)/'PV model'!$B$12</f>
        <v>0</v>
      </c>
    </row>
    <row r="440" spans="1:22" x14ac:dyDescent="0.2">
      <c r="A440" s="10">
        <f t="shared" si="78"/>
        <v>19</v>
      </c>
      <c r="B440" s="10">
        <f t="shared" si="79"/>
        <v>3</v>
      </c>
      <c r="C440" s="23">
        <v>3.1</v>
      </c>
      <c r="D440" s="24">
        <v>0</v>
      </c>
      <c r="E440" s="24">
        <v>0</v>
      </c>
      <c r="F440" s="48"/>
      <c r="G440" s="48"/>
      <c r="H440" s="1">
        <f t="shared" si="80"/>
        <v>-20.554698576145491</v>
      </c>
      <c r="I440" s="1">
        <f t="shared" si="73"/>
        <v>-10.609410939462338</v>
      </c>
      <c r="J440" s="4">
        <f>B440+('PV model'!$B$3/15)+(I440/60)</f>
        <v>2.5465098176756276</v>
      </c>
      <c r="K440" s="2">
        <f t="shared" si="74"/>
        <v>141.80235273486559</v>
      </c>
      <c r="L440" s="2">
        <f>DEGREES(ASIN((((COS(RADIANS('PV model'!$B$2))*COS(RADIANS(H440))*COS(RADIANS(K440)))+(SIN(RADIANS('PV model'!$B$2))*SIN(RADIANS(H440)))))))</f>
        <v>-44.921917576009335</v>
      </c>
      <c r="M440" s="3">
        <f t="shared" si="70"/>
        <v>0</v>
      </c>
      <c r="N440" s="2">
        <f t="shared" si="75"/>
        <v>54.858033789313247</v>
      </c>
      <c r="O440" s="2">
        <f>IF('PV model'!$B$2&gt;0, 180-N440,IF('PV model'!$B$2&lt;0,0-N440,N440))</f>
        <v>125.14196621068675</v>
      </c>
      <c r="P440" s="2">
        <f>ABS(O440-'PV model'!$B$5)</f>
        <v>79.858033789313254</v>
      </c>
      <c r="Q440" s="3">
        <f t="shared" si="71"/>
        <v>134.92191757600932</v>
      </c>
      <c r="R440" s="3">
        <f t="shared" si="76"/>
        <v>0</v>
      </c>
      <c r="S440" s="3">
        <f t="shared" si="72"/>
        <v>0</v>
      </c>
      <c r="T440" s="3">
        <f>(0.5*(1-COS(RADIANS(90-$X$3)))*(D440+E440)*'PV model'!$B$4)</f>
        <v>0</v>
      </c>
      <c r="U440" s="3">
        <f t="shared" si="77"/>
        <v>0</v>
      </c>
      <c r="V440" s="3">
        <f>('PV model'!$B$13*(U440/1000)*(1-'PV model'!$B$14*((20+C440)-25))*'PV model'!$B$10)/'PV model'!$B$12</f>
        <v>0</v>
      </c>
    </row>
    <row r="441" spans="1:22" x14ac:dyDescent="0.2">
      <c r="A441" s="10">
        <f t="shared" si="78"/>
        <v>19</v>
      </c>
      <c r="B441" s="10">
        <f t="shared" si="79"/>
        <v>4</v>
      </c>
      <c r="C441" s="23">
        <v>2.9</v>
      </c>
      <c r="D441" s="24">
        <v>0</v>
      </c>
      <c r="E441" s="24">
        <v>0</v>
      </c>
      <c r="F441" s="48"/>
      <c r="G441" s="48"/>
      <c r="H441" s="1">
        <f t="shared" si="80"/>
        <v>-20.554698576145491</v>
      </c>
      <c r="I441" s="1">
        <f t="shared" si="73"/>
        <v>-10.609410939462338</v>
      </c>
      <c r="J441" s="4">
        <f>B441+('PV model'!$B$3/15)+(I441/60)</f>
        <v>3.5465098176756276</v>
      </c>
      <c r="K441" s="2">
        <f t="shared" si="74"/>
        <v>126.80235273486559</v>
      </c>
      <c r="L441" s="2">
        <f>DEGREES(ASIN((((COS(RADIANS('PV model'!$B$2))*COS(RADIANS(H441))*COS(RADIANS(K441)))+(SIN(RADIANS('PV model'!$B$2))*SIN(RADIANS(H441)))))))</f>
        <v>-37.377217508559241</v>
      </c>
      <c r="M441" s="3">
        <f t="shared" si="70"/>
        <v>0</v>
      </c>
      <c r="N441" s="2">
        <f t="shared" si="75"/>
        <v>70.642179625620969</v>
      </c>
      <c r="O441" s="2">
        <f>IF('PV model'!$B$2&gt;0, 180-N441,IF('PV model'!$B$2&lt;0,0-N441,N441))</f>
        <v>109.35782037437903</v>
      </c>
      <c r="P441" s="2">
        <f>ABS(O441-'PV model'!$B$5)</f>
        <v>95.642179625620969</v>
      </c>
      <c r="Q441" s="3">
        <f t="shared" si="71"/>
        <v>127.37721750855924</v>
      </c>
      <c r="R441" s="3">
        <f t="shared" si="76"/>
        <v>0</v>
      </c>
      <c r="S441" s="3">
        <f t="shared" si="72"/>
        <v>0</v>
      </c>
      <c r="T441" s="3">
        <f>(0.5*(1-COS(RADIANS(90-$X$3)))*(D441+E441)*'PV model'!$B$4)</f>
        <v>0</v>
      </c>
      <c r="U441" s="3">
        <f t="shared" si="77"/>
        <v>0</v>
      </c>
      <c r="V441" s="3">
        <f>('PV model'!$B$13*(U441/1000)*(1-'PV model'!$B$14*((20+C441)-25))*'PV model'!$B$10)/'PV model'!$B$12</f>
        <v>0</v>
      </c>
    </row>
    <row r="442" spans="1:22" x14ac:dyDescent="0.2">
      <c r="A442" s="10">
        <f t="shared" si="78"/>
        <v>19</v>
      </c>
      <c r="B442" s="10">
        <f t="shared" si="79"/>
        <v>5</v>
      </c>
      <c r="C442" s="23">
        <v>2.7</v>
      </c>
      <c r="D442" s="24">
        <v>0</v>
      </c>
      <c r="E442" s="24">
        <v>0</v>
      </c>
      <c r="F442" s="48"/>
      <c r="G442" s="48"/>
      <c r="H442" s="1">
        <f t="shared" si="80"/>
        <v>-20.554698576145491</v>
      </c>
      <c r="I442" s="1">
        <f t="shared" si="73"/>
        <v>-10.609410939462338</v>
      </c>
      <c r="J442" s="4">
        <f>B442+('PV model'!$B$3/15)+(I442/60)</f>
        <v>4.546509817675628</v>
      </c>
      <c r="K442" s="2">
        <f t="shared" si="74"/>
        <v>111.80235273486558</v>
      </c>
      <c r="L442" s="2">
        <f>DEGREES(ASIN((((COS(RADIANS('PV model'!$B$2))*COS(RADIANS(H442))*COS(RADIANS(K442)))+(SIN(RADIANS('PV model'!$B$2))*SIN(RADIANS(H442)))))))</f>
        <v>-29.099388730756164</v>
      </c>
      <c r="M442" s="3">
        <f t="shared" si="70"/>
        <v>0</v>
      </c>
      <c r="N442" s="2">
        <f t="shared" si="75"/>
        <v>84.237406234868786</v>
      </c>
      <c r="O442" s="2">
        <f>IF('PV model'!$B$2&gt;0, 180-N442,IF('PV model'!$B$2&lt;0,0-N442,N442))</f>
        <v>95.762593765131214</v>
      </c>
      <c r="P442" s="2">
        <f>ABS(O442-'PV model'!$B$5)</f>
        <v>109.23740623486879</v>
      </c>
      <c r="Q442" s="3">
        <f t="shared" si="71"/>
        <v>119.09938873075617</v>
      </c>
      <c r="R442" s="3">
        <f t="shared" si="76"/>
        <v>0</v>
      </c>
      <c r="S442" s="3">
        <f t="shared" si="72"/>
        <v>0</v>
      </c>
      <c r="T442" s="3">
        <f>(0.5*(1-COS(RADIANS(90-$X$3)))*(D442+E442)*'PV model'!$B$4)</f>
        <v>0</v>
      </c>
      <c r="U442" s="3">
        <f t="shared" si="77"/>
        <v>0</v>
      </c>
      <c r="V442" s="3">
        <f>('PV model'!$B$13*(U442/1000)*(1-'PV model'!$B$14*((20+C442)-25))*'PV model'!$B$10)/'PV model'!$B$12</f>
        <v>0</v>
      </c>
    </row>
    <row r="443" spans="1:22" x14ac:dyDescent="0.2">
      <c r="A443" s="10">
        <f t="shared" si="78"/>
        <v>19</v>
      </c>
      <c r="B443" s="10">
        <f t="shared" si="79"/>
        <v>6</v>
      </c>
      <c r="C443" s="23">
        <v>2.5</v>
      </c>
      <c r="D443" s="24">
        <v>0</v>
      </c>
      <c r="E443" s="24">
        <v>0</v>
      </c>
      <c r="F443" s="48"/>
      <c r="G443" s="48"/>
      <c r="H443" s="1">
        <f t="shared" si="80"/>
        <v>-20.554698576145491</v>
      </c>
      <c r="I443" s="1">
        <f t="shared" si="73"/>
        <v>-10.609410939462338</v>
      </c>
      <c r="J443" s="4">
        <f>B443+('PV model'!$B$3/15)+(I443/60)</f>
        <v>5.546509817675628</v>
      </c>
      <c r="K443" s="2">
        <f t="shared" si="74"/>
        <v>96.802352734865579</v>
      </c>
      <c r="L443" s="2">
        <f>DEGREES(ASIN((((COS(RADIANS('PV model'!$B$2))*COS(RADIANS(H443))*COS(RADIANS(K443)))+(SIN(RADIANS('PV model'!$B$2))*SIN(RADIANS(H443)))))))</f>
        <v>-20.620022660068596</v>
      </c>
      <c r="M443" s="3">
        <f t="shared" si="70"/>
        <v>0</v>
      </c>
      <c r="N443" s="2">
        <f t="shared" si="75"/>
        <v>83.406589497279043</v>
      </c>
      <c r="O443" s="2">
        <f>IF('PV model'!$B$2&gt;0, 180-N443,IF('PV model'!$B$2&lt;0,0-N443,N443))</f>
        <v>96.593410502720957</v>
      </c>
      <c r="P443" s="2">
        <f>ABS(O443-'PV model'!$B$5)</f>
        <v>108.40658949727904</v>
      </c>
      <c r="Q443" s="3">
        <f t="shared" si="71"/>
        <v>110.62002266006859</v>
      </c>
      <c r="R443" s="3">
        <f t="shared" si="76"/>
        <v>0</v>
      </c>
      <c r="S443" s="3">
        <f t="shared" si="72"/>
        <v>0</v>
      </c>
      <c r="T443" s="3">
        <f>(0.5*(1-COS(RADIANS(90-$X$3)))*(D443+E443)*'PV model'!$B$4)</f>
        <v>0</v>
      </c>
      <c r="U443" s="3">
        <f t="shared" si="77"/>
        <v>0</v>
      </c>
      <c r="V443" s="3">
        <f>('PV model'!$B$13*(U443/1000)*(1-'PV model'!$B$14*((20+C443)-25))*'PV model'!$B$10)/'PV model'!$B$12</f>
        <v>0</v>
      </c>
    </row>
    <row r="444" spans="1:22" x14ac:dyDescent="0.2">
      <c r="A444" s="10">
        <f t="shared" si="78"/>
        <v>19</v>
      </c>
      <c r="B444" s="10">
        <f t="shared" si="79"/>
        <v>7</v>
      </c>
      <c r="C444" s="23">
        <v>2.7</v>
      </c>
      <c r="D444" s="24">
        <v>0</v>
      </c>
      <c r="E444" s="24">
        <v>0</v>
      </c>
      <c r="F444" s="48"/>
      <c r="G444" s="48"/>
      <c r="H444" s="1">
        <f t="shared" si="80"/>
        <v>-20.554698576145491</v>
      </c>
      <c r="I444" s="1">
        <f t="shared" si="73"/>
        <v>-10.609410939462338</v>
      </c>
      <c r="J444" s="4">
        <f>B444+('PV model'!$B$3/15)+(I444/60)</f>
        <v>6.546509817675628</v>
      </c>
      <c r="K444" s="2">
        <f t="shared" si="74"/>
        <v>81.802352734865579</v>
      </c>
      <c r="L444" s="2">
        <f>DEGREES(ASIN((((COS(RADIANS('PV model'!$B$2))*COS(RADIANS(H444))*COS(RADIANS(K444)))+(SIN(RADIANS('PV model'!$B$2))*SIN(RADIANS(H444)))))))</f>
        <v>-12.341062925445977</v>
      </c>
      <c r="M444" s="3">
        <f t="shared" si="70"/>
        <v>0</v>
      </c>
      <c r="N444" s="2">
        <f t="shared" si="75"/>
        <v>71.566586194891329</v>
      </c>
      <c r="O444" s="2">
        <f>IF('PV model'!$B$2&gt;0, 180-N444,IF('PV model'!$B$2&lt;0,0-N444,N444))</f>
        <v>108.43341380510867</v>
      </c>
      <c r="P444" s="2">
        <f>ABS(O444-'PV model'!$B$5)</f>
        <v>96.566586194891329</v>
      </c>
      <c r="Q444" s="3">
        <f t="shared" si="71"/>
        <v>102.34106292544598</v>
      </c>
      <c r="R444" s="3">
        <f t="shared" si="76"/>
        <v>0</v>
      </c>
      <c r="S444" s="3">
        <f t="shared" si="72"/>
        <v>0</v>
      </c>
      <c r="T444" s="3">
        <f>(0.5*(1-COS(RADIANS(90-$X$3)))*(D444+E444)*'PV model'!$B$4)</f>
        <v>0</v>
      </c>
      <c r="U444" s="3">
        <f t="shared" si="77"/>
        <v>0</v>
      </c>
      <c r="V444" s="3">
        <f>('PV model'!$B$13*(U444/1000)*(1-'PV model'!$B$14*((20+C444)-25))*'PV model'!$B$10)/'PV model'!$B$12</f>
        <v>0</v>
      </c>
    </row>
    <row r="445" spans="1:22" x14ac:dyDescent="0.2">
      <c r="A445" s="10">
        <f t="shared" si="78"/>
        <v>19</v>
      </c>
      <c r="B445" s="10">
        <f t="shared" si="79"/>
        <v>8</v>
      </c>
      <c r="C445" s="23">
        <v>2.8</v>
      </c>
      <c r="D445" s="24">
        <v>0</v>
      </c>
      <c r="E445" s="24">
        <v>0</v>
      </c>
      <c r="F445" s="48"/>
      <c r="G445" s="48"/>
      <c r="H445" s="1">
        <f t="shared" si="80"/>
        <v>-20.554698576145491</v>
      </c>
      <c r="I445" s="1">
        <f t="shared" si="73"/>
        <v>-10.609410939462338</v>
      </c>
      <c r="J445" s="4">
        <f>B445+('PV model'!$B$3/15)+(I445/60)</f>
        <v>7.546509817675628</v>
      </c>
      <c r="K445" s="2">
        <f t="shared" si="74"/>
        <v>66.802352734865579</v>
      </c>
      <c r="L445" s="2">
        <f>DEGREES(ASIN((((COS(RADIANS('PV model'!$B$2))*COS(RADIANS(H445))*COS(RADIANS(K445)))+(SIN(RADIANS('PV model'!$B$2))*SIN(RADIANS(H445)))))))</f>
        <v>-4.6141937795304084</v>
      </c>
      <c r="M445" s="3">
        <f t="shared" si="70"/>
        <v>0</v>
      </c>
      <c r="N445" s="2">
        <f t="shared" si="75"/>
        <v>59.704409305864431</v>
      </c>
      <c r="O445" s="2">
        <f>IF('PV model'!$B$2&gt;0, 180-N445,IF('PV model'!$B$2&lt;0,0-N445,N445))</f>
        <v>120.29559069413557</v>
      </c>
      <c r="P445" s="2">
        <f>ABS(O445-'PV model'!$B$5)</f>
        <v>84.704409305864431</v>
      </c>
      <c r="Q445" s="3">
        <f t="shared" si="71"/>
        <v>94.61419377953041</v>
      </c>
      <c r="R445" s="3">
        <f t="shared" si="76"/>
        <v>0</v>
      </c>
      <c r="S445" s="3">
        <f t="shared" si="72"/>
        <v>0</v>
      </c>
      <c r="T445" s="3">
        <f>(0.5*(1-COS(RADIANS(90-$X$3)))*(D445+E445)*'PV model'!$B$4)</f>
        <v>0</v>
      </c>
      <c r="U445" s="3">
        <f t="shared" si="77"/>
        <v>0</v>
      </c>
      <c r="V445" s="3">
        <f>('PV model'!$B$13*(U445/1000)*(1-'PV model'!$B$14*((20+C445)-25))*'PV model'!$B$10)/'PV model'!$B$12</f>
        <v>0</v>
      </c>
    </row>
    <row r="446" spans="1:22" x14ac:dyDescent="0.2">
      <c r="A446" s="10">
        <f t="shared" si="78"/>
        <v>19</v>
      </c>
      <c r="B446" s="10">
        <f t="shared" si="79"/>
        <v>9</v>
      </c>
      <c r="C446" s="23">
        <v>3</v>
      </c>
      <c r="D446" s="24">
        <v>0</v>
      </c>
      <c r="E446" s="24">
        <v>0.88200000000000001</v>
      </c>
      <c r="F446" s="48"/>
      <c r="G446" s="48"/>
      <c r="H446" s="1">
        <f t="shared" si="80"/>
        <v>-20.554698576145491</v>
      </c>
      <c r="I446" s="1">
        <f t="shared" si="73"/>
        <v>-10.609410939462338</v>
      </c>
      <c r="J446" s="4">
        <f>B446+('PV model'!$B$3/15)+(I446/60)</f>
        <v>8.5465098176756271</v>
      </c>
      <c r="K446" s="2">
        <f t="shared" si="74"/>
        <v>51.802352734865593</v>
      </c>
      <c r="L446" s="2">
        <f>DEGREES(ASIN((((COS(RADIANS('PV model'!$B$2))*COS(RADIANS(H446))*COS(RADIANS(K446)))+(SIN(RADIANS('PV model'!$B$2))*SIN(RADIANS(H446)))))))</f>
        <v>2.2122961585975838</v>
      </c>
      <c r="M446" s="3">
        <f t="shared" si="70"/>
        <v>2.2122961585975838</v>
      </c>
      <c r="N446" s="2">
        <f t="shared" si="75"/>
        <v>47.425636184086962</v>
      </c>
      <c r="O446" s="2">
        <f>IF('PV model'!$B$2&gt;0, 180-N446,IF('PV model'!$B$2&lt;0,0-N446,N446))</f>
        <v>132.57436381591305</v>
      </c>
      <c r="P446" s="2">
        <f>ABS(O446-'PV model'!$B$5)</f>
        <v>72.425636184086954</v>
      </c>
      <c r="Q446" s="3">
        <f t="shared" si="71"/>
        <v>87.787703841402418</v>
      </c>
      <c r="R446" s="3">
        <f t="shared" si="76"/>
        <v>0</v>
      </c>
      <c r="S446" s="3">
        <f t="shared" si="72"/>
        <v>0.88200000000000001</v>
      </c>
      <c r="T446" s="3">
        <f>(0.5*(1-COS(RADIANS(90-$X$3)))*(D446+E446)*'PV model'!$B$4)</f>
        <v>0</v>
      </c>
      <c r="U446" s="3">
        <f t="shared" si="77"/>
        <v>0.88200000000000001</v>
      </c>
      <c r="V446" s="3">
        <f>('PV model'!$B$13*(U446/1000)*(1-'PV model'!$B$14*((20+C446)-25))*'PV model'!$B$10)/'PV model'!$B$12</f>
        <v>8.8870037759999992E-2</v>
      </c>
    </row>
    <row r="447" spans="1:22" x14ac:dyDescent="0.2">
      <c r="A447" s="10">
        <f t="shared" si="78"/>
        <v>19</v>
      </c>
      <c r="B447" s="10">
        <f t="shared" si="79"/>
        <v>10</v>
      </c>
      <c r="C447" s="23">
        <v>3.5</v>
      </c>
      <c r="D447" s="24">
        <v>35.918399999999998</v>
      </c>
      <c r="E447" s="24">
        <v>23.814</v>
      </c>
      <c r="F447" s="48"/>
      <c r="G447" s="48"/>
      <c r="H447" s="1">
        <f t="shared" si="80"/>
        <v>-20.554698576145491</v>
      </c>
      <c r="I447" s="1">
        <f t="shared" si="73"/>
        <v>-10.609410939462338</v>
      </c>
      <c r="J447" s="4">
        <f>B447+('PV model'!$B$3/15)+(I447/60)</f>
        <v>9.5465098176756271</v>
      </c>
      <c r="K447" s="2">
        <f t="shared" si="74"/>
        <v>36.802352734865593</v>
      </c>
      <c r="L447" s="2">
        <f>DEGREES(ASIN((((COS(RADIANS('PV model'!$B$2))*COS(RADIANS(H447))*COS(RADIANS(K447)))+(SIN(RADIANS('PV model'!$B$2))*SIN(RADIANS(H447)))))))</f>
        <v>7.7760161293802206</v>
      </c>
      <c r="M447" s="3">
        <f t="shared" si="70"/>
        <v>7.7760161293802206</v>
      </c>
      <c r="N447" s="2">
        <f t="shared" si="75"/>
        <v>34.480433678626511</v>
      </c>
      <c r="O447" s="2">
        <f>IF('PV model'!$B$2&gt;0, 180-N447,IF('PV model'!$B$2&lt;0,0-N447,N447))</f>
        <v>145.51956632137347</v>
      </c>
      <c r="P447" s="2">
        <f>ABS(O447-'PV model'!$B$5)</f>
        <v>59.480433678626525</v>
      </c>
      <c r="Q447" s="3">
        <f t="shared" si="71"/>
        <v>82.22398387061979</v>
      </c>
      <c r="R447" s="3">
        <f t="shared" si="76"/>
        <v>35.918399999999934</v>
      </c>
      <c r="S447" s="3">
        <f t="shared" si="72"/>
        <v>27.764300519324241</v>
      </c>
      <c r="T447" s="3">
        <f>(0.5*(1-COS(RADIANS(90-$X$3)))*(D447+E447)*'PV model'!$B$4)</f>
        <v>0</v>
      </c>
      <c r="U447" s="3">
        <f t="shared" si="77"/>
        <v>63.682700519324172</v>
      </c>
      <c r="V447" s="3">
        <f>('PV model'!$B$13*(U447/1000)*(1-'PV model'!$B$14*((20+C447)-25))*'PV model'!$B$10)/'PV model'!$B$12</f>
        <v>6.4039170803751144</v>
      </c>
    </row>
    <row r="448" spans="1:22" x14ac:dyDescent="0.2">
      <c r="A448" s="10">
        <f t="shared" si="78"/>
        <v>19</v>
      </c>
      <c r="B448" s="10">
        <f t="shared" si="79"/>
        <v>11</v>
      </c>
      <c r="C448" s="23">
        <v>4</v>
      </c>
      <c r="D448" s="24">
        <v>48.265349999999998</v>
      </c>
      <c r="E448" s="24">
        <v>69.677999999999997</v>
      </c>
      <c r="F448" s="48"/>
      <c r="G448" s="48"/>
      <c r="H448" s="1">
        <f t="shared" si="80"/>
        <v>-20.554698576145491</v>
      </c>
      <c r="I448" s="1">
        <f t="shared" si="73"/>
        <v>-10.609410939462338</v>
      </c>
      <c r="J448" s="4">
        <f>B448+('PV model'!$B$3/15)+(I448/60)</f>
        <v>10.546509817675627</v>
      </c>
      <c r="K448" s="2">
        <f t="shared" si="74"/>
        <v>21.802352734865593</v>
      </c>
      <c r="L448" s="2">
        <f>DEGREES(ASIN((((COS(RADIANS('PV model'!$B$2))*COS(RADIANS(H448))*COS(RADIANS(K448)))+(SIN(RADIANS('PV model'!$B$2))*SIN(RADIANS(H448)))))))</f>
        <v>11.715958696479904</v>
      </c>
      <c r="M448" s="3">
        <f t="shared" si="70"/>
        <v>11.715958696479904</v>
      </c>
      <c r="N448" s="2">
        <f t="shared" si="75"/>
        <v>20.803288536010129</v>
      </c>
      <c r="O448" s="2">
        <f>IF('PV model'!$B$2&gt;0, 180-N448,IF('PV model'!$B$2&lt;0,0-N448,N448))</f>
        <v>159.19671146398986</v>
      </c>
      <c r="P448" s="2">
        <f>ABS(O448-'PV model'!$B$5)</f>
        <v>45.803288536010143</v>
      </c>
      <c r="Q448" s="3">
        <f t="shared" si="71"/>
        <v>78.284041303520098</v>
      </c>
      <c r="R448" s="3">
        <f t="shared" si="76"/>
        <v>48.265350000000019</v>
      </c>
      <c r="S448" s="3">
        <f t="shared" si="72"/>
        <v>79.65436884583518</v>
      </c>
      <c r="T448" s="3">
        <f>(0.5*(1-COS(RADIANS(90-$X$3)))*(D448+E448)*'PV model'!$B$4)</f>
        <v>0</v>
      </c>
      <c r="U448" s="3">
        <f t="shared" si="77"/>
        <v>127.91971884583521</v>
      </c>
      <c r="V448" s="3">
        <f>('PV model'!$B$13*(U448/1000)*(1-'PV model'!$B$14*((20+C448)-25))*'PV model'!$B$10)/'PV model'!$B$12</f>
        <v>12.838002516213004</v>
      </c>
    </row>
    <row r="449" spans="1:22" x14ac:dyDescent="0.2">
      <c r="A449" s="10">
        <f t="shared" si="78"/>
        <v>19</v>
      </c>
      <c r="B449" s="10">
        <f t="shared" si="79"/>
        <v>12</v>
      </c>
      <c r="C449" s="23">
        <v>4.5</v>
      </c>
      <c r="D449" s="24">
        <v>322.14314999999999</v>
      </c>
      <c r="E449" s="24">
        <v>63.504000000000005</v>
      </c>
      <c r="F449" s="48"/>
      <c r="G449" s="48"/>
      <c r="H449" s="1">
        <f t="shared" si="80"/>
        <v>-20.554698576145491</v>
      </c>
      <c r="I449" s="1">
        <f t="shared" si="73"/>
        <v>-10.609410939462338</v>
      </c>
      <c r="J449" s="4">
        <f>B449+('PV model'!$B$3/15)+(I449/60)</f>
        <v>11.546509817675627</v>
      </c>
      <c r="K449" s="2">
        <f t="shared" si="74"/>
        <v>6.8023527348655932</v>
      </c>
      <c r="L449" s="2">
        <f>DEGREES(ASIN((((COS(RADIANS('PV model'!$B$2))*COS(RADIANS(H449))*COS(RADIANS(K449)))+(SIN(RADIANS('PV model'!$B$2))*SIN(RADIANS(H449)))))))</f>
        <v>13.725007552003824</v>
      </c>
      <c r="M449" s="3">
        <f t="shared" si="70"/>
        <v>13.725007552003824</v>
      </c>
      <c r="N449" s="2">
        <f t="shared" si="75"/>
        <v>6.5554155547700352</v>
      </c>
      <c r="O449" s="2">
        <f>IF('PV model'!$B$2&gt;0, 180-N449,IF('PV model'!$B$2&lt;0,0-N449,N449))</f>
        <v>173.44458444522996</v>
      </c>
      <c r="P449" s="2">
        <f>ABS(O449-'PV model'!$B$5)</f>
        <v>31.555415554770036</v>
      </c>
      <c r="Q449" s="3">
        <f t="shared" si="71"/>
        <v>76.274992447996169</v>
      </c>
      <c r="R449" s="3">
        <f t="shared" si="76"/>
        <v>322.14315000000011</v>
      </c>
      <c r="S449" s="3">
        <f t="shared" si="72"/>
        <v>78.162393309155249</v>
      </c>
      <c r="T449" s="3">
        <f>(0.5*(1-COS(RADIANS(90-$X$3)))*(D449+E449)*'PV model'!$B$4)</f>
        <v>0</v>
      </c>
      <c r="U449" s="3">
        <f t="shared" si="77"/>
        <v>400.30554330915538</v>
      </c>
      <c r="V449" s="3">
        <f>('PV model'!$B$13*(U449/1000)*(1-'PV model'!$B$14*((20+C449)-25))*'PV model'!$B$10)/'PV model'!$B$12</f>
        <v>40.094571193401542</v>
      </c>
    </row>
    <row r="450" spans="1:22" x14ac:dyDescent="0.2">
      <c r="A450" s="10">
        <f t="shared" si="78"/>
        <v>19</v>
      </c>
      <c r="B450" s="10">
        <f t="shared" si="79"/>
        <v>13</v>
      </c>
      <c r="C450" s="23">
        <v>4.3</v>
      </c>
      <c r="D450" s="24">
        <v>389.49015000000003</v>
      </c>
      <c r="E450" s="24">
        <v>66.149999999999991</v>
      </c>
      <c r="F450" s="48"/>
      <c r="G450" s="48"/>
      <c r="H450" s="1">
        <f t="shared" si="80"/>
        <v>-20.554698576145491</v>
      </c>
      <c r="I450" s="1">
        <f t="shared" si="73"/>
        <v>-10.609410939462338</v>
      </c>
      <c r="J450" s="4">
        <f>B450+('PV model'!$B$3/15)+(I450/60)</f>
        <v>12.546509817675627</v>
      </c>
      <c r="K450" s="2">
        <f t="shared" si="74"/>
        <v>-8.1976472651344068</v>
      </c>
      <c r="L450" s="2">
        <f>DEGREES(ASIN((((COS(RADIANS('PV model'!$B$2))*COS(RADIANS(H450))*COS(RADIANS(K450)))+(SIN(RADIANS('PV model'!$B$2))*SIN(RADIANS(H450)))))))</f>
        <v>13.625603761517056</v>
      </c>
      <c r="M450" s="3">
        <f t="shared" si="70"/>
        <v>13.625603761517056</v>
      </c>
      <c r="N450" s="2">
        <f t="shared" si="75"/>
        <v>-7.8960997174616736</v>
      </c>
      <c r="O450" s="2">
        <f>IF('PV model'!$B$2&gt;0, 180-N450,IF('PV model'!$B$2&lt;0,0-N450,N450))</f>
        <v>187.89609971746168</v>
      </c>
      <c r="P450" s="2">
        <f>ABS(O450-'PV model'!$B$5)</f>
        <v>17.103900282538319</v>
      </c>
      <c r="Q450" s="3">
        <f t="shared" si="71"/>
        <v>76.37439623848293</v>
      </c>
      <c r="R450" s="3">
        <f t="shared" si="76"/>
        <v>389.49015000000031</v>
      </c>
      <c r="S450" s="3">
        <f t="shared" si="72"/>
        <v>81.466888153062598</v>
      </c>
      <c r="T450" s="3">
        <f>(0.5*(1-COS(RADIANS(90-$X$3)))*(D450+E450)*'PV model'!$B$4)</f>
        <v>0</v>
      </c>
      <c r="U450" s="3">
        <f t="shared" si="77"/>
        <v>470.95703815306291</v>
      </c>
      <c r="V450" s="3">
        <f>('PV model'!$B$13*(U450/1000)*(1-'PV model'!$B$14*((20+C450)-25))*'PV model'!$B$10)/'PV model'!$B$12</f>
        <v>47.208680757274742</v>
      </c>
    </row>
    <row r="451" spans="1:22" x14ac:dyDescent="0.2">
      <c r="A451" s="10">
        <f t="shared" si="78"/>
        <v>19</v>
      </c>
      <c r="B451" s="10">
        <f t="shared" si="79"/>
        <v>14</v>
      </c>
      <c r="C451" s="23">
        <v>4</v>
      </c>
      <c r="D451" s="24">
        <v>297.44925000000001</v>
      </c>
      <c r="E451" s="24">
        <v>74.97</v>
      </c>
      <c r="F451" s="48"/>
      <c r="G451" s="48"/>
      <c r="H451" s="1">
        <f t="shared" si="80"/>
        <v>-20.554698576145491</v>
      </c>
      <c r="I451" s="1">
        <f t="shared" si="73"/>
        <v>-10.609410939462338</v>
      </c>
      <c r="J451" s="4">
        <f>B451+('PV model'!$B$3/15)+(I451/60)</f>
        <v>13.546509817675627</v>
      </c>
      <c r="K451" s="2">
        <f t="shared" si="74"/>
        <v>-23.197647265134407</v>
      </c>
      <c r="L451" s="2">
        <f>DEGREES(ASIN((((COS(RADIANS('PV model'!$B$2))*COS(RADIANS(H451))*COS(RADIANS(K451)))+(SIN(RADIANS('PV model'!$B$2))*SIN(RADIANS(H451)))))))</f>
        <v>11.426908347339563</v>
      </c>
      <c r="M451" s="3">
        <f t="shared" si="70"/>
        <v>11.426908347339563</v>
      </c>
      <c r="N451" s="2">
        <f t="shared" si="75"/>
        <v>-22.103809380204414</v>
      </c>
      <c r="O451" s="2">
        <f>IF('PV model'!$B$2&gt;0, 180-N451,IF('PV model'!$B$2&lt;0,0-N451,N451))</f>
        <v>202.10380938020441</v>
      </c>
      <c r="P451" s="2">
        <f>ABS(O451-'PV model'!$B$5)</f>
        <v>2.8961906197955898</v>
      </c>
      <c r="Q451" s="3">
        <f t="shared" si="71"/>
        <v>78.573091652660437</v>
      </c>
      <c r="R451" s="3">
        <f t="shared" si="76"/>
        <v>297.44925000000012</v>
      </c>
      <c r="S451" s="3">
        <f t="shared" si="72"/>
        <v>90.795638955617946</v>
      </c>
      <c r="T451" s="3">
        <f>(0.5*(1-COS(RADIANS(90-$X$3)))*(D451+E451)*'PV model'!$B$4)</f>
        <v>0</v>
      </c>
      <c r="U451" s="3">
        <f t="shared" si="77"/>
        <v>388.24488895561808</v>
      </c>
      <c r="V451" s="3">
        <f>('PV model'!$B$13*(U451/1000)*(1-'PV model'!$B$14*((20+C451)-25))*'PV model'!$B$10)/'PV model'!$B$12</f>
        <v>38.964194936403601</v>
      </c>
    </row>
    <row r="452" spans="1:22" x14ac:dyDescent="0.2">
      <c r="A452" s="10">
        <f t="shared" si="78"/>
        <v>19</v>
      </c>
      <c r="B452" s="10">
        <f t="shared" si="79"/>
        <v>15</v>
      </c>
      <c r="C452" s="23">
        <v>3.8</v>
      </c>
      <c r="D452" s="24">
        <v>259.28595000000001</v>
      </c>
      <c r="E452" s="24">
        <v>52.038000000000004</v>
      </c>
      <c r="F452" s="48"/>
      <c r="G452" s="48"/>
      <c r="H452" s="1">
        <f t="shared" si="80"/>
        <v>-20.554698576145491</v>
      </c>
      <c r="I452" s="1">
        <f t="shared" si="73"/>
        <v>-10.609410939462338</v>
      </c>
      <c r="J452" s="4">
        <f>B452+('PV model'!$B$3/15)+(I452/60)</f>
        <v>14.546509817675627</v>
      </c>
      <c r="K452" s="2">
        <f t="shared" si="74"/>
        <v>-38.197647265134407</v>
      </c>
      <c r="L452" s="2">
        <f>DEGREES(ASIN((((COS(RADIANS('PV model'!$B$2))*COS(RADIANS(H452))*COS(RADIANS(K452)))+(SIN(RADIANS('PV model'!$B$2))*SIN(RADIANS(H452)))))))</f>
        <v>7.3216100397295101</v>
      </c>
      <c r="M452" s="3">
        <f t="shared" si="70"/>
        <v>7.3216100397295101</v>
      </c>
      <c r="N452" s="2">
        <f t="shared" si="75"/>
        <v>-35.716037667041526</v>
      </c>
      <c r="O452" s="2">
        <f>IF('PV model'!$B$2&gt;0, 180-N452,IF('PV model'!$B$2&lt;0,0-N452,N452))</f>
        <v>215.71603766704152</v>
      </c>
      <c r="P452" s="2">
        <f>ABS(O452-'PV model'!$B$5)</f>
        <v>10.716037667041519</v>
      </c>
      <c r="Q452" s="3">
        <f t="shared" si="71"/>
        <v>82.678389960270493</v>
      </c>
      <c r="R452" s="3">
        <f t="shared" si="76"/>
        <v>259.28594999999979</v>
      </c>
      <c r="S452" s="3">
        <f t="shared" si="72"/>
        <v>61.91941717531072</v>
      </c>
      <c r="T452" s="3">
        <f>(0.5*(1-COS(RADIANS(90-$X$3)))*(D452+E452)*'PV model'!$B$4)</f>
        <v>0</v>
      </c>
      <c r="U452" s="3">
        <f t="shared" si="77"/>
        <v>321.20536717531053</v>
      </c>
      <c r="V452" s="3">
        <f>('PV model'!$B$13*(U452/1000)*(1-'PV model'!$B$14*((20+C452)-25))*'PV model'!$B$10)/'PV model'!$B$12</f>
        <v>32.261805407657683</v>
      </c>
    </row>
    <row r="453" spans="1:22" x14ac:dyDescent="0.2">
      <c r="A453" s="10">
        <f t="shared" si="78"/>
        <v>19</v>
      </c>
      <c r="B453" s="10">
        <f t="shared" si="79"/>
        <v>16</v>
      </c>
      <c r="C453" s="23">
        <v>4.0999999999999996</v>
      </c>
      <c r="D453" s="24">
        <v>23.571449999999999</v>
      </c>
      <c r="E453" s="24">
        <v>25.578000000000003</v>
      </c>
      <c r="F453" s="48"/>
      <c r="G453" s="48"/>
      <c r="H453" s="1">
        <f t="shared" si="80"/>
        <v>-20.554698576145491</v>
      </c>
      <c r="I453" s="1">
        <f t="shared" si="73"/>
        <v>-10.609410939462338</v>
      </c>
      <c r="J453" s="4">
        <f>B453+('PV model'!$B$3/15)+(I453/60)</f>
        <v>15.546509817675627</v>
      </c>
      <c r="K453" s="2">
        <f t="shared" si="74"/>
        <v>-53.197647265134407</v>
      </c>
      <c r="L453" s="2">
        <f>DEGREES(ASIN((((COS(RADIANS('PV model'!$B$2))*COS(RADIANS(H453))*COS(RADIANS(K453)))+(SIN(RADIANS('PV model'!$B$2))*SIN(RADIANS(H453)))))))</f>
        <v>1.6249046527435089</v>
      </c>
      <c r="M453" s="3">
        <f t="shared" si="70"/>
        <v>1.6249046527435089</v>
      </c>
      <c r="N453" s="2">
        <f t="shared" si="75"/>
        <v>-48.59326442457467</v>
      </c>
      <c r="O453" s="2">
        <f>IF('PV model'!$B$2&gt;0, 180-N453,IF('PV model'!$B$2&lt;0,0-N453,N453))</f>
        <v>228.59326442457467</v>
      </c>
      <c r="P453" s="2">
        <f>ABS(O453-'PV model'!$B$5)</f>
        <v>23.59326442457467</v>
      </c>
      <c r="Q453" s="3">
        <f t="shared" si="71"/>
        <v>88.37509534725649</v>
      </c>
      <c r="R453" s="3">
        <f t="shared" si="76"/>
        <v>23.571450000000063</v>
      </c>
      <c r="S453" s="3">
        <f t="shared" si="72"/>
        <v>28.891922676703864</v>
      </c>
      <c r="T453" s="3">
        <f>(0.5*(1-COS(RADIANS(90-$X$3)))*(D453+E453)*'PV model'!$B$4)</f>
        <v>0</v>
      </c>
      <c r="U453" s="3">
        <f t="shared" si="77"/>
        <v>52.463372676703926</v>
      </c>
      <c r="V453" s="3">
        <f>('PV model'!$B$13*(U453/1000)*(1-'PV model'!$B$14*((20+C453)-25))*'PV model'!$B$10)/'PV model'!$B$12</f>
        <v>5.2631179922012725</v>
      </c>
    </row>
    <row r="454" spans="1:22" x14ac:dyDescent="0.2">
      <c r="A454" s="10">
        <f t="shared" si="78"/>
        <v>19</v>
      </c>
      <c r="B454" s="10">
        <f t="shared" si="79"/>
        <v>17</v>
      </c>
      <c r="C454" s="23">
        <v>4.3</v>
      </c>
      <c r="D454" s="24">
        <v>0</v>
      </c>
      <c r="E454" s="24">
        <v>0.88200000000000001</v>
      </c>
      <c r="F454" s="48"/>
      <c r="G454" s="48"/>
      <c r="H454" s="1">
        <f t="shared" si="80"/>
        <v>-20.554698576145491</v>
      </c>
      <c r="I454" s="1">
        <f t="shared" si="73"/>
        <v>-10.609410939462338</v>
      </c>
      <c r="J454" s="4">
        <f>B454+('PV model'!$B$3/15)+(I454/60)</f>
        <v>16.546509817675627</v>
      </c>
      <c r="K454" s="2">
        <f t="shared" si="74"/>
        <v>-68.197647265134407</v>
      </c>
      <c r="L454" s="2">
        <f>DEGREES(ASIN((((COS(RADIANS('PV model'!$B$2))*COS(RADIANS(H454))*COS(RADIANS(K454)))+(SIN(RADIANS('PV model'!$B$2))*SIN(RADIANS(H454)))))))</f>
        <v>-5.3004101800704913</v>
      </c>
      <c r="M454" s="3">
        <f t="shared" ref="M454:M517" si="81">IF(L454&gt;0, L454, 0)</f>
        <v>0</v>
      </c>
      <c r="N454" s="2">
        <f t="shared" si="75"/>
        <v>-60.820323943972802</v>
      </c>
      <c r="O454" s="2">
        <f>IF('PV model'!$B$2&gt;0, 180-N454,IF('PV model'!$B$2&lt;0,0-N454,N454))</f>
        <v>240.8203239439728</v>
      </c>
      <c r="P454" s="2">
        <f>ABS(O454-'PV model'!$B$5)</f>
        <v>35.820323943972795</v>
      </c>
      <c r="Q454" s="3">
        <f t="shared" ref="Q454:Q517" si="82">DEGREES(ACOS((SIN(RADIANS(L454))*COS(RADIANS(90-$X$3))+COS(RADIANS(L454))*COS(RADIANS(P454))*SIN(RADIANS(90-$X$3)))))</f>
        <v>95.3004101800705</v>
      </c>
      <c r="R454" s="3">
        <f t="shared" si="76"/>
        <v>0</v>
      </c>
      <c r="S454" s="3">
        <f t="shared" ref="S454:S517" si="83">IF($Z$3=TRUE, IF(E454=0,0,E454*(0.5*(1+COS(RADIANS(90-$X$3))*(1+(1-(E454^2/(D454+E454)^2))*(SIN(RADIANS(0.5*$X$3))^3)))*(1+(1-(E454^2/(D454+E454)^2))*(COS(RADIANS(Q454))^2)*(SIN(RADIANS(90-L454))^3)))), IF(E454=0,0,E454*(0.5*(1+COS(RADIANS(90-$X$3))))))</f>
        <v>0.88200000000000001</v>
      </c>
      <c r="T454" s="3">
        <f>(0.5*(1-COS(RADIANS(90-$X$3)))*(D454+E454)*'PV model'!$B$4)</f>
        <v>0</v>
      </c>
      <c r="U454" s="3">
        <f t="shared" si="77"/>
        <v>0.88200000000000001</v>
      </c>
      <c r="V454" s="3">
        <f>('PV model'!$B$13*(U454/1000)*(1-'PV model'!$B$14*((20+C454)-25))*'PV model'!$B$10)/'PV model'!$B$12</f>
        <v>8.8411581215999985E-2</v>
      </c>
    </row>
    <row r="455" spans="1:22" x14ac:dyDescent="0.2">
      <c r="A455" s="10">
        <f t="shared" si="78"/>
        <v>19</v>
      </c>
      <c r="B455" s="10">
        <f t="shared" si="79"/>
        <v>18</v>
      </c>
      <c r="C455" s="23">
        <v>4.5999999999999996</v>
      </c>
      <c r="D455" s="24">
        <v>0</v>
      </c>
      <c r="E455" s="24">
        <v>0</v>
      </c>
      <c r="F455" s="48"/>
      <c r="G455" s="48"/>
      <c r="H455" s="1">
        <f t="shared" si="80"/>
        <v>-20.554698576145491</v>
      </c>
      <c r="I455" s="1">
        <f t="shared" ref="I455:I518" si="84">9.87*SIN(RADIANS(1.978*A455-160.22))-7.53*COS(RADIANS(0.989*A455-80.11))-1.5*SIN((RADIANS(0.989*A455-80.11)))</f>
        <v>-10.609410939462338</v>
      </c>
      <c r="J455" s="4">
        <f>B455+('PV model'!$B$3/15)+(I455/60)</f>
        <v>17.546509817675627</v>
      </c>
      <c r="K455" s="2">
        <f t="shared" ref="K455:K518" si="85">15*(12-J455)</f>
        <v>-83.197647265134407</v>
      </c>
      <c r="L455" s="2">
        <f>DEGREES(ASIN((((COS(RADIANS('PV model'!$B$2))*COS(RADIANS(H455))*COS(RADIANS(K455)))+(SIN(RADIANS('PV model'!$B$2))*SIN(RADIANS(H455)))))))</f>
        <v>-13.093159920341732</v>
      </c>
      <c r="M455" s="3">
        <f t="shared" si="81"/>
        <v>0</v>
      </c>
      <c r="N455" s="2">
        <f t="shared" ref="N455:N518" si="86">DEGREES(ASIN((COS(RADIANS(H455))*SIN(RADIANS(K455)))/COS(RADIANS(L455))))</f>
        <v>-72.661727931818959</v>
      </c>
      <c r="O455" s="2">
        <f>IF('PV model'!$B$2&gt;0, 180-N455,IF('PV model'!$B$2&lt;0,0-N455,N455))</f>
        <v>252.66172793181897</v>
      </c>
      <c r="P455" s="2">
        <f>ABS(O455-'PV model'!$B$5)</f>
        <v>47.661727931818973</v>
      </c>
      <c r="Q455" s="3">
        <f t="shared" si="82"/>
        <v>103.09315992034173</v>
      </c>
      <c r="R455" s="3">
        <f t="shared" ref="R455:R518" si="87">IF(D455=0,0,D455*COS(RADIANS(Q455))/SIN(RADIANS(L455)))</f>
        <v>0</v>
      </c>
      <c r="S455" s="3">
        <f t="shared" si="83"/>
        <v>0</v>
      </c>
      <c r="T455" s="3">
        <f>(0.5*(1-COS(RADIANS(90-$X$3)))*(D455+E455)*'PV model'!$B$4)</f>
        <v>0</v>
      </c>
      <c r="U455" s="3">
        <f t="shared" ref="U455:U518" si="88">R455+S455+T455</f>
        <v>0</v>
      </c>
      <c r="V455" s="3">
        <f>('PV model'!$B$13*(U455/1000)*(1-'PV model'!$B$14*((20+C455)-25))*'PV model'!$B$10)/'PV model'!$B$12</f>
        <v>0</v>
      </c>
    </row>
    <row r="456" spans="1:22" x14ac:dyDescent="0.2">
      <c r="A456" s="10">
        <f t="shared" ref="A456:A519" si="89">IF(B456&gt;1,A455,A455+1)</f>
        <v>19</v>
      </c>
      <c r="B456" s="10">
        <f t="shared" ref="B456:B519" si="90">IF(B455&lt;24,B455+1,1)</f>
        <v>19</v>
      </c>
      <c r="C456" s="23">
        <v>4.8</v>
      </c>
      <c r="D456" s="24">
        <v>0</v>
      </c>
      <c r="E456" s="24">
        <v>0</v>
      </c>
      <c r="F456" s="48"/>
      <c r="G456" s="48"/>
      <c r="H456" s="1">
        <f t="shared" ref="H456:H519" si="91">(23.465*SIN(RADIANS(280.1+0.9863*A456)))</f>
        <v>-20.554698576145491</v>
      </c>
      <c r="I456" s="1">
        <f t="shared" si="84"/>
        <v>-10.609410939462338</v>
      </c>
      <c r="J456" s="4">
        <f>B456+('PV model'!$B$3/15)+(I456/60)</f>
        <v>18.546509817675627</v>
      </c>
      <c r="K456" s="2">
        <f t="shared" si="85"/>
        <v>-98.197647265134407</v>
      </c>
      <c r="L456" s="2">
        <f>DEGREES(ASIN((((COS(RADIANS('PV model'!$B$2))*COS(RADIANS(H456))*COS(RADIANS(K456)))+(SIN(RADIANS('PV model'!$B$2))*SIN(RADIANS(H456)))))))</f>
        <v>-21.40593404466048</v>
      </c>
      <c r="M456" s="3">
        <f t="shared" si="81"/>
        <v>0</v>
      </c>
      <c r="N456" s="2">
        <f t="shared" si="86"/>
        <v>-84.524593038080212</v>
      </c>
      <c r="O456" s="2">
        <f>IF('PV model'!$B$2&gt;0, 180-N456,IF('PV model'!$B$2&lt;0,0-N456,N456))</f>
        <v>264.52459303808018</v>
      </c>
      <c r="P456" s="2">
        <f>ABS(O456-'PV model'!$B$5)</f>
        <v>59.524593038080184</v>
      </c>
      <c r="Q456" s="3">
        <f t="shared" si="82"/>
        <v>111.40593404466048</v>
      </c>
      <c r="R456" s="3">
        <f t="shared" si="87"/>
        <v>0</v>
      </c>
      <c r="S456" s="3">
        <f t="shared" si="83"/>
        <v>0</v>
      </c>
      <c r="T456" s="3">
        <f>(0.5*(1-COS(RADIANS(90-$X$3)))*(D456+E456)*'PV model'!$B$4)</f>
        <v>0</v>
      </c>
      <c r="U456" s="3">
        <f t="shared" si="88"/>
        <v>0</v>
      </c>
      <c r="V456" s="3">
        <f>('PV model'!$B$13*(U456/1000)*(1-'PV model'!$B$14*((20+C456)-25))*'PV model'!$B$10)/'PV model'!$B$12</f>
        <v>0</v>
      </c>
    </row>
    <row r="457" spans="1:22" x14ac:dyDescent="0.2">
      <c r="A457" s="10">
        <f t="shared" si="89"/>
        <v>19</v>
      </c>
      <c r="B457" s="10">
        <f t="shared" si="90"/>
        <v>20</v>
      </c>
      <c r="C457" s="23">
        <v>5.0999999999999996</v>
      </c>
      <c r="D457" s="24">
        <v>0</v>
      </c>
      <c r="E457" s="24">
        <v>0</v>
      </c>
      <c r="F457" s="48"/>
      <c r="G457" s="48"/>
      <c r="H457" s="1">
        <f t="shared" si="91"/>
        <v>-20.554698576145491</v>
      </c>
      <c r="I457" s="1">
        <f t="shared" si="84"/>
        <v>-10.609410939462338</v>
      </c>
      <c r="J457" s="4">
        <f>B457+('PV model'!$B$3/15)+(I457/60)</f>
        <v>19.546509817675627</v>
      </c>
      <c r="K457" s="2">
        <f t="shared" si="85"/>
        <v>-113.19764726513441</v>
      </c>
      <c r="L457" s="2">
        <f>DEGREES(ASIN((((COS(RADIANS('PV model'!$B$2))*COS(RADIANS(H457))*COS(RADIANS(K457)))+(SIN(RADIANS('PV model'!$B$2))*SIN(RADIANS(H457)))))))</f>
        <v>-29.884811830225299</v>
      </c>
      <c r="M457" s="3">
        <f t="shared" si="81"/>
        <v>0</v>
      </c>
      <c r="N457" s="2">
        <f t="shared" si="86"/>
        <v>-83.037956111646594</v>
      </c>
      <c r="O457" s="2">
        <f>IF('PV model'!$B$2&gt;0, 180-N457,IF('PV model'!$B$2&lt;0,0-N457,N457))</f>
        <v>263.03795611164662</v>
      </c>
      <c r="P457" s="2">
        <f>ABS(O457-'PV model'!$B$5)</f>
        <v>58.037956111646622</v>
      </c>
      <c r="Q457" s="3">
        <f t="shared" si="82"/>
        <v>119.88481183022529</v>
      </c>
      <c r="R457" s="3">
        <f t="shared" si="87"/>
        <v>0</v>
      </c>
      <c r="S457" s="3">
        <f t="shared" si="83"/>
        <v>0</v>
      </c>
      <c r="T457" s="3">
        <f>(0.5*(1-COS(RADIANS(90-$X$3)))*(D457+E457)*'PV model'!$B$4)</f>
        <v>0</v>
      </c>
      <c r="U457" s="3">
        <f t="shared" si="88"/>
        <v>0</v>
      </c>
      <c r="V457" s="3">
        <f>('PV model'!$B$13*(U457/1000)*(1-'PV model'!$B$14*((20+C457)-25))*'PV model'!$B$10)/'PV model'!$B$12</f>
        <v>0</v>
      </c>
    </row>
    <row r="458" spans="1:22" x14ac:dyDescent="0.2">
      <c r="A458" s="10">
        <f t="shared" si="89"/>
        <v>19</v>
      </c>
      <c r="B458" s="10">
        <f t="shared" si="90"/>
        <v>21</v>
      </c>
      <c r="C458" s="23">
        <v>5.3</v>
      </c>
      <c r="D458" s="24">
        <v>0</v>
      </c>
      <c r="E458" s="24">
        <v>0</v>
      </c>
      <c r="F458" s="48"/>
      <c r="G458" s="48"/>
      <c r="H458" s="1">
        <f t="shared" si="91"/>
        <v>-20.554698576145491</v>
      </c>
      <c r="I458" s="1">
        <f t="shared" si="84"/>
        <v>-10.609410939462338</v>
      </c>
      <c r="J458" s="4">
        <f>B458+('PV model'!$B$3/15)+(I458/60)</f>
        <v>20.546509817675627</v>
      </c>
      <c r="K458" s="2">
        <f t="shared" si="85"/>
        <v>-128.19764726513441</v>
      </c>
      <c r="L458" s="2">
        <f>DEGREES(ASIN((((COS(RADIANS('PV model'!$B$2))*COS(RADIANS(H458))*COS(RADIANS(K458)))+(SIN(RADIANS('PV model'!$B$2))*SIN(RADIANS(H458)))))))</f>
        <v>-38.119672492234606</v>
      </c>
      <c r="M458" s="3">
        <f t="shared" si="81"/>
        <v>0</v>
      </c>
      <c r="N458" s="2">
        <f t="shared" si="86"/>
        <v>-69.282608691680622</v>
      </c>
      <c r="O458" s="2">
        <f>IF('PV model'!$B$2&gt;0, 180-N458,IF('PV model'!$B$2&lt;0,0-N458,N458))</f>
        <v>249.28260869168062</v>
      </c>
      <c r="P458" s="2">
        <f>ABS(O458-'PV model'!$B$5)</f>
        <v>44.282608691680622</v>
      </c>
      <c r="Q458" s="3">
        <f t="shared" si="82"/>
        <v>128.1196724922346</v>
      </c>
      <c r="R458" s="3">
        <f t="shared" si="87"/>
        <v>0</v>
      </c>
      <c r="S458" s="3">
        <f t="shared" si="83"/>
        <v>0</v>
      </c>
      <c r="T458" s="3">
        <f>(0.5*(1-COS(RADIANS(90-$X$3)))*(D458+E458)*'PV model'!$B$4)</f>
        <v>0</v>
      </c>
      <c r="U458" s="3">
        <f t="shared" si="88"/>
        <v>0</v>
      </c>
      <c r="V458" s="3">
        <f>('PV model'!$B$13*(U458/1000)*(1-'PV model'!$B$14*((20+C458)-25))*'PV model'!$B$10)/'PV model'!$B$12</f>
        <v>0</v>
      </c>
    </row>
    <row r="459" spans="1:22" x14ac:dyDescent="0.2">
      <c r="A459" s="10">
        <f t="shared" si="89"/>
        <v>19</v>
      </c>
      <c r="B459" s="10">
        <f t="shared" si="90"/>
        <v>22</v>
      </c>
      <c r="C459" s="23">
        <v>5.7</v>
      </c>
      <c r="D459" s="24">
        <v>0</v>
      </c>
      <c r="E459" s="24">
        <v>0</v>
      </c>
      <c r="F459" s="48"/>
      <c r="G459" s="48"/>
      <c r="H459" s="1">
        <f t="shared" si="91"/>
        <v>-20.554698576145491</v>
      </c>
      <c r="I459" s="1">
        <f t="shared" si="84"/>
        <v>-10.609410939462338</v>
      </c>
      <c r="J459" s="4">
        <f>B459+('PV model'!$B$3/15)+(I459/60)</f>
        <v>21.546509817675627</v>
      </c>
      <c r="K459" s="2">
        <f t="shared" si="85"/>
        <v>-143.19764726513441</v>
      </c>
      <c r="L459" s="2">
        <f>DEGREES(ASIN((((COS(RADIANS('PV model'!$B$2))*COS(RADIANS(H459))*COS(RADIANS(K459)))+(SIN(RADIANS('PV model'!$B$2))*SIN(RADIANS(H459)))))))</f>
        <v>-45.561682643880751</v>
      </c>
      <c r="M459" s="3">
        <f t="shared" si="81"/>
        <v>0</v>
      </c>
      <c r="N459" s="2">
        <f t="shared" si="86"/>
        <v>-53.240202649067506</v>
      </c>
      <c r="O459" s="2">
        <f>IF('PV model'!$B$2&gt;0, 180-N459,IF('PV model'!$B$2&lt;0,0-N459,N459))</f>
        <v>233.2402026490675</v>
      </c>
      <c r="P459" s="2">
        <f>ABS(O459-'PV model'!$B$5)</f>
        <v>28.240202649067498</v>
      </c>
      <c r="Q459" s="3">
        <f t="shared" si="82"/>
        <v>135.56168264388074</v>
      </c>
      <c r="R459" s="3">
        <f t="shared" si="87"/>
        <v>0</v>
      </c>
      <c r="S459" s="3">
        <f t="shared" si="83"/>
        <v>0</v>
      </c>
      <c r="T459" s="3">
        <f>(0.5*(1-COS(RADIANS(90-$X$3)))*(D459+E459)*'PV model'!$B$4)</f>
        <v>0</v>
      </c>
      <c r="U459" s="3">
        <f t="shared" si="88"/>
        <v>0</v>
      </c>
      <c r="V459" s="3">
        <f>('PV model'!$B$13*(U459/1000)*(1-'PV model'!$B$14*((20+C459)-25))*'PV model'!$B$10)/'PV model'!$B$12</f>
        <v>0</v>
      </c>
    </row>
    <row r="460" spans="1:22" x14ac:dyDescent="0.2">
      <c r="A460" s="10">
        <f t="shared" si="89"/>
        <v>19</v>
      </c>
      <c r="B460" s="10">
        <f t="shared" si="90"/>
        <v>23</v>
      </c>
      <c r="C460" s="23">
        <v>6.1</v>
      </c>
      <c r="D460" s="24">
        <v>0</v>
      </c>
      <c r="E460" s="24">
        <v>0</v>
      </c>
      <c r="F460" s="48"/>
      <c r="G460" s="48"/>
      <c r="H460" s="1">
        <f t="shared" si="91"/>
        <v>-20.554698576145491</v>
      </c>
      <c r="I460" s="1">
        <f t="shared" si="84"/>
        <v>-10.609410939462338</v>
      </c>
      <c r="J460" s="4">
        <f>B460+('PV model'!$B$3/15)+(I460/60)</f>
        <v>22.546509817675627</v>
      </c>
      <c r="K460" s="2">
        <f t="shared" si="85"/>
        <v>-158.19764726513441</v>
      </c>
      <c r="L460" s="2">
        <f>DEGREES(ASIN((((COS(RADIANS('PV model'!$B$2))*COS(RADIANS(H460))*COS(RADIANS(K460)))+(SIN(RADIANS('PV model'!$B$2))*SIN(RADIANS(H460)))))))</f>
        <v>-51.422352741612045</v>
      </c>
      <c r="M460" s="3">
        <f t="shared" si="81"/>
        <v>0</v>
      </c>
      <c r="N460" s="2">
        <f t="shared" si="86"/>
        <v>-33.896190810509253</v>
      </c>
      <c r="O460" s="2">
        <f>IF('PV model'!$B$2&gt;0, 180-N460,IF('PV model'!$B$2&lt;0,0-N460,N460))</f>
        <v>213.89619081050927</v>
      </c>
      <c r="P460" s="2">
        <f>ABS(O460-'PV model'!$B$5)</f>
        <v>8.8961908105092675</v>
      </c>
      <c r="Q460" s="3">
        <f t="shared" si="82"/>
        <v>141.42235274161203</v>
      </c>
      <c r="R460" s="3">
        <f t="shared" si="87"/>
        <v>0</v>
      </c>
      <c r="S460" s="3">
        <f t="shared" si="83"/>
        <v>0</v>
      </c>
      <c r="T460" s="3">
        <f>(0.5*(1-COS(RADIANS(90-$X$3)))*(D460+E460)*'PV model'!$B$4)</f>
        <v>0</v>
      </c>
      <c r="U460" s="3">
        <f t="shared" si="88"/>
        <v>0</v>
      </c>
      <c r="V460" s="3">
        <f>('PV model'!$B$13*(U460/1000)*(1-'PV model'!$B$14*((20+C460)-25))*'PV model'!$B$10)/'PV model'!$B$12</f>
        <v>0</v>
      </c>
    </row>
    <row r="461" spans="1:22" x14ac:dyDescent="0.2">
      <c r="A461" s="10">
        <f t="shared" si="89"/>
        <v>19</v>
      </c>
      <c r="B461" s="10">
        <f t="shared" si="90"/>
        <v>24</v>
      </c>
      <c r="C461" s="23">
        <v>6.5</v>
      </c>
      <c r="D461" s="24">
        <v>0</v>
      </c>
      <c r="E461" s="24">
        <v>0</v>
      </c>
      <c r="F461" s="48"/>
      <c r="G461" s="48"/>
      <c r="H461" s="1">
        <f t="shared" si="91"/>
        <v>-20.554698576145491</v>
      </c>
      <c r="I461" s="1">
        <f t="shared" si="84"/>
        <v>-10.609410939462338</v>
      </c>
      <c r="J461" s="4">
        <f>B461+('PV model'!$B$3/15)+(I461/60)</f>
        <v>23.546509817675627</v>
      </c>
      <c r="K461" s="2">
        <f t="shared" si="85"/>
        <v>-173.19764726513441</v>
      </c>
      <c r="L461" s="2">
        <f>DEGREES(ASIN((((COS(RADIANS('PV model'!$B$2))*COS(RADIANS(H461))*COS(RADIANS(K461)))+(SIN(RADIANS('PV model'!$B$2))*SIN(RADIANS(H461)))))))</f>
        <v>-54.682984511166438</v>
      </c>
      <c r="M461" s="3">
        <f t="shared" si="81"/>
        <v>0</v>
      </c>
      <c r="N461" s="2">
        <f t="shared" si="86"/>
        <v>-11.060340220782328</v>
      </c>
      <c r="O461" s="2">
        <f>IF('PV model'!$B$2&gt;0, 180-N461,IF('PV model'!$B$2&lt;0,0-N461,N461))</f>
        <v>191.06034022078234</v>
      </c>
      <c r="P461" s="2">
        <f>ABS(O461-'PV model'!$B$5)</f>
        <v>13.939659779217664</v>
      </c>
      <c r="Q461" s="3">
        <f t="shared" si="82"/>
        <v>144.68298451116644</v>
      </c>
      <c r="R461" s="3">
        <f t="shared" si="87"/>
        <v>0</v>
      </c>
      <c r="S461" s="3">
        <f t="shared" si="83"/>
        <v>0</v>
      </c>
      <c r="T461" s="3">
        <f>(0.5*(1-COS(RADIANS(90-$X$3)))*(D461+E461)*'PV model'!$B$4)</f>
        <v>0</v>
      </c>
      <c r="U461" s="3">
        <f t="shared" si="88"/>
        <v>0</v>
      </c>
      <c r="V461" s="3">
        <f>('PV model'!$B$13*(U461/1000)*(1-'PV model'!$B$14*((20+C461)-25))*'PV model'!$B$10)/'PV model'!$B$12</f>
        <v>0</v>
      </c>
    </row>
    <row r="462" spans="1:22" x14ac:dyDescent="0.2">
      <c r="A462" s="10">
        <f t="shared" si="89"/>
        <v>20</v>
      </c>
      <c r="B462" s="10">
        <f t="shared" si="90"/>
        <v>1</v>
      </c>
      <c r="C462" s="23">
        <v>6.9</v>
      </c>
      <c r="D462" s="24">
        <v>0</v>
      </c>
      <c r="E462" s="24">
        <v>0</v>
      </c>
      <c r="F462" s="48"/>
      <c r="G462" s="48"/>
      <c r="H462" s="1">
        <f t="shared" si="91"/>
        <v>-20.356822448872041</v>
      </c>
      <c r="I462" s="1">
        <f t="shared" si="84"/>
        <v>-10.914300063025605</v>
      </c>
      <c r="J462" s="4">
        <f>B462+('PV model'!$B$3/15)+(I462/60)</f>
        <v>0.54142833228290665</v>
      </c>
      <c r="K462" s="2">
        <f t="shared" si="85"/>
        <v>171.87857501575641</v>
      </c>
      <c r="L462" s="2">
        <f>DEGREES(ASIN((((COS(RADIANS('PV model'!$B$2))*COS(RADIANS(H462))*COS(RADIANS(K462)))+(SIN(RADIANS('PV model'!$B$2))*SIN(RADIANS(H462)))))))</f>
        <v>-54.330142169659226</v>
      </c>
      <c r="M462" s="3">
        <f t="shared" si="81"/>
        <v>0</v>
      </c>
      <c r="N462" s="2">
        <f t="shared" si="86"/>
        <v>13.128723953130043</v>
      </c>
      <c r="O462" s="2">
        <f>IF('PV model'!$B$2&gt;0, 180-N462,IF('PV model'!$B$2&lt;0,0-N462,N462))</f>
        <v>166.87127604686995</v>
      </c>
      <c r="P462" s="2">
        <f>ABS(O462-'PV model'!$B$5)</f>
        <v>38.128723953130049</v>
      </c>
      <c r="Q462" s="3">
        <f t="shared" si="82"/>
        <v>144.33014216965921</v>
      </c>
      <c r="R462" s="3">
        <f t="shared" si="87"/>
        <v>0</v>
      </c>
      <c r="S462" s="3">
        <f t="shared" si="83"/>
        <v>0</v>
      </c>
      <c r="T462" s="3">
        <f>(0.5*(1-COS(RADIANS(90-$X$3)))*(D462+E462)*'PV model'!$B$4)</f>
        <v>0</v>
      </c>
      <c r="U462" s="3">
        <f t="shared" si="88"/>
        <v>0</v>
      </c>
      <c r="V462" s="3">
        <f>('PV model'!$B$13*(U462/1000)*(1-'PV model'!$B$14*((20+C462)-25))*'PV model'!$B$10)/'PV model'!$B$12</f>
        <v>0</v>
      </c>
    </row>
    <row r="463" spans="1:22" x14ac:dyDescent="0.2">
      <c r="A463" s="10">
        <f t="shared" si="89"/>
        <v>20</v>
      </c>
      <c r="B463" s="10">
        <f t="shared" si="90"/>
        <v>2</v>
      </c>
      <c r="C463" s="23">
        <v>7.2</v>
      </c>
      <c r="D463" s="24">
        <v>0</v>
      </c>
      <c r="E463" s="24">
        <v>0</v>
      </c>
      <c r="F463" s="48"/>
      <c r="G463" s="48"/>
      <c r="H463" s="1">
        <f t="shared" si="91"/>
        <v>-20.356822448872041</v>
      </c>
      <c r="I463" s="1">
        <f t="shared" si="84"/>
        <v>-10.914300063025605</v>
      </c>
      <c r="J463" s="4">
        <f>B463+('PV model'!$B$3/15)+(I463/60)</f>
        <v>1.5414283322829065</v>
      </c>
      <c r="K463" s="2">
        <f t="shared" si="85"/>
        <v>156.87857501575641</v>
      </c>
      <c r="L463" s="2">
        <f>DEGREES(ASIN((((COS(RADIANS('PV model'!$B$2))*COS(RADIANS(H463))*COS(RADIANS(K463)))+(SIN(RADIANS('PV model'!$B$2))*SIN(RADIANS(H463)))))))</f>
        <v>-50.810559304918705</v>
      </c>
      <c r="M463" s="3">
        <f t="shared" si="81"/>
        <v>0</v>
      </c>
      <c r="N463" s="2">
        <f t="shared" si="86"/>
        <v>35.635724975825951</v>
      </c>
      <c r="O463" s="2">
        <f>IF('PV model'!$B$2&gt;0, 180-N463,IF('PV model'!$B$2&lt;0,0-N463,N463))</f>
        <v>144.36427502417405</v>
      </c>
      <c r="P463" s="2">
        <f>ABS(O463-'PV model'!$B$5)</f>
        <v>60.635724975825951</v>
      </c>
      <c r="Q463" s="3">
        <f t="shared" si="82"/>
        <v>140.81055930491871</v>
      </c>
      <c r="R463" s="3">
        <f t="shared" si="87"/>
        <v>0</v>
      </c>
      <c r="S463" s="3">
        <f t="shared" si="83"/>
        <v>0</v>
      </c>
      <c r="T463" s="3">
        <f>(0.5*(1-COS(RADIANS(90-$X$3)))*(D463+E463)*'PV model'!$B$4)</f>
        <v>0</v>
      </c>
      <c r="U463" s="3">
        <f t="shared" si="88"/>
        <v>0</v>
      </c>
      <c r="V463" s="3">
        <f>('PV model'!$B$13*(U463/1000)*(1-'PV model'!$B$14*((20+C463)-25))*'PV model'!$B$10)/'PV model'!$B$12</f>
        <v>0</v>
      </c>
    </row>
    <row r="464" spans="1:22" x14ac:dyDescent="0.2">
      <c r="A464" s="10">
        <f t="shared" si="89"/>
        <v>20</v>
      </c>
      <c r="B464" s="10">
        <f t="shared" si="90"/>
        <v>3</v>
      </c>
      <c r="C464" s="23">
        <v>7.6</v>
      </c>
      <c r="D464" s="24">
        <v>0</v>
      </c>
      <c r="E464" s="24">
        <v>0</v>
      </c>
      <c r="F464" s="48"/>
      <c r="G464" s="48"/>
      <c r="H464" s="1">
        <f t="shared" si="91"/>
        <v>-20.356822448872041</v>
      </c>
      <c r="I464" s="1">
        <f t="shared" si="84"/>
        <v>-10.914300063025605</v>
      </c>
      <c r="J464" s="4">
        <f>B464+('PV model'!$B$3/15)+(I464/60)</f>
        <v>2.5414283322829063</v>
      </c>
      <c r="K464" s="2">
        <f t="shared" si="85"/>
        <v>141.87857501575641</v>
      </c>
      <c r="L464" s="2">
        <f>DEGREES(ASIN((((COS(RADIANS('PV model'!$B$2))*COS(RADIANS(H464))*COS(RADIANS(K464)))+(SIN(RADIANS('PV model'!$B$2))*SIN(RADIANS(H464)))))))</f>
        <v>-44.78508742654715</v>
      </c>
      <c r="M464" s="3">
        <f t="shared" si="81"/>
        <v>0</v>
      </c>
      <c r="N464" s="2">
        <f t="shared" si="86"/>
        <v>54.632632571675721</v>
      </c>
      <c r="O464" s="2">
        <f>IF('PV model'!$B$2&gt;0, 180-N464,IF('PV model'!$B$2&lt;0,0-N464,N464))</f>
        <v>125.36736742832429</v>
      </c>
      <c r="P464" s="2">
        <f>ABS(O464-'PV model'!$B$5)</f>
        <v>79.632632571675714</v>
      </c>
      <c r="Q464" s="3">
        <f t="shared" si="82"/>
        <v>134.78508742654714</v>
      </c>
      <c r="R464" s="3">
        <f t="shared" si="87"/>
        <v>0</v>
      </c>
      <c r="S464" s="3">
        <f t="shared" si="83"/>
        <v>0</v>
      </c>
      <c r="T464" s="3">
        <f>(0.5*(1-COS(RADIANS(90-$X$3)))*(D464+E464)*'PV model'!$B$4)</f>
        <v>0</v>
      </c>
      <c r="U464" s="3">
        <f t="shared" si="88"/>
        <v>0</v>
      </c>
      <c r="V464" s="3">
        <f>('PV model'!$B$13*(U464/1000)*(1-'PV model'!$B$14*((20+C464)-25))*'PV model'!$B$10)/'PV model'!$B$12</f>
        <v>0</v>
      </c>
    </row>
    <row r="465" spans="1:22" x14ac:dyDescent="0.2">
      <c r="A465" s="10">
        <f t="shared" si="89"/>
        <v>20</v>
      </c>
      <c r="B465" s="10">
        <f t="shared" si="90"/>
        <v>4</v>
      </c>
      <c r="C465" s="23">
        <v>8.1</v>
      </c>
      <c r="D465" s="24">
        <v>0</v>
      </c>
      <c r="E465" s="24">
        <v>0</v>
      </c>
      <c r="F465" s="48"/>
      <c r="G465" s="48"/>
      <c r="H465" s="1">
        <f t="shared" si="91"/>
        <v>-20.356822448872041</v>
      </c>
      <c r="I465" s="1">
        <f t="shared" si="84"/>
        <v>-10.914300063025605</v>
      </c>
      <c r="J465" s="4">
        <f>B465+('PV model'!$B$3/15)+(I465/60)</f>
        <v>3.5414283322829063</v>
      </c>
      <c r="K465" s="2">
        <f t="shared" si="85"/>
        <v>126.8785750157564</v>
      </c>
      <c r="L465" s="2">
        <f>DEGREES(ASIN((((COS(RADIANS('PV model'!$B$2))*COS(RADIANS(H465))*COS(RADIANS(K465)))+(SIN(RADIANS('PV model'!$B$2))*SIN(RADIANS(H465)))))))</f>
        <v>-37.255334948898849</v>
      </c>
      <c r="M465" s="3">
        <f t="shared" si="81"/>
        <v>0</v>
      </c>
      <c r="N465" s="2">
        <f t="shared" si="86"/>
        <v>70.426583480996086</v>
      </c>
      <c r="O465" s="2">
        <f>IF('PV model'!$B$2&gt;0, 180-N465,IF('PV model'!$B$2&lt;0,0-N465,N465))</f>
        <v>109.57341651900391</v>
      </c>
      <c r="P465" s="2">
        <f>ABS(O465-'PV model'!$B$5)</f>
        <v>95.426583480996086</v>
      </c>
      <c r="Q465" s="3">
        <f t="shared" si="82"/>
        <v>127.25533494889883</v>
      </c>
      <c r="R465" s="3">
        <f t="shared" si="87"/>
        <v>0</v>
      </c>
      <c r="S465" s="3">
        <f t="shared" si="83"/>
        <v>0</v>
      </c>
      <c r="T465" s="3">
        <f>(0.5*(1-COS(RADIANS(90-$X$3)))*(D465+E465)*'PV model'!$B$4)</f>
        <v>0</v>
      </c>
      <c r="U465" s="3">
        <f t="shared" si="88"/>
        <v>0</v>
      </c>
      <c r="V465" s="3">
        <f>('PV model'!$B$13*(U465/1000)*(1-'PV model'!$B$14*((20+C465)-25))*'PV model'!$B$10)/'PV model'!$B$12</f>
        <v>0</v>
      </c>
    </row>
    <row r="466" spans="1:22" x14ac:dyDescent="0.2">
      <c r="A466" s="10">
        <f t="shared" si="89"/>
        <v>20</v>
      </c>
      <c r="B466" s="10">
        <f t="shared" si="90"/>
        <v>5</v>
      </c>
      <c r="C466" s="23">
        <v>8.5</v>
      </c>
      <c r="D466" s="24">
        <v>0</v>
      </c>
      <c r="E466" s="24">
        <v>0</v>
      </c>
      <c r="F466" s="48"/>
      <c r="G466" s="48"/>
      <c r="H466" s="1">
        <f t="shared" si="91"/>
        <v>-20.356822448872041</v>
      </c>
      <c r="I466" s="1">
        <f t="shared" si="84"/>
        <v>-10.914300063025605</v>
      </c>
      <c r="J466" s="4">
        <f>B466+('PV model'!$B$3/15)+(I466/60)</f>
        <v>4.5414283322829068</v>
      </c>
      <c r="K466" s="2">
        <f t="shared" si="85"/>
        <v>111.8785750157564</v>
      </c>
      <c r="L466" s="2">
        <f>DEGREES(ASIN((((COS(RADIANS('PV model'!$B$2))*COS(RADIANS(H466))*COS(RADIANS(K466)))+(SIN(RADIANS('PV model'!$B$2))*SIN(RADIANS(H466)))))))</f>
        <v>-28.984237486800684</v>
      </c>
      <c r="M466" s="3">
        <f t="shared" si="81"/>
        <v>0</v>
      </c>
      <c r="N466" s="2">
        <f t="shared" si="86"/>
        <v>84.036031396929445</v>
      </c>
      <c r="O466" s="2">
        <f>IF('PV model'!$B$2&gt;0, 180-N466,IF('PV model'!$B$2&lt;0,0-N466,N466))</f>
        <v>95.963968603070555</v>
      </c>
      <c r="P466" s="2">
        <f>ABS(O466-'PV model'!$B$5)</f>
        <v>109.03603139692945</v>
      </c>
      <c r="Q466" s="3">
        <f t="shared" si="82"/>
        <v>118.98423748680068</v>
      </c>
      <c r="R466" s="3">
        <f t="shared" si="87"/>
        <v>0</v>
      </c>
      <c r="S466" s="3">
        <f t="shared" si="83"/>
        <v>0</v>
      </c>
      <c r="T466" s="3">
        <f>(0.5*(1-COS(RADIANS(90-$X$3)))*(D466+E466)*'PV model'!$B$4)</f>
        <v>0</v>
      </c>
      <c r="U466" s="3">
        <f t="shared" si="88"/>
        <v>0</v>
      </c>
      <c r="V466" s="3">
        <f>('PV model'!$B$13*(U466/1000)*(1-'PV model'!$B$14*((20+C466)-25))*'PV model'!$B$10)/'PV model'!$B$12</f>
        <v>0</v>
      </c>
    </row>
    <row r="467" spans="1:22" x14ac:dyDescent="0.2">
      <c r="A467" s="10">
        <f t="shared" si="89"/>
        <v>20</v>
      </c>
      <c r="B467" s="10">
        <f t="shared" si="90"/>
        <v>6</v>
      </c>
      <c r="C467" s="23">
        <v>9</v>
      </c>
      <c r="D467" s="24">
        <v>0</v>
      </c>
      <c r="E467" s="24">
        <v>0</v>
      </c>
      <c r="F467" s="48"/>
      <c r="G467" s="48"/>
      <c r="H467" s="1">
        <f t="shared" si="91"/>
        <v>-20.356822448872041</v>
      </c>
      <c r="I467" s="1">
        <f t="shared" si="84"/>
        <v>-10.914300063025605</v>
      </c>
      <c r="J467" s="4">
        <f>B467+('PV model'!$B$3/15)+(I467/60)</f>
        <v>5.5414283322829068</v>
      </c>
      <c r="K467" s="2">
        <f t="shared" si="85"/>
        <v>96.878575015756397</v>
      </c>
      <c r="L467" s="2">
        <f>DEGREES(ASIN((((COS(RADIANS('PV model'!$B$2))*COS(RADIANS(H467))*COS(RADIANS(K467)))+(SIN(RADIANS('PV model'!$B$2))*SIN(RADIANS(H467)))))))</f>
        <v>-20.504712261295275</v>
      </c>
      <c r="M467" s="3">
        <f t="shared" si="81"/>
        <v>0</v>
      </c>
      <c r="N467" s="2">
        <f t="shared" si="86"/>
        <v>83.594512898115013</v>
      </c>
      <c r="O467" s="2">
        <f>IF('PV model'!$B$2&gt;0, 180-N467,IF('PV model'!$B$2&lt;0,0-N467,N467))</f>
        <v>96.405487101884987</v>
      </c>
      <c r="P467" s="2">
        <f>ABS(O467-'PV model'!$B$5)</f>
        <v>108.59451289811501</v>
      </c>
      <c r="Q467" s="3">
        <f t="shared" si="82"/>
        <v>110.50471226129528</v>
      </c>
      <c r="R467" s="3">
        <f t="shared" si="87"/>
        <v>0</v>
      </c>
      <c r="S467" s="3">
        <f t="shared" si="83"/>
        <v>0</v>
      </c>
      <c r="T467" s="3">
        <f>(0.5*(1-COS(RADIANS(90-$X$3)))*(D467+E467)*'PV model'!$B$4)</f>
        <v>0</v>
      </c>
      <c r="U467" s="3">
        <f t="shared" si="88"/>
        <v>0</v>
      </c>
      <c r="V467" s="3">
        <f>('PV model'!$B$13*(U467/1000)*(1-'PV model'!$B$14*((20+C467)-25))*'PV model'!$B$10)/'PV model'!$B$12</f>
        <v>0</v>
      </c>
    </row>
    <row r="468" spans="1:22" x14ac:dyDescent="0.2">
      <c r="A468" s="10">
        <f t="shared" si="89"/>
        <v>20</v>
      </c>
      <c r="B468" s="10">
        <f t="shared" si="90"/>
        <v>7</v>
      </c>
      <c r="C468" s="23">
        <v>8.8000000000000007</v>
      </c>
      <c r="D468" s="24">
        <v>0</v>
      </c>
      <c r="E468" s="24">
        <v>0</v>
      </c>
      <c r="F468" s="48"/>
      <c r="G468" s="48"/>
      <c r="H468" s="1">
        <f t="shared" si="91"/>
        <v>-20.356822448872041</v>
      </c>
      <c r="I468" s="1">
        <f t="shared" si="84"/>
        <v>-10.914300063025605</v>
      </c>
      <c r="J468" s="4">
        <f>B468+('PV model'!$B$3/15)+(I468/60)</f>
        <v>6.5414283322829068</v>
      </c>
      <c r="K468" s="2">
        <f t="shared" si="85"/>
        <v>81.878575015756397</v>
      </c>
      <c r="L468" s="2">
        <f>DEGREES(ASIN((((COS(RADIANS('PV model'!$B$2))*COS(RADIANS(H468))*COS(RADIANS(K468)))+(SIN(RADIANS('PV model'!$B$2))*SIN(RADIANS(H468)))))))</f>
        <v>-12.219982146224577</v>
      </c>
      <c r="M468" s="3">
        <f t="shared" si="81"/>
        <v>0</v>
      </c>
      <c r="N468" s="2">
        <f t="shared" si="86"/>
        <v>71.742645730533056</v>
      </c>
      <c r="O468" s="2">
        <f>IF('PV model'!$B$2&gt;0, 180-N468,IF('PV model'!$B$2&lt;0,0-N468,N468))</f>
        <v>108.25735426946694</v>
      </c>
      <c r="P468" s="2">
        <f>ABS(O468-'PV model'!$B$5)</f>
        <v>96.742645730533056</v>
      </c>
      <c r="Q468" s="3">
        <f t="shared" si="82"/>
        <v>102.21998214622457</v>
      </c>
      <c r="R468" s="3">
        <f t="shared" si="87"/>
        <v>0</v>
      </c>
      <c r="S468" s="3">
        <f t="shared" si="83"/>
        <v>0</v>
      </c>
      <c r="T468" s="3">
        <f>(0.5*(1-COS(RADIANS(90-$X$3)))*(D468+E468)*'PV model'!$B$4)</f>
        <v>0</v>
      </c>
      <c r="U468" s="3">
        <f t="shared" si="88"/>
        <v>0</v>
      </c>
      <c r="V468" s="3">
        <f>('PV model'!$B$13*(U468/1000)*(1-'PV model'!$B$14*((20+C468)-25))*'PV model'!$B$10)/'PV model'!$B$12</f>
        <v>0</v>
      </c>
    </row>
    <row r="469" spans="1:22" x14ac:dyDescent="0.2">
      <c r="A469" s="10">
        <f t="shared" si="89"/>
        <v>20</v>
      </c>
      <c r="B469" s="10">
        <f t="shared" si="90"/>
        <v>8</v>
      </c>
      <c r="C469" s="23">
        <v>8.6999999999999993</v>
      </c>
      <c r="D469" s="24">
        <v>0</v>
      </c>
      <c r="E469" s="24">
        <v>0</v>
      </c>
      <c r="F469" s="48"/>
      <c r="G469" s="48"/>
      <c r="H469" s="1">
        <f t="shared" si="91"/>
        <v>-20.356822448872041</v>
      </c>
      <c r="I469" s="1">
        <f t="shared" si="84"/>
        <v>-10.914300063025605</v>
      </c>
      <c r="J469" s="4">
        <f>B469+('PV model'!$B$3/15)+(I469/60)</f>
        <v>7.5414283322829068</v>
      </c>
      <c r="K469" s="2">
        <f t="shared" si="85"/>
        <v>66.878575015756397</v>
      </c>
      <c r="L469" s="2">
        <f>DEGREES(ASIN((((COS(RADIANS('PV model'!$B$2))*COS(RADIANS(H469))*COS(RADIANS(K469)))+(SIN(RADIANS('PV model'!$B$2))*SIN(RADIANS(H469)))))))</f>
        <v>-4.4827736417933286</v>
      </c>
      <c r="M469" s="3">
        <f t="shared" si="81"/>
        <v>0</v>
      </c>
      <c r="N469" s="2">
        <f t="shared" si="86"/>
        <v>59.869196185182282</v>
      </c>
      <c r="O469" s="2">
        <f>IF('PV model'!$B$2&gt;0, 180-N469,IF('PV model'!$B$2&lt;0,0-N469,N469))</f>
        <v>120.13080381481771</v>
      </c>
      <c r="P469" s="2">
        <f>ABS(O469-'PV model'!$B$5)</f>
        <v>84.86919618518229</v>
      </c>
      <c r="Q469" s="3">
        <f t="shared" si="82"/>
        <v>94.482773641793329</v>
      </c>
      <c r="R469" s="3">
        <f t="shared" si="87"/>
        <v>0</v>
      </c>
      <c r="S469" s="3">
        <f t="shared" si="83"/>
        <v>0</v>
      </c>
      <c r="T469" s="3">
        <f>(0.5*(1-COS(RADIANS(90-$X$3)))*(D469+E469)*'PV model'!$B$4)</f>
        <v>0</v>
      </c>
      <c r="U469" s="3">
        <f t="shared" si="88"/>
        <v>0</v>
      </c>
      <c r="V469" s="3">
        <f>('PV model'!$B$13*(U469/1000)*(1-'PV model'!$B$14*((20+C469)-25))*'PV model'!$B$10)/'PV model'!$B$12</f>
        <v>0</v>
      </c>
    </row>
    <row r="470" spans="1:22" x14ac:dyDescent="0.2">
      <c r="A470" s="10">
        <f t="shared" si="89"/>
        <v>20</v>
      </c>
      <c r="B470" s="10">
        <f t="shared" si="90"/>
        <v>9</v>
      </c>
      <c r="C470" s="23">
        <v>8.5</v>
      </c>
      <c r="D470" s="24">
        <v>0</v>
      </c>
      <c r="E470" s="24">
        <v>0</v>
      </c>
      <c r="F470" s="48"/>
      <c r="G470" s="48"/>
      <c r="H470" s="1">
        <f t="shared" si="91"/>
        <v>-20.356822448872041</v>
      </c>
      <c r="I470" s="1">
        <f t="shared" si="84"/>
        <v>-10.914300063025605</v>
      </c>
      <c r="J470" s="4">
        <f>B470+('PV model'!$B$3/15)+(I470/60)</f>
        <v>8.5414283322829068</v>
      </c>
      <c r="K470" s="2">
        <f t="shared" si="85"/>
        <v>51.878575015756397</v>
      </c>
      <c r="L470" s="2">
        <f>DEGREES(ASIN((((COS(RADIANS('PV model'!$B$2))*COS(RADIANS(H470))*COS(RADIANS(K470)))+(SIN(RADIANS('PV model'!$B$2))*SIN(RADIANS(H470)))))))</f>
        <v>2.3575986173664316</v>
      </c>
      <c r="M470" s="3">
        <f t="shared" si="81"/>
        <v>2.3575986173664316</v>
      </c>
      <c r="N470" s="2">
        <f t="shared" si="86"/>
        <v>47.577883467010246</v>
      </c>
      <c r="O470" s="2">
        <f>IF('PV model'!$B$2&gt;0, 180-N470,IF('PV model'!$B$2&lt;0,0-N470,N470))</f>
        <v>132.42211653298975</v>
      </c>
      <c r="P470" s="2">
        <f>ABS(O470-'PV model'!$B$5)</f>
        <v>72.577883467010253</v>
      </c>
      <c r="Q470" s="3">
        <f t="shared" si="82"/>
        <v>87.642401382633565</v>
      </c>
      <c r="R470" s="3">
        <f t="shared" si="87"/>
        <v>0</v>
      </c>
      <c r="S470" s="3">
        <f t="shared" si="83"/>
        <v>0</v>
      </c>
      <c r="T470" s="3">
        <f>(0.5*(1-COS(RADIANS(90-$X$3)))*(D470+E470)*'PV model'!$B$4)</f>
        <v>0</v>
      </c>
      <c r="U470" s="3">
        <f t="shared" si="88"/>
        <v>0</v>
      </c>
      <c r="V470" s="3">
        <f>('PV model'!$B$13*(U470/1000)*(1-'PV model'!$B$14*((20+C470)-25))*'PV model'!$B$10)/'PV model'!$B$12</f>
        <v>0</v>
      </c>
    </row>
    <row r="471" spans="1:22" x14ac:dyDescent="0.2">
      <c r="A471" s="10">
        <f t="shared" si="89"/>
        <v>20</v>
      </c>
      <c r="B471" s="10">
        <f t="shared" si="90"/>
        <v>10</v>
      </c>
      <c r="C471" s="23">
        <v>8.8000000000000007</v>
      </c>
      <c r="D471" s="24">
        <v>0</v>
      </c>
      <c r="E471" s="24">
        <v>8.82</v>
      </c>
      <c r="F471" s="48"/>
      <c r="G471" s="48"/>
      <c r="H471" s="1">
        <f t="shared" si="91"/>
        <v>-20.356822448872041</v>
      </c>
      <c r="I471" s="1">
        <f t="shared" si="84"/>
        <v>-10.914300063025605</v>
      </c>
      <c r="J471" s="4">
        <f>B471+('PV model'!$B$3/15)+(I471/60)</f>
        <v>9.5414283322829068</v>
      </c>
      <c r="K471" s="2">
        <f t="shared" si="85"/>
        <v>36.878575015756397</v>
      </c>
      <c r="L471" s="2">
        <f>DEGREES(ASIN((((COS(RADIANS('PV model'!$B$2))*COS(RADIANS(H471))*COS(RADIANS(K471)))+(SIN(RADIANS('PV model'!$B$2))*SIN(RADIANS(H471)))))))</f>
        <v>7.9374170745478363</v>
      </c>
      <c r="M471" s="3">
        <f t="shared" si="81"/>
        <v>7.9374170745478363</v>
      </c>
      <c r="N471" s="2">
        <f t="shared" si="86"/>
        <v>34.616637872778675</v>
      </c>
      <c r="O471" s="2">
        <f>IF('PV model'!$B$2&gt;0, 180-N471,IF('PV model'!$B$2&lt;0,0-N471,N471))</f>
        <v>145.38336212722132</v>
      </c>
      <c r="P471" s="2">
        <f>ABS(O471-'PV model'!$B$5)</f>
        <v>59.616637872778682</v>
      </c>
      <c r="Q471" s="3">
        <f t="shared" si="82"/>
        <v>82.062582925452176</v>
      </c>
      <c r="R471" s="3">
        <f t="shared" si="87"/>
        <v>0</v>
      </c>
      <c r="S471" s="3">
        <f t="shared" si="83"/>
        <v>8.82</v>
      </c>
      <c r="T471" s="3">
        <f>(0.5*(1-COS(RADIANS(90-$X$3)))*(D471+E471)*'PV model'!$B$4)</f>
        <v>0</v>
      </c>
      <c r="U471" s="3">
        <f t="shared" si="88"/>
        <v>8.82</v>
      </c>
      <c r="V471" s="3">
        <f>('PV model'!$B$13*(U471/1000)*(1-'PV model'!$B$14*((20+C471)-25))*'PV model'!$B$10)/'PV model'!$B$12</f>
        <v>0.86824616255999998</v>
      </c>
    </row>
    <row r="472" spans="1:22" x14ac:dyDescent="0.2">
      <c r="A472" s="10">
        <f t="shared" si="89"/>
        <v>20</v>
      </c>
      <c r="B472" s="10">
        <f t="shared" si="90"/>
        <v>11</v>
      </c>
      <c r="C472" s="23">
        <v>9.1999999999999993</v>
      </c>
      <c r="D472" s="24">
        <v>0</v>
      </c>
      <c r="E472" s="24">
        <v>26.459999999999997</v>
      </c>
      <c r="F472" s="48"/>
      <c r="G472" s="48"/>
      <c r="H472" s="1">
        <f t="shared" si="91"/>
        <v>-20.356822448872041</v>
      </c>
      <c r="I472" s="1">
        <f t="shared" si="84"/>
        <v>-10.914300063025605</v>
      </c>
      <c r="J472" s="4">
        <f>B472+('PV model'!$B$3/15)+(I472/60)</f>
        <v>10.541428332282907</v>
      </c>
      <c r="K472" s="2">
        <f t="shared" si="85"/>
        <v>21.878575015756397</v>
      </c>
      <c r="L472" s="2">
        <f>DEGREES(ASIN((((COS(RADIANS('PV model'!$B$2))*COS(RADIANS(H472))*COS(RADIANS(K472)))+(SIN(RADIANS('PV model'!$B$2))*SIN(RADIANS(H472)))))))</f>
        <v>11.893821888637239</v>
      </c>
      <c r="M472" s="3">
        <f t="shared" si="81"/>
        <v>11.893821888637239</v>
      </c>
      <c r="N472" s="2">
        <f t="shared" si="86"/>
        <v>20.918054069445585</v>
      </c>
      <c r="O472" s="2">
        <f>IF('PV model'!$B$2&gt;0, 180-N472,IF('PV model'!$B$2&lt;0,0-N472,N472))</f>
        <v>159.08194593055441</v>
      </c>
      <c r="P472" s="2">
        <f>ABS(O472-'PV model'!$B$5)</f>
        <v>45.918054069445589</v>
      </c>
      <c r="Q472" s="3">
        <f t="shared" si="82"/>
        <v>78.106178111362766</v>
      </c>
      <c r="R472" s="3">
        <f t="shared" si="87"/>
        <v>0</v>
      </c>
      <c r="S472" s="3">
        <f t="shared" si="83"/>
        <v>26.459999999999997</v>
      </c>
      <c r="T472" s="3">
        <f>(0.5*(1-COS(RADIANS(90-$X$3)))*(D472+E472)*'PV model'!$B$4)</f>
        <v>0</v>
      </c>
      <c r="U472" s="3">
        <f t="shared" si="88"/>
        <v>26.459999999999997</v>
      </c>
      <c r="V472" s="3">
        <f>('PV model'!$B$13*(U472/1000)*(1-'PV model'!$B$14*((20+C472)-25))*'PV model'!$B$10)/'PV model'!$B$12</f>
        <v>2.6005065811199994</v>
      </c>
    </row>
    <row r="473" spans="1:22" x14ac:dyDescent="0.2">
      <c r="A473" s="10">
        <f t="shared" si="89"/>
        <v>20</v>
      </c>
      <c r="B473" s="10">
        <f t="shared" si="90"/>
        <v>12</v>
      </c>
      <c r="C473" s="23">
        <v>9.5</v>
      </c>
      <c r="D473" s="24">
        <v>0</v>
      </c>
      <c r="E473" s="24">
        <v>40.572000000000003</v>
      </c>
      <c r="F473" s="48"/>
      <c r="G473" s="48"/>
      <c r="H473" s="1">
        <f t="shared" si="91"/>
        <v>-20.356822448872041</v>
      </c>
      <c r="I473" s="1">
        <f t="shared" si="84"/>
        <v>-10.914300063025605</v>
      </c>
      <c r="J473" s="4">
        <f>B473+('PV model'!$B$3/15)+(I473/60)</f>
        <v>11.541428332282907</v>
      </c>
      <c r="K473" s="2">
        <f t="shared" si="85"/>
        <v>6.8785750157563985</v>
      </c>
      <c r="L473" s="2">
        <f>DEGREES(ASIN((((COS(RADIANS('PV model'!$B$2))*COS(RADIANS(H473))*COS(RADIANS(K473)))+(SIN(RADIANS('PV model'!$B$2))*SIN(RADIANS(H473)))))))</f>
        <v>13.917444044670791</v>
      </c>
      <c r="M473" s="3">
        <f t="shared" si="81"/>
        <v>13.917444044670791</v>
      </c>
      <c r="N473" s="2">
        <f t="shared" si="86"/>
        <v>6.6429402689182737</v>
      </c>
      <c r="O473" s="2">
        <f>IF('PV model'!$B$2&gt;0, 180-N473,IF('PV model'!$B$2&lt;0,0-N473,N473))</f>
        <v>173.35705973108173</v>
      </c>
      <c r="P473" s="2">
        <f>ABS(O473-'PV model'!$B$5)</f>
        <v>31.642940268918267</v>
      </c>
      <c r="Q473" s="3">
        <f t="shared" si="82"/>
        <v>76.082555955329198</v>
      </c>
      <c r="R473" s="3">
        <f t="shared" si="87"/>
        <v>0</v>
      </c>
      <c r="S473" s="3">
        <f t="shared" si="83"/>
        <v>40.572000000000003</v>
      </c>
      <c r="T473" s="3">
        <f>(0.5*(1-COS(RADIANS(90-$X$3)))*(D473+E473)*'PV model'!$B$4)</f>
        <v>0</v>
      </c>
      <c r="U473" s="3">
        <f t="shared" si="88"/>
        <v>40.572000000000003</v>
      </c>
      <c r="V473" s="3">
        <f>('PV model'!$B$13*(U473/1000)*(1-'PV model'!$B$14*((20+C473)-25))*'PV model'!$B$10)/'PV model'!$B$12</f>
        <v>3.9825767318399996</v>
      </c>
    </row>
    <row r="474" spans="1:22" x14ac:dyDescent="0.2">
      <c r="A474" s="10">
        <f t="shared" si="89"/>
        <v>20</v>
      </c>
      <c r="B474" s="10">
        <f t="shared" si="90"/>
        <v>13</v>
      </c>
      <c r="C474" s="23">
        <v>9.3000000000000007</v>
      </c>
      <c r="D474" s="24">
        <v>0</v>
      </c>
      <c r="E474" s="24">
        <v>44.981999999999999</v>
      </c>
      <c r="F474" s="48"/>
      <c r="G474" s="48"/>
      <c r="H474" s="1">
        <f t="shared" si="91"/>
        <v>-20.356822448872041</v>
      </c>
      <c r="I474" s="1">
        <f t="shared" si="84"/>
        <v>-10.914300063025605</v>
      </c>
      <c r="J474" s="4">
        <f>B474+('PV model'!$B$3/15)+(I474/60)</f>
        <v>12.541428332282907</v>
      </c>
      <c r="K474" s="2">
        <f t="shared" si="85"/>
        <v>-8.1214249842436015</v>
      </c>
      <c r="L474" s="2">
        <f>DEGREES(ASIN((((COS(RADIANS('PV model'!$B$2))*COS(RADIANS(H474))*COS(RADIANS(K474)))+(SIN(RADIANS('PV model'!$B$2))*SIN(RADIANS(H474)))))))</f>
        <v>13.828711094419184</v>
      </c>
      <c r="M474" s="3">
        <f t="shared" si="81"/>
        <v>13.828711094419184</v>
      </c>
      <c r="N474" s="2">
        <f t="shared" si="86"/>
        <v>-7.8396925845246814</v>
      </c>
      <c r="O474" s="2">
        <f>IF('PV model'!$B$2&gt;0, 180-N474,IF('PV model'!$B$2&lt;0,0-N474,N474))</f>
        <v>187.83969258452467</v>
      </c>
      <c r="P474" s="2">
        <f>ABS(O474-'PV model'!$B$5)</f>
        <v>17.16030741547533</v>
      </c>
      <c r="Q474" s="3">
        <f t="shared" si="82"/>
        <v>76.171288905580809</v>
      </c>
      <c r="R474" s="3">
        <f t="shared" si="87"/>
        <v>0</v>
      </c>
      <c r="S474" s="3">
        <f t="shared" si="83"/>
        <v>44.981999999999999</v>
      </c>
      <c r="T474" s="3">
        <f>(0.5*(1-COS(RADIANS(90-$X$3)))*(D474+E474)*'PV model'!$B$4)</f>
        <v>0</v>
      </c>
      <c r="U474" s="3">
        <f t="shared" si="88"/>
        <v>44.981999999999999</v>
      </c>
      <c r="V474" s="3">
        <f>('PV model'!$B$13*(U474/1000)*(1-'PV model'!$B$14*((20+C474)-25))*'PV model'!$B$10)/'PV model'!$B$12</f>
        <v>4.4190626276159994</v>
      </c>
    </row>
    <row r="475" spans="1:22" x14ac:dyDescent="0.2">
      <c r="A475" s="10">
        <f t="shared" si="89"/>
        <v>20</v>
      </c>
      <c r="B475" s="10">
        <f t="shared" si="90"/>
        <v>14</v>
      </c>
      <c r="C475" s="23">
        <v>9.1</v>
      </c>
      <c r="D475" s="24">
        <v>0</v>
      </c>
      <c r="E475" s="24">
        <v>40.572000000000003</v>
      </c>
      <c r="F475" s="48"/>
      <c r="G475" s="48"/>
      <c r="H475" s="1">
        <f t="shared" si="91"/>
        <v>-20.356822448872041</v>
      </c>
      <c r="I475" s="1">
        <f t="shared" si="84"/>
        <v>-10.914300063025605</v>
      </c>
      <c r="J475" s="4">
        <f>B475+('PV model'!$B$3/15)+(I475/60)</f>
        <v>13.541428332282907</v>
      </c>
      <c r="K475" s="2">
        <f t="shared" si="85"/>
        <v>-23.121424984243603</v>
      </c>
      <c r="L475" s="2">
        <f>DEGREES(ASIN((((COS(RADIANS('PV model'!$B$2))*COS(RADIANS(H475))*COS(RADIANS(K475)))+(SIN(RADIANS('PV model'!$B$2))*SIN(RADIANS(H475)))))))</f>
        <v>11.635839164070569</v>
      </c>
      <c r="M475" s="3">
        <f t="shared" si="81"/>
        <v>11.635839164070569</v>
      </c>
      <c r="N475" s="2">
        <f t="shared" si="86"/>
        <v>-22.078745441288046</v>
      </c>
      <c r="O475" s="2">
        <f>IF('PV model'!$B$2&gt;0, 180-N475,IF('PV model'!$B$2&lt;0,0-N475,N475))</f>
        <v>202.07874544128805</v>
      </c>
      <c r="P475" s="2">
        <f>ABS(O475-'PV model'!$B$5)</f>
        <v>2.9212545587119507</v>
      </c>
      <c r="Q475" s="3">
        <f t="shared" si="82"/>
        <v>78.364160835929439</v>
      </c>
      <c r="R475" s="3">
        <f t="shared" si="87"/>
        <v>0</v>
      </c>
      <c r="S475" s="3">
        <f t="shared" si="83"/>
        <v>40.572000000000003</v>
      </c>
      <c r="T475" s="3">
        <f>(0.5*(1-COS(RADIANS(90-$X$3)))*(D475+E475)*'PV model'!$B$4)</f>
        <v>0</v>
      </c>
      <c r="U475" s="3">
        <f t="shared" si="88"/>
        <v>40.572000000000003</v>
      </c>
      <c r="V475" s="3">
        <f>('PV model'!$B$13*(U475/1000)*(1-'PV model'!$B$14*((20+C475)-25))*'PV model'!$B$10)/'PV model'!$B$12</f>
        <v>3.9890656552319999</v>
      </c>
    </row>
    <row r="476" spans="1:22" x14ac:dyDescent="0.2">
      <c r="A476" s="10">
        <f t="shared" si="89"/>
        <v>20</v>
      </c>
      <c r="B476" s="10">
        <f t="shared" si="90"/>
        <v>15</v>
      </c>
      <c r="C476" s="23">
        <v>8.9</v>
      </c>
      <c r="D476" s="24">
        <v>0</v>
      </c>
      <c r="E476" s="24">
        <v>27.342000000000002</v>
      </c>
      <c r="F476" s="48"/>
      <c r="G476" s="48"/>
      <c r="H476" s="1">
        <f t="shared" si="91"/>
        <v>-20.356822448872041</v>
      </c>
      <c r="I476" s="1">
        <f t="shared" si="84"/>
        <v>-10.914300063025605</v>
      </c>
      <c r="J476" s="4">
        <f>B476+('PV model'!$B$3/15)+(I476/60)</f>
        <v>14.541428332282907</v>
      </c>
      <c r="K476" s="2">
        <f t="shared" si="85"/>
        <v>-38.121424984243603</v>
      </c>
      <c r="L476" s="2">
        <f>DEGREES(ASIN((((COS(RADIANS('PV model'!$B$2))*COS(RADIANS(H476))*COS(RADIANS(K476)))+(SIN(RADIANS('PV model'!$B$2))*SIN(RADIANS(H476)))))))</f>
        <v>7.5319576161735053</v>
      </c>
      <c r="M476" s="3">
        <f t="shared" si="81"/>
        <v>7.5319576161735053</v>
      </c>
      <c r="N476" s="2">
        <f t="shared" si="86"/>
        <v>-35.719076381821431</v>
      </c>
      <c r="O476" s="2">
        <f>IF('PV model'!$B$2&gt;0, 180-N476,IF('PV model'!$B$2&lt;0,0-N476,N476))</f>
        <v>215.71907638182142</v>
      </c>
      <c r="P476" s="2">
        <f>ABS(O476-'PV model'!$B$5)</f>
        <v>10.719076381821424</v>
      </c>
      <c r="Q476" s="3">
        <f t="shared" si="82"/>
        <v>82.468042383826486</v>
      </c>
      <c r="R476" s="3">
        <f t="shared" si="87"/>
        <v>0</v>
      </c>
      <c r="S476" s="3">
        <f t="shared" si="83"/>
        <v>27.342000000000002</v>
      </c>
      <c r="T476" s="3">
        <f>(0.5*(1-COS(RADIANS(90-$X$3)))*(D476+E476)*'PV model'!$B$4)</f>
        <v>0</v>
      </c>
      <c r="U476" s="3">
        <f t="shared" si="88"/>
        <v>27.342000000000002</v>
      </c>
      <c r="V476" s="3">
        <f>('PV model'!$B$13*(U476/1000)*(1-'PV model'!$B$14*((20+C476)-25))*'PV model'!$B$10)/'PV model'!$B$12</f>
        <v>2.6904698614080003</v>
      </c>
    </row>
    <row r="477" spans="1:22" x14ac:dyDescent="0.2">
      <c r="A477" s="10">
        <f t="shared" si="89"/>
        <v>20</v>
      </c>
      <c r="B477" s="10">
        <f t="shared" si="90"/>
        <v>16</v>
      </c>
      <c r="C477" s="23">
        <v>9</v>
      </c>
      <c r="D477" s="24">
        <v>0</v>
      </c>
      <c r="E477" s="24">
        <v>9.702</v>
      </c>
      <c r="F477" s="48"/>
      <c r="G477" s="48"/>
      <c r="H477" s="1">
        <f t="shared" si="91"/>
        <v>-20.356822448872041</v>
      </c>
      <c r="I477" s="1">
        <f t="shared" si="84"/>
        <v>-10.914300063025605</v>
      </c>
      <c r="J477" s="4">
        <f>B477+('PV model'!$B$3/15)+(I477/60)</f>
        <v>15.541428332282907</v>
      </c>
      <c r="K477" s="2">
        <f t="shared" si="85"/>
        <v>-53.121424984243603</v>
      </c>
      <c r="L477" s="2">
        <f>DEGREES(ASIN((((COS(RADIANS('PV model'!$B$2))*COS(RADIANS(H477))*COS(RADIANS(K477)))+(SIN(RADIANS('PV model'!$B$2))*SIN(RADIANS(H477)))))))</f>
        <v>1.8336498903206202</v>
      </c>
      <c r="M477" s="3">
        <f t="shared" si="81"/>
        <v>1.8336498903206202</v>
      </c>
      <c r="N477" s="2">
        <f t="shared" si="86"/>
        <v>-48.619364794713142</v>
      </c>
      <c r="O477" s="2">
        <f>IF('PV model'!$B$2&gt;0, 180-N477,IF('PV model'!$B$2&lt;0,0-N477,N477))</f>
        <v>228.61936479471314</v>
      </c>
      <c r="P477" s="2">
        <f>ABS(O477-'PV model'!$B$5)</f>
        <v>23.619364794713135</v>
      </c>
      <c r="Q477" s="3">
        <f t="shared" si="82"/>
        <v>88.166350109679371</v>
      </c>
      <c r="R477" s="3">
        <f t="shared" si="87"/>
        <v>0</v>
      </c>
      <c r="S477" s="3">
        <f t="shared" si="83"/>
        <v>9.702</v>
      </c>
      <c r="T477" s="3">
        <f>(0.5*(1-COS(RADIANS(90-$X$3)))*(D477+E477)*'PV model'!$B$4)</f>
        <v>0</v>
      </c>
      <c r="U477" s="3">
        <f t="shared" si="88"/>
        <v>9.702</v>
      </c>
      <c r="V477" s="3">
        <f>('PV model'!$B$13*(U477/1000)*(1-'PV model'!$B$14*((20+C477)-25))*'PV model'!$B$10)/'PV model'!$B$12</f>
        <v>0.95429492928000004</v>
      </c>
    </row>
    <row r="478" spans="1:22" x14ac:dyDescent="0.2">
      <c r="A478" s="10">
        <f t="shared" si="89"/>
        <v>20</v>
      </c>
      <c r="B478" s="10">
        <f t="shared" si="90"/>
        <v>17</v>
      </c>
      <c r="C478" s="23">
        <v>9.1</v>
      </c>
      <c r="D478" s="24">
        <v>0</v>
      </c>
      <c r="E478" s="24">
        <v>0.88200000000000001</v>
      </c>
      <c r="F478" s="48"/>
      <c r="G478" s="48"/>
      <c r="H478" s="1">
        <f t="shared" si="91"/>
        <v>-20.356822448872041</v>
      </c>
      <c r="I478" s="1">
        <f t="shared" si="84"/>
        <v>-10.914300063025605</v>
      </c>
      <c r="J478" s="4">
        <f>B478+('PV model'!$B$3/15)+(I478/60)</f>
        <v>16.541428332282905</v>
      </c>
      <c r="K478" s="2">
        <f t="shared" si="85"/>
        <v>-68.121424984243575</v>
      </c>
      <c r="L478" s="2">
        <f>DEGREES(ASIN((((COS(RADIANS('PV model'!$B$2))*COS(RADIANS(H478))*COS(RADIANS(K478)))+(SIN(RADIANS('PV model'!$B$2))*SIN(RADIANS(H478)))))))</f>
        <v>-5.0946534292883214</v>
      </c>
      <c r="M478" s="3">
        <f t="shared" si="81"/>
        <v>0</v>
      </c>
      <c r="N478" s="2">
        <f t="shared" si="86"/>
        <v>-60.864315141338615</v>
      </c>
      <c r="O478" s="2">
        <f>IF('PV model'!$B$2&gt;0, 180-N478,IF('PV model'!$B$2&lt;0,0-N478,N478))</f>
        <v>240.86431514133861</v>
      </c>
      <c r="P478" s="2">
        <f>ABS(O478-'PV model'!$B$5)</f>
        <v>35.864315141338608</v>
      </c>
      <c r="Q478" s="3">
        <f t="shared" si="82"/>
        <v>95.094653429288329</v>
      </c>
      <c r="R478" s="3">
        <f t="shared" si="87"/>
        <v>0</v>
      </c>
      <c r="S478" s="3">
        <f t="shared" si="83"/>
        <v>0.88200000000000001</v>
      </c>
      <c r="T478" s="3">
        <f>(0.5*(1-COS(RADIANS(90-$X$3)))*(D478+E478)*'PV model'!$B$4)</f>
        <v>0</v>
      </c>
      <c r="U478" s="3">
        <f t="shared" si="88"/>
        <v>0.88200000000000001</v>
      </c>
      <c r="V478" s="3">
        <f>('PV model'!$B$13*(U478/1000)*(1-'PV model'!$B$14*((20+C478)-25))*'PV model'!$B$10)/'PV model'!$B$12</f>
        <v>8.6718818591999994E-2</v>
      </c>
    </row>
    <row r="479" spans="1:22" x14ac:dyDescent="0.2">
      <c r="A479" s="10">
        <f t="shared" si="89"/>
        <v>20</v>
      </c>
      <c r="B479" s="10">
        <f t="shared" si="90"/>
        <v>18</v>
      </c>
      <c r="C479" s="23">
        <v>9.1999999999999993</v>
      </c>
      <c r="D479" s="24">
        <v>0</v>
      </c>
      <c r="E479" s="24">
        <v>0</v>
      </c>
      <c r="F479" s="48"/>
      <c r="G479" s="48"/>
      <c r="H479" s="1">
        <f t="shared" si="91"/>
        <v>-20.356822448872041</v>
      </c>
      <c r="I479" s="1">
        <f t="shared" si="84"/>
        <v>-10.914300063025605</v>
      </c>
      <c r="J479" s="4">
        <f>B479+('PV model'!$B$3/15)+(I479/60)</f>
        <v>17.541428332282905</v>
      </c>
      <c r="K479" s="2">
        <f t="shared" si="85"/>
        <v>-83.121424984243575</v>
      </c>
      <c r="L479" s="2">
        <f>DEGREES(ASIN((((COS(RADIANS('PV model'!$B$2))*COS(RADIANS(H479))*COS(RADIANS(K479)))+(SIN(RADIANS('PV model'!$B$2))*SIN(RADIANS(H479)))))))</f>
        <v>-12.890348959581058</v>
      </c>
      <c r="M479" s="3">
        <f t="shared" si="81"/>
        <v>0</v>
      </c>
      <c r="N479" s="2">
        <f t="shared" si="86"/>
        <v>-72.719078894147543</v>
      </c>
      <c r="O479" s="2">
        <f>IF('PV model'!$B$2&gt;0, 180-N479,IF('PV model'!$B$2&lt;0,0-N479,N479))</f>
        <v>252.71907889414754</v>
      </c>
      <c r="P479" s="2">
        <f>ABS(O479-'PV model'!$B$5)</f>
        <v>47.719078894147543</v>
      </c>
      <c r="Q479" s="3">
        <f t="shared" si="82"/>
        <v>102.89034895958106</v>
      </c>
      <c r="R479" s="3">
        <f t="shared" si="87"/>
        <v>0</v>
      </c>
      <c r="S479" s="3">
        <f t="shared" si="83"/>
        <v>0</v>
      </c>
      <c r="T479" s="3">
        <f>(0.5*(1-COS(RADIANS(90-$X$3)))*(D479+E479)*'PV model'!$B$4)</f>
        <v>0</v>
      </c>
      <c r="U479" s="3">
        <f t="shared" si="88"/>
        <v>0</v>
      </c>
      <c r="V479" s="3">
        <f>('PV model'!$B$13*(U479/1000)*(1-'PV model'!$B$14*((20+C479)-25))*'PV model'!$B$10)/'PV model'!$B$12</f>
        <v>0</v>
      </c>
    </row>
    <row r="480" spans="1:22" x14ac:dyDescent="0.2">
      <c r="A480" s="10">
        <f t="shared" si="89"/>
        <v>20</v>
      </c>
      <c r="B480" s="10">
        <f t="shared" si="90"/>
        <v>19</v>
      </c>
      <c r="C480" s="23">
        <v>9</v>
      </c>
      <c r="D480" s="24">
        <v>0</v>
      </c>
      <c r="E480" s="24">
        <v>0</v>
      </c>
      <c r="F480" s="48"/>
      <c r="G480" s="48"/>
      <c r="H480" s="1">
        <f t="shared" si="91"/>
        <v>-20.356822448872041</v>
      </c>
      <c r="I480" s="1">
        <f t="shared" si="84"/>
        <v>-10.914300063025605</v>
      </c>
      <c r="J480" s="4">
        <f>B480+('PV model'!$B$3/15)+(I480/60)</f>
        <v>18.541428332282905</v>
      </c>
      <c r="K480" s="2">
        <f t="shared" si="85"/>
        <v>-98.121424984243575</v>
      </c>
      <c r="L480" s="2">
        <f>DEGREES(ASIN((((COS(RADIANS('PV model'!$B$2))*COS(RADIANS(H480))*COS(RADIANS(K480)))+(SIN(RADIANS('PV model'!$B$2))*SIN(RADIANS(H480)))))))</f>
        <v>-21.204922997219466</v>
      </c>
      <c r="M480" s="3">
        <f t="shared" si="81"/>
        <v>0</v>
      </c>
      <c r="N480" s="2">
        <f t="shared" si="86"/>
        <v>-84.591190876723758</v>
      </c>
      <c r="O480" s="2">
        <f>IF('PV model'!$B$2&gt;0, 180-N480,IF('PV model'!$B$2&lt;0,0-N480,N480))</f>
        <v>264.59119087672377</v>
      </c>
      <c r="P480" s="2">
        <f>ABS(O480-'PV model'!$B$5)</f>
        <v>59.591190876723772</v>
      </c>
      <c r="Q480" s="3">
        <f t="shared" si="82"/>
        <v>111.20492299721946</v>
      </c>
      <c r="R480" s="3">
        <f t="shared" si="87"/>
        <v>0</v>
      </c>
      <c r="S480" s="3">
        <f t="shared" si="83"/>
        <v>0</v>
      </c>
      <c r="T480" s="3">
        <f>(0.5*(1-COS(RADIANS(90-$X$3)))*(D480+E480)*'PV model'!$B$4)</f>
        <v>0</v>
      </c>
      <c r="U480" s="3">
        <f t="shared" si="88"/>
        <v>0</v>
      </c>
      <c r="V480" s="3">
        <f>('PV model'!$B$13*(U480/1000)*(1-'PV model'!$B$14*((20+C480)-25))*'PV model'!$B$10)/'PV model'!$B$12</f>
        <v>0</v>
      </c>
    </row>
    <row r="481" spans="1:22" x14ac:dyDescent="0.2">
      <c r="A481" s="10">
        <f t="shared" si="89"/>
        <v>20</v>
      </c>
      <c r="B481" s="10">
        <f t="shared" si="90"/>
        <v>20</v>
      </c>
      <c r="C481" s="23">
        <v>8.8000000000000007</v>
      </c>
      <c r="D481" s="24">
        <v>0</v>
      </c>
      <c r="E481" s="24">
        <v>0</v>
      </c>
      <c r="F481" s="48"/>
      <c r="G481" s="48"/>
      <c r="H481" s="1">
        <f t="shared" si="91"/>
        <v>-20.356822448872041</v>
      </c>
      <c r="I481" s="1">
        <f t="shared" si="84"/>
        <v>-10.914300063025605</v>
      </c>
      <c r="J481" s="4">
        <f>B481+('PV model'!$B$3/15)+(I481/60)</f>
        <v>19.541428332282905</v>
      </c>
      <c r="K481" s="2">
        <f t="shared" si="85"/>
        <v>-113.12142498424357</v>
      </c>
      <c r="L481" s="2">
        <f>DEGREES(ASIN((((COS(RADIANS('PV model'!$B$2))*COS(RADIANS(H481))*COS(RADIANS(K481)))+(SIN(RADIANS('PV model'!$B$2))*SIN(RADIANS(H481)))))))</f>
        <v>-29.683663264455745</v>
      </c>
      <c r="M481" s="3">
        <f t="shared" si="81"/>
        <v>0</v>
      </c>
      <c r="N481" s="2">
        <f t="shared" si="86"/>
        <v>-82.966981445735229</v>
      </c>
      <c r="O481" s="2">
        <f>IF('PV model'!$B$2&gt;0, 180-N481,IF('PV model'!$B$2&lt;0,0-N481,N481))</f>
        <v>262.9669814457352</v>
      </c>
      <c r="P481" s="2">
        <f>ABS(O481-'PV model'!$B$5)</f>
        <v>57.9669814457352</v>
      </c>
      <c r="Q481" s="3">
        <f t="shared" si="82"/>
        <v>119.68366326445573</v>
      </c>
      <c r="R481" s="3">
        <f t="shared" si="87"/>
        <v>0</v>
      </c>
      <c r="S481" s="3">
        <f t="shared" si="83"/>
        <v>0</v>
      </c>
      <c r="T481" s="3">
        <f>(0.5*(1-COS(RADIANS(90-$X$3)))*(D481+E481)*'PV model'!$B$4)</f>
        <v>0</v>
      </c>
      <c r="U481" s="3">
        <f t="shared" si="88"/>
        <v>0</v>
      </c>
      <c r="V481" s="3">
        <f>('PV model'!$B$13*(U481/1000)*(1-'PV model'!$B$14*((20+C481)-25))*'PV model'!$B$10)/'PV model'!$B$12</f>
        <v>0</v>
      </c>
    </row>
    <row r="482" spans="1:22" x14ac:dyDescent="0.2">
      <c r="A482" s="10">
        <f t="shared" si="89"/>
        <v>20</v>
      </c>
      <c r="B482" s="10">
        <f t="shared" si="90"/>
        <v>21</v>
      </c>
      <c r="C482" s="23">
        <v>8.6</v>
      </c>
      <c r="D482" s="24">
        <v>0</v>
      </c>
      <c r="E482" s="24">
        <v>0</v>
      </c>
      <c r="F482" s="48"/>
      <c r="G482" s="48"/>
      <c r="H482" s="1">
        <f t="shared" si="91"/>
        <v>-20.356822448872041</v>
      </c>
      <c r="I482" s="1">
        <f t="shared" si="84"/>
        <v>-10.914300063025605</v>
      </c>
      <c r="J482" s="4">
        <f>B482+('PV model'!$B$3/15)+(I482/60)</f>
        <v>20.541428332282905</v>
      </c>
      <c r="K482" s="2">
        <f t="shared" si="85"/>
        <v>-128.12142498424356</v>
      </c>
      <c r="L482" s="2">
        <f>DEGREES(ASIN((((COS(RADIANS('PV model'!$B$2))*COS(RADIANS(H482))*COS(RADIANS(K482)))+(SIN(RADIANS('PV model'!$B$2))*SIN(RADIANS(H482)))))))</f>
        <v>-37.916076666914911</v>
      </c>
      <c r="M482" s="3">
        <f t="shared" si="81"/>
        <v>0</v>
      </c>
      <c r="N482" s="2">
        <f t="shared" si="86"/>
        <v>-69.215395055592992</v>
      </c>
      <c r="O482" s="2">
        <f>IF('PV model'!$B$2&gt;0, 180-N482,IF('PV model'!$B$2&lt;0,0-N482,N482))</f>
        <v>249.21539505559298</v>
      </c>
      <c r="P482" s="2">
        <f>ABS(O482-'PV model'!$B$5)</f>
        <v>44.215395055592978</v>
      </c>
      <c r="Q482" s="3">
        <f t="shared" si="82"/>
        <v>127.91607666691493</v>
      </c>
      <c r="R482" s="3">
        <f t="shared" si="87"/>
        <v>0</v>
      </c>
      <c r="S482" s="3">
        <f t="shared" si="83"/>
        <v>0</v>
      </c>
      <c r="T482" s="3">
        <f>(0.5*(1-COS(RADIANS(90-$X$3)))*(D482+E482)*'PV model'!$B$4)</f>
        <v>0</v>
      </c>
      <c r="U482" s="3">
        <f t="shared" si="88"/>
        <v>0</v>
      </c>
      <c r="V482" s="3">
        <f>('PV model'!$B$13*(U482/1000)*(1-'PV model'!$B$14*((20+C482)-25))*'PV model'!$B$10)/'PV model'!$B$12</f>
        <v>0</v>
      </c>
    </row>
    <row r="483" spans="1:22" x14ac:dyDescent="0.2">
      <c r="A483" s="10">
        <f t="shared" si="89"/>
        <v>20</v>
      </c>
      <c r="B483" s="10">
        <f t="shared" si="90"/>
        <v>22</v>
      </c>
      <c r="C483" s="23">
        <v>8.6</v>
      </c>
      <c r="D483" s="24">
        <v>0</v>
      </c>
      <c r="E483" s="24">
        <v>0</v>
      </c>
      <c r="F483" s="48"/>
      <c r="G483" s="48"/>
      <c r="H483" s="1">
        <f t="shared" si="91"/>
        <v>-20.356822448872041</v>
      </c>
      <c r="I483" s="1">
        <f t="shared" si="84"/>
        <v>-10.914300063025605</v>
      </c>
      <c r="J483" s="4">
        <f>B483+('PV model'!$B$3/15)+(I483/60)</f>
        <v>21.541428332282905</v>
      </c>
      <c r="K483" s="2">
        <f t="shared" si="85"/>
        <v>-143.12142498424356</v>
      </c>
      <c r="L483" s="2">
        <f>DEGREES(ASIN((((COS(RADIANS('PV model'!$B$2))*COS(RADIANS(H483))*COS(RADIANS(K483)))+(SIN(RADIANS('PV model'!$B$2))*SIN(RADIANS(H483)))))))</f>
        <v>-45.353968685745464</v>
      </c>
      <c r="M483" s="3">
        <f t="shared" si="81"/>
        <v>0</v>
      </c>
      <c r="N483" s="2">
        <f t="shared" si="86"/>
        <v>-53.192702606911084</v>
      </c>
      <c r="O483" s="2">
        <f>IF('PV model'!$B$2&gt;0, 180-N483,IF('PV model'!$B$2&lt;0,0-N483,N483))</f>
        <v>233.1927026069111</v>
      </c>
      <c r="P483" s="2">
        <f>ABS(O483-'PV model'!$B$5)</f>
        <v>28.192702606911098</v>
      </c>
      <c r="Q483" s="3">
        <f t="shared" si="82"/>
        <v>135.35396868574546</v>
      </c>
      <c r="R483" s="3">
        <f t="shared" si="87"/>
        <v>0</v>
      </c>
      <c r="S483" s="3">
        <f t="shared" si="83"/>
        <v>0</v>
      </c>
      <c r="T483" s="3">
        <f>(0.5*(1-COS(RADIANS(90-$X$3)))*(D483+E483)*'PV model'!$B$4)</f>
        <v>0</v>
      </c>
      <c r="U483" s="3">
        <f t="shared" si="88"/>
        <v>0</v>
      </c>
      <c r="V483" s="3">
        <f>('PV model'!$B$13*(U483/1000)*(1-'PV model'!$B$14*((20+C483)-25))*'PV model'!$B$10)/'PV model'!$B$12</f>
        <v>0</v>
      </c>
    </row>
    <row r="484" spans="1:22" x14ac:dyDescent="0.2">
      <c r="A484" s="10">
        <f t="shared" si="89"/>
        <v>20</v>
      </c>
      <c r="B484" s="10">
        <f t="shared" si="90"/>
        <v>23</v>
      </c>
      <c r="C484" s="23">
        <v>8.6</v>
      </c>
      <c r="D484" s="24">
        <v>0</v>
      </c>
      <c r="E484" s="24">
        <v>0</v>
      </c>
      <c r="F484" s="48"/>
      <c r="G484" s="48"/>
      <c r="H484" s="1">
        <f t="shared" si="91"/>
        <v>-20.356822448872041</v>
      </c>
      <c r="I484" s="1">
        <f t="shared" si="84"/>
        <v>-10.914300063025605</v>
      </c>
      <c r="J484" s="4">
        <f>B484+('PV model'!$B$3/15)+(I484/60)</f>
        <v>22.541428332282905</v>
      </c>
      <c r="K484" s="2">
        <f t="shared" si="85"/>
        <v>-158.12142498424356</v>
      </c>
      <c r="L484" s="2">
        <f>DEGREES(ASIN((((COS(RADIANS('PV model'!$B$2))*COS(RADIANS(H484))*COS(RADIANS(K484)))+(SIN(RADIANS('PV model'!$B$2))*SIN(RADIANS(H484)))))))</f>
        <v>-51.211984232581429</v>
      </c>
      <c r="M484" s="3">
        <f t="shared" si="81"/>
        <v>0</v>
      </c>
      <c r="N484" s="2">
        <f t="shared" si="86"/>
        <v>-33.897026521487355</v>
      </c>
      <c r="O484" s="2">
        <f>IF('PV model'!$B$2&gt;0, 180-N484,IF('PV model'!$B$2&lt;0,0-N484,N484))</f>
        <v>213.89702652148736</v>
      </c>
      <c r="P484" s="2">
        <f>ABS(O484-'PV model'!$B$5)</f>
        <v>8.8970265214873621</v>
      </c>
      <c r="Q484" s="3">
        <f t="shared" si="82"/>
        <v>141.21198423258141</v>
      </c>
      <c r="R484" s="3">
        <f t="shared" si="87"/>
        <v>0</v>
      </c>
      <c r="S484" s="3">
        <f t="shared" si="83"/>
        <v>0</v>
      </c>
      <c r="T484" s="3">
        <f>(0.5*(1-COS(RADIANS(90-$X$3)))*(D484+E484)*'PV model'!$B$4)</f>
        <v>0</v>
      </c>
      <c r="U484" s="3">
        <f t="shared" si="88"/>
        <v>0</v>
      </c>
      <c r="V484" s="3">
        <f>('PV model'!$B$13*(U484/1000)*(1-'PV model'!$B$14*((20+C484)-25))*'PV model'!$B$10)/'PV model'!$B$12</f>
        <v>0</v>
      </c>
    </row>
    <row r="485" spans="1:22" x14ac:dyDescent="0.2">
      <c r="A485" s="10">
        <f t="shared" si="89"/>
        <v>20</v>
      </c>
      <c r="B485" s="10">
        <f t="shared" si="90"/>
        <v>24</v>
      </c>
      <c r="C485" s="23">
        <v>8.6</v>
      </c>
      <c r="D485" s="24">
        <v>0</v>
      </c>
      <c r="E485" s="24">
        <v>0</v>
      </c>
      <c r="F485" s="48"/>
      <c r="G485" s="48"/>
      <c r="H485" s="1">
        <f t="shared" si="91"/>
        <v>-20.356822448872041</v>
      </c>
      <c r="I485" s="1">
        <f t="shared" si="84"/>
        <v>-10.914300063025605</v>
      </c>
      <c r="J485" s="4">
        <f>B485+('PV model'!$B$3/15)+(I485/60)</f>
        <v>23.541428332282905</v>
      </c>
      <c r="K485" s="2">
        <f t="shared" si="85"/>
        <v>-173.12142498424356</v>
      </c>
      <c r="L485" s="2">
        <f>DEGREES(ASIN((((COS(RADIANS('PV model'!$B$2))*COS(RADIANS(H485))*COS(RADIANS(K485)))+(SIN(RADIANS('PV model'!$B$2))*SIN(RADIANS(H485)))))))</f>
        <v>-54.478140551314944</v>
      </c>
      <c r="M485" s="3">
        <f t="shared" si="81"/>
        <v>0</v>
      </c>
      <c r="N485" s="2">
        <f t="shared" si="86"/>
        <v>-11.14298480738884</v>
      </c>
      <c r="O485" s="2">
        <f>IF('PV model'!$B$2&gt;0, 180-N485,IF('PV model'!$B$2&lt;0,0-N485,N485))</f>
        <v>191.14298480738884</v>
      </c>
      <c r="P485" s="2">
        <f>ABS(O485-'PV model'!$B$5)</f>
        <v>13.857015192611158</v>
      </c>
      <c r="Q485" s="3">
        <f t="shared" si="82"/>
        <v>144.47814055131494</v>
      </c>
      <c r="R485" s="3">
        <f t="shared" si="87"/>
        <v>0</v>
      </c>
      <c r="S485" s="3">
        <f t="shared" si="83"/>
        <v>0</v>
      </c>
      <c r="T485" s="3">
        <f>(0.5*(1-COS(RADIANS(90-$X$3)))*(D485+E485)*'PV model'!$B$4)</f>
        <v>0</v>
      </c>
      <c r="U485" s="3">
        <f t="shared" si="88"/>
        <v>0</v>
      </c>
      <c r="V485" s="3">
        <f>('PV model'!$B$13*(U485/1000)*(1-'PV model'!$B$14*((20+C485)-25))*'PV model'!$B$10)/'PV model'!$B$12</f>
        <v>0</v>
      </c>
    </row>
    <row r="486" spans="1:22" x14ac:dyDescent="0.2">
      <c r="A486" s="10">
        <f t="shared" si="89"/>
        <v>21</v>
      </c>
      <c r="B486" s="10">
        <f t="shared" si="90"/>
        <v>1</v>
      </c>
      <c r="C486" s="23">
        <v>8.5</v>
      </c>
      <c r="D486" s="24">
        <v>0</v>
      </c>
      <c r="E486" s="24">
        <v>0</v>
      </c>
      <c r="F486" s="48"/>
      <c r="G486" s="48"/>
      <c r="H486" s="1">
        <f t="shared" si="91"/>
        <v>-20.152914172526373</v>
      </c>
      <c r="I486" s="1">
        <f t="shared" si="84"/>
        <v>-11.208349178767939</v>
      </c>
      <c r="J486" s="4">
        <f>B486+('PV model'!$B$3/15)+(I486/60)</f>
        <v>0.53652751368720109</v>
      </c>
      <c r="K486" s="2">
        <f t="shared" si="85"/>
        <v>171.95208729469198</v>
      </c>
      <c r="L486" s="2">
        <f>DEGREES(ASIN((((COS(RADIANS('PV model'!$B$2))*COS(RADIANS(H486))*COS(RADIANS(K486)))+(SIN(RADIANS('PV model'!$B$2))*SIN(RADIANS(H486)))))))</f>
        <v>-54.137535874889579</v>
      </c>
      <c r="M486" s="3">
        <f t="shared" si="81"/>
        <v>0</v>
      </c>
      <c r="N486" s="2">
        <f t="shared" si="86"/>
        <v>12.964280627703864</v>
      </c>
      <c r="O486" s="2">
        <f>IF('PV model'!$B$2&gt;0, 180-N486,IF('PV model'!$B$2&lt;0,0-N486,N486))</f>
        <v>167.03571937229614</v>
      </c>
      <c r="P486" s="2">
        <f>ABS(O486-'PV model'!$B$5)</f>
        <v>37.964280627703857</v>
      </c>
      <c r="Q486" s="3">
        <f t="shared" si="82"/>
        <v>144.13753587488958</v>
      </c>
      <c r="R486" s="3">
        <f t="shared" si="87"/>
        <v>0</v>
      </c>
      <c r="S486" s="3">
        <f t="shared" si="83"/>
        <v>0</v>
      </c>
      <c r="T486" s="3">
        <f>(0.5*(1-COS(RADIANS(90-$X$3)))*(D486+E486)*'PV model'!$B$4)</f>
        <v>0</v>
      </c>
      <c r="U486" s="3">
        <f t="shared" si="88"/>
        <v>0</v>
      </c>
      <c r="V486" s="3">
        <f>('PV model'!$B$13*(U486/1000)*(1-'PV model'!$B$14*((20+C486)-25))*'PV model'!$B$10)/'PV model'!$B$12</f>
        <v>0</v>
      </c>
    </row>
    <row r="487" spans="1:22" x14ac:dyDescent="0.2">
      <c r="A487" s="10">
        <f t="shared" si="89"/>
        <v>21</v>
      </c>
      <c r="B487" s="10">
        <f t="shared" si="90"/>
        <v>2</v>
      </c>
      <c r="C487" s="23">
        <v>8.4</v>
      </c>
      <c r="D487" s="24">
        <v>0</v>
      </c>
      <c r="E487" s="24">
        <v>0</v>
      </c>
      <c r="F487" s="48"/>
      <c r="G487" s="48"/>
      <c r="H487" s="1">
        <f t="shared" si="91"/>
        <v>-20.152914172526373</v>
      </c>
      <c r="I487" s="1">
        <f t="shared" si="84"/>
        <v>-11.208349178767939</v>
      </c>
      <c r="J487" s="4">
        <f>B487+('PV model'!$B$3/15)+(I487/60)</f>
        <v>1.536527513687201</v>
      </c>
      <c r="K487" s="2">
        <f t="shared" si="85"/>
        <v>156.95208729469198</v>
      </c>
      <c r="L487" s="2">
        <f>DEGREES(ASIN((((COS(RADIANS('PV model'!$B$2))*COS(RADIANS(H487))*COS(RADIANS(K487)))+(SIN(RADIANS('PV model'!$B$2))*SIN(RADIANS(H487)))))))</f>
        <v>-50.643807859912819</v>
      </c>
      <c r="M487" s="3">
        <f t="shared" si="81"/>
        <v>0</v>
      </c>
      <c r="N487" s="2">
        <f t="shared" si="86"/>
        <v>35.420688199167735</v>
      </c>
      <c r="O487" s="2">
        <f>IF('PV model'!$B$2&gt;0, 180-N487,IF('PV model'!$B$2&lt;0,0-N487,N487))</f>
        <v>144.57931180083227</v>
      </c>
      <c r="P487" s="2">
        <f>ABS(O487-'PV model'!$B$5)</f>
        <v>60.420688199167728</v>
      </c>
      <c r="Q487" s="3">
        <f t="shared" si="82"/>
        <v>140.64380785991281</v>
      </c>
      <c r="R487" s="3">
        <f t="shared" si="87"/>
        <v>0</v>
      </c>
      <c r="S487" s="3">
        <f t="shared" si="83"/>
        <v>0</v>
      </c>
      <c r="T487" s="3">
        <f>(0.5*(1-COS(RADIANS(90-$X$3)))*(D487+E487)*'PV model'!$B$4)</f>
        <v>0</v>
      </c>
      <c r="U487" s="3">
        <f t="shared" si="88"/>
        <v>0</v>
      </c>
      <c r="V487" s="3">
        <f>('PV model'!$B$13*(U487/1000)*(1-'PV model'!$B$14*((20+C487)-25))*'PV model'!$B$10)/'PV model'!$B$12</f>
        <v>0</v>
      </c>
    </row>
    <row r="488" spans="1:22" x14ac:dyDescent="0.2">
      <c r="A488" s="10">
        <f t="shared" si="89"/>
        <v>21</v>
      </c>
      <c r="B488" s="10">
        <f t="shared" si="90"/>
        <v>3</v>
      </c>
      <c r="C488" s="23">
        <v>8.3000000000000007</v>
      </c>
      <c r="D488" s="24">
        <v>0</v>
      </c>
      <c r="E488" s="24">
        <v>0</v>
      </c>
      <c r="F488" s="48"/>
      <c r="G488" s="48"/>
      <c r="H488" s="1">
        <f t="shared" si="91"/>
        <v>-20.152914172526373</v>
      </c>
      <c r="I488" s="1">
        <f t="shared" si="84"/>
        <v>-11.208349178767939</v>
      </c>
      <c r="J488" s="4">
        <f>B488+('PV model'!$B$3/15)+(I488/60)</f>
        <v>2.5365275136872008</v>
      </c>
      <c r="K488" s="2">
        <f t="shared" si="85"/>
        <v>141.95208729469198</v>
      </c>
      <c r="L488" s="2">
        <f>DEGREES(ASIN((((COS(RADIANS('PV model'!$B$2))*COS(RADIANS(H488))*COS(RADIANS(K488)))+(SIN(RADIANS('PV model'!$B$2))*SIN(RADIANS(H488)))))))</f>
        <v>-44.641430237793095</v>
      </c>
      <c r="M488" s="3">
        <f t="shared" si="81"/>
        <v>0</v>
      </c>
      <c r="N488" s="2">
        <f t="shared" si="86"/>
        <v>54.407053457046743</v>
      </c>
      <c r="O488" s="2">
        <f>IF('PV model'!$B$2&gt;0, 180-N488,IF('PV model'!$B$2&lt;0,0-N488,N488))</f>
        <v>125.59294654295326</v>
      </c>
      <c r="P488" s="2">
        <f>ABS(O488-'PV model'!$B$5)</f>
        <v>79.407053457046743</v>
      </c>
      <c r="Q488" s="3">
        <f t="shared" si="82"/>
        <v>134.64143023779312</v>
      </c>
      <c r="R488" s="3">
        <f t="shared" si="87"/>
        <v>0</v>
      </c>
      <c r="S488" s="3">
        <f t="shared" si="83"/>
        <v>0</v>
      </c>
      <c r="T488" s="3">
        <f>(0.5*(1-COS(RADIANS(90-$X$3)))*(D488+E488)*'PV model'!$B$4)</f>
        <v>0</v>
      </c>
      <c r="U488" s="3">
        <f t="shared" si="88"/>
        <v>0</v>
      </c>
      <c r="V488" s="3">
        <f>('PV model'!$B$13*(U488/1000)*(1-'PV model'!$B$14*((20+C488)-25))*'PV model'!$B$10)/'PV model'!$B$12</f>
        <v>0</v>
      </c>
    </row>
    <row r="489" spans="1:22" x14ac:dyDescent="0.2">
      <c r="A489" s="10">
        <f t="shared" si="89"/>
        <v>21</v>
      </c>
      <c r="B489" s="10">
        <f t="shared" si="90"/>
        <v>4</v>
      </c>
      <c r="C489" s="23">
        <v>8.3000000000000007</v>
      </c>
      <c r="D489" s="24">
        <v>0</v>
      </c>
      <c r="E489" s="24">
        <v>0</v>
      </c>
      <c r="F489" s="48"/>
      <c r="G489" s="48"/>
      <c r="H489" s="1">
        <f t="shared" si="91"/>
        <v>-20.152914172526373</v>
      </c>
      <c r="I489" s="1">
        <f t="shared" si="84"/>
        <v>-11.208349178767939</v>
      </c>
      <c r="J489" s="4">
        <f>B489+('PV model'!$B$3/15)+(I489/60)</f>
        <v>3.5365275136872008</v>
      </c>
      <c r="K489" s="2">
        <f t="shared" si="85"/>
        <v>126.95208729469199</v>
      </c>
      <c r="L489" s="2">
        <f>DEGREES(ASIN((((COS(RADIANS('PV model'!$B$2))*COS(RADIANS(H489))*COS(RADIANS(K489)))+(SIN(RADIANS('PV model'!$B$2))*SIN(RADIANS(H489)))))))</f>
        <v>-37.126783809031998</v>
      </c>
      <c r="M489" s="3">
        <f t="shared" si="81"/>
        <v>0</v>
      </c>
      <c r="N489" s="2">
        <f t="shared" si="86"/>
        <v>70.209850738223807</v>
      </c>
      <c r="O489" s="2">
        <f>IF('PV model'!$B$2&gt;0, 180-N489,IF('PV model'!$B$2&lt;0,0-N489,N489))</f>
        <v>109.79014926177619</v>
      </c>
      <c r="P489" s="2">
        <f>ABS(O489-'PV model'!$B$5)</f>
        <v>95.209850738223807</v>
      </c>
      <c r="Q489" s="3">
        <f t="shared" si="82"/>
        <v>127.12678380903201</v>
      </c>
      <c r="R489" s="3">
        <f t="shared" si="87"/>
        <v>0</v>
      </c>
      <c r="S489" s="3">
        <f t="shared" si="83"/>
        <v>0</v>
      </c>
      <c r="T489" s="3">
        <f>(0.5*(1-COS(RADIANS(90-$X$3)))*(D489+E489)*'PV model'!$B$4)</f>
        <v>0</v>
      </c>
      <c r="U489" s="3">
        <f t="shared" si="88"/>
        <v>0</v>
      </c>
      <c r="V489" s="3">
        <f>('PV model'!$B$13*(U489/1000)*(1-'PV model'!$B$14*((20+C489)-25))*'PV model'!$B$10)/'PV model'!$B$12</f>
        <v>0</v>
      </c>
    </row>
    <row r="490" spans="1:22" x14ac:dyDescent="0.2">
      <c r="A490" s="10">
        <f t="shared" si="89"/>
        <v>21</v>
      </c>
      <c r="B490" s="10">
        <f t="shared" si="90"/>
        <v>5</v>
      </c>
      <c r="C490" s="23">
        <v>8.4</v>
      </c>
      <c r="D490" s="24">
        <v>0</v>
      </c>
      <c r="E490" s="24">
        <v>0</v>
      </c>
      <c r="F490" s="48"/>
      <c r="G490" s="48"/>
      <c r="H490" s="1">
        <f t="shared" si="91"/>
        <v>-20.152914172526373</v>
      </c>
      <c r="I490" s="1">
        <f t="shared" si="84"/>
        <v>-11.208349178767939</v>
      </c>
      <c r="J490" s="4">
        <f>B490+('PV model'!$B$3/15)+(I490/60)</f>
        <v>4.5365275136872016</v>
      </c>
      <c r="K490" s="2">
        <f t="shared" si="85"/>
        <v>111.95208729469198</v>
      </c>
      <c r="L490" s="2">
        <f>DEGREES(ASIN((((COS(RADIANS('PV model'!$B$2))*COS(RADIANS(H490))*COS(RADIANS(K490)))+(SIN(RADIANS('PV model'!$B$2))*SIN(RADIANS(H490)))))))</f>
        <v>-28.862570765148739</v>
      </c>
      <c r="M490" s="3">
        <f t="shared" si="81"/>
        <v>0</v>
      </c>
      <c r="N490" s="2">
        <f t="shared" si="86"/>
        <v>83.833152696936367</v>
      </c>
      <c r="O490" s="2">
        <f>IF('PV model'!$B$2&gt;0, 180-N490,IF('PV model'!$B$2&lt;0,0-N490,N490))</f>
        <v>96.166847303063633</v>
      </c>
      <c r="P490" s="2">
        <f>ABS(O490-'PV model'!$B$5)</f>
        <v>108.83315269693637</v>
      </c>
      <c r="Q490" s="3">
        <f t="shared" si="82"/>
        <v>118.86257076514873</v>
      </c>
      <c r="R490" s="3">
        <f t="shared" si="87"/>
        <v>0</v>
      </c>
      <c r="S490" s="3">
        <f t="shared" si="83"/>
        <v>0</v>
      </c>
      <c r="T490" s="3">
        <f>(0.5*(1-COS(RADIANS(90-$X$3)))*(D490+E490)*'PV model'!$B$4)</f>
        <v>0</v>
      </c>
      <c r="U490" s="3">
        <f t="shared" si="88"/>
        <v>0</v>
      </c>
      <c r="V490" s="3">
        <f>('PV model'!$B$13*(U490/1000)*(1-'PV model'!$B$14*((20+C490)-25))*'PV model'!$B$10)/'PV model'!$B$12</f>
        <v>0</v>
      </c>
    </row>
    <row r="491" spans="1:22" x14ac:dyDescent="0.2">
      <c r="A491" s="10">
        <f t="shared" si="89"/>
        <v>21</v>
      </c>
      <c r="B491" s="10">
        <f t="shared" si="90"/>
        <v>6</v>
      </c>
      <c r="C491" s="23">
        <v>8.4</v>
      </c>
      <c r="D491" s="24">
        <v>0</v>
      </c>
      <c r="E491" s="24">
        <v>0</v>
      </c>
      <c r="F491" s="48"/>
      <c r="G491" s="48"/>
      <c r="H491" s="1">
        <f t="shared" si="91"/>
        <v>-20.152914172526373</v>
      </c>
      <c r="I491" s="1">
        <f t="shared" si="84"/>
        <v>-11.208349178767939</v>
      </c>
      <c r="J491" s="4">
        <f>B491+('PV model'!$B$3/15)+(I491/60)</f>
        <v>5.5365275136872016</v>
      </c>
      <c r="K491" s="2">
        <f t="shared" si="85"/>
        <v>96.952087294691978</v>
      </c>
      <c r="L491" s="2">
        <f>DEGREES(ASIN((((COS(RADIANS('PV model'!$B$2))*COS(RADIANS(H491))*COS(RADIANS(K491)))+(SIN(RADIANS('PV model'!$B$2))*SIN(RADIANS(H491)))))))</f>
        <v>-20.382983677973353</v>
      </c>
      <c r="M491" s="3">
        <f t="shared" si="81"/>
        <v>0</v>
      </c>
      <c r="N491" s="2">
        <f t="shared" si="86"/>
        <v>83.783976907258705</v>
      </c>
      <c r="O491" s="2">
        <f>IF('PV model'!$B$2&gt;0, 180-N491,IF('PV model'!$B$2&lt;0,0-N491,N491))</f>
        <v>96.216023092741295</v>
      </c>
      <c r="P491" s="2">
        <f>ABS(O491-'PV model'!$B$5)</f>
        <v>108.7839769072587</v>
      </c>
      <c r="Q491" s="3">
        <f t="shared" si="82"/>
        <v>110.38298367797336</v>
      </c>
      <c r="R491" s="3">
        <f t="shared" si="87"/>
        <v>0</v>
      </c>
      <c r="S491" s="3">
        <f t="shared" si="83"/>
        <v>0</v>
      </c>
      <c r="T491" s="3">
        <f>(0.5*(1-COS(RADIANS(90-$X$3)))*(D491+E491)*'PV model'!$B$4)</f>
        <v>0</v>
      </c>
      <c r="U491" s="3">
        <f t="shared" si="88"/>
        <v>0</v>
      </c>
      <c r="V491" s="3">
        <f>('PV model'!$B$13*(U491/1000)*(1-'PV model'!$B$14*((20+C491)-25))*'PV model'!$B$10)/'PV model'!$B$12</f>
        <v>0</v>
      </c>
    </row>
    <row r="492" spans="1:22" x14ac:dyDescent="0.2">
      <c r="A492" s="10">
        <f t="shared" si="89"/>
        <v>21</v>
      </c>
      <c r="B492" s="10">
        <f t="shared" si="90"/>
        <v>7</v>
      </c>
      <c r="C492" s="23">
        <v>8.5</v>
      </c>
      <c r="D492" s="24">
        <v>0</v>
      </c>
      <c r="E492" s="24">
        <v>0</v>
      </c>
      <c r="F492" s="48"/>
      <c r="G492" s="48"/>
      <c r="H492" s="1">
        <f t="shared" si="91"/>
        <v>-20.152914172526373</v>
      </c>
      <c r="I492" s="1">
        <f t="shared" si="84"/>
        <v>-11.208349178767939</v>
      </c>
      <c r="J492" s="4">
        <f>B492+('PV model'!$B$3/15)+(I492/60)</f>
        <v>6.5365275136872016</v>
      </c>
      <c r="K492" s="2">
        <f t="shared" si="85"/>
        <v>81.952087294691978</v>
      </c>
      <c r="L492" s="2">
        <f>DEGREES(ASIN((((COS(RADIANS('PV model'!$B$2))*COS(RADIANS(H492))*COS(RADIANS(K492)))+(SIN(RADIANS('PV model'!$B$2))*SIN(RADIANS(H492)))))))</f>
        <v>-12.092521160518862</v>
      </c>
      <c r="M492" s="3">
        <f t="shared" si="81"/>
        <v>0</v>
      </c>
      <c r="N492" s="2">
        <f t="shared" si="86"/>
        <v>71.920085287888512</v>
      </c>
      <c r="O492" s="2">
        <f>IF('PV model'!$B$2&gt;0, 180-N492,IF('PV model'!$B$2&lt;0,0-N492,N492))</f>
        <v>108.07991471211149</v>
      </c>
      <c r="P492" s="2">
        <f>ABS(O492-'PV model'!$B$5)</f>
        <v>96.920085287888512</v>
      </c>
      <c r="Q492" s="3">
        <f t="shared" si="82"/>
        <v>102.09252116051886</v>
      </c>
      <c r="R492" s="3">
        <f t="shared" si="87"/>
        <v>0</v>
      </c>
      <c r="S492" s="3">
        <f t="shared" si="83"/>
        <v>0</v>
      </c>
      <c r="T492" s="3">
        <f>(0.5*(1-COS(RADIANS(90-$X$3)))*(D492+E492)*'PV model'!$B$4)</f>
        <v>0</v>
      </c>
      <c r="U492" s="3">
        <f t="shared" si="88"/>
        <v>0</v>
      </c>
      <c r="V492" s="3">
        <f>('PV model'!$B$13*(U492/1000)*(1-'PV model'!$B$14*((20+C492)-25))*'PV model'!$B$10)/'PV model'!$B$12</f>
        <v>0</v>
      </c>
    </row>
    <row r="493" spans="1:22" x14ac:dyDescent="0.2">
      <c r="A493" s="10">
        <f t="shared" si="89"/>
        <v>21</v>
      </c>
      <c r="B493" s="10">
        <f t="shared" si="90"/>
        <v>8</v>
      </c>
      <c r="C493" s="23">
        <v>8.6999999999999993</v>
      </c>
      <c r="D493" s="24">
        <v>0</v>
      </c>
      <c r="E493" s="24">
        <v>0</v>
      </c>
      <c r="F493" s="48"/>
      <c r="G493" s="48"/>
      <c r="H493" s="1">
        <f t="shared" si="91"/>
        <v>-20.152914172526373</v>
      </c>
      <c r="I493" s="1">
        <f t="shared" si="84"/>
        <v>-11.208349178767939</v>
      </c>
      <c r="J493" s="4">
        <f>B493+('PV model'!$B$3/15)+(I493/60)</f>
        <v>7.5365275136872016</v>
      </c>
      <c r="K493" s="2">
        <f t="shared" si="85"/>
        <v>66.952087294691978</v>
      </c>
      <c r="L493" s="2">
        <f>DEGREES(ASIN((((COS(RADIANS('PV model'!$B$2))*COS(RADIANS(H493))*COS(RADIANS(K493)))+(SIN(RADIANS('PV model'!$B$2))*SIN(RADIANS(H493)))))))</f>
        <v>-4.3449681773853372</v>
      </c>
      <c r="M493" s="3">
        <f t="shared" si="81"/>
        <v>0</v>
      </c>
      <c r="N493" s="2">
        <f t="shared" si="86"/>
        <v>60.035050148817184</v>
      </c>
      <c r="O493" s="2">
        <f>IF('PV model'!$B$2&gt;0, 180-N493,IF('PV model'!$B$2&lt;0,0-N493,N493))</f>
        <v>119.96494985118281</v>
      </c>
      <c r="P493" s="2">
        <f>ABS(O493-'PV model'!$B$5)</f>
        <v>85.035050148817191</v>
      </c>
      <c r="Q493" s="3">
        <f t="shared" si="82"/>
        <v>94.34496817738534</v>
      </c>
      <c r="R493" s="3">
        <f t="shared" si="87"/>
        <v>0</v>
      </c>
      <c r="S493" s="3">
        <f t="shared" si="83"/>
        <v>0</v>
      </c>
      <c r="T493" s="3">
        <f>(0.5*(1-COS(RADIANS(90-$X$3)))*(D493+E493)*'PV model'!$B$4)</f>
        <v>0</v>
      </c>
      <c r="U493" s="3">
        <f t="shared" si="88"/>
        <v>0</v>
      </c>
      <c r="V493" s="3">
        <f>('PV model'!$B$13*(U493/1000)*(1-'PV model'!$B$14*((20+C493)-25))*'PV model'!$B$10)/'PV model'!$B$12</f>
        <v>0</v>
      </c>
    </row>
    <row r="494" spans="1:22" x14ac:dyDescent="0.2">
      <c r="A494" s="10">
        <f t="shared" si="89"/>
        <v>21</v>
      </c>
      <c r="B494" s="10">
        <f t="shared" si="90"/>
        <v>9</v>
      </c>
      <c r="C494" s="23">
        <v>8.8000000000000007</v>
      </c>
      <c r="D494" s="24">
        <v>0</v>
      </c>
      <c r="E494" s="24">
        <v>0</v>
      </c>
      <c r="F494" s="48"/>
      <c r="G494" s="48"/>
      <c r="H494" s="1">
        <f t="shared" si="91"/>
        <v>-20.152914172526373</v>
      </c>
      <c r="I494" s="1">
        <f t="shared" si="84"/>
        <v>-11.208349178767939</v>
      </c>
      <c r="J494" s="4">
        <f>B494+('PV model'!$B$3/15)+(I494/60)</f>
        <v>8.5365275136872008</v>
      </c>
      <c r="K494" s="2">
        <f t="shared" si="85"/>
        <v>51.952087294691992</v>
      </c>
      <c r="L494" s="2">
        <f>DEGREES(ASIN((((COS(RADIANS('PV model'!$B$2))*COS(RADIANS(H494))*COS(RADIANS(K494)))+(SIN(RADIANS('PV model'!$B$2))*SIN(RADIANS(H494)))))))</f>
        <v>2.5093065425179546</v>
      </c>
      <c r="M494" s="3">
        <f t="shared" si="81"/>
        <v>2.5093065425179546</v>
      </c>
      <c r="N494" s="2">
        <f t="shared" si="86"/>
        <v>47.730729076150823</v>
      </c>
      <c r="O494" s="2">
        <f>IF('PV model'!$B$2&gt;0, 180-N494,IF('PV model'!$B$2&lt;0,0-N494,N494))</f>
        <v>132.26927092384918</v>
      </c>
      <c r="P494" s="2">
        <f>ABS(O494-'PV model'!$B$5)</f>
        <v>72.730729076150823</v>
      </c>
      <c r="Q494" s="3">
        <f t="shared" si="82"/>
        <v>87.490693457482053</v>
      </c>
      <c r="R494" s="3">
        <f t="shared" si="87"/>
        <v>0</v>
      </c>
      <c r="S494" s="3">
        <f t="shared" si="83"/>
        <v>0</v>
      </c>
      <c r="T494" s="3">
        <f>(0.5*(1-COS(RADIANS(90-$X$3)))*(D494+E494)*'PV model'!$B$4)</f>
        <v>0</v>
      </c>
      <c r="U494" s="3">
        <f t="shared" si="88"/>
        <v>0</v>
      </c>
      <c r="V494" s="3">
        <f>('PV model'!$B$13*(U494/1000)*(1-'PV model'!$B$14*((20+C494)-25))*'PV model'!$B$10)/'PV model'!$B$12</f>
        <v>0</v>
      </c>
    </row>
    <row r="495" spans="1:22" x14ac:dyDescent="0.2">
      <c r="A495" s="10">
        <f t="shared" si="89"/>
        <v>21</v>
      </c>
      <c r="B495" s="10">
        <f t="shared" si="90"/>
        <v>10</v>
      </c>
      <c r="C495" s="23">
        <v>8.5</v>
      </c>
      <c r="D495" s="24">
        <v>0</v>
      </c>
      <c r="E495" s="24">
        <v>15.876000000000001</v>
      </c>
      <c r="F495" s="48"/>
      <c r="G495" s="48"/>
      <c r="H495" s="1">
        <f t="shared" si="91"/>
        <v>-20.152914172526373</v>
      </c>
      <c r="I495" s="1">
        <f t="shared" si="84"/>
        <v>-11.208349178767939</v>
      </c>
      <c r="J495" s="4">
        <f>B495+('PV model'!$B$3/15)+(I495/60)</f>
        <v>9.5365275136872008</v>
      </c>
      <c r="K495" s="2">
        <f t="shared" si="85"/>
        <v>36.952087294691992</v>
      </c>
      <c r="L495" s="2">
        <f>DEGREES(ASIN((((COS(RADIANS('PV model'!$B$2))*COS(RADIANS(H495))*COS(RADIANS(K495)))+(SIN(RADIANS('PV model'!$B$2))*SIN(RADIANS(H495)))))))</f>
        <v>8.1052188634362103</v>
      </c>
      <c r="M495" s="3">
        <f t="shared" si="81"/>
        <v>8.1052188634362103</v>
      </c>
      <c r="N495" s="2">
        <f t="shared" si="86"/>
        <v>34.752794023938094</v>
      </c>
      <c r="O495" s="2">
        <f>IF('PV model'!$B$2&gt;0, 180-N495,IF('PV model'!$B$2&lt;0,0-N495,N495))</f>
        <v>145.24720597606191</v>
      </c>
      <c r="P495" s="2">
        <f>ABS(O495-'PV model'!$B$5)</f>
        <v>59.752794023938094</v>
      </c>
      <c r="Q495" s="3">
        <f t="shared" si="82"/>
        <v>81.894781136563793</v>
      </c>
      <c r="R495" s="3">
        <f t="shared" si="87"/>
        <v>0</v>
      </c>
      <c r="S495" s="3">
        <f t="shared" si="83"/>
        <v>15.876000000000001</v>
      </c>
      <c r="T495" s="3">
        <f>(0.5*(1-COS(RADIANS(90-$X$3)))*(D495+E495)*'PV model'!$B$4)</f>
        <v>0</v>
      </c>
      <c r="U495" s="3">
        <f t="shared" si="88"/>
        <v>15.876000000000001</v>
      </c>
      <c r="V495" s="3">
        <f>('PV model'!$B$13*(U495/1000)*(1-'PV model'!$B$14*((20+C495)-25))*'PV model'!$B$10)/'PV model'!$B$12</f>
        <v>1.5647474505599999</v>
      </c>
    </row>
    <row r="496" spans="1:22" x14ac:dyDescent="0.2">
      <c r="A496" s="10">
        <f t="shared" si="89"/>
        <v>21</v>
      </c>
      <c r="B496" s="10">
        <f t="shared" si="90"/>
        <v>11</v>
      </c>
      <c r="C496" s="23">
        <v>8.1999999999999993</v>
      </c>
      <c r="D496" s="24">
        <v>75.204150000000013</v>
      </c>
      <c r="E496" s="24">
        <v>48.51</v>
      </c>
      <c r="F496" s="48"/>
      <c r="G496" s="48"/>
      <c r="H496" s="1">
        <f t="shared" si="91"/>
        <v>-20.152914172526373</v>
      </c>
      <c r="I496" s="1">
        <f t="shared" si="84"/>
        <v>-11.208349178767939</v>
      </c>
      <c r="J496" s="4">
        <f>B496+('PV model'!$B$3/15)+(I496/60)</f>
        <v>10.536527513687201</v>
      </c>
      <c r="K496" s="2">
        <f t="shared" si="85"/>
        <v>21.952087294691989</v>
      </c>
      <c r="L496" s="2">
        <f>DEGREES(ASIN((((COS(RADIANS('PV model'!$B$2))*COS(RADIANS(H496))*COS(RADIANS(K496)))+(SIN(RADIANS('PV model'!$B$2))*SIN(RADIANS(H496)))))))</f>
        <v>12.078006711236853</v>
      </c>
      <c r="M496" s="3">
        <f t="shared" si="81"/>
        <v>12.078006711236853</v>
      </c>
      <c r="N496" s="2">
        <f t="shared" si="86"/>
        <v>21.031941216953257</v>
      </c>
      <c r="O496" s="2">
        <f>IF('PV model'!$B$2&gt;0, 180-N496,IF('PV model'!$B$2&lt;0,0-N496,N496))</f>
        <v>158.96805878304673</v>
      </c>
      <c r="P496" s="2">
        <f>ABS(O496-'PV model'!$B$5)</f>
        <v>46.031941216953271</v>
      </c>
      <c r="Q496" s="3">
        <f t="shared" si="82"/>
        <v>77.921993288763147</v>
      </c>
      <c r="R496" s="3">
        <f t="shared" si="87"/>
        <v>75.204150000000013</v>
      </c>
      <c r="S496" s="3">
        <f t="shared" si="83"/>
        <v>57.698957431315129</v>
      </c>
      <c r="T496" s="3">
        <f>(0.5*(1-COS(RADIANS(90-$X$3)))*(D496+E496)*'PV model'!$B$4)</f>
        <v>0</v>
      </c>
      <c r="U496" s="3">
        <f t="shared" si="88"/>
        <v>132.90310743131514</v>
      </c>
      <c r="V496" s="3">
        <f>('PV model'!$B$13*(U496/1000)*(1-'PV model'!$B$14*((20+C496)-25))*'PV model'!$B$10)/'PV model'!$B$12</f>
        <v>13.114946687713182</v>
      </c>
    </row>
    <row r="497" spans="1:22" x14ac:dyDescent="0.2">
      <c r="A497" s="10">
        <f t="shared" si="89"/>
        <v>21</v>
      </c>
      <c r="B497" s="10">
        <f t="shared" si="90"/>
        <v>12</v>
      </c>
      <c r="C497" s="23">
        <v>7.9</v>
      </c>
      <c r="D497" s="24">
        <v>147.04095000000001</v>
      </c>
      <c r="E497" s="24">
        <v>78.498000000000005</v>
      </c>
      <c r="F497" s="48"/>
      <c r="G497" s="48"/>
      <c r="H497" s="1">
        <f t="shared" si="91"/>
        <v>-20.152914172526373</v>
      </c>
      <c r="I497" s="1">
        <f t="shared" si="84"/>
        <v>-11.208349178767939</v>
      </c>
      <c r="J497" s="4">
        <f>B497+('PV model'!$B$3/15)+(I497/60)</f>
        <v>11.536527513687201</v>
      </c>
      <c r="K497" s="2">
        <f t="shared" si="85"/>
        <v>6.9520872946919887</v>
      </c>
      <c r="L497" s="2">
        <f>DEGREES(ASIN((((COS(RADIANS('PV model'!$B$2))*COS(RADIANS(H497))*COS(RADIANS(K497)))+(SIN(RADIANS('PV model'!$B$2))*SIN(RADIANS(H497)))))))</f>
        <v>14.116000342806702</v>
      </c>
      <c r="M497" s="3">
        <f t="shared" si="81"/>
        <v>14.116000342806702</v>
      </c>
      <c r="N497" s="2">
        <f t="shared" si="86"/>
        <v>6.7286198878028403</v>
      </c>
      <c r="O497" s="2">
        <f>IF('PV model'!$B$2&gt;0, 180-N497,IF('PV model'!$B$2&lt;0,0-N497,N497))</f>
        <v>173.27138011219716</v>
      </c>
      <c r="P497" s="2">
        <f>ABS(O497-'PV model'!$B$5)</f>
        <v>31.728619887802836</v>
      </c>
      <c r="Q497" s="3">
        <f t="shared" si="82"/>
        <v>75.8839996571933</v>
      </c>
      <c r="R497" s="3">
        <f t="shared" si="87"/>
        <v>147.04094999999995</v>
      </c>
      <c r="S497" s="3">
        <f t="shared" si="83"/>
        <v>95.018032447030521</v>
      </c>
      <c r="T497" s="3">
        <f>(0.5*(1-COS(RADIANS(90-$X$3)))*(D497+E497)*'PV model'!$B$4)</f>
        <v>0</v>
      </c>
      <c r="U497" s="3">
        <f t="shared" si="88"/>
        <v>242.05898244703047</v>
      </c>
      <c r="V497" s="3">
        <f>('PV model'!$B$13*(U497/1000)*(1-'PV model'!$B$14*((20+C497)-25))*'PV model'!$B$10)/'PV model'!$B$12</f>
        <v>23.915539781134463</v>
      </c>
    </row>
    <row r="498" spans="1:22" x14ac:dyDescent="0.2">
      <c r="A498" s="10">
        <f t="shared" si="89"/>
        <v>21</v>
      </c>
      <c r="B498" s="10">
        <f t="shared" si="90"/>
        <v>13</v>
      </c>
      <c r="C498" s="23">
        <v>7.2</v>
      </c>
      <c r="D498" s="24">
        <v>79.693949999999987</v>
      </c>
      <c r="E498" s="24">
        <v>84.672000000000011</v>
      </c>
      <c r="F498" s="48"/>
      <c r="G498" s="48"/>
      <c r="H498" s="1">
        <f t="shared" si="91"/>
        <v>-20.152914172526373</v>
      </c>
      <c r="I498" s="1">
        <f t="shared" si="84"/>
        <v>-11.208349178767939</v>
      </c>
      <c r="J498" s="4">
        <f>B498+('PV model'!$B$3/15)+(I498/60)</f>
        <v>12.536527513687201</v>
      </c>
      <c r="K498" s="2">
        <f t="shared" si="85"/>
        <v>-8.0479127053080113</v>
      </c>
      <c r="L498" s="2">
        <f>DEGREES(ASIN((((COS(RADIANS('PV model'!$B$2))*COS(RADIANS(H498))*COS(RADIANS(K498)))+(SIN(RADIANS('PV model'!$B$2))*SIN(RADIANS(H498)))))))</f>
        <v>14.03759166964473</v>
      </c>
      <c r="M498" s="3">
        <f t="shared" si="81"/>
        <v>14.03759166964473</v>
      </c>
      <c r="N498" s="2">
        <f t="shared" si="86"/>
        <v>-7.7861176700855923</v>
      </c>
      <c r="O498" s="2">
        <f>IF('PV model'!$B$2&gt;0, 180-N498,IF('PV model'!$B$2&lt;0,0-N498,N498))</f>
        <v>187.78611767008559</v>
      </c>
      <c r="P498" s="2">
        <f>ABS(O498-'PV model'!$B$5)</f>
        <v>17.213882329914412</v>
      </c>
      <c r="Q498" s="3">
        <f t="shared" si="82"/>
        <v>75.962408330355274</v>
      </c>
      <c r="R498" s="3">
        <f t="shared" si="87"/>
        <v>79.693950000000001</v>
      </c>
      <c r="S498" s="3">
        <f t="shared" si="83"/>
        <v>99.44335137419688</v>
      </c>
      <c r="T498" s="3">
        <f>(0.5*(1-COS(RADIANS(90-$X$3)))*(D498+E498)*'PV model'!$B$4)</f>
        <v>0</v>
      </c>
      <c r="U498" s="3">
        <f t="shared" si="88"/>
        <v>179.13730137419688</v>
      </c>
      <c r="V498" s="3">
        <f>('PV model'!$B$13*(U498/1000)*(1-'PV model'!$B$14*((20+C498)-25))*'PV model'!$B$10)/'PV model'!$B$12</f>
        <v>17.748986876485507</v>
      </c>
    </row>
    <row r="499" spans="1:22" x14ac:dyDescent="0.2">
      <c r="A499" s="10">
        <f t="shared" si="89"/>
        <v>21</v>
      </c>
      <c r="B499" s="10">
        <f t="shared" si="90"/>
        <v>14</v>
      </c>
      <c r="C499" s="23">
        <v>6.6</v>
      </c>
      <c r="D499" s="24">
        <v>2.2448999999999999</v>
      </c>
      <c r="E499" s="24">
        <v>68.796000000000006</v>
      </c>
      <c r="F499" s="48"/>
      <c r="G499" s="48"/>
      <c r="H499" s="1">
        <f t="shared" si="91"/>
        <v>-20.152914172526373</v>
      </c>
      <c r="I499" s="1">
        <f t="shared" si="84"/>
        <v>-11.208349178767939</v>
      </c>
      <c r="J499" s="4">
        <f>B499+('PV model'!$B$3/15)+(I499/60)</f>
        <v>13.536527513687201</v>
      </c>
      <c r="K499" s="2">
        <f t="shared" si="85"/>
        <v>-23.047912705308011</v>
      </c>
      <c r="L499" s="2">
        <f>DEGREES(ASIN((((COS(RADIANS('PV model'!$B$2))*COS(RADIANS(H499))*COS(RADIANS(K499)))+(SIN(RADIANS('PV model'!$B$2))*SIN(RADIANS(H499)))))))</f>
        <v>11.850076087441552</v>
      </c>
      <c r="M499" s="3">
        <f t="shared" si="81"/>
        <v>11.850076087441552</v>
      </c>
      <c r="N499" s="2">
        <f t="shared" si="86"/>
        <v>-22.057382140473024</v>
      </c>
      <c r="O499" s="2">
        <f>IF('PV model'!$B$2&gt;0, 180-N499,IF('PV model'!$B$2&lt;0,0-N499,N499))</f>
        <v>202.05738214047301</v>
      </c>
      <c r="P499" s="2">
        <f>ABS(O499-'PV model'!$B$5)</f>
        <v>2.9426178595269903</v>
      </c>
      <c r="Q499" s="3">
        <f t="shared" si="82"/>
        <v>78.14992391255845</v>
      </c>
      <c r="R499" s="3">
        <f t="shared" si="87"/>
        <v>2.2448999999999995</v>
      </c>
      <c r="S499" s="3">
        <f t="shared" si="83"/>
        <v>69.723485750879107</v>
      </c>
      <c r="T499" s="3">
        <f>(0.5*(1-COS(RADIANS(90-$X$3)))*(D499+E499)*'PV model'!$B$4)</f>
        <v>0</v>
      </c>
      <c r="U499" s="3">
        <f t="shared" si="88"/>
        <v>71.968385750879108</v>
      </c>
      <c r="V499" s="3">
        <f>('PV model'!$B$13*(U499/1000)*(1-'PV model'!$B$14*((20+C499)-25))*'PV model'!$B$10)/'PV model'!$B$12</f>
        <v>7.1479184966840652</v>
      </c>
    </row>
    <row r="500" spans="1:22" x14ac:dyDescent="0.2">
      <c r="A500" s="10">
        <f t="shared" si="89"/>
        <v>21</v>
      </c>
      <c r="B500" s="10">
        <f t="shared" si="90"/>
        <v>15</v>
      </c>
      <c r="C500" s="23">
        <v>5.9</v>
      </c>
      <c r="D500" s="24">
        <v>0</v>
      </c>
      <c r="E500" s="24">
        <v>29.105999999999998</v>
      </c>
      <c r="F500" s="48"/>
      <c r="G500" s="48"/>
      <c r="H500" s="1">
        <f t="shared" si="91"/>
        <v>-20.152914172526373</v>
      </c>
      <c r="I500" s="1">
        <f t="shared" si="84"/>
        <v>-11.208349178767939</v>
      </c>
      <c r="J500" s="4">
        <f>B500+('PV model'!$B$3/15)+(I500/60)</f>
        <v>14.536527513687201</v>
      </c>
      <c r="K500" s="2">
        <f t="shared" si="85"/>
        <v>-38.047912705308008</v>
      </c>
      <c r="L500" s="2">
        <f>DEGREES(ASIN((((COS(RADIANS('PV model'!$B$2))*COS(RADIANS(H500))*COS(RADIANS(K500)))+(SIN(RADIANS('PV model'!$B$2))*SIN(RADIANS(H500)))))))</f>
        <v>7.7470880152332837</v>
      </c>
      <c r="M500" s="3">
        <f t="shared" si="81"/>
        <v>7.7470880152332837</v>
      </c>
      <c r="N500" s="2">
        <f t="shared" si="86"/>
        <v>-35.726480816008504</v>
      </c>
      <c r="O500" s="2">
        <f>IF('PV model'!$B$2&gt;0, 180-N500,IF('PV model'!$B$2&lt;0,0-N500,N500))</f>
        <v>215.72648081600852</v>
      </c>
      <c r="P500" s="2">
        <f>ABS(O500-'PV model'!$B$5)</f>
        <v>10.726480816008518</v>
      </c>
      <c r="Q500" s="3">
        <f t="shared" si="82"/>
        <v>82.252911984766726</v>
      </c>
      <c r="R500" s="3">
        <f t="shared" si="87"/>
        <v>0</v>
      </c>
      <c r="S500" s="3">
        <f t="shared" si="83"/>
        <v>29.105999999999998</v>
      </c>
      <c r="T500" s="3">
        <f>(0.5*(1-COS(RADIANS(90-$X$3)))*(D500+E500)*'PV model'!$B$4)</f>
        <v>0</v>
      </c>
      <c r="U500" s="3">
        <f t="shared" si="88"/>
        <v>29.105999999999998</v>
      </c>
      <c r="V500" s="3">
        <f>('PV model'!$B$13*(U500/1000)*(1-'PV model'!$B$14*((20+C500)-25))*'PV model'!$B$10)/'PV model'!$B$12</f>
        <v>2.8989617912639996</v>
      </c>
    </row>
    <row r="501" spans="1:22" x14ac:dyDescent="0.2">
      <c r="A501" s="10">
        <f t="shared" si="89"/>
        <v>21</v>
      </c>
      <c r="B501" s="10">
        <f t="shared" si="90"/>
        <v>16</v>
      </c>
      <c r="C501" s="23">
        <v>6</v>
      </c>
      <c r="D501" s="24">
        <v>0</v>
      </c>
      <c r="E501" s="24">
        <v>20.286000000000001</v>
      </c>
      <c r="F501" s="48"/>
      <c r="G501" s="48"/>
      <c r="H501" s="1">
        <f t="shared" si="91"/>
        <v>-20.152914172526373</v>
      </c>
      <c r="I501" s="1">
        <f t="shared" si="84"/>
        <v>-11.208349178767939</v>
      </c>
      <c r="J501" s="4">
        <f>B501+('PV model'!$B$3/15)+(I501/60)</f>
        <v>15.536527513687201</v>
      </c>
      <c r="K501" s="2">
        <f t="shared" si="85"/>
        <v>-53.047912705308008</v>
      </c>
      <c r="L501" s="2">
        <f>DEGREES(ASIN((((COS(RADIANS('PV model'!$B$2))*COS(RADIANS(H501))*COS(RADIANS(K501)))+(SIN(RADIANS('PV model'!$B$2))*SIN(RADIANS(H501)))))))</f>
        <v>2.0466740325828705</v>
      </c>
      <c r="M501" s="3">
        <f t="shared" si="81"/>
        <v>2.0466740325828705</v>
      </c>
      <c r="N501" s="2">
        <f t="shared" si="86"/>
        <v>-48.650296296548944</v>
      </c>
      <c r="O501" s="2">
        <f>IF('PV model'!$B$2&gt;0, 180-N501,IF('PV model'!$B$2&lt;0,0-N501,N501))</f>
        <v>228.65029629654896</v>
      </c>
      <c r="P501" s="2">
        <f>ABS(O501-'PV model'!$B$5)</f>
        <v>23.650296296548959</v>
      </c>
      <c r="Q501" s="3">
        <f t="shared" si="82"/>
        <v>87.953325967417129</v>
      </c>
      <c r="R501" s="3">
        <f t="shared" si="87"/>
        <v>0</v>
      </c>
      <c r="S501" s="3">
        <f t="shared" si="83"/>
        <v>20.286000000000001</v>
      </c>
      <c r="T501" s="3">
        <f>(0.5*(1-COS(RADIANS(90-$X$3)))*(D501+E501)*'PV model'!$B$4)</f>
        <v>0</v>
      </c>
      <c r="U501" s="3">
        <f t="shared" si="88"/>
        <v>20.286000000000001</v>
      </c>
      <c r="V501" s="3">
        <f>('PV model'!$B$13*(U501/1000)*(1-'PV model'!$B$14*((20+C501)-25))*'PV model'!$B$10)/'PV model'!$B$12</f>
        <v>2.01967740576</v>
      </c>
    </row>
    <row r="502" spans="1:22" x14ac:dyDescent="0.2">
      <c r="A502" s="10">
        <f t="shared" si="89"/>
        <v>21</v>
      </c>
      <c r="B502" s="10">
        <f t="shared" si="90"/>
        <v>17</v>
      </c>
      <c r="C502" s="23">
        <v>6.1</v>
      </c>
      <c r="D502" s="24">
        <v>0</v>
      </c>
      <c r="E502" s="24">
        <v>1.764</v>
      </c>
      <c r="F502" s="48"/>
      <c r="G502" s="48"/>
      <c r="H502" s="1">
        <f t="shared" si="91"/>
        <v>-20.152914172526373</v>
      </c>
      <c r="I502" s="1">
        <f t="shared" si="84"/>
        <v>-11.208349178767939</v>
      </c>
      <c r="J502" s="4">
        <f>B502+('PV model'!$B$3/15)+(I502/60)</f>
        <v>16.536527513687201</v>
      </c>
      <c r="K502" s="2">
        <f t="shared" si="85"/>
        <v>-68.047912705308008</v>
      </c>
      <c r="L502" s="2">
        <f>DEGREES(ASIN((((COS(RADIANS('PV model'!$B$2))*COS(RADIANS(H502))*COS(RADIANS(K502)))+(SIN(RADIANS('PV model'!$B$2))*SIN(RADIANS(H502)))))))</f>
        <v>-4.8850409262290837</v>
      </c>
      <c r="M502" s="3">
        <f t="shared" si="81"/>
        <v>0</v>
      </c>
      <c r="N502" s="2">
        <f t="shared" si="86"/>
        <v>-60.913466165421561</v>
      </c>
      <c r="O502" s="2">
        <f>IF('PV model'!$B$2&gt;0, 180-N502,IF('PV model'!$B$2&lt;0,0-N502,N502))</f>
        <v>240.91346616542157</v>
      </c>
      <c r="P502" s="2">
        <f>ABS(O502-'PV model'!$B$5)</f>
        <v>35.913466165421568</v>
      </c>
      <c r="Q502" s="3">
        <f t="shared" si="82"/>
        <v>94.885040926229081</v>
      </c>
      <c r="R502" s="3">
        <f t="shared" si="87"/>
        <v>0</v>
      </c>
      <c r="S502" s="3">
        <f t="shared" si="83"/>
        <v>1.764</v>
      </c>
      <c r="T502" s="3">
        <f>(0.5*(1-COS(RADIANS(90-$X$3)))*(D502+E502)*'PV model'!$B$4)</f>
        <v>0</v>
      </c>
      <c r="U502" s="3">
        <f t="shared" si="88"/>
        <v>1.764</v>
      </c>
      <c r="V502" s="3">
        <f>('PV model'!$B$13*(U502/1000)*(1-'PV model'!$B$14*((20+C502)-25))*'PV model'!$B$10)/'PV model'!$B$12</f>
        <v>0.17555359046399999</v>
      </c>
    </row>
    <row r="503" spans="1:22" x14ac:dyDescent="0.2">
      <c r="A503" s="10">
        <f t="shared" si="89"/>
        <v>21</v>
      </c>
      <c r="B503" s="10">
        <f t="shared" si="90"/>
        <v>18</v>
      </c>
      <c r="C503" s="23">
        <v>6.2</v>
      </c>
      <c r="D503" s="24">
        <v>0</v>
      </c>
      <c r="E503" s="24">
        <v>0</v>
      </c>
      <c r="F503" s="48"/>
      <c r="G503" s="48"/>
      <c r="H503" s="1">
        <f t="shared" si="91"/>
        <v>-20.152914172526373</v>
      </c>
      <c r="I503" s="1">
        <f t="shared" si="84"/>
        <v>-11.208349178767939</v>
      </c>
      <c r="J503" s="4">
        <f>B503+('PV model'!$B$3/15)+(I503/60)</f>
        <v>17.536527513687201</v>
      </c>
      <c r="K503" s="2">
        <f t="shared" si="85"/>
        <v>-83.047912705308008</v>
      </c>
      <c r="L503" s="2">
        <f>DEGREES(ASIN((((COS(RADIANS('PV model'!$B$2))*COS(RADIANS(H503))*COS(RADIANS(K503)))+(SIN(RADIANS('PV model'!$B$2))*SIN(RADIANS(H503)))))))</f>
        <v>-12.683983417947266</v>
      </c>
      <c r="M503" s="3">
        <f t="shared" si="81"/>
        <v>0</v>
      </c>
      <c r="N503" s="2">
        <f t="shared" si="86"/>
        <v>-72.781858547531414</v>
      </c>
      <c r="O503" s="2">
        <f>IF('PV model'!$B$2&gt;0, 180-N503,IF('PV model'!$B$2&lt;0,0-N503,N503))</f>
        <v>252.78185854753141</v>
      </c>
      <c r="P503" s="2">
        <f>ABS(O503-'PV model'!$B$5)</f>
        <v>47.781858547531414</v>
      </c>
      <c r="Q503" s="3">
        <f t="shared" si="82"/>
        <v>102.68398341794726</v>
      </c>
      <c r="R503" s="3">
        <f t="shared" si="87"/>
        <v>0</v>
      </c>
      <c r="S503" s="3">
        <f t="shared" si="83"/>
        <v>0</v>
      </c>
      <c r="T503" s="3">
        <f>(0.5*(1-COS(RADIANS(90-$X$3)))*(D503+E503)*'PV model'!$B$4)</f>
        <v>0</v>
      </c>
      <c r="U503" s="3">
        <f t="shared" si="88"/>
        <v>0</v>
      </c>
      <c r="V503" s="3">
        <f>('PV model'!$B$13*(U503/1000)*(1-'PV model'!$B$14*((20+C503)-25))*'PV model'!$B$10)/'PV model'!$B$12</f>
        <v>0</v>
      </c>
    </row>
    <row r="504" spans="1:22" x14ac:dyDescent="0.2">
      <c r="A504" s="10">
        <f t="shared" si="89"/>
        <v>21</v>
      </c>
      <c r="B504" s="10">
        <f t="shared" si="90"/>
        <v>19</v>
      </c>
      <c r="C504" s="23">
        <v>5.8</v>
      </c>
      <c r="D504" s="24">
        <v>0</v>
      </c>
      <c r="E504" s="24">
        <v>0</v>
      </c>
      <c r="F504" s="48"/>
      <c r="G504" s="48"/>
      <c r="H504" s="1">
        <f t="shared" si="91"/>
        <v>-20.152914172526373</v>
      </c>
      <c r="I504" s="1">
        <f t="shared" si="84"/>
        <v>-11.208349178767939</v>
      </c>
      <c r="J504" s="4">
        <f>B504+('PV model'!$B$3/15)+(I504/60)</f>
        <v>18.536527513687201</v>
      </c>
      <c r="K504" s="2">
        <f t="shared" si="85"/>
        <v>-98.047912705308008</v>
      </c>
      <c r="L504" s="2">
        <f>DEGREES(ASIN((((COS(RADIANS('PV model'!$B$2))*COS(RADIANS(H504))*COS(RADIANS(K504)))+(SIN(RADIANS('PV model'!$B$2))*SIN(RADIANS(H504)))))))</f>
        <v>-21.00050818193823</v>
      </c>
      <c r="M504" s="3">
        <f t="shared" si="81"/>
        <v>0</v>
      </c>
      <c r="N504" s="2">
        <f t="shared" si="86"/>
        <v>-84.663489738861884</v>
      </c>
      <c r="O504" s="2">
        <f>IF('PV model'!$B$2&gt;0, 180-N504,IF('PV model'!$B$2&lt;0,0-N504,N504))</f>
        <v>264.66348973886187</v>
      </c>
      <c r="P504" s="2">
        <f>ABS(O504-'PV model'!$B$5)</f>
        <v>59.66348973886187</v>
      </c>
      <c r="Q504" s="3">
        <f t="shared" si="82"/>
        <v>111.00050818193823</v>
      </c>
      <c r="R504" s="3">
        <f t="shared" si="87"/>
        <v>0</v>
      </c>
      <c r="S504" s="3">
        <f t="shared" si="83"/>
        <v>0</v>
      </c>
      <c r="T504" s="3">
        <f>(0.5*(1-COS(RADIANS(90-$X$3)))*(D504+E504)*'PV model'!$B$4)</f>
        <v>0</v>
      </c>
      <c r="U504" s="3">
        <f t="shared" si="88"/>
        <v>0</v>
      </c>
      <c r="V504" s="3">
        <f>('PV model'!$B$13*(U504/1000)*(1-'PV model'!$B$14*((20+C504)-25))*'PV model'!$B$10)/'PV model'!$B$12</f>
        <v>0</v>
      </c>
    </row>
    <row r="505" spans="1:22" x14ac:dyDescent="0.2">
      <c r="A505" s="10">
        <f t="shared" si="89"/>
        <v>21</v>
      </c>
      <c r="B505" s="10">
        <f t="shared" si="90"/>
        <v>20</v>
      </c>
      <c r="C505" s="23">
        <v>5.4</v>
      </c>
      <c r="D505" s="24">
        <v>0</v>
      </c>
      <c r="E505" s="24">
        <v>0</v>
      </c>
      <c r="F505" s="48"/>
      <c r="G505" s="48"/>
      <c r="H505" s="1">
        <f t="shared" si="91"/>
        <v>-20.152914172526373</v>
      </c>
      <c r="I505" s="1">
        <f t="shared" si="84"/>
        <v>-11.208349178767939</v>
      </c>
      <c r="J505" s="4">
        <f>B505+('PV model'!$B$3/15)+(I505/60)</f>
        <v>19.536527513687201</v>
      </c>
      <c r="K505" s="2">
        <f t="shared" si="85"/>
        <v>-113.04791270530801</v>
      </c>
      <c r="L505" s="2">
        <f>DEGREES(ASIN((((COS(RADIANS('PV model'!$B$2))*COS(RADIANS(H505))*COS(RADIANS(K505)))+(SIN(RADIANS('PV model'!$B$2))*SIN(RADIANS(H505)))))))</f>
        <v>-29.479085455755229</v>
      </c>
      <c r="M505" s="3">
        <f t="shared" si="81"/>
        <v>0</v>
      </c>
      <c r="N505" s="2">
        <f t="shared" si="86"/>
        <v>-82.889992018641806</v>
      </c>
      <c r="O505" s="2">
        <f>IF('PV model'!$B$2&gt;0, 180-N505,IF('PV model'!$B$2&lt;0,0-N505,N505))</f>
        <v>262.88999201864181</v>
      </c>
      <c r="P505" s="2">
        <f>ABS(O505-'PV model'!$B$5)</f>
        <v>57.889992018641806</v>
      </c>
      <c r="Q505" s="3">
        <f t="shared" si="82"/>
        <v>119.47908545575524</v>
      </c>
      <c r="R505" s="3">
        <f t="shared" si="87"/>
        <v>0</v>
      </c>
      <c r="S505" s="3">
        <f t="shared" si="83"/>
        <v>0</v>
      </c>
      <c r="T505" s="3">
        <f>(0.5*(1-COS(RADIANS(90-$X$3)))*(D505+E505)*'PV model'!$B$4)</f>
        <v>0</v>
      </c>
      <c r="U505" s="3">
        <f t="shared" si="88"/>
        <v>0</v>
      </c>
      <c r="V505" s="3">
        <f>('PV model'!$B$13*(U505/1000)*(1-'PV model'!$B$14*((20+C505)-25))*'PV model'!$B$10)/'PV model'!$B$12</f>
        <v>0</v>
      </c>
    </row>
    <row r="506" spans="1:22" x14ac:dyDescent="0.2">
      <c r="A506" s="10">
        <f t="shared" si="89"/>
        <v>21</v>
      </c>
      <c r="B506" s="10">
        <f t="shared" si="90"/>
        <v>21</v>
      </c>
      <c r="C506" s="23">
        <v>5</v>
      </c>
      <c r="D506" s="24">
        <v>0</v>
      </c>
      <c r="E506" s="24">
        <v>0</v>
      </c>
      <c r="F506" s="48"/>
      <c r="G506" s="48"/>
      <c r="H506" s="1">
        <f t="shared" si="91"/>
        <v>-20.152914172526373</v>
      </c>
      <c r="I506" s="1">
        <f t="shared" si="84"/>
        <v>-11.208349178767939</v>
      </c>
      <c r="J506" s="4">
        <f>B506+('PV model'!$B$3/15)+(I506/60)</f>
        <v>20.536527513687201</v>
      </c>
      <c r="K506" s="2">
        <f t="shared" si="85"/>
        <v>-128.04791270530802</v>
      </c>
      <c r="L506" s="2">
        <f>DEGREES(ASIN((((COS(RADIANS('PV model'!$B$2))*COS(RADIANS(H506))*COS(RADIANS(K506)))+(SIN(RADIANS('PV model'!$B$2))*SIN(RADIANS(H506)))))))</f>
        <v>-37.708819293390683</v>
      </c>
      <c r="M506" s="3">
        <f t="shared" si="81"/>
        <v>0</v>
      </c>
      <c r="N506" s="2">
        <f t="shared" si="86"/>
        <v>-69.141812198053458</v>
      </c>
      <c r="O506" s="2">
        <f>IF('PV model'!$B$2&gt;0, 180-N506,IF('PV model'!$B$2&lt;0,0-N506,N506))</f>
        <v>249.14181219805346</v>
      </c>
      <c r="P506" s="2">
        <f>ABS(O506-'PV model'!$B$5)</f>
        <v>44.141812198053458</v>
      </c>
      <c r="Q506" s="3">
        <f t="shared" si="82"/>
        <v>127.70881929339068</v>
      </c>
      <c r="R506" s="3">
        <f t="shared" si="87"/>
        <v>0</v>
      </c>
      <c r="S506" s="3">
        <f t="shared" si="83"/>
        <v>0</v>
      </c>
      <c r="T506" s="3">
        <f>(0.5*(1-COS(RADIANS(90-$X$3)))*(D506+E506)*'PV model'!$B$4)</f>
        <v>0</v>
      </c>
      <c r="U506" s="3">
        <f t="shared" si="88"/>
        <v>0</v>
      </c>
      <c r="V506" s="3">
        <f>('PV model'!$B$13*(U506/1000)*(1-'PV model'!$B$14*((20+C506)-25))*'PV model'!$B$10)/'PV model'!$B$12</f>
        <v>0</v>
      </c>
    </row>
    <row r="507" spans="1:22" x14ac:dyDescent="0.2">
      <c r="A507" s="10">
        <f t="shared" si="89"/>
        <v>21</v>
      </c>
      <c r="B507" s="10">
        <f t="shared" si="90"/>
        <v>22</v>
      </c>
      <c r="C507" s="23">
        <v>5.2</v>
      </c>
      <c r="D507" s="24">
        <v>0</v>
      </c>
      <c r="E507" s="24">
        <v>0</v>
      </c>
      <c r="F507" s="48"/>
      <c r="G507" s="48"/>
      <c r="H507" s="1">
        <f t="shared" si="91"/>
        <v>-20.152914172526373</v>
      </c>
      <c r="I507" s="1">
        <f t="shared" si="84"/>
        <v>-11.208349178767939</v>
      </c>
      <c r="J507" s="4">
        <f>B507+('PV model'!$B$3/15)+(I507/60)</f>
        <v>21.536527513687201</v>
      </c>
      <c r="K507" s="2">
        <f t="shared" si="85"/>
        <v>-143.04791270530802</v>
      </c>
      <c r="L507" s="2">
        <f>DEGREES(ASIN((((COS(RADIANS('PV model'!$B$2))*COS(RADIANS(H507))*COS(RADIANS(K507)))+(SIN(RADIANS('PV model'!$B$2))*SIN(RADIANS(H507)))))))</f>
        <v>-45.142121140391772</v>
      </c>
      <c r="M507" s="3">
        <f t="shared" si="81"/>
        <v>0</v>
      </c>
      <c r="N507" s="2">
        <f t="shared" si="86"/>
        <v>-53.138512527344126</v>
      </c>
      <c r="O507" s="2">
        <f>IF('PV model'!$B$2&gt;0, 180-N507,IF('PV model'!$B$2&lt;0,0-N507,N507))</f>
        <v>233.13851252734412</v>
      </c>
      <c r="P507" s="2">
        <f>ABS(O507-'PV model'!$B$5)</f>
        <v>28.138512527344119</v>
      </c>
      <c r="Q507" s="3">
        <f t="shared" si="82"/>
        <v>135.14212114039177</v>
      </c>
      <c r="R507" s="3">
        <f t="shared" si="87"/>
        <v>0</v>
      </c>
      <c r="S507" s="3">
        <f t="shared" si="83"/>
        <v>0</v>
      </c>
      <c r="T507" s="3">
        <f>(0.5*(1-COS(RADIANS(90-$X$3)))*(D507+E507)*'PV model'!$B$4)</f>
        <v>0</v>
      </c>
      <c r="U507" s="3">
        <f t="shared" si="88"/>
        <v>0</v>
      </c>
      <c r="V507" s="3">
        <f>('PV model'!$B$13*(U507/1000)*(1-'PV model'!$B$14*((20+C507)-25))*'PV model'!$B$10)/'PV model'!$B$12</f>
        <v>0</v>
      </c>
    </row>
    <row r="508" spans="1:22" x14ac:dyDescent="0.2">
      <c r="A508" s="10">
        <f t="shared" si="89"/>
        <v>21</v>
      </c>
      <c r="B508" s="10">
        <f t="shared" si="90"/>
        <v>23</v>
      </c>
      <c r="C508" s="23">
        <v>5.4</v>
      </c>
      <c r="D508" s="24">
        <v>0</v>
      </c>
      <c r="E508" s="24">
        <v>0</v>
      </c>
      <c r="F508" s="48"/>
      <c r="G508" s="48"/>
      <c r="H508" s="1">
        <f t="shared" si="91"/>
        <v>-20.152914172526373</v>
      </c>
      <c r="I508" s="1">
        <f t="shared" si="84"/>
        <v>-11.208349178767939</v>
      </c>
      <c r="J508" s="4">
        <f>B508+('PV model'!$B$3/15)+(I508/60)</f>
        <v>22.536527513687201</v>
      </c>
      <c r="K508" s="2">
        <f t="shared" si="85"/>
        <v>-158.04791270530802</v>
      </c>
      <c r="L508" s="2">
        <f>DEGREES(ASIN((((COS(RADIANS('PV model'!$B$2))*COS(RADIANS(H508))*COS(RADIANS(K508)))+(SIN(RADIANS('PV model'!$B$2))*SIN(RADIANS(H508)))))))</f>
        <v>-50.996760708930871</v>
      </c>
      <c r="M508" s="3">
        <f t="shared" si="81"/>
        <v>0</v>
      </c>
      <c r="N508" s="2">
        <f t="shared" si="86"/>
        <v>-33.891114517307621</v>
      </c>
      <c r="O508" s="2">
        <f>IF('PV model'!$B$2&gt;0, 180-N508,IF('PV model'!$B$2&lt;0,0-N508,N508))</f>
        <v>213.89111451730761</v>
      </c>
      <c r="P508" s="2">
        <f>ABS(O508-'PV model'!$B$5)</f>
        <v>8.8911145173076136</v>
      </c>
      <c r="Q508" s="3">
        <f t="shared" si="82"/>
        <v>140.99676070893088</v>
      </c>
      <c r="R508" s="3">
        <f t="shared" si="87"/>
        <v>0</v>
      </c>
      <c r="S508" s="3">
        <f t="shared" si="83"/>
        <v>0</v>
      </c>
      <c r="T508" s="3">
        <f>(0.5*(1-COS(RADIANS(90-$X$3)))*(D508+E508)*'PV model'!$B$4)</f>
        <v>0</v>
      </c>
      <c r="U508" s="3">
        <f t="shared" si="88"/>
        <v>0</v>
      </c>
      <c r="V508" s="3">
        <f>('PV model'!$B$13*(U508/1000)*(1-'PV model'!$B$14*((20+C508)-25))*'PV model'!$B$10)/'PV model'!$B$12</f>
        <v>0</v>
      </c>
    </row>
    <row r="509" spans="1:22" x14ac:dyDescent="0.2">
      <c r="A509" s="10">
        <f t="shared" si="89"/>
        <v>21</v>
      </c>
      <c r="B509" s="10">
        <f t="shared" si="90"/>
        <v>24</v>
      </c>
      <c r="C509" s="23">
        <v>5.6</v>
      </c>
      <c r="D509" s="24">
        <v>0</v>
      </c>
      <c r="E509" s="24">
        <v>0</v>
      </c>
      <c r="F509" s="48"/>
      <c r="G509" s="48"/>
      <c r="H509" s="1">
        <f t="shared" si="91"/>
        <v>-20.152914172526373</v>
      </c>
      <c r="I509" s="1">
        <f t="shared" si="84"/>
        <v>-11.208349178767939</v>
      </c>
      <c r="J509" s="4">
        <f>B509+('PV model'!$B$3/15)+(I509/60)</f>
        <v>23.536527513687201</v>
      </c>
      <c r="K509" s="2">
        <f t="shared" si="85"/>
        <v>-173.04791270530802</v>
      </c>
      <c r="L509" s="2">
        <f>DEGREES(ASIN((((COS(RADIANS('PV model'!$B$2))*COS(RADIANS(H509))*COS(RADIANS(K509)))+(SIN(RADIANS('PV model'!$B$2))*SIN(RADIANS(H509)))))))</f>
        <v>-54.26756033855532</v>
      </c>
      <c r="M509" s="3">
        <f t="shared" si="81"/>
        <v>0</v>
      </c>
      <c r="N509" s="2">
        <f t="shared" si="86"/>
        <v>-11.219584403130311</v>
      </c>
      <c r="O509" s="2">
        <f>IF('PV model'!$B$2&gt;0, 180-N509,IF('PV model'!$B$2&lt;0,0-N509,N509))</f>
        <v>191.21958440313031</v>
      </c>
      <c r="P509" s="2">
        <f>ABS(O509-'PV model'!$B$5)</f>
        <v>13.780415596869688</v>
      </c>
      <c r="Q509" s="3">
        <f t="shared" si="82"/>
        <v>144.26756033855531</v>
      </c>
      <c r="R509" s="3">
        <f t="shared" si="87"/>
        <v>0</v>
      </c>
      <c r="S509" s="3">
        <f t="shared" si="83"/>
        <v>0</v>
      </c>
      <c r="T509" s="3">
        <f>(0.5*(1-COS(RADIANS(90-$X$3)))*(D509+E509)*'PV model'!$B$4)</f>
        <v>0</v>
      </c>
      <c r="U509" s="3">
        <f t="shared" si="88"/>
        <v>0</v>
      </c>
      <c r="V509" s="3">
        <f>('PV model'!$B$13*(U509/1000)*(1-'PV model'!$B$14*((20+C509)-25))*'PV model'!$B$10)/'PV model'!$B$12</f>
        <v>0</v>
      </c>
    </row>
    <row r="510" spans="1:22" x14ac:dyDescent="0.2">
      <c r="A510" s="10">
        <f t="shared" si="89"/>
        <v>22</v>
      </c>
      <c r="B510" s="10">
        <f t="shared" si="90"/>
        <v>1</v>
      </c>
      <c r="C510" s="23">
        <v>5.6</v>
      </c>
      <c r="D510" s="24">
        <v>0</v>
      </c>
      <c r="E510" s="24">
        <v>0</v>
      </c>
      <c r="F510" s="48"/>
      <c r="G510" s="48"/>
      <c r="H510" s="1">
        <f t="shared" si="91"/>
        <v>-19.943034169363642</v>
      </c>
      <c r="I510" s="1">
        <f t="shared" si="84"/>
        <v>-11.491319933635189</v>
      </c>
      <c r="J510" s="4">
        <f>B510+('PV model'!$B$3/15)+(I510/60)</f>
        <v>0.53181133443941353</v>
      </c>
      <c r="K510" s="2">
        <f t="shared" si="85"/>
        <v>172.0228299834088</v>
      </c>
      <c r="L510" s="2">
        <f>DEGREES(ASIN((((COS(RADIANS('PV model'!$B$2))*COS(RADIANS(H510))*COS(RADIANS(K510)))+(SIN(RADIANS('PV model'!$B$2))*SIN(RADIANS(H510)))))))</f>
        <v>-53.938495927515241</v>
      </c>
      <c r="M510" s="3">
        <f t="shared" si="81"/>
        <v>0</v>
      </c>
      <c r="N510" s="2">
        <f t="shared" si="86"/>
        <v>12.80409268089694</v>
      </c>
      <c r="O510" s="2">
        <f>IF('PV model'!$B$2&gt;0, 180-N510,IF('PV model'!$B$2&lt;0,0-N510,N510))</f>
        <v>167.19590731910307</v>
      </c>
      <c r="P510" s="2">
        <f>ABS(O510-'PV model'!$B$5)</f>
        <v>37.804092680896929</v>
      </c>
      <c r="Q510" s="3">
        <f t="shared" si="82"/>
        <v>143.93849592751522</v>
      </c>
      <c r="R510" s="3">
        <f t="shared" si="87"/>
        <v>0</v>
      </c>
      <c r="S510" s="3">
        <f t="shared" si="83"/>
        <v>0</v>
      </c>
      <c r="T510" s="3">
        <f>(0.5*(1-COS(RADIANS(90-$X$3)))*(D510+E510)*'PV model'!$B$4)</f>
        <v>0</v>
      </c>
      <c r="U510" s="3">
        <f t="shared" si="88"/>
        <v>0</v>
      </c>
      <c r="V510" s="3">
        <f>('PV model'!$B$13*(U510/1000)*(1-'PV model'!$B$14*((20+C510)-25))*'PV model'!$B$10)/'PV model'!$B$12</f>
        <v>0</v>
      </c>
    </row>
    <row r="511" spans="1:22" x14ac:dyDescent="0.2">
      <c r="A511" s="10">
        <f t="shared" si="89"/>
        <v>22</v>
      </c>
      <c r="B511" s="10">
        <f t="shared" si="90"/>
        <v>2</v>
      </c>
      <c r="C511" s="23">
        <v>5.7</v>
      </c>
      <c r="D511" s="24">
        <v>0</v>
      </c>
      <c r="E511" s="24">
        <v>0</v>
      </c>
      <c r="F511" s="48"/>
      <c r="G511" s="48"/>
      <c r="H511" s="1">
        <f t="shared" si="91"/>
        <v>-19.943034169363642</v>
      </c>
      <c r="I511" s="1">
        <f t="shared" si="84"/>
        <v>-11.491319933635189</v>
      </c>
      <c r="J511" s="4">
        <f>B511+('PV model'!$B$3/15)+(I511/60)</f>
        <v>1.5318113344394135</v>
      </c>
      <c r="K511" s="2">
        <f t="shared" si="85"/>
        <v>157.0228299834088</v>
      </c>
      <c r="L511" s="2">
        <f>DEGREES(ASIN((((COS(RADIANS('PV model'!$B$2))*COS(RADIANS(H511))*COS(RADIANS(K511)))+(SIN(RADIANS('PV model'!$B$2))*SIN(RADIANS(H511)))))))</f>
        <v>-50.47025042814564</v>
      </c>
      <c r="M511" s="3">
        <f t="shared" si="81"/>
        <v>0</v>
      </c>
      <c r="N511" s="2">
        <f t="shared" si="86"/>
        <v>35.207501270213186</v>
      </c>
      <c r="O511" s="2">
        <f>IF('PV model'!$B$2&gt;0, 180-N511,IF('PV model'!$B$2&lt;0,0-N511,N511))</f>
        <v>144.79249872978681</v>
      </c>
      <c r="P511" s="2">
        <f>ABS(O511-'PV model'!$B$5)</f>
        <v>60.207501270213186</v>
      </c>
      <c r="Q511" s="3">
        <f t="shared" si="82"/>
        <v>140.47025042814565</v>
      </c>
      <c r="R511" s="3">
        <f t="shared" si="87"/>
        <v>0</v>
      </c>
      <c r="S511" s="3">
        <f t="shared" si="83"/>
        <v>0</v>
      </c>
      <c r="T511" s="3">
        <f>(0.5*(1-COS(RADIANS(90-$X$3)))*(D511+E511)*'PV model'!$B$4)</f>
        <v>0</v>
      </c>
      <c r="U511" s="3">
        <f t="shared" si="88"/>
        <v>0</v>
      </c>
      <c r="V511" s="3">
        <f>('PV model'!$B$13*(U511/1000)*(1-'PV model'!$B$14*((20+C511)-25))*'PV model'!$B$10)/'PV model'!$B$12</f>
        <v>0</v>
      </c>
    </row>
    <row r="512" spans="1:22" x14ac:dyDescent="0.2">
      <c r="A512" s="10">
        <f t="shared" si="89"/>
        <v>22</v>
      </c>
      <c r="B512" s="10">
        <f t="shared" si="90"/>
        <v>3</v>
      </c>
      <c r="C512" s="23">
        <v>5.7</v>
      </c>
      <c r="D512" s="24">
        <v>0</v>
      </c>
      <c r="E512" s="24">
        <v>0</v>
      </c>
      <c r="F512" s="48"/>
      <c r="G512" s="48"/>
      <c r="H512" s="1">
        <f t="shared" si="91"/>
        <v>-19.943034169363642</v>
      </c>
      <c r="I512" s="1">
        <f t="shared" si="84"/>
        <v>-11.491319933635189</v>
      </c>
      <c r="J512" s="4">
        <f>B512+('PV model'!$B$3/15)+(I512/60)</f>
        <v>2.5318113344394133</v>
      </c>
      <c r="K512" s="2">
        <f t="shared" si="85"/>
        <v>142.0228299834088</v>
      </c>
      <c r="L512" s="2">
        <f>DEGREES(ASIN((((COS(RADIANS('PV model'!$B$2))*COS(RADIANS(H512))*COS(RADIANS(K512)))+(SIN(RADIANS('PV model'!$B$2))*SIN(RADIANS(H512)))))))</f>
        <v>-44.490963421173333</v>
      </c>
      <c r="M512" s="3">
        <f t="shared" si="81"/>
        <v>0</v>
      </c>
      <c r="N512" s="2">
        <f t="shared" si="86"/>
        <v>54.181484790708851</v>
      </c>
      <c r="O512" s="2">
        <f>IF('PV model'!$B$2&gt;0, 180-N512,IF('PV model'!$B$2&lt;0,0-N512,N512))</f>
        <v>125.81851520929115</v>
      </c>
      <c r="P512" s="2">
        <f>ABS(O512-'PV model'!$B$5)</f>
        <v>79.181484790708851</v>
      </c>
      <c r="Q512" s="3">
        <f t="shared" si="82"/>
        <v>134.49096342117332</v>
      </c>
      <c r="R512" s="3">
        <f t="shared" si="87"/>
        <v>0</v>
      </c>
      <c r="S512" s="3">
        <f t="shared" si="83"/>
        <v>0</v>
      </c>
      <c r="T512" s="3">
        <f>(0.5*(1-COS(RADIANS(90-$X$3)))*(D512+E512)*'PV model'!$B$4)</f>
        <v>0</v>
      </c>
      <c r="U512" s="3">
        <f t="shared" si="88"/>
        <v>0</v>
      </c>
      <c r="V512" s="3">
        <f>('PV model'!$B$13*(U512/1000)*(1-'PV model'!$B$14*((20+C512)-25))*'PV model'!$B$10)/'PV model'!$B$12</f>
        <v>0</v>
      </c>
    </row>
    <row r="513" spans="1:22" x14ac:dyDescent="0.2">
      <c r="A513" s="10">
        <f t="shared" si="89"/>
        <v>22</v>
      </c>
      <c r="B513" s="10">
        <f t="shared" si="90"/>
        <v>4</v>
      </c>
      <c r="C513" s="23">
        <v>5.6</v>
      </c>
      <c r="D513" s="24">
        <v>0</v>
      </c>
      <c r="E513" s="24">
        <v>0</v>
      </c>
      <c r="F513" s="48"/>
      <c r="G513" s="48"/>
      <c r="H513" s="1">
        <f t="shared" si="91"/>
        <v>-19.943034169363642</v>
      </c>
      <c r="I513" s="1">
        <f t="shared" si="84"/>
        <v>-11.491319933635189</v>
      </c>
      <c r="J513" s="4">
        <f>B513+('PV model'!$B$3/15)+(I513/60)</f>
        <v>3.5318113344394133</v>
      </c>
      <c r="K513" s="2">
        <f t="shared" si="85"/>
        <v>127.02282998340878</v>
      </c>
      <c r="L513" s="2">
        <f>DEGREES(ASIN((((COS(RADIANS('PV model'!$B$2))*COS(RADIANS(H513))*COS(RADIANS(K513)))+(SIN(RADIANS('PV model'!$B$2))*SIN(RADIANS(H513)))))))</f>
        <v>-36.991570232069328</v>
      </c>
      <c r="M513" s="3">
        <f t="shared" si="81"/>
        <v>0</v>
      </c>
      <c r="N513" s="2">
        <f t="shared" si="86"/>
        <v>69.992143152751439</v>
      </c>
      <c r="O513" s="2">
        <f>IF('PV model'!$B$2&gt;0, 180-N513,IF('PV model'!$B$2&lt;0,0-N513,N513))</f>
        <v>110.00785684724856</v>
      </c>
      <c r="P513" s="2">
        <f>ABS(O513-'PV model'!$B$5)</f>
        <v>94.992143152751439</v>
      </c>
      <c r="Q513" s="3">
        <f t="shared" si="82"/>
        <v>126.99157023206934</v>
      </c>
      <c r="R513" s="3">
        <f t="shared" si="87"/>
        <v>0</v>
      </c>
      <c r="S513" s="3">
        <f t="shared" si="83"/>
        <v>0</v>
      </c>
      <c r="T513" s="3">
        <f>(0.5*(1-COS(RADIANS(90-$X$3)))*(D513+E513)*'PV model'!$B$4)</f>
        <v>0</v>
      </c>
      <c r="U513" s="3">
        <f t="shared" si="88"/>
        <v>0</v>
      </c>
      <c r="V513" s="3">
        <f>('PV model'!$B$13*(U513/1000)*(1-'PV model'!$B$14*((20+C513)-25))*'PV model'!$B$10)/'PV model'!$B$12</f>
        <v>0</v>
      </c>
    </row>
    <row r="514" spans="1:22" x14ac:dyDescent="0.2">
      <c r="A514" s="10">
        <f t="shared" si="89"/>
        <v>22</v>
      </c>
      <c r="B514" s="10">
        <f t="shared" si="90"/>
        <v>5</v>
      </c>
      <c r="C514" s="23">
        <v>5.5</v>
      </c>
      <c r="D514" s="24">
        <v>0</v>
      </c>
      <c r="E514" s="24">
        <v>0</v>
      </c>
      <c r="F514" s="48"/>
      <c r="G514" s="48"/>
      <c r="H514" s="1">
        <f t="shared" si="91"/>
        <v>-19.943034169363642</v>
      </c>
      <c r="I514" s="1">
        <f t="shared" si="84"/>
        <v>-11.491319933635189</v>
      </c>
      <c r="J514" s="4">
        <f>B514+('PV model'!$B$3/15)+(I514/60)</f>
        <v>4.5318113344394142</v>
      </c>
      <c r="K514" s="2">
        <f t="shared" si="85"/>
        <v>112.02282998340878</v>
      </c>
      <c r="L514" s="2">
        <f>DEGREES(ASIN((((COS(RADIANS('PV model'!$B$2))*COS(RADIANS(H514))*COS(RADIANS(K514)))+(SIN(RADIANS('PV model'!$B$2))*SIN(RADIANS(H514)))))))</f>
        <v>-28.734391752140429</v>
      </c>
      <c r="M514" s="3">
        <f t="shared" si="81"/>
        <v>0</v>
      </c>
      <c r="N514" s="2">
        <f t="shared" si="86"/>
        <v>83.628904599352865</v>
      </c>
      <c r="O514" s="2">
        <f>IF('PV model'!$B$2&gt;0, 180-N514,IF('PV model'!$B$2&lt;0,0-N514,N514))</f>
        <v>96.371095400647135</v>
      </c>
      <c r="P514" s="2">
        <f>ABS(O514-'PV model'!$B$5)</f>
        <v>108.62890459935286</v>
      </c>
      <c r="Q514" s="3">
        <f t="shared" si="82"/>
        <v>118.73439175214043</v>
      </c>
      <c r="R514" s="3">
        <f t="shared" si="87"/>
        <v>0</v>
      </c>
      <c r="S514" s="3">
        <f t="shared" si="83"/>
        <v>0</v>
      </c>
      <c r="T514" s="3">
        <f>(0.5*(1-COS(RADIANS(90-$X$3)))*(D514+E514)*'PV model'!$B$4)</f>
        <v>0</v>
      </c>
      <c r="U514" s="3">
        <f t="shared" si="88"/>
        <v>0</v>
      </c>
      <c r="V514" s="3">
        <f>('PV model'!$B$13*(U514/1000)*(1-'PV model'!$B$14*((20+C514)-25))*'PV model'!$B$10)/'PV model'!$B$12</f>
        <v>0</v>
      </c>
    </row>
    <row r="515" spans="1:22" x14ac:dyDescent="0.2">
      <c r="A515" s="10">
        <f t="shared" si="89"/>
        <v>22</v>
      </c>
      <c r="B515" s="10">
        <f t="shared" si="90"/>
        <v>6</v>
      </c>
      <c r="C515" s="23">
        <v>5.4</v>
      </c>
      <c r="D515" s="24">
        <v>0</v>
      </c>
      <c r="E515" s="24">
        <v>0</v>
      </c>
      <c r="F515" s="48"/>
      <c r="G515" s="48"/>
      <c r="H515" s="1">
        <f t="shared" si="91"/>
        <v>-19.943034169363642</v>
      </c>
      <c r="I515" s="1">
        <f t="shared" si="84"/>
        <v>-11.491319933635189</v>
      </c>
      <c r="J515" s="4">
        <f>B515+('PV model'!$B$3/15)+(I515/60)</f>
        <v>5.5318113344394142</v>
      </c>
      <c r="K515" s="2">
        <f t="shared" si="85"/>
        <v>97.022829983408784</v>
      </c>
      <c r="L515" s="2">
        <f>DEGREES(ASIN((((COS(RADIANS('PV model'!$B$2))*COS(RADIANS(H515))*COS(RADIANS(K515)))+(SIN(RADIANS('PV model'!$B$2))*SIN(RADIANS(H515)))))))</f>
        <v>-20.254842348786887</v>
      </c>
      <c r="M515" s="3">
        <f t="shared" si="81"/>
        <v>0</v>
      </c>
      <c r="N515" s="2">
        <f t="shared" si="86"/>
        <v>83.974868808341469</v>
      </c>
      <c r="O515" s="2">
        <f>IF('PV model'!$B$2&gt;0, 180-N515,IF('PV model'!$B$2&lt;0,0-N515,N515))</f>
        <v>96.025131191658531</v>
      </c>
      <c r="P515" s="2">
        <f>ABS(O515-'PV model'!$B$5)</f>
        <v>108.97486880834147</v>
      </c>
      <c r="Q515" s="3">
        <f t="shared" si="82"/>
        <v>110.25484234878689</v>
      </c>
      <c r="R515" s="3">
        <f t="shared" si="87"/>
        <v>0</v>
      </c>
      <c r="S515" s="3">
        <f t="shared" si="83"/>
        <v>0</v>
      </c>
      <c r="T515" s="3">
        <f>(0.5*(1-COS(RADIANS(90-$X$3)))*(D515+E515)*'PV model'!$B$4)</f>
        <v>0</v>
      </c>
      <c r="U515" s="3">
        <f t="shared" si="88"/>
        <v>0</v>
      </c>
      <c r="V515" s="3">
        <f>('PV model'!$B$13*(U515/1000)*(1-'PV model'!$B$14*((20+C515)-25))*'PV model'!$B$10)/'PV model'!$B$12</f>
        <v>0</v>
      </c>
    </row>
    <row r="516" spans="1:22" x14ac:dyDescent="0.2">
      <c r="A516" s="10">
        <f t="shared" si="89"/>
        <v>22</v>
      </c>
      <c r="B516" s="10">
        <f t="shared" si="90"/>
        <v>7</v>
      </c>
      <c r="C516" s="23">
        <v>5.4</v>
      </c>
      <c r="D516" s="24">
        <v>0</v>
      </c>
      <c r="E516" s="24">
        <v>0</v>
      </c>
      <c r="F516" s="48"/>
      <c r="G516" s="48"/>
      <c r="H516" s="1">
        <f t="shared" si="91"/>
        <v>-19.943034169363642</v>
      </c>
      <c r="I516" s="1">
        <f t="shared" si="84"/>
        <v>-11.491319933635189</v>
      </c>
      <c r="J516" s="4">
        <f>B516+('PV model'!$B$3/15)+(I516/60)</f>
        <v>6.5318113344394142</v>
      </c>
      <c r="K516" s="2">
        <f t="shared" si="85"/>
        <v>82.022829983408784</v>
      </c>
      <c r="L516" s="2">
        <f>DEGREES(ASIN((((COS(RADIANS('PV model'!$B$2))*COS(RADIANS(H516))*COS(RADIANS(K516)))+(SIN(RADIANS('PV model'!$B$2))*SIN(RADIANS(H516)))))))</f>
        <v>-11.958690672635997</v>
      </c>
      <c r="M516" s="3">
        <f t="shared" si="81"/>
        <v>0</v>
      </c>
      <c r="N516" s="2">
        <f t="shared" si="86"/>
        <v>72.098808587124637</v>
      </c>
      <c r="O516" s="2">
        <f>IF('PV model'!$B$2&gt;0, 180-N516,IF('PV model'!$B$2&lt;0,0-N516,N516))</f>
        <v>107.90119141287536</v>
      </c>
      <c r="P516" s="2">
        <f>ABS(O516-'PV model'!$B$5)</f>
        <v>97.098808587124637</v>
      </c>
      <c r="Q516" s="3">
        <f t="shared" si="82"/>
        <v>101.958690672636</v>
      </c>
      <c r="R516" s="3">
        <f t="shared" si="87"/>
        <v>0</v>
      </c>
      <c r="S516" s="3">
        <f t="shared" si="83"/>
        <v>0</v>
      </c>
      <c r="T516" s="3">
        <f>(0.5*(1-COS(RADIANS(90-$X$3)))*(D516+E516)*'PV model'!$B$4)</f>
        <v>0</v>
      </c>
      <c r="U516" s="3">
        <f t="shared" si="88"/>
        <v>0</v>
      </c>
      <c r="V516" s="3">
        <f>('PV model'!$B$13*(U516/1000)*(1-'PV model'!$B$14*((20+C516)-25))*'PV model'!$B$10)/'PV model'!$B$12</f>
        <v>0</v>
      </c>
    </row>
    <row r="517" spans="1:22" x14ac:dyDescent="0.2">
      <c r="A517" s="10">
        <f t="shared" si="89"/>
        <v>22</v>
      </c>
      <c r="B517" s="10">
        <f t="shared" si="90"/>
        <v>8</v>
      </c>
      <c r="C517" s="23">
        <v>5.3</v>
      </c>
      <c r="D517" s="24">
        <v>0</v>
      </c>
      <c r="E517" s="24">
        <v>0</v>
      </c>
      <c r="F517" s="48"/>
      <c r="G517" s="48"/>
      <c r="H517" s="1">
        <f t="shared" si="91"/>
        <v>-19.943034169363642</v>
      </c>
      <c r="I517" s="1">
        <f t="shared" si="84"/>
        <v>-11.491319933635189</v>
      </c>
      <c r="J517" s="4">
        <f>B517+('PV model'!$B$3/15)+(I517/60)</f>
        <v>7.5318113344394142</v>
      </c>
      <c r="K517" s="2">
        <f t="shared" si="85"/>
        <v>67.022829983408784</v>
      </c>
      <c r="L517" s="2">
        <f>DEGREES(ASIN((((COS(RADIANS('PV model'!$B$2))*COS(RADIANS(H517))*COS(RADIANS(K517)))+(SIN(RADIANS('PV model'!$B$2))*SIN(RADIANS(H517)))))))</f>
        <v>-4.2007950294644276</v>
      </c>
      <c r="M517" s="3">
        <f t="shared" si="81"/>
        <v>0</v>
      </c>
      <c r="N517" s="2">
        <f t="shared" si="86"/>
        <v>60.20188736790994</v>
      </c>
      <c r="O517" s="2">
        <f>IF('PV model'!$B$2&gt;0, 180-N517,IF('PV model'!$B$2&lt;0,0-N517,N517))</f>
        <v>119.79811263209007</v>
      </c>
      <c r="P517" s="2">
        <f>ABS(O517-'PV model'!$B$5)</f>
        <v>85.201887367909933</v>
      </c>
      <c r="Q517" s="3">
        <f t="shared" si="82"/>
        <v>94.20079502946443</v>
      </c>
      <c r="R517" s="3">
        <f t="shared" si="87"/>
        <v>0</v>
      </c>
      <c r="S517" s="3">
        <f t="shared" si="83"/>
        <v>0</v>
      </c>
      <c r="T517" s="3">
        <f>(0.5*(1-COS(RADIANS(90-$X$3)))*(D517+E517)*'PV model'!$B$4)</f>
        <v>0</v>
      </c>
      <c r="U517" s="3">
        <f t="shared" si="88"/>
        <v>0</v>
      </c>
      <c r="V517" s="3">
        <f>('PV model'!$B$13*(U517/1000)*(1-'PV model'!$B$14*((20+C517)-25))*'PV model'!$B$10)/'PV model'!$B$12</f>
        <v>0</v>
      </c>
    </row>
    <row r="518" spans="1:22" x14ac:dyDescent="0.2">
      <c r="A518" s="10">
        <f t="shared" si="89"/>
        <v>22</v>
      </c>
      <c r="B518" s="10">
        <f t="shared" si="90"/>
        <v>9</v>
      </c>
      <c r="C518" s="23">
        <v>5.3</v>
      </c>
      <c r="D518" s="24">
        <v>0</v>
      </c>
      <c r="E518" s="24">
        <v>0.88200000000000001</v>
      </c>
      <c r="F518" s="48"/>
      <c r="G518" s="48"/>
      <c r="H518" s="1">
        <f t="shared" si="91"/>
        <v>-19.943034169363642</v>
      </c>
      <c r="I518" s="1">
        <f t="shared" si="84"/>
        <v>-11.491319933635189</v>
      </c>
      <c r="J518" s="4">
        <f>B518+('PV model'!$B$3/15)+(I518/60)</f>
        <v>8.5318113344394124</v>
      </c>
      <c r="K518" s="2">
        <f t="shared" si="85"/>
        <v>52.022829983408812</v>
      </c>
      <c r="L518" s="2">
        <f>DEGREES(ASIN((((COS(RADIANS('PV model'!$B$2))*COS(RADIANS(H518))*COS(RADIANS(K518)))+(SIN(RADIANS('PV model'!$B$2))*SIN(RADIANS(H518)))))))</f>
        <v>2.6673944999143493</v>
      </c>
      <c r="M518" s="3">
        <f t="shared" ref="M518:M581" si="92">IF(L518&gt;0, L518, 0)</f>
        <v>2.6673944999143493</v>
      </c>
      <c r="N518" s="2">
        <f t="shared" si="86"/>
        <v>47.884098585094947</v>
      </c>
      <c r="O518" s="2">
        <f>IF('PV model'!$B$2&gt;0, 180-N518,IF('PV model'!$B$2&lt;0,0-N518,N518))</f>
        <v>132.11590141490507</v>
      </c>
      <c r="P518" s="2">
        <f>ABS(O518-'PV model'!$B$5)</f>
        <v>72.884098585094932</v>
      </c>
      <c r="Q518" s="3">
        <f t="shared" ref="Q518:Q581" si="93">DEGREES(ACOS((SIN(RADIANS(L518))*COS(RADIANS(90-$X$3))+COS(RADIANS(L518))*COS(RADIANS(P518))*SIN(RADIANS(90-$X$3)))))</f>
        <v>87.332605500085648</v>
      </c>
      <c r="R518" s="3">
        <f t="shared" si="87"/>
        <v>0</v>
      </c>
      <c r="S518" s="3">
        <f t="shared" ref="S518:S581" si="94">IF($Z$3=TRUE, IF(E518=0,0,E518*(0.5*(1+COS(RADIANS(90-$X$3))*(1+(1-(E518^2/(D518+E518)^2))*(SIN(RADIANS(0.5*$X$3))^3)))*(1+(1-(E518^2/(D518+E518)^2))*(COS(RADIANS(Q518))^2)*(SIN(RADIANS(90-L518))^3)))), IF(E518=0,0,E518*(0.5*(1+COS(RADIANS(90-$X$3))))))</f>
        <v>0.88200000000000001</v>
      </c>
      <c r="T518" s="3">
        <f>(0.5*(1-COS(RADIANS(90-$X$3)))*(D518+E518)*'PV model'!$B$4)</f>
        <v>0</v>
      </c>
      <c r="U518" s="3">
        <f t="shared" si="88"/>
        <v>0.88200000000000001</v>
      </c>
      <c r="V518" s="3">
        <f>('PV model'!$B$13*(U518/1000)*(1-'PV model'!$B$14*((20+C518)-25))*'PV model'!$B$10)/'PV model'!$B$12</f>
        <v>8.805892233599999E-2</v>
      </c>
    </row>
    <row r="519" spans="1:22" x14ac:dyDescent="0.2">
      <c r="A519" s="10">
        <f t="shared" si="89"/>
        <v>22</v>
      </c>
      <c r="B519" s="10">
        <f t="shared" si="90"/>
        <v>10</v>
      </c>
      <c r="C519" s="23">
        <v>5.8</v>
      </c>
      <c r="D519" s="24">
        <v>0</v>
      </c>
      <c r="E519" s="24">
        <v>15.876000000000001</v>
      </c>
      <c r="F519" s="48"/>
      <c r="G519" s="48"/>
      <c r="H519" s="1">
        <f t="shared" si="91"/>
        <v>-19.943034169363642</v>
      </c>
      <c r="I519" s="1">
        <f t="shared" ref="I519:I582" si="95">9.87*SIN(RADIANS(1.978*A519-160.22))-7.53*COS(RADIANS(0.989*A519-80.11))-1.5*SIN((RADIANS(0.989*A519-80.11)))</f>
        <v>-11.491319933635189</v>
      </c>
      <c r="J519" s="4">
        <f>B519+('PV model'!$B$3/15)+(I519/60)</f>
        <v>9.5318113344394124</v>
      </c>
      <c r="K519" s="2">
        <f t="shared" ref="K519:K582" si="96">15*(12-J519)</f>
        <v>37.022829983408812</v>
      </c>
      <c r="L519" s="2">
        <f>DEGREES(ASIN((((COS(RADIANS('PV model'!$B$2))*COS(RADIANS(H519))*COS(RADIANS(K519)))+(SIN(RADIANS('PV model'!$B$2))*SIN(RADIANS(H519)))))))</f>
        <v>8.2793878812547508</v>
      </c>
      <c r="M519" s="3">
        <f t="shared" si="92"/>
        <v>8.2793878812547508</v>
      </c>
      <c r="N519" s="2">
        <f t="shared" ref="N519:N582" si="97">DEGREES(ASIN((COS(RADIANS(H519))*SIN(RADIANS(K519)))/COS(RADIANS(L519))))</f>
        <v>34.888834372001099</v>
      </c>
      <c r="O519" s="2">
        <f>IF('PV model'!$B$2&gt;0, 180-N519,IF('PV model'!$B$2&lt;0,0-N519,N519))</f>
        <v>145.1111656279989</v>
      </c>
      <c r="P519" s="2">
        <f>ABS(O519-'PV model'!$B$5)</f>
        <v>59.888834372001099</v>
      </c>
      <c r="Q519" s="3">
        <f t="shared" si="93"/>
        <v>81.720612118745251</v>
      </c>
      <c r="R519" s="3">
        <f t="shared" ref="R519:R582" si="98">IF(D519=0,0,D519*COS(RADIANS(Q519))/SIN(RADIANS(L519)))</f>
        <v>0</v>
      </c>
      <c r="S519" s="3">
        <f t="shared" si="94"/>
        <v>15.876000000000001</v>
      </c>
      <c r="T519" s="3">
        <f>(0.5*(1-COS(RADIANS(90-$X$3)))*(D519+E519)*'PV model'!$B$4)</f>
        <v>0</v>
      </c>
      <c r="U519" s="3">
        <f t="shared" ref="U519:U582" si="99">R519+S519+T519</f>
        <v>15.876000000000001</v>
      </c>
      <c r="V519" s="3">
        <f>('PV model'!$B$13*(U519/1000)*(1-'PV model'!$B$14*((20+C519)-25))*'PV model'!$B$10)/'PV model'!$B$12</f>
        <v>1.581886672128</v>
      </c>
    </row>
    <row r="520" spans="1:22" x14ac:dyDescent="0.2">
      <c r="A520" s="10">
        <f t="shared" ref="A520:A583" si="100">IF(B520&gt;1,A519,A519+1)</f>
        <v>22</v>
      </c>
      <c r="B520" s="10">
        <f t="shared" ref="B520:B583" si="101">IF(B519&lt;24,B519+1,1)</f>
        <v>11</v>
      </c>
      <c r="C520" s="23">
        <v>6.4</v>
      </c>
      <c r="D520" s="24">
        <v>0</v>
      </c>
      <c r="E520" s="24">
        <v>37.925999999999995</v>
      </c>
      <c r="F520" s="48"/>
      <c r="G520" s="48"/>
      <c r="H520" s="1">
        <f t="shared" ref="H520:H583" si="102">(23.465*SIN(RADIANS(280.1+0.9863*A520)))</f>
        <v>-19.943034169363642</v>
      </c>
      <c r="I520" s="1">
        <f t="shared" si="95"/>
        <v>-11.491319933635189</v>
      </c>
      <c r="J520" s="4">
        <f>B520+('PV model'!$B$3/15)+(I520/60)</f>
        <v>10.531811334439412</v>
      </c>
      <c r="K520" s="2">
        <f t="shared" si="96"/>
        <v>22.022829983408812</v>
      </c>
      <c r="L520" s="2">
        <f>DEGREES(ASIN((((COS(RADIANS('PV model'!$B$2))*COS(RADIANS(H520))*COS(RADIANS(K520)))+(SIN(RADIANS('PV model'!$B$2))*SIN(RADIANS(H520)))))))</f>
        <v>12.268471106397337</v>
      </c>
      <c r="M520" s="3">
        <f t="shared" si="92"/>
        <v>12.268471106397337</v>
      </c>
      <c r="N520" s="2">
        <f t="shared" si="97"/>
        <v>21.144886228568751</v>
      </c>
      <c r="O520" s="2">
        <f>IF('PV model'!$B$2&gt;0, 180-N520,IF('PV model'!$B$2&lt;0,0-N520,N520))</f>
        <v>158.85511377143126</v>
      </c>
      <c r="P520" s="2">
        <f>ABS(O520-'PV model'!$B$5)</f>
        <v>46.144886228568737</v>
      </c>
      <c r="Q520" s="3">
        <f t="shared" si="93"/>
        <v>77.731528893602658</v>
      </c>
      <c r="R520" s="3">
        <f t="shared" si="98"/>
        <v>0</v>
      </c>
      <c r="S520" s="3">
        <f t="shared" si="94"/>
        <v>37.925999999999995</v>
      </c>
      <c r="T520" s="3">
        <f>(0.5*(1-COS(RADIANS(90-$X$3)))*(D520+E520)*'PV model'!$B$4)</f>
        <v>0</v>
      </c>
      <c r="U520" s="3">
        <f t="shared" si="99"/>
        <v>37.925999999999995</v>
      </c>
      <c r="V520" s="3">
        <f>('PV model'!$B$13*(U520/1000)*(1-'PV model'!$B$14*((20+C520)-25))*'PV model'!$B$10)/'PV model'!$B$12</f>
        <v>3.7698528954239992</v>
      </c>
    </row>
    <row r="521" spans="1:22" x14ac:dyDescent="0.2">
      <c r="A521" s="10">
        <f t="shared" si="100"/>
        <v>22</v>
      </c>
      <c r="B521" s="10">
        <f t="shared" si="101"/>
        <v>12</v>
      </c>
      <c r="C521" s="23">
        <v>6.9</v>
      </c>
      <c r="D521" s="24">
        <v>0</v>
      </c>
      <c r="E521" s="24">
        <v>42.336000000000006</v>
      </c>
      <c r="F521" s="48"/>
      <c r="G521" s="48"/>
      <c r="H521" s="1">
        <f t="shared" si="102"/>
        <v>-19.943034169363642</v>
      </c>
      <c r="I521" s="1">
        <f t="shared" si="95"/>
        <v>-11.491319933635189</v>
      </c>
      <c r="J521" s="4">
        <f>B521+('PV model'!$B$3/15)+(I521/60)</f>
        <v>11.531811334439412</v>
      </c>
      <c r="K521" s="2">
        <f t="shared" si="96"/>
        <v>7.0228299834088137</v>
      </c>
      <c r="L521" s="2">
        <f>DEGREES(ASIN((((COS(RADIANS('PV model'!$B$2))*COS(RADIANS(H521))*COS(RADIANS(K521)))+(SIN(RADIANS('PV model'!$B$2))*SIN(RADIANS(H521)))))))</f>
        <v>14.320625603900883</v>
      </c>
      <c r="M521" s="3">
        <f t="shared" si="92"/>
        <v>14.320625603900883</v>
      </c>
      <c r="N521" s="2">
        <f t="shared" si="97"/>
        <v>6.8123928433575474</v>
      </c>
      <c r="O521" s="2">
        <f>IF('PV model'!$B$2&gt;0, 180-N521,IF('PV model'!$B$2&lt;0,0-N521,N521))</f>
        <v>173.18760715664246</v>
      </c>
      <c r="P521" s="2">
        <f>ABS(O521-'PV model'!$B$5)</f>
        <v>31.812392843357543</v>
      </c>
      <c r="Q521" s="3">
        <f t="shared" si="93"/>
        <v>75.679374396099121</v>
      </c>
      <c r="R521" s="3">
        <f t="shared" si="98"/>
        <v>0</v>
      </c>
      <c r="S521" s="3">
        <f t="shared" si="94"/>
        <v>42.336000000000006</v>
      </c>
      <c r="T521" s="3">
        <f>(0.5*(1-COS(RADIANS(90-$X$3)))*(D521+E521)*'PV model'!$B$4)</f>
        <v>0</v>
      </c>
      <c r="U521" s="3">
        <f t="shared" si="99"/>
        <v>42.336000000000006</v>
      </c>
      <c r="V521" s="3">
        <f>('PV model'!$B$13*(U521/1000)*(1-'PV model'!$B$14*((20+C521)-25))*'PV model'!$B$10)/'PV model'!$B$12</f>
        <v>4.1997440701440008</v>
      </c>
    </row>
    <row r="522" spans="1:22" x14ac:dyDescent="0.2">
      <c r="A522" s="10">
        <f t="shared" si="100"/>
        <v>22</v>
      </c>
      <c r="B522" s="10">
        <f t="shared" si="101"/>
        <v>13</v>
      </c>
      <c r="C522" s="23">
        <v>6.6</v>
      </c>
      <c r="D522" s="24">
        <v>0</v>
      </c>
      <c r="E522" s="24">
        <v>47.628</v>
      </c>
      <c r="F522" s="48"/>
      <c r="G522" s="48"/>
      <c r="H522" s="1">
        <f t="shared" si="102"/>
        <v>-19.943034169363642</v>
      </c>
      <c r="I522" s="1">
        <f t="shared" si="95"/>
        <v>-11.491319933635189</v>
      </c>
      <c r="J522" s="4">
        <f>B522+('PV model'!$B$3/15)+(I522/60)</f>
        <v>12.531811334439412</v>
      </c>
      <c r="K522" s="2">
        <f t="shared" si="96"/>
        <v>-7.9771700165911863</v>
      </c>
      <c r="L522" s="2">
        <f>DEGREES(ASIN((((COS(RADIANS('PV model'!$B$2))*COS(RADIANS(H522))*COS(RADIANS(K522)))+(SIN(RADIANS('PV model'!$B$2))*SIN(RADIANS(H522)))))))</f>
        <v>14.252185683358347</v>
      </c>
      <c r="M522" s="3">
        <f t="shared" si="92"/>
        <v>14.252185683358347</v>
      </c>
      <c r="N522" s="2">
        <f t="shared" si="97"/>
        <v>-7.7354339101346463</v>
      </c>
      <c r="O522" s="2">
        <f>IF('PV model'!$B$2&gt;0, 180-N522,IF('PV model'!$B$2&lt;0,0-N522,N522))</f>
        <v>187.73543391013465</v>
      </c>
      <c r="P522" s="2">
        <f>ABS(O522-'PV model'!$B$5)</f>
        <v>17.264566089865355</v>
      </c>
      <c r="Q522" s="3">
        <f t="shared" si="93"/>
        <v>75.747814316641652</v>
      </c>
      <c r="R522" s="3">
        <f t="shared" si="98"/>
        <v>0</v>
      </c>
      <c r="S522" s="3">
        <f t="shared" si="94"/>
        <v>47.628</v>
      </c>
      <c r="T522" s="3">
        <f>(0.5*(1-COS(RADIANS(90-$X$3)))*(D522+E522)*'PV model'!$B$4)</f>
        <v>0</v>
      </c>
      <c r="U522" s="3">
        <f t="shared" si="99"/>
        <v>47.628</v>
      </c>
      <c r="V522" s="3">
        <f>('PV model'!$B$13*(U522/1000)*(1-'PV model'!$B$14*((20+C522)-25))*'PV model'!$B$10)/'PV model'!$B$12</f>
        <v>4.7304251527679995</v>
      </c>
    </row>
    <row r="523" spans="1:22" x14ac:dyDescent="0.2">
      <c r="A523" s="10">
        <f t="shared" si="100"/>
        <v>22</v>
      </c>
      <c r="B523" s="10">
        <f t="shared" si="101"/>
        <v>14</v>
      </c>
      <c r="C523" s="23">
        <v>6.3</v>
      </c>
      <c r="D523" s="24">
        <v>0</v>
      </c>
      <c r="E523" s="24">
        <v>43.218000000000004</v>
      </c>
      <c r="F523" s="48"/>
      <c r="G523" s="48"/>
      <c r="H523" s="1">
        <f t="shared" si="102"/>
        <v>-19.943034169363642</v>
      </c>
      <c r="I523" s="1">
        <f t="shared" si="95"/>
        <v>-11.491319933635189</v>
      </c>
      <c r="J523" s="4">
        <f>B523+('PV model'!$B$3/15)+(I523/60)</f>
        <v>13.531811334439412</v>
      </c>
      <c r="K523" s="2">
        <f t="shared" si="96"/>
        <v>-22.977170016591188</v>
      </c>
      <c r="L523" s="2">
        <f>DEGREES(ASIN((((COS(RADIANS('PV model'!$B$2))*COS(RADIANS(H523))*COS(RADIANS(K523)))+(SIN(RADIANS('PV model'!$B$2))*SIN(RADIANS(H523)))))))</f>
        <v>12.069551017411614</v>
      </c>
      <c r="M523" s="3">
        <f t="shared" si="92"/>
        <v>12.069551017411614</v>
      </c>
      <c r="N523" s="2">
        <f t="shared" si="97"/>
        <v>-22.039772662353531</v>
      </c>
      <c r="O523" s="2">
        <f>IF('PV model'!$B$2&gt;0, 180-N523,IF('PV model'!$B$2&lt;0,0-N523,N523))</f>
        <v>202.03977266235353</v>
      </c>
      <c r="P523" s="2">
        <f>ABS(O523-'PV model'!$B$5)</f>
        <v>2.9602273376464723</v>
      </c>
      <c r="Q523" s="3">
        <f t="shared" si="93"/>
        <v>77.930448982588373</v>
      </c>
      <c r="R523" s="3">
        <f t="shared" si="98"/>
        <v>0</v>
      </c>
      <c r="S523" s="3">
        <f t="shared" si="94"/>
        <v>43.218000000000004</v>
      </c>
      <c r="T523" s="3">
        <f>(0.5*(1-COS(RADIANS(90-$X$3)))*(D523+E523)*'PV model'!$B$4)</f>
        <v>0</v>
      </c>
      <c r="U523" s="3">
        <f t="shared" si="99"/>
        <v>43.218000000000004</v>
      </c>
      <c r="V523" s="3">
        <f>('PV model'!$B$13*(U523/1000)*(1-'PV model'!$B$14*((20+C523)-25))*'PV model'!$B$10)/'PV model'!$B$12</f>
        <v>4.297606909344001</v>
      </c>
    </row>
    <row r="524" spans="1:22" x14ac:dyDescent="0.2">
      <c r="A524" s="10">
        <f t="shared" si="100"/>
        <v>22</v>
      </c>
      <c r="B524" s="10">
        <f t="shared" si="101"/>
        <v>15</v>
      </c>
      <c r="C524" s="23">
        <v>6</v>
      </c>
      <c r="D524" s="24">
        <v>0</v>
      </c>
      <c r="E524" s="24">
        <v>29.988</v>
      </c>
      <c r="F524" s="48"/>
      <c r="G524" s="48"/>
      <c r="H524" s="1">
        <f t="shared" si="102"/>
        <v>-19.943034169363642</v>
      </c>
      <c r="I524" s="1">
        <f t="shared" si="95"/>
        <v>-11.491319933635189</v>
      </c>
      <c r="J524" s="4">
        <f>B524+('PV model'!$B$3/15)+(I524/60)</f>
        <v>14.531811334439412</v>
      </c>
      <c r="K524" s="2">
        <f t="shared" si="96"/>
        <v>-37.977170016591188</v>
      </c>
      <c r="L524" s="2">
        <f>DEGREES(ASIN((((COS(RADIANS('PV model'!$B$2))*COS(RADIANS(H524))*COS(RADIANS(K524)))+(SIN(RADIANS('PV model'!$B$2))*SIN(RADIANS(H524)))))))</f>
        <v>7.9669267554345344</v>
      </c>
      <c r="M524" s="3">
        <f t="shared" si="92"/>
        <v>7.9669267554345344</v>
      </c>
      <c r="N524" s="2">
        <f t="shared" si="97"/>
        <v>-35.738294302284849</v>
      </c>
      <c r="O524" s="2">
        <f>IF('PV model'!$B$2&gt;0, 180-N524,IF('PV model'!$B$2&lt;0,0-N524,N524))</f>
        <v>215.73829430228486</v>
      </c>
      <c r="P524" s="2">
        <f>ABS(O524-'PV model'!$B$5)</f>
        <v>10.738294302284856</v>
      </c>
      <c r="Q524" s="3">
        <f t="shared" si="93"/>
        <v>82.033073244565472</v>
      </c>
      <c r="R524" s="3">
        <f t="shared" si="98"/>
        <v>0</v>
      </c>
      <c r="S524" s="3">
        <f t="shared" si="94"/>
        <v>29.988</v>
      </c>
      <c r="T524" s="3">
        <f>(0.5*(1-COS(RADIANS(90-$X$3)))*(D524+E524)*'PV model'!$B$4)</f>
        <v>0</v>
      </c>
      <c r="U524" s="3">
        <f t="shared" si="99"/>
        <v>29.988</v>
      </c>
      <c r="V524" s="3">
        <f>('PV model'!$B$13*(U524/1000)*(1-'PV model'!$B$14*((20+C524)-25))*'PV model'!$B$10)/'PV model'!$B$12</f>
        <v>2.9856100780800001</v>
      </c>
    </row>
    <row r="525" spans="1:22" x14ac:dyDescent="0.2">
      <c r="A525" s="10">
        <f t="shared" si="100"/>
        <v>22</v>
      </c>
      <c r="B525" s="10">
        <f t="shared" si="101"/>
        <v>16</v>
      </c>
      <c r="C525" s="23">
        <v>5.8</v>
      </c>
      <c r="D525" s="24">
        <v>0</v>
      </c>
      <c r="E525" s="24">
        <v>11.465999999999999</v>
      </c>
      <c r="F525" s="48"/>
      <c r="G525" s="48"/>
      <c r="H525" s="1">
        <f t="shared" si="102"/>
        <v>-19.943034169363642</v>
      </c>
      <c r="I525" s="1">
        <f t="shared" si="95"/>
        <v>-11.491319933635189</v>
      </c>
      <c r="J525" s="4">
        <f>B525+('PV model'!$B$3/15)+(I525/60)</f>
        <v>15.531811334439412</v>
      </c>
      <c r="K525" s="2">
        <f t="shared" si="96"/>
        <v>-52.977170016591188</v>
      </c>
      <c r="L525" s="2">
        <f>DEGREES(ASIN((((COS(RADIANS('PV model'!$B$2))*COS(RADIANS(H525))*COS(RADIANS(K525)))+(SIN(RADIANS('PV model'!$B$2))*SIN(RADIANS(H525)))))))</f>
        <v>2.2638990029173396</v>
      </c>
      <c r="M525" s="3">
        <f t="shared" si="92"/>
        <v>2.2638990029173396</v>
      </c>
      <c r="N525" s="2">
        <f t="shared" si="97"/>
        <v>-48.686089421837771</v>
      </c>
      <c r="O525" s="2">
        <f>IF('PV model'!$B$2&gt;0, 180-N525,IF('PV model'!$B$2&lt;0,0-N525,N525))</f>
        <v>228.68608942183778</v>
      </c>
      <c r="P525" s="2">
        <f>ABS(O525-'PV model'!$B$5)</f>
        <v>23.686089421837778</v>
      </c>
      <c r="Q525" s="3">
        <f t="shared" si="93"/>
        <v>87.736100997082659</v>
      </c>
      <c r="R525" s="3">
        <f t="shared" si="98"/>
        <v>0</v>
      </c>
      <c r="S525" s="3">
        <f t="shared" si="94"/>
        <v>11.465999999999999</v>
      </c>
      <c r="T525" s="3">
        <f>(0.5*(1-COS(RADIANS(90-$X$3)))*(D525+E525)*'PV model'!$B$4)</f>
        <v>0</v>
      </c>
      <c r="U525" s="3">
        <f t="shared" si="99"/>
        <v>11.465999999999999</v>
      </c>
      <c r="V525" s="3">
        <f>('PV model'!$B$13*(U525/1000)*(1-'PV model'!$B$14*((20+C525)-25))*'PV model'!$B$10)/'PV model'!$B$12</f>
        <v>1.1424737076479998</v>
      </c>
    </row>
    <row r="526" spans="1:22" x14ac:dyDescent="0.2">
      <c r="A526" s="10">
        <f t="shared" si="100"/>
        <v>22</v>
      </c>
      <c r="B526" s="10">
        <f t="shared" si="101"/>
        <v>17</v>
      </c>
      <c r="C526" s="23">
        <v>5.5</v>
      </c>
      <c r="D526" s="24">
        <v>0</v>
      </c>
      <c r="E526" s="24">
        <v>0.88200000000000001</v>
      </c>
      <c r="F526" s="48"/>
      <c r="G526" s="48"/>
      <c r="H526" s="1">
        <f t="shared" si="102"/>
        <v>-19.943034169363642</v>
      </c>
      <c r="I526" s="1">
        <f t="shared" si="95"/>
        <v>-11.491319933635189</v>
      </c>
      <c r="J526" s="4">
        <f>B526+('PV model'!$B$3/15)+(I526/60)</f>
        <v>16.531811334439414</v>
      </c>
      <c r="K526" s="2">
        <f t="shared" si="96"/>
        <v>-67.977170016591216</v>
      </c>
      <c r="L526" s="2">
        <f>DEGREES(ASIN((((COS(RADIANS('PV model'!$B$2))*COS(RADIANS(H526))*COS(RADIANS(K526)))+(SIN(RADIANS('PV model'!$B$2))*SIN(RADIANS(H526)))))))</f>
        <v>-4.6716514834935277</v>
      </c>
      <c r="M526" s="3">
        <f t="shared" si="92"/>
        <v>0</v>
      </c>
      <c r="N526" s="2">
        <f t="shared" si="97"/>
        <v>-60.967793429345519</v>
      </c>
      <c r="O526" s="2">
        <f>IF('PV model'!$B$2&gt;0, 180-N526,IF('PV model'!$B$2&lt;0,0-N526,N526))</f>
        <v>240.96779342934553</v>
      </c>
      <c r="P526" s="2">
        <f>ABS(O526-'PV model'!$B$5)</f>
        <v>35.967793429345534</v>
      </c>
      <c r="Q526" s="3">
        <f t="shared" si="93"/>
        <v>94.67165148349352</v>
      </c>
      <c r="R526" s="3">
        <f t="shared" si="98"/>
        <v>0</v>
      </c>
      <c r="S526" s="3">
        <f t="shared" si="94"/>
        <v>0.88200000000000001</v>
      </c>
      <c r="T526" s="3">
        <f>(0.5*(1-COS(RADIANS(90-$X$3)))*(D526+E526)*'PV model'!$B$4)</f>
        <v>0</v>
      </c>
      <c r="U526" s="3">
        <f t="shared" si="99"/>
        <v>0.88200000000000001</v>
      </c>
      <c r="V526" s="3">
        <f>('PV model'!$B$13*(U526/1000)*(1-'PV model'!$B$14*((20+C526)-25))*'PV model'!$B$10)/'PV model'!$B$12</f>
        <v>8.798839055999999E-2</v>
      </c>
    </row>
    <row r="527" spans="1:22" x14ac:dyDescent="0.2">
      <c r="A527" s="10">
        <f t="shared" si="100"/>
        <v>22</v>
      </c>
      <c r="B527" s="10">
        <f t="shared" si="101"/>
        <v>18</v>
      </c>
      <c r="C527" s="23">
        <v>5.3</v>
      </c>
      <c r="D527" s="24">
        <v>0</v>
      </c>
      <c r="E527" s="24">
        <v>0</v>
      </c>
      <c r="F527" s="48"/>
      <c r="G527" s="48"/>
      <c r="H527" s="1">
        <f t="shared" si="102"/>
        <v>-19.943034169363642</v>
      </c>
      <c r="I527" s="1">
        <f t="shared" si="95"/>
        <v>-11.491319933635189</v>
      </c>
      <c r="J527" s="4">
        <f>B527+('PV model'!$B$3/15)+(I527/60)</f>
        <v>17.531811334439414</v>
      </c>
      <c r="K527" s="2">
        <f t="shared" si="96"/>
        <v>-82.977170016591216</v>
      </c>
      <c r="L527" s="2">
        <f>DEGREES(ASIN((((COS(RADIANS('PV model'!$B$2))*COS(RADIANS(H527))*COS(RADIANS(K527)))+(SIN(RADIANS('PV model'!$B$2))*SIN(RADIANS(H527)))))))</f>
        <v>-12.47414054547253</v>
      </c>
      <c r="M527" s="3">
        <f t="shared" si="92"/>
        <v>0</v>
      </c>
      <c r="N527" s="2">
        <f t="shared" si="97"/>
        <v>-72.850069087450478</v>
      </c>
      <c r="O527" s="2">
        <f>IF('PV model'!$B$2&gt;0, 180-N527,IF('PV model'!$B$2&lt;0,0-N527,N527))</f>
        <v>252.85006908745049</v>
      </c>
      <c r="P527" s="2">
        <f>ABS(O527-'PV model'!$B$5)</f>
        <v>47.850069087450493</v>
      </c>
      <c r="Q527" s="3">
        <f t="shared" si="93"/>
        <v>102.47414054547252</v>
      </c>
      <c r="R527" s="3">
        <f t="shared" si="98"/>
        <v>0</v>
      </c>
      <c r="S527" s="3">
        <f t="shared" si="94"/>
        <v>0</v>
      </c>
      <c r="T527" s="3">
        <f>(0.5*(1-COS(RADIANS(90-$X$3)))*(D527+E527)*'PV model'!$B$4)</f>
        <v>0</v>
      </c>
      <c r="U527" s="3">
        <f t="shared" si="99"/>
        <v>0</v>
      </c>
      <c r="V527" s="3">
        <f>('PV model'!$B$13*(U527/1000)*(1-'PV model'!$B$14*((20+C527)-25))*'PV model'!$B$10)/'PV model'!$B$12</f>
        <v>0</v>
      </c>
    </row>
    <row r="528" spans="1:22" x14ac:dyDescent="0.2">
      <c r="A528" s="10">
        <f t="shared" si="100"/>
        <v>22</v>
      </c>
      <c r="B528" s="10">
        <f t="shared" si="101"/>
        <v>19</v>
      </c>
      <c r="C528" s="23">
        <v>5.0999999999999996</v>
      </c>
      <c r="D528" s="24">
        <v>0</v>
      </c>
      <c r="E528" s="24">
        <v>0</v>
      </c>
      <c r="F528" s="48"/>
      <c r="G528" s="48"/>
      <c r="H528" s="1">
        <f t="shared" si="102"/>
        <v>-19.943034169363642</v>
      </c>
      <c r="I528" s="1">
        <f t="shared" si="95"/>
        <v>-11.491319933635189</v>
      </c>
      <c r="J528" s="4">
        <f>B528+('PV model'!$B$3/15)+(I528/60)</f>
        <v>18.531811334439414</v>
      </c>
      <c r="K528" s="2">
        <f t="shared" si="96"/>
        <v>-97.977170016591216</v>
      </c>
      <c r="L528" s="2">
        <f>DEGREES(ASIN((((COS(RADIANS('PV model'!$B$2))*COS(RADIANS(H528))*COS(RADIANS(K528)))+(SIN(RADIANS('PV model'!$B$2))*SIN(RADIANS(H528)))))))</f>
        <v>-20.792763867919479</v>
      </c>
      <c r="M528" s="3">
        <f t="shared" si="92"/>
        <v>0</v>
      </c>
      <c r="N528" s="2">
        <f t="shared" si="97"/>
        <v>-84.74147765156161</v>
      </c>
      <c r="O528" s="2">
        <f>IF('PV model'!$B$2&gt;0, 180-N528,IF('PV model'!$B$2&lt;0,0-N528,N528))</f>
        <v>264.74147765156158</v>
      </c>
      <c r="P528" s="2">
        <f>ABS(O528-'PV model'!$B$5)</f>
        <v>59.741477651561581</v>
      </c>
      <c r="Q528" s="3">
        <f t="shared" si="93"/>
        <v>110.79276386791948</v>
      </c>
      <c r="R528" s="3">
        <f t="shared" si="98"/>
        <v>0</v>
      </c>
      <c r="S528" s="3">
        <f t="shared" si="94"/>
        <v>0</v>
      </c>
      <c r="T528" s="3">
        <f>(0.5*(1-COS(RADIANS(90-$X$3)))*(D528+E528)*'PV model'!$B$4)</f>
        <v>0</v>
      </c>
      <c r="U528" s="3">
        <f t="shared" si="99"/>
        <v>0</v>
      </c>
      <c r="V528" s="3">
        <f>('PV model'!$B$13*(U528/1000)*(1-'PV model'!$B$14*((20+C528)-25))*'PV model'!$B$10)/'PV model'!$B$12</f>
        <v>0</v>
      </c>
    </row>
    <row r="529" spans="1:22" x14ac:dyDescent="0.2">
      <c r="A529" s="10">
        <f t="shared" si="100"/>
        <v>22</v>
      </c>
      <c r="B529" s="10">
        <f t="shared" si="101"/>
        <v>20</v>
      </c>
      <c r="C529" s="23">
        <v>5</v>
      </c>
      <c r="D529" s="24">
        <v>0</v>
      </c>
      <c r="E529" s="24">
        <v>0</v>
      </c>
      <c r="F529" s="48"/>
      <c r="G529" s="48"/>
      <c r="H529" s="1">
        <f t="shared" si="102"/>
        <v>-19.943034169363642</v>
      </c>
      <c r="I529" s="1">
        <f t="shared" si="95"/>
        <v>-11.491319933635189</v>
      </c>
      <c r="J529" s="4">
        <f>B529+('PV model'!$B$3/15)+(I529/60)</f>
        <v>19.531811334439414</v>
      </c>
      <c r="K529" s="2">
        <f t="shared" si="96"/>
        <v>-112.97717001659122</v>
      </c>
      <c r="L529" s="2">
        <f>DEGREES(ASIN((((COS(RADIANS('PV model'!$B$2))*COS(RADIANS(H529))*COS(RADIANS(K529)))+(SIN(RADIANS('PV model'!$B$2))*SIN(RADIANS(H529)))))))</f>
        <v>-29.271149347786778</v>
      </c>
      <c r="M529" s="3">
        <f t="shared" si="92"/>
        <v>0</v>
      </c>
      <c r="N529" s="2">
        <f t="shared" si="97"/>
        <v>-82.807014185953634</v>
      </c>
      <c r="O529" s="2">
        <f>IF('PV model'!$B$2&gt;0, 180-N529,IF('PV model'!$B$2&lt;0,0-N529,N529))</f>
        <v>262.80701418595362</v>
      </c>
      <c r="P529" s="2">
        <f>ABS(O529-'PV model'!$B$5)</f>
        <v>57.807014185953619</v>
      </c>
      <c r="Q529" s="3">
        <f t="shared" si="93"/>
        <v>119.27114934778679</v>
      </c>
      <c r="R529" s="3">
        <f t="shared" si="98"/>
        <v>0</v>
      </c>
      <c r="S529" s="3">
        <f t="shared" si="94"/>
        <v>0</v>
      </c>
      <c r="T529" s="3">
        <f>(0.5*(1-COS(RADIANS(90-$X$3)))*(D529+E529)*'PV model'!$B$4)</f>
        <v>0</v>
      </c>
      <c r="U529" s="3">
        <f t="shared" si="99"/>
        <v>0</v>
      </c>
      <c r="V529" s="3">
        <f>('PV model'!$B$13*(U529/1000)*(1-'PV model'!$B$14*((20+C529)-25))*'PV model'!$B$10)/'PV model'!$B$12</f>
        <v>0</v>
      </c>
    </row>
    <row r="530" spans="1:22" x14ac:dyDescent="0.2">
      <c r="A530" s="10">
        <f t="shared" si="100"/>
        <v>22</v>
      </c>
      <c r="B530" s="10">
        <f t="shared" si="101"/>
        <v>21</v>
      </c>
      <c r="C530" s="23">
        <v>4.8</v>
      </c>
      <c r="D530" s="24">
        <v>0</v>
      </c>
      <c r="E530" s="24">
        <v>0</v>
      </c>
      <c r="F530" s="48"/>
      <c r="G530" s="48"/>
      <c r="H530" s="1">
        <f t="shared" si="102"/>
        <v>-19.943034169363642</v>
      </c>
      <c r="I530" s="1">
        <f t="shared" si="95"/>
        <v>-11.491319933635189</v>
      </c>
      <c r="J530" s="4">
        <f>B530+('PV model'!$B$3/15)+(I530/60)</f>
        <v>20.531811334439414</v>
      </c>
      <c r="K530" s="2">
        <f t="shared" si="96"/>
        <v>-127.97717001659122</v>
      </c>
      <c r="L530" s="2">
        <f>DEGREES(ASIN((((COS(RADIANS('PV model'!$B$2))*COS(RADIANS(H530))*COS(RADIANS(K530)))+(SIN(RADIANS('PV model'!$B$2))*SIN(RADIANS(H530)))))))</f>
        <v>-37.497969006168915</v>
      </c>
      <c r="M530" s="3">
        <f t="shared" si="92"/>
        <v>0</v>
      </c>
      <c r="N530" s="2">
        <f t="shared" si="97"/>
        <v>-69.061900556830352</v>
      </c>
      <c r="O530" s="2">
        <f>IF('PV model'!$B$2&gt;0, 180-N530,IF('PV model'!$B$2&lt;0,0-N530,N530))</f>
        <v>249.06190055683035</v>
      </c>
      <c r="P530" s="2">
        <f>ABS(O530-'PV model'!$B$5)</f>
        <v>44.061900556830352</v>
      </c>
      <c r="Q530" s="3">
        <f t="shared" si="93"/>
        <v>127.49796900616892</v>
      </c>
      <c r="R530" s="3">
        <f t="shared" si="98"/>
        <v>0</v>
      </c>
      <c r="S530" s="3">
        <f t="shared" si="94"/>
        <v>0</v>
      </c>
      <c r="T530" s="3">
        <f>(0.5*(1-COS(RADIANS(90-$X$3)))*(D530+E530)*'PV model'!$B$4)</f>
        <v>0</v>
      </c>
      <c r="U530" s="3">
        <f t="shared" si="99"/>
        <v>0</v>
      </c>
      <c r="V530" s="3">
        <f>('PV model'!$B$13*(U530/1000)*(1-'PV model'!$B$14*((20+C530)-25))*'PV model'!$B$10)/'PV model'!$B$12</f>
        <v>0</v>
      </c>
    </row>
    <row r="531" spans="1:22" x14ac:dyDescent="0.2">
      <c r="A531" s="10">
        <f t="shared" si="100"/>
        <v>22</v>
      </c>
      <c r="B531" s="10">
        <f t="shared" si="101"/>
        <v>22</v>
      </c>
      <c r="C531" s="23">
        <v>5.6</v>
      </c>
      <c r="D531" s="24">
        <v>0</v>
      </c>
      <c r="E531" s="24">
        <v>0</v>
      </c>
      <c r="F531" s="48"/>
      <c r="G531" s="48"/>
      <c r="H531" s="1">
        <f t="shared" si="102"/>
        <v>-19.943034169363642</v>
      </c>
      <c r="I531" s="1">
        <f t="shared" si="95"/>
        <v>-11.491319933635189</v>
      </c>
      <c r="J531" s="4">
        <f>B531+('PV model'!$B$3/15)+(I531/60)</f>
        <v>21.531811334439414</v>
      </c>
      <c r="K531" s="2">
        <f t="shared" si="96"/>
        <v>-142.9771700165912</v>
      </c>
      <c r="L531" s="2">
        <f>DEGREES(ASIN((((COS(RADIANS('PV model'!$B$2))*COS(RADIANS(H531))*COS(RADIANS(K531)))+(SIN(RADIANS('PV model'!$B$2))*SIN(RADIANS(H531)))))))</f>
        <v>-44.926209002274256</v>
      </c>
      <c r="M531" s="3">
        <f t="shared" si="92"/>
        <v>0</v>
      </c>
      <c r="N531" s="2">
        <f t="shared" si="97"/>
        <v>-53.077681844613807</v>
      </c>
      <c r="O531" s="2">
        <f>IF('PV model'!$B$2&gt;0, 180-N531,IF('PV model'!$B$2&lt;0,0-N531,N531))</f>
        <v>233.07768184461381</v>
      </c>
      <c r="P531" s="2">
        <f>ABS(O531-'PV model'!$B$5)</f>
        <v>28.077681844613807</v>
      </c>
      <c r="Q531" s="3">
        <f t="shared" si="93"/>
        <v>134.92620900227425</v>
      </c>
      <c r="R531" s="3">
        <f t="shared" si="98"/>
        <v>0</v>
      </c>
      <c r="S531" s="3">
        <f t="shared" si="94"/>
        <v>0</v>
      </c>
      <c r="T531" s="3">
        <f>(0.5*(1-COS(RADIANS(90-$X$3)))*(D531+E531)*'PV model'!$B$4)</f>
        <v>0</v>
      </c>
      <c r="U531" s="3">
        <f t="shared" si="99"/>
        <v>0</v>
      </c>
      <c r="V531" s="3">
        <f>('PV model'!$B$13*(U531/1000)*(1-'PV model'!$B$14*((20+C531)-25))*'PV model'!$B$10)/'PV model'!$B$12</f>
        <v>0</v>
      </c>
    </row>
    <row r="532" spans="1:22" x14ac:dyDescent="0.2">
      <c r="A532" s="10">
        <f t="shared" si="100"/>
        <v>22</v>
      </c>
      <c r="B532" s="10">
        <f t="shared" si="101"/>
        <v>23</v>
      </c>
      <c r="C532" s="23">
        <v>6.3</v>
      </c>
      <c r="D532" s="24">
        <v>0</v>
      </c>
      <c r="E532" s="24">
        <v>0</v>
      </c>
      <c r="F532" s="48"/>
      <c r="G532" s="48"/>
      <c r="H532" s="1">
        <f t="shared" si="102"/>
        <v>-19.943034169363642</v>
      </c>
      <c r="I532" s="1">
        <f t="shared" si="95"/>
        <v>-11.491319933635189</v>
      </c>
      <c r="J532" s="4">
        <f>B532+('PV model'!$B$3/15)+(I532/60)</f>
        <v>22.531811334439414</v>
      </c>
      <c r="K532" s="2">
        <f t="shared" si="96"/>
        <v>-157.9771700165912</v>
      </c>
      <c r="L532" s="2">
        <f>DEGREES(ASIN((((COS(RADIANS('PV model'!$B$2))*COS(RADIANS(H532))*COS(RADIANS(K532)))+(SIN(RADIANS('PV model'!$B$2))*SIN(RADIANS(H532)))))))</f>
        <v>-50.776754786316054</v>
      </c>
      <c r="M532" s="3">
        <f t="shared" si="92"/>
        <v>0</v>
      </c>
      <c r="N532" s="2">
        <f t="shared" si="97"/>
        <v>-33.87849126284658</v>
      </c>
      <c r="O532" s="2">
        <f>IF('PV model'!$B$2&gt;0, 180-N532,IF('PV model'!$B$2&lt;0,0-N532,N532))</f>
        <v>213.87849126284658</v>
      </c>
      <c r="P532" s="2">
        <f>ABS(O532-'PV model'!$B$5)</f>
        <v>8.8784912628465804</v>
      </c>
      <c r="Q532" s="3">
        <f t="shared" si="93"/>
        <v>140.77675478631605</v>
      </c>
      <c r="R532" s="3">
        <f t="shared" si="98"/>
        <v>0</v>
      </c>
      <c r="S532" s="3">
        <f t="shared" si="94"/>
        <v>0</v>
      </c>
      <c r="T532" s="3">
        <f>(0.5*(1-COS(RADIANS(90-$X$3)))*(D532+E532)*'PV model'!$B$4)</f>
        <v>0</v>
      </c>
      <c r="U532" s="3">
        <f t="shared" si="99"/>
        <v>0</v>
      </c>
      <c r="V532" s="3">
        <f>('PV model'!$B$13*(U532/1000)*(1-'PV model'!$B$14*((20+C532)-25))*'PV model'!$B$10)/'PV model'!$B$12</f>
        <v>0</v>
      </c>
    </row>
    <row r="533" spans="1:22" x14ac:dyDescent="0.2">
      <c r="A533" s="10">
        <f t="shared" si="100"/>
        <v>22</v>
      </c>
      <c r="B533" s="10">
        <f t="shared" si="101"/>
        <v>24</v>
      </c>
      <c r="C533" s="23">
        <v>7.1</v>
      </c>
      <c r="D533" s="24">
        <v>0</v>
      </c>
      <c r="E533" s="24">
        <v>0</v>
      </c>
      <c r="F533" s="48"/>
      <c r="G533" s="48"/>
      <c r="H533" s="1">
        <f t="shared" si="102"/>
        <v>-19.943034169363642</v>
      </c>
      <c r="I533" s="1">
        <f t="shared" si="95"/>
        <v>-11.491319933635189</v>
      </c>
      <c r="J533" s="4">
        <f>B533+('PV model'!$B$3/15)+(I533/60)</f>
        <v>23.531811334439414</v>
      </c>
      <c r="K533" s="2">
        <f t="shared" si="96"/>
        <v>-172.9771700165912</v>
      </c>
      <c r="L533" s="2">
        <f>DEGREES(ASIN((((COS(RADIANS('PV model'!$B$2))*COS(RADIANS(H533))*COS(RADIANS(K533)))+(SIN(RADIANS('PV model'!$B$2))*SIN(RADIANS(H533)))))))</f>
        <v>-54.05131819065182</v>
      </c>
      <c r="M533" s="3">
        <f t="shared" si="92"/>
        <v>0</v>
      </c>
      <c r="N533" s="2">
        <f t="shared" si="97"/>
        <v>-11.290111955151685</v>
      </c>
      <c r="O533" s="2">
        <f>IF('PV model'!$B$2&gt;0, 180-N533,IF('PV model'!$B$2&lt;0,0-N533,N533))</f>
        <v>191.29011195515167</v>
      </c>
      <c r="P533" s="2">
        <f>ABS(O533-'PV model'!$B$5)</f>
        <v>13.709888044848327</v>
      </c>
      <c r="Q533" s="3">
        <f t="shared" si="93"/>
        <v>144.05131819065184</v>
      </c>
      <c r="R533" s="3">
        <f t="shared" si="98"/>
        <v>0</v>
      </c>
      <c r="S533" s="3">
        <f t="shared" si="94"/>
        <v>0</v>
      </c>
      <c r="T533" s="3">
        <f>(0.5*(1-COS(RADIANS(90-$X$3)))*(D533+E533)*'PV model'!$B$4)</f>
        <v>0</v>
      </c>
      <c r="U533" s="3">
        <f t="shared" si="99"/>
        <v>0</v>
      </c>
      <c r="V533" s="3">
        <f>('PV model'!$B$13*(U533/1000)*(1-'PV model'!$B$14*((20+C533)-25))*'PV model'!$B$10)/'PV model'!$B$12</f>
        <v>0</v>
      </c>
    </row>
    <row r="534" spans="1:22" x14ac:dyDescent="0.2">
      <c r="A534" s="10">
        <f t="shared" si="100"/>
        <v>23</v>
      </c>
      <c r="B534" s="10">
        <f t="shared" si="101"/>
        <v>1</v>
      </c>
      <c r="C534" s="23">
        <v>6.8</v>
      </c>
      <c r="D534" s="24">
        <v>0</v>
      </c>
      <c r="E534" s="24">
        <v>0</v>
      </c>
      <c r="F534" s="48"/>
      <c r="G534" s="48"/>
      <c r="H534" s="1">
        <f t="shared" si="102"/>
        <v>-19.727244631185602</v>
      </c>
      <c r="I534" s="1">
        <f t="shared" si="95"/>
        <v>-11.762986497690438</v>
      </c>
      <c r="J534" s="4">
        <f>B534+('PV model'!$B$3/15)+(I534/60)</f>
        <v>0.52728355837182606</v>
      </c>
      <c r="K534" s="2">
        <f t="shared" si="96"/>
        <v>172.09074662442262</v>
      </c>
      <c r="L534" s="2">
        <f>DEGREES(ASIN((((COS(RADIANS('PV model'!$B$2))*COS(RADIANS(H534))*COS(RADIANS(K534)))+(SIN(RADIANS('PV model'!$B$2))*SIN(RADIANS(H534)))))))</f>
        <v>-53.733087384578205</v>
      </c>
      <c r="M534" s="3">
        <f t="shared" si="92"/>
        <v>0</v>
      </c>
      <c r="N534" s="2">
        <f t="shared" si="97"/>
        <v>12.648278455463785</v>
      </c>
      <c r="O534" s="2">
        <f>IF('PV model'!$B$2&gt;0, 180-N534,IF('PV model'!$B$2&lt;0,0-N534,N534))</f>
        <v>167.35172154453622</v>
      </c>
      <c r="P534" s="2">
        <f>ABS(O534-'PV model'!$B$5)</f>
        <v>37.648278455463782</v>
      </c>
      <c r="Q534" s="3">
        <f t="shared" si="93"/>
        <v>143.7330873845782</v>
      </c>
      <c r="R534" s="3">
        <f t="shared" si="98"/>
        <v>0</v>
      </c>
      <c r="S534" s="3">
        <f t="shared" si="94"/>
        <v>0</v>
      </c>
      <c r="T534" s="3">
        <f>(0.5*(1-COS(RADIANS(90-$X$3)))*(D534+E534)*'PV model'!$B$4)</f>
        <v>0</v>
      </c>
      <c r="U534" s="3">
        <f t="shared" si="99"/>
        <v>0</v>
      </c>
      <c r="V534" s="3">
        <f>('PV model'!$B$13*(U534/1000)*(1-'PV model'!$B$14*((20+C534)-25))*'PV model'!$B$10)/'PV model'!$B$12</f>
        <v>0</v>
      </c>
    </row>
    <row r="535" spans="1:22" x14ac:dyDescent="0.2">
      <c r="A535" s="10">
        <f t="shared" si="100"/>
        <v>23</v>
      </c>
      <c r="B535" s="10">
        <f t="shared" si="101"/>
        <v>2</v>
      </c>
      <c r="C535" s="23">
        <v>6.4</v>
      </c>
      <c r="D535" s="24">
        <v>0</v>
      </c>
      <c r="E535" s="24">
        <v>0</v>
      </c>
      <c r="F535" s="48"/>
      <c r="G535" s="48"/>
      <c r="H535" s="1">
        <f t="shared" si="102"/>
        <v>-19.727244631185602</v>
      </c>
      <c r="I535" s="1">
        <f t="shared" si="95"/>
        <v>-11.762986497690438</v>
      </c>
      <c r="J535" s="4">
        <f>B535+('PV model'!$B$3/15)+(I535/60)</f>
        <v>1.5272835583718261</v>
      </c>
      <c r="K535" s="2">
        <f t="shared" si="96"/>
        <v>157.09074662442262</v>
      </c>
      <c r="L535" s="2">
        <f>DEGREES(ASIN((((COS(RADIANS('PV model'!$B$2))*COS(RADIANS(H535))*COS(RADIANS(K535)))+(SIN(RADIANS('PV model'!$B$2))*SIN(RADIANS(H535)))))))</f>
        <v>-50.289929162917041</v>
      </c>
      <c r="M535" s="3">
        <f t="shared" si="92"/>
        <v>0</v>
      </c>
      <c r="N535" s="2">
        <f t="shared" si="97"/>
        <v>34.996346624352519</v>
      </c>
      <c r="O535" s="2">
        <f>IF('PV model'!$B$2&gt;0, 180-N535,IF('PV model'!$B$2&lt;0,0-N535,N535))</f>
        <v>145.00365337564747</v>
      </c>
      <c r="P535" s="2">
        <f>ABS(O535-'PV model'!$B$5)</f>
        <v>59.996346624352526</v>
      </c>
      <c r="Q535" s="3">
        <f t="shared" si="93"/>
        <v>140.28992916291705</v>
      </c>
      <c r="R535" s="3">
        <f t="shared" si="98"/>
        <v>0</v>
      </c>
      <c r="S535" s="3">
        <f t="shared" si="94"/>
        <v>0</v>
      </c>
      <c r="T535" s="3">
        <f>(0.5*(1-COS(RADIANS(90-$X$3)))*(D535+E535)*'PV model'!$B$4)</f>
        <v>0</v>
      </c>
      <c r="U535" s="3">
        <f t="shared" si="99"/>
        <v>0</v>
      </c>
      <c r="V535" s="3">
        <f>('PV model'!$B$13*(U535/1000)*(1-'PV model'!$B$14*((20+C535)-25))*'PV model'!$B$10)/'PV model'!$B$12</f>
        <v>0</v>
      </c>
    </row>
    <row r="536" spans="1:22" x14ac:dyDescent="0.2">
      <c r="A536" s="10">
        <f t="shared" si="100"/>
        <v>23</v>
      </c>
      <c r="B536" s="10">
        <f t="shared" si="101"/>
        <v>3</v>
      </c>
      <c r="C536" s="23">
        <v>6.1</v>
      </c>
      <c r="D536" s="24">
        <v>0</v>
      </c>
      <c r="E536" s="24">
        <v>0</v>
      </c>
      <c r="F536" s="48"/>
      <c r="G536" s="48"/>
      <c r="H536" s="1">
        <f t="shared" si="102"/>
        <v>-19.727244631185602</v>
      </c>
      <c r="I536" s="1">
        <f t="shared" si="95"/>
        <v>-11.762986497690438</v>
      </c>
      <c r="J536" s="4">
        <f>B536+('PV model'!$B$3/15)+(I536/60)</f>
        <v>2.5272835583718258</v>
      </c>
      <c r="K536" s="2">
        <f t="shared" si="96"/>
        <v>142.09074662442262</v>
      </c>
      <c r="L536" s="2">
        <f>DEGREES(ASIN((((COS(RADIANS('PV model'!$B$2))*COS(RADIANS(H536))*COS(RADIANS(K536)))+(SIN(RADIANS('PV model'!$B$2))*SIN(RADIANS(H536)))))))</f>
        <v>-44.333708182175421</v>
      </c>
      <c r="M536" s="3">
        <f t="shared" si="92"/>
        <v>0</v>
      </c>
      <c r="N536" s="2">
        <f t="shared" si="97"/>
        <v>53.956111119845119</v>
      </c>
      <c r="O536" s="2">
        <f>IF('PV model'!$B$2&gt;0, 180-N536,IF('PV model'!$B$2&lt;0,0-N536,N536))</f>
        <v>126.04388888015488</v>
      </c>
      <c r="P536" s="2">
        <f>ABS(O536-'PV model'!$B$5)</f>
        <v>78.956111119845119</v>
      </c>
      <c r="Q536" s="3">
        <f t="shared" si="93"/>
        <v>134.33370818217543</v>
      </c>
      <c r="R536" s="3">
        <f t="shared" si="98"/>
        <v>0</v>
      </c>
      <c r="S536" s="3">
        <f t="shared" si="94"/>
        <v>0</v>
      </c>
      <c r="T536" s="3">
        <f>(0.5*(1-COS(RADIANS(90-$X$3)))*(D536+E536)*'PV model'!$B$4)</f>
        <v>0</v>
      </c>
      <c r="U536" s="3">
        <f t="shared" si="99"/>
        <v>0</v>
      </c>
      <c r="V536" s="3">
        <f>('PV model'!$B$13*(U536/1000)*(1-'PV model'!$B$14*((20+C536)-25))*'PV model'!$B$10)/'PV model'!$B$12</f>
        <v>0</v>
      </c>
    </row>
    <row r="537" spans="1:22" x14ac:dyDescent="0.2">
      <c r="A537" s="10">
        <f t="shared" si="100"/>
        <v>23</v>
      </c>
      <c r="B537" s="10">
        <f t="shared" si="101"/>
        <v>4</v>
      </c>
      <c r="C537" s="23">
        <v>5.5</v>
      </c>
      <c r="D537" s="24">
        <v>0</v>
      </c>
      <c r="E537" s="24">
        <v>0</v>
      </c>
      <c r="F537" s="48"/>
      <c r="G537" s="48"/>
      <c r="H537" s="1">
        <f t="shared" si="102"/>
        <v>-19.727244631185602</v>
      </c>
      <c r="I537" s="1">
        <f t="shared" si="95"/>
        <v>-11.762986497690438</v>
      </c>
      <c r="J537" s="4">
        <f>B537+('PV model'!$B$3/15)+(I537/60)</f>
        <v>3.5272835583718258</v>
      </c>
      <c r="K537" s="2">
        <f t="shared" si="96"/>
        <v>127.09074662442261</v>
      </c>
      <c r="L537" s="2">
        <f>DEGREES(ASIN((((COS(RADIANS('PV model'!$B$2))*COS(RADIANS(H537))*COS(RADIANS(K537)))+(SIN(RADIANS('PV model'!$B$2))*SIN(RADIANS(H537)))))))</f>
        <v>-36.849703988750512</v>
      </c>
      <c r="M537" s="3">
        <f t="shared" si="92"/>
        <v>0</v>
      </c>
      <c r="N537" s="2">
        <f t="shared" si="97"/>
        <v>69.773620623192699</v>
      </c>
      <c r="O537" s="2">
        <f>IF('PV model'!$B$2&gt;0, 180-N537,IF('PV model'!$B$2&lt;0,0-N537,N537))</f>
        <v>110.2263793768073</v>
      </c>
      <c r="P537" s="2">
        <f>ABS(O537-'PV model'!$B$5)</f>
        <v>94.773620623192699</v>
      </c>
      <c r="Q537" s="3">
        <f t="shared" si="93"/>
        <v>126.84970398875051</v>
      </c>
      <c r="R537" s="3">
        <f t="shared" si="98"/>
        <v>0</v>
      </c>
      <c r="S537" s="3">
        <f t="shared" si="94"/>
        <v>0</v>
      </c>
      <c r="T537" s="3">
        <f>(0.5*(1-COS(RADIANS(90-$X$3)))*(D537+E537)*'PV model'!$B$4)</f>
        <v>0</v>
      </c>
      <c r="U537" s="3">
        <f t="shared" si="99"/>
        <v>0</v>
      </c>
      <c r="V537" s="3">
        <f>('PV model'!$B$13*(U537/1000)*(1-'PV model'!$B$14*((20+C537)-25))*'PV model'!$B$10)/'PV model'!$B$12</f>
        <v>0</v>
      </c>
    </row>
    <row r="538" spans="1:22" x14ac:dyDescent="0.2">
      <c r="A538" s="10">
        <f t="shared" si="100"/>
        <v>23</v>
      </c>
      <c r="B538" s="10">
        <f t="shared" si="101"/>
        <v>5</v>
      </c>
      <c r="C538" s="23">
        <v>5</v>
      </c>
      <c r="D538" s="24">
        <v>0</v>
      </c>
      <c r="E538" s="24">
        <v>0</v>
      </c>
      <c r="F538" s="48"/>
      <c r="G538" s="48"/>
      <c r="H538" s="1">
        <f t="shared" si="102"/>
        <v>-19.727244631185602</v>
      </c>
      <c r="I538" s="1">
        <f t="shared" si="95"/>
        <v>-11.762986497690438</v>
      </c>
      <c r="J538" s="4">
        <f>B538+('PV model'!$B$3/15)+(I538/60)</f>
        <v>4.5272835583718267</v>
      </c>
      <c r="K538" s="2">
        <f t="shared" si="96"/>
        <v>112.09074662442259</v>
      </c>
      <c r="L538" s="2">
        <f>DEGREES(ASIN((((COS(RADIANS('PV model'!$B$2))*COS(RADIANS(H538))*COS(RADIANS(K538)))+(SIN(RADIANS('PV model'!$B$2))*SIN(RADIANS(H538)))))))</f>
        <v>-28.599707005025689</v>
      </c>
      <c r="M538" s="3">
        <f t="shared" si="92"/>
        <v>0</v>
      </c>
      <c r="N538" s="2">
        <f t="shared" si="97"/>
        <v>83.423420479732812</v>
      </c>
      <c r="O538" s="2">
        <f>IF('PV model'!$B$2&gt;0, 180-N538,IF('PV model'!$B$2&lt;0,0-N538,N538))</f>
        <v>96.576579520267188</v>
      </c>
      <c r="P538" s="2">
        <f>ABS(O538-'PV model'!$B$5)</f>
        <v>108.42342047973281</v>
      </c>
      <c r="Q538" s="3">
        <f t="shared" si="93"/>
        <v>118.59970700502569</v>
      </c>
      <c r="R538" s="3">
        <f t="shared" si="98"/>
        <v>0</v>
      </c>
      <c r="S538" s="3">
        <f t="shared" si="94"/>
        <v>0</v>
      </c>
      <c r="T538" s="3">
        <f>(0.5*(1-COS(RADIANS(90-$X$3)))*(D538+E538)*'PV model'!$B$4)</f>
        <v>0</v>
      </c>
      <c r="U538" s="3">
        <f t="shared" si="99"/>
        <v>0</v>
      </c>
      <c r="V538" s="3">
        <f>('PV model'!$B$13*(U538/1000)*(1-'PV model'!$B$14*((20+C538)-25))*'PV model'!$B$10)/'PV model'!$B$12</f>
        <v>0</v>
      </c>
    </row>
    <row r="539" spans="1:22" x14ac:dyDescent="0.2">
      <c r="A539" s="10">
        <f t="shared" si="100"/>
        <v>23</v>
      </c>
      <c r="B539" s="10">
        <f t="shared" si="101"/>
        <v>6</v>
      </c>
      <c r="C539" s="23">
        <v>4.4000000000000004</v>
      </c>
      <c r="D539" s="24">
        <v>0</v>
      </c>
      <c r="E539" s="24">
        <v>0</v>
      </c>
      <c r="F539" s="48"/>
      <c r="G539" s="48"/>
      <c r="H539" s="1">
        <f t="shared" si="102"/>
        <v>-19.727244631185602</v>
      </c>
      <c r="I539" s="1">
        <f t="shared" si="95"/>
        <v>-11.762986497690438</v>
      </c>
      <c r="J539" s="4">
        <f>B539+('PV model'!$B$3/15)+(I539/60)</f>
        <v>5.5272835583718267</v>
      </c>
      <c r="K539" s="2">
        <f t="shared" si="96"/>
        <v>97.090746624422593</v>
      </c>
      <c r="L539" s="2">
        <f>DEGREES(ASIN((((COS(RADIANS('PV model'!$B$2))*COS(RADIANS(H539))*COS(RADIANS(K539)))+(SIN(RADIANS('PV model'!$B$2))*SIN(RADIANS(H539)))))))</f>
        <v>-20.120296848557867</v>
      </c>
      <c r="M539" s="3">
        <f t="shared" si="92"/>
        <v>0</v>
      </c>
      <c r="N539" s="2">
        <f t="shared" si="97"/>
        <v>84.167076775514104</v>
      </c>
      <c r="O539" s="2">
        <f>IF('PV model'!$B$2&gt;0, 180-N539,IF('PV model'!$B$2&lt;0,0-N539,N539))</f>
        <v>95.832923224485896</v>
      </c>
      <c r="P539" s="2">
        <f>ABS(O539-'PV model'!$B$5)</f>
        <v>109.1670767755141</v>
      </c>
      <c r="Q539" s="3">
        <f t="shared" si="93"/>
        <v>110.12029684855786</v>
      </c>
      <c r="R539" s="3">
        <f t="shared" si="98"/>
        <v>0</v>
      </c>
      <c r="S539" s="3">
        <f t="shared" si="94"/>
        <v>0</v>
      </c>
      <c r="T539" s="3">
        <f>(0.5*(1-COS(RADIANS(90-$X$3)))*(D539+E539)*'PV model'!$B$4)</f>
        <v>0</v>
      </c>
      <c r="U539" s="3">
        <f t="shared" si="99"/>
        <v>0</v>
      </c>
      <c r="V539" s="3">
        <f>('PV model'!$B$13*(U539/1000)*(1-'PV model'!$B$14*((20+C539)-25))*'PV model'!$B$10)/'PV model'!$B$12</f>
        <v>0</v>
      </c>
    </row>
    <row r="540" spans="1:22" x14ac:dyDescent="0.2">
      <c r="A540" s="10">
        <f t="shared" si="100"/>
        <v>23</v>
      </c>
      <c r="B540" s="10">
        <f t="shared" si="101"/>
        <v>7</v>
      </c>
      <c r="C540" s="23">
        <v>4.3</v>
      </c>
      <c r="D540" s="24">
        <v>0</v>
      </c>
      <c r="E540" s="24">
        <v>0</v>
      </c>
      <c r="F540" s="48"/>
      <c r="G540" s="48"/>
      <c r="H540" s="1">
        <f t="shared" si="102"/>
        <v>-19.727244631185602</v>
      </c>
      <c r="I540" s="1">
        <f t="shared" si="95"/>
        <v>-11.762986497690438</v>
      </c>
      <c r="J540" s="4">
        <f>B540+('PV model'!$B$3/15)+(I540/60)</f>
        <v>6.5272835583718267</v>
      </c>
      <c r="K540" s="2">
        <f t="shared" si="96"/>
        <v>82.090746624422593</v>
      </c>
      <c r="L540" s="2">
        <f>DEGREES(ASIN((((COS(RADIANS('PV model'!$B$2))*COS(RADIANS(H540))*COS(RADIANS(K540)))+(SIN(RADIANS('PV model'!$B$2))*SIN(RADIANS(H540)))))))</f>
        <v>-11.818504317756076</v>
      </c>
      <c r="M540" s="3">
        <f t="shared" si="92"/>
        <v>0</v>
      </c>
      <c r="N540" s="2">
        <f t="shared" si="97"/>
        <v>72.278720283328795</v>
      </c>
      <c r="O540" s="2">
        <f>IF('PV model'!$B$2&gt;0, 180-N540,IF('PV model'!$B$2&lt;0,0-N540,N540))</f>
        <v>107.72127971667121</v>
      </c>
      <c r="P540" s="2">
        <f>ABS(O540-'PV model'!$B$5)</f>
        <v>97.278720283328795</v>
      </c>
      <c r="Q540" s="3">
        <f t="shared" si="93"/>
        <v>101.81850431775608</v>
      </c>
      <c r="R540" s="3">
        <f t="shared" si="98"/>
        <v>0</v>
      </c>
      <c r="S540" s="3">
        <f t="shared" si="94"/>
        <v>0</v>
      </c>
      <c r="T540" s="3">
        <f>(0.5*(1-COS(RADIANS(90-$X$3)))*(D540+E540)*'PV model'!$B$4)</f>
        <v>0</v>
      </c>
      <c r="U540" s="3">
        <f t="shared" si="99"/>
        <v>0</v>
      </c>
      <c r="V540" s="3">
        <f>('PV model'!$B$13*(U540/1000)*(1-'PV model'!$B$14*((20+C540)-25))*'PV model'!$B$10)/'PV model'!$B$12</f>
        <v>0</v>
      </c>
    </row>
    <row r="541" spans="1:22" x14ac:dyDescent="0.2">
      <c r="A541" s="10">
        <f t="shared" si="100"/>
        <v>23</v>
      </c>
      <c r="B541" s="10">
        <f t="shared" si="101"/>
        <v>8</v>
      </c>
      <c r="C541" s="23">
        <v>4.3</v>
      </c>
      <c r="D541" s="24">
        <v>0</v>
      </c>
      <c r="E541" s="24">
        <v>0</v>
      </c>
      <c r="F541" s="48"/>
      <c r="G541" s="48"/>
      <c r="H541" s="1">
        <f t="shared" si="102"/>
        <v>-19.727244631185602</v>
      </c>
      <c r="I541" s="1">
        <f t="shared" si="95"/>
        <v>-11.762986497690438</v>
      </c>
      <c r="J541" s="4">
        <f>B541+('PV model'!$B$3/15)+(I541/60)</f>
        <v>7.5272835583718267</v>
      </c>
      <c r="K541" s="2">
        <f t="shared" si="96"/>
        <v>67.090746624422593</v>
      </c>
      <c r="L541" s="2">
        <f>DEGREES(ASIN((((COS(RADIANS('PV model'!$B$2))*COS(RADIANS(H541))*COS(RADIANS(K541)))+(SIN(RADIANS('PV model'!$B$2))*SIN(RADIANS(H541)))))))</f>
        <v>-4.0502745785018872</v>
      </c>
      <c r="M541" s="3">
        <f t="shared" si="92"/>
        <v>0</v>
      </c>
      <c r="N541" s="2">
        <f t="shared" si="97"/>
        <v>60.369625086377546</v>
      </c>
      <c r="O541" s="2">
        <f>IF('PV model'!$B$2&gt;0, 180-N541,IF('PV model'!$B$2&lt;0,0-N541,N541))</f>
        <v>119.63037491362246</v>
      </c>
      <c r="P541" s="2">
        <f>ABS(O541-'PV model'!$B$5)</f>
        <v>85.369625086377539</v>
      </c>
      <c r="Q541" s="3">
        <f t="shared" si="93"/>
        <v>94.050274578501885</v>
      </c>
      <c r="R541" s="3">
        <f t="shared" si="98"/>
        <v>0</v>
      </c>
      <c r="S541" s="3">
        <f t="shared" si="94"/>
        <v>0</v>
      </c>
      <c r="T541" s="3">
        <f>(0.5*(1-COS(RADIANS(90-$X$3)))*(D541+E541)*'PV model'!$B$4)</f>
        <v>0</v>
      </c>
      <c r="U541" s="3">
        <f t="shared" si="99"/>
        <v>0</v>
      </c>
      <c r="V541" s="3">
        <f>('PV model'!$B$13*(U541/1000)*(1-'PV model'!$B$14*((20+C541)-25))*'PV model'!$B$10)/'PV model'!$B$12</f>
        <v>0</v>
      </c>
    </row>
    <row r="542" spans="1:22" x14ac:dyDescent="0.2">
      <c r="A542" s="10">
        <f t="shared" si="100"/>
        <v>23</v>
      </c>
      <c r="B542" s="10">
        <f t="shared" si="101"/>
        <v>9</v>
      </c>
      <c r="C542" s="23">
        <v>4.2</v>
      </c>
      <c r="D542" s="24">
        <v>0</v>
      </c>
      <c r="E542" s="24">
        <v>1.764</v>
      </c>
      <c r="F542" s="48"/>
      <c r="G542" s="48"/>
      <c r="H542" s="1">
        <f t="shared" si="102"/>
        <v>-19.727244631185602</v>
      </c>
      <c r="I542" s="1">
        <f t="shared" si="95"/>
        <v>-11.762986497690438</v>
      </c>
      <c r="J542" s="4">
        <f>B542+('PV model'!$B$3/15)+(I542/60)</f>
        <v>8.5272835583718258</v>
      </c>
      <c r="K542" s="2">
        <f t="shared" si="96"/>
        <v>52.090746624422614</v>
      </c>
      <c r="L542" s="2">
        <f>DEGREES(ASIN((((COS(RADIANS('PV model'!$B$2))*COS(RADIANS(H542))*COS(RADIANS(K542)))+(SIN(RADIANS('PV model'!$B$2))*SIN(RADIANS(H542)))))))</f>
        <v>2.8318345171321195</v>
      </c>
      <c r="M542" s="3">
        <f t="shared" si="92"/>
        <v>2.8318345171321195</v>
      </c>
      <c r="N542" s="2">
        <f t="shared" si="97"/>
        <v>48.037918793577525</v>
      </c>
      <c r="O542" s="2">
        <f>IF('PV model'!$B$2&gt;0, 180-N542,IF('PV model'!$B$2&lt;0,0-N542,N542))</f>
        <v>131.96208120642248</v>
      </c>
      <c r="P542" s="2">
        <f>ABS(O542-'PV model'!$B$5)</f>
        <v>73.037918793577518</v>
      </c>
      <c r="Q542" s="3">
        <f t="shared" si="93"/>
        <v>87.168165482867877</v>
      </c>
      <c r="R542" s="3">
        <f t="shared" si="98"/>
        <v>0</v>
      </c>
      <c r="S542" s="3">
        <f t="shared" si="94"/>
        <v>1.764</v>
      </c>
      <c r="T542" s="3">
        <f>(0.5*(1-COS(RADIANS(90-$X$3)))*(D542+E542)*'PV model'!$B$4)</f>
        <v>0</v>
      </c>
      <c r="U542" s="3">
        <f t="shared" si="99"/>
        <v>1.764</v>
      </c>
      <c r="V542" s="3">
        <f>('PV model'!$B$13*(U542/1000)*(1-'PV model'!$B$14*((20+C542)-25))*'PV model'!$B$10)/'PV model'!$B$12</f>
        <v>0.176893694208</v>
      </c>
    </row>
    <row r="543" spans="1:22" x14ac:dyDescent="0.2">
      <c r="A543" s="10">
        <f t="shared" si="100"/>
        <v>23</v>
      </c>
      <c r="B543" s="10">
        <f t="shared" si="101"/>
        <v>10</v>
      </c>
      <c r="C543" s="23">
        <v>3.8</v>
      </c>
      <c r="D543" s="24">
        <v>30.306149999999999</v>
      </c>
      <c r="E543" s="24">
        <v>27.342000000000002</v>
      </c>
      <c r="F543" s="48"/>
      <c r="G543" s="48"/>
      <c r="H543" s="1">
        <f t="shared" si="102"/>
        <v>-19.727244631185602</v>
      </c>
      <c r="I543" s="1">
        <f t="shared" si="95"/>
        <v>-11.762986497690438</v>
      </c>
      <c r="J543" s="4">
        <f>B543+('PV model'!$B$3/15)+(I543/60)</f>
        <v>9.5272835583718258</v>
      </c>
      <c r="K543" s="2">
        <f t="shared" si="96"/>
        <v>37.090746624422614</v>
      </c>
      <c r="L543" s="2">
        <f>DEGREES(ASIN((((COS(RADIANS('PV model'!$B$2))*COS(RADIANS(H543))*COS(RADIANS(K543)))+(SIN(RADIANS('PV model'!$B$2))*SIN(RADIANS(H543)))))))</f>
        <v>8.459888186984811</v>
      </c>
      <c r="M543" s="3">
        <f t="shared" si="92"/>
        <v>8.459888186984811</v>
      </c>
      <c r="N543" s="2">
        <f t="shared" si="97"/>
        <v>35.024692496954202</v>
      </c>
      <c r="O543" s="2">
        <f>IF('PV model'!$B$2&gt;0, 180-N543,IF('PV model'!$B$2&lt;0,0-N543,N543))</f>
        <v>144.9753075030458</v>
      </c>
      <c r="P543" s="2">
        <f>ABS(O543-'PV model'!$B$5)</f>
        <v>60.024692496954202</v>
      </c>
      <c r="Q543" s="3">
        <f t="shared" si="93"/>
        <v>81.540111813015187</v>
      </c>
      <c r="R543" s="3">
        <f t="shared" si="98"/>
        <v>30.306149999999999</v>
      </c>
      <c r="S543" s="3">
        <f t="shared" si="94"/>
        <v>31.592794302416507</v>
      </c>
      <c r="T543" s="3">
        <f>(0.5*(1-COS(RADIANS(90-$X$3)))*(D543+E543)*'PV model'!$B$4)</f>
        <v>0</v>
      </c>
      <c r="U543" s="3">
        <f t="shared" si="99"/>
        <v>61.89894430241651</v>
      </c>
      <c r="V543" s="3">
        <f>('PV model'!$B$13*(U543/1000)*(1-'PV model'!$B$14*((20+C543)-25))*'PV model'!$B$10)/'PV model'!$B$12</f>
        <v>6.2171180811374072</v>
      </c>
    </row>
    <row r="544" spans="1:22" x14ac:dyDescent="0.2">
      <c r="A544" s="10">
        <f t="shared" si="100"/>
        <v>23</v>
      </c>
      <c r="B544" s="10">
        <f t="shared" si="101"/>
        <v>11</v>
      </c>
      <c r="C544" s="23">
        <v>3.4</v>
      </c>
      <c r="D544" s="24">
        <v>341.22479999999996</v>
      </c>
      <c r="E544" s="24">
        <v>32.634</v>
      </c>
      <c r="F544" s="48"/>
      <c r="G544" s="48"/>
      <c r="H544" s="1">
        <f t="shared" si="102"/>
        <v>-19.727244631185602</v>
      </c>
      <c r="I544" s="1">
        <f t="shared" si="95"/>
        <v>-11.762986497690438</v>
      </c>
      <c r="J544" s="4">
        <f>B544+('PV model'!$B$3/15)+(I544/60)</f>
        <v>10.527283558371826</v>
      </c>
      <c r="K544" s="2">
        <f t="shared" si="96"/>
        <v>22.090746624422614</v>
      </c>
      <c r="L544" s="2">
        <f>DEGREES(ASIN((((COS(RADIANS('PV model'!$B$2))*COS(RADIANS(H544))*COS(RADIANS(K544)))+(SIN(RADIANS('PV model'!$B$2))*SIN(RADIANS(H544)))))))</f>
        <v>12.465170909279054</v>
      </c>
      <c r="M544" s="3">
        <f t="shared" si="92"/>
        <v>12.465170909279054</v>
      </c>
      <c r="N544" s="2">
        <f t="shared" si="97"/>
        <v>21.256826734344656</v>
      </c>
      <c r="O544" s="2">
        <f>IF('PV model'!$B$2&gt;0, 180-N544,IF('PV model'!$B$2&lt;0,0-N544,N544))</f>
        <v>158.74317326565534</v>
      </c>
      <c r="P544" s="2">
        <f>ABS(O544-'PV model'!$B$5)</f>
        <v>46.256826734344656</v>
      </c>
      <c r="Q544" s="3">
        <f t="shared" si="93"/>
        <v>77.534829090720947</v>
      </c>
      <c r="R544" s="3">
        <f t="shared" si="98"/>
        <v>341.22480000000013</v>
      </c>
      <c r="S544" s="3">
        <f t="shared" si="94"/>
        <v>40.009998854910108</v>
      </c>
      <c r="T544" s="3">
        <f>(0.5*(1-COS(RADIANS(90-$X$3)))*(D544+E544)*'PV model'!$B$4)</f>
        <v>0</v>
      </c>
      <c r="U544" s="3">
        <f t="shared" si="99"/>
        <v>381.23479885491025</v>
      </c>
      <c r="V544" s="3">
        <f>('PV model'!$B$13*(U544/1000)*(1-'PV model'!$B$14*((20+C544)-25))*'PV model'!$B$10)/'PV model'!$B$12</f>
        <v>38.352123168695456</v>
      </c>
    </row>
    <row r="545" spans="1:22" x14ac:dyDescent="0.2">
      <c r="A545" s="10">
        <f t="shared" si="100"/>
        <v>23</v>
      </c>
      <c r="B545" s="10">
        <f t="shared" si="101"/>
        <v>12</v>
      </c>
      <c r="C545" s="23">
        <v>3</v>
      </c>
      <c r="D545" s="24">
        <v>160.51034999999999</v>
      </c>
      <c r="E545" s="24">
        <v>81.144000000000005</v>
      </c>
      <c r="F545" s="48"/>
      <c r="G545" s="48"/>
      <c r="H545" s="1">
        <f t="shared" si="102"/>
        <v>-19.727244631185602</v>
      </c>
      <c r="I545" s="1">
        <f t="shared" si="95"/>
        <v>-11.762986497690438</v>
      </c>
      <c r="J545" s="4">
        <f>B545+('PV model'!$B$3/15)+(I545/60)</f>
        <v>11.527283558371826</v>
      </c>
      <c r="K545" s="2">
        <f t="shared" si="96"/>
        <v>7.0907466244226125</v>
      </c>
      <c r="L545" s="2">
        <f>DEGREES(ASIN((((COS(RADIANS('PV model'!$B$2))*COS(RADIANS(H545))*COS(RADIANS(K545)))+(SIN(RADIANS('PV model'!$B$2))*SIN(RADIANS(H545)))))))</f>
        <v>14.531267091585516</v>
      </c>
      <c r="M545" s="3">
        <f t="shared" si="92"/>
        <v>14.531267091585516</v>
      </c>
      <c r="N545" s="2">
        <f t="shared" si="97"/>
        <v>6.8941989315814345</v>
      </c>
      <c r="O545" s="2">
        <f>IF('PV model'!$B$2&gt;0, 180-N545,IF('PV model'!$B$2&lt;0,0-N545,N545))</f>
        <v>173.10580106841857</v>
      </c>
      <c r="P545" s="2">
        <f>ABS(O545-'PV model'!$B$5)</f>
        <v>31.894198931581428</v>
      </c>
      <c r="Q545" s="3">
        <f t="shared" si="93"/>
        <v>75.468732908414481</v>
      </c>
      <c r="R545" s="3">
        <f t="shared" si="98"/>
        <v>160.51035000000007</v>
      </c>
      <c r="S545" s="3">
        <f t="shared" si="94"/>
        <v>98.627074860326431</v>
      </c>
      <c r="T545" s="3">
        <f>(0.5*(1-COS(RADIANS(90-$X$3)))*(D545+E545)*'PV model'!$B$4)</f>
        <v>0</v>
      </c>
      <c r="U545" s="3">
        <f t="shared" si="99"/>
        <v>259.13742486032652</v>
      </c>
      <c r="V545" s="3">
        <f>('PV model'!$B$13*(U545/1000)*(1-'PV model'!$B$14*((20+C545)-25))*'PV model'!$B$10)/'PV model'!$B$12</f>
        <v>26.110604004950545</v>
      </c>
    </row>
    <row r="546" spans="1:22" x14ac:dyDescent="0.2">
      <c r="A546" s="10">
        <f t="shared" si="100"/>
        <v>23</v>
      </c>
      <c r="B546" s="10">
        <f t="shared" si="101"/>
        <v>13</v>
      </c>
      <c r="C546" s="23">
        <v>2.8</v>
      </c>
      <c r="D546" s="24">
        <v>161.6328</v>
      </c>
      <c r="E546" s="24">
        <v>89.082000000000008</v>
      </c>
      <c r="F546" s="48"/>
      <c r="G546" s="48"/>
      <c r="H546" s="1">
        <f t="shared" si="102"/>
        <v>-19.727244631185602</v>
      </c>
      <c r="I546" s="1">
        <f t="shared" si="95"/>
        <v>-11.762986497690438</v>
      </c>
      <c r="J546" s="4">
        <f>B546+('PV model'!$B$3/15)+(I546/60)</f>
        <v>12.527283558371826</v>
      </c>
      <c r="K546" s="2">
        <f t="shared" si="96"/>
        <v>-7.9092533755773875</v>
      </c>
      <c r="L546" s="2">
        <f>DEGREES(ASIN((((COS(RADIANS('PV model'!$B$2))*COS(RADIANS(H546))*COS(RADIANS(K546)))+(SIN(RADIANS('PV model'!$B$2))*SIN(RADIANS(H546)))))))</f>
        <v>14.472431643954936</v>
      </c>
      <c r="M546" s="3">
        <f t="shared" si="92"/>
        <v>14.472431643954936</v>
      </c>
      <c r="N546" s="2">
        <f t="shared" si="97"/>
        <v>-7.6876988610525085</v>
      </c>
      <c r="O546" s="2">
        <f>IF('PV model'!$B$2&gt;0, 180-N546,IF('PV model'!$B$2&lt;0,0-N546,N546))</f>
        <v>187.6876988610525</v>
      </c>
      <c r="P546" s="2">
        <f>ABS(O546-'PV model'!$B$5)</f>
        <v>17.312301138947504</v>
      </c>
      <c r="Q546" s="3">
        <f t="shared" si="93"/>
        <v>75.527568356045066</v>
      </c>
      <c r="R546" s="3">
        <f t="shared" si="98"/>
        <v>161.6328</v>
      </c>
      <c r="S546" s="3">
        <f t="shared" si="94"/>
        <v>107.93632087048597</v>
      </c>
      <c r="T546" s="3">
        <f>(0.5*(1-COS(RADIANS(90-$X$3)))*(D546+E546)*'PV model'!$B$4)</f>
        <v>0</v>
      </c>
      <c r="U546" s="3">
        <f t="shared" si="99"/>
        <v>269.56912087048596</v>
      </c>
      <c r="V546" s="3">
        <f>('PV model'!$B$13*(U546/1000)*(1-'PV model'!$B$14*((20+C546)-25))*'PV model'!$B$10)/'PV model'!$B$12</f>
        <v>27.183255260249254</v>
      </c>
    </row>
    <row r="547" spans="1:22" x14ac:dyDescent="0.2">
      <c r="A547" s="10">
        <f t="shared" si="100"/>
        <v>23</v>
      </c>
      <c r="B547" s="10">
        <f t="shared" si="101"/>
        <v>14</v>
      </c>
      <c r="C547" s="23">
        <v>2.7</v>
      </c>
      <c r="D547" s="24">
        <v>96.530699999999996</v>
      </c>
      <c r="E547" s="24">
        <v>89.082000000000008</v>
      </c>
      <c r="F547" s="48"/>
      <c r="G547" s="48"/>
      <c r="H547" s="1">
        <f t="shared" si="102"/>
        <v>-19.727244631185602</v>
      </c>
      <c r="I547" s="1">
        <f t="shared" si="95"/>
        <v>-11.762986497690438</v>
      </c>
      <c r="J547" s="4">
        <f>B547+('PV model'!$B$3/15)+(I547/60)</f>
        <v>13.527283558371826</v>
      </c>
      <c r="K547" s="2">
        <f t="shared" si="96"/>
        <v>-22.909253375577386</v>
      </c>
      <c r="L547" s="2">
        <f>DEGREES(ASIN((((COS(RADIANS('PV model'!$B$2))*COS(RADIANS(H547))*COS(RADIANS(K547)))+(SIN(RADIANS('PV model'!$B$2))*SIN(RADIANS(H547)))))))</f>
        <v>12.294194390748093</v>
      </c>
      <c r="M547" s="3">
        <f t="shared" si="92"/>
        <v>12.294194390748093</v>
      </c>
      <c r="N547" s="2">
        <f t="shared" si="97"/>
        <v>-22.025968676179925</v>
      </c>
      <c r="O547" s="2">
        <f>IF('PV model'!$B$2&gt;0, 180-N547,IF('PV model'!$B$2&lt;0,0-N547,N547))</f>
        <v>202.02596867617993</v>
      </c>
      <c r="P547" s="2">
        <f>ABS(O547-'PV model'!$B$5)</f>
        <v>2.9740313238200713</v>
      </c>
      <c r="Q547" s="3">
        <f t="shared" si="93"/>
        <v>77.705805609251911</v>
      </c>
      <c r="R547" s="3">
        <f t="shared" si="98"/>
        <v>96.530700000000024</v>
      </c>
      <c r="S547" s="3">
        <f t="shared" si="94"/>
        <v>104.49650622412766</v>
      </c>
      <c r="T547" s="3">
        <f>(0.5*(1-COS(RADIANS(90-$X$3)))*(D547+E547)*'PV model'!$B$4)</f>
        <v>0</v>
      </c>
      <c r="U547" s="3">
        <f t="shared" si="99"/>
        <v>201.02720622412767</v>
      </c>
      <c r="V547" s="3">
        <f>('PV model'!$B$13*(U547/1000)*(1-'PV model'!$B$14*((20+C547)-25))*'PV model'!$B$10)/'PV model'!$B$12</f>
        <v>20.279550585878113</v>
      </c>
    </row>
    <row r="548" spans="1:22" x14ac:dyDescent="0.2">
      <c r="A548" s="10">
        <f t="shared" si="100"/>
        <v>23</v>
      </c>
      <c r="B548" s="10">
        <f t="shared" si="101"/>
        <v>15</v>
      </c>
      <c r="C548" s="23">
        <v>2.5</v>
      </c>
      <c r="D548" s="24">
        <v>59.489850000000004</v>
      </c>
      <c r="E548" s="24">
        <v>63.504000000000005</v>
      </c>
      <c r="F548" s="48"/>
      <c r="G548" s="48"/>
      <c r="H548" s="1">
        <f t="shared" si="102"/>
        <v>-19.727244631185602</v>
      </c>
      <c r="I548" s="1">
        <f t="shared" si="95"/>
        <v>-11.762986497690438</v>
      </c>
      <c r="J548" s="4">
        <f>B548+('PV model'!$B$3/15)+(I548/60)</f>
        <v>14.527283558371826</v>
      </c>
      <c r="K548" s="2">
        <f t="shared" si="96"/>
        <v>-37.909253375577386</v>
      </c>
      <c r="L548" s="2">
        <f>DEGREES(ASIN((((COS(RADIANS('PV model'!$B$2))*COS(RADIANS(H548))*COS(RADIANS(K548)))+(SIN(RADIANS('PV model'!$B$2))*SIN(RADIANS(H548)))))))</f>
        <v>8.1913981664705062</v>
      </c>
      <c r="M548" s="3">
        <f t="shared" si="92"/>
        <v>8.1913981664705062</v>
      </c>
      <c r="N548" s="2">
        <f t="shared" si="97"/>
        <v>-35.754558403049884</v>
      </c>
      <c r="O548" s="2">
        <f>IF('PV model'!$B$2&gt;0, 180-N548,IF('PV model'!$B$2&lt;0,0-N548,N548))</f>
        <v>215.75455840304988</v>
      </c>
      <c r="P548" s="2">
        <f>ABS(O548-'PV model'!$B$5)</f>
        <v>10.754558403049884</v>
      </c>
      <c r="Q548" s="3">
        <f t="shared" si="93"/>
        <v>81.808601833529494</v>
      </c>
      <c r="R548" s="3">
        <f t="shared" si="98"/>
        <v>59.489850000000033</v>
      </c>
      <c r="S548" s="3">
        <f t="shared" si="94"/>
        <v>72.773063668244305</v>
      </c>
      <c r="T548" s="3">
        <f>(0.5*(1-COS(RADIANS(90-$X$3)))*(D548+E548)*'PV model'!$B$4)</f>
        <v>0</v>
      </c>
      <c r="U548" s="3">
        <f t="shared" si="99"/>
        <v>132.26291366824432</v>
      </c>
      <c r="V548" s="3">
        <f>('PV model'!$B$13*(U548/1000)*(1-'PV model'!$B$14*((20+C548)-25))*'PV model'!$B$10)/'PV model'!$B$12</f>
        <v>13.35321085878048</v>
      </c>
    </row>
    <row r="549" spans="1:22" x14ac:dyDescent="0.2">
      <c r="A549" s="10">
        <f t="shared" si="100"/>
        <v>23</v>
      </c>
      <c r="B549" s="10">
        <f t="shared" si="101"/>
        <v>16</v>
      </c>
      <c r="C549" s="23">
        <v>2.2999999999999998</v>
      </c>
      <c r="D549" s="24">
        <v>7.8571499999999999</v>
      </c>
      <c r="E549" s="24">
        <v>29.105999999999998</v>
      </c>
      <c r="F549" s="48"/>
      <c r="G549" s="48"/>
      <c r="H549" s="1">
        <f t="shared" si="102"/>
        <v>-19.727244631185602</v>
      </c>
      <c r="I549" s="1">
        <f t="shared" si="95"/>
        <v>-11.762986497690438</v>
      </c>
      <c r="J549" s="4">
        <f>B549+('PV model'!$B$3/15)+(I549/60)</f>
        <v>15.527283558371826</v>
      </c>
      <c r="K549" s="2">
        <f t="shared" si="96"/>
        <v>-52.909253375577386</v>
      </c>
      <c r="L549" s="2">
        <f>DEGREES(ASIN((((COS(RADIANS('PV model'!$B$2))*COS(RADIANS(H549))*COS(RADIANS(K549)))+(SIN(RADIANS('PV model'!$B$2))*SIN(RADIANS(H549)))))))</f>
        <v>2.4852458646655875</v>
      </c>
      <c r="M549" s="3">
        <f t="shared" si="92"/>
        <v>2.4852458646655875</v>
      </c>
      <c r="N549" s="2">
        <f t="shared" si="97"/>
        <v>-48.726772591752912</v>
      </c>
      <c r="O549" s="2">
        <f>IF('PV model'!$B$2&gt;0, 180-N549,IF('PV model'!$B$2&lt;0,0-N549,N549))</f>
        <v>228.7267725917529</v>
      </c>
      <c r="P549" s="2">
        <f>ABS(O549-'PV model'!$B$5)</f>
        <v>23.726772591752905</v>
      </c>
      <c r="Q549" s="3">
        <f t="shared" si="93"/>
        <v>87.514754135334414</v>
      </c>
      <c r="R549" s="3">
        <f t="shared" si="98"/>
        <v>7.8571499999999963</v>
      </c>
      <c r="S549" s="3">
        <f t="shared" si="94"/>
        <v>31.083067285438133</v>
      </c>
      <c r="T549" s="3">
        <f>(0.5*(1-COS(RADIANS(90-$X$3)))*(D549+E549)*'PV model'!$B$4)</f>
        <v>0</v>
      </c>
      <c r="U549" s="3">
        <f t="shared" si="99"/>
        <v>38.940217285438131</v>
      </c>
      <c r="V549" s="3">
        <f>('PV model'!$B$13*(U549/1000)*(1-'PV model'!$B$14*((20+C549)-25))*'PV model'!$B$10)/'PV model'!$B$12</f>
        <v>3.9345027323468011</v>
      </c>
    </row>
    <row r="550" spans="1:22" x14ac:dyDescent="0.2">
      <c r="A550" s="10">
        <f t="shared" si="100"/>
        <v>23</v>
      </c>
      <c r="B550" s="10">
        <f t="shared" si="101"/>
        <v>17</v>
      </c>
      <c r="C550" s="23">
        <v>2.2000000000000002</v>
      </c>
      <c r="D550" s="24">
        <v>0</v>
      </c>
      <c r="E550" s="24">
        <v>2.6460000000000004</v>
      </c>
      <c r="F550" s="48"/>
      <c r="G550" s="48"/>
      <c r="H550" s="1">
        <f t="shared" si="102"/>
        <v>-19.727244631185602</v>
      </c>
      <c r="I550" s="1">
        <f t="shared" si="95"/>
        <v>-11.762986497690438</v>
      </c>
      <c r="J550" s="4">
        <f>B550+('PV model'!$B$3/15)+(I550/60)</f>
        <v>16.527283558371824</v>
      </c>
      <c r="K550" s="2">
        <f t="shared" si="96"/>
        <v>-67.909253375577364</v>
      </c>
      <c r="L550" s="2">
        <f>DEGREES(ASIN((((COS(RADIANS('PV model'!$B$2))*COS(RADIANS(H550))*COS(RADIANS(K550)))+(SIN(RADIANS('PV model'!$B$2))*SIN(RADIANS(H550)))))))</f>
        <v>-4.454564415778405</v>
      </c>
      <c r="M550" s="3">
        <f t="shared" si="92"/>
        <v>0</v>
      </c>
      <c r="N550" s="2">
        <f t="shared" si="97"/>
        <v>-61.027310991395922</v>
      </c>
      <c r="O550" s="2">
        <f>IF('PV model'!$B$2&gt;0, 180-N550,IF('PV model'!$B$2&lt;0,0-N550,N550))</f>
        <v>241.02731099139592</v>
      </c>
      <c r="P550" s="2">
        <f>ABS(O550-'PV model'!$B$5)</f>
        <v>36.027310991395922</v>
      </c>
      <c r="Q550" s="3">
        <f t="shared" si="93"/>
        <v>94.454564415778407</v>
      </c>
      <c r="R550" s="3">
        <f t="shared" si="98"/>
        <v>0</v>
      </c>
      <c r="S550" s="3">
        <f t="shared" si="94"/>
        <v>2.6460000000000004</v>
      </c>
      <c r="T550" s="3">
        <f>(0.5*(1-COS(RADIANS(90-$X$3)))*(D550+E550)*'PV model'!$B$4)</f>
        <v>0</v>
      </c>
      <c r="U550" s="3">
        <f t="shared" si="99"/>
        <v>2.6460000000000004</v>
      </c>
      <c r="V550" s="3">
        <f>('PV model'!$B$13*(U550/1000)*(1-'PV model'!$B$14*((20+C550)-25))*'PV model'!$B$10)/'PV model'!$B$12</f>
        <v>0.26745649459200005</v>
      </c>
    </row>
    <row r="551" spans="1:22" x14ac:dyDescent="0.2">
      <c r="A551" s="10">
        <f t="shared" si="100"/>
        <v>23</v>
      </c>
      <c r="B551" s="10">
        <f t="shared" si="101"/>
        <v>18</v>
      </c>
      <c r="C551" s="23">
        <v>2.1</v>
      </c>
      <c r="D551" s="24">
        <v>0</v>
      </c>
      <c r="E551" s="24">
        <v>0</v>
      </c>
      <c r="F551" s="48"/>
      <c r="G551" s="48"/>
      <c r="H551" s="1">
        <f t="shared" si="102"/>
        <v>-19.727244631185602</v>
      </c>
      <c r="I551" s="1">
        <f t="shared" si="95"/>
        <v>-11.762986497690438</v>
      </c>
      <c r="J551" s="4">
        <f>B551+('PV model'!$B$3/15)+(I551/60)</f>
        <v>17.527283558371824</v>
      </c>
      <c r="K551" s="2">
        <f t="shared" si="96"/>
        <v>-82.909253375577364</v>
      </c>
      <c r="L551" s="2">
        <f>DEGREES(ASIN((((COS(RADIANS('PV model'!$B$2))*COS(RADIANS(H551))*COS(RADIANS(K551)))+(SIN(RADIANS('PV model'!$B$2))*SIN(RADIANS(H551)))))))</f>
        <v>-12.26089774333291</v>
      </c>
      <c r="M551" s="3">
        <f t="shared" si="92"/>
        <v>0</v>
      </c>
      <c r="N551" s="2">
        <f t="shared" si="97"/>
        <v>-72.923710093395286</v>
      </c>
      <c r="O551" s="2">
        <f>IF('PV model'!$B$2&gt;0, 180-N551,IF('PV model'!$B$2&lt;0,0-N551,N551))</f>
        <v>252.9237100933953</v>
      </c>
      <c r="P551" s="2">
        <f>ABS(O551-'PV model'!$B$5)</f>
        <v>47.9237100933953</v>
      </c>
      <c r="Q551" s="3">
        <f t="shared" si="93"/>
        <v>102.26089774333292</v>
      </c>
      <c r="R551" s="3">
        <f t="shared" si="98"/>
        <v>0</v>
      </c>
      <c r="S551" s="3">
        <f t="shared" si="94"/>
        <v>0</v>
      </c>
      <c r="T551" s="3">
        <f>(0.5*(1-COS(RADIANS(90-$X$3)))*(D551+E551)*'PV model'!$B$4)</f>
        <v>0</v>
      </c>
      <c r="U551" s="3">
        <f t="shared" si="99"/>
        <v>0</v>
      </c>
      <c r="V551" s="3">
        <f>('PV model'!$B$13*(U551/1000)*(1-'PV model'!$B$14*((20+C551)-25))*'PV model'!$B$10)/'PV model'!$B$12</f>
        <v>0</v>
      </c>
    </row>
    <row r="552" spans="1:22" x14ac:dyDescent="0.2">
      <c r="A552" s="10">
        <f t="shared" si="100"/>
        <v>23</v>
      </c>
      <c r="B552" s="10">
        <f t="shared" si="101"/>
        <v>19</v>
      </c>
      <c r="C552" s="23">
        <v>2.6</v>
      </c>
      <c r="D552" s="24">
        <v>0</v>
      </c>
      <c r="E552" s="24">
        <v>0</v>
      </c>
      <c r="F552" s="48"/>
      <c r="G552" s="48"/>
      <c r="H552" s="1">
        <f t="shared" si="102"/>
        <v>-19.727244631185602</v>
      </c>
      <c r="I552" s="1">
        <f t="shared" si="95"/>
        <v>-11.762986497690438</v>
      </c>
      <c r="J552" s="4">
        <f>B552+('PV model'!$B$3/15)+(I552/60)</f>
        <v>18.527283558371824</v>
      </c>
      <c r="K552" s="2">
        <f t="shared" si="96"/>
        <v>-97.909253375577364</v>
      </c>
      <c r="L552" s="2">
        <f>DEGREES(ASIN((((COS(RADIANS('PV model'!$B$2))*COS(RADIANS(H552))*COS(RADIANS(K552)))+(SIN(RADIANS('PV model'!$B$2))*SIN(RADIANS(H552)))))))</f>
        <v>-20.581764164757825</v>
      </c>
      <c r="M552" s="3">
        <f t="shared" si="92"/>
        <v>0</v>
      </c>
      <c r="N552" s="2">
        <f t="shared" si="97"/>
        <v>-84.825139748533161</v>
      </c>
      <c r="O552" s="2">
        <f>IF('PV model'!$B$2&gt;0, 180-N552,IF('PV model'!$B$2&lt;0,0-N552,N552))</f>
        <v>264.82513974853316</v>
      </c>
      <c r="P552" s="2">
        <f>ABS(O552-'PV model'!$B$5)</f>
        <v>59.825139748533161</v>
      </c>
      <c r="Q552" s="3">
        <f t="shared" si="93"/>
        <v>110.58176416475783</v>
      </c>
      <c r="R552" s="3">
        <f t="shared" si="98"/>
        <v>0</v>
      </c>
      <c r="S552" s="3">
        <f t="shared" si="94"/>
        <v>0</v>
      </c>
      <c r="T552" s="3">
        <f>(0.5*(1-COS(RADIANS(90-$X$3)))*(D552+E552)*'PV model'!$B$4)</f>
        <v>0</v>
      </c>
      <c r="U552" s="3">
        <f t="shared" si="99"/>
        <v>0</v>
      </c>
      <c r="V552" s="3">
        <f>('PV model'!$B$13*(U552/1000)*(1-'PV model'!$B$14*((20+C552)-25))*'PV model'!$B$10)/'PV model'!$B$12</f>
        <v>0</v>
      </c>
    </row>
    <row r="553" spans="1:22" x14ac:dyDescent="0.2">
      <c r="A553" s="10">
        <f t="shared" si="100"/>
        <v>23</v>
      </c>
      <c r="B553" s="10">
        <f t="shared" si="101"/>
        <v>20</v>
      </c>
      <c r="C553" s="23">
        <v>3.2</v>
      </c>
      <c r="D553" s="24">
        <v>0</v>
      </c>
      <c r="E553" s="24">
        <v>0</v>
      </c>
      <c r="F553" s="48"/>
      <c r="G553" s="48"/>
      <c r="H553" s="1">
        <f t="shared" si="102"/>
        <v>-19.727244631185602</v>
      </c>
      <c r="I553" s="1">
        <f t="shared" si="95"/>
        <v>-11.762986497690438</v>
      </c>
      <c r="J553" s="4">
        <f>B553+('PV model'!$B$3/15)+(I553/60)</f>
        <v>19.527283558371824</v>
      </c>
      <c r="K553" s="2">
        <f t="shared" si="96"/>
        <v>-112.90925337557736</v>
      </c>
      <c r="L553" s="2">
        <f>DEGREES(ASIN((((COS(RADIANS('PV model'!$B$2))*COS(RADIANS(H553))*COS(RADIANS(K553)))+(SIN(RADIANS('PV model'!$B$2))*SIN(RADIANS(H553)))))))</f>
        <v>-29.059925485315123</v>
      </c>
      <c r="M553" s="3">
        <f t="shared" si="92"/>
        <v>0</v>
      </c>
      <c r="N553" s="2">
        <f t="shared" si="97"/>
        <v>-82.718077563932283</v>
      </c>
      <c r="O553" s="2">
        <f>IF('PV model'!$B$2&gt;0, 180-N553,IF('PV model'!$B$2&lt;0,0-N553,N553))</f>
        <v>262.7180775639323</v>
      </c>
      <c r="P553" s="2">
        <f>ABS(O553-'PV model'!$B$5)</f>
        <v>57.718077563932297</v>
      </c>
      <c r="Q553" s="3">
        <f t="shared" si="93"/>
        <v>119.05992548531512</v>
      </c>
      <c r="R553" s="3">
        <f t="shared" si="98"/>
        <v>0</v>
      </c>
      <c r="S553" s="3">
        <f t="shared" si="94"/>
        <v>0</v>
      </c>
      <c r="T553" s="3">
        <f>(0.5*(1-COS(RADIANS(90-$X$3)))*(D553+E553)*'PV model'!$B$4)</f>
        <v>0</v>
      </c>
      <c r="U553" s="3">
        <f t="shared" si="99"/>
        <v>0</v>
      </c>
      <c r="V553" s="3">
        <f>('PV model'!$B$13*(U553/1000)*(1-'PV model'!$B$14*((20+C553)-25))*'PV model'!$B$10)/'PV model'!$B$12</f>
        <v>0</v>
      </c>
    </row>
    <row r="554" spans="1:22" x14ac:dyDescent="0.2">
      <c r="A554" s="10">
        <f t="shared" si="100"/>
        <v>23</v>
      </c>
      <c r="B554" s="10">
        <f t="shared" si="101"/>
        <v>21</v>
      </c>
      <c r="C554" s="23">
        <v>3.8</v>
      </c>
      <c r="D554" s="24">
        <v>0</v>
      </c>
      <c r="E554" s="24">
        <v>0</v>
      </c>
      <c r="F554" s="48"/>
      <c r="G554" s="48"/>
      <c r="H554" s="1">
        <f t="shared" si="102"/>
        <v>-19.727244631185602</v>
      </c>
      <c r="I554" s="1">
        <f t="shared" si="95"/>
        <v>-11.762986497690438</v>
      </c>
      <c r="J554" s="4">
        <f>B554+('PV model'!$B$3/15)+(I554/60)</f>
        <v>20.527283558371824</v>
      </c>
      <c r="K554" s="2">
        <f t="shared" si="96"/>
        <v>-127.90925337557736</v>
      </c>
      <c r="L554" s="2">
        <f>DEGREES(ASIN((((COS(RADIANS('PV model'!$B$2))*COS(RADIANS(H554))*COS(RADIANS(K554)))+(SIN(RADIANS('PV model'!$B$2))*SIN(RADIANS(H554)))))))</f>
        <v>-37.283593912847081</v>
      </c>
      <c r="M554" s="3">
        <f t="shared" si="92"/>
        <v>0</v>
      </c>
      <c r="N554" s="2">
        <f t="shared" si="97"/>
        <v>-68.975704408386136</v>
      </c>
      <c r="O554" s="2">
        <f>IF('PV model'!$B$2&gt;0, 180-N554,IF('PV model'!$B$2&lt;0,0-N554,N554))</f>
        <v>248.97570440838615</v>
      </c>
      <c r="P554" s="2">
        <f>ABS(O554-'PV model'!$B$5)</f>
        <v>43.97570440838615</v>
      </c>
      <c r="Q554" s="3">
        <f t="shared" si="93"/>
        <v>127.28359391284708</v>
      </c>
      <c r="R554" s="3">
        <f t="shared" si="98"/>
        <v>0</v>
      </c>
      <c r="S554" s="3">
        <f t="shared" si="94"/>
        <v>0</v>
      </c>
      <c r="T554" s="3">
        <f>(0.5*(1-COS(RADIANS(90-$X$3)))*(D554+E554)*'PV model'!$B$4)</f>
        <v>0</v>
      </c>
      <c r="U554" s="3">
        <f t="shared" si="99"/>
        <v>0</v>
      </c>
      <c r="V554" s="3">
        <f>('PV model'!$B$13*(U554/1000)*(1-'PV model'!$B$14*((20+C554)-25))*'PV model'!$B$10)/'PV model'!$B$12</f>
        <v>0</v>
      </c>
    </row>
    <row r="555" spans="1:22" x14ac:dyDescent="0.2">
      <c r="A555" s="10">
        <f t="shared" si="100"/>
        <v>23</v>
      </c>
      <c r="B555" s="10">
        <f t="shared" si="101"/>
        <v>22</v>
      </c>
      <c r="C555" s="23">
        <v>3.8</v>
      </c>
      <c r="D555" s="24">
        <v>0</v>
      </c>
      <c r="E555" s="24">
        <v>0</v>
      </c>
      <c r="F555" s="48"/>
      <c r="G555" s="48"/>
      <c r="H555" s="1">
        <f t="shared" si="102"/>
        <v>-19.727244631185602</v>
      </c>
      <c r="I555" s="1">
        <f t="shared" si="95"/>
        <v>-11.762986497690438</v>
      </c>
      <c r="J555" s="4">
        <f>B555+('PV model'!$B$3/15)+(I555/60)</f>
        <v>21.527283558371824</v>
      </c>
      <c r="K555" s="2">
        <f t="shared" si="96"/>
        <v>-142.90925337557735</v>
      </c>
      <c r="L555" s="2">
        <f>DEGREES(ASIN((((COS(RADIANS('PV model'!$B$2))*COS(RADIANS(H555))*COS(RADIANS(K555)))+(SIN(RADIANS('PV model'!$B$2))*SIN(RADIANS(H555)))))))</f>
        <v>-44.706300794027989</v>
      </c>
      <c r="M555" s="3">
        <f t="shared" si="92"/>
        <v>0</v>
      </c>
      <c r="N555" s="2">
        <f t="shared" si="97"/>
        <v>-53.010264847657091</v>
      </c>
      <c r="O555" s="2">
        <f>IF('PV model'!$B$2&gt;0, 180-N555,IF('PV model'!$B$2&lt;0,0-N555,N555))</f>
        <v>233.01026484765708</v>
      </c>
      <c r="P555" s="2">
        <f>ABS(O555-'PV model'!$B$5)</f>
        <v>28.010264847657083</v>
      </c>
      <c r="Q555" s="3">
        <f t="shared" si="93"/>
        <v>134.70630079402798</v>
      </c>
      <c r="R555" s="3">
        <f t="shared" si="98"/>
        <v>0</v>
      </c>
      <c r="S555" s="3">
        <f t="shared" si="94"/>
        <v>0</v>
      </c>
      <c r="T555" s="3">
        <f>(0.5*(1-COS(RADIANS(90-$X$3)))*(D555+E555)*'PV model'!$B$4)</f>
        <v>0</v>
      </c>
      <c r="U555" s="3">
        <f t="shared" si="99"/>
        <v>0</v>
      </c>
      <c r="V555" s="3">
        <f>('PV model'!$B$13*(U555/1000)*(1-'PV model'!$B$14*((20+C555)-25))*'PV model'!$B$10)/'PV model'!$B$12</f>
        <v>0</v>
      </c>
    </row>
    <row r="556" spans="1:22" x14ac:dyDescent="0.2">
      <c r="A556" s="10">
        <f t="shared" si="100"/>
        <v>23</v>
      </c>
      <c r="B556" s="10">
        <f t="shared" si="101"/>
        <v>23</v>
      </c>
      <c r="C556" s="23">
        <v>3.8</v>
      </c>
      <c r="D556" s="24">
        <v>0</v>
      </c>
      <c r="E556" s="24">
        <v>0</v>
      </c>
      <c r="F556" s="48"/>
      <c r="G556" s="48"/>
      <c r="H556" s="1">
        <f t="shared" si="102"/>
        <v>-19.727244631185602</v>
      </c>
      <c r="I556" s="1">
        <f t="shared" si="95"/>
        <v>-11.762986497690438</v>
      </c>
      <c r="J556" s="4">
        <f>B556+('PV model'!$B$3/15)+(I556/60)</f>
        <v>22.527283558371824</v>
      </c>
      <c r="K556" s="2">
        <f t="shared" si="96"/>
        <v>-157.90925337557735</v>
      </c>
      <c r="L556" s="2">
        <f>DEGREES(ASIN((((COS(RADIANS('PV model'!$B$2))*COS(RADIANS(H556))*COS(RADIANS(K556)))+(SIN(RADIANS('PV model'!$B$2))*SIN(RADIANS(H556)))))))</f>
        <v>-50.552038995470411</v>
      </c>
      <c r="M556" s="3">
        <f t="shared" si="92"/>
        <v>0</v>
      </c>
      <c r="N556" s="2">
        <f t="shared" si="97"/>
        <v>-33.859199944781984</v>
      </c>
      <c r="O556" s="2">
        <f>IF('PV model'!$B$2&gt;0, 180-N556,IF('PV model'!$B$2&lt;0,0-N556,N556))</f>
        <v>213.85919994478198</v>
      </c>
      <c r="P556" s="2">
        <f>ABS(O556-'PV model'!$B$5)</f>
        <v>8.8591999447819774</v>
      </c>
      <c r="Q556" s="3">
        <f t="shared" si="93"/>
        <v>140.55203899547041</v>
      </c>
      <c r="R556" s="3">
        <f t="shared" si="98"/>
        <v>0</v>
      </c>
      <c r="S556" s="3">
        <f t="shared" si="94"/>
        <v>0</v>
      </c>
      <c r="T556" s="3">
        <f>(0.5*(1-COS(RADIANS(90-$X$3)))*(D556+E556)*'PV model'!$B$4)</f>
        <v>0</v>
      </c>
      <c r="U556" s="3">
        <f t="shared" si="99"/>
        <v>0</v>
      </c>
      <c r="V556" s="3">
        <f>('PV model'!$B$13*(U556/1000)*(1-'PV model'!$B$14*((20+C556)-25))*'PV model'!$B$10)/'PV model'!$B$12</f>
        <v>0</v>
      </c>
    </row>
    <row r="557" spans="1:22" x14ac:dyDescent="0.2">
      <c r="A557" s="10">
        <f t="shared" si="100"/>
        <v>23</v>
      </c>
      <c r="B557" s="10">
        <f t="shared" si="101"/>
        <v>24</v>
      </c>
      <c r="C557" s="23">
        <v>3.8</v>
      </c>
      <c r="D557" s="24">
        <v>0</v>
      </c>
      <c r="E557" s="24">
        <v>0</v>
      </c>
      <c r="F557" s="48"/>
      <c r="G557" s="48"/>
      <c r="H557" s="1">
        <f t="shared" si="102"/>
        <v>-19.727244631185602</v>
      </c>
      <c r="I557" s="1">
        <f t="shared" si="95"/>
        <v>-11.762986497690438</v>
      </c>
      <c r="J557" s="4">
        <f>B557+('PV model'!$B$3/15)+(I557/60)</f>
        <v>23.527283558371824</v>
      </c>
      <c r="K557" s="2">
        <f t="shared" si="96"/>
        <v>-172.90925337557735</v>
      </c>
      <c r="L557" s="2">
        <f>DEGREES(ASIN((((COS(RADIANS('PV model'!$B$2))*COS(RADIANS(H557))*COS(RADIANS(K557)))+(SIN(RADIANS('PV model'!$B$2))*SIN(RADIANS(H557)))))))</f>
        <v>-53.829489314280337</v>
      </c>
      <c r="M557" s="3">
        <f t="shared" si="92"/>
        <v>0</v>
      </c>
      <c r="N557" s="2">
        <f t="shared" si="97"/>
        <v>-11.354549816602463</v>
      </c>
      <c r="O557" s="2">
        <f>IF('PV model'!$B$2&gt;0, 180-N557,IF('PV model'!$B$2&lt;0,0-N557,N557))</f>
        <v>191.35454981660246</v>
      </c>
      <c r="P557" s="2">
        <f>ABS(O557-'PV model'!$B$5)</f>
        <v>13.645450183397543</v>
      </c>
      <c r="Q557" s="3">
        <f t="shared" si="93"/>
        <v>143.82948931428035</v>
      </c>
      <c r="R557" s="3">
        <f t="shared" si="98"/>
        <v>0</v>
      </c>
      <c r="S557" s="3">
        <f t="shared" si="94"/>
        <v>0</v>
      </c>
      <c r="T557" s="3">
        <f>(0.5*(1-COS(RADIANS(90-$X$3)))*(D557+E557)*'PV model'!$B$4)</f>
        <v>0</v>
      </c>
      <c r="U557" s="3">
        <f t="shared" si="99"/>
        <v>0</v>
      </c>
      <c r="V557" s="3">
        <f>('PV model'!$B$13*(U557/1000)*(1-'PV model'!$B$14*((20+C557)-25))*'PV model'!$B$10)/'PV model'!$B$12</f>
        <v>0</v>
      </c>
    </row>
    <row r="558" spans="1:22" x14ac:dyDescent="0.2">
      <c r="A558" s="10">
        <f t="shared" si="100"/>
        <v>24</v>
      </c>
      <c r="B558" s="10">
        <f t="shared" si="101"/>
        <v>1</v>
      </c>
      <c r="C558" s="23">
        <v>3.5</v>
      </c>
      <c r="D558" s="24">
        <v>0</v>
      </c>
      <c r="E558" s="24">
        <v>0</v>
      </c>
      <c r="F558" s="48"/>
      <c r="G558" s="48"/>
      <c r="H558" s="1">
        <f t="shared" si="102"/>
        <v>-19.505609500911902</v>
      </c>
      <c r="I558" s="1">
        <f t="shared" si="95"/>
        <v>-12.023135800047434</v>
      </c>
      <c r="J558" s="4">
        <f>B558+('PV model'!$B$3/15)+(I558/60)</f>
        <v>0.52294773666587613</v>
      </c>
      <c r="K558" s="2">
        <f t="shared" si="96"/>
        <v>172.15578395001185</v>
      </c>
      <c r="L558" s="2">
        <f>DEGREES(ASIN((((COS(RADIANS('PV model'!$B$2))*COS(RADIANS(H558))*COS(RADIANS(K558)))+(SIN(RADIANS('PV model'!$B$2))*SIN(RADIANS(H558)))))))</f>
        <v>-53.521377622332025</v>
      </c>
      <c r="M558" s="3">
        <f t="shared" si="92"/>
        <v>0</v>
      </c>
      <c r="N558" s="2">
        <f t="shared" si="97"/>
        <v>12.49694603450704</v>
      </c>
      <c r="O558" s="2">
        <f>IF('PV model'!$B$2&gt;0, 180-N558,IF('PV model'!$B$2&lt;0,0-N558,N558))</f>
        <v>167.50305396549297</v>
      </c>
      <c r="P558" s="2">
        <f>ABS(O558-'PV model'!$B$5)</f>
        <v>37.496946034507033</v>
      </c>
      <c r="Q558" s="3">
        <f t="shared" si="93"/>
        <v>143.52137762233201</v>
      </c>
      <c r="R558" s="3">
        <f t="shared" si="98"/>
        <v>0</v>
      </c>
      <c r="S558" s="3">
        <f t="shared" si="94"/>
        <v>0</v>
      </c>
      <c r="T558" s="3">
        <f>(0.5*(1-COS(RADIANS(90-$X$3)))*(D558+E558)*'PV model'!$B$4)</f>
        <v>0</v>
      </c>
      <c r="U558" s="3">
        <f t="shared" si="99"/>
        <v>0</v>
      </c>
      <c r="V558" s="3">
        <f>('PV model'!$B$13*(U558/1000)*(1-'PV model'!$B$14*((20+C558)-25))*'PV model'!$B$10)/'PV model'!$B$12</f>
        <v>0</v>
      </c>
    </row>
    <row r="559" spans="1:22" x14ac:dyDescent="0.2">
      <c r="A559" s="10">
        <f t="shared" si="100"/>
        <v>24</v>
      </c>
      <c r="B559" s="10">
        <f t="shared" si="101"/>
        <v>2</v>
      </c>
      <c r="C559" s="23">
        <v>3.3</v>
      </c>
      <c r="D559" s="24">
        <v>0</v>
      </c>
      <c r="E559" s="24">
        <v>0</v>
      </c>
      <c r="F559" s="48"/>
      <c r="G559" s="48"/>
      <c r="H559" s="1">
        <f t="shared" si="102"/>
        <v>-19.505609500911902</v>
      </c>
      <c r="I559" s="1">
        <f t="shared" si="95"/>
        <v>-12.023135800047434</v>
      </c>
      <c r="J559" s="4">
        <f>B559+('PV model'!$B$3/15)+(I559/60)</f>
        <v>1.5229477366658761</v>
      </c>
      <c r="K559" s="2">
        <f t="shared" si="96"/>
        <v>157.15578395001185</v>
      </c>
      <c r="L559" s="2">
        <f>DEGREES(ASIN((((COS(RADIANS('PV model'!$B$2))*COS(RADIANS(H559))*COS(RADIANS(K559)))+(SIN(RADIANS('PV model'!$B$2))*SIN(RADIANS(H559)))))))</f>
        <v>-50.102889699551831</v>
      </c>
      <c r="M559" s="3">
        <f t="shared" si="92"/>
        <v>0</v>
      </c>
      <c r="N559" s="2">
        <f t="shared" si="97"/>
        <v>34.787399131278072</v>
      </c>
      <c r="O559" s="2">
        <f>IF('PV model'!$B$2&gt;0, 180-N559,IF('PV model'!$B$2&lt;0,0-N559,N559))</f>
        <v>145.21260086872192</v>
      </c>
      <c r="P559" s="2">
        <f>ABS(O559-'PV model'!$B$5)</f>
        <v>59.787399131278079</v>
      </c>
      <c r="Q559" s="3">
        <f t="shared" si="93"/>
        <v>140.10288969955184</v>
      </c>
      <c r="R559" s="3">
        <f t="shared" si="98"/>
        <v>0</v>
      </c>
      <c r="S559" s="3">
        <f t="shared" si="94"/>
        <v>0</v>
      </c>
      <c r="T559" s="3">
        <f>(0.5*(1-COS(RADIANS(90-$X$3)))*(D559+E559)*'PV model'!$B$4)</f>
        <v>0</v>
      </c>
      <c r="U559" s="3">
        <f t="shared" si="99"/>
        <v>0</v>
      </c>
      <c r="V559" s="3">
        <f>('PV model'!$B$13*(U559/1000)*(1-'PV model'!$B$14*((20+C559)-25))*'PV model'!$B$10)/'PV model'!$B$12</f>
        <v>0</v>
      </c>
    </row>
    <row r="560" spans="1:22" x14ac:dyDescent="0.2">
      <c r="A560" s="10">
        <f t="shared" si="100"/>
        <v>24</v>
      </c>
      <c r="B560" s="10">
        <f t="shared" si="101"/>
        <v>3</v>
      </c>
      <c r="C560" s="23">
        <v>3</v>
      </c>
      <c r="D560" s="24">
        <v>0</v>
      </c>
      <c r="E560" s="24">
        <v>0</v>
      </c>
      <c r="F560" s="48"/>
      <c r="G560" s="48"/>
      <c r="H560" s="1">
        <f t="shared" si="102"/>
        <v>-19.505609500911902</v>
      </c>
      <c r="I560" s="1">
        <f t="shared" si="95"/>
        <v>-12.023135800047434</v>
      </c>
      <c r="J560" s="4">
        <f>B560+('PV model'!$B$3/15)+(I560/60)</f>
        <v>2.5229477366658761</v>
      </c>
      <c r="K560" s="2">
        <f t="shared" si="96"/>
        <v>142.15578395001185</v>
      </c>
      <c r="L560" s="2">
        <f>DEGREES(ASIN((((COS(RADIANS('PV model'!$B$2))*COS(RADIANS(H560))*COS(RADIANS(K560)))+(SIN(RADIANS('PV model'!$B$2))*SIN(RADIANS(H560)))))))</f>
        <v>-44.169689538005194</v>
      </c>
      <c r="M560" s="3">
        <f t="shared" si="92"/>
        <v>0</v>
      </c>
      <c r="N560" s="2">
        <f t="shared" si="97"/>
        <v>53.731112848498967</v>
      </c>
      <c r="O560" s="2">
        <f>IF('PV model'!$B$2&gt;0, 180-N560,IF('PV model'!$B$2&lt;0,0-N560,N560))</f>
        <v>126.26888715150103</v>
      </c>
      <c r="P560" s="2">
        <f>ABS(O560-'PV model'!$B$5)</f>
        <v>78.731112848498967</v>
      </c>
      <c r="Q560" s="3">
        <f t="shared" si="93"/>
        <v>134.1696895380052</v>
      </c>
      <c r="R560" s="3">
        <f t="shared" si="98"/>
        <v>0</v>
      </c>
      <c r="S560" s="3">
        <f t="shared" si="94"/>
        <v>0</v>
      </c>
      <c r="T560" s="3">
        <f>(0.5*(1-COS(RADIANS(90-$X$3)))*(D560+E560)*'PV model'!$B$4)</f>
        <v>0</v>
      </c>
      <c r="U560" s="3">
        <f t="shared" si="99"/>
        <v>0</v>
      </c>
      <c r="V560" s="3">
        <f>('PV model'!$B$13*(U560/1000)*(1-'PV model'!$B$14*((20+C560)-25))*'PV model'!$B$10)/'PV model'!$B$12</f>
        <v>0</v>
      </c>
    </row>
    <row r="561" spans="1:22" x14ac:dyDescent="0.2">
      <c r="A561" s="10">
        <f t="shared" si="100"/>
        <v>24</v>
      </c>
      <c r="B561" s="10">
        <f t="shared" si="101"/>
        <v>4</v>
      </c>
      <c r="C561" s="23">
        <v>2.9</v>
      </c>
      <c r="D561" s="24">
        <v>0</v>
      </c>
      <c r="E561" s="24">
        <v>0</v>
      </c>
      <c r="F561" s="48"/>
      <c r="G561" s="48"/>
      <c r="H561" s="1">
        <f t="shared" si="102"/>
        <v>-19.505609500911902</v>
      </c>
      <c r="I561" s="1">
        <f t="shared" si="95"/>
        <v>-12.023135800047434</v>
      </c>
      <c r="J561" s="4">
        <f>B561+('PV model'!$B$3/15)+(I561/60)</f>
        <v>3.5229477366658761</v>
      </c>
      <c r="K561" s="2">
        <f t="shared" si="96"/>
        <v>127.15578395001185</v>
      </c>
      <c r="L561" s="2">
        <f>DEGREES(ASIN((((COS(RADIANS('PV model'!$B$2))*COS(RADIANS(H561))*COS(RADIANS(K561)))+(SIN(RADIANS('PV model'!$B$2))*SIN(RADIANS(H561)))))))</f>
        <v>-36.701198524085832</v>
      </c>
      <c r="M561" s="3">
        <f t="shared" si="92"/>
        <v>0</v>
      </c>
      <c r="N561" s="2">
        <f t="shared" si="97"/>
        <v>69.554440910987225</v>
      </c>
      <c r="O561" s="2">
        <f>IF('PV model'!$B$2&gt;0, 180-N561,IF('PV model'!$B$2&lt;0,0-N561,N561))</f>
        <v>110.44555908901278</v>
      </c>
      <c r="P561" s="2">
        <f>ABS(O561-'PV model'!$B$5)</f>
        <v>94.554440910987225</v>
      </c>
      <c r="Q561" s="3">
        <f t="shared" si="93"/>
        <v>126.70119852408583</v>
      </c>
      <c r="R561" s="3">
        <f t="shared" si="98"/>
        <v>0</v>
      </c>
      <c r="S561" s="3">
        <f t="shared" si="94"/>
        <v>0</v>
      </c>
      <c r="T561" s="3">
        <f>(0.5*(1-COS(RADIANS(90-$X$3)))*(D561+E561)*'PV model'!$B$4)</f>
        <v>0</v>
      </c>
      <c r="U561" s="3">
        <f t="shared" si="99"/>
        <v>0</v>
      </c>
      <c r="V561" s="3">
        <f>('PV model'!$B$13*(U561/1000)*(1-'PV model'!$B$14*((20+C561)-25))*'PV model'!$B$10)/'PV model'!$B$12</f>
        <v>0</v>
      </c>
    </row>
    <row r="562" spans="1:22" x14ac:dyDescent="0.2">
      <c r="A562" s="10">
        <f t="shared" si="100"/>
        <v>24</v>
      </c>
      <c r="B562" s="10">
        <f t="shared" si="101"/>
        <v>5</v>
      </c>
      <c r="C562" s="23">
        <v>2.8</v>
      </c>
      <c r="D562" s="24">
        <v>0</v>
      </c>
      <c r="E562" s="24">
        <v>0</v>
      </c>
      <c r="F562" s="48"/>
      <c r="G562" s="48"/>
      <c r="H562" s="1">
        <f t="shared" si="102"/>
        <v>-19.505609500911902</v>
      </c>
      <c r="I562" s="1">
        <f t="shared" si="95"/>
        <v>-12.023135800047434</v>
      </c>
      <c r="J562" s="4">
        <f>B562+('PV model'!$B$3/15)+(I562/60)</f>
        <v>4.5229477366658761</v>
      </c>
      <c r="K562" s="2">
        <f t="shared" si="96"/>
        <v>112.15578395001185</v>
      </c>
      <c r="L562" s="2">
        <f>DEGREES(ASIN((((COS(RADIANS('PV model'!$B$2))*COS(RADIANS(H562))*COS(RADIANS(K562)))+(SIN(RADIANS('PV model'!$B$2))*SIN(RADIANS(H562)))))))</f>
        <v>-28.458526507330351</v>
      </c>
      <c r="M562" s="3">
        <f t="shared" si="92"/>
        <v>0</v>
      </c>
      <c r="N562" s="2">
        <f t="shared" si="97"/>
        <v>83.216832415177649</v>
      </c>
      <c r="O562" s="2">
        <f>IF('PV model'!$B$2&gt;0, 180-N562,IF('PV model'!$B$2&lt;0,0-N562,N562))</f>
        <v>96.783167584822351</v>
      </c>
      <c r="P562" s="2">
        <f>ABS(O562-'PV model'!$B$5)</f>
        <v>108.21683241517765</v>
      </c>
      <c r="Q562" s="3">
        <f t="shared" si="93"/>
        <v>118.45852650733036</v>
      </c>
      <c r="R562" s="3">
        <f t="shared" si="98"/>
        <v>0</v>
      </c>
      <c r="S562" s="3">
        <f t="shared" si="94"/>
        <v>0</v>
      </c>
      <c r="T562" s="3">
        <f>(0.5*(1-COS(RADIANS(90-$X$3)))*(D562+E562)*'PV model'!$B$4)</f>
        <v>0</v>
      </c>
      <c r="U562" s="3">
        <f t="shared" si="99"/>
        <v>0</v>
      </c>
      <c r="V562" s="3">
        <f>('PV model'!$B$13*(U562/1000)*(1-'PV model'!$B$14*((20+C562)-25))*'PV model'!$B$10)/'PV model'!$B$12</f>
        <v>0</v>
      </c>
    </row>
    <row r="563" spans="1:22" x14ac:dyDescent="0.2">
      <c r="A563" s="10">
        <f t="shared" si="100"/>
        <v>24</v>
      </c>
      <c r="B563" s="10">
        <f t="shared" si="101"/>
        <v>6</v>
      </c>
      <c r="C563" s="23">
        <v>2.7</v>
      </c>
      <c r="D563" s="24">
        <v>0</v>
      </c>
      <c r="E563" s="24">
        <v>0</v>
      </c>
      <c r="F563" s="48"/>
      <c r="G563" s="48"/>
      <c r="H563" s="1">
        <f t="shared" si="102"/>
        <v>-19.505609500911902</v>
      </c>
      <c r="I563" s="1">
        <f t="shared" si="95"/>
        <v>-12.023135800047434</v>
      </c>
      <c r="J563" s="4">
        <f>B563+('PV model'!$B$3/15)+(I563/60)</f>
        <v>5.5229477366658761</v>
      </c>
      <c r="K563" s="2">
        <f t="shared" si="96"/>
        <v>97.155783950011852</v>
      </c>
      <c r="L563" s="2">
        <f>DEGREES(ASIN((((COS(RADIANS('PV model'!$B$2))*COS(RADIANS(H563))*COS(RADIANS(K563)))+(SIN(RADIANS('PV model'!$B$2))*SIN(RADIANS(H563)))))))</f>
        <v>-19.979358942082598</v>
      </c>
      <c r="M563" s="3">
        <f t="shared" si="92"/>
        <v>0</v>
      </c>
      <c r="N563" s="2">
        <f t="shared" si="97"/>
        <v>84.360490031368329</v>
      </c>
      <c r="O563" s="2">
        <f>IF('PV model'!$B$2&gt;0, 180-N563,IF('PV model'!$B$2&lt;0,0-N563,N563))</f>
        <v>95.639509968631671</v>
      </c>
      <c r="P563" s="2">
        <f>ABS(O563-'PV model'!$B$5)</f>
        <v>109.36049003136833</v>
      </c>
      <c r="Q563" s="3">
        <f t="shared" si="93"/>
        <v>109.9793589420826</v>
      </c>
      <c r="R563" s="3">
        <f t="shared" si="98"/>
        <v>0</v>
      </c>
      <c r="S563" s="3">
        <f t="shared" si="94"/>
        <v>0</v>
      </c>
      <c r="T563" s="3">
        <f>(0.5*(1-COS(RADIANS(90-$X$3)))*(D563+E563)*'PV model'!$B$4)</f>
        <v>0</v>
      </c>
      <c r="U563" s="3">
        <f t="shared" si="99"/>
        <v>0</v>
      </c>
      <c r="V563" s="3">
        <f>('PV model'!$B$13*(U563/1000)*(1-'PV model'!$B$14*((20+C563)-25))*'PV model'!$B$10)/'PV model'!$B$12</f>
        <v>0</v>
      </c>
    </row>
    <row r="564" spans="1:22" x14ac:dyDescent="0.2">
      <c r="A564" s="10">
        <f t="shared" si="100"/>
        <v>24</v>
      </c>
      <c r="B564" s="10">
        <f t="shared" si="101"/>
        <v>7</v>
      </c>
      <c r="C564" s="23">
        <v>3</v>
      </c>
      <c r="D564" s="24">
        <v>0</v>
      </c>
      <c r="E564" s="24">
        <v>0</v>
      </c>
      <c r="F564" s="48"/>
      <c r="G564" s="48"/>
      <c r="H564" s="1">
        <f t="shared" si="102"/>
        <v>-19.505609500911902</v>
      </c>
      <c r="I564" s="1">
        <f t="shared" si="95"/>
        <v>-12.023135800047434</v>
      </c>
      <c r="J564" s="4">
        <f>B564+('PV model'!$B$3/15)+(I564/60)</f>
        <v>6.5229477366658761</v>
      </c>
      <c r="K564" s="2">
        <f t="shared" si="96"/>
        <v>82.155783950011852</v>
      </c>
      <c r="L564" s="2">
        <f>DEGREES(ASIN((((COS(RADIANS('PV model'!$B$2))*COS(RADIANS(H564))*COS(RADIANS(K564)))+(SIN(RADIANS('PV model'!$B$2))*SIN(RADIANS(H564)))))))</f>
        <v>-11.671978710010459</v>
      </c>
      <c r="M564" s="3">
        <f t="shared" si="92"/>
        <v>0</v>
      </c>
      <c r="N564" s="2">
        <f t="shared" si="97"/>
        <v>72.459726089887297</v>
      </c>
      <c r="O564" s="2">
        <f>IF('PV model'!$B$2&gt;0, 180-N564,IF('PV model'!$B$2&lt;0,0-N564,N564))</f>
        <v>107.5402739101127</v>
      </c>
      <c r="P564" s="2">
        <f>ABS(O564-'PV model'!$B$5)</f>
        <v>97.459726089887297</v>
      </c>
      <c r="Q564" s="3">
        <f t="shared" si="93"/>
        <v>101.67197871001046</v>
      </c>
      <c r="R564" s="3">
        <f t="shared" si="98"/>
        <v>0</v>
      </c>
      <c r="S564" s="3">
        <f t="shared" si="94"/>
        <v>0</v>
      </c>
      <c r="T564" s="3">
        <f>(0.5*(1-COS(RADIANS(90-$X$3)))*(D564+E564)*'PV model'!$B$4)</f>
        <v>0</v>
      </c>
      <c r="U564" s="3">
        <f t="shared" si="99"/>
        <v>0</v>
      </c>
      <c r="V564" s="3">
        <f>('PV model'!$B$13*(U564/1000)*(1-'PV model'!$B$14*((20+C564)-25))*'PV model'!$B$10)/'PV model'!$B$12</f>
        <v>0</v>
      </c>
    </row>
    <row r="565" spans="1:22" x14ac:dyDescent="0.2">
      <c r="A565" s="10">
        <f t="shared" si="100"/>
        <v>24</v>
      </c>
      <c r="B565" s="10">
        <f t="shared" si="101"/>
        <v>8</v>
      </c>
      <c r="C565" s="23">
        <v>3.4</v>
      </c>
      <c r="D565" s="24">
        <v>0</v>
      </c>
      <c r="E565" s="24">
        <v>0</v>
      </c>
      <c r="F565" s="48"/>
      <c r="G565" s="48"/>
      <c r="H565" s="1">
        <f t="shared" si="102"/>
        <v>-19.505609500911902</v>
      </c>
      <c r="I565" s="1">
        <f t="shared" si="95"/>
        <v>-12.023135800047434</v>
      </c>
      <c r="J565" s="4">
        <f>B565+('PV model'!$B$3/15)+(I565/60)</f>
        <v>7.5229477366658761</v>
      </c>
      <c r="K565" s="2">
        <f t="shared" si="96"/>
        <v>67.155783950011852</v>
      </c>
      <c r="L565" s="2">
        <f>DEGREES(ASIN((((COS(RADIANS('PV model'!$B$2))*COS(RADIANS(H565))*COS(RADIANS(K565)))+(SIN(RADIANS('PV model'!$B$2))*SIN(RADIANS(H565)))))))</f>
        <v>-3.8934299831027843</v>
      </c>
      <c r="M565" s="3">
        <f t="shared" si="92"/>
        <v>0</v>
      </c>
      <c r="N565" s="2">
        <f t="shared" si="97"/>
        <v>60.538181721531906</v>
      </c>
      <c r="O565" s="2">
        <f>IF('PV model'!$B$2&gt;0, 180-N565,IF('PV model'!$B$2&lt;0,0-N565,N565))</f>
        <v>119.46181827846809</v>
      </c>
      <c r="P565" s="2">
        <f>ABS(O565-'PV model'!$B$5)</f>
        <v>85.538181721531913</v>
      </c>
      <c r="Q565" s="3">
        <f t="shared" si="93"/>
        <v>93.893429983102777</v>
      </c>
      <c r="R565" s="3">
        <f t="shared" si="98"/>
        <v>0</v>
      </c>
      <c r="S565" s="3">
        <f t="shared" si="94"/>
        <v>0</v>
      </c>
      <c r="T565" s="3">
        <f>(0.5*(1-COS(RADIANS(90-$X$3)))*(D565+E565)*'PV model'!$B$4)</f>
        <v>0</v>
      </c>
      <c r="U565" s="3">
        <f t="shared" si="99"/>
        <v>0</v>
      </c>
      <c r="V565" s="3">
        <f>('PV model'!$B$13*(U565/1000)*(1-'PV model'!$B$14*((20+C565)-25))*'PV model'!$B$10)/'PV model'!$B$12</f>
        <v>0</v>
      </c>
    </row>
    <row r="566" spans="1:22" x14ac:dyDescent="0.2">
      <c r="A566" s="10">
        <f t="shared" si="100"/>
        <v>24</v>
      </c>
      <c r="B566" s="10">
        <f t="shared" si="101"/>
        <v>9</v>
      </c>
      <c r="C566" s="23">
        <v>3.7</v>
      </c>
      <c r="D566" s="24">
        <v>0</v>
      </c>
      <c r="E566" s="24">
        <v>1.764</v>
      </c>
      <c r="F566" s="48"/>
      <c r="G566" s="48"/>
      <c r="H566" s="1">
        <f t="shared" si="102"/>
        <v>-19.505609500911902</v>
      </c>
      <c r="I566" s="1">
        <f t="shared" si="95"/>
        <v>-12.023135800047434</v>
      </c>
      <c r="J566" s="4">
        <f>B566+('PV model'!$B$3/15)+(I566/60)</f>
        <v>8.5229477366658752</v>
      </c>
      <c r="K566" s="2">
        <f t="shared" si="96"/>
        <v>52.155783950011873</v>
      </c>
      <c r="L566" s="2">
        <f>DEGREES(ASIN((((COS(RADIANS('PV model'!$B$2))*COS(RADIANS(H566))*COS(RADIANS(K566)))+(SIN(RADIANS('PV model'!$B$2))*SIN(RADIANS(H566)))))))</f>
        <v>3.0025960503790743</v>
      </c>
      <c r="M566" s="3">
        <f t="shared" si="92"/>
        <v>3.0025960503790743</v>
      </c>
      <c r="N566" s="2">
        <f t="shared" si="97"/>
        <v>48.192117813164536</v>
      </c>
      <c r="O566" s="2">
        <f>IF('PV model'!$B$2&gt;0, 180-N566,IF('PV model'!$B$2&lt;0,0-N566,N566))</f>
        <v>131.80788218683546</v>
      </c>
      <c r="P566" s="2">
        <f>ABS(O566-'PV model'!$B$5)</f>
        <v>73.192117813164543</v>
      </c>
      <c r="Q566" s="3">
        <f t="shared" si="93"/>
        <v>86.997403949620931</v>
      </c>
      <c r="R566" s="3">
        <f t="shared" si="98"/>
        <v>0</v>
      </c>
      <c r="S566" s="3">
        <f t="shared" si="94"/>
        <v>1.764</v>
      </c>
      <c r="T566" s="3">
        <f>(0.5*(1-COS(RADIANS(90-$X$3)))*(D566+E566)*'PV model'!$B$4)</f>
        <v>0</v>
      </c>
      <c r="U566" s="3">
        <f t="shared" si="99"/>
        <v>1.764</v>
      </c>
      <c r="V566" s="3">
        <f>('PV model'!$B$13*(U566/1000)*(1-'PV model'!$B$14*((20+C566)-25))*'PV model'!$B$10)/'PV model'!$B$12</f>
        <v>0.17724635308799999</v>
      </c>
    </row>
    <row r="567" spans="1:22" x14ac:dyDescent="0.2">
      <c r="A567" s="10">
        <f t="shared" si="100"/>
        <v>24</v>
      </c>
      <c r="B567" s="10">
        <f t="shared" si="101"/>
        <v>10</v>
      </c>
      <c r="C567" s="23">
        <v>4</v>
      </c>
      <c r="D567" s="24">
        <v>6.7347000000000001</v>
      </c>
      <c r="E567" s="24">
        <v>26.459999999999997</v>
      </c>
      <c r="F567" s="48"/>
      <c r="G567" s="48"/>
      <c r="H567" s="1">
        <f t="shared" si="102"/>
        <v>-19.505609500911902</v>
      </c>
      <c r="I567" s="1">
        <f t="shared" si="95"/>
        <v>-12.023135800047434</v>
      </c>
      <c r="J567" s="4">
        <f>B567+('PV model'!$B$3/15)+(I567/60)</f>
        <v>9.5229477366658752</v>
      </c>
      <c r="K567" s="2">
        <f t="shared" si="96"/>
        <v>37.155783950011873</v>
      </c>
      <c r="L567" s="2">
        <f>DEGREES(ASIN((((COS(RADIANS('PV model'!$B$2))*COS(RADIANS(H567))*COS(RADIANS(K567)))+(SIN(RADIANS('PV model'!$B$2))*SIN(RADIANS(H567)))))))</f>
        <v>8.6466814882938134</v>
      </c>
      <c r="M567" s="3">
        <f t="shared" si="92"/>
        <v>8.6466814882938134</v>
      </c>
      <c r="N567" s="2">
        <f t="shared" si="97"/>
        <v>35.160303394560685</v>
      </c>
      <c r="O567" s="2">
        <f>IF('PV model'!$B$2&gt;0, 180-N567,IF('PV model'!$B$2&lt;0,0-N567,N567))</f>
        <v>144.83969660543931</v>
      </c>
      <c r="P567" s="2">
        <f>ABS(O567-'PV model'!$B$5)</f>
        <v>60.160303394560685</v>
      </c>
      <c r="Q567" s="3">
        <f t="shared" si="93"/>
        <v>81.353318511706192</v>
      </c>
      <c r="R567" s="3">
        <f t="shared" si="98"/>
        <v>6.7346999999999975</v>
      </c>
      <c r="S567" s="3">
        <f t="shared" si="94"/>
        <v>28.389741617982573</v>
      </c>
      <c r="T567" s="3">
        <f>(0.5*(1-COS(RADIANS(90-$X$3)))*(D567+E567)*'PV model'!$B$4)</f>
        <v>0</v>
      </c>
      <c r="U567" s="3">
        <f t="shared" si="99"/>
        <v>35.124441617982569</v>
      </c>
      <c r="V567" s="3">
        <f>('PV model'!$B$13*(U567/1000)*(1-'PV model'!$B$14*((20+C567)-25))*'PV model'!$B$10)/'PV model'!$B$12</f>
        <v>3.5250833408700712</v>
      </c>
    </row>
    <row r="568" spans="1:22" x14ac:dyDescent="0.2">
      <c r="A568" s="10">
        <f t="shared" si="100"/>
        <v>24</v>
      </c>
      <c r="B568" s="10">
        <f t="shared" si="101"/>
        <v>11</v>
      </c>
      <c r="C568" s="23">
        <v>4.4000000000000004</v>
      </c>
      <c r="D568" s="24">
        <v>220.00020000000001</v>
      </c>
      <c r="E568" s="24">
        <v>44.981999999999999</v>
      </c>
      <c r="F568" s="48"/>
      <c r="G568" s="48"/>
      <c r="H568" s="1">
        <f t="shared" si="102"/>
        <v>-19.505609500911902</v>
      </c>
      <c r="I568" s="1">
        <f t="shared" si="95"/>
        <v>-12.023135800047434</v>
      </c>
      <c r="J568" s="4">
        <f>B568+('PV model'!$B$3/15)+(I568/60)</f>
        <v>10.522947736665875</v>
      </c>
      <c r="K568" s="2">
        <f t="shared" si="96"/>
        <v>22.155783950011873</v>
      </c>
      <c r="L568" s="2">
        <f>DEGREES(ASIN((((COS(RADIANS('PV model'!$B$2))*COS(RADIANS(H568))*COS(RADIANS(K568)))+(SIN(RADIANS('PV model'!$B$2))*SIN(RADIANS(H568)))))))</f>
        <v>12.668059831273371</v>
      </c>
      <c r="M568" s="3">
        <f t="shared" si="92"/>
        <v>12.668059831273371</v>
      </c>
      <c r="N568" s="2">
        <f t="shared" si="97"/>
        <v>21.36770181263612</v>
      </c>
      <c r="O568" s="2">
        <f>IF('PV model'!$B$2&gt;0, 180-N568,IF('PV model'!$B$2&lt;0,0-N568,N568))</f>
        <v>158.63229818736389</v>
      </c>
      <c r="P568" s="2">
        <f>ABS(O568-'PV model'!$B$5)</f>
        <v>46.367701812636113</v>
      </c>
      <c r="Q568" s="3">
        <f t="shared" si="93"/>
        <v>77.331940168726632</v>
      </c>
      <c r="R568" s="3">
        <f t="shared" si="98"/>
        <v>220.00020000000004</v>
      </c>
      <c r="S568" s="3">
        <f t="shared" si="94"/>
        <v>54.990897789980139</v>
      </c>
      <c r="T568" s="3">
        <f>(0.5*(1-COS(RADIANS(90-$X$3)))*(D568+E568)*'PV model'!$B$4)</f>
        <v>0</v>
      </c>
      <c r="U568" s="3">
        <f t="shared" si="99"/>
        <v>274.99109778998019</v>
      </c>
      <c r="V568" s="3">
        <f>('PV model'!$B$13*(U568/1000)*(1-'PV model'!$B$14*((20+C568)-25))*'PV model'!$B$10)/'PV model'!$B$12</f>
        <v>27.554081599410626</v>
      </c>
    </row>
    <row r="569" spans="1:22" x14ac:dyDescent="0.2">
      <c r="A569" s="10">
        <f t="shared" si="100"/>
        <v>24</v>
      </c>
      <c r="B569" s="10">
        <f t="shared" si="101"/>
        <v>12</v>
      </c>
      <c r="C569" s="23">
        <v>4.7</v>
      </c>
      <c r="D569" s="24">
        <v>194.18385000000001</v>
      </c>
      <c r="E569" s="24">
        <v>76.734000000000009</v>
      </c>
      <c r="F569" s="48"/>
      <c r="G569" s="48"/>
      <c r="H569" s="1">
        <f t="shared" si="102"/>
        <v>-19.505609500911902</v>
      </c>
      <c r="I569" s="1">
        <f t="shared" si="95"/>
        <v>-12.023135800047434</v>
      </c>
      <c r="J569" s="4">
        <f>B569+('PV model'!$B$3/15)+(I569/60)</f>
        <v>11.522947736665875</v>
      </c>
      <c r="K569" s="2">
        <f t="shared" si="96"/>
        <v>7.1557839500118714</v>
      </c>
      <c r="L569" s="2">
        <f>DEGREES(ASIN((((COS(RADIANS('PV model'!$B$2))*COS(RADIANS(H569))*COS(RADIANS(K569)))+(SIN(RADIANS('PV model'!$B$2))*SIN(RADIANS(H569)))))))</f>
        <v>14.747870167332126</v>
      </c>
      <c r="M569" s="3">
        <f t="shared" si="92"/>
        <v>14.747870167332126</v>
      </c>
      <c r="N569" s="2">
        <f t="shared" si="97"/>
        <v>6.9739793748443137</v>
      </c>
      <c r="O569" s="2">
        <f>IF('PV model'!$B$2&gt;0, 180-N569,IF('PV model'!$B$2&lt;0,0-N569,N569))</f>
        <v>173.0260206251557</v>
      </c>
      <c r="P569" s="2">
        <f>ABS(O569-'PV model'!$B$5)</f>
        <v>31.973979374844305</v>
      </c>
      <c r="Q569" s="3">
        <f t="shared" si="93"/>
        <v>75.252129832667876</v>
      </c>
      <c r="R569" s="3">
        <f t="shared" si="98"/>
        <v>194.18385000000001</v>
      </c>
      <c r="S569" s="3">
        <f t="shared" si="94"/>
        <v>94.019558449560407</v>
      </c>
      <c r="T569" s="3">
        <f>(0.5*(1-COS(RADIANS(90-$X$3)))*(D569+E569)*'PV model'!$B$4)</f>
        <v>0</v>
      </c>
      <c r="U569" s="3">
        <f t="shared" si="99"/>
        <v>288.20340844956041</v>
      </c>
      <c r="V569" s="3">
        <f>('PV model'!$B$13*(U569/1000)*(1-'PV model'!$B$14*((20+C569)-25))*'PV model'!$B$10)/'PV model'!$B$12</f>
        <v>28.843383283868405</v>
      </c>
    </row>
    <row r="570" spans="1:22" x14ac:dyDescent="0.2">
      <c r="A570" s="10">
        <f t="shared" si="100"/>
        <v>24</v>
      </c>
      <c r="B570" s="10">
        <f t="shared" si="101"/>
        <v>13</v>
      </c>
      <c r="C570" s="23">
        <v>4.7</v>
      </c>
      <c r="D570" s="24">
        <v>85.30619999999999</v>
      </c>
      <c r="E570" s="24">
        <v>89.963999999999999</v>
      </c>
      <c r="F570" s="48"/>
      <c r="G570" s="48"/>
      <c r="H570" s="1">
        <f t="shared" si="102"/>
        <v>-19.505609500911902</v>
      </c>
      <c r="I570" s="1">
        <f t="shared" si="95"/>
        <v>-12.023135800047434</v>
      </c>
      <c r="J570" s="4">
        <f>B570+('PV model'!$B$3/15)+(I570/60)</f>
        <v>12.522947736665875</v>
      </c>
      <c r="K570" s="2">
        <f t="shared" si="96"/>
        <v>-7.8442160499881286</v>
      </c>
      <c r="L570" s="2">
        <f>DEGREES(ASIN((((COS(RADIANS('PV model'!$B$2))*COS(RADIANS(H570))*COS(RADIANS(K570)))+(SIN(RADIANS('PV model'!$B$2))*SIN(RADIANS(H570)))))))</f>
        <v>14.698266372565703</v>
      </c>
      <c r="M570" s="3">
        <f t="shared" si="92"/>
        <v>14.698266372565703</v>
      </c>
      <c r="N570" s="2">
        <f t="shared" si="97"/>
        <v>-7.6429686412394959</v>
      </c>
      <c r="O570" s="2">
        <f>IF('PV model'!$B$2&gt;0, 180-N570,IF('PV model'!$B$2&lt;0,0-N570,N570))</f>
        <v>187.64296864123949</v>
      </c>
      <c r="P570" s="2">
        <f>ABS(O570-'PV model'!$B$5)</f>
        <v>17.357031358760509</v>
      </c>
      <c r="Q570" s="3">
        <f t="shared" si="93"/>
        <v>75.301733627434302</v>
      </c>
      <c r="R570" s="3">
        <f t="shared" si="98"/>
        <v>85.30619999999999</v>
      </c>
      <c r="S570" s="3">
        <f t="shared" si="94"/>
        <v>106.04076215647156</v>
      </c>
      <c r="T570" s="3">
        <f>(0.5*(1-COS(RADIANS(90-$X$3)))*(D570+E570)*'PV model'!$B$4)</f>
        <v>0</v>
      </c>
      <c r="U570" s="3">
        <f t="shared" si="99"/>
        <v>191.34696215647153</v>
      </c>
      <c r="V570" s="3">
        <f>('PV model'!$B$13*(U570/1000)*(1-'PV model'!$B$14*((20+C570)-25))*'PV model'!$B$10)/'PV model'!$B$12</f>
        <v>19.14999478796549</v>
      </c>
    </row>
    <row r="571" spans="1:22" x14ac:dyDescent="0.2">
      <c r="A571" s="10">
        <f t="shared" si="100"/>
        <v>24</v>
      </c>
      <c r="B571" s="10">
        <f t="shared" si="101"/>
        <v>14</v>
      </c>
      <c r="C571" s="23">
        <v>4.5999999999999996</v>
      </c>
      <c r="D571" s="24">
        <v>4.4897999999999998</v>
      </c>
      <c r="E571" s="24">
        <v>73.206000000000003</v>
      </c>
      <c r="F571" s="48"/>
      <c r="G571" s="48"/>
      <c r="H571" s="1">
        <f t="shared" si="102"/>
        <v>-19.505609500911902</v>
      </c>
      <c r="I571" s="1">
        <f t="shared" si="95"/>
        <v>-12.023135800047434</v>
      </c>
      <c r="J571" s="4">
        <f>B571+('PV model'!$B$3/15)+(I571/60)</f>
        <v>13.522947736665875</v>
      </c>
      <c r="K571" s="2">
        <f t="shared" si="96"/>
        <v>-22.844216049988127</v>
      </c>
      <c r="L571" s="2">
        <f>DEGREES(ASIN((((COS(RADIANS('PV model'!$B$2))*COS(RADIANS(H571))*COS(RADIANS(K571)))+(SIN(RADIANS('PV model'!$B$2))*SIN(RADIANS(H571)))))))</f>
        <v>12.523935190916358</v>
      </c>
      <c r="M571" s="3">
        <f t="shared" si="92"/>
        <v>12.523935190916358</v>
      </c>
      <c r="N571" s="2">
        <f t="shared" si="97"/>
        <v>-22.016020279274024</v>
      </c>
      <c r="O571" s="2">
        <f>IF('PV model'!$B$2&gt;0, 180-N571,IF('PV model'!$B$2&lt;0,0-N571,N571))</f>
        <v>202.01602027927402</v>
      </c>
      <c r="P571" s="2">
        <f>ABS(O571-'PV model'!$B$5)</f>
        <v>2.9839797207259835</v>
      </c>
      <c r="Q571" s="3">
        <f t="shared" si="93"/>
        <v>77.476064809083653</v>
      </c>
      <c r="R571" s="3">
        <f t="shared" si="98"/>
        <v>4.4897999999999945</v>
      </c>
      <c r="S571" s="3">
        <f t="shared" si="94"/>
        <v>75.024993080655761</v>
      </c>
      <c r="T571" s="3">
        <f>(0.5*(1-COS(RADIANS(90-$X$3)))*(D571+E571)*'PV model'!$B$4)</f>
        <v>0</v>
      </c>
      <c r="U571" s="3">
        <f t="shared" si="99"/>
        <v>79.51479308065575</v>
      </c>
      <c r="V571" s="3">
        <f>('PV model'!$B$13*(U571/1000)*(1-'PV model'!$B$14*((20+C571)-25))*'PV model'!$B$10)/'PV model'!$B$12</f>
        <v>7.9610159942884957</v>
      </c>
    </row>
    <row r="572" spans="1:22" x14ac:dyDescent="0.2">
      <c r="A572" s="10">
        <f t="shared" si="100"/>
        <v>24</v>
      </c>
      <c r="B572" s="10">
        <f t="shared" si="101"/>
        <v>15</v>
      </c>
      <c r="C572" s="23">
        <v>4.5999999999999996</v>
      </c>
      <c r="D572" s="24">
        <v>0</v>
      </c>
      <c r="E572" s="24">
        <v>31.752000000000002</v>
      </c>
      <c r="F572" s="48"/>
      <c r="G572" s="48"/>
      <c r="H572" s="1">
        <f t="shared" si="102"/>
        <v>-19.505609500911902</v>
      </c>
      <c r="I572" s="1">
        <f t="shared" si="95"/>
        <v>-12.023135800047434</v>
      </c>
      <c r="J572" s="4">
        <f>B572+('PV model'!$B$3/15)+(I572/60)</f>
        <v>14.522947736665875</v>
      </c>
      <c r="K572" s="2">
        <f t="shared" si="96"/>
        <v>-37.844216049988127</v>
      </c>
      <c r="L572" s="2">
        <f>DEGREES(ASIN((((COS(RADIANS('PV model'!$B$2))*COS(RADIANS(H572))*COS(RADIANS(K572)))+(SIN(RADIANS('PV model'!$B$2))*SIN(RADIANS(H572)))))))</f>
        <v>8.4204254086866399</v>
      </c>
      <c r="M572" s="3">
        <f t="shared" si="92"/>
        <v>8.4204254086866399</v>
      </c>
      <c r="N572" s="2">
        <f t="shared" si="97"/>
        <v>-35.775312856327318</v>
      </c>
      <c r="O572" s="2">
        <f>IF('PV model'!$B$2&gt;0, 180-N572,IF('PV model'!$B$2&lt;0,0-N572,N572))</f>
        <v>215.77531285632733</v>
      </c>
      <c r="P572" s="2">
        <f>ABS(O572-'PV model'!$B$5)</f>
        <v>10.775312856327332</v>
      </c>
      <c r="Q572" s="3">
        <f t="shared" si="93"/>
        <v>81.579574591313374</v>
      </c>
      <c r="R572" s="3">
        <f t="shared" si="98"/>
        <v>0</v>
      </c>
      <c r="S572" s="3">
        <f t="shared" si="94"/>
        <v>31.752000000000002</v>
      </c>
      <c r="T572" s="3">
        <f>(0.5*(1-COS(RADIANS(90-$X$3)))*(D572+E572)*'PV model'!$B$4)</f>
        <v>0</v>
      </c>
      <c r="U572" s="3">
        <f t="shared" si="99"/>
        <v>31.752000000000002</v>
      </c>
      <c r="V572" s="3">
        <f>('PV model'!$B$13*(U572/1000)*(1-'PV model'!$B$14*((20+C572)-25))*'PV model'!$B$10)/'PV model'!$B$12</f>
        <v>3.1790082078720001</v>
      </c>
    </row>
    <row r="573" spans="1:22" x14ac:dyDescent="0.2">
      <c r="A573" s="10">
        <f t="shared" si="100"/>
        <v>24</v>
      </c>
      <c r="B573" s="10">
        <f t="shared" si="101"/>
        <v>16</v>
      </c>
      <c r="C573" s="23">
        <v>4.5999999999999996</v>
      </c>
      <c r="D573" s="24">
        <v>0</v>
      </c>
      <c r="E573" s="24">
        <v>12.348000000000001</v>
      </c>
      <c r="F573" s="48"/>
      <c r="G573" s="48"/>
      <c r="H573" s="1">
        <f t="shared" si="102"/>
        <v>-19.505609500911902</v>
      </c>
      <c r="I573" s="1">
        <f t="shared" si="95"/>
        <v>-12.023135800047434</v>
      </c>
      <c r="J573" s="4">
        <f>B573+('PV model'!$B$3/15)+(I573/60)</f>
        <v>15.522947736665875</v>
      </c>
      <c r="K573" s="2">
        <f t="shared" si="96"/>
        <v>-52.844216049988127</v>
      </c>
      <c r="L573" s="2">
        <f>DEGREES(ASIN((((COS(RADIANS('PV model'!$B$2))*COS(RADIANS(H573))*COS(RADIANS(K573)))+(SIN(RADIANS('PV model'!$B$2))*SIN(RADIANS(H573)))))))</f>
        <v>2.7106348488966194</v>
      </c>
      <c r="M573" s="3">
        <f t="shared" si="92"/>
        <v>2.7106348488966194</v>
      </c>
      <c r="N573" s="2">
        <f t="shared" si="97"/>
        <v>-48.772372109457443</v>
      </c>
      <c r="O573" s="2">
        <f>IF('PV model'!$B$2&gt;0, 180-N573,IF('PV model'!$B$2&lt;0,0-N573,N573))</f>
        <v>228.77237210945745</v>
      </c>
      <c r="P573" s="2">
        <f>ABS(O573-'PV model'!$B$5)</f>
        <v>23.77237210945745</v>
      </c>
      <c r="Q573" s="3">
        <f t="shared" si="93"/>
        <v>87.289365151103382</v>
      </c>
      <c r="R573" s="3">
        <f t="shared" si="98"/>
        <v>0</v>
      </c>
      <c r="S573" s="3">
        <f t="shared" si="94"/>
        <v>12.348000000000001</v>
      </c>
      <c r="T573" s="3">
        <f>(0.5*(1-COS(RADIANS(90-$X$3)))*(D573+E573)*'PV model'!$B$4)</f>
        <v>0</v>
      </c>
      <c r="U573" s="3">
        <f t="shared" si="99"/>
        <v>12.348000000000001</v>
      </c>
      <c r="V573" s="3">
        <f>('PV model'!$B$13*(U573/1000)*(1-'PV model'!$B$14*((20+C573)-25))*'PV model'!$B$10)/'PV model'!$B$12</f>
        <v>1.2362809697280002</v>
      </c>
    </row>
    <row r="574" spans="1:22" x14ac:dyDescent="0.2">
      <c r="A574" s="10">
        <f t="shared" si="100"/>
        <v>24</v>
      </c>
      <c r="B574" s="10">
        <f t="shared" si="101"/>
        <v>17</v>
      </c>
      <c r="C574" s="23">
        <v>4.5</v>
      </c>
      <c r="D574" s="24">
        <v>0</v>
      </c>
      <c r="E574" s="24">
        <v>0.88200000000000001</v>
      </c>
      <c r="F574" s="48"/>
      <c r="G574" s="48"/>
      <c r="H574" s="1">
        <f t="shared" si="102"/>
        <v>-19.505609500911902</v>
      </c>
      <c r="I574" s="1">
        <f t="shared" si="95"/>
        <v>-12.023135800047434</v>
      </c>
      <c r="J574" s="4">
        <f>B574+('PV model'!$B$3/15)+(I574/60)</f>
        <v>16.522947736665877</v>
      </c>
      <c r="K574" s="2">
        <f t="shared" si="96"/>
        <v>-67.844216049988148</v>
      </c>
      <c r="L574" s="2">
        <f>DEGREES(ASIN((((COS(RADIANS('PV model'!$B$2))*COS(RADIANS(H574))*COS(RADIANS(K574)))+(SIN(RADIANS('PV model'!$B$2))*SIN(RADIANS(H574)))))))</f>
        <v>-4.2338595069042748</v>
      </c>
      <c r="M574" s="3">
        <f t="shared" si="92"/>
        <v>0</v>
      </c>
      <c r="N574" s="2">
        <f t="shared" si="97"/>
        <v>-61.092030519513941</v>
      </c>
      <c r="O574" s="2">
        <f>IF('PV model'!$B$2&gt;0, 180-N574,IF('PV model'!$B$2&lt;0,0-N574,N574))</f>
        <v>241.09203051951394</v>
      </c>
      <c r="P574" s="2">
        <f>ABS(O574-'PV model'!$B$5)</f>
        <v>36.092030519513941</v>
      </c>
      <c r="Q574" s="3">
        <f t="shared" si="93"/>
        <v>94.233859506904267</v>
      </c>
      <c r="R574" s="3">
        <f t="shared" si="98"/>
        <v>0</v>
      </c>
      <c r="S574" s="3">
        <f t="shared" si="94"/>
        <v>0.88200000000000001</v>
      </c>
      <c r="T574" s="3">
        <f>(0.5*(1-COS(RADIANS(90-$X$3)))*(D574+E574)*'PV model'!$B$4)</f>
        <v>0</v>
      </c>
      <c r="U574" s="3">
        <f t="shared" si="99"/>
        <v>0.88200000000000001</v>
      </c>
      <c r="V574" s="3">
        <f>('PV model'!$B$13*(U574/1000)*(1-'PV model'!$B$14*((20+C574)-25))*'PV model'!$B$10)/'PV model'!$B$12</f>
        <v>8.8341049439999986E-2</v>
      </c>
    </row>
    <row r="575" spans="1:22" x14ac:dyDescent="0.2">
      <c r="A575" s="10">
        <f t="shared" si="100"/>
        <v>24</v>
      </c>
      <c r="B575" s="10">
        <f t="shared" si="101"/>
        <v>18</v>
      </c>
      <c r="C575" s="23">
        <v>4.5</v>
      </c>
      <c r="D575" s="24">
        <v>0</v>
      </c>
      <c r="E575" s="24">
        <v>0</v>
      </c>
      <c r="F575" s="48"/>
      <c r="G575" s="48"/>
      <c r="H575" s="1">
        <f t="shared" si="102"/>
        <v>-19.505609500911902</v>
      </c>
      <c r="I575" s="1">
        <f t="shared" si="95"/>
        <v>-12.023135800047434</v>
      </c>
      <c r="J575" s="4">
        <f>B575+('PV model'!$B$3/15)+(I575/60)</f>
        <v>17.522947736665877</v>
      </c>
      <c r="K575" s="2">
        <f t="shared" si="96"/>
        <v>-82.844216049988148</v>
      </c>
      <c r="L575" s="2">
        <f>DEGREES(ASIN((((COS(RADIANS('PV model'!$B$2))*COS(RADIANS(H575))*COS(RADIANS(K575)))+(SIN(RADIANS('PV model'!$B$2))*SIN(RADIANS(H575)))))))</f>
        <v>-12.044332529784462</v>
      </c>
      <c r="M575" s="3">
        <f t="shared" si="92"/>
        <v>0</v>
      </c>
      <c r="N575" s="2">
        <f t="shared" si="97"/>
        <v>-73.002778509917917</v>
      </c>
      <c r="O575" s="2">
        <f>IF('PV model'!$B$2&gt;0, 180-N575,IF('PV model'!$B$2&lt;0,0-N575,N575))</f>
        <v>253.0027785099179</v>
      </c>
      <c r="P575" s="2">
        <f>ABS(O575-'PV model'!$B$5)</f>
        <v>48.002778509917903</v>
      </c>
      <c r="Q575" s="3">
        <f t="shared" si="93"/>
        <v>102.04433252978447</v>
      </c>
      <c r="R575" s="3">
        <f t="shared" si="98"/>
        <v>0</v>
      </c>
      <c r="S575" s="3">
        <f t="shared" si="94"/>
        <v>0</v>
      </c>
      <c r="T575" s="3">
        <f>(0.5*(1-COS(RADIANS(90-$X$3)))*(D575+E575)*'PV model'!$B$4)</f>
        <v>0</v>
      </c>
      <c r="U575" s="3">
        <f t="shared" si="99"/>
        <v>0</v>
      </c>
      <c r="V575" s="3">
        <f>('PV model'!$B$13*(U575/1000)*(1-'PV model'!$B$14*((20+C575)-25))*'PV model'!$B$10)/'PV model'!$B$12</f>
        <v>0</v>
      </c>
    </row>
    <row r="576" spans="1:22" x14ac:dyDescent="0.2">
      <c r="A576" s="10">
        <f t="shared" si="100"/>
        <v>24</v>
      </c>
      <c r="B576" s="10">
        <f t="shared" si="101"/>
        <v>19</v>
      </c>
      <c r="C576" s="23">
        <v>5.8</v>
      </c>
      <c r="D576" s="24">
        <v>0</v>
      </c>
      <c r="E576" s="24">
        <v>0</v>
      </c>
      <c r="F576" s="48"/>
      <c r="G576" s="48"/>
      <c r="H576" s="1">
        <f t="shared" si="102"/>
        <v>-19.505609500911902</v>
      </c>
      <c r="I576" s="1">
        <f t="shared" si="95"/>
        <v>-12.023135800047434</v>
      </c>
      <c r="J576" s="4">
        <f>B576+('PV model'!$B$3/15)+(I576/60)</f>
        <v>18.522947736665877</v>
      </c>
      <c r="K576" s="2">
        <f t="shared" si="96"/>
        <v>-97.844216049988148</v>
      </c>
      <c r="L576" s="2">
        <f>DEGREES(ASIN((((COS(RADIANS('PV model'!$B$2))*COS(RADIANS(H576))*COS(RADIANS(K576)))+(SIN(RADIANS('PV model'!$B$2))*SIN(RADIANS(H576)))))))</f>
        <v>-20.367582991552645</v>
      </c>
      <c r="M576" s="3">
        <f t="shared" si="92"/>
        <v>0</v>
      </c>
      <c r="N576" s="2">
        <f t="shared" si="97"/>
        <v>-84.91445827238023</v>
      </c>
      <c r="O576" s="2">
        <f>IF('PV model'!$B$2&gt;0, 180-N576,IF('PV model'!$B$2&lt;0,0-N576,N576))</f>
        <v>264.91445827238022</v>
      </c>
      <c r="P576" s="2">
        <f>ABS(O576-'PV model'!$B$5)</f>
        <v>59.914458272380216</v>
      </c>
      <c r="Q576" s="3">
        <f t="shared" si="93"/>
        <v>110.36758299155264</v>
      </c>
      <c r="R576" s="3">
        <f t="shared" si="98"/>
        <v>0</v>
      </c>
      <c r="S576" s="3">
        <f t="shared" si="94"/>
        <v>0</v>
      </c>
      <c r="T576" s="3">
        <f>(0.5*(1-COS(RADIANS(90-$X$3)))*(D576+E576)*'PV model'!$B$4)</f>
        <v>0</v>
      </c>
      <c r="U576" s="3">
        <f t="shared" si="99"/>
        <v>0</v>
      </c>
      <c r="V576" s="3">
        <f>('PV model'!$B$13*(U576/1000)*(1-'PV model'!$B$14*((20+C576)-25))*'PV model'!$B$10)/'PV model'!$B$12</f>
        <v>0</v>
      </c>
    </row>
    <row r="577" spans="1:22" x14ac:dyDescent="0.2">
      <c r="A577" s="10">
        <f t="shared" si="100"/>
        <v>24</v>
      </c>
      <c r="B577" s="10">
        <f t="shared" si="101"/>
        <v>20</v>
      </c>
      <c r="C577" s="23">
        <v>7.2</v>
      </c>
      <c r="D577" s="24">
        <v>0</v>
      </c>
      <c r="E577" s="24">
        <v>0</v>
      </c>
      <c r="F577" s="48"/>
      <c r="G577" s="48"/>
      <c r="H577" s="1">
        <f t="shared" si="102"/>
        <v>-19.505609500911902</v>
      </c>
      <c r="I577" s="1">
        <f t="shared" si="95"/>
        <v>-12.023135800047434</v>
      </c>
      <c r="J577" s="4">
        <f>B577+('PV model'!$B$3/15)+(I577/60)</f>
        <v>19.522947736665877</v>
      </c>
      <c r="K577" s="2">
        <f t="shared" si="96"/>
        <v>-112.84421604998815</v>
      </c>
      <c r="L577" s="2">
        <f>DEGREES(ASIN((((COS(RADIANS('PV model'!$B$2))*COS(RADIANS(H577))*COS(RADIANS(K577)))+(SIN(RADIANS('PV model'!$B$2))*SIN(RADIANS(H577)))))))</f>
        <v>-28.845483989710598</v>
      </c>
      <c r="M577" s="3">
        <f t="shared" si="92"/>
        <v>0</v>
      </c>
      <c r="N577" s="2">
        <f t="shared" si="97"/>
        <v>-82.623214998879945</v>
      </c>
      <c r="O577" s="2">
        <f>IF('PV model'!$B$2&gt;0, 180-N577,IF('PV model'!$B$2&lt;0,0-N577,N577))</f>
        <v>262.62321499887992</v>
      </c>
      <c r="P577" s="2">
        <f>ABS(O577-'PV model'!$B$5)</f>
        <v>57.623214998879916</v>
      </c>
      <c r="Q577" s="3">
        <f t="shared" si="93"/>
        <v>118.84548398971059</v>
      </c>
      <c r="R577" s="3">
        <f t="shared" si="98"/>
        <v>0</v>
      </c>
      <c r="S577" s="3">
        <f t="shared" si="94"/>
        <v>0</v>
      </c>
      <c r="T577" s="3">
        <f>(0.5*(1-COS(RADIANS(90-$X$3)))*(D577+E577)*'PV model'!$B$4)</f>
        <v>0</v>
      </c>
      <c r="U577" s="3">
        <f t="shared" si="99"/>
        <v>0</v>
      </c>
      <c r="V577" s="3">
        <f>('PV model'!$B$13*(U577/1000)*(1-'PV model'!$B$14*((20+C577)-25))*'PV model'!$B$10)/'PV model'!$B$12</f>
        <v>0</v>
      </c>
    </row>
    <row r="578" spans="1:22" x14ac:dyDescent="0.2">
      <c r="A578" s="10">
        <f t="shared" si="100"/>
        <v>24</v>
      </c>
      <c r="B578" s="10">
        <f t="shared" si="101"/>
        <v>21</v>
      </c>
      <c r="C578" s="23">
        <v>8.5</v>
      </c>
      <c r="D578" s="24">
        <v>0</v>
      </c>
      <c r="E578" s="24">
        <v>0</v>
      </c>
      <c r="F578" s="48"/>
      <c r="G578" s="48"/>
      <c r="H578" s="1">
        <f t="shared" si="102"/>
        <v>-19.505609500911902</v>
      </c>
      <c r="I578" s="1">
        <f t="shared" si="95"/>
        <v>-12.023135800047434</v>
      </c>
      <c r="J578" s="4">
        <f>B578+('PV model'!$B$3/15)+(I578/60)</f>
        <v>20.522947736665877</v>
      </c>
      <c r="K578" s="2">
        <f t="shared" si="96"/>
        <v>-127.84421604998815</v>
      </c>
      <c r="L578" s="2">
        <f>DEGREES(ASIN((((COS(RADIANS('PV model'!$B$2))*COS(RADIANS(H578))*COS(RADIANS(K578)))+(SIN(RADIANS('PV model'!$B$2))*SIN(RADIANS(H578)))))))</f>
        <v>-37.065761577519808</v>
      </c>
      <c r="M578" s="3">
        <f t="shared" si="92"/>
        <v>0</v>
      </c>
      <c r="N578" s="2">
        <f t="shared" si="97"/>
        <v>-68.883271795055052</v>
      </c>
      <c r="O578" s="2">
        <f>IF('PV model'!$B$2&gt;0, 180-N578,IF('PV model'!$B$2&lt;0,0-N578,N578))</f>
        <v>248.88327179505507</v>
      </c>
      <c r="P578" s="2">
        <f>ABS(O578-'PV model'!$B$5)</f>
        <v>43.883271795055066</v>
      </c>
      <c r="Q578" s="3">
        <f t="shared" si="93"/>
        <v>127.06576157751982</v>
      </c>
      <c r="R578" s="3">
        <f t="shared" si="98"/>
        <v>0</v>
      </c>
      <c r="S578" s="3">
        <f t="shared" si="94"/>
        <v>0</v>
      </c>
      <c r="T578" s="3">
        <f>(0.5*(1-COS(RADIANS(90-$X$3)))*(D578+E578)*'PV model'!$B$4)</f>
        <v>0</v>
      </c>
      <c r="U578" s="3">
        <f t="shared" si="99"/>
        <v>0</v>
      </c>
      <c r="V578" s="3">
        <f>('PV model'!$B$13*(U578/1000)*(1-'PV model'!$B$14*((20+C578)-25))*'PV model'!$B$10)/'PV model'!$B$12</f>
        <v>0</v>
      </c>
    </row>
    <row r="579" spans="1:22" x14ac:dyDescent="0.2">
      <c r="A579" s="10">
        <f t="shared" si="100"/>
        <v>24</v>
      </c>
      <c r="B579" s="10">
        <f t="shared" si="101"/>
        <v>22</v>
      </c>
      <c r="C579" s="23">
        <v>8.6</v>
      </c>
      <c r="D579" s="24">
        <v>0</v>
      </c>
      <c r="E579" s="24">
        <v>0</v>
      </c>
      <c r="F579" s="48"/>
      <c r="G579" s="48"/>
      <c r="H579" s="1">
        <f t="shared" si="102"/>
        <v>-19.505609500911902</v>
      </c>
      <c r="I579" s="1">
        <f t="shared" si="95"/>
        <v>-12.023135800047434</v>
      </c>
      <c r="J579" s="4">
        <f>B579+('PV model'!$B$3/15)+(I579/60)</f>
        <v>21.522947736665877</v>
      </c>
      <c r="K579" s="2">
        <f t="shared" si="96"/>
        <v>-142.84421604998815</v>
      </c>
      <c r="L579" s="2">
        <f>DEGREES(ASIN((((COS(RADIANS('PV model'!$B$2))*COS(RADIANS(H579))*COS(RADIANS(K579)))+(SIN(RADIANS('PV model'!$B$2))*SIN(RADIANS(H579)))))))</f>
        <v>-44.482464554033825</v>
      </c>
      <c r="M579" s="3">
        <f t="shared" si="92"/>
        <v>0</v>
      </c>
      <c r="N579" s="2">
        <f t="shared" si="97"/>
        <v>-52.936320541395986</v>
      </c>
      <c r="O579" s="2">
        <f>IF('PV model'!$B$2&gt;0, 180-N579,IF('PV model'!$B$2&lt;0,0-N579,N579))</f>
        <v>232.93632054139599</v>
      </c>
      <c r="P579" s="2">
        <f>ABS(O579-'PV model'!$B$5)</f>
        <v>27.936320541395986</v>
      </c>
      <c r="Q579" s="3">
        <f t="shared" si="93"/>
        <v>134.48246455403384</v>
      </c>
      <c r="R579" s="3">
        <f t="shared" si="98"/>
        <v>0</v>
      </c>
      <c r="S579" s="3">
        <f t="shared" si="94"/>
        <v>0</v>
      </c>
      <c r="T579" s="3">
        <f>(0.5*(1-COS(RADIANS(90-$X$3)))*(D579+E579)*'PV model'!$B$4)</f>
        <v>0</v>
      </c>
      <c r="U579" s="3">
        <f t="shared" si="99"/>
        <v>0</v>
      </c>
      <c r="V579" s="3">
        <f>('PV model'!$B$13*(U579/1000)*(1-'PV model'!$B$14*((20+C579)-25))*'PV model'!$B$10)/'PV model'!$B$12</f>
        <v>0</v>
      </c>
    </row>
    <row r="580" spans="1:22" x14ac:dyDescent="0.2">
      <c r="A580" s="10">
        <f t="shared" si="100"/>
        <v>24</v>
      </c>
      <c r="B580" s="10">
        <f t="shared" si="101"/>
        <v>23</v>
      </c>
      <c r="C580" s="23">
        <v>8.6</v>
      </c>
      <c r="D580" s="24">
        <v>0</v>
      </c>
      <c r="E580" s="24">
        <v>0</v>
      </c>
      <c r="F580" s="48"/>
      <c r="G580" s="48"/>
      <c r="H580" s="1">
        <f t="shared" si="102"/>
        <v>-19.505609500911902</v>
      </c>
      <c r="I580" s="1">
        <f t="shared" si="95"/>
        <v>-12.023135800047434</v>
      </c>
      <c r="J580" s="4">
        <f>B580+('PV model'!$B$3/15)+(I580/60)</f>
        <v>22.522947736665877</v>
      </c>
      <c r="K580" s="2">
        <f t="shared" si="96"/>
        <v>-157.84421604998815</v>
      </c>
      <c r="L580" s="2">
        <f>DEGREES(ASIN((((COS(RADIANS('PV model'!$B$2))*COS(RADIANS(H580))*COS(RADIANS(K580)))+(SIN(RADIANS('PV model'!$B$2))*SIN(RADIANS(H580)))))))</f>
        <v>-50.322685759261127</v>
      </c>
      <c r="M580" s="3">
        <f t="shared" si="92"/>
        <v>0</v>
      </c>
      <c r="N580" s="2">
        <f t="shared" si="97"/>
        <v>-33.833290250289494</v>
      </c>
      <c r="O580" s="2">
        <f>IF('PV model'!$B$2&gt;0, 180-N580,IF('PV model'!$B$2&lt;0,0-N580,N580))</f>
        <v>213.83329025028951</v>
      </c>
      <c r="P580" s="2">
        <f>ABS(O580-'PV model'!$B$5)</f>
        <v>8.8332902502895081</v>
      </c>
      <c r="Q580" s="3">
        <f t="shared" si="93"/>
        <v>140.32268575926113</v>
      </c>
      <c r="R580" s="3">
        <f t="shared" si="98"/>
        <v>0</v>
      </c>
      <c r="S580" s="3">
        <f t="shared" si="94"/>
        <v>0</v>
      </c>
      <c r="T580" s="3">
        <f>(0.5*(1-COS(RADIANS(90-$X$3)))*(D580+E580)*'PV model'!$B$4)</f>
        <v>0</v>
      </c>
      <c r="U580" s="3">
        <f t="shared" si="99"/>
        <v>0</v>
      </c>
      <c r="V580" s="3">
        <f>('PV model'!$B$13*(U580/1000)*(1-'PV model'!$B$14*((20+C580)-25))*'PV model'!$B$10)/'PV model'!$B$12</f>
        <v>0</v>
      </c>
    </row>
    <row r="581" spans="1:22" x14ac:dyDescent="0.2">
      <c r="A581" s="10">
        <f t="shared" si="100"/>
        <v>24</v>
      </c>
      <c r="B581" s="10">
        <f t="shared" si="101"/>
        <v>24</v>
      </c>
      <c r="C581" s="23">
        <v>8.6999999999999993</v>
      </c>
      <c r="D581" s="24">
        <v>0</v>
      </c>
      <c r="E581" s="24">
        <v>0</v>
      </c>
      <c r="F581" s="48"/>
      <c r="G581" s="48"/>
      <c r="H581" s="1">
        <f t="shared" si="102"/>
        <v>-19.505609500911902</v>
      </c>
      <c r="I581" s="1">
        <f t="shared" si="95"/>
        <v>-12.023135800047434</v>
      </c>
      <c r="J581" s="4">
        <f>B581+('PV model'!$B$3/15)+(I581/60)</f>
        <v>23.522947736665877</v>
      </c>
      <c r="K581" s="2">
        <f t="shared" si="96"/>
        <v>-172.84421604998815</v>
      </c>
      <c r="L581" s="2">
        <f>DEGREES(ASIN((((COS(RADIANS('PV model'!$B$2))*COS(RADIANS(H581))*COS(RADIANS(K581)))+(SIN(RADIANS('PV model'!$B$2))*SIN(RADIANS(H581)))))))</f>
        <v>-53.602149750018988</v>
      </c>
      <c r="M581" s="3">
        <f t="shared" si="92"/>
        <v>0</v>
      </c>
      <c r="N581" s="2">
        <f t="shared" si="97"/>
        <v>-11.412889527325182</v>
      </c>
      <c r="O581" s="2">
        <f>IF('PV model'!$B$2&gt;0, 180-N581,IF('PV model'!$B$2&lt;0,0-N581,N581))</f>
        <v>191.41288952732518</v>
      </c>
      <c r="P581" s="2">
        <f>ABS(O581-'PV model'!$B$5)</f>
        <v>13.587110472674823</v>
      </c>
      <c r="Q581" s="3">
        <f t="shared" si="93"/>
        <v>143.60214975001898</v>
      </c>
      <c r="R581" s="3">
        <f t="shared" si="98"/>
        <v>0</v>
      </c>
      <c r="S581" s="3">
        <f t="shared" si="94"/>
        <v>0</v>
      </c>
      <c r="T581" s="3">
        <f>(0.5*(1-COS(RADIANS(90-$X$3)))*(D581+E581)*'PV model'!$B$4)</f>
        <v>0</v>
      </c>
      <c r="U581" s="3">
        <f t="shared" si="99"/>
        <v>0</v>
      </c>
      <c r="V581" s="3">
        <f>('PV model'!$B$13*(U581/1000)*(1-'PV model'!$B$14*((20+C581)-25))*'PV model'!$B$10)/'PV model'!$B$12</f>
        <v>0</v>
      </c>
    </row>
    <row r="582" spans="1:22" x14ac:dyDescent="0.2">
      <c r="A582" s="10">
        <f t="shared" si="100"/>
        <v>25</v>
      </c>
      <c r="B582" s="10">
        <f t="shared" si="101"/>
        <v>1</v>
      </c>
      <c r="C582" s="23">
        <v>8.8000000000000007</v>
      </c>
      <c r="D582" s="24">
        <v>0</v>
      </c>
      <c r="E582" s="24">
        <v>0</v>
      </c>
      <c r="F582" s="48"/>
      <c r="G582" s="48"/>
      <c r="H582" s="1">
        <f t="shared" si="102"/>
        <v>-19.278194453632523</v>
      </c>
      <c r="I582" s="1">
        <f t="shared" si="95"/>
        <v>-12.271567749811318</v>
      </c>
      <c r="J582" s="4">
        <f>B582+('PV model'!$B$3/15)+(I582/60)</f>
        <v>0.51880720416981141</v>
      </c>
      <c r="K582" s="2">
        <f t="shared" si="96"/>
        <v>172.21789193745283</v>
      </c>
      <c r="L582" s="2">
        <f>DEGREES(ASIN((((COS(RADIANS('PV model'!$B$2))*COS(RADIANS(H582))*COS(RADIANS(K582)))+(SIN(RADIANS('PV model'!$B$2))*SIN(RADIANS(H582)))))))</f>
        <v>-53.303436263927836</v>
      </c>
      <c r="M582" s="3">
        <f t="shared" ref="M582:M645" si="103">IF(L582&gt;0, L582, 0)</f>
        <v>0</v>
      </c>
      <c r="N582" s="2">
        <f t="shared" si="97"/>
        <v>12.350193248954934</v>
      </c>
      <c r="O582" s="2">
        <f>IF('PV model'!$B$2&gt;0, 180-N582,IF('PV model'!$B$2&lt;0,0-N582,N582))</f>
        <v>167.64980675104508</v>
      </c>
      <c r="P582" s="2">
        <f>ABS(O582-'PV model'!$B$5)</f>
        <v>37.350193248954923</v>
      </c>
      <c r="Q582" s="3">
        <f t="shared" ref="Q582:Q645" si="104">DEGREES(ACOS((SIN(RADIANS(L582))*COS(RADIANS(90-$X$3))+COS(RADIANS(L582))*COS(RADIANS(P582))*SIN(RADIANS(90-$X$3)))))</f>
        <v>143.30343626392784</v>
      </c>
      <c r="R582" s="3">
        <f t="shared" si="98"/>
        <v>0</v>
      </c>
      <c r="S582" s="3">
        <f t="shared" ref="S582:S645" si="105">IF($Z$3=TRUE, IF(E582=0,0,E582*(0.5*(1+COS(RADIANS(90-$X$3))*(1+(1-(E582^2/(D582+E582)^2))*(SIN(RADIANS(0.5*$X$3))^3)))*(1+(1-(E582^2/(D582+E582)^2))*(COS(RADIANS(Q582))^2)*(SIN(RADIANS(90-L582))^3)))), IF(E582=0,0,E582*(0.5*(1+COS(RADIANS(90-$X$3))))))</f>
        <v>0</v>
      </c>
      <c r="T582" s="3">
        <f>(0.5*(1-COS(RADIANS(90-$X$3)))*(D582+E582)*'PV model'!$B$4)</f>
        <v>0</v>
      </c>
      <c r="U582" s="3">
        <f t="shared" si="99"/>
        <v>0</v>
      </c>
      <c r="V582" s="3">
        <f>('PV model'!$B$13*(U582/1000)*(1-'PV model'!$B$14*((20+C582)-25))*'PV model'!$B$10)/'PV model'!$B$12</f>
        <v>0</v>
      </c>
    </row>
    <row r="583" spans="1:22" x14ac:dyDescent="0.2">
      <c r="A583" s="10">
        <f t="shared" si="100"/>
        <v>25</v>
      </c>
      <c r="B583" s="10">
        <f t="shared" si="101"/>
        <v>2</v>
      </c>
      <c r="C583" s="23">
        <v>8.8000000000000007</v>
      </c>
      <c r="D583" s="24">
        <v>0</v>
      </c>
      <c r="E583" s="24">
        <v>0</v>
      </c>
      <c r="F583" s="48"/>
      <c r="G583" s="48"/>
      <c r="H583" s="1">
        <f t="shared" si="102"/>
        <v>-19.278194453632523</v>
      </c>
      <c r="I583" s="1">
        <f t="shared" ref="I583:I646" si="106">9.87*SIN(RADIANS(1.978*A583-160.22))-7.53*COS(RADIANS(0.989*A583-80.11))-1.5*SIN((RADIANS(0.989*A583-80.11)))</f>
        <v>-12.271567749811318</v>
      </c>
      <c r="J583" s="4">
        <f>B583+('PV model'!$B$3/15)+(I583/60)</f>
        <v>1.5188072041698115</v>
      </c>
      <c r="K583" s="2">
        <f t="shared" ref="K583:K646" si="107">15*(12-J583)</f>
        <v>157.21789193745283</v>
      </c>
      <c r="L583" s="2">
        <f>DEGREES(ASIN((((COS(RADIANS('PV model'!$B$2))*COS(RADIANS(H583))*COS(RADIANS(K583)))+(SIN(RADIANS('PV model'!$B$2))*SIN(RADIANS(H583)))))))</f>
        <v>-49.909181116464005</v>
      </c>
      <c r="M583" s="3">
        <f t="shared" si="103"/>
        <v>0</v>
      </c>
      <c r="N583" s="2">
        <f t="shared" ref="N583:N646" si="108">DEGREES(ASIN((COS(RADIANS(H583))*SIN(RADIANS(K583)))/COS(RADIANS(L583))))</f>
        <v>34.580825829018082</v>
      </c>
      <c r="O583" s="2">
        <f>IF('PV model'!$B$2&gt;0, 180-N583,IF('PV model'!$B$2&lt;0,0-N583,N583))</f>
        <v>145.41917417098193</v>
      </c>
      <c r="P583" s="2">
        <f>ABS(O583-'PV model'!$B$5)</f>
        <v>59.580825829018067</v>
      </c>
      <c r="Q583" s="3">
        <f t="shared" si="104"/>
        <v>139.90918111646403</v>
      </c>
      <c r="R583" s="3">
        <f t="shared" ref="R583:R646" si="109">IF(D583=0,0,D583*COS(RADIANS(Q583))/SIN(RADIANS(L583)))</f>
        <v>0</v>
      </c>
      <c r="S583" s="3">
        <f t="shared" si="105"/>
        <v>0</v>
      </c>
      <c r="T583" s="3">
        <f>(0.5*(1-COS(RADIANS(90-$X$3)))*(D583+E583)*'PV model'!$B$4)</f>
        <v>0</v>
      </c>
      <c r="U583" s="3">
        <f t="shared" ref="U583:U646" si="110">R583+S583+T583</f>
        <v>0</v>
      </c>
      <c r="V583" s="3">
        <f>('PV model'!$B$13*(U583/1000)*(1-'PV model'!$B$14*((20+C583)-25))*'PV model'!$B$10)/'PV model'!$B$12</f>
        <v>0</v>
      </c>
    </row>
    <row r="584" spans="1:22" x14ac:dyDescent="0.2">
      <c r="A584" s="10">
        <f t="shared" ref="A584:A647" si="111">IF(B584&gt;1,A583,A583+1)</f>
        <v>25</v>
      </c>
      <c r="B584" s="10">
        <f t="shared" ref="B584:B647" si="112">IF(B583&lt;24,B583+1,1)</f>
        <v>3</v>
      </c>
      <c r="C584" s="23">
        <v>8.9</v>
      </c>
      <c r="D584" s="24">
        <v>0</v>
      </c>
      <c r="E584" s="24">
        <v>0</v>
      </c>
      <c r="F584" s="48"/>
      <c r="G584" s="48"/>
      <c r="H584" s="1">
        <f t="shared" ref="H584:H647" si="113">(23.465*SIN(RADIANS(280.1+0.9863*A584)))</f>
        <v>-19.278194453632523</v>
      </c>
      <c r="I584" s="1">
        <f t="shared" si="106"/>
        <v>-12.271567749811318</v>
      </c>
      <c r="J584" s="4">
        <f>B584+('PV model'!$B$3/15)+(I584/60)</f>
        <v>2.5188072041698111</v>
      </c>
      <c r="K584" s="2">
        <f t="shared" si="107"/>
        <v>142.21789193745283</v>
      </c>
      <c r="L584" s="2">
        <f>DEGREES(ASIN((((COS(RADIANS('PV model'!$B$2))*COS(RADIANS(H584))*COS(RADIANS(K584)))+(SIN(RADIANS('PV model'!$B$2))*SIN(RADIANS(H584)))))))</f>
        <v>-43.998936329333169</v>
      </c>
      <c r="M584" s="3">
        <f t="shared" si="103"/>
        <v>0</v>
      </c>
      <c r="N584" s="2">
        <f t="shared" si="108"/>
        <v>53.506665907572597</v>
      </c>
      <c r="O584" s="2">
        <f>IF('PV model'!$B$2&gt;0, 180-N584,IF('PV model'!$B$2&lt;0,0-N584,N584))</f>
        <v>126.4933340924274</v>
      </c>
      <c r="P584" s="2">
        <f>ABS(O584-'PV model'!$B$5)</f>
        <v>78.506665907572597</v>
      </c>
      <c r="Q584" s="3">
        <f t="shared" si="104"/>
        <v>133.99893632933319</v>
      </c>
      <c r="R584" s="3">
        <f t="shared" si="109"/>
        <v>0</v>
      </c>
      <c r="S584" s="3">
        <f t="shared" si="105"/>
        <v>0</v>
      </c>
      <c r="T584" s="3">
        <f>(0.5*(1-COS(RADIANS(90-$X$3)))*(D584+E584)*'PV model'!$B$4)</f>
        <v>0</v>
      </c>
      <c r="U584" s="3">
        <f t="shared" si="110"/>
        <v>0</v>
      </c>
      <c r="V584" s="3">
        <f>('PV model'!$B$13*(U584/1000)*(1-'PV model'!$B$14*((20+C584)-25))*'PV model'!$B$10)/'PV model'!$B$12</f>
        <v>0</v>
      </c>
    </row>
    <row r="585" spans="1:22" x14ac:dyDescent="0.2">
      <c r="A585" s="10">
        <f t="shared" si="111"/>
        <v>25</v>
      </c>
      <c r="B585" s="10">
        <f t="shared" si="112"/>
        <v>4</v>
      </c>
      <c r="C585" s="23">
        <v>8.5</v>
      </c>
      <c r="D585" s="24">
        <v>0</v>
      </c>
      <c r="E585" s="24">
        <v>0</v>
      </c>
      <c r="F585" s="48"/>
      <c r="G585" s="48"/>
      <c r="H585" s="1">
        <f t="shared" si="113"/>
        <v>-19.278194453632523</v>
      </c>
      <c r="I585" s="1">
        <f t="shared" si="106"/>
        <v>-12.271567749811318</v>
      </c>
      <c r="J585" s="4">
        <f>B585+('PV model'!$B$3/15)+(I585/60)</f>
        <v>3.5188072041698111</v>
      </c>
      <c r="K585" s="2">
        <f t="shared" si="107"/>
        <v>127.21789193745283</v>
      </c>
      <c r="L585" s="2">
        <f>DEGREES(ASIN((((COS(RADIANS('PV model'!$B$2))*COS(RADIANS(H585))*COS(RADIANS(K585)))+(SIN(RADIANS('PV model'!$B$2))*SIN(RADIANS(H585)))))))</f>
        <v>-36.546070999035265</v>
      </c>
      <c r="M585" s="3">
        <f t="shared" si="103"/>
        <v>0</v>
      </c>
      <c r="N585" s="2">
        <f t="shared" si="108"/>
        <v>69.334759365708479</v>
      </c>
      <c r="O585" s="2">
        <f>IF('PV model'!$B$2&gt;0, 180-N585,IF('PV model'!$B$2&lt;0,0-N585,N585))</f>
        <v>110.66524063429152</v>
      </c>
      <c r="P585" s="2">
        <f>ABS(O585-'PV model'!$B$5)</f>
        <v>94.334759365708479</v>
      </c>
      <c r="Q585" s="3">
        <f t="shared" si="104"/>
        <v>126.54607099903528</v>
      </c>
      <c r="R585" s="3">
        <f t="shared" si="109"/>
        <v>0</v>
      </c>
      <c r="S585" s="3">
        <f t="shared" si="105"/>
        <v>0</v>
      </c>
      <c r="T585" s="3">
        <f>(0.5*(1-COS(RADIANS(90-$X$3)))*(D585+E585)*'PV model'!$B$4)</f>
        <v>0</v>
      </c>
      <c r="U585" s="3">
        <f t="shared" si="110"/>
        <v>0</v>
      </c>
      <c r="V585" s="3">
        <f>('PV model'!$B$13*(U585/1000)*(1-'PV model'!$B$14*((20+C585)-25))*'PV model'!$B$10)/'PV model'!$B$12</f>
        <v>0</v>
      </c>
    </row>
    <row r="586" spans="1:22" x14ac:dyDescent="0.2">
      <c r="A586" s="10">
        <f t="shared" si="111"/>
        <v>25</v>
      </c>
      <c r="B586" s="10">
        <f t="shared" si="112"/>
        <v>5</v>
      </c>
      <c r="C586" s="23">
        <v>8</v>
      </c>
      <c r="D586" s="24">
        <v>0</v>
      </c>
      <c r="E586" s="24">
        <v>0</v>
      </c>
      <c r="F586" s="48"/>
      <c r="G586" s="48"/>
      <c r="H586" s="1">
        <f t="shared" si="113"/>
        <v>-19.278194453632523</v>
      </c>
      <c r="I586" s="1">
        <f t="shared" si="106"/>
        <v>-12.271567749811318</v>
      </c>
      <c r="J586" s="4">
        <f>B586+('PV model'!$B$3/15)+(I586/60)</f>
        <v>4.5188072041698115</v>
      </c>
      <c r="K586" s="2">
        <f t="shared" si="107"/>
        <v>112.21789193745283</v>
      </c>
      <c r="L586" s="2">
        <f>DEGREES(ASIN((((COS(RADIANS('PV model'!$B$2))*COS(RADIANS(H586))*COS(RADIANS(K586)))+(SIN(RADIANS('PV model'!$B$2))*SIN(RADIANS(H586)))))))</f>
        <v>-28.310863720529795</v>
      </c>
      <c r="M586" s="3">
        <f t="shared" si="103"/>
        <v>0</v>
      </c>
      <c r="N586" s="2">
        <f t="shared" si="108"/>
        <v>83.009270976736659</v>
      </c>
      <c r="O586" s="2">
        <f>IF('PV model'!$B$2&gt;0, 180-N586,IF('PV model'!$B$2&lt;0,0-N586,N586))</f>
        <v>96.990729023263341</v>
      </c>
      <c r="P586" s="2">
        <f>ABS(O586-'PV model'!$B$5)</f>
        <v>108.00927097673666</v>
      </c>
      <c r="Q586" s="3">
        <f t="shared" si="104"/>
        <v>118.3108637205298</v>
      </c>
      <c r="R586" s="3">
        <f t="shared" si="109"/>
        <v>0</v>
      </c>
      <c r="S586" s="3">
        <f t="shared" si="105"/>
        <v>0</v>
      </c>
      <c r="T586" s="3">
        <f>(0.5*(1-COS(RADIANS(90-$X$3)))*(D586+E586)*'PV model'!$B$4)</f>
        <v>0</v>
      </c>
      <c r="U586" s="3">
        <f t="shared" si="110"/>
        <v>0</v>
      </c>
      <c r="V586" s="3">
        <f>('PV model'!$B$13*(U586/1000)*(1-'PV model'!$B$14*((20+C586)-25))*'PV model'!$B$10)/'PV model'!$B$12</f>
        <v>0</v>
      </c>
    </row>
    <row r="587" spans="1:22" x14ac:dyDescent="0.2">
      <c r="A587" s="10">
        <f t="shared" si="111"/>
        <v>25</v>
      </c>
      <c r="B587" s="10">
        <f t="shared" si="112"/>
        <v>6</v>
      </c>
      <c r="C587" s="23">
        <v>7.6</v>
      </c>
      <c r="D587" s="24">
        <v>0</v>
      </c>
      <c r="E587" s="24">
        <v>0</v>
      </c>
      <c r="F587" s="48"/>
      <c r="G587" s="48"/>
      <c r="H587" s="1">
        <f t="shared" si="113"/>
        <v>-19.278194453632523</v>
      </c>
      <c r="I587" s="1">
        <f t="shared" si="106"/>
        <v>-12.271567749811318</v>
      </c>
      <c r="J587" s="4">
        <f>B587+('PV model'!$B$3/15)+(I587/60)</f>
        <v>5.5188072041698115</v>
      </c>
      <c r="K587" s="2">
        <f t="shared" si="107"/>
        <v>97.217891937452833</v>
      </c>
      <c r="L587" s="2">
        <f>DEGREES(ASIN((((COS(RADIANS('PV model'!$B$2))*COS(RADIANS(H587))*COS(RADIANS(K587)))+(SIN(RADIANS('PV model'!$B$2))*SIN(RADIANS(H587)))))))</f>
        <v>-19.832043635282673</v>
      </c>
      <c r="M587" s="3">
        <f t="shared" si="103"/>
        <v>0</v>
      </c>
      <c r="N587" s="2">
        <f t="shared" si="108"/>
        <v>84.554999004115658</v>
      </c>
      <c r="O587" s="2">
        <f>IF('PV model'!$B$2&gt;0, 180-N587,IF('PV model'!$B$2&lt;0,0-N587,N587))</f>
        <v>95.445000995884342</v>
      </c>
      <c r="P587" s="2">
        <f>ABS(O587-'PV model'!$B$5)</f>
        <v>109.55499900411566</v>
      </c>
      <c r="Q587" s="3">
        <f t="shared" si="104"/>
        <v>109.83204363528267</v>
      </c>
      <c r="R587" s="3">
        <f t="shared" si="109"/>
        <v>0</v>
      </c>
      <c r="S587" s="3">
        <f t="shared" si="105"/>
        <v>0</v>
      </c>
      <c r="T587" s="3">
        <f>(0.5*(1-COS(RADIANS(90-$X$3)))*(D587+E587)*'PV model'!$B$4)</f>
        <v>0</v>
      </c>
      <c r="U587" s="3">
        <f t="shared" si="110"/>
        <v>0</v>
      </c>
      <c r="V587" s="3">
        <f>('PV model'!$B$13*(U587/1000)*(1-'PV model'!$B$14*((20+C587)-25))*'PV model'!$B$10)/'PV model'!$B$12</f>
        <v>0</v>
      </c>
    </row>
    <row r="588" spans="1:22" x14ac:dyDescent="0.2">
      <c r="A588" s="10">
        <f t="shared" si="111"/>
        <v>25</v>
      </c>
      <c r="B588" s="10">
        <f t="shared" si="112"/>
        <v>7</v>
      </c>
      <c r="C588" s="23">
        <v>7</v>
      </c>
      <c r="D588" s="24">
        <v>0</v>
      </c>
      <c r="E588" s="24">
        <v>0</v>
      </c>
      <c r="F588" s="48"/>
      <c r="G588" s="48"/>
      <c r="H588" s="1">
        <f t="shared" si="113"/>
        <v>-19.278194453632523</v>
      </c>
      <c r="I588" s="1">
        <f t="shared" si="106"/>
        <v>-12.271567749811318</v>
      </c>
      <c r="J588" s="4">
        <f>B588+('PV model'!$B$3/15)+(I588/60)</f>
        <v>6.5188072041698115</v>
      </c>
      <c r="K588" s="2">
        <f t="shared" si="107"/>
        <v>82.217891937452833</v>
      </c>
      <c r="L588" s="2">
        <f>DEGREES(ASIN((((COS(RADIANS('PV model'!$B$2))*COS(RADIANS(H588))*COS(RADIANS(K588)))+(SIN(RADIANS('PV model'!$B$2))*SIN(RADIANS(H588)))))))</f>
        <v>-11.519133488599433</v>
      </c>
      <c r="M588" s="3">
        <f t="shared" si="103"/>
        <v>0</v>
      </c>
      <c r="N588" s="2">
        <f t="shared" si="108"/>
        <v>72.641732901479699</v>
      </c>
      <c r="O588" s="2">
        <f>IF('PV model'!$B$2&gt;0, 180-N588,IF('PV model'!$B$2&lt;0,0-N588,N588))</f>
        <v>107.3582670985203</v>
      </c>
      <c r="P588" s="2">
        <f>ABS(O588-'PV model'!$B$5)</f>
        <v>97.641732901479699</v>
      </c>
      <c r="Q588" s="3">
        <f t="shared" si="104"/>
        <v>101.51913348859944</v>
      </c>
      <c r="R588" s="3">
        <f t="shared" si="109"/>
        <v>0</v>
      </c>
      <c r="S588" s="3">
        <f t="shared" si="105"/>
        <v>0</v>
      </c>
      <c r="T588" s="3">
        <f>(0.5*(1-COS(RADIANS(90-$X$3)))*(D588+E588)*'PV model'!$B$4)</f>
        <v>0</v>
      </c>
      <c r="U588" s="3">
        <f t="shared" si="110"/>
        <v>0</v>
      </c>
      <c r="V588" s="3">
        <f>('PV model'!$B$13*(U588/1000)*(1-'PV model'!$B$14*((20+C588)-25))*'PV model'!$B$10)/'PV model'!$B$12</f>
        <v>0</v>
      </c>
    </row>
    <row r="589" spans="1:22" x14ac:dyDescent="0.2">
      <c r="A589" s="10">
        <f t="shared" si="111"/>
        <v>25</v>
      </c>
      <c r="B589" s="10">
        <f t="shared" si="112"/>
        <v>8</v>
      </c>
      <c r="C589" s="23">
        <v>6.3</v>
      </c>
      <c r="D589" s="24">
        <v>0</v>
      </c>
      <c r="E589" s="24">
        <v>0</v>
      </c>
      <c r="F589" s="48"/>
      <c r="G589" s="48"/>
      <c r="H589" s="1">
        <f t="shared" si="113"/>
        <v>-19.278194453632523</v>
      </c>
      <c r="I589" s="1">
        <f t="shared" si="106"/>
        <v>-12.271567749811318</v>
      </c>
      <c r="J589" s="4">
        <f>B589+('PV model'!$B$3/15)+(I589/60)</f>
        <v>7.5188072041698115</v>
      </c>
      <c r="K589" s="2">
        <f t="shared" si="107"/>
        <v>67.217891937452833</v>
      </c>
      <c r="L589" s="2">
        <f>DEGREES(ASIN((((COS(RADIANS('PV model'!$B$2))*COS(RADIANS(H589))*COS(RADIANS(K589)))+(SIN(RADIANS('PV model'!$B$2))*SIN(RADIANS(H589)))))))</f>
        <v>-3.7302872193810406</v>
      </c>
      <c r="M589" s="3">
        <f t="shared" si="103"/>
        <v>0</v>
      </c>
      <c r="N589" s="2">
        <f t="shared" si="108"/>
        <v>60.707476964464988</v>
      </c>
      <c r="O589" s="2">
        <f>IF('PV model'!$B$2&gt;0, 180-N589,IF('PV model'!$B$2&lt;0,0-N589,N589))</f>
        <v>119.29252303553501</v>
      </c>
      <c r="P589" s="2">
        <f>ABS(O589-'PV model'!$B$5)</f>
        <v>85.707476964464988</v>
      </c>
      <c r="Q589" s="3">
        <f t="shared" si="104"/>
        <v>93.73028721938104</v>
      </c>
      <c r="R589" s="3">
        <f t="shared" si="109"/>
        <v>0</v>
      </c>
      <c r="S589" s="3">
        <f t="shared" si="105"/>
        <v>0</v>
      </c>
      <c r="T589" s="3">
        <f>(0.5*(1-COS(RADIANS(90-$X$3)))*(D589+E589)*'PV model'!$B$4)</f>
        <v>0</v>
      </c>
      <c r="U589" s="3">
        <f t="shared" si="110"/>
        <v>0</v>
      </c>
      <c r="V589" s="3">
        <f>('PV model'!$B$13*(U589/1000)*(1-'PV model'!$B$14*((20+C589)-25))*'PV model'!$B$10)/'PV model'!$B$12</f>
        <v>0</v>
      </c>
    </row>
    <row r="590" spans="1:22" x14ac:dyDescent="0.2">
      <c r="A590" s="10">
        <f t="shared" si="111"/>
        <v>25</v>
      </c>
      <c r="B590" s="10">
        <f t="shared" si="112"/>
        <v>9</v>
      </c>
      <c r="C590" s="23">
        <v>5.7</v>
      </c>
      <c r="D590" s="24">
        <v>0</v>
      </c>
      <c r="E590" s="24">
        <v>0.88200000000000001</v>
      </c>
      <c r="F590" s="48"/>
      <c r="G590" s="48"/>
      <c r="H590" s="1">
        <f t="shared" si="113"/>
        <v>-19.278194453632523</v>
      </c>
      <c r="I590" s="1">
        <f t="shared" si="106"/>
        <v>-12.271567749811318</v>
      </c>
      <c r="J590" s="4">
        <f>B590+('PV model'!$B$3/15)+(I590/60)</f>
        <v>8.5188072041698106</v>
      </c>
      <c r="K590" s="2">
        <f t="shared" si="107"/>
        <v>52.217891937452841</v>
      </c>
      <c r="L590" s="2">
        <f>DEGREES(ASIN((((COS(RADIANS('PV model'!$B$2))*COS(RADIANS(H590))*COS(RADIANS(K590)))+(SIN(RADIANS('PV model'!$B$2))*SIN(RADIANS(H590)))))))</f>
        <v>3.1796459525012337</v>
      </c>
      <c r="M590" s="3">
        <f t="shared" si="103"/>
        <v>3.1796459525012337</v>
      </c>
      <c r="N590" s="2">
        <f t="shared" si="108"/>
        <v>48.346625152868342</v>
      </c>
      <c r="O590" s="2">
        <f>IF('PV model'!$B$2&gt;0, 180-N590,IF('PV model'!$B$2&lt;0,0-N590,N590))</f>
        <v>131.65337484713166</v>
      </c>
      <c r="P590" s="2">
        <f>ABS(O590-'PV model'!$B$5)</f>
        <v>73.346625152868342</v>
      </c>
      <c r="Q590" s="3">
        <f t="shared" si="104"/>
        <v>86.820354047498768</v>
      </c>
      <c r="R590" s="3">
        <f t="shared" si="109"/>
        <v>0</v>
      </c>
      <c r="S590" s="3">
        <f t="shared" si="105"/>
        <v>0.88200000000000001</v>
      </c>
      <c r="T590" s="3">
        <f>(0.5*(1-COS(RADIANS(90-$X$3)))*(D590+E590)*'PV model'!$B$4)</f>
        <v>0</v>
      </c>
      <c r="U590" s="3">
        <f t="shared" si="110"/>
        <v>0.88200000000000001</v>
      </c>
      <c r="V590" s="3">
        <f>('PV model'!$B$13*(U590/1000)*(1-'PV model'!$B$14*((20+C590)-25))*'PV model'!$B$10)/'PV model'!$B$12</f>
        <v>8.7917858783999991E-2</v>
      </c>
    </row>
    <row r="591" spans="1:22" x14ac:dyDescent="0.2">
      <c r="A591" s="10">
        <f t="shared" si="111"/>
        <v>25</v>
      </c>
      <c r="B591" s="10">
        <f t="shared" si="112"/>
        <v>10</v>
      </c>
      <c r="C591" s="23">
        <v>5.4</v>
      </c>
      <c r="D591" s="24">
        <v>0</v>
      </c>
      <c r="E591" s="24">
        <v>21.168000000000003</v>
      </c>
      <c r="F591" s="48"/>
      <c r="G591" s="48"/>
      <c r="H591" s="1">
        <f t="shared" si="113"/>
        <v>-19.278194453632523</v>
      </c>
      <c r="I591" s="1">
        <f t="shared" si="106"/>
        <v>-12.271567749811318</v>
      </c>
      <c r="J591" s="4">
        <f>B591+('PV model'!$B$3/15)+(I591/60)</f>
        <v>9.5188072041698106</v>
      </c>
      <c r="K591" s="2">
        <f t="shared" si="107"/>
        <v>37.217891937452841</v>
      </c>
      <c r="L591" s="2">
        <f>DEGREES(ASIN((((COS(RADIANS('PV model'!$B$2))*COS(RADIANS(H591))*COS(RADIANS(K591)))+(SIN(RADIANS('PV model'!$B$2))*SIN(RADIANS(H591)))))))</f>
        <v>8.8397271173233793</v>
      </c>
      <c r="M591" s="3">
        <f t="shared" si="103"/>
        <v>8.8397271173233793</v>
      </c>
      <c r="N591" s="2">
        <f t="shared" si="108"/>
        <v>35.295603552210615</v>
      </c>
      <c r="O591" s="2">
        <f>IF('PV model'!$B$2&gt;0, 180-N591,IF('PV model'!$B$2&lt;0,0-N591,N591))</f>
        <v>144.70439644778938</v>
      </c>
      <c r="P591" s="2">
        <f>ABS(O591-'PV model'!$B$5)</f>
        <v>60.295603552210622</v>
      </c>
      <c r="Q591" s="3">
        <f t="shared" si="104"/>
        <v>81.160272882676622</v>
      </c>
      <c r="R591" s="3">
        <f t="shared" si="109"/>
        <v>0</v>
      </c>
      <c r="S591" s="3">
        <f t="shared" si="105"/>
        <v>21.168000000000003</v>
      </c>
      <c r="T591" s="3">
        <f>(0.5*(1-COS(RADIANS(90-$X$3)))*(D591+E591)*'PV model'!$B$4)</f>
        <v>0</v>
      </c>
      <c r="U591" s="3">
        <f t="shared" si="110"/>
        <v>21.168000000000003</v>
      </c>
      <c r="V591" s="3">
        <f>('PV model'!$B$13*(U591/1000)*(1-'PV model'!$B$14*((20+C591)-25))*'PV model'!$B$10)/'PV model'!$B$12</f>
        <v>2.1125677547520003</v>
      </c>
    </row>
    <row r="592" spans="1:22" x14ac:dyDescent="0.2">
      <c r="A592" s="10">
        <f t="shared" si="111"/>
        <v>25</v>
      </c>
      <c r="B592" s="10">
        <f t="shared" si="112"/>
        <v>11</v>
      </c>
      <c r="C592" s="23">
        <v>5</v>
      </c>
      <c r="D592" s="24">
        <v>136.93889999999999</v>
      </c>
      <c r="E592" s="24">
        <v>58.211999999999996</v>
      </c>
      <c r="F592" s="48"/>
      <c r="G592" s="48"/>
      <c r="H592" s="1">
        <f t="shared" si="113"/>
        <v>-19.278194453632523</v>
      </c>
      <c r="I592" s="1">
        <f t="shared" si="106"/>
        <v>-12.271567749811318</v>
      </c>
      <c r="J592" s="4">
        <f>B592+('PV model'!$B$3/15)+(I592/60)</f>
        <v>10.518807204169811</v>
      </c>
      <c r="K592" s="2">
        <f t="shared" si="107"/>
        <v>22.217891937452841</v>
      </c>
      <c r="L592" s="2">
        <f>DEGREES(ASIN((((COS(RADIANS('PV model'!$B$2))*COS(RADIANS(H592))*COS(RADIANS(K592)))+(SIN(RADIANS('PV model'!$B$2))*SIN(RADIANS(H592)))))))</f>
        <v>12.877089443978299</v>
      </c>
      <c r="M592" s="3">
        <f t="shared" si="103"/>
        <v>12.877089443978299</v>
      </c>
      <c r="N592" s="2">
        <f t="shared" si="108"/>
        <v>21.477452058800214</v>
      </c>
      <c r="O592" s="2">
        <f>IF('PV model'!$B$2&gt;0, 180-N592,IF('PV model'!$B$2&lt;0,0-N592,N592))</f>
        <v>158.52254794119978</v>
      </c>
      <c r="P592" s="2">
        <f>ABS(O592-'PV model'!$B$5)</f>
        <v>46.477452058800225</v>
      </c>
      <c r="Q592" s="3">
        <f t="shared" si="104"/>
        <v>77.122910556021694</v>
      </c>
      <c r="R592" s="3">
        <f t="shared" si="109"/>
        <v>136.93890000000005</v>
      </c>
      <c r="S592" s="3">
        <f t="shared" si="105"/>
        <v>70.420048936795027</v>
      </c>
      <c r="T592" s="3">
        <f>(0.5*(1-COS(RADIANS(90-$X$3)))*(D592+E592)*'PV model'!$B$4)</f>
        <v>0</v>
      </c>
      <c r="U592" s="3">
        <f t="shared" si="110"/>
        <v>207.35894893679506</v>
      </c>
      <c r="V592" s="3">
        <f>('PV model'!$B$13*(U592/1000)*(1-'PV model'!$B$14*((20+C592)-25))*'PV model'!$B$10)/'PV model'!$B$12</f>
        <v>20.727600535722033</v>
      </c>
    </row>
    <row r="593" spans="1:22" x14ac:dyDescent="0.2">
      <c r="A593" s="10">
        <f t="shared" si="111"/>
        <v>25</v>
      </c>
      <c r="B593" s="10">
        <f t="shared" si="112"/>
        <v>12</v>
      </c>
      <c r="C593" s="23">
        <v>4.7</v>
      </c>
      <c r="D593" s="24">
        <v>336.73499999999996</v>
      </c>
      <c r="E593" s="24">
        <v>71.441999999999993</v>
      </c>
      <c r="F593" s="48"/>
      <c r="G593" s="48"/>
      <c r="H593" s="1">
        <f t="shared" si="113"/>
        <v>-19.278194453632523</v>
      </c>
      <c r="I593" s="1">
        <f t="shared" si="106"/>
        <v>-12.271567749811318</v>
      </c>
      <c r="J593" s="4">
        <f>B593+('PV model'!$B$3/15)+(I593/60)</f>
        <v>11.518807204169811</v>
      </c>
      <c r="K593" s="2">
        <f t="shared" si="107"/>
        <v>7.2178919374528405</v>
      </c>
      <c r="L593" s="2">
        <f>DEGREES(ASIN((((COS(RADIANS('PV model'!$B$2))*COS(RADIANS(H593))*COS(RADIANS(K593)))+(SIN(RADIANS('PV model'!$B$2))*SIN(RADIANS(H593)))))))</f>
        <v>14.970378282951676</v>
      </c>
      <c r="M593" s="3">
        <f t="shared" si="103"/>
        <v>14.970378282951676</v>
      </c>
      <c r="N593" s="2">
        <f t="shared" si="108"/>
        <v>7.0516768848238724</v>
      </c>
      <c r="O593" s="2">
        <f>IF('PV model'!$B$2&gt;0, 180-N593,IF('PV model'!$B$2&lt;0,0-N593,N593))</f>
        <v>172.94832311517612</v>
      </c>
      <c r="P593" s="2">
        <f>ABS(O593-'PV model'!$B$5)</f>
        <v>32.051676884823877</v>
      </c>
      <c r="Q593" s="3">
        <f t="shared" si="104"/>
        <v>75.029621717048329</v>
      </c>
      <c r="R593" s="3">
        <f t="shared" si="109"/>
        <v>336.73499999999973</v>
      </c>
      <c r="S593" s="3">
        <f t="shared" si="105"/>
        <v>88.564824029240128</v>
      </c>
      <c r="T593" s="3">
        <f>(0.5*(1-COS(RADIANS(90-$X$3)))*(D593+E593)*'PV model'!$B$4)</f>
        <v>0</v>
      </c>
      <c r="U593" s="3">
        <f t="shared" si="110"/>
        <v>425.29982402923986</v>
      </c>
      <c r="V593" s="3">
        <f>('PV model'!$B$13*(U593/1000)*(1-'PV model'!$B$14*((20+C593)-25))*'PV model'!$B$10)/'PV model'!$B$12</f>
        <v>42.563985974454781</v>
      </c>
    </row>
    <row r="594" spans="1:22" x14ac:dyDescent="0.2">
      <c r="A594" s="10">
        <f t="shared" si="111"/>
        <v>25</v>
      </c>
      <c r="B594" s="10">
        <f t="shared" si="112"/>
        <v>13</v>
      </c>
      <c r="C594" s="23">
        <v>4.3</v>
      </c>
      <c r="D594" s="24">
        <v>319.89824999999996</v>
      </c>
      <c r="E594" s="24">
        <v>85.554000000000002</v>
      </c>
      <c r="F594" s="48"/>
      <c r="G594" s="48"/>
      <c r="H594" s="1">
        <f t="shared" si="113"/>
        <v>-19.278194453632523</v>
      </c>
      <c r="I594" s="1">
        <f t="shared" si="106"/>
        <v>-12.271567749811318</v>
      </c>
      <c r="J594" s="4">
        <f>B594+('PV model'!$B$3/15)+(I594/60)</f>
        <v>12.518807204169811</v>
      </c>
      <c r="K594" s="2">
        <f t="shared" si="107"/>
        <v>-7.7821080625471595</v>
      </c>
      <c r="L594" s="2">
        <f>DEGREES(ASIN((((COS(RADIANS('PV model'!$B$2))*COS(RADIANS(H594))*COS(RADIANS(K594)))+(SIN(RADIANS('PV model'!$B$2))*SIN(RADIANS(H594)))))))</f>
        <v>14.929625004454353</v>
      </c>
      <c r="M594" s="3">
        <f t="shared" si="103"/>
        <v>14.929625004454353</v>
      </c>
      <c r="N594" s="2">
        <f t="shared" si="108"/>
        <v>-7.6012978719236681</v>
      </c>
      <c r="O594" s="2">
        <f>IF('PV model'!$B$2&gt;0, 180-N594,IF('PV model'!$B$2&lt;0,0-N594,N594))</f>
        <v>187.60129787192366</v>
      </c>
      <c r="P594" s="2">
        <f>ABS(O594-'PV model'!$B$5)</f>
        <v>17.398702128076337</v>
      </c>
      <c r="Q594" s="3">
        <f t="shared" si="104"/>
        <v>75.070374995545635</v>
      </c>
      <c r="R594" s="3">
        <f t="shared" si="109"/>
        <v>319.89825000000013</v>
      </c>
      <c r="S594" s="3">
        <f t="shared" si="105"/>
        <v>105.72592528079922</v>
      </c>
      <c r="T594" s="3">
        <f>(0.5*(1-COS(RADIANS(90-$X$3)))*(D594+E594)*'PV model'!$B$4)</f>
        <v>0</v>
      </c>
      <c r="U594" s="3">
        <f t="shared" si="110"/>
        <v>425.62417528079936</v>
      </c>
      <c r="V594" s="3">
        <f>('PV model'!$B$13*(U594/1000)*(1-'PV model'!$B$14*((20+C594)-25))*'PV model'!$B$10)/'PV model'!$B$12</f>
        <v>42.664519660239691</v>
      </c>
    </row>
    <row r="595" spans="1:22" x14ac:dyDescent="0.2">
      <c r="A595" s="10">
        <f t="shared" si="111"/>
        <v>25</v>
      </c>
      <c r="B595" s="10">
        <f t="shared" si="112"/>
        <v>14</v>
      </c>
      <c r="C595" s="23">
        <v>3.8</v>
      </c>
      <c r="D595" s="24">
        <v>300.81660000000005</v>
      </c>
      <c r="E595" s="24">
        <v>80.262</v>
      </c>
      <c r="F595" s="48"/>
      <c r="G595" s="48"/>
      <c r="H595" s="1">
        <f t="shared" si="113"/>
        <v>-19.278194453632523</v>
      </c>
      <c r="I595" s="1">
        <f t="shared" si="106"/>
        <v>-12.271567749811318</v>
      </c>
      <c r="J595" s="4">
        <f>B595+('PV model'!$B$3/15)+(I595/60)</f>
        <v>13.518807204169811</v>
      </c>
      <c r="K595" s="2">
        <f t="shared" si="107"/>
        <v>-22.782108062547159</v>
      </c>
      <c r="L595" s="2">
        <f>DEGREES(ASIN((((COS(RADIANS('PV model'!$B$2))*COS(RADIANS(H595))*COS(RADIANS(K595)))+(SIN(RADIANS('PV model'!$B$2))*SIN(RADIANS(H595)))))))</f>
        <v>12.758700958971348</v>
      </c>
      <c r="M595" s="3">
        <f t="shared" si="103"/>
        <v>12.758700958971348</v>
      </c>
      <c r="N595" s="2">
        <f t="shared" si="108"/>
        <v>-22.009975939484143</v>
      </c>
      <c r="O595" s="2">
        <f>IF('PV model'!$B$2&gt;0, 180-N595,IF('PV model'!$B$2&lt;0,0-N595,N595))</f>
        <v>202.00997593948415</v>
      </c>
      <c r="P595" s="2">
        <f>ABS(O595-'PV model'!$B$5)</f>
        <v>2.9900240605158501</v>
      </c>
      <c r="Q595" s="3">
        <f t="shared" si="104"/>
        <v>77.241299041028654</v>
      </c>
      <c r="R595" s="3">
        <f t="shared" si="109"/>
        <v>300.81659999999994</v>
      </c>
      <c r="S595" s="3">
        <f t="shared" si="105"/>
        <v>97.877990460117488</v>
      </c>
      <c r="T595" s="3">
        <f>(0.5*(1-COS(RADIANS(90-$X$3)))*(D595+E595)*'PV model'!$B$4)</f>
        <v>0</v>
      </c>
      <c r="U595" s="3">
        <f t="shared" si="110"/>
        <v>398.69459046011741</v>
      </c>
      <c r="V595" s="3">
        <f>('PV model'!$B$13*(U595/1000)*(1-'PV model'!$B$14*((20+C595)-25))*'PV model'!$B$10)/'PV model'!$B$12</f>
        <v>40.04480811645282</v>
      </c>
    </row>
    <row r="596" spans="1:22" x14ac:dyDescent="0.2">
      <c r="A596" s="10">
        <f t="shared" si="111"/>
        <v>25</v>
      </c>
      <c r="B596" s="10">
        <f t="shared" si="112"/>
        <v>15</v>
      </c>
      <c r="C596" s="23">
        <v>3.4</v>
      </c>
      <c r="D596" s="24">
        <v>267.1431</v>
      </c>
      <c r="E596" s="24">
        <v>57.33</v>
      </c>
      <c r="F596" s="48"/>
      <c r="G596" s="48"/>
      <c r="H596" s="1">
        <f t="shared" si="113"/>
        <v>-19.278194453632523</v>
      </c>
      <c r="I596" s="1">
        <f t="shared" si="106"/>
        <v>-12.271567749811318</v>
      </c>
      <c r="J596" s="4">
        <f>B596+('PV model'!$B$3/15)+(I596/60)</f>
        <v>14.518807204169811</v>
      </c>
      <c r="K596" s="2">
        <f t="shared" si="107"/>
        <v>-37.782108062547159</v>
      </c>
      <c r="L596" s="2">
        <f>DEGREES(ASIN((((COS(RADIANS('PV model'!$B$2))*COS(RADIANS(H596))*COS(RADIANS(K596)))+(SIN(RADIANS('PV model'!$B$2))*SIN(RADIANS(H596)))))))</f>
        <v>8.6539304936271364</v>
      </c>
      <c r="M596" s="3">
        <f t="shared" si="103"/>
        <v>8.6539304936271364</v>
      </c>
      <c r="N596" s="2">
        <f t="shared" si="108"/>
        <v>-35.800595520724578</v>
      </c>
      <c r="O596" s="2">
        <f>IF('PV model'!$B$2&gt;0, 180-N596,IF('PV model'!$B$2&lt;0,0-N596,N596))</f>
        <v>215.80059552072458</v>
      </c>
      <c r="P596" s="2">
        <f>ABS(O596-'PV model'!$B$5)</f>
        <v>10.800595520724585</v>
      </c>
      <c r="Q596" s="3">
        <f t="shared" si="104"/>
        <v>81.346069506372856</v>
      </c>
      <c r="R596" s="3">
        <f t="shared" si="109"/>
        <v>267.14310000000023</v>
      </c>
      <c r="S596" s="3">
        <f t="shared" si="105"/>
        <v>68.571270598749663</v>
      </c>
      <c r="T596" s="3">
        <f>(0.5*(1-COS(RADIANS(90-$X$3)))*(D596+E596)*'PV model'!$B$4)</f>
        <v>0</v>
      </c>
      <c r="U596" s="3">
        <f t="shared" si="110"/>
        <v>335.71437059874989</v>
      </c>
      <c r="V596" s="3">
        <f>('PV model'!$B$13*(U596/1000)*(1-'PV model'!$B$14*((20+C596)-25))*'PV model'!$B$10)/'PV model'!$B$12</f>
        <v>33.772779739355357</v>
      </c>
    </row>
    <row r="597" spans="1:22" x14ac:dyDescent="0.2">
      <c r="A597" s="10">
        <f t="shared" si="111"/>
        <v>25</v>
      </c>
      <c r="B597" s="10">
        <f t="shared" si="112"/>
        <v>16</v>
      </c>
      <c r="C597" s="23">
        <v>3.3</v>
      </c>
      <c r="D597" s="24">
        <v>55.000050000000002</v>
      </c>
      <c r="E597" s="24">
        <v>35.28</v>
      </c>
      <c r="F597" s="48"/>
      <c r="G597" s="48"/>
      <c r="H597" s="1">
        <f t="shared" si="113"/>
        <v>-19.278194453632523</v>
      </c>
      <c r="I597" s="1">
        <f t="shared" si="106"/>
        <v>-12.271567749811318</v>
      </c>
      <c r="J597" s="4">
        <f>B597+('PV model'!$B$3/15)+(I597/60)</f>
        <v>15.518807204169811</v>
      </c>
      <c r="K597" s="2">
        <f t="shared" si="107"/>
        <v>-52.782108062547159</v>
      </c>
      <c r="L597" s="2">
        <f>DEGREES(ASIN((((COS(RADIANS('PV model'!$B$2))*COS(RADIANS(H597))*COS(RADIANS(K597)))+(SIN(RADIANS('PV model'!$B$2))*SIN(RADIANS(H597)))))))</f>
        <v>2.9399853831589211</v>
      </c>
      <c r="M597" s="3">
        <f t="shared" si="103"/>
        <v>2.9399853831589211</v>
      </c>
      <c r="N597" s="2">
        <f t="shared" si="108"/>
        <v>-48.822912111911293</v>
      </c>
      <c r="O597" s="2">
        <f>IF('PV model'!$B$2&gt;0, 180-N597,IF('PV model'!$B$2&lt;0,0-N597,N597))</f>
        <v>228.82291211191131</v>
      </c>
      <c r="P597" s="2">
        <f>ABS(O597-'PV model'!$B$5)</f>
        <v>23.822912111911307</v>
      </c>
      <c r="Q597" s="3">
        <f t="shared" si="104"/>
        <v>87.060014616841087</v>
      </c>
      <c r="R597" s="3">
        <f t="shared" si="109"/>
        <v>55.000049999999966</v>
      </c>
      <c r="S597" s="3">
        <f t="shared" si="105"/>
        <v>40.654322808398007</v>
      </c>
      <c r="T597" s="3">
        <f>(0.5*(1-COS(RADIANS(90-$X$3)))*(D597+E597)*'PV model'!$B$4)</f>
        <v>0</v>
      </c>
      <c r="U597" s="3">
        <f t="shared" si="110"/>
        <v>95.654372808397966</v>
      </c>
      <c r="V597" s="3">
        <f>('PV model'!$B$13*(U597/1000)*(1-'PV model'!$B$14*((20+C597)-25))*'PV model'!$B$10)/'PV model'!$B$12</f>
        <v>9.6266300614477665</v>
      </c>
    </row>
    <row r="598" spans="1:22" x14ac:dyDescent="0.2">
      <c r="A598" s="10">
        <f t="shared" si="111"/>
        <v>25</v>
      </c>
      <c r="B598" s="10">
        <f t="shared" si="112"/>
        <v>17</v>
      </c>
      <c r="C598" s="23">
        <v>3.2</v>
      </c>
      <c r="D598" s="24">
        <v>0</v>
      </c>
      <c r="E598" s="24">
        <v>4.41</v>
      </c>
      <c r="F598" s="48"/>
      <c r="G598" s="48"/>
      <c r="H598" s="1">
        <f t="shared" si="113"/>
        <v>-19.278194453632523</v>
      </c>
      <c r="I598" s="1">
        <f t="shared" si="106"/>
        <v>-12.271567749811318</v>
      </c>
      <c r="J598" s="4">
        <f>B598+('PV model'!$B$3/15)+(I598/60)</f>
        <v>16.518807204169811</v>
      </c>
      <c r="K598" s="2">
        <f t="shared" si="107"/>
        <v>-67.782108062547167</v>
      </c>
      <c r="L598" s="2">
        <f>DEGREES(ASIN((((COS(RADIANS('PV model'!$B$2))*COS(RADIANS(H598))*COS(RADIANS(K598)))+(SIN(RADIANS('PV model'!$B$2))*SIN(RADIANS(H598)))))))</f>
        <v>-4.0096169761332758</v>
      </c>
      <c r="M598" s="3">
        <f t="shared" si="103"/>
        <v>0</v>
      </c>
      <c r="N598" s="2">
        <f t="shared" si="108"/>
        <v>-61.161961255244215</v>
      </c>
      <c r="O598" s="2">
        <f>IF('PV model'!$B$2&gt;0, 180-N598,IF('PV model'!$B$2&lt;0,0-N598,N598))</f>
        <v>241.16196125524422</v>
      </c>
      <c r="P598" s="2">
        <f>ABS(O598-'PV model'!$B$5)</f>
        <v>36.161961255244222</v>
      </c>
      <c r="Q598" s="3">
        <f t="shared" si="104"/>
        <v>94.009616976133273</v>
      </c>
      <c r="R598" s="3">
        <f t="shared" si="109"/>
        <v>0</v>
      </c>
      <c r="S598" s="3">
        <f t="shared" si="105"/>
        <v>4.41</v>
      </c>
      <c r="T598" s="3">
        <f>(0.5*(1-COS(RADIANS(90-$X$3)))*(D598+E598)*'PV model'!$B$4)</f>
        <v>0</v>
      </c>
      <c r="U598" s="3">
        <f t="shared" si="110"/>
        <v>4.41</v>
      </c>
      <c r="V598" s="3">
        <f>('PV model'!$B$13*(U598/1000)*(1-'PV model'!$B$14*((20+C598)-25))*'PV model'!$B$10)/'PV model'!$B$12</f>
        <v>0.44399752992000002</v>
      </c>
    </row>
    <row r="599" spans="1:22" x14ac:dyDescent="0.2">
      <c r="A599" s="10">
        <f t="shared" si="111"/>
        <v>25</v>
      </c>
      <c r="B599" s="10">
        <f t="shared" si="112"/>
        <v>18</v>
      </c>
      <c r="C599" s="23">
        <v>3.1</v>
      </c>
      <c r="D599" s="24">
        <v>0</v>
      </c>
      <c r="E599" s="24">
        <v>0</v>
      </c>
      <c r="F599" s="48"/>
      <c r="G599" s="48"/>
      <c r="H599" s="1">
        <f t="shared" si="113"/>
        <v>-19.278194453632523</v>
      </c>
      <c r="I599" s="1">
        <f t="shared" si="106"/>
        <v>-12.271567749811318</v>
      </c>
      <c r="J599" s="4">
        <f>B599+('PV model'!$B$3/15)+(I599/60)</f>
        <v>17.518807204169811</v>
      </c>
      <c r="K599" s="2">
        <f t="shared" si="107"/>
        <v>-82.782108062547167</v>
      </c>
      <c r="L599" s="2">
        <f>DEGREES(ASIN((((COS(RADIANS('PV model'!$B$2))*COS(RADIANS(H599))*COS(RADIANS(K599)))+(SIN(RADIANS('PV model'!$B$2))*SIN(RADIANS(H599)))))))</f>
        <v>-11.824522505827025</v>
      </c>
      <c r="M599" s="3">
        <f t="shared" si="103"/>
        <v>0</v>
      </c>
      <c r="N599" s="2">
        <f t="shared" si="108"/>
        <v>-73.087268627235247</v>
      </c>
      <c r="O599" s="2">
        <f>IF('PV model'!$B$2&gt;0, 180-N599,IF('PV model'!$B$2&lt;0,0-N599,N599))</f>
        <v>253.08726862723523</v>
      </c>
      <c r="P599" s="2">
        <f>ABS(O599-'PV model'!$B$5)</f>
        <v>48.087268627235233</v>
      </c>
      <c r="Q599" s="3">
        <f t="shared" si="104"/>
        <v>101.82452250582703</v>
      </c>
      <c r="R599" s="3">
        <f t="shared" si="109"/>
        <v>0</v>
      </c>
      <c r="S599" s="3">
        <f t="shared" si="105"/>
        <v>0</v>
      </c>
      <c r="T599" s="3">
        <f>(0.5*(1-COS(RADIANS(90-$X$3)))*(D599+E599)*'PV model'!$B$4)</f>
        <v>0</v>
      </c>
      <c r="U599" s="3">
        <f t="shared" si="110"/>
        <v>0</v>
      </c>
      <c r="V599" s="3">
        <f>('PV model'!$B$13*(U599/1000)*(1-'PV model'!$B$14*((20+C599)-25))*'PV model'!$B$10)/'PV model'!$B$12</f>
        <v>0</v>
      </c>
    </row>
    <row r="600" spans="1:22" x14ac:dyDescent="0.2">
      <c r="A600" s="10">
        <f t="shared" si="111"/>
        <v>25</v>
      </c>
      <c r="B600" s="10">
        <f t="shared" si="112"/>
        <v>19</v>
      </c>
      <c r="C600" s="23">
        <v>3.4</v>
      </c>
      <c r="D600" s="24">
        <v>0</v>
      </c>
      <c r="E600" s="24">
        <v>0</v>
      </c>
      <c r="F600" s="48"/>
      <c r="G600" s="48"/>
      <c r="H600" s="1">
        <f t="shared" si="113"/>
        <v>-19.278194453632523</v>
      </c>
      <c r="I600" s="1">
        <f t="shared" si="106"/>
        <v>-12.271567749811318</v>
      </c>
      <c r="J600" s="4">
        <f>B600+('PV model'!$B$3/15)+(I600/60)</f>
        <v>18.518807204169811</v>
      </c>
      <c r="K600" s="2">
        <f t="shared" si="107"/>
        <v>-97.782108062547167</v>
      </c>
      <c r="L600" s="2">
        <f>DEGREES(ASIN((((COS(RADIANS('PV model'!$B$2))*COS(RADIANS(H600))*COS(RADIANS(K600)))+(SIN(RADIANS('PV model'!$B$2))*SIN(RADIANS(H600)))))))</f>
        <v>-20.150294046212817</v>
      </c>
      <c r="M600" s="3">
        <f t="shared" si="103"/>
        <v>0</v>
      </c>
      <c r="N600" s="2">
        <f t="shared" si="108"/>
        <v>-85.009412576291083</v>
      </c>
      <c r="O600" s="2">
        <f>IF('PV model'!$B$2&gt;0, 180-N600,IF('PV model'!$B$2&lt;0,0-N600,N600))</f>
        <v>265.00941257629108</v>
      </c>
      <c r="P600" s="2">
        <f>ABS(O600-'PV model'!$B$5)</f>
        <v>60.009412576291083</v>
      </c>
      <c r="Q600" s="3">
        <f t="shared" si="104"/>
        <v>110.15029404621282</v>
      </c>
      <c r="R600" s="3">
        <f t="shared" si="109"/>
        <v>0</v>
      </c>
      <c r="S600" s="3">
        <f t="shared" si="105"/>
        <v>0</v>
      </c>
      <c r="T600" s="3">
        <f>(0.5*(1-COS(RADIANS(90-$X$3)))*(D600+E600)*'PV model'!$B$4)</f>
        <v>0</v>
      </c>
      <c r="U600" s="3">
        <f t="shared" si="110"/>
        <v>0</v>
      </c>
      <c r="V600" s="3">
        <f>('PV model'!$B$13*(U600/1000)*(1-'PV model'!$B$14*((20+C600)-25))*'PV model'!$B$10)/'PV model'!$B$12</f>
        <v>0</v>
      </c>
    </row>
    <row r="601" spans="1:22" x14ac:dyDescent="0.2">
      <c r="A601" s="10">
        <f t="shared" si="111"/>
        <v>25</v>
      </c>
      <c r="B601" s="10">
        <f t="shared" si="112"/>
        <v>20</v>
      </c>
      <c r="C601" s="23">
        <v>3.7</v>
      </c>
      <c r="D601" s="24">
        <v>0</v>
      </c>
      <c r="E601" s="24">
        <v>0</v>
      </c>
      <c r="F601" s="48"/>
      <c r="G601" s="48"/>
      <c r="H601" s="1">
        <f t="shared" si="113"/>
        <v>-19.278194453632523</v>
      </c>
      <c r="I601" s="1">
        <f t="shared" si="106"/>
        <v>-12.271567749811318</v>
      </c>
      <c r="J601" s="4">
        <f>B601+('PV model'!$B$3/15)+(I601/60)</f>
        <v>19.518807204169811</v>
      </c>
      <c r="K601" s="2">
        <f t="shared" si="107"/>
        <v>-112.78210806254717</v>
      </c>
      <c r="L601" s="2">
        <f>DEGREES(ASIN((((COS(RADIANS('PV model'!$B$2))*COS(RADIANS(H601))*COS(RADIANS(K601)))+(SIN(RADIANS('PV model'!$B$2))*SIN(RADIANS(H601)))))))</f>
        <v>-28.627894535408572</v>
      </c>
      <c r="M601" s="3">
        <f t="shared" si="103"/>
        <v>0</v>
      </c>
      <c r="N601" s="2">
        <f t="shared" si="108"/>
        <v>-82.522462537420608</v>
      </c>
      <c r="O601" s="2">
        <f>IF('PV model'!$B$2&gt;0, 180-N601,IF('PV model'!$B$2&lt;0,0-N601,N601))</f>
        <v>262.52246253742061</v>
      </c>
      <c r="P601" s="2">
        <f>ABS(O601-'PV model'!$B$5)</f>
        <v>57.522462537420608</v>
      </c>
      <c r="Q601" s="3">
        <f t="shared" si="104"/>
        <v>118.62789453540856</v>
      </c>
      <c r="R601" s="3">
        <f t="shared" si="109"/>
        <v>0</v>
      </c>
      <c r="S601" s="3">
        <f t="shared" si="105"/>
        <v>0</v>
      </c>
      <c r="T601" s="3">
        <f>(0.5*(1-COS(RADIANS(90-$X$3)))*(D601+E601)*'PV model'!$B$4)</f>
        <v>0</v>
      </c>
      <c r="U601" s="3">
        <f t="shared" si="110"/>
        <v>0</v>
      </c>
      <c r="V601" s="3">
        <f>('PV model'!$B$13*(U601/1000)*(1-'PV model'!$B$14*((20+C601)-25))*'PV model'!$B$10)/'PV model'!$B$12</f>
        <v>0</v>
      </c>
    </row>
    <row r="602" spans="1:22" x14ac:dyDescent="0.2">
      <c r="A602" s="10">
        <f t="shared" si="111"/>
        <v>25</v>
      </c>
      <c r="B602" s="10">
        <f t="shared" si="112"/>
        <v>21</v>
      </c>
      <c r="C602" s="23">
        <v>4</v>
      </c>
      <c r="D602" s="24">
        <v>0</v>
      </c>
      <c r="E602" s="24">
        <v>0</v>
      </c>
      <c r="F602" s="48"/>
      <c r="G602" s="48"/>
      <c r="H602" s="1">
        <f t="shared" si="113"/>
        <v>-19.278194453632523</v>
      </c>
      <c r="I602" s="1">
        <f t="shared" si="106"/>
        <v>-12.271567749811318</v>
      </c>
      <c r="J602" s="4">
        <f>B602+('PV model'!$B$3/15)+(I602/60)</f>
        <v>20.518807204169811</v>
      </c>
      <c r="K602" s="2">
        <f t="shared" si="107"/>
        <v>-127.78210806254717</v>
      </c>
      <c r="L602" s="2">
        <f>DEGREES(ASIN((((COS(RADIANS('PV model'!$B$2))*COS(RADIANS(H602))*COS(RADIANS(K602)))+(SIN(RADIANS('PV model'!$B$2))*SIN(RADIANS(H602)))))))</f>
        <v>-36.844539005911741</v>
      </c>
      <c r="M602" s="3">
        <f t="shared" si="103"/>
        <v>0</v>
      </c>
      <c r="N602" s="2">
        <f t="shared" si="108"/>
        <v>-68.784654453695268</v>
      </c>
      <c r="O602" s="2">
        <f>IF('PV model'!$B$2&gt;0, 180-N602,IF('PV model'!$B$2&lt;0,0-N602,N602))</f>
        <v>248.78465445369528</v>
      </c>
      <c r="P602" s="2">
        <f>ABS(O602-'PV model'!$B$5)</f>
        <v>43.784654453695282</v>
      </c>
      <c r="Q602" s="3">
        <f t="shared" si="104"/>
        <v>126.84453900591174</v>
      </c>
      <c r="R602" s="3">
        <f t="shared" si="109"/>
        <v>0</v>
      </c>
      <c r="S602" s="3">
        <f t="shared" si="105"/>
        <v>0</v>
      </c>
      <c r="T602" s="3">
        <f>(0.5*(1-COS(RADIANS(90-$X$3)))*(D602+E602)*'PV model'!$B$4)</f>
        <v>0</v>
      </c>
      <c r="U602" s="3">
        <f t="shared" si="110"/>
        <v>0</v>
      </c>
      <c r="V602" s="3">
        <f>('PV model'!$B$13*(U602/1000)*(1-'PV model'!$B$14*((20+C602)-25))*'PV model'!$B$10)/'PV model'!$B$12</f>
        <v>0</v>
      </c>
    </row>
    <row r="603" spans="1:22" x14ac:dyDescent="0.2">
      <c r="A603" s="10">
        <f t="shared" si="111"/>
        <v>25</v>
      </c>
      <c r="B603" s="10">
        <f t="shared" si="112"/>
        <v>22</v>
      </c>
      <c r="C603" s="23">
        <v>4.3</v>
      </c>
      <c r="D603" s="24">
        <v>0</v>
      </c>
      <c r="E603" s="24">
        <v>0</v>
      </c>
      <c r="F603" s="48"/>
      <c r="G603" s="48"/>
      <c r="H603" s="1">
        <f t="shared" si="113"/>
        <v>-19.278194453632523</v>
      </c>
      <c r="I603" s="1">
        <f t="shared" si="106"/>
        <v>-12.271567749811318</v>
      </c>
      <c r="J603" s="4">
        <f>B603+('PV model'!$B$3/15)+(I603/60)</f>
        <v>21.518807204169811</v>
      </c>
      <c r="K603" s="2">
        <f t="shared" si="107"/>
        <v>-142.78210806254717</v>
      </c>
      <c r="L603" s="2">
        <f>DEGREES(ASIN((((COS(RADIANS('PV model'!$B$2))*COS(RADIANS(H603))*COS(RADIANS(K603)))+(SIN(RADIANS('PV model'!$B$2))*SIN(RADIANS(H603)))))))</f>
        <v>-44.254767826636382</v>
      </c>
      <c r="M603" s="3">
        <f t="shared" si="103"/>
        <v>0</v>
      </c>
      <c r="N603" s="2">
        <f t="shared" si="108"/>
        <v>-52.855912509873924</v>
      </c>
      <c r="O603" s="2">
        <f>IF('PV model'!$B$2&gt;0, 180-N603,IF('PV model'!$B$2&lt;0,0-N603,N603))</f>
        <v>232.85591250987392</v>
      </c>
      <c r="P603" s="2">
        <f>ABS(O603-'PV model'!$B$5)</f>
        <v>27.855912509873917</v>
      </c>
      <c r="Q603" s="3">
        <f t="shared" si="104"/>
        <v>134.25476782663637</v>
      </c>
      <c r="R603" s="3">
        <f t="shared" si="109"/>
        <v>0</v>
      </c>
      <c r="S603" s="3">
        <f t="shared" si="105"/>
        <v>0</v>
      </c>
      <c r="T603" s="3">
        <f>(0.5*(1-COS(RADIANS(90-$X$3)))*(D603+E603)*'PV model'!$B$4)</f>
        <v>0</v>
      </c>
      <c r="U603" s="3">
        <f t="shared" si="110"/>
        <v>0</v>
      </c>
      <c r="V603" s="3">
        <f>('PV model'!$B$13*(U603/1000)*(1-'PV model'!$B$14*((20+C603)-25))*'PV model'!$B$10)/'PV model'!$B$12</f>
        <v>0</v>
      </c>
    </row>
    <row r="604" spans="1:22" x14ac:dyDescent="0.2">
      <c r="A604" s="10">
        <f t="shared" si="111"/>
        <v>25</v>
      </c>
      <c r="B604" s="10">
        <f t="shared" si="112"/>
        <v>23</v>
      </c>
      <c r="C604" s="23">
        <v>4.5999999999999996</v>
      </c>
      <c r="D604" s="24">
        <v>0</v>
      </c>
      <c r="E604" s="24">
        <v>0</v>
      </c>
      <c r="F604" s="48"/>
      <c r="G604" s="48"/>
      <c r="H604" s="1">
        <f t="shared" si="113"/>
        <v>-19.278194453632523</v>
      </c>
      <c r="I604" s="1">
        <f t="shared" si="106"/>
        <v>-12.271567749811318</v>
      </c>
      <c r="J604" s="4">
        <f>B604+('PV model'!$B$3/15)+(I604/60)</f>
        <v>22.518807204169811</v>
      </c>
      <c r="K604" s="2">
        <f t="shared" si="107"/>
        <v>-157.78210806254717</v>
      </c>
      <c r="L604" s="2">
        <f>DEGREES(ASIN((((COS(RADIANS('PV model'!$B$2))*COS(RADIANS(H604))*COS(RADIANS(K604)))+(SIN(RADIANS('PV model'!$B$2))*SIN(RADIANS(H604)))))))</f>
        <v>-50.0887673734602</v>
      </c>
      <c r="M604" s="3">
        <f t="shared" si="103"/>
        <v>0</v>
      </c>
      <c r="N604" s="2">
        <f t="shared" si="108"/>
        <v>-33.800818145184877</v>
      </c>
      <c r="O604" s="2">
        <f>IF('PV model'!$B$2&gt;0, 180-N604,IF('PV model'!$B$2&lt;0,0-N604,N604))</f>
        <v>213.80081814518488</v>
      </c>
      <c r="P604" s="2">
        <f>ABS(O604-'PV model'!$B$5)</f>
        <v>8.800818145184877</v>
      </c>
      <c r="Q604" s="3">
        <f t="shared" si="104"/>
        <v>140.0887673734602</v>
      </c>
      <c r="R604" s="3">
        <f t="shared" si="109"/>
        <v>0</v>
      </c>
      <c r="S604" s="3">
        <f t="shared" si="105"/>
        <v>0</v>
      </c>
      <c r="T604" s="3">
        <f>(0.5*(1-COS(RADIANS(90-$X$3)))*(D604+E604)*'PV model'!$B$4)</f>
        <v>0</v>
      </c>
      <c r="U604" s="3">
        <f t="shared" si="110"/>
        <v>0</v>
      </c>
      <c r="V604" s="3">
        <f>('PV model'!$B$13*(U604/1000)*(1-'PV model'!$B$14*((20+C604)-25))*'PV model'!$B$10)/'PV model'!$B$12</f>
        <v>0</v>
      </c>
    </row>
    <row r="605" spans="1:22" x14ac:dyDescent="0.2">
      <c r="A605" s="10">
        <f t="shared" si="111"/>
        <v>25</v>
      </c>
      <c r="B605" s="10">
        <f t="shared" si="112"/>
        <v>24</v>
      </c>
      <c r="C605" s="23">
        <v>4.9000000000000004</v>
      </c>
      <c r="D605" s="24">
        <v>0</v>
      </c>
      <c r="E605" s="24">
        <v>0</v>
      </c>
      <c r="F605" s="48"/>
      <c r="G605" s="48"/>
      <c r="H605" s="1">
        <f t="shared" si="113"/>
        <v>-19.278194453632523</v>
      </c>
      <c r="I605" s="1">
        <f t="shared" si="106"/>
        <v>-12.271567749811318</v>
      </c>
      <c r="J605" s="4">
        <f>B605+('PV model'!$B$3/15)+(I605/60)</f>
        <v>23.518807204169811</v>
      </c>
      <c r="K605" s="2">
        <f t="shared" si="107"/>
        <v>-172.78210806254717</v>
      </c>
      <c r="L605" s="2">
        <f>DEGREES(ASIN((((COS(RADIANS('PV model'!$B$2))*COS(RADIANS(H605))*COS(RADIANS(K605)))+(SIN(RADIANS('PV model'!$B$2))*SIN(RADIANS(H605)))))))</f>
        <v>-53.369376321159685</v>
      </c>
      <c r="M605" s="3">
        <f t="shared" si="103"/>
        <v>0</v>
      </c>
      <c r="N605" s="2">
        <f t="shared" si="108"/>
        <v>-11.465131581122236</v>
      </c>
      <c r="O605" s="2">
        <f>IF('PV model'!$B$2&gt;0, 180-N605,IF('PV model'!$B$2&lt;0,0-N605,N605))</f>
        <v>191.46513158112225</v>
      </c>
      <c r="P605" s="2">
        <f>ABS(O605-'PV model'!$B$5)</f>
        <v>13.53486841887775</v>
      </c>
      <c r="Q605" s="3">
        <f t="shared" si="104"/>
        <v>143.36937632115968</v>
      </c>
      <c r="R605" s="3">
        <f t="shared" si="109"/>
        <v>0</v>
      </c>
      <c r="S605" s="3">
        <f t="shared" si="105"/>
        <v>0</v>
      </c>
      <c r="T605" s="3">
        <f>(0.5*(1-COS(RADIANS(90-$X$3)))*(D605+E605)*'PV model'!$B$4)</f>
        <v>0</v>
      </c>
      <c r="U605" s="3">
        <f t="shared" si="110"/>
        <v>0</v>
      </c>
      <c r="V605" s="3">
        <f>('PV model'!$B$13*(U605/1000)*(1-'PV model'!$B$14*((20+C605)-25))*'PV model'!$B$10)/'PV model'!$B$12</f>
        <v>0</v>
      </c>
    </row>
    <row r="606" spans="1:22" x14ac:dyDescent="0.2">
      <c r="A606" s="10">
        <f t="shared" si="111"/>
        <v>26</v>
      </c>
      <c r="B606" s="10">
        <f t="shared" si="112"/>
        <v>1</v>
      </c>
      <c r="C606" s="23">
        <v>4.9000000000000004</v>
      </c>
      <c r="D606" s="24">
        <v>0</v>
      </c>
      <c r="E606" s="24">
        <v>0</v>
      </c>
      <c r="F606" s="48"/>
      <c r="G606" s="48"/>
      <c r="H606" s="1">
        <f t="shared" si="113"/>
        <v>-19.045066877146809</v>
      </c>
      <c r="I606" s="1">
        <f t="shared" si="106"/>
        <v>-12.508095441773181</v>
      </c>
      <c r="J606" s="4">
        <f>B606+('PV model'!$B$3/15)+(I606/60)</f>
        <v>0.51486507597044706</v>
      </c>
      <c r="K606" s="2">
        <f t="shared" si="107"/>
        <v>172.27702386044331</v>
      </c>
      <c r="L606" s="2">
        <f>DEGREES(ASIN((((COS(RADIANS('PV model'!$B$2))*COS(RADIANS(H606))*COS(RADIANS(K606)))+(SIN(RADIANS('PV model'!$B$2))*SIN(RADIANS(H606)))))))</f>
        <v>-53.079335107686319</v>
      </c>
      <c r="M606" s="3">
        <f t="shared" si="103"/>
        <v>0</v>
      </c>
      <c r="N606" s="2">
        <f t="shared" si="108"/>
        <v>12.208107715955737</v>
      </c>
      <c r="O606" s="2">
        <f>IF('PV model'!$B$2&gt;0, 180-N606,IF('PV model'!$B$2&lt;0,0-N606,N606))</f>
        <v>167.79189228404425</v>
      </c>
      <c r="P606" s="2">
        <f>ABS(O606-'PV model'!$B$5)</f>
        <v>37.208107715955748</v>
      </c>
      <c r="Q606" s="3">
        <f t="shared" si="104"/>
        <v>143.07933510768632</v>
      </c>
      <c r="R606" s="3">
        <f t="shared" si="109"/>
        <v>0</v>
      </c>
      <c r="S606" s="3">
        <f t="shared" si="105"/>
        <v>0</v>
      </c>
      <c r="T606" s="3">
        <f>(0.5*(1-COS(RADIANS(90-$X$3)))*(D606+E606)*'PV model'!$B$4)</f>
        <v>0</v>
      </c>
      <c r="U606" s="3">
        <f t="shared" si="110"/>
        <v>0</v>
      </c>
      <c r="V606" s="3">
        <f>('PV model'!$B$13*(U606/1000)*(1-'PV model'!$B$14*((20+C606)-25))*'PV model'!$B$10)/'PV model'!$B$12</f>
        <v>0</v>
      </c>
    </row>
    <row r="607" spans="1:22" x14ac:dyDescent="0.2">
      <c r="A607" s="10">
        <f t="shared" si="111"/>
        <v>26</v>
      </c>
      <c r="B607" s="10">
        <f t="shared" si="112"/>
        <v>2</v>
      </c>
      <c r="C607" s="23">
        <v>4.9000000000000004</v>
      </c>
      <c r="D607" s="24">
        <v>0</v>
      </c>
      <c r="E607" s="24">
        <v>0</v>
      </c>
      <c r="F607" s="48"/>
      <c r="G607" s="48"/>
      <c r="H607" s="1">
        <f t="shared" si="113"/>
        <v>-19.045066877146809</v>
      </c>
      <c r="I607" s="1">
        <f t="shared" si="106"/>
        <v>-12.508095441773181</v>
      </c>
      <c r="J607" s="4">
        <f>B607+('PV model'!$B$3/15)+(I607/60)</f>
        <v>1.514865075970447</v>
      </c>
      <c r="K607" s="2">
        <f t="shared" si="107"/>
        <v>157.27702386044331</v>
      </c>
      <c r="L607" s="2">
        <f>DEGREES(ASIN((((COS(RADIANS('PV model'!$B$2))*COS(RADIANS(H607))*COS(RADIANS(K607)))+(SIN(RADIANS('PV model'!$B$2))*SIN(RADIANS(H607)))))))</f>
        <v>-49.708855891969286</v>
      </c>
      <c r="M607" s="3">
        <f t="shared" si="103"/>
        <v>0</v>
      </c>
      <c r="N607" s="2">
        <f t="shared" si="108"/>
        <v>34.376785688330905</v>
      </c>
      <c r="O607" s="2">
        <f>IF('PV model'!$B$2&gt;0, 180-N607,IF('PV model'!$B$2&lt;0,0-N607,N607))</f>
        <v>145.6232143116691</v>
      </c>
      <c r="P607" s="2">
        <f>ABS(O607-'PV model'!$B$5)</f>
        <v>59.376785688330898</v>
      </c>
      <c r="Q607" s="3">
        <f t="shared" si="104"/>
        <v>139.70885589196931</v>
      </c>
      <c r="R607" s="3">
        <f t="shared" si="109"/>
        <v>0</v>
      </c>
      <c r="S607" s="3">
        <f t="shared" si="105"/>
        <v>0</v>
      </c>
      <c r="T607" s="3">
        <f>(0.5*(1-COS(RADIANS(90-$X$3)))*(D607+E607)*'PV model'!$B$4)</f>
        <v>0</v>
      </c>
      <c r="U607" s="3">
        <f t="shared" si="110"/>
        <v>0</v>
      </c>
      <c r="V607" s="3">
        <f>('PV model'!$B$13*(U607/1000)*(1-'PV model'!$B$14*((20+C607)-25))*'PV model'!$B$10)/'PV model'!$B$12</f>
        <v>0</v>
      </c>
    </row>
    <row r="608" spans="1:22" x14ac:dyDescent="0.2">
      <c r="A608" s="10">
        <f t="shared" si="111"/>
        <v>26</v>
      </c>
      <c r="B608" s="10">
        <f t="shared" si="112"/>
        <v>3</v>
      </c>
      <c r="C608" s="23">
        <v>4.9000000000000004</v>
      </c>
      <c r="D608" s="24">
        <v>0</v>
      </c>
      <c r="E608" s="24">
        <v>0</v>
      </c>
      <c r="F608" s="48"/>
      <c r="G608" s="48"/>
      <c r="H608" s="1">
        <f t="shared" si="113"/>
        <v>-19.045066877146809</v>
      </c>
      <c r="I608" s="1">
        <f t="shared" si="106"/>
        <v>-12.508095441773181</v>
      </c>
      <c r="J608" s="4">
        <f>B608+('PV model'!$B$3/15)+(I608/60)</f>
        <v>2.5148650759704467</v>
      </c>
      <c r="K608" s="2">
        <f t="shared" si="107"/>
        <v>142.27702386044331</v>
      </c>
      <c r="L608" s="2">
        <f>DEGREES(ASIN((((COS(RADIANS('PV model'!$B$2))*COS(RADIANS(H608))*COS(RADIANS(K608)))+(SIN(RADIANS('PV model'!$B$2))*SIN(RADIANS(H608)))))))</f>
        <v>-43.821481226189896</v>
      </c>
      <c r="M608" s="3">
        <f t="shared" si="103"/>
        <v>0</v>
      </c>
      <c r="N608" s="2">
        <f t="shared" si="108"/>
        <v>53.2829414410946</v>
      </c>
      <c r="O608" s="2">
        <f>IF('PV model'!$B$2&gt;0, 180-N608,IF('PV model'!$B$2&lt;0,0-N608,N608))</f>
        <v>126.71705855890539</v>
      </c>
      <c r="P608" s="2">
        <f>ABS(O608-'PV model'!$B$5)</f>
        <v>78.282941441094607</v>
      </c>
      <c r="Q608" s="3">
        <f t="shared" si="104"/>
        <v>133.82148122618992</v>
      </c>
      <c r="R608" s="3">
        <f t="shared" si="109"/>
        <v>0</v>
      </c>
      <c r="S608" s="3">
        <f t="shared" si="105"/>
        <v>0</v>
      </c>
      <c r="T608" s="3">
        <f>(0.5*(1-COS(RADIANS(90-$X$3)))*(D608+E608)*'PV model'!$B$4)</f>
        <v>0</v>
      </c>
      <c r="U608" s="3">
        <f t="shared" si="110"/>
        <v>0</v>
      </c>
      <c r="V608" s="3">
        <f>('PV model'!$B$13*(U608/1000)*(1-'PV model'!$B$14*((20+C608)-25))*'PV model'!$B$10)/'PV model'!$B$12</f>
        <v>0</v>
      </c>
    </row>
    <row r="609" spans="1:22" x14ac:dyDescent="0.2">
      <c r="A609" s="10">
        <f t="shared" si="111"/>
        <v>26</v>
      </c>
      <c r="B609" s="10">
        <f t="shared" si="112"/>
        <v>4</v>
      </c>
      <c r="C609" s="23">
        <v>5</v>
      </c>
      <c r="D609" s="24">
        <v>0</v>
      </c>
      <c r="E609" s="24">
        <v>0</v>
      </c>
      <c r="F609" s="48"/>
      <c r="G609" s="48"/>
      <c r="H609" s="1">
        <f t="shared" si="113"/>
        <v>-19.045066877146809</v>
      </c>
      <c r="I609" s="1">
        <f t="shared" si="106"/>
        <v>-12.508095441773181</v>
      </c>
      <c r="J609" s="4">
        <f>B609+('PV model'!$B$3/15)+(I609/60)</f>
        <v>3.5148650759704467</v>
      </c>
      <c r="K609" s="2">
        <f t="shared" si="107"/>
        <v>127.27702386044331</v>
      </c>
      <c r="L609" s="2">
        <f>DEGREES(ASIN((((COS(RADIANS('PV model'!$B$2))*COS(RADIANS(H609))*COS(RADIANS(K609)))+(SIN(RADIANS('PV model'!$B$2))*SIN(RADIANS(H609)))))))</f>
        <v>-36.384342327110701</v>
      </c>
      <c r="M609" s="3">
        <f t="shared" si="103"/>
        <v>0</v>
      </c>
      <c r="N609" s="2">
        <f t="shared" si="108"/>
        <v>69.114728657066706</v>
      </c>
      <c r="O609" s="2">
        <f>IF('PV model'!$B$2&gt;0, 180-N609,IF('PV model'!$B$2&lt;0,0-N609,N609))</f>
        <v>110.88527134293329</v>
      </c>
      <c r="P609" s="2">
        <f>ABS(O609-'PV model'!$B$5)</f>
        <v>94.114728657066706</v>
      </c>
      <c r="Q609" s="3">
        <f t="shared" si="104"/>
        <v>126.3843423271107</v>
      </c>
      <c r="R609" s="3">
        <f t="shared" si="109"/>
        <v>0</v>
      </c>
      <c r="S609" s="3">
        <f t="shared" si="105"/>
        <v>0</v>
      </c>
      <c r="T609" s="3">
        <f>(0.5*(1-COS(RADIANS(90-$X$3)))*(D609+E609)*'PV model'!$B$4)</f>
        <v>0</v>
      </c>
      <c r="U609" s="3">
        <f t="shared" si="110"/>
        <v>0</v>
      </c>
      <c r="V609" s="3">
        <f>('PV model'!$B$13*(U609/1000)*(1-'PV model'!$B$14*((20+C609)-25))*'PV model'!$B$10)/'PV model'!$B$12</f>
        <v>0</v>
      </c>
    </row>
    <row r="610" spans="1:22" x14ac:dyDescent="0.2">
      <c r="A610" s="10">
        <f t="shared" si="111"/>
        <v>26</v>
      </c>
      <c r="B610" s="10">
        <f t="shared" si="112"/>
        <v>5</v>
      </c>
      <c r="C610" s="23">
        <v>5</v>
      </c>
      <c r="D610" s="24">
        <v>0</v>
      </c>
      <c r="E610" s="24">
        <v>0</v>
      </c>
      <c r="F610" s="48"/>
      <c r="G610" s="48"/>
      <c r="H610" s="1">
        <f t="shared" si="113"/>
        <v>-19.045066877146809</v>
      </c>
      <c r="I610" s="1">
        <f t="shared" si="106"/>
        <v>-12.508095441773181</v>
      </c>
      <c r="J610" s="4">
        <f>B610+('PV model'!$B$3/15)+(I610/60)</f>
        <v>4.5148650759704472</v>
      </c>
      <c r="K610" s="2">
        <f t="shared" si="107"/>
        <v>112.27702386044329</v>
      </c>
      <c r="L610" s="2">
        <f>DEGREES(ASIN((((COS(RADIANS('PV model'!$B$2))*COS(RADIANS(H610))*COS(RADIANS(K610)))+(SIN(RADIANS('PV model'!$B$2))*SIN(RADIANS(H610)))))))</f>
        <v>-28.156735631855256</v>
      </c>
      <c r="M610" s="3">
        <f t="shared" si="103"/>
        <v>0</v>
      </c>
      <c r="N610" s="2">
        <f t="shared" si="108"/>
        <v>82.800865024474277</v>
      </c>
      <c r="O610" s="2">
        <f>IF('PV model'!$B$2&gt;0, 180-N610,IF('PV model'!$B$2&lt;0,0-N610,N610))</f>
        <v>97.199134975525723</v>
      </c>
      <c r="P610" s="2">
        <f>ABS(O610-'PV model'!$B$5)</f>
        <v>107.80086502447428</v>
      </c>
      <c r="Q610" s="3">
        <f t="shared" si="104"/>
        <v>118.15673563185524</v>
      </c>
      <c r="R610" s="3">
        <f t="shared" si="109"/>
        <v>0</v>
      </c>
      <c r="S610" s="3">
        <f t="shared" si="105"/>
        <v>0</v>
      </c>
      <c r="T610" s="3">
        <f>(0.5*(1-COS(RADIANS(90-$X$3)))*(D610+E610)*'PV model'!$B$4)</f>
        <v>0</v>
      </c>
      <c r="U610" s="3">
        <f t="shared" si="110"/>
        <v>0</v>
      </c>
      <c r="V610" s="3">
        <f>('PV model'!$B$13*(U610/1000)*(1-'PV model'!$B$14*((20+C610)-25))*'PV model'!$B$10)/'PV model'!$B$12</f>
        <v>0</v>
      </c>
    </row>
    <row r="611" spans="1:22" x14ac:dyDescent="0.2">
      <c r="A611" s="10">
        <f t="shared" si="111"/>
        <v>26</v>
      </c>
      <c r="B611" s="10">
        <f t="shared" si="112"/>
        <v>6</v>
      </c>
      <c r="C611" s="23">
        <v>5.0999999999999996</v>
      </c>
      <c r="D611" s="24">
        <v>0</v>
      </c>
      <c r="E611" s="24">
        <v>0</v>
      </c>
      <c r="F611" s="48"/>
      <c r="G611" s="48"/>
      <c r="H611" s="1">
        <f t="shared" si="113"/>
        <v>-19.045066877146809</v>
      </c>
      <c r="I611" s="1">
        <f t="shared" si="106"/>
        <v>-12.508095441773181</v>
      </c>
      <c r="J611" s="4">
        <f>B611+('PV model'!$B$3/15)+(I611/60)</f>
        <v>5.5148650759704472</v>
      </c>
      <c r="K611" s="2">
        <f t="shared" si="107"/>
        <v>97.277023860443293</v>
      </c>
      <c r="L611" s="2">
        <f>DEGREES(ASIN((((COS(RADIANS('PV model'!$B$2))*COS(RADIANS(H611))*COS(RADIANS(K611)))+(SIN(RADIANS('PV model'!$B$2))*SIN(RADIANS(H611)))))))</f>
        <v>-19.678369223488332</v>
      </c>
      <c r="M611" s="3">
        <f t="shared" si="103"/>
        <v>0</v>
      </c>
      <c r="N611" s="2">
        <f t="shared" si="108"/>
        <v>84.750495483530571</v>
      </c>
      <c r="O611" s="2">
        <f>IF('PV model'!$B$2&gt;0, 180-N611,IF('PV model'!$B$2&lt;0,0-N611,N611))</f>
        <v>95.249504516469429</v>
      </c>
      <c r="P611" s="2">
        <f>ABS(O611-'PV model'!$B$5)</f>
        <v>109.75049548353057</v>
      </c>
      <c r="Q611" s="3">
        <f t="shared" si="104"/>
        <v>109.67836922348833</v>
      </c>
      <c r="R611" s="3">
        <f t="shared" si="109"/>
        <v>0</v>
      </c>
      <c r="S611" s="3">
        <f t="shared" si="105"/>
        <v>0</v>
      </c>
      <c r="T611" s="3">
        <f>(0.5*(1-COS(RADIANS(90-$X$3)))*(D611+E611)*'PV model'!$B$4)</f>
        <v>0</v>
      </c>
      <c r="U611" s="3">
        <f t="shared" si="110"/>
        <v>0</v>
      </c>
      <c r="V611" s="3">
        <f>('PV model'!$B$13*(U611/1000)*(1-'PV model'!$B$14*((20+C611)-25))*'PV model'!$B$10)/'PV model'!$B$12</f>
        <v>0</v>
      </c>
    </row>
    <row r="612" spans="1:22" x14ac:dyDescent="0.2">
      <c r="A612" s="10">
        <f t="shared" si="111"/>
        <v>26</v>
      </c>
      <c r="B612" s="10">
        <f t="shared" si="112"/>
        <v>7</v>
      </c>
      <c r="C612" s="23">
        <v>5.0999999999999996</v>
      </c>
      <c r="D612" s="24">
        <v>0</v>
      </c>
      <c r="E612" s="24">
        <v>0</v>
      </c>
      <c r="F612" s="48"/>
      <c r="G612" s="48"/>
      <c r="H612" s="1">
        <f t="shared" si="113"/>
        <v>-19.045066877146809</v>
      </c>
      <c r="I612" s="1">
        <f t="shared" si="106"/>
        <v>-12.508095441773181</v>
      </c>
      <c r="J612" s="4">
        <f>B612+('PV model'!$B$3/15)+(I612/60)</f>
        <v>6.5148650759704472</v>
      </c>
      <c r="K612" s="2">
        <f t="shared" si="107"/>
        <v>82.277023860443293</v>
      </c>
      <c r="L612" s="2">
        <f>DEGREES(ASIN((((COS(RADIANS('PV model'!$B$2))*COS(RADIANS(H612))*COS(RADIANS(K612)))+(SIN(RADIANS('PV model'!$B$2))*SIN(RADIANS(H612)))))))</f>
        <v>-11.359991361778777</v>
      </c>
      <c r="M612" s="3">
        <f t="shared" si="103"/>
        <v>0</v>
      </c>
      <c r="N612" s="2">
        <f t="shared" si="108"/>
        <v>72.824648916332507</v>
      </c>
      <c r="O612" s="2">
        <f>IF('PV model'!$B$2&gt;0, 180-N612,IF('PV model'!$B$2&lt;0,0-N612,N612))</f>
        <v>107.17535108366749</v>
      </c>
      <c r="P612" s="2">
        <f>ABS(O612-'PV model'!$B$5)</f>
        <v>97.824648916332507</v>
      </c>
      <c r="Q612" s="3">
        <f t="shared" si="104"/>
        <v>101.35999136177878</v>
      </c>
      <c r="R612" s="3">
        <f t="shared" si="109"/>
        <v>0</v>
      </c>
      <c r="S612" s="3">
        <f t="shared" si="105"/>
        <v>0</v>
      </c>
      <c r="T612" s="3">
        <f>(0.5*(1-COS(RADIANS(90-$X$3)))*(D612+E612)*'PV model'!$B$4)</f>
        <v>0</v>
      </c>
      <c r="U612" s="3">
        <f t="shared" si="110"/>
        <v>0</v>
      </c>
      <c r="V612" s="3">
        <f>('PV model'!$B$13*(U612/1000)*(1-'PV model'!$B$14*((20+C612)-25))*'PV model'!$B$10)/'PV model'!$B$12</f>
        <v>0</v>
      </c>
    </row>
    <row r="613" spans="1:22" x14ac:dyDescent="0.2">
      <c r="A613" s="10">
        <f t="shared" si="111"/>
        <v>26</v>
      </c>
      <c r="B613" s="10">
        <f t="shared" si="112"/>
        <v>8</v>
      </c>
      <c r="C613" s="23">
        <v>5.2</v>
      </c>
      <c r="D613" s="24">
        <v>0</v>
      </c>
      <c r="E613" s="24">
        <v>0</v>
      </c>
      <c r="F613" s="48"/>
      <c r="G613" s="48"/>
      <c r="H613" s="1">
        <f t="shared" si="113"/>
        <v>-19.045066877146809</v>
      </c>
      <c r="I613" s="1">
        <f t="shared" si="106"/>
        <v>-12.508095441773181</v>
      </c>
      <c r="J613" s="4">
        <f>B613+('PV model'!$B$3/15)+(I613/60)</f>
        <v>7.5148650759704472</v>
      </c>
      <c r="K613" s="2">
        <f t="shared" si="107"/>
        <v>67.277023860443293</v>
      </c>
      <c r="L613" s="2">
        <f>DEGREES(ASIN((((COS(RADIANS('PV model'!$B$2))*COS(RADIANS(H613))*COS(RADIANS(K613)))+(SIN(RADIANS('PV model'!$B$2))*SIN(RADIANS(H613)))))))</f>
        <v>-3.5608751187361354</v>
      </c>
      <c r="M613" s="3">
        <f t="shared" si="103"/>
        <v>0</v>
      </c>
      <c r="N613" s="2">
        <f t="shared" si="108"/>
        <v>60.877431879929709</v>
      </c>
      <c r="O613" s="2">
        <f>IF('PV model'!$B$2&gt;0, 180-N613,IF('PV model'!$B$2&lt;0,0-N613,N613))</f>
        <v>119.1225681200703</v>
      </c>
      <c r="P613" s="2">
        <f>ABS(O613-'PV model'!$B$5)</f>
        <v>85.877431879929702</v>
      </c>
      <c r="Q613" s="3">
        <f t="shared" si="104"/>
        <v>93.560875118736135</v>
      </c>
      <c r="R613" s="3">
        <f t="shared" si="109"/>
        <v>0</v>
      </c>
      <c r="S613" s="3">
        <f t="shared" si="105"/>
        <v>0</v>
      </c>
      <c r="T613" s="3">
        <f>(0.5*(1-COS(RADIANS(90-$X$3)))*(D613+E613)*'PV model'!$B$4)</f>
        <v>0</v>
      </c>
      <c r="U613" s="3">
        <f t="shared" si="110"/>
        <v>0</v>
      </c>
      <c r="V613" s="3">
        <f>('PV model'!$B$13*(U613/1000)*(1-'PV model'!$B$14*((20+C613)-25))*'PV model'!$B$10)/'PV model'!$B$12</f>
        <v>0</v>
      </c>
    </row>
    <row r="614" spans="1:22" x14ac:dyDescent="0.2">
      <c r="A614" s="10">
        <f t="shared" si="111"/>
        <v>26</v>
      </c>
      <c r="B614" s="10">
        <f t="shared" si="112"/>
        <v>9</v>
      </c>
      <c r="C614" s="23">
        <v>5.2</v>
      </c>
      <c r="D614" s="24">
        <v>0</v>
      </c>
      <c r="E614" s="24">
        <v>3.528</v>
      </c>
      <c r="F614" s="48"/>
      <c r="G614" s="48"/>
      <c r="H614" s="1">
        <f t="shared" si="113"/>
        <v>-19.045066877146809</v>
      </c>
      <c r="I614" s="1">
        <f t="shared" si="106"/>
        <v>-12.508095441773181</v>
      </c>
      <c r="J614" s="4">
        <f>B614+('PV model'!$B$3/15)+(I614/60)</f>
        <v>8.5148650759704463</v>
      </c>
      <c r="K614" s="2">
        <f t="shared" si="107"/>
        <v>52.277023860443308</v>
      </c>
      <c r="L614" s="2">
        <f>DEGREES(ASIN((((COS(RADIANS('PV model'!$B$2))*COS(RADIANS(H614))*COS(RADIANS(K614)))+(SIN(RADIANS('PV model'!$B$2))*SIN(RADIANS(H614)))))))</f>
        <v>3.3629484422136371</v>
      </c>
      <c r="M614" s="3">
        <f t="shared" si="103"/>
        <v>3.3629484422136371</v>
      </c>
      <c r="N614" s="2">
        <f t="shared" si="108"/>
        <v>48.501371804483796</v>
      </c>
      <c r="O614" s="2">
        <f>IF('PV model'!$B$2&gt;0, 180-N614,IF('PV model'!$B$2&lt;0,0-N614,N614))</f>
        <v>131.4986281955162</v>
      </c>
      <c r="P614" s="2">
        <f>ABS(O614-'PV model'!$B$5)</f>
        <v>73.501371804483796</v>
      </c>
      <c r="Q614" s="3">
        <f t="shared" si="104"/>
        <v>86.637051557786364</v>
      </c>
      <c r="R614" s="3">
        <f t="shared" si="109"/>
        <v>0</v>
      </c>
      <c r="S614" s="3">
        <f t="shared" si="105"/>
        <v>3.528</v>
      </c>
      <c r="T614" s="3">
        <f>(0.5*(1-COS(RADIANS(90-$X$3)))*(D614+E614)*'PV model'!$B$4)</f>
        <v>0</v>
      </c>
      <c r="U614" s="3">
        <f t="shared" si="110"/>
        <v>3.528</v>
      </c>
      <c r="V614" s="3">
        <f>('PV model'!$B$13*(U614/1000)*(1-'PV model'!$B$14*((20+C614)-25))*'PV model'!$B$10)/'PV model'!$B$12</f>
        <v>0.35237675289599996</v>
      </c>
    </row>
    <row r="615" spans="1:22" x14ac:dyDescent="0.2">
      <c r="A615" s="10">
        <f t="shared" si="111"/>
        <v>26</v>
      </c>
      <c r="B615" s="10">
        <f t="shared" si="112"/>
        <v>10</v>
      </c>
      <c r="C615" s="23">
        <v>5.3</v>
      </c>
      <c r="D615" s="24">
        <v>59.489850000000004</v>
      </c>
      <c r="E615" s="24">
        <v>31.752000000000002</v>
      </c>
      <c r="F615" s="48"/>
      <c r="G615" s="48"/>
      <c r="H615" s="1">
        <f t="shared" si="113"/>
        <v>-19.045066877146809</v>
      </c>
      <c r="I615" s="1">
        <f t="shared" si="106"/>
        <v>-12.508095441773181</v>
      </c>
      <c r="J615" s="4">
        <f>B615+('PV model'!$B$3/15)+(I615/60)</f>
        <v>9.5148650759704463</v>
      </c>
      <c r="K615" s="2">
        <f t="shared" si="107"/>
        <v>37.277023860443308</v>
      </c>
      <c r="L615" s="2">
        <f>DEGREES(ASIN((((COS(RADIANS('PV model'!$B$2))*COS(RADIANS(H615))*COS(RADIANS(K615)))+(SIN(RADIANS('PV model'!$B$2))*SIN(RADIANS(H615)))))))</f>
        <v>9.0389820074669771</v>
      </c>
      <c r="M615" s="3">
        <f t="shared" si="103"/>
        <v>9.0389820074669771</v>
      </c>
      <c r="N615" s="2">
        <f t="shared" si="108"/>
        <v>35.430531024765116</v>
      </c>
      <c r="O615" s="2">
        <f>IF('PV model'!$B$2&gt;0, 180-N615,IF('PV model'!$B$2&lt;0,0-N615,N615))</f>
        <v>144.56946897523488</v>
      </c>
      <c r="P615" s="2">
        <f>ABS(O615-'PV model'!$B$5)</f>
        <v>60.430531024765116</v>
      </c>
      <c r="Q615" s="3">
        <f t="shared" si="104"/>
        <v>80.961017992533016</v>
      </c>
      <c r="R615" s="3">
        <f t="shared" si="109"/>
        <v>59.489850000000047</v>
      </c>
      <c r="S615" s="3">
        <f t="shared" si="105"/>
        <v>37.451805473770975</v>
      </c>
      <c r="T615" s="3">
        <f>(0.5*(1-COS(RADIANS(90-$X$3)))*(D615+E615)*'PV model'!$B$4)</f>
        <v>0</v>
      </c>
      <c r="U615" s="3">
        <f t="shared" si="110"/>
        <v>96.941655473771021</v>
      </c>
      <c r="V615" s="3">
        <f>('PV model'!$B$13*(U615/1000)*(1-'PV model'!$B$14*((20+C615)-25))*'PV model'!$B$10)/'PV model'!$B$12</f>
        <v>9.6786595357007617</v>
      </c>
    </row>
    <row r="616" spans="1:22" x14ac:dyDescent="0.2">
      <c r="A616" s="10">
        <f t="shared" si="111"/>
        <v>26</v>
      </c>
      <c r="B616" s="10">
        <f t="shared" si="112"/>
        <v>11</v>
      </c>
      <c r="C616" s="23">
        <v>5.4</v>
      </c>
      <c r="D616" s="24">
        <v>67.346999999999994</v>
      </c>
      <c r="E616" s="24">
        <v>64.385999999999996</v>
      </c>
      <c r="F616" s="48"/>
      <c r="G616" s="48"/>
      <c r="H616" s="1">
        <f t="shared" si="113"/>
        <v>-19.045066877146809</v>
      </c>
      <c r="I616" s="1">
        <f t="shared" si="106"/>
        <v>-12.508095441773181</v>
      </c>
      <c r="J616" s="4">
        <f>B616+('PV model'!$B$3/15)+(I616/60)</f>
        <v>10.514865075970446</v>
      </c>
      <c r="K616" s="2">
        <f t="shared" si="107"/>
        <v>22.277023860443308</v>
      </c>
      <c r="L616" s="2">
        <f>DEGREES(ASIN((((COS(RADIANS('PV model'!$B$2))*COS(RADIANS(H616))*COS(RADIANS(K616)))+(SIN(RADIANS('PV model'!$B$2))*SIN(RADIANS(H616)))))))</f>
        <v>13.092209164059554</v>
      </c>
      <c r="M616" s="3">
        <f t="shared" si="103"/>
        <v>13.092209164059554</v>
      </c>
      <c r="N616" s="2">
        <f t="shared" si="108"/>
        <v>21.586019654175278</v>
      </c>
      <c r="O616" s="2">
        <f>IF('PV model'!$B$2&gt;0, 180-N616,IF('PV model'!$B$2&lt;0,0-N616,N616))</f>
        <v>158.41398034582471</v>
      </c>
      <c r="P616" s="2">
        <f>ABS(O616-'PV model'!$B$5)</f>
        <v>46.586019654175288</v>
      </c>
      <c r="Q616" s="3">
        <f t="shared" si="104"/>
        <v>76.907790835940446</v>
      </c>
      <c r="R616" s="3">
        <f t="shared" si="109"/>
        <v>67.347000000000023</v>
      </c>
      <c r="S616" s="3">
        <f t="shared" si="105"/>
        <v>75.685010823922127</v>
      </c>
      <c r="T616" s="3">
        <f>(0.5*(1-COS(RADIANS(90-$X$3)))*(D616+E616)*'PV model'!$B$4)</f>
        <v>0</v>
      </c>
      <c r="U616" s="3">
        <f t="shared" si="110"/>
        <v>143.03201082392215</v>
      </c>
      <c r="V616" s="3">
        <f>('PV model'!$B$13*(U616/1000)*(1-'PV model'!$B$14*((20+C616)-25))*'PV model'!$B$10)/'PV model'!$B$12</f>
        <v>14.274603834276119</v>
      </c>
    </row>
    <row r="617" spans="1:22" x14ac:dyDescent="0.2">
      <c r="A617" s="10">
        <f t="shared" si="111"/>
        <v>26</v>
      </c>
      <c r="B617" s="10">
        <f t="shared" si="112"/>
        <v>12</v>
      </c>
      <c r="C617" s="23">
        <v>5.5</v>
      </c>
      <c r="D617" s="24">
        <v>0</v>
      </c>
      <c r="E617" s="24">
        <v>46.746000000000002</v>
      </c>
      <c r="F617" s="48"/>
      <c r="G617" s="48"/>
      <c r="H617" s="1">
        <f t="shared" si="113"/>
        <v>-19.045066877146809</v>
      </c>
      <c r="I617" s="1">
        <f t="shared" si="106"/>
        <v>-12.508095441773181</v>
      </c>
      <c r="J617" s="4">
        <f>B617+('PV model'!$B$3/15)+(I617/60)</f>
        <v>11.514865075970446</v>
      </c>
      <c r="K617" s="2">
        <f t="shared" si="107"/>
        <v>7.2770238604433057</v>
      </c>
      <c r="L617" s="2">
        <f>DEGREES(ASIN((((COS(RADIANS('PV model'!$B$2))*COS(RADIANS(H617))*COS(RADIANS(K617)))+(SIN(RADIANS('PV model'!$B$2))*SIN(RADIANS(H617)))))))</f>
        <v>15.19873297398315</v>
      </c>
      <c r="M617" s="3">
        <f t="shared" si="103"/>
        <v>15.19873297398315</v>
      </c>
      <c r="N617" s="2">
        <f t="shared" si="108"/>
        <v>7.1272357259688635</v>
      </c>
      <c r="O617" s="2">
        <f>IF('PV model'!$B$2&gt;0, 180-N617,IF('PV model'!$B$2&lt;0,0-N617,N617))</f>
        <v>172.87276427403114</v>
      </c>
      <c r="P617" s="2">
        <f>ABS(O617-'PV model'!$B$5)</f>
        <v>32.127235725968859</v>
      </c>
      <c r="Q617" s="3">
        <f t="shared" si="104"/>
        <v>74.801267026016845</v>
      </c>
      <c r="R617" s="3">
        <f t="shared" si="109"/>
        <v>0</v>
      </c>
      <c r="S617" s="3">
        <f t="shared" si="105"/>
        <v>46.746000000000002</v>
      </c>
      <c r="T617" s="3">
        <f>(0.5*(1-COS(RADIANS(90-$X$3)))*(D617+E617)*'PV model'!$B$4)</f>
        <v>0</v>
      </c>
      <c r="U617" s="3">
        <f t="shared" si="110"/>
        <v>46.746000000000002</v>
      </c>
      <c r="V617" s="3">
        <f>('PV model'!$B$13*(U617/1000)*(1-'PV model'!$B$14*((20+C617)-25))*'PV model'!$B$10)/'PV model'!$B$12</f>
        <v>4.6633846996800008</v>
      </c>
    </row>
    <row r="618" spans="1:22" x14ac:dyDescent="0.2">
      <c r="A618" s="10">
        <f t="shared" si="111"/>
        <v>26</v>
      </c>
      <c r="B618" s="10">
        <f t="shared" si="112"/>
        <v>13</v>
      </c>
      <c r="C618" s="23">
        <v>6.3</v>
      </c>
      <c r="D618" s="24">
        <v>0</v>
      </c>
      <c r="E618" s="24">
        <v>52.038000000000004</v>
      </c>
      <c r="F618" s="48"/>
      <c r="G618" s="48"/>
      <c r="H618" s="1">
        <f t="shared" si="113"/>
        <v>-19.045066877146809</v>
      </c>
      <c r="I618" s="1">
        <f t="shared" si="106"/>
        <v>-12.508095441773181</v>
      </c>
      <c r="J618" s="4">
        <f>B618+('PV model'!$B$3/15)+(I618/60)</f>
        <v>12.514865075970446</v>
      </c>
      <c r="K618" s="2">
        <f t="shared" si="107"/>
        <v>-7.7229761395566943</v>
      </c>
      <c r="L618" s="2">
        <f>DEGREES(ASIN((((COS(RADIANS('PV model'!$B$2))*COS(RADIANS(H618))*COS(RADIANS(K618)))+(SIN(RADIANS('PV model'!$B$2))*SIN(RADIANS(H618)))))))</f>
        <v>15.166440991376145</v>
      </c>
      <c r="M618" s="3">
        <f t="shared" si="103"/>
        <v>15.166440991376145</v>
      </c>
      <c r="N618" s="2">
        <f t="shared" si="108"/>
        <v>-7.5627396172326895</v>
      </c>
      <c r="O618" s="2">
        <f>IF('PV model'!$B$2&gt;0, 180-N618,IF('PV model'!$B$2&lt;0,0-N618,N618))</f>
        <v>187.56273961723269</v>
      </c>
      <c r="P618" s="2">
        <f>ABS(O618-'PV model'!$B$5)</f>
        <v>17.437260382767306</v>
      </c>
      <c r="Q618" s="3">
        <f t="shared" si="104"/>
        <v>74.833559008623865</v>
      </c>
      <c r="R618" s="3">
        <f t="shared" si="109"/>
        <v>0</v>
      </c>
      <c r="S618" s="3">
        <f t="shared" si="105"/>
        <v>52.038000000000004</v>
      </c>
      <c r="T618" s="3">
        <f>(0.5*(1-COS(RADIANS(90-$X$3)))*(D618+E618)*'PV model'!$B$4)</f>
        <v>0</v>
      </c>
      <c r="U618" s="3">
        <f t="shared" si="110"/>
        <v>52.038000000000004</v>
      </c>
      <c r="V618" s="3">
        <f>('PV model'!$B$13*(U618/1000)*(1-'PV model'!$B$14*((20+C618)-25))*'PV model'!$B$10)/'PV model'!$B$12</f>
        <v>5.1746695439039998</v>
      </c>
    </row>
    <row r="619" spans="1:22" x14ac:dyDescent="0.2">
      <c r="A619" s="10">
        <f t="shared" si="111"/>
        <v>26</v>
      </c>
      <c r="B619" s="10">
        <f t="shared" si="112"/>
        <v>14</v>
      </c>
      <c r="C619" s="23">
        <v>7.2</v>
      </c>
      <c r="D619" s="24">
        <v>0</v>
      </c>
      <c r="E619" s="24">
        <v>47.628</v>
      </c>
      <c r="F619" s="48"/>
      <c r="G619" s="48"/>
      <c r="H619" s="1">
        <f t="shared" si="113"/>
        <v>-19.045066877146809</v>
      </c>
      <c r="I619" s="1">
        <f t="shared" si="106"/>
        <v>-12.508095441773181</v>
      </c>
      <c r="J619" s="4">
        <f>B619+('PV model'!$B$3/15)+(I619/60)</f>
        <v>13.514865075970446</v>
      </c>
      <c r="K619" s="2">
        <f t="shared" si="107"/>
        <v>-22.722976139556692</v>
      </c>
      <c r="L619" s="2">
        <f>DEGREES(ASIN((((COS(RADIANS('PV model'!$B$2))*COS(RADIANS(H619))*COS(RADIANS(K619)))+(SIN(RADIANS('PV model'!$B$2))*SIN(RADIANS(H619)))))))</f>
        <v>12.99841780551102</v>
      </c>
      <c r="M619" s="3">
        <f t="shared" si="103"/>
        <v>12.99841780551102</v>
      </c>
      <c r="N619" s="2">
        <f t="shared" si="108"/>
        <v>-22.007882436755143</v>
      </c>
      <c r="O619" s="2">
        <f>IF('PV model'!$B$2&gt;0, 180-N619,IF('PV model'!$B$2&lt;0,0-N619,N619))</f>
        <v>202.00788243675515</v>
      </c>
      <c r="P619" s="2">
        <f>ABS(O619-'PV model'!$B$5)</f>
        <v>2.9921175632448467</v>
      </c>
      <c r="Q619" s="3">
        <f t="shared" si="104"/>
        <v>77.001582194488975</v>
      </c>
      <c r="R619" s="3">
        <f t="shared" si="109"/>
        <v>0</v>
      </c>
      <c r="S619" s="3">
        <f t="shared" si="105"/>
        <v>47.628</v>
      </c>
      <c r="T619" s="3">
        <f>(0.5*(1-COS(RADIANS(90-$X$3)))*(D619+E619)*'PV model'!$B$4)</f>
        <v>0</v>
      </c>
      <c r="U619" s="3">
        <f t="shared" si="110"/>
        <v>47.628</v>
      </c>
      <c r="V619" s="3">
        <f>('PV model'!$B$13*(U619/1000)*(1-'PV model'!$B$14*((20+C619)-25))*'PV model'!$B$10)/'PV model'!$B$12</f>
        <v>4.7189990050559993</v>
      </c>
    </row>
    <row r="620" spans="1:22" x14ac:dyDescent="0.2">
      <c r="A620" s="10">
        <f t="shared" si="111"/>
        <v>26</v>
      </c>
      <c r="B620" s="10">
        <f t="shared" si="112"/>
        <v>15</v>
      </c>
      <c r="C620" s="23">
        <v>8</v>
      </c>
      <c r="D620" s="24">
        <v>0</v>
      </c>
      <c r="E620" s="24">
        <v>33.515999999999998</v>
      </c>
      <c r="F620" s="48"/>
      <c r="G620" s="48"/>
      <c r="H620" s="1">
        <f t="shared" si="113"/>
        <v>-19.045066877146809</v>
      </c>
      <c r="I620" s="1">
        <f t="shared" si="106"/>
        <v>-12.508095441773181</v>
      </c>
      <c r="J620" s="4">
        <f>B620+('PV model'!$B$3/15)+(I620/60)</f>
        <v>14.514865075970446</v>
      </c>
      <c r="K620" s="2">
        <f t="shared" si="107"/>
        <v>-37.722976139556692</v>
      </c>
      <c r="L620" s="2">
        <f>DEGREES(ASIN((((COS(RADIANS('PV model'!$B$2))*COS(RADIANS(H620))*COS(RADIANS(K620)))+(SIN(RADIANS('PV model'!$B$2))*SIN(RADIANS(H620)))))))</f>
        <v>8.8918343056870963</v>
      </c>
      <c r="M620" s="3">
        <f t="shared" si="103"/>
        <v>8.8918343056870963</v>
      </c>
      <c r="N620" s="2">
        <f t="shared" si="108"/>
        <v>-35.830442319523399</v>
      </c>
      <c r="O620" s="2">
        <f>IF('PV model'!$B$2&gt;0, 180-N620,IF('PV model'!$B$2&lt;0,0-N620,N620))</f>
        <v>215.8304423195234</v>
      </c>
      <c r="P620" s="2">
        <f>ABS(O620-'PV model'!$B$5)</f>
        <v>10.830442319523399</v>
      </c>
      <c r="Q620" s="3">
        <f t="shared" si="104"/>
        <v>81.108165694312902</v>
      </c>
      <c r="R620" s="3">
        <f t="shared" si="109"/>
        <v>0</v>
      </c>
      <c r="S620" s="3">
        <f t="shared" si="105"/>
        <v>33.515999999999998</v>
      </c>
      <c r="T620" s="3">
        <f>(0.5*(1-COS(RADIANS(90-$X$3)))*(D620+E620)*'PV model'!$B$4)</f>
        <v>0</v>
      </c>
      <c r="U620" s="3">
        <f t="shared" si="110"/>
        <v>33.515999999999998</v>
      </c>
      <c r="V620" s="3">
        <f>('PV model'!$B$13*(U620/1000)*(1-'PV model'!$B$14*((20+C620)-25))*'PV model'!$B$10)/'PV model'!$B$12</f>
        <v>3.3100562476799995</v>
      </c>
    </row>
    <row r="621" spans="1:22" x14ac:dyDescent="0.2">
      <c r="A621" s="10">
        <f t="shared" si="111"/>
        <v>26</v>
      </c>
      <c r="B621" s="10">
        <f t="shared" si="112"/>
        <v>16</v>
      </c>
      <c r="C621" s="23">
        <v>8.1999999999999993</v>
      </c>
      <c r="D621" s="24">
        <v>0</v>
      </c>
      <c r="E621" s="24">
        <v>14.112</v>
      </c>
      <c r="F621" s="48"/>
      <c r="G621" s="48"/>
      <c r="H621" s="1">
        <f t="shared" si="113"/>
        <v>-19.045066877146809</v>
      </c>
      <c r="I621" s="1">
        <f t="shared" si="106"/>
        <v>-12.508095441773181</v>
      </c>
      <c r="J621" s="4">
        <f>B621+('PV model'!$B$3/15)+(I621/60)</f>
        <v>15.514865075970446</v>
      </c>
      <c r="K621" s="2">
        <f t="shared" si="107"/>
        <v>-52.722976139556692</v>
      </c>
      <c r="L621" s="2">
        <f>DEGREES(ASIN((((COS(RADIANS('PV model'!$B$2))*COS(RADIANS(H621))*COS(RADIANS(K621)))+(SIN(RADIANS('PV model'!$B$2))*SIN(RADIANS(H621)))))))</f>
        <v>3.1732161212345642</v>
      </c>
      <c r="M621" s="3">
        <f t="shared" si="103"/>
        <v>3.1732161212345642</v>
      </c>
      <c r="N621" s="2">
        <f t="shared" si="108"/>
        <v>-48.878414520999549</v>
      </c>
      <c r="O621" s="2">
        <f>IF('PV model'!$B$2&gt;0, 180-N621,IF('PV model'!$B$2&lt;0,0-N621,N621))</f>
        <v>228.87841452099954</v>
      </c>
      <c r="P621" s="2">
        <f>ABS(O621-'PV model'!$B$5)</f>
        <v>23.878414520999542</v>
      </c>
      <c r="Q621" s="3">
        <f t="shared" si="104"/>
        <v>86.82678387876544</v>
      </c>
      <c r="R621" s="3">
        <f t="shared" si="109"/>
        <v>0</v>
      </c>
      <c r="S621" s="3">
        <f t="shared" si="105"/>
        <v>14.112</v>
      </c>
      <c r="T621" s="3">
        <f>(0.5*(1-COS(RADIANS(90-$X$3)))*(D621+E621)*'PV model'!$B$4)</f>
        <v>0</v>
      </c>
      <c r="U621" s="3">
        <f t="shared" si="110"/>
        <v>14.112</v>
      </c>
      <c r="V621" s="3">
        <f>('PV model'!$B$13*(U621/1000)*(1-'PV model'!$B$14*((20+C621)-25))*'PV model'!$B$10)/'PV model'!$B$12</f>
        <v>1.3925793853439998</v>
      </c>
    </row>
    <row r="622" spans="1:22" x14ac:dyDescent="0.2">
      <c r="A622" s="10">
        <f t="shared" si="111"/>
        <v>26</v>
      </c>
      <c r="B622" s="10">
        <f t="shared" si="112"/>
        <v>17</v>
      </c>
      <c r="C622" s="23">
        <v>8.3000000000000007</v>
      </c>
      <c r="D622" s="24">
        <v>0</v>
      </c>
      <c r="E622" s="24">
        <v>1.764</v>
      </c>
      <c r="F622" s="48"/>
      <c r="G622" s="48"/>
      <c r="H622" s="1">
        <f t="shared" si="113"/>
        <v>-19.045066877146809</v>
      </c>
      <c r="I622" s="1">
        <f t="shared" si="106"/>
        <v>-12.508095441773181</v>
      </c>
      <c r="J622" s="4">
        <f>B622+('PV model'!$B$3/15)+(I622/60)</f>
        <v>16.514865075970448</v>
      </c>
      <c r="K622" s="2">
        <f t="shared" si="107"/>
        <v>-67.722976139556721</v>
      </c>
      <c r="L622" s="2">
        <f>DEGREES(ASIN((((COS(RADIANS('PV model'!$B$2))*COS(RADIANS(H622))*COS(RADIANS(K622)))+(SIN(RADIANS('PV model'!$B$2))*SIN(RADIANS(H622)))))))</f>
        <v>-3.7819174437761434</v>
      </c>
      <c r="M622" s="3">
        <f t="shared" si="103"/>
        <v>0</v>
      </c>
      <c r="N622" s="2">
        <f t="shared" si="108"/>
        <v>-61.237109977226346</v>
      </c>
      <c r="O622" s="2">
        <f>IF('PV model'!$B$2&gt;0, 180-N622,IF('PV model'!$B$2&lt;0,0-N622,N622))</f>
        <v>241.23710997722634</v>
      </c>
      <c r="P622" s="2">
        <f>ABS(O622-'PV model'!$B$5)</f>
        <v>36.237109977226339</v>
      </c>
      <c r="Q622" s="3">
        <f t="shared" si="104"/>
        <v>93.781917443776138</v>
      </c>
      <c r="R622" s="3">
        <f t="shared" si="109"/>
        <v>0</v>
      </c>
      <c r="S622" s="3">
        <f t="shared" si="105"/>
        <v>1.764</v>
      </c>
      <c r="T622" s="3">
        <f>(0.5*(1-COS(RADIANS(90-$X$3)))*(D622+E622)*'PV model'!$B$4)</f>
        <v>0</v>
      </c>
      <c r="U622" s="3">
        <f t="shared" si="110"/>
        <v>1.764</v>
      </c>
      <c r="V622" s="3">
        <f>('PV model'!$B$13*(U622/1000)*(1-'PV model'!$B$14*((20+C622)-25))*'PV model'!$B$10)/'PV model'!$B$12</f>
        <v>0.17400189139199998</v>
      </c>
    </row>
    <row r="623" spans="1:22" x14ac:dyDescent="0.2">
      <c r="A623" s="10">
        <f t="shared" si="111"/>
        <v>26</v>
      </c>
      <c r="B623" s="10">
        <f t="shared" si="112"/>
        <v>18</v>
      </c>
      <c r="C623" s="23">
        <v>8.5</v>
      </c>
      <c r="D623" s="24">
        <v>0</v>
      </c>
      <c r="E623" s="24">
        <v>0</v>
      </c>
      <c r="F623" s="48"/>
      <c r="G623" s="48"/>
      <c r="H623" s="1">
        <f t="shared" si="113"/>
        <v>-19.045066877146809</v>
      </c>
      <c r="I623" s="1">
        <f t="shared" si="106"/>
        <v>-12.508095441773181</v>
      </c>
      <c r="J623" s="4">
        <f>B623+('PV model'!$B$3/15)+(I623/60)</f>
        <v>17.514865075970448</v>
      </c>
      <c r="K623" s="2">
        <f t="shared" si="107"/>
        <v>-82.722976139556721</v>
      </c>
      <c r="L623" s="2">
        <f>DEGREES(ASIN((((COS(RADIANS('PV model'!$B$2))*COS(RADIANS(H623))*COS(RADIANS(K623)))+(SIN(RADIANS('PV model'!$B$2))*SIN(RADIANS(H623)))))))</f>
        <v>-11.601545320610725</v>
      </c>
      <c r="M623" s="3">
        <f t="shared" si="103"/>
        <v>0</v>
      </c>
      <c r="N623" s="2">
        <f t="shared" si="108"/>
        <v>-73.177172061469577</v>
      </c>
      <c r="O623" s="2">
        <f>IF('PV model'!$B$2&gt;0, 180-N623,IF('PV model'!$B$2&lt;0,0-N623,N623))</f>
        <v>253.17717206146958</v>
      </c>
      <c r="P623" s="2">
        <f>ABS(O623-'PV model'!$B$5)</f>
        <v>48.177172061469577</v>
      </c>
      <c r="Q623" s="3">
        <f t="shared" si="104"/>
        <v>101.60154532061073</v>
      </c>
      <c r="R623" s="3">
        <f t="shared" si="109"/>
        <v>0</v>
      </c>
      <c r="S623" s="3">
        <f t="shared" si="105"/>
        <v>0</v>
      </c>
      <c r="T623" s="3">
        <f>(0.5*(1-COS(RADIANS(90-$X$3)))*(D623+E623)*'PV model'!$B$4)</f>
        <v>0</v>
      </c>
      <c r="U623" s="3">
        <f t="shared" si="110"/>
        <v>0</v>
      </c>
      <c r="V623" s="3">
        <f>('PV model'!$B$13*(U623/1000)*(1-'PV model'!$B$14*((20+C623)-25))*'PV model'!$B$10)/'PV model'!$B$12</f>
        <v>0</v>
      </c>
    </row>
    <row r="624" spans="1:22" x14ac:dyDescent="0.2">
      <c r="A624" s="10">
        <f t="shared" si="111"/>
        <v>26</v>
      </c>
      <c r="B624" s="10">
        <f t="shared" si="112"/>
        <v>19</v>
      </c>
      <c r="C624" s="23">
        <v>7.5</v>
      </c>
      <c r="D624" s="24">
        <v>0</v>
      </c>
      <c r="E624" s="24">
        <v>0</v>
      </c>
      <c r="F624" s="48"/>
      <c r="G624" s="48"/>
      <c r="H624" s="1">
        <f t="shared" si="113"/>
        <v>-19.045066877146809</v>
      </c>
      <c r="I624" s="1">
        <f t="shared" si="106"/>
        <v>-12.508095441773181</v>
      </c>
      <c r="J624" s="4">
        <f>B624+('PV model'!$B$3/15)+(I624/60)</f>
        <v>18.514865075970448</v>
      </c>
      <c r="K624" s="2">
        <f t="shared" si="107"/>
        <v>-97.722976139556721</v>
      </c>
      <c r="L624" s="2">
        <f>DEGREES(ASIN((((COS(RADIANS('PV model'!$B$2))*COS(RADIANS(H624))*COS(RADIANS(K624)))+(SIN(RADIANS('PV model'!$B$2))*SIN(RADIANS(H624)))))))</f>
        <v>-19.929970775073748</v>
      </c>
      <c r="M624" s="3">
        <f t="shared" si="103"/>
        <v>0</v>
      </c>
      <c r="N624" s="2">
        <f t="shared" si="108"/>
        <v>-85.109979125236919</v>
      </c>
      <c r="O624" s="2">
        <f>IF('PV model'!$B$2&gt;0, 180-N624,IF('PV model'!$B$2&lt;0,0-N624,N624))</f>
        <v>265.10997912523692</v>
      </c>
      <c r="P624" s="2">
        <f>ABS(O624-'PV model'!$B$5)</f>
        <v>60.109979125236919</v>
      </c>
      <c r="Q624" s="3">
        <f t="shared" si="104"/>
        <v>109.92997077507376</v>
      </c>
      <c r="R624" s="3">
        <f t="shared" si="109"/>
        <v>0</v>
      </c>
      <c r="S624" s="3">
        <f t="shared" si="105"/>
        <v>0</v>
      </c>
      <c r="T624" s="3">
        <f>(0.5*(1-COS(RADIANS(90-$X$3)))*(D624+E624)*'PV model'!$B$4)</f>
        <v>0</v>
      </c>
      <c r="U624" s="3">
        <f t="shared" si="110"/>
        <v>0</v>
      </c>
      <c r="V624" s="3">
        <f>('PV model'!$B$13*(U624/1000)*(1-'PV model'!$B$14*((20+C624)-25))*'PV model'!$B$10)/'PV model'!$B$12</f>
        <v>0</v>
      </c>
    </row>
    <row r="625" spans="1:22" x14ac:dyDescent="0.2">
      <c r="A625" s="10">
        <f t="shared" si="111"/>
        <v>26</v>
      </c>
      <c r="B625" s="10">
        <f t="shared" si="112"/>
        <v>20</v>
      </c>
      <c r="C625" s="23">
        <v>6.5</v>
      </c>
      <c r="D625" s="24">
        <v>0</v>
      </c>
      <c r="E625" s="24">
        <v>0</v>
      </c>
      <c r="F625" s="48"/>
      <c r="G625" s="48"/>
      <c r="H625" s="1">
        <f t="shared" si="113"/>
        <v>-19.045066877146809</v>
      </c>
      <c r="I625" s="1">
        <f t="shared" si="106"/>
        <v>-12.508095441773181</v>
      </c>
      <c r="J625" s="4">
        <f>B625+('PV model'!$B$3/15)+(I625/60)</f>
        <v>19.514865075970448</v>
      </c>
      <c r="K625" s="2">
        <f t="shared" si="107"/>
        <v>-112.72297613955672</v>
      </c>
      <c r="L625" s="2">
        <f>DEGREES(ASIN((((COS(RADIANS('PV model'!$B$2))*COS(RADIANS(H625))*COS(RADIANS(K625)))+(SIN(RADIANS('PV model'!$B$2))*SIN(RADIANS(H625)))))))</f>
        <v>-28.407226327335451</v>
      </c>
      <c r="M625" s="3">
        <f t="shared" si="103"/>
        <v>0</v>
      </c>
      <c r="N625" s="2">
        <f t="shared" si="108"/>
        <v>-82.415859397649356</v>
      </c>
      <c r="O625" s="2">
        <f>IF('PV model'!$B$2&gt;0, 180-N625,IF('PV model'!$B$2&lt;0,0-N625,N625))</f>
        <v>262.41585939764934</v>
      </c>
      <c r="P625" s="2">
        <f>ABS(O625-'PV model'!$B$5)</f>
        <v>57.415859397649342</v>
      </c>
      <c r="Q625" s="3">
        <f t="shared" si="104"/>
        <v>118.40722632733545</v>
      </c>
      <c r="R625" s="3">
        <f t="shared" si="109"/>
        <v>0</v>
      </c>
      <c r="S625" s="3">
        <f t="shared" si="105"/>
        <v>0</v>
      </c>
      <c r="T625" s="3">
        <f>(0.5*(1-COS(RADIANS(90-$X$3)))*(D625+E625)*'PV model'!$B$4)</f>
        <v>0</v>
      </c>
      <c r="U625" s="3">
        <f t="shared" si="110"/>
        <v>0</v>
      </c>
      <c r="V625" s="3">
        <f>('PV model'!$B$13*(U625/1000)*(1-'PV model'!$B$14*((20+C625)-25))*'PV model'!$B$10)/'PV model'!$B$12</f>
        <v>0</v>
      </c>
    </row>
    <row r="626" spans="1:22" x14ac:dyDescent="0.2">
      <c r="A626" s="10">
        <f t="shared" si="111"/>
        <v>26</v>
      </c>
      <c r="B626" s="10">
        <f t="shared" si="112"/>
        <v>21</v>
      </c>
      <c r="C626" s="23">
        <v>5.5</v>
      </c>
      <c r="D626" s="24">
        <v>0</v>
      </c>
      <c r="E626" s="24">
        <v>0</v>
      </c>
      <c r="F626" s="48"/>
      <c r="G626" s="48"/>
      <c r="H626" s="1">
        <f t="shared" si="113"/>
        <v>-19.045066877146809</v>
      </c>
      <c r="I626" s="1">
        <f t="shared" si="106"/>
        <v>-12.508095441773181</v>
      </c>
      <c r="J626" s="4">
        <f>B626+('PV model'!$B$3/15)+(I626/60)</f>
        <v>20.514865075970448</v>
      </c>
      <c r="K626" s="2">
        <f t="shared" si="107"/>
        <v>-127.72297613955672</v>
      </c>
      <c r="L626" s="2">
        <f>DEGREES(ASIN((((COS(RADIANS('PV model'!$B$2))*COS(RADIANS(H626))*COS(RADIANS(K626)))+(SIN(RADIANS('PV model'!$B$2))*SIN(RADIANS(H626)))))))</f>
        <v>-36.619992632217915</v>
      </c>
      <c r="M626" s="3">
        <f t="shared" si="103"/>
        <v>0</v>
      </c>
      <c r="N626" s="2">
        <f t="shared" si="108"/>
        <v>-68.679907745828615</v>
      </c>
      <c r="O626" s="2">
        <f>IF('PV model'!$B$2&gt;0, 180-N626,IF('PV model'!$B$2&lt;0,0-N626,N626))</f>
        <v>248.67990774582861</v>
      </c>
      <c r="P626" s="2">
        <f>ABS(O626-'PV model'!$B$5)</f>
        <v>43.679907745828615</v>
      </c>
      <c r="Q626" s="3">
        <f t="shared" si="104"/>
        <v>126.61999263221792</v>
      </c>
      <c r="R626" s="3">
        <f t="shared" si="109"/>
        <v>0</v>
      </c>
      <c r="S626" s="3">
        <f t="shared" si="105"/>
        <v>0</v>
      </c>
      <c r="T626" s="3">
        <f>(0.5*(1-COS(RADIANS(90-$X$3)))*(D626+E626)*'PV model'!$B$4)</f>
        <v>0</v>
      </c>
      <c r="U626" s="3">
        <f t="shared" si="110"/>
        <v>0</v>
      </c>
      <c r="V626" s="3">
        <f>('PV model'!$B$13*(U626/1000)*(1-'PV model'!$B$14*((20+C626)-25))*'PV model'!$B$10)/'PV model'!$B$12</f>
        <v>0</v>
      </c>
    </row>
    <row r="627" spans="1:22" x14ac:dyDescent="0.2">
      <c r="A627" s="10">
        <f t="shared" si="111"/>
        <v>26</v>
      </c>
      <c r="B627" s="10">
        <f t="shared" si="112"/>
        <v>22</v>
      </c>
      <c r="C627" s="23">
        <v>5.3</v>
      </c>
      <c r="D627" s="24">
        <v>0</v>
      </c>
      <c r="E627" s="24">
        <v>0</v>
      </c>
      <c r="F627" s="48"/>
      <c r="G627" s="48"/>
      <c r="H627" s="1">
        <f t="shared" si="113"/>
        <v>-19.045066877146809</v>
      </c>
      <c r="I627" s="1">
        <f t="shared" si="106"/>
        <v>-12.508095441773181</v>
      </c>
      <c r="J627" s="4">
        <f>B627+('PV model'!$B$3/15)+(I627/60)</f>
        <v>21.514865075970448</v>
      </c>
      <c r="K627" s="2">
        <f t="shared" si="107"/>
        <v>-142.72297613955672</v>
      </c>
      <c r="L627" s="2">
        <f>DEGREES(ASIN((((COS(RADIANS('PV model'!$B$2))*COS(RADIANS(H627))*COS(RADIANS(K627)))+(SIN(RADIANS('PV model'!$B$2))*SIN(RADIANS(H627)))))))</f>
        <v>-44.023277654948643</v>
      </c>
      <c r="M627" s="3">
        <f t="shared" si="103"/>
        <v>0</v>
      </c>
      <c r="N627" s="2">
        <f t="shared" si="108"/>
        <v>-52.769108781422808</v>
      </c>
      <c r="O627" s="2">
        <f>IF('PV model'!$B$2&gt;0, 180-N627,IF('PV model'!$B$2&lt;0,0-N627,N627))</f>
        <v>232.7691087814228</v>
      </c>
      <c r="P627" s="2">
        <f>ABS(O627-'PV model'!$B$5)</f>
        <v>27.769108781422801</v>
      </c>
      <c r="Q627" s="3">
        <f t="shared" si="104"/>
        <v>134.02327765494863</v>
      </c>
      <c r="R627" s="3">
        <f t="shared" si="109"/>
        <v>0</v>
      </c>
      <c r="S627" s="3">
        <f t="shared" si="105"/>
        <v>0</v>
      </c>
      <c r="T627" s="3">
        <f>(0.5*(1-COS(RADIANS(90-$X$3)))*(D627+E627)*'PV model'!$B$4)</f>
        <v>0</v>
      </c>
      <c r="U627" s="3">
        <f t="shared" si="110"/>
        <v>0</v>
      </c>
      <c r="V627" s="3">
        <f>('PV model'!$B$13*(U627/1000)*(1-'PV model'!$B$14*((20+C627)-25))*'PV model'!$B$10)/'PV model'!$B$12</f>
        <v>0</v>
      </c>
    </row>
    <row r="628" spans="1:22" x14ac:dyDescent="0.2">
      <c r="A628" s="10">
        <f t="shared" si="111"/>
        <v>26</v>
      </c>
      <c r="B628" s="10">
        <f t="shared" si="112"/>
        <v>23</v>
      </c>
      <c r="C628" s="23">
        <v>5.0999999999999996</v>
      </c>
      <c r="D628" s="24">
        <v>0</v>
      </c>
      <c r="E628" s="24">
        <v>0</v>
      </c>
      <c r="F628" s="48"/>
      <c r="G628" s="48"/>
      <c r="H628" s="1">
        <f t="shared" si="113"/>
        <v>-19.045066877146809</v>
      </c>
      <c r="I628" s="1">
        <f t="shared" si="106"/>
        <v>-12.508095441773181</v>
      </c>
      <c r="J628" s="4">
        <f>B628+('PV model'!$B$3/15)+(I628/60)</f>
        <v>22.514865075970448</v>
      </c>
      <c r="K628" s="2">
        <f t="shared" si="107"/>
        <v>-157.72297613955672</v>
      </c>
      <c r="L628" s="2">
        <f>DEGREES(ASIN((((COS(RADIANS('PV model'!$B$2))*COS(RADIANS(H628))*COS(RADIANS(K628)))+(SIN(RADIANS('PV model'!$B$2))*SIN(RADIANS(H628)))))))</f>
        <v>-49.850355991135764</v>
      </c>
      <c r="M628" s="3">
        <f t="shared" si="103"/>
        <v>0</v>
      </c>
      <c r="N628" s="2">
        <f t="shared" si="108"/>
        <v>-33.761845652251779</v>
      </c>
      <c r="O628" s="2">
        <f>IF('PV model'!$B$2&gt;0, 180-N628,IF('PV model'!$B$2&lt;0,0-N628,N628))</f>
        <v>213.76184565225179</v>
      </c>
      <c r="P628" s="2">
        <f>ABS(O628-'PV model'!$B$5)</f>
        <v>8.7618456522517931</v>
      </c>
      <c r="Q628" s="3">
        <f t="shared" si="104"/>
        <v>139.85035599113576</v>
      </c>
      <c r="R628" s="3">
        <f t="shared" si="109"/>
        <v>0</v>
      </c>
      <c r="S628" s="3">
        <f t="shared" si="105"/>
        <v>0</v>
      </c>
      <c r="T628" s="3">
        <f>(0.5*(1-COS(RADIANS(90-$X$3)))*(D628+E628)*'PV model'!$B$4)</f>
        <v>0</v>
      </c>
      <c r="U628" s="3">
        <f t="shared" si="110"/>
        <v>0</v>
      </c>
      <c r="V628" s="3">
        <f>('PV model'!$B$13*(U628/1000)*(1-'PV model'!$B$14*((20+C628)-25))*'PV model'!$B$10)/'PV model'!$B$12</f>
        <v>0</v>
      </c>
    </row>
    <row r="629" spans="1:22" x14ac:dyDescent="0.2">
      <c r="A629" s="10">
        <f t="shared" si="111"/>
        <v>26</v>
      </c>
      <c r="B629" s="10">
        <f t="shared" si="112"/>
        <v>24</v>
      </c>
      <c r="C629" s="23">
        <v>4.9000000000000004</v>
      </c>
      <c r="D629" s="24">
        <v>0</v>
      </c>
      <c r="E629" s="24">
        <v>0</v>
      </c>
      <c r="F629" s="48"/>
      <c r="G629" s="48"/>
      <c r="H629" s="1">
        <f t="shared" si="113"/>
        <v>-19.045066877146809</v>
      </c>
      <c r="I629" s="1">
        <f t="shared" si="106"/>
        <v>-12.508095441773181</v>
      </c>
      <c r="J629" s="4">
        <f>B629+('PV model'!$B$3/15)+(I629/60)</f>
        <v>23.514865075970448</v>
      </c>
      <c r="K629" s="2">
        <f t="shared" si="107"/>
        <v>-172.72297613955672</v>
      </c>
      <c r="L629" s="2">
        <f>DEGREES(ASIN((((COS(RADIANS('PV model'!$B$2))*COS(RADIANS(H629))*COS(RADIANS(K629)))+(SIN(RADIANS('PV model'!$B$2))*SIN(RADIANS(H629)))))))</f>
        <v>-53.131246586376854</v>
      </c>
      <c r="M629" s="3">
        <f t="shared" si="103"/>
        <v>0</v>
      </c>
      <c r="N629" s="2">
        <f t="shared" si="108"/>
        <v>-11.511285181356945</v>
      </c>
      <c r="O629" s="2">
        <f>IF('PV model'!$B$2&gt;0, 180-N629,IF('PV model'!$B$2&lt;0,0-N629,N629))</f>
        <v>191.51128518135695</v>
      </c>
      <c r="P629" s="2">
        <f>ABS(O629-'PV model'!$B$5)</f>
        <v>13.488714818643047</v>
      </c>
      <c r="Q629" s="3">
        <f t="shared" si="104"/>
        <v>143.13124658637685</v>
      </c>
      <c r="R629" s="3">
        <f t="shared" si="109"/>
        <v>0</v>
      </c>
      <c r="S629" s="3">
        <f t="shared" si="105"/>
        <v>0</v>
      </c>
      <c r="T629" s="3">
        <f>(0.5*(1-COS(RADIANS(90-$X$3)))*(D629+E629)*'PV model'!$B$4)</f>
        <v>0</v>
      </c>
      <c r="U629" s="3">
        <f t="shared" si="110"/>
        <v>0</v>
      </c>
      <c r="V629" s="3">
        <f>('PV model'!$B$13*(U629/1000)*(1-'PV model'!$B$14*((20+C629)-25))*'PV model'!$B$10)/'PV model'!$B$12</f>
        <v>0</v>
      </c>
    </row>
    <row r="630" spans="1:22" x14ac:dyDescent="0.2">
      <c r="A630" s="10">
        <f t="shared" si="111"/>
        <v>27</v>
      </c>
      <c r="B630" s="10">
        <f t="shared" si="112"/>
        <v>1</v>
      </c>
      <c r="C630" s="23">
        <v>4.8</v>
      </c>
      <c r="D630" s="24">
        <v>0</v>
      </c>
      <c r="E630" s="24">
        <v>0</v>
      </c>
      <c r="F630" s="48"/>
      <c r="G630" s="48"/>
      <c r="H630" s="1">
        <f t="shared" si="113"/>
        <v>-18.806295851995085</v>
      </c>
      <c r="I630" s="1">
        <f t="shared" si="106"/>
        <v>-12.732545346623077</v>
      </c>
      <c r="J630" s="4">
        <f>B630+('PV model'!$B$3/15)+(I630/60)</f>
        <v>0.51112424422294878</v>
      </c>
      <c r="K630" s="2">
        <f t="shared" si="107"/>
        <v>172.33313633665577</v>
      </c>
      <c r="L630" s="2">
        <f>DEGREES(ASIN((((COS(RADIANS('PV model'!$B$2))*COS(RADIANS(H630))*COS(RADIANS(K630)))+(SIN(RADIANS('PV model'!$B$2))*SIN(RADIANS(H630)))))))</f>
        <v>-52.849148056265136</v>
      </c>
      <c r="M630" s="3">
        <f t="shared" si="103"/>
        <v>0</v>
      </c>
      <c r="N630" s="2">
        <f t="shared" si="108"/>
        <v>12.07076690655215</v>
      </c>
      <c r="O630" s="2">
        <f>IF('PV model'!$B$2&gt;0, 180-N630,IF('PV model'!$B$2&lt;0,0-N630,N630))</f>
        <v>167.92923309344786</v>
      </c>
      <c r="P630" s="2">
        <f>ABS(O630-'PV model'!$B$5)</f>
        <v>37.070766906552137</v>
      </c>
      <c r="Q630" s="3">
        <f t="shared" si="104"/>
        <v>142.84914805626514</v>
      </c>
      <c r="R630" s="3">
        <f t="shared" si="109"/>
        <v>0</v>
      </c>
      <c r="S630" s="3">
        <f t="shared" si="105"/>
        <v>0</v>
      </c>
      <c r="T630" s="3">
        <f>(0.5*(1-COS(RADIANS(90-$X$3)))*(D630+E630)*'PV model'!$B$4)</f>
        <v>0</v>
      </c>
      <c r="U630" s="3">
        <f t="shared" si="110"/>
        <v>0</v>
      </c>
      <c r="V630" s="3">
        <f>('PV model'!$B$13*(U630/1000)*(1-'PV model'!$B$14*((20+C630)-25))*'PV model'!$B$10)/'PV model'!$B$12</f>
        <v>0</v>
      </c>
    </row>
    <row r="631" spans="1:22" x14ac:dyDescent="0.2">
      <c r="A631" s="10">
        <f t="shared" si="111"/>
        <v>27</v>
      </c>
      <c r="B631" s="10">
        <f t="shared" si="112"/>
        <v>2</v>
      </c>
      <c r="C631" s="23">
        <v>4.5999999999999996</v>
      </c>
      <c r="D631" s="24">
        <v>0</v>
      </c>
      <c r="E631" s="24">
        <v>0</v>
      </c>
      <c r="F631" s="48"/>
      <c r="G631" s="48"/>
      <c r="H631" s="1">
        <f t="shared" si="113"/>
        <v>-18.806295851995085</v>
      </c>
      <c r="I631" s="1">
        <f t="shared" si="106"/>
        <v>-12.732545346623077</v>
      </c>
      <c r="J631" s="4">
        <f>B631+('PV model'!$B$3/15)+(I631/60)</f>
        <v>1.5111242442229487</v>
      </c>
      <c r="K631" s="2">
        <f t="shared" si="107"/>
        <v>157.33313633665577</v>
      </c>
      <c r="L631" s="2">
        <f>DEGREES(ASIN((((COS(RADIANS('PV model'!$B$2))*COS(RADIANS(H631))*COS(RADIANS(K631)))+(SIN(RADIANS('PV model'!$B$2))*SIN(RADIANS(H631)))))))</f>
        <v>-49.501969857177052</v>
      </c>
      <c r="M631" s="3">
        <f t="shared" si="103"/>
        <v>0</v>
      </c>
      <c r="N631" s="2">
        <f t="shared" si="108"/>
        <v>34.175429407657624</v>
      </c>
      <c r="O631" s="2">
        <f>IF('PV model'!$B$2&gt;0, 180-N631,IF('PV model'!$B$2&lt;0,0-N631,N631))</f>
        <v>145.82457059234238</v>
      </c>
      <c r="P631" s="2">
        <f>ABS(O631-'PV model'!$B$5)</f>
        <v>59.175429407657617</v>
      </c>
      <c r="Q631" s="3">
        <f t="shared" si="104"/>
        <v>139.50196985717704</v>
      </c>
      <c r="R631" s="3">
        <f t="shared" si="109"/>
        <v>0</v>
      </c>
      <c r="S631" s="3">
        <f t="shared" si="105"/>
        <v>0</v>
      </c>
      <c r="T631" s="3">
        <f>(0.5*(1-COS(RADIANS(90-$X$3)))*(D631+E631)*'PV model'!$B$4)</f>
        <v>0</v>
      </c>
      <c r="U631" s="3">
        <f t="shared" si="110"/>
        <v>0</v>
      </c>
      <c r="V631" s="3">
        <f>('PV model'!$B$13*(U631/1000)*(1-'PV model'!$B$14*((20+C631)-25))*'PV model'!$B$10)/'PV model'!$B$12</f>
        <v>0</v>
      </c>
    </row>
    <row r="632" spans="1:22" x14ac:dyDescent="0.2">
      <c r="A632" s="10">
        <f t="shared" si="111"/>
        <v>27</v>
      </c>
      <c r="B632" s="10">
        <f t="shared" si="112"/>
        <v>3</v>
      </c>
      <c r="C632" s="23">
        <v>4.5</v>
      </c>
      <c r="D632" s="24">
        <v>0</v>
      </c>
      <c r="E632" s="24">
        <v>0</v>
      </c>
      <c r="F632" s="48"/>
      <c r="G632" s="48"/>
      <c r="H632" s="1">
        <f t="shared" si="113"/>
        <v>-18.806295851995085</v>
      </c>
      <c r="I632" s="1">
        <f t="shared" si="106"/>
        <v>-12.732545346623077</v>
      </c>
      <c r="J632" s="4">
        <f>B632+('PV model'!$B$3/15)+(I632/60)</f>
        <v>2.5111242442229487</v>
      </c>
      <c r="K632" s="2">
        <f t="shared" si="107"/>
        <v>142.33313633665577</v>
      </c>
      <c r="L632" s="2">
        <f>DEGREES(ASIN((((COS(RADIANS('PV model'!$B$2))*COS(RADIANS(H632))*COS(RADIANS(K632)))+(SIN(RADIANS('PV model'!$B$2))*SIN(RADIANS(H632)))))))</f>
        <v>-43.637360728095544</v>
      </c>
      <c r="M632" s="3">
        <f t="shared" si="103"/>
        <v>0</v>
      </c>
      <c r="N632" s="2">
        <f t="shared" si="108"/>
        <v>53.060105509875825</v>
      </c>
      <c r="O632" s="2">
        <f>IF('PV model'!$B$2&gt;0, 180-N632,IF('PV model'!$B$2&lt;0,0-N632,N632))</f>
        <v>126.93989449012417</v>
      </c>
      <c r="P632" s="2">
        <f>ABS(O632-'PV model'!$B$5)</f>
        <v>78.060105509875825</v>
      </c>
      <c r="Q632" s="3">
        <f t="shared" si="104"/>
        <v>133.63736072809556</v>
      </c>
      <c r="R632" s="3">
        <f t="shared" si="109"/>
        <v>0</v>
      </c>
      <c r="S632" s="3">
        <f t="shared" si="105"/>
        <v>0</v>
      </c>
      <c r="T632" s="3">
        <f>(0.5*(1-COS(RADIANS(90-$X$3)))*(D632+E632)*'PV model'!$B$4)</f>
        <v>0</v>
      </c>
      <c r="U632" s="3">
        <f t="shared" si="110"/>
        <v>0</v>
      </c>
      <c r="V632" s="3">
        <f>('PV model'!$B$13*(U632/1000)*(1-'PV model'!$B$14*((20+C632)-25))*'PV model'!$B$10)/'PV model'!$B$12</f>
        <v>0</v>
      </c>
    </row>
    <row r="633" spans="1:22" x14ac:dyDescent="0.2">
      <c r="A633" s="10">
        <f t="shared" si="111"/>
        <v>27</v>
      </c>
      <c r="B633" s="10">
        <f t="shared" si="112"/>
        <v>4</v>
      </c>
      <c r="C633" s="23">
        <v>4.5999999999999996</v>
      </c>
      <c r="D633" s="24">
        <v>0</v>
      </c>
      <c r="E633" s="24">
        <v>0</v>
      </c>
      <c r="F633" s="48"/>
      <c r="G633" s="48"/>
      <c r="H633" s="1">
        <f t="shared" si="113"/>
        <v>-18.806295851995085</v>
      </c>
      <c r="I633" s="1">
        <f t="shared" si="106"/>
        <v>-12.732545346623077</v>
      </c>
      <c r="J633" s="4">
        <f>B633+('PV model'!$B$3/15)+(I633/60)</f>
        <v>3.5111242442229487</v>
      </c>
      <c r="K633" s="2">
        <f t="shared" si="107"/>
        <v>127.33313633665577</v>
      </c>
      <c r="L633" s="2">
        <f>DEGREES(ASIN((((COS(RADIANS('PV model'!$B$2))*COS(RADIANS(H633))*COS(RADIANS(K633)))+(SIN(RADIANS('PV model'!$B$2))*SIN(RADIANS(H633)))))))</f>
        <v>-36.216037205807815</v>
      </c>
      <c r="M633" s="3">
        <f t="shared" si="103"/>
        <v>0</v>
      </c>
      <c r="N633" s="2">
        <f t="shared" si="108"/>
        <v>68.894498514616686</v>
      </c>
      <c r="O633" s="2">
        <f>IF('PV model'!$B$2&gt;0, 180-N633,IF('PV model'!$B$2&lt;0,0-N633,N633))</f>
        <v>111.10550148538331</v>
      </c>
      <c r="P633" s="2">
        <f>ABS(O633-'PV model'!$B$5)</f>
        <v>93.894498514616686</v>
      </c>
      <c r="Q633" s="3">
        <f t="shared" si="104"/>
        <v>126.21603720580781</v>
      </c>
      <c r="R633" s="3">
        <f t="shared" si="109"/>
        <v>0</v>
      </c>
      <c r="S633" s="3">
        <f t="shared" si="105"/>
        <v>0</v>
      </c>
      <c r="T633" s="3">
        <f>(0.5*(1-COS(RADIANS(90-$X$3)))*(D633+E633)*'PV model'!$B$4)</f>
        <v>0</v>
      </c>
      <c r="U633" s="3">
        <f t="shared" si="110"/>
        <v>0</v>
      </c>
      <c r="V633" s="3">
        <f>('PV model'!$B$13*(U633/1000)*(1-'PV model'!$B$14*((20+C633)-25))*'PV model'!$B$10)/'PV model'!$B$12</f>
        <v>0</v>
      </c>
    </row>
    <row r="634" spans="1:22" x14ac:dyDescent="0.2">
      <c r="A634" s="10">
        <f t="shared" si="111"/>
        <v>27</v>
      </c>
      <c r="B634" s="10">
        <f t="shared" si="112"/>
        <v>5</v>
      </c>
      <c r="C634" s="23">
        <v>4.8</v>
      </c>
      <c r="D634" s="24">
        <v>0</v>
      </c>
      <c r="E634" s="24">
        <v>0</v>
      </c>
      <c r="F634" s="48"/>
      <c r="G634" s="48"/>
      <c r="H634" s="1">
        <f t="shared" si="113"/>
        <v>-18.806295851995085</v>
      </c>
      <c r="I634" s="1">
        <f t="shared" si="106"/>
        <v>-12.732545346623077</v>
      </c>
      <c r="J634" s="4">
        <f>B634+('PV model'!$B$3/15)+(I634/60)</f>
        <v>4.5111242442229491</v>
      </c>
      <c r="K634" s="2">
        <f t="shared" si="107"/>
        <v>112.33313633665577</v>
      </c>
      <c r="L634" s="2">
        <f>DEGREES(ASIN((((COS(RADIANS('PV model'!$B$2))*COS(RADIANS(H634))*COS(RADIANS(K634)))+(SIN(RADIANS('PV model'!$B$2))*SIN(RADIANS(H634)))))))</f>
        <v>-27.996162798070888</v>
      </c>
      <c r="M634" s="3">
        <f t="shared" si="103"/>
        <v>0</v>
      </c>
      <c r="N634" s="2">
        <f t="shared" si="108"/>
        <v>82.591741505922997</v>
      </c>
      <c r="O634" s="2">
        <f>IF('PV model'!$B$2&gt;0, 180-N634,IF('PV model'!$B$2&lt;0,0-N634,N634))</f>
        <v>97.408258494077003</v>
      </c>
      <c r="P634" s="2">
        <f>ABS(O634-'PV model'!$B$5)</f>
        <v>107.591741505923</v>
      </c>
      <c r="Q634" s="3">
        <f t="shared" si="104"/>
        <v>117.99616279807088</v>
      </c>
      <c r="R634" s="3">
        <f t="shared" si="109"/>
        <v>0</v>
      </c>
      <c r="S634" s="3">
        <f t="shared" si="105"/>
        <v>0</v>
      </c>
      <c r="T634" s="3">
        <f>(0.5*(1-COS(RADIANS(90-$X$3)))*(D634+E634)*'PV model'!$B$4)</f>
        <v>0</v>
      </c>
      <c r="U634" s="3">
        <f t="shared" si="110"/>
        <v>0</v>
      </c>
      <c r="V634" s="3">
        <f>('PV model'!$B$13*(U634/1000)*(1-'PV model'!$B$14*((20+C634)-25))*'PV model'!$B$10)/'PV model'!$B$12</f>
        <v>0</v>
      </c>
    </row>
    <row r="635" spans="1:22" x14ac:dyDescent="0.2">
      <c r="A635" s="10">
        <f t="shared" si="111"/>
        <v>27</v>
      </c>
      <c r="B635" s="10">
        <f t="shared" si="112"/>
        <v>6</v>
      </c>
      <c r="C635" s="23">
        <v>4.9000000000000004</v>
      </c>
      <c r="D635" s="24">
        <v>0</v>
      </c>
      <c r="E635" s="24">
        <v>0</v>
      </c>
      <c r="F635" s="48"/>
      <c r="G635" s="48"/>
      <c r="H635" s="1">
        <f t="shared" si="113"/>
        <v>-18.806295851995085</v>
      </c>
      <c r="I635" s="1">
        <f t="shared" si="106"/>
        <v>-12.732545346623077</v>
      </c>
      <c r="J635" s="4">
        <f>B635+('PV model'!$B$3/15)+(I635/60)</f>
        <v>5.5111242442229491</v>
      </c>
      <c r="K635" s="2">
        <f t="shared" si="107"/>
        <v>97.33313633665577</v>
      </c>
      <c r="L635" s="2">
        <f>DEGREES(ASIN((((COS(RADIANS('PV model'!$B$2))*COS(RADIANS(H635))*COS(RADIANS(K635)))+(SIN(RADIANS('PV model'!$B$2))*SIN(RADIANS(H635)))))))</f>
        <v>-19.518357336678918</v>
      </c>
      <c r="M635" s="3">
        <f t="shared" si="103"/>
        <v>0</v>
      </c>
      <c r="N635" s="2">
        <f t="shared" si="108"/>
        <v>84.946872775153636</v>
      </c>
      <c r="O635" s="2">
        <f>IF('PV model'!$B$2&gt;0, 180-N635,IF('PV model'!$B$2&lt;0,0-N635,N635))</f>
        <v>95.053127224846364</v>
      </c>
      <c r="P635" s="2">
        <f>ABS(O635-'PV model'!$B$5)</f>
        <v>109.94687277515364</v>
      </c>
      <c r="Q635" s="3">
        <f t="shared" si="104"/>
        <v>109.51835733667892</v>
      </c>
      <c r="R635" s="3">
        <f t="shared" si="109"/>
        <v>0</v>
      </c>
      <c r="S635" s="3">
        <f t="shared" si="105"/>
        <v>0</v>
      </c>
      <c r="T635" s="3">
        <f>(0.5*(1-COS(RADIANS(90-$X$3)))*(D635+E635)*'PV model'!$B$4)</f>
        <v>0</v>
      </c>
      <c r="U635" s="3">
        <f t="shared" si="110"/>
        <v>0</v>
      </c>
      <c r="V635" s="3">
        <f>('PV model'!$B$13*(U635/1000)*(1-'PV model'!$B$14*((20+C635)-25))*'PV model'!$B$10)/'PV model'!$B$12</f>
        <v>0</v>
      </c>
    </row>
    <row r="636" spans="1:22" x14ac:dyDescent="0.2">
      <c r="A636" s="10">
        <f t="shared" si="111"/>
        <v>27</v>
      </c>
      <c r="B636" s="10">
        <f t="shared" si="112"/>
        <v>7</v>
      </c>
      <c r="C636" s="23">
        <v>4.8</v>
      </c>
      <c r="D636" s="24">
        <v>0</v>
      </c>
      <c r="E636" s="24">
        <v>0</v>
      </c>
      <c r="F636" s="48"/>
      <c r="G636" s="48"/>
      <c r="H636" s="1">
        <f t="shared" si="113"/>
        <v>-18.806295851995085</v>
      </c>
      <c r="I636" s="1">
        <f t="shared" si="106"/>
        <v>-12.732545346623077</v>
      </c>
      <c r="J636" s="4">
        <f>B636+('PV model'!$B$3/15)+(I636/60)</f>
        <v>6.5111242442229491</v>
      </c>
      <c r="K636" s="2">
        <f t="shared" si="107"/>
        <v>82.33313633665577</v>
      </c>
      <c r="L636" s="2">
        <f>DEGREES(ASIN((((COS(RADIANS('PV model'!$B$2))*COS(RADIANS(H636))*COS(RADIANS(K636)))+(SIN(RADIANS('PV model'!$B$2))*SIN(RADIANS(H636)))))))</f>
        <v>-11.194578148548088</v>
      </c>
      <c r="M636" s="3">
        <f t="shared" si="103"/>
        <v>0</v>
      </c>
      <c r="N636" s="2">
        <f t="shared" si="108"/>
        <v>73.008383757369174</v>
      </c>
      <c r="O636" s="2">
        <f>IF('PV model'!$B$2&gt;0, 180-N636,IF('PV model'!$B$2&lt;0,0-N636,N636))</f>
        <v>106.99161624263083</v>
      </c>
      <c r="P636" s="2">
        <f>ABS(O636-'PV model'!$B$5)</f>
        <v>98.008383757369174</v>
      </c>
      <c r="Q636" s="3">
        <f t="shared" si="104"/>
        <v>101.19457814854809</v>
      </c>
      <c r="R636" s="3">
        <f t="shared" si="109"/>
        <v>0</v>
      </c>
      <c r="S636" s="3">
        <f t="shared" si="105"/>
        <v>0</v>
      </c>
      <c r="T636" s="3">
        <f>(0.5*(1-COS(RADIANS(90-$X$3)))*(D636+E636)*'PV model'!$B$4)</f>
        <v>0</v>
      </c>
      <c r="U636" s="3">
        <f t="shared" si="110"/>
        <v>0</v>
      </c>
      <c r="V636" s="3">
        <f>('PV model'!$B$13*(U636/1000)*(1-'PV model'!$B$14*((20+C636)-25))*'PV model'!$B$10)/'PV model'!$B$12</f>
        <v>0</v>
      </c>
    </row>
    <row r="637" spans="1:22" x14ac:dyDescent="0.2">
      <c r="A637" s="10">
        <f t="shared" si="111"/>
        <v>27</v>
      </c>
      <c r="B637" s="10">
        <f t="shared" si="112"/>
        <v>8</v>
      </c>
      <c r="C637" s="23">
        <v>4.8</v>
      </c>
      <c r="D637" s="24">
        <v>0</v>
      </c>
      <c r="E637" s="24">
        <v>0</v>
      </c>
      <c r="F637" s="48"/>
      <c r="G637" s="48"/>
      <c r="H637" s="1">
        <f t="shared" si="113"/>
        <v>-18.806295851995085</v>
      </c>
      <c r="I637" s="1">
        <f t="shared" si="106"/>
        <v>-12.732545346623077</v>
      </c>
      <c r="J637" s="4">
        <f>B637+('PV model'!$B$3/15)+(I637/60)</f>
        <v>7.5111242442229491</v>
      </c>
      <c r="K637" s="2">
        <f t="shared" si="107"/>
        <v>67.33313633665577</v>
      </c>
      <c r="L637" s="2">
        <f>DEGREES(ASIN((((COS(RADIANS('PV model'!$B$2))*COS(RADIANS(H637))*COS(RADIANS(K637)))+(SIN(RADIANS('PV model'!$B$2))*SIN(RADIANS(H637)))))))</f>
        <v>-3.385225403879971</v>
      </c>
      <c r="M637" s="3">
        <f t="shared" si="103"/>
        <v>0</v>
      </c>
      <c r="N637" s="2">
        <f t="shared" si="108"/>
        <v>61.04796900544136</v>
      </c>
      <c r="O637" s="2">
        <f>IF('PV model'!$B$2&gt;0, 180-N637,IF('PV model'!$B$2&lt;0,0-N637,N637))</f>
        <v>118.95203099455864</v>
      </c>
      <c r="P637" s="2">
        <f>ABS(O637-'PV model'!$B$5)</f>
        <v>86.04796900544136</v>
      </c>
      <c r="Q637" s="3">
        <f t="shared" si="104"/>
        <v>93.385225403879971</v>
      </c>
      <c r="R637" s="3">
        <f t="shared" si="109"/>
        <v>0</v>
      </c>
      <c r="S637" s="3">
        <f t="shared" si="105"/>
        <v>0</v>
      </c>
      <c r="T637" s="3">
        <f>(0.5*(1-COS(RADIANS(90-$X$3)))*(D637+E637)*'PV model'!$B$4)</f>
        <v>0</v>
      </c>
      <c r="U637" s="3">
        <f t="shared" si="110"/>
        <v>0</v>
      </c>
      <c r="V637" s="3">
        <f>('PV model'!$B$13*(U637/1000)*(1-'PV model'!$B$14*((20+C637)-25))*'PV model'!$B$10)/'PV model'!$B$12</f>
        <v>0</v>
      </c>
    </row>
    <row r="638" spans="1:22" x14ac:dyDescent="0.2">
      <c r="A638" s="10">
        <f t="shared" si="111"/>
        <v>27</v>
      </c>
      <c r="B638" s="10">
        <f t="shared" si="112"/>
        <v>9</v>
      </c>
      <c r="C638" s="23">
        <v>4.7</v>
      </c>
      <c r="D638" s="24">
        <v>0</v>
      </c>
      <c r="E638" s="24">
        <v>2.6460000000000004</v>
      </c>
      <c r="F638" s="48"/>
      <c r="G638" s="48"/>
      <c r="H638" s="1">
        <f t="shared" si="113"/>
        <v>-18.806295851995085</v>
      </c>
      <c r="I638" s="1">
        <f t="shared" si="106"/>
        <v>-12.732545346623077</v>
      </c>
      <c r="J638" s="4">
        <f>B638+('PV model'!$B$3/15)+(I638/60)</f>
        <v>8.5111242442229482</v>
      </c>
      <c r="K638" s="2">
        <f t="shared" si="107"/>
        <v>52.333136336655777</v>
      </c>
      <c r="L638" s="2">
        <f>DEGREES(ASIN((((COS(RADIANS('PV model'!$B$2))*COS(RADIANS(H638))*COS(RADIANS(K638)))+(SIN(RADIANS('PV model'!$B$2))*SIN(RADIANS(H638)))))))</f>
        <v>3.5524650746888047</v>
      </c>
      <c r="M638" s="3">
        <f t="shared" si="103"/>
        <v>3.5524650746888047</v>
      </c>
      <c r="N638" s="2">
        <f t="shared" si="108"/>
        <v>48.656290327426497</v>
      </c>
      <c r="O638" s="2">
        <f>IF('PV model'!$B$2&gt;0, 180-N638,IF('PV model'!$B$2&lt;0,0-N638,N638))</f>
        <v>131.34370967257351</v>
      </c>
      <c r="P638" s="2">
        <f>ABS(O638-'PV model'!$B$5)</f>
        <v>73.65629032742649</v>
      </c>
      <c r="Q638" s="3">
        <f t="shared" si="104"/>
        <v>86.447534925311189</v>
      </c>
      <c r="R638" s="3">
        <f t="shared" si="109"/>
        <v>0</v>
      </c>
      <c r="S638" s="3">
        <f t="shared" si="105"/>
        <v>2.6460000000000004</v>
      </c>
      <c r="T638" s="3">
        <f>(0.5*(1-COS(RADIANS(90-$X$3)))*(D638+E638)*'PV model'!$B$4)</f>
        <v>0</v>
      </c>
      <c r="U638" s="3">
        <f t="shared" si="110"/>
        <v>2.6460000000000004</v>
      </c>
      <c r="V638" s="3">
        <f>('PV model'!$B$13*(U638/1000)*(1-'PV model'!$B$14*((20+C638)-25))*'PV model'!$B$10)/'PV model'!$B$12</f>
        <v>0.26481155299200004</v>
      </c>
    </row>
    <row r="639" spans="1:22" x14ac:dyDescent="0.2">
      <c r="A639" s="10">
        <f t="shared" si="111"/>
        <v>27</v>
      </c>
      <c r="B639" s="10">
        <f t="shared" si="112"/>
        <v>10</v>
      </c>
      <c r="C639" s="23">
        <v>4.9000000000000004</v>
      </c>
      <c r="D639" s="24">
        <v>33.673499999999997</v>
      </c>
      <c r="E639" s="24">
        <v>31.752000000000002</v>
      </c>
      <c r="F639" s="48"/>
      <c r="G639" s="48"/>
      <c r="H639" s="1">
        <f t="shared" si="113"/>
        <v>-18.806295851995085</v>
      </c>
      <c r="I639" s="1">
        <f t="shared" si="106"/>
        <v>-12.732545346623077</v>
      </c>
      <c r="J639" s="4">
        <f>B639+('PV model'!$B$3/15)+(I639/60)</f>
        <v>9.5111242442229482</v>
      </c>
      <c r="K639" s="2">
        <f t="shared" si="107"/>
        <v>37.333136336655777</v>
      </c>
      <c r="L639" s="2">
        <f>DEGREES(ASIN((((COS(RADIANS('PV model'!$B$2))*COS(RADIANS(H639))*COS(RADIANS(K639)))+(SIN(RADIANS('PV model'!$B$2))*SIN(RADIANS(H639)))))))</f>
        <v>9.2444006712529596</v>
      </c>
      <c r="M639" s="3">
        <f t="shared" si="103"/>
        <v>9.2444006712529596</v>
      </c>
      <c r="N639" s="2">
        <f t="shared" si="108"/>
        <v>35.565025510219918</v>
      </c>
      <c r="O639" s="2">
        <f>IF('PV model'!$B$2&gt;0, 180-N639,IF('PV model'!$B$2&lt;0,0-N639,N639))</f>
        <v>144.43497448978007</v>
      </c>
      <c r="P639" s="2">
        <f>ABS(O639-'PV model'!$B$5)</f>
        <v>60.565025510219925</v>
      </c>
      <c r="Q639" s="3">
        <f t="shared" si="104"/>
        <v>80.755599328747039</v>
      </c>
      <c r="R639" s="3">
        <f t="shared" si="109"/>
        <v>33.673500000000033</v>
      </c>
      <c r="S639" s="3">
        <f t="shared" si="105"/>
        <v>36.726710736479454</v>
      </c>
      <c r="T639" s="3">
        <f>(0.5*(1-COS(RADIANS(90-$X$3)))*(D639+E639)*'PV model'!$B$4)</f>
        <v>0</v>
      </c>
      <c r="U639" s="3">
        <f t="shared" si="110"/>
        <v>70.400210736479494</v>
      </c>
      <c r="V639" s="3">
        <f>('PV model'!$B$13*(U639/1000)*(1-'PV model'!$B$14*((20+C639)-25))*'PV model'!$B$10)/'PV model'!$B$12</f>
        <v>7.0400199472445761</v>
      </c>
    </row>
    <row r="640" spans="1:22" x14ac:dyDescent="0.2">
      <c r="A640" s="10">
        <f t="shared" si="111"/>
        <v>27</v>
      </c>
      <c r="B640" s="10">
        <f t="shared" si="112"/>
        <v>11</v>
      </c>
      <c r="C640" s="23">
        <v>5.0999999999999996</v>
      </c>
      <c r="D640" s="24">
        <v>194.18385000000001</v>
      </c>
      <c r="E640" s="24">
        <v>64.385999999999996</v>
      </c>
      <c r="F640" s="48"/>
      <c r="G640" s="48"/>
      <c r="H640" s="1">
        <f t="shared" si="113"/>
        <v>-18.806295851995085</v>
      </c>
      <c r="I640" s="1">
        <f t="shared" si="106"/>
        <v>-12.732545346623077</v>
      </c>
      <c r="J640" s="4">
        <f>B640+('PV model'!$B$3/15)+(I640/60)</f>
        <v>10.511124244222948</v>
      </c>
      <c r="K640" s="2">
        <f t="shared" si="107"/>
        <v>22.333136336655777</v>
      </c>
      <c r="L640" s="2">
        <f>DEGREES(ASIN((((COS(RADIANS('PV model'!$B$2))*COS(RADIANS(H640))*COS(RADIANS(K640)))+(SIN(RADIANS('PV model'!$B$2))*SIN(RADIANS(H640)))))))</f>
        <v>13.313366239096172</v>
      </c>
      <c r="M640" s="3">
        <f t="shared" si="103"/>
        <v>13.313366239096172</v>
      </c>
      <c r="N640" s="2">
        <f t="shared" si="108"/>
        <v>21.693348435200317</v>
      </c>
      <c r="O640" s="2">
        <f>IF('PV model'!$B$2&gt;0, 180-N640,IF('PV model'!$B$2&lt;0,0-N640,N640))</f>
        <v>158.30665156479969</v>
      </c>
      <c r="P640" s="2">
        <f>ABS(O640-'PV model'!$B$5)</f>
        <v>46.693348435200306</v>
      </c>
      <c r="Q640" s="3">
        <f t="shared" si="104"/>
        <v>76.686633760903817</v>
      </c>
      <c r="R640" s="3">
        <f t="shared" si="109"/>
        <v>194.18385000000012</v>
      </c>
      <c r="S640" s="3">
        <f t="shared" si="105"/>
        <v>78.502758499950602</v>
      </c>
      <c r="T640" s="3">
        <f>(0.5*(1-COS(RADIANS(90-$X$3)))*(D640+E640)*'PV model'!$B$4)</f>
        <v>0</v>
      </c>
      <c r="U640" s="3">
        <f t="shared" si="110"/>
        <v>272.68660849995069</v>
      </c>
      <c r="V640" s="3">
        <f>('PV model'!$B$13*(U640/1000)*(1-'PV model'!$B$14*((20+C640)-25))*'PV model'!$B$10)/'PV model'!$B$12</f>
        <v>27.246850284300809</v>
      </c>
    </row>
    <row r="641" spans="1:22" x14ac:dyDescent="0.2">
      <c r="A641" s="10">
        <f t="shared" si="111"/>
        <v>27</v>
      </c>
      <c r="B641" s="10">
        <f t="shared" si="112"/>
        <v>12</v>
      </c>
      <c r="C641" s="23">
        <v>5.3</v>
      </c>
      <c r="D641" s="24">
        <v>319.89824999999996</v>
      </c>
      <c r="E641" s="24">
        <v>79.38</v>
      </c>
      <c r="F641" s="48"/>
      <c r="G641" s="48"/>
      <c r="H641" s="1">
        <f t="shared" si="113"/>
        <v>-18.806295851995085</v>
      </c>
      <c r="I641" s="1">
        <f t="shared" si="106"/>
        <v>-12.732545346623077</v>
      </c>
      <c r="J641" s="4">
        <f>B641+('PV model'!$B$3/15)+(I641/60)</f>
        <v>11.511124244222948</v>
      </c>
      <c r="K641" s="2">
        <f t="shared" si="107"/>
        <v>7.3331363366557767</v>
      </c>
      <c r="L641" s="2">
        <f>DEGREES(ASIN((((COS(RADIANS('PV model'!$B$2))*COS(RADIANS(H641))*COS(RADIANS(K641)))+(SIN(RADIANS('PV model'!$B$2))*SIN(RADIANS(H641)))))))</f>
        <v>15.432873854055124</v>
      </c>
      <c r="M641" s="3">
        <f t="shared" si="103"/>
        <v>15.432873854055124</v>
      </c>
      <c r="N641" s="2">
        <f t="shared" si="108"/>
        <v>7.2006017793766075</v>
      </c>
      <c r="O641" s="2">
        <f>IF('PV model'!$B$2&gt;0, 180-N641,IF('PV model'!$B$2&lt;0,0-N641,N641))</f>
        <v>172.7993982206234</v>
      </c>
      <c r="P641" s="2">
        <f>ABS(O641-'PV model'!$B$5)</f>
        <v>32.200601779376598</v>
      </c>
      <c r="Q641" s="3">
        <f t="shared" si="104"/>
        <v>74.567126145944883</v>
      </c>
      <c r="R641" s="3">
        <f t="shared" si="109"/>
        <v>319.8982499999999</v>
      </c>
      <c r="S641" s="3">
        <f t="shared" si="105"/>
        <v>98.514802533805835</v>
      </c>
      <c r="T641" s="3">
        <f>(0.5*(1-COS(RADIANS(90-$X$3)))*(D641+E641)*'PV model'!$B$4)</f>
        <v>0</v>
      </c>
      <c r="U641" s="3">
        <f t="shared" si="110"/>
        <v>418.41305253380574</v>
      </c>
      <c r="V641" s="3">
        <f>('PV model'!$B$13*(U641/1000)*(1-'PV model'!$B$14*((20+C641)-25))*'PV model'!$B$10)/'PV model'!$B$12</f>
        <v>41.774379248801687</v>
      </c>
    </row>
    <row r="642" spans="1:22" x14ac:dyDescent="0.2">
      <c r="A642" s="10">
        <f t="shared" si="111"/>
        <v>27</v>
      </c>
      <c r="B642" s="10">
        <f t="shared" si="112"/>
        <v>13</v>
      </c>
      <c r="C642" s="23">
        <v>4.9000000000000004</v>
      </c>
      <c r="D642" s="24">
        <v>153.77564999999998</v>
      </c>
      <c r="E642" s="24">
        <v>104.07600000000001</v>
      </c>
      <c r="F642" s="48"/>
      <c r="G642" s="48"/>
      <c r="H642" s="1">
        <f t="shared" si="113"/>
        <v>-18.806295851995085</v>
      </c>
      <c r="I642" s="1">
        <f t="shared" si="106"/>
        <v>-12.732545346623077</v>
      </c>
      <c r="J642" s="4">
        <f>B642+('PV model'!$B$3/15)+(I642/60)</f>
        <v>12.511124244222948</v>
      </c>
      <c r="K642" s="2">
        <f t="shared" si="107"/>
        <v>-7.6668636633442233</v>
      </c>
      <c r="L642" s="2">
        <f>DEGREES(ASIN((((COS(RADIANS('PV model'!$B$2))*COS(RADIANS(H642))*COS(RADIANS(K642)))+(SIN(RADIANS('PV model'!$B$2))*SIN(RADIANS(H642)))))))</f>
        <v>15.408646104971206</v>
      </c>
      <c r="M642" s="3">
        <f t="shared" si="103"/>
        <v>15.408646104971206</v>
      </c>
      <c r="N642" s="2">
        <f t="shared" si="108"/>
        <v>-7.5273453236214056</v>
      </c>
      <c r="O642" s="2">
        <f>IF('PV model'!$B$2&gt;0, 180-N642,IF('PV model'!$B$2&lt;0,0-N642,N642))</f>
        <v>187.5273453236214</v>
      </c>
      <c r="P642" s="2">
        <f>ABS(O642-'PV model'!$B$5)</f>
        <v>17.472654676378596</v>
      </c>
      <c r="Q642" s="3">
        <f t="shared" si="104"/>
        <v>74.591353895028803</v>
      </c>
      <c r="R642" s="3">
        <f t="shared" si="109"/>
        <v>153.77564999999987</v>
      </c>
      <c r="S642" s="3">
        <f t="shared" si="105"/>
        <v>125.80313192093904</v>
      </c>
      <c r="T642" s="3">
        <f>(0.5*(1-COS(RADIANS(90-$X$3)))*(D642+E642)*'PV model'!$B$4)</f>
        <v>0</v>
      </c>
      <c r="U642" s="3">
        <f t="shared" si="110"/>
        <v>279.57878192093892</v>
      </c>
      <c r="V642" s="3">
        <f>('PV model'!$B$13*(U642/1000)*(1-'PV model'!$B$14*((20+C642)-25))*'PV model'!$B$10)/'PV model'!$B$12</f>
        <v>27.95787371883338</v>
      </c>
    </row>
    <row r="643" spans="1:22" x14ac:dyDescent="0.2">
      <c r="A643" s="10">
        <f t="shared" si="111"/>
        <v>27</v>
      </c>
      <c r="B643" s="10">
        <f t="shared" si="112"/>
        <v>14</v>
      </c>
      <c r="C643" s="23">
        <v>4.4000000000000004</v>
      </c>
      <c r="D643" s="24">
        <v>37.040849999999999</v>
      </c>
      <c r="E643" s="24">
        <v>86.436000000000007</v>
      </c>
      <c r="F643" s="48"/>
      <c r="G643" s="48"/>
      <c r="H643" s="1">
        <f t="shared" si="113"/>
        <v>-18.806295851995085</v>
      </c>
      <c r="I643" s="1">
        <f t="shared" si="106"/>
        <v>-12.732545346623077</v>
      </c>
      <c r="J643" s="4">
        <f>B643+('PV model'!$B$3/15)+(I643/60)</f>
        <v>13.511124244222948</v>
      </c>
      <c r="K643" s="2">
        <f t="shared" si="107"/>
        <v>-22.666863663344223</v>
      </c>
      <c r="L643" s="2">
        <f>DEGREES(ASIN((((COS(RADIANS('PV model'!$B$2))*COS(RADIANS(H643))*COS(RADIANS(K643)))+(SIN(RADIANS('PV model'!$B$2))*SIN(RADIANS(H643)))))))</f>
        <v>13.243010423749288</v>
      </c>
      <c r="M643" s="3">
        <f t="shared" si="103"/>
        <v>13.243010423749288</v>
      </c>
      <c r="N643" s="2">
        <f t="shared" si="108"/>
        <v>-22.009784803896725</v>
      </c>
      <c r="O643" s="2">
        <f>IF('PV model'!$B$2&gt;0, 180-N643,IF('PV model'!$B$2&lt;0,0-N643,N643))</f>
        <v>202.00978480389674</v>
      </c>
      <c r="P643" s="2">
        <f>ABS(O643-'PV model'!$B$5)</f>
        <v>2.9902151961032644</v>
      </c>
      <c r="Q643" s="3">
        <f t="shared" si="104"/>
        <v>76.756989576250703</v>
      </c>
      <c r="R643" s="3">
        <f t="shared" si="109"/>
        <v>37.040850000000013</v>
      </c>
      <c r="S643" s="3">
        <f t="shared" si="105"/>
        <v>96.55427177451476</v>
      </c>
      <c r="T643" s="3">
        <f>(0.5*(1-COS(RADIANS(90-$X$3)))*(D643+E643)*'PV model'!$B$4)</f>
        <v>0</v>
      </c>
      <c r="U643" s="3">
        <f t="shared" si="110"/>
        <v>133.59512177451478</v>
      </c>
      <c r="V643" s="3">
        <f>('PV model'!$B$13*(U643/1000)*(1-'PV model'!$B$14*((20+C643)-25))*'PV model'!$B$10)/'PV model'!$B$12</f>
        <v>13.386218376674689</v>
      </c>
    </row>
    <row r="644" spans="1:22" x14ac:dyDescent="0.2">
      <c r="A644" s="10">
        <f t="shared" si="111"/>
        <v>27</v>
      </c>
      <c r="B644" s="10">
        <f t="shared" si="112"/>
        <v>15</v>
      </c>
      <c r="C644" s="23">
        <v>4</v>
      </c>
      <c r="D644" s="24">
        <v>0</v>
      </c>
      <c r="E644" s="24">
        <v>35.28</v>
      </c>
      <c r="F644" s="48"/>
      <c r="G644" s="48"/>
      <c r="H644" s="1">
        <f t="shared" si="113"/>
        <v>-18.806295851995085</v>
      </c>
      <c r="I644" s="1">
        <f t="shared" si="106"/>
        <v>-12.732545346623077</v>
      </c>
      <c r="J644" s="4">
        <f>B644+('PV model'!$B$3/15)+(I644/60)</f>
        <v>14.511124244222948</v>
      </c>
      <c r="K644" s="2">
        <f t="shared" si="107"/>
        <v>-37.666863663344223</v>
      </c>
      <c r="L644" s="2">
        <f>DEGREES(ASIN((((COS(RADIANS('PV model'!$B$2))*COS(RADIANS(H644))*COS(RADIANS(K644)))+(SIN(RADIANS('PV model'!$B$2))*SIN(RADIANS(H644)))))))</f>
        <v>9.1340566249103148</v>
      </c>
      <c r="M644" s="3">
        <f t="shared" si="103"/>
        <v>9.1340566249103148</v>
      </c>
      <c r="N644" s="2">
        <f t="shared" si="108"/>
        <v>-35.864887183988181</v>
      </c>
      <c r="O644" s="2">
        <f>IF('PV model'!$B$2&gt;0, 180-N644,IF('PV model'!$B$2&lt;0,0-N644,N644))</f>
        <v>215.86488718398817</v>
      </c>
      <c r="P644" s="2">
        <f>ABS(O644-'PV model'!$B$5)</f>
        <v>10.864887183988174</v>
      </c>
      <c r="Q644" s="3">
        <f t="shared" si="104"/>
        <v>80.865943375089685</v>
      </c>
      <c r="R644" s="3">
        <f t="shared" si="109"/>
        <v>0</v>
      </c>
      <c r="S644" s="3">
        <f t="shared" si="105"/>
        <v>35.28</v>
      </c>
      <c r="T644" s="3">
        <f>(0.5*(1-COS(RADIANS(90-$X$3)))*(D644+E644)*'PV model'!$B$4)</f>
        <v>0</v>
      </c>
      <c r="U644" s="3">
        <f t="shared" si="110"/>
        <v>35.28</v>
      </c>
      <c r="V644" s="3">
        <f>('PV model'!$B$13*(U644/1000)*(1-'PV model'!$B$14*((20+C644)-25))*'PV model'!$B$10)/'PV model'!$B$12</f>
        <v>3.5406951551999999</v>
      </c>
    </row>
    <row r="645" spans="1:22" x14ac:dyDescent="0.2">
      <c r="A645" s="10">
        <f t="shared" si="111"/>
        <v>27</v>
      </c>
      <c r="B645" s="10">
        <f t="shared" si="112"/>
        <v>16</v>
      </c>
      <c r="C645" s="23">
        <v>4.0999999999999996</v>
      </c>
      <c r="D645" s="24">
        <v>0</v>
      </c>
      <c r="E645" s="24">
        <v>20.286000000000001</v>
      </c>
      <c r="F645" s="48"/>
      <c r="G645" s="48"/>
      <c r="H645" s="1">
        <f t="shared" si="113"/>
        <v>-18.806295851995085</v>
      </c>
      <c r="I645" s="1">
        <f t="shared" si="106"/>
        <v>-12.732545346623077</v>
      </c>
      <c r="J645" s="4">
        <f>B645+('PV model'!$B$3/15)+(I645/60)</f>
        <v>15.511124244222948</v>
      </c>
      <c r="K645" s="2">
        <f t="shared" si="107"/>
        <v>-52.666863663344223</v>
      </c>
      <c r="L645" s="2">
        <f>DEGREES(ASIN((((COS(RADIANS('PV model'!$B$2))*COS(RADIANS(H645))*COS(RADIANS(K645)))+(SIN(RADIANS('PV model'!$B$2))*SIN(RADIANS(H645)))))))</f>
        <v>3.4102449739131635</v>
      </c>
      <c r="M645" s="3">
        <f t="shared" si="103"/>
        <v>3.4102449739131635</v>
      </c>
      <c r="N645" s="2">
        <f t="shared" si="108"/>
        <v>-48.938898994077988</v>
      </c>
      <c r="O645" s="2">
        <f>IF('PV model'!$B$2&gt;0, 180-N645,IF('PV model'!$B$2&lt;0,0-N645,N645))</f>
        <v>228.93889899407799</v>
      </c>
      <c r="P645" s="2">
        <f>ABS(O645-'PV model'!$B$5)</f>
        <v>23.938898994077988</v>
      </c>
      <c r="Q645" s="3">
        <f t="shared" si="104"/>
        <v>86.589755026086834</v>
      </c>
      <c r="R645" s="3">
        <f t="shared" si="109"/>
        <v>0</v>
      </c>
      <c r="S645" s="3">
        <f t="shared" si="105"/>
        <v>20.286000000000001</v>
      </c>
      <c r="T645" s="3">
        <f>(0.5*(1-COS(RADIANS(90-$X$3)))*(D645+E645)*'PV model'!$B$4)</f>
        <v>0</v>
      </c>
      <c r="U645" s="3">
        <f t="shared" si="110"/>
        <v>20.286000000000001</v>
      </c>
      <c r="V645" s="3">
        <f>('PV model'!$B$13*(U645/1000)*(1-'PV model'!$B$14*((20+C645)-25))*'PV model'!$B$10)/'PV model'!$B$12</f>
        <v>2.0350885988159999</v>
      </c>
    </row>
    <row r="646" spans="1:22" x14ac:dyDescent="0.2">
      <c r="A646" s="10">
        <f t="shared" si="111"/>
        <v>27</v>
      </c>
      <c r="B646" s="10">
        <f t="shared" si="112"/>
        <v>17</v>
      </c>
      <c r="C646" s="23">
        <v>4.3</v>
      </c>
      <c r="D646" s="24">
        <v>0</v>
      </c>
      <c r="E646" s="24">
        <v>3.528</v>
      </c>
      <c r="F646" s="48"/>
      <c r="G646" s="48"/>
      <c r="H646" s="1">
        <f t="shared" si="113"/>
        <v>-18.806295851995085</v>
      </c>
      <c r="I646" s="1">
        <f t="shared" si="106"/>
        <v>-12.732545346623077</v>
      </c>
      <c r="J646" s="4">
        <f>B646+('PV model'!$B$3/15)+(I646/60)</f>
        <v>16.511124244222948</v>
      </c>
      <c r="K646" s="2">
        <f t="shared" si="107"/>
        <v>-67.66686366334423</v>
      </c>
      <c r="L646" s="2">
        <f>DEGREES(ASIN((((COS(RADIANS('PV model'!$B$2))*COS(RADIANS(H646))*COS(RADIANS(K646)))+(SIN(RADIANS('PV model'!$B$2))*SIN(RADIANS(H646)))))))</f>
        <v>-3.5508418960920247</v>
      </c>
      <c r="M646" s="3">
        <f t="shared" ref="M646:M709" si="114">IF(L646&gt;0, L646, 0)</f>
        <v>0</v>
      </c>
      <c r="N646" s="2">
        <f t="shared" si="108"/>
        <v>-61.317480964328709</v>
      </c>
      <c r="O646" s="2">
        <f>IF('PV model'!$B$2&gt;0, 180-N646,IF('PV model'!$B$2&lt;0,0-N646,N646))</f>
        <v>241.31748096432869</v>
      </c>
      <c r="P646" s="2">
        <f>ABS(O646-'PV model'!$B$5)</f>
        <v>36.317480964328695</v>
      </c>
      <c r="Q646" s="3">
        <f t="shared" ref="Q646:Q709" si="115">DEGREES(ACOS((SIN(RADIANS(L646))*COS(RADIANS(90-$X$3))+COS(RADIANS(L646))*COS(RADIANS(P646))*SIN(RADIANS(90-$X$3)))))</f>
        <v>93.550841896092024</v>
      </c>
      <c r="R646" s="3">
        <f t="shared" si="109"/>
        <v>0</v>
      </c>
      <c r="S646" s="3">
        <f t="shared" ref="S646:S709" si="116">IF($Z$3=TRUE, IF(E646=0,0,E646*(0.5*(1+COS(RADIANS(90-$X$3))*(1+(1-(E646^2/(D646+E646)^2))*(SIN(RADIANS(0.5*$X$3))^3)))*(1+(1-(E646^2/(D646+E646)^2))*(COS(RADIANS(Q646))^2)*(SIN(RADIANS(90-L646))^3)))), IF(E646=0,0,E646*(0.5*(1+COS(RADIANS(90-$X$3))))))</f>
        <v>3.528</v>
      </c>
      <c r="T646" s="3">
        <f>(0.5*(1-COS(RADIANS(90-$X$3)))*(D646+E646)*'PV model'!$B$4)</f>
        <v>0</v>
      </c>
      <c r="U646" s="3">
        <f t="shared" si="110"/>
        <v>3.528</v>
      </c>
      <c r="V646" s="3">
        <f>('PV model'!$B$13*(U646/1000)*(1-'PV model'!$B$14*((20+C646)-25))*'PV model'!$B$10)/'PV model'!$B$12</f>
        <v>0.35364632486399994</v>
      </c>
    </row>
    <row r="647" spans="1:22" x14ac:dyDescent="0.2">
      <c r="A647" s="10">
        <f t="shared" si="111"/>
        <v>27</v>
      </c>
      <c r="B647" s="10">
        <f t="shared" si="112"/>
        <v>18</v>
      </c>
      <c r="C647" s="23">
        <v>4.4000000000000004</v>
      </c>
      <c r="D647" s="24">
        <v>0</v>
      </c>
      <c r="E647" s="24">
        <v>0</v>
      </c>
      <c r="F647" s="48"/>
      <c r="G647" s="48"/>
      <c r="H647" s="1">
        <f t="shared" si="113"/>
        <v>-18.806295851995085</v>
      </c>
      <c r="I647" s="1">
        <f t="shared" ref="I647:I710" si="117">9.87*SIN(RADIANS(1.978*A647-160.22))-7.53*COS(RADIANS(0.989*A647-80.11))-1.5*SIN((RADIANS(0.989*A647-80.11)))</f>
        <v>-12.732545346623077</v>
      </c>
      <c r="J647" s="4">
        <f>B647+('PV model'!$B$3/15)+(I647/60)</f>
        <v>17.511124244222948</v>
      </c>
      <c r="K647" s="2">
        <f t="shared" ref="K647:K710" si="118">15*(12-J647)</f>
        <v>-82.66686366334423</v>
      </c>
      <c r="L647" s="2">
        <f>DEGREES(ASIN((((COS(RADIANS('PV model'!$B$2))*COS(RADIANS(H647))*COS(RADIANS(K647)))+(SIN(RADIANS('PV model'!$B$2))*SIN(RADIANS(H647)))))))</f>
        <v>-11.375478636605376</v>
      </c>
      <c r="M647" s="3">
        <f t="shared" si="114"/>
        <v>0</v>
      </c>
      <c r="N647" s="2">
        <f t="shared" ref="N647:N710" si="119">DEGREES(ASIN((COS(RADIANS(H647))*SIN(RADIANS(K647)))/COS(RADIANS(L647))))</f>
        <v>-73.272477734617922</v>
      </c>
      <c r="O647" s="2">
        <f>IF('PV model'!$B$2&gt;0, 180-N647,IF('PV model'!$B$2&lt;0,0-N647,N647))</f>
        <v>253.27247773461792</v>
      </c>
      <c r="P647" s="2">
        <f>ABS(O647-'PV model'!$B$5)</f>
        <v>48.272477734617922</v>
      </c>
      <c r="Q647" s="3">
        <f t="shared" si="115"/>
        <v>101.37547863660537</v>
      </c>
      <c r="R647" s="3">
        <f t="shared" ref="R647:R710" si="120">IF(D647=0,0,D647*COS(RADIANS(Q647))/SIN(RADIANS(L647)))</f>
        <v>0</v>
      </c>
      <c r="S647" s="3">
        <f t="shared" si="116"/>
        <v>0</v>
      </c>
      <c r="T647" s="3">
        <f>(0.5*(1-COS(RADIANS(90-$X$3)))*(D647+E647)*'PV model'!$B$4)</f>
        <v>0</v>
      </c>
      <c r="U647" s="3">
        <f t="shared" ref="U647:U710" si="121">R647+S647+T647</f>
        <v>0</v>
      </c>
      <c r="V647" s="3">
        <f>('PV model'!$B$13*(U647/1000)*(1-'PV model'!$B$14*((20+C647)-25))*'PV model'!$B$10)/'PV model'!$B$12</f>
        <v>0</v>
      </c>
    </row>
    <row r="648" spans="1:22" x14ac:dyDescent="0.2">
      <c r="A648" s="10">
        <f t="shared" ref="A648:A711" si="122">IF(B648&gt;1,A647,A647+1)</f>
        <v>27</v>
      </c>
      <c r="B648" s="10">
        <f t="shared" ref="B648:B711" si="123">IF(B647&lt;24,B647+1,1)</f>
        <v>19</v>
      </c>
      <c r="C648" s="23">
        <v>4</v>
      </c>
      <c r="D648" s="24">
        <v>0</v>
      </c>
      <c r="E648" s="24">
        <v>0</v>
      </c>
      <c r="F648" s="48"/>
      <c r="G648" s="48"/>
      <c r="H648" s="1">
        <f t="shared" ref="H648:H711" si="124">(23.465*SIN(RADIANS(280.1+0.9863*A648)))</f>
        <v>-18.806295851995085</v>
      </c>
      <c r="I648" s="1">
        <f t="shared" si="117"/>
        <v>-12.732545346623077</v>
      </c>
      <c r="J648" s="4">
        <f>B648+('PV model'!$B$3/15)+(I648/60)</f>
        <v>18.511124244222948</v>
      </c>
      <c r="K648" s="2">
        <f t="shared" si="118"/>
        <v>-97.66686366334423</v>
      </c>
      <c r="L648" s="2">
        <f>DEGREES(ASIN((((COS(RADIANS('PV model'!$B$2))*COS(RADIANS(H648))*COS(RADIANS(K648)))+(SIN(RADIANS('PV model'!$B$2))*SIN(RADIANS(H648)))))))</f>
        <v>-19.706686342851878</v>
      </c>
      <c r="M648" s="3">
        <f t="shared" si="114"/>
        <v>0</v>
      </c>
      <c r="N648" s="2">
        <f t="shared" si="119"/>
        <v>-85.21613149676287</v>
      </c>
      <c r="O648" s="2">
        <f>IF('PV model'!$B$2&gt;0, 180-N648,IF('PV model'!$B$2&lt;0,0-N648,N648))</f>
        <v>265.21613149676284</v>
      </c>
      <c r="P648" s="2">
        <f>ABS(O648-'PV model'!$B$5)</f>
        <v>60.216131496762841</v>
      </c>
      <c r="Q648" s="3">
        <f t="shared" si="115"/>
        <v>109.70668634285188</v>
      </c>
      <c r="R648" s="3">
        <f t="shared" si="120"/>
        <v>0</v>
      </c>
      <c r="S648" s="3">
        <f t="shared" si="116"/>
        <v>0</v>
      </c>
      <c r="T648" s="3">
        <f>(0.5*(1-COS(RADIANS(90-$X$3)))*(D648+E648)*'PV model'!$B$4)</f>
        <v>0</v>
      </c>
      <c r="U648" s="3">
        <f t="shared" si="121"/>
        <v>0</v>
      </c>
      <c r="V648" s="3">
        <f>('PV model'!$B$13*(U648/1000)*(1-'PV model'!$B$14*((20+C648)-25))*'PV model'!$B$10)/'PV model'!$B$12</f>
        <v>0</v>
      </c>
    </row>
    <row r="649" spans="1:22" x14ac:dyDescent="0.2">
      <c r="A649" s="10">
        <f t="shared" si="122"/>
        <v>27</v>
      </c>
      <c r="B649" s="10">
        <f t="shared" si="123"/>
        <v>20</v>
      </c>
      <c r="C649" s="23">
        <v>3.7</v>
      </c>
      <c r="D649" s="24">
        <v>0</v>
      </c>
      <c r="E649" s="24">
        <v>0</v>
      </c>
      <c r="F649" s="48"/>
      <c r="G649" s="48"/>
      <c r="H649" s="1">
        <f t="shared" si="124"/>
        <v>-18.806295851995085</v>
      </c>
      <c r="I649" s="1">
        <f t="shared" si="117"/>
        <v>-12.732545346623077</v>
      </c>
      <c r="J649" s="4">
        <f>B649+('PV model'!$B$3/15)+(I649/60)</f>
        <v>19.511124244222948</v>
      </c>
      <c r="K649" s="2">
        <f t="shared" si="118"/>
        <v>-112.66686366334423</v>
      </c>
      <c r="L649" s="2">
        <f>DEGREES(ASIN((((COS(RADIANS('PV model'!$B$2))*COS(RADIANS(H649))*COS(RADIANS(K649)))+(SIN(RADIANS('PV model'!$B$2))*SIN(RADIANS(H649)))))))</f>
        <v>-28.183548079315603</v>
      </c>
      <c r="M649" s="3">
        <f t="shared" si="114"/>
        <v>0</v>
      </c>
      <c r="N649" s="2">
        <f t="shared" si="119"/>
        <v>-82.303447941093452</v>
      </c>
      <c r="O649" s="2">
        <f>IF('PV model'!$B$2&gt;0, 180-N649,IF('PV model'!$B$2&lt;0,0-N649,N649))</f>
        <v>262.30344794109345</v>
      </c>
      <c r="P649" s="2">
        <f>ABS(O649-'PV model'!$B$5)</f>
        <v>57.303447941093452</v>
      </c>
      <c r="Q649" s="3">
        <f t="shared" si="115"/>
        <v>118.18354807931561</v>
      </c>
      <c r="R649" s="3">
        <f t="shared" si="120"/>
        <v>0</v>
      </c>
      <c r="S649" s="3">
        <f t="shared" si="116"/>
        <v>0</v>
      </c>
      <c r="T649" s="3">
        <f>(0.5*(1-COS(RADIANS(90-$X$3)))*(D649+E649)*'PV model'!$B$4)</f>
        <v>0</v>
      </c>
      <c r="U649" s="3">
        <f t="shared" si="121"/>
        <v>0</v>
      </c>
      <c r="V649" s="3">
        <f>('PV model'!$B$13*(U649/1000)*(1-'PV model'!$B$14*((20+C649)-25))*'PV model'!$B$10)/'PV model'!$B$12</f>
        <v>0</v>
      </c>
    </row>
    <row r="650" spans="1:22" x14ac:dyDescent="0.2">
      <c r="A650" s="10">
        <f t="shared" si="122"/>
        <v>27</v>
      </c>
      <c r="B650" s="10">
        <f t="shared" si="123"/>
        <v>21</v>
      </c>
      <c r="C650" s="23">
        <v>3.3</v>
      </c>
      <c r="D650" s="24">
        <v>0</v>
      </c>
      <c r="E650" s="24">
        <v>0</v>
      </c>
      <c r="F650" s="48"/>
      <c r="G650" s="48"/>
      <c r="H650" s="1">
        <f t="shared" si="124"/>
        <v>-18.806295851995085</v>
      </c>
      <c r="I650" s="1">
        <f t="shared" si="117"/>
        <v>-12.732545346623077</v>
      </c>
      <c r="J650" s="4">
        <f>B650+('PV model'!$B$3/15)+(I650/60)</f>
        <v>20.511124244222948</v>
      </c>
      <c r="K650" s="2">
        <f t="shared" si="118"/>
        <v>-127.66686366334423</v>
      </c>
      <c r="L650" s="2">
        <f>DEGREES(ASIN((((COS(RADIANS('PV model'!$B$2))*COS(RADIANS(H650))*COS(RADIANS(K650)))+(SIN(RADIANS('PV model'!$B$2))*SIN(RADIANS(H650)))))))</f>
        <v>-36.392188307635713</v>
      </c>
      <c r="M650" s="3">
        <f t="shared" si="114"/>
        <v>0</v>
      </c>
      <c r="N650" s="2">
        <f t="shared" si="119"/>
        <v>-68.569090589256504</v>
      </c>
      <c r="O650" s="2">
        <f>IF('PV model'!$B$2&gt;0, 180-N650,IF('PV model'!$B$2&lt;0,0-N650,N650))</f>
        <v>248.56909058925652</v>
      </c>
      <c r="P650" s="2">
        <f>ABS(O650-'PV model'!$B$5)</f>
        <v>43.569090589256518</v>
      </c>
      <c r="Q650" s="3">
        <f t="shared" si="115"/>
        <v>126.39218830763572</v>
      </c>
      <c r="R650" s="3">
        <f t="shared" si="120"/>
        <v>0</v>
      </c>
      <c r="S650" s="3">
        <f t="shared" si="116"/>
        <v>0</v>
      </c>
      <c r="T650" s="3">
        <f>(0.5*(1-COS(RADIANS(90-$X$3)))*(D650+E650)*'PV model'!$B$4)</f>
        <v>0</v>
      </c>
      <c r="U650" s="3">
        <f t="shared" si="121"/>
        <v>0</v>
      </c>
      <c r="V650" s="3">
        <f>('PV model'!$B$13*(U650/1000)*(1-'PV model'!$B$14*((20+C650)-25))*'PV model'!$B$10)/'PV model'!$B$12</f>
        <v>0</v>
      </c>
    </row>
    <row r="651" spans="1:22" x14ac:dyDescent="0.2">
      <c r="A651" s="10">
        <f t="shared" si="122"/>
        <v>27</v>
      </c>
      <c r="B651" s="10">
        <f t="shared" si="123"/>
        <v>22</v>
      </c>
      <c r="C651" s="23">
        <v>3.5</v>
      </c>
      <c r="D651" s="24">
        <v>0</v>
      </c>
      <c r="E651" s="24">
        <v>0</v>
      </c>
      <c r="F651" s="48"/>
      <c r="G651" s="48"/>
      <c r="H651" s="1">
        <f t="shared" si="124"/>
        <v>-18.806295851995085</v>
      </c>
      <c r="I651" s="1">
        <f t="shared" si="117"/>
        <v>-12.732545346623077</v>
      </c>
      <c r="J651" s="4">
        <f>B651+('PV model'!$B$3/15)+(I651/60)</f>
        <v>21.511124244222948</v>
      </c>
      <c r="K651" s="2">
        <f t="shared" si="118"/>
        <v>-142.66686366334423</v>
      </c>
      <c r="L651" s="2">
        <f>DEGREES(ASIN((((COS(RADIANS('PV model'!$B$2))*COS(RADIANS(H651))*COS(RADIANS(K651)))+(SIN(RADIANS('PV model'!$B$2))*SIN(RADIANS(H651)))))))</f>
        <v>-43.788060576176328</v>
      </c>
      <c r="M651" s="3">
        <f t="shared" si="114"/>
        <v>0</v>
      </c>
      <c r="N651" s="2">
        <f t="shared" si="119"/>
        <v>-52.675981696008677</v>
      </c>
      <c r="O651" s="2">
        <f>IF('PV model'!$B$2&gt;0, 180-N651,IF('PV model'!$B$2&lt;0,0-N651,N651))</f>
        <v>232.67598169600868</v>
      </c>
      <c r="P651" s="2">
        <f>ABS(O651-'PV model'!$B$5)</f>
        <v>27.675981696008677</v>
      </c>
      <c r="Q651" s="3">
        <f t="shared" si="115"/>
        <v>133.78806057617632</v>
      </c>
      <c r="R651" s="3">
        <f t="shared" si="120"/>
        <v>0</v>
      </c>
      <c r="S651" s="3">
        <f t="shared" si="116"/>
        <v>0</v>
      </c>
      <c r="T651" s="3">
        <f>(0.5*(1-COS(RADIANS(90-$X$3)))*(D651+E651)*'PV model'!$B$4)</f>
        <v>0</v>
      </c>
      <c r="U651" s="3">
        <f t="shared" si="121"/>
        <v>0</v>
      </c>
      <c r="V651" s="3">
        <f>('PV model'!$B$13*(U651/1000)*(1-'PV model'!$B$14*((20+C651)-25))*'PV model'!$B$10)/'PV model'!$B$12</f>
        <v>0</v>
      </c>
    </row>
    <row r="652" spans="1:22" x14ac:dyDescent="0.2">
      <c r="A652" s="10">
        <f t="shared" si="122"/>
        <v>27</v>
      </c>
      <c r="B652" s="10">
        <f t="shared" si="123"/>
        <v>23</v>
      </c>
      <c r="C652" s="23">
        <v>3.7</v>
      </c>
      <c r="D652" s="24">
        <v>0</v>
      </c>
      <c r="E652" s="24">
        <v>0</v>
      </c>
      <c r="F652" s="48"/>
      <c r="G652" s="48"/>
      <c r="H652" s="1">
        <f t="shared" si="124"/>
        <v>-18.806295851995085</v>
      </c>
      <c r="I652" s="1">
        <f t="shared" si="117"/>
        <v>-12.732545346623077</v>
      </c>
      <c r="J652" s="4">
        <f>B652+('PV model'!$B$3/15)+(I652/60)</f>
        <v>22.511124244222948</v>
      </c>
      <c r="K652" s="2">
        <f t="shared" si="118"/>
        <v>-157.66686366334423</v>
      </c>
      <c r="L652" s="2">
        <f>DEGREES(ASIN((((COS(RADIANS('PV model'!$B$2))*COS(RADIANS(H652))*COS(RADIANS(K652)))+(SIN(RADIANS('PV model'!$B$2))*SIN(RADIANS(H652)))))))</f>
        <v>-49.60752361056106</v>
      </c>
      <c r="M652" s="3">
        <f t="shared" si="114"/>
        <v>0</v>
      </c>
      <c r="N652" s="2">
        <f t="shared" si="119"/>
        <v>-33.716440630414347</v>
      </c>
      <c r="O652" s="2">
        <f>IF('PV model'!$B$2&gt;0, 180-N652,IF('PV model'!$B$2&lt;0,0-N652,N652))</f>
        <v>213.71644063041435</v>
      </c>
      <c r="P652" s="2">
        <f>ABS(O652-'PV model'!$B$5)</f>
        <v>8.716440630414354</v>
      </c>
      <c r="Q652" s="3">
        <f t="shared" si="115"/>
        <v>139.60752361056106</v>
      </c>
      <c r="R652" s="3">
        <f t="shared" si="120"/>
        <v>0</v>
      </c>
      <c r="S652" s="3">
        <f t="shared" si="116"/>
        <v>0</v>
      </c>
      <c r="T652" s="3">
        <f>(0.5*(1-COS(RADIANS(90-$X$3)))*(D652+E652)*'PV model'!$B$4)</f>
        <v>0</v>
      </c>
      <c r="U652" s="3">
        <f t="shared" si="121"/>
        <v>0</v>
      </c>
      <c r="V652" s="3">
        <f>('PV model'!$B$13*(U652/1000)*(1-'PV model'!$B$14*((20+C652)-25))*'PV model'!$B$10)/'PV model'!$B$12</f>
        <v>0</v>
      </c>
    </row>
    <row r="653" spans="1:22" x14ac:dyDescent="0.2">
      <c r="A653" s="10">
        <f t="shared" si="122"/>
        <v>27</v>
      </c>
      <c r="B653" s="10">
        <f t="shared" si="123"/>
        <v>24</v>
      </c>
      <c r="C653" s="23">
        <v>3.9</v>
      </c>
      <c r="D653" s="24">
        <v>0</v>
      </c>
      <c r="E653" s="24">
        <v>0</v>
      </c>
      <c r="F653" s="48"/>
      <c r="G653" s="48"/>
      <c r="H653" s="1">
        <f t="shared" si="124"/>
        <v>-18.806295851995085</v>
      </c>
      <c r="I653" s="1">
        <f t="shared" si="117"/>
        <v>-12.732545346623077</v>
      </c>
      <c r="J653" s="4">
        <f>B653+('PV model'!$B$3/15)+(I653/60)</f>
        <v>23.511124244222948</v>
      </c>
      <c r="K653" s="2">
        <f t="shared" si="118"/>
        <v>-172.66686366334423</v>
      </c>
      <c r="L653" s="2">
        <f>DEGREES(ASIN((((COS(RADIANS('PV model'!$B$2))*COS(RADIANS(H653))*COS(RADIANS(K653)))+(SIN(RADIANS('PV model'!$B$2))*SIN(RADIANS(H653)))))))</f>
        <v>-52.887838796266387</v>
      </c>
      <c r="M653" s="3">
        <f t="shared" si="114"/>
        <v>0</v>
      </c>
      <c r="N653" s="2">
        <f t="shared" si="119"/>
        <v>-11.551367986572803</v>
      </c>
      <c r="O653" s="2">
        <f>IF('PV model'!$B$2&gt;0, 180-N653,IF('PV model'!$B$2&lt;0,0-N653,N653))</f>
        <v>191.55136798657281</v>
      </c>
      <c r="P653" s="2">
        <f>ABS(O653-'PV model'!$B$5)</f>
        <v>13.448632013427186</v>
      </c>
      <c r="Q653" s="3">
        <f t="shared" si="115"/>
        <v>142.88783879626638</v>
      </c>
      <c r="R653" s="3">
        <f t="shared" si="120"/>
        <v>0</v>
      </c>
      <c r="S653" s="3">
        <f t="shared" si="116"/>
        <v>0</v>
      </c>
      <c r="T653" s="3">
        <f>(0.5*(1-COS(RADIANS(90-$X$3)))*(D653+E653)*'PV model'!$B$4)</f>
        <v>0</v>
      </c>
      <c r="U653" s="3">
        <f t="shared" si="121"/>
        <v>0</v>
      </c>
      <c r="V653" s="3">
        <f>('PV model'!$B$13*(U653/1000)*(1-'PV model'!$B$14*((20+C653)-25))*'PV model'!$B$10)/'PV model'!$B$12</f>
        <v>0</v>
      </c>
    </row>
    <row r="654" spans="1:22" x14ac:dyDescent="0.2">
      <c r="A654" s="10">
        <f t="shared" si="122"/>
        <v>28</v>
      </c>
      <c r="B654" s="10">
        <f t="shared" si="123"/>
        <v>1</v>
      </c>
      <c r="C654" s="23">
        <v>3.6</v>
      </c>
      <c r="D654" s="24">
        <v>0</v>
      </c>
      <c r="E654" s="24">
        <v>0</v>
      </c>
      <c r="F654" s="48"/>
      <c r="G654" s="48"/>
      <c r="H654" s="1">
        <f t="shared" si="124"/>
        <v>-18.561952130988658</v>
      </c>
      <c r="I654" s="1">
        <f t="shared" si="117"/>
        <v>-12.944757485464489</v>
      </c>
      <c r="J654" s="4">
        <f>B654+('PV model'!$B$3/15)+(I654/60)</f>
        <v>0.50758737524225861</v>
      </c>
      <c r="K654" s="2">
        <f t="shared" si="118"/>
        <v>172.3861893713661</v>
      </c>
      <c r="L654" s="2">
        <f>DEGREES(ASIN((((COS(RADIANS('PV model'!$B$2))*COS(RADIANS(H654))*COS(RADIANS(K654)))+(SIN(RADIANS('PV model'!$B$2))*SIN(RADIANS(H654)))))))</f>
        <v>-52.612951047006469</v>
      </c>
      <c r="M654" s="3">
        <f t="shared" si="114"/>
        <v>0</v>
      </c>
      <c r="N654" s="2">
        <f t="shared" si="119"/>
        <v>11.938238240917658</v>
      </c>
      <c r="O654" s="2">
        <f>IF('PV model'!$B$2&gt;0, 180-N654,IF('PV model'!$B$2&lt;0,0-N654,N654))</f>
        <v>168.06176175908234</v>
      </c>
      <c r="P654" s="2">
        <f>ABS(O654-'PV model'!$B$5)</f>
        <v>36.938238240917656</v>
      </c>
      <c r="Q654" s="3">
        <f t="shared" si="115"/>
        <v>142.61295104700645</v>
      </c>
      <c r="R654" s="3">
        <f t="shared" si="120"/>
        <v>0</v>
      </c>
      <c r="S654" s="3">
        <f t="shared" si="116"/>
        <v>0</v>
      </c>
      <c r="T654" s="3">
        <f>(0.5*(1-COS(RADIANS(90-$X$3)))*(D654+E654)*'PV model'!$B$4)</f>
        <v>0</v>
      </c>
      <c r="U654" s="3">
        <f t="shared" si="121"/>
        <v>0</v>
      </c>
      <c r="V654" s="3">
        <f>('PV model'!$B$13*(U654/1000)*(1-'PV model'!$B$14*((20+C654)-25))*'PV model'!$B$10)/'PV model'!$B$12</f>
        <v>0</v>
      </c>
    </row>
    <row r="655" spans="1:22" x14ac:dyDescent="0.2">
      <c r="A655" s="10">
        <f t="shared" si="122"/>
        <v>28</v>
      </c>
      <c r="B655" s="10">
        <f t="shared" si="123"/>
        <v>2</v>
      </c>
      <c r="C655" s="23">
        <v>3.3</v>
      </c>
      <c r="D655" s="24">
        <v>0</v>
      </c>
      <c r="E655" s="24">
        <v>0</v>
      </c>
      <c r="F655" s="48"/>
      <c r="G655" s="48"/>
      <c r="H655" s="1">
        <f t="shared" si="124"/>
        <v>-18.561952130988658</v>
      </c>
      <c r="I655" s="1">
        <f t="shared" si="117"/>
        <v>-12.944757485464489</v>
      </c>
      <c r="J655" s="4">
        <f>B655+('PV model'!$B$3/15)+(I655/60)</f>
        <v>1.5075873752422586</v>
      </c>
      <c r="K655" s="2">
        <f t="shared" si="118"/>
        <v>157.3861893713661</v>
      </c>
      <c r="L655" s="2">
        <f>DEGREES(ASIN((((COS(RADIANS('PV model'!$B$2))*COS(RADIANS(H655))*COS(RADIANS(K655)))+(SIN(RADIANS('PV model'!$B$2))*SIN(RADIANS(H655)))))))</f>
        <v>-49.288582145298285</v>
      </c>
      <c r="M655" s="3">
        <f t="shared" si="114"/>
        <v>0</v>
      </c>
      <c r="N655" s="2">
        <f t="shared" si="119"/>
        <v>33.976899238638097</v>
      </c>
      <c r="O655" s="2">
        <f>IF('PV model'!$B$2&gt;0, 180-N655,IF('PV model'!$B$2&lt;0,0-N655,N655))</f>
        <v>146.02310076136189</v>
      </c>
      <c r="P655" s="2">
        <f>ABS(O655-'PV model'!$B$5)</f>
        <v>58.976899238638111</v>
      </c>
      <c r="Q655" s="3">
        <f t="shared" si="115"/>
        <v>139.28858214529831</v>
      </c>
      <c r="R655" s="3">
        <f t="shared" si="120"/>
        <v>0</v>
      </c>
      <c r="S655" s="3">
        <f t="shared" si="116"/>
        <v>0</v>
      </c>
      <c r="T655" s="3">
        <f>(0.5*(1-COS(RADIANS(90-$X$3)))*(D655+E655)*'PV model'!$B$4)</f>
        <v>0</v>
      </c>
      <c r="U655" s="3">
        <f t="shared" si="121"/>
        <v>0</v>
      </c>
      <c r="V655" s="3">
        <f>('PV model'!$B$13*(U655/1000)*(1-'PV model'!$B$14*((20+C655)-25))*'PV model'!$B$10)/'PV model'!$B$12</f>
        <v>0</v>
      </c>
    </row>
    <row r="656" spans="1:22" x14ac:dyDescent="0.2">
      <c r="A656" s="10">
        <f t="shared" si="122"/>
        <v>28</v>
      </c>
      <c r="B656" s="10">
        <f t="shared" si="123"/>
        <v>3</v>
      </c>
      <c r="C656" s="23">
        <v>3</v>
      </c>
      <c r="D656" s="24">
        <v>0</v>
      </c>
      <c r="E656" s="24">
        <v>0</v>
      </c>
      <c r="F656" s="48"/>
      <c r="G656" s="48"/>
      <c r="H656" s="1">
        <f t="shared" si="124"/>
        <v>-18.561952130988658</v>
      </c>
      <c r="I656" s="1">
        <f t="shared" si="117"/>
        <v>-12.944757485464489</v>
      </c>
      <c r="J656" s="4">
        <f>B656+('PV model'!$B$3/15)+(I656/60)</f>
        <v>2.5075873752422582</v>
      </c>
      <c r="K656" s="2">
        <f t="shared" si="118"/>
        <v>142.38618937136613</v>
      </c>
      <c r="L656" s="2">
        <f>DEGREES(ASIN((((COS(RADIANS('PV model'!$B$2))*COS(RADIANS(H656))*COS(RADIANS(K656)))+(SIN(RADIANS('PV model'!$B$2))*SIN(RADIANS(H656)))))))</f>
        <v>-43.446615158532772</v>
      </c>
      <c r="M656" s="3">
        <f t="shared" si="114"/>
        <v>0</v>
      </c>
      <c r="N656" s="2">
        <f t="shared" si="119"/>
        <v>52.838318813553855</v>
      </c>
      <c r="O656" s="2">
        <f>IF('PV model'!$B$2&gt;0, 180-N656,IF('PV model'!$B$2&lt;0,0-N656,N656))</f>
        <v>127.16168118644615</v>
      </c>
      <c r="P656" s="2">
        <f>ABS(O656-'PV model'!$B$5)</f>
        <v>77.838318813553855</v>
      </c>
      <c r="Q656" s="3">
        <f t="shared" si="115"/>
        <v>133.44661515853275</v>
      </c>
      <c r="R656" s="3">
        <f t="shared" si="120"/>
        <v>0</v>
      </c>
      <c r="S656" s="3">
        <f t="shared" si="116"/>
        <v>0</v>
      </c>
      <c r="T656" s="3">
        <f>(0.5*(1-COS(RADIANS(90-$X$3)))*(D656+E656)*'PV model'!$B$4)</f>
        <v>0</v>
      </c>
      <c r="U656" s="3">
        <f t="shared" si="121"/>
        <v>0</v>
      </c>
      <c r="V656" s="3">
        <f>('PV model'!$B$13*(U656/1000)*(1-'PV model'!$B$14*((20+C656)-25))*'PV model'!$B$10)/'PV model'!$B$12</f>
        <v>0</v>
      </c>
    </row>
    <row r="657" spans="1:22" x14ac:dyDescent="0.2">
      <c r="A657" s="10">
        <f t="shared" si="122"/>
        <v>28</v>
      </c>
      <c r="B657" s="10">
        <f t="shared" si="123"/>
        <v>4</v>
      </c>
      <c r="C657" s="23">
        <v>2.8</v>
      </c>
      <c r="D657" s="24">
        <v>0</v>
      </c>
      <c r="E657" s="24">
        <v>0</v>
      </c>
      <c r="F657" s="48"/>
      <c r="G657" s="48"/>
      <c r="H657" s="1">
        <f t="shared" si="124"/>
        <v>-18.561952130988658</v>
      </c>
      <c r="I657" s="1">
        <f t="shared" si="117"/>
        <v>-12.944757485464489</v>
      </c>
      <c r="J657" s="4">
        <f>B657+('PV model'!$B$3/15)+(I657/60)</f>
        <v>3.5075873752422582</v>
      </c>
      <c r="K657" s="2">
        <f t="shared" si="118"/>
        <v>127.38618937136613</v>
      </c>
      <c r="L657" s="2">
        <f>DEGREES(ASIN((((COS(RADIANS('PV model'!$B$2))*COS(RADIANS(H657))*COS(RADIANS(K657)))+(SIN(RADIANS('PV model'!$B$2))*SIN(RADIANS(H657)))))))</f>
        <v>-36.041184142795522</v>
      </c>
      <c r="M657" s="3">
        <f t="shared" si="114"/>
        <v>0</v>
      </c>
      <c r="N657" s="2">
        <f t="shared" si="119"/>
        <v>68.674215476138343</v>
      </c>
      <c r="O657" s="2">
        <f>IF('PV model'!$B$2&gt;0, 180-N657,IF('PV model'!$B$2&lt;0,0-N657,N657))</f>
        <v>111.32578452386166</v>
      </c>
      <c r="P657" s="2">
        <f>ABS(O657-'PV model'!$B$5)</f>
        <v>93.674215476138343</v>
      </c>
      <c r="Q657" s="3">
        <f t="shared" si="115"/>
        <v>126.04118414279553</v>
      </c>
      <c r="R657" s="3">
        <f t="shared" si="120"/>
        <v>0</v>
      </c>
      <c r="S657" s="3">
        <f t="shared" si="116"/>
        <v>0</v>
      </c>
      <c r="T657" s="3">
        <f>(0.5*(1-COS(RADIANS(90-$X$3)))*(D657+E657)*'PV model'!$B$4)</f>
        <v>0</v>
      </c>
      <c r="U657" s="3">
        <f t="shared" si="121"/>
        <v>0</v>
      </c>
      <c r="V657" s="3">
        <f>('PV model'!$B$13*(U657/1000)*(1-'PV model'!$B$14*((20+C657)-25))*'PV model'!$B$10)/'PV model'!$B$12</f>
        <v>0</v>
      </c>
    </row>
    <row r="658" spans="1:22" x14ac:dyDescent="0.2">
      <c r="A658" s="10">
        <f t="shared" si="122"/>
        <v>28</v>
      </c>
      <c r="B658" s="10">
        <f t="shared" si="123"/>
        <v>5</v>
      </c>
      <c r="C658" s="23">
        <v>2.6</v>
      </c>
      <c r="D658" s="24">
        <v>0</v>
      </c>
      <c r="E658" s="24">
        <v>0</v>
      </c>
      <c r="F658" s="48"/>
      <c r="G658" s="48"/>
      <c r="H658" s="1">
        <f t="shared" si="124"/>
        <v>-18.561952130988658</v>
      </c>
      <c r="I658" s="1">
        <f t="shared" si="117"/>
        <v>-12.944757485464489</v>
      </c>
      <c r="J658" s="4">
        <f>B658+('PV model'!$B$3/15)+(I658/60)</f>
        <v>4.5075873752422586</v>
      </c>
      <c r="K658" s="2">
        <f t="shared" si="118"/>
        <v>112.38618937136611</v>
      </c>
      <c r="L658" s="2">
        <f>DEGREES(ASIN((((COS(RADIANS('PV model'!$B$2))*COS(RADIANS(H658))*COS(RADIANS(K658)))+(SIN(RADIANS('PV model'!$B$2))*SIN(RADIANS(H658)))))))</f>
        <v>-27.829169385072511</v>
      </c>
      <c r="M658" s="3">
        <f t="shared" si="114"/>
        <v>0</v>
      </c>
      <c r="N658" s="2">
        <f t="shared" si="119"/>
        <v>82.382025258628673</v>
      </c>
      <c r="O658" s="2">
        <f>IF('PV model'!$B$2&gt;0, 180-N658,IF('PV model'!$B$2&lt;0,0-N658,N658))</f>
        <v>97.617974741371327</v>
      </c>
      <c r="P658" s="2">
        <f>ABS(O658-'PV model'!$B$5)</f>
        <v>107.38202525862867</v>
      </c>
      <c r="Q658" s="3">
        <f t="shared" si="115"/>
        <v>117.8291693850725</v>
      </c>
      <c r="R658" s="3">
        <f t="shared" si="120"/>
        <v>0</v>
      </c>
      <c r="S658" s="3">
        <f t="shared" si="116"/>
        <v>0</v>
      </c>
      <c r="T658" s="3">
        <f>(0.5*(1-COS(RADIANS(90-$X$3)))*(D658+E658)*'PV model'!$B$4)</f>
        <v>0</v>
      </c>
      <c r="U658" s="3">
        <f t="shared" si="121"/>
        <v>0</v>
      </c>
      <c r="V658" s="3">
        <f>('PV model'!$B$13*(U658/1000)*(1-'PV model'!$B$14*((20+C658)-25))*'PV model'!$B$10)/'PV model'!$B$12</f>
        <v>0</v>
      </c>
    </row>
    <row r="659" spans="1:22" x14ac:dyDescent="0.2">
      <c r="A659" s="10">
        <f t="shared" si="122"/>
        <v>28</v>
      </c>
      <c r="B659" s="10">
        <f t="shared" si="123"/>
        <v>6</v>
      </c>
      <c r="C659" s="23">
        <v>2.4</v>
      </c>
      <c r="D659" s="24">
        <v>0</v>
      </c>
      <c r="E659" s="24">
        <v>0</v>
      </c>
      <c r="F659" s="48"/>
      <c r="G659" s="48"/>
      <c r="H659" s="1">
        <f t="shared" si="124"/>
        <v>-18.561952130988658</v>
      </c>
      <c r="I659" s="1">
        <f t="shared" si="117"/>
        <v>-12.944757485464489</v>
      </c>
      <c r="J659" s="4">
        <f>B659+('PV model'!$B$3/15)+(I659/60)</f>
        <v>5.5075873752422586</v>
      </c>
      <c r="K659" s="2">
        <f t="shared" si="118"/>
        <v>97.386189371366115</v>
      </c>
      <c r="L659" s="2">
        <f>DEGREES(ASIN((((COS(RADIANS('PV model'!$B$2))*COS(RADIANS(H659))*COS(RADIANS(K659)))+(SIN(RADIANS('PV model'!$B$2))*SIN(RADIANS(H659)))))))</f>
        <v>-19.352032981513009</v>
      </c>
      <c r="M659" s="3">
        <f t="shared" si="114"/>
        <v>0</v>
      </c>
      <c r="N659" s="2">
        <f t="shared" si="119"/>
        <v>85.14402585225956</v>
      </c>
      <c r="O659" s="2">
        <f>IF('PV model'!$B$2&gt;0, 180-N659,IF('PV model'!$B$2&lt;0,0-N659,N659))</f>
        <v>94.85597414774044</v>
      </c>
      <c r="P659" s="2">
        <f>ABS(O659-'PV model'!$B$5)</f>
        <v>110.14402585225956</v>
      </c>
      <c r="Q659" s="3">
        <f t="shared" si="115"/>
        <v>109.35203298151302</v>
      </c>
      <c r="R659" s="3">
        <f t="shared" si="120"/>
        <v>0</v>
      </c>
      <c r="S659" s="3">
        <f t="shared" si="116"/>
        <v>0</v>
      </c>
      <c r="T659" s="3">
        <f>(0.5*(1-COS(RADIANS(90-$X$3)))*(D659+E659)*'PV model'!$B$4)</f>
        <v>0</v>
      </c>
      <c r="U659" s="3">
        <f t="shared" si="121"/>
        <v>0</v>
      </c>
      <c r="V659" s="3">
        <f>('PV model'!$B$13*(U659/1000)*(1-'PV model'!$B$14*((20+C659)-25))*'PV model'!$B$10)/'PV model'!$B$12</f>
        <v>0</v>
      </c>
    </row>
    <row r="660" spans="1:22" x14ac:dyDescent="0.2">
      <c r="A660" s="10">
        <f t="shared" si="122"/>
        <v>28</v>
      </c>
      <c r="B660" s="10">
        <f t="shared" si="123"/>
        <v>7</v>
      </c>
      <c r="C660" s="23">
        <v>2.6</v>
      </c>
      <c r="D660" s="24">
        <v>0</v>
      </c>
      <c r="E660" s="24">
        <v>0</v>
      </c>
      <c r="F660" s="48"/>
      <c r="G660" s="48"/>
      <c r="H660" s="1">
        <f t="shared" si="124"/>
        <v>-18.561952130988658</v>
      </c>
      <c r="I660" s="1">
        <f t="shared" si="117"/>
        <v>-12.944757485464489</v>
      </c>
      <c r="J660" s="4">
        <f>B660+('PV model'!$B$3/15)+(I660/60)</f>
        <v>6.5075873752422586</v>
      </c>
      <c r="K660" s="2">
        <f t="shared" si="118"/>
        <v>82.386189371366115</v>
      </c>
      <c r="L660" s="2">
        <f>DEGREES(ASIN((((COS(RADIANS('PV model'!$B$2))*COS(RADIANS(H660))*COS(RADIANS(K660)))+(SIN(RADIANS('PV model'!$B$2))*SIN(RADIANS(H660)))))))</f>
        <v>-11.022922817878202</v>
      </c>
      <c r="M660" s="3">
        <f t="shared" si="114"/>
        <v>0</v>
      </c>
      <c r="N660" s="2">
        <f t="shared" si="119"/>
        <v>73.192848591892727</v>
      </c>
      <c r="O660" s="2">
        <f>IF('PV model'!$B$2&gt;0, 180-N660,IF('PV model'!$B$2&lt;0,0-N660,N660))</f>
        <v>106.80715140810727</v>
      </c>
      <c r="P660" s="2">
        <f>ABS(O660-'PV model'!$B$5)</f>
        <v>98.192848591892727</v>
      </c>
      <c r="Q660" s="3">
        <f t="shared" si="115"/>
        <v>101.0229228178782</v>
      </c>
      <c r="R660" s="3">
        <f t="shared" si="120"/>
        <v>0</v>
      </c>
      <c r="S660" s="3">
        <f t="shared" si="116"/>
        <v>0</v>
      </c>
      <c r="T660" s="3">
        <f>(0.5*(1-COS(RADIANS(90-$X$3)))*(D660+E660)*'PV model'!$B$4)</f>
        <v>0</v>
      </c>
      <c r="U660" s="3">
        <f t="shared" si="121"/>
        <v>0</v>
      </c>
      <c r="V660" s="3">
        <f>('PV model'!$B$13*(U660/1000)*(1-'PV model'!$B$14*((20+C660)-25))*'PV model'!$B$10)/'PV model'!$B$12</f>
        <v>0</v>
      </c>
    </row>
    <row r="661" spans="1:22" x14ac:dyDescent="0.2">
      <c r="A661" s="10">
        <f t="shared" si="122"/>
        <v>28</v>
      </c>
      <c r="B661" s="10">
        <f t="shared" si="123"/>
        <v>8</v>
      </c>
      <c r="C661" s="23">
        <v>2.7</v>
      </c>
      <c r="D661" s="24">
        <v>0</v>
      </c>
      <c r="E661" s="24">
        <v>0</v>
      </c>
      <c r="F661" s="48"/>
      <c r="G661" s="48"/>
      <c r="H661" s="1">
        <f t="shared" si="124"/>
        <v>-18.561952130988658</v>
      </c>
      <c r="I661" s="1">
        <f t="shared" si="117"/>
        <v>-12.944757485464489</v>
      </c>
      <c r="J661" s="4">
        <f>B661+('PV model'!$B$3/15)+(I661/60)</f>
        <v>7.5075873752422586</v>
      </c>
      <c r="K661" s="2">
        <f t="shared" si="118"/>
        <v>67.386189371366115</v>
      </c>
      <c r="L661" s="2">
        <f>DEGREES(ASIN((((COS(RADIANS('PV model'!$B$2))*COS(RADIANS(H661))*COS(RADIANS(K661)))+(SIN(RADIANS('PV model'!$B$2))*SIN(RADIANS(H661)))))))</f>
        <v>-3.2033727229645685</v>
      </c>
      <c r="M661" s="3">
        <f t="shared" si="114"/>
        <v>0</v>
      </c>
      <c r="N661" s="2">
        <f t="shared" si="119"/>
        <v>61.2190124493196</v>
      </c>
      <c r="O661" s="2">
        <f>IF('PV model'!$B$2&gt;0, 180-N661,IF('PV model'!$B$2&lt;0,0-N661,N661))</f>
        <v>118.78098755068041</v>
      </c>
      <c r="P661" s="2">
        <f>ABS(O661-'PV model'!$B$5)</f>
        <v>86.219012449319592</v>
      </c>
      <c r="Q661" s="3">
        <f t="shared" si="115"/>
        <v>93.203372722964573</v>
      </c>
      <c r="R661" s="3">
        <f t="shared" si="120"/>
        <v>0</v>
      </c>
      <c r="S661" s="3">
        <f t="shared" si="116"/>
        <v>0</v>
      </c>
      <c r="T661" s="3">
        <f>(0.5*(1-COS(RADIANS(90-$X$3)))*(D661+E661)*'PV model'!$B$4)</f>
        <v>0</v>
      </c>
      <c r="U661" s="3">
        <f t="shared" si="121"/>
        <v>0</v>
      </c>
      <c r="V661" s="3">
        <f>('PV model'!$B$13*(U661/1000)*(1-'PV model'!$B$14*((20+C661)-25))*'PV model'!$B$10)/'PV model'!$B$12</f>
        <v>0</v>
      </c>
    </row>
    <row r="662" spans="1:22" x14ac:dyDescent="0.2">
      <c r="A662" s="10">
        <f t="shared" si="122"/>
        <v>28</v>
      </c>
      <c r="B662" s="10">
        <f t="shared" si="123"/>
        <v>9</v>
      </c>
      <c r="C662" s="23">
        <v>2.9</v>
      </c>
      <c r="D662" s="24">
        <v>0</v>
      </c>
      <c r="E662" s="24">
        <v>3.528</v>
      </c>
      <c r="F662" s="48"/>
      <c r="G662" s="48"/>
      <c r="H662" s="1">
        <f t="shared" si="124"/>
        <v>-18.561952130988658</v>
      </c>
      <c r="I662" s="1">
        <f t="shared" si="117"/>
        <v>-12.944757485464489</v>
      </c>
      <c r="J662" s="4">
        <f>B662+('PV model'!$B$3/15)+(I662/60)</f>
        <v>8.5075873752422577</v>
      </c>
      <c r="K662" s="2">
        <f t="shared" si="118"/>
        <v>52.386189371366136</v>
      </c>
      <c r="L662" s="2">
        <f>DEGREES(ASIN((((COS(RADIANS('PV model'!$B$2))*COS(RADIANS(H662))*COS(RADIANS(K662)))+(SIN(RADIANS('PV model'!$B$2))*SIN(RADIANS(H662)))))))</f>
        <v>3.7481547136353273</v>
      </c>
      <c r="M662" s="3">
        <f t="shared" si="114"/>
        <v>3.7481547136353273</v>
      </c>
      <c r="N662" s="2">
        <f t="shared" si="119"/>
        <v>48.811314932851424</v>
      </c>
      <c r="O662" s="2">
        <f>IF('PV model'!$B$2&gt;0, 180-N662,IF('PV model'!$B$2&lt;0,0-N662,N662))</f>
        <v>131.18868506714858</v>
      </c>
      <c r="P662" s="2">
        <f>ABS(O662-'PV model'!$B$5)</f>
        <v>73.811314932851417</v>
      </c>
      <c r="Q662" s="3">
        <f t="shared" si="115"/>
        <v>86.25184528636467</v>
      </c>
      <c r="R662" s="3">
        <f t="shared" si="120"/>
        <v>0</v>
      </c>
      <c r="S662" s="3">
        <f t="shared" si="116"/>
        <v>3.528</v>
      </c>
      <c r="T662" s="3">
        <f>(0.5*(1-COS(RADIANS(90-$X$3)))*(D662+E662)*'PV model'!$B$4)</f>
        <v>0</v>
      </c>
      <c r="U662" s="3">
        <f t="shared" si="121"/>
        <v>3.528</v>
      </c>
      <c r="V662" s="3">
        <f>('PV model'!$B$13*(U662/1000)*(1-'PV model'!$B$14*((20+C662)-25))*'PV model'!$B$10)/'PV model'!$B$12</f>
        <v>0.35562121459199991</v>
      </c>
    </row>
    <row r="663" spans="1:22" x14ac:dyDescent="0.2">
      <c r="A663" s="10">
        <f t="shared" si="122"/>
        <v>28</v>
      </c>
      <c r="B663" s="10">
        <f t="shared" si="123"/>
        <v>10</v>
      </c>
      <c r="C663" s="23">
        <v>3</v>
      </c>
      <c r="D663" s="24">
        <v>68.469449999999995</v>
      </c>
      <c r="E663" s="24">
        <v>34.398000000000003</v>
      </c>
      <c r="F663" s="48"/>
      <c r="G663" s="48"/>
      <c r="H663" s="1">
        <f t="shared" si="124"/>
        <v>-18.561952130988658</v>
      </c>
      <c r="I663" s="1">
        <f t="shared" si="117"/>
        <v>-12.944757485464489</v>
      </c>
      <c r="J663" s="4">
        <f>B663+('PV model'!$B$3/15)+(I663/60)</f>
        <v>9.5075873752422577</v>
      </c>
      <c r="K663" s="2">
        <f t="shared" si="118"/>
        <v>37.386189371366136</v>
      </c>
      <c r="L663" s="2">
        <f>DEGREES(ASIN((((COS(RADIANS('PV model'!$B$2))*COS(RADIANS(H663))*COS(RADIANS(K663)))+(SIN(RADIANS('PV model'!$B$2))*SIN(RADIANS(H663)))))))</f>
        <v>9.4559351794477511</v>
      </c>
      <c r="M663" s="3">
        <f t="shared" si="114"/>
        <v>9.4559351794477511</v>
      </c>
      <c r="N663" s="2">
        <f t="shared" si="119"/>
        <v>35.699028425009161</v>
      </c>
      <c r="O663" s="2">
        <f>IF('PV model'!$B$2&gt;0, 180-N663,IF('PV model'!$B$2&lt;0,0-N663,N663))</f>
        <v>144.30097157499085</v>
      </c>
      <c r="P663" s="2">
        <f>ABS(O663-'PV model'!$B$5)</f>
        <v>60.699028425009146</v>
      </c>
      <c r="Q663" s="3">
        <f t="shared" si="115"/>
        <v>80.544064820552251</v>
      </c>
      <c r="R663" s="3">
        <f t="shared" si="120"/>
        <v>68.469450000000023</v>
      </c>
      <c r="S663" s="3">
        <f t="shared" si="116"/>
        <v>40.714552450990809</v>
      </c>
      <c r="T663" s="3">
        <f>(0.5*(1-COS(RADIANS(90-$X$3)))*(D663+E663)*'PV model'!$B$4)</f>
        <v>0</v>
      </c>
      <c r="U663" s="3">
        <f t="shared" si="121"/>
        <v>109.18400245099083</v>
      </c>
      <c r="V663" s="3">
        <f>('PV model'!$B$13*(U663/1000)*(1-'PV model'!$B$14*((20+C663)-25))*'PV model'!$B$10)/'PV model'!$B$12</f>
        <v>11.00134514808105</v>
      </c>
    </row>
    <row r="664" spans="1:22" x14ac:dyDescent="0.2">
      <c r="A664" s="10">
        <f t="shared" si="122"/>
        <v>28</v>
      </c>
      <c r="B664" s="10">
        <f t="shared" si="123"/>
        <v>11</v>
      </c>
      <c r="C664" s="23">
        <v>3.2</v>
      </c>
      <c r="D664" s="24">
        <v>239.08185</v>
      </c>
      <c r="E664" s="24">
        <v>65.268000000000001</v>
      </c>
      <c r="F664" s="48"/>
      <c r="G664" s="48"/>
      <c r="H664" s="1">
        <f t="shared" si="124"/>
        <v>-18.561952130988658</v>
      </c>
      <c r="I664" s="1">
        <f t="shared" si="117"/>
        <v>-12.944757485464489</v>
      </c>
      <c r="J664" s="4">
        <f>B664+('PV model'!$B$3/15)+(I664/60)</f>
        <v>10.507587375242258</v>
      </c>
      <c r="K664" s="2">
        <f t="shared" si="118"/>
        <v>22.386189371366136</v>
      </c>
      <c r="L664" s="2">
        <f>DEGREES(ASIN((((COS(RADIANS('PV model'!$B$2))*COS(RADIANS(H664))*COS(RADIANS(K664)))+(SIN(RADIANS('PV model'!$B$2))*SIN(RADIANS(H664)))))))</f>
        <v>13.540505734508974</v>
      </c>
      <c r="M664" s="3">
        <f t="shared" si="114"/>
        <v>13.540505734508974</v>
      </c>
      <c r="N664" s="2">
        <f t="shared" si="119"/>
        <v>21.799383962530761</v>
      </c>
      <c r="O664" s="2">
        <f>IF('PV model'!$B$2&gt;0, 180-N664,IF('PV model'!$B$2&lt;0,0-N664,N664))</f>
        <v>158.20061603746925</v>
      </c>
      <c r="P664" s="2">
        <f>ABS(O664-'PV model'!$B$5)</f>
        <v>46.799383962530754</v>
      </c>
      <c r="Q664" s="3">
        <f t="shared" si="115"/>
        <v>76.459494265491031</v>
      </c>
      <c r="R664" s="3">
        <f t="shared" si="120"/>
        <v>239.08184999999983</v>
      </c>
      <c r="S664" s="3">
        <f t="shared" si="116"/>
        <v>79.940755231715102</v>
      </c>
      <c r="T664" s="3">
        <f>(0.5*(1-COS(RADIANS(90-$X$3)))*(D664+E664)*'PV model'!$B$4)</f>
        <v>0</v>
      </c>
      <c r="U664" s="3">
        <f t="shared" si="121"/>
        <v>319.02260523171492</v>
      </c>
      <c r="V664" s="3">
        <f>('PV model'!$B$13*(U664/1000)*(1-'PV model'!$B$14*((20+C664)-25))*'PV model'!$B$10)/'PV model'!$B$12</f>
        <v>32.119104016218756</v>
      </c>
    </row>
    <row r="665" spans="1:22" x14ac:dyDescent="0.2">
      <c r="A665" s="10">
        <f t="shared" si="122"/>
        <v>28</v>
      </c>
      <c r="B665" s="10">
        <f t="shared" si="123"/>
        <v>12</v>
      </c>
      <c r="C665" s="23">
        <v>3.3</v>
      </c>
      <c r="D665" s="24">
        <v>383.87790000000001</v>
      </c>
      <c r="E665" s="24">
        <v>71.441999999999993</v>
      </c>
      <c r="F665" s="48"/>
      <c r="G665" s="48"/>
      <c r="H665" s="1">
        <f t="shared" si="124"/>
        <v>-18.561952130988658</v>
      </c>
      <c r="I665" s="1">
        <f t="shared" si="117"/>
        <v>-12.944757485464489</v>
      </c>
      <c r="J665" s="4">
        <f>B665+('PV model'!$B$3/15)+(I665/60)</f>
        <v>11.507587375242258</v>
      </c>
      <c r="K665" s="2">
        <f t="shared" si="118"/>
        <v>7.3861893713661342</v>
      </c>
      <c r="L665" s="2">
        <f>DEGREES(ASIN((((COS(RADIANS('PV model'!$B$2))*COS(RADIANS(H665))*COS(RADIANS(K665)))+(SIN(RADIANS('PV model'!$B$2))*SIN(RADIANS(H665)))))))</f>
        <v>15.672738610304062</v>
      </c>
      <c r="M665" s="3">
        <f t="shared" si="114"/>
        <v>15.672738610304062</v>
      </c>
      <c r="N665" s="2">
        <f t="shared" si="119"/>
        <v>7.2717226069688961</v>
      </c>
      <c r="O665" s="2">
        <f>IF('PV model'!$B$2&gt;0, 180-N665,IF('PV model'!$B$2&lt;0,0-N665,N665))</f>
        <v>172.72827739303111</v>
      </c>
      <c r="P665" s="2">
        <f>ABS(O665-'PV model'!$B$5)</f>
        <v>32.271722606968893</v>
      </c>
      <c r="Q665" s="3">
        <f t="shared" si="115"/>
        <v>74.327261389695934</v>
      </c>
      <c r="R665" s="3">
        <f t="shared" si="120"/>
        <v>383.87790000000001</v>
      </c>
      <c r="S665" s="3">
        <f t="shared" si="116"/>
        <v>89.081856565798617</v>
      </c>
      <c r="T665" s="3">
        <f>(0.5*(1-COS(RADIANS(90-$X$3)))*(D665+E665)*'PV model'!$B$4)</f>
        <v>0</v>
      </c>
      <c r="U665" s="3">
        <f t="shared" si="121"/>
        <v>472.95975656579861</v>
      </c>
      <c r="V665" s="3">
        <f>('PV model'!$B$13*(U665/1000)*(1-'PV model'!$B$14*((20+C665)-25))*'PV model'!$B$10)/'PV model'!$B$12</f>
        <v>47.598541255728179</v>
      </c>
    </row>
    <row r="666" spans="1:22" x14ac:dyDescent="0.2">
      <c r="A666" s="10">
        <f t="shared" si="122"/>
        <v>28</v>
      </c>
      <c r="B666" s="10">
        <f t="shared" si="123"/>
        <v>13</v>
      </c>
      <c r="C666" s="23">
        <v>3.5</v>
      </c>
      <c r="D666" s="24">
        <v>364.79624999999999</v>
      </c>
      <c r="E666" s="24">
        <v>80.262</v>
      </c>
      <c r="F666" s="48"/>
      <c r="G666" s="48"/>
      <c r="H666" s="1">
        <f t="shared" si="124"/>
        <v>-18.561952130988658</v>
      </c>
      <c r="I666" s="1">
        <f t="shared" si="117"/>
        <v>-12.944757485464489</v>
      </c>
      <c r="J666" s="4">
        <f>B666+('PV model'!$B$3/15)+(I666/60)</f>
        <v>12.507587375242258</v>
      </c>
      <c r="K666" s="2">
        <f t="shared" si="118"/>
        <v>-7.6138106286338658</v>
      </c>
      <c r="L666" s="2">
        <f>DEGREES(ASIN((((COS(RADIANS('PV model'!$B$2))*COS(RADIANS(H666))*COS(RADIANS(K666)))+(SIN(RADIANS('PV model'!$B$2))*SIN(RADIANS(H666)))))))</f>
        <v>15.65617044126215</v>
      </c>
      <c r="M666" s="3">
        <f t="shared" si="114"/>
        <v>15.65617044126215</v>
      </c>
      <c r="N666" s="2">
        <f t="shared" si="119"/>
        <v>-7.4951647587517609</v>
      </c>
      <c r="O666" s="2">
        <f>IF('PV model'!$B$2&gt;0, 180-N666,IF('PV model'!$B$2&lt;0,0-N666,N666))</f>
        <v>187.49516475875177</v>
      </c>
      <c r="P666" s="2">
        <f>ABS(O666-'PV model'!$B$5)</f>
        <v>17.50483524124823</v>
      </c>
      <c r="Q666" s="3">
        <f t="shared" si="115"/>
        <v>74.343829558737838</v>
      </c>
      <c r="R666" s="3">
        <f t="shared" si="120"/>
        <v>364.79625000000021</v>
      </c>
      <c r="S666" s="3">
        <f t="shared" si="116"/>
        <v>99.901203607732697</v>
      </c>
      <c r="T666" s="3">
        <f>(0.5*(1-COS(RADIANS(90-$X$3)))*(D666+E666)*'PV model'!$B$4)</f>
        <v>0</v>
      </c>
      <c r="U666" s="3">
        <f t="shared" si="121"/>
        <v>464.69745360773288</v>
      </c>
      <c r="V666" s="3">
        <f>('PV model'!$B$13*(U666/1000)*(1-'PV model'!$B$14*((20+C666)-25))*'PV model'!$B$10)/'PV model'!$B$12</f>
        <v>46.729864407404754</v>
      </c>
    </row>
    <row r="667" spans="1:22" x14ac:dyDescent="0.2">
      <c r="A667" s="10">
        <f t="shared" si="122"/>
        <v>28</v>
      </c>
      <c r="B667" s="10">
        <f t="shared" si="123"/>
        <v>14</v>
      </c>
      <c r="C667" s="23">
        <v>3.7</v>
      </c>
      <c r="D667" s="24">
        <v>290.71454999999997</v>
      </c>
      <c r="E667" s="24">
        <v>79.38</v>
      </c>
      <c r="F667" s="48"/>
      <c r="G667" s="48"/>
      <c r="H667" s="1">
        <f t="shared" si="124"/>
        <v>-18.561952130988658</v>
      </c>
      <c r="I667" s="1">
        <f t="shared" si="117"/>
        <v>-12.944757485464489</v>
      </c>
      <c r="J667" s="4">
        <f>B667+('PV model'!$B$3/15)+(I667/60)</f>
        <v>13.507587375242258</v>
      </c>
      <c r="K667" s="2">
        <f t="shared" si="118"/>
        <v>-22.613810628633864</v>
      </c>
      <c r="L667" s="2">
        <f>DEGREES(ASIN((((COS(RADIANS('PV model'!$B$2))*COS(RADIANS(H667))*COS(RADIANS(K667)))+(SIN(RADIANS('PV model'!$B$2))*SIN(RADIANS(H667)))))))</f>
        <v>13.492402103763618</v>
      </c>
      <c r="M667" s="3">
        <f t="shared" si="114"/>
        <v>13.492402103763618</v>
      </c>
      <c r="N667" s="2">
        <f t="shared" si="119"/>
        <v>-22.015726266639273</v>
      </c>
      <c r="O667" s="2">
        <f>IF('PV model'!$B$2&gt;0, 180-N667,IF('PV model'!$B$2&lt;0,0-N667,N667))</f>
        <v>202.01572626663926</v>
      </c>
      <c r="P667" s="2">
        <f>ABS(O667-'PV model'!$B$5)</f>
        <v>2.9842737333607374</v>
      </c>
      <c r="Q667" s="3">
        <f t="shared" si="115"/>
        <v>76.507597896236376</v>
      </c>
      <c r="R667" s="3">
        <f t="shared" si="120"/>
        <v>290.71455000000009</v>
      </c>
      <c r="S667" s="3">
        <f t="shared" si="116"/>
        <v>97.196600112795608</v>
      </c>
      <c r="T667" s="3">
        <f>(0.5*(1-COS(RADIANS(90-$X$3)))*(D667+E667)*'PV model'!$B$4)</f>
        <v>0</v>
      </c>
      <c r="U667" s="3">
        <f t="shared" si="121"/>
        <v>387.91115011279567</v>
      </c>
      <c r="V667" s="3">
        <f>('PV model'!$B$13*(U667/1000)*(1-'PV model'!$B$14*((20+C667)-25))*'PV model'!$B$10)/'PV model'!$B$12</f>
        <v>38.97723167781448</v>
      </c>
    </row>
    <row r="668" spans="1:22" x14ac:dyDescent="0.2">
      <c r="A668" s="10">
        <f t="shared" si="122"/>
        <v>28</v>
      </c>
      <c r="B668" s="10">
        <f t="shared" si="123"/>
        <v>15</v>
      </c>
      <c r="C668" s="23">
        <v>3.9</v>
      </c>
      <c r="D668" s="24">
        <v>116.73479999999999</v>
      </c>
      <c r="E668" s="24">
        <v>74.087999999999994</v>
      </c>
      <c r="F668" s="48"/>
      <c r="G668" s="48"/>
      <c r="H668" s="1">
        <f t="shared" si="124"/>
        <v>-18.561952130988658</v>
      </c>
      <c r="I668" s="1">
        <f t="shared" si="117"/>
        <v>-12.944757485464489</v>
      </c>
      <c r="J668" s="4">
        <f>B668+('PV model'!$B$3/15)+(I668/60)</f>
        <v>14.507587375242258</v>
      </c>
      <c r="K668" s="2">
        <f t="shared" si="118"/>
        <v>-37.613810628633864</v>
      </c>
      <c r="L668" s="2">
        <f>DEGREES(ASIN((((COS(RADIANS('PV model'!$B$2))*COS(RADIANS(H668))*COS(RADIANS(K668)))+(SIN(RADIANS('PV model'!$B$2))*SIN(RADIANS(H668)))))))</f>
        <v>9.3805161509688979</v>
      </c>
      <c r="M668" s="3">
        <f t="shared" si="114"/>
        <v>9.3805161509688979</v>
      </c>
      <c r="N668" s="2">
        <f t="shared" si="119"/>
        <v>-35.90396199598738</v>
      </c>
      <c r="O668" s="2">
        <f>IF('PV model'!$B$2&gt;0, 180-N668,IF('PV model'!$B$2&lt;0,0-N668,N668))</f>
        <v>215.90396199598737</v>
      </c>
      <c r="P668" s="2">
        <f>ABS(O668-'PV model'!$B$5)</f>
        <v>10.903961995987373</v>
      </c>
      <c r="Q668" s="3">
        <f t="shared" si="115"/>
        <v>80.619483849031099</v>
      </c>
      <c r="R668" s="3">
        <f t="shared" si="120"/>
        <v>116.73480000000008</v>
      </c>
      <c r="S668" s="3">
        <f t="shared" si="116"/>
        <v>87.057122104652294</v>
      </c>
      <c r="T668" s="3">
        <f>(0.5*(1-COS(RADIANS(90-$X$3)))*(D668+E668)*'PV model'!$B$4)</f>
        <v>0</v>
      </c>
      <c r="U668" s="3">
        <f t="shared" si="121"/>
        <v>203.79192210465237</v>
      </c>
      <c r="V668" s="3">
        <f>('PV model'!$B$13*(U668/1000)*(1-'PV model'!$B$14*((20+C668)-25))*'PV model'!$B$10)/'PV model'!$B$12</f>
        <v>20.460673111928809</v>
      </c>
    </row>
    <row r="669" spans="1:22" x14ac:dyDescent="0.2">
      <c r="A669" s="10">
        <f t="shared" si="122"/>
        <v>28</v>
      </c>
      <c r="B669" s="10">
        <f t="shared" si="123"/>
        <v>16</v>
      </c>
      <c r="C669" s="23">
        <v>3.4</v>
      </c>
      <c r="D669" s="24">
        <v>44.897999999999996</v>
      </c>
      <c r="E669" s="24">
        <v>39.69</v>
      </c>
      <c r="F669" s="48"/>
      <c r="G669" s="48"/>
      <c r="H669" s="1">
        <f t="shared" si="124"/>
        <v>-18.561952130988658</v>
      </c>
      <c r="I669" s="1">
        <f t="shared" si="117"/>
        <v>-12.944757485464489</v>
      </c>
      <c r="J669" s="4">
        <f>B669+('PV model'!$B$3/15)+(I669/60)</f>
        <v>15.507587375242258</v>
      </c>
      <c r="K669" s="2">
        <f t="shared" si="118"/>
        <v>-52.613810628633864</v>
      </c>
      <c r="L669" s="2">
        <f>DEGREES(ASIN((((COS(RADIANS('PV model'!$B$2))*COS(RADIANS(H669))*COS(RADIANS(K669)))+(SIN(RADIANS('PV model'!$B$2))*SIN(RADIANS(H669)))))))</f>
        <v>3.6509891407984467</v>
      </c>
      <c r="M669" s="3">
        <f t="shared" si="114"/>
        <v>3.6509891407984467</v>
      </c>
      <c r="N669" s="2">
        <f t="shared" si="119"/>
        <v>-49.004382874040985</v>
      </c>
      <c r="O669" s="2">
        <f>IF('PV model'!$B$2&gt;0, 180-N669,IF('PV model'!$B$2&lt;0,0-N669,N669))</f>
        <v>229.00438287404097</v>
      </c>
      <c r="P669" s="2">
        <f>ABS(O669-'PV model'!$B$5)</f>
        <v>24.004382874040971</v>
      </c>
      <c r="Q669" s="3">
        <f t="shared" si="115"/>
        <v>86.349010859201556</v>
      </c>
      <c r="R669" s="3">
        <f t="shared" si="120"/>
        <v>44.897999999999989</v>
      </c>
      <c r="S669" s="3">
        <f t="shared" si="116"/>
        <v>45.303486231245373</v>
      </c>
      <c r="T669" s="3">
        <f>(0.5*(1-COS(RADIANS(90-$X$3)))*(D669+E669)*'PV model'!$B$4)</f>
        <v>0</v>
      </c>
      <c r="U669" s="3">
        <f t="shared" si="121"/>
        <v>90.201486231245354</v>
      </c>
      <c r="V669" s="3">
        <f>('PV model'!$B$13*(U669/1000)*(1-'PV model'!$B$14*((20+C669)-25))*'PV model'!$B$10)/'PV model'!$B$12</f>
        <v>9.0742464232828066</v>
      </c>
    </row>
    <row r="670" spans="1:22" x14ac:dyDescent="0.2">
      <c r="A670" s="10">
        <f t="shared" si="122"/>
        <v>28</v>
      </c>
      <c r="B670" s="10">
        <f t="shared" si="123"/>
        <v>17</v>
      </c>
      <c r="C670" s="23">
        <v>3</v>
      </c>
      <c r="D670" s="24">
        <v>0</v>
      </c>
      <c r="E670" s="24">
        <v>6.1740000000000004</v>
      </c>
      <c r="F670" s="48"/>
      <c r="G670" s="48"/>
      <c r="H670" s="1">
        <f t="shared" si="124"/>
        <v>-18.561952130988658</v>
      </c>
      <c r="I670" s="1">
        <f t="shared" si="117"/>
        <v>-12.944757485464489</v>
      </c>
      <c r="J670" s="4">
        <f>B670+('PV model'!$B$3/15)+(I670/60)</f>
        <v>16.507587375242259</v>
      </c>
      <c r="K670" s="2">
        <f t="shared" si="118"/>
        <v>-67.6138106286339</v>
      </c>
      <c r="L670" s="2">
        <f>DEGREES(ASIN((((COS(RADIANS('PV model'!$B$2))*COS(RADIANS(H670))*COS(RADIANS(K670)))+(SIN(RADIANS('PV model'!$B$2))*SIN(RADIANS(H670)))))))</f>
        <v>-3.3164716494925894</v>
      </c>
      <c r="M670" s="3">
        <f t="shared" si="114"/>
        <v>0</v>
      </c>
      <c r="N670" s="2">
        <f t="shared" si="119"/>
        <v>-61.40307595853438</v>
      </c>
      <c r="O670" s="2">
        <f>IF('PV model'!$B$2&gt;0, 180-N670,IF('PV model'!$B$2&lt;0,0-N670,N670))</f>
        <v>241.40307595853437</v>
      </c>
      <c r="P670" s="2">
        <f>ABS(O670-'PV model'!$B$5)</f>
        <v>36.403075958534373</v>
      </c>
      <c r="Q670" s="3">
        <f t="shared" si="115"/>
        <v>93.316471649492584</v>
      </c>
      <c r="R670" s="3">
        <f t="shared" si="120"/>
        <v>0</v>
      </c>
      <c r="S670" s="3">
        <f t="shared" si="116"/>
        <v>6.1740000000000004</v>
      </c>
      <c r="T670" s="3">
        <f>(0.5*(1-COS(RADIANS(90-$X$3)))*(D670+E670)*'PV model'!$B$4)</f>
        <v>0</v>
      </c>
      <c r="U670" s="3">
        <f t="shared" si="121"/>
        <v>6.1740000000000004</v>
      </c>
      <c r="V670" s="3">
        <f>('PV model'!$B$13*(U670/1000)*(1-'PV model'!$B$14*((20+C670)-25))*'PV model'!$B$10)/'PV model'!$B$12</f>
        <v>0.62209026432000003</v>
      </c>
    </row>
    <row r="671" spans="1:22" x14ac:dyDescent="0.2">
      <c r="A671" s="10">
        <f t="shared" si="122"/>
        <v>28</v>
      </c>
      <c r="B671" s="10">
        <f t="shared" si="123"/>
        <v>18</v>
      </c>
      <c r="C671" s="23">
        <v>2.5</v>
      </c>
      <c r="D671" s="24">
        <v>0</v>
      </c>
      <c r="E671" s="24">
        <v>0</v>
      </c>
      <c r="F671" s="48"/>
      <c r="G671" s="48"/>
      <c r="H671" s="1">
        <f t="shared" si="124"/>
        <v>-18.561952130988658</v>
      </c>
      <c r="I671" s="1">
        <f t="shared" si="117"/>
        <v>-12.944757485464489</v>
      </c>
      <c r="J671" s="4">
        <f>B671+('PV model'!$B$3/15)+(I671/60)</f>
        <v>17.507587375242259</v>
      </c>
      <c r="K671" s="2">
        <f t="shared" si="118"/>
        <v>-82.6138106286339</v>
      </c>
      <c r="L671" s="2">
        <f>DEGREES(ASIN((((COS(RADIANS('PV model'!$B$2))*COS(RADIANS(H671))*COS(RADIANS(K671)))+(SIN(RADIANS('PV model'!$B$2))*SIN(RADIANS(H671)))))))</f>
        <v>-11.146400094560938</v>
      </c>
      <c r="M671" s="3">
        <f t="shared" si="114"/>
        <v>0</v>
      </c>
      <c r="N671" s="2">
        <f t="shared" si="119"/>
        <v>-73.373171854356684</v>
      </c>
      <c r="O671" s="2">
        <f>IF('PV model'!$B$2&gt;0, 180-N671,IF('PV model'!$B$2&lt;0,0-N671,N671))</f>
        <v>253.37317185435668</v>
      </c>
      <c r="P671" s="2">
        <f>ABS(O671-'PV model'!$B$5)</f>
        <v>48.373171854356684</v>
      </c>
      <c r="Q671" s="3">
        <f t="shared" si="115"/>
        <v>101.14640009456095</v>
      </c>
      <c r="R671" s="3">
        <f t="shared" si="120"/>
        <v>0</v>
      </c>
      <c r="S671" s="3">
        <f t="shared" si="116"/>
        <v>0</v>
      </c>
      <c r="T671" s="3">
        <f>(0.5*(1-COS(RADIANS(90-$X$3)))*(D671+E671)*'PV model'!$B$4)</f>
        <v>0</v>
      </c>
      <c r="U671" s="3">
        <f t="shared" si="121"/>
        <v>0</v>
      </c>
      <c r="V671" s="3">
        <f>('PV model'!$B$13*(U671/1000)*(1-'PV model'!$B$14*((20+C671)-25))*'PV model'!$B$10)/'PV model'!$B$12</f>
        <v>0</v>
      </c>
    </row>
    <row r="672" spans="1:22" x14ac:dyDescent="0.2">
      <c r="A672" s="10">
        <f t="shared" si="122"/>
        <v>28</v>
      </c>
      <c r="B672" s="10">
        <f t="shared" si="123"/>
        <v>19</v>
      </c>
      <c r="C672" s="23">
        <v>2.1</v>
      </c>
      <c r="D672" s="24">
        <v>0</v>
      </c>
      <c r="E672" s="24">
        <v>0</v>
      </c>
      <c r="F672" s="48"/>
      <c r="G672" s="48"/>
      <c r="H672" s="1">
        <f t="shared" si="124"/>
        <v>-18.561952130988658</v>
      </c>
      <c r="I672" s="1">
        <f t="shared" si="117"/>
        <v>-12.944757485464489</v>
      </c>
      <c r="J672" s="4">
        <f>B672+('PV model'!$B$3/15)+(I672/60)</f>
        <v>18.507587375242259</v>
      </c>
      <c r="K672" s="2">
        <f t="shared" si="118"/>
        <v>-97.6138106286339</v>
      </c>
      <c r="L672" s="2">
        <f>DEGREES(ASIN((((COS(RADIANS('PV model'!$B$2))*COS(RADIANS(H672))*COS(RADIANS(K672)))+(SIN(RADIANS('PV model'!$B$2))*SIN(RADIANS(H672)))))))</f>
        <v>-19.480513602969868</v>
      </c>
      <c r="M672" s="3">
        <f t="shared" si="114"/>
        <v>0</v>
      </c>
      <c r="N672" s="2">
        <f t="shared" si="119"/>
        <v>-85.327840381461996</v>
      </c>
      <c r="O672" s="2">
        <f>IF('PV model'!$B$2&gt;0, 180-N672,IF('PV model'!$B$2&lt;0,0-N672,N672))</f>
        <v>265.32784038146201</v>
      </c>
      <c r="P672" s="2">
        <f>ABS(O672-'PV model'!$B$5)</f>
        <v>60.327840381462011</v>
      </c>
      <c r="Q672" s="3">
        <f t="shared" si="115"/>
        <v>109.48051360296986</v>
      </c>
      <c r="R672" s="3">
        <f t="shared" si="120"/>
        <v>0</v>
      </c>
      <c r="S672" s="3">
        <f t="shared" si="116"/>
        <v>0</v>
      </c>
      <c r="T672" s="3">
        <f>(0.5*(1-COS(RADIANS(90-$X$3)))*(D672+E672)*'PV model'!$B$4)</f>
        <v>0</v>
      </c>
      <c r="U672" s="3">
        <f t="shared" si="121"/>
        <v>0</v>
      </c>
      <c r="V672" s="3">
        <f>('PV model'!$B$13*(U672/1000)*(1-'PV model'!$B$14*((20+C672)-25))*'PV model'!$B$10)/'PV model'!$B$12</f>
        <v>0</v>
      </c>
    </row>
    <row r="673" spans="1:22" x14ac:dyDescent="0.2">
      <c r="A673" s="10">
        <f t="shared" si="122"/>
        <v>28</v>
      </c>
      <c r="B673" s="10">
        <f t="shared" si="123"/>
        <v>20</v>
      </c>
      <c r="C673" s="23">
        <v>1.8</v>
      </c>
      <c r="D673" s="24">
        <v>0</v>
      </c>
      <c r="E673" s="24">
        <v>0</v>
      </c>
      <c r="F673" s="48"/>
      <c r="G673" s="48"/>
      <c r="H673" s="1">
        <f t="shared" si="124"/>
        <v>-18.561952130988658</v>
      </c>
      <c r="I673" s="1">
        <f t="shared" si="117"/>
        <v>-12.944757485464489</v>
      </c>
      <c r="J673" s="4">
        <f>B673+('PV model'!$B$3/15)+(I673/60)</f>
        <v>19.507587375242259</v>
      </c>
      <c r="K673" s="2">
        <f t="shared" si="118"/>
        <v>-112.6138106286339</v>
      </c>
      <c r="L673" s="2">
        <f>DEGREES(ASIN((((COS(RADIANS('PV model'!$B$2))*COS(RADIANS(H673))*COS(RADIANS(K673)))+(SIN(RADIANS('PV model'!$B$2))*SIN(RADIANS(H673)))))))</f>
        <v>-27.956927993481337</v>
      </c>
      <c r="M673" s="3">
        <f t="shared" si="114"/>
        <v>0</v>
      </c>
      <c r="N673" s="2">
        <f t="shared" si="119"/>
        <v>-82.185273645403754</v>
      </c>
      <c r="O673" s="2">
        <f>IF('PV model'!$B$2&gt;0, 180-N673,IF('PV model'!$B$2&lt;0,0-N673,N673))</f>
        <v>262.18527364540375</v>
      </c>
      <c r="P673" s="2">
        <f>ABS(O673-'PV model'!$B$5)</f>
        <v>57.185273645403754</v>
      </c>
      <c r="Q673" s="3">
        <f t="shared" si="115"/>
        <v>117.95692799348134</v>
      </c>
      <c r="R673" s="3">
        <f t="shared" si="120"/>
        <v>0</v>
      </c>
      <c r="S673" s="3">
        <f t="shared" si="116"/>
        <v>0</v>
      </c>
      <c r="T673" s="3">
        <f>(0.5*(1-COS(RADIANS(90-$X$3)))*(D673+E673)*'PV model'!$B$4)</f>
        <v>0</v>
      </c>
      <c r="U673" s="3">
        <f t="shared" si="121"/>
        <v>0</v>
      </c>
      <c r="V673" s="3">
        <f>('PV model'!$B$13*(U673/1000)*(1-'PV model'!$B$14*((20+C673)-25))*'PV model'!$B$10)/'PV model'!$B$12</f>
        <v>0</v>
      </c>
    </row>
    <row r="674" spans="1:22" x14ac:dyDescent="0.2">
      <c r="A674" s="10">
        <f t="shared" si="122"/>
        <v>28</v>
      </c>
      <c r="B674" s="10">
        <f t="shared" si="123"/>
        <v>21</v>
      </c>
      <c r="C674" s="23">
        <v>1.4</v>
      </c>
      <c r="D674" s="24">
        <v>0</v>
      </c>
      <c r="E674" s="24">
        <v>0</v>
      </c>
      <c r="F674" s="48"/>
      <c r="G674" s="48"/>
      <c r="H674" s="1">
        <f t="shared" si="124"/>
        <v>-18.561952130988658</v>
      </c>
      <c r="I674" s="1">
        <f t="shared" si="117"/>
        <v>-12.944757485464489</v>
      </c>
      <c r="J674" s="4">
        <f>B674+('PV model'!$B$3/15)+(I674/60)</f>
        <v>20.507587375242259</v>
      </c>
      <c r="K674" s="2">
        <f t="shared" si="118"/>
        <v>-127.6138106286339</v>
      </c>
      <c r="L674" s="2">
        <f>DEGREES(ASIN((((COS(RADIANS('PV model'!$B$2))*COS(RADIANS(H674))*COS(RADIANS(K674)))+(SIN(RADIANS('PV model'!$B$2))*SIN(RADIANS(H674)))))))</f>
        <v>-36.161191290578635</v>
      </c>
      <c r="M674" s="3">
        <f t="shared" si="114"/>
        <v>0</v>
      </c>
      <c r="N674" s="2">
        <f t="shared" si="119"/>
        <v>-68.452265391112732</v>
      </c>
      <c r="O674" s="2">
        <f>IF('PV model'!$B$2&gt;0, 180-N674,IF('PV model'!$B$2&lt;0,0-N674,N674))</f>
        <v>248.45226539111275</v>
      </c>
      <c r="P674" s="2">
        <f>ABS(O674-'PV model'!$B$5)</f>
        <v>43.452265391112746</v>
      </c>
      <c r="Q674" s="3">
        <f t="shared" si="115"/>
        <v>126.16119129057863</v>
      </c>
      <c r="R674" s="3">
        <f t="shared" si="120"/>
        <v>0</v>
      </c>
      <c r="S674" s="3">
        <f t="shared" si="116"/>
        <v>0</v>
      </c>
      <c r="T674" s="3">
        <f>(0.5*(1-COS(RADIANS(90-$X$3)))*(D674+E674)*'PV model'!$B$4)</f>
        <v>0</v>
      </c>
      <c r="U674" s="3">
        <f t="shared" si="121"/>
        <v>0</v>
      </c>
      <c r="V674" s="3">
        <f>('PV model'!$B$13*(U674/1000)*(1-'PV model'!$B$14*((20+C674)-25))*'PV model'!$B$10)/'PV model'!$B$12</f>
        <v>0</v>
      </c>
    </row>
    <row r="675" spans="1:22" x14ac:dyDescent="0.2">
      <c r="A675" s="10">
        <f t="shared" si="122"/>
        <v>28</v>
      </c>
      <c r="B675" s="10">
        <f t="shared" si="123"/>
        <v>22</v>
      </c>
      <c r="C675" s="23">
        <v>0.9</v>
      </c>
      <c r="D675" s="24">
        <v>0</v>
      </c>
      <c r="E675" s="24">
        <v>0</v>
      </c>
      <c r="F675" s="48"/>
      <c r="G675" s="48"/>
      <c r="H675" s="1">
        <f t="shared" si="124"/>
        <v>-18.561952130988658</v>
      </c>
      <c r="I675" s="1">
        <f t="shared" si="117"/>
        <v>-12.944757485464489</v>
      </c>
      <c r="J675" s="4">
        <f>B675+('PV model'!$B$3/15)+(I675/60)</f>
        <v>21.507587375242259</v>
      </c>
      <c r="K675" s="2">
        <f t="shared" si="118"/>
        <v>-142.6138106286339</v>
      </c>
      <c r="L675" s="2">
        <f>DEGREES(ASIN((((COS(RADIANS('PV model'!$B$2))*COS(RADIANS(H675))*COS(RADIANS(K675)))+(SIN(RADIANS('PV model'!$B$2))*SIN(RADIANS(H675)))))))</f>
        <v>-43.549182619399105</v>
      </c>
      <c r="M675" s="3">
        <f t="shared" si="114"/>
        <v>0</v>
      </c>
      <c r="N675" s="2">
        <f t="shared" si="119"/>
        <v>-52.576607774855773</v>
      </c>
      <c r="O675" s="2">
        <f>IF('PV model'!$B$2&gt;0, 180-N675,IF('PV model'!$B$2&lt;0,0-N675,N675))</f>
        <v>232.57660777485577</v>
      </c>
      <c r="P675" s="2">
        <f>ABS(O675-'PV model'!$B$5)</f>
        <v>27.576607774855773</v>
      </c>
      <c r="Q675" s="3">
        <f t="shared" si="115"/>
        <v>133.54918261939909</v>
      </c>
      <c r="R675" s="3">
        <f t="shared" si="120"/>
        <v>0</v>
      </c>
      <c r="S675" s="3">
        <f t="shared" si="116"/>
        <v>0</v>
      </c>
      <c r="T675" s="3">
        <f>(0.5*(1-COS(RADIANS(90-$X$3)))*(D675+E675)*'PV model'!$B$4)</f>
        <v>0</v>
      </c>
      <c r="U675" s="3">
        <f t="shared" si="121"/>
        <v>0</v>
      </c>
      <c r="V675" s="3">
        <f>('PV model'!$B$13*(U675/1000)*(1-'PV model'!$B$14*((20+C675)-25))*'PV model'!$B$10)/'PV model'!$B$12</f>
        <v>0</v>
      </c>
    </row>
    <row r="676" spans="1:22" x14ac:dyDescent="0.2">
      <c r="A676" s="10">
        <f t="shared" si="122"/>
        <v>28</v>
      </c>
      <c r="B676" s="10">
        <f t="shared" si="123"/>
        <v>23</v>
      </c>
      <c r="C676" s="23">
        <v>0.5</v>
      </c>
      <c r="D676" s="24">
        <v>0</v>
      </c>
      <c r="E676" s="24">
        <v>0</v>
      </c>
      <c r="F676" s="48"/>
      <c r="G676" s="48"/>
      <c r="H676" s="1">
        <f t="shared" si="124"/>
        <v>-18.561952130988658</v>
      </c>
      <c r="I676" s="1">
        <f t="shared" si="117"/>
        <v>-12.944757485464489</v>
      </c>
      <c r="J676" s="4">
        <f>B676+('PV model'!$B$3/15)+(I676/60)</f>
        <v>22.507587375242259</v>
      </c>
      <c r="K676" s="2">
        <f t="shared" si="118"/>
        <v>-157.6138106286339</v>
      </c>
      <c r="L676" s="2">
        <f>DEGREES(ASIN((((COS(RADIANS('PV model'!$B$2))*COS(RADIANS(H676))*COS(RADIANS(K676)))+(SIN(RADIANS('PV model'!$B$2))*SIN(RADIANS(H676)))))))</f>
        <v>-49.360342066534663</v>
      </c>
      <c r="M676" s="3">
        <f t="shared" si="114"/>
        <v>0</v>
      </c>
      <c r="N676" s="2">
        <f t="shared" si="119"/>
        <v>-33.664676555331063</v>
      </c>
      <c r="O676" s="2">
        <f>IF('PV model'!$B$2&gt;0, 180-N676,IF('PV model'!$B$2&lt;0,0-N676,N676))</f>
        <v>213.66467655533106</v>
      </c>
      <c r="P676" s="2">
        <f>ABS(O676-'PV model'!$B$5)</f>
        <v>8.6646765553310559</v>
      </c>
      <c r="Q676" s="3">
        <f t="shared" si="115"/>
        <v>139.36034206653468</v>
      </c>
      <c r="R676" s="3">
        <f t="shared" si="120"/>
        <v>0</v>
      </c>
      <c r="S676" s="3">
        <f t="shared" si="116"/>
        <v>0</v>
      </c>
      <c r="T676" s="3">
        <f>(0.5*(1-COS(RADIANS(90-$X$3)))*(D676+E676)*'PV model'!$B$4)</f>
        <v>0</v>
      </c>
      <c r="U676" s="3">
        <f t="shared" si="121"/>
        <v>0</v>
      </c>
      <c r="V676" s="3">
        <f>('PV model'!$B$13*(U676/1000)*(1-'PV model'!$B$14*((20+C676)-25))*'PV model'!$B$10)/'PV model'!$B$12</f>
        <v>0</v>
      </c>
    </row>
    <row r="677" spans="1:22" x14ac:dyDescent="0.2">
      <c r="A677" s="10">
        <f t="shared" si="122"/>
        <v>28</v>
      </c>
      <c r="B677" s="10">
        <f t="shared" si="123"/>
        <v>24</v>
      </c>
      <c r="C677" s="23">
        <v>0</v>
      </c>
      <c r="D677" s="24">
        <v>0</v>
      </c>
      <c r="E677" s="24">
        <v>0</v>
      </c>
      <c r="F677" s="48"/>
      <c r="G677" s="48"/>
      <c r="H677" s="1">
        <f t="shared" si="124"/>
        <v>-18.561952130988658</v>
      </c>
      <c r="I677" s="1">
        <f t="shared" si="117"/>
        <v>-12.944757485464489</v>
      </c>
      <c r="J677" s="4">
        <f>B677+('PV model'!$B$3/15)+(I677/60)</f>
        <v>23.507587375242259</v>
      </c>
      <c r="K677" s="2">
        <f t="shared" si="118"/>
        <v>-172.6138106286339</v>
      </c>
      <c r="L677" s="2">
        <f>DEGREES(ASIN((((COS(RADIANS('PV model'!$B$2))*COS(RADIANS(H677))*COS(RADIANS(K677)))+(SIN(RADIANS('PV model'!$B$2))*SIN(RADIANS(H677)))))))</f>
        <v>-52.639231853745805</v>
      </c>
      <c r="M677" s="3">
        <f t="shared" si="114"/>
        <v>0</v>
      </c>
      <c r="N677" s="2">
        <f t="shared" si="119"/>
        <v>-11.585405847723882</v>
      </c>
      <c r="O677" s="2">
        <f>IF('PV model'!$B$2&gt;0, 180-N677,IF('PV model'!$B$2&lt;0,0-N677,N677))</f>
        <v>191.58540584772388</v>
      </c>
      <c r="P677" s="2">
        <f>ABS(O677-'PV model'!$B$5)</f>
        <v>13.414594152276123</v>
      </c>
      <c r="Q677" s="3">
        <f t="shared" si="115"/>
        <v>142.6392318537458</v>
      </c>
      <c r="R677" s="3">
        <f t="shared" si="120"/>
        <v>0</v>
      </c>
      <c r="S677" s="3">
        <f t="shared" si="116"/>
        <v>0</v>
      </c>
      <c r="T677" s="3">
        <f>(0.5*(1-COS(RADIANS(90-$X$3)))*(D677+E677)*'PV model'!$B$4)</f>
        <v>0</v>
      </c>
      <c r="U677" s="3">
        <f t="shared" si="121"/>
        <v>0</v>
      </c>
      <c r="V677" s="3">
        <f>('PV model'!$B$13*(U677/1000)*(1-'PV model'!$B$14*((20+C677)-25))*'PV model'!$B$10)/'PV model'!$B$12</f>
        <v>0</v>
      </c>
    </row>
    <row r="678" spans="1:22" x14ac:dyDescent="0.2">
      <c r="A678" s="10">
        <f t="shared" si="122"/>
        <v>29</v>
      </c>
      <c r="B678" s="10">
        <f t="shared" si="123"/>
        <v>1</v>
      </c>
      <c r="C678" s="23">
        <v>0.6</v>
      </c>
      <c r="D678" s="24">
        <v>0</v>
      </c>
      <c r="E678" s="24">
        <v>0</v>
      </c>
      <c r="F678" s="48"/>
      <c r="G678" s="48"/>
      <c r="H678" s="1">
        <f t="shared" si="124"/>
        <v>-18.312108118244311</v>
      </c>
      <c r="I678" s="1">
        <f t="shared" si="117"/>
        <v>-13.144585588431953</v>
      </c>
      <c r="J678" s="4">
        <f>B678+('PV model'!$B$3/15)+(I678/60)</f>
        <v>0.50425690685946756</v>
      </c>
      <c r="K678" s="2">
        <f t="shared" si="118"/>
        <v>172.43614639710799</v>
      </c>
      <c r="L678" s="2">
        <f>DEGREES(ASIN((((COS(RADIANS('PV model'!$B$2))*COS(RADIANS(H678))*COS(RADIANS(K678)))+(SIN(RADIANS('PV model'!$B$2))*SIN(RADIANS(H678)))))))</f>
        <v>-52.370821983721754</v>
      </c>
      <c r="M678" s="3">
        <f t="shared" si="114"/>
        <v>0</v>
      </c>
      <c r="N678" s="2">
        <f t="shared" si="119"/>
        <v>11.810579209375689</v>
      </c>
      <c r="O678" s="2">
        <f>IF('PV model'!$B$2&gt;0, 180-N678,IF('PV model'!$B$2&lt;0,0-N678,N678))</f>
        <v>168.1894207906243</v>
      </c>
      <c r="P678" s="2">
        <f>ABS(O678-'PV model'!$B$5)</f>
        <v>36.810579209375703</v>
      </c>
      <c r="Q678" s="3">
        <f t="shared" si="115"/>
        <v>142.37082198372175</v>
      </c>
      <c r="R678" s="3">
        <f t="shared" si="120"/>
        <v>0</v>
      </c>
      <c r="S678" s="3">
        <f t="shared" si="116"/>
        <v>0</v>
      </c>
      <c r="T678" s="3">
        <f>(0.5*(1-COS(RADIANS(90-$X$3)))*(D678+E678)*'PV model'!$B$4)</f>
        <v>0</v>
      </c>
      <c r="U678" s="3">
        <f t="shared" si="121"/>
        <v>0</v>
      </c>
      <c r="V678" s="3">
        <f>('PV model'!$B$13*(U678/1000)*(1-'PV model'!$B$14*((20+C678)-25))*'PV model'!$B$10)/'PV model'!$B$12</f>
        <v>0</v>
      </c>
    </row>
    <row r="679" spans="1:22" x14ac:dyDescent="0.2">
      <c r="A679" s="10">
        <f t="shared" si="122"/>
        <v>29</v>
      </c>
      <c r="B679" s="10">
        <f t="shared" si="123"/>
        <v>2</v>
      </c>
      <c r="C679" s="23">
        <v>1.2</v>
      </c>
      <c r="D679" s="24">
        <v>0</v>
      </c>
      <c r="E679" s="24">
        <v>0</v>
      </c>
      <c r="F679" s="48"/>
      <c r="G679" s="48"/>
      <c r="H679" s="1">
        <f t="shared" si="124"/>
        <v>-18.312108118244311</v>
      </c>
      <c r="I679" s="1">
        <f t="shared" si="117"/>
        <v>-13.144585588431953</v>
      </c>
      <c r="J679" s="4">
        <f>B679+('PV model'!$B$3/15)+(I679/60)</f>
        <v>1.5042569068594676</v>
      </c>
      <c r="K679" s="2">
        <f t="shared" si="118"/>
        <v>157.43614639710799</v>
      </c>
      <c r="L679" s="2">
        <f>DEGREES(ASIN((((COS(RADIANS('PV model'!$B$2))*COS(RADIANS(H679))*COS(RADIANS(K679)))+(SIN(RADIANS('PV model'!$B$2))*SIN(RADIANS(H679)))))))</f>
        <v>-49.068755137707875</v>
      </c>
      <c r="M679" s="3">
        <f t="shared" si="114"/>
        <v>0</v>
      </c>
      <c r="N679" s="2">
        <f t="shared" si="119"/>
        <v>33.78132884200582</v>
      </c>
      <c r="O679" s="2">
        <f>IF('PV model'!$B$2&gt;0, 180-N679,IF('PV model'!$B$2&lt;0,0-N679,N679))</f>
        <v>146.21867115799418</v>
      </c>
      <c r="P679" s="2">
        <f>ABS(O679-'PV model'!$B$5)</f>
        <v>58.78132884200582</v>
      </c>
      <c r="Q679" s="3">
        <f t="shared" si="115"/>
        <v>139.06875513770788</v>
      </c>
      <c r="R679" s="3">
        <f t="shared" si="120"/>
        <v>0</v>
      </c>
      <c r="S679" s="3">
        <f t="shared" si="116"/>
        <v>0</v>
      </c>
      <c r="T679" s="3">
        <f>(0.5*(1-COS(RADIANS(90-$X$3)))*(D679+E679)*'PV model'!$B$4)</f>
        <v>0</v>
      </c>
      <c r="U679" s="3">
        <f t="shared" si="121"/>
        <v>0</v>
      </c>
      <c r="V679" s="3">
        <f>('PV model'!$B$13*(U679/1000)*(1-'PV model'!$B$14*((20+C679)-25))*'PV model'!$B$10)/'PV model'!$B$12</f>
        <v>0</v>
      </c>
    </row>
    <row r="680" spans="1:22" x14ac:dyDescent="0.2">
      <c r="A680" s="10">
        <f t="shared" si="122"/>
        <v>29</v>
      </c>
      <c r="B680" s="10">
        <f t="shared" si="123"/>
        <v>3</v>
      </c>
      <c r="C680" s="23">
        <v>1.8</v>
      </c>
      <c r="D680" s="24">
        <v>0</v>
      </c>
      <c r="E680" s="24">
        <v>0</v>
      </c>
      <c r="F680" s="48"/>
      <c r="G680" s="48"/>
      <c r="H680" s="1">
        <f t="shared" si="124"/>
        <v>-18.312108118244311</v>
      </c>
      <c r="I680" s="1">
        <f t="shared" si="117"/>
        <v>-13.144585588431953</v>
      </c>
      <c r="J680" s="4">
        <f>B680+('PV model'!$B$3/15)+(I680/60)</f>
        <v>2.5042569068594673</v>
      </c>
      <c r="K680" s="2">
        <f t="shared" si="118"/>
        <v>142.43614639710799</v>
      </c>
      <c r="L680" s="2">
        <f>DEGREES(ASIN((((COS(RADIANS('PV model'!$B$2))*COS(RADIANS(H680))*COS(RADIANS(K680)))+(SIN(RADIANS('PV model'!$B$2))*SIN(RADIANS(H680)))))))</f>
        <v>-43.249288653893828</v>
      </c>
      <c r="M680" s="3">
        <f t="shared" si="114"/>
        <v>0</v>
      </c>
      <c r="N680" s="2">
        <f t="shared" si="119"/>
        <v>52.617736431905001</v>
      </c>
      <c r="O680" s="2">
        <f>IF('PV model'!$B$2&gt;0, 180-N680,IF('PV model'!$B$2&lt;0,0-N680,N680))</f>
        <v>127.382263568095</v>
      </c>
      <c r="P680" s="2">
        <f>ABS(O680-'PV model'!$B$5)</f>
        <v>77.617736431905001</v>
      </c>
      <c r="Q680" s="3">
        <f t="shared" si="115"/>
        <v>133.24928865389384</v>
      </c>
      <c r="R680" s="3">
        <f t="shared" si="120"/>
        <v>0</v>
      </c>
      <c r="S680" s="3">
        <f t="shared" si="116"/>
        <v>0</v>
      </c>
      <c r="T680" s="3">
        <f>(0.5*(1-COS(RADIANS(90-$X$3)))*(D680+E680)*'PV model'!$B$4)</f>
        <v>0</v>
      </c>
      <c r="U680" s="3">
        <f t="shared" si="121"/>
        <v>0</v>
      </c>
      <c r="V680" s="3">
        <f>('PV model'!$B$13*(U680/1000)*(1-'PV model'!$B$14*((20+C680)-25))*'PV model'!$B$10)/'PV model'!$B$12</f>
        <v>0</v>
      </c>
    </row>
    <row r="681" spans="1:22" x14ac:dyDescent="0.2">
      <c r="A681" s="10">
        <f t="shared" si="122"/>
        <v>29</v>
      </c>
      <c r="B681" s="10">
        <f t="shared" si="123"/>
        <v>4</v>
      </c>
      <c r="C681" s="23">
        <v>3.4</v>
      </c>
      <c r="D681" s="24">
        <v>0</v>
      </c>
      <c r="E681" s="24">
        <v>0</v>
      </c>
      <c r="F681" s="48"/>
      <c r="G681" s="48"/>
      <c r="H681" s="1">
        <f t="shared" si="124"/>
        <v>-18.312108118244311</v>
      </c>
      <c r="I681" s="1">
        <f t="shared" si="117"/>
        <v>-13.144585588431953</v>
      </c>
      <c r="J681" s="4">
        <f>B681+('PV model'!$B$3/15)+(I681/60)</f>
        <v>3.5042569068594673</v>
      </c>
      <c r="K681" s="2">
        <f t="shared" si="118"/>
        <v>127.43614639710799</v>
      </c>
      <c r="L681" s="2">
        <f>DEGREES(ASIN((((COS(RADIANS('PV model'!$B$2))*COS(RADIANS(H681))*COS(RADIANS(K681)))+(SIN(RADIANS('PV model'!$B$2))*SIN(RADIANS(H681)))))))</f>
        <v>-35.859815476810681</v>
      </c>
      <c r="M681" s="3">
        <f t="shared" si="114"/>
        <v>0</v>
      </c>
      <c r="N681" s="2">
        <f t="shared" si="119"/>
        <v>68.454022645609555</v>
      </c>
      <c r="O681" s="2">
        <f>IF('PV model'!$B$2&gt;0, 180-N681,IF('PV model'!$B$2&lt;0,0-N681,N681))</f>
        <v>111.54597735439044</v>
      </c>
      <c r="P681" s="2">
        <f>ABS(O681-'PV model'!$B$5)</f>
        <v>93.454022645609555</v>
      </c>
      <c r="Q681" s="3">
        <f t="shared" si="115"/>
        <v>125.85981547681068</v>
      </c>
      <c r="R681" s="3">
        <f t="shared" si="120"/>
        <v>0</v>
      </c>
      <c r="S681" s="3">
        <f t="shared" si="116"/>
        <v>0</v>
      </c>
      <c r="T681" s="3">
        <f>(0.5*(1-COS(RADIANS(90-$X$3)))*(D681+E681)*'PV model'!$B$4)</f>
        <v>0</v>
      </c>
      <c r="U681" s="3">
        <f t="shared" si="121"/>
        <v>0</v>
      </c>
      <c r="V681" s="3">
        <f>('PV model'!$B$13*(U681/1000)*(1-'PV model'!$B$14*((20+C681)-25))*'PV model'!$B$10)/'PV model'!$B$12</f>
        <v>0</v>
      </c>
    </row>
    <row r="682" spans="1:22" x14ac:dyDescent="0.2">
      <c r="A682" s="10">
        <f t="shared" si="122"/>
        <v>29</v>
      </c>
      <c r="B682" s="10">
        <f t="shared" si="123"/>
        <v>5</v>
      </c>
      <c r="C682" s="23">
        <v>5.0999999999999996</v>
      </c>
      <c r="D682" s="24">
        <v>0</v>
      </c>
      <c r="E682" s="24">
        <v>0</v>
      </c>
      <c r="F682" s="48"/>
      <c r="G682" s="48"/>
      <c r="H682" s="1">
        <f t="shared" si="124"/>
        <v>-18.312108118244311</v>
      </c>
      <c r="I682" s="1">
        <f t="shared" si="117"/>
        <v>-13.144585588431953</v>
      </c>
      <c r="J682" s="4">
        <f>B682+('PV model'!$B$3/15)+(I682/60)</f>
        <v>4.5042569068594673</v>
      </c>
      <c r="K682" s="2">
        <f t="shared" si="118"/>
        <v>112.43614639710799</v>
      </c>
      <c r="L682" s="2">
        <f>DEGREES(ASIN((((COS(RADIANS('PV model'!$B$2))*COS(RADIANS(H682))*COS(RADIANS(K682)))+(SIN(RADIANS('PV model'!$B$2))*SIN(RADIANS(H682)))))))</f>
        <v>-27.655783203174146</v>
      </c>
      <c r="M682" s="3">
        <f t="shared" si="114"/>
        <v>0</v>
      </c>
      <c r="N682" s="2">
        <f t="shared" si="119"/>
        <v>82.171838817481216</v>
      </c>
      <c r="O682" s="2">
        <f>IF('PV model'!$B$2&gt;0, 180-N682,IF('PV model'!$B$2&lt;0,0-N682,N682))</f>
        <v>97.828161182518784</v>
      </c>
      <c r="P682" s="2">
        <f>ABS(O682-'PV model'!$B$5)</f>
        <v>107.17183881748122</v>
      </c>
      <c r="Q682" s="3">
        <f t="shared" si="115"/>
        <v>117.65578320317414</v>
      </c>
      <c r="R682" s="3">
        <f t="shared" si="120"/>
        <v>0</v>
      </c>
      <c r="S682" s="3">
        <f t="shared" si="116"/>
        <v>0</v>
      </c>
      <c r="T682" s="3">
        <f>(0.5*(1-COS(RADIANS(90-$X$3)))*(D682+E682)*'PV model'!$B$4)</f>
        <v>0</v>
      </c>
      <c r="U682" s="3">
        <f t="shared" si="121"/>
        <v>0</v>
      </c>
      <c r="V682" s="3">
        <f>('PV model'!$B$13*(U682/1000)*(1-'PV model'!$B$14*((20+C682)-25))*'PV model'!$B$10)/'PV model'!$B$12</f>
        <v>0</v>
      </c>
    </row>
    <row r="683" spans="1:22" x14ac:dyDescent="0.2">
      <c r="A683" s="10">
        <f t="shared" si="122"/>
        <v>29</v>
      </c>
      <c r="B683" s="10">
        <f t="shared" si="123"/>
        <v>6</v>
      </c>
      <c r="C683" s="23">
        <v>6.7</v>
      </c>
      <c r="D683" s="24">
        <v>0</v>
      </c>
      <c r="E683" s="24">
        <v>0</v>
      </c>
      <c r="F683" s="48"/>
      <c r="G683" s="48"/>
      <c r="H683" s="1">
        <f t="shared" si="124"/>
        <v>-18.312108118244311</v>
      </c>
      <c r="I683" s="1">
        <f t="shared" si="117"/>
        <v>-13.144585588431953</v>
      </c>
      <c r="J683" s="4">
        <f>B683+('PV model'!$B$3/15)+(I683/60)</f>
        <v>5.5042569068594673</v>
      </c>
      <c r="K683" s="2">
        <f t="shared" si="118"/>
        <v>97.43614639710799</v>
      </c>
      <c r="L683" s="2">
        <f>DEGREES(ASIN((((COS(RADIANS('PV model'!$B$2))*COS(RADIANS(H683))*COS(RADIANS(K683)))+(SIN(RADIANS('PV model'!$B$2))*SIN(RADIANS(H683)))))))</f>
        <v>-19.179424579989476</v>
      </c>
      <c r="M683" s="3">
        <f t="shared" si="114"/>
        <v>0</v>
      </c>
      <c r="N683" s="2">
        <f t="shared" si="119"/>
        <v>85.341851505090645</v>
      </c>
      <c r="O683" s="2">
        <f>IF('PV model'!$B$2&gt;0, 180-N683,IF('PV model'!$B$2&lt;0,0-N683,N683))</f>
        <v>94.658148494909355</v>
      </c>
      <c r="P683" s="2">
        <f>ABS(O683-'PV model'!$B$5)</f>
        <v>110.34185150509064</v>
      </c>
      <c r="Q683" s="3">
        <f t="shared" si="115"/>
        <v>109.17942457998947</v>
      </c>
      <c r="R683" s="3">
        <f t="shared" si="120"/>
        <v>0</v>
      </c>
      <c r="S683" s="3">
        <f t="shared" si="116"/>
        <v>0</v>
      </c>
      <c r="T683" s="3">
        <f>(0.5*(1-COS(RADIANS(90-$X$3)))*(D683+E683)*'PV model'!$B$4)</f>
        <v>0</v>
      </c>
      <c r="U683" s="3">
        <f t="shared" si="121"/>
        <v>0</v>
      </c>
      <c r="V683" s="3">
        <f>('PV model'!$B$13*(U683/1000)*(1-'PV model'!$B$14*((20+C683)-25))*'PV model'!$B$10)/'PV model'!$B$12</f>
        <v>0</v>
      </c>
    </row>
    <row r="684" spans="1:22" x14ac:dyDescent="0.2">
      <c r="A684" s="10">
        <f t="shared" si="122"/>
        <v>29</v>
      </c>
      <c r="B684" s="10">
        <f t="shared" si="123"/>
        <v>7</v>
      </c>
      <c r="C684" s="23">
        <v>7.3</v>
      </c>
      <c r="D684" s="24">
        <v>0</v>
      </c>
      <c r="E684" s="24">
        <v>0</v>
      </c>
      <c r="F684" s="48"/>
      <c r="G684" s="48"/>
      <c r="H684" s="1">
        <f t="shared" si="124"/>
        <v>-18.312108118244311</v>
      </c>
      <c r="I684" s="1">
        <f t="shared" si="117"/>
        <v>-13.144585588431953</v>
      </c>
      <c r="J684" s="4">
        <f>B684+('PV model'!$B$3/15)+(I684/60)</f>
        <v>6.5042569068594673</v>
      </c>
      <c r="K684" s="2">
        <f t="shared" si="118"/>
        <v>82.43614639710799</v>
      </c>
      <c r="L684" s="2">
        <f>DEGREES(ASIN((((COS(RADIANS('PV model'!$B$2))*COS(RADIANS(H684))*COS(RADIANS(K684)))+(SIN(RADIANS('PV model'!$B$2))*SIN(RADIANS(H684)))))))</f>
        <v>-10.845057525319699</v>
      </c>
      <c r="M684" s="3">
        <f t="shared" si="114"/>
        <v>0</v>
      </c>
      <c r="N684" s="2">
        <f t="shared" si="119"/>
        <v>73.377956249435172</v>
      </c>
      <c r="O684" s="2">
        <f>IF('PV model'!$B$2&gt;0, 180-N684,IF('PV model'!$B$2&lt;0,0-N684,N684))</f>
        <v>106.62204375056483</v>
      </c>
      <c r="P684" s="2">
        <f>ABS(O684-'PV model'!$B$5)</f>
        <v>98.377956249435172</v>
      </c>
      <c r="Q684" s="3">
        <f t="shared" si="115"/>
        <v>100.8450575253197</v>
      </c>
      <c r="R684" s="3">
        <f t="shared" si="120"/>
        <v>0</v>
      </c>
      <c r="S684" s="3">
        <f t="shared" si="116"/>
        <v>0</v>
      </c>
      <c r="T684" s="3">
        <f>(0.5*(1-COS(RADIANS(90-$X$3)))*(D684+E684)*'PV model'!$B$4)</f>
        <v>0</v>
      </c>
      <c r="U684" s="3">
        <f t="shared" si="121"/>
        <v>0</v>
      </c>
      <c r="V684" s="3">
        <f>('PV model'!$B$13*(U684/1000)*(1-'PV model'!$B$14*((20+C684)-25))*'PV model'!$B$10)/'PV model'!$B$12</f>
        <v>0</v>
      </c>
    </row>
    <row r="685" spans="1:22" x14ac:dyDescent="0.2">
      <c r="A685" s="10">
        <f t="shared" si="122"/>
        <v>29</v>
      </c>
      <c r="B685" s="10">
        <f t="shared" si="123"/>
        <v>8</v>
      </c>
      <c r="C685" s="23">
        <v>7.8</v>
      </c>
      <c r="D685" s="24">
        <v>0</v>
      </c>
      <c r="E685" s="24">
        <v>0</v>
      </c>
      <c r="F685" s="48"/>
      <c r="G685" s="48"/>
      <c r="H685" s="1">
        <f t="shared" si="124"/>
        <v>-18.312108118244311</v>
      </c>
      <c r="I685" s="1">
        <f t="shared" si="117"/>
        <v>-13.144585588431953</v>
      </c>
      <c r="J685" s="4">
        <f>B685+('PV model'!$B$3/15)+(I685/60)</f>
        <v>7.5042569068594673</v>
      </c>
      <c r="K685" s="2">
        <f t="shared" si="118"/>
        <v>67.43614639710799</v>
      </c>
      <c r="L685" s="2">
        <f>DEGREES(ASIN((((COS(RADIANS('PV model'!$B$2))*COS(RADIANS(H685))*COS(RADIANS(K685)))+(SIN(RADIANS('PV model'!$B$2))*SIN(RADIANS(H685)))))))</f>
        <v>-3.0153546816638115</v>
      </c>
      <c r="M685" s="3">
        <f t="shared" si="114"/>
        <v>0</v>
      </c>
      <c r="N685" s="2">
        <f t="shared" si="119"/>
        <v>61.390487987389363</v>
      </c>
      <c r="O685" s="2">
        <f>IF('PV model'!$B$2&gt;0, 180-N685,IF('PV model'!$B$2&lt;0,0-N685,N685))</f>
        <v>118.60951201261064</v>
      </c>
      <c r="P685" s="2">
        <f>ABS(O685-'PV model'!$B$5)</f>
        <v>86.390487987389363</v>
      </c>
      <c r="Q685" s="3">
        <f t="shared" si="115"/>
        <v>93.015354681663808</v>
      </c>
      <c r="R685" s="3">
        <f t="shared" si="120"/>
        <v>0</v>
      </c>
      <c r="S685" s="3">
        <f t="shared" si="116"/>
        <v>0</v>
      </c>
      <c r="T685" s="3">
        <f>(0.5*(1-COS(RADIANS(90-$X$3)))*(D685+E685)*'PV model'!$B$4)</f>
        <v>0</v>
      </c>
      <c r="U685" s="3">
        <f t="shared" si="121"/>
        <v>0</v>
      </c>
      <c r="V685" s="3">
        <f>('PV model'!$B$13*(U685/1000)*(1-'PV model'!$B$14*((20+C685)-25))*'PV model'!$B$10)/'PV model'!$B$12</f>
        <v>0</v>
      </c>
    </row>
    <row r="686" spans="1:22" x14ac:dyDescent="0.2">
      <c r="A686" s="10">
        <f t="shared" si="122"/>
        <v>29</v>
      </c>
      <c r="B686" s="10">
        <f t="shared" si="123"/>
        <v>9</v>
      </c>
      <c r="C686" s="23">
        <v>8.4</v>
      </c>
      <c r="D686" s="24">
        <v>0</v>
      </c>
      <c r="E686" s="24">
        <v>1.764</v>
      </c>
      <c r="F686" s="48"/>
      <c r="G686" s="48"/>
      <c r="H686" s="1">
        <f t="shared" si="124"/>
        <v>-18.312108118244311</v>
      </c>
      <c r="I686" s="1">
        <f t="shared" si="117"/>
        <v>-13.144585588431953</v>
      </c>
      <c r="J686" s="4">
        <f>B686+('PV model'!$B$3/15)+(I686/60)</f>
        <v>8.5042569068594673</v>
      </c>
      <c r="K686" s="2">
        <f t="shared" si="118"/>
        <v>52.43614639710799</v>
      </c>
      <c r="L686" s="2">
        <f>DEGREES(ASIN((((COS(RADIANS('PV model'!$B$2))*COS(RADIANS(H686))*COS(RADIANS(K686)))+(SIN(RADIANS('PV model'!$B$2))*SIN(RADIANS(H686)))))))</f>
        <v>3.9499735049979785</v>
      </c>
      <c r="M686" s="3">
        <f t="shared" si="114"/>
        <v>3.9499735049979785</v>
      </c>
      <c r="N686" s="2">
        <f t="shared" si="119"/>
        <v>48.9663815668263</v>
      </c>
      <c r="O686" s="2">
        <f>IF('PV model'!$B$2&gt;0, 180-N686,IF('PV model'!$B$2&lt;0,0-N686,N686))</f>
        <v>131.0336184331737</v>
      </c>
      <c r="P686" s="2">
        <f>ABS(O686-'PV model'!$B$5)</f>
        <v>73.9663815668263</v>
      </c>
      <c r="Q686" s="3">
        <f t="shared" si="115"/>
        <v>86.050026495002015</v>
      </c>
      <c r="R686" s="3">
        <f t="shared" si="120"/>
        <v>0</v>
      </c>
      <c r="S686" s="3">
        <f t="shared" si="116"/>
        <v>1.764</v>
      </c>
      <c r="T686" s="3">
        <f>(0.5*(1-COS(RADIANS(90-$X$3)))*(D686+E686)*'PV model'!$B$4)</f>
        <v>0</v>
      </c>
      <c r="U686" s="3">
        <f t="shared" si="121"/>
        <v>1.764</v>
      </c>
      <c r="V686" s="3">
        <f>('PV model'!$B$13*(U686/1000)*(1-'PV model'!$B$14*((20+C686)-25))*'PV model'!$B$10)/'PV model'!$B$12</f>
        <v>0.17393135961599998</v>
      </c>
    </row>
    <row r="687" spans="1:22" x14ac:dyDescent="0.2">
      <c r="A687" s="10">
        <f t="shared" si="122"/>
        <v>29</v>
      </c>
      <c r="B687" s="10">
        <f t="shared" si="123"/>
        <v>10</v>
      </c>
      <c r="C687" s="23">
        <v>8.6</v>
      </c>
      <c r="D687" s="24">
        <v>0</v>
      </c>
      <c r="E687" s="24">
        <v>14.112</v>
      </c>
      <c r="F687" s="48"/>
      <c r="G687" s="48"/>
      <c r="H687" s="1">
        <f t="shared" si="124"/>
        <v>-18.312108118244311</v>
      </c>
      <c r="I687" s="1">
        <f t="shared" si="117"/>
        <v>-13.144585588431953</v>
      </c>
      <c r="J687" s="4">
        <f>B687+('PV model'!$B$3/15)+(I687/60)</f>
        <v>9.5042569068594673</v>
      </c>
      <c r="K687" s="2">
        <f t="shared" si="118"/>
        <v>37.43614639710799</v>
      </c>
      <c r="L687" s="2">
        <f>DEGREES(ASIN((((COS(RADIANS('PV model'!$B$2))*COS(RADIANS(H687))*COS(RADIANS(K687)))+(SIN(RADIANS('PV model'!$B$2))*SIN(RADIANS(H687)))))))</f>
        <v>9.6735351414937547</v>
      </c>
      <c r="M687" s="3">
        <f t="shared" si="114"/>
        <v>9.6735351414937547</v>
      </c>
      <c r="N687" s="2">
        <f t="shared" si="119"/>
        <v>35.832482978766414</v>
      </c>
      <c r="O687" s="2">
        <f>IF('PV model'!$B$2&gt;0, 180-N687,IF('PV model'!$B$2&lt;0,0-N687,N687))</f>
        <v>144.16751702123358</v>
      </c>
      <c r="P687" s="2">
        <f>ABS(O687-'PV model'!$B$5)</f>
        <v>60.832482978766421</v>
      </c>
      <c r="Q687" s="3">
        <f t="shared" si="115"/>
        <v>80.326464858506256</v>
      </c>
      <c r="R687" s="3">
        <f t="shared" si="120"/>
        <v>0</v>
      </c>
      <c r="S687" s="3">
        <f t="shared" si="116"/>
        <v>14.112</v>
      </c>
      <c r="T687" s="3">
        <f>(0.5*(1-COS(RADIANS(90-$X$3)))*(D687+E687)*'PV model'!$B$4)</f>
        <v>0</v>
      </c>
      <c r="U687" s="3">
        <f t="shared" si="121"/>
        <v>14.112</v>
      </c>
      <c r="V687" s="3">
        <f>('PV model'!$B$13*(U687/1000)*(1-'PV model'!$B$14*((20+C687)-25))*'PV model'!$B$10)/'PV model'!$B$12</f>
        <v>1.3903223685119999</v>
      </c>
    </row>
    <row r="688" spans="1:22" x14ac:dyDescent="0.2">
      <c r="A688" s="10">
        <f t="shared" si="122"/>
        <v>29</v>
      </c>
      <c r="B688" s="10">
        <f t="shared" si="123"/>
        <v>11</v>
      </c>
      <c r="C688" s="23">
        <v>8.8000000000000007</v>
      </c>
      <c r="D688" s="24">
        <v>0</v>
      </c>
      <c r="E688" s="24">
        <v>34.398000000000003</v>
      </c>
      <c r="F688" s="48"/>
      <c r="G688" s="48"/>
      <c r="H688" s="1">
        <f t="shared" si="124"/>
        <v>-18.312108118244311</v>
      </c>
      <c r="I688" s="1">
        <f t="shared" si="117"/>
        <v>-13.144585588431953</v>
      </c>
      <c r="J688" s="4">
        <f>B688+('PV model'!$B$3/15)+(I688/60)</f>
        <v>10.504256906859467</v>
      </c>
      <c r="K688" s="2">
        <f t="shared" si="118"/>
        <v>22.43614639710799</v>
      </c>
      <c r="L688" s="2">
        <f>DEGREES(ASIN((((COS(RADIANS('PV model'!$B$2))*COS(RADIANS(H688))*COS(RADIANS(K688)))+(SIN(RADIANS('PV model'!$B$2))*SIN(RADIANS(H688)))))))</f>
        <v>13.773570521669786</v>
      </c>
      <c r="M688" s="3">
        <f t="shared" si="114"/>
        <v>13.773570521669786</v>
      </c>
      <c r="N688" s="2">
        <f t="shared" si="119"/>
        <v>21.904073590002316</v>
      </c>
      <c r="O688" s="2">
        <f>IF('PV model'!$B$2&gt;0, 180-N688,IF('PV model'!$B$2&lt;0,0-N688,N688))</f>
        <v>158.09592640999767</v>
      </c>
      <c r="P688" s="2">
        <f>ABS(O688-'PV model'!$B$5)</f>
        <v>46.904073590002326</v>
      </c>
      <c r="Q688" s="3">
        <f t="shared" si="115"/>
        <v>76.226429478330218</v>
      </c>
      <c r="R688" s="3">
        <f t="shared" si="120"/>
        <v>0</v>
      </c>
      <c r="S688" s="3">
        <f t="shared" si="116"/>
        <v>34.398000000000003</v>
      </c>
      <c r="T688" s="3">
        <f>(0.5*(1-COS(RADIANS(90-$X$3)))*(D688+E688)*'PV model'!$B$4)</f>
        <v>0</v>
      </c>
      <c r="U688" s="3">
        <f t="shared" si="121"/>
        <v>34.398000000000003</v>
      </c>
      <c r="V688" s="3">
        <f>('PV model'!$B$13*(U688/1000)*(1-'PV model'!$B$14*((20+C688)-25))*'PV model'!$B$10)/'PV model'!$B$12</f>
        <v>3.3861600339840003</v>
      </c>
    </row>
    <row r="689" spans="1:22" x14ac:dyDescent="0.2">
      <c r="A689" s="10">
        <f t="shared" si="122"/>
        <v>29</v>
      </c>
      <c r="B689" s="10">
        <f t="shared" si="123"/>
        <v>12</v>
      </c>
      <c r="C689" s="23">
        <v>9</v>
      </c>
      <c r="D689" s="24">
        <v>0</v>
      </c>
      <c r="E689" s="24">
        <v>49.392000000000003</v>
      </c>
      <c r="F689" s="48"/>
      <c r="G689" s="48"/>
      <c r="H689" s="1">
        <f t="shared" si="124"/>
        <v>-18.312108118244311</v>
      </c>
      <c r="I689" s="1">
        <f t="shared" si="117"/>
        <v>-13.144585588431953</v>
      </c>
      <c r="J689" s="4">
        <f>B689+('PV model'!$B$3/15)+(I689/60)</f>
        <v>11.504256906859467</v>
      </c>
      <c r="K689" s="2">
        <f t="shared" si="118"/>
        <v>7.43614639710799</v>
      </c>
      <c r="L689" s="2">
        <f>DEGREES(ASIN((((COS(RADIANS('PV model'!$B$2))*COS(RADIANS(H689))*COS(RADIANS(K689)))+(SIN(RADIANS('PV model'!$B$2))*SIN(RADIANS(H689)))))))</f>
        <v>15.918262999931835</v>
      </c>
      <c r="M689" s="3">
        <f t="shared" si="114"/>
        <v>15.918262999931835</v>
      </c>
      <c r="N689" s="2">
        <f t="shared" si="119"/>
        <v>7.3405475158456861</v>
      </c>
      <c r="O689" s="2">
        <f>IF('PV model'!$B$2&gt;0, 180-N689,IF('PV model'!$B$2&lt;0,0-N689,N689))</f>
        <v>172.65945248415431</v>
      </c>
      <c r="P689" s="2">
        <f>ABS(O689-'PV model'!$B$5)</f>
        <v>32.340547515845685</v>
      </c>
      <c r="Q689" s="3">
        <f t="shared" si="115"/>
        <v>74.081737000068159</v>
      </c>
      <c r="R689" s="3">
        <f t="shared" si="120"/>
        <v>0</v>
      </c>
      <c r="S689" s="3">
        <f t="shared" si="116"/>
        <v>49.392000000000003</v>
      </c>
      <c r="T689" s="3">
        <f>(0.5*(1-COS(RADIANS(90-$X$3)))*(D689+E689)*'PV model'!$B$4)</f>
        <v>0</v>
      </c>
      <c r="U689" s="3">
        <f t="shared" si="121"/>
        <v>49.392000000000003</v>
      </c>
      <c r="V689" s="3">
        <f>('PV model'!$B$13*(U689/1000)*(1-'PV model'!$B$14*((20+C689)-25))*'PV model'!$B$10)/'PV model'!$B$12</f>
        <v>4.8582287308800005</v>
      </c>
    </row>
    <row r="690" spans="1:22" x14ac:dyDescent="0.2">
      <c r="A690" s="10">
        <f t="shared" si="122"/>
        <v>29</v>
      </c>
      <c r="B690" s="10">
        <f t="shared" si="123"/>
        <v>13</v>
      </c>
      <c r="C690" s="23">
        <v>9.1999999999999993</v>
      </c>
      <c r="D690" s="24">
        <v>0</v>
      </c>
      <c r="E690" s="24">
        <v>55.566000000000003</v>
      </c>
      <c r="F690" s="48"/>
      <c r="G690" s="48"/>
      <c r="H690" s="1">
        <f t="shared" si="124"/>
        <v>-18.312108118244311</v>
      </c>
      <c r="I690" s="1">
        <f t="shared" si="117"/>
        <v>-13.144585588431953</v>
      </c>
      <c r="J690" s="4">
        <f>B690+('PV model'!$B$3/15)+(I690/60)</f>
        <v>12.504256906859467</v>
      </c>
      <c r="K690" s="2">
        <f t="shared" si="118"/>
        <v>-7.56385360289201</v>
      </c>
      <c r="L690" s="2">
        <f>DEGREES(ASIN((((COS(RADIANS('PV model'!$B$2))*COS(RADIANS(H690))*COS(RADIANS(K690)))+(SIN(RADIANS('PV model'!$B$2))*SIN(RADIANS(H690)))))))</f>
        <v>15.908942426324334</v>
      </c>
      <c r="M690" s="3">
        <f t="shared" si="114"/>
        <v>15.908942426324334</v>
      </c>
      <c r="N690" s="2">
        <f t="shared" si="119"/>
        <v>-7.4662459499273082</v>
      </c>
      <c r="O690" s="2">
        <f>IF('PV model'!$B$2&gt;0, 180-N690,IF('PV model'!$B$2&lt;0,0-N690,N690))</f>
        <v>187.4662459499273</v>
      </c>
      <c r="P690" s="2">
        <f>ABS(O690-'PV model'!$B$5)</f>
        <v>17.533754050072702</v>
      </c>
      <c r="Q690" s="3">
        <f t="shared" si="115"/>
        <v>74.091057573675656</v>
      </c>
      <c r="R690" s="3">
        <f t="shared" si="120"/>
        <v>0</v>
      </c>
      <c r="S690" s="3">
        <f t="shared" si="116"/>
        <v>55.566000000000003</v>
      </c>
      <c r="T690" s="3">
        <f>(0.5*(1-COS(RADIANS(90-$X$3)))*(D690+E690)*'PV model'!$B$4)</f>
        <v>0</v>
      </c>
      <c r="U690" s="3">
        <f t="shared" si="121"/>
        <v>55.566000000000003</v>
      </c>
      <c r="V690" s="3">
        <f>('PV model'!$B$13*(U690/1000)*(1-'PV model'!$B$14*((20+C690)-25))*'PV model'!$B$10)/'PV model'!$B$12</f>
        <v>5.4610638203519999</v>
      </c>
    </row>
    <row r="691" spans="1:22" x14ac:dyDescent="0.2">
      <c r="A691" s="10">
        <f t="shared" si="122"/>
        <v>29</v>
      </c>
      <c r="B691" s="10">
        <f t="shared" si="123"/>
        <v>14</v>
      </c>
      <c r="C691" s="23">
        <v>9.3000000000000007</v>
      </c>
      <c r="D691" s="24">
        <v>0</v>
      </c>
      <c r="E691" s="24">
        <v>51.156000000000006</v>
      </c>
      <c r="F691" s="48"/>
      <c r="G691" s="48"/>
      <c r="H691" s="1">
        <f t="shared" si="124"/>
        <v>-18.312108118244311</v>
      </c>
      <c r="I691" s="1">
        <f t="shared" si="117"/>
        <v>-13.144585588431953</v>
      </c>
      <c r="J691" s="4">
        <f>B691+('PV model'!$B$3/15)+(I691/60)</f>
        <v>13.504256906859467</v>
      </c>
      <c r="K691" s="2">
        <f t="shared" si="118"/>
        <v>-22.56385360289201</v>
      </c>
      <c r="L691" s="2">
        <f>DEGREES(ASIN((((COS(RADIANS('PV model'!$B$2))*COS(RADIANS(H691))*COS(RADIANS(K691)))+(SIN(RADIANS('PV model'!$B$2))*SIN(RADIANS(H691)))))))</f>
        <v>13.746514747970123</v>
      </c>
      <c r="M691" s="3">
        <f t="shared" si="114"/>
        <v>13.746514747970123</v>
      </c>
      <c r="N691" s="2">
        <f t="shared" si="119"/>
        <v>-22.025748183073624</v>
      </c>
      <c r="O691" s="2">
        <f>IF('PV model'!$B$2&gt;0, 180-N691,IF('PV model'!$B$2&lt;0,0-N691,N691))</f>
        <v>202.02574818307363</v>
      </c>
      <c r="P691" s="2">
        <f>ABS(O691-'PV model'!$B$5)</f>
        <v>2.974251816926369</v>
      </c>
      <c r="Q691" s="3">
        <f t="shared" si="115"/>
        <v>76.253485252029876</v>
      </c>
      <c r="R691" s="3">
        <f t="shared" si="120"/>
        <v>0</v>
      </c>
      <c r="S691" s="3">
        <f t="shared" si="116"/>
        <v>51.156000000000006</v>
      </c>
      <c r="T691" s="3">
        <f>(0.5*(1-COS(RADIANS(90-$X$3)))*(D691+E691)*'PV model'!$B$4)</f>
        <v>0</v>
      </c>
      <c r="U691" s="3">
        <f t="shared" si="121"/>
        <v>51.156000000000006</v>
      </c>
      <c r="V691" s="3">
        <f>('PV model'!$B$13*(U691/1000)*(1-'PV model'!$B$14*((20+C691)-25))*'PV model'!$B$10)/'PV model'!$B$12</f>
        <v>5.0256006353280007</v>
      </c>
    </row>
    <row r="692" spans="1:22" x14ac:dyDescent="0.2">
      <c r="A692" s="10">
        <f t="shared" si="122"/>
        <v>29</v>
      </c>
      <c r="B692" s="10">
        <f t="shared" si="123"/>
        <v>15</v>
      </c>
      <c r="C692" s="23">
        <v>9.5</v>
      </c>
      <c r="D692" s="24">
        <v>0</v>
      </c>
      <c r="E692" s="24">
        <v>37.043999999999997</v>
      </c>
      <c r="F692" s="48"/>
      <c r="G692" s="48"/>
      <c r="H692" s="1">
        <f t="shared" si="124"/>
        <v>-18.312108118244311</v>
      </c>
      <c r="I692" s="1">
        <f t="shared" si="117"/>
        <v>-13.144585588431953</v>
      </c>
      <c r="J692" s="4">
        <f>B692+('PV model'!$B$3/15)+(I692/60)</f>
        <v>14.504256906859467</v>
      </c>
      <c r="K692" s="2">
        <f t="shared" si="118"/>
        <v>-37.56385360289201</v>
      </c>
      <c r="L692" s="2">
        <f>DEGREES(ASIN((((COS(RADIANS('PV model'!$B$2))*COS(RADIANS(H692))*COS(RADIANS(K692)))+(SIN(RADIANS('PV model'!$B$2))*SIN(RADIANS(H692)))))))</f>
        <v>9.6311305283570725</v>
      </c>
      <c r="M692" s="3">
        <f t="shared" si="114"/>
        <v>9.6311305283570725</v>
      </c>
      <c r="N692" s="2">
        <f t="shared" si="119"/>
        <v>-35.947696530031415</v>
      </c>
      <c r="O692" s="2">
        <f>IF('PV model'!$B$2&gt;0, 180-N692,IF('PV model'!$B$2&lt;0,0-N692,N692))</f>
        <v>215.94769653003141</v>
      </c>
      <c r="P692" s="2">
        <f>ABS(O692-'PV model'!$B$5)</f>
        <v>10.947696530031408</v>
      </c>
      <c r="Q692" s="3">
        <f t="shared" si="115"/>
        <v>80.368869471642924</v>
      </c>
      <c r="R692" s="3">
        <f t="shared" si="120"/>
        <v>0</v>
      </c>
      <c r="S692" s="3">
        <f t="shared" si="116"/>
        <v>37.043999999999997</v>
      </c>
      <c r="T692" s="3">
        <f>(0.5*(1-COS(RADIANS(90-$X$3)))*(D692+E692)*'PV model'!$B$4)</f>
        <v>0</v>
      </c>
      <c r="U692" s="3">
        <f t="shared" si="121"/>
        <v>37.043999999999997</v>
      </c>
      <c r="V692" s="3">
        <f>('PV model'!$B$13*(U692/1000)*(1-'PV model'!$B$14*((20+C692)-25))*'PV model'!$B$10)/'PV model'!$B$12</f>
        <v>3.6362657116799988</v>
      </c>
    </row>
    <row r="693" spans="1:22" x14ac:dyDescent="0.2">
      <c r="A693" s="10">
        <f t="shared" si="122"/>
        <v>29</v>
      </c>
      <c r="B693" s="10">
        <f t="shared" si="123"/>
        <v>16</v>
      </c>
      <c r="C693" s="23">
        <v>9.1</v>
      </c>
      <c r="D693" s="24">
        <v>0</v>
      </c>
      <c r="E693" s="24">
        <v>17.64</v>
      </c>
      <c r="F693" s="48"/>
      <c r="G693" s="48"/>
      <c r="H693" s="1">
        <f t="shared" si="124"/>
        <v>-18.312108118244311</v>
      </c>
      <c r="I693" s="1">
        <f t="shared" si="117"/>
        <v>-13.144585588431953</v>
      </c>
      <c r="J693" s="4">
        <f>B693+('PV model'!$B$3/15)+(I693/60)</f>
        <v>15.504256906859467</v>
      </c>
      <c r="K693" s="2">
        <f t="shared" si="118"/>
        <v>-52.56385360289201</v>
      </c>
      <c r="L693" s="2">
        <f>DEGREES(ASIN((((COS(RADIANS('PV model'!$B$2))*COS(RADIANS(H693))*COS(RADIANS(K693)))+(SIN(RADIANS('PV model'!$B$2))*SIN(RADIANS(H693)))))))</f>
        <v>3.8953651431549816</v>
      </c>
      <c r="M693" s="3">
        <f t="shared" si="114"/>
        <v>3.8953651431549816</v>
      </c>
      <c r="N693" s="2">
        <f t="shared" si="119"/>
        <v>-49.074881139026324</v>
      </c>
      <c r="O693" s="2">
        <f>IF('PV model'!$B$2&gt;0, 180-N693,IF('PV model'!$B$2&lt;0,0-N693,N693))</f>
        <v>229.07488113902633</v>
      </c>
      <c r="P693" s="2">
        <f>ABS(O693-'PV model'!$B$5)</f>
        <v>24.074881139026331</v>
      </c>
      <c r="Q693" s="3">
        <f t="shared" si="115"/>
        <v>86.104634856845024</v>
      </c>
      <c r="R693" s="3">
        <f t="shared" si="120"/>
        <v>0</v>
      </c>
      <c r="S693" s="3">
        <f t="shared" si="116"/>
        <v>17.64</v>
      </c>
      <c r="T693" s="3">
        <f>(0.5*(1-COS(RADIANS(90-$X$3)))*(D693+E693)*'PV model'!$B$4)</f>
        <v>0</v>
      </c>
      <c r="U693" s="3">
        <f t="shared" si="121"/>
        <v>17.64</v>
      </c>
      <c r="V693" s="3">
        <f>('PV model'!$B$13*(U693/1000)*(1-'PV model'!$B$14*((20+C693)-25))*'PV model'!$B$10)/'PV model'!$B$12</f>
        <v>1.73437637184</v>
      </c>
    </row>
    <row r="694" spans="1:22" x14ac:dyDescent="0.2">
      <c r="A694" s="10">
        <f t="shared" si="122"/>
        <v>29</v>
      </c>
      <c r="B694" s="10">
        <f t="shared" si="123"/>
        <v>17</v>
      </c>
      <c r="C694" s="23">
        <v>8.6999999999999993</v>
      </c>
      <c r="D694" s="24">
        <v>0</v>
      </c>
      <c r="E694" s="24">
        <v>2.6460000000000004</v>
      </c>
      <c r="F694" s="48"/>
      <c r="G694" s="48"/>
      <c r="H694" s="1">
        <f t="shared" si="124"/>
        <v>-18.312108118244311</v>
      </c>
      <c r="I694" s="1">
        <f t="shared" si="117"/>
        <v>-13.144585588431953</v>
      </c>
      <c r="J694" s="4">
        <f>B694+('PV model'!$B$3/15)+(I694/60)</f>
        <v>16.504256906859467</v>
      </c>
      <c r="K694" s="2">
        <f t="shared" si="118"/>
        <v>-67.56385360289201</v>
      </c>
      <c r="L694" s="2">
        <f>DEGREES(ASIN((((COS(RADIANS('PV model'!$B$2))*COS(RADIANS(H694))*COS(RADIANS(K694)))+(SIN(RADIANS('PV model'!$B$2))*SIN(RADIANS(H694)))))))</f>
        <v>-3.0788883140664316</v>
      </c>
      <c r="M694" s="3">
        <f t="shared" si="114"/>
        <v>0</v>
      </c>
      <c r="N694" s="2">
        <f t="shared" si="119"/>
        <v>-61.493894127697622</v>
      </c>
      <c r="O694" s="2">
        <f>IF('PV model'!$B$2&gt;0, 180-N694,IF('PV model'!$B$2&lt;0,0-N694,N694))</f>
        <v>241.49389412769762</v>
      </c>
      <c r="P694" s="2">
        <f>ABS(O694-'PV model'!$B$5)</f>
        <v>36.493894127697615</v>
      </c>
      <c r="Q694" s="3">
        <f t="shared" si="115"/>
        <v>93.078888314066432</v>
      </c>
      <c r="R694" s="3">
        <f t="shared" si="120"/>
        <v>0</v>
      </c>
      <c r="S694" s="3">
        <f t="shared" si="116"/>
        <v>2.6460000000000004</v>
      </c>
      <c r="T694" s="3">
        <f>(0.5*(1-COS(RADIANS(90-$X$3)))*(D694+E694)*'PV model'!$B$4)</f>
        <v>0</v>
      </c>
      <c r="U694" s="3">
        <f t="shared" si="121"/>
        <v>2.6460000000000004</v>
      </c>
      <c r="V694" s="3">
        <f>('PV model'!$B$13*(U694/1000)*(1-'PV model'!$B$14*((20+C694)-25))*'PV model'!$B$10)/'PV model'!$B$12</f>
        <v>0.26057964643200004</v>
      </c>
    </row>
    <row r="695" spans="1:22" x14ac:dyDescent="0.2">
      <c r="A695" s="10">
        <f t="shared" si="122"/>
        <v>29</v>
      </c>
      <c r="B695" s="10">
        <f t="shared" si="123"/>
        <v>18</v>
      </c>
      <c r="C695" s="23">
        <v>8.3000000000000007</v>
      </c>
      <c r="D695" s="24">
        <v>0</v>
      </c>
      <c r="E695" s="24">
        <v>0</v>
      </c>
      <c r="F695" s="48"/>
      <c r="G695" s="48"/>
      <c r="H695" s="1">
        <f t="shared" si="124"/>
        <v>-18.312108118244311</v>
      </c>
      <c r="I695" s="1">
        <f t="shared" si="117"/>
        <v>-13.144585588431953</v>
      </c>
      <c r="J695" s="4">
        <f>B695+('PV model'!$B$3/15)+(I695/60)</f>
        <v>17.504256906859467</v>
      </c>
      <c r="K695" s="2">
        <f t="shared" si="118"/>
        <v>-82.56385360289201</v>
      </c>
      <c r="L695" s="2">
        <f>DEGREES(ASIN((((COS(RADIANS('PV model'!$B$2))*COS(RADIANS(H695))*COS(RADIANS(K695)))+(SIN(RADIANS('PV model'!$B$2))*SIN(RADIANS(H695)))))))</f>
        <v>-10.914387278292015</v>
      </c>
      <c r="M695" s="3">
        <f t="shared" si="114"/>
        <v>0</v>
      </c>
      <c r="N695" s="2">
        <f t="shared" si="119"/>
        <v>-73.479237893794703</v>
      </c>
      <c r="O695" s="2">
        <f>IF('PV model'!$B$2&gt;0, 180-N695,IF('PV model'!$B$2&lt;0,0-N695,N695))</f>
        <v>253.4792378937947</v>
      </c>
      <c r="P695" s="2">
        <f>ABS(O695-'PV model'!$B$5)</f>
        <v>48.479237893794703</v>
      </c>
      <c r="Q695" s="3">
        <f t="shared" si="115"/>
        <v>100.91438727829203</v>
      </c>
      <c r="R695" s="3">
        <f t="shared" si="120"/>
        <v>0</v>
      </c>
      <c r="S695" s="3">
        <f t="shared" si="116"/>
        <v>0</v>
      </c>
      <c r="T695" s="3">
        <f>(0.5*(1-COS(RADIANS(90-$X$3)))*(D695+E695)*'PV model'!$B$4)</f>
        <v>0</v>
      </c>
      <c r="U695" s="3">
        <f t="shared" si="121"/>
        <v>0</v>
      </c>
      <c r="V695" s="3">
        <f>('PV model'!$B$13*(U695/1000)*(1-'PV model'!$B$14*((20+C695)-25))*'PV model'!$B$10)/'PV model'!$B$12</f>
        <v>0</v>
      </c>
    </row>
    <row r="696" spans="1:22" x14ac:dyDescent="0.2">
      <c r="A696" s="10">
        <f t="shared" si="122"/>
        <v>29</v>
      </c>
      <c r="B696" s="10">
        <f t="shared" si="123"/>
        <v>19</v>
      </c>
      <c r="C696" s="23">
        <v>8.3000000000000007</v>
      </c>
      <c r="D696" s="24">
        <v>0</v>
      </c>
      <c r="E696" s="24">
        <v>0</v>
      </c>
      <c r="F696" s="48"/>
      <c r="G696" s="48"/>
      <c r="H696" s="1">
        <f t="shared" si="124"/>
        <v>-18.312108118244311</v>
      </c>
      <c r="I696" s="1">
        <f t="shared" si="117"/>
        <v>-13.144585588431953</v>
      </c>
      <c r="J696" s="4">
        <f>B696+('PV model'!$B$3/15)+(I696/60)</f>
        <v>18.504256906859467</v>
      </c>
      <c r="K696" s="2">
        <f t="shared" si="118"/>
        <v>-97.56385360289201</v>
      </c>
      <c r="L696" s="2">
        <f>DEGREES(ASIN((((COS(RADIANS('PV model'!$B$2))*COS(RADIANS(H696))*COS(RADIANS(K696)))+(SIN(RADIANS('PV model'!$B$2))*SIN(RADIANS(H696)))))))</f>
        <v>-19.251525068289745</v>
      </c>
      <c r="M696" s="3">
        <f t="shared" si="114"/>
        <v>0</v>
      </c>
      <c r="N696" s="2">
        <f t="shared" si="119"/>
        <v>-85.445073583239491</v>
      </c>
      <c r="O696" s="2">
        <f>IF('PV model'!$B$2&gt;0, 180-N696,IF('PV model'!$B$2&lt;0,0-N696,N696))</f>
        <v>265.44507358323949</v>
      </c>
      <c r="P696" s="2">
        <f>ABS(O696-'PV model'!$B$5)</f>
        <v>60.445073583239491</v>
      </c>
      <c r="Q696" s="3">
        <f t="shared" si="115"/>
        <v>109.25152506828974</v>
      </c>
      <c r="R696" s="3">
        <f t="shared" si="120"/>
        <v>0</v>
      </c>
      <c r="S696" s="3">
        <f t="shared" si="116"/>
        <v>0</v>
      </c>
      <c r="T696" s="3">
        <f>(0.5*(1-COS(RADIANS(90-$X$3)))*(D696+E696)*'PV model'!$B$4)</f>
        <v>0</v>
      </c>
      <c r="U696" s="3">
        <f t="shared" si="121"/>
        <v>0</v>
      </c>
      <c r="V696" s="3">
        <f>('PV model'!$B$13*(U696/1000)*(1-'PV model'!$B$14*((20+C696)-25))*'PV model'!$B$10)/'PV model'!$B$12</f>
        <v>0</v>
      </c>
    </row>
    <row r="697" spans="1:22" x14ac:dyDescent="0.2">
      <c r="A697" s="10">
        <f t="shared" si="122"/>
        <v>29</v>
      </c>
      <c r="B697" s="10">
        <f t="shared" si="123"/>
        <v>20</v>
      </c>
      <c r="C697" s="23">
        <v>8.3000000000000007</v>
      </c>
      <c r="D697" s="24">
        <v>0</v>
      </c>
      <c r="E697" s="24">
        <v>0</v>
      </c>
      <c r="F697" s="48"/>
      <c r="G697" s="48"/>
      <c r="H697" s="1">
        <f t="shared" si="124"/>
        <v>-18.312108118244311</v>
      </c>
      <c r="I697" s="1">
        <f t="shared" si="117"/>
        <v>-13.144585588431953</v>
      </c>
      <c r="J697" s="4">
        <f>B697+('PV model'!$B$3/15)+(I697/60)</f>
        <v>19.504256906859467</v>
      </c>
      <c r="K697" s="2">
        <f t="shared" si="118"/>
        <v>-112.56385360289201</v>
      </c>
      <c r="L697" s="2">
        <f>DEGREES(ASIN((((COS(RADIANS('PV model'!$B$2))*COS(RADIANS(H697))*COS(RADIANS(K697)))+(SIN(RADIANS('PV model'!$B$2))*SIN(RADIANS(H697)))))))</f>
        <v>-27.727433740711213</v>
      </c>
      <c r="M697" s="3">
        <f t="shared" si="114"/>
        <v>0</v>
      </c>
      <c r="N697" s="2">
        <f t="shared" si="119"/>
        <v>-82.061385077685557</v>
      </c>
      <c r="O697" s="2">
        <f>IF('PV model'!$B$2&gt;0, 180-N697,IF('PV model'!$B$2&lt;0,0-N697,N697))</f>
        <v>262.06138507768554</v>
      </c>
      <c r="P697" s="2">
        <f>ABS(O697-'PV model'!$B$5)</f>
        <v>57.061385077685543</v>
      </c>
      <c r="Q697" s="3">
        <f t="shared" si="115"/>
        <v>117.72743374071122</v>
      </c>
      <c r="R697" s="3">
        <f t="shared" si="120"/>
        <v>0</v>
      </c>
      <c r="S697" s="3">
        <f t="shared" si="116"/>
        <v>0</v>
      </c>
      <c r="T697" s="3">
        <f>(0.5*(1-COS(RADIANS(90-$X$3)))*(D697+E697)*'PV model'!$B$4)</f>
        <v>0</v>
      </c>
      <c r="U697" s="3">
        <f t="shared" si="121"/>
        <v>0</v>
      </c>
      <c r="V697" s="3">
        <f>('PV model'!$B$13*(U697/1000)*(1-'PV model'!$B$14*((20+C697)-25))*'PV model'!$B$10)/'PV model'!$B$12</f>
        <v>0</v>
      </c>
    </row>
    <row r="698" spans="1:22" x14ac:dyDescent="0.2">
      <c r="A698" s="10">
        <f t="shared" si="122"/>
        <v>29</v>
      </c>
      <c r="B698" s="10">
        <f t="shared" si="123"/>
        <v>21</v>
      </c>
      <c r="C698" s="23">
        <v>8.3000000000000007</v>
      </c>
      <c r="D698" s="24">
        <v>0</v>
      </c>
      <c r="E698" s="24">
        <v>0</v>
      </c>
      <c r="F698" s="48"/>
      <c r="G698" s="48"/>
      <c r="H698" s="1">
        <f t="shared" si="124"/>
        <v>-18.312108118244311</v>
      </c>
      <c r="I698" s="1">
        <f t="shared" si="117"/>
        <v>-13.144585588431953</v>
      </c>
      <c r="J698" s="4">
        <f>B698+('PV model'!$B$3/15)+(I698/60)</f>
        <v>20.504256906859467</v>
      </c>
      <c r="K698" s="2">
        <f t="shared" si="118"/>
        <v>-127.56385360289201</v>
      </c>
      <c r="L698" s="2">
        <f>DEGREES(ASIN((((COS(RADIANS('PV model'!$B$2))*COS(RADIANS(H698))*COS(RADIANS(K698)))+(SIN(RADIANS('PV model'!$B$2))*SIN(RADIANS(H698)))))))</f>
        <v>-35.927066238564166</v>
      </c>
      <c r="M698" s="3">
        <f t="shared" si="114"/>
        <v>0</v>
      </c>
      <c r="N698" s="2">
        <f t="shared" si="119"/>
        <v>-68.32949798229302</v>
      </c>
      <c r="O698" s="2">
        <f>IF('PV model'!$B$2&gt;0, 180-N698,IF('PV model'!$B$2&lt;0,0-N698,N698))</f>
        <v>248.32949798229302</v>
      </c>
      <c r="P698" s="2">
        <f>ABS(O698-'PV model'!$B$5)</f>
        <v>43.32949798229302</v>
      </c>
      <c r="Q698" s="3">
        <f t="shared" si="115"/>
        <v>125.92706623856415</v>
      </c>
      <c r="R698" s="3">
        <f t="shared" si="120"/>
        <v>0</v>
      </c>
      <c r="S698" s="3">
        <f t="shared" si="116"/>
        <v>0</v>
      </c>
      <c r="T698" s="3">
        <f>(0.5*(1-COS(RADIANS(90-$X$3)))*(D698+E698)*'PV model'!$B$4)</f>
        <v>0</v>
      </c>
      <c r="U698" s="3">
        <f t="shared" si="121"/>
        <v>0</v>
      </c>
      <c r="V698" s="3">
        <f>('PV model'!$B$13*(U698/1000)*(1-'PV model'!$B$14*((20+C698)-25))*'PV model'!$B$10)/'PV model'!$B$12</f>
        <v>0</v>
      </c>
    </row>
    <row r="699" spans="1:22" x14ac:dyDescent="0.2">
      <c r="A699" s="10">
        <f t="shared" si="122"/>
        <v>29</v>
      </c>
      <c r="B699" s="10">
        <f t="shared" si="123"/>
        <v>22</v>
      </c>
      <c r="C699" s="23">
        <v>7.8</v>
      </c>
      <c r="D699" s="24">
        <v>0</v>
      </c>
      <c r="E699" s="24">
        <v>0</v>
      </c>
      <c r="F699" s="48"/>
      <c r="G699" s="48"/>
      <c r="H699" s="1">
        <f t="shared" si="124"/>
        <v>-18.312108118244311</v>
      </c>
      <c r="I699" s="1">
        <f t="shared" si="117"/>
        <v>-13.144585588431953</v>
      </c>
      <c r="J699" s="4">
        <f>B699+('PV model'!$B$3/15)+(I699/60)</f>
        <v>21.504256906859467</v>
      </c>
      <c r="K699" s="2">
        <f t="shared" si="118"/>
        <v>-142.56385360289201</v>
      </c>
      <c r="L699" s="2">
        <f>DEGREES(ASIN((((COS(RADIANS('PV model'!$B$2))*COS(RADIANS(H699))*COS(RADIANS(K699)))+(SIN(RADIANS('PV model'!$B$2))*SIN(RADIANS(H699)))))))</f>
        <v>-43.306709305746089</v>
      </c>
      <c r="M699" s="3">
        <f t="shared" si="114"/>
        <v>0</v>
      </c>
      <c r="N699" s="2">
        <f t="shared" si="119"/>
        <v>-52.471067592412695</v>
      </c>
      <c r="O699" s="2">
        <f>IF('PV model'!$B$2&gt;0, 180-N699,IF('PV model'!$B$2&lt;0,0-N699,N699))</f>
        <v>232.47106759241268</v>
      </c>
      <c r="P699" s="2">
        <f>ABS(O699-'PV model'!$B$5)</f>
        <v>27.47106759241268</v>
      </c>
      <c r="Q699" s="3">
        <f t="shared" si="115"/>
        <v>133.3067093057461</v>
      </c>
      <c r="R699" s="3">
        <f t="shared" si="120"/>
        <v>0</v>
      </c>
      <c r="S699" s="3">
        <f t="shared" si="116"/>
        <v>0</v>
      </c>
      <c r="T699" s="3">
        <f>(0.5*(1-COS(RADIANS(90-$X$3)))*(D699+E699)*'PV model'!$B$4)</f>
        <v>0</v>
      </c>
      <c r="U699" s="3">
        <f t="shared" si="121"/>
        <v>0</v>
      </c>
      <c r="V699" s="3">
        <f>('PV model'!$B$13*(U699/1000)*(1-'PV model'!$B$14*((20+C699)-25))*'PV model'!$B$10)/'PV model'!$B$12</f>
        <v>0</v>
      </c>
    </row>
    <row r="700" spans="1:22" x14ac:dyDescent="0.2">
      <c r="A700" s="10">
        <f t="shared" si="122"/>
        <v>29</v>
      </c>
      <c r="B700" s="10">
        <f t="shared" si="123"/>
        <v>23</v>
      </c>
      <c r="C700" s="23">
        <v>7.3</v>
      </c>
      <c r="D700" s="24">
        <v>0</v>
      </c>
      <c r="E700" s="24">
        <v>0</v>
      </c>
      <c r="F700" s="48"/>
      <c r="G700" s="48"/>
      <c r="H700" s="1">
        <f t="shared" si="124"/>
        <v>-18.312108118244311</v>
      </c>
      <c r="I700" s="1">
        <f t="shared" si="117"/>
        <v>-13.144585588431953</v>
      </c>
      <c r="J700" s="4">
        <f>B700+('PV model'!$B$3/15)+(I700/60)</f>
        <v>22.504256906859467</v>
      </c>
      <c r="K700" s="2">
        <f t="shared" si="118"/>
        <v>-157.56385360289201</v>
      </c>
      <c r="L700" s="2">
        <f>DEGREES(ASIN((((COS(RADIANS('PV model'!$B$2))*COS(RADIANS(H700))*COS(RADIANS(K700)))+(SIN(RADIANS('PV model'!$B$2))*SIN(RADIANS(H700)))))))</f>
        <v>-49.108883025000267</v>
      </c>
      <c r="M700" s="3">
        <f t="shared" si="114"/>
        <v>0</v>
      </c>
      <c r="N700" s="2">
        <f t="shared" si="119"/>
        <v>-33.606632301913137</v>
      </c>
      <c r="O700" s="2">
        <f>IF('PV model'!$B$2&gt;0, 180-N700,IF('PV model'!$B$2&lt;0,0-N700,N700))</f>
        <v>213.60663230191312</v>
      </c>
      <c r="P700" s="2">
        <f>ABS(O700-'PV model'!$B$5)</f>
        <v>8.6066323019131232</v>
      </c>
      <c r="Q700" s="3">
        <f t="shared" si="115"/>
        <v>139.10888302500027</v>
      </c>
      <c r="R700" s="3">
        <f t="shared" si="120"/>
        <v>0</v>
      </c>
      <c r="S700" s="3">
        <f t="shared" si="116"/>
        <v>0</v>
      </c>
      <c r="T700" s="3">
        <f>(0.5*(1-COS(RADIANS(90-$X$3)))*(D700+E700)*'PV model'!$B$4)</f>
        <v>0</v>
      </c>
      <c r="U700" s="3">
        <f t="shared" si="121"/>
        <v>0</v>
      </c>
      <c r="V700" s="3">
        <f>('PV model'!$B$13*(U700/1000)*(1-'PV model'!$B$14*((20+C700)-25))*'PV model'!$B$10)/'PV model'!$B$12</f>
        <v>0</v>
      </c>
    </row>
    <row r="701" spans="1:22" x14ac:dyDescent="0.2">
      <c r="A701" s="10">
        <f t="shared" si="122"/>
        <v>29</v>
      </c>
      <c r="B701" s="10">
        <f t="shared" si="123"/>
        <v>24</v>
      </c>
      <c r="C701" s="23">
        <v>6.8</v>
      </c>
      <c r="D701" s="24">
        <v>0</v>
      </c>
      <c r="E701" s="24">
        <v>0</v>
      </c>
      <c r="F701" s="48"/>
      <c r="G701" s="48"/>
      <c r="H701" s="1">
        <f t="shared" si="124"/>
        <v>-18.312108118244311</v>
      </c>
      <c r="I701" s="1">
        <f t="shared" si="117"/>
        <v>-13.144585588431953</v>
      </c>
      <c r="J701" s="4">
        <f>B701+('PV model'!$B$3/15)+(I701/60)</f>
        <v>23.504256906859467</v>
      </c>
      <c r="K701" s="2">
        <f t="shared" si="118"/>
        <v>-172.56385360289201</v>
      </c>
      <c r="L701" s="2">
        <f>DEGREES(ASIN((((COS(RADIANS('PV model'!$B$2))*COS(RADIANS(H701))*COS(RADIANS(K701)))+(SIN(RADIANS('PV model'!$B$2))*SIN(RADIANS(H701)))))))</f>
        <v>-52.385505278286068</v>
      </c>
      <c r="M701" s="3">
        <f t="shared" si="114"/>
        <v>0</v>
      </c>
      <c r="N701" s="2">
        <f t="shared" si="119"/>
        <v>-11.613432538523556</v>
      </c>
      <c r="O701" s="2">
        <f>IF('PV model'!$B$2&gt;0, 180-N701,IF('PV model'!$B$2&lt;0,0-N701,N701))</f>
        <v>191.61343253852357</v>
      </c>
      <c r="P701" s="2">
        <f>ABS(O701-'PV model'!$B$5)</f>
        <v>13.386567461476432</v>
      </c>
      <c r="Q701" s="3">
        <f t="shared" si="115"/>
        <v>142.38550527828608</v>
      </c>
      <c r="R701" s="3">
        <f t="shared" si="120"/>
        <v>0</v>
      </c>
      <c r="S701" s="3">
        <f t="shared" si="116"/>
        <v>0</v>
      </c>
      <c r="T701" s="3">
        <f>(0.5*(1-COS(RADIANS(90-$X$3)))*(D701+E701)*'PV model'!$B$4)</f>
        <v>0</v>
      </c>
      <c r="U701" s="3">
        <f t="shared" si="121"/>
        <v>0</v>
      </c>
      <c r="V701" s="3">
        <f>('PV model'!$B$13*(U701/1000)*(1-'PV model'!$B$14*((20+C701)-25))*'PV model'!$B$10)/'PV model'!$B$12</f>
        <v>0</v>
      </c>
    </row>
    <row r="702" spans="1:22" x14ac:dyDescent="0.2">
      <c r="A702" s="10">
        <f t="shared" si="122"/>
        <v>30</v>
      </c>
      <c r="B702" s="10">
        <f t="shared" si="123"/>
        <v>1</v>
      </c>
      <c r="C702" s="23">
        <v>6</v>
      </c>
      <c r="D702" s="24">
        <v>0</v>
      </c>
      <c r="E702" s="24">
        <v>0</v>
      </c>
      <c r="F702" s="48"/>
      <c r="G702" s="48"/>
      <c r="H702" s="1">
        <f t="shared" si="124"/>
        <v>-18.05683784772949</v>
      </c>
      <c r="I702" s="1">
        <f t="shared" si="117"/>
        <v>-13.331897237232303</v>
      </c>
      <c r="J702" s="4">
        <f>B702+('PV model'!$B$3/15)+(I702/60)</f>
        <v>0.50113504604612835</v>
      </c>
      <c r="K702" s="2">
        <f t="shared" si="118"/>
        <v>172.48297430930808</v>
      </c>
      <c r="L702" s="2">
        <f>DEGREES(ASIN((((COS(RADIANS('PV model'!$B$2))*COS(RADIANS(H702))*COS(RADIANS(K702)))+(SIN(RADIANS('PV model'!$B$2))*SIN(RADIANS(H702)))))))</f>
        <v>-52.122840670143489</v>
      </c>
      <c r="M702" s="3">
        <f t="shared" si="114"/>
        <v>0</v>
      </c>
      <c r="N702" s="2">
        <f t="shared" si="119"/>
        <v>11.68783751738097</v>
      </c>
      <c r="O702" s="2">
        <f>IF('PV model'!$B$2&gt;0, 180-N702,IF('PV model'!$B$2&lt;0,0-N702,N702))</f>
        <v>168.31216248261904</v>
      </c>
      <c r="P702" s="2">
        <f>ABS(O702-'PV model'!$B$5)</f>
        <v>36.687837517380956</v>
      </c>
      <c r="Q702" s="3">
        <f t="shared" si="115"/>
        <v>142.12284067014349</v>
      </c>
      <c r="R702" s="3">
        <f t="shared" si="120"/>
        <v>0</v>
      </c>
      <c r="S702" s="3">
        <f t="shared" si="116"/>
        <v>0</v>
      </c>
      <c r="T702" s="3">
        <f>(0.5*(1-COS(RADIANS(90-$X$3)))*(D702+E702)*'PV model'!$B$4)</f>
        <v>0</v>
      </c>
      <c r="U702" s="3">
        <f t="shared" si="121"/>
        <v>0</v>
      </c>
      <c r="V702" s="3">
        <f>('PV model'!$B$13*(U702/1000)*(1-'PV model'!$B$14*((20+C702)-25))*'PV model'!$B$10)/'PV model'!$B$12</f>
        <v>0</v>
      </c>
    </row>
    <row r="703" spans="1:22" x14ac:dyDescent="0.2">
      <c r="A703" s="10">
        <f t="shared" si="122"/>
        <v>30</v>
      </c>
      <c r="B703" s="10">
        <f t="shared" si="123"/>
        <v>2</v>
      </c>
      <c r="C703" s="23">
        <v>5.2</v>
      </c>
      <c r="D703" s="24">
        <v>0</v>
      </c>
      <c r="E703" s="24">
        <v>0</v>
      </c>
      <c r="F703" s="48"/>
      <c r="G703" s="48"/>
      <c r="H703" s="1">
        <f t="shared" si="124"/>
        <v>-18.05683784772949</v>
      </c>
      <c r="I703" s="1">
        <f t="shared" si="117"/>
        <v>-13.331897237232303</v>
      </c>
      <c r="J703" s="4">
        <f>B703+('PV model'!$B$3/15)+(I703/60)</f>
        <v>1.5011350460461284</v>
      </c>
      <c r="K703" s="2">
        <f t="shared" si="118"/>
        <v>157.48297430930808</v>
      </c>
      <c r="L703" s="2">
        <f>DEGREES(ASIN((((COS(RADIANS('PV model'!$B$2))*COS(RADIANS(H703))*COS(RADIANS(K703)))+(SIN(RADIANS('PV model'!$B$2))*SIN(RADIANS(H703)))))))</f>
        <v>-48.84255440710001</v>
      </c>
      <c r="M703" s="3">
        <f t="shared" si="114"/>
        <v>0</v>
      </c>
      <c r="N703" s="2">
        <f t="shared" si="119"/>
        <v>33.588843173503371</v>
      </c>
      <c r="O703" s="2">
        <f>IF('PV model'!$B$2&gt;0, 180-N703,IF('PV model'!$B$2&lt;0,0-N703,N703))</f>
        <v>146.41115682649664</v>
      </c>
      <c r="P703" s="2">
        <f>ABS(O703-'PV model'!$B$5)</f>
        <v>58.588843173503363</v>
      </c>
      <c r="Q703" s="3">
        <f t="shared" si="115"/>
        <v>138.84255440710001</v>
      </c>
      <c r="R703" s="3">
        <f t="shared" si="120"/>
        <v>0</v>
      </c>
      <c r="S703" s="3">
        <f t="shared" si="116"/>
        <v>0</v>
      </c>
      <c r="T703" s="3">
        <f>(0.5*(1-COS(RADIANS(90-$X$3)))*(D703+E703)*'PV model'!$B$4)</f>
        <v>0</v>
      </c>
      <c r="U703" s="3">
        <f t="shared" si="121"/>
        <v>0</v>
      </c>
      <c r="V703" s="3">
        <f>('PV model'!$B$13*(U703/1000)*(1-'PV model'!$B$14*((20+C703)-25))*'PV model'!$B$10)/'PV model'!$B$12</f>
        <v>0</v>
      </c>
    </row>
    <row r="704" spans="1:22" x14ac:dyDescent="0.2">
      <c r="A704" s="10">
        <f t="shared" si="122"/>
        <v>30</v>
      </c>
      <c r="B704" s="10">
        <f t="shared" si="123"/>
        <v>3</v>
      </c>
      <c r="C704" s="23">
        <v>4.4000000000000004</v>
      </c>
      <c r="D704" s="24">
        <v>0</v>
      </c>
      <c r="E704" s="24">
        <v>0</v>
      </c>
      <c r="F704" s="48"/>
      <c r="G704" s="48"/>
      <c r="H704" s="1">
        <f t="shared" si="124"/>
        <v>-18.05683784772949</v>
      </c>
      <c r="I704" s="1">
        <f t="shared" si="117"/>
        <v>-13.331897237232303</v>
      </c>
      <c r="J704" s="4">
        <f>B704+('PV model'!$B$3/15)+(I704/60)</f>
        <v>2.5011350460461279</v>
      </c>
      <c r="K704" s="2">
        <f t="shared" si="118"/>
        <v>142.48297430930808</v>
      </c>
      <c r="L704" s="2">
        <f>DEGREES(ASIN((((COS(RADIANS('PV model'!$B$2))*COS(RADIANS(H704))*COS(RADIANS(K704)))+(SIN(RADIANS('PV model'!$B$2))*SIN(RADIANS(H704)))))))</f>
        <v>-43.045429147053532</v>
      </c>
      <c r="M704" s="3">
        <f t="shared" si="114"/>
        <v>0</v>
      </c>
      <c r="N704" s="2">
        <f t="shared" si="119"/>
        <v>52.398507586174276</v>
      </c>
      <c r="O704" s="2">
        <f>IF('PV model'!$B$2&gt;0, 180-N704,IF('PV model'!$B$2&lt;0,0-N704,N704))</f>
        <v>127.60149241382572</v>
      </c>
      <c r="P704" s="2">
        <f>ABS(O704-'PV model'!$B$5)</f>
        <v>77.398507586174276</v>
      </c>
      <c r="Q704" s="3">
        <f t="shared" si="115"/>
        <v>133.04542914705354</v>
      </c>
      <c r="R704" s="3">
        <f t="shared" si="120"/>
        <v>0</v>
      </c>
      <c r="S704" s="3">
        <f t="shared" si="116"/>
        <v>0</v>
      </c>
      <c r="T704" s="3">
        <f>(0.5*(1-COS(RADIANS(90-$X$3)))*(D704+E704)*'PV model'!$B$4)</f>
        <v>0</v>
      </c>
      <c r="U704" s="3">
        <f t="shared" si="121"/>
        <v>0</v>
      </c>
      <c r="V704" s="3">
        <f>('PV model'!$B$13*(U704/1000)*(1-'PV model'!$B$14*((20+C704)-25))*'PV model'!$B$10)/'PV model'!$B$12</f>
        <v>0</v>
      </c>
    </row>
    <row r="705" spans="1:22" x14ac:dyDescent="0.2">
      <c r="A705" s="10">
        <f t="shared" si="122"/>
        <v>30</v>
      </c>
      <c r="B705" s="10">
        <f t="shared" si="123"/>
        <v>4</v>
      </c>
      <c r="C705" s="23">
        <v>4.8</v>
      </c>
      <c r="D705" s="24">
        <v>0</v>
      </c>
      <c r="E705" s="24">
        <v>0</v>
      </c>
      <c r="F705" s="48"/>
      <c r="G705" s="48"/>
      <c r="H705" s="1">
        <f t="shared" si="124"/>
        <v>-18.05683784772949</v>
      </c>
      <c r="I705" s="1">
        <f t="shared" si="117"/>
        <v>-13.331897237232303</v>
      </c>
      <c r="J705" s="4">
        <f>B705+('PV model'!$B$3/15)+(I705/60)</f>
        <v>3.5011350460461279</v>
      </c>
      <c r="K705" s="2">
        <f t="shared" si="118"/>
        <v>127.48297430930808</v>
      </c>
      <c r="L705" s="2">
        <f>DEGREES(ASIN((((COS(RADIANS('PV model'!$B$2))*COS(RADIANS(H705))*COS(RADIANS(K705)))+(SIN(RADIANS('PV model'!$B$2))*SIN(RADIANS(H705)))))))</f>
        <v>-35.671967393227789</v>
      </c>
      <c r="M705" s="3">
        <f t="shared" si="114"/>
        <v>0</v>
      </c>
      <c r="N705" s="2">
        <f t="shared" si="119"/>
        <v>68.234059461635738</v>
      </c>
      <c r="O705" s="2">
        <f>IF('PV model'!$B$2&gt;0, 180-N705,IF('PV model'!$B$2&lt;0,0-N705,N705))</f>
        <v>111.76594053836426</v>
      </c>
      <c r="P705" s="2">
        <f>ABS(O705-'PV model'!$B$5)</f>
        <v>93.234059461635738</v>
      </c>
      <c r="Q705" s="3">
        <f t="shared" si="115"/>
        <v>125.67196739322779</v>
      </c>
      <c r="R705" s="3">
        <f t="shared" si="120"/>
        <v>0</v>
      </c>
      <c r="S705" s="3">
        <f t="shared" si="116"/>
        <v>0</v>
      </c>
      <c r="T705" s="3">
        <f>(0.5*(1-COS(RADIANS(90-$X$3)))*(D705+E705)*'PV model'!$B$4)</f>
        <v>0</v>
      </c>
      <c r="U705" s="3">
        <f t="shared" si="121"/>
        <v>0</v>
      </c>
      <c r="V705" s="3">
        <f>('PV model'!$B$13*(U705/1000)*(1-'PV model'!$B$14*((20+C705)-25))*'PV model'!$B$10)/'PV model'!$B$12</f>
        <v>0</v>
      </c>
    </row>
    <row r="706" spans="1:22" x14ac:dyDescent="0.2">
      <c r="A706" s="10">
        <f t="shared" si="122"/>
        <v>30</v>
      </c>
      <c r="B706" s="10">
        <f t="shared" si="123"/>
        <v>5</v>
      </c>
      <c r="C706" s="23">
        <v>5.2</v>
      </c>
      <c r="D706" s="24">
        <v>0</v>
      </c>
      <c r="E706" s="24">
        <v>0</v>
      </c>
      <c r="F706" s="48"/>
      <c r="G706" s="48"/>
      <c r="H706" s="1">
        <f t="shared" si="124"/>
        <v>-18.05683784772949</v>
      </c>
      <c r="I706" s="1">
        <f t="shared" si="117"/>
        <v>-13.331897237232303</v>
      </c>
      <c r="J706" s="4">
        <f>B706+('PV model'!$B$3/15)+(I706/60)</f>
        <v>4.5011350460461284</v>
      </c>
      <c r="K706" s="2">
        <f t="shared" si="118"/>
        <v>112.48297430930808</v>
      </c>
      <c r="L706" s="2">
        <f>DEGREES(ASIN((((COS(RADIANS('PV model'!$B$2))*COS(RADIANS(H706))*COS(RADIANS(K706)))+(SIN(RADIANS('PV model'!$B$2))*SIN(RADIANS(H706)))))))</f>
        <v>-27.476035737961826</v>
      </c>
      <c r="M706" s="3">
        <f t="shared" si="114"/>
        <v>0</v>
      </c>
      <c r="N706" s="2">
        <f t="shared" si="119"/>
        <v>81.961302227502486</v>
      </c>
      <c r="O706" s="2">
        <f>IF('PV model'!$B$2&gt;0, 180-N706,IF('PV model'!$B$2&lt;0,0-N706,N706))</f>
        <v>98.038697772497514</v>
      </c>
      <c r="P706" s="2">
        <f>ABS(O706-'PV model'!$B$5)</f>
        <v>106.96130222750249</v>
      </c>
      <c r="Q706" s="3">
        <f t="shared" si="115"/>
        <v>117.47603573796184</v>
      </c>
      <c r="R706" s="3">
        <f t="shared" si="120"/>
        <v>0</v>
      </c>
      <c r="S706" s="3">
        <f t="shared" si="116"/>
        <v>0</v>
      </c>
      <c r="T706" s="3">
        <f>(0.5*(1-COS(RADIANS(90-$X$3)))*(D706+E706)*'PV model'!$B$4)</f>
        <v>0</v>
      </c>
      <c r="U706" s="3">
        <f t="shared" si="121"/>
        <v>0</v>
      </c>
      <c r="V706" s="3">
        <f>('PV model'!$B$13*(U706/1000)*(1-'PV model'!$B$14*((20+C706)-25))*'PV model'!$B$10)/'PV model'!$B$12</f>
        <v>0</v>
      </c>
    </row>
    <row r="707" spans="1:22" x14ac:dyDescent="0.2">
      <c r="A707" s="10">
        <f t="shared" si="122"/>
        <v>30</v>
      </c>
      <c r="B707" s="10">
        <f t="shared" si="123"/>
        <v>6</v>
      </c>
      <c r="C707" s="23">
        <v>5.6</v>
      </c>
      <c r="D707" s="24">
        <v>0</v>
      </c>
      <c r="E707" s="24">
        <v>0</v>
      </c>
      <c r="F707" s="48"/>
      <c r="G707" s="48"/>
      <c r="H707" s="1">
        <f t="shared" si="124"/>
        <v>-18.05683784772949</v>
      </c>
      <c r="I707" s="1">
        <f t="shared" si="117"/>
        <v>-13.331897237232303</v>
      </c>
      <c r="J707" s="4">
        <f>B707+('PV model'!$B$3/15)+(I707/60)</f>
        <v>5.5011350460461284</v>
      </c>
      <c r="K707" s="2">
        <f t="shared" si="118"/>
        <v>97.482974309308076</v>
      </c>
      <c r="L707" s="2">
        <f>DEGREES(ASIN((((COS(RADIANS('PV model'!$B$2))*COS(RADIANS(H707))*COS(RADIANS(K707)))+(SIN(RADIANS('PV model'!$B$2))*SIN(RADIANS(H707)))))))</f>
        <v>-19.000564004589766</v>
      </c>
      <c r="M707" s="3">
        <f t="shared" si="114"/>
        <v>0</v>
      </c>
      <c r="N707" s="2">
        <f t="shared" si="119"/>
        <v>85.54024848686818</v>
      </c>
      <c r="O707" s="2">
        <f>IF('PV model'!$B$2&gt;0, 180-N707,IF('PV model'!$B$2&lt;0,0-N707,N707))</f>
        <v>94.45975151313182</v>
      </c>
      <c r="P707" s="2">
        <f>ABS(O707-'PV model'!$B$5)</f>
        <v>110.54024848686818</v>
      </c>
      <c r="Q707" s="3">
        <f t="shared" si="115"/>
        <v>109.00056400458976</v>
      </c>
      <c r="R707" s="3">
        <f t="shared" si="120"/>
        <v>0</v>
      </c>
      <c r="S707" s="3">
        <f t="shared" si="116"/>
        <v>0</v>
      </c>
      <c r="T707" s="3">
        <f>(0.5*(1-COS(RADIANS(90-$X$3)))*(D707+E707)*'PV model'!$B$4)</f>
        <v>0</v>
      </c>
      <c r="U707" s="3">
        <f t="shared" si="121"/>
        <v>0</v>
      </c>
      <c r="V707" s="3">
        <f>('PV model'!$B$13*(U707/1000)*(1-'PV model'!$B$14*((20+C707)-25))*'PV model'!$B$10)/'PV model'!$B$12</f>
        <v>0</v>
      </c>
    </row>
    <row r="708" spans="1:22" x14ac:dyDescent="0.2">
      <c r="A708" s="10">
        <f t="shared" si="122"/>
        <v>30</v>
      </c>
      <c r="B708" s="10">
        <f t="shared" si="123"/>
        <v>7</v>
      </c>
      <c r="C708" s="23">
        <v>5.4</v>
      </c>
      <c r="D708" s="24">
        <v>0</v>
      </c>
      <c r="E708" s="24">
        <v>0</v>
      </c>
      <c r="F708" s="48"/>
      <c r="G708" s="48"/>
      <c r="H708" s="1">
        <f t="shared" si="124"/>
        <v>-18.05683784772949</v>
      </c>
      <c r="I708" s="1">
        <f t="shared" si="117"/>
        <v>-13.331897237232303</v>
      </c>
      <c r="J708" s="4">
        <f>B708+('PV model'!$B$3/15)+(I708/60)</f>
        <v>6.5011350460461284</v>
      </c>
      <c r="K708" s="2">
        <f t="shared" si="118"/>
        <v>82.482974309308076</v>
      </c>
      <c r="L708" s="2">
        <f>DEGREES(ASIN((((COS(RADIANS('PV model'!$B$2))*COS(RADIANS(H708))*COS(RADIANS(K708)))+(SIN(RADIANS('PV model'!$B$2))*SIN(RADIANS(H708)))))))</f>
        <v>-10.661017646840325</v>
      </c>
      <c r="M708" s="3">
        <f t="shared" si="114"/>
        <v>0</v>
      </c>
      <c r="N708" s="2">
        <f t="shared" si="119"/>
        <v>73.563621337408037</v>
      </c>
      <c r="O708" s="2">
        <f>IF('PV model'!$B$2&gt;0, 180-N708,IF('PV model'!$B$2&lt;0,0-N708,N708))</f>
        <v>106.43637866259196</v>
      </c>
      <c r="P708" s="2">
        <f>ABS(O708-'PV model'!$B$5)</f>
        <v>98.563621337408037</v>
      </c>
      <c r="Q708" s="3">
        <f t="shared" si="115"/>
        <v>100.66101764684032</v>
      </c>
      <c r="R708" s="3">
        <f t="shared" si="120"/>
        <v>0</v>
      </c>
      <c r="S708" s="3">
        <f t="shared" si="116"/>
        <v>0</v>
      </c>
      <c r="T708" s="3">
        <f>(0.5*(1-COS(RADIANS(90-$X$3)))*(D708+E708)*'PV model'!$B$4)</f>
        <v>0</v>
      </c>
      <c r="U708" s="3">
        <f t="shared" si="121"/>
        <v>0</v>
      </c>
      <c r="V708" s="3">
        <f>('PV model'!$B$13*(U708/1000)*(1-'PV model'!$B$14*((20+C708)-25))*'PV model'!$B$10)/'PV model'!$B$12</f>
        <v>0</v>
      </c>
    </row>
    <row r="709" spans="1:22" x14ac:dyDescent="0.2">
      <c r="A709" s="10">
        <f t="shared" si="122"/>
        <v>30</v>
      </c>
      <c r="B709" s="10">
        <f t="shared" si="123"/>
        <v>8</v>
      </c>
      <c r="C709" s="23">
        <v>5.3</v>
      </c>
      <c r="D709" s="24">
        <v>0</v>
      </c>
      <c r="E709" s="24">
        <v>0</v>
      </c>
      <c r="F709" s="48"/>
      <c r="G709" s="48"/>
      <c r="H709" s="1">
        <f t="shared" si="124"/>
        <v>-18.05683784772949</v>
      </c>
      <c r="I709" s="1">
        <f t="shared" si="117"/>
        <v>-13.331897237232303</v>
      </c>
      <c r="J709" s="4">
        <f>B709+('PV model'!$B$3/15)+(I709/60)</f>
        <v>7.5011350460461284</v>
      </c>
      <c r="K709" s="2">
        <f t="shared" si="118"/>
        <v>67.482974309308076</v>
      </c>
      <c r="L709" s="2">
        <f>DEGREES(ASIN((((COS(RADIANS('PV model'!$B$2))*COS(RADIANS(H709))*COS(RADIANS(K709)))+(SIN(RADIANS('PV model'!$B$2))*SIN(RADIANS(H709)))))))</f>
        <v>-2.8212118730661544</v>
      </c>
      <c r="M709" s="3">
        <f t="shared" si="114"/>
        <v>0</v>
      </c>
      <c r="N709" s="2">
        <f t="shared" si="119"/>
        <v>61.562323158057183</v>
      </c>
      <c r="O709" s="2">
        <f>IF('PV model'!$B$2&gt;0, 180-N709,IF('PV model'!$B$2&lt;0,0-N709,N709))</f>
        <v>118.43767684194282</v>
      </c>
      <c r="P709" s="2">
        <f>ABS(O709-'PV model'!$B$5)</f>
        <v>86.562323158057183</v>
      </c>
      <c r="Q709" s="3">
        <f t="shared" si="115"/>
        <v>92.821211873066162</v>
      </c>
      <c r="R709" s="3">
        <f t="shared" si="120"/>
        <v>0</v>
      </c>
      <c r="S709" s="3">
        <f t="shared" si="116"/>
        <v>0</v>
      </c>
      <c r="T709" s="3">
        <f>(0.5*(1-COS(RADIANS(90-$X$3)))*(D709+E709)*'PV model'!$B$4)</f>
        <v>0</v>
      </c>
      <c r="U709" s="3">
        <f t="shared" si="121"/>
        <v>0</v>
      </c>
      <c r="V709" s="3">
        <f>('PV model'!$B$13*(U709/1000)*(1-'PV model'!$B$14*((20+C709)-25))*'PV model'!$B$10)/'PV model'!$B$12</f>
        <v>0</v>
      </c>
    </row>
    <row r="710" spans="1:22" x14ac:dyDescent="0.2">
      <c r="A710" s="10">
        <f t="shared" si="122"/>
        <v>30</v>
      </c>
      <c r="B710" s="10">
        <f t="shared" si="123"/>
        <v>9</v>
      </c>
      <c r="C710" s="23">
        <v>5.0999999999999996</v>
      </c>
      <c r="D710" s="24">
        <v>0</v>
      </c>
      <c r="E710" s="24">
        <v>5.2920000000000007</v>
      </c>
      <c r="F710" s="48"/>
      <c r="G710" s="48"/>
      <c r="H710" s="1">
        <f t="shared" si="124"/>
        <v>-18.05683784772949</v>
      </c>
      <c r="I710" s="1">
        <f t="shared" si="117"/>
        <v>-13.331897237232303</v>
      </c>
      <c r="J710" s="4">
        <f>B710+('PV model'!$B$3/15)+(I710/60)</f>
        <v>8.5011350460461284</v>
      </c>
      <c r="K710" s="2">
        <f t="shared" si="118"/>
        <v>52.482974309308076</v>
      </c>
      <c r="L710" s="2">
        <f>DEGREES(ASIN((((COS(RADIANS('PV model'!$B$2))*COS(RADIANS(H710))*COS(RADIANS(K710)))+(SIN(RADIANS('PV model'!$B$2))*SIN(RADIANS(H710)))))))</f>
        <v>4.1578748524080202</v>
      </c>
      <c r="M710" s="3">
        <f t="shared" ref="M710:M773" si="125">IF(L710&gt;0, L710, 0)</f>
        <v>4.1578748524080202</v>
      </c>
      <c r="N710" s="2">
        <f t="shared" si="119"/>
        <v>49.121427992331469</v>
      </c>
      <c r="O710" s="2">
        <f>IF('PV model'!$B$2&gt;0, 180-N710,IF('PV model'!$B$2&lt;0,0-N710,N710))</f>
        <v>130.87857200766854</v>
      </c>
      <c r="P710" s="2">
        <f>ABS(O710-'PV model'!$B$5)</f>
        <v>74.121427992331462</v>
      </c>
      <c r="Q710" s="3">
        <f t="shared" ref="Q710:Q773" si="126">DEGREES(ACOS((SIN(RADIANS(L710))*COS(RADIANS(90-$X$3))+COS(RADIANS(L710))*COS(RADIANS(P710))*SIN(RADIANS(90-$X$3)))))</f>
        <v>85.842125147591986</v>
      </c>
      <c r="R710" s="3">
        <f t="shared" si="120"/>
        <v>0</v>
      </c>
      <c r="S710" s="3">
        <f t="shared" ref="S710:S773" si="127">IF($Z$3=TRUE, IF(E710=0,0,E710*(0.5*(1+COS(RADIANS(90-$X$3))*(1+(1-(E710^2/(D710+E710)^2))*(SIN(RADIANS(0.5*$X$3))^3)))*(1+(1-(E710^2/(D710+E710)^2))*(COS(RADIANS(Q710))^2)*(SIN(RADIANS(90-L710))^3)))), IF(E710=0,0,E710*(0.5*(1+COS(RADIANS(90-$X$3))))))</f>
        <v>5.2920000000000007</v>
      </c>
      <c r="T710" s="3">
        <f>(0.5*(1-COS(RADIANS(90-$X$3)))*(D710+E710)*'PV model'!$B$4)</f>
        <v>0</v>
      </c>
      <c r="U710" s="3">
        <f t="shared" si="121"/>
        <v>5.2920000000000007</v>
      </c>
      <c r="V710" s="3">
        <f>('PV model'!$B$13*(U710/1000)*(1-'PV model'!$B$14*((20+C710)-25))*'PV model'!$B$10)/'PV model'!$B$12</f>
        <v>0.5287767246720001</v>
      </c>
    </row>
    <row r="711" spans="1:22" x14ac:dyDescent="0.2">
      <c r="A711" s="10">
        <f t="shared" si="122"/>
        <v>30</v>
      </c>
      <c r="B711" s="10">
        <f t="shared" si="123"/>
        <v>10</v>
      </c>
      <c r="C711" s="23">
        <v>5.0999999999999996</v>
      </c>
      <c r="D711" s="24">
        <v>151.53074999999998</v>
      </c>
      <c r="E711" s="24">
        <v>36.161999999999999</v>
      </c>
      <c r="F711" s="48"/>
      <c r="G711" s="48"/>
      <c r="H711" s="1">
        <f t="shared" si="124"/>
        <v>-18.05683784772949</v>
      </c>
      <c r="I711" s="1">
        <f t="shared" ref="I711:I774" si="128">9.87*SIN(RADIANS(1.978*A711-160.22))-7.53*COS(RADIANS(0.989*A711-80.11))-1.5*SIN((RADIANS(0.989*A711-80.11)))</f>
        <v>-13.331897237232303</v>
      </c>
      <c r="J711" s="4">
        <f>B711+('PV model'!$B$3/15)+(I711/60)</f>
        <v>9.5011350460461284</v>
      </c>
      <c r="K711" s="2">
        <f t="shared" ref="K711:K774" si="129">15*(12-J711)</f>
        <v>37.482974309308076</v>
      </c>
      <c r="L711" s="2">
        <f>DEGREES(ASIN((((COS(RADIANS('PV model'!$B$2))*COS(RADIANS(H711))*COS(RADIANS(K711)))+(SIN(RADIANS('PV model'!$B$2))*SIN(RADIANS(H711)))))))</f>
        <v>9.8971476873941775</v>
      </c>
      <c r="M711" s="3">
        <f t="shared" si="125"/>
        <v>9.8971476873941775</v>
      </c>
      <c r="N711" s="2">
        <f t="shared" ref="N711:N774" si="130">DEGREES(ASIN((COS(RADIANS(H711))*SIN(RADIANS(K711)))/COS(RADIANS(L711))))</f>
        <v>35.965334248356903</v>
      </c>
      <c r="O711" s="2">
        <f>IF('PV model'!$B$2&gt;0, 180-N711,IF('PV model'!$B$2&lt;0,0-N711,N711))</f>
        <v>144.0346657516431</v>
      </c>
      <c r="P711" s="2">
        <f>ABS(O711-'PV model'!$B$5)</f>
        <v>60.965334248356896</v>
      </c>
      <c r="Q711" s="3">
        <f t="shared" si="126"/>
        <v>80.102852312605833</v>
      </c>
      <c r="R711" s="3">
        <f t="shared" ref="R711:R774" si="131">IF(D711=0,0,D711*COS(RADIANS(Q711))/SIN(RADIANS(L711)))</f>
        <v>151.53074999999976</v>
      </c>
      <c r="S711" s="3">
        <f t="shared" si="127"/>
        <v>43.468119996578721</v>
      </c>
      <c r="T711" s="3">
        <f>(0.5*(1-COS(RADIANS(90-$X$3)))*(D711+E711)*'PV model'!$B$4)</f>
        <v>0</v>
      </c>
      <c r="U711" s="3">
        <f t="shared" ref="U711:U774" si="132">R711+S711+T711</f>
        <v>194.99886999657849</v>
      </c>
      <c r="V711" s="3">
        <f>('PV model'!$B$13*(U711/1000)*(1-'PV model'!$B$14*((20+C711)-25))*'PV model'!$B$10)/'PV model'!$B$12</f>
        <v>19.484290210040044</v>
      </c>
    </row>
    <row r="712" spans="1:22" x14ac:dyDescent="0.2">
      <c r="A712" s="10">
        <f t="shared" ref="A712:A775" si="133">IF(B712&gt;1,A711,A711+1)</f>
        <v>30</v>
      </c>
      <c r="B712" s="10">
        <f t="shared" ref="B712:B775" si="134">IF(B711&lt;24,B711+1,1)</f>
        <v>11</v>
      </c>
      <c r="C712" s="23">
        <v>5</v>
      </c>
      <c r="D712" s="24">
        <v>343.46969999999999</v>
      </c>
      <c r="E712" s="24">
        <v>62.621999999999993</v>
      </c>
      <c r="F712" s="48"/>
      <c r="G712" s="48"/>
      <c r="H712" s="1">
        <f t="shared" ref="H712:H775" si="135">(23.465*SIN(RADIANS(280.1+0.9863*A712)))</f>
        <v>-18.05683784772949</v>
      </c>
      <c r="I712" s="1">
        <f t="shared" si="128"/>
        <v>-13.331897237232303</v>
      </c>
      <c r="J712" s="4">
        <f>B712+('PV model'!$B$3/15)+(I712/60)</f>
        <v>10.501135046046128</v>
      </c>
      <c r="K712" s="2">
        <f t="shared" si="129"/>
        <v>22.482974309308076</v>
      </c>
      <c r="L712" s="2">
        <f>DEGREES(ASIN((((COS(RADIANS('PV model'!$B$2))*COS(RADIANS(H712))*COS(RADIANS(K712)))+(SIN(RADIANS('PV model'!$B$2))*SIN(RADIANS(H712)))))))</f>
        <v>14.012501267287227</v>
      </c>
      <c r="M712" s="3">
        <f t="shared" si="125"/>
        <v>14.012501267287227</v>
      </c>
      <c r="N712" s="2">
        <f t="shared" si="130"/>
        <v>22.007366533291741</v>
      </c>
      <c r="O712" s="2">
        <f>IF('PV model'!$B$2&gt;0, 180-N712,IF('PV model'!$B$2&lt;0,0-N712,N712))</f>
        <v>157.99263346670827</v>
      </c>
      <c r="P712" s="2">
        <f>ABS(O712-'PV model'!$B$5)</f>
        <v>47.00736653329173</v>
      </c>
      <c r="Q712" s="3">
        <f t="shared" si="126"/>
        <v>75.98749873271278</v>
      </c>
      <c r="R712" s="3">
        <f t="shared" si="131"/>
        <v>343.46969999999999</v>
      </c>
      <c r="S712" s="3">
        <f t="shared" si="127"/>
        <v>77.267408167550371</v>
      </c>
      <c r="T712" s="3">
        <f>(0.5*(1-COS(RADIANS(90-$X$3)))*(D712+E712)*'PV model'!$B$4)</f>
        <v>0</v>
      </c>
      <c r="U712" s="3">
        <f t="shared" si="132"/>
        <v>420.73710816755033</v>
      </c>
      <c r="V712" s="3">
        <f>('PV model'!$B$13*(U712/1000)*(1-'PV model'!$B$14*((20+C712)-25))*'PV model'!$B$10)/'PV model'!$B$12</f>
        <v>42.056881332428325</v>
      </c>
    </row>
    <row r="713" spans="1:22" x14ac:dyDescent="0.2">
      <c r="A713" s="10">
        <f t="shared" si="133"/>
        <v>30</v>
      </c>
      <c r="B713" s="10">
        <f t="shared" si="134"/>
        <v>12</v>
      </c>
      <c r="C713" s="23">
        <v>5</v>
      </c>
      <c r="D713" s="24">
        <v>367.04115000000002</v>
      </c>
      <c r="E713" s="24">
        <v>89.082000000000008</v>
      </c>
      <c r="F713" s="48"/>
      <c r="G713" s="48"/>
      <c r="H713" s="1">
        <f t="shared" si="135"/>
        <v>-18.05683784772949</v>
      </c>
      <c r="I713" s="1">
        <f t="shared" si="128"/>
        <v>-13.331897237232303</v>
      </c>
      <c r="J713" s="4">
        <f>B713+('PV model'!$B$3/15)+(I713/60)</f>
        <v>11.501135046046128</v>
      </c>
      <c r="K713" s="2">
        <f t="shared" si="129"/>
        <v>7.4829743093080747</v>
      </c>
      <c r="L713" s="2">
        <f>DEGREES(ASIN((((COS(RADIANS('PV model'!$B$2))*COS(RADIANS(H713))*COS(RADIANS(K713)))+(SIN(RADIANS('PV model'!$B$2))*SIN(RADIANS(H713)))))))</f>
        <v>16.169380847983245</v>
      </c>
      <c r="M713" s="3">
        <f t="shared" si="125"/>
        <v>16.169380847983245</v>
      </c>
      <c r="N713" s="2">
        <f t="shared" si="130"/>
        <v>7.4070276226924499</v>
      </c>
      <c r="O713" s="2">
        <f>IF('PV model'!$B$2&gt;0, 180-N713,IF('PV model'!$B$2&lt;0,0-N713,N713))</f>
        <v>172.59297237730755</v>
      </c>
      <c r="P713" s="2">
        <f>ABS(O713-'PV model'!$B$5)</f>
        <v>32.407027622692453</v>
      </c>
      <c r="Q713" s="3">
        <f t="shared" si="126"/>
        <v>73.830619152016752</v>
      </c>
      <c r="R713" s="3">
        <f t="shared" si="131"/>
        <v>367.04115000000007</v>
      </c>
      <c r="S713" s="3">
        <f t="shared" si="127"/>
        <v>111.11698187332199</v>
      </c>
      <c r="T713" s="3">
        <f>(0.5*(1-COS(RADIANS(90-$X$3)))*(D713+E713)*'PV model'!$B$4)</f>
        <v>0</v>
      </c>
      <c r="U713" s="3">
        <f t="shared" si="132"/>
        <v>478.15813187332208</v>
      </c>
      <c r="V713" s="3">
        <f>('PV model'!$B$13*(U713/1000)*(1-'PV model'!$B$14*((20+C713)-25))*'PV model'!$B$10)/'PV model'!$B$12</f>
        <v>47.796686862057271</v>
      </c>
    </row>
    <row r="714" spans="1:22" x14ac:dyDescent="0.2">
      <c r="A714" s="10">
        <f t="shared" si="133"/>
        <v>30</v>
      </c>
      <c r="B714" s="10">
        <f t="shared" si="134"/>
        <v>13</v>
      </c>
      <c r="C714" s="23">
        <v>5.0999999999999996</v>
      </c>
      <c r="D714" s="24">
        <v>445.61265000000003</v>
      </c>
      <c r="E714" s="24">
        <v>76.734000000000009</v>
      </c>
      <c r="F714" s="48"/>
      <c r="G714" s="48"/>
      <c r="H714" s="1">
        <f t="shared" si="135"/>
        <v>-18.05683784772949</v>
      </c>
      <c r="I714" s="1">
        <f t="shared" si="128"/>
        <v>-13.331897237232303</v>
      </c>
      <c r="J714" s="4">
        <f>B714+('PV model'!$B$3/15)+(I714/60)</f>
        <v>12.501135046046128</v>
      </c>
      <c r="K714" s="2">
        <f t="shared" si="129"/>
        <v>-7.5170256906919253</v>
      </c>
      <c r="L714" s="2">
        <f>DEGREES(ASIN((((COS(RADIANS('PV model'!$B$2))*COS(RADIANS(H714))*COS(RADIANS(K714)))+(SIN(RADIANS('PV model'!$B$2))*SIN(RADIANS(H714)))))))</f>
        <v>16.16688882319486</v>
      </c>
      <c r="M714" s="3">
        <f t="shared" si="125"/>
        <v>16.16688882319486</v>
      </c>
      <c r="N714" s="2">
        <f t="shared" si="130"/>
        <v>-7.4406351221888816</v>
      </c>
      <c r="O714" s="2">
        <f>IF('PV model'!$B$2&gt;0, 180-N714,IF('PV model'!$B$2&lt;0,0-N714,N714))</f>
        <v>187.44063512218889</v>
      </c>
      <c r="P714" s="2">
        <f>ABS(O714-'PV model'!$B$5)</f>
        <v>17.559364877811106</v>
      </c>
      <c r="Q714" s="3">
        <f t="shared" si="126"/>
        <v>73.833111176805133</v>
      </c>
      <c r="R714" s="3">
        <f t="shared" si="131"/>
        <v>445.61265000000014</v>
      </c>
      <c r="S714" s="3">
        <f t="shared" si="127"/>
        <v>96.054982675835177</v>
      </c>
      <c r="T714" s="3">
        <f>(0.5*(1-COS(RADIANS(90-$X$3)))*(D714+E714)*'PV model'!$B$4)</f>
        <v>0</v>
      </c>
      <c r="U714" s="3">
        <f t="shared" si="132"/>
        <v>541.66763267583531</v>
      </c>
      <c r="V714" s="3">
        <f>('PV model'!$B$13*(U714/1000)*(1-'PV model'!$B$14*((20+C714)-25))*'PV model'!$B$10)/'PV model'!$B$12</f>
        <v>54.123438523651586</v>
      </c>
    </row>
    <row r="715" spans="1:22" x14ac:dyDescent="0.2">
      <c r="A715" s="10">
        <f t="shared" si="133"/>
        <v>30</v>
      </c>
      <c r="B715" s="10">
        <f t="shared" si="134"/>
        <v>14</v>
      </c>
      <c r="C715" s="23">
        <v>5.3</v>
      </c>
      <c r="D715" s="24">
        <v>337.85744999999997</v>
      </c>
      <c r="E715" s="24">
        <v>79.38</v>
      </c>
      <c r="F715" s="48"/>
      <c r="G715" s="48"/>
      <c r="H715" s="1">
        <f t="shared" si="135"/>
        <v>-18.05683784772949</v>
      </c>
      <c r="I715" s="1">
        <f t="shared" si="128"/>
        <v>-13.331897237232303</v>
      </c>
      <c r="J715" s="4">
        <f>B715+('PV model'!$B$3/15)+(I715/60)</f>
        <v>13.501135046046128</v>
      </c>
      <c r="K715" s="2">
        <f t="shared" si="129"/>
        <v>-22.517025690691924</v>
      </c>
      <c r="L715" s="2">
        <f>DEGREES(ASIN((((COS(RADIANS('PV model'!$B$2))*COS(RADIANS(H715))*COS(RADIANS(K715)))+(SIN(RADIANS('PV model'!$B$2))*SIN(RADIANS(H715)))))))</f>
        <v>14.005268887875475</v>
      </c>
      <c r="M715" s="3">
        <f t="shared" si="125"/>
        <v>14.005268887875475</v>
      </c>
      <c r="N715" s="2">
        <f t="shared" si="130"/>
        <v>-22.039889982576522</v>
      </c>
      <c r="O715" s="2">
        <f>IF('PV model'!$B$2&gt;0, 180-N715,IF('PV model'!$B$2&lt;0,0-N715,N715))</f>
        <v>202.03988998257651</v>
      </c>
      <c r="P715" s="2">
        <f>ABS(O715-'PV model'!$B$5)</f>
        <v>2.9601100174234887</v>
      </c>
      <c r="Q715" s="3">
        <f t="shared" si="126"/>
        <v>75.994731112124526</v>
      </c>
      <c r="R715" s="3">
        <f t="shared" si="131"/>
        <v>337.85745000000009</v>
      </c>
      <c r="S715" s="3">
        <f t="shared" si="127"/>
        <v>97.695101697536415</v>
      </c>
      <c r="T715" s="3">
        <f>(0.5*(1-COS(RADIANS(90-$X$3)))*(D715+E715)*'PV model'!$B$4)</f>
        <v>0</v>
      </c>
      <c r="U715" s="3">
        <f t="shared" si="132"/>
        <v>435.5525516975365</v>
      </c>
      <c r="V715" s="3">
        <f>('PV model'!$B$13*(U715/1000)*(1-'PV model'!$B$14*((20+C715)-25))*'PV model'!$B$10)/'PV model'!$B$12</f>
        <v>43.485587668004527</v>
      </c>
    </row>
    <row r="716" spans="1:22" x14ac:dyDescent="0.2">
      <c r="A716" s="10">
        <f t="shared" si="133"/>
        <v>30</v>
      </c>
      <c r="B716" s="10">
        <f t="shared" si="134"/>
        <v>15</v>
      </c>
      <c r="C716" s="23">
        <v>5.4</v>
      </c>
      <c r="D716" s="24">
        <v>138.06135</v>
      </c>
      <c r="E716" s="24">
        <v>74.97</v>
      </c>
      <c r="F716" s="48"/>
      <c r="G716" s="48"/>
      <c r="H716" s="1">
        <f t="shared" si="135"/>
        <v>-18.05683784772949</v>
      </c>
      <c r="I716" s="1">
        <f t="shared" si="128"/>
        <v>-13.331897237232303</v>
      </c>
      <c r="J716" s="4">
        <f>B716+('PV model'!$B$3/15)+(I716/60)</f>
        <v>14.501135046046128</v>
      </c>
      <c r="K716" s="2">
        <f t="shared" si="129"/>
        <v>-37.517025690691924</v>
      </c>
      <c r="L716" s="2">
        <f>DEGREES(ASIN((((COS(RADIANS('PV model'!$B$2))*COS(RADIANS(H716))*COS(RADIANS(K716)))+(SIN(RADIANS('PV model'!$B$2))*SIN(RADIANS(H716)))))))</f>
        <v>9.8858163728271844</v>
      </c>
      <c r="M716" s="3">
        <f t="shared" si="125"/>
        <v>9.8858163728271844</v>
      </c>
      <c r="N716" s="2">
        <f t="shared" si="130"/>
        <v>-35.996118394837332</v>
      </c>
      <c r="O716" s="2">
        <f>IF('PV model'!$B$2&gt;0, 180-N716,IF('PV model'!$B$2&lt;0,0-N716,N716))</f>
        <v>215.99611839483734</v>
      </c>
      <c r="P716" s="2">
        <f>ABS(O716-'PV model'!$B$5)</f>
        <v>10.996118394837339</v>
      </c>
      <c r="Q716" s="3">
        <f t="shared" si="126"/>
        <v>80.114183627172821</v>
      </c>
      <c r="R716" s="3">
        <f t="shared" si="131"/>
        <v>138.06135</v>
      </c>
      <c r="S716" s="3">
        <f t="shared" si="127"/>
        <v>88.719468191639663</v>
      </c>
      <c r="T716" s="3">
        <f>(0.5*(1-COS(RADIANS(90-$X$3)))*(D716+E716)*'PV model'!$B$4)</f>
        <v>0</v>
      </c>
      <c r="U716" s="3">
        <f t="shared" si="132"/>
        <v>226.78081819163967</v>
      </c>
      <c r="V716" s="3">
        <f>('PV model'!$B$13*(U716/1000)*(1-'PV model'!$B$14*((20+C716)-25))*'PV model'!$B$10)/'PV model'!$B$12</f>
        <v>22.632740169498</v>
      </c>
    </row>
    <row r="717" spans="1:22" x14ac:dyDescent="0.2">
      <c r="A717" s="10">
        <f t="shared" si="133"/>
        <v>30</v>
      </c>
      <c r="B717" s="10">
        <f t="shared" si="134"/>
        <v>16</v>
      </c>
      <c r="C717" s="23">
        <v>5.3</v>
      </c>
      <c r="D717" s="24">
        <v>62.857199999999999</v>
      </c>
      <c r="E717" s="24">
        <v>44.981999999999999</v>
      </c>
      <c r="F717" s="48"/>
      <c r="G717" s="48"/>
      <c r="H717" s="1">
        <f t="shared" si="135"/>
        <v>-18.05683784772949</v>
      </c>
      <c r="I717" s="1">
        <f t="shared" si="128"/>
        <v>-13.331897237232303</v>
      </c>
      <c r="J717" s="4">
        <f>B717+('PV model'!$B$3/15)+(I717/60)</f>
        <v>15.501135046046128</v>
      </c>
      <c r="K717" s="2">
        <f t="shared" si="129"/>
        <v>-52.517025690691924</v>
      </c>
      <c r="L717" s="2">
        <f>DEGREES(ASIN((((COS(RADIANS('PV model'!$B$2))*COS(RADIANS(H717))*COS(RADIANS(K717)))+(SIN(RADIANS('PV model'!$B$2))*SIN(RADIANS(H717)))))))</f>
        <v>4.1432888577969997</v>
      </c>
      <c r="M717" s="3">
        <f t="shared" si="125"/>
        <v>4.1432888577969997</v>
      </c>
      <c r="N717" s="2">
        <f t="shared" si="130"/>
        <v>-49.150406351879568</v>
      </c>
      <c r="O717" s="2">
        <f>IF('PV model'!$B$2&gt;0, 180-N717,IF('PV model'!$B$2&lt;0,0-N717,N717))</f>
        <v>229.15040635187955</v>
      </c>
      <c r="P717" s="2">
        <f>ABS(O717-'PV model'!$B$5)</f>
        <v>24.150406351879553</v>
      </c>
      <c r="Q717" s="3">
        <f t="shared" si="126"/>
        <v>85.856711142202997</v>
      </c>
      <c r="R717" s="3">
        <f t="shared" si="131"/>
        <v>62.857200000000127</v>
      </c>
      <c r="S717" s="3">
        <f t="shared" si="127"/>
        <v>51.770784822507565</v>
      </c>
      <c r="T717" s="3">
        <f>(0.5*(1-COS(RADIANS(90-$X$3)))*(D717+E717)*'PV model'!$B$4)</f>
        <v>0</v>
      </c>
      <c r="U717" s="3">
        <f t="shared" si="132"/>
        <v>114.6279848225077</v>
      </c>
      <c r="V717" s="3">
        <f>('PV model'!$B$13*(U717/1000)*(1-'PV model'!$B$14*((20+C717)-25))*'PV model'!$B$10)/'PV model'!$B$12</f>
        <v>11.444463506822439</v>
      </c>
    </row>
    <row r="718" spans="1:22" x14ac:dyDescent="0.2">
      <c r="A718" s="10">
        <f t="shared" si="133"/>
        <v>30</v>
      </c>
      <c r="B718" s="10">
        <f t="shared" si="134"/>
        <v>17</v>
      </c>
      <c r="C718" s="23">
        <v>5.3</v>
      </c>
      <c r="D718" s="24">
        <v>0</v>
      </c>
      <c r="E718" s="24">
        <v>8.82</v>
      </c>
      <c r="F718" s="48"/>
      <c r="G718" s="48"/>
      <c r="H718" s="1">
        <f t="shared" si="135"/>
        <v>-18.05683784772949</v>
      </c>
      <c r="I718" s="1">
        <f t="shared" si="128"/>
        <v>-13.331897237232303</v>
      </c>
      <c r="J718" s="4">
        <f>B718+('PV model'!$B$3/15)+(I718/60)</f>
        <v>16.501135046046127</v>
      </c>
      <c r="K718" s="2">
        <f t="shared" si="129"/>
        <v>-67.517025690691895</v>
      </c>
      <c r="L718" s="2">
        <f>DEGREES(ASIN((((COS(RADIANS('PV model'!$B$2))*COS(RADIANS(H718))*COS(RADIANS(K718)))+(SIN(RADIANS('PV model'!$B$2))*SIN(RADIANS(H718)))))))</f>
        <v>-2.8381737564475125</v>
      </c>
      <c r="M718" s="3">
        <f t="shared" si="125"/>
        <v>0</v>
      </c>
      <c r="N718" s="2">
        <f t="shared" si="130"/>
        <v>-61.589932028300268</v>
      </c>
      <c r="O718" s="2">
        <f>IF('PV model'!$B$2&gt;0, 180-N718,IF('PV model'!$B$2&lt;0,0-N718,N718))</f>
        <v>241.58993202830027</v>
      </c>
      <c r="P718" s="2">
        <f>ABS(O718-'PV model'!$B$5)</f>
        <v>36.589932028300268</v>
      </c>
      <c r="Q718" s="3">
        <f t="shared" si="126"/>
        <v>92.838173756447503</v>
      </c>
      <c r="R718" s="3">
        <f t="shared" si="131"/>
        <v>0</v>
      </c>
      <c r="S718" s="3">
        <f t="shared" si="127"/>
        <v>8.82</v>
      </c>
      <c r="T718" s="3">
        <f>(0.5*(1-COS(RADIANS(90-$X$3)))*(D718+E718)*'PV model'!$B$4)</f>
        <v>0</v>
      </c>
      <c r="U718" s="3">
        <f t="shared" si="132"/>
        <v>8.82</v>
      </c>
      <c r="V718" s="3">
        <f>('PV model'!$B$13*(U718/1000)*(1-'PV model'!$B$14*((20+C718)-25))*'PV model'!$B$10)/'PV model'!$B$12</f>
        <v>0.88058922336000001</v>
      </c>
    </row>
    <row r="719" spans="1:22" x14ac:dyDescent="0.2">
      <c r="A719" s="10">
        <f t="shared" si="133"/>
        <v>30</v>
      </c>
      <c r="B719" s="10">
        <f t="shared" si="134"/>
        <v>18</v>
      </c>
      <c r="C719" s="23">
        <v>5.2</v>
      </c>
      <c r="D719" s="24">
        <v>0</v>
      </c>
      <c r="E719" s="24">
        <v>0</v>
      </c>
      <c r="F719" s="48"/>
      <c r="G719" s="48"/>
      <c r="H719" s="1">
        <f t="shared" si="135"/>
        <v>-18.05683784772949</v>
      </c>
      <c r="I719" s="1">
        <f t="shared" si="128"/>
        <v>-13.331897237232303</v>
      </c>
      <c r="J719" s="4">
        <f>B719+('PV model'!$B$3/15)+(I719/60)</f>
        <v>17.501135046046127</v>
      </c>
      <c r="K719" s="2">
        <f t="shared" si="129"/>
        <v>-82.517025690691895</v>
      </c>
      <c r="L719" s="2">
        <f>DEGREES(ASIN((((COS(RADIANS('PV model'!$B$2))*COS(RADIANS(H719))*COS(RADIANS(K719)))+(SIN(RADIANS('PV model'!$B$2))*SIN(RADIANS(H719)))))))</f>
        <v>-10.679517679327262</v>
      </c>
      <c r="M719" s="3">
        <f t="shared" si="125"/>
        <v>0</v>
      </c>
      <c r="N719" s="2">
        <f t="shared" si="130"/>
        <v>-73.590656571302063</v>
      </c>
      <c r="O719" s="2">
        <f>IF('PV model'!$B$2&gt;0, 180-N719,IF('PV model'!$B$2&lt;0,0-N719,N719))</f>
        <v>253.59065657130208</v>
      </c>
      <c r="P719" s="2">
        <f>ABS(O719-'PV model'!$B$5)</f>
        <v>48.590656571302077</v>
      </c>
      <c r="Q719" s="3">
        <f t="shared" si="126"/>
        <v>100.67951767932726</v>
      </c>
      <c r="R719" s="3">
        <f t="shared" si="131"/>
        <v>0</v>
      </c>
      <c r="S719" s="3">
        <f t="shared" si="127"/>
        <v>0</v>
      </c>
      <c r="T719" s="3">
        <f>(0.5*(1-COS(RADIANS(90-$X$3)))*(D719+E719)*'PV model'!$B$4)</f>
        <v>0</v>
      </c>
      <c r="U719" s="3">
        <f t="shared" si="132"/>
        <v>0</v>
      </c>
      <c r="V719" s="3">
        <f>('PV model'!$B$13*(U719/1000)*(1-'PV model'!$B$14*((20+C719)-25))*'PV model'!$B$10)/'PV model'!$B$12</f>
        <v>0</v>
      </c>
    </row>
    <row r="720" spans="1:22" x14ac:dyDescent="0.2">
      <c r="A720" s="10">
        <f t="shared" si="133"/>
        <v>30</v>
      </c>
      <c r="B720" s="10">
        <f t="shared" si="134"/>
        <v>19</v>
      </c>
      <c r="C720" s="23">
        <v>5.4</v>
      </c>
      <c r="D720" s="24">
        <v>0</v>
      </c>
      <c r="E720" s="24">
        <v>0</v>
      </c>
      <c r="F720" s="48"/>
      <c r="G720" s="48"/>
      <c r="H720" s="1">
        <f t="shared" si="135"/>
        <v>-18.05683784772949</v>
      </c>
      <c r="I720" s="1">
        <f t="shared" si="128"/>
        <v>-13.331897237232303</v>
      </c>
      <c r="J720" s="4">
        <f>B720+('PV model'!$B$3/15)+(I720/60)</f>
        <v>18.501135046046127</v>
      </c>
      <c r="K720" s="2">
        <f t="shared" si="129"/>
        <v>-97.517025690691895</v>
      </c>
      <c r="L720" s="2">
        <f>DEGREES(ASIN((((COS(RADIANS('PV model'!$B$2))*COS(RADIANS(H720))*COS(RADIANS(K720)))+(SIN(RADIANS('PV model'!$B$2))*SIN(RADIANS(H720)))))))</f>
        <v>-19.019792882299221</v>
      </c>
      <c r="M720" s="3">
        <f t="shared" si="125"/>
        <v>0</v>
      </c>
      <c r="N720" s="2">
        <f t="shared" si="130"/>
        <v>-85.567796019484931</v>
      </c>
      <c r="O720" s="2">
        <f>IF('PV model'!$B$2&gt;0, 180-N720,IF('PV model'!$B$2&lt;0,0-N720,N720))</f>
        <v>265.56779601948494</v>
      </c>
      <c r="P720" s="2">
        <f>ABS(O720-'PV model'!$B$5)</f>
        <v>60.567796019484945</v>
      </c>
      <c r="Q720" s="3">
        <f t="shared" si="126"/>
        <v>109.01979288229921</v>
      </c>
      <c r="R720" s="3">
        <f t="shared" si="131"/>
        <v>0</v>
      </c>
      <c r="S720" s="3">
        <f t="shared" si="127"/>
        <v>0</v>
      </c>
      <c r="T720" s="3">
        <f>(0.5*(1-COS(RADIANS(90-$X$3)))*(D720+E720)*'PV model'!$B$4)</f>
        <v>0</v>
      </c>
      <c r="U720" s="3">
        <f t="shared" si="132"/>
        <v>0</v>
      </c>
      <c r="V720" s="3">
        <f>('PV model'!$B$13*(U720/1000)*(1-'PV model'!$B$14*((20+C720)-25))*'PV model'!$B$10)/'PV model'!$B$12</f>
        <v>0</v>
      </c>
    </row>
    <row r="721" spans="1:22" x14ac:dyDescent="0.2">
      <c r="A721" s="10">
        <f t="shared" si="133"/>
        <v>30</v>
      </c>
      <c r="B721" s="10">
        <f t="shared" si="134"/>
        <v>20</v>
      </c>
      <c r="C721" s="23">
        <v>5.7</v>
      </c>
      <c r="D721" s="24">
        <v>0</v>
      </c>
      <c r="E721" s="24">
        <v>0</v>
      </c>
      <c r="F721" s="48"/>
      <c r="G721" s="48"/>
      <c r="H721" s="1">
        <f t="shared" si="135"/>
        <v>-18.05683784772949</v>
      </c>
      <c r="I721" s="1">
        <f t="shared" si="128"/>
        <v>-13.331897237232303</v>
      </c>
      <c r="J721" s="4">
        <f>B721+('PV model'!$B$3/15)+(I721/60)</f>
        <v>19.501135046046127</v>
      </c>
      <c r="K721" s="2">
        <f t="shared" si="129"/>
        <v>-112.5170256906919</v>
      </c>
      <c r="L721" s="2">
        <f>DEGREES(ASIN((((COS(RADIANS('PV model'!$B$2))*COS(RADIANS(H721))*COS(RADIANS(K721)))+(SIN(RADIANS('PV model'!$B$2))*SIN(RADIANS(H721)))))))</f>
        <v>-27.495132442128664</v>
      </c>
      <c r="M721" s="3">
        <f t="shared" si="125"/>
        <v>0</v>
      </c>
      <c r="N721" s="2">
        <f t="shared" si="130"/>
        <v>-81.931833868359405</v>
      </c>
      <c r="O721" s="2">
        <f>IF('PV model'!$B$2&gt;0, 180-N721,IF('PV model'!$B$2&lt;0,0-N721,N721))</f>
        <v>261.93183386835938</v>
      </c>
      <c r="P721" s="2">
        <f>ABS(O721-'PV model'!$B$5)</f>
        <v>56.931833868359377</v>
      </c>
      <c r="Q721" s="3">
        <f t="shared" si="126"/>
        <v>117.49513244212866</v>
      </c>
      <c r="R721" s="3">
        <f t="shared" si="131"/>
        <v>0</v>
      </c>
      <c r="S721" s="3">
        <f t="shared" si="127"/>
        <v>0</v>
      </c>
      <c r="T721" s="3">
        <f>(0.5*(1-COS(RADIANS(90-$X$3)))*(D721+E721)*'PV model'!$B$4)</f>
        <v>0</v>
      </c>
      <c r="U721" s="3">
        <f t="shared" si="132"/>
        <v>0</v>
      </c>
      <c r="V721" s="3">
        <f>('PV model'!$B$13*(U721/1000)*(1-'PV model'!$B$14*((20+C721)-25))*'PV model'!$B$10)/'PV model'!$B$12</f>
        <v>0</v>
      </c>
    </row>
    <row r="722" spans="1:22" x14ac:dyDescent="0.2">
      <c r="A722" s="10">
        <f t="shared" si="133"/>
        <v>30</v>
      </c>
      <c r="B722" s="10">
        <f t="shared" si="134"/>
        <v>21</v>
      </c>
      <c r="C722" s="23">
        <v>5.9</v>
      </c>
      <c r="D722" s="24">
        <v>0</v>
      </c>
      <c r="E722" s="24">
        <v>0</v>
      </c>
      <c r="F722" s="48"/>
      <c r="G722" s="48"/>
      <c r="H722" s="1">
        <f t="shared" si="135"/>
        <v>-18.05683784772949</v>
      </c>
      <c r="I722" s="1">
        <f t="shared" si="128"/>
        <v>-13.331897237232303</v>
      </c>
      <c r="J722" s="4">
        <f>B722+('PV model'!$B$3/15)+(I722/60)</f>
        <v>20.501135046046127</v>
      </c>
      <c r="K722" s="2">
        <f t="shared" si="129"/>
        <v>-127.5170256906919</v>
      </c>
      <c r="L722" s="2">
        <f>DEGREES(ASIN((((COS(RADIANS('PV model'!$B$2))*COS(RADIANS(H722))*COS(RADIANS(K722)))+(SIN(RADIANS('PV model'!$B$2))*SIN(RADIANS(H722)))))))</f>
        <v>-35.689877201773356</v>
      </c>
      <c r="M722" s="3">
        <f t="shared" si="125"/>
        <v>0</v>
      </c>
      <c r="N722" s="2">
        <f t="shared" si="130"/>
        <v>-68.200857553177087</v>
      </c>
      <c r="O722" s="2">
        <f>IF('PV model'!$B$2&gt;0, 180-N722,IF('PV model'!$B$2&lt;0,0-N722,N722))</f>
        <v>248.20085755317709</v>
      </c>
      <c r="P722" s="2">
        <f>ABS(O722-'PV model'!$B$5)</f>
        <v>43.200857553177087</v>
      </c>
      <c r="Q722" s="3">
        <f t="shared" si="126"/>
        <v>125.68987720177336</v>
      </c>
      <c r="R722" s="3">
        <f t="shared" si="131"/>
        <v>0</v>
      </c>
      <c r="S722" s="3">
        <f t="shared" si="127"/>
        <v>0</v>
      </c>
      <c r="T722" s="3">
        <f>(0.5*(1-COS(RADIANS(90-$X$3)))*(D722+E722)*'PV model'!$B$4)</f>
        <v>0</v>
      </c>
      <c r="U722" s="3">
        <f t="shared" si="132"/>
        <v>0</v>
      </c>
      <c r="V722" s="3">
        <f>('PV model'!$B$13*(U722/1000)*(1-'PV model'!$B$14*((20+C722)-25))*'PV model'!$B$10)/'PV model'!$B$12</f>
        <v>0</v>
      </c>
    </row>
    <row r="723" spans="1:22" x14ac:dyDescent="0.2">
      <c r="A723" s="10">
        <f t="shared" si="133"/>
        <v>30</v>
      </c>
      <c r="B723" s="10">
        <f t="shared" si="134"/>
        <v>22</v>
      </c>
      <c r="C723" s="23">
        <v>6.1</v>
      </c>
      <c r="D723" s="24">
        <v>0</v>
      </c>
      <c r="E723" s="24">
        <v>0</v>
      </c>
      <c r="F723" s="48"/>
      <c r="G723" s="48"/>
      <c r="H723" s="1">
        <f t="shared" si="135"/>
        <v>-18.05683784772949</v>
      </c>
      <c r="I723" s="1">
        <f t="shared" si="128"/>
        <v>-13.331897237232303</v>
      </c>
      <c r="J723" s="4">
        <f>B723+('PV model'!$B$3/15)+(I723/60)</f>
        <v>21.501135046046127</v>
      </c>
      <c r="K723" s="2">
        <f t="shared" si="129"/>
        <v>-142.5170256906919</v>
      </c>
      <c r="L723" s="2">
        <f>DEGREES(ASIN((((COS(RADIANS('PV model'!$B$2))*COS(RADIANS(H723))*COS(RADIANS(K723)))+(SIN(RADIANS('PV model'!$B$2))*SIN(RADIANS(H723)))))))</f>
        <v>-43.060705650905362</v>
      </c>
      <c r="M723" s="3">
        <f t="shared" si="125"/>
        <v>0</v>
      </c>
      <c r="N723" s="2">
        <f t="shared" si="130"/>
        <v>-52.35944565068246</v>
      </c>
      <c r="O723" s="2">
        <f>IF('PV model'!$B$2&gt;0, 180-N723,IF('PV model'!$B$2&lt;0,0-N723,N723))</f>
        <v>232.35944565068246</v>
      </c>
      <c r="P723" s="2">
        <f>ABS(O723-'PV model'!$B$5)</f>
        <v>27.35944565068246</v>
      </c>
      <c r="Q723" s="3">
        <f t="shared" si="126"/>
        <v>133.06070565090536</v>
      </c>
      <c r="R723" s="3">
        <f t="shared" si="131"/>
        <v>0</v>
      </c>
      <c r="S723" s="3">
        <f t="shared" si="127"/>
        <v>0</v>
      </c>
      <c r="T723" s="3">
        <f>(0.5*(1-COS(RADIANS(90-$X$3)))*(D723+E723)*'PV model'!$B$4)</f>
        <v>0</v>
      </c>
      <c r="U723" s="3">
        <f t="shared" si="132"/>
        <v>0</v>
      </c>
      <c r="V723" s="3">
        <f>('PV model'!$B$13*(U723/1000)*(1-'PV model'!$B$14*((20+C723)-25))*'PV model'!$B$10)/'PV model'!$B$12</f>
        <v>0</v>
      </c>
    </row>
    <row r="724" spans="1:22" x14ac:dyDescent="0.2">
      <c r="A724" s="10">
        <f t="shared" si="133"/>
        <v>30</v>
      </c>
      <c r="B724" s="10">
        <f t="shared" si="134"/>
        <v>23</v>
      </c>
      <c r="C724" s="23">
        <v>6.4</v>
      </c>
      <c r="D724" s="24">
        <v>0</v>
      </c>
      <c r="E724" s="24">
        <v>0</v>
      </c>
      <c r="F724" s="48"/>
      <c r="G724" s="48"/>
      <c r="H724" s="1">
        <f t="shared" si="135"/>
        <v>-18.05683784772949</v>
      </c>
      <c r="I724" s="1">
        <f t="shared" si="128"/>
        <v>-13.331897237232303</v>
      </c>
      <c r="J724" s="4">
        <f>B724+('PV model'!$B$3/15)+(I724/60)</f>
        <v>22.501135046046127</v>
      </c>
      <c r="K724" s="2">
        <f t="shared" si="129"/>
        <v>-157.5170256906919</v>
      </c>
      <c r="L724" s="2">
        <f>DEGREES(ASIN((((COS(RADIANS('PV model'!$B$2))*COS(RADIANS(H724))*COS(RADIANS(K724)))+(SIN(RADIANS('PV model'!$B$2))*SIN(RADIANS(H724)))))))</f>
        <v>-48.853217980851021</v>
      </c>
      <c r="M724" s="3">
        <f t="shared" si="125"/>
        <v>0</v>
      </c>
      <c r="N724" s="2">
        <f t="shared" si="130"/>
        <v>-33.542391929193641</v>
      </c>
      <c r="O724" s="2">
        <f>IF('PV model'!$B$2&gt;0, 180-N724,IF('PV model'!$B$2&lt;0,0-N724,N724))</f>
        <v>213.54239192919363</v>
      </c>
      <c r="P724" s="2">
        <f>ABS(O724-'PV model'!$B$5)</f>
        <v>8.5423919291936272</v>
      </c>
      <c r="Q724" s="3">
        <f t="shared" si="126"/>
        <v>138.85321798085101</v>
      </c>
      <c r="R724" s="3">
        <f t="shared" si="131"/>
        <v>0</v>
      </c>
      <c r="S724" s="3">
        <f t="shared" si="127"/>
        <v>0</v>
      </c>
      <c r="T724" s="3">
        <f>(0.5*(1-COS(RADIANS(90-$X$3)))*(D724+E724)*'PV model'!$B$4)</f>
        <v>0</v>
      </c>
      <c r="U724" s="3">
        <f t="shared" si="132"/>
        <v>0</v>
      </c>
      <c r="V724" s="3">
        <f>('PV model'!$B$13*(U724/1000)*(1-'PV model'!$B$14*((20+C724)-25))*'PV model'!$B$10)/'PV model'!$B$12</f>
        <v>0</v>
      </c>
    </row>
    <row r="725" spans="1:22" x14ac:dyDescent="0.2">
      <c r="A725" s="10">
        <f t="shared" si="133"/>
        <v>30</v>
      </c>
      <c r="B725" s="10">
        <f t="shared" si="134"/>
        <v>24</v>
      </c>
      <c r="C725" s="23">
        <v>6.6</v>
      </c>
      <c r="D725" s="24">
        <v>0</v>
      </c>
      <c r="E725" s="24">
        <v>0</v>
      </c>
      <c r="F725" s="48"/>
      <c r="G725" s="48"/>
      <c r="H725" s="1">
        <f t="shared" si="135"/>
        <v>-18.05683784772949</v>
      </c>
      <c r="I725" s="1">
        <f t="shared" si="128"/>
        <v>-13.331897237232303</v>
      </c>
      <c r="J725" s="4">
        <f>B725+('PV model'!$B$3/15)+(I725/60)</f>
        <v>23.501135046046127</v>
      </c>
      <c r="K725" s="2">
        <f t="shared" si="129"/>
        <v>-172.5170256906919</v>
      </c>
      <c r="L725" s="2">
        <f>DEGREES(ASIN((((COS(RADIANS('PV model'!$B$2))*COS(RADIANS(H725))*COS(RADIANS(K725)))+(SIN(RADIANS('PV model'!$B$2))*SIN(RADIANS(H725)))))))</f>
        <v>-52.126739173926133</v>
      </c>
      <c r="M725" s="3">
        <f t="shared" si="125"/>
        <v>0</v>
      </c>
      <c r="N725" s="2">
        <f t="shared" si="130"/>
        <v>-11.635489480319576</v>
      </c>
      <c r="O725" s="2">
        <f>IF('PV model'!$B$2&gt;0, 180-N725,IF('PV model'!$B$2&lt;0,0-N725,N725))</f>
        <v>191.63548948031956</v>
      </c>
      <c r="P725" s="2">
        <f>ABS(O725-'PV model'!$B$5)</f>
        <v>13.364510519680437</v>
      </c>
      <c r="Q725" s="3">
        <f t="shared" si="126"/>
        <v>142.12673917392613</v>
      </c>
      <c r="R725" s="3">
        <f t="shared" si="131"/>
        <v>0</v>
      </c>
      <c r="S725" s="3">
        <f t="shared" si="127"/>
        <v>0</v>
      </c>
      <c r="T725" s="3">
        <f>(0.5*(1-COS(RADIANS(90-$X$3)))*(D725+E725)*'PV model'!$B$4)</f>
        <v>0</v>
      </c>
      <c r="U725" s="3">
        <f t="shared" si="132"/>
        <v>0</v>
      </c>
      <c r="V725" s="3">
        <f>('PV model'!$B$13*(U725/1000)*(1-'PV model'!$B$14*((20+C725)-25))*'PV model'!$B$10)/'PV model'!$B$12</f>
        <v>0</v>
      </c>
    </row>
    <row r="726" spans="1:22" x14ac:dyDescent="0.2">
      <c r="A726" s="10">
        <f t="shared" si="133"/>
        <v>31</v>
      </c>
      <c r="B726" s="10">
        <f t="shared" si="134"/>
        <v>1</v>
      </c>
      <c r="C726" s="23">
        <v>6.6</v>
      </c>
      <c r="D726" s="24">
        <v>0</v>
      </c>
      <c r="E726" s="24">
        <v>0</v>
      </c>
      <c r="F726" s="48"/>
      <c r="G726" s="48"/>
      <c r="H726" s="1">
        <f t="shared" si="135"/>
        <v>-17.796216961324394</v>
      </c>
      <c r="I726" s="1">
        <f t="shared" si="128"/>
        <v>-13.506573991449141</v>
      </c>
      <c r="J726" s="4">
        <f>B726+('PV model'!$B$3/15)+(I726/60)</f>
        <v>0.49822376680918101</v>
      </c>
      <c r="K726" s="2">
        <f t="shared" si="129"/>
        <v>172.5266434978623</v>
      </c>
      <c r="L726" s="2">
        <f>DEGREES(ASIN((((COS(RADIANS('PV model'!$B$2))*COS(RADIANS(H726))*COS(RADIANS(K726)))+(SIN(RADIANS('PV model'!$B$2))*SIN(RADIANS(H726)))))))</f>
        <v>-51.869088745246266</v>
      </c>
      <c r="M726" s="3">
        <f t="shared" si="125"/>
        <v>0</v>
      </c>
      <c r="N726" s="2">
        <f t="shared" si="130"/>
        <v>11.57005125261983</v>
      </c>
      <c r="O726" s="2">
        <f>IF('PV model'!$B$2&gt;0, 180-N726,IF('PV model'!$B$2&lt;0,0-N726,N726))</f>
        <v>168.42994874738017</v>
      </c>
      <c r="P726" s="2">
        <f>ABS(O726-'PV model'!$B$5)</f>
        <v>36.570051252619834</v>
      </c>
      <c r="Q726" s="3">
        <f t="shared" si="126"/>
        <v>141.86908874524627</v>
      </c>
      <c r="R726" s="3">
        <f t="shared" si="131"/>
        <v>0</v>
      </c>
      <c r="S726" s="3">
        <f t="shared" si="127"/>
        <v>0</v>
      </c>
      <c r="T726" s="3">
        <f>(0.5*(1-COS(RADIANS(90-$X$3)))*(D726+E726)*'PV model'!$B$4)</f>
        <v>0</v>
      </c>
      <c r="U726" s="3">
        <f t="shared" si="132"/>
        <v>0</v>
      </c>
      <c r="V726" s="3">
        <f>('PV model'!$B$13*(U726/1000)*(1-'PV model'!$B$14*((20+C726)-25))*'PV model'!$B$10)/'PV model'!$B$12</f>
        <v>0</v>
      </c>
    </row>
    <row r="727" spans="1:22" x14ac:dyDescent="0.2">
      <c r="A727" s="10">
        <f t="shared" si="133"/>
        <v>31</v>
      </c>
      <c r="B727" s="10">
        <f t="shared" si="134"/>
        <v>2</v>
      </c>
      <c r="C727" s="23">
        <v>6.5</v>
      </c>
      <c r="D727" s="24">
        <v>0</v>
      </c>
      <c r="E727" s="24">
        <v>0</v>
      </c>
      <c r="F727" s="48"/>
      <c r="G727" s="48"/>
      <c r="H727" s="1">
        <f t="shared" si="135"/>
        <v>-17.796216961324394</v>
      </c>
      <c r="I727" s="1">
        <f t="shared" si="128"/>
        <v>-13.506573991449141</v>
      </c>
      <c r="J727" s="4">
        <f>B727+('PV model'!$B$3/15)+(I727/60)</f>
        <v>1.4982237668091811</v>
      </c>
      <c r="K727" s="2">
        <f t="shared" si="129"/>
        <v>157.5266434978623</v>
      </c>
      <c r="L727" s="2">
        <f>DEGREES(ASIN((((COS(RADIANS('PV model'!$B$2))*COS(RADIANS(H727))*COS(RADIANS(K727)))+(SIN(RADIANS('PV model'!$B$2))*SIN(RADIANS(H727)))))))</f>
        <v>-48.610048658070369</v>
      </c>
      <c r="M727" s="3">
        <f t="shared" si="125"/>
        <v>0</v>
      </c>
      <c r="N727" s="2">
        <f t="shared" si="130"/>
        <v>33.39955839929214</v>
      </c>
      <c r="O727" s="2">
        <f>IF('PV model'!$B$2&gt;0, 180-N727,IF('PV model'!$B$2&lt;0,0-N727,N727))</f>
        <v>146.60044160070785</v>
      </c>
      <c r="P727" s="2">
        <f>ABS(O727-'PV model'!$B$5)</f>
        <v>58.399558399292147</v>
      </c>
      <c r="Q727" s="3">
        <f t="shared" si="126"/>
        <v>138.61004865807035</v>
      </c>
      <c r="R727" s="3">
        <f t="shared" si="131"/>
        <v>0</v>
      </c>
      <c r="S727" s="3">
        <f t="shared" si="127"/>
        <v>0</v>
      </c>
      <c r="T727" s="3">
        <f>(0.5*(1-COS(RADIANS(90-$X$3)))*(D727+E727)*'PV model'!$B$4)</f>
        <v>0</v>
      </c>
      <c r="U727" s="3">
        <f t="shared" si="132"/>
        <v>0</v>
      </c>
      <c r="V727" s="3">
        <f>('PV model'!$B$13*(U727/1000)*(1-'PV model'!$B$14*((20+C727)-25))*'PV model'!$B$10)/'PV model'!$B$12</f>
        <v>0</v>
      </c>
    </row>
    <row r="728" spans="1:22" x14ac:dyDescent="0.2">
      <c r="A728" s="10">
        <f t="shared" si="133"/>
        <v>31</v>
      </c>
      <c r="B728" s="10">
        <f t="shared" si="134"/>
        <v>3</v>
      </c>
      <c r="C728" s="23">
        <v>6.5</v>
      </c>
      <c r="D728" s="24">
        <v>0</v>
      </c>
      <c r="E728" s="24">
        <v>0</v>
      </c>
      <c r="F728" s="48"/>
      <c r="G728" s="48"/>
      <c r="H728" s="1">
        <f t="shared" si="135"/>
        <v>-17.796216961324394</v>
      </c>
      <c r="I728" s="1">
        <f t="shared" si="128"/>
        <v>-13.506573991449141</v>
      </c>
      <c r="J728" s="4">
        <f>B728+('PV model'!$B$3/15)+(I728/60)</f>
        <v>2.4982237668091809</v>
      </c>
      <c r="K728" s="2">
        <f t="shared" si="129"/>
        <v>142.5266434978623</v>
      </c>
      <c r="L728" s="2">
        <f>DEGREES(ASIN((((COS(RADIANS('PV model'!$B$2))*COS(RADIANS(H728))*COS(RADIANS(K728)))+(SIN(RADIANS('PV model'!$B$2))*SIN(RADIANS(H728)))))))</f>
        <v>-42.835088345737454</v>
      </c>
      <c r="M728" s="3">
        <f t="shared" si="125"/>
        <v>0</v>
      </c>
      <c r="N728" s="2">
        <f t="shared" si="130"/>
        <v>52.18077542104669</v>
      </c>
      <c r="O728" s="2">
        <f>IF('PV model'!$B$2&gt;0, 180-N728,IF('PV model'!$B$2&lt;0,0-N728,N728))</f>
        <v>127.81922457895331</v>
      </c>
      <c r="P728" s="2">
        <f>ABS(O728-'PV model'!$B$5)</f>
        <v>77.18077542104669</v>
      </c>
      <c r="Q728" s="3">
        <f t="shared" si="126"/>
        <v>132.83508834573746</v>
      </c>
      <c r="R728" s="3">
        <f t="shared" si="131"/>
        <v>0</v>
      </c>
      <c r="S728" s="3">
        <f t="shared" si="127"/>
        <v>0</v>
      </c>
      <c r="T728" s="3">
        <f>(0.5*(1-COS(RADIANS(90-$X$3)))*(D728+E728)*'PV model'!$B$4)</f>
        <v>0</v>
      </c>
      <c r="U728" s="3">
        <f t="shared" si="132"/>
        <v>0</v>
      </c>
      <c r="V728" s="3">
        <f>('PV model'!$B$13*(U728/1000)*(1-'PV model'!$B$14*((20+C728)-25))*'PV model'!$B$10)/'PV model'!$B$12</f>
        <v>0</v>
      </c>
    </row>
    <row r="729" spans="1:22" x14ac:dyDescent="0.2">
      <c r="A729" s="10">
        <f t="shared" si="133"/>
        <v>31</v>
      </c>
      <c r="B729" s="10">
        <f t="shared" si="134"/>
        <v>4</v>
      </c>
      <c r="C729" s="23">
        <v>6.6</v>
      </c>
      <c r="D729" s="24">
        <v>0</v>
      </c>
      <c r="E729" s="24">
        <v>0</v>
      </c>
      <c r="F729" s="48"/>
      <c r="G729" s="48"/>
      <c r="H729" s="1">
        <f t="shared" si="135"/>
        <v>-17.796216961324394</v>
      </c>
      <c r="I729" s="1">
        <f t="shared" si="128"/>
        <v>-13.506573991449141</v>
      </c>
      <c r="J729" s="4">
        <f>B729+('PV model'!$B$3/15)+(I729/60)</f>
        <v>3.4982237668091809</v>
      </c>
      <c r="K729" s="2">
        <f t="shared" si="129"/>
        <v>127.52664349786228</v>
      </c>
      <c r="L729" s="2">
        <f>DEGREES(ASIN((((COS(RADIANS('PV model'!$B$2))*COS(RADIANS(H729))*COS(RADIANS(K729)))+(SIN(RADIANS('PV model'!$B$2))*SIN(RADIANS(H729)))))))</f>
        <v>-35.47767993429207</v>
      </c>
      <c r="M729" s="3">
        <f t="shared" si="125"/>
        <v>0</v>
      </c>
      <c r="N729" s="2">
        <f t="shared" si="130"/>
        <v>68.014461477141438</v>
      </c>
      <c r="O729" s="2">
        <f>IF('PV model'!$B$2&gt;0, 180-N729,IF('PV model'!$B$2&lt;0,0-N729,N729))</f>
        <v>111.98553852285856</v>
      </c>
      <c r="P729" s="2">
        <f>ABS(O729-'PV model'!$B$5)</f>
        <v>93.014461477141438</v>
      </c>
      <c r="Q729" s="3">
        <f t="shared" si="126"/>
        <v>125.47767993429207</v>
      </c>
      <c r="R729" s="3">
        <f t="shared" si="131"/>
        <v>0</v>
      </c>
      <c r="S729" s="3">
        <f t="shared" si="127"/>
        <v>0</v>
      </c>
      <c r="T729" s="3">
        <f>(0.5*(1-COS(RADIANS(90-$X$3)))*(D729+E729)*'PV model'!$B$4)</f>
        <v>0</v>
      </c>
      <c r="U729" s="3">
        <f t="shared" si="132"/>
        <v>0</v>
      </c>
      <c r="V729" s="3">
        <f>('PV model'!$B$13*(U729/1000)*(1-'PV model'!$B$14*((20+C729)-25))*'PV model'!$B$10)/'PV model'!$B$12</f>
        <v>0</v>
      </c>
    </row>
    <row r="730" spans="1:22" x14ac:dyDescent="0.2">
      <c r="A730" s="10">
        <f t="shared" si="133"/>
        <v>31</v>
      </c>
      <c r="B730" s="10">
        <f t="shared" si="134"/>
        <v>5</v>
      </c>
      <c r="C730" s="23">
        <v>6.6</v>
      </c>
      <c r="D730" s="24">
        <v>0</v>
      </c>
      <c r="E730" s="24">
        <v>0</v>
      </c>
      <c r="F730" s="48"/>
      <c r="G730" s="48"/>
      <c r="H730" s="1">
        <f t="shared" si="135"/>
        <v>-17.796216961324394</v>
      </c>
      <c r="I730" s="1">
        <f t="shared" si="128"/>
        <v>-13.506573991449141</v>
      </c>
      <c r="J730" s="4">
        <f>B730+('PV model'!$B$3/15)+(I730/60)</f>
        <v>4.4982237668091809</v>
      </c>
      <c r="K730" s="2">
        <f t="shared" si="129"/>
        <v>112.52664349786228</v>
      </c>
      <c r="L730" s="2">
        <f>DEGREES(ASIN((((COS(RADIANS('PV model'!$B$2))*COS(RADIANS(H730))*COS(RADIANS(K730)))+(SIN(RADIANS('PV model'!$B$2))*SIN(RADIANS(H730)))))))</f>
        <v>-27.28996217661026</v>
      </c>
      <c r="M730" s="3">
        <f t="shared" si="125"/>
        <v>0</v>
      </c>
      <c r="N730" s="2">
        <f t="shared" si="130"/>
        <v>81.75053286274165</v>
      </c>
      <c r="O730" s="2">
        <f>IF('PV model'!$B$2&gt;0, 180-N730,IF('PV model'!$B$2&lt;0,0-N730,N730))</f>
        <v>98.24946713725835</v>
      </c>
      <c r="P730" s="2">
        <f>ABS(O730-'PV model'!$B$5)</f>
        <v>106.75053286274165</v>
      </c>
      <c r="Q730" s="3">
        <f t="shared" si="126"/>
        <v>117.28996217661026</v>
      </c>
      <c r="R730" s="3">
        <f t="shared" si="131"/>
        <v>0</v>
      </c>
      <c r="S730" s="3">
        <f t="shared" si="127"/>
        <v>0</v>
      </c>
      <c r="T730" s="3">
        <f>(0.5*(1-COS(RADIANS(90-$X$3)))*(D730+E730)*'PV model'!$B$4)</f>
        <v>0</v>
      </c>
      <c r="U730" s="3">
        <f t="shared" si="132"/>
        <v>0</v>
      </c>
      <c r="V730" s="3">
        <f>('PV model'!$B$13*(U730/1000)*(1-'PV model'!$B$14*((20+C730)-25))*'PV model'!$B$10)/'PV model'!$B$12</f>
        <v>0</v>
      </c>
    </row>
    <row r="731" spans="1:22" x14ac:dyDescent="0.2">
      <c r="A731" s="10">
        <f t="shared" si="133"/>
        <v>31</v>
      </c>
      <c r="B731" s="10">
        <f t="shared" si="134"/>
        <v>6</v>
      </c>
      <c r="C731" s="23">
        <v>6.7</v>
      </c>
      <c r="D731" s="24">
        <v>0</v>
      </c>
      <c r="E731" s="24">
        <v>0</v>
      </c>
      <c r="F731" s="48"/>
      <c r="G731" s="48"/>
      <c r="H731" s="1">
        <f t="shared" si="135"/>
        <v>-17.796216961324394</v>
      </c>
      <c r="I731" s="1">
        <f t="shared" si="128"/>
        <v>-13.506573991449141</v>
      </c>
      <c r="J731" s="4">
        <f>B731+('PV model'!$B$3/15)+(I731/60)</f>
        <v>5.4982237668091809</v>
      </c>
      <c r="K731" s="2">
        <f t="shared" si="129"/>
        <v>97.526643497862281</v>
      </c>
      <c r="L731" s="2">
        <f>DEGREES(ASIN((((COS(RADIANS('PV model'!$B$2))*COS(RADIANS(H731))*COS(RADIANS(K731)))+(SIN(RADIANS('PV model'!$B$2))*SIN(RADIANS(H731)))))))</f>
        <v>-18.815486609761912</v>
      </c>
      <c r="M731" s="3">
        <f t="shared" si="125"/>
        <v>0</v>
      </c>
      <c r="N731" s="2">
        <f t="shared" si="130"/>
        <v>85.739117656098102</v>
      </c>
      <c r="O731" s="2">
        <f>IF('PV model'!$B$2&gt;0, 180-N731,IF('PV model'!$B$2&lt;0,0-N731,N731))</f>
        <v>94.260882343901898</v>
      </c>
      <c r="P731" s="2">
        <f>ABS(O731-'PV model'!$B$5)</f>
        <v>110.7391176560981</v>
      </c>
      <c r="Q731" s="3">
        <f t="shared" si="126"/>
        <v>108.8154866097619</v>
      </c>
      <c r="R731" s="3">
        <f t="shared" si="131"/>
        <v>0</v>
      </c>
      <c r="S731" s="3">
        <f t="shared" si="127"/>
        <v>0</v>
      </c>
      <c r="T731" s="3">
        <f>(0.5*(1-COS(RADIANS(90-$X$3)))*(D731+E731)*'PV model'!$B$4)</f>
        <v>0</v>
      </c>
      <c r="U731" s="3">
        <f t="shared" si="132"/>
        <v>0</v>
      </c>
      <c r="V731" s="3">
        <f>('PV model'!$B$13*(U731/1000)*(1-'PV model'!$B$14*((20+C731)-25))*'PV model'!$B$10)/'PV model'!$B$12</f>
        <v>0</v>
      </c>
    </row>
    <row r="732" spans="1:22" x14ac:dyDescent="0.2">
      <c r="A732" s="10">
        <f t="shared" si="133"/>
        <v>31</v>
      </c>
      <c r="B732" s="10">
        <f t="shared" si="134"/>
        <v>7</v>
      </c>
      <c r="C732" s="23">
        <v>6.2</v>
      </c>
      <c r="D732" s="24">
        <v>0</v>
      </c>
      <c r="E732" s="24">
        <v>0</v>
      </c>
      <c r="F732" s="48"/>
      <c r="G732" s="48"/>
      <c r="H732" s="1">
        <f t="shared" si="135"/>
        <v>-17.796216961324394</v>
      </c>
      <c r="I732" s="1">
        <f t="shared" si="128"/>
        <v>-13.506573991449141</v>
      </c>
      <c r="J732" s="4">
        <f>B732+('PV model'!$B$3/15)+(I732/60)</f>
        <v>6.4982237668091809</v>
      </c>
      <c r="K732" s="2">
        <f t="shared" si="129"/>
        <v>82.526643497862281</v>
      </c>
      <c r="L732" s="2">
        <f>DEGREES(ASIN((((COS(RADIANS('PV model'!$B$2))*COS(RADIANS(H732))*COS(RADIANS(K732)))+(SIN(RADIANS('PV model'!$B$2))*SIN(RADIANS(H732)))))))</f>
        <v>-10.470841809745473</v>
      </c>
      <c r="M732" s="3">
        <f t="shared" si="125"/>
        <v>0</v>
      </c>
      <c r="N732" s="2">
        <f t="shared" si="130"/>
        <v>73.749760354193128</v>
      </c>
      <c r="O732" s="2">
        <f>IF('PV model'!$B$2&gt;0, 180-N732,IF('PV model'!$B$2&lt;0,0-N732,N732))</f>
        <v>106.25023964580687</v>
      </c>
      <c r="P732" s="2">
        <f>ABS(O732-'PV model'!$B$5)</f>
        <v>98.749760354193128</v>
      </c>
      <c r="Q732" s="3">
        <f t="shared" si="126"/>
        <v>100.47084180974547</v>
      </c>
      <c r="R732" s="3">
        <f t="shared" si="131"/>
        <v>0</v>
      </c>
      <c r="S732" s="3">
        <f t="shared" si="127"/>
        <v>0</v>
      </c>
      <c r="T732" s="3">
        <f>(0.5*(1-COS(RADIANS(90-$X$3)))*(D732+E732)*'PV model'!$B$4)</f>
        <v>0</v>
      </c>
      <c r="U732" s="3">
        <f t="shared" si="132"/>
        <v>0</v>
      </c>
      <c r="V732" s="3">
        <f>('PV model'!$B$13*(U732/1000)*(1-'PV model'!$B$14*((20+C732)-25))*'PV model'!$B$10)/'PV model'!$B$12</f>
        <v>0</v>
      </c>
    </row>
    <row r="733" spans="1:22" x14ac:dyDescent="0.2">
      <c r="A733" s="10">
        <f t="shared" si="133"/>
        <v>31</v>
      </c>
      <c r="B733" s="10">
        <f t="shared" si="134"/>
        <v>8</v>
      </c>
      <c r="C733" s="23">
        <v>5.8</v>
      </c>
      <c r="D733" s="24">
        <v>0</v>
      </c>
      <c r="E733" s="24">
        <v>0</v>
      </c>
      <c r="F733" s="48"/>
      <c r="G733" s="48"/>
      <c r="H733" s="1">
        <f t="shared" si="135"/>
        <v>-17.796216961324394</v>
      </c>
      <c r="I733" s="1">
        <f t="shared" si="128"/>
        <v>-13.506573991449141</v>
      </c>
      <c r="J733" s="4">
        <f>B733+('PV model'!$B$3/15)+(I733/60)</f>
        <v>7.4982237668091809</v>
      </c>
      <c r="K733" s="2">
        <f t="shared" si="129"/>
        <v>67.526643497862281</v>
      </c>
      <c r="L733" s="2">
        <f>DEGREES(ASIN((((COS(RADIANS('PV model'!$B$2))*COS(RADIANS(H733))*COS(RADIANS(K733)))+(SIN(RADIANS('PV model'!$B$2))*SIN(RADIANS(H733)))))))</f>
        <v>-2.6209879052388905</v>
      </c>
      <c r="M733" s="3">
        <f t="shared" si="125"/>
        <v>0</v>
      </c>
      <c r="N733" s="2">
        <f t="shared" si="130"/>
        <v>61.73444735547951</v>
      </c>
      <c r="O733" s="2">
        <f>IF('PV model'!$B$2&gt;0, 180-N733,IF('PV model'!$B$2&lt;0,0-N733,N733))</f>
        <v>118.26555264452048</v>
      </c>
      <c r="P733" s="2">
        <f>ABS(O733-'PV model'!$B$5)</f>
        <v>86.734447355479517</v>
      </c>
      <c r="Q733" s="3">
        <f t="shared" si="126"/>
        <v>92.620987905238891</v>
      </c>
      <c r="R733" s="3">
        <f t="shared" si="131"/>
        <v>0</v>
      </c>
      <c r="S733" s="3">
        <f t="shared" si="127"/>
        <v>0</v>
      </c>
      <c r="T733" s="3">
        <f>(0.5*(1-COS(RADIANS(90-$X$3)))*(D733+E733)*'PV model'!$B$4)</f>
        <v>0</v>
      </c>
      <c r="U733" s="3">
        <f t="shared" si="132"/>
        <v>0</v>
      </c>
      <c r="V733" s="3">
        <f>('PV model'!$B$13*(U733/1000)*(1-'PV model'!$B$14*((20+C733)-25))*'PV model'!$B$10)/'PV model'!$B$12</f>
        <v>0</v>
      </c>
    </row>
    <row r="734" spans="1:22" x14ac:dyDescent="0.2">
      <c r="A734" s="10">
        <f t="shared" si="133"/>
        <v>31</v>
      </c>
      <c r="B734" s="10">
        <f t="shared" si="134"/>
        <v>9</v>
      </c>
      <c r="C734" s="23">
        <v>5.3</v>
      </c>
      <c r="D734" s="24">
        <v>0</v>
      </c>
      <c r="E734" s="24">
        <v>1.764</v>
      </c>
      <c r="F734" s="48"/>
      <c r="G734" s="48"/>
      <c r="H734" s="1">
        <f t="shared" si="135"/>
        <v>-17.796216961324394</v>
      </c>
      <c r="I734" s="1">
        <f t="shared" si="128"/>
        <v>-13.506573991449141</v>
      </c>
      <c r="J734" s="4">
        <f>B734+('PV model'!$B$3/15)+(I734/60)</f>
        <v>8.4982237668091809</v>
      </c>
      <c r="K734" s="2">
        <f t="shared" si="129"/>
        <v>52.526643497862288</v>
      </c>
      <c r="L734" s="2">
        <f>DEGREES(ASIN((((COS(RADIANS('PV model'!$B$2))*COS(RADIANS(H734))*COS(RADIANS(K734)))+(SIN(RADIANS('PV model'!$B$2))*SIN(RADIANS(H734)))))))</f>
        <v>4.3718093945104917</v>
      </c>
      <c r="M734" s="3">
        <f t="shared" si="125"/>
        <v>4.3718093945104917</v>
      </c>
      <c r="N734" s="2">
        <f t="shared" si="130"/>
        <v>49.276393869857102</v>
      </c>
      <c r="O734" s="2">
        <f>IF('PV model'!$B$2&gt;0, 180-N734,IF('PV model'!$B$2&lt;0,0-N734,N734))</f>
        <v>130.72360613014291</v>
      </c>
      <c r="P734" s="2">
        <f>ABS(O734-'PV model'!$B$5)</f>
        <v>74.276393869857088</v>
      </c>
      <c r="Q734" s="3">
        <f t="shared" si="126"/>
        <v>85.628190605489507</v>
      </c>
      <c r="R734" s="3">
        <f t="shared" si="131"/>
        <v>0</v>
      </c>
      <c r="S734" s="3">
        <f t="shared" si="127"/>
        <v>1.764</v>
      </c>
      <c r="T734" s="3">
        <f>(0.5*(1-COS(RADIANS(90-$X$3)))*(D734+E734)*'PV model'!$B$4)</f>
        <v>0</v>
      </c>
      <c r="U734" s="3">
        <f t="shared" si="132"/>
        <v>1.764</v>
      </c>
      <c r="V734" s="3">
        <f>('PV model'!$B$13*(U734/1000)*(1-'PV model'!$B$14*((20+C734)-25))*'PV model'!$B$10)/'PV model'!$B$12</f>
        <v>0.17611784467199998</v>
      </c>
    </row>
    <row r="735" spans="1:22" x14ac:dyDescent="0.2">
      <c r="A735" s="10">
        <f t="shared" si="133"/>
        <v>31</v>
      </c>
      <c r="B735" s="10">
        <f t="shared" si="134"/>
        <v>10</v>
      </c>
      <c r="C735" s="23">
        <v>5.4</v>
      </c>
      <c r="D735" s="24">
        <v>0</v>
      </c>
      <c r="E735" s="24">
        <v>15.876000000000001</v>
      </c>
      <c r="F735" s="48"/>
      <c r="G735" s="48"/>
      <c r="H735" s="1">
        <f t="shared" si="135"/>
        <v>-17.796216961324394</v>
      </c>
      <c r="I735" s="1">
        <f t="shared" si="128"/>
        <v>-13.506573991449141</v>
      </c>
      <c r="J735" s="4">
        <f>B735+('PV model'!$B$3/15)+(I735/60)</f>
        <v>9.4982237668091809</v>
      </c>
      <c r="K735" s="2">
        <f t="shared" si="129"/>
        <v>37.526643497862288</v>
      </c>
      <c r="L735" s="2">
        <f>DEGREES(ASIN((((COS(RADIANS('PV model'!$B$2))*COS(RADIANS(H735))*COS(RADIANS(K735)))+(SIN(RADIANS('PV model'!$B$2))*SIN(RADIANS(H735)))))))</f>
        <v>10.126717451155741</v>
      </c>
      <c r="M735" s="3">
        <f t="shared" si="125"/>
        <v>10.126717451155741</v>
      </c>
      <c r="N735" s="2">
        <f t="shared" si="130"/>
        <v>36.097529250992714</v>
      </c>
      <c r="O735" s="2">
        <f>IF('PV model'!$B$2&gt;0, 180-N735,IF('PV model'!$B$2&lt;0,0-N735,N735))</f>
        <v>143.90247074900728</v>
      </c>
      <c r="P735" s="2">
        <f>ABS(O735-'PV model'!$B$5)</f>
        <v>61.097529250992721</v>
      </c>
      <c r="Q735" s="3">
        <f t="shared" si="126"/>
        <v>79.873282548844259</v>
      </c>
      <c r="R735" s="3">
        <f t="shared" si="131"/>
        <v>0</v>
      </c>
      <c r="S735" s="3">
        <f t="shared" si="127"/>
        <v>15.876000000000001</v>
      </c>
      <c r="T735" s="3">
        <f>(0.5*(1-COS(RADIANS(90-$X$3)))*(D735+E735)*'PV model'!$B$4)</f>
        <v>0</v>
      </c>
      <c r="U735" s="3">
        <f t="shared" si="132"/>
        <v>15.876000000000001</v>
      </c>
      <c r="V735" s="3">
        <f>('PV model'!$B$13*(U735/1000)*(1-'PV model'!$B$14*((20+C735)-25))*'PV model'!$B$10)/'PV model'!$B$12</f>
        <v>1.5844258160639999</v>
      </c>
    </row>
    <row r="736" spans="1:22" x14ac:dyDescent="0.2">
      <c r="A736" s="10">
        <f t="shared" si="133"/>
        <v>31</v>
      </c>
      <c r="B736" s="10">
        <f t="shared" si="134"/>
        <v>11</v>
      </c>
      <c r="C736" s="23">
        <v>5.5</v>
      </c>
      <c r="D736" s="24">
        <v>0</v>
      </c>
      <c r="E736" s="24">
        <v>37.043999999999997</v>
      </c>
      <c r="F736" s="48"/>
      <c r="G736" s="48"/>
      <c r="H736" s="1">
        <f t="shared" si="135"/>
        <v>-17.796216961324394</v>
      </c>
      <c r="I736" s="1">
        <f t="shared" si="128"/>
        <v>-13.506573991449141</v>
      </c>
      <c r="J736" s="4">
        <f>B736+('PV model'!$B$3/15)+(I736/60)</f>
        <v>10.498223766809181</v>
      </c>
      <c r="K736" s="2">
        <f t="shared" si="129"/>
        <v>22.526643497862288</v>
      </c>
      <c r="L736" s="2">
        <f>DEGREES(ASIN((((COS(RADIANS('PV model'!$B$2))*COS(RADIANS(H736))*COS(RADIANS(K736)))+(SIN(RADIANS('PV model'!$B$2))*SIN(RADIANS(H736)))))))</f>
        <v>14.257236424163903</v>
      </c>
      <c r="M736" s="3">
        <f t="shared" si="125"/>
        <v>14.257236424163903</v>
      </c>
      <c r="N736" s="2">
        <f t="shared" si="130"/>
        <v>22.109213938120025</v>
      </c>
      <c r="O736" s="2">
        <f>IF('PV model'!$B$2&gt;0, 180-N736,IF('PV model'!$B$2&lt;0,0-N736,N736))</f>
        <v>157.89078606187996</v>
      </c>
      <c r="P736" s="2">
        <f>ABS(O736-'PV model'!$B$5)</f>
        <v>47.109213938120035</v>
      </c>
      <c r="Q736" s="3">
        <f t="shared" si="126"/>
        <v>75.742763575836094</v>
      </c>
      <c r="R736" s="3">
        <f t="shared" si="131"/>
        <v>0</v>
      </c>
      <c r="S736" s="3">
        <f t="shared" si="127"/>
        <v>37.043999999999997</v>
      </c>
      <c r="T736" s="3">
        <f>(0.5*(1-COS(RADIANS(90-$X$3)))*(D736+E736)*'PV model'!$B$4)</f>
        <v>0</v>
      </c>
      <c r="U736" s="3">
        <f t="shared" si="132"/>
        <v>37.043999999999997</v>
      </c>
      <c r="V736" s="3">
        <f>('PV model'!$B$13*(U736/1000)*(1-'PV model'!$B$14*((20+C736)-25))*'PV model'!$B$10)/'PV model'!$B$12</f>
        <v>3.6955124035199991</v>
      </c>
    </row>
    <row r="737" spans="1:22" x14ac:dyDescent="0.2">
      <c r="A737" s="10">
        <f t="shared" si="133"/>
        <v>31</v>
      </c>
      <c r="B737" s="10">
        <f t="shared" si="134"/>
        <v>12</v>
      </c>
      <c r="C737" s="23">
        <v>5.6</v>
      </c>
      <c r="D737" s="24">
        <v>0</v>
      </c>
      <c r="E737" s="24">
        <v>52.038000000000004</v>
      </c>
      <c r="F737" s="48"/>
      <c r="G737" s="48"/>
      <c r="H737" s="1">
        <f t="shared" si="135"/>
        <v>-17.796216961324394</v>
      </c>
      <c r="I737" s="1">
        <f t="shared" si="128"/>
        <v>-13.506573991449141</v>
      </c>
      <c r="J737" s="4">
        <f>B737+('PV model'!$B$3/15)+(I737/60)</f>
        <v>11.498223766809181</v>
      </c>
      <c r="K737" s="2">
        <f t="shared" si="129"/>
        <v>7.5266434978622865</v>
      </c>
      <c r="L737" s="2">
        <f>DEGREES(ASIN((((COS(RADIANS('PV model'!$B$2))*COS(RADIANS(H737))*COS(RADIANS(K737)))+(SIN(RADIANS('PV model'!$B$2))*SIN(RADIANS(H737)))))))</f>
        <v>16.42602404642286</v>
      </c>
      <c r="M737" s="3">
        <f t="shared" si="125"/>
        <v>16.42602404642286</v>
      </c>
      <c r="N737" s="2">
        <f t="shared" si="130"/>
        <v>7.4711159181132381</v>
      </c>
      <c r="O737" s="2">
        <f>IF('PV model'!$B$2&gt;0, 180-N737,IF('PV model'!$B$2&lt;0,0-N737,N737))</f>
        <v>172.52888408188676</v>
      </c>
      <c r="P737" s="2">
        <f>ABS(O737-'PV model'!$B$5)</f>
        <v>32.471115918113242</v>
      </c>
      <c r="Q737" s="3">
        <f t="shared" si="126"/>
        <v>73.573975953577133</v>
      </c>
      <c r="R737" s="3">
        <f t="shared" si="131"/>
        <v>0</v>
      </c>
      <c r="S737" s="3">
        <f t="shared" si="127"/>
        <v>52.038000000000004</v>
      </c>
      <c r="T737" s="3">
        <f>(0.5*(1-COS(RADIANS(90-$X$3)))*(D737+E737)*'PV model'!$B$4)</f>
        <v>0</v>
      </c>
      <c r="U737" s="3">
        <f t="shared" si="132"/>
        <v>52.038000000000004</v>
      </c>
      <c r="V737" s="3">
        <f>('PV model'!$B$13*(U737/1000)*(1-'PV model'!$B$14*((20+C737)-25))*'PV model'!$B$10)/'PV model'!$B$12</f>
        <v>5.1892343556479998</v>
      </c>
    </row>
    <row r="738" spans="1:22" x14ac:dyDescent="0.2">
      <c r="A738" s="10">
        <f t="shared" si="133"/>
        <v>31</v>
      </c>
      <c r="B738" s="10">
        <f t="shared" si="134"/>
        <v>13</v>
      </c>
      <c r="C738" s="23">
        <v>5.7</v>
      </c>
      <c r="D738" s="24">
        <v>0</v>
      </c>
      <c r="E738" s="24">
        <v>58.211999999999996</v>
      </c>
      <c r="F738" s="48"/>
      <c r="G738" s="48"/>
      <c r="H738" s="1">
        <f t="shared" si="135"/>
        <v>-17.796216961324394</v>
      </c>
      <c r="I738" s="1">
        <f t="shared" si="128"/>
        <v>-13.506573991449141</v>
      </c>
      <c r="J738" s="4">
        <f>B738+('PV model'!$B$3/15)+(I738/60)</f>
        <v>12.498223766809181</v>
      </c>
      <c r="K738" s="2">
        <f t="shared" si="129"/>
        <v>-7.4733565021377135</v>
      </c>
      <c r="L738" s="2">
        <f>DEGREES(ASIN((((COS(RADIANS('PV model'!$B$2))*COS(RADIANS(H738))*COS(RADIANS(K738)))+(SIN(RADIANS('PV model'!$B$2))*SIN(RADIANS(H738)))))))</f>
        <v>16.429934740084192</v>
      </c>
      <c r="M738" s="3">
        <f t="shared" si="125"/>
        <v>16.429934740084192</v>
      </c>
      <c r="N738" s="2">
        <f t="shared" si="130"/>
        <v>-7.4183766361826287</v>
      </c>
      <c r="O738" s="2">
        <f>IF('PV model'!$B$2&gt;0, 180-N738,IF('PV model'!$B$2&lt;0,0-N738,N738))</f>
        <v>187.41837663618264</v>
      </c>
      <c r="P738" s="2">
        <f>ABS(O738-'PV model'!$B$5)</f>
        <v>17.581623363817357</v>
      </c>
      <c r="Q738" s="3">
        <f t="shared" si="126"/>
        <v>73.570065259915793</v>
      </c>
      <c r="R738" s="3">
        <f t="shared" si="131"/>
        <v>0</v>
      </c>
      <c r="S738" s="3">
        <f t="shared" si="127"/>
        <v>58.211999999999996</v>
      </c>
      <c r="T738" s="3">
        <f>(0.5*(1-COS(RADIANS(90-$X$3)))*(D738+E738)*'PV model'!$B$4)</f>
        <v>0</v>
      </c>
      <c r="U738" s="3">
        <f t="shared" si="132"/>
        <v>58.211999999999996</v>
      </c>
      <c r="V738" s="3">
        <f>('PV model'!$B$13*(U738/1000)*(1-'PV model'!$B$14*((20+C738)-25))*'PV model'!$B$10)/'PV model'!$B$12</f>
        <v>5.8025786797439993</v>
      </c>
    </row>
    <row r="739" spans="1:22" x14ac:dyDescent="0.2">
      <c r="A739" s="10">
        <f t="shared" si="133"/>
        <v>31</v>
      </c>
      <c r="B739" s="10">
        <f t="shared" si="134"/>
        <v>14</v>
      </c>
      <c r="C739" s="23">
        <v>5.7</v>
      </c>
      <c r="D739" s="24">
        <v>0</v>
      </c>
      <c r="E739" s="24">
        <v>53.801999999999992</v>
      </c>
      <c r="F739" s="48"/>
      <c r="G739" s="48"/>
      <c r="H739" s="1">
        <f t="shared" si="135"/>
        <v>-17.796216961324394</v>
      </c>
      <c r="I739" s="1">
        <f t="shared" si="128"/>
        <v>-13.506573991449141</v>
      </c>
      <c r="J739" s="4">
        <f>B739+('PV model'!$B$3/15)+(I739/60)</f>
        <v>13.498223766809181</v>
      </c>
      <c r="K739" s="2">
        <f t="shared" si="129"/>
        <v>-22.473356502137712</v>
      </c>
      <c r="L739" s="2">
        <f>DEGREES(ASIN((((COS(RADIANS('PV model'!$B$2))*COS(RADIANS(H739))*COS(RADIANS(K739)))+(SIN(RADIANS('PV model'!$B$2))*SIN(RADIANS(H739)))))))</f>
        <v>14.268583702152158</v>
      </c>
      <c r="M739" s="3">
        <f t="shared" si="125"/>
        <v>14.268583702152158</v>
      </c>
      <c r="N739" s="2">
        <f t="shared" si="130"/>
        <v>-22.058189104329951</v>
      </c>
      <c r="O739" s="2">
        <f>IF('PV model'!$B$2&gt;0, 180-N739,IF('PV model'!$B$2&lt;0,0-N739,N739))</f>
        <v>202.05818910432995</v>
      </c>
      <c r="P739" s="2">
        <f>ABS(O739-'PV model'!$B$5)</f>
        <v>2.9418108956700451</v>
      </c>
      <c r="Q739" s="3">
        <f t="shared" si="126"/>
        <v>75.731416297847844</v>
      </c>
      <c r="R739" s="3">
        <f t="shared" si="131"/>
        <v>0</v>
      </c>
      <c r="S739" s="3">
        <f t="shared" si="127"/>
        <v>53.801999999999992</v>
      </c>
      <c r="T739" s="3">
        <f>(0.5*(1-COS(RADIANS(90-$X$3)))*(D739+E739)*'PV model'!$B$4)</f>
        <v>0</v>
      </c>
      <c r="U739" s="3">
        <f t="shared" si="132"/>
        <v>53.801999999999992</v>
      </c>
      <c r="V739" s="3">
        <f>('PV model'!$B$13*(U739/1000)*(1-'PV model'!$B$14*((20+C739)-25))*'PV model'!$B$10)/'PV model'!$B$12</f>
        <v>5.3629893858239992</v>
      </c>
    </row>
    <row r="740" spans="1:22" x14ac:dyDescent="0.2">
      <c r="A740" s="10">
        <f t="shared" si="133"/>
        <v>31</v>
      </c>
      <c r="B740" s="10">
        <f t="shared" si="134"/>
        <v>15</v>
      </c>
      <c r="C740" s="23">
        <v>5.8</v>
      </c>
      <c r="D740" s="24">
        <v>0</v>
      </c>
      <c r="E740" s="24">
        <v>39.69</v>
      </c>
      <c r="F740" s="48"/>
      <c r="G740" s="48"/>
      <c r="H740" s="1">
        <f t="shared" si="135"/>
        <v>-17.796216961324394</v>
      </c>
      <c r="I740" s="1">
        <f t="shared" si="128"/>
        <v>-13.506573991449141</v>
      </c>
      <c r="J740" s="4">
        <f>B740+('PV model'!$B$3/15)+(I740/60)</f>
        <v>14.498223766809181</v>
      </c>
      <c r="K740" s="2">
        <f t="shared" si="129"/>
        <v>-37.473356502137712</v>
      </c>
      <c r="L740" s="2">
        <f>DEGREES(ASIN((((COS(RADIANS('PV model'!$B$2))*COS(RADIANS(H740))*COS(RADIANS(K740)))+(SIN(RADIANS('PV model'!$B$2))*SIN(RADIANS(H740)))))))</f>
        <v>10.144489299091587</v>
      </c>
      <c r="M740" s="3">
        <f t="shared" si="125"/>
        <v>10.144489299091587</v>
      </c>
      <c r="N740" s="2">
        <f t="shared" si="130"/>
        <v>-36.049252974538888</v>
      </c>
      <c r="O740" s="2">
        <f>IF('PV model'!$B$2&gt;0, 180-N740,IF('PV model'!$B$2&lt;0,0-N740,N740))</f>
        <v>216.04925297453889</v>
      </c>
      <c r="P740" s="2">
        <f>ABS(O740-'PV model'!$B$5)</f>
        <v>11.049252974538888</v>
      </c>
      <c r="Q740" s="3">
        <f t="shared" si="126"/>
        <v>79.855510700908411</v>
      </c>
      <c r="R740" s="3">
        <f t="shared" si="131"/>
        <v>0</v>
      </c>
      <c r="S740" s="3">
        <f t="shared" si="127"/>
        <v>39.69</v>
      </c>
      <c r="T740" s="3">
        <f>(0.5*(1-COS(RADIANS(90-$X$3)))*(D740+E740)*'PV model'!$B$4)</f>
        <v>0</v>
      </c>
      <c r="U740" s="3">
        <f t="shared" si="132"/>
        <v>39.69</v>
      </c>
      <c r="V740" s="3">
        <f>('PV model'!$B$13*(U740/1000)*(1-'PV model'!$B$14*((20+C740)-25))*'PV model'!$B$10)/'PV model'!$B$12</f>
        <v>3.9547166803199993</v>
      </c>
    </row>
    <row r="741" spans="1:22" x14ac:dyDescent="0.2">
      <c r="A741" s="10">
        <f t="shared" si="133"/>
        <v>31</v>
      </c>
      <c r="B741" s="10">
        <f t="shared" si="134"/>
        <v>16</v>
      </c>
      <c r="C741" s="23">
        <v>5.9</v>
      </c>
      <c r="D741" s="24">
        <v>0</v>
      </c>
      <c r="E741" s="24">
        <v>19.404</v>
      </c>
      <c r="F741" s="48"/>
      <c r="G741" s="48"/>
      <c r="H741" s="1">
        <f t="shared" si="135"/>
        <v>-17.796216961324394</v>
      </c>
      <c r="I741" s="1">
        <f t="shared" si="128"/>
        <v>-13.506573991449141</v>
      </c>
      <c r="J741" s="4">
        <f>B741+('PV model'!$B$3/15)+(I741/60)</f>
        <v>15.498223766809181</v>
      </c>
      <c r="K741" s="2">
        <f t="shared" si="129"/>
        <v>-52.473356502137712</v>
      </c>
      <c r="L741" s="2">
        <f>DEGREES(ASIN((((COS(RADIANS('PV model'!$B$2))*COS(RADIANS(H741))*COS(RADIANS(K741)))+(SIN(RADIANS('PV model'!$B$2))*SIN(RADIANS(H741)))))))</f>
        <v>4.3946755520158822</v>
      </c>
      <c r="M741" s="3">
        <f t="shared" si="125"/>
        <v>4.3946755520158822</v>
      </c>
      <c r="N741" s="2">
        <f t="shared" si="130"/>
        <v>-49.230968609509539</v>
      </c>
      <c r="O741" s="2">
        <f>IF('PV model'!$B$2&gt;0, 180-N741,IF('PV model'!$B$2&lt;0,0-N741,N741))</f>
        <v>229.23096860950955</v>
      </c>
      <c r="P741" s="2">
        <f>ABS(O741-'PV model'!$B$5)</f>
        <v>24.230968609509546</v>
      </c>
      <c r="Q741" s="3">
        <f t="shared" si="126"/>
        <v>85.605324447984117</v>
      </c>
      <c r="R741" s="3">
        <f t="shared" si="131"/>
        <v>0</v>
      </c>
      <c r="S741" s="3">
        <f t="shared" si="127"/>
        <v>19.404</v>
      </c>
      <c r="T741" s="3">
        <f>(0.5*(1-COS(RADIANS(90-$X$3)))*(D741+E741)*'PV model'!$B$4)</f>
        <v>0</v>
      </c>
      <c r="U741" s="3">
        <f t="shared" si="132"/>
        <v>19.404</v>
      </c>
      <c r="V741" s="3">
        <f>('PV model'!$B$13*(U741/1000)*(1-'PV model'!$B$14*((20+C741)-25))*'PV model'!$B$10)/'PV model'!$B$12</f>
        <v>1.932641194176</v>
      </c>
    </row>
    <row r="742" spans="1:22" x14ac:dyDescent="0.2">
      <c r="A742" s="10">
        <f t="shared" si="133"/>
        <v>31</v>
      </c>
      <c r="B742" s="10">
        <f t="shared" si="134"/>
        <v>17</v>
      </c>
      <c r="C742" s="23">
        <v>5.9</v>
      </c>
      <c r="D742" s="24">
        <v>0</v>
      </c>
      <c r="E742" s="24">
        <v>3.528</v>
      </c>
      <c r="F742" s="48"/>
      <c r="G742" s="48"/>
      <c r="H742" s="1">
        <f t="shared" si="135"/>
        <v>-17.796216961324394</v>
      </c>
      <c r="I742" s="1">
        <f t="shared" si="128"/>
        <v>-13.506573991449141</v>
      </c>
      <c r="J742" s="4">
        <f>B742+('PV model'!$B$3/15)+(I742/60)</f>
        <v>16.498223766809179</v>
      </c>
      <c r="K742" s="2">
        <f t="shared" si="129"/>
        <v>-67.47335650213769</v>
      </c>
      <c r="L742" s="2">
        <f>DEGREES(ASIN((((COS(RADIANS('PV model'!$B$2))*COS(RADIANS(H742))*COS(RADIANS(K742)))+(SIN(RADIANS('PV model'!$B$2))*SIN(RADIANS(H742)))))))</f>
        <v>-2.5944100620560904</v>
      </c>
      <c r="M742" s="3">
        <f t="shared" si="125"/>
        <v>0</v>
      </c>
      <c r="N742" s="2">
        <f t="shared" si="130"/>
        <v>-61.691183568342581</v>
      </c>
      <c r="O742" s="2">
        <f>IF('PV model'!$B$2&gt;0, 180-N742,IF('PV model'!$B$2&lt;0,0-N742,N742))</f>
        <v>241.69118356834258</v>
      </c>
      <c r="P742" s="2">
        <f>ABS(O742-'PV model'!$B$5)</f>
        <v>36.691183568342581</v>
      </c>
      <c r="Q742" s="3">
        <f t="shared" si="126"/>
        <v>92.594410062056099</v>
      </c>
      <c r="R742" s="3">
        <f t="shared" si="131"/>
        <v>0</v>
      </c>
      <c r="S742" s="3">
        <f t="shared" si="127"/>
        <v>3.528</v>
      </c>
      <c r="T742" s="3">
        <f>(0.5*(1-COS(RADIANS(90-$X$3)))*(D742+E742)*'PV model'!$B$4)</f>
        <v>0</v>
      </c>
      <c r="U742" s="3">
        <f t="shared" si="132"/>
        <v>3.528</v>
      </c>
      <c r="V742" s="3">
        <f>('PV model'!$B$13*(U742/1000)*(1-'PV model'!$B$14*((20+C742)-25))*'PV model'!$B$10)/'PV model'!$B$12</f>
        <v>0.35138930803199991</v>
      </c>
    </row>
    <row r="743" spans="1:22" x14ac:dyDescent="0.2">
      <c r="A743" s="10">
        <f t="shared" si="133"/>
        <v>31</v>
      </c>
      <c r="B743" s="10">
        <f t="shared" si="134"/>
        <v>18</v>
      </c>
      <c r="C743" s="23">
        <v>6</v>
      </c>
      <c r="D743" s="24">
        <v>0</v>
      </c>
      <c r="E743" s="24">
        <v>0</v>
      </c>
      <c r="F743" s="48"/>
      <c r="G743" s="48"/>
      <c r="H743" s="1">
        <f t="shared" si="135"/>
        <v>-17.796216961324394</v>
      </c>
      <c r="I743" s="1">
        <f t="shared" si="128"/>
        <v>-13.506573991449141</v>
      </c>
      <c r="J743" s="4">
        <f>B743+('PV model'!$B$3/15)+(I743/60)</f>
        <v>17.498223766809179</v>
      </c>
      <c r="K743" s="2">
        <f t="shared" si="129"/>
        <v>-82.47335650213769</v>
      </c>
      <c r="L743" s="2">
        <f>DEGREES(ASIN((((COS(RADIANS('PV model'!$B$2))*COS(RADIANS(H743))*COS(RADIANS(K743)))+(SIN(RADIANS('PV model'!$B$2))*SIN(RADIANS(H743)))))))</f>
        <v>-10.441868661469165</v>
      </c>
      <c r="M743" s="3">
        <f t="shared" si="125"/>
        <v>0</v>
      </c>
      <c r="N743" s="2">
        <f t="shared" si="130"/>
        <v>-73.707405830544346</v>
      </c>
      <c r="O743" s="2">
        <f>IF('PV model'!$B$2&gt;0, 180-N743,IF('PV model'!$B$2&lt;0,0-N743,N743))</f>
        <v>253.70740583054436</v>
      </c>
      <c r="P743" s="2">
        <f>ABS(O743-'PV model'!$B$5)</f>
        <v>48.70740583054436</v>
      </c>
      <c r="Q743" s="3">
        <f t="shared" si="126"/>
        <v>100.44186866146916</v>
      </c>
      <c r="R743" s="3">
        <f t="shared" si="131"/>
        <v>0</v>
      </c>
      <c r="S743" s="3">
        <f t="shared" si="127"/>
        <v>0</v>
      </c>
      <c r="T743" s="3">
        <f>(0.5*(1-COS(RADIANS(90-$X$3)))*(D743+E743)*'PV model'!$B$4)</f>
        <v>0</v>
      </c>
      <c r="U743" s="3">
        <f t="shared" si="132"/>
        <v>0</v>
      </c>
      <c r="V743" s="3">
        <f>('PV model'!$B$13*(U743/1000)*(1-'PV model'!$B$14*((20+C743)-25))*'PV model'!$B$10)/'PV model'!$B$12</f>
        <v>0</v>
      </c>
    </row>
    <row r="744" spans="1:22" x14ac:dyDescent="0.2">
      <c r="A744" s="10">
        <f t="shared" si="133"/>
        <v>31</v>
      </c>
      <c r="B744" s="10">
        <f t="shared" si="134"/>
        <v>19</v>
      </c>
      <c r="C744" s="23">
        <v>6.9</v>
      </c>
      <c r="D744" s="24">
        <v>0</v>
      </c>
      <c r="E744" s="24">
        <v>0</v>
      </c>
      <c r="F744" s="48"/>
      <c r="G744" s="48"/>
      <c r="H744" s="1">
        <f t="shared" si="135"/>
        <v>-17.796216961324394</v>
      </c>
      <c r="I744" s="1">
        <f t="shared" si="128"/>
        <v>-13.506573991449141</v>
      </c>
      <c r="J744" s="4">
        <f>B744+('PV model'!$B$3/15)+(I744/60)</f>
        <v>18.498223766809179</v>
      </c>
      <c r="K744" s="2">
        <f t="shared" si="129"/>
        <v>-97.47335650213769</v>
      </c>
      <c r="L744" s="2">
        <f>DEGREES(ASIN((((COS(RADIANS('PV model'!$B$2))*COS(RADIANS(H744))*COS(RADIANS(K744)))+(SIN(RADIANS('PV model'!$B$2))*SIN(RADIANS(H744)))))))</f>
        <v>-18.785388790799651</v>
      </c>
      <c r="M744" s="3">
        <f t="shared" si="125"/>
        <v>0</v>
      </c>
      <c r="N744" s="2">
        <f t="shared" si="130"/>
        <v>-85.695969721279056</v>
      </c>
      <c r="O744" s="2">
        <f>IF('PV model'!$B$2&gt;0, 180-N744,IF('PV model'!$B$2&lt;0,0-N744,N744))</f>
        <v>265.69596972127908</v>
      </c>
      <c r="P744" s="2">
        <f>ABS(O744-'PV model'!$B$5)</f>
        <v>60.695969721279084</v>
      </c>
      <c r="Q744" s="3">
        <f t="shared" si="126"/>
        <v>108.78538879079966</v>
      </c>
      <c r="R744" s="3">
        <f t="shared" si="131"/>
        <v>0</v>
      </c>
      <c r="S744" s="3">
        <f t="shared" si="127"/>
        <v>0</v>
      </c>
      <c r="T744" s="3">
        <f>(0.5*(1-COS(RADIANS(90-$X$3)))*(D744+E744)*'PV model'!$B$4)</f>
        <v>0</v>
      </c>
      <c r="U744" s="3">
        <f t="shared" si="132"/>
        <v>0</v>
      </c>
      <c r="V744" s="3">
        <f>('PV model'!$B$13*(U744/1000)*(1-'PV model'!$B$14*((20+C744)-25))*'PV model'!$B$10)/'PV model'!$B$12</f>
        <v>0</v>
      </c>
    </row>
    <row r="745" spans="1:22" x14ac:dyDescent="0.2">
      <c r="A745" s="10">
        <f t="shared" si="133"/>
        <v>31</v>
      </c>
      <c r="B745" s="10">
        <f t="shared" si="134"/>
        <v>20</v>
      </c>
      <c r="C745" s="23">
        <v>7.1</v>
      </c>
      <c r="D745" s="24">
        <v>0</v>
      </c>
      <c r="E745" s="24">
        <v>0</v>
      </c>
      <c r="F745" s="48"/>
      <c r="G745" s="48"/>
      <c r="H745" s="1">
        <f t="shared" si="135"/>
        <v>-17.796216961324394</v>
      </c>
      <c r="I745" s="1">
        <f t="shared" si="128"/>
        <v>-13.506573991449141</v>
      </c>
      <c r="J745" s="4">
        <f>B745+('PV model'!$B$3/15)+(I745/60)</f>
        <v>19.498223766809179</v>
      </c>
      <c r="K745" s="2">
        <f t="shared" si="129"/>
        <v>-112.47335650213769</v>
      </c>
      <c r="L745" s="2">
        <f>DEGREES(ASIN((((COS(RADIANS('PV model'!$B$2))*COS(RADIANS(H745))*COS(RADIANS(K745)))+(SIN(RADIANS('PV model'!$B$2))*SIN(RADIANS(H745)))))))</f>
        <v>-27.260090651695652</v>
      </c>
      <c r="M745" s="3">
        <f t="shared" si="125"/>
        <v>0</v>
      </c>
      <c r="N745" s="2">
        <f t="shared" si="130"/>
        <v>-81.79667468543316</v>
      </c>
      <c r="O745" s="2">
        <f>IF('PV model'!$B$2&gt;0, 180-N745,IF('PV model'!$B$2&lt;0,0-N745,N745))</f>
        <v>261.79667468543317</v>
      </c>
      <c r="P745" s="2">
        <f>ABS(O745-'PV model'!$B$5)</f>
        <v>56.796674685433175</v>
      </c>
      <c r="Q745" s="3">
        <f t="shared" si="126"/>
        <v>117.26009065169563</v>
      </c>
      <c r="R745" s="3">
        <f t="shared" si="131"/>
        <v>0</v>
      </c>
      <c r="S745" s="3">
        <f t="shared" si="127"/>
        <v>0</v>
      </c>
      <c r="T745" s="3">
        <f>(0.5*(1-COS(RADIANS(90-$X$3)))*(D745+E745)*'PV model'!$B$4)</f>
        <v>0</v>
      </c>
      <c r="U745" s="3">
        <f t="shared" si="132"/>
        <v>0</v>
      </c>
      <c r="V745" s="3">
        <f>('PV model'!$B$13*(U745/1000)*(1-'PV model'!$B$14*((20+C745)-25))*'PV model'!$B$10)/'PV model'!$B$12</f>
        <v>0</v>
      </c>
    </row>
    <row r="746" spans="1:22" x14ac:dyDescent="0.2">
      <c r="A746" s="10">
        <f t="shared" si="133"/>
        <v>31</v>
      </c>
      <c r="B746" s="10">
        <f t="shared" si="134"/>
        <v>21</v>
      </c>
      <c r="C746" s="23">
        <v>7.4</v>
      </c>
      <c r="D746" s="24">
        <v>0</v>
      </c>
      <c r="E746" s="24">
        <v>0</v>
      </c>
      <c r="F746" s="48"/>
      <c r="G746" s="48"/>
      <c r="H746" s="1">
        <f t="shared" si="135"/>
        <v>-17.796216961324394</v>
      </c>
      <c r="I746" s="1">
        <f t="shared" si="128"/>
        <v>-13.506573991449141</v>
      </c>
      <c r="J746" s="4">
        <f>B746+('PV model'!$B$3/15)+(I746/60)</f>
        <v>20.498223766809179</v>
      </c>
      <c r="K746" s="2">
        <f t="shared" si="129"/>
        <v>-127.47335650213769</v>
      </c>
      <c r="L746" s="2">
        <f>DEGREES(ASIN((((COS(RADIANS('PV model'!$B$2))*COS(RADIANS(H746))*COS(RADIANS(K746)))+(SIN(RADIANS('PV model'!$B$2))*SIN(RADIANS(H746)))))))</f>
        <v>-35.449687618281054</v>
      </c>
      <c r="M746" s="3">
        <f t="shared" si="125"/>
        <v>0</v>
      </c>
      <c r="N746" s="2">
        <f t="shared" si="130"/>
        <v>-68.066416590544137</v>
      </c>
      <c r="O746" s="2">
        <f>IF('PV model'!$B$2&gt;0, 180-N746,IF('PV model'!$B$2&lt;0,0-N746,N746))</f>
        <v>248.06641659054412</v>
      </c>
      <c r="P746" s="2">
        <f>ABS(O746-'PV model'!$B$5)</f>
        <v>43.066416590544122</v>
      </c>
      <c r="Q746" s="3">
        <f t="shared" si="126"/>
        <v>125.44968761828105</v>
      </c>
      <c r="R746" s="3">
        <f t="shared" si="131"/>
        <v>0</v>
      </c>
      <c r="S746" s="3">
        <f t="shared" si="127"/>
        <v>0</v>
      </c>
      <c r="T746" s="3">
        <f>(0.5*(1-COS(RADIANS(90-$X$3)))*(D746+E746)*'PV model'!$B$4)</f>
        <v>0</v>
      </c>
      <c r="U746" s="3">
        <f t="shared" si="132"/>
        <v>0</v>
      </c>
      <c r="V746" s="3">
        <f>('PV model'!$B$13*(U746/1000)*(1-'PV model'!$B$14*((20+C746)-25))*'PV model'!$B$10)/'PV model'!$B$12</f>
        <v>0</v>
      </c>
    </row>
    <row r="747" spans="1:22" x14ac:dyDescent="0.2">
      <c r="A747" s="10">
        <f t="shared" si="133"/>
        <v>31</v>
      </c>
      <c r="B747" s="10">
        <f t="shared" si="134"/>
        <v>22</v>
      </c>
      <c r="C747" s="23">
        <v>7.6</v>
      </c>
      <c r="D747" s="24">
        <v>0</v>
      </c>
      <c r="E747" s="24">
        <v>0</v>
      </c>
      <c r="F747" s="48"/>
      <c r="G747" s="48"/>
      <c r="H747" s="1">
        <f t="shared" si="135"/>
        <v>-17.796216961324394</v>
      </c>
      <c r="I747" s="1">
        <f t="shared" si="128"/>
        <v>-13.506573991449141</v>
      </c>
      <c r="J747" s="4">
        <f>B747+('PV model'!$B$3/15)+(I747/60)</f>
        <v>21.498223766809179</v>
      </c>
      <c r="K747" s="2">
        <f t="shared" si="129"/>
        <v>-142.47335650213768</v>
      </c>
      <c r="L747" s="2">
        <f>DEGREES(ASIN((((COS(RADIANS('PV model'!$B$2))*COS(RADIANS(H747))*COS(RADIANS(K747)))+(SIN(RADIANS('PV model'!$B$2))*SIN(RADIANS(H747)))))))</f>
        <v>-42.811236169908113</v>
      </c>
      <c r="M747" s="3">
        <f t="shared" si="125"/>
        <v>0</v>
      </c>
      <c r="N747" s="2">
        <f t="shared" si="130"/>
        <v>-52.241830255908354</v>
      </c>
      <c r="O747" s="2">
        <f>IF('PV model'!$B$2&gt;0, 180-N747,IF('PV model'!$B$2&lt;0,0-N747,N747))</f>
        <v>232.24183025590835</v>
      </c>
      <c r="P747" s="2">
        <f>ABS(O747-'PV model'!$B$5)</f>
        <v>27.241830255908354</v>
      </c>
      <c r="Q747" s="3">
        <f t="shared" si="126"/>
        <v>132.81123616990811</v>
      </c>
      <c r="R747" s="3">
        <f t="shared" si="131"/>
        <v>0</v>
      </c>
      <c r="S747" s="3">
        <f t="shared" si="127"/>
        <v>0</v>
      </c>
      <c r="T747" s="3">
        <f>(0.5*(1-COS(RADIANS(90-$X$3)))*(D747+E747)*'PV model'!$B$4)</f>
        <v>0</v>
      </c>
      <c r="U747" s="3">
        <f t="shared" si="132"/>
        <v>0</v>
      </c>
      <c r="V747" s="3">
        <f>('PV model'!$B$13*(U747/1000)*(1-'PV model'!$B$14*((20+C747)-25))*'PV model'!$B$10)/'PV model'!$B$12</f>
        <v>0</v>
      </c>
    </row>
    <row r="748" spans="1:22" x14ac:dyDescent="0.2">
      <c r="A748" s="10">
        <f t="shared" si="133"/>
        <v>31</v>
      </c>
      <c r="B748" s="10">
        <f t="shared" si="134"/>
        <v>23</v>
      </c>
      <c r="C748" s="23">
        <v>7.7</v>
      </c>
      <c r="D748" s="24">
        <v>0</v>
      </c>
      <c r="E748" s="24">
        <v>0</v>
      </c>
      <c r="F748" s="48"/>
      <c r="G748" s="48"/>
      <c r="H748" s="1">
        <f t="shared" si="135"/>
        <v>-17.796216961324394</v>
      </c>
      <c r="I748" s="1">
        <f t="shared" si="128"/>
        <v>-13.506573991449141</v>
      </c>
      <c r="J748" s="4">
        <f>B748+('PV model'!$B$3/15)+(I748/60)</f>
        <v>22.498223766809179</v>
      </c>
      <c r="K748" s="2">
        <f t="shared" si="129"/>
        <v>-157.47335650213768</v>
      </c>
      <c r="L748" s="2">
        <f>DEGREES(ASIN((((COS(RADIANS('PV model'!$B$2))*COS(RADIANS(H748))*COS(RADIANS(K748)))+(SIN(RADIANS('PV model'!$B$2))*SIN(RADIANS(H748)))))))</f>
        <v>-48.593418258799431</v>
      </c>
      <c r="M748" s="3">
        <f t="shared" si="125"/>
        <v>0</v>
      </c>
      <c r="N748" s="2">
        <f t="shared" si="130"/>
        <v>-33.472044467908638</v>
      </c>
      <c r="O748" s="2">
        <f>IF('PV model'!$B$2&gt;0, 180-N748,IF('PV model'!$B$2&lt;0,0-N748,N748))</f>
        <v>213.47204446790863</v>
      </c>
      <c r="P748" s="2">
        <f>ABS(O748-'PV model'!$B$5)</f>
        <v>8.4720444679086313</v>
      </c>
      <c r="Q748" s="3">
        <f t="shared" si="126"/>
        <v>138.59341825879943</v>
      </c>
      <c r="R748" s="3">
        <f t="shared" si="131"/>
        <v>0</v>
      </c>
      <c r="S748" s="3">
        <f t="shared" si="127"/>
        <v>0</v>
      </c>
      <c r="T748" s="3">
        <f>(0.5*(1-COS(RADIANS(90-$X$3)))*(D748+E748)*'PV model'!$B$4)</f>
        <v>0</v>
      </c>
      <c r="U748" s="3">
        <f t="shared" si="132"/>
        <v>0</v>
      </c>
      <c r="V748" s="3">
        <f>('PV model'!$B$13*(U748/1000)*(1-'PV model'!$B$14*((20+C748)-25))*'PV model'!$B$10)/'PV model'!$B$12</f>
        <v>0</v>
      </c>
    </row>
    <row r="749" spans="1:22" x14ac:dyDescent="0.2">
      <c r="A749" s="10">
        <f t="shared" si="133"/>
        <v>31</v>
      </c>
      <c r="B749" s="10">
        <f t="shared" si="134"/>
        <v>24</v>
      </c>
      <c r="C749" s="23">
        <v>7.6</v>
      </c>
      <c r="D749" s="24">
        <v>0</v>
      </c>
      <c r="E749" s="24">
        <v>0</v>
      </c>
      <c r="F749" s="48"/>
      <c r="G749" s="48"/>
      <c r="H749" s="1">
        <f t="shared" si="135"/>
        <v>-17.796216961324394</v>
      </c>
      <c r="I749" s="1">
        <f t="shared" si="128"/>
        <v>-13.506573991449141</v>
      </c>
      <c r="J749" s="4">
        <f>B749+('PV model'!$B$3/15)+(I749/60)</f>
        <v>23.498223766809179</v>
      </c>
      <c r="K749" s="2">
        <f t="shared" si="129"/>
        <v>-172.47335650213768</v>
      </c>
      <c r="L749" s="2">
        <f>DEGREES(ASIN((((COS(RADIANS('PV model'!$B$2))*COS(RADIANS(H749))*COS(RADIANS(K749)))+(SIN(RADIANS('PV model'!$B$2))*SIN(RADIANS(H749)))))))</f>
        <v>-51.863014201003864</v>
      </c>
      <c r="M749" s="3">
        <f t="shared" si="125"/>
        <v>0</v>
      </c>
      <c r="N749" s="2">
        <f t="shared" si="130"/>
        <v>-11.651625462809818</v>
      </c>
      <c r="O749" s="2">
        <f>IF('PV model'!$B$2&gt;0, 180-N749,IF('PV model'!$B$2&lt;0,0-N749,N749))</f>
        <v>191.65162546280982</v>
      </c>
      <c r="P749" s="2">
        <f>ABS(O749-'PV model'!$B$5)</f>
        <v>13.348374537190182</v>
      </c>
      <c r="Q749" s="3">
        <f t="shared" si="126"/>
        <v>141.86301420100386</v>
      </c>
      <c r="R749" s="3">
        <f t="shared" si="131"/>
        <v>0</v>
      </c>
      <c r="S749" s="3">
        <f t="shared" si="127"/>
        <v>0</v>
      </c>
      <c r="T749" s="3">
        <f>(0.5*(1-COS(RADIANS(90-$X$3)))*(D749+E749)*'PV model'!$B$4)</f>
        <v>0</v>
      </c>
      <c r="U749" s="3">
        <f t="shared" si="132"/>
        <v>0</v>
      </c>
      <c r="V749" s="3">
        <f>('PV model'!$B$13*(U749/1000)*(1-'PV model'!$B$14*((20+C749)-25))*'PV model'!$B$10)/'PV model'!$B$12</f>
        <v>0</v>
      </c>
    </row>
    <row r="750" spans="1:22" x14ac:dyDescent="0.2">
      <c r="A750" s="10">
        <f t="shared" si="133"/>
        <v>32</v>
      </c>
      <c r="B750" s="10">
        <f t="shared" si="134"/>
        <v>1</v>
      </c>
      <c r="C750" s="23">
        <v>7.4</v>
      </c>
      <c r="D750" s="24">
        <v>0</v>
      </c>
      <c r="E750" s="24">
        <v>0</v>
      </c>
      <c r="F750" s="48"/>
      <c r="G750" s="48"/>
      <c r="H750" s="1">
        <f t="shared" si="135"/>
        <v>-17.530322686407796</v>
      </c>
      <c r="I750" s="1">
        <f t="shared" si="128"/>
        <v>-13.668511498469453</v>
      </c>
      <c r="J750" s="4">
        <f>B750+('PV model'!$B$3/15)+(I750/60)</f>
        <v>0.49552480835884249</v>
      </c>
      <c r="K750" s="2">
        <f t="shared" si="129"/>
        <v>172.56712787461737</v>
      </c>
      <c r="L750" s="2">
        <f>DEGREES(ASIN((((COS(RADIANS('PV model'!$B$2))*COS(RADIANS(H750))*COS(RADIANS(K750)))+(SIN(RADIANS('PV model'!$B$2))*SIN(RADIANS(H750)))))))</f>
        <v>-51.609649620611556</v>
      </c>
      <c r="M750" s="3">
        <f t="shared" si="125"/>
        <v>0</v>
      </c>
      <c r="N750" s="2">
        <f t="shared" si="130"/>
        <v>11.457249072382297</v>
      </c>
      <c r="O750" s="2">
        <f>IF('PV model'!$B$2&gt;0, 180-N750,IF('PV model'!$B$2&lt;0,0-N750,N750))</f>
        <v>168.5427509276177</v>
      </c>
      <c r="P750" s="2">
        <f>ABS(O750-'PV model'!$B$5)</f>
        <v>36.457249072382297</v>
      </c>
      <c r="Q750" s="3">
        <f t="shared" si="126"/>
        <v>141.60964962061158</v>
      </c>
      <c r="R750" s="3">
        <f t="shared" si="131"/>
        <v>0</v>
      </c>
      <c r="S750" s="3">
        <f t="shared" si="127"/>
        <v>0</v>
      </c>
      <c r="T750" s="3">
        <f>(0.5*(1-COS(RADIANS(90-$X$3)))*(D750+E750)*'PV model'!$B$4)</f>
        <v>0</v>
      </c>
      <c r="U750" s="3">
        <f t="shared" si="132"/>
        <v>0</v>
      </c>
      <c r="V750" s="3">
        <f>('PV model'!$B$13*(U750/1000)*(1-'PV model'!$B$14*((20+C750)-25))*'PV model'!$B$10)/'PV model'!$B$12</f>
        <v>0</v>
      </c>
    </row>
    <row r="751" spans="1:22" x14ac:dyDescent="0.2">
      <c r="A751" s="10">
        <f t="shared" si="133"/>
        <v>32</v>
      </c>
      <c r="B751" s="10">
        <f t="shared" si="134"/>
        <v>2</v>
      </c>
      <c r="C751" s="23">
        <v>7.2</v>
      </c>
      <c r="D751" s="24">
        <v>0</v>
      </c>
      <c r="E751" s="24">
        <v>0</v>
      </c>
      <c r="F751" s="48"/>
      <c r="G751" s="48"/>
      <c r="H751" s="1">
        <f t="shared" si="135"/>
        <v>-17.530322686407796</v>
      </c>
      <c r="I751" s="1">
        <f t="shared" si="128"/>
        <v>-13.668511498469453</v>
      </c>
      <c r="J751" s="4">
        <f>B751+('PV model'!$B$3/15)+(I751/60)</f>
        <v>1.4955248083588426</v>
      </c>
      <c r="K751" s="2">
        <f t="shared" si="129"/>
        <v>157.56712787461737</v>
      </c>
      <c r="L751" s="2">
        <f>DEGREES(ASIN((((COS(RADIANS('PV model'!$B$2))*COS(RADIANS(H751))*COS(RADIANS(K751)))+(SIN(RADIANS('PV model'!$B$2))*SIN(RADIANS(H751)))))))</f>
        <v>-48.371309665453843</v>
      </c>
      <c r="M751" s="3">
        <f t="shared" si="125"/>
        <v>0</v>
      </c>
      <c r="N751" s="2">
        <f t="shared" si="130"/>
        <v>33.21358184018279</v>
      </c>
      <c r="O751" s="2">
        <f>IF('PV model'!$B$2&gt;0, 180-N751,IF('PV model'!$B$2&lt;0,0-N751,N751))</f>
        <v>146.7864181598172</v>
      </c>
      <c r="P751" s="2">
        <f>ABS(O751-'PV model'!$B$5)</f>
        <v>58.213581840182798</v>
      </c>
      <c r="Q751" s="3">
        <f t="shared" si="126"/>
        <v>138.37130966545385</v>
      </c>
      <c r="R751" s="3">
        <f t="shared" si="131"/>
        <v>0</v>
      </c>
      <c r="S751" s="3">
        <f t="shared" si="127"/>
        <v>0</v>
      </c>
      <c r="T751" s="3">
        <f>(0.5*(1-COS(RADIANS(90-$X$3)))*(D751+E751)*'PV model'!$B$4)</f>
        <v>0</v>
      </c>
      <c r="U751" s="3">
        <f t="shared" si="132"/>
        <v>0</v>
      </c>
      <c r="V751" s="3">
        <f>('PV model'!$B$13*(U751/1000)*(1-'PV model'!$B$14*((20+C751)-25))*'PV model'!$B$10)/'PV model'!$B$12</f>
        <v>0</v>
      </c>
    </row>
    <row r="752" spans="1:22" x14ac:dyDescent="0.2">
      <c r="A752" s="10">
        <f t="shared" si="133"/>
        <v>32</v>
      </c>
      <c r="B752" s="10">
        <f t="shared" si="134"/>
        <v>3</v>
      </c>
      <c r="C752" s="23">
        <v>7</v>
      </c>
      <c r="D752" s="24">
        <v>0</v>
      </c>
      <c r="E752" s="24">
        <v>0</v>
      </c>
      <c r="F752" s="48"/>
      <c r="G752" s="48"/>
      <c r="H752" s="1">
        <f t="shared" si="135"/>
        <v>-17.530322686407796</v>
      </c>
      <c r="I752" s="1">
        <f t="shared" si="128"/>
        <v>-13.668511498469453</v>
      </c>
      <c r="J752" s="4">
        <f>B752+('PV model'!$B$3/15)+(I752/60)</f>
        <v>2.4955248083588422</v>
      </c>
      <c r="K752" s="2">
        <f t="shared" si="129"/>
        <v>142.56712787461737</v>
      </c>
      <c r="L752" s="2">
        <f>DEGREES(ASIN((((COS(RADIANS('PV model'!$B$2))*COS(RADIANS(H752))*COS(RADIANS(K752)))+(SIN(RADIANS('PV model'!$B$2))*SIN(RADIANS(H752)))))))</f>
        <v>-42.618321705871843</v>
      </c>
      <c r="M752" s="3">
        <f t="shared" si="125"/>
        <v>0</v>
      </c>
      <c r="N752" s="2">
        <f t="shared" si="130"/>
        <v>51.964676807753378</v>
      </c>
      <c r="O752" s="2">
        <f>IF('PV model'!$B$2&gt;0, 180-N752,IF('PV model'!$B$2&lt;0,0-N752,N752))</f>
        <v>128.03532319224661</v>
      </c>
      <c r="P752" s="2">
        <f>ABS(O752-'PV model'!$B$5)</f>
        <v>76.964676807753392</v>
      </c>
      <c r="Q752" s="3">
        <f t="shared" si="126"/>
        <v>132.61832170587184</v>
      </c>
      <c r="R752" s="3">
        <f t="shared" si="131"/>
        <v>0</v>
      </c>
      <c r="S752" s="3">
        <f t="shared" si="127"/>
        <v>0</v>
      </c>
      <c r="T752" s="3">
        <f>(0.5*(1-COS(RADIANS(90-$X$3)))*(D752+E752)*'PV model'!$B$4)</f>
        <v>0</v>
      </c>
      <c r="U752" s="3">
        <f t="shared" si="132"/>
        <v>0</v>
      </c>
      <c r="V752" s="3">
        <f>('PV model'!$B$13*(U752/1000)*(1-'PV model'!$B$14*((20+C752)-25))*'PV model'!$B$10)/'PV model'!$B$12</f>
        <v>0</v>
      </c>
    </row>
    <row r="753" spans="1:22" x14ac:dyDescent="0.2">
      <c r="A753" s="10">
        <f t="shared" si="133"/>
        <v>32</v>
      </c>
      <c r="B753" s="10">
        <f t="shared" si="134"/>
        <v>4</v>
      </c>
      <c r="C753" s="23">
        <v>6.9</v>
      </c>
      <c r="D753" s="24">
        <v>0</v>
      </c>
      <c r="E753" s="24">
        <v>0</v>
      </c>
      <c r="F753" s="48"/>
      <c r="G753" s="48"/>
      <c r="H753" s="1">
        <f t="shared" si="135"/>
        <v>-17.530322686407796</v>
      </c>
      <c r="I753" s="1">
        <f t="shared" si="128"/>
        <v>-13.668511498469453</v>
      </c>
      <c r="J753" s="4">
        <f>B753+('PV model'!$B$3/15)+(I753/60)</f>
        <v>3.4955248083588422</v>
      </c>
      <c r="K753" s="2">
        <f t="shared" si="129"/>
        <v>127.56712787461736</v>
      </c>
      <c r="L753" s="2">
        <f>DEGREES(ASIN((((COS(RADIANS('PV model'!$B$2))*COS(RADIANS(H753))*COS(RADIANS(K753)))+(SIN(RADIANS('PV model'!$B$2))*SIN(RADIANS(H753)))))))</f>
        <v>-35.27699700402578</v>
      </c>
      <c r="M753" s="3">
        <f t="shared" si="125"/>
        <v>0</v>
      </c>
      <c r="N753" s="2">
        <f t="shared" si="130"/>
        <v>67.795360151065168</v>
      </c>
      <c r="O753" s="2">
        <f>IF('PV model'!$B$2&gt;0, 180-N753,IF('PV model'!$B$2&lt;0,0-N753,N753))</f>
        <v>112.20463984893483</v>
      </c>
      <c r="P753" s="2">
        <f>ABS(O753-'PV model'!$B$5)</f>
        <v>92.795360151065168</v>
      </c>
      <c r="Q753" s="3">
        <f t="shared" si="126"/>
        <v>125.27699700402577</v>
      </c>
      <c r="R753" s="3">
        <f t="shared" si="131"/>
        <v>0</v>
      </c>
      <c r="S753" s="3">
        <f t="shared" si="127"/>
        <v>0</v>
      </c>
      <c r="T753" s="3">
        <f>(0.5*(1-COS(RADIANS(90-$X$3)))*(D753+E753)*'PV model'!$B$4)</f>
        <v>0</v>
      </c>
      <c r="U753" s="3">
        <f t="shared" si="132"/>
        <v>0</v>
      </c>
      <c r="V753" s="3">
        <f>('PV model'!$B$13*(U753/1000)*(1-'PV model'!$B$14*((20+C753)-25))*'PV model'!$B$10)/'PV model'!$B$12</f>
        <v>0</v>
      </c>
    </row>
    <row r="754" spans="1:22" x14ac:dyDescent="0.2">
      <c r="A754" s="10">
        <f t="shared" si="133"/>
        <v>32</v>
      </c>
      <c r="B754" s="10">
        <f t="shared" si="134"/>
        <v>5</v>
      </c>
      <c r="C754" s="23">
        <v>6.9</v>
      </c>
      <c r="D754" s="24">
        <v>0</v>
      </c>
      <c r="E754" s="24">
        <v>0</v>
      </c>
      <c r="F754" s="48"/>
      <c r="G754" s="48"/>
      <c r="H754" s="1">
        <f t="shared" si="135"/>
        <v>-17.530322686407796</v>
      </c>
      <c r="I754" s="1">
        <f t="shared" si="128"/>
        <v>-13.668511498469453</v>
      </c>
      <c r="J754" s="4">
        <f>B754+('PV model'!$B$3/15)+(I754/60)</f>
        <v>4.4955248083588426</v>
      </c>
      <c r="K754" s="2">
        <f t="shared" si="129"/>
        <v>112.56712787461736</v>
      </c>
      <c r="L754" s="2">
        <f>DEGREES(ASIN((((COS(RADIANS('PV model'!$B$2))*COS(RADIANS(H754))*COS(RADIANS(K754)))+(SIN(RADIANS('PV model'!$B$2))*SIN(RADIANS(H754)))))))</f>
        <v>-27.097601429572876</v>
      </c>
      <c r="M754" s="3">
        <f t="shared" si="125"/>
        <v>0</v>
      </c>
      <c r="N754" s="2">
        <f t="shared" si="130"/>
        <v>81.539645251900396</v>
      </c>
      <c r="O754" s="2">
        <f>IF('PV model'!$B$2&gt;0, 180-N754,IF('PV model'!$B$2&lt;0,0-N754,N754))</f>
        <v>98.460354748099604</v>
      </c>
      <c r="P754" s="2">
        <f>ABS(O754-'PV model'!$B$5)</f>
        <v>106.5396452519004</v>
      </c>
      <c r="Q754" s="3">
        <f t="shared" si="126"/>
        <v>117.09760142957289</v>
      </c>
      <c r="R754" s="3">
        <f t="shared" si="131"/>
        <v>0</v>
      </c>
      <c r="S754" s="3">
        <f t="shared" si="127"/>
        <v>0</v>
      </c>
      <c r="T754" s="3">
        <f>(0.5*(1-COS(RADIANS(90-$X$3)))*(D754+E754)*'PV model'!$B$4)</f>
        <v>0</v>
      </c>
      <c r="U754" s="3">
        <f t="shared" si="132"/>
        <v>0</v>
      </c>
      <c r="V754" s="3">
        <f>('PV model'!$B$13*(U754/1000)*(1-'PV model'!$B$14*((20+C754)-25))*'PV model'!$B$10)/'PV model'!$B$12</f>
        <v>0</v>
      </c>
    </row>
    <row r="755" spans="1:22" x14ac:dyDescent="0.2">
      <c r="A755" s="10">
        <f t="shared" si="133"/>
        <v>32</v>
      </c>
      <c r="B755" s="10">
        <f t="shared" si="134"/>
        <v>6</v>
      </c>
      <c r="C755" s="23">
        <v>6.9</v>
      </c>
      <c r="D755" s="24">
        <v>0</v>
      </c>
      <c r="E755" s="24">
        <v>0</v>
      </c>
      <c r="F755" s="48"/>
      <c r="G755" s="48"/>
      <c r="H755" s="1">
        <f t="shared" si="135"/>
        <v>-17.530322686407796</v>
      </c>
      <c r="I755" s="1">
        <f t="shared" si="128"/>
        <v>-13.668511498469453</v>
      </c>
      <c r="J755" s="4">
        <f>B755+('PV model'!$B$3/15)+(I755/60)</f>
        <v>5.4955248083588426</v>
      </c>
      <c r="K755" s="2">
        <f t="shared" si="129"/>
        <v>97.567127874617356</v>
      </c>
      <c r="L755" s="2">
        <f>DEGREES(ASIN((((COS(RADIANS('PV model'!$B$2))*COS(RADIANS(H755))*COS(RADIANS(K755)))+(SIN(RADIANS('PV model'!$B$2))*SIN(RADIANS(H755)))))))</f>
        <v>-18.624231259617293</v>
      </c>
      <c r="M755" s="3">
        <f t="shared" si="125"/>
        <v>0</v>
      </c>
      <c r="N755" s="2">
        <f t="shared" si="130"/>
        <v>85.938362114700837</v>
      </c>
      <c r="O755" s="2">
        <f>IF('PV model'!$B$2&gt;0, 180-N755,IF('PV model'!$B$2&lt;0,0-N755,N755))</f>
        <v>94.061637885299163</v>
      </c>
      <c r="P755" s="2">
        <f>ABS(O755-'PV model'!$B$5)</f>
        <v>110.93836211470084</v>
      </c>
      <c r="Q755" s="3">
        <f t="shared" si="126"/>
        <v>108.62423125961729</v>
      </c>
      <c r="R755" s="3">
        <f t="shared" si="131"/>
        <v>0</v>
      </c>
      <c r="S755" s="3">
        <f t="shared" si="127"/>
        <v>0</v>
      </c>
      <c r="T755" s="3">
        <f>(0.5*(1-COS(RADIANS(90-$X$3)))*(D755+E755)*'PV model'!$B$4)</f>
        <v>0</v>
      </c>
      <c r="U755" s="3">
        <f t="shared" si="132"/>
        <v>0</v>
      </c>
      <c r="V755" s="3">
        <f>('PV model'!$B$13*(U755/1000)*(1-'PV model'!$B$14*((20+C755)-25))*'PV model'!$B$10)/'PV model'!$B$12</f>
        <v>0</v>
      </c>
    </row>
    <row r="756" spans="1:22" x14ac:dyDescent="0.2">
      <c r="A756" s="10">
        <f t="shared" si="133"/>
        <v>32</v>
      </c>
      <c r="B756" s="10">
        <f t="shared" si="134"/>
        <v>7</v>
      </c>
      <c r="C756" s="23">
        <v>6.6</v>
      </c>
      <c r="D756" s="24">
        <v>0</v>
      </c>
      <c r="E756" s="24">
        <v>0</v>
      </c>
      <c r="F756" s="48"/>
      <c r="G756" s="48"/>
      <c r="H756" s="1">
        <f t="shared" si="135"/>
        <v>-17.530322686407796</v>
      </c>
      <c r="I756" s="1">
        <f t="shared" si="128"/>
        <v>-13.668511498469453</v>
      </c>
      <c r="J756" s="4">
        <f>B756+('PV model'!$B$3/15)+(I756/60)</f>
        <v>6.4955248083588426</v>
      </c>
      <c r="K756" s="2">
        <f t="shared" si="129"/>
        <v>82.567127874617356</v>
      </c>
      <c r="L756" s="2">
        <f>DEGREES(ASIN((((COS(RADIANS('PV model'!$B$2))*COS(RADIANS(H756))*COS(RADIANS(K756)))+(SIN(RADIANS('PV model'!$B$2))*SIN(RADIANS(H756)))))))</f>
        <v>-10.274571920543007</v>
      </c>
      <c r="M756" s="3">
        <f t="shared" si="125"/>
        <v>0</v>
      </c>
      <c r="N756" s="2">
        <f t="shared" si="130"/>
        <v>73.936291799314475</v>
      </c>
      <c r="O756" s="2">
        <f>IF('PV model'!$B$2&gt;0, 180-N756,IF('PV model'!$B$2&lt;0,0-N756,N756))</f>
        <v>106.06370820068553</v>
      </c>
      <c r="P756" s="2">
        <f>ABS(O756-'PV model'!$B$5)</f>
        <v>98.936291799314475</v>
      </c>
      <c r="Q756" s="3">
        <f t="shared" si="126"/>
        <v>100.27457192054301</v>
      </c>
      <c r="R756" s="3">
        <f t="shared" si="131"/>
        <v>0</v>
      </c>
      <c r="S756" s="3">
        <f t="shared" si="127"/>
        <v>0</v>
      </c>
      <c r="T756" s="3">
        <f>(0.5*(1-COS(RADIANS(90-$X$3)))*(D756+E756)*'PV model'!$B$4)</f>
        <v>0</v>
      </c>
      <c r="U756" s="3">
        <f t="shared" si="132"/>
        <v>0</v>
      </c>
      <c r="V756" s="3">
        <f>('PV model'!$B$13*(U756/1000)*(1-'PV model'!$B$14*((20+C756)-25))*'PV model'!$B$10)/'PV model'!$B$12</f>
        <v>0</v>
      </c>
    </row>
    <row r="757" spans="1:22" x14ac:dyDescent="0.2">
      <c r="A757" s="10">
        <f t="shared" si="133"/>
        <v>32</v>
      </c>
      <c r="B757" s="10">
        <f t="shared" si="134"/>
        <v>8</v>
      </c>
      <c r="C757" s="23">
        <v>6.2</v>
      </c>
      <c r="D757" s="24">
        <v>0</v>
      </c>
      <c r="E757" s="24">
        <v>0</v>
      </c>
      <c r="F757" s="48"/>
      <c r="G757" s="48"/>
      <c r="H757" s="1">
        <f t="shared" si="135"/>
        <v>-17.530322686407796</v>
      </c>
      <c r="I757" s="1">
        <f t="shared" si="128"/>
        <v>-13.668511498469453</v>
      </c>
      <c r="J757" s="4">
        <f>B757+('PV model'!$B$3/15)+(I757/60)</f>
        <v>7.4955248083588426</v>
      </c>
      <c r="K757" s="2">
        <f t="shared" si="129"/>
        <v>67.567127874617356</v>
      </c>
      <c r="L757" s="2">
        <f>DEGREES(ASIN((((COS(RADIANS('PV model'!$B$2))*COS(RADIANS(H757))*COS(RADIANS(K757)))+(SIN(RADIANS('PV model'!$B$2))*SIN(RADIANS(H757)))))))</f>
        <v>-2.4147294263297963</v>
      </c>
      <c r="M757" s="3">
        <f t="shared" si="125"/>
        <v>0</v>
      </c>
      <c r="N757" s="2">
        <f t="shared" si="130"/>
        <v>61.906791920540513</v>
      </c>
      <c r="O757" s="2">
        <f>IF('PV model'!$B$2&gt;0, 180-N757,IF('PV model'!$B$2&lt;0,0-N757,N757))</f>
        <v>118.09320807945949</v>
      </c>
      <c r="P757" s="2">
        <f>ABS(O757-'PV model'!$B$5)</f>
        <v>86.906791920540513</v>
      </c>
      <c r="Q757" s="3">
        <f t="shared" si="126"/>
        <v>92.414729426329799</v>
      </c>
      <c r="R757" s="3">
        <f t="shared" si="131"/>
        <v>0</v>
      </c>
      <c r="S757" s="3">
        <f t="shared" si="127"/>
        <v>0</v>
      </c>
      <c r="T757" s="3">
        <f>(0.5*(1-COS(RADIANS(90-$X$3)))*(D757+E757)*'PV model'!$B$4)</f>
        <v>0</v>
      </c>
      <c r="U757" s="3">
        <f t="shared" si="132"/>
        <v>0</v>
      </c>
      <c r="V757" s="3">
        <f>('PV model'!$B$13*(U757/1000)*(1-'PV model'!$B$14*((20+C757)-25))*'PV model'!$B$10)/'PV model'!$B$12</f>
        <v>0</v>
      </c>
    </row>
    <row r="758" spans="1:22" x14ac:dyDescent="0.2">
      <c r="A758" s="10">
        <f t="shared" si="133"/>
        <v>32</v>
      </c>
      <c r="B758" s="10">
        <f t="shared" si="134"/>
        <v>9</v>
      </c>
      <c r="C758" s="23">
        <v>5.9</v>
      </c>
      <c r="D758" s="24">
        <v>0</v>
      </c>
      <c r="E758" s="24">
        <v>6.1740000000000004</v>
      </c>
      <c r="F758" s="48"/>
      <c r="G758" s="48"/>
      <c r="H758" s="1">
        <f t="shared" si="135"/>
        <v>-17.530322686407796</v>
      </c>
      <c r="I758" s="1">
        <f t="shared" si="128"/>
        <v>-13.668511498469453</v>
      </c>
      <c r="J758" s="4">
        <f>B758+('PV model'!$B$3/15)+(I758/60)</f>
        <v>8.4955248083588426</v>
      </c>
      <c r="K758" s="2">
        <f t="shared" si="129"/>
        <v>52.567127874617363</v>
      </c>
      <c r="L758" s="2">
        <f>DEGREES(ASIN((((COS(RADIANS('PV model'!$B$2))*COS(RADIANS(H758))*COS(RADIANS(K758)))+(SIN(RADIANS('PV model'!$B$2))*SIN(RADIANS(H758)))))))</f>
        <v>4.5917249842909698</v>
      </c>
      <c r="M758" s="3">
        <f t="shared" si="125"/>
        <v>4.5917249842909698</v>
      </c>
      <c r="N758" s="2">
        <f t="shared" si="130"/>
        <v>49.431220836367274</v>
      </c>
      <c r="O758" s="2">
        <f>IF('PV model'!$B$2&gt;0, 180-N758,IF('PV model'!$B$2&lt;0,0-N758,N758))</f>
        <v>130.56877916363271</v>
      </c>
      <c r="P758" s="2">
        <f>ABS(O758-'PV model'!$B$5)</f>
        <v>74.431220836367288</v>
      </c>
      <c r="Q758" s="3">
        <f t="shared" si="126"/>
        <v>85.408275015709037</v>
      </c>
      <c r="R758" s="3">
        <f t="shared" si="131"/>
        <v>0</v>
      </c>
      <c r="S758" s="3">
        <f t="shared" si="127"/>
        <v>6.1740000000000004</v>
      </c>
      <c r="T758" s="3">
        <f>(0.5*(1-COS(RADIANS(90-$X$3)))*(D758+E758)*'PV model'!$B$4)</f>
        <v>0</v>
      </c>
      <c r="U758" s="3">
        <f t="shared" si="132"/>
        <v>6.1740000000000004</v>
      </c>
      <c r="V758" s="3">
        <f>('PV model'!$B$13*(U758/1000)*(1-'PV model'!$B$14*((20+C758)-25))*'PV model'!$B$10)/'PV model'!$B$12</f>
        <v>0.61493128905600003</v>
      </c>
    </row>
    <row r="759" spans="1:22" x14ac:dyDescent="0.2">
      <c r="A759" s="10">
        <f t="shared" si="133"/>
        <v>32</v>
      </c>
      <c r="B759" s="10">
        <f t="shared" si="134"/>
        <v>10</v>
      </c>
      <c r="C759" s="23">
        <v>6.1</v>
      </c>
      <c r="D759" s="24">
        <v>50.510249999999999</v>
      </c>
      <c r="E759" s="24">
        <v>33.515999999999998</v>
      </c>
      <c r="F759" s="48"/>
      <c r="G759" s="48"/>
      <c r="H759" s="1">
        <f t="shared" si="135"/>
        <v>-17.530322686407796</v>
      </c>
      <c r="I759" s="1">
        <f t="shared" si="128"/>
        <v>-13.668511498469453</v>
      </c>
      <c r="J759" s="4">
        <f>B759+('PV model'!$B$3/15)+(I759/60)</f>
        <v>9.4955248083588426</v>
      </c>
      <c r="K759" s="2">
        <f t="shared" si="129"/>
        <v>37.567127874617363</v>
      </c>
      <c r="L759" s="2">
        <f>DEGREES(ASIN((((COS(RADIANS('PV model'!$B$2))*COS(RADIANS(H759))*COS(RADIANS(K759)))+(SIN(RADIANS('PV model'!$B$2))*SIN(RADIANS(H759)))))))</f>
        <v>10.362186555896958</v>
      </c>
      <c r="M759" s="3">
        <f t="shared" si="125"/>
        <v>10.362186555896958</v>
      </c>
      <c r="N759" s="2">
        <f t="shared" si="130"/>
        <v>36.229017016240931</v>
      </c>
      <c r="O759" s="2">
        <f>IF('PV model'!$B$2&gt;0, 180-N759,IF('PV model'!$B$2&lt;0,0-N759,N759))</f>
        <v>143.77098298375907</v>
      </c>
      <c r="P759" s="2">
        <f>ABS(O759-'PV model'!$B$5)</f>
        <v>61.229017016240931</v>
      </c>
      <c r="Q759" s="3">
        <f t="shared" si="126"/>
        <v>79.637813444103031</v>
      </c>
      <c r="R759" s="3">
        <f t="shared" si="131"/>
        <v>50.510250000000042</v>
      </c>
      <c r="S759" s="3">
        <f t="shared" si="127"/>
        <v>39.495152649926055</v>
      </c>
      <c r="T759" s="3">
        <f>(0.5*(1-COS(RADIANS(90-$X$3)))*(D759+E759)*'PV model'!$B$4)</f>
        <v>0</v>
      </c>
      <c r="U759" s="3">
        <f t="shared" si="132"/>
        <v>90.005402649926097</v>
      </c>
      <c r="V759" s="3">
        <f>('PV model'!$B$13*(U759/1000)*(1-'PV model'!$B$14*((20+C759)-25))*'PV model'!$B$10)/'PV model'!$B$12</f>
        <v>8.9573535126715118</v>
      </c>
    </row>
    <row r="760" spans="1:22" x14ac:dyDescent="0.2">
      <c r="A760" s="10">
        <f t="shared" si="133"/>
        <v>32</v>
      </c>
      <c r="B760" s="10">
        <f t="shared" si="134"/>
        <v>11</v>
      </c>
      <c r="C760" s="23">
        <v>6.3</v>
      </c>
      <c r="D760" s="24">
        <v>1.1224499999999999</v>
      </c>
      <c r="E760" s="24">
        <v>64.385999999999996</v>
      </c>
      <c r="F760" s="48"/>
      <c r="G760" s="48"/>
      <c r="H760" s="1">
        <f t="shared" si="135"/>
        <v>-17.530322686407796</v>
      </c>
      <c r="I760" s="1">
        <f t="shared" si="128"/>
        <v>-13.668511498469453</v>
      </c>
      <c r="J760" s="4">
        <f>B760+('PV model'!$B$3/15)+(I760/60)</f>
        <v>10.495524808358843</v>
      </c>
      <c r="K760" s="2">
        <f t="shared" si="129"/>
        <v>22.567127874617363</v>
      </c>
      <c r="L760" s="2">
        <f>DEGREES(ASIN((((COS(RADIANS('PV model'!$B$2))*COS(RADIANS(H760))*COS(RADIANS(K760)))+(SIN(RADIANS('PV model'!$B$2))*SIN(RADIANS(H760)))))))</f>
        <v>14.507712223416585</v>
      </c>
      <c r="M760" s="3">
        <f t="shared" si="125"/>
        <v>14.507712223416585</v>
      </c>
      <c r="N760" s="2">
        <f t="shared" si="130"/>
        <v>22.209568947841813</v>
      </c>
      <c r="O760" s="2">
        <f>IF('PV model'!$B$2&gt;0, 180-N760,IF('PV model'!$B$2&lt;0,0-N760,N760))</f>
        <v>157.7904310521582</v>
      </c>
      <c r="P760" s="2">
        <f>ABS(O760-'PV model'!$B$5)</f>
        <v>47.209568947841802</v>
      </c>
      <c r="Q760" s="3">
        <f t="shared" si="126"/>
        <v>75.49228777658341</v>
      </c>
      <c r="R760" s="3">
        <f t="shared" si="131"/>
        <v>1.1224500000000006</v>
      </c>
      <c r="S760" s="3">
        <f t="shared" si="127"/>
        <v>64.898014632957171</v>
      </c>
      <c r="T760" s="3">
        <f>(0.5*(1-COS(RADIANS(90-$X$3)))*(D760+E760)*'PV model'!$B$4)</f>
        <v>0</v>
      </c>
      <c r="U760" s="3">
        <f t="shared" si="132"/>
        <v>66.020464632957172</v>
      </c>
      <c r="V760" s="3">
        <f>('PV model'!$B$13*(U760/1000)*(1-'PV model'!$B$14*((20+C760)-25))*'PV model'!$B$10)/'PV model'!$B$12</f>
        <v>6.5650887353579046</v>
      </c>
    </row>
    <row r="761" spans="1:22" x14ac:dyDescent="0.2">
      <c r="A761" s="10">
        <f t="shared" si="133"/>
        <v>32</v>
      </c>
      <c r="B761" s="10">
        <f t="shared" si="134"/>
        <v>12</v>
      </c>
      <c r="C761" s="23">
        <v>6.5</v>
      </c>
      <c r="D761" s="24">
        <v>0</v>
      </c>
      <c r="E761" s="24">
        <v>55.566000000000003</v>
      </c>
      <c r="F761" s="48"/>
      <c r="G761" s="48"/>
      <c r="H761" s="1">
        <f t="shared" si="135"/>
        <v>-17.530322686407796</v>
      </c>
      <c r="I761" s="1">
        <f t="shared" si="128"/>
        <v>-13.668511498469453</v>
      </c>
      <c r="J761" s="4">
        <f>B761+('PV model'!$B$3/15)+(I761/60)</f>
        <v>11.495524808358843</v>
      </c>
      <c r="K761" s="2">
        <f t="shared" si="129"/>
        <v>7.5671278746173609</v>
      </c>
      <c r="L761" s="2">
        <f>DEGREES(ASIN((((COS(RADIANS('PV model'!$B$2))*COS(RADIANS(H761))*COS(RADIANS(K761)))+(SIN(RADIANS('PV model'!$B$2))*SIN(RADIANS(H761)))))))</f>
        <v>16.688122554587306</v>
      </c>
      <c r="M761" s="3">
        <f t="shared" si="125"/>
        <v>16.688122554587306</v>
      </c>
      <c r="N761" s="2">
        <f t="shared" si="130"/>
        <v>7.5327673307592811</v>
      </c>
      <c r="O761" s="2">
        <f>IF('PV model'!$B$2&gt;0, 180-N761,IF('PV model'!$B$2&lt;0,0-N761,N761))</f>
        <v>172.46723266924073</v>
      </c>
      <c r="P761" s="2">
        <f>ABS(O761-'PV model'!$B$5)</f>
        <v>32.53276733075927</v>
      </c>
      <c r="Q761" s="3">
        <f t="shared" si="126"/>
        <v>73.311877445412705</v>
      </c>
      <c r="R761" s="3">
        <f t="shared" si="131"/>
        <v>0</v>
      </c>
      <c r="S761" s="3">
        <f t="shared" si="127"/>
        <v>55.566000000000003</v>
      </c>
      <c r="T761" s="3">
        <f>(0.5*(1-COS(RADIANS(90-$X$3)))*(D761+E761)*'PV model'!$B$4)</f>
        <v>0</v>
      </c>
      <c r="U761" s="3">
        <f t="shared" si="132"/>
        <v>55.566000000000003</v>
      </c>
      <c r="V761" s="3">
        <f>('PV model'!$B$13*(U761/1000)*(1-'PV model'!$B$14*((20+C761)-25))*'PV model'!$B$10)/'PV model'!$B$12</f>
        <v>5.5210510958399999</v>
      </c>
    </row>
    <row r="762" spans="1:22" x14ac:dyDescent="0.2">
      <c r="A762" s="10">
        <f t="shared" si="133"/>
        <v>32</v>
      </c>
      <c r="B762" s="10">
        <f t="shared" si="134"/>
        <v>13</v>
      </c>
      <c r="C762" s="23">
        <v>6.4</v>
      </c>
      <c r="D762" s="24">
        <v>0</v>
      </c>
      <c r="E762" s="24">
        <v>82.908000000000001</v>
      </c>
      <c r="F762" s="48"/>
      <c r="G762" s="48"/>
      <c r="H762" s="1">
        <f t="shared" si="135"/>
        <v>-17.530322686407796</v>
      </c>
      <c r="I762" s="1">
        <f t="shared" si="128"/>
        <v>-13.668511498469453</v>
      </c>
      <c r="J762" s="4">
        <f>B762+('PV model'!$B$3/15)+(I762/60)</f>
        <v>12.495524808358843</v>
      </c>
      <c r="K762" s="2">
        <f t="shared" si="129"/>
        <v>-7.4328721253826391</v>
      </c>
      <c r="L762" s="2">
        <f>DEGREES(ASIN((((COS(RADIANS('PV model'!$B$2))*COS(RADIANS(H762))*COS(RADIANS(K762)))+(SIN(RADIANS('PV model'!$B$2))*SIN(RADIANS(H762)))))))</f>
        <v>16.698003639951253</v>
      </c>
      <c r="M762" s="3">
        <f t="shared" si="125"/>
        <v>16.698003639951253</v>
      </c>
      <c r="N762" s="2">
        <f t="shared" si="130"/>
        <v>-7.3995129259148875</v>
      </c>
      <c r="O762" s="2">
        <f>IF('PV model'!$B$2&gt;0, 180-N762,IF('PV model'!$B$2&lt;0,0-N762,N762))</f>
        <v>187.39951292591488</v>
      </c>
      <c r="P762" s="2">
        <f>ABS(O762-'PV model'!$B$5)</f>
        <v>17.600487074085123</v>
      </c>
      <c r="Q762" s="3">
        <f t="shared" si="126"/>
        <v>73.301996360048747</v>
      </c>
      <c r="R762" s="3">
        <f t="shared" si="131"/>
        <v>0</v>
      </c>
      <c r="S762" s="3">
        <f t="shared" si="127"/>
        <v>82.908000000000001</v>
      </c>
      <c r="T762" s="3">
        <f>(0.5*(1-COS(RADIANS(90-$X$3)))*(D762+E762)*'PV model'!$B$4)</f>
        <v>0</v>
      </c>
      <c r="U762" s="3">
        <f t="shared" si="132"/>
        <v>82.908000000000001</v>
      </c>
      <c r="V762" s="3">
        <f>('PV model'!$B$13*(U762/1000)*(1-'PV model'!$B$14*((20+C762)-25))*'PV model'!$B$10)/'PV model'!$B$12</f>
        <v>8.2410737713919993</v>
      </c>
    </row>
    <row r="763" spans="1:22" x14ac:dyDescent="0.2">
      <c r="A763" s="10">
        <f t="shared" si="133"/>
        <v>32</v>
      </c>
      <c r="B763" s="10">
        <f t="shared" si="134"/>
        <v>14</v>
      </c>
      <c r="C763" s="23">
        <v>6.2</v>
      </c>
      <c r="D763" s="24">
        <v>5.6122499999999995</v>
      </c>
      <c r="E763" s="24">
        <v>93.492000000000004</v>
      </c>
      <c r="F763" s="48"/>
      <c r="G763" s="48"/>
      <c r="H763" s="1">
        <f t="shared" si="135"/>
        <v>-17.530322686407796</v>
      </c>
      <c r="I763" s="1">
        <f t="shared" si="128"/>
        <v>-13.668511498469453</v>
      </c>
      <c r="J763" s="4">
        <f>B763+('PV model'!$B$3/15)+(I763/60)</f>
        <v>13.495524808358843</v>
      </c>
      <c r="K763" s="2">
        <f t="shared" si="129"/>
        <v>-22.432872125382637</v>
      </c>
      <c r="L763" s="2">
        <f>DEGREES(ASIN((((COS(RADIANS('PV model'!$B$2))*COS(RADIANS(H763))*COS(RADIANS(K763)))+(SIN(RADIANS('PV model'!$B$2))*SIN(RADIANS(H763)))))))</f>
        <v>14.536377036079575</v>
      </c>
      <c r="M763" s="3">
        <f t="shared" si="125"/>
        <v>14.536377036079575</v>
      </c>
      <c r="N763" s="2">
        <f t="shared" si="130"/>
        <v>-22.080680935546965</v>
      </c>
      <c r="O763" s="2">
        <f>IF('PV model'!$B$2&gt;0, 180-N763,IF('PV model'!$B$2&lt;0,0-N763,N763))</f>
        <v>202.08068093554698</v>
      </c>
      <c r="P763" s="2">
        <f>ABS(O763-'PV model'!$B$5)</f>
        <v>2.9193190644530205</v>
      </c>
      <c r="Q763" s="3">
        <f t="shared" si="126"/>
        <v>75.463622963920429</v>
      </c>
      <c r="R763" s="3">
        <f t="shared" si="131"/>
        <v>5.6122500000000013</v>
      </c>
      <c r="S763" s="3">
        <f t="shared" si="127"/>
        <v>95.910214143710476</v>
      </c>
      <c r="T763" s="3">
        <f>(0.5*(1-COS(RADIANS(90-$X$3)))*(D763+E763)*'PV model'!$B$4)</f>
        <v>0</v>
      </c>
      <c r="U763" s="3">
        <f t="shared" si="132"/>
        <v>101.52246414371048</v>
      </c>
      <c r="V763" s="3">
        <f>('PV model'!$B$13*(U763/1000)*(1-'PV model'!$B$14*((20+C763)-25))*'PV model'!$B$10)/'PV model'!$B$12</f>
        <v>10.099474225329432</v>
      </c>
    </row>
    <row r="764" spans="1:22" x14ac:dyDescent="0.2">
      <c r="A764" s="10">
        <f t="shared" si="133"/>
        <v>32</v>
      </c>
      <c r="B764" s="10">
        <f t="shared" si="134"/>
        <v>15</v>
      </c>
      <c r="C764" s="23">
        <v>6.1</v>
      </c>
      <c r="D764" s="24">
        <v>39.28575</v>
      </c>
      <c r="E764" s="24">
        <v>75.85199999999999</v>
      </c>
      <c r="F764" s="48"/>
      <c r="G764" s="48"/>
      <c r="H764" s="1">
        <f t="shared" si="135"/>
        <v>-17.530322686407796</v>
      </c>
      <c r="I764" s="1">
        <f t="shared" si="128"/>
        <v>-13.668511498469453</v>
      </c>
      <c r="J764" s="4">
        <f>B764+('PV model'!$B$3/15)+(I764/60)</f>
        <v>14.495524808358843</v>
      </c>
      <c r="K764" s="2">
        <f t="shared" si="129"/>
        <v>-37.432872125382637</v>
      </c>
      <c r="L764" s="2">
        <f>DEGREES(ASIN((((COS(RADIANS('PV model'!$B$2))*COS(RADIANS(H764))*COS(RADIANS(K764)))+(SIN(RADIANS('PV model'!$B$2))*SIN(RADIANS(H764)))))))</f>
        <v>10.407063949809116</v>
      </c>
      <c r="M764" s="3">
        <f t="shared" si="125"/>
        <v>10.407063949809116</v>
      </c>
      <c r="N764" s="2">
        <f t="shared" si="130"/>
        <v>-36.107123369665963</v>
      </c>
      <c r="O764" s="2">
        <f>IF('PV model'!$B$2&gt;0, 180-N764,IF('PV model'!$B$2&lt;0,0-N764,N764))</f>
        <v>216.10712336966597</v>
      </c>
      <c r="P764" s="2">
        <f>ABS(O764-'PV model'!$B$5)</f>
        <v>11.10712336966597</v>
      </c>
      <c r="Q764" s="3">
        <f t="shared" si="126"/>
        <v>79.592936050190872</v>
      </c>
      <c r="R764" s="3">
        <f t="shared" si="131"/>
        <v>39.285750000000043</v>
      </c>
      <c r="S764" s="3">
        <f t="shared" si="127"/>
        <v>84.907551822269795</v>
      </c>
      <c r="T764" s="3">
        <f>(0.5*(1-COS(RADIANS(90-$X$3)))*(D764+E764)*'PV model'!$B$4)</f>
        <v>0</v>
      </c>
      <c r="U764" s="3">
        <f t="shared" si="132"/>
        <v>124.19330182226983</v>
      </c>
      <c r="V764" s="3">
        <f>('PV model'!$B$13*(U764/1000)*(1-'PV model'!$B$14*((20+C764)-25))*'PV model'!$B$10)/'PV model'!$B$12</f>
        <v>12.359739255373412</v>
      </c>
    </row>
    <row r="765" spans="1:22" x14ac:dyDescent="0.2">
      <c r="A765" s="10">
        <f t="shared" si="133"/>
        <v>32</v>
      </c>
      <c r="B765" s="10">
        <f t="shared" si="134"/>
        <v>16</v>
      </c>
      <c r="C765" s="23">
        <v>5.6</v>
      </c>
      <c r="D765" s="24">
        <v>3.3673500000000001</v>
      </c>
      <c r="E765" s="24">
        <v>41.454000000000001</v>
      </c>
      <c r="F765" s="48"/>
      <c r="G765" s="48"/>
      <c r="H765" s="1">
        <f t="shared" si="135"/>
        <v>-17.530322686407796</v>
      </c>
      <c r="I765" s="1">
        <f t="shared" si="128"/>
        <v>-13.668511498469453</v>
      </c>
      <c r="J765" s="4">
        <f>B765+('PV model'!$B$3/15)+(I765/60)</f>
        <v>15.495524808358843</v>
      </c>
      <c r="K765" s="2">
        <f t="shared" si="129"/>
        <v>-52.432872125382637</v>
      </c>
      <c r="L765" s="2">
        <f>DEGREES(ASIN((((COS(RADIANS('PV model'!$B$2))*COS(RADIANS(H765))*COS(RADIANS(K765)))+(SIN(RADIANS('PV model'!$B$2))*SIN(RADIANS(H765)))))))</f>
        <v>4.6494399195367899</v>
      </c>
      <c r="M765" s="3">
        <f t="shared" si="125"/>
        <v>4.6494399195367899</v>
      </c>
      <c r="N765" s="2">
        <f t="shared" si="130"/>
        <v>-49.316575492273053</v>
      </c>
      <c r="O765" s="2">
        <f>IF('PV model'!$B$2&gt;0, 180-N765,IF('PV model'!$B$2&lt;0,0-N765,N765))</f>
        <v>229.31657549227305</v>
      </c>
      <c r="P765" s="2">
        <f>ABS(O765-'PV model'!$B$5)</f>
        <v>24.316575492273046</v>
      </c>
      <c r="Q765" s="3">
        <f t="shared" si="126"/>
        <v>85.350560080463211</v>
      </c>
      <c r="R765" s="3">
        <f t="shared" si="131"/>
        <v>3.3673500000000032</v>
      </c>
      <c r="S765" s="3">
        <f t="shared" si="127"/>
        <v>42.553731670644879</v>
      </c>
      <c r="T765" s="3">
        <f>(0.5*(1-COS(RADIANS(90-$X$3)))*(D765+E765)*'PV model'!$B$4)</f>
        <v>0</v>
      </c>
      <c r="U765" s="3">
        <f t="shared" si="132"/>
        <v>45.921081670644881</v>
      </c>
      <c r="V765" s="3">
        <f>('PV model'!$B$13*(U765/1000)*(1-'PV model'!$B$14*((20+C765)-25))*'PV model'!$B$10)/'PV model'!$B$12</f>
        <v>4.5792546726205474</v>
      </c>
    </row>
    <row r="766" spans="1:22" x14ac:dyDescent="0.2">
      <c r="A766" s="10">
        <f t="shared" si="133"/>
        <v>32</v>
      </c>
      <c r="B766" s="10">
        <f t="shared" si="134"/>
        <v>17</v>
      </c>
      <c r="C766" s="23">
        <v>5</v>
      </c>
      <c r="D766" s="24">
        <v>0</v>
      </c>
      <c r="E766" s="24">
        <v>7.9380000000000006</v>
      </c>
      <c r="F766" s="48"/>
      <c r="G766" s="48"/>
      <c r="H766" s="1">
        <f t="shared" si="135"/>
        <v>-17.530322686407796</v>
      </c>
      <c r="I766" s="1">
        <f t="shared" si="128"/>
        <v>-13.668511498469453</v>
      </c>
      <c r="J766" s="4">
        <f>B766+('PV model'!$B$3/15)+(I766/60)</f>
        <v>16.495524808358841</v>
      </c>
      <c r="K766" s="2">
        <f t="shared" si="129"/>
        <v>-67.432872125382616</v>
      </c>
      <c r="L766" s="2">
        <f>DEGREES(ASIN((((COS(RADIANS('PV model'!$B$2))*COS(RADIANS(H766))*COS(RADIANS(K766)))+(SIN(RADIANS('PV model'!$B$2))*SIN(RADIANS(H766)))))))</f>
        <v>-2.3476794967479333</v>
      </c>
      <c r="M766" s="3">
        <f t="shared" si="125"/>
        <v>0</v>
      </c>
      <c r="N766" s="2">
        <f t="shared" si="130"/>
        <v>-61.797639970514012</v>
      </c>
      <c r="O766" s="2">
        <f>IF('PV model'!$B$2&gt;0, 180-N766,IF('PV model'!$B$2&lt;0,0-N766,N766))</f>
        <v>241.79763997051401</v>
      </c>
      <c r="P766" s="2">
        <f>ABS(O766-'PV model'!$B$5)</f>
        <v>36.797639970514012</v>
      </c>
      <c r="Q766" s="3">
        <f t="shared" si="126"/>
        <v>92.347679496747944</v>
      </c>
      <c r="R766" s="3">
        <f t="shared" si="131"/>
        <v>0</v>
      </c>
      <c r="S766" s="3">
        <f t="shared" si="127"/>
        <v>7.9380000000000006</v>
      </c>
      <c r="T766" s="3">
        <f>(0.5*(1-COS(RADIANS(90-$X$3)))*(D766+E766)*'PV model'!$B$4)</f>
        <v>0</v>
      </c>
      <c r="U766" s="3">
        <f t="shared" si="132"/>
        <v>7.9380000000000006</v>
      </c>
      <c r="V766" s="3">
        <f>('PV model'!$B$13*(U766/1000)*(1-'PV model'!$B$14*((20+C766)-25))*'PV model'!$B$10)/'PV model'!$B$12</f>
        <v>0.79348247999999999</v>
      </c>
    </row>
    <row r="767" spans="1:22" x14ac:dyDescent="0.2">
      <c r="A767" s="10">
        <f t="shared" si="133"/>
        <v>32</v>
      </c>
      <c r="B767" s="10">
        <f t="shared" si="134"/>
        <v>18</v>
      </c>
      <c r="C767" s="23">
        <v>4.5</v>
      </c>
      <c r="D767" s="24">
        <v>0</v>
      </c>
      <c r="E767" s="24">
        <v>0</v>
      </c>
      <c r="F767" s="48"/>
      <c r="G767" s="48"/>
      <c r="H767" s="1">
        <f t="shared" si="135"/>
        <v>-17.530322686407796</v>
      </c>
      <c r="I767" s="1">
        <f t="shared" si="128"/>
        <v>-13.668511498469453</v>
      </c>
      <c r="J767" s="4">
        <f>B767+('PV model'!$B$3/15)+(I767/60)</f>
        <v>17.495524808358841</v>
      </c>
      <c r="K767" s="2">
        <f t="shared" si="129"/>
        <v>-82.432872125382616</v>
      </c>
      <c r="L767" s="2">
        <f>DEGREES(ASIN((((COS(RADIANS('PV model'!$B$2))*COS(RADIANS(H767))*COS(RADIANS(K767)))+(SIN(RADIANS('PV model'!$B$2))*SIN(RADIANS(H767)))))))</f>
        <v>-10.201517425316824</v>
      </c>
      <c r="M767" s="3">
        <f t="shared" si="125"/>
        <v>0</v>
      </c>
      <c r="N767" s="2">
        <f t="shared" si="130"/>
        <v>-73.8294608208667</v>
      </c>
      <c r="O767" s="2">
        <f>IF('PV model'!$B$2&gt;0, 180-N767,IF('PV model'!$B$2&lt;0,0-N767,N767))</f>
        <v>253.8294608208667</v>
      </c>
      <c r="P767" s="2">
        <f>ABS(O767-'PV model'!$B$5)</f>
        <v>48.8294608208667</v>
      </c>
      <c r="Q767" s="3">
        <f t="shared" si="126"/>
        <v>100.20151742531682</v>
      </c>
      <c r="R767" s="3">
        <f t="shared" si="131"/>
        <v>0</v>
      </c>
      <c r="S767" s="3">
        <f t="shared" si="127"/>
        <v>0</v>
      </c>
      <c r="T767" s="3">
        <f>(0.5*(1-COS(RADIANS(90-$X$3)))*(D767+E767)*'PV model'!$B$4)</f>
        <v>0</v>
      </c>
      <c r="U767" s="3">
        <f t="shared" si="132"/>
        <v>0</v>
      </c>
      <c r="V767" s="3">
        <f>('PV model'!$B$13*(U767/1000)*(1-'PV model'!$B$14*((20+C767)-25))*'PV model'!$B$10)/'PV model'!$B$12</f>
        <v>0</v>
      </c>
    </row>
    <row r="768" spans="1:22" x14ac:dyDescent="0.2">
      <c r="A768" s="10">
        <f t="shared" si="133"/>
        <v>32</v>
      </c>
      <c r="B768" s="10">
        <f t="shared" si="134"/>
        <v>19</v>
      </c>
      <c r="C768" s="23">
        <v>4.3</v>
      </c>
      <c r="D768" s="24">
        <v>0</v>
      </c>
      <c r="E768" s="24">
        <v>0</v>
      </c>
      <c r="F768" s="48"/>
      <c r="G768" s="48"/>
      <c r="H768" s="1">
        <f t="shared" si="135"/>
        <v>-17.530322686407796</v>
      </c>
      <c r="I768" s="1">
        <f t="shared" si="128"/>
        <v>-13.668511498469453</v>
      </c>
      <c r="J768" s="4">
        <f>B768+('PV model'!$B$3/15)+(I768/60)</f>
        <v>18.495524808358841</v>
      </c>
      <c r="K768" s="2">
        <f t="shared" si="129"/>
        <v>-97.432872125382616</v>
      </c>
      <c r="L768" s="2">
        <f>DEGREES(ASIN((((COS(RADIANS('PV model'!$B$2))*COS(RADIANS(H768))*COS(RADIANS(K768)))+(SIN(RADIANS('PV model'!$B$2))*SIN(RADIANS(H768)))))))</f>
        <v>-18.548384114151137</v>
      </c>
      <c r="M768" s="3">
        <f t="shared" si="125"/>
        <v>0</v>
      </c>
      <c r="N768" s="2">
        <f t="shared" si="130"/>
        <v>-85.829553833769978</v>
      </c>
      <c r="O768" s="2">
        <f>IF('PV model'!$B$2&gt;0, 180-N768,IF('PV model'!$B$2&lt;0,0-N768,N768))</f>
        <v>265.82955383376998</v>
      </c>
      <c r="P768" s="2">
        <f>ABS(O768-'PV model'!$B$5)</f>
        <v>60.829553833769978</v>
      </c>
      <c r="Q768" s="3">
        <f t="shared" si="126"/>
        <v>108.54838411415113</v>
      </c>
      <c r="R768" s="3">
        <f t="shared" si="131"/>
        <v>0</v>
      </c>
      <c r="S768" s="3">
        <f t="shared" si="127"/>
        <v>0</v>
      </c>
      <c r="T768" s="3">
        <f>(0.5*(1-COS(RADIANS(90-$X$3)))*(D768+E768)*'PV model'!$B$4)</f>
        <v>0</v>
      </c>
      <c r="U768" s="3">
        <f t="shared" si="132"/>
        <v>0</v>
      </c>
      <c r="V768" s="3">
        <f>('PV model'!$B$13*(U768/1000)*(1-'PV model'!$B$14*((20+C768)-25))*'PV model'!$B$10)/'PV model'!$B$12</f>
        <v>0</v>
      </c>
    </row>
    <row r="769" spans="1:22" x14ac:dyDescent="0.2">
      <c r="A769" s="10">
        <f t="shared" si="133"/>
        <v>32</v>
      </c>
      <c r="B769" s="10">
        <f t="shared" si="134"/>
        <v>20</v>
      </c>
      <c r="C769" s="23">
        <v>4</v>
      </c>
      <c r="D769" s="24">
        <v>0</v>
      </c>
      <c r="E769" s="24">
        <v>0</v>
      </c>
      <c r="F769" s="48"/>
      <c r="G769" s="48"/>
      <c r="H769" s="1">
        <f t="shared" si="135"/>
        <v>-17.530322686407796</v>
      </c>
      <c r="I769" s="1">
        <f t="shared" si="128"/>
        <v>-13.668511498469453</v>
      </c>
      <c r="J769" s="4">
        <f>B769+('PV model'!$B$3/15)+(I769/60)</f>
        <v>19.495524808358841</v>
      </c>
      <c r="K769" s="2">
        <f t="shared" si="129"/>
        <v>-112.43287212538262</v>
      </c>
      <c r="L769" s="2">
        <f>DEGREES(ASIN((((COS(RADIANS('PV model'!$B$2))*COS(RADIANS(H769))*COS(RADIANS(K769)))+(SIN(RADIANS('PV model'!$B$2))*SIN(RADIANS(H769)))))))</f>
        <v>-27.022374339941429</v>
      </c>
      <c r="M769" s="3">
        <f t="shared" si="125"/>
        <v>0</v>
      </c>
      <c r="N769" s="2">
        <f t="shared" si="130"/>
        <v>-81.655965209052198</v>
      </c>
      <c r="O769" s="2">
        <f>IF('PV model'!$B$2&gt;0, 180-N769,IF('PV model'!$B$2&lt;0,0-N769,N769))</f>
        <v>261.65596520905217</v>
      </c>
      <c r="P769" s="2">
        <f>ABS(O769-'PV model'!$B$5)</f>
        <v>56.655965209052169</v>
      </c>
      <c r="Q769" s="3">
        <f t="shared" si="126"/>
        <v>117.02237433994142</v>
      </c>
      <c r="R769" s="3">
        <f t="shared" si="131"/>
        <v>0</v>
      </c>
      <c r="S769" s="3">
        <f t="shared" si="127"/>
        <v>0</v>
      </c>
      <c r="T769" s="3">
        <f>(0.5*(1-COS(RADIANS(90-$X$3)))*(D769+E769)*'PV model'!$B$4)</f>
        <v>0</v>
      </c>
      <c r="U769" s="3">
        <f t="shared" si="132"/>
        <v>0</v>
      </c>
      <c r="V769" s="3">
        <f>('PV model'!$B$13*(U769/1000)*(1-'PV model'!$B$14*((20+C769)-25))*'PV model'!$B$10)/'PV model'!$B$12</f>
        <v>0</v>
      </c>
    </row>
    <row r="770" spans="1:22" x14ac:dyDescent="0.2">
      <c r="A770" s="10">
        <f t="shared" si="133"/>
        <v>32</v>
      </c>
      <c r="B770" s="10">
        <f t="shared" si="134"/>
        <v>21</v>
      </c>
      <c r="C770" s="23">
        <v>3.8</v>
      </c>
      <c r="D770" s="24">
        <v>0</v>
      </c>
      <c r="E770" s="24">
        <v>0</v>
      </c>
      <c r="F770" s="48"/>
      <c r="G770" s="48"/>
      <c r="H770" s="1">
        <f t="shared" si="135"/>
        <v>-17.530322686407796</v>
      </c>
      <c r="I770" s="1">
        <f t="shared" si="128"/>
        <v>-13.668511498469453</v>
      </c>
      <c r="J770" s="4">
        <f>B770+('PV model'!$B$3/15)+(I770/60)</f>
        <v>20.495524808358841</v>
      </c>
      <c r="K770" s="2">
        <f t="shared" si="129"/>
        <v>-127.43287212538262</v>
      </c>
      <c r="L770" s="2">
        <f>DEGREES(ASIN((((COS(RADIANS('PV model'!$B$2))*COS(RADIANS(H770))*COS(RADIANS(K770)))+(SIN(RADIANS('PV model'!$B$2))*SIN(RADIANS(H770)))))))</f>
        <v>-35.206560310960491</v>
      </c>
      <c r="M770" s="3">
        <f t="shared" si="125"/>
        <v>0</v>
      </c>
      <c r="N770" s="2">
        <f t="shared" si="130"/>
        <v>-67.926250815559811</v>
      </c>
      <c r="O770" s="2">
        <f>IF('PV model'!$B$2&gt;0, 180-N770,IF('PV model'!$B$2&lt;0,0-N770,N770))</f>
        <v>247.9262508155598</v>
      </c>
      <c r="P770" s="2">
        <f>ABS(O770-'PV model'!$B$5)</f>
        <v>42.926250815559797</v>
      </c>
      <c r="Q770" s="3">
        <f t="shared" si="126"/>
        <v>125.2065603109605</v>
      </c>
      <c r="R770" s="3">
        <f t="shared" si="131"/>
        <v>0</v>
      </c>
      <c r="S770" s="3">
        <f t="shared" si="127"/>
        <v>0</v>
      </c>
      <c r="T770" s="3">
        <f>(0.5*(1-COS(RADIANS(90-$X$3)))*(D770+E770)*'PV model'!$B$4)</f>
        <v>0</v>
      </c>
      <c r="U770" s="3">
        <f t="shared" si="132"/>
        <v>0</v>
      </c>
      <c r="V770" s="3">
        <f>('PV model'!$B$13*(U770/1000)*(1-'PV model'!$B$14*((20+C770)-25))*'PV model'!$B$10)/'PV model'!$B$12</f>
        <v>0</v>
      </c>
    </row>
    <row r="771" spans="1:22" x14ac:dyDescent="0.2">
      <c r="A771" s="10">
        <f t="shared" si="133"/>
        <v>32</v>
      </c>
      <c r="B771" s="10">
        <f t="shared" si="134"/>
        <v>22</v>
      </c>
      <c r="C771" s="23">
        <v>3.5</v>
      </c>
      <c r="D771" s="24">
        <v>0</v>
      </c>
      <c r="E771" s="24">
        <v>0</v>
      </c>
      <c r="F771" s="48"/>
      <c r="G771" s="48"/>
      <c r="H771" s="1">
        <f t="shared" si="135"/>
        <v>-17.530322686407796</v>
      </c>
      <c r="I771" s="1">
        <f t="shared" si="128"/>
        <v>-13.668511498469453</v>
      </c>
      <c r="J771" s="4">
        <f>B771+('PV model'!$B$3/15)+(I771/60)</f>
        <v>21.495524808358841</v>
      </c>
      <c r="K771" s="2">
        <f t="shared" si="129"/>
        <v>-142.4328721253826</v>
      </c>
      <c r="L771" s="2">
        <f>DEGREES(ASIN((((COS(RADIANS('PV model'!$B$2))*COS(RADIANS(H771))*COS(RADIANS(K771)))+(SIN(RADIANS('PV model'!$B$2))*SIN(RADIANS(H771)))))))</f>
        <v>-42.558364884130349</v>
      </c>
      <c r="M771" s="3">
        <f t="shared" si="125"/>
        <v>0</v>
      </c>
      <c r="N771" s="2">
        <f t="shared" si="130"/>
        <v>-52.118313397573409</v>
      </c>
      <c r="O771" s="2">
        <f>IF('PV model'!$B$2&gt;0, 180-N771,IF('PV model'!$B$2&lt;0,0-N771,N771))</f>
        <v>232.11831339757342</v>
      </c>
      <c r="P771" s="2">
        <f>ABS(O771-'PV model'!$B$5)</f>
        <v>27.118313397573417</v>
      </c>
      <c r="Q771" s="3">
        <f t="shared" si="126"/>
        <v>132.55836488413036</v>
      </c>
      <c r="R771" s="3">
        <f t="shared" si="131"/>
        <v>0</v>
      </c>
      <c r="S771" s="3">
        <f t="shared" si="127"/>
        <v>0</v>
      </c>
      <c r="T771" s="3">
        <f>(0.5*(1-COS(RADIANS(90-$X$3)))*(D771+E771)*'PV model'!$B$4)</f>
        <v>0</v>
      </c>
      <c r="U771" s="3">
        <f t="shared" si="132"/>
        <v>0</v>
      </c>
      <c r="V771" s="3">
        <f>('PV model'!$B$13*(U771/1000)*(1-'PV model'!$B$14*((20+C771)-25))*'PV model'!$B$10)/'PV model'!$B$12</f>
        <v>0</v>
      </c>
    </row>
    <row r="772" spans="1:22" x14ac:dyDescent="0.2">
      <c r="A772" s="10">
        <f t="shared" si="133"/>
        <v>32</v>
      </c>
      <c r="B772" s="10">
        <f t="shared" si="134"/>
        <v>23</v>
      </c>
      <c r="C772" s="23">
        <v>3.1</v>
      </c>
      <c r="D772" s="24">
        <v>0</v>
      </c>
      <c r="E772" s="24">
        <v>0</v>
      </c>
      <c r="F772" s="48"/>
      <c r="G772" s="48"/>
      <c r="H772" s="1">
        <f t="shared" si="135"/>
        <v>-17.530322686407796</v>
      </c>
      <c r="I772" s="1">
        <f t="shared" si="128"/>
        <v>-13.668511498469453</v>
      </c>
      <c r="J772" s="4">
        <f>B772+('PV model'!$B$3/15)+(I772/60)</f>
        <v>22.495524808358841</v>
      </c>
      <c r="K772" s="2">
        <f t="shared" si="129"/>
        <v>-157.4328721253826</v>
      </c>
      <c r="L772" s="2">
        <f>DEGREES(ASIN((((COS(RADIANS('PV model'!$B$2))*COS(RADIANS(H772))*COS(RADIANS(K772)))+(SIN(RADIANS('PV model'!$B$2))*SIN(RADIANS(H772)))))))</f>
        <v>-48.329555017191858</v>
      </c>
      <c r="M772" s="3">
        <f t="shared" si="125"/>
        <v>0</v>
      </c>
      <c r="N772" s="2">
        <f t="shared" si="130"/>
        <v>-33.395683711084018</v>
      </c>
      <c r="O772" s="2">
        <f>IF('PV model'!$B$2&gt;0, 180-N772,IF('PV model'!$B$2&lt;0,0-N772,N772))</f>
        <v>213.39568371108402</v>
      </c>
      <c r="P772" s="2">
        <f>ABS(O772-'PV model'!$B$5)</f>
        <v>8.3956837110840183</v>
      </c>
      <c r="Q772" s="3">
        <f t="shared" si="126"/>
        <v>138.32955501719186</v>
      </c>
      <c r="R772" s="3">
        <f t="shared" si="131"/>
        <v>0</v>
      </c>
      <c r="S772" s="3">
        <f t="shared" si="127"/>
        <v>0</v>
      </c>
      <c r="T772" s="3">
        <f>(0.5*(1-COS(RADIANS(90-$X$3)))*(D772+E772)*'PV model'!$B$4)</f>
        <v>0</v>
      </c>
      <c r="U772" s="3">
        <f t="shared" si="132"/>
        <v>0</v>
      </c>
      <c r="V772" s="3">
        <f>('PV model'!$B$13*(U772/1000)*(1-'PV model'!$B$14*((20+C772)-25))*'PV model'!$B$10)/'PV model'!$B$12</f>
        <v>0</v>
      </c>
    </row>
    <row r="773" spans="1:22" x14ac:dyDescent="0.2">
      <c r="A773" s="10">
        <f t="shared" si="133"/>
        <v>32</v>
      </c>
      <c r="B773" s="10">
        <f t="shared" si="134"/>
        <v>24</v>
      </c>
      <c r="C773" s="23">
        <v>2.8</v>
      </c>
      <c r="D773" s="24">
        <v>0</v>
      </c>
      <c r="E773" s="24">
        <v>0</v>
      </c>
      <c r="F773" s="48"/>
      <c r="G773" s="48"/>
      <c r="H773" s="1">
        <f t="shared" si="135"/>
        <v>-17.530322686407796</v>
      </c>
      <c r="I773" s="1">
        <f t="shared" si="128"/>
        <v>-13.668511498469453</v>
      </c>
      <c r="J773" s="4">
        <f>B773+('PV model'!$B$3/15)+(I773/60)</f>
        <v>23.495524808358841</v>
      </c>
      <c r="K773" s="2">
        <f t="shared" si="129"/>
        <v>-172.4328721253826</v>
      </c>
      <c r="L773" s="2">
        <f>DEGREES(ASIN((((COS(RADIANS('PV model'!$B$2))*COS(RADIANS(H773))*COS(RADIANS(K773)))+(SIN(RADIANS('PV model'!$B$2))*SIN(RADIANS(H773)))))))</f>
        <v>-51.594411551520423</v>
      </c>
      <c r="M773" s="3">
        <f t="shared" si="125"/>
        <v>0</v>
      </c>
      <c r="N773" s="2">
        <f t="shared" si="130"/>
        <v>-11.661896361811406</v>
      </c>
      <c r="O773" s="2">
        <f>IF('PV model'!$B$2&gt;0, 180-N773,IF('PV model'!$B$2&lt;0,0-N773,N773))</f>
        <v>191.66189636181142</v>
      </c>
      <c r="P773" s="2">
        <f>ABS(O773-'PV model'!$B$5)</f>
        <v>13.338103638188585</v>
      </c>
      <c r="Q773" s="3">
        <f t="shared" si="126"/>
        <v>141.59441155152044</v>
      </c>
      <c r="R773" s="3">
        <f t="shared" si="131"/>
        <v>0</v>
      </c>
      <c r="S773" s="3">
        <f t="shared" si="127"/>
        <v>0</v>
      </c>
      <c r="T773" s="3">
        <f>(0.5*(1-COS(RADIANS(90-$X$3)))*(D773+E773)*'PV model'!$B$4)</f>
        <v>0</v>
      </c>
      <c r="U773" s="3">
        <f t="shared" si="132"/>
        <v>0</v>
      </c>
      <c r="V773" s="3">
        <f>('PV model'!$B$13*(U773/1000)*(1-'PV model'!$B$14*((20+C773)-25))*'PV model'!$B$10)/'PV model'!$B$12</f>
        <v>0</v>
      </c>
    </row>
    <row r="774" spans="1:22" x14ac:dyDescent="0.2">
      <c r="A774" s="10">
        <f t="shared" si="133"/>
        <v>33</v>
      </c>
      <c r="B774" s="10">
        <f t="shared" si="134"/>
        <v>1</v>
      </c>
      <c r="C774" s="23">
        <v>2.7</v>
      </c>
      <c r="D774" s="24">
        <v>0</v>
      </c>
      <c r="E774" s="24">
        <v>0</v>
      </c>
      <c r="F774" s="48"/>
      <c r="G774" s="48"/>
      <c r="H774" s="1">
        <f t="shared" si="135"/>
        <v>-17.259233812972983</v>
      </c>
      <c r="I774" s="1">
        <f t="shared" si="128"/>
        <v>-13.81761958691061</v>
      </c>
      <c r="J774" s="4">
        <f>B774+('PV model'!$B$3/15)+(I774/60)</f>
        <v>0.49303967355148992</v>
      </c>
      <c r="K774" s="2">
        <f t="shared" si="129"/>
        <v>172.60440489672766</v>
      </c>
      <c r="L774" s="2">
        <f>DEGREES(ASIN((((COS(RADIANS('PV model'!$B$2))*COS(RADIANS(H774))*COS(RADIANS(K774)))+(SIN(RADIANS('PV model'!$B$2))*SIN(RADIANS(H774)))))))</f>
        <v>-51.344608419982492</v>
      </c>
      <c r="M774" s="3">
        <f t="shared" ref="M774:M837" si="136">IF(L774&gt;0, L774, 0)</f>
        <v>0</v>
      </c>
      <c r="N774" s="2">
        <f t="shared" si="130"/>
        <v>11.349450409369021</v>
      </c>
      <c r="O774" s="2">
        <f>IF('PV model'!$B$2&gt;0, 180-N774,IF('PV model'!$B$2&lt;0,0-N774,N774))</f>
        <v>168.65054959063099</v>
      </c>
      <c r="P774" s="2">
        <f>ABS(O774-'PV model'!$B$5)</f>
        <v>36.349450409369013</v>
      </c>
      <c r="Q774" s="3">
        <f t="shared" ref="Q774:Q837" si="137">DEGREES(ACOS((SIN(RADIANS(L774))*COS(RADIANS(90-$X$3))+COS(RADIANS(L774))*COS(RADIANS(P774))*SIN(RADIANS(90-$X$3)))))</f>
        <v>141.34460841998248</v>
      </c>
      <c r="R774" s="3">
        <f t="shared" si="131"/>
        <v>0</v>
      </c>
      <c r="S774" s="3">
        <f t="shared" ref="S774:S837" si="138">IF($Z$3=TRUE, IF(E774=0,0,E774*(0.5*(1+COS(RADIANS(90-$X$3))*(1+(1-(E774^2/(D774+E774)^2))*(SIN(RADIANS(0.5*$X$3))^3)))*(1+(1-(E774^2/(D774+E774)^2))*(COS(RADIANS(Q774))^2)*(SIN(RADIANS(90-L774))^3)))), IF(E774=0,0,E774*(0.5*(1+COS(RADIANS(90-$X$3))))))</f>
        <v>0</v>
      </c>
      <c r="T774" s="3">
        <f>(0.5*(1-COS(RADIANS(90-$X$3)))*(D774+E774)*'PV model'!$B$4)</f>
        <v>0</v>
      </c>
      <c r="U774" s="3">
        <f t="shared" si="132"/>
        <v>0</v>
      </c>
      <c r="V774" s="3">
        <f>('PV model'!$B$13*(U774/1000)*(1-'PV model'!$B$14*((20+C774)-25))*'PV model'!$B$10)/'PV model'!$B$12</f>
        <v>0</v>
      </c>
    </row>
    <row r="775" spans="1:22" x14ac:dyDescent="0.2">
      <c r="A775" s="10">
        <f t="shared" si="133"/>
        <v>33</v>
      </c>
      <c r="B775" s="10">
        <f t="shared" si="134"/>
        <v>2</v>
      </c>
      <c r="C775" s="23">
        <v>2.7</v>
      </c>
      <c r="D775" s="24">
        <v>0</v>
      </c>
      <c r="E775" s="24">
        <v>0</v>
      </c>
      <c r="F775" s="48"/>
      <c r="G775" s="48"/>
      <c r="H775" s="1">
        <f t="shared" si="135"/>
        <v>-17.259233812972983</v>
      </c>
      <c r="I775" s="1">
        <f t="shared" ref="I775:I838" si="139">9.87*SIN(RADIANS(1.978*A775-160.22))-7.53*COS(RADIANS(0.989*A775-80.11))-1.5*SIN((RADIANS(0.989*A775-80.11)))</f>
        <v>-13.81761958691061</v>
      </c>
      <c r="J775" s="4">
        <f>B775+('PV model'!$B$3/15)+(I775/60)</f>
        <v>1.4930396735514899</v>
      </c>
      <c r="K775" s="2">
        <f t="shared" ref="K775:K838" si="140">15*(12-J775)</f>
        <v>157.60440489672766</v>
      </c>
      <c r="L775" s="2">
        <f>DEGREES(ASIN((((COS(RADIANS('PV model'!$B$2))*COS(RADIANS(H775))*COS(RADIANS(K775)))+(SIN(RADIANS('PV model'!$B$2))*SIN(RADIANS(H775)))))))</f>
        <v>-48.126412210736092</v>
      </c>
      <c r="M775" s="3">
        <f t="shared" si="136"/>
        <v>0</v>
      </c>
      <c r="N775" s="2">
        <f t="shared" ref="N775:N838" si="141">DEGREES(ASIN((COS(RADIANS(H775))*SIN(RADIANS(K775)))/COS(RADIANS(L775))))</f>
        <v>33.031011943871611</v>
      </c>
      <c r="O775" s="2">
        <f>IF('PV model'!$B$2&gt;0, 180-N775,IF('PV model'!$B$2&lt;0,0-N775,N775))</f>
        <v>146.96898805612838</v>
      </c>
      <c r="P775" s="2">
        <f>ABS(O775-'PV model'!$B$5)</f>
        <v>58.031011943871619</v>
      </c>
      <c r="Q775" s="3">
        <f t="shared" si="137"/>
        <v>138.12641221073608</v>
      </c>
      <c r="R775" s="3">
        <f t="shared" ref="R775:R838" si="142">IF(D775=0,0,D775*COS(RADIANS(Q775))/SIN(RADIANS(L775)))</f>
        <v>0</v>
      </c>
      <c r="S775" s="3">
        <f t="shared" si="138"/>
        <v>0</v>
      </c>
      <c r="T775" s="3">
        <f>(0.5*(1-COS(RADIANS(90-$X$3)))*(D775+E775)*'PV model'!$B$4)</f>
        <v>0</v>
      </c>
      <c r="U775" s="3">
        <f t="shared" ref="U775:U838" si="143">R775+S775+T775</f>
        <v>0</v>
      </c>
      <c r="V775" s="3">
        <f>('PV model'!$B$13*(U775/1000)*(1-'PV model'!$B$14*((20+C775)-25))*'PV model'!$B$10)/'PV model'!$B$12</f>
        <v>0</v>
      </c>
    </row>
    <row r="776" spans="1:22" x14ac:dyDescent="0.2">
      <c r="A776" s="10">
        <f t="shared" ref="A776:A839" si="144">IF(B776&gt;1,A775,A775+1)</f>
        <v>33</v>
      </c>
      <c r="B776" s="10">
        <f t="shared" ref="B776:B839" si="145">IF(B775&lt;24,B775+1,1)</f>
        <v>3</v>
      </c>
      <c r="C776" s="23">
        <v>2.6</v>
      </c>
      <c r="D776" s="24">
        <v>0</v>
      </c>
      <c r="E776" s="24">
        <v>0</v>
      </c>
      <c r="F776" s="48"/>
      <c r="G776" s="48"/>
      <c r="H776" s="1">
        <f t="shared" ref="H776:H839" si="146">(23.465*SIN(RADIANS(280.1+0.9863*A776)))</f>
        <v>-17.259233812972983</v>
      </c>
      <c r="I776" s="1">
        <f t="shared" si="139"/>
        <v>-13.81761958691061</v>
      </c>
      <c r="J776" s="4">
        <f>B776+('PV model'!$B$3/15)+(I776/60)</f>
        <v>2.4930396735514897</v>
      </c>
      <c r="K776" s="2">
        <f t="shared" si="140"/>
        <v>142.60440489672766</v>
      </c>
      <c r="L776" s="2">
        <f>DEGREES(ASIN((((COS(RADIANS('PV model'!$B$2))*COS(RADIANS(H776))*COS(RADIANS(K776)))+(SIN(RADIANS('PV model'!$B$2))*SIN(RADIANS(H776)))))))</f>
        <v>-42.395188400114904</v>
      </c>
      <c r="M776" s="3">
        <f t="shared" si="136"/>
        <v>0</v>
      </c>
      <c r="N776" s="2">
        <f t="shared" si="141"/>
        <v>51.75034216867634</v>
      </c>
      <c r="O776" s="2">
        <f>IF('PV model'!$B$2&gt;0, 180-N776,IF('PV model'!$B$2&lt;0,0-N776,N776))</f>
        <v>128.24965783132365</v>
      </c>
      <c r="P776" s="2">
        <f>ABS(O776-'PV model'!$B$5)</f>
        <v>76.750342168676355</v>
      </c>
      <c r="Q776" s="3">
        <f t="shared" si="137"/>
        <v>132.3951884001149</v>
      </c>
      <c r="R776" s="3">
        <f t="shared" si="142"/>
        <v>0</v>
      </c>
      <c r="S776" s="3">
        <f t="shared" si="138"/>
        <v>0</v>
      </c>
      <c r="T776" s="3">
        <f>(0.5*(1-COS(RADIANS(90-$X$3)))*(D776+E776)*'PV model'!$B$4)</f>
        <v>0</v>
      </c>
      <c r="U776" s="3">
        <f t="shared" si="143"/>
        <v>0</v>
      </c>
      <c r="V776" s="3">
        <f>('PV model'!$B$13*(U776/1000)*(1-'PV model'!$B$14*((20+C776)-25))*'PV model'!$B$10)/'PV model'!$B$12</f>
        <v>0</v>
      </c>
    </row>
    <row r="777" spans="1:22" x14ac:dyDescent="0.2">
      <c r="A777" s="10">
        <f t="shared" si="144"/>
        <v>33</v>
      </c>
      <c r="B777" s="10">
        <f t="shared" si="145"/>
        <v>4</v>
      </c>
      <c r="C777" s="23">
        <v>3.3</v>
      </c>
      <c r="D777" s="24">
        <v>0</v>
      </c>
      <c r="E777" s="24">
        <v>0</v>
      </c>
      <c r="F777" s="48"/>
      <c r="G777" s="48"/>
      <c r="H777" s="1">
        <f t="shared" si="146"/>
        <v>-17.259233812972983</v>
      </c>
      <c r="I777" s="1">
        <f t="shared" si="139"/>
        <v>-13.81761958691061</v>
      </c>
      <c r="J777" s="4">
        <f>B777+('PV model'!$B$3/15)+(I777/60)</f>
        <v>3.4930396735514897</v>
      </c>
      <c r="K777" s="2">
        <f t="shared" si="140"/>
        <v>127.60440489672766</v>
      </c>
      <c r="L777" s="2">
        <f>DEGREES(ASIN((((COS(RADIANS('PV model'!$B$2))*COS(RADIANS(H777))*COS(RADIANS(K777)))+(SIN(RADIANS('PV model'!$B$2))*SIN(RADIANS(H777)))))))</f>
        <v>-35.069966367835079</v>
      </c>
      <c r="M777" s="3">
        <f t="shared" si="136"/>
        <v>0</v>
      </c>
      <c r="N777" s="2">
        <f t="shared" si="141"/>
        <v>67.576882652730291</v>
      </c>
      <c r="O777" s="2">
        <f>IF('PV model'!$B$2&gt;0, 180-N777,IF('PV model'!$B$2&lt;0,0-N777,N777))</f>
        <v>112.42311734726971</v>
      </c>
      <c r="P777" s="2">
        <f>ABS(O777-'PV model'!$B$5)</f>
        <v>92.576882652730291</v>
      </c>
      <c r="Q777" s="3">
        <f t="shared" si="137"/>
        <v>125.06996636783509</v>
      </c>
      <c r="R777" s="3">
        <f t="shared" si="142"/>
        <v>0</v>
      </c>
      <c r="S777" s="3">
        <f t="shared" si="138"/>
        <v>0</v>
      </c>
      <c r="T777" s="3">
        <f>(0.5*(1-COS(RADIANS(90-$X$3)))*(D777+E777)*'PV model'!$B$4)</f>
        <v>0</v>
      </c>
      <c r="U777" s="3">
        <f t="shared" si="143"/>
        <v>0</v>
      </c>
      <c r="V777" s="3">
        <f>('PV model'!$B$13*(U777/1000)*(1-'PV model'!$B$14*((20+C777)-25))*'PV model'!$B$10)/'PV model'!$B$12</f>
        <v>0</v>
      </c>
    </row>
    <row r="778" spans="1:22" x14ac:dyDescent="0.2">
      <c r="A778" s="10">
        <f t="shared" si="144"/>
        <v>33</v>
      </c>
      <c r="B778" s="10">
        <f t="shared" si="145"/>
        <v>5</v>
      </c>
      <c r="C778" s="23">
        <v>4.0999999999999996</v>
      </c>
      <c r="D778" s="24">
        <v>0</v>
      </c>
      <c r="E778" s="24">
        <v>0</v>
      </c>
      <c r="F778" s="48"/>
      <c r="G778" s="48"/>
      <c r="H778" s="1">
        <f t="shared" si="146"/>
        <v>-17.259233812972983</v>
      </c>
      <c r="I778" s="1">
        <f t="shared" si="139"/>
        <v>-13.81761958691061</v>
      </c>
      <c r="J778" s="4">
        <f>B778+('PV model'!$B$3/15)+(I778/60)</f>
        <v>4.4930396735514897</v>
      </c>
      <c r="K778" s="2">
        <f t="shared" si="140"/>
        <v>112.60440489672766</v>
      </c>
      <c r="L778" s="2">
        <f>DEGREES(ASIN((((COS(RADIANS('PV model'!$B$2))*COS(RADIANS(H778))*COS(RADIANS(K778)))+(SIN(RADIANS('PV model'!$B$2))*SIN(RADIANS(H778)))))))</f>
        <v>-26.89899614757109</v>
      </c>
      <c r="M778" s="3">
        <f t="shared" si="136"/>
        <v>0</v>
      </c>
      <c r="N778" s="2">
        <f t="shared" si="141"/>
        <v>81.328750911280054</v>
      </c>
      <c r="O778" s="2">
        <f>IF('PV model'!$B$2&gt;0, 180-N778,IF('PV model'!$B$2&lt;0,0-N778,N778))</f>
        <v>98.671249088719946</v>
      </c>
      <c r="P778" s="2">
        <f>ABS(O778-'PV model'!$B$5)</f>
        <v>106.32875091128005</v>
      </c>
      <c r="Q778" s="3">
        <f t="shared" si="137"/>
        <v>116.89899614757108</v>
      </c>
      <c r="R778" s="3">
        <f t="shared" si="142"/>
        <v>0</v>
      </c>
      <c r="S778" s="3">
        <f t="shared" si="138"/>
        <v>0</v>
      </c>
      <c r="T778" s="3">
        <f>(0.5*(1-COS(RADIANS(90-$X$3)))*(D778+E778)*'PV model'!$B$4)</f>
        <v>0</v>
      </c>
      <c r="U778" s="3">
        <f t="shared" si="143"/>
        <v>0</v>
      </c>
      <c r="V778" s="3">
        <f>('PV model'!$B$13*(U778/1000)*(1-'PV model'!$B$14*((20+C778)-25))*'PV model'!$B$10)/'PV model'!$B$12</f>
        <v>0</v>
      </c>
    </row>
    <row r="779" spans="1:22" x14ac:dyDescent="0.2">
      <c r="A779" s="10">
        <f t="shared" si="144"/>
        <v>33</v>
      </c>
      <c r="B779" s="10">
        <f t="shared" si="145"/>
        <v>6</v>
      </c>
      <c r="C779" s="23">
        <v>4.8</v>
      </c>
      <c r="D779" s="24">
        <v>0</v>
      </c>
      <c r="E779" s="24">
        <v>0</v>
      </c>
      <c r="F779" s="48"/>
      <c r="G779" s="48"/>
      <c r="H779" s="1">
        <f t="shared" si="146"/>
        <v>-17.259233812972983</v>
      </c>
      <c r="I779" s="1">
        <f t="shared" si="139"/>
        <v>-13.81761958691061</v>
      </c>
      <c r="J779" s="4">
        <f>B779+('PV model'!$B$3/15)+(I779/60)</f>
        <v>5.4930396735514897</v>
      </c>
      <c r="K779" s="2">
        <f t="shared" si="140"/>
        <v>97.604404896727658</v>
      </c>
      <c r="L779" s="2">
        <f>DEGREES(ASIN((((COS(RADIANS('PV model'!$B$2))*COS(RADIANS(H779))*COS(RADIANS(K779)))+(SIN(RADIANS('PV model'!$B$2))*SIN(RADIANS(H779)))))))</f>
        <v>-18.426840351722131</v>
      </c>
      <c r="M779" s="3">
        <f t="shared" si="136"/>
        <v>0</v>
      </c>
      <c r="N779" s="2">
        <f t="shared" si="141"/>
        <v>86.137887341510137</v>
      </c>
      <c r="O779" s="2">
        <f>IF('PV model'!$B$2&gt;0, 180-N779,IF('PV model'!$B$2&lt;0,0-N779,N779))</f>
        <v>93.862112658489863</v>
      </c>
      <c r="P779" s="2">
        <f>ABS(O779-'PV model'!$B$5)</f>
        <v>111.13788734151014</v>
      </c>
      <c r="Q779" s="3">
        <f t="shared" si="137"/>
        <v>108.42684035172213</v>
      </c>
      <c r="R779" s="3">
        <f t="shared" si="142"/>
        <v>0</v>
      </c>
      <c r="S779" s="3">
        <f t="shared" si="138"/>
        <v>0</v>
      </c>
      <c r="T779" s="3">
        <f>(0.5*(1-COS(RADIANS(90-$X$3)))*(D779+E779)*'PV model'!$B$4)</f>
        <v>0</v>
      </c>
      <c r="U779" s="3">
        <f t="shared" si="143"/>
        <v>0</v>
      </c>
      <c r="V779" s="3">
        <f>('PV model'!$B$13*(U779/1000)*(1-'PV model'!$B$14*((20+C779)-25))*'PV model'!$B$10)/'PV model'!$B$12</f>
        <v>0</v>
      </c>
    </row>
    <row r="780" spans="1:22" x14ac:dyDescent="0.2">
      <c r="A780" s="10">
        <f t="shared" si="144"/>
        <v>33</v>
      </c>
      <c r="B780" s="10">
        <f t="shared" si="145"/>
        <v>7</v>
      </c>
      <c r="C780" s="23">
        <v>4.3</v>
      </c>
      <c r="D780" s="24">
        <v>0</v>
      </c>
      <c r="E780" s="24">
        <v>0</v>
      </c>
      <c r="F780" s="48"/>
      <c r="G780" s="48"/>
      <c r="H780" s="1">
        <f t="shared" si="146"/>
        <v>-17.259233812972983</v>
      </c>
      <c r="I780" s="1">
        <f t="shared" si="139"/>
        <v>-13.81761958691061</v>
      </c>
      <c r="J780" s="4">
        <f>B780+('PV model'!$B$3/15)+(I780/60)</f>
        <v>6.4930396735514897</v>
      </c>
      <c r="K780" s="2">
        <f t="shared" si="140"/>
        <v>82.604404896727658</v>
      </c>
      <c r="L780" s="2">
        <f>DEGREES(ASIN((((COS(RADIANS('PV model'!$B$2))*COS(RADIANS(H780))*COS(RADIANS(K780)))+(SIN(RADIANS('PV model'!$B$2))*SIN(RADIANS(H780)))))))</f>
        <v>-10.072253189620982</v>
      </c>
      <c r="M780" s="3">
        <f t="shared" si="136"/>
        <v>0</v>
      </c>
      <c r="N780" s="2">
        <f t="shared" si="141"/>
        <v>74.123136280340589</v>
      </c>
      <c r="O780" s="2">
        <f>IF('PV model'!$B$2&gt;0, 180-N780,IF('PV model'!$B$2&lt;0,0-N780,N780))</f>
        <v>105.87686371965941</v>
      </c>
      <c r="P780" s="2">
        <f>ABS(O780-'PV model'!$B$5)</f>
        <v>99.123136280340589</v>
      </c>
      <c r="Q780" s="3">
        <f t="shared" si="137"/>
        <v>100.07225318962098</v>
      </c>
      <c r="R780" s="3">
        <f t="shared" si="142"/>
        <v>0</v>
      </c>
      <c r="S780" s="3">
        <f t="shared" si="138"/>
        <v>0</v>
      </c>
      <c r="T780" s="3">
        <f>(0.5*(1-COS(RADIANS(90-$X$3)))*(D780+E780)*'PV model'!$B$4)</f>
        <v>0</v>
      </c>
      <c r="U780" s="3">
        <f t="shared" si="143"/>
        <v>0</v>
      </c>
      <c r="V780" s="3">
        <f>('PV model'!$B$13*(U780/1000)*(1-'PV model'!$B$14*((20+C780)-25))*'PV model'!$B$10)/'PV model'!$B$12</f>
        <v>0</v>
      </c>
    </row>
    <row r="781" spans="1:22" x14ac:dyDescent="0.2">
      <c r="A781" s="10">
        <f t="shared" si="144"/>
        <v>33</v>
      </c>
      <c r="B781" s="10">
        <f t="shared" si="145"/>
        <v>8</v>
      </c>
      <c r="C781" s="23">
        <v>3.9</v>
      </c>
      <c r="D781" s="24">
        <v>0</v>
      </c>
      <c r="E781" s="24">
        <v>0</v>
      </c>
      <c r="F781" s="48"/>
      <c r="G781" s="48"/>
      <c r="H781" s="1">
        <f t="shared" si="146"/>
        <v>-17.259233812972983</v>
      </c>
      <c r="I781" s="1">
        <f t="shared" si="139"/>
        <v>-13.81761958691061</v>
      </c>
      <c r="J781" s="4">
        <f>B781+('PV model'!$B$3/15)+(I781/60)</f>
        <v>7.4930396735514897</v>
      </c>
      <c r="K781" s="2">
        <f t="shared" si="140"/>
        <v>67.604404896727658</v>
      </c>
      <c r="L781" s="2">
        <f>DEGREES(ASIN((((COS(RADIANS('PV model'!$B$2))*COS(RADIANS(H781))*COS(RADIANS(K781)))+(SIN(RADIANS('PV model'!$B$2))*SIN(RADIANS(H781)))))))</f>
        <v>-2.2024861470765371</v>
      </c>
      <c r="M781" s="3">
        <f t="shared" si="136"/>
        <v>0</v>
      </c>
      <c r="N781" s="2">
        <f t="shared" si="141"/>
        <v>62.07929022936014</v>
      </c>
      <c r="O781" s="2">
        <f>IF('PV model'!$B$2&gt;0, 180-N781,IF('PV model'!$B$2&lt;0,0-N781,N781))</f>
        <v>117.92070977063986</v>
      </c>
      <c r="P781" s="2">
        <f>ABS(O781-'PV model'!$B$5)</f>
        <v>87.07929022936014</v>
      </c>
      <c r="Q781" s="3">
        <f t="shared" si="137"/>
        <v>92.202486147076527</v>
      </c>
      <c r="R781" s="3">
        <f t="shared" si="142"/>
        <v>0</v>
      </c>
      <c r="S781" s="3">
        <f t="shared" si="138"/>
        <v>0</v>
      </c>
      <c r="T781" s="3">
        <f>(0.5*(1-COS(RADIANS(90-$X$3)))*(D781+E781)*'PV model'!$B$4)</f>
        <v>0</v>
      </c>
      <c r="U781" s="3">
        <f t="shared" si="143"/>
        <v>0</v>
      </c>
      <c r="V781" s="3">
        <f>('PV model'!$B$13*(U781/1000)*(1-'PV model'!$B$14*((20+C781)-25))*'PV model'!$B$10)/'PV model'!$B$12</f>
        <v>0</v>
      </c>
    </row>
    <row r="782" spans="1:22" x14ac:dyDescent="0.2">
      <c r="A782" s="10">
        <f t="shared" si="144"/>
        <v>33</v>
      </c>
      <c r="B782" s="10">
        <f t="shared" si="145"/>
        <v>9</v>
      </c>
      <c r="C782" s="23">
        <v>3.4</v>
      </c>
      <c r="D782" s="24">
        <v>0</v>
      </c>
      <c r="E782" s="24">
        <v>7.9380000000000006</v>
      </c>
      <c r="F782" s="48"/>
      <c r="G782" s="48"/>
      <c r="H782" s="1">
        <f t="shared" si="146"/>
        <v>-17.259233812972983</v>
      </c>
      <c r="I782" s="1">
        <f t="shared" si="139"/>
        <v>-13.81761958691061</v>
      </c>
      <c r="J782" s="4">
        <f>B782+('PV model'!$B$3/15)+(I782/60)</f>
        <v>8.4930396735514897</v>
      </c>
      <c r="K782" s="2">
        <f t="shared" si="140"/>
        <v>52.604404896727658</v>
      </c>
      <c r="L782" s="2">
        <f>DEGREES(ASIN((((COS(RADIANS('PV model'!$B$2))*COS(RADIANS(H782))*COS(RADIANS(K782)))+(SIN(RADIANS('PV model'!$B$2))*SIN(RADIANS(H782)))))))</f>
        <v>4.8175666705214999</v>
      </c>
      <c r="M782" s="3">
        <f t="shared" si="136"/>
        <v>4.8175666705214999</v>
      </c>
      <c r="N782" s="2">
        <f t="shared" si="141"/>
        <v>49.585852582401415</v>
      </c>
      <c r="O782" s="2">
        <f>IF('PV model'!$B$2&gt;0, 180-N782,IF('PV model'!$B$2&lt;0,0-N782,N782))</f>
        <v>130.4141474175986</v>
      </c>
      <c r="P782" s="2">
        <f>ABS(O782-'PV model'!$B$5)</f>
        <v>74.585852582401401</v>
      </c>
      <c r="Q782" s="3">
        <f t="shared" si="137"/>
        <v>85.182433329478499</v>
      </c>
      <c r="R782" s="3">
        <f t="shared" si="142"/>
        <v>0</v>
      </c>
      <c r="S782" s="3">
        <f t="shared" si="138"/>
        <v>7.9380000000000006</v>
      </c>
      <c r="T782" s="3">
        <f>(0.5*(1-COS(RADIANS(90-$X$3)))*(D782+E782)*'PV model'!$B$4)</f>
        <v>0</v>
      </c>
      <c r="U782" s="3">
        <f t="shared" si="143"/>
        <v>7.9380000000000006</v>
      </c>
      <c r="V782" s="3">
        <f>('PV model'!$B$13*(U782/1000)*(1-'PV model'!$B$14*((20+C782)-25))*'PV model'!$B$10)/'PV model'!$B$12</f>
        <v>0.79856076787199992</v>
      </c>
    </row>
    <row r="783" spans="1:22" x14ac:dyDescent="0.2">
      <c r="A783" s="10">
        <f t="shared" si="144"/>
        <v>33</v>
      </c>
      <c r="B783" s="10">
        <f t="shared" si="145"/>
        <v>10</v>
      </c>
      <c r="C783" s="23">
        <v>4.5999999999999996</v>
      </c>
      <c r="D783" s="24">
        <v>252.55124999999998</v>
      </c>
      <c r="E783" s="24">
        <v>26.459999999999997</v>
      </c>
      <c r="F783" s="48"/>
      <c r="G783" s="48"/>
      <c r="H783" s="1">
        <f t="shared" si="146"/>
        <v>-17.259233812972983</v>
      </c>
      <c r="I783" s="1">
        <f t="shared" si="139"/>
        <v>-13.81761958691061</v>
      </c>
      <c r="J783" s="4">
        <f>B783+('PV model'!$B$3/15)+(I783/60)</f>
        <v>9.4930396735514897</v>
      </c>
      <c r="K783" s="2">
        <f t="shared" si="140"/>
        <v>37.604404896727658</v>
      </c>
      <c r="L783" s="2">
        <f>DEGREES(ASIN((((COS(RADIANS('PV model'!$B$2))*COS(RADIANS(H783))*COS(RADIANS(K783)))+(SIN(RADIANS('PV model'!$B$2))*SIN(RADIANS(H783)))))))</f>
        <v>10.603494600727275</v>
      </c>
      <c r="M783" s="3">
        <f t="shared" si="136"/>
        <v>10.603494600727275</v>
      </c>
      <c r="N783" s="2">
        <f t="shared" si="141"/>
        <v>36.359748656733892</v>
      </c>
      <c r="O783" s="2">
        <f>IF('PV model'!$B$2&gt;0, 180-N783,IF('PV model'!$B$2&lt;0,0-N783,N783))</f>
        <v>143.6402513432661</v>
      </c>
      <c r="P783" s="2">
        <f>ABS(O783-'PV model'!$B$5)</f>
        <v>61.359748656733899</v>
      </c>
      <c r="Q783" s="3">
        <f t="shared" si="137"/>
        <v>79.396505399272726</v>
      </c>
      <c r="R783" s="3">
        <f t="shared" si="142"/>
        <v>252.55124999999981</v>
      </c>
      <c r="S783" s="3">
        <f t="shared" si="138"/>
        <v>32.086325962333035</v>
      </c>
      <c r="T783" s="3">
        <f>(0.5*(1-COS(RADIANS(90-$X$3)))*(D783+E783)*'PV model'!$B$4)</f>
        <v>0</v>
      </c>
      <c r="U783" s="3">
        <f t="shared" si="143"/>
        <v>284.63757596233285</v>
      </c>
      <c r="V783" s="3">
        <f>('PV model'!$B$13*(U783/1000)*(1-'PV model'!$B$14*((20+C783)-25))*'PV model'!$B$10)/'PV model'!$B$12</f>
        <v>28.497895888543901</v>
      </c>
    </row>
    <row r="784" spans="1:22" x14ac:dyDescent="0.2">
      <c r="A784" s="10">
        <f t="shared" si="144"/>
        <v>33</v>
      </c>
      <c r="B784" s="10">
        <f t="shared" si="145"/>
        <v>11</v>
      </c>
      <c r="C784" s="23">
        <v>5.9</v>
      </c>
      <c r="D784" s="24">
        <v>92.040900000000008</v>
      </c>
      <c r="E784" s="24">
        <v>81.144000000000005</v>
      </c>
      <c r="F784" s="48"/>
      <c r="G784" s="48"/>
      <c r="H784" s="1">
        <f t="shared" si="146"/>
        <v>-17.259233812972983</v>
      </c>
      <c r="I784" s="1">
        <f t="shared" si="139"/>
        <v>-13.81761958691061</v>
      </c>
      <c r="J784" s="4">
        <f>B784+('PV model'!$B$3/15)+(I784/60)</f>
        <v>10.49303967355149</v>
      </c>
      <c r="K784" s="2">
        <f t="shared" si="140"/>
        <v>22.604404896727655</v>
      </c>
      <c r="L784" s="2">
        <f>DEGREES(ASIN((((COS(RADIANS('PV model'!$B$2))*COS(RADIANS(H784))*COS(RADIANS(K784)))+(SIN(RADIANS('PV model'!$B$2))*SIN(RADIANS(H784)))))))</f>
        <v>14.763862668249237</v>
      </c>
      <c r="M784" s="3">
        <f t="shared" si="136"/>
        <v>14.763862668249237</v>
      </c>
      <c r="N784" s="2">
        <f t="shared" si="141"/>
        <v>22.3083867702628</v>
      </c>
      <c r="O784" s="2">
        <f>IF('PV model'!$B$2&gt;0, 180-N784,IF('PV model'!$B$2&lt;0,0-N784,N784))</f>
        <v>157.69161322973719</v>
      </c>
      <c r="P784" s="2">
        <f>ABS(O784-'PV model'!$B$5)</f>
        <v>47.308386770262814</v>
      </c>
      <c r="Q784" s="3">
        <f t="shared" si="137"/>
        <v>75.236137331750768</v>
      </c>
      <c r="R784" s="3">
        <f t="shared" si="142"/>
        <v>92.040900000000008</v>
      </c>
      <c r="S784" s="3">
        <f t="shared" si="138"/>
        <v>96.571135477326351</v>
      </c>
      <c r="T784" s="3">
        <f>(0.5*(1-COS(RADIANS(90-$X$3)))*(D784+E784)*'PV model'!$B$4)</f>
        <v>0</v>
      </c>
      <c r="U784" s="3">
        <f t="shared" si="143"/>
        <v>188.61203547732634</v>
      </c>
      <c r="V784" s="3">
        <f>('PV model'!$B$13*(U784/1000)*(1-'PV model'!$B$14*((20+C784)-25))*'PV model'!$B$10)/'PV model'!$B$12</f>
        <v>18.785785893674809</v>
      </c>
    </row>
    <row r="785" spans="1:22" x14ac:dyDescent="0.2">
      <c r="A785" s="10">
        <f t="shared" si="144"/>
        <v>33</v>
      </c>
      <c r="B785" s="10">
        <f t="shared" si="145"/>
        <v>12</v>
      </c>
      <c r="C785" s="23">
        <v>7.1</v>
      </c>
      <c r="D785" s="24">
        <v>51.6327</v>
      </c>
      <c r="E785" s="24">
        <v>97.02</v>
      </c>
      <c r="F785" s="48"/>
      <c r="G785" s="48"/>
      <c r="H785" s="1">
        <f t="shared" si="146"/>
        <v>-17.259233812972983</v>
      </c>
      <c r="I785" s="1">
        <f t="shared" si="139"/>
        <v>-13.81761958691061</v>
      </c>
      <c r="J785" s="4">
        <f>B785+('PV model'!$B$3/15)+(I785/60)</f>
        <v>11.49303967355149</v>
      </c>
      <c r="K785" s="2">
        <f t="shared" si="140"/>
        <v>7.6044048967276545</v>
      </c>
      <c r="L785" s="2">
        <f>DEGREES(ASIN((((COS(RADIANS('PV model'!$B$2))*COS(RADIANS(H785))*COS(RADIANS(K785)))+(SIN(RADIANS('PV model'!$B$2))*SIN(RADIANS(H785)))))))</f>
        <v>16.955604401087385</v>
      </c>
      <c r="M785" s="3">
        <f t="shared" si="136"/>
        <v>16.955604401087385</v>
      </c>
      <c r="N785" s="2">
        <f t="shared" si="141"/>
        <v>7.5919387911203504</v>
      </c>
      <c r="O785" s="2">
        <f>IF('PV model'!$B$2&gt;0, 180-N785,IF('PV model'!$B$2&lt;0,0-N785,N785))</f>
        <v>172.40806120887964</v>
      </c>
      <c r="P785" s="2">
        <f>ABS(O785-'PV model'!$B$5)</f>
        <v>32.591938791120356</v>
      </c>
      <c r="Q785" s="3">
        <f t="shared" si="137"/>
        <v>73.044395598912615</v>
      </c>
      <c r="R785" s="3">
        <f t="shared" si="142"/>
        <v>51.6327</v>
      </c>
      <c r="S785" s="3">
        <f t="shared" si="138"/>
        <v>111.43114911187308</v>
      </c>
      <c r="T785" s="3">
        <f>(0.5*(1-COS(RADIANS(90-$X$3)))*(D785+E785)*'PV model'!$B$4)</f>
        <v>0</v>
      </c>
      <c r="U785" s="3">
        <f t="shared" si="143"/>
        <v>163.06384911187308</v>
      </c>
      <c r="V785" s="3">
        <f>('PV model'!$B$13*(U785/1000)*(1-'PV model'!$B$14*((20+C785)-25))*'PV model'!$B$10)/'PV model'!$B$12</f>
        <v>16.16294351342216</v>
      </c>
    </row>
    <row r="786" spans="1:22" x14ac:dyDescent="0.2">
      <c r="A786" s="10">
        <f t="shared" si="144"/>
        <v>33</v>
      </c>
      <c r="B786" s="10">
        <f t="shared" si="145"/>
        <v>13</v>
      </c>
      <c r="C786" s="23">
        <v>7.1</v>
      </c>
      <c r="D786" s="24">
        <v>69.59190000000001</v>
      </c>
      <c r="E786" s="24">
        <v>104.07600000000001</v>
      </c>
      <c r="F786" s="48"/>
      <c r="G786" s="48"/>
      <c r="H786" s="1">
        <f t="shared" si="146"/>
        <v>-17.259233812972983</v>
      </c>
      <c r="I786" s="1">
        <f t="shared" si="139"/>
        <v>-13.81761958691061</v>
      </c>
      <c r="J786" s="4">
        <f>B786+('PV model'!$B$3/15)+(I786/60)</f>
        <v>12.49303967355149</v>
      </c>
      <c r="K786" s="2">
        <f t="shared" si="140"/>
        <v>-7.3955951032723455</v>
      </c>
      <c r="L786" s="2">
        <f>DEGREES(ASIN((((COS(RADIANS('PV model'!$B$2))*COS(RADIANS(H786))*COS(RADIANS(K786)))+(SIN(RADIANS('PV model'!$B$2))*SIN(RADIANS(H786)))))))</f>
        <v>16.971017351500134</v>
      </c>
      <c r="M786" s="3">
        <f t="shared" si="136"/>
        <v>16.971017351500134</v>
      </c>
      <c r="N786" s="2">
        <f t="shared" si="141"/>
        <v>-7.3840844365120235</v>
      </c>
      <c r="O786" s="2">
        <f>IF('PV model'!$B$2&gt;0, 180-N786,IF('PV model'!$B$2&lt;0,0-N786,N786))</f>
        <v>187.38408443651201</v>
      </c>
      <c r="P786" s="2">
        <f>ABS(O786-'PV model'!$B$5)</f>
        <v>17.615915563487988</v>
      </c>
      <c r="Q786" s="3">
        <f t="shared" si="137"/>
        <v>73.028982648499863</v>
      </c>
      <c r="R786" s="3">
        <f t="shared" si="142"/>
        <v>69.591900000000024</v>
      </c>
      <c r="S786" s="3">
        <f t="shared" si="138"/>
        <v>121.40205619945201</v>
      </c>
      <c r="T786" s="3">
        <f>(0.5*(1-COS(RADIANS(90-$X$3)))*(D786+E786)*'PV model'!$B$4)</f>
        <v>0</v>
      </c>
      <c r="U786" s="3">
        <f t="shared" si="143"/>
        <v>190.99395619945204</v>
      </c>
      <c r="V786" s="3">
        <f>('PV model'!$B$13*(U786/1000)*(1-'PV model'!$B$14*((20+C786)-25))*'PV model'!$B$10)/'PV model'!$B$12</f>
        <v>18.931385112458965</v>
      </c>
    </row>
    <row r="787" spans="1:22" x14ac:dyDescent="0.2">
      <c r="A787" s="10">
        <f t="shared" si="144"/>
        <v>33</v>
      </c>
      <c r="B787" s="10">
        <f t="shared" si="145"/>
        <v>14</v>
      </c>
      <c r="C787" s="23">
        <v>7.2</v>
      </c>
      <c r="D787" s="24">
        <v>65.102100000000007</v>
      </c>
      <c r="E787" s="24">
        <v>97.02</v>
      </c>
      <c r="F787" s="48"/>
      <c r="G787" s="48"/>
      <c r="H787" s="1">
        <f t="shared" si="146"/>
        <v>-17.259233812972983</v>
      </c>
      <c r="I787" s="1">
        <f t="shared" si="139"/>
        <v>-13.81761958691061</v>
      </c>
      <c r="J787" s="4">
        <f>B787+('PV model'!$B$3/15)+(I787/60)</f>
        <v>13.49303967355149</v>
      </c>
      <c r="K787" s="2">
        <f t="shared" si="140"/>
        <v>-22.395595103272345</v>
      </c>
      <c r="L787" s="2">
        <f>DEGREES(ASIN((((COS(RADIANS('PV model'!$B$2))*COS(RADIANS(H787))*COS(RADIANS(K787)))+(SIN(RADIANS('PV model'!$B$2))*SIN(RADIANS(H787)))))))</f>
        <v>14.808565422390204</v>
      </c>
      <c r="M787" s="3">
        <f t="shared" si="136"/>
        <v>14.808565422390204</v>
      </c>
      <c r="N787" s="2">
        <f t="shared" si="141"/>
        <v>-22.107398749521884</v>
      </c>
      <c r="O787" s="2">
        <f>IF('PV model'!$B$2&gt;0, 180-N787,IF('PV model'!$B$2&lt;0,0-N787,N787))</f>
        <v>202.10739874952188</v>
      </c>
      <c r="P787" s="2">
        <f>ABS(O787-'PV model'!$B$5)</f>
        <v>2.8926012504781227</v>
      </c>
      <c r="Q787" s="3">
        <f t="shared" si="137"/>
        <v>75.191434577609797</v>
      </c>
      <c r="R787" s="3">
        <f t="shared" si="142"/>
        <v>65.102100000000007</v>
      </c>
      <c r="S787" s="3">
        <f t="shared" si="138"/>
        <v>112.1218996552315</v>
      </c>
      <c r="T787" s="3">
        <f>(0.5*(1-COS(RADIANS(90-$X$3)))*(D787+E787)*'PV model'!$B$4)</f>
        <v>0</v>
      </c>
      <c r="U787" s="3">
        <f t="shared" si="143"/>
        <v>177.22399965523152</v>
      </c>
      <c r="V787" s="3">
        <f>('PV model'!$B$13*(U787/1000)*(1-'PV model'!$B$14*((20+C787)-25))*'PV model'!$B$10)/'PV model'!$B$12</f>
        <v>17.559416268688217</v>
      </c>
    </row>
    <row r="788" spans="1:22" x14ac:dyDescent="0.2">
      <c r="A788" s="10">
        <f t="shared" si="144"/>
        <v>33</v>
      </c>
      <c r="B788" s="10">
        <f t="shared" si="145"/>
        <v>15</v>
      </c>
      <c r="C788" s="23">
        <v>7.2</v>
      </c>
      <c r="D788" s="24">
        <v>38.1633</v>
      </c>
      <c r="E788" s="24">
        <v>76.734000000000009</v>
      </c>
      <c r="F788" s="48"/>
      <c r="G788" s="48"/>
      <c r="H788" s="1">
        <f t="shared" si="146"/>
        <v>-17.259233812972983</v>
      </c>
      <c r="I788" s="1">
        <f t="shared" si="139"/>
        <v>-13.81761958691061</v>
      </c>
      <c r="J788" s="4">
        <f>B788+('PV model'!$B$3/15)+(I788/60)</f>
        <v>14.49303967355149</v>
      </c>
      <c r="K788" s="2">
        <f t="shared" si="140"/>
        <v>-37.395595103272342</v>
      </c>
      <c r="L788" s="2">
        <f>DEGREES(ASIN((((COS(RADIANS('PV model'!$B$2))*COS(RADIANS(H788))*COS(RADIANS(K788)))+(SIN(RADIANS('PV model'!$B$2))*SIN(RADIANS(H788)))))))</f>
        <v>10.673454025870528</v>
      </c>
      <c r="M788" s="3">
        <f t="shared" si="136"/>
        <v>10.673454025870528</v>
      </c>
      <c r="N788" s="2">
        <f t="shared" si="141"/>
        <v>-36.169750338024699</v>
      </c>
      <c r="O788" s="2">
        <f>IF('PV model'!$B$2&gt;0, 180-N788,IF('PV model'!$B$2&lt;0,0-N788,N788))</f>
        <v>216.1697503380247</v>
      </c>
      <c r="P788" s="2">
        <f>ABS(O788-'PV model'!$B$5)</f>
        <v>11.169750338024699</v>
      </c>
      <c r="Q788" s="3">
        <f t="shared" si="137"/>
        <v>79.326545974129459</v>
      </c>
      <c r="R788" s="3">
        <f t="shared" si="142"/>
        <v>38.163300000000028</v>
      </c>
      <c r="S788" s="3">
        <f t="shared" si="138"/>
        <v>85.767923313927213</v>
      </c>
      <c r="T788" s="3">
        <f>(0.5*(1-COS(RADIANS(90-$X$3)))*(D788+E788)*'PV model'!$B$4)</f>
        <v>0</v>
      </c>
      <c r="U788" s="3">
        <f t="shared" si="143"/>
        <v>123.93122331392723</v>
      </c>
      <c r="V788" s="3">
        <f>('PV model'!$B$13*(U788/1000)*(1-'PV model'!$B$14*((20+C788)-25))*'PV model'!$B$10)/'PV model'!$B$12</f>
        <v>12.279149229734516</v>
      </c>
    </row>
    <row r="789" spans="1:22" x14ac:dyDescent="0.2">
      <c r="A789" s="10">
        <f t="shared" si="144"/>
        <v>33</v>
      </c>
      <c r="B789" s="10">
        <f t="shared" si="145"/>
        <v>16</v>
      </c>
      <c r="C789" s="23">
        <v>7.3</v>
      </c>
      <c r="D789" s="24">
        <v>3.3673500000000001</v>
      </c>
      <c r="E789" s="24">
        <v>43.218000000000004</v>
      </c>
      <c r="F789" s="48"/>
      <c r="G789" s="48"/>
      <c r="H789" s="1">
        <f t="shared" si="146"/>
        <v>-17.259233812972983</v>
      </c>
      <c r="I789" s="1">
        <f t="shared" si="139"/>
        <v>-13.81761958691061</v>
      </c>
      <c r="J789" s="4">
        <f>B789+('PV model'!$B$3/15)+(I789/60)</f>
        <v>15.49303967355149</v>
      </c>
      <c r="K789" s="2">
        <f t="shared" si="140"/>
        <v>-52.395595103272342</v>
      </c>
      <c r="L789" s="2">
        <f>DEGREES(ASIN((((COS(RADIANS('PV model'!$B$2))*COS(RADIANS(H789))*COS(RADIANS(K789)))+(SIN(RADIANS('PV model'!$B$2))*SIN(RADIANS(H789)))))))</f>
        <v>4.9074961174898446</v>
      </c>
      <c r="M789" s="3">
        <f t="shared" si="136"/>
        <v>4.9074961174898446</v>
      </c>
      <c r="N789" s="2">
        <f t="shared" si="141"/>
        <v>-49.407232013534284</v>
      </c>
      <c r="O789" s="2">
        <f>IF('PV model'!$B$2&gt;0, 180-N789,IF('PV model'!$B$2&lt;0,0-N789,N789))</f>
        <v>229.40723201353427</v>
      </c>
      <c r="P789" s="2">
        <f>ABS(O789-'PV model'!$B$5)</f>
        <v>24.407232013534269</v>
      </c>
      <c r="Q789" s="3">
        <f t="shared" si="137"/>
        <v>85.092503882510158</v>
      </c>
      <c r="R789" s="3">
        <f t="shared" si="142"/>
        <v>3.3673499999999992</v>
      </c>
      <c r="S789" s="3">
        <f t="shared" si="138"/>
        <v>44.327226345324924</v>
      </c>
      <c r="T789" s="3">
        <f>(0.5*(1-COS(RADIANS(90-$X$3)))*(D789+E789)*'PV model'!$B$4)</f>
        <v>0</v>
      </c>
      <c r="U789" s="3">
        <f t="shared" si="143"/>
        <v>47.694576345324926</v>
      </c>
      <c r="V789" s="3">
        <f>('PV model'!$B$13*(U789/1000)*(1-'PV model'!$B$14*((20+C789)-25))*'PV model'!$B$10)/'PV model'!$B$12</f>
        <v>4.7236883928450757</v>
      </c>
    </row>
    <row r="790" spans="1:22" x14ac:dyDescent="0.2">
      <c r="A790" s="10">
        <f t="shared" si="144"/>
        <v>33</v>
      </c>
      <c r="B790" s="10">
        <f t="shared" si="145"/>
        <v>17</v>
      </c>
      <c r="C790" s="23">
        <v>7.3</v>
      </c>
      <c r="D790" s="24">
        <v>0</v>
      </c>
      <c r="E790" s="24">
        <v>8.82</v>
      </c>
      <c r="F790" s="48"/>
      <c r="G790" s="48"/>
      <c r="H790" s="1">
        <f t="shared" si="146"/>
        <v>-17.259233812972983</v>
      </c>
      <c r="I790" s="1">
        <f t="shared" si="139"/>
        <v>-13.81761958691061</v>
      </c>
      <c r="J790" s="4">
        <f>B790+('PV model'!$B$3/15)+(I790/60)</f>
        <v>16.49303967355149</v>
      </c>
      <c r="K790" s="2">
        <f t="shared" si="140"/>
        <v>-67.395595103272342</v>
      </c>
      <c r="L790" s="2">
        <f>DEGREES(ASIN((((COS(RADIANS('PV model'!$B$2))*COS(RADIANS(H790))*COS(RADIANS(K790)))+(SIN(RADIANS('PV model'!$B$2))*SIN(RADIANS(H790)))))))</f>
        <v>-2.0980644679132103</v>
      </c>
      <c r="M790" s="3">
        <f t="shared" si="136"/>
        <v>0</v>
      </c>
      <c r="N790" s="2">
        <f t="shared" si="141"/>
        <v>-61.909289735794331</v>
      </c>
      <c r="O790" s="2">
        <f>IF('PV model'!$B$2&gt;0, 180-N790,IF('PV model'!$B$2&lt;0,0-N790,N790))</f>
        <v>241.90928973579435</v>
      </c>
      <c r="P790" s="2">
        <f>ABS(O790-'PV model'!$B$5)</f>
        <v>36.909289735794346</v>
      </c>
      <c r="Q790" s="3">
        <f t="shared" si="137"/>
        <v>92.098064467913204</v>
      </c>
      <c r="R790" s="3">
        <f t="shared" si="142"/>
        <v>0</v>
      </c>
      <c r="S790" s="3">
        <f t="shared" si="138"/>
        <v>8.82</v>
      </c>
      <c r="T790" s="3">
        <f>(0.5*(1-COS(RADIANS(90-$X$3)))*(D790+E790)*'PV model'!$B$4)</f>
        <v>0</v>
      </c>
      <c r="U790" s="3">
        <f t="shared" si="143"/>
        <v>8.82</v>
      </c>
      <c r="V790" s="3">
        <f>('PV model'!$B$13*(U790/1000)*(1-'PV model'!$B$14*((20+C790)-25))*'PV model'!$B$10)/'PV model'!$B$12</f>
        <v>0.87353604575999999</v>
      </c>
    </row>
    <row r="791" spans="1:22" x14ac:dyDescent="0.2">
      <c r="A791" s="10">
        <f t="shared" si="144"/>
        <v>33</v>
      </c>
      <c r="B791" s="10">
        <f t="shared" si="145"/>
        <v>18</v>
      </c>
      <c r="C791" s="23">
        <v>7.4</v>
      </c>
      <c r="D791" s="24">
        <v>0</v>
      </c>
      <c r="E791" s="24">
        <v>0</v>
      </c>
      <c r="F791" s="48"/>
      <c r="G791" s="48"/>
      <c r="H791" s="1">
        <f t="shared" si="146"/>
        <v>-17.259233812972983</v>
      </c>
      <c r="I791" s="1">
        <f t="shared" si="139"/>
        <v>-13.81761958691061</v>
      </c>
      <c r="J791" s="4">
        <f>B791+('PV model'!$B$3/15)+(I791/60)</f>
        <v>17.49303967355149</v>
      </c>
      <c r="K791" s="2">
        <f t="shared" si="140"/>
        <v>-82.395595103272342</v>
      </c>
      <c r="L791" s="2">
        <f>DEGREES(ASIN((((COS(RADIANS('PV model'!$B$2))*COS(RADIANS(H791))*COS(RADIANS(K791)))+(SIN(RADIANS('PV model'!$B$2))*SIN(RADIANS(H791)))))))</f>
        <v>-9.9585409728094305</v>
      </c>
      <c r="M791" s="3">
        <f t="shared" si="136"/>
        <v>0</v>
      </c>
      <c r="N791" s="2">
        <f t="shared" si="141"/>
        <v>-73.956793878173215</v>
      </c>
      <c r="O791" s="2">
        <f>IF('PV model'!$B$2&gt;0, 180-N791,IF('PV model'!$B$2&lt;0,0-N791,N791))</f>
        <v>253.95679387817322</v>
      </c>
      <c r="P791" s="2">
        <f>ABS(O791-'PV model'!$B$5)</f>
        <v>48.956793878173215</v>
      </c>
      <c r="Q791" s="3">
        <f t="shared" si="137"/>
        <v>99.958540972809431</v>
      </c>
      <c r="R791" s="3">
        <f t="shared" si="142"/>
        <v>0</v>
      </c>
      <c r="S791" s="3">
        <f t="shared" si="138"/>
        <v>0</v>
      </c>
      <c r="T791" s="3">
        <f>(0.5*(1-COS(RADIANS(90-$X$3)))*(D791+E791)*'PV model'!$B$4)</f>
        <v>0</v>
      </c>
      <c r="U791" s="3">
        <f t="shared" si="143"/>
        <v>0</v>
      </c>
      <c r="V791" s="3">
        <f>('PV model'!$B$13*(U791/1000)*(1-'PV model'!$B$14*((20+C791)-25))*'PV model'!$B$10)/'PV model'!$B$12</f>
        <v>0</v>
      </c>
    </row>
    <row r="792" spans="1:22" x14ac:dyDescent="0.2">
      <c r="A792" s="10">
        <f t="shared" si="144"/>
        <v>33</v>
      </c>
      <c r="B792" s="10">
        <f t="shared" si="145"/>
        <v>19</v>
      </c>
      <c r="C792" s="23">
        <v>7.6</v>
      </c>
      <c r="D792" s="24">
        <v>0</v>
      </c>
      <c r="E792" s="24">
        <v>0</v>
      </c>
      <c r="F792" s="48"/>
      <c r="G792" s="48"/>
      <c r="H792" s="1">
        <f t="shared" si="146"/>
        <v>-17.259233812972983</v>
      </c>
      <c r="I792" s="1">
        <f t="shared" si="139"/>
        <v>-13.81761958691061</v>
      </c>
      <c r="J792" s="4">
        <f>B792+('PV model'!$B$3/15)+(I792/60)</f>
        <v>18.49303967355149</v>
      </c>
      <c r="K792" s="2">
        <f t="shared" si="140"/>
        <v>-97.395595103272342</v>
      </c>
      <c r="L792" s="2">
        <f>DEGREES(ASIN((((COS(RADIANS('PV model'!$B$2))*COS(RADIANS(H792))*COS(RADIANS(K792)))+(SIN(RADIANS('PV model'!$B$2))*SIN(RADIANS(H792)))))))</f>
        <v>-18.308849720134031</v>
      </c>
      <c r="M792" s="3">
        <f t="shared" si="136"/>
        <v>0</v>
      </c>
      <c r="N792" s="2">
        <f t="shared" si="141"/>
        <v>-85.968504616864365</v>
      </c>
      <c r="O792" s="2">
        <f>IF('PV model'!$B$2&gt;0, 180-N792,IF('PV model'!$B$2&lt;0,0-N792,N792))</f>
        <v>265.96850461686438</v>
      </c>
      <c r="P792" s="2">
        <f>ABS(O792-'PV model'!$B$5)</f>
        <v>60.968504616864379</v>
      </c>
      <c r="Q792" s="3">
        <f t="shared" si="137"/>
        <v>108.30884972013402</v>
      </c>
      <c r="R792" s="3">
        <f t="shared" si="142"/>
        <v>0</v>
      </c>
      <c r="S792" s="3">
        <f t="shared" si="138"/>
        <v>0</v>
      </c>
      <c r="T792" s="3">
        <f>(0.5*(1-COS(RADIANS(90-$X$3)))*(D792+E792)*'PV model'!$B$4)</f>
        <v>0</v>
      </c>
      <c r="U792" s="3">
        <f t="shared" si="143"/>
        <v>0</v>
      </c>
      <c r="V792" s="3">
        <f>('PV model'!$B$13*(U792/1000)*(1-'PV model'!$B$14*((20+C792)-25))*'PV model'!$B$10)/'PV model'!$B$12</f>
        <v>0</v>
      </c>
    </row>
    <row r="793" spans="1:22" x14ac:dyDescent="0.2">
      <c r="A793" s="10">
        <f t="shared" si="144"/>
        <v>33</v>
      </c>
      <c r="B793" s="10">
        <f t="shared" si="145"/>
        <v>20</v>
      </c>
      <c r="C793" s="23">
        <v>7.7</v>
      </c>
      <c r="D793" s="24">
        <v>0</v>
      </c>
      <c r="E793" s="24">
        <v>0</v>
      </c>
      <c r="F793" s="48"/>
      <c r="G793" s="48"/>
      <c r="H793" s="1">
        <f t="shared" si="146"/>
        <v>-17.259233812972983</v>
      </c>
      <c r="I793" s="1">
        <f t="shared" si="139"/>
        <v>-13.81761958691061</v>
      </c>
      <c r="J793" s="4">
        <f>B793+('PV model'!$B$3/15)+(I793/60)</f>
        <v>19.49303967355149</v>
      </c>
      <c r="K793" s="2">
        <f t="shared" si="140"/>
        <v>-112.39559510327234</v>
      </c>
      <c r="L793" s="2">
        <f>DEGREES(ASIN((((COS(RADIANS('PV model'!$B$2))*COS(RADIANS(H793))*COS(RADIANS(K793)))+(SIN(RADIANS('PV model'!$B$2))*SIN(RADIANS(H793)))))))</f>
        <v>-26.782048878869585</v>
      </c>
      <c r="M793" s="3">
        <f t="shared" si="136"/>
        <v>0</v>
      </c>
      <c r="N793" s="2">
        <f t="shared" si="141"/>
        <v>-81.509766106185026</v>
      </c>
      <c r="O793" s="2">
        <f>IF('PV model'!$B$2&gt;0, 180-N793,IF('PV model'!$B$2&lt;0,0-N793,N793))</f>
        <v>261.509766106185</v>
      </c>
      <c r="P793" s="2">
        <f>ABS(O793-'PV model'!$B$5)</f>
        <v>56.509766106184998</v>
      </c>
      <c r="Q793" s="3">
        <f t="shared" si="137"/>
        <v>116.78204887886959</v>
      </c>
      <c r="R793" s="3">
        <f t="shared" si="142"/>
        <v>0</v>
      </c>
      <c r="S793" s="3">
        <f t="shared" si="138"/>
        <v>0</v>
      </c>
      <c r="T793" s="3">
        <f>(0.5*(1-COS(RADIANS(90-$X$3)))*(D793+E793)*'PV model'!$B$4)</f>
        <v>0</v>
      </c>
      <c r="U793" s="3">
        <f t="shared" si="143"/>
        <v>0</v>
      </c>
      <c r="V793" s="3">
        <f>('PV model'!$B$13*(U793/1000)*(1-'PV model'!$B$14*((20+C793)-25))*'PV model'!$B$10)/'PV model'!$B$12</f>
        <v>0</v>
      </c>
    </row>
    <row r="794" spans="1:22" x14ac:dyDescent="0.2">
      <c r="A794" s="10">
        <f t="shared" si="144"/>
        <v>33</v>
      </c>
      <c r="B794" s="10">
        <f t="shared" si="145"/>
        <v>21</v>
      </c>
      <c r="C794" s="23">
        <v>7.9</v>
      </c>
      <c r="D794" s="24">
        <v>0</v>
      </c>
      <c r="E794" s="24">
        <v>0</v>
      </c>
      <c r="F794" s="48"/>
      <c r="G794" s="48"/>
      <c r="H794" s="1">
        <f t="shared" si="146"/>
        <v>-17.259233812972983</v>
      </c>
      <c r="I794" s="1">
        <f t="shared" si="139"/>
        <v>-13.81761958691061</v>
      </c>
      <c r="J794" s="4">
        <f>B794+('PV model'!$B$3/15)+(I794/60)</f>
        <v>20.49303967355149</v>
      </c>
      <c r="K794" s="2">
        <f t="shared" si="140"/>
        <v>-127.39559510327234</v>
      </c>
      <c r="L794" s="2">
        <f>DEGREES(ASIN((((COS(RADIANS('PV model'!$B$2))*COS(RADIANS(H794))*COS(RADIANS(K794)))+(SIN(RADIANS('PV model'!$B$2))*SIN(RADIANS(H794)))))))</f>
        <v>-34.960557486066719</v>
      </c>
      <c r="M794" s="3">
        <f t="shared" si="136"/>
        <v>0</v>
      </c>
      <c r="N794" s="2">
        <f t="shared" si="141"/>
        <v>-67.780439122702518</v>
      </c>
      <c r="O794" s="2">
        <f>IF('PV model'!$B$2&gt;0, 180-N794,IF('PV model'!$B$2&lt;0,0-N794,N794))</f>
        <v>247.78043912270252</v>
      </c>
      <c r="P794" s="2">
        <f>ABS(O794-'PV model'!$B$5)</f>
        <v>42.780439122702518</v>
      </c>
      <c r="Q794" s="3">
        <f t="shared" si="137"/>
        <v>124.96055748606672</v>
      </c>
      <c r="R794" s="3">
        <f t="shared" si="142"/>
        <v>0</v>
      </c>
      <c r="S794" s="3">
        <f t="shared" si="138"/>
        <v>0</v>
      </c>
      <c r="T794" s="3">
        <f>(0.5*(1-COS(RADIANS(90-$X$3)))*(D794+E794)*'PV model'!$B$4)</f>
        <v>0</v>
      </c>
      <c r="U794" s="3">
        <f t="shared" si="143"/>
        <v>0</v>
      </c>
      <c r="V794" s="3">
        <f>('PV model'!$B$13*(U794/1000)*(1-'PV model'!$B$14*((20+C794)-25))*'PV model'!$B$10)/'PV model'!$B$12</f>
        <v>0</v>
      </c>
    </row>
    <row r="795" spans="1:22" x14ac:dyDescent="0.2">
      <c r="A795" s="10">
        <f t="shared" si="144"/>
        <v>33</v>
      </c>
      <c r="B795" s="10">
        <f t="shared" si="145"/>
        <v>22</v>
      </c>
      <c r="C795" s="23">
        <v>8</v>
      </c>
      <c r="D795" s="24">
        <v>0</v>
      </c>
      <c r="E795" s="24">
        <v>0</v>
      </c>
      <c r="F795" s="48"/>
      <c r="G795" s="48"/>
      <c r="H795" s="1">
        <f t="shared" si="146"/>
        <v>-17.259233812972983</v>
      </c>
      <c r="I795" s="1">
        <f t="shared" si="139"/>
        <v>-13.81761958691061</v>
      </c>
      <c r="J795" s="4">
        <f>B795+('PV model'!$B$3/15)+(I795/60)</f>
        <v>21.49303967355149</v>
      </c>
      <c r="K795" s="2">
        <f t="shared" si="140"/>
        <v>-142.39559510327234</v>
      </c>
      <c r="L795" s="2">
        <f>DEGREES(ASIN((((COS(RADIANS('PV model'!$B$2))*COS(RADIANS(H795))*COS(RADIANS(K795)))+(SIN(RADIANS('PV model'!$B$2))*SIN(RADIANS(H795)))))))</f>
        <v>-42.302155330454895</v>
      </c>
      <c r="M795" s="3">
        <f t="shared" si="136"/>
        <v>0</v>
      </c>
      <c r="N795" s="2">
        <f t="shared" si="141"/>
        <v>-51.988990629644398</v>
      </c>
      <c r="O795" s="2">
        <f>IF('PV model'!$B$2&gt;0, 180-N795,IF('PV model'!$B$2&lt;0,0-N795,N795))</f>
        <v>231.98899062964441</v>
      </c>
      <c r="P795" s="2">
        <f>ABS(O795-'PV model'!$B$5)</f>
        <v>26.988990629644405</v>
      </c>
      <c r="Q795" s="3">
        <f t="shared" si="137"/>
        <v>132.30215533045492</v>
      </c>
      <c r="R795" s="3">
        <f t="shared" si="142"/>
        <v>0</v>
      </c>
      <c r="S795" s="3">
        <f t="shared" si="138"/>
        <v>0</v>
      </c>
      <c r="T795" s="3">
        <f>(0.5*(1-COS(RADIANS(90-$X$3)))*(D795+E795)*'PV model'!$B$4)</f>
        <v>0</v>
      </c>
      <c r="U795" s="3">
        <f t="shared" si="143"/>
        <v>0</v>
      </c>
      <c r="V795" s="3">
        <f>('PV model'!$B$13*(U795/1000)*(1-'PV model'!$B$14*((20+C795)-25))*'PV model'!$B$10)/'PV model'!$B$12</f>
        <v>0</v>
      </c>
    </row>
    <row r="796" spans="1:22" x14ac:dyDescent="0.2">
      <c r="A796" s="10">
        <f t="shared" si="144"/>
        <v>33</v>
      </c>
      <c r="B796" s="10">
        <f t="shared" si="145"/>
        <v>23</v>
      </c>
      <c r="C796" s="23">
        <v>8.1999999999999993</v>
      </c>
      <c r="D796" s="24">
        <v>0</v>
      </c>
      <c r="E796" s="24">
        <v>0</v>
      </c>
      <c r="F796" s="48"/>
      <c r="G796" s="48"/>
      <c r="H796" s="1">
        <f t="shared" si="146"/>
        <v>-17.259233812972983</v>
      </c>
      <c r="I796" s="1">
        <f t="shared" si="139"/>
        <v>-13.81761958691061</v>
      </c>
      <c r="J796" s="4">
        <f>B796+('PV model'!$B$3/15)+(I796/60)</f>
        <v>22.49303967355149</v>
      </c>
      <c r="K796" s="2">
        <f t="shared" si="140"/>
        <v>-157.39559510327234</v>
      </c>
      <c r="L796" s="2">
        <f>DEGREES(ASIN((((COS(RADIANS('PV model'!$B$2))*COS(RADIANS(H796))*COS(RADIANS(K796)))+(SIN(RADIANS('PV model'!$B$2))*SIN(RADIANS(H796)))))))</f>
        <v>-48.061699254643912</v>
      </c>
      <c r="M796" s="3">
        <f t="shared" si="136"/>
        <v>0</v>
      </c>
      <c r="N796" s="2">
        <f t="shared" si="141"/>
        <v>-33.313408007862918</v>
      </c>
      <c r="O796" s="2">
        <f>IF('PV model'!$B$2&gt;0, 180-N796,IF('PV model'!$B$2&lt;0,0-N796,N796))</f>
        <v>213.3134080078629</v>
      </c>
      <c r="P796" s="2">
        <f>ABS(O796-'PV model'!$B$5)</f>
        <v>8.313408007862904</v>
      </c>
      <c r="Q796" s="3">
        <f t="shared" si="137"/>
        <v>138.06169925464388</v>
      </c>
      <c r="R796" s="3">
        <f t="shared" si="142"/>
        <v>0</v>
      </c>
      <c r="S796" s="3">
        <f t="shared" si="138"/>
        <v>0</v>
      </c>
      <c r="T796" s="3">
        <f>(0.5*(1-COS(RADIANS(90-$X$3)))*(D796+E796)*'PV model'!$B$4)</f>
        <v>0</v>
      </c>
      <c r="U796" s="3">
        <f t="shared" si="143"/>
        <v>0</v>
      </c>
      <c r="V796" s="3">
        <f>('PV model'!$B$13*(U796/1000)*(1-'PV model'!$B$14*((20+C796)-25))*'PV model'!$B$10)/'PV model'!$B$12</f>
        <v>0</v>
      </c>
    </row>
    <row r="797" spans="1:22" x14ac:dyDescent="0.2">
      <c r="A797" s="10">
        <f t="shared" si="144"/>
        <v>33</v>
      </c>
      <c r="B797" s="10">
        <f t="shared" si="145"/>
        <v>24</v>
      </c>
      <c r="C797" s="23">
        <v>8.3000000000000007</v>
      </c>
      <c r="D797" s="24">
        <v>0</v>
      </c>
      <c r="E797" s="24">
        <v>0</v>
      </c>
      <c r="F797" s="48"/>
      <c r="G797" s="48"/>
      <c r="H797" s="1">
        <f t="shared" si="146"/>
        <v>-17.259233812972983</v>
      </c>
      <c r="I797" s="1">
        <f t="shared" si="139"/>
        <v>-13.81761958691061</v>
      </c>
      <c r="J797" s="4">
        <f>B797+('PV model'!$B$3/15)+(I797/60)</f>
        <v>23.49303967355149</v>
      </c>
      <c r="K797" s="2">
        <f t="shared" si="140"/>
        <v>-172.39559510327234</v>
      </c>
      <c r="L797" s="2">
        <f>DEGREES(ASIN((((COS(RADIANS('PV model'!$B$2))*COS(RADIANS(H797))*COS(RADIANS(K797)))+(SIN(RADIANS('PV model'!$B$2))*SIN(RADIANS(H797)))))))</f>
        <v>-51.321012928040396</v>
      </c>
      <c r="M797" s="3">
        <f t="shared" si="136"/>
        <v>0</v>
      </c>
      <c r="N797" s="2">
        <f t="shared" si="141"/>
        <v>-11.666364855197759</v>
      </c>
      <c r="O797" s="2">
        <f>IF('PV model'!$B$2&gt;0, 180-N797,IF('PV model'!$B$2&lt;0,0-N797,N797))</f>
        <v>191.66636485519777</v>
      </c>
      <c r="P797" s="2">
        <f>ABS(O797-'PV model'!$B$5)</f>
        <v>13.33363514480223</v>
      </c>
      <c r="Q797" s="3">
        <f t="shared" si="137"/>
        <v>141.3210129280404</v>
      </c>
      <c r="R797" s="3">
        <f t="shared" si="142"/>
        <v>0</v>
      </c>
      <c r="S797" s="3">
        <f t="shared" si="138"/>
        <v>0</v>
      </c>
      <c r="T797" s="3">
        <f>(0.5*(1-COS(RADIANS(90-$X$3)))*(D797+E797)*'PV model'!$B$4)</f>
        <v>0</v>
      </c>
      <c r="U797" s="3">
        <f t="shared" si="143"/>
        <v>0</v>
      </c>
      <c r="V797" s="3">
        <f>('PV model'!$B$13*(U797/1000)*(1-'PV model'!$B$14*((20+C797)-25))*'PV model'!$B$10)/'PV model'!$B$12</f>
        <v>0</v>
      </c>
    </row>
    <row r="798" spans="1:22" x14ac:dyDescent="0.2">
      <c r="A798" s="10">
        <f t="shared" si="144"/>
        <v>34</v>
      </c>
      <c r="B798" s="10">
        <f t="shared" si="145"/>
        <v>1</v>
      </c>
      <c r="C798" s="23">
        <v>8.5</v>
      </c>
      <c r="D798" s="24">
        <v>0</v>
      </c>
      <c r="E798" s="24">
        <v>0</v>
      </c>
      <c r="F798" s="48"/>
      <c r="G798" s="48"/>
      <c r="H798" s="1">
        <f t="shared" si="146"/>
        <v>-16.983030670280595</v>
      </c>
      <c r="I798" s="1">
        <f t="shared" si="139"/>
        <v>-13.953822343445655</v>
      </c>
      <c r="J798" s="4">
        <f>B798+('PV model'!$B$3/15)+(I798/60)</f>
        <v>0.49076962760923915</v>
      </c>
      <c r="K798" s="2">
        <f t="shared" si="140"/>
        <v>172.63845558586141</v>
      </c>
      <c r="L798" s="2">
        <f>DEGREES(ASIN((((COS(RADIANS('PV model'!$B$2))*COS(RADIANS(H798))*COS(RADIANS(K798)))+(SIN(RADIANS('PV model'!$B$2))*SIN(RADIANS(H798)))))))</f>
        <v>-51.07405192112801</v>
      </c>
      <c r="M798" s="3">
        <f t="shared" si="136"/>
        <v>0</v>
      </c>
      <c r="N798" s="2">
        <f t="shared" si="141"/>
        <v>11.246665694121317</v>
      </c>
      <c r="O798" s="2">
        <f>IF('PV model'!$B$2&gt;0, 180-N798,IF('PV model'!$B$2&lt;0,0-N798,N798))</f>
        <v>168.7533343058787</v>
      </c>
      <c r="P798" s="2">
        <f>ABS(O798-'PV model'!$B$5)</f>
        <v>36.246665694121305</v>
      </c>
      <c r="Q798" s="3">
        <f t="shared" si="137"/>
        <v>141.07405192112802</v>
      </c>
      <c r="R798" s="3">
        <f t="shared" si="142"/>
        <v>0</v>
      </c>
      <c r="S798" s="3">
        <f t="shared" si="138"/>
        <v>0</v>
      </c>
      <c r="T798" s="3">
        <f>(0.5*(1-COS(RADIANS(90-$X$3)))*(D798+E798)*'PV model'!$B$4)</f>
        <v>0</v>
      </c>
      <c r="U798" s="3">
        <f t="shared" si="143"/>
        <v>0</v>
      </c>
      <c r="V798" s="3">
        <f>('PV model'!$B$13*(U798/1000)*(1-'PV model'!$B$14*((20+C798)-25))*'PV model'!$B$10)/'PV model'!$B$12</f>
        <v>0</v>
      </c>
    </row>
    <row r="799" spans="1:22" x14ac:dyDescent="0.2">
      <c r="A799" s="10">
        <f t="shared" si="144"/>
        <v>34</v>
      </c>
      <c r="B799" s="10">
        <f t="shared" si="145"/>
        <v>2</v>
      </c>
      <c r="C799" s="23">
        <v>8.6999999999999993</v>
      </c>
      <c r="D799" s="24">
        <v>0</v>
      </c>
      <c r="E799" s="24">
        <v>0</v>
      </c>
      <c r="F799" s="48"/>
      <c r="G799" s="48"/>
      <c r="H799" s="1">
        <f t="shared" si="146"/>
        <v>-16.983030670280595</v>
      </c>
      <c r="I799" s="1">
        <f t="shared" si="139"/>
        <v>-13.953822343445655</v>
      </c>
      <c r="J799" s="4">
        <f>B799+('PV model'!$B$3/15)+(I799/60)</f>
        <v>1.490769627609239</v>
      </c>
      <c r="K799" s="2">
        <f t="shared" si="140"/>
        <v>157.63845558586141</v>
      </c>
      <c r="L799" s="2">
        <f>DEGREES(ASIN((((COS(RADIANS('PV model'!$B$2))*COS(RADIANS(H799))*COS(RADIANS(K799)))+(SIN(RADIANS('PV model'!$B$2))*SIN(RADIANS(H799)))))))</f>
        <v>-47.875434016846661</v>
      </c>
      <c r="M799" s="3">
        <f t="shared" si="136"/>
        <v>0</v>
      </c>
      <c r="N799" s="2">
        <f t="shared" si="141"/>
        <v>32.851938284246764</v>
      </c>
      <c r="O799" s="2">
        <f>IF('PV model'!$B$2&gt;0, 180-N799,IF('PV model'!$B$2&lt;0,0-N799,N799))</f>
        <v>147.14806171575324</v>
      </c>
      <c r="P799" s="2">
        <f>ABS(O799-'PV model'!$B$5)</f>
        <v>57.851938284246756</v>
      </c>
      <c r="Q799" s="3">
        <f t="shared" si="137"/>
        <v>137.87543401684667</v>
      </c>
      <c r="R799" s="3">
        <f t="shared" si="142"/>
        <v>0</v>
      </c>
      <c r="S799" s="3">
        <f t="shared" si="138"/>
        <v>0</v>
      </c>
      <c r="T799" s="3">
        <f>(0.5*(1-COS(RADIANS(90-$X$3)))*(D799+E799)*'PV model'!$B$4)</f>
        <v>0</v>
      </c>
      <c r="U799" s="3">
        <f t="shared" si="143"/>
        <v>0</v>
      </c>
      <c r="V799" s="3">
        <f>('PV model'!$B$13*(U799/1000)*(1-'PV model'!$B$14*((20+C799)-25))*'PV model'!$B$10)/'PV model'!$B$12</f>
        <v>0</v>
      </c>
    </row>
    <row r="800" spans="1:22" x14ac:dyDescent="0.2">
      <c r="A800" s="10">
        <f t="shared" si="144"/>
        <v>34</v>
      </c>
      <c r="B800" s="10">
        <f t="shared" si="145"/>
        <v>3</v>
      </c>
      <c r="C800" s="23">
        <v>8.9</v>
      </c>
      <c r="D800" s="24">
        <v>0</v>
      </c>
      <c r="E800" s="24">
        <v>0</v>
      </c>
      <c r="F800" s="48"/>
      <c r="G800" s="48"/>
      <c r="H800" s="1">
        <f t="shared" si="146"/>
        <v>-16.983030670280595</v>
      </c>
      <c r="I800" s="1">
        <f t="shared" si="139"/>
        <v>-13.953822343445655</v>
      </c>
      <c r="J800" s="4">
        <f>B800+('PV model'!$B$3/15)+(I800/60)</f>
        <v>2.490769627609239</v>
      </c>
      <c r="K800" s="2">
        <f t="shared" si="140"/>
        <v>142.63845558586141</v>
      </c>
      <c r="L800" s="2">
        <f>DEGREES(ASIN((((COS(RADIANS('PV model'!$B$2))*COS(RADIANS(H800))*COS(RADIANS(K800)))+(SIN(RADIANS('PV model'!$B$2))*SIN(RADIANS(H800)))))))</f>
        <v>-42.165751281780828</v>
      </c>
      <c r="M800" s="3">
        <f t="shared" si="136"/>
        <v>0</v>
      </c>
      <c r="N800" s="2">
        <f t="shared" si="141"/>
        <v>51.537895323689028</v>
      </c>
      <c r="O800" s="2">
        <f>IF('PV model'!$B$2&gt;0, 180-N800,IF('PV model'!$B$2&lt;0,0-N800,N800))</f>
        <v>128.46210467631096</v>
      </c>
      <c r="P800" s="2">
        <f>ABS(O800-'PV model'!$B$5)</f>
        <v>76.537895323689042</v>
      </c>
      <c r="Q800" s="3">
        <f t="shared" si="137"/>
        <v>132.16575128178081</v>
      </c>
      <c r="R800" s="3">
        <f t="shared" si="142"/>
        <v>0</v>
      </c>
      <c r="S800" s="3">
        <f t="shared" si="138"/>
        <v>0</v>
      </c>
      <c r="T800" s="3">
        <f>(0.5*(1-COS(RADIANS(90-$X$3)))*(D800+E800)*'PV model'!$B$4)</f>
        <v>0</v>
      </c>
      <c r="U800" s="3">
        <f t="shared" si="143"/>
        <v>0</v>
      </c>
      <c r="V800" s="3">
        <f>('PV model'!$B$13*(U800/1000)*(1-'PV model'!$B$14*((20+C800)-25))*'PV model'!$B$10)/'PV model'!$B$12</f>
        <v>0</v>
      </c>
    </row>
    <row r="801" spans="1:22" x14ac:dyDescent="0.2">
      <c r="A801" s="10">
        <f t="shared" si="144"/>
        <v>34</v>
      </c>
      <c r="B801" s="10">
        <f t="shared" si="145"/>
        <v>4</v>
      </c>
      <c r="C801" s="23">
        <v>9</v>
      </c>
      <c r="D801" s="24">
        <v>0</v>
      </c>
      <c r="E801" s="24">
        <v>0</v>
      </c>
      <c r="F801" s="48"/>
      <c r="G801" s="48"/>
      <c r="H801" s="1">
        <f t="shared" si="146"/>
        <v>-16.983030670280595</v>
      </c>
      <c r="I801" s="1">
        <f t="shared" si="139"/>
        <v>-13.953822343445655</v>
      </c>
      <c r="J801" s="4">
        <f>B801+('PV model'!$B$3/15)+(I801/60)</f>
        <v>3.490769627609239</v>
      </c>
      <c r="K801" s="2">
        <f t="shared" si="140"/>
        <v>127.63845558586141</v>
      </c>
      <c r="L801" s="2">
        <f>DEGREES(ASIN((((COS(RADIANS('PV model'!$B$2))*COS(RADIANS(H801))*COS(RADIANS(K801)))+(SIN(RADIANS('PV model'!$B$2))*SIN(RADIANS(H801)))))))</f>
        <v>-34.85663964686357</v>
      </c>
      <c r="M801" s="3">
        <f t="shared" si="136"/>
        <v>0</v>
      </c>
      <c r="N801" s="2">
        <f t="shared" si="141"/>
        <v>67.359151679492484</v>
      </c>
      <c r="O801" s="2">
        <f>IF('PV model'!$B$2&gt;0, 180-N801,IF('PV model'!$B$2&lt;0,0-N801,N801))</f>
        <v>112.64084832050752</v>
      </c>
      <c r="P801" s="2">
        <f>ABS(O801-'PV model'!$B$5)</f>
        <v>92.359151679492484</v>
      </c>
      <c r="Q801" s="3">
        <f t="shared" si="137"/>
        <v>124.85663964686357</v>
      </c>
      <c r="R801" s="3">
        <f t="shared" si="142"/>
        <v>0</v>
      </c>
      <c r="S801" s="3">
        <f t="shared" si="138"/>
        <v>0</v>
      </c>
      <c r="T801" s="3">
        <f>(0.5*(1-COS(RADIANS(90-$X$3)))*(D801+E801)*'PV model'!$B$4)</f>
        <v>0</v>
      </c>
      <c r="U801" s="3">
        <f t="shared" si="143"/>
        <v>0</v>
      </c>
      <c r="V801" s="3">
        <f>('PV model'!$B$13*(U801/1000)*(1-'PV model'!$B$14*((20+C801)-25))*'PV model'!$B$10)/'PV model'!$B$12</f>
        <v>0</v>
      </c>
    </row>
    <row r="802" spans="1:22" x14ac:dyDescent="0.2">
      <c r="A802" s="10">
        <f t="shared" si="144"/>
        <v>34</v>
      </c>
      <c r="B802" s="10">
        <f t="shared" si="145"/>
        <v>5</v>
      </c>
      <c r="C802" s="23">
        <v>9</v>
      </c>
      <c r="D802" s="24">
        <v>0</v>
      </c>
      <c r="E802" s="24">
        <v>0</v>
      </c>
      <c r="F802" s="48"/>
      <c r="G802" s="48"/>
      <c r="H802" s="1">
        <f t="shared" si="146"/>
        <v>-16.983030670280595</v>
      </c>
      <c r="I802" s="1">
        <f t="shared" si="139"/>
        <v>-13.953822343445655</v>
      </c>
      <c r="J802" s="4">
        <f>B802+('PV model'!$B$3/15)+(I802/60)</f>
        <v>4.4907696276092395</v>
      </c>
      <c r="K802" s="2">
        <f t="shared" si="140"/>
        <v>112.63845558586141</v>
      </c>
      <c r="L802" s="2">
        <f>DEGREES(ASIN((((COS(RADIANS('PV model'!$B$2))*COS(RADIANS(H802))*COS(RADIANS(K802)))+(SIN(RADIANS('PV model'!$B$2))*SIN(RADIANS(H802)))))))</f>
        <v>-26.694192733824281</v>
      </c>
      <c r="M802" s="3">
        <f t="shared" si="136"/>
        <v>0</v>
      </c>
      <c r="N802" s="2">
        <f t="shared" si="141"/>
        <v>81.117958185606994</v>
      </c>
      <c r="O802" s="2">
        <f>IF('PV model'!$B$2&gt;0, 180-N802,IF('PV model'!$B$2&lt;0,0-N802,N802))</f>
        <v>98.882041814393006</v>
      </c>
      <c r="P802" s="2">
        <f>ABS(O802-'PV model'!$B$5)</f>
        <v>106.11795818560699</v>
      </c>
      <c r="Q802" s="3">
        <f t="shared" si="137"/>
        <v>116.69419273382427</v>
      </c>
      <c r="R802" s="3">
        <f t="shared" si="142"/>
        <v>0</v>
      </c>
      <c r="S802" s="3">
        <f t="shared" si="138"/>
        <v>0</v>
      </c>
      <c r="T802" s="3">
        <f>(0.5*(1-COS(RADIANS(90-$X$3)))*(D802+E802)*'PV model'!$B$4)</f>
        <v>0</v>
      </c>
      <c r="U802" s="3">
        <f t="shared" si="143"/>
        <v>0</v>
      </c>
      <c r="V802" s="3">
        <f>('PV model'!$B$13*(U802/1000)*(1-'PV model'!$B$14*((20+C802)-25))*'PV model'!$B$10)/'PV model'!$B$12</f>
        <v>0</v>
      </c>
    </row>
    <row r="803" spans="1:22" x14ac:dyDescent="0.2">
      <c r="A803" s="10">
        <f t="shared" si="144"/>
        <v>34</v>
      </c>
      <c r="B803" s="10">
        <f t="shared" si="145"/>
        <v>6</v>
      </c>
      <c r="C803" s="23">
        <v>9.1</v>
      </c>
      <c r="D803" s="24">
        <v>0</v>
      </c>
      <c r="E803" s="24">
        <v>0</v>
      </c>
      <c r="F803" s="48"/>
      <c r="G803" s="48"/>
      <c r="H803" s="1">
        <f t="shared" si="146"/>
        <v>-16.983030670280595</v>
      </c>
      <c r="I803" s="1">
        <f t="shared" si="139"/>
        <v>-13.953822343445655</v>
      </c>
      <c r="J803" s="4">
        <f>B803+('PV model'!$B$3/15)+(I803/60)</f>
        <v>5.4907696276092395</v>
      </c>
      <c r="K803" s="2">
        <f t="shared" si="140"/>
        <v>97.638455585861408</v>
      </c>
      <c r="L803" s="2">
        <f>DEGREES(ASIN((((COS(RADIANS('PV model'!$B$2))*COS(RADIANS(H803))*COS(RADIANS(K803)))+(SIN(RADIANS('PV model'!$B$2))*SIN(RADIANS(H803)))))))</f>
        <v>-18.223359836876757</v>
      </c>
      <c r="M803" s="3">
        <f t="shared" si="136"/>
        <v>0</v>
      </c>
      <c r="N803" s="2">
        <f t="shared" si="141"/>
        <v>86.337601320697487</v>
      </c>
      <c r="O803" s="2">
        <f>IF('PV model'!$B$2&gt;0, 180-N803,IF('PV model'!$B$2&lt;0,0-N803,N803))</f>
        <v>93.662398679302513</v>
      </c>
      <c r="P803" s="2">
        <f>ABS(O803-'PV model'!$B$5)</f>
        <v>111.33760132069749</v>
      </c>
      <c r="Q803" s="3">
        <f t="shared" si="137"/>
        <v>108.22335983687675</v>
      </c>
      <c r="R803" s="3">
        <f t="shared" si="142"/>
        <v>0</v>
      </c>
      <c r="S803" s="3">
        <f t="shared" si="138"/>
        <v>0</v>
      </c>
      <c r="T803" s="3">
        <f>(0.5*(1-COS(RADIANS(90-$X$3)))*(D803+E803)*'PV model'!$B$4)</f>
        <v>0</v>
      </c>
      <c r="U803" s="3">
        <f t="shared" si="143"/>
        <v>0</v>
      </c>
      <c r="V803" s="3">
        <f>('PV model'!$B$13*(U803/1000)*(1-'PV model'!$B$14*((20+C803)-25))*'PV model'!$B$10)/'PV model'!$B$12</f>
        <v>0</v>
      </c>
    </row>
    <row r="804" spans="1:22" x14ac:dyDescent="0.2">
      <c r="A804" s="10">
        <f t="shared" si="144"/>
        <v>34</v>
      </c>
      <c r="B804" s="10">
        <f t="shared" si="145"/>
        <v>7</v>
      </c>
      <c r="C804" s="23">
        <v>9</v>
      </c>
      <c r="D804" s="24">
        <v>0</v>
      </c>
      <c r="E804" s="24">
        <v>0</v>
      </c>
      <c r="F804" s="48"/>
      <c r="G804" s="48"/>
      <c r="H804" s="1">
        <f t="shared" si="146"/>
        <v>-16.983030670280595</v>
      </c>
      <c r="I804" s="1">
        <f t="shared" si="139"/>
        <v>-13.953822343445655</v>
      </c>
      <c r="J804" s="4">
        <f>B804+('PV model'!$B$3/15)+(I804/60)</f>
        <v>6.4907696276092395</v>
      </c>
      <c r="K804" s="2">
        <f t="shared" si="140"/>
        <v>82.638455585861408</v>
      </c>
      <c r="L804" s="2">
        <f>DEGREES(ASIN((((COS(RADIANS('PV model'!$B$2))*COS(RADIANS(H804))*COS(RADIANS(K804)))+(SIN(RADIANS('PV model'!$B$2))*SIN(RADIANS(H804)))))))</f>
        <v>-9.8639341526149273</v>
      </c>
      <c r="M804" s="3">
        <f t="shared" si="136"/>
        <v>0</v>
      </c>
      <c r="N804" s="2">
        <f t="shared" si="141"/>
        <v>74.310216616173051</v>
      </c>
      <c r="O804" s="2">
        <f>IF('PV model'!$B$2&gt;0, 180-N804,IF('PV model'!$B$2&lt;0,0-N804,N804))</f>
        <v>105.68978338382695</v>
      </c>
      <c r="P804" s="2">
        <f>ABS(O804-'PV model'!$B$5)</f>
        <v>99.310216616173051</v>
      </c>
      <c r="Q804" s="3">
        <f t="shared" si="137"/>
        <v>99.863934152614931</v>
      </c>
      <c r="R804" s="3">
        <f t="shared" si="142"/>
        <v>0</v>
      </c>
      <c r="S804" s="3">
        <f t="shared" si="138"/>
        <v>0</v>
      </c>
      <c r="T804" s="3">
        <f>(0.5*(1-COS(RADIANS(90-$X$3)))*(D804+E804)*'PV model'!$B$4)</f>
        <v>0</v>
      </c>
      <c r="U804" s="3">
        <f t="shared" si="143"/>
        <v>0</v>
      </c>
      <c r="V804" s="3">
        <f>('PV model'!$B$13*(U804/1000)*(1-'PV model'!$B$14*((20+C804)-25))*'PV model'!$B$10)/'PV model'!$B$12</f>
        <v>0</v>
      </c>
    </row>
    <row r="805" spans="1:22" x14ac:dyDescent="0.2">
      <c r="A805" s="10">
        <f t="shared" si="144"/>
        <v>34</v>
      </c>
      <c r="B805" s="10">
        <f t="shared" si="145"/>
        <v>8</v>
      </c>
      <c r="C805" s="23">
        <v>8.9</v>
      </c>
      <c r="D805" s="24">
        <v>0</v>
      </c>
      <c r="E805" s="24">
        <v>0</v>
      </c>
      <c r="F805" s="48"/>
      <c r="G805" s="48"/>
      <c r="H805" s="1">
        <f t="shared" si="146"/>
        <v>-16.983030670280595</v>
      </c>
      <c r="I805" s="1">
        <f t="shared" si="139"/>
        <v>-13.953822343445655</v>
      </c>
      <c r="J805" s="4">
        <f>B805+('PV model'!$B$3/15)+(I805/60)</f>
        <v>7.4907696276092395</v>
      </c>
      <c r="K805" s="2">
        <f t="shared" si="140"/>
        <v>67.638455585861408</v>
      </c>
      <c r="L805" s="2">
        <f>DEGREES(ASIN((((COS(RADIANS('PV model'!$B$2))*COS(RADIANS(H805))*COS(RADIANS(K805)))+(SIN(RADIANS('PV model'!$B$2))*SIN(RADIANS(H805)))))))</f>
        <v>-1.9843108606002176</v>
      </c>
      <c r="M805" s="3">
        <f t="shared" si="136"/>
        <v>0</v>
      </c>
      <c r="N805" s="2">
        <f t="shared" si="141"/>
        <v>62.251877779055754</v>
      </c>
      <c r="O805" s="2">
        <f>IF('PV model'!$B$2&gt;0, 180-N805,IF('PV model'!$B$2&lt;0,0-N805,N805))</f>
        <v>117.74812222094425</v>
      </c>
      <c r="P805" s="2">
        <f>ABS(O805-'PV model'!$B$5)</f>
        <v>87.251877779055746</v>
      </c>
      <c r="Q805" s="3">
        <f t="shared" si="137"/>
        <v>91.984310860600218</v>
      </c>
      <c r="R805" s="3">
        <f t="shared" si="142"/>
        <v>0</v>
      </c>
      <c r="S805" s="3">
        <f t="shared" si="138"/>
        <v>0</v>
      </c>
      <c r="T805" s="3">
        <f>(0.5*(1-COS(RADIANS(90-$X$3)))*(D805+E805)*'PV model'!$B$4)</f>
        <v>0</v>
      </c>
      <c r="U805" s="3">
        <f t="shared" si="143"/>
        <v>0</v>
      </c>
      <c r="V805" s="3">
        <f>('PV model'!$B$13*(U805/1000)*(1-'PV model'!$B$14*((20+C805)-25))*'PV model'!$B$10)/'PV model'!$B$12</f>
        <v>0</v>
      </c>
    </row>
    <row r="806" spans="1:22" x14ac:dyDescent="0.2">
      <c r="A806" s="10">
        <f t="shared" si="144"/>
        <v>34</v>
      </c>
      <c r="B806" s="10">
        <f t="shared" si="145"/>
        <v>9</v>
      </c>
      <c r="C806" s="23">
        <v>8.8000000000000007</v>
      </c>
      <c r="D806" s="24">
        <v>0</v>
      </c>
      <c r="E806" s="24">
        <v>2.6460000000000004</v>
      </c>
      <c r="F806" s="48"/>
      <c r="G806" s="48"/>
      <c r="H806" s="1">
        <f t="shared" si="146"/>
        <v>-16.983030670280595</v>
      </c>
      <c r="I806" s="1">
        <f t="shared" si="139"/>
        <v>-13.953822343445655</v>
      </c>
      <c r="J806" s="4">
        <f>B806+('PV model'!$B$3/15)+(I806/60)</f>
        <v>8.4907696276092377</v>
      </c>
      <c r="K806" s="2">
        <f t="shared" si="140"/>
        <v>52.638455585861436</v>
      </c>
      <c r="L806" s="2">
        <f>DEGREES(ASIN((((COS(RADIANS('PV model'!$B$2))*COS(RADIANS(H806))*COS(RADIANS(K806)))+(SIN(RADIANS('PV model'!$B$2))*SIN(RADIANS(H806)))))))</f>
        <v>5.0492766814408263</v>
      </c>
      <c r="M806" s="3">
        <f t="shared" si="136"/>
        <v>5.0492766814408263</v>
      </c>
      <c r="N806" s="2">
        <f t="shared" si="141"/>
        <v>49.740234927084629</v>
      </c>
      <c r="O806" s="2">
        <f>IF('PV model'!$B$2&gt;0, 180-N806,IF('PV model'!$B$2&lt;0,0-N806,N806))</f>
        <v>130.25976507291537</v>
      </c>
      <c r="P806" s="2">
        <f>ABS(O806-'PV model'!$B$5)</f>
        <v>74.740234927084629</v>
      </c>
      <c r="Q806" s="3">
        <f t="shared" si="137"/>
        <v>84.95072331855917</v>
      </c>
      <c r="R806" s="3">
        <f t="shared" si="142"/>
        <v>0</v>
      </c>
      <c r="S806" s="3">
        <f t="shared" si="138"/>
        <v>2.6460000000000004</v>
      </c>
      <c r="T806" s="3">
        <f>(0.5*(1-COS(RADIANS(90-$X$3)))*(D806+E806)*'PV model'!$B$4)</f>
        <v>0</v>
      </c>
      <c r="U806" s="3">
        <f t="shared" si="143"/>
        <v>2.6460000000000004</v>
      </c>
      <c r="V806" s="3">
        <f>('PV model'!$B$13*(U806/1000)*(1-'PV model'!$B$14*((20+C806)-25))*'PV model'!$B$10)/'PV model'!$B$12</f>
        <v>0.26047384876800006</v>
      </c>
    </row>
    <row r="807" spans="1:22" x14ac:dyDescent="0.2">
      <c r="A807" s="10">
        <f t="shared" si="144"/>
        <v>34</v>
      </c>
      <c r="B807" s="10">
        <f t="shared" si="145"/>
        <v>10</v>
      </c>
      <c r="C807" s="23">
        <v>8.9</v>
      </c>
      <c r="D807" s="24">
        <v>0</v>
      </c>
      <c r="E807" s="24">
        <v>19.404</v>
      </c>
      <c r="F807" s="48"/>
      <c r="G807" s="48"/>
      <c r="H807" s="1">
        <f t="shared" si="146"/>
        <v>-16.983030670280595</v>
      </c>
      <c r="I807" s="1">
        <f t="shared" si="139"/>
        <v>-13.953822343445655</v>
      </c>
      <c r="J807" s="4">
        <f>B807+('PV model'!$B$3/15)+(I807/60)</f>
        <v>9.4907696276092377</v>
      </c>
      <c r="K807" s="2">
        <f t="shared" si="140"/>
        <v>37.638455585861436</v>
      </c>
      <c r="L807" s="2">
        <f>DEGREES(ASIN((((COS(RADIANS('PV model'!$B$2))*COS(RADIANS(H807))*COS(RADIANS(K807)))+(SIN(RADIANS('PV model'!$B$2))*SIN(RADIANS(H807)))))))</f>
        <v>10.850578649498969</v>
      </c>
      <c r="M807" s="3">
        <f t="shared" si="136"/>
        <v>10.850578649498969</v>
      </c>
      <c r="N807" s="2">
        <f t="shared" si="141"/>
        <v>36.489677437390732</v>
      </c>
      <c r="O807" s="2">
        <f>IF('PV model'!$B$2&gt;0, 180-N807,IF('PV model'!$B$2&lt;0,0-N807,N807))</f>
        <v>143.51032256260928</v>
      </c>
      <c r="P807" s="2">
        <f>ABS(O807-'PV model'!$B$5)</f>
        <v>61.489677437390725</v>
      </c>
      <c r="Q807" s="3">
        <f t="shared" si="137"/>
        <v>79.149421350501029</v>
      </c>
      <c r="R807" s="3">
        <f t="shared" si="142"/>
        <v>0</v>
      </c>
      <c r="S807" s="3">
        <f t="shared" si="138"/>
        <v>19.404</v>
      </c>
      <c r="T807" s="3">
        <f>(0.5*(1-COS(RADIANS(90-$X$3)))*(D807+E807)*'PV model'!$B$4)</f>
        <v>0</v>
      </c>
      <c r="U807" s="3">
        <f t="shared" si="143"/>
        <v>19.404</v>
      </c>
      <c r="V807" s="3">
        <f>('PV model'!$B$13*(U807/1000)*(1-'PV model'!$B$14*((20+C807)-25))*'PV model'!$B$10)/'PV model'!$B$12</f>
        <v>1.9093657080960003</v>
      </c>
    </row>
    <row r="808" spans="1:22" x14ac:dyDescent="0.2">
      <c r="A808" s="10">
        <f t="shared" si="144"/>
        <v>34</v>
      </c>
      <c r="B808" s="10">
        <f t="shared" si="145"/>
        <v>11</v>
      </c>
      <c r="C808" s="23">
        <v>8.9</v>
      </c>
      <c r="D808" s="24">
        <v>0</v>
      </c>
      <c r="E808" s="24">
        <v>42.336000000000006</v>
      </c>
      <c r="F808" s="48"/>
      <c r="G808" s="48"/>
      <c r="H808" s="1">
        <f t="shared" si="146"/>
        <v>-16.983030670280595</v>
      </c>
      <c r="I808" s="1">
        <f t="shared" si="139"/>
        <v>-13.953822343445655</v>
      </c>
      <c r="J808" s="4">
        <f>B808+('PV model'!$B$3/15)+(I808/60)</f>
        <v>10.490769627609238</v>
      </c>
      <c r="K808" s="2">
        <f t="shared" si="140"/>
        <v>22.638455585861436</v>
      </c>
      <c r="L808" s="2">
        <f>DEGREES(ASIN((((COS(RADIANS('PV model'!$B$2))*COS(RADIANS(H808))*COS(RADIANS(K808)))+(SIN(RADIANS('PV model'!$B$2))*SIN(RADIANS(H808)))))))</f>
        <v>15.025619529365407</v>
      </c>
      <c r="M808" s="3">
        <f t="shared" si="136"/>
        <v>15.025619529365407</v>
      </c>
      <c r="N808" s="2">
        <f t="shared" si="141"/>
        <v>22.405624743526072</v>
      </c>
      <c r="O808" s="2">
        <f>IF('PV model'!$B$2&gt;0, 180-N808,IF('PV model'!$B$2&lt;0,0-N808,N808))</f>
        <v>157.59437525647394</v>
      </c>
      <c r="P808" s="2">
        <f>ABS(O808-'PV model'!$B$5)</f>
        <v>47.405624743526062</v>
      </c>
      <c r="Q808" s="3">
        <f t="shared" si="137"/>
        <v>74.9743804706346</v>
      </c>
      <c r="R808" s="3">
        <f t="shared" si="142"/>
        <v>0</v>
      </c>
      <c r="S808" s="3">
        <f t="shared" si="138"/>
        <v>42.336000000000006</v>
      </c>
      <c r="T808" s="3">
        <f>(0.5*(1-COS(RADIANS(90-$X$3)))*(D808+E808)*'PV model'!$B$4)</f>
        <v>0</v>
      </c>
      <c r="U808" s="3">
        <f t="shared" si="143"/>
        <v>42.336000000000006</v>
      </c>
      <c r="V808" s="3">
        <f>('PV model'!$B$13*(U808/1000)*(1-'PV model'!$B$14*((20+C808)-25))*'PV model'!$B$10)/'PV model'!$B$12</f>
        <v>4.1658888176640003</v>
      </c>
    </row>
    <row r="809" spans="1:22" x14ac:dyDescent="0.2">
      <c r="A809" s="10">
        <f t="shared" si="144"/>
        <v>34</v>
      </c>
      <c r="B809" s="10">
        <f t="shared" si="145"/>
        <v>12</v>
      </c>
      <c r="C809" s="23">
        <v>9</v>
      </c>
      <c r="D809" s="24">
        <v>0</v>
      </c>
      <c r="E809" s="24">
        <v>58.211999999999996</v>
      </c>
      <c r="F809" s="48"/>
      <c r="G809" s="48"/>
      <c r="H809" s="1">
        <f t="shared" si="146"/>
        <v>-16.983030670280595</v>
      </c>
      <c r="I809" s="1">
        <f t="shared" si="139"/>
        <v>-13.953822343445655</v>
      </c>
      <c r="J809" s="4">
        <f>B809+('PV model'!$B$3/15)+(I809/60)</f>
        <v>11.490769627609238</v>
      </c>
      <c r="K809" s="2">
        <f t="shared" si="140"/>
        <v>7.6384555858614345</v>
      </c>
      <c r="L809" s="2">
        <f>DEGREES(ASIN((((COS(RADIANS('PV model'!$B$2))*COS(RADIANS(H809))*COS(RADIANS(K809)))+(SIN(RADIANS('PV model'!$B$2))*SIN(RADIANS(H809)))))))</f>
        <v>17.228395687230947</v>
      </c>
      <c r="M809" s="3">
        <f t="shared" si="136"/>
        <v>17.228395687230947</v>
      </c>
      <c r="N809" s="2">
        <f t="shared" si="141"/>
        <v>7.6485892948442773</v>
      </c>
      <c r="O809" s="2">
        <f>IF('PV model'!$B$2&gt;0, 180-N809,IF('PV model'!$B$2&lt;0,0-N809,N809))</f>
        <v>172.35141070515573</v>
      </c>
      <c r="P809" s="2">
        <f>ABS(O809-'PV model'!$B$5)</f>
        <v>32.648589294844271</v>
      </c>
      <c r="Q809" s="3">
        <f t="shared" si="137"/>
        <v>72.771604312769057</v>
      </c>
      <c r="R809" s="3">
        <f t="shared" si="142"/>
        <v>0</v>
      </c>
      <c r="S809" s="3">
        <f t="shared" si="138"/>
        <v>58.211999999999996</v>
      </c>
      <c r="T809" s="3">
        <f>(0.5*(1-COS(RADIANS(90-$X$3)))*(D809+E809)*'PV model'!$B$4)</f>
        <v>0</v>
      </c>
      <c r="U809" s="3">
        <f t="shared" si="143"/>
        <v>58.211999999999996</v>
      </c>
      <c r="V809" s="3">
        <f>('PV model'!$B$13*(U809/1000)*(1-'PV model'!$B$14*((20+C809)-25))*'PV model'!$B$10)/'PV model'!$B$12</f>
        <v>5.7257695756799993</v>
      </c>
    </row>
    <row r="810" spans="1:22" x14ac:dyDescent="0.2">
      <c r="A810" s="10">
        <f t="shared" si="144"/>
        <v>34</v>
      </c>
      <c r="B810" s="10">
        <f t="shared" si="145"/>
        <v>13</v>
      </c>
      <c r="C810" s="23">
        <v>9</v>
      </c>
      <c r="D810" s="24">
        <v>0</v>
      </c>
      <c r="E810" s="24">
        <v>64.385999999999996</v>
      </c>
      <c r="F810" s="48"/>
      <c r="G810" s="48"/>
      <c r="H810" s="1">
        <f t="shared" si="146"/>
        <v>-16.983030670280595</v>
      </c>
      <c r="I810" s="1">
        <f t="shared" si="139"/>
        <v>-13.953822343445655</v>
      </c>
      <c r="J810" s="4">
        <f>B810+('PV model'!$B$3/15)+(I810/60)</f>
        <v>12.490769627609238</v>
      </c>
      <c r="K810" s="2">
        <f t="shared" si="140"/>
        <v>-7.3615444141385655</v>
      </c>
      <c r="L810" s="2">
        <f>DEGREES(ASIN((((COS(RADIANS('PV model'!$B$2))*COS(RADIANS(H810))*COS(RADIANS(K810)))+(SIN(RADIANS('PV model'!$B$2))*SIN(RADIANS(H810)))))))</f>
        <v>17.248896081653292</v>
      </c>
      <c r="M810" s="3">
        <f t="shared" si="136"/>
        <v>17.248896081653292</v>
      </c>
      <c r="N810" s="2">
        <f t="shared" si="141"/>
        <v>-7.3721295621061707</v>
      </c>
      <c r="O810" s="2">
        <f>IF('PV model'!$B$2&gt;0, 180-N810,IF('PV model'!$B$2&lt;0,0-N810,N810))</f>
        <v>187.37212956210618</v>
      </c>
      <c r="P810" s="2">
        <f>ABS(O810-'PV model'!$B$5)</f>
        <v>17.627870437893819</v>
      </c>
      <c r="Q810" s="3">
        <f t="shared" si="137"/>
        <v>72.751103918346701</v>
      </c>
      <c r="R810" s="3">
        <f t="shared" si="142"/>
        <v>0</v>
      </c>
      <c r="S810" s="3">
        <f t="shared" si="138"/>
        <v>64.385999999999996</v>
      </c>
      <c r="T810" s="3">
        <f>(0.5*(1-COS(RADIANS(90-$X$3)))*(D810+E810)*'PV model'!$B$4)</f>
        <v>0</v>
      </c>
      <c r="U810" s="3">
        <f t="shared" si="143"/>
        <v>64.385999999999996</v>
      </c>
      <c r="V810" s="3">
        <f>('PV model'!$B$13*(U810/1000)*(1-'PV model'!$B$14*((20+C810)-25))*'PV model'!$B$10)/'PV model'!$B$12</f>
        <v>6.3330481670399994</v>
      </c>
    </row>
    <row r="811" spans="1:22" x14ac:dyDescent="0.2">
      <c r="A811" s="10">
        <f t="shared" si="144"/>
        <v>34</v>
      </c>
      <c r="B811" s="10">
        <f t="shared" si="145"/>
        <v>14</v>
      </c>
      <c r="C811" s="23">
        <v>9</v>
      </c>
      <c r="D811" s="24">
        <v>0</v>
      </c>
      <c r="E811" s="24">
        <v>59.975999999999999</v>
      </c>
      <c r="F811" s="48"/>
      <c r="G811" s="48"/>
      <c r="H811" s="1">
        <f t="shared" si="146"/>
        <v>-16.983030670280595</v>
      </c>
      <c r="I811" s="1">
        <f t="shared" si="139"/>
        <v>-13.953822343445655</v>
      </c>
      <c r="J811" s="4">
        <f>B811+('PV model'!$B$3/15)+(I811/60)</f>
        <v>13.490769627609238</v>
      </c>
      <c r="K811" s="2">
        <f t="shared" si="140"/>
        <v>-22.361544414138564</v>
      </c>
      <c r="L811" s="2">
        <f>DEGREES(ASIN((((COS(RADIANS('PV model'!$B$2))*COS(RADIANS(H811))*COS(RADIANS(K811)))+(SIN(RADIANS('PV model'!$B$2))*SIN(RADIANS(H811)))))))</f>
        <v>15.085064103555853</v>
      </c>
      <c r="M811" s="3">
        <f t="shared" si="136"/>
        <v>15.085064103555853</v>
      </c>
      <c r="N811" s="2">
        <f t="shared" si="141"/>
        <v>-22.138373643627261</v>
      </c>
      <c r="O811" s="2">
        <f>IF('PV model'!$B$2&gt;0, 180-N811,IF('PV model'!$B$2&lt;0,0-N811,N811))</f>
        <v>202.13837364362726</v>
      </c>
      <c r="P811" s="2">
        <f>ABS(O811-'PV model'!$B$5)</f>
        <v>2.8616263563727387</v>
      </c>
      <c r="Q811" s="3">
        <f t="shared" si="137"/>
        <v>74.914935896444135</v>
      </c>
      <c r="R811" s="3">
        <f t="shared" si="142"/>
        <v>0</v>
      </c>
      <c r="S811" s="3">
        <f t="shared" si="138"/>
        <v>59.975999999999999</v>
      </c>
      <c r="T811" s="3">
        <f>(0.5*(1-COS(RADIANS(90-$X$3)))*(D811+E811)*'PV model'!$B$4)</f>
        <v>0</v>
      </c>
      <c r="U811" s="3">
        <f t="shared" si="143"/>
        <v>59.975999999999999</v>
      </c>
      <c r="V811" s="3">
        <f>('PV model'!$B$13*(U811/1000)*(1-'PV model'!$B$14*((20+C811)-25))*'PV model'!$B$10)/'PV model'!$B$12</f>
        <v>5.89927774464</v>
      </c>
    </row>
    <row r="812" spans="1:22" x14ac:dyDescent="0.2">
      <c r="A812" s="10">
        <f t="shared" si="144"/>
        <v>34</v>
      </c>
      <c r="B812" s="10">
        <f t="shared" si="145"/>
        <v>15</v>
      </c>
      <c r="C812" s="23">
        <v>9</v>
      </c>
      <c r="D812" s="24">
        <v>0</v>
      </c>
      <c r="E812" s="24">
        <v>44.981999999999999</v>
      </c>
      <c r="F812" s="48"/>
      <c r="G812" s="48"/>
      <c r="H812" s="1">
        <f t="shared" si="146"/>
        <v>-16.983030670280595</v>
      </c>
      <c r="I812" s="1">
        <f t="shared" si="139"/>
        <v>-13.953822343445655</v>
      </c>
      <c r="J812" s="4">
        <f>B812+('PV model'!$B$3/15)+(I812/60)</f>
        <v>14.490769627609238</v>
      </c>
      <c r="K812" s="2">
        <f t="shared" si="140"/>
        <v>-37.361544414138564</v>
      </c>
      <c r="L812" s="2">
        <f>DEGREES(ASIN((((COS(RADIANS('PV model'!$B$2))*COS(RADIANS(H812))*COS(RADIANS(K812)))+(SIN(RADIANS('PV model'!$B$2))*SIN(RADIANS(H812)))))))</f>
        <v>10.943572317992071</v>
      </c>
      <c r="M812" s="3">
        <f t="shared" si="136"/>
        <v>10.943572317992071</v>
      </c>
      <c r="N812" s="2">
        <f t="shared" si="141"/>
        <v>-36.237152235615184</v>
      </c>
      <c r="O812" s="2">
        <f>IF('PV model'!$B$2&gt;0, 180-N812,IF('PV model'!$B$2&lt;0,0-N812,N812))</f>
        <v>216.23715223561518</v>
      </c>
      <c r="P812" s="2">
        <f>ABS(O812-'PV model'!$B$5)</f>
        <v>11.237152235615184</v>
      </c>
      <c r="Q812" s="3">
        <f t="shared" si="137"/>
        <v>79.056427682007936</v>
      </c>
      <c r="R812" s="3">
        <f t="shared" si="142"/>
        <v>0</v>
      </c>
      <c r="S812" s="3">
        <f t="shared" si="138"/>
        <v>44.981999999999999</v>
      </c>
      <c r="T812" s="3">
        <f>(0.5*(1-COS(RADIANS(90-$X$3)))*(D812+E812)*'PV model'!$B$4)</f>
        <v>0</v>
      </c>
      <c r="U812" s="3">
        <f t="shared" si="143"/>
        <v>44.981999999999999</v>
      </c>
      <c r="V812" s="3">
        <f>('PV model'!$B$13*(U812/1000)*(1-'PV model'!$B$14*((20+C812)-25))*'PV model'!$B$10)/'PV model'!$B$12</f>
        <v>4.4244583084799993</v>
      </c>
    </row>
    <row r="813" spans="1:22" x14ac:dyDescent="0.2">
      <c r="A813" s="10">
        <f t="shared" si="144"/>
        <v>34</v>
      </c>
      <c r="B813" s="10">
        <f t="shared" si="145"/>
        <v>16</v>
      </c>
      <c r="C813" s="23">
        <v>8.5</v>
      </c>
      <c r="D813" s="24">
        <v>0</v>
      </c>
      <c r="E813" s="24">
        <v>23.814</v>
      </c>
      <c r="F813" s="48"/>
      <c r="G813" s="48"/>
      <c r="H813" s="1">
        <f t="shared" si="146"/>
        <v>-16.983030670280595</v>
      </c>
      <c r="I813" s="1">
        <f t="shared" si="139"/>
        <v>-13.953822343445655</v>
      </c>
      <c r="J813" s="4">
        <f>B813+('PV model'!$B$3/15)+(I813/60)</f>
        <v>15.490769627609238</v>
      </c>
      <c r="K813" s="2">
        <f t="shared" si="140"/>
        <v>-52.361544414138564</v>
      </c>
      <c r="L813" s="2">
        <f>DEGREES(ASIN((((COS(RADIANS('PV model'!$B$2))*COS(RADIANS(H813))*COS(RADIANS(K813)))+(SIN(RADIANS('PV model'!$B$2))*SIN(RADIANS(H813)))))))</f>
        <v>5.1687578043748745</v>
      </c>
      <c r="M813" s="3">
        <f t="shared" si="136"/>
        <v>5.1687578043748745</v>
      </c>
      <c r="N813" s="2">
        <f t="shared" si="141"/>
        <v>-49.50294056955142</v>
      </c>
      <c r="O813" s="2">
        <f>IF('PV model'!$B$2&gt;0, 180-N813,IF('PV model'!$B$2&lt;0,0-N813,N813))</f>
        <v>229.50294056955141</v>
      </c>
      <c r="P813" s="2">
        <f>ABS(O813-'PV model'!$B$5)</f>
        <v>24.502940569551413</v>
      </c>
      <c r="Q813" s="3">
        <f t="shared" si="137"/>
        <v>84.831242195625123</v>
      </c>
      <c r="R813" s="3">
        <f t="shared" si="142"/>
        <v>0</v>
      </c>
      <c r="S813" s="3">
        <f t="shared" si="138"/>
        <v>23.814</v>
      </c>
      <c r="T813" s="3">
        <f>(0.5*(1-COS(RADIANS(90-$X$3)))*(D813+E813)*'PV model'!$B$4)</f>
        <v>0</v>
      </c>
      <c r="U813" s="3">
        <f t="shared" si="143"/>
        <v>23.814</v>
      </c>
      <c r="V813" s="3">
        <f>('PV model'!$B$13*(U813/1000)*(1-'PV model'!$B$14*((20+C813)-25))*'PV model'!$B$10)/'PV model'!$B$12</f>
        <v>2.3471211758399999</v>
      </c>
    </row>
    <row r="814" spans="1:22" x14ac:dyDescent="0.2">
      <c r="A814" s="10">
        <f t="shared" si="144"/>
        <v>34</v>
      </c>
      <c r="B814" s="10">
        <f t="shared" si="145"/>
        <v>17</v>
      </c>
      <c r="C814" s="23">
        <v>7.9</v>
      </c>
      <c r="D814" s="24">
        <v>0</v>
      </c>
      <c r="E814" s="24">
        <v>5.2920000000000007</v>
      </c>
      <c r="F814" s="48"/>
      <c r="G814" s="48"/>
      <c r="H814" s="1">
        <f t="shared" si="146"/>
        <v>-16.983030670280595</v>
      </c>
      <c r="I814" s="1">
        <f t="shared" si="139"/>
        <v>-13.953822343445655</v>
      </c>
      <c r="J814" s="4">
        <f>B814+('PV model'!$B$3/15)+(I814/60)</f>
        <v>16.490769627609239</v>
      </c>
      <c r="K814" s="2">
        <f t="shared" si="140"/>
        <v>-67.361544414138592</v>
      </c>
      <c r="L814" s="2">
        <f>DEGREES(ASIN((((COS(RADIANS('PV model'!$B$2))*COS(RADIANS(H814))*COS(RADIANS(K814)))+(SIN(RADIANS('PV model'!$B$2))*SIN(RADIANS(H814)))))))</f>
        <v>-1.8456474850719906</v>
      </c>
      <c r="M814" s="3">
        <f t="shared" si="136"/>
        <v>0</v>
      </c>
      <c r="N814" s="2">
        <f t="shared" si="141"/>
        <v>-62.026118607642495</v>
      </c>
      <c r="O814" s="2">
        <f>IF('PV model'!$B$2&gt;0, 180-N814,IF('PV model'!$B$2&lt;0,0-N814,N814))</f>
        <v>242.0261186076425</v>
      </c>
      <c r="P814" s="2">
        <f>ABS(O814-'PV model'!$B$5)</f>
        <v>37.026118607642502</v>
      </c>
      <c r="Q814" s="3">
        <f t="shared" si="137"/>
        <v>91.845647485071993</v>
      </c>
      <c r="R814" s="3">
        <f t="shared" si="142"/>
        <v>0</v>
      </c>
      <c r="S814" s="3">
        <f t="shared" si="138"/>
        <v>5.2920000000000007</v>
      </c>
      <c r="T814" s="3">
        <f>(0.5*(1-COS(RADIANS(90-$X$3)))*(D814+E814)*'PV model'!$B$4)</f>
        <v>0</v>
      </c>
      <c r="U814" s="3">
        <f t="shared" si="143"/>
        <v>5.2920000000000007</v>
      </c>
      <c r="V814" s="3">
        <f>('PV model'!$B$13*(U814/1000)*(1-'PV model'!$B$14*((20+C814)-25))*'PV model'!$B$10)/'PV model'!$B$12</f>
        <v>0.52285205548800007</v>
      </c>
    </row>
    <row r="815" spans="1:22" x14ac:dyDescent="0.2">
      <c r="A815" s="10">
        <f t="shared" si="144"/>
        <v>34</v>
      </c>
      <c r="B815" s="10">
        <f t="shared" si="145"/>
        <v>18</v>
      </c>
      <c r="C815" s="23">
        <v>7.4</v>
      </c>
      <c r="D815" s="24">
        <v>0</v>
      </c>
      <c r="E815" s="24">
        <v>0</v>
      </c>
      <c r="F815" s="48"/>
      <c r="G815" s="48"/>
      <c r="H815" s="1">
        <f t="shared" si="146"/>
        <v>-16.983030670280595</v>
      </c>
      <c r="I815" s="1">
        <f t="shared" si="139"/>
        <v>-13.953822343445655</v>
      </c>
      <c r="J815" s="4">
        <f>B815+('PV model'!$B$3/15)+(I815/60)</f>
        <v>17.490769627609239</v>
      </c>
      <c r="K815" s="2">
        <f t="shared" si="140"/>
        <v>-82.361544414138592</v>
      </c>
      <c r="L815" s="2">
        <f>DEGREES(ASIN((((COS(RADIANS('PV model'!$B$2))*COS(RADIANS(H815))*COS(RADIANS(K815)))+(SIN(RADIANS('PV model'!$B$2))*SIN(RADIANS(H815)))))))</f>
        <v>-9.7130160718533869</v>
      </c>
      <c r="M815" s="3">
        <f t="shared" si="136"/>
        <v>0</v>
      </c>
      <c r="N815" s="2">
        <f t="shared" si="141"/>
        <v>-74.089374506458313</v>
      </c>
      <c r="O815" s="2">
        <f>IF('PV model'!$B$2&gt;0, 180-N815,IF('PV model'!$B$2&lt;0,0-N815,N815))</f>
        <v>254.08937450645831</v>
      </c>
      <c r="P815" s="2">
        <f>ABS(O815-'PV model'!$B$5)</f>
        <v>49.089374506458313</v>
      </c>
      <c r="Q815" s="3">
        <f t="shared" si="137"/>
        <v>99.713016071853389</v>
      </c>
      <c r="R815" s="3">
        <f t="shared" si="142"/>
        <v>0</v>
      </c>
      <c r="S815" s="3">
        <f t="shared" si="138"/>
        <v>0</v>
      </c>
      <c r="T815" s="3">
        <f>(0.5*(1-COS(RADIANS(90-$X$3)))*(D815+E815)*'PV model'!$B$4)</f>
        <v>0</v>
      </c>
      <c r="U815" s="3">
        <f t="shared" si="143"/>
        <v>0</v>
      </c>
      <c r="V815" s="3">
        <f>('PV model'!$B$13*(U815/1000)*(1-'PV model'!$B$14*((20+C815)-25))*'PV model'!$B$10)/'PV model'!$B$12</f>
        <v>0</v>
      </c>
    </row>
    <row r="816" spans="1:22" x14ac:dyDescent="0.2">
      <c r="A816" s="10">
        <f t="shared" si="144"/>
        <v>34</v>
      </c>
      <c r="B816" s="10">
        <f t="shared" si="145"/>
        <v>19</v>
      </c>
      <c r="C816" s="23">
        <v>7.6</v>
      </c>
      <c r="D816" s="24">
        <v>0</v>
      </c>
      <c r="E816" s="24">
        <v>0</v>
      </c>
      <c r="F816" s="48"/>
      <c r="G816" s="48"/>
      <c r="H816" s="1">
        <f t="shared" si="146"/>
        <v>-16.983030670280595</v>
      </c>
      <c r="I816" s="1">
        <f t="shared" si="139"/>
        <v>-13.953822343445655</v>
      </c>
      <c r="J816" s="4">
        <f>B816+('PV model'!$B$3/15)+(I816/60)</f>
        <v>18.490769627609239</v>
      </c>
      <c r="K816" s="2">
        <f t="shared" si="140"/>
        <v>-97.361544414138592</v>
      </c>
      <c r="L816" s="2">
        <f>DEGREES(ASIN((((COS(RADIANS('PV model'!$B$2))*COS(RADIANS(H816))*COS(RADIANS(K816)))+(SIN(RADIANS('PV model'!$B$2))*SIN(RADIANS(H816)))))))</f>
        <v>-18.066855997490425</v>
      </c>
      <c r="M816" s="3">
        <f t="shared" si="136"/>
        <v>0</v>
      </c>
      <c r="N816" s="2">
        <f t="shared" si="141"/>
        <v>-86.112775446384205</v>
      </c>
      <c r="O816" s="2">
        <f>IF('PV model'!$B$2&gt;0, 180-N816,IF('PV model'!$B$2&lt;0,0-N816,N816))</f>
        <v>266.11277544638421</v>
      </c>
      <c r="P816" s="2">
        <f>ABS(O816-'PV model'!$B$5)</f>
        <v>61.112775446384205</v>
      </c>
      <c r="Q816" s="3">
        <f t="shared" si="137"/>
        <v>108.06685599749042</v>
      </c>
      <c r="R816" s="3">
        <f t="shared" si="142"/>
        <v>0</v>
      </c>
      <c r="S816" s="3">
        <f t="shared" si="138"/>
        <v>0</v>
      </c>
      <c r="T816" s="3">
        <f>(0.5*(1-COS(RADIANS(90-$X$3)))*(D816+E816)*'PV model'!$B$4)</f>
        <v>0</v>
      </c>
      <c r="U816" s="3">
        <f t="shared" si="143"/>
        <v>0</v>
      </c>
      <c r="V816" s="3">
        <f>('PV model'!$B$13*(U816/1000)*(1-'PV model'!$B$14*((20+C816)-25))*'PV model'!$B$10)/'PV model'!$B$12</f>
        <v>0</v>
      </c>
    </row>
    <row r="817" spans="1:22" x14ac:dyDescent="0.2">
      <c r="A817" s="10">
        <f t="shared" si="144"/>
        <v>34</v>
      </c>
      <c r="B817" s="10">
        <f t="shared" si="145"/>
        <v>20</v>
      </c>
      <c r="C817" s="23">
        <v>7.7</v>
      </c>
      <c r="D817" s="24">
        <v>0</v>
      </c>
      <c r="E817" s="24">
        <v>0</v>
      </c>
      <c r="F817" s="48"/>
      <c r="G817" s="48"/>
      <c r="H817" s="1">
        <f t="shared" si="146"/>
        <v>-16.983030670280595</v>
      </c>
      <c r="I817" s="1">
        <f t="shared" si="139"/>
        <v>-13.953822343445655</v>
      </c>
      <c r="J817" s="4">
        <f>B817+('PV model'!$B$3/15)+(I817/60)</f>
        <v>19.490769627609239</v>
      </c>
      <c r="K817" s="2">
        <f t="shared" si="140"/>
        <v>-112.36154441413859</v>
      </c>
      <c r="L817" s="2">
        <f>DEGREES(ASIN((((COS(RADIANS('PV model'!$B$2))*COS(RADIANS(H817))*COS(RADIANS(K817)))+(SIN(RADIANS('PV model'!$B$2))*SIN(RADIANS(H817)))))))</f>
        <v>-26.539179028089123</v>
      </c>
      <c r="M817" s="3">
        <f t="shared" si="136"/>
        <v>0</v>
      </c>
      <c r="N817" s="2">
        <f t="shared" si="141"/>
        <v>-81.358141005294669</v>
      </c>
      <c r="O817" s="2">
        <f>IF('PV model'!$B$2&gt;0, 180-N817,IF('PV model'!$B$2&lt;0,0-N817,N817))</f>
        <v>261.35814100529467</v>
      </c>
      <c r="P817" s="2">
        <f>ABS(O817-'PV model'!$B$5)</f>
        <v>56.358141005294669</v>
      </c>
      <c r="Q817" s="3">
        <f t="shared" si="137"/>
        <v>116.53917902808912</v>
      </c>
      <c r="R817" s="3">
        <f t="shared" si="142"/>
        <v>0</v>
      </c>
      <c r="S817" s="3">
        <f t="shared" si="138"/>
        <v>0</v>
      </c>
      <c r="T817" s="3">
        <f>(0.5*(1-COS(RADIANS(90-$X$3)))*(D817+E817)*'PV model'!$B$4)</f>
        <v>0</v>
      </c>
      <c r="U817" s="3">
        <f t="shared" si="143"/>
        <v>0</v>
      </c>
      <c r="V817" s="3">
        <f>('PV model'!$B$13*(U817/1000)*(1-'PV model'!$B$14*((20+C817)-25))*'PV model'!$B$10)/'PV model'!$B$12</f>
        <v>0</v>
      </c>
    </row>
    <row r="818" spans="1:22" x14ac:dyDescent="0.2">
      <c r="A818" s="10">
        <f t="shared" si="144"/>
        <v>34</v>
      </c>
      <c r="B818" s="10">
        <f t="shared" si="145"/>
        <v>21</v>
      </c>
      <c r="C818" s="23">
        <v>7.9</v>
      </c>
      <c r="D818" s="24">
        <v>0</v>
      </c>
      <c r="E818" s="24">
        <v>0</v>
      </c>
      <c r="F818" s="48"/>
      <c r="G818" s="48"/>
      <c r="H818" s="1">
        <f t="shared" si="146"/>
        <v>-16.983030670280595</v>
      </c>
      <c r="I818" s="1">
        <f t="shared" si="139"/>
        <v>-13.953822343445655</v>
      </c>
      <c r="J818" s="4">
        <f>B818+('PV model'!$B$3/15)+(I818/60)</f>
        <v>20.490769627609239</v>
      </c>
      <c r="K818" s="2">
        <f t="shared" si="140"/>
        <v>-127.36154441413859</v>
      </c>
      <c r="L818" s="2">
        <f>DEGREES(ASIN((((COS(RADIANS('PV model'!$B$2))*COS(RADIANS(H818))*COS(RADIANS(K818)))+(SIN(RADIANS('PV model'!$B$2))*SIN(RADIANS(H818)))))))</f>
        <v>-34.711740733505785</v>
      </c>
      <c r="M818" s="3">
        <f t="shared" si="136"/>
        <v>0</v>
      </c>
      <c r="N818" s="2">
        <f t="shared" si="141"/>
        <v>-67.629063519479914</v>
      </c>
      <c r="O818" s="2">
        <f>IF('PV model'!$B$2&gt;0, 180-N818,IF('PV model'!$B$2&lt;0,0-N818,N818))</f>
        <v>247.62906351947993</v>
      </c>
      <c r="P818" s="2">
        <f>ABS(O818-'PV model'!$B$5)</f>
        <v>42.629063519479928</v>
      </c>
      <c r="Q818" s="3">
        <f t="shared" si="137"/>
        <v>124.71174073350579</v>
      </c>
      <c r="R818" s="3">
        <f t="shared" si="142"/>
        <v>0</v>
      </c>
      <c r="S818" s="3">
        <f t="shared" si="138"/>
        <v>0</v>
      </c>
      <c r="T818" s="3">
        <f>(0.5*(1-COS(RADIANS(90-$X$3)))*(D818+E818)*'PV model'!$B$4)</f>
        <v>0</v>
      </c>
      <c r="U818" s="3">
        <f t="shared" si="143"/>
        <v>0</v>
      </c>
      <c r="V818" s="3">
        <f>('PV model'!$B$13*(U818/1000)*(1-'PV model'!$B$14*((20+C818)-25))*'PV model'!$B$10)/'PV model'!$B$12</f>
        <v>0</v>
      </c>
    </row>
    <row r="819" spans="1:22" x14ac:dyDescent="0.2">
      <c r="A819" s="10">
        <f t="shared" si="144"/>
        <v>34</v>
      </c>
      <c r="B819" s="10">
        <f t="shared" si="145"/>
        <v>22</v>
      </c>
      <c r="C819" s="23">
        <v>7.9</v>
      </c>
      <c r="D819" s="24">
        <v>0</v>
      </c>
      <c r="E819" s="24">
        <v>0</v>
      </c>
      <c r="F819" s="48"/>
      <c r="G819" s="48"/>
      <c r="H819" s="1">
        <f t="shared" si="146"/>
        <v>-16.983030670280595</v>
      </c>
      <c r="I819" s="1">
        <f t="shared" si="139"/>
        <v>-13.953822343445655</v>
      </c>
      <c r="J819" s="4">
        <f>B819+('PV model'!$B$3/15)+(I819/60)</f>
        <v>21.490769627609239</v>
      </c>
      <c r="K819" s="2">
        <f t="shared" si="140"/>
        <v>-142.36154441413859</v>
      </c>
      <c r="L819" s="2">
        <f>DEGREES(ASIN((((COS(RADIANS('PV model'!$B$2))*COS(RADIANS(H819))*COS(RADIANS(K819)))+(SIN(RADIANS('PV model'!$B$2))*SIN(RADIANS(H819)))))))</f>
        <v>-42.04267057253778</v>
      </c>
      <c r="M819" s="3">
        <f t="shared" si="136"/>
        <v>0</v>
      </c>
      <c r="N819" s="2">
        <f t="shared" si="141"/>
        <v>-51.853960953966912</v>
      </c>
      <c r="O819" s="2">
        <f>IF('PV model'!$B$2&gt;0, 180-N819,IF('PV model'!$B$2&lt;0,0-N819,N819))</f>
        <v>231.85396095396692</v>
      </c>
      <c r="P819" s="2">
        <f>ABS(O819-'PV model'!$B$5)</f>
        <v>26.853960953966919</v>
      </c>
      <c r="Q819" s="3">
        <f t="shared" si="137"/>
        <v>132.04267057253779</v>
      </c>
      <c r="R819" s="3">
        <f t="shared" si="142"/>
        <v>0</v>
      </c>
      <c r="S819" s="3">
        <f t="shared" si="138"/>
        <v>0</v>
      </c>
      <c r="T819" s="3">
        <f>(0.5*(1-COS(RADIANS(90-$X$3)))*(D819+E819)*'PV model'!$B$4)</f>
        <v>0</v>
      </c>
      <c r="U819" s="3">
        <f t="shared" si="143"/>
        <v>0</v>
      </c>
      <c r="V819" s="3">
        <f>('PV model'!$B$13*(U819/1000)*(1-'PV model'!$B$14*((20+C819)-25))*'PV model'!$B$10)/'PV model'!$B$12</f>
        <v>0</v>
      </c>
    </row>
    <row r="820" spans="1:22" x14ac:dyDescent="0.2">
      <c r="A820" s="10">
        <f t="shared" si="144"/>
        <v>34</v>
      </c>
      <c r="B820" s="10">
        <f t="shared" si="145"/>
        <v>23</v>
      </c>
      <c r="C820" s="23">
        <v>7.9</v>
      </c>
      <c r="D820" s="24">
        <v>0</v>
      </c>
      <c r="E820" s="24">
        <v>0</v>
      </c>
      <c r="F820" s="48"/>
      <c r="G820" s="48"/>
      <c r="H820" s="1">
        <f t="shared" si="146"/>
        <v>-16.983030670280595</v>
      </c>
      <c r="I820" s="1">
        <f t="shared" si="139"/>
        <v>-13.953822343445655</v>
      </c>
      <c r="J820" s="4">
        <f>B820+('PV model'!$B$3/15)+(I820/60)</f>
        <v>22.490769627609239</v>
      </c>
      <c r="K820" s="2">
        <f t="shared" si="140"/>
        <v>-157.36154441413859</v>
      </c>
      <c r="L820" s="2">
        <f>DEGREES(ASIN((((COS(RADIANS('PV model'!$B$2))*COS(RADIANS(H820))*COS(RADIANS(K820)))+(SIN(RADIANS('PV model'!$B$2))*SIN(RADIANS(H820)))))))</f>
        <v>-47.789921819370477</v>
      </c>
      <c r="M820" s="3">
        <f t="shared" si="136"/>
        <v>0</v>
      </c>
      <c r="N820" s="2">
        <f t="shared" si="141"/>
        <v>-33.225320060751699</v>
      </c>
      <c r="O820" s="2">
        <f>IF('PV model'!$B$2&gt;0, 180-N820,IF('PV model'!$B$2&lt;0,0-N820,N820))</f>
        <v>213.2253200607517</v>
      </c>
      <c r="P820" s="2">
        <f>ABS(O820-'PV model'!$B$5)</f>
        <v>8.2253200607516987</v>
      </c>
      <c r="Q820" s="3">
        <f t="shared" si="137"/>
        <v>137.78992181937048</v>
      </c>
      <c r="R820" s="3">
        <f t="shared" si="142"/>
        <v>0</v>
      </c>
      <c r="S820" s="3">
        <f t="shared" si="138"/>
        <v>0</v>
      </c>
      <c r="T820" s="3">
        <f>(0.5*(1-COS(RADIANS(90-$X$3)))*(D820+E820)*'PV model'!$B$4)</f>
        <v>0</v>
      </c>
      <c r="U820" s="3">
        <f t="shared" si="143"/>
        <v>0</v>
      </c>
      <c r="V820" s="3">
        <f>('PV model'!$B$13*(U820/1000)*(1-'PV model'!$B$14*((20+C820)-25))*'PV model'!$B$10)/'PV model'!$B$12</f>
        <v>0</v>
      </c>
    </row>
    <row r="821" spans="1:22" x14ac:dyDescent="0.2">
      <c r="A821" s="10">
        <f t="shared" si="144"/>
        <v>34</v>
      </c>
      <c r="B821" s="10">
        <f t="shared" si="145"/>
        <v>24</v>
      </c>
      <c r="C821" s="23">
        <v>7.9</v>
      </c>
      <c r="D821" s="24">
        <v>0</v>
      </c>
      <c r="E821" s="24">
        <v>0</v>
      </c>
      <c r="F821" s="48"/>
      <c r="G821" s="48"/>
      <c r="H821" s="1">
        <f t="shared" si="146"/>
        <v>-16.983030670280595</v>
      </c>
      <c r="I821" s="1">
        <f t="shared" si="139"/>
        <v>-13.953822343445655</v>
      </c>
      <c r="J821" s="4">
        <f>B821+('PV model'!$B$3/15)+(I821/60)</f>
        <v>23.490769627609239</v>
      </c>
      <c r="K821" s="2">
        <f t="shared" si="140"/>
        <v>-172.36154441413859</v>
      </c>
      <c r="L821" s="2">
        <f>DEGREES(ASIN((((COS(RADIANS('PV model'!$B$2))*COS(RADIANS(H821))*COS(RADIANS(K821)))+(SIN(RADIANS('PV model'!$B$2))*SIN(RADIANS(H821)))))))</f>
        <v>-51.042900526016382</v>
      </c>
      <c r="M821" s="3">
        <f t="shared" si="136"/>
        <v>0</v>
      </c>
      <c r="N821" s="2">
        <f t="shared" si="141"/>
        <v>-11.665100138020899</v>
      </c>
      <c r="O821" s="2">
        <f>IF('PV model'!$B$2&gt;0, 180-N821,IF('PV model'!$B$2&lt;0,0-N821,N821))</f>
        <v>191.6651001380209</v>
      </c>
      <c r="P821" s="2">
        <f>ABS(O821-'PV model'!$B$5)</f>
        <v>13.334899861979096</v>
      </c>
      <c r="Q821" s="3">
        <f t="shared" si="137"/>
        <v>141.04290052601638</v>
      </c>
      <c r="R821" s="3">
        <f t="shared" si="142"/>
        <v>0</v>
      </c>
      <c r="S821" s="3">
        <f t="shared" si="138"/>
        <v>0</v>
      </c>
      <c r="T821" s="3">
        <f>(0.5*(1-COS(RADIANS(90-$X$3)))*(D821+E821)*'PV model'!$B$4)</f>
        <v>0</v>
      </c>
      <c r="U821" s="3">
        <f t="shared" si="143"/>
        <v>0</v>
      </c>
      <c r="V821" s="3">
        <f>('PV model'!$B$13*(U821/1000)*(1-'PV model'!$B$14*((20+C821)-25))*'PV model'!$B$10)/'PV model'!$B$12</f>
        <v>0</v>
      </c>
    </row>
    <row r="822" spans="1:22" x14ac:dyDescent="0.2">
      <c r="A822" s="10">
        <f t="shared" si="144"/>
        <v>35</v>
      </c>
      <c r="B822" s="10">
        <f t="shared" si="145"/>
        <v>1</v>
      </c>
      <c r="C822" s="23">
        <v>7.6</v>
      </c>
      <c r="D822" s="24">
        <v>0</v>
      </c>
      <c r="E822" s="24">
        <v>0</v>
      </c>
      <c r="F822" s="48"/>
      <c r="G822" s="48"/>
      <c r="H822" s="1">
        <f t="shared" si="146"/>
        <v>-16.701795103055435</v>
      </c>
      <c r="I822" s="1">
        <f t="shared" si="139"/>
        <v>-14.077058172944483</v>
      </c>
      <c r="J822" s="4">
        <f>B822+('PV model'!$B$3/15)+(I822/60)</f>
        <v>0.488715697117592</v>
      </c>
      <c r="K822" s="2">
        <f t="shared" si="140"/>
        <v>172.66926454323612</v>
      </c>
      <c r="L822" s="2">
        <f>DEGREES(ASIN((((COS(RADIANS('PV model'!$B$2))*COS(RADIANS(H822))*COS(RADIANS(K822)))+(SIN(RADIANS('PV model'!$B$2))*SIN(RADIANS(H822)))))))</f>
        <v>-50.798068500109025</v>
      </c>
      <c r="M822" s="3">
        <f t="shared" si="136"/>
        <v>0</v>
      </c>
      <c r="N822" s="2">
        <f t="shared" si="141"/>
        <v>11.148896592300764</v>
      </c>
      <c r="O822" s="2">
        <f>IF('PV model'!$B$2&gt;0, 180-N822,IF('PV model'!$B$2&lt;0,0-N822,N822))</f>
        <v>168.85110340769924</v>
      </c>
      <c r="P822" s="2">
        <f>ABS(O822-'PV model'!$B$5)</f>
        <v>36.148896592300758</v>
      </c>
      <c r="Q822" s="3">
        <f t="shared" si="137"/>
        <v>140.79806850010903</v>
      </c>
      <c r="R822" s="3">
        <f t="shared" si="142"/>
        <v>0</v>
      </c>
      <c r="S822" s="3">
        <f t="shared" si="138"/>
        <v>0</v>
      </c>
      <c r="T822" s="3">
        <f>(0.5*(1-COS(RADIANS(90-$X$3)))*(D822+E822)*'PV model'!$B$4)</f>
        <v>0</v>
      </c>
      <c r="U822" s="3">
        <f t="shared" si="143"/>
        <v>0</v>
      </c>
      <c r="V822" s="3">
        <f>('PV model'!$B$13*(U822/1000)*(1-'PV model'!$B$14*((20+C822)-25))*'PV model'!$B$10)/'PV model'!$B$12</f>
        <v>0</v>
      </c>
    </row>
    <row r="823" spans="1:22" x14ac:dyDescent="0.2">
      <c r="A823" s="10">
        <f t="shared" si="144"/>
        <v>35</v>
      </c>
      <c r="B823" s="10">
        <f t="shared" si="145"/>
        <v>2</v>
      </c>
      <c r="C823" s="23">
        <v>7.3</v>
      </c>
      <c r="D823" s="24">
        <v>0</v>
      </c>
      <c r="E823" s="24">
        <v>0</v>
      </c>
      <c r="F823" s="48"/>
      <c r="G823" s="48"/>
      <c r="H823" s="1">
        <f t="shared" si="146"/>
        <v>-16.701795103055435</v>
      </c>
      <c r="I823" s="1">
        <f t="shared" si="139"/>
        <v>-14.077058172944483</v>
      </c>
      <c r="J823" s="4">
        <f>B823+('PV model'!$B$3/15)+(I823/60)</f>
        <v>1.4887156971175921</v>
      </c>
      <c r="K823" s="2">
        <f t="shared" si="140"/>
        <v>157.66926454323612</v>
      </c>
      <c r="L823" s="2">
        <f>DEGREES(ASIN((((COS(RADIANS('PV model'!$B$2))*COS(RADIANS(H823))*COS(RADIANS(K823)))+(SIN(RADIANS('PV model'!$B$2))*SIN(RADIANS(H823)))))))</f>
        <v>-47.618455681627673</v>
      </c>
      <c r="M823" s="3">
        <f t="shared" si="136"/>
        <v>0</v>
      </c>
      <c r="N823" s="2">
        <f t="shared" si="141"/>
        <v>32.676441586718973</v>
      </c>
      <c r="O823" s="2">
        <f>IF('PV model'!$B$2&gt;0, 180-N823,IF('PV model'!$B$2&lt;0,0-N823,N823))</f>
        <v>147.32355841328103</v>
      </c>
      <c r="P823" s="2">
        <f>ABS(O823-'PV model'!$B$5)</f>
        <v>57.676441586718965</v>
      </c>
      <c r="Q823" s="3">
        <f t="shared" si="137"/>
        <v>137.61845568162767</v>
      </c>
      <c r="R823" s="3">
        <f t="shared" si="142"/>
        <v>0</v>
      </c>
      <c r="S823" s="3">
        <f t="shared" si="138"/>
        <v>0</v>
      </c>
      <c r="T823" s="3">
        <f>(0.5*(1-COS(RADIANS(90-$X$3)))*(D823+E823)*'PV model'!$B$4)</f>
        <v>0</v>
      </c>
      <c r="U823" s="3">
        <f t="shared" si="143"/>
        <v>0</v>
      </c>
      <c r="V823" s="3">
        <f>('PV model'!$B$13*(U823/1000)*(1-'PV model'!$B$14*((20+C823)-25))*'PV model'!$B$10)/'PV model'!$B$12</f>
        <v>0</v>
      </c>
    </row>
    <row r="824" spans="1:22" x14ac:dyDescent="0.2">
      <c r="A824" s="10">
        <f t="shared" si="144"/>
        <v>35</v>
      </c>
      <c r="B824" s="10">
        <f t="shared" si="145"/>
        <v>3</v>
      </c>
      <c r="C824" s="23">
        <v>7</v>
      </c>
      <c r="D824" s="24">
        <v>0</v>
      </c>
      <c r="E824" s="24">
        <v>0</v>
      </c>
      <c r="F824" s="48"/>
      <c r="G824" s="48"/>
      <c r="H824" s="1">
        <f t="shared" si="146"/>
        <v>-16.701795103055435</v>
      </c>
      <c r="I824" s="1">
        <f t="shared" si="139"/>
        <v>-14.077058172944483</v>
      </c>
      <c r="J824" s="4">
        <f>B824+('PV model'!$B$3/15)+(I824/60)</f>
        <v>2.4887156971175917</v>
      </c>
      <c r="K824" s="2">
        <f t="shared" si="140"/>
        <v>142.66926454323612</v>
      </c>
      <c r="L824" s="2">
        <f>DEGREES(ASIN((((COS(RADIANS('PV model'!$B$2))*COS(RADIANS(H824))*COS(RADIANS(K824)))+(SIN(RADIANS('PV model'!$B$2))*SIN(RADIANS(H824)))))))</f>
        <v>-41.930076844378746</v>
      </c>
      <c r="M824" s="3">
        <f t="shared" si="136"/>
        <v>0</v>
      </c>
      <c r="N824" s="2">
        <f t="shared" si="141"/>
        <v>51.327453358345664</v>
      </c>
      <c r="O824" s="2">
        <f>IF('PV model'!$B$2&gt;0, 180-N824,IF('PV model'!$B$2&lt;0,0-N824,N824))</f>
        <v>128.67254664165432</v>
      </c>
      <c r="P824" s="2">
        <f>ABS(O824-'PV model'!$B$5)</f>
        <v>76.327453358345679</v>
      </c>
      <c r="Q824" s="3">
        <f t="shared" si="137"/>
        <v>131.93007684437876</v>
      </c>
      <c r="R824" s="3">
        <f t="shared" si="142"/>
        <v>0</v>
      </c>
      <c r="S824" s="3">
        <f t="shared" si="138"/>
        <v>0</v>
      </c>
      <c r="T824" s="3">
        <f>(0.5*(1-COS(RADIANS(90-$X$3)))*(D824+E824)*'PV model'!$B$4)</f>
        <v>0</v>
      </c>
      <c r="U824" s="3">
        <f t="shared" si="143"/>
        <v>0</v>
      </c>
      <c r="V824" s="3">
        <f>('PV model'!$B$13*(U824/1000)*(1-'PV model'!$B$14*((20+C824)-25))*'PV model'!$B$10)/'PV model'!$B$12</f>
        <v>0</v>
      </c>
    </row>
    <row r="825" spans="1:22" x14ac:dyDescent="0.2">
      <c r="A825" s="10">
        <f t="shared" si="144"/>
        <v>35</v>
      </c>
      <c r="B825" s="10">
        <f t="shared" si="145"/>
        <v>4</v>
      </c>
      <c r="C825" s="23">
        <v>6.6</v>
      </c>
      <c r="D825" s="24">
        <v>0</v>
      </c>
      <c r="E825" s="24">
        <v>0</v>
      </c>
      <c r="F825" s="48"/>
      <c r="G825" s="48"/>
      <c r="H825" s="1">
        <f t="shared" si="146"/>
        <v>-16.701795103055435</v>
      </c>
      <c r="I825" s="1">
        <f t="shared" si="139"/>
        <v>-14.077058172944483</v>
      </c>
      <c r="J825" s="4">
        <f>B825+('PV model'!$B$3/15)+(I825/60)</f>
        <v>3.4887156971175917</v>
      </c>
      <c r="K825" s="2">
        <f t="shared" si="140"/>
        <v>127.66926454323612</v>
      </c>
      <c r="L825" s="2">
        <f>DEGREES(ASIN((((COS(RADIANS('PV model'!$B$2))*COS(RADIANS(H825))*COS(RADIANS(K825)))+(SIN(RADIANS('PV model'!$B$2))*SIN(RADIANS(H825)))))))</f>
        <v>-34.637072307156259</v>
      </c>
      <c r="M825" s="3">
        <f t="shared" si="136"/>
        <v>0</v>
      </c>
      <c r="N825" s="2">
        <f t="shared" si="141"/>
        <v>67.142285288191957</v>
      </c>
      <c r="O825" s="2">
        <f>IF('PV model'!$B$2&gt;0, 180-N825,IF('PV model'!$B$2&lt;0,0-N825,N825))</f>
        <v>112.85771471180804</v>
      </c>
      <c r="P825" s="2">
        <f>ABS(O825-'PV model'!$B$5)</f>
        <v>92.142285288191957</v>
      </c>
      <c r="Q825" s="3">
        <f t="shared" si="137"/>
        <v>124.63707230715627</v>
      </c>
      <c r="R825" s="3">
        <f t="shared" si="142"/>
        <v>0</v>
      </c>
      <c r="S825" s="3">
        <f t="shared" si="138"/>
        <v>0</v>
      </c>
      <c r="T825" s="3">
        <f>(0.5*(1-COS(RADIANS(90-$X$3)))*(D825+E825)*'PV model'!$B$4)</f>
        <v>0</v>
      </c>
      <c r="U825" s="3">
        <f t="shared" si="143"/>
        <v>0</v>
      </c>
      <c r="V825" s="3">
        <f>('PV model'!$B$13*(U825/1000)*(1-'PV model'!$B$14*((20+C825)-25))*'PV model'!$B$10)/'PV model'!$B$12</f>
        <v>0</v>
      </c>
    </row>
    <row r="826" spans="1:22" x14ac:dyDescent="0.2">
      <c r="A826" s="10">
        <f t="shared" si="144"/>
        <v>35</v>
      </c>
      <c r="B826" s="10">
        <f t="shared" si="145"/>
        <v>5</v>
      </c>
      <c r="C826" s="23">
        <v>6.3</v>
      </c>
      <c r="D826" s="24">
        <v>0</v>
      </c>
      <c r="E826" s="24">
        <v>0</v>
      </c>
      <c r="F826" s="48"/>
      <c r="G826" s="48"/>
      <c r="H826" s="1">
        <f t="shared" si="146"/>
        <v>-16.701795103055435</v>
      </c>
      <c r="I826" s="1">
        <f t="shared" si="139"/>
        <v>-14.077058172944483</v>
      </c>
      <c r="J826" s="4">
        <f>B826+('PV model'!$B$3/15)+(I826/60)</f>
        <v>4.4887156971175921</v>
      </c>
      <c r="K826" s="2">
        <f t="shared" si="140"/>
        <v>112.66926454323612</v>
      </c>
      <c r="L826" s="2">
        <f>DEGREES(ASIN((((COS(RADIANS('PV model'!$B$2))*COS(RADIANS(H826))*COS(RADIANS(K826)))+(SIN(RADIANS('PV model'!$B$2))*SIN(RADIANS(H826)))))))</f>
        <v>-26.483241351477684</v>
      </c>
      <c r="M826" s="3">
        <f t="shared" si="136"/>
        <v>0</v>
      </c>
      <c r="N826" s="2">
        <f t="shared" si="141"/>
        <v>80.907372097257792</v>
      </c>
      <c r="O826" s="2">
        <f>IF('PV model'!$B$2&gt;0, 180-N826,IF('PV model'!$B$2&lt;0,0-N826,N826))</f>
        <v>99.092627902742208</v>
      </c>
      <c r="P826" s="2">
        <f>ABS(O826-'PV model'!$B$5)</f>
        <v>105.90737209725779</v>
      </c>
      <c r="Q826" s="3">
        <f t="shared" si="137"/>
        <v>116.48324135147767</v>
      </c>
      <c r="R826" s="3">
        <f t="shared" si="142"/>
        <v>0</v>
      </c>
      <c r="S826" s="3">
        <f t="shared" si="138"/>
        <v>0</v>
      </c>
      <c r="T826" s="3">
        <f>(0.5*(1-COS(RADIANS(90-$X$3)))*(D826+E826)*'PV model'!$B$4)</f>
        <v>0</v>
      </c>
      <c r="U826" s="3">
        <f t="shared" si="143"/>
        <v>0</v>
      </c>
      <c r="V826" s="3">
        <f>('PV model'!$B$13*(U826/1000)*(1-'PV model'!$B$14*((20+C826)-25))*'PV model'!$B$10)/'PV model'!$B$12</f>
        <v>0</v>
      </c>
    </row>
    <row r="827" spans="1:22" x14ac:dyDescent="0.2">
      <c r="A827" s="10">
        <f t="shared" si="144"/>
        <v>35</v>
      </c>
      <c r="B827" s="10">
        <f t="shared" si="145"/>
        <v>6</v>
      </c>
      <c r="C827" s="23">
        <v>5.9</v>
      </c>
      <c r="D827" s="24">
        <v>0</v>
      </c>
      <c r="E827" s="24">
        <v>0</v>
      </c>
      <c r="F827" s="48"/>
      <c r="G827" s="48"/>
      <c r="H827" s="1">
        <f t="shared" si="146"/>
        <v>-16.701795103055435</v>
      </c>
      <c r="I827" s="1">
        <f t="shared" si="139"/>
        <v>-14.077058172944483</v>
      </c>
      <c r="J827" s="4">
        <f>B827+('PV model'!$B$3/15)+(I827/60)</f>
        <v>5.4887156971175921</v>
      </c>
      <c r="K827" s="2">
        <f t="shared" si="140"/>
        <v>97.669264543236125</v>
      </c>
      <c r="L827" s="2">
        <f>DEGREES(ASIN((((COS(RADIANS('PV model'!$B$2))*COS(RADIANS(H827))*COS(RADIANS(K827)))+(SIN(RADIANS('PV model'!$B$2))*SIN(RADIANS(H827)))))))</f>
        <v>-18.013839234788374</v>
      </c>
      <c r="M827" s="3">
        <f t="shared" si="136"/>
        <v>0</v>
      </c>
      <c r="N827" s="2">
        <f t="shared" si="141"/>
        <v>86.537414664703348</v>
      </c>
      <c r="O827" s="2">
        <f>IF('PV model'!$B$2&gt;0, 180-N827,IF('PV model'!$B$2&lt;0,0-N827,N827))</f>
        <v>93.462585335296652</v>
      </c>
      <c r="P827" s="2">
        <f>ABS(O827-'PV model'!$B$5)</f>
        <v>111.53741466470335</v>
      </c>
      <c r="Q827" s="3">
        <f t="shared" si="137"/>
        <v>108.01383923478838</v>
      </c>
      <c r="R827" s="3">
        <f t="shared" si="142"/>
        <v>0</v>
      </c>
      <c r="S827" s="3">
        <f t="shared" si="138"/>
        <v>0</v>
      </c>
      <c r="T827" s="3">
        <f>(0.5*(1-COS(RADIANS(90-$X$3)))*(D827+E827)*'PV model'!$B$4)</f>
        <v>0</v>
      </c>
      <c r="U827" s="3">
        <f t="shared" si="143"/>
        <v>0</v>
      </c>
      <c r="V827" s="3">
        <f>('PV model'!$B$13*(U827/1000)*(1-'PV model'!$B$14*((20+C827)-25))*'PV model'!$B$10)/'PV model'!$B$12</f>
        <v>0</v>
      </c>
    </row>
    <row r="828" spans="1:22" x14ac:dyDescent="0.2">
      <c r="A828" s="10">
        <f t="shared" si="144"/>
        <v>35</v>
      </c>
      <c r="B828" s="10">
        <f t="shared" si="145"/>
        <v>7</v>
      </c>
      <c r="C828" s="23">
        <v>6.2</v>
      </c>
      <c r="D828" s="24">
        <v>0</v>
      </c>
      <c r="E828" s="24">
        <v>0</v>
      </c>
      <c r="F828" s="48"/>
      <c r="G828" s="48"/>
      <c r="H828" s="1">
        <f t="shared" si="146"/>
        <v>-16.701795103055435</v>
      </c>
      <c r="I828" s="1">
        <f t="shared" si="139"/>
        <v>-14.077058172944483</v>
      </c>
      <c r="J828" s="4">
        <f>B828+('PV model'!$B$3/15)+(I828/60)</f>
        <v>6.4887156971175921</v>
      </c>
      <c r="K828" s="2">
        <f t="shared" si="140"/>
        <v>82.669264543236125</v>
      </c>
      <c r="L828" s="2">
        <f>DEGREES(ASIN((((COS(RADIANS('PV model'!$B$2))*COS(RADIANS(H828))*COS(RADIANS(K828)))+(SIN(RADIANS('PV model'!$B$2))*SIN(RADIANS(H828)))))))</f>
        <v>-9.6496666883503774</v>
      </c>
      <c r="M828" s="3">
        <f t="shared" si="136"/>
        <v>0</v>
      </c>
      <c r="N828" s="2">
        <f t="shared" si="141"/>
        <v>74.49745793638769</v>
      </c>
      <c r="O828" s="2">
        <f>IF('PV model'!$B$2&gt;0, 180-N828,IF('PV model'!$B$2&lt;0,0-N828,N828))</f>
        <v>105.50254206361231</v>
      </c>
      <c r="P828" s="2">
        <f>ABS(O828-'PV model'!$B$5)</f>
        <v>99.49745793638769</v>
      </c>
      <c r="Q828" s="3">
        <f t="shared" si="137"/>
        <v>99.649666688350379</v>
      </c>
      <c r="R828" s="3">
        <f t="shared" si="142"/>
        <v>0</v>
      </c>
      <c r="S828" s="3">
        <f t="shared" si="138"/>
        <v>0</v>
      </c>
      <c r="T828" s="3">
        <f>(0.5*(1-COS(RADIANS(90-$X$3)))*(D828+E828)*'PV model'!$B$4)</f>
        <v>0</v>
      </c>
      <c r="U828" s="3">
        <f t="shared" si="143"/>
        <v>0</v>
      </c>
      <c r="V828" s="3">
        <f>('PV model'!$B$13*(U828/1000)*(1-'PV model'!$B$14*((20+C828)-25))*'PV model'!$B$10)/'PV model'!$B$12</f>
        <v>0</v>
      </c>
    </row>
    <row r="829" spans="1:22" x14ac:dyDescent="0.2">
      <c r="A829" s="10">
        <f t="shared" si="144"/>
        <v>35</v>
      </c>
      <c r="B829" s="10">
        <f t="shared" si="145"/>
        <v>8</v>
      </c>
      <c r="C829" s="23">
        <v>6.4</v>
      </c>
      <c r="D829" s="24">
        <v>0</v>
      </c>
      <c r="E829" s="24">
        <v>0</v>
      </c>
      <c r="F829" s="48"/>
      <c r="G829" s="48"/>
      <c r="H829" s="1">
        <f t="shared" si="146"/>
        <v>-16.701795103055435</v>
      </c>
      <c r="I829" s="1">
        <f t="shared" si="139"/>
        <v>-14.077058172944483</v>
      </c>
      <c r="J829" s="4">
        <f>B829+('PV model'!$B$3/15)+(I829/60)</f>
        <v>7.4887156971175921</v>
      </c>
      <c r="K829" s="2">
        <f t="shared" si="140"/>
        <v>67.669264543236125</v>
      </c>
      <c r="L829" s="2">
        <f>DEGREES(ASIN((((COS(RADIANS('PV model'!$B$2))*COS(RADIANS(H829))*COS(RADIANS(K829)))+(SIN(RADIANS('PV model'!$B$2))*SIN(RADIANS(H829)))))))</f>
        <v>-1.7602594593660872</v>
      </c>
      <c r="M829" s="3">
        <f t="shared" si="136"/>
        <v>0</v>
      </c>
      <c r="N829" s="2">
        <f t="shared" si="141"/>
        <v>62.424492270487001</v>
      </c>
      <c r="O829" s="2">
        <f>IF('PV model'!$B$2&gt;0, 180-N829,IF('PV model'!$B$2&lt;0,0-N829,N829))</f>
        <v>117.57550772951299</v>
      </c>
      <c r="P829" s="2">
        <f>ABS(O829-'PV model'!$B$5)</f>
        <v>87.424492270487008</v>
      </c>
      <c r="Q829" s="3">
        <f t="shared" si="137"/>
        <v>91.760259459366083</v>
      </c>
      <c r="R829" s="3">
        <f t="shared" si="142"/>
        <v>0</v>
      </c>
      <c r="S829" s="3">
        <f t="shared" si="138"/>
        <v>0</v>
      </c>
      <c r="T829" s="3">
        <f>(0.5*(1-COS(RADIANS(90-$X$3)))*(D829+E829)*'PV model'!$B$4)</f>
        <v>0</v>
      </c>
      <c r="U829" s="3">
        <f t="shared" si="143"/>
        <v>0</v>
      </c>
      <c r="V829" s="3">
        <f>('PV model'!$B$13*(U829/1000)*(1-'PV model'!$B$14*((20+C829)-25))*'PV model'!$B$10)/'PV model'!$B$12</f>
        <v>0</v>
      </c>
    </row>
    <row r="830" spans="1:22" x14ac:dyDescent="0.2">
      <c r="A830" s="10">
        <f t="shared" si="144"/>
        <v>35</v>
      </c>
      <c r="B830" s="10">
        <f t="shared" si="145"/>
        <v>9</v>
      </c>
      <c r="C830" s="23">
        <v>6.7</v>
      </c>
      <c r="D830" s="24">
        <v>0</v>
      </c>
      <c r="E830" s="24">
        <v>9.702</v>
      </c>
      <c r="F830" s="48"/>
      <c r="G830" s="48"/>
      <c r="H830" s="1">
        <f t="shared" si="146"/>
        <v>-16.701795103055435</v>
      </c>
      <c r="I830" s="1">
        <f t="shared" si="139"/>
        <v>-14.077058172944483</v>
      </c>
      <c r="J830" s="4">
        <f>B830+('PV model'!$B$3/15)+(I830/60)</f>
        <v>8.4887156971175912</v>
      </c>
      <c r="K830" s="2">
        <f t="shared" si="140"/>
        <v>52.669264543236132</v>
      </c>
      <c r="L830" s="2">
        <f>DEGREES(ASIN((((COS(RADIANS('PV model'!$B$2))*COS(RADIANS(H830))*COS(RADIANS(K830)))+(SIN(RADIANS('PV model'!$B$2))*SIN(RADIANS(H830)))))))</f>
        <v>5.286794410778981</v>
      </c>
      <c r="M830" s="3">
        <f t="shared" si="136"/>
        <v>5.286794410778981</v>
      </c>
      <c r="N830" s="2">
        <f t="shared" si="141"/>
        <v>49.89431589082055</v>
      </c>
      <c r="O830" s="2">
        <f>IF('PV model'!$B$2&gt;0, 180-N830,IF('PV model'!$B$2&lt;0,0-N830,N830))</f>
        <v>130.10568410917944</v>
      </c>
      <c r="P830" s="2">
        <f>ABS(O830-'PV model'!$B$5)</f>
        <v>74.894315890820565</v>
      </c>
      <c r="Q830" s="3">
        <f t="shared" si="137"/>
        <v>84.713205589221019</v>
      </c>
      <c r="R830" s="3">
        <f t="shared" si="142"/>
        <v>0</v>
      </c>
      <c r="S830" s="3">
        <f t="shared" si="138"/>
        <v>9.702</v>
      </c>
      <c r="T830" s="3">
        <f>(0.5*(1-COS(RADIANS(90-$X$3)))*(D830+E830)*'PV model'!$B$4)</f>
        <v>0</v>
      </c>
      <c r="U830" s="3">
        <f t="shared" si="143"/>
        <v>9.702</v>
      </c>
      <c r="V830" s="3">
        <f>('PV model'!$B$13*(U830/1000)*(1-'PV model'!$B$14*((20+C830)-25))*'PV model'!$B$10)/'PV model'!$B$12</f>
        <v>0.96321719894400004</v>
      </c>
    </row>
    <row r="831" spans="1:22" x14ac:dyDescent="0.2">
      <c r="A831" s="10">
        <f t="shared" si="144"/>
        <v>35</v>
      </c>
      <c r="B831" s="10">
        <f t="shared" si="145"/>
        <v>10</v>
      </c>
      <c r="C831" s="23">
        <v>7.3</v>
      </c>
      <c r="D831" s="24">
        <v>168.36749999999998</v>
      </c>
      <c r="E831" s="24">
        <v>47.628</v>
      </c>
      <c r="F831" s="48"/>
      <c r="G831" s="48"/>
      <c r="H831" s="1">
        <f t="shared" si="146"/>
        <v>-16.701795103055435</v>
      </c>
      <c r="I831" s="1">
        <f t="shared" si="139"/>
        <v>-14.077058172944483</v>
      </c>
      <c r="J831" s="4">
        <f>B831+('PV model'!$B$3/15)+(I831/60)</f>
        <v>9.4887156971175912</v>
      </c>
      <c r="K831" s="2">
        <f t="shared" si="140"/>
        <v>37.669264543236132</v>
      </c>
      <c r="L831" s="2">
        <f>DEGREES(ASIN((((COS(RADIANS('PV model'!$B$2))*COS(RADIANS(H831))*COS(RADIANS(K831)))+(SIN(RADIANS('PV model'!$B$2))*SIN(RADIANS(H831)))))))</f>
        <v>11.103373221529299</v>
      </c>
      <c r="M831" s="3">
        <f t="shared" si="136"/>
        <v>11.103373221529299</v>
      </c>
      <c r="N831" s="2">
        <f t="shared" si="141"/>
        <v>36.61875884295933</v>
      </c>
      <c r="O831" s="2">
        <f>IF('PV model'!$B$2&gt;0, 180-N831,IF('PV model'!$B$2&lt;0,0-N831,N831))</f>
        <v>143.38124115704068</v>
      </c>
      <c r="P831" s="2">
        <f>ABS(O831-'PV model'!$B$5)</f>
        <v>61.618758842959323</v>
      </c>
      <c r="Q831" s="3">
        <f t="shared" si="137"/>
        <v>78.896626778470704</v>
      </c>
      <c r="R831" s="3">
        <f t="shared" si="142"/>
        <v>168.36749999999998</v>
      </c>
      <c r="S831" s="3">
        <f t="shared" si="138"/>
        <v>57.493073684860278</v>
      </c>
      <c r="T831" s="3">
        <f>(0.5*(1-COS(RADIANS(90-$X$3)))*(D831+E831)*'PV model'!$B$4)</f>
        <v>0</v>
      </c>
      <c r="U831" s="3">
        <f t="shared" si="143"/>
        <v>225.86057368486024</v>
      </c>
      <c r="V831" s="3">
        <f>('PV model'!$B$13*(U831/1000)*(1-'PV model'!$B$14*((20+C831)-25))*'PV model'!$B$10)/'PV model'!$B$12</f>
        <v>22.369314334439672</v>
      </c>
    </row>
    <row r="832" spans="1:22" x14ac:dyDescent="0.2">
      <c r="A832" s="10">
        <f t="shared" si="144"/>
        <v>35</v>
      </c>
      <c r="B832" s="10">
        <f t="shared" si="145"/>
        <v>11</v>
      </c>
      <c r="C832" s="23">
        <v>7.8</v>
      </c>
      <c r="D832" s="24">
        <v>399.59219999999999</v>
      </c>
      <c r="E832" s="24">
        <v>70.56</v>
      </c>
      <c r="F832" s="48"/>
      <c r="G832" s="48"/>
      <c r="H832" s="1">
        <f t="shared" si="146"/>
        <v>-16.701795103055435</v>
      </c>
      <c r="I832" s="1">
        <f t="shared" si="139"/>
        <v>-14.077058172944483</v>
      </c>
      <c r="J832" s="4">
        <f>B832+('PV model'!$B$3/15)+(I832/60)</f>
        <v>10.488715697117591</v>
      </c>
      <c r="K832" s="2">
        <f t="shared" si="140"/>
        <v>22.669264543236132</v>
      </c>
      <c r="L832" s="2">
        <f>DEGREES(ASIN((((COS(RADIANS('PV model'!$B$2))*COS(RADIANS(H832))*COS(RADIANS(K832)))+(SIN(RADIANS('PV model'!$B$2))*SIN(RADIANS(H832)))))))</f>
        <v>15.292912342102593</v>
      </c>
      <c r="M832" s="3">
        <f t="shared" si="136"/>
        <v>15.292912342102593</v>
      </c>
      <c r="N832" s="2">
        <f t="shared" si="141"/>
        <v>22.501242400907799</v>
      </c>
      <c r="O832" s="2">
        <f>IF('PV model'!$B$2&gt;0, 180-N832,IF('PV model'!$B$2&lt;0,0-N832,N832))</f>
        <v>157.49875759909219</v>
      </c>
      <c r="P832" s="2">
        <f>ABS(O832-'PV model'!$B$5)</f>
        <v>47.501242400907813</v>
      </c>
      <c r="Q832" s="3">
        <f t="shared" si="137"/>
        <v>74.707087657897404</v>
      </c>
      <c r="R832" s="3">
        <f t="shared" si="142"/>
        <v>399.59219999999999</v>
      </c>
      <c r="S832" s="3">
        <f t="shared" si="138"/>
        <v>87.802662262773694</v>
      </c>
      <c r="T832" s="3">
        <f>(0.5*(1-COS(RADIANS(90-$X$3)))*(D832+E832)*'PV model'!$B$4)</f>
        <v>0</v>
      </c>
      <c r="U832" s="3">
        <f t="shared" si="143"/>
        <v>487.3948622627737</v>
      </c>
      <c r="V832" s="3">
        <f>('PV model'!$B$13*(U832/1000)*(1-'PV model'!$B$14*((20+C832)-25))*'PV model'!$B$10)/'PV model'!$B$12</f>
        <v>48.174326538950844</v>
      </c>
    </row>
    <row r="833" spans="1:22" x14ac:dyDescent="0.2">
      <c r="A833" s="10">
        <f t="shared" si="144"/>
        <v>35</v>
      </c>
      <c r="B833" s="10">
        <f t="shared" si="145"/>
        <v>12</v>
      </c>
      <c r="C833" s="23">
        <v>8.4</v>
      </c>
      <c r="D833" s="24">
        <v>636.42915000000005</v>
      </c>
      <c r="E833" s="24">
        <v>58.211999999999996</v>
      </c>
      <c r="F833" s="48"/>
      <c r="G833" s="48"/>
      <c r="H833" s="1">
        <f t="shared" si="146"/>
        <v>-16.701795103055435</v>
      </c>
      <c r="I833" s="1">
        <f t="shared" si="139"/>
        <v>-14.077058172944483</v>
      </c>
      <c r="J833" s="4">
        <f>B833+('PV model'!$B$3/15)+(I833/60)</f>
        <v>11.488715697117591</v>
      </c>
      <c r="K833" s="2">
        <f t="shared" si="140"/>
        <v>7.6692645432361317</v>
      </c>
      <c r="L833" s="2">
        <f>DEGREES(ASIN((((COS(RADIANS('PV model'!$B$2))*COS(RADIANS(H833))*COS(RADIANS(K833)))+(SIN(RADIANS('PV model'!$B$2))*SIN(RADIANS(H833)))))))</f>
        <v>17.506420592033965</v>
      </c>
      <c r="M833" s="3">
        <f t="shared" si="136"/>
        <v>17.506420592033965</v>
      </c>
      <c r="N833" s="2">
        <f t="shared" si="141"/>
        <v>7.7026799654489606</v>
      </c>
      <c r="O833" s="2">
        <f>IF('PV model'!$B$2&gt;0, 180-N833,IF('PV model'!$B$2&lt;0,0-N833,N833))</f>
        <v>172.29732003455103</v>
      </c>
      <c r="P833" s="2">
        <f>ABS(O833-'PV model'!$B$5)</f>
        <v>32.702679965448965</v>
      </c>
      <c r="Q833" s="3">
        <f t="shared" si="137"/>
        <v>72.493579407966038</v>
      </c>
      <c r="R833" s="3">
        <f t="shared" si="142"/>
        <v>636.42914999999971</v>
      </c>
      <c r="S833" s="3">
        <f t="shared" si="138"/>
        <v>73.76351104416338</v>
      </c>
      <c r="T833" s="3">
        <f>(0.5*(1-COS(RADIANS(90-$X$3)))*(D833+E833)*'PV model'!$B$4)</f>
        <v>0</v>
      </c>
      <c r="U833" s="3">
        <f t="shared" si="143"/>
        <v>710.19266104416306</v>
      </c>
      <c r="V833" s="3">
        <f>('PV model'!$B$13*(U833/1000)*(1-'PV model'!$B$14*((20+C833)-25))*'PV model'!$B$10)/'PV model'!$B$12</f>
        <v>70.025382723762078</v>
      </c>
    </row>
    <row r="834" spans="1:22" x14ac:dyDescent="0.2">
      <c r="A834" s="10">
        <f t="shared" si="144"/>
        <v>35</v>
      </c>
      <c r="B834" s="10">
        <f t="shared" si="145"/>
        <v>13</v>
      </c>
      <c r="C834" s="23">
        <v>8.4</v>
      </c>
      <c r="D834" s="24">
        <v>601.6332000000001</v>
      </c>
      <c r="E834" s="24">
        <v>68.796000000000006</v>
      </c>
      <c r="F834" s="48"/>
      <c r="G834" s="48"/>
      <c r="H834" s="1">
        <f t="shared" si="146"/>
        <v>-16.701795103055435</v>
      </c>
      <c r="I834" s="1">
        <f t="shared" si="139"/>
        <v>-14.077058172944483</v>
      </c>
      <c r="J834" s="4">
        <f>B834+('PV model'!$B$3/15)+(I834/60)</f>
        <v>12.488715697117591</v>
      </c>
      <c r="K834" s="2">
        <f t="shared" si="140"/>
        <v>-7.3307354567638683</v>
      </c>
      <c r="L834" s="2">
        <f>DEGREES(ASIN((((COS(RADIANS('PV model'!$B$2))*COS(RADIANS(H834))*COS(RADIANS(K834)))+(SIN(RADIANS('PV model'!$B$2))*SIN(RADIANS(H834)))))))</f>
        <v>17.531558429552007</v>
      </c>
      <c r="M834" s="3">
        <f t="shared" si="136"/>
        <v>17.531558429552007</v>
      </c>
      <c r="N834" s="2">
        <f t="shared" si="141"/>
        <v>-7.3636845839700182</v>
      </c>
      <c r="O834" s="2">
        <f>IF('PV model'!$B$2&gt;0, 180-N834,IF('PV model'!$B$2&lt;0,0-N834,N834))</f>
        <v>187.36368458397001</v>
      </c>
      <c r="P834" s="2">
        <f>ABS(O834-'PV model'!$B$5)</f>
        <v>17.636315416029987</v>
      </c>
      <c r="Q834" s="3">
        <f t="shared" si="137"/>
        <v>72.468441570447993</v>
      </c>
      <c r="R834" s="3">
        <f t="shared" si="142"/>
        <v>601.63320000000022</v>
      </c>
      <c r="S834" s="3">
        <f t="shared" si="138"/>
        <v>87.121691978675301</v>
      </c>
      <c r="T834" s="3">
        <f>(0.5*(1-COS(RADIANS(90-$X$3)))*(D834+E834)*'PV model'!$B$4)</f>
        <v>0</v>
      </c>
      <c r="U834" s="3">
        <f t="shared" si="143"/>
        <v>688.75489197867546</v>
      </c>
      <c r="V834" s="3">
        <f>('PV model'!$B$13*(U834/1000)*(1-'PV model'!$B$14*((20+C834)-25))*'PV model'!$B$10)/'PV model'!$B$12</f>
        <v>67.911607031758635</v>
      </c>
    </row>
    <row r="835" spans="1:22" x14ac:dyDescent="0.2">
      <c r="A835" s="10">
        <f t="shared" si="144"/>
        <v>35</v>
      </c>
      <c r="B835" s="10">
        <f t="shared" si="145"/>
        <v>14</v>
      </c>
      <c r="C835" s="23">
        <v>8.5</v>
      </c>
      <c r="D835" s="24">
        <v>397.34729999999996</v>
      </c>
      <c r="E835" s="24">
        <v>91.727999999999994</v>
      </c>
      <c r="F835" s="48"/>
      <c r="G835" s="48"/>
      <c r="H835" s="1">
        <f t="shared" si="146"/>
        <v>-16.701795103055435</v>
      </c>
      <c r="I835" s="1">
        <f t="shared" si="139"/>
        <v>-14.077058172944483</v>
      </c>
      <c r="J835" s="4">
        <f>B835+('PV model'!$B$3/15)+(I835/60)</f>
        <v>13.488715697117591</v>
      </c>
      <c r="K835" s="2">
        <f t="shared" si="140"/>
        <v>-22.330735456763868</v>
      </c>
      <c r="L835" s="2">
        <f>DEGREES(ASIN((((COS(RADIANS('PV model'!$B$2))*COS(RADIANS(H835))*COS(RADIANS(K835)))+(SIN(RADIANS('PV model'!$B$2))*SIN(RADIANS(H835)))))))</f>
        <v>15.365787055544596</v>
      </c>
      <c r="M835" s="3">
        <f t="shared" si="136"/>
        <v>15.365787055544596</v>
      </c>
      <c r="N835" s="2">
        <f t="shared" si="141"/>
        <v>-22.173634477383469</v>
      </c>
      <c r="O835" s="2">
        <f>IF('PV model'!$B$2&gt;0, 180-N835,IF('PV model'!$B$2&lt;0,0-N835,N835))</f>
        <v>202.17363447738347</v>
      </c>
      <c r="P835" s="2">
        <f>ABS(O835-'PV model'!$B$5)</f>
        <v>2.826365522616527</v>
      </c>
      <c r="Q835" s="3">
        <f t="shared" si="137"/>
        <v>74.634212944455413</v>
      </c>
      <c r="R835" s="3">
        <f t="shared" si="142"/>
        <v>397.3472999999999</v>
      </c>
      <c r="S835" s="3">
        <f t="shared" si="138"/>
        <v>113.89442617300244</v>
      </c>
      <c r="T835" s="3">
        <f>(0.5*(1-COS(RADIANS(90-$X$3)))*(D835+E835)*'PV model'!$B$4)</f>
        <v>0</v>
      </c>
      <c r="U835" s="3">
        <f t="shared" si="143"/>
        <v>511.24172617300235</v>
      </c>
      <c r="V835" s="3">
        <f>('PV model'!$B$13*(U835/1000)*(1-'PV model'!$B$14*((20+C835)-25))*'PV model'!$B$10)/'PV model'!$B$12</f>
        <v>50.388270826977767</v>
      </c>
    </row>
    <row r="836" spans="1:22" x14ac:dyDescent="0.2">
      <c r="A836" s="10">
        <f t="shared" si="144"/>
        <v>35</v>
      </c>
      <c r="B836" s="10">
        <f t="shared" si="145"/>
        <v>15</v>
      </c>
      <c r="C836" s="23">
        <v>8.5</v>
      </c>
      <c r="D836" s="24">
        <v>181.83689999999999</v>
      </c>
      <c r="E836" s="24">
        <v>84.672000000000011</v>
      </c>
      <c r="F836" s="48"/>
      <c r="G836" s="48"/>
      <c r="H836" s="1">
        <f t="shared" si="146"/>
        <v>-16.701795103055435</v>
      </c>
      <c r="I836" s="1">
        <f t="shared" si="139"/>
        <v>-14.077058172944483</v>
      </c>
      <c r="J836" s="4">
        <f>B836+('PV model'!$B$3/15)+(I836/60)</f>
        <v>14.488715697117591</v>
      </c>
      <c r="K836" s="2">
        <f t="shared" si="140"/>
        <v>-37.330735456763868</v>
      </c>
      <c r="L836" s="2">
        <f>DEGREES(ASIN((((COS(RADIANS('PV model'!$B$2))*COS(RADIANS(H836))*COS(RADIANS(K836)))+(SIN(RADIANS('PV model'!$B$2))*SIN(RADIANS(H836)))))))</f>
        <v>11.217330739620925</v>
      </c>
      <c r="M836" s="3">
        <f t="shared" si="136"/>
        <v>11.217330739620925</v>
      </c>
      <c r="N836" s="2">
        <f t="shared" si="141"/>
        <v>-36.309344957728527</v>
      </c>
      <c r="O836" s="2">
        <f>IF('PV model'!$B$2&gt;0, 180-N836,IF('PV model'!$B$2&lt;0,0-N836,N836))</f>
        <v>216.30934495772851</v>
      </c>
      <c r="P836" s="2">
        <f>ABS(O836-'PV model'!$B$5)</f>
        <v>11.309344957728513</v>
      </c>
      <c r="Q836" s="3">
        <f t="shared" si="137"/>
        <v>78.78266926037908</v>
      </c>
      <c r="R836" s="3">
        <f t="shared" si="142"/>
        <v>181.83689999999999</v>
      </c>
      <c r="S836" s="3">
        <f t="shared" si="138"/>
        <v>101.28008983850431</v>
      </c>
      <c r="T836" s="3">
        <f>(0.5*(1-COS(RADIANS(90-$X$3)))*(D836+E836)*'PV model'!$B$4)</f>
        <v>0</v>
      </c>
      <c r="U836" s="3">
        <f t="shared" si="143"/>
        <v>283.11698983850431</v>
      </c>
      <c r="V836" s="3">
        <f>('PV model'!$B$13*(U836/1000)*(1-'PV model'!$B$14*((20+C836)-25))*'PV model'!$B$10)/'PV model'!$B$12</f>
        <v>27.904169063997291</v>
      </c>
    </row>
    <row r="837" spans="1:22" x14ac:dyDescent="0.2">
      <c r="A837" s="10">
        <f t="shared" si="144"/>
        <v>35</v>
      </c>
      <c r="B837" s="10">
        <f t="shared" si="145"/>
        <v>16</v>
      </c>
      <c r="C837" s="23">
        <v>8</v>
      </c>
      <c r="D837" s="24">
        <v>48.265349999999998</v>
      </c>
      <c r="E837" s="24">
        <v>52.919999999999995</v>
      </c>
      <c r="F837" s="48"/>
      <c r="G837" s="48"/>
      <c r="H837" s="1">
        <f t="shared" si="146"/>
        <v>-16.701795103055435</v>
      </c>
      <c r="I837" s="1">
        <f t="shared" si="139"/>
        <v>-14.077058172944483</v>
      </c>
      <c r="J837" s="4">
        <f>B837+('PV model'!$B$3/15)+(I837/60)</f>
        <v>15.488715697117591</v>
      </c>
      <c r="K837" s="2">
        <f t="shared" si="140"/>
        <v>-52.330735456763868</v>
      </c>
      <c r="L837" s="2">
        <f>DEGREES(ASIN((((COS(RADIANS('PV model'!$B$2))*COS(RADIANS(H837))*COS(RADIANS(K837)))+(SIN(RADIANS('PV model'!$B$2))*SIN(RADIANS(H837)))))))</f>
        <v>5.4331381789931568</v>
      </c>
      <c r="M837" s="3">
        <f t="shared" si="136"/>
        <v>5.4331381789931568</v>
      </c>
      <c r="N837" s="2">
        <f t="shared" si="141"/>
        <v>-49.603700889847602</v>
      </c>
      <c r="O837" s="2">
        <f>IF('PV model'!$B$2&gt;0, 180-N837,IF('PV model'!$B$2&lt;0,0-N837,N837))</f>
        <v>229.6037008898476</v>
      </c>
      <c r="P837" s="2">
        <f>ABS(O837-'PV model'!$B$5)</f>
        <v>24.603700889847602</v>
      </c>
      <c r="Q837" s="3">
        <f t="shared" si="137"/>
        <v>84.566861821006839</v>
      </c>
      <c r="R837" s="3">
        <f t="shared" si="142"/>
        <v>48.265349999999998</v>
      </c>
      <c r="S837" s="3">
        <f t="shared" si="138"/>
        <v>60.099851516944987</v>
      </c>
      <c r="T837" s="3">
        <f>(0.5*(1-COS(RADIANS(90-$X$3)))*(D837+E837)*'PV model'!$B$4)</f>
        <v>0</v>
      </c>
      <c r="U837" s="3">
        <f t="shared" si="143"/>
        <v>108.36520151694498</v>
      </c>
      <c r="V837" s="3">
        <f>('PV model'!$B$13*(U837/1000)*(1-'PV model'!$B$14*((20+C837)-25))*'PV model'!$B$10)/'PV model'!$B$12</f>
        <v>10.702199317110214</v>
      </c>
    </row>
    <row r="838" spans="1:22" x14ac:dyDescent="0.2">
      <c r="A838" s="10">
        <f t="shared" si="144"/>
        <v>35</v>
      </c>
      <c r="B838" s="10">
        <f t="shared" si="145"/>
        <v>17</v>
      </c>
      <c r="C838" s="23">
        <v>7.4</v>
      </c>
      <c r="D838" s="24">
        <v>0</v>
      </c>
      <c r="E838" s="24">
        <v>11.465999999999999</v>
      </c>
      <c r="F838" s="48"/>
      <c r="G838" s="48"/>
      <c r="H838" s="1">
        <f t="shared" si="146"/>
        <v>-16.701795103055435</v>
      </c>
      <c r="I838" s="1">
        <f t="shared" si="139"/>
        <v>-14.077058172944483</v>
      </c>
      <c r="J838" s="4">
        <f>B838+('PV model'!$B$3/15)+(I838/60)</f>
        <v>16.488715697117591</v>
      </c>
      <c r="K838" s="2">
        <f t="shared" si="140"/>
        <v>-67.330735456763875</v>
      </c>
      <c r="L838" s="2">
        <f>DEGREES(ASIN((((COS(RADIANS('PV model'!$B$2))*COS(RADIANS(H838))*COS(RADIANS(K838)))+(SIN(RADIANS('PV model'!$B$2))*SIN(RADIANS(H838)))))))</f>
        <v>-1.5905111200201041</v>
      </c>
      <c r="M838" s="3">
        <f t="shared" ref="M838:M901" si="147">IF(L838&gt;0, L838, 0)</f>
        <v>0</v>
      </c>
      <c r="N838" s="2">
        <f t="shared" si="141"/>
        <v>-62.14810953693592</v>
      </c>
      <c r="O838" s="2">
        <f>IF('PV model'!$B$2&gt;0, 180-N838,IF('PV model'!$B$2&lt;0,0-N838,N838))</f>
        <v>242.14810953693592</v>
      </c>
      <c r="P838" s="2">
        <f>ABS(O838-'PV model'!$B$5)</f>
        <v>37.14810953693592</v>
      </c>
      <c r="Q838" s="3">
        <f t="shared" ref="Q838:Q901" si="148">DEGREES(ACOS((SIN(RADIANS(L838))*COS(RADIANS(90-$X$3))+COS(RADIANS(L838))*COS(RADIANS(P838))*SIN(RADIANS(90-$X$3)))))</f>
        <v>91.590511120020096</v>
      </c>
      <c r="R838" s="3">
        <f t="shared" si="142"/>
        <v>0</v>
      </c>
      <c r="S838" s="3">
        <f t="shared" ref="S838:S901" si="149">IF($Z$3=TRUE, IF(E838=0,0,E838*(0.5*(1+COS(RADIANS(90-$X$3))*(1+(1-(E838^2/(D838+E838)^2))*(SIN(RADIANS(0.5*$X$3))^3)))*(1+(1-(E838^2/(D838+E838)^2))*(COS(RADIANS(Q838))^2)*(SIN(RADIANS(90-L838))^3)))), IF(E838=0,0,E838*(0.5*(1+COS(RADIANS(90-$X$3))))))</f>
        <v>11.465999999999999</v>
      </c>
      <c r="T838" s="3">
        <f>(0.5*(1-COS(RADIANS(90-$X$3)))*(D838+E838)*'PV model'!$B$4)</f>
        <v>0</v>
      </c>
      <c r="U838" s="3">
        <f t="shared" si="143"/>
        <v>11.465999999999999</v>
      </c>
      <c r="V838" s="3">
        <f>('PV model'!$B$13*(U838/1000)*(1-'PV model'!$B$14*((20+C838)-25))*'PV model'!$B$10)/'PV model'!$B$12</f>
        <v>1.1351384029439999</v>
      </c>
    </row>
    <row r="839" spans="1:22" x14ac:dyDescent="0.2">
      <c r="A839" s="10">
        <f t="shared" si="144"/>
        <v>35</v>
      </c>
      <c r="B839" s="10">
        <f t="shared" si="145"/>
        <v>18</v>
      </c>
      <c r="C839" s="23">
        <v>6.9</v>
      </c>
      <c r="D839" s="24">
        <v>0</v>
      </c>
      <c r="E839" s="24">
        <v>0</v>
      </c>
      <c r="F839" s="48"/>
      <c r="G839" s="48"/>
      <c r="H839" s="1">
        <f t="shared" si="146"/>
        <v>-16.701795103055435</v>
      </c>
      <c r="I839" s="1">
        <f t="shared" ref="I839:I902" si="150">9.87*SIN(RADIANS(1.978*A839-160.22))-7.53*COS(RADIANS(0.989*A839-80.11))-1.5*SIN((RADIANS(0.989*A839-80.11)))</f>
        <v>-14.077058172944483</v>
      </c>
      <c r="J839" s="4">
        <f>B839+('PV model'!$B$3/15)+(I839/60)</f>
        <v>17.488715697117591</v>
      </c>
      <c r="K839" s="2">
        <f t="shared" ref="K839:K902" si="151">15*(12-J839)</f>
        <v>-82.330735456763875</v>
      </c>
      <c r="L839" s="2">
        <f>DEGREES(ASIN((((COS(RADIANS('PV model'!$B$2))*COS(RADIANS(H839))*COS(RADIANS(K839)))+(SIN(RADIANS('PV model'!$B$2))*SIN(RADIANS(H839)))))))</f>
        <v>-9.4650192211019242</v>
      </c>
      <c r="M839" s="3">
        <f t="shared" si="147"/>
        <v>0</v>
      </c>
      <c r="N839" s="2">
        <f t="shared" ref="N839:N902" si="152">DEGREES(ASIN((COS(RADIANS(H839))*SIN(RADIANS(K839)))/COS(RADIANS(L839))))</f>
        <v>-74.227169360147812</v>
      </c>
      <c r="O839" s="2">
        <f>IF('PV model'!$B$2&gt;0, 180-N839,IF('PV model'!$B$2&lt;0,0-N839,N839))</f>
        <v>254.2271693601478</v>
      </c>
      <c r="P839" s="2">
        <f>ABS(O839-'PV model'!$B$5)</f>
        <v>49.227169360147798</v>
      </c>
      <c r="Q839" s="3">
        <f t="shared" si="148"/>
        <v>99.465019221101926</v>
      </c>
      <c r="R839" s="3">
        <f t="shared" ref="R839:R902" si="153">IF(D839=0,0,D839*COS(RADIANS(Q839))/SIN(RADIANS(L839)))</f>
        <v>0</v>
      </c>
      <c r="S839" s="3">
        <f t="shared" si="149"/>
        <v>0</v>
      </c>
      <c r="T839" s="3">
        <f>(0.5*(1-COS(RADIANS(90-$X$3)))*(D839+E839)*'PV model'!$B$4)</f>
        <v>0</v>
      </c>
      <c r="U839" s="3">
        <f t="shared" ref="U839:U902" si="154">R839+S839+T839</f>
        <v>0</v>
      </c>
      <c r="V839" s="3">
        <f>('PV model'!$B$13*(U839/1000)*(1-'PV model'!$B$14*((20+C839)-25))*'PV model'!$B$10)/'PV model'!$B$12</f>
        <v>0</v>
      </c>
    </row>
    <row r="840" spans="1:22" x14ac:dyDescent="0.2">
      <c r="A840" s="10">
        <f t="shared" ref="A840:A903" si="155">IF(B840&gt;1,A839,A839+1)</f>
        <v>35</v>
      </c>
      <c r="B840" s="10">
        <f t="shared" ref="B840:B903" si="156">IF(B839&lt;24,B839+1,1)</f>
        <v>19</v>
      </c>
      <c r="C840" s="23">
        <v>7.1</v>
      </c>
      <c r="D840" s="24">
        <v>0</v>
      </c>
      <c r="E840" s="24">
        <v>0</v>
      </c>
      <c r="F840" s="48"/>
      <c r="G840" s="48"/>
      <c r="H840" s="1">
        <f t="shared" ref="H840:H903" si="157">(23.465*SIN(RADIANS(280.1+0.9863*A840)))</f>
        <v>-16.701795103055435</v>
      </c>
      <c r="I840" s="1">
        <f t="shared" si="150"/>
        <v>-14.077058172944483</v>
      </c>
      <c r="J840" s="4">
        <f>B840+('PV model'!$B$3/15)+(I840/60)</f>
        <v>18.488715697117591</v>
      </c>
      <c r="K840" s="2">
        <f t="shared" si="151"/>
        <v>-97.330735456763875</v>
      </c>
      <c r="L840" s="2">
        <f>DEGREES(ASIN((((COS(RADIANS('PV model'!$B$2))*COS(RADIANS(H840))*COS(RADIANS(K840)))+(SIN(RADIANS('PV model'!$B$2))*SIN(RADIANS(H840)))))))</f>
        <v>-17.822472830213712</v>
      </c>
      <c r="M840" s="3">
        <f t="shared" si="147"/>
        <v>0</v>
      </c>
      <c r="N840" s="2">
        <f t="shared" si="152"/>
        <v>-86.262316815843477</v>
      </c>
      <c r="O840" s="2">
        <f>IF('PV model'!$B$2&gt;0, 180-N840,IF('PV model'!$B$2&lt;0,0-N840,N840))</f>
        <v>266.26231681584346</v>
      </c>
      <c r="P840" s="2">
        <f>ABS(O840-'PV model'!$B$5)</f>
        <v>61.262316815843462</v>
      </c>
      <c r="Q840" s="3">
        <f t="shared" si="148"/>
        <v>107.82247283021371</v>
      </c>
      <c r="R840" s="3">
        <f t="shared" si="153"/>
        <v>0</v>
      </c>
      <c r="S840" s="3">
        <f t="shared" si="149"/>
        <v>0</v>
      </c>
      <c r="T840" s="3">
        <f>(0.5*(1-COS(RADIANS(90-$X$3)))*(D840+E840)*'PV model'!$B$4)</f>
        <v>0</v>
      </c>
      <c r="U840" s="3">
        <f t="shared" si="154"/>
        <v>0</v>
      </c>
      <c r="V840" s="3">
        <f>('PV model'!$B$13*(U840/1000)*(1-'PV model'!$B$14*((20+C840)-25))*'PV model'!$B$10)/'PV model'!$B$12</f>
        <v>0</v>
      </c>
    </row>
    <row r="841" spans="1:22" x14ac:dyDescent="0.2">
      <c r="A841" s="10">
        <f t="shared" si="155"/>
        <v>35</v>
      </c>
      <c r="B841" s="10">
        <f t="shared" si="156"/>
        <v>20</v>
      </c>
      <c r="C841" s="23">
        <v>7.4</v>
      </c>
      <c r="D841" s="24">
        <v>0</v>
      </c>
      <c r="E841" s="24">
        <v>0</v>
      </c>
      <c r="F841" s="48"/>
      <c r="G841" s="48"/>
      <c r="H841" s="1">
        <f t="shared" si="157"/>
        <v>-16.701795103055435</v>
      </c>
      <c r="I841" s="1">
        <f t="shared" si="150"/>
        <v>-14.077058172944483</v>
      </c>
      <c r="J841" s="4">
        <f>B841+('PV model'!$B$3/15)+(I841/60)</f>
        <v>19.488715697117591</v>
      </c>
      <c r="K841" s="2">
        <f t="shared" si="151"/>
        <v>-112.33073545676388</v>
      </c>
      <c r="L841" s="2">
        <f>DEGREES(ASIN((((COS(RADIANS('PV model'!$B$2))*COS(RADIANS(H841))*COS(RADIANS(K841)))+(SIN(RADIANS('PV model'!$B$2))*SIN(RADIANS(H841)))))))</f>
        <v>-26.293828922218761</v>
      </c>
      <c r="M841" s="3">
        <f t="shared" si="147"/>
        <v>0</v>
      </c>
      <c r="N841" s="2">
        <f t="shared" si="152"/>
        <v>-81.201156470834349</v>
      </c>
      <c r="O841" s="2">
        <f>IF('PV model'!$B$2&gt;0, 180-N841,IF('PV model'!$B$2&lt;0,0-N841,N841))</f>
        <v>261.20115647083435</v>
      </c>
      <c r="P841" s="2">
        <f>ABS(O841-'PV model'!$B$5)</f>
        <v>56.201156470834349</v>
      </c>
      <c r="Q841" s="3">
        <f t="shared" si="148"/>
        <v>116.29382892221876</v>
      </c>
      <c r="R841" s="3">
        <f t="shared" si="153"/>
        <v>0</v>
      </c>
      <c r="S841" s="3">
        <f t="shared" si="149"/>
        <v>0</v>
      </c>
      <c r="T841" s="3">
        <f>(0.5*(1-COS(RADIANS(90-$X$3)))*(D841+E841)*'PV model'!$B$4)</f>
        <v>0</v>
      </c>
      <c r="U841" s="3">
        <f t="shared" si="154"/>
        <v>0</v>
      </c>
      <c r="V841" s="3">
        <f>('PV model'!$B$13*(U841/1000)*(1-'PV model'!$B$14*((20+C841)-25))*'PV model'!$B$10)/'PV model'!$B$12</f>
        <v>0</v>
      </c>
    </row>
    <row r="842" spans="1:22" x14ac:dyDescent="0.2">
      <c r="A842" s="10">
        <f t="shared" si="155"/>
        <v>35</v>
      </c>
      <c r="B842" s="10">
        <f t="shared" si="156"/>
        <v>21</v>
      </c>
      <c r="C842" s="23">
        <v>7.6</v>
      </c>
      <c r="D842" s="24">
        <v>0</v>
      </c>
      <c r="E842" s="24">
        <v>0</v>
      </c>
      <c r="F842" s="48"/>
      <c r="G842" s="48"/>
      <c r="H842" s="1">
        <f t="shared" si="157"/>
        <v>-16.701795103055435</v>
      </c>
      <c r="I842" s="1">
        <f t="shared" si="150"/>
        <v>-14.077058172944483</v>
      </c>
      <c r="J842" s="4">
        <f>B842+('PV model'!$B$3/15)+(I842/60)</f>
        <v>20.488715697117591</v>
      </c>
      <c r="K842" s="2">
        <f t="shared" si="151"/>
        <v>-127.33073545676388</v>
      </c>
      <c r="L842" s="2">
        <f>DEGREES(ASIN((((COS(RADIANS('PV model'!$B$2))*COS(RADIANS(H842))*COS(RADIANS(K842)))+(SIN(RADIANS('PV model'!$B$2))*SIN(RADIANS(H842)))))))</f>
        <v>-34.460171028797959</v>
      </c>
      <c r="M842" s="3">
        <f t="shared" si="147"/>
        <v>0</v>
      </c>
      <c r="N842" s="2">
        <f t="shared" si="152"/>
        <v>-67.472209066776742</v>
      </c>
      <c r="O842" s="2">
        <f>IF('PV model'!$B$2&gt;0, 180-N842,IF('PV model'!$B$2&lt;0,0-N842,N842))</f>
        <v>247.47220906677674</v>
      </c>
      <c r="P842" s="2">
        <f>ABS(O842-'PV model'!$B$5)</f>
        <v>42.472209066776742</v>
      </c>
      <c r="Q842" s="3">
        <f t="shared" si="148"/>
        <v>124.46017102879794</v>
      </c>
      <c r="R842" s="3">
        <f t="shared" si="153"/>
        <v>0</v>
      </c>
      <c r="S842" s="3">
        <f t="shared" si="149"/>
        <v>0</v>
      </c>
      <c r="T842" s="3">
        <f>(0.5*(1-COS(RADIANS(90-$X$3)))*(D842+E842)*'PV model'!$B$4)</f>
        <v>0</v>
      </c>
      <c r="U842" s="3">
        <f t="shared" si="154"/>
        <v>0</v>
      </c>
      <c r="V842" s="3">
        <f>('PV model'!$B$13*(U842/1000)*(1-'PV model'!$B$14*((20+C842)-25))*'PV model'!$B$10)/'PV model'!$B$12</f>
        <v>0</v>
      </c>
    </row>
    <row r="843" spans="1:22" x14ac:dyDescent="0.2">
      <c r="A843" s="10">
        <f t="shared" si="155"/>
        <v>35</v>
      </c>
      <c r="B843" s="10">
        <f t="shared" si="156"/>
        <v>22</v>
      </c>
      <c r="C843" s="23">
        <v>8.1</v>
      </c>
      <c r="D843" s="24">
        <v>0</v>
      </c>
      <c r="E843" s="24">
        <v>0</v>
      </c>
      <c r="F843" s="48"/>
      <c r="G843" s="48"/>
      <c r="H843" s="1">
        <f t="shared" si="157"/>
        <v>-16.701795103055435</v>
      </c>
      <c r="I843" s="1">
        <f t="shared" si="150"/>
        <v>-14.077058172944483</v>
      </c>
      <c r="J843" s="4">
        <f>B843+('PV model'!$B$3/15)+(I843/60)</f>
        <v>21.488715697117591</v>
      </c>
      <c r="K843" s="2">
        <f t="shared" si="151"/>
        <v>-142.33073545676388</v>
      </c>
      <c r="L843" s="2">
        <f>DEGREES(ASIN((((COS(RADIANS('PV model'!$B$2))*COS(RADIANS(H843))*COS(RADIANS(K843)))+(SIN(RADIANS('PV model'!$B$2))*SIN(RADIANS(H843)))))))</f>
        <v>-41.779973214123544</v>
      </c>
      <c r="M843" s="3">
        <f t="shared" si="147"/>
        <v>0</v>
      </c>
      <c r="N843" s="2">
        <f t="shared" si="152"/>
        <v>-51.713326705695813</v>
      </c>
      <c r="O843" s="2">
        <f>IF('PV model'!$B$2&gt;0, 180-N843,IF('PV model'!$B$2&lt;0,0-N843,N843))</f>
        <v>231.71332670569581</v>
      </c>
      <c r="P843" s="2">
        <f>ABS(O843-'PV model'!$B$5)</f>
        <v>26.713326705695806</v>
      </c>
      <c r="Q843" s="3">
        <f t="shared" si="148"/>
        <v>131.77997321412354</v>
      </c>
      <c r="R843" s="3">
        <f t="shared" si="153"/>
        <v>0</v>
      </c>
      <c r="S843" s="3">
        <f t="shared" si="149"/>
        <v>0</v>
      </c>
      <c r="T843" s="3">
        <f>(0.5*(1-COS(RADIANS(90-$X$3)))*(D843+E843)*'PV model'!$B$4)</f>
        <v>0</v>
      </c>
      <c r="U843" s="3">
        <f t="shared" si="154"/>
        <v>0</v>
      </c>
      <c r="V843" s="3">
        <f>('PV model'!$B$13*(U843/1000)*(1-'PV model'!$B$14*((20+C843)-25))*'PV model'!$B$10)/'PV model'!$B$12</f>
        <v>0</v>
      </c>
    </row>
    <row r="844" spans="1:22" x14ac:dyDescent="0.2">
      <c r="A844" s="10">
        <f t="shared" si="155"/>
        <v>35</v>
      </c>
      <c r="B844" s="10">
        <f t="shared" si="156"/>
        <v>23</v>
      </c>
      <c r="C844" s="23">
        <v>8.6</v>
      </c>
      <c r="D844" s="24">
        <v>0</v>
      </c>
      <c r="E844" s="24">
        <v>0</v>
      </c>
      <c r="F844" s="48"/>
      <c r="G844" s="48"/>
      <c r="H844" s="1">
        <f t="shared" si="157"/>
        <v>-16.701795103055435</v>
      </c>
      <c r="I844" s="1">
        <f t="shared" si="150"/>
        <v>-14.077058172944483</v>
      </c>
      <c r="J844" s="4">
        <f>B844+('PV model'!$B$3/15)+(I844/60)</f>
        <v>22.488715697117591</v>
      </c>
      <c r="K844" s="2">
        <f t="shared" si="151"/>
        <v>-157.33073545676388</v>
      </c>
      <c r="L844" s="2">
        <f>DEGREES(ASIN((((COS(RADIANS('PV model'!$B$2))*COS(RADIANS(H844))*COS(RADIANS(K844)))+(SIN(RADIANS('PV model'!$B$2))*SIN(RADIANS(H844)))))))</f>
        <v>-47.514293421083281</v>
      </c>
      <c r="M844" s="3">
        <f t="shared" si="147"/>
        <v>0</v>
      </c>
      <c r="N844" s="2">
        <f t="shared" si="152"/>
        <v>-33.131526726413576</v>
      </c>
      <c r="O844" s="2">
        <f>IF('PV model'!$B$2&gt;0, 180-N844,IF('PV model'!$B$2&lt;0,0-N844,N844))</f>
        <v>213.13152672641357</v>
      </c>
      <c r="P844" s="2">
        <f>ABS(O844-'PV model'!$B$5)</f>
        <v>8.1315267264135684</v>
      </c>
      <c r="Q844" s="3">
        <f t="shared" si="148"/>
        <v>137.51429342108329</v>
      </c>
      <c r="R844" s="3">
        <f t="shared" si="153"/>
        <v>0</v>
      </c>
      <c r="S844" s="3">
        <f t="shared" si="149"/>
        <v>0</v>
      </c>
      <c r="T844" s="3">
        <f>(0.5*(1-COS(RADIANS(90-$X$3)))*(D844+E844)*'PV model'!$B$4)</f>
        <v>0</v>
      </c>
      <c r="U844" s="3">
        <f t="shared" si="154"/>
        <v>0</v>
      </c>
      <c r="V844" s="3">
        <f>('PV model'!$B$13*(U844/1000)*(1-'PV model'!$B$14*((20+C844)-25))*'PV model'!$B$10)/'PV model'!$B$12</f>
        <v>0</v>
      </c>
    </row>
    <row r="845" spans="1:22" x14ac:dyDescent="0.2">
      <c r="A845" s="10">
        <f t="shared" si="155"/>
        <v>35</v>
      </c>
      <c r="B845" s="10">
        <f t="shared" si="156"/>
        <v>24</v>
      </c>
      <c r="C845" s="23">
        <v>9.1</v>
      </c>
      <c r="D845" s="24">
        <v>0</v>
      </c>
      <c r="E845" s="24">
        <v>0</v>
      </c>
      <c r="F845" s="48"/>
      <c r="G845" s="48"/>
      <c r="H845" s="1">
        <f t="shared" si="157"/>
        <v>-16.701795103055435</v>
      </c>
      <c r="I845" s="1">
        <f t="shared" si="150"/>
        <v>-14.077058172944483</v>
      </c>
      <c r="J845" s="4">
        <f>B845+('PV model'!$B$3/15)+(I845/60)</f>
        <v>23.488715697117591</v>
      </c>
      <c r="K845" s="2">
        <f t="shared" si="151"/>
        <v>-172.33073545676388</v>
      </c>
      <c r="L845" s="2">
        <f>DEGREES(ASIN((((COS(RADIANS('PV model'!$B$2))*COS(RADIANS(H845))*COS(RADIANS(K845)))+(SIN(RADIANS('PV model'!$B$2))*SIN(RADIANS(H845)))))))</f>
        <v>-50.760157019414429</v>
      </c>
      <c r="M845" s="3">
        <f t="shared" si="147"/>
        <v>0</v>
      </c>
      <c r="N845" s="2">
        <f t="shared" si="152"/>
        <v>-11.658177637738422</v>
      </c>
      <c r="O845" s="2">
        <f>IF('PV model'!$B$2&gt;0, 180-N845,IF('PV model'!$B$2&lt;0,0-N845,N845))</f>
        <v>191.65817763773842</v>
      </c>
      <c r="P845" s="2">
        <f>ABS(O845-'PV model'!$B$5)</f>
        <v>13.341822362261581</v>
      </c>
      <c r="Q845" s="3">
        <f t="shared" si="148"/>
        <v>140.76015701941444</v>
      </c>
      <c r="R845" s="3">
        <f t="shared" si="153"/>
        <v>0</v>
      </c>
      <c r="S845" s="3">
        <f t="shared" si="149"/>
        <v>0</v>
      </c>
      <c r="T845" s="3">
        <f>(0.5*(1-COS(RADIANS(90-$X$3)))*(D845+E845)*'PV model'!$B$4)</f>
        <v>0</v>
      </c>
      <c r="U845" s="3">
        <f t="shared" si="154"/>
        <v>0</v>
      </c>
      <c r="V845" s="3">
        <f>('PV model'!$B$13*(U845/1000)*(1-'PV model'!$B$14*((20+C845)-25))*'PV model'!$B$10)/'PV model'!$B$12</f>
        <v>0</v>
      </c>
    </row>
    <row r="846" spans="1:22" x14ac:dyDescent="0.2">
      <c r="A846" s="10">
        <f t="shared" si="155"/>
        <v>36</v>
      </c>
      <c r="B846" s="10">
        <f t="shared" si="156"/>
        <v>1</v>
      </c>
      <c r="C846" s="23">
        <v>8.8000000000000007</v>
      </c>
      <c r="D846" s="24">
        <v>0</v>
      </c>
      <c r="E846" s="24">
        <v>0</v>
      </c>
      <c r="F846" s="48"/>
      <c r="G846" s="48"/>
      <c r="H846" s="1">
        <f t="shared" si="157"/>
        <v>-16.415610447234126</v>
      </c>
      <c r="I846" s="1">
        <f t="shared" si="150"/>
        <v>-14.187279841868236</v>
      </c>
      <c r="J846" s="4">
        <f>B846+('PV model'!$B$3/15)+(I846/60)</f>
        <v>0.48687866930219614</v>
      </c>
      <c r="K846" s="2">
        <f t="shared" si="151"/>
        <v>172.69681996046705</v>
      </c>
      <c r="L846" s="2">
        <f>DEGREES(ASIN((((COS(RADIANS('PV model'!$B$2))*COS(RADIANS(H846))*COS(RADIANS(K846)))+(SIN(RADIANS('PV model'!$B$2))*SIN(RADIANS(H846)))))))</f>
        <v>-50.516748078013471</v>
      </c>
      <c r="M846" s="3">
        <f t="shared" si="147"/>
        <v>0</v>
      </c>
      <c r="N846" s="2">
        <f t="shared" si="152"/>
        <v>11.056136255094865</v>
      </c>
      <c r="O846" s="2">
        <f>IF('PV model'!$B$2&gt;0, 180-N846,IF('PV model'!$B$2&lt;0,0-N846,N846))</f>
        <v>168.94386374490514</v>
      </c>
      <c r="P846" s="2">
        <f>ABS(O846-'PV model'!$B$5)</f>
        <v>36.056136255094856</v>
      </c>
      <c r="Q846" s="3">
        <f t="shared" si="148"/>
        <v>140.51674807801345</v>
      </c>
      <c r="R846" s="3">
        <f t="shared" si="153"/>
        <v>0</v>
      </c>
      <c r="S846" s="3">
        <f t="shared" si="149"/>
        <v>0</v>
      </c>
      <c r="T846" s="3">
        <f>(0.5*(1-COS(RADIANS(90-$X$3)))*(D846+E846)*'PV model'!$B$4)</f>
        <v>0</v>
      </c>
      <c r="U846" s="3">
        <f t="shared" si="154"/>
        <v>0</v>
      </c>
      <c r="V846" s="3">
        <f>('PV model'!$B$13*(U846/1000)*(1-'PV model'!$B$14*((20+C846)-25))*'PV model'!$B$10)/'PV model'!$B$12</f>
        <v>0</v>
      </c>
    </row>
    <row r="847" spans="1:22" x14ac:dyDescent="0.2">
      <c r="A847" s="10">
        <f t="shared" si="155"/>
        <v>36</v>
      </c>
      <c r="B847" s="10">
        <f t="shared" si="156"/>
        <v>2</v>
      </c>
      <c r="C847" s="23">
        <v>8.4</v>
      </c>
      <c r="D847" s="24">
        <v>0</v>
      </c>
      <c r="E847" s="24">
        <v>0</v>
      </c>
      <c r="F847" s="48"/>
      <c r="G847" s="48"/>
      <c r="H847" s="1">
        <f t="shared" si="157"/>
        <v>-16.415610447234126</v>
      </c>
      <c r="I847" s="1">
        <f t="shared" si="150"/>
        <v>-14.187279841868236</v>
      </c>
      <c r="J847" s="4">
        <f>B847+('PV model'!$B$3/15)+(I847/60)</f>
        <v>1.486878669302196</v>
      </c>
      <c r="K847" s="2">
        <f t="shared" si="151"/>
        <v>157.69681996046705</v>
      </c>
      <c r="L847" s="2">
        <f>DEGREES(ASIN((((COS(RADIANS('PV model'!$B$2))*COS(RADIANS(H847))*COS(RADIANS(K847)))+(SIN(RADIANS('PV model'!$B$2))*SIN(RADIANS(H847)))))))</f>
        <v>-47.355560610257292</v>
      </c>
      <c r="M847" s="3">
        <f t="shared" si="147"/>
        <v>0</v>
      </c>
      <c r="N847" s="2">
        <f t="shared" si="152"/>
        <v>32.504593778437808</v>
      </c>
      <c r="O847" s="2">
        <f>IF('PV model'!$B$2&gt;0, 180-N847,IF('PV model'!$B$2&lt;0,0-N847,N847))</f>
        <v>147.49540622156218</v>
      </c>
      <c r="P847" s="2">
        <f>ABS(O847-'PV model'!$B$5)</f>
        <v>57.504593778437822</v>
      </c>
      <c r="Q847" s="3">
        <f t="shared" si="148"/>
        <v>137.35556061025727</v>
      </c>
      <c r="R847" s="3">
        <f t="shared" si="153"/>
        <v>0</v>
      </c>
      <c r="S847" s="3">
        <f t="shared" si="149"/>
        <v>0</v>
      </c>
      <c r="T847" s="3">
        <f>(0.5*(1-COS(RADIANS(90-$X$3)))*(D847+E847)*'PV model'!$B$4)</f>
        <v>0</v>
      </c>
      <c r="U847" s="3">
        <f t="shared" si="154"/>
        <v>0</v>
      </c>
      <c r="V847" s="3">
        <f>('PV model'!$B$13*(U847/1000)*(1-'PV model'!$B$14*((20+C847)-25))*'PV model'!$B$10)/'PV model'!$B$12</f>
        <v>0</v>
      </c>
    </row>
    <row r="848" spans="1:22" x14ac:dyDescent="0.2">
      <c r="A848" s="10">
        <f t="shared" si="155"/>
        <v>36</v>
      </c>
      <c r="B848" s="10">
        <f t="shared" si="156"/>
        <v>3</v>
      </c>
      <c r="C848" s="23">
        <v>8.1</v>
      </c>
      <c r="D848" s="24">
        <v>0</v>
      </c>
      <c r="E848" s="24">
        <v>0</v>
      </c>
      <c r="F848" s="48"/>
      <c r="G848" s="48"/>
      <c r="H848" s="1">
        <f t="shared" si="157"/>
        <v>-16.415610447234126</v>
      </c>
      <c r="I848" s="1">
        <f t="shared" si="150"/>
        <v>-14.187279841868236</v>
      </c>
      <c r="J848" s="4">
        <f>B848+('PV model'!$B$3/15)+(I848/60)</f>
        <v>2.4868786693021958</v>
      </c>
      <c r="K848" s="2">
        <f t="shared" si="151"/>
        <v>142.69681996046705</v>
      </c>
      <c r="L848" s="2">
        <f>DEGREES(ASIN((((COS(RADIANS('PV model'!$B$2))*COS(RADIANS(H848))*COS(RADIANS(K848)))+(SIN(RADIANS('PV model'!$B$2))*SIN(RADIANS(H848)))))))</f>
        <v>-41.688235176994311</v>
      </c>
      <c r="M848" s="3">
        <f t="shared" si="147"/>
        <v>0</v>
      </c>
      <c r="N848" s="2">
        <f t="shared" si="152"/>
        <v>51.119126513911212</v>
      </c>
      <c r="O848" s="2">
        <f>IF('PV model'!$B$2&gt;0, 180-N848,IF('PV model'!$B$2&lt;0,0-N848,N848))</f>
        <v>128.88087348608877</v>
      </c>
      <c r="P848" s="2">
        <f>ABS(O848-'PV model'!$B$5)</f>
        <v>76.119126513911226</v>
      </c>
      <c r="Q848" s="3">
        <f t="shared" si="148"/>
        <v>131.68823517699434</v>
      </c>
      <c r="R848" s="3">
        <f t="shared" si="153"/>
        <v>0</v>
      </c>
      <c r="S848" s="3">
        <f t="shared" si="149"/>
        <v>0</v>
      </c>
      <c r="T848" s="3">
        <f>(0.5*(1-COS(RADIANS(90-$X$3)))*(D848+E848)*'PV model'!$B$4)</f>
        <v>0</v>
      </c>
      <c r="U848" s="3">
        <f t="shared" si="154"/>
        <v>0</v>
      </c>
      <c r="V848" s="3">
        <f>('PV model'!$B$13*(U848/1000)*(1-'PV model'!$B$14*((20+C848)-25))*'PV model'!$B$10)/'PV model'!$B$12</f>
        <v>0</v>
      </c>
    </row>
    <row r="849" spans="1:22" x14ac:dyDescent="0.2">
      <c r="A849" s="10">
        <f t="shared" si="155"/>
        <v>36</v>
      </c>
      <c r="B849" s="10">
        <f t="shared" si="156"/>
        <v>4</v>
      </c>
      <c r="C849" s="23">
        <v>8.1</v>
      </c>
      <c r="D849" s="24">
        <v>0</v>
      </c>
      <c r="E849" s="24">
        <v>0</v>
      </c>
      <c r="F849" s="48"/>
      <c r="G849" s="48"/>
      <c r="H849" s="1">
        <f t="shared" si="157"/>
        <v>-16.415610447234126</v>
      </c>
      <c r="I849" s="1">
        <f t="shared" si="150"/>
        <v>-14.187279841868236</v>
      </c>
      <c r="J849" s="4">
        <f>B849+('PV model'!$B$3/15)+(I849/60)</f>
        <v>3.4868786693021958</v>
      </c>
      <c r="K849" s="2">
        <f t="shared" si="151"/>
        <v>127.69681996046705</v>
      </c>
      <c r="L849" s="2">
        <f>DEGREES(ASIN((((COS(RADIANS('PV model'!$B$2))*COS(RADIANS(H849))*COS(RADIANS(K849)))+(SIN(RADIANS('PV model'!$B$2))*SIN(RADIANS(H849)))))))</f>
        <v>-34.411323643712592</v>
      </c>
      <c r="M849" s="3">
        <f t="shared" si="147"/>
        <v>0</v>
      </c>
      <c r="N849" s="2">
        <f t="shared" si="152"/>
        <v>66.926396740862174</v>
      </c>
      <c r="O849" s="2">
        <f>IF('PV model'!$B$2&gt;0, 180-N849,IF('PV model'!$B$2&lt;0,0-N849,N849))</f>
        <v>113.07360325913783</v>
      </c>
      <c r="P849" s="2">
        <f>ABS(O849-'PV model'!$B$5)</f>
        <v>91.926396740862174</v>
      </c>
      <c r="Q849" s="3">
        <f t="shared" si="148"/>
        <v>124.41132364371261</v>
      </c>
      <c r="R849" s="3">
        <f t="shared" si="153"/>
        <v>0</v>
      </c>
      <c r="S849" s="3">
        <f t="shared" si="149"/>
        <v>0</v>
      </c>
      <c r="T849" s="3">
        <f>(0.5*(1-COS(RADIANS(90-$X$3)))*(D849+E849)*'PV model'!$B$4)</f>
        <v>0</v>
      </c>
      <c r="U849" s="3">
        <f t="shared" si="154"/>
        <v>0</v>
      </c>
      <c r="V849" s="3">
        <f>('PV model'!$B$13*(U849/1000)*(1-'PV model'!$B$14*((20+C849)-25))*'PV model'!$B$10)/'PV model'!$B$12</f>
        <v>0</v>
      </c>
    </row>
    <row r="850" spans="1:22" x14ac:dyDescent="0.2">
      <c r="A850" s="10">
        <f t="shared" si="155"/>
        <v>36</v>
      </c>
      <c r="B850" s="10">
        <f t="shared" si="156"/>
        <v>5</v>
      </c>
      <c r="C850" s="23">
        <v>8.1999999999999993</v>
      </c>
      <c r="D850" s="24">
        <v>0</v>
      </c>
      <c r="E850" s="24">
        <v>0</v>
      </c>
      <c r="F850" s="48"/>
      <c r="G850" s="48"/>
      <c r="H850" s="1">
        <f t="shared" si="157"/>
        <v>-16.415610447234126</v>
      </c>
      <c r="I850" s="1">
        <f t="shared" si="150"/>
        <v>-14.187279841868236</v>
      </c>
      <c r="J850" s="4">
        <f>B850+('PV model'!$B$3/15)+(I850/60)</f>
        <v>4.4868786693021967</v>
      </c>
      <c r="K850" s="2">
        <f t="shared" si="151"/>
        <v>112.69681996046705</v>
      </c>
      <c r="L850" s="2">
        <f>DEGREES(ASIN((((COS(RADIANS('PV model'!$B$2))*COS(RADIANS(H850))*COS(RADIANS(K850)))+(SIN(RADIANS('PV model'!$B$2))*SIN(RADIANS(H850)))))))</f>
        <v>-26.266195926200009</v>
      </c>
      <c r="M850" s="3">
        <f t="shared" si="147"/>
        <v>0</v>
      </c>
      <c r="N850" s="2">
        <f t="shared" si="152"/>
        <v>80.697094204365257</v>
      </c>
      <c r="O850" s="2">
        <f>IF('PV model'!$B$2&gt;0, 180-N850,IF('PV model'!$B$2&lt;0,0-N850,N850))</f>
        <v>99.302905795634743</v>
      </c>
      <c r="P850" s="2">
        <f>ABS(O850-'PV model'!$B$5)</f>
        <v>105.69709420436526</v>
      </c>
      <c r="Q850" s="3">
        <f t="shared" si="148"/>
        <v>116.2661959262</v>
      </c>
      <c r="R850" s="3">
        <f t="shared" si="153"/>
        <v>0</v>
      </c>
      <c r="S850" s="3">
        <f t="shared" si="149"/>
        <v>0</v>
      </c>
      <c r="T850" s="3">
        <f>(0.5*(1-COS(RADIANS(90-$X$3)))*(D850+E850)*'PV model'!$B$4)</f>
        <v>0</v>
      </c>
      <c r="U850" s="3">
        <f t="shared" si="154"/>
        <v>0</v>
      </c>
      <c r="V850" s="3">
        <f>('PV model'!$B$13*(U850/1000)*(1-'PV model'!$B$14*((20+C850)-25))*'PV model'!$B$10)/'PV model'!$B$12</f>
        <v>0</v>
      </c>
    </row>
    <row r="851" spans="1:22" x14ac:dyDescent="0.2">
      <c r="A851" s="10">
        <f t="shared" si="155"/>
        <v>36</v>
      </c>
      <c r="B851" s="10">
        <f t="shared" si="156"/>
        <v>6</v>
      </c>
      <c r="C851" s="23">
        <v>8.1999999999999993</v>
      </c>
      <c r="D851" s="24">
        <v>0</v>
      </c>
      <c r="E851" s="24">
        <v>0</v>
      </c>
      <c r="F851" s="48"/>
      <c r="G851" s="48"/>
      <c r="H851" s="1">
        <f t="shared" si="157"/>
        <v>-16.415610447234126</v>
      </c>
      <c r="I851" s="1">
        <f t="shared" si="150"/>
        <v>-14.187279841868236</v>
      </c>
      <c r="J851" s="4">
        <f>B851+('PV model'!$B$3/15)+(I851/60)</f>
        <v>5.4868786693021967</v>
      </c>
      <c r="K851" s="2">
        <f t="shared" si="151"/>
        <v>97.696819960467053</v>
      </c>
      <c r="L851" s="2">
        <f>DEGREES(ASIN((((COS(RADIANS('PV model'!$B$2))*COS(RADIANS(H851))*COS(RADIANS(K851)))+(SIN(RADIANS('PV model'!$B$2))*SIN(RADIANS(H851)))))))</f>
        <v>-17.798331645553738</v>
      </c>
      <c r="M851" s="3">
        <f t="shared" si="147"/>
        <v>0</v>
      </c>
      <c r="N851" s="2">
        <f t="shared" si="152"/>
        <v>86.737240731271044</v>
      </c>
      <c r="O851" s="2">
        <f>IF('PV model'!$B$2&gt;0, 180-N851,IF('PV model'!$B$2&lt;0,0-N851,N851))</f>
        <v>93.262759268728956</v>
      </c>
      <c r="P851" s="2">
        <f>ABS(O851-'PV model'!$B$5)</f>
        <v>111.73724073127104</v>
      </c>
      <c r="Q851" s="3">
        <f t="shared" si="148"/>
        <v>107.79833164555374</v>
      </c>
      <c r="R851" s="3">
        <f t="shared" si="153"/>
        <v>0</v>
      </c>
      <c r="S851" s="3">
        <f t="shared" si="149"/>
        <v>0</v>
      </c>
      <c r="T851" s="3">
        <f>(0.5*(1-COS(RADIANS(90-$X$3)))*(D851+E851)*'PV model'!$B$4)</f>
        <v>0</v>
      </c>
      <c r="U851" s="3">
        <f t="shared" si="154"/>
        <v>0</v>
      </c>
      <c r="V851" s="3">
        <f>('PV model'!$B$13*(U851/1000)*(1-'PV model'!$B$14*((20+C851)-25))*'PV model'!$B$10)/'PV model'!$B$12</f>
        <v>0</v>
      </c>
    </row>
    <row r="852" spans="1:22" x14ac:dyDescent="0.2">
      <c r="A852" s="10">
        <f t="shared" si="155"/>
        <v>36</v>
      </c>
      <c r="B852" s="10">
        <f t="shared" si="156"/>
        <v>7</v>
      </c>
      <c r="C852" s="23">
        <v>8.3000000000000007</v>
      </c>
      <c r="D852" s="24">
        <v>0</v>
      </c>
      <c r="E852" s="24">
        <v>0</v>
      </c>
      <c r="F852" s="48"/>
      <c r="G852" s="48"/>
      <c r="H852" s="1">
        <f t="shared" si="157"/>
        <v>-16.415610447234126</v>
      </c>
      <c r="I852" s="1">
        <f t="shared" si="150"/>
        <v>-14.187279841868236</v>
      </c>
      <c r="J852" s="4">
        <f>B852+('PV model'!$B$3/15)+(I852/60)</f>
        <v>6.4868786693021967</v>
      </c>
      <c r="K852" s="2">
        <f t="shared" si="151"/>
        <v>82.696819960467053</v>
      </c>
      <c r="L852" s="2">
        <f>DEGREES(ASIN((((COS(RADIANS('PV model'!$B$2))*COS(RADIANS(H852))*COS(RADIANS(K852)))+(SIN(RADIANS('PV model'!$B$2))*SIN(RADIANS(H852)))))))</f>
        <v>-9.4295060332544427</v>
      </c>
      <c r="M852" s="3">
        <f t="shared" si="147"/>
        <v>0</v>
      </c>
      <c r="N852" s="2">
        <f t="shared" si="152"/>
        <v>74.684787776304972</v>
      </c>
      <c r="O852" s="2">
        <f>IF('PV model'!$B$2&gt;0, 180-N852,IF('PV model'!$B$2&lt;0,0-N852,N852))</f>
        <v>105.31521222369503</v>
      </c>
      <c r="P852" s="2">
        <f>ABS(O852-'PV model'!$B$5)</f>
        <v>99.684787776304972</v>
      </c>
      <c r="Q852" s="3">
        <f t="shared" si="148"/>
        <v>99.429506033254441</v>
      </c>
      <c r="R852" s="3">
        <f t="shared" si="153"/>
        <v>0</v>
      </c>
      <c r="S852" s="3">
        <f t="shared" si="149"/>
        <v>0</v>
      </c>
      <c r="T852" s="3">
        <f>(0.5*(1-COS(RADIANS(90-$X$3)))*(D852+E852)*'PV model'!$B$4)</f>
        <v>0</v>
      </c>
      <c r="U852" s="3">
        <f t="shared" si="154"/>
        <v>0</v>
      </c>
      <c r="V852" s="3">
        <f>('PV model'!$B$13*(U852/1000)*(1-'PV model'!$B$14*((20+C852)-25))*'PV model'!$B$10)/'PV model'!$B$12</f>
        <v>0</v>
      </c>
    </row>
    <row r="853" spans="1:22" x14ac:dyDescent="0.2">
      <c r="A853" s="10">
        <f t="shared" si="155"/>
        <v>36</v>
      </c>
      <c r="B853" s="10">
        <f t="shared" si="156"/>
        <v>8</v>
      </c>
      <c r="C853" s="23">
        <v>8.5</v>
      </c>
      <c r="D853" s="24">
        <v>0</v>
      </c>
      <c r="E853" s="24">
        <v>0</v>
      </c>
      <c r="F853" s="48"/>
      <c r="G853" s="48"/>
      <c r="H853" s="1">
        <f t="shared" si="157"/>
        <v>-16.415610447234126</v>
      </c>
      <c r="I853" s="1">
        <f t="shared" si="150"/>
        <v>-14.187279841868236</v>
      </c>
      <c r="J853" s="4">
        <f>B853+('PV model'!$B$3/15)+(I853/60)</f>
        <v>7.4868786693021967</v>
      </c>
      <c r="K853" s="2">
        <f t="shared" si="151"/>
        <v>67.696819960467053</v>
      </c>
      <c r="L853" s="2">
        <f>DEGREES(ASIN((((COS(RADIANS('PV model'!$B$2))*COS(RADIANS(H853))*COS(RADIANS(K853)))+(SIN(RADIANS('PV model'!$B$2))*SIN(RADIANS(H853)))))))</f>
        <v>-1.5303909492001644</v>
      </c>
      <c r="M853" s="3">
        <f t="shared" si="147"/>
        <v>0</v>
      </c>
      <c r="N853" s="2">
        <f t="shared" si="152"/>
        <v>62.597073687717767</v>
      </c>
      <c r="O853" s="2">
        <f>IF('PV model'!$B$2&gt;0, 180-N853,IF('PV model'!$B$2&lt;0,0-N853,N853))</f>
        <v>117.40292631228223</v>
      </c>
      <c r="P853" s="2">
        <f>ABS(O853-'PV model'!$B$5)</f>
        <v>87.597073687717767</v>
      </c>
      <c r="Q853" s="3">
        <f t="shared" si="148"/>
        <v>91.530390949200168</v>
      </c>
      <c r="R853" s="3">
        <f t="shared" si="153"/>
        <v>0</v>
      </c>
      <c r="S853" s="3">
        <f t="shared" si="149"/>
        <v>0</v>
      </c>
      <c r="T853" s="3">
        <f>(0.5*(1-COS(RADIANS(90-$X$3)))*(D853+E853)*'PV model'!$B$4)</f>
        <v>0</v>
      </c>
      <c r="U853" s="3">
        <f t="shared" si="154"/>
        <v>0</v>
      </c>
      <c r="V853" s="3">
        <f>('PV model'!$B$13*(U853/1000)*(1-'PV model'!$B$14*((20+C853)-25))*'PV model'!$B$10)/'PV model'!$B$12</f>
        <v>0</v>
      </c>
    </row>
    <row r="854" spans="1:22" x14ac:dyDescent="0.2">
      <c r="A854" s="10">
        <f t="shared" si="155"/>
        <v>36</v>
      </c>
      <c r="B854" s="10">
        <f t="shared" si="156"/>
        <v>9</v>
      </c>
      <c r="C854" s="23">
        <v>8.6</v>
      </c>
      <c r="D854" s="24">
        <v>0</v>
      </c>
      <c r="E854" s="24">
        <v>3.528</v>
      </c>
      <c r="F854" s="48"/>
      <c r="G854" s="48"/>
      <c r="H854" s="1">
        <f t="shared" si="157"/>
        <v>-16.415610447234126</v>
      </c>
      <c r="I854" s="1">
        <f t="shared" si="150"/>
        <v>-14.187279841868236</v>
      </c>
      <c r="J854" s="4">
        <f>B854+('PV model'!$B$3/15)+(I854/60)</f>
        <v>8.4868786693021949</v>
      </c>
      <c r="K854" s="2">
        <f t="shared" si="151"/>
        <v>52.696819960467074</v>
      </c>
      <c r="L854" s="2">
        <f>DEGREES(ASIN((((COS(RADIANS('PV model'!$B$2))*COS(RADIANS(H854))*COS(RADIANS(K854)))+(SIN(RADIANS('PV model'!$B$2))*SIN(RADIANS(H854)))))))</f>
        <v>5.5300564062316226</v>
      </c>
      <c r="M854" s="3">
        <f t="shared" si="147"/>
        <v>5.5300564062316226</v>
      </c>
      <c r="N854" s="2">
        <f t="shared" si="152"/>
        <v>50.048045765443646</v>
      </c>
      <c r="O854" s="2">
        <f>IF('PV model'!$B$2&gt;0, 180-N854,IF('PV model'!$B$2&lt;0,0-N854,N854))</f>
        <v>129.95195423455635</v>
      </c>
      <c r="P854" s="2">
        <f>ABS(O854-'PV model'!$B$5)</f>
        <v>75.048045765443646</v>
      </c>
      <c r="Q854" s="3">
        <f t="shared" si="148"/>
        <v>84.469943593768377</v>
      </c>
      <c r="R854" s="3">
        <f t="shared" si="153"/>
        <v>0</v>
      </c>
      <c r="S854" s="3">
        <f t="shared" si="149"/>
        <v>3.528</v>
      </c>
      <c r="T854" s="3">
        <f>(0.5*(1-COS(RADIANS(90-$X$3)))*(D854+E854)*'PV model'!$B$4)</f>
        <v>0</v>
      </c>
      <c r="U854" s="3">
        <f t="shared" si="154"/>
        <v>3.528</v>
      </c>
      <c r="V854" s="3">
        <f>('PV model'!$B$13*(U854/1000)*(1-'PV model'!$B$14*((20+C854)-25))*'PV model'!$B$10)/'PV model'!$B$12</f>
        <v>0.34758059212799997</v>
      </c>
    </row>
    <row r="855" spans="1:22" x14ac:dyDescent="0.2">
      <c r="A855" s="10">
        <f t="shared" si="155"/>
        <v>36</v>
      </c>
      <c r="B855" s="10">
        <f t="shared" si="156"/>
        <v>10</v>
      </c>
      <c r="C855" s="23">
        <v>8.9</v>
      </c>
      <c r="D855" s="24">
        <v>0</v>
      </c>
      <c r="E855" s="24">
        <v>22.05</v>
      </c>
      <c r="F855" s="48"/>
      <c r="G855" s="48"/>
      <c r="H855" s="1">
        <f t="shared" si="157"/>
        <v>-16.415610447234126</v>
      </c>
      <c r="I855" s="1">
        <f t="shared" si="150"/>
        <v>-14.187279841868236</v>
      </c>
      <c r="J855" s="4">
        <f>B855+('PV model'!$B$3/15)+(I855/60)</f>
        <v>9.4868786693021949</v>
      </c>
      <c r="K855" s="2">
        <f t="shared" si="151"/>
        <v>37.696819960467074</v>
      </c>
      <c r="L855" s="2">
        <f>DEGREES(ASIN((((COS(RADIANS('PV model'!$B$2))*COS(RADIANS(H855))*COS(RADIANS(K855)))+(SIN(RADIANS('PV model'!$B$2))*SIN(RADIANS(H855)))))))</f>
        <v>11.361810284386683</v>
      </c>
      <c r="M855" s="3">
        <f t="shared" si="147"/>
        <v>11.361810284386683</v>
      </c>
      <c r="N855" s="2">
        <f t="shared" si="152"/>
        <v>36.746950643690049</v>
      </c>
      <c r="O855" s="2">
        <f>IF('PV model'!$B$2&gt;0, 180-N855,IF('PV model'!$B$2&lt;0,0-N855,N855))</f>
        <v>143.25304935630996</v>
      </c>
      <c r="P855" s="2">
        <f>ABS(O855-'PV model'!$B$5)</f>
        <v>61.746950643690042</v>
      </c>
      <c r="Q855" s="3">
        <f t="shared" si="148"/>
        <v>78.638189715613308</v>
      </c>
      <c r="R855" s="3">
        <f t="shared" si="153"/>
        <v>0</v>
      </c>
      <c r="S855" s="3">
        <f t="shared" si="149"/>
        <v>22.05</v>
      </c>
      <c r="T855" s="3">
        <f>(0.5*(1-COS(RADIANS(90-$X$3)))*(D855+E855)*'PV model'!$B$4)</f>
        <v>0</v>
      </c>
      <c r="U855" s="3">
        <f t="shared" si="154"/>
        <v>22.05</v>
      </c>
      <c r="V855" s="3">
        <f>('PV model'!$B$13*(U855/1000)*(1-'PV model'!$B$14*((20+C855)-25))*'PV model'!$B$10)/'PV model'!$B$12</f>
        <v>2.1697337592000001</v>
      </c>
    </row>
    <row r="856" spans="1:22" x14ac:dyDescent="0.2">
      <c r="A856" s="10">
        <f t="shared" si="155"/>
        <v>36</v>
      </c>
      <c r="B856" s="10">
        <f t="shared" si="156"/>
        <v>11</v>
      </c>
      <c r="C856" s="23">
        <v>9.1999999999999993</v>
      </c>
      <c r="D856" s="24">
        <v>0</v>
      </c>
      <c r="E856" s="24">
        <v>44.1</v>
      </c>
      <c r="F856" s="48"/>
      <c r="G856" s="48"/>
      <c r="H856" s="1">
        <f t="shared" si="157"/>
        <v>-16.415610447234126</v>
      </c>
      <c r="I856" s="1">
        <f t="shared" si="150"/>
        <v>-14.187279841868236</v>
      </c>
      <c r="J856" s="4">
        <f>B856+('PV model'!$B$3/15)+(I856/60)</f>
        <v>10.486878669302195</v>
      </c>
      <c r="K856" s="2">
        <f t="shared" si="151"/>
        <v>22.696819960467074</v>
      </c>
      <c r="L856" s="2">
        <f>DEGREES(ASIN((((COS(RADIANS('PV model'!$B$2))*COS(RADIANS(H856))*COS(RADIANS(K856)))+(SIN(RADIANS('PV model'!$B$2))*SIN(RADIANS(H856)))))))</f>
        <v>15.565668405368182</v>
      </c>
      <c r="M856" s="3">
        <f t="shared" si="147"/>
        <v>15.565668405368182</v>
      </c>
      <c r="N856" s="2">
        <f t="shared" si="152"/>
        <v>22.595201534363046</v>
      </c>
      <c r="O856" s="2">
        <f>IF('PV model'!$B$2&gt;0, 180-N856,IF('PV model'!$B$2&lt;0,0-N856,N856))</f>
        <v>157.40479846563696</v>
      </c>
      <c r="P856" s="2">
        <f>ABS(O856-'PV model'!$B$5)</f>
        <v>47.595201534363042</v>
      </c>
      <c r="Q856" s="3">
        <f t="shared" si="148"/>
        <v>74.434331594631814</v>
      </c>
      <c r="R856" s="3">
        <f t="shared" si="153"/>
        <v>0</v>
      </c>
      <c r="S856" s="3">
        <f t="shared" si="149"/>
        <v>44.1</v>
      </c>
      <c r="T856" s="3">
        <f>(0.5*(1-COS(RADIANS(90-$X$3)))*(D856+E856)*'PV model'!$B$4)</f>
        <v>0</v>
      </c>
      <c r="U856" s="3">
        <f t="shared" si="154"/>
        <v>44.1</v>
      </c>
      <c r="V856" s="3">
        <f>('PV model'!$B$13*(U856/1000)*(1-'PV model'!$B$14*((20+C856)-25))*'PV model'!$B$10)/'PV model'!$B$12</f>
        <v>4.3341776351999997</v>
      </c>
    </row>
    <row r="857" spans="1:22" x14ac:dyDescent="0.2">
      <c r="A857" s="10">
        <f t="shared" si="155"/>
        <v>36</v>
      </c>
      <c r="B857" s="10">
        <f t="shared" si="156"/>
        <v>12</v>
      </c>
      <c r="C857" s="23">
        <v>9.5</v>
      </c>
      <c r="D857" s="24">
        <v>0</v>
      </c>
      <c r="E857" s="24">
        <v>59.975999999999999</v>
      </c>
      <c r="F857" s="48"/>
      <c r="G857" s="48"/>
      <c r="H857" s="1">
        <f t="shared" si="157"/>
        <v>-16.415610447234126</v>
      </c>
      <c r="I857" s="1">
        <f t="shared" si="150"/>
        <v>-14.187279841868236</v>
      </c>
      <c r="J857" s="4">
        <f>B857+('PV model'!$B$3/15)+(I857/60)</f>
        <v>11.486878669302195</v>
      </c>
      <c r="K857" s="2">
        <f t="shared" si="151"/>
        <v>7.6968199604670762</v>
      </c>
      <c r="L857" s="2">
        <f>DEGREES(ASIN((((COS(RADIANS('PV model'!$B$2))*COS(RADIANS(H857))*COS(RADIANS(K857)))+(SIN(RADIANS('PV model'!$B$2))*SIN(RADIANS(H857)))))))</f>
        <v>17.789601378883901</v>
      </c>
      <c r="M857" s="3">
        <f t="shared" si="147"/>
        <v>17.789601378883901</v>
      </c>
      <c r="N857" s="2">
        <f t="shared" si="152"/>
        <v>7.7541741162905504</v>
      </c>
      <c r="O857" s="2">
        <f>IF('PV model'!$B$2&gt;0, 180-N857,IF('PV model'!$B$2&lt;0,0-N857,N857))</f>
        <v>172.24582588370944</v>
      </c>
      <c r="P857" s="2">
        <f>ABS(O857-'PV model'!$B$5)</f>
        <v>32.754174116290557</v>
      </c>
      <c r="Q857" s="3">
        <f t="shared" si="148"/>
        <v>72.210398621116099</v>
      </c>
      <c r="R857" s="3">
        <f t="shared" si="153"/>
        <v>0</v>
      </c>
      <c r="S857" s="3">
        <f t="shared" si="149"/>
        <v>59.975999999999999</v>
      </c>
      <c r="T857" s="3">
        <f>(0.5*(1-COS(RADIANS(90-$X$3)))*(D857+E857)*'PV model'!$B$4)</f>
        <v>0</v>
      </c>
      <c r="U857" s="3">
        <f t="shared" si="154"/>
        <v>59.975999999999999</v>
      </c>
      <c r="V857" s="3">
        <f>('PV model'!$B$13*(U857/1000)*(1-'PV model'!$B$14*((20+C857)-25))*'PV model'!$B$10)/'PV model'!$B$12</f>
        <v>5.8872873427199996</v>
      </c>
    </row>
    <row r="858" spans="1:22" x14ac:dyDescent="0.2">
      <c r="A858" s="10">
        <f t="shared" si="155"/>
        <v>36</v>
      </c>
      <c r="B858" s="10">
        <f t="shared" si="156"/>
        <v>13</v>
      </c>
      <c r="C858" s="23">
        <v>9.6</v>
      </c>
      <c r="D858" s="24">
        <v>0</v>
      </c>
      <c r="E858" s="24">
        <v>66.149999999999991</v>
      </c>
      <c r="F858" s="48"/>
      <c r="G858" s="48"/>
      <c r="H858" s="1">
        <f t="shared" si="157"/>
        <v>-16.415610447234126</v>
      </c>
      <c r="I858" s="1">
        <f t="shared" si="150"/>
        <v>-14.187279841868236</v>
      </c>
      <c r="J858" s="4">
        <f>B858+('PV model'!$B$3/15)+(I858/60)</f>
        <v>12.486878669302195</v>
      </c>
      <c r="K858" s="2">
        <f t="shared" si="151"/>
        <v>-7.3031800395329238</v>
      </c>
      <c r="L858" s="2">
        <f>DEGREES(ASIN((((COS(RADIANS('PV model'!$B$2))*COS(RADIANS(H858))*COS(RADIANS(K858)))+(SIN(RADIANS('PV model'!$B$2))*SIN(RADIANS(H858)))))))</f>
        <v>17.818921402131512</v>
      </c>
      <c r="M858" s="3">
        <f t="shared" si="147"/>
        <v>17.818921402131512</v>
      </c>
      <c r="N858" s="2">
        <f t="shared" si="152"/>
        <v>-7.3587836090256689</v>
      </c>
      <c r="O858" s="2">
        <f>IF('PV model'!$B$2&gt;0, 180-N858,IF('PV model'!$B$2&lt;0,0-N858,N858))</f>
        <v>187.35878360902566</v>
      </c>
      <c r="P858" s="2">
        <f>ABS(O858-'PV model'!$B$5)</f>
        <v>17.641216390974336</v>
      </c>
      <c r="Q858" s="3">
        <f t="shared" si="148"/>
        <v>72.181078597868478</v>
      </c>
      <c r="R858" s="3">
        <f t="shared" si="153"/>
        <v>0</v>
      </c>
      <c r="S858" s="3">
        <f t="shared" si="149"/>
        <v>66.149999999999991</v>
      </c>
      <c r="T858" s="3">
        <f>(0.5*(1-COS(RADIANS(90-$X$3)))*(D858+E858)*'PV model'!$B$4)</f>
        <v>0</v>
      </c>
      <c r="U858" s="3">
        <f t="shared" si="154"/>
        <v>66.149999999999991</v>
      </c>
      <c r="V858" s="3">
        <f>('PV model'!$B$13*(U858/1000)*(1-'PV model'!$B$14*((20+C858)-25))*'PV model'!$B$10)/'PV model'!$B$12</f>
        <v>6.4906866863999984</v>
      </c>
    </row>
    <row r="859" spans="1:22" x14ac:dyDescent="0.2">
      <c r="A859" s="10">
        <f t="shared" si="155"/>
        <v>36</v>
      </c>
      <c r="B859" s="10">
        <f t="shared" si="156"/>
        <v>14</v>
      </c>
      <c r="C859" s="23">
        <v>9.8000000000000007</v>
      </c>
      <c r="D859" s="24">
        <v>0</v>
      </c>
      <c r="E859" s="24">
        <v>61.739999999999995</v>
      </c>
      <c r="F859" s="48"/>
      <c r="G859" s="48"/>
      <c r="H859" s="1">
        <f t="shared" si="157"/>
        <v>-16.415610447234126</v>
      </c>
      <c r="I859" s="1">
        <f t="shared" si="150"/>
        <v>-14.187279841868236</v>
      </c>
      <c r="J859" s="4">
        <f>B859+('PV model'!$B$3/15)+(I859/60)</f>
        <v>13.486878669302195</v>
      </c>
      <c r="K859" s="2">
        <f t="shared" si="151"/>
        <v>-22.303180039532926</v>
      </c>
      <c r="L859" s="2">
        <f>DEGREES(ASIN((((COS(RADIANS('PV model'!$B$2))*COS(RADIANS(H859))*COS(RADIANS(K859)))+(SIN(RADIANS('PV model'!$B$2))*SIN(RADIANS(H859)))))))</f>
        <v>15.650647013074654</v>
      </c>
      <c r="M859" s="3">
        <f t="shared" si="147"/>
        <v>15.650647013074654</v>
      </c>
      <c r="N859" s="2">
        <f t="shared" si="152"/>
        <v>-22.213207810730403</v>
      </c>
      <c r="O859" s="2">
        <f>IF('PV model'!$B$2&gt;0, 180-N859,IF('PV model'!$B$2&lt;0,0-N859,N859))</f>
        <v>202.21320781073041</v>
      </c>
      <c r="P859" s="2">
        <f>ABS(O859-'PV model'!$B$5)</f>
        <v>2.7867921892695904</v>
      </c>
      <c r="Q859" s="3">
        <f t="shared" si="148"/>
        <v>74.349352986925339</v>
      </c>
      <c r="R859" s="3">
        <f t="shared" si="153"/>
        <v>0</v>
      </c>
      <c r="S859" s="3">
        <f t="shared" si="149"/>
        <v>61.739999999999995</v>
      </c>
      <c r="T859" s="3">
        <f>(0.5*(1-COS(RADIANS(90-$X$3)))*(D859+E859)*'PV model'!$B$4)</f>
        <v>0</v>
      </c>
      <c r="U859" s="3">
        <f t="shared" si="154"/>
        <v>61.739999999999995</v>
      </c>
      <c r="V859" s="3">
        <f>('PV model'!$B$13*(U859/1000)*(1-'PV model'!$B$14*((20+C859)-25))*'PV model'!$B$10)/'PV model'!$B$12</f>
        <v>6.0530370163199994</v>
      </c>
    </row>
    <row r="860" spans="1:22" x14ac:dyDescent="0.2">
      <c r="A860" s="10">
        <f t="shared" si="155"/>
        <v>36</v>
      </c>
      <c r="B860" s="10">
        <f t="shared" si="156"/>
        <v>15</v>
      </c>
      <c r="C860" s="23">
        <v>9.9</v>
      </c>
      <c r="D860" s="24">
        <v>0</v>
      </c>
      <c r="E860" s="24">
        <v>47.628</v>
      </c>
      <c r="F860" s="48"/>
      <c r="G860" s="48"/>
      <c r="H860" s="1">
        <f t="shared" si="157"/>
        <v>-16.415610447234126</v>
      </c>
      <c r="I860" s="1">
        <f t="shared" si="150"/>
        <v>-14.187279841868236</v>
      </c>
      <c r="J860" s="4">
        <f>B860+('PV model'!$B$3/15)+(I860/60)</f>
        <v>14.486878669302195</v>
      </c>
      <c r="K860" s="2">
        <f t="shared" si="151"/>
        <v>-37.303180039532926</v>
      </c>
      <c r="L860" s="2">
        <f>DEGREES(ASIN((((COS(RADIANS('PV model'!$B$2))*COS(RADIANS(H860))*COS(RADIANS(K860)))+(SIN(RADIANS('PV model'!$B$2))*SIN(RADIANS(H860)))))))</f>
        <v>11.49464036115147</v>
      </c>
      <c r="M860" s="3">
        <f t="shared" si="147"/>
        <v>11.49464036115147</v>
      </c>
      <c r="N860" s="2">
        <f t="shared" si="152"/>
        <v>-36.386341880370367</v>
      </c>
      <c r="O860" s="2">
        <f>IF('PV model'!$B$2&gt;0, 180-N860,IF('PV model'!$B$2&lt;0,0-N860,N860))</f>
        <v>216.38634188037037</v>
      </c>
      <c r="P860" s="2">
        <f>ABS(O860-'PV model'!$B$5)</f>
        <v>11.386341880370367</v>
      </c>
      <c r="Q860" s="3">
        <f t="shared" si="148"/>
        <v>78.505359638848532</v>
      </c>
      <c r="R860" s="3">
        <f t="shared" si="153"/>
        <v>0</v>
      </c>
      <c r="S860" s="3">
        <f t="shared" si="149"/>
        <v>47.628</v>
      </c>
      <c r="T860" s="3">
        <f>(0.5*(1-COS(RADIANS(90-$X$3)))*(D860+E860)*'PV model'!$B$4)</f>
        <v>0</v>
      </c>
      <c r="U860" s="3">
        <f t="shared" si="154"/>
        <v>47.628</v>
      </c>
      <c r="V860" s="3">
        <f>('PV model'!$B$13*(U860/1000)*(1-'PV model'!$B$14*((20+C860)-25))*'PV model'!$B$10)/'PV model'!$B$12</f>
        <v>4.6675813403520001</v>
      </c>
    </row>
    <row r="861" spans="1:22" x14ac:dyDescent="0.2">
      <c r="A861" s="10">
        <f t="shared" si="155"/>
        <v>36</v>
      </c>
      <c r="B861" s="10">
        <f t="shared" si="156"/>
        <v>16</v>
      </c>
      <c r="C861" s="23">
        <v>9.6</v>
      </c>
      <c r="D861" s="24">
        <v>0</v>
      </c>
      <c r="E861" s="24">
        <v>26.459999999999997</v>
      </c>
      <c r="F861" s="48"/>
      <c r="G861" s="48"/>
      <c r="H861" s="1">
        <f t="shared" si="157"/>
        <v>-16.415610447234126</v>
      </c>
      <c r="I861" s="1">
        <f t="shared" si="150"/>
        <v>-14.187279841868236</v>
      </c>
      <c r="J861" s="4">
        <f>B861+('PV model'!$B$3/15)+(I861/60)</f>
        <v>15.486878669302195</v>
      </c>
      <c r="K861" s="2">
        <f t="shared" si="151"/>
        <v>-52.303180039532926</v>
      </c>
      <c r="L861" s="2">
        <f>DEGREES(ASIN((((COS(RADIANS('PV model'!$B$2))*COS(RADIANS(H861))*COS(RADIANS(K861)))+(SIN(RADIANS('PV model'!$B$2))*SIN(RADIANS(H861)))))))</f>
        <v>5.700550020313754</v>
      </c>
      <c r="M861" s="3">
        <f t="shared" si="147"/>
        <v>5.700550020313754</v>
      </c>
      <c r="N861" s="2">
        <f t="shared" si="152"/>
        <v>-49.709509988229584</v>
      </c>
      <c r="O861" s="2">
        <f>IF('PV model'!$B$2&gt;0, 180-N861,IF('PV model'!$B$2&lt;0,0-N861,N861))</f>
        <v>229.70950998822957</v>
      </c>
      <c r="P861" s="2">
        <f>ABS(O861-'PV model'!$B$5)</f>
        <v>24.70950998822957</v>
      </c>
      <c r="Q861" s="3">
        <f t="shared" si="148"/>
        <v>84.299449979686244</v>
      </c>
      <c r="R861" s="3">
        <f t="shared" si="153"/>
        <v>0</v>
      </c>
      <c r="S861" s="3">
        <f t="shared" si="149"/>
        <v>26.459999999999997</v>
      </c>
      <c r="T861" s="3">
        <f>(0.5*(1-COS(RADIANS(90-$X$3)))*(D861+E861)*'PV model'!$B$4)</f>
        <v>0</v>
      </c>
      <c r="U861" s="3">
        <f t="shared" si="154"/>
        <v>26.459999999999997</v>
      </c>
      <c r="V861" s="3">
        <f>('PV model'!$B$13*(U861/1000)*(1-'PV model'!$B$14*((20+C861)-25))*'PV model'!$B$10)/'PV model'!$B$12</f>
        <v>2.5962746745599996</v>
      </c>
    </row>
    <row r="862" spans="1:22" x14ac:dyDescent="0.2">
      <c r="A862" s="10">
        <f t="shared" si="155"/>
        <v>36</v>
      </c>
      <c r="B862" s="10">
        <f t="shared" si="156"/>
        <v>17</v>
      </c>
      <c r="C862" s="23">
        <v>9.3000000000000007</v>
      </c>
      <c r="D862" s="24">
        <v>0</v>
      </c>
      <c r="E862" s="24">
        <v>6.1740000000000004</v>
      </c>
      <c r="F862" s="48"/>
      <c r="G862" s="48"/>
      <c r="H862" s="1">
        <f t="shared" si="157"/>
        <v>-16.415610447234126</v>
      </c>
      <c r="I862" s="1">
        <f t="shared" si="150"/>
        <v>-14.187279841868236</v>
      </c>
      <c r="J862" s="4">
        <f>B862+('PV model'!$B$3/15)+(I862/60)</f>
        <v>16.486878669302197</v>
      </c>
      <c r="K862" s="2">
        <f t="shared" si="151"/>
        <v>-67.303180039532947</v>
      </c>
      <c r="L862" s="2">
        <f>DEGREES(ASIN((((COS(RADIANS('PV model'!$B$2))*COS(RADIANS(H862))*COS(RADIANS(K862)))+(SIN(RADIANS('PV model'!$B$2))*SIN(RADIANS(H862)))))))</f>
        <v>-1.332737966583952</v>
      </c>
      <c r="M862" s="3">
        <f t="shared" si="147"/>
        <v>0</v>
      </c>
      <c r="N862" s="2">
        <f t="shared" si="152"/>
        <v>-62.275242647828172</v>
      </c>
      <c r="O862" s="2">
        <f>IF('PV model'!$B$2&gt;0, 180-N862,IF('PV model'!$B$2&lt;0,0-N862,N862))</f>
        <v>242.27524264782818</v>
      </c>
      <c r="P862" s="2">
        <f>ABS(O862-'PV model'!$B$5)</f>
        <v>37.275242647828179</v>
      </c>
      <c r="Q862" s="3">
        <f t="shared" si="148"/>
        <v>91.332737966583949</v>
      </c>
      <c r="R862" s="3">
        <f t="shared" si="153"/>
        <v>0</v>
      </c>
      <c r="S862" s="3">
        <f t="shared" si="149"/>
        <v>6.1740000000000004</v>
      </c>
      <c r="T862" s="3">
        <f>(0.5*(1-COS(RADIANS(90-$X$3)))*(D862+E862)*'PV model'!$B$4)</f>
        <v>0</v>
      </c>
      <c r="U862" s="3">
        <f t="shared" si="154"/>
        <v>6.1740000000000004</v>
      </c>
      <c r="V862" s="3">
        <f>('PV model'!$B$13*(U862/1000)*(1-'PV model'!$B$14*((20+C862)-25))*'PV model'!$B$10)/'PV model'!$B$12</f>
        <v>0.60653800771200006</v>
      </c>
    </row>
    <row r="863" spans="1:22" x14ac:dyDescent="0.2">
      <c r="A863" s="10">
        <f t="shared" si="155"/>
        <v>36</v>
      </c>
      <c r="B863" s="10">
        <f t="shared" si="156"/>
        <v>18</v>
      </c>
      <c r="C863" s="23">
        <v>9</v>
      </c>
      <c r="D863" s="24">
        <v>0</v>
      </c>
      <c r="E863" s="24">
        <v>0</v>
      </c>
      <c r="F863" s="48"/>
      <c r="G863" s="48"/>
      <c r="H863" s="1">
        <f t="shared" si="157"/>
        <v>-16.415610447234126</v>
      </c>
      <c r="I863" s="1">
        <f t="shared" si="150"/>
        <v>-14.187279841868236</v>
      </c>
      <c r="J863" s="4">
        <f>B863+('PV model'!$B$3/15)+(I863/60)</f>
        <v>17.486878669302197</v>
      </c>
      <c r="K863" s="2">
        <f t="shared" si="151"/>
        <v>-82.303180039532947</v>
      </c>
      <c r="L863" s="2">
        <f>DEGREES(ASIN((((COS(RADIANS('PV model'!$B$2))*COS(RADIANS(H863))*COS(RADIANS(K863)))+(SIN(RADIANS('PV model'!$B$2))*SIN(RADIANS(H863)))))))</f>
        <v>-9.2146266149600535</v>
      </c>
      <c r="M863" s="3">
        <f t="shared" si="147"/>
        <v>0</v>
      </c>
      <c r="N863" s="2">
        <f t="shared" si="152"/>
        <v>-74.370142227415315</v>
      </c>
      <c r="O863" s="2">
        <f>IF('PV model'!$B$2&gt;0, 180-N863,IF('PV model'!$B$2&lt;0,0-N863,N863))</f>
        <v>254.37014222741533</v>
      </c>
      <c r="P863" s="2">
        <f>ABS(O863-'PV model'!$B$5)</f>
        <v>49.370142227415329</v>
      </c>
      <c r="Q863" s="3">
        <f t="shared" si="148"/>
        <v>99.214626614960054</v>
      </c>
      <c r="R863" s="3">
        <f t="shared" si="153"/>
        <v>0</v>
      </c>
      <c r="S863" s="3">
        <f t="shared" si="149"/>
        <v>0</v>
      </c>
      <c r="T863" s="3">
        <f>(0.5*(1-COS(RADIANS(90-$X$3)))*(D863+E863)*'PV model'!$B$4)</f>
        <v>0</v>
      </c>
      <c r="U863" s="3">
        <f t="shared" si="154"/>
        <v>0</v>
      </c>
      <c r="V863" s="3">
        <f>('PV model'!$B$13*(U863/1000)*(1-'PV model'!$B$14*((20+C863)-25))*'PV model'!$B$10)/'PV model'!$B$12</f>
        <v>0</v>
      </c>
    </row>
    <row r="864" spans="1:22" x14ac:dyDescent="0.2">
      <c r="A864" s="10">
        <f t="shared" si="155"/>
        <v>36</v>
      </c>
      <c r="B864" s="10">
        <f t="shared" si="156"/>
        <v>19</v>
      </c>
      <c r="C864" s="23">
        <v>9.1</v>
      </c>
      <c r="D864" s="24">
        <v>0</v>
      </c>
      <c r="E864" s="24">
        <v>0</v>
      </c>
      <c r="F864" s="48"/>
      <c r="G864" s="48"/>
      <c r="H864" s="1">
        <f t="shared" si="157"/>
        <v>-16.415610447234126</v>
      </c>
      <c r="I864" s="1">
        <f t="shared" si="150"/>
        <v>-14.187279841868236</v>
      </c>
      <c r="J864" s="4">
        <f>B864+('PV model'!$B$3/15)+(I864/60)</f>
        <v>18.486878669302197</v>
      </c>
      <c r="K864" s="2">
        <f t="shared" si="151"/>
        <v>-97.303180039532947</v>
      </c>
      <c r="L864" s="2">
        <f>DEGREES(ASIN((((COS(RADIANS('PV model'!$B$2))*COS(RADIANS(H864))*COS(RADIANS(K864)))+(SIN(RADIANS('PV model'!$B$2))*SIN(RADIANS(H864)))))))</f>
        <v>-17.575769572657403</v>
      </c>
      <c r="M864" s="3">
        <f t="shared" si="147"/>
        <v>0</v>
      </c>
      <c r="N864" s="2">
        <f t="shared" si="152"/>
        <v>-86.417076339011459</v>
      </c>
      <c r="O864" s="2">
        <f>IF('PV model'!$B$2&gt;0, 180-N864,IF('PV model'!$B$2&lt;0,0-N864,N864))</f>
        <v>266.41707633901149</v>
      </c>
      <c r="P864" s="2">
        <f>ABS(O864-'PV model'!$B$5)</f>
        <v>61.417076339011487</v>
      </c>
      <c r="Q864" s="3">
        <f t="shared" si="148"/>
        <v>107.57576957265741</v>
      </c>
      <c r="R864" s="3">
        <f t="shared" si="153"/>
        <v>0</v>
      </c>
      <c r="S864" s="3">
        <f t="shared" si="149"/>
        <v>0</v>
      </c>
      <c r="T864" s="3">
        <f>(0.5*(1-COS(RADIANS(90-$X$3)))*(D864+E864)*'PV model'!$B$4)</f>
        <v>0</v>
      </c>
      <c r="U864" s="3">
        <f t="shared" si="154"/>
        <v>0</v>
      </c>
      <c r="V864" s="3">
        <f>('PV model'!$B$13*(U864/1000)*(1-'PV model'!$B$14*((20+C864)-25))*'PV model'!$B$10)/'PV model'!$B$12</f>
        <v>0</v>
      </c>
    </row>
    <row r="865" spans="1:22" x14ac:dyDescent="0.2">
      <c r="A865" s="10">
        <f t="shared" si="155"/>
        <v>36</v>
      </c>
      <c r="B865" s="10">
        <f t="shared" si="156"/>
        <v>20</v>
      </c>
      <c r="C865" s="23">
        <v>9.1999999999999993</v>
      </c>
      <c r="D865" s="24">
        <v>0</v>
      </c>
      <c r="E865" s="24">
        <v>0</v>
      </c>
      <c r="F865" s="48"/>
      <c r="G865" s="48"/>
      <c r="H865" s="1">
        <f t="shared" si="157"/>
        <v>-16.415610447234126</v>
      </c>
      <c r="I865" s="1">
        <f t="shared" si="150"/>
        <v>-14.187279841868236</v>
      </c>
      <c r="J865" s="4">
        <f>B865+('PV model'!$B$3/15)+(I865/60)</f>
        <v>19.486878669302197</v>
      </c>
      <c r="K865" s="2">
        <f t="shared" si="151"/>
        <v>-112.30318003953295</v>
      </c>
      <c r="L865" s="2">
        <f>DEGREES(ASIN((((COS(RADIANS('PV model'!$B$2))*COS(RADIANS(H865))*COS(RADIANS(K865)))+(SIN(RADIANS('PV model'!$B$2))*SIN(RADIANS(H865)))))))</f>
        <v>-26.046062059614854</v>
      </c>
      <c r="M865" s="3">
        <f t="shared" si="147"/>
        <v>0</v>
      </c>
      <c r="N865" s="2">
        <f t="shared" si="152"/>
        <v>-81.038881977404913</v>
      </c>
      <c r="O865" s="2">
        <f>IF('PV model'!$B$2&gt;0, 180-N865,IF('PV model'!$B$2&lt;0,0-N865,N865))</f>
        <v>261.03888197740491</v>
      </c>
      <c r="P865" s="2">
        <f>ABS(O865-'PV model'!$B$5)</f>
        <v>56.038881977404913</v>
      </c>
      <c r="Q865" s="3">
        <f t="shared" si="148"/>
        <v>116.04606205961485</v>
      </c>
      <c r="R865" s="3">
        <f t="shared" si="153"/>
        <v>0</v>
      </c>
      <c r="S865" s="3">
        <f t="shared" si="149"/>
        <v>0</v>
      </c>
      <c r="T865" s="3">
        <f>(0.5*(1-COS(RADIANS(90-$X$3)))*(D865+E865)*'PV model'!$B$4)</f>
        <v>0</v>
      </c>
      <c r="U865" s="3">
        <f t="shared" si="154"/>
        <v>0</v>
      </c>
      <c r="V865" s="3">
        <f>('PV model'!$B$13*(U865/1000)*(1-'PV model'!$B$14*((20+C865)-25))*'PV model'!$B$10)/'PV model'!$B$12</f>
        <v>0</v>
      </c>
    </row>
    <row r="866" spans="1:22" x14ac:dyDescent="0.2">
      <c r="A866" s="10">
        <f t="shared" si="155"/>
        <v>36</v>
      </c>
      <c r="B866" s="10">
        <f t="shared" si="156"/>
        <v>21</v>
      </c>
      <c r="C866" s="23">
        <v>9.3000000000000007</v>
      </c>
      <c r="D866" s="24">
        <v>0</v>
      </c>
      <c r="E866" s="24">
        <v>0</v>
      </c>
      <c r="F866" s="48"/>
      <c r="G866" s="48"/>
      <c r="H866" s="1">
        <f t="shared" si="157"/>
        <v>-16.415610447234126</v>
      </c>
      <c r="I866" s="1">
        <f t="shared" si="150"/>
        <v>-14.187279841868236</v>
      </c>
      <c r="J866" s="4">
        <f>B866+('PV model'!$B$3/15)+(I866/60)</f>
        <v>20.486878669302197</v>
      </c>
      <c r="K866" s="2">
        <f t="shared" si="151"/>
        <v>-127.30318003953295</v>
      </c>
      <c r="L866" s="2">
        <f>DEGREES(ASIN((((COS(RADIANS('PV model'!$B$2))*COS(RADIANS(H866))*COS(RADIANS(K866)))+(SIN(RADIANS('PV model'!$B$2))*SIN(RADIANS(H866)))))))</f>
        <v>-34.205908736743538</v>
      </c>
      <c r="M866" s="3">
        <f t="shared" si="147"/>
        <v>0</v>
      </c>
      <c r="N866" s="2">
        <f t="shared" si="152"/>
        <v>-67.309963819666436</v>
      </c>
      <c r="O866" s="2">
        <f>IF('PV model'!$B$2&gt;0, 180-N866,IF('PV model'!$B$2&lt;0,0-N866,N866))</f>
        <v>247.30996381966645</v>
      </c>
      <c r="P866" s="2">
        <f>ABS(O866-'PV model'!$B$5)</f>
        <v>42.30996381966645</v>
      </c>
      <c r="Q866" s="3">
        <f t="shared" si="148"/>
        <v>124.20590873674355</v>
      </c>
      <c r="R866" s="3">
        <f t="shared" si="153"/>
        <v>0</v>
      </c>
      <c r="S866" s="3">
        <f t="shared" si="149"/>
        <v>0</v>
      </c>
      <c r="T866" s="3">
        <f>(0.5*(1-COS(RADIANS(90-$X$3)))*(D866+E866)*'PV model'!$B$4)</f>
        <v>0</v>
      </c>
      <c r="U866" s="3">
        <f t="shared" si="154"/>
        <v>0</v>
      </c>
      <c r="V866" s="3">
        <f>('PV model'!$B$13*(U866/1000)*(1-'PV model'!$B$14*((20+C866)-25))*'PV model'!$B$10)/'PV model'!$B$12</f>
        <v>0</v>
      </c>
    </row>
    <row r="867" spans="1:22" x14ac:dyDescent="0.2">
      <c r="A867" s="10">
        <f t="shared" si="155"/>
        <v>36</v>
      </c>
      <c r="B867" s="10">
        <f t="shared" si="156"/>
        <v>22</v>
      </c>
      <c r="C867" s="23">
        <v>9.1999999999999993</v>
      </c>
      <c r="D867" s="24">
        <v>0</v>
      </c>
      <c r="E867" s="24">
        <v>0</v>
      </c>
      <c r="F867" s="48"/>
      <c r="G867" s="48"/>
      <c r="H867" s="1">
        <f t="shared" si="157"/>
        <v>-16.415610447234126</v>
      </c>
      <c r="I867" s="1">
        <f t="shared" si="150"/>
        <v>-14.187279841868236</v>
      </c>
      <c r="J867" s="4">
        <f>B867+('PV model'!$B$3/15)+(I867/60)</f>
        <v>21.486878669302197</v>
      </c>
      <c r="K867" s="2">
        <f t="shared" si="151"/>
        <v>-142.30318003953295</v>
      </c>
      <c r="L867" s="2">
        <f>DEGREES(ASIN((((COS(RADIANS('PV model'!$B$2))*COS(RADIANS(H867))*COS(RADIANS(K867)))+(SIN(RADIANS('PV model'!$B$2))*SIN(RADIANS(H867)))))))</f>
        <v>-41.514125414353686</v>
      </c>
      <c r="M867" s="3">
        <f t="shared" si="147"/>
        <v>0</v>
      </c>
      <c r="N867" s="2">
        <f t="shared" si="152"/>
        <v>-51.567193440627115</v>
      </c>
      <c r="O867" s="2">
        <f>IF('PV model'!$B$2&gt;0, 180-N867,IF('PV model'!$B$2&lt;0,0-N867,N867))</f>
        <v>231.56719344062711</v>
      </c>
      <c r="P867" s="2">
        <f>ABS(O867-'PV model'!$B$5)</f>
        <v>26.567193440627108</v>
      </c>
      <c r="Q867" s="3">
        <f t="shared" si="148"/>
        <v>131.51412541435366</v>
      </c>
      <c r="R867" s="3">
        <f t="shared" si="153"/>
        <v>0</v>
      </c>
      <c r="S867" s="3">
        <f t="shared" si="149"/>
        <v>0</v>
      </c>
      <c r="T867" s="3">
        <f>(0.5*(1-COS(RADIANS(90-$X$3)))*(D867+E867)*'PV model'!$B$4)</f>
        <v>0</v>
      </c>
      <c r="U867" s="3">
        <f t="shared" si="154"/>
        <v>0</v>
      </c>
      <c r="V867" s="3">
        <f>('PV model'!$B$13*(U867/1000)*(1-'PV model'!$B$14*((20+C867)-25))*'PV model'!$B$10)/'PV model'!$B$12</f>
        <v>0</v>
      </c>
    </row>
    <row r="868" spans="1:22" x14ac:dyDescent="0.2">
      <c r="A868" s="10">
        <f t="shared" si="155"/>
        <v>36</v>
      </c>
      <c r="B868" s="10">
        <f t="shared" si="156"/>
        <v>23</v>
      </c>
      <c r="C868" s="23">
        <v>9</v>
      </c>
      <c r="D868" s="24">
        <v>0</v>
      </c>
      <c r="E868" s="24">
        <v>0</v>
      </c>
      <c r="F868" s="48"/>
      <c r="G868" s="48"/>
      <c r="H868" s="1">
        <f t="shared" si="157"/>
        <v>-16.415610447234126</v>
      </c>
      <c r="I868" s="1">
        <f t="shared" si="150"/>
        <v>-14.187279841868236</v>
      </c>
      <c r="J868" s="4">
        <f>B868+('PV model'!$B$3/15)+(I868/60)</f>
        <v>22.486878669302197</v>
      </c>
      <c r="K868" s="2">
        <f t="shared" si="151"/>
        <v>-157.30318003953295</v>
      </c>
      <c r="L868" s="2">
        <f>DEGREES(ASIN((((COS(RADIANS('PV model'!$B$2))*COS(RADIANS(H868))*COS(RADIANS(K868)))+(SIN(RADIANS('PV model'!$B$2))*SIN(RADIANS(H868)))))))</f>
        <v>-47.234884645326446</v>
      </c>
      <c r="M868" s="3">
        <f t="shared" si="147"/>
        <v>0</v>
      </c>
      <c r="N868" s="2">
        <f t="shared" si="152"/>
        <v>-33.032138820090509</v>
      </c>
      <c r="O868" s="2">
        <f>IF('PV model'!$B$2&gt;0, 180-N868,IF('PV model'!$B$2&lt;0,0-N868,N868))</f>
        <v>213.03213882009049</v>
      </c>
      <c r="P868" s="2">
        <f>ABS(O868-'PV model'!$B$5)</f>
        <v>8.0321388200904948</v>
      </c>
      <c r="Q868" s="3">
        <f t="shared" si="148"/>
        <v>137.23488464532645</v>
      </c>
      <c r="R868" s="3">
        <f t="shared" si="153"/>
        <v>0</v>
      </c>
      <c r="S868" s="3">
        <f t="shared" si="149"/>
        <v>0</v>
      </c>
      <c r="T868" s="3">
        <f>(0.5*(1-COS(RADIANS(90-$X$3)))*(D868+E868)*'PV model'!$B$4)</f>
        <v>0</v>
      </c>
      <c r="U868" s="3">
        <f t="shared" si="154"/>
        <v>0</v>
      </c>
      <c r="V868" s="3">
        <f>('PV model'!$B$13*(U868/1000)*(1-'PV model'!$B$14*((20+C868)-25))*'PV model'!$B$10)/'PV model'!$B$12</f>
        <v>0</v>
      </c>
    </row>
    <row r="869" spans="1:22" x14ac:dyDescent="0.2">
      <c r="A869" s="10">
        <f t="shared" si="155"/>
        <v>36</v>
      </c>
      <c r="B869" s="10">
        <f t="shared" si="156"/>
        <v>24</v>
      </c>
      <c r="C869" s="23">
        <v>8.9</v>
      </c>
      <c r="D869" s="24">
        <v>0</v>
      </c>
      <c r="E869" s="24">
        <v>0</v>
      </c>
      <c r="F869" s="48"/>
      <c r="G869" s="48"/>
      <c r="H869" s="1">
        <f t="shared" si="157"/>
        <v>-16.415610447234126</v>
      </c>
      <c r="I869" s="1">
        <f t="shared" si="150"/>
        <v>-14.187279841868236</v>
      </c>
      <c r="J869" s="4">
        <f>B869+('PV model'!$B$3/15)+(I869/60)</f>
        <v>23.486878669302197</v>
      </c>
      <c r="K869" s="2">
        <f t="shared" si="151"/>
        <v>-172.30318003953295</v>
      </c>
      <c r="L869" s="2">
        <f>DEGREES(ASIN((((COS(RADIANS('PV model'!$B$2))*COS(RADIANS(H869))*COS(RADIANS(K869)))+(SIN(RADIANS('PV model'!$B$2))*SIN(RADIANS(H869)))))))</f>
        <v>-50.472865549505784</v>
      </c>
      <c r="M869" s="3">
        <f t="shared" si="147"/>
        <v>0</v>
      </c>
      <c r="N869" s="2">
        <f t="shared" si="152"/>
        <v>-11.645678730374023</v>
      </c>
      <c r="O869" s="2">
        <f>IF('PV model'!$B$2&gt;0, 180-N869,IF('PV model'!$B$2&lt;0,0-N869,N869))</f>
        <v>191.64567873037402</v>
      </c>
      <c r="P869" s="2">
        <f>ABS(O869-'PV model'!$B$5)</f>
        <v>13.354321269625984</v>
      </c>
      <c r="Q869" s="3">
        <f t="shared" si="148"/>
        <v>140.47286554950577</v>
      </c>
      <c r="R869" s="3">
        <f t="shared" si="153"/>
        <v>0</v>
      </c>
      <c r="S869" s="3">
        <f t="shared" si="149"/>
        <v>0</v>
      </c>
      <c r="T869" s="3">
        <f>(0.5*(1-COS(RADIANS(90-$X$3)))*(D869+E869)*'PV model'!$B$4)</f>
        <v>0</v>
      </c>
      <c r="U869" s="3">
        <f t="shared" si="154"/>
        <v>0</v>
      </c>
      <c r="V869" s="3">
        <f>('PV model'!$B$13*(U869/1000)*(1-'PV model'!$B$14*((20+C869)-25))*'PV model'!$B$10)/'PV model'!$B$12</f>
        <v>0</v>
      </c>
    </row>
    <row r="870" spans="1:22" x14ac:dyDescent="0.2">
      <c r="A870" s="10">
        <f t="shared" si="155"/>
        <v>37</v>
      </c>
      <c r="B870" s="10">
        <f t="shared" si="156"/>
        <v>1</v>
      </c>
      <c r="C870" s="23">
        <v>8.9</v>
      </c>
      <c r="D870" s="24">
        <v>0</v>
      </c>
      <c r="E870" s="24">
        <v>0</v>
      </c>
      <c r="F870" s="48"/>
      <c r="G870" s="48"/>
      <c r="H870" s="1">
        <f t="shared" si="157"/>
        <v>-16.124561505271011</v>
      </c>
      <c r="I870" s="1">
        <f t="shared" si="150"/>
        <v>-14.28445450487413</v>
      </c>
      <c r="J870" s="4">
        <f>B870+('PV model'!$B$3/15)+(I870/60)</f>
        <v>0.48525909158543123</v>
      </c>
      <c r="K870" s="2">
        <f t="shared" si="151"/>
        <v>172.72111362621851</v>
      </c>
      <c r="L870" s="2">
        <f>DEGREES(ASIN((((COS(RADIANS('PV model'!$B$2))*COS(RADIANS(H870))*COS(RADIANS(K870)))+(SIN(RADIANS('PV model'!$B$2))*SIN(RADIANS(H870)))))))</f>
        <v>-50.230182070202567</v>
      </c>
      <c r="M870" s="3">
        <f t="shared" si="147"/>
        <v>0</v>
      </c>
      <c r="N870" s="2">
        <f t="shared" si="152"/>
        <v>10.9683695810818</v>
      </c>
      <c r="O870" s="2">
        <f>IF('PV model'!$B$2&gt;0, 180-N870,IF('PV model'!$B$2&lt;0,0-N870,N870))</f>
        <v>169.03163041891821</v>
      </c>
      <c r="P870" s="2">
        <f>ABS(O870-'PV model'!$B$5)</f>
        <v>35.968369581081788</v>
      </c>
      <c r="Q870" s="3">
        <f t="shared" si="148"/>
        <v>140.23018207020257</v>
      </c>
      <c r="R870" s="3">
        <f t="shared" si="153"/>
        <v>0</v>
      </c>
      <c r="S870" s="3">
        <f t="shared" si="149"/>
        <v>0</v>
      </c>
      <c r="T870" s="3">
        <f>(0.5*(1-COS(RADIANS(90-$X$3)))*(D870+E870)*'PV model'!$B$4)</f>
        <v>0</v>
      </c>
      <c r="U870" s="3">
        <f t="shared" si="154"/>
        <v>0</v>
      </c>
      <c r="V870" s="3">
        <f>('PV model'!$B$13*(U870/1000)*(1-'PV model'!$B$14*((20+C870)-25))*'PV model'!$B$10)/'PV model'!$B$12</f>
        <v>0</v>
      </c>
    </row>
    <row r="871" spans="1:22" x14ac:dyDescent="0.2">
      <c r="A871" s="10">
        <f t="shared" si="155"/>
        <v>37</v>
      </c>
      <c r="B871" s="10">
        <f t="shared" si="156"/>
        <v>2</v>
      </c>
      <c r="C871" s="23">
        <v>8.9</v>
      </c>
      <c r="D871" s="24">
        <v>0</v>
      </c>
      <c r="E871" s="24">
        <v>0</v>
      </c>
      <c r="F871" s="48"/>
      <c r="G871" s="48"/>
      <c r="H871" s="1">
        <f t="shared" si="157"/>
        <v>-16.124561505271011</v>
      </c>
      <c r="I871" s="1">
        <f t="shared" si="150"/>
        <v>-14.28445450487413</v>
      </c>
      <c r="J871" s="4">
        <f>B871+('PV model'!$B$3/15)+(I871/60)</f>
        <v>1.4852590915854311</v>
      </c>
      <c r="K871" s="2">
        <f t="shared" si="151"/>
        <v>157.72111362621851</v>
      </c>
      <c r="L871" s="2">
        <f>DEGREES(ASIN((((COS(RADIANS('PV model'!$B$2))*COS(RADIANS(H871))*COS(RADIANS(K871)))+(SIN(RADIANS('PV model'!$B$2))*SIN(RADIANS(H871)))))))</f>
        <v>-47.086834946889873</v>
      </c>
      <c r="M871" s="3">
        <f t="shared" si="147"/>
        <v>0</v>
      </c>
      <c r="N871" s="2">
        <f t="shared" si="152"/>
        <v>32.336458062176106</v>
      </c>
      <c r="O871" s="2">
        <f>IF('PV model'!$B$2&gt;0, 180-N871,IF('PV model'!$B$2&lt;0,0-N871,N871))</f>
        <v>147.66354193782388</v>
      </c>
      <c r="P871" s="2">
        <f>ABS(O871-'PV model'!$B$5)</f>
        <v>57.336458062176121</v>
      </c>
      <c r="Q871" s="3">
        <f t="shared" si="148"/>
        <v>137.08683494688987</v>
      </c>
      <c r="R871" s="3">
        <f t="shared" si="153"/>
        <v>0</v>
      </c>
      <c r="S871" s="3">
        <f t="shared" si="149"/>
        <v>0</v>
      </c>
      <c r="T871" s="3">
        <f>(0.5*(1-COS(RADIANS(90-$X$3)))*(D871+E871)*'PV model'!$B$4)</f>
        <v>0</v>
      </c>
      <c r="U871" s="3">
        <f t="shared" si="154"/>
        <v>0</v>
      </c>
      <c r="V871" s="3">
        <f>('PV model'!$B$13*(U871/1000)*(1-'PV model'!$B$14*((20+C871)-25))*'PV model'!$B$10)/'PV model'!$B$12</f>
        <v>0</v>
      </c>
    </row>
    <row r="872" spans="1:22" x14ac:dyDescent="0.2">
      <c r="A872" s="10">
        <f t="shared" si="155"/>
        <v>37</v>
      </c>
      <c r="B872" s="10">
        <f t="shared" si="156"/>
        <v>3</v>
      </c>
      <c r="C872" s="23">
        <v>8.9</v>
      </c>
      <c r="D872" s="24">
        <v>0</v>
      </c>
      <c r="E872" s="24">
        <v>0</v>
      </c>
      <c r="F872" s="48"/>
      <c r="G872" s="48"/>
      <c r="H872" s="1">
        <f t="shared" si="157"/>
        <v>-16.124561505271011</v>
      </c>
      <c r="I872" s="1">
        <f t="shared" si="150"/>
        <v>-14.28445450487413</v>
      </c>
      <c r="J872" s="4">
        <f>B872+('PV model'!$B$3/15)+(I872/60)</f>
        <v>2.4852590915854309</v>
      </c>
      <c r="K872" s="2">
        <f t="shared" si="151"/>
        <v>142.72111362621854</v>
      </c>
      <c r="L872" s="2">
        <f>DEGREES(ASIN((((COS(RADIANS('PV model'!$B$2))*COS(RADIANS(H872))*COS(RADIANS(K872)))+(SIN(RADIANS('PV model'!$B$2))*SIN(RADIANS(H872)))))))</f>
        <v>-41.440299915748611</v>
      </c>
      <c r="M872" s="3">
        <f t="shared" si="147"/>
        <v>0</v>
      </c>
      <c r="N872" s="2">
        <f t="shared" si="152"/>
        <v>50.913018099109259</v>
      </c>
      <c r="O872" s="2">
        <f>IF('PV model'!$B$2&gt;0, 180-N872,IF('PV model'!$B$2&lt;0,0-N872,N872))</f>
        <v>129.08698190089075</v>
      </c>
      <c r="P872" s="2">
        <f>ABS(O872-'PV model'!$B$5)</f>
        <v>75.913018099109252</v>
      </c>
      <c r="Q872" s="3">
        <f t="shared" si="148"/>
        <v>131.44029991574862</v>
      </c>
      <c r="R872" s="3">
        <f t="shared" si="153"/>
        <v>0</v>
      </c>
      <c r="S872" s="3">
        <f t="shared" si="149"/>
        <v>0</v>
      </c>
      <c r="T872" s="3">
        <f>(0.5*(1-COS(RADIANS(90-$X$3)))*(D872+E872)*'PV model'!$B$4)</f>
        <v>0</v>
      </c>
      <c r="U872" s="3">
        <f t="shared" si="154"/>
        <v>0</v>
      </c>
      <c r="V872" s="3">
        <f>('PV model'!$B$13*(U872/1000)*(1-'PV model'!$B$14*((20+C872)-25))*'PV model'!$B$10)/'PV model'!$B$12</f>
        <v>0</v>
      </c>
    </row>
    <row r="873" spans="1:22" x14ac:dyDescent="0.2">
      <c r="A873" s="10">
        <f t="shared" si="155"/>
        <v>37</v>
      </c>
      <c r="B873" s="10">
        <f t="shared" si="156"/>
        <v>4</v>
      </c>
      <c r="C873" s="23">
        <v>9</v>
      </c>
      <c r="D873" s="24">
        <v>0</v>
      </c>
      <c r="E873" s="24">
        <v>0</v>
      </c>
      <c r="F873" s="48"/>
      <c r="G873" s="48"/>
      <c r="H873" s="1">
        <f t="shared" si="157"/>
        <v>-16.124561505271011</v>
      </c>
      <c r="I873" s="1">
        <f t="shared" si="150"/>
        <v>-14.28445450487413</v>
      </c>
      <c r="J873" s="4">
        <f>B873+('PV model'!$B$3/15)+(I873/60)</f>
        <v>3.4852590915854309</v>
      </c>
      <c r="K873" s="2">
        <f t="shared" si="151"/>
        <v>127.72111362621855</v>
      </c>
      <c r="L873" s="2">
        <f>DEGREES(ASIN((((COS(RADIANS('PV model'!$B$2))*COS(RADIANS(H873))*COS(RADIANS(K873)))+(SIN(RADIANS('PV model'!$B$2))*SIN(RADIANS(H873)))))))</f>
        <v>-34.179456759523958</v>
      </c>
      <c r="M873" s="3">
        <f t="shared" si="147"/>
        <v>0</v>
      </c>
      <c r="N873" s="2">
        <f t="shared" si="152"/>
        <v>66.711594365068422</v>
      </c>
      <c r="O873" s="2">
        <f>IF('PV model'!$B$2&gt;0, 180-N873,IF('PV model'!$B$2&lt;0,0-N873,N873))</f>
        <v>113.28840563493158</v>
      </c>
      <c r="P873" s="2">
        <f>ABS(O873-'PV model'!$B$5)</f>
        <v>91.711594365068422</v>
      </c>
      <c r="Q873" s="3">
        <f t="shared" si="148"/>
        <v>124.17945675952396</v>
      </c>
      <c r="R873" s="3">
        <f t="shared" si="153"/>
        <v>0</v>
      </c>
      <c r="S873" s="3">
        <f t="shared" si="149"/>
        <v>0</v>
      </c>
      <c r="T873" s="3">
        <f>(0.5*(1-COS(RADIANS(90-$X$3)))*(D873+E873)*'PV model'!$B$4)</f>
        <v>0</v>
      </c>
      <c r="U873" s="3">
        <f t="shared" si="154"/>
        <v>0</v>
      </c>
      <c r="V873" s="3">
        <f>('PV model'!$B$13*(U873/1000)*(1-'PV model'!$B$14*((20+C873)-25))*'PV model'!$B$10)/'PV model'!$B$12</f>
        <v>0</v>
      </c>
    </row>
    <row r="874" spans="1:22" x14ac:dyDescent="0.2">
      <c r="A874" s="10">
        <f t="shared" si="155"/>
        <v>37</v>
      </c>
      <c r="B874" s="10">
        <f t="shared" si="156"/>
        <v>5</v>
      </c>
      <c r="C874" s="23">
        <v>9</v>
      </c>
      <c r="D874" s="24">
        <v>0</v>
      </c>
      <c r="E874" s="24">
        <v>0</v>
      </c>
      <c r="F874" s="48"/>
      <c r="G874" s="48"/>
      <c r="H874" s="1">
        <f t="shared" si="157"/>
        <v>-16.124561505271011</v>
      </c>
      <c r="I874" s="1">
        <f t="shared" si="150"/>
        <v>-14.28445450487413</v>
      </c>
      <c r="J874" s="4">
        <f>B874+('PV model'!$B$3/15)+(I874/60)</f>
        <v>4.4852590915854318</v>
      </c>
      <c r="K874" s="2">
        <f t="shared" si="151"/>
        <v>112.72111362621852</v>
      </c>
      <c r="L874" s="2">
        <f>DEGREES(ASIN((((COS(RADIANS('PV model'!$B$2))*COS(RADIANS(H874))*COS(RADIANS(K874)))+(SIN(RADIANS('PV model'!$B$2))*SIN(RADIANS(H874)))))))</f>
        <v>-26.043114143938446</v>
      </c>
      <c r="M874" s="3">
        <f t="shared" si="147"/>
        <v>0</v>
      </c>
      <c r="N874" s="2">
        <f t="shared" si="152"/>
        <v>80.487222468242834</v>
      </c>
      <c r="O874" s="2">
        <f>IF('PV model'!$B$2&gt;0, 180-N874,IF('PV model'!$B$2&lt;0,0-N874,N874))</f>
        <v>99.512777531757166</v>
      </c>
      <c r="P874" s="2">
        <f>ABS(O874-'PV model'!$B$5)</f>
        <v>105.48722246824283</v>
      </c>
      <c r="Q874" s="3">
        <f t="shared" si="148"/>
        <v>116.04311414393845</v>
      </c>
      <c r="R874" s="3">
        <f t="shared" si="153"/>
        <v>0</v>
      </c>
      <c r="S874" s="3">
        <f t="shared" si="149"/>
        <v>0</v>
      </c>
      <c r="T874" s="3">
        <f>(0.5*(1-COS(RADIANS(90-$X$3)))*(D874+E874)*'PV model'!$B$4)</f>
        <v>0</v>
      </c>
      <c r="U874" s="3">
        <f t="shared" si="154"/>
        <v>0</v>
      </c>
      <c r="V874" s="3">
        <f>('PV model'!$B$13*(U874/1000)*(1-'PV model'!$B$14*((20+C874)-25))*'PV model'!$B$10)/'PV model'!$B$12</f>
        <v>0</v>
      </c>
    </row>
    <row r="875" spans="1:22" x14ac:dyDescent="0.2">
      <c r="A875" s="10">
        <f t="shared" si="155"/>
        <v>37</v>
      </c>
      <c r="B875" s="10">
        <f t="shared" si="156"/>
        <v>6</v>
      </c>
      <c r="C875" s="23">
        <v>9.1</v>
      </c>
      <c r="D875" s="24">
        <v>0</v>
      </c>
      <c r="E875" s="24">
        <v>0</v>
      </c>
      <c r="F875" s="48"/>
      <c r="G875" s="48"/>
      <c r="H875" s="1">
        <f t="shared" si="157"/>
        <v>-16.124561505271011</v>
      </c>
      <c r="I875" s="1">
        <f t="shared" si="150"/>
        <v>-14.28445450487413</v>
      </c>
      <c r="J875" s="4">
        <f>B875+('PV model'!$B$3/15)+(I875/60)</f>
        <v>5.4852590915854318</v>
      </c>
      <c r="K875" s="2">
        <f t="shared" si="151"/>
        <v>97.721113626218525</v>
      </c>
      <c r="L875" s="2">
        <f>DEGREES(ASIN((((COS(RADIANS('PV model'!$B$2))*COS(RADIANS(H875))*COS(RADIANS(K875)))+(SIN(RADIANS('PV model'!$B$2))*SIN(RADIANS(H875)))))))</f>
        <v>-17.576893756881798</v>
      </c>
      <c r="M875" s="3">
        <f t="shared" si="147"/>
        <v>0</v>
      </c>
      <c r="N875" s="2">
        <f t="shared" si="152"/>
        <v>86.936995734207258</v>
      </c>
      <c r="O875" s="2">
        <f>IF('PV model'!$B$2&gt;0, 180-N875,IF('PV model'!$B$2&lt;0,0-N875,N875))</f>
        <v>93.063004265792742</v>
      </c>
      <c r="P875" s="2">
        <f>ABS(O875-'PV model'!$B$5)</f>
        <v>111.93699573420726</v>
      </c>
      <c r="Q875" s="3">
        <f t="shared" si="148"/>
        <v>107.57689375688179</v>
      </c>
      <c r="R875" s="3">
        <f t="shared" si="153"/>
        <v>0</v>
      </c>
      <c r="S875" s="3">
        <f t="shared" si="149"/>
        <v>0</v>
      </c>
      <c r="T875" s="3">
        <f>(0.5*(1-COS(RADIANS(90-$X$3)))*(D875+E875)*'PV model'!$B$4)</f>
        <v>0</v>
      </c>
      <c r="U875" s="3">
        <f t="shared" si="154"/>
        <v>0</v>
      </c>
      <c r="V875" s="3">
        <f>('PV model'!$B$13*(U875/1000)*(1-'PV model'!$B$14*((20+C875)-25))*'PV model'!$B$10)/'PV model'!$B$12</f>
        <v>0</v>
      </c>
    </row>
    <row r="876" spans="1:22" x14ac:dyDescent="0.2">
      <c r="A876" s="10">
        <f t="shared" si="155"/>
        <v>37</v>
      </c>
      <c r="B876" s="10">
        <f t="shared" si="156"/>
        <v>7</v>
      </c>
      <c r="C876" s="23">
        <v>8.9</v>
      </c>
      <c r="D876" s="24">
        <v>0</v>
      </c>
      <c r="E876" s="24">
        <v>0</v>
      </c>
      <c r="F876" s="48"/>
      <c r="G876" s="48"/>
      <c r="H876" s="1">
        <f t="shared" si="157"/>
        <v>-16.124561505271011</v>
      </c>
      <c r="I876" s="1">
        <f t="shared" si="150"/>
        <v>-14.28445450487413</v>
      </c>
      <c r="J876" s="4">
        <f>B876+('PV model'!$B$3/15)+(I876/60)</f>
        <v>6.4852590915854318</v>
      </c>
      <c r="K876" s="2">
        <f t="shared" si="151"/>
        <v>82.721113626218525</v>
      </c>
      <c r="L876" s="2">
        <f>DEGREES(ASIN((((COS(RADIANS('PV model'!$B$2))*COS(RADIANS(H876))*COS(RADIANS(K876)))+(SIN(RADIANS('PV model'!$B$2))*SIN(RADIANS(H876)))))))</f>
        <v>-9.2035107921405235</v>
      </c>
      <c r="M876" s="3">
        <f t="shared" si="147"/>
        <v>0</v>
      </c>
      <c r="N876" s="2">
        <f t="shared" si="152"/>
        <v>74.872136167479297</v>
      </c>
      <c r="O876" s="2">
        <f>IF('PV model'!$B$2&gt;0, 180-N876,IF('PV model'!$B$2&lt;0,0-N876,N876))</f>
        <v>105.1278638325207</v>
      </c>
      <c r="P876" s="2">
        <f>ABS(O876-'PV model'!$B$5)</f>
        <v>99.872136167479297</v>
      </c>
      <c r="Q876" s="3">
        <f t="shared" si="148"/>
        <v>99.20351079214052</v>
      </c>
      <c r="R876" s="3">
        <f t="shared" si="153"/>
        <v>0</v>
      </c>
      <c r="S876" s="3">
        <f t="shared" si="149"/>
        <v>0</v>
      </c>
      <c r="T876" s="3">
        <f>(0.5*(1-COS(RADIANS(90-$X$3)))*(D876+E876)*'PV model'!$B$4)</f>
        <v>0</v>
      </c>
      <c r="U876" s="3">
        <f t="shared" si="154"/>
        <v>0</v>
      </c>
      <c r="V876" s="3">
        <f>('PV model'!$B$13*(U876/1000)*(1-'PV model'!$B$14*((20+C876)-25))*'PV model'!$B$10)/'PV model'!$B$12</f>
        <v>0</v>
      </c>
    </row>
    <row r="877" spans="1:22" x14ac:dyDescent="0.2">
      <c r="A877" s="10">
        <f t="shared" si="155"/>
        <v>37</v>
      </c>
      <c r="B877" s="10">
        <f t="shared" si="156"/>
        <v>8</v>
      </c>
      <c r="C877" s="23">
        <v>8.8000000000000007</v>
      </c>
      <c r="D877" s="24">
        <v>0</v>
      </c>
      <c r="E877" s="24">
        <v>0</v>
      </c>
      <c r="F877" s="48"/>
      <c r="G877" s="48"/>
      <c r="H877" s="1">
        <f t="shared" si="157"/>
        <v>-16.124561505271011</v>
      </c>
      <c r="I877" s="1">
        <f t="shared" si="150"/>
        <v>-14.28445450487413</v>
      </c>
      <c r="J877" s="4">
        <f>B877+('PV model'!$B$3/15)+(I877/60)</f>
        <v>7.4852590915854318</v>
      </c>
      <c r="K877" s="2">
        <f t="shared" si="151"/>
        <v>67.721113626218525</v>
      </c>
      <c r="L877" s="2">
        <f>DEGREES(ASIN((((COS(RADIANS('PV model'!$B$2))*COS(RADIANS(H877))*COS(RADIANS(K877)))+(SIN(RADIANS('PV model'!$B$2))*SIN(RADIANS(H877)))))))</f>
        <v>-1.2947674602589321</v>
      </c>
      <c r="M877" s="3">
        <f t="shared" si="147"/>
        <v>0</v>
      </c>
      <c r="N877" s="2">
        <f t="shared" si="152"/>
        <v>62.769564373938358</v>
      </c>
      <c r="O877" s="2">
        <f>IF('PV model'!$B$2&gt;0, 180-N877,IF('PV model'!$B$2&lt;0,0-N877,N877))</f>
        <v>117.23043562606165</v>
      </c>
      <c r="P877" s="2">
        <f>ABS(O877-'PV model'!$B$5)</f>
        <v>87.769564373938351</v>
      </c>
      <c r="Q877" s="3">
        <f t="shared" si="148"/>
        <v>91.294767460258939</v>
      </c>
      <c r="R877" s="3">
        <f t="shared" si="153"/>
        <v>0</v>
      </c>
      <c r="S877" s="3">
        <f t="shared" si="149"/>
        <v>0</v>
      </c>
      <c r="T877" s="3">
        <f>(0.5*(1-COS(RADIANS(90-$X$3)))*(D877+E877)*'PV model'!$B$4)</f>
        <v>0</v>
      </c>
      <c r="U877" s="3">
        <f t="shared" si="154"/>
        <v>0</v>
      </c>
      <c r="V877" s="3">
        <f>('PV model'!$B$13*(U877/1000)*(1-'PV model'!$B$14*((20+C877)-25))*'PV model'!$B$10)/'PV model'!$B$12</f>
        <v>0</v>
      </c>
    </row>
    <row r="878" spans="1:22" x14ac:dyDescent="0.2">
      <c r="A878" s="10">
        <f t="shared" si="155"/>
        <v>37</v>
      </c>
      <c r="B878" s="10">
        <f t="shared" si="156"/>
        <v>9</v>
      </c>
      <c r="C878" s="23">
        <v>8.6</v>
      </c>
      <c r="D878" s="24">
        <v>0</v>
      </c>
      <c r="E878" s="24">
        <v>4.41</v>
      </c>
      <c r="F878" s="48"/>
      <c r="G878" s="48"/>
      <c r="H878" s="1">
        <f t="shared" si="157"/>
        <v>-16.124561505271011</v>
      </c>
      <c r="I878" s="1">
        <f t="shared" si="150"/>
        <v>-14.28445450487413</v>
      </c>
      <c r="J878" s="4">
        <f>B878+('PV model'!$B$3/15)+(I878/60)</f>
        <v>8.48525909158543</v>
      </c>
      <c r="K878" s="2">
        <f t="shared" si="151"/>
        <v>52.721113626218553</v>
      </c>
      <c r="L878" s="2">
        <f>DEGREES(ASIN((((COS(RADIANS('PV model'!$B$2))*COS(RADIANS(H878))*COS(RADIANS(K878)))+(SIN(RADIANS('PV model'!$B$2))*SIN(RADIANS(H878)))))))</f>
        <v>5.7789963604835393</v>
      </c>
      <c r="M878" s="3">
        <f t="shared" si="147"/>
        <v>5.7789963604835393</v>
      </c>
      <c r="N878" s="2">
        <f t="shared" si="152"/>
        <v>50.2013771816112</v>
      </c>
      <c r="O878" s="2">
        <f>IF('PV model'!$B$2&gt;0, 180-N878,IF('PV model'!$B$2&lt;0,0-N878,N878))</f>
        <v>129.79862281838879</v>
      </c>
      <c r="P878" s="2">
        <f>ABS(O878-'PV model'!$B$5)</f>
        <v>75.201377181611207</v>
      </c>
      <c r="Q878" s="3">
        <f t="shared" si="148"/>
        <v>84.221003639516454</v>
      </c>
      <c r="R878" s="3">
        <f t="shared" si="153"/>
        <v>0</v>
      </c>
      <c r="S878" s="3">
        <f t="shared" si="149"/>
        <v>4.41</v>
      </c>
      <c r="T878" s="3">
        <f>(0.5*(1-COS(RADIANS(90-$X$3)))*(D878+E878)*'PV model'!$B$4)</f>
        <v>0</v>
      </c>
      <c r="U878" s="3">
        <f t="shared" si="154"/>
        <v>4.41</v>
      </c>
      <c r="V878" s="3">
        <f>('PV model'!$B$13*(U878/1000)*(1-'PV model'!$B$14*((20+C878)-25))*'PV model'!$B$10)/'PV model'!$B$12</f>
        <v>0.43447574016000001</v>
      </c>
    </row>
    <row r="879" spans="1:22" x14ac:dyDescent="0.2">
      <c r="A879" s="10">
        <f t="shared" si="155"/>
        <v>37</v>
      </c>
      <c r="B879" s="10">
        <f t="shared" si="156"/>
        <v>10</v>
      </c>
      <c r="C879" s="23">
        <v>8.6</v>
      </c>
      <c r="D879" s="24">
        <v>0</v>
      </c>
      <c r="E879" s="24">
        <v>22.931999999999999</v>
      </c>
      <c r="F879" s="48"/>
      <c r="G879" s="48"/>
      <c r="H879" s="1">
        <f t="shared" si="157"/>
        <v>-16.124561505271011</v>
      </c>
      <c r="I879" s="1">
        <f t="shared" si="150"/>
        <v>-14.28445450487413</v>
      </c>
      <c r="J879" s="4">
        <f>B879+('PV model'!$B$3/15)+(I879/60)</f>
        <v>9.48525909158543</v>
      </c>
      <c r="K879" s="2">
        <f t="shared" si="151"/>
        <v>37.721113626218553</v>
      </c>
      <c r="L879" s="2">
        <f>DEGREES(ASIN((((COS(RADIANS('PV model'!$B$2))*COS(RADIANS(H879))*COS(RADIANS(K879)))+(SIN(RADIANS('PV model'!$B$2))*SIN(RADIANS(H879)))))))</f>
        <v>11.625819248829711</v>
      </c>
      <c r="M879" s="3">
        <f t="shared" si="147"/>
        <v>11.625819248829711</v>
      </c>
      <c r="N879" s="2">
        <f t="shared" si="152"/>
        <v>36.874212958952818</v>
      </c>
      <c r="O879" s="2">
        <f>IF('PV model'!$B$2&gt;0, 180-N879,IF('PV model'!$B$2&lt;0,0-N879,N879))</f>
        <v>143.12578704104718</v>
      </c>
      <c r="P879" s="2">
        <f>ABS(O879-'PV model'!$B$5)</f>
        <v>61.874212958952825</v>
      </c>
      <c r="Q879" s="3">
        <f t="shared" si="148"/>
        <v>78.374180751170286</v>
      </c>
      <c r="R879" s="3">
        <f t="shared" si="153"/>
        <v>0</v>
      </c>
      <c r="S879" s="3">
        <f t="shared" si="149"/>
        <v>22.931999999999999</v>
      </c>
      <c r="T879" s="3">
        <f>(0.5*(1-COS(RADIANS(90-$X$3)))*(D879+E879)*'PV model'!$B$4)</f>
        <v>0</v>
      </c>
      <c r="U879" s="3">
        <f t="shared" si="154"/>
        <v>22.931999999999999</v>
      </c>
      <c r="V879" s="3">
        <f>('PV model'!$B$13*(U879/1000)*(1-'PV model'!$B$14*((20+C879)-25))*'PV model'!$B$10)/'PV model'!$B$12</f>
        <v>2.2592738488319997</v>
      </c>
    </row>
    <row r="880" spans="1:22" x14ac:dyDescent="0.2">
      <c r="A880" s="10">
        <f t="shared" si="155"/>
        <v>37</v>
      </c>
      <c r="B880" s="10">
        <f t="shared" si="156"/>
        <v>11</v>
      </c>
      <c r="C880" s="23">
        <v>8.6</v>
      </c>
      <c r="D880" s="24">
        <v>0</v>
      </c>
      <c r="E880" s="24">
        <v>45.863999999999997</v>
      </c>
      <c r="F880" s="48"/>
      <c r="G880" s="48"/>
      <c r="H880" s="1">
        <f t="shared" si="157"/>
        <v>-16.124561505271011</v>
      </c>
      <c r="I880" s="1">
        <f t="shared" si="150"/>
        <v>-14.28445450487413</v>
      </c>
      <c r="J880" s="4">
        <f>B880+('PV model'!$B$3/15)+(I880/60)</f>
        <v>10.48525909158543</v>
      </c>
      <c r="K880" s="2">
        <f t="shared" si="151"/>
        <v>22.72111362621855</v>
      </c>
      <c r="L880" s="2">
        <f>DEGREES(ASIN((((COS(RADIANS('PV model'!$B$2))*COS(RADIANS(H880))*COS(RADIANS(K880)))+(SIN(RADIANS('PV model'!$B$2))*SIN(RADIANS(H880)))))))</f>
        <v>15.843812782451446</v>
      </c>
      <c r="M880" s="3">
        <f t="shared" si="147"/>
        <v>15.843812782451446</v>
      </c>
      <c r="N880" s="2">
        <f t="shared" si="152"/>
        <v>22.687466256662258</v>
      </c>
      <c r="O880" s="2">
        <f>IF('PV model'!$B$2&gt;0, 180-N880,IF('PV model'!$B$2&lt;0,0-N880,N880))</f>
        <v>157.31253374333775</v>
      </c>
      <c r="P880" s="2">
        <f>ABS(O880-'PV model'!$B$5)</f>
        <v>47.687466256662248</v>
      </c>
      <c r="Q880" s="3">
        <f t="shared" si="148"/>
        <v>74.156187217548563</v>
      </c>
      <c r="R880" s="3">
        <f t="shared" si="153"/>
        <v>0</v>
      </c>
      <c r="S880" s="3">
        <f t="shared" si="149"/>
        <v>45.863999999999997</v>
      </c>
      <c r="T880" s="3">
        <f>(0.5*(1-COS(RADIANS(90-$X$3)))*(D880+E880)*'PV model'!$B$4)</f>
        <v>0</v>
      </c>
      <c r="U880" s="3">
        <f t="shared" si="154"/>
        <v>45.863999999999997</v>
      </c>
      <c r="V880" s="3">
        <f>('PV model'!$B$13*(U880/1000)*(1-'PV model'!$B$14*((20+C880)-25))*'PV model'!$B$10)/'PV model'!$B$12</f>
        <v>4.5185476976639993</v>
      </c>
    </row>
    <row r="881" spans="1:22" x14ac:dyDescent="0.2">
      <c r="A881" s="10">
        <f t="shared" si="155"/>
        <v>37</v>
      </c>
      <c r="B881" s="10">
        <f t="shared" si="156"/>
        <v>12</v>
      </c>
      <c r="C881" s="23">
        <v>8.6</v>
      </c>
      <c r="D881" s="24">
        <v>0</v>
      </c>
      <c r="E881" s="24">
        <v>61.739999999999995</v>
      </c>
      <c r="F881" s="48"/>
      <c r="G881" s="48"/>
      <c r="H881" s="1">
        <f t="shared" si="157"/>
        <v>-16.124561505271011</v>
      </c>
      <c r="I881" s="1">
        <f t="shared" si="150"/>
        <v>-14.28445450487413</v>
      </c>
      <c r="J881" s="4">
        <f>B881+('PV model'!$B$3/15)+(I881/60)</f>
        <v>11.48525909158543</v>
      </c>
      <c r="K881" s="2">
        <f t="shared" si="151"/>
        <v>7.7211136262185498</v>
      </c>
      <c r="L881" s="2">
        <f>DEGREES(ASIN((((COS(RADIANS('PV model'!$B$2))*COS(RADIANS(H881))*COS(RADIANS(K881)))+(SIN(RADIANS('PV model'!$B$2))*SIN(RADIANS(H881)))))))</f>
        <v>18.077858403914831</v>
      </c>
      <c r="M881" s="3">
        <f t="shared" si="147"/>
        <v>18.077858403914831</v>
      </c>
      <c r="N881" s="2">
        <f t="shared" si="152"/>
        <v>7.803037311650491</v>
      </c>
      <c r="O881" s="2">
        <f>IF('PV model'!$B$2&gt;0, 180-N881,IF('PV model'!$B$2&lt;0,0-N881,N881))</f>
        <v>172.19696268834952</v>
      </c>
      <c r="P881" s="2">
        <f>ABS(O881-'PV model'!$B$5)</f>
        <v>32.803037311650485</v>
      </c>
      <c r="Q881" s="3">
        <f t="shared" si="148"/>
        <v>71.922141596085169</v>
      </c>
      <c r="R881" s="3">
        <f t="shared" si="153"/>
        <v>0</v>
      </c>
      <c r="S881" s="3">
        <f t="shared" si="149"/>
        <v>61.739999999999995</v>
      </c>
      <c r="T881" s="3">
        <f>(0.5*(1-COS(RADIANS(90-$X$3)))*(D881+E881)*'PV model'!$B$4)</f>
        <v>0</v>
      </c>
      <c r="U881" s="3">
        <f t="shared" si="154"/>
        <v>61.739999999999995</v>
      </c>
      <c r="V881" s="3">
        <f>('PV model'!$B$13*(U881/1000)*(1-'PV model'!$B$14*((20+C881)-25))*'PV model'!$B$10)/'PV model'!$B$12</f>
        <v>6.0826603622399995</v>
      </c>
    </row>
    <row r="882" spans="1:22" x14ac:dyDescent="0.2">
      <c r="A882" s="10">
        <f t="shared" si="155"/>
        <v>37</v>
      </c>
      <c r="B882" s="10">
        <f t="shared" si="156"/>
        <v>13</v>
      </c>
      <c r="C882" s="23">
        <v>8.8000000000000007</v>
      </c>
      <c r="D882" s="24">
        <v>0</v>
      </c>
      <c r="E882" s="24">
        <v>67.914000000000001</v>
      </c>
      <c r="F882" s="48"/>
      <c r="G882" s="48"/>
      <c r="H882" s="1">
        <f t="shared" si="157"/>
        <v>-16.124561505271011</v>
      </c>
      <c r="I882" s="1">
        <f t="shared" si="150"/>
        <v>-14.28445450487413</v>
      </c>
      <c r="J882" s="4">
        <f>B882+('PV model'!$B$3/15)+(I882/60)</f>
        <v>12.48525909158543</v>
      </c>
      <c r="K882" s="2">
        <f t="shared" si="151"/>
        <v>-7.2788863737814502</v>
      </c>
      <c r="L882" s="2">
        <f>DEGREES(ASIN((((COS(RADIANS('PV model'!$B$2))*COS(RADIANS(H882))*COS(RADIANS(K882)))+(SIN(RADIANS('PV model'!$B$2))*SIN(RADIANS(H882)))))))</f>
        <v>18.110900431313553</v>
      </c>
      <c r="M882" s="3">
        <f t="shared" si="147"/>
        <v>18.110900431313553</v>
      </c>
      <c r="N882" s="2">
        <f t="shared" si="152"/>
        <v>-7.3574585088546343</v>
      </c>
      <c r="O882" s="2">
        <f>IF('PV model'!$B$2&gt;0, 180-N882,IF('PV model'!$B$2&lt;0,0-N882,N882))</f>
        <v>187.35745850885462</v>
      </c>
      <c r="P882" s="2">
        <f>ABS(O882-'PV model'!$B$5)</f>
        <v>17.64254149114538</v>
      </c>
      <c r="Q882" s="3">
        <f t="shared" si="148"/>
        <v>71.889099568686447</v>
      </c>
      <c r="R882" s="3">
        <f t="shared" si="153"/>
        <v>0</v>
      </c>
      <c r="S882" s="3">
        <f t="shared" si="149"/>
        <v>67.914000000000001</v>
      </c>
      <c r="T882" s="3">
        <f>(0.5*(1-COS(RADIANS(90-$X$3)))*(D882+E882)*'PV model'!$B$4)</f>
        <v>0</v>
      </c>
      <c r="U882" s="3">
        <f t="shared" si="154"/>
        <v>67.914000000000001</v>
      </c>
      <c r="V882" s="3">
        <f>('PV model'!$B$13*(U882/1000)*(1-'PV model'!$B$14*((20+C882)-25))*'PV model'!$B$10)/'PV model'!$B$12</f>
        <v>6.6854954517119998</v>
      </c>
    </row>
    <row r="883" spans="1:22" x14ac:dyDescent="0.2">
      <c r="A883" s="10">
        <f t="shared" si="155"/>
        <v>37</v>
      </c>
      <c r="B883" s="10">
        <f t="shared" si="156"/>
        <v>14</v>
      </c>
      <c r="C883" s="23">
        <v>8.9</v>
      </c>
      <c r="D883" s="24">
        <v>0</v>
      </c>
      <c r="E883" s="24">
        <v>63.504000000000005</v>
      </c>
      <c r="F883" s="48"/>
      <c r="G883" s="48"/>
      <c r="H883" s="1">
        <f t="shared" si="157"/>
        <v>-16.124561505271011</v>
      </c>
      <c r="I883" s="1">
        <f t="shared" si="150"/>
        <v>-14.28445450487413</v>
      </c>
      <c r="J883" s="4">
        <f>B883+('PV model'!$B$3/15)+(I883/60)</f>
        <v>13.48525909158543</v>
      </c>
      <c r="K883" s="2">
        <f t="shared" si="151"/>
        <v>-22.27888637378145</v>
      </c>
      <c r="L883" s="2">
        <f>DEGREES(ASIN((((COS(RADIANS('PV model'!$B$2))*COS(RADIANS(H883))*COS(RADIANS(K883)))+(SIN(RADIANS('PV model'!$B$2))*SIN(RADIANS(H883)))))))</f>
        <v>15.939555496386685</v>
      </c>
      <c r="M883" s="3">
        <f t="shared" si="147"/>
        <v>15.939555496386685</v>
      </c>
      <c r="N883" s="2">
        <f t="shared" si="152"/>
        <v>-22.257117842634479</v>
      </c>
      <c r="O883" s="2">
        <f>IF('PV model'!$B$2&gt;0, 180-N883,IF('PV model'!$B$2&lt;0,0-N883,N883))</f>
        <v>202.25711784263447</v>
      </c>
      <c r="P883" s="2">
        <f>ABS(O883-'PV model'!$B$5)</f>
        <v>2.7428821573655284</v>
      </c>
      <c r="Q883" s="3">
        <f t="shared" si="148"/>
        <v>74.060444503613311</v>
      </c>
      <c r="R883" s="3">
        <f t="shared" si="153"/>
        <v>0</v>
      </c>
      <c r="S883" s="3">
        <f t="shared" si="149"/>
        <v>63.504000000000005</v>
      </c>
      <c r="T883" s="3">
        <f>(0.5*(1-COS(RADIANS(90-$X$3)))*(D883+E883)*'PV model'!$B$4)</f>
        <v>0</v>
      </c>
      <c r="U883" s="3">
        <f t="shared" si="154"/>
        <v>63.504000000000005</v>
      </c>
      <c r="V883" s="3">
        <f>('PV model'!$B$13*(U883/1000)*(1-'PV model'!$B$14*((20+C883)-25))*'PV model'!$B$10)/'PV model'!$B$12</f>
        <v>6.248833226496</v>
      </c>
    </row>
    <row r="884" spans="1:22" x14ac:dyDescent="0.2">
      <c r="A884" s="10">
        <f t="shared" si="155"/>
        <v>37</v>
      </c>
      <c r="B884" s="10">
        <f t="shared" si="156"/>
        <v>15</v>
      </c>
      <c r="C884" s="23">
        <v>9.1</v>
      </c>
      <c r="D884" s="24">
        <v>0</v>
      </c>
      <c r="E884" s="24">
        <v>49.392000000000003</v>
      </c>
      <c r="F884" s="48"/>
      <c r="G884" s="48"/>
      <c r="H884" s="1">
        <f t="shared" si="157"/>
        <v>-16.124561505271011</v>
      </c>
      <c r="I884" s="1">
        <f t="shared" si="150"/>
        <v>-14.28445450487413</v>
      </c>
      <c r="J884" s="4">
        <f>B884+('PV model'!$B$3/15)+(I884/60)</f>
        <v>14.48525909158543</v>
      </c>
      <c r="K884" s="2">
        <f t="shared" si="151"/>
        <v>-37.278886373781447</v>
      </c>
      <c r="L884" s="2">
        <f>DEGREES(ASIN((((COS(RADIANS('PV model'!$B$2))*COS(RADIANS(H884))*COS(RADIANS(K884)))+(SIN(RADIANS('PV model'!$B$2))*SIN(RADIANS(H884)))))))</f>
        <v>11.775411445445132</v>
      </c>
      <c r="M884" s="3">
        <f t="shared" si="147"/>
        <v>11.775411445445132</v>
      </c>
      <c r="N884" s="2">
        <f t="shared" si="152"/>
        <v>-36.46815380216222</v>
      </c>
      <c r="O884" s="2">
        <f>IF('PV model'!$B$2&gt;0, 180-N884,IF('PV model'!$B$2&lt;0,0-N884,N884))</f>
        <v>216.46815380216222</v>
      </c>
      <c r="P884" s="2">
        <f>ABS(O884-'PV model'!$B$5)</f>
        <v>11.46815380216222</v>
      </c>
      <c r="Q884" s="3">
        <f t="shared" si="148"/>
        <v>78.22458855455487</v>
      </c>
      <c r="R884" s="3">
        <f t="shared" si="153"/>
        <v>0</v>
      </c>
      <c r="S884" s="3">
        <f t="shared" si="149"/>
        <v>49.392000000000003</v>
      </c>
      <c r="T884" s="3">
        <f>(0.5*(1-COS(RADIANS(90-$X$3)))*(D884+E884)*'PV model'!$B$4)</f>
        <v>0</v>
      </c>
      <c r="U884" s="3">
        <f t="shared" si="154"/>
        <v>49.392000000000003</v>
      </c>
      <c r="V884" s="3">
        <f>('PV model'!$B$13*(U884/1000)*(1-'PV model'!$B$14*((20+C884)-25))*'PV model'!$B$10)/'PV model'!$B$12</f>
        <v>4.8562538411520002</v>
      </c>
    </row>
    <row r="885" spans="1:22" x14ac:dyDescent="0.2">
      <c r="A885" s="10">
        <f t="shared" si="155"/>
        <v>37</v>
      </c>
      <c r="B885" s="10">
        <f t="shared" si="156"/>
        <v>16</v>
      </c>
      <c r="C885" s="23">
        <v>9.3000000000000007</v>
      </c>
      <c r="D885" s="24">
        <v>0</v>
      </c>
      <c r="E885" s="24">
        <v>27.342000000000002</v>
      </c>
      <c r="F885" s="48"/>
      <c r="G885" s="48"/>
      <c r="H885" s="1">
        <f t="shared" si="157"/>
        <v>-16.124561505271011</v>
      </c>
      <c r="I885" s="1">
        <f t="shared" si="150"/>
        <v>-14.28445450487413</v>
      </c>
      <c r="J885" s="4">
        <f>B885+('PV model'!$B$3/15)+(I885/60)</f>
        <v>15.48525909158543</v>
      </c>
      <c r="K885" s="2">
        <f t="shared" si="151"/>
        <v>-52.278886373781447</v>
      </c>
      <c r="L885" s="2">
        <f>DEGREES(ASIN((((COS(RADIANS('PV model'!$B$2))*COS(RADIANS(H885))*COS(RADIANS(K885)))+(SIN(RADIANS('PV model'!$B$2))*SIN(RADIANS(H885)))))))</f>
        <v>5.9709057282357616</v>
      </c>
      <c r="M885" s="3">
        <f t="shared" si="147"/>
        <v>5.9709057282357616</v>
      </c>
      <c r="N885" s="2">
        <f t="shared" si="152"/>
        <v>-49.820362114621311</v>
      </c>
      <c r="O885" s="2">
        <f>IF('PV model'!$B$2&gt;0, 180-N885,IF('PV model'!$B$2&lt;0,0-N885,N885))</f>
        <v>229.8203621146213</v>
      </c>
      <c r="P885" s="2">
        <f>ABS(O885-'PV model'!$B$5)</f>
        <v>24.820362114621304</v>
      </c>
      <c r="Q885" s="3">
        <f t="shared" si="148"/>
        <v>84.029094271764237</v>
      </c>
      <c r="R885" s="3">
        <f t="shared" si="153"/>
        <v>0</v>
      </c>
      <c r="S885" s="3">
        <f t="shared" si="149"/>
        <v>27.342000000000002</v>
      </c>
      <c r="T885" s="3">
        <f>(0.5*(1-COS(RADIANS(90-$X$3)))*(D885+E885)*'PV model'!$B$4)</f>
        <v>0</v>
      </c>
      <c r="U885" s="3">
        <f t="shared" si="154"/>
        <v>27.342000000000002</v>
      </c>
      <c r="V885" s="3">
        <f>('PV model'!$B$13*(U885/1000)*(1-'PV model'!$B$14*((20+C885)-25))*'PV model'!$B$10)/'PV model'!$B$12</f>
        <v>2.6860968912960002</v>
      </c>
    </row>
    <row r="886" spans="1:22" x14ac:dyDescent="0.2">
      <c r="A886" s="10">
        <f t="shared" si="155"/>
        <v>37</v>
      </c>
      <c r="B886" s="10">
        <f t="shared" si="156"/>
        <v>17</v>
      </c>
      <c r="C886" s="23">
        <v>9.6</v>
      </c>
      <c r="D886" s="24">
        <v>0</v>
      </c>
      <c r="E886" s="24">
        <v>6.1740000000000004</v>
      </c>
      <c r="F886" s="48"/>
      <c r="G886" s="48"/>
      <c r="H886" s="1">
        <f t="shared" si="157"/>
        <v>-16.124561505271011</v>
      </c>
      <c r="I886" s="1">
        <f t="shared" si="150"/>
        <v>-14.28445450487413</v>
      </c>
      <c r="J886" s="4">
        <f>B886+('PV model'!$B$3/15)+(I886/60)</f>
        <v>16.48525909158543</v>
      </c>
      <c r="K886" s="2">
        <f t="shared" si="151"/>
        <v>-67.278886373781447</v>
      </c>
      <c r="L886" s="2">
        <f>DEGREES(ASIN((((COS(RADIANS('PV model'!$B$2))*COS(RADIANS(H886))*COS(RADIANS(K886)))+(SIN(RADIANS('PV model'!$B$2))*SIN(RADIANS(H886)))))))</f>
        <v>-1.0724106000490063</v>
      </c>
      <c r="M886" s="3">
        <f t="shared" si="147"/>
        <v>0</v>
      </c>
      <c r="N886" s="2">
        <f t="shared" si="152"/>
        <v>-62.407495204695863</v>
      </c>
      <c r="O886" s="2">
        <f>IF('PV model'!$B$2&gt;0, 180-N886,IF('PV model'!$B$2&lt;0,0-N886,N886))</f>
        <v>242.40749520469586</v>
      </c>
      <c r="P886" s="2">
        <f>ABS(O886-'PV model'!$B$5)</f>
        <v>37.407495204695863</v>
      </c>
      <c r="Q886" s="3">
        <f t="shared" si="148"/>
        <v>91.072410600048997</v>
      </c>
      <c r="R886" s="3">
        <f t="shared" si="153"/>
        <v>0</v>
      </c>
      <c r="S886" s="3">
        <f t="shared" si="149"/>
        <v>6.1740000000000004</v>
      </c>
      <c r="T886" s="3">
        <f>(0.5*(1-COS(RADIANS(90-$X$3)))*(D886+E886)*'PV model'!$B$4)</f>
        <v>0</v>
      </c>
      <c r="U886" s="3">
        <f t="shared" si="154"/>
        <v>6.1740000000000004</v>
      </c>
      <c r="V886" s="3">
        <f>('PV model'!$B$13*(U886/1000)*(1-'PV model'!$B$14*((20+C886)-25))*'PV model'!$B$10)/'PV model'!$B$12</f>
        <v>0.60579742406400006</v>
      </c>
    </row>
    <row r="887" spans="1:22" x14ac:dyDescent="0.2">
      <c r="A887" s="10">
        <f t="shared" si="155"/>
        <v>37</v>
      </c>
      <c r="B887" s="10">
        <f t="shared" si="156"/>
        <v>18</v>
      </c>
      <c r="C887" s="23">
        <v>9.8000000000000007</v>
      </c>
      <c r="D887" s="24">
        <v>0</v>
      </c>
      <c r="E887" s="24">
        <v>0</v>
      </c>
      <c r="F887" s="48"/>
      <c r="G887" s="48"/>
      <c r="H887" s="1">
        <f t="shared" si="157"/>
        <v>-16.124561505271011</v>
      </c>
      <c r="I887" s="1">
        <f t="shared" si="150"/>
        <v>-14.28445450487413</v>
      </c>
      <c r="J887" s="4">
        <f>B887+('PV model'!$B$3/15)+(I887/60)</f>
        <v>17.48525909158543</v>
      </c>
      <c r="K887" s="2">
        <f t="shared" si="151"/>
        <v>-82.278886373781447</v>
      </c>
      <c r="L887" s="2">
        <f>DEGREES(ASIN((((COS(RADIANS('PV model'!$B$2))*COS(RADIANS(H887))*COS(RADIANS(K887)))+(SIN(RADIANS('PV model'!$B$2))*SIN(RADIANS(H887)))))))</f>
        <v>-8.9619141088927563</v>
      </c>
      <c r="M887" s="3">
        <f t="shared" si="147"/>
        <v>0</v>
      </c>
      <c r="N887" s="2">
        <f t="shared" si="152"/>
        <v>-74.518254014640348</v>
      </c>
      <c r="O887" s="2">
        <f>IF('PV model'!$B$2&gt;0, 180-N887,IF('PV model'!$B$2&lt;0,0-N887,N887))</f>
        <v>254.51825401464035</v>
      </c>
      <c r="P887" s="2">
        <f>ABS(O887-'PV model'!$B$5)</f>
        <v>49.518254014640348</v>
      </c>
      <c r="Q887" s="3">
        <f t="shared" si="148"/>
        <v>98.961914108892756</v>
      </c>
      <c r="R887" s="3">
        <f t="shared" si="153"/>
        <v>0</v>
      </c>
      <c r="S887" s="3">
        <f t="shared" si="149"/>
        <v>0</v>
      </c>
      <c r="T887" s="3">
        <f>(0.5*(1-COS(RADIANS(90-$X$3)))*(D887+E887)*'PV model'!$B$4)</f>
        <v>0</v>
      </c>
      <c r="U887" s="3">
        <f t="shared" si="154"/>
        <v>0</v>
      </c>
      <c r="V887" s="3">
        <f>('PV model'!$B$13*(U887/1000)*(1-'PV model'!$B$14*((20+C887)-25))*'PV model'!$B$10)/'PV model'!$B$12</f>
        <v>0</v>
      </c>
    </row>
    <row r="888" spans="1:22" x14ac:dyDescent="0.2">
      <c r="A888" s="10">
        <f t="shared" si="155"/>
        <v>37</v>
      </c>
      <c r="B888" s="10">
        <f t="shared" si="156"/>
        <v>19</v>
      </c>
      <c r="C888" s="23">
        <v>8.9</v>
      </c>
      <c r="D888" s="24">
        <v>0</v>
      </c>
      <c r="E888" s="24">
        <v>0</v>
      </c>
      <c r="F888" s="48"/>
      <c r="G888" s="48"/>
      <c r="H888" s="1">
        <f t="shared" si="157"/>
        <v>-16.124561505271011</v>
      </c>
      <c r="I888" s="1">
        <f t="shared" si="150"/>
        <v>-14.28445450487413</v>
      </c>
      <c r="J888" s="4">
        <f>B888+('PV model'!$B$3/15)+(I888/60)</f>
        <v>18.48525909158543</v>
      </c>
      <c r="K888" s="2">
        <f t="shared" si="151"/>
        <v>-97.278886373781447</v>
      </c>
      <c r="L888" s="2">
        <f>DEGREES(ASIN((((COS(RADIANS('PV model'!$B$2))*COS(RADIANS(H888))*COS(RADIANS(K888)))+(SIN(RADIANS('PV model'!$B$2))*SIN(RADIANS(H888)))))))</f>
        <v>-17.326815025537314</v>
      </c>
      <c r="M888" s="3">
        <f t="shared" si="147"/>
        <v>0</v>
      </c>
      <c r="N888" s="2">
        <f t="shared" si="152"/>
        <v>-86.576998753419176</v>
      </c>
      <c r="O888" s="2">
        <f>IF('PV model'!$B$2&gt;0, 180-N888,IF('PV model'!$B$2&lt;0,0-N888,N888))</f>
        <v>266.57699875341916</v>
      </c>
      <c r="P888" s="2">
        <f>ABS(O888-'PV model'!$B$5)</f>
        <v>61.576998753419161</v>
      </c>
      <c r="Q888" s="3">
        <f t="shared" si="148"/>
        <v>107.32681502553731</v>
      </c>
      <c r="R888" s="3">
        <f t="shared" si="153"/>
        <v>0</v>
      </c>
      <c r="S888" s="3">
        <f t="shared" si="149"/>
        <v>0</v>
      </c>
      <c r="T888" s="3">
        <f>(0.5*(1-COS(RADIANS(90-$X$3)))*(D888+E888)*'PV model'!$B$4)</f>
        <v>0</v>
      </c>
      <c r="U888" s="3">
        <f t="shared" si="154"/>
        <v>0</v>
      </c>
      <c r="V888" s="3">
        <f>('PV model'!$B$13*(U888/1000)*(1-'PV model'!$B$14*((20+C888)-25))*'PV model'!$B$10)/'PV model'!$B$12</f>
        <v>0</v>
      </c>
    </row>
    <row r="889" spans="1:22" x14ac:dyDescent="0.2">
      <c r="A889" s="10">
        <f t="shared" si="155"/>
        <v>37</v>
      </c>
      <c r="B889" s="10">
        <f t="shared" si="156"/>
        <v>20</v>
      </c>
      <c r="C889" s="23">
        <v>8.1</v>
      </c>
      <c r="D889" s="24">
        <v>0</v>
      </c>
      <c r="E889" s="24">
        <v>0</v>
      </c>
      <c r="F889" s="48"/>
      <c r="G889" s="48"/>
      <c r="H889" s="1">
        <f t="shared" si="157"/>
        <v>-16.124561505271011</v>
      </c>
      <c r="I889" s="1">
        <f t="shared" si="150"/>
        <v>-14.28445450487413</v>
      </c>
      <c r="J889" s="4">
        <f>B889+('PV model'!$B$3/15)+(I889/60)</f>
        <v>19.48525909158543</v>
      </c>
      <c r="K889" s="2">
        <f t="shared" si="151"/>
        <v>-112.27888637378145</v>
      </c>
      <c r="L889" s="2">
        <f>DEGREES(ASIN((((COS(RADIANS('PV model'!$B$2))*COS(RADIANS(H889))*COS(RADIANS(K889)))+(SIN(RADIANS('PV model'!$B$2))*SIN(RADIANS(H889)))))))</f>
        <v>-25.795941292475181</v>
      </c>
      <c r="M889" s="3">
        <f t="shared" si="147"/>
        <v>0</v>
      </c>
      <c r="N889" s="2">
        <f t="shared" si="152"/>
        <v>-80.871389883403296</v>
      </c>
      <c r="O889" s="2">
        <f>IF('PV model'!$B$2&gt;0, 180-N889,IF('PV model'!$B$2&lt;0,0-N889,N889))</f>
        <v>260.87138988340331</v>
      </c>
      <c r="P889" s="2">
        <f>ABS(O889-'PV model'!$B$5)</f>
        <v>55.87138988340331</v>
      </c>
      <c r="Q889" s="3">
        <f t="shared" si="148"/>
        <v>115.79594129247519</v>
      </c>
      <c r="R889" s="3">
        <f t="shared" si="153"/>
        <v>0</v>
      </c>
      <c r="S889" s="3">
        <f t="shared" si="149"/>
        <v>0</v>
      </c>
      <c r="T889" s="3">
        <f>(0.5*(1-COS(RADIANS(90-$X$3)))*(D889+E889)*'PV model'!$B$4)</f>
        <v>0</v>
      </c>
      <c r="U889" s="3">
        <f t="shared" si="154"/>
        <v>0</v>
      </c>
      <c r="V889" s="3">
        <f>('PV model'!$B$13*(U889/1000)*(1-'PV model'!$B$14*((20+C889)-25))*'PV model'!$B$10)/'PV model'!$B$12</f>
        <v>0</v>
      </c>
    </row>
    <row r="890" spans="1:22" x14ac:dyDescent="0.2">
      <c r="A890" s="10">
        <f t="shared" si="155"/>
        <v>37</v>
      </c>
      <c r="B890" s="10">
        <f t="shared" si="156"/>
        <v>21</v>
      </c>
      <c r="C890" s="23">
        <v>7.2</v>
      </c>
      <c r="D890" s="24">
        <v>0</v>
      </c>
      <c r="E890" s="24">
        <v>0</v>
      </c>
      <c r="F890" s="48"/>
      <c r="G890" s="48"/>
      <c r="H890" s="1">
        <f t="shared" si="157"/>
        <v>-16.124561505271011</v>
      </c>
      <c r="I890" s="1">
        <f t="shared" si="150"/>
        <v>-14.28445450487413</v>
      </c>
      <c r="J890" s="4">
        <f>B890+('PV model'!$B$3/15)+(I890/60)</f>
        <v>20.48525909158543</v>
      </c>
      <c r="K890" s="2">
        <f t="shared" si="151"/>
        <v>-127.27888637378145</v>
      </c>
      <c r="L890" s="2">
        <f>DEGREES(ASIN((((COS(RADIANS('PV model'!$B$2))*COS(RADIANS(H890))*COS(RADIANS(K890)))+(SIN(RADIANS('PV model'!$B$2))*SIN(RADIANS(H890)))))))</f>
        <v>-33.949013616800563</v>
      </c>
      <c r="M890" s="3">
        <f t="shared" si="147"/>
        <v>0</v>
      </c>
      <c r="N890" s="2">
        <f t="shared" si="152"/>
        <v>-67.142418768508648</v>
      </c>
      <c r="O890" s="2">
        <f>IF('PV model'!$B$2&gt;0, 180-N890,IF('PV model'!$B$2&lt;0,0-N890,N890))</f>
        <v>247.14241876850866</v>
      </c>
      <c r="P890" s="2">
        <f>ABS(O890-'PV model'!$B$5)</f>
        <v>42.142418768508662</v>
      </c>
      <c r="Q890" s="3">
        <f t="shared" si="148"/>
        <v>123.94901361680056</v>
      </c>
      <c r="R890" s="3">
        <f t="shared" si="153"/>
        <v>0</v>
      </c>
      <c r="S890" s="3">
        <f t="shared" si="149"/>
        <v>0</v>
      </c>
      <c r="T890" s="3">
        <f>(0.5*(1-COS(RADIANS(90-$X$3)))*(D890+E890)*'PV model'!$B$4)</f>
        <v>0</v>
      </c>
      <c r="U890" s="3">
        <f t="shared" si="154"/>
        <v>0</v>
      </c>
      <c r="V890" s="3">
        <f>('PV model'!$B$13*(U890/1000)*(1-'PV model'!$B$14*((20+C890)-25))*'PV model'!$B$10)/'PV model'!$B$12</f>
        <v>0</v>
      </c>
    </row>
    <row r="891" spans="1:22" x14ac:dyDescent="0.2">
      <c r="A891" s="10">
        <f t="shared" si="155"/>
        <v>37</v>
      </c>
      <c r="B891" s="10">
        <f t="shared" si="156"/>
        <v>22</v>
      </c>
      <c r="C891" s="23">
        <v>7.1</v>
      </c>
      <c r="D891" s="24">
        <v>0</v>
      </c>
      <c r="E891" s="24">
        <v>0</v>
      </c>
      <c r="F891" s="48"/>
      <c r="G891" s="48"/>
      <c r="H891" s="1">
        <f t="shared" si="157"/>
        <v>-16.124561505271011</v>
      </c>
      <c r="I891" s="1">
        <f t="shared" si="150"/>
        <v>-14.28445450487413</v>
      </c>
      <c r="J891" s="4">
        <f>B891+('PV model'!$B$3/15)+(I891/60)</f>
        <v>21.48525909158543</v>
      </c>
      <c r="K891" s="2">
        <f t="shared" si="151"/>
        <v>-142.27888637378146</v>
      </c>
      <c r="L891" s="2">
        <f>DEGREES(ASIN((((COS(RADIANS('PV model'!$B$2))*COS(RADIANS(H891))*COS(RADIANS(K891)))+(SIN(RADIANS('PV model'!$B$2))*SIN(RADIANS(H891)))))))</f>
        <v>-41.245188905011972</v>
      </c>
      <c r="M891" s="3">
        <f t="shared" si="147"/>
        <v>0</v>
      </c>
      <c r="N891" s="2">
        <f t="shared" si="152"/>
        <v>-51.41566982428229</v>
      </c>
      <c r="O891" s="2">
        <f>IF('PV model'!$B$2&gt;0, 180-N891,IF('PV model'!$B$2&lt;0,0-N891,N891))</f>
        <v>231.4156698242823</v>
      </c>
      <c r="P891" s="2">
        <f>ABS(O891-'PV model'!$B$5)</f>
        <v>26.415669824282304</v>
      </c>
      <c r="Q891" s="3">
        <f t="shared" si="148"/>
        <v>131.24518890501196</v>
      </c>
      <c r="R891" s="3">
        <f t="shared" si="153"/>
        <v>0</v>
      </c>
      <c r="S891" s="3">
        <f t="shared" si="149"/>
        <v>0</v>
      </c>
      <c r="T891" s="3">
        <f>(0.5*(1-COS(RADIANS(90-$X$3)))*(D891+E891)*'PV model'!$B$4)</f>
        <v>0</v>
      </c>
      <c r="U891" s="3">
        <f t="shared" si="154"/>
        <v>0</v>
      </c>
      <c r="V891" s="3">
        <f>('PV model'!$B$13*(U891/1000)*(1-'PV model'!$B$14*((20+C891)-25))*'PV model'!$B$10)/'PV model'!$B$12</f>
        <v>0</v>
      </c>
    </row>
    <row r="892" spans="1:22" x14ac:dyDescent="0.2">
      <c r="A892" s="10">
        <f t="shared" si="155"/>
        <v>37</v>
      </c>
      <c r="B892" s="10">
        <f t="shared" si="156"/>
        <v>23</v>
      </c>
      <c r="C892" s="23">
        <v>7</v>
      </c>
      <c r="D892" s="24">
        <v>0</v>
      </c>
      <c r="E892" s="24">
        <v>0</v>
      </c>
      <c r="F892" s="48"/>
      <c r="G892" s="48"/>
      <c r="H892" s="1">
        <f t="shared" si="157"/>
        <v>-16.124561505271011</v>
      </c>
      <c r="I892" s="1">
        <f t="shared" si="150"/>
        <v>-14.28445450487413</v>
      </c>
      <c r="J892" s="4">
        <f>B892+('PV model'!$B$3/15)+(I892/60)</f>
        <v>22.48525909158543</v>
      </c>
      <c r="K892" s="2">
        <f t="shared" si="151"/>
        <v>-157.27888637378146</v>
      </c>
      <c r="L892" s="2">
        <f>DEGREES(ASIN((((COS(RADIANS('PV model'!$B$2))*COS(RADIANS(H892))*COS(RADIANS(K892)))+(SIN(RADIANS('PV model'!$B$2))*SIN(RADIANS(H892)))))))</f>
        <v>-46.951765970119624</v>
      </c>
      <c r="M892" s="3">
        <f t="shared" si="147"/>
        <v>0</v>
      </c>
      <c r="N892" s="2">
        <f t="shared" si="152"/>
        <v>-32.927270923695339</v>
      </c>
      <c r="O892" s="2">
        <f>IF('PV model'!$B$2&gt;0, 180-N892,IF('PV model'!$B$2&lt;0,0-N892,N892))</f>
        <v>212.92727092369535</v>
      </c>
      <c r="P892" s="2">
        <f>ABS(O892-'PV model'!$B$5)</f>
        <v>7.927270923695346</v>
      </c>
      <c r="Q892" s="3">
        <f t="shared" si="148"/>
        <v>136.95176597011962</v>
      </c>
      <c r="R892" s="3">
        <f t="shared" si="153"/>
        <v>0</v>
      </c>
      <c r="S892" s="3">
        <f t="shared" si="149"/>
        <v>0</v>
      </c>
      <c r="T892" s="3">
        <f>(0.5*(1-COS(RADIANS(90-$X$3)))*(D892+E892)*'PV model'!$B$4)</f>
        <v>0</v>
      </c>
      <c r="U892" s="3">
        <f t="shared" si="154"/>
        <v>0</v>
      </c>
      <c r="V892" s="3">
        <f>('PV model'!$B$13*(U892/1000)*(1-'PV model'!$B$14*((20+C892)-25))*'PV model'!$B$10)/'PV model'!$B$12</f>
        <v>0</v>
      </c>
    </row>
    <row r="893" spans="1:22" x14ac:dyDescent="0.2">
      <c r="A893" s="10">
        <f t="shared" si="155"/>
        <v>37</v>
      </c>
      <c r="B893" s="10">
        <f t="shared" si="156"/>
        <v>24</v>
      </c>
      <c r="C893" s="23">
        <v>6.9</v>
      </c>
      <c r="D893" s="24">
        <v>0</v>
      </c>
      <c r="E893" s="24">
        <v>0</v>
      </c>
      <c r="F893" s="48"/>
      <c r="G893" s="48"/>
      <c r="H893" s="1">
        <f t="shared" si="157"/>
        <v>-16.124561505271011</v>
      </c>
      <c r="I893" s="1">
        <f t="shared" si="150"/>
        <v>-14.28445450487413</v>
      </c>
      <c r="J893" s="4">
        <f>B893+('PV model'!$B$3/15)+(I893/60)</f>
        <v>23.48525909158543</v>
      </c>
      <c r="K893" s="2">
        <f t="shared" si="151"/>
        <v>-172.27888637378146</v>
      </c>
      <c r="L893" s="2">
        <f>DEGREES(ASIN((((COS(RADIANS('PV model'!$B$2))*COS(RADIANS(H893))*COS(RADIANS(K893)))+(SIN(RADIANS('PV model'!$B$2))*SIN(RADIANS(H893)))))))</f>
        <v>-50.181109716681107</v>
      </c>
      <c r="M893" s="3">
        <f t="shared" si="147"/>
        <v>0</v>
      </c>
      <c r="N893" s="2">
        <f t="shared" si="152"/>
        <v>-11.627690458347852</v>
      </c>
      <c r="O893" s="2">
        <f>IF('PV model'!$B$2&gt;0, 180-N893,IF('PV model'!$B$2&lt;0,0-N893,N893))</f>
        <v>191.62769045834784</v>
      </c>
      <c r="P893" s="2">
        <f>ABS(O893-'PV model'!$B$5)</f>
        <v>13.372309541652157</v>
      </c>
      <c r="Q893" s="3">
        <f t="shared" si="148"/>
        <v>140.18110971668111</v>
      </c>
      <c r="R893" s="3">
        <f t="shared" si="153"/>
        <v>0</v>
      </c>
      <c r="S893" s="3">
        <f t="shared" si="149"/>
        <v>0</v>
      </c>
      <c r="T893" s="3">
        <f>(0.5*(1-COS(RADIANS(90-$X$3)))*(D893+E893)*'PV model'!$B$4)</f>
        <v>0</v>
      </c>
      <c r="U893" s="3">
        <f t="shared" si="154"/>
        <v>0</v>
      </c>
      <c r="V893" s="3">
        <f>('PV model'!$B$13*(U893/1000)*(1-'PV model'!$B$14*((20+C893)-25))*'PV model'!$B$10)/'PV model'!$B$12</f>
        <v>0</v>
      </c>
    </row>
    <row r="894" spans="1:22" x14ac:dyDescent="0.2">
      <c r="A894" s="10">
        <f t="shared" si="155"/>
        <v>38</v>
      </c>
      <c r="B894" s="10">
        <f t="shared" si="156"/>
        <v>1</v>
      </c>
      <c r="C894" s="23">
        <v>6.6</v>
      </c>
      <c r="D894" s="24">
        <v>0</v>
      </c>
      <c r="E894" s="24">
        <v>0</v>
      </c>
      <c r="F894" s="48"/>
      <c r="G894" s="48"/>
      <c r="H894" s="1">
        <f t="shared" si="157"/>
        <v>-15.828734521009402</v>
      </c>
      <c r="I894" s="1">
        <f t="shared" si="150"/>
        <v>-14.368563714607939</v>
      </c>
      <c r="J894" s="4">
        <f>B894+('PV model'!$B$3/15)+(I894/60)</f>
        <v>0.48385727142320106</v>
      </c>
      <c r="K894" s="2">
        <f t="shared" si="151"/>
        <v>172.74214092865199</v>
      </c>
      <c r="L894" s="2">
        <f>DEGREES(ASIN((((COS(RADIANS('PV model'!$B$2))*COS(RADIANS(H894))*COS(RADIANS(K894)))+(SIN(RADIANS('PV model'!$B$2))*SIN(RADIANS(H894)))))))</f>
        <v>-49.938463338086194</v>
      </c>
      <c r="M894" s="3">
        <f t="shared" si="147"/>
        <v>0</v>
      </c>
      <c r="N894" s="2">
        <f t="shared" si="152"/>
        <v>10.885573487956888</v>
      </c>
      <c r="O894" s="2">
        <f>IF('PV model'!$B$2&gt;0, 180-N894,IF('PV model'!$B$2&lt;0,0-N894,N894))</f>
        <v>169.11442651204311</v>
      </c>
      <c r="P894" s="2">
        <f>ABS(O894-'PV model'!$B$5)</f>
        <v>35.88557348795689</v>
      </c>
      <c r="Q894" s="3">
        <f t="shared" si="148"/>
        <v>139.93846333808619</v>
      </c>
      <c r="R894" s="3">
        <f t="shared" si="153"/>
        <v>0</v>
      </c>
      <c r="S894" s="3">
        <f t="shared" si="149"/>
        <v>0</v>
      </c>
      <c r="T894" s="3">
        <f>(0.5*(1-COS(RADIANS(90-$X$3)))*(D894+E894)*'PV model'!$B$4)</f>
        <v>0</v>
      </c>
      <c r="U894" s="3">
        <f t="shared" si="154"/>
        <v>0</v>
      </c>
      <c r="V894" s="3">
        <f>('PV model'!$B$13*(U894/1000)*(1-'PV model'!$B$14*((20+C894)-25))*'PV model'!$B$10)/'PV model'!$B$12</f>
        <v>0</v>
      </c>
    </row>
    <row r="895" spans="1:22" x14ac:dyDescent="0.2">
      <c r="A895" s="10">
        <f t="shared" si="155"/>
        <v>38</v>
      </c>
      <c r="B895" s="10">
        <f t="shared" si="156"/>
        <v>2</v>
      </c>
      <c r="C895" s="23">
        <v>6.2</v>
      </c>
      <c r="D895" s="24">
        <v>0</v>
      </c>
      <c r="E895" s="24">
        <v>0</v>
      </c>
      <c r="F895" s="48"/>
      <c r="G895" s="48"/>
      <c r="H895" s="1">
        <f t="shared" si="157"/>
        <v>-15.828734521009402</v>
      </c>
      <c r="I895" s="1">
        <f t="shared" si="150"/>
        <v>-14.368563714607939</v>
      </c>
      <c r="J895" s="4">
        <f>B895+('PV model'!$B$3/15)+(I895/60)</f>
        <v>1.483857271423201</v>
      </c>
      <c r="K895" s="2">
        <f t="shared" si="151"/>
        <v>157.74214092865199</v>
      </c>
      <c r="L895" s="2">
        <f>DEGREES(ASIN((((COS(RADIANS('PV model'!$B$2))*COS(RADIANS(H895))*COS(RADIANS(K895)))+(SIN(RADIANS('PV model'!$B$2))*SIN(RADIANS(H895)))))))</f>
        <v>-46.812367505756704</v>
      </c>
      <c r="M895" s="3">
        <f t="shared" si="147"/>
        <v>0</v>
      </c>
      <c r="N895" s="2">
        <f t="shared" si="152"/>
        <v>32.172089012599855</v>
      </c>
      <c r="O895" s="2">
        <f>IF('PV model'!$B$2&gt;0, 180-N895,IF('PV model'!$B$2&lt;0,0-N895,N895))</f>
        <v>147.82791098740014</v>
      </c>
      <c r="P895" s="2">
        <f>ABS(O895-'PV model'!$B$5)</f>
        <v>57.172089012599855</v>
      </c>
      <c r="Q895" s="3">
        <f t="shared" si="148"/>
        <v>136.8123675057567</v>
      </c>
      <c r="R895" s="3">
        <f t="shared" si="153"/>
        <v>0</v>
      </c>
      <c r="S895" s="3">
        <f t="shared" si="149"/>
        <v>0</v>
      </c>
      <c r="T895" s="3">
        <f>(0.5*(1-COS(RADIANS(90-$X$3)))*(D895+E895)*'PV model'!$B$4)</f>
        <v>0</v>
      </c>
      <c r="U895" s="3">
        <f t="shared" si="154"/>
        <v>0</v>
      </c>
      <c r="V895" s="3">
        <f>('PV model'!$B$13*(U895/1000)*(1-'PV model'!$B$14*((20+C895)-25))*'PV model'!$B$10)/'PV model'!$B$12</f>
        <v>0</v>
      </c>
    </row>
    <row r="896" spans="1:22" x14ac:dyDescent="0.2">
      <c r="A896" s="10">
        <f t="shared" si="155"/>
        <v>38</v>
      </c>
      <c r="B896" s="10">
        <f t="shared" si="156"/>
        <v>3</v>
      </c>
      <c r="C896" s="23">
        <v>5.9</v>
      </c>
      <c r="D896" s="24">
        <v>0</v>
      </c>
      <c r="E896" s="24">
        <v>0</v>
      </c>
      <c r="F896" s="48"/>
      <c r="G896" s="48"/>
      <c r="H896" s="1">
        <f t="shared" si="157"/>
        <v>-15.828734521009402</v>
      </c>
      <c r="I896" s="1">
        <f t="shared" si="150"/>
        <v>-14.368563714607939</v>
      </c>
      <c r="J896" s="4">
        <f>B896+('PV model'!$B$3/15)+(I896/60)</f>
        <v>2.4838572714232008</v>
      </c>
      <c r="K896" s="2">
        <f t="shared" si="151"/>
        <v>142.74214092865199</v>
      </c>
      <c r="L896" s="2">
        <f>DEGREES(ASIN((((COS(RADIANS('PV model'!$B$2))*COS(RADIANS(H896))*COS(RADIANS(K896)))+(SIN(RADIANS('PV model'!$B$2))*SIN(RADIANS(H896)))))))</f>
        <v>-41.186348191570715</v>
      </c>
      <c r="M896" s="3">
        <f t="shared" si="147"/>
        <v>0</v>
      </c>
      <c r="N896" s="2">
        <f t="shared" si="152"/>
        <v>50.709224423354819</v>
      </c>
      <c r="O896" s="2">
        <f>IF('PV model'!$B$2&gt;0, 180-N896,IF('PV model'!$B$2&lt;0,0-N896,N896))</f>
        <v>129.29077557664519</v>
      </c>
      <c r="P896" s="2">
        <f>ABS(O896-'PV model'!$B$5)</f>
        <v>75.709224423354812</v>
      </c>
      <c r="Q896" s="3">
        <f t="shared" si="148"/>
        <v>131.18634819157072</v>
      </c>
      <c r="R896" s="3">
        <f t="shared" si="153"/>
        <v>0</v>
      </c>
      <c r="S896" s="3">
        <f t="shared" si="149"/>
        <v>0</v>
      </c>
      <c r="T896" s="3">
        <f>(0.5*(1-COS(RADIANS(90-$X$3)))*(D896+E896)*'PV model'!$B$4)</f>
        <v>0</v>
      </c>
      <c r="U896" s="3">
        <f t="shared" si="154"/>
        <v>0</v>
      </c>
      <c r="V896" s="3">
        <f>('PV model'!$B$13*(U896/1000)*(1-'PV model'!$B$14*((20+C896)-25))*'PV model'!$B$10)/'PV model'!$B$12</f>
        <v>0</v>
      </c>
    </row>
    <row r="897" spans="1:22" x14ac:dyDescent="0.2">
      <c r="A897" s="10">
        <f t="shared" si="155"/>
        <v>38</v>
      </c>
      <c r="B897" s="10">
        <f t="shared" si="156"/>
        <v>4</v>
      </c>
      <c r="C897" s="23">
        <v>5.8</v>
      </c>
      <c r="D897" s="24">
        <v>0</v>
      </c>
      <c r="E897" s="24">
        <v>0</v>
      </c>
      <c r="F897" s="48"/>
      <c r="G897" s="48"/>
      <c r="H897" s="1">
        <f t="shared" si="157"/>
        <v>-15.828734521009402</v>
      </c>
      <c r="I897" s="1">
        <f t="shared" si="150"/>
        <v>-14.368563714607939</v>
      </c>
      <c r="J897" s="4">
        <f>B897+('PV model'!$B$3/15)+(I897/60)</f>
        <v>3.4838572714232008</v>
      </c>
      <c r="K897" s="2">
        <f t="shared" si="151"/>
        <v>127.74214092865199</v>
      </c>
      <c r="L897" s="2">
        <f>DEGREES(ASIN((((COS(RADIANS('PV model'!$B$2))*COS(RADIANS(H897))*COS(RADIANS(K897)))+(SIN(RADIANS('PV model'!$B$2))*SIN(RADIANS(H897)))))))</f>
        <v>-33.941538539702456</v>
      </c>
      <c r="M897" s="3">
        <f t="shared" si="147"/>
        <v>0</v>
      </c>
      <c r="N897" s="2">
        <f t="shared" si="152"/>
        <v>66.497981429175326</v>
      </c>
      <c r="O897" s="2">
        <f>IF('PV model'!$B$2&gt;0, 180-N897,IF('PV model'!$B$2&lt;0,0-N897,N897))</f>
        <v>113.50201857082467</v>
      </c>
      <c r="P897" s="2">
        <f>ABS(O897-'PV model'!$B$5)</f>
        <v>91.497981429175326</v>
      </c>
      <c r="Q897" s="3">
        <f t="shared" si="148"/>
        <v>123.94153853970245</v>
      </c>
      <c r="R897" s="3">
        <f t="shared" si="153"/>
        <v>0</v>
      </c>
      <c r="S897" s="3">
        <f t="shared" si="149"/>
        <v>0</v>
      </c>
      <c r="T897" s="3">
        <f>(0.5*(1-COS(RADIANS(90-$X$3)))*(D897+E897)*'PV model'!$B$4)</f>
        <v>0</v>
      </c>
      <c r="U897" s="3">
        <f t="shared" si="154"/>
        <v>0</v>
      </c>
      <c r="V897" s="3">
        <f>('PV model'!$B$13*(U897/1000)*(1-'PV model'!$B$14*((20+C897)-25))*'PV model'!$B$10)/'PV model'!$B$12</f>
        <v>0</v>
      </c>
    </row>
    <row r="898" spans="1:22" x14ac:dyDescent="0.2">
      <c r="A898" s="10">
        <f t="shared" si="155"/>
        <v>38</v>
      </c>
      <c r="B898" s="10">
        <f t="shared" si="156"/>
        <v>5</v>
      </c>
      <c r="C898" s="23">
        <v>5.6</v>
      </c>
      <c r="D898" s="24">
        <v>0</v>
      </c>
      <c r="E898" s="24">
        <v>0</v>
      </c>
      <c r="F898" s="48"/>
      <c r="G898" s="48"/>
      <c r="H898" s="1">
        <f t="shared" si="157"/>
        <v>-15.828734521009402</v>
      </c>
      <c r="I898" s="1">
        <f t="shared" si="150"/>
        <v>-14.368563714607939</v>
      </c>
      <c r="J898" s="4">
        <f>B898+('PV model'!$B$3/15)+(I898/60)</f>
        <v>4.4838572714232017</v>
      </c>
      <c r="K898" s="2">
        <f t="shared" si="151"/>
        <v>112.74214092865198</v>
      </c>
      <c r="L898" s="2">
        <f>DEGREES(ASIN((((COS(RADIANS('PV model'!$B$2))*COS(RADIANS(H898))*COS(RADIANS(K898)))+(SIN(RADIANS('PV model'!$B$2))*SIN(RADIANS(H898)))))))</f>
        <v>-25.814057443832411</v>
      </c>
      <c r="M898" s="3">
        <f t="shared" si="147"/>
        <v>0</v>
      </c>
      <c r="N898" s="2">
        <f t="shared" si="152"/>
        <v>80.277851130524169</v>
      </c>
      <c r="O898" s="2">
        <f>IF('PV model'!$B$2&gt;0, 180-N898,IF('PV model'!$B$2&lt;0,0-N898,N898))</f>
        <v>99.722148869475831</v>
      </c>
      <c r="P898" s="2">
        <f>ABS(O898-'PV model'!$B$5)</f>
        <v>105.27785113052417</v>
      </c>
      <c r="Q898" s="3">
        <f t="shared" si="148"/>
        <v>115.81405744383243</v>
      </c>
      <c r="R898" s="3">
        <f t="shared" si="153"/>
        <v>0</v>
      </c>
      <c r="S898" s="3">
        <f t="shared" si="149"/>
        <v>0</v>
      </c>
      <c r="T898" s="3">
        <f>(0.5*(1-COS(RADIANS(90-$X$3)))*(D898+E898)*'PV model'!$B$4)</f>
        <v>0</v>
      </c>
      <c r="U898" s="3">
        <f t="shared" si="154"/>
        <v>0</v>
      </c>
      <c r="V898" s="3">
        <f>('PV model'!$B$13*(U898/1000)*(1-'PV model'!$B$14*((20+C898)-25))*'PV model'!$B$10)/'PV model'!$B$12</f>
        <v>0</v>
      </c>
    </row>
    <row r="899" spans="1:22" x14ac:dyDescent="0.2">
      <c r="A899" s="10">
        <f t="shared" si="155"/>
        <v>38</v>
      </c>
      <c r="B899" s="10">
        <f t="shared" si="156"/>
        <v>6</v>
      </c>
      <c r="C899" s="23">
        <v>5.5</v>
      </c>
      <c r="D899" s="24">
        <v>0</v>
      </c>
      <c r="E899" s="24">
        <v>0</v>
      </c>
      <c r="F899" s="48"/>
      <c r="G899" s="48"/>
      <c r="H899" s="1">
        <f t="shared" si="157"/>
        <v>-15.828734521009402</v>
      </c>
      <c r="I899" s="1">
        <f t="shared" si="150"/>
        <v>-14.368563714607939</v>
      </c>
      <c r="J899" s="4">
        <f>B899+('PV model'!$B$3/15)+(I899/60)</f>
        <v>5.4838572714232017</v>
      </c>
      <c r="K899" s="2">
        <f t="shared" si="151"/>
        <v>97.742140928651978</v>
      </c>
      <c r="L899" s="2">
        <f>DEGREES(ASIN((((COS(RADIANS('PV model'!$B$2))*COS(RADIANS(H899))*COS(RADIANS(K899)))+(SIN(RADIANS('PV model'!$B$2))*SIN(RADIANS(H899)))))))</f>
        <v>-17.34958584699709</v>
      </c>
      <c r="M899" s="3">
        <f t="shared" si="147"/>
        <v>0</v>
      </c>
      <c r="N899" s="2">
        <f t="shared" si="152"/>
        <v>87.136598847511138</v>
      </c>
      <c r="O899" s="2">
        <f>IF('PV model'!$B$2&gt;0, 180-N899,IF('PV model'!$B$2&lt;0,0-N899,N899))</f>
        <v>92.863401152488862</v>
      </c>
      <c r="P899" s="2">
        <f>ABS(O899-'PV model'!$B$5)</f>
        <v>112.13659884751114</v>
      </c>
      <c r="Q899" s="3">
        <f t="shared" si="148"/>
        <v>107.3495858469971</v>
      </c>
      <c r="R899" s="3">
        <f t="shared" si="153"/>
        <v>0</v>
      </c>
      <c r="S899" s="3">
        <f t="shared" si="149"/>
        <v>0</v>
      </c>
      <c r="T899" s="3">
        <f>(0.5*(1-COS(RADIANS(90-$X$3)))*(D899+E899)*'PV model'!$B$4)</f>
        <v>0</v>
      </c>
      <c r="U899" s="3">
        <f t="shared" si="154"/>
        <v>0</v>
      </c>
      <c r="V899" s="3">
        <f>('PV model'!$B$13*(U899/1000)*(1-'PV model'!$B$14*((20+C899)-25))*'PV model'!$B$10)/'PV model'!$B$12</f>
        <v>0</v>
      </c>
    </row>
    <row r="900" spans="1:22" x14ac:dyDescent="0.2">
      <c r="A900" s="10">
        <f t="shared" si="155"/>
        <v>38</v>
      </c>
      <c r="B900" s="10">
        <f t="shared" si="156"/>
        <v>7</v>
      </c>
      <c r="C900" s="23">
        <v>5.2</v>
      </c>
      <c r="D900" s="24">
        <v>0</v>
      </c>
      <c r="E900" s="24">
        <v>0</v>
      </c>
      <c r="F900" s="48"/>
      <c r="G900" s="48"/>
      <c r="H900" s="1">
        <f t="shared" si="157"/>
        <v>-15.828734521009402</v>
      </c>
      <c r="I900" s="1">
        <f t="shared" si="150"/>
        <v>-14.368563714607939</v>
      </c>
      <c r="J900" s="4">
        <f>B900+('PV model'!$B$3/15)+(I900/60)</f>
        <v>6.4838572714232017</v>
      </c>
      <c r="K900" s="2">
        <f t="shared" si="151"/>
        <v>82.742140928651978</v>
      </c>
      <c r="L900" s="2">
        <f>DEGREES(ASIN((((COS(RADIANS('PV model'!$B$2))*COS(RADIANS(H900))*COS(RADIANS(K900)))+(SIN(RADIANS('PV model'!$B$2))*SIN(RADIANS(H900)))))))</f>
        <v>-8.9717429452789581</v>
      </c>
      <c r="M900" s="3">
        <f t="shared" si="147"/>
        <v>0</v>
      </c>
      <c r="N900" s="2">
        <f t="shared" si="152"/>
        <v>75.059435723311466</v>
      </c>
      <c r="O900" s="2">
        <f>IF('PV model'!$B$2&gt;0, 180-N900,IF('PV model'!$B$2&lt;0,0-N900,N900))</f>
        <v>104.94056427668853</v>
      </c>
      <c r="P900" s="2">
        <f>ABS(O900-'PV model'!$B$5)</f>
        <v>100.05943572331147</v>
      </c>
      <c r="Q900" s="3">
        <f t="shared" si="148"/>
        <v>98.971742945278962</v>
      </c>
      <c r="R900" s="3">
        <f t="shared" si="153"/>
        <v>0</v>
      </c>
      <c r="S900" s="3">
        <f t="shared" si="149"/>
        <v>0</v>
      </c>
      <c r="T900" s="3">
        <f>(0.5*(1-COS(RADIANS(90-$X$3)))*(D900+E900)*'PV model'!$B$4)</f>
        <v>0</v>
      </c>
      <c r="U900" s="3">
        <f t="shared" si="154"/>
        <v>0</v>
      </c>
      <c r="V900" s="3">
        <f>('PV model'!$B$13*(U900/1000)*(1-'PV model'!$B$14*((20+C900)-25))*'PV model'!$B$10)/'PV model'!$B$12</f>
        <v>0</v>
      </c>
    </row>
    <row r="901" spans="1:22" x14ac:dyDescent="0.2">
      <c r="A901" s="10">
        <f t="shared" si="155"/>
        <v>38</v>
      </c>
      <c r="B901" s="10">
        <f t="shared" si="156"/>
        <v>8</v>
      </c>
      <c r="C901" s="23">
        <v>5</v>
      </c>
      <c r="D901" s="24">
        <v>0</v>
      </c>
      <c r="E901" s="24">
        <v>0</v>
      </c>
      <c r="F901" s="48"/>
      <c r="G901" s="48"/>
      <c r="H901" s="1">
        <f t="shared" si="157"/>
        <v>-15.828734521009402</v>
      </c>
      <c r="I901" s="1">
        <f t="shared" si="150"/>
        <v>-14.368563714607939</v>
      </c>
      <c r="J901" s="4">
        <f>B901+('PV model'!$B$3/15)+(I901/60)</f>
        <v>7.4838572714232017</v>
      </c>
      <c r="K901" s="2">
        <f t="shared" si="151"/>
        <v>67.742140928651978</v>
      </c>
      <c r="L901" s="2">
        <f>DEGREES(ASIN((((COS(RADIANS('PV model'!$B$2))*COS(RADIANS(H901))*COS(RADIANS(K901)))+(SIN(RADIANS('PV model'!$B$2))*SIN(RADIANS(H901)))))))</f>
        <v>-1.0534542548554577</v>
      </c>
      <c r="M901" s="3">
        <f t="shared" si="147"/>
        <v>0</v>
      </c>
      <c r="N901" s="2">
        <f t="shared" si="152"/>
        <v>62.941909103597226</v>
      </c>
      <c r="O901" s="2">
        <f>IF('PV model'!$B$2&gt;0, 180-N901,IF('PV model'!$B$2&lt;0,0-N901,N901))</f>
        <v>117.05809089640277</v>
      </c>
      <c r="P901" s="2">
        <f>ABS(O901-'PV model'!$B$5)</f>
        <v>87.941909103597226</v>
      </c>
      <c r="Q901" s="3">
        <f t="shared" si="148"/>
        <v>91.053454254855453</v>
      </c>
      <c r="R901" s="3">
        <f t="shared" si="153"/>
        <v>0</v>
      </c>
      <c r="S901" s="3">
        <f t="shared" si="149"/>
        <v>0</v>
      </c>
      <c r="T901" s="3">
        <f>(0.5*(1-COS(RADIANS(90-$X$3)))*(D901+E901)*'PV model'!$B$4)</f>
        <v>0</v>
      </c>
      <c r="U901" s="3">
        <f t="shared" si="154"/>
        <v>0</v>
      </c>
      <c r="V901" s="3">
        <f>('PV model'!$B$13*(U901/1000)*(1-'PV model'!$B$14*((20+C901)-25))*'PV model'!$B$10)/'PV model'!$B$12</f>
        <v>0</v>
      </c>
    </row>
    <row r="902" spans="1:22" x14ac:dyDescent="0.2">
      <c r="A902" s="10">
        <f t="shared" si="155"/>
        <v>38</v>
      </c>
      <c r="B902" s="10">
        <f t="shared" si="156"/>
        <v>9</v>
      </c>
      <c r="C902" s="23">
        <v>4.7</v>
      </c>
      <c r="D902" s="24">
        <v>0</v>
      </c>
      <c r="E902" s="24">
        <v>11.465999999999999</v>
      </c>
      <c r="F902" s="48"/>
      <c r="G902" s="48"/>
      <c r="H902" s="1">
        <f t="shared" si="157"/>
        <v>-15.828734521009402</v>
      </c>
      <c r="I902" s="1">
        <f t="shared" si="150"/>
        <v>-14.368563714607939</v>
      </c>
      <c r="J902" s="4">
        <f>B902+('PV model'!$B$3/15)+(I902/60)</f>
        <v>8.4838572714232008</v>
      </c>
      <c r="K902" s="2">
        <f t="shared" si="151"/>
        <v>52.742140928651992</v>
      </c>
      <c r="L902" s="2">
        <f>DEGREES(ASIN((((COS(RADIANS('PV model'!$B$2))*COS(RADIANS(H902))*COS(RADIANS(K902)))+(SIN(RADIANS('PV model'!$B$2))*SIN(RADIANS(H902)))))))</f>
        <v>6.0335451048749711</v>
      </c>
      <c r="M902" s="3">
        <f t="shared" ref="M902:M965" si="158">IF(L902&gt;0, L902, 0)</f>
        <v>6.0335451048749711</v>
      </c>
      <c r="N902" s="2">
        <f t="shared" si="152"/>
        <v>50.354265173220519</v>
      </c>
      <c r="O902" s="2">
        <f>IF('PV model'!$B$2&gt;0, 180-N902,IF('PV model'!$B$2&lt;0,0-N902,N902))</f>
        <v>129.64573482677949</v>
      </c>
      <c r="P902" s="2">
        <f>ABS(O902-'PV model'!$B$5)</f>
        <v>75.354265173220512</v>
      </c>
      <c r="Q902" s="3">
        <f t="shared" ref="Q902:Q965" si="159">DEGREES(ACOS((SIN(RADIANS(L902))*COS(RADIANS(90-$X$3))+COS(RADIANS(L902))*COS(RADIANS(P902))*SIN(RADIANS(90-$X$3)))))</f>
        <v>83.96645489512504</v>
      </c>
      <c r="R902" s="3">
        <f t="shared" si="153"/>
        <v>0</v>
      </c>
      <c r="S902" s="3">
        <f t="shared" ref="S902:S965" si="160">IF($Z$3=TRUE, IF(E902=0,0,E902*(0.5*(1+COS(RADIANS(90-$X$3))*(1+(1-(E902^2/(D902+E902)^2))*(SIN(RADIANS(0.5*$X$3))^3)))*(1+(1-(E902^2/(D902+E902)^2))*(COS(RADIANS(Q902))^2)*(SIN(RADIANS(90-L902))^3)))), IF(E902=0,0,E902*(0.5*(1+COS(RADIANS(90-$X$3))))))</f>
        <v>11.465999999999999</v>
      </c>
      <c r="T902" s="3">
        <f>(0.5*(1-COS(RADIANS(90-$X$3)))*(D902+E902)*'PV model'!$B$4)</f>
        <v>0</v>
      </c>
      <c r="U902" s="3">
        <f t="shared" si="154"/>
        <v>11.465999999999999</v>
      </c>
      <c r="V902" s="3">
        <f>('PV model'!$B$13*(U902/1000)*(1-'PV model'!$B$14*((20+C902)-25))*'PV model'!$B$10)/'PV model'!$B$12</f>
        <v>1.1475167296319999</v>
      </c>
    </row>
    <row r="903" spans="1:22" x14ac:dyDescent="0.2">
      <c r="A903" s="10">
        <f t="shared" si="155"/>
        <v>38</v>
      </c>
      <c r="B903" s="10">
        <f t="shared" si="156"/>
        <v>10</v>
      </c>
      <c r="C903" s="23">
        <v>4.9000000000000004</v>
      </c>
      <c r="D903" s="24">
        <v>101.0205</v>
      </c>
      <c r="E903" s="24">
        <v>39.69</v>
      </c>
      <c r="F903" s="48"/>
      <c r="G903" s="48"/>
      <c r="H903" s="1">
        <f t="shared" si="157"/>
        <v>-15.828734521009402</v>
      </c>
      <c r="I903" s="1">
        <f t="shared" ref="I903:I966" si="161">9.87*SIN(RADIANS(1.978*A903-160.22))-7.53*COS(RADIANS(0.989*A903-80.11))-1.5*SIN((RADIANS(0.989*A903-80.11)))</f>
        <v>-14.368563714607939</v>
      </c>
      <c r="J903" s="4">
        <f>B903+('PV model'!$B$3/15)+(I903/60)</f>
        <v>9.4838572714232008</v>
      </c>
      <c r="K903" s="2">
        <f t="shared" ref="K903:K966" si="162">15*(12-J903)</f>
        <v>37.742140928651992</v>
      </c>
      <c r="L903" s="2">
        <f>DEGREES(ASIN((((COS(RADIANS('PV model'!$B$2))*COS(RADIANS(H903))*COS(RADIANS(K903)))+(SIN(RADIANS('PV model'!$B$2))*SIN(RADIANS(H903)))))))</f>
        <v>11.895326965982685</v>
      </c>
      <c r="M903" s="3">
        <f t="shared" si="158"/>
        <v>11.895326965982685</v>
      </c>
      <c r="N903" s="2">
        <f t="shared" ref="N903:N966" si="163">DEGREES(ASIN((COS(RADIANS(H903))*SIN(RADIANS(K903)))/COS(RADIANS(L903))))</f>
        <v>37.00050831861337</v>
      </c>
      <c r="O903" s="2">
        <f>IF('PV model'!$B$2&gt;0, 180-N903,IF('PV model'!$B$2&lt;0,0-N903,N903))</f>
        <v>142.99949168138664</v>
      </c>
      <c r="P903" s="2">
        <f>ABS(O903-'PV model'!$B$5)</f>
        <v>62.000508318613356</v>
      </c>
      <c r="Q903" s="3">
        <f t="shared" si="159"/>
        <v>78.10467303401731</v>
      </c>
      <c r="R903" s="3">
        <f t="shared" ref="R903:R966" si="164">IF(D903=0,0,D903*COS(RADIANS(Q903))/SIN(RADIANS(L903)))</f>
        <v>101.02050000000006</v>
      </c>
      <c r="S903" s="3">
        <f t="shared" si="160"/>
        <v>47.838954078835819</v>
      </c>
      <c r="T903" s="3">
        <f>(0.5*(1-COS(RADIANS(90-$X$3)))*(D903+E903)*'PV model'!$B$4)</f>
        <v>0</v>
      </c>
      <c r="U903" s="3">
        <f t="shared" ref="U903:U966" si="165">R903+S903+T903</f>
        <v>148.85945407883588</v>
      </c>
      <c r="V903" s="3">
        <f>('PV model'!$B$13*(U903/1000)*(1-'PV model'!$B$14*((20+C903)-25))*'PV model'!$B$10)/'PV model'!$B$12</f>
        <v>14.885943026132322</v>
      </c>
    </row>
    <row r="904" spans="1:22" x14ac:dyDescent="0.2">
      <c r="A904" s="10">
        <f t="shared" ref="A904:A967" si="166">IF(B904&gt;1,A903,A903+1)</f>
        <v>38</v>
      </c>
      <c r="B904" s="10">
        <f t="shared" ref="B904:B967" si="167">IF(B903&lt;24,B903+1,1)</f>
        <v>11</v>
      </c>
      <c r="C904" s="23">
        <v>5.2</v>
      </c>
      <c r="D904" s="24">
        <v>6.7347000000000001</v>
      </c>
      <c r="E904" s="24">
        <v>75.85199999999999</v>
      </c>
      <c r="F904" s="48"/>
      <c r="G904" s="48"/>
      <c r="H904" s="1">
        <f t="shared" ref="H904:H967" si="168">(23.465*SIN(RADIANS(280.1+0.9863*A904)))</f>
        <v>-15.828734521009402</v>
      </c>
      <c r="I904" s="1">
        <f t="shared" si="161"/>
        <v>-14.368563714607939</v>
      </c>
      <c r="J904" s="4">
        <f>B904+('PV model'!$B$3/15)+(I904/60)</f>
        <v>10.483857271423201</v>
      </c>
      <c r="K904" s="2">
        <f t="shared" si="162"/>
        <v>22.742140928651988</v>
      </c>
      <c r="L904" s="2">
        <f>DEGREES(ASIN((((COS(RADIANS('PV model'!$B$2))*COS(RADIANS(H904))*COS(RADIANS(K904)))+(SIN(RADIANS('PV model'!$B$2))*SIN(RADIANS(H904)))))))</f>
        <v>16.127268303782287</v>
      </c>
      <c r="M904" s="3">
        <f t="shared" si="158"/>
        <v>16.127268303782287</v>
      </c>
      <c r="N904" s="2">
        <f t="shared" si="163"/>
        <v>22.778003061961392</v>
      </c>
      <c r="O904" s="2">
        <f>IF('PV model'!$B$2&gt;0, 180-N904,IF('PV model'!$B$2&lt;0,0-N904,N904))</f>
        <v>157.22199693803861</v>
      </c>
      <c r="P904" s="2">
        <f>ABS(O904-'PV model'!$B$5)</f>
        <v>47.778003061961385</v>
      </c>
      <c r="Q904" s="3">
        <f t="shared" si="159"/>
        <v>73.872731696217713</v>
      </c>
      <c r="R904" s="3">
        <f t="shared" si="164"/>
        <v>6.7347000000000001</v>
      </c>
      <c r="S904" s="3">
        <f t="shared" si="160"/>
        <v>78.783884525700671</v>
      </c>
      <c r="T904" s="3">
        <f>(0.5*(1-COS(RADIANS(90-$X$3)))*(D904+E904)*'PV model'!$B$4)</f>
        <v>0</v>
      </c>
      <c r="U904" s="3">
        <f t="shared" si="165"/>
        <v>85.518584525700675</v>
      </c>
      <c r="V904" s="3">
        <f>('PV model'!$B$13*(U904/1000)*(1-'PV model'!$B$14*((20+C904)-25))*'PV model'!$B$10)/'PV model'!$B$12</f>
        <v>8.5415989590216874</v>
      </c>
    </row>
    <row r="905" spans="1:22" x14ac:dyDescent="0.2">
      <c r="A905" s="10">
        <f t="shared" si="166"/>
        <v>38</v>
      </c>
      <c r="B905" s="10">
        <f t="shared" si="167"/>
        <v>12</v>
      </c>
      <c r="C905" s="23">
        <v>5.4</v>
      </c>
      <c r="D905" s="24">
        <v>0</v>
      </c>
      <c r="E905" s="24">
        <v>64.385999999999996</v>
      </c>
      <c r="F905" s="48"/>
      <c r="G905" s="48"/>
      <c r="H905" s="1">
        <f t="shared" si="168"/>
        <v>-15.828734521009402</v>
      </c>
      <c r="I905" s="1">
        <f t="shared" si="161"/>
        <v>-14.368563714607939</v>
      </c>
      <c r="J905" s="4">
        <f>B905+('PV model'!$B$3/15)+(I905/60)</f>
        <v>11.483857271423201</v>
      </c>
      <c r="K905" s="2">
        <f t="shared" si="162"/>
        <v>7.7421409286519882</v>
      </c>
      <c r="L905" s="2">
        <f>DEGREES(ASIN((((COS(RADIANS('PV model'!$B$2))*COS(RADIANS(H905))*COS(RADIANS(K905)))+(SIN(RADIANS('PV model'!$B$2))*SIN(RADIANS(H905)))))))</f>
        <v>18.371110126150192</v>
      </c>
      <c r="M905" s="3">
        <f t="shared" si="158"/>
        <v>18.371110126150192</v>
      </c>
      <c r="N905" s="2">
        <f t="shared" si="163"/>
        <v>7.8492374268054279</v>
      </c>
      <c r="O905" s="2">
        <f>IF('PV model'!$B$2&gt;0, 180-N905,IF('PV model'!$B$2&lt;0,0-N905,N905))</f>
        <v>172.15076257319458</v>
      </c>
      <c r="P905" s="2">
        <f>ABS(O905-'PV model'!$B$5)</f>
        <v>32.849237426805416</v>
      </c>
      <c r="Q905" s="3">
        <f t="shared" si="159"/>
        <v>71.628889873849815</v>
      </c>
      <c r="R905" s="3">
        <f t="shared" si="164"/>
        <v>0</v>
      </c>
      <c r="S905" s="3">
        <f t="shared" si="160"/>
        <v>64.385999999999996</v>
      </c>
      <c r="T905" s="3">
        <f>(0.5*(1-COS(RADIANS(90-$X$3)))*(D905+E905)*'PV model'!$B$4)</f>
        <v>0</v>
      </c>
      <c r="U905" s="3">
        <f t="shared" si="165"/>
        <v>64.385999999999996</v>
      </c>
      <c r="V905" s="3">
        <f>('PV model'!$B$13*(U905/1000)*(1-'PV model'!$B$14*((20+C905)-25))*'PV model'!$B$10)/'PV model'!$B$12</f>
        <v>6.4257269207039993</v>
      </c>
    </row>
    <row r="906" spans="1:22" x14ac:dyDescent="0.2">
      <c r="A906" s="10">
        <f t="shared" si="166"/>
        <v>38</v>
      </c>
      <c r="B906" s="10">
        <f t="shared" si="167"/>
        <v>13</v>
      </c>
      <c r="C906" s="23">
        <v>5.2</v>
      </c>
      <c r="D906" s="24">
        <v>26.938800000000001</v>
      </c>
      <c r="E906" s="24">
        <v>118.18800000000002</v>
      </c>
      <c r="F906" s="48"/>
      <c r="G906" s="48"/>
      <c r="H906" s="1">
        <f t="shared" si="168"/>
        <v>-15.828734521009402</v>
      </c>
      <c r="I906" s="1">
        <f t="shared" si="161"/>
        <v>-14.368563714607939</v>
      </c>
      <c r="J906" s="4">
        <f>B906+('PV model'!$B$3/15)+(I906/60)</f>
        <v>12.483857271423201</v>
      </c>
      <c r="K906" s="2">
        <f t="shared" si="162"/>
        <v>-7.2578590713480118</v>
      </c>
      <c r="L906" s="2">
        <f>DEGREES(ASIN((((COS(RADIANS('PV model'!$B$2))*COS(RADIANS(H906))*COS(RADIANS(K906)))+(SIN(RADIANS('PV model'!$B$2))*SIN(RADIANS(H906)))))))</f>
        <v>18.407409392854902</v>
      </c>
      <c r="M906" s="3">
        <f t="shared" si="158"/>
        <v>18.407409392854902</v>
      </c>
      <c r="N906" s="2">
        <f t="shared" si="163"/>
        <v>-7.35973885933603</v>
      </c>
      <c r="O906" s="2">
        <f>IF('PV model'!$B$2&gt;0, 180-N906,IF('PV model'!$B$2&lt;0,0-N906,N906))</f>
        <v>187.35973885933603</v>
      </c>
      <c r="P906" s="2">
        <f>ABS(O906-'PV model'!$B$5)</f>
        <v>17.640261140663966</v>
      </c>
      <c r="Q906" s="3">
        <f t="shared" si="159"/>
        <v>71.592590607145098</v>
      </c>
      <c r="R906" s="3">
        <f t="shared" si="164"/>
        <v>26.938799999999993</v>
      </c>
      <c r="S906" s="3">
        <f t="shared" si="160"/>
        <v>128.8167488050008</v>
      </c>
      <c r="T906" s="3">
        <f>(0.5*(1-COS(RADIANS(90-$X$3)))*(D906+E906)*'PV model'!$B$4)</f>
        <v>0</v>
      </c>
      <c r="U906" s="3">
        <f t="shared" si="165"/>
        <v>155.75554880500079</v>
      </c>
      <c r="V906" s="3">
        <f>('PV model'!$B$13*(U906/1000)*(1-'PV model'!$B$14*((20+C906)-25))*'PV model'!$B$10)/'PV model'!$B$12</f>
        <v>15.556869198821039</v>
      </c>
    </row>
    <row r="907" spans="1:22" x14ac:dyDescent="0.2">
      <c r="A907" s="10">
        <f t="shared" si="166"/>
        <v>38</v>
      </c>
      <c r="B907" s="10">
        <f t="shared" si="167"/>
        <v>14</v>
      </c>
      <c r="C907" s="23">
        <v>5</v>
      </c>
      <c r="D907" s="24">
        <v>144.79605000000001</v>
      </c>
      <c r="E907" s="24">
        <v>120.83399999999999</v>
      </c>
      <c r="F907" s="48"/>
      <c r="G907" s="48"/>
      <c r="H907" s="1">
        <f t="shared" si="168"/>
        <v>-15.828734521009402</v>
      </c>
      <c r="I907" s="1">
        <f t="shared" si="161"/>
        <v>-14.368563714607939</v>
      </c>
      <c r="J907" s="4">
        <f>B907+('PV model'!$B$3/15)+(I907/60)</f>
        <v>13.483857271423201</v>
      </c>
      <c r="K907" s="2">
        <f t="shared" si="162"/>
        <v>-22.257859071348012</v>
      </c>
      <c r="L907" s="2">
        <f>DEGREES(ASIN((((COS(RADIANS('PV model'!$B$2))*COS(RADIANS(H907))*COS(RADIANS(K907)))+(SIN(RADIANS('PV model'!$B$2))*SIN(RADIANS(H907)))))))</f>
        <v>16.232422839550917</v>
      </c>
      <c r="M907" s="3">
        <f t="shared" si="158"/>
        <v>16.232422839550917</v>
      </c>
      <c r="N907" s="2">
        <f t="shared" si="163"/>
        <v>-22.305386350165463</v>
      </c>
      <c r="O907" s="2">
        <f>IF('PV model'!$B$2&gt;0, 180-N907,IF('PV model'!$B$2&lt;0,0-N907,N907))</f>
        <v>202.30538635016546</v>
      </c>
      <c r="P907" s="2">
        <f>ABS(O907-'PV model'!$B$5)</f>
        <v>2.6946136498345368</v>
      </c>
      <c r="Q907" s="3">
        <f t="shared" si="159"/>
        <v>73.767577160449093</v>
      </c>
      <c r="R907" s="3">
        <f t="shared" si="164"/>
        <v>144.79604999999998</v>
      </c>
      <c r="S907" s="3">
        <f t="shared" si="160"/>
        <v>145.33146236368469</v>
      </c>
      <c r="T907" s="3">
        <f>(0.5*(1-COS(RADIANS(90-$X$3)))*(D907+E907)*'PV model'!$B$4)</f>
        <v>0</v>
      </c>
      <c r="U907" s="3">
        <f t="shared" si="165"/>
        <v>290.12751236368467</v>
      </c>
      <c r="V907" s="3">
        <f>('PV model'!$B$13*(U907/1000)*(1-'PV model'!$B$14*((20+C907)-25))*'PV model'!$B$10)/'PV model'!$B$12</f>
        <v>29.001146135873917</v>
      </c>
    </row>
    <row r="908" spans="1:22" x14ac:dyDescent="0.2">
      <c r="A908" s="10">
        <f t="shared" si="166"/>
        <v>38</v>
      </c>
      <c r="B908" s="10">
        <f t="shared" si="167"/>
        <v>15</v>
      </c>
      <c r="C908" s="23">
        <v>4.9000000000000004</v>
      </c>
      <c r="D908" s="24">
        <v>277.24515000000002</v>
      </c>
      <c r="E908" s="24">
        <v>87.317999999999998</v>
      </c>
      <c r="F908" s="48"/>
      <c r="G908" s="48"/>
      <c r="H908" s="1">
        <f t="shared" si="168"/>
        <v>-15.828734521009402</v>
      </c>
      <c r="I908" s="1">
        <f t="shared" si="161"/>
        <v>-14.368563714607939</v>
      </c>
      <c r="J908" s="4">
        <f>B908+('PV model'!$B$3/15)+(I908/60)</f>
        <v>14.483857271423201</v>
      </c>
      <c r="K908" s="2">
        <f t="shared" si="162"/>
        <v>-37.257859071348008</v>
      </c>
      <c r="L908" s="2">
        <f>DEGREES(ASIN((((COS(RADIANS('PV model'!$B$2))*COS(RADIANS(H908))*COS(RADIANS(K908)))+(SIN(RADIANS('PV model'!$B$2))*SIN(RADIANS(H908)))))))</f>
        <v>12.059553484641675</v>
      </c>
      <c r="M908" s="3">
        <f t="shared" si="158"/>
        <v>12.059553484641675</v>
      </c>
      <c r="N908" s="2">
        <f t="shared" si="163"/>
        <v>-36.55478888687567</v>
      </c>
      <c r="O908" s="2">
        <f>IF('PV model'!$B$2&gt;0, 180-N908,IF('PV model'!$B$2&lt;0,0-N908,N908))</f>
        <v>216.55478888687566</v>
      </c>
      <c r="P908" s="2">
        <f>ABS(O908-'PV model'!$B$5)</f>
        <v>11.554788886875656</v>
      </c>
      <c r="Q908" s="3">
        <f t="shared" si="159"/>
        <v>77.940446515358317</v>
      </c>
      <c r="R908" s="3">
        <f t="shared" si="164"/>
        <v>277.24515000000014</v>
      </c>
      <c r="S908" s="3">
        <f t="shared" si="160"/>
        <v>105.78841446150062</v>
      </c>
      <c r="T908" s="3">
        <f>(0.5*(1-COS(RADIANS(90-$X$3)))*(D908+E908)*'PV model'!$B$4)</f>
        <v>0</v>
      </c>
      <c r="U908" s="3">
        <f t="shared" si="165"/>
        <v>383.03356446150076</v>
      </c>
      <c r="V908" s="3">
        <f>('PV model'!$B$13*(U908/1000)*(1-'PV model'!$B$14*((20+C908)-25))*'PV model'!$B$10)/'PV model'!$B$12</f>
        <v>38.303350317613045</v>
      </c>
    </row>
    <row r="909" spans="1:22" x14ac:dyDescent="0.2">
      <c r="A909" s="10">
        <f t="shared" si="166"/>
        <v>38</v>
      </c>
      <c r="B909" s="10">
        <f t="shared" si="167"/>
        <v>16</v>
      </c>
      <c r="C909" s="23">
        <v>4.7</v>
      </c>
      <c r="D909" s="24">
        <v>266.02064999999999</v>
      </c>
      <c r="E909" s="24">
        <v>52.919999999999995</v>
      </c>
      <c r="F909" s="48"/>
      <c r="G909" s="48"/>
      <c r="H909" s="1">
        <f t="shared" si="168"/>
        <v>-15.828734521009402</v>
      </c>
      <c r="I909" s="1">
        <f t="shared" si="161"/>
        <v>-14.368563714607939</v>
      </c>
      <c r="J909" s="4">
        <f>B909+('PV model'!$B$3/15)+(I909/60)</f>
        <v>15.483857271423201</v>
      </c>
      <c r="K909" s="2">
        <f t="shared" si="162"/>
        <v>-52.257859071348008</v>
      </c>
      <c r="L909" s="2">
        <f>DEGREES(ASIN((((COS(RADIANS('PV model'!$B$2))*COS(RADIANS(H909))*COS(RADIANS(K909)))+(SIN(RADIANS('PV model'!$B$2))*SIN(RADIANS(H909)))))))</f>
        <v>6.2441173652024267</v>
      </c>
      <c r="M909" s="3">
        <f t="shared" si="158"/>
        <v>6.2441173652024267</v>
      </c>
      <c r="N909" s="2">
        <f t="shared" si="163"/>
        <v>-49.936248707884076</v>
      </c>
      <c r="O909" s="2">
        <f>IF('PV model'!$B$2&gt;0, 180-N909,IF('PV model'!$B$2&lt;0,0-N909,N909))</f>
        <v>229.93624870788409</v>
      </c>
      <c r="P909" s="2">
        <f>ABS(O909-'PV model'!$B$5)</f>
        <v>24.93624870788409</v>
      </c>
      <c r="Q909" s="3">
        <f t="shared" si="159"/>
        <v>83.755882634797572</v>
      </c>
      <c r="R909" s="3">
        <f t="shared" si="164"/>
        <v>266.02064999999988</v>
      </c>
      <c r="S909" s="3">
        <f t="shared" si="160"/>
        <v>62.718303499662525</v>
      </c>
      <c r="T909" s="3">
        <f>(0.5*(1-COS(RADIANS(90-$X$3)))*(D909+E909)*'PV model'!$B$4)</f>
        <v>0</v>
      </c>
      <c r="U909" s="3">
        <f t="shared" si="165"/>
        <v>328.73895349966239</v>
      </c>
      <c r="V909" s="3">
        <f>('PV model'!$B$13*(U909/1000)*(1-'PV model'!$B$14*((20+C909)-25))*'PV model'!$B$10)/'PV model'!$B$12</f>
        <v>32.900178686776442</v>
      </c>
    </row>
    <row r="910" spans="1:22" x14ac:dyDescent="0.2">
      <c r="A910" s="10">
        <f t="shared" si="166"/>
        <v>38</v>
      </c>
      <c r="B910" s="10">
        <f t="shared" si="167"/>
        <v>17</v>
      </c>
      <c r="C910" s="23">
        <v>4.5</v>
      </c>
      <c r="D910" s="24">
        <v>17.959199999999999</v>
      </c>
      <c r="E910" s="24">
        <v>22.05</v>
      </c>
      <c r="F910" s="48"/>
      <c r="G910" s="48"/>
      <c r="H910" s="1">
        <f t="shared" si="168"/>
        <v>-15.828734521009402</v>
      </c>
      <c r="I910" s="1">
        <f t="shared" si="161"/>
        <v>-14.368563714607939</v>
      </c>
      <c r="J910" s="4">
        <f>B910+('PV model'!$B$3/15)+(I910/60)</f>
        <v>16.483857271423201</v>
      </c>
      <c r="K910" s="2">
        <f t="shared" si="162"/>
        <v>-67.257859071348008</v>
      </c>
      <c r="L910" s="2">
        <f>DEGREES(ASIN((((COS(RADIANS('PV model'!$B$2))*COS(RADIANS(H910))*COS(RADIANS(K910)))+(SIN(RADIANS('PV model'!$B$2))*SIN(RADIANS(H910)))))))</f>
        <v>-0.80961153633195448</v>
      </c>
      <c r="M910" s="3">
        <f t="shared" si="158"/>
        <v>0</v>
      </c>
      <c r="N910" s="2">
        <f t="shared" si="163"/>
        <v>-62.544841580350209</v>
      </c>
      <c r="O910" s="2">
        <f>IF('PV model'!$B$2&gt;0, 180-N910,IF('PV model'!$B$2&lt;0,0-N910,N910))</f>
        <v>242.54484158035021</v>
      </c>
      <c r="P910" s="2">
        <f>ABS(O910-'PV model'!$B$5)</f>
        <v>37.544841580350209</v>
      </c>
      <c r="Q910" s="3">
        <f t="shared" si="159"/>
        <v>90.809611536331957</v>
      </c>
      <c r="R910" s="3">
        <f t="shared" si="164"/>
        <v>17.959200000000116</v>
      </c>
      <c r="S910" s="3">
        <f t="shared" si="160"/>
        <v>24.767423876872147</v>
      </c>
      <c r="T910" s="3">
        <f>(0.5*(1-COS(RADIANS(90-$X$3)))*(D910+E910)*'PV model'!$B$4)</f>
        <v>0</v>
      </c>
      <c r="U910" s="3">
        <f t="shared" si="165"/>
        <v>42.726623876872267</v>
      </c>
      <c r="V910" s="3">
        <f>('PV model'!$B$13*(U910/1000)*(1-'PV model'!$B$14*((20+C910)-25))*'PV model'!$B$10)/'PV model'!$B$12</f>
        <v>4.2794952293776163</v>
      </c>
    </row>
    <row r="911" spans="1:22" x14ac:dyDescent="0.2">
      <c r="A911" s="10">
        <f t="shared" si="166"/>
        <v>38</v>
      </c>
      <c r="B911" s="10">
        <f t="shared" si="167"/>
        <v>18</v>
      </c>
      <c r="C911" s="23">
        <v>4.3</v>
      </c>
      <c r="D911" s="24">
        <v>0</v>
      </c>
      <c r="E911" s="24">
        <v>0</v>
      </c>
      <c r="F911" s="48"/>
      <c r="G911" s="48"/>
      <c r="H911" s="1">
        <f t="shared" si="168"/>
        <v>-15.828734521009402</v>
      </c>
      <c r="I911" s="1">
        <f t="shared" si="161"/>
        <v>-14.368563714607939</v>
      </c>
      <c r="J911" s="4">
        <f>B911+('PV model'!$B$3/15)+(I911/60)</f>
        <v>17.483857271423201</v>
      </c>
      <c r="K911" s="2">
        <f t="shared" si="162"/>
        <v>-82.257859071348008</v>
      </c>
      <c r="L911" s="2">
        <f>DEGREES(ASIN((((COS(RADIANS('PV model'!$B$2))*COS(RADIANS(H911))*COS(RADIANS(K911)))+(SIN(RADIANS('PV model'!$B$2))*SIN(RADIANS(H911)))))))</f>
        <v>-8.7069571851183678</v>
      </c>
      <c r="M911" s="3">
        <f t="shared" si="158"/>
        <v>0</v>
      </c>
      <c r="N911" s="2">
        <f t="shared" si="163"/>
        <v>-74.671462732179165</v>
      </c>
      <c r="O911" s="2">
        <f>IF('PV model'!$B$2&gt;0, 180-N911,IF('PV model'!$B$2&lt;0,0-N911,N911))</f>
        <v>254.67146273217918</v>
      </c>
      <c r="P911" s="2">
        <f>ABS(O911-'PV model'!$B$5)</f>
        <v>49.67146273217918</v>
      </c>
      <c r="Q911" s="3">
        <f t="shared" si="159"/>
        <v>98.70695718511837</v>
      </c>
      <c r="R911" s="3">
        <f t="shared" si="164"/>
        <v>0</v>
      </c>
      <c r="S911" s="3">
        <f t="shared" si="160"/>
        <v>0</v>
      </c>
      <c r="T911" s="3">
        <f>(0.5*(1-COS(RADIANS(90-$X$3)))*(D911+E911)*'PV model'!$B$4)</f>
        <v>0</v>
      </c>
      <c r="U911" s="3">
        <f t="shared" si="165"/>
        <v>0</v>
      </c>
      <c r="V911" s="3">
        <f>('PV model'!$B$13*(U911/1000)*(1-'PV model'!$B$14*((20+C911)-25))*'PV model'!$B$10)/'PV model'!$B$12</f>
        <v>0</v>
      </c>
    </row>
    <row r="912" spans="1:22" x14ac:dyDescent="0.2">
      <c r="A912" s="10">
        <f t="shared" si="166"/>
        <v>38</v>
      </c>
      <c r="B912" s="10">
        <f t="shared" si="167"/>
        <v>19</v>
      </c>
      <c r="C912" s="23">
        <v>3</v>
      </c>
      <c r="D912" s="24">
        <v>0</v>
      </c>
      <c r="E912" s="24">
        <v>0</v>
      </c>
      <c r="F912" s="48"/>
      <c r="G912" s="48"/>
      <c r="H912" s="1">
        <f t="shared" si="168"/>
        <v>-15.828734521009402</v>
      </c>
      <c r="I912" s="1">
        <f t="shared" si="161"/>
        <v>-14.368563714607939</v>
      </c>
      <c r="J912" s="4">
        <f>B912+('PV model'!$B$3/15)+(I912/60)</f>
        <v>18.483857271423201</v>
      </c>
      <c r="K912" s="2">
        <f t="shared" si="162"/>
        <v>-97.257859071348008</v>
      </c>
      <c r="L912" s="2">
        <f>DEGREES(ASIN((((COS(RADIANS('PV model'!$B$2))*COS(RADIANS(H912))*COS(RADIANS(K912)))+(SIN(RADIANS('PV model'!$B$2))*SIN(RADIANS(H912)))))))</f>
        <v>-17.07567741290412</v>
      </c>
      <c r="M912" s="3">
        <f t="shared" si="158"/>
        <v>0</v>
      </c>
      <c r="N912" s="2">
        <f t="shared" si="163"/>
        <v>-86.742025924988909</v>
      </c>
      <c r="O912" s="2">
        <f>IF('PV model'!$B$2&gt;0, 180-N912,IF('PV model'!$B$2&lt;0,0-N912,N912))</f>
        <v>266.74202592498892</v>
      </c>
      <c r="P912" s="2">
        <f>ABS(O912-'PV model'!$B$5)</f>
        <v>61.742025924988923</v>
      </c>
      <c r="Q912" s="3">
        <f t="shared" si="159"/>
        <v>107.07567741290413</v>
      </c>
      <c r="R912" s="3">
        <f t="shared" si="164"/>
        <v>0</v>
      </c>
      <c r="S912" s="3">
        <f t="shared" si="160"/>
        <v>0</v>
      </c>
      <c r="T912" s="3">
        <f>(0.5*(1-COS(RADIANS(90-$X$3)))*(D912+E912)*'PV model'!$B$4)</f>
        <v>0</v>
      </c>
      <c r="U912" s="3">
        <f t="shared" si="165"/>
        <v>0</v>
      </c>
      <c r="V912" s="3">
        <f>('PV model'!$B$13*(U912/1000)*(1-'PV model'!$B$14*((20+C912)-25))*'PV model'!$B$10)/'PV model'!$B$12</f>
        <v>0</v>
      </c>
    </row>
    <row r="913" spans="1:22" x14ac:dyDescent="0.2">
      <c r="A913" s="10">
        <f t="shared" si="166"/>
        <v>38</v>
      </c>
      <c r="B913" s="10">
        <f t="shared" si="167"/>
        <v>20</v>
      </c>
      <c r="C913" s="23">
        <v>1.8</v>
      </c>
      <c r="D913" s="24">
        <v>0</v>
      </c>
      <c r="E913" s="24">
        <v>0</v>
      </c>
      <c r="F913" s="48"/>
      <c r="G913" s="48"/>
      <c r="H913" s="1">
        <f t="shared" si="168"/>
        <v>-15.828734521009402</v>
      </c>
      <c r="I913" s="1">
        <f t="shared" si="161"/>
        <v>-14.368563714607939</v>
      </c>
      <c r="J913" s="4">
        <f>B913+('PV model'!$B$3/15)+(I913/60)</f>
        <v>19.483857271423201</v>
      </c>
      <c r="K913" s="2">
        <f t="shared" si="162"/>
        <v>-112.25785907134801</v>
      </c>
      <c r="L913" s="2">
        <f>DEGREES(ASIN((((COS(RADIANS('PV model'!$B$2))*COS(RADIANS(H913))*COS(RADIANS(K913)))+(SIN(RADIANS('PV model'!$B$2))*SIN(RADIANS(H913)))))))</f>
        <v>-25.543528818371644</v>
      </c>
      <c r="M913" s="3">
        <f t="shared" si="158"/>
        <v>0</v>
      </c>
      <c r="N913" s="2">
        <f t="shared" si="163"/>
        <v>-80.698755403987008</v>
      </c>
      <c r="O913" s="2">
        <f>IF('PV model'!$B$2&gt;0, 180-N913,IF('PV model'!$B$2&lt;0,0-N913,N913))</f>
        <v>260.69875540398698</v>
      </c>
      <c r="P913" s="2">
        <f>ABS(O913-'PV model'!$B$5)</f>
        <v>55.698755403986979</v>
      </c>
      <c r="Q913" s="3">
        <f t="shared" si="159"/>
        <v>115.54352881837166</v>
      </c>
      <c r="R913" s="3">
        <f t="shared" si="164"/>
        <v>0</v>
      </c>
      <c r="S913" s="3">
        <f t="shared" si="160"/>
        <v>0</v>
      </c>
      <c r="T913" s="3">
        <f>(0.5*(1-COS(RADIANS(90-$X$3)))*(D913+E913)*'PV model'!$B$4)</f>
        <v>0</v>
      </c>
      <c r="U913" s="3">
        <f t="shared" si="165"/>
        <v>0</v>
      </c>
      <c r="V913" s="3">
        <f>('PV model'!$B$13*(U913/1000)*(1-'PV model'!$B$14*((20+C913)-25))*'PV model'!$B$10)/'PV model'!$B$12</f>
        <v>0</v>
      </c>
    </row>
    <row r="914" spans="1:22" x14ac:dyDescent="0.2">
      <c r="A914" s="10">
        <f t="shared" si="166"/>
        <v>38</v>
      </c>
      <c r="B914" s="10">
        <f t="shared" si="167"/>
        <v>21</v>
      </c>
      <c r="C914" s="23">
        <v>0.5</v>
      </c>
      <c r="D914" s="24">
        <v>0</v>
      </c>
      <c r="E914" s="24">
        <v>0</v>
      </c>
      <c r="F914" s="48"/>
      <c r="G914" s="48"/>
      <c r="H914" s="1">
        <f t="shared" si="168"/>
        <v>-15.828734521009402</v>
      </c>
      <c r="I914" s="1">
        <f t="shared" si="161"/>
        <v>-14.368563714607939</v>
      </c>
      <c r="J914" s="4">
        <f>B914+('PV model'!$B$3/15)+(I914/60)</f>
        <v>20.483857271423201</v>
      </c>
      <c r="K914" s="2">
        <f t="shared" si="162"/>
        <v>-127.25785907134801</v>
      </c>
      <c r="L914" s="2">
        <f>DEGREES(ASIN((((COS(RADIANS('PV model'!$B$2))*COS(RADIANS(H914))*COS(RADIANS(K914)))+(SIN(RADIANS('PV model'!$B$2))*SIN(RADIANS(H914)))))))</f>
        <v>-33.689544830182832</v>
      </c>
      <c r="M914" s="3">
        <f t="shared" si="158"/>
        <v>0</v>
      </c>
      <c r="N914" s="2">
        <f t="shared" si="163"/>
        <v>-66.969667780152434</v>
      </c>
      <c r="O914" s="2">
        <f>IF('PV model'!$B$2&gt;0, 180-N914,IF('PV model'!$B$2&lt;0,0-N914,N914))</f>
        <v>246.96966778015243</v>
      </c>
      <c r="P914" s="2">
        <f>ABS(O914-'PV model'!$B$5)</f>
        <v>41.969667780152434</v>
      </c>
      <c r="Q914" s="3">
        <f t="shared" si="159"/>
        <v>123.68954483018283</v>
      </c>
      <c r="R914" s="3">
        <f t="shared" si="164"/>
        <v>0</v>
      </c>
      <c r="S914" s="3">
        <f t="shared" si="160"/>
        <v>0</v>
      </c>
      <c r="T914" s="3">
        <f>(0.5*(1-COS(RADIANS(90-$X$3)))*(D914+E914)*'PV model'!$B$4)</f>
        <v>0</v>
      </c>
      <c r="U914" s="3">
        <f t="shared" si="165"/>
        <v>0</v>
      </c>
      <c r="V914" s="3">
        <f>('PV model'!$B$13*(U914/1000)*(1-'PV model'!$B$14*((20+C914)-25))*'PV model'!$B$10)/'PV model'!$B$12</f>
        <v>0</v>
      </c>
    </row>
    <row r="915" spans="1:22" x14ac:dyDescent="0.2">
      <c r="A915" s="10">
        <f t="shared" si="166"/>
        <v>38</v>
      </c>
      <c r="B915" s="10">
        <f t="shared" si="167"/>
        <v>22</v>
      </c>
      <c r="C915" s="23">
        <v>0.4</v>
      </c>
      <c r="D915" s="24">
        <v>0</v>
      </c>
      <c r="E915" s="24">
        <v>0</v>
      </c>
      <c r="F915" s="48"/>
      <c r="G915" s="48"/>
      <c r="H915" s="1">
        <f t="shared" si="168"/>
        <v>-15.828734521009402</v>
      </c>
      <c r="I915" s="1">
        <f t="shared" si="161"/>
        <v>-14.368563714607939</v>
      </c>
      <c r="J915" s="4">
        <f>B915+('PV model'!$B$3/15)+(I915/60)</f>
        <v>21.483857271423201</v>
      </c>
      <c r="K915" s="2">
        <f t="shared" si="162"/>
        <v>-142.25785907134801</v>
      </c>
      <c r="L915" s="2">
        <f>DEGREES(ASIN((((COS(RADIANS('PV model'!$B$2))*COS(RADIANS(H915))*COS(RADIANS(K915)))+(SIN(RADIANS('PV model'!$B$2))*SIN(RADIANS(H915)))))))</f>
        <v>-40.973225009650307</v>
      </c>
      <c r="M915" s="3">
        <f t="shared" si="158"/>
        <v>0</v>
      </c>
      <c r="N915" s="2">
        <f t="shared" si="163"/>
        <v>-51.258867522581966</v>
      </c>
      <c r="O915" s="2">
        <f>IF('PV model'!$B$2&gt;0, 180-N915,IF('PV model'!$B$2&lt;0,0-N915,N915))</f>
        <v>231.25886752258197</v>
      </c>
      <c r="P915" s="2">
        <f>ABS(O915-'PV model'!$B$5)</f>
        <v>26.258867522581966</v>
      </c>
      <c r="Q915" s="3">
        <f t="shared" si="159"/>
        <v>130.97322500965032</v>
      </c>
      <c r="R915" s="3">
        <f t="shared" si="164"/>
        <v>0</v>
      </c>
      <c r="S915" s="3">
        <f t="shared" si="160"/>
        <v>0</v>
      </c>
      <c r="T915" s="3">
        <f>(0.5*(1-COS(RADIANS(90-$X$3)))*(D915+E915)*'PV model'!$B$4)</f>
        <v>0</v>
      </c>
      <c r="U915" s="3">
        <f t="shared" si="165"/>
        <v>0</v>
      </c>
      <c r="V915" s="3">
        <f>('PV model'!$B$13*(U915/1000)*(1-'PV model'!$B$14*((20+C915)-25))*'PV model'!$B$10)/'PV model'!$B$12</f>
        <v>0</v>
      </c>
    </row>
    <row r="916" spans="1:22" x14ac:dyDescent="0.2">
      <c r="A916" s="10">
        <f t="shared" si="166"/>
        <v>38</v>
      </c>
      <c r="B916" s="10">
        <f t="shared" si="167"/>
        <v>23</v>
      </c>
      <c r="C916" s="23">
        <v>0.4</v>
      </c>
      <c r="D916" s="24">
        <v>0</v>
      </c>
      <c r="E916" s="24">
        <v>0</v>
      </c>
      <c r="F916" s="48"/>
      <c r="G916" s="48"/>
      <c r="H916" s="1">
        <f t="shared" si="168"/>
        <v>-15.828734521009402</v>
      </c>
      <c r="I916" s="1">
        <f t="shared" si="161"/>
        <v>-14.368563714607939</v>
      </c>
      <c r="J916" s="4">
        <f>B916+('PV model'!$B$3/15)+(I916/60)</f>
        <v>22.483857271423201</v>
      </c>
      <c r="K916" s="2">
        <f t="shared" si="162"/>
        <v>-157.25785907134801</v>
      </c>
      <c r="L916" s="2">
        <f>DEGREES(ASIN((((COS(RADIANS('PV model'!$B$2))*COS(RADIANS(H916))*COS(RADIANS(K916)))+(SIN(RADIANS('PV model'!$B$2))*SIN(RADIANS(H916)))))))</f>
        <v>-46.665007784776591</v>
      </c>
      <c r="M916" s="3">
        <f t="shared" si="158"/>
        <v>0</v>
      </c>
      <c r="N916" s="2">
        <f t="shared" si="163"/>
        <v>-32.817041197575698</v>
      </c>
      <c r="O916" s="2">
        <f>IF('PV model'!$B$2&gt;0, 180-N916,IF('PV model'!$B$2&lt;0,0-N916,N916))</f>
        <v>212.81704119757569</v>
      </c>
      <c r="P916" s="2">
        <f>ABS(O916-'PV model'!$B$5)</f>
        <v>7.8170411975756906</v>
      </c>
      <c r="Q916" s="3">
        <f t="shared" si="159"/>
        <v>136.66500778477661</v>
      </c>
      <c r="R916" s="3">
        <f t="shared" si="164"/>
        <v>0</v>
      </c>
      <c r="S916" s="3">
        <f t="shared" si="160"/>
        <v>0</v>
      </c>
      <c r="T916" s="3">
        <f>(0.5*(1-COS(RADIANS(90-$X$3)))*(D916+E916)*'PV model'!$B$4)</f>
        <v>0</v>
      </c>
      <c r="U916" s="3">
        <f t="shared" si="165"/>
        <v>0</v>
      </c>
      <c r="V916" s="3">
        <f>('PV model'!$B$13*(U916/1000)*(1-'PV model'!$B$14*((20+C916)-25))*'PV model'!$B$10)/'PV model'!$B$12</f>
        <v>0</v>
      </c>
    </row>
    <row r="917" spans="1:22" x14ac:dyDescent="0.2">
      <c r="A917" s="10">
        <f t="shared" si="166"/>
        <v>38</v>
      </c>
      <c r="B917" s="10">
        <f t="shared" si="167"/>
        <v>24</v>
      </c>
      <c r="C917" s="23">
        <v>0.3</v>
      </c>
      <c r="D917" s="24">
        <v>0</v>
      </c>
      <c r="E917" s="24">
        <v>0</v>
      </c>
      <c r="F917" s="48"/>
      <c r="G917" s="48"/>
      <c r="H917" s="1">
        <f t="shared" si="168"/>
        <v>-15.828734521009402</v>
      </c>
      <c r="I917" s="1">
        <f t="shared" si="161"/>
        <v>-14.368563714607939</v>
      </c>
      <c r="J917" s="4">
        <f>B917+('PV model'!$B$3/15)+(I917/60)</f>
        <v>23.483857271423201</v>
      </c>
      <c r="K917" s="2">
        <f t="shared" si="162"/>
        <v>-172.25785907134801</v>
      </c>
      <c r="L917" s="2">
        <f>DEGREES(ASIN((((COS(RADIANS('PV model'!$B$2))*COS(RADIANS(H917))*COS(RADIANS(K917)))+(SIN(RADIANS('PV model'!$B$2))*SIN(RADIANS(H917)))))))</f>
        <v>-49.884973575133927</v>
      </c>
      <c r="M917" s="3">
        <f t="shared" si="158"/>
        <v>0</v>
      </c>
      <c r="N917" s="2">
        <f t="shared" si="163"/>
        <v>-11.60430525062902</v>
      </c>
      <c r="O917" s="2">
        <f>IF('PV model'!$B$2&gt;0, 180-N917,IF('PV model'!$B$2&lt;0,0-N917,N917))</f>
        <v>191.60430525062901</v>
      </c>
      <c r="P917" s="2">
        <f>ABS(O917-'PV model'!$B$5)</f>
        <v>13.395694749370989</v>
      </c>
      <c r="Q917" s="3">
        <f t="shared" si="159"/>
        <v>139.88497357513393</v>
      </c>
      <c r="R917" s="3">
        <f t="shared" si="164"/>
        <v>0</v>
      </c>
      <c r="S917" s="3">
        <f t="shared" si="160"/>
        <v>0</v>
      </c>
      <c r="T917" s="3">
        <f>(0.5*(1-COS(RADIANS(90-$X$3)))*(D917+E917)*'PV model'!$B$4)</f>
        <v>0</v>
      </c>
      <c r="U917" s="3">
        <f t="shared" si="165"/>
        <v>0</v>
      </c>
      <c r="V917" s="3">
        <f>('PV model'!$B$13*(U917/1000)*(1-'PV model'!$B$14*((20+C917)-25))*'PV model'!$B$10)/'PV model'!$B$12</f>
        <v>0</v>
      </c>
    </row>
    <row r="918" spans="1:22" x14ac:dyDescent="0.2">
      <c r="A918" s="10">
        <f t="shared" si="166"/>
        <v>39</v>
      </c>
      <c r="B918" s="10">
        <f t="shared" si="167"/>
        <v>1</v>
      </c>
      <c r="C918" s="23">
        <v>0.4</v>
      </c>
      <c r="D918" s="24">
        <v>0</v>
      </c>
      <c r="E918" s="24">
        <v>0</v>
      </c>
      <c r="F918" s="48"/>
      <c r="G918" s="48"/>
      <c r="H918" s="1">
        <f t="shared" si="168"/>
        <v>-15.528217154125693</v>
      </c>
      <c r="I918" s="1">
        <f t="shared" si="161"/>
        <v>-14.439603414681082</v>
      </c>
      <c r="J918" s="4">
        <f>B918+('PV model'!$B$3/15)+(I918/60)</f>
        <v>0.48267327642198199</v>
      </c>
      <c r="K918" s="2">
        <f t="shared" si="162"/>
        <v>172.75990085367027</v>
      </c>
      <c r="L918" s="2">
        <f>DEGREES(ASIN((((COS(RADIANS('PV model'!$B$2))*COS(RADIANS(H918))*COS(RADIANS(K918)))+(SIN(RADIANS('PV model'!$B$2))*SIN(RADIANS(H918)))))))</f>
        <v>-49.64168614342406</v>
      </c>
      <c r="M918" s="3">
        <f t="shared" si="158"/>
        <v>0</v>
      </c>
      <c r="N918" s="2">
        <f t="shared" si="163"/>
        <v>10.807717192594163</v>
      </c>
      <c r="O918" s="2">
        <f>IF('PV model'!$B$2&gt;0, 180-N918,IF('PV model'!$B$2&lt;0,0-N918,N918))</f>
        <v>169.19228280740583</v>
      </c>
      <c r="P918" s="2">
        <f>ABS(O918-'PV model'!$B$5)</f>
        <v>35.807717192594168</v>
      </c>
      <c r="Q918" s="3">
        <f t="shared" si="159"/>
        <v>139.64168614342404</v>
      </c>
      <c r="R918" s="3">
        <f t="shared" si="164"/>
        <v>0</v>
      </c>
      <c r="S918" s="3">
        <f t="shared" si="160"/>
        <v>0</v>
      </c>
      <c r="T918" s="3">
        <f>(0.5*(1-COS(RADIANS(90-$X$3)))*(D918+E918)*'PV model'!$B$4)</f>
        <v>0</v>
      </c>
      <c r="U918" s="3">
        <f t="shared" si="165"/>
        <v>0</v>
      </c>
      <c r="V918" s="3">
        <f>('PV model'!$B$13*(U918/1000)*(1-'PV model'!$B$14*((20+C918)-25))*'PV model'!$B$10)/'PV model'!$B$12</f>
        <v>0</v>
      </c>
    </row>
    <row r="919" spans="1:22" x14ac:dyDescent="0.2">
      <c r="A919" s="10">
        <f t="shared" si="166"/>
        <v>39</v>
      </c>
      <c r="B919" s="10">
        <f t="shared" si="167"/>
        <v>2</v>
      </c>
      <c r="C919" s="23">
        <v>0.4</v>
      </c>
      <c r="D919" s="24">
        <v>0</v>
      </c>
      <c r="E919" s="24">
        <v>0</v>
      </c>
      <c r="F919" s="48"/>
      <c r="G919" s="48"/>
      <c r="H919" s="1">
        <f t="shared" si="168"/>
        <v>-15.528217154125693</v>
      </c>
      <c r="I919" s="1">
        <f t="shared" si="161"/>
        <v>-14.439603414681082</v>
      </c>
      <c r="J919" s="4">
        <f>B919+('PV model'!$B$3/15)+(I919/60)</f>
        <v>1.4826732764219821</v>
      </c>
      <c r="K919" s="2">
        <f t="shared" si="162"/>
        <v>157.75990085367027</v>
      </c>
      <c r="L919" s="2">
        <f>DEGREES(ASIN((((COS(RADIANS('PV model'!$B$2))*COS(RADIANS(H919))*COS(RADIANS(K919)))+(SIN(RADIANS('PV model'!$B$2))*SIN(RADIANS(H919)))))))</f>
        <v>-46.53224970195302</v>
      </c>
      <c r="M919" s="3">
        <f t="shared" si="158"/>
        <v>0</v>
      </c>
      <c r="N919" s="2">
        <f t="shared" si="163"/>
        <v>32.011532693593061</v>
      </c>
      <c r="O919" s="2">
        <f>IF('PV model'!$B$2&gt;0, 180-N919,IF('PV model'!$B$2&lt;0,0-N919,N919))</f>
        <v>147.98846730640693</v>
      </c>
      <c r="P919" s="2">
        <f>ABS(O919-'PV model'!$B$5)</f>
        <v>57.011532693593068</v>
      </c>
      <c r="Q919" s="3">
        <f t="shared" si="159"/>
        <v>136.53224970195302</v>
      </c>
      <c r="R919" s="3">
        <f t="shared" si="164"/>
        <v>0</v>
      </c>
      <c r="S919" s="3">
        <f t="shared" si="160"/>
        <v>0</v>
      </c>
      <c r="T919" s="3">
        <f>(0.5*(1-COS(RADIANS(90-$X$3)))*(D919+E919)*'PV model'!$B$4)</f>
        <v>0</v>
      </c>
      <c r="U919" s="3">
        <f t="shared" si="165"/>
        <v>0</v>
      </c>
      <c r="V919" s="3">
        <f>('PV model'!$B$13*(U919/1000)*(1-'PV model'!$B$14*((20+C919)-25))*'PV model'!$B$10)/'PV model'!$B$12</f>
        <v>0</v>
      </c>
    </row>
    <row r="920" spans="1:22" x14ac:dyDescent="0.2">
      <c r="A920" s="10">
        <f t="shared" si="166"/>
        <v>39</v>
      </c>
      <c r="B920" s="10">
        <f t="shared" si="167"/>
        <v>3</v>
      </c>
      <c r="C920" s="23">
        <v>0.5</v>
      </c>
      <c r="D920" s="24">
        <v>0</v>
      </c>
      <c r="E920" s="24">
        <v>0</v>
      </c>
      <c r="F920" s="48"/>
      <c r="G920" s="48"/>
      <c r="H920" s="1">
        <f t="shared" si="168"/>
        <v>-15.528217154125693</v>
      </c>
      <c r="I920" s="1">
        <f t="shared" si="161"/>
        <v>-14.439603414681082</v>
      </c>
      <c r="J920" s="4">
        <f>B920+('PV model'!$B$3/15)+(I920/60)</f>
        <v>2.4826732764219819</v>
      </c>
      <c r="K920" s="2">
        <f t="shared" si="162"/>
        <v>142.75990085367027</v>
      </c>
      <c r="L920" s="2">
        <f>DEGREES(ASIN((((COS(RADIANS('PV model'!$B$2))*COS(RADIANS(H920))*COS(RADIANS(K920)))+(SIN(RADIANS('PV model'!$B$2))*SIN(RADIANS(H920)))))))</f>
        <v>-40.926460574522352</v>
      </c>
      <c r="M920" s="3">
        <f t="shared" si="158"/>
        <v>0</v>
      </c>
      <c r="N920" s="2">
        <f t="shared" si="163"/>
        <v>50.507834751136151</v>
      </c>
      <c r="O920" s="2">
        <f>IF('PV model'!$B$2&gt;0, 180-N920,IF('PV model'!$B$2&lt;0,0-N920,N920))</f>
        <v>129.49216524886384</v>
      </c>
      <c r="P920" s="2">
        <f>ABS(O920-'PV model'!$B$5)</f>
        <v>75.507834751136159</v>
      </c>
      <c r="Q920" s="3">
        <f t="shared" si="159"/>
        <v>130.92646057452237</v>
      </c>
      <c r="R920" s="3">
        <f t="shared" si="164"/>
        <v>0</v>
      </c>
      <c r="S920" s="3">
        <f t="shared" si="160"/>
        <v>0</v>
      </c>
      <c r="T920" s="3">
        <f>(0.5*(1-COS(RADIANS(90-$X$3)))*(D920+E920)*'PV model'!$B$4)</f>
        <v>0</v>
      </c>
      <c r="U920" s="3">
        <f t="shared" si="165"/>
        <v>0</v>
      </c>
      <c r="V920" s="3">
        <f>('PV model'!$B$13*(U920/1000)*(1-'PV model'!$B$14*((20+C920)-25))*'PV model'!$B$10)/'PV model'!$B$12</f>
        <v>0</v>
      </c>
    </row>
    <row r="921" spans="1:22" x14ac:dyDescent="0.2">
      <c r="A921" s="10">
        <f t="shared" si="166"/>
        <v>39</v>
      </c>
      <c r="B921" s="10">
        <f t="shared" si="167"/>
        <v>4</v>
      </c>
      <c r="C921" s="23">
        <v>0.2</v>
      </c>
      <c r="D921" s="24">
        <v>0</v>
      </c>
      <c r="E921" s="24">
        <v>0</v>
      </c>
      <c r="F921" s="48"/>
      <c r="G921" s="48"/>
      <c r="H921" s="1">
        <f t="shared" si="168"/>
        <v>-15.528217154125693</v>
      </c>
      <c r="I921" s="1">
        <f t="shared" si="161"/>
        <v>-14.439603414681082</v>
      </c>
      <c r="J921" s="4">
        <f>B921+('PV model'!$B$3/15)+(I921/60)</f>
        <v>3.4826732764219819</v>
      </c>
      <c r="K921" s="2">
        <f t="shared" si="162"/>
        <v>127.75990085367026</v>
      </c>
      <c r="L921" s="2">
        <f>DEGREES(ASIN((((COS(RADIANS('PV model'!$B$2))*COS(RADIANS(H921))*COS(RADIANS(K921)))+(SIN(RADIANS('PV model'!$B$2))*SIN(RADIANS(H921)))))))</f>
        <v>-33.697639620822628</v>
      </c>
      <c r="M921" s="3">
        <f t="shared" si="158"/>
        <v>0</v>
      </c>
      <c r="N921" s="2">
        <f t="shared" si="163"/>
        <v>66.285656032761963</v>
      </c>
      <c r="O921" s="2">
        <f>IF('PV model'!$B$2&gt;0, 180-N921,IF('PV model'!$B$2&lt;0,0-N921,N921))</f>
        <v>113.71434396723804</v>
      </c>
      <c r="P921" s="2">
        <f>ABS(O921-'PV model'!$B$5)</f>
        <v>91.285656032761963</v>
      </c>
      <c r="Q921" s="3">
        <f t="shared" si="159"/>
        <v>123.69763962082264</v>
      </c>
      <c r="R921" s="3">
        <f t="shared" si="164"/>
        <v>0</v>
      </c>
      <c r="S921" s="3">
        <f t="shared" si="160"/>
        <v>0</v>
      </c>
      <c r="T921" s="3">
        <f>(0.5*(1-COS(RADIANS(90-$X$3)))*(D921+E921)*'PV model'!$B$4)</f>
        <v>0</v>
      </c>
      <c r="U921" s="3">
        <f t="shared" si="165"/>
        <v>0</v>
      </c>
      <c r="V921" s="3">
        <f>('PV model'!$B$13*(U921/1000)*(1-'PV model'!$B$14*((20+C921)-25))*'PV model'!$B$10)/'PV model'!$B$12</f>
        <v>0</v>
      </c>
    </row>
    <row r="922" spans="1:22" x14ac:dyDescent="0.2">
      <c r="A922" s="10">
        <f t="shared" si="166"/>
        <v>39</v>
      </c>
      <c r="B922" s="10">
        <f t="shared" si="167"/>
        <v>5</v>
      </c>
      <c r="C922" s="23">
        <v>-0.1</v>
      </c>
      <c r="D922" s="24">
        <v>0</v>
      </c>
      <c r="E922" s="24">
        <v>0</v>
      </c>
      <c r="F922" s="48"/>
      <c r="G922" s="48"/>
      <c r="H922" s="1">
        <f t="shared" si="168"/>
        <v>-15.528217154125693</v>
      </c>
      <c r="I922" s="1">
        <f t="shared" si="161"/>
        <v>-14.439603414681082</v>
      </c>
      <c r="J922" s="4">
        <f>B922+('PV model'!$B$3/15)+(I922/60)</f>
        <v>4.4826732764219823</v>
      </c>
      <c r="K922" s="2">
        <f t="shared" si="162"/>
        <v>112.75990085367026</v>
      </c>
      <c r="L922" s="2">
        <f>DEGREES(ASIN((((COS(RADIANS('PV model'!$B$2))*COS(RADIANS(H922))*COS(RADIANS(K922)))+(SIN(RADIANS('PV model'!$B$2))*SIN(RADIANS(H922)))))))</f>
        <v>-25.579091006302104</v>
      </c>
      <c r="M922" s="3">
        <f t="shared" si="158"/>
        <v>0</v>
      </c>
      <c r="N922" s="2">
        <f t="shared" si="163"/>
        <v>80.069070600365819</v>
      </c>
      <c r="O922" s="2">
        <f>IF('PV model'!$B$2&gt;0, 180-N922,IF('PV model'!$B$2&lt;0,0-N922,N922))</f>
        <v>99.930929399634181</v>
      </c>
      <c r="P922" s="2">
        <f>ABS(O922-'PV model'!$B$5)</f>
        <v>105.06907060036582</v>
      </c>
      <c r="Q922" s="3">
        <f t="shared" si="159"/>
        <v>115.57909100630211</v>
      </c>
      <c r="R922" s="3">
        <f t="shared" si="164"/>
        <v>0</v>
      </c>
      <c r="S922" s="3">
        <f t="shared" si="160"/>
        <v>0</v>
      </c>
      <c r="T922" s="3">
        <f>(0.5*(1-COS(RADIANS(90-$X$3)))*(D922+E922)*'PV model'!$B$4)</f>
        <v>0</v>
      </c>
      <c r="U922" s="3">
        <f t="shared" si="165"/>
        <v>0</v>
      </c>
      <c r="V922" s="3">
        <f>('PV model'!$B$13*(U922/1000)*(1-'PV model'!$B$14*((20+C922)-25))*'PV model'!$B$10)/'PV model'!$B$12</f>
        <v>0</v>
      </c>
    </row>
    <row r="923" spans="1:22" x14ac:dyDescent="0.2">
      <c r="A923" s="10">
        <f t="shared" si="166"/>
        <v>39</v>
      </c>
      <c r="B923" s="10">
        <f t="shared" si="167"/>
        <v>6</v>
      </c>
      <c r="C923" s="23">
        <v>-0.4</v>
      </c>
      <c r="D923" s="24">
        <v>0</v>
      </c>
      <c r="E923" s="24">
        <v>0</v>
      </c>
      <c r="F923" s="48"/>
      <c r="G923" s="48"/>
      <c r="H923" s="1">
        <f t="shared" si="168"/>
        <v>-15.528217154125693</v>
      </c>
      <c r="I923" s="1">
        <f t="shared" si="161"/>
        <v>-14.439603414681082</v>
      </c>
      <c r="J923" s="4">
        <f>B923+('PV model'!$B$3/15)+(I923/60)</f>
        <v>5.4826732764219823</v>
      </c>
      <c r="K923" s="2">
        <f t="shared" si="162"/>
        <v>97.75990085367026</v>
      </c>
      <c r="L923" s="2">
        <f>DEGREES(ASIN((((COS(RADIANS('PV model'!$B$2))*COS(RADIANS(H923))*COS(RADIANS(K923)))+(SIN(RADIANS('PV model'!$B$2))*SIN(RADIANS(H923)))))))</f>
        <v>-17.116471783178088</v>
      </c>
      <c r="M923" s="3">
        <f t="shared" si="158"/>
        <v>0</v>
      </c>
      <c r="N923" s="2">
        <f t="shared" si="163"/>
        <v>87.335972302547589</v>
      </c>
      <c r="O923" s="2">
        <f>IF('PV model'!$B$2&gt;0, 180-N923,IF('PV model'!$B$2&lt;0,0-N923,N923))</f>
        <v>92.664027697452411</v>
      </c>
      <c r="P923" s="2">
        <f>ABS(O923-'PV model'!$B$5)</f>
        <v>112.33597230254759</v>
      </c>
      <c r="Q923" s="3">
        <f t="shared" si="159"/>
        <v>107.11647178317808</v>
      </c>
      <c r="R923" s="3">
        <f t="shared" si="164"/>
        <v>0</v>
      </c>
      <c r="S923" s="3">
        <f t="shared" si="160"/>
        <v>0</v>
      </c>
      <c r="T923" s="3">
        <f>(0.5*(1-COS(RADIANS(90-$X$3)))*(D923+E923)*'PV model'!$B$4)</f>
        <v>0</v>
      </c>
      <c r="U923" s="3">
        <f t="shared" si="165"/>
        <v>0</v>
      </c>
      <c r="V923" s="3">
        <f>('PV model'!$B$13*(U923/1000)*(1-'PV model'!$B$14*((20+C923)-25))*'PV model'!$B$10)/'PV model'!$B$12</f>
        <v>0</v>
      </c>
    </row>
    <row r="924" spans="1:22" x14ac:dyDescent="0.2">
      <c r="A924" s="10">
        <f t="shared" si="166"/>
        <v>39</v>
      </c>
      <c r="B924" s="10">
        <f t="shared" si="167"/>
        <v>7</v>
      </c>
      <c r="C924" s="23">
        <v>-0.6</v>
      </c>
      <c r="D924" s="24">
        <v>0</v>
      </c>
      <c r="E924" s="24">
        <v>0</v>
      </c>
      <c r="F924" s="48"/>
      <c r="G924" s="48"/>
      <c r="H924" s="1">
        <f t="shared" si="168"/>
        <v>-15.528217154125693</v>
      </c>
      <c r="I924" s="1">
        <f t="shared" si="161"/>
        <v>-14.439603414681082</v>
      </c>
      <c r="J924" s="4">
        <f>B924+('PV model'!$B$3/15)+(I924/60)</f>
        <v>6.4826732764219823</v>
      </c>
      <c r="K924" s="2">
        <f t="shared" si="162"/>
        <v>82.75990085367026</v>
      </c>
      <c r="L924" s="2">
        <f>DEGREES(ASIN((((COS(RADIANS('PV model'!$B$2))*COS(RADIANS(H924))*COS(RADIANS(K924)))+(SIN(RADIANS('PV model'!$B$2))*SIN(RADIANS(H924)))))))</f>
        <v>-8.7342678516768082</v>
      </c>
      <c r="M924" s="3">
        <f t="shared" si="158"/>
        <v>0</v>
      </c>
      <c r="N924" s="2">
        <f t="shared" si="163"/>
        <v>75.246621719502443</v>
      </c>
      <c r="O924" s="2">
        <f>IF('PV model'!$B$2&gt;0, 180-N924,IF('PV model'!$B$2&lt;0,0-N924,N924))</f>
        <v>104.75337828049756</v>
      </c>
      <c r="P924" s="2">
        <f>ABS(O924-'PV model'!$B$5)</f>
        <v>100.24662171950244</v>
      </c>
      <c r="Q924" s="3">
        <f t="shared" si="159"/>
        <v>98.734267851676819</v>
      </c>
      <c r="R924" s="3">
        <f t="shared" si="164"/>
        <v>0</v>
      </c>
      <c r="S924" s="3">
        <f t="shared" si="160"/>
        <v>0</v>
      </c>
      <c r="T924" s="3">
        <f>(0.5*(1-COS(RADIANS(90-$X$3)))*(D924+E924)*'PV model'!$B$4)</f>
        <v>0</v>
      </c>
      <c r="U924" s="3">
        <f t="shared" si="165"/>
        <v>0</v>
      </c>
      <c r="V924" s="3">
        <f>('PV model'!$B$13*(U924/1000)*(1-'PV model'!$B$14*((20+C924)-25))*'PV model'!$B$10)/'PV model'!$B$12</f>
        <v>0</v>
      </c>
    </row>
    <row r="925" spans="1:22" x14ac:dyDescent="0.2">
      <c r="A925" s="10">
        <f t="shared" si="166"/>
        <v>39</v>
      </c>
      <c r="B925" s="10">
        <f t="shared" si="167"/>
        <v>8</v>
      </c>
      <c r="C925" s="23">
        <v>-0.7</v>
      </c>
      <c r="D925" s="24">
        <v>0</v>
      </c>
      <c r="E925" s="24">
        <v>0</v>
      </c>
      <c r="F925" s="48"/>
      <c r="G925" s="48"/>
      <c r="H925" s="1">
        <f t="shared" si="168"/>
        <v>-15.528217154125693</v>
      </c>
      <c r="I925" s="1">
        <f t="shared" si="161"/>
        <v>-14.439603414681082</v>
      </c>
      <c r="J925" s="4">
        <f>B925+('PV model'!$B$3/15)+(I925/60)</f>
        <v>7.4826732764219823</v>
      </c>
      <c r="K925" s="2">
        <f t="shared" si="162"/>
        <v>67.75990085367026</v>
      </c>
      <c r="L925" s="2">
        <f>DEGREES(ASIN((((COS(RADIANS('PV model'!$B$2))*COS(RADIANS(H925))*COS(RADIANS(K925)))+(SIN(RADIANS('PV model'!$B$2))*SIN(RADIANS(H925)))))))</f>
        <v>-0.80651973205402794</v>
      </c>
      <c r="M925" s="3">
        <f t="shared" si="158"/>
        <v>0</v>
      </c>
      <c r="N925" s="2">
        <f t="shared" si="163"/>
        <v>63.114055150502409</v>
      </c>
      <c r="O925" s="2">
        <f>IF('PV model'!$B$2&gt;0, 180-N925,IF('PV model'!$B$2&lt;0,0-N925,N925))</f>
        <v>116.88594484949759</v>
      </c>
      <c r="P925" s="2">
        <f>ABS(O925-'PV model'!$B$5)</f>
        <v>88.114055150502409</v>
      </c>
      <c r="Q925" s="3">
        <f t="shared" si="159"/>
        <v>90.806519732054028</v>
      </c>
      <c r="R925" s="3">
        <f t="shared" si="164"/>
        <v>0</v>
      </c>
      <c r="S925" s="3">
        <f t="shared" si="160"/>
        <v>0</v>
      </c>
      <c r="T925" s="3">
        <f>(0.5*(1-COS(RADIANS(90-$X$3)))*(D925+E925)*'PV model'!$B$4)</f>
        <v>0</v>
      </c>
      <c r="U925" s="3">
        <f t="shared" si="165"/>
        <v>0</v>
      </c>
      <c r="V925" s="3">
        <f>('PV model'!$B$13*(U925/1000)*(1-'PV model'!$B$14*((20+C925)-25))*'PV model'!$B$10)/'PV model'!$B$12</f>
        <v>0</v>
      </c>
    </row>
    <row r="926" spans="1:22" x14ac:dyDescent="0.2">
      <c r="A926" s="10">
        <f t="shared" si="166"/>
        <v>39</v>
      </c>
      <c r="B926" s="10">
        <f t="shared" si="167"/>
        <v>9</v>
      </c>
      <c r="C926" s="23">
        <v>-0.9</v>
      </c>
      <c r="D926" s="24">
        <v>0</v>
      </c>
      <c r="E926" s="24">
        <v>16.757999999999999</v>
      </c>
      <c r="F926" s="48"/>
      <c r="G926" s="48"/>
      <c r="H926" s="1">
        <f t="shared" si="168"/>
        <v>-15.528217154125693</v>
      </c>
      <c r="I926" s="1">
        <f t="shared" si="161"/>
        <v>-14.439603414681082</v>
      </c>
      <c r="J926" s="4">
        <f>B926+('PV model'!$B$3/15)+(I926/60)</f>
        <v>8.4826732764219805</v>
      </c>
      <c r="K926" s="2">
        <f t="shared" si="162"/>
        <v>52.759900853670288</v>
      </c>
      <c r="L926" s="2">
        <f>DEGREES(ASIN((((COS(RADIANS('PV model'!$B$2))*COS(RADIANS(H926))*COS(RADIANS(K926)))+(SIN(RADIANS('PV model'!$B$2))*SIN(RADIANS(H926)))))))</f>
        <v>6.2936306057979197</v>
      </c>
      <c r="M926" s="3">
        <f t="shared" si="158"/>
        <v>6.2936306057979197</v>
      </c>
      <c r="N926" s="2">
        <f t="shared" si="163"/>
        <v>50.506667238641953</v>
      </c>
      <c r="O926" s="2">
        <f>IF('PV model'!$B$2&gt;0, 180-N926,IF('PV model'!$B$2&lt;0,0-N926,N926))</f>
        <v>129.49333276135803</v>
      </c>
      <c r="P926" s="2">
        <f>ABS(O926-'PV model'!$B$5)</f>
        <v>75.506667238641967</v>
      </c>
      <c r="Q926" s="3">
        <f t="shared" si="159"/>
        <v>83.706369394202085</v>
      </c>
      <c r="R926" s="3">
        <f t="shared" si="164"/>
        <v>0</v>
      </c>
      <c r="S926" s="3">
        <f t="shared" si="160"/>
        <v>16.757999999999999</v>
      </c>
      <c r="T926" s="3">
        <f>(0.5*(1-COS(RADIANS(90-$X$3)))*(D926+E926)*'PV model'!$B$4)</f>
        <v>0</v>
      </c>
      <c r="U926" s="3">
        <f t="shared" si="165"/>
        <v>16.757999999999999</v>
      </c>
      <c r="V926" s="3">
        <f>('PV model'!$B$13*(U926/1000)*(1-'PV model'!$B$14*((20+C926)-25))*'PV model'!$B$10)/'PV model'!$B$12</f>
        <v>1.7146627404479999</v>
      </c>
    </row>
    <row r="927" spans="1:22" x14ac:dyDescent="0.2">
      <c r="A927" s="10">
        <f t="shared" si="166"/>
        <v>39</v>
      </c>
      <c r="B927" s="10">
        <f t="shared" si="167"/>
        <v>10</v>
      </c>
      <c r="C927" s="23">
        <v>0.1</v>
      </c>
      <c r="D927" s="24">
        <v>84.183749999999989</v>
      </c>
      <c r="E927" s="24">
        <v>75.85199999999999</v>
      </c>
      <c r="F927" s="48"/>
      <c r="G927" s="48"/>
      <c r="H927" s="1">
        <f t="shared" si="168"/>
        <v>-15.528217154125693</v>
      </c>
      <c r="I927" s="1">
        <f t="shared" si="161"/>
        <v>-14.439603414681082</v>
      </c>
      <c r="J927" s="4">
        <f>B927+('PV model'!$B$3/15)+(I927/60)</f>
        <v>9.4826732764219805</v>
      </c>
      <c r="K927" s="2">
        <f t="shared" si="162"/>
        <v>37.759900853670288</v>
      </c>
      <c r="L927" s="2">
        <f>DEGREES(ASIN((((COS(RADIANS('PV model'!$B$2))*COS(RADIANS(H927))*COS(RADIANS(K927)))+(SIN(RADIANS('PV model'!$B$2))*SIN(RADIANS(H927)))))))</f>
        <v>12.170257726826325</v>
      </c>
      <c r="M927" s="3">
        <f t="shared" si="158"/>
        <v>12.170257726826325</v>
      </c>
      <c r="N927" s="2">
        <f t="shared" si="163"/>
        <v>37.125801721986065</v>
      </c>
      <c r="O927" s="2">
        <f>IF('PV model'!$B$2&gt;0, 180-N927,IF('PV model'!$B$2&lt;0,0-N927,N927))</f>
        <v>142.87419827801392</v>
      </c>
      <c r="P927" s="2">
        <f>ABS(O927-'PV model'!$B$5)</f>
        <v>62.125801721986079</v>
      </c>
      <c r="Q927" s="3">
        <f t="shared" si="159"/>
        <v>77.829742273173679</v>
      </c>
      <c r="R927" s="3">
        <f t="shared" si="164"/>
        <v>84.183749999999932</v>
      </c>
      <c r="S927" s="3">
        <f t="shared" si="160"/>
        <v>89.024796108436078</v>
      </c>
      <c r="T927" s="3">
        <f>(0.5*(1-COS(RADIANS(90-$X$3)))*(D927+E927)*'PV model'!$B$4)</f>
        <v>0</v>
      </c>
      <c r="U927" s="3">
        <f t="shared" si="165"/>
        <v>173.208546108436</v>
      </c>
      <c r="V927" s="3">
        <f>('PV model'!$B$13*(U927/1000)*(1-'PV model'!$B$14*((20+C927)-25))*'PV model'!$B$10)/'PV model'!$B$12</f>
        <v>17.653279223871646</v>
      </c>
    </row>
    <row r="928" spans="1:22" x14ac:dyDescent="0.2">
      <c r="A928" s="10">
        <f t="shared" si="166"/>
        <v>39</v>
      </c>
      <c r="B928" s="10">
        <f t="shared" si="167"/>
        <v>11</v>
      </c>
      <c r="C928" s="23">
        <v>1.2</v>
      </c>
      <c r="D928" s="24">
        <v>605.00054999999998</v>
      </c>
      <c r="E928" s="24">
        <v>52.919999999999995</v>
      </c>
      <c r="F928" s="48"/>
      <c r="G928" s="48"/>
      <c r="H928" s="1">
        <f t="shared" si="168"/>
        <v>-15.528217154125693</v>
      </c>
      <c r="I928" s="1">
        <f t="shared" si="161"/>
        <v>-14.439603414681082</v>
      </c>
      <c r="J928" s="4">
        <f>B928+('PV model'!$B$3/15)+(I928/60)</f>
        <v>10.482673276421981</v>
      </c>
      <c r="K928" s="2">
        <f t="shared" si="162"/>
        <v>22.759900853670292</v>
      </c>
      <c r="L928" s="2">
        <f>DEGREES(ASIN((((COS(RADIANS('PV model'!$B$2))*COS(RADIANS(H928))*COS(RADIANS(K928)))+(SIN(RADIANS('PV model'!$B$2))*SIN(RADIANS(H928)))))))</f>
        <v>16.415955571702167</v>
      </c>
      <c r="M928" s="3">
        <f t="shared" si="158"/>
        <v>16.415955571702167</v>
      </c>
      <c r="N928" s="2">
        <f t="shared" si="163"/>
        <v>22.866780884649238</v>
      </c>
      <c r="O928" s="2">
        <f>IF('PV model'!$B$2&gt;0, 180-N928,IF('PV model'!$B$2&lt;0,0-N928,N928))</f>
        <v>157.13321911535076</v>
      </c>
      <c r="P928" s="2">
        <f>ABS(O928-'PV model'!$B$5)</f>
        <v>47.866780884649245</v>
      </c>
      <c r="Q928" s="3">
        <f t="shared" si="159"/>
        <v>73.58404442829783</v>
      </c>
      <c r="R928" s="3">
        <f t="shared" si="164"/>
        <v>605.00055000000009</v>
      </c>
      <c r="S928" s="3">
        <f t="shared" si="160"/>
        <v>66.571811306448637</v>
      </c>
      <c r="T928" s="3">
        <f>(0.5*(1-COS(RADIANS(90-$X$3)))*(D928+E928)*'PV model'!$B$4)</f>
        <v>0</v>
      </c>
      <c r="U928" s="3">
        <f t="shared" si="165"/>
        <v>671.57236130644878</v>
      </c>
      <c r="V928" s="3">
        <f>('PV model'!$B$13*(U928/1000)*(1-'PV model'!$B$14*((20+C928)-25))*'PV model'!$B$10)/'PV model'!$B$12</f>
        <v>68.150754909382755</v>
      </c>
    </row>
    <row r="929" spans="1:22" x14ac:dyDescent="0.2">
      <c r="A929" s="10">
        <f t="shared" si="166"/>
        <v>39</v>
      </c>
      <c r="B929" s="10">
        <f t="shared" si="167"/>
        <v>12</v>
      </c>
      <c r="C929" s="23">
        <v>2.2000000000000002</v>
      </c>
      <c r="D929" s="24">
        <v>727.34759999999994</v>
      </c>
      <c r="E929" s="24">
        <v>53.801999999999992</v>
      </c>
      <c r="F929" s="48"/>
      <c r="G929" s="48"/>
      <c r="H929" s="1">
        <f t="shared" si="168"/>
        <v>-15.528217154125693</v>
      </c>
      <c r="I929" s="1">
        <f t="shared" si="161"/>
        <v>-14.439603414681082</v>
      </c>
      <c r="J929" s="4">
        <f>B929+('PV model'!$B$3/15)+(I929/60)</f>
        <v>11.482673276421981</v>
      </c>
      <c r="K929" s="2">
        <f t="shared" si="162"/>
        <v>7.7599008536702918</v>
      </c>
      <c r="L929" s="2">
        <f>DEGREES(ASIN((((COS(RADIANS('PV model'!$B$2))*COS(RADIANS(H929))*COS(RADIANS(K929)))+(SIN(RADIANS('PV model'!$B$2))*SIN(RADIANS(H929)))))))</f>
        <v>18.669273119463611</v>
      </c>
      <c r="M929" s="3">
        <f t="shared" si="158"/>
        <v>18.669273119463611</v>
      </c>
      <c r="N929" s="2">
        <f t="shared" si="163"/>
        <v>7.8927447069436827</v>
      </c>
      <c r="O929" s="2">
        <f>IF('PV model'!$B$2&gt;0, 180-N929,IF('PV model'!$B$2&lt;0,0-N929,N929))</f>
        <v>172.10725529305631</v>
      </c>
      <c r="P929" s="2">
        <f>ABS(O929-'PV model'!$B$5)</f>
        <v>32.892744706943688</v>
      </c>
      <c r="Q929" s="3">
        <f t="shared" si="159"/>
        <v>71.330726880536403</v>
      </c>
      <c r="R929" s="3">
        <f t="shared" si="164"/>
        <v>727.34759999999926</v>
      </c>
      <c r="S929" s="3">
        <f t="shared" si="160"/>
        <v>68.754103152768778</v>
      </c>
      <c r="T929" s="3">
        <f>(0.5*(1-COS(RADIANS(90-$X$3)))*(D929+E929)*'PV model'!$B$4)</f>
        <v>0</v>
      </c>
      <c r="U929" s="3">
        <f t="shared" si="165"/>
        <v>796.1017031527681</v>
      </c>
      <c r="V929" s="3">
        <f>('PV model'!$B$13*(U929/1000)*(1-'PV model'!$B$14*((20+C929)-25))*'PV model'!$B$10)/'PV model'!$B$12</f>
        <v>80.469603501118783</v>
      </c>
    </row>
    <row r="930" spans="1:22" x14ac:dyDescent="0.2">
      <c r="A930" s="10">
        <f t="shared" si="166"/>
        <v>39</v>
      </c>
      <c r="B930" s="10">
        <f t="shared" si="167"/>
        <v>13</v>
      </c>
      <c r="C930" s="23">
        <v>2.4</v>
      </c>
      <c r="D930" s="24">
        <v>748.67414999999994</v>
      </c>
      <c r="E930" s="24">
        <v>59.094000000000008</v>
      </c>
      <c r="F930" s="48"/>
      <c r="G930" s="48"/>
      <c r="H930" s="1">
        <f t="shared" si="168"/>
        <v>-15.528217154125693</v>
      </c>
      <c r="I930" s="1">
        <f t="shared" si="161"/>
        <v>-14.439603414681082</v>
      </c>
      <c r="J930" s="4">
        <f>B930+('PV model'!$B$3/15)+(I930/60)</f>
        <v>12.482673276421981</v>
      </c>
      <c r="K930" s="2">
        <f t="shared" si="162"/>
        <v>-7.2400991463297082</v>
      </c>
      <c r="L930" s="2">
        <f>DEGREES(ASIN((((COS(RADIANS('PV model'!$B$2))*COS(RADIANS(H930))*COS(RADIANS(K930)))+(SIN(RADIANS('PV model'!$B$2))*SIN(RADIANS(H930)))))))</f>
        <v>18.708360626885604</v>
      </c>
      <c r="M930" s="3">
        <f t="shared" si="158"/>
        <v>18.708360626885604</v>
      </c>
      <c r="N930" s="2">
        <f t="shared" si="163"/>
        <v>-7.3656518810416172</v>
      </c>
      <c r="O930" s="2">
        <f>IF('PV model'!$B$2&gt;0, 180-N930,IF('PV model'!$B$2&lt;0,0-N930,N930))</f>
        <v>187.36565188104163</v>
      </c>
      <c r="P930" s="2">
        <f>ABS(O930-'PV model'!$B$5)</f>
        <v>17.634348118958371</v>
      </c>
      <c r="Q930" s="3">
        <f t="shared" si="159"/>
        <v>71.291639373114393</v>
      </c>
      <c r="R930" s="3">
        <f t="shared" si="164"/>
        <v>748.67415000000017</v>
      </c>
      <c r="S930" s="3">
        <f t="shared" si="160"/>
        <v>75.52637000324502</v>
      </c>
      <c r="T930" s="3">
        <f>(0.5*(1-COS(RADIANS(90-$X$3)))*(D930+E930)*'PV model'!$B$4)</f>
        <v>0</v>
      </c>
      <c r="U930" s="3">
        <f t="shared" si="165"/>
        <v>824.20052000324517</v>
      </c>
      <c r="V930" s="3">
        <f>('PV model'!$B$13*(U930/1000)*(1-'PV model'!$B$14*((20+C930)-25))*'PV model'!$B$10)/'PV model'!$B$12</f>
        <v>83.243909652911427</v>
      </c>
    </row>
    <row r="931" spans="1:22" x14ac:dyDescent="0.2">
      <c r="A931" s="10">
        <f t="shared" si="166"/>
        <v>39</v>
      </c>
      <c r="B931" s="10">
        <f t="shared" si="167"/>
        <v>14</v>
      </c>
      <c r="C931" s="23">
        <v>2.7</v>
      </c>
      <c r="D931" s="24">
        <v>717.24554999999998</v>
      </c>
      <c r="E931" s="24">
        <v>59.094000000000008</v>
      </c>
      <c r="F931" s="48"/>
      <c r="G931" s="48"/>
      <c r="H931" s="1">
        <f t="shared" si="168"/>
        <v>-15.528217154125693</v>
      </c>
      <c r="I931" s="1">
        <f t="shared" si="161"/>
        <v>-14.439603414681082</v>
      </c>
      <c r="J931" s="4">
        <f>B931+('PV model'!$B$3/15)+(I931/60)</f>
        <v>13.482673276421981</v>
      </c>
      <c r="K931" s="2">
        <f t="shared" si="162"/>
        <v>-22.240099146329708</v>
      </c>
      <c r="L931" s="2">
        <f>DEGREES(ASIN((((COS(RADIANS('PV model'!$B$2))*COS(RADIANS(H931))*COS(RADIANS(K931)))+(SIN(RADIANS('PV model'!$B$2))*SIN(RADIANS(H931)))))))</f>
        <v>16.529158220320578</v>
      </c>
      <c r="M931" s="3">
        <f t="shared" si="158"/>
        <v>16.529158220320578</v>
      </c>
      <c r="N931" s="2">
        <f t="shared" si="163"/>
        <v>-22.358032628181011</v>
      </c>
      <c r="O931" s="2">
        <f>IF('PV model'!$B$2&gt;0, 180-N931,IF('PV model'!$B$2&lt;0,0-N931,N931))</f>
        <v>202.35803262818101</v>
      </c>
      <c r="P931" s="2">
        <f>ABS(O931-'PV model'!$B$5)</f>
        <v>2.6419673718189927</v>
      </c>
      <c r="Q931" s="3">
        <f t="shared" si="159"/>
        <v>73.470841779679418</v>
      </c>
      <c r="R931" s="3">
        <f t="shared" si="164"/>
        <v>717.24555000000009</v>
      </c>
      <c r="S931" s="3">
        <f t="shared" si="160"/>
        <v>74.406255120076281</v>
      </c>
      <c r="T931" s="3">
        <f>(0.5*(1-COS(RADIANS(90-$X$3)))*(D931+E931)*'PV model'!$B$4)</f>
        <v>0</v>
      </c>
      <c r="U931" s="3">
        <f t="shared" si="165"/>
        <v>791.65180512007635</v>
      </c>
      <c r="V931" s="3">
        <f>('PV model'!$B$13*(U931/1000)*(1-'PV model'!$B$14*((20+C931)-25))*'PV model'!$B$10)/'PV model'!$B$12</f>
        <v>79.861542772649017</v>
      </c>
    </row>
    <row r="932" spans="1:22" x14ac:dyDescent="0.2">
      <c r="A932" s="10">
        <f t="shared" si="166"/>
        <v>39</v>
      </c>
      <c r="B932" s="10">
        <f t="shared" si="167"/>
        <v>15</v>
      </c>
      <c r="C932" s="23">
        <v>2.9</v>
      </c>
      <c r="D932" s="24">
        <v>612.85770000000002</v>
      </c>
      <c r="E932" s="24">
        <v>54.684000000000005</v>
      </c>
      <c r="F932" s="48"/>
      <c r="G932" s="48"/>
      <c r="H932" s="1">
        <f t="shared" si="168"/>
        <v>-15.528217154125693</v>
      </c>
      <c r="I932" s="1">
        <f t="shared" si="161"/>
        <v>-14.439603414681082</v>
      </c>
      <c r="J932" s="4">
        <f>B932+('PV model'!$B$3/15)+(I932/60)</f>
        <v>14.482673276421981</v>
      </c>
      <c r="K932" s="2">
        <f t="shared" si="162"/>
        <v>-37.240099146329712</v>
      </c>
      <c r="L932" s="2">
        <f>DEGREES(ASIN((((COS(RADIANS('PV model'!$B$2))*COS(RADIANS(H932))*COS(RADIANS(K932)))+(SIN(RADIANS('PV model'!$B$2))*SIN(RADIANS(H932)))))))</f>
        <v>12.34697523824374</v>
      </c>
      <c r="M932" s="3">
        <f t="shared" si="158"/>
        <v>12.34697523824374</v>
      </c>
      <c r="N932" s="2">
        <f t="shared" si="163"/>
        <v>-36.646252606757571</v>
      </c>
      <c r="O932" s="2">
        <f>IF('PV model'!$B$2&gt;0, 180-N932,IF('PV model'!$B$2&lt;0,0-N932,N932))</f>
        <v>216.64625260675757</v>
      </c>
      <c r="P932" s="2">
        <f>ABS(O932-'PV model'!$B$5)</f>
        <v>11.646252606757571</v>
      </c>
      <c r="Q932" s="3">
        <f t="shared" si="159"/>
        <v>77.653024761756257</v>
      </c>
      <c r="R932" s="3">
        <f t="shared" si="164"/>
        <v>612.85770000000025</v>
      </c>
      <c r="S932" s="3">
        <f t="shared" si="160"/>
        <v>67.007722196957047</v>
      </c>
      <c r="T932" s="3">
        <f>(0.5*(1-COS(RADIANS(90-$X$3)))*(D932+E932)*'PV model'!$B$4)</f>
        <v>0</v>
      </c>
      <c r="U932" s="3">
        <f t="shared" si="165"/>
        <v>679.8654221969573</v>
      </c>
      <c r="V932" s="3">
        <f>('PV model'!$B$13*(U932/1000)*(1-'PV model'!$B$14*((20+C932)-25))*'PV model'!$B$10)/'PV model'!$B$12</f>
        <v>68.53020612267143</v>
      </c>
    </row>
    <row r="933" spans="1:22" x14ac:dyDescent="0.2">
      <c r="A933" s="10">
        <f t="shared" si="166"/>
        <v>39</v>
      </c>
      <c r="B933" s="10">
        <f t="shared" si="167"/>
        <v>16</v>
      </c>
      <c r="C933" s="23">
        <v>2</v>
      </c>
      <c r="D933" s="24">
        <v>399.59219999999999</v>
      </c>
      <c r="E933" s="24">
        <v>47.628</v>
      </c>
      <c r="F933" s="48"/>
      <c r="G933" s="48"/>
      <c r="H933" s="1">
        <f t="shared" si="168"/>
        <v>-15.528217154125693</v>
      </c>
      <c r="I933" s="1">
        <f t="shared" si="161"/>
        <v>-14.439603414681082</v>
      </c>
      <c r="J933" s="4">
        <f>B933+('PV model'!$B$3/15)+(I933/60)</f>
        <v>15.482673276421981</v>
      </c>
      <c r="K933" s="2">
        <f t="shared" si="162"/>
        <v>-52.240099146329712</v>
      </c>
      <c r="L933" s="2">
        <f>DEGREES(ASIN((((COS(RADIANS('PV model'!$B$2))*COS(RADIANS(H933))*COS(RADIANS(K933)))+(SIN(RADIANS('PV model'!$B$2))*SIN(RADIANS(H933)))))))</f>
        <v>6.5200966986170448</v>
      </c>
      <c r="M933" s="3">
        <f t="shared" si="158"/>
        <v>6.5200966986170448</v>
      </c>
      <c r="N933" s="2">
        <f t="shared" si="163"/>
        <v>-50.057158349797298</v>
      </c>
      <c r="O933" s="2">
        <f>IF('PV model'!$B$2&gt;0, 180-N933,IF('PV model'!$B$2&lt;0,0-N933,N933))</f>
        <v>230.05715834979731</v>
      </c>
      <c r="P933" s="2">
        <f>ABS(O933-'PV model'!$B$5)</f>
        <v>25.057158349797305</v>
      </c>
      <c r="Q933" s="3">
        <f t="shared" si="159"/>
        <v>83.479903301382961</v>
      </c>
      <c r="R933" s="3">
        <f t="shared" si="164"/>
        <v>399.59219999999999</v>
      </c>
      <c r="S933" s="3">
        <f t="shared" si="160"/>
        <v>56.651539719780253</v>
      </c>
      <c r="T933" s="3">
        <f>(0.5*(1-COS(RADIANS(90-$X$3)))*(D933+E933)*'PV model'!$B$4)</f>
        <v>0</v>
      </c>
      <c r="U933" s="3">
        <f t="shared" si="165"/>
        <v>456.24373971978025</v>
      </c>
      <c r="V933" s="3">
        <f>('PV model'!$B$13*(U933/1000)*(1-'PV model'!$B$14*((20+C933)-25))*'PV model'!$B$10)/'PV model'!$B$12</f>
        <v>46.153397713057906</v>
      </c>
    </row>
    <row r="934" spans="1:22" x14ac:dyDescent="0.2">
      <c r="A934" s="10">
        <f t="shared" si="166"/>
        <v>39</v>
      </c>
      <c r="B934" s="10">
        <f t="shared" si="167"/>
        <v>17</v>
      </c>
      <c r="C934" s="23">
        <v>1</v>
      </c>
      <c r="D934" s="24">
        <v>76.326599999999999</v>
      </c>
      <c r="E934" s="24">
        <v>22.05</v>
      </c>
      <c r="F934" s="48"/>
      <c r="G934" s="48"/>
      <c r="H934" s="1">
        <f t="shared" si="168"/>
        <v>-15.528217154125693</v>
      </c>
      <c r="I934" s="1">
        <f t="shared" si="161"/>
        <v>-14.439603414681082</v>
      </c>
      <c r="J934" s="4">
        <f>B934+('PV model'!$B$3/15)+(I934/60)</f>
        <v>16.482673276421981</v>
      </c>
      <c r="K934" s="2">
        <f t="shared" si="162"/>
        <v>-67.240099146329712</v>
      </c>
      <c r="L934" s="2">
        <f>DEGREES(ASIN((((COS(RADIANS('PV model'!$B$2))*COS(RADIANS(H934))*COS(RADIANS(K934)))+(SIN(RADIANS('PV model'!$B$2))*SIN(RADIANS(H934)))))))</f>
        <v>-0.54442319097113323</v>
      </c>
      <c r="M934" s="3">
        <f t="shared" si="158"/>
        <v>0</v>
      </c>
      <c r="N934" s="2">
        <f t="shared" si="163"/>
        <v>-62.687253225689489</v>
      </c>
      <c r="O934" s="2">
        <f>IF('PV model'!$B$2&gt;0, 180-N934,IF('PV model'!$B$2&lt;0,0-N934,N934))</f>
        <v>242.68725322568949</v>
      </c>
      <c r="P934" s="2">
        <f>ABS(O934-'PV model'!$B$5)</f>
        <v>37.687253225689489</v>
      </c>
      <c r="Q934" s="3">
        <f t="shared" si="159"/>
        <v>90.544423190971145</v>
      </c>
      <c r="R934" s="3">
        <f t="shared" si="164"/>
        <v>76.326600000002088</v>
      </c>
      <c r="S934" s="3">
        <f t="shared" si="160"/>
        <v>25.754309485165276</v>
      </c>
      <c r="T934" s="3">
        <f>(0.5*(1-COS(RADIANS(90-$X$3)))*(D934+E934)*'PV model'!$B$4)</f>
        <v>0</v>
      </c>
      <c r="U934" s="3">
        <f t="shared" si="165"/>
        <v>102.08090948516737</v>
      </c>
      <c r="V934" s="3">
        <f>('PV model'!$B$13*(U934/1000)*(1-'PV model'!$B$14*((20+C934)-25))*'PV model'!$B$10)/'PV model'!$B$12</f>
        <v>10.367271835531527</v>
      </c>
    </row>
    <row r="935" spans="1:22" x14ac:dyDescent="0.2">
      <c r="A935" s="10">
        <f t="shared" si="166"/>
        <v>39</v>
      </c>
      <c r="B935" s="10">
        <f t="shared" si="167"/>
        <v>18</v>
      </c>
      <c r="C935" s="23">
        <v>0.1</v>
      </c>
      <c r="D935" s="24">
        <v>0</v>
      </c>
      <c r="E935" s="24">
        <v>0</v>
      </c>
      <c r="F935" s="48"/>
      <c r="G935" s="48"/>
      <c r="H935" s="1">
        <f t="shared" si="168"/>
        <v>-15.528217154125693</v>
      </c>
      <c r="I935" s="1">
        <f t="shared" si="161"/>
        <v>-14.439603414681082</v>
      </c>
      <c r="J935" s="4">
        <f>B935+('PV model'!$B$3/15)+(I935/60)</f>
        <v>17.482673276421981</v>
      </c>
      <c r="K935" s="2">
        <f t="shared" si="162"/>
        <v>-82.240099146329712</v>
      </c>
      <c r="L935" s="2">
        <f>DEGREES(ASIN((((COS(RADIANS('PV model'!$B$2))*COS(RADIANS(H935))*COS(RADIANS(K935)))+(SIN(RADIANS('PV model'!$B$2))*SIN(RADIANS(H935)))))))</f>
        <v>-8.4498309187722906</v>
      </c>
      <c r="M935" s="3">
        <f t="shared" si="158"/>
        <v>0</v>
      </c>
      <c r="N935" s="2">
        <f t="shared" si="163"/>
        <v>-74.829723481619723</v>
      </c>
      <c r="O935" s="2">
        <f>IF('PV model'!$B$2&gt;0, 180-N935,IF('PV model'!$B$2&lt;0,0-N935,N935))</f>
        <v>254.82972348161974</v>
      </c>
      <c r="P935" s="2">
        <f>ABS(O935-'PV model'!$B$5)</f>
        <v>49.829723481619737</v>
      </c>
      <c r="Q935" s="3">
        <f t="shared" si="159"/>
        <v>98.449830918772292</v>
      </c>
      <c r="R935" s="3">
        <f t="shared" si="164"/>
        <v>0</v>
      </c>
      <c r="S935" s="3">
        <f t="shared" si="160"/>
        <v>0</v>
      </c>
      <c r="T935" s="3">
        <f>(0.5*(1-COS(RADIANS(90-$X$3)))*(D935+E935)*'PV model'!$B$4)</f>
        <v>0</v>
      </c>
      <c r="U935" s="3">
        <f t="shared" si="165"/>
        <v>0</v>
      </c>
      <c r="V935" s="3">
        <f>('PV model'!$B$13*(U935/1000)*(1-'PV model'!$B$14*((20+C935)-25))*'PV model'!$B$10)/'PV model'!$B$12</f>
        <v>0</v>
      </c>
    </row>
    <row r="936" spans="1:22" x14ac:dyDescent="0.2">
      <c r="A936" s="10">
        <f t="shared" si="166"/>
        <v>39</v>
      </c>
      <c r="B936" s="10">
        <f t="shared" si="167"/>
        <v>19</v>
      </c>
      <c r="C936" s="23">
        <v>-0.6</v>
      </c>
      <c r="D936" s="24">
        <v>0</v>
      </c>
      <c r="E936" s="24">
        <v>0</v>
      </c>
      <c r="F936" s="48"/>
      <c r="G936" s="48"/>
      <c r="H936" s="1">
        <f t="shared" si="168"/>
        <v>-15.528217154125693</v>
      </c>
      <c r="I936" s="1">
        <f t="shared" si="161"/>
        <v>-14.439603414681082</v>
      </c>
      <c r="J936" s="4">
        <f>B936+('PV model'!$B$3/15)+(I936/60)</f>
        <v>18.482673276421981</v>
      </c>
      <c r="K936" s="2">
        <f t="shared" si="162"/>
        <v>-97.240099146329712</v>
      </c>
      <c r="L936" s="2">
        <f>DEGREES(ASIN((((COS(RADIANS('PV model'!$B$2))*COS(RADIANS(H936))*COS(RADIANS(K936)))+(SIN(RADIANS('PV model'!$B$2))*SIN(RADIANS(H936)))))))</f>
        <v>-16.822424360164415</v>
      </c>
      <c r="M936" s="3">
        <f t="shared" si="158"/>
        <v>0</v>
      </c>
      <c r="N936" s="2">
        <f t="shared" si="163"/>
        <v>-86.912096853942089</v>
      </c>
      <c r="O936" s="2">
        <f>IF('PV model'!$B$2&gt;0, 180-N936,IF('PV model'!$B$2&lt;0,0-N936,N936))</f>
        <v>266.9120968539421</v>
      </c>
      <c r="P936" s="2">
        <f>ABS(O936-'PV model'!$B$5)</f>
        <v>61.912096853942103</v>
      </c>
      <c r="Q936" s="3">
        <f t="shared" si="159"/>
        <v>106.82242436016442</v>
      </c>
      <c r="R936" s="3">
        <f t="shared" si="164"/>
        <v>0</v>
      </c>
      <c r="S936" s="3">
        <f t="shared" si="160"/>
        <v>0</v>
      </c>
      <c r="T936" s="3">
        <f>(0.5*(1-COS(RADIANS(90-$X$3)))*(D936+E936)*'PV model'!$B$4)</f>
        <v>0</v>
      </c>
      <c r="U936" s="3">
        <f t="shared" si="165"/>
        <v>0</v>
      </c>
      <c r="V936" s="3">
        <f>('PV model'!$B$13*(U936/1000)*(1-'PV model'!$B$14*((20+C936)-25))*'PV model'!$B$10)/'PV model'!$B$12</f>
        <v>0</v>
      </c>
    </row>
    <row r="937" spans="1:22" x14ac:dyDescent="0.2">
      <c r="A937" s="10">
        <f t="shared" si="166"/>
        <v>39</v>
      </c>
      <c r="B937" s="10">
        <f t="shared" si="167"/>
        <v>20</v>
      </c>
      <c r="C937" s="23">
        <v>-1.4</v>
      </c>
      <c r="D937" s="24">
        <v>0</v>
      </c>
      <c r="E937" s="24">
        <v>0</v>
      </c>
      <c r="F937" s="48"/>
      <c r="G937" s="48"/>
      <c r="H937" s="1">
        <f t="shared" si="168"/>
        <v>-15.528217154125693</v>
      </c>
      <c r="I937" s="1">
        <f t="shared" si="161"/>
        <v>-14.439603414681082</v>
      </c>
      <c r="J937" s="4">
        <f>B937+('PV model'!$B$3/15)+(I937/60)</f>
        <v>19.482673276421981</v>
      </c>
      <c r="K937" s="2">
        <f t="shared" si="162"/>
        <v>-112.24009914632971</v>
      </c>
      <c r="L937" s="2">
        <f>DEGREES(ASIN((((COS(RADIANS('PV model'!$B$2))*COS(RADIANS(H937))*COS(RADIANS(K937)))+(SIN(RADIANS('PV model'!$B$2))*SIN(RADIANS(H937)))))))</f>
        <v>-25.28888617326454</v>
      </c>
      <c r="M937" s="3">
        <f t="shared" si="158"/>
        <v>0</v>
      </c>
      <c r="N937" s="2">
        <f t="shared" si="163"/>
        <v>-80.521056583181874</v>
      </c>
      <c r="O937" s="2">
        <f>IF('PV model'!$B$2&gt;0, 180-N937,IF('PV model'!$B$2&lt;0,0-N937,N937))</f>
        <v>260.52105658318186</v>
      </c>
      <c r="P937" s="2">
        <f>ABS(O937-'PV model'!$B$5)</f>
        <v>55.52105658318186</v>
      </c>
      <c r="Q937" s="3">
        <f t="shared" si="159"/>
        <v>115.28888617326453</v>
      </c>
      <c r="R937" s="3">
        <f t="shared" si="164"/>
        <v>0</v>
      </c>
      <c r="S937" s="3">
        <f t="shared" si="160"/>
        <v>0</v>
      </c>
      <c r="T937" s="3">
        <f>(0.5*(1-COS(RADIANS(90-$X$3)))*(D937+E937)*'PV model'!$B$4)</f>
        <v>0</v>
      </c>
      <c r="U937" s="3">
        <f t="shared" si="165"/>
        <v>0</v>
      </c>
      <c r="V937" s="3">
        <f>('PV model'!$B$13*(U937/1000)*(1-'PV model'!$B$14*((20+C937)-25))*'PV model'!$B$10)/'PV model'!$B$12</f>
        <v>0</v>
      </c>
    </row>
    <row r="938" spans="1:22" x14ac:dyDescent="0.2">
      <c r="A938" s="10">
        <f t="shared" si="166"/>
        <v>39</v>
      </c>
      <c r="B938" s="10">
        <f t="shared" si="167"/>
        <v>21</v>
      </c>
      <c r="C938" s="23">
        <v>-2.1</v>
      </c>
      <c r="D938" s="24">
        <v>0</v>
      </c>
      <c r="E938" s="24">
        <v>0</v>
      </c>
      <c r="F938" s="48"/>
      <c r="G938" s="48"/>
      <c r="H938" s="1">
        <f t="shared" si="168"/>
        <v>-15.528217154125693</v>
      </c>
      <c r="I938" s="1">
        <f t="shared" si="161"/>
        <v>-14.439603414681082</v>
      </c>
      <c r="J938" s="4">
        <f>B938+('PV model'!$B$3/15)+(I938/60)</f>
        <v>20.482673276421981</v>
      </c>
      <c r="K938" s="2">
        <f t="shared" si="162"/>
        <v>-127.24009914632971</v>
      </c>
      <c r="L938" s="2">
        <f>DEGREES(ASIN((((COS(RADIANS('PV model'!$B$2))*COS(RADIANS(H938))*COS(RADIANS(K938)))+(SIN(RADIANS('PV model'!$B$2))*SIN(RADIANS(H938)))))))</f>
        <v>-33.42756094868556</v>
      </c>
      <c r="M938" s="3">
        <f t="shared" si="158"/>
        <v>0</v>
      </c>
      <c r="N938" s="2">
        <f t="shared" si="163"/>
        <v>-66.791807539059064</v>
      </c>
      <c r="O938" s="2">
        <f>IF('PV model'!$B$2&gt;0, 180-N938,IF('PV model'!$B$2&lt;0,0-N938,N938))</f>
        <v>246.79180753905905</v>
      </c>
      <c r="P938" s="2">
        <f>ABS(O938-'PV model'!$B$5)</f>
        <v>41.79180753905905</v>
      </c>
      <c r="Q938" s="3">
        <f t="shared" si="159"/>
        <v>123.42756094868555</v>
      </c>
      <c r="R938" s="3">
        <f t="shared" si="164"/>
        <v>0</v>
      </c>
      <c r="S938" s="3">
        <f t="shared" si="160"/>
        <v>0</v>
      </c>
      <c r="T938" s="3">
        <f>(0.5*(1-COS(RADIANS(90-$X$3)))*(D938+E938)*'PV model'!$B$4)</f>
        <v>0</v>
      </c>
      <c r="U938" s="3">
        <f t="shared" si="165"/>
        <v>0</v>
      </c>
      <c r="V938" s="3">
        <f>('PV model'!$B$13*(U938/1000)*(1-'PV model'!$B$14*((20+C938)-25))*'PV model'!$B$10)/'PV model'!$B$12</f>
        <v>0</v>
      </c>
    </row>
    <row r="939" spans="1:22" x14ac:dyDescent="0.2">
      <c r="A939" s="10">
        <f t="shared" si="166"/>
        <v>39</v>
      </c>
      <c r="B939" s="10">
        <f t="shared" si="167"/>
        <v>22</v>
      </c>
      <c r="C939" s="23">
        <v>-2.7</v>
      </c>
      <c r="D939" s="24">
        <v>0</v>
      </c>
      <c r="E939" s="24">
        <v>0</v>
      </c>
      <c r="F939" s="48"/>
      <c r="G939" s="48"/>
      <c r="H939" s="1">
        <f t="shared" si="168"/>
        <v>-15.528217154125693</v>
      </c>
      <c r="I939" s="1">
        <f t="shared" si="161"/>
        <v>-14.439603414681082</v>
      </c>
      <c r="J939" s="4">
        <f>B939+('PV model'!$B$3/15)+(I939/60)</f>
        <v>21.482673276421981</v>
      </c>
      <c r="K939" s="2">
        <f t="shared" si="162"/>
        <v>-142.2400991463297</v>
      </c>
      <c r="L939" s="2">
        <f>DEGREES(ASIN((((COS(RADIANS('PV model'!$B$2))*COS(RADIANS(H939))*COS(RADIANS(K939)))+(SIN(RADIANS('PV model'!$B$2))*SIN(RADIANS(H939)))))))</f>
        <v>-40.698294664536476</v>
      </c>
      <c r="M939" s="3">
        <f t="shared" si="158"/>
        <v>0</v>
      </c>
      <c r="N939" s="2">
        <f t="shared" si="163"/>
        <v>-51.096901093938115</v>
      </c>
      <c r="O939" s="2">
        <f>IF('PV model'!$B$2&gt;0, 180-N939,IF('PV model'!$B$2&lt;0,0-N939,N939))</f>
        <v>231.09690109393813</v>
      </c>
      <c r="P939" s="2">
        <f>ABS(O939-'PV model'!$B$5)</f>
        <v>26.096901093938129</v>
      </c>
      <c r="Q939" s="3">
        <f t="shared" si="159"/>
        <v>130.69829466453649</v>
      </c>
      <c r="R939" s="3">
        <f t="shared" si="164"/>
        <v>0</v>
      </c>
      <c r="S939" s="3">
        <f t="shared" si="160"/>
        <v>0</v>
      </c>
      <c r="T939" s="3">
        <f>(0.5*(1-COS(RADIANS(90-$X$3)))*(D939+E939)*'PV model'!$B$4)</f>
        <v>0</v>
      </c>
      <c r="U939" s="3">
        <f t="shared" si="165"/>
        <v>0</v>
      </c>
      <c r="V939" s="3">
        <f>('PV model'!$B$13*(U939/1000)*(1-'PV model'!$B$14*((20+C939)-25))*'PV model'!$B$10)/'PV model'!$B$12</f>
        <v>0</v>
      </c>
    </row>
    <row r="940" spans="1:22" x14ac:dyDescent="0.2">
      <c r="A940" s="10">
        <f t="shared" si="166"/>
        <v>39</v>
      </c>
      <c r="B940" s="10">
        <f t="shared" si="167"/>
        <v>23</v>
      </c>
      <c r="C940" s="23">
        <v>-3.3</v>
      </c>
      <c r="D940" s="24">
        <v>0</v>
      </c>
      <c r="E940" s="24">
        <v>0</v>
      </c>
      <c r="F940" s="48"/>
      <c r="G940" s="48"/>
      <c r="H940" s="1">
        <f t="shared" si="168"/>
        <v>-15.528217154125693</v>
      </c>
      <c r="I940" s="1">
        <f t="shared" si="161"/>
        <v>-14.439603414681082</v>
      </c>
      <c r="J940" s="4">
        <f>B940+('PV model'!$B$3/15)+(I940/60)</f>
        <v>22.482673276421981</v>
      </c>
      <c r="K940" s="2">
        <f t="shared" si="162"/>
        <v>-157.2400991463297</v>
      </c>
      <c r="L940" s="2">
        <f>DEGREES(ASIN((((COS(RADIANS('PV model'!$B$2))*COS(RADIANS(H940))*COS(RADIANS(K940)))+(SIN(RADIANS('PV model'!$B$2))*SIN(RADIANS(H940)))))))</f>
        <v>-46.374680410766302</v>
      </c>
      <c r="M940" s="3">
        <f t="shared" si="158"/>
        <v>0</v>
      </c>
      <c r="N940" s="2">
        <f t="shared" si="163"/>
        <v>-32.701571195923307</v>
      </c>
      <c r="O940" s="2">
        <f>IF('PV model'!$B$2&gt;0, 180-N940,IF('PV model'!$B$2&lt;0,0-N940,N940))</f>
        <v>212.70157119592329</v>
      </c>
      <c r="P940" s="2">
        <f>ABS(O940-'PV model'!$B$5)</f>
        <v>7.7015711959232931</v>
      </c>
      <c r="Q940" s="3">
        <f t="shared" si="159"/>
        <v>136.3746804107663</v>
      </c>
      <c r="R940" s="3">
        <f t="shared" si="164"/>
        <v>0</v>
      </c>
      <c r="S940" s="3">
        <f t="shared" si="160"/>
        <v>0</v>
      </c>
      <c r="T940" s="3">
        <f>(0.5*(1-COS(RADIANS(90-$X$3)))*(D940+E940)*'PV model'!$B$4)</f>
        <v>0</v>
      </c>
      <c r="U940" s="3">
        <f t="shared" si="165"/>
        <v>0</v>
      </c>
      <c r="V940" s="3">
        <f>('PV model'!$B$13*(U940/1000)*(1-'PV model'!$B$14*((20+C940)-25))*'PV model'!$B$10)/'PV model'!$B$12</f>
        <v>0</v>
      </c>
    </row>
    <row r="941" spans="1:22" x14ac:dyDescent="0.2">
      <c r="A941" s="10">
        <f t="shared" si="166"/>
        <v>39</v>
      </c>
      <c r="B941" s="10">
        <f t="shared" si="167"/>
        <v>24</v>
      </c>
      <c r="C941" s="23">
        <v>-3.9</v>
      </c>
      <c r="D941" s="24">
        <v>0</v>
      </c>
      <c r="E941" s="24">
        <v>0</v>
      </c>
      <c r="F941" s="48"/>
      <c r="G941" s="48"/>
      <c r="H941" s="1">
        <f t="shared" si="168"/>
        <v>-15.528217154125693</v>
      </c>
      <c r="I941" s="1">
        <f t="shared" si="161"/>
        <v>-14.439603414681082</v>
      </c>
      <c r="J941" s="4">
        <f>B941+('PV model'!$B$3/15)+(I941/60)</f>
        <v>23.482673276421981</v>
      </c>
      <c r="K941" s="2">
        <f t="shared" si="162"/>
        <v>-172.2400991463297</v>
      </c>
      <c r="L941" s="2">
        <f>DEGREES(ASIN((((COS(RADIANS('PV model'!$B$2))*COS(RADIANS(H941))*COS(RADIANS(K941)))+(SIN(RADIANS('PV model'!$B$2))*SIN(RADIANS(H941)))))))</f>
        <v>-49.584541630253234</v>
      </c>
      <c r="M941" s="3">
        <f t="shared" si="158"/>
        <v>0</v>
      </c>
      <c r="N941" s="2">
        <f t="shared" si="163"/>
        <v>-11.575620645780335</v>
      </c>
      <c r="O941" s="2">
        <f>IF('PV model'!$B$2&gt;0, 180-N941,IF('PV model'!$B$2&lt;0,0-N941,N941))</f>
        <v>191.57562064578033</v>
      </c>
      <c r="P941" s="2">
        <f>ABS(O941-'PV model'!$B$5)</f>
        <v>13.424379354219667</v>
      </c>
      <c r="Q941" s="3">
        <f t="shared" si="159"/>
        <v>139.58454163025323</v>
      </c>
      <c r="R941" s="3">
        <f t="shared" si="164"/>
        <v>0</v>
      </c>
      <c r="S941" s="3">
        <f t="shared" si="160"/>
        <v>0</v>
      </c>
      <c r="T941" s="3">
        <f>(0.5*(1-COS(RADIANS(90-$X$3)))*(D941+E941)*'PV model'!$B$4)</f>
        <v>0</v>
      </c>
      <c r="U941" s="3">
        <f t="shared" si="165"/>
        <v>0</v>
      </c>
      <c r="V941" s="3">
        <f>('PV model'!$B$13*(U941/1000)*(1-'PV model'!$B$14*((20+C941)-25))*'PV model'!$B$10)/'PV model'!$B$12</f>
        <v>0</v>
      </c>
    </row>
    <row r="942" spans="1:22" x14ac:dyDescent="0.2">
      <c r="A942" s="10">
        <f t="shared" si="166"/>
        <v>40</v>
      </c>
      <c r="B942" s="10">
        <f t="shared" si="167"/>
        <v>1</v>
      </c>
      <c r="C942" s="23">
        <v>-3.9</v>
      </c>
      <c r="D942" s="24">
        <v>0</v>
      </c>
      <c r="E942" s="24">
        <v>0</v>
      </c>
      <c r="F942" s="48"/>
      <c r="G942" s="48"/>
      <c r="H942" s="1">
        <f t="shared" si="168"/>
        <v>-15.223098454154005</v>
      </c>
      <c r="I942" s="1">
        <f t="shared" si="161"/>
        <v>-14.497583915849455</v>
      </c>
      <c r="J942" s="4">
        <f>B942+('PV model'!$B$3/15)+(I942/60)</f>
        <v>0.48170693473584247</v>
      </c>
      <c r="K942" s="2">
        <f t="shared" si="162"/>
        <v>172.77439597896236</v>
      </c>
      <c r="L942" s="2">
        <f>DEGREES(ASIN((((COS(RADIANS('PV model'!$B$2))*COS(RADIANS(H942))*COS(RADIANS(K942)))+(SIN(RADIANS('PV model'!$B$2))*SIN(RADIANS(H942)))))))</f>
        <v>-49.339946105127424</v>
      </c>
      <c r="M942" s="3">
        <f t="shared" si="158"/>
        <v>0</v>
      </c>
      <c r="N942" s="2">
        <f t="shared" si="163"/>
        <v>10.734762497995069</v>
      </c>
      <c r="O942" s="2">
        <f>IF('PV model'!$B$2&gt;0, 180-N942,IF('PV model'!$B$2&lt;0,0-N942,N942))</f>
        <v>169.26523750200494</v>
      </c>
      <c r="P942" s="2">
        <f>ABS(O942-'PV model'!$B$5)</f>
        <v>35.734762497995064</v>
      </c>
      <c r="Q942" s="3">
        <f t="shared" si="159"/>
        <v>139.33994610512744</v>
      </c>
      <c r="R942" s="3">
        <f t="shared" si="164"/>
        <v>0</v>
      </c>
      <c r="S942" s="3">
        <f t="shared" si="160"/>
        <v>0</v>
      </c>
      <c r="T942" s="3">
        <f>(0.5*(1-COS(RADIANS(90-$X$3)))*(D942+E942)*'PV model'!$B$4)</f>
        <v>0</v>
      </c>
      <c r="U942" s="3">
        <f t="shared" si="165"/>
        <v>0</v>
      </c>
      <c r="V942" s="3">
        <f>('PV model'!$B$13*(U942/1000)*(1-'PV model'!$B$14*((20+C942)-25))*'PV model'!$B$10)/'PV model'!$B$12</f>
        <v>0</v>
      </c>
    </row>
    <row r="943" spans="1:22" x14ac:dyDescent="0.2">
      <c r="A943" s="10">
        <f t="shared" si="166"/>
        <v>40</v>
      </c>
      <c r="B943" s="10">
        <f t="shared" si="167"/>
        <v>2</v>
      </c>
      <c r="C943" s="23">
        <v>-3.8</v>
      </c>
      <c r="D943" s="24">
        <v>0</v>
      </c>
      <c r="E943" s="24">
        <v>0</v>
      </c>
      <c r="F943" s="48"/>
      <c r="G943" s="48"/>
      <c r="H943" s="1">
        <f t="shared" si="168"/>
        <v>-15.223098454154005</v>
      </c>
      <c r="I943" s="1">
        <f t="shared" si="161"/>
        <v>-14.497583915849455</v>
      </c>
      <c r="J943" s="4">
        <f>B943+('PV model'!$B$3/15)+(I943/60)</f>
        <v>1.4817069347358425</v>
      </c>
      <c r="K943" s="2">
        <f t="shared" si="162"/>
        <v>157.77439597896236</v>
      </c>
      <c r="L943" s="2">
        <f>DEGREES(ASIN((((COS(RADIANS('PV model'!$B$2))*COS(RADIANS(H943))*COS(RADIANS(K943)))+(SIN(RADIANS('PV model'!$B$2))*SIN(RADIANS(H943)))))))</f>
        <v>-46.24657548211615</v>
      </c>
      <c r="M943" s="3">
        <f t="shared" si="158"/>
        <v>0</v>
      </c>
      <c r="N943" s="2">
        <f t="shared" si="163"/>
        <v>31.854826795266654</v>
      </c>
      <c r="O943" s="2">
        <f>IF('PV model'!$B$2&gt;0, 180-N943,IF('PV model'!$B$2&lt;0,0-N943,N943))</f>
        <v>148.14517320473334</v>
      </c>
      <c r="P943" s="2">
        <f>ABS(O943-'PV model'!$B$5)</f>
        <v>56.854826795266661</v>
      </c>
      <c r="Q943" s="3">
        <f t="shared" si="159"/>
        <v>136.24657548211616</v>
      </c>
      <c r="R943" s="3">
        <f t="shared" si="164"/>
        <v>0</v>
      </c>
      <c r="S943" s="3">
        <f t="shared" si="160"/>
        <v>0</v>
      </c>
      <c r="T943" s="3">
        <f>(0.5*(1-COS(RADIANS(90-$X$3)))*(D943+E943)*'PV model'!$B$4)</f>
        <v>0</v>
      </c>
      <c r="U943" s="3">
        <f t="shared" si="165"/>
        <v>0</v>
      </c>
      <c r="V943" s="3">
        <f>('PV model'!$B$13*(U943/1000)*(1-'PV model'!$B$14*((20+C943)-25))*'PV model'!$B$10)/'PV model'!$B$12</f>
        <v>0</v>
      </c>
    </row>
    <row r="944" spans="1:22" x14ac:dyDescent="0.2">
      <c r="A944" s="10">
        <f t="shared" si="166"/>
        <v>40</v>
      </c>
      <c r="B944" s="10">
        <f t="shared" si="167"/>
        <v>3</v>
      </c>
      <c r="C944" s="23">
        <v>-3.8</v>
      </c>
      <c r="D944" s="24">
        <v>0</v>
      </c>
      <c r="E944" s="24">
        <v>0</v>
      </c>
      <c r="F944" s="48"/>
      <c r="G944" s="48"/>
      <c r="H944" s="1">
        <f t="shared" si="168"/>
        <v>-15.223098454154005</v>
      </c>
      <c r="I944" s="1">
        <f t="shared" si="161"/>
        <v>-14.497583915849455</v>
      </c>
      <c r="J944" s="4">
        <f>B944+('PV model'!$B$3/15)+(I944/60)</f>
        <v>2.481706934735842</v>
      </c>
      <c r="K944" s="2">
        <f t="shared" si="162"/>
        <v>142.77439597896239</v>
      </c>
      <c r="L944" s="2">
        <f>DEGREES(ASIN((((COS(RADIANS('PV model'!$B$2))*COS(RADIANS(H944))*COS(RADIANS(K944)))+(SIN(RADIANS('PV model'!$B$2))*SIN(RADIANS(H944)))))))</f>
        <v>-40.660721014911523</v>
      </c>
      <c r="M944" s="3">
        <f t="shared" si="158"/>
        <v>0</v>
      </c>
      <c r="N944" s="2">
        <f t="shared" si="163"/>
        <v>50.308931277114688</v>
      </c>
      <c r="O944" s="2">
        <f>IF('PV model'!$B$2&gt;0, 180-N944,IF('PV model'!$B$2&lt;0,0-N944,N944))</f>
        <v>129.69106872288532</v>
      </c>
      <c r="P944" s="2">
        <f>ABS(O944-'PV model'!$B$5)</f>
        <v>75.308931277114681</v>
      </c>
      <c r="Q944" s="3">
        <f t="shared" si="159"/>
        <v>130.66072101491153</v>
      </c>
      <c r="R944" s="3">
        <f t="shared" si="164"/>
        <v>0</v>
      </c>
      <c r="S944" s="3">
        <f t="shared" si="160"/>
        <v>0</v>
      </c>
      <c r="T944" s="3">
        <f>(0.5*(1-COS(RADIANS(90-$X$3)))*(D944+E944)*'PV model'!$B$4)</f>
        <v>0</v>
      </c>
      <c r="U944" s="3">
        <f t="shared" si="165"/>
        <v>0</v>
      </c>
      <c r="V944" s="3">
        <f>('PV model'!$B$13*(U944/1000)*(1-'PV model'!$B$14*((20+C944)-25))*'PV model'!$B$10)/'PV model'!$B$12</f>
        <v>0</v>
      </c>
    </row>
    <row r="945" spans="1:22" x14ac:dyDescent="0.2">
      <c r="A945" s="10">
        <f t="shared" si="166"/>
        <v>40</v>
      </c>
      <c r="B945" s="10">
        <f t="shared" si="167"/>
        <v>4</v>
      </c>
      <c r="C945" s="23">
        <v>-3.8</v>
      </c>
      <c r="D945" s="24">
        <v>0</v>
      </c>
      <c r="E945" s="24">
        <v>0</v>
      </c>
      <c r="F945" s="48"/>
      <c r="G945" s="48"/>
      <c r="H945" s="1">
        <f t="shared" si="168"/>
        <v>-15.223098454154005</v>
      </c>
      <c r="I945" s="1">
        <f t="shared" si="161"/>
        <v>-14.497583915849455</v>
      </c>
      <c r="J945" s="4">
        <f>B945+('PV model'!$B$3/15)+(I945/60)</f>
        <v>3.481706934735842</v>
      </c>
      <c r="K945" s="2">
        <f t="shared" si="162"/>
        <v>127.77439597896237</v>
      </c>
      <c r="L945" s="2">
        <f>DEGREES(ASIN((((COS(RADIANS('PV model'!$B$2))*COS(RADIANS(H945))*COS(RADIANS(K945)))+(SIN(RADIANS('PV model'!$B$2))*SIN(RADIANS(H945)))))))</f>
        <v>-33.447834355607021</v>
      </c>
      <c r="M945" s="3">
        <f t="shared" si="158"/>
        <v>0</v>
      </c>
      <c r="N945" s="2">
        <f t="shared" si="163"/>
        <v>66.074711012329857</v>
      </c>
      <c r="O945" s="2">
        <f>IF('PV model'!$B$2&gt;0, 180-N945,IF('PV model'!$B$2&lt;0,0-N945,N945))</f>
        <v>113.92528898767014</v>
      </c>
      <c r="P945" s="2">
        <f>ABS(O945-'PV model'!$B$5)</f>
        <v>91.074711012329857</v>
      </c>
      <c r="Q945" s="3">
        <f t="shared" si="159"/>
        <v>123.44783435560701</v>
      </c>
      <c r="R945" s="3">
        <f t="shared" si="164"/>
        <v>0</v>
      </c>
      <c r="S945" s="3">
        <f t="shared" si="160"/>
        <v>0</v>
      </c>
      <c r="T945" s="3">
        <f>(0.5*(1-COS(RADIANS(90-$X$3)))*(D945+E945)*'PV model'!$B$4)</f>
        <v>0</v>
      </c>
      <c r="U945" s="3">
        <f t="shared" si="165"/>
        <v>0</v>
      </c>
      <c r="V945" s="3">
        <f>('PV model'!$B$13*(U945/1000)*(1-'PV model'!$B$14*((20+C945)-25))*'PV model'!$B$10)/'PV model'!$B$12</f>
        <v>0</v>
      </c>
    </row>
    <row r="946" spans="1:22" x14ac:dyDescent="0.2">
      <c r="A946" s="10">
        <f t="shared" si="166"/>
        <v>40</v>
      </c>
      <c r="B946" s="10">
        <f t="shared" si="167"/>
        <v>5</v>
      </c>
      <c r="C946" s="23">
        <v>-3.8</v>
      </c>
      <c r="D946" s="24">
        <v>0</v>
      </c>
      <c r="E946" s="24">
        <v>0</v>
      </c>
      <c r="F946" s="48"/>
      <c r="G946" s="48"/>
      <c r="H946" s="1">
        <f t="shared" si="168"/>
        <v>-15.223098454154005</v>
      </c>
      <c r="I946" s="1">
        <f t="shared" si="161"/>
        <v>-14.497583915849455</v>
      </c>
      <c r="J946" s="4">
        <f>B946+('PV model'!$B$3/15)+(I946/60)</f>
        <v>4.4817069347358425</v>
      </c>
      <c r="K946" s="2">
        <f t="shared" si="162"/>
        <v>112.77439597896236</v>
      </c>
      <c r="L946" s="2">
        <f>DEGREES(ASIN((((COS(RADIANS('PV model'!$B$2))*COS(RADIANS(H946))*COS(RADIANS(K946)))+(SIN(RADIANS('PV model'!$B$2))*SIN(RADIANS(H946)))))))</f>
        <v>-25.338283736341364</v>
      </c>
      <c r="M946" s="3">
        <f t="shared" si="158"/>
        <v>0</v>
      </c>
      <c r="N946" s="2">
        <f t="shared" si="163"/>
        <v>79.860967352016942</v>
      </c>
      <c r="O946" s="2">
        <f>IF('PV model'!$B$2&gt;0, 180-N946,IF('PV model'!$B$2&lt;0,0-N946,N946))</f>
        <v>100.13903264798306</v>
      </c>
      <c r="P946" s="2">
        <f>ABS(O946-'PV model'!$B$5)</f>
        <v>104.86096735201694</v>
      </c>
      <c r="Q946" s="3">
        <f t="shared" si="159"/>
        <v>115.33828373634137</v>
      </c>
      <c r="R946" s="3">
        <f t="shared" si="164"/>
        <v>0</v>
      </c>
      <c r="S946" s="3">
        <f t="shared" si="160"/>
        <v>0</v>
      </c>
      <c r="T946" s="3">
        <f>(0.5*(1-COS(RADIANS(90-$X$3)))*(D946+E946)*'PV model'!$B$4)</f>
        <v>0</v>
      </c>
      <c r="U946" s="3">
        <f t="shared" si="165"/>
        <v>0</v>
      </c>
      <c r="V946" s="3">
        <f>('PV model'!$B$13*(U946/1000)*(1-'PV model'!$B$14*((20+C946)-25))*'PV model'!$B$10)/'PV model'!$B$12</f>
        <v>0</v>
      </c>
    </row>
    <row r="947" spans="1:22" x14ac:dyDescent="0.2">
      <c r="A947" s="10">
        <f t="shared" si="166"/>
        <v>40</v>
      </c>
      <c r="B947" s="10">
        <f t="shared" si="167"/>
        <v>6</v>
      </c>
      <c r="C947" s="23">
        <v>-3.8</v>
      </c>
      <c r="D947" s="24">
        <v>0</v>
      </c>
      <c r="E947" s="24">
        <v>0</v>
      </c>
      <c r="F947" s="48"/>
      <c r="G947" s="48"/>
      <c r="H947" s="1">
        <f t="shared" si="168"/>
        <v>-15.223098454154005</v>
      </c>
      <c r="I947" s="1">
        <f t="shared" si="161"/>
        <v>-14.497583915849455</v>
      </c>
      <c r="J947" s="4">
        <f>B947+('PV model'!$B$3/15)+(I947/60)</f>
        <v>5.4817069347358425</v>
      </c>
      <c r="K947" s="2">
        <f t="shared" si="162"/>
        <v>97.77439597896236</v>
      </c>
      <c r="L947" s="2">
        <f>DEGREES(ASIN((((COS(RADIANS('PV model'!$B$2))*COS(RADIANS(H947))*COS(RADIANS(K947)))+(SIN(RADIANS('PV model'!$B$2))*SIN(RADIANS(H947)))))))</f>
        <v>-16.877619015896418</v>
      </c>
      <c r="M947" s="3">
        <f t="shared" si="158"/>
        <v>0</v>
      </c>
      <c r="N947" s="2">
        <f t="shared" si="163"/>
        <v>87.53504147796049</v>
      </c>
      <c r="O947" s="2">
        <f>IF('PV model'!$B$2&gt;0, 180-N947,IF('PV model'!$B$2&lt;0,0-N947,N947))</f>
        <v>92.46495852203951</v>
      </c>
      <c r="P947" s="2">
        <f>ABS(O947-'PV model'!$B$5)</f>
        <v>112.53504147796049</v>
      </c>
      <c r="Q947" s="3">
        <f t="shared" si="159"/>
        <v>106.87761901589641</v>
      </c>
      <c r="R947" s="3">
        <f t="shared" si="164"/>
        <v>0</v>
      </c>
      <c r="S947" s="3">
        <f t="shared" si="160"/>
        <v>0</v>
      </c>
      <c r="T947" s="3">
        <f>(0.5*(1-COS(RADIANS(90-$X$3)))*(D947+E947)*'PV model'!$B$4)</f>
        <v>0</v>
      </c>
      <c r="U947" s="3">
        <f t="shared" si="165"/>
        <v>0</v>
      </c>
      <c r="V947" s="3">
        <f>('PV model'!$B$13*(U947/1000)*(1-'PV model'!$B$14*((20+C947)-25))*'PV model'!$B$10)/'PV model'!$B$12</f>
        <v>0</v>
      </c>
    </row>
    <row r="948" spans="1:22" x14ac:dyDescent="0.2">
      <c r="A948" s="10">
        <f t="shared" si="166"/>
        <v>40</v>
      </c>
      <c r="B948" s="10">
        <f t="shared" si="167"/>
        <v>7</v>
      </c>
      <c r="C948" s="23">
        <v>-3.3</v>
      </c>
      <c r="D948" s="24">
        <v>0</v>
      </c>
      <c r="E948" s="24">
        <v>0</v>
      </c>
      <c r="F948" s="48"/>
      <c r="G948" s="48"/>
      <c r="H948" s="1">
        <f t="shared" si="168"/>
        <v>-15.223098454154005</v>
      </c>
      <c r="I948" s="1">
        <f t="shared" si="161"/>
        <v>-14.497583915849455</v>
      </c>
      <c r="J948" s="4">
        <f>B948+('PV model'!$B$3/15)+(I948/60)</f>
        <v>6.4817069347358425</v>
      </c>
      <c r="K948" s="2">
        <f t="shared" si="162"/>
        <v>82.77439597896236</v>
      </c>
      <c r="L948" s="2">
        <f>DEGREES(ASIN((((COS(RADIANS('PV model'!$B$2))*COS(RADIANS(H948))*COS(RADIANS(K948)))+(SIN(RADIANS('PV model'!$B$2))*SIN(RADIANS(H948)))))))</f>
        <v>-8.4911542485000293</v>
      </c>
      <c r="M948" s="3">
        <f t="shared" si="158"/>
        <v>0</v>
      </c>
      <c r="N948" s="2">
        <f t="shared" si="163"/>
        <v>75.433632169084248</v>
      </c>
      <c r="O948" s="2">
        <f>IF('PV model'!$B$2&gt;0, 180-N948,IF('PV model'!$B$2&lt;0,0-N948,N948))</f>
        <v>104.56636783091575</v>
      </c>
      <c r="P948" s="2">
        <f>ABS(O948-'PV model'!$B$5)</f>
        <v>100.43363216908425</v>
      </c>
      <c r="Q948" s="3">
        <f t="shared" si="159"/>
        <v>98.491154248500038</v>
      </c>
      <c r="R948" s="3">
        <f t="shared" si="164"/>
        <v>0</v>
      </c>
      <c r="S948" s="3">
        <f t="shared" si="160"/>
        <v>0</v>
      </c>
      <c r="T948" s="3">
        <f>(0.5*(1-COS(RADIANS(90-$X$3)))*(D948+E948)*'PV model'!$B$4)</f>
        <v>0</v>
      </c>
      <c r="U948" s="3">
        <f t="shared" si="165"/>
        <v>0</v>
      </c>
      <c r="V948" s="3">
        <f>('PV model'!$B$13*(U948/1000)*(1-'PV model'!$B$14*((20+C948)-25))*'PV model'!$B$10)/'PV model'!$B$12</f>
        <v>0</v>
      </c>
    </row>
    <row r="949" spans="1:22" x14ac:dyDescent="0.2">
      <c r="A949" s="10">
        <f t="shared" si="166"/>
        <v>40</v>
      </c>
      <c r="B949" s="10">
        <f t="shared" si="167"/>
        <v>8</v>
      </c>
      <c r="C949" s="23">
        <v>-2.8</v>
      </c>
      <c r="D949" s="24">
        <v>0</v>
      </c>
      <c r="E949" s="24">
        <v>0</v>
      </c>
      <c r="F949" s="48"/>
      <c r="G949" s="48"/>
      <c r="H949" s="1">
        <f t="shared" si="168"/>
        <v>-15.223098454154005</v>
      </c>
      <c r="I949" s="1">
        <f t="shared" si="161"/>
        <v>-14.497583915849455</v>
      </c>
      <c r="J949" s="4">
        <f>B949+('PV model'!$B$3/15)+(I949/60)</f>
        <v>7.4817069347358425</v>
      </c>
      <c r="K949" s="2">
        <f t="shared" si="162"/>
        <v>67.77439597896236</v>
      </c>
      <c r="L949" s="2">
        <f>DEGREES(ASIN((((COS(RADIANS('PV model'!$B$2))*COS(RADIANS(H949))*COS(RADIANS(K949)))+(SIN(RADIANS('PV model'!$B$2))*SIN(RADIANS(H949)))))))</f>
        <v>-0.5540354289531737</v>
      </c>
      <c r="M949" s="3">
        <f t="shared" si="158"/>
        <v>0</v>
      </c>
      <c r="N949" s="2">
        <f t="shared" si="163"/>
        <v>63.285952351661543</v>
      </c>
      <c r="O949" s="2">
        <f>IF('PV model'!$B$2&gt;0, 180-N949,IF('PV model'!$B$2&lt;0,0-N949,N949))</f>
        <v>116.71404764833846</v>
      </c>
      <c r="P949" s="2">
        <f>ABS(O949-'PV model'!$B$5)</f>
        <v>88.285952351661535</v>
      </c>
      <c r="Q949" s="3">
        <f t="shared" si="159"/>
        <v>90.554035428953171</v>
      </c>
      <c r="R949" s="3">
        <f t="shared" si="164"/>
        <v>0</v>
      </c>
      <c r="S949" s="3">
        <f t="shared" si="160"/>
        <v>0</v>
      </c>
      <c r="T949" s="3">
        <f>(0.5*(1-COS(RADIANS(90-$X$3)))*(D949+E949)*'PV model'!$B$4)</f>
        <v>0</v>
      </c>
      <c r="U949" s="3">
        <f t="shared" si="165"/>
        <v>0</v>
      </c>
      <c r="V949" s="3">
        <f>('PV model'!$B$13*(U949/1000)*(1-'PV model'!$B$14*((20+C949)-25))*'PV model'!$B$10)/'PV model'!$B$12</f>
        <v>0</v>
      </c>
    </row>
    <row r="950" spans="1:22" x14ac:dyDescent="0.2">
      <c r="A950" s="10">
        <f t="shared" si="166"/>
        <v>40</v>
      </c>
      <c r="B950" s="10">
        <f t="shared" si="167"/>
        <v>9</v>
      </c>
      <c r="C950" s="23">
        <v>-2.2999999999999998</v>
      </c>
      <c r="D950" s="24">
        <v>0</v>
      </c>
      <c r="E950" s="24">
        <v>10.584000000000001</v>
      </c>
      <c r="F950" s="48"/>
      <c r="G950" s="48"/>
      <c r="H950" s="1">
        <f t="shared" si="168"/>
        <v>-15.223098454154005</v>
      </c>
      <c r="I950" s="1">
        <f t="shared" si="161"/>
        <v>-14.497583915849455</v>
      </c>
      <c r="J950" s="4">
        <f>B950+('PV model'!$B$3/15)+(I950/60)</f>
        <v>8.4817069347358416</v>
      </c>
      <c r="K950" s="2">
        <f t="shared" si="162"/>
        <v>52.774395978962374</v>
      </c>
      <c r="L950" s="2">
        <f>DEGREES(ASIN((((COS(RADIANS('PV model'!$B$2))*COS(RADIANS(H950))*COS(RADIANS(K950)))+(SIN(RADIANS('PV model'!$B$2))*SIN(RADIANS(H950)))))))</f>
        <v>6.5591779639029735</v>
      </c>
      <c r="M950" s="3">
        <f t="shared" si="158"/>
        <v>6.5591779639029735</v>
      </c>
      <c r="N950" s="2">
        <f t="shared" si="163"/>
        <v>50.6585433985639</v>
      </c>
      <c r="O950" s="2">
        <f>IF('PV model'!$B$2&gt;0, 180-N950,IF('PV model'!$B$2&lt;0,0-N950,N950))</f>
        <v>129.34145660143611</v>
      </c>
      <c r="P950" s="2">
        <f>ABS(O950-'PV model'!$B$5)</f>
        <v>75.658543398563893</v>
      </c>
      <c r="Q950" s="3">
        <f t="shared" si="159"/>
        <v>83.440822036097032</v>
      </c>
      <c r="R950" s="3">
        <f t="shared" si="164"/>
        <v>0</v>
      </c>
      <c r="S950" s="3">
        <f t="shared" si="160"/>
        <v>10.584000000000001</v>
      </c>
      <c r="T950" s="3">
        <f>(0.5*(1-COS(RADIANS(90-$X$3)))*(D950+E950)*'PV model'!$B$4)</f>
        <v>0</v>
      </c>
      <c r="U950" s="3">
        <f t="shared" si="165"/>
        <v>10.584000000000001</v>
      </c>
      <c r="V950" s="3">
        <f>('PV model'!$B$13*(U950/1000)*(1-'PV model'!$B$14*((20+C950)-25))*'PV model'!$B$10)/'PV model'!$B$12</f>
        <v>1.0888695578880001</v>
      </c>
    </row>
    <row r="951" spans="1:22" x14ac:dyDescent="0.2">
      <c r="A951" s="10">
        <f t="shared" si="166"/>
        <v>40</v>
      </c>
      <c r="B951" s="10">
        <f t="shared" si="167"/>
        <v>10</v>
      </c>
      <c r="C951" s="23">
        <v>-1.2</v>
      </c>
      <c r="D951" s="24">
        <v>83.061300000000003</v>
      </c>
      <c r="E951" s="24">
        <v>40.572000000000003</v>
      </c>
      <c r="F951" s="48"/>
      <c r="G951" s="48"/>
      <c r="H951" s="1">
        <f t="shared" si="168"/>
        <v>-15.223098454154005</v>
      </c>
      <c r="I951" s="1">
        <f t="shared" si="161"/>
        <v>-14.497583915849455</v>
      </c>
      <c r="J951" s="4">
        <f>B951+('PV model'!$B$3/15)+(I951/60)</f>
        <v>9.4817069347358416</v>
      </c>
      <c r="K951" s="2">
        <f t="shared" si="162"/>
        <v>37.774395978962374</v>
      </c>
      <c r="L951" s="2">
        <f>DEGREES(ASIN((((COS(RADIANS('PV model'!$B$2))*COS(RADIANS(H951))*COS(RADIANS(K951)))+(SIN(RADIANS('PV model'!$B$2))*SIN(RADIANS(H951)))))))</f>
        <v>12.450533264075895</v>
      </c>
      <c r="M951" s="3">
        <f t="shared" si="158"/>
        <v>12.450533264075895</v>
      </c>
      <c r="N951" s="2">
        <f t="shared" si="163"/>
        <v>37.250060694184789</v>
      </c>
      <c r="O951" s="2">
        <f>IF('PV model'!$B$2&gt;0, 180-N951,IF('PV model'!$B$2&lt;0,0-N951,N951))</f>
        <v>142.74993930581522</v>
      </c>
      <c r="P951" s="2">
        <f>ABS(O951-'PV model'!$B$5)</f>
        <v>62.250060694184782</v>
      </c>
      <c r="Q951" s="3">
        <f t="shared" si="159"/>
        <v>77.549466735924113</v>
      </c>
      <c r="R951" s="3">
        <f t="shared" si="164"/>
        <v>83.061299999999918</v>
      </c>
      <c r="S951" s="3">
        <f t="shared" si="160"/>
        <v>48.785767696293483</v>
      </c>
      <c r="T951" s="3">
        <f>(0.5*(1-COS(RADIANS(90-$X$3)))*(D951+E951)*'PV model'!$B$4)</f>
        <v>0</v>
      </c>
      <c r="U951" s="3">
        <f t="shared" si="165"/>
        <v>131.84706769629341</v>
      </c>
      <c r="V951" s="3">
        <f>('PV model'!$B$13*(U951/1000)*(1-'PV model'!$B$14*((20+C951)-25))*'PV model'!$B$10)/'PV model'!$B$12</f>
        <v>13.506282822517139</v>
      </c>
    </row>
    <row r="952" spans="1:22" x14ac:dyDescent="0.2">
      <c r="A952" s="10">
        <f t="shared" si="166"/>
        <v>40</v>
      </c>
      <c r="B952" s="10">
        <f t="shared" si="167"/>
        <v>11</v>
      </c>
      <c r="C952" s="23">
        <v>0</v>
      </c>
      <c r="D952" s="24">
        <v>42.653099999999995</v>
      </c>
      <c r="E952" s="24">
        <v>88.2</v>
      </c>
      <c r="F952" s="48"/>
      <c r="G952" s="48"/>
      <c r="H952" s="1">
        <f t="shared" si="168"/>
        <v>-15.223098454154005</v>
      </c>
      <c r="I952" s="1">
        <f t="shared" si="161"/>
        <v>-14.497583915849455</v>
      </c>
      <c r="J952" s="4">
        <f>B952+('PV model'!$B$3/15)+(I952/60)</f>
        <v>10.481706934735842</v>
      </c>
      <c r="K952" s="2">
        <f t="shared" si="162"/>
        <v>22.774395978962374</v>
      </c>
      <c r="L952" s="2">
        <f>DEGREES(ASIN((((COS(RADIANS('PV model'!$B$2))*COS(RADIANS(H952))*COS(RADIANS(K952)))+(SIN(RADIANS('PV model'!$B$2))*SIN(RADIANS(H952)))))))</f>
        <v>16.709792967307074</v>
      </c>
      <c r="M952" s="3">
        <f t="shared" si="158"/>
        <v>16.709792967307074</v>
      </c>
      <c r="N952" s="2">
        <f t="shared" si="163"/>
        <v>22.953771156317774</v>
      </c>
      <c r="O952" s="2">
        <f>IF('PV model'!$B$2&gt;0, 180-N952,IF('PV model'!$B$2&lt;0,0-N952,N952))</f>
        <v>157.04622884368223</v>
      </c>
      <c r="P952" s="2">
        <f>ABS(O952-'PV model'!$B$5)</f>
        <v>47.953771156317771</v>
      </c>
      <c r="Q952" s="3">
        <f t="shared" si="159"/>
        <v>73.290207032692919</v>
      </c>
      <c r="R952" s="3">
        <f t="shared" si="164"/>
        <v>42.653100000000016</v>
      </c>
      <c r="S952" s="3">
        <f t="shared" si="160"/>
        <v>100.54089670110129</v>
      </c>
      <c r="T952" s="3">
        <f>(0.5*(1-COS(RADIANS(90-$X$3)))*(D952+E952)*'PV model'!$B$4)</f>
        <v>0</v>
      </c>
      <c r="U952" s="3">
        <f t="shared" si="165"/>
        <v>143.1939967011013</v>
      </c>
      <c r="V952" s="3">
        <f>('PV model'!$B$13*(U952/1000)*(1-'PV model'!$B$14*((20+C952)-25))*'PV model'!$B$10)/'PV model'!$B$12</f>
        <v>14.599945348446928</v>
      </c>
    </row>
    <row r="953" spans="1:22" x14ac:dyDescent="0.2">
      <c r="A953" s="10">
        <f t="shared" si="166"/>
        <v>40</v>
      </c>
      <c r="B953" s="10">
        <f t="shared" si="167"/>
        <v>12</v>
      </c>
      <c r="C953" s="23">
        <v>1.1000000000000001</v>
      </c>
      <c r="D953" s="24">
        <v>79.693949999999987</v>
      </c>
      <c r="E953" s="24">
        <v>110.25</v>
      </c>
      <c r="F953" s="48"/>
      <c r="G953" s="48"/>
      <c r="H953" s="1">
        <f t="shared" si="168"/>
        <v>-15.223098454154005</v>
      </c>
      <c r="I953" s="1">
        <f t="shared" si="161"/>
        <v>-14.497583915849455</v>
      </c>
      <c r="J953" s="4">
        <f>B953+('PV model'!$B$3/15)+(I953/60)</f>
        <v>11.481706934735842</v>
      </c>
      <c r="K953" s="2">
        <f t="shared" si="162"/>
        <v>7.7743959789623762</v>
      </c>
      <c r="L953" s="2">
        <f>DEGREES(ASIN((((COS(RADIANS('PV model'!$B$2))*COS(RADIANS(H953))*COS(RADIANS(K953)))+(SIN(RADIANS('PV model'!$B$2))*SIN(RADIANS(H953)))))))</f>
        <v>18.972262086403575</v>
      </c>
      <c r="M953" s="3">
        <f t="shared" si="158"/>
        <v>18.972262086403575</v>
      </c>
      <c r="N953" s="2">
        <f t="shared" si="163"/>
        <v>7.9335318247932589</v>
      </c>
      <c r="O953" s="2">
        <f>IF('PV model'!$B$2&gt;0, 180-N953,IF('PV model'!$B$2&lt;0,0-N953,N953))</f>
        <v>172.06646817520675</v>
      </c>
      <c r="P953" s="2">
        <f>ABS(O953-'PV model'!$B$5)</f>
        <v>32.933531824793249</v>
      </c>
      <c r="Q953" s="3">
        <f t="shared" si="159"/>
        <v>71.027737913596425</v>
      </c>
      <c r="R953" s="3">
        <f t="shared" si="164"/>
        <v>79.693950000000001</v>
      </c>
      <c r="S953" s="3">
        <f t="shared" si="160"/>
        <v>130.47449695151118</v>
      </c>
      <c r="T953" s="3">
        <f>(0.5*(1-COS(RADIANS(90-$X$3)))*(D953+E953)*'PV model'!$B$4)</f>
        <v>0</v>
      </c>
      <c r="U953" s="3">
        <f t="shared" si="165"/>
        <v>210.16844695151119</v>
      </c>
      <c r="V953" s="3">
        <f>('PV model'!$B$13*(U953/1000)*(1-'PV model'!$B$14*((20+C953)-25))*'PV model'!$B$10)/'PV model'!$B$12</f>
        <v>21.336169589406516</v>
      </c>
    </row>
    <row r="954" spans="1:22" x14ac:dyDescent="0.2">
      <c r="A954" s="10">
        <f t="shared" si="166"/>
        <v>40</v>
      </c>
      <c r="B954" s="10">
        <f t="shared" si="167"/>
        <v>13</v>
      </c>
      <c r="C954" s="23">
        <v>1.3</v>
      </c>
      <c r="D954" s="24">
        <v>113.36745000000001</v>
      </c>
      <c r="E954" s="24">
        <v>129.654</v>
      </c>
      <c r="F954" s="48"/>
      <c r="G954" s="48"/>
      <c r="H954" s="1">
        <f t="shared" si="168"/>
        <v>-15.223098454154005</v>
      </c>
      <c r="I954" s="1">
        <f t="shared" si="161"/>
        <v>-14.497583915849455</v>
      </c>
      <c r="J954" s="4">
        <f>B954+('PV model'!$B$3/15)+(I954/60)</f>
        <v>12.481706934735842</v>
      </c>
      <c r="K954" s="2">
        <f t="shared" si="162"/>
        <v>-7.2256040210376238</v>
      </c>
      <c r="L954" s="2">
        <f>DEGREES(ASIN((((COS(RADIANS('PV model'!$B$2))*COS(RADIANS(H954))*COS(RADIANS(K954)))+(SIN(RADIANS('PV model'!$B$2))*SIN(RADIANS(H954)))))))</f>
        <v>19.01366496016529</v>
      </c>
      <c r="M954" s="3">
        <f t="shared" si="158"/>
        <v>19.01366496016529</v>
      </c>
      <c r="N954" s="2">
        <f t="shared" si="163"/>
        <v>-7.3752223805160746</v>
      </c>
      <c r="O954" s="2">
        <f>IF('PV model'!$B$2&gt;0, 180-N954,IF('PV model'!$B$2&lt;0,0-N954,N954))</f>
        <v>187.37522238051608</v>
      </c>
      <c r="P954" s="2">
        <f>ABS(O954-'PV model'!$B$5)</f>
        <v>17.624777619483922</v>
      </c>
      <c r="Q954" s="3">
        <f t="shared" si="159"/>
        <v>70.986335039834714</v>
      </c>
      <c r="R954" s="3">
        <f t="shared" si="164"/>
        <v>113.36744999999999</v>
      </c>
      <c r="S954" s="3">
        <f t="shared" si="160"/>
        <v>155.42185206639039</v>
      </c>
      <c r="T954" s="3">
        <f>(0.5*(1-COS(RADIANS(90-$X$3)))*(D954+E954)*'PV model'!$B$4)</f>
        <v>0</v>
      </c>
      <c r="U954" s="3">
        <f t="shared" si="165"/>
        <v>268.78930206639041</v>
      </c>
      <c r="V954" s="3">
        <f>('PV model'!$B$13*(U954/1000)*(1-'PV model'!$B$14*((20+C954)-25))*'PV model'!$B$10)/'PV model'!$B$12</f>
        <v>27.265827678347815</v>
      </c>
    </row>
    <row r="955" spans="1:22" x14ac:dyDescent="0.2">
      <c r="A955" s="10">
        <f t="shared" si="166"/>
        <v>40</v>
      </c>
      <c r="B955" s="10">
        <f t="shared" si="167"/>
        <v>14</v>
      </c>
      <c r="C955" s="23">
        <v>1.5</v>
      </c>
      <c r="D955" s="24">
        <v>152.6532</v>
      </c>
      <c r="E955" s="24">
        <v>125.24399999999999</v>
      </c>
      <c r="F955" s="48"/>
      <c r="G955" s="48"/>
      <c r="H955" s="1">
        <f t="shared" si="168"/>
        <v>-15.223098454154005</v>
      </c>
      <c r="I955" s="1">
        <f t="shared" si="161"/>
        <v>-14.497583915849455</v>
      </c>
      <c r="J955" s="4">
        <f>B955+('PV model'!$B$3/15)+(I955/60)</f>
        <v>13.481706934735842</v>
      </c>
      <c r="K955" s="2">
        <f t="shared" si="162"/>
        <v>-22.225604021037626</v>
      </c>
      <c r="L955" s="2">
        <f>DEGREES(ASIN((((COS(RADIANS('PV model'!$B$2))*COS(RADIANS(H955))*COS(RADIANS(K955)))+(SIN(RADIANS('PV model'!$B$2))*SIN(RADIANS(H955)))))))</f>
        <v>16.829669691537273</v>
      </c>
      <c r="M955" s="3">
        <f t="shared" si="158"/>
        <v>16.829669691537273</v>
      </c>
      <c r="N955" s="2">
        <f t="shared" si="163"/>
        <v>-22.415073429758035</v>
      </c>
      <c r="O955" s="2">
        <f>IF('PV model'!$B$2&gt;0, 180-N955,IF('PV model'!$B$2&lt;0,0-N955,N955))</f>
        <v>202.41507342975802</v>
      </c>
      <c r="P955" s="2">
        <f>ABS(O955-'PV model'!$B$5)</f>
        <v>2.5849265702419757</v>
      </c>
      <c r="Q955" s="3">
        <f t="shared" si="159"/>
        <v>73.170330308462724</v>
      </c>
      <c r="R955" s="3">
        <f t="shared" si="164"/>
        <v>152.65320000000006</v>
      </c>
      <c r="S955" s="3">
        <f t="shared" si="160"/>
        <v>151.25734614448169</v>
      </c>
      <c r="T955" s="3">
        <f>(0.5*(1-COS(RADIANS(90-$X$3)))*(D955+E955)*'PV model'!$B$4)</f>
        <v>0</v>
      </c>
      <c r="U955" s="3">
        <f t="shared" si="165"/>
        <v>303.91054614448171</v>
      </c>
      <c r="V955" s="3">
        <f>('PV model'!$B$13*(U955/1000)*(1-'PV model'!$B$14*((20+C955)-25))*'PV model'!$B$10)/'PV model'!$B$12</f>
        <v>30.804202767298822</v>
      </c>
    </row>
    <row r="956" spans="1:22" x14ac:dyDescent="0.2">
      <c r="A956" s="10">
        <f t="shared" si="166"/>
        <v>40</v>
      </c>
      <c r="B956" s="10">
        <f t="shared" si="167"/>
        <v>15</v>
      </c>
      <c r="C956" s="23">
        <v>1.7</v>
      </c>
      <c r="D956" s="24">
        <v>148.1634</v>
      </c>
      <c r="E956" s="24">
        <v>106.72200000000001</v>
      </c>
      <c r="F956" s="48"/>
      <c r="G956" s="48"/>
      <c r="H956" s="1">
        <f t="shared" si="168"/>
        <v>-15.223098454154005</v>
      </c>
      <c r="I956" s="1">
        <f t="shared" si="161"/>
        <v>-14.497583915849455</v>
      </c>
      <c r="J956" s="4">
        <f>B956+('PV model'!$B$3/15)+(I956/60)</f>
        <v>14.481706934735842</v>
      </c>
      <c r="K956" s="2">
        <f t="shared" si="162"/>
        <v>-37.225604021037626</v>
      </c>
      <c r="L956" s="2">
        <f>DEGREES(ASIN((((COS(RADIANS('PV model'!$B$2))*COS(RADIANS(H956))*COS(RADIANS(K956)))+(SIN(RADIANS('PV model'!$B$2))*SIN(RADIANS(H956)))))))</f>
        <v>12.637584772450198</v>
      </c>
      <c r="M956" s="3">
        <f t="shared" si="158"/>
        <v>12.637584772450198</v>
      </c>
      <c r="N956" s="2">
        <f t="shared" si="163"/>
        <v>-36.742547686807832</v>
      </c>
      <c r="O956" s="2">
        <f>IF('PV model'!$B$2&gt;0, 180-N956,IF('PV model'!$B$2&lt;0,0-N956,N956))</f>
        <v>216.74254768680782</v>
      </c>
      <c r="P956" s="2">
        <f>ABS(O956-'PV model'!$B$5)</f>
        <v>11.742547686807825</v>
      </c>
      <c r="Q956" s="3">
        <f t="shared" si="159"/>
        <v>77.362415227549803</v>
      </c>
      <c r="R956" s="3">
        <f t="shared" si="164"/>
        <v>148.16340000000005</v>
      </c>
      <c r="S956" s="3">
        <f t="shared" si="160"/>
        <v>126.76505761713942</v>
      </c>
      <c r="T956" s="3">
        <f>(0.5*(1-COS(RADIANS(90-$X$3)))*(D956+E956)*'PV model'!$B$4)</f>
        <v>0</v>
      </c>
      <c r="U956" s="3">
        <f t="shared" si="165"/>
        <v>274.92845761713949</v>
      </c>
      <c r="V956" s="3">
        <f>('PV model'!$B$13*(U956/1000)*(1-'PV model'!$B$14*((20+C956)-25))*'PV model'!$B$10)/'PV model'!$B$12</f>
        <v>27.844609025238263</v>
      </c>
    </row>
    <row r="957" spans="1:22" x14ac:dyDescent="0.2">
      <c r="A957" s="10">
        <f t="shared" si="166"/>
        <v>40</v>
      </c>
      <c r="B957" s="10">
        <f t="shared" si="167"/>
        <v>16</v>
      </c>
      <c r="C957" s="23">
        <v>1.3</v>
      </c>
      <c r="D957" s="24">
        <v>85.30619999999999</v>
      </c>
      <c r="E957" s="24">
        <v>67.031999999999996</v>
      </c>
      <c r="F957" s="48"/>
      <c r="G957" s="48"/>
      <c r="H957" s="1">
        <f t="shared" si="168"/>
        <v>-15.223098454154005</v>
      </c>
      <c r="I957" s="1">
        <f t="shared" si="161"/>
        <v>-14.497583915849455</v>
      </c>
      <c r="J957" s="4">
        <f>B957+('PV model'!$B$3/15)+(I957/60)</f>
        <v>15.481706934735842</v>
      </c>
      <c r="K957" s="2">
        <f t="shared" si="162"/>
        <v>-52.225604021037626</v>
      </c>
      <c r="L957" s="2">
        <f>DEGREES(ASIN((((COS(RADIANS('PV model'!$B$2))*COS(RADIANS(H957))*COS(RADIANS(K957)))+(SIN(RADIANS('PV model'!$B$2))*SIN(RADIANS(H957)))))))</f>
        <v>6.7987552440041918</v>
      </c>
      <c r="M957" s="3">
        <f t="shared" si="158"/>
        <v>6.7987552440041918</v>
      </c>
      <c r="N957" s="2">
        <f t="shared" si="163"/>
        <v>-50.183076720377414</v>
      </c>
      <c r="O957" s="2">
        <f>IF('PV model'!$B$2&gt;0, 180-N957,IF('PV model'!$B$2&lt;0,0-N957,N957))</f>
        <v>230.18307672037741</v>
      </c>
      <c r="P957" s="2">
        <f>ABS(O957-'PV model'!$B$5)</f>
        <v>25.183076720377414</v>
      </c>
      <c r="Q957" s="3">
        <f t="shared" si="159"/>
        <v>83.201244755995816</v>
      </c>
      <c r="R957" s="3">
        <f t="shared" si="164"/>
        <v>85.306199999999819</v>
      </c>
      <c r="S957" s="3">
        <f t="shared" si="160"/>
        <v>77.434755283382074</v>
      </c>
      <c r="T957" s="3">
        <f>(0.5*(1-COS(RADIANS(90-$X$3)))*(D957+E957)*'PV model'!$B$4)</f>
        <v>0</v>
      </c>
      <c r="U957" s="3">
        <f t="shared" si="165"/>
        <v>162.74095528338188</v>
      </c>
      <c r="V957" s="3">
        <f>('PV model'!$B$13*(U957/1000)*(1-'PV model'!$B$14*((20+C957)-25))*'PV model'!$B$10)/'PV model'!$B$12</f>
        <v>16.508346161300725</v>
      </c>
    </row>
    <row r="958" spans="1:22" x14ac:dyDescent="0.2">
      <c r="A958" s="10">
        <f t="shared" si="166"/>
        <v>40</v>
      </c>
      <c r="B958" s="10">
        <f t="shared" si="167"/>
        <v>17</v>
      </c>
      <c r="C958" s="23">
        <v>0.8</v>
      </c>
      <c r="D958" s="24">
        <v>6.7347000000000001</v>
      </c>
      <c r="E958" s="24">
        <v>21.168000000000003</v>
      </c>
      <c r="F958" s="48"/>
      <c r="G958" s="48"/>
      <c r="H958" s="1">
        <f t="shared" si="168"/>
        <v>-15.223098454154005</v>
      </c>
      <c r="I958" s="1">
        <f t="shared" si="161"/>
        <v>-14.497583915849455</v>
      </c>
      <c r="J958" s="4">
        <f>B958+('PV model'!$B$3/15)+(I958/60)</f>
        <v>16.481706934735843</v>
      </c>
      <c r="K958" s="2">
        <f t="shared" si="162"/>
        <v>-67.225604021037654</v>
      </c>
      <c r="L958" s="2">
        <f>DEGREES(ASIN((((COS(RADIANS('PV model'!$B$2))*COS(RADIANS(H958))*COS(RADIANS(K958)))+(SIN(RADIANS('PV model'!$B$2))*SIN(RADIANS(H958)))))))</f>
        <v>-0.2769278380159404</v>
      </c>
      <c r="M958" s="3">
        <f t="shared" si="158"/>
        <v>0</v>
      </c>
      <c r="N958" s="2">
        <f t="shared" si="163"/>
        <v>-62.834698640971233</v>
      </c>
      <c r="O958" s="2">
        <f>IF('PV model'!$B$2&gt;0, 180-N958,IF('PV model'!$B$2&lt;0,0-N958,N958))</f>
        <v>242.83469864097123</v>
      </c>
      <c r="P958" s="2">
        <f>ABS(O958-'PV model'!$B$5)</f>
        <v>37.834698640971226</v>
      </c>
      <c r="Q958" s="3">
        <f t="shared" si="159"/>
        <v>90.276927838015936</v>
      </c>
      <c r="R958" s="3">
        <f t="shared" si="164"/>
        <v>6.7346999999998722</v>
      </c>
      <c r="S958" s="3">
        <f t="shared" si="160"/>
        <v>22.756600068925223</v>
      </c>
      <c r="T958" s="3">
        <f>(0.5*(1-COS(RADIANS(90-$X$3)))*(D958+E958)*'PV model'!$B$4)</f>
        <v>0</v>
      </c>
      <c r="U958" s="3">
        <f t="shared" si="165"/>
        <v>29.491300068925096</v>
      </c>
      <c r="V958" s="3">
        <f>('PV model'!$B$13*(U958/1000)*(1-'PV model'!$B$14*((20+C958)-25))*'PV model'!$B$10)/'PV model'!$B$12</f>
        <v>2.9974759208518997</v>
      </c>
    </row>
    <row r="959" spans="1:22" x14ac:dyDescent="0.2">
      <c r="A959" s="10">
        <f t="shared" si="166"/>
        <v>40</v>
      </c>
      <c r="B959" s="10">
        <f t="shared" si="167"/>
        <v>18</v>
      </c>
      <c r="C959" s="23">
        <v>0.4</v>
      </c>
      <c r="D959" s="24">
        <v>0</v>
      </c>
      <c r="E959" s="24">
        <v>0</v>
      </c>
      <c r="F959" s="48"/>
      <c r="G959" s="48"/>
      <c r="H959" s="1">
        <f t="shared" si="168"/>
        <v>-15.223098454154005</v>
      </c>
      <c r="I959" s="1">
        <f t="shared" si="161"/>
        <v>-14.497583915849455</v>
      </c>
      <c r="J959" s="4">
        <f>B959+('PV model'!$B$3/15)+(I959/60)</f>
        <v>17.481706934735843</v>
      </c>
      <c r="K959" s="2">
        <f t="shared" si="162"/>
        <v>-82.225604021037654</v>
      </c>
      <c r="L959" s="2">
        <f>DEGREES(ASIN((((COS(RADIANS('PV model'!$B$2))*COS(RADIANS(H959))*COS(RADIANS(K959)))+(SIN(RADIANS('PV model'!$B$2))*SIN(RADIANS(H959)))))))</f>
        <v>-8.190609944630598</v>
      </c>
      <c r="M959" s="3">
        <f t="shared" si="158"/>
        <v>0</v>
      </c>
      <c r="N959" s="2">
        <f t="shared" si="163"/>
        <v>-74.99298844469277</v>
      </c>
      <c r="O959" s="2">
        <f>IF('PV model'!$B$2&gt;0, 180-N959,IF('PV model'!$B$2&lt;0,0-N959,N959))</f>
        <v>254.99298844469277</v>
      </c>
      <c r="P959" s="2">
        <f>ABS(O959-'PV model'!$B$5)</f>
        <v>49.99298844469277</v>
      </c>
      <c r="Q959" s="3">
        <f t="shared" si="159"/>
        <v>98.190609944630594</v>
      </c>
      <c r="R959" s="3">
        <f t="shared" si="164"/>
        <v>0</v>
      </c>
      <c r="S959" s="3">
        <f t="shared" si="160"/>
        <v>0</v>
      </c>
      <c r="T959" s="3">
        <f>(0.5*(1-COS(RADIANS(90-$X$3)))*(D959+E959)*'PV model'!$B$4)</f>
        <v>0</v>
      </c>
      <c r="U959" s="3">
        <f t="shared" si="165"/>
        <v>0</v>
      </c>
      <c r="V959" s="3">
        <f>('PV model'!$B$13*(U959/1000)*(1-'PV model'!$B$14*((20+C959)-25))*'PV model'!$B$10)/'PV model'!$B$12</f>
        <v>0</v>
      </c>
    </row>
    <row r="960" spans="1:22" x14ac:dyDescent="0.2">
      <c r="A960" s="10">
        <f t="shared" si="166"/>
        <v>40</v>
      </c>
      <c r="B960" s="10">
        <f t="shared" si="167"/>
        <v>19</v>
      </c>
      <c r="C960" s="23">
        <v>0.4</v>
      </c>
      <c r="D960" s="24">
        <v>0</v>
      </c>
      <c r="E960" s="24">
        <v>0</v>
      </c>
      <c r="F960" s="48"/>
      <c r="G960" s="48"/>
      <c r="H960" s="1">
        <f t="shared" si="168"/>
        <v>-15.223098454154005</v>
      </c>
      <c r="I960" s="1">
        <f t="shared" si="161"/>
        <v>-14.497583915849455</v>
      </c>
      <c r="J960" s="4">
        <f>B960+('PV model'!$B$3/15)+(I960/60)</f>
        <v>18.481706934735843</v>
      </c>
      <c r="K960" s="2">
        <f t="shared" si="162"/>
        <v>-97.225604021037654</v>
      </c>
      <c r="L960" s="2">
        <f>DEGREES(ASIN((((COS(RADIANS('PV model'!$B$2))*COS(RADIANS(H960))*COS(RADIANS(K960)))+(SIN(RADIANS('PV model'!$B$2))*SIN(RADIANS(H960)))))))</f>
        <v>-16.567122873231064</v>
      </c>
      <c r="M960" s="3">
        <f t="shared" si="158"/>
        <v>0</v>
      </c>
      <c r="N960" s="2">
        <f t="shared" si="163"/>
        <v>-87.087147682168876</v>
      </c>
      <c r="O960" s="2">
        <f>IF('PV model'!$B$2&gt;0, 180-N960,IF('PV model'!$B$2&lt;0,0-N960,N960))</f>
        <v>267.08714768216885</v>
      </c>
      <c r="P960" s="2">
        <f>ABS(O960-'PV model'!$B$5)</f>
        <v>62.087147682168847</v>
      </c>
      <c r="Q960" s="3">
        <f t="shared" si="159"/>
        <v>106.56712287323107</v>
      </c>
      <c r="R960" s="3">
        <f t="shared" si="164"/>
        <v>0</v>
      </c>
      <c r="S960" s="3">
        <f t="shared" si="160"/>
        <v>0</v>
      </c>
      <c r="T960" s="3">
        <f>(0.5*(1-COS(RADIANS(90-$X$3)))*(D960+E960)*'PV model'!$B$4)</f>
        <v>0</v>
      </c>
      <c r="U960" s="3">
        <f t="shared" si="165"/>
        <v>0</v>
      </c>
      <c r="V960" s="3">
        <f>('PV model'!$B$13*(U960/1000)*(1-'PV model'!$B$14*((20+C960)-25))*'PV model'!$B$10)/'PV model'!$B$12</f>
        <v>0</v>
      </c>
    </row>
    <row r="961" spans="1:22" x14ac:dyDescent="0.2">
      <c r="A961" s="10">
        <f t="shared" si="166"/>
        <v>40</v>
      </c>
      <c r="B961" s="10">
        <f t="shared" si="167"/>
        <v>20</v>
      </c>
      <c r="C961" s="23">
        <v>0.3</v>
      </c>
      <c r="D961" s="24">
        <v>0</v>
      </c>
      <c r="E961" s="24">
        <v>0</v>
      </c>
      <c r="F961" s="48"/>
      <c r="G961" s="48"/>
      <c r="H961" s="1">
        <f t="shared" si="168"/>
        <v>-15.223098454154005</v>
      </c>
      <c r="I961" s="1">
        <f t="shared" si="161"/>
        <v>-14.497583915849455</v>
      </c>
      <c r="J961" s="4">
        <f>B961+('PV model'!$B$3/15)+(I961/60)</f>
        <v>19.481706934735843</v>
      </c>
      <c r="K961" s="2">
        <f t="shared" si="162"/>
        <v>-112.22560402103765</v>
      </c>
      <c r="L961" s="2">
        <f>DEGREES(ASIN((((COS(RADIANS('PV model'!$B$2))*COS(RADIANS(H961))*COS(RADIANS(K961)))+(SIN(RADIANS('PV model'!$B$2))*SIN(RADIANS(H961)))))))</f>
        <v>-25.032074226051908</v>
      </c>
      <c r="M961" s="3">
        <f t="shared" si="158"/>
        <v>0</v>
      </c>
      <c r="N961" s="2">
        <f t="shared" si="163"/>
        <v>-80.338374264954297</v>
      </c>
      <c r="O961" s="2">
        <f>IF('PV model'!$B$2&gt;0, 180-N961,IF('PV model'!$B$2&lt;0,0-N961,N961))</f>
        <v>260.33837426495427</v>
      </c>
      <c r="P961" s="2">
        <f>ABS(O961-'PV model'!$B$5)</f>
        <v>55.338374264954268</v>
      </c>
      <c r="Q961" s="3">
        <f t="shared" si="159"/>
        <v>115.03207422605192</v>
      </c>
      <c r="R961" s="3">
        <f t="shared" si="164"/>
        <v>0</v>
      </c>
      <c r="S961" s="3">
        <f t="shared" si="160"/>
        <v>0</v>
      </c>
      <c r="T961" s="3">
        <f>(0.5*(1-COS(RADIANS(90-$X$3)))*(D961+E961)*'PV model'!$B$4)</f>
        <v>0</v>
      </c>
      <c r="U961" s="3">
        <f t="shared" si="165"/>
        <v>0</v>
      </c>
      <c r="V961" s="3">
        <f>('PV model'!$B$13*(U961/1000)*(1-'PV model'!$B$14*((20+C961)-25))*'PV model'!$B$10)/'PV model'!$B$12</f>
        <v>0</v>
      </c>
    </row>
    <row r="962" spans="1:22" x14ac:dyDescent="0.2">
      <c r="A962" s="10">
        <f t="shared" si="166"/>
        <v>40</v>
      </c>
      <c r="B962" s="10">
        <f t="shared" si="167"/>
        <v>21</v>
      </c>
      <c r="C962" s="23">
        <v>0.3</v>
      </c>
      <c r="D962" s="24">
        <v>0</v>
      </c>
      <c r="E962" s="24">
        <v>0</v>
      </c>
      <c r="F962" s="48"/>
      <c r="G962" s="48"/>
      <c r="H962" s="1">
        <f t="shared" si="168"/>
        <v>-15.223098454154005</v>
      </c>
      <c r="I962" s="1">
        <f t="shared" si="161"/>
        <v>-14.497583915849455</v>
      </c>
      <c r="J962" s="4">
        <f>B962+('PV model'!$B$3/15)+(I962/60)</f>
        <v>20.481706934735843</v>
      </c>
      <c r="K962" s="2">
        <f t="shared" si="162"/>
        <v>-127.22560402103765</v>
      </c>
      <c r="L962" s="2">
        <f>DEGREES(ASIN((((COS(RADIANS('PV model'!$B$2))*COS(RADIANS(H962))*COS(RADIANS(K962)))+(SIN(RADIANS('PV model'!$B$2))*SIN(RADIANS(H962)))))))</f>
        <v>-33.163119965245208</v>
      </c>
      <c r="M962" s="3">
        <f t="shared" si="158"/>
        <v>0</v>
      </c>
      <c r="N962" s="2">
        <f t="shared" si="163"/>
        <v>-66.608937488156187</v>
      </c>
      <c r="O962" s="2">
        <f>IF('PV model'!$B$2&gt;0, 180-N962,IF('PV model'!$B$2&lt;0,0-N962,N962))</f>
        <v>246.60893748815619</v>
      </c>
      <c r="P962" s="2">
        <f>ABS(O962-'PV model'!$B$5)</f>
        <v>41.608937488156187</v>
      </c>
      <c r="Q962" s="3">
        <f t="shared" si="159"/>
        <v>123.1631199652452</v>
      </c>
      <c r="R962" s="3">
        <f t="shared" si="164"/>
        <v>0</v>
      </c>
      <c r="S962" s="3">
        <f t="shared" si="160"/>
        <v>0</v>
      </c>
      <c r="T962" s="3">
        <f>(0.5*(1-COS(RADIANS(90-$X$3)))*(D962+E962)*'PV model'!$B$4)</f>
        <v>0</v>
      </c>
      <c r="U962" s="3">
        <f t="shared" si="165"/>
        <v>0</v>
      </c>
      <c r="V962" s="3">
        <f>('PV model'!$B$13*(U962/1000)*(1-'PV model'!$B$14*((20+C962)-25))*'PV model'!$B$10)/'PV model'!$B$12</f>
        <v>0</v>
      </c>
    </row>
    <row r="963" spans="1:22" x14ac:dyDescent="0.2">
      <c r="A963" s="10">
        <f t="shared" si="166"/>
        <v>40</v>
      </c>
      <c r="B963" s="10">
        <f t="shared" si="167"/>
        <v>22</v>
      </c>
      <c r="C963" s="23">
        <v>0.5</v>
      </c>
      <c r="D963" s="24">
        <v>0</v>
      </c>
      <c r="E963" s="24">
        <v>0</v>
      </c>
      <c r="F963" s="48"/>
      <c r="G963" s="48"/>
      <c r="H963" s="1">
        <f t="shared" si="168"/>
        <v>-15.223098454154005</v>
      </c>
      <c r="I963" s="1">
        <f t="shared" si="161"/>
        <v>-14.497583915849455</v>
      </c>
      <c r="J963" s="4">
        <f>B963+('PV model'!$B$3/15)+(I963/60)</f>
        <v>21.481706934735843</v>
      </c>
      <c r="K963" s="2">
        <f t="shared" si="162"/>
        <v>-142.22560402103764</v>
      </c>
      <c r="L963" s="2">
        <f>DEGREES(ASIN((((COS(RADIANS('PV model'!$B$2))*COS(RADIANS(H963))*COS(RADIANS(K963)))+(SIN(RADIANS('PV model'!$B$2))*SIN(RADIANS(H963)))))))</f>
        <v>-40.420458441364737</v>
      </c>
      <c r="M963" s="3">
        <f t="shared" si="158"/>
        <v>0</v>
      </c>
      <c r="N963" s="2">
        <f t="shared" si="163"/>
        <v>-50.929887882584573</v>
      </c>
      <c r="O963" s="2">
        <f>IF('PV model'!$B$2&gt;0, 180-N963,IF('PV model'!$B$2&lt;0,0-N963,N963))</f>
        <v>230.92988788258458</v>
      </c>
      <c r="P963" s="2">
        <f>ABS(O963-'PV model'!$B$5)</f>
        <v>25.92988788258458</v>
      </c>
      <c r="Q963" s="3">
        <f t="shared" si="159"/>
        <v>130.42045844136473</v>
      </c>
      <c r="R963" s="3">
        <f t="shared" si="164"/>
        <v>0</v>
      </c>
      <c r="S963" s="3">
        <f t="shared" si="160"/>
        <v>0</v>
      </c>
      <c r="T963" s="3">
        <f>(0.5*(1-COS(RADIANS(90-$X$3)))*(D963+E963)*'PV model'!$B$4)</f>
        <v>0</v>
      </c>
      <c r="U963" s="3">
        <f t="shared" si="165"/>
        <v>0</v>
      </c>
      <c r="V963" s="3">
        <f>('PV model'!$B$13*(U963/1000)*(1-'PV model'!$B$14*((20+C963)-25))*'PV model'!$B$10)/'PV model'!$B$12</f>
        <v>0</v>
      </c>
    </row>
    <row r="964" spans="1:22" x14ac:dyDescent="0.2">
      <c r="A964" s="10">
        <f t="shared" si="166"/>
        <v>40</v>
      </c>
      <c r="B964" s="10">
        <f t="shared" si="167"/>
        <v>23</v>
      </c>
      <c r="C964" s="23">
        <v>0.6</v>
      </c>
      <c r="D964" s="24">
        <v>0</v>
      </c>
      <c r="E964" s="24">
        <v>0</v>
      </c>
      <c r="F964" s="48"/>
      <c r="G964" s="48"/>
      <c r="H964" s="1">
        <f t="shared" si="168"/>
        <v>-15.223098454154005</v>
      </c>
      <c r="I964" s="1">
        <f t="shared" si="161"/>
        <v>-14.497583915849455</v>
      </c>
      <c r="J964" s="4">
        <f>B964+('PV model'!$B$3/15)+(I964/60)</f>
        <v>22.481706934735843</v>
      </c>
      <c r="K964" s="2">
        <f t="shared" si="162"/>
        <v>-157.22560402103764</v>
      </c>
      <c r="L964" s="2">
        <f>DEGREES(ASIN((((COS(RADIANS('PV model'!$B$2))*COS(RADIANS(H964))*COS(RADIANS(K964)))+(SIN(RADIANS('PV model'!$B$2))*SIN(RADIANS(H964)))))))</f>
        <v>-46.080854124481959</v>
      </c>
      <c r="M964" s="3">
        <f t="shared" si="158"/>
        <v>0</v>
      </c>
      <c r="N964" s="2">
        <f t="shared" si="163"/>
        <v>-32.580985685770948</v>
      </c>
      <c r="O964" s="2">
        <f>IF('PV model'!$B$2&gt;0, 180-N964,IF('PV model'!$B$2&lt;0,0-N964,N964))</f>
        <v>212.58098568577094</v>
      </c>
      <c r="P964" s="2">
        <f>ABS(O964-'PV model'!$B$5)</f>
        <v>7.5809856857709406</v>
      </c>
      <c r="Q964" s="3">
        <f t="shared" si="159"/>
        <v>136.08085412448196</v>
      </c>
      <c r="R964" s="3">
        <f t="shared" si="164"/>
        <v>0</v>
      </c>
      <c r="S964" s="3">
        <f t="shared" si="160"/>
        <v>0</v>
      </c>
      <c r="T964" s="3">
        <f>(0.5*(1-COS(RADIANS(90-$X$3)))*(D964+E964)*'PV model'!$B$4)</f>
        <v>0</v>
      </c>
      <c r="U964" s="3">
        <f t="shared" si="165"/>
        <v>0</v>
      </c>
      <c r="V964" s="3">
        <f>('PV model'!$B$13*(U964/1000)*(1-'PV model'!$B$14*((20+C964)-25))*'PV model'!$B$10)/'PV model'!$B$12</f>
        <v>0</v>
      </c>
    </row>
    <row r="965" spans="1:22" x14ac:dyDescent="0.2">
      <c r="A965" s="10">
        <f t="shared" si="166"/>
        <v>40</v>
      </c>
      <c r="B965" s="10">
        <f t="shared" si="167"/>
        <v>24</v>
      </c>
      <c r="C965" s="23">
        <v>0.8</v>
      </c>
      <c r="D965" s="24">
        <v>0</v>
      </c>
      <c r="E965" s="24">
        <v>0</v>
      </c>
      <c r="F965" s="48"/>
      <c r="G965" s="48"/>
      <c r="H965" s="1">
        <f t="shared" si="168"/>
        <v>-15.223098454154005</v>
      </c>
      <c r="I965" s="1">
        <f t="shared" si="161"/>
        <v>-14.497583915849455</v>
      </c>
      <c r="J965" s="4">
        <f>B965+('PV model'!$B$3/15)+(I965/60)</f>
        <v>23.481706934735843</v>
      </c>
      <c r="K965" s="2">
        <f t="shared" si="162"/>
        <v>-172.22560402103764</v>
      </c>
      <c r="L965" s="2">
        <f>DEGREES(ASIN((((COS(RADIANS('PV model'!$B$2))*COS(RADIANS(H965))*COS(RADIANS(K965)))+(SIN(RADIANS('PV model'!$B$2))*SIN(RADIANS(H965)))))))</f>
        <v>-49.279898838558921</v>
      </c>
      <c r="M965" s="3">
        <f t="shared" si="158"/>
        <v>0</v>
      </c>
      <c r="N965" s="2">
        <f t="shared" si="163"/>
        <v>-11.541739018389416</v>
      </c>
      <c r="O965" s="2">
        <f>IF('PV model'!$B$2&gt;0, 180-N965,IF('PV model'!$B$2&lt;0,0-N965,N965))</f>
        <v>191.54173901838942</v>
      </c>
      <c r="P965" s="2">
        <f>ABS(O965-'PV model'!$B$5)</f>
        <v>13.458260981610579</v>
      </c>
      <c r="Q965" s="3">
        <f t="shared" si="159"/>
        <v>139.27989883855892</v>
      </c>
      <c r="R965" s="3">
        <f t="shared" si="164"/>
        <v>0</v>
      </c>
      <c r="S965" s="3">
        <f t="shared" si="160"/>
        <v>0</v>
      </c>
      <c r="T965" s="3">
        <f>(0.5*(1-COS(RADIANS(90-$X$3)))*(D965+E965)*'PV model'!$B$4)</f>
        <v>0</v>
      </c>
      <c r="U965" s="3">
        <f t="shared" si="165"/>
        <v>0</v>
      </c>
      <c r="V965" s="3">
        <f>('PV model'!$B$13*(U965/1000)*(1-'PV model'!$B$14*((20+C965)-25))*'PV model'!$B$10)/'PV model'!$B$12</f>
        <v>0</v>
      </c>
    </row>
    <row r="966" spans="1:22" x14ac:dyDescent="0.2">
      <c r="A966" s="10">
        <f t="shared" si="166"/>
        <v>41</v>
      </c>
      <c r="B966" s="10">
        <f t="shared" si="167"/>
        <v>1</v>
      </c>
      <c r="C966" s="23">
        <v>1.1000000000000001</v>
      </c>
      <c r="D966" s="24">
        <v>0</v>
      </c>
      <c r="E966" s="24">
        <v>0</v>
      </c>
      <c r="F966" s="48"/>
      <c r="G966" s="48"/>
      <c r="H966" s="1">
        <f t="shared" si="168"/>
        <v>-14.913468834099044</v>
      </c>
      <c r="I966" s="1">
        <f t="shared" si="161"/>
        <v>-14.54252985543083</v>
      </c>
      <c r="J966" s="4">
        <f>B966+('PV model'!$B$3/15)+(I966/60)</f>
        <v>0.48095783574281958</v>
      </c>
      <c r="K966" s="2">
        <f t="shared" si="162"/>
        <v>172.78563246385772</v>
      </c>
      <c r="L966" s="2">
        <f>DEGREES(ASIN((((COS(RADIANS('PV model'!$B$2))*COS(RADIANS(H966))*COS(RADIANS(K966)))+(SIN(RADIANS('PV model'!$B$2))*SIN(RADIANS(H966)))))))</f>
        <v>-49.033340158517078</v>
      </c>
      <c r="M966" s="3">
        <f t="shared" ref="M966:M1029" si="169">IF(L966&gt;0, L966, 0)</f>
        <v>0</v>
      </c>
      <c r="N966" s="2">
        <f t="shared" si="163"/>
        <v>10.666664085759908</v>
      </c>
      <c r="O966" s="2">
        <f>IF('PV model'!$B$2&gt;0, 180-N966,IF('PV model'!$B$2&lt;0,0-N966,N966))</f>
        <v>169.33333591424008</v>
      </c>
      <c r="P966" s="2">
        <f>ABS(O966-'PV model'!$B$5)</f>
        <v>35.666664085759919</v>
      </c>
      <c r="Q966" s="3">
        <f t="shared" ref="Q966:Q1029" si="170">DEGREES(ACOS((SIN(RADIANS(L966))*COS(RADIANS(90-$X$3))+COS(RADIANS(L966))*COS(RADIANS(P966))*SIN(RADIANS(90-$X$3)))))</f>
        <v>139.03334015851706</v>
      </c>
      <c r="R966" s="3">
        <f t="shared" si="164"/>
        <v>0</v>
      </c>
      <c r="S966" s="3">
        <f t="shared" ref="S966:S1029" si="171">IF($Z$3=TRUE, IF(E966=0,0,E966*(0.5*(1+COS(RADIANS(90-$X$3))*(1+(1-(E966^2/(D966+E966)^2))*(SIN(RADIANS(0.5*$X$3))^3)))*(1+(1-(E966^2/(D966+E966)^2))*(COS(RADIANS(Q966))^2)*(SIN(RADIANS(90-L966))^3)))), IF(E966=0,0,E966*(0.5*(1+COS(RADIANS(90-$X$3))))))</f>
        <v>0</v>
      </c>
      <c r="T966" s="3">
        <f>(0.5*(1-COS(RADIANS(90-$X$3)))*(D966+E966)*'PV model'!$B$4)</f>
        <v>0</v>
      </c>
      <c r="U966" s="3">
        <f t="shared" si="165"/>
        <v>0</v>
      </c>
      <c r="V966" s="3">
        <f>('PV model'!$B$13*(U966/1000)*(1-'PV model'!$B$14*((20+C966)-25))*'PV model'!$B$10)/'PV model'!$B$12</f>
        <v>0</v>
      </c>
    </row>
    <row r="967" spans="1:22" x14ac:dyDescent="0.2">
      <c r="A967" s="10">
        <f t="shared" si="166"/>
        <v>41</v>
      </c>
      <c r="B967" s="10">
        <f t="shared" si="167"/>
        <v>2</v>
      </c>
      <c r="C967" s="23">
        <v>1.4</v>
      </c>
      <c r="D967" s="24">
        <v>0</v>
      </c>
      <c r="E967" s="24">
        <v>0</v>
      </c>
      <c r="F967" s="48"/>
      <c r="G967" s="48"/>
      <c r="H967" s="1">
        <f t="shared" si="168"/>
        <v>-14.913468834099044</v>
      </c>
      <c r="I967" s="1">
        <f t="shared" ref="I967:I1030" si="172">9.87*SIN(RADIANS(1.978*A967-160.22))-7.53*COS(RADIANS(0.989*A967-80.11))-1.5*SIN((RADIANS(0.989*A967-80.11)))</f>
        <v>-14.54252985543083</v>
      </c>
      <c r="J967" s="4">
        <f>B967+('PV model'!$B$3/15)+(I967/60)</f>
        <v>1.4809578357428195</v>
      </c>
      <c r="K967" s="2">
        <f t="shared" ref="K967:K1030" si="173">15*(12-J967)</f>
        <v>157.78563246385772</v>
      </c>
      <c r="L967" s="2">
        <f>DEGREES(ASIN((((COS(RADIANS('PV model'!$B$2))*COS(RADIANS(H967))*COS(RADIANS(K967)))+(SIN(RADIANS('PV model'!$B$2))*SIN(RADIANS(H967)))))))</f>
        <v>-45.955441255180325</v>
      </c>
      <c r="M967" s="3">
        <f t="shared" si="169"/>
        <v>0</v>
      </c>
      <c r="N967" s="2">
        <f t="shared" ref="N967:N1030" si="174">DEGREES(ASIN((COS(RADIANS(H967))*SIN(RADIANS(K967)))/COS(RADIANS(L967))))</f>
        <v>31.70200078926128</v>
      </c>
      <c r="O967" s="2">
        <f>IF('PV model'!$B$2&gt;0, 180-N967,IF('PV model'!$B$2&lt;0,0-N967,N967))</f>
        <v>148.29799921073871</v>
      </c>
      <c r="P967" s="2">
        <f>ABS(O967-'PV model'!$B$5)</f>
        <v>56.702000789261291</v>
      </c>
      <c r="Q967" s="3">
        <f t="shared" si="170"/>
        <v>135.95544125518035</v>
      </c>
      <c r="R967" s="3">
        <f t="shared" ref="R967:R1030" si="175">IF(D967=0,0,D967*COS(RADIANS(Q967))/SIN(RADIANS(L967)))</f>
        <v>0</v>
      </c>
      <c r="S967" s="3">
        <f t="shared" si="171"/>
        <v>0</v>
      </c>
      <c r="T967" s="3">
        <f>(0.5*(1-COS(RADIANS(90-$X$3)))*(D967+E967)*'PV model'!$B$4)</f>
        <v>0</v>
      </c>
      <c r="U967" s="3">
        <f t="shared" ref="U967:U1030" si="176">R967+S967+T967</f>
        <v>0</v>
      </c>
      <c r="V967" s="3">
        <f>('PV model'!$B$13*(U967/1000)*(1-'PV model'!$B$14*((20+C967)-25))*'PV model'!$B$10)/'PV model'!$B$12</f>
        <v>0</v>
      </c>
    </row>
    <row r="968" spans="1:22" x14ac:dyDescent="0.2">
      <c r="A968" s="10">
        <f t="shared" ref="A968:A1031" si="177">IF(B968&gt;1,A967,A967+1)</f>
        <v>41</v>
      </c>
      <c r="B968" s="10">
        <f t="shared" ref="B968:B1031" si="178">IF(B967&lt;24,B967+1,1)</f>
        <v>3</v>
      </c>
      <c r="C968" s="23">
        <v>1.7</v>
      </c>
      <c r="D968" s="24">
        <v>0</v>
      </c>
      <c r="E968" s="24">
        <v>0</v>
      </c>
      <c r="F968" s="48"/>
      <c r="G968" s="48"/>
      <c r="H968" s="1">
        <f t="shared" ref="H968:H1031" si="179">(23.465*SIN(RADIANS(280.1+0.9863*A968)))</f>
        <v>-14.913468834099044</v>
      </c>
      <c r="I968" s="1">
        <f t="shared" si="172"/>
        <v>-14.54252985543083</v>
      </c>
      <c r="J968" s="4">
        <f>B968+('PV model'!$B$3/15)+(I968/60)</f>
        <v>2.4809578357428195</v>
      </c>
      <c r="K968" s="2">
        <f t="shared" si="173"/>
        <v>142.78563246385772</v>
      </c>
      <c r="L968" s="2">
        <f>DEGREES(ASIN((((COS(RADIANS('PV model'!$B$2))*COS(RADIANS(H968))*COS(RADIANS(K968)))+(SIN(RADIANS('PV model'!$B$2))*SIN(RADIANS(H968)))))))</f>
        <v>-40.3892167814301</v>
      </c>
      <c r="M968" s="3">
        <f t="shared" si="169"/>
        <v>0</v>
      </c>
      <c r="N968" s="2">
        <f t="shared" si="174"/>
        <v>50.112589121422467</v>
      </c>
      <c r="O968" s="2">
        <f>IF('PV model'!$B$2&gt;0, 180-N968,IF('PV model'!$B$2&lt;0,0-N968,N968))</f>
        <v>129.88741087857753</v>
      </c>
      <c r="P968" s="2">
        <f>ABS(O968-'PV model'!$B$5)</f>
        <v>75.112589121422474</v>
      </c>
      <c r="Q968" s="3">
        <f t="shared" si="170"/>
        <v>130.38921678143012</v>
      </c>
      <c r="R968" s="3">
        <f t="shared" si="175"/>
        <v>0</v>
      </c>
      <c r="S968" s="3">
        <f t="shared" si="171"/>
        <v>0</v>
      </c>
      <c r="T968" s="3">
        <f>(0.5*(1-COS(RADIANS(90-$X$3)))*(D968+E968)*'PV model'!$B$4)</f>
        <v>0</v>
      </c>
      <c r="U968" s="3">
        <f t="shared" si="176"/>
        <v>0</v>
      </c>
      <c r="V968" s="3">
        <f>('PV model'!$B$13*(U968/1000)*(1-'PV model'!$B$14*((20+C968)-25))*'PV model'!$B$10)/'PV model'!$B$12</f>
        <v>0</v>
      </c>
    </row>
    <row r="969" spans="1:22" x14ac:dyDescent="0.2">
      <c r="A969" s="10">
        <f t="shared" si="177"/>
        <v>41</v>
      </c>
      <c r="B969" s="10">
        <f t="shared" si="178"/>
        <v>4</v>
      </c>
      <c r="C969" s="23">
        <v>2</v>
      </c>
      <c r="D969" s="24">
        <v>0</v>
      </c>
      <c r="E969" s="24">
        <v>0</v>
      </c>
      <c r="F969" s="48"/>
      <c r="G969" s="48"/>
      <c r="H969" s="1">
        <f t="shared" si="179"/>
        <v>-14.913468834099044</v>
      </c>
      <c r="I969" s="1">
        <f t="shared" si="172"/>
        <v>-14.54252985543083</v>
      </c>
      <c r="J969" s="4">
        <f>B969+('PV model'!$B$3/15)+(I969/60)</f>
        <v>3.4809578357428195</v>
      </c>
      <c r="K969" s="2">
        <f t="shared" si="173"/>
        <v>127.78563246385771</v>
      </c>
      <c r="L969" s="2">
        <f>DEGREES(ASIN((((COS(RADIANS('PV model'!$B$2))*COS(RADIANS(H969))*COS(RADIANS(K969)))+(SIN(RADIANS('PV model'!$B$2))*SIN(RADIANS(H969)))))))</f>
        <v>-33.192200773097099</v>
      </c>
      <c r="M969" s="3">
        <f t="shared" si="169"/>
        <v>0</v>
      </c>
      <c r="N969" s="2">
        <f t="shared" si="174"/>
        <v>65.865233862372961</v>
      </c>
      <c r="O969" s="2">
        <f>IF('PV model'!$B$2&gt;0, 180-N969,IF('PV model'!$B$2&lt;0,0-N969,N969))</f>
        <v>114.13476613762704</v>
      </c>
      <c r="P969" s="2">
        <f>ABS(O969-'PV model'!$B$5)</f>
        <v>90.865233862372961</v>
      </c>
      <c r="Q969" s="3">
        <f t="shared" si="170"/>
        <v>123.19220077309708</v>
      </c>
      <c r="R969" s="3">
        <f t="shared" si="175"/>
        <v>0</v>
      </c>
      <c r="S969" s="3">
        <f t="shared" si="171"/>
        <v>0</v>
      </c>
      <c r="T969" s="3">
        <f>(0.5*(1-COS(RADIANS(90-$X$3)))*(D969+E969)*'PV model'!$B$4)</f>
        <v>0</v>
      </c>
      <c r="U969" s="3">
        <f t="shared" si="176"/>
        <v>0</v>
      </c>
      <c r="V969" s="3">
        <f>('PV model'!$B$13*(U969/1000)*(1-'PV model'!$B$14*((20+C969)-25))*'PV model'!$B$10)/'PV model'!$B$12</f>
        <v>0</v>
      </c>
    </row>
    <row r="970" spans="1:22" x14ac:dyDescent="0.2">
      <c r="A970" s="10">
        <f t="shared" si="177"/>
        <v>41</v>
      </c>
      <c r="B970" s="10">
        <f t="shared" si="178"/>
        <v>5</v>
      </c>
      <c r="C970" s="23">
        <v>2.2000000000000002</v>
      </c>
      <c r="D970" s="24">
        <v>0</v>
      </c>
      <c r="E970" s="24">
        <v>0</v>
      </c>
      <c r="F970" s="48"/>
      <c r="G970" s="48"/>
      <c r="H970" s="1">
        <f t="shared" si="179"/>
        <v>-14.913468834099044</v>
      </c>
      <c r="I970" s="1">
        <f t="shared" si="172"/>
        <v>-14.54252985543083</v>
      </c>
      <c r="J970" s="4">
        <f>B970+('PV model'!$B$3/15)+(I970/60)</f>
        <v>4.4809578357428199</v>
      </c>
      <c r="K970" s="2">
        <f t="shared" si="173"/>
        <v>112.7856324638577</v>
      </c>
      <c r="L970" s="2">
        <f>DEGREES(ASIN((((COS(RADIANS('PV model'!$B$2))*COS(RADIANS(H970))*COS(RADIANS(K970)))+(SIN(RADIANS('PV model'!$B$2))*SIN(RADIANS(H970)))))))</f>
        <v>-25.091708242057191</v>
      </c>
      <c r="M970" s="3">
        <f t="shared" si="169"/>
        <v>0</v>
      </c>
      <c r="N970" s="2">
        <f t="shared" si="174"/>
        <v>79.653623833011778</v>
      </c>
      <c r="O970" s="2">
        <f>IF('PV model'!$B$2&gt;0, 180-N970,IF('PV model'!$B$2&lt;0,0-N970,N970))</f>
        <v>100.34637616698822</v>
      </c>
      <c r="P970" s="2">
        <f>ABS(O970-'PV model'!$B$5)</f>
        <v>104.65362383301178</v>
      </c>
      <c r="Q970" s="3">
        <f t="shared" si="170"/>
        <v>115.09170824205718</v>
      </c>
      <c r="R970" s="3">
        <f t="shared" si="175"/>
        <v>0</v>
      </c>
      <c r="S970" s="3">
        <f t="shared" si="171"/>
        <v>0</v>
      </c>
      <c r="T970" s="3">
        <f>(0.5*(1-COS(RADIANS(90-$X$3)))*(D970+E970)*'PV model'!$B$4)</f>
        <v>0</v>
      </c>
      <c r="U970" s="3">
        <f t="shared" si="176"/>
        <v>0</v>
      </c>
      <c r="V970" s="3">
        <f>('PV model'!$B$13*(U970/1000)*(1-'PV model'!$B$14*((20+C970)-25))*'PV model'!$B$10)/'PV model'!$B$12</f>
        <v>0</v>
      </c>
    </row>
    <row r="971" spans="1:22" x14ac:dyDescent="0.2">
      <c r="A971" s="10">
        <f t="shared" si="177"/>
        <v>41</v>
      </c>
      <c r="B971" s="10">
        <f t="shared" si="178"/>
        <v>6</v>
      </c>
      <c r="C971" s="23">
        <v>2.5</v>
      </c>
      <c r="D971" s="24">
        <v>0</v>
      </c>
      <c r="E971" s="24">
        <v>0</v>
      </c>
      <c r="F971" s="48"/>
      <c r="G971" s="48"/>
      <c r="H971" s="1">
        <f t="shared" si="179"/>
        <v>-14.913468834099044</v>
      </c>
      <c r="I971" s="1">
        <f t="shared" si="172"/>
        <v>-14.54252985543083</v>
      </c>
      <c r="J971" s="4">
        <f>B971+('PV model'!$B$3/15)+(I971/60)</f>
        <v>5.4809578357428199</v>
      </c>
      <c r="K971" s="2">
        <f t="shared" si="173"/>
        <v>97.785632463857695</v>
      </c>
      <c r="L971" s="2">
        <f>DEGREES(ASIN((((COS(RADIANS('PV model'!$B$2))*COS(RADIANS(H971))*COS(RADIANS(K971)))+(SIN(RADIANS('PV model'!$B$2))*SIN(RADIANS(H971)))))))</f>
        <v>-16.633098568534798</v>
      </c>
      <c r="M971" s="3">
        <f t="shared" si="169"/>
        <v>0</v>
      </c>
      <c r="N971" s="2">
        <f t="shared" si="174"/>
        <v>87.733734982054571</v>
      </c>
      <c r="O971" s="2">
        <f>IF('PV model'!$B$2&gt;0, 180-N971,IF('PV model'!$B$2&lt;0,0-N971,N971))</f>
        <v>92.266265017945429</v>
      </c>
      <c r="P971" s="2">
        <f>ABS(O971-'PV model'!$B$5)</f>
        <v>112.73373498205457</v>
      </c>
      <c r="Q971" s="3">
        <f t="shared" si="170"/>
        <v>106.63309856853481</v>
      </c>
      <c r="R971" s="3">
        <f t="shared" si="175"/>
        <v>0</v>
      </c>
      <c r="S971" s="3">
        <f t="shared" si="171"/>
        <v>0</v>
      </c>
      <c r="T971" s="3">
        <f>(0.5*(1-COS(RADIANS(90-$X$3)))*(D971+E971)*'PV model'!$B$4)</f>
        <v>0</v>
      </c>
      <c r="U971" s="3">
        <f t="shared" si="176"/>
        <v>0</v>
      </c>
      <c r="V971" s="3">
        <f>('PV model'!$B$13*(U971/1000)*(1-'PV model'!$B$14*((20+C971)-25))*'PV model'!$B$10)/'PV model'!$B$12</f>
        <v>0</v>
      </c>
    </row>
    <row r="972" spans="1:22" x14ac:dyDescent="0.2">
      <c r="A972" s="10">
        <f t="shared" si="177"/>
        <v>41</v>
      </c>
      <c r="B972" s="10">
        <f t="shared" si="178"/>
        <v>7</v>
      </c>
      <c r="C972" s="23">
        <v>2.8</v>
      </c>
      <c r="D972" s="24">
        <v>0</v>
      </c>
      <c r="E972" s="24">
        <v>0</v>
      </c>
      <c r="F972" s="48"/>
      <c r="G972" s="48"/>
      <c r="H972" s="1">
        <f t="shared" si="179"/>
        <v>-14.913468834099044</v>
      </c>
      <c r="I972" s="1">
        <f t="shared" si="172"/>
        <v>-14.54252985543083</v>
      </c>
      <c r="J972" s="4">
        <f>B972+('PV model'!$B$3/15)+(I972/60)</f>
        <v>6.4809578357428199</v>
      </c>
      <c r="K972" s="2">
        <f t="shared" si="173"/>
        <v>82.785632463857695</v>
      </c>
      <c r="L972" s="2">
        <f>DEGREES(ASIN((((COS(RADIANS('PV model'!$B$2))*COS(RADIANS(H972))*COS(RADIANS(K972)))+(SIN(RADIANS('PV model'!$B$2))*SIN(RADIANS(H972)))))))</f>
        <v>-8.2424742465810574</v>
      </c>
      <c r="M972" s="3">
        <f t="shared" si="169"/>
        <v>0</v>
      </c>
      <c r="N972" s="2">
        <f t="shared" si="174"/>
        <v>75.620407891781383</v>
      </c>
      <c r="O972" s="2">
        <f>IF('PV model'!$B$2&gt;0, 180-N972,IF('PV model'!$B$2&lt;0,0-N972,N972))</f>
        <v>104.37959210821862</v>
      </c>
      <c r="P972" s="2">
        <f>ABS(O972-'PV model'!$B$5)</f>
        <v>100.62040789178138</v>
      </c>
      <c r="Q972" s="3">
        <f t="shared" si="170"/>
        <v>98.242474246581054</v>
      </c>
      <c r="R972" s="3">
        <f t="shared" si="175"/>
        <v>0</v>
      </c>
      <c r="S972" s="3">
        <f t="shared" si="171"/>
        <v>0</v>
      </c>
      <c r="T972" s="3">
        <f>(0.5*(1-COS(RADIANS(90-$X$3)))*(D972+E972)*'PV model'!$B$4)</f>
        <v>0</v>
      </c>
      <c r="U972" s="3">
        <f t="shared" si="176"/>
        <v>0</v>
      </c>
      <c r="V972" s="3">
        <f>('PV model'!$B$13*(U972/1000)*(1-'PV model'!$B$14*((20+C972)-25))*'PV model'!$B$10)/'PV model'!$B$12</f>
        <v>0</v>
      </c>
    </row>
    <row r="973" spans="1:22" x14ac:dyDescent="0.2">
      <c r="A973" s="10">
        <f t="shared" si="177"/>
        <v>41</v>
      </c>
      <c r="B973" s="10">
        <f t="shared" si="178"/>
        <v>8</v>
      </c>
      <c r="C973" s="23">
        <v>3</v>
      </c>
      <c r="D973" s="24">
        <v>0</v>
      </c>
      <c r="E973" s="24">
        <v>0</v>
      </c>
      <c r="F973" s="48"/>
      <c r="G973" s="48"/>
      <c r="H973" s="1">
        <f t="shared" si="179"/>
        <v>-14.913468834099044</v>
      </c>
      <c r="I973" s="1">
        <f t="shared" si="172"/>
        <v>-14.54252985543083</v>
      </c>
      <c r="J973" s="4">
        <f>B973+('PV model'!$B$3/15)+(I973/60)</f>
        <v>7.4809578357428199</v>
      </c>
      <c r="K973" s="2">
        <f t="shared" si="173"/>
        <v>67.785632463857695</v>
      </c>
      <c r="L973" s="2">
        <f>DEGREES(ASIN((((COS(RADIANS('PV model'!$B$2))*COS(RADIANS(H973))*COS(RADIANS(K973)))+(SIN(RADIANS('PV model'!$B$2))*SIN(RADIANS(H973)))))))</f>
        <v>-0.29607601858524374</v>
      </c>
      <c r="M973" s="3">
        <f t="shared" si="169"/>
        <v>0</v>
      </c>
      <c r="N973" s="2">
        <f t="shared" si="174"/>
        <v>63.457553166641297</v>
      </c>
      <c r="O973" s="2">
        <f>IF('PV model'!$B$2&gt;0, 180-N973,IF('PV model'!$B$2&lt;0,0-N973,N973))</f>
        <v>116.5424468333587</v>
      </c>
      <c r="P973" s="2">
        <f>ABS(O973-'PV model'!$B$5)</f>
        <v>88.457553166641304</v>
      </c>
      <c r="Q973" s="3">
        <f t="shared" si="170"/>
        <v>90.296076018585239</v>
      </c>
      <c r="R973" s="3">
        <f t="shared" si="175"/>
        <v>0</v>
      </c>
      <c r="S973" s="3">
        <f t="shared" si="171"/>
        <v>0</v>
      </c>
      <c r="T973" s="3">
        <f>(0.5*(1-COS(RADIANS(90-$X$3)))*(D973+E973)*'PV model'!$B$4)</f>
        <v>0</v>
      </c>
      <c r="U973" s="3">
        <f t="shared" si="176"/>
        <v>0</v>
      </c>
      <c r="V973" s="3">
        <f>('PV model'!$B$13*(U973/1000)*(1-'PV model'!$B$14*((20+C973)-25))*'PV model'!$B$10)/'PV model'!$B$12</f>
        <v>0</v>
      </c>
    </row>
    <row r="974" spans="1:22" x14ac:dyDescent="0.2">
      <c r="A974" s="10">
        <f t="shared" si="177"/>
        <v>41</v>
      </c>
      <c r="B974" s="10">
        <f t="shared" si="178"/>
        <v>9</v>
      </c>
      <c r="C974" s="23">
        <v>3.3</v>
      </c>
      <c r="D974" s="24">
        <v>0</v>
      </c>
      <c r="E974" s="24">
        <v>6.1740000000000004</v>
      </c>
      <c r="F974" s="48"/>
      <c r="G974" s="48"/>
      <c r="H974" s="1">
        <f t="shared" si="179"/>
        <v>-14.913468834099044</v>
      </c>
      <c r="I974" s="1">
        <f t="shared" si="172"/>
        <v>-14.54252985543083</v>
      </c>
      <c r="J974" s="4">
        <f>B974+('PV model'!$B$3/15)+(I974/60)</f>
        <v>8.480957835742819</v>
      </c>
      <c r="K974" s="2">
        <f t="shared" si="173"/>
        <v>52.785632463857716</v>
      </c>
      <c r="L974" s="2">
        <f>DEGREES(ASIN((((COS(RADIANS('PV model'!$B$2))*COS(RADIANS(H974))*COS(RADIANS(K974)))+(SIN(RADIANS('PV model'!$B$2))*SIN(RADIANS(H974)))))))</f>
        <v>6.8301094161900338</v>
      </c>
      <c r="M974" s="3">
        <f t="shared" si="169"/>
        <v>6.8301094161900338</v>
      </c>
      <c r="N974" s="2">
        <f t="shared" si="174"/>
        <v>50.809856250254128</v>
      </c>
      <c r="O974" s="2">
        <f>IF('PV model'!$B$2&gt;0, 180-N974,IF('PV model'!$B$2&lt;0,0-N974,N974))</f>
        <v>129.19014374974586</v>
      </c>
      <c r="P974" s="2">
        <f>ABS(O974-'PV model'!$B$5)</f>
        <v>75.809856250254143</v>
      </c>
      <c r="Q974" s="3">
        <f t="shared" si="170"/>
        <v>83.169890583809959</v>
      </c>
      <c r="R974" s="3">
        <f t="shared" si="175"/>
        <v>0</v>
      </c>
      <c r="S974" s="3">
        <f t="shared" si="171"/>
        <v>6.1740000000000004</v>
      </c>
      <c r="T974" s="3">
        <f>(0.5*(1-COS(RADIANS(90-$X$3)))*(D974+E974)*'PV model'!$B$4)</f>
        <v>0</v>
      </c>
      <c r="U974" s="3">
        <f t="shared" si="176"/>
        <v>6.1740000000000004</v>
      </c>
      <c r="V974" s="3">
        <f>('PV model'!$B$13*(U974/1000)*(1-'PV model'!$B$14*((20+C974)-25))*'PV model'!$B$10)/'PV model'!$B$12</f>
        <v>0.62134968067200003</v>
      </c>
    </row>
    <row r="975" spans="1:22" x14ac:dyDescent="0.2">
      <c r="A975" s="10">
        <f t="shared" si="177"/>
        <v>41</v>
      </c>
      <c r="B975" s="10">
        <f t="shared" si="178"/>
        <v>10</v>
      </c>
      <c r="C975" s="23">
        <v>3.3</v>
      </c>
      <c r="D975" s="24">
        <v>0</v>
      </c>
      <c r="E975" s="24">
        <v>28.224</v>
      </c>
      <c r="F975" s="48"/>
      <c r="G975" s="48"/>
      <c r="H975" s="1">
        <f t="shared" si="179"/>
        <v>-14.913468834099044</v>
      </c>
      <c r="I975" s="1">
        <f t="shared" si="172"/>
        <v>-14.54252985543083</v>
      </c>
      <c r="J975" s="4">
        <f>B975+('PV model'!$B$3/15)+(I975/60)</f>
        <v>9.480957835742819</v>
      </c>
      <c r="K975" s="2">
        <f t="shared" si="173"/>
        <v>37.785632463857716</v>
      </c>
      <c r="L975" s="2">
        <f>DEGREES(ASIN((((COS(RADIANS('PV model'!$B$2))*COS(RADIANS(H975))*COS(RADIANS(K975)))+(SIN(RADIANS('PV model'!$B$2))*SIN(RADIANS(H975)))))))</f>
        <v>12.736072756513504</v>
      </c>
      <c r="M975" s="3">
        <f t="shared" si="169"/>
        <v>12.736072756513504</v>
      </c>
      <c r="N975" s="2">
        <f t="shared" si="174"/>
        <v>37.373255339697828</v>
      </c>
      <c r="O975" s="2">
        <f>IF('PV model'!$B$2&gt;0, 180-N975,IF('PV model'!$B$2&lt;0,0-N975,N975))</f>
        <v>142.62674466030217</v>
      </c>
      <c r="P975" s="2">
        <f>ABS(O975-'PV model'!$B$5)</f>
        <v>62.373255339697835</v>
      </c>
      <c r="Q975" s="3">
        <f t="shared" si="170"/>
        <v>77.263927243486492</v>
      </c>
      <c r="R975" s="3">
        <f t="shared" si="175"/>
        <v>0</v>
      </c>
      <c r="S975" s="3">
        <f t="shared" si="171"/>
        <v>28.224</v>
      </c>
      <c r="T975" s="3">
        <f>(0.5*(1-COS(RADIANS(90-$X$3)))*(D975+E975)*'PV model'!$B$4)</f>
        <v>0</v>
      </c>
      <c r="U975" s="3">
        <f t="shared" si="176"/>
        <v>28.224</v>
      </c>
      <c r="V975" s="3">
        <f>('PV model'!$B$13*(U975/1000)*(1-'PV model'!$B$14*((20+C975)-25))*'PV model'!$B$10)/'PV model'!$B$12</f>
        <v>2.8404556830719994</v>
      </c>
    </row>
    <row r="976" spans="1:22" x14ac:dyDescent="0.2">
      <c r="A976" s="10">
        <f t="shared" si="177"/>
        <v>41</v>
      </c>
      <c r="B976" s="10">
        <f t="shared" si="178"/>
        <v>11</v>
      </c>
      <c r="C976" s="23">
        <v>3.4</v>
      </c>
      <c r="D976" s="24">
        <v>0</v>
      </c>
      <c r="E976" s="24">
        <v>52.038000000000004</v>
      </c>
      <c r="F976" s="48"/>
      <c r="G976" s="48"/>
      <c r="H976" s="1">
        <f t="shared" si="179"/>
        <v>-14.913468834099044</v>
      </c>
      <c r="I976" s="1">
        <f t="shared" si="172"/>
        <v>-14.54252985543083</v>
      </c>
      <c r="J976" s="4">
        <f>B976+('PV model'!$B$3/15)+(I976/60)</f>
        <v>10.480957835742819</v>
      </c>
      <c r="K976" s="2">
        <f t="shared" si="173"/>
        <v>22.785632463857716</v>
      </c>
      <c r="L976" s="2">
        <f>DEGREES(ASIN((((COS(RADIANS('PV model'!$B$2))*COS(RADIANS(H976))*COS(RADIANS(K976)))+(SIN(RADIANS('PV model'!$B$2))*SIN(RADIANS(H976)))))))</f>
        <v>17.008696659417609</v>
      </c>
      <c r="M976" s="3">
        <f t="shared" si="169"/>
        <v>17.008696659417609</v>
      </c>
      <c r="N976" s="2">
        <f t="shared" si="174"/>
        <v>23.038947860704628</v>
      </c>
      <c r="O976" s="2">
        <f>IF('PV model'!$B$2&gt;0, 180-N976,IF('PV model'!$B$2&lt;0,0-N976,N976))</f>
        <v>156.96105213929536</v>
      </c>
      <c r="P976" s="2">
        <f>ABS(O976-'PV model'!$B$5)</f>
        <v>48.038947860704639</v>
      </c>
      <c r="Q976" s="3">
        <f t="shared" si="170"/>
        <v>72.991303340582391</v>
      </c>
      <c r="R976" s="3">
        <f t="shared" si="175"/>
        <v>0</v>
      </c>
      <c r="S976" s="3">
        <f t="shared" si="171"/>
        <v>52.038000000000004</v>
      </c>
      <c r="T976" s="3">
        <f>(0.5*(1-COS(RADIANS(90-$X$3)))*(D976+E976)*'PV model'!$B$4)</f>
        <v>0</v>
      </c>
      <c r="U976" s="3">
        <f t="shared" si="176"/>
        <v>52.038000000000004</v>
      </c>
      <c r="V976" s="3">
        <f>('PV model'!$B$13*(U976/1000)*(1-'PV model'!$B$14*((20+C976)-25))*'PV model'!$B$10)/'PV model'!$B$12</f>
        <v>5.2350094782719996</v>
      </c>
    </row>
    <row r="977" spans="1:22" x14ac:dyDescent="0.2">
      <c r="A977" s="10">
        <f t="shared" si="177"/>
        <v>41</v>
      </c>
      <c r="B977" s="10">
        <f t="shared" si="178"/>
        <v>12</v>
      </c>
      <c r="C977" s="23">
        <v>3.4</v>
      </c>
      <c r="D977" s="24">
        <v>0</v>
      </c>
      <c r="E977" s="24">
        <v>68.796000000000006</v>
      </c>
      <c r="F977" s="48"/>
      <c r="G977" s="48"/>
      <c r="H977" s="1">
        <f t="shared" si="179"/>
        <v>-14.913468834099044</v>
      </c>
      <c r="I977" s="1">
        <f t="shared" si="172"/>
        <v>-14.54252985543083</v>
      </c>
      <c r="J977" s="4">
        <f>B977+('PV model'!$B$3/15)+(I977/60)</f>
        <v>11.480957835742819</v>
      </c>
      <c r="K977" s="2">
        <f t="shared" si="173"/>
        <v>7.7856324638577146</v>
      </c>
      <c r="L977" s="2">
        <f>DEGREES(ASIN((((COS(RADIANS('PV model'!$B$2))*COS(RADIANS(H977))*COS(RADIANS(K977)))+(SIN(RADIANS('PV model'!$B$2))*SIN(RADIANS(H977)))))))</f>
        <v>19.279989873922421</v>
      </c>
      <c r="M977" s="3">
        <f t="shared" si="169"/>
        <v>19.279989873922421</v>
      </c>
      <c r="N977" s="2">
        <f t="shared" si="174"/>
        <v>7.9715739368285092</v>
      </c>
      <c r="O977" s="2">
        <f>IF('PV model'!$B$2&gt;0, 180-N977,IF('PV model'!$B$2&lt;0,0-N977,N977))</f>
        <v>172.02842606317148</v>
      </c>
      <c r="P977" s="2">
        <f>ABS(O977-'PV model'!$B$5)</f>
        <v>32.97157393682852</v>
      </c>
      <c r="Q977" s="3">
        <f t="shared" si="170"/>
        <v>70.720010126077568</v>
      </c>
      <c r="R977" s="3">
        <f t="shared" si="175"/>
        <v>0</v>
      </c>
      <c r="S977" s="3">
        <f t="shared" si="171"/>
        <v>68.796000000000006</v>
      </c>
      <c r="T977" s="3">
        <f>(0.5*(1-COS(RADIANS(90-$X$3)))*(D977+E977)*'PV model'!$B$4)</f>
        <v>0</v>
      </c>
      <c r="U977" s="3">
        <f t="shared" si="176"/>
        <v>68.796000000000006</v>
      </c>
      <c r="V977" s="3">
        <f>('PV model'!$B$13*(U977/1000)*(1-'PV model'!$B$14*((20+C977)-25))*'PV model'!$B$10)/'PV model'!$B$12</f>
        <v>6.9208599882240005</v>
      </c>
    </row>
    <row r="978" spans="1:22" x14ac:dyDescent="0.2">
      <c r="A978" s="10">
        <f t="shared" si="177"/>
        <v>41</v>
      </c>
      <c r="B978" s="10">
        <f t="shared" si="178"/>
        <v>13</v>
      </c>
      <c r="C978" s="23">
        <v>3.5</v>
      </c>
      <c r="D978" s="24">
        <v>0</v>
      </c>
      <c r="E978" s="24">
        <v>75.85199999999999</v>
      </c>
      <c r="F978" s="48"/>
      <c r="G978" s="48"/>
      <c r="H978" s="1">
        <f t="shared" si="179"/>
        <v>-14.913468834099044</v>
      </c>
      <c r="I978" s="1">
        <f t="shared" si="172"/>
        <v>-14.54252985543083</v>
      </c>
      <c r="J978" s="4">
        <f>B978+('PV model'!$B$3/15)+(I978/60)</f>
        <v>12.480957835742819</v>
      </c>
      <c r="K978" s="2">
        <f t="shared" si="173"/>
        <v>-7.2143675361422854</v>
      </c>
      <c r="L978" s="2">
        <f>DEGREES(ASIN((((COS(RADIANS('PV model'!$B$2))*COS(RADIANS(H978))*COS(RADIANS(K978)))+(SIN(RADIANS('PV model'!$B$2))*SIN(RADIANS(H978)))))))</f>
        <v>19.323231730081162</v>
      </c>
      <c r="M978" s="3">
        <f t="shared" si="169"/>
        <v>19.323231730081162</v>
      </c>
      <c r="N978" s="2">
        <f t="shared" si="174"/>
        <v>-7.388472692570252</v>
      </c>
      <c r="O978" s="2">
        <f>IF('PV model'!$B$2&gt;0, 180-N978,IF('PV model'!$B$2&lt;0,0-N978,N978))</f>
        <v>187.38847269257025</v>
      </c>
      <c r="P978" s="2">
        <f>ABS(O978-'PV model'!$B$5)</f>
        <v>17.611527307429753</v>
      </c>
      <c r="Q978" s="3">
        <f t="shared" si="170"/>
        <v>70.676768269918838</v>
      </c>
      <c r="R978" s="3">
        <f t="shared" si="175"/>
        <v>0</v>
      </c>
      <c r="S978" s="3">
        <f t="shared" si="171"/>
        <v>75.85199999999999</v>
      </c>
      <c r="T978" s="3">
        <f>(0.5*(1-COS(RADIANS(90-$X$3)))*(D978+E978)*'PV model'!$B$4)</f>
        <v>0</v>
      </c>
      <c r="U978" s="3">
        <f t="shared" si="176"/>
        <v>75.85199999999999</v>
      </c>
      <c r="V978" s="3">
        <f>('PV model'!$B$13*(U978/1000)*(1-'PV model'!$B$14*((20+C978)-25))*'PV model'!$B$10)/'PV model'!$B$12</f>
        <v>7.6276589155199988</v>
      </c>
    </row>
    <row r="979" spans="1:22" x14ac:dyDescent="0.2">
      <c r="A979" s="10">
        <f t="shared" si="177"/>
        <v>41</v>
      </c>
      <c r="B979" s="10">
        <f t="shared" si="178"/>
        <v>14</v>
      </c>
      <c r="C979" s="23">
        <v>3.6</v>
      </c>
      <c r="D979" s="24">
        <v>0</v>
      </c>
      <c r="E979" s="24">
        <v>71.441999999999993</v>
      </c>
      <c r="F979" s="48"/>
      <c r="G979" s="48"/>
      <c r="H979" s="1">
        <f t="shared" si="179"/>
        <v>-14.913468834099044</v>
      </c>
      <c r="I979" s="1">
        <f t="shared" si="172"/>
        <v>-14.54252985543083</v>
      </c>
      <c r="J979" s="4">
        <f>B979+('PV model'!$B$3/15)+(I979/60)</f>
        <v>13.480957835742819</v>
      </c>
      <c r="K979" s="2">
        <f t="shared" si="173"/>
        <v>-22.214367536142284</v>
      </c>
      <c r="L979" s="2">
        <f>DEGREES(ASIN((((COS(RADIANS('PV model'!$B$2))*COS(RADIANS(H979))*COS(RADIANS(K979)))+(SIN(RADIANS('PV model'!$B$2))*SIN(RADIANS(H979)))))))</f>
        <v>17.13386421408882</v>
      </c>
      <c r="M979" s="3">
        <f t="shared" si="169"/>
        <v>17.13386421408882</v>
      </c>
      <c r="N979" s="2">
        <f t="shared" si="174"/>
        <v>-22.476522907510802</v>
      </c>
      <c r="O979" s="2">
        <f>IF('PV model'!$B$2&gt;0, 180-N979,IF('PV model'!$B$2&lt;0,0-N979,N979))</f>
        <v>202.4765229075108</v>
      </c>
      <c r="P979" s="2">
        <f>ABS(O979-'PV model'!$B$5)</f>
        <v>2.5234770924892018</v>
      </c>
      <c r="Q979" s="3">
        <f t="shared" si="170"/>
        <v>72.866135785911169</v>
      </c>
      <c r="R979" s="3">
        <f t="shared" si="175"/>
        <v>0</v>
      </c>
      <c r="S979" s="3">
        <f t="shared" si="171"/>
        <v>71.441999999999993</v>
      </c>
      <c r="T979" s="3">
        <f>(0.5*(1-COS(RADIANS(90-$X$3)))*(D979+E979)*'PV model'!$B$4)</f>
        <v>0</v>
      </c>
      <c r="U979" s="3">
        <f t="shared" si="176"/>
        <v>71.441999999999993</v>
      </c>
      <c r="V979" s="3">
        <f>('PV model'!$B$13*(U979/1000)*(1-'PV model'!$B$14*((20+C979)-25))*'PV model'!$B$10)/'PV model'!$B$12</f>
        <v>7.1813338369919988</v>
      </c>
    </row>
    <row r="980" spans="1:22" x14ac:dyDescent="0.2">
      <c r="A980" s="10">
        <f t="shared" si="177"/>
        <v>41</v>
      </c>
      <c r="B980" s="10">
        <f t="shared" si="178"/>
        <v>15</v>
      </c>
      <c r="C980" s="23">
        <v>3.7</v>
      </c>
      <c r="D980" s="24">
        <v>0</v>
      </c>
      <c r="E980" s="24">
        <v>56.448</v>
      </c>
      <c r="F980" s="48"/>
      <c r="G980" s="48"/>
      <c r="H980" s="1">
        <f t="shared" si="179"/>
        <v>-14.913468834099044</v>
      </c>
      <c r="I980" s="1">
        <f t="shared" si="172"/>
        <v>-14.54252985543083</v>
      </c>
      <c r="J980" s="4">
        <f>B980+('PV model'!$B$3/15)+(I980/60)</f>
        <v>14.480957835742819</v>
      </c>
      <c r="K980" s="2">
        <f t="shared" si="173"/>
        <v>-37.214367536142284</v>
      </c>
      <c r="L980" s="2">
        <f>DEGREES(ASIN((((COS(RADIANS('PV model'!$B$2))*COS(RADIANS(H980))*COS(RADIANS(K980)))+(SIN(RADIANS('PV model'!$B$2))*SIN(RADIANS(H980)))))))</f>
        <v>12.931289500708772</v>
      </c>
      <c r="M980" s="3">
        <f t="shared" si="169"/>
        <v>12.931289500708772</v>
      </c>
      <c r="N980" s="2">
        <f t="shared" si="174"/>
        <v>-36.843674050172531</v>
      </c>
      <c r="O980" s="2">
        <f>IF('PV model'!$B$2&gt;0, 180-N980,IF('PV model'!$B$2&lt;0,0-N980,N980))</f>
        <v>216.84367405017252</v>
      </c>
      <c r="P980" s="2">
        <f>ABS(O980-'PV model'!$B$5)</f>
        <v>11.843674050172524</v>
      </c>
      <c r="Q980" s="3">
        <f t="shared" si="170"/>
        <v>77.068710499291228</v>
      </c>
      <c r="R980" s="3">
        <f t="shared" si="175"/>
        <v>0</v>
      </c>
      <c r="S980" s="3">
        <f t="shared" si="171"/>
        <v>56.448</v>
      </c>
      <c r="T980" s="3">
        <f>(0.5*(1-COS(RADIANS(90-$X$3)))*(D980+E980)*'PV model'!$B$4)</f>
        <v>0</v>
      </c>
      <c r="U980" s="3">
        <f t="shared" si="176"/>
        <v>56.448</v>
      </c>
      <c r="V980" s="3">
        <f>('PV model'!$B$13*(U980/1000)*(1-'PV model'!$B$14*((20+C980)-25))*'PV model'!$B$10)/'PV model'!$B$12</f>
        <v>5.6718832988159997</v>
      </c>
    </row>
    <row r="981" spans="1:22" x14ac:dyDescent="0.2">
      <c r="A981" s="10">
        <f t="shared" si="177"/>
        <v>41</v>
      </c>
      <c r="B981" s="10">
        <f t="shared" si="178"/>
        <v>16</v>
      </c>
      <c r="C981" s="23">
        <v>3.6</v>
      </c>
      <c r="D981" s="24">
        <v>0</v>
      </c>
      <c r="E981" s="24">
        <v>33.515999999999998</v>
      </c>
      <c r="F981" s="48"/>
      <c r="G981" s="48"/>
      <c r="H981" s="1">
        <f t="shared" si="179"/>
        <v>-14.913468834099044</v>
      </c>
      <c r="I981" s="1">
        <f t="shared" si="172"/>
        <v>-14.54252985543083</v>
      </c>
      <c r="J981" s="4">
        <f>B981+('PV model'!$B$3/15)+(I981/60)</f>
        <v>15.480957835742819</v>
      </c>
      <c r="K981" s="2">
        <f t="shared" si="173"/>
        <v>-52.214367536142284</v>
      </c>
      <c r="L981" s="2">
        <f>DEGREES(ASIN((((COS(RADIANS('PV model'!$B$2))*COS(RADIANS(H981))*COS(RADIANS(K981)))+(SIN(RADIANS('PV model'!$B$2))*SIN(RADIANS(H981)))))))</f>
        <v>7.0800043088552069</v>
      </c>
      <c r="M981" s="3">
        <f t="shared" si="169"/>
        <v>7.0800043088552069</v>
      </c>
      <c r="N981" s="2">
        <f t="shared" si="174"/>
        <v>-50.313986554713296</v>
      </c>
      <c r="O981" s="2">
        <f>IF('PV model'!$B$2&gt;0, 180-N981,IF('PV model'!$B$2&lt;0,0-N981,N981))</f>
        <v>230.3139865547133</v>
      </c>
      <c r="P981" s="2">
        <f>ABS(O981-'PV model'!$B$5)</f>
        <v>25.313986554713296</v>
      </c>
      <c r="Q981" s="3">
        <f t="shared" si="170"/>
        <v>82.919995691144791</v>
      </c>
      <c r="R981" s="3">
        <f t="shared" si="175"/>
        <v>0</v>
      </c>
      <c r="S981" s="3">
        <f t="shared" si="171"/>
        <v>33.515999999999998</v>
      </c>
      <c r="T981" s="3">
        <f>(0.5*(1-COS(RADIANS(90-$X$3)))*(D981+E981)*'PV model'!$B$4)</f>
        <v>0</v>
      </c>
      <c r="U981" s="3">
        <f t="shared" si="176"/>
        <v>33.515999999999998</v>
      </c>
      <c r="V981" s="3">
        <f>('PV model'!$B$13*(U981/1000)*(1-'PV model'!$B$14*((20+C981)-25))*'PV model'!$B$10)/'PV model'!$B$12</f>
        <v>3.3690208124159997</v>
      </c>
    </row>
    <row r="982" spans="1:22" x14ac:dyDescent="0.2">
      <c r="A982" s="10">
        <f t="shared" si="177"/>
        <v>41</v>
      </c>
      <c r="B982" s="10">
        <f t="shared" si="178"/>
        <v>17</v>
      </c>
      <c r="C982" s="23">
        <v>3.4</v>
      </c>
      <c r="D982" s="24">
        <v>0</v>
      </c>
      <c r="E982" s="24">
        <v>8.82</v>
      </c>
      <c r="F982" s="48"/>
      <c r="G982" s="48"/>
      <c r="H982" s="1">
        <f t="shared" si="179"/>
        <v>-14.913468834099044</v>
      </c>
      <c r="I982" s="1">
        <f t="shared" si="172"/>
        <v>-14.54252985543083</v>
      </c>
      <c r="J982" s="4">
        <f>B982+('PV model'!$B$3/15)+(I982/60)</f>
        <v>16.480957835742817</v>
      </c>
      <c r="K982" s="2">
        <f t="shared" si="173"/>
        <v>-67.214367536142262</v>
      </c>
      <c r="L982" s="2">
        <f>DEGREES(ASIN((((COS(RADIANS('PV model'!$B$2))*COS(RADIANS(H982))*COS(RADIANS(K982)))+(SIN(RADIANS('PV model'!$B$2))*SIN(RADIANS(H982)))))))</f>
        <v>-7.2075688991426823E-3</v>
      </c>
      <c r="M982" s="3">
        <f t="shared" si="169"/>
        <v>0</v>
      </c>
      <c r="N982" s="2">
        <f t="shared" si="174"/>
        <v>-62.987143348883073</v>
      </c>
      <c r="O982" s="2">
        <f>IF('PV model'!$B$2&gt;0, 180-N982,IF('PV model'!$B$2&lt;0,0-N982,N982))</f>
        <v>242.98714334888308</v>
      </c>
      <c r="P982" s="2">
        <f>ABS(O982-'PV model'!$B$5)</f>
        <v>37.98714334888308</v>
      </c>
      <c r="Q982" s="3">
        <f t="shared" si="170"/>
        <v>90.007207568899148</v>
      </c>
      <c r="R982" s="3">
        <f t="shared" si="175"/>
        <v>0</v>
      </c>
      <c r="S982" s="3">
        <f t="shared" si="171"/>
        <v>8.82</v>
      </c>
      <c r="T982" s="3">
        <f>(0.5*(1-COS(RADIANS(90-$X$3)))*(D982+E982)*'PV model'!$B$4)</f>
        <v>0</v>
      </c>
      <c r="U982" s="3">
        <f t="shared" si="176"/>
        <v>8.82</v>
      </c>
      <c r="V982" s="3">
        <f>('PV model'!$B$13*(U982/1000)*(1-'PV model'!$B$14*((20+C982)-25))*'PV model'!$B$10)/'PV model'!$B$12</f>
        <v>0.88728974207999989</v>
      </c>
    </row>
    <row r="983" spans="1:22" x14ac:dyDescent="0.2">
      <c r="A983" s="10">
        <f t="shared" si="177"/>
        <v>41</v>
      </c>
      <c r="B983" s="10">
        <f t="shared" si="178"/>
        <v>18</v>
      </c>
      <c r="C983" s="23">
        <v>3.3</v>
      </c>
      <c r="D983" s="24">
        <v>0</v>
      </c>
      <c r="E983" s="24">
        <v>0</v>
      </c>
      <c r="F983" s="48"/>
      <c r="G983" s="48"/>
      <c r="H983" s="1">
        <f t="shared" si="179"/>
        <v>-14.913468834099044</v>
      </c>
      <c r="I983" s="1">
        <f t="shared" si="172"/>
        <v>-14.54252985543083</v>
      </c>
      <c r="J983" s="4">
        <f>B983+('PV model'!$B$3/15)+(I983/60)</f>
        <v>17.480957835742817</v>
      </c>
      <c r="K983" s="2">
        <f t="shared" si="173"/>
        <v>-82.214367536142262</v>
      </c>
      <c r="L983" s="2">
        <f>DEGREES(ASIN((((COS(RADIANS('PV model'!$B$2))*COS(RADIANS(H983))*COS(RADIANS(K983)))+(SIN(RADIANS('PV model'!$B$2))*SIN(RADIANS(H983)))))))</f>
        <v>-7.9293684244845224</v>
      </c>
      <c r="M983" s="3">
        <f t="shared" si="169"/>
        <v>0</v>
      </c>
      <c r="N983" s="2">
        <f t="shared" si="174"/>
        <v>-75.161206874011569</v>
      </c>
      <c r="O983" s="2">
        <f>IF('PV model'!$B$2&gt;0, 180-N983,IF('PV model'!$B$2&lt;0,0-N983,N983))</f>
        <v>255.16120687401155</v>
      </c>
      <c r="P983" s="2">
        <f>ABS(O983-'PV model'!$B$5)</f>
        <v>50.161206874011555</v>
      </c>
      <c r="Q983" s="3">
        <f t="shared" si="170"/>
        <v>97.929368424484522</v>
      </c>
      <c r="R983" s="3">
        <f t="shared" si="175"/>
        <v>0</v>
      </c>
      <c r="S983" s="3">
        <f t="shared" si="171"/>
        <v>0</v>
      </c>
      <c r="T983" s="3">
        <f>(0.5*(1-COS(RADIANS(90-$X$3)))*(D983+E983)*'PV model'!$B$4)</f>
        <v>0</v>
      </c>
      <c r="U983" s="3">
        <f t="shared" si="176"/>
        <v>0</v>
      </c>
      <c r="V983" s="3">
        <f>('PV model'!$B$13*(U983/1000)*(1-'PV model'!$B$14*((20+C983)-25))*'PV model'!$B$10)/'PV model'!$B$12</f>
        <v>0</v>
      </c>
    </row>
    <row r="984" spans="1:22" x14ac:dyDescent="0.2">
      <c r="A984" s="10">
        <f t="shared" si="177"/>
        <v>41</v>
      </c>
      <c r="B984" s="10">
        <f t="shared" si="178"/>
        <v>19</v>
      </c>
      <c r="C984" s="23">
        <v>2.9</v>
      </c>
      <c r="D984" s="24">
        <v>0</v>
      </c>
      <c r="E984" s="24">
        <v>0</v>
      </c>
      <c r="F984" s="48"/>
      <c r="G984" s="48"/>
      <c r="H984" s="1">
        <f t="shared" si="179"/>
        <v>-14.913468834099044</v>
      </c>
      <c r="I984" s="1">
        <f t="shared" si="172"/>
        <v>-14.54252985543083</v>
      </c>
      <c r="J984" s="4">
        <f>B984+('PV model'!$B$3/15)+(I984/60)</f>
        <v>18.480957835742817</v>
      </c>
      <c r="K984" s="2">
        <f t="shared" si="173"/>
        <v>-97.214367536142262</v>
      </c>
      <c r="L984" s="2">
        <f>DEGREES(ASIN((((COS(RADIANS('PV model'!$B$2))*COS(RADIANS(H984))*COS(RADIANS(K984)))+(SIN(RADIANS('PV model'!$B$2))*SIN(RADIANS(H984)))))))</f>
        <v>-16.309839318883061</v>
      </c>
      <c r="M984" s="3">
        <f t="shared" si="169"/>
        <v>0</v>
      </c>
      <c r="N984" s="2">
        <f t="shared" si="174"/>
        <v>-87.267111702217804</v>
      </c>
      <c r="O984" s="2">
        <f>IF('PV model'!$B$2&gt;0, 180-N984,IF('PV model'!$B$2&lt;0,0-N984,N984))</f>
        <v>267.26711170221779</v>
      </c>
      <c r="P984" s="2">
        <f>ABS(O984-'PV model'!$B$5)</f>
        <v>62.26711170221779</v>
      </c>
      <c r="Q984" s="3">
        <f t="shared" si="170"/>
        <v>106.30983931888306</v>
      </c>
      <c r="R984" s="3">
        <f t="shared" si="175"/>
        <v>0</v>
      </c>
      <c r="S984" s="3">
        <f t="shared" si="171"/>
        <v>0</v>
      </c>
      <c r="T984" s="3">
        <f>(0.5*(1-COS(RADIANS(90-$X$3)))*(D984+E984)*'PV model'!$B$4)</f>
        <v>0</v>
      </c>
      <c r="U984" s="3">
        <f t="shared" si="176"/>
        <v>0</v>
      </c>
      <c r="V984" s="3">
        <f>('PV model'!$B$13*(U984/1000)*(1-'PV model'!$B$14*((20+C984)-25))*'PV model'!$B$10)/'PV model'!$B$12</f>
        <v>0</v>
      </c>
    </row>
    <row r="985" spans="1:22" x14ac:dyDescent="0.2">
      <c r="A985" s="10">
        <f t="shared" si="177"/>
        <v>41</v>
      </c>
      <c r="B985" s="10">
        <f t="shared" si="178"/>
        <v>20</v>
      </c>
      <c r="C985" s="23">
        <v>2.5</v>
      </c>
      <c r="D985" s="24">
        <v>0</v>
      </c>
      <c r="E985" s="24">
        <v>0</v>
      </c>
      <c r="F985" s="48"/>
      <c r="G985" s="48"/>
      <c r="H985" s="1">
        <f t="shared" si="179"/>
        <v>-14.913468834099044</v>
      </c>
      <c r="I985" s="1">
        <f t="shared" si="172"/>
        <v>-14.54252985543083</v>
      </c>
      <c r="J985" s="4">
        <f>B985+('PV model'!$B$3/15)+(I985/60)</f>
        <v>19.480957835742817</v>
      </c>
      <c r="K985" s="2">
        <f t="shared" si="173"/>
        <v>-112.21436753614226</v>
      </c>
      <c r="L985" s="2">
        <f>DEGREES(ASIN((((COS(RADIANS('PV model'!$B$2))*COS(RADIANS(H985))*COS(RADIANS(K985)))+(SIN(RADIANS('PV model'!$B$2))*SIN(RADIANS(H985)))))))</f>
        <v>-24.773153174705001</v>
      </c>
      <c r="M985" s="3">
        <f t="shared" si="169"/>
        <v>0</v>
      </c>
      <c r="N985" s="2">
        <f t="shared" si="174"/>
        <v>-80.150792063073851</v>
      </c>
      <c r="O985" s="2">
        <f>IF('PV model'!$B$2&gt;0, 180-N985,IF('PV model'!$B$2&lt;0,0-N985,N985))</f>
        <v>260.15079206307382</v>
      </c>
      <c r="P985" s="2">
        <f>ABS(O985-'PV model'!$B$5)</f>
        <v>55.150792063073823</v>
      </c>
      <c r="Q985" s="3">
        <f t="shared" si="170"/>
        <v>114.773153174705</v>
      </c>
      <c r="R985" s="3">
        <f t="shared" si="175"/>
        <v>0</v>
      </c>
      <c r="S985" s="3">
        <f t="shared" si="171"/>
        <v>0</v>
      </c>
      <c r="T985" s="3">
        <f>(0.5*(1-COS(RADIANS(90-$X$3)))*(D985+E985)*'PV model'!$B$4)</f>
        <v>0</v>
      </c>
      <c r="U985" s="3">
        <f t="shared" si="176"/>
        <v>0</v>
      </c>
      <c r="V985" s="3">
        <f>('PV model'!$B$13*(U985/1000)*(1-'PV model'!$B$14*((20+C985)-25))*'PV model'!$B$10)/'PV model'!$B$12</f>
        <v>0</v>
      </c>
    </row>
    <row r="986" spans="1:22" x14ac:dyDescent="0.2">
      <c r="A986" s="10">
        <f t="shared" si="177"/>
        <v>41</v>
      </c>
      <c r="B986" s="10">
        <f t="shared" si="178"/>
        <v>21</v>
      </c>
      <c r="C986" s="23">
        <v>2.1</v>
      </c>
      <c r="D986" s="24">
        <v>0</v>
      </c>
      <c r="E986" s="24">
        <v>0</v>
      </c>
      <c r="F986" s="48"/>
      <c r="G986" s="48"/>
      <c r="H986" s="1">
        <f t="shared" si="179"/>
        <v>-14.913468834099044</v>
      </c>
      <c r="I986" s="1">
        <f t="shared" si="172"/>
        <v>-14.54252985543083</v>
      </c>
      <c r="J986" s="4">
        <f>B986+('PV model'!$B$3/15)+(I986/60)</f>
        <v>20.480957835742817</v>
      </c>
      <c r="K986" s="2">
        <f t="shared" si="173"/>
        <v>-127.21436753614226</v>
      </c>
      <c r="L986" s="2">
        <f>DEGREES(ASIN((((COS(RADIANS('PV model'!$B$2))*COS(RADIANS(H986))*COS(RADIANS(K986)))+(SIN(RADIANS('PV model'!$B$2))*SIN(RADIANS(H986)))))))</f>
        <v>-32.896279306236842</v>
      </c>
      <c r="M986" s="3">
        <f t="shared" si="169"/>
        <v>0</v>
      </c>
      <c r="N986" s="2">
        <f t="shared" si="174"/>
        <v>-66.421159769237192</v>
      </c>
      <c r="O986" s="2">
        <f>IF('PV model'!$B$2&gt;0, 180-N986,IF('PV model'!$B$2&lt;0,0-N986,N986))</f>
        <v>246.42115976923719</v>
      </c>
      <c r="P986" s="2">
        <f>ABS(O986-'PV model'!$B$5)</f>
        <v>41.421159769237192</v>
      </c>
      <c r="Q986" s="3">
        <f t="shared" si="170"/>
        <v>122.89627930623683</v>
      </c>
      <c r="R986" s="3">
        <f t="shared" si="175"/>
        <v>0</v>
      </c>
      <c r="S986" s="3">
        <f t="shared" si="171"/>
        <v>0</v>
      </c>
      <c r="T986" s="3">
        <f>(0.5*(1-COS(RADIANS(90-$X$3)))*(D986+E986)*'PV model'!$B$4)</f>
        <v>0</v>
      </c>
      <c r="U986" s="3">
        <f t="shared" si="176"/>
        <v>0</v>
      </c>
      <c r="V986" s="3">
        <f>('PV model'!$B$13*(U986/1000)*(1-'PV model'!$B$14*((20+C986)-25))*'PV model'!$B$10)/'PV model'!$B$12</f>
        <v>0</v>
      </c>
    </row>
    <row r="987" spans="1:22" x14ac:dyDescent="0.2">
      <c r="A987" s="10">
        <f t="shared" si="177"/>
        <v>41</v>
      </c>
      <c r="B987" s="10">
        <f t="shared" si="178"/>
        <v>22</v>
      </c>
      <c r="C987" s="23">
        <v>2.5</v>
      </c>
      <c r="D987" s="24">
        <v>0</v>
      </c>
      <c r="E987" s="24">
        <v>0</v>
      </c>
      <c r="F987" s="48"/>
      <c r="G987" s="48"/>
      <c r="H987" s="1">
        <f t="shared" si="179"/>
        <v>-14.913468834099044</v>
      </c>
      <c r="I987" s="1">
        <f t="shared" si="172"/>
        <v>-14.54252985543083</v>
      </c>
      <c r="J987" s="4">
        <f>B987+('PV model'!$B$3/15)+(I987/60)</f>
        <v>21.480957835742817</v>
      </c>
      <c r="K987" s="2">
        <f t="shared" si="173"/>
        <v>-142.21436753614225</v>
      </c>
      <c r="L987" s="2">
        <f>DEGREES(ASIN((((COS(RADIANS('PV model'!$B$2))*COS(RADIANS(H987))*COS(RADIANS(K987)))+(SIN(RADIANS('PV model'!$B$2))*SIN(RADIANS(H987)))))))</f>
        <v>-40.13977657166707</v>
      </c>
      <c r="M987" s="3">
        <f t="shared" si="169"/>
        <v>0</v>
      </c>
      <c r="N987" s="2">
        <f t="shared" si="174"/>
        <v>-50.757947912963672</v>
      </c>
      <c r="O987" s="2">
        <f>IF('PV model'!$B$2&gt;0, 180-N987,IF('PV model'!$B$2&lt;0,0-N987,N987))</f>
        <v>230.75794791296369</v>
      </c>
      <c r="P987" s="2">
        <f>ABS(O987-'PV model'!$B$5)</f>
        <v>25.757947912963687</v>
      </c>
      <c r="Q987" s="3">
        <f t="shared" si="170"/>
        <v>130.13977657166708</v>
      </c>
      <c r="R987" s="3">
        <f t="shared" si="175"/>
        <v>0</v>
      </c>
      <c r="S987" s="3">
        <f t="shared" si="171"/>
        <v>0</v>
      </c>
      <c r="T987" s="3">
        <f>(0.5*(1-COS(RADIANS(90-$X$3)))*(D987+E987)*'PV model'!$B$4)</f>
        <v>0</v>
      </c>
      <c r="U987" s="3">
        <f t="shared" si="176"/>
        <v>0</v>
      </c>
      <c r="V987" s="3">
        <f>('PV model'!$B$13*(U987/1000)*(1-'PV model'!$B$14*((20+C987)-25))*'PV model'!$B$10)/'PV model'!$B$12</f>
        <v>0</v>
      </c>
    </row>
    <row r="988" spans="1:22" x14ac:dyDescent="0.2">
      <c r="A988" s="10">
        <f t="shared" si="177"/>
        <v>41</v>
      </c>
      <c r="B988" s="10">
        <f t="shared" si="178"/>
        <v>23</v>
      </c>
      <c r="C988" s="23">
        <v>2.8</v>
      </c>
      <c r="D988" s="24">
        <v>0</v>
      </c>
      <c r="E988" s="24">
        <v>0</v>
      </c>
      <c r="F988" s="48"/>
      <c r="G988" s="48"/>
      <c r="H988" s="1">
        <f t="shared" si="179"/>
        <v>-14.913468834099044</v>
      </c>
      <c r="I988" s="1">
        <f t="shared" si="172"/>
        <v>-14.54252985543083</v>
      </c>
      <c r="J988" s="4">
        <f>B988+('PV model'!$B$3/15)+(I988/60)</f>
        <v>22.480957835742817</v>
      </c>
      <c r="K988" s="2">
        <f t="shared" si="173"/>
        <v>-157.21436753614225</v>
      </c>
      <c r="L988" s="2">
        <f>DEGREES(ASIN((((COS(RADIANS('PV model'!$B$2))*COS(RADIANS(H988))*COS(RADIANS(K988)))+(SIN(RADIANS('PV model'!$B$2))*SIN(RADIANS(H988)))))))</f>
        <v>-45.783599181782968</v>
      </c>
      <c r="M988" s="3">
        <f t="shared" si="169"/>
        <v>0</v>
      </c>
      <c r="N988" s="2">
        <f t="shared" si="174"/>
        <v>-32.455412469498242</v>
      </c>
      <c r="O988" s="2">
        <f>IF('PV model'!$B$2&gt;0, 180-N988,IF('PV model'!$B$2&lt;0,0-N988,N988))</f>
        <v>212.45541246949824</v>
      </c>
      <c r="P988" s="2">
        <f>ABS(O988-'PV model'!$B$5)</f>
        <v>7.455412469498242</v>
      </c>
      <c r="Q988" s="3">
        <f t="shared" si="170"/>
        <v>135.78359918178296</v>
      </c>
      <c r="R988" s="3">
        <f t="shared" si="175"/>
        <v>0</v>
      </c>
      <c r="S988" s="3">
        <f t="shared" si="171"/>
        <v>0</v>
      </c>
      <c r="T988" s="3">
        <f>(0.5*(1-COS(RADIANS(90-$X$3)))*(D988+E988)*'PV model'!$B$4)</f>
        <v>0</v>
      </c>
      <c r="U988" s="3">
        <f t="shared" si="176"/>
        <v>0</v>
      </c>
      <c r="V988" s="3">
        <f>('PV model'!$B$13*(U988/1000)*(1-'PV model'!$B$14*((20+C988)-25))*'PV model'!$B$10)/'PV model'!$B$12</f>
        <v>0</v>
      </c>
    </row>
    <row r="989" spans="1:22" x14ac:dyDescent="0.2">
      <c r="A989" s="10">
        <f t="shared" si="177"/>
        <v>41</v>
      </c>
      <c r="B989" s="10">
        <f t="shared" si="178"/>
        <v>24</v>
      </c>
      <c r="C989" s="23">
        <v>3.2</v>
      </c>
      <c r="D989" s="24">
        <v>0</v>
      </c>
      <c r="E989" s="24">
        <v>0</v>
      </c>
      <c r="F989" s="48"/>
      <c r="G989" s="48"/>
      <c r="H989" s="1">
        <f t="shared" si="179"/>
        <v>-14.913468834099044</v>
      </c>
      <c r="I989" s="1">
        <f t="shared" si="172"/>
        <v>-14.54252985543083</v>
      </c>
      <c r="J989" s="4">
        <f>B989+('PV model'!$B$3/15)+(I989/60)</f>
        <v>23.480957835742817</v>
      </c>
      <c r="K989" s="2">
        <f t="shared" si="173"/>
        <v>-172.21436753614225</v>
      </c>
      <c r="L989" s="2">
        <f>DEGREES(ASIN((((COS(RADIANS('PV model'!$B$2))*COS(RADIANS(H989))*COS(RADIANS(K989)))+(SIN(RADIANS('PV model'!$B$2))*SIN(RADIANS(H989)))))))</f>
        <v>-48.971130610007677</v>
      </c>
      <c r="M989" s="3">
        <f t="shared" si="169"/>
        <v>0</v>
      </c>
      <c r="N989" s="2">
        <f t="shared" si="174"/>
        <v>-11.50276730930916</v>
      </c>
      <c r="O989" s="2">
        <f>IF('PV model'!$B$2&gt;0, 180-N989,IF('PV model'!$B$2&lt;0,0-N989,N989))</f>
        <v>191.50276730930915</v>
      </c>
      <c r="P989" s="2">
        <f>ABS(O989-'PV model'!$B$5)</f>
        <v>13.497232690690851</v>
      </c>
      <c r="Q989" s="3">
        <f t="shared" si="170"/>
        <v>138.97113061000769</v>
      </c>
      <c r="R989" s="3">
        <f t="shared" si="175"/>
        <v>0</v>
      </c>
      <c r="S989" s="3">
        <f t="shared" si="171"/>
        <v>0</v>
      </c>
      <c r="T989" s="3">
        <f>(0.5*(1-COS(RADIANS(90-$X$3)))*(D989+E989)*'PV model'!$B$4)</f>
        <v>0</v>
      </c>
      <c r="U989" s="3">
        <f t="shared" si="176"/>
        <v>0</v>
      </c>
      <c r="V989" s="3">
        <f>('PV model'!$B$13*(U989/1000)*(1-'PV model'!$B$14*((20+C989)-25))*'PV model'!$B$10)/'PV model'!$B$12</f>
        <v>0</v>
      </c>
    </row>
    <row r="990" spans="1:22" x14ac:dyDescent="0.2">
      <c r="A990" s="10">
        <f t="shared" si="177"/>
        <v>42</v>
      </c>
      <c r="B990" s="10">
        <f t="shared" si="178"/>
        <v>1</v>
      </c>
      <c r="C990" s="23">
        <v>3.3</v>
      </c>
      <c r="D990" s="24">
        <v>0</v>
      </c>
      <c r="E990" s="24">
        <v>0</v>
      </c>
      <c r="F990" s="48"/>
      <c r="G990" s="48"/>
      <c r="H990" s="1">
        <f t="shared" si="179"/>
        <v>-14.599420043644733</v>
      </c>
      <c r="I990" s="1">
        <f t="shared" si="172"/>
        <v>-14.574480140017673</v>
      </c>
      <c r="J990" s="4">
        <f>B990+('PV model'!$B$3/15)+(I990/60)</f>
        <v>0.48042533099970552</v>
      </c>
      <c r="K990" s="2">
        <f t="shared" si="173"/>
        <v>172.79362003500441</v>
      </c>
      <c r="L990" s="2">
        <f>DEGREES(ASIN((((COS(RADIANS('PV model'!$B$2))*COS(RADIANS(H990))*COS(RADIANS(K990)))+(SIN(RADIANS('PV model'!$B$2))*SIN(RADIANS(H990)))))))</f>
        <v>-48.721966516974582</v>
      </c>
      <c r="M990" s="3">
        <f t="shared" si="169"/>
        <v>0</v>
      </c>
      <c r="N990" s="2">
        <f t="shared" si="174"/>
        <v>10.603369812799817</v>
      </c>
      <c r="O990" s="2">
        <f>IF('PV model'!$B$2&gt;0, 180-N990,IF('PV model'!$B$2&lt;0,0-N990,N990))</f>
        <v>169.39663018720017</v>
      </c>
      <c r="P990" s="2">
        <f>ABS(O990-'PV model'!$B$5)</f>
        <v>35.603369812799826</v>
      </c>
      <c r="Q990" s="3">
        <f t="shared" si="170"/>
        <v>138.72196651697459</v>
      </c>
      <c r="R990" s="3">
        <f t="shared" si="175"/>
        <v>0</v>
      </c>
      <c r="S990" s="3">
        <f t="shared" si="171"/>
        <v>0</v>
      </c>
      <c r="T990" s="3">
        <f>(0.5*(1-COS(RADIANS(90-$X$3)))*(D990+E990)*'PV model'!$B$4)</f>
        <v>0</v>
      </c>
      <c r="U990" s="3">
        <f t="shared" si="176"/>
        <v>0</v>
      </c>
      <c r="V990" s="3">
        <f>('PV model'!$B$13*(U990/1000)*(1-'PV model'!$B$14*((20+C990)-25))*'PV model'!$B$10)/'PV model'!$B$12</f>
        <v>0</v>
      </c>
    </row>
    <row r="991" spans="1:22" x14ac:dyDescent="0.2">
      <c r="A991" s="10">
        <f t="shared" si="177"/>
        <v>42</v>
      </c>
      <c r="B991" s="10">
        <f t="shared" si="178"/>
        <v>2</v>
      </c>
      <c r="C991" s="23">
        <v>3.3</v>
      </c>
      <c r="D991" s="24">
        <v>0</v>
      </c>
      <c r="E991" s="24">
        <v>0</v>
      </c>
      <c r="F991" s="48"/>
      <c r="G991" s="48"/>
      <c r="H991" s="1">
        <f t="shared" si="179"/>
        <v>-14.599420043644733</v>
      </c>
      <c r="I991" s="1">
        <f t="shared" si="172"/>
        <v>-14.574480140017673</v>
      </c>
      <c r="J991" s="4">
        <f>B991+('PV model'!$B$3/15)+(I991/60)</f>
        <v>1.4804253309997055</v>
      </c>
      <c r="K991" s="2">
        <f t="shared" si="173"/>
        <v>157.79362003500441</v>
      </c>
      <c r="L991" s="2">
        <f>DEGREES(ASIN((((COS(RADIANS('PV model'!$B$2))*COS(RADIANS(H991))*COS(RADIANS(K991)))+(SIN(RADIANS('PV model'!$B$2))*SIN(RADIANS(H991)))))))</f>
        <v>-45.658945823372278</v>
      </c>
      <c r="M991" s="3">
        <f t="shared" si="169"/>
        <v>0</v>
      </c>
      <c r="N991" s="2">
        <f t="shared" si="174"/>
        <v>31.55307610093859</v>
      </c>
      <c r="O991" s="2">
        <f>IF('PV model'!$B$2&gt;0, 180-N991,IF('PV model'!$B$2&lt;0,0-N991,N991))</f>
        <v>148.4469238990614</v>
      </c>
      <c r="P991" s="2">
        <f>ABS(O991-'PV model'!$B$5)</f>
        <v>56.553076100938597</v>
      </c>
      <c r="Q991" s="3">
        <f t="shared" si="170"/>
        <v>135.65894582337228</v>
      </c>
      <c r="R991" s="3">
        <f t="shared" si="175"/>
        <v>0</v>
      </c>
      <c r="S991" s="3">
        <f t="shared" si="171"/>
        <v>0</v>
      </c>
      <c r="T991" s="3">
        <f>(0.5*(1-COS(RADIANS(90-$X$3)))*(D991+E991)*'PV model'!$B$4)</f>
        <v>0</v>
      </c>
      <c r="U991" s="3">
        <f t="shared" si="176"/>
        <v>0</v>
      </c>
      <c r="V991" s="3">
        <f>('PV model'!$B$13*(U991/1000)*(1-'PV model'!$B$14*((20+C991)-25))*'PV model'!$B$10)/'PV model'!$B$12</f>
        <v>0</v>
      </c>
    </row>
    <row r="992" spans="1:22" x14ac:dyDescent="0.2">
      <c r="A992" s="10">
        <f t="shared" si="177"/>
        <v>42</v>
      </c>
      <c r="B992" s="10">
        <f t="shared" si="178"/>
        <v>3</v>
      </c>
      <c r="C992" s="23">
        <v>3.4</v>
      </c>
      <c r="D992" s="24">
        <v>0</v>
      </c>
      <c r="E992" s="24">
        <v>0</v>
      </c>
      <c r="F992" s="48"/>
      <c r="G992" s="48"/>
      <c r="H992" s="1">
        <f t="shared" si="179"/>
        <v>-14.599420043644733</v>
      </c>
      <c r="I992" s="1">
        <f t="shared" si="172"/>
        <v>-14.574480140017673</v>
      </c>
      <c r="J992" s="4">
        <f>B992+('PV model'!$B$3/15)+(I992/60)</f>
        <v>2.4804253309997053</v>
      </c>
      <c r="K992" s="2">
        <f t="shared" si="173"/>
        <v>142.79362003500444</v>
      </c>
      <c r="L992" s="2">
        <f>DEGREES(ASIN((((COS(RADIANS('PV model'!$B$2))*COS(RADIANS(H992))*COS(RADIANS(K992)))+(SIN(RADIANS('PV model'!$B$2))*SIN(RADIANS(H992)))))))</f>
        <v>-40.11203839654511</v>
      </c>
      <c r="M992" s="3">
        <f t="shared" si="169"/>
        <v>0</v>
      </c>
      <c r="N992" s="2">
        <f t="shared" si="174"/>
        <v>49.918876344557255</v>
      </c>
      <c r="O992" s="2">
        <f>IF('PV model'!$B$2&gt;0, 180-N992,IF('PV model'!$B$2&lt;0,0-N992,N992))</f>
        <v>130.08112365544275</v>
      </c>
      <c r="P992" s="2">
        <f>ABS(O992-'PV model'!$B$5)</f>
        <v>74.918876344557248</v>
      </c>
      <c r="Q992" s="3">
        <f t="shared" si="170"/>
        <v>130.1120383965451</v>
      </c>
      <c r="R992" s="3">
        <f t="shared" si="175"/>
        <v>0</v>
      </c>
      <c r="S992" s="3">
        <f t="shared" si="171"/>
        <v>0</v>
      </c>
      <c r="T992" s="3">
        <f>(0.5*(1-COS(RADIANS(90-$X$3)))*(D992+E992)*'PV model'!$B$4)</f>
        <v>0</v>
      </c>
      <c r="U992" s="3">
        <f t="shared" si="176"/>
        <v>0</v>
      </c>
      <c r="V992" s="3">
        <f>('PV model'!$B$13*(U992/1000)*(1-'PV model'!$B$14*((20+C992)-25))*'PV model'!$B$10)/'PV model'!$B$12</f>
        <v>0</v>
      </c>
    </row>
    <row r="993" spans="1:22" x14ac:dyDescent="0.2">
      <c r="A993" s="10">
        <f t="shared" si="177"/>
        <v>42</v>
      </c>
      <c r="B993" s="10">
        <f t="shared" si="178"/>
        <v>4</v>
      </c>
      <c r="C993" s="23">
        <v>3.6</v>
      </c>
      <c r="D993" s="24">
        <v>0</v>
      </c>
      <c r="E993" s="24">
        <v>0</v>
      </c>
      <c r="F993" s="48"/>
      <c r="G993" s="48"/>
      <c r="H993" s="1">
        <f t="shared" si="179"/>
        <v>-14.599420043644733</v>
      </c>
      <c r="I993" s="1">
        <f t="shared" si="172"/>
        <v>-14.574480140017673</v>
      </c>
      <c r="J993" s="4">
        <f>B993+('PV model'!$B$3/15)+(I993/60)</f>
        <v>3.4804253309997053</v>
      </c>
      <c r="K993" s="2">
        <f t="shared" si="173"/>
        <v>127.79362003500444</v>
      </c>
      <c r="L993" s="2">
        <f>DEGREES(ASIN((((COS(RADIANS('PV model'!$B$2))*COS(RADIANS(H993))*COS(RADIANS(K993)))+(SIN(RADIANS('PV model'!$B$2))*SIN(RADIANS(H993)))))))</f>
        <v>-32.930820534459322</v>
      </c>
      <c r="M993" s="3">
        <f t="shared" si="169"/>
        <v>0</v>
      </c>
      <c r="N993" s="2">
        <f t="shared" si="174"/>
        <v>65.657306671805912</v>
      </c>
      <c r="O993" s="2">
        <f>IF('PV model'!$B$2&gt;0, 180-N993,IF('PV model'!$B$2&lt;0,0-N993,N993))</f>
        <v>114.34269332819409</v>
      </c>
      <c r="P993" s="2">
        <f>ABS(O993-'PV model'!$B$5)</f>
        <v>90.657306671805912</v>
      </c>
      <c r="Q993" s="3">
        <f t="shared" si="170"/>
        <v>122.93082053445931</v>
      </c>
      <c r="R993" s="3">
        <f t="shared" si="175"/>
        <v>0</v>
      </c>
      <c r="S993" s="3">
        <f t="shared" si="171"/>
        <v>0</v>
      </c>
      <c r="T993" s="3">
        <f>(0.5*(1-COS(RADIANS(90-$X$3)))*(D993+E993)*'PV model'!$B$4)</f>
        <v>0</v>
      </c>
      <c r="U993" s="3">
        <f t="shared" si="176"/>
        <v>0</v>
      </c>
      <c r="V993" s="3">
        <f>('PV model'!$B$13*(U993/1000)*(1-'PV model'!$B$14*((20+C993)-25))*'PV model'!$B$10)/'PV model'!$B$12</f>
        <v>0</v>
      </c>
    </row>
    <row r="994" spans="1:22" x14ac:dyDescent="0.2">
      <c r="A994" s="10">
        <f t="shared" si="177"/>
        <v>42</v>
      </c>
      <c r="B994" s="10">
        <f t="shared" si="178"/>
        <v>5</v>
      </c>
      <c r="C994" s="23">
        <v>3.8</v>
      </c>
      <c r="D994" s="24">
        <v>0</v>
      </c>
      <c r="E994" s="24">
        <v>0</v>
      </c>
      <c r="F994" s="48"/>
      <c r="G994" s="48"/>
      <c r="H994" s="1">
        <f t="shared" si="179"/>
        <v>-14.599420043644733</v>
      </c>
      <c r="I994" s="1">
        <f t="shared" si="172"/>
        <v>-14.574480140017673</v>
      </c>
      <c r="J994" s="4">
        <f>B994+('PV model'!$B$3/15)+(I994/60)</f>
        <v>4.4804253309997053</v>
      </c>
      <c r="K994" s="2">
        <f t="shared" si="173"/>
        <v>112.79362003500442</v>
      </c>
      <c r="L994" s="2">
        <f>DEGREES(ASIN((((COS(RADIANS('PV model'!$B$2))*COS(RADIANS(H994))*COS(RADIANS(K994)))+(SIN(RADIANS('PV model'!$B$2))*SIN(RADIANS(H994)))))))</f>
        <v>-24.839440808510403</v>
      </c>
      <c r="M994" s="3">
        <f t="shared" si="169"/>
        <v>0</v>
      </c>
      <c r="N994" s="2">
        <f t="shared" si="174"/>
        <v>79.447118383192191</v>
      </c>
      <c r="O994" s="2">
        <f>IF('PV model'!$B$2&gt;0, 180-N994,IF('PV model'!$B$2&lt;0,0-N994,N994))</f>
        <v>100.55288161680781</v>
      </c>
      <c r="P994" s="2">
        <f>ABS(O994-'PV model'!$B$5)</f>
        <v>104.44711838319219</v>
      </c>
      <c r="Q994" s="3">
        <f t="shared" si="170"/>
        <v>114.83944080851039</v>
      </c>
      <c r="R994" s="3">
        <f t="shared" si="175"/>
        <v>0</v>
      </c>
      <c r="S994" s="3">
        <f t="shared" si="171"/>
        <v>0</v>
      </c>
      <c r="T994" s="3">
        <f>(0.5*(1-COS(RADIANS(90-$X$3)))*(D994+E994)*'PV model'!$B$4)</f>
        <v>0</v>
      </c>
      <c r="U994" s="3">
        <f t="shared" si="176"/>
        <v>0</v>
      </c>
      <c r="V994" s="3">
        <f>('PV model'!$B$13*(U994/1000)*(1-'PV model'!$B$14*((20+C994)-25))*'PV model'!$B$10)/'PV model'!$B$12</f>
        <v>0</v>
      </c>
    </row>
    <row r="995" spans="1:22" x14ac:dyDescent="0.2">
      <c r="A995" s="10">
        <f t="shared" si="177"/>
        <v>42</v>
      </c>
      <c r="B995" s="10">
        <f t="shared" si="178"/>
        <v>6</v>
      </c>
      <c r="C995" s="23">
        <v>4</v>
      </c>
      <c r="D995" s="24">
        <v>0</v>
      </c>
      <c r="E995" s="24">
        <v>0</v>
      </c>
      <c r="F995" s="48"/>
      <c r="G995" s="48"/>
      <c r="H995" s="1">
        <f t="shared" si="179"/>
        <v>-14.599420043644733</v>
      </c>
      <c r="I995" s="1">
        <f t="shared" si="172"/>
        <v>-14.574480140017673</v>
      </c>
      <c r="J995" s="4">
        <f>B995+('PV model'!$B$3/15)+(I995/60)</f>
        <v>5.4804253309997053</v>
      </c>
      <c r="K995" s="2">
        <f t="shared" si="173"/>
        <v>97.793620035004423</v>
      </c>
      <c r="L995" s="2">
        <f>DEGREES(ASIN((((COS(RADIANS('PV model'!$B$2))*COS(RADIANS(H995))*COS(RADIANS(K995)))+(SIN(RADIANS('PV model'!$B$2))*SIN(RADIANS(H995)))))))</f>
        <v>-16.382985022673644</v>
      </c>
      <c r="M995" s="3">
        <f t="shared" si="169"/>
        <v>0</v>
      </c>
      <c r="N995" s="2">
        <f t="shared" si="174"/>
        <v>87.931984727405691</v>
      </c>
      <c r="O995" s="2">
        <f>IF('PV model'!$B$2&gt;0, 180-N995,IF('PV model'!$B$2&lt;0,0-N995,N995))</f>
        <v>92.068015272594309</v>
      </c>
      <c r="P995" s="2">
        <f>ABS(O995-'PV model'!$B$5)</f>
        <v>112.93198472740569</v>
      </c>
      <c r="Q995" s="3">
        <f t="shared" si="170"/>
        <v>106.38298502267365</v>
      </c>
      <c r="R995" s="3">
        <f t="shared" si="175"/>
        <v>0</v>
      </c>
      <c r="S995" s="3">
        <f t="shared" si="171"/>
        <v>0</v>
      </c>
      <c r="T995" s="3">
        <f>(0.5*(1-COS(RADIANS(90-$X$3)))*(D995+E995)*'PV model'!$B$4)</f>
        <v>0</v>
      </c>
      <c r="U995" s="3">
        <f t="shared" si="176"/>
        <v>0</v>
      </c>
      <c r="V995" s="3">
        <f>('PV model'!$B$13*(U995/1000)*(1-'PV model'!$B$14*((20+C995)-25))*'PV model'!$B$10)/'PV model'!$B$12</f>
        <v>0</v>
      </c>
    </row>
    <row r="996" spans="1:22" x14ac:dyDescent="0.2">
      <c r="A996" s="10">
        <f t="shared" si="177"/>
        <v>42</v>
      </c>
      <c r="B996" s="10">
        <f t="shared" si="178"/>
        <v>7</v>
      </c>
      <c r="C996" s="23">
        <v>3.9</v>
      </c>
      <c r="D996" s="24">
        <v>0</v>
      </c>
      <c r="E996" s="24">
        <v>0</v>
      </c>
      <c r="F996" s="48"/>
      <c r="G996" s="48"/>
      <c r="H996" s="1">
        <f t="shared" si="179"/>
        <v>-14.599420043644733</v>
      </c>
      <c r="I996" s="1">
        <f t="shared" si="172"/>
        <v>-14.574480140017673</v>
      </c>
      <c r="J996" s="4">
        <f>B996+('PV model'!$B$3/15)+(I996/60)</f>
        <v>6.4804253309997053</v>
      </c>
      <c r="K996" s="2">
        <f t="shared" si="173"/>
        <v>82.793620035004423</v>
      </c>
      <c r="L996" s="2">
        <f>DEGREES(ASIN((((COS(RADIANS('PV model'!$B$2))*COS(RADIANS(H996))*COS(RADIANS(K996)))+(SIN(RADIANS('PV model'!$B$2))*SIN(RADIANS(H996)))))))</f>
        <v>-7.9883033219651862</v>
      </c>
      <c r="M996" s="3">
        <f t="shared" si="169"/>
        <v>0</v>
      </c>
      <c r="N996" s="2">
        <f t="shared" si="174"/>
        <v>75.806892577473107</v>
      </c>
      <c r="O996" s="2">
        <f>IF('PV model'!$B$2&gt;0, 180-N996,IF('PV model'!$B$2&lt;0,0-N996,N996))</f>
        <v>104.19310742252689</v>
      </c>
      <c r="P996" s="2">
        <f>ABS(O996-'PV model'!$B$5)</f>
        <v>100.80689257747311</v>
      </c>
      <c r="Q996" s="3">
        <f t="shared" si="170"/>
        <v>97.988303321965191</v>
      </c>
      <c r="R996" s="3">
        <f t="shared" si="175"/>
        <v>0</v>
      </c>
      <c r="S996" s="3">
        <f t="shared" si="171"/>
        <v>0</v>
      </c>
      <c r="T996" s="3">
        <f>(0.5*(1-COS(RADIANS(90-$X$3)))*(D996+E996)*'PV model'!$B$4)</f>
        <v>0</v>
      </c>
      <c r="U996" s="3">
        <f t="shared" si="176"/>
        <v>0</v>
      </c>
      <c r="V996" s="3">
        <f>('PV model'!$B$13*(U996/1000)*(1-'PV model'!$B$14*((20+C996)-25))*'PV model'!$B$10)/'PV model'!$B$12</f>
        <v>0</v>
      </c>
    </row>
    <row r="997" spans="1:22" x14ac:dyDescent="0.2">
      <c r="A997" s="10">
        <f t="shared" si="177"/>
        <v>42</v>
      </c>
      <c r="B997" s="10">
        <f t="shared" si="178"/>
        <v>8</v>
      </c>
      <c r="C997" s="23">
        <v>3.8</v>
      </c>
      <c r="D997" s="24">
        <v>0</v>
      </c>
      <c r="E997" s="24">
        <v>0</v>
      </c>
      <c r="F997" s="48"/>
      <c r="G997" s="48"/>
      <c r="H997" s="1">
        <f t="shared" si="179"/>
        <v>-14.599420043644733</v>
      </c>
      <c r="I997" s="1">
        <f t="shared" si="172"/>
        <v>-14.574480140017673</v>
      </c>
      <c r="J997" s="4">
        <f>B997+('PV model'!$B$3/15)+(I997/60)</f>
        <v>7.4804253309997053</v>
      </c>
      <c r="K997" s="2">
        <f t="shared" si="173"/>
        <v>67.793620035004423</v>
      </c>
      <c r="L997" s="2">
        <f>DEGREES(ASIN((((COS(RADIANS('PV model'!$B$2))*COS(RADIANS(H997))*COS(RADIANS(K997)))+(SIN(RADIANS('PV model'!$B$2))*SIN(RADIANS(H997)))))))</f>
        <v>-3.2719304369210965E-2</v>
      </c>
      <c r="M997" s="3">
        <f t="shared" si="169"/>
        <v>0</v>
      </c>
      <c r="N997" s="2">
        <f t="shared" si="174"/>
        <v>63.62881273223843</v>
      </c>
      <c r="O997" s="2">
        <f>IF('PV model'!$B$2&gt;0, 180-N997,IF('PV model'!$B$2&lt;0,0-N997,N997))</f>
        <v>116.37118726776157</v>
      </c>
      <c r="P997" s="2">
        <f>ABS(O997-'PV model'!$B$5)</f>
        <v>88.62881273223843</v>
      </c>
      <c r="Q997" s="3">
        <f t="shared" si="170"/>
        <v>90.032719304369209</v>
      </c>
      <c r="R997" s="3">
        <f t="shared" si="175"/>
        <v>0</v>
      </c>
      <c r="S997" s="3">
        <f t="shared" si="171"/>
        <v>0</v>
      </c>
      <c r="T997" s="3">
        <f>(0.5*(1-COS(RADIANS(90-$X$3)))*(D997+E997)*'PV model'!$B$4)</f>
        <v>0</v>
      </c>
      <c r="U997" s="3">
        <f t="shared" si="176"/>
        <v>0</v>
      </c>
      <c r="V997" s="3">
        <f>('PV model'!$B$13*(U997/1000)*(1-'PV model'!$B$14*((20+C997)-25))*'PV model'!$B$10)/'PV model'!$B$12</f>
        <v>0</v>
      </c>
    </row>
    <row r="998" spans="1:22" x14ac:dyDescent="0.2">
      <c r="A998" s="10">
        <f t="shared" si="177"/>
        <v>42</v>
      </c>
      <c r="B998" s="10">
        <f t="shared" si="178"/>
        <v>9</v>
      </c>
      <c r="C998" s="23">
        <v>3.7</v>
      </c>
      <c r="D998" s="24">
        <v>0</v>
      </c>
      <c r="E998" s="24">
        <v>6.1740000000000004</v>
      </c>
      <c r="F998" s="48"/>
      <c r="G998" s="48"/>
      <c r="H998" s="1">
        <f t="shared" si="179"/>
        <v>-14.599420043644733</v>
      </c>
      <c r="I998" s="1">
        <f t="shared" si="172"/>
        <v>-14.574480140017673</v>
      </c>
      <c r="J998" s="4">
        <f>B998+('PV model'!$B$3/15)+(I998/60)</f>
        <v>8.4804253309997044</v>
      </c>
      <c r="K998" s="2">
        <f t="shared" si="173"/>
        <v>52.793620035004437</v>
      </c>
      <c r="L998" s="2">
        <f>DEGREES(ASIN((((COS(RADIANS('PV model'!$B$2))*COS(RADIANS(H998))*COS(RADIANS(K998)))+(SIN(RADIANS('PV model'!$B$2))*SIN(RADIANS(H998)))))))</f>
        <v>7.1063443410497804</v>
      </c>
      <c r="M998" s="3">
        <f t="shared" si="169"/>
        <v>7.1063443410497804</v>
      </c>
      <c r="N998" s="2">
        <f t="shared" si="174"/>
        <v>50.960571018047204</v>
      </c>
      <c r="O998" s="2">
        <f>IF('PV model'!$B$2&gt;0, 180-N998,IF('PV model'!$B$2&lt;0,0-N998,N998))</f>
        <v>129.0394289819528</v>
      </c>
      <c r="P998" s="2">
        <f>ABS(O998-'PV model'!$B$5)</f>
        <v>75.960571018047204</v>
      </c>
      <c r="Q998" s="3">
        <f t="shared" si="170"/>
        <v>82.893655658950209</v>
      </c>
      <c r="R998" s="3">
        <f t="shared" si="175"/>
        <v>0</v>
      </c>
      <c r="S998" s="3">
        <f t="shared" si="171"/>
        <v>6.1740000000000004</v>
      </c>
      <c r="T998" s="3">
        <f>(0.5*(1-COS(RADIANS(90-$X$3)))*(D998+E998)*'PV model'!$B$4)</f>
        <v>0</v>
      </c>
      <c r="U998" s="3">
        <f t="shared" si="176"/>
        <v>6.1740000000000004</v>
      </c>
      <c r="V998" s="3">
        <f>('PV model'!$B$13*(U998/1000)*(1-'PV model'!$B$14*((20+C998)-25))*'PV model'!$B$10)/'PV model'!$B$12</f>
        <v>0.6203622358080001</v>
      </c>
    </row>
    <row r="999" spans="1:22" x14ac:dyDescent="0.2">
      <c r="A999" s="10">
        <f t="shared" si="177"/>
        <v>42</v>
      </c>
      <c r="B999" s="10">
        <f t="shared" si="178"/>
        <v>10</v>
      </c>
      <c r="C999" s="23">
        <v>4.2</v>
      </c>
      <c r="D999" s="24">
        <v>0</v>
      </c>
      <c r="E999" s="24">
        <v>29.105999999999998</v>
      </c>
      <c r="F999" s="48"/>
      <c r="G999" s="48"/>
      <c r="H999" s="1">
        <f t="shared" si="179"/>
        <v>-14.599420043644733</v>
      </c>
      <c r="I999" s="1">
        <f t="shared" si="172"/>
        <v>-14.574480140017673</v>
      </c>
      <c r="J999" s="4">
        <f>B999+('PV model'!$B$3/15)+(I999/60)</f>
        <v>9.4804253309997044</v>
      </c>
      <c r="K999" s="2">
        <f t="shared" si="173"/>
        <v>37.793620035004437</v>
      </c>
      <c r="L999" s="2">
        <f>DEGREES(ASIN((((COS(RADIANS('PV model'!$B$2))*COS(RADIANS(H999))*COS(RADIANS(K999)))+(SIN(RADIANS('PV model'!$B$2))*SIN(RADIANS(H999)))))))</f>
        <v>13.026792835834925</v>
      </c>
      <c r="M999" s="3">
        <f t="shared" si="169"/>
        <v>13.026792835834925</v>
      </c>
      <c r="N999" s="2">
        <f t="shared" si="174"/>
        <v>37.495358393016481</v>
      </c>
      <c r="O999" s="2">
        <f>IF('PV model'!$B$2&gt;0, 180-N999,IF('PV model'!$B$2&lt;0,0-N999,N999))</f>
        <v>142.50464160698351</v>
      </c>
      <c r="P999" s="2">
        <f>ABS(O999-'PV model'!$B$5)</f>
        <v>62.495358393016488</v>
      </c>
      <c r="Q999" s="3">
        <f t="shared" si="170"/>
        <v>76.973207164165075</v>
      </c>
      <c r="R999" s="3">
        <f t="shared" si="175"/>
        <v>0</v>
      </c>
      <c r="S999" s="3">
        <f t="shared" si="171"/>
        <v>29.105999999999998</v>
      </c>
      <c r="T999" s="3">
        <f>(0.5*(1-COS(RADIANS(90-$X$3)))*(D999+E999)*'PV model'!$B$4)</f>
        <v>0</v>
      </c>
      <c r="U999" s="3">
        <f t="shared" si="176"/>
        <v>29.105999999999998</v>
      </c>
      <c r="V999" s="3">
        <f>('PV model'!$B$13*(U999/1000)*(1-'PV model'!$B$14*((20+C999)-25))*'PV model'!$B$10)/'PV model'!$B$12</f>
        <v>2.918745954432</v>
      </c>
    </row>
    <row r="1000" spans="1:22" x14ac:dyDescent="0.2">
      <c r="A1000" s="10">
        <f t="shared" si="177"/>
        <v>42</v>
      </c>
      <c r="B1000" s="10">
        <f t="shared" si="178"/>
        <v>11</v>
      </c>
      <c r="C1000" s="23">
        <v>4.8</v>
      </c>
      <c r="D1000" s="24">
        <v>0</v>
      </c>
      <c r="E1000" s="24">
        <v>52.919999999999995</v>
      </c>
      <c r="F1000" s="48"/>
      <c r="G1000" s="48"/>
      <c r="H1000" s="1">
        <f t="shared" si="179"/>
        <v>-14.599420043644733</v>
      </c>
      <c r="I1000" s="1">
        <f t="shared" si="172"/>
        <v>-14.574480140017673</v>
      </c>
      <c r="J1000" s="4">
        <f>B1000+('PV model'!$B$3/15)+(I1000/60)</f>
        <v>10.480425330999704</v>
      </c>
      <c r="K1000" s="2">
        <f t="shared" si="173"/>
        <v>22.793620035004434</v>
      </c>
      <c r="L1000" s="2">
        <f>DEGREES(ASIN((((COS(RADIANS('PV model'!$B$2))*COS(RADIANS(H1000))*COS(RADIANS(K1000)))+(SIN(RADIANS('PV model'!$B$2))*SIN(RADIANS(H1000)))))))</f>
        <v>17.312580615724976</v>
      </c>
      <c r="M1000" s="3">
        <f t="shared" si="169"/>
        <v>17.312580615724976</v>
      </c>
      <c r="N1000" s="2">
        <f t="shared" si="174"/>
        <v>23.122287586458508</v>
      </c>
      <c r="O1000" s="2">
        <f>IF('PV model'!$B$2&gt;0, 180-N1000,IF('PV model'!$B$2&lt;0,0-N1000,N1000))</f>
        <v>156.8777124135415</v>
      </c>
      <c r="P1000" s="2">
        <f>ABS(O1000-'PV model'!$B$5)</f>
        <v>48.122287586458498</v>
      </c>
      <c r="Q1000" s="3">
        <f t="shared" si="170"/>
        <v>72.687419384275032</v>
      </c>
      <c r="R1000" s="3">
        <f t="shared" si="175"/>
        <v>0</v>
      </c>
      <c r="S1000" s="3">
        <f t="shared" si="171"/>
        <v>52.919999999999995</v>
      </c>
      <c r="T1000" s="3">
        <f>(0.5*(1-COS(RADIANS(90-$X$3)))*(D1000+E1000)*'PV model'!$B$4)</f>
        <v>0</v>
      </c>
      <c r="U1000" s="3">
        <f t="shared" si="176"/>
        <v>52.919999999999995</v>
      </c>
      <c r="V1000" s="3">
        <f>('PV model'!$B$13*(U1000/1000)*(1-'PV model'!$B$14*((20+C1000)-25))*'PV model'!$B$10)/'PV model'!$B$12</f>
        <v>5.2941151065599987</v>
      </c>
    </row>
    <row r="1001" spans="1:22" x14ac:dyDescent="0.2">
      <c r="A1001" s="10">
        <f t="shared" si="177"/>
        <v>42</v>
      </c>
      <c r="B1001" s="10">
        <f t="shared" si="178"/>
        <v>12</v>
      </c>
      <c r="C1001" s="23">
        <v>5.3</v>
      </c>
      <c r="D1001" s="24">
        <v>0</v>
      </c>
      <c r="E1001" s="24">
        <v>69.677999999999997</v>
      </c>
      <c r="F1001" s="48"/>
      <c r="G1001" s="48"/>
      <c r="H1001" s="1">
        <f t="shared" si="179"/>
        <v>-14.599420043644733</v>
      </c>
      <c r="I1001" s="1">
        <f t="shared" si="172"/>
        <v>-14.574480140017673</v>
      </c>
      <c r="J1001" s="4">
        <f>B1001+('PV model'!$B$3/15)+(I1001/60)</f>
        <v>11.480425330999704</v>
      </c>
      <c r="K1001" s="2">
        <f t="shared" si="173"/>
        <v>7.7936200350044338</v>
      </c>
      <c r="L1001" s="2">
        <f>DEGREES(ASIN((((COS(RADIANS('PV model'!$B$2))*COS(RADIANS(H1001))*COS(RADIANS(K1001)))+(SIN(RADIANS('PV model'!$B$2))*SIN(RADIANS(H1001)))))))</f>
        <v>19.59236749104489</v>
      </c>
      <c r="M1001" s="3">
        <f t="shared" si="169"/>
        <v>19.59236749104489</v>
      </c>
      <c r="N1001" s="2">
        <f t="shared" si="174"/>
        <v>8.0068487379232813</v>
      </c>
      <c r="O1001" s="2">
        <f>IF('PV model'!$B$2&gt;0, 180-N1001,IF('PV model'!$B$2&lt;0,0-N1001,N1001))</f>
        <v>171.99315126207671</v>
      </c>
      <c r="P1001" s="2">
        <f>ABS(O1001-'PV model'!$B$5)</f>
        <v>33.006848737923292</v>
      </c>
      <c r="Q1001" s="3">
        <f t="shared" si="170"/>
        <v>70.407632508955103</v>
      </c>
      <c r="R1001" s="3">
        <f t="shared" si="175"/>
        <v>0</v>
      </c>
      <c r="S1001" s="3">
        <f t="shared" si="171"/>
        <v>69.677999999999997</v>
      </c>
      <c r="T1001" s="3">
        <f>(0.5*(1-COS(RADIANS(90-$X$3)))*(D1001+E1001)*'PV model'!$B$4)</f>
        <v>0</v>
      </c>
      <c r="U1001" s="3">
        <f t="shared" si="176"/>
        <v>69.677999999999997</v>
      </c>
      <c r="V1001" s="3">
        <f>('PV model'!$B$13*(U1001/1000)*(1-'PV model'!$B$14*((20+C1001)-25))*'PV model'!$B$10)/'PV model'!$B$12</f>
        <v>6.9566548645440003</v>
      </c>
    </row>
    <row r="1002" spans="1:22" x14ac:dyDescent="0.2">
      <c r="A1002" s="10">
        <f t="shared" si="177"/>
        <v>42</v>
      </c>
      <c r="B1002" s="10">
        <f t="shared" si="178"/>
        <v>13</v>
      </c>
      <c r="C1002" s="23">
        <v>5.2</v>
      </c>
      <c r="D1002" s="24">
        <v>0</v>
      </c>
      <c r="E1002" s="24">
        <v>76.734000000000009</v>
      </c>
      <c r="F1002" s="48"/>
      <c r="G1002" s="48"/>
      <c r="H1002" s="1">
        <f t="shared" si="179"/>
        <v>-14.599420043644733</v>
      </c>
      <c r="I1002" s="1">
        <f t="shared" si="172"/>
        <v>-14.574480140017673</v>
      </c>
      <c r="J1002" s="4">
        <f>B1002+('PV model'!$B$3/15)+(I1002/60)</f>
        <v>12.480425330999704</v>
      </c>
      <c r="K1002" s="2">
        <f t="shared" si="173"/>
        <v>-7.2063799649955662</v>
      </c>
      <c r="L1002" s="2">
        <f>DEGREES(ASIN((((COS(RADIANS('PV model'!$B$2))*COS(RADIANS(H1002))*COS(RADIANS(K1002)))+(SIN(RADIANS('PV model'!$B$2))*SIN(RADIANS(H1002)))))))</f>
        <v>19.636968810405719</v>
      </c>
      <c r="M1002" s="3">
        <f t="shared" si="169"/>
        <v>19.636968810405719</v>
      </c>
      <c r="N1002" s="2">
        <f t="shared" si="174"/>
        <v>-7.4054226237155394</v>
      </c>
      <c r="O1002" s="2">
        <f>IF('PV model'!$B$2&gt;0, 180-N1002,IF('PV model'!$B$2&lt;0,0-N1002,N1002))</f>
        <v>187.40542262371554</v>
      </c>
      <c r="P1002" s="2">
        <f>ABS(O1002-'PV model'!$B$5)</f>
        <v>17.594577376284462</v>
      </c>
      <c r="Q1002" s="3">
        <f t="shared" si="170"/>
        <v>70.363031189594281</v>
      </c>
      <c r="R1002" s="3">
        <f t="shared" si="175"/>
        <v>0</v>
      </c>
      <c r="S1002" s="3">
        <f t="shared" si="171"/>
        <v>76.734000000000009</v>
      </c>
      <c r="T1002" s="3">
        <f>(0.5*(1-COS(RADIANS(90-$X$3)))*(D1002+E1002)*'PV model'!$B$4)</f>
        <v>0</v>
      </c>
      <c r="U1002" s="3">
        <f t="shared" si="176"/>
        <v>76.734000000000009</v>
      </c>
      <c r="V1002" s="3">
        <f>('PV model'!$B$13*(U1002/1000)*(1-'PV model'!$B$14*((20+C1002)-25))*'PV model'!$B$10)/'PV model'!$B$12</f>
        <v>7.664194375488</v>
      </c>
    </row>
    <row r="1003" spans="1:22" x14ac:dyDescent="0.2">
      <c r="A1003" s="10">
        <f t="shared" si="177"/>
        <v>42</v>
      </c>
      <c r="B1003" s="10">
        <f t="shared" si="178"/>
        <v>14</v>
      </c>
      <c r="C1003" s="23">
        <v>5.2</v>
      </c>
      <c r="D1003" s="24">
        <v>0</v>
      </c>
      <c r="E1003" s="24">
        <v>71.441999999999993</v>
      </c>
      <c r="F1003" s="48"/>
      <c r="G1003" s="48"/>
      <c r="H1003" s="1">
        <f t="shared" si="179"/>
        <v>-14.599420043644733</v>
      </c>
      <c r="I1003" s="1">
        <f t="shared" si="172"/>
        <v>-14.574480140017673</v>
      </c>
      <c r="J1003" s="4">
        <f>B1003+('PV model'!$B$3/15)+(I1003/60)</f>
        <v>13.480425330999704</v>
      </c>
      <c r="K1003" s="2">
        <f t="shared" si="173"/>
        <v>-22.206379964995566</v>
      </c>
      <c r="L1003" s="2">
        <f>DEGREES(ASIN((((COS(RADIANS('PV model'!$B$2))*COS(RADIANS(H1003))*COS(RADIANS(K1003)))+(SIN(RADIANS('PV model'!$B$2))*SIN(RADIANS(H1003)))))))</f>
        <v>17.441647691414271</v>
      </c>
      <c r="M1003" s="3">
        <f t="shared" si="169"/>
        <v>17.441647691414271</v>
      </c>
      <c r="N1003" s="2">
        <f t="shared" si="174"/>
        <v>-22.542392555937798</v>
      </c>
      <c r="O1003" s="2">
        <f>IF('PV model'!$B$2&gt;0, 180-N1003,IF('PV model'!$B$2&lt;0,0-N1003,N1003))</f>
        <v>202.54239255593779</v>
      </c>
      <c r="P1003" s="2">
        <f>ABS(O1003-'PV model'!$B$5)</f>
        <v>2.4576074440622051</v>
      </c>
      <c r="Q1003" s="3">
        <f t="shared" si="170"/>
        <v>72.558352308585725</v>
      </c>
      <c r="R1003" s="3">
        <f t="shared" si="175"/>
        <v>0</v>
      </c>
      <c r="S1003" s="3">
        <f t="shared" si="171"/>
        <v>71.441999999999993</v>
      </c>
      <c r="T1003" s="3">
        <f>(0.5*(1-COS(RADIANS(90-$X$3)))*(D1003+E1003)*'PV model'!$B$4)</f>
        <v>0</v>
      </c>
      <c r="U1003" s="3">
        <f t="shared" si="176"/>
        <v>71.441999999999993</v>
      </c>
      <c r="V1003" s="3">
        <f>('PV model'!$B$13*(U1003/1000)*(1-'PV model'!$B$14*((20+C1003)-25))*'PV model'!$B$10)/'PV model'!$B$12</f>
        <v>7.1356292461439983</v>
      </c>
    </row>
    <row r="1004" spans="1:22" x14ac:dyDescent="0.2">
      <c r="A1004" s="10">
        <f t="shared" si="177"/>
        <v>42</v>
      </c>
      <c r="B1004" s="10">
        <f t="shared" si="178"/>
        <v>15</v>
      </c>
      <c r="C1004" s="23">
        <v>5.0999999999999996</v>
      </c>
      <c r="D1004" s="24">
        <v>0</v>
      </c>
      <c r="E1004" s="24">
        <v>57.33</v>
      </c>
      <c r="F1004" s="48"/>
      <c r="G1004" s="48"/>
      <c r="H1004" s="1">
        <f t="shared" si="179"/>
        <v>-14.599420043644733</v>
      </c>
      <c r="I1004" s="1">
        <f t="shared" si="172"/>
        <v>-14.574480140017673</v>
      </c>
      <c r="J1004" s="4">
        <f>B1004+('PV model'!$B$3/15)+(I1004/60)</f>
        <v>14.480425330999704</v>
      </c>
      <c r="K1004" s="2">
        <f t="shared" si="173"/>
        <v>-37.206379964995563</v>
      </c>
      <c r="L1004" s="2">
        <f>DEGREES(ASIN((((COS(RADIANS('PV model'!$B$2))*COS(RADIANS(H1004))*COS(RADIANS(K1004)))+(SIN(RADIANS('PV model'!$B$2))*SIN(RADIANS(H1004)))))))</f>
        <v>13.227996225451964</v>
      </c>
      <c r="M1004" s="3">
        <f t="shared" si="169"/>
        <v>13.227996225451964</v>
      </c>
      <c r="N1004" s="2">
        <f t="shared" si="174"/>
        <v>-36.949628764817774</v>
      </c>
      <c r="O1004" s="2">
        <f>IF('PV model'!$B$2&gt;0, 180-N1004,IF('PV model'!$B$2&lt;0,0-N1004,N1004))</f>
        <v>216.94962876481776</v>
      </c>
      <c r="P1004" s="2">
        <f>ABS(O1004-'PV model'!$B$5)</f>
        <v>11.94962876481776</v>
      </c>
      <c r="Q1004" s="3">
        <f t="shared" si="170"/>
        <v>76.772003774548025</v>
      </c>
      <c r="R1004" s="3">
        <f t="shared" si="175"/>
        <v>0</v>
      </c>
      <c r="S1004" s="3">
        <f t="shared" si="171"/>
        <v>57.33</v>
      </c>
      <c r="T1004" s="3">
        <f>(0.5*(1-COS(RADIANS(90-$X$3)))*(D1004+E1004)*'PV model'!$B$4)</f>
        <v>0</v>
      </c>
      <c r="U1004" s="3">
        <f t="shared" si="176"/>
        <v>57.33</v>
      </c>
      <c r="V1004" s="3">
        <f>('PV model'!$B$13*(U1004/1000)*(1-'PV model'!$B$14*((20+C1004)-25))*'PV model'!$B$10)/'PV model'!$B$12</f>
        <v>5.7284145172799992</v>
      </c>
    </row>
    <row r="1005" spans="1:22" x14ac:dyDescent="0.2">
      <c r="A1005" s="10">
        <f t="shared" si="177"/>
        <v>42</v>
      </c>
      <c r="B1005" s="10">
        <f t="shared" si="178"/>
        <v>16</v>
      </c>
      <c r="C1005" s="23">
        <v>4.9000000000000004</v>
      </c>
      <c r="D1005" s="24">
        <v>0</v>
      </c>
      <c r="E1005" s="24">
        <v>33.515999999999998</v>
      </c>
      <c r="F1005" s="48"/>
      <c r="G1005" s="48"/>
      <c r="H1005" s="1">
        <f t="shared" si="179"/>
        <v>-14.599420043644733</v>
      </c>
      <c r="I1005" s="1">
        <f t="shared" si="172"/>
        <v>-14.574480140017673</v>
      </c>
      <c r="J1005" s="4">
        <f>B1005+('PV model'!$B$3/15)+(I1005/60)</f>
        <v>15.480425330999704</v>
      </c>
      <c r="K1005" s="2">
        <f t="shared" si="173"/>
        <v>-52.206379964995563</v>
      </c>
      <c r="L1005" s="2">
        <f>DEGREES(ASIN((((COS(RADIANS('PV model'!$B$2))*COS(RADIANS(H1005))*COS(RADIANS(K1005)))+(SIN(RADIANS('PV model'!$B$2))*SIN(RADIANS(H1005)))))))</f>
        <v>7.3637550370903107</v>
      </c>
      <c r="M1005" s="3">
        <f t="shared" si="169"/>
        <v>7.3637550370903107</v>
      </c>
      <c r="N1005" s="2">
        <f t="shared" si="174"/>
        <v>-50.449867601498269</v>
      </c>
      <c r="O1005" s="2">
        <f>IF('PV model'!$B$2&gt;0, 180-N1005,IF('PV model'!$B$2&lt;0,0-N1005,N1005))</f>
        <v>230.44986760149828</v>
      </c>
      <c r="P1005" s="2">
        <f>ABS(O1005-'PV model'!$B$5)</f>
        <v>25.449867601498283</v>
      </c>
      <c r="Q1005" s="3">
        <f t="shared" si="170"/>
        <v>82.636244962909686</v>
      </c>
      <c r="R1005" s="3">
        <f t="shared" si="175"/>
        <v>0</v>
      </c>
      <c r="S1005" s="3">
        <f t="shared" si="171"/>
        <v>33.515999999999998</v>
      </c>
      <c r="T1005" s="3">
        <f>(0.5*(1-COS(RADIANS(90-$X$3)))*(D1005+E1005)*'PV model'!$B$4)</f>
        <v>0</v>
      </c>
      <c r="U1005" s="3">
        <f t="shared" si="176"/>
        <v>33.515999999999998</v>
      </c>
      <c r="V1005" s="3">
        <f>('PV model'!$B$13*(U1005/1000)*(1-'PV model'!$B$14*((20+C1005)-25))*'PV model'!$B$10)/'PV model'!$B$12</f>
        <v>3.3515994637439994</v>
      </c>
    </row>
    <row r="1006" spans="1:22" x14ac:dyDescent="0.2">
      <c r="A1006" s="10">
        <f t="shared" si="177"/>
        <v>42</v>
      </c>
      <c r="B1006" s="10">
        <f t="shared" si="178"/>
        <v>17</v>
      </c>
      <c r="C1006" s="23">
        <v>4.7</v>
      </c>
      <c r="D1006" s="24">
        <v>0</v>
      </c>
      <c r="E1006" s="24">
        <v>9.702</v>
      </c>
      <c r="F1006" s="48"/>
      <c r="G1006" s="48"/>
      <c r="H1006" s="1">
        <f t="shared" si="179"/>
        <v>-14.599420043644733</v>
      </c>
      <c r="I1006" s="1">
        <f t="shared" si="172"/>
        <v>-14.574480140017673</v>
      </c>
      <c r="J1006" s="4">
        <f>B1006+('PV model'!$B$3/15)+(I1006/60)</f>
        <v>16.480425330999704</v>
      </c>
      <c r="K1006" s="2">
        <f t="shared" si="173"/>
        <v>-67.206379964995563</v>
      </c>
      <c r="L1006" s="2">
        <f>DEGREES(ASIN((((COS(RADIANS('PV model'!$B$2))*COS(RADIANS(H1006))*COS(RADIANS(K1006)))+(SIN(RADIANS('PV model'!$B$2))*SIN(RADIANS(H1006)))))))</f>
        <v>0.26465574861844549</v>
      </c>
      <c r="M1006" s="3">
        <f t="shared" si="169"/>
        <v>0.26465574861844549</v>
      </c>
      <c r="N1006" s="2">
        <f t="shared" si="174"/>
        <v>-63.144549869591529</v>
      </c>
      <c r="O1006" s="2">
        <f>IF('PV model'!$B$2&gt;0, 180-N1006,IF('PV model'!$B$2&lt;0,0-N1006,N1006))</f>
        <v>243.14454986959151</v>
      </c>
      <c r="P1006" s="2">
        <f>ABS(O1006-'PV model'!$B$5)</f>
        <v>38.144549869591515</v>
      </c>
      <c r="Q1006" s="3">
        <f t="shared" si="170"/>
        <v>89.735344251381548</v>
      </c>
      <c r="R1006" s="3">
        <f t="shared" si="175"/>
        <v>0</v>
      </c>
      <c r="S1006" s="3">
        <f t="shared" si="171"/>
        <v>9.702</v>
      </c>
      <c r="T1006" s="3">
        <f>(0.5*(1-COS(RADIANS(90-$X$3)))*(D1006+E1006)*'PV model'!$B$4)</f>
        <v>0</v>
      </c>
      <c r="U1006" s="3">
        <f t="shared" si="176"/>
        <v>9.702</v>
      </c>
      <c r="V1006" s="3">
        <f>('PV model'!$B$13*(U1006/1000)*(1-'PV model'!$B$14*((20+C1006)-25))*'PV model'!$B$10)/'PV model'!$B$12</f>
        <v>0.9709756943040001</v>
      </c>
    </row>
    <row r="1007" spans="1:22" x14ac:dyDescent="0.2">
      <c r="A1007" s="10">
        <f t="shared" si="177"/>
        <v>42</v>
      </c>
      <c r="B1007" s="10">
        <f t="shared" si="178"/>
        <v>18</v>
      </c>
      <c r="C1007" s="23">
        <v>4.5</v>
      </c>
      <c r="D1007" s="24">
        <v>0</v>
      </c>
      <c r="E1007" s="24">
        <v>0</v>
      </c>
      <c r="F1007" s="48"/>
      <c r="G1007" s="48"/>
      <c r="H1007" s="1">
        <f t="shared" si="179"/>
        <v>-14.599420043644733</v>
      </c>
      <c r="I1007" s="1">
        <f t="shared" si="172"/>
        <v>-14.574480140017673</v>
      </c>
      <c r="J1007" s="4">
        <f>B1007+('PV model'!$B$3/15)+(I1007/60)</f>
        <v>17.480425330999704</v>
      </c>
      <c r="K1007" s="2">
        <f t="shared" si="173"/>
        <v>-82.206379964995563</v>
      </c>
      <c r="L1007" s="2">
        <f>DEGREES(ASIN((((COS(RADIANS('PV model'!$B$2))*COS(RADIANS(H1007))*COS(RADIANS(K1007)))+(SIN(RADIANS('PV model'!$B$2))*SIN(RADIANS(H1007)))))))</f>
        <v>-7.6661800152607231</v>
      </c>
      <c r="M1007" s="3">
        <f t="shared" si="169"/>
        <v>0</v>
      </c>
      <c r="N1007" s="2">
        <f t="shared" si="174"/>
        <v>-75.334325085812097</v>
      </c>
      <c r="O1007" s="2">
        <f>IF('PV model'!$B$2&gt;0, 180-N1007,IF('PV model'!$B$2&lt;0,0-N1007,N1007))</f>
        <v>255.33432508581211</v>
      </c>
      <c r="P1007" s="2">
        <f>ABS(O1007-'PV model'!$B$5)</f>
        <v>50.334325085812111</v>
      </c>
      <c r="Q1007" s="3">
        <f t="shared" si="170"/>
        <v>97.666180015260721</v>
      </c>
      <c r="R1007" s="3">
        <f t="shared" si="175"/>
        <v>0</v>
      </c>
      <c r="S1007" s="3">
        <f t="shared" si="171"/>
        <v>0</v>
      </c>
      <c r="T1007" s="3">
        <f>(0.5*(1-COS(RADIANS(90-$X$3)))*(D1007+E1007)*'PV model'!$B$4)</f>
        <v>0</v>
      </c>
      <c r="U1007" s="3">
        <f t="shared" si="176"/>
        <v>0</v>
      </c>
      <c r="V1007" s="3">
        <f>('PV model'!$B$13*(U1007/1000)*(1-'PV model'!$B$14*((20+C1007)-25))*'PV model'!$B$10)/'PV model'!$B$12</f>
        <v>0</v>
      </c>
    </row>
    <row r="1008" spans="1:22" x14ac:dyDescent="0.2">
      <c r="A1008" s="10">
        <f t="shared" si="177"/>
        <v>42</v>
      </c>
      <c r="B1008" s="10">
        <f t="shared" si="178"/>
        <v>19</v>
      </c>
      <c r="C1008" s="23">
        <v>5.6</v>
      </c>
      <c r="D1008" s="24">
        <v>0</v>
      </c>
      <c r="E1008" s="24">
        <v>0</v>
      </c>
      <c r="F1008" s="48"/>
      <c r="G1008" s="48"/>
      <c r="H1008" s="1">
        <f t="shared" si="179"/>
        <v>-14.599420043644733</v>
      </c>
      <c r="I1008" s="1">
        <f t="shared" si="172"/>
        <v>-14.574480140017673</v>
      </c>
      <c r="J1008" s="4">
        <f>B1008+('PV model'!$B$3/15)+(I1008/60)</f>
        <v>18.480425330999704</v>
      </c>
      <c r="K1008" s="2">
        <f t="shared" si="173"/>
        <v>-97.206379964995563</v>
      </c>
      <c r="L1008" s="2">
        <f>DEGREES(ASIN((((COS(RADIANS('PV model'!$B$2))*COS(RADIANS(H1008))*COS(RADIANS(K1008)))+(SIN(RADIANS('PV model'!$B$2))*SIN(RADIANS(H1008)))))))</f>
        <v>-16.050639406416579</v>
      </c>
      <c r="M1008" s="3">
        <f t="shared" si="169"/>
        <v>0</v>
      </c>
      <c r="N1008" s="2">
        <f t="shared" si="174"/>
        <v>-87.451919368081548</v>
      </c>
      <c r="O1008" s="2">
        <f>IF('PV model'!$B$2&gt;0, 180-N1008,IF('PV model'!$B$2&lt;0,0-N1008,N1008))</f>
        <v>267.45191936808158</v>
      </c>
      <c r="P1008" s="2">
        <f>ABS(O1008-'PV model'!$B$5)</f>
        <v>62.451919368081576</v>
      </c>
      <c r="Q1008" s="3">
        <f t="shared" si="170"/>
        <v>106.05063940641656</v>
      </c>
      <c r="R1008" s="3">
        <f t="shared" si="175"/>
        <v>0</v>
      </c>
      <c r="S1008" s="3">
        <f t="shared" si="171"/>
        <v>0</v>
      </c>
      <c r="T1008" s="3">
        <f>(0.5*(1-COS(RADIANS(90-$X$3)))*(D1008+E1008)*'PV model'!$B$4)</f>
        <v>0</v>
      </c>
      <c r="U1008" s="3">
        <f t="shared" si="176"/>
        <v>0</v>
      </c>
      <c r="V1008" s="3">
        <f>('PV model'!$B$13*(U1008/1000)*(1-'PV model'!$B$14*((20+C1008)-25))*'PV model'!$B$10)/'PV model'!$B$12</f>
        <v>0</v>
      </c>
    </row>
    <row r="1009" spans="1:22" x14ac:dyDescent="0.2">
      <c r="A1009" s="10">
        <f t="shared" si="177"/>
        <v>42</v>
      </c>
      <c r="B1009" s="10">
        <f t="shared" si="178"/>
        <v>20</v>
      </c>
      <c r="C1009" s="23">
        <v>6.7</v>
      </c>
      <c r="D1009" s="24">
        <v>0</v>
      </c>
      <c r="E1009" s="24">
        <v>0</v>
      </c>
      <c r="F1009" s="48"/>
      <c r="G1009" s="48"/>
      <c r="H1009" s="1">
        <f t="shared" si="179"/>
        <v>-14.599420043644733</v>
      </c>
      <c r="I1009" s="1">
        <f t="shared" si="172"/>
        <v>-14.574480140017673</v>
      </c>
      <c r="J1009" s="4">
        <f>B1009+('PV model'!$B$3/15)+(I1009/60)</f>
        <v>19.480425330999704</v>
      </c>
      <c r="K1009" s="2">
        <f t="shared" si="173"/>
        <v>-112.20637996499556</v>
      </c>
      <c r="L1009" s="2">
        <f>DEGREES(ASIN((((COS(RADIANS('PV model'!$B$2))*COS(RADIANS(H1009))*COS(RADIANS(K1009)))+(SIN(RADIANS('PV model'!$B$2))*SIN(RADIANS(H1009)))))))</f>
        <v>-24.512182544040439</v>
      </c>
      <c r="M1009" s="3">
        <f t="shared" si="169"/>
        <v>0</v>
      </c>
      <c r="N1009" s="2">
        <f t="shared" si="174"/>
        <v>-79.958396329590386</v>
      </c>
      <c r="O1009" s="2">
        <f>IF('PV model'!$B$2&gt;0, 180-N1009,IF('PV model'!$B$2&lt;0,0-N1009,N1009))</f>
        <v>259.95839632959041</v>
      </c>
      <c r="P1009" s="2">
        <f>ABS(O1009-'PV model'!$B$5)</f>
        <v>54.958396329590414</v>
      </c>
      <c r="Q1009" s="3">
        <f t="shared" si="170"/>
        <v>114.51218254404043</v>
      </c>
      <c r="R1009" s="3">
        <f t="shared" si="175"/>
        <v>0</v>
      </c>
      <c r="S1009" s="3">
        <f t="shared" si="171"/>
        <v>0</v>
      </c>
      <c r="T1009" s="3">
        <f>(0.5*(1-COS(RADIANS(90-$X$3)))*(D1009+E1009)*'PV model'!$B$4)</f>
        <v>0</v>
      </c>
      <c r="U1009" s="3">
        <f t="shared" si="176"/>
        <v>0</v>
      </c>
      <c r="V1009" s="3">
        <f>('PV model'!$B$13*(U1009/1000)*(1-'PV model'!$B$14*((20+C1009)-25))*'PV model'!$B$10)/'PV model'!$B$12</f>
        <v>0</v>
      </c>
    </row>
    <row r="1010" spans="1:22" x14ac:dyDescent="0.2">
      <c r="A1010" s="10">
        <f t="shared" si="177"/>
        <v>42</v>
      </c>
      <c r="B1010" s="10">
        <f t="shared" si="178"/>
        <v>21</v>
      </c>
      <c r="C1010" s="23">
        <v>7.8</v>
      </c>
      <c r="D1010" s="24">
        <v>0</v>
      </c>
      <c r="E1010" s="24">
        <v>0</v>
      </c>
      <c r="F1010" s="48"/>
      <c r="G1010" s="48"/>
      <c r="H1010" s="1">
        <f t="shared" si="179"/>
        <v>-14.599420043644733</v>
      </c>
      <c r="I1010" s="1">
        <f t="shared" si="172"/>
        <v>-14.574480140017673</v>
      </c>
      <c r="J1010" s="4">
        <f>B1010+('PV model'!$B$3/15)+(I1010/60)</f>
        <v>20.480425330999704</v>
      </c>
      <c r="K1010" s="2">
        <f t="shared" si="173"/>
        <v>-127.20637996499556</v>
      </c>
      <c r="L1010" s="2">
        <f>DEGREES(ASIN((((COS(RADIANS('PV model'!$B$2))*COS(RADIANS(H1010))*COS(RADIANS(K1010)))+(SIN(RADIANS('PV model'!$B$2))*SIN(RADIANS(H1010)))))))</f>
        <v>-32.627095845510311</v>
      </c>
      <c r="M1010" s="3">
        <f t="shared" si="169"/>
        <v>0</v>
      </c>
      <c r="N1010" s="2">
        <f t="shared" si="174"/>
        <v>-66.228579162716542</v>
      </c>
      <c r="O1010" s="2">
        <f>IF('PV model'!$B$2&gt;0, 180-N1010,IF('PV model'!$B$2&lt;0,0-N1010,N1010))</f>
        <v>246.22857916271653</v>
      </c>
      <c r="P1010" s="2">
        <f>ABS(O1010-'PV model'!$B$5)</f>
        <v>41.228579162716528</v>
      </c>
      <c r="Q1010" s="3">
        <f t="shared" si="170"/>
        <v>122.62709584551031</v>
      </c>
      <c r="R1010" s="3">
        <f t="shared" si="175"/>
        <v>0</v>
      </c>
      <c r="S1010" s="3">
        <f t="shared" si="171"/>
        <v>0</v>
      </c>
      <c r="T1010" s="3">
        <f>(0.5*(1-COS(RADIANS(90-$X$3)))*(D1010+E1010)*'PV model'!$B$4)</f>
        <v>0</v>
      </c>
      <c r="U1010" s="3">
        <f t="shared" si="176"/>
        <v>0</v>
      </c>
      <c r="V1010" s="3">
        <f>('PV model'!$B$13*(U1010/1000)*(1-'PV model'!$B$14*((20+C1010)-25))*'PV model'!$B$10)/'PV model'!$B$12</f>
        <v>0</v>
      </c>
    </row>
    <row r="1011" spans="1:22" x14ac:dyDescent="0.2">
      <c r="A1011" s="10">
        <f t="shared" si="177"/>
        <v>42</v>
      </c>
      <c r="B1011" s="10">
        <f t="shared" si="178"/>
        <v>22</v>
      </c>
      <c r="C1011" s="23">
        <v>7.8</v>
      </c>
      <c r="D1011" s="24">
        <v>0</v>
      </c>
      <c r="E1011" s="24">
        <v>0</v>
      </c>
      <c r="F1011" s="48"/>
      <c r="G1011" s="48"/>
      <c r="H1011" s="1">
        <f t="shared" si="179"/>
        <v>-14.599420043644733</v>
      </c>
      <c r="I1011" s="1">
        <f t="shared" si="172"/>
        <v>-14.574480140017673</v>
      </c>
      <c r="J1011" s="4">
        <f>B1011+('PV model'!$B$3/15)+(I1011/60)</f>
        <v>21.480425330999704</v>
      </c>
      <c r="K1011" s="2">
        <f t="shared" si="173"/>
        <v>-142.20637996499556</v>
      </c>
      <c r="L1011" s="2">
        <f>DEGREES(ASIN((((COS(RADIANS('PV model'!$B$2))*COS(RADIANS(H1011))*COS(RADIANS(K1011)))+(SIN(RADIANS('PV model'!$B$2))*SIN(RADIANS(H1011)))))))</f>
        <v>-39.856308972861704</v>
      </c>
      <c r="M1011" s="3">
        <f t="shared" si="169"/>
        <v>0</v>
      </c>
      <c r="N1011" s="2">
        <f t="shared" si="174"/>
        <v>-50.581203784981156</v>
      </c>
      <c r="O1011" s="2">
        <f>IF('PV model'!$B$2&gt;0, 180-N1011,IF('PV model'!$B$2&lt;0,0-N1011,N1011))</f>
        <v>230.58120378498114</v>
      </c>
      <c r="P1011" s="2">
        <f>ABS(O1011-'PV model'!$B$5)</f>
        <v>25.581203784981142</v>
      </c>
      <c r="Q1011" s="3">
        <f t="shared" si="170"/>
        <v>129.85630897286171</v>
      </c>
      <c r="R1011" s="3">
        <f t="shared" si="175"/>
        <v>0</v>
      </c>
      <c r="S1011" s="3">
        <f t="shared" si="171"/>
        <v>0</v>
      </c>
      <c r="T1011" s="3">
        <f>(0.5*(1-COS(RADIANS(90-$X$3)))*(D1011+E1011)*'PV model'!$B$4)</f>
        <v>0</v>
      </c>
      <c r="U1011" s="3">
        <f t="shared" si="176"/>
        <v>0</v>
      </c>
      <c r="V1011" s="3">
        <f>('PV model'!$B$13*(U1011/1000)*(1-'PV model'!$B$14*((20+C1011)-25))*'PV model'!$B$10)/'PV model'!$B$12</f>
        <v>0</v>
      </c>
    </row>
    <row r="1012" spans="1:22" x14ac:dyDescent="0.2">
      <c r="A1012" s="10">
        <f t="shared" si="177"/>
        <v>42</v>
      </c>
      <c r="B1012" s="10">
        <f t="shared" si="178"/>
        <v>23</v>
      </c>
      <c r="C1012" s="23">
        <v>7.7</v>
      </c>
      <c r="D1012" s="24">
        <v>0</v>
      </c>
      <c r="E1012" s="24">
        <v>0</v>
      </c>
      <c r="F1012" s="48"/>
      <c r="G1012" s="48"/>
      <c r="H1012" s="1">
        <f t="shared" si="179"/>
        <v>-14.599420043644733</v>
      </c>
      <c r="I1012" s="1">
        <f t="shared" si="172"/>
        <v>-14.574480140017673</v>
      </c>
      <c r="J1012" s="4">
        <f>B1012+('PV model'!$B$3/15)+(I1012/60)</f>
        <v>22.480425330999704</v>
      </c>
      <c r="K1012" s="2">
        <f t="shared" si="173"/>
        <v>-157.20637996499556</v>
      </c>
      <c r="L1012" s="2">
        <f>DEGREES(ASIN((((COS(RADIANS('PV model'!$B$2))*COS(RADIANS(H1012))*COS(RADIANS(K1012)))+(SIN(RADIANS('PV model'!$B$2))*SIN(RADIANS(H1012)))))))</f>
        <v>-45.482985844172887</v>
      </c>
      <c r="M1012" s="3">
        <f t="shared" si="169"/>
        <v>0</v>
      </c>
      <c r="N1012" s="2">
        <f t="shared" si="174"/>
        <v>-32.324982210745311</v>
      </c>
      <c r="O1012" s="2">
        <f>IF('PV model'!$B$2&gt;0, 180-N1012,IF('PV model'!$B$2&lt;0,0-N1012,N1012))</f>
        <v>212.3249822107453</v>
      </c>
      <c r="P1012" s="2">
        <f>ABS(O1012-'PV model'!$B$5)</f>
        <v>7.3249822107453042</v>
      </c>
      <c r="Q1012" s="3">
        <f t="shared" si="170"/>
        <v>135.4829858441729</v>
      </c>
      <c r="R1012" s="3">
        <f t="shared" si="175"/>
        <v>0</v>
      </c>
      <c r="S1012" s="3">
        <f t="shared" si="171"/>
        <v>0</v>
      </c>
      <c r="T1012" s="3">
        <f>(0.5*(1-COS(RADIANS(90-$X$3)))*(D1012+E1012)*'PV model'!$B$4)</f>
        <v>0</v>
      </c>
      <c r="U1012" s="3">
        <f t="shared" si="176"/>
        <v>0</v>
      </c>
      <c r="V1012" s="3">
        <f>('PV model'!$B$13*(U1012/1000)*(1-'PV model'!$B$14*((20+C1012)-25))*'PV model'!$B$10)/'PV model'!$B$12</f>
        <v>0</v>
      </c>
    </row>
    <row r="1013" spans="1:22" x14ac:dyDescent="0.2">
      <c r="A1013" s="10">
        <f t="shared" si="177"/>
        <v>42</v>
      </c>
      <c r="B1013" s="10">
        <f t="shared" si="178"/>
        <v>24</v>
      </c>
      <c r="C1013" s="23">
        <v>7.7</v>
      </c>
      <c r="D1013" s="24">
        <v>0</v>
      </c>
      <c r="E1013" s="24">
        <v>0</v>
      </c>
      <c r="F1013" s="48"/>
      <c r="G1013" s="48"/>
      <c r="H1013" s="1">
        <f t="shared" si="179"/>
        <v>-14.599420043644733</v>
      </c>
      <c r="I1013" s="1">
        <f t="shared" si="172"/>
        <v>-14.574480140017673</v>
      </c>
      <c r="J1013" s="4">
        <f>B1013+('PV model'!$B$3/15)+(I1013/60)</f>
        <v>23.480425330999704</v>
      </c>
      <c r="K1013" s="2">
        <f t="shared" si="173"/>
        <v>-172.20637996499556</v>
      </c>
      <c r="L1013" s="2">
        <f>DEGREES(ASIN((((COS(RADIANS('PV model'!$B$2))*COS(RADIANS(H1013))*COS(RADIANS(K1013)))+(SIN(RADIANS('PV model'!$B$2))*SIN(RADIANS(H1013)))))))</f>
        <v>-48.658322812492834</v>
      </c>
      <c r="M1013" s="3">
        <f t="shared" si="169"/>
        <v>0</v>
      </c>
      <c r="N1013" s="2">
        <f t="shared" si="174"/>
        <v>-11.458816760062179</v>
      </c>
      <c r="O1013" s="2">
        <f>IF('PV model'!$B$2&gt;0, 180-N1013,IF('PV model'!$B$2&lt;0,0-N1013,N1013))</f>
        <v>191.45881676006218</v>
      </c>
      <c r="P1013" s="2">
        <f>ABS(O1013-'PV model'!$B$5)</f>
        <v>13.541183239937823</v>
      </c>
      <c r="Q1013" s="3">
        <f t="shared" si="170"/>
        <v>138.65832281249283</v>
      </c>
      <c r="R1013" s="3">
        <f t="shared" si="175"/>
        <v>0</v>
      </c>
      <c r="S1013" s="3">
        <f t="shared" si="171"/>
        <v>0</v>
      </c>
      <c r="T1013" s="3">
        <f>(0.5*(1-COS(RADIANS(90-$X$3)))*(D1013+E1013)*'PV model'!$B$4)</f>
        <v>0</v>
      </c>
      <c r="U1013" s="3">
        <f t="shared" si="176"/>
        <v>0</v>
      </c>
      <c r="V1013" s="3">
        <f>('PV model'!$B$13*(U1013/1000)*(1-'PV model'!$B$14*((20+C1013)-25))*'PV model'!$B$10)/'PV model'!$B$12</f>
        <v>0</v>
      </c>
    </row>
    <row r="1014" spans="1:22" x14ac:dyDescent="0.2">
      <c r="A1014" s="10">
        <f t="shared" si="177"/>
        <v>43</v>
      </c>
      <c r="B1014" s="10">
        <f t="shared" si="178"/>
        <v>1</v>
      </c>
      <c r="C1014" s="23">
        <v>7.5</v>
      </c>
      <c r="D1014" s="24">
        <v>0</v>
      </c>
      <c r="E1014" s="24">
        <v>0</v>
      </c>
      <c r="F1014" s="48"/>
      <c r="G1014" s="48"/>
      <c r="H1014" s="1">
        <f t="shared" si="179"/>
        <v>-14.281045141966905</v>
      </c>
      <c r="I1014" s="1">
        <f t="shared" si="172"/>
        <v>-14.593487871561951</v>
      </c>
      <c r="J1014" s="4">
        <f>B1014+('PV model'!$B$3/15)+(I1014/60)</f>
        <v>0.48010853547396753</v>
      </c>
      <c r="K1014" s="2">
        <f t="shared" si="173"/>
        <v>172.79837196789049</v>
      </c>
      <c r="L1014" s="2">
        <f>DEGREES(ASIN((((COS(RADIANS('PV model'!$B$2))*COS(RADIANS(H1014))*COS(RADIANS(K1014)))+(SIN(RADIANS('PV model'!$B$2))*SIN(RADIANS(H1014)))))))</f>
        <v>-48.405924635908185</v>
      </c>
      <c r="M1014" s="3">
        <f t="shared" si="169"/>
        <v>0</v>
      </c>
      <c r="N1014" s="2">
        <f t="shared" si="174"/>
        <v>10.544821011092994</v>
      </c>
      <c r="O1014" s="2">
        <f>IF('PV model'!$B$2&gt;0, 180-N1014,IF('PV model'!$B$2&lt;0,0-N1014,N1014))</f>
        <v>169.45517898890699</v>
      </c>
      <c r="P1014" s="2">
        <f>ABS(O1014-'PV model'!$B$5)</f>
        <v>35.544821011093006</v>
      </c>
      <c r="Q1014" s="3">
        <f t="shared" si="170"/>
        <v>138.40592463590821</v>
      </c>
      <c r="R1014" s="3">
        <f t="shared" si="175"/>
        <v>0</v>
      </c>
      <c r="S1014" s="3">
        <f t="shared" si="171"/>
        <v>0</v>
      </c>
      <c r="T1014" s="3">
        <f>(0.5*(1-COS(RADIANS(90-$X$3)))*(D1014+E1014)*'PV model'!$B$4)</f>
        <v>0</v>
      </c>
      <c r="U1014" s="3">
        <f t="shared" si="176"/>
        <v>0</v>
      </c>
      <c r="V1014" s="3">
        <f>('PV model'!$B$13*(U1014/1000)*(1-'PV model'!$B$14*((20+C1014)-25))*'PV model'!$B$10)/'PV model'!$B$12</f>
        <v>0</v>
      </c>
    </row>
    <row r="1015" spans="1:22" x14ac:dyDescent="0.2">
      <c r="A1015" s="10">
        <f t="shared" si="177"/>
        <v>43</v>
      </c>
      <c r="B1015" s="10">
        <f t="shared" si="178"/>
        <v>2</v>
      </c>
      <c r="C1015" s="23">
        <v>7.3</v>
      </c>
      <c r="D1015" s="24">
        <v>0</v>
      </c>
      <c r="E1015" s="24">
        <v>0</v>
      </c>
      <c r="F1015" s="48"/>
      <c r="G1015" s="48"/>
      <c r="H1015" s="1">
        <f t="shared" si="179"/>
        <v>-14.281045141966905</v>
      </c>
      <c r="I1015" s="1">
        <f t="shared" si="172"/>
        <v>-14.593487871561951</v>
      </c>
      <c r="J1015" s="4">
        <f>B1015+('PV model'!$B$3/15)+(I1015/60)</f>
        <v>1.4801085354739676</v>
      </c>
      <c r="K1015" s="2">
        <f t="shared" si="173"/>
        <v>157.79837196789049</v>
      </c>
      <c r="L1015" s="2">
        <f>DEGREES(ASIN((((COS(RADIANS('PV model'!$B$2))*COS(RADIANS(H1015))*COS(RADIANS(K1015)))+(SIN(RADIANS('PV model'!$B$2))*SIN(RADIANS(H1015)))))))</f>
        <v>-45.357190313592277</v>
      </c>
      <c r="M1015" s="3">
        <f t="shared" si="169"/>
        <v>0</v>
      </c>
      <c r="N1015" s="2">
        <f t="shared" si="174"/>
        <v>31.408066297056362</v>
      </c>
      <c r="O1015" s="2">
        <f>IF('PV model'!$B$2&gt;0, 180-N1015,IF('PV model'!$B$2&lt;0,0-N1015,N1015))</f>
        <v>148.59193370294363</v>
      </c>
      <c r="P1015" s="2">
        <f>ABS(O1015-'PV model'!$B$5)</f>
        <v>56.408066297056365</v>
      </c>
      <c r="Q1015" s="3">
        <f t="shared" si="170"/>
        <v>135.35719031359227</v>
      </c>
      <c r="R1015" s="3">
        <f t="shared" si="175"/>
        <v>0</v>
      </c>
      <c r="S1015" s="3">
        <f t="shared" si="171"/>
        <v>0</v>
      </c>
      <c r="T1015" s="3">
        <f>(0.5*(1-COS(RADIANS(90-$X$3)))*(D1015+E1015)*'PV model'!$B$4)</f>
        <v>0</v>
      </c>
      <c r="U1015" s="3">
        <f t="shared" si="176"/>
        <v>0</v>
      </c>
      <c r="V1015" s="3">
        <f>('PV model'!$B$13*(U1015/1000)*(1-'PV model'!$B$14*((20+C1015)-25))*'PV model'!$B$10)/'PV model'!$B$12</f>
        <v>0</v>
      </c>
    </row>
    <row r="1016" spans="1:22" x14ac:dyDescent="0.2">
      <c r="A1016" s="10">
        <f t="shared" si="177"/>
        <v>43</v>
      </c>
      <c r="B1016" s="10">
        <f t="shared" si="178"/>
        <v>3</v>
      </c>
      <c r="C1016" s="23">
        <v>7.1</v>
      </c>
      <c r="D1016" s="24">
        <v>0</v>
      </c>
      <c r="E1016" s="24">
        <v>0</v>
      </c>
      <c r="F1016" s="48"/>
      <c r="G1016" s="48"/>
      <c r="H1016" s="1">
        <f t="shared" si="179"/>
        <v>-14.281045141966905</v>
      </c>
      <c r="I1016" s="1">
        <f t="shared" si="172"/>
        <v>-14.593487871561951</v>
      </c>
      <c r="J1016" s="4">
        <f>B1016+('PV model'!$B$3/15)+(I1016/60)</f>
        <v>2.4801085354739674</v>
      </c>
      <c r="K1016" s="2">
        <f t="shared" si="173"/>
        <v>142.79837196789049</v>
      </c>
      <c r="L1016" s="2">
        <f>DEGREES(ASIN((((COS(RADIANS('PV model'!$B$2))*COS(RADIANS(H1016))*COS(RADIANS(K1016)))+(SIN(RADIANS('PV model'!$B$2))*SIN(RADIANS(H1016)))))))</f>
        <v>-39.82927956936895</v>
      </c>
      <c r="M1016" s="3">
        <f t="shared" si="169"/>
        <v>0</v>
      </c>
      <c r="N1016" s="2">
        <f t="shared" si="174"/>
        <v>49.727853981204468</v>
      </c>
      <c r="O1016" s="2">
        <f>IF('PV model'!$B$2&gt;0, 180-N1016,IF('PV model'!$B$2&lt;0,0-N1016,N1016))</f>
        <v>130.27214601879552</v>
      </c>
      <c r="P1016" s="2">
        <f>ABS(O1016-'PV model'!$B$5)</f>
        <v>74.727853981204476</v>
      </c>
      <c r="Q1016" s="3">
        <f t="shared" si="170"/>
        <v>129.82927956936894</v>
      </c>
      <c r="R1016" s="3">
        <f t="shared" si="175"/>
        <v>0</v>
      </c>
      <c r="S1016" s="3">
        <f t="shared" si="171"/>
        <v>0</v>
      </c>
      <c r="T1016" s="3">
        <f>(0.5*(1-COS(RADIANS(90-$X$3)))*(D1016+E1016)*'PV model'!$B$4)</f>
        <v>0</v>
      </c>
      <c r="U1016" s="3">
        <f t="shared" si="176"/>
        <v>0</v>
      </c>
      <c r="V1016" s="3">
        <f>('PV model'!$B$13*(U1016/1000)*(1-'PV model'!$B$14*((20+C1016)-25))*'PV model'!$B$10)/'PV model'!$B$12</f>
        <v>0</v>
      </c>
    </row>
    <row r="1017" spans="1:22" x14ac:dyDescent="0.2">
      <c r="A1017" s="10">
        <f t="shared" si="177"/>
        <v>43</v>
      </c>
      <c r="B1017" s="10">
        <f t="shared" si="178"/>
        <v>4</v>
      </c>
      <c r="C1017" s="23">
        <v>7.1</v>
      </c>
      <c r="D1017" s="24">
        <v>0</v>
      </c>
      <c r="E1017" s="24">
        <v>0</v>
      </c>
      <c r="F1017" s="48"/>
      <c r="G1017" s="48"/>
      <c r="H1017" s="1">
        <f t="shared" si="179"/>
        <v>-14.281045141966905</v>
      </c>
      <c r="I1017" s="1">
        <f t="shared" si="172"/>
        <v>-14.593487871561951</v>
      </c>
      <c r="J1017" s="4">
        <f>B1017+('PV model'!$B$3/15)+(I1017/60)</f>
        <v>3.4801085354739674</v>
      </c>
      <c r="K1017" s="2">
        <f t="shared" si="173"/>
        <v>127.79837196789049</v>
      </c>
      <c r="L1017" s="2">
        <f>DEGREES(ASIN((((COS(RADIANS('PV model'!$B$2))*COS(RADIANS(H1017))*COS(RADIANS(K1017)))+(SIN(RADIANS('PV model'!$B$2))*SIN(RADIANS(H1017)))))))</f>
        <v>-32.663778884582811</v>
      </c>
      <c r="M1017" s="3">
        <f t="shared" si="169"/>
        <v>0</v>
      </c>
      <c r="N1017" s="2">
        <f t="shared" si="174"/>
        <v>65.451006075678833</v>
      </c>
      <c r="O1017" s="2">
        <f>IF('PV model'!$B$2&gt;0, 180-N1017,IF('PV model'!$B$2&lt;0,0-N1017,N1017))</f>
        <v>114.54899392432117</v>
      </c>
      <c r="P1017" s="2">
        <f>ABS(O1017-'PV model'!$B$5)</f>
        <v>90.451006075678833</v>
      </c>
      <c r="Q1017" s="3">
        <f t="shared" si="170"/>
        <v>122.66377888458283</v>
      </c>
      <c r="R1017" s="3">
        <f t="shared" si="175"/>
        <v>0</v>
      </c>
      <c r="S1017" s="3">
        <f t="shared" si="171"/>
        <v>0</v>
      </c>
      <c r="T1017" s="3">
        <f>(0.5*(1-COS(RADIANS(90-$X$3)))*(D1017+E1017)*'PV model'!$B$4)</f>
        <v>0</v>
      </c>
      <c r="U1017" s="3">
        <f t="shared" si="176"/>
        <v>0</v>
      </c>
      <c r="V1017" s="3">
        <f>('PV model'!$B$13*(U1017/1000)*(1-'PV model'!$B$14*((20+C1017)-25))*'PV model'!$B$10)/'PV model'!$B$12</f>
        <v>0</v>
      </c>
    </row>
    <row r="1018" spans="1:22" x14ac:dyDescent="0.2">
      <c r="A1018" s="10">
        <f t="shared" si="177"/>
        <v>43</v>
      </c>
      <c r="B1018" s="10">
        <f t="shared" si="178"/>
        <v>5</v>
      </c>
      <c r="C1018" s="23">
        <v>7</v>
      </c>
      <c r="D1018" s="24">
        <v>0</v>
      </c>
      <c r="E1018" s="24">
        <v>0</v>
      </c>
      <c r="F1018" s="48"/>
      <c r="G1018" s="48"/>
      <c r="H1018" s="1">
        <f t="shared" si="179"/>
        <v>-14.281045141966905</v>
      </c>
      <c r="I1018" s="1">
        <f t="shared" si="172"/>
        <v>-14.593487871561951</v>
      </c>
      <c r="J1018" s="4">
        <f>B1018+('PV model'!$B$3/15)+(I1018/60)</f>
        <v>4.4801085354739678</v>
      </c>
      <c r="K1018" s="2">
        <f t="shared" si="173"/>
        <v>112.79837196789049</v>
      </c>
      <c r="L1018" s="2">
        <f>DEGREES(ASIN((((COS(RADIANS('PV model'!$B$2))*COS(RADIANS(H1018))*COS(RADIANS(K1018)))+(SIN(RADIANS('PV model'!$B$2))*SIN(RADIANS(H1018)))))))</f>
        <v>-24.581561366923719</v>
      </c>
      <c r="M1018" s="3">
        <f t="shared" si="169"/>
        <v>0</v>
      </c>
      <c r="N1018" s="2">
        <f t="shared" si="174"/>
        <v>79.241525164720798</v>
      </c>
      <c r="O1018" s="2">
        <f>IF('PV model'!$B$2&gt;0, 180-N1018,IF('PV model'!$B$2&lt;0,0-N1018,N1018))</f>
        <v>100.7584748352792</v>
      </c>
      <c r="P1018" s="2">
        <f>ABS(O1018-'PV model'!$B$5)</f>
        <v>104.2415251647208</v>
      </c>
      <c r="Q1018" s="3">
        <f t="shared" si="170"/>
        <v>114.58156136692372</v>
      </c>
      <c r="R1018" s="3">
        <f t="shared" si="175"/>
        <v>0</v>
      </c>
      <c r="S1018" s="3">
        <f t="shared" si="171"/>
        <v>0</v>
      </c>
      <c r="T1018" s="3">
        <f>(0.5*(1-COS(RADIANS(90-$X$3)))*(D1018+E1018)*'PV model'!$B$4)</f>
        <v>0</v>
      </c>
      <c r="U1018" s="3">
        <f t="shared" si="176"/>
        <v>0</v>
      </c>
      <c r="V1018" s="3">
        <f>('PV model'!$B$13*(U1018/1000)*(1-'PV model'!$B$14*((20+C1018)-25))*'PV model'!$B$10)/'PV model'!$B$12</f>
        <v>0</v>
      </c>
    </row>
    <row r="1019" spans="1:22" x14ac:dyDescent="0.2">
      <c r="A1019" s="10">
        <f t="shared" si="177"/>
        <v>43</v>
      </c>
      <c r="B1019" s="10">
        <f t="shared" si="178"/>
        <v>6</v>
      </c>
      <c r="C1019" s="23">
        <v>7</v>
      </c>
      <c r="D1019" s="24">
        <v>0</v>
      </c>
      <c r="E1019" s="24">
        <v>0</v>
      </c>
      <c r="F1019" s="48"/>
      <c r="G1019" s="48"/>
      <c r="H1019" s="1">
        <f t="shared" si="179"/>
        <v>-14.281045141966905</v>
      </c>
      <c r="I1019" s="1">
        <f t="shared" si="172"/>
        <v>-14.593487871561951</v>
      </c>
      <c r="J1019" s="4">
        <f>B1019+('PV model'!$B$3/15)+(I1019/60)</f>
        <v>5.4801085354739678</v>
      </c>
      <c r="K1019" s="2">
        <f t="shared" si="173"/>
        <v>97.798371967890489</v>
      </c>
      <c r="L1019" s="2">
        <f>DEGREES(ASIN((((COS(RADIANS('PV model'!$B$2))*COS(RADIANS(H1019))*COS(RADIANS(K1019)))+(SIN(RADIANS('PV model'!$B$2))*SIN(RADIANS(H1019)))))))</f>
        <v>-16.127356498947602</v>
      </c>
      <c r="M1019" s="3">
        <f t="shared" si="169"/>
        <v>0</v>
      </c>
      <c r="N1019" s="2">
        <f t="shared" si="174"/>
        <v>88.129725997478744</v>
      </c>
      <c r="O1019" s="2">
        <f>IF('PV model'!$B$2&gt;0, 180-N1019,IF('PV model'!$B$2&lt;0,0-N1019,N1019))</f>
        <v>91.870274002521256</v>
      </c>
      <c r="P1019" s="2">
        <f>ABS(O1019-'PV model'!$B$5)</f>
        <v>113.12972599747874</v>
      </c>
      <c r="Q1019" s="3">
        <f t="shared" si="170"/>
        <v>106.12735649894761</v>
      </c>
      <c r="R1019" s="3">
        <f t="shared" si="175"/>
        <v>0</v>
      </c>
      <c r="S1019" s="3">
        <f t="shared" si="171"/>
        <v>0</v>
      </c>
      <c r="T1019" s="3">
        <f>(0.5*(1-COS(RADIANS(90-$X$3)))*(D1019+E1019)*'PV model'!$B$4)</f>
        <v>0</v>
      </c>
      <c r="U1019" s="3">
        <f t="shared" si="176"/>
        <v>0</v>
      </c>
      <c r="V1019" s="3">
        <f>('PV model'!$B$13*(U1019/1000)*(1-'PV model'!$B$14*((20+C1019)-25))*'PV model'!$B$10)/'PV model'!$B$12</f>
        <v>0</v>
      </c>
    </row>
    <row r="1020" spans="1:22" x14ac:dyDescent="0.2">
      <c r="A1020" s="10">
        <f t="shared" si="177"/>
        <v>43</v>
      </c>
      <c r="B1020" s="10">
        <f t="shared" si="178"/>
        <v>7</v>
      </c>
      <c r="C1020" s="23">
        <v>6.8</v>
      </c>
      <c r="D1020" s="24">
        <v>0</v>
      </c>
      <c r="E1020" s="24">
        <v>0</v>
      </c>
      <c r="F1020" s="48"/>
      <c r="G1020" s="48"/>
      <c r="H1020" s="1">
        <f t="shared" si="179"/>
        <v>-14.281045141966905</v>
      </c>
      <c r="I1020" s="1">
        <f t="shared" si="172"/>
        <v>-14.593487871561951</v>
      </c>
      <c r="J1020" s="4">
        <f>B1020+('PV model'!$B$3/15)+(I1020/60)</f>
        <v>6.4801085354739678</v>
      </c>
      <c r="K1020" s="2">
        <f t="shared" si="173"/>
        <v>82.798371967890489</v>
      </c>
      <c r="L1020" s="2">
        <f>DEGREES(ASIN((((COS(RADIANS('PV model'!$B$2))*COS(RADIANS(H1020))*COS(RADIANS(K1020)))+(SIN(RADIANS('PV model'!$B$2))*SIN(RADIANS(H1020)))))))</f>
        <v>-7.7287203034595606</v>
      </c>
      <c r="M1020" s="3">
        <f t="shared" si="169"/>
        <v>0</v>
      </c>
      <c r="N1020" s="2">
        <f t="shared" si="174"/>
        <v>75.993032843548363</v>
      </c>
      <c r="O1020" s="2">
        <f>IF('PV model'!$B$2&gt;0, 180-N1020,IF('PV model'!$B$2&lt;0,0-N1020,N1020))</f>
        <v>104.00696715645164</v>
      </c>
      <c r="P1020" s="2">
        <f>ABS(O1020-'PV model'!$B$5)</f>
        <v>100.99303284354836</v>
      </c>
      <c r="Q1020" s="3">
        <f t="shared" si="170"/>
        <v>97.728720303459568</v>
      </c>
      <c r="R1020" s="3">
        <f t="shared" si="175"/>
        <v>0</v>
      </c>
      <c r="S1020" s="3">
        <f t="shared" si="171"/>
        <v>0</v>
      </c>
      <c r="T1020" s="3">
        <f>(0.5*(1-COS(RADIANS(90-$X$3)))*(D1020+E1020)*'PV model'!$B$4)</f>
        <v>0</v>
      </c>
      <c r="U1020" s="3">
        <f t="shared" si="176"/>
        <v>0</v>
      </c>
      <c r="V1020" s="3">
        <f>('PV model'!$B$13*(U1020/1000)*(1-'PV model'!$B$14*((20+C1020)-25))*'PV model'!$B$10)/'PV model'!$B$12</f>
        <v>0</v>
      </c>
    </row>
    <row r="1021" spans="1:22" x14ac:dyDescent="0.2">
      <c r="A1021" s="10">
        <f t="shared" si="177"/>
        <v>43</v>
      </c>
      <c r="B1021" s="10">
        <f t="shared" si="178"/>
        <v>8</v>
      </c>
      <c r="C1021" s="23">
        <v>6.7</v>
      </c>
      <c r="D1021" s="24">
        <v>0</v>
      </c>
      <c r="E1021" s="24">
        <v>0</v>
      </c>
      <c r="F1021" s="48"/>
      <c r="G1021" s="48"/>
      <c r="H1021" s="1">
        <f t="shared" si="179"/>
        <v>-14.281045141966905</v>
      </c>
      <c r="I1021" s="1">
        <f t="shared" si="172"/>
        <v>-14.593487871561951</v>
      </c>
      <c r="J1021" s="4">
        <f>B1021+('PV model'!$B$3/15)+(I1021/60)</f>
        <v>7.4801085354739678</v>
      </c>
      <c r="K1021" s="2">
        <f t="shared" si="173"/>
        <v>67.798371967890489</v>
      </c>
      <c r="L1021" s="2">
        <f>DEGREES(ASIN((((COS(RADIANS('PV model'!$B$2))*COS(RADIANS(H1021))*COS(RADIANS(K1021)))+(SIN(RADIANS('PV model'!$B$2))*SIN(RADIANS(H1021)))))))</f>
        <v>0.23595378893785901</v>
      </c>
      <c r="M1021" s="3">
        <f t="shared" si="169"/>
        <v>0.23595378893785901</v>
      </c>
      <c r="N1021" s="2">
        <f t="shared" si="174"/>
        <v>63.799688912266326</v>
      </c>
      <c r="O1021" s="2">
        <f>IF('PV model'!$B$2&gt;0, 180-N1021,IF('PV model'!$B$2&lt;0,0-N1021,N1021))</f>
        <v>116.20031108773367</v>
      </c>
      <c r="P1021" s="2">
        <f>ABS(O1021-'PV model'!$B$5)</f>
        <v>88.799688912266333</v>
      </c>
      <c r="Q1021" s="3">
        <f t="shared" si="170"/>
        <v>89.764046211062137</v>
      </c>
      <c r="R1021" s="3">
        <f t="shared" si="175"/>
        <v>0</v>
      </c>
      <c r="S1021" s="3">
        <f t="shared" si="171"/>
        <v>0</v>
      </c>
      <c r="T1021" s="3">
        <f>(0.5*(1-COS(RADIANS(90-$X$3)))*(D1021+E1021)*'PV model'!$B$4)</f>
        <v>0</v>
      </c>
      <c r="U1021" s="3">
        <f t="shared" si="176"/>
        <v>0</v>
      </c>
      <c r="V1021" s="3">
        <f>('PV model'!$B$13*(U1021/1000)*(1-'PV model'!$B$14*((20+C1021)-25))*'PV model'!$B$10)/'PV model'!$B$12</f>
        <v>0</v>
      </c>
    </row>
    <row r="1022" spans="1:22" x14ac:dyDescent="0.2">
      <c r="A1022" s="10">
        <f t="shared" si="177"/>
        <v>43</v>
      </c>
      <c r="B1022" s="10">
        <f t="shared" si="178"/>
        <v>9</v>
      </c>
      <c r="C1022" s="23">
        <v>6.5</v>
      </c>
      <c r="D1022" s="24">
        <v>0</v>
      </c>
      <c r="E1022" s="24">
        <v>7.056</v>
      </c>
      <c r="F1022" s="48"/>
      <c r="G1022" s="48"/>
      <c r="H1022" s="1">
        <f t="shared" si="179"/>
        <v>-14.281045141966905</v>
      </c>
      <c r="I1022" s="1">
        <f t="shared" si="172"/>
        <v>-14.593487871561951</v>
      </c>
      <c r="J1022" s="4">
        <f>B1022+('PV model'!$B$3/15)+(I1022/60)</f>
        <v>8.4801085354739669</v>
      </c>
      <c r="K1022" s="2">
        <f t="shared" si="173"/>
        <v>52.798371967890496</v>
      </c>
      <c r="L1022" s="2">
        <f>DEGREES(ASIN((((COS(RADIANS('PV model'!$B$2))*COS(RADIANS(H1022))*COS(RADIANS(K1022)))+(SIN(RADIANS('PV model'!$B$2))*SIN(RADIANS(H1022)))))))</f>
        <v>7.3877992663143752</v>
      </c>
      <c r="M1022" s="3">
        <f t="shared" si="169"/>
        <v>7.3877992663143752</v>
      </c>
      <c r="N1022" s="2">
        <f t="shared" si="174"/>
        <v>51.110655599877312</v>
      </c>
      <c r="O1022" s="2">
        <f>IF('PV model'!$B$2&gt;0, 180-N1022,IF('PV model'!$B$2&lt;0,0-N1022,N1022))</f>
        <v>128.8893444001227</v>
      </c>
      <c r="P1022" s="2">
        <f>ABS(O1022-'PV model'!$B$5)</f>
        <v>76.110655599877305</v>
      </c>
      <c r="Q1022" s="3">
        <f t="shared" si="170"/>
        <v>82.612200733685626</v>
      </c>
      <c r="R1022" s="3">
        <f t="shared" si="175"/>
        <v>0</v>
      </c>
      <c r="S1022" s="3">
        <f t="shared" si="171"/>
        <v>7.056</v>
      </c>
      <c r="T1022" s="3">
        <f>(0.5*(1-COS(RADIANS(90-$X$3)))*(D1022+E1022)*'PV model'!$B$4)</f>
        <v>0</v>
      </c>
      <c r="U1022" s="3">
        <f t="shared" si="176"/>
        <v>7.056</v>
      </c>
      <c r="V1022" s="3">
        <f>('PV model'!$B$13*(U1022/1000)*(1-'PV model'!$B$14*((20+C1022)-25))*'PV model'!$B$10)/'PV model'!$B$12</f>
        <v>0.70108585343999985</v>
      </c>
    </row>
    <row r="1023" spans="1:22" x14ac:dyDescent="0.2">
      <c r="A1023" s="10">
        <f t="shared" si="177"/>
        <v>43</v>
      </c>
      <c r="B1023" s="10">
        <f t="shared" si="178"/>
        <v>10</v>
      </c>
      <c r="C1023" s="23">
        <v>7.1</v>
      </c>
      <c r="D1023" s="24">
        <v>0</v>
      </c>
      <c r="E1023" s="24">
        <v>29.988</v>
      </c>
      <c r="F1023" s="48"/>
      <c r="G1023" s="48"/>
      <c r="H1023" s="1">
        <f t="shared" si="179"/>
        <v>-14.281045141966905</v>
      </c>
      <c r="I1023" s="1">
        <f t="shared" si="172"/>
        <v>-14.593487871561951</v>
      </c>
      <c r="J1023" s="4">
        <f>B1023+('PV model'!$B$3/15)+(I1023/60)</f>
        <v>9.4801085354739669</v>
      </c>
      <c r="K1023" s="2">
        <f t="shared" si="173"/>
        <v>37.798371967890496</v>
      </c>
      <c r="L1023" s="2">
        <f>DEGREES(ASIN((((COS(RADIANS('PV model'!$B$2))*COS(RADIANS(H1023))*COS(RADIANS(K1023)))+(SIN(RADIANS('PV model'!$B$2))*SIN(RADIANS(H1023)))))))</f>
        <v>13.322607596064492</v>
      </c>
      <c r="M1023" s="3">
        <f t="shared" si="169"/>
        <v>13.322607596064492</v>
      </c>
      <c r="N1023" s="2">
        <f t="shared" si="174"/>
        <v>37.616345266152464</v>
      </c>
      <c r="O1023" s="2">
        <f>IF('PV model'!$B$2&gt;0, 180-N1023,IF('PV model'!$B$2&lt;0,0-N1023,N1023))</f>
        <v>142.38365473384755</v>
      </c>
      <c r="P1023" s="2">
        <f>ABS(O1023-'PV model'!$B$5)</f>
        <v>62.61634526615245</v>
      </c>
      <c r="Q1023" s="3">
        <f t="shared" si="170"/>
        <v>76.677392403935514</v>
      </c>
      <c r="R1023" s="3">
        <f t="shared" si="175"/>
        <v>0</v>
      </c>
      <c r="S1023" s="3">
        <f t="shared" si="171"/>
        <v>29.988</v>
      </c>
      <c r="T1023" s="3">
        <f>(0.5*(1-COS(RADIANS(90-$X$3)))*(D1023+E1023)*'PV model'!$B$4)</f>
        <v>0</v>
      </c>
      <c r="U1023" s="3">
        <f t="shared" si="176"/>
        <v>29.988</v>
      </c>
      <c r="V1023" s="3">
        <f>('PV model'!$B$13*(U1023/1000)*(1-'PV model'!$B$14*((20+C1023)-25))*'PV model'!$B$10)/'PV model'!$B$12</f>
        <v>2.9724206359680001</v>
      </c>
    </row>
    <row r="1024" spans="1:22" x14ac:dyDescent="0.2">
      <c r="A1024" s="10">
        <f t="shared" si="177"/>
        <v>43</v>
      </c>
      <c r="B1024" s="10">
        <f t="shared" si="178"/>
        <v>11</v>
      </c>
      <c r="C1024" s="23">
        <v>7.6</v>
      </c>
      <c r="D1024" s="24">
        <v>0</v>
      </c>
      <c r="E1024" s="24">
        <v>53.801999999999992</v>
      </c>
      <c r="F1024" s="48"/>
      <c r="G1024" s="48"/>
      <c r="H1024" s="1">
        <f t="shared" si="179"/>
        <v>-14.281045141966905</v>
      </c>
      <c r="I1024" s="1">
        <f t="shared" si="172"/>
        <v>-14.593487871561951</v>
      </c>
      <c r="J1024" s="4">
        <f>B1024+('PV model'!$B$3/15)+(I1024/60)</f>
        <v>10.480108535473967</v>
      </c>
      <c r="K1024" s="2">
        <f t="shared" si="173"/>
        <v>22.798371967890496</v>
      </c>
      <c r="L1024" s="2">
        <f>DEGREES(ASIN((((COS(RADIANS('PV model'!$B$2))*COS(RADIANS(H1024))*COS(RADIANS(K1024)))+(SIN(RADIANS('PV model'!$B$2))*SIN(RADIANS(H1024)))))))</f>
        <v>17.621356616155673</v>
      </c>
      <c r="M1024" s="3">
        <f t="shared" si="169"/>
        <v>17.621356616155673</v>
      </c>
      <c r="N1024" s="2">
        <f t="shared" si="174"/>
        <v>23.203769577582623</v>
      </c>
      <c r="O1024" s="2">
        <f>IF('PV model'!$B$2&gt;0, 180-N1024,IF('PV model'!$B$2&lt;0,0-N1024,N1024))</f>
        <v>156.79623042241738</v>
      </c>
      <c r="P1024" s="2">
        <f>ABS(O1024-'PV model'!$B$5)</f>
        <v>48.203769577582619</v>
      </c>
      <c r="Q1024" s="3">
        <f t="shared" si="170"/>
        <v>72.378643383844334</v>
      </c>
      <c r="R1024" s="3">
        <f t="shared" si="175"/>
        <v>0</v>
      </c>
      <c r="S1024" s="3">
        <f t="shared" si="171"/>
        <v>53.801999999999992</v>
      </c>
      <c r="T1024" s="3">
        <f>(0.5*(1-COS(RADIANS(90-$X$3)))*(D1024+E1024)*'PV model'!$B$4)</f>
        <v>0</v>
      </c>
      <c r="U1024" s="3">
        <f t="shared" si="176"/>
        <v>53.801999999999992</v>
      </c>
      <c r="V1024" s="3">
        <f>('PV model'!$B$13*(U1024/1000)*(1-'PV model'!$B$14*((20+C1024)-25))*'PV model'!$B$10)/'PV model'!$B$12</f>
        <v>5.3221162216319993</v>
      </c>
    </row>
    <row r="1025" spans="1:22" x14ac:dyDescent="0.2">
      <c r="A1025" s="10">
        <f t="shared" si="177"/>
        <v>43</v>
      </c>
      <c r="B1025" s="10">
        <f t="shared" si="178"/>
        <v>12</v>
      </c>
      <c r="C1025" s="23">
        <v>8.1999999999999993</v>
      </c>
      <c r="D1025" s="24">
        <v>0</v>
      </c>
      <c r="E1025" s="24">
        <v>71.441999999999993</v>
      </c>
      <c r="F1025" s="48"/>
      <c r="G1025" s="48"/>
      <c r="H1025" s="1">
        <f t="shared" si="179"/>
        <v>-14.281045141966905</v>
      </c>
      <c r="I1025" s="1">
        <f t="shared" si="172"/>
        <v>-14.593487871561951</v>
      </c>
      <c r="J1025" s="4">
        <f>B1025+('PV model'!$B$3/15)+(I1025/60)</f>
        <v>11.480108535473967</v>
      </c>
      <c r="K1025" s="2">
        <f t="shared" si="173"/>
        <v>7.7983719678904961</v>
      </c>
      <c r="L1025" s="2">
        <f>DEGREES(ASIN((((COS(RADIANS('PV model'!$B$2))*COS(RADIANS(H1025))*COS(RADIANS(K1025)))+(SIN(RADIANS('PV model'!$B$2))*SIN(RADIANS(H1025)))))))</f>
        <v>19.909304128505145</v>
      </c>
      <c r="M1025" s="3">
        <f t="shared" si="169"/>
        <v>19.909304128505145</v>
      </c>
      <c r="N1025" s="2">
        <f t="shared" si="174"/>
        <v>8.0393365143215743</v>
      </c>
      <c r="O1025" s="2">
        <f>IF('PV model'!$B$2&gt;0, 180-N1025,IF('PV model'!$B$2&lt;0,0-N1025,N1025))</f>
        <v>171.96066348567842</v>
      </c>
      <c r="P1025" s="2">
        <f>ABS(O1025-'PV model'!$B$5)</f>
        <v>33.039336514321576</v>
      </c>
      <c r="Q1025" s="3">
        <f t="shared" si="170"/>
        <v>70.090695871494844</v>
      </c>
      <c r="R1025" s="3">
        <f t="shared" si="175"/>
        <v>0</v>
      </c>
      <c r="S1025" s="3">
        <f t="shared" si="171"/>
        <v>71.441999999999993</v>
      </c>
      <c r="T1025" s="3">
        <f>(0.5*(1-COS(RADIANS(90-$X$3)))*(D1025+E1025)*'PV model'!$B$4)</f>
        <v>0</v>
      </c>
      <c r="U1025" s="3">
        <f t="shared" si="176"/>
        <v>71.441999999999993</v>
      </c>
      <c r="V1025" s="3">
        <f>('PV model'!$B$13*(U1025/1000)*(1-'PV model'!$B$14*((20+C1025)-25))*'PV model'!$B$10)/'PV model'!$B$12</f>
        <v>7.0499331383039987</v>
      </c>
    </row>
    <row r="1026" spans="1:22" x14ac:dyDescent="0.2">
      <c r="A1026" s="10">
        <f t="shared" si="177"/>
        <v>43</v>
      </c>
      <c r="B1026" s="10">
        <f t="shared" si="178"/>
        <v>13</v>
      </c>
      <c r="C1026" s="23">
        <v>8.1999999999999993</v>
      </c>
      <c r="D1026" s="24">
        <v>1.1224499999999999</v>
      </c>
      <c r="E1026" s="24">
        <v>103.194</v>
      </c>
      <c r="F1026" s="48"/>
      <c r="G1026" s="48"/>
      <c r="H1026" s="1">
        <f t="shared" si="179"/>
        <v>-14.281045141966905</v>
      </c>
      <c r="I1026" s="1">
        <f t="shared" si="172"/>
        <v>-14.593487871561951</v>
      </c>
      <c r="J1026" s="4">
        <f>B1026+('PV model'!$B$3/15)+(I1026/60)</f>
        <v>12.480108535473967</v>
      </c>
      <c r="K1026" s="2">
        <f t="shared" si="173"/>
        <v>-7.2016280321095039</v>
      </c>
      <c r="L1026" s="2">
        <f>DEGREES(ASIN((((COS(RADIANS('PV model'!$B$2))*COS(RADIANS(H1026))*COS(RADIANS(K1026)))+(SIN(RADIANS('PV model'!$B$2))*SIN(RADIANS(H1026)))))))</f>
        <v>19.954782638826053</v>
      </c>
      <c r="M1026" s="3">
        <f t="shared" si="169"/>
        <v>19.954782638826053</v>
      </c>
      <c r="N1026" s="2">
        <f t="shared" si="174"/>
        <v>-7.426089396865498</v>
      </c>
      <c r="O1026" s="2">
        <f>IF('PV model'!$B$2&gt;0, 180-N1026,IF('PV model'!$B$2&lt;0,0-N1026,N1026))</f>
        <v>187.42608939686551</v>
      </c>
      <c r="P1026" s="2">
        <f>ABS(O1026-'PV model'!$B$5)</f>
        <v>17.573910603134493</v>
      </c>
      <c r="Q1026" s="3">
        <f t="shared" si="170"/>
        <v>70.04521736117394</v>
      </c>
      <c r="R1026" s="3">
        <f t="shared" si="175"/>
        <v>1.1224500000000004</v>
      </c>
      <c r="S1026" s="3">
        <f t="shared" si="171"/>
        <v>103.79892317983217</v>
      </c>
      <c r="T1026" s="3">
        <f>(0.5*(1-COS(RADIANS(90-$X$3)))*(D1026+E1026)*'PV model'!$B$4)</f>
        <v>0</v>
      </c>
      <c r="U1026" s="3">
        <f t="shared" si="176"/>
        <v>104.92137317983217</v>
      </c>
      <c r="V1026" s="3">
        <f>('PV model'!$B$13*(U1026/1000)*(1-'PV model'!$B$14*((20+C1026)-25))*'PV model'!$B$10)/'PV model'!$B$12</f>
        <v>10.353694825128906</v>
      </c>
    </row>
    <row r="1027" spans="1:22" x14ac:dyDescent="0.2">
      <c r="A1027" s="10">
        <f t="shared" si="177"/>
        <v>43</v>
      </c>
      <c r="B1027" s="10">
        <f t="shared" si="178"/>
        <v>14</v>
      </c>
      <c r="C1027" s="23">
        <v>8.3000000000000007</v>
      </c>
      <c r="D1027" s="24">
        <v>17.959199999999999</v>
      </c>
      <c r="E1027" s="24">
        <v>114.66</v>
      </c>
      <c r="F1027" s="48"/>
      <c r="G1027" s="48"/>
      <c r="H1027" s="1">
        <f t="shared" si="179"/>
        <v>-14.281045141966905</v>
      </c>
      <c r="I1027" s="1">
        <f t="shared" si="172"/>
        <v>-14.593487871561951</v>
      </c>
      <c r="J1027" s="4">
        <f>B1027+('PV model'!$B$3/15)+(I1027/60)</f>
        <v>13.480108535473967</v>
      </c>
      <c r="K1027" s="2">
        <f t="shared" si="173"/>
        <v>-22.201628032109504</v>
      </c>
      <c r="L1027" s="2">
        <f>DEGREES(ASIN((((COS(RADIANS('PV model'!$B$2))*COS(RADIANS(H1027))*COS(RADIANS(K1027)))+(SIN(RADIANS('PV model'!$B$2))*SIN(RADIANS(H1027)))))))</f>
        <v>17.752925005544711</v>
      </c>
      <c r="M1027" s="3">
        <f t="shared" si="169"/>
        <v>17.752925005544711</v>
      </c>
      <c r="N1027" s="2">
        <f t="shared" si="174"/>
        <v>-22.61269115493845</v>
      </c>
      <c r="O1027" s="2">
        <f>IF('PV model'!$B$2&gt;0, 180-N1027,IF('PV model'!$B$2&lt;0,0-N1027,N1027))</f>
        <v>202.61269115493846</v>
      </c>
      <c r="P1027" s="2">
        <f>ABS(O1027-'PV model'!$B$5)</f>
        <v>2.3873088450615398</v>
      </c>
      <c r="Q1027" s="3">
        <f t="shared" si="170"/>
        <v>72.247074994455289</v>
      </c>
      <c r="R1027" s="3">
        <f t="shared" si="175"/>
        <v>17.959199999999992</v>
      </c>
      <c r="S1027" s="3">
        <f t="shared" si="171"/>
        <v>122.20694806163793</v>
      </c>
      <c r="T1027" s="3">
        <f>(0.5*(1-COS(RADIANS(90-$X$3)))*(D1027+E1027)*'PV model'!$B$4)</f>
        <v>0</v>
      </c>
      <c r="U1027" s="3">
        <f t="shared" si="176"/>
        <v>140.16614806163793</v>
      </c>
      <c r="V1027" s="3">
        <f>('PV model'!$B$13*(U1027/1000)*(1-'PV model'!$B$14*((20+C1027)-25))*'PV model'!$B$10)/'PV model'!$B$12</f>
        <v>13.826062852526141</v>
      </c>
    </row>
    <row r="1028" spans="1:22" x14ac:dyDescent="0.2">
      <c r="A1028" s="10">
        <f t="shared" si="177"/>
        <v>43</v>
      </c>
      <c r="B1028" s="10">
        <f t="shared" si="178"/>
        <v>15</v>
      </c>
      <c r="C1028" s="23">
        <v>8.3000000000000007</v>
      </c>
      <c r="D1028" s="24">
        <v>49.387799999999999</v>
      </c>
      <c r="E1028" s="24">
        <v>99.665999999999997</v>
      </c>
      <c r="F1028" s="48"/>
      <c r="G1028" s="48"/>
      <c r="H1028" s="1">
        <f t="shared" si="179"/>
        <v>-14.281045141966905</v>
      </c>
      <c r="I1028" s="1">
        <f t="shared" si="172"/>
        <v>-14.593487871561951</v>
      </c>
      <c r="J1028" s="4">
        <f>B1028+('PV model'!$B$3/15)+(I1028/60)</f>
        <v>14.480108535473967</v>
      </c>
      <c r="K1028" s="2">
        <f t="shared" si="173"/>
        <v>-37.201628032109504</v>
      </c>
      <c r="L1028" s="2">
        <f>DEGREES(ASIN((((COS(RADIANS('PV model'!$B$2))*COS(RADIANS(H1028))*COS(RADIANS(K1028)))+(SIN(RADIANS('PV model'!$B$2))*SIN(RADIANS(H1028)))))))</f>
        <v>13.527611180974157</v>
      </c>
      <c r="M1028" s="3">
        <f t="shared" si="169"/>
        <v>13.527611180974157</v>
      </c>
      <c r="N1028" s="2">
        <f t="shared" si="174"/>
        <v>-37.060405991650192</v>
      </c>
      <c r="O1028" s="2">
        <f>IF('PV model'!$B$2&gt;0, 180-N1028,IF('PV model'!$B$2&lt;0,0-N1028,N1028))</f>
        <v>217.06040599165019</v>
      </c>
      <c r="P1028" s="2">
        <f>ABS(O1028-'PV model'!$B$5)</f>
        <v>12.060405991650185</v>
      </c>
      <c r="Q1028" s="3">
        <f t="shared" si="170"/>
        <v>76.472388819025838</v>
      </c>
      <c r="R1028" s="3">
        <f t="shared" si="175"/>
        <v>49.387800000000034</v>
      </c>
      <c r="S1028" s="3">
        <f t="shared" si="171"/>
        <v>112.44918606524537</v>
      </c>
      <c r="T1028" s="3">
        <f>(0.5*(1-COS(RADIANS(90-$X$3)))*(D1028+E1028)*'PV model'!$B$4)</f>
        <v>0</v>
      </c>
      <c r="U1028" s="3">
        <f t="shared" si="176"/>
        <v>161.83698606524541</v>
      </c>
      <c r="V1028" s="3">
        <f>('PV model'!$B$13*(U1028/1000)*(1-'PV model'!$B$14*((20+C1028)-25))*'PV model'!$B$10)/'PV model'!$B$12</f>
        <v>15.963685755404448</v>
      </c>
    </row>
    <row r="1029" spans="1:22" x14ac:dyDescent="0.2">
      <c r="A1029" s="10">
        <f t="shared" si="177"/>
        <v>43</v>
      </c>
      <c r="B1029" s="10">
        <f t="shared" si="178"/>
        <v>16</v>
      </c>
      <c r="C1029" s="23">
        <v>8</v>
      </c>
      <c r="D1029" s="24">
        <v>13.4694</v>
      </c>
      <c r="E1029" s="24">
        <v>64.385999999999996</v>
      </c>
      <c r="F1029" s="48"/>
      <c r="G1029" s="48"/>
      <c r="H1029" s="1">
        <f t="shared" si="179"/>
        <v>-14.281045141966905</v>
      </c>
      <c r="I1029" s="1">
        <f t="shared" si="172"/>
        <v>-14.593487871561951</v>
      </c>
      <c r="J1029" s="4">
        <f>B1029+('PV model'!$B$3/15)+(I1029/60)</f>
        <v>15.480108535473967</v>
      </c>
      <c r="K1029" s="2">
        <f t="shared" si="173"/>
        <v>-52.201628032109504</v>
      </c>
      <c r="L1029" s="2">
        <f>DEGREES(ASIN((((COS(RADIANS('PV model'!$B$2))*COS(RADIANS(H1029))*COS(RADIANS(K1029)))+(SIN(RADIANS('PV model'!$B$2))*SIN(RADIANS(H1029)))))))</f>
        <v>7.6499184540646228</v>
      </c>
      <c r="M1029" s="3">
        <f t="shared" si="169"/>
        <v>7.6499184540646228</v>
      </c>
      <c r="N1029" s="2">
        <f t="shared" si="174"/>
        <v>-50.590696583439012</v>
      </c>
      <c r="O1029" s="2">
        <f>IF('PV model'!$B$2&gt;0, 180-N1029,IF('PV model'!$B$2&lt;0,0-N1029,N1029))</f>
        <v>230.59069658343901</v>
      </c>
      <c r="P1029" s="2">
        <f>ABS(O1029-'PV model'!$B$5)</f>
        <v>25.590696583439012</v>
      </c>
      <c r="Q1029" s="3">
        <f t="shared" si="170"/>
        <v>82.350081545935367</v>
      </c>
      <c r="R1029" s="3">
        <f t="shared" si="175"/>
        <v>13.469400000000011</v>
      </c>
      <c r="S1029" s="3">
        <f t="shared" si="171"/>
        <v>68.354317462110885</v>
      </c>
      <c r="T1029" s="3">
        <f>(0.5*(1-COS(RADIANS(90-$X$3)))*(D1029+E1029)*'PV model'!$B$4)</f>
        <v>0</v>
      </c>
      <c r="U1029" s="3">
        <f t="shared" si="176"/>
        <v>81.823717462110892</v>
      </c>
      <c r="V1029" s="3">
        <f>('PV model'!$B$13*(U1029/1000)*(1-'PV model'!$B$14*((20+C1029)-25))*'PV model'!$B$10)/'PV model'!$B$12</f>
        <v>8.0809496119424544</v>
      </c>
    </row>
    <row r="1030" spans="1:22" x14ac:dyDescent="0.2">
      <c r="A1030" s="10">
        <f t="shared" si="177"/>
        <v>43</v>
      </c>
      <c r="B1030" s="10">
        <f t="shared" si="178"/>
        <v>17</v>
      </c>
      <c r="C1030" s="23">
        <v>7.6</v>
      </c>
      <c r="D1030" s="24">
        <v>0</v>
      </c>
      <c r="E1030" s="24">
        <v>19.404</v>
      </c>
      <c r="F1030" s="48"/>
      <c r="G1030" s="48"/>
      <c r="H1030" s="1">
        <f t="shared" si="179"/>
        <v>-14.281045141966905</v>
      </c>
      <c r="I1030" s="1">
        <f t="shared" si="172"/>
        <v>-14.593487871561951</v>
      </c>
      <c r="J1030" s="4">
        <f>B1030+('PV model'!$B$3/15)+(I1030/60)</f>
        <v>16.480108535473967</v>
      </c>
      <c r="K1030" s="2">
        <f t="shared" si="173"/>
        <v>-67.201628032109511</v>
      </c>
      <c r="L1030" s="2">
        <f>DEGREES(ASIN((((COS(RADIANS('PV model'!$B$2))*COS(RADIANS(H1030))*COS(RADIANS(K1030)))+(SIN(RADIANS('PV model'!$B$2))*SIN(RADIANS(H1030)))))))</f>
        <v>0.53858051133853069</v>
      </c>
      <c r="M1030" s="3">
        <f t="shared" ref="M1030:M1093" si="180">IF(L1030&gt;0, L1030, 0)</f>
        <v>0.53858051133853069</v>
      </c>
      <c r="N1030" s="2">
        <f t="shared" si="174"/>
        <v>-63.30687769794514</v>
      </c>
      <c r="O1030" s="2">
        <f>IF('PV model'!$B$2&gt;0, 180-N1030,IF('PV model'!$B$2&lt;0,0-N1030,N1030))</f>
        <v>243.30687769794514</v>
      </c>
      <c r="P1030" s="2">
        <f>ABS(O1030-'PV model'!$B$5)</f>
        <v>38.30687769794514</v>
      </c>
      <c r="Q1030" s="3">
        <f t="shared" ref="Q1030:Q1093" si="181">DEGREES(ACOS((SIN(RADIANS(L1030))*COS(RADIANS(90-$X$3))+COS(RADIANS(L1030))*COS(RADIANS(P1030))*SIN(RADIANS(90-$X$3)))))</f>
        <v>89.461419488661477</v>
      </c>
      <c r="R1030" s="3">
        <f t="shared" si="175"/>
        <v>0</v>
      </c>
      <c r="S1030" s="3">
        <f t="shared" ref="S1030:S1093" si="182">IF($Z$3=TRUE, IF(E1030=0,0,E1030*(0.5*(1+COS(RADIANS(90-$X$3))*(1+(1-(E1030^2/(D1030+E1030)^2))*(SIN(RADIANS(0.5*$X$3))^3)))*(1+(1-(E1030^2/(D1030+E1030)^2))*(COS(RADIANS(Q1030))^2)*(SIN(RADIANS(90-L1030))^3)))), IF(E1030=0,0,E1030*(0.5*(1+COS(RADIANS(90-$X$3))))))</f>
        <v>19.404</v>
      </c>
      <c r="T1030" s="3">
        <f>(0.5*(1-COS(RADIANS(90-$X$3)))*(D1030+E1030)*'PV model'!$B$4)</f>
        <v>0</v>
      </c>
      <c r="U1030" s="3">
        <f t="shared" si="176"/>
        <v>19.404</v>
      </c>
      <c r="V1030" s="3">
        <f>('PV model'!$B$13*(U1030/1000)*(1-'PV model'!$B$14*((20+C1030)-25))*'PV model'!$B$10)/'PV model'!$B$12</f>
        <v>1.9194517520640002</v>
      </c>
    </row>
    <row r="1031" spans="1:22" x14ac:dyDescent="0.2">
      <c r="A1031" s="10">
        <f t="shared" si="177"/>
        <v>43</v>
      </c>
      <c r="B1031" s="10">
        <f t="shared" si="178"/>
        <v>18</v>
      </c>
      <c r="C1031" s="23">
        <v>7.3</v>
      </c>
      <c r="D1031" s="24">
        <v>0</v>
      </c>
      <c r="E1031" s="24">
        <v>0</v>
      </c>
      <c r="F1031" s="48"/>
      <c r="G1031" s="48"/>
      <c r="H1031" s="1">
        <f t="shared" si="179"/>
        <v>-14.281045141966905</v>
      </c>
      <c r="I1031" s="1">
        <f t="shared" ref="I1031:I1094" si="183">9.87*SIN(RADIANS(1.978*A1031-160.22))-7.53*COS(RADIANS(0.989*A1031-80.11))-1.5*SIN((RADIANS(0.989*A1031-80.11)))</f>
        <v>-14.593487871561951</v>
      </c>
      <c r="J1031" s="4">
        <f>B1031+('PV model'!$B$3/15)+(I1031/60)</f>
        <v>17.480108535473967</v>
      </c>
      <c r="K1031" s="2">
        <f t="shared" ref="K1031:K1094" si="184">15*(12-J1031)</f>
        <v>-82.201628032109511</v>
      </c>
      <c r="L1031" s="2">
        <f>DEGREES(ASIN((((COS(RADIANS('PV model'!$B$2))*COS(RADIANS(H1031))*COS(RADIANS(K1031)))+(SIN(RADIANS('PV model'!$B$2))*SIN(RADIANS(H1031)))))))</f>
        <v>-7.4011178379824321</v>
      </c>
      <c r="M1031" s="3">
        <f t="shared" si="180"/>
        <v>0</v>
      </c>
      <c r="N1031" s="2">
        <f t="shared" ref="N1031:N1094" si="185">DEGREES(ASIN((COS(RADIANS(H1031))*SIN(RADIANS(K1031)))/COS(RADIANS(L1031))))</f>
        <v>-75.512286454860231</v>
      </c>
      <c r="O1031" s="2">
        <f>IF('PV model'!$B$2&gt;0, 180-N1031,IF('PV model'!$B$2&lt;0,0-N1031,N1031))</f>
        <v>255.51228645486023</v>
      </c>
      <c r="P1031" s="2">
        <f>ABS(O1031-'PV model'!$B$5)</f>
        <v>50.512286454860231</v>
      </c>
      <c r="Q1031" s="3">
        <f t="shared" si="181"/>
        <v>97.40111783798244</v>
      </c>
      <c r="R1031" s="3">
        <f t="shared" ref="R1031:R1094" si="186">IF(D1031=0,0,D1031*COS(RADIANS(Q1031))/SIN(RADIANS(L1031)))</f>
        <v>0</v>
      </c>
      <c r="S1031" s="3">
        <f t="shared" si="182"/>
        <v>0</v>
      </c>
      <c r="T1031" s="3">
        <f>(0.5*(1-COS(RADIANS(90-$X$3)))*(D1031+E1031)*'PV model'!$B$4)</f>
        <v>0</v>
      </c>
      <c r="U1031" s="3">
        <f t="shared" ref="U1031:U1094" si="187">R1031+S1031+T1031</f>
        <v>0</v>
      </c>
      <c r="V1031" s="3">
        <f>('PV model'!$B$13*(U1031/1000)*(1-'PV model'!$B$14*((20+C1031)-25))*'PV model'!$B$10)/'PV model'!$B$12</f>
        <v>0</v>
      </c>
    </row>
    <row r="1032" spans="1:22" x14ac:dyDescent="0.2">
      <c r="A1032" s="10">
        <f t="shared" ref="A1032:A1095" si="188">IF(B1032&gt;1,A1031,A1031+1)</f>
        <v>43</v>
      </c>
      <c r="B1032" s="10">
        <f t="shared" ref="B1032:B1095" si="189">IF(B1031&lt;24,B1031+1,1)</f>
        <v>19</v>
      </c>
      <c r="C1032" s="23">
        <v>7</v>
      </c>
      <c r="D1032" s="24">
        <v>0</v>
      </c>
      <c r="E1032" s="24">
        <v>0</v>
      </c>
      <c r="F1032" s="48"/>
      <c r="G1032" s="48"/>
      <c r="H1032" s="1">
        <f t="shared" ref="H1032:H1095" si="190">(23.465*SIN(RADIANS(280.1+0.9863*A1032)))</f>
        <v>-14.281045141966905</v>
      </c>
      <c r="I1032" s="1">
        <f t="shared" si="183"/>
        <v>-14.593487871561951</v>
      </c>
      <c r="J1032" s="4">
        <f>B1032+('PV model'!$B$3/15)+(I1032/60)</f>
        <v>18.480108535473967</v>
      </c>
      <c r="K1032" s="2">
        <f t="shared" si="184"/>
        <v>-97.201628032109511</v>
      </c>
      <c r="L1032" s="2">
        <f>DEGREES(ASIN((((COS(RADIANS('PV model'!$B$2))*COS(RADIANS(H1032))*COS(RADIANS(K1032)))+(SIN(RADIANS('PV model'!$B$2))*SIN(RADIANS(H1032)))))))</f>
        <v>-15.789588170667312</v>
      </c>
      <c r="M1032" s="3">
        <f t="shared" si="180"/>
        <v>0</v>
      </c>
      <c r="N1032" s="2">
        <f t="shared" si="185"/>
        <v>-87.641498307937027</v>
      </c>
      <c r="O1032" s="2">
        <f>IF('PV model'!$B$2&gt;0, 180-N1032,IF('PV model'!$B$2&lt;0,0-N1032,N1032))</f>
        <v>267.64149830793701</v>
      </c>
      <c r="P1032" s="2">
        <f>ABS(O1032-'PV model'!$B$5)</f>
        <v>62.641498307937013</v>
      </c>
      <c r="Q1032" s="3">
        <f t="shared" si="181"/>
        <v>105.78958817066732</v>
      </c>
      <c r="R1032" s="3">
        <f t="shared" si="186"/>
        <v>0</v>
      </c>
      <c r="S1032" s="3">
        <f t="shared" si="182"/>
        <v>0</v>
      </c>
      <c r="T1032" s="3">
        <f>(0.5*(1-COS(RADIANS(90-$X$3)))*(D1032+E1032)*'PV model'!$B$4)</f>
        <v>0</v>
      </c>
      <c r="U1032" s="3">
        <f t="shared" si="187"/>
        <v>0</v>
      </c>
      <c r="V1032" s="3">
        <f>('PV model'!$B$13*(U1032/1000)*(1-'PV model'!$B$14*((20+C1032)-25))*'PV model'!$B$10)/'PV model'!$B$12</f>
        <v>0</v>
      </c>
    </row>
    <row r="1033" spans="1:22" x14ac:dyDescent="0.2">
      <c r="A1033" s="10">
        <f t="shared" si="188"/>
        <v>43</v>
      </c>
      <c r="B1033" s="10">
        <f t="shared" si="189"/>
        <v>20</v>
      </c>
      <c r="C1033" s="23">
        <v>6.7</v>
      </c>
      <c r="D1033" s="24">
        <v>0</v>
      </c>
      <c r="E1033" s="24">
        <v>0</v>
      </c>
      <c r="F1033" s="48"/>
      <c r="G1033" s="48"/>
      <c r="H1033" s="1">
        <f t="shared" si="190"/>
        <v>-14.281045141966905</v>
      </c>
      <c r="I1033" s="1">
        <f t="shared" si="183"/>
        <v>-14.593487871561951</v>
      </c>
      <c r="J1033" s="4">
        <f>B1033+('PV model'!$B$3/15)+(I1033/60)</f>
        <v>19.480108535473967</v>
      </c>
      <c r="K1033" s="2">
        <f t="shared" si="184"/>
        <v>-112.20162803210951</v>
      </c>
      <c r="L1033" s="2">
        <f>DEGREES(ASIN((((COS(RADIANS('PV model'!$B$2))*COS(RADIANS(H1033))*COS(RADIANS(K1033)))+(SIN(RADIANS('PV model'!$B$2))*SIN(RADIANS(H1033)))))))</f>
        <v>-24.249221185176445</v>
      </c>
      <c r="M1033" s="3">
        <f t="shared" si="180"/>
        <v>0</v>
      </c>
      <c r="N1033" s="2">
        <f t="shared" si="185"/>
        <v>-79.761276121754179</v>
      </c>
      <c r="O1033" s="2">
        <f>IF('PV model'!$B$2&gt;0, 180-N1033,IF('PV model'!$B$2&lt;0,0-N1033,N1033))</f>
        <v>259.76127612175418</v>
      </c>
      <c r="P1033" s="2">
        <f>ABS(O1033-'PV model'!$B$5)</f>
        <v>54.761276121754179</v>
      </c>
      <c r="Q1033" s="3">
        <f t="shared" si="181"/>
        <v>114.24922118517645</v>
      </c>
      <c r="R1033" s="3">
        <f t="shared" si="186"/>
        <v>0</v>
      </c>
      <c r="S1033" s="3">
        <f t="shared" si="182"/>
        <v>0</v>
      </c>
      <c r="T1033" s="3">
        <f>(0.5*(1-COS(RADIANS(90-$X$3)))*(D1033+E1033)*'PV model'!$B$4)</f>
        <v>0</v>
      </c>
      <c r="U1033" s="3">
        <f t="shared" si="187"/>
        <v>0</v>
      </c>
      <c r="V1033" s="3">
        <f>('PV model'!$B$13*(U1033/1000)*(1-'PV model'!$B$14*((20+C1033)-25))*'PV model'!$B$10)/'PV model'!$B$12</f>
        <v>0</v>
      </c>
    </row>
    <row r="1034" spans="1:22" x14ac:dyDescent="0.2">
      <c r="A1034" s="10">
        <f t="shared" si="188"/>
        <v>43</v>
      </c>
      <c r="B1034" s="10">
        <f t="shared" si="189"/>
        <v>21</v>
      </c>
      <c r="C1034" s="23">
        <v>6.4</v>
      </c>
      <c r="D1034" s="24">
        <v>0</v>
      </c>
      <c r="E1034" s="24">
        <v>0</v>
      </c>
      <c r="F1034" s="48"/>
      <c r="G1034" s="48"/>
      <c r="H1034" s="1">
        <f t="shared" si="190"/>
        <v>-14.281045141966905</v>
      </c>
      <c r="I1034" s="1">
        <f t="shared" si="183"/>
        <v>-14.593487871561951</v>
      </c>
      <c r="J1034" s="4">
        <f>B1034+('PV model'!$B$3/15)+(I1034/60)</f>
        <v>20.480108535473967</v>
      </c>
      <c r="K1034" s="2">
        <f t="shared" si="184"/>
        <v>-127.20162803210951</v>
      </c>
      <c r="L1034" s="2">
        <f>DEGREES(ASIN((((COS(RADIANS('PV model'!$B$2))*COS(RADIANS(H1034))*COS(RADIANS(K1034)))+(SIN(RADIANS('PV model'!$B$2))*SIN(RADIANS(H1034)))))))</f>
        <v>-32.355625920162964</v>
      </c>
      <c r="M1034" s="3">
        <f t="shared" si="180"/>
        <v>0</v>
      </c>
      <c r="N1034" s="2">
        <f t="shared" si="185"/>
        <v>-66.031303026559684</v>
      </c>
      <c r="O1034" s="2">
        <f>IF('PV model'!$B$2&gt;0, 180-N1034,IF('PV model'!$B$2&lt;0,0-N1034,N1034))</f>
        <v>246.03130302655967</v>
      </c>
      <c r="P1034" s="2">
        <f>ABS(O1034-'PV model'!$B$5)</f>
        <v>41.031303026559669</v>
      </c>
      <c r="Q1034" s="3">
        <f t="shared" si="181"/>
        <v>122.35562592016296</v>
      </c>
      <c r="R1034" s="3">
        <f t="shared" si="186"/>
        <v>0</v>
      </c>
      <c r="S1034" s="3">
        <f t="shared" si="182"/>
        <v>0</v>
      </c>
      <c r="T1034" s="3">
        <f>(0.5*(1-COS(RADIANS(90-$X$3)))*(D1034+E1034)*'PV model'!$B$4)</f>
        <v>0</v>
      </c>
      <c r="U1034" s="3">
        <f t="shared" si="187"/>
        <v>0</v>
      </c>
      <c r="V1034" s="3">
        <f>('PV model'!$B$13*(U1034/1000)*(1-'PV model'!$B$14*((20+C1034)-25))*'PV model'!$B$10)/'PV model'!$B$12</f>
        <v>0</v>
      </c>
    </row>
    <row r="1035" spans="1:22" x14ac:dyDescent="0.2">
      <c r="A1035" s="10">
        <f t="shared" si="188"/>
        <v>43</v>
      </c>
      <c r="B1035" s="10">
        <f t="shared" si="189"/>
        <v>22</v>
      </c>
      <c r="C1035" s="23">
        <v>6.1</v>
      </c>
      <c r="D1035" s="24">
        <v>0</v>
      </c>
      <c r="E1035" s="24">
        <v>0</v>
      </c>
      <c r="F1035" s="48"/>
      <c r="G1035" s="48"/>
      <c r="H1035" s="1">
        <f t="shared" si="190"/>
        <v>-14.281045141966905</v>
      </c>
      <c r="I1035" s="1">
        <f t="shared" si="183"/>
        <v>-14.593487871561951</v>
      </c>
      <c r="J1035" s="4">
        <f>B1035+('PV model'!$B$3/15)+(I1035/60)</f>
        <v>21.480108535473967</v>
      </c>
      <c r="K1035" s="2">
        <f t="shared" si="184"/>
        <v>-142.20162803210951</v>
      </c>
      <c r="L1035" s="2">
        <f>DEGREES(ASIN((((COS(RADIANS('PV model'!$B$2))*COS(RADIANS(H1035))*COS(RADIANS(K1035)))+(SIN(RADIANS('PV model'!$B$2))*SIN(RADIANS(H1035)))))))</f>
        <v>-39.570115275871366</v>
      </c>
      <c r="M1035" s="3">
        <f t="shared" si="180"/>
        <v>0</v>
      </c>
      <c r="N1035" s="2">
        <f t="shared" si="185"/>
        <v>-50.399780569945797</v>
      </c>
      <c r="O1035" s="2">
        <f>IF('PV model'!$B$2&gt;0, 180-N1035,IF('PV model'!$B$2&lt;0,0-N1035,N1035))</f>
        <v>230.39978056994579</v>
      </c>
      <c r="P1035" s="2">
        <f>ABS(O1035-'PV model'!$B$5)</f>
        <v>25.39978056994579</v>
      </c>
      <c r="Q1035" s="3">
        <f t="shared" si="181"/>
        <v>129.57011527587136</v>
      </c>
      <c r="R1035" s="3">
        <f t="shared" si="186"/>
        <v>0</v>
      </c>
      <c r="S1035" s="3">
        <f t="shared" si="182"/>
        <v>0</v>
      </c>
      <c r="T1035" s="3">
        <f>(0.5*(1-COS(RADIANS(90-$X$3)))*(D1035+E1035)*'PV model'!$B$4)</f>
        <v>0</v>
      </c>
      <c r="U1035" s="3">
        <f t="shared" si="187"/>
        <v>0</v>
      </c>
      <c r="V1035" s="3">
        <f>('PV model'!$B$13*(U1035/1000)*(1-'PV model'!$B$14*((20+C1035)-25))*'PV model'!$B$10)/'PV model'!$B$12</f>
        <v>0</v>
      </c>
    </row>
    <row r="1036" spans="1:22" x14ac:dyDescent="0.2">
      <c r="A1036" s="10">
        <f t="shared" si="188"/>
        <v>43</v>
      </c>
      <c r="B1036" s="10">
        <f t="shared" si="189"/>
        <v>23</v>
      </c>
      <c r="C1036" s="23">
        <v>5.9</v>
      </c>
      <c r="D1036" s="24">
        <v>0</v>
      </c>
      <c r="E1036" s="24">
        <v>0</v>
      </c>
      <c r="F1036" s="48"/>
      <c r="G1036" s="48"/>
      <c r="H1036" s="1">
        <f t="shared" si="190"/>
        <v>-14.281045141966905</v>
      </c>
      <c r="I1036" s="1">
        <f t="shared" si="183"/>
        <v>-14.593487871561951</v>
      </c>
      <c r="J1036" s="4">
        <f>B1036+('PV model'!$B$3/15)+(I1036/60)</f>
        <v>22.480108535473967</v>
      </c>
      <c r="K1036" s="2">
        <f t="shared" si="184"/>
        <v>-157.20162803210951</v>
      </c>
      <c r="L1036" s="2">
        <f>DEGREES(ASIN((((COS(RADIANS('PV model'!$B$2))*COS(RADIANS(H1036))*COS(RADIANS(K1036)))+(SIN(RADIANS('PV model'!$B$2))*SIN(RADIANS(H1036)))))))</f>
        <v>-45.179084406475809</v>
      </c>
      <c r="M1036" s="3">
        <f t="shared" si="180"/>
        <v>0</v>
      </c>
      <c r="N1036" s="2">
        <f t="shared" si="185"/>
        <v>-32.189828263621663</v>
      </c>
      <c r="O1036" s="2">
        <f>IF('PV model'!$B$2&gt;0, 180-N1036,IF('PV model'!$B$2&lt;0,0-N1036,N1036))</f>
        <v>212.18982826362168</v>
      </c>
      <c r="P1036" s="2">
        <f>ABS(O1036-'PV model'!$B$5)</f>
        <v>7.1898282636216777</v>
      </c>
      <c r="Q1036" s="3">
        <f t="shared" si="181"/>
        <v>135.17908440647582</v>
      </c>
      <c r="R1036" s="3">
        <f t="shared" si="186"/>
        <v>0</v>
      </c>
      <c r="S1036" s="3">
        <f t="shared" si="182"/>
        <v>0</v>
      </c>
      <c r="T1036" s="3">
        <f>(0.5*(1-COS(RADIANS(90-$X$3)))*(D1036+E1036)*'PV model'!$B$4)</f>
        <v>0</v>
      </c>
      <c r="U1036" s="3">
        <f t="shared" si="187"/>
        <v>0</v>
      </c>
      <c r="V1036" s="3">
        <f>('PV model'!$B$13*(U1036/1000)*(1-'PV model'!$B$14*((20+C1036)-25))*'PV model'!$B$10)/'PV model'!$B$12</f>
        <v>0</v>
      </c>
    </row>
    <row r="1037" spans="1:22" x14ac:dyDescent="0.2">
      <c r="A1037" s="10">
        <f t="shared" si="188"/>
        <v>43</v>
      </c>
      <c r="B1037" s="10">
        <f t="shared" si="189"/>
        <v>24</v>
      </c>
      <c r="C1037" s="23">
        <v>5.6</v>
      </c>
      <c r="D1037" s="24">
        <v>0</v>
      </c>
      <c r="E1037" s="24">
        <v>0</v>
      </c>
      <c r="F1037" s="48"/>
      <c r="G1037" s="48"/>
      <c r="H1037" s="1">
        <f t="shared" si="190"/>
        <v>-14.281045141966905</v>
      </c>
      <c r="I1037" s="1">
        <f t="shared" si="183"/>
        <v>-14.593487871561951</v>
      </c>
      <c r="J1037" s="4">
        <f>B1037+('PV model'!$B$3/15)+(I1037/60)</f>
        <v>23.480108535473967</v>
      </c>
      <c r="K1037" s="2">
        <f t="shared" si="184"/>
        <v>-172.20162803210951</v>
      </c>
      <c r="L1037" s="2">
        <f>DEGREES(ASIN((((COS(RADIANS('PV model'!$B$2))*COS(RADIANS(H1037))*COS(RADIANS(K1037)))+(SIN(RADIANS('PV model'!$B$2))*SIN(RADIANS(H1037)))))))</f>
        <v>-48.341561778358134</v>
      </c>
      <c r="M1037" s="3">
        <f t="shared" si="180"/>
        <v>0</v>
      </c>
      <c r="N1037" s="2">
        <f t="shared" si="185"/>
        <v>-11.410002651707194</v>
      </c>
      <c r="O1037" s="2">
        <f>IF('PV model'!$B$2&gt;0, 180-N1037,IF('PV model'!$B$2&lt;0,0-N1037,N1037))</f>
        <v>191.4100026517072</v>
      </c>
      <c r="P1037" s="2">
        <f>ABS(O1037-'PV model'!$B$5)</f>
        <v>13.589997348292798</v>
      </c>
      <c r="Q1037" s="3">
        <f t="shared" si="181"/>
        <v>138.34156177835814</v>
      </c>
      <c r="R1037" s="3">
        <f t="shared" si="186"/>
        <v>0</v>
      </c>
      <c r="S1037" s="3">
        <f t="shared" si="182"/>
        <v>0</v>
      </c>
      <c r="T1037" s="3">
        <f>(0.5*(1-COS(RADIANS(90-$X$3)))*(D1037+E1037)*'PV model'!$B$4)</f>
        <v>0</v>
      </c>
      <c r="U1037" s="3">
        <f t="shared" si="187"/>
        <v>0</v>
      </c>
      <c r="V1037" s="3">
        <f>('PV model'!$B$13*(U1037/1000)*(1-'PV model'!$B$14*((20+C1037)-25))*'PV model'!$B$10)/'PV model'!$B$12</f>
        <v>0</v>
      </c>
    </row>
    <row r="1038" spans="1:22" x14ac:dyDescent="0.2">
      <c r="A1038" s="10">
        <f t="shared" si="188"/>
        <v>44</v>
      </c>
      <c r="B1038" s="10">
        <f t="shared" si="189"/>
        <v>1</v>
      </c>
      <c r="C1038" s="23">
        <v>5.5</v>
      </c>
      <c r="D1038" s="24">
        <v>0</v>
      </c>
      <c r="E1038" s="24">
        <v>0</v>
      </c>
      <c r="F1038" s="48"/>
      <c r="G1038" s="48"/>
      <c r="H1038" s="1">
        <f t="shared" si="190"/>
        <v>-13.958438470157949</v>
      </c>
      <c r="I1038" s="1">
        <f t="shared" si="183"/>
        <v>-14.599620256928221</v>
      </c>
      <c r="J1038" s="4">
        <f>B1038+('PV model'!$B$3/15)+(I1038/60)</f>
        <v>0.48000632905119633</v>
      </c>
      <c r="K1038" s="2">
        <f t="shared" si="184"/>
        <v>172.79990506423206</v>
      </c>
      <c r="L1038" s="2">
        <f>DEGREES(ASIN((((COS(RADIANS('PV model'!$B$2))*COS(RADIANS(H1038))*COS(RADIANS(K1038)))+(SIN(RADIANS('PV model'!$B$2))*SIN(RADIANS(H1038)))))))</f>
        <v>-48.085315178938778</v>
      </c>
      <c r="M1038" s="3">
        <f t="shared" si="180"/>
        <v>0</v>
      </c>
      <c r="N1038" s="2">
        <f t="shared" si="185"/>
        <v>10.490952789377822</v>
      </c>
      <c r="O1038" s="2">
        <f>IF('PV model'!$B$2&gt;0, 180-N1038,IF('PV model'!$B$2&lt;0,0-N1038,N1038))</f>
        <v>169.50904721062219</v>
      </c>
      <c r="P1038" s="2">
        <f>ABS(O1038-'PV model'!$B$5)</f>
        <v>35.490952789377815</v>
      </c>
      <c r="Q1038" s="3">
        <f t="shared" si="181"/>
        <v>138.08531517893877</v>
      </c>
      <c r="R1038" s="3">
        <f t="shared" si="186"/>
        <v>0</v>
      </c>
      <c r="S1038" s="3">
        <f t="shared" si="182"/>
        <v>0</v>
      </c>
      <c r="T1038" s="3">
        <f>(0.5*(1-COS(RADIANS(90-$X$3)))*(D1038+E1038)*'PV model'!$B$4)</f>
        <v>0</v>
      </c>
      <c r="U1038" s="3">
        <f t="shared" si="187"/>
        <v>0</v>
      </c>
      <c r="V1038" s="3">
        <f>('PV model'!$B$13*(U1038/1000)*(1-'PV model'!$B$14*((20+C1038)-25))*'PV model'!$B$10)/'PV model'!$B$12</f>
        <v>0</v>
      </c>
    </row>
    <row r="1039" spans="1:22" x14ac:dyDescent="0.2">
      <c r="A1039" s="10">
        <f t="shared" si="188"/>
        <v>44</v>
      </c>
      <c r="B1039" s="10">
        <f t="shared" si="189"/>
        <v>2</v>
      </c>
      <c r="C1039" s="23">
        <v>5.5</v>
      </c>
      <c r="D1039" s="24">
        <v>0</v>
      </c>
      <c r="E1039" s="24">
        <v>0</v>
      </c>
      <c r="F1039" s="48"/>
      <c r="G1039" s="48"/>
      <c r="H1039" s="1">
        <f t="shared" si="190"/>
        <v>-13.958438470157949</v>
      </c>
      <c r="I1039" s="1">
        <f t="shared" si="183"/>
        <v>-14.599620256928221</v>
      </c>
      <c r="J1039" s="4">
        <f>B1039+('PV model'!$B$3/15)+(I1039/60)</f>
        <v>1.4800063290511964</v>
      </c>
      <c r="K1039" s="2">
        <f t="shared" si="184"/>
        <v>157.79990506423206</v>
      </c>
      <c r="L1039" s="2">
        <f>DEGREES(ASIN((((COS(RADIANS('PV model'!$B$2))*COS(RADIANS(H1039))*COS(RADIANS(K1039)))+(SIN(RADIANS('PV model'!$B$2))*SIN(RADIANS(H1039)))))))</f>
        <v>-45.050278109304067</v>
      </c>
      <c r="M1039" s="3">
        <f t="shared" si="180"/>
        <v>0</v>
      </c>
      <c r="N1039" s="2">
        <f t="shared" si="185"/>
        <v>31.26697728753383</v>
      </c>
      <c r="O1039" s="2">
        <f>IF('PV model'!$B$2&gt;0, 180-N1039,IF('PV model'!$B$2&lt;0,0-N1039,N1039))</f>
        <v>148.73302271246618</v>
      </c>
      <c r="P1039" s="2">
        <f>ABS(O1039-'PV model'!$B$5)</f>
        <v>56.26697728753382</v>
      </c>
      <c r="Q1039" s="3">
        <f t="shared" si="181"/>
        <v>135.05027810930406</v>
      </c>
      <c r="R1039" s="3">
        <f t="shared" si="186"/>
        <v>0</v>
      </c>
      <c r="S1039" s="3">
        <f t="shared" si="182"/>
        <v>0</v>
      </c>
      <c r="T1039" s="3">
        <f>(0.5*(1-COS(RADIANS(90-$X$3)))*(D1039+E1039)*'PV model'!$B$4)</f>
        <v>0</v>
      </c>
      <c r="U1039" s="3">
        <f t="shared" si="187"/>
        <v>0</v>
      </c>
      <c r="V1039" s="3">
        <f>('PV model'!$B$13*(U1039/1000)*(1-'PV model'!$B$14*((20+C1039)-25))*'PV model'!$B$10)/'PV model'!$B$12</f>
        <v>0</v>
      </c>
    </row>
    <row r="1040" spans="1:22" x14ac:dyDescent="0.2">
      <c r="A1040" s="10">
        <f t="shared" si="188"/>
        <v>44</v>
      </c>
      <c r="B1040" s="10">
        <f t="shared" si="189"/>
        <v>3</v>
      </c>
      <c r="C1040" s="23">
        <v>5.4</v>
      </c>
      <c r="D1040" s="24">
        <v>0</v>
      </c>
      <c r="E1040" s="24">
        <v>0</v>
      </c>
      <c r="F1040" s="48"/>
      <c r="G1040" s="48"/>
      <c r="H1040" s="1">
        <f t="shared" si="190"/>
        <v>-13.958438470157949</v>
      </c>
      <c r="I1040" s="1">
        <f t="shared" si="183"/>
        <v>-14.599620256928221</v>
      </c>
      <c r="J1040" s="4">
        <f>B1040+('PV model'!$B$3/15)+(I1040/60)</f>
        <v>2.480006329051196</v>
      </c>
      <c r="K1040" s="2">
        <f t="shared" si="184"/>
        <v>142.79990506423206</v>
      </c>
      <c r="L1040" s="2">
        <f>DEGREES(ASIN((((COS(RADIANS('PV model'!$B$2))*COS(RADIANS(H1040))*COS(RADIANS(K1040)))+(SIN(RADIANS('PV model'!$B$2))*SIN(RADIANS(H1040)))))))</f>
        <v>-39.541037126225532</v>
      </c>
      <c r="M1040" s="3">
        <f t="shared" si="180"/>
        <v>0</v>
      </c>
      <c r="N1040" s="2">
        <f t="shared" si="185"/>
        <v>49.539576092249163</v>
      </c>
      <c r="O1040" s="2">
        <f>IF('PV model'!$B$2&gt;0, 180-N1040,IF('PV model'!$B$2&lt;0,0-N1040,N1040))</f>
        <v>130.46042390775085</v>
      </c>
      <c r="P1040" s="2">
        <f>ABS(O1040-'PV model'!$B$5)</f>
        <v>74.539576092249149</v>
      </c>
      <c r="Q1040" s="3">
        <f t="shared" si="181"/>
        <v>129.54103712622555</v>
      </c>
      <c r="R1040" s="3">
        <f t="shared" si="186"/>
        <v>0</v>
      </c>
      <c r="S1040" s="3">
        <f t="shared" si="182"/>
        <v>0</v>
      </c>
      <c r="T1040" s="3">
        <f>(0.5*(1-COS(RADIANS(90-$X$3)))*(D1040+E1040)*'PV model'!$B$4)</f>
        <v>0</v>
      </c>
      <c r="U1040" s="3">
        <f t="shared" si="187"/>
        <v>0</v>
      </c>
      <c r="V1040" s="3">
        <f>('PV model'!$B$13*(U1040/1000)*(1-'PV model'!$B$14*((20+C1040)-25))*'PV model'!$B$10)/'PV model'!$B$12</f>
        <v>0</v>
      </c>
    </row>
    <row r="1041" spans="1:22" x14ac:dyDescent="0.2">
      <c r="A1041" s="10">
        <f t="shared" si="188"/>
        <v>44</v>
      </c>
      <c r="B1041" s="10">
        <f t="shared" si="189"/>
        <v>4</v>
      </c>
      <c r="C1041" s="23">
        <v>5.3</v>
      </c>
      <c r="D1041" s="24">
        <v>0</v>
      </c>
      <c r="E1041" s="24">
        <v>0</v>
      </c>
      <c r="F1041" s="48"/>
      <c r="G1041" s="48"/>
      <c r="H1041" s="1">
        <f t="shared" si="190"/>
        <v>-13.958438470157949</v>
      </c>
      <c r="I1041" s="1">
        <f t="shared" si="183"/>
        <v>-14.599620256928221</v>
      </c>
      <c r="J1041" s="4">
        <f>B1041+('PV model'!$B$3/15)+(I1041/60)</f>
        <v>3.480006329051196</v>
      </c>
      <c r="K1041" s="2">
        <f t="shared" si="184"/>
        <v>127.79990506423205</v>
      </c>
      <c r="L1041" s="2">
        <f>DEGREES(ASIN((((COS(RADIANS('PV model'!$B$2))*COS(RADIANS(H1041))*COS(RADIANS(K1041)))+(SIN(RADIANS('PV model'!$B$2))*SIN(RADIANS(H1041)))))))</f>
        <v>-32.39116459963163</v>
      </c>
      <c r="M1041" s="3">
        <f t="shared" si="180"/>
        <v>0</v>
      </c>
      <c r="N1041" s="2">
        <f t="shared" si="185"/>
        <v>65.246403222036918</v>
      </c>
      <c r="O1041" s="2">
        <f>IF('PV model'!$B$2&gt;0, 180-N1041,IF('PV model'!$B$2&lt;0,0-N1041,N1041))</f>
        <v>114.75359677796308</v>
      </c>
      <c r="P1041" s="2">
        <f>ABS(O1041-'PV model'!$B$5)</f>
        <v>90.246403222036918</v>
      </c>
      <c r="Q1041" s="3">
        <f t="shared" si="181"/>
        <v>122.39116459963162</v>
      </c>
      <c r="R1041" s="3">
        <f t="shared" si="186"/>
        <v>0</v>
      </c>
      <c r="S1041" s="3">
        <f t="shared" si="182"/>
        <v>0</v>
      </c>
      <c r="T1041" s="3">
        <f>(0.5*(1-COS(RADIANS(90-$X$3)))*(D1041+E1041)*'PV model'!$B$4)</f>
        <v>0</v>
      </c>
      <c r="U1041" s="3">
        <f t="shared" si="187"/>
        <v>0</v>
      </c>
      <c r="V1041" s="3">
        <f>('PV model'!$B$13*(U1041/1000)*(1-'PV model'!$B$14*((20+C1041)-25))*'PV model'!$B$10)/'PV model'!$B$12</f>
        <v>0</v>
      </c>
    </row>
    <row r="1042" spans="1:22" x14ac:dyDescent="0.2">
      <c r="A1042" s="10">
        <f t="shared" si="188"/>
        <v>44</v>
      </c>
      <c r="B1042" s="10">
        <f t="shared" si="189"/>
        <v>5</v>
      </c>
      <c r="C1042" s="23">
        <v>5.2</v>
      </c>
      <c r="D1042" s="24">
        <v>0</v>
      </c>
      <c r="E1042" s="24">
        <v>0</v>
      </c>
      <c r="F1042" s="48"/>
      <c r="G1042" s="48"/>
      <c r="H1042" s="1">
        <f t="shared" si="190"/>
        <v>-13.958438470157949</v>
      </c>
      <c r="I1042" s="1">
        <f t="shared" si="183"/>
        <v>-14.599620256928221</v>
      </c>
      <c r="J1042" s="4">
        <f>B1042+('PV model'!$B$3/15)+(I1042/60)</f>
        <v>4.4800063290511964</v>
      </c>
      <c r="K1042" s="2">
        <f t="shared" si="184"/>
        <v>112.79990506423205</v>
      </c>
      <c r="L1042" s="2">
        <f>DEGREES(ASIN((((COS(RADIANS('PV model'!$B$2))*COS(RADIANS(H1042))*COS(RADIANS(K1042)))+(SIN(RADIANS('PV model'!$B$2))*SIN(RADIANS(H1042)))))))</f>
        <v>-24.318153459334312</v>
      </c>
      <c r="M1042" s="3">
        <f t="shared" si="180"/>
        <v>0</v>
      </c>
      <c r="N1042" s="2">
        <f t="shared" si="185"/>
        <v>79.036914103197248</v>
      </c>
      <c r="O1042" s="2">
        <f>IF('PV model'!$B$2&gt;0, 180-N1042,IF('PV model'!$B$2&lt;0,0-N1042,N1042))</f>
        <v>100.96308589680275</v>
      </c>
      <c r="P1042" s="2">
        <f>ABS(O1042-'PV model'!$B$5)</f>
        <v>104.03691410319725</v>
      </c>
      <c r="Q1042" s="3">
        <f t="shared" si="181"/>
        <v>114.31815345933431</v>
      </c>
      <c r="R1042" s="3">
        <f t="shared" si="186"/>
        <v>0</v>
      </c>
      <c r="S1042" s="3">
        <f t="shared" si="182"/>
        <v>0</v>
      </c>
      <c r="T1042" s="3">
        <f>(0.5*(1-COS(RADIANS(90-$X$3)))*(D1042+E1042)*'PV model'!$B$4)</f>
        <v>0</v>
      </c>
      <c r="U1042" s="3">
        <f t="shared" si="187"/>
        <v>0</v>
      </c>
      <c r="V1042" s="3">
        <f>('PV model'!$B$13*(U1042/1000)*(1-'PV model'!$B$14*((20+C1042)-25))*'PV model'!$B$10)/'PV model'!$B$12</f>
        <v>0</v>
      </c>
    </row>
    <row r="1043" spans="1:22" x14ac:dyDescent="0.2">
      <c r="A1043" s="10">
        <f t="shared" si="188"/>
        <v>44</v>
      </c>
      <c r="B1043" s="10">
        <f t="shared" si="189"/>
        <v>6</v>
      </c>
      <c r="C1043" s="23">
        <v>5.0999999999999996</v>
      </c>
      <c r="D1043" s="24">
        <v>0</v>
      </c>
      <c r="E1043" s="24">
        <v>0</v>
      </c>
      <c r="F1043" s="48"/>
      <c r="G1043" s="48"/>
      <c r="H1043" s="1">
        <f t="shared" si="190"/>
        <v>-13.958438470157949</v>
      </c>
      <c r="I1043" s="1">
        <f t="shared" si="183"/>
        <v>-14.599620256928221</v>
      </c>
      <c r="J1043" s="4">
        <f>B1043+('PV model'!$B$3/15)+(I1043/60)</f>
        <v>5.4800063290511964</v>
      </c>
      <c r="K1043" s="2">
        <f t="shared" si="184"/>
        <v>97.79990506423205</v>
      </c>
      <c r="L1043" s="2">
        <f>DEGREES(ASIN((((COS(RADIANS('PV model'!$B$2))*COS(RADIANS(H1043))*COS(RADIANS(K1043)))+(SIN(RADIANS('PV model'!$B$2))*SIN(RADIANS(H1043)))))))</f>
        <v>-15.866294633484957</v>
      </c>
      <c r="M1043" s="3">
        <f t="shared" si="180"/>
        <v>0</v>
      </c>
      <c r="N1043" s="2">
        <f t="shared" si="185"/>
        <v>88.326897505081291</v>
      </c>
      <c r="O1043" s="2">
        <f>IF('PV model'!$B$2&gt;0, 180-N1043,IF('PV model'!$B$2&lt;0,0-N1043,N1043))</f>
        <v>91.673102494918709</v>
      </c>
      <c r="P1043" s="2">
        <f>ABS(O1043-'PV model'!$B$5)</f>
        <v>113.32689750508129</v>
      </c>
      <c r="Q1043" s="3">
        <f t="shared" si="181"/>
        <v>105.86629463348496</v>
      </c>
      <c r="R1043" s="3">
        <f t="shared" si="186"/>
        <v>0</v>
      </c>
      <c r="S1043" s="3">
        <f t="shared" si="182"/>
        <v>0</v>
      </c>
      <c r="T1043" s="3">
        <f>(0.5*(1-COS(RADIANS(90-$X$3)))*(D1043+E1043)*'PV model'!$B$4)</f>
        <v>0</v>
      </c>
      <c r="U1043" s="3">
        <f t="shared" si="187"/>
        <v>0</v>
      </c>
      <c r="V1043" s="3">
        <f>('PV model'!$B$13*(U1043/1000)*(1-'PV model'!$B$14*((20+C1043)-25))*'PV model'!$B$10)/'PV model'!$B$12</f>
        <v>0</v>
      </c>
    </row>
    <row r="1044" spans="1:22" x14ac:dyDescent="0.2">
      <c r="A1044" s="10">
        <f t="shared" si="188"/>
        <v>44</v>
      </c>
      <c r="B1044" s="10">
        <f t="shared" si="189"/>
        <v>7</v>
      </c>
      <c r="C1044" s="23">
        <v>5.4</v>
      </c>
      <c r="D1044" s="24">
        <v>0</v>
      </c>
      <c r="E1044" s="24">
        <v>0</v>
      </c>
      <c r="F1044" s="48"/>
      <c r="G1044" s="48"/>
      <c r="H1044" s="1">
        <f t="shared" si="190"/>
        <v>-13.958438470157949</v>
      </c>
      <c r="I1044" s="1">
        <f t="shared" si="183"/>
        <v>-14.599620256928221</v>
      </c>
      <c r="J1044" s="4">
        <f>B1044+('PV model'!$B$3/15)+(I1044/60)</f>
        <v>6.4800063290511964</v>
      </c>
      <c r="K1044" s="2">
        <f t="shared" si="184"/>
        <v>82.79990506423205</v>
      </c>
      <c r="L1044" s="2">
        <f>DEGREES(ASIN((((COS(RADIANS('PV model'!$B$2))*COS(RADIANS(H1044))*COS(RADIANS(K1044)))+(SIN(RADIANS('PV model'!$B$2))*SIN(RADIANS(H1044)))))))</f>
        <v>-7.4638073561585401</v>
      </c>
      <c r="M1044" s="3">
        <f t="shared" si="180"/>
        <v>0</v>
      </c>
      <c r="N1044" s="2">
        <f t="shared" si="185"/>
        <v>76.178778285963091</v>
      </c>
      <c r="O1044" s="2">
        <f>IF('PV model'!$B$2&gt;0, 180-N1044,IF('PV model'!$B$2&lt;0,0-N1044,N1044))</f>
        <v>103.82122171403691</v>
      </c>
      <c r="P1044" s="2">
        <f>ABS(O1044-'PV model'!$B$5)</f>
        <v>101.17877828596309</v>
      </c>
      <c r="Q1044" s="3">
        <f t="shared" si="181"/>
        <v>97.46380735615854</v>
      </c>
      <c r="R1044" s="3">
        <f t="shared" si="186"/>
        <v>0</v>
      </c>
      <c r="S1044" s="3">
        <f t="shared" si="182"/>
        <v>0</v>
      </c>
      <c r="T1044" s="3">
        <f>(0.5*(1-COS(RADIANS(90-$X$3)))*(D1044+E1044)*'PV model'!$B$4)</f>
        <v>0</v>
      </c>
      <c r="U1044" s="3">
        <f t="shared" si="187"/>
        <v>0</v>
      </c>
      <c r="V1044" s="3">
        <f>('PV model'!$B$13*(U1044/1000)*(1-'PV model'!$B$14*((20+C1044)-25))*'PV model'!$B$10)/'PV model'!$B$12</f>
        <v>0</v>
      </c>
    </row>
    <row r="1045" spans="1:22" x14ac:dyDescent="0.2">
      <c r="A1045" s="10">
        <f t="shared" si="188"/>
        <v>44</v>
      </c>
      <c r="B1045" s="10">
        <f t="shared" si="189"/>
        <v>8</v>
      </c>
      <c r="C1045" s="23">
        <v>5.7</v>
      </c>
      <c r="D1045" s="24">
        <v>0</v>
      </c>
      <c r="E1045" s="24">
        <v>0</v>
      </c>
      <c r="F1045" s="48"/>
      <c r="G1045" s="48"/>
      <c r="H1045" s="1">
        <f t="shared" si="190"/>
        <v>-13.958438470157949</v>
      </c>
      <c r="I1045" s="1">
        <f t="shared" si="183"/>
        <v>-14.599620256928221</v>
      </c>
      <c r="J1045" s="4">
        <f>B1045+('PV model'!$B$3/15)+(I1045/60)</f>
        <v>7.4800063290511964</v>
      </c>
      <c r="K1045" s="2">
        <f t="shared" si="184"/>
        <v>67.79990506423205</v>
      </c>
      <c r="L1045" s="2">
        <f>DEGREES(ASIN((((COS(RADIANS('PV model'!$B$2))*COS(RADIANS(H1045))*COS(RADIANS(K1045)))+(SIN(RADIANS('PV model'!$B$2))*SIN(RADIANS(H1045)))))))</f>
        <v>0.50985922783615034</v>
      </c>
      <c r="M1045" s="3">
        <f t="shared" si="180"/>
        <v>0.50985922783615034</v>
      </c>
      <c r="N1045" s="2">
        <f t="shared" si="185"/>
        <v>63.970142342275444</v>
      </c>
      <c r="O1045" s="2">
        <f>IF('PV model'!$B$2&gt;0, 180-N1045,IF('PV model'!$B$2&lt;0,0-N1045,N1045))</f>
        <v>116.02985765772456</v>
      </c>
      <c r="P1045" s="2">
        <f>ABS(O1045-'PV model'!$B$5)</f>
        <v>88.970142342275437</v>
      </c>
      <c r="Q1045" s="3">
        <f t="shared" si="181"/>
        <v>89.490140772163841</v>
      </c>
      <c r="R1045" s="3">
        <f t="shared" si="186"/>
        <v>0</v>
      </c>
      <c r="S1045" s="3">
        <f t="shared" si="182"/>
        <v>0</v>
      </c>
      <c r="T1045" s="3">
        <f>(0.5*(1-COS(RADIANS(90-$X$3)))*(D1045+E1045)*'PV model'!$B$4)</f>
        <v>0</v>
      </c>
      <c r="U1045" s="3">
        <f t="shared" si="187"/>
        <v>0</v>
      </c>
      <c r="V1045" s="3">
        <f>('PV model'!$B$13*(U1045/1000)*(1-'PV model'!$B$14*((20+C1045)-25))*'PV model'!$B$10)/'PV model'!$B$12</f>
        <v>0</v>
      </c>
    </row>
    <row r="1046" spans="1:22" x14ac:dyDescent="0.2">
      <c r="A1046" s="10">
        <f t="shared" si="188"/>
        <v>44</v>
      </c>
      <c r="B1046" s="10">
        <f t="shared" si="189"/>
        <v>9</v>
      </c>
      <c r="C1046" s="23">
        <v>6</v>
      </c>
      <c r="D1046" s="24">
        <v>0</v>
      </c>
      <c r="E1046" s="24">
        <v>14.994</v>
      </c>
      <c r="F1046" s="48"/>
      <c r="G1046" s="48"/>
      <c r="H1046" s="1">
        <f t="shared" si="190"/>
        <v>-13.958438470157949</v>
      </c>
      <c r="I1046" s="1">
        <f t="shared" si="183"/>
        <v>-14.599620256928221</v>
      </c>
      <c r="J1046" s="4">
        <f>B1046+('PV model'!$B$3/15)+(I1046/60)</f>
        <v>8.4800063290511964</v>
      </c>
      <c r="K1046" s="2">
        <f t="shared" si="184"/>
        <v>52.79990506423205</v>
      </c>
      <c r="L1046" s="2">
        <f>DEGREES(ASIN((((COS(RADIANS('PV model'!$B$2))*COS(RADIANS(H1046))*COS(RADIANS(K1046)))+(SIN(RADIANS('PV model'!$B$2))*SIN(RADIANS(H1046)))))))</f>
        <v>7.6743878803688377</v>
      </c>
      <c r="M1046" s="3">
        <f t="shared" si="180"/>
        <v>7.6743878803688377</v>
      </c>
      <c r="N1046" s="2">
        <f t="shared" si="185"/>
        <v>51.260080609683001</v>
      </c>
      <c r="O1046" s="2">
        <f>IF('PV model'!$B$2&gt;0, 180-N1046,IF('PV model'!$B$2&lt;0,0-N1046,N1046))</f>
        <v>128.739919390317</v>
      </c>
      <c r="P1046" s="2">
        <f>ABS(O1046-'PV model'!$B$5)</f>
        <v>76.260080609683001</v>
      </c>
      <c r="Q1046" s="3">
        <f t="shared" si="181"/>
        <v>82.32561211963116</v>
      </c>
      <c r="R1046" s="3">
        <f t="shared" si="186"/>
        <v>0</v>
      </c>
      <c r="S1046" s="3">
        <f t="shared" si="182"/>
        <v>14.994</v>
      </c>
      <c r="T1046" s="3">
        <f>(0.5*(1-COS(RADIANS(90-$X$3)))*(D1046+E1046)*'PV model'!$B$4)</f>
        <v>0</v>
      </c>
      <c r="U1046" s="3">
        <f t="shared" si="187"/>
        <v>14.994</v>
      </c>
      <c r="V1046" s="3">
        <f>('PV model'!$B$13*(U1046/1000)*(1-'PV model'!$B$14*((20+C1046)-25))*'PV model'!$B$10)/'PV model'!$B$12</f>
        <v>1.4928050390400001</v>
      </c>
    </row>
    <row r="1047" spans="1:22" x14ac:dyDescent="0.2">
      <c r="A1047" s="10">
        <f t="shared" si="188"/>
        <v>44</v>
      </c>
      <c r="B1047" s="10">
        <f t="shared" si="189"/>
        <v>10</v>
      </c>
      <c r="C1047" s="23">
        <v>6.4</v>
      </c>
      <c r="D1047" s="24">
        <v>115.61235000000001</v>
      </c>
      <c r="E1047" s="24">
        <v>51.156000000000006</v>
      </c>
      <c r="F1047" s="48"/>
      <c r="G1047" s="48"/>
      <c r="H1047" s="1">
        <f t="shared" si="190"/>
        <v>-13.958438470157949</v>
      </c>
      <c r="I1047" s="1">
        <f t="shared" si="183"/>
        <v>-14.599620256928221</v>
      </c>
      <c r="J1047" s="4">
        <f>B1047+('PV model'!$B$3/15)+(I1047/60)</f>
        <v>9.4800063290511964</v>
      </c>
      <c r="K1047" s="2">
        <f t="shared" si="184"/>
        <v>37.79990506423205</v>
      </c>
      <c r="L1047" s="2">
        <f>DEGREES(ASIN((((COS(RADIANS('PV model'!$B$2))*COS(RADIANS(H1047))*COS(RADIANS(K1047)))+(SIN(RADIANS('PV model'!$B$2))*SIN(RADIANS(H1047)))))))</f>
        <v>13.62342860558487</v>
      </c>
      <c r="M1047" s="3">
        <f t="shared" si="180"/>
        <v>13.62342860558487</v>
      </c>
      <c r="N1047" s="2">
        <f t="shared" si="185"/>
        <v>37.736194092884759</v>
      </c>
      <c r="O1047" s="2">
        <f>IF('PV model'!$B$2&gt;0, 180-N1047,IF('PV model'!$B$2&lt;0,0-N1047,N1047))</f>
        <v>142.26380590711523</v>
      </c>
      <c r="P1047" s="2">
        <f>ABS(O1047-'PV model'!$B$5)</f>
        <v>62.736194092884773</v>
      </c>
      <c r="Q1047" s="3">
        <f t="shared" si="181"/>
        <v>76.376571394415123</v>
      </c>
      <c r="R1047" s="3">
        <f t="shared" si="186"/>
        <v>115.61235000000008</v>
      </c>
      <c r="S1047" s="3">
        <f t="shared" si="182"/>
        <v>62.086286783285288</v>
      </c>
      <c r="T1047" s="3">
        <f>(0.5*(1-COS(RADIANS(90-$X$3)))*(D1047+E1047)*'PV model'!$B$4)</f>
        <v>0</v>
      </c>
      <c r="U1047" s="3">
        <f t="shared" si="187"/>
        <v>177.69863678328537</v>
      </c>
      <c r="V1047" s="3">
        <f>('PV model'!$B$13*(U1047/1000)*(1-'PV model'!$B$14*((20+C1047)-25))*'PV model'!$B$10)/'PV model'!$B$12</f>
        <v>17.663284300753205</v>
      </c>
    </row>
    <row r="1048" spans="1:22" x14ac:dyDescent="0.2">
      <c r="A1048" s="10">
        <f t="shared" si="188"/>
        <v>44</v>
      </c>
      <c r="B1048" s="10">
        <f t="shared" si="189"/>
        <v>11</v>
      </c>
      <c r="C1048" s="23">
        <v>6.8</v>
      </c>
      <c r="D1048" s="24">
        <v>125.7144</v>
      </c>
      <c r="E1048" s="24">
        <v>104.07600000000001</v>
      </c>
      <c r="F1048" s="48"/>
      <c r="G1048" s="48"/>
      <c r="H1048" s="1">
        <f t="shared" si="190"/>
        <v>-13.958438470157949</v>
      </c>
      <c r="I1048" s="1">
        <f t="shared" si="183"/>
        <v>-14.599620256928221</v>
      </c>
      <c r="J1048" s="4">
        <f>B1048+('PV model'!$B$3/15)+(I1048/60)</f>
        <v>10.480006329051196</v>
      </c>
      <c r="K1048" s="2">
        <f t="shared" si="184"/>
        <v>22.799905064232053</v>
      </c>
      <c r="L1048" s="2">
        <f>DEGREES(ASIN((((COS(RADIANS('PV model'!$B$2))*COS(RADIANS(H1048))*COS(RADIANS(K1048)))+(SIN(RADIANS('PV model'!$B$2))*SIN(RADIANS(H1048)))))))</f>
        <v>17.934934268491389</v>
      </c>
      <c r="M1048" s="3">
        <f t="shared" si="180"/>
        <v>17.934934268491389</v>
      </c>
      <c r="N1048" s="2">
        <f t="shared" si="185"/>
        <v>23.283375781414438</v>
      </c>
      <c r="O1048" s="2">
        <f>IF('PV model'!$B$2&gt;0, 180-N1048,IF('PV model'!$B$2&lt;0,0-N1048,N1048))</f>
        <v>156.71662421858557</v>
      </c>
      <c r="P1048" s="2">
        <f>ABS(O1048-'PV model'!$B$5)</f>
        <v>48.283375781414435</v>
      </c>
      <c r="Q1048" s="3">
        <f t="shared" si="181"/>
        <v>72.065065731508611</v>
      </c>
      <c r="R1048" s="3">
        <f t="shared" si="186"/>
        <v>125.71440000000005</v>
      </c>
      <c r="S1048" s="3">
        <f t="shared" si="182"/>
        <v>126.40501436476671</v>
      </c>
      <c r="T1048" s="3">
        <f>(0.5*(1-COS(RADIANS(90-$X$3)))*(D1048+E1048)*'PV model'!$B$4)</f>
        <v>0</v>
      </c>
      <c r="U1048" s="3">
        <f t="shared" si="187"/>
        <v>252.11941436476678</v>
      </c>
      <c r="V1048" s="3">
        <f>('PV model'!$B$13*(U1048/1000)*(1-'PV model'!$B$14*((20+C1048)-25))*'PV model'!$B$10)/'PV model'!$B$12</f>
        <v>25.020403291950789</v>
      </c>
    </row>
    <row r="1049" spans="1:22" x14ac:dyDescent="0.2">
      <c r="A1049" s="10">
        <f t="shared" si="188"/>
        <v>44</v>
      </c>
      <c r="B1049" s="10">
        <f t="shared" si="189"/>
        <v>12</v>
      </c>
      <c r="C1049" s="23">
        <v>7.2</v>
      </c>
      <c r="D1049" s="24">
        <v>298.57170000000002</v>
      </c>
      <c r="E1049" s="24">
        <v>107.60399999999998</v>
      </c>
      <c r="F1049" s="48"/>
      <c r="G1049" s="48"/>
      <c r="H1049" s="1">
        <f t="shared" si="190"/>
        <v>-13.958438470157949</v>
      </c>
      <c r="I1049" s="1">
        <f t="shared" si="183"/>
        <v>-14.599620256928221</v>
      </c>
      <c r="J1049" s="4">
        <f>B1049+('PV model'!$B$3/15)+(I1049/60)</f>
        <v>11.480006329051196</v>
      </c>
      <c r="K1049" s="2">
        <f t="shared" si="184"/>
        <v>7.7999050642320533</v>
      </c>
      <c r="L1049" s="2">
        <f>DEGREES(ASIN((((COS(RADIANS('PV model'!$B$2))*COS(RADIANS(H1049))*COS(RADIANS(K1049)))+(SIN(RADIANS('PV model'!$B$2))*SIN(RADIANS(H1049)))))))</f>
        <v>20.230707180375482</v>
      </c>
      <c r="M1049" s="3">
        <f t="shared" si="180"/>
        <v>20.230707180375482</v>
      </c>
      <c r="N1049" s="2">
        <f t="shared" si="185"/>
        <v>8.0690201947989433</v>
      </c>
      <c r="O1049" s="2">
        <f>IF('PV model'!$B$2&gt;0, 180-N1049,IF('PV model'!$B$2&lt;0,0-N1049,N1049))</f>
        <v>171.93097980520105</v>
      </c>
      <c r="P1049" s="2">
        <f>ABS(O1049-'PV model'!$B$5)</f>
        <v>33.069020194798952</v>
      </c>
      <c r="Q1049" s="3">
        <f t="shared" si="181"/>
        <v>69.769292819624525</v>
      </c>
      <c r="R1049" s="3">
        <f t="shared" si="186"/>
        <v>298.57169999999996</v>
      </c>
      <c r="S1049" s="3">
        <f t="shared" si="182"/>
        <v>136.79903842094291</v>
      </c>
      <c r="T1049" s="3">
        <f>(0.5*(1-COS(RADIANS(90-$X$3)))*(D1049+E1049)*'PV model'!$B$4)</f>
        <v>0</v>
      </c>
      <c r="U1049" s="3">
        <f t="shared" si="187"/>
        <v>435.37073842094287</v>
      </c>
      <c r="V1049" s="3">
        <f>('PV model'!$B$13*(U1049/1000)*(1-'PV model'!$B$14*((20+C1049)-25))*'PV model'!$B$10)/'PV model'!$B$12</f>
        <v>43.136686013246944</v>
      </c>
    </row>
    <row r="1050" spans="1:22" x14ac:dyDescent="0.2">
      <c r="A1050" s="10">
        <f t="shared" si="188"/>
        <v>44</v>
      </c>
      <c r="B1050" s="10">
        <f t="shared" si="189"/>
        <v>13</v>
      </c>
      <c r="C1050" s="23">
        <v>6.9</v>
      </c>
      <c r="D1050" s="24">
        <v>129.08175</v>
      </c>
      <c r="E1050" s="24">
        <v>134.06399999999999</v>
      </c>
      <c r="F1050" s="48"/>
      <c r="G1050" s="48"/>
      <c r="H1050" s="1">
        <f t="shared" si="190"/>
        <v>-13.958438470157949</v>
      </c>
      <c r="I1050" s="1">
        <f t="shared" si="183"/>
        <v>-14.599620256928221</v>
      </c>
      <c r="J1050" s="4">
        <f>B1050+('PV model'!$B$3/15)+(I1050/60)</f>
        <v>12.480006329051196</v>
      </c>
      <c r="K1050" s="2">
        <f t="shared" si="184"/>
        <v>-7.2000949357679467</v>
      </c>
      <c r="L1050" s="2">
        <f>DEGREES(ASIN((((COS(RADIANS('PV model'!$B$2))*COS(RADIANS(H1050))*COS(RADIANS(K1050)))+(SIN(RADIANS('PV model'!$B$2))*SIN(RADIANS(H1050)))))))</f>
        <v>20.276578246251241</v>
      </c>
      <c r="M1050" s="3">
        <f t="shared" si="180"/>
        <v>20.276578246251241</v>
      </c>
      <c r="N1050" s="2">
        <f t="shared" si="185"/>
        <v>-7.4504875974299356</v>
      </c>
      <c r="O1050" s="2">
        <f>IF('PV model'!$B$2&gt;0, 180-N1050,IF('PV model'!$B$2&lt;0,0-N1050,N1050))</f>
        <v>187.45048759742994</v>
      </c>
      <c r="P1050" s="2">
        <f>ABS(O1050-'PV model'!$B$5)</f>
        <v>17.549512402570059</v>
      </c>
      <c r="Q1050" s="3">
        <f t="shared" si="181"/>
        <v>69.723421753748752</v>
      </c>
      <c r="R1050" s="3">
        <f t="shared" si="186"/>
        <v>129.08175000000006</v>
      </c>
      <c r="S1050" s="3">
        <f t="shared" si="182"/>
        <v>162.73999170571253</v>
      </c>
      <c r="T1050" s="3">
        <f>(0.5*(1-COS(RADIANS(90-$X$3)))*(D1050+E1050)*'PV model'!$B$4)</f>
        <v>0</v>
      </c>
      <c r="U1050" s="3">
        <f t="shared" si="187"/>
        <v>291.82174170571261</v>
      </c>
      <c r="V1050" s="3">
        <f>('PV model'!$B$13*(U1050/1000)*(1-'PV model'!$B$14*((20+C1050)-25))*'PV model'!$B$10)/'PV model'!$B$12</f>
        <v>28.94880549101617</v>
      </c>
    </row>
    <row r="1051" spans="1:22" x14ac:dyDescent="0.2">
      <c r="A1051" s="10">
        <f t="shared" si="188"/>
        <v>44</v>
      </c>
      <c r="B1051" s="10">
        <f t="shared" si="189"/>
        <v>14</v>
      </c>
      <c r="C1051" s="23">
        <v>6.6</v>
      </c>
      <c r="D1051" s="24">
        <v>22.448999999999998</v>
      </c>
      <c r="E1051" s="24">
        <v>116.42399999999999</v>
      </c>
      <c r="F1051" s="48"/>
      <c r="G1051" s="48"/>
      <c r="H1051" s="1">
        <f t="shared" si="190"/>
        <v>-13.958438470157949</v>
      </c>
      <c r="I1051" s="1">
        <f t="shared" si="183"/>
        <v>-14.599620256928221</v>
      </c>
      <c r="J1051" s="4">
        <f>B1051+('PV model'!$B$3/15)+(I1051/60)</f>
        <v>13.480006329051196</v>
      </c>
      <c r="K1051" s="2">
        <f t="shared" si="184"/>
        <v>-22.200094935767947</v>
      </c>
      <c r="L1051" s="2">
        <f>DEGREES(ASIN((((COS(RADIANS('PV model'!$B$2))*COS(RADIANS(H1051))*COS(RADIANS(K1051)))+(SIN(RADIANS('PV model'!$B$2))*SIN(RADIANS(H1051)))))))</f>
        <v>18.067600054662478</v>
      </c>
      <c r="M1051" s="3">
        <f t="shared" si="180"/>
        <v>18.067600054662478</v>
      </c>
      <c r="N1051" s="2">
        <f t="shared" si="185"/>
        <v>-22.687424714641551</v>
      </c>
      <c r="O1051" s="2">
        <f>IF('PV model'!$B$2&gt;0, 180-N1051,IF('PV model'!$B$2&lt;0,0-N1051,N1051))</f>
        <v>202.68742471464157</v>
      </c>
      <c r="P1051" s="2">
        <f>ABS(O1051-'PV model'!$B$5)</f>
        <v>2.3125752853584345</v>
      </c>
      <c r="Q1051" s="3">
        <f t="shared" si="181"/>
        <v>71.932399945337508</v>
      </c>
      <c r="R1051" s="3">
        <f t="shared" si="186"/>
        <v>22.449000000000009</v>
      </c>
      <c r="S1051" s="3">
        <f t="shared" si="182"/>
        <v>125.54975204615482</v>
      </c>
      <c r="T1051" s="3">
        <f>(0.5*(1-COS(RADIANS(90-$X$3)))*(D1051+E1051)*'PV model'!$B$4)</f>
        <v>0</v>
      </c>
      <c r="U1051" s="3">
        <f t="shared" si="187"/>
        <v>147.99875204615483</v>
      </c>
      <c r="V1051" s="3">
        <f>('PV model'!$B$13*(U1051/1000)*(1-'PV model'!$B$14*((20+C1051)-25))*'PV model'!$B$10)/'PV model'!$B$12</f>
        <v>14.699273940904623</v>
      </c>
    </row>
    <row r="1052" spans="1:22" x14ac:dyDescent="0.2">
      <c r="A1052" s="10">
        <f t="shared" si="188"/>
        <v>44</v>
      </c>
      <c r="B1052" s="10">
        <f t="shared" si="189"/>
        <v>15</v>
      </c>
      <c r="C1052" s="23">
        <v>6.3</v>
      </c>
      <c r="D1052" s="24">
        <v>0</v>
      </c>
      <c r="E1052" s="24">
        <v>59.975999999999999</v>
      </c>
      <c r="F1052" s="48"/>
      <c r="G1052" s="48"/>
      <c r="H1052" s="1">
        <f t="shared" si="190"/>
        <v>-13.958438470157949</v>
      </c>
      <c r="I1052" s="1">
        <f t="shared" si="183"/>
        <v>-14.599620256928221</v>
      </c>
      <c r="J1052" s="4">
        <f>B1052+('PV model'!$B$3/15)+(I1052/60)</f>
        <v>14.480006329051196</v>
      </c>
      <c r="K1052" s="2">
        <f t="shared" si="184"/>
        <v>-37.20009493576795</v>
      </c>
      <c r="L1052" s="2">
        <f>DEGREES(ASIN((((COS(RADIANS('PV model'!$B$2))*COS(RADIANS(H1052))*COS(RADIANS(K1052)))+(SIN(RADIANS('PV model'!$B$2))*SIN(RADIANS(H1052)))))))</f>
        <v>13.830040077402034</v>
      </c>
      <c r="M1052" s="3">
        <f t="shared" si="180"/>
        <v>13.830040077402034</v>
      </c>
      <c r="N1052" s="2">
        <f t="shared" si="185"/>
        <v>-37.17599693425052</v>
      </c>
      <c r="O1052" s="2">
        <f>IF('PV model'!$B$2&gt;0, 180-N1052,IF('PV model'!$B$2&lt;0,0-N1052,N1052))</f>
        <v>217.17599693425052</v>
      </c>
      <c r="P1052" s="2">
        <f>ABS(O1052-'PV model'!$B$5)</f>
        <v>12.17599693425052</v>
      </c>
      <c r="Q1052" s="3">
        <f t="shared" si="181"/>
        <v>76.169959922597954</v>
      </c>
      <c r="R1052" s="3">
        <f t="shared" si="186"/>
        <v>0</v>
      </c>
      <c r="S1052" s="3">
        <f t="shared" si="182"/>
        <v>59.975999999999999</v>
      </c>
      <c r="T1052" s="3">
        <f>(0.5*(1-COS(RADIANS(90-$X$3)))*(D1052+E1052)*'PV model'!$B$4)</f>
        <v>0</v>
      </c>
      <c r="U1052" s="3">
        <f t="shared" si="187"/>
        <v>59.975999999999999</v>
      </c>
      <c r="V1052" s="3">
        <f>('PV model'!$B$13*(U1052/1000)*(1-'PV model'!$B$14*((20+C1052)-25))*'PV model'!$B$10)/'PV model'!$B$12</f>
        <v>5.9640259150080004</v>
      </c>
    </row>
    <row r="1053" spans="1:22" x14ac:dyDescent="0.2">
      <c r="A1053" s="10">
        <f t="shared" si="188"/>
        <v>44</v>
      </c>
      <c r="B1053" s="10">
        <f t="shared" si="189"/>
        <v>16</v>
      </c>
      <c r="C1053" s="23">
        <v>6.7</v>
      </c>
      <c r="D1053" s="24">
        <v>0</v>
      </c>
      <c r="E1053" s="24">
        <v>37.043999999999997</v>
      </c>
      <c r="F1053" s="48"/>
      <c r="G1053" s="48"/>
      <c r="H1053" s="1">
        <f t="shared" si="190"/>
        <v>-13.958438470157949</v>
      </c>
      <c r="I1053" s="1">
        <f t="shared" si="183"/>
        <v>-14.599620256928221</v>
      </c>
      <c r="J1053" s="4">
        <f>B1053+('PV model'!$B$3/15)+(I1053/60)</f>
        <v>15.480006329051196</v>
      </c>
      <c r="K1053" s="2">
        <f t="shared" si="184"/>
        <v>-52.20009493576795</v>
      </c>
      <c r="L1053" s="2">
        <f>DEGREES(ASIN((((COS(RADIANS('PV model'!$B$2))*COS(RADIANS(H1053))*COS(RADIANS(K1053)))+(SIN(RADIANS('PV model'!$B$2))*SIN(RADIANS(H1053)))))))</f>
        <v>7.9384055120400578</v>
      </c>
      <c r="M1053" s="3">
        <f t="shared" si="180"/>
        <v>7.9384055120400578</v>
      </c>
      <c r="N1053" s="2">
        <f t="shared" si="185"/>
        <v>-50.736447159720676</v>
      </c>
      <c r="O1053" s="2">
        <f>IF('PV model'!$B$2&gt;0, 180-N1053,IF('PV model'!$B$2&lt;0,0-N1053,N1053))</f>
        <v>230.73644715972068</v>
      </c>
      <c r="P1053" s="2">
        <f>ABS(O1053-'PV model'!$B$5)</f>
        <v>25.736447159720683</v>
      </c>
      <c r="Q1053" s="3">
        <f t="shared" si="181"/>
        <v>82.061594487959937</v>
      </c>
      <c r="R1053" s="3">
        <f t="shared" si="186"/>
        <v>0</v>
      </c>
      <c r="S1053" s="3">
        <f t="shared" si="182"/>
        <v>37.043999999999997</v>
      </c>
      <c r="T1053" s="3">
        <f>(0.5*(1-COS(RADIANS(90-$X$3)))*(D1053+E1053)*'PV model'!$B$4)</f>
        <v>0</v>
      </c>
      <c r="U1053" s="3">
        <f t="shared" si="187"/>
        <v>37.043999999999997</v>
      </c>
      <c r="V1053" s="3">
        <f>('PV model'!$B$13*(U1053/1000)*(1-'PV model'!$B$14*((20+C1053)-25))*'PV model'!$B$10)/'PV model'!$B$12</f>
        <v>3.677738395967999</v>
      </c>
    </row>
    <row r="1054" spans="1:22" x14ac:dyDescent="0.2">
      <c r="A1054" s="10">
        <f t="shared" si="188"/>
        <v>44</v>
      </c>
      <c r="B1054" s="10">
        <f t="shared" si="189"/>
        <v>17</v>
      </c>
      <c r="C1054" s="23">
        <v>7</v>
      </c>
      <c r="D1054" s="24">
        <v>0</v>
      </c>
      <c r="E1054" s="24">
        <v>10.584000000000001</v>
      </c>
      <c r="F1054" s="48"/>
      <c r="G1054" s="48"/>
      <c r="H1054" s="1">
        <f t="shared" si="190"/>
        <v>-13.958438470157949</v>
      </c>
      <c r="I1054" s="1">
        <f t="shared" si="183"/>
        <v>-14.599620256928221</v>
      </c>
      <c r="J1054" s="4">
        <f>B1054+('PV model'!$B$3/15)+(I1054/60)</f>
        <v>16.480006329051196</v>
      </c>
      <c r="K1054" s="2">
        <f t="shared" si="184"/>
        <v>-67.20009493576795</v>
      </c>
      <c r="L1054" s="2">
        <f>DEGREES(ASIN((((COS(RADIANS('PV model'!$B$2))*COS(RADIANS(H1054))*COS(RADIANS(K1054)))+(SIN(RADIANS('PV model'!$B$2))*SIN(RADIANS(H1054)))))))</f>
        <v>0.81448542125381829</v>
      </c>
      <c r="M1054" s="3">
        <f t="shared" si="180"/>
        <v>0.81448542125381829</v>
      </c>
      <c r="N1054" s="2">
        <f t="shared" si="185"/>
        <v>-63.474083283009826</v>
      </c>
      <c r="O1054" s="2">
        <f>IF('PV model'!$B$2&gt;0, 180-N1054,IF('PV model'!$B$2&lt;0,0-N1054,N1054))</f>
        <v>243.47408328300983</v>
      </c>
      <c r="P1054" s="2">
        <f>ABS(O1054-'PV model'!$B$5)</f>
        <v>38.474083283009833</v>
      </c>
      <c r="Q1054" s="3">
        <f t="shared" si="181"/>
        <v>89.185514578746179</v>
      </c>
      <c r="R1054" s="3">
        <f t="shared" si="186"/>
        <v>0</v>
      </c>
      <c r="S1054" s="3">
        <f t="shared" si="182"/>
        <v>10.584000000000001</v>
      </c>
      <c r="T1054" s="3">
        <f>(0.5*(1-COS(RADIANS(90-$X$3)))*(D1054+E1054)*'PV model'!$B$4)</f>
        <v>0</v>
      </c>
      <c r="U1054" s="3">
        <f t="shared" si="187"/>
        <v>10.584000000000001</v>
      </c>
      <c r="V1054" s="3">
        <f>('PV model'!$B$13*(U1054/1000)*(1-'PV model'!$B$14*((20+C1054)-25))*'PV model'!$B$10)/'PV model'!$B$12</f>
        <v>1.04951282688</v>
      </c>
    </row>
    <row r="1055" spans="1:22" x14ac:dyDescent="0.2">
      <c r="A1055" s="10">
        <f t="shared" si="188"/>
        <v>44</v>
      </c>
      <c r="B1055" s="10">
        <f t="shared" si="189"/>
        <v>18</v>
      </c>
      <c r="C1055" s="23">
        <v>7.4</v>
      </c>
      <c r="D1055" s="24">
        <v>0</v>
      </c>
      <c r="E1055" s="24">
        <v>0</v>
      </c>
      <c r="F1055" s="48"/>
      <c r="G1055" s="48"/>
      <c r="H1055" s="1">
        <f t="shared" si="190"/>
        <v>-13.958438470157949</v>
      </c>
      <c r="I1055" s="1">
        <f t="shared" si="183"/>
        <v>-14.599620256928221</v>
      </c>
      <c r="J1055" s="4">
        <f>B1055+('PV model'!$B$3/15)+(I1055/60)</f>
        <v>17.480006329051196</v>
      </c>
      <c r="K1055" s="2">
        <f t="shared" si="184"/>
        <v>-82.20009493576795</v>
      </c>
      <c r="L1055" s="2">
        <f>DEGREES(ASIN((((COS(RADIANS('PV model'!$B$2))*COS(RADIANS(H1055))*COS(RADIANS(K1055)))+(SIN(RADIANS('PV model'!$B$2))*SIN(RADIANS(H1055)))))))</f>
        <v>-7.1342544476699468</v>
      </c>
      <c r="M1055" s="3">
        <f t="shared" si="180"/>
        <v>0</v>
      </c>
      <c r="N1055" s="2">
        <f t="shared" si="185"/>
        <v>-75.695031411693691</v>
      </c>
      <c r="O1055" s="2">
        <f>IF('PV model'!$B$2&gt;0, 180-N1055,IF('PV model'!$B$2&lt;0,0-N1055,N1055))</f>
        <v>255.69503141169369</v>
      </c>
      <c r="P1055" s="2">
        <f>ABS(O1055-'PV model'!$B$5)</f>
        <v>50.695031411693691</v>
      </c>
      <c r="Q1055" s="3">
        <f t="shared" si="181"/>
        <v>97.134254447669946</v>
      </c>
      <c r="R1055" s="3">
        <f t="shared" si="186"/>
        <v>0</v>
      </c>
      <c r="S1055" s="3">
        <f t="shared" si="182"/>
        <v>0</v>
      </c>
      <c r="T1055" s="3">
        <f>(0.5*(1-COS(RADIANS(90-$X$3)))*(D1055+E1055)*'PV model'!$B$4)</f>
        <v>0</v>
      </c>
      <c r="U1055" s="3">
        <f t="shared" si="187"/>
        <v>0</v>
      </c>
      <c r="V1055" s="3">
        <f>('PV model'!$B$13*(U1055/1000)*(1-'PV model'!$B$14*((20+C1055)-25))*'PV model'!$B$10)/'PV model'!$B$12</f>
        <v>0</v>
      </c>
    </row>
    <row r="1056" spans="1:22" x14ac:dyDescent="0.2">
      <c r="A1056" s="10">
        <f t="shared" si="188"/>
        <v>44</v>
      </c>
      <c r="B1056" s="10">
        <f t="shared" si="189"/>
        <v>19</v>
      </c>
      <c r="C1056" s="23">
        <v>6.5</v>
      </c>
      <c r="D1056" s="24">
        <v>0</v>
      </c>
      <c r="E1056" s="24">
        <v>0</v>
      </c>
      <c r="F1056" s="48"/>
      <c r="G1056" s="48"/>
      <c r="H1056" s="1">
        <f t="shared" si="190"/>
        <v>-13.958438470157949</v>
      </c>
      <c r="I1056" s="1">
        <f t="shared" si="183"/>
        <v>-14.599620256928221</v>
      </c>
      <c r="J1056" s="4">
        <f>B1056+('PV model'!$B$3/15)+(I1056/60)</f>
        <v>18.480006329051196</v>
      </c>
      <c r="K1056" s="2">
        <f t="shared" si="184"/>
        <v>-97.20009493576795</v>
      </c>
      <c r="L1056" s="2">
        <f>DEGREES(ASIN((((COS(RADIANS('PV model'!$B$2))*COS(RADIANS(H1056))*COS(RADIANS(K1056)))+(SIN(RADIANS('PV model'!$B$2))*SIN(RADIANS(H1056)))))))</f>
        <v>-15.526749956484808</v>
      </c>
      <c r="M1056" s="3">
        <f t="shared" si="180"/>
        <v>0</v>
      </c>
      <c r="N1056" s="2">
        <f t="shared" si="185"/>
        <v>-87.835773339005556</v>
      </c>
      <c r="O1056" s="2">
        <f>IF('PV model'!$B$2&gt;0, 180-N1056,IF('PV model'!$B$2&lt;0,0-N1056,N1056))</f>
        <v>267.83577333900553</v>
      </c>
      <c r="P1056" s="2">
        <f>ABS(O1056-'PV model'!$B$5)</f>
        <v>62.835773339005527</v>
      </c>
      <c r="Q1056" s="3">
        <f t="shared" si="181"/>
        <v>105.52674995648481</v>
      </c>
      <c r="R1056" s="3">
        <f t="shared" si="186"/>
        <v>0</v>
      </c>
      <c r="S1056" s="3">
        <f t="shared" si="182"/>
        <v>0</v>
      </c>
      <c r="T1056" s="3">
        <f>(0.5*(1-COS(RADIANS(90-$X$3)))*(D1056+E1056)*'PV model'!$B$4)</f>
        <v>0</v>
      </c>
      <c r="U1056" s="3">
        <f t="shared" si="187"/>
        <v>0</v>
      </c>
      <c r="V1056" s="3">
        <f>('PV model'!$B$13*(U1056/1000)*(1-'PV model'!$B$14*((20+C1056)-25))*'PV model'!$B$10)/'PV model'!$B$12</f>
        <v>0</v>
      </c>
    </row>
    <row r="1057" spans="1:22" x14ac:dyDescent="0.2">
      <c r="A1057" s="10">
        <f t="shared" si="188"/>
        <v>44</v>
      </c>
      <c r="B1057" s="10">
        <f t="shared" si="189"/>
        <v>20</v>
      </c>
      <c r="C1057" s="23">
        <v>5.7</v>
      </c>
      <c r="D1057" s="24">
        <v>0</v>
      </c>
      <c r="E1057" s="24">
        <v>0</v>
      </c>
      <c r="F1057" s="48"/>
      <c r="G1057" s="48"/>
      <c r="H1057" s="1">
        <f t="shared" si="190"/>
        <v>-13.958438470157949</v>
      </c>
      <c r="I1057" s="1">
        <f t="shared" si="183"/>
        <v>-14.599620256928221</v>
      </c>
      <c r="J1057" s="4">
        <f>B1057+('PV model'!$B$3/15)+(I1057/60)</f>
        <v>19.480006329051196</v>
      </c>
      <c r="K1057" s="2">
        <f t="shared" si="184"/>
        <v>-112.20009493576795</v>
      </c>
      <c r="L1057" s="2">
        <f>DEGREES(ASIN((((COS(RADIANS('PV model'!$B$2))*COS(RADIANS(H1057))*COS(RADIANS(K1057)))+(SIN(RADIANS('PV model'!$B$2))*SIN(RADIANS(H1057)))))))</f>
        <v>-23.984327276718737</v>
      </c>
      <c r="M1057" s="3">
        <f t="shared" si="180"/>
        <v>0</v>
      </c>
      <c r="N1057" s="2">
        <f t="shared" si="185"/>
        <v>-79.559523167213456</v>
      </c>
      <c r="O1057" s="2">
        <f>IF('PV model'!$B$2&gt;0, 180-N1057,IF('PV model'!$B$2&lt;0,0-N1057,N1057))</f>
        <v>259.55952316721346</v>
      </c>
      <c r="P1057" s="2">
        <f>ABS(O1057-'PV model'!$B$5)</f>
        <v>54.559523167213456</v>
      </c>
      <c r="Q1057" s="3">
        <f t="shared" si="181"/>
        <v>113.98432727671873</v>
      </c>
      <c r="R1057" s="3">
        <f t="shared" si="186"/>
        <v>0</v>
      </c>
      <c r="S1057" s="3">
        <f t="shared" si="182"/>
        <v>0</v>
      </c>
      <c r="T1057" s="3">
        <f>(0.5*(1-COS(RADIANS(90-$X$3)))*(D1057+E1057)*'PV model'!$B$4)</f>
        <v>0</v>
      </c>
      <c r="U1057" s="3">
        <f t="shared" si="187"/>
        <v>0</v>
      </c>
      <c r="V1057" s="3">
        <f>('PV model'!$B$13*(U1057/1000)*(1-'PV model'!$B$14*((20+C1057)-25))*'PV model'!$B$10)/'PV model'!$B$12</f>
        <v>0</v>
      </c>
    </row>
    <row r="1058" spans="1:22" x14ac:dyDescent="0.2">
      <c r="A1058" s="10">
        <f t="shared" si="188"/>
        <v>44</v>
      </c>
      <c r="B1058" s="10">
        <f t="shared" si="189"/>
        <v>21</v>
      </c>
      <c r="C1058" s="23">
        <v>4.8</v>
      </c>
      <c r="D1058" s="24">
        <v>0</v>
      </c>
      <c r="E1058" s="24">
        <v>0</v>
      </c>
      <c r="F1058" s="48"/>
      <c r="G1058" s="48"/>
      <c r="H1058" s="1">
        <f t="shared" si="190"/>
        <v>-13.958438470157949</v>
      </c>
      <c r="I1058" s="1">
        <f t="shared" si="183"/>
        <v>-14.599620256928221</v>
      </c>
      <c r="J1058" s="4">
        <f>B1058+('PV model'!$B$3/15)+(I1058/60)</f>
        <v>20.480006329051196</v>
      </c>
      <c r="K1058" s="2">
        <f t="shared" si="184"/>
        <v>-127.20009493576795</v>
      </c>
      <c r="L1058" s="2">
        <f>DEGREES(ASIN((((COS(RADIANS('PV model'!$B$2))*COS(RADIANS(H1058))*COS(RADIANS(K1058)))+(SIN(RADIANS('PV model'!$B$2))*SIN(RADIANS(H1058)))))))</f>
        <v>-32.081925348043193</v>
      </c>
      <c r="M1058" s="3">
        <f t="shared" si="180"/>
        <v>0</v>
      </c>
      <c r="N1058" s="2">
        <f t="shared" si="185"/>
        <v>-65.829441234206897</v>
      </c>
      <c r="O1058" s="2">
        <f>IF('PV model'!$B$2&gt;0, 180-N1058,IF('PV model'!$B$2&lt;0,0-N1058,N1058))</f>
        <v>245.82944123420691</v>
      </c>
      <c r="P1058" s="2">
        <f>ABS(O1058-'PV model'!$B$5)</f>
        <v>40.829441234206911</v>
      </c>
      <c r="Q1058" s="3">
        <f t="shared" si="181"/>
        <v>122.0819253480432</v>
      </c>
      <c r="R1058" s="3">
        <f t="shared" si="186"/>
        <v>0</v>
      </c>
      <c r="S1058" s="3">
        <f t="shared" si="182"/>
        <v>0</v>
      </c>
      <c r="T1058" s="3">
        <f>(0.5*(1-COS(RADIANS(90-$X$3)))*(D1058+E1058)*'PV model'!$B$4)</f>
        <v>0</v>
      </c>
      <c r="U1058" s="3">
        <f t="shared" si="187"/>
        <v>0</v>
      </c>
      <c r="V1058" s="3">
        <f>('PV model'!$B$13*(U1058/1000)*(1-'PV model'!$B$14*((20+C1058)-25))*'PV model'!$B$10)/'PV model'!$B$12</f>
        <v>0</v>
      </c>
    </row>
    <row r="1059" spans="1:22" x14ac:dyDescent="0.2">
      <c r="A1059" s="10">
        <f t="shared" si="188"/>
        <v>44</v>
      </c>
      <c r="B1059" s="10">
        <f t="shared" si="189"/>
        <v>22</v>
      </c>
      <c r="C1059" s="23">
        <v>5</v>
      </c>
      <c r="D1059" s="24">
        <v>0</v>
      </c>
      <c r="E1059" s="24">
        <v>0</v>
      </c>
      <c r="F1059" s="48"/>
      <c r="G1059" s="48"/>
      <c r="H1059" s="1">
        <f t="shared" si="190"/>
        <v>-13.958438470157949</v>
      </c>
      <c r="I1059" s="1">
        <f t="shared" si="183"/>
        <v>-14.599620256928221</v>
      </c>
      <c r="J1059" s="4">
        <f>B1059+('PV model'!$B$3/15)+(I1059/60)</f>
        <v>21.480006329051196</v>
      </c>
      <c r="K1059" s="2">
        <f t="shared" si="184"/>
        <v>-142.20009493576794</v>
      </c>
      <c r="L1059" s="2">
        <f>DEGREES(ASIN((((COS(RADIANS('PV model'!$B$2))*COS(RADIANS(H1059))*COS(RADIANS(K1059)))+(SIN(RADIANS('PV model'!$B$2))*SIN(RADIANS(H1059)))))))</f>
        <v>-39.281254854242356</v>
      </c>
      <c r="M1059" s="3">
        <f t="shared" si="180"/>
        <v>0</v>
      </c>
      <c r="N1059" s="2">
        <f t="shared" si="185"/>
        <v>-50.213805707008646</v>
      </c>
      <c r="O1059" s="2">
        <f>IF('PV model'!$B$2&gt;0, 180-N1059,IF('PV model'!$B$2&lt;0,0-N1059,N1059))</f>
        <v>230.21380570700865</v>
      </c>
      <c r="P1059" s="2">
        <f>ABS(O1059-'PV model'!$B$5)</f>
        <v>25.213805707008646</v>
      </c>
      <c r="Q1059" s="3">
        <f t="shared" si="181"/>
        <v>129.28125485424235</v>
      </c>
      <c r="R1059" s="3">
        <f t="shared" si="186"/>
        <v>0</v>
      </c>
      <c r="S1059" s="3">
        <f t="shared" si="182"/>
        <v>0</v>
      </c>
      <c r="T1059" s="3">
        <f>(0.5*(1-COS(RADIANS(90-$X$3)))*(D1059+E1059)*'PV model'!$B$4)</f>
        <v>0</v>
      </c>
      <c r="U1059" s="3">
        <f t="shared" si="187"/>
        <v>0</v>
      </c>
      <c r="V1059" s="3">
        <f>('PV model'!$B$13*(U1059/1000)*(1-'PV model'!$B$14*((20+C1059)-25))*'PV model'!$B$10)/'PV model'!$B$12</f>
        <v>0</v>
      </c>
    </row>
    <row r="1060" spans="1:22" x14ac:dyDescent="0.2">
      <c r="A1060" s="10">
        <f t="shared" si="188"/>
        <v>44</v>
      </c>
      <c r="B1060" s="10">
        <f t="shared" si="189"/>
        <v>23</v>
      </c>
      <c r="C1060" s="23">
        <v>5.0999999999999996</v>
      </c>
      <c r="D1060" s="24">
        <v>0</v>
      </c>
      <c r="E1060" s="24">
        <v>0</v>
      </c>
      <c r="F1060" s="48"/>
      <c r="G1060" s="48"/>
      <c r="H1060" s="1">
        <f t="shared" si="190"/>
        <v>-13.958438470157949</v>
      </c>
      <c r="I1060" s="1">
        <f t="shared" si="183"/>
        <v>-14.599620256928221</v>
      </c>
      <c r="J1060" s="4">
        <f>B1060+('PV model'!$B$3/15)+(I1060/60)</f>
        <v>22.480006329051196</v>
      </c>
      <c r="K1060" s="2">
        <f t="shared" si="184"/>
        <v>-157.20009493576794</v>
      </c>
      <c r="L1060" s="2">
        <f>DEGREES(ASIN((((COS(RADIANS('PV model'!$B$2))*COS(RADIANS(H1060))*COS(RADIANS(K1060)))+(SIN(RADIANS('PV model'!$B$2))*SIN(RADIANS(H1060)))))))</f>
        <v>-44.871965225873005</v>
      </c>
      <c r="M1060" s="3">
        <f t="shared" si="180"/>
        <v>0</v>
      </c>
      <c r="N1060" s="2">
        <f t="shared" si="185"/>
        <v>-32.050086505080706</v>
      </c>
      <c r="O1060" s="2">
        <f>IF('PV model'!$B$2&gt;0, 180-N1060,IF('PV model'!$B$2&lt;0,0-N1060,N1060))</f>
        <v>212.05008650508071</v>
      </c>
      <c r="P1060" s="2">
        <f>ABS(O1060-'PV model'!$B$5)</f>
        <v>7.0500865050807136</v>
      </c>
      <c r="Q1060" s="3">
        <f t="shared" si="181"/>
        <v>134.871965225873</v>
      </c>
      <c r="R1060" s="3">
        <f t="shared" si="186"/>
        <v>0</v>
      </c>
      <c r="S1060" s="3">
        <f t="shared" si="182"/>
        <v>0</v>
      </c>
      <c r="T1060" s="3">
        <f>(0.5*(1-COS(RADIANS(90-$X$3)))*(D1060+E1060)*'PV model'!$B$4)</f>
        <v>0</v>
      </c>
      <c r="U1060" s="3">
        <f t="shared" si="187"/>
        <v>0</v>
      </c>
      <c r="V1060" s="3">
        <f>('PV model'!$B$13*(U1060/1000)*(1-'PV model'!$B$14*((20+C1060)-25))*'PV model'!$B$10)/'PV model'!$B$12</f>
        <v>0</v>
      </c>
    </row>
    <row r="1061" spans="1:22" x14ac:dyDescent="0.2">
      <c r="A1061" s="10">
        <f t="shared" si="188"/>
        <v>44</v>
      </c>
      <c r="B1061" s="10">
        <f t="shared" si="189"/>
        <v>24</v>
      </c>
      <c r="C1061" s="23">
        <v>5.3</v>
      </c>
      <c r="D1061" s="24">
        <v>0</v>
      </c>
      <c r="E1061" s="24">
        <v>0</v>
      </c>
      <c r="F1061" s="48"/>
      <c r="G1061" s="48"/>
      <c r="H1061" s="1">
        <f t="shared" si="190"/>
        <v>-13.958438470157949</v>
      </c>
      <c r="I1061" s="1">
        <f t="shared" si="183"/>
        <v>-14.599620256928221</v>
      </c>
      <c r="J1061" s="4">
        <f>B1061+('PV model'!$B$3/15)+(I1061/60)</f>
        <v>23.480006329051196</v>
      </c>
      <c r="K1061" s="2">
        <f t="shared" si="184"/>
        <v>-172.20009493576794</v>
      </c>
      <c r="L1061" s="2">
        <f>DEGREES(ASIN((((COS(RADIANS('PV model'!$B$2))*COS(RADIANS(H1061))*COS(RADIANS(K1061)))+(SIN(RADIANS('PV model'!$B$2))*SIN(RADIANS(H1061)))))))</f>
        <v>-48.020934312742519</v>
      </c>
      <c r="M1061" s="3">
        <f t="shared" si="180"/>
        <v>0</v>
      </c>
      <c r="N1061" s="2">
        <f t="shared" si="185"/>
        <v>-11.356444048404686</v>
      </c>
      <c r="O1061" s="2">
        <f>IF('PV model'!$B$2&gt;0, 180-N1061,IF('PV model'!$B$2&lt;0,0-N1061,N1061))</f>
        <v>191.35644404840468</v>
      </c>
      <c r="P1061" s="2">
        <f>ABS(O1061-'PV model'!$B$5)</f>
        <v>13.643555951595317</v>
      </c>
      <c r="Q1061" s="3">
        <f t="shared" si="181"/>
        <v>138.0209343127425</v>
      </c>
      <c r="R1061" s="3">
        <f t="shared" si="186"/>
        <v>0</v>
      </c>
      <c r="S1061" s="3">
        <f t="shared" si="182"/>
        <v>0</v>
      </c>
      <c r="T1061" s="3">
        <f>(0.5*(1-COS(RADIANS(90-$X$3)))*(D1061+E1061)*'PV model'!$B$4)</f>
        <v>0</v>
      </c>
      <c r="U1061" s="3">
        <f t="shared" si="187"/>
        <v>0</v>
      </c>
      <c r="V1061" s="3">
        <f>('PV model'!$B$13*(U1061/1000)*(1-'PV model'!$B$14*((20+C1061)-25))*'PV model'!$B$10)/'PV model'!$B$12</f>
        <v>0</v>
      </c>
    </row>
    <row r="1062" spans="1:22" x14ac:dyDescent="0.2">
      <c r="A1062" s="10">
        <f t="shared" si="188"/>
        <v>45</v>
      </c>
      <c r="B1062" s="10">
        <f t="shared" si="189"/>
        <v>1</v>
      </c>
      <c r="C1062" s="23">
        <v>5.4</v>
      </c>
      <c r="D1062" s="24">
        <v>0</v>
      </c>
      <c r="E1062" s="24">
        <v>0</v>
      </c>
      <c r="F1062" s="48"/>
      <c r="G1062" s="48"/>
      <c r="H1062" s="1">
        <f t="shared" si="190"/>
        <v>-13.631695623271611</v>
      </c>
      <c r="I1062" s="1">
        <f t="shared" si="183"/>
        <v>-14.59295850103087</v>
      </c>
      <c r="J1062" s="4">
        <f>B1062+('PV model'!$B$3/15)+(I1062/60)</f>
        <v>0.48011735831615221</v>
      </c>
      <c r="K1062" s="2">
        <f t="shared" si="184"/>
        <v>172.79823962525774</v>
      </c>
      <c r="L1062" s="2">
        <f>DEGREES(ASIN((((COS(RADIANS('PV model'!$B$2))*COS(RADIANS(H1062))*COS(RADIANS(K1062)))+(SIN(RADIANS('PV model'!$B$2))*SIN(RADIANS(H1062)))))))</f>
        <v>-47.760239986198471</v>
      </c>
      <c r="M1062" s="3">
        <f t="shared" si="180"/>
        <v>0</v>
      </c>
      <c r="N1062" s="2">
        <f t="shared" si="185"/>
        <v>10.44169433575626</v>
      </c>
      <c r="O1062" s="2">
        <f>IF('PV model'!$B$2&gt;0, 180-N1062,IF('PV model'!$B$2&lt;0,0-N1062,N1062))</f>
        <v>169.55830566424373</v>
      </c>
      <c r="P1062" s="2">
        <f>ABS(O1062-'PV model'!$B$5)</f>
        <v>35.441694335756267</v>
      </c>
      <c r="Q1062" s="3">
        <f t="shared" si="181"/>
        <v>137.76023998619846</v>
      </c>
      <c r="R1062" s="3">
        <f t="shared" si="186"/>
        <v>0</v>
      </c>
      <c r="S1062" s="3">
        <f t="shared" si="182"/>
        <v>0</v>
      </c>
      <c r="T1062" s="3">
        <f>(0.5*(1-COS(RADIANS(90-$X$3)))*(D1062+E1062)*'PV model'!$B$4)</f>
        <v>0</v>
      </c>
      <c r="U1062" s="3">
        <f t="shared" si="187"/>
        <v>0</v>
      </c>
      <c r="V1062" s="3">
        <f>('PV model'!$B$13*(U1062/1000)*(1-'PV model'!$B$14*((20+C1062)-25))*'PV model'!$B$10)/'PV model'!$B$12</f>
        <v>0</v>
      </c>
    </row>
    <row r="1063" spans="1:22" x14ac:dyDescent="0.2">
      <c r="A1063" s="10">
        <f t="shared" si="188"/>
        <v>45</v>
      </c>
      <c r="B1063" s="10">
        <f t="shared" si="189"/>
        <v>2</v>
      </c>
      <c r="C1063" s="23">
        <v>5.6</v>
      </c>
      <c r="D1063" s="24">
        <v>0</v>
      </c>
      <c r="E1063" s="24">
        <v>0</v>
      </c>
      <c r="F1063" s="48"/>
      <c r="G1063" s="48"/>
      <c r="H1063" s="1">
        <f t="shared" si="190"/>
        <v>-13.631695623271611</v>
      </c>
      <c r="I1063" s="1">
        <f t="shared" si="183"/>
        <v>-14.59295850103087</v>
      </c>
      <c r="J1063" s="4">
        <f>B1063+('PV model'!$B$3/15)+(I1063/60)</f>
        <v>1.4801173583161522</v>
      </c>
      <c r="K1063" s="2">
        <f t="shared" si="184"/>
        <v>157.79823962525774</v>
      </c>
      <c r="L1063" s="2">
        <f>DEGREES(ASIN((((COS(RADIANS('PV model'!$B$2))*COS(RADIANS(H1063))*COS(RADIANS(K1063)))+(SIN(RADIANS('PV model'!$B$2))*SIN(RADIANS(H1063)))))))</f>
        <v>-44.738314783037872</v>
      </c>
      <c r="M1063" s="3">
        <f t="shared" si="180"/>
        <v>0</v>
      </c>
      <c r="N1063" s="2">
        <f t="shared" si="185"/>
        <v>31.129807539929587</v>
      </c>
      <c r="O1063" s="2">
        <f>IF('PV model'!$B$2&gt;0, 180-N1063,IF('PV model'!$B$2&lt;0,0-N1063,N1063))</f>
        <v>148.87019246007043</v>
      </c>
      <c r="P1063" s="2">
        <f>ABS(O1063-'PV model'!$B$5)</f>
        <v>56.129807539929573</v>
      </c>
      <c r="Q1063" s="3">
        <f t="shared" si="181"/>
        <v>134.73831478303788</v>
      </c>
      <c r="R1063" s="3">
        <f t="shared" si="186"/>
        <v>0</v>
      </c>
      <c r="S1063" s="3">
        <f t="shared" si="182"/>
        <v>0</v>
      </c>
      <c r="T1063" s="3">
        <f>(0.5*(1-COS(RADIANS(90-$X$3)))*(D1063+E1063)*'PV model'!$B$4)</f>
        <v>0</v>
      </c>
      <c r="U1063" s="3">
        <f t="shared" si="187"/>
        <v>0</v>
      </c>
      <c r="V1063" s="3">
        <f>('PV model'!$B$13*(U1063/1000)*(1-'PV model'!$B$14*((20+C1063)-25))*'PV model'!$B$10)/'PV model'!$B$12</f>
        <v>0</v>
      </c>
    </row>
    <row r="1064" spans="1:22" x14ac:dyDescent="0.2">
      <c r="A1064" s="10">
        <f t="shared" si="188"/>
        <v>45</v>
      </c>
      <c r="B1064" s="10">
        <f t="shared" si="189"/>
        <v>3</v>
      </c>
      <c r="C1064" s="23">
        <v>5.7</v>
      </c>
      <c r="D1064" s="24">
        <v>0</v>
      </c>
      <c r="E1064" s="24">
        <v>0</v>
      </c>
      <c r="F1064" s="48"/>
      <c r="G1064" s="48"/>
      <c r="H1064" s="1">
        <f t="shared" si="190"/>
        <v>-13.631695623271611</v>
      </c>
      <c r="I1064" s="1">
        <f t="shared" si="183"/>
        <v>-14.59295850103087</v>
      </c>
      <c r="J1064" s="4">
        <f>B1064+('PV model'!$B$3/15)+(I1064/60)</f>
        <v>2.4801173583161522</v>
      </c>
      <c r="K1064" s="2">
        <f t="shared" si="184"/>
        <v>142.79823962525774</v>
      </c>
      <c r="L1064" s="2">
        <f>DEGREES(ASIN((((COS(RADIANS('PV model'!$B$2))*COS(RADIANS(H1064))*COS(RADIANS(K1064)))+(SIN(RADIANS('PV model'!$B$2))*SIN(RADIANS(H1064)))))))</f>
        <v>-39.247410939122133</v>
      </c>
      <c r="M1064" s="3">
        <f t="shared" si="180"/>
        <v>0</v>
      </c>
      <c r="N1064" s="2">
        <f t="shared" si="185"/>
        <v>49.354089834190027</v>
      </c>
      <c r="O1064" s="2">
        <f>IF('PV model'!$B$2&gt;0, 180-N1064,IF('PV model'!$B$2&lt;0,0-N1064,N1064))</f>
        <v>130.64591016580997</v>
      </c>
      <c r="P1064" s="2">
        <f>ABS(O1064-'PV model'!$B$5)</f>
        <v>74.354089834190034</v>
      </c>
      <c r="Q1064" s="3">
        <f t="shared" si="181"/>
        <v>129.24741093912215</v>
      </c>
      <c r="R1064" s="3">
        <f t="shared" si="186"/>
        <v>0</v>
      </c>
      <c r="S1064" s="3">
        <f t="shared" si="182"/>
        <v>0</v>
      </c>
      <c r="T1064" s="3">
        <f>(0.5*(1-COS(RADIANS(90-$X$3)))*(D1064+E1064)*'PV model'!$B$4)</f>
        <v>0</v>
      </c>
      <c r="U1064" s="3">
        <f t="shared" si="187"/>
        <v>0</v>
      </c>
      <c r="V1064" s="3">
        <f>('PV model'!$B$13*(U1064/1000)*(1-'PV model'!$B$14*((20+C1064)-25))*'PV model'!$B$10)/'PV model'!$B$12</f>
        <v>0</v>
      </c>
    </row>
    <row r="1065" spans="1:22" x14ac:dyDescent="0.2">
      <c r="A1065" s="10">
        <f t="shared" si="188"/>
        <v>45</v>
      </c>
      <c r="B1065" s="10">
        <f t="shared" si="189"/>
        <v>4</v>
      </c>
      <c r="C1065" s="23">
        <v>5.5</v>
      </c>
      <c r="D1065" s="24">
        <v>0</v>
      </c>
      <c r="E1065" s="24">
        <v>0</v>
      </c>
      <c r="F1065" s="48"/>
      <c r="G1065" s="48"/>
      <c r="H1065" s="1">
        <f t="shared" si="190"/>
        <v>-13.631695623271611</v>
      </c>
      <c r="I1065" s="1">
        <f t="shared" si="183"/>
        <v>-14.59295850103087</v>
      </c>
      <c r="J1065" s="4">
        <f>B1065+('PV model'!$B$3/15)+(I1065/60)</f>
        <v>3.4801173583161522</v>
      </c>
      <c r="K1065" s="2">
        <f t="shared" si="184"/>
        <v>127.79823962525772</v>
      </c>
      <c r="L1065" s="2">
        <f>DEGREES(ASIN((((COS(RADIANS('PV model'!$B$2))*COS(RADIANS(H1065))*COS(RADIANS(K1065)))+(SIN(RADIANS('PV model'!$B$2))*SIN(RADIANS(H1065)))))))</f>
        <v>-32.113069930717593</v>
      </c>
      <c r="M1065" s="3">
        <f t="shared" si="180"/>
        <v>0</v>
      </c>
      <c r="N1065" s="2">
        <f t="shared" si="185"/>
        <v>65.043563753722964</v>
      </c>
      <c r="O1065" s="2">
        <f>IF('PV model'!$B$2&gt;0, 180-N1065,IF('PV model'!$B$2&lt;0,0-N1065,N1065))</f>
        <v>114.95643624627704</v>
      </c>
      <c r="P1065" s="2">
        <f>ABS(O1065-'PV model'!$B$5)</f>
        <v>90.043563753722964</v>
      </c>
      <c r="Q1065" s="3">
        <f t="shared" si="181"/>
        <v>122.11306993071759</v>
      </c>
      <c r="R1065" s="3">
        <f t="shared" si="186"/>
        <v>0</v>
      </c>
      <c r="S1065" s="3">
        <f t="shared" si="182"/>
        <v>0</v>
      </c>
      <c r="T1065" s="3">
        <f>(0.5*(1-COS(RADIANS(90-$X$3)))*(D1065+E1065)*'PV model'!$B$4)</f>
        <v>0</v>
      </c>
      <c r="U1065" s="3">
        <f t="shared" si="187"/>
        <v>0</v>
      </c>
      <c r="V1065" s="3">
        <f>('PV model'!$B$13*(U1065/1000)*(1-'PV model'!$B$14*((20+C1065)-25))*'PV model'!$B$10)/'PV model'!$B$12</f>
        <v>0</v>
      </c>
    </row>
    <row r="1066" spans="1:22" x14ac:dyDescent="0.2">
      <c r="A1066" s="10">
        <f t="shared" si="188"/>
        <v>45</v>
      </c>
      <c r="B1066" s="10">
        <f t="shared" si="189"/>
        <v>5</v>
      </c>
      <c r="C1066" s="23">
        <v>5.3</v>
      </c>
      <c r="D1066" s="24">
        <v>0</v>
      </c>
      <c r="E1066" s="24">
        <v>0</v>
      </c>
      <c r="F1066" s="48"/>
      <c r="G1066" s="48"/>
      <c r="H1066" s="1">
        <f t="shared" si="190"/>
        <v>-13.631695623271611</v>
      </c>
      <c r="I1066" s="1">
        <f t="shared" si="183"/>
        <v>-14.59295850103087</v>
      </c>
      <c r="J1066" s="4">
        <f>B1066+('PV model'!$B$3/15)+(I1066/60)</f>
        <v>4.4801173583161527</v>
      </c>
      <c r="K1066" s="2">
        <f t="shared" si="184"/>
        <v>112.79823962525771</v>
      </c>
      <c r="L1066" s="2">
        <f>DEGREES(ASIN((((COS(RADIANS('PV model'!$B$2))*COS(RADIANS(H1066))*COS(RADIANS(K1066)))+(SIN(RADIANS('PV model'!$B$2))*SIN(RADIANS(H1066)))))))</f>
        <v>-24.049304198777296</v>
      </c>
      <c r="M1066" s="3">
        <f t="shared" si="180"/>
        <v>0</v>
      </c>
      <c r="N1066" s="2">
        <f t="shared" si="185"/>
        <v>78.833350839943378</v>
      </c>
      <c r="O1066" s="2">
        <f>IF('PV model'!$B$2&gt;0, 180-N1066,IF('PV model'!$B$2&lt;0,0-N1066,N1066))</f>
        <v>101.16664916005662</v>
      </c>
      <c r="P1066" s="2">
        <f>ABS(O1066-'PV model'!$B$5)</f>
        <v>103.83335083994338</v>
      </c>
      <c r="Q1066" s="3">
        <f t="shared" si="181"/>
        <v>114.04930419877729</v>
      </c>
      <c r="R1066" s="3">
        <f t="shared" si="186"/>
        <v>0</v>
      </c>
      <c r="S1066" s="3">
        <f t="shared" si="182"/>
        <v>0</v>
      </c>
      <c r="T1066" s="3">
        <f>(0.5*(1-COS(RADIANS(90-$X$3)))*(D1066+E1066)*'PV model'!$B$4)</f>
        <v>0</v>
      </c>
      <c r="U1066" s="3">
        <f t="shared" si="187"/>
        <v>0</v>
      </c>
      <c r="V1066" s="3">
        <f>('PV model'!$B$13*(U1066/1000)*(1-'PV model'!$B$14*((20+C1066)-25))*'PV model'!$B$10)/'PV model'!$B$12</f>
        <v>0</v>
      </c>
    </row>
    <row r="1067" spans="1:22" x14ac:dyDescent="0.2">
      <c r="A1067" s="10">
        <f t="shared" si="188"/>
        <v>45</v>
      </c>
      <c r="B1067" s="10">
        <f t="shared" si="189"/>
        <v>6</v>
      </c>
      <c r="C1067" s="23">
        <v>5.0999999999999996</v>
      </c>
      <c r="D1067" s="24">
        <v>0</v>
      </c>
      <c r="E1067" s="24">
        <v>0</v>
      </c>
      <c r="F1067" s="48"/>
      <c r="G1067" s="48"/>
      <c r="H1067" s="1">
        <f t="shared" si="190"/>
        <v>-13.631695623271611</v>
      </c>
      <c r="I1067" s="1">
        <f t="shared" si="183"/>
        <v>-14.59295850103087</v>
      </c>
      <c r="J1067" s="4">
        <f>B1067+('PV model'!$B$3/15)+(I1067/60)</f>
        <v>5.4801173583161527</v>
      </c>
      <c r="K1067" s="2">
        <f t="shared" si="184"/>
        <v>97.798239625257708</v>
      </c>
      <c r="L1067" s="2">
        <f>DEGREES(ASIN((((COS(RADIANS('PV model'!$B$2))*COS(RADIANS(H1067))*COS(RADIANS(K1067)))+(SIN(RADIANS('PV model'!$B$2))*SIN(RADIANS(H1067)))))))</f>
        <v>-15.599884549953195</v>
      </c>
      <c r="M1067" s="3">
        <f t="shared" si="180"/>
        <v>0</v>
      </c>
      <c r="N1067" s="2">
        <f t="shared" si="185"/>
        <v>88.523441442495141</v>
      </c>
      <c r="O1067" s="2">
        <f>IF('PV model'!$B$2&gt;0, 180-N1067,IF('PV model'!$B$2&lt;0,0-N1067,N1067))</f>
        <v>91.476558557504859</v>
      </c>
      <c r="P1067" s="2">
        <f>ABS(O1067-'PV model'!$B$5)</f>
        <v>113.52344144249514</v>
      </c>
      <c r="Q1067" s="3">
        <f t="shared" si="181"/>
        <v>105.59988454995319</v>
      </c>
      <c r="R1067" s="3">
        <f t="shared" si="186"/>
        <v>0</v>
      </c>
      <c r="S1067" s="3">
        <f t="shared" si="182"/>
        <v>0</v>
      </c>
      <c r="T1067" s="3">
        <f>(0.5*(1-COS(RADIANS(90-$X$3)))*(D1067+E1067)*'PV model'!$B$4)</f>
        <v>0</v>
      </c>
      <c r="U1067" s="3">
        <f t="shared" si="187"/>
        <v>0</v>
      </c>
      <c r="V1067" s="3">
        <f>('PV model'!$B$13*(U1067/1000)*(1-'PV model'!$B$14*((20+C1067)-25))*'PV model'!$B$10)/'PV model'!$B$12</f>
        <v>0</v>
      </c>
    </row>
    <row r="1068" spans="1:22" x14ac:dyDescent="0.2">
      <c r="A1068" s="10">
        <f t="shared" si="188"/>
        <v>45</v>
      </c>
      <c r="B1068" s="10">
        <f t="shared" si="189"/>
        <v>7</v>
      </c>
      <c r="C1068" s="23">
        <v>5.3</v>
      </c>
      <c r="D1068" s="24">
        <v>0</v>
      </c>
      <c r="E1068" s="24">
        <v>0</v>
      </c>
      <c r="F1068" s="48"/>
      <c r="G1068" s="48"/>
      <c r="H1068" s="1">
        <f t="shared" si="190"/>
        <v>-13.631695623271611</v>
      </c>
      <c r="I1068" s="1">
        <f t="shared" si="183"/>
        <v>-14.59295850103087</v>
      </c>
      <c r="J1068" s="4">
        <f>B1068+('PV model'!$B$3/15)+(I1068/60)</f>
        <v>6.4801173583161527</v>
      </c>
      <c r="K1068" s="2">
        <f t="shared" si="184"/>
        <v>82.798239625257708</v>
      </c>
      <c r="L1068" s="2">
        <f>DEGREES(ASIN((((COS(RADIANS('PV model'!$B$2))*COS(RADIANS(H1068))*COS(RADIANS(K1068)))+(SIN(RADIANS('PV model'!$B$2))*SIN(RADIANS(H1068)))))))</f>
        <v>-7.1936499609292612</v>
      </c>
      <c r="M1068" s="3">
        <f t="shared" si="180"/>
        <v>0</v>
      </c>
      <c r="N1068" s="2">
        <f t="shared" si="185"/>
        <v>76.364081523831047</v>
      </c>
      <c r="O1068" s="2">
        <f>IF('PV model'!$B$2&gt;0, 180-N1068,IF('PV model'!$B$2&lt;0,0-N1068,N1068))</f>
        <v>103.63591847616895</v>
      </c>
      <c r="P1068" s="2">
        <f>ABS(O1068-'PV model'!$B$5)</f>
        <v>101.36408152383105</v>
      </c>
      <c r="Q1068" s="3">
        <f t="shared" si="181"/>
        <v>97.193649960929264</v>
      </c>
      <c r="R1068" s="3">
        <f t="shared" si="186"/>
        <v>0</v>
      </c>
      <c r="S1068" s="3">
        <f t="shared" si="182"/>
        <v>0</v>
      </c>
      <c r="T1068" s="3">
        <f>(0.5*(1-COS(RADIANS(90-$X$3)))*(D1068+E1068)*'PV model'!$B$4)</f>
        <v>0</v>
      </c>
      <c r="U1068" s="3">
        <f t="shared" si="187"/>
        <v>0</v>
      </c>
      <c r="V1068" s="3">
        <f>('PV model'!$B$13*(U1068/1000)*(1-'PV model'!$B$14*((20+C1068)-25))*'PV model'!$B$10)/'PV model'!$B$12</f>
        <v>0</v>
      </c>
    </row>
    <row r="1069" spans="1:22" x14ac:dyDescent="0.2">
      <c r="A1069" s="10">
        <f t="shared" si="188"/>
        <v>45</v>
      </c>
      <c r="B1069" s="10">
        <f t="shared" si="189"/>
        <v>8</v>
      </c>
      <c r="C1069" s="23">
        <v>5.4</v>
      </c>
      <c r="D1069" s="24">
        <v>0</v>
      </c>
      <c r="E1069" s="24">
        <v>0</v>
      </c>
      <c r="F1069" s="48"/>
      <c r="G1069" s="48"/>
      <c r="H1069" s="1">
        <f t="shared" si="190"/>
        <v>-13.631695623271611</v>
      </c>
      <c r="I1069" s="1">
        <f t="shared" si="183"/>
        <v>-14.59295850103087</v>
      </c>
      <c r="J1069" s="4">
        <f>B1069+('PV model'!$B$3/15)+(I1069/60)</f>
        <v>7.4801173583161527</v>
      </c>
      <c r="K1069" s="2">
        <f t="shared" si="184"/>
        <v>67.798239625257708</v>
      </c>
      <c r="L1069" s="2">
        <f>DEGREES(ASIN((((COS(RADIANS('PV model'!$B$2))*COS(RADIANS(H1069))*COS(RADIANS(K1069)))+(SIN(RADIANS('PV model'!$B$2))*SIN(RADIANS(H1069)))))))</f>
        <v>0.78890988626274472</v>
      </c>
      <c r="M1069" s="3">
        <f t="shared" si="180"/>
        <v>0.78890988626274472</v>
      </c>
      <c r="N1069" s="2">
        <f t="shared" si="185"/>
        <v>64.140136469037913</v>
      </c>
      <c r="O1069" s="2">
        <f>IF('PV model'!$B$2&gt;0, 180-N1069,IF('PV model'!$B$2&lt;0,0-N1069,N1069))</f>
        <v>115.85986353096209</v>
      </c>
      <c r="P1069" s="2">
        <f>ABS(O1069-'PV model'!$B$5)</f>
        <v>89.140136469037913</v>
      </c>
      <c r="Q1069" s="3">
        <f t="shared" si="181"/>
        <v>89.211090113737257</v>
      </c>
      <c r="R1069" s="3">
        <f t="shared" si="186"/>
        <v>0</v>
      </c>
      <c r="S1069" s="3">
        <f t="shared" si="182"/>
        <v>0</v>
      </c>
      <c r="T1069" s="3">
        <f>(0.5*(1-COS(RADIANS(90-$X$3)))*(D1069+E1069)*'PV model'!$B$4)</f>
        <v>0</v>
      </c>
      <c r="U1069" s="3">
        <f t="shared" si="187"/>
        <v>0</v>
      </c>
      <c r="V1069" s="3">
        <f>('PV model'!$B$13*(U1069/1000)*(1-'PV model'!$B$14*((20+C1069)-25))*'PV model'!$B$10)/'PV model'!$B$12</f>
        <v>0</v>
      </c>
    </row>
    <row r="1070" spans="1:22" x14ac:dyDescent="0.2">
      <c r="A1070" s="10">
        <f t="shared" si="188"/>
        <v>45</v>
      </c>
      <c r="B1070" s="10">
        <f t="shared" si="189"/>
        <v>9</v>
      </c>
      <c r="C1070" s="23">
        <v>5.6</v>
      </c>
      <c r="D1070" s="24">
        <v>8.9795999999999996</v>
      </c>
      <c r="E1070" s="24">
        <v>20.286000000000001</v>
      </c>
      <c r="F1070" s="48"/>
      <c r="G1070" s="48"/>
      <c r="H1070" s="1">
        <f t="shared" si="190"/>
        <v>-13.631695623271611</v>
      </c>
      <c r="I1070" s="1">
        <f t="shared" si="183"/>
        <v>-14.59295850103087</v>
      </c>
      <c r="J1070" s="4">
        <f>B1070+('PV model'!$B$3/15)+(I1070/60)</f>
        <v>8.4801173583161518</v>
      </c>
      <c r="K1070" s="2">
        <f t="shared" si="184"/>
        <v>52.798239625257722</v>
      </c>
      <c r="L1070" s="2">
        <f>DEGREES(ASIN((((COS(RADIANS('PV model'!$B$2))*COS(RADIANS(H1070))*COS(RADIANS(K1070)))+(SIN(RADIANS('PV model'!$B$2))*SIN(RADIANS(H1070)))))))</f>
        <v>7.9660210463669294</v>
      </c>
      <c r="M1070" s="3">
        <f t="shared" si="180"/>
        <v>7.9660210463669294</v>
      </c>
      <c r="N1070" s="2">
        <f t="shared" si="185"/>
        <v>51.408819415520021</v>
      </c>
      <c r="O1070" s="2">
        <f>IF('PV model'!$B$2&gt;0, 180-N1070,IF('PV model'!$B$2&lt;0,0-N1070,N1070))</f>
        <v>128.59118058447999</v>
      </c>
      <c r="P1070" s="2">
        <f>ABS(O1070-'PV model'!$B$5)</f>
        <v>76.408819415520014</v>
      </c>
      <c r="Q1070" s="3">
        <f t="shared" si="181"/>
        <v>82.033978953633067</v>
      </c>
      <c r="R1070" s="3">
        <f t="shared" si="186"/>
        <v>8.9796000000000085</v>
      </c>
      <c r="S1070" s="3">
        <f t="shared" si="182"/>
        <v>22.36369977093792</v>
      </c>
      <c r="T1070" s="3">
        <f>(0.5*(1-COS(RADIANS(90-$X$3)))*(D1070+E1070)*'PV model'!$B$4)</f>
        <v>0</v>
      </c>
      <c r="U1070" s="3">
        <f t="shared" si="187"/>
        <v>31.343299770937929</v>
      </c>
      <c r="V1070" s="3">
        <f>('PV model'!$B$13*(U1070/1000)*(1-'PV model'!$B$14*((20+C1070)-25))*'PV model'!$B$10)/'PV model'!$B$12</f>
        <v>3.1255568621147081</v>
      </c>
    </row>
    <row r="1071" spans="1:22" x14ac:dyDescent="0.2">
      <c r="A1071" s="10">
        <f t="shared" si="188"/>
        <v>45</v>
      </c>
      <c r="B1071" s="10">
        <f t="shared" si="189"/>
        <v>10</v>
      </c>
      <c r="C1071" s="23">
        <v>6.3</v>
      </c>
      <c r="D1071" s="24">
        <v>104.38785</v>
      </c>
      <c r="E1071" s="24">
        <v>60.857999999999997</v>
      </c>
      <c r="F1071" s="48"/>
      <c r="G1071" s="48"/>
      <c r="H1071" s="1">
        <f t="shared" si="190"/>
        <v>-13.631695623271611</v>
      </c>
      <c r="I1071" s="1">
        <f t="shared" si="183"/>
        <v>-14.59295850103087</v>
      </c>
      <c r="J1071" s="4">
        <f>B1071+('PV model'!$B$3/15)+(I1071/60)</f>
        <v>9.4801173583161518</v>
      </c>
      <c r="K1071" s="2">
        <f t="shared" si="184"/>
        <v>37.798239625257722</v>
      </c>
      <c r="L1071" s="2">
        <f>DEGREES(ASIN((((COS(RADIANS('PV model'!$B$2))*COS(RADIANS(H1071))*COS(RADIANS(K1071)))+(SIN(RADIANS('PV model'!$B$2))*SIN(RADIANS(H1071)))))))</f>
        <v>13.929164921822004</v>
      </c>
      <c r="M1071" s="3">
        <f t="shared" si="180"/>
        <v>13.929164921822004</v>
      </c>
      <c r="N1071" s="2">
        <f t="shared" si="185"/>
        <v>37.854885769581685</v>
      </c>
      <c r="O1071" s="2">
        <f>IF('PV model'!$B$2&gt;0, 180-N1071,IF('PV model'!$B$2&lt;0,0-N1071,N1071))</f>
        <v>142.1451142304183</v>
      </c>
      <c r="P1071" s="2">
        <f>ABS(O1071-'PV model'!$B$5)</f>
        <v>62.854885769581699</v>
      </c>
      <c r="Q1071" s="3">
        <f t="shared" si="181"/>
        <v>76.070835078177993</v>
      </c>
      <c r="R1071" s="3">
        <f t="shared" si="186"/>
        <v>104.38785000000006</v>
      </c>
      <c r="S1071" s="3">
        <f t="shared" si="182"/>
        <v>73.370087120071886</v>
      </c>
      <c r="T1071" s="3">
        <f>(0.5*(1-COS(RADIANS(90-$X$3)))*(D1071+E1071)*'PV model'!$B$4)</f>
        <v>0</v>
      </c>
      <c r="U1071" s="3">
        <f t="shared" si="187"/>
        <v>177.75793712007194</v>
      </c>
      <c r="V1071" s="3">
        <f>('PV model'!$B$13*(U1071/1000)*(1-'PV model'!$B$14*((20+C1071)-25))*'PV model'!$B$10)/'PV model'!$B$12</f>
        <v>17.676286240870876</v>
      </c>
    </row>
    <row r="1072" spans="1:22" x14ac:dyDescent="0.2">
      <c r="A1072" s="10">
        <f t="shared" si="188"/>
        <v>45</v>
      </c>
      <c r="B1072" s="10">
        <f t="shared" si="189"/>
        <v>11</v>
      </c>
      <c r="C1072" s="23">
        <v>6.9</v>
      </c>
      <c r="D1072" s="24">
        <v>126.83685</v>
      </c>
      <c r="E1072" s="24">
        <v>94.374000000000009</v>
      </c>
      <c r="F1072" s="48"/>
      <c r="G1072" s="48"/>
      <c r="H1072" s="1">
        <f t="shared" si="190"/>
        <v>-13.631695623271611</v>
      </c>
      <c r="I1072" s="1">
        <f t="shared" si="183"/>
        <v>-14.59295850103087</v>
      </c>
      <c r="J1072" s="4">
        <f>B1072+('PV model'!$B$3/15)+(I1072/60)</f>
        <v>10.480117358316152</v>
      </c>
      <c r="K1072" s="2">
        <f t="shared" si="184"/>
        <v>22.798239625257722</v>
      </c>
      <c r="L1072" s="2">
        <f>DEGREES(ASIN((((COS(RADIANS('PV model'!$B$2))*COS(RADIANS(H1072))*COS(RADIANS(K1072)))+(SIN(RADIANS('PV model'!$B$2))*SIN(RADIANS(H1072)))))))</f>
        <v>18.253221026274431</v>
      </c>
      <c r="M1072" s="3">
        <f t="shared" si="180"/>
        <v>18.253221026274431</v>
      </c>
      <c r="N1072" s="2">
        <f t="shared" si="185"/>
        <v>23.361090894003922</v>
      </c>
      <c r="O1072" s="2">
        <f>IF('PV model'!$B$2&gt;0, 180-N1072,IF('PV model'!$B$2&lt;0,0-N1072,N1072))</f>
        <v>156.63890910599608</v>
      </c>
      <c r="P1072" s="2">
        <f>ABS(O1072-'PV model'!$B$5)</f>
        <v>48.361090894003922</v>
      </c>
      <c r="Q1072" s="3">
        <f t="shared" si="181"/>
        <v>71.746778973725569</v>
      </c>
      <c r="R1072" s="3">
        <f t="shared" si="186"/>
        <v>126.83685000000003</v>
      </c>
      <c r="S1072" s="3">
        <f t="shared" si="182"/>
        <v>115.44538254429102</v>
      </c>
      <c r="T1072" s="3">
        <f>(0.5*(1-COS(RADIANS(90-$X$3)))*(D1072+E1072)*'PV model'!$B$4)</f>
        <v>0</v>
      </c>
      <c r="U1072" s="3">
        <f t="shared" si="187"/>
        <v>242.28223254429105</v>
      </c>
      <c r="V1072" s="3">
        <f>('PV model'!$B$13*(U1072/1000)*(1-'PV model'!$B$14*((20+C1072)-25))*'PV model'!$B$10)/'PV model'!$B$12</f>
        <v>24.034471122192365</v>
      </c>
    </row>
    <row r="1073" spans="1:22" x14ac:dyDescent="0.2">
      <c r="A1073" s="10">
        <f t="shared" si="188"/>
        <v>45</v>
      </c>
      <c r="B1073" s="10">
        <f t="shared" si="189"/>
        <v>12</v>
      </c>
      <c r="C1073" s="23">
        <v>7.6</v>
      </c>
      <c r="D1073" s="24">
        <v>60.612299999999998</v>
      </c>
      <c r="E1073" s="24">
        <v>125.24399999999999</v>
      </c>
      <c r="F1073" s="48"/>
      <c r="G1073" s="48"/>
      <c r="H1073" s="1">
        <f t="shared" si="190"/>
        <v>-13.631695623271611</v>
      </c>
      <c r="I1073" s="1">
        <f t="shared" si="183"/>
        <v>-14.59295850103087</v>
      </c>
      <c r="J1073" s="4">
        <f>B1073+('PV model'!$B$3/15)+(I1073/60)</f>
        <v>11.480117358316152</v>
      </c>
      <c r="K1073" s="2">
        <f t="shared" si="184"/>
        <v>7.7982396252577235</v>
      </c>
      <c r="L1073" s="2">
        <f>DEGREES(ASIN((((COS(RADIANS('PV model'!$B$2))*COS(RADIANS(H1073))*COS(RADIANS(K1073)))+(SIN(RADIANS('PV model'!$B$2))*SIN(RADIANS(H1073)))))))</f>
        <v>20.556482267704105</v>
      </c>
      <c r="M1073" s="3">
        <f t="shared" si="180"/>
        <v>20.556482267704105</v>
      </c>
      <c r="N1073" s="2">
        <f t="shared" si="185"/>
        <v>8.0958853998905091</v>
      </c>
      <c r="O1073" s="2">
        <f>IF('PV model'!$B$2&gt;0, 180-N1073,IF('PV model'!$B$2&lt;0,0-N1073,N1073))</f>
        <v>171.90411460010949</v>
      </c>
      <c r="P1073" s="2">
        <f>ABS(O1073-'PV model'!$B$5)</f>
        <v>33.095885399890506</v>
      </c>
      <c r="Q1073" s="3">
        <f t="shared" si="181"/>
        <v>69.443517732295888</v>
      </c>
      <c r="R1073" s="3">
        <f t="shared" si="186"/>
        <v>60.612300000000012</v>
      </c>
      <c r="S1073" s="3">
        <f t="shared" si="182"/>
        <v>144.91754599585801</v>
      </c>
      <c r="T1073" s="3">
        <f>(0.5*(1-COS(RADIANS(90-$X$3)))*(D1073+E1073)*'PV model'!$B$4)</f>
        <v>0</v>
      </c>
      <c r="U1073" s="3">
        <f t="shared" si="187"/>
        <v>205.52984599585801</v>
      </c>
      <c r="V1073" s="3">
        <f>('PV model'!$B$13*(U1073/1000)*(1-'PV model'!$B$14*((20+C1073)-25))*'PV model'!$B$10)/'PV model'!$B$12</f>
        <v>20.331097866326211</v>
      </c>
    </row>
    <row r="1074" spans="1:22" x14ac:dyDescent="0.2">
      <c r="A1074" s="10">
        <f t="shared" si="188"/>
        <v>45</v>
      </c>
      <c r="B1074" s="10">
        <f t="shared" si="189"/>
        <v>13</v>
      </c>
      <c r="C1074" s="23">
        <v>7</v>
      </c>
      <c r="D1074" s="24">
        <v>8.9795999999999996</v>
      </c>
      <c r="E1074" s="24">
        <v>129.654</v>
      </c>
      <c r="F1074" s="48"/>
      <c r="G1074" s="48"/>
      <c r="H1074" s="1">
        <f t="shared" si="190"/>
        <v>-13.631695623271611</v>
      </c>
      <c r="I1074" s="1">
        <f t="shared" si="183"/>
        <v>-14.59295850103087</v>
      </c>
      <c r="J1074" s="4">
        <f>B1074+('PV model'!$B$3/15)+(I1074/60)</f>
        <v>12.480117358316152</v>
      </c>
      <c r="K1074" s="2">
        <f t="shared" si="184"/>
        <v>-7.2017603747422765</v>
      </c>
      <c r="L1074" s="2">
        <f>DEGREES(ASIN((((COS(RADIANS('PV model'!$B$2))*COS(RADIANS(H1074))*COS(RADIANS(K1074)))+(SIN(RADIANS('PV model'!$B$2))*SIN(RADIANS(H1074)))))))</f>
        <v>20.602259287898196</v>
      </c>
      <c r="M1074" s="3">
        <f t="shared" si="180"/>
        <v>20.602259287898196</v>
      </c>
      <c r="N1074" s="2">
        <f t="shared" si="185"/>
        <v>-7.4786291209251194</v>
      </c>
      <c r="O1074" s="2">
        <f>IF('PV model'!$B$2&gt;0, 180-N1074,IF('PV model'!$B$2&lt;0,0-N1074,N1074))</f>
        <v>187.47862912092512</v>
      </c>
      <c r="P1074" s="2">
        <f>ABS(O1074-'PV model'!$B$5)</f>
        <v>17.52137087907488</v>
      </c>
      <c r="Q1074" s="3">
        <f t="shared" si="181"/>
        <v>69.397740712101793</v>
      </c>
      <c r="R1074" s="3">
        <f t="shared" si="186"/>
        <v>8.9796000000000031</v>
      </c>
      <c r="S1074" s="3">
        <f t="shared" si="182"/>
        <v>134.2139203927677</v>
      </c>
      <c r="T1074" s="3">
        <f>(0.5*(1-COS(RADIANS(90-$X$3)))*(D1074+E1074)*'PV model'!$B$4)</f>
        <v>0</v>
      </c>
      <c r="U1074" s="3">
        <f t="shared" si="187"/>
        <v>143.19352039276771</v>
      </c>
      <c r="V1074" s="3">
        <f>('PV model'!$B$13*(U1074/1000)*(1-'PV model'!$B$14*((20+C1074)-25))*'PV model'!$B$10)/'PV model'!$B$12</f>
        <v>14.199115304073368</v>
      </c>
    </row>
    <row r="1075" spans="1:22" x14ac:dyDescent="0.2">
      <c r="A1075" s="10">
        <f t="shared" si="188"/>
        <v>45</v>
      </c>
      <c r="B1075" s="10">
        <f t="shared" si="189"/>
        <v>14</v>
      </c>
      <c r="C1075" s="23">
        <v>6.3</v>
      </c>
      <c r="D1075" s="24">
        <v>0</v>
      </c>
      <c r="E1075" s="24">
        <v>102.31200000000001</v>
      </c>
      <c r="F1075" s="48"/>
      <c r="G1075" s="48"/>
      <c r="H1075" s="1">
        <f t="shared" si="190"/>
        <v>-13.631695623271611</v>
      </c>
      <c r="I1075" s="1">
        <f t="shared" si="183"/>
        <v>-14.59295850103087</v>
      </c>
      <c r="J1075" s="4">
        <f>B1075+('PV model'!$B$3/15)+(I1075/60)</f>
        <v>13.480117358316152</v>
      </c>
      <c r="K1075" s="2">
        <f t="shared" si="184"/>
        <v>-22.201760374742278</v>
      </c>
      <c r="L1075" s="2">
        <f>DEGREES(ASIN((((COS(RADIANS('PV model'!$B$2))*COS(RADIANS(H1075))*COS(RADIANS(K1075)))+(SIN(RADIANS('PV model'!$B$2))*SIN(RADIANS(H1075)))))))</f>
        <v>18.385575792155731</v>
      </c>
      <c r="M1075" s="3">
        <f t="shared" si="180"/>
        <v>18.385575792155731</v>
      </c>
      <c r="N1075" s="2">
        <f t="shared" si="185"/>
        <v>-22.76659642168697</v>
      </c>
      <c r="O1075" s="2">
        <f>IF('PV model'!$B$2&gt;0, 180-N1075,IF('PV model'!$B$2&lt;0,0-N1075,N1075))</f>
        <v>202.76659642168698</v>
      </c>
      <c r="P1075" s="2">
        <f>ABS(O1075-'PV model'!$B$5)</f>
        <v>2.2334035783130162</v>
      </c>
      <c r="Q1075" s="3">
        <f t="shared" si="181"/>
        <v>71.614424207844266</v>
      </c>
      <c r="R1075" s="3">
        <f t="shared" si="186"/>
        <v>0</v>
      </c>
      <c r="S1075" s="3">
        <f t="shared" si="182"/>
        <v>102.31200000000001</v>
      </c>
      <c r="T1075" s="3">
        <f>(0.5*(1-COS(RADIANS(90-$X$3)))*(D1075+E1075)*'PV model'!$B$4)</f>
        <v>0</v>
      </c>
      <c r="U1075" s="3">
        <f t="shared" si="187"/>
        <v>102.31200000000001</v>
      </c>
      <c r="V1075" s="3">
        <f>('PV model'!$B$13*(U1075/1000)*(1-'PV model'!$B$14*((20+C1075)-25))*'PV model'!$B$10)/'PV model'!$B$12</f>
        <v>10.173926560896001</v>
      </c>
    </row>
    <row r="1076" spans="1:22" x14ac:dyDescent="0.2">
      <c r="A1076" s="10">
        <f t="shared" si="188"/>
        <v>45</v>
      </c>
      <c r="B1076" s="10">
        <f t="shared" si="189"/>
        <v>15</v>
      </c>
      <c r="C1076" s="23">
        <v>5.7</v>
      </c>
      <c r="D1076" s="24">
        <v>0</v>
      </c>
      <c r="E1076" s="24">
        <v>61.739999999999995</v>
      </c>
      <c r="F1076" s="48"/>
      <c r="G1076" s="48"/>
      <c r="H1076" s="1">
        <f t="shared" si="190"/>
        <v>-13.631695623271611</v>
      </c>
      <c r="I1076" s="1">
        <f t="shared" si="183"/>
        <v>-14.59295850103087</v>
      </c>
      <c r="J1076" s="4">
        <f>B1076+('PV model'!$B$3/15)+(I1076/60)</f>
        <v>14.480117358316152</v>
      </c>
      <c r="K1076" s="2">
        <f t="shared" si="184"/>
        <v>-37.201760374742278</v>
      </c>
      <c r="L1076" s="2">
        <f>DEGREES(ASIN((((COS(RADIANS('PV model'!$B$2))*COS(RADIANS(H1076))*COS(RADIANS(K1076)))+(SIN(RADIANS('PV model'!$B$2))*SIN(RADIANS(H1076)))))))</f>
        <v>14.135188145704369</v>
      </c>
      <c r="M1076" s="3">
        <f t="shared" si="180"/>
        <v>14.135188145704369</v>
      </c>
      <c r="N1076" s="2">
        <f t="shared" si="185"/>
        <v>-37.296389790387238</v>
      </c>
      <c r="O1076" s="2">
        <f>IF('PV model'!$B$2&gt;0, 180-N1076,IF('PV model'!$B$2&lt;0,0-N1076,N1076))</f>
        <v>217.29638979038725</v>
      </c>
      <c r="P1076" s="2">
        <f>ABS(O1076-'PV model'!$B$5)</f>
        <v>12.296389790387252</v>
      </c>
      <c r="Q1076" s="3">
        <f t="shared" si="181"/>
        <v>75.864811854295624</v>
      </c>
      <c r="R1076" s="3">
        <f t="shared" si="186"/>
        <v>0</v>
      </c>
      <c r="S1076" s="3">
        <f t="shared" si="182"/>
        <v>61.739999999999995</v>
      </c>
      <c r="T1076" s="3">
        <f>(0.5*(1-COS(RADIANS(90-$X$3)))*(D1076+E1076)*'PV model'!$B$4)</f>
        <v>0</v>
      </c>
      <c r="U1076" s="3">
        <f t="shared" si="187"/>
        <v>61.739999999999995</v>
      </c>
      <c r="V1076" s="3">
        <f>('PV model'!$B$13*(U1076/1000)*(1-'PV model'!$B$14*((20+C1076)-25))*'PV model'!$B$10)/'PV model'!$B$12</f>
        <v>6.1542501148799991</v>
      </c>
    </row>
    <row r="1077" spans="1:22" x14ac:dyDescent="0.2">
      <c r="A1077" s="10">
        <f t="shared" si="188"/>
        <v>45</v>
      </c>
      <c r="B1077" s="10">
        <f t="shared" si="189"/>
        <v>16</v>
      </c>
      <c r="C1077" s="23">
        <v>5.7</v>
      </c>
      <c r="D1077" s="24">
        <v>0</v>
      </c>
      <c r="E1077" s="24">
        <v>37.925999999999995</v>
      </c>
      <c r="F1077" s="48"/>
      <c r="G1077" s="48"/>
      <c r="H1077" s="1">
        <f t="shared" si="190"/>
        <v>-13.631695623271611</v>
      </c>
      <c r="I1077" s="1">
        <f t="shared" si="183"/>
        <v>-14.59295850103087</v>
      </c>
      <c r="J1077" s="4">
        <f>B1077+('PV model'!$B$3/15)+(I1077/60)</f>
        <v>15.480117358316152</v>
      </c>
      <c r="K1077" s="2">
        <f t="shared" si="184"/>
        <v>-52.201760374742278</v>
      </c>
      <c r="L1077" s="2">
        <f>DEGREES(ASIN((((COS(RADIANS('PV model'!$B$2))*COS(RADIANS(H1077))*COS(RADIANS(K1077)))+(SIN(RADIANS('PV model'!$B$2))*SIN(RADIANS(H1077)))))))</f>
        <v>8.2291271360397804</v>
      </c>
      <c r="M1077" s="3">
        <f t="shared" si="180"/>
        <v>8.2291271360397804</v>
      </c>
      <c r="N1077" s="2">
        <f t="shared" si="185"/>
        <v>-50.887089890707493</v>
      </c>
      <c r="O1077" s="2">
        <f>IF('PV model'!$B$2&gt;0, 180-N1077,IF('PV model'!$B$2&lt;0,0-N1077,N1077))</f>
        <v>230.8870898907075</v>
      </c>
      <c r="P1077" s="2">
        <f>ABS(O1077-'PV model'!$B$5)</f>
        <v>25.8870898907075</v>
      </c>
      <c r="Q1077" s="3">
        <f t="shared" si="181"/>
        <v>81.770872863960221</v>
      </c>
      <c r="R1077" s="3">
        <f t="shared" si="186"/>
        <v>0</v>
      </c>
      <c r="S1077" s="3">
        <f t="shared" si="182"/>
        <v>37.925999999999995</v>
      </c>
      <c r="T1077" s="3">
        <f>(0.5*(1-COS(RADIANS(90-$X$3)))*(D1077+E1077)*'PV model'!$B$4)</f>
        <v>0</v>
      </c>
      <c r="U1077" s="3">
        <f t="shared" si="187"/>
        <v>37.925999999999995</v>
      </c>
      <c r="V1077" s="3">
        <f>('PV model'!$B$13*(U1077/1000)*(1-'PV model'!$B$14*((20+C1077)-25))*'PV model'!$B$10)/'PV model'!$B$12</f>
        <v>3.7804679277119995</v>
      </c>
    </row>
    <row r="1078" spans="1:22" x14ac:dyDescent="0.2">
      <c r="A1078" s="10">
        <f t="shared" si="188"/>
        <v>45</v>
      </c>
      <c r="B1078" s="10">
        <f t="shared" si="189"/>
        <v>17</v>
      </c>
      <c r="C1078" s="23">
        <v>5.8</v>
      </c>
      <c r="D1078" s="24">
        <v>0</v>
      </c>
      <c r="E1078" s="24">
        <v>11.465999999999999</v>
      </c>
      <c r="F1078" s="48"/>
      <c r="G1078" s="48"/>
      <c r="H1078" s="1">
        <f t="shared" si="190"/>
        <v>-13.631695623271611</v>
      </c>
      <c r="I1078" s="1">
        <f t="shared" si="183"/>
        <v>-14.59295850103087</v>
      </c>
      <c r="J1078" s="4">
        <f>B1078+('PV model'!$B$3/15)+(I1078/60)</f>
        <v>16.48011735831615</v>
      </c>
      <c r="K1078" s="2">
        <f t="shared" si="184"/>
        <v>-67.20176037474225</v>
      </c>
      <c r="L1078" s="2">
        <f>DEGREES(ASIN((((COS(RADIANS('PV model'!$B$2))*COS(RADIANS(H1078))*COS(RADIANS(K1078)))+(SIN(RADIANS('PV model'!$B$2))*SIN(RADIANS(H1078)))))))</f>
        <v>1.0922895258150696</v>
      </c>
      <c r="M1078" s="3">
        <f t="shared" si="180"/>
        <v>1.0922895258150696</v>
      </c>
      <c r="N1078" s="2">
        <f t="shared" si="185"/>
        <v>-63.646120010107445</v>
      </c>
      <c r="O1078" s="2">
        <f>IF('PV model'!$B$2&gt;0, 180-N1078,IF('PV model'!$B$2&lt;0,0-N1078,N1078))</f>
        <v>243.64612001010744</v>
      </c>
      <c r="P1078" s="2">
        <f>ABS(O1078-'PV model'!$B$5)</f>
        <v>38.646120010107438</v>
      </c>
      <c r="Q1078" s="3">
        <f t="shared" si="181"/>
        <v>88.907710474184938</v>
      </c>
      <c r="R1078" s="3">
        <f t="shared" si="186"/>
        <v>0</v>
      </c>
      <c r="S1078" s="3">
        <f t="shared" si="182"/>
        <v>11.465999999999999</v>
      </c>
      <c r="T1078" s="3">
        <f>(0.5*(1-COS(RADIANS(90-$X$3)))*(D1078+E1078)*'PV model'!$B$4)</f>
        <v>0</v>
      </c>
      <c r="U1078" s="3">
        <f t="shared" si="187"/>
        <v>11.465999999999999</v>
      </c>
      <c r="V1078" s="3">
        <f>('PV model'!$B$13*(U1078/1000)*(1-'PV model'!$B$14*((20+C1078)-25))*'PV model'!$B$10)/'PV model'!$B$12</f>
        <v>1.1424737076479998</v>
      </c>
    </row>
    <row r="1079" spans="1:22" x14ac:dyDescent="0.2">
      <c r="A1079" s="10">
        <f t="shared" si="188"/>
        <v>45</v>
      </c>
      <c r="B1079" s="10">
        <f t="shared" si="189"/>
        <v>18</v>
      </c>
      <c r="C1079" s="23">
        <v>5.8</v>
      </c>
      <c r="D1079" s="24">
        <v>0</v>
      </c>
      <c r="E1079" s="24">
        <v>0</v>
      </c>
      <c r="F1079" s="48"/>
      <c r="G1079" s="48"/>
      <c r="H1079" s="1">
        <f t="shared" si="190"/>
        <v>-13.631695623271611</v>
      </c>
      <c r="I1079" s="1">
        <f t="shared" si="183"/>
        <v>-14.59295850103087</v>
      </c>
      <c r="J1079" s="4">
        <f>B1079+('PV model'!$B$3/15)+(I1079/60)</f>
        <v>17.48011735831615</v>
      </c>
      <c r="K1079" s="2">
        <f t="shared" si="184"/>
        <v>-82.20176037474225</v>
      </c>
      <c r="L1079" s="2">
        <f>DEGREES(ASIN((((COS(RADIANS('PV model'!$B$2))*COS(RADIANS(H1079))*COS(RADIANS(K1079)))+(SIN(RADIANS('PV model'!$B$2))*SIN(RADIANS(H1079)))))))</f>
        <v>-6.8656618042779902</v>
      </c>
      <c r="M1079" s="3">
        <f t="shared" si="180"/>
        <v>0</v>
      </c>
      <c r="N1079" s="2">
        <f t="shared" si="185"/>
        <v>-75.882497442360076</v>
      </c>
      <c r="O1079" s="2">
        <f>IF('PV model'!$B$2&gt;0, 180-N1079,IF('PV model'!$B$2&lt;0,0-N1079,N1079))</f>
        <v>255.88249744236009</v>
      </c>
      <c r="P1079" s="2">
        <f>ABS(O1079-'PV model'!$B$5)</f>
        <v>50.882497442360091</v>
      </c>
      <c r="Q1079" s="3">
        <f t="shared" si="181"/>
        <v>96.865661804277991</v>
      </c>
      <c r="R1079" s="3">
        <f t="shared" si="186"/>
        <v>0</v>
      </c>
      <c r="S1079" s="3">
        <f t="shared" si="182"/>
        <v>0</v>
      </c>
      <c r="T1079" s="3">
        <f>(0.5*(1-COS(RADIANS(90-$X$3)))*(D1079+E1079)*'PV model'!$B$4)</f>
        <v>0</v>
      </c>
      <c r="U1079" s="3">
        <f t="shared" si="187"/>
        <v>0</v>
      </c>
      <c r="V1079" s="3">
        <f>('PV model'!$B$13*(U1079/1000)*(1-'PV model'!$B$14*((20+C1079)-25))*'PV model'!$B$10)/'PV model'!$B$12</f>
        <v>0</v>
      </c>
    </row>
    <row r="1080" spans="1:22" x14ac:dyDescent="0.2">
      <c r="A1080" s="10">
        <f t="shared" si="188"/>
        <v>45</v>
      </c>
      <c r="B1080" s="10">
        <f t="shared" si="189"/>
        <v>19</v>
      </c>
      <c r="C1080" s="23">
        <v>6.8</v>
      </c>
      <c r="D1080" s="24">
        <v>0</v>
      </c>
      <c r="E1080" s="24">
        <v>0</v>
      </c>
      <c r="F1080" s="48"/>
      <c r="G1080" s="48"/>
      <c r="H1080" s="1">
        <f t="shared" si="190"/>
        <v>-13.631695623271611</v>
      </c>
      <c r="I1080" s="1">
        <f t="shared" si="183"/>
        <v>-14.59295850103087</v>
      </c>
      <c r="J1080" s="4">
        <f>B1080+('PV model'!$B$3/15)+(I1080/60)</f>
        <v>18.48011735831615</v>
      </c>
      <c r="K1080" s="2">
        <f t="shared" si="184"/>
        <v>-97.20176037474225</v>
      </c>
      <c r="L1080" s="2">
        <f>DEGREES(ASIN((((COS(RADIANS('PV model'!$B$2))*COS(RADIANS(H1080))*COS(RADIANS(K1080)))+(SIN(RADIANS('PV model'!$B$2))*SIN(RADIANS(H1080)))))))</f>
        <v>-15.262188404736603</v>
      </c>
      <c r="M1080" s="3">
        <f t="shared" si="180"/>
        <v>0</v>
      </c>
      <c r="N1080" s="2">
        <f t="shared" si="185"/>
        <v>-88.034666484691442</v>
      </c>
      <c r="O1080" s="2">
        <f>IF('PV model'!$B$2&gt;0, 180-N1080,IF('PV model'!$B$2&lt;0,0-N1080,N1080))</f>
        <v>268.03466648469146</v>
      </c>
      <c r="P1080" s="2">
        <f>ABS(O1080-'PV model'!$B$5)</f>
        <v>63.034666484691456</v>
      </c>
      <c r="Q1080" s="3">
        <f t="shared" si="181"/>
        <v>105.26218840473661</v>
      </c>
      <c r="R1080" s="3">
        <f t="shared" si="186"/>
        <v>0</v>
      </c>
      <c r="S1080" s="3">
        <f t="shared" si="182"/>
        <v>0</v>
      </c>
      <c r="T1080" s="3">
        <f>(0.5*(1-COS(RADIANS(90-$X$3)))*(D1080+E1080)*'PV model'!$B$4)</f>
        <v>0</v>
      </c>
      <c r="U1080" s="3">
        <f t="shared" si="187"/>
        <v>0</v>
      </c>
      <c r="V1080" s="3">
        <f>('PV model'!$B$13*(U1080/1000)*(1-'PV model'!$B$14*((20+C1080)-25))*'PV model'!$B$10)/'PV model'!$B$12</f>
        <v>0</v>
      </c>
    </row>
    <row r="1081" spans="1:22" x14ac:dyDescent="0.2">
      <c r="A1081" s="10">
        <f t="shared" si="188"/>
        <v>45</v>
      </c>
      <c r="B1081" s="10">
        <f t="shared" si="189"/>
        <v>20</v>
      </c>
      <c r="C1081" s="23">
        <v>7.8</v>
      </c>
      <c r="D1081" s="24">
        <v>0</v>
      </c>
      <c r="E1081" s="24">
        <v>0</v>
      </c>
      <c r="F1081" s="48"/>
      <c r="G1081" s="48"/>
      <c r="H1081" s="1">
        <f t="shared" si="190"/>
        <v>-13.631695623271611</v>
      </c>
      <c r="I1081" s="1">
        <f t="shared" si="183"/>
        <v>-14.59295850103087</v>
      </c>
      <c r="J1081" s="4">
        <f>B1081+('PV model'!$B$3/15)+(I1081/60)</f>
        <v>19.48011735831615</v>
      </c>
      <c r="K1081" s="2">
        <f t="shared" si="184"/>
        <v>-112.20176037474225</v>
      </c>
      <c r="L1081" s="2">
        <f>DEGREES(ASIN((((COS(RADIANS('PV model'!$B$2))*COS(RADIANS(H1081))*COS(RADIANS(K1081)))+(SIN(RADIANS('PV model'!$B$2))*SIN(RADIANS(H1081)))))))</f>
        <v>-23.717558327717324</v>
      </c>
      <c r="M1081" s="3">
        <f t="shared" si="180"/>
        <v>0</v>
      </c>
      <c r="N1081" s="2">
        <f t="shared" si="185"/>
        <v>-79.353231827325089</v>
      </c>
      <c r="O1081" s="2">
        <f>IF('PV model'!$B$2&gt;0, 180-N1081,IF('PV model'!$B$2&lt;0,0-N1081,N1081))</f>
        <v>259.35323182732509</v>
      </c>
      <c r="P1081" s="2">
        <f>ABS(O1081-'PV model'!$B$5)</f>
        <v>54.353231827325089</v>
      </c>
      <c r="Q1081" s="3">
        <f t="shared" si="181"/>
        <v>113.71755832771731</v>
      </c>
      <c r="R1081" s="3">
        <f t="shared" si="186"/>
        <v>0</v>
      </c>
      <c r="S1081" s="3">
        <f t="shared" si="182"/>
        <v>0</v>
      </c>
      <c r="T1081" s="3">
        <f>(0.5*(1-COS(RADIANS(90-$X$3)))*(D1081+E1081)*'PV model'!$B$4)</f>
        <v>0</v>
      </c>
      <c r="U1081" s="3">
        <f t="shared" si="187"/>
        <v>0</v>
      </c>
      <c r="V1081" s="3">
        <f>('PV model'!$B$13*(U1081/1000)*(1-'PV model'!$B$14*((20+C1081)-25))*'PV model'!$B$10)/'PV model'!$B$12</f>
        <v>0</v>
      </c>
    </row>
    <row r="1082" spans="1:22" x14ac:dyDescent="0.2">
      <c r="A1082" s="10">
        <f t="shared" si="188"/>
        <v>45</v>
      </c>
      <c r="B1082" s="10">
        <f t="shared" si="189"/>
        <v>21</v>
      </c>
      <c r="C1082" s="23">
        <v>8.8000000000000007</v>
      </c>
      <c r="D1082" s="24">
        <v>0</v>
      </c>
      <c r="E1082" s="24">
        <v>0</v>
      </c>
      <c r="F1082" s="48"/>
      <c r="G1082" s="48"/>
      <c r="H1082" s="1">
        <f t="shared" si="190"/>
        <v>-13.631695623271611</v>
      </c>
      <c r="I1082" s="1">
        <f t="shared" si="183"/>
        <v>-14.59295850103087</v>
      </c>
      <c r="J1082" s="4">
        <f>B1082+('PV model'!$B$3/15)+(I1082/60)</f>
        <v>20.48011735831615</v>
      </c>
      <c r="K1082" s="2">
        <f t="shared" si="184"/>
        <v>-127.20176037474225</v>
      </c>
      <c r="L1082" s="2">
        <f>DEGREES(ASIN((((COS(RADIANS('PV model'!$B$2))*COS(RADIANS(H1082))*COS(RADIANS(K1082)))+(SIN(RADIANS('PV model'!$B$2))*SIN(RADIANS(H1082)))))))</f>
        <v>-31.806049446974374</v>
      </c>
      <c r="M1082" s="3">
        <f t="shared" si="180"/>
        <v>0</v>
      </c>
      <c r="N1082" s="2">
        <f t="shared" si="185"/>
        <v>-65.623106111317725</v>
      </c>
      <c r="O1082" s="2">
        <f>IF('PV model'!$B$2&gt;0, 180-N1082,IF('PV model'!$B$2&lt;0,0-N1082,N1082))</f>
        <v>245.62310611131772</v>
      </c>
      <c r="P1082" s="2">
        <f>ABS(O1082-'PV model'!$B$5)</f>
        <v>40.623106111317725</v>
      </c>
      <c r="Q1082" s="3">
        <f t="shared" si="181"/>
        <v>121.80604944697437</v>
      </c>
      <c r="R1082" s="3">
        <f t="shared" si="186"/>
        <v>0</v>
      </c>
      <c r="S1082" s="3">
        <f t="shared" si="182"/>
        <v>0</v>
      </c>
      <c r="T1082" s="3">
        <f>(0.5*(1-COS(RADIANS(90-$X$3)))*(D1082+E1082)*'PV model'!$B$4)</f>
        <v>0</v>
      </c>
      <c r="U1082" s="3">
        <f t="shared" si="187"/>
        <v>0</v>
      </c>
      <c r="V1082" s="3">
        <f>('PV model'!$B$13*(U1082/1000)*(1-'PV model'!$B$14*((20+C1082)-25))*'PV model'!$B$10)/'PV model'!$B$12</f>
        <v>0</v>
      </c>
    </row>
    <row r="1083" spans="1:22" x14ac:dyDescent="0.2">
      <c r="A1083" s="10">
        <f t="shared" si="188"/>
        <v>45</v>
      </c>
      <c r="B1083" s="10">
        <f t="shared" si="189"/>
        <v>22</v>
      </c>
      <c r="C1083" s="23">
        <v>8.1999999999999993</v>
      </c>
      <c r="D1083" s="24">
        <v>0</v>
      </c>
      <c r="E1083" s="24">
        <v>0</v>
      </c>
      <c r="F1083" s="48"/>
      <c r="G1083" s="48"/>
      <c r="H1083" s="1">
        <f t="shared" si="190"/>
        <v>-13.631695623271611</v>
      </c>
      <c r="I1083" s="1">
        <f t="shared" si="183"/>
        <v>-14.59295850103087</v>
      </c>
      <c r="J1083" s="4">
        <f>B1083+('PV model'!$B$3/15)+(I1083/60)</f>
        <v>21.48011735831615</v>
      </c>
      <c r="K1083" s="2">
        <f t="shared" si="184"/>
        <v>-142.20176037474226</v>
      </c>
      <c r="L1083" s="2">
        <f>DEGREES(ASIN((((COS(RADIANS('PV model'!$B$2))*COS(RADIANS(H1083))*COS(RADIANS(K1083)))+(SIN(RADIANS('PV model'!$B$2))*SIN(RADIANS(H1083)))))))</f>
        <v>-38.989786854690685</v>
      </c>
      <c r="M1083" s="3">
        <f t="shared" si="180"/>
        <v>0</v>
      </c>
      <c r="N1083" s="2">
        <f t="shared" si="185"/>
        <v>-50.023408899923609</v>
      </c>
      <c r="O1083" s="2">
        <f>IF('PV model'!$B$2&gt;0, 180-N1083,IF('PV model'!$B$2&lt;0,0-N1083,N1083))</f>
        <v>230.0234088999236</v>
      </c>
      <c r="P1083" s="2">
        <f>ABS(O1083-'PV model'!$B$5)</f>
        <v>25.023408899923595</v>
      </c>
      <c r="Q1083" s="3">
        <f t="shared" si="181"/>
        <v>128.98978685469069</v>
      </c>
      <c r="R1083" s="3">
        <f t="shared" si="186"/>
        <v>0</v>
      </c>
      <c r="S1083" s="3">
        <f t="shared" si="182"/>
        <v>0</v>
      </c>
      <c r="T1083" s="3">
        <f>(0.5*(1-COS(RADIANS(90-$X$3)))*(D1083+E1083)*'PV model'!$B$4)</f>
        <v>0</v>
      </c>
      <c r="U1083" s="3">
        <f t="shared" si="187"/>
        <v>0</v>
      </c>
      <c r="V1083" s="3">
        <f>('PV model'!$B$13*(U1083/1000)*(1-'PV model'!$B$14*((20+C1083)-25))*'PV model'!$B$10)/'PV model'!$B$12</f>
        <v>0</v>
      </c>
    </row>
    <row r="1084" spans="1:22" x14ac:dyDescent="0.2">
      <c r="A1084" s="10">
        <f t="shared" si="188"/>
        <v>45</v>
      </c>
      <c r="B1084" s="10">
        <f t="shared" si="189"/>
        <v>23</v>
      </c>
      <c r="C1084" s="23">
        <v>7.6</v>
      </c>
      <c r="D1084" s="24">
        <v>0</v>
      </c>
      <c r="E1084" s="24">
        <v>0</v>
      </c>
      <c r="F1084" s="48"/>
      <c r="G1084" s="48"/>
      <c r="H1084" s="1">
        <f t="shared" si="190"/>
        <v>-13.631695623271611</v>
      </c>
      <c r="I1084" s="1">
        <f t="shared" si="183"/>
        <v>-14.59295850103087</v>
      </c>
      <c r="J1084" s="4">
        <f>B1084+('PV model'!$B$3/15)+(I1084/60)</f>
        <v>22.48011735831615</v>
      </c>
      <c r="K1084" s="2">
        <f t="shared" si="184"/>
        <v>-157.20176037474226</v>
      </c>
      <c r="L1084" s="2">
        <f>DEGREES(ASIN((((COS(RADIANS('PV model'!$B$2))*COS(RADIANS(H1084))*COS(RADIANS(K1084)))+(SIN(RADIANS('PV model'!$B$2))*SIN(RADIANS(H1084)))))))</f>
        <v>-44.561698752159927</v>
      </c>
      <c r="M1084" s="3">
        <f t="shared" si="180"/>
        <v>0</v>
      </c>
      <c r="N1084" s="2">
        <f t="shared" si="185"/>
        <v>-31.905895170325138</v>
      </c>
      <c r="O1084" s="2">
        <f>IF('PV model'!$B$2&gt;0, 180-N1084,IF('PV model'!$B$2&lt;0,0-N1084,N1084))</f>
        <v>211.90589517032515</v>
      </c>
      <c r="P1084" s="2">
        <f>ABS(O1084-'PV model'!$B$5)</f>
        <v>6.9058951703251523</v>
      </c>
      <c r="Q1084" s="3">
        <f t="shared" si="181"/>
        <v>134.56169875215994</v>
      </c>
      <c r="R1084" s="3">
        <f t="shared" si="186"/>
        <v>0</v>
      </c>
      <c r="S1084" s="3">
        <f t="shared" si="182"/>
        <v>0</v>
      </c>
      <c r="T1084" s="3">
        <f>(0.5*(1-COS(RADIANS(90-$X$3)))*(D1084+E1084)*'PV model'!$B$4)</f>
        <v>0</v>
      </c>
      <c r="U1084" s="3">
        <f t="shared" si="187"/>
        <v>0</v>
      </c>
      <c r="V1084" s="3">
        <f>('PV model'!$B$13*(U1084/1000)*(1-'PV model'!$B$14*((20+C1084)-25))*'PV model'!$B$10)/'PV model'!$B$12</f>
        <v>0</v>
      </c>
    </row>
    <row r="1085" spans="1:22" x14ac:dyDescent="0.2">
      <c r="A1085" s="10">
        <f t="shared" si="188"/>
        <v>45</v>
      </c>
      <c r="B1085" s="10">
        <f t="shared" si="189"/>
        <v>24</v>
      </c>
      <c r="C1085" s="23">
        <v>7</v>
      </c>
      <c r="D1085" s="24">
        <v>0</v>
      </c>
      <c r="E1085" s="24">
        <v>0</v>
      </c>
      <c r="F1085" s="48"/>
      <c r="G1085" s="48"/>
      <c r="H1085" s="1">
        <f t="shared" si="190"/>
        <v>-13.631695623271611</v>
      </c>
      <c r="I1085" s="1">
        <f t="shared" si="183"/>
        <v>-14.59295850103087</v>
      </c>
      <c r="J1085" s="4">
        <f>B1085+('PV model'!$B$3/15)+(I1085/60)</f>
        <v>23.48011735831615</v>
      </c>
      <c r="K1085" s="2">
        <f t="shared" si="184"/>
        <v>-172.20176037474226</v>
      </c>
      <c r="L1085" s="2">
        <f>DEGREES(ASIN((((COS(RADIANS('PV model'!$B$2))*COS(RADIANS(H1085))*COS(RADIANS(K1085)))+(SIN(RADIANS('PV model'!$B$2))*SIN(RADIANS(H1085)))))))</f>
        <v>-47.696527703571007</v>
      </c>
      <c r="M1085" s="3">
        <f t="shared" si="180"/>
        <v>0</v>
      </c>
      <c r="N1085" s="2">
        <f t="shared" si="185"/>
        <v>-11.298263545872747</v>
      </c>
      <c r="O1085" s="2">
        <f>IF('PV model'!$B$2&gt;0, 180-N1085,IF('PV model'!$B$2&lt;0,0-N1085,N1085))</f>
        <v>191.29826354587274</v>
      </c>
      <c r="P1085" s="2">
        <f>ABS(O1085-'PV model'!$B$5)</f>
        <v>13.701736454127257</v>
      </c>
      <c r="Q1085" s="3">
        <f t="shared" si="181"/>
        <v>137.69652770357104</v>
      </c>
      <c r="R1085" s="3">
        <f t="shared" si="186"/>
        <v>0</v>
      </c>
      <c r="S1085" s="3">
        <f t="shared" si="182"/>
        <v>0</v>
      </c>
      <c r="T1085" s="3">
        <f>(0.5*(1-COS(RADIANS(90-$X$3)))*(D1085+E1085)*'PV model'!$B$4)</f>
        <v>0</v>
      </c>
      <c r="U1085" s="3">
        <f t="shared" si="187"/>
        <v>0</v>
      </c>
      <c r="V1085" s="3">
        <f>('PV model'!$B$13*(U1085/1000)*(1-'PV model'!$B$14*((20+C1085)-25))*'PV model'!$B$10)/'PV model'!$B$12</f>
        <v>0</v>
      </c>
    </row>
    <row r="1086" spans="1:22" x14ac:dyDescent="0.2">
      <c r="A1086" s="10">
        <f t="shared" si="188"/>
        <v>46</v>
      </c>
      <c r="B1086" s="10">
        <f t="shared" si="189"/>
        <v>1</v>
      </c>
      <c r="C1086" s="23">
        <v>7.1</v>
      </c>
      <c r="D1086" s="24">
        <v>0</v>
      </c>
      <c r="E1086" s="24">
        <v>0</v>
      </c>
      <c r="F1086" s="48"/>
      <c r="G1086" s="48"/>
      <c r="H1086" s="1">
        <f t="shared" si="190"/>
        <v>-13.300913421996217</v>
      </c>
      <c r="I1086" s="1">
        <f t="shared" si="183"/>
        <v>-14.57359768369087</v>
      </c>
      <c r="J1086" s="4">
        <f>B1086+('PV model'!$B$3/15)+(I1086/60)</f>
        <v>0.48044003860515222</v>
      </c>
      <c r="K1086" s="2">
        <f t="shared" si="184"/>
        <v>172.7933994209227</v>
      </c>
      <c r="L1086" s="2">
        <f>DEGREES(ASIN((((COS(RADIANS('PV model'!$B$2))*COS(RADIANS(H1086))*COS(RADIANS(K1086)))+(SIN(RADIANS('PV model'!$B$2))*SIN(RADIANS(H1086)))))))</f>
        <v>-47.43080204462192</v>
      </c>
      <c r="M1086" s="3">
        <f t="shared" si="180"/>
        <v>0</v>
      </c>
      <c r="N1086" s="2">
        <f t="shared" si="185"/>
        <v>10.396969220269295</v>
      </c>
      <c r="O1086" s="2">
        <f>IF('PV model'!$B$2&gt;0, 180-N1086,IF('PV model'!$B$2&lt;0,0-N1086,N1086))</f>
        <v>169.60303077973072</v>
      </c>
      <c r="P1086" s="2">
        <f>ABS(O1086-'PV model'!$B$5)</f>
        <v>35.396969220269284</v>
      </c>
      <c r="Q1086" s="3">
        <f t="shared" si="181"/>
        <v>137.43080204462191</v>
      </c>
      <c r="R1086" s="3">
        <f t="shared" si="186"/>
        <v>0</v>
      </c>
      <c r="S1086" s="3">
        <f t="shared" si="182"/>
        <v>0</v>
      </c>
      <c r="T1086" s="3">
        <f>(0.5*(1-COS(RADIANS(90-$X$3)))*(D1086+E1086)*'PV model'!$B$4)</f>
        <v>0</v>
      </c>
      <c r="U1086" s="3">
        <f t="shared" si="187"/>
        <v>0</v>
      </c>
      <c r="V1086" s="3">
        <f>('PV model'!$B$13*(U1086/1000)*(1-'PV model'!$B$14*((20+C1086)-25))*'PV model'!$B$10)/'PV model'!$B$12</f>
        <v>0</v>
      </c>
    </row>
    <row r="1087" spans="1:22" x14ac:dyDescent="0.2">
      <c r="A1087" s="10">
        <f t="shared" si="188"/>
        <v>46</v>
      </c>
      <c r="B1087" s="10">
        <f t="shared" si="189"/>
        <v>2</v>
      </c>
      <c r="C1087" s="23">
        <v>7.3</v>
      </c>
      <c r="D1087" s="24">
        <v>0</v>
      </c>
      <c r="E1087" s="24">
        <v>0</v>
      </c>
      <c r="F1087" s="48"/>
      <c r="G1087" s="48"/>
      <c r="H1087" s="1">
        <f t="shared" si="190"/>
        <v>-13.300913421996217</v>
      </c>
      <c r="I1087" s="1">
        <f t="shared" si="183"/>
        <v>-14.57359768369087</v>
      </c>
      <c r="J1087" s="4">
        <f>B1087+('PV model'!$B$3/15)+(I1087/60)</f>
        <v>1.4804400386051522</v>
      </c>
      <c r="K1087" s="2">
        <f t="shared" si="184"/>
        <v>157.7933994209227</v>
      </c>
      <c r="L1087" s="2">
        <f>DEGREES(ASIN((((COS(RADIANS('PV model'!$B$2))*COS(RADIANS(H1087))*COS(RADIANS(K1087)))+(SIN(RADIANS('PV model'!$B$2))*SIN(RADIANS(H1087)))))))</f>
        <v>-44.421408029590474</v>
      </c>
      <c r="M1087" s="3">
        <f t="shared" si="180"/>
        <v>0</v>
      </c>
      <c r="N1087" s="2">
        <f t="shared" si="185"/>
        <v>30.996548305284602</v>
      </c>
      <c r="O1087" s="2">
        <f>IF('PV model'!$B$2&gt;0, 180-N1087,IF('PV model'!$B$2&lt;0,0-N1087,N1087))</f>
        <v>149.00345169471541</v>
      </c>
      <c r="P1087" s="2">
        <f>ABS(O1087-'PV model'!$B$5)</f>
        <v>55.996548305284591</v>
      </c>
      <c r="Q1087" s="3">
        <f t="shared" si="181"/>
        <v>134.42140802959045</v>
      </c>
      <c r="R1087" s="3">
        <f t="shared" si="186"/>
        <v>0</v>
      </c>
      <c r="S1087" s="3">
        <f t="shared" si="182"/>
        <v>0</v>
      </c>
      <c r="T1087" s="3">
        <f>(0.5*(1-COS(RADIANS(90-$X$3)))*(D1087+E1087)*'PV model'!$B$4)</f>
        <v>0</v>
      </c>
      <c r="U1087" s="3">
        <f t="shared" si="187"/>
        <v>0</v>
      </c>
      <c r="V1087" s="3">
        <f>('PV model'!$B$13*(U1087/1000)*(1-'PV model'!$B$14*((20+C1087)-25))*'PV model'!$B$10)/'PV model'!$B$12</f>
        <v>0</v>
      </c>
    </row>
    <row r="1088" spans="1:22" x14ac:dyDescent="0.2">
      <c r="A1088" s="10">
        <f t="shared" si="188"/>
        <v>46</v>
      </c>
      <c r="B1088" s="10">
        <f t="shared" si="189"/>
        <v>3</v>
      </c>
      <c r="C1088" s="23">
        <v>7.4</v>
      </c>
      <c r="D1088" s="24">
        <v>0</v>
      </c>
      <c r="E1088" s="24">
        <v>0</v>
      </c>
      <c r="F1088" s="48"/>
      <c r="G1088" s="48"/>
      <c r="H1088" s="1">
        <f t="shared" si="190"/>
        <v>-13.300913421996217</v>
      </c>
      <c r="I1088" s="1">
        <f t="shared" si="183"/>
        <v>-14.57359768369087</v>
      </c>
      <c r="J1088" s="4">
        <f>B1088+('PV model'!$B$3/15)+(I1088/60)</f>
        <v>2.4804400386051522</v>
      </c>
      <c r="K1088" s="2">
        <f t="shared" si="184"/>
        <v>142.7933994209227</v>
      </c>
      <c r="L1088" s="2">
        <f>DEGREES(ASIN((((COS(RADIANS('PV model'!$B$2))*COS(RADIANS(H1088))*COS(RADIANS(K1088)))+(SIN(RADIANS('PV model'!$B$2))*SIN(RADIANS(H1088)))))))</f>
        <v>-38.948503852326539</v>
      </c>
      <c r="M1088" s="3">
        <f t="shared" si="180"/>
        <v>0</v>
      </c>
      <c r="N1088" s="2">
        <f t="shared" si="185"/>
        <v>49.171435545117049</v>
      </c>
      <c r="O1088" s="2">
        <f>IF('PV model'!$B$2&gt;0, 180-N1088,IF('PV model'!$B$2&lt;0,0-N1088,N1088))</f>
        <v>130.82856445488295</v>
      </c>
      <c r="P1088" s="2">
        <f>ABS(O1088-'PV model'!$B$5)</f>
        <v>74.171435545117049</v>
      </c>
      <c r="Q1088" s="3">
        <f t="shared" si="181"/>
        <v>128.94850385232655</v>
      </c>
      <c r="R1088" s="3">
        <f t="shared" si="186"/>
        <v>0</v>
      </c>
      <c r="S1088" s="3">
        <f t="shared" si="182"/>
        <v>0</v>
      </c>
      <c r="T1088" s="3">
        <f>(0.5*(1-COS(RADIANS(90-$X$3)))*(D1088+E1088)*'PV model'!$B$4)</f>
        <v>0</v>
      </c>
      <c r="U1088" s="3">
        <f t="shared" si="187"/>
        <v>0</v>
      </c>
      <c r="V1088" s="3">
        <f>('PV model'!$B$13*(U1088/1000)*(1-'PV model'!$B$14*((20+C1088)-25))*'PV model'!$B$10)/'PV model'!$B$12</f>
        <v>0</v>
      </c>
    </row>
    <row r="1089" spans="1:22" x14ac:dyDescent="0.2">
      <c r="A1089" s="10">
        <f t="shared" si="188"/>
        <v>46</v>
      </c>
      <c r="B1089" s="10">
        <f t="shared" si="189"/>
        <v>4</v>
      </c>
      <c r="C1089" s="23">
        <v>7.4</v>
      </c>
      <c r="D1089" s="24">
        <v>0</v>
      </c>
      <c r="E1089" s="24">
        <v>0</v>
      </c>
      <c r="F1089" s="48"/>
      <c r="G1089" s="48"/>
      <c r="H1089" s="1">
        <f t="shared" si="190"/>
        <v>-13.300913421996217</v>
      </c>
      <c r="I1089" s="1">
        <f t="shared" si="183"/>
        <v>-14.57359768369087</v>
      </c>
      <c r="J1089" s="4">
        <f>B1089+('PV model'!$B$3/15)+(I1089/60)</f>
        <v>3.4804400386051522</v>
      </c>
      <c r="K1089" s="2">
        <f t="shared" si="184"/>
        <v>127.79339942092271</v>
      </c>
      <c r="L1089" s="2">
        <f>DEGREES(ASIN((((COS(RADIANS('PV model'!$B$2))*COS(RADIANS(H1089))*COS(RADIANS(K1089)))+(SIN(RADIANS('PV model'!$B$2))*SIN(RADIANS(H1089)))))))</f>
        <v>-31.829590543864512</v>
      </c>
      <c r="M1089" s="3">
        <f t="shared" si="180"/>
        <v>0</v>
      </c>
      <c r="N1089" s="2">
        <f t="shared" si="185"/>
        <v>64.842547804858555</v>
      </c>
      <c r="O1089" s="2">
        <f>IF('PV model'!$B$2&gt;0, 180-N1089,IF('PV model'!$B$2&lt;0,0-N1089,N1089))</f>
        <v>115.15745219514145</v>
      </c>
      <c r="P1089" s="2">
        <f>ABS(O1089-'PV model'!$B$5)</f>
        <v>89.842547804858555</v>
      </c>
      <c r="Q1089" s="3">
        <f t="shared" si="181"/>
        <v>121.82959054386451</v>
      </c>
      <c r="R1089" s="3">
        <f t="shared" si="186"/>
        <v>0</v>
      </c>
      <c r="S1089" s="3">
        <f t="shared" si="182"/>
        <v>0</v>
      </c>
      <c r="T1089" s="3">
        <f>(0.5*(1-COS(RADIANS(90-$X$3)))*(D1089+E1089)*'PV model'!$B$4)</f>
        <v>0</v>
      </c>
      <c r="U1089" s="3">
        <f t="shared" si="187"/>
        <v>0</v>
      </c>
      <c r="V1089" s="3">
        <f>('PV model'!$B$13*(U1089/1000)*(1-'PV model'!$B$14*((20+C1089)-25))*'PV model'!$B$10)/'PV model'!$B$12</f>
        <v>0</v>
      </c>
    </row>
    <row r="1090" spans="1:22" x14ac:dyDescent="0.2">
      <c r="A1090" s="10">
        <f t="shared" si="188"/>
        <v>46</v>
      </c>
      <c r="B1090" s="10">
        <f t="shared" si="189"/>
        <v>5</v>
      </c>
      <c r="C1090" s="23">
        <v>7.4</v>
      </c>
      <c r="D1090" s="24">
        <v>0</v>
      </c>
      <c r="E1090" s="24">
        <v>0</v>
      </c>
      <c r="F1090" s="48"/>
      <c r="G1090" s="48"/>
      <c r="H1090" s="1">
        <f t="shared" si="190"/>
        <v>-13.300913421996217</v>
      </c>
      <c r="I1090" s="1">
        <f t="shared" si="183"/>
        <v>-14.57359768369087</v>
      </c>
      <c r="J1090" s="4">
        <f>B1090+('PV model'!$B$3/15)+(I1090/60)</f>
        <v>4.4804400386051526</v>
      </c>
      <c r="K1090" s="2">
        <f t="shared" si="184"/>
        <v>112.79339942092271</v>
      </c>
      <c r="L1090" s="2">
        <f>DEGREES(ASIN((((COS(RADIANS('PV model'!$B$2))*COS(RADIANS(H1090))*COS(RADIANS(K1090)))+(SIN(RADIANS('PV model'!$B$2))*SIN(RADIANS(H1090)))))))</f>
        <v>-23.775104225096364</v>
      </c>
      <c r="M1090" s="3">
        <f t="shared" si="180"/>
        <v>0</v>
      </c>
      <c r="N1090" s="2">
        <f t="shared" si="185"/>
        <v>78.630896695477986</v>
      </c>
      <c r="O1090" s="2">
        <f>IF('PV model'!$B$2&gt;0, 180-N1090,IF('PV model'!$B$2&lt;0,0-N1090,N1090))</f>
        <v>101.36910330452201</v>
      </c>
      <c r="P1090" s="2">
        <f>ABS(O1090-'PV model'!$B$5)</f>
        <v>103.63089669547799</v>
      </c>
      <c r="Q1090" s="3">
        <f t="shared" si="181"/>
        <v>113.77510422509637</v>
      </c>
      <c r="R1090" s="3">
        <f t="shared" si="186"/>
        <v>0</v>
      </c>
      <c r="S1090" s="3">
        <f t="shared" si="182"/>
        <v>0</v>
      </c>
      <c r="T1090" s="3">
        <f>(0.5*(1-COS(RADIANS(90-$X$3)))*(D1090+E1090)*'PV model'!$B$4)</f>
        <v>0</v>
      </c>
      <c r="U1090" s="3">
        <f t="shared" si="187"/>
        <v>0</v>
      </c>
      <c r="V1090" s="3">
        <f>('PV model'!$B$13*(U1090/1000)*(1-'PV model'!$B$14*((20+C1090)-25))*'PV model'!$B$10)/'PV model'!$B$12</f>
        <v>0</v>
      </c>
    </row>
    <row r="1091" spans="1:22" x14ac:dyDescent="0.2">
      <c r="A1091" s="10">
        <f t="shared" si="188"/>
        <v>46</v>
      </c>
      <c r="B1091" s="10">
        <f t="shared" si="189"/>
        <v>6</v>
      </c>
      <c r="C1091" s="23">
        <v>7.4</v>
      </c>
      <c r="D1091" s="24">
        <v>0</v>
      </c>
      <c r="E1091" s="24">
        <v>0</v>
      </c>
      <c r="F1091" s="48"/>
      <c r="G1091" s="48"/>
      <c r="H1091" s="1">
        <f t="shared" si="190"/>
        <v>-13.300913421996217</v>
      </c>
      <c r="I1091" s="1">
        <f t="shared" si="183"/>
        <v>-14.57359768369087</v>
      </c>
      <c r="J1091" s="4">
        <f>B1091+('PV model'!$B$3/15)+(I1091/60)</f>
        <v>5.4804400386051526</v>
      </c>
      <c r="K1091" s="2">
        <f t="shared" si="184"/>
        <v>97.793399420922711</v>
      </c>
      <c r="L1091" s="2">
        <f>DEGREES(ASIN((((COS(RADIANS('PV model'!$B$2))*COS(RADIANS(H1091))*COS(RADIANS(K1091)))+(SIN(RADIANS('PV model'!$B$2))*SIN(RADIANS(H1091)))))))</f>
        <v>-15.328214827244866</v>
      </c>
      <c r="M1091" s="3">
        <f t="shared" si="180"/>
        <v>0</v>
      </c>
      <c r="N1091" s="2">
        <f t="shared" si="185"/>
        <v>88.719303523165777</v>
      </c>
      <c r="O1091" s="2">
        <f>IF('PV model'!$B$2&gt;0, 180-N1091,IF('PV model'!$B$2&lt;0,0-N1091,N1091))</f>
        <v>91.280696476834223</v>
      </c>
      <c r="P1091" s="2">
        <f>ABS(O1091-'PV model'!$B$5)</f>
        <v>113.71930352316578</v>
      </c>
      <c r="Q1091" s="3">
        <f t="shared" si="181"/>
        <v>105.32821482724486</v>
      </c>
      <c r="R1091" s="3">
        <f t="shared" si="186"/>
        <v>0</v>
      </c>
      <c r="S1091" s="3">
        <f t="shared" si="182"/>
        <v>0</v>
      </c>
      <c r="T1091" s="3">
        <f>(0.5*(1-COS(RADIANS(90-$X$3)))*(D1091+E1091)*'PV model'!$B$4)</f>
        <v>0</v>
      </c>
      <c r="U1091" s="3">
        <f t="shared" si="187"/>
        <v>0</v>
      </c>
      <c r="V1091" s="3">
        <f>('PV model'!$B$13*(U1091/1000)*(1-'PV model'!$B$14*((20+C1091)-25))*'PV model'!$B$10)/'PV model'!$B$12</f>
        <v>0</v>
      </c>
    </row>
    <row r="1092" spans="1:22" x14ac:dyDescent="0.2">
      <c r="A1092" s="10">
        <f t="shared" si="188"/>
        <v>46</v>
      </c>
      <c r="B1092" s="10">
        <f t="shared" si="189"/>
        <v>7</v>
      </c>
      <c r="C1092" s="23">
        <v>7.1</v>
      </c>
      <c r="D1092" s="24">
        <v>0</v>
      </c>
      <c r="E1092" s="24">
        <v>0</v>
      </c>
      <c r="F1092" s="48"/>
      <c r="G1092" s="48"/>
      <c r="H1092" s="1">
        <f t="shared" si="190"/>
        <v>-13.300913421996217</v>
      </c>
      <c r="I1092" s="1">
        <f t="shared" si="183"/>
        <v>-14.57359768369087</v>
      </c>
      <c r="J1092" s="4">
        <f>B1092+('PV model'!$B$3/15)+(I1092/60)</f>
        <v>6.4804400386051526</v>
      </c>
      <c r="K1092" s="2">
        <f t="shared" si="184"/>
        <v>82.793399420922711</v>
      </c>
      <c r="L1092" s="2">
        <f>DEGREES(ASIN((((COS(RADIANS('PV model'!$B$2))*COS(RADIANS(H1092))*COS(RADIANS(K1092)))+(SIN(RADIANS('PV model'!$B$2))*SIN(RADIANS(H1092)))))))</f>
        <v>-6.9183368898511093</v>
      </c>
      <c r="M1092" s="3">
        <f t="shared" si="180"/>
        <v>0</v>
      </c>
      <c r="N1092" s="2">
        <f t="shared" si="185"/>
        <v>76.548898237400223</v>
      </c>
      <c r="O1092" s="2">
        <f>IF('PV model'!$B$2&gt;0, 180-N1092,IF('PV model'!$B$2&lt;0,0-N1092,N1092))</f>
        <v>103.45110176259978</v>
      </c>
      <c r="P1092" s="2">
        <f>ABS(O1092-'PV model'!$B$5)</f>
        <v>101.54889823740022</v>
      </c>
      <c r="Q1092" s="3">
        <f t="shared" si="181"/>
        <v>96.918336889851105</v>
      </c>
      <c r="R1092" s="3">
        <f t="shared" si="186"/>
        <v>0</v>
      </c>
      <c r="S1092" s="3">
        <f t="shared" si="182"/>
        <v>0</v>
      </c>
      <c r="T1092" s="3">
        <f>(0.5*(1-COS(RADIANS(90-$X$3)))*(D1092+E1092)*'PV model'!$B$4)</f>
        <v>0</v>
      </c>
      <c r="U1092" s="3">
        <f t="shared" si="187"/>
        <v>0</v>
      </c>
      <c r="V1092" s="3">
        <f>('PV model'!$B$13*(U1092/1000)*(1-'PV model'!$B$14*((20+C1092)-25))*'PV model'!$B$10)/'PV model'!$B$12</f>
        <v>0</v>
      </c>
    </row>
    <row r="1093" spans="1:22" x14ac:dyDescent="0.2">
      <c r="A1093" s="10">
        <f t="shared" si="188"/>
        <v>46</v>
      </c>
      <c r="B1093" s="10">
        <f t="shared" si="189"/>
        <v>8</v>
      </c>
      <c r="C1093" s="23">
        <v>6.8</v>
      </c>
      <c r="D1093" s="24">
        <v>0</v>
      </c>
      <c r="E1093" s="24">
        <v>0</v>
      </c>
      <c r="F1093" s="48"/>
      <c r="G1093" s="48"/>
      <c r="H1093" s="1">
        <f t="shared" si="190"/>
        <v>-13.300913421996217</v>
      </c>
      <c r="I1093" s="1">
        <f t="shared" si="183"/>
        <v>-14.57359768369087</v>
      </c>
      <c r="J1093" s="4">
        <f>B1093+('PV model'!$B$3/15)+(I1093/60)</f>
        <v>7.4804400386051526</v>
      </c>
      <c r="K1093" s="2">
        <f t="shared" si="184"/>
        <v>67.793399420922711</v>
      </c>
      <c r="L1093" s="2">
        <f>DEGREES(ASIN((((COS(RADIANS('PV model'!$B$2))*COS(RADIANS(H1093))*COS(RADIANS(K1093)))+(SIN(RADIANS('PV model'!$B$2))*SIN(RADIANS(H1093)))))))</f>
        <v>1.0730155653832729</v>
      </c>
      <c r="M1093" s="3">
        <f t="shared" si="180"/>
        <v>1.0730155653832729</v>
      </c>
      <c r="N1093" s="2">
        <f t="shared" si="185"/>
        <v>64.309637584641365</v>
      </c>
      <c r="O1093" s="2">
        <f>IF('PV model'!$B$2&gt;0, 180-N1093,IF('PV model'!$B$2&lt;0,0-N1093,N1093))</f>
        <v>115.69036241535863</v>
      </c>
      <c r="P1093" s="2">
        <f>ABS(O1093-'PV model'!$B$5)</f>
        <v>89.309637584641365</v>
      </c>
      <c r="Q1093" s="3">
        <f t="shared" si="181"/>
        <v>88.926984434616728</v>
      </c>
      <c r="R1093" s="3">
        <f t="shared" si="186"/>
        <v>0</v>
      </c>
      <c r="S1093" s="3">
        <f t="shared" si="182"/>
        <v>0</v>
      </c>
      <c r="T1093" s="3">
        <f>(0.5*(1-COS(RADIANS(90-$X$3)))*(D1093+E1093)*'PV model'!$B$4)</f>
        <v>0</v>
      </c>
      <c r="U1093" s="3">
        <f t="shared" si="187"/>
        <v>0</v>
      </c>
      <c r="V1093" s="3">
        <f>('PV model'!$B$13*(U1093/1000)*(1-'PV model'!$B$14*((20+C1093)-25))*'PV model'!$B$10)/'PV model'!$B$12</f>
        <v>0</v>
      </c>
    </row>
    <row r="1094" spans="1:22" x14ac:dyDescent="0.2">
      <c r="A1094" s="10">
        <f t="shared" si="188"/>
        <v>46</v>
      </c>
      <c r="B1094" s="10">
        <f t="shared" si="189"/>
        <v>9</v>
      </c>
      <c r="C1094" s="23">
        <v>6.5</v>
      </c>
      <c r="D1094" s="24">
        <v>13.4694</v>
      </c>
      <c r="E1094" s="24">
        <v>22.05</v>
      </c>
      <c r="F1094" s="48"/>
      <c r="G1094" s="48"/>
      <c r="H1094" s="1">
        <f t="shared" si="190"/>
        <v>-13.300913421996217</v>
      </c>
      <c r="I1094" s="1">
        <f t="shared" si="183"/>
        <v>-14.57359768369087</v>
      </c>
      <c r="J1094" s="4">
        <f>B1094+('PV model'!$B$3/15)+(I1094/60)</f>
        <v>8.4804400386051508</v>
      </c>
      <c r="K1094" s="2">
        <f t="shared" si="184"/>
        <v>52.793399420922739</v>
      </c>
      <c r="L1094" s="2">
        <f>DEGREES(ASIN((((COS(RADIANS('PV model'!$B$2))*COS(RADIANS(H1094))*COS(RADIANS(K1094)))+(SIN(RADIANS('PV model'!$B$2))*SIN(RADIANS(H1094)))))))</f>
        <v>8.2626068195872353</v>
      </c>
      <c r="M1094" s="3">
        <f t="shared" ref="M1094:M1157" si="191">IF(L1094&gt;0, L1094, 0)</f>
        <v>8.2626068195872353</v>
      </c>
      <c r="N1094" s="2">
        <f t="shared" si="185"/>
        <v>51.556848173226641</v>
      </c>
      <c r="O1094" s="2">
        <f>IF('PV model'!$B$2&gt;0, 180-N1094,IF('PV model'!$B$2&lt;0,0-N1094,N1094))</f>
        <v>128.44315182677337</v>
      </c>
      <c r="P1094" s="2">
        <f>ABS(O1094-'PV model'!$B$5)</f>
        <v>76.556848173226626</v>
      </c>
      <c r="Q1094" s="3">
        <f t="shared" ref="Q1094:Q1157" si="192">DEGREES(ACOS((SIN(RADIANS(L1094))*COS(RADIANS(90-$X$3))+COS(RADIANS(L1094))*COS(RADIANS(P1094))*SIN(RADIANS(90-$X$3)))))</f>
        <v>81.737393180412766</v>
      </c>
      <c r="R1094" s="3">
        <f t="shared" si="186"/>
        <v>13.4694</v>
      </c>
      <c r="S1094" s="3">
        <f t="shared" ref="S1094:S1157" si="193">IF($Z$3=TRUE, IF(E1094=0,0,E1094*(0.5*(1+COS(RADIANS(90-$X$3))*(1+(1-(E1094^2/(D1094+E1094)^2))*(SIN(RADIANS(0.5*$X$3))^3)))*(1+(1-(E1094^2/(D1094+E1094)^2))*(COS(RADIANS(Q1094))^2)*(SIN(RADIANS(90-L1094))^3)))), IF(E1094=0,0,E1094*(0.5*(1+COS(RADIANS(90-$X$3))))))</f>
        <v>24.746496115669746</v>
      </c>
      <c r="T1094" s="3">
        <f>(0.5*(1-COS(RADIANS(90-$X$3)))*(D1094+E1094)*'PV model'!$B$4)</f>
        <v>0</v>
      </c>
      <c r="U1094" s="3">
        <f t="shared" si="187"/>
        <v>38.21589611566975</v>
      </c>
      <c r="V1094" s="3">
        <f>('PV model'!$B$13*(U1094/1000)*(1-'PV model'!$B$14*((20+C1094)-25))*'PV model'!$B$10)/'PV model'!$B$12</f>
        <v>3.797140609868014</v>
      </c>
    </row>
    <row r="1095" spans="1:22" x14ac:dyDescent="0.2">
      <c r="A1095" s="10">
        <f t="shared" si="188"/>
        <v>46</v>
      </c>
      <c r="B1095" s="10">
        <f t="shared" si="189"/>
        <v>10</v>
      </c>
      <c r="C1095" s="23">
        <v>7.2</v>
      </c>
      <c r="D1095" s="24">
        <v>157.143</v>
      </c>
      <c r="E1095" s="24">
        <v>67.914000000000001</v>
      </c>
      <c r="F1095" s="48"/>
      <c r="G1095" s="48"/>
      <c r="H1095" s="1">
        <f t="shared" si="190"/>
        <v>-13.300913421996217</v>
      </c>
      <c r="I1095" s="1">
        <f t="shared" ref="I1095:I1158" si="194">9.87*SIN(RADIANS(1.978*A1095-160.22))-7.53*COS(RADIANS(0.989*A1095-80.11))-1.5*SIN((RADIANS(0.989*A1095-80.11)))</f>
        <v>-14.57359768369087</v>
      </c>
      <c r="J1095" s="4">
        <f>B1095+('PV model'!$B$3/15)+(I1095/60)</f>
        <v>9.4804400386051508</v>
      </c>
      <c r="K1095" s="2">
        <f t="shared" ref="K1095:K1158" si="195">15*(12-J1095)</f>
        <v>37.793399420922739</v>
      </c>
      <c r="L1095" s="2">
        <f>DEGREES(ASIN((((COS(RADIANS('PV model'!$B$2))*COS(RADIANS(H1095))*COS(RADIANS(K1095)))+(SIN(RADIANS('PV model'!$B$2))*SIN(RADIANS(H1095)))))))</f>
        <v>14.239723108617909</v>
      </c>
      <c r="M1095" s="3">
        <f t="shared" si="191"/>
        <v>14.239723108617909</v>
      </c>
      <c r="N1095" s="2">
        <f t="shared" ref="N1095:N1158" si="196">DEGREES(ASIN((COS(RADIANS(H1095))*SIN(RADIANS(K1095)))/COS(RADIANS(L1095))))</f>
        <v>37.972403992450111</v>
      </c>
      <c r="O1095" s="2">
        <f>IF('PV model'!$B$2&gt;0, 180-N1095,IF('PV model'!$B$2&lt;0,0-N1095,N1095))</f>
        <v>142.0275960075499</v>
      </c>
      <c r="P1095" s="2">
        <f>ABS(O1095-'PV model'!$B$5)</f>
        <v>62.972403992450097</v>
      </c>
      <c r="Q1095" s="3">
        <f t="shared" si="192"/>
        <v>75.760276891382091</v>
      </c>
      <c r="R1095" s="3">
        <f t="shared" ref="R1095:R1158" si="197">IF(D1095=0,0,D1095*COS(RADIANS(Q1095))/SIN(RADIANS(L1095)))</f>
        <v>157.143</v>
      </c>
      <c r="S1095" s="3">
        <f t="shared" si="193"/>
        <v>82.774072951362186</v>
      </c>
      <c r="T1095" s="3">
        <f>(0.5*(1-COS(RADIANS(90-$X$3)))*(D1095+E1095)*'PV model'!$B$4)</f>
        <v>0</v>
      </c>
      <c r="U1095" s="3">
        <f t="shared" ref="U1095:U1158" si="198">R1095+S1095+T1095</f>
        <v>239.91707295136217</v>
      </c>
      <c r="V1095" s="3">
        <f>('PV model'!$B$13*(U1095/1000)*(1-'PV model'!$B$14*((20+C1095)-25))*'PV model'!$B$10)/'PV model'!$B$12</f>
        <v>23.771068038830641</v>
      </c>
    </row>
    <row r="1096" spans="1:22" x14ac:dyDescent="0.2">
      <c r="A1096" s="10">
        <f t="shared" ref="A1096:A1159" si="199">IF(B1096&gt;1,A1095,A1095+1)</f>
        <v>46</v>
      </c>
      <c r="B1096" s="10">
        <f t="shared" ref="B1096:B1159" si="200">IF(B1095&lt;24,B1095+1,1)</f>
        <v>11</v>
      </c>
      <c r="C1096" s="23">
        <v>7.8</v>
      </c>
      <c r="D1096" s="24">
        <v>386.12279999999998</v>
      </c>
      <c r="E1096" s="24">
        <v>82.025999999999996</v>
      </c>
      <c r="F1096" s="48"/>
      <c r="G1096" s="48"/>
      <c r="H1096" s="1">
        <f t="shared" ref="H1096:H1159" si="201">(23.465*SIN(RADIANS(280.1+0.9863*A1096)))</f>
        <v>-13.300913421996217</v>
      </c>
      <c r="I1096" s="1">
        <f t="shared" si="194"/>
        <v>-14.57359768369087</v>
      </c>
      <c r="J1096" s="4">
        <f>B1096+('PV model'!$B$3/15)+(I1096/60)</f>
        <v>10.480440038605151</v>
      </c>
      <c r="K1096" s="2">
        <f t="shared" si="195"/>
        <v>22.793399420922739</v>
      </c>
      <c r="L1096" s="2">
        <f>DEGREES(ASIN((((COS(RADIANS('PV model'!$B$2))*COS(RADIANS(H1096))*COS(RADIANS(K1096)))+(SIN(RADIANS('PV model'!$B$2))*SIN(RADIANS(H1096)))))))</f>
        <v>18.576122209022092</v>
      </c>
      <c r="M1096" s="3">
        <f t="shared" si="191"/>
        <v>18.576122209022092</v>
      </c>
      <c r="N1096" s="2">
        <f t="shared" si="196"/>
        <v>23.436902402756655</v>
      </c>
      <c r="O1096" s="2">
        <f>IF('PV model'!$B$2&gt;0, 180-N1096,IF('PV model'!$B$2&lt;0,0-N1096,N1096))</f>
        <v>156.56309759724334</v>
      </c>
      <c r="P1096" s="2">
        <f>ABS(O1096-'PV model'!$B$5)</f>
        <v>48.436902402756658</v>
      </c>
      <c r="Q1096" s="3">
        <f t="shared" si="192"/>
        <v>71.423877790977897</v>
      </c>
      <c r="R1096" s="3">
        <f t="shared" si="197"/>
        <v>386.1228000000001</v>
      </c>
      <c r="S1096" s="3">
        <f t="shared" si="193"/>
        <v>104.13083387010151</v>
      </c>
      <c r="T1096" s="3">
        <f>(0.5*(1-COS(RADIANS(90-$X$3)))*(D1096+E1096)*'PV model'!$B$4)</f>
        <v>0</v>
      </c>
      <c r="U1096" s="3">
        <f t="shared" si="198"/>
        <v>490.25363387010162</v>
      </c>
      <c r="V1096" s="3">
        <f>('PV model'!$B$13*(U1096/1000)*(1-'PV model'!$B$14*((20+C1096)-25))*'PV model'!$B$10)/'PV model'!$B$12</f>
        <v>48.456888805348818</v>
      </c>
    </row>
    <row r="1097" spans="1:22" x14ac:dyDescent="0.2">
      <c r="A1097" s="10">
        <f t="shared" si="199"/>
        <v>46</v>
      </c>
      <c r="B1097" s="10">
        <f t="shared" si="200"/>
        <v>12</v>
      </c>
      <c r="C1097" s="23">
        <v>8.5</v>
      </c>
      <c r="D1097" s="24">
        <v>500.61269999999996</v>
      </c>
      <c r="E1097" s="24">
        <v>91.727999999999994</v>
      </c>
      <c r="F1097" s="48"/>
      <c r="G1097" s="48"/>
      <c r="H1097" s="1">
        <f t="shared" si="201"/>
        <v>-13.300913421996217</v>
      </c>
      <c r="I1097" s="1">
        <f t="shared" si="194"/>
        <v>-14.57359768369087</v>
      </c>
      <c r="J1097" s="4">
        <f>B1097+('PV model'!$B$3/15)+(I1097/60)</f>
        <v>11.480440038605151</v>
      </c>
      <c r="K1097" s="2">
        <f t="shared" si="195"/>
        <v>7.7933994209227375</v>
      </c>
      <c r="L1097" s="2">
        <f>DEGREES(ASIN((((COS(RADIANS('PV model'!$B$2))*COS(RADIANS(H1097))*COS(RADIANS(K1097)))+(SIN(RADIANS('PV model'!$B$2))*SIN(RADIANS(H1097)))))))</f>
        <v>20.886533264172414</v>
      </c>
      <c r="M1097" s="3">
        <f t="shared" si="191"/>
        <v>20.886533264172414</v>
      </c>
      <c r="N1097" s="2">
        <f t="shared" si="196"/>
        <v>8.1199204890648655</v>
      </c>
      <c r="O1097" s="2">
        <f>IF('PV model'!$B$2&gt;0, 180-N1097,IF('PV model'!$B$2&lt;0,0-N1097,N1097))</f>
        <v>171.88007951093513</v>
      </c>
      <c r="P1097" s="2">
        <f>ABS(O1097-'PV model'!$B$5)</f>
        <v>33.119920489064867</v>
      </c>
      <c r="Q1097" s="3">
        <f t="shared" si="192"/>
        <v>69.113466735827586</v>
      </c>
      <c r="R1097" s="3">
        <f t="shared" si="197"/>
        <v>500.6126999999999</v>
      </c>
      <c r="S1097" s="3">
        <f t="shared" si="193"/>
        <v>118.43614263654725</v>
      </c>
      <c r="T1097" s="3">
        <f>(0.5*(1-COS(RADIANS(90-$X$3)))*(D1097+E1097)*'PV model'!$B$4)</f>
        <v>0</v>
      </c>
      <c r="U1097" s="3">
        <f t="shared" si="198"/>
        <v>619.04884263654719</v>
      </c>
      <c r="V1097" s="3">
        <f>('PV model'!$B$13*(U1097/1000)*(1-'PV model'!$B$14*((20+C1097)-25))*'PV model'!$B$10)/'PV model'!$B$12</f>
        <v>61.013800597609965</v>
      </c>
    </row>
    <row r="1098" spans="1:22" x14ac:dyDescent="0.2">
      <c r="A1098" s="10">
        <f t="shared" si="199"/>
        <v>46</v>
      </c>
      <c r="B1098" s="10">
        <f t="shared" si="200"/>
        <v>13</v>
      </c>
      <c r="C1098" s="23">
        <v>7.5</v>
      </c>
      <c r="D1098" s="24">
        <v>451.22489999999999</v>
      </c>
      <c r="E1098" s="24">
        <v>116.42399999999999</v>
      </c>
      <c r="F1098" s="48"/>
      <c r="G1098" s="48"/>
      <c r="H1098" s="1">
        <f t="shared" si="201"/>
        <v>-13.300913421996217</v>
      </c>
      <c r="I1098" s="1">
        <f t="shared" si="194"/>
        <v>-14.57359768369087</v>
      </c>
      <c r="J1098" s="4">
        <f>B1098+('PV model'!$B$3/15)+(I1098/60)</f>
        <v>12.480440038605151</v>
      </c>
      <c r="K1098" s="2">
        <f t="shared" si="195"/>
        <v>-7.2066005790772625</v>
      </c>
      <c r="L1098" s="2">
        <f>DEGREES(ASIN((((COS(RADIANS('PV model'!$B$2))*COS(RADIANS(H1098))*COS(RADIANS(K1098)))+(SIN(RADIANS('PV model'!$B$2))*SIN(RADIANS(H1098)))))))</f>
        <v>20.931728076149863</v>
      </c>
      <c r="M1098" s="3">
        <f t="shared" si="191"/>
        <v>20.931728076149863</v>
      </c>
      <c r="N1098" s="2">
        <f t="shared" si="196"/>
        <v>-7.5105231222215307</v>
      </c>
      <c r="O1098" s="2">
        <f>IF('PV model'!$B$2&gt;0, 180-N1098,IF('PV model'!$B$2&lt;0,0-N1098,N1098))</f>
        <v>187.51052312222154</v>
      </c>
      <c r="P1098" s="2">
        <f>ABS(O1098-'PV model'!$B$5)</f>
        <v>17.489476877778458</v>
      </c>
      <c r="Q1098" s="3">
        <f t="shared" si="192"/>
        <v>69.068271923850133</v>
      </c>
      <c r="R1098" s="3">
        <f t="shared" si="197"/>
        <v>451.2249000000001</v>
      </c>
      <c r="S1098" s="3">
        <f t="shared" si="193"/>
        <v>149.70139243145312</v>
      </c>
      <c r="T1098" s="3">
        <f>(0.5*(1-COS(RADIANS(90-$X$3)))*(D1098+E1098)*'PV model'!$B$4)</f>
        <v>0</v>
      </c>
      <c r="U1098" s="3">
        <f t="shared" si="198"/>
        <v>600.92629243145325</v>
      </c>
      <c r="V1098" s="3">
        <f>('PV model'!$B$13*(U1098/1000)*(1-'PV model'!$B$14*((20+C1098)-25))*'PV model'!$B$10)/'PV model'!$B$12</f>
        <v>59.467906269533579</v>
      </c>
    </row>
    <row r="1099" spans="1:22" x14ac:dyDescent="0.2">
      <c r="A1099" s="10">
        <f t="shared" si="199"/>
        <v>46</v>
      </c>
      <c r="B1099" s="10">
        <f t="shared" si="200"/>
        <v>14</v>
      </c>
      <c r="C1099" s="23">
        <v>6.6</v>
      </c>
      <c r="D1099" s="24">
        <v>427.65344999999996</v>
      </c>
      <c r="E1099" s="24">
        <v>114.66</v>
      </c>
      <c r="F1099" s="48"/>
      <c r="G1099" s="48"/>
      <c r="H1099" s="1">
        <f t="shared" si="201"/>
        <v>-13.300913421996217</v>
      </c>
      <c r="I1099" s="1">
        <f t="shared" si="194"/>
        <v>-14.57359768369087</v>
      </c>
      <c r="J1099" s="4">
        <f>B1099+('PV model'!$B$3/15)+(I1099/60)</f>
        <v>13.480440038605151</v>
      </c>
      <c r="K1099" s="2">
        <f t="shared" si="195"/>
        <v>-22.206600579077261</v>
      </c>
      <c r="L1099" s="2">
        <f>DEGREES(ASIN((((COS(RADIANS('PV model'!$B$2))*COS(RADIANS(H1099))*COS(RADIANS(K1099)))+(SIN(RADIANS('PV model'!$B$2))*SIN(RADIANS(H1099)))))))</f>
        <v>18.706754267138503</v>
      </c>
      <c r="M1099" s="3">
        <f t="shared" si="191"/>
        <v>18.706754267138503</v>
      </c>
      <c r="N1099" s="2">
        <f t="shared" si="196"/>
        <v>-22.850206587100892</v>
      </c>
      <c r="O1099" s="2">
        <f>IF('PV model'!$B$2&gt;0, 180-N1099,IF('PV model'!$B$2&lt;0,0-N1099,N1099))</f>
        <v>202.8502065871009</v>
      </c>
      <c r="P1099" s="2">
        <f>ABS(O1099-'PV model'!$B$5)</f>
        <v>2.1497934128991005</v>
      </c>
      <c r="Q1099" s="3">
        <f t="shared" si="192"/>
        <v>71.293245732861507</v>
      </c>
      <c r="R1099" s="3">
        <f t="shared" si="197"/>
        <v>427.65344999999962</v>
      </c>
      <c r="S1099" s="3">
        <f t="shared" si="193"/>
        <v>145.21419724965642</v>
      </c>
      <c r="T1099" s="3">
        <f>(0.5*(1-COS(RADIANS(90-$X$3)))*(D1099+E1099)*'PV model'!$B$4)</f>
        <v>0</v>
      </c>
      <c r="U1099" s="3">
        <f t="shared" si="198"/>
        <v>572.8676472496561</v>
      </c>
      <c r="V1099" s="3">
        <f>('PV model'!$B$13*(U1099/1000)*(1-'PV model'!$B$14*((20+C1099)-25))*'PV model'!$B$10)/'PV model'!$B$12</f>
        <v>56.897361378953541</v>
      </c>
    </row>
    <row r="1100" spans="1:22" x14ac:dyDescent="0.2">
      <c r="A1100" s="10">
        <f t="shared" si="199"/>
        <v>46</v>
      </c>
      <c r="B1100" s="10">
        <f t="shared" si="200"/>
        <v>15</v>
      </c>
      <c r="C1100" s="23">
        <v>5.6</v>
      </c>
      <c r="D1100" s="24">
        <v>382.75545</v>
      </c>
      <c r="E1100" s="24">
        <v>97.02</v>
      </c>
      <c r="F1100" s="48"/>
      <c r="G1100" s="48"/>
      <c r="H1100" s="1">
        <f t="shared" si="201"/>
        <v>-13.300913421996217</v>
      </c>
      <c r="I1100" s="1">
        <f t="shared" si="194"/>
        <v>-14.57359768369087</v>
      </c>
      <c r="J1100" s="4">
        <f>B1100+('PV model'!$B$3/15)+(I1100/60)</f>
        <v>14.480440038605151</v>
      </c>
      <c r="K1100" s="2">
        <f t="shared" si="195"/>
        <v>-37.206600579077261</v>
      </c>
      <c r="L1100" s="2">
        <f>DEGREES(ASIN((((COS(RADIANS('PV model'!$B$2))*COS(RADIANS(H1100))*COS(RADIANS(K1100)))+(SIN(RADIANS('PV model'!$B$2))*SIN(RADIANS(H1100)))))))</f>
        <v>14.442960183681222</v>
      </c>
      <c r="M1100" s="3">
        <f t="shared" si="191"/>
        <v>14.442960183681222</v>
      </c>
      <c r="N1100" s="2">
        <f t="shared" si="196"/>
        <v>-37.421569705475903</v>
      </c>
      <c r="O1100" s="2">
        <f>IF('PV model'!$B$2&gt;0, 180-N1100,IF('PV model'!$B$2&lt;0,0-N1100,N1100))</f>
        <v>217.42156970547592</v>
      </c>
      <c r="P1100" s="2">
        <f>ABS(O1100-'PV model'!$B$5)</f>
        <v>12.421569705475918</v>
      </c>
      <c r="Q1100" s="3">
        <f t="shared" si="192"/>
        <v>75.557039816318778</v>
      </c>
      <c r="R1100" s="3">
        <f t="shared" si="197"/>
        <v>382.75545000000011</v>
      </c>
      <c r="S1100" s="3">
        <f t="shared" si="193"/>
        <v>119.61782419786913</v>
      </c>
      <c r="T1100" s="3">
        <f>(0.5*(1-COS(RADIANS(90-$X$3)))*(D1100+E1100)*'PV model'!$B$4)</f>
        <v>0</v>
      </c>
      <c r="U1100" s="3">
        <f t="shared" si="198"/>
        <v>502.37327419786925</v>
      </c>
      <c r="V1100" s="3">
        <f>('PV model'!$B$13*(U1100/1000)*(1-'PV model'!$B$14*((20+C1100)-25))*'PV model'!$B$10)/'PV model'!$B$12</f>
        <v>50.096711130845847</v>
      </c>
    </row>
    <row r="1101" spans="1:22" x14ac:dyDescent="0.2">
      <c r="A1101" s="10">
        <f t="shared" si="199"/>
        <v>46</v>
      </c>
      <c r="B1101" s="10">
        <f t="shared" si="200"/>
        <v>16</v>
      </c>
      <c r="C1101" s="23">
        <v>5.3</v>
      </c>
      <c r="D1101" s="24">
        <v>154.8981</v>
      </c>
      <c r="E1101" s="24">
        <v>74.087999999999994</v>
      </c>
      <c r="F1101" s="48"/>
      <c r="G1101" s="48"/>
      <c r="H1101" s="1">
        <f t="shared" si="201"/>
        <v>-13.300913421996217</v>
      </c>
      <c r="I1101" s="1">
        <f t="shared" si="194"/>
        <v>-14.57359768369087</v>
      </c>
      <c r="J1101" s="4">
        <f>B1101+('PV model'!$B$3/15)+(I1101/60)</f>
        <v>15.480440038605151</v>
      </c>
      <c r="K1101" s="2">
        <f t="shared" si="195"/>
        <v>-52.206600579077261</v>
      </c>
      <c r="L1101" s="2">
        <f>DEGREES(ASIN((((COS(RADIANS('PV model'!$B$2))*COS(RADIANS(H1101))*COS(RADIANS(K1101)))+(SIN(RADIANS('PV model'!$B$2))*SIN(RADIANS(H1101)))))))</f>
        <v>8.5219942699971565</v>
      </c>
      <c r="M1101" s="3">
        <f t="shared" si="191"/>
        <v>8.5219942699971565</v>
      </c>
      <c r="N1101" s="2">
        <f t="shared" si="196"/>
        <v>-51.042592205055414</v>
      </c>
      <c r="O1101" s="2">
        <f>IF('PV model'!$B$2&gt;0, 180-N1101,IF('PV model'!$B$2&lt;0,0-N1101,N1101))</f>
        <v>231.04259220505543</v>
      </c>
      <c r="P1101" s="2">
        <f>ABS(O1101-'PV model'!$B$5)</f>
        <v>26.042592205055428</v>
      </c>
      <c r="Q1101" s="3">
        <f t="shared" si="192"/>
        <v>81.478005730002835</v>
      </c>
      <c r="R1101" s="3">
        <f t="shared" si="197"/>
        <v>154.89810000000011</v>
      </c>
      <c r="S1101" s="3">
        <f t="shared" si="193"/>
        <v>87.44592263936066</v>
      </c>
      <c r="T1101" s="3">
        <f>(0.5*(1-COS(RADIANS(90-$X$3)))*(D1101+E1101)*'PV model'!$B$4)</f>
        <v>0</v>
      </c>
      <c r="U1101" s="3">
        <f t="shared" si="198"/>
        <v>242.34402263936079</v>
      </c>
      <c r="V1101" s="3">
        <f>('PV model'!$B$13*(U1101/1000)*(1-'PV model'!$B$14*((20+C1101)-25))*'PV model'!$B$10)/'PV model'!$B$12</f>
        <v>24.195638852826868</v>
      </c>
    </row>
    <row r="1102" spans="1:22" x14ac:dyDescent="0.2">
      <c r="A1102" s="10">
        <f t="shared" si="199"/>
        <v>46</v>
      </c>
      <c r="B1102" s="10">
        <f t="shared" si="200"/>
        <v>17</v>
      </c>
      <c r="C1102" s="23">
        <v>5</v>
      </c>
      <c r="D1102" s="24">
        <v>0</v>
      </c>
      <c r="E1102" s="24">
        <v>24.696000000000002</v>
      </c>
      <c r="F1102" s="48"/>
      <c r="G1102" s="48"/>
      <c r="H1102" s="1">
        <f t="shared" si="201"/>
        <v>-13.300913421996217</v>
      </c>
      <c r="I1102" s="1">
        <f t="shared" si="194"/>
        <v>-14.57359768369087</v>
      </c>
      <c r="J1102" s="4">
        <f>B1102+('PV model'!$B$3/15)+(I1102/60)</f>
        <v>16.480440038605153</v>
      </c>
      <c r="K1102" s="2">
        <f t="shared" si="195"/>
        <v>-67.206600579077289</v>
      </c>
      <c r="L1102" s="2">
        <f>DEGREES(ASIN((((COS(RADIANS('PV model'!$B$2))*COS(RADIANS(H1102))*COS(RADIANS(K1102)))+(SIN(RADIANS('PV model'!$B$2))*SIN(RADIANS(H1102)))))))</f>
        <v>1.3719122577335883</v>
      </c>
      <c r="M1102" s="3">
        <f t="shared" si="191"/>
        <v>1.3719122577335883</v>
      </c>
      <c r="N1102" s="2">
        <f t="shared" si="196"/>
        <v>-63.822938185529033</v>
      </c>
      <c r="O1102" s="2">
        <f>IF('PV model'!$B$2&gt;0, 180-N1102,IF('PV model'!$B$2&lt;0,0-N1102,N1102))</f>
        <v>243.82293818552904</v>
      </c>
      <c r="P1102" s="2">
        <f>ABS(O1102-'PV model'!$B$5)</f>
        <v>38.82293818552904</v>
      </c>
      <c r="Q1102" s="3">
        <f t="shared" si="192"/>
        <v>88.628087742266416</v>
      </c>
      <c r="R1102" s="3">
        <f t="shared" si="197"/>
        <v>0</v>
      </c>
      <c r="S1102" s="3">
        <f t="shared" si="193"/>
        <v>24.696000000000002</v>
      </c>
      <c r="T1102" s="3">
        <f>(0.5*(1-COS(RADIANS(90-$X$3)))*(D1102+E1102)*'PV model'!$B$4)</f>
        <v>0</v>
      </c>
      <c r="U1102" s="3">
        <f t="shared" si="198"/>
        <v>24.696000000000002</v>
      </c>
      <c r="V1102" s="3">
        <f>('PV model'!$B$13*(U1102/1000)*(1-'PV model'!$B$14*((20+C1102)-25))*'PV model'!$B$10)/'PV model'!$B$12</f>
        <v>2.4686121600000002</v>
      </c>
    </row>
    <row r="1103" spans="1:22" x14ac:dyDescent="0.2">
      <c r="A1103" s="10">
        <f t="shared" si="199"/>
        <v>46</v>
      </c>
      <c r="B1103" s="10">
        <f t="shared" si="200"/>
        <v>18</v>
      </c>
      <c r="C1103" s="23">
        <v>4.7</v>
      </c>
      <c r="D1103" s="24">
        <v>0</v>
      </c>
      <c r="E1103" s="24">
        <v>0.88200000000000001</v>
      </c>
      <c r="F1103" s="48"/>
      <c r="G1103" s="48"/>
      <c r="H1103" s="1">
        <f t="shared" si="201"/>
        <v>-13.300913421996217</v>
      </c>
      <c r="I1103" s="1">
        <f t="shared" si="194"/>
        <v>-14.57359768369087</v>
      </c>
      <c r="J1103" s="4">
        <f>B1103+('PV model'!$B$3/15)+(I1103/60)</f>
        <v>17.480440038605153</v>
      </c>
      <c r="K1103" s="2">
        <f t="shared" si="195"/>
        <v>-82.206600579077289</v>
      </c>
      <c r="L1103" s="2">
        <f>DEGREES(ASIN((((COS(RADIANS('PV model'!$B$2))*COS(RADIANS(H1103))*COS(RADIANS(K1103)))+(SIN(RADIANS('PV model'!$B$2))*SIN(RADIANS(H1103)))))))</f>
        <v>-6.5954112447691431</v>
      </c>
      <c r="M1103" s="3">
        <f t="shared" si="191"/>
        <v>0</v>
      </c>
      <c r="N1103" s="2">
        <f t="shared" si="196"/>
        <v>-76.074619090807005</v>
      </c>
      <c r="O1103" s="2">
        <f>IF('PV model'!$B$2&gt;0, 180-N1103,IF('PV model'!$B$2&lt;0,0-N1103,N1103))</f>
        <v>256.074619090807</v>
      </c>
      <c r="P1103" s="2">
        <f>ABS(O1103-'PV model'!$B$5)</f>
        <v>51.074619090807005</v>
      </c>
      <c r="Q1103" s="3">
        <f t="shared" si="192"/>
        <v>96.595411244769153</v>
      </c>
      <c r="R1103" s="3">
        <f t="shared" si="197"/>
        <v>0</v>
      </c>
      <c r="S1103" s="3">
        <f t="shared" si="193"/>
        <v>0.88200000000000001</v>
      </c>
      <c r="T1103" s="3">
        <f>(0.5*(1-COS(RADIANS(90-$X$3)))*(D1103+E1103)*'PV model'!$B$4)</f>
        <v>0</v>
      </c>
      <c r="U1103" s="3">
        <f t="shared" si="198"/>
        <v>0.88200000000000001</v>
      </c>
      <c r="V1103" s="3">
        <f>('PV model'!$B$13*(U1103/1000)*(1-'PV model'!$B$14*((20+C1103)-25))*'PV model'!$B$10)/'PV model'!$B$12</f>
        <v>8.8270517664000001E-2</v>
      </c>
    </row>
    <row r="1104" spans="1:22" x14ac:dyDescent="0.2">
      <c r="A1104" s="10">
        <f t="shared" si="199"/>
        <v>46</v>
      </c>
      <c r="B1104" s="10">
        <f t="shared" si="200"/>
        <v>19</v>
      </c>
      <c r="C1104" s="23">
        <v>5.0999999999999996</v>
      </c>
      <c r="D1104" s="24">
        <v>0</v>
      </c>
      <c r="E1104" s="24">
        <v>0</v>
      </c>
      <c r="F1104" s="48"/>
      <c r="G1104" s="48"/>
      <c r="H1104" s="1">
        <f t="shared" si="201"/>
        <v>-13.300913421996217</v>
      </c>
      <c r="I1104" s="1">
        <f t="shared" si="194"/>
        <v>-14.57359768369087</v>
      </c>
      <c r="J1104" s="4">
        <f>B1104+('PV model'!$B$3/15)+(I1104/60)</f>
        <v>18.480440038605153</v>
      </c>
      <c r="K1104" s="2">
        <f t="shared" si="195"/>
        <v>-97.206600579077289</v>
      </c>
      <c r="L1104" s="2">
        <f>DEGREES(ASIN((((COS(RADIANS('PV model'!$B$2))*COS(RADIANS(H1104))*COS(RADIANS(K1104)))+(SIN(RADIANS('PV model'!$B$2))*SIN(RADIANS(H1104)))))))</f>
        <v>-14.995966439918556</v>
      </c>
      <c r="M1104" s="3">
        <f t="shared" si="191"/>
        <v>0</v>
      </c>
      <c r="N1104" s="2">
        <f t="shared" si="196"/>
        <v>-88.238096994142211</v>
      </c>
      <c r="O1104" s="2">
        <f>IF('PV model'!$B$2&gt;0, 180-N1104,IF('PV model'!$B$2&lt;0,0-N1104,N1104))</f>
        <v>268.23809699414221</v>
      </c>
      <c r="P1104" s="2">
        <f>ABS(O1104-'PV model'!$B$5)</f>
        <v>63.238096994142211</v>
      </c>
      <c r="Q1104" s="3">
        <f t="shared" si="192"/>
        <v>104.99596643991856</v>
      </c>
      <c r="R1104" s="3">
        <f t="shared" si="197"/>
        <v>0</v>
      </c>
      <c r="S1104" s="3">
        <f t="shared" si="193"/>
        <v>0</v>
      </c>
      <c r="T1104" s="3">
        <f>(0.5*(1-COS(RADIANS(90-$X$3)))*(D1104+E1104)*'PV model'!$B$4)</f>
        <v>0</v>
      </c>
      <c r="U1104" s="3">
        <f t="shared" si="198"/>
        <v>0</v>
      </c>
      <c r="V1104" s="3">
        <f>('PV model'!$B$13*(U1104/1000)*(1-'PV model'!$B$14*((20+C1104)-25))*'PV model'!$B$10)/'PV model'!$B$12</f>
        <v>0</v>
      </c>
    </row>
    <row r="1105" spans="1:22" x14ac:dyDescent="0.2">
      <c r="A1105" s="10">
        <f t="shared" si="199"/>
        <v>46</v>
      </c>
      <c r="B1105" s="10">
        <f t="shared" si="200"/>
        <v>20</v>
      </c>
      <c r="C1105" s="23">
        <v>5.4</v>
      </c>
      <c r="D1105" s="24">
        <v>0</v>
      </c>
      <c r="E1105" s="24">
        <v>0</v>
      </c>
      <c r="F1105" s="48"/>
      <c r="G1105" s="48"/>
      <c r="H1105" s="1">
        <f t="shared" si="201"/>
        <v>-13.300913421996217</v>
      </c>
      <c r="I1105" s="1">
        <f t="shared" si="194"/>
        <v>-14.57359768369087</v>
      </c>
      <c r="J1105" s="4">
        <f>B1105+('PV model'!$B$3/15)+(I1105/60)</f>
        <v>19.480440038605153</v>
      </c>
      <c r="K1105" s="2">
        <f t="shared" si="195"/>
        <v>-112.20660057907729</v>
      </c>
      <c r="L1105" s="2">
        <f>DEGREES(ASIN((((COS(RADIANS('PV model'!$B$2))*COS(RADIANS(H1105))*COS(RADIANS(K1105)))+(SIN(RADIANS('PV model'!$B$2))*SIN(RADIANS(H1105)))))))</f>
        <v>-23.448971182431816</v>
      </c>
      <c r="M1105" s="3">
        <f t="shared" si="191"/>
        <v>0</v>
      </c>
      <c r="N1105" s="2">
        <f t="shared" si="196"/>
        <v>-79.142499058422786</v>
      </c>
      <c r="O1105" s="2">
        <f>IF('PV model'!$B$2&gt;0, 180-N1105,IF('PV model'!$B$2&lt;0,0-N1105,N1105))</f>
        <v>259.1424990584228</v>
      </c>
      <c r="P1105" s="2">
        <f>ABS(O1105-'PV model'!$B$5)</f>
        <v>54.1424990584228</v>
      </c>
      <c r="Q1105" s="3">
        <f t="shared" si="192"/>
        <v>113.44897118243183</v>
      </c>
      <c r="R1105" s="3">
        <f t="shared" si="197"/>
        <v>0</v>
      </c>
      <c r="S1105" s="3">
        <f t="shared" si="193"/>
        <v>0</v>
      </c>
      <c r="T1105" s="3">
        <f>(0.5*(1-COS(RADIANS(90-$X$3)))*(D1105+E1105)*'PV model'!$B$4)</f>
        <v>0</v>
      </c>
      <c r="U1105" s="3">
        <f t="shared" si="198"/>
        <v>0</v>
      </c>
      <c r="V1105" s="3">
        <f>('PV model'!$B$13*(U1105/1000)*(1-'PV model'!$B$14*((20+C1105)-25))*'PV model'!$B$10)/'PV model'!$B$12</f>
        <v>0</v>
      </c>
    </row>
    <row r="1106" spans="1:22" x14ac:dyDescent="0.2">
      <c r="A1106" s="10">
        <f t="shared" si="199"/>
        <v>46</v>
      </c>
      <c r="B1106" s="10">
        <f t="shared" si="200"/>
        <v>21</v>
      </c>
      <c r="C1106" s="23">
        <v>5.8</v>
      </c>
      <c r="D1106" s="24">
        <v>0</v>
      </c>
      <c r="E1106" s="24">
        <v>0</v>
      </c>
      <c r="F1106" s="48"/>
      <c r="G1106" s="48"/>
      <c r="H1106" s="1">
        <f t="shared" si="201"/>
        <v>-13.300913421996217</v>
      </c>
      <c r="I1106" s="1">
        <f t="shared" si="194"/>
        <v>-14.57359768369087</v>
      </c>
      <c r="J1106" s="4">
        <f>B1106+('PV model'!$B$3/15)+(I1106/60)</f>
        <v>20.480440038605153</v>
      </c>
      <c r="K1106" s="2">
        <f t="shared" si="195"/>
        <v>-127.20660057907729</v>
      </c>
      <c r="L1106" s="2">
        <f>DEGREES(ASIN((((COS(RADIANS('PV model'!$B$2))*COS(RADIANS(H1106))*COS(RADIANS(K1106)))+(SIN(RADIANS('PV model'!$B$2))*SIN(RADIANS(H1106)))))))</f>
        <v>-31.528053055684442</v>
      </c>
      <c r="M1106" s="3">
        <f t="shared" si="191"/>
        <v>0</v>
      </c>
      <c r="N1106" s="2">
        <f t="shared" si="196"/>
        <v>-65.41241237116904</v>
      </c>
      <c r="O1106" s="2">
        <f>IF('PV model'!$B$2&gt;0, 180-N1106,IF('PV model'!$B$2&lt;0,0-N1106,N1106))</f>
        <v>245.41241237116904</v>
      </c>
      <c r="P1106" s="2">
        <f>ABS(O1106-'PV model'!$B$5)</f>
        <v>40.41241237116904</v>
      </c>
      <c r="Q1106" s="3">
        <f t="shared" si="192"/>
        <v>121.52805305568445</v>
      </c>
      <c r="R1106" s="3">
        <f t="shared" si="197"/>
        <v>0</v>
      </c>
      <c r="S1106" s="3">
        <f t="shared" si="193"/>
        <v>0</v>
      </c>
      <c r="T1106" s="3">
        <f>(0.5*(1-COS(RADIANS(90-$X$3)))*(D1106+E1106)*'PV model'!$B$4)</f>
        <v>0</v>
      </c>
      <c r="U1106" s="3">
        <f t="shared" si="198"/>
        <v>0</v>
      </c>
      <c r="V1106" s="3">
        <f>('PV model'!$B$13*(U1106/1000)*(1-'PV model'!$B$14*((20+C1106)-25))*'PV model'!$B$10)/'PV model'!$B$12</f>
        <v>0</v>
      </c>
    </row>
    <row r="1107" spans="1:22" x14ac:dyDescent="0.2">
      <c r="A1107" s="10">
        <f t="shared" si="199"/>
        <v>46</v>
      </c>
      <c r="B1107" s="10">
        <f t="shared" si="200"/>
        <v>22</v>
      </c>
      <c r="C1107" s="23">
        <v>5.8</v>
      </c>
      <c r="D1107" s="24">
        <v>0</v>
      </c>
      <c r="E1107" s="24">
        <v>0</v>
      </c>
      <c r="F1107" s="48"/>
      <c r="G1107" s="48"/>
      <c r="H1107" s="1">
        <f t="shared" si="201"/>
        <v>-13.300913421996217</v>
      </c>
      <c r="I1107" s="1">
        <f t="shared" si="194"/>
        <v>-14.57359768369087</v>
      </c>
      <c r="J1107" s="4">
        <f>B1107+('PV model'!$B$3/15)+(I1107/60)</f>
        <v>21.480440038605153</v>
      </c>
      <c r="K1107" s="2">
        <f t="shared" si="195"/>
        <v>-142.2066005790773</v>
      </c>
      <c r="L1107" s="2">
        <f>DEGREES(ASIN((((COS(RADIANS('PV model'!$B$2))*COS(RADIANS(H1107))*COS(RADIANS(K1107)))+(SIN(RADIANS('PV model'!$B$2))*SIN(RADIANS(H1107)))))))</f>
        <v>-38.695770228998683</v>
      </c>
      <c r="M1107" s="3">
        <f t="shared" si="191"/>
        <v>0</v>
      </c>
      <c r="N1107" s="2">
        <f t="shared" si="196"/>
        <v>-49.828722013955904</v>
      </c>
      <c r="O1107" s="2">
        <f>IF('PV model'!$B$2&gt;0, 180-N1107,IF('PV model'!$B$2&lt;0,0-N1107,N1107))</f>
        <v>229.82872201395591</v>
      </c>
      <c r="P1107" s="2">
        <f>ABS(O1107-'PV model'!$B$5)</f>
        <v>24.828722013955911</v>
      </c>
      <c r="Q1107" s="3">
        <f t="shared" si="192"/>
        <v>128.6957702289987</v>
      </c>
      <c r="R1107" s="3">
        <f t="shared" si="197"/>
        <v>0</v>
      </c>
      <c r="S1107" s="3">
        <f t="shared" si="193"/>
        <v>0</v>
      </c>
      <c r="T1107" s="3">
        <f>(0.5*(1-COS(RADIANS(90-$X$3)))*(D1107+E1107)*'PV model'!$B$4)</f>
        <v>0</v>
      </c>
      <c r="U1107" s="3">
        <f t="shared" si="198"/>
        <v>0</v>
      </c>
      <c r="V1107" s="3">
        <f>('PV model'!$B$13*(U1107/1000)*(1-'PV model'!$B$14*((20+C1107)-25))*'PV model'!$B$10)/'PV model'!$B$12</f>
        <v>0</v>
      </c>
    </row>
    <row r="1108" spans="1:22" x14ac:dyDescent="0.2">
      <c r="A1108" s="10">
        <f t="shared" si="199"/>
        <v>46</v>
      </c>
      <c r="B1108" s="10">
        <f t="shared" si="200"/>
        <v>23</v>
      </c>
      <c r="C1108" s="23">
        <v>5.9</v>
      </c>
      <c r="D1108" s="24">
        <v>0</v>
      </c>
      <c r="E1108" s="24">
        <v>0</v>
      </c>
      <c r="F1108" s="48"/>
      <c r="G1108" s="48"/>
      <c r="H1108" s="1">
        <f t="shared" si="201"/>
        <v>-13.300913421996217</v>
      </c>
      <c r="I1108" s="1">
        <f t="shared" si="194"/>
        <v>-14.57359768369087</v>
      </c>
      <c r="J1108" s="4">
        <f>B1108+('PV model'!$B$3/15)+(I1108/60)</f>
        <v>22.480440038605153</v>
      </c>
      <c r="K1108" s="2">
        <f t="shared" si="195"/>
        <v>-157.2066005790773</v>
      </c>
      <c r="L1108" s="2">
        <f>DEGREES(ASIN((((COS(RADIANS('PV model'!$B$2))*COS(RADIANS(H1108))*COS(RADIANS(K1108)))+(SIN(RADIANS('PV model'!$B$2))*SIN(RADIANS(H1108)))))))</f>
        <v>-44.248355559082754</v>
      </c>
      <c r="M1108" s="3">
        <f t="shared" si="191"/>
        <v>0</v>
      </c>
      <c r="N1108" s="2">
        <f t="shared" si="196"/>
        <v>-31.757394691101553</v>
      </c>
      <c r="O1108" s="2">
        <f>IF('PV model'!$B$2&gt;0, 180-N1108,IF('PV model'!$B$2&lt;0,0-N1108,N1108))</f>
        <v>211.75739469110155</v>
      </c>
      <c r="P1108" s="2">
        <f>ABS(O1108-'PV model'!$B$5)</f>
        <v>6.7573946911015526</v>
      </c>
      <c r="Q1108" s="3">
        <f t="shared" si="192"/>
        <v>134.24835555908277</v>
      </c>
      <c r="R1108" s="3">
        <f t="shared" si="197"/>
        <v>0</v>
      </c>
      <c r="S1108" s="3">
        <f t="shared" si="193"/>
        <v>0</v>
      </c>
      <c r="T1108" s="3">
        <f>(0.5*(1-COS(RADIANS(90-$X$3)))*(D1108+E1108)*'PV model'!$B$4)</f>
        <v>0</v>
      </c>
      <c r="U1108" s="3">
        <f t="shared" si="198"/>
        <v>0</v>
      </c>
      <c r="V1108" s="3">
        <f>('PV model'!$B$13*(U1108/1000)*(1-'PV model'!$B$14*((20+C1108)-25))*'PV model'!$B$10)/'PV model'!$B$12</f>
        <v>0</v>
      </c>
    </row>
    <row r="1109" spans="1:22" x14ac:dyDescent="0.2">
      <c r="A1109" s="10">
        <f t="shared" si="199"/>
        <v>46</v>
      </c>
      <c r="B1109" s="10">
        <f t="shared" si="200"/>
        <v>24</v>
      </c>
      <c r="C1109" s="23">
        <v>5.9</v>
      </c>
      <c r="D1109" s="24">
        <v>0</v>
      </c>
      <c r="E1109" s="24">
        <v>0</v>
      </c>
      <c r="F1109" s="48"/>
      <c r="G1109" s="48"/>
      <c r="H1109" s="1">
        <f t="shared" si="201"/>
        <v>-13.300913421996217</v>
      </c>
      <c r="I1109" s="1">
        <f t="shared" si="194"/>
        <v>-14.57359768369087</v>
      </c>
      <c r="J1109" s="4">
        <f>B1109+('PV model'!$B$3/15)+(I1109/60)</f>
        <v>23.480440038605153</v>
      </c>
      <c r="K1109" s="2">
        <f t="shared" si="195"/>
        <v>-172.2066005790773</v>
      </c>
      <c r="L1109" s="2">
        <f>DEGREES(ASIN((((COS(RADIANS('PV model'!$B$2))*COS(RADIANS(H1109))*COS(RADIANS(K1109)))+(SIN(RADIANS('PV model'!$B$2))*SIN(RADIANS(H1109)))))))</f>
        <v>-47.368429733005229</v>
      </c>
      <c r="M1109" s="3">
        <f t="shared" si="191"/>
        <v>0</v>
      </c>
      <c r="N1109" s="2">
        <f t="shared" si="196"/>
        <v>-11.235587024876919</v>
      </c>
      <c r="O1109" s="2">
        <f>IF('PV model'!$B$2&gt;0, 180-N1109,IF('PV model'!$B$2&lt;0,0-N1109,N1109))</f>
        <v>191.23558702487691</v>
      </c>
      <c r="P1109" s="2">
        <f>ABS(O1109-'PV model'!$B$5)</f>
        <v>13.764412975123093</v>
      </c>
      <c r="Q1109" s="3">
        <f t="shared" si="192"/>
        <v>137.36842973300523</v>
      </c>
      <c r="R1109" s="3">
        <f t="shared" si="197"/>
        <v>0</v>
      </c>
      <c r="S1109" s="3">
        <f t="shared" si="193"/>
        <v>0</v>
      </c>
      <c r="T1109" s="3">
        <f>(0.5*(1-COS(RADIANS(90-$X$3)))*(D1109+E1109)*'PV model'!$B$4)</f>
        <v>0</v>
      </c>
      <c r="U1109" s="3">
        <f t="shared" si="198"/>
        <v>0</v>
      </c>
      <c r="V1109" s="3">
        <f>('PV model'!$B$13*(U1109/1000)*(1-'PV model'!$B$14*((20+C1109)-25))*'PV model'!$B$10)/'PV model'!$B$12</f>
        <v>0</v>
      </c>
    </row>
    <row r="1110" spans="1:22" x14ac:dyDescent="0.2">
      <c r="A1110" s="10">
        <f t="shared" si="199"/>
        <v>47</v>
      </c>
      <c r="B1110" s="10">
        <f t="shared" si="200"/>
        <v>1</v>
      </c>
      <c r="C1110" s="23">
        <v>5.4</v>
      </c>
      <c r="D1110" s="24">
        <v>0</v>
      </c>
      <c r="E1110" s="24">
        <v>0</v>
      </c>
      <c r="F1110" s="48"/>
      <c r="G1110" s="48"/>
      <c r="H1110" s="1">
        <f t="shared" si="201"/>
        <v>-12.966189883964574</v>
      </c>
      <c r="I1110" s="1">
        <f t="shared" si="194"/>
        <v>-14.541646620366599</v>
      </c>
      <c r="J1110" s="4">
        <f>B1110+('PV model'!$B$3/15)+(I1110/60)</f>
        <v>0.48097255632722341</v>
      </c>
      <c r="K1110" s="2">
        <f t="shared" si="195"/>
        <v>172.78541165509165</v>
      </c>
      <c r="L1110" s="2">
        <f>DEGREES(ASIN((((COS(RADIANS('PV model'!$B$2))*COS(RADIANS(H1110))*COS(RADIANS(K1110)))+(SIN(RADIANS('PV model'!$B$2))*SIN(RADIANS(H1110)))))))</f>
        <v>-47.097105460100586</v>
      </c>
      <c r="M1110" s="3">
        <f t="shared" si="191"/>
        <v>0</v>
      </c>
      <c r="N1110" s="2">
        <f t="shared" si="196"/>
        <v>10.356695696585378</v>
      </c>
      <c r="O1110" s="2">
        <f>IF('PV model'!$B$2&gt;0, 180-N1110,IF('PV model'!$B$2&lt;0,0-N1110,N1110))</f>
        <v>169.64330430341462</v>
      </c>
      <c r="P1110" s="2">
        <f>ABS(O1110-'PV model'!$B$5)</f>
        <v>35.356695696585376</v>
      </c>
      <c r="Q1110" s="3">
        <f t="shared" si="192"/>
        <v>137.09710546010058</v>
      </c>
      <c r="R1110" s="3">
        <f t="shared" si="197"/>
        <v>0</v>
      </c>
      <c r="S1110" s="3">
        <f t="shared" si="193"/>
        <v>0</v>
      </c>
      <c r="T1110" s="3">
        <f>(0.5*(1-COS(RADIANS(90-$X$3)))*(D1110+E1110)*'PV model'!$B$4)</f>
        <v>0</v>
      </c>
      <c r="U1110" s="3">
        <f t="shared" si="198"/>
        <v>0</v>
      </c>
      <c r="V1110" s="3">
        <f>('PV model'!$B$13*(U1110/1000)*(1-'PV model'!$B$14*((20+C1110)-25))*'PV model'!$B$10)/'PV model'!$B$12</f>
        <v>0</v>
      </c>
    </row>
    <row r="1111" spans="1:22" x14ac:dyDescent="0.2">
      <c r="A1111" s="10">
        <f t="shared" si="199"/>
        <v>47</v>
      </c>
      <c r="B1111" s="10">
        <f t="shared" si="200"/>
        <v>2</v>
      </c>
      <c r="C1111" s="23">
        <v>5</v>
      </c>
      <c r="D1111" s="24">
        <v>0</v>
      </c>
      <c r="E1111" s="24">
        <v>0</v>
      </c>
      <c r="F1111" s="48"/>
      <c r="G1111" s="48"/>
      <c r="H1111" s="1">
        <f t="shared" si="201"/>
        <v>-12.966189883964574</v>
      </c>
      <c r="I1111" s="1">
        <f t="shared" si="194"/>
        <v>-14.541646620366599</v>
      </c>
      <c r="J1111" s="4">
        <f>B1111+('PV model'!$B$3/15)+(I1111/60)</f>
        <v>1.4809725563272234</v>
      </c>
      <c r="K1111" s="2">
        <f t="shared" si="195"/>
        <v>157.78541165509165</v>
      </c>
      <c r="L1111" s="2">
        <f>DEGREES(ASIN((((COS(RADIANS('PV model'!$B$2))*COS(RADIANS(H1111))*COS(RADIANS(K1111)))+(SIN(RADIANS('PV model'!$B$2))*SIN(RADIANS(H1111)))))))</f>
        <v>-44.099667599988436</v>
      </c>
      <c r="M1111" s="3">
        <f t="shared" si="191"/>
        <v>0</v>
      </c>
      <c r="N1111" s="2">
        <f t="shared" si="196"/>
        <v>30.867183854015426</v>
      </c>
      <c r="O1111" s="2">
        <f>IF('PV model'!$B$2&gt;0, 180-N1111,IF('PV model'!$B$2&lt;0,0-N1111,N1111))</f>
        <v>149.13281614598458</v>
      </c>
      <c r="P1111" s="2">
        <f>ABS(O1111-'PV model'!$B$5)</f>
        <v>55.867183854015423</v>
      </c>
      <c r="Q1111" s="3">
        <f t="shared" si="192"/>
        <v>134.09966759998841</v>
      </c>
      <c r="R1111" s="3">
        <f t="shared" si="197"/>
        <v>0</v>
      </c>
      <c r="S1111" s="3">
        <f t="shared" si="193"/>
        <v>0</v>
      </c>
      <c r="T1111" s="3">
        <f>(0.5*(1-COS(RADIANS(90-$X$3)))*(D1111+E1111)*'PV model'!$B$4)</f>
        <v>0</v>
      </c>
      <c r="U1111" s="3">
        <f t="shared" si="198"/>
        <v>0</v>
      </c>
      <c r="V1111" s="3">
        <f>('PV model'!$B$13*(U1111/1000)*(1-'PV model'!$B$14*((20+C1111)-25))*'PV model'!$B$10)/'PV model'!$B$12</f>
        <v>0</v>
      </c>
    </row>
    <row r="1112" spans="1:22" x14ac:dyDescent="0.2">
      <c r="A1112" s="10">
        <f t="shared" si="199"/>
        <v>47</v>
      </c>
      <c r="B1112" s="10">
        <f t="shared" si="200"/>
        <v>3</v>
      </c>
      <c r="C1112" s="23">
        <v>4.5</v>
      </c>
      <c r="D1112" s="24">
        <v>0</v>
      </c>
      <c r="E1112" s="24">
        <v>0</v>
      </c>
      <c r="F1112" s="48"/>
      <c r="G1112" s="48"/>
      <c r="H1112" s="1">
        <f t="shared" si="201"/>
        <v>-12.966189883964574</v>
      </c>
      <c r="I1112" s="1">
        <f t="shared" si="194"/>
        <v>-14.541646620366599</v>
      </c>
      <c r="J1112" s="4">
        <f>B1112+('PV model'!$B$3/15)+(I1112/60)</f>
        <v>2.4809725563272234</v>
      </c>
      <c r="K1112" s="2">
        <f t="shared" si="195"/>
        <v>142.78541165509165</v>
      </c>
      <c r="L1112" s="2">
        <f>DEGREES(ASIN((((COS(RADIANS('PV model'!$B$2))*COS(RADIANS(H1112))*COS(RADIANS(K1112)))+(SIN(RADIANS('PV model'!$B$2))*SIN(RADIANS(H1112)))))))</f>
        <v>-38.644421607239856</v>
      </c>
      <c r="M1112" s="3">
        <f t="shared" si="191"/>
        <v>0</v>
      </c>
      <c r="N1112" s="2">
        <f t="shared" si="196"/>
        <v>48.991646846378949</v>
      </c>
      <c r="O1112" s="2">
        <f>IF('PV model'!$B$2&gt;0, 180-N1112,IF('PV model'!$B$2&lt;0,0-N1112,N1112))</f>
        <v>131.00835315362104</v>
      </c>
      <c r="P1112" s="2">
        <f>ABS(O1112-'PV model'!$B$5)</f>
        <v>73.991646846378956</v>
      </c>
      <c r="Q1112" s="3">
        <f t="shared" si="192"/>
        <v>128.64442160723985</v>
      </c>
      <c r="R1112" s="3">
        <f t="shared" si="197"/>
        <v>0</v>
      </c>
      <c r="S1112" s="3">
        <f t="shared" si="193"/>
        <v>0</v>
      </c>
      <c r="T1112" s="3">
        <f>(0.5*(1-COS(RADIANS(90-$X$3)))*(D1112+E1112)*'PV model'!$B$4)</f>
        <v>0</v>
      </c>
      <c r="U1112" s="3">
        <f t="shared" si="198"/>
        <v>0</v>
      </c>
      <c r="V1112" s="3">
        <f>('PV model'!$B$13*(U1112/1000)*(1-'PV model'!$B$14*((20+C1112)-25))*'PV model'!$B$10)/'PV model'!$B$12</f>
        <v>0</v>
      </c>
    </row>
    <row r="1113" spans="1:22" x14ac:dyDescent="0.2">
      <c r="A1113" s="10">
        <f t="shared" si="199"/>
        <v>47</v>
      </c>
      <c r="B1113" s="10">
        <f t="shared" si="200"/>
        <v>4</v>
      </c>
      <c r="C1113" s="23">
        <v>4.7</v>
      </c>
      <c r="D1113" s="24">
        <v>0</v>
      </c>
      <c r="E1113" s="24">
        <v>0</v>
      </c>
      <c r="F1113" s="48"/>
      <c r="G1113" s="48"/>
      <c r="H1113" s="1">
        <f t="shared" si="201"/>
        <v>-12.966189883964574</v>
      </c>
      <c r="I1113" s="1">
        <f t="shared" si="194"/>
        <v>-14.541646620366599</v>
      </c>
      <c r="J1113" s="4">
        <f>B1113+('PV model'!$B$3/15)+(I1113/60)</f>
        <v>3.4809725563272234</v>
      </c>
      <c r="K1113" s="2">
        <f t="shared" si="195"/>
        <v>127.78541165509165</v>
      </c>
      <c r="L1113" s="2">
        <f>DEGREES(ASIN((((COS(RADIANS('PV model'!$B$2))*COS(RADIANS(H1113))*COS(RADIANS(K1113)))+(SIN(RADIANS('PV model'!$B$2))*SIN(RADIANS(H1113)))))))</f>
        <v>-31.540825456435062</v>
      </c>
      <c r="M1113" s="3">
        <f t="shared" si="191"/>
        <v>0</v>
      </c>
      <c r="N1113" s="2">
        <f t="shared" si="196"/>
        <v>64.643410011685617</v>
      </c>
      <c r="O1113" s="2">
        <f>IF('PV model'!$B$2&gt;0, 180-N1113,IF('PV model'!$B$2&lt;0,0-N1113,N1113))</f>
        <v>115.35658998831438</v>
      </c>
      <c r="P1113" s="2">
        <f>ABS(O1113-'PV model'!$B$5)</f>
        <v>89.643410011685617</v>
      </c>
      <c r="Q1113" s="3">
        <f t="shared" si="192"/>
        <v>121.54082545643504</v>
      </c>
      <c r="R1113" s="3">
        <f t="shared" si="197"/>
        <v>0</v>
      </c>
      <c r="S1113" s="3">
        <f t="shared" si="193"/>
        <v>0</v>
      </c>
      <c r="T1113" s="3">
        <f>(0.5*(1-COS(RADIANS(90-$X$3)))*(D1113+E1113)*'PV model'!$B$4)</f>
        <v>0</v>
      </c>
      <c r="U1113" s="3">
        <f t="shared" si="198"/>
        <v>0</v>
      </c>
      <c r="V1113" s="3">
        <f>('PV model'!$B$13*(U1113/1000)*(1-'PV model'!$B$14*((20+C1113)-25))*'PV model'!$B$10)/'PV model'!$B$12</f>
        <v>0</v>
      </c>
    </row>
    <row r="1114" spans="1:22" x14ac:dyDescent="0.2">
      <c r="A1114" s="10">
        <f t="shared" si="199"/>
        <v>47</v>
      </c>
      <c r="B1114" s="10">
        <f t="shared" si="200"/>
        <v>5</v>
      </c>
      <c r="C1114" s="23">
        <v>4.9000000000000004</v>
      </c>
      <c r="D1114" s="24">
        <v>0</v>
      </c>
      <c r="E1114" s="24">
        <v>0</v>
      </c>
      <c r="F1114" s="48"/>
      <c r="G1114" s="48"/>
      <c r="H1114" s="1">
        <f t="shared" si="201"/>
        <v>-12.966189883964574</v>
      </c>
      <c r="I1114" s="1">
        <f t="shared" si="194"/>
        <v>-14.541646620366599</v>
      </c>
      <c r="J1114" s="4">
        <f>B1114+('PV model'!$B$3/15)+(I1114/60)</f>
        <v>4.4809725563272238</v>
      </c>
      <c r="K1114" s="2">
        <f t="shared" si="195"/>
        <v>112.78541165509165</v>
      </c>
      <c r="L1114" s="2">
        <f>DEGREES(ASIN((((COS(RADIANS('PV model'!$B$2))*COS(RADIANS(H1114))*COS(RADIANS(K1114)))+(SIN(RADIANS('PV model'!$B$2))*SIN(RADIANS(H1114)))))))</f>
        <v>-23.495647656485467</v>
      </c>
      <c r="M1114" s="3">
        <f t="shared" si="191"/>
        <v>0</v>
      </c>
      <c r="N1114" s="2">
        <f t="shared" si="196"/>
        <v>78.429608644155707</v>
      </c>
      <c r="O1114" s="2">
        <f>IF('PV model'!$B$2&gt;0, 180-N1114,IF('PV model'!$B$2&lt;0,0-N1114,N1114))</f>
        <v>101.57039135584429</v>
      </c>
      <c r="P1114" s="2">
        <f>ABS(O1114-'PV model'!$B$5)</f>
        <v>103.42960864415571</v>
      </c>
      <c r="Q1114" s="3">
        <f t="shared" si="192"/>
        <v>113.49564765648547</v>
      </c>
      <c r="R1114" s="3">
        <f t="shared" si="197"/>
        <v>0</v>
      </c>
      <c r="S1114" s="3">
        <f t="shared" si="193"/>
        <v>0</v>
      </c>
      <c r="T1114" s="3">
        <f>(0.5*(1-COS(RADIANS(90-$X$3)))*(D1114+E1114)*'PV model'!$B$4)</f>
        <v>0</v>
      </c>
      <c r="U1114" s="3">
        <f t="shared" si="198"/>
        <v>0</v>
      </c>
      <c r="V1114" s="3">
        <f>('PV model'!$B$13*(U1114/1000)*(1-'PV model'!$B$14*((20+C1114)-25))*'PV model'!$B$10)/'PV model'!$B$12</f>
        <v>0</v>
      </c>
    </row>
    <row r="1115" spans="1:22" x14ac:dyDescent="0.2">
      <c r="A1115" s="10">
        <f t="shared" si="199"/>
        <v>47</v>
      </c>
      <c r="B1115" s="10">
        <f t="shared" si="200"/>
        <v>6</v>
      </c>
      <c r="C1115" s="23">
        <v>5.0999999999999996</v>
      </c>
      <c r="D1115" s="24">
        <v>0</v>
      </c>
      <c r="E1115" s="24">
        <v>0</v>
      </c>
      <c r="F1115" s="48"/>
      <c r="G1115" s="48"/>
      <c r="H1115" s="1">
        <f t="shared" si="201"/>
        <v>-12.966189883964574</v>
      </c>
      <c r="I1115" s="1">
        <f t="shared" si="194"/>
        <v>-14.541646620366599</v>
      </c>
      <c r="J1115" s="4">
        <f>B1115+('PV model'!$B$3/15)+(I1115/60)</f>
        <v>5.4809725563272238</v>
      </c>
      <c r="K1115" s="2">
        <f t="shared" si="195"/>
        <v>97.78541165509165</v>
      </c>
      <c r="L1115" s="2">
        <f>DEGREES(ASIN((((COS(RADIANS('PV model'!$B$2))*COS(RADIANS(H1115))*COS(RADIANS(K1115)))+(SIN(RADIANS('PV model'!$B$2))*SIN(RADIANS(H1115)))))))</f>
        <v>-15.051377462847515</v>
      </c>
      <c r="M1115" s="3">
        <f t="shared" si="191"/>
        <v>0</v>
      </c>
      <c r="N1115" s="2">
        <f t="shared" si="196"/>
        <v>88.914433014867271</v>
      </c>
      <c r="O1115" s="2">
        <f>IF('PV model'!$B$2&gt;0, 180-N1115,IF('PV model'!$B$2&lt;0,0-N1115,N1115))</f>
        <v>91.085566985132729</v>
      </c>
      <c r="P1115" s="2">
        <f>ABS(O1115-'PV model'!$B$5)</f>
        <v>113.91443301486727</v>
      </c>
      <c r="Q1115" s="3">
        <f t="shared" si="192"/>
        <v>105.05137746284751</v>
      </c>
      <c r="R1115" s="3">
        <f t="shared" si="197"/>
        <v>0</v>
      </c>
      <c r="S1115" s="3">
        <f t="shared" si="193"/>
        <v>0</v>
      </c>
      <c r="T1115" s="3">
        <f>(0.5*(1-COS(RADIANS(90-$X$3)))*(D1115+E1115)*'PV model'!$B$4)</f>
        <v>0</v>
      </c>
      <c r="U1115" s="3">
        <f t="shared" si="198"/>
        <v>0</v>
      </c>
      <c r="V1115" s="3">
        <f>('PV model'!$B$13*(U1115/1000)*(1-'PV model'!$B$14*((20+C1115)-25))*'PV model'!$B$10)/'PV model'!$B$12</f>
        <v>0</v>
      </c>
    </row>
    <row r="1116" spans="1:22" x14ac:dyDescent="0.2">
      <c r="A1116" s="10">
        <f t="shared" si="199"/>
        <v>47</v>
      </c>
      <c r="B1116" s="10">
        <f t="shared" si="200"/>
        <v>7</v>
      </c>
      <c r="C1116" s="23">
        <v>5.3</v>
      </c>
      <c r="D1116" s="24">
        <v>0</v>
      </c>
      <c r="E1116" s="24">
        <v>0</v>
      </c>
      <c r="F1116" s="48"/>
      <c r="G1116" s="48"/>
      <c r="H1116" s="1">
        <f t="shared" si="201"/>
        <v>-12.966189883964574</v>
      </c>
      <c r="I1116" s="1">
        <f t="shared" si="194"/>
        <v>-14.541646620366599</v>
      </c>
      <c r="J1116" s="4">
        <f>B1116+('PV model'!$B$3/15)+(I1116/60)</f>
        <v>6.4809725563272238</v>
      </c>
      <c r="K1116" s="2">
        <f t="shared" si="195"/>
        <v>82.78541165509165</v>
      </c>
      <c r="L1116" s="2">
        <f>DEGREES(ASIN((((COS(RADIANS('PV model'!$B$2))*COS(RADIANS(H1116))*COS(RADIANS(K1116)))+(SIN(RADIANS('PV model'!$B$2))*SIN(RADIANS(H1116)))))))</f>
        <v>-6.6379601776126815</v>
      </c>
      <c r="M1116" s="3">
        <f t="shared" si="191"/>
        <v>0</v>
      </c>
      <c r="N1116" s="2">
        <f t="shared" si="196"/>
        <v>76.733187199287343</v>
      </c>
      <c r="O1116" s="2">
        <f>IF('PV model'!$B$2&gt;0, 180-N1116,IF('PV model'!$B$2&lt;0,0-N1116,N1116))</f>
        <v>103.26681280071266</v>
      </c>
      <c r="P1116" s="2">
        <f>ABS(O1116-'PV model'!$B$5)</f>
        <v>101.73318719928734</v>
      </c>
      <c r="Q1116" s="3">
        <f t="shared" si="192"/>
        <v>96.637960177612669</v>
      </c>
      <c r="R1116" s="3">
        <f t="shared" si="197"/>
        <v>0</v>
      </c>
      <c r="S1116" s="3">
        <f t="shared" si="193"/>
        <v>0</v>
      </c>
      <c r="T1116" s="3">
        <f>(0.5*(1-COS(RADIANS(90-$X$3)))*(D1116+E1116)*'PV model'!$B$4)</f>
        <v>0</v>
      </c>
      <c r="U1116" s="3">
        <f t="shared" si="198"/>
        <v>0</v>
      </c>
      <c r="V1116" s="3">
        <f>('PV model'!$B$13*(U1116/1000)*(1-'PV model'!$B$14*((20+C1116)-25))*'PV model'!$B$10)/'PV model'!$B$12</f>
        <v>0</v>
      </c>
    </row>
    <row r="1117" spans="1:22" x14ac:dyDescent="0.2">
      <c r="A1117" s="10">
        <f t="shared" si="199"/>
        <v>47</v>
      </c>
      <c r="B1117" s="10">
        <f t="shared" si="200"/>
        <v>8</v>
      </c>
      <c r="C1117" s="23">
        <v>5.4</v>
      </c>
      <c r="D1117" s="24">
        <v>0</v>
      </c>
      <c r="E1117" s="24">
        <v>0</v>
      </c>
      <c r="F1117" s="48"/>
      <c r="G1117" s="48"/>
      <c r="H1117" s="1">
        <f t="shared" si="201"/>
        <v>-12.966189883964574</v>
      </c>
      <c r="I1117" s="1">
        <f t="shared" si="194"/>
        <v>-14.541646620366599</v>
      </c>
      <c r="J1117" s="4">
        <f>B1117+('PV model'!$B$3/15)+(I1117/60)</f>
        <v>7.4809725563272238</v>
      </c>
      <c r="K1117" s="2">
        <f t="shared" si="195"/>
        <v>67.78541165509165</v>
      </c>
      <c r="L1117" s="2">
        <f>DEGREES(ASIN((((COS(RADIANS('PV model'!$B$2))*COS(RADIANS(H1117))*COS(RADIANS(K1117)))+(SIN(RADIANS('PV model'!$B$2))*SIN(RADIANS(H1117)))))))</f>
        <v>1.362083017015308</v>
      </c>
      <c r="M1117" s="3">
        <f t="shared" si="191"/>
        <v>1.362083017015308</v>
      </c>
      <c r="N1117" s="2">
        <f t="shared" si="196"/>
        <v>64.478614855051489</v>
      </c>
      <c r="O1117" s="2">
        <f>IF('PV model'!$B$2&gt;0, 180-N1117,IF('PV model'!$B$2&lt;0,0-N1117,N1117))</f>
        <v>115.52138514494851</v>
      </c>
      <c r="P1117" s="2">
        <f>ABS(O1117-'PV model'!$B$5)</f>
        <v>89.478614855051489</v>
      </c>
      <c r="Q1117" s="3">
        <f t="shared" si="192"/>
        <v>88.637916982984692</v>
      </c>
      <c r="R1117" s="3">
        <f t="shared" si="197"/>
        <v>0</v>
      </c>
      <c r="S1117" s="3">
        <f t="shared" si="193"/>
        <v>0</v>
      </c>
      <c r="T1117" s="3">
        <f>(0.5*(1-COS(RADIANS(90-$X$3)))*(D1117+E1117)*'PV model'!$B$4)</f>
        <v>0</v>
      </c>
      <c r="U1117" s="3">
        <f t="shared" si="198"/>
        <v>0</v>
      </c>
      <c r="V1117" s="3">
        <f>('PV model'!$B$13*(U1117/1000)*(1-'PV model'!$B$14*((20+C1117)-25))*'PV model'!$B$10)/'PV model'!$B$12</f>
        <v>0</v>
      </c>
    </row>
    <row r="1118" spans="1:22" x14ac:dyDescent="0.2">
      <c r="A1118" s="10">
        <f t="shared" si="199"/>
        <v>47</v>
      </c>
      <c r="B1118" s="10">
        <f t="shared" si="200"/>
        <v>9</v>
      </c>
      <c r="C1118" s="23">
        <v>5.6</v>
      </c>
      <c r="D1118" s="24">
        <v>0</v>
      </c>
      <c r="E1118" s="24">
        <v>18.521999999999998</v>
      </c>
      <c r="F1118" s="48"/>
      <c r="G1118" s="48"/>
      <c r="H1118" s="1">
        <f t="shared" si="201"/>
        <v>-12.966189883964574</v>
      </c>
      <c r="I1118" s="1">
        <f t="shared" si="194"/>
        <v>-14.541646620366599</v>
      </c>
      <c r="J1118" s="4">
        <f>B1118+('PV model'!$B$3/15)+(I1118/60)</f>
        <v>8.480972556327222</v>
      </c>
      <c r="K1118" s="2">
        <f t="shared" si="195"/>
        <v>52.785411655091671</v>
      </c>
      <c r="L1118" s="2">
        <f>DEGREES(ASIN((((COS(RADIANS('PV model'!$B$2))*COS(RADIANS(H1118))*COS(RADIANS(K1118)))+(SIN(RADIANS('PV model'!$B$2))*SIN(RADIANS(H1118)))))))</f>
        <v>8.5640504679576175</v>
      </c>
      <c r="M1118" s="3">
        <f t="shared" si="191"/>
        <v>8.5640504679576175</v>
      </c>
      <c r="N1118" s="2">
        <f t="shared" si="196"/>
        <v>51.704145855496513</v>
      </c>
      <c r="O1118" s="2">
        <f>IF('PV model'!$B$2&gt;0, 180-N1118,IF('PV model'!$B$2&lt;0,0-N1118,N1118))</f>
        <v>128.29585414450349</v>
      </c>
      <c r="P1118" s="2">
        <f>ABS(O1118-'PV model'!$B$5)</f>
        <v>76.704145855496506</v>
      </c>
      <c r="Q1118" s="3">
        <f t="shared" si="192"/>
        <v>81.435949532042386</v>
      </c>
      <c r="R1118" s="3">
        <f t="shared" si="197"/>
        <v>0</v>
      </c>
      <c r="S1118" s="3">
        <f t="shared" si="193"/>
        <v>18.521999999999998</v>
      </c>
      <c r="T1118" s="3">
        <f>(0.5*(1-COS(RADIANS(90-$X$3)))*(D1118+E1118)*'PV model'!$B$4)</f>
        <v>0</v>
      </c>
      <c r="U1118" s="3">
        <f t="shared" si="198"/>
        <v>18.521999999999998</v>
      </c>
      <c r="V1118" s="3">
        <f>('PV model'!$B$13*(U1118/1000)*(1-'PV model'!$B$14*((20+C1118)-25))*'PV model'!$B$10)/'PV model'!$B$12</f>
        <v>1.8470156181119994</v>
      </c>
    </row>
    <row r="1119" spans="1:22" x14ac:dyDescent="0.2">
      <c r="A1119" s="10">
        <f t="shared" si="199"/>
        <v>47</v>
      </c>
      <c r="B1119" s="10">
        <f t="shared" si="200"/>
        <v>10</v>
      </c>
      <c r="C1119" s="23">
        <v>6</v>
      </c>
      <c r="D1119" s="24">
        <v>71.836799999999997</v>
      </c>
      <c r="E1119" s="24">
        <v>64.385999999999996</v>
      </c>
      <c r="F1119" s="48"/>
      <c r="G1119" s="48"/>
      <c r="H1119" s="1">
        <f t="shared" si="201"/>
        <v>-12.966189883964574</v>
      </c>
      <c r="I1119" s="1">
        <f t="shared" si="194"/>
        <v>-14.541646620366599</v>
      </c>
      <c r="J1119" s="4">
        <f>B1119+('PV model'!$B$3/15)+(I1119/60)</f>
        <v>9.480972556327222</v>
      </c>
      <c r="K1119" s="2">
        <f t="shared" si="195"/>
        <v>37.785411655091671</v>
      </c>
      <c r="L1119" s="2">
        <f>DEGREES(ASIN((((COS(RADIANS('PV model'!$B$2))*COS(RADIANS(H1119))*COS(RADIANS(K1119)))+(SIN(RADIANS('PV model'!$B$2))*SIN(RADIANS(H1119)))))))</f>
        <v>14.555007256317394</v>
      </c>
      <c r="M1119" s="3">
        <f t="shared" si="191"/>
        <v>14.555007256317394</v>
      </c>
      <c r="N1119" s="2">
        <f t="shared" si="196"/>
        <v>38.088735291070698</v>
      </c>
      <c r="O1119" s="2">
        <f>IF('PV model'!$B$2&gt;0, 180-N1119,IF('PV model'!$B$2&lt;0,0-N1119,N1119))</f>
        <v>141.91126470892931</v>
      </c>
      <c r="P1119" s="2">
        <f>ABS(O1119-'PV model'!$B$5)</f>
        <v>63.088735291070691</v>
      </c>
      <c r="Q1119" s="3">
        <f t="shared" si="192"/>
        <v>75.444992743682604</v>
      </c>
      <c r="R1119" s="3">
        <f t="shared" si="197"/>
        <v>71.836799999999997</v>
      </c>
      <c r="S1119" s="3">
        <f t="shared" si="193"/>
        <v>76.481904220126836</v>
      </c>
      <c r="T1119" s="3">
        <f>(0.5*(1-COS(RADIANS(90-$X$3)))*(D1119+E1119)*'PV model'!$B$4)</f>
        <v>0</v>
      </c>
      <c r="U1119" s="3">
        <f t="shared" si="198"/>
        <v>148.31870422012685</v>
      </c>
      <c r="V1119" s="3">
        <f>('PV model'!$B$13*(U1119/1000)*(1-'PV model'!$B$14*((20+C1119)-25))*'PV model'!$B$10)/'PV model'!$B$12</f>
        <v>14.766633923148504</v>
      </c>
    </row>
    <row r="1120" spans="1:22" x14ac:dyDescent="0.2">
      <c r="A1120" s="10">
        <f t="shared" si="199"/>
        <v>47</v>
      </c>
      <c r="B1120" s="10">
        <f t="shared" si="200"/>
        <v>11</v>
      </c>
      <c r="C1120" s="23">
        <v>6.4</v>
      </c>
      <c r="D1120" s="24">
        <v>131.32665</v>
      </c>
      <c r="E1120" s="24">
        <v>112.014</v>
      </c>
      <c r="F1120" s="48"/>
      <c r="G1120" s="48"/>
      <c r="H1120" s="1">
        <f t="shared" si="201"/>
        <v>-12.966189883964574</v>
      </c>
      <c r="I1120" s="1">
        <f t="shared" si="194"/>
        <v>-14.541646620366599</v>
      </c>
      <c r="J1120" s="4">
        <f>B1120+('PV model'!$B$3/15)+(I1120/60)</f>
        <v>10.480972556327222</v>
      </c>
      <c r="K1120" s="2">
        <f t="shared" si="195"/>
        <v>22.785411655091671</v>
      </c>
      <c r="L1120" s="2">
        <f>DEGREES(ASIN((((COS(RADIANS('PV model'!$B$2))*COS(RADIANS(H1120))*COS(RADIANS(K1120)))+(SIN(RADIANS('PV model'!$B$2))*SIN(RADIANS(H1120)))))))</f>
        <v>18.903541024766895</v>
      </c>
      <c r="M1120" s="3">
        <f t="shared" si="191"/>
        <v>18.903541024766895</v>
      </c>
      <c r="N1120" s="2">
        <f t="shared" si="196"/>
        <v>23.510800626212774</v>
      </c>
      <c r="O1120" s="2">
        <f>IF('PV model'!$B$2&gt;0, 180-N1120,IF('PV model'!$B$2&lt;0,0-N1120,N1120))</f>
        <v>156.48919937378722</v>
      </c>
      <c r="P1120" s="2">
        <f>ABS(O1120-'PV model'!$B$5)</f>
        <v>48.510800626212784</v>
      </c>
      <c r="Q1120" s="3">
        <f t="shared" si="192"/>
        <v>71.096458975233105</v>
      </c>
      <c r="R1120" s="3">
        <f t="shared" si="197"/>
        <v>131.32665000000003</v>
      </c>
      <c r="S1120" s="3">
        <f t="shared" si="193"/>
        <v>136.55874848131674</v>
      </c>
      <c r="T1120" s="3">
        <f>(0.5*(1-COS(RADIANS(90-$X$3)))*(D1120+E1120)*'PV model'!$B$4)</f>
        <v>0</v>
      </c>
      <c r="U1120" s="3">
        <f t="shared" si="198"/>
        <v>267.88539848131677</v>
      </c>
      <c r="V1120" s="3">
        <f>('PV model'!$B$13*(U1120/1000)*(1-'PV model'!$B$14*((20+C1120)-25))*'PV model'!$B$10)/'PV model'!$B$12</f>
        <v>26.627868615372144</v>
      </c>
    </row>
    <row r="1121" spans="1:22" x14ac:dyDescent="0.2">
      <c r="A1121" s="10">
        <f t="shared" si="199"/>
        <v>47</v>
      </c>
      <c r="B1121" s="10">
        <f t="shared" si="200"/>
        <v>12</v>
      </c>
      <c r="C1121" s="23">
        <v>6.8</v>
      </c>
      <c r="D1121" s="24">
        <v>307.55129999999997</v>
      </c>
      <c r="E1121" s="24">
        <v>113.77800000000001</v>
      </c>
      <c r="F1121" s="48"/>
      <c r="G1121" s="48"/>
      <c r="H1121" s="1">
        <f t="shared" si="201"/>
        <v>-12.966189883964574</v>
      </c>
      <c r="I1121" s="1">
        <f t="shared" si="194"/>
        <v>-14.541646620366599</v>
      </c>
      <c r="J1121" s="4">
        <f>B1121+('PV model'!$B$3/15)+(I1121/60)</f>
        <v>11.480972556327222</v>
      </c>
      <c r="K1121" s="2">
        <f t="shared" si="195"/>
        <v>7.7854116550916697</v>
      </c>
      <c r="L1121" s="2">
        <f>DEGREES(ASIN((((COS(RADIANS('PV model'!$B$2))*COS(RADIANS(H1121))*COS(RADIANS(K1121)))+(SIN(RADIANS('PV model'!$B$2))*SIN(RADIANS(H1121)))))))</f>
        <v>21.220762323776565</v>
      </c>
      <c r="M1121" s="3">
        <f t="shared" si="191"/>
        <v>21.220762323776565</v>
      </c>
      <c r="N1121" s="2">
        <f t="shared" si="196"/>
        <v>8.1411166057266122</v>
      </c>
      <c r="O1121" s="2">
        <f>IF('PV model'!$B$2&gt;0, 180-N1121,IF('PV model'!$B$2&lt;0,0-N1121,N1121))</f>
        <v>171.85888339427339</v>
      </c>
      <c r="P1121" s="2">
        <f>ABS(O1121-'PV model'!$B$5)</f>
        <v>33.141116605726609</v>
      </c>
      <c r="Q1121" s="3">
        <f t="shared" si="192"/>
        <v>68.779237676223431</v>
      </c>
      <c r="R1121" s="3">
        <f t="shared" si="197"/>
        <v>307.55129999999997</v>
      </c>
      <c r="S1121" s="3">
        <f t="shared" si="193"/>
        <v>145.45404296504523</v>
      </c>
      <c r="T1121" s="3">
        <f>(0.5*(1-COS(RADIANS(90-$X$3)))*(D1121+E1121)*'PV model'!$B$4)</f>
        <v>0</v>
      </c>
      <c r="U1121" s="3">
        <f t="shared" si="198"/>
        <v>453.0053429650452</v>
      </c>
      <c r="V1121" s="3">
        <f>('PV model'!$B$13*(U1121/1000)*(1-'PV model'!$B$14*((20+C1121)-25))*'PV model'!$B$10)/'PV model'!$B$12</f>
        <v>44.956380701389854</v>
      </c>
    </row>
    <row r="1122" spans="1:22" x14ac:dyDescent="0.2">
      <c r="A1122" s="10">
        <f t="shared" si="199"/>
        <v>47</v>
      </c>
      <c r="B1122" s="10">
        <f t="shared" si="200"/>
        <v>13</v>
      </c>
      <c r="C1122" s="23">
        <v>7.1</v>
      </c>
      <c r="D1122" s="24">
        <v>150.40830000000003</v>
      </c>
      <c r="E1122" s="24">
        <v>137.59200000000001</v>
      </c>
      <c r="F1122" s="48"/>
      <c r="G1122" s="48"/>
      <c r="H1122" s="1">
        <f t="shared" si="201"/>
        <v>-12.966189883964574</v>
      </c>
      <c r="I1122" s="1">
        <f t="shared" si="194"/>
        <v>-14.541646620366599</v>
      </c>
      <c r="J1122" s="4">
        <f>B1122+('PV model'!$B$3/15)+(I1122/60)</f>
        <v>12.480972556327222</v>
      </c>
      <c r="K1122" s="2">
        <f t="shared" si="195"/>
        <v>-7.2145883449083303</v>
      </c>
      <c r="L1122" s="2">
        <f>DEGREES(ASIN((((COS(RADIANS('PV model'!$B$2))*COS(RADIANS(H1122))*COS(RADIANS(K1122)))+(SIN(RADIANS('PV model'!$B$2))*SIN(RADIANS(H1122)))))))</f>
        <v>21.264885615174084</v>
      </c>
      <c r="M1122" s="3">
        <f t="shared" si="191"/>
        <v>21.264885615174084</v>
      </c>
      <c r="N1122" s="2">
        <f t="shared" si="196"/>
        <v>-7.5461759665482626</v>
      </c>
      <c r="O1122" s="2">
        <f>IF('PV model'!$B$2&gt;0, 180-N1122,IF('PV model'!$B$2&lt;0,0-N1122,N1122))</f>
        <v>187.54617596654828</v>
      </c>
      <c r="P1122" s="2">
        <f>ABS(O1122-'PV model'!$B$5)</f>
        <v>17.453824033451724</v>
      </c>
      <c r="Q1122" s="3">
        <f t="shared" si="192"/>
        <v>68.73511438482592</v>
      </c>
      <c r="R1122" s="3">
        <f t="shared" si="197"/>
        <v>150.40829999999997</v>
      </c>
      <c r="S1122" s="3">
        <f t="shared" si="193"/>
        <v>169.21009378303683</v>
      </c>
      <c r="T1122" s="3">
        <f>(0.5*(1-COS(RADIANS(90-$X$3)))*(D1122+E1122)*'PV model'!$B$4)</f>
        <v>0</v>
      </c>
      <c r="U1122" s="3">
        <f t="shared" si="198"/>
        <v>319.61839378303682</v>
      </c>
      <c r="V1122" s="3">
        <f>('PV model'!$B$13*(U1122/1000)*(1-'PV model'!$B$14*((20+C1122)-25))*'PV model'!$B$10)/'PV model'!$B$12</f>
        <v>31.680682583554919</v>
      </c>
    </row>
    <row r="1123" spans="1:22" x14ac:dyDescent="0.2">
      <c r="A1123" s="10">
        <f t="shared" si="199"/>
        <v>47</v>
      </c>
      <c r="B1123" s="10">
        <f t="shared" si="200"/>
        <v>14</v>
      </c>
      <c r="C1123" s="23">
        <v>7.4</v>
      </c>
      <c r="D1123" s="24">
        <v>30.306149999999999</v>
      </c>
      <c r="E1123" s="24">
        <v>121.71599999999999</v>
      </c>
      <c r="F1123" s="48"/>
      <c r="G1123" s="48"/>
      <c r="H1123" s="1">
        <f t="shared" si="201"/>
        <v>-12.966189883964574</v>
      </c>
      <c r="I1123" s="1">
        <f t="shared" si="194"/>
        <v>-14.541646620366599</v>
      </c>
      <c r="J1123" s="4">
        <f>B1123+('PV model'!$B$3/15)+(I1123/60)</f>
        <v>13.480972556327222</v>
      </c>
      <c r="K1123" s="2">
        <f t="shared" si="195"/>
        <v>-22.214588344908329</v>
      </c>
      <c r="L1123" s="2">
        <f>DEGREES(ASIN((((COS(RADIANS('PV model'!$B$2))*COS(RADIANS(H1123))*COS(RADIANS(K1123)))+(SIN(RADIANS('PV model'!$B$2))*SIN(RADIANS(H1123)))))))</f>
        <v>19.031036666400873</v>
      </c>
      <c r="M1123" s="3">
        <f t="shared" si="191"/>
        <v>19.031036666400873</v>
      </c>
      <c r="N1123" s="2">
        <f t="shared" si="196"/>
        <v>-22.938252595904288</v>
      </c>
      <c r="O1123" s="2">
        <f>IF('PV model'!$B$2&gt;0, 180-N1123,IF('PV model'!$B$2&lt;0,0-N1123,N1123))</f>
        <v>202.93825259590429</v>
      </c>
      <c r="P1123" s="2">
        <f>ABS(O1123-'PV model'!$B$5)</f>
        <v>2.061747404095712</v>
      </c>
      <c r="Q1123" s="3">
        <f t="shared" si="192"/>
        <v>70.968963333599135</v>
      </c>
      <c r="R1123" s="3">
        <f t="shared" si="197"/>
        <v>30.306149999999988</v>
      </c>
      <c r="S1123" s="3">
        <f t="shared" si="193"/>
        <v>133.6135345047839</v>
      </c>
      <c r="T1123" s="3">
        <f>(0.5*(1-COS(RADIANS(90-$X$3)))*(D1123+E1123)*'PV model'!$B$4)</f>
        <v>0</v>
      </c>
      <c r="U1123" s="3">
        <f t="shared" si="198"/>
        <v>163.9196845047839</v>
      </c>
      <c r="V1123" s="3">
        <f>('PV model'!$B$13*(U1123/1000)*(1-'PV model'!$B$14*((20+C1123)-25))*'PV model'!$B$10)/'PV model'!$B$12</f>
        <v>16.228111711132456</v>
      </c>
    </row>
    <row r="1124" spans="1:22" x14ac:dyDescent="0.2">
      <c r="A1124" s="10">
        <f t="shared" si="199"/>
        <v>47</v>
      </c>
      <c r="B1124" s="10">
        <f t="shared" si="200"/>
        <v>15</v>
      </c>
      <c r="C1124" s="23">
        <v>7.7</v>
      </c>
      <c r="D1124" s="24">
        <v>0</v>
      </c>
      <c r="E1124" s="24">
        <v>64.385999999999996</v>
      </c>
      <c r="F1124" s="48"/>
      <c r="G1124" s="48"/>
      <c r="H1124" s="1">
        <f t="shared" si="201"/>
        <v>-12.966189883964574</v>
      </c>
      <c r="I1124" s="1">
        <f t="shared" si="194"/>
        <v>-14.541646620366599</v>
      </c>
      <c r="J1124" s="4">
        <f>B1124+('PV model'!$B$3/15)+(I1124/60)</f>
        <v>14.480972556327222</v>
      </c>
      <c r="K1124" s="2">
        <f t="shared" si="195"/>
        <v>-37.214588344908329</v>
      </c>
      <c r="L1124" s="2">
        <f>DEGREES(ASIN((((COS(RADIANS('PV model'!$B$2))*COS(RADIANS(H1124))*COS(RADIANS(K1124)))+(SIN(RADIANS('PV model'!$B$2))*SIN(RADIANS(H1124)))))))</f>
        <v>14.75326060286687</v>
      </c>
      <c r="M1124" s="3">
        <f t="shared" si="191"/>
        <v>14.75326060286687</v>
      </c>
      <c r="N1124" s="2">
        <f t="shared" si="196"/>
        <v>-37.551518728149631</v>
      </c>
      <c r="O1124" s="2">
        <f>IF('PV model'!$B$2&gt;0, 180-N1124,IF('PV model'!$B$2&lt;0,0-N1124,N1124))</f>
        <v>217.55151872814963</v>
      </c>
      <c r="P1124" s="2">
        <f>ABS(O1124-'PV model'!$B$5)</f>
        <v>12.551518728149631</v>
      </c>
      <c r="Q1124" s="3">
        <f t="shared" si="192"/>
        <v>75.246739397133126</v>
      </c>
      <c r="R1124" s="3">
        <f t="shared" si="197"/>
        <v>0</v>
      </c>
      <c r="S1124" s="3">
        <f t="shared" si="193"/>
        <v>64.385999999999996</v>
      </c>
      <c r="T1124" s="3">
        <f>(0.5*(1-COS(RADIANS(90-$X$3)))*(D1124+E1124)*'PV model'!$B$4)</f>
        <v>0</v>
      </c>
      <c r="U1124" s="3">
        <f t="shared" si="198"/>
        <v>64.385999999999996</v>
      </c>
      <c r="V1124" s="3">
        <f>('PV model'!$B$13*(U1124/1000)*(1-'PV model'!$B$14*((20+C1124)-25))*'PV model'!$B$10)/'PV model'!$B$12</f>
        <v>6.366515494752</v>
      </c>
    </row>
    <row r="1125" spans="1:22" x14ac:dyDescent="0.2">
      <c r="A1125" s="10">
        <f t="shared" si="199"/>
        <v>47</v>
      </c>
      <c r="B1125" s="10">
        <f t="shared" si="200"/>
        <v>16</v>
      </c>
      <c r="C1125" s="23">
        <v>7.2</v>
      </c>
      <c r="D1125" s="24">
        <v>3.3673500000000001</v>
      </c>
      <c r="E1125" s="24">
        <v>66.149999999999991</v>
      </c>
      <c r="F1125" s="48"/>
      <c r="G1125" s="48"/>
      <c r="H1125" s="1">
        <f t="shared" si="201"/>
        <v>-12.966189883964574</v>
      </c>
      <c r="I1125" s="1">
        <f t="shared" si="194"/>
        <v>-14.541646620366599</v>
      </c>
      <c r="J1125" s="4">
        <f>B1125+('PV model'!$B$3/15)+(I1125/60)</f>
        <v>15.480972556327222</v>
      </c>
      <c r="K1125" s="2">
        <f t="shared" si="195"/>
        <v>-52.214588344908329</v>
      </c>
      <c r="L1125" s="2">
        <f>DEGREES(ASIN((((COS(RADIANS('PV model'!$B$2))*COS(RADIANS(H1125))*COS(RADIANS(K1125)))+(SIN(RADIANS('PV model'!$B$2))*SIN(RADIANS(H1125)))))))</f>
        <v>8.8169179231065797</v>
      </c>
      <c r="M1125" s="3">
        <f t="shared" si="191"/>
        <v>8.8169179231065797</v>
      </c>
      <c r="N1125" s="2">
        <f t="shared" si="196"/>
        <v>-51.20291836941103</v>
      </c>
      <c r="O1125" s="2">
        <f>IF('PV model'!$B$2&gt;0, 180-N1125,IF('PV model'!$B$2&lt;0,0-N1125,N1125))</f>
        <v>231.20291836941104</v>
      </c>
      <c r="P1125" s="2">
        <f>ABS(O1125-'PV model'!$B$5)</f>
        <v>26.202918369411037</v>
      </c>
      <c r="Q1125" s="3">
        <f t="shared" si="192"/>
        <v>81.183082076893427</v>
      </c>
      <c r="R1125" s="3">
        <f t="shared" si="197"/>
        <v>3.3673499999999974</v>
      </c>
      <c r="S1125" s="3">
        <f t="shared" si="193"/>
        <v>67.399568684075447</v>
      </c>
      <c r="T1125" s="3">
        <f>(0.5*(1-COS(RADIANS(90-$X$3)))*(D1125+E1125)*'PV model'!$B$4)</f>
        <v>0</v>
      </c>
      <c r="U1125" s="3">
        <f t="shared" si="198"/>
        <v>70.766918684075449</v>
      </c>
      <c r="V1125" s="3">
        <f>('PV model'!$B$13*(U1125/1000)*(1-'PV model'!$B$14*((20+C1125)-25))*'PV model'!$B$10)/'PV model'!$B$12</f>
        <v>7.0116112131735715</v>
      </c>
    </row>
    <row r="1126" spans="1:22" x14ac:dyDescent="0.2">
      <c r="A1126" s="10">
        <f t="shared" si="199"/>
        <v>47</v>
      </c>
      <c r="B1126" s="10">
        <f t="shared" si="200"/>
        <v>17</v>
      </c>
      <c r="C1126" s="23">
        <v>6.8</v>
      </c>
      <c r="D1126" s="24">
        <v>0</v>
      </c>
      <c r="E1126" s="24">
        <v>29.988</v>
      </c>
      <c r="F1126" s="48"/>
      <c r="G1126" s="48"/>
      <c r="H1126" s="1">
        <f t="shared" si="201"/>
        <v>-12.966189883964574</v>
      </c>
      <c r="I1126" s="1">
        <f t="shared" si="194"/>
        <v>-14.541646620366599</v>
      </c>
      <c r="J1126" s="4">
        <f>B1126+('PV model'!$B$3/15)+(I1126/60)</f>
        <v>16.480972556327224</v>
      </c>
      <c r="K1126" s="2">
        <f t="shared" si="195"/>
        <v>-67.21458834490835</v>
      </c>
      <c r="L1126" s="2">
        <f>DEGREES(ASIN((((COS(RADIANS('PV model'!$B$2))*COS(RADIANS(H1126))*COS(RADIANS(K1126)))+(SIN(RADIANS('PV model'!$B$2))*SIN(RADIANS(H1126)))))))</f>
        <v>1.6532734742145325</v>
      </c>
      <c r="M1126" s="3">
        <f t="shared" si="191"/>
        <v>1.6532734742145325</v>
      </c>
      <c r="N1126" s="2">
        <f t="shared" si="196"/>
        <v>-64.004485024085596</v>
      </c>
      <c r="O1126" s="2">
        <f>IF('PV model'!$B$2&gt;0, 180-N1126,IF('PV model'!$B$2&lt;0,0-N1126,N1126))</f>
        <v>244.0044850240856</v>
      </c>
      <c r="P1126" s="2">
        <f>ABS(O1126-'PV model'!$B$5)</f>
        <v>39.004485024085596</v>
      </c>
      <c r="Q1126" s="3">
        <f t="shared" si="192"/>
        <v>88.346726525785471</v>
      </c>
      <c r="R1126" s="3">
        <f t="shared" si="197"/>
        <v>0</v>
      </c>
      <c r="S1126" s="3">
        <f t="shared" si="193"/>
        <v>29.988</v>
      </c>
      <c r="T1126" s="3">
        <f>(0.5*(1-COS(RADIANS(90-$X$3)))*(D1126+E1126)*'PV model'!$B$4)</f>
        <v>0</v>
      </c>
      <c r="U1126" s="3">
        <f t="shared" si="198"/>
        <v>29.988</v>
      </c>
      <c r="V1126" s="3">
        <f>('PV model'!$B$13*(U1126/1000)*(1-'PV model'!$B$14*((20+C1126)-25))*'PV model'!$B$10)/'PV model'!$B$12</f>
        <v>2.976017756544</v>
      </c>
    </row>
    <row r="1127" spans="1:22" x14ac:dyDescent="0.2">
      <c r="A1127" s="10">
        <f t="shared" si="199"/>
        <v>47</v>
      </c>
      <c r="B1127" s="10">
        <f t="shared" si="200"/>
        <v>18</v>
      </c>
      <c r="C1127" s="23">
        <v>6.3</v>
      </c>
      <c r="D1127" s="24">
        <v>0</v>
      </c>
      <c r="E1127" s="24">
        <v>1.764</v>
      </c>
      <c r="F1127" s="48"/>
      <c r="G1127" s="48"/>
      <c r="H1127" s="1">
        <f t="shared" si="201"/>
        <v>-12.966189883964574</v>
      </c>
      <c r="I1127" s="1">
        <f t="shared" si="194"/>
        <v>-14.541646620366599</v>
      </c>
      <c r="J1127" s="4">
        <f>B1127+('PV model'!$B$3/15)+(I1127/60)</f>
        <v>17.480972556327224</v>
      </c>
      <c r="K1127" s="2">
        <f t="shared" si="195"/>
        <v>-82.21458834490835</v>
      </c>
      <c r="L1127" s="2">
        <f>DEGREES(ASIN((((COS(RADIANS('PV model'!$B$2))*COS(RADIANS(H1127))*COS(RADIANS(K1127)))+(SIN(RADIANS('PV model'!$B$2))*SIN(RADIANS(H1127)))))))</f>
        <v>-6.3235734564209798</v>
      </c>
      <c r="M1127" s="3">
        <f t="shared" si="191"/>
        <v>0</v>
      </c>
      <c r="N1127" s="2">
        <f t="shared" si="196"/>
        <v>-76.271327964076704</v>
      </c>
      <c r="O1127" s="2">
        <f>IF('PV model'!$B$2&gt;0, 180-N1127,IF('PV model'!$B$2&lt;0,0-N1127,N1127))</f>
        <v>256.2713279640767</v>
      </c>
      <c r="P1127" s="2">
        <f>ABS(O1127-'PV model'!$B$5)</f>
        <v>51.271327964076704</v>
      </c>
      <c r="Q1127" s="3">
        <f t="shared" si="192"/>
        <v>96.323573456420974</v>
      </c>
      <c r="R1127" s="3">
        <f t="shared" si="197"/>
        <v>0</v>
      </c>
      <c r="S1127" s="3">
        <f t="shared" si="193"/>
        <v>1.764</v>
      </c>
      <c r="T1127" s="3">
        <f>(0.5*(1-COS(RADIANS(90-$X$3)))*(D1127+E1127)*'PV model'!$B$4)</f>
        <v>0</v>
      </c>
      <c r="U1127" s="3">
        <f t="shared" si="198"/>
        <v>1.764</v>
      </c>
      <c r="V1127" s="3">
        <f>('PV model'!$B$13*(U1127/1000)*(1-'PV model'!$B$14*((20+C1127)-25))*'PV model'!$B$10)/'PV model'!$B$12</f>
        <v>0.17541252691199999</v>
      </c>
    </row>
    <row r="1128" spans="1:22" x14ac:dyDescent="0.2">
      <c r="A1128" s="10">
        <f t="shared" si="199"/>
        <v>47</v>
      </c>
      <c r="B1128" s="10">
        <f t="shared" si="200"/>
        <v>19</v>
      </c>
      <c r="C1128" s="23">
        <v>6</v>
      </c>
      <c r="D1128" s="24">
        <v>0</v>
      </c>
      <c r="E1128" s="24">
        <v>0</v>
      </c>
      <c r="F1128" s="48"/>
      <c r="G1128" s="48"/>
      <c r="H1128" s="1">
        <f t="shared" si="201"/>
        <v>-12.966189883964574</v>
      </c>
      <c r="I1128" s="1">
        <f t="shared" si="194"/>
        <v>-14.541646620366599</v>
      </c>
      <c r="J1128" s="4">
        <f>B1128+('PV model'!$B$3/15)+(I1128/60)</f>
        <v>18.480972556327224</v>
      </c>
      <c r="K1128" s="2">
        <f t="shared" si="195"/>
        <v>-97.21458834490835</v>
      </c>
      <c r="L1128" s="2">
        <f>DEGREES(ASIN((((COS(RADIANS('PV model'!$B$2))*COS(RADIANS(H1128))*COS(RADIANS(K1128)))+(SIN(RADIANS('PV model'!$B$2))*SIN(RADIANS(H1128)))))))</f>
        <v>-14.728146259444438</v>
      </c>
      <c r="M1128" s="3">
        <f t="shared" si="191"/>
        <v>0</v>
      </c>
      <c r="N1128" s="2">
        <f t="shared" si="196"/>
        <v>-88.445981364387166</v>
      </c>
      <c r="O1128" s="2">
        <f>IF('PV model'!$B$2&gt;0, 180-N1128,IF('PV model'!$B$2&lt;0,0-N1128,N1128))</f>
        <v>268.44598136438719</v>
      </c>
      <c r="P1128" s="2">
        <f>ABS(O1128-'PV model'!$B$5)</f>
        <v>63.445981364387194</v>
      </c>
      <c r="Q1128" s="3">
        <f t="shared" si="192"/>
        <v>104.72814625944443</v>
      </c>
      <c r="R1128" s="3">
        <f t="shared" si="197"/>
        <v>0</v>
      </c>
      <c r="S1128" s="3">
        <f t="shared" si="193"/>
        <v>0</v>
      </c>
      <c r="T1128" s="3">
        <f>(0.5*(1-COS(RADIANS(90-$X$3)))*(D1128+E1128)*'PV model'!$B$4)</f>
        <v>0</v>
      </c>
      <c r="U1128" s="3">
        <f t="shared" si="198"/>
        <v>0</v>
      </c>
      <c r="V1128" s="3">
        <f>('PV model'!$B$13*(U1128/1000)*(1-'PV model'!$B$14*((20+C1128)-25))*'PV model'!$B$10)/'PV model'!$B$12</f>
        <v>0</v>
      </c>
    </row>
    <row r="1129" spans="1:22" x14ac:dyDescent="0.2">
      <c r="A1129" s="10">
        <f t="shared" si="199"/>
        <v>47</v>
      </c>
      <c r="B1129" s="10">
        <f t="shared" si="200"/>
        <v>20</v>
      </c>
      <c r="C1129" s="23">
        <v>5.6</v>
      </c>
      <c r="D1129" s="24">
        <v>0</v>
      </c>
      <c r="E1129" s="24">
        <v>0</v>
      </c>
      <c r="F1129" s="48"/>
      <c r="G1129" s="48"/>
      <c r="H1129" s="1">
        <f t="shared" si="201"/>
        <v>-12.966189883964574</v>
      </c>
      <c r="I1129" s="1">
        <f t="shared" si="194"/>
        <v>-14.541646620366599</v>
      </c>
      <c r="J1129" s="4">
        <f>B1129+('PV model'!$B$3/15)+(I1129/60)</f>
        <v>19.480972556327224</v>
      </c>
      <c r="K1129" s="2">
        <f t="shared" si="195"/>
        <v>-112.21458834490835</v>
      </c>
      <c r="L1129" s="2">
        <f>DEGREES(ASIN((((COS(RADIANS('PV model'!$B$2))*COS(RADIANS(H1129))*COS(RADIANS(K1129)))+(SIN(RADIANS('PV model'!$B$2))*SIN(RADIANS(H1129)))))))</f>
        <v>-23.178622026938026</v>
      </c>
      <c r="M1129" s="3">
        <f t="shared" si="191"/>
        <v>0</v>
      </c>
      <c r="N1129" s="2">
        <f t="shared" si="196"/>
        <v>-78.927424370894286</v>
      </c>
      <c r="O1129" s="2">
        <f>IF('PV model'!$B$2&gt;0, 180-N1129,IF('PV model'!$B$2&lt;0,0-N1129,N1129))</f>
        <v>258.9274243708943</v>
      </c>
      <c r="P1129" s="2">
        <f>ABS(O1129-'PV model'!$B$5)</f>
        <v>53.9274243708943</v>
      </c>
      <c r="Q1129" s="3">
        <f t="shared" si="192"/>
        <v>113.17862202693803</v>
      </c>
      <c r="R1129" s="3">
        <f t="shared" si="197"/>
        <v>0</v>
      </c>
      <c r="S1129" s="3">
        <f t="shared" si="193"/>
        <v>0</v>
      </c>
      <c r="T1129" s="3">
        <f>(0.5*(1-COS(RADIANS(90-$X$3)))*(D1129+E1129)*'PV model'!$B$4)</f>
        <v>0</v>
      </c>
      <c r="U1129" s="3">
        <f t="shared" si="198"/>
        <v>0</v>
      </c>
      <c r="V1129" s="3">
        <f>('PV model'!$B$13*(U1129/1000)*(1-'PV model'!$B$14*((20+C1129)-25))*'PV model'!$B$10)/'PV model'!$B$12</f>
        <v>0</v>
      </c>
    </row>
    <row r="1130" spans="1:22" x14ac:dyDescent="0.2">
      <c r="A1130" s="10">
        <f t="shared" si="199"/>
        <v>47</v>
      </c>
      <c r="B1130" s="10">
        <f t="shared" si="200"/>
        <v>21</v>
      </c>
      <c r="C1130" s="23">
        <v>5.3</v>
      </c>
      <c r="D1130" s="24">
        <v>0</v>
      </c>
      <c r="E1130" s="24">
        <v>0</v>
      </c>
      <c r="F1130" s="48"/>
      <c r="G1130" s="48"/>
      <c r="H1130" s="1">
        <f t="shared" si="201"/>
        <v>-12.966189883964574</v>
      </c>
      <c r="I1130" s="1">
        <f t="shared" si="194"/>
        <v>-14.541646620366599</v>
      </c>
      <c r="J1130" s="4">
        <f>B1130+('PV model'!$B$3/15)+(I1130/60)</f>
        <v>20.480972556327224</v>
      </c>
      <c r="K1130" s="2">
        <f t="shared" si="195"/>
        <v>-127.21458834490835</v>
      </c>
      <c r="L1130" s="2">
        <f>DEGREES(ASIN((((COS(RADIANS('PV model'!$B$2))*COS(RADIANS(H1130))*COS(RADIANS(K1130)))+(SIN(RADIANS('PV model'!$B$2))*SIN(RADIANS(H1130)))))))</f>
        <v>-31.247990556420429</v>
      </c>
      <c r="M1130" s="3">
        <f t="shared" si="191"/>
        <v>0</v>
      </c>
      <c r="N1130" s="2">
        <f t="shared" si="196"/>
        <v>-65.197477048549871</v>
      </c>
      <c r="O1130" s="2">
        <f>IF('PV model'!$B$2&gt;0, 180-N1130,IF('PV model'!$B$2&lt;0,0-N1130,N1130))</f>
        <v>245.19747704854987</v>
      </c>
      <c r="P1130" s="2">
        <f>ABS(O1130-'PV model'!$B$5)</f>
        <v>40.197477048549871</v>
      </c>
      <c r="Q1130" s="3">
        <f t="shared" si="192"/>
        <v>121.24799055642042</v>
      </c>
      <c r="R1130" s="3">
        <f t="shared" si="197"/>
        <v>0</v>
      </c>
      <c r="S1130" s="3">
        <f t="shared" si="193"/>
        <v>0</v>
      </c>
      <c r="T1130" s="3">
        <f>(0.5*(1-COS(RADIANS(90-$X$3)))*(D1130+E1130)*'PV model'!$B$4)</f>
        <v>0</v>
      </c>
      <c r="U1130" s="3">
        <f t="shared" si="198"/>
        <v>0</v>
      </c>
      <c r="V1130" s="3">
        <f>('PV model'!$B$13*(U1130/1000)*(1-'PV model'!$B$14*((20+C1130)-25))*'PV model'!$B$10)/'PV model'!$B$12</f>
        <v>0</v>
      </c>
    </row>
    <row r="1131" spans="1:22" x14ac:dyDescent="0.2">
      <c r="A1131" s="10">
        <f t="shared" si="199"/>
        <v>47</v>
      </c>
      <c r="B1131" s="10">
        <f t="shared" si="200"/>
        <v>22</v>
      </c>
      <c r="C1131" s="23">
        <v>5.3</v>
      </c>
      <c r="D1131" s="24">
        <v>0</v>
      </c>
      <c r="E1131" s="24">
        <v>0</v>
      </c>
      <c r="F1131" s="48"/>
      <c r="G1131" s="48"/>
      <c r="H1131" s="1">
        <f t="shared" si="201"/>
        <v>-12.966189883964574</v>
      </c>
      <c r="I1131" s="1">
        <f t="shared" si="194"/>
        <v>-14.541646620366599</v>
      </c>
      <c r="J1131" s="4">
        <f>B1131+('PV model'!$B$3/15)+(I1131/60)</f>
        <v>21.480972556327224</v>
      </c>
      <c r="K1131" s="2">
        <f t="shared" si="195"/>
        <v>-142.21458834490835</v>
      </c>
      <c r="L1131" s="2">
        <f>DEGREES(ASIN((((COS(RADIANS('PV model'!$B$2))*COS(RADIANS(H1131))*COS(RADIANS(K1131)))+(SIN(RADIANS('PV model'!$B$2))*SIN(RADIANS(H1131)))))))</f>
        <v>-38.399263767181132</v>
      </c>
      <c r="M1131" s="3">
        <f t="shared" si="191"/>
        <v>0</v>
      </c>
      <c r="N1131" s="2">
        <f t="shared" si="196"/>
        <v>-49.629878972773618</v>
      </c>
      <c r="O1131" s="2">
        <f>IF('PV model'!$B$2&gt;0, 180-N1131,IF('PV model'!$B$2&lt;0,0-N1131,N1131))</f>
        <v>229.62987897277361</v>
      </c>
      <c r="P1131" s="2">
        <f>ABS(O1131-'PV model'!$B$5)</f>
        <v>24.629878972773611</v>
      </c>
      <c r="Q1131" s="3">
        <f t="shared" si="192"/>
        <v>128.39926376718114</v>
      </c>
      <c r="R1131" s="3">
        <f t="shared" si="197"/>
        <v>0</v>
      </c>
      <c r="S1131" s="3">
        <f t="shared" si="193"/>
        <v>0</v>
      </c>
      <c r="T1131" s="3">
        <f>(0.5*(1-COS(RADIANS(90-$X$3)))*(D1131+E1131)*'PV model'!$B$4)</f>
        <v>0</v>
      </c>
      <c r="U1131" s="3">
        <f t="shared" si="198"/>
        <v>0</v>
      </c>
      <c r="V1131" s="3">
        <f>('PV model'!$B$13*(U1131/1000)*(1-'PV model'!$B$14*((20+C1131)-25))*'PV model'!$B$10)/'PV model'!$B$12</f>
        <v>0</v>
      </c>
    </row>
    <row r="1132" spans="1:22" x14ac:dyDescent="0.2">
      <c r="A1132" s="10">
        <f t="shared" si="199"/>
        <v>47</v>
      </c>
      <c r="B1132" s="10">
        <f t="shared" si="200"/>
        <v>23</v>
      </c>
      <c r="C1132" s="23">
        <v>5.3</v>
      </c>
      <c r="D1132" s="24">
        <v>0</v>
      </c>
      <c r="E1132" s="24">
        <v>0</v>
      </c>
      <c r="F1132" s="48"/>
      <c r="G1132" s="48"/>
      <c r="H1132" s="1">
        <f t="shared" si="201"/>
        <v>-12.966189883964574</v>
      </c>
      <c r="I1132" s="1">
        <f t="shared" si="194"/>
        <v>-14.541646620366599</v>
      </c>
      <c r="J1132" s="4">
        <f>B1132+('PV model'!$B$3/15)+(I1132/60)</f>
        <v>22.480972556327224</v>
      </c>
      <c r="K1132" s="2">
        <f t="shared" si="195"/>
        <v>-157.21458834490835</v>
      </c>
      <c r="L1132" s="2">
        <f>DEGREES(ASIN((((COS(RADIANS('PV model'!$B$2))*COS(RADIANS(H1132))*COS(RADIANS(K1132)))+(SIN(RADIANS('PV model'!$B$2))*SIN(RADIANS(H1132)))))))</f>
        <v>-43.932006376613316</v>
      </c>
      <c r="M1132" s="3">
        <f t="shared" si="191"/>
        <v>0</v>
      </c>
      <c r="N1132" s="2">
        <f t="shared" si="196"/>
        <v>-31.604727536740054</v>
      </c>
      <c r="O1132" s="2">
        <f>IF('PV model'!$B$2&gt;0, 180-N1132,IF('PV model'!$B$2&lt;0,0-N1132,N1132))</f>
        <v>211.60472753674006</v>
      </c>
      <c r="P1132" s="2">
        <f>ABS(O1132-'PV model'!$B$5)</f>
        <v>6.6047275367400573</v>
      </c>
      <c r="Q1132" s="3">
        <f t="shared" si="192"/>
        <v>133.93200637661332</v>
      </c>
      <c r="R1132" s="3">
        <f t="shared" si="197"/>
        <v>0</v>
      </c>
      <c r="S1132" s="3">
        <f t="shared" si="193"/>
        <v>0</v>
      </c>
      <c r="T1132" s="3">
        <f>(0.5*(1-COS(RADIANS(90-$X$3)))*(D1132+E1132)*'PV model'!$B$4)</f>
        <v>0</v>
      </c>
      <c r="U1132" s="3">
        <f t="shared" si="198"/>
        <v>0</v>
      </c>
      <c r="V1132" s="3">
        <f>('PV model'!$B$13*(U1132/1000)*(1-'PV model'!$B$14*((20+C1132)-25))*'PV model'!$B$10)/'PV model'!$B$12</f>
        <v>0</v>
      </c>
    </row>
    <row r="1133" spans="1:22" x14ac:dyDescent="0.2">
      <c r="A1133" s="10">
        <f t="shared" si="199"/>
        <v>47</v>
      </c>
      <c r="B1133" s="10">
        <f t="shared" si="200"/>
        <v>24</v>
      </c>
      <c r="C1133" s="23">
        <v>5.3</v>
      </c>
      <c r="D1133" s="24">
        <v>0</v>
      </c>
      <c r="E1133" s="24">
        <v>0</v>
      </c>
      <c r="F1133" s="48"/>
      <c r="G1133" s="48"/>
      <c r="H1133" s="1">
        <f t="shared" si="201"/>
        <v>-12.966189883964574</v>
      </c>
      <c r="I1133" s="1">
        <f t="shared" si="194"/>
        <v>-14.541646620366599</v>
      </c>
      <c r="J1133" s="4">
        <f>B1133+('PV model'!$B$3/15)+(I1133/60)</f>
        <v>23.480972556327224</v>
      </c>
      <c r="K1133" s="2">
        <f t="shared" si="195"/>
        <v>-172.21458834490835</v>
      </c>
      <c r="L1133" s="2">
        <f>DEGREES(ASIN((((COS(RADIANS('PV model'!$B$2))*COS(RADIANS(H1133))*COS(RADIANS(K1133)))+(SIN(RADIANS('PV model'!$B$2))*SIN(RADIANS(H1133)))))))</f>
        <v>-47.036728690167102</v>
      </c>
      <c r="M1133" s="3">
        <f t="shared" si="191"/>
        <v>0</v>
      </c>
      <c r="N1133" s="2">
        <f t="shared" si="196"/>
        <v>-11.168543409857669</v>
      </c>
      <c r="O1133" s="2">
        <f>IF('PV model'!$B$2&gt;0, 180-N1133,IF('PV model'!$B$2&lt;0,0-N1133,N1133))</f>
        <v>191.16854340985768</v>
      </c>
      <c r="P1133" s="2">
        <f>ABS(O1133-'PV model'!$B$5)</f>
        <v>13.831456590142324</v>
      </c>
      <c r="Q1133" s="3">
        <f t="shared" si="192"/>
        <v>137.03672869016711</v>
      </c>
      <c r="R1133" s="3">
        <f t="shared" si="197"/>
        <v>0</v>
      </c>
      <c r="S1133" s="3">
        <f t="shared" si="193"/>
        <v>0</v>
      </c>
      <c r="T1133" s="3">
        <f>(0.5*(1-COS(RADIANS(90-$X$3)))*(D1133+E1133)*'PV model'!$B$4)</f>
        <v>0</v>
      </c>
      <c r="U1133" s="3">
        <f t="shared" si="198"/>
        <v>0</v>
      </c>
      <c r="V1133" s="3">
        <f>('PV model'!$B$13*(U1133/1000)*(1-'PV model'!$B$14*((20+C1133)-25))*'PV model'!$B$10)/'PV model'!$B$12</f>
        <v>0</v>
      </c>
    </row>
    <row r="1134" spans="1:22" x14ac:dyDescent="0.2">
      <c r="A1134" s="10">
        <f t="shared" si="199"/>
        <v>48</v>
      </c>
      <c r="B1134" s="10">
        <f t="shared" si="200"/>
        <v>1</v>
      </c>
      <c r="C1134" s="23">
        <v>5.3</v>
      </c>
      <c r="D1134" s="24">
        <v>0</v>
      </c>
      <c r="E1134" s="24">
        <v>0</v>
      </c>
      <c r="F1134" s="48"/>
      <c r="G1134" s="48"/>
      <c r="H1134" s="1">
        <f t="shared" si="201"/>
        <v>-12.627624194709403</v>
      </c>
      <c r="I1134" s="1">
        <f t="shared" si="194"/>
        <v>-14.497227706932463</v>
      </c>
      <c r="J1134" s="4">
        <f>B1134+('PV model'!$B$3/15)+(I1134/60)</f>
        <v>0.48171287155112563</v>
      </c>
      <c r="K1134" s="2">
        <f t="shared" si="195"/>
        <v>172.77430692673312</v>
      </c>
      <c r="L1134" s="2">
        <f>DEGREES(ASIN((((COS(RADIANS('PV model'!$B$2))*COS(RADIANS(H1134))*COS(RADIANS(K1134)))+(SIN(RADIANS('PV model'!$B$2))*SIN(RADIANS(H1134)))))))</f>
        <v>-46.759255431360593</v>
      </c>
      <c r="M1134" s="3">
        <f t="shared" si="191"/>
        <v>0</v>
      </c>
      <c r="N1134" s="2">
        <f t="shared" si="196"/>
        <v>10.320787002024959</v>
      </c>
      <c r="O1134" s="2">
        <f>IF('PV model'!$B$2&gt;0, 180-N1134,IF('PV model'!$B$2&lt;0,0-N1134,N1134))</f>
        <v>169.67921299797504</v>
      </c>
      <c r="P1134" s="2">
        <f>ABS(O1134-'PV model'!$B$5)</f>
        <v>35.320787002024957</v>
      </c>
      <c r="Q1134" s="3">
        <f t="shared" si="192"/>
        <v>136.7592554313606</v>
      </c>
      <c r="R1134" s="3">
        <f t="shared" si="197"/>
        <v>0</v>
      </c>
      <c r="S1134" s="3">
        <f t="shared" si="193"/>
        <v>0</v>
      </c>
      <c r="T1134" s="3">
        <f>(0.5*(1-COS(RADIANS(90-$X$3)))*(D1134+E1134)*'PV model'!$B$4)</f>
        <v>0</v>
      </c>
      <c r="U1134" s="3">
        <f t="shared" si="198"/>
        <v>0</v>
      </c>
      <c r="V1134" s="3">
        <f>('PV model'!$B$13*(U1134/1000)*(1-'PV model'!$B$14*((20+C1134)-25))*'PV model'!$B$10)/'PV model'!$B$12</f>
        <v>0</v>
      </c>
    </row>
    <row r="1135" spans="1:22" x14ac:dyDescent="0.2">
      <c r="A1135" s="10">
        <f t="shared" si="199"/>
        <v>48</v>
      </c>
      <c r="B1135" s="10">
        <f t="shared" si="200"/>
        <v>2</v>
      </c>
      <c r="C1135" s="23">
        <v>5.3</v>
      </c>
      <c r="D1135" s="24">
        <v>0</v>
      </c>
      <c r="E1135" s="24">
        <v>0</v>
      </c>
      <c r="F1135" s="48"/>
      <c r="G1135" s="48"/>
      <c r="H1135" s="1">
        <f t="shared" si="201"/>
        <v>-12.627624194709403</v>
      </c>
      <c r="I1135" s="1">
        <f t="shared" si="194"/>
        <v>-14.497227706932463</v>
      </c>
      <c r="J1135" s="4">
        <f>B1135+('PV model'!$B$3/15)+(I1135/60)</f>
        <v>1.4817128715511256</v>
      </c>
      <c r="K1135" s="2">
        <f t="shared" si="195"/>
        <v>157.77430692673312</v>
      </c>
      <c r="L1135" s="2">
        <f>DEGREES(ASIN((((COS(RADIANS('PV model'!$B$2))*COS(RADIANS(H1135))*COS(RADIANS(K1135)))+(SIN(RADIANS('PV model'!$B$2))*SIN(RADIANS(H1135)))))))</f>
        <v>-43.773205236262278</v>
      </c>
      <c r="M1135" s="3">
        <f t="shared" si="191"/>
        <v>0</v>
      </c>
      <c r="N1135" s="2">
        <f t="shared" si="196"/>
        <v>30.741691720584456</v>
      </c>
      <c r="O1135" s="2">
        <f>IF('PV model'!$B$2&gt;0, 180-N1135,IF('PV model'!$B$2&lt;0,0-N1135,N1135))</f>
        <v>149.25830827941553</v>
      </c>
      <c r="P1135" s="2">
        <f>ABS(O1135-'PV model'!$B$5)</f>
        <v>55.74169172058447</v>
      </c>
      <c r="Q1135" s="3">
        <f t="shared" si="192"/>
        <v>133.7732052362623</v>
      </c>
      <c r="R1135" s="3">
        <f t="shared" si="197"/>
        <v>0</v>
      </c>
      <c r="S1135" s="3">
        <f t="shared" si="193"/>
        <v>0</v>
      </c>
      <c r="T1135" s="3">
        <f>(0.5*(1-COS(RADIANS(90-$X$3)))*(D1135+E1135)*'PV model'!$B$4)</f>
        <v>0</v>
      </c>
      <c r="U1135" s="3">
        <f t="shared" si="198"/>
        <v>0</v>
      </c>
      <c r="V1135" s="3">
        <f>('PV model'!$B$13*(U1135/1000)*(1-'PV model'!$B$14*((20+C1135)-25))*'PV model'!$B$10)/'PV model'!$B$12</f>
        <v>0</v>
      </c>
    </row>
    <row r="1136" spans="1:22" x14ac:dyDescent="0.2">
      <c r="A1136" s="10">
        <f t="shared" si="199"/>
        <v>48</v>
      </c>
      <c r="B1136" s="10">
        <f t="shared" si="200"/>
        <v>3</v>
      </c>
      <c r="C1136" s="23">
        <v>5.3</v>
      </c>
      <c r="D1136" s="24">
        <v>0</v>
      </c>
      <c r="E1136" s="24">
        <v>0</v>
      </c>
      <c r="F1136" s="48"/>
      <c r="G1136" s="48"/>
      <c r="H1136" s="1">
        <f t="shared" si="201"/>
        <v>-12.627624194709403</v>
      </c>
      <c r="I1136" s="1">
        <f t="shared" si="194"/>
        <v>-14.497227706932463</v>
      </c>
      <c r="J1136" s="4">
        <f>B1136+('PV model'!$B$3/15)+(I1136/60)</f>
        <v>2.4817128715511254</v>
      </c>
      <c r="K1136" s="2">
        <f t="shared" si="195"/>
        <v>142.77430692673312</v>
      </c>
      <c r="L1136" s="2">
        <f>DEGREES(ASIN((((COS(RADIANS('PV model'!$B$2))*COS(RADIANS(H1136))*COS(RADIANS(K1136)))+(SIN(RADIANS('PV model'!$B$2))*SIN(RADIANS(H1136)))))))</f>
        <v>-38.335272765744023</v>
      </c>
      <c r="M1136" s="3">
        <f t="shared" si="191"/>
        <v>0</v>
      </c>
      <c r="N1136" s="2">
        <f t="shared" si="196"/>
        <v>48.814750759036002</v>
      </c>
      <c r="O1136" s="2">
        <f>IF('PV model'!$B$2&gt;0, 180-N1136,IF('PV model'!$B$2&lt;0,0-N1136,N1136))</f>
        <v>131.185249240964</v>
      </c>
      <c r="P1136" s="2">
        <f>ABS(O1136-'PV model'!$B$5)</f>
        <v>73.814750759036002</v>
      </c>
      <c r="Q1136" s="3">
        <f t="shared" si="192"/>
        <v>128.33527276574404</v>
      </c>
      <c r="R1136" s="3">
        <f t="shared" si="197"/>
        <v>0</v>
      </c>
      <c r="S1136" s="3">
        <f t="shared" si="193"/>
        <v>0</v>
      </c>
      <c r="T1136" s="3">
        <f>(0.5*(1-COS(RADIANS(90-$X$3)))*(D1136+E1136)*'PV model'!$B$4)</f>
        <v>0</v>
      </c>
      <c r="U1136" s="3">
        <f t="shared" si="198"/>
        <v>0</v>
      </c>
      <c r="V1136" s="3">
        <f>('PV model'!$B$13*(U1136/1000)*(1-'PV model'!$B$14*((20+C1136)-25))*'PV model'!$B$10)/'PV model'!$B$12</f>
        <v>0</v>
      </c>
    </row>
    <row r="1137" spans="1:22" x14ac:dyDescent="0.2">
      <c r="A1137" s="10">
        <f t="shared" si="199"/>
        <v>48</v>
      </c>
      <c r="B1137" s="10">
        <f t="shared" si="200"/>
        <v>4</v>
      </c>
      <c r="C1137" s="23">
        <v>5.0999999999999996</v>
      </c>
      <c r="D1137" s="24">
        <v>0</v>
      </c>
      <c r="E1137" s="24">
        <v>0</v>
      </c>
      <c r="F1137" s="48"/>
      <c r="G1137" s="48"/>
      <c r="H1137" s="1">
        <f t="shared" si="201"/>
        <v>-12.627624194709403</v>
      </c>
      <c r="I1137" s="1">
        <f t="shared" si="194"/>
        <v>-14.497227706932463</v>
      </c>
      <c r="J1137" s="4">
        <f>B1137+('PV model'!$B$3/15)+(I1137/60)</f>
        <v>3.4817128715511254</v>
      </c>
      <c r="K1137" s="2">
        <f t="shared" si="195"/>
        <v>127.77430692673313</v>
      </c>
      <c r="L1137" s="2">
        <f>DEGREES(ASIN((((COS(RADIANS('PV model'!$B$2))*COS(RADIANS(H1137))*COS(RADIANS(K1137)))+(SIN(RADIANS('PV model'!$B$2))*SIN(RADIANS(H1137)))))))</f>
        <v>-31.246876970193718</v>
      </c>
      <c r="M1137" s="3">
        <f t="shared" si="191"/>
        <v>0</v>
      </c>
      <c r="N1137" s="2">
        <f t="shared" si="196"/>
        <v>64.446199537398542</v>
      </c>
      <c r="O1137" s="2">
        <f>IF('PV model'!$B$2&gt;0, 180-N1137,IF('PV model'!$B$2&lt;0,0-N1137,N1137))</f>
        <v>115.55380046260146</v>
      </c>
      <c r="P1137" s="2">
        <f>ABS(O1137-'PV model'!$B$5)</f>
        <v>89.446199537398542</v>
      </c>
      <c r="Q1137" s="3">
        <f t="shared" si="192"/>
        <v>121.24687697019371</v>
      </c>
      <c r="R1137" s="3">
        <f t="shared" si="197"/>
        <v>0</v>
      </c>
      <c r="S1137" s="3">
        <f t="shared" si="193"/>
        <v>0</v>
      </c>
      <c r="T1137" s="3">
        <f>(0.5*(1-COS(RADIANS(90-$X$3)))*(D1137+E1137)*'PV model'!$B$4)</f>
        <v>0</v>
      </c>
      <c r="U1137" s="3">
        <f t="shared" si="198"/>
        <v>0</v>
      </c>
      <c r="V1137" s="3">
        <f>('PV model'!$B$13*(U1137/1000)*(1-'PV model'!$B$14*((20+C1137)-25))*'PV model'!$B$10)/'PV model'!$B$12</f>
        <v>0</v>
      </c>
    </row>
    <row r="1138" spans="1:22" x14ac:dyDescent="0.2">
      <c r="A1138" s="10">
        <f t="shared" si="199"/>
        <v>48</v>
      </c>
      <c r="B1138" s="10">
        <f t="shared" si="200"/>
        <v>5</v>
      </c>
      <c r="C1138" s="23">
        <v>4.8</v>
      </c>
      <c r="D1138" s="24">
        <v>0</v>
      </c>
      <c r="E1138" s="24">
        <v>0</v>
      </c>
      <c r="F1138" s="48"/>
      <c r="G1138" s="48"/>
      <c r="H1138" s="1">
        <f t="shared" si="201"/>
        <v>-12.627624194709403</v>
      </c>
      <c r="I1138" s="1">
        <f t="shared" si="194"/>
        <v>-14.497227706932463</v>
      </c>
      <c r="J1138" s="4">
        <f>B1138+('PV model'!$B$3/15)+(I1138/60)</f>
        <v>4.4817128715511263</v>
      </c>
      <c r="K1138" s="2">
        <f t="shared" si="195"/>
        <v>112.7743069267331</v>
      </c>
      <c r="L1138" s="2">
        <f>DEGREES(ASIN((((COS(RADIANS('PV model'!$B$2))*COS(RADIANS(H1138))*COS(RADIANS(K1138)))+(SIN(RADIANS('PV model'!$B$2))*SIN(RADIANS(H1138)))))))</f>
        <v>-23.211032036873426</v>
      </c>
      <c r="M1138" s="3">
        <f t="shared" si="191"/>
        <v>0</v>
      </c>
      <c r="N1138" s="2">
        <f t="shared" si="196"/>
        <v>78.229539299903109</v>
      </c>
      <c r="O1138" s="2">
        <f>IF('PV model'!$B$2&gt;0, 180-N1138,IF('PV model'!$B$2&lt;0,0-N1138,N1138))</f>
        <v>101.77046070009689</v>
      </c>
      <c r="P1138" s="2">
        <f>ABS(O1138-'PV model'!$B$5)</f>
        <v>103.22953929990311</v>
      </c>
      <c r="Q1138" s="3">
        <f t="shared" si="192"/>
        <v>113.21103203687343</v>
      </c>
      <c r="R1138" s="3">
        <f t="shared" si="197"/>
        <v>0</v>
      </c>
      <c r="S1138" s="3">
        <f t="shared" si="193"/>
        <v>0</v>
      </c>
      <c r="T1138" s="3">
        <f>(0.5*(1-COS(RADIANS(90-$X$3)))*(D1138+E1138)*'PV model'!$B$4)</f>
        <v>0</v>
      </c>
      <c r="U1138" s="3">
        <f t="shared" si="198"/>
        <v>0</v>
      </c>
      <c r="V1138" s="3">
        <f>('PV model'!$B$13*(U1138/1000)*(1-'PV model'!$B$14*((20+C1138)-25))*'PV model'!$B$10)/'PV model'!$B$12</f>
        <v>0</v>
      </c>
    </row>
    <row r="1139" spans="1:22" x14ac:dyDescent="0.2">
      <c r="A1139" s="10">
        <f t="shared" si="199"/>
        <v>48</v>
      </c>
      <c r="B1139" s="10">
        <f t="shared" si="200"/>
        <v>6</v>
      </c>
      <c r="C1139" s="23">
        <v>4.5999999999999996</v>
      </c>
      <c r="D1139" s="24">
        <v>0</v>
      </c>
      <c r="E1139" s="24">
        <v>0</v>
      </c>
      <c r="F1139" s="48"/>
      <c r="G1139" s="48"/>
      <c r="H1139" s="1">
        <f t="shared" si="201"/>
        <v>-12.627624194709403</v>
      </c>
      <c r="I1139" s="1">
        <f t="shared" si="194"/>
        <v>-14.497227706932463</v>
      </c>
      <c r="J1139" s="4">
        <f>B1139+('PV model'!$B$3/15)+(I1139/60)</f>
        <v>5.4817128715511263</v>
      </c>
      <c r="K1139" s="2">
        <f t="shared" si="195"/>
        <v>97.774306926733104</v>
      </c>
      <c r="L1139" s="2">
        <f>DEGREES(ASIN((((COS(RADIANS('PV model'!$B$2))*COS(RADIANS(H1139))*COS(RADIANS(K1139)))+(SIN(RADIANS('PV model'!$B$2))*SIN(RADIANS(H1139)))))))</f>
        <v>-14.769467831951633</v>
      </c>
      <c r="M1139" s="3">
        <f t="shared" si="191"/>
        <v>0</v>
      </c>
      <c r="N1139" s="2">
        <f t="shared" si="196"/>
        <v>89.108782764277663</v>
      </c>
      <c r="O1139" s="2">
        <f>IF('PV model'!$B$2&gt;0, 180-N1139,IF('PV model'!$B$2&lt;0,0-N1139,N1139))</f>
        <v>90.891217235722337</v>
      </c>
      <c r="P1139" s="2">
        <f>ABS(O1139-'PV model'!$B$5)</f>
        <v>114.10878276427766</v>
      </c>
      <c r="Q1139" s="3">
        <f t="shared" si="192"/>
        <v>104.76946783195163</v>
      </c>
      <c r="R1139" s="3">
        <f t="shared" si="197"/>
        <v>0</v>
      </c>
      <c r="S1139" s="3">
        <f t="shared" si="193"/>
        <v>0</v>
      </c>
      <c r="T1139" s="3">
        <f>(0.5*(1-COS(RADIANS(90-$X$3)))*(D1139+E1139)*'PV model'!$B$4)</f>
        <v>0</v>
      </c>
      <c r="U1139" s="3">
        <f t="shared" si="198"/>
        <v>0</v>
      </c>
      <c r="V1139" s="3">
        <f>('PV model'!$B$13*(U1139/1000)*(1-'PV model'!$B$14*((20+C1139)-25))*'PV model'!$B$10)/'PV model'!$B$12</f>
        <v>0</v>
      </c>
    </row>
    <row r="1140" spans="1:22" x14ac:dyDescent="0.2">
      <c r="A1140" s="10">
        <f t="shared" si="199"/>
        <v>48</v>
      </c>
      <c r="B1140" s="10">
        <f t="shared" si="200"/>
        <v>7</v>
      </c>
      <c r="C1140" s="23">
        <v>4.9000000000000004</v>
      </c>
      <c r="D1140" s="24">
        <v>0</v>
      </c>
      <c r="E1140" s="24">
        <v>0</v>
      </c>
      <c r="F1140" s="48"/>
      <c r="G1140" s="48"/>
      <c r="H1140" s="1">
        <f t="shared" si="201"/>
        <v>-12.627624194709403</v>
      </c>
      <c r="I1140" s="1">
        <f t="shared" si="194"/>
        <v>-14.497227706932463</v>
      </c>
      <c r="J1140" s="4">
        <f>B1140+('PV model'!$B$3/15)+(I1140/60)</f>
        <v>6.4817128715511263</v>
      </c>
      <c r="K1140" s="2">
        <f t="shared" si="195"/>
        <v>82.774306926733104</v>
      </c>
      <c r="L1140" s="2">
        <f>DEGREES(ASIN((((COS(RADIANS('PV model'!$B$2))*COS(RADIANS(H1140))*COS(RADIANS(K1140)))+(SIN(RADIANS('PV model'!$B$2))*SIN(RADIANS(H1140)))))))</f>
        <v>-6.3526150888793795</v>
      </c>
      <c r="M1140" s="3">
        <f t="shared" si="191"/>
        <v>0</v>
      </c>
      <c r="N1140" s="2">
        <f t="shared" si="196"/>
        <v>76.916910298865304</v>
      </c>
      <c r="O1140" s="2">
        <f>IF('PV model'!$B$2&gt;0, 180-N1140,IF('PV model'!$B$2&lt;0,0-N1140,N1140))</f>
        <v>103.0830897011347</v>
      </c>
      <c r="P1140" s="2">
        <f>ABS(O1140-'PV model'!$B$5)</f>
        <v>101.9169102988653</v>
      </c>
      <c r="Q1140" s="3">
        <f t="shared" si="192"/>
        <v>96.352615088879375</v>
      </c>
      <c r="R1140" s="3">
        <f t="shared" si="197"/>
        <v>0</v>
      </c>
      <c r="S1140" s="3">
        <f t="shared" si="193"/>
        <v>0</v>
      </c>
      <c r="T1140" s="3">
        <f>(0.5*(1-COS(RADIANS(90-$X$3)))*(D1140+E1140)*'PV model'!$B$4)</f>
        <v>0</v>
      </c>
      <c r="U1140" s="3">
        <f t="shared" si="198"/>
        <v>0</v>
      </c>
      <c r="V1140" s="3">
        <f>('PV model'!$B$13*(U1140/1000)*(1-'PV model'!$B$14*((20+C1140)-25))*'PV model'!$B$10)/'PV model'!$B$12</f>
        <v>0</v>
      </c>
    </row>
    <row r="1141" spans="1:22" x14ac:dyDescent="0.2">
      <c r="A1141" s="10">
        <f t="shared" si="199"/>
        <v>48</v>
      </c>
      <c r="B1141" s="10">
        <f t="shared" si="200"/>
        <v>8</v>
      </c>
      <c r="C1141" s="23">
        <v>5.3</v>
      </c>
      <c r="D1141" s="24">
        <v>0</v>
      </c>
      <c r="E1141" s="24">
        <v>0</v>
      </c>
      <c r="F1141" s="48"/>
      <c r="G1141" s="48"/>
      <c r="H1141" s="1">
        <f t="shared" si="201"/>
        <v>-12.627624194709403</v>
      </c>
      <c r="I1141" s="1">
        <f t="shared" si="194"/>
        <v>-14.497227706932463</v>
      </c>
      <c r="J1141" s="4">
        <f>B1141+('PV model'!$B$3/15)+(I1141/60)</f>
        <v>7.4817128715511263</v>
      </c>
      <c r="K1141" s="2">
        <f t="shared" si="195"/>
        <v>67.774306926733104</v>
      </c>
      <c r="L1141" s="2">
        <f>DEGREES(ASIN((((COS(RADIANS('PV model'!$B$2))*COS(RADIANS(H1141))*COS(RADIANS(K1141)))+(SIN(RADIANS('PV model'!$B$2))*SIN(RADIANS(H1141)))))))</f>
        <v>1.6560159706936597</v>
      </c>
      <c r="M1141" s="3">
        <f t="shared" si="191"/>
        <v>1.6560159706936597</v>
      </c>
      <c r="N1141" s="2">
        <f t="shared" si="196"/>
        <v>64.647040343016556</v>
      </c>
      <c r="O1141" s="2">
        <f>IF('PV model'!$B$2&gt;0, 180-N1141,IF('PV model'!$B$2&lt;0,0-N1141,N1141))</f>
        <v>115.35295965698344</v>
      </c>
      <c r="P1141" s="2">
        <f>ABS(O1141-'PV model'!$B$5)</f>
        <v>89.647040343016556</v>
      </c>
      <c r="Q1141" s="3">
        <f t="shared" si="192"/>
        <v>88.343984029306341</v>
      </c>
      <c r="R1141" s="3">
        <f t="shared" si="197"/>
        <v>0</v>
      </c>
      <c r="S1141" s="3">
        <f t="shared" si="193"/>
        <v>0</v>
      </c>
      <c r="T1141" s="3">
        <f>(0.5*(1-COS(RADIANS(90-$X$3)))*(D1141+E1141)*'PV model'!$B$4)</f>
        <v>0</v>
      </c>
      <c r="U1141" s="3">
        <f t="shared" si="198"/>
        <v>0</v>
      </c>
      <c r="V1141" s="3">
        <f>('PV model'!$B$13*(U1141/1000)*(1-'PV model'!$B$14*((20+C1141)-25))*'PV model'!$B$10)/'PV model'!$B$12</f>
        <v>0</v>
      </c>
    </row>
    <row r="1142" spans="1:22" x14ac:dyDescent="0.2">
      <c r="A1142" s="10">
        <f t="shared" si="199"/>
        <v>48</v>
      </c>
      <c r="B1142" s="10">
        <f t="shared" si="200"/>
        <v>9</v>
      </c>
      <c r="C1142" s="23">
        <v>5.6</v>
      </c>
      <c r="D1142" s="24">
        <v>17.959199999999999</v>
      </c>
      <c r="E1142" s="24">
        <v>24.696000000000002</v>
      </c>
      <c r="F1142" s="48"/>
      <c r="G1142" s="48"/>
      <c r="H1142" s="1">
        <f t="shared" si="201"/>
        <v>-12.627624194709403</v>
      </c>
      <c r="I1142" s="1">
        <f t="shared" si="194"/>
        <v>-14.497227706932463</v>
      </c>
      <c r="J1142" s="4">
        <f>B1142+('PV model'!$B$3/15)+(I1142/60)</f>
        <v>8.4817128715511245</v>
      </c>
      <c r="K1142" s="2">
        <f t="shared" si="195"/>
        <v>52.774306926733132</v>
      </c>
      <c r="L1142" s="2">
        <f>DEGREES(ASIN((((COS(RADIANS('PV model'!$B$2))*COS(RADIANS(H1142))*COS(RADIANS(K1142)))+(SIN(RADIANS('PV model'!$B$2))*SIN(RADIANS(H1142)))))))</f>
        <v>8.8702544957677745</v>
      </c>
      <c r="M1142" s="3">
        <f t="shared" si="191"/>
        <v>8.8702544957677745</v>
      </c>
      <c r="N1142" s="2">
        <f t="shared" si="196"/>
        <v>51.850694276222484</v>
      </c>
      <c r="O1142" s="2">
        <f>IF('PV model'!$B$2&gt;0, 180-N1142,IF('PV model'!$B$2&lt;0,0-N1142,N1142))</f>
        <v>128.1493057237775</v>
      </c>
      <c r="P1142" s="2">
        <f>ABS(O1142-'PV model'!$B$5)</f>
        <v>76.850694276222498</v>
      </c>
      <c r="Q1142" s="3">
        <f t="shared" si="192"/>
        <v>81.129745504232233</v>
      </c>
      <c r="R1142" s="3">
        <f t="shared" si="197"/>
        <v>17.959199999999978</v>
      </c>
      <c r="S1142" s="3">
        <f t="shared" si="193"/>
        <v>28.019058177388171</v>
      </c>
      <c r="T1142" s="3">
        <f>(0.5*(1-COS(RADIANS(90-$X$3)))*(D1142+E1142)*'PV model'!$B$4)</f>
        <v>0</v>
      </c>
      <c r="U1142" s="3">
        <f t="shared" si="198"/>
        <v>45.978258177388149</v>
      </c>
      <c r="V1142" s="3">
        <f>('PV model'!$B$13*(U1142/1000)*(1-'PV model'!$B$14*((20+C1142)-25))*'PV model'!$B$10)/'PV model'!$B$12</f>
        <v>4.5849563193619307</v>
      </c>
    </row>
    <row r="1143" spans="1:22" x14ac:dyDescent="0.2">
      <c r="A1143" s="10">
        <f t="shared" si="199"/>
        <v>48</v>
      </c>
      <c r="B1143" s="10">
        <f t="shared" si="200"/>
        <v>10</v>
      </c>
      <c r="C1143" s="23">
        <v>5.6</v>
      </c>
      <c r="D1143" s="24">
        <v>160.51034999999999</v>
      </c>
      <c r="E1143" s="24">
        <v>67.914000000000001</v>
      </c>
      <c r="F1143" s="48"/>
      <c r="G1143" s="48"/>
      <c r="H1143" s="1">
        <f t="shared" si="201"/>
        <v>-12.627624194709403</v>
      </c>
      <c r="I1143" s="1">
        <f t="shared" si="194"/>
        <v>-14.497227706932463</v>
      </c>
      <c r="J1143" s="4">
        <f>B1143+('PV model'!$B$3/15)+(I1143/60)</f>
        <v>9.4817128715511245</v>
      </c>
      <c r="K1143" s="2">
        <f t="shared" si="195"/>
        <v>37.774306926733132</v>
      </c>
      <c r="L1143" s="2">
        <f>DEGREES(ASIN((((COS(RADIANS('PV model'!$B$2))*COS(RADIANS(H1143))*COS(RADIANS(K1143)))+(SIN(RADIANS('PV model'!$B$2))*SIN(RADIANS(H1143)))))))</f>
        <v>14.874919004586772</v>
      </c>
      <c r="M1143" s="3">
        <f t="shared" si="191"/>
        <v>14.874919004586772</v>
      </c>
      <c r="N1143" s="2">
        <f t="shared" si="196"/>
        <v>38.203869058082986</v>
      </c>
      <c r="O1143" s="2">
        <f>IF('PV model'!$B$2&gt;0, 180-N1143,IF('PV model'!$B$2&lt;0,0-N1143,N1143))</f>
        <v>141.796130941917</v>
      </c>
      <c r="P1143" s="2">
        <f>ABS(O1143-'PV model'!$B$5)</f>
        <v>63.203869058083001</v>
      </c>
      <c r="Q1143" s="3">
        <f t="shared" si="192"/>
        <v>75.125080995413228</v>
      </c>
      <c r="R1143" s="3">
        <f t="shared" si="197"/>
        <v>160.51034999999999</v>
      </c>
      <c r="S1143" s="3">
        <f t="shared" si="193"/>
        <v>83.135257358295803</v>
      </c>
      <c r="T1143" s="3">
        <f>(0.5*(1-COS(RADIANS(90-$X$3)))*(D1143+E1143)*'PV model'!$B$4)</f>
        <v>0</v>
      </c>
      <c r="U1143" s="3">
        <f t="shared" si="198"/>
        <v>243.64560735829579</v>
      </c>
      <c r="V1143" s="3">
        <f>('PV model'!$B$13*(U1143/1000)*(1-'PV model'!$B$14*((20+C1143)-25))*'PV model'!$B$10)/'PV model'!$B$12</f>
        <v>24.296363355747562</v>
      </c>
    </row>
    <row r="1144" spans="1:22" x14ac:dyDescent="0.2">
      <c r="A1144" s="10">
        <f t="shared" si="199"/>
        <v>48</v>
      </c>
      <c r="B1144" s="10">
        <f t="shared" si="200"/>
        <v>11</v>
      </c>
      <c r="C1144" s="23">
        <v>6.9</v>
      </c>
      <c r="D1144" s="24">
        <v>353.57175000000001</v>
      </c>
      <c r="E1144" s="24">
        <v>90.846000000000004</v>
      </c>
      <c r="F1144" s="48"/>
      <c r="G1144" s="48"/>
      <c r="H1144" s="1">
        <f t="shared" si="201"/>
        <v>-12.627624194709403</v>
      </c>
      <c r="I1144" s="1">
        <f t="shared" si="194"/>
        <v>-14.497227706932463</v>
      </c>
      <c r="J1144" s="4">
        <f>B1144+('PV model'!$B$3/15)+(I1144/60)</f>
        <v>10.481712871551125</v>
      </c>
      <c r="K1144" s="2">
        <f t="shared" si="195"/>
        <v>22.774306926733132</v>
      </c>
      <c r="L1144" s="2">
        <f>DEGREES(ASIN((((COS(RADIANS('PV model'!$B$2))*COS(RADIANS(H1144))*COS(RADIANS(K1144)))+(SIN(RADIANS('PV model'!$B$2))*SIN(RADIANS(H1144)))))))</f>
        <v>19.235378594932421</v>
      </c>
      <c r="M1144" s="3">
        <f t="shared" si="191"/>
        <v>19.235378594932421</v>
      </c>
      <c r="N1144" s="2">
        <f t="shared" si="196"/>
        <v>23.582778750837051</v>
      </c>
      <c r="O1144" s="2">
        <f>IF('PV model'!$B$2&gt;0, 180-N1144,IF('PV model'!$B$2&lt;0,0-N1144,N1144))</f>
        <v>156.41722124916294</v>
      </c>
      <c r="P1144" s="2">
        <f>ABS(O1144-'PV model'!$B$5)</f>
        <v>48.582778750837065</v>
      </c>
      <c r="Q1144" s="3">
        <f t="shared" si="192"/>
        <v>70.764621405067587</v>
      </c>
      <c r="R1144" s="3">
        <f t="shared" si="197"/>
        <v>353.57174999999995</v>
      </c>
      <c r="S1144" s="3">
        <f t="shared" si="193"/>
        <v>115.53392666865916</v>
      </c>
      <c r="T1144" s="3">
        <f>(0.5*(1-COS(RADIANS(90-$X$3)))*(D1144+E1144)*'PV model'!$B$4)</f>
        <v>0</v>
      </c>
      <c r="U1144" s="3">
        <f t="shared" si="198"/>
        <v>469.1056766686591</v>
      </c>
      <c r="V1144" s="3">
        <f>('PV model'!$B$13*(U1144/1000)*(1-'PV model'!$B$14*((20+C1144)-25))*'PV model'!$B$10)/'PV model'!$B$12</f>
        <v>46.535425733656695</v>
      </c>
    </row>
    <row r="1145" spans="1:22" x14ac:dyDescent="0.2">
      <c r="A1145" s="10">
        <f t="shared" si="199"/>
        <v>48</v>
      </c>
      <c r="B1145" s="10">
        <f t="shared" si="200"/>
        <v>12</v>
      </c>
      <c r="C1145" s="23">
        <v>8.1999999999999993</v>
      </c>
      <c r="D1145" s="24">
        <v>507.34739999999999</v>
      </c>
      <c r="E1145" s="24">
        <v>94.374000000000009</v>
      </c>
      <c r="F1145" s="48"/>
      <c r="G1145" s="48"/>
      <c r="H1145" s="1">
        <f t="shared" si="201"/>
        <v>-12.627624194709403</v>
      </c>
      <c r="I1145" s="1">
        <f t="shared" si="194"/>
        <v>-14.497227706932463</v>
      </c>
      <c r="J1145" s="4">
        <f>B1145+('PV model'!$B$3/15)+(I1145/60)</f>
        <v>11.481712871551125</v>
      </c>
      <c r="K1145" s="2">
        <f t="shared" si="195"/>
        <v>7.7743069267331322</v>
      </c>
      <c r="L1145" s="2">
        <f>DEGREES(ASIN((((COS(RADIANS('PV model'!$B$2))*COS(RADIANS(H1145))*COS(RADIANS(K1145)))+(SIN(RADIANS('PV model'!$B$2))*SIN(RADIANS(H1145)))))))</f>
        <v>21.559069910530418</v>
      </c>
      <c r="M1145" s="3">
        <f t="shared" si="191"/>
        <v>21.559069910530418</v>
      </c>
      <c r="N1145" s="2">
        <f t="shared" si="196"/>
        <v>8.1594677199334793</v>
      </c>
      <c r="O1145" s="2">
        <f>IF('PV model'!$B$2&gt;0, 180-N1145,IF('PV model'!$B$2&lt;0,0-N1145,N1145))</f>
        <v>171.84053228006653</v>
      </c>
      <c r="P1145" s="2">
        <f>ABS(O1145-'PV model'!$B$5)</f>
        <v>33.159467719933474</v>
      </c>
      <c r="Q1145" s="3">
        <f t="shared" si="192"/>
        <v>68.440930089469575</v>
      </c>
      <c r="R1145" s="3">
        <f t="shared" si="197"/>
        <v>507.34740000000011</v>
      </c>
      <c r="S1145" s="3">
        <f t="shared" si="193"/>
        <v>122.36994675060599</v>
      </c>
      <c r="T1145" s="3">
        <f>(0.5*(1-COS(RADIANS(90-$X$3)))*(D1145+E1145)*'PV model'!$B$4)</f>
        <v>0</v>
      </c>
      <c r="U1145" s="3">
        <f t="shared" si="198"/>
        <v>629.71734675060611</v>
      </c>
      <c r="V1145" s="3">
        <f>('PV model'!$B$13*(U1145/1000)*(1-'PV model'!$B$14*((20+C1145)-25))*'PV model'!$B$10)/'PV model'!$B$12</f>
        <v>62.140830192631341</v>
      </c>
    </row>
    <row r="1146" spans="1:22" x14ac:dyDescent="0.2">
      <c r="A1146" s="10">
        <f t="shared" si="199"/>
        <v>48</v>
      </c>
      <c r="B1146" s="10">
        <f t="shared" si="200"/>
        <v>13</v>
      </c>
      <c r="C1146" s="23">
        <v>7.4</v>
      </c>
      <c r="D1146" s="24">
        <v>457.95960000000002</v>
      </c>
      <c r="E1146" s="24">
        <v>119.952</v>
      </c>
      <c r="F1146" s="48"/>
      <c r="G1146" s="48"/>
      <c r="H1146" s="1">
        <f t="shared" si="201"/>
        <v>-12.627624194709403</v>
      </c>
      <c r="I1146" s="1">
        <f t="shared" si="194"/>
        <v>-14.497227706932463</v>
      </c>
      <c r="J1146" s="4">
        <f>B1146+('PV model'!$B$3/15)+(I1146/60)</f>
        <v>12.481712871551125</v>
      </c>
      <c r="K1146" s="2">
        <f t="shared" si="195"/>
        <v>-7.2256930732668678</v>
      </c>
      <c r="L1146" s="2">
        <f>DEGREES(ASIN((((COS(RADIANS('PV model'!$B$2))*COS(RADIANS(H1146))*COS(RADIANS(K1146)))+(SIN(RADIANS('PV model'!$B$2))*SIN(RADIANS(H1146)))))))</f>
        <v>21.601631637283816</v>
      </c>
      <c r="M1146" s="3">
        <f t="shared" si="191"/>
        <v>21.601631637283816</v>
      </c>
      <c r="N1146" s="2">
        <f t="shared" si="196"/>
        <v>-7.5855911823707087</v>
      </c>
      <c r="O1146" s="2">
        <f>IF('PV model'!$B$2&gt;0, 180-N1146,IF('PV model'!$B$2&lt;0,0-N1146,N1146))</f>
        <v>187.58559118237071</v>
      </c>
      <c r="P1146" s="2">
        <f>ABS(O1146-'PV model'!$B$5)</f>
        <v>17.414408817629294</v>
      </c>
      <c r="Q1146" s="3">
        <f t="shared" si="192"/>
        <v>68.398368362716184</v>
      </c>
      <c r="R1146" s="3">
        <f t="shared" si="197"/>
        <v>457.95960000000002</v>
      </c>
      <c r="S1146" s="3">
        <f t="shared" si="193"/>
        <v>154.86258865364695</v>
      </c>
      <c r="T1146" s="3">
        <f>(0.5*(1-COS(RADIANS(90-$X$3)))*(D1146+E1146)*'PV model'!$B$4)</f>
        <v>0</v>
      </c>
      <c r="U1146" s="3">
        <f t="shared" si="198"/>
        <v>612.822188653647</v>
      </c>
      <c r="V1146" s="3">
        <f>('PV model'!$B$13*(U1146/1000)*(1-'PV model'!$B$14*((20+C1146)-25))*'PV model'!$B$10)/'PV model'!$B$12</f>
        <v>60.669632000431498</v>
      </c>
    </row>
    <row r="1147" spans="1:22" x14ac:dyDescent="0.2">
      <c r="A1147" s="10">
        <f t="shared" si="199"/>
        <v>48</v>
      </c>
      <c r="B1147" s="10">
        <f t="shared" si="200"/>
        <v>14</v>
      </c>
      <c r="C1147" s="23">
        <v>6.7</v>
      </c>
      <c r="D1147" s="24">
        <v>446.73509999999999</v>
      </c>
      <c r="E1147" s="24">
        <v>114.66</v>
      </c>
      <c r="F1147" s="48"/>
      <c r="G1147" s="48"/>
      <c r="H1147" s="1">
        <f t="shared" si="201"/>
        <v>-12.627624194709403</v>
      </c>
      <c r="I1147" s="1">
        <f t="shared" si="194"/>
        <v>-14.497227706932463</v>
      </c>
      <c r="J1147" s="4">
        <f>B1147+('PV model'!$B$3/15)+(I1147/60)</f>
        <v>13.481712871551125</v>
      </c>
      <c r="K1147" s="2">
        <f t="shared" si="195"/>
        <v>-22.225693073266868</v>
      </c>
      <c r="L1147" s="2">
        <f>DEGREES(ASIN((((COS(RADIANS('PV model'!$B$2))*COS(RADIANS(H1147))*COS(RADIANS(K1147)))+(SIN(RADIANS('PV model'!$B$2))*SIN(RADIANS(H1147)))))))</f>
        <v>19.35832335774672</v>
      </c>
      <c r="M1147" s="3">
        <f t="shared" si="191"/>
        <v>19.35832335774672</v>
      </c>
      <c r="N1147" s="2">
        <f t="shared" si="196"/>
        <v>-23.030728858592049</v>
      </c>
      <c r="O1147" s="2">
        <f>IF('PV model'!$B$2&gt;0, 180-N1147,IF('PV model'!$B$2&lt;0,0-N1147,N1147))</f>
        <v>203.03072885859206</v>
      </c>
      <c r="P1147" s="2">
        <f>ABS(O1147-'PV model'!$B$5)</f>
        <v>1.969271141407944</v>
      </c>
      <c r="Q1147" s="3">
        <f t="shared" si="192"/>
        <v>70.641676642253287</v>
      </c>
      <c r="R1147" s="3">
        <f t="shared" si="197"/>
        <v>446.73509999999976</v>
      </c>
      <c r="S1147" s="3">
        <f t="shared" si="193"/>
        <v>145.93997413390602</v>
      </c>
      <c r="T1147" s="3">
        <f>(0.5*(1-COS(RADIANS(90-$X$3)))*(D1147+E1147)*'PV model'!$B$4)</f>
        <v>0</v>
      </c>
      <c r="U1147" s="3">
        <f t="shared" si="198"/>
        <v>592.67507413390581</v>
      </c>
      <c r="V1147" s="3">
        <f>('PV model'!$B$13*(U1147/1000)*(1-'PV model'!$B$14*((20+C1147)-25))*'PV model'!$B$10)/'PV model'!$B$12</f>
        <v>58.840942567634329</v>
      </c>
    </row>
    <row r="1148" spans="1:22" x14ac:dyDescent="0.2">
      <c r="A1148" s="10">
        <f t="shared" si="199"/>
        <v>48</v>
      </c>
      <c r="B1148" s="10">
        <f t="shared" si="200"/>
        <v>15</v>
      </c>
      <c r="C1148" s="23">
        <v>5.9</v>
      </c>
      <c r="D1148" s="24">
        <v>391.73504999999994</v>
      </c>
      <c r="E1148" s="24">
        <v>100.548</v>
      </c>
      <c r="F1148" s="48"/>
      <c r="G1148" s="48"/>
      <c r="H1148" s="1">
        <f t="shared" si="201"/>
        <v>-12.627624194709403</v>
      </c>
      <c r="I1148" s="1">
        <f t="shared" si="194"/>
        <v>-14.497227706932463</v>
      </c>
      <c r="J1148" s="4">
        <f>B1148+('PV model'!$B$3/15)+(I1148/60)</f>
        <v>14.481712871551125</v>
      </c>
      <c r="K1148" s="2">
        <f t="shared" si="195"/>
        <v>-37.225693073266868</v>
      </c>
      <c r="L1148" s="2">
        <f>DEGREES(ASIN((((COS(RADIANS('PV model'!$B$2))*COS(RADIANS(H1148))*COS(RADIANS(K1148)))+(SIN(RADIANS('PV model'!$B$2))*SIN(RADIANS(H1148)))))))</f>
        <v>15.065993476274546</v>
      </c>
      <c r="M1148" s="3">
        <f t="shared" si="191"/>
        <v>15.065993476274546</v>
      </c>
      <c r="N1148" s="2">
        <f t="shared" si="196"/>
        <v>-37.686215768103274</v>
      </c>
      <c r="O1148" s="2">
        <f>IF('PV model'!$B$2&gt;0, 180-N1148,IF('PV model'!$B$2&lt;0,0-N1148,N1148))</f>
        <v>217.68621576810327</v>
      </c>
      <c r="P1148" s="2">
        <f>ABS(O1148-'PV model'!$B$5)</f>
        <v>12.686215768103267</v>
      </c>
      <c r="Q1148" s="3">
        <f t="shared" si="192"/>
        <v>74.934006523725458</v>
      </c>
      <c r="R1148" s="3">
        <f t="shared" si="197"/>
        <v>391.73504999999989</v>
      </c>
      <c r="S1148" s="3">
        <f t="shared" si="193"/>
        <v>124.43555152002918</v>
      </c>
      <c r="T1148" s="3">
        <f>(0.5*(1-COS(RADIANS(90-$X$3)))*(D1148+E1148)*'PV model'!$B$4)</f>
        <v>0</v>
      </c>
      <c r="U1148" s="3">
        <f t="shared" si="198"/>
        <v>516.17060152002909</v>
      </c>
      <c r="V1148" s="3">
        <f>('PV model'!$B$13*(U1148/1000)*(1-'PV model'!$B$14*((20+C1148)-25))*'PV model'!$B$10)/'PV model'!$B$12</f>
        <v>51.410666239961515</v>
      </c>
    </row>
    <row r="1149" spans="1:22" x14ac:dyDescent="0.2">
      <c r="A1149" s="10">
        <f t="shared" si="199"/>
        <v>48</v>
      </c>
      <c r="B1149" s="10">
        <f t="shared" si="200"/>
        <v>16</v>
      </c>
      <c r="C1149" s="23">
        <v>5.4</v>
      </c>
      <c r="D1149" s="24">
        <v>309.7962</v>
      </c>
      <c r="E1149" s="24">
        <v>66.149999999999991</v>
      </c>
      <c r="F1149" s="48"/>
      <c r="G1149" s="48"/>
      <c r="H1149" s="1">
        <f t="shared" si="201"/>
        <v>-12.627624194709403</v>
      </c>
      <c r="I1149" s="1">
        <f t="shared" si="194"/>
        <v>-14.497227706932463</v>
      </c>
      <c r="J1149" s="4">
        <f>B1149+('PV model'!$B$3/15)+(I1149/60)</f>
        <v>15.481712871551125</v>
      </c>
      <c r="K1149" s="2">
        <f t="shared" si="195"/>
        <v>-52.225693073266868</v>
      </c>
      <c r="L1149" s="2">
        <f>DEGREES(ASIN((((COS(RADIANS('PV model'!$B$2))*COS(RADIANS(H1149))*COS(RADIANS(K1149)))+(SIN(RADIANS('PV model'!$B$2))*SIN(RADIANS(H1149)))))))</f>
        <v>9.1138092162786286</v>
      </c>
      <c r="M1149" s="3">
        <f t="shared" si="191"/>
        <v>9.1138092162786286</v>
      </c>
      <c r="N1149" s="2">
        <f t="shared" si="196"/>
        <v>-51.368029460867959</v>
      </c>
      <c r="O1149" s="2">
        <f>IF('PV model'!$B$2&gt;0, 180-N1149,IF('PV model'!$B$2&lt;0,0-N1149,N1149))</f>
        <v>231.36802946086794</v>
      </c>
      <c r="P1149" s="2">
        <f>ABS(O1149-'PV model'!$B$5)</f>
        <v>26.368029460867945</v>
      </c>
      <c r="Q1149" s="3">
        <f t="shared" si="192"/>
        <v>80.886190783721375</v>
      </c>
      <c r="R1149" s="3">
        <f t="shared" si="197"/>
        <v>309.79620000000006</v>
      </c>
      <c r="S1149" s="3">
        <f t="shared" si="193"/>
        <v>79.295062340476179</v>
      </c>
      <c r="T1149" s="3">
        <f>(0.5*(1-COS(RADIANS(90-$X$3)))*(D1149+E1149)*'PV model'!$B$4)</f>
        <v>0</v>
      </c>
      <c r="U1149" s="3">
        <f t="shared" si="198"/>
        <v>389.09126234047625</v>
      </c>
      <c r="V1149" s="3">
        <f>('PV model'!$B$13*(U1149/1000)*(1-'PV model'!$B$14*((20+C1149)-25))*'PV model'!$B$10)/'PV model'!$B$12</f>
        <v>38.831332883420316</v>
      </c>
    </row>
    <row r="1150" spans="1:22" x14ac:dyDescent="0.2">
      <c r="A1150" s="10">
        <f t="shared" si="199"/>
        <v>48</v>
      </c>
      <c r="B1150" s="10">
        <f t="shared" si="200"/>
        <v>17</v>
      </c>
      <c r="C1150" s="23">
        <v>4.8</v>
      </c>
      <c r="D1150" s="24">
        <v>65.102100000000007</v>
      </c>
      <c r="E1150" s="24">
        <v>34.398000000000003</v>
      </c>
      <c r="F1150" s="48"/>
      <c r="G1150" s="48"/>
      <c r="H1150" s="1">
        <f t="shared" si="201"/>
        <v>-12.627624194709403</v>
      </c>
      <c r="I1150" s="1">
        <f t="shared" si="194"/>
        <v>-14.497227706932463</v>
      </c>
      <c r="J1150" s="4">
        <f>B1150+('PV model'!$B$3/15)+(I1150/60)</f>
        <v>16.481712871551125</v>
      </c>
      <c r="K1150" s="2">
        <f t="shared" si="195"/>
        <v>-67.225693073266868</v>
      </c>
      <c r="L1150" s="2">
        <f>DEGREES(ASIN((((COS(RADIANS('PV model'!$B$2))*COS(RADIANS(H1150))*COS(RADIANS(K1150)))+(SIN(RADIANS('PV model'!$B$2))*SIN(RADIANS(H1150)))))))</f>
        <v>1.9362934955127307</v>
      </c>
      <c r="M1150" s="3">
        <f t="shared" si="191"/>
        <v>1.9362934955127307</v>
      </c>
      <c r="N1150" s="2">
        <f t="shared" si="196"/>
        <v>-64.190704639658406</v>
      </c>
      <c r="O1150" s="2">
        <f>IF('PV model'!$B$2&gt;0, 180-N1150,IF('PV model'!$B$2&lt;0,0-N1150,N1150))</f>
        <v>244.19070463965841</v>
      </c>
      <c r="P1150" s="2">
        <f>ABS(O1150-'PV model'!$B$5)</f>
        <v>39.190704639658406</v>
      </c>
      <c r="Q1150" s="3">
        <f t="shared" si="192"/>
        <v>88.063706504487271</v>
      </c>
      <c r="R1150" s="3">
        <f t="shared" si="197"/>
        <v>65.102100000000036</v>
      </c>
      <c r="S1150" s="3">
        <f t="shared" si="193"/>
        <v>39.791917776747233</v>
      </c>
      <c r="T1150" s="3">
        <f>(0.5*(1-COS(RADIANS(90-$X$3)))*(D1150+E1150)*'PV model'!$B$4)</f>
        <v>0</v>
      </c>
      <c r="U1150" s="3">
        <f t="shared" si="198"/>
        <v>104.89401777674726</v>
      </c>
      <c r="V1150" s="3">
        <f>('PV model'!$B$13*(U1150/1000)*(1-'PV model'!$B$14*((20+C1150)-25))*'PV model'!$B$10)/'PV model'!$B$12</f>
        <v>10.493594181777226</v>
      </c>
    </row>
    <row r="1151" spans="1:22" x14ac:dyDescent="0.2">
      <c r="A1151" s="10">
        <f t="shared" si="199"/>
        <v>48</v>
      </c>
      <c r="B1151" s="10">
        <f t="shared" si="200"/>
        <v>18</v>
      </c>
      <c r="C1151" s="23">
        <v>4.3</v>
      </c>
      <c r="D1151" s="24">
        <v>0</v>
      </c>
      <c r="E1151" s="24">
        <v>2.6460000000000004</v>
      </c>
      <c r="F1151" s="48"/>
      <c r="G1151" s="48"/>
      <c r="H1151" s="1">
        <f t="shared" si="201"/>
        <v>-12.627624194709403</v>
      </c>
      <c r="I1151" s="1">
        <f t="shared" si="194"/>
        <v>-14.497227706932463</v>
      </c>
      <c r="J1151" s="4">
        <f>B1151+('PV model'!$B$3/15)+(I1151/60)</f>
        <v>17.481712871551125</v>
      </c>
      <c r="K1151" s="2">
        <f t="shared" si="195"/>
        <v>-82.225693073266868</v>
      </c>
      <c r="L1151" s="2">
        <f>DEGREES(ASIN((((COS(RADIANS('PV model'!$B$2))*COS(RADIANS(H1151))*COS(RADIANS(K1151)))+(SIN(RADIANS('PV model'!$B$2))*SIN(RADIANS(H1151)))))))</f>
        <v>-6.0502184514657156</v>
      </c>
      <c r="M1151" s="3">
        <f t="shared" si="191"/>
        <v>0</v>
      </c>
      <c r="N1151" s="2">
        <f t="shared" si="196"/>
        <v>-76.472552740449586</v>
      </c>
      <c r="O1151" s="2">
        <f>IF('PV model'!$B$2&gt;0, 180-N1151,IF('PV model'!$B$2&lt;0,0-N1151,N1151))</f>
        <v>256.4725527404496</v>
      </c>
      <c r="P1151" s="2">
        <f>ABS(O1151-'PV model'!$B$5)</f>
        <v>51.472552740449601</v>
      </c>
      <c r="Q1151" s="3">
        <f t="shared" si="192"/>
        <v>96.050218451465724</v>
      </c>
      <c r="R1151" s="3">
        <f t="shared" si="197"/>
        <v>0</v>
      </c>
      <c r="S1151" s="3">
        <f t="shared" si="193"/>
        <v>2.6460000000000004</v>
      </c>
      <c r="T1151" s="3">
        <f>(0.5*(1-COS(RADIANS(90-$X$3)))*(D1151+E1151)*'PV model'!$B$4)</f>
        <v>0</v>
      </c>
      <c r="U1151" s="3">
        <f t="shared" si="198"/>
        <v>2.6460000000000004</v>
      </c>
      <c r="V1151" s="3">
        <f>('PV model'!$B$13*(U1151/1000)*(1-'PV model'!$B$14*((20+C1151)-25))*'PV model'!$B$10)/'PV model'!$B$12</f>
        <v>0.26523474364800004</v>
      </c>
    </row>
    <row r="1152" spans="1:22" x14ac:dyDescent="0.2">
      <c r="A1152" s="10">
        <f t="shared" si="199"/>
        <v>48</v>
      </c>
      <c r="B1152" s="10">
        <f t="shared" si="200"/>
        <v>19</v>
      </c>
      <c r="C1152" s="23">
        <v>4.4000000000000004</v>
      </c>
      <c r="D1152" s="24">
        <v>0</v>
      </c>
      <c r="E1152" s="24">
        <v>0</v>
      </c>
      <c r="F1152" s="48"/>
      <c r="G1152" s="48"/>
      <c r="H1152" s="1">
        <f t="shared" si="201"/>
        <v>-12.627624194709403</v>
      </c>
      <c r="I1152" s="1">
        <f t="shared" si="194"/>
        <v>-14.497227706932463</v>
      </c>
      <c r="J1152" s="4">
        <f>B1152+('PV model'!$B$3/15)+(I1152/60)</f>
        <v>18.481712871551125</v>
      </c>
      <c r="K1152" s="2">
        <f t="shared" si="195"/>
        <v>-97.225693073266868</v>
      </c>
      <c r="L1152" s="2">
        <f>DEGREES(ASIN((((COS(RADIANS('PV model'!$B$2))*COS(RADIANS(H1152))*COS(RADIANS(K1152)))+(SIN(RADIANS('PV model'!$B$2))*SIN(RADIANS(H1152)))))))</f>
        <v>-14.458789324685958</v>
      </c>
      <c r="M1152" s="3">
        <f t="shared" si="191"/>
        <v>0</v>
      </c>
      <c r="N1152" s="2">
        <f t="shared" si="196"/>
        <v>-88.658233365180664</v>
      </c>
      <c r="O1152" s="2">
        <f>IF('PV model'!$B$2&gt;0, 180-N1152,IF('PV model'!$B$2&lt;0,0-N1152,N1152))</f>
        <v>268.65823336518065</v>
      </c>
      <c r="P1152" s="2">
        <f>ABS(O1152-'PV model'!$B$5)</f>
        <v>63.658233365180649</v>
      </c>
      <c r="Q1152" s="3">
        <f t="shared" si="192"/>
        <v>104.45878932468595</v>
      </c>
      <c r="R1152" s="3">
        <f t="shared" si="197"/>
        <v>0</v>
      </c>
      <c r="S1152" s="3">
        <f t="shared" si="193"/>
        <v>0</v>
      </c>
      <c r="T1152" s="3">
        <f>(0.5*(1-COS(RADIANS(90-$X$3)))*(D1152+E1152)*'PV model'!$B$4)</f>
        <v>0</v>
      </c>
      <c r="U1152" s="3">
        <f t="shared" si="198"/>
        <v>0</v>
      </c>
      <c r="V1152" s="3">
        <f>('PV model'!$B$13*(U1152/1000)*(1-'PV model'!$B$14*((20+C1152)-25))*'PV model'!$B$10)/'PV model'!$B$12</f>
        <v>0</v>
      </c>
    </row>
    <row r="1153" spans="1:22" x14ac:dyDescent="0.2">
      <c r="A1153" s="10">
        <f t="shared" si="199"/>
        <v>48</v>
      </c>
      <c r="B1153" s="10">
        <f t="shared" si="200"/>
        <v>20</v>
      </c>
      <c r="C1153" s="23">
        <v>4.5</v>
      </c>
      <c r="D1153" s="24">
        <v>0</v>
      </c>
      <c r="E1153" s="24">
        <v>0</v>
      </c>
      <c r="F1153" s="48"/>
      <c r="G1153" s="48"/>
      <c r="H1153" s="1">
        <f t="shared" si="201"/>
        <v>-12.627624194709403</v>
      </c>
      <c r="I1153" s="1">
        <f t="shared" si="194"/>
        <v>-14.497227706932463</v>
      </c>
      <c r="J1153" s="4">
        <f>B1153+('PV model'!$B$3/15)+(I1153/60)</f>
        <v>19.481712871551125</v>
      </c>
      <c r="K1153" s="2">
        <f t="shared" si="195"/>
        <v>-112.22569307326687</v>
      </c>
      <c r="L1153" s="2">
        <f>DEGREES(ASIN((((COS(RADIANS('PV model'!$B$2))*COS(RADIANS(H1153))*COS(RADIANS(K1153)))+(SIN(RADIANS('PV model'!$B$2))*SIN(RADIANS(H1153)))))))</f>
        <v>-22.906566397604486</v>
      </c>
      <c r="M1153" s="3">
        <f t="shared" si="191"/>
        <v>0</v>
      </c>
      <c r="N1153" s="2">
        <f t="shared" si="196"/>
        <v>-78.708109785927078</v>
      </c>
      <c r="O1153" s="2">
        <f>IF('PV model'!$B$2&gt;0, 180-N1153,IF('PV model'!$B$2&lt;0,0-N1153,N1153))</f>
        <v>258.70810978592709</v>
      </c>
      <c r="P1153" s="2">
        <f>ABS(O1153-'PV model'!$B$5)</f>
        <v>53.708109785927093</v>
      </c>
      <c r="Q1153" s="3">
        <f t="shared" si="192"/>
        <v>112.90656639760448</v>
      </c>
      <c r="R1153" s="3">
        <f t="shared" si="197"/>
        <v>0</v>
      </c>
      <c r="S1153" s="3">
        <f t="shared" si="193"/>
        <v>0</v>
      </c>
      <c r="T1153" s="3">
        <f>(0.5*(1-COS(RADIANS(90-$X$3)))*(D1153+E1153)*'PV model'!$B$4)</f>
        <v>0</v>
      </c>
      <c r="U1153" s="3">
        <f t="shared" si="198"/>
        <v>0</v>
      </c>
      <c r="V1153" s="3">
        <f>('PV model'!$B$13*(U1153/1000)*(1-'PV model'!$B$14*((20+C1153)-25))*'PV model'!$B$10)/'PV model'!$B$12</f>
        <v>0</v>
      </c>
    </row>
    <row r="1154" spans="1:22" x14ac:dyDescent="0.2">
      <c r="A1154" s="10">
        <f t="shared" si="199"/>
        <v>48</v>
      </c>
      <c r="B1154" s="10">
        <f t="shared" si="200"/>
        <v>21</v>
      </c>
      <c r="C1154" s="23">
        <v>4.5999999999999996</v>
      </c>
      <c r="D1154" s="24">
        <v>0</v>
      </c>
      <c r="E1154" s="24">
        <v>0</v>
      </c>
      <c r="F1154" s="48"/>
      <c r="G1154" s="48"/>
      <c r="H1154" s="1">
        <f t="shared" si="201"/>
        <v>-12.627624194709403</v>
      </c>
      <c r="I1154" s="1">
        <f t="shared" si="194"/>
        <v>-14.497227706932463</v>
      </c>
      <c r="J1154" s="4">
        <f>B1154+('PV model'!$B$3/15)+(I1154/60)</f>
        <v>20.481712871551125</v>
      </c>
      <c r="K1154" s="2">
        <f t="shared" si="195"/>
        <v>-127.22569307326687</v>
      </c>
      <c r="L1154" s="2">
        <f>DEGREES(ASIN((((COS(RADIANS('PV model'!$B$2))*COS(RADIANS(H1154))*COS(RADIANS(K1154)))+(SIN(RADIANS('PV model'!$B$2))*SIN(RADIANS(H1154)))))))</f>
        <v>-30.965915899223155</v>
      </c>
      <c r="M1154" s="3">
        <f t="shared" si="191"/>
        <v>0</v>
      </c>
      <c r="N1154" s="2">
        <f t="shared" si="196"/>
        <v>-64.978419432002852</v>
      </c>
      <c r="O1154" s="2">
        <f>IF('PV model'!$B$2&gt;0, 180-N1154,IF('PV model'!$B$2&lt;0,0-N1154,N1154))</f>
        <v>244.97841943200285</v>
      </c>
      <c r="P1154" s="2">
        <f>ABS(O1154-'PV model'!$B$5)</f>
        <v>39.978419432002852</v>
      </c>
      <c r="Q1154" s="3">
        <f t="shared" si="192"/>
        <v>120.96591589922315</v>
      </c>
      <c r="R1154" s="3">
        <f t="shared" si="197"/>
        <v>0</v>
      </c>
      <c r="S1154" s="3">
        <f t="shared" si="193"/>
        <v>0</v>
      </c>
      <c r="T1154" s="3">
        <f>(0.5*(1-COS(RADIANS(90-$X$3)))*(D1154+E1154)*'PV model'!$B$4)</f>
        <v>0</v>
      </c>
      <c r="U1154" s="3">
        <f t="shared" si="198"/>
        <v>0</v>
      </c>
      <c r="V1154" s="3">
        <f>('PV model'!$B$13*(U1154/1000)*(1-'PV model'!$B$14*((20+C1154)-25))*'PV model'!$B$10)/'PV model'!$B$12</f>
        <v>0</v>
      </c>
    </row>
    <row r="1155" spans="1:22" x14ac:dyDescent="0.2">
      <c r="A1155" s="10">
        <f t="shared" si="199"/>
        <v>48</v>
      </c>
      <c r="B1155" s="10">
        <f t="shared" si="200"/>
        <v>22</v>
      </c>
      <c r="C1155" s="23">
        <v>4.5</v>
      </c>
      <c r="D1155" s="24">
        <v>0</v>
      </c>
      <c r="E1155" s="24">
        <v>0</v>
      </c>
      <c r="F1155" s="48"/>
      <c r="G1155" s="48"/>
      <c r="H1155" s="1">
        <f t="shared" si="201"/>
        <v>-12.627624194709403</v>
      </c>
      <c r="I1155" s="1">
        <f t="shared" si="194"/>
        <v>-14.497227706932463</v>
      </c>
      <c r="J1155" s="4">
        <f>B1155+('PV model'!$B$3/15)+(I1155/60)</f>
        <v>21.481712871551125</v>
      </c>
      <c r="K1155" s="2">
        <f t="shared" si="195"/>
        <v>-142.22569307326688</v>
      </c>
      <c r="L1155" s="2">
        <f>DEGREES(ASIN((((COS(RADIANS('PV model'!$B$2))*COS(RADIANS(H1155))*COS(RADIANS(K1155)))+(SIN(RADIANS('PV model'!$B$2))*SIN(RADIANS(H1155)))))))</f>
        <v>-38.100326131836795</v>
      </c>
      <c r="M1155" s="3">
        <f t="shared" si="191"/>
        <v>0</v>
      </c>
      <c r="N1155" s="2">
        <f t="shared" si="196"/>
        <v>-49.427015655165221</v>
      </c>
      <c r="O1155" s="2">
        <f>IF('PV model'!$B$2&gt;0, 180-N1155,IF('PV model'!$B$2&lt;0,0-N1155,N1155))</f>
        <v>229.42701565516523</v>
      </c>
      <c r="P1155" s="2">
        <f>ABS(O1155-'PV model'!$B$5)</f>
        <v>24.427015655165235</v>
      </c>
      <c r="Q1155" s="3">
        <f t="shared" si="192"/>
        <v>128.10032613183679</v>
      </c>
      <c r="R1155" s="3">
        <f t="shared" si="197"/>
        <v>0</v>
      </c>
      <c r="S1155" s="3">
        <f t="shared" si="193"/>
        <v>0</v>
      </c>
      <c r="T1155" s="3">
        <f>(0.5*(1-COS(RADIANS(90-$X$3)))*(D1155+E1155)*'PV model'!$B$4)</f>
        <v>0</v>
      </c>
      <c r="U1155" s="3">
        <f t="shared" si="198"/>
        <v>0</v>
      </c>
      <c r="V1155" s="3">
        <f>('PV model'!$B$13*(U1155/1000)*(1-'PV model'!$B$14*((20+C1155)-25))*'PV model'!$B$10)/'PV model'!$B$12</f>
        <v>0</v>
      </c>
    </row>
    <row r="1156" spans="1:22" x14ac:dyDescent="0.2">
      <c r="A1156" s="10">
        <f t="shared" si="199"/>
        <v>48</v>
      </c>
      <c r="B1156" s="10">
        <f t="shared" si="200"/>
        <v>23</v>
      </c>
      <c r="C1156" s="23">
        <v>4.5</v>
      </c>
      <c r="D1156" s="24">
        <v>0</v>
      </c>
      <c r="E1156" s="24">
        <v>0</v>
      </c>
      <c r="F1156" s="48"/>
      <c r="G1156" s="48"/>
      <c r="H1156" s="1">
        <f t="shared" si="201"/>
        <v>-12.627624194709403</v>
      </c>
      <c r="I1156" s="1">
        <f t="shared" si="194"/>
        <v>-14.497227706932463</v>
      </c>
      <c r="J1156" s="4">
        <f>B1156+('PV model'!$B$3/15)+(I1156/60)</f>
        <v>22.481712871551125</v>
      </c>
      <c r="K1156" s="2">
        <f t="shared" si="195"/>
        <v>-157.22569307326688</v>
      </c>
      <c r="L1156" s="2">
        <f>DEGREES(ASIN((((COS(RADIANS('PV model'!$B$2))*COS(RADIANS(H1156))*COS(RADIANS(K1156)))+(SIN(RADIANS('PV model'!$B$2))*SIN(RADIANS(H1156)))))))</f>
        <v>-43.612722124020237</v>
      </c>
      <c r="M1156" s="3">
        <f t="shared" si="191"/>
        <v>0</v>
      </c>
      <c r="N1156" s="2">
        <f t="shared" si="196"/>
        <v>-31.448038057792935</v>
      </c>
      <c r="O1156" s="2">
        <f>IF('PV model'!$B$2&gt;0, 180-N1156,IF('PV model'!$B$2&lt;0,0-N1156,N1156))</f>
        <v>211.44803805779293</v>
      </c>
      <c r="P1156" s="2">
        <f>ABS(O1156-'PV model'!$B$5)</f>
        <v>6.4480380577929282</v>
      </c>
      <c r="Q1156" s="3">
        <f t="shared" si="192"/>
        <v>133.61272212402025</v>
      </c>
      <c r="R1156" s="3">
        <f t="shared" si="197"/>
        <v>0</v>
      </c>
      <c r="S1156" s="3">
        <f t="shared" si="193"/>
        <v>0</v>
      </c>
      <c r="T1156" s="3">
        <f>(0.5*(1-COS(RADIANS(90-$X$3)))*(D1156+E1156)*'PV model'!$B$4)</f>
        <v>0</v>
      </c>
      <c r="U1156" s="3">
        <f t="shared" si="198"/>
        <v>0</v>
      </c>
      <c r="V1156" s="3">
        <f>('PV model'!$B$13*(U1156/1000)*(1-'PV model'!$B$14*((20+C1156)-25))*'PV model'!$B$10)/'PV model'!$B$12</f>
        <v>0</v>
      </c>
    </row>
    <row r="1157" spans="1:22" x14ac:dyDescent="0.2">
      <c r="A1157" s="10">
        <f t="shared" si="199"/>
        <v>48</v>
      </c>
      <c r="B1157" s="10">
        <f t="shared" si="200"/>
        <v>24</v>
      </c>
      <c r="C1157" s="23">
        <v>4.4000000000000004</v>
      </c>
      <c r="D1157" s="24">
        <v>0</v>
      </c>
      <c r="E1157" s="24">
        <v>0</v>
      </c>
      <c r="F1157" s="48"/>
      <c r="G1157" s="48"/>
      <c r="H1157" s="1">
        <f t="shared" si="201"/>
        <v>-12.627624194709403</v>
      </c>
      <c r="I1157" s="1">
        <f t="shared" si="194"/>
        <v>-14.497227706932463</v>
      </c>
      <c r="J1157" s="4">
        <f>B1157+('PV model'!$B$3/15)+(I1157/60)</f>
        <v>23.481712871551125</v>
      </c>
      <c r="K1157" s="2">
        <f t="shared" si="195"/>
        <v>-172.22569307326688</v>
      </c>
      <c r="L1157" s="2">
        <f>DEGREES(ASIN((((COS(RADIANS('PV model'!$B$2))*COS(RADIANS(H1157))*COS(RADIANS(K1157)))+(SIN(RADIANS('PV model'!$B$2))*SIN(RADIANS(H1157)))))))</f>
        <v>-46.701513384948534</v>
      </c>
      <c r="M1157" s="3">
        <f t="shared" si="191"/>
        <v>0</v>
      </c>
      <c r="N1157" s="2">
        <f t="shared" si="196"/>
        <v>-11.097264432763753</v>
      </c>
      <c r="O1157" s="2">
        <f>IF('PV model'!$B$2&gt;0, 180-N1157,IF('PV model'!$B$2&lt;0,0-N1157,N1157))</f>
        <v>191.09726443276375</v>
      </c>
      <c r="P1157" s="2">
        <f>ABS(O1157-'PV model'!$B$5)</f>
        <v>13.902735567236249</v>
      </c>
      <c r="Q1157" s="3">
        <f t="shared" si="192"/>
        <v>136.70151338494853</v>
      </c>
      <c r="R1157" s="3">
        <f t="shared" si="197"/>
        <v>0</v>
      </c>
      <c r="S1157" s="3">
        <f t="shared" si="193"/>
        <v>0</v>
      </c>
      <c r="T1157" s="3">
        <f>(0.5*(1-COS(RADIANS(90-$X$3)))*(D1157+E1157)*'PV model'!$B$4)</f>
        <v>0</v>
      </c>
      <c r="U1157" s="3">
        <f t="shared" si="198"/>
        <v>0</v>
      </c>
      <c r="V1157" s="3">
        <f>('PV model'!$B$13*(U1157/1000)*(1-'PV model'!$B$14*((20+C1157)-25))*'PV model'!$B$10)/'PV model'!$B$12</f>
        <v>0</v>
      </c>
    </row>
    <row r="1158" spans="1:22" x14ac:dyDescent="0.2">
      <c r="A1158" s="10">
        <f t="shared" si="199"/>
        <v>49</v>
      </c>
      <c r="B1158" s="10">
        <f t="shared" si="200"/>
        <v>1</v>
      </c>
      <c r="C1158" s="23">
        <v>4.2</v>
      </c>
      <c r="D1158" s="24">
        <v>0</v>
      </c>
      <c r="E1158" s="24">
        <v>0</v>
      </c>
      <c r="F1158" s="48"/>
      <c r="G1158" s="48"/>
      <c r="H1158" s="1">
        <f t="shared" si="201"/>
        <v>-12.285316678272599</v>
      </c>
      <c r="I1158" s="1">
        <f t="shared" si="194"/>
        <v>-14.440476748697906</v>
      </c>
      <c r="J1158" s="4">
        <f>B1158+('PV model'!$B$3/15)+(I1158/60)</f>
        <v>0.48265872085503492</v>
      </c>
      <c r="K1158" s="2">
        <f t="shared" si="195"/>
        <v>172.76011918717447</v>
      </c>
      <c r="L1158" s="2">
        <f>DEGREES(ASIN((((COS(RADIANS('PV model'!$B$2))*COS(RADIANS(H1158))*COS(RADIANS(K1158)))+(SIN(RADIANS('PV model'!$B$2))*SIN(RADIANS(H1158)))))))</f>
        <v>-46.417358225418042</v>
      </c>
      <c r="M1158" s="3">
        <f t="shared" ref="M1158:M1221" si="202">IF(L1158&gt;0, L1158, 0)</f>
        <v>0</v>
      </c>
      <c r="N1158" s="2">
        <f t="shared" si="196"/>
        <v>10.289151655216987</v>
      </c>
      <c r="O1158" s="2">
        <f>IF('PV model'!$B$2&gt;0, 180-N1158,IF('PV model'!$B$2&lt;0,0-N1158,N1158))</f>
        <v>169.71084834478302</v>
      </c>
      <c r="P1158" s="2">
        <f>ABS(O1158-'PV model'!$B$5)</f>
        <v>35.289151655216983</v>
      </c>
      <c r="Q1158" s="3">
        <f t="shared" ref="Q1158:Q1221" si="203">DEGREES(ACOS((SIN(RADIANS(L1158))*COS(RADIANS(90-$X$3))+COS(RADIANS(L1158))*COS(RADIANS(P1158))*SIN(RADIANS(90-$X$3)))))</f>
        <v>136.41735822541804</v>
      </c>
      <c r="R1158" s="3">
        <f t="shared" si="197"/>
        <v>0</v>
      </c>
      <c r="S1158" s="3">
        <f t="shared" ref="S1158:S1221" si="204">IF($Z$3=TRUE, IF(E1158=0,0,E1158*(0.5*(1+COS(RADIANS(90-$X$3))*(1+(1-(E1158^2/(D1158+E1158)^2))*(SIN(RADIANS(0.5*$X$3))^3)))*(1+(1-(E1158^2/(D1158+E1158)^2))*(COS(RADIANS(Q1158))^2)*(SIN(RADIANS(90-L1158))^3)))), IF(E1158=0,0,E1158*(0.5*(1+COS(RADIANS(90-$X$3))))))</f>
        <v>0</v>
      </c>
      <c r="T1158" s="3">
        <f>(0.5*(1-COS(RADIANS(90-$X$3)))*(D1158+E1158)*'PV model'!$B$4)</f>
        <v>0</v>
      </c>
      <c r="U1158" s="3">
        <f t="shared" si="198"/>
        <v>0</v>
      </c>
      <c r="V1158" s="3">
        <f>('PV model'!$B$13*(U1158/1000)*(1-'PV model'!$B$14*((20+C1158)-25))*'PV model'!$B$10)/'PV model'!$B$12</f>
        <v>0</v>
      </c>
    </row>
    <row r="1159" spans="1:22" x14ac:dyDescent="0.2">
      <c r="A1159" s="10">
        <f t="shared" si="199"/>
        <v>49</v>
      </c>
      <c r="B1159" s="10">
        <f t="shared" si="200"/>
        <v>2</v>
      </c>
      <c r="C1159" s="23">
        <v>4.0999999999999996</v>
      </c>
      <c r="D1159" s="24">
        <v>0</v>
      </c>
      <c r="E1159" s="24">
        <v>0</v>
      </c>
      <c r="F1159" s="48"/>
      <c r="G1159" s="48"/>
      <c r="H1159" s="1">
        <f t="shared" si="201"/>
        <v>-12.285316678272599</v>
      </c>
      <c r="I1159" s="1">
        <f t="shared" ref="I1159:I1222" si="205">9.87*SIN(RADIANS(1.978*A1159-160.22))-7.53*COS(RADIANS(0.989*A1159-80.11))-1.5*SIN((RADIANS(0.989*A1159-80.11)))</f>
        <v>-14.440476748697906</v>
      </c>
      <c r="J1159" s="4">
        <f>B1159+('PV model'!$B$3/15)+(I1159/60)</f>
        <v>1.482658720855035</v>
      </c>
      <c r="K1159" s="2">
        <f t="shared" ref="K1159:K1222" si="206">15*(12-J1159)</f>
        <v>157.76011918717447</v>
      </c>
      <c r="L1159" s="2">
        <f>DEGREES(ASIN((((COS(RADIANS('PV model'!$B$2))*COS(RADIANS(H1159))*COS(RADIANS(K1159)))+(SIN(RADIANS('PV model'!$B$2))*SIN(RADIANS(H1159)))))))</f>
        <v>-43.442134607062584</v>
      </c>
      <c r="M1159" s="3">
        <f t="shared" si="202"/>
        <v>0</v>
      </c>
      <c r="N1159" s="2">
        <f t="shared" ref="N1159:N1222" si="207">DEGREES(ASIN((COS(RADIANS(H1159))*SIN(RADIANS(K1159)))/COS(RADIANS(L1159))))</f>
        <v>30.620042955719157</v>
      </c>
      <c r="O1159" s="2">
        <f>IF('PV model'!$B$2&gt;0, 180-N1159,IF('PV model'!$B$2&lt;0,0-N1159,N1159))</f>
        <v>149.37995704428084</v>
      </c>
      <c r="P1159" s="2">
        <f>ABS(O1159-'PV model'!$B$5)</f>
        <v>55.620042955719157</v>
      </c>
      <c r="Q1159" s="3">
        <f t="shared" si="203"/>
        <v>133.4421346070626</v>
      </c>
      <c r="R1159" s="3">
        <f t="shared" ref="R1159:R1222" si="208">IF(D1159=0,0,D1159*COS(RADIANS(Q1159))/SIN(RADIANS(L1159)))</f>
        <v>0</v>
      </c>
      <c r="S1159" s="3">
        <f t="shared" si="204"/>
        <v>0</v>
      </c>
      <c r="T1159" s="3">
        <f>(0.5*(1-COS(RADIANS(90-$X$3)))*(D1159+E1159)*'PV model'!$B$4)</f>
        <v>0</v>
      </c>
      <c r="U1159" s="3">
        <f t="shared" ref="U1159:U1222" si="209">R1159+S1159+T1159</f>
        <v>0</v>
      </c>
      <c r="V1159" s="3">
        <f>('PV model'!$B$13*(U1159/1000)*(1-'PV model'!$B$14*((20+C1159)-25))*'PV model'!$B$10)/'PV model'!$B$12</f>
        <v>0</v>
      </c>
    </row>
    <row r="1160" spans="1:22" x14ac:dyDescent="0.2">
      <c r="A1160" s="10">
        <f t="shared" ref="A1160:A1223" si="210">IF(B1160&gt;1,A1159,A1159+1)</f>
        <v>49</v>
      </c>
      <c r="B1160" s="10">
        <f t="shared" ref="B1160:B1223" si="211">IF(B1159&lt;24,B1159+1,1)</f>
        <v>3</v>
      </c>
      <c r="C1160" s="23">
        <v>3.9</v>
      </c>
      <c r="D1160" s="24">
        <v>0</v>
      </c>
      <c r="E1160" s="24">
        <v>0</v>
      </c>
      <c r="F1160" s="48"/>
      <c r="G1160" s="48"/>
      <c r="H1160" s="1">
        <f t="shared" ref="H1160:H1223" si="212">(23.465*SIN(RADIANS(280.1+0.9863*A1160)))</f>
        <v>-12.285316678272599</v>
      </c>
      <c r="I1160" s="1">
        <f t="shared" si="205"/>
        <v>-14.440476748697906</v>
      </c>
      <c r="J1160" s="4">
        <f>B1160+('PV model'!$B$3/15)+(I1160/60)</f>
        <v>2.4826587208550346</v>
      </c>
      <c r="K1160" s="2">
        <f t="shared" si="206"/>
        <v>142.76011918717447</v>
      </c>
      <c r="L1160" s="2">
        <f>DEGREES(ASIN((((COS(RADIANS('PV model'!$B$2))*COS(RADIANS(H1160))*COS(RADIANS(K1160)))+(SIN(RADIANS('PV model'!$B$2))*SIN(RADIANS(H1160)))))))</f>
        <v>-38.021168632192364</v>
      </c>
      <c r="M1160" s="3">
        <f t="shared" si="202"/>
        <v>0</v>
      </c>
      <c r="N1160" s="2">
        <f t="shared" si="207"/>
        <v>48.640767834169722</v>
      </c>
      <c r="O1160" s="2">
        <f>IF('PV model'!$B$2&gt;0, 180-N1160,IF('PV model'!$B$2&lt;0,0-N1160,N1160))</f>
        <v>131.35923216583029</v>
      </c>
      <c r="P1160" s="2">
        <f>ABS(O1160-'PV model'!$B$5)</f>
        <v>73.640767834169708</v>
      </c>
      <c r="Q1160" s="3">
        <f t="shared" si="203"/>
        <v>128.02116863219234</v>
      </c>
      <c r="R1160" s="3">
        <f t="shared" si="208"/>
        <v>0</v>
      </c>
      <c r="S1160" s="3">
        <f t="shared" si="204"/>
        <v>0</v>
      </c>
      <c r="T1160" s="3">
        <f>(0.5*(1-COS(RADIANS(90-$X$3)))*(D1160+E1160)*'PV model'!$B$4)</f>
        <v>0</v>
      </c>
      <c r="U1160" s="3">
        <f t="shared" si="209"/>
        <v>0</v>
      </c>
      <c r="V1160" s="3">
        <f>('PV model'!$B$13*(U1160/1000)*(1-'PV model'!$B$14*((20+C1160)-25))*'PV model'!$B$10)/'PV model'!$B$12</f>
        <v>0</v>
      </c>
    </row>
    <row r="1161" spans="1:22" x14ac:dyDescent="0.2">
      <c r="A1161" s="10">
        <f t="shared" si="210"/>
        <v>49</v>
      </c>
      <c r="B1161" s="10">
        <f t="shared" si="211"/>
        <v>4</v>
      </c>
      <c r="C1161" s="23">
        <v>3.5</v>
      </c>
      <c r="D1161" s="24">
        <v>0</v>
      </c>
      <c r="E1161" s="24">
        <v>0</v>
      </c>
      <c r="F1161" s="48"/>
      <c r="G1161" s="48"/>
      <c r="H1161" s="1">
        <f t="shared" si="212"/>
        <v>-12.285316678272599</v>
      </c>
      <c r="I1161" s="1">
        <f t="shared" si="205"/>
        <v>-14.440476748697906</v>
      </c>
      <c r="J1161" s="4">
        <f>B1161+('PV model'!$B$3/15)+(I1161/60)</f>
        <v>3.4826587208550346</v>
      </c>
      <c r="K1161" s="2">
        <f t="shared" si="206"/>
        <v>127.76011918717447</v>
      </c>
      <c r="L1161" s="2">
        <f>DEGREES(ASIN((((COS(RADIANS('PV model'!$B$2))*COS(RADIANS(H1161))*COS(RADIANS(K1161)))+(SIN(RADIANS('PV model'!$B$2))*SIN(RADIANS(H1161)))))))</f>
        <v>-30.947850601178121</v>
      </c>
      <c r="M1161" s="3">
        <f t="shared" si="202"/>
        <v>0</v>
      </c>
      <c r="N1161" s="2">
        <f t="shared" si="207"/>
        <v>64.250960110549684</v>
      </c>
      <c r="O1161" s="2">
        <f>IF('PV model'!$B$2&gt;0, 180-N1161,IF('PV model'!$B$2&lt;0,0-N1161,N1161))</f>
        <v>115.74903988945032</v>
      </c>
      <c r="P1161" s="2">
        <f>ABS(O1161-'PV model'!$B$5)</f>
        <v>89.250960110549684</v>
      </c>
      <c r="Q1161" s="3">
        <f t="shared" si="203"/>
        <v>120.94785060117812</v>
      </c>
      <c r="R1161" s="3">
        <f t="shared" si="208"/>
        <v>0</v>
      </c>
      <c r="S1161" s="3">
        <f t="shared" si="204"/>
        <v>0</v>
      </c>
      <c r="T1161" s="3">
        <f>(0.5*(1-COS(RADIANS(90-$X$3)))*(D1161+E1161)*'PV model'!$B$4)</f>
        <v>0</v>
      </c>
      <c r="U1161" s="3">
        <f t="shared" si="209"/>
        <v>0</v>
      </c>
      <c r="V1161" s="3">
        <f>('PV model'!$B$13*(U1161/1000)*(1-'PV model'!$B$14*((20+C1161)-25))*'PV model'!$B$10)/'PV model'!$B$12</f>
        <v>0</v>
      </c>
    </row>
    <row r="1162" spans="1:22" x14ac:dyDescent="0.2">
      <c r="A1162" s="10">
        <f t="shared" si="210"/>
        <v>49</v>
      </c>
      <c r="B1162" s="10">
        <f t="shared" si="211"/>
        <v>5</v>
      </c>
      <c r="C1162" s="23">
        <v>3.2</v>
      </c>
      <c r="D1162" s="24">
        <v>0</v>
      </c>
      <c r="E1162" s="24">
        <v>0</v>
      </c>
      <c r="F1162" s="48"/>
      <c r="G1162" s="48"/>
      <c r="H1162" s="1">
        <f t="shared" si="212"/>
        <v>-12.285316678272599</v>
      </c>
      <c r="I1162" s="1">
        <f t="shared" si="205"/>
        <v>-14.440476748697906</v>
      </c>
      <c r="J1162" s="4">
        <f>B1162+('PV model'!$B$3/15)+(I1162/60)</f>
        <v>4.482658720855035</v>
      </c>
      <c r="K1162" s="2">
        <f t="shared" si="206"/>
        <v>112.76011918717447</v>
      </c>
      <c r="L1162" s="2">
        <f>DEGREES(ASIN((((COS(RADIANS('PV model'!$B$2))*COS(RADIANS(H1162))*COS(RADIANS(K1162)))+(SIN(RADIANS('PV model'!$B$2))*SIN(RADIANS(H1162)))))))</f>
        <v>-22.921358279269377</v>
      </c>
      <c r="M1162" s="3">
        <f t="shared" si="202"/>
        <v>0</v>
      </c>
      <c r="N1162" s="2">
        <f t="shared" si="207"/>
        <v>78.030736912942999</v>
      </c>
      <c r="O1162" s="2">
        <f>IF('PV model'!$B$2&gt;0, 180-N1162,IF('PV model'!$B$2&lt;0,0-N1162,N1162))</f>
        <v>101.969263087057</v>
      </c>
      <c r="P1162" s="2">
        <f>ABS(O1162-'PV model'!$B$5)</f>
        <v>103.030736912943</v>
      </c>
      <c r="Q1162" s="3">
        <f t="shared" si="203"/>
        <v>112.92135827926938</v>
      </c>
      <c r="R1162" s="3">
        <f t="shared" si="208"/>
        <v>0</v>
      </c>
      <c r="S1162" s="3">
        <f t="shared" si="204"/>
        <v>0</v>
      </c>
      <c r="T1162" s="3">
        <f>(0.5*(1-COS(RADIANS(90-$X$3)))*(D1162+E1162)*'PV model'!$B$4)</f>
        <v>0</v>
      </c>
      <c r="U1162" s="3">
        <f t="shared" si="209"/>
        <v>0</v>
      </c>
      <c r="V1162" s="3">
        <f>('PV model'!$B$13*(U1162/1000)*(1-'PV model'!$B$14*((20+C1162)-25))*'PV model'!$B$10)/'PV model'!$B$12</f>
        <v>0</v>
      </c>
    </row>
    <row r="1163" spans="1:22" x14ac:dyDescent="0.2">
      <c r="A1163" s="10">
        <f t="shared" si="210"/>
        <v>49</v>
      </c>
      <c r="B1163" s="10">
        <f t="shared" si="211"/>
        <v>6</v>
      </c>
      <c r="C1163" s="23">
        <v>2.8</v>
      </c>
      <c r="D1163" s="24">
        <v>0</v>
      </c>
      <c r="E1163" s="24">
        <v>0</v>
      </c>
      <c r="F1163" s="48"/>
      <c r="G1163" s="48"/>
      <c r="H1163" s="1">
        <f t="shared" si="212"/>
        <v>-12.285316678272599</v>
      </c>
      <c r="I1163" s="1">
        <f t="shared" si="205"/>
        <v>-14.440476748697906</v>
      </c>
      <c r="J1163" s="4">
        <f>B1163+('PV model'!$B$3/15)+(I1163/60)</f>
        <v>5.482658720855035</v>
      </c>
      <c r="K1163" s="2">
        <f t="shared" si="206"/>
        <v>97.760119187174467</v>
      </c>
      <c r="L1163" s="2">
        <f>DEGREES(ASIN((((COS(RADIANS('PV model'!$B$2))*COS(RADIANS(H1163))*COS(RADIANS(K1163)))+(SIN(RADIANS('PV model'!$B$2))*SIN(RADIANS(H1163)))))))</f>
        <v>-14.482584642358834</v>
      </c>
      <c r="M1163" s="3">
        <f t="shared" si="202"/>
        <v>0</v>
      </c>
      <c r="N1163" s="2">
        <f t="shared" si="207"/>
        <v>89.30230921293979</v>
      </c>
      <c r="O1163" s="2">
        <f>IF('PV model'!$B$2&gt;0, 180-N1163,IF('PV model'!$B$2&lt;0,0-N1163,N1163))</f>
        <v>90.69769078706021</v>
      </c>
      <c r="P1163" s="2">
        <f>ABS(O1163-'PV model'!$B$5)</f>
        <v>114.30230921293979</v>
      </c>
      <c r="Q1163" s="3">
        <f t="shared" si="203"/>
        <v>104.48258464235883</v>
      </c>
      <c r="R1163" s="3">
        <f t="shared" si="208"/>
        <v>0</v>
      </c>
      <c r="S1163" s="3">
        <f t="shared" si="204"/>
        <v>0</v>
      </c>
      <c r="T1163" s="3">
        <f>(0.5*(1-COS(RADIANS(90-$X$3)))*(D1163+E1163)*'PV model'!$B$4)</f>
        <v>0</v>
      </c>
      <c r="U1163" s="3">
        <f t="shared" si="209"/>
        <v>0</v>
      </c>
      <c r="V1163" s="3">
        <f>('PV model'!$B$13*(U1163/1000)*(1-'PV model'!$B$14*((20+C1163)-25))*'PV model'!$B$10)/'PV model'!$B$12</f>
        <v>0</v>
      </c>
    </row>
    <row r="1164" spans="1:22" x14ac:dyDescent="0.2">
      <c r="A1164" s="10">
        <f t="shared" si="210"/>
        <v>49</v>
      </c>
      <c r="B1164" s="10">
        <f t="shared" si="211"/>
        <v>7</v>
      </c>
      <c r="C1164" s="23">
        <v>3.2</v>
      </c>
      <c r="D1164" s="24">
        <v>0</v>
      </c>
      <c r="E1164" s="24">
        <v>0</v>
      </c>
      <c r="F1164" s="48"/>
      <c r="G1164" s="48"/>
      <c r="H1164" s="1">
        <f t="shared" si="212"/>
        <v>-12.285316678272599</v>
      </c>
      <c r="I1164" s="1">
        <f t="shared" si="205"/>
        <v>-14.440476748697906</v>
      </c>
      <c r="J1164" s="4">
        <f>B1164+('PV model'!$B$3/15)+(I1164/60)</f>
        <v>6.482658720855035</v>
      </c>
      <c r="K1164" s="2">
        <f t="shared" si="206"/>
        <v>82.760119187174467</v>
      </c>
      <c r="L1164" s="2">
        <f>DEGREES(ASIN((((COS(RADIANS('PV model'!$B$2))*COS(RADIANS(H1164))*COS(RADIANS(K1164)))+(SIN(RADIANS('PV model'!$B$2))*SIN(RADIANS(H1164)))))))</f>
        <v>-6.0624000816536796</v>
      </c>
      <c r="M1164" s="3">
        <f t="shared" si="202"/>
        <v>0</v>
      </c>
      <c r="N1164" s="2">
        <f t="shared" si="207"/>
        <v>77.100032559717917</v>
      </c>
      <c r="O1164" s="2">
        <f>IF('PV model'!$B$2&gt;0, 180-N1164,IF('PV model'!$B$2&lt;0,0-N1164,N1164))</f>
        <v>102.89996744028208</v>
      </c>
      <c r="P1164" s="2">
        <f>ABS(O1164-'PV model'!$B$5)</f>
        <v>102.10003255971792</v>
      </c>
      <c r="Q1164" s="3">
        <f t="shared" si="203"/>
        <v>96.062400081653678</v>
      </c>
      <c r="R1164" s="3">
        <f t="shared" si="208"/>
        <v>0</v>
      </c>
      <c r="S1164" s="3">
        <f t="shared" si="204"/>
        <v>0</v>
      </c>
      <c r="T1164" s="3">
        <f>(0.5*(1-COS(RADIANS(90-$X$3)))*(D1164+E1164)*'PV model'!$B$4)</f>
        <v>0</v>
      </c>
      <c r="U1164" s="3">
        <f t="shared" si="209"/>
        <v>0</v>
      </c>
      <c r="V1164" s="3">
        <f>('PV model'!$B$13*(U1164/1000)*(1-'PV model'!$B$14*((20+C1164)-25))*'PV model'!$B$10)/'PV model'!$B$12</f>
        <v>0</v>
      </c>
    </row>
    <row r="1165" spans="1:22" x14ac:dyDescent="0.2">
      <c r="A1165" s="10">
        <f t="shared" si="210"/>
        <v>49</v>
      </c>
      <c r="B1165" s="10">
        <f t="shared" si="211"/>
        <v>8</v>
      </c>
      <c r="C1165" s="23">
        <v>3.6</v>
      </c>
      <c r="D1165" s="24">
        <v>0</v>
      </c>
      <c r="E1165" s="24">
        <v>0.88200000000000001</v>
      </c>
      <c r="F1165" s="48"/>
      <c r="G1165" s="48"/>
      <c r="H1165" s="1">
        <f t="shared" si="212"/>
        <v>-12.285316678272599</v>
      </c>
      <c r="I1165" s="1">
        <f t="shared" si="205"/>
        <v>-14.440476748697906</v>
      </c>
      <c r="J1165" s="4">
        <f>B1165+('PV model'!$B$3/15)+(I1165/60)</f>
        <v>7.482658720855035</v>
      </c>
      <c r="K1165" s="2">
        <f t="shared" si="206"/>
        <v>67.760119187174467</v>
      </c>
      <c r="L1165" s="2">
        <f>DEGREES(ASIN((((COS(RADIANS('PV model'!$B$2))*COS(RADIANS(H1165))*COS(RADIANS(K1165)))+(SIN(RADIANS('PV model'!$B$2))*SIN(RADIANS(H1165)))))))</f>
        <v>1.954715164379786</v>
      </c>
      <c r="M1165" s="3">
        <f t="shared" si="202"/>
        <v>1.954715164379786</v>
      </c>
      <c r="N1165" s="2">
        <f t="shared" si="207"/>
        <v>64.814889025202987</v>
      </c>
      <c r="O1165" s="2">
        <f>IF('PV model'!$B$2&gt;0, 180-N1165,IF('PV model'!$B$2&lt;0,0-N1165,N1165))</f>
        <v>115.18511097479701</v>
      </c>
      <c r="P1165" s="2">
        <f>ABS(O1165-'PV model'!$B$5)</f>
        <v>89.814889025202987</v>
      </c>
      <c r="Q1165" s="3">
        <f t="shared" si="203"/>
        <v>88.045284835620208</v>
      </c>
      <c r="R1165" s="3">
        <f t="shared" si="208"/>
        <v>0</v>
      </c>
      <c r="S1165" s="3">
        <f t="shared" si="204"/>
        <v>0.88200000000000001</v>
      </c>
      <c r="T1165" s="3">
        <f>(0.5*(1-COS(RADIANS(90-$X$3)))*(D1165+E1165)*'PV model'!$B$4)</f>
        <v>0</v>
      </c>
      <c r="U1165" s="3">
        <f t="shared" si="209"/>
        <v>0.88200000000000001</v>
      </c>
      <c r="V1165" s="3">
        <f>('PV model'!$B$13*(U1165/1000)*(1-'PV model'!$B$14*((20+C1165)-25))*'PV model'!$B$10)/'PV model'!$B$12</f>
        <v>8.8658442431999995E-2</v>
      </c>
    </row>
    <row r="1166" spans="1:22" x14ac:dyDescent="0.2">
      <c r="A1166" s="10">
        <f t="shared" si="210"/>
        <v>49</v>
      </c>
      <c r="B1166" s="10">
        <f t="shared" si="211"/>
        <v>9</v>
      </c>
      <c r="C1166" s="23">
        <v>4</v>
      </c>
      <c r="D1166" s="24">
        <v>63.979649999999999</v>
      </c>
      <c r="E1166" s="24">
        <v>28.224</v>
      </c>
      <c r="F1166" s="48"/>
      <c r="G1166" s="48"/>
      <c r="H1166" s="1">
        <f t="shared" si="212"/>
        <v>-12.285316678272599</v>
      </c>
      <c r="I1166" s="1">
        <f t="shared" si="205"/>
        <v>-14.440476748697906</v>
      </c>
      <c r="J1166" s="4">
        <f>B1166+('PV model'!$B$3/15)+(I1166/60)</f>
        <v>8.482658720855035</v>
      </c>
      <c r="K1166" s="2">
        <f t="shared" si="206"/>
        <v>52.760119187174475</v>
      </c>
      <c r="L1166" s="2">
        <f>DEGREES(ASIN((((COS(RADIANS('PV model'!$B$2))*COS(RADIANS(H1166))*COS(RADIANS(K1166)))+(SIN(RADIANS('PV model'!$B$2))*SIN(RADIANS(H1166)))))))</f>
        <v>9.1811186705824515</v>
      </c>
      <c r="M1166" s="3">
        <f t="shared" si="202"/>
        <v>9.1811186705824515</v>
      </c>
      <c r="N1166" s="2">
        <f t="shared" si="207"/>
        <v>51.996478109986093</v>
      </c>
      <c r="O1166" s="2">
        <f>IF('PV model'!$B$2&gt;0, 180-N1166,IF('PV model'!$B$2&lt;0,0-N1166,N1166))</f>
        <v>128.0035218900139</v>
      </c>
      <c r="P1166" s="2">
        <f>ABS(O1166-'PV model'!$B$5)</f>
        <v>76.9964781099861</v>
      </c>
      <c r="Q1166" s="3">
        <f t="shared" si="203"/>
        <v>80.818881329417536</v>
      </c>
      <c r="R1166" s="3">
        <f t="shared" si="208"/>
        <v>63.979650000000056</v>
      </c>
      <c r="S1166" s="3">
        <f t="shared" si="204"/>
        <v>33.472708463459348</v>
      </c>
      <c r="T1166" s="3">
        <f>(0.5*(1-COS(RADIANS(90-$X$3)))*(D1166+E1166)*'PV model'!$B$4)</f>
        <v>0</v>
      </c>
      <c r="U1166" s="3">
        <f t="shared" si="209"/>
        <v>97.452358463459404</v>
      </c>
      <c r="V1166" s="3">
        <f>('PV model'!$B$13*(U1166/1000)*(1-'PV model'!$B$14*((20+C1166)-25))*'PV model'!$B$10)/'PV model'!$B$12</f>
        <v>9.780303103015429</v>
      </c>
    </row>
    <row r="1167" spans="1:22" x14ac:dyDescent="0.2">
      <c r="A1167" s="10">
        <f t="shared" si="210"/>
        <v>49</v>
      </c>
      <c r="B1167" s="10">
        <f t="shared" si="211"/>
        <v>10</v>
      </c>
      <c r="C1167" s="23">
        <v>4.9000000000000004</v>
      </c>
      <c r="D1167" s="24">
        <v>165.00014999999999</v>
      </c>
      <c r="E1167" s="24">
        <v>69.677999999999997</v>
      </c>
      <c r="F1167" s="48"/>
      <c r="G1167" s="48"/>
      <c r="H1167" s="1">
        <f t="shared" si="212"/>
        <v>-12.285316678272599</v>
      </c>
      <c r="I1167" s="1">
        <f t="shared" si="205"/>
        <v>-14.440476748697906</v>
      </c>
      <c r="J1167" s="4">
        <f>B1167+('PV model'!$B$3/15)+(I1167/60)</f>
        <v>9.482658720855035</v>
      </c>
      <c r="K1167" s="2">
        <f t="shared" si="206"/>
        <v>37.760119187174475</v>
      </c>
      <c r="L1167" s="2">
        <f>DEGREES(ASIN((((COS(RADIANS('PV model'!$B$2))*COS(RADIANS(H1167))*COS(RADIANS(K1167)))+(SIN(RADIANS('PV model'!$B$2))*SIN(RADIANS(H1167)))))))</f>
        <v>15.199357567976195</v>
      </c>
      <c r="M1167" s="3">
        <f t="shared" si="202"/>
        <v>15.199357567976195</v>
      </c>
      <c r="N1167" s="2">
        <f t="shared" si="207"/>
        <v>38.317797574892268</v>
      </c>
      <c r="O1167" s="2">
        <f>IF('PV model'!$B$2&gt;0, 180-N1167,IF('PV model'!$B$2&lt;0,0-N1167,N1167))</f>
        <v>141.68220242510773</v>
      </c>
      <c r="P1167" s="2">
        <f>ABS(O1167-'PV model'!$B$5)</f>
        <v>63.317797574892268</v>
      </c>
      <c r="Q1167" s="3">
        <f t="shared" si="203"/>
        <v>74.800642432023793</v>
      </c>
      <c r="R1167" s="3">
        <f t="shared" si="208"/>
        <v>165.00015000000008</v>
      </c>
      <c r="S1167" s="3">
        <f t="shared" si="204"/>
        <v>85.467066221003776</v>
      </c>
      <c r="T1167" s="3">
        <f>(0.5*(1-COS(RADIANS(90-$X$3)))*(D1167+E1167)*'PV model'!$B$4)</f>
        <v>0</v>
      </c>
      <c r="U1167" s="3">
        <f t="shared" si="209"/>
        <v>250.46721622100387</v>
      </c>
      <c r="V1167" s="3">
        <f>('PV model'!$B$13*(U1167/1000)*(1-'PV model'!$B$14*((20+C1167)-25))*'PV model'!$B$10)/'PV model'!$B$12</f>
        <v>25.046717614624928</v>
      </c>
    </row>
    <row r="1168" spans="1:22" x14ac:dyDescent="0.2">
      <c r="A1168" s="10">
        <f t="shared" si="210"/>
        <v>49</v>
      </c>
      <c r="B1168" s="10">
        <f t="shared" si="211"/>
        <v>11</v>
      </c>
      <c r="C1168" s="23">
        <v>5.7</v>
      </c>
      <c r="D1168" s="24">
        <v>63.979649999999999</v>
      </c>
      <c r="E1168" s="24">
        <v>105.83999999999999</v>
      </c>
      <c r="F1168" s="48"/>
      <c r="G1168" s="48"/>
      <c r="H1168" s="1">
        <f t="shared" si="212"/>
        <v>-12.285316678272599</v>
      </c>
      <c r="I1168" s="1">
        <f t="shared" si="205"/>
        <v>-14.440476748697906</v>
      </c>
      <c r="J1168" s="4">
        <f>B1168+('PV model'!$B$3/15)+(I1168/60)</f>
        <v>10.482658720855035</v>
      </c>
      <c r="K1168" s="2">
        <f t="shared" si="206"/>
        <v>22.760119187174475</v>
      </c>
      <c r="L1168" s="2">
        <f>DEGREES(ASIN((((COS(RADIANS('PV model'!$B$2))*COS(RADIANS(H1168))*COS(RADIANS(K1168)))+(SIN(RADIANS('PV model'!$B$2))*SIN(RADIANS(H1168)))))))</f>
        <v>19.571533981547859</v>
      </c>
      <c r="M1168" s="3">
        <f t="shared" si="202"/>
        <v>19.571533981547859</v>
      </c>
      <c r="N1168" s="2">
        <f t="shared" si="207"/>
        <v>23.652832864699985</v>
      </c>
      <c r="O1168" s="2">
        <f>IF('PV model'!$B$2&gt;0, 180-N1168,IF('PV model'!$B$2&lt;0,0-N1168,N1168))</f>
        <v>156.34716713530003</v>
      </c>
      <c r="P1168" s="2">
        <f>ABS(O1168-'PV model'!$B$5)</f>
        <v>48.652832864699974</v>
      </c>
      <c r="Q1168" s="3">
        <f t="shared" si="203"/>
        <v>70.428466018452141</v>
      </c>
      <c r="R1168" s="3">
        <f t="shared" si="208"/>
        <v>63.979650000000014</v>
      </c>
      <c r="S1168" s="3">
        <f t="shared" si="204"/>
        <v>124.01489018268329</v>
      </c>
      <c r="T1168" s="3">
        <f>(0.5*(1-COS(RADIANS(90-$X$3)))*(D1168+E1168)*'PV model'!$B$4)</f>
        <v>0</v>
      </c>
      <c r="U1168" s="3">
        <f t="shared" si="209"/>
        <v>187.99454018268329</v>
      </c>
      <c r="V1168" s="3">
        <f>('PV model'!$B$13*(U1168/1000)*(1-'PV model'!$B$14*((20+C1168)-25))*'PV model'!$B$10)/'PV model'!$B$12</f>
        <v>18.739316820798368</v>
      </c>
    </row>
    <row r="1169" spans="1:22" x14ac:dyDescent="0.2">
      <c r="A1169" s="10">
        <f t="shared" si="210"/>
        <v>49</v>
      </c>
      <c r="B1169" s="10">
        <f t="shared" si="211"/>
        <v>12</v>
      </c>
      <c r="C1169" s="23">
        <v>6.6</v>
      </c>
      <c r="D1169" s="24">
        <v>0</v>
      </c>
      <c r="E1169" s="24">
        <v>81.144000000000005</v>
      </c>
      <c r="F1169" s="48"/>
      <c r="G1169" s="48"/>
      <c r="H1169" s="1">
        <f t="shared" si="212"/>
        <v>-12.285316678272599</v>
      </c>
      <c r="I1169" s="1">
        <f t="shared" si="205"/>
        <v>-14.440476748697906</v>
      </c>
      <c r="J1169" s="4">
        <f>B1169+('PV model'!$B$3/15)+(I1169/60)</f>
        <v>11.482658720855035</v>
      </c>
      <c r="K1169" s="2">
        <f t="shared" si="206"/>
        <v>7.7601191871744746</v>
      </c>
      <c r="L1169" s="2">
        <f>DEGREES(ASIN((((COS(RADIANS('PV model'!$B$2))*COS(RADIANS(H1169))*COS(RADIANS(K1169)))+(SIN(RADIANS('PV model'!$B$2))*SIN(RADIANS(H1169)))))))</f>
        <v>21.90135483018144</v>
      </c>
      <c r="M1169" s="3">
        <f t="shared" si="202"/>
        <v>21.90135483018144</v>
      </c>
      <c r="N1169" s="2">
        <f t="shared" si="207"/>
        <v>8.1749706687180108</v>
      </c>
      <c r="O1169" s="2">
        <f>IF('PV model'!$B$2&gt;0, 180-N1169,IF('PV model'!$B$2&lt;0,0-N1169,N1169))</f>
        <v>171.825029331282</v>
      </c>
      <c r="P1169" s="2">
        <f>ABS(O1169-'PV model'!$B$5)</f>
        <v>33.174970668718004</v>
      </c>
      <c r="Q1169" s="3">
        <f t="shared" si="203"/>
        <v>68.098645169818553</v>
      </c>
      <c r="R1169" s="3">
        <f t="shared" si="208"/>
        <v>0</v>
      </c>
      <c r="S1169" s="3">
        <f t="shared" si="204"/>
        <v>81.144000000000005</v>
      </c>
      <c r="T1169" s="3">
        <f>(0.5*(1-COS(RADIANS(90-$X$3)))*(D1169+E1169)*'PV model'!$B$4)</f>
        <v>0</v>
      </c>
      <c r="U1169" s="3">
        <f t="shared" si="209"/>
        <v>81.144000000000005</v>
      </c>
      <c r="V1169" s="3">
        <f>('PV model'!$B$13*(U1169/1000)*(1-'PV model'!$B$14*((20+C1169)-25))*'PV model'!$B$10)/'PV model'!$B$12</f>
        <v>8.0592428528639992</v>
      </c>
    </row>
    <row r="1170" spans="1:22" x14ac:dyDescent="0.2">
      <c r="A1170" s="10">
        <f t="shared" si="210"/>
        <v>49</v>
      </c>
      <c r="B1170" s="10">
        <f t="shared" si="211"/>
        <v>13</v>
      </c>
      <c r="C1170" s="23">
        <v>6.3</v>
      </c>
      <c r="D1170" s="24">
        <v>0</v>
      </c>
      <c r="E1170" s="24">
        <v>88.2</v>
      </c>
      <c r="F1170" s="48"/>
      <c r="G1170" s="48"/>
      <c r="H1170" s="1">
        <f t="shared" si="212"/>
        <v>-12.285316678272599</v>
      </c>
      <c r="I1170" s="1">
        <f t="shared" si="205"/>
        <v>-14.440476748697906</v>
      </c>
      <c r="J1170" s="4">
        <f>B1170+('PV model'!$B$3/15)+(I1170/60)</f>
        <v>12.482658720855035</v>
      </c>
      <c r="K1170" s="2">
        <f t="shared" si="206"/>
        <v>-7.2398808128255254</v>
      </c>
      <c r="L1170" s="2">
        <f>DEGREES(ASIN((((COS(RADIANS('PV model'!$B$2))*COS(RADIANS(H1170))*COS(RADIANS(K1170)))+(SIN(RADIANS('PV model'!$B$2))*SIN(RADIANS(H1170)))))))</f>
        <v>21.941864641014316</v>
      </c>
      <c r="M1170" s="3">
        <f t="shared" si="202"/>
        <v>21.941864641014316</v>
      </c>
      <c r="N1170" s="2">
        <f t="shared" si="207"/>
        <v>-7.628769416255464</v>
      </c>
      <c r="O1170" s="2">
        <f>IF('PV model'!$B$2&gt;0, 180-N1170,IF('PV model'!$B$2&lt;0,0-N1170,N1170))</f>
        <v>187.62876941625547</v>
      </c>
      <c r="P1170" s="2">
        <f>ABS(O1170-'PV model'!$B$5)</f>
        <v>17.371230583744534</v>
      </c>
      <c r="Q1170" s="3">
        <f t="shared" si="203"/>
        <v>68.058135358985695</v>
      </c>
      <c r="R1170" s="3">
        <f t="shared" si="208"/>
        <v>0</v>
      </c>
      <c r="S1170" s="3">
        <f t="shared" si="204"/>
        <v>88.2</v>
      </c>
      <c r="T1170" s="3">
        <f>(0.5*(1-COS(RADIANS(90-$X$3)))*(D1170+E1170)*'PV model'!$B$4)</f>
        <v>0</v>
      </c>
      <c r="U1170" s="3">
        <f t="shared" si="209"/>
        <v>88.2</v>
      </c>
      <c r="V1170" s="3">
        <f>('PV model'!$B$13*(U1170/1000)*(1-'PV model'!$B$14*((20+C1170)-25))*'PV model'!$B$10)/'PV model'!$B$12</f>
        <v>8.7706263456000002</v>
      </c>
    </row>
    <row r="1171" spans="1:22" x14ac:dyDescent="0.2">
      <c r="A1171" s="10">
        <f t="shared" si="210"/>
        <v>49</v>
      </c>
      <c r="B1171" s="10">
        <f t="shared" si="211"/>
        <v>14</v>
      </c>
      <c r="C1171" s="23">
        <v>5.9</v>
      </c>
      <c r="D1171" s="24">
        <v>0</v>
      </c>
      <c r="E1171" s="24">
        <v>82.908000000000001</v>
      </c>
      <c r="F1171" s="48"/>
      <c r="G1171" s="48"/>
      <c r="H1171" s="1">
        <f t="shared" si="212"/>
        <v>-12.285316678272599</v>
      </c>
      <c r="I1171" s="1">
        <f t="shared" si="205"/>
        <v>-14.440476748697906</v>
      </c>
      <c r="J1171" s="4">
        <f>B1171+('PV model'!$B$3/15)+(I1171/60)</f>
        <v>13.482658720855035</v>
      </c>
      <c r="K1171" s="2">
        <f t="shared" si="206"/>
        <v>-22.239880812825525</v>
      </c>
      <c r="L1171" s="2">
        <f>DEGREES(ASIN((((COS(RADIANS('PV model'!$B$2))*COS(RADIANS(H1171))*COS(RADIANS(K1171)))+(SIN(RADIANS('PV model'!$B$2))*SIN(RADIANS(H1171)))))))</f>
        <v>19.688513934670969</v>
      </c>
      <c r="M1171" s="3">
        <f t="shared" si="202"/>
        <v>19.688513934670969</v>
      </c>
      <c r="N1171" s="2">
        <f t="shared" si="207"/>
        <v>-23.127626764619226</v>
      </c>
      <c r="O1171" s="2">
        <f>IF('PV model'!$B$2&gt;0, 180-N1171,IF('PV model'!$B$2&lt;0,0-N1171,N1171))</f>
        <v>203.12762676461924</v>
      </c>
      <c r="P1171" s="2">
        <f>ABS(O1171-'PV model'!$B$5)</f>
        <v>1.8723732353807634</v>
      </c>
      <c r="Q1171" s="3">
        <f t="shared" si="203"/>
        <v>70.311486065329021</v>
      </c>
      <c r="R1171" s="3">
        <f t="shared" si="208"/>
        <v>0</v>
      </c>
      <c r="S1171" s="3">
        <f t="shared" si="204"/>
        <v>82.908000000000001</v>
      </c>
      <c r="T1171" s="3">
        <f>(0.5*(1-COS(RADIANS(90-$X$3)))*(D1171+E1171)*'PV model'!$B$4)</f>
        <v>0</v>
      </c>
      <c r="U1171" s="3">
        <f t="shared" si="209"/>
        <v>82.908000000000001</v>
      </c>
      <c r="V1171" s="3">
        <f>('PV model'!$B$13*(U1171/1000)*(1-'PV model'!$B$14*((20+C1171)-25))*'PV model'!$B$10)/'PV model'!$B$12</f>
        <v>8.2576487387519997</v>
      </c>
    </row>
    <row r="1172" spans="1:22" x14ac:dyDescent="0.2">
      <c r="A1172" s="10">
        <f t="shared" si="210"/>
        <v>49</v>
      </c>
      <c r="B1172" s="10">
        <f t="shared" si="211"/>
        <v>15</v>
      </c>
      <c r="C1172" s="23">
        <v>5.6</v>
      </c>
      <c r="D1172" s="24">
        <v>0</v>
      </c>
      <c r="E1172" s="24">
        <v>67.914000000000001</v>
      </c>
      <c r="F1172" s="48"/>
      <c r="G1172" s="48"/>
      <c r="H1172" s="1">
        <f t="shared" si="212"/>
        <v>-12.285316678272599</v>
      </c>
      <c r="I1172" s="1">
        <f t="shared" si="205"/>
        <v>-14.440476748697906</v>
      </c>
      <c r="J1172" s="4">
        <f>B1172+('PV model'!$B$3/15)+(I1172/60)</f>
        <v>14.482658720855035</v>
      </c>
      <c r="K1172" s="2">
        <f t="shared" si="206"/>
        <v>-37.239880812825525</v>
      </c>
      <c r="L1172" s="2">
        <f>DEGREES(ASIN((((COS(RADIANS('PV model'!$B$2))*COS(RADIANS(H1172))*COS(RADIANS(K1172)))+(SIN(RADIANS('PV model'!$B$2))*SIN(RADIANS(H1172)))))))</f>
        <v>15.381062586905811</v>
      </c>
      <c r="M1172" s="3">
        <f t="shared" si="202"/>
        <v>15.381062586905811</v>
      </c>
      <c r="N1172" s="2">
        <f t="shared" si="207"/>
        <v>-37.825636556373063</v>
      </c>
      <c r="O1172" s="2">
        <f>IF('PV model'!$B$2&gt;0, 180-N1172,IF('PV model'!$B$2&lt;0,0-N1172,N1172))</f>
        <v>217.82563655637307</v>
      </c>
      <c r="P1172" s="2">
        <f>ABS(O1172-'PV model'!$B$5)</f>
        <v>12.82563655637307</v>
      </c>
      <c r="Q1172" s="3">
        <f t="shared" si="203"/>
        <v>74.618937413094187</v>
      </c>
      <c r="R1172" s="3">
        <f t="shared" si="208"/>
        <v>0</v>
      </c>
      <c r="S1172" s="3">
        <f t="shared" si="204"/>
        <v>67.914000000000001</v>
      </c>
      <c r="T1172" s="3">
        <f>(0.5*(1-COS(RADIANS(90-$X$3)))*(D1172+E1172)*'PV model'!$B$4)</f>
        <v>0</v>
      </c>
      <c r="U1172" s="3">
        <f t="shared" si="209"/>
        <v>67.914000000000001</v>
      </c>
      <c r="V1172" s="3">
        <f>('PV model'!$B$13*(U1172/1000)*(1-'PV model'!$B$14*((20+C1172)-25))*'PV model'!$B$10)/'PV model'!$B$12</f>
        <v>6.7723905997439999</v>
      </c>
    </row>
    <row r="1173" spans="1:22" x14ac:dyDescent="0.2">
      <c r="A1173" s="10">
        <f t="shared" si="210"/>
        <v>49</v>
      </c>
      <c r="B1173" s="10">
        <f t="shared" si="211"/>
        <v>16</v>
      </c>
      <c r="C1173" s="23">
        <v>5.5</v>
      </c>
      <c r="D1173" s="24">
        <v>0</v>
      </c>
      <c r="E1173" s="24">
        <v>44.1</v>
      </c>
      <c r="F1173" s="48"/>
      <c r="G1173" s="48"/>
      <c r="H1173" s="1">
        <f t="shared" si="212"/>
        <v>-12.285316678272599</v>
      </c>
      <c r="I1173" s="1">
        <f t="shared" si="205"/>
        <v>-14.440476748697906</v>
      </c>
      <c r="J1173" s="4">
        <f>B1173+('PV model'!$B$3/15)+(I1173/60)</f>
        <v>15.482658720855035</v>
      </c>
      <c r="K1173" s="2">
        <f t="shared" si="206"/>
        <v>-52.239880812825525</v>
      </c>
      <c r="L1173" s="2">
        <f>DEGREES(ASIN((((COS(RADIANS('PV model'!$B$2))*COS(RADIANS(H1173))*COS(RADIANS(K1173)))+(SIN(RADIANS('PV model'!$B$2))*SIN(RADIANS(H1173)))))))</f>
        <v>9.412579428598578</v>
      </c>
      <c r="M1173" s="3">
        <f t="shared" si="202"/>
        <v>9.412579428598578</v>
      </c>
      <c r="N1173" s="2">
        <f t="shared" si="207"/>
        <v>-51.53788334234693</v>
      </c>
      <c r="O1173" s="2">
        <f>IF('PV model'!$B$2&gt;0, 180-N1173,IF('PV model'!$B$2&lt;0,0-N1173,N1173))</f>
        <v>231.53788334234693</v>
      </c>
      <c r="P1173" s="2">
        <f>ABS(O1173-'PV model'!$B$5)</f>
        <v>26.53788334234693</v>
      </c>
      <c r="Q1173" s="3">
        <f t="shared" si="203"/>
        <v>80.587420571401424</v>
      </c>
      <c r="R1173" s="3">
        <f t="shared" si="208"/>
        <v>0</v>
      </c>
      <c r="S1173" s="3">
        <f t="shared" si="204"/>
        <v>44.1</v>
      </c>
      <c r="T1173" s="3">
        <f>(0.5*(1-COS(RADIANS(90-$X$3)))*(D1173+E1173)*'PV model'!$B$4)</f>
        <v>0</v>
      </c>
      <c r="U1173" s="3">
        <f t="shared" si="209"/>
        <v>44.1</v>
      </c>
      <c r="V1173" s="3">
        <f>('PV model'!$B$13*(U1173/1000)*(1-'PV model'!$B$14*((20+C1173)-25))*'PV model'!$B$10)/'PV model'!$B$12</f>
        <v>4.3994195279999992</v>
      </c>
    </row>
    <row r="1174" spans="1:22" x14ac:dyDescent="0.2">
      <c r="A1174" s="10">
        <f t="shared" si="210"/>
        <v>49</v>
      </c>
      <c r="B1174" s="10">
        <f t="shared" si="211"/>
        <v>17</v>
      </c>
      <c r="C1174" s="23">
        <v>5.5</v>
      </c>
      <c r="D1174" s="24">
        <v>0</v>
      </c>
      <c r="E1174" s="24">
        <v>15.876000000000001</v>
      </c>
      <c r="F1174" s="48"/>
      <c r="G1174" s="48"/>
      <c r="H1174" s="1">
        <f t="shared" si="212"/>
        <v>-12.285316678272599</v>
      </c>
      <c r="I1174" s="1">
        <f t="shared" si="205"/>
        <v>-14.440476748697906</v>
      </c>
      <c r="J1174" s="4">
        <f>B1174+('PV model'!$B$3/15)+(I1174/60)</f>
        <v>16.482658720855035</v>
      </c>
      <c r="K1174" s="2">
        <f t="shared" si="206"/>
        <v>-67.239880812825533</v>
      </c>
      <c r="L1174" s="2">
        <f>DEGREES(ASIN((((COS(RADIANS('PV model'!$B$2))*COS(RADIANS(H1174))*COS(RADIANS(K1174)))+(SIN(RADIANS('PV model'!$B$2))*SIN(RADIANS(H1174)))))))</f>
        <v>2.2208931427032832</v>
      </c>
      <c r="M1174" s="3">
        <f t="shared" si="202"/>
        <v>2.2208931427032832</v>
      </c>
      <c r="N1174" s="2">
        <f t="shared" si="207"/>
        <v>-64.381538038901112</v>
      </c>
      <c r="O1174" s="2">
        <f>IF('PV model'!$B$2&gt;0, 180-N1174,IF('PV model'!$B$2&lt;0,0-N1174,N1174))</f>
        <v>244.38153803890111</v>
      </c>
      <c r="P1174" s="2">
        <f>ABS(O1174-'PV model'!$B$5)</f>
        <v>39.381538038901112</v>
      </c>
      <c r="Q1174" s="3">
        <f t="shared" si="203"/>
        <v>87.779106857296725</v>
      </c>
      <c r="R1174" s="3">
        <f t="shared" si="208"/>
        <v>0</v>
      </c>
      <c r="S1174" s="3">
        <f t="shared" si="204"/>
        <v>15.876000000000001</v>
      </c>
      <c r="T1174" s="3">
        <f>(0.5*(1-COS(RADIANS(90-$X$3)))*(D1174+E1174)*'PV model'!$B$4)</f>
        <v>0</v>
      </c>
      <c r="U1174" s="3">
        <f t="shared" si="209"/>
        <v>15.876000000000001</v>
      </c>
      <c r="V1174" s="3">
        <f>('PV model'!$B$13*(U1174/1000)*(1-'PV model'!$B$14*((20+C1174)-25))*'PV model'!$B$10)/'PV model'!$B$12</f>
        <v>1.58379103008</v>
      </c>
    </row>
    <row r="1175" spans="1:22" x14ac:dyDescent="0.2">
      <c r="A1175" s="10">
        <f t="shared" si="210"/>
        <v>49</v>
      </c>
      <c r="B1175" s="10">
        <f t="shared" si="211"/>
        <v>18</v>
      </c>
      <c r="C1175" s="23">
        <v>5.4</v>
      </c>
      <c r="D1175" s="24">
        <v>0</v>
      </c>
      <c r="E1175" s="24">
        <v>0.88200000000000001</v>
      </c>
      <c r="F1175" s="48"/>
      <c r="G1175" s="48"/>
      <c r="H1175" s="1">
        <f t="shared" si="212"/>
        <v>-12.285316678272599</v>
      </c>
      <c r="I1175" s="1">
        <f t="shared" si="205"/>
        <v>-14.440476748697906</v>
      </c>
      <c r="J1175" s="4">
        <f>B1175+('PV model'!$B$3/15)+(I1175/60)</f>
        <v>17.482658720855035</v>
      </c>
      <c r="K1175" s="2">
        <f t="shared" si="206"/>
        <v>-82.239880812825533</v>
      </c>
      <c r="L1175" s="2">
        <f>DEGREES(ASIN((((COS(RADIANS('PV model'!$B$2))*COS(RADIANS(H1175))*COS(RADIANS(K1175)))+(SIN(RADIANS('PV model'!$B$2))*SIN(RADIANS(H1175)))))))</f>
        <v>-5.7754155431577852</v>
      </c>
      <c r="M1175" s="3">
        <f t="shared" si="202"/>
        <v>0</v>
      </c>
      <c r="N1175" s="2">
        <f t="shared" si="207"/>
        <v>-76.678219180673565</v>
      </c>
      <c r="O1175" s="2">
        <f>IF('PV model'!$B$2&gt;0, 180-N1175,IF('PV model'!$B$2&lt;0,0-N1175,N1175))</f>
        <v>256.67821918067358</v>
      </c>
      <c r="P1175" s="2">
        <f>ABS(O1175-'PV model'!$B$5)</f>
        <v>51.67821918067358</v>
      </c>
      <c r="Q1175" s="3">
        <f t="shared" si="203"/>
        <v>95.775415543157791</v>
      </c>
      <c r="R1175" s="3">
        <f t="shared" si="208"/>
        <v>0</v>
      </c>
      <c r="S1175" s="3">
        <f t="shared" si="204"/>
        <v>0.88200000000000001</v>
      </c>
      <c r="T1175" s="3">
        <f>(0.5*(1-COS(RADIANS(90-$X$3)))*(D1175+E1175)*'PV model'!$B$4)</f>
        <v>0</v>
      </c>
      <c r="U1175" s="3">
        <f t="shared" si="209"/>
        <v>0.88200000000000001</v>
      </c>
      <c r="V1175" s="3">
        <f>('PV model'!$B$13*(U1175/1000)*(1-'PV model'!$B$14*((20+C1175)-25))*'PV model'!$B$10)/'PV model'!$B$12</f>
        <v>8.802365644799999E-2</v>
      </c>
    </row>
    <row r="1176" spans="1:22" x14ac:dyDescent="0.2">
      <c r="A1176" s="10">
        <f t="shared" si="210"/>
        <v>49</v>
      </c>
      <c r="B1176" s="10">
        <f t="shared" si="211"/>
        <v>19</v>
      </c>
      <c r="C1176" s="23">
        <v>5.3</v>
      </c>
      <c r="D1176" s="24">
        <v>0</v>
      </c>
      <c r="E1176" s="24">
        <v>0</v>
      </c>
      <c r="F1176" s="48"/>
      <c r="G1176" s="48"/>
      <c r="H1176" s="1">
        <f t="shared" si="212"/>
        <v>-12.285316678272599</v>
      </c>
      <c r="I1176" s="1">
        <f t="shared" si="205"/>
        <v>-14.440476748697906</v>
      </c>
      <c r="J1176" s="4">
        <f>B1176+('PV model'!$B$3/15)+(I1176/60)</f>
        <v>18.482658720855035</v>
      </c>
      <c r="K1176" s="2">
        <f t="shared" si="206"/>
        <v>-97.239880812825533</v>
      </c>
      <c r="L1176" s="2">
        <f>DEGREES(ASIN((((COS(RADIANS('PV model'!$B$2))*COS(RADIANS(H1176))*COS(RADIANS(K1176)))+(SIN(RADIANS('PV model'!$B$2))*SIN(RADIANS(H1176)))))))</f>
        <v>-14.187956353828493</v>
      </c>
      <c r="M1176" s="3">
        <f t="shared" si="202"/>
        <v>0</v>
      </c>
      <c r="N1176" s="2">
        <f t="shared" si="207"/>
        <v>-88.874764066686708</v>
      </c>
      <c r="O1176" s="2">
        <f>IF('PV model'!$B$2&gt;0, 180-N1176,IF('PV model'!$B$2&lt;0,0-N1176,N1176))</f>
        <v>268.87476406668668</v>
      </c>
      <c r="P1176" s="2">
        <f>ABS(O1176-'PV model'!$B$5)</f>
        <v>63.87476406668668</v>
      </c>
      <c r="Q1176" s="3">
        <f t="shared" si="203"/>
        <v>104.1879563538285</v>
      </c>
      <c r="R1176" s="3">
        <f t="shared" si="208"/>
        <v>0</v>
      </c>
      <c r="S1176" s="3">
        <f t="shared" si="204"/>
        <v>0</v>
      </c>
      <c r="T1176" s="3">
        <f>(0.5*(1-COS(RADIANS(90-$X$3)))*(D1176+E1176)*'PV model'!$B$4)</f>
        <v>0</v>
      </c>
      <c r="U1176" s="3">
        <f t="shared" si="209"/>
        <v>0</v>
      </c>
      <c r="V1176" s="3">
        <f>('PV model'!$B$13*(U1176/1000)*(1-'PV model'!$B$14*((20+C1176)-25))*'PV model'!$B$10)/'PV model'!$B$12</f>
        <v>0</v>
      </c>
    </row>
    <row r="1177" spans="1:22" x14ac:dyDescent="0.2">
      <c r="A1177" s="10">
        <f t="shared" si="210"/>
        <v>49</v>
      </c>
      <c r="B1177" s="10">
        <f t="shared" si="211"/>
        <v>20</v>
      </c>
      <c r="C1177" s="23">
        <v>5.3</v>
      </c>
      <c r="D1177" s="24">
        <v>0</v>
      </c>
      <c r="E1177" s="24">
        <v>0</v>
      </c>
      <c r="F1177" s="48"/>
      <c r="G1177" s="48"/>
      <c r="H1177" s="1">
        <f t="shared" si="212"/>
        <v>-12.285316678272599</v>
      </c>
      <c r="I1177" s="1">
        <f t="shared" si="205"/>
        <v>-14.440476748697906</v>
      </c>
      <c r="J1177" s="4">
        <f>B1177+('PV model'!$B$3/15)+(I1177/60)</f>
        <v>19.482658720855035</v>
      </c>
      <c r="K1177" s="2">
        <f t="shared" si="206"/>
        <v>-112.23988081282553</v>
      </c>
      <c r="L1177" s="2">
        <f>DEGREES(ASIN((((COS(RADIANS('PV model'!$B$2))*COS(RADIANS(H1177))*COS(RADIANS(K1177)))+(SIN(RADIANS('PV model'!$B$2))*SIN(RADIANS(H1177)))))))</f>
        <v>-22.632859191460454</v>
      </c>
      <c r="M1177" s="3">
        <f t="shared" si="202"/>
        <v>0</v>
      </c>
      <c r="N1177" s="2">
        <f t="shared" si="207"/>
        <v>-78.484659789790342</v>
      </c>
      <c r="O1177" s="2">
        <f>IF('PV model'!$B$2&gt;0, 180-N1177,IF('PV model'!$B$2&lt;0,0-N1177,N1177))</f>
        <v>258.48465978979033</v>
      </c>
      <c r="P1177" s="2">
        <f>ABS(O1177-'PV model'!$B$5)</f>
        <v>53.484659789790328</v>
      </c>
      <c r="Q1177" s="3">
        <f t="shared" si="203"/>
        <v>112.63285919146045</v>
      </c>
      <c r="R1177" s="3">
        <f t="shared" si="208"/>
        <v>0</v>
      </c>
      <c r="S1177" s="3">
        <f t="shared" si="204"/>
        <v>0</v>
      </c>
      <c r="T1177" s="3">
        <f>(0.5*(1-COS(RADIANS(90-$X$3)))*(D1177+E1177)*'PV model'!$B$4)</f>
        <v>0</v>
      </c>
      <c r="U1177" s="3">
        <f t="shared" si="209"/>
        <v>0</v>
      </c>
      <c r="V1177" s="3">
        <f>('PV model'!$B$13*(U1177/1000)*(1-'PV model'!$B$14*((20+C1177)-25))*'PV model'!$B$10)/'PV model'!$B$12</f>
        <v>0</v>
      </c>
    </row>
    <row r="1178" spans="1:22" x14ac:dyDescent="0.2">
      <c r="A1178" s="10">
        <f t="shared" si="210"/>
        <v>49</v>
      </c>
      <c r="B1178" s="10">
        <f t="shared" si="211"/>
        <v>21</v>
      </c>
      <c r="C1178" s="23">
        <v>5.2</v>
      </c>
      <c r="D1178" s="24">
        <v>0</v>
      </c>
      <c r="E1178" s="24">
        <v>0</v>
      </c>
      <c r="F1178" s="48"/>
      <c r="G1178" s="48"/>
      <c r="H1178" s="1">
        <f t="shared" si="212"/>
        <v>-12.285316678272599</v>
      </c>
      <c r="I1178" s="1">
        <f t="shared" si="205"/>
        <v>-14.440476748697906</v>
      </c>
      <c r="J1178" s="4">
        <f>B1178+('PV model'!$B$3/15)+(I1178/60)</f>
        <v>20.482658720855035</v>
      </c>
      <c r="K1178" s="2">
        <f t="shared" si="206"/>
        <v>-127.23988081282553</v>
      </c>
      <c r="L1178" s="2">
        <f>DEGREES(ASIN((((COS(RADIANS('PV model'!$B$2))*COS(RADIANS(H1178))*COS(RADIANS(K1178)))+(SIN(RADIANS('PV model'!$B$2))*SIN(RADIANS(H1178)))))))</f>
        <v>-30.681882627829648</v>
      </c>
      <c r="M1178" s="3">
        <f t="shared" si="202"/>
        <v>0</v>
      </c>
      <c r="N1178" s="2">
        <f t="shared" si="207"/>
        <v>-64.755360994275591</v>
      </c>
      <c r="O1178" s="2">
        <f>IF('PV model'!$B$2&gt;0, 180-N1178,IF('PV model'!$B$2&lt;0,0-N1178,N1178))</f>
        <v>244.75536099427558</v>
      </c>
      <c r="P1178" s="2">
        <f>ABS(O1178-'PV model'!$B$5)</f>
        <v>39.755360994275577</v>
      </c>
      <c r="Q1178" s="3">
        <f t="shared" si="203"/>
        <v>120.68188262782965</v>
      </c>
      <c r="R1178" s="3">
        <f t="shared" si="208"/>
        <v>0</v>
      </c>
      <c r="S1178" s="3">
        <f t="shared" si="204"/>
        <v>0</v>
      </c>
      <c r="T1178" s="3">
        <f>(0.5*(1-COS(RADIANS(90-$X$3)))*(D1178+E1178)*'PV model'!$B$4)</f>
        <v>0</v>
      </c>
      <c r="U1178" s="3">
        <f t="shared" si="209"/>
        <v>0</v>
      </c>
      <c r="V1178" s="3">
        <f>('PV model'!$B$13*(U1178/1000)*(1-'PV model'!$B$14*((20+C1178)-25))*'PV model'!$B$10)/'PV model'!$B$12</f>
        <v>0</v>
      </c>
    </row>
    <row r="1179" spans="1:22" x14ac:dyDescent="0.2">
      <c r="A1179" s="10">
        <f t="shared" si="210"/>
        <v>49</v>
      </c>
      <c r="B1179" s="10">
        <f t="shared" si="211"/>
        <v>22</v>
      </c>
      <c r="C1179" s="23">
        <v>5.0999999999999996</v>
      </c>
      <c r="D1179" s="24">
        <v>0</v>
      </c>
      <c r="E1179" s="24">
        <v>0</v>
      </c>
      <c r="F1179" s="48"/>
      <c r="G1179" s="48"/>
      <c r="H1179" s="1">
        <f t="shared" si="212"/>
        <v>-12.285316678272599</v>
      </c>
      <c r="I1179" s="1">
        <f t="shared" si="205"/>
        <v>-14.440476748697906</v>
      </c>
      <c r="J1179" s="4">
        <f>B1179+('PV model'!$B$3/15)+(I1179/60)</f>
        <v>21.482658720855035</v>
      </c>
      <c r="K1179" s="2">
        <f t="shared" si="206"/>
        <v>-142.23988081282553</v>
      </c>
      <c r="L1179" s="2">
        <f>DEGREES(ASIN((((COS(RADIANS('PV model'!$B$2))*COS(RADIANS(H1179))*COS(RADIANS(K1179)))+(SIN(RADIANS('PV model'!$B$2))*SIN(RADIANS(H1179)))))))</f>
        <v>-37.799015893595879</v>
      </c>
      <c r="M1179" s="3">
        <f t="shared" si="202"/>
        <v>0</v>
      </c>
      <c r="N1179" s="2">
        <f t="shared" si="207"/>
        <v>-49.220269791439307</v>
      </c>
      <c r="O1179" s="2">
        <f>IF('PV model'!$B$2&gt;0, 180-N1179,IF('PV model'!$B$2&lt;0,0-N1179,N1179))</f>
        <v>229.22026979143931</v>
      </c>
      <c r="P1179" s="2">
        <f>ABS(O1179-'PV model'!$B$5)</f>
        <v>24.220269791439307</v>
      </c>
      <c r="Q1179" s="3">
        <f t="shared" si="203"/>
        <v>127.79901589359588</v>
      </c>
      <c r="R1179" s="3">
        <f t="shared" si="208"/>
        <v>0</v>
      </c>
      <c r="S1179" s="3">
        <f t="shared" si="204"/>
        <v>0</v>
      </c>
      <c r="T1179" s="3">
        <f>(0.5*(1-COS(RADIANS(90-$X$3)))*(D1179+E1179)*'PV model'!$B$4)</f>
        <v>0</v>
      </c>
      <c r="U1179" s="3">
        <f t="shared" si="209"/>
        <v>0</v>
      </c>
      <c r="V1179" s="3">
        <f>('PV model'!$B$13*(U1179/1000)*(1-'PV model'!$B$14*((20+C1179)-25))*'PV model'!$B$10)/'PV model'!$B$12</f>
        <v>0</v>
      </c>
    </row>
    <row r="1180" spans="1:22" x14ac:dyDescent="0.2">
      <c r="A1180" s="10">
        <f t="shared" si="210"/>
        <v>49</v>
      </c>
      <c r="B1180" s="10">
        <f t="shared" si="211"/>
        <v>23</v>
      </c>
      <c r="C1180" s="23">
        <v>5.0999999999999996</v>
      </c>
      <c r="D1180" s="24">
        <v>0</v>
      </c>
      <c r="E1180" s="24">
        <v>0</v>
      </c>
      <c r="F1180" s="48"/>
      <c r="G1180" s="48"/>
      <c r="H1180" s="1">
        <f t="shared" si="212"/>
        <v>-12.285316678272599</v>
      </c>
      <c r="I1180" s="1">
        <f t="shared" si="205"/>
        <v>-14.440476748697906</v>
      </c>
      <c r="J1180" s="4">
        <f>B1180+('PV model'!$B$3/15)+(I1180/60)</f>
        <v>22.482658720855035</v>
      </c>
      <c r="K1180" s="2">
        <f t="shared" si="206"/>
        <v>-157.23988081282553</v>
      </c>
      <c r="L1180" s="2">
        <f>DEGREES(ASIN((((COS(RADIANS('PV model'!$B$2))*COS(RADIANS(H1180))*COS(RADIANS(K1180)))+(SIN(RADIANS('PV model'!$B$2))*SIN(RADIANS(H1180)))))))</f>
        <v>-43.290573943592676</v>
      </c>
      <c r="M1180" s="3">
        <f t="shared" si="202"/>
        <v>0</v>
      </c>
      <c r="N1180" s="2">
        <f t="shared" si="207"/>
        <v>-31.287472332132079</v>
      </c>
      <c r="O1180" s="2">
        <f>IF('PV model'!$B$2&gt;0, 180-N1180,IF('PV model'!$B$2&lt;0,0-N1180,N1180))</f>
        <v>211.28747233213207</v>
      </c>
      <c r="P1180" s="2">
        <f>ABS(O1180-'PV model'!$B$5)</f>
        <v>6.2874723321320687</v>
      </c>
      <c r="Q1180" s="3">
        <f t="shared" si="203"/>
        <v>133.29057394359268</v>
      </c>
      <c r="R1180" s="3">
        <f t="shared" si="208"/>
        <v>0</v>
      </c>
      <c r="S1180" s="3">
        <f t="shared" si="204"/>
        <v>0</v>
      </c>
      <c r="T1180" s="3">
        <f>(0.5*(1-COS(RADIANS(90-$X$3)))*(D1180+E1180)*'PV model'!$B$4)</f>
        <v>0</v>
      </c>
      <c r="U1180" s="3">
        <f t="shared" si="209"/>
        <v>0</v>
      </c>
      <c r="V1180" s="3">
        <f>('PV model'!$B$13*(U1180/1000)*(1-'PV model'!$B$14*((20+C1180)-25))*'PV model'!$B$10)/'PV model'!$B$12</f>
        <v>0</v>
      </c>
    </row>
    <row r="1181" spans="1:22" x14ac:dyDescent="0.2">
      <c r="A1181" s="10">
        <f t="shared" si="210"/>
        <v>49</v>
      </c>
      <c r="B1181" s="10">
        <f t="shared" si="211"/>
        <v>24</v>
      </c>
      <c r="C1181" s="23">
        <v>5</v>
      </c>
      <c r="D1181" s="24">
        <v>0</v>
      </c>
      <c r="E1181" s="24">
        <v>0</v>
      </c>
      <c r="F1181" s="48"/>
      <c r="G1181" s="48"/>
      <c r="H1181" s="1">
        <f t="shared" si="212"/>
        <v>-12.285316678272599</v>
      </c>
      <c r="I1181" s="1">
        <f t="shared" si="205"/>
        <v>-14.440476748697906</v>
      </c>
      <c r="J1181" s="4">
        <f>B1181+('PV model'!$B$3/15)+(I1181/60)</f>
        <v>23.482658720855035</v>
      </c>
      <c r="K1181" s="2">
        <f t="shared" si="206"/>
        <v>-172.23988081282553</v>
      </c>
      <c r="L1181" s="2">
        <f>DEGREES(ASIN((((COS(RADIANS('PV model'!$B$2))*COS(RADIANS(H1181))*COS(RADIANS(K1181)))+(SIN(RADIANS('PV model'!$B$2))*SIN(RADIANS(H1181)))))))</f>
        <v>-46.362873162721556</v>
      </c>
      <c r="M1181" s="3">
        <f t="shared" si="202"/>
        <v>0</v>
      </c>
      <c r="N1181" s="2">
        <f t="shared" si="207"/>
        <v>-11.021884402129327</v>
      </c>
      <c r="O1181" s="2">
        <f>IF('PV model'!$B$2&gt;0, 180-N1181,IF('PV model'!$B$2&lt;0,0-N1181,N1181))</f>
        <v>191.02188440212933</v>
      </c>
      <c r="P1181" s="2">
        <f>ABS(O1181-'PV model'!$B$5)</f>
        <v>13.978115597870669</v>
      </c>
      <c r="Q1181" s="3">
        <f t="shared" si="203"/>
        <v>136.36287316272157</v>
      </c>
      <c r="R1181" s="3">
        <f t="shared" si="208"/>
        <v>0</v>
      </c>
      <c r="S1181" s="3">
        <f t="shared" si="204"/>
        <v>0</v>
      </c>
      <c r="T1181" s="3">
        <f>(0.5*(1-COS(RADIANS(90-$X$3)))*(D1181+E1181)*'PV model'!$B$4)</f>
        <v>0</v>
      </c>
      <c r="U1181" s="3">
        <f t="shared" si="209"/>
        <v>0</v>
      </c>
      <c r="V1181" s="3">
        <f>('PV model'!$B$13*(U1181/1000)*(1-'PV model'!$B$14*((20+C1181)-25))*'PV model'!$B$10)/'PV model'!$B$12</f>
        <v>0</v>
      </c>
    </row>
    <row r="1182" spans="1:22" x14ac:dyDescent="0.2">
      <c r="A1182" s="10">
        <f t="shared" si="210"/>
        <v>50</v>
      </c>
      <c r="B1182" s="10">
        <f t="shared" si="211"/>
        <v>1</v>
      </c>
      <c r="C1182" s="23">
        <v>4.9000000000000004</v>
      </c>
      <c r="D1182" s="24">
        <v>0</v>
      </c>
      <c r="E1182" s="24">
        <v>0</v>
      </c>
      <c r="F1182" s="48"/>
      <c r="G1182" s="48"/>
      <c r="H1182" s="1">
        <f t="shared" si="212"/>
        <v>-11.939368767477186</v>
      </c>
      <c r="I1182" s="1">
        <f t="shared" si="205"/>
        <v>-14.371542773878041</v>
      </c>
      <c r="J1182" s="4">
        <f>B1182+('PV model'!$B$3/15)+(I1182/60)</f>
        <v>0.48380762043536607</v>
      </c>
      <c r="K1182" s="2">
        <f t="shared" si="206"/>
        <v>172.7428856934695</v>
      </c>
      <c r="L1182" s="2">
        <f>DEGREES(ASIN((((COS(RADIANS('PV model'!$B$2))*COS(RADIANS(H1182))*COS(RADIANS(K1182)))+(SIN(RADIANS('PV model'!$B$2))*SIN(RADIANS(H1182)))))))</f>
        <v>-46.071521154458772</v>
      </c>
      <c r="M1182" s="3">
        <f t="shared" si="202"/>
        <v>0</v>
      </c>
      <c r="N1182" s="2">
        <f t="shared" si="207"/>
        <v>10.261693750760198</v>
      </c>
      <c r="O1182" s="2">
        <f>IF('PV model'!$B$2&gt;0, 180-N1182,IF('PV model'!$B$2&lt;0,0-N1182,N1182))</f>
        <v>169.7383062492398</v>
      </c>
      <c r="P1182" s="2">
        <f>ABS(O1182-'PV model'!$B$5)</f>
        <v>35.261693750760202</v>
      </c>
      <c r="Q1182" s="3">
        <f t="shared" si="203"/>
        <v>136.07152115445876</v>
      </c>
      <c r="R1182" s="3">
        <f t="shared" si="208"/>
        <v>0</v>
      </c>
      <c r="S1182" s="3">
        <f t="shared" si="204"/>
        <v>0</v>
      </c>
      <c r="T1182" s="3">
        <f>(0.5*(1-COS(RADIANS(90-$X$3)))*(D1182+E1182)*'PV model'!$B$4)</f>
        <v>0</v>
      </c>
      <c r="U1182" s="3">
        <f t="shared" si="209"/>
        <v>0</v>
      </c>
      <c r="V1182" s="3">
        <f>('PV model'!$B$13*(U1182/1000)*(1-'PV model'!$B$14*((20+C1182)-25))*'PV model'!$B$10)/'PV model'!$B$12</f>
        <v>0</v>
      </c>
    </row>
    <row r="1183" spans="1:22" x14ac:dyDescent="0.2">
      <c r="A1183" s="10">
        <f t="shared" si="210"/>
        <v>50</v>
      </c>
      <c r="B1183" s="10">
        <f t="shared" si="211"/>
        <v>2</v>
      </c>
      <c r="C1183" s="23">
        <v>4.8</v>
      </c>
      <c r="D1183" s="24">
        <v>0</v>
      </c>
      <c r="E1183" s="24">
        <v>0</v>
      </c>
      <c r="F1183" s="48"/>
      <c r="G1183" s="48"/>
      <c r="H1183" s="1">
        <f t="shared" si="212"/>
        <v>-11.939368767477186</v>
      </c>
      <c r="I1183" s="1">
        <f t="shared" si="205"/>
        <v>-14.371542773878041</v>
      </c>
      <c r="J1183" s="4">
        <f>B1183+('PV model'!$B$3/15)+(I1183/60)</f>
        <v>1.4838076204353661</v>
      </c>
      <c r="K1183" s="2">
        <f t="shared" si="206"/>
        <v>157.7428856934695</v>
      </c>
      <c r="L1183" s="2">
        <f>DEGREES(ASIN((((COS(RADIANS('PV model'!$B$2))*COS(RADIANS(H1183))*COS(RADIANS(K1183)))+(SIN(RADIANS('PV model'!$B$2))*SIN(RADIANS(H1183)))))))</f>
        <v>-43.106571244133072</v>
      </c>
      <c r="M1183" s="3">
        <f t="shared" si="202"/>
        <v>0</v>
      </c>
      <c r="N1183" s="2">
        <f t="shared" si="207"/>
        <v>30.502202385003489</v>
      </c>
      <c r="O1183" s="2">
        <f>IF('PV model'!$B$2&gt;0, 180-N1183,IF('PV model'!$B$2&lt;0,0-N1183,N1183))</f>
        <v>149.4977976149965</v>
      </c>
      <c r="P1183" s="2">
        <f>ABS(O1183-'PV model'!$B$5)</f>
        <v>55.5022023850035</v>
      </c>
      <c r="Q1183" s="3">
        <f t="shared" si="203"/>
        <v>133.10657124413308</v>
      </c>
      <c r="R1183" s="3">
        <f t="shared" si="208"/>
        <v>0</v>
      </c>
      <c r="S1183" s="3">
        <f t="shared" si="204"/>
        <v>0</v>
      </c>
      <c r="T1183" s="3">
        <f>(0.5*(1-COS(RADIANS(90-$X$3)))*(D1183+E1183)*'PV model'!$B$4)</f>
        <v>0</v>
      </c>
      <c r="U1183" s="3">
        <f t="shared" si="209"/>
        <v>0</v>
      </c>
      <c r="V1183" s="3">
        <f>('PV model'!$B$13*(U1183/1000)*(1-'PV model'!$B$14*((20+C1183)-25))*'PV model'!$B$10)/'PV model'!$B$12</f>
        <v>0</v>
      </c>
    </row>
    <row r="1184" spans="1:22" x14ac:dyDescent="0.2">
      <c r="A1184" s="10">
        <f t="shared" si="210"/>
        <v>50</v>
      </c>
      <c r="B1184" s="10">
        <f t="shared" si="211"/>
        <v>3</v>
      </c>
      <c r="C1184" s="23">
        <v>4.7</v>
      </c>
      <c r="D1184" s="24">
        <v>0</v>
      </c>
      <c r="E1184" s="24">
        <v>0</v>
      </c>
      <c r="F1184" s="48"/>
      <c r="G1184" s="48"/>
      <c r="H1184" s="1">
        <f t="shared" si="212"/>
        <v>-11.939368767477186</v>
      </c>
      <c r="I1184" s="1">
        <f t="shared" si="205"/>
        <v>-14.371542773878041</v>
      </c>
      <c r="J1184" s="4">
        <f>B1184+('PV model'!$B$3/15)+(I1184/60)</f>
        <v>2.4838076204353658</v>
      </c>
      <c r="K1184" s="2">
        <f t="shared" si="206"/>
        <v>142.7428856934695</v>
      </c>
      <c r="L1184" s="2">
        <f>DEGREES(ASIN((((COS(RADIANS('PV model'!$B$2))*COS(RADIANS(H1184))*COS(RADIANS(K1184)))+(SIN(RADIANS('PV model'!$B$2))*SIN(RADIANS(H1184)))))))</f>
        <v>-37.702223174199709</v>
      </c>
      <c r="M1184" s="3">
        <f t="shared" si="202"/>
        <v>0</v>
      </c>
      <c r="N1184" s="2">
        <f t="shared" si="207"/>
        <v>48.46971229610719</v>
      </c>
      <c r="O1184" s="2">
        <f>IF('PV model'!$B$2&gt;0, 180-N1184,IF('PV model'!$B$2&lt;0,0-N1184,N1184))</f>
        <v>131.53028770389281</v>
      </c>
      <c r="P1184" s="2">
        <f>ABS(O1184-'PV model'!$B$5)</f>
        <v>73.46971229610719</v>
      </c>
      <c r="Q1184" s="3">
        <f t="shared" si="203"/>
        <v>127.7022231741997</v>
      </c>
      <c r="R1184" s="3">
        <f t="shared" si="208"/>
        <v>0</v>
      </c>
      <c r="S1184" s="3">
        <f t="shared" si="204"/>
        <v>0</v>
      </c>
      <c r="T1184" s="3">
        <f>(0.5*(1-COS(RADIANS(90-$X$3)))*(D1184+E1184)*'PV model'!$B$4)</f>
        <v>0</v>
      </c>
      <c r="U1184" s="3">
        <f t="shared" si="209"/>
        <v>0</v>
      </c>
      <c r="V1184" s="3">
        <f>('PV model'!$B$13*(U1184/1000)*(1-'PV model'!$B$14*((20+C1184)-25))*'PV model'!$B$10)/'PV model'!$B$12</f>
        <v>0</v>
      </c>
    </row>
    <row r="1185" spans="1:22" x14ac:dyDescent="0.2">
      <c r="A1185" s="10">
        <f t="shared" si="210"/>
        <v>50</v>
      </c>
      <c r="B1185" s="10">
        <f t="shared" si="211"/>
        <v>4</v>
      </c>
      <c r="C1185" s="23">
        <v>5.0999999999999996</v>
      </c>
      <c r="D1185" s="24">
        <v>0</v>
      </c>
      <c r="E1185" s="24">
        <v>0</v>
      </c>
      <c r="F1185" s="48"/>
      <c r="G1185" s="48"/>
      <c r="H1185" s="1">
        <f t="shared" si="212"/>
        <v>-11.939368767477186</v>
      </c>
      <c r="I1185" s="1">
        <f t="shared" si="205"/>
        <v>-14.371542773878041</v>
      </c>
      <c r="J1185" s="4">
        <f>B1185+('PV model'!$B$3/15)+(I1185/60)</f>
        <v>3.4838076204353658</v>
      </c>
      <c r="K1185" s="2">
        <f t="shared" si="206"/>
        <v>127.74288569346952</v>
      </c>
      <c r="L1185" s="2">
        <f>DEGREES(ASIN((((COS(RADIANS('PV model'!$B$2))*COS(RADIANS(H1185))*COS(RADIANS(K1185)))+(SIN(RADIANS('PV model'!$B$2))*SIN(RADIANS(H1185)))))))</f>
        <v>-30.643855006550584</v>
      </c>
      <c r="M1185" s="3">
        <f t="shared" si="202"/>
        <v>0</v>
      </c>
      <c r="N1185" s="2">
        <f t="shared" si="207"/>
        <v>64.057730076570081</v>
      </c>
      <c r="O1185" s="2">
        <f>IF('PV model'!$B$2&gt;0, 180-N1185,IF('PV model'!$B$2&lt;0,0-N1185,N1185))</f>
        <v>115.94226992342992</v>
      </c>
      <c r="P1185" s="2">
        <f>ABS(O1185-'PV model'!$B$5)</f>
        <v>89.057730076570081</v>
      </c>
      <c r="Q1185" s="3">
        <f t="shared" si="203"/>
        <v>120.6438550065506</v>
      </c>
      <c r="R1185" s="3">
        <f t="shared" si="208"/>
        <v>0</v>
      </c>
      <c r="S1185" s="3">
        <f t="shared" si="204"/>
        <v>0</v>
      </c>
      <c r="T1185" s="3">
        <f>(0.5*(1-COS(RADIANS(90-$X$3)))*(D1185+E1185)*'PV model'!$B$4)</f>
        <v>0</v>
      </c>
      <c r="U1185" s="3">
        <f t="shared" si="209"/>
        <v>0</v>
      </c>
      <c r="V1185" s="3">
        <f>('PV model'!$B$13*(U1185/1000)*(1-'PV model'!$B$14*((20+C1185)-25))*'PV model'!$B$10)/'PV model'!$B$12</f>
        <v>0</v>
      </c>
    </row>
    <row r="1186" spans="1:22" x14ac:dyDescent="0.2">
      <c r="A1186" s="10">
        <f t="shared" si="210"/>
        <v>50</v>
      </c>
      <c r="B1186" s="10">
        <f t="shared" si="211"/>
        <v>5</v>
      </c>
      <c r="C1186" s="23">
        <v>5.6</v>
      </c>
      <c r="D1186" s="24">
        <v>0</v>
      </c>
      <c r="E1186" s="24">
        <v>0</v>
      </c>
      <c r="F1186" s="48"/>
      <c r="G1186" s="48"/>
      <c r="H1186" s="1">
        <f t="shared" si="212"/>
        <v>-11.939368767477186</v>
      </c>
      <c r="I1186" s="1">
        <f t="shared" si="205"/>
        <v>-14.371542773878041</v>
      </c>
      <c r="J1186" s="4">
        <f>B1186+('PV model'!$B$3/15)+(I1186/60)</f>
        <v>4.4838076204353658</v>
      </c>
      <c r="K1186" s="2">
        <f t="shared" si="206"/>
        <v>112.74288569346952</v>
      </c>
      <c r="L1186" s="2">
        <f>DEGREES(ASIN((((COS(RADIANS('PV model'!$B$2))*COS(RADIANS(H1186))*COS(RADIANS(K1186)))+(SIN(RADIANS('PV model'!$B$2))*SIN(RADIANS(H1186)))))))</f>
        <v>-22.626730605193018</v>
      </c>
      <c r="M1186" s="3">
        <f t="shared" si="202"/>
        <v>0</v>
      </c>
      <c r="N1186" s="2">
        <f t="shared" si="207"/>
        <v>77.833245377359319</v>
      </c>
      <c r="O1186" s="2">
        <f>IF('PV model'!$B$2&gt;0, 180-N1186,IF('PV model'!$B$2&lt;0,0-N1186,N1186))</f>
        <v>102.16675462264068</v>
      </c>
      <c r="P1186" s="2">
        <f>ABS(O1186-'PV model'!$B$5)</f>
        <v>102.83324537735932</v>
      </c>
      <c r="Q1186" s="3">
        <f t="shared" si="203"/>
        <v>112.62673060519302</v>
      </c>
      <c r="R1186" s="3">
        <f t="shared" si="208"/>
        <v>0</v>
      </c>
      <c r="S1186" s="3">
        <f t="shared" si="204"/>
        <v>0</v>
      </c>
      <c r="T1186" s="3">
        <f>(0.5*(1-COS(RADIANS(90-$X$3)))*(D1186+E1186)*'PV model'!$B$4)</f>
        <v>0</v>
      </c>
      <c r="U1186" s="3">
        <f t="shared" si="209"/>
        <v>0</v>
      </c>
      <c r="V1186" s="3">
        <f>('PV model'!$B$13*(U1186/1000)*(1-'PV model'!$B$14*((20+C1186)-25))*'PV model'!$B$10)/'PV model'!$B$12</f>
        <v>0</v>
      </c>
    </row>
    <row r="1187" spans="1:22" x14ac:dyDescent="0.2">
      <c r="A1187" s="10">
        <f t="shared" si="210"/>
        <v>50</v>
      </c>
      <c r="B1187" s="10">
        <f t="shared" si="211"/>
        <v>6</v>
      </c>
      <c r="C1187" s="23">
        <v>6</v>
      </c>
      <c r="D1187" s="24">
        <v>0</v>
      </c>
      <c r="E1187" s="24">
        <v>0</v>
      </c>
      <c r="F1187" s="48"/>
      <c r="G1187" s="48"/>
      <c r="H1187" s="1">
        <f t="shared" si="212"/>
        <v>-11.939368767477186</v>
      </c>
      <c r="I1187" s="1">
        <f t="shared" si="205"/>
        <v>-14.371542773878041</v>
      </c>
      <c r="J1187" s="4">
        <f>B1187+('PV model'!$B$3/15)+(I1187/60)</f>
        <v>5.4838076204353658</v>
      </c>
      <c r="K1187" s="2">
        <f t="shared" si="206"/>
        <v>97.742885693469518</v>
      </c>
      <c r="L1187" s="2">
        <f>DEGREES(ASIN((((COS(RADIANS('PV model'!$B$2))*COS(RADIANS(H1187))*COS(RADIANS(K1187)))+(SIN(RADIANS('PV model'!$B$2))*SIN(RADIANS(H1187)))))))</f>
        <v>-14.190829885261214</v>
      </c>
      <c r="M1187" s="3">
        <f t="shared" si="202"/>
        <v>0</v>
      </c>
      <c r="N1187" s="2">
        <f t="shared" si="207"/>
        <v>89.494972404610238</v>
      </c>
      <c r="O1187" s="2">
        <f>IF('PV model'!$B$2&gt;0, 180-N1187,IF('PV model'!$B$2&lt;0,0-N1187,N1187))</f>
        <v>90.505027595389762</v>
      </c>
      <c r="P1187" s="2">
        <f>ABS(O1187-'PV model'!$B$5)</f>
        <v>114.49497240461024</v>
      </c>
      <c r="Q1187" s="3">
        <f t="shared" si="203"/>
        <v>104.19082988526122</v>
      </c>
      <c r="R1187" s="3">
        <f t="shared" si="208"/>
        <v>0</v>
      </c>
      <c r="S1187" s="3">
        <f t="shared" si="204"/>
        <v>0</v>
      </c>
      <c r="T1187" s="3">
        <f>(0.5*(1-COS(RADIANS(90-$X$3)))*(D1187+E1187)*'PV model'!$B$4)</f>
        <v>0</v>
      </c>
      <c r="U1187" s="3">
        <f t="shared" si="209"/>
        <v>0</v>
      </c>
      <c r="V1187" s="3">
        <f>('PV model'!$B$13*(U1187/1000)*(1-'PV model'!$B$14*((20+C1187)-25))*'PV model'!$B$10)/'PV model'!$B$12</f>
        <v>0</v>
      </c>
    </row>
    <row r="1188" spans="1:22" x14ac:dyDescent="0.2">
      <c r="A1188" s="10">
        <f t="shared" si="210"/>
        <v>50</v>
      </c>
      <c r="B1188" s="10">
        <f t="shared" si="211"/>
        <v>7</v>
      </c>
      <c r="C1188" s="23">
        <v>5.4</v>
      </c>
      <c r="D1188" s="24">
        <v>0</v>
      </c>
      <c r="E1188" s="24">
        <v>0</v>
      </c>
      <c r="F1188" s="48"/>
      <c r="G1188" s="48"/>
      <c r="H1188" s="1">
        <f t="shared" si="212"/>
        <v>-11.939368767477186</v>
      </c>
      <c r="I1188" s="1">
        <f t="shared" si="205"/>
        <v>-14.371542773878041</v>
      </c>
      <c r="J1188" s="4">
        <f>B1188+('PV model'!$B$3/15)+(I1188/60)</f>
        <v>6.4838076204353658</v>
      </c>
      <c r="K1188" s="2">
        <f t="shared" si="206"/>
        <v>82.742885693469518</v>
      </c>
      <c r="L1188" s="2">
        <f>DEGREES(ASIN((((COS(RADIANS('PV model'!$B$2))*COS(RADIANS(H1188))*COS(RADIANS(K1188)))+(SIN(RADIANS('PV model'!$B$2))*SIN(RADIANS(H1188)))))))</f>
        <v>-5.7674167666593608</v>
      </c>
      <c r="M1188" s="3">
        <f t="shared" si="202"/>
        <v>0</v>
      </c>
      <c r="N1188" s="2">
        <f t="shared" si="207"/>
        <v>77.282522150099965</v>
      </c>
      <c r="O1188" s="2">
        <f>IF('PV model'!$B$2&gt;0, 180-N1188,IF('PV model'!$B$2&lt;0,0-N1188,N1188))</f>
        <v>102.71747784990004</v>
      </c>
      <c r="P1188" s="2">
        <f>ABS(O1188-'PV model'!$B$5)</f>
        <v>102.28252215009996</v>
      </c>
      <c r="Q1188" s="3">
        <f t="shared" si="203"/>
        <v>95.767416766659352</v>
      </c>
      <c r="R1188" s="3">
        <f t="shared" si="208"/>
        <v>0</v>
      </c>
      <c r="S1188" s="3">
        <f t="shared" si="204"/>
        <v>0</v>
      </c>
      <c r="T1188" s="3">
        <f>(0.5*(1-COS(RADIANS(90-$X$3)))*(D1188+E1188)*'PV model'!$B$4)</f>
        <v>0</v>
      </c>
      <c r="U1188" s="3">
        <f t="shared" si="209"/>
        <v>0</v>
      </c>
      <c r="V1188" s="3">
        <f>('PV model'!$B$13*(U1188/1000)*(1-'PV model'!$B$14*((20+C1188)-25))*'PV model'!$B$10)/'PV model'!$B$12</f>
        <v>0</v>
      </c>
    </row>
    <row r="1189" spans="1:22" x14ac:dyDescent="0.2">
      <c r="A1189" s="10">
        <f t="shared" si="210"/>
        <v>50</v>
      </c>
      <c r="B1189" s="10">
        <f t="shared" si="211"/>
        <v>8</v>
      </c>
      <c r="C1189" s="23">
        <v>4.9000000000000004</v>
      </c>
      <c r="D1189" s="24">
        <v>0</v>
      </c>
      <c r="E1189" s="24">
        <v>0.88200000000000001</v>
      </c>
      <c r="F1189" s="48"/>
      <c r="G1189" s="48"/>
      <c r="H1189" s="1">
        <f t="shared" si="212"/>
        <v>-11.939368767477186</v>
      </c>
      <c r="I1189" s="1">
        <f t="shared" si="205"/>
        <v>-14.371542773878041</v>
      </c>
      <c r="J1189" s="4">
        <f>B1189+('PV model'!$B$3/15)+(I1189/60)</f>
        <v>7.4838076204353658</v>
      </c>
      <c r="K1189" s="2">
        <f t="shared" si="206"/>
        <v>67.742885693469518</v>
      </c>
      <c r="L1189" s="2">
        <f>DEGREES(ASIN((((COS(RADIANS('PV model'!$B$2))*COS(RADIANS(H1189))*COS(RADIANS(K1189)))+(SIN(RADIANS('PV model'!$B$2))*SIN(RADIANS(H1189)))))))</f>
        <v>2.2580783788089382</v>
      </c>
      <c r="M1189" s="3">
        <f t="shared" si="202"/>
        <v>2.2580783788089382</v>
      </c>
      <c r="N1189" s="2">
        <f t="shared" si="207"/>
        <v>64.982138803464366</v>
      </c>
      <c r="O1189" s="2">
        <f>IF('PV model'!$B$2&gt;0, 180-N1189,IF('PV model'!$B$2&lt;0,0-N1189,N1189))</f>
        <v>115.01786119653563</v>
      </c>
      <c r="P1189" s="2">
        <f>ABS(O1189-'PV model'!$B$5)</f>
        <v>89.982138803464366</v>
      </c>
      <c r="Q1189" s="3">
        <f t="shared" si="203"/>
        <v>87.741921621191054</v>
      </c>
      <c r="R1189" s="3">
        <f t="shared" si="208"/>
        <v>0</v>
      </c>
      <c r="S1189" s="3">
        <f t="shared" si="204"/>
        <v>0.88200000000000001</v>
      </c>
      <c r="T1189" s="3">
        <f>(0.5*(1-COS(RADIANS(90-$X$3)))*(D1189+E1189)*'PV model'!$B$4)</f>
        <v>0</v>
      </c>
      <c r="U1189" s="3">
        <f t="shared" si="209"/>
        <v>0.88200000000000001</v>
      </c>
      <c r="V1189" s="3">
        <f>('PV model'!$B$13*(U1189/1000)*(1-'PV model'!$B$14*((20+C1189)-25))*'PV model'!$B$10)/'PV model'!$B$12</f>
        <v>8.8199985887999988E-2</v>
      </c>
    </row>
    <row r="1190" spans="1:22" x14ac:dyDescent="0.2">
      <c r="A1190" s="10">
        <f t="shared" si="210"/>
        <v>50</v>
      </c>
      <c r="B1190" s="10">
        <f t="shared" si="211"/>
        <v>9</v>
      </c>
      <c r="C1190" s="23">
        <v>4.3</v>
      </c>
      <c r="D1190" s="24">
        <v>22.448999999999998</v>
      </c>
      <c r="E1190" s="24">
        <v>29.105999999999998</v>
      </c>
      <c r="F1190" s="48"/>
      <c r="G1190" s="48"/>
      <c r="H1190" s="1">
        <f t="shared" si="212"/>
        <v>-11.939368767477186</v>
      </c>
      <c r="I1190" s="1">
        <f t="shared" si="205"/>
        <v>-14.371542773878041</v>
      </c>
      <c r="J1190" s="4">
        <f>B1190+('PV model'!$B$3/15)+(I1190/60)</f>
        <v>8.4838076204353658</v>
      </c>
      <c r="K1190" s="2">
        <f t="shared" si="206"/>
        <v>52.74288569346951</v>
      </c>
      <c r="L1190" s="2">
        <f>DEGREES(ASIN((((COS(RADIANS('PV model'!$B$2))*COS(RADIANS(H1190))*COS(RADIANS(K1190)))+(SIN(RADIANS('PV model'!$B$2))*SIN(RADIANS(H1190)))))))</f>
        <v>9.4965400533597499</v>
      </c>
      <c r="M1190" s="3">
        <f t="shared" si="202"/>
        <v>9.4965400533597499</v>
      </c>
      <c r="N1190" s="2">
        <f t="shared" si="207"/>
        <v>52.141484906576153</v>
      </c>
      <c r="O1190" s="2">
        <f>IF('PV model'!$B$2&gt;0, 180-N1190,IF('PV model'!$B$2&lt;0,0-N1190,N1190))</f>
        <v>127.85851509342385</v>
      </c>
      <c r="P1190" s="2">
        <f>ABS(O1190-'PV model'!$B$5)</f>
        <v>77.141484906576153</v>
      </c>
      <c r="Q1190" s="3">
        <f t="shared" si="203"/>
        <v>80.503459946640248</v>
      </c>
      <c r="R1190" s="3">
        <f t="shared" si="208"/>
        <v>22.449000000000005</v>
      </c>
      <c r="S1190" s="3">
        <f t="shared" si="204"/>
        <v>33.191558766719957</v>
      </c>
      <c r="T1190" s="3">
        <f>(0.5*(1-COS(RADIANS(90-$X$3)))*(D1190+E1190)*'PV model'!$B$4)</f>
        <v>0</v>
      </c>
      <c r="U1190" s="3">
        <f t="shared" si="209"/>
        <v>55.640558766719963</v>
      </c>
      <c r="V1190" s="3">
        <f>('PV model'!$B$13*(U1190/1000)*(1-'PV model'!$B$14*((20+C1190)-25))*'PV model'!$B$10)/'PV model'!$B$12</f>
        <v>5.5774033790334263</v>
      </c>
    </row>
    <row r="1191" spans="1:22" x14ac:dyDescent="0.2">
      <c r="A1191" s="10">
        <f t="shared" si="210"/>
        <v>50</v>
      </c>
      <c r="B1191" s="10">
        <f t="shared" si="211"/>
        <v>10</v>
      </c>
      <c r="C1191" s="23">
        <v>4.5999999999999996</v>
      </c>
      <c r="D1191" s="24">
        <v>101.0205</v>
      </c>
      <c r="E1191" s="24">
        <v>77.616</v>
      </c>
      <c r="F1191" s="48"/>
      <c r="G1191" s="48"/>
      <c r="H1191" s="1">
        <f t="shared" si="212"/>
        <v>-11.939368767477186</v>
      </c>
      <c r="I1191" s="1">
        <f t="shared" si="205"/>
        <v>-14.371542773878041</v>
      </c>
      <c r="J1191" s="4">
        <f>B1191+('PV model'!$B$3/15)+(I1191/60)</f>
        <v>9.4838076204353658</v>
      </c>
      <c r="K1191" s="2">
        <f t="shared" si="206"/>
        <v>37.74288569346951</v>
      </c>
      <c r="L1191" s="2">
        <f>DEGREES(ASIN((((COS(RADIANS('PV model'!$B$2))*COS(RADIANS(H1191))*COS(RADIANS(K1191)))+(SIN(RADIANS('PV model'!$B$2))*SIN(RADIANS(H1191)))))))</f>
        <v>15.528219764229503</v>
      </c>
      <c r="M1191" s="3">
        <f t="shared" si="202"/>
        <v>15.528219764229503</v>
      </c>
      <c r="N1191" s="2">
        <f t="shared" si="207"/>
        <v>38.430516033275602</v>
      </c>
      <c r="O1191" s="2">
        <f>IF('PV model'!$B$2&gt;0, 180-N1191,IF('PV model'!$B$2&lt;0,0-N1191,N1191))</f>
        <v>141.56948396672439</v>
      </c>
      <c r="P1191" s="2">
        <f>ABS(O1191-'PV model'!$B$5)</f>
        <v>63.430516033275609</v>
      </c>
      <c r="Q1191" s="3">
        <f t="shared" si="203"/>
        <v>74.471780235770481</v>
      </c>
      <c r="R1191" s="3">
        <f t="shared" si="208"/>
        <v>101.02050000000008</v>
      </c>
      <c r="S1191" s="3">
        <f t="shared" si="204"/>
        <v>93.361563272586736</v>
      </c>
      <c r="T1191" s="3">
        <f>(0.5*(1-COS(RADIANS(90-$X$3)))*(D1191+E1191)*'PV model'!$B$4)</f>
        <v>0</v>
      </c>
      <c r="U1191" s="3">
        <f t="shared" si="209"/>
        <v>194.38206327258683</v>
      </c>
      <c r="V1191" s="3">
        <f>('PV model'!$B$13*(U1191/1000)*(1-'PV model'!$B$14*((20+C1191)-25))*'PV model'!$B$10)/'PV model'!$B$12</f>
        <v>19.461519734399346</v>
      </c>
    </row>
    <row r="1192" spans="1:22" x14ac:dyDescent="0.2">
      <c r="A1192" s="10">
        <f t="shared" si="210"/>
        <v>50</v>
      </c>
      <c r="B1192" s="10">
        <f t="shared" si="211"/>
        <v>11</v>
      </c>
      <c r="C1192" s="23">
        <v>4.8</v>
      </c>
      <c r="D1192" s="24">
        <v>93.163350000000008</v>
      </c>
      <c r="E1192" s="24">
        <v>120.83399999999999</v>
      </c>
      <c r="F1192" s="48"/>
      <c r="G1192" s="48"/>
      <c r="H1192" s="1">
        <f t="shared" si="212"/>
        <v>-11.939368767477186</v>
      </c>
      <c r="I1192" s="1">
        <f t="shared" si="205"/>
        <v>-14.371542773878041</v>
      </c>
      <c r="J1192" s="4">
        <f>B1192+('PV model'!$B$3/15)+(I1192/60)</f>
        <v>10.483807620435366</v>
      </c>
      <c r="K1192" s="2">
        <f t="shared" si="206"/>
        <v>22.74288569346951</v>
      </c>
      <c r="L1192" s="2">
        <f>DEGREES(ASIN((((COS(RADIANS('PV model'!$B$2))*COS(RADIANS(H1192))*COS(RADIANS(K1192)))+(SIN(RADIANS('PV model'!$B$2))*SIN(RADIANS(H1192)))))))</f>
        <v>19.911904216797495</v>
      </c>
      <c r="M1192" s="3">
        <f t="shared" si="202"/>
        <v>19.911904216797495</v>
      </c>
      <c r="N1192" s="2">
        <f t="shared" si="207"/>
        <v>23.720961987935176</v>
      </c>
      <c r="O1192" s="2">
        <f>IF('PV model'!$B$2&gt;0, 180-N1192,IF('PV model'!$B$2&lt;0,0-N1192,N1192))</f>
        <v>156.27903801206483</v>
      </c>
      <c r="P1192" s="2">
        <f>ABS(O1192-'PV model'!$B$5)</f>
        <v>48.720961987935169</v>
      </c>
      <c r="Q1192" s="3">
        <f t="shared" si="203"/>
        <v>70.08809578320249</v>
      </c>
      <c r="R1192" s="3">
        <f t="shared" si="208"/>
        <v>93.163350000000037</v>
      </c>
      <c r="S1192" s="3">
        <f t="shared" si="204"/>
        <v>144.27481616844835</v>
      </c>
      <c r="T1192" s="3">
        <f>(0.5*(1-COS(RADIANS(90-$X$3)))*(D1192+E1192)*'PV model'!$B$4)</f>
        <v>0</v>
      </c>
      <c r="U1192" s="3">
        <f t="shared" si="209"/>
        <v>237.43816616844839</v>
      </c>
      <c r="V1192" s="3">
        <f>('PV model'!$B$13*(U1192/1000)*(1-'PV model'!$B$14*((20+C1192)-25))*'PV model'!$B$10)/'PV model'!$B$12</f>
        <v>23.753306545470256</v>
      </c>
    </row>
    <row r="1193" spans="1:22" x14ac:dyDescent="0.2">
      <c r="A1193" s="10">
        <f t="shared" si="210"/>
        <v>50</v>
      </c>
      <c r="B1193" s="10">
        <f t="shared" si="211"/>
        <v>12</v>
      </c>
      <c r="C1193" s="23">
        <v>5.0999999999999996</v>
      </c>
      <c r="D1193" s="24">
        <v>62.857199999999999</v>
      </c>
      <c r="E1193" s="24">
        <v>147.29399999999998</v>
      </c>
      <c r="F1193" s="48"/>
      <c r="G1193" s="48"/>
      <c r="H1193" s="1">
        <f t="shared" si="212"/>
        <v>-11.939368767477186</v>
      </c>
      <c r="I1193" s="1">
        <f t="shared" si="205"/>
        <v>-14.371542773878041</v>
      </c>
      <c r="J1193" s="4">
        <f>B1193+('PV model'!$B$3/15)+(I1193/60)</f>
        <v>11.483807620435366</v>
      </c>
      <c r="K1193" s="2">
        <f t="shared" si="206"/>
        <v>7.7428856934695123</v>
      </c>
      <c r="L1193" s="2">
        <f>DEGREES(ASIN((((COS(RADIANS('PV model'!$B$2))*COS(RADIANS(H1193))*COS(RADIANS(K1193)))+(SIN(RADIANS('PV model'!$B$2))*SIN(RADIANS(H1193)))))))</f>
        <v>22.247514263923865</v>
      </c>
      <c r="M1193" s="3">
        <f t="shared" si="202"/>
        <v>22.247514263923865</v>
      </c>
      <c r="N1193" s="2">
        <f t="shared" si="207"/>
        <v>8.1876251939078113</v>
      </c>
      <c r="O1193" s="2">
        <f>IF('PV model'!$B$2&gt;0, 180-N1193,IF('PV model'!$B$2&lt;0,0-N1193,N1193))</f>
        <v>171.81237480609218</v>
      </c>
      <c r="P1193" s="2">
        <f>ABS(O1193-'PV model'!$B$5)</f>
        <v>33.18762519390782</v>
      </c>
      <c r="Q1193" s="3">
        <f t="shared" si="203"/>
        <v>67.752485736076139</v>
      </c>
      <c r="R1193" s="3">
        <f t="shared" si="208"/>
        <v>62.857199999999985</v>
      </c>
      <c r="S1193" s="3">
        <f t="shared" si="204"/>
        <v>169.82353558892797</v>
      </c>
      <c r="T1193" s="3">
        <f>(0.5*(1-COS(RADIANS(90-$X$3)))*(D1193+E1193)*'PV model'!$B$4)</f>
        <v>0</v>
      </c>
      <c r="U1193" s="3">
        <f t="shared" si="209"/>
        <v>232.68073558892794</v>
      </c>
      <c r="V1193" s="3">
        <f>('PV model'!$B$13*(U1193/1000)*(1-'PV model'!$B$14*((20+C1193)-25))*'PV model'!$B$10)/'PV model'!$B$12</f>
        <v>23.249462822937449</v>
      </c>
    </row>
    <row r="1194" spans="1:22" x14ac:dyDescent="0.2">
      <c r="A1194" s="10">
        <f t="shared" si="210"/>
        <v>50</v>
      </c>
      <c r="B1194" s="10">
        <f t="shared" si="211"/>
        <v>13</v>
      </c>
      <c r="C1194" s="23">
        <v>4.5</v>
      </c>
      <c r="D1194" s="24">
        <v>38.1633</v>
      </c>
      <c r="E1194" s="24">
        <v>147.29399999999998</v>
      </c>
      <c r="F1194" s="48"/>
      <c r="G1194" s="48"/>
      <c r="H1194" s="1">
        <f t="shared" si="212"/>
        <v>-11.939368767477186</v>
      </c>
      <c r="I1194" s="1">
        <f t="shared" si="205"/>
        <v>-14.371542773878041</v>
      </c>
      <c r="J1194" s="4">
        <f>B1194+('PV model'!$B$3/15)+(I1194/60)</f>
        <v>12.483807620435366</v>
      </c>
      <c r="K1194" s="2">
        <f t="shared" si="206"/>
        <v>-7.2571143065304877</v>
      </c>
      <c r="L1194" s="2">
        <f>DEGREES(ASIN((((COS(RADIANS('PV model'!$B$2))*COS(RADIANS(H1194))*COS(RADIANS(K1194)))+(SIN(RADIANS('PV model'!$B$2))*SIN(RADIANS(H1194)))))))</f>
        <v>22.285481930885535</v>
      </c>
      <c r="M1194" s="3">
        <f t="shared" si="202"/>
        <v>22.285481930885535</v>
      </c>
      <c r="N1194" s="2">
        <f t="shared" si="207"/>
        <v>-7.6757083898329492</v>
      </c>
      <c r="O1194" s="2">
        <f>IF('PV model'!$B$2&gt;0, 180-N1194,IF('PV model'!$B$2&lt;0,0-N1194,N1194))</f>
        <v>187.67570838983295</v>
      </c>
      <c r="P1194" s="2">
        <f>ABS(O1194-'PV model'!$B$5)</f>
        <v>17.324291610167052</v>
      </c>
      <c r="Q1194" s="3">
        <f t="shared" si="203"/>
        <v>67.714518069114462</v>
      </c>
      <c r="R1194" s="3">
        <f t="shared" si="208"/>
        <v>38.163300000000007</v>
      </c>
      <c r="S1194" s="3">
        <f t="shared" si="204"/>
        <v>163.50794861528047</v>
      </c>
      <c r="T1194" s="3">
        <f>(0.5*(1-COS(RADIANS(90-$X$3)))*(D1194+E1194)*'PV model'!$B$4)</f>
        <v>0</v>
      </c>
      <c r="U1194" s="3">
        <f t="shared" si="209"/>
        <v>201.67124861528049</v>
      </c>
      <c r="V1194" s="3">
        <f>('PV model'!$B$13*(U1194/1000)*(1-'PV model'!$B$14*((20+C1194)-25))*'PV model'!$B$10)/'PV model'!$B$12</f>
        <v>20.199376127606602</v>
      </c>
    </row>
    <row r="1195" spans="1:22" x14ac:dyDescent="0.2">
      <c r="A1195" s="10">
        <f t="shared" si="210"/>
        <v>50</v>
      </c>
      <c r="B1195" s="10">
        <f t="shared" si="211"/>
        <v>14</v>
      </c>
      <c r="C1195" s="23">
        <v>3.9</v>
      </c>
      <c r="D1195" s="24">
        <v>5.6122499999999995</v>
      </c>
      <c r="E1195" s="24">
        <v>127.89</v>
      </c>
      <c r="F1195" s="48"/>
      <c r="G1195" s="48"/>
      <c r="H1195" s="1">
        <f t="shared" si="212"/>
        <v>-11.939368767477186</v>
      </c>
      <c r="I1195" s="1">
        <f t="shared" si="205"/>
        <v>-14.371542773878041</v>
      </c>
      <c r="J1195" s="4">
        <f>B1195+('PV model'!$B$3/15)+(I1195/60)</f>
        <v>13.483807620435366</v>
      </c>
      <c r="K1195" s="2">
        <f t="shared" si="206"/>
        <v>-22.25711430653049</v>
      </c>
      <c r="L1195" s="2">
        <f>DEGREES(ASIN((((COS(RADIANS('PV model'!$B$2))*COS(RADIANS(H1195))*COS(RADIANS(K1195)))+(SIN(RADIANS('PV model'!$B$2))*SIN(RADIANS(H1195)))))))</f>
        <v>20.021507262321883</v>
      </c>
      <c r="M1195" s="3">
        <f t="shared" si="202"/>
        <v>20.021507262321883</v>
      </c>
      <c r="N1195" s="2">
        <f t="shared" si="207"/>
        <v>-23.228934638027695</v>
      </c>
      <c r="O1195" s="2">
        <f>IF('PV model'!$B$2&gt;0, 180-N1195,IF('PV model'!$B$2&lt;0,0-N1195,N1195))</f>
        <v>203.22893463802768</v>
      </c>
      <c r="P1195" s="2">
        <f>ABS(O1195-'PV model'!$B$5)</f>
        <v>1.7710653619723189</v>
      </c>
      <c r="Q1195" s="3">
        <f t="shared" si="203"/>
        <v>69.978492737678124</v>
      </c>
      <c r="R1195" s="3">
        <f t="shared" si="208"/>
        <v>5.6122499999999986</v>
      </c>
      <c r="S1195" s="3">
        <f t="shared" si="204"/>
        <v>130.78920476161619</v>
      </c>
      <c r="T1195" s="3">
        <f>(0.5*(1-COS(RADIANS(90-$X$3)))*(D1195+E1195)*'PV model'!$B$4)</f>
        <v>0</v>
      </c>
      <c r="U1195" s="3">
        <f t="shared" si="209"/>
        <v>136.40145476161618</v>
      </c>
      <c r="V1195" s="3">
        <f>('PV model'!$B$13*(U1195/1000)*(1-'PV model'!$B$14*((20+C1195)-25))*'PV model'!$B$10)/'PV model'!$B$12</f>
        <v>13.694682051410227</v>
      </c>
    </row>
    <row r="1196" spans="1:22" x14ac:dyDescent="0.2">
      <c r="A1196" s="10">
        <f t="shared" si="210"/>
        <v>50</v>
      </c>
      <c r="B1196" s="10">
        <f t="shared" si="211"/>
        <v>15</v>
      </c>
      <c r="C1196" s="23">
        <v>3.3</v>
      </c>
      <c r="D1196" s="24">
        <v>0</v>
      </c>
      <c r="E1196" s="24">
        <v>87.317999999999998</v>
      </c>
      <c r="F1196" s="48"/>
      <c r="G1196" s="48"/>
      <c r="H1196" s="1">
        <f t="shared" si="212"/>
        <v>-11.939368767477186</v>
      </c>
      <c r="I1196" s="1">
        <f t="shared" si="205"/>
        <v>-14.371542773878041</v>
      </c>
      <c r="J1196" s="4">
        <f>B1196+('PV model'!$B$3/15)+(I1196/60)</f>
        <v>14.483807620435366</v>
      </c>
      <c r="K1196" s="2">
        <f t="shared" si="206"/>
        <v>-37.25711430653049</v>
      </c>
      <c r="L1196" s="2">
        <f>DEGREES(ASIN((((COS(RADIANS('PV model'!$B$2))*COS(RADIANS(H1196))*COS(RADIANS(K1196)))+(SIN(RADIANS('PV model'!$B$2))*SIN(RADIANS(H1196)))))))</f>
        <v>15.698371476941835</v>
      </c>
      <c r="M1196" s="3">
        <f t="shared" si="202"/>
        <v>15.698371476941835</v>
      </c>
      <c r="N1196" s="2">
        <f t="shared" si="207"/>
        <v>-37.969753608209459</v>
      </c>
      <c r="O1196" s="2">
        <f>IF('PV model'!$B$2&gt;0, 180-N1196,IF('PV model'!$B$2&lt;0,0-N1196,N1196))</f>
        <v>217.96975360820946</v>
      </c>
      <c r="P1196" s="2">
        <f>ABS(O1196-'PV model'!$B$5)</f>
        <v>12.969753608209459</v>
      </c>
      <c r="Q1196" s="3">
        <f t="shared" si="203"/>
        <v>74.30162852305817</v>
      </c>
      <c r="R1196" s="3">
        <f t="shared" si="208"/>
        <v>0</v>
      </c>
      <c r="S1196" s="3">
        <f t="shared" si="204"/>
        <v>87.317999999999998</v>
      </c>
      <c r="T1196" s="3">
        <f>(0.5*(1-COS(RADIANS(90-$X$3)))*(D1196+E1196)*'PV model'!$B$4)</f>
        <v>0</v>
      </c>
      <c r="U1196" s="3">
        <f t="shared" si="209"/>
        <v>87.317999999999998</v>
      </c>
      <c r="V1196" s="3">
        <f>('PV model'!$B$13*(U1196/1000)*(1-'PV model'!$B$14*((20+C1196)-25))*'PV model'!$B$10)/'PV model'!$B$12</f>
        <v>8.787659769503998</v>
      </c>
    </row>
    <row r="1197" spans="1:22" x14ac:dyDescent="0.2">
      <c r="A1197" s="10">
        <f t="shared" si="210"/>
        <v>50</v>
      </c>
      <c r="B1197" s="10">
        <f t="shared" si="211"/>
        <v>16</v>
      </c>
      <c r="C1197" s="23">
        <v>3</v>
      </c>
      <c r="D1197" s="24">
        <v>0</v>
      </c>
      <c r="E1197" s="24">
        <v>44.981999999999999</v>
      </c>
      <c r="F1197" s="48"/>
      <c r="G1197" s="48"/>
      <c r="H1197" s="1">
        <f t="shared" si="212"/>
        <v>-11.939368767477186</v>
      </c>
      <c r="I1197" s="1">
        <f t="shared" si="205"/>
        <v>-14.371542773878041</v>
      </c>
      <c r="J1197" s="4">
        <f>B1197+('PV model'!$B$3/15)+(I1197/60)</f>
        <v>15.483807620435366</v>
      </c>
      <c r="K1197" s="2">
        <f t="shared" si="206"/>
        <v>-52.25711430653049</v>
      </c>
      <c r="L1197" s="2">
        <f>DEGREES(ASIN((((COS(RADIANS('PV model'!$B$2))*COS(RADIANS(H1197))*COS(RADIANS(K1197)))+(SIN(RADIANS('PV model'!$B$2))*SIN(RADIANS(H1197)))))))</f>
        <v>9.7131400436832145</v>
      </c>
      <c r="M1197" s="3">
        <f t="shared" si="202"/>
        <v>9.7131400436832145</v>
      </c>
      <c r="N1197" s="2">
        <f t="shared" si="207"/>
        <v>-51.712434641062771</v>
      </c>
      <c r="O1197" s="2">
        <f>IF('PV model'!$B$2&gt;0, 180-N1197,IF('PV model'!$B$2&lt;0,0-N1197,N1197))</f>
        <v>231.71243464106277</v>
      </c>
      <c r="P1197" s="2">
        <f>ABS(O1197-'PV model'!$B$5)</f>
        <v>26.712434641062771</v>
      </c>
      <c r="Q1197" s="3">
        <f t="shared" si="203"/>
        <v>80.286859956316775</v>
      </c>
      <c r="R1197" s="3">
        <f t="shared" si="208"/>
        <v>0</v>
      </c>
      <c r="S1197" s="3">
        <f t="shared" si="204"/>
        <v>44.981999999999999</v>
      </c>
      <c r="T1197" s="3">
        <f>(0.5*(1-COS(RADIANS(90-$X$3)))*(D1197+E1197)*'PV model'!$B$4)</f>
        <v>0</v>
      </c>
      <c r="U1197" s="3">
        <f t="shared" si="209"/>
        <v>44.981999999999999</v>
      </c>
      <c r="V1197" s="3">
        <f>('PV model'!$B$13*(U1197/1000)*(1-'PV model'!$B$14*((20+C1197)-25))*'PV model'!$B$10)/'PV model'!$B$12</f>
        <v>4.5323719257599997</v>
      </c>
    </row>
    <row r="1198" spans="1:22" x14ac:dyDescent="0.2">
      <c r="A1198" s="10">
        <f t="shared" si="210"/>
        <v>50</v>
      </c>
      <c r="B1198" s="10">
        <f t="shared" si="211"/>
        <v>17</v>
      </c>
      <c r="C1198" s="23">
        <v>2.6</v>
      </c>
      <c r="D1198" s="24">
        <v>0</v>
      </c>
      <c r="E1198" s="24">
        <v>17.64</v>
      </c>
      <c r="F1198" s="48"/>
      <c r="G1198" s="48"/>
      <c r="H1198" s="1">
        <f t="shared" si="212"/>
        <v>-11.939368767477186</v>
      </c>
      <c r="I1198" s="1">
        <f t="shared" si="205"/>
        <v>-14.371542773878041</v>
      </c>
      <c r="J1198" s="4">
        <f>B1198+('PV model'!$B$3/15)+(I1198/60)</f>
        <v>16.483807620435364</v>
      </c>
      <c r="K1198" s="2">
        <f t="shared" si="206"/>
        <v>-67.257114306530468</v>
      </c>
      <c r="L1198" s="2">
        <f>DEGREES(ASIN((((COS(RADIANS('PV model'!$B$2))*COS(RADIANS(H1198))*COS(RADIANS(K1198)))+(SIN(RADIANS('PV model'!$B$2))*SIN(RADIANS(H1198)))))))</f>
        <v>2.5069937745567104</v>
      </c>
      <c r="M1198" s="3">
        <f t="shared" si="202"/>
        <v>2.5069937745567104</v>
      </c>
      <c r="N1198" s="2">
        <f t="shared" si="207"/>
        <v>-64.576923118240472</v>
      </c>
      <c r="O1198" s="2">
        <f>IF('PV model'!$B$2&gt;0, 180-N1198,IF('PV model'!$B$2&lt;0,0-N1198,N1198))</f>
        <v>244.57692311824047</v>
      </c>
      <c r="P1198" s="2">
        <f>ABS(O1198-'PV model'!$B$5)</f>
        <v>39.576923118240472</v>
      </c>
      <c r="Q1198" s="3">
        <f t="shared" si="203"/>
        <v>87.493006225443295</v>
      </c>
      <c r="R1198" s="3">
        <f t="shared" si="208"/>
        <v>0</v>
      </c>
      <c r="S1198" s="3">
        <f t="shared" si="204"/>
        <v>17.64</v>
      </c>
      <c r="T1198" s="3">
        <f>(0.5*(1-COS(RADIANS(90-$X$3)))*(D1198+E1198)*'PV model'!$B$4)</f>
        <v>0</v>
      </c>
      <c r="U1198" s="3">
        <f t="shared" si="209"/>
        <v>17.64</v>
      </c>
      <c r="V1198" s="3">
        <f>('PV model'!$B$13*(U1198/1000)*(1-'PV model'!$B$14*((20+C1198)-25))*'PV model'!$B$10)/'PV model'!$B$12</f>
        <v>1.7802220262399999</v>
      </c>
    </row>
    <row r="1199" spans="1:22" x14ac:dyDescent="0.2">
      <c r="A1199" s="10">
        <f t="shared" si="210"/>
        <v>50</v>
      </c>
      <c r="B1199" s="10">
        <f t="shared" si="211"/>
        <v>18</v>
      </c>
      <c r="C1199" s="23">
        <v>2.2999999999999998</v>
      </c>
      <c r="D1199" s="24">
        <v>0</v>
      </c>
      <c r="E1199" s="24">
        <v>1.764</v>
      </c>
      <c r="F1199" s="48"/>
      <c r="G1199" s="48"/>
      <c r="H1199" s="1">
        <f t="shared" si="212"/>
        <v>-11.939368767477186</v>
      </c>
      <c r="I1199" s="1">
        <f t="shared" si="205"/>
        <v>-14.371542773878041</v>
      </c>
      <c r="J1199" s="4">
        <f>B1199+('PV model'!$B$3/15)+(I1199/60)</f>
        <v>17.483807620435364</v>
      </c>
      <c r="K1199" s="2">
        <f t="shared" si="206"/>
        <v>-82.257114306530468</v>
      </c>
      <c r="L1199" s="2">
        <f>DEGREES(ASIN((((COS(RADIANS('PV model'!$B$2))*COS(RADIANS(H1199))*COS(RADIANS(K1199)))+(SIN(RADIANS('PV model'!$B$2))*SIN(RADIANS(H1199)))))))</f>
        <v>-5.4992333233639137</v>
      </c>
      <c r="M1199" s="3">
        <f t="shared" si="202"/>
        <v>0</v>
      </c>
      <c r="N1199" s="2">
        <f t="shared" si="207"/>
        <v>-76.888250142409262</v>
      </c>
      <c r="O1199" s="2">
        <f>IF('PV model'!$B$2&gt;0, 180-N1199,IF('PV model'!$B$2&lt;0,0-N1199,N1199))</f>
        <v>256.88825014240928</v>
      </c>
      <c r="P1199" s="2">
        <f>ABS(O1199-'PV model'!$B$5)</f>
        <v>51.888250142409277</v>
      </c>
      <c r="Q1199" s="3">
        <f t="shared" si="203"/>
        <v>95.49923332336391</v>
      </c>
      <c r="R1199" s="3">
        <f t="shared" si="208"/>
        <v>0</v>
      </c>
      <c r="S1199" s="3">
        <f t="shared" si="204"/>
        <v>1.764</v>
      </c>
      <c r="T1199" s="3">
        <f>(0.5*(1-COS(RADIANS(90-$X$3)))*(D1199+E1199)*'PV model'!$B$4)</f>
        <v>0</v>
      </c>
      <c r="U1199" s="3">
        <f t="shared" si="209"/>
        <v>1.764</v>
      </c>
      <c r="V1199" s="3">
        <f>('PV model'!$B$13*(U1199/1000)*(1-'PV model'!$B$14*((20+C1199)-25))*'PV model'!$B$10)/'PV model'!$B$12</f>
        <v>0.17823379795199995</v>
      </c>
    </row>
    <row r="1200" spans="1:22" x14ac:dyDescent="0.2">
      <c r="A1200" s="10">
        <f t="shared" si="210"/>
        <v>50</v>
      </c>
      <c r="B1200" s="10">
        <f t="shared" si="211"/>
        <v>19</v>
      </c>
      <c r="C1200" s="23">
        <v>2</v>
      </c>
      <c r="D1200" s="24">
        <v>0</v>
      </c>
      <c r="E1200" s="24">
        <v>0</v>
      </c>
      <c r="F1200" s="48"/>
      <c r="G1200" s="48"/>
      <c r="H1200" s="1">
        <f t="shared" si="212"/>
        <v>-11.939368767477186</v>
      </c>
      <c r="I1200" s="1">
        <f t="shared" si="205"/>
        <v>-14.371542773878041</v>
      </c>
      <c r="J1200" s="4">
        <f>B1200+('PV model'!$B$3/15)+(I1200/60)</f>
        <v>18.483807620435364</v>
      </c>
      <c r="K1200" s="2">
        <f t="shared" si="206"/>
        <v>-97.257114306530468</v>
      </c>
      <c r="L1200" s="2">
        <f>DEGREES(ASIN((((COS(RADIANS('PV model'!$B$2))*COS(RADIANS(H1200))*COS(RADIANS(K1200)))+(SIN(RADIANS('PV model'!$B$2))*SIN(RADIANS(H1200)))))))</f>
        <v>-13.915707316604886</v>
      </c>
      <c r="M1200" s="3">
        <f t="shared" si="202"/>
        <v>0</v>
      </c>
      <c r="N1200" s="2">
        <f t="shared" si="207"/>
        <v>-89.09548187012463</v>
      </c>
      <c r="O1200" s="2">
        <f>IF('PV model'!$B$2&gt;0, 180-N1200,IF('PV model'!$B$2&lt;0,0-N1200,N1200))</f>
        <v>269.09548187012462</v>
      </c>
      <c r="P1200" s="2">
        <f>ABS(O1200-'PV model'!$B$5)</f>
        <v>64.095481870124615</v>
      </c>
      <c r="Q1200" s="3">
        <f t="shared" si="203"/>
        <v>103.91570731660489</v>
      </c>
      <c r="R1200" s="3">
        <f t="shared" si="208"/>
        <v>0</v>
      </c>
      <c r="S1200" s="3">
        <f t="shared" si="204"/>
        <v>0</v>
      </c>
      <c r="T1200" s="3">
        <f>(0.5*(1-COS(RADIANS(90-$X$3)))*(D1200+E1200)*'PV model'!$B$4)</f>
        <v>0</v>
      </c>
      <c r="U1200" s="3">
        <f t="shared" si="209"/>
        <v>0</v>
      </c>
      <c r="V1200" s="3">
        <f>('PV model'!$B$13*(U1200/1000)*(1-'PV model'!$B$14*((20+C1200)-25))*'PV model'!$B$10)/'PV model'!$B$12</f>
        <v>0</v>
      </c>
    </row>
    <row r="1201" spans="1:22" x14ac:dyDescent="0.2">
      <c r="A1201" s="10">
        <f t="shared" si="210"/>
        <v>50</v>
      </c>
      <c r="B1201" s="10">
        <f t="shared" si="211"/>
        <v>20</v>
      </c>
      <c r="C1201" s="23">
        <v>1.8</v>
      </c>
      <c r="D1201" s="24">
        <v>0</v>
      </c>
      <c r="E1201" s="24">
        <v>0</v>
      </c>
      <c r="F1201" s="48"/>
      <c r="G1201" s="48"/>
      <c r="H1201" s="1">
        <f t="shared" si="212"/>
        <v>-11.939368767477186</v>
      </c>
      <c r="I1201" s="1">
        <f t="shared" si="205"/>
        <v>-14.371542773878041</v>
      </c>
      <c r="J1201" s="4">
        <f>B1201+('PV model'!$B$3/15)+(I1201/60)</f>
        <v>19.483807620435364</v>
      </c>
      <c r="K1201" s="2">
        <f t="shared" si="206"/>
        <v>-112.25711430653047</v>
      </c>
      <c r="L1201" s="2">
        <f>DEGREES(ASIN((((COS(RADIANS('PV model'!$B$2))*COS(RADIANS(H1201))*COS(RADIANS(K1201)))+(SIN(RADIANS('PV model'!$B$2))*SIN(RADIANS(H1201)))))))</f>
        <v>-22.357554678471946</v>
      </c>
      <c r="M1201" s="3">
        <f t="shared" si="202"/>
        <v>0</v>
      </c>
      <c r="N1201" s="2">
        <f t="shared" si="207"/>
        <v>-78.257181285532013</v>
      </c>
      <c r="O1201" s="2">
        <f>IF('PV model'!$B$2&gt;0, 180-N1201,IF('PV model'!$B$2&lt;0,0-N1201,N1201))</f>
        <v>258.257181285532</v>
      </c>
      <c r="P1201" s="2">
        <f>ABS(O1201-'PV model'!$B$5)</f>
        <v>53.257181285531999</v>
      </c>
      <c r="Q1201" s="3">
        <f t="shared" si="203"/>
        <v>112.35755467847194</v>
      </c>
      <c r="R1201" s="3">
        <f t="shared" si="208"/>
        <v>0</v>
      </c>
      <c r="S1201" s="3">
        <f t="shared" si="204"/>
        <v>0</v>
      </c>
      <c r="T1201" s="3">
        <f>(0.5*(1-COS(RADIANS(90-$X$3)))*(D1201+E1201)*'PV model'!$B$4)</f>
        <v>0</v>
      </c>
      <c r="U1201" s="3">
        <f t="shared" si="209"/>
        <v>0</v>
      </c>
      <c r="V1201" s="3">
        <f>('PV model'!$B$13*(U1201/1000)*(1-'PV model'!$B$14*((20+C1201)-25))*'PV model'!$B$10)/'PV model'!$B$12</f>
        <v>0</v>
      </c>
    </row>
    <row r="1202" spans="1:22" x14ac:dyDescent="0.2">
      <c r="A1202" s="10">
        <f t="shared" si="210"/>
        <v>50</v>
      </c>
      <c r="B1202" s="10">
        <f t="shared" si="211"/>
        <v>21</v>
      </c>
      <c r="C1202" s="23">
        <v>1.6</v>
      </c>
      <c r="D1202" s="24">
        <v>0</v>
      </c>
      <c r="E1202" s="24">
        <v>0</v>
      </c>
      <c r="F1202" s="48"/>
      <c r="G1202" s="48"/>
      <c r="H1202" s="1">
        <f t="shared" si="212"/>
        <v>-11.939368767477186</v>
      </c>
      <c r="I1202" s="1">
        <f t="shared" si="205"/>
        <v>-14.371542773878041</v>
      </c>
      <c r="J1202" s="4">
        <f>B1202+('PV model'!$B$3/15)+(I1202/60)</f>
        <v>20.483807620435364</v>
      </c>
      <c r="K1202" s="2">
        <f t="shared" si="206"/>
        <v>-127.25711430653047</v>
      </c>
      <c r="L1202" s="2">
        <f>DEGREES(ASIN((((COS(RADIANS('PV model'!$B$2))*COS(RADIANS(H1202))*COS(RADIANS(K1202)))+(SIN(RADIANS('PV model'!$B$2))*SIN(RADIANS(H1202)))))))</f>
        <v>-30.395943907165751</v>
      </c>
      <c r="M1202" s="3">
        <f t="shared" si="202"/>
        <v>0</v>
      </c>
      <c r="N1202" s="2">
        <f t="shared" si="207"/>
        <v>-64.528425320854737</v>
      </c>
      <c r="O1202" s="2">
        <f>IF('PV model'!$B$2&gt;0, 180-N1202,IF('PV model'!$B$2&lt;0,0-N1202,N1202))</f>
        <v>244.52842532085475</v>
      </c>
      <c r="P1202" s="2">
        <f>ABS(O1202-'PV model'!$B$5)</f>
        <v>39.528425320854751</v>
      </c>
      <c r="Q1202" s="3">
        <f t="shared" si="203"/>
        <v>120.39594390716574</v>
      </c>
      <c r="R1202" s="3">
        <f t="shared" si="208"/>
        <v>0</v>
      </c>
      <c r="S1202" s="3">
        <f t="shared" si="204"/>
        <v>0</v>
      </c>
      <c r="T1202" s="3">
        <f>(0.5*(1-COS(RADIANS(90-$X$3)))*(D1202+E1202)*'PV model'!$B$4)</f>
        <v>0</v>
      </c>
      <c r="U1202" s="3">
        <f t="shared" si="209"/>
        <v>0</v>
      </c>
      <c r="V1202" s="3">
        <f>('PV model'!$B$13*(U1202/1000)*(1-'PV model'!$B$14*((20+C1202)-25))*'PV model'!$B$10)/'PV model'!$B$12</f>
        <v>0</v>
      </c>
    </row>
    <row r="1203" spans="1:22" x14ac:dyDescent="0.2">
      <c r="A1203" s="10">
        <f t="shared" si="210"/>
        <v>50</v>
      </c>
      <c r="B1203" s="10">
        <f t="shared" si="211"/>
        <v>22</v>
      </c>
      <c r="C1203" s="23">
        <v>2.2999999999999998</v>
      </c>
      <c r="D1203" s="24">
        <v>0</v>
      </c>
      <c r="E1203" s="24">
        <v>0</v>
      </c>
      <c r="F1203" s="48"/>
      <c r="G1203" s="48"/>
      <c r="H1203" s="1">
        <f t="shared" si="212"/>
        <v>-11.939368767477186</v>
      </c>
      <c r="I1203" s="1">
        <f t="shared" si="205"/>
        <v>-14.371542773878041</v>
      </c>
      <c r="J1203" s="4">
        <f>B1203+('PV model'!$B$3/15)+(I1203/60)</f>
        <v>21.483807620435364</v>
      </c>
      <c r="K1203" s="2">
        <f t="shared" si="206"/>
        <v>-142.25711430653047</v>
      </c>
      <c r="L1203" s="2">
        <f>DEGREES(ASIN((((COS(RADIANS('PV model'!$B$2))*COS(RADIANS(H1203))*COS(RADIANS(K1203)))+(SIN(RADIANS('PV model'!$B$2))*SIN(RADIANS(H1203)))))))</f>
        <v>-37.495391567570223</v>
      </c>
      <c r="M1203" s="3">
        <f t="shared" si="202"/>
        <v>0</v>
      </c>
      <c r="N1203" s="2">
        <f t="shared" si="207"/>
        <v>-49.009780859372086</v>
      </c>
      <c r="O1203" s="2">
        <f>IF('PV model'!$B$2&gt;0, 180-N1203,IF('PV model'!$B$2&lt;0,0-N1203,N1203))</f>
        <v>229.00978085937209</v>
      </c>
      <c r="P1203" s="2">
        <f>ABS(O1203-'PV model'!$B$5)</f>
        <v>24.009780859372086</v>
      </c>
      <c r="Q1203" s="3">
        <f t="shared" si="203"/>
        <v>127.49539156757021</v>
      </c>
      <c r="R1203" s="3">
        <f t="shared" si="208"/>
        <v>0</v>
      </c>
      <c r="S1203" s="3">
        <f t="shared" si="204"/>
        <v>0</v>
      </c>
      <c r="T1203" s="3">
        <f>(0.5*(1-COS(RADIANS(90-$X$3)))*(D1203+E1203)*'PV model'!$B$4)</f>
        <v>0</v>
      </c>
      <c r="U1203" s="3">
        <f t="shared" si="209"/>
        <v>0</v>
      </c>
      <c r="V1203" s="3">
        <f>('PV model'!$B$13*(U1203/1000)*(1-'PV model'!$B$14*((20+C1203)-25))*'PV model'!$B$10)/'PV model'!$B$12</f>
        <v>0</v>
      </c>
    </row>
    <row r="1204" spans="1:22" x14ac:dyDescent="0.2">
      <c r="A1204" s="10">
        <f t="shared" si="210"/>
        <v>50</v>
      </c>
      <c r="B1204" s="10">
        <f t="shared" si="211"/>
        <v>23</v>
      </c>
      <c r="C1204" s="23">
        <v>3.1</v>
      </c>
      <c r="D1204" s="24">
        <v>0</v>
      </c>
      <c r="E1204" s="24">
        <v>0</v>
      </c>
      <c r="F1204" s="48"/>
      <c r="G1204" s="48"/>
      <c r="H1204" s="1">
        <f t="shared" si="212"/>
        <v>-11.939368767477186</v>
      </c>
      <c r="I1204" s="1">
        <f t="shared" si="205"/>
        <v>-14.371542773878041</v>
      </c>
      <c r="J1204" s="4">
        <f>B1204+('PV model'!$B$3/15)+(I1204/60)</f>
        <v>22.483807620435364</v>
      </c>
      <c r="K1204" s="2">
        <f t="shared" si="206"/>
        <v>-157.25711430653047</v>
      </c>
      <c r="L1204" s="2">
        <f>DEGREES(ASIN((((COS(RADIANS('PV model'!$B$2))*COS(RADIANS(H1204))*COS(RADIANS(K1204)))+(SIN(RADIANS('PV model'!$B$2))*SIN(RADIANS(H1204)))))))</f>
        <v>-42.965633234873827</v>
      </c>
      <c r="M1204" s="3">
        <f t="shared" si="202"/>
        <v>0</v>
      </c>
      <c r="N1204" s="2">
        <f t="shared" si="207"/>
        <v>-31.123178013365205</v>
      </c>
      <c r="O1204" s="2">
        <f>IF('PV model'!$B$2&gt;0, 180-N1204,IF('PV model'!$B$2&lt;0,0-N1204,N1204))</f>
        <v>211.12317801336519</v>
      </c>
      <c r="P1204" s="2">
        <f>ABS(O1204-'PV model'!$B$5)</f>
        <v>6.123178013365191</v>
      </c>
      <c r="Q1204" s="3">
        <f t="shared" si="203"/>
        <v>132.96563323487382</v>
      </c>
      <c r="R1204" s="3">
        <f t="shared" si="208"/>
        <v>0</v>
      </c>
      <c r="S1204" s="3">
        <f t="shared" si="204"/>
        <v>0</v>
      </c>
      <c r="T1204" s="3">
        <f>(0.5*(1-COS(RADIANS(90-$X$3)))*(D1204+E1204)*'PV model'!$B$4)</f>
        <v>0</v>
      </c>
      <c r="U1204" s="3">
        <f t="shared" si="209"/>
        <v>0</v>
      </c>
      <c r="V1204" s="3">
        <f>('PV model'!$B$13*(U1204/1000)*(1-'PV model'!$B$14*((20+C1204)-25))*'PV model'!$B$10)/'PV model'!$B$12</f>
        <v>0</v>
      </c>
    </row>
    <row r="1205" spans="1:22" x14ac:dyDescent="0.2">
      <c r="A1205" s="10">
        <f t="shared" si="210"/>
        <v>50</v>
      </c>
      <c r="B1205" s="10">
        <f t="shared" si="211"/>
        <v>24</v>
      </c>
      <c r="C1205" s="23">
        <v>3.8</v>
      </c>
      <c r="D1205" s="24">
        <v>0</v>
      </c>
      <c r="E1205" s="24">
        <v>0</v>
      </c>
      <c r="F1205" s="48"/>
      <c r="G1205" s="48"/>
      <c r="H1205" s="1">
        <f t="shared" si="212"/>
        <v>-11.939368767477186</v>
      </c>
      <c r="I1205" s="1">
        <f t="shared" si="205"/>
        <v>-14.371542773878041</v>
      </c>
      <c r="J1205" s="4">
        <f>B1205+('PV model'!$B$3/15)+(I1205/60)</f>
        <v>23.483807620435364</v>
      </c>
      <c r="K1205" s="2">
        <f t="shared" si="206"/>
        <v>-172.25711430653047</v>
      </c>
      <c r="L1205" s="2">
        <f>DEGREES(ASIN((((COS(RADIANS('PV model'!$B$2))*COS(RADIANS(H1205))*COS(RADIANS(K1205)))+(SIN(RADIANS('PV model'!$B$2))*SIN(RADIANS(H1205)))))))</f>
        <v>-46.020897919763627</v>
      </c>
      <c r="M1205" s="3">
        <f t="shared" si="202"/>
        <v>0</v>
      </c>
      <c r="N1205" s="2">
        <f t="shared" si="207"/>
        <v>-10.942539977404733</v>
      </c>
      <c r="O1205" s="2">
        <f>IF('PV model'!$B$2&gt;0, 180-N1205,IF('PV model'!$B$2&lt;0,0-N1205,N1205))</f>
        <v>190.94253997740472</v>
      </c>
      <c r="P1205" s="2">
        <f>ABS(O1205-'PV model'!$B$5)</f>
        <v>14.057460022595279</v>
      </c>
      <c r="Q1205" s="3">
        <f t="shared" si="203"/>
        <v>136.02089791976363</v>
      </c>
      <c r="R1205" s="3">
        <f t="shared" si="208"/>
        <v>0</v>
      </c>
      <c r="S1205" s="3">
        <f t="shared" si="204"/>
        <v>0</v>
      </c>
      <c r="T1205" s="3">
        <f>(0.5*(1-COS(RADIANS(90-$X$3)))*(D1205+E1205)*'PV model'!$B$4)</f>
        <v>0</v>
      </c>
      <c r="U1205" s="3">
        <f t="shared" si="209"/>
        <v>0</v>
      </c>
      <c r="V1205" s="3">
        <f>('PV model'!$B$13*(U1205/1000)*(1-'PV model'!$B$14*((20+C1205)-25))*'PV model'!$B$10)/'PV model'!$B$12</f>
        <v>0</v>
      </c>
    </row>
    <row r="1206" spans="1:22" x14ac:dyDescent="0.2">
      <c r="A1206" s="10">
        <f t="shared" si="210"/>
        <v>51</v>
      </c>
      <c r="B1206" s="10">
        <f t="shared" si="211"/>
        <v>1</v>
      </c>
      <c r="C1206" s="23">
        <v>3.8</v>
      </c>
      <c r="D1206" s="24">
        <v>0</v>
      </c>
      <c r="E1206" s="24">
        <v>0</v>
      </c>
      <c r="F1206" s="48"/>
      <c r="G1206" s="48"/>
      <c r="H1206" s="1">
        <f t="shared" si="212"/>
        <v>-11.589882973870521</v>
      </c>
      <c r="I1206" s="1">
        <f t="shared" si="205"/>
        <v>-14.290587831745546</v>
      </c>
      <c r="J1206" s="4">
        <f>B1206+('PV model'!$B$3/15)+(I1206/60)</f>
        <v>0.48515686947090764</v>
      </c>
      <c r="K1206" s="2">
        <f t="shared" si="206"/>
        <v>172.72264695793638</v>
      </c>
      <c r="L1206" s="2">
        <f>DEGREES(ASIN((((COS(RADIANS('PV model'!$B$2))*COS(RADIANS(H1206))*COS(RADIANS(K1206)))+(SIN(RADIANS('PV model'!$B$2))*SIN(RADIANS(H1206)))))))</f>
        <v>-45.721852553984959</v>
      </c>
      <c r="M1206" s="3">
        <f t="shared" si="202"/>
        <v>0</v>
      </c>
      <c r="N1206" s="2">
        <f t="shared" si="207"/>
        <v>10.238313250328311</v>
      </c>
      <c r="O1206" s="2">
        <f>IF('PV model'!$B$2&gt;0, 180-N1206,IF('PV model'!$B$2&lt;0,0-N1206,N1206))</f>
        <v>169.7616867496717</v>
      </c>
      <c r="P1206" s="2">
        <f>ABS(O1206-'PV model'!$B$5)</f>
        <v>35.238313250328304</v>
      </c>
      <c r="Q1206" s="3">
        <f t="shared" si="203"/>
        <v>135.72185255398495</v>
      </c>
      <c r="R1206" s="3">
        <f t="shared" si="208"/>
        <v>0</v>
      </c>
      <c r="S1206" s="3">
        <f t="shared" si="204"/>
        <v>0</v>
      </c>
      <c r="T1206" s="3">
        <f>(0.5*(1-COS(RADIANS(90-$X$3)))*(D1206+E1206)*'PV model'!$B$4)</f>
        <v>0</v>
      </c>
      <c r="U1206" s="3">
        <f t="shared" si="209"/>
        <v>0</v>
      </c>
      <c r="V1206" s="3">
        <f>('PV model'!$B$13*(U1206/1000)*(1-'PV model'!$B$14*((20+C1206)-25))*'PV model'!$B$10)/'PV model'!$B$12</f>
        <v>0</v>
      </c>
    </row>
    <row r="1207" spans="1:22" x14ac:dyDescent="0.2">
      <c r="A1207" s="10">
        <f t="shared" si="210"/>
        <v>51</v>
      </c>
      <c r="B1207" s="10">
        <f t="shared" si="211"/>
        <v>2</v>
      </c>
      <c r="C1207" s="23">
        <v>3.9</v>
      </c>
      <c r="D1207" s="24">
        <v>0</v>
      </c>
      <c r="E1207" s="24">
        <v>0</v>
      </c>
      <c r="F1207" s="48"/>
      <c r="G1207" s="48"/>
      <c r="H1207" s="1">
        <f t="shared" si="212"/>
        <v>-11.589882973870521</v>
      </c>
      <c r="I1207" s="1">
        <f t="shared" si="205"/>
        <v>-14.290587831745546</v>
      </c>
      <c r="J1207" s="4">
        <f>B1207+('PV model'!$B$3/15)+(I1207/60)</f>
        <v>1.4851568694709076</v>
      </c>
      <c r="K1207" s="2">
        <f t="shared" si="206"/>
        <v>157.72264695793638</v>
      </c>
      <c r="L1207" s="2">
        <f>DEGREES(ASIN((((COS(RADIANS('PV model'!$B$2))*COS(RADIANS(H1207))*COS(RADIANS(K1207)))+(SIN(RADIANS('PV model'!$B$2))*SIN(RADIANS(H1207)))))))</f>
        <v>-42.76663247964072</v>
      </c>
      <c r="M1207" s="3">
        <f t="shared" si="202"/>
        <v>0</v>
      </c>
      <c r="N1207" s="2">
        <f t="shared" si="207"/>
        <v>30.388128872718074</v>
      </c>
      <c r="O1207" s="2">
        <f>IF('PV model'!$B$2&gt;0, 180-N1207,IF('PV model'!$B$2&lt;0,0-N1207,N1207))</f>
        <v>149.61187112728192</v>
      </c>
      <c r="P1207" s="2">
        <f>ABS(O1207-'PV model'!$B$5)</f>
        <v>55.388128872718084</v>
      </c>
      <c r="Q1207" s="3">
        <f t="shared" si="203"/>
        <v>132.76663247964072</v>
      </c>
      <c r="R1207" s="3">
        <f t="shared" si="208"/>
        <v>0</v>
      </c>
      <c r="S1207" s="3">
        <f t="shared" si="204"/>
        <v>0</v>
      </c>
      <c r="T1207" s="3">
        <f>(0.5*(1-COS(RADIANS(90-$X$3)))*(D1207+E1207)*'PV model'!$B$4)</f>
        <v>0</v>
      </c>
      <c r="U1207" s="3">
        <f t="shared" si="209"/>
        <v>0</v>
      </c>
      <c r="V1207" s="3">
        <f>('PV model'!$B$13*(U1207/1000)*(1-'PV model'!$B$14*((20+C1207)-25))*'PV model'!$B$10)/'PV model'!$B$12</f>
        <v>0</v>
      </c>
    </row>
    <row r="1208" spans="1:22" x14ac:dyDescent="0.2">
      <c r="A1208" s="10">
        <f t="shared" si="210"/>
        <v>51</v>
      </c>
      <c r="B1208" s="10">
        <f t="shared" si="211"/>
        <v>3</v>
      </c>
      <c r="C1208" s="23">
        <v>3.9</v>
      </c>
      <c r="D1208" s="24">
        <v>0</v>
      </c>
      <c r="E1208" s="24">
        <v>0</v>
      </c>
      <c r="F1208" s="48"/>
      <c r="G1208" s="48"/>
      <c r="H1208" s="1">
        <f t="shared" si="212"/>
        <v>-11.589882973870521</v>
      </c>
      <c r="I1208" s="1">
        <f t="shared" si="205"/>
        <v>-14.290587831745546</v>
      </c>
      <c r="J1208" s="4">
        <f>B1208+('PV model'!$B$3/15)+(I1208/60)</f>
        <v>2.4851568694709072</v>
      </c>
      <c r="K1208" s="2">
        <f t="shared" si="206"/>
        <v>142.72264695793638</v>
      </c>
      <c r="L1208" s="2">
        <f>DEGREES(ASIN((((COS(RADIANS('PV model'!$B$2))*COS(RADIANS(H1208))*COS(RADIANS(K1208)))+(SIN(RADIANS('PV model'!$B$2))*SIN(RADIANS(H1208)))))))</f>
        <v>-37.378552942376373</v>
      </c>
      <c r="M1208" s="3">
        <f t="shared" si="202"/>
        <v>0</v>
      </c>
      <c r="N1208" s="2">
        <f t="shared" si="207"/>
        <v>48.301592197610113</v>
      </c>
      <c r="O1208" s="2">
        <f>IF('PV model'!$B$2&gt;0, 180-N1208,IF('PV model'!$B$2&lt;0,0-N1208,N1208))</f>
        <v>131.69840780238988</v>
      </c>
      <c r="P1208" s="2">
        <f>ABS(O1208-'PV model'!$B$5)</f>
        <v>73.30159219761012</v>
      </c>
      <c r="Q1208" s="3">
        <f t="shared" si="203"/>
        <v>127.37855294237639</v>
      </c>
      <c r="R1208" s="3">
        <f t="shared" si="208"/>
        <v>0</v>
      </c>
      <c r="S1208" s="3">
        <f t="shared" si="204"/>
        <v>0</v>
      </c>
      <c r="T1208" s="3">
        <f>(0.5*(1-COS(RADIANS(90-$X$3)))*(D1208+E1208)*'PV model'!$B$4)</f>
        <v>0</v>
      </c>
      <c r="U1208" s="3">
        <f t="shared" si="209"/>
        <v>0</v>
      </c>
      <c r="V1208" s="3">
        <f>('PV model'!$B$13*(U1208/1000)*(1-'PV model'!$B$14*((20+C1208)-25))*'PV model'!$B$10)/'PV model'!$B$12</f>
        <v>0</v>
      </c>
    </row>
    <row r="1209" spans="1:22" x14ac:dyDescent="0.2">
      <c r="A1209" s="10">
        <f t="shared" si="210"/>
        <v>51</v>
      </c>
      <c r="B1209" s="10">
        <f t="shared" si="211"/>
        <v>4</v>
      </c>
      <c r="C1209" s="23">
        <v>3.4</v>
      </c>
      <c r="D1209" s="24">
        <v>0</v>
      </c>
      <c r="E1209" s="24">
        <v>0</v>
      </c>
      <c r="F1209" s="48"/>
      <c r="G1209" s="48"/>
      <c r="H1209" s="1">
        <f t="shared" si="212"/>
        <v>-11.589882973870521</v>
      </c>
      <c r="I1209" s="1">
        <f t="shared" si="205"/>
        <v>-14.290587831745546</v>
      </c>
      <c r="J1209" s="4">
        <f>B1209+('PV model'!$B$3/15)+(I1209/60)</f>
        <v>3.4851568694709072</v>
      </c>
      <c r="K1209" s="2">
        <f t="shared" si="206"/>
        <v>127.72264695793639</v>
      </c>
      <c r="L1209" s="2">
        <f>DEGREES(ASIN((((COS(RADIANS('PV model'!$B$2))*COS(RADIANS(H1209))*COS(RADIANS(K1209)))+(SIN(RADIANS('PV model'!$B$2))*SIN(RADIANS(H1209)))))))</f>
        <v>-30.335001908599114</v>
      </c>
      <c r="M1209" s="3">
        <f t="shared" si="202"/>
        <v>0</v>
      </c>
      <c r="N1209" s="2">
        <f t="shared" si="207"/>
        <v>63.866542461908587</v>
      </c>
      <c r="O1209" s="2">
        <f>IF('PV model'!$B$2&gt;0, 180-N1209,IF('PV model'!$B$2&lt;0,0-N1209,N1209))</f>
        <v>116.13345753809142</v>
      </c>
      <c r="P1209" s="2">
        <f>ABS(O1209-'PV model'!$B$5)</f>
        <v>88.86654246190858</v>
      </c>
      <c r="Q1209" s="3">
        <f t="shared" si="203"/>
        <v>120.33500190859911</v>
      </c>
      <c r="R1209" s="3">
        <f t="shared" si="208"/>
        <v>0</v>
      </c>
      <c r="S1209" s="3">
        <f t="shared" si="204"/>
        <v>0</v>
      </c>
      <c r="T1209" s="3">
        <f>(0.5*(1-COS(RADIANS(90-$X$3)))*(D1209+E1209)*'PV model'!$B$4)</f>
        <v>0</v>
      </c>
      <c r="U1209" s="3">
        <f t="shared" si="209"/>
        <v>0</v>
      </c>
      <c r="V1209" s="3">
        <f>('PV model'!$B$13*(U1209/1000)*(1-'PV model'!$B$14*((20+C1209)-25))*'PV model'!$B$10)/'PV model'!$B$12</f>
        <v>0</v>
      </c>
    </row>
    <row r="1210" spans="1:22" x14ac:dyDescent="0.2">
      <c r="A1210" s="10">
        <f t="shared" si="210"/>
        <v>51</v>
      </c>
      <c r="B1210" s="10">
        <f t="shared" si="211"/>
        <v>5</v>
      </c>
      <c r="C1210" s="23">
        <v>3</v>
      </c>
      <c r="D1210" s="24">
        <v>0</v>
      </c>
      <c r="E1210" s="24">
        <v>0</v>
      </c>
      <c r="F1210" s="48"/>
      <c r="G1210" s="48"/>
      <c r="H1210" s="1">
        <f t="shared" si="212"/>
        <v>-11.589882973870521</v>
      </c>
      <c r="I1210" s="1">
        <f t="shared" si="205"/>
        <v>-14.290587831745546</v>
      </c>
      <c r="J1210" s="4">
        <f>B1210+('PV model'!$B$3/15)+(I1210/60)</f>
        <v>4.4851568694709076</v>
      </c>
      <c r="K1210" s="2">
        <f t="shared" si="206"/>
        <v>112.72264695793639</v>
      </c>
      <c r="L1210" s="2">
        <f>DEGREES(ASIN((((COS(RADIANS('PV model'!$B$2))*COS(RADIANS(H1210))*COS(RADIANS(K1210)))+(SIN(RADIANS('PV model'!$B$2))*SIN(RADIANS(H1210)))))))</f>
        <v>-22.327256480318258</v>
      </c>
      <c r="M1210" s="3">
        <f t="shared" si="202"/>
        <v>0</v>
      </c>
      <c r="N1210" s="2">
        <f t="shared" si="207"/>
        <v>77.637104249317204</v>
      </c>
      <c r="O1210" s="2">
        <f>IF('PV model'!$B$2&gt;0, 180-N1210,IF('PV model'!$B$2&lt;0,0-N1210,N1210))</f>
        <v>102.3628957506828</v>
      </c>
      <c r="P1210" s="2">
        <f>ABS(O1210-'PV model'!$B$5)</f>
        <v>102.6371042493172</v>
      </c>
      <c r="Q1210" s="3">
        <f t="shared" si="203"/>
        <v>112.32725648031825</v>
      </c>
      <c r="R1210" s="3">
        <f t="shared" si="208"/>
        <v>0</v>
      </c>
      <c r="S1210" s="3">
        <f t="shared" si="204"/>
        <v>0</v>
      </c>
      <c r="T1210" s="3">
        <f>(0.5*(1-COS(RADIANS(90-$X$3)))*(D1210+E1210)*'PV model'!$B$4)</f>
        <v>0</v>
      </c>
      <c r="U1210" s="3">
        <f t="shared" si="209"/>
        <v>0</v>
      </c>
      <c r="V1210" s="3">
        <f>('PV model'!$B$13*(U1210/1000)*(1-'PV model'!$B$14*((20+C1210)-25))*'PV model'!$B$10)/'PV model'!$B$12</f>
        <v>0</v>
      </c>
    </row>
    <row r="1211" spans="1:22" x14ac:dyDescent="0.2">
      <c r="A1211" s="10">
        <f t="shared" si="210"/>
        <v>51</v>
      </c>
      <c r="B1211" s="10">
        <f t="shared" si="211"/>
        <v>6</v>
      </c>
      <c r="C1211" s="23">
        <v>2.5</v>
      </c>
      <c r="D1211" s="24">
        <v>0</v>
      </c>
      <c r="E1211" s="24">
        <v>0</v>
      </c>
      <c r="F1211" s="48"/>
      <c r="G1211" s="48"/>
      <c r="H1211" s="1">
        <f t="shared" si="212"/>
        <v>-11.589882973870521</v>
      </c>
      <c r="I1211" s="1">
        <f t="shared" si="205"/>
        <v>-14.290587831745546</v>
      </c>
      <c r="J1211" s="4">
        <f>B1211+('PV model'!$B$3/15)+(I1211/60)</f>
        <v>5.4851568694709076</v>
      </c>
      <c r="K1211" s="2">
        <f t="shared" si="206"/>
        <v>97.722646957936391</v>
      </c>
      <c r="L1211" s="2">
        <f>DEGREES(ASIN((((COS(RADIANS('PV model'!$B$2))*COS(RADIANS(H1211))*COS(RADIANS(K1211)))+(SIN(RADIANS('PV model'!$B$2))*SIN(RADIANS(H1211)))))))</f>
        <v>-13.894308781970857</v>
      </c>
      <c r="M1211" s="3">
        <f t="shared" si="202"/>
        <v>0</v>
      </c>
      <c r="N1211" s="2">
        <f t="shared" si="207"/>
        <v>89.686735984028346</v>
      </c>
      <c r="O1211" s="2">
        <f>IF('PV model'!$B$2&gt;0, 180-N1211,IF('PV model'!$B$2&lt;0,0-N1211,N1211))</f>
        <v>90.313264015971654</v>
      </c>
      <c r="P1211" s="2">
        <f>ABS(O1211-'PV model'!$B$5)</f>
        <v>114.68673598402835</v>
      </c>
      <c r="Q1211" s="3">
        <f t="shared" si="203"/>
        <v>103.89430878197085</v>
      </c>
      <c r="R1211" s="3">
        <f t="shared" si="208"/>
        <v>0</v>
      </c>
      <c r="S1211" s="3">
        <f t="shared" si="204"/>
        <v>0</v>
      </c>
      <c r="T1211" s="3">
        <f>(0.5*(1-COS(RADIANS(90-$X$3)))*(D1211+E1211)*'PV model'!$B$4)</f>
        <v>0</v>
      </c>
      <c r="U1211" s="3">
        <f t="shared" si="209"/>
        <v>0</v>
      </c>
      <c r="V1211" s="3">
        <f>('PV model'!$B$13*(U1211/1000)*(1-'PV model'!$B$14*((20+C1211)-25))*'PV model'!$B$10)/'PV model'!$B$12</f>
        <v>0</v>
      </c>
    </row>
    <row r="1212" spans="1:22" x14ac:dyDescent="0.2">
      <c r="A1212" s="10">
        <f t="shared" si="210"/>
        <v>51</v>
      </c>
      <c r="B1212" s="10">
        <f t="shared" si="211"/>
        <v>7</v>
      </c>
      <c r="C1212" s="23">
        <v>2.5</v>
      </c>
      <c r="D1212" s="24">
        <v>0</v>
      </c>
      <c r="E1212" s="24">
        <v>0</v>
      </c>
      <c r="F1212" s="48"/>
      <c r="G1212" s="48"/>
      <c r="H1212" s="1">
        <f t="shared" si="212"/>
        <v>-11.589882973870521</v>
      </c>
      <c r="I1212" s="1">
        <f t="shared" si="205"/>
        <v>-14.290587831745546</v>
      </c>
      <c r="J1212" s="4">
        <f>B1212+('PV model'!$B$3/15)+(I1212/60)</f>
        <v>6.4851568694709076</v>
      </c>
      <c r="K1212" s="2">
        <f t="shared" si="206"/>
        <v>82.722646957936391</v>
      </c>
      <c r="L1212" s="2">
        <f>DEGREES(ASIN((((COS(RADIANS('PV model'!$B$2))*COS(RADIANS(H1212))*COS(RADIANS(K1212)))+(SIN(RADIANS('PV model'!$B$2))*SIN(RADIANS(H1212)))))))</f>
        <v>-5.4677698627892219</v>
      </c>
      <c r="M1212" s="3">
        <f t="shared" si="202"/>
        <v>0</v>
      </c>
      <c r="N1212" s="2">
        <f t="shared" si="207"/>
        <v>77.464350386358831</v>
      </c>
      <c r="O1212" s="2">
        <f>IF('PV model'!$B$2&gt;0, 180-N1212,IF('PV model'!$B$2&lt;0,0-N1212,N1212))</f>
        <v>102.53564961364117</v>
      </c>
      <c r="P1212" s="2">
        <f>ABS(O1212-'PV model'!$B$5)</f>
        <v>102.46435038635883</v>
      </c>
      <c r="Q1212" s="3">
        <f t="shared" si="203"/>
        <v>95.467769862789225</v>
      </c>
      <c r="R1212" s="3">
        <f t="shared" si="208"/>
        <v>0</v>
      </c>
      <c r="S1212" s="3">
        <f t="shared" si="204"/>
        <v>0</v>
      </c>
      <c r="T1212" s="3">
        <f>(0.5*(1-COS(RADIANS(90-$X$3)))*(D1212+E1212)*'PV model'!$B$4)</f>
        <v>0</v>
      </c>
      <c r="U1212" s="3">
        <f t="shared" si="209"/>
        <v>0</v>
      </c>
      <c r="V1212" s="3">
        <f>('PV model'!$B$13*(U1212/1000)*(1-'PV model'!$B$14*((20+C1212)-25))*'PV model'!$B$10)/'PV model'!$B$12</f>
        <v>0</v>
      </c>
    </row>
    <row r="1213" spans="1:22" x14ac:dyDescent="0.2">
      <c r="A1213" s="10">
        <f t="shared" si="210"/>
        <v>51</v>
      </c>
      <c r="B1213" s="10">
        <f t="shared" si="211"/>
        <v>8</v>
      </c>
      <c r="C1213" s="23">
        <v>3.2</v>
      </c>
      <c r="D1213" s="24">
        <v>0</v>
      </c>
      <c r="E1213" s="24">
        <v>1.764</v>
      </c>
      <c r="F1213" s="48"/>
      <c r="G1213" s="48"/>
      <c r="H1213" s="1">
        <f t="shared" si="212"/>
        <v>-11.589882973870521</v>
      </c>
      <c r="I1213" s="1">
        <f t="shared" si="205"/>
        <v>-14.290587831745546</v>
      </c>
      <c r="J1213" s="4">
        <f>B1213+('PV model'!$B$3/15)+(I1213/60)</f>
        <v>7.4851568694709076</v>
      </c>
      <c r="K1213" s="2">
        <f t="shared" si="206"/>
        <v>67.722646957936391</v>
      </c>
      <c r="L1213" s="2">
        <f>DEGREES(ASIN((((COS(RADIANS('PV model'!$B$2))*COS(RADIANS(H1213))*COS(RADIANS(K1213)))+(SIN(RADIANS('PV model'!$B$2))*SIN(RADIANS(H1213)))))))</f>
        <v>2.5660004754601582</v>
      </c>
      <c r="M1213" s="3">
        <f t="shared" si="202"/>
        <v>2.5660004754601582</v>
      </c>
      <c r="N1213" s="2">
        <f t="shared" si="207"/>
        <v>65.148770510163217</v>
      </c>
      <c r="O1213" s="2">
        <f>IF('PV model'!$B$2&gt;0, 180-N1213,IF('PV model'!$B$2&lt;0,0-N1213,N1213))</f>
        <v>114.85122948983678</v>
      </c>
      <c r="P1213" s="2">
        <f>ABS(O1213-'PV model'!$B$5)</f>
        <v>90.148770510163217</v>
      </c>
      <c r="Q1213" s="3">
        <f t="shared" si="203"/>
        <v>87.433999524539843</v>
      </c>
      <c r="R1213" s="3">
        <f t="shared" si="208"/>
        <v>0</v>
      </c>
      <c r="S1213" s="3">
        <f t="shared" si="204"/>
        <v>1.764</v>
      </c>
      <c r="T1213" s="3">
        <f>(0.5*(1-COS(RADIANS(90-$X$3)))*(D1213+E1213)*'PV model'!$B$4)</f>
        <v>0</v>
      </c>
      <c r="U1213" s="3">
        <f t="shared" si="209"/>
        <v>1.764</v>
      </c>
      <c r="V1213" s="3">
        <f>('PV model'!$B$13*(U1213/1000)*(1-'PV model'!$B$14*((20+C1213)-25))*'PV model'!$B$10)/'PV model'!$B$12</f>
        <v>0.17759901196799999</v>
      </c>
    </row>
    <row r="1214" spans="1:22" x14ac:dyDescent="0.2">
      <c r="A1214" s="10">
        <f t="shared" si="210"/>
        <v>51</v>
      </c>
      <c r="B1214" s="10">
        <f t="shared" si="211"/>
        <v>9</v>
      </c>
      <c r="C1214" s="23">
        <v>3.9</v>
      </c>
      <c r="D1214" s="24">
        <v>0</v>
      </c>
      <c r="E1214" s="24">
        <v>24.696000000000002</v>
      </c>
      <c r="F1214" s="48"/>
      <c r="G1214" s="48"/>
      <c r="H1214" s="1">
        <f t="shared" si="212"/>
        <v>-11.589882973870521</v>
      </c>
      <c r="I1214" s="1">
        <f t="shared" si="205"/>
        <v>-14.290587831745546</v>
      </c>
      <c r="J1214" s="4">
        <f>B1214+('PV model'!$B$3/15)+(I1214/60)</f>
        <v>8.4851568694709076</v>
      </c>
      <c r="K1214" s="2">
        <f t="shared" si="206"/>
        <v>52.722646957936384</v>
      </c>
      <c r="L1214" s="2">
        <f>DEGREES(ASIN((((COS(RADIANS('PV model'!$B$2))*COS(RADIANS(H1214))*COS(RADIANS(K1214)))+(SIN(RADIANS('PV model'!$B$2))*SIN(RADIANS(H1214)))))))</f>
        <v>9.8164130317712761</v>
      </c>
      <c r="M1214" s="3">
        <f t="shared" si="202"/>
        <v>9.8164130317712761</v>
      </c>
      <c r="N1214" s="2">
        <f t="shared" si="207"/>
        <v>52.285705100431265</v>
      </c>
      <c r="O1214" s="2">
        <f>IF('PV model'!$B$2&gt;0, 180-N1214,IF('PV model'!$B$2&lt;0,0-N1214,N1214))</f>
        <v>127.71429489956873</v>
      </c>
      <c r="P1214" s="2">
        <f>ABS(O1214-'PV model'!$B$5)</f>
        <v>77.285705100431272</v>
      </c>
      <c r="Q1214" s="3">
        <f t="shared" si="203"/>
        <v>80.183586968228724</v>
      </c>
      <c r="R1214" s="3">
        <f t="shared" si="208"/>
        <v>0</v>
      </c>
      <c r="S1214" s="3">
        <f t="shared" si="204"/>
        <v>24.696000000000002</v>
      </c>
      <c r="T1214" s="3">
        <f>(0.5*(1-COS(RADIANS(90-$X$3)))*(D1214+E1214)*'PV model'!$B$4)</f>
        <v>0</v>
      </c>
      <c r="U1214" s="3">
        <f t="shared" si="209"/>
        <v>24.696000000000002</v>
      </c>
      <c r="V1214" s="3">
        <f>('PV model'!$B$13*(U1214/1000)*(1-'PV model'!$B$14*((20+C1214)-25))*'PV model'!$B$10)/'PV model'!$B$12</f>
        <v>2.4794740535040001</v>
      </c>
    </row>
    <row r="1215" spans="1:22" x14ac:dyDescent="0.2">
      <c r="A1215" s="10">
        <f t="shared" si="210"/>
        <v>51</v>
      </c>
      <c r="B1215" s="10">
        <f t="shared" si="211"/>
        <v>10</v>
      </c>
      <c r="C1215" s="23">
        <v>4.0999999999999996</v>
      </c>
      <c r="D1215" s="24">
        <v>116.73479999999999</v>
      </c>
      <c r="E1215" s="24">
        <v>76.734000000000009</v>
      </c>
      <c r="F1215" s="48"/>
      <c r="G1215" s="48"/>
      <c r="H1215" s="1">
        <f t="shared" si="212"/>
        <v>-11.589882973870521</v>
      </c>
      <c r="I1215" s="1">
        <f t="shared" si="205"/>
        <v>-14.290587831745546</v>
      </c>
      <c r="J1215" s="4">
        <f>B1215+('PV model'!$B$3/15)+(I1215/60)</f>
        <v>9.4851568694709076</v>
      </c>
      <c r="K1215" s="2">
        <f t="shared" si="206"/>
        <v>37.722646957936384</v>
      </c>
      <c r="L1215" s="2">
        <f>DEGREES(ASIN((((COS(RADIANS('PV model'!$B$2))*COS(RADIANS(H1215))*COS(RADIANS(K1215)))+(SIN(RADIANS('PV model'!$B$2))*SIN(RADIANS(H1215)))))))</f>
        <v>15.861400045338433</v>
      </c>
      <c r="M1215" s="3">
        <f t="shared" si="202"/>
        <v>15.861400045338433</v>
      </c>
      <c r="N1215" s="2">
        <f t="shared" si="207"/>
        <v>38.542022552772174</v>
      </c>
      <c r="O1215" s="2">
        <f>IF('PV model'!$B$2&gt;0, 180-N1215,IF('PV model'!$B$2&lt;0,0-N1215,N1215))</f>
        <v>141.45797744722782</v>
      </c>
      <c r="P1215" s="2">
        <f>ABS(O1215-'PV model'!$B$5)</f>
        <v>63.542022552772181</v>
      </c>
      <c r="Q1215" s="3">
        <f t="shared" si="203"/>
        <v>74.138599954661572</v>
      </c>
      <c r="R1215" s="3">
        <f t="shared" si="208"/>
        <v>116.73479999999992</v>
      </c>
      <c r="S1215" s="3">
        <f t="shared" si="204"/>
        <v>93.104654040454875</v>
      </c>
      <c r="T1215" s="3">
        <f>(0.5*(1-COS(RADIANS(90-$X$3)))*(D1215+E1215)*'PV model'!$B$4)</f>
        <v>0</v>
      </c>
      <c r="U1215" s="3">
        <f t="shared" si="209"/>
        <v>209.8394540404548</v>
      </c>
      <c r="V1215" s="3">
        <f>('PV model'!$B$13*(U1215/1000)*(1-'PV model'!$B$14*((20+C1215)-25))*'PV model'!$B$10)/'PV model'!$B$12</f>
        <v>21.051063812457041</v>
      </c>
    </row>
    <row r="1216" spans="1:22" x14ac:dyDescent="0.2">
      <c r="A1216" s="10">
        <f t="shared" si="210"/>
        <v>51</v>
      </c>
      <c r="B1216" s="10">
        <f t="shared" si="211"/>
        <v>11</v>
      </c>
      <c r="C1216" s="23">
        <v>4.2</v>
      </c>
      <c r="D1216" s="24">
        <v>336.73499999999996</v>
      </c>
      <c r="E1216" s="24">
        <v>98.784000000000006</v>
      </c>
      <c r="F1216" s="48"/>
      <c r="G1216" s="48"/>
      <c r="H1216" s="1">
        <f t="shared" si="212"/>
        <v>-11.589882973870521</v>
      </c>
      <c r="I1216" s="1">
        <f t="shared" si="205"/>
        <v>-14.290587831745546</v>
      </c>
      <c r="J1216" s="4">
        <f>B1216+('PV model'!$B$3/15)+(I1216/60)</f>
        <v>10.485156869470908</v>
      </c>
      <c r="K1216" s="2">
        <f t="shared" si="206"/>
        <v>22.722646957936384</v>
      </c>
      <c r="L1216" s="2">
        <f>DEGREES(ASIN((((COS(RADIANS('PV model'!$B$2))*COS(RADIANS(H1216))*COS(RADIANS(K1216)))+(SIN(RADIANS('PV model'!$B$2))*SIN(RADIANS(H1216)))))))</f>
        <v>20.256384334894285</v>
      </c>
      <c r="M1216" s="3">
        <f t="shared" si="202"/>
        <v>20.256384334894285</v>
      </c>
      <c r="N1216" s="2">
        <f t="shared" si="207"/>
        <v>23.787168099862321</v>
      </c>
      <c r="O1216" s="2">
        <f>IF('PV model'!$B$2&gt;0, 180-N1216,IF('PV model'!$B$2&lt;0,0-N1216,N1216))</f>
        <v>156.21283190013767</v>
      </c>
      <c r="P1216" s="2">
        <f>ABS(O1216-'PV model'!$B$5)</f>
        <v>48.787168099862328</v>
      </c>
      <c r="Q1216" s="3">
        <f t="shared" si="203"/>
        <v>69.743615665105722</v>
      </c>
      <c r="R1216" s="3">
        <f t="shared" si="208"/>
        <v>336.73499999999996</v>
      </c>
      <c r="S1216" s="3">
        <f t="shared" si="204"/>
        <v>126.17764445953502</v>
      </c>
      <c r="T1216" s="3">
        <f>(0.5*(1-COS(RADIANS(90-$X$3)))*(D1216+E1216)*'PV model'!$B$4)</f>
        <v>0</v>
      </c>
      <c r="U1216" s="3">
        <f t="shared" si="209"/>
        <v>462.91264445953499</v>
      </c>
      <c r="V1216" s="3">
        <f>('PV model'!$B$13*(U1216/1000)*(1-'PV model'!$B$14*((20+C1216)-25))*'PV model'!$B$10)/'PV model'!$B$12</f>
        <v>46.420820733583682</v>
      </c>
    </row>
    <row r="1217" spans="1:22" x14ac:dyDescent="0.2">
      <c r="A1217" s="10">
        <f t="shared" si="210"/>
        <v>51</v>
      </c>
      <c r="B1217" s="10">
        <f t="shared" si="211"/>
        <v>12</v>
      </c>
      <c r="C1217" s="23">
        <v>4.4000000000000004</v>
      </c>
      <c r="D1217" s="24">
        <v>497.24535000000003</v>
      </c>
      <c r="E1217" s="24">
        <v>104.958</v>
      </c>
      <c r="F1217" s="48"/>
      <c r="G1217" s="48"/>
      <c r="H1217" s="1">
        <f t="shared" si="212"/>
        <v>-11.589882973870521</v>
      </c>
      <c r="I1217" s="1">
        <f t="shared" si="205"/>
        <v>-14.290587831745546</v>
      </c>
      <c r="J1217" s="4">
        <f>B1217+('PV model'!$B$3/15)+(I1217/60)</f>
        <v>11.485156869470908</v>
      </c>
      <c r="K1217" s="2">
        <f t="shared" si="206"/>
        <v>7.7226469579363854</v>
      </c>
      <c r="L1217" s="2">
        <f>DEGREES(ASIN((((COS(RADIANS('PV model'!$B$2))*COS(RADIANS(H1217))*COS(RADIANS(K1217)))+(SIN(RADIANS('PV model'!$B$2))*SIN(RADIANS(H1217)))))))</f>
        <v>22.597443804086797</v>
      </c>
      <c r="M1217" s="3">
        <f t="shared" si="202"/>
        <v>22.597443804086797</v>
      </c>
      <c r="N1217" s="2">
        <f t="shared" si="207"/>
        <v>8.1974339773419977</v>
      </c>
      <c r="O1217" s="2">
        <f>IF('PV model'!$B$2&gt;0, 180-N1217,IF('PV model'!$B$2&lt;0,0-N1217,N1217))</f>
        <v>171.802566022658</v>
      </c>
      <c r="P1217" s="2">
        <f>ABS(O1217-'PV model'!$B$5)</f>
        <v>33.197433977342001</v>
      </c>
      <c r="Q1217" s="3">
        <f t="shared" si="203"/>
        <v>67.402556195913192</v>
      </c>
      <c r="R1217" s="3">
        <f t="shared" si="208"/>
        <v>497.2453500000002</v>
      </c>
      <c r="S1217" s="3">
        <f t="shared" si="204"/>
        <v>136.79976973785375</v>
      </c>
      <c r="T1217" s="3">
        <f>(0.5*(1-COS(RADIANS(90-$X$3)))*(D1217+E1217)*'PV model'!$B$4)</f>
        <v>0</v>
      </c>
      <c r="U1217" s="3">
        <f t="shared" si="209"/>
        <v>634.04511973785395</v>
      </c>
      <c r="V1217" s="3">
        <f>('PV model'!$B$13*(U1217/1000)*(1-'PV model'!$B$14*((20+C1217)-25))*'PV model'!$B$10)/'PV model'!$B$12</f>
        <v>63.531260129401467</v>
      </c>
    </row>
    <row r="1218" spans="1:22" x14ac:dyDescent="0.2">
      <c r="A1218" s="10">
        <f t="shared" si="210"/>
        <v>51</v>
      </c>
      <c r="B1218" s="10">
        <f t="shared" si="211"/>
        <v>13</v>
      </c>
      <c r="C1218" s="23">
        <v>4.0999999999999996</v>
      </c>
      <c r="D1218" s="24">
        <v>473.6739</v>
      </c>
      <c r="E1218" s="24">
        <v>113.77800000000001</v>
      </c>
      <c r="F1218" s="48"/>
      <c r="G1218" s="48"/>
      <c r="H1218" s="1">
        <f t="shared" si="212"/>
        <v>-11.589882973870521</v>
      </c>
      <c r="I1218" s="1">
        <f t="shared" si="205"/>
        <v>-14.290587831745546</v>
      </c>
      <c r="J1218" s="4">
        <f>B1218+('PV model'!$B$3/15)+(I1218/60)</f>
        <v>12.485156869470908</v>
      </c>
      <c r="K1218" s="2">
        <f t="shared" si="206"/>
        <v>-7.2773530420636146</v>
      </c>
      <c r="L1218" s="2">
        <f>DEGREES(ASIN((((COS(RADIANS('PV model'!$B$2))*COS(RADIANS(H1218))*COS(RADIANS(K1218)))+(SIN(RADIANS('PV model'!$B$2))*SIN(RADIANS(H1218)))))))</f>
        <v>22.632379658811871</v>
      </c>
      <c r="M1218" s="3">
        <f t="shared" si="202"/>
        <v>22.632379658811871</v>
      </c>
      <c r="N1218" s="2">
        <f t="shared" si="207"/>
        <v>-7.7264028589655034</v>
      </c>
      <c r="O1218" s="2">
        <f>IF('PV model'!$B$2&gt;0, 180-N1218,IF('PV model'!$B$2&lt;0,0-N1218,N1218))</f>
        <v>187.72640285896551</v>
      </c>
      <c r="P1218" s="2">
        <f>ABS(O1218-'PV model'!$B$5)</f>
        <v>17.273597141034486</v>
      </c>
      <c r="Q1218" s="3">
        <f t="shared" si="203"/>
        <v>67.367620341188129</v>
      </c>
      <c r="R1218" s="3">
        <f t="shared" si="208"/>
        <v>473.67390000000017</v>
      </c>
      <c r="S1218" s="3">
        <f t="shared" si="204"/>
        <v>148.05777205121788</v>
      </c>
      <c r="T1218" s="3">
        <f>(0.5*(1-COS(RADIANS(90-$X$3)))*(D1218+E1218)*'PV model'!$B$4)</f>
        <v>0</v>
      </c>
      <c r="U1218" s="3">
        <f t="shared" si="209"/>
        <v>621.73167205121808</v>
      </c>
      <c r="V1218" s="3">
        <f>('PV model'!$B$13*(U1218/1000)*(1-'PV model'!$B$14*((20+C1218)-25))*'PV model'!$B$10)/'PV model'!$B$12</f>
        <v>62.372031810817418</v>
      </c>
    </row>
    <row r="1219" spans="1:22" x14ac:dyDescent="0.2">
      <c r="A1219" s="10">
        <f t="shared" si="210"/>
        <v>51</v>
      </c>
      <c r="B1219" s="10">
        <f t="shared" si="211"/>
        <v>14</v>
      </c>
      <c r="C1219" s="23">
        <v>3.8</v>
      </c>
      <c r="D1219" s="24">
        <v>395.10239999999999</v>
      </c>
      <c r="E1219" s="24">
        <v>117.306</v>
      </c>
      <c r="F1219" s="48"/>
      <c r="G1219" s="48"/>
      <c r="H1219" s="1">
        <f t="shared" si="212"/>
        <v>-11.589882973870521</v>
      </c>
      <c r="I1219" s="1">
        <f t="shared" si="205"/>
        <v>-14.290587831745546</v>
      </c>
      <c r="J1219" s="4">
        <f>B1219+('PV model'!$B$3/15)+(I1219/60)</f>
        <v>13.485156869470908</v>
      </c>
      <c r="K1219" s="2">
        <f t="shared" si="206"/>
        <v>-22.277353042063616</v>
      </c>
      <c r="L1219" s="2">
        <f>DEGREES(ASIN((((COS(RADIANS('PV model'!$B$2))*COS(RADIANS(H1219))*COS(RADIANS(K1219)))+(SIN(RADIANS('PV model'!$B$2))*SIN(RADIANS(H1219)))))))</f>
        <v>20.357201524687451</v>
      </c>
      <c r="M1219" s="3">
        <f t="shared" si="202"/>
        <v>20.357201524687451</v>
      </c>
      <c r="N1219" s="2">
        <f t="shared" si="207"/>
        <v>-23.334637695344657</v>
      </c>
      <c r="O1219" s="2">
        <f>IF('PV model'!$B$2&gt;0, 180-N1219,IF('PV model'!$B$2&lt;0,0-N1219,N1219))</f>
        <v>203.33463769534467</v>
      </c>
      <c r="P1219" s="2">
        <f>ABS(O1219-'PV model'!$B$5)</f>
        <v>1.6653623046553321</v>
      </c>
      <c r="Q1219" s="3">
        <f t="shared" si="203"/>
        <v>69.642798475312546</v>
      </c>
      <c r="R1219" s="3">
        <f t="shared" si="208"/>
        <v>395.10239999999993</v>
      </c>
      <c r="S1219" s="3">
        <f t="shared" si="204"/>
        <v>149.89851059399587</v>
      </c>
      <c r="T1219" s="3">
        <f>(0.5*(1-COS(RADIANS(90-$X$3)))*(D1219+E1219)*'PV model'!$B$4)</f>
        <v>0</v>
      </c>
      <c r="U1219" s="3">
        <f t="shared" si="209"/>
        <v>545.00091059399574</v>
      </c>
      <c r="V1219" s="3">
        <f>('PV model'!$B$13*(U1219/1000)*(1-'PV model'!$B$14*((20+C1219)-25))*'PV model'!$B$10)/'PV model'!$B$12</f>
        <v>54.739786819886085</v>
      </c>
    </row>
    <row r="1220" spans="1:22" x14ac:dyDescent="0.2">
      <c r="A1220" s="10">
        <f t="shared" si="210"/>
        <v>51</v>
      </c>
      <c r="B1220" s="10">
        <f t="shared" si="211"/>
        <v>15</v>
      </c>
      <c r="C1220" s="23">
        <v>3.5</v>
      </c>
      <c r="D1220" s="24">
        <v>291.83699999999999</v>
      </c>
      <c r="E1220" s="24">
        <v>105.83999999999999</v>
      </c>
      <c r="F1220" s="48"/>
      <c r="G1220" s="48"/>
      <c r="H1220" s="1">
        <f t="shared" si="212"/>
        <v>-11.589882973870521</v>
      </c>
      <c r="I1220" s="1">
        <f t="shared" si="205"/>
        <v>-14.290587831745546</v>
      </c>
      <c r="J1220" s="4">
        <f>B1220+('PV model'!$B$3/15)+(I1220/60)</f>
        <v>14.485156869470908</v>
      </c>
      <c r="K1220" s="2">
        <f t="shared" si="206"/>
        <v>-37.277353042063616</v>
      </c>
      <c r="L1220" s="2">
        <f>DEGREES(ASIN((((COS(RADIANS('PV model'!$B$2))*COS(RADIANS(H1220))*COS(RADIANS(K1220)))+(SIN(RADIANS('PV model'!$B$2))*SIN(RADIANS(H1220)))))))</f>
        <v>16.017823497528354</v>
      </c>
      <c r="M1220" s="3">
        <f t="shared" si="202"/>
        <v>16.017823497528354</v>
      </c>
      <c r="N1220" s="2">
        <f t="shared" si="207"/>
        <v>-38.118536188698705</v>
      </c>
      <c r="O1220" s="2">
        <f>IF('PV model'!$B$2&gt;0, 180-N1220,IF('PV model'!$B$2&lt;0,0-N1220,N1220))</f>
        <v>218.1185361886987</v>
      </c>
      <c r="P1220" s="2">
        <f>ABS(O1220-'PV model'!$B$5)</f>
        <v>13.118536188698698</v>
      </c>
      <c r="Q1220" s="3">
        <f t="shared" si="203"/>
        <v>73.982176502471646</v>
      </c>
      <c r="R1220" s="3">
        <f t="shared" si="208"/>
        <v>291.83700000000005</v>
      </c>
      <c r="S1220" s="3">
        <f t="shared" si="204"/>
        <v>130.96612049199706</v>
      </c>
      <c r="T1220" s="3">
        <f>(0.5*(1-COS(RADIANS(90-$X$3)))*(D1220+E1220)*'PV model'!$B$4)</f>
        <v>0</v>
      </c>
      <c r="U1220" s="3">
        <f t="shared" si="209"/>
        <v>422.80312049199711</v>
      </c>
      <c r="V1220" s="3">
        <f>('PV model'!$B$13*(U1220/1000)*(1-'PV model'!$B$14*((20+C1220)-25))*'PV model'!$B$10)/'PV model'!$B$12</f>
        <v>42.516980323926305</v>
      </c>
    </row>
    <row r="1221" spans="1:22" x14ac:dyDescent="0.2">
      <c r="A1221" s="10">
        <f t="shared" si="210"/>
        <v>51</v>
      </c>
      <c r="B1221" s="10">
        <f t="shared" si="211"/>
        <v>16</v>
      </c>
      <c r="C1221" s="23">
        <v>3.4</v>
      </c>
      <c r="D1221" s="24">
        <v>110.0001</v>
      </c>
      <c r="E1221" s="24">
        <v>89.082000000000008</v>
      </c>
      <c r="F1221" s="48"/>
      <c r="G1221" s="48"/>
      <c r="H1221" s="1">
        <f t="shared" si="212"/>
        <v>-11.589882973870521</v>
      </c>
      <c r="I1221" s="1">
        <f t="shared" si="205"/>
        <v>-14.290587831745546</v>
      </c>
      <c r="J1221" s="4">
        <f>B1221+('PV model'!$B$3/15)+(I1221/60)</f>
        <v>15.485156869470908</v>
      </c>
      <c r="K1221" s="2">
        <f t="shared" si="206"/>
        <v>-52.277353042063616</v>
      </c>
      <c r="L1221" s="2">
        <f>DEGREES(ASIN((((COS(RADIANS('PV model'!$B$2))*COS(RADIANS(H1221))*COS(RADIANS(K1221)))+(SIN(RADIANS('PV model'!$B$2))*SIN(RADIANS(H1221)))))))</f>
        <v>10.015402795827626</v>
      </c>
      <c r="M1221" s="3">
        <f t="shared" si="202"/>
        <v>10.015402795827626</v>
      </c>
      <c r="N1221" s="2">
        <f t="shared" si="207"/>
        <v>-51.891634730234088</v>
      </c>
      <c r="O1221" s="2">
        <f>IF('PV model'!$B$2&gt;0, 180-N1221,IF('PV model'!$B$2&lt;0,0-N1221,N1221))</f>
        <v>231.8916347302341</v>
      </c>
      <c r="P1221" s="2">
        <f>ABS(O1221-'PV model'!$B$5)</f>
        <v>26.891634730234102</v>
      </c>
      <c r="Q1221" s="3">
        <f t="shared" si="203"/>
        <v>79.984597204172374</v>
      </c>
      <c r="R1221" s="3">
        <f t="shared" si="208"/>
        <v>110.00010000000007</v>
      </c>
      <c r="S1221" s="3">
        <f t="shared" si="204"/>
        <v>104.02537251908562</v>
      </c>
      <c r="T1221" s="3">
        <f>(0.5*(1-COS(RADIANS(90-$X$3)))*(D1221+E1221)*'PV model'!$B$4)</f>
        <v>0</v>
      </c>
      <c r="U1221" s="3">
        <f t="shared" si="209"/>
        <v>214.0254725190857</v>
      </c>
      <c r="V1221" s="3">
        <f>('PV model'!$B$13*(U1221/1000)*(1-'PV model'!$B$14*((20+C1221)-25))*'PV model'!$B$10)/'PV model'!$B$12</f>
        <v>21.530907744899054</v>
      </c>
    </row>
    <row r="1222" spans="1:22" x14ac:dyDescent="0.2">
      <c r="A1222" s="10">
        <f t="shared" si="210"/>
        <v>51</v>
      </c>
      <c r="B1222" s="10">
        <f t="shared" si="211"/>
        <v>17</v>
      </c>
      <c r="C1222" s="23">
        <v>3.2</v>
      </c>
      <c r="D1222" s="24">
        <v>12.34695</v>
      </c>
      <c r="E1222" s="24">
        <v>37.925999999999995</v>
      </c>
      <c r="F1222" s="48"/>
      <c r="G1222" s="48"/>
      <c r="H1222" s="1">
        <f t="shared" si="212"/>
        <v>-11.589882973870521</v>
      </c>
      <c r="I1222" s="1">
        <f t="shared" si="205"/>
        <v>-14.290587831745546</v>
      </c>
      <c r="J1222" s="4">
        <f>B1222+('PV model'!$B$3/15)+(I1222/60)</f>
        <v>16.485156869470906</v>
      </c>
      <c r="K1222" s="2">
        <f t="shared" si="206"/>
        <v>-67.277353042063595</v>
      </c>
      <c r="L1222" s="2">
        <f>DEGREES(ASIN((((COS(RADIANS('PV model'!$B$2))*COS(RADIANS(H1222))*COS(RADIANS(K1222)))+(SIN(RADIANS('PV model'!$B$2))*SIN(RADIANS(H1222)))))))</f>
        <v>2.7945173234082916</v>
      </c>
      <c r="M1222" s="3">
        <f t="shared" ref="M1222:M1285" si="213">IF(L1222&gt;0, L1222, 0)</f>
        <v>2.7945173234082916</v>
      </c>
      <c r="N1222" s="2">
        <f t="shared" si="207"/>
        <v>-64.776794664316782</v>
      </c>
      <c r="O1222" s="2">
        <f>IF('PV model'!$B$2&gt;0, 180-N1222,IF('PV model'!$B$2&lt;0,0-N1222,N1222))</f>
        <v>244.77679466431678</v>
      </c>
      <c r="P1222" s="2">
        <f>ABS(O1222-'PV model'!$B$5)</f>
        <v>39.776794664316782</v>
      </c>
      <c r="Q1222" s="3">
        <f t="shared" ref="Q1222:Q1285" si="214">DEGREES(ACOS((SIN(RADIANS(L1222))*COS(RADIANS(90-$X$3))+COS(RADIANS(L1222))*COS(RADIANS(P1222))*SIN(RADIANS(90-$X$3)))))</f>
        <v>87.2054826765917</v>
      </c>
      <c r="R1222" s="3">
        <f t="shared" si="208"/>
        <v>12.346950000000025</v>
      </c>
      <c r="S1222" s="3">
        <f t="shared" ref="S1222:S1285" si="215">IF($Z$3=TRUE, IF(E1222=0,0,E1222*(0.5*(1+COS(RADIANS(90-$X$3))*(1+(1-(E1222^2/(D1222+E1222)^2))*(SIN(RADIANS(0.5*$X$3))^3)))*(1+(1-(E1222^2/(D1222+E1222)^2))*(COS(RADIANS(Q1222))^2)*(SIN(RADIANS(90-L1222))^3)))), IF(E1222=0,0,E1222*(0.5*(1+COS(RADIANS(90-$X$3))))))</f>
        <v>40.856445884127695</v>
      </c>
      <c r="T1222" s="3">
        <f>(0.5*(1-COS(RADIANS(90-$X$3)))*(D1222+E1222)*'PV model'!$B$4)</f>
        <v>0</v>
      </c>
      <c r="U1222" s="3">
        <f t="shared" si="209"/>
        <v>53.203395884127715</v>
      </c>
      <c r="V1222" s="3">
        <f>('PV model'!$B$13*(U1222/1000)*(1-'PV model'!$B$14*((20+C1222)-25))*'PV model'!$B$10)/'PV model'!$B$12</f>
        <v>5.3565025750359645</v>
      </c>
    </row>
    <row r="1223" spans="1:22" x14ac:dyDescent="0.2">
      <c r="A1223" s="10">
        <f t="shared" si="210"/>
        <v>51</v>
      </c>
      <c r="B1223" s="10">
        <f t="shared" si="211"/>
        <v>18</v>
      </c>
      <c r="C1223" s="23">
        <v>3.1</v>
      </c>
      <c r="D1223" s="24">
        <v>0</v>
      </c>
      <c r="E1223" s="24">
        <v>3.528</v>
      </c>
      <c r="F1223" s="48"/>
      <c r="G1223" s="48"/>
      <c r="H1223" s="1">
        <f t="shared" si="212"/>
        <v>-11.589882973870521</v>
      </c>
      <c r="I1223" s="1">
        <f t="shared" ref="I1223:I1286" si="216">9.87*SIN(RADIANS(1.978*A1223-160.22))-7.53*COS(RADIANS(0.989*A1223-80.11))-1.5*SIN((RADIANS(0.989*A1223-80.11)))</f>
        <v>-14.290587831745546</v>
      </c>
      <c r="J1223" s="4">
        <f>B1223+('PV model'!$B$3/15)+(I1223/60)</f>
        <v>17.485156869470906</v>
      </c>
      <c r="K1223" s="2">
        <f t="shared" ref="K1223:K1286" si="217">15*(12-J1223)</f>
        <v>-82.277353042063595</v>
      </c>
      <c r="L1223" s="2">
        <f>DEGREES(ASIN((((COS(RADIANS('PV model'!$B$2))*COS(RADIANS(H1223))*COS(RADIANS(K1223)))+(SIN(RADIANS('PV model'!$B$2))*SIN(RADIANS(H1223)))))))</f>
        <v>-5.2217396417679645</v>
      </c>
      <c r="M1223" s="3">
        <f t="shared" si="213"/>
        <v>0</v>
      </c>
      <c r="N1223" s="2">
        <f t="shared" ref="N1223:N1286" si="218">DEGREES(ASIN((COS(RADIANS(H1223))*SIN(RADIANS(K1223)))/COS(RADIANS(L1223))))</f>
        <v>-77.102565598011182</v>
      </c>
      <c r="O1223" s="2">
        <f>IF('PV model'!$B$2&gt;0, 180-N1223,IF('PV model'!$B$2&lt;0,0-N1223,N1223))</f>
        <v>257.10256559801121</v>
      </c>
      <c r="P1223" s="2">
        <f>ABS(O1223-'PV model'!$B$5)</f>
        <v>52.102565598011211</v>
      </c>
      <c r="Q1223" s="3">
        <f t="shared" si="214"/>
        <v>95.221739641767954</v>
      </c>
      <c r="R1223" s="3">
        <f t="shared" ref="R1223:R1286" si="219">IF(D1223=0,0,D1223*COS(RADIANS(Q1223))/SIN(RADIANS(L1223)))</f>
        <v>0</v>
      </c>
      <c r="S1223" s="3">
        <f t="shared" si="215"/>
        <v>3.528</v>
      </c>
      <c r="T1223" s="3">
        <f>(0.5*(1-COS(RADIANS(90-$X$3)))*(D1223+E1223)*'PV model'!$B$4)</f>
        <v>0</v>
      </c>
      <c r="U1223" s="3">
        <f t="shared" ref="U1223:U1286" si="220">R1223+S1223+T1223</f>
        <v>3.528</v>
      </c>
      <c r="V1223" s="3">
        <f>('PV model'!$B$13*(U1223/1000)*(1-'PV model'!$B$14*((20+C1223)-25))*'PV model'!$B$10)/'PV model'!$B$12</f>
        <v>0.35533908748799997</v>
      </c>
    </row>
    <row r="1224" spans="1:22" x14ac:dyDescent="0.2">
      <c r="A1224" s="10">
        <f t="shared" ref="A1224:A1287" si="221">IF(B1224&gt;1,A1223,A1223+1)</f>
        <v>51</v>
      </c>
      <c r="B1224" s="10">
        <f t="shared" ref="B1224:B1287" si="222">IF(B1223&lt;24,B1223+1,1)</f>
        <v>19</v>
      </c>
      <c r="C1224" s="23">
        <v>3.2</v>
      </c>
      <c r="D1224" s="24">
        <v>0</v>
      </c>
      <c r="E1224" s="24">
        <v>0</v>
      </c>
      <c r="F1224" s="48"/>
      <c r="G1224" s="48"/>
      <c r="H1224" s="1">
        <f t="shared" ref="H1224:H1287" si="223">(23.465*SIN(RADIANS(280.1+0.9863*A1224)))</f>
        <v>-11.589882973870521</v>
      </c>
      <c r="I1224" s="1">
        <f t="shared" si="216"/>
        <v>-14.290587831745546</v>
      </c>
      <c r="J1224" s="4">
        <f>B1224+('PV model'!$B$3/15)+(I1224/60)</f>
        <v>18.485156869470906</v>
      </c>
      <c r="K1224" s="2">
        <f t="shared" si="217"/>
        <v>-97.277353042063595</v>
      </c>
      <c r="L1224" s="2">
        <f>DEGREES(ASIN((((COS(RADIANS('PV model'!$B$2))*COS(RADIANS(H1224))*COS(RADIANS(K1224)))+(SIN(RADIANS('PV model'!$B$2))*SIN(RADIANS(H1224)))))))</f>
        <v>-13.642101430964191</v>
      </c>
      <c r="M1224" s="3">
        <f t="shared" si="213"/>
        <v>0</v>
      </c>
      <c r="N1224" s="2">
        <f t="shared" si="218"/>
        <v>-89.320292541484505</v>
      </c>
      <c r="O1224" s="2">
        <f>IF('PV model'!$B$2&gt;0, 180-N1224,IF('PV model'!$B$2&lt;0,0-N1224,N1224))</f>
        <v>269.32029254148449</v>
      </c>
      <c r="P1224" s="2">
        <f>ABS(O1224-'PV model'!$B$5)</f>
        <v>64.320292541484491</v>
      </c>
      <c r="Q1224" s="3">
        <f t="shared" si="214"/>
        <v>103.64210143096419</v>
      </c>
      <c r="R1224" s="3">
        <f t="shared" si="219"/>
        <v>0</v>
      </c>
      <c r="S1224" s="3">
        <f t="shared" si="215"/>
        <v>0</v>
      </c>
      <c r="T1224" s="3">
        <f>(0.5*(1-COS(RADIANS(90-$X$3)))*(D1224+E1224)*'PV model'!$B$4)</f>
        <v>0</v>
      </c>
      <c r="U1224" s="3">
        <f t="shared" si="220"/>
        <v>0</v>
      </c>
      <c r="V1224" s="3">
        <f>('PV model'!$B$13*(U1224/1000)*(1-'PV model'!$B$14*((20+C1224)-25))*'PV model'!$B$10)/'PV model'!$B$12</f>
        <v>0</v>
      </c>
    </row>
    <row r="1225" spans="1:22" x14ac:dyDescent="0.2">
      <c r="A1225" s="10">
        <f t="shared" si="221"/>
        <v>51</v>
      </c>
      <c r="B1225" s="10">
        <f t="shared" si="222"/>
        <v>20</v>
      </c>
      <c r="C1225" s="23">
        <v>3.4</v>
      </c>
      <c r="D1225" s="24">
        <v>0</v>
      </c>
      <c r="E1225" s="24">
        <v>0</v>
      </c>
      <c r="F1225" s="48"/>
      <c r="G1225" s="48"/>
      <c r="H1225" s="1">
        <f t="shared" si="223"/>
        <v>-11.589882973870521</v>
      </c>
      <c r="I1225" s="1">
        <f t="shared" si="216"/>
        <v>-14.290587831745546</v>
      </c>
      <c r="J1225" s="4">
        <f>B1225+('PV model'!$B$3/15)+(I1225/60)</f>
        <v>19.485156869470906</v>
      </c>
      <c r="K1225" s="2">
        <f t="shared" si="217"/>
        <v>-112.2773530420636</v>
      </c>
      <c r="L1225" s="2">
        <f>DEGREES(ASIN((((COS(RADIANS('PV model'!$B$2))*COS(RADIANS(H1225))*COS(RADIANS(K1225)))+(SIN(RADIANS('PV model'!$B$2))*SIN(RADIANS(H1225)))))))</f>
        <v>-22.080706515735677</v>
      </c>
      <c r="M1225" s="3">
        <f t="shared" si="213"/>
        <v>0</v>
      </c>
      <c r="N1225" s="2">
        <f t="shared" si="218"/>
        <v>-78.02578354197999</v>
      </c>
      <c r="O1225" s="2">
        <f>IF('PV model'!$B$2&gt;0, 180-N1225,IF('PV model'!$B$2&lt;0,0-N1225,N1225))</f>
        <v>258.02578354197999</v>
      </c>
      <c r="P1225" s="2">
        <f>ABS(O1225-'PV model'!$B$5)</f>
        <v>53.02578354197999</v>
      </c>
      <c r="Q1225" s="3">
        <f t="shared" si="214"/>
        <v>112.08070651573567</v>
      </c>
      <c r="R1225" s="3">
        <f t="shared" si="219"/>
        <v>0</v>
      </c>
      <c r="S1225" s="3">
        <f t="shared" si="215"/>
        <v>0</v>
      </c>
      <c r="T1225" s="3">
        <f>(0.5*(1-COS(RADIANS(90-$X$3)))*(D1225+E1225)*'PV model'!$B$4)</f>
        <v>0</v>
      </c>
      <c r="U1225" s="3">
        <f t="shared" si="220"/>
        <v>0</v>
      </c>
      <c r="V1225" s="3">
        <f>('PV model'!$B$13*(U1225/1000)*(1-'PV model'!$B$14*((20+C1225)-25))*'PV model'!$B$10)/'PV model'!$B$12</f>
        <v>0</v>
      </c>
    </row>
    <row r="1226" spans="1:22" x14ac:dyDescent="0.2">
      <c r="A1226" s="10">
        <f t="shared" si="221"/>
        <v>51</v>
      </c>
      <c r="B1226" s="10">
        <f t="shared" si="222"/>
        <v>21</v>
      </c>
      <c r="C1226" s="23">
        <v>3.5</v>
      </c>
      <c r="D1226" s="24">
        <v>0</v>
      </c>
      <c r="E1226" s="24">
        <v>0</v>
      </c>
      <c r="F1226" s="48"/>
      <c r="G1226" s="48"/>
      <c r="H1226" s="1">
        <f t="shared" si="223"/>
        <v>-11.589882973870521</v>
      </c>
      <c r="I1226" s="1">
        <f t="shared" si="216"/>
        <v>-14.290587831745546</v>
      </c>
      <c r="J1226" s="4">
        <f>B1226+('PV model'!$B$3/15)+(I1226/60)</f>
        <v>20.485156869470906</v>
      </c>
      <c r="K1226" s="2">
        <f t="shared" si="217"/>
        <v>-127.2773530420636</v>
      </c>
      <c r="L1226" s="2">
        <f>DEGREES(ASIN((((COS(RADIANS('PV model'!$B$2))*COS(RADIANS(H1226))*COS(RADIANS(K1226)))+(SIN(RADIANS('PV model'!$B$2))*SIN(RADIANS(H1226)))))))</f>
        <v>-30.108152552384659</v>
      </c>
      <c r="M1226" s="3">
        <f t="shared" si="213"/>
        <v>0</v>
      </c>
      <c r="N1226" s="2">
        <f t="shared" si="218"/>
        <v>-64.297738036468743</v>
      </c>
      <c r="O1226" s="2">
        <f>IF('PV model'!$B$2&gt;0, 180-N1226,IF('PV model'!$B$2&lt;0,0-N1226,N1226))</f>
        <v>244.29773803646873</v>
      </c>
      <c r="P1226" s="2">
        <f>ABS(O1226-'PV model'!$B$5)</f>
        <v>39.297738036468729</v>
      </c>
      <c r="Q1226" s="3">
        <f t="shared" si="214"/>
        <v>120.10815255238467</v>
      </c>
      <c r="R1226" s="3">
        <f t="shared" si="219"/>
        <v>0</v>
      </c>
      <c r="S1226" s="3">
        <f t="shared" si="215"/>
        <v>0</v>
      </c>
      <c r="T1226" s="3">
        <f>(0.5*(1-COS(RADIANS(90-$X$3)))*(D1226+E1226)*'PV model'!$B$4)</f>
        <v>0</v>
      </c>
      <c r="U1226" s="3">
        <f t="shared" si="220"/>
        <v>0</v>
      </c>
      <c r="V1226" s="3">
        <f>('PV model'!$B$13*(U1226/1000)*(1-'PV model'!$B$14*((20+C1226)-25))*'PV model'!$B$10)/'PV model'!$B$12</f>
        <v>0</v>
      </c>
    </row>
    <row r="1227" spans="1:22" x14ac:dyDescent="0.2">
      <c r="A1227" s="10">
        <f t="shared" si="221"/>
        <v>51</v>
      </c>
      <c r="B1227" s="10">
        <f t="shared" si="222"/>
        <v>22</v>
      </c>
      <c r="C1227" s="23">
        <v>3.7</v>
      </c>
      <c r="D1227" s="24">
        <v>0</v>
      </c>
      <c r="E1227" s="24">
        <v>0</v>
      </c>
      <c r="F1227" s="48"/>
      <c r="G1227" s="48"/>
      <c r="H1227" s="1">
        <f t="shared" si="223"/>
        <v>-11.589882973870521</v>
      </c>
      <c r="I1227" s="1">
        <f t="shared" si="216"/>
        <v>-14.290587831745546</v>
      </c>
      <c r="J1227" s="4">
        <f>B1227+('PV model'!$B$3/15)+(I1227/60)</f>
        <v>21.485156869470906</v>
      </c>
      <c r="K1227" s="2">
        <f t="shared" si="217"/>
        <v>-142.2773530420636</v>
      </c>
      <c r="L1227" s="2">
        <f>DEGREES(ASIN((((COS(RADIANS('PV model'!$B$2))*COS(RADIANS(H1227))*COS(RADIANS(K1227)))+(SIN(RADIANS('PV model'!$B$2))*SIN(RADIANS(H1227)))))))</f>
        <v>-37.18951165070915</v>
      </c>
      <c r="M1227" s="3">
        <f t="shared" si="213"/>
        <v>0</v>
      </c>
      <c r="N1227" s="2">
        <f t="shared" si="218"/>
        <v>-48.795689979581979</v>
      </c>
      <c r="O1227" s="2">
        <f>IF('PV model'!$B$2&gt;0, 180-N1227,IF('PV model'!$B$2&lt;0,0-N1227,N1227))</f>
        <v>228.79568997958199</v>
      </c>
      <c r="P1227" s="2">
        <f>ABS(O1227-'PV model'!$B$5)</f>
        <v>23.795689979581994</v>
      </c>
      <c r="Q1227" s="3">
        <f t="shared" si="214"/>
        <v>127.18951165070915</v>
      </c>
      <c r="R1227" s="3">
        <f t="shared" si="219"/>
        <v>0</v>
      </c>
      <c r="S1227" s="3">
        <f t="shared" si="215"/>
        <v>0</v>
      </c>
      <c r="T1227" s="3">
        <f>(0.5*(1-COS(RADIANS(90-$X$3)))*(D1227+E1227)*'PV model'!$B$4)</f>
        <v>0</v>
      </c>
      <c r="U1227" s="3">
        <f t="shared" si="220"/>
        <v>0</v>
      </c>
      <c r="V1227" s="3">
        <f>('PV model'!$B$13*(U1227/1000)*(1-'PV model'!$B$14*((20+C1227)-25))*'PV model'!$B$10)/'PV model'!$B$12</f>
        <v>0</v>
      </c>
    </row>
    <row r="1228" spans="1:22" x14ac:dyDescent="0.2">
      <c r="A1228" s="10">
        <f t="shared" si="221"/>
        <v>51</v>
      </c>
      <c r="B1228" s="10">
        <f t="shared" si="222"/>
        <v>23</v>
      </c>
      <c r="C1228" s="23">
        <v>3.9</v>
      </c>
      <c r="D1228" s="24">
        <v>0</v>
      </c>
      <c r="E1228" s="24">
        <v>0</v>
      </c>
      <c r="F1228" s="48"/>
      <c r="G1228" s="48"/>
      <c r="H1228" s="1">
        <f t="shared" si="223"/>
        <v>-11.589882973870521</v>
      </c>
      <c r="I1228" s="1">
        <f t="shared" si="216"/>
        <v>-14.290587831745546</v>
      </c>
      <c r="J1228" s="4">
        <f>B1228+('PV model'!$B$3/15)+(I1228/60)</f>
        <v>22.485156869470906</v>
      </c>
      <c r="K1228" s="2">
        <f t="shared" si="217"/>
        <v>-157.2773530420636</v>
      </c>
      <c r="L1228" s="2">
        <f>DEGREES(ASIN((((COS(RADIANS('PV model'!$B$2))*COS(RADIANS(H1228))*COS(RADIANS(K1228)))+(SIN(RADIANS('PV model'!$B$2))*SIN(RADIANS(H1228)))))))</f>
        <v>-42.63797168925926</v>
      </c>
      <c r="M1228" s="3">
        <f t="shared" si="213"/>
        <v>0</v>
      </c>
      <c r="N1228" s="2">
        <f t="shared" si="218"/>
        <v>-30.955304181439068</v>
      </c>
      <c r="O1228" s="2">
        <f>IF('PV model'!$B$2&gt;0, 180-N1228,IF('PV model'!$B$2&lt;0,0-N1228,N1228))</f>
        <v>210.95530418143906</v>
      </c>
      <c r="P1228" s="2">
        <f>ABS(O1228-'PV model'!$B$5)</f>
        <v>5.955304181439061</v>
      </c>
      <c r="Q1228" s="3">
        <f t="shared" si="214"/>
        <v>132.63797168925927</v>
      </c>
      <c r="R1228" s="3">
        <f t="shared" si="219"/>
        <v>0</v>
      </c>
      <c r="S1228" s="3">
        <f t="shared" si="215"/>
        <v>0</v>
      </c>
      <c r="T1228" s="3">
        <f>(0.5*(1-COS(RADIANS(90-$X$3)))*(D1228+E1228)*'PV model'!$B$4)</f>
        <v>0</v>
      </c>
      <c r="U1228" s="3">
        <f t="shared" si="220"/>
        <v>0</v>
      </c>
      <c r="V1228" s="3">
        <f>('PV model'!$B$13*(U1228/1000)*(1-'PV model'!$B$14*((20+C1228)-25))*'PV model'!$B$10)/'PV model'!$B$12</f>
        <v>0</v>
      </c>
    </row>
    <row r="1229" spans="1:22" x14ac:dyDescent="0.2">
      <c r="A1229" s="10">
        <f t="shared" si="221"/>
        <v>51</v>
      </c>
      <c r="B1229" s="10">
        <f t="shared" si="222"/>
        <v>24</v>
      </c>
      <c r="C1229" s="23">
        <v>4.0999999999999996</v>
      </c>
      <c r="D1229" s="24">
        <v>0</v>
      </c>
      <c r="E1229" s="24">
        <v>0</v>
      </c>
      <c r="F1229" s="48"/>
      <c r="G1229" s="48"/>
      <c r="H1229" s="1">
        <f t="shared" si="223"/>
        <v>-11.589882973870521</v>
      </c>
      <c r="I1229" s="1">
        <f t="shared" si="216"/>
        <v>-14.290587831745546</v>
      </c>
      <c r="J1229" s="4">
        <f>B1229+('PV model'!$B$3/15)+(I1229/60)</f>
        <v>23.485156869470906</v>
      </c>
      <c r="K1229" s="2">
        <f t="shared" si="217"/>
        <v>-172.2773530420636</v>
      </c>
      <c r="L1229" s="2">
        <f>DEGREES(ASIN((((COS(RADIANS('PV model'!$B$2))*COS(RADIANS(H1229))*COS(RADIANS(K1229)))+(SIN(RADIANS('PV model'!$B$2))*SIN(RADIANS(H1229)))))))</f>
        <v>-45.675678119214865</v>
      </c>
      <c r="M1229" s="3">
        <f t="shared" si="213"/>
        <v>0</v>
      </c>
      <c r="N1229" s="2">
        <f t="shared" si="218"/>
        <v>-10.859369948528707</v>
      </c>
      <c r="O1229" s="2">
        <f>IF('PV model'!$B$2&gt;0, 180-N1229,IF('PV model'!$B$2&lt;0,0-N1229,N1229))</f>
        <v>190.85936994852869</v>
      </c>
      <c r="P1229" s="2">
        <f>ABS(O1229-'PV model'!$B$5)</f>
        <v>14.140630051471305</v>
      </c>
      <c r="Q1229" s="3">
        <f t="shared" si="214"/>
        <v>135.67567811921487</v>
      </c>
      <c r="R1229" s="3">
        <f t="shared" si="219"/>
        <v>0</v>
      </c>
      <c r="S1229" s="3">
        <f t="shared" si="215"/>
        <v>0</v>
      </c>
      <c r="T1229" s="3">
        <f>(0.5*(1-COS(RADIANS(90-$X$3)))*(D1229+E1229)*'PV model'!$B$4)</f>
        <v>0</v>
      </c>
      <c r="U1229" s="3">
        <f t="shared" si="220"/>
        <v>0</v>
      </c>
      <c r="V1229" s="3">
        <f>('PV model'!$B$13*(U1229/1000)*(1-'PV model'!$B$14*((20+C1229)-25))*'PV model'!$B$10)/'PV model'!$B$12</f>
        <v>0</v>
      </c>
    </row>
    <row r="1230" spans="1:22" x14ac:dyDescent="0.2">
      <c r="A1230" s="10">
        <f t="shared" si="221"/>
        <v>52</v>
      </c>
      <c r="B1230" s="10">
        <f t="shared" si="222"/>
        <v>1</v>
      </c>
      <c r="C1230" s="23">
        <v>3.8</v>
      </c>
      <c r="D1230" s="24">
        <v>0</v>
      </c>
      <c r="E1230" s="24">
        <v>0</v>
      </c>
      <c r="F1230" s="48"/>
      <c r="G1230" s="48"/>
      <c r="H1230" s="1">
        <f t="shared" si="223"/>
        <v>-11.236962857348088</v>
      </c>
      <c r="I1230" s="1">
        <f t="shared" si="216"/>
        <v>-14.197786775711597</v>
      </c>
      <c r="J1230" s="4">
        <f>B1230+('PV model'!$B$3/15)+(I1230/60)</f>
        <v>0.48670355373814012</v>
      </c>
      <c r="K1230" s="2">
        <f t="shared" si="217"/>
        <v>172.69944669392791</v>
      </c>
      <c r="L1230" s="2">
        <f>DEGREES(ASIN((((COS(RADIANS('PV model'!$B$2))*COS(RADIANS(H1230))*COS(RADIANS(K1230)))+(SIN(RADIANS('PV model'!$B$2))*SIN(RADIANS(H1230)))))))</f>
        <v>-45.368461762068407</v>
      </c>
      <c r="M1230" s="3">
        <f t="shared" si="213"/>
        <v>0</v>
      </c>
      <c r="N1230" s="2">
        <f t="shared" si="218"/>
        <v>10.218906269724485</v>
      </c>
      <c r="O1230" s="2">
        <f>IF('PV model'!$B$2&gt;0, 180-N1230,IF('PV model'!$B$2&lt;0,0-N1230,N1230))</f>
        <v>169.78109373027553</v>
      </c>
      <c r="P1230" s="2">
        <f>ABS(O1230-'PV model'!$B$5)</f>
        <v>35.218906269724471</v>
      </c>
      <c r="Q1230" s="3">
        <f t="shared" si="214"/>
        <v>135.36846176206839</v>
      </c>
      <c r="R1230" s="3">
        <f t="shared" si="219"/>
        <v>0</v>
      </c>
      <c r="S1230" s="3">
        <f t="shared" si="215"/>
        <v>0</v>
      </c>
      <c r="T1230" s="3">
        <f>(0.5*(1-COS(RADIANS(90-$X$3)))*(D1230+E1230)*'PV model'!$B$4)</f>
        <v>0</v>
      </c>
      <c r="U1230" s="3">
        <f t="shared" si="220"/>
        <v>0</v>
      </c>
      <c r="V1230" s="3">
        <f>('PV model'!$B$13*(U1230/1000)*(1-'PV model'!$B$14*((20+C1230)-25))*'PV model'!$B$10)/'PV model'!$B$12</f>
        <v>0</v>
      </c>
    </row>
    <row r="1231" spans="1:22" x14ac:dyDescent="0.2">
      <c r="A1231" s="10">
        <f t="shared" si="221"/>
        <v>52</v>
      </c>
      <c r="B1231" s="10">
        <f t="shared" si="222"/>
        <v>2</v>
      </c>
      <c r="C1231" s="23">
        <v>3.4</v>
      </c>
      <c r="D1231" s="24">
        <v>0</v>
      </c>
      <c r="E1231" s="24">
        <v>0</v>
      </c>
      <c r="F1231" s="48"/>
      <c r="G1231" s="48"/>
      <c r="H1231" s="1">
        <f t="shared" si="223"/>
        <v>-11.236962857348088</v>
      </c>
      <c r="I1231" s="1">
        <f t="shared" si="216"/>
        <v>-14.197786775711597</v>
      </c>
      <c r="J1231" s="4">
        <f>B1231+('PV model'!$B$3/15)+(I1231/60)</f>
        <v>1.4867035537381401</v>
      </c>
      <c r="K1231" s="2">
        <f t="shared" si="217"/>
        <v>157.69944669392791</v>
      </c>
      <c r="L1231" s="2">
        <f>DEGREES(ASIN((((COS(RADIANS('PV model'!$B$2))*COS(RADIANS(H1231))*COS(RADIANS(K1231)))+(SIN(RADIANS('PV model'!$B$2))*SIN(RADIANS(H1231)))))))</f>
        <v>-42.422437384350516</v>
      </c>
      <c r="M1231" s="3">
        <f t="shared" si="213"/>
        <v>0</v>
      </c>
      <c r="N1231" s="2">
        <f t="shared" si="218"/>
        <v>30.277775589862287</v>
      </c>
      <c r="O1231" s="2">
        <f>IF('PV model'!$B$2&gt;0, 180-N1231,IF('PV model'!$B$2&lt;0,0-N1231,N1231))</f>
        <v>149.7222244101377</v>
      </c>
      <c r="P1231" s="2">
        <f>ABS(O1231-'PV model'!$B$5)</f>
        <v>55.277775589862301</v>
      </c>
      <c r="Q1231" s="3">
        <f t="shared" si="214"/>
        <v>132.42243738435053</v>
      </c>
      <c r="R1231" s="3">
        <f t="shared" si="219"/>
        <v>0</v>
      </c>
      <c r="S1231" s="3">
        <f t="shared" si="215"/>
        <v>0</v>
      </c>
      <c r="T1231" s="3">
        <f>(0.5*(1-COS(RADIANS(90-$X$3)))*(D1231+E1231)*'PV model'!$B$4)</f>
        <v>0</v>
      </c>
      <c r="U1231" s="3">
        <f t="shared" si="220"/>
        <v>0</v>
      </c>
      <c r="V1231" s="3">
        <f>('PV model'!$B$13*(U1231/1000)*(1-'PV model'!$B$14*((20+C1231)-25))*'PV model'!$B$10)/'PV model'!$B$12</f>
        <v>0</v>
      </c>
    </row>
    <row r="1232" spans="1:22" x14ac:dyDescent="0.2">
      <c r="A1232" s="10">
        <f t="shared" si="221"/>
        <v>52</v>
      </c>
      <c r="B1232" s="10">
        <f t="shared" si="222"/>
        <v>3</v>
      </c>
      <c r="C1232" s="23">
        <v>3.1</v>
      </c>
      <c r="D1232" s="24">
        <v>0</v>
      </c>
      <c r="E1232" s="24">
        <v>0</v>
      </c>
      <c r="F1232" s="48"/>
      <c r="G1232" s="48"/>
      <c r="H1232" s="1">
        <f t="shared" si="223"/>
        <v>-11.236962857348088</v>
      </c>
      <c r="I1232" s="1">
        <f t="shared" si="216"/>
        <v>-14.197786775711597</v>
      </c>
      <c r="J1232" s="4">
        <f>B1232+('PV model'!$B$3/15)+(I1232/60)</f>
        <v>2.4867035537381397</v>
      </c>
      <c r="K1232" s="2">
        <f t="shared" si="217"/>
        <v>142.69944669392791</v>
      </c>
      <c r="L1232" s="2">
        <f>DEGREES(ASIN((((COS(RADIANS('PV model'!$B$2))*COS(RADIANS(H1232))*COS(RADIANS(K1232)))+(SIN(RADIANS('PV model'!$B$2))*SIN(RADIANS(H1232)))))))</f>
        <v>-37.050276989139846</v>
      </c>
      <c r="M1232" s="3">
        <f t="shared" si="213"/>
        <v>0</v>
      </c>
      <c r="N1232" s="2">
        <f t="shared" si="218"/>
        <v>48.136409586074564</v>
      </c>
      <c r="O1232" s="2">
        <f>IF('PV model'!$B$2&gt;0, 180-N1232,IF('PV model'!$B$2&lt;0,0-N1232,N1232))</f>
        <v>131.86359041392544</v>
      </c>
      <c r="P1232" s="2">
        <f>ABS(O1232-'PV model'!$B$5)</f>
        <v>73.136409586074564</v>
      </c>
      <c r="Q1232" s="3">
        <f t="shared" si="214"/>
        <v>127.05027698913985</v>
      </c>
      <c r="R1232" s="3">
        <f t="shared" si="219"/>
        <v>0</v>
      </c>
      <c r="S1232" s="3">
        <f t="shared" si="215"/>
        <v>0</v>
      </c>
      <c r="T1232" s="3">
        <f>(0.5*(1-COS(RADIANS(90-$X$3)))*(D1232+E1232)*'PV model'!$B$4)</f>
        <v>0</v>
      </c>
      <c r="U1232" s="3">
        <f t="shared" si="220"/>
        <v>0</v>
      </c>
      <c r="V1232" s="3">
        <f>('PV model'!$B$13*(U1232/1000)*(1-'PV model'!$B$14*((20+C1232)-25))*'PV model'!$B$10)/'PV model'!$B$12</f>
        <v>0</v>
      </c>
    </row>
    <row r="1233" spans="1:22" x14ac:dyDescent="0.2">
      <c r="A1233" s="10">
        <f t="shared" si="221"/>
        <v>52</v>
      </c>
      <c r="B1233" s="10">
        <f t="shared" si="222"/>
        <v>4</v>
      </c>
      <c r="C1233" s="23">
        <v>3.6</v>
      </c>
      <c r="D1233" s="24">
        <v>0</v>
      </c>
      <c r="E1233" s="24">
        <v>0</v>
      </c>
      <c r="F1233" s="48"/>
      <c r="G1233" s="48"/>
      <c r="H1233" s="1">
        <f t="shared" si="223"/>
        <v>-11.236962857348088</v>
      </c>
      <c r="I1233" s="1">
        <f t="shared" si="216"/>
        <v>-14.197786775711597</v>
      </c>
      <c r="J1233" s="4">
        <f>B1233+('PV model'!$B$3/15)+(I1233/60)</f>
        <v>3.4867035537381397</v>
      </c>
      <c r="K1233" s="2">
        <f t="shared" si="217"/>
        <v>127.6994466939279</v>
      </c>
      <c r="L1233" s="2">
        <f>DEGREES(ASIN((((COS(RADIANS('PV model'!$B$2))*COS(RADIANS(H1233))*COS(RADIANS(K1233)))+(SIN(RADIANS('PV model'!$B$2))*SIN(RADIANS(H1233)))))))</f>
        <v>-30.021406016055405</v>
      </c>
      <c r="M1233" s="3">
        <f t="shared" si="213"/>
        <v>0</v>
      </c>
      <c r="N1233" s="2">
        <f t="shared" si="218"/>
        <v>63.677425050260858</v>
      </c>
      <c r="O1233" s="2">
        <f>IF('PV model'!$B$2&gt;0, 180-N1233,IF('PV model'!$B$2&lt;0,0-N1233,N1233))</f>
        <v>116.32257494973913</v>
      </c>
      <c r="P1233" s="2">
        <f>ABS(O1233-'PV model'!$B$5)</f>
        <v>88.677425050260865</v>
      </c>
      <c r="Q1233" s="3">
        <f t="shared" si="214"/>
        <v>120.02140601605542</v>
      </c>
      <c r="R1233" s="3">
        <f t="shared" si="219"/>
        <v>0</v>
      </c>
      <c r="S1233" s="3">
        <f t="shared" si="215"/>
        <v>0</v>
      </c>
      <c r="T1233" s="3">
        <f>(0.5*(1-COS(RADIANS(90-$X$3)))*(D1233+E1233)*'PV model'!$B$4)</f>
        <v>0</v>
      </c>
      <c r="U1233" s="3">
        <f t="shared" si="220"/>
        <v>0</v>
      </c>
      <c r="V1233" s="3">
        <f>('PV model'!$B$13*(U1233/1000)*(1-'PV model'!$B$14*((20+C1233)-25))*'PV model'!$B$10)/'PV model'!$B$12</f>
        <v>0</v>
      </c>
    </row>
    <row r="1234" spans="1:22" x14ac:dyDescent="0.2">
      <c r="A1234" s="10">
        <f t="shared" si="221"/>
        <v>52</v>
      </c>
      <c r="B1234" s="10">
        <f t="shared" si="222"/>
        <v>5</v>
      </c>
      <c r="C1234" s="23">
        <v>4.0999999999999996</v>
      </c>
      <c r="D1234" s="24">
        <v>0</v>
      </c>
      <c r="E1234" s="24">
        <v>0</v>
      </c>
      <c r="F1234" s="48"/>
      <c r="G1234" s="48"/>
      <c r="H1234" s="1">
        <f t="shared" si="223"/>
        <v>-11.236962857348088</v>
      </c>
      <c r="I1234" s="1">
        <f t="shared" si="216"/>
        <v>-14.197786775711597</v>
      </c>
      <c r="J1234" s="4">
        <f>B1234+('PV model'!$B$3/15)+(I1234/60)</f>
        <v>4.4867035537381401</v>
      </c>
      <c r="K1234" s="2">
        <f t="shared" si="217"/>
        <v>112.6994466939279</v>
      </c>
      <c r="L1234" s="2">
        <f>DEGREES(ASIN((((COS(RADIANS('PV model'!$B$2))*COS(RADIANS(H1234))*COS(RADIANS(K1234)))+(SIN(RADIANS('PV model'!$B$2))*SIN(RADIANS(H1234)))))))</f>
        <v>-22.023046546463743</v>
      </c>
      <c r="M1234" s="3">
        <f t="shared" si="213"/>
        <v>0</v>
      </c>
      <c r="N1234" s="2">
        <f t="shared" si="218"/>
        <v>77.442348775717591</v>
      </c>
      <c r="O1234" s="2">
        <f>IF('PV model'!$B$2&gt;0, 180-N1234,IF('PV model'!$B$2&lt;0,0-N1234,N1234))</f>
        <v>102.55765122428241</v>
      </c>
      <c r="P1234" s="2">
        <f>ABS(O1234-'PV model'!$B$5)</f>
        <v>102.44234877571759</v>
      </c>
      <c r="Q1234" s="3">
        <f t="shared" si="214"/>
        <v>112.02304654646375</v>
      </c>
      <c r="R1234" s="3">
        <f t="shared" si="219"/>
        <v>0</v>
      </c>
      <c r="S1234" s="3">
        <f t="shared" si="215"/>
        <v>0</v>
      </c>
      <c r="T1234" s="3">
        <f>(0.5*(1-COS(RADIANS(90-$X$3)))*(D1234+E1234)*'PV model'!$B$4)</f>
        <v>0</v>
      </c>
      <c r="U1234" s="3">
        <f t="shared" si="220"/>
        <v>0</v>
      </c>
      <c r="V1234" s="3">
        <f>('PV model'!$B$13*(U1234/1000)*(1-'PV model'!$B$14*((20+C1234)-25))*'PV model'!$B$10)/'PV model'!$B$12</f>
        <v>0</v>
      </c>
    </row>
    <row r="1235" spans="1:22" x14ac:dyDescent="0.2">
      <c r="A1235" s="10">
        <f t="shared" si="221"/>
        <v>52</v>
      </c>
      <c r="B1235" s="10">
        <f t="shared" si="222"/>
        <v>6</v>
      </c>
      <c r="C1235" s="23">
        <v>4.5999999999999996</v>
      </c>
      <c r="D1235" s="24">
        <v>0</v>
      </c>
      <c r="E1235" s="24">
        <v>0</v>
      </c>
      <c r="F1235" s="48"/>
      <c r="G1235" s="48"/>
      <c r="H1235" s="1">
        <f t="shared" si="223"/>
        <v>-11.236962857348088</v>
      </c>
      <c r="I1235" s="1">
        <f t="shared" si="216"/>
        <v>-14.197786775711597</v>
      </c>
      <c r="J1235" s="4">
        <f>B1235+('PV model'!$B$3/15)+(I1235/60)</f>
        <v>5.4867035537381401</v>
      </c>
      <c r="K1235" s="2">
        <f t="shared" si="217"/>
        <v>97.699446693927896</v>
      </c>
      <c r="L1235" s="2">
        <f>DEGREES(ASIN((((COS(RADIANS('PV model'!$B$2))*COS(RADIANS(H1235))*COS(RADIANS(K1235)))+(SIN(RADIANS('PV model'!$B$2))*SIN(RADIANS(H1235)))))))</f>
        <v>-13.59312972668585</v>
      </c>
      <c r="M1235" s="3">
        <f t="shared" si="213"/>
        <v>0</v>
      </c>
      <c r="N1235" s="2">
        <f t="shared" si="218"/>
        <v>89.877567187153915</v>
      </c>
      <c r="O1235" s="2">
        <f>IF('PV model'!$B$2&gt;0, 180-N1235,IF('PV model'!$B$2&lt;0,0-N1235,N1235))</f>
        <v>90.122432812846085</v>
      </c>
      <c r="P1235" s="2">
        <f>ABS(O1235-'PV model'!$B$5)</f>
        <v>114.87756718715391</v>
      </c>
      <c r="Q1235" s="3">
        <f t="shared" si="214"/>
        <v>103.59312972668586</v>
      </c>
      <c r="R1235" s="3">
        <f t="shared" si="219"/>
        <v>0</v>
      </c>
      <c r="S1235" s="3">
        <f t="shared" si="215"/>
        <v>0</v>
      </c>
      <c r="T1235" s="3">
        <f>(0.5*(1-COS(RADIANS(90-$X$3)))*(D1235+E1235)*'PV model'!$B$4)</f>
        <v>0</v>
      </c>
      <c r="U1235" s="3">
        <f t="shared" si="220"/>
        <v>0</v>
      </c>
      <c r="V1235" s="3">
        <f>('PV model'!$B$13*(U1235/1000)*(1-'PV model'!$B$14*((20+C1235)-25))*'PV model'!$B$10)/'PV model'!$B$12</f>
        <v>0</v>
      </c>
    </row>
    <row r="1236" spans="1:22" x14ac:dyDescent="0.2">
      <c r="A1236" s="10">
        <f t="shared" si="221"/>
        <v>52</v>
      </c>
      <c r="B1236" s="10">
        <f t="shared" si="222"/>
        <v>7</v>
      </c>
      <c r="C1236" s="23">
        <v>4.4000000000000004</v>
      </c>
      <c r="D1236" s="24">
        <v>0</v>
      </c>
      <c r="E1236" s="24">
        <v>0</v>
      </c>
      <c r="F1236" s="48"/>
      <c r="G1236" s="48"/>
      <c r="H1236" s="1">
        <f t="shared" si="223"/>
        <v>-11.236962857348088</v>
      </c>
      <c r="I1236" s="1">
        <f t="shared" si="216"/>
        <v>-14.197786775711597</v>
      </c>
      <c r="J1236" s="4">
        <f>B1236+('PV model'!$B$3/15)+(I1236/60)</f>
        <v>6.4867035537381401</v>
      </c>
      <c r="K1236" s="2">
        <f t="shared" si="217"/>
        <v>82.699446693927896</v>
      </c>
      <c r="L1236" s="2">
        <f>DEGREES(ASIN((((COS(RADIANS('PV model'!$B$2))*COS(RADIANS(H1236))*COS(RADIANS(K1236)))+(SIN(RADIANS('PV model'!$B$2))*SIN(RADIANS(H1236)))))))</f>
        <v>-5.1635671486648027</v>
      </c>
      <c r="M1236" s="3">
        <f t="shared" si="213"/>
        <v>0</v>
      </c>
      <c r="N1236" s="2">
        <f t="shared" si="218"/>
        <v>77.645491729297518</v>
      </c>
      <c r="O1236" s="2">
        <f>IF('PV model'!$B$2&gt;0, 180-N1236,IF('PV model'!$B$2&lt;0,0-N1236,N1236))</f>
        <v>102.35450827070248</v>
      </c>
      <c r="P1236" s="2">
        <f>ABS(O1236-'PV model'!$B$5)</f>
        <v>102.64549172929752</v>
      </c>
      <c r="Q1236" s="3">
        <f t="shared" si="214"/>
        <v>95.163567148664811</v>
      </c>
      <c r="R1236" s="3">
        <f t="shared" si="219"/>
        <v>0</v>
      </c>
      <c r="S1236" s="3">
        <f t="shared" si="215"/>
        <v>0</v>
      </c>
      <c r="T1236" s="3">
        <f>(0.5*(1-COS(RADIANS(90-$X$3)))*(D1236+E1236)*'PV model'!$B$4)</f>
        <v>0</v>
      </c>
      <c r="U1236" s="3">
        <f t="shared" si="220"/>
        <v>0</v>
      </c>
      <c r="V1236" s="3">
        <f>('PV model'!$B$13*(U1236/1000)*(1-'PV model'!$B$14*((20+C1236)-25))*'PV model'!$B$10)/'PV model'!$B$12</f>
        <v>0</v>
      </c>
    </row>
    <row r="1237" spans="1:22" x14ac:dyDescent="0.2">
      <c r="A1237" s="10">
        <f t="shared" si="221"/>
        <v>52</v>
      </c>
      <c r="B1237" s="10">
        <f t="shared" si="222"/>
        <v>8</v>
      </c>
      <c r="C1237" s="23">
        <v>4.0999999999999996</v>
      </c>
      <c r="D1237" s="24">
        <v>0</v>
      </c>
      <c r="E1237" s="24">
        <v>0.88200000000000001</v>
      </c>
      <c r="F1237" s="48"/>
      <c r="G1237" s="48"/>
      <c r="H1237" s="1">
        <f t="shared" si="223"/>
        <v>-11.236962857348088</v>
      </c>
      <c r="I1237" s="1">
        <f t="shared" si="216"/>
        <v>-14.197786775711597</v>
      </c>
      <c r="J1237" s="4">
        <f>B1237+('PV model'!$B$3/15)+(I1237/60)</f>
        <v>7.4867035537381401</v>
      </c>
      <c r="K1237" s="2">
        <f t="shared" si="217"/>
        <v>67.699446693927896</v>
      </c>
      <c r="L1237" s="2">
        <f>DEGREES(ASIN((((COS(RADIANS('PV model'!$B$2))*COS(RADIANS(H1237))*COS(RADIANS(K1237)))+(SIN(RADIANS('PV model'!$B$2))*SIN(RADIANS(H1237)))))))</f>
        <v>2.878373438126113</v>
      </c>
      <c r="M1237" s="3">
        <f t="shared" si="213"/>
        <v>2.878373438126113</v>
      </c>
      <c r="N1237" s="2">
        <f t="shared" si="218"/>
        <v>65.314767907477659</v>
      </c>
      <c r="O1237" s="2">
        <f>IF('PV model'!$B$2&gt;0, 180-N1237,IF('PV model'!$B$2&lt;0,0-N1237,N1237))</f>
        <v>114.68523209252234</v>
      </c>
      <c r="P1237" s="2">
        <f>ABS(O1237-'PV model'!$B$5)</f>
        <v>90.314767907477659</v>
      </c>
      <c r="Q1237" s="3">
        <f t="shared" si="214"/>
        <v>87.121626561873882</v>
      </c>
      <c r="R1237" s="3">
        <f t="shared" si="219"/>
        <v>0</v>
      </c>
      <c r="S1237" s="3">
        <f t="shared" si="215"/>
        <v>0.88200000000000001</v>
      </c>
      <c r="T1237" s="3">
        <f>(0.5*(1-COS(RADIANS(90-$X$3)))*(D1237+E1237)*'PV model'!$B$4)</f>
        <v>0</v>
      </c>
      <c r="U1237" s="3">
        <f t="shared" si="220"/>
        <v>0.88200000000000001</v>
      </c>
      <c r="V1237" s="3">
        <f>('PV model'!$B$13*(U1237/1000)*(1-'PV model'!$B$14*((20+C1237)-25))*'PV model'!$B$10)/'PV model'!$B$12</f>
        <v>8.8482112991999998E-2</v>
      </c>
    </row>
    <row r="1238" spans="1:22" x14ac:dyDescent="0.2">
      <c r="A1238" s="10">
        <f t="shared" si="221"/>
        <v>52</v>
      </c>
      <c r="B1238" s="10">
        <f t="shared" si="222"/>
        <v>9</v>
      </c>
      <c r="C1238" s="23">
        <v>3.9</v>
      </c>
      <c r="D1238" s="24">
        <v>0</v>
      </c>
      <c r="E1238" s="24">
        <v>14.112</v>
      </c>
      <c r="F1238" s="48"/>
      <c r="G1238" s="48"/>
      <c r="H1238" s="1">
        <f t="shared" si="223"/>
        <v>-11.236962857348088</v>
      </c>
      <c r="I1238" s="1">
        <f t="shared" si="216"/>
        <v>-14.197786775711597</v>
      </c>
      <c r="J1238" s="4">
        <f>B1238+('PV model'!$B$3/15)+(I1238/60)</f>
        <v>8.4867035537381401</v>
      </c>
      <c r="K1238" s="2">
        <f t="shared" si="217"/>
        <v>52.699446693927896</v>
      </c>
      <c r="L1238" s="2">
        <f>DEGREES(ASIN((((COS(RADIANS('PV model'!$B$2))*COS(RADIANS(H1238))*COS(RADIANS(K1238)))+(SIN(RADIANS('PV model'!$B$2))*SIN(RADIANS(H1238)))))))</f>
        <v>10.140629356713085</v>
      </c>
      <c r="M1238" s="3">
        <f t="shared" si="213"/>
        <v>10.140629356713085</v>
      </c>
      <c r="N1238" s="2">
        <f t="shared" si="218"/>
        <v>52.429132014910522</v>
      </c>
      <c r="O1238" s="2">
        <f>IF('PV model'!$B$2&gt;0, 180-N1238,IF('PV model'!$B$2&lt;0,0-N1238,N1238))</f>
        <v>127.57086798508948</v>
      </c>
      <c r="P1238" s="2">
        <f>ABS(O1238-'PV model'!$B$5)</f>
        <v>77.429132014910522</v>
      </c>
      <c r="Q1238" s="3">
        <f t="shared" si="214"/>
        <v>79.859370643286908</v>
      </c>
      <c r="R1238" s="3">
        <f t="shared" si="219"/>
        <v>0</v>
      </c>
      <c r="S1238" s="3">
        <f t="shared" si="215"/>
        <v>14.112</v>
      </c>
      <c r="T1238" s="3">
        <f>(0.5*(1-COS(RADIANS(90-$X$3)))*(D1238+E1238)*'PV model'!$B$4)</f>
        <v>0</v>
      </c>
      <c r="U1238" s="3">
        <f t="shared" si="220"/>
        <v>14.112</v>
      </c>
      <c r="V1238" s="3">
        <f>('PV model'!$B$13*(U1238/1000)*(1-'PV model'!$B$14*((20+C1238)-25))*'PV model'!$B$10)/'PV model'!$B$12</f>
        <v>1.4168423162879997</v>
      </c>
    </row>
    <row r="1239" spans="1:22" x14ac:dyDescent="0.2">
      <c r="A1239" s="10">
        <f t="shared" si="221"/>
        <v>52</v>
      </c>
      <c r="B1239" s="10">
        <f t="shared" si="222"/>
        <v>10</v>
      </c>
      <c r="C1239" s="23">
        <v>4.2</v>
      </c>
      <c r="D1239" s="24">
        <v>0</v>
      </c>
      <c r="E1239" s="24">
        <v>42.336000000000006</v>
      </c>
      <c r="F1239" s="48"/>
      <c r="G1239" s="48"/>
      <c r="H1239" s="1">
        <f t="shared" si="223"/>
        <v>-11.236962857348088</v>
      </c>
      <c r="I1239" s="1">
        <f t="shared" si="216"/>
        <v>-14.197786775711597</v>
      </c>
      <c r="J1239" s="4">
        <f>B1239+('PV model'!$B$3/15)+(I1239/60)</f>
        <v>9.4867035537381401</v>
      </c>
      <c r="K1239" s="2">
        <f t="shared" si="217"/>
        <v>37.699446693927896</v>
      </c>
      <c r="L1239" s="2">
        <f>DEGREES(ASIN((((COS(RADIANS('PV model'!$B$2))*COS(RADIANS(H1239))*COS(RADIANS(K1239)))+(SIN(RADIANS('PV model'!$B$2))*SIN(RADIANS(H1239)))))))</f>
        <v>16.198790531330598</v>
      </c>
      <c r="M1239" s="3">
        <f t="shared" si="213"/>
        <v>16.198790531330598</v>
      </c>
      <c r="N1239" s="2">
        <f t="shared" si="218"/>
        <v>38.652318193749267</v>
      </c>
      <c r="O1239" s="2">
        <f>IF('PV model'!$B$2&gt;0, 180-N1239,IF('PV model'!$B$2&lt;0,0-N1239,N1239))</f>
        <v>141.34768180625073</v>
      </c>
      <c r="P1239" s="2">
        <f>ABS(O1239-'PV model'!$B$5)</f>
        <v>63.652318193749267</v>
      </c>
      <c r="Q1239" s="3">
        <f t="shared" si="214"/>
        <v>73.801209468669398</v>
      </c>
      <c r="R1239" s="3">
        <f t="shared" si="219"/>
        <v>0</v>
      </c>
      <c r="S1239" s="3">
        <f t="shared" si="215"/>
        <v>42.336000000000006</v>
      </c>
      <c r="T1239" s="3">
        <f>(0.5*(1-COS(RADIANS(90-$X$3)))*(D1239+E1239)*'PV model'!$B$4)</f>
        <v>0</v>
      </c>
      <c r="U1239" s="3">
        <f t="shared" si="220"/>
        <v>42.336000000000006</v>
      </c>
      <c r="V1239" s="3">
        <f>('PV model'!$B$13*(U1239/1000)*(1-'PV model'!$B$14*((20+C1239)-25))*'PV model'!$B$10)/'PV model'!$B$12</f>
        <v>4.2454486609920012</v>
      </c>
    </row>
    <row r="1240" spans="1:22" x14ac:dyDescent="0.2">
      <c r="A1240" s="10">
        <f t="shared" si="221"/>
        <v>52</v>
      </c>
      <c r="B1240" s="10">
        <f t="shared" si="222"/>
        <v>11</v>
      </c>
      <c r="C1240" s="23">
        <v>4.5</v>
      </c>
      <c r="D1240" s="24">
        <v>0</v>
      </c>
      <c r="E1240" s="24">
        <v>68.796000000000006</v>
      </c>
      <c r="F1240" s="48"/>
      <c r="G1240" s="48"/>
      <c r="H1240" s="1">
        <f t="shared" si="223"/>
        <v>-11.236962857348088</v>
      </c>
      <c r="I1240" s="1">
        <f t="shared" si="216"/>
        <v>-14.197786775711597</v>
      </c>
      <c r="J1240" s="4">
        <f>B1240+('PV model'!$B$3/15)+(I1240/60)</f>
        <v>10.48670355373814</v>
      </c>
      <c r="K1240" s="2">
        <f t="shared" si="217"/>
        <v>22.699446693927896</v>
      </c>
      <c r="L1240" s="2">
        <f>DEGREES(ASIN((((COS(RADIANS('PV model'!$B$2))*COS(RADIANS(H1240))*COS(RADIANS(K1240)))+(SIN(RADIANS('PV model'!$B$2))*SIN(RADIANS(H1240)))))))</f>
        <v>20.604867406259459</v>
      </c>
      <c r="M1240" s="3">
        <f t="shared" si="213"/>
        <v>20.604867406259459</v>
      </c>
      <c r="N1240" s="2">
        <f t="shared" si="218"/>
        <v>23.851456162670985</v>
      </c>
      <c r="O1240" s="2">
        <f>IF('PV model'!$B$2&gt;0, 180-N1240,IF('PV model'!$B$2&lt;0,0-N1240,N1240))</f>
        <v>156.14854383732902</v>
      </c>
      <c r="P1240" s="2">
        <f>ABS(O1240-'PV model'!$B$5)</f>
        <v>48.851456162670985</v>
      </c>
      <c r="Q1240" s="3">
        <f t="shared" si="214"/>
        <v>69.395132593740556</v>
      </c>
      <c r="R1240" s="3">
        <f t="shared" si="219"/>
        <v>0</v>
      </c>
      <c r="S1240" s="3">
        <f t="shared" si="215"/>
        <v>68.796000000000006</v>
      </c>
      <c r="T1240" s="3">
        <f>(0.5*(1-COS(RADIANS(90-$X$3)))*(D1240+E1240)*'PV model'!$B$4)</f>
        <v>0</v>
      </c>
      <c r="U1240" s="3">
        <f t="shared" si="220"/>
        <v>68.796000000000006</v>
      </c>
      <c r="V1240" s="3">
        <f>('PV model'!$B$13*(U1240/1000)*(1-'PV model'!$B$14*((20+C1240)-25))*'PV model'!$B$10)/'PV model'!$B$12</f>
        <v>6.8906018563200009</v>
      </c>
    </row>
    <row r="1241" spans="1:22" x14ac:dyDescent="0.2">
      <c r="A1241" s="10">
        <f t="shared" si="221"/>
        <v>52</v>
      </c>
      <c r="B1241" s="10">
        <f t="shared" si="222"/>
        <v>12</v>
      </c>
      <c r="C1241" s="23">
        <v>4.8</v>
      </c>
      <c r="D1241" s="24">
        <v>0</v>
      </c>
      <c r="E1241" s="24">
        <v>86.436000000000007</v>
      </c>
      <c r="F1241" s="48"/>
      <c r="G1241" s="48"/>
      <c r="H1241" s="1">
        <f t="shared" si="223"/>
        <v>-11.236962857348088</v>
      </c>
      <c r="I1241" s="1">
        <f t="shared" si="216"/>
        <v>-14.197786775711597</v>
      </c>
      <c r="J1241" s="4">
        <f>B1241+('PV model'!$B$3/15)+(I1241/60)</f>
        <v>11.48670355373814</v>
      </c>
      <c r="K1241" s="2">
        <f t="shared" si="217"/>
        <v>7.6994466939278983</v>
      </c>
      <c r="L1241" s="2">
        <f>DEGREES(ASIN((((COS(RADIANS('PV model'!$B$2))*COS(RADIANS(H1241))*COS(RADIANS(K1241)))+(SIN(RADIANS('PV model'!$B$2))*SIN(RADIANS(H1241)))))))</f>
        <v>22.951037491768012</v>
      </c>
      <c r="M1241" s="3">
        <f t="shared" si="213"/>
        <v>22.951037491768012</v>
      </c>
      <c r="N1241" s="2">
        <f t="shared" si="218"/>
        <v>8.2044026733862836</v>
      </c>
      <c r="O1241" s="2">
        <f>IF('PV model'!$B$2&gt;0, 180-N1241,IF('PV model'!$B$2&lt;0,0-N1241,N1241))</f>
        <v>171.79559732661372</v>
      </c>
      <c r="P1241" s="2">
        <f>ABS(O1241-'PV model'!$B$5)</f>
        <v>33.204402673386284</v>
      </c>
      <c r="Q1241" s="3">
        <f t="shared" si="214"/>
        <v>67.04896250823198</v>
      </c>
      <c r="R1241" s="3">
        <f t="shared" si="219"/>
        <v>0</v>
      </c>
      <c r="S1241" s="3">
        <f t="shared" si="215"/>
        <v>86.436000000000007</v>
      </c>
      <c r="T1241" s="3">
        <f>(0.5*(1-COS(RADIANS(90-$X$3)))*(D1241+E1241)*'PV model'!$B$4)</f>
        <v>0</v>
      </c>
      <c r="U1241" s="3">
        <f t="shared" si="220"/>
        <v>86.436000000000007</v>
      </c>
      <c r="V1241" s="3">
        <f>('PV model'!$B$13*(U1241/1000)*(1-'PV model'!$B$14*((20+C1241)-25))*'PV model'!$B$10)/'PV model'!$B$12</f>
        <v>8.6470546740480003</v>
      </c>
    </row>
    <row r="1242" spans="1:22" x14ac:dyDescent="0.2">
      <c r="A1242" s="10">
        <f t="shared" si="221"/>
        <v>52</v>
      </c>
      <c r="B1242" s="10">
        <f t="shared" si="222"/>
        <v>13</v>
      </c>
      <c r="C1242" s="23">
        <v>5.4</v>
      </c>
      <c r="D1242" s="24">
        <v>0</v>
      </c>
      <c r="E1242" s="24">
        <v>93.492000000000004</v>
      </c>
      <c r="F1242" s="48"/>
      <c r="G1242" s="48"/>
      <c r="H1242" s="1">
        <f t="shared" si="223"/>
        <v>-11.236962857348088</v>
      </c>
      <c r="I1242" s="1">
        <f t="shared" si="216"/>
        <v>-14.197786775711597</v>
      </c>
      <c r="J1242" s="4">
        <f>B1242+('PV model'!$B$3/15)+(I1242/60)</f>
        <v>12.48670355373814</v>
      </c>
      <c r="K1242" s="2">
        <f t="shared" si="217"/>
        <v>-7.3005533060721017</v>
      </c>
      <c r="L1242" s="2">
        <f>DEGREES(ASIN((((COS(RADIANS('PV model'!$B$2))*COS(RADIANS(H1242))*COS(RADIANS(K1242)))+(SIN(RADIANS('PV model'!$B$2))*SIN(RADIANS(H1242)))))))</f>
        <v>22.982452867114709</v>
      </c>
      <c r="M1242" s="3">
        <f t="shared" si="213"/>
        <v>22.982452867114709</v>
      </c>
      <c r="N1242" s="2">
        <f t="shared" si="218"/>
        <v>-7.780844575224549</v>
      </c>
      <c r="O1242" s="2">
        <f>IF('PV model'!$B$2&gt;0, 180-N1242,IF('PV model'!$B$2&lt;0,0-N1242,N1242))</f>
        <v>187.78084457522453</v>
      </c>
      <c r="P1242" s="2">
        <f>ABS(O1242-'PV model'!$B$5)</f>
        <v>17.219155424775465</v>
      </c>
      <c r="Q1242" s="3">
        <f t="shared" si="214"/>
        <v>67.017547132885298</v>
      </c>
      <c r="R1242" s="3">
        <f t="shared" si="219"/>
        <v>0</v>
      </c>
      <c r="S1242" s="3">
        <f t="shared" si="215"/>
        <v>93.492000000000004</v>
      </c>
      <c r="T1242" s="3">
        <f>(0.5*(1-COS(RADIANS(90-$X$3)))*(D1242+E1242)*'PV model'!$B$4)</f>
        <v>0</v>
      </c>
      <c r="U1242" s="3">
        <f t="shared" si="220"/>
        <v>93.492000000000004</v>
      </c>
      <c r="V1242" s="3">
        <f>('PV model'!$B$13*(U1242/1000)*(1-'PV model'!$B$14*((20+C1242)-25))*'PV model'!$B$10)/'PV model'!$B$12</f>
        <v>9.330507583488</v>
      </c>
    </row>
    <row r="1243" spans="1:22" x14ac:dyDescent="0.2">
      <c r="A1243" s="10">
        <f t="shared" si="221"/>
        <v>52</v>
      </c>
      <c r="B1243" s="10">
        <f t="shared" si="222"/>
        <v>14</v>
      </c>
      <c r="C1243" s="23">
        <v>5.9</v>
      </c>
      <c r="D1243" s="24">
        <v>0</v>
      </c>
      <c r="E1243" s="24">
        <v>89.082000000000008</v>
      </c>
      <c r="F1243" s="48"/>
      <c r="G1243" s="48"/>
      <c r="H1243" s="1">
        <f t="shared" si="223"/>
        <v>-11.236962857348088</v>
      </c>
      <c r="I1243" s="1">
        <f t="shared" si="216"/>
        <v>-14.197786775711597</v>
      </c>
      <c r="J1243" s="4">
        <f>B1243+('PV model'!$B$3/15)+(I1243/60)</f>
        <v>13.48670355373814</v>
      </c>
      <c r="K1243" s="2">
        <f t="shared" si="217"/>
        <v>-22.300553306072104</v>
      </c>
      <c r="L1243" s="2">
        <f>DEGREES(ASIN((((COS(RADIANS('PV model'!$B$2))*COS(RADIANS(H1243))*COS(RADIANS(K1243)))+(SIN(RADIANS('PV model'!$B$2))*SIN(RADIANS(H1243)))))))</f>
        <v>20.695494272939122</v>
      </c>
      <c r="M1243" s="3">
        <f t="shared" si="213"/>
        <v>20.695494272939122</v>
      </c>
      <c r="N1243" s="2">
        <f t="shared" si="218"/>
        <v>-23.444718005880791</v>
      </c>
      <c r="O1243" s="2">
        <f>IF('PV model'!$B$2&gt;0, 180-N1243,IF('PV model'!$B$2&lt;0,0-N1243,N1243))</f>
        <v>203.44471800588079</v>
      </c>
      <c r="P1243" s="2">
        <f>ABS(O1243-'PV model'!$B$5)</f>
        <v>1.5552819941192126</v>
      </c>
      <c r="Q1243" s="3">
        <f t="shared" si="214"/>
        <v>69.304505727060871</v>
      </c>
      <c r="R1243" s="3">
        <f t="shared" si="219"/>
        <v>0</v>
      </c>
      <c r="S1243" s="3">
        <f t="shared" si="215"/>
        <v>89.082000000000008</v>
      </c>
      <c r="T1243" s="3">
        <f>(0.5*(1-COS(RADIANS(90-$X$3)))*(D1243+E1243)*'PV model'!$B$4)</f>
        <v>0</v>
      </c>
      <c r="U1243" s="3">
        <f t="shared" si="220"/>
        <v>89.082000000000008</v>
      </c>
      <c r="V1243" s="3">
        <f>('PV model'!$B$13*(U1243/1000)*(1-'PV model'!$B$14*((20+C1243)-25))*'PV model'!$B$10)/'PV model'!$B$12</f>
        <v>8.8725800278080005</v>
      </c>
    </row>
    <row r="1244" spans="1:22" x14ac:dyDescent="0.2">
      <c r="A1244" s="10">
        <f t="shared" si="221"/>
        <v>52</v>
      </c>
      <c r="B1244" s="10">
        <f t="shared" si="222"/>
        <v>15</v>
      </c>
      <c r="C1244" s="23">
        <v>6.5</v>
      </c>
      <c r="D1244" s="24">
        <v>0</v>
      </c>
      <c r="E1244" s="24">
        <v>73.206000000000003</v>
      </c>
      <c r="F1244" s="48"/>
      <c r="G1244" s="48"/>
      <c r="H1244" s="1">
        <f t="shared" si="223"/>
        <v>-11.236962857348088</v>
      </c>
      <c r="I1244" s="1">
        <f t="shared" si="216"/>
        <v>-14.197786775711597</v>
      </c>
      <c r="J1244" s="4">
        <f>B1244+('PV model'!$B$3/15)+(I1244/60)</f>
        <v>14.48670355373814</v>
      </c>
      <c r="K1244" s="2">
        <f t="shared" si="217"/>
        <v>-37.300553306072104</v>
      </c>
      <c r="L1244" s="2">
        <f>DEGREES(ASIN((((COS(RADIANS('PV model'!$B$2))*COS(RADIANS(H1244))*COS(RADIANS(K1244)))+(SIN(RADIANS('PV model'!$B$2))*SIN(RADIANS(H1244)))))))</f>
        <v>16.339321859060966</v>
      </c>
      <c r="M1244" s="3">
        <f t="shared" si="213"/>
        <v>16.339321859060966</v>
      </c>
      <c r="N1244" s="2">
        <f t="shared" si="218"/>
        <v>-38.27195028128358</v>
      </c>
      <c r="O1244" s="2">
        <f>IF('PV model'!$B$2&gt;0, 180-N1244,IF('PV model'!$B$2&lt;0,0-N1244,N1244))</f>
        <v>218.27195028128358</v>
      </c>
      <c r="P1244" s="2">
        <f>ABS(O1244-'PV model'!$B$5)</f>
        <v>13.27195028128358</v>
      </c>
      <c r="Q1244" s="3">
        <f t="shared" si="214"/>
        <v>73.660678140939041</v>
      </c>
      <c r="R1244" s="3">
        <f t="shared" si="219"/>
        <v>0</v>
      </c>
      <c r="S1244" s="3">
        <f t="shared" si="215"/>
        <v>73.206000000000003</v>
      </c>
      <c r="T1244" s="3">
        <f>(0.5*(1-COS(RADIANS(90-$X$3)))*(D1244+E1244)*'PV model'!$B$4)</f>
        <v>0</v>
      </c>
      <c r="U1244" s="3">
        <f t="shared" si="220"/>
        <v>73.206000000000003</v>
      </c>
      <c r="V1244" s="3">
        <f>('PV model'!$B$13*(U1244/1000)*(1-'PV model'!$B$14*((20+C1244)-25))*'PV model'!$B$10)/'PV model'!$B$12</f>
        <v>7.2737657294400009</v>
      </c>
    </row>
    <row r="1245" spans="1:22" x14ac:dyDescent="0.2">
      <c r="A1245" s="10">
        <f t="shared" si="221"/>
        <v>52</v>
      </c>
      <c r="B1245" s="10">
        <f t="shared" si="222"/>
        <v>16</v>
      </c>
      <c r="C1245" s="23">
        <v>6.3</v>
      </c>
      <c r="D1245" s="24">
        <v>0</v>
      </c>
      <c r="E1245" s="24">
        <v>48.51</v>
      </c>
      <c r="F1245" s="48"/>
      <c r="G1245" s="48"/>
      <c r="H1245" s="1">
        <f t="shared" si="223"/>
        <v>-11.236962857348088</v>
      </c>
      <c r="I1245" s="1">
        <f t="shared" si="216"/>
        <v>-14.197786775711597</v>
      </c>
      <c r="J1245" s="4">
        <f>B1245+('PV model'!$B$3/15)+(I1245/60)</f>
        <v>15.48670355373814</v>
      </c>
      <c r="K1245" s="2">
        <f t="shared" si="217"/>
        <v>-52.300553306072104</v>
      </c>
      <c r="L1245" s="2">
        <f>DEGREES(ASIN((((COS(RADIANS('PV model'!$B$2))*COS(RADIANS(H1245))*COS(RADIANS(K1245)))+(SIN(RADIANS('PV model'!$B$2))*SIN(RADIANS(H1245)))))))</f>
        <v>10.319279715830504</v>
      </c>
      <c r="M1245" s="3">
        <f t="shared" si="213"/>
        <v>10.319279715830504</v>
      </c>
      <c r="N1245" s="2">
        <f t="shared" si="218"/>
        <v>-52.075431714186564</v>
      </c>
      <c r="O1245" s="2">
        <f>IF('PV model'!$B$2&gt;0, 180-N1245,IF('PV model'!$B$2&lt;0,0-N1245,N1245))</f>
        <v>232.07543171418655</v>
      </c>
      <c r="P1245" s="2">
        <f>ABS(O1245-'PV model'!$B$5)</f>
        <v>27.07543171418655</v>
      </c>
      <c r="Q1245" s="3">
        <f t="shared" si="214"/>
        <v>79.680720284169496</v>
      </c>
      <c r="R1245" s="3">
        <f t="shared" si="219"/>
        <v>0</v>
      </c>
      <c r="S1245" s="3">
        <f t="shared" si="215"/>
        <v>48.51</v>
      </c>
      <c r="T1245" s="3">
        <f>(0.5*(1-COS(RADIANS(90-$X$3)))*(D1245+E1245)*'PV model'!$B$4)</f>
        <v>0</v>
      </c>
      <c r="U1245" s="3">
        <f t="shared" si="220"/>
        <v>48.51</v>
      </c>
      <c r="V1245" s="3">
        <f>('PV model'!$B$13*(U1245/1000)*(1-'PV model'!$B$14*((20+C1245)-25))*'PV model'!$B$10)/'PV model'!$B$12</f>
        <v>4.8238444900799999</v>
      </c>
    </row>
    <row r="1246" spans="1:22" x14ac:dyDescent="0.2">
      <c r="A1246" s="10">
        <f t="shared" si="221"/>
        <v>52</v>
      </c>
      <c r="B1246" s="10">
        <f t="shared" si="222"/>
        <v>17</v>
      </c>
      <c r="C1246" s="23">
        <v>6.2</v>
      </c>
      <c r="D1246" s="24">
        <v>0</v>
      </c>
      <c r="E1246" s="24">
        <v>19.404</v>
      </c>
      <c r="F1246" s="48"/>
      <c r="G1246" s="48"/>
      <c r="H1246" s="1">
        <f t="shared" si="223"/>
        <v>-11.236962857348088</v>
      </c>
      <c r="I1246" s="1">
        <f t="shared" si="216"/>
        <v>-14.197786775711597</v>
      </c>
      <c r="J1246" s="4">
        <f>B1246+('PV model'!$B$3/15)+(I1246/60)</f>
        <v>16.486703553738138</v>
      </c>
      <c r="K1246" s="2">
        <f t="shared" si="217"/>
        <v>-67.300553306072075</v>
      </c>
      <c r="L1246" s="2">
        <f>DEGREES(ASIN((((COS(RADIANS('PV model'!$B$2))*COS(RADIANS(H1246))*COS(RADIANS(K1246)))+(SIN(RADIANS('PV model'!$B$2))*SIN(RADIANS(H1246)))))))</f>
        <v>3.083386329911554</v>
      </c>
      <c r="M1246" s="3">
        <f t="shared" si="213"/>
        <v>3.083386329911554</v>
      </c>
      <c r="N1246" s="2">
        <f t="shared" si="218"/>
        <v>-64.981084357992742</v>
      </c>
      <c r="O1246" s="2">
        <f>IF('PV model'!$B$2&gt;0, 180-N1246,IF('PV model'!$B$2&lt;0,0-N1246,N1246))</f>
        <v>244.98108435799276</v>
      </c>
      <c r="P1246" s="2">
        <f>ABS(O1246-'PV model'!$B$5)</f>
        <v>39.981084357992756</v>
      </c>
      <c r="Q1246" s="3">
        <f t="shared" si="214"/>
        <v>86.916613670088452</v>
      </c>
      <c r="R1246" s="3">
        <f t="shared" si="219"/>
        <v>0</v>
      </c>
      <c r="S1246" s="3">
        <f t="shared" si="215"/>
        <v>19.404</v>
      </c>
      <c r="T1246" s="3">
        <f>(0.5*(1-COS(RADIANS(90-$X$3)))*(D1246+E1246)*'PV model'!$B$4)</f>
        <v>0</v>
      </c>
      <c r="U1246" s="3">
        <f t="shared" si="220"/>
        <v>19.404</v>
      </c>
      <c r="V1246" s="3">
        <f>('PV model'!$B$13*(U1246/1000)*(1-'PV model'!$B$14*((20+C1246)-25))*'PV model'!$B$10)/'PV model'!$B$12</f>
        <v>1.9303136455680001</v>
      </c>
    </row>
    <row r="1247" spans="1:22" x14ac:dyDescent="0.2">
      <c r="A1247" s="10">
        <f t="shared" si="221"/>
        <v>52</v>
      </c>
      <c r="B1247" s="10">
        <f t="shared" si="222"/>
        <v>18</v>
      </c>
      <c r="C1247" s="23">
        <v>6</v>
      </c>
      <c r="D1247" s="24">
        <v>0</v>
      </c>
      <c r="E1247" s="24">
        <v>1.764</v>
      </c>
      <c r="F1247" s="48"/>
      <c r="G1247" s="48"/>
      <c r="H1247" s="1">
        <f t="shared" si="223"/>
        <v>-11.236962857348088</v>
      </c>
      <c r="I1247" s="1">
        <f t="shared" si="216"/>
        <v>-14.197786775711597</v>
      </c>
      <c r="J1247" s="4">
        <f>B1247+('PV model'!$B$3/15)+(I1247/60)</f>
        <v>17.486703553738138</v>
      </c>
      <c r="K1247" s="2">
        <f t="shared" si="217"/>
        <v>-82.300553306072075</v>
      </c>
      <c r="L1247" s="2">
        <f>DEGREES(ASIN((((COS(RADIANS('PV model'!$B$2))*COS(RADIANS(H1247))*COS(RADIANS(K1247)))+(SIN(RADIANS('PV model'!$B$2))*SIN(RADIANS(H1247)))))))</f>
        <v>-4.943001586778867</v>
      </c>
      <c r="M1247" s="3">
        <f t="shared" si="213"/>
        <v>0</v>
      </c>
      <c r="N1247" s="2">
        <f t="shared" si="218"/>
        <v>-77.321082655756328</v>
      </c>
      <c r="O1247" s="2">
        <f>IF('PV model'!$B$2&gt;0, 180-N1247,IF('PV model'!$B$2&lt;0,0-N1247,N1247))</f>
        <v>257.3210826557563</v>
      </c>
      <c r="P1247" s="2">
        <f>ABS(O1247-'PV model'!$B$5)</f>
        <v>52.3210826557563</v>
      </c>
      <c r="Q1247" s="3">
        <f t="shared" si="214"/>
        <v>94.943001586778863</v>
      </c>
      <c r="R1247" s="3">
        <f t="shared" si="219"/>
        <v>0</v>
      </c>
      <c r="S1247" s="3">
        <f t="shared" si="215"/>
        <v>1.764</v>
      </c>
      <c r="T1247" s="3">
        <f>(0.5*(1-COS(RADIANS(90-$X$3)))*(D1247+E1247)*'PV model'!$B$4)</f>
        <v>0</v>
      </c>
      <c r="U1247" s="3">
        <f t="shared" si="220"/>
        <v>1.764</v>
      </c>
      <c r="V1247" s="3">
        <f>('PV model'!$B$13*(U1247/1000)*(1-'PV model'!$B$14*((20+C1247)-25))*'PV model'!$B$10)/'PV model'!$B$12</f>
        <v>0.17562412223999999</v>
      </c>
    </row>
    <row r="1248" spans="1:22" x14ac:dyDescent="0.2">
      <c r="A1248" s="10">
        <f t="shared" si="221"/>
        <v>52</v>
      </c>
      <c r="B1248" s="10">
        <f t="shared" si="222"/>
        <v>19</v>
      </c>
      <c r="C1248" s="23">
        <v>6.2</v>
      </c>
      <c r="D1248" s="24">
        <v>0</v>
      </c>
      <c r="E1248" s="24">
        <v>0</v>
      </c>
      <c r="F1248" s="48"/>
      <c r="G1248" s="48"/>
      <c r="H1248" s="1">
        <f t="shared" si="223"/>
        <v>-11.236962857348088</v>
      </c>
      <c r="I1248" s="1">
        <f t="shared" si="216"/>
        <v>-14.197786775711597</v>
      </c>
      <c r="J1248" s="4">
        <f>B1248+('PV model'!$B$3/15)+(I1248/60)</f>
        <v>18.486703553738138</v>
      </c>
      <c r="K1248" s="2">
        <f t="shared" si="217"/>
        <v>-97.300553306072075</v>
      </c>
      <c r="L1248" s="2">
        <f>DEGREES(ASIN((((COS(RADIANS('PV model'!$B$2))*COS(RADIANS(H1248))*COS(RADIANS(K1248)))+(SIN(RADIANS('PV model'!$B$2))*SIN(RADIANS(H1248)))))))</f>
        <v>-13.36719716172643</v>
      </c>
      <c r="M1248" s="3">
        <f t="shared" si="213"/>
        <v>0</v>
      </c>
      <c r="N1248" s="2">
        <f t="shared" si="218"/>
        <v>-89.549099248414933</v>
      </c>
      <c r="O1248" s="2">
        <f>IF('PV model'!$B$2&gt;0, 180-N1248,IF('PV model'!$B$2&lt;0,0-N1248,N1248))</f>
        <v>269.5490992484149</v>
      </c>
      <c r="P1248" s="2">
        <f>ABS(O1248-'PV model'!$B$5)</f>
        <v>64.549099248414905</v>
      </c>
      <c r="Q1248" s="3">
        <f t="shared" si="214"/>
        <v>103.36719716172642</v>
      </c>
      <c r="R1248" s="3">
        <f t="shared" si="219"/>
        <v>0</v>
      </c>
      <c r="S1248" s="3">
        <f t="shared" si="215"/>
        <v>0</v>
      </c>
      <c r="T1248" s="3">
        <f>(0.5*(1-COS(RADIANS(90-$X$3)))*(D1248+E1248)*'PV model'!$B$4)</f>
        <v>0</v>
      </c>
      <c r="U1248" s="3">
        <f t="shared" si="220"/>
        <v>0</v>
      </c>
      <c r="V1248" s="3">
        <f>('PV model'!$B$13*(U1248/1000)*(1-'PV model'!$B$14*((20+C1248)-25))*'PV model'!$B$10)/'PV model'!$B$12</f>
        <v>0</v>
      </c>
    </row>
    <row r="1249" spans="1:22" x14ac:dyDescent="0.2">
      <c r="A1249" s="10">
        <f t="shared" si="221"/>
        <v>52</v>
      </c>
      <c r="B1249" s="10">
        <f t="shared" si="222"/>
        <v>20</v>
      </c>
      <c r="C1249" s="23">
        <v>6.3</v>
      </c>
      <c r="D1249" s="24">
        <v>0</v>
      </c>
      <c r="E1249" s="24">
        <v>0</v>
      </c>
      <c r="F1249" s="48"/>
      <c r="G1249" s="48"/>
      <c r="H1249" s="1">
        <f t="shared" si="223"/>
        <v>-11.236962857348088</v>
      </c>
      <c r="I1249" s="1">
        <f t="shared" si="216"/>
        <v>-14.197786775711597</v>
      </c>
      <c r="J1249" s="4">
        <f>B1249+('PV model'!$B$3/15)+(I1249/60)</f>
        <v>19.486703553738138</v>
      </c>
      <c r="K1249" s="2">
        <f t="shared" si="217"/>
        <v>-112.30055330607208</v>
      </c>
      <c r="L1249" s="2">
        <f>DEGREES(ASIN((((COS(RADIANS('PV model'!$B$2))*COS(RADIANS(H1249))*COS(RADIANS(K1249)))+(SIN(RADIANS('PV model'!$B$2))*SIN(RADIANS(H1249)))))))</f>
        <v>-21.802367763593512</v>
      </c>
      <c r="M1249" s="3">
        <f t="shared" si="213"/>
        <v>0</v>
      </c>
      <c r="N1249" s="2">
        <f t="shared" si="218"/>
        <v>-77.790578139948252</v>
      </c>
      <c r="O1249" s="2">
        <f>IF('PV model'!$B$2&gt;0, 180-N1249,IF('PV model'!$B$2&lt;0,0-N1249,N1249))</f>
        <v>257.79057813994825</v>
      </c>
      <c r="P1249" s="2">
        <f>ABS(O1249-'PV model'!$B$5)</f>
        <v>52.790578139948252</v>
      </c>
      <c r="Q1249" s="3">
        <f t="shared" si="214"/>
        <v>111.80236776359351</v>
      </c>
      <c r="R1249" s="3">
        <f t="shared" si="219"/>
        <v>0</v>
      </c>
      <c r="S1249" s="3">
        <f t="shared" si="215"/>
        <v>0</v>
      </c>
      <c r="T1249" s="3">
        <f>(0.5*(1-COS(RADIANS(90-$X$3)))*(D1249+E1249)*'PV model'!$B$4)</f>
        <v>0</v>
      </c>
      <c r="U1249" s="3">
        <f t="shared" si="220"/>
        <v>0</v>
      </c>
      <c r="V1249" s="3">
        <f>('PV model'!$B$13*(U1249/1000)*(1-'PV model'!$B$14*((20+C1249)-25))*'PV model'!$B$10)/'PV model'!$B$12</f>
        <v>0</v>
      </c>
    </row>
    <row r="1250" spans="1:22" x14ac:dyDescent="0.2">
      <c r="A1250" s="10">
        <f t="shared" si="221"/>
        <v>52</v>
      </c>
      <c r="B1250" s="10">
        <f t="shared" si="222"/>
        <v>21</v>
      </c>
      <c r="C1250" s="23">
        <v>6.5</v>
      </c>
      <c r="D1250" s="24">
        <v>0</v>
      </c>
      <c r="E1250" s="24">
        <v>0</v>
      </c>
      <c r="F1250" s="48"/>
      <c r="G1250" s="48"/>
      <c r="H1250" s="1">
        <f t="shared" si="223"/>
        <v>-11.236962857348088</v>
      </c>
      <c r="I1250" s="1">
        <f t="shared" si="216"/>
        <v>-14.197786775711597</v>
      </c>
      <c r="J1250" s="4">
        <f>B1250+('PV model'!$B$3/15)+(I1250/60)</f>
        <v>20.486703553738138</v>
      </c>
      <c r="K1250" s="2">
        <f t="shared" si="217"/>
        <v>-127.30055330607208</v>
      </c>
      <c r="L1250" s="2">
        <f>DEGREES(ASIN((((COS(RADIANS('PV model'!$B$2))*COS(RADIANS(H1250))*COS(RADIANS(K1250)))+(SIN(RADIANS('PV model'!$B$2))*SIN(RADIANS(H1250)))))))</f>
        <v>-29.818561059400356</v>
      </c>
      <c r="M1250" s="3">
        <f t="shared" si="213"/>
        <v>0</v>
      </c>
      <c r="N1250" s="2">
        <f t="shared" si="218"/>
        <v>-64.063426729459806</v>
      </c>
      <c r="O1250" s="2">
        <f>IF('PV model'!$B$2&gt;0, 180-N1250,IF('PV model'!$B$2&lt;0,0-N1250,N1250))</f>
        <v>244.06342672945982</v>
      </c>
      <c r="P1250" s="2">
        <f>ABS(O1250-'PV model'!$B$5)</f>
        <v>39.06342672945982</v>
      </c>
      <c r="Q1250" s="3">
        <f t="shared" si="214"/>
        <v>119.81856105940035</v>
      </c>
      <c r="R1250" s="3">
        <f t="shared" si="219"/>
        <v>0</v>
      </c>
      <c r="S1250" s="3">
        <f t="shared" si="215"/>
        <v>0</v>
      </c>
      <c r="T1250" s="3">
        <f>(0.5*(1-COS(RADIANS(90-$X$3)))*(D1250+E1250)*'PV model'!$B$4)</f>
        <v>0</v>
      </c>
      <c r="U1250" s="3">
        <f t="shared" si="220"/>
        <v>0</v>
      </c>
      <c r="V1250" s="3">
        <f>('PV model'!$B$13*(U1250/1000)*(1-'PV model'!$B$14*((20+C1250)-25))*'PV model'!$B$10)/'PV model'!$B$12</f>
        <v>0</v>
      </c>
    </row>
    <row r="1251" spans="1:22" x14ac:dyDescent="0.2">
      <c r="A1251" s="10">
        <f t="shared" si="221"/>
        <v>52</v>
      </c>
      <c r="B1251" s="10">
        <f t="shared" si="222"/>
        <v>22</v>
      </c>
      <c r="C1251" s="23">
        <v>5.8</v>
      </c>
      <c r="D1251" s="24">
        <v>0</v>
      </c>
      <c r="E1251" s="24">
        <v>0</v>
      </c>
      <c r="F1251" s="48"/>
      <c r="G1251" s="48"/>
      <c r="H1251" s="1">
        <f t="shared" si="223"/>
        <v>-11.236962857348088</v>
      </c>
      <c r="I1251" s="1">
        <f t="shared" si="216"/>
        <v>-14.197786775711597</v>
      </c>
      <c r="J1251" s="4">
        <f>B1251+('PV model'!$B$3/15)+(I1251/60)</f>
        <v>21.486703553738138</v>
      </c>
      <c r="K1251" s="2">
        <f t="shared" si="217"/>
        <v>-142.30055330607206</v>
      </c>
      <c r="L1251" s="2">
        <f>DEGREES(ASIN((((COS(RADIANS('PV model'!$B$2))*COS(RADIANS(H1251))*COS(RADIANS(K1251)))+(SIN(RADIANS('PV model'!$B$2))*SIN(RADIANS(H1251)))))))</f>
        <v>-36.881434659958614</v>
      </c>
      <c r="M1251" s="3">
        <f t="shared" si="213"/>
        <v>0</v>
      </c>
      <c r="N1251" s="2">
        <f t="shared" si="218"/>
        <v>-48.578139810226311</v>
      </c>
      <c r="O1251" s="2">
        <f>IF('PV model'!$B$2&gt;0, 180-N1251,IF('PV model'!$B$2&lt;0,0-N1251,N1251))</f>
        <v>228.5781398102263</v>
      </c>
      <c r="P1251" s="2">
        <f>ABS(O1251-'PV model'!$B$5)</f>
        <v>23.578139810226304</v>
      </c>
      <c r="Q1251" s="3">
        <f t="shared" si="214"/>
        <v>126.8814346599586</v>
      </c>
      <c r="R1251" s="3">
        <f t="shared" si="219"/>
        <v>0</v>
      </c>
      <c r="S1251" s="3">
        <f t="shared" si="215"/>
        <v>0</v>
      </c>
      <c r="T1251" s="3">
        <f>(0.5*(1-COS(RADIANS(90-$X$3)))*(D1251+E1251)*'PV model'!$B$4)</f>
        <v>0</v>
      </c>
      <c r="U1251" s="3">
        <f t="shared" si="220"/>
        <v>0</v>
      </c>
      <c r="V1251" s="3">
        <f>('PV model'!$B$13*(U1251/1000)*(1-'PV model'!$B$14*((20+C1251)-25))*'PV model'!$B$10)/'PV model'!$B$12</f>
        <v>0</v>
      </c>
    </row>
    <row r="1252" spans="1:22" x14ac:dyDescent="0.2">
      <c r="A1252" s="10">
        <f t="shared" si="221"/>
        <v>52</v>
      </c>
      <c r="B1252" s="10">
        <f t="shared" si="222"/>
        <v>23</v>
      </c>
      <c r="C1252" s="23">
        <v>5</v>
      </c>
      <c r="D1252" s="24">
        <v>0</v>
      </c>
      <c r="E1252" s="24">
        <v>0</v>
      </c>
      <c r="F1252" s="48"/>
      <c r="G1252" s="48"/>
      <c r="H1252" s="1">
        <f t="shared" si="223"/>
        <v>-11.236962857348088</v>
      </c>
      <c r="I1252" s="1">
        <f t="shared" si="216"/>
        <v>-14.197786775711597</v>
      </c>
      <c r="J1252" s="4">
        <f>B1252+('PV model'!$B$3/15)+(I1252/60)</f>
        <v>22.486703553738138</v>
      </c>
      <c r="K1252" s="2">
        <f t="shared" si="217"/>
        <v>-157.30055330607206</v>
      </c>
      <c r="L1252" s="2">
        <f>DEGREES(ASIN((((COS(RADIANS('PV model'!$B$2))*COS(RADIANS(H1252))*COS(RADIANS(K1252)))+(SIN(RADIANS('PV model'!$B$2))*SIN(RADIANS(H1252)))))))</f>
        <v>-42.307661324816472</v>
      </c>
      <c r="M1252" s="3">
        <f t="shared" si="213"/>
        <v>0</v>
      </c>
      <c r="N1252" s="2">
        <f t="shared" si="218"/>
        <v>-30.784001195306452</v>
      </c>
      <c r="O1252" s="2">
        <f>IF('PV model'!$B$2&gt;0, 180-N1252,IF('PV model'!$B$2&lt;0,0-N1252,N1252))</f>
        <v>210.78400119530644</v>
      </c>
      <c r="P1252" s="2">
        <f>ABS(O1252-'PV model'!$B$5)</f>
        <v>5.7840011953064447</v>
      </c>
      <c r="Q1252" s="3">
        <f t="shared" si="214"/>
        <v>132.30766132481645</v>
      </c>
      <c r="R1252" s="3">
        <f t="shared" si="219"/>
        <v>0</v>
      </c>
      <c r="S1252" s="3">
        <f t="shared" si="215"/>
        <v>0</v>
      </c>
      <c r="T1252" s="3">
        <f>(0.5*(1-COS(RADIANS(90-$X$3)))*(D1252+E1252)*'PV model'!$B$4)</f>
        <v>0</v>
      </c>
      <c r="U1252" s="3">
        <f t="shared" si="220"/>
        <v>0</v>
      </c>
      <c r="V1252" s="3">
        <f>('PV model'!$B$13*(U1252/1000)*(1-'PV model'!$B$14*((20+C1252)-25))*'PV model'!$B$10)/'PV model'!$B$12</f>
        <v>0</v>
      </c>
    </row>
    <row r="1253" spans="1:22" x14ac:dyDescent="0.2">
      <c r="A1253" s="10">
        <f t="shared" si="221"/>
        <v>52</v>
      </c>
      <c r="B1253" s="10">
        <f t="shared" si="222"/>
        <v>24</v>
      </c>
      <c r="C1253" s="23">
        <v>4.3</v>
      </c>
      <c r="D1253" s="24">
        <v>0</v>
      </c>
      <c r="E1253" s="24">
        <v>0</v>
      </c>
      <c r="F1253" s="48"/>
      <c r="G1253" s="48"/>
      <c r="H1253" s="1">
        <f t="shared" si="223"/>
        <v>-11.236962857348088</v>
      </c>
      <c r="I1253" s="1">
        <f t="shared" si="216"/>
        <v>-14.197786775711597</v>
      </c>
      <c r="J1253" s="4">
        <f>B1253+('PV model'!$B$3/15)+(I1253/60)</f>
        <v>23.486703553738138</v>
      </c>
      <c r="K1253" s="2">
        <f t="shared" si="217"/>
        <v>-172.30055330607206</v>
      </c>
      <c r="L1253" s="2">
        <f>DEGREES(ASIN((((COS(RADIANS('PV model'!$B$2))*COS(RADIANS(H1253))*COS(RADIANS(K1253)))+(SIN(RADIANS('PV model'!$B$2))*SIN(RADIANS(H1253)))))))</f>
        <v>-45.327304807387307</v>
      </c>
      <c r="M1253" s="3">
        <f t="shared" si="213"/>
        <v>0</v>
      </c>
      <c r="N1253" s="2">
        <f t="shared" si="218"/>
        <v>-10.772515020711605</v>
      </c>
      <c r="O1253" s="2">
        <f>IF('PV model'!$B$2&gt;0, 180-N1253,IF('PV model'!$B$2&lt;0,0-N1253,N1253))</f>
        <v>190.77251502071161</v>
      </c>
      <c r="P1253" s="2">
        <f>ABS(O1253-'PV model'!$B$5)</f>
        <v>14.227484979288391</v>
      </c>
      <c r="Q1253" s="3">
        <f t="shared" si="214"/>
        <v>135.32730480738732</v>
      </c>
      <c r="R1253" s="3">
        <f t="shared" si="219"/>
        <v>0</v>
      </c>
      <c r="S1253" s="3">
        <f t="shared" si="215"/>
        <v>0</v>
      </c>
      <c r="T1253" s="3">
        <f>(0.5*(1-COS(RADIANS(90-$X$3)))*(D1253+E1253)*'PV model'!$B$4)</f>
        <v>0</v>
      </c>
      <c r="U1253" s="3">
        <f t="shared" si="220"/>
        <v>0</v>
      </c>
      <c r="V1253" s="3">
        <f>('PV model'!$B$13*(U1253/1000)*(1-'PV model'!$B$14*((20+C1253)-25))*'PV model'!$B$10)/'PV model'!$B$12</f>
        <v>0</v>
      </c>
    </row>
    <row r="1254" spans="1:22" x14ac:dyDescent="0.2">
      <c r="A1254" s="10">
        <f t="shared" si="221"/>
        <v>53</v>
      </c>
      <c r="B1254" s="10">
        <f t="shared" si="222"/>
        <v>1</v>
      </c>
      <c r="C1254" s="23">
        <v>4.4000000000000004</v>
      </c>
      <c r="D1254" s="24">
        <v>0</v>
      </c>
      <c r="E1254" s="24">
        <v>0</v>
      </c>
      <c r="F1254" s="48"/>
      <c r="G1254" s="48"/>
      <c r="H1254" s="1">
        <f t="shared" si="223"/>
        <v>-10.880712995466586</v>
      </c>
      <c r="I1254" s="1">
        <f t="shared" si="216"/>
        <v>-14.093327031601424</v>
      </c>
      <c r="J1254" s="4">
        <f>B1254+('PV model'!$B$3/15)+(I1254/60)</f>
        <v>0.48844454947330962</v>
      </c>
      <c r="K1254" s="2">
        <f t="shared" si="217"/>
        <v>172.67333175790037</v>
      </c>
      <c r="L1254" s="2">
        <f>DEGREES(ASIN((((COS(RADIANS('PV model'!$B$2))*COS(RADIANS(H1254))*COS(RADIANS(K1254)))+(SIN(RADIANS('PV model'!$B$2))*SIN(RADIANS(H1254)))))))</f>
        <v>-45.011459099546535</v>
      </c>
      <c r="M1254" s="3">
        <f t="shared" si="213"/>
        <v>0</v>
      </c>
      <c r="N1254" s="2">
        <f t="shared" si="218"/>
        <v>10.203365361452329</v>
      </c>
      <c r="O1254" s="2">
        <f>IF('PV model'!$B$2&gt;0, 180-N1254,IF('PV model'!$B$2&lt;0,0-N1254,N1254))</f>
        <v>169.79663463854766</v>
      </c>
      <c r="P1254" s="2">
        <f>ABS(O1254-'PV model'!$B$5)</f>
        <v>35.203365361452342</v>
      </c>
      <c r="Q1254" s="3">
        <f t="shared" si="214"/>
        <v>135.01145909954656</v>
      </c>
      <c r="R1254" s="3">
        <f t="shared" si="219"/>
        <v>0</v>
      </c>
      <c r="S1254" s="3">
        <f t="shared" si="215"/>
        <v>0</v>
      </c>
      <c r="T1254" s="3">
        <f>(0.5*(1-COS(RADIANS(90-$X$3)))*(D1254+E1254)*'PV model'!$B$4)</f>
        <v>0</v>
      </c>
      <c r="U1254" s="3">
        <f t="shared" si="220"/>
        <v>0</v>
      </c>
      <c r="V1254" s="3">
        <f>('PV model'!$B$13*(U1254/1000)*(1-'PV model'!$B$14*((20+C1254)-25))*'PV model'!$B$10)/'PV model'!$B$12</f>
        <v>0</v>
      </c>
    </row>
    <row r="1255" spans="1:22" x14ac:dyDescent="0.2">
      <c r="A1255" s="10">
        <f t="shared" si="221"/>
        <v>53</v>
      </c>
      <c r="B1255" s="10">
        <f t="shared" si="222"/>
        <v>2</v>
      </c>
      <c r="C1255" s="23">
        <v>4.5999999999999996</v>
      </c>
      <c r="D1255" s="24">
        <v>0</v>
      </c>
      <c r="E1255" s="24">
        <v>0</v>
      </c>
      <c r="F1255" s="48"/>
      <c r="G1255" s="48"/>
      <c r="H1255" s="1">
        <f t="shared" si="223"/>
        <v>-10.880712995466586</v>
      </c>
      <c r="I1255" s="1">
        <f t="shared" si="216"/>
        <v>-14.093327031601424</v>
      </c>
      <c r="J1255" s="4">
        <f>B1255+('PV model'!$B$3/15)+(I1255/60)</f>
        <v>1.4884445494733096</v>
      </c>
      <c r="K1255" s="2">
        <f t="shared" si="217"/>
        <v>157.67333175790037</v>
      </c>
      <c r="L1255" s="2">
        <f>DEGREES(ASIN((((COS(RADIANS('PV model'!$B$2))*COS(RADIANS(H1255))*COS(RADIANS(K1255)))+(SIN(RADIANS('PV model'!$B$2))*SIN(RADIANS(H1255)))))))</f>
        <v>-42.074106706618444</v>
      </c>
      <c r="M1255" s="3">
        <f t="shared" si="213"/>
        <v>0</v>
      </c>
      <c r="N1255" s="2">
        <f t="shared" si="218"/>
        <v>30.171090285350179</v>
      </c>
      <c r="O1255" s="2">
        <f>IF('PV model'!$B$2&gt;0, 180-N1255,IF('PV model'!$B$2&lt;0,0-N1255,N1255))</f>
        <v>149.82890971464982</v>
      </c>
      <c r="P1255" s="2">
        <f>ABS(O1255-'PV model'!$B$5)</f>
        <v>55.171090285350175</v>
      </c>
      <c r="Q1255" s="3">
        <f t="shared" si="214"/>
        <v>132.07410670661844</v>
      </c>
      <c r="R1255" s="3">
        <f t="shared" si="219"/>
        <v>0</v>
      </c>
      <c r="S1255" s="3">
        <f t="shared" si="215"/>
        <v>0</v>
      </c>
      <c r="T1255" s="3">
        <f>(0.5*(1-COS(RADIANS(90-$X$3)))*(D1255+E1255)*'PV model'!$B$4)</f>
        <v>0</v>
      </c>
      <c r="U1255" s="3">
        <f t="shared" si="220"/>
        <v>0</v>
      </c>
      <c r="V1255" s="3">
        <f>('PV model'!$B$13*(U1255/1000)*(1-'PV model'!$B$14*((20+C1255)-25))*'PV model'!$B$10)/'PV model'!$B$12</f>
        <v>0</v>
      </c>
    </row>
    <row r="1256" spans="1:22" x14ac:dyDescent="0.2">
      <c r="A1256" s="10">
        <f t="shared" si="221"/>
        <v>53</v>
      </c>
      <c r="B1256" s="10">
        <f t="shared" si="222"/>
        <v>3</v>
      </c>
      <c r="C1256" s="23">
        <v>4.7</v>
      </c>
      <c r="D1256" s="24">
        <v>0</v>
      </c>
      <c r="E1256" s="24">
        <v>0</v>
      </c>
      <c r="F1256" s="48"/>
      <c r="G1256" s="48"/>
      <c r="H1256" s="1">
        <f t="shared" si="223"/>
        <v>-10.880712995466586</v>
      </c>
      <c r="I1256" s="1">
        <f t="shared" si="216"/>
        <v>-14.093327031601424</v>
      </c>
      <c r="J1256" s="4">
        <f>B1256+('PV model'!$B$3/15)+(I1256/60)</f>
        <v>2.4884445494733094</v>
      </c>
      <c r="K1256" s="2">
        <f t="shared" si="217"/>
        <v>142.67333175790037</v>
      </c>
      <c r="L1256" s="2">
        <f>DEGREES(ASIN((((COS(RADIANS('PV model'!$B$2))*COS(RADIANS(H1256))*COS(RADIANS(K1256)))+(SIN(RADIANS('PV model'!$B$2))*SIN(RADIANS(H1256)))))))</f>
        <v>-36.717516786725056</v>
      </c>
      <c r="M1256" s="3">
        <f t="shared" si="213"/>
        <v>0</v>
      </c>
      <c r="N1256" s="2">
        <f t="shared" si="218"/>
        <v>47.97416067979438</v>
      </c>
      <c r="O1256" s="2">
        <f>IF('PV model'!$B$2&gt;0, 180-N1256,IF('PV model'!$B$2&lt;0,0-N1256,N1256))</f>
        <v>132.02583932020562</v>
      </c>
      <c r="P1256" s="2">
        <f>ABS(O1256-'PV model'!$B$5)</f>
        <v>72.97416067979438</v>
      </c>
      <c r="Q1256" s="3">
        <f t="shared" si="214"/>
        <v>126.71751678672507</v>
      </c>
      <c r="R1256" s="3">
        <f t="shared" si="219"/>
        <v>0</v>
      </c>
      <c r="S1256" s="3">
        <f t="shared" si="215"/>
        <v>0</v>
      </c>
      <c r="T1256" s="3">
        <f>(0.5*(1-COS(RADIANS(90-$X$3)))*(D1256+E1256)*'PV model'!$B$4)</f>
        <v>0</v>
      </c>
      <c r="U1256" s="3">
        <f t="shared" si="220"/>
        <v>0</v>
      </c>
      <c r="V1256" s="3">
        <f>('PV model'!$B$13*(U1256/1000)*(1-'PV model'!$B$14*((20+C1256)-25))*'PV model'!$B$10)/'PV model'!$B$12</f>
        <v>0</v>
      </c>
    </row>
    <row r="1257" spans="1:22" x14ac:dyDescent="0.2">
      <c r="A1257" s="10">
        <f t="shared" si="221"/>
        <v>53</v>
      </c>
      <c r="B1257" s="10">
        <f t="shared" si="222"/>
        <v>4</v>
      </c>
      <c r="C1257" s="23">
        <v>5</v>
      </c>
      <c r="D1257" s="24">
        <v>0</v>
      </c>
      <c r="E1257" s="24">
        <v>0</v>
      </c>
      <c r="F1257" s="48"/>
      <c r="G1257" s="48"/>
      <c r="H1257" s="1">
        <f t="shared" si="223"/>
        <v>-10.880712995466586</v>
      </c>
      <c r="I1257" s="1">
        <f t="shared" si="216"/>
        <v>-14.093327031601424</v>
      </c>
      <c r="J1257" s="4">
        <f>B1257+('PV model'!$B$3/15)+(I1257/60)</f>
        <v>3.4884445494733094</v>
      </c>
      <c r="K1257" s="2">
        <f t="shared" si="217"/>
        <v>127.67333175790037</v>
      </c>
      <c r="L1257" s="2">
        <f>DEGREES(ASIN((((COS(RADIANS('PV model'!$B$2))*COS(RADIANS(H1257))*COS(RADIANS(K1257)))+(SIN(RADIANS('PV model'!$B$2))*SIN(RADIANS(H1257)))))))</f>
        <v>-29.703184942893003</v>
      </c>
      <c r="M1257" s="3">
        <f t="shared" si="213"/>
        <v>0</v>
      </c>
      <c r="N1257" s="2">
        <f t="shared" si="218"/>
        <v>63.490400470330819</v>
      </c>
      <c r="O1257" s="2">
        <f>IF('PV model'!$B$2&gt;0, 180-N1257,IF('PV model'!$B$2&lt;0,0-N1257,N1257))</f>
        <v>116.50959952966917</v>
      </c>
      <c r="P1257" s="2">
        <f>ABS(O1257-'PV model'!$B$5)</f>
        <v>88.490400470330826</v>
      </c>
      <c r="Q1257" s="3">
        <f t="shared" si="214"/>
        <v>119.703184942893</v>
      </c>
      <c r="R1257" s="3">
        <f t="shared" si="219"/>
        <v>0</v>
      </c>
      <c r="S1257" s="3">
        <f t="shared" si="215"/>
        <v>0</v>
      </c>
      <c r="T1257" s="3">
        <f>(0.5*(1-COS(RADIANS(90-$X$3)))*(D1257+E1257)*'PV model'!$B$4)</f>
        <v>0</v>
      </c>
      <c r="U1257" s="3">
        <f t="shared" si="220"/>
        <v>0</v>
      </c>
      <c r="V1257" s="3">
        <f>('PV model'!$B$13*(U1257/1000)*(1-'PV model'!$B$14*((20+C1257)-25))*'PV model'!$B$10)/'PV model'!$B$12</f>
        <v>0</v>
      </c>
    </row>
    <row r="1258" spans="1:22" x14ac:dyDescent="0.2">
      <c r="A1258" s="10">
        <f t="shared" si="221"/>
        <v>53</v>
      </c>
      <c r="B1258" s="10">
        <f t="shared" si="222"/>
        <v>5</v>
      </c>
      <c r="C1258" s="23">
        <v>5.3</v>
      </c>
      <c r="D1258" s="24">
        <v>0</v>
      </c>
      <c r="E1258" s="24">
        <v>0</v>
      </c>
      <c r="F1258" s="48"/>
      <c r="G1258" s="48"/>
      <c r="H1258" s="1">
        <f t="shared" si="223"/>
        <v>-10.880712995466586</v>
      </c>
      <c r="I1258" s="1">
        <f t="shared" si="216"/>
        <v>-14.093327031601424</v>
      </c>
      <c r="J1258" s="4">
        <f>B1258+('PV model'!$B$3/15)+(I1258/60)</f>
        <v>4.4884445494733098</v>
      </c>
      <c r="K1258" s="2">
        <f t="shared" si="217"/>
        <v>112.67333175790036</v>
      </c>
      <c r="L1258" s="2">
        <f>DEGREES(ASIN((((COS(RADIANS('PV model'!$B$2))*COS(RADIANS(H1258))*COS(RADIANS(K1258)))+(SIN(RADIANS('PV model'!$B$2))*SIN(RADIANS(H1258)))))))</f>
        <v>-21.714214550066128</v>
      </c>
      <c r="M1258" s="3">
        <f t="shared" si="213"/>
        <v>0</v>
      </c>
      <c r="N1258" s="2">
        <f t="shared" si="218"/>
        <v>77.24900993303612</v>
      </c>
      <c r="O1258" s="2">
        <f>IF('PV model'!$B$2&gt;0, 180-N1258,IF('PV model'!$B$2&lt;0,0-N1258,N1258))</f>
        <v>102.75099006696388</v>
      </c>
      <c r="P1258" s="2">
        <f>ABS(O1258-'PV model'!$B$5)</f>
        <v>102.24900993303612</v>
      </c>
      <c r="Q1258" s="3">
        <f t="shared" si="214"/>
        <v>111.71421455006613</v>
      </c>
      <c r="R1258" s="3">
        <f t="shared" si="219"/>
        <v>0</v>
      </c>
      <c r="S1258" s="3">
        <f t="shared" si="215"/>
        <v>0</v>
      </c>
      <c r="T1258" s="3">
        <f>(0.5*(1-COS(RADIANS(90-$X$3)))*(D1258+E1258)*'PV model'!$B$4)</f>
        <v>0</v>
      </c>
      <c r="U1258" s="3">
        <f t="shared" si="220"/>
        <v>0</v>
      </c>
      <c r="V1258" s="3">
        <f>('PV model'!$B$13*(U1258/1000)*(1-'PV model'!$B$14*((20+C1258)-25))*'PV model'!$B$10)/'PV model'!$B$12</f>
        <v>0</v>
      </c>
    </row>
    <row r="1259" spans="1:22" x14ac:dyDescent="0.2">
      <c r="A1259" s="10">
        <f t="shared" si="221"/>
        <v>53</v>
      </c>
      <c r="B1259" s="10">
        <f t="shared" si="222"/>
        <v>6</v>
      </c>
      <c r="C1259" s="23">
        <v>5.6</v>
      </c>
      <c r="D1259" s="24">
        <v>0</v>
      </c>
      <c r="E1259" s="24">
        <v>0</v>
      </c>
      <c r="F1259" s="48"/>
      <c r="G1259" s="48"/>
      <c r="H1259" s="1">
        <f t="shared" si="223"/>
        <v>-10.880712995466586</v>
      </c>
      <c r="I1259" s="1">
        <f t="shared" si="216"/>
        <v>-14.093327031601424</v>
      </c>
      <c r="J1259" s="4">
        <f>B1259+('PV model'!$B$3/15)+(I1259/60)</f>
        <v>5.4884445494733098</v>
      </c>
      <c r="K1259" s="2">
        <f t="shared" si="217"/>
        <v>97.673331757900357</v>
      </c>
      <c r="L1259" s="2">
        <f>DEGREES(ASIN((((COS(RADIANS('PV model'!$B$2))*COS(RADIANS(H1259))*COS(RADIANS(K1259)))+(SIN(RADIANS('PV model'!$B$2))*SIN(RADIANS(H1259)))))))</f>
        <v>-13.287404225385604</v>
      </c>
      <c r="M1259" s="3">
        <f t="shared" si="213"/>
        <v>0</v>
      </c>
      <c r="N1259" s="2">
        <f t="shared" si="218"/>
        <v>89.932563177024463</v>
      </c>
      <c r="O1259" s="2">
        <f>IF('PV model'!$B$2&gt;0, 180-N1259,IF('PV model'!$B$2&lt;0,0-N1259,N1259))</f>
        <v>90.067436822975537</v>
      </c>
      <c r="P1259" s="2">
        <f>ABS(O1259-'PV model'!$B$5)</f>
        <v>114.93256317702446</v>
      </c>
      <c r="Q1259" s="3">
        <f t="shared" si="214"/>
        <v>103.28740422538561</v>
      </c>
      <c r="R1259" s="3">
        <f t="shared" si="219"/>
        <v>0</v>
      </c>
      <c r="S1259" s="3">
        <f t="shared" si="215"/>
        <v>0</v>
      </c>
      <c r="T1259" s="3">
        <f>(0.5*(1-COS(RADIANS(90-$X$3)))*(D1259+E1259)*'PV model'!$B$4)</f>
        <v>0</v>
      </c>
      <c r="U1259" s="3">
        <f t="shared" si="220"/>
        <v>0</v>
      </c>
      <c r="V1259" s="3">
        <f>('PV model'!$B$13*(U1259/1000)*(1-'PV model'!$B$14*((20+C1259)-25))*'PV model'!$B$10)/'PV model'!$B$12</f>
        <v>0</v>
      </c>
    </row>
    <row r="1260" spans="1:22" x14ac:dyDescent="0.2">
      <c r="A1260" s="10">
        <f t="shared" si="221"/>
        <v>53</v>
      </c>
      <c r="B1260" s="10">
        <f t="shared" si="222"/>
        <v>7</v>
      </c>
      <c r="C1260" s="23">
        <v>5.3</v>
      </c>
      <c r="D1260" s="24">
        <v>0</v>
      </c>
      <c r="E1260" s="24">
        <v>0</v>
      </c>
      <c r="F1260" s="48"/>
      <c r="G1260" s="48"/>
      <c r="H1260" s="1">
        <f t="shared" si="223"/>
        <v>-10.880712995466586</v>
      </c>
      <c r="I1260" s="1">
        <f t="shared" si="216"/>
        <v>-14.093327031601424</v>
      </c>
      <c r="J1260" s="4">
        <f>B1260+('PV model'!$B$3/15)+(I1260/60)</f>
        <v>6.4884445494733098</v>
      </c>
      <c r="K1260" s="2">
        <f t="shared" si="217"/>
        <v>82.673331757900357</v>
      </c>
      <c r="L1260" s="2">
        <f>DEGREES(ASIN((((COS(RADIANS('PV model'!$B$2))*COS(RADIANS(H1260))*COS(RADIANS(K1260)))+(SIN(RADIANS('PV model'!$B$2))*SIN(RADIANS(H1260)))))))</f>
        <v>-4.8549194103635376</v>
      </c>
      <c r="M1260" s="3">
        <f t="shared" si="213"/>
        <v>0</v>
      </c>
      <c r="N1260" s="2">
        <f t="shared" si="218"/>
        <v>77.825923773476305</v>
      </c>
      <c r="O1260" s="2">
        <f>IF('PV model'!$B$2&gt;0, 180-N1260,IF('PV model'!$B$2&lt;0,0-N1260,N1260))</f>
        <v>102.1740762265237</v>
      </c>
      <c r="P1260" s="2">
        <f>ABS(O1260-'PV model'!$B$5)</f>
        <v>102.8259237734763</v>
      </c>
      <c r="Q1260" s="3">
        <f t="shared" si="214"/>
        <v>94.854919410363536</v>
      </c>
      <c r="R1260" s="3">
        <f t="shared" si="219"/>
        <v>0</v>
      </c>
      <c r="S1260" s="3">
        <f t="shared" si="215"/>
        <v>0</v>
      </c>
      <c r="T1260" s="3">
        <f>(0.5*(1-COS(RADIANS(90-$X$3)))*(D1260+E1260)*'PV model'!$B$4)</f>
        <v>0</v>
      </c>
      <c r="U1260" s="3">
        <f t="shared" si="220"/>
        <v>0</v>
      </c>
      <c r="V1260" s="3">
        <f>('PV model'!$B$13*(U1260/1000)*(1-'PV model'!$B$14*((20+C1260)-25))*'PV model'!$B$10)/'PV model'!$B$12</f>
        <v>0</v>
      </c>
    </row>
    <row r="1261" spans="1:22" x14ac:dyDescent="0.2">
      <c r="A1261" s="10">
        <f t="shared" si="221"/>
        <v>53</v>
      </c>
      <c r="B1261" s="10">
        <f t="shared" si="222"/>
        <v>8</v>
      </c>
      <c r="C1261" s="23">
        <v>5.0999999999999996</v>
      </c>
      <c r="D1261" s="24">
        <v>0</v>
      </c>
      <c r="E1261" s="24">
        <v>0.88200000000000001</v>
      </c>
      <c r="F1261" s="48"/>
      <c r="G1261" s="48"/>
      <c r="H1261" s="1">
        <f t="shared" si="223"/>
        <v>-10.880712995466586</v>
      </c>
      <c r="I1261" s="1">
        <f t="shared" si="216"/>
        <v>-14.093327031601424</v>
      </c>
      <c r="J1261" s="4">
        <f>B1261+('PV model'!$B$3/15)+(I1261/60)</f>
        <v>7.4884445494733098</v>
      </c>
      <c r="K1261" s="2">
        <f t="shared" si="217"/>
        <v>67.673331757900357</v>
      </c>
      <c r="L1261" s="2">
        <f>DEGREES(ASIN((((COS(RADIANS('PV model'!$B$2))*COS(RADIANS(H1261))*COS(RADIANS(K1261)))+(SIN(RADIANS('PV model'!$B$2))*SIN(RADIANS(H1261)))))))</f>
        <v>3.1950864180522727</v>
      </c>
      <c r="M1261" s="3">
        <f t="shared" si="213"/>
        <v>3.1950864180522727</v>
      </c>
      <c r="N1261" s="2">
        <f t="shared" si="218"/>
        <v>65.480117680641172</v>
      </c>
      <c r="O1261" s="2">
        <f>IF('PV model'!$B$2&gt;0, 180-N1261,IF('PV model'!$B$2&lt;0,0-N1261,N1261))</f>
        <v>114.51988231935883</v>
      </c>
      <c r="P1261" s="2">
        <f>ABS(O1261-'PV model'!$B$5)</f>
        <v>90.480117680641172</v>
      </c>
      <c r="Q1261" s="3">
        <f t="shared" si="214"/>
        <v>86.80491358194773</v>
      </c>
      <c r="R1261" s="3">
        <f t="shared" si="219"/>
        <v>0</v>
      </c>
      <c r="S1261" s="3">
        <f t="shared" si="215"/>
        <v>0.88200000000000001</v>
      </c>
      <c r="T1261" s="3">
        <f>(0.5*(1-COS(RADIANS(90-$X$3)))*(D1261+E1261)*'PV model'!$B$4)</f>
        <v>0</v>
      </c>
      <c r="U1261" s="3">
        <f t="shared" si="220"/>
        <v>0.88200000000000001</v>
      </c>
      <c r="V1261" s="3">
        <f>('PV model'!$B$13*(U1261/1000)*(1-'PV model'!$B$14*((20+C1261)-25))*'PV model'!$B$10)/'PV model'!$B$12</f>
        <v>8.8129454111999989E-2</v>
      </c>
    </row>
    <row r="1262" spans="1:22" x14ac:dyDescent="0.2">
      <c r="A1262" s="10">
        <f t="shared" si="221"/>
        <v>53</v>
      </c>
      <c r="B1262" s="10">
        <f t="shared" si="222"/>
        <v>9</v>
      </c>
      <c r="C1262" s="23">
        <v>4.8</v>
      </c>
      <c r="D1262" s="24">
        <v>0</v>
      </c>
      <c r="E1262" s="24">
        <v>15.876000000000001</v>
      </c>
      <c r="F1262" s="48"/>
      <c r="G1262" s="48"/>
      <c r="H1262" s="1">
        <f t="shared" si="223"/>
        <v>-10.880712995466586</v>
      </c>
      <c r="I1262" s="1">
        <f t="shared" si="216"/>
        <v>-14.093327031601424</v>
      </c>
      <c r="J1262" s="4">
        <f>B1262+('PV model'!$B$3/15)+(I1262/60)</f>
        <v>8.488444549473309</v>
      </c>
      <c r="K1262" s="2">
        <f t="shared" si="217"/>
        <v>52.673331757900364</v>
      </c>
      <c r="L1262" s="2">
        <f>DEGREES(ASIN((((COS(RADIANS('PV model'!$B$2))*COS(RADIANS(H1262))*COS(RADIANS(K1262)))+(SIN(RADIANS('PV model'!$B$2))*SIN(RADIANS(H1262)))))))</f>
        <v>10.469078181989371</v>
      </c>
      <c r="M1262" s="3">
        <f t="shared" si="213"/>
        <v>10.469078181989371</v>
      </c>
      <c r="N1262" s="2">
        <f t="shared" si="218"/>
        <v>52.571761861306918</v>
      </c>
      <c r="O1262" s="2">
        <f>IF('PV model'!$B$2&gt;0, 180-N1262,IF('PV model'!$B$2&lt;0,0-N1262,N1262))</f>
        <v>127.42823813869308</v>
      </c>
      <c r="P1262" s="2">
        <f>ABS(O1262-'PV model'!$B$5)</f>
        <v>77.571761861306925</v>
      </c>
      <c r="Q1262" s="3">
        <f t="shared" si="214"/>
        <v>79.530921818010626</v>
      </c>
      <c r="R1262" s="3">
        <f t="shared" si="219"/>
        <v>0</v>
      </c>
      <c r="S1262" s="3">
        <f t="shared" si="215"/>
        <v>15.876000000000001</v>
      </c>
      <c r="T1262" s="3">
        <f>(0.5*(1-COS(RADIANS(90-$X$3)))*(D1262+E1262)*'PV model'!$B$4)</f>
        <v>0</v>
      </c>
      <c r="U1262" s="3">
        <f t="shared" si="220"/>
        <v>15.876000000000001</v>
      </c>
      <c r="V1262" s="3">
        <f>('PV model'!$B$13*(U1262/1000)*(1-'PV model'!$B$14*((20+C1262)-25))*'PV model'!$B$10)/'PV model'!$B$12</f>
        <v>1.5882345319679998</v>
      </c>
    </row>
    <row r="1263" spans="1:22" x14ac:dyDescent="0.2">
      <c r="A1263" s="10">
        <f t="shared" si="221"/>
        <v>53</v>
      </c>
      <c r="B1263" s="10">
        <f t="shared" si="222"/>
        <v>10</v>
      </c>
      <c r="C1263" s="23">
        <v>4.5</v>
      </c>
      <c r="D1263" s="24">
        <v>7.8571499999999999</v>
      </c>
      <c r="E1263" s="24">
        <v>70.56</v>
      </c>
      <c r="F1263" s="48"/>
      <c r="G1263" s="48"/>
      <c r="H1263" s="1">
        <f t="shared" si="223"/>
        <v>-10.880712995466586</v>
      </c>
      <c r="I1263" s="1">
        <f t="shared" si="216"/>
        <v>-14.093327031601424</v>
      </c>
      <c r="J1263" s="4">
        <f>B1263+('PV model'!$B$3/15)+(I1263/60)</f>
        <v>9.488444549473309</v>
      </c>
      <c r="K1263" s="2">
        <f t="shared" si="217"/>
        <v>37.673331757900364</v>
      </c>
      <c r="L1263" s="2">
        <f>DEGREES(ASIN((((COS(RADIANS('PV model'!$B$2))*COS(RADIANS(H1263))*COS(RADIANS(K1263)))+(SIN(RADIANS('PV model'!$B$2))*SIN(RADIANS(H1263)))))))</f>
        <v>16.540281046773799</v>
      </c>
      <c r="M1263" s="3">
        <f t="shared" si="213"/>
        <v>16.540281046773799</v>
      </c>
      <c r="N1263" s="2">
        <f t="shared" si="218"/>
        <v>38.76140696604196</v>
      </c>
      <c r="O1263" s="2">
        <f>IF('PV model'!$B$2&gt;0, 180-N1263,IF('PV model'!$B$2&lt;0,0-N1263,N1263))</f>
        <v>141.23859303395804</v>
      </c>
      <c r="P1263" s="2">
        <f>ABS(O1263-'PV model'!$B$5)</f>
        <v>63.76140696604196</v>
      </c>
      <c r="Q1263" s="3">
        <f t="shared" si="214"/>
        <v>73.459718953226201</v>
      </c>
      <c r="R1263" s="3">
        <f t="shared" si="219"/>
        <v>7.8571500000000025</v>
      </c>
      <c r="S1263" s="3">
        <f t="shared" si="215"/>
        <v>73.925592484409805</v>
      </c>
      <c r="T1263" s="3">
        <f>(0.5*(1-COS(RADIANS(90-$X$3)))*(D1263+E1263)*'PV model'!$B$4)</f>
        <v>0</v>
      </c>
      <c r="U1263" s="3">
        <f t="shared" si="220"/>
        <v>81.782742484409809</v>
      </c>
      <c r="V1263" s="3">
        <f>('PV model'!$B$13*(U1263/1000)*(1-'PV model'!$B$14*((20+C1263)-25))*'PV model'!$B$10)/'PV model'!$B$12</f>
        <v>8.1913529446190871</v>
      </c>
    </row>
    <row r="1264" spans="1:22" x14ac:dyDescent="0.2">
      <c r="A1264" s="10">
        <f t="shared" si="221"/>
        <v>53</v>
      </c>
      <c r="B1264" s="10">
        <f t="shared" si="222"/>
        <v>11</v>
      </c>
      <c r="C1264" s="23">
        <v>4.2</v>
      </c>
      <c r="D1264" s="24">
        <v>117.85724999999999</v>
      </c>
      <c r="E1264" s="24">
        <v>119.952</v>
      </c>
      <c r="F1264" s="48"/>
      <c r="G1264" s="48"/>
      <c r="H1264" s="1">
        <f t="shared" si="223"/>
        <v>-10.880712995466586</v>
      </c>
      <c r="I1264" s="1">
        <f t="shared" si="216"/>
        <v>-14.093327031601424</v>
      </c>
      <c r="J1264" s="4">
        <f>B1264+('PV model'!$B$3/15)+(I1264/60)</f>
        <v>10.488444549473309</v>
      </c>
      <c r="K1264" s="2">
        <f t="shared" si="217"/>
        <v>22.673331757900364</v>
      </c>
      <c r="L1264" s="2">
        <f>DEGREES(ASIN((((COS(RADIANS('PV model'!$B$2))*COS(RADIANS(H1264))*COS(RADIANS(K1264)))+(SIN(RADIANS('PV model'!$B$2))*SIN(RADIANS(H1264)))))))</f>
        <v>20.957244573983818</v>
      </c>
      <c r="M1264" s="3">
        <f t="shared" si="213"/>
        <v>20.957244573983818</v>
      </c>
      <c r="N1264" s="2">
        <f t="shared" si="218"/>
        <v>23.913834141564379</v>
      </c>
      <c r="O1264" s="2">
        <f>IF('PV model'!$B$2&gt;0, 180-N1264,IF('PV model'!$B$2&lt;0,0-N1264,N1264))</f>
        <v>156.08616585843561</v>
      </c>
      <c r="P1264" s="2">
        <f>ABS(O1264-'PV model'!$B$5)</f>
        <v>48.913834141564394</v>
      </c>
      <c r="Q1264" s="3">
        <f t="shared" si="214"/>
        <v>69.042755426016171</v>
      </c>
      <c r="R1264" s="3">
        <f t="shared" si="219"/>
        <v>117.85725000000005</v>
      </c>
      <c r="S1264" s="3">
        <f t="shared" si="215"/>
        <v>146.30719359061513</v>
      </c>
      <c r="T1264" s="3">
        <f>(0.5*(1-COS(RADIANS(90-$X$3)))*(D1264+E1264)*'PV model'!$B$4)</f>
        <v>0</v>
      </c>
      <c r="U1264" s="3">
        <f t="shared" si="220"/>
        <v>264.16444359061518</v>
      </c>
      <c r="V1264" s="3">
        <f>('PV model'!$B$13*(U1264/1000)*(1-'PV model'!$B$14*((20+C1264)-25))*'PV model'!$B$10)/'PV model'!$B$12</f>
        <v>26.490376590218116</v>
      </c>
    </row>
    <row r="1265" spans="1:22" x14ac:dyDescent="0.2">
      <c r="A1265" s="10">
        <f t="shared" si="221"/>
        <v>53</v>
      </c>
      <c r="B1265" s="10">
        <f t="shared" si="222"/>
        <v>12</v>
      </c>
      <c r="C1265" s="23">
        <v>3.9</v>
      </c>
      <c r="D1265" s="24">
        <v>298.57170000000002</v>
      </c>
      <c r="E1265" s="24">
        <v>134.06399999999999</v>
      </c>
      <c r="F1265" s="48"/>
      <c r="G1265" s="48"/>
      <c r="H1265" s="1">
        <f t="shared" si="223"/>
        <v>-10.880712995466586</v>
      </c>
      <c r="I1265" s="1">
        <f t="shared" si="216"/>
        <v>-14.093327031601424</v>
      </c>
      <c r="J1265" s="4">
        <f>B1265+('PV model'!$B$3/15)+(I1265/60)</f>
        <v>11.488444549473309</v>
      </c>
      <c r="K1265" s="2">
        <f t="shared" si="217"/>
        <v>7.6733317579003657</v>
      </c>
      <c r="L1265" s="2">
        <f>DEGREES(ASIN((((COS(RADIANS('PV model'!$B$2))*COS(RADIANS(H1265))*COS(RADIANS(K1265)))+(SIN(RADIANS('PV model'!$B$2))*SIN(RADIANS(H1265)))))))</f>
        <v>23.308187856377923</v>
      </c>
      <c r="M1265" s="3">
        <f t="shared" si="213"/>
        <v>23.308187856377923</v>
      </c>
      <c r="N1265" s="2">
        <f t="shared" si="218"/>
        <v>8.2085399386526685</v>
      </c>
      <c r="O1265" s="2">
        <f>IF('PV model'!$B$2&gt;0, 180-N1265,IF('PV model'!$B$2&lt;0,0-N1265,N1265))</f>
        <v>171.79146006134732</v>
      </c>
      <c r="P1265" s="2">
        <f>ABS(O1265-'PV model'!$B$5)</f>
        <v>33.208539938652677</v>
      </c>
      <c r="Q1265" s="3">
        <f t="shared" si="214"/>
        <v>66.691812143622087</v>
      </c>
      <c r="R1265" s="3">
        <f t="shared" si="219"/>
        <v>298.57170000000002</v>
      </c>
      <c r="S1265" s="3">
        <f t="shared" si="215"/>
        <v>172.53339496086684</v>
      </c>
      <c r="T1265" s="3">
        <f>(0.5*(1-COS(RADIANS(90-$X$3)))*(D1265+E1265)*'PV model'!$B$4)</f>
        <v>0</v>
      </c>
      <c r="U1265" s="3">
        <f t="shared" si="220"/>
        <v>471.10509496086684</v>
      </c>
      <c r="V1265" s="3">
        <f>('PV model'!$B$13*(U1265/1000)*(1-'PV model'!$B$14*((20+C1265)-25))*'PV model'!$B$10)/'PV model'!$B$12</f>
        <v>47.298868619574314</v>
      </c>
    </row>
    <row r="1266" spans="1:22" x14ac:dyDescent="0.2">
      <c r="A1266" s="10">
        <f t="shared" si="221"/>
        <v>53</v>
      </c>
      <c r="B1266" s="10">
        <f t="shared" si="222"/>
        <v>13</v>
      </c>
      <c r="C1266" s="23">
        <v>4.5999999999999996</v>
      </c>
      <c r="D1266" s="24">
        <v>255.9186</v>
      </c>
      <c r="E1266" s="24">
        <v>159.642</v>
      </c>
      <c r="F1266" s="48"/>
      <c r="G1266" s="48"/>
      <c r="H1266" s="1">
        <f t="shared" si="223"/>
        <v>-10.880712995466586</v>
      </c>
      <c r="I1266" s="1">
        <f t="shared" si="216"/>
        <v>-14.093327031601424</v>
      </c>
      <c r="J1266" s="4">
        <f>B1266+('PV model'!$B$3/15)+(I1266/60)</f>
        <v>12.488444549473309</v>
      </c>
      <c r="K1266" s="2">
        <f t="shared" si="217"/>
        <v>-7.3266682420996343</v>
      </c>
      <c r="L1266" s="2">
        <f>DEGREES(ASIN((((COS(RADIANS('PV model'!$B$2))*COS(RADIANS(H1266))*COS(RADIANS(K1266)))+(SIN(RADIANS('PV model'!$B$2))*SIN(RADIANS(H1266)))))))</f>
        <v>23.335595533086746</v>
      </c>
      <c r="M1266" s="3">
        <f t="shared" si="213"/>
        <v>23.335595533086746</v>
      </c>
      <c r="N1266" s="2">
        <f t="shared" si="218"/>
        <v>-7.8390222497775781</v>
      </c>
      <c r="O1266" s="2">
        <f>IF('PV model'!$B$2&gt;0, 180-N1266,IF('PV model'!$B$2&lt;0,0-N1266,N1266))</f>
        <v>187.83902224977757</v>
      </c>
      <c r="P1266" s="2">
        <f>ABS(O1266-'PV model'!$B$5)</f>
        <v>17.160977750222429</v>
      </c>
      <c r="Q1266" s="3">
        <f t="shared" si="214"/>
        <v>66.664404466913254</v>
      </c>
      <c r="R1266" s="3">
        <f t="shared" si="219"/>
        <v>255.91860000000008</v>
      </c>
      <c r="S1266" s="3">
        <f t="shared" si="215"/>
        <v>202.71839474013026</v>
      </c>
      <c r="T1266" s="3">
        <f>(0.5*(1-COS(RADIANS(90-$X$3)))*(D1266+E1266)*'PV model'!$B$4)</f>
        <v>0</v>
      </c>
      <c r="U1266" s="3">
        <f t="shared" si="220"/>
        <v>458.63699474013038</v>
      </c>
      <c r="V1266" s="3">
        <f>('PV model'!$B$13*(U1266/1000)*(1-'PV model'!$B$14*((20+C1266)-25))*'PV model'!$B$10)/'PV model'!$B$12</f>
        <v>45.91870656061419</v>
      </c>
    </row>
    <row r="1267" spans="1:22" x14ac:dyDescent="0.2">
      <c r="A1267" s="10">
        <f t="shared" si="221"/>
        <v>53</v>
      </c>
      <c r="B1267" s="10">
        <f t="shared" si="222"/>
        <v>14</v>
      </c>
      <c r="C1267" s="23">
        <v>5.2</v>
      </c>
      <c r="D1267" s="24">
        <v>252.55124999999998</v>
      </c>
      <c r="E1267" s="24">
        <v>152.58600000000001</v>
      </c>
      <c r="F1267" s="48"/>
      <c r="G1267" s="48"/>
      <c r="H1267" s="1">
        <f t="shared" si="223"/>
        <v>-10.880712995466586</v>
      </c>
      <c r="I1267" s="1">
        <f t="shared" si="216"/>
        <v>-14.093327031601424</v>
      </c>
      <c r="J1267" s="4">
        <f>B1267+('PV model'!$B$3/15)+(I1267/60)</f>
        <v>13.488444549473309</v>
      </c>
      <c r="K1267" s="2">
        <f t="shared" si="217"/>
        <v>-22.326668242099636</v>
      </c>
      <c r="L1267" s="2">
        <f>DEGREES(ASIN((((COS(RADIANS('PV model'!$B$2))*COS(RADIANS(H1267))*COS(RADIANS(K1267)))+(SIN(RADIANS('PV model'!$B$2))*SIN(RADIANS(H1267)))))))</f>
        <v>21.03628247485997</v>
      </c>
      <c r="M1267" s="3">
        <f t="shared" si="213"/>
        <v>21.03628247485997</v>
      </c>
      <c r="N1267" s="2">
        <f t="shared" si="218"/>
        <v>-23.559154454553209</v>
      </c>
      <c r="O1267" s="2">
        <f>IF('PV model'!$B$2&gt;0, 180-N1267,IF('PV model'!$B$2&lt;0,0-N1267,N1267))</f>
        <v>203.55915445455321</v>
      </c>
      <c r="P1267" s="2">
        <f>ABS(O1267-'PV model'!$B$5)</f>
        <v>1.4408455454467912</v>
      </c>
      <c r="Q1267" s="3">
        <f t="shared" si="214"/>
        <v>68.963717525140041</v>
      </c>
      <c r="R1267" s="3">
        <f t="shared" si="219"/>
        <v>252.55124999999995</v>
      </c>
      <c r="S1267" s="3">
        <f t="shared" si="215"/>
        <v>191.53308875106984</v>
      </c>
      <c r="T1267" s="3">
        <f>(0.5*(1-COS(RADIANS(90-$X$3)))*(D1267+E1267)*'PV model'!$B$4)</f>
        <v>0</v>
      </c>
      <c r="U1267" s="3">
        <f t="shared" si="220"/>
        <v>444.08433875106982</v>
      </c>
      <c r="V1267" s="3">
        <f>('PV model'!$B$13*(U1267/1000)*(1-'PV model'!$B$14*((20+C1267)-25))*'PV model'!$B$10)/'PV model'!$B$12</f>
        <v>44.355157965155691</v>
      </c>
    </row>
    <row r="1268" spans="1:22" x14ac:dyDescent="0.2">
      <c r="A1268" s="10">
        <f t="shared" si="221"/>
        <v>53</v>
      </c>
      <c r="B1268" s="10">
        <f t="shared" si="222"/>
        <v>15</v>
      </c>
      <c r="C1268" s="23">
        <v>5.9</v>
      </c>
      <c r="D1268" s="24">
        <v>232.34715000000003</v>
      </c>
      <c r="E1268" s="24">
        <v>127.89</v>
      </c>
      <c r="F1268" s="48"/>
      <c r="G1268" s="48"/>
      <c r="H1268" s="1">
        <f t="shared" si="223"/>
        <v>-10.880712995466586</v>
      </c>
      <c r="I1268" s="1">
        <f t="shared" si="216"/>
        <v>-14.093327031601424</v>
      </c>
      <c r="J1268" s="4">
        <f>B1268+('PV model'!$B$3/15)+(I1268/60)</f>
        <v>14.488444549473309</v>
      </c>
      <c r="K1268" s="2">
        <f t="shared" si="217"/>
        <v>-37.326668242099636</v>
      </c>
      <c r="L1268" s="2">
        <f>DEGREES(ASIN((((COS(RADIANS('PV model'!$B$2))*COS(RADIANS(H1268))*COS(RADIANS(K1268)))+(SIN(RADIANS('PV model'!$B$2))*SIN(RADIANS(H1268)))))))</f>
        <v>16.662769681872653</v>
      </c>
      <c r="M1268" s="3">
        <f t="shared" si="213"/>
        <v>16.662769681872653</v>
      </c>
      <c r="N1268" s="2">
        <f t="shared" si="218"/>
        <v>-38.429958559330622</v>
      </c>
      <c r="O1268" s="2">
        <f>IF('PV model'!$B$2&gt;0, 180-N1268,IF('PV model'!$B$2&lt;0,0-N1268,N1268))</f>
        <v>218.42995855933063</v>
      </c>
      <c r="P1268" s="2">
        <f>ABS(O1268-'PV model'!$B$5)</f>
        <v>13.429958559330629</v>
      </c>
      <c r="Q1268" s="3">
        <f t="shared" si="214"/>
        <v>73.33723031812734</v>
      </c>
      <c r="R1268" s="3">
        <f t="shared" si="219"/>
        <v>232.34715000000014</v>
      </c>
      <c r="S1268" s="3">
        <f t="shared" si="215"/>
        <v>156.97683217814108</v>
      </c>
      <c r="T1268" s="3">
        <f>(0.5*(1-COS(RADIANS(90-$X$3)))*(D1268+E1268)*'PV model'!$B$4)</f>
        <v>0</v>
      </c>
      <c r="U1268" s="3">
        <f t="shared" si="220"/>
        <v>389.32398217814125</v>
      </c>
      <c r="V1268" s="3">
        <f>('PV model'!$B$13*(U1268/1000)*(1-'PV model'!$B$14*((20+C1268)-25))*'PV model'!$B$10)/'PV model'!$B$12</f>
        <v>38.7767246875963</v>
      </c>
    </row>
    <row r="1269" spans="1:22" x14ac:dyDescent="0.2">
      <c r="A1269" s="10">
        <f t="shared" si="221"/>
        <v>53</v>
      </c>
      <c r="B1269" s="10">
        <f t="shared" si="222"/>
        <v>16</v>
      </c>
      <c r="C1269" s="23">
        <v>5.5</v>
      </c>
      <c r="D1269" s="24">
        <v>76.326599999999999</v>
      </c>
      <c r="E1269" s="24">
        <v>91.727999999999994</v>
      </c>
      <c r="F1269" s="48"/>
      <c r="G1269" s="48"/>
      <c r="H1269" s="1">
        <f t="shared" si="223"/>
        <v>-10.880712995466586</v>
      </c>
      <c r="I1269" s="1">
        <f t="shared" si="216"/>
        <v>-14.093327031601424</v>
      </c>
      <c r="J1269" s="4">
        <f>B1269+('PV model'!$B$3/15)+(I1269/60)</f>
        <v>15.488444549473309</v>
      </c>
      <c r="K1269" s="2">
        <f t="shared" si="217"/>
        <v>-52.326668242099636</v>
      </c>
      <c r="L1269" s="2">
        <f>DEGREES(ASIN((((COS(RADIANS('PV model'!$B$2))*COS(RADIANS(H1269))*COS(RADIANS(K1269)))+(SIN(RADIANS('PV model'!$B$2))*SIN(RADIANS(H1269)))))))</f>
        <v>10.62468317638414</v>
      </c>
      <c r="M1269" s="3">
        <f t="shared" si="213"/>
        <v>10.62468317638414</v>
      </c>
      <c r="N1269" s="2">
        <f t="shared" si="218"/>
        <v>-52.263770416993417</v>
      </c>
      <c r="O1269" s="2">
        <f>IF('PV model'!$B$2&gt;0, 180-N1269,IF('PV model'!$B$2&lt;0,0-N1269,N1269))</f>
        <v>232.26377041699342</v>
      </c>
      <c r="P1269" s="2">
        <f>ABS(O1269-'PV model'!$B$5)</f>
        <v>27.263770416993424</v>
      </c>
      <c r="Q1269" s="3">
        <f t="shared" si="214"/>
        <v>79.375316823615861</v>
      </c>
      <c r="R1269" s="3">
        <f t="shared" si="219"/>
        <v>76.326600000000028</v>
      </c>
      <c r="S1269" s="3">
        <f t="shared" si="215"/>
        <v>105.44896869735113</v>
      </c>
      <c r="T1269" s="3">
        <f>(0.5*(1-COS(RADIANS(90-$X$3)))*(D1269+E1269)*'PV model'!$B$4)</f>
        <v>0</v>
      </c>
      <c r="U1269" s="3">
        <f t="shared" si="220"/>
        <v>181.77556869735116</v>
      </c>
      <c r="V1269" s="3">
        <f>('PV model'!$B$13*(U1269/1000)*(1-'PV model'!$B$14*((20+C1269)-25))*'PV model'!$B$10)/'PV model'!$B$12</f>
        <v>18.13394527529325</v>
      </c>
    </row>
    <row r="1270" spans="1:22" x14ac:dyDescent="0.2">
      <c r="A1270" s="10">
        <f t="shared" si="221"/>
        <v>53</v>
      </c>
      <c r="B1270" s="10">
        <f t="shared" si="222"/>
        <v>17</v>
      </c>
      <c r="C1270" s="23">
        <v>5.2</v>
      </c>
      <c r="D1270" s="24">
        <v>0</v>
      </c>
      <c r="E1270" s="24">
        <v>33.515999999999998</v>
      </c>
      <c r="F1270" s="48"/>
      <c r="G1270" s="48"/>
      <c r="H1270" s="1">
        <f t="shared" si="223"/>
        <v>-10.880712995466586</v>
      </c>
      <c r="I1270" s="1">
        <f t="shared" si="216"/>
        <v>-14.093327031601424</v>
      </c>
      <c r="J1270" s="4">
        <f>B1270+('PV model'!$B$3/15)+(I1270/60)</f>
        <v>16.488444549473311</v>
      </c>
      <c r="K1270" s="2">
        <f t="shared" si="217"/>
        <v>-67.326668242099657</v>
      </c>
      <c r="L1270" s="2">
        <f>DEGREES(ASIN((((COS(RADIANS('PV model'!$B$2))*COS(RADIANS(H1270))*COS(RADIANS(K1270)))+(SIN(RADIANS('PV model'!$B$2))*SIN(RADIANS(H1270)))))))</f>
        <v>3.3735239765657705</v>
      </c>
      <c r="M1270" s="3">
        <f t="shared" si="213"/>
        <v>3.3735239765657705</v>
      </c>
      <c r="N1270" s="2">
        <f t="shared" si="218"/>
        <v>-65.189720782054479</v>
      </c>
      <c r="O1270" s="2">
        <f>IF('PV model'!$B$2&gt;0, 180-N1270,IF('PV model'!$B$2&lt;0,0-N1270,N1270))</f>
        <v>245.18972078205448</v>
      </c>
      <c r="P1270" s="2">
        <f>ABS(O1270-'PV model'!$B$5)</f>
        <v>40.189720782054479</v>
      </c>
      <c r="Q1270" s="3">
        <f t="shared" si="214"/>
        <v>86.626476023434222</v>
      </c>
      <c r="R1270" s="3">
        <f t="shared" si="219"/>
        <v>0</v>
      </c>
      <c r="S1270" s="3">
        <f t="shared" si="215"/>
        <v>33.515999999999998</v>
      </c>
      <c r="T1270" s="3">
        <f>(0.5*(1-COS(RADIANS(90-$X$3)))*(D1270+E1270)*'PV model'!$B$4)</f>
        <v>0</v>
      </c>
      <c r="U1270" s="3">
        <f t="shared" si="220"/>
        <v>33.515999999999998</v>
      </c>
      <c r="V1270" s="3">
        <f>('PV model'!$B$13*(U1270/1000)*(1-'PV model'!$B$14*((20+C1270)-25))*'PV model'!$B$10)/'PV model'!$B$12</f>
        <v>3.3475791525119996</v>
      </c>
    </row>
    <row r="1271" spans="1:22" x14ac:dyDescent="0.2">
      <c r="A1271" s="10">
        <f t="shared" si="221"/>
        <v>53</v>
      </c>
      <c r="B1271" s="10">
        <f t="shared" si="222"/>
        <v>18</v>
      </c>
      <c r="C1271" s="23">
        <v>4.8</v>
      </c>
      <c r="D1271" s="24">
        <v>0</v>
      </c>
      <c r="E1271" s="24">
        <v>2.6460000000000004</v>
      </c>
      <c r="F1271" s="48"/>
      <c r="G1271" s="48"/>
      <c r="H1271" s="1">
        <f t="shared" si="223"/>
        <v>-10.880712995466586</v>
      </c>
      <c r="I1271" s="1">
        <f t="shared" si="216"/>
        <v>-14.093327031601424</v>
      </c>
      <c r="J1271" s="4">
        <f>B1271+('PV model'!$B$3/15)+(I1271/60)</f>
        <v>17.488444549473311</v>
      </c>
      <c r="K1271" s="2">
        <f t="shared" si="217"/>
        <v>-82.326668242099657</v>
      </c>
      <c r="L1271" s="2">
        <f>DEGREES(ASIN((((COS(RADIANS('PV model'!$B$2))*COS(RADIANS(H1271))*COS(RADIANS(K1271)))+(SIN(RADIANS('PV model'!$B$2))*SIN(RADIANS(H1271)))))))</f>
        <v>-4.6630854682274396</v>
      </c>
      <c r="M1271" s="3">
        <f t="shared" si="213"/>
        <v>0</v>
      </c>
      <c r="N1271" s="2">
        <f t="shared" si="218"/>
        <v>-77.543715584620173</v>
      </c>
      <c r="O1271" s="2">
        <f>IF('PV model'!$B$2&gt;0, 180-N1271,IF('PV model'!$B$2&lt;0,0-N1271,N1271))</f>
        <v>257.54371558462014</v>
      </c>
      <c r="P1271" s="2">
        <f>ABS(O1271-'PV model'!$B$5)</f>
        <v>52.543715584620145</v>
      </c>
      <c r="Q1271" s="3">
        <f t="shared" si="214"/>
        <v>94.66308546822745</v>
      </c>
      <c r="R1271" s="3">
        <f t="shared" si="219"/>
        <v>0</v>
      </c>
      <c r="S1271" s="3">
        <f t="shared" si="215"/>
        <v>2.6460000000000004</v>
      </c>
      <c r="T1271" s="3">
        <f>(0.5*(1-COS(RADIANS(90-$X$3)))*(D1271+E1271)*'PV model'!$B$4)</f>
        <v>0</v>
      </c>
      <c r="U1271" s="3">
        <f t="shared" si="220"/>
        <v>2.6460000000000004</v>
      </c>
      <c r="V1271" s="3">
        <f>('PV model'!$B$13*(U1271/1000)*(1-'PV model'!$B$14*((20+C1271)-25))*'PV model'!$B$10)/'PV model'!$B$12</f>
        <v>0.264705755328</v>
      </c>
    </row>
    <row r="1272" spans="1:22" x14ac:dyDescent="0.2">
      <c r="A1272" s="10">
        <f t="shared" si="221"/>
        <v>53</v>
      </c>
      <c r="B1272" s="10">
        <f t="shared" si="222"/>
        <v>19</v>
      </c>
      <c r="C1272" s="23">
        <v>4.8</v>
      </c>
      <c r="D1272" s="24">
        <v>0</v>
      </c>
      <c r="E1272" s="24">
        <v>0</v>
      </c>
      <c r="F1272" s="48"/>
      <c r="G1272" s="48"/>
      <c r="H1272" s="1">
        <f t="shared" si="223"/>
        <v>-10.880712995466586</v>
      </c>
      <c r="I1272" s="1">
        <f t="shared" si="216"/>
        <v>-14.093327031601424</v>
      </c>
      <c r="J1272" s="4">
        <f>B1272+('PV model'!$B$3/15)+(I1272/60)</f>
        <v>18.488444549473311</v>
      </c>
      <c r="K1272" s="2">
        <f t="shared" si="217"/>
        <v>-97.326668242099657</v>
      </c>
      <c r="L1272" s="2">
        <f>DEGREES(ASIN((((COS(RADIANS('PV model'!$B$2))*COS(RADIANS(H1272))*COS(RADIANS(K1272)))+(SIN(RADIANS('PV model'!$B$2))*SIN(RADIANS(H1272)))))))</f>
        <v>-13.091052221269106</v>
      </c>
      <c r="M1272" s="3">
        <f t="shared" si="213"/>
        <v>0</v>
      </c>
      <c r="N1272" s="2">
        <f t="shared" si="218"/>
        <v>-89.781802600366348</v>
      </c>
      <c r="O1272" s="2">
        <f>IF('PV model'!$B$2&gt;0, 180-N1272,IF('PV model'!$B$2&lt;0,0-N1272,N1272))</f>
        <v>269.78180260036635</v>
      </c>
      <c r="P1272" s="2">
        <f>ABS(O1272-'PV model'!$B$5)</f>
        <v>64.781802600366348</v>
      </c>
      <c r="Q1272" s="3">
        <f t="shared" si="214"/>
        <v>103.09105222126909</v>
      </c>
      <c r="R1272" s="3">
        <f t="shared" si="219"/>
        <v>0</v>
      </c>
      <c r="S1272" s="3">
        <f t="shared" si="215"/>
        <v>0</v>
      </c>
      <c r="T1272" s="3">
        <f>(0.5*(1-COS(RADIANS(90-$X$3)))*(D1272+E1272)*'PV model'!$B$4)</f>
        <v>0</v>
      </c>
      <c r="U1272" s="3">
        <f t="shared" si="220"/>
        <v>0</v>
      </c>
      <c r="V1272" s="3">
        <f>('PV model'!$B$13*(U1272/1000)*(1-'PV model'!$B$14*((20+C1272)-25))*'PV model'!$B$10)/'PV model'!$B$12</f>
        <v>0</v>
      </c>
    </row>
    <row r="1273" spans="1:22" x14ac:dyDescent="0.2">
      <c r="A1273" s="10">
        <f t="shared" si="221"/>
        <v>53</v>
      </c>
      <c r="B1273" s="10">
        <f t="shared" si="222"/>
        <v>20</v>
      </c>
      <c r="C1273" s="23">
        <v>4.8</v>
      </c>
      <c r="D1273" s="24">
        <v>0</v>
      </c>
      <c r="E1273" s="24">
        <v>0</v>
      </c>
      <c r="F1273" s="48"/>
      <c r="G1273" s="48"/>
      <c r="H1273" s="1">
        <f t="shared" si="223"/>
        <v>-10.880712995466586</v>
      </c>
      <c r="I1273" s="1">
        <f t="shared" si="216"/>
        <v>-14.093327031601424</v>
      </c>
      <c r="J1273" s="4">
        <f>B1273+('PV model'!$B$3/15)+(I1273/60)</f>
        <v>19.488444549473311</v>
      </c>
      <c r="K1273" s="2">
        <f t="shared" si="217"/>
        <v>-112.32666824209966</v>
      </c>
      <c r="L1273" s="2">
        <f>DEGREES(ASIN((((COS(RADIANS('PV model'!$B$2))*COS(RADIANS(H1273))*COS(RADIANS(K1273)))+(SIN(RADIANS('PV model'!$B$2))*SIN(RADIANS(H1273)))))))</f>
        <v>-21.522590903663385</v>
      </c>
      <c r="M1273" s="3">
        <f t="shared" si="213"/>
        <v>0</v>
      </c>
      <c r="N1273" s="2">
        <f t="shared" si="218"/>
        <v>-77.551678915560601</v>
      </c>
      <c r="O1273" s="2">
        <f>IF('PV model'!$B$2&gt;0, 180-N1273,IF('PV model'!$B$2&lt;0,0-N1273,N1273))</f>
        <v>257.55167891556061</v>
      </c>
      <c r="P1273" s="2">
        <f>ABS(O1273-'PV model'!$B$5)</f>
        <v>52.551678915560615</v>
      </c>
      <c r="Q1273" s="3">
        <f t="shared" si="214"/>
        <v>111.52259090366339</v>
      </c>
      <c r="R1273" s="3">
        <f t="shared" si="219"/>
        <v>0</v>
      </c>
      <c r="S1273" s="3">
        <f t="shared" si="215"/>
        <v>0</v>
      </c>
      <c r="T1273" s="3">
        <f>(0.5*(1-COS(RADIANS(90-$X$3)))*(D1273+E1273)*'PV model'!$B$4)</f>
        <v>0</v>
      </c>
      <c r="U1273" s="3">
        <f t="shared" si="220"/>
        <v>0</v>
      </c>
      <c r="V1273" s="3">
        <f>('PV model'!$B$13*(U1273/1000)*(1-'PV model'!$B$14*((20+C1273)-25))*'PV model'!$B$10)/'PV model'!$B$12</f>
        <v>0</v>
      </c>
    </row>
    <row r="1274" spans="1:22" x14ac:dyDescent="0.2">
      <c r="A1274" s="10">
        <f t="shared" si="221"/>
        <v>53</v>
      </c>
      <c r="B1274" s="10">
        <f t="shared" si="222"/>
        <v>21</v>
      </c>
      <c r="C1274" s="23">
        <v>4.8</v>
      </c>
      <c r="D1274" s="24">
        <v>0</v>
      </c>
      <c r="E1274" s="24">
        <v>0</v>
      </c>
      <c r="F1274" s="48"/>
      <c r="G1274" s="48"/>
      <c r="H1274" s="1">
        <f t="shared" si="223"/>
        <v>-10.880712995466586</v>
      </c>
      <c r="I1274" s="1">
        <f t="shared" si="216"/>
        <v>-14.093327031601424</v>
      </c>
      <c r="J1274" s="4">
        <f>B1274+('PV model'!$B$3/15)+(I1274/60)</f>
        <v>20.488444549473311</v>
      </c>
      <c r="K1274" s="2">
        <f t="shared" si="217"/>
        <v>-127.32666824209966</v>
      </c>
      <c r="L1274" s="2">
        <f>DEGREES(ASIN((((COS(RADIANS('PV model'!$B$2))*COS(RADIANS(H1274))*COS(RADIANS(K1274)))+(SIN(RADIANS('PV model'!$B$2))*SIN(RADIANS(H1274)))))))</f>
        <v>-29.527221636858211</v>
      </c>
      <c r="M1274" s="3">
        <f t="shared" si="213"/>
        <v>0</v>
      </c>
      <c r="N1274" s="2">
        <f t="shared" si="218"/>
        <v>-63.825620873936465</v>
      </c>
      <c r="O1274" s="2">
        <f>IF('PV model'!$B$2&gt;0, 180-N1274,IF('PV model'!$B$2&lt;0,0-N1274,N1274))</f>
        <v>243.82562087393646</v>
      </c>
      <c r="P1274" s="2">
        <f>ABS(O1274-'PV model'!$B$5)</f>
        <v>38.825620873936458</v>
      </c>
      <c r="Q1274" s="3">
        <f t="shared" si="214"/>
        <v>119.52722163685821</v>
      </c>
      <c r="R1274" s="3">
        <f t="shared" si="219"/>
        <v>0</v>
      </c>
      <c r="S1274" s="3">
        <f t="shared" si="215"/>
        <v>0</v>
      </c>
      <c r="T1274" s="3">
        <f>(0.5*(1-COS(RADIANS(90-$X$3)))*(D1274+E1274)*'PV model'!$B$4)</f>
        <v>0</v>
      </c>
      <c r="U1274" s="3">
        <f t="shared" si="220"/>
        <v>0</v>
      </c>
      <c r="V1274" s="3">
        <f>('PV model'!$B$13*(U1274/1000)*(1-'PV model'!$B$14*((20+C1274)-25))*'PV model'!$B$10)/'PV model'!$B$12</f>
        <v>0</v>
      </c>
    </row>
    <row r="1275" spans="1:22" x14ac:dyDescent="0.2">
      <c r="A1275" s="10">
        <f t="shared" si="221"/>
        <v>53</v>
      </c>
      <c r="B1275" s="10">
        <f t="shared" si="222"/>
        <v>22</v>
      </c>
      <c r="C1275" s="23">
        <v>5.0999999999999996</v>
      </c>
      <c r="D1275" s="24">
        <v>0</v>
      </c>
      <c r="E1275" s="24">
        <v>0</v>
      </c>
      <c r="F1275" s="48"/>
      <c r="G1275" s="48"/>
      <c r="H1275" s="1">
        <f t="shared" si="223"/>
        <v>-10.880712995466586</v>
      </c>
      <c r="I1275" s="1">
        <f t="shared" si="216"/>
        <v>-14.093327031601424</v>
      </c>
      <c r="J1275" s="4">
        <f>B1275+('PV model'!$B$3/15)+(I1275/60)</f>
        <v>21.488444549473311</v>
      </c>
      <c r="K1275" s="2">
        <f t="shared" si="217"/>
        <v>-142.32666824209966</v>
      </c>
      <c r="L1275" s="2">
        <f>DEGREES(ASIN((((COS(RADIANS('PV model'!$B$2))*COS(RADIANS(H1275))*COS(RADIANS(K1275)))+(SIN(RADIANS('PV model'!$B$2))*SIN(RADIANS(H1275)))))))</f>
        <v>-36.571219171117889</v>
      </c>
      <c r="M1275" s="3">
        <f t="shared" si="213"/>
        <v>0</v>
      </c>
      <c r="N1275" s="2">
        <f t="shared" si="218"/>
        <v>-48.357274440926261</v>
      </c>
      <c r="O1275" s="2">
        <f>IF('PV model'!$B$2&gt;0, 180-N1275,IF('PV model'!$B$2&lt;0,0-N1275,N1275))</f>
        <v>228.35727444092626</v>
      </c>
      <c r="P1275" s="2">
        <f>ABS(O1275-'PV model'!$B$5)</f>
        <v>23.357274440926261</v>
      </c>
      <c r="Q1275" s="3">
        <f t="shared" si="214"/>
        <v>126.57121917111789</v>
      </c>
      <c r="R1275" s="3">
        <f t="shared" si="219"/>
        <v>0</v>
      </c>
      <c r="S1275" s="3">
        <f t="shared" si="215"/>
        <v>0</v>
      </c>
      <c r="T1275" s="3">
        <f>(0.5*(1-COS(RADIANS(90-$X$3)))*(D1275+E1275)*'PV model'!$B$4)</f>
        <v>0</v>
      </c>
      <c r="U1275" s="3">
        <f t="shared" si="220"/>
        <v>0</v>
      </c>
      <c r="V1275" s="3">
        <f>('PV model'!$B$13*(U1275/1000)*(1-'PV model'!$B$14*((20+C1275)-25))*'PV model'!$B$10)/'PV model'!$B$12</f>
        <v>0</v>
      </c>
    </row>
    <row r="1276" spans="1:22" x14ac:dyDescent="0.2">
      <c r="A1276" s="10">
        <f t="shared" si="221"/>
        <v>53</v>
      </c>
      <c r="B1276" s="10">
        <f t="shared" si="222"/>
        <v>23</v>
      </c>
      <c r="C1276" s="23">
        <v>5.3</v>
      </c>
      <c r="D1276" s="24">
        <v>0</v>
      </c>
      <c r="E1276" s="24">
        <v>0</v>
      </c>
      <c r="F1276" s="48"/>
      <c r="G1276" s="48"/>
      <c r="H1276" s="1">
        <f t="shared" si="223"/>
        <v>-10.880712995466586</v>
      </c>
      <c r="I1276" s="1">
        <f t="shared" si="216"/>
        <v>-14.093327031601424</v>
      </c>
      <c r="J1276" s="4">
        <f>B1276+('PV model'!$B$3/15)+(I1276/60)</f>
        <v>22.488444549473311</v>
      </c>
      <c r="K1276" s="2">
        <f t="shared" si="217"/>
        <v>-157.32666824209966</v>
      </c>
      <c r="L1276" s="2">
        <f>DEGREES(ASIN((((COS(RADIANS('PV model'!$B$2))*COS(RADIANS(H1276))*COS(RADIANS(K1276)))+(SIN(RADIANS('PV model'!$B$2))*SIN(RADIANS(H1276)))))))</f>
        <v>-41.974774521181175</v>
      </c>
      <c r="M1276" s="3">
        <f t="shared" si="213"/>
        <v>0</v>
      </c>
      <c r="N1276" s="2">
        <f t="shared" si="218"/>
        <v>-30.609420547539507</v>
      </c>
      <c r="O1276" s="2">
        <f>IF('PV model'!$B$2&gt;0, 180-N1276,IF('PV model'!$B$2&lt;0,0-N1276,N1276))</f>
        <v>210.60942054753951</v>
      </c>
      <c r="P1276" s="2">
        <f>ABS(O1276-'PV model'!$B$5)</f>
        <v>5.6094205475395142</v>
      </c>
      <c r="Q1276" s="3">
        <f t="shared" si="214"/>
        <v>131.97477452118116</v>
      </c>
      <c r="R1276" s="3">
        <f t="shared" si="219"/>
        <v>0</v>
      </c>
      <c r="S1276" s="3">
        <f t="shared" si="215"/>
        <v>0</v>
      </c>
      <c r="T1276" s="3">
        <f>(0.5*(1-COS(RADIANS(90-$X$3)))*(D1276+E1276)*'PV model'!$B$4)</f>
        <v>0</v>
      </c>
      <c r="U1276" s="3">
        <f t="shared" si="220"/>
        <v>0</v>
      </c>
      <c r="V1276" s="3">
        <f>('PV model'!$B$13*(U1276/1000)*(1-'PV model'!$B$14*((20+C1276)-25))*'PV model'!$B$10)/'PV model'!$B$12</f>
        <v>0</v>
      </c>
    </row>
    <row r="1277" spans="1:22" x14ac:dyDescent="0.2">
      <c r="A1277" s="10">
        <f t="shared" si="221"/>
        <v>53</v>
      </c>
      <c r="B1277" s="10">
        <f t="shared" si="222"/>
        <v>24</v>
      </c>
      <c r="C1277" s="23">
        <v>5.6</v>
      </c>
      <c r="D1277" s="24">
        <v>0</v>
      </c>
      <c r="E1277" s="24">
        <v>0</v>
      </c>
      <c r="F1277" s="48"/>
      <c r="G1277" s="48"/>
      <c r="H1277" s="1">
        <f t="shared" si="223"/>
        <v>-10.880712995466586</v>
      </c>
      <c r="I1277" s="1">
        <f t="shared" si="216"/>
        <v>-14.093327031601424</v>
      </c>
      <c r="J1277" s="4">
        <f>B1277+('PV model'!$B$3/15)+(I1277/60)</f>
        <v>23.488444549473311</v>
      </c>
      <c r="K1277" s="2">
        <f t="shared" si="217"/>
        <v>-172.32666824209966</v>
      </c>
      <c r="L1277" s="2">
        <f>DEGREES(ASIN((((COS(RADIANS('PV model'!$B$2))*COS(RADIANS(H1277))*COS(RADIANS(K1277)))+(SIN(RADIANS('PV model'!$B$2))*SIN(RADIANS(H1277)))))))</f>
        <v>-44.97586963024748</v>
      </c>
      <c r="M1277" s="3">
        <f t="shared" si="213"/>
        <v>0</v>
      </c>
      <c r="N1277" s="2">
        <f t="shared" si="218"/>
        <v>-10.682117604381727</v>
      </c>
      <c r="O1277" s="2">
        <f>IF('PV model'!$B$2&gt;0, 180-N1277,IF('PV model'!$B$2&lt;0,0-N1277,N1277))</f>
        <v>190.68211760438172</v>
      </c>
      <c r="P1277" s="2">
        <f>ABS(O1277-'PV model'!$B$5)</f>
        <v>14.317882395618284</v>
      </c>
      <c r="Q1277" s="3">
        <f t="shared" si="214"/>
        <v>134.97586963024747</v>
      </c>
      <c r="R1277" s="3">
        <f t="shared" si="219"/>
        <v>0</v>
      </c>
      <c r="S1277" s="3">
        <f t="shared" si="215"/>
        <v>0</v>
      </c>
      <c r="T1277" s="3">
        <f>(0.5*(1-COS(RADIANS(90-$X$3)))*(D1277+E1277)*'PV model'!$B$4)</f>
        <v>0</v>
      </c>
      <c r="U1277" s="3">
        <f t="shared" si="220"/>
        <v>0</v>
      </c>
      <c r="V1277" s="3">
        <f>('PV model'!$B$13*(U1277/1000)*(1-'PV model'!$B$14*((20+C1277)-25))*'PV model'!$B$10)/'PV model'!$B$12</f>
        <v>0</v>
      </c>
    </row>
    <row r="1278" spans="1:22" x14ac:dyDescent="0.2">
      <c r="A1278" s="10">
        <f t="shared" si="221"/>
        <v>54</v>
      </c>
      <c r="B1278" s="10">
        <f t="shared" si="222"/>
        <v>1</v>
      </c>
      <c r="C1278" s="23">
        <v>5.3</v>
      </c>
      <c r="D1278" s="24">
        <v>0</v>
      </c>
      <c r="E1278" s="24">
        <v>0</v>
      </c>
      <c r="F1278" s="48"/>
      <c r="G1278" s="48"/>
      <c r="H1278" s="1">
        <f t="shared" si="223"/>
        <v>-10.521238952455382</v>
      </c>
      <c r="I1278" s="1">
        <f t="shared" si="216"/>
        <v>-13.977408351407593</v>
      </c>
      <c r="J1278" s="4">
        <f>B1278+('PV model'!$B$3/15)+(I1278/60)</f>
        <v>0.49037652747654015</v>
      </c>
      <c r="K1278" s="2">
        <f t="shared" si="217"/>
        <v>172.6443520878519</v>
      </c>
      <c r="L1278" s="2">
        <f>DEGREES(ASIN((((COS(RADIANS('PV model'!$B$2))*COS(RADIANS(H1278))*COS(RADIANS(K1278)))+(SIN(RADIANS('PV model'!$B$2))*SIN(RADIANS(H1278)))))))</f>
        <v>-44.650955850997292</v>
      </c>
      <c r="M1278" s="3">
        <f t="shared" si="213"/>
        <v>0</v>
      </c>
      <c r="N1278" s="2">
        <f t="shared" si="218"/>
        <v>10.191579792425676</v>
      </c>
      <c r="O1278" s="2">
        <f>IF('PV model'!$B$2&gt;0, 180-N1278,IF('PV model'!$B$2&lt;0,0-N1278,N1278))</f>
        <v>169.80842020757433</v>
      </c>
      <c r="P1278" s="2">
        <f>ABS(O1278-'PV model'!$B$5)</f>
        <v>35.191579792425671</v>
      </c>
      <c r="Q1278" s="3">
        <f t="shared" si="214"/>
        <v>134.65095585099732</v>
      </c>
      <c r="R1278" s="3">
        <f t="shared" si="219"/>
        <v>0</v>
      </c>
      <c r="S1278" s="3">
        <f t="shared" si="215"/>
        <v>0</v>
      </c>
      <c r="T1278" s="3">
        <f>(0.5*(1-COS(RADIANS(90-$X$3)))*(D1278+E1278)*'PV model'!$B$4)</f>
        <v>0</v>
      </c>
      <c r="U1278" s="3">
        <f t="shared" si="220"/>
        <v>0</v>
      </c>
      <c r="V1278" s="3">
        <f>('PV model'!$B$13*(U1278/1000)*(1-'PV model'!$B$14*((20+C1278)-25))*'PV model'!$B$10)/'PV model'!$B$12</f>
        <v>0</v>
      </c>
    </row>
    <row r="1279" spans="1:22" x14ac:dyDescent="0.2">
      <c r="A1279" s="10">
        <f t="shared" si="221"/>
        <v>54</v>
      </c>
      <c r="B1279" s="10">
        <f t="shared" si="222"/>
        <v>2</v>
      </c>
      <c r="C1279" s="23">
        <v>4.9000000000000004</v>
      </c>
      <c r="D1279" s="24">
        <v>0</v>
      </c>
      <c r="E1279" s="24">
        <v>0</v>
      </c>
      <c r="F1279" s="48"/>
      <c r="G1279" s="48"/>
      <c r="H1279" s="1">
        <f t="shared" si="223"/>
        <v>-10.521238952455382</v>
      </c>
      <c r="I1279" s="1">
        <f t="shared" si="216"/>
        <v>-13.977408351407593</v>
      </c>
      <c r="J1279" s="4">
        <f>B1279+('PV model'!$B$3/15)+(I1279/60)</f>
        <v>1.4903765274765401</v>
      </c>
      <c r="K1279" s="2">
        <f t="shared" si="217"/>
        <v>157.6443520878519</v>
      </c>
      <c r="L1279" s="2">
        <f>DEGREES(ASIN((((COS(RADIANS('PV model'!$B$2))*COS(RADIANS(H1279))*COS(RADIANS(K1279)))+(SIN(RADIANS('PV model'!$B$2))*SIN(RADIANS(H1279)))))))</f>
        <v>-41.721762812166546</v>
      </c>
      <c r="M1279" s="3">
        <f t="shared" si="213"/>
        <v>0</v>
      </c>
      <c r="N1279" s="2">
        <f t="shared" si="218"/>
        <v>30.068015559430869</v>
      </c>
      <c r="O1279" s="2">
        <f>IF('PV model'!$B$2&gt;0, 180-N1279,IF('PV model'!$B$2&lt;0,0-N1279,N1279))</f>
        <v>149.93198444056912</v>
      </c>
      <c r="P1279" s="2">
        <f>ABS(O1279-'PV model'!$B$5)</f>
        <v>55.068015559430876</v>
      </c>
      <c r="Q1279" s="3">
        <f t="shared" si="214"/>
        <v>131.72176281216653</v>
      </c>
      <c r="R1279" s="3">
        <f t="shared" si="219"/>
        <v>0</v>
      </c>
      <c r="S1279" s="3">
        <f t="shared" si="215"/>
        <v>0</v>
      </c>
      <c r="T1279" s="3">
        <f>(0.5*(1-COS(RADIANS(90-$X$3)))*(D1279+E1279)*'PV model'!$B$4)</f>
        <v>0</v>
      </c>
      <c r="U1279" s="3">
        <f t="shared" si="220"/>
        <v>0</v>
      </c>
      <c r="V1279" s="3">
        <f>('PV model'!$B$13*(U1279/1000)*(1-'PV model'!$B$14*((20+C1279)-25))*'PV model'!$B$10)/'PV model'!$B$12</f>
        <v>0</v>
      </c>
    </row>
    <row r="1280" spans="1:22" x14ac:dyDescent="0.2">
      <c r="A1280" s="10">
        <f t="shared" si="221"/>
        <v>54</v>
      </c>
      <c r="B1280" s="10">
        <f t="shared" si="222"/>
        <v>3</v>
      </c>
      <c r="C1280" s="23">
        <v>4.5999999999999996</v>
      </c>
      <c r="D1280" s="24">
        <v>0</v>
      </c>
      <c r="E1280" s="24">
        <v>0</v>
      </c>
      <c r="F1280" s="48"/>
      <c r="G1280" s="48"/>
      <c r="H1280" s="1">
        <f t="shared" si="223"/>
        <v>-10.521238952455382</v>
      </c>
      <c r="I1280" s="1">
        <f t="shared" si="216"/>
        <v>-13.977408351407593</v>
      </c>
      <c r="J1280" s="4">
        <f>B1280+('PV model'!$B$3/15)+(I1280/60)</f>
        <v>2.4903765274765401</v>
      </c>
      <c r="K1280" s="2">
        <f t="shared" si="217"/>
        <v>142.6443520878519</v>
      </c>
      <c r="L1280" s="2">
        <f>DEGREES(ASIN((((COS(RADIANS('PV model'!$B$2))*COS(RADIANS(H1280))*COS(RADIANS(K1280)))+(SIN(RADIANS('PV model'!$B$2))*SIN(RADIANS(H1280)))))))</f>
        <v>-36.38039614450291</v>
      </c>
      <c r="M1280" s="3">
        <f t="shared" si="213"/>
        <v>0</v>
      </c>
      <c r="N1280" s="2">
        <f t="shared" si="218"/>
        <v>47.814836053348834</v>
      </c>
      <c r="O1280" s="2">
        <f>IF('PV model'!$B$2&gt;0, 180-N1280,IF('PV model'!$B$2&lt;0,0-N1280,N1280))</f>
        <v>132.18516394665116</v>
      </c>
      <c r="P1280" s="2">
        <f>ABS(O1280-'PV model'!$B$5)</f>
        <v>72.814836053348841</v>
      </c>
      <c r="Q1280" s="3">
        <f t="shared" si="214"/>
        <v>126.38039614450292</v>
      </c>
      <c r="R1280" s="3">
        <f t="shared" si="219"/>
        <v>0</v>
      </c>
      <c r="S1280" s="3">
        <f t="shared" si="215"/>
        <v>0</v>
      </c>
      <c r="T1280" s="3">
        <f>(0.5*(1-COS(RADIANS(90-$X$3)))*(D1280+E1280)*'PV model'!$B$4)</f>
        <v>0</v>
      </c>
      <c r="U1280" s="3">
        <f t="shared" si="220"/>
        <v>0</v>
      </c>
      <c r="V1280" s="3">
        <f>('PV model'!$B$13*(U1280/1000)*(1-'PV model'!$B$14*((20+C1280)-25))*'PV model'!$B$10)/'PV model'!$B$12</f>
        <v>0</v>
      </c>
    </row>
    <row r="1281" spans="1:22" x14ac:dyDescent="0.2">
      <c r="A1281" s="10">
        <f t="shared" si="221"/>
        <v>54</v>
      </c>
      <c r="B1281" s="10">
        <f t="shared" si="222"/>
        <v>4</v>
      </c>
      <c r="C1281" s="23">
        <v>4.7</v>
      </c>
      <c r="D1281" s="24">
        <v>0</v>
      </c>
      <c r="E1281" s="24">
        <v>0</v>
      </c>
      <c r="F1281" s="48"/>
      <c r="G1281" s="48"/>
      <c r="H1281" s="1">
        <f t="shared" si="223"/>
        <v>-10.521238952455382</v>
      </c>
      <c r="I1281" s="1">
        <f t="shared" si="216"/>
        <v>-13.977408351407593</v>
      </c>
      <c r="J1281" s="4">
        <f>B1281+('PV model'!$B$3/15)+(I1281/60)</f>
        <v>3.4903765274765401</v>
      </c>
      <c r="K1281" s="2">
        <f t="shared" si="217"/>
        <v>127.6443520878519</v>
      </c>
      <c r="L1281" s="2">
        <f>DEGREES(ASIN((((COS(RADIANS('PV model'!$B$2))*COS(RADIANS(H1281))*COS(RADIANS(K1281)))+(SIN(RADIANS('PV model'!$B$2))*SIN(RADIANS(H1281)))))))</f>
        <v>-29.380459124765075</v>
      </c>
      <c r="M1281" s="3">
        <f t="shared" si="213"/>
        <v>0</v>
      </c>
      <c r="N1281" s="2">
        <f t="shared" si="218"/>
        <v>63.305486294544345</v>
      </c>
      <c r="O1281" s="2">
        <f>IF('PV model'!$B$2&gt;0, 180-N1281,IF('PV model'!$B$2&lt;0,0-N1281,N1281))</f>
        <v>116.69451370545565</v>
      </c>
      <c r="P1281" s="2">
        <f>ABS(O1281-'PV model'!$B$5)</f>
        <v>88.305486294544352</v>
      </c>
      <c r="Q1281" s="3">
        <f t="shared" si="214"/>
        <v>119.38045912476508</v>
      </c>
      <c r="R1281" s="3">
        <f t="shared" si="219"/>
        <v>0</v>
      </c>
      <c r="S1281" s="3">
        <f t="shared" si="215"/>
        <v>0</v>
      </c>
      <c r="T1281" s="3">
        <f>(0.5*(1-COS(RADIANS(90-$X$3)))*(D1281+E1281)*'PV model'!$B$4)</f>
        <v>0</v>
      </c>
      <c r="U1281" s="3">
        <f t="shared" si="220"/>
        <v>0</v>
      </c>
      <c r="V1281" s="3">
        <f>('PV model'!$B$13*(U1281/1000)*(1-'PV model'!$B$14*((20+C1281)-25))*'PV model'!$B$10)/'PV model'!$B$12</f>
        <v>0</v>
      </c>
    </row>
    <row r="1282" spans="1:22" x14ac:dyDescent="0.2">
      <c r="A1282" s="10">
        <f t="shared" si="221"/>
        <v>54</v>
      </c>
      <c r="B1282" s="10">
        <f t="shared" si="222"/>
        <v>5</v>
      </c>
      <c r="C1282" s="23">
        <v>4.9000000000000004</v>
      </c>
      <c r="D1282" s="24">
        <v>0</v>
      </c>
      <c r="E1282" s="24">
        <v>0</v>
      </c>
      <c r="F1282" s="48"/>
      <c r="G1282" s="48"/>
      <c r="H1282" s="1">
        <f t="shared" si="223"/>
        <v>-10.521238952455382</v>
      </c>
      <c r="I1282" s="1">
        <f t="shared" si="216"/>
        <v>-13.977408351407593</v>
      </c>
      <c r="J1282" s="4">
        <f>B1282+('PV model'!$B$3/15)+(I1282/60)</f>
        <v>4.4903765274765401</v>
      </c>
      <c r="K1282" s="2">
        <f t="shared" si="217"/>
        <v>112.6443520878519</v>
      </c>
      <c r="L1282" s="2">
        <f>DEGREES(ASIN((((COS(RADIANS('PV model'!$B$2))*COS(RADIANS(H1282))*COS(RADIANS(K1282)))+(SIN(RADIANS('PV model'!$B$2))*SIN(RADIANS(H1282)))))))</f>
        <v>-21.40087726727543</v>
      </c>
      <c r="M1282" s="3">
        <f t="shared" si="213"/>
        <v>0</v>
      </c>
      <c r="N1282" s="2">
        <f t="shared" si="218"/>
        <v>77.057114476062708</v>
      </c>
      <c r="O1282" s="2">
        <f>IF('PV model'!$B$2&gt;0, 180-N1282,IF('PV model'!$B$2&lt;0,0-N1282,N1282))</f>
        <v>102.94288552393729</v>
      </c>
      <c r="P1282" s="2">
        <f>ABS(O1282-'PV model'!$B$5)</f>
        <v>102.05711447606271</v>
      </c>
      <c r="Q1282" s="3">
        <f t="shared" si="214"/>
        <v>111.40087726727543</v>
      </c>
      <c r="R1282" s="3">
        <f t="shared" si="219"/>
        <v>0</v>
      </c>
      <c r="S1282" s="3">
        <f t="shared" si="215"/>
        <v>0</v>
      </c>
      <c r="T1282" s="3">
        <f>(0.5*(1-COS(RADIANS(90-$X$3)))*(D1282+E1282)*'PV model'!$B$4)</f>
        <v>0</v>
      </c>
      <c r="U1282" s="3">
        <f t="shared" si="220"/>
        <v>0</v>
      </c>
      <c r="V1282" s="3">
        <f>('PV model'!$B$13*(U1282/1000)*(1-'PV model'!$B$14*((20+C1282)-25))*'PV model'!$B$10)/'PV model'!$B$12</f>
        <v>0</v>
      </c>
    </row>
    <row r="1283" spans="1:22" x14ac:dyDescent="0.2">
      <c r="A1283" s="10">
        <f t="shared" si="221"/>
        <v>54</v>
      </c>
      <c r="B1283" s="10">
        <f t="shared" si="222"/>
        <v>6</v>
      </c>
      <c r="C1283" s="23">
        <v>5</v>
      </c>
      <c r="D1283" s="24">
        <v>0</v>
      </c>
      <c r="E1283" s="24">
        <v>0</v>
      </c>
      <c r="F1283" s="48"/>
      <c r="G1283" s="48"/>
      <c r="H1283" s="1">
        <f t="shared" si="223"/>
        <v>-10.521238952455382</v>
      </c>
      <c r="I1283" s="1">
        <f t="shared" si="216"/>
        <v>-13.977408351407593</v>
      </c>
      <c r="J1283" s="4">
        <f>B1283+('PV model'!$B$3/15)+(I1283/60)</f>
        <v>5.4903765274765401</v>
      </c>
      <c r="K1283" s="2">
        <f t="shared" si="217"/>
        <v>97.6443520878519</v>
      </c>
      <c r="L1283" s="2">
        <f>DEGREES(ASIN((((COS(RADIANS('PV model'!$B$2))*COS(RADIANS(H1283))*COS(RADIANS(K1283)))+(SIN(RADIANS('PV model'!$B$2))*SIN(RADIANS(H1283)))))))</f>
        <v>-12.977246830954744</v>
      </c>
      <c r="M1283" s="3">
        <f t="shared" si="213"/>
        <v>0</v>
      </c>
      <c r="N1283" s="2">
        <f t="shared" si="218"/>
        <v>89.743680752992091</v>
      </c>
      <c r="O1283" s="2">
        <f>IF('PV model'!$B$2&gt;0, 180-N1283,IF('PV model'!$B$2&lt;0,0-N1283,N1283))</f>
        <v>90.256319247007909</v>
      </c>
      <c r="P1283" s="2">
        <f>ABS(O1283-'PV model'!$B$5)</f>
        <v>114.74368075299209</v>
      </c>
      <c r="Q1283" s="3">
        <f t="shared" si="214"/>
        <v>102.97724683095474</v>
      </c>
      <c r="R1283" s="3">
        <f t="shared" si="219"/>
        <v>0</v>
      </c>
      <c r="S1283" s="3">
        <f t="shared" si="215"/>
        <v>0</v>
      </c>
      <c r="T1283" s="3">
        <f>(0.5*(1-COS(RADIANS(90-$X$3)))*(D1283+E1283)*'PV model'!$B$4)</f>
        <v>0</v>
      </c>
      <c r="U1283" s="3">
        <f t="shared" si="220"/>
        <v>0</v>
      </c>
      <c r="V1283" s="3">
        <f>('PV model'!$B$13*(U1283/1000)*(1-'PV model'!$B$14*((20+C1283)-25))*'PV model'!$B$10)/'PV model'!$B$12</f>
        <v>0</v>
      </c>
    </row>
    <row r="1284" spans="1:22" x14ac:dyDescent="0.2">
      <c r="A1284" s="10">
        <f t="shared" si="221"/>
        <v>54</v>
      </c>
      <c r="B1284" s="10">
        <f t="shared" si="222"/>
        <v>7</v>
      </c>
      <c r="C1284" s="23">
        <v>5.0999999999999996</v>
      </c>
      <c r="D1284" s="24">
        <v>0</v>
      </c>
      <c r="E1284" s="24">
        <v>0</v>
      </c>
      <c r="F1284" s="48"/>
      <c r="G1284" s="48"/>
      <c r="H1284" s="1">
        <f t="shared" si="223"/>
        <v>-10.521238952455382</v>
      </c>
      <c r="I1284" s="1">
        <f t="shared" si="216"/>
        <v>-13.977408351407593</v>
      </c>
      <c r="J1284" s="4">
        <f>B1284+('PV model'!$B$3/15)+(I1284/60)</f>
        <v>6.4903765274765401</v>
      </c>
      <c r="K1284" s="2">
        <f t="shared" si="217"/>
        <v>82.6443520878519</v>
      </c>
      <c r="L1284" s="2">
        <f>DEGREES(ASIN((((COS(RADIANS('PV model'!$B$2))*COS(RADIANS(H1284))*COS(RADIANS(K1284)))+(SIN(RADIANS('PV model'!$B$2))*SIN(RADIANS(H1284)))))))</f>
        <v>-4.5419403853767477</v>
      </c>
      <c r="M1284" s="3">
        <f t="shared" si="213"/>
        <v>0</v>
      </c>
      <c r="N1284" s="2">
        <f t="shared" si="218"/>
        <v>78.005627229472339</v>
      </c>
      <c r="O1284" s="2">
        <f>IF('PV model'!$B$2&gt;0, 180-N1284,IF('PV model'!$B$2&lt;0,0-N1284,N1284))</f>
        <v>101.99437277052766</v>
      </c>
      <c r="P1284" s="2">
        <f>ABS(O1284-'PV model'!$B$5)</f>
        <v>103.00562722947234</v>
      </c>
      <c r="Q1284" s="3">
        <f t="shared" si="214"/>
        <v>94.541940385376748</v>
      </c>
      <c r="R1284" s="3">
        <f t="shared" si="219"/>
        <v>0</v>
      </c>
      <c r="S1284" s="3">
        <f t="shared" si="215"/>
        <v>0</v>
      </c>
      <c r="T1284" s="3">
        <f>(0.5*(1-COS(RADIANS(90-$X$3)))*(D1284+E1284)*'PV model'!$B$4)</f>
        <v>0</v>
      </c>
      <c r="U1284" s="3">
        <f t="shared" si="220"/>
        <v>0</v>
      </c>
      <c r="V1284" s="3">
        <f>('PV model'!$B$13*(U1284/1000)*(1-'PV model'!$B$14*((20+C1284)-25))*'PV model'!$B$10)/'PV model'!$B$12</f>
        <v>0</v>
      </c>
    </row>
    <row r="1285" spans="1:22" x14ac:dyDescent="0.2">
      <c r="A1285" s="10">
        <f t="shared" si="221"/>
        <v>54</v>
      </c>
      <c r="B1285" s="10">
        <f t="shared" si="222"/>
        <v>8</v>
      </c>
      <c r="C1285" s="23">
        <v>5.3</v>
      </c>
      <c r="D1285" s="24">
        <v>0</v>
      </c>
      <c r="E1285" s="24">
        <v>3.528</v>
      </c>
      <c r="F1285" s="48"/>
      <c r="G1285" s="48"/>
      <c r="H1285" s="1">
        <f t="shared" si="223"/>
        <v>-10.521238952455382</v>
      </c>
      <c r="I1285" s="1">
        <f t="shared" si="216"/>
        <v>-13.977408351407593</v>
      </c>
      <c r="J1285" s="4">
        <f>B1285+('PV model'!$B$3/15)+(I1285/60)</f>
        <v>7.4903765274765401</v>
      </c>
      <c r="K1285" s="2">
        <f t="shared" si="217"/>
        <v>67.6443520878519</v>
      </c>
      <c r="L1285" s="2">
        <f>DEGREES(ASIN((((COS(RADIANS('PV model'!$B$2))*COS(RADIANS(H1285))*COS(RADIANS(K1285)))+(SIN(RADIANS('PV model'!$B$2))*SIN(RADIANS(H1285)))))))</f>
        <v>3.5160257826072341</v>
      </c>
      <c r="M1285" s="3">
        <f t="shared" si="213"/>
        <v>3.5160257826072341</v>
      </c>
      <c r="N1285" s="2">
        <f t="shared" si="218"/>
        <v>65.644809425077611</v>
      </c>
      <c r="O1285" s="2">
        <f>IF('PV model'!$B$2&gt;0, 180-N1285,IF('PV model'!$B$2&lt;0,0-N1285,N1285))</f>
        <v>114.35519057492239</v>
      </c>
      <c r="P1285" s="2">
        <f>ABS(O1285-'PV model'!$B$5)</f>
        <v>90.644809425077611</v>
      </c>
      <c r="Q1285" s="3">
        <f t="shared" si="214"/>
        <v>86.483974217392756</v>
      </c>
      <c r="R1285" s="3">
        <f t="shared" si="219"/>
        <v>0</v>
      </c>
      <c r="S1285" s="3">
        <f t="shared" si="215"/>
        <v>3.528</v>
      </c>
      <c r="T1285" s="3">
        <f>(0.5*(1-COS(RADIANS(90-$X$3)))*(D1285+E1285)*'PV model'!$B$4)</f>
        <v>0</v>
      </c>
      <c r="U1285" s="3">
        <f t="shared" si="220"/>
        <v>3.528</v>
      </c>
      <c r="V1285" s="3">
        <f>('PV model'!$B$13*(U1285/1000)*(1-'PV model'!$B$14*((20+C1285)-25))*'PV model'!$B$10)/'PV model'!$B$12</f>
        <v>0.35223568934399996</v>
      </c>
    </row>
    <row r="1286" spans="1:22" x14ac:dyDescent="0.2">
      <c r="A1286" s="10">
        <f t="shared" si="221"/>
        <v>54</v>
      </c>
      <c r="B1286" s="10">
        <f t="shared" si="222"/>
        <v>9</v>
      </c>
      <c r="C1286" s="23">
        <v>5.4</v>
      </c>
      <c r="D1286" s="24">
        <v>172.85730000000001</v>
      </c>
      <c r="E1286" s="24">
        <v>37.043999999999997</v>
      </c>
      <c r="F1286" s="48"/>
      <c r="G1286" s="48"/>
      <c r="H1286" s="1">
        <f t="shared" si="223"/>
        <v>-10.521238952455382</v>
      </c>
      <c r="I1286" s="1">
        <f t="shared" si="216"/>
        <v>-13.977408351407593</v>
      </c>
      <c r="J1286" s="4">
        <f>B1286+('PV model'!$B$3/15)+(I1286/60)</f>
        <v>8.4903765274765401</v>
      </c>
      <c r="K1286" s="2">
        <f t="shared" si="217"/>
        <v>52.6443520878519</v>
      </c>
      <c r="L1286" s="2">
        <f>DEGREES(ASIN((((COS(RADIANS('PV model'!$B$2))*COS(RADIANS(H1286))*COS(RADIANS(K1286)))+(SIN(RADIANS('PV model'!$B$2))*SIN(RADIANS(H1286)))))))</f>
        <v>10.801646107143473</v>
      </c>
      <c r="M1286" s="3">
        <f t="shared" ref="M1286:M1349" si="224">IF(L1286&gt;0, L1286, 0)</f>
        <v>10.801646107143473</v>
      </c>
      <c r="N1286" s="2">
        <f t="shared" si="218"/>
        <v>52.713593732528437</v>
      </c>
      <c r="O1286" s="2">
        <f>IF('PV model'!$B$2&gt;0, 180-N1286,IF('PV model'!$B$2&lt;0,0-N1286,N1286))</f>
        <v>127.28640626747156</v>
      </c>
      <c r="P1286" s="2">
        <f>ABS(O1286-'PV model'!$B$5)</f>
        <v>77.713593732528437</v>
      </c>
      <c r="Q1286" s="3">
        <f t="shared" ref="Q1286:Q1349" si="225">DEGREES(ACOS((SIN(RADIANS(L1286))*COS(RADIANS(90-$X$3))+COS(RADIANS(L1286))*COS(RADIANS(P1286))*SIN(RADIANS(90-$X$3)))))</f>
        <v>79.198353892856531</v>
      </c>
      <c r="R1286" s="3">
        <f t="shared" si="219"/>
        <v>172.85730000000004</v>
      </c>
      <c r="S1286" s="3">
        <f t="shared" ref="S1286:S1349" si="226">IF($Z$3=TRUE, IF(E1286=0,0,E1286*(0.5*(1+COS(RADIANS(90-$X$3))*(1+(1-(E1286^2/(D1286+E1286)^2))*(SIN(RADIANS(0.5*$X$3))^3)))*(1+(1-(E1286^2/(D1286+E1286)^2))*(COS(RADIANS(Q1286))^2)*(SIN(RADIANS(90-L1286))^3)))), IF(E1286=0,0,E1286*(0.5*(1+COS(RADIANS(90-$X$3))))))</f>
        <v>44.787900482964268</v>
      </c>
      <c r="T1286" s="3">
        <f>(0.5*(1-COS(RADIANS(90-$X$3)))*(D1286+E1286)*'PV model'!$B$4)</f>
        <v>0</v>
      </c>
      <c r="U1286" s="3">
        <f t="shared" si="220"/>
        <v>217.6452004829643</v>
      </c>
      <c r="V1286" s="3">
        <f>('PV model'!$B$13*(U1286/1000)*(1-'PV model'!$B$14*((20+C1286)-25))*'PV model'!$B$10)/'PV model'!$B$12</f>
        <v>21.721004937492662</v>
      </c>
    </row>
    <row r="1287" spans="1:22" x14ac:dyDescent="0.2">
      <c r="A1287" s="10">
        <f t="shared" si="221"/>
        <v>54</v>
      </c>
      <c r="B1287" s="10">
        <f t="shared" si="222"/>
        <v>10</v>
      </c>
      <c r="C1287" s="23">
        <v>5.7</v>
      </c>
      <c r="D1287" s="24">
        <v>447.85755</v>
      </c>
      <c r="E1287" s="24">
        <v>63.504000000000005</v>
      </c>
      <c r="F1287" s="48"/>
      <c r="G1287" s="48"/>
      <c r="H1287" s="1">
        <f t="shared" si="223"/>
        <v>-10.521238952455382</v>
      </c>
      <c r="I1287" s="1">
        <f t="shared" ref="I1287:I1350" si="227">9.87*SIN(RADIANS(1.978*A1287-160.22))-7.53*COS(RADIANS(0.989*A1287-80.11))-1.5*SIN((RADIANS(0.989*A1287-80.11)))</f>
        <v>-13.977408351407593</v>
      </c>
      <c r="J1287" s="4">
        <f>B1287+('PV model'!$B$3/15)+(I1287/60)</f>
        <v>9.4903765274765401</v>
      </c>
      <c r="K1287" s="2">
        <f t="shared" ref="K1287:K1350" si="228">15*(12-J1287)</f>
        <v>37.6443520878519</v>
      </c>
      <c r="L1287" s="2">
        <f>DEGREES(ASIN((((COS(RADIANS('PV model'!$B$2))*COS(RADIANS(H1287))*COS(RADIANS(K1287)))+(SIN(RADIANS('PV model'!$B$2))*SIN(RADIANS(H1287)))))))</f>
        <v>16.885759159972679</v>
      </c>
      <c r="M1287" s="3">
        <f t="shared" si="224"/>
        <v>16.885759159972679</v>
      </c>
      <c r="N1287" s="2">
        <f t="shared" ref="N1287:N1350" si="229">DEGREES(ASIN((COS(RADIANS(H1287))*SIN(RADIANS(K1287)))/COS(RADIANS(L1287))))</f>
        <v>38.869295833072016</v>
      </c>
      <c r="O1287" s="2">
        <f>IF('PV model'!$B$2&gt;0, 180-N1287,IF('PV model'!$B$2&lt;0,0-N1287,N1287))</f>
        <v>141.13070416692798</v>
      </c>
      <c r="P1287" s="2">
        <f>ABS(O1287-'PV model'!$B$5)</f>
        <v>63.869295833072016</v>
      </c>
      <c r="Q1287" s="3">
        <f t="shared" si="225"/>
        <v>73.114240840027321</v>
      </c>
      <c r="R1287" s="3">
        <f t="shared" ref="R1287:R1350" si="230">IF(D1287=0,0,D1287*COS(RADIANS(Q1287))/SIN(RADIANS(L1287)))</f>
        <v>447.85755000000017</v>
      </c>
      <c r="S1287" s="3">
        <f t="shared" si="226"/>
        <v>79.983199116932681</v>
      </c>
      <c r="T1287" s="3">
        <f>(0.5*(1-COS(RADIANS(90-$X$3)))*(D1287+E1287)*'PV model'!$B$4)</f>
        <v>0</v>
      </c>
      <c r="U1287" s="3">
        <f t="shared" ref="U1287:U1350" si="231">R1287+S1287+T1287</f>
        <v>527.8407491169329</v>
      </c>
      <c r="V1287" s="3">
        <f>('PV model'!$B$13*(U1287/1000)*(1-'PV model'!$B$14*((20+C1287)-25))*'PV model'!$B$10)/'PV model'!$B$12</f>
        <v>52.615224990139765</v>
      </c>
    </row>
    <row r="1288" spans="1:22" x14ac:dyDescent="0.2">
      <c r="A1288" s="10">
        <f t="shared" ref="A1288:A1351" si="232">IF(B1288&gt;1,A1287,A1287+1)</f>
        <v>54</v>
      </c>
      <c r="B1288" s="10">
        <f t="shared" ref="B1288:B1351" si="233">IF(B1287&lt;24,B1287+1,1)</f>
        <v>11</v>
      </c>
      <c r="C1288" s="23">
        <v>6.1</v>
      </c>
      <c r="D1288" s="24">
        <v>607.24545000000001</v>
      </c>
      <c r="E1288" s="24">
        <v>74.087999999999994</v>
      </c>
      <c r="F1288" s="48"/>
      <c r="G1288" s="48"/>
      <c r="H1288" s="1">
        <f t="shared" ref="H1288:H1351" si="234">(23.465*SIN(RADIANS(280.1+0.9863*A1288)))</f>
        <v>-10.521238952455382</v>
      </c>
      <c r="I1288" s="1">
        <f t="shared" si="227"/>
        <v>-13.977408351407593</v>
      </c>
      <c r="J1288" s="4">
        <f>B1288+('PV model'!$B$3/15)+(I1288/60)</f>
        <v>10.49037652747654</v>
      </c>
      <c r="K1288" s="2">
        <f t="shared" si="228"/>
        <v>22.6443520878519</v>
      </c>
      <c r="L1288" s="2">
        <f>DEGREES(ASIN((((COS(RADIANS('PV model'!$B$2))*COS(RADIANS(H1288))*COS(RADIANS(K1288)))+(SIN(RADIANS('PV model'!$B$2))*SIN(RADIANS(H1288)))))))</f>
        <v>21.313405092539259</v>
      </c>
      <c r="M1288" s="3">
        <f t="shared" si="224"/>
        <v>21.313405092539259</v>
      </c>
      <c r="N1288" s="2">
        <f t="shared" si="229"/>
        <v>23.974313021267946</v>
      </c>
      <c r="O1288" s="2">
        <f>IF('PV model'!$B$2&gt;0, 180-N1288,IF('PV model'!$B$2&lt;0,0-N1288,N1288))</f>
        <v>156.02568697873204</v>
      </c>
      <c r="P1288" s="2">
        <f>ABS(O1288-'PV model'!$B$5)</f>
        <v>48.97431302126796</v>
      </c>
      <c r="Q1288" s="3">
        <f t="shared" si="225"/>
        <v>68.686594907460744</v>
      </c>
      <c r="R1288" s="3">
        <f t="shared" si="230"/>
        <v>607.24545000000001</v>
      </c>
      <c r="S1288" s="3">
        <f t="shared" si="226"/>
        <v>96.216377809461036</v>
      </c>
      <c r="T1288" s="3">
        <f>(0.5*(1-COS(RADIANS(90-$X$3)))*(D1288+E1288)*'PV model'!$B$4)</f>
        <v>0</v>
      </c>
      <c r="U1288" s="3">
        <f t="shared" si="231"/>
        <v>703.46182780946106</v>
      </c>
      <c r="V1288" s="3">
        <f>('PV model'!$B$13*(U1288/1000)*(1-'PV model'!$B$14*((20+C1288)-25))*'PV model'!$B$10)/'PV model'!$B$12</f>
        <v>70.008644912879262</v>
      </c>
    </row>
    <row r="1289" spans="1:22" x14ac:dyDescent="0.2">
      <c r="A1289" s="10">
        <f t="shared" si="232"/>
        <v>54</v>
      </c>
      <c r="B1289" s="10">
        <f t="shared" si="233"/>
        <v>12</v>
      </c>
      <c r="C1289" s="23">
        <v>6.4</v>
      </c>
      <c r="D1289" s="24">
        <v>680.2047</v>
      </c>
      <c r="E1289" s="24">
        <v>81.144000000000005</v>
      </c>
      <c r="F1289" s="48"/>
      <c r="G1289" s="48"/>
      <c r="H1289" s="1">
        <f t="shared" si="234"/>
        <v>-10.521238952455382</v>
      </c>
      <c r="I1289" s="1">
        <f t="shared" si="227"/>
        <v>-13.977408351407593</v>
      </c>
      <c r="J1289" s="4">
        <f>B1289+('PV model'!$B$3/15)+(I1289/60)</f>
        <v>11.49037652747654</v>
      </c>
      <c r="K1289" s="2">
        <f t="shared" si="228"/>
        <v>7.6443520878518978</v>
      </c>
      <c r="L1289" s="2">
        <f>DEGREES(ASIN((((COS(RADIANS('PV model'!$B$2))*COS(RADIANS(H1289))*COS(RADIANS(K1289)))+(SIN(RADIANS('PV model'!$B$2))*SIN(RADIANS(H1289)))))))</f>
        <v>23.668785957051476</v>
      </c>
      <c r="M1289" s="3">
        <f t="shared" si="224"/>
        <v>23.668785957051476</v>
      </c>
      <c r="N1289" s="2">
        <f t="shared" si="229"/>
        <v>8.2098574588343798</v>
      </c>
      <c r="O1289" s="2">
        <f>IF('PV model'!$B$2&gt;0, 180-N1289,IF('PV model'!$B$2&lt;0,0-N1289,N1289))</f>
        <v>171.79014254116561</v>
      </c>
      <c r="P1289" s="2">
        <f>ABS(O1289-'PV model'!$B$5)</f>
        <v>33.209857458834392</v>
      </c>
      <c r="Q1289" s="3">
        <f t="shared" si="225"/>
        <v>66.331214042948517</v>
      </c>
      <c r="R1289" s="3">
        <f t="shared" si="230"/>
        <v>680.20470000000012</v>
      </c>
      <c r="S1289" s="3">
        <f t="shared" si="226"/>
        <v>106.99421176843678</v>
      </c>
      <c r="T1289" s="3">
        <f>(0.5*(1-COS(RADIANS(90-$X$3)))*(D1289+E1289)*'PV model'!$B$4)</f>
        <v>0</v>
      </c>
      <c r="U1289" s="3">
        <f t="shared" si="231"/>
        <v>787.19891176843691</v>
      </c>
      <c r="V1289" s="3">
        <f>('PV model'!$B$13*(U1289/1000)*(1-'PV model'!$B$14*((20+C1289)-25))*'PV model'!$B$10)/'PV model'!$B$12</f>
        <v>78.247748162338851</v>
      </c>
    </row>
    <row r="1290" spans="1:22" x14ac:dyDescent="0.2">
      <c r="A1290" s="10">
        <f t="shared" si="232"/>
        <v>54</v>
      </c>
      <c r="B1290" s="10">
        <f t="shared" si="233"/>
        <v>13</v>
      </c>
      <c r="C1290" s="23">
        <v>6.5</v>
      </c>
      <c r="D1290" s="24">
        <v>706.02105000000006</v>
      </c>
      <c r="E1290" s="24">
        <v>82.908000000000001</v>
      </c>
      <c r="F1290" s="48"/>
      <c r="G1290" s="48"/>
      <c r="H1290" s="1">
        <f t="shared" si="234"/>
        <v>-10.521238952455382</v>
      </c>
      <c r="I1290" s="1">
        <f t="shared" si="227"/>
        <v>-13.977408351407593</v>
      </c>
      <c r="J1290" s="4">
        <f>B1290+('PV model'!$B$3/15)+(I1290/60)</f>
        <v>12.49037652747654</v>
      </c>
      <c r="K1290" s="2">
        <f t="shared" si="228"/>
        <v>-7.3556479121481022</v>
      </c>
      <c r="L1290" s="2">
        <f>DEGREES(ASIN((((COS(RADIANS('PV model'!$B$2))*COS(RADIANS(H1290))*COS(RADIANS(K1290)))+(SIN(RADIANS('PV model'!$B$2))*SIN(RADIANS(H1290)))))))</f>
        <v>23.691700615051385</v>
      </c>
      <c r="M1290" s="3">
        <f t="shared" si="224"/>
        <v>23.691700615051385</v>
      </c>
      <c r="N1290" s="2">
        <f t="shared" si="229"/>
        <v>-7.9009215197813569</v>
      </c>
      <c r="O1290" s="2">
        <f>IF('PV model'!$B$2&gt;0, 180-N1290,IF('PV model'!$B$2&lt;0,0-N1290,N1290))</f>
        <v>187.90092151978135</v>
      </c>
      <c r="P1290" s="2">
        <f>ABS(O1290-'PV model'!$B$5)</f>
        <v>17.099078480218651</v>
      </c>
      <c r="Q1290" s="3">
        <f t="shared" si="225"/>
        <v>66.308299384948612</v>
      </c>
      <c r="R1290" s="3">
        <f t="shared" si="230"/>
        <v>706.02105000000017</v>
      </c>
      <c r="S1290" s="3">
        <f t="shared" si="226"/>
        <v>109.34465184497031</v>
      </c>
      <c r="T1290" s="3">
        <f>(0.5*(1-COS(RADIANS(90-$X$3)))*(D1290+E1290)*'PV model'!$B$4)</f>
        <v>0</v>
      </c>
      <c r="U1290" s="3">
        <f t="shared" si="231"/>
        <v>815.36570184497054</v>
      </c>
      <c r="V1290" s="3">
        <f>('PV model'!$B$13*(U1290/1000)*(1-'PV model'!$B$14*((20+C1290)-25))*'PV model'!$B$10)/'PV model'!$B$12</f>
        <v>81.014931823084709</v>
      </c>
    </row>
    <row r="1291" spans="1:22" x14ac:dyDescent="0.2">
      <c r="A1291" s="10">
        <f t="shared" si="232"/>
        <v>54</v>
      </c>
      <c r="B1291" s="10">
        <f t="shared" si="233"/>
        <v>14</v>
      </c>
      <c r="C1291" s="23">
        <v>6.5</v>
      </c>
      <c r="D1291" s="24">
        <v>685.81695000000002</v>
      </c>
      <c r="E1291" s="24">
        <v>82.025999999999996</v>
      </c>
      <c r="F1291" s="48"/>
      <c r="G1291" s="48"/>
      <c r="H1291" s="1">
        <f t="shared" si="234"/>
        <v>-10.521238952455382</v>
      </c>
      <c r="I1291" s="1">
        <f t="shared" si="227"/>
        <v>-13.977408351407593</v>
      </c>
      <c r="J1291" s="4">
        <f>B1291+('PV model'!$B$3/15)+(I1291/60)</f>
        <v>13.49037652747654</v>
      </c>
      <c r="K1291" s="2">
        <f t="shared" si="228"/>
        <v>-22.3556479121481</v>
      </c>
      <c r="L1291" s="2">
        <f>DEGREES(ASIN((((COS(RADIANS('PV model'!$B$2))*COS(RADIANS(H1291))*COS(RADIANS(K1291)))+(SIN(RADIANS('PV model'!$B$2))*SIN(RADIANS(H1291)))))))</f>
        <v>21.379462565278761</v>
      </c>
      <c r="M1291" s="3">
        <f t="shared" si="224"/>
        <v>21.379462565278761</v>
      </c>
      <c r="N1291" s="2">
        <f t="shared" si="229"/>
        <v>-23.677922707354593</v>
      </c>
      <c r="O1291" s="2">
        <f>IF('PV model'!$B$2&gt;0, 180-N1291,IF('PV model'!$B$2&lt;0,0-N1291,N1291))</f>
        <v>203.67792270735458</v>
      </c>
      <c r="P1291" s="2">
        <f>ABS(O1291-'PV model'!$B$5)</f>
        <v>1.3220772926454174</v>
      </c>
      <c r="Q1291" s="3">
        <f t="shared" si="225"/>
        <v>68.620537434721228</v>
      </c>
      <c r="R1291" s="3">
        <f t="shared" si="230"/>
        <v>685.81695000000025</v>
      </c>
      <c r="S1291" s="3">
        <f t="shared" si="226"/>
        <v>106.58251756192293</v>
      </c>
      <c r="T1291" s="3">
        <f>(0.5*(1-COS(RADIANS(90-$X$3)))*(D1291+E1291)*'PV model'!$B$4)</f>
        <v>0</v>
      </c>
      <c r="U1291" s="3">
        <f t="shared" si="231"/>
        <v>792.39946756192319</v>
      </c>
      <c r="V1291" s="3">
        <f>('PV model'!$B$13*(U1291/1000)*(1-'PV model'!$B$14*((20+C1291)-25))*'PV model'!$B$10)/'PV model'!$B$12</f>
        <v>78.733001272824893</v>
      </c>
    </row>
    <row r="1292" spans="1:22" x14ac:dyDescent="0.2">
      <c r="A1292" s="10">
        <f t="shared" si="232"/>
        <v>54</v>
      </c>
      <c r="B1292" s="10">
        <f t="shared" si="233"/>
        <v>15</v>
      </c>
      <c r="C1292" s="23">
        <v>6.6</v>
      </c>
      <c r="D1292" s="24">
        <v>591.53115000000003</v>
      </c>
      <c r="E1292" s="24">
        <v>84.672000000000011</v>
      </c>
      <c r="F1292" s="48"/>
      <c r="G1292" s="48"/>
      <c r="H1292" s="1">
        <f t="shared" si="234"/>
        <v>-10.521238952455382</v>
      </c>
      <c r="I1292" s="1">
        <f t="shared" si="227"/>
        <v>-13.977408351407593</v>
      </c>
      <c r="J1292" s="4">
        <f>B1292+('PV model'!$B$3/15)+(I1292/60)</f>
        <v>14.49037652747654</v>
      </c>
      <c r="K1292" s="2">
        <f t="shared" si="228"/>
        <v>-37.3556479121481</v>
      </c>
      <c r="L1292" s="2">
        <f>DEGREES(ASIN((((COS(RADIANS('PV model'!$B$2))*COS(RADIANS(H1292))*COS(RADIANS(K1292)))+(SIN(RADIANS('PV model'!$B$2))*SIN(RADIANS(H1292)))))))</f>
        <v>16.988070047221036</v>
      </c>
      <c r="M1292" s="3">
        <f t="shared" si="224"/>
        <v>16.988070047221036</v>
      </c>
      <c r="N1292" s="2">
        <f t="shared" si="229"/>
        <v>-38.592520360885501</v>
      </c>
      <c r="O1292" s="2">
        <f>IF('PV model'!$B$2&gt;0, 180-N1292,IF('PV model'!$B$2&lt;0,0-N1292,N1292))</f>
        <v>218.59252036088549</v>
      </c>
      <c r="P1292" s="2">
        <f>ABS(O1292-'PV model'!$B$5)</f>
        <v>13.592520360885487</v>
      </c>
      <c r="Q1292" s="3">
        <f t="shared" si="225"/>
        <v>73.011929952778956</v>
      </c>
      <c r="R1292" s="3">
        <f t="shared" si="230"/>
        <v>591.53115000000048</v>
      </c>
      <c r="S1292" s="3">
        <f t="shared" si="226"/>
        <v>106.71164303455677</v>
      </c>
      <c r="T1292" s="3">
        <f>(0.5*(1-COS(RADIANS(90-$X$3)))*(D1292+E1292)*'PV model'!$B$4)</f>
        <v>0</v>
      </c>
      <c r="U1292" s="3">
        <f t="shared" si="231"/>
        <v>698.24279303455728</v>
      </c>
      <c r="V1292" s="3">
        <f>('PV model'!$B$13*(U1292/1000)*(1-'PV model'!$B$14*((20+C1292)-25))*'PV model'!$B$10)/'PV model'!$B$12</f>
        <v>69.349652954347249</v>
      </c>
    </row>
    <row r="1293" spans="1:22" x14ac:dyDescent="0.2">
      <c r="A1293" s="10">
        <f t="shared" si="232"/>
        <v>54</v>
      </c>
      <c r="B1293" s="10">
        <f t="shared" si="233"/>
        <v>16</v>
      </c>
      <c r="C1293" s="23">
        <v>6</v>
      </c>
      <c r="D1293" s="24">
        <v>440.00040000000001</v>
      </c>
      <c r="E1293" s="24">
        <v>77.616</v>
      </c>
      <c r="F1293" s="48"/>
      <c r="G1293" s="48"/>
      <c r="H1293" s="1">
        <f t="shared" si="234"/>
        <v>-10.521238952455382</v>
      </c>
      <c r="I1293" s="1">
        <f t="shared" si="227"/>
        <v>-13.977408351407593</v>
      </c>
      <c r="J1293" s="4">
        <f>B1293+('PV model'!$B$3/15)+(I1293/60)</f>
        <v>15.49037652747654</v>
      </c>
      <c r="K1293" s="2">
        <f t="shared" si="228"/>
        <v>-52.3556479121481</v>
      </c>
      <c r="L1293" s="2">
        <f>DEGREES(ASIN((((COS(RADIANS('PV model'!$B$2))*COS(RADIANS(H1293))*COS(RADIANS(K1293)))+(SIN(RADIANS('PV model'!$B$2))*SIN(RADIANS(H1293)))))))</f>
        <v>10.931525936913156</v>
      </c>
      <c r="M1293" s="3">
        <f t="shared" si="224"/>
        <v>10.931525936913156</v>
      </c>
      <c r="N1293" s="2">
        <f t="shared" si="229"/>
        <v>-52.456592374789508</v>
      </c>
      <c r="O1293" s="2">
        <f>IF('PV model'!$B$2&gt;0, 180-N1293,IF('PV model'!$B$2&lt;0,0-N1293,N1293))</f>
        <v>232.45659237478952</v>
      </c>
      <c r="P1293" s="2">
        <f>ABS(O1293-'PV model'!$B$5)</f>
        <v>27.456592374789523</v>
      </c>
      <c r="Q1293" s="3">
        <f t="shared" si="225"/>
        <v>79.068474063086853</v>
      </c>
      <c r="R1293" s="3">
        <f t="shared" si="230"/>
        <v>440.0003999999999</v>
      </c>
      <c r="S1293" s="3">
        <f t="shared" si="226"/>
        <v>94.057068706335997</v>
      </c>
      <c r="T1293" s="3">
        <f>(0.5*(1-COS(RADIANS(90-$X$3)))*(D1293+E1293)*'PV model'!$B$4)</f>
        <v>0</v>
      </c>
      <c r="U1293" s="3">
        <f t="shared" si="231"/>
        <v>534.05746870633584</v>
      </c>
      <c r="V1293" s="3">
        <f>('PV model'!$B$13*(U1293/1000)*(1-'PV model'!$B$14*((20+C1293)-25))*'PV model'!$B$10)/'PV model'!$B$12</f>
        <v>53.170847033597788</v>
      </c>
    </row>
    <row r="1294" spans="1:22" x14ac:dyDescent="0.2">
      <c r="A1294" s="10">
        <f t="shared" si="232"/>
        <v>54</v>
      </c>
      <c r="B1294" s="10">
        <f t="shared" si="233"/>
        <v>17</v>
      </c>
      <c r="C1294" s="23">
        <v>5.4</v>
      </c>
      <c r="D1294" s="24">
        <v>267.1431</v>
      </c>
      <c r="E1294" s="24">
        <v>42.336000000000006</v>
      </c>
      <c r="F1294" s="48"/>
      <c r="G1294" s="48"/>
      <c r="H1294" s="1">
        <f t="shared" si="234"/>
        <v>-10.521238952455382</v>
      </c>
      <c r="I1294" s="1">
        <f t="shared" si="227"/>
        <v>-13.977408351407593</v>
      </c>
      <c r="J1294" s="4">
        <f>B1294+('PV model'!$B$3/15)+(I1294/60)</f>
        <v>16.490376527476538</v>
      </c>
      <c r="K1294" s="2">
        <f t="shared" si="228"/>
        <v>-67.355647912148072</v>
      </c>
      <c r="L1294" s="2">
        <f>DEGREES(ASIN((((COS(RADIANS('PV model'!$B$2))*COS(RADIANS(H1294))*COS(RADIANS(K1294)))+(SIN(RADIANS('PV model'!$B$2))*SIN(RADIANS(H1294)))))))</f>
        <v>3.6648541199093869</v>
      </c>
      <c r="M1294" s="3">
        <f t="shared" si="224"/>
        <v>3.6648541199093869</v>
      </c>
      <c r="N1294" s="2">
        <f t="shared" si="229"/>
        <v>-65.40262943271668</v>
      </c>
      <c r="O1294" s="2">
        <f>IF('PV model'!$B$2&gt;0, 180-N1294,IF('PV model'!$B$2&lt;0,0-N1294,N1294))</f>
        <v>245.40262943271668</v>
      </c>
      <c r="P1294" s="2">
        <f>ABS(O1294-'PV model'!$B$5)</f>
        <v>40.40262943271668</v>
      </c>
      <c r="Q1294" s="3">
        <f t="shared" si="225"/>
        <v>86.335145880090607</v>
      </c>
      <c r="R1294" s="3">
        <f t="shared" si="230"/>
        <v>267.1431000000004</v>
      </c>
      <c r="S1294" s="3">
        <f t="shared" si="226"/>
        <v>49.877929133297229</v>
      </c>
      <c r="T1294" s="3">
        <f>(0.5*(1-COS(RADIANS(90-$X$3)))*(D1294+E1294)*'PV model'!$B$4)</f>
        <v>0</v>
      </c>
      <c r="U1294" s="3">
        <f t="shared" si="231"/>
        <v>317.02102913329765</v>
      </c>
      <c r="V1294" s="3">
        <f>('PV model'!$B$13*(U1294/1000)*(1-'PV model'!$B$14*((20+C1294)-25))*'PV model'!$B$10)/'PV model'!$B$12</f>
        <v>31.638718996848969</v>
      </c>
    </row>
    <row r="1295" spans="1:22" x14ac:dyDescent="0.2">
      <c r="A1295" s="10">
        <f t="shared" si="232"/>
        <v>54</v>
      </c>
      <c r="B1295" s="10">
        <f t="shared" si="233"/>
        <v>18</v>
      </c>
      <c r="C1295" s="23">
        <v>4.8</v>
      </c>
      <c r="D1295" s="24">
        <v>0</v>
      </c>
      <c r="E1295" s="24">
        <v>8.82</v>
      </c>
      <c r="F1295" s="48"/>
      <c r="G1295" s="48"/>
      <c r="H1295" s="1">
        <f t="shared" si="234"/>
        <v>-10.521238952455382</v>
      </c>
      <c r="I1295" s="1">
        <f t="shared" si="227"/>
        <v>-13.977408351407593</v>
      </c>
      <c r="J1295" s="4">
        <f>B1295+('PV model'!$B$3/15)+(I1295/60)</f>
        <v>17.490376527476538</v>
      </c>
      <c r="K1295" s="2">
        <f t="shared" si="228"/>
        <v>-82.355647912148072</v>
      </c>
      <c r="L1295" s="2">
        <f>DEGREES(ASIN((((COS(RADIANS('PV model'!$B$2))*COS(RADIANS(H1295))*COS(RADIANS(K1295)))+(SIN(RADIANS('PV model'!$B$2))*SIN(RADIANS(H1295)))))))</f>
        <v>-4.3820568019323316</v>
      </c>
      <c r="M1295" s="3">
        <f t="shared" si="224"/>
        <v>0</v>
      </c>
      <c r="N1295" s="2">
        <f t="shared" si="229"/>
        <v>-77.77037584269155</v>
      </c>
      <c r="O1295" s="2">
        <f>IF('PV model'!$B$2&gt;0, 180-N1295,IF('PV model'!$B$2&lt;0,0-N1295,N1295))</f>
        <v>257.77037584269158</v>
      </c>
      <c r="P1295" s="2">
        <f>ABS(O1295-'PV model'!$B$5)</f>
        <v>52.770375842691578</v>
      </c>
      <c r="Q1295" s="3">
        <f t="shared" si="225"/>
        <v>94.382056801932336</v>
      </c>
      <c r="R1295" s="3">
        <f t="shared" si="230"/>
        <v>0</v>
      </c>
      <c r="S1295" s="3">
        <f t="shared" si="226"/>
        <v>8.82</v>
      </c>
      <c r="T1295" s="3">
        <f>(0.5*(1-COS(RADIANS(90-$X$3)))*(D1295+E1295)*'PV model'!$B$4)</f>
        <v>0</v>
      </c>
      <c r="U1295" s="3">
        <f t="shared" si="231"/>
        <v>8.82</v>
      </c>
      <c r="V1295" s="3">
        <f>('PV model'!$B$13*(U1295/1000)*(1-'PV model'!$B$14*((20+C1295)-25))*'PV model'!$B$10)/'PV model'!$B$12</f>
        <v>0.8823525177599999</v>
      </c>
    </row>
    <row r="1296" spans="1:22" x14ac:dyDescent="0.2">
      <c r="A1296" s="10">
        <f t="shared" si="232"/>
        <v>54</v>
      </c>
      <c r="B1296" s="10">
        <f t="shared" si="233"/>
        <v>19</v>
      </c>
      <c r="C1296" s="23">
        <v>4.2</v>
      </c>
      <c r="D1296" s="24">
        <v>0</v>
      </c>
      <c r="E1296" s="24">
        <v>0</v>
      </c>
      <c r="F1296" s="48"/>
      <c r="G1296" s="48"/>
      <c r="H1296" s="1">
        <f t="shared" si="234"/>
        <v>-10.521238952455382</v>
      </c>
      <c r="I1296" s="1">
        <f t="shared" si="227"/>
        <v>-13.977408351407593</v>
      </c>
      <c r="J1296" s="4">
        <f>B1296+('PV model'!$B$3/15)+(I1296/60)</f>
        <v>18.490376527476538</v>
      </c>
      <c r="K1296" s="2">
        <f t="shared" si="228"/>
        <v>-97.355647912148072</v>
      </c>
      <c r="L1296" s="2">
        <f>DEGREES(ASIN((((COS(RADIANS('PV model'!$B$2))*COS(RADIANS(H1296))*COS(RADIANS(K1296)))+(SIN(RADIANS('PV model'!$B$2))*SIN(RADIANS(H1296)))))))</f>
        <v>-12.813723572283754</v>
      </c>
      <c r="M1296" s="3">
        <f t="shared" si="224"/>
        <v>0</v>
      </c>
      <c r="N1296" s="2">
        <f t="shared" si="229"/>
        <v>-89.981699307903867</v>
      </c>
      <c r="O1296" s="2">
        <f>IF('PV model'!$B$2&gt;0, 180-N1296,IF('PV model'!$B$2&lt;0,0-N1296,N1296))</f>
        <v>269.98169930790385</v>
      </c>
      <c r="P1296" s="2">
        <f>ABS(O1296-'PV model'!$B$5)</f>
        <v>64.981699307903853</v>
      </c>
      <c r="Q1296" s="3">
        <f t="shared" si="225"/>
        <v>102.81372357228375</v>
      </c>
      <c r="R1296" s="3">
        <f t="shared" si="230"/>
        <v>0</v>
      </c>
      <c r="S1296" s="3">
        <f t="shared" si="226"/>
        <v>0</v>
      </c>
      <c r="T1296" s="3">
        <f>(0.5*(1-COS(RADIANS(90-$X$3)))*(D1296+E1296)*'PV model'!$B$4)</f>
        <v>0</v>
      </c>
      <c r="U1296" s="3">
        <f t="shared" si="231"/>
        <v>0</v>
      </c>
      <c r="V1296" s="3">
        <f>('PV model'!$B$13*(U1296/1000)*(1-'PV model'!$B$14*((20+C1296)-25))*'PV model'!$B$10)/'PV model'!$B$12</f>
        <v>0</v>
      </c>
    </row>
    <row r="1297" spans="1:22" x14ac:dyDescent="0.2">
      <c r="A1297" s="10">
        <f t="shared" si="232"/>
        <v>54</v>
      </c>
      <c r="B1297" s="10">
        <f t="shared" si="233"/>
        <v>20</v>
      </c>
      <c r="C1297" s="23">
        <v>3.5</v>
      </c>
      <c r="D1297" s="24">
        <v>0</v>
      </c>
      <c r="E1297" s="24">
        <v>0</v>
      </c>
      <c r="F1297" s="48"/>
      <c r="G1297" s="48"/>
      <c r="H1297" s="1">
        <f t="shared" si="234"/>
        <v>-10.521238952455382</v>
      </c>
      <c r="I1297" s="1">
        <f t="shared" si="227"/>
        <v>-13.977408351407593</v>
      </c>
      <c r="J1297" s="4">
        <f>B1297+('PV model'!$B$3/15)+(I1297/60)</f>
        <v>19.490376527476538</v>
      </c>
      <c r="K1297" s="2">
        <f t="shared" si="228"/>
        <v>-112.35564791214807</v>
      </c>
      <c r="L1297" s="2">
        <f>DEGREES(ASIN((((COS(RADIANS('PV model'!$B$2))*COS(RADIANS(H1297))*COS(RADIANS(K1297)))+(SIN(RADIANS('PV model'!$B$2))*SIN(RADIANS(H1297)))))))</f>
        <v>-21.241427858774234</v>
      </c>
      <c r="M1297" s="3">
        <f t="shared" si="224"/>
        <v>0</v>
      </c>
      <c r="N1297" s="2">
        <f t="shared" si="229"/>
        <v>-77.309201900617154</v>
      </c>
      <c r="O1297" s="2">
        <f>IF('PV model'!$B$2&gt;0, 180-N1297,IF('PV model'!$B$2&lt;0,0-N1297,N1297))</f>
        <v>257.30920190061715</v>
      </c>
      <c r="P1297" s="2">
        <f>ABS(O1297-'PV model'!$B$5)</f>
        <v>52.309201900617154</v>
      </c>
      <c r="Q1297" s="3">
        <f t="shared" si="225"/>
        <v>111.24142785877423</v>
      </c>
      <c r="R1297" s="3">
        <f t="shared" si="230"/>
        <v>0</v>
      </c>
      <c r="S1297" s="3">
        <f t="shared" si="226"/>
        <v>0</v>
      </c>
      <c r="T1297" s="3">
        <f>(0.5*(1-COS(RADIANS(90-$X$3)))*(D1297+E1297)*'PV model'!$B$4)</f>
        <v>0</v>
      </c>
      <c r="U1297" s="3">
        <f t="shared" si="231"/>
        <v>0</v>
      </c>
      <c r="V1297" s="3">
        <f>('PV model'!$B$13*(U1297/1000)*(1-'PV model'!$B$14*((20+C1297)-25))*'PV model'!$B$10)/'PV model'!$B$12</f>
        <v>0</v>
      </c>
    </row>
    <row r="1298" spans="1:22" x14ac:dyDescent="0.2">
      <c r="A1298" s="10">
        <f t="shared" si="232"/>
        <v>54</v>
      </c>
      <c r="B1298" s="10">
        <f t="shared" si="233"/>
        <v>21</v>
      </c>
      <c r="C1298" s="23">
        <v>2.9</v>
      </c>
      <c r="D1298" s="24">
        <v>0</v>
      </c>
      <c r="E1298" s="24">
        <v>0</v>
      </c>
      <c r="F1298" s="48"/>
      <c r="G1298" s="48"/>
      <c r="H1298" s="1">
        <f t="shared" si="234"/>
        <v>-10.521238952455382</v>
      </c>
      <c r="I1298" s="1">
        <f t="shared" si="227"/>
        <v>-13.977408351407593</v>
      </c>
      <c r="J1298" s="4">
        <f>B1298+('PV model'!$B$3/15)+(I1298/60)</f>
        <v>20.490376527476538</v>
      </c>
      <c r="K1298" s="2">
        <f t="shared" si="228"/>
        <v>-127.35564791214807</v>
      </c>
      <c r="L1298" s="2">
        <f>DEGREES(ASIN((((COS(RADIANS('PV model'!$B$2))*COS(RADIANS(H1298))*COS(RADIANS(K1298)))+(SIN(RADIANS('PV model'!$B$2))*SIN(RADIANS(H1298)))))))</f>
        <v>-29.234186239477829</v>
      </c>
      <c r="M1298" s="3">
        <f t="shared" si="224"/>
        <v>0</v>
      </c>
      <c r="N1298" s="2">
        <f t="shared" si="229"/>
        <v>-63.584451749636507</v>
      </c>
      <c r="O1298" s="2">
        <f>IF('PV model'!$B$2&gt;0, 180-N1298,IF('PV model'!$B$2&lt;0,0-N1298,N1298))</f>
        <v>243.58445174963651</v>
      </c>
      <c r="P1298" s="2">
        <f>ABS(O1298-'PV model'!$B$5)</f>
        <v>38.584451749636514</v>
      </c>
      <c r="Q1298" s="3">
        <f t="shared" si="225"/>
        <v>119.23418623947784</v>
      </c>
      <c r="R1298" s="3">
        <f t="shared" si="230"/>
        <v>0</v>
      </c>
      <c r="S1298" s="3">
        <f t="shared" si="226"/>
        <v>0</v>
      </c>
      <c r="T1298" s="3">
        <f>(0.5*(1-COS(RADIANS(90-$X$3)))*(D1298+E1298)*'PV model'!$B$4)</f>
        <v>0</v>
      </c>
      <c r="U1298" s="3">
        <f t="shared" si="231"/>
        <v>0</v>
      </c>
      <c r="V1298" s="3">
        <f>('PV model'!$B$13*(U1298/1000)*(1-'PV model'!$B$14*((20+C1298)-25))*'PV model'!$B$10)/'PV model'!$B$12</f>
        <v>0</v>
      </c>
    </row>
    <row r="1299" spans="1:22" x14ac:dyDescent="0.2">
      <c r="A1299" s="10">
        <f t="shared" si="232"/>
        <v>54</v>
      </c>
      <c r="B1299" s="10">
        <f t="shared" si="233"/>
        <v>22</v>
      </c>
      <c r="C1299" s="23">
        <v>2.6</v>
      </c>
      <c r="D1299" s="24">
        <v>0</v>
      </c>
      <c r="E1299" s="24">
        <v>0</v>
      </c>
      <c r="F1299" s="48"/>
      <c r="G1299" s="48"/>
      <c r="H1299" s="1">
        <f t="shared" si="234"/>
        <v>-10.521238952455382</v>
      </c>
      <c r="I1299" s="1">
        <f t="shared" si="227"/>
        <v>-13.977408351407593</v>
      </c>
      <c r="J1299" s="4">
        <f>B1299+('PV model'!$B$3/15)+(I1299/60)</f>
        <v>21.490376527476538</v>
      </c>
      <c r="K1299" s="2">
        <f t="shared" si="228"/>
        <v>-142.35564791214807</v>
      </c>
      <c r="L1299" s="2">
        <f>DEGREES(ASIN((((COS(RADIANS('PV model'!$B$2))*COS(RADIANS(H1299))*COS(RADIANS(K1299)))+(SIN(RADIANS('PV model'!$B$2))*SIN(RADIANS(H1299)))))))</f>
        <v>-36.258923858283161</v>
      </c>
      <c r="M1299" s="3">
        <f t="shared" si="224"/>
        <v>0</v>
      </c>
      <c r="N1299" s="2">
        <f t="shared" si="229"/>
        <v>-48.13323928584537</v>
      </c>
      <c r="O1299" s="2">
        <f>IF('PV model'!$B$2&gt;0, 180-N1299,IF('PV model'!$B$2&lt;0,0-N1299,N1299))</f>
        <v>228.13323928584538</v>
      </c>
      <c r="P1299" s="2">
        <f>ABS(O1299-'PV model'!$B$5)</f>
        <v>23.133239285845377</v>
      </c>
      <c r="Q1299" s="3">
        <f t="shared" si="225"/>
        <v>126.25892385828317</v>
      </c>
      <c r="R1299" s="3">
        <f t="shared" si="230"/>
        <v>0</v>
      </c>
      <c r="S1299" s="3">
        <f t="shared" si="226"/>
        <v>0</v>
      </c>
      <c r="T1299" s="3">
        <f>(0.5*(1-COS(RADIANS(90-$X$3)))*(D1299+E1299)*'PV model'!$B$4)</f>
        <v>0</v>
      </c>
      <c r="U1299" s="3">
        <f t="shared" si="231"/>
        <v>0</v>
      </c>
      <c r="V1299" s="3">
        <f>('PV model'!$B$13*(U1299/1000)*(1-'PV model'!$B$14*((20+C1299)-25))*'PV model'!$B$10)/'PV model'!$B$12</f>
        <v>0</v>
      </c>
    </row>
    <row r="1300" spans="1:22" x14ac:dyDescent="0.2">
      <c r="A1300" s="10">
        <f t="shared" si="232"/>
        <v>54</v>
      </c>
      <c r="B1300" s="10">
        <f t="shared" si="233"/>
        <v>23</v>
      </c>
      <c r="C1300" s="23">
        <v>2.2999999999999998</v>
      </c>
      <c r="D1300" s="24">
        <v>0</v>
      </c>
      <c r="E1300" s="24">
        <v>0</v>
      </c>
      <c r="F1300" s="48"/>
      <c r="G1300" s="48"/>
      <c r="H1300" s="1">
        <f t="shared" si="234"/>
        <v>-10.521238952455382</v>
      </c>
      <c r="I1300" s="1">
        <f t="shared" si="227"/>
        <v>-13.977408351407593</v>
      </c>
      <c r="J1300" s="4">
        <f>B1300+('PV model'!$B$3/15)+(I1300/60)</f>
        <v>22.490376527476538</v>
      </c>
      <c r="K1300" s="2">
        <f t="shared" si="228"/>
        <v>-157.35564791214807</v>
      </c>
      <c r="L1300" s="2">
        <f>DEGREES(ASIN((((COS(RADIANS('PV model'!$B$2))*COS(RADIANS(H1300))*COS(RADIANS(K1300)))+(SIN(RADIANS('PV model'!$B$2))*SIN(RADIANS(H1300)))))))</f>
        <v>-41.639384054385552</v>
      </c>
      <c r="M1300" s="3">
        <f t="shared" si="224"/>
        <v>0</v>
      </c>
      <c r="N1300" s="2">
        <f t="shared" si="229"/>
        <v>-30.431714720786914</v>
      </c>
      <c r="O1300" s="2">
        <f>IF('PV model'!$B$2&gt;0, 180-N1300,IF('PV model'!$B$2&lt;0,0-N1300,N1300))</f>
        <v>210.43171472078691</v>
      </c>
      <c r="P1300" s="2">
        <f>ABS(O1300-'PV model'!$B$5)</f>
        <v>5.4317147207869141</v>
      </c>
      <c r="Q1300" s="3">
        <f t="shared" si="225"/>
        <v>131.63938405438557</v>
      </c>
      <c r="R1300" s="3">
        <f t="shared" si="230"/>
        <v>0</v>
      </c>
      <c r="S1300" s="3">
        <f t="shared" si="226"/>
        <v>0</v>
      </c>
      <c r="T1300" s="3">
        <f>(0.5*(1-COS(RADIANS(90-$X$3)))*(D1300+E1300)*'PV model'!$B$4)</f>
        <v>0</v>
      </c>
      <c r="U1300" s="3">
        <f t="shared" si="231"/>
        <v>0</v>
      </c>
      <c r="V1300" s="3">
        <f>('PV model'!$B$13*(U1300/1000)*(1-'PV model'!$B$14*((20+C1300)-25))*'PV model'!$B$10)/'PV model'!$B$12</f>
        <v>0</v>
      </c>
    </row>
    <row r="1301" spans="1:22" x14ac:dyDescent="0.2">
      <c r="A1301" s="10">
        <f t="shared" si="232"/>
        <v>54</v>
      </c>
      <c r="B1301" s="10">
        <f t="shared" si="233"/>
        <v>24</v>
      </c>
      <c r="C1301" s="23">
        <v>2</v>
      </c>
      <c r="D1301" s="24">
        <v>0</v>
      </c>
      <c r="E1301" s="24">
        <v>0</v>
      </c>
      <c r="F1301" s="48"/>
      <c r="G1301" s="48"/>
      <c r="H1301" s="1">
        <f t="shared" si="234"/>
        <v>-10.521238952455382</v>
      </c>
      <c r="I1301" s="1">
        <f t="shared" si="227"/>
        <v>-13.977408351407593</v>
      </c>
      <c r="J1301" s="4">
        <f>B1301+('PV model'!$B$3/15)+(I1301/60)</f>
        <v>23.490376527476538</v>
      </c>
      <c r="K1301" s="2">
        <f t="shared" si="228"/>
        <v>-172.35564791214807</v>
      </c>
      <c r="L1301" s="2">
        <f>DEGREES(ASIN((((COS(RADIANS('PV model'!$B$2))*COS(RADIANS(H1301))*COS(RADIANS(K1301)))+(SIN(RADIANS('PV model'!$B$2))*SIN(RADIANS(H1301)))))))</f>
        <v>-44.621464849898224</v>
      </c>
      <c r="M1301" s="3">
        <f t="shared" si="224"/>
        <v>0</v>
      </c>
      <c r="N1301" s="2">
        <f t="shared" si="229"/>
        <v>-10.588321610236457</v>
      </c>
      <c r="O1301" s="2">
        <f>IF('PV model'!$B$2&gt;0, 180-N1301,IF('PV model'!$B$2&lt;0,0-N1301,N1301))</f>
        <v>190.58832161023645</v>
      </c>
      <c r="P1301" s="2">
        <f>ABS(O1301-'PV model'!$B$5)</f>
        <v>14.411678389763551</v>
      </c>
      <c r="Q1301" s="3">
        <f t="shared" si="225"/>
        <v>134.62146484989822</v>
      </c>
      <c r="R1301" s="3">
        <f t="shared" si="230"/>
        <v>0</v>
      </c>
      <c r="S1301" s="3">
        <f t="shared" si="226"/>
        <v>0</v>
      </c>
      <c r="T1301" s="3">
        <f>(0.5*(1-COS(RADIANS(90-$X$3)))*(D1301+E1301)*'PV model'!$B$4)</f>
        <v>0</v>
      </c>
      <c r="U1301" s="3">
        <f t="shared" si="231"/>
        <v>0</v>
      </c>
      <c r="V1301" s="3">
        <f>('PV model'!$B$13*(U1301/1000)*(1-'PV model'!$B$14*((20+C1301)-25))*'PV model'!$B$10)/'PV model'!$B$12</f>
        <v>0</v>
      </c>
    </row>
    <row r="1302" spans="1:22" x14ac:dyDescent="0.2">
      <c r="A1302" s="10">
        <f t="shared" si="232"/>
        <v>55</v>
      </c>
      <c r="B1302" s="10">
        <f t="shared" si="233"/>
        <v>1</v>
      </c>
      <c r="C1302" s="23">
        <v>2.1</v>
      </c>
      <c r="D1302" s="24">
        <v>0</v>
      </c>
      <c r="E1302" s="24">
        <v>0</v>
      </c>
      <c r="F1302" s="48"/>
      <c r="G1302" s="48"/>
      <c r="H1302" s="1">
        <f t="shared" si="234"/>
        <v>-10.15864724793559</v>
      </c>
      <c r="I1302" s="1">
        <f t="shared" si="227"/>
        <v>-13.850242552821296</v>
      </c>
      <c r="J1302" s="4">
        <f>B1302+('PV model'!$B$3/15)+(I1302/60)</f>
        <v>0.49249595745297847</v>
      </c>
      <c r="K1302" s="2">
        <f t="shared" si="228"/>
        <v>172.61256063820531</v>
      </c>
      <c r="L1302" s="2">
        <f>DEGREES(ASIN((((COS(RADIANS('PV model'!$B$2))*COS(RADIANS(H1302))*COS(RADIANS(K1302)))+(SIN(RADIANS('PV model'!$B$2))*SIN(RADIANS(H1302)))))))</f>
        <v>-44.287064246328455</v>
      </c>
      <c r="M1302" s="3">
        <f t="shared" si="224"/>
        <v>0</v>
      </c>
      <c r="N1302" s="2">
        <f t="shared" si="229"/>
        <v>10.183435816494828</v>
      </c>
      <c r="O1302" s="2">
        <f>IF('PV model'!$B$2&gt;0, 180-N1302,IF('PV model'!$B$2&lt;0,0-N1302,N1302))</f>
        <v>169.81656418350516</v>
      </c>
      <c r="P1302" s="2">
        <f>ABS(O1302-'PV model'!$B$5)</f>
        <v>35.183435816494836</v>
      </c>
      <c r="Q1302" s="3">
        <f t="shared" si="225"/>
        <v>134.28706424632844</v>
      </c>
      <c r="R1302" s="3">
        <f t="shared" si="230"/>
        <v>0</v>
      </c>
      <c r="S1302" s="3">
        <f t="shared" si="226"/>
        <v>0</v>
      </c>
      <c r="T1302" s="3">
        <f>(0.5*(1-COS(RADIANS(90-$X$3)))*(D1302+E1302)*'PV model'!$B$4)</f>
        <v>0</v>
      </c>
      <c r="U1302" s="3">
        <f t="shared" si="231"/>
        <v>0</v>
      </c>
      <c r="V1302" s="3">
        <f>('PV model'!$B$13*(U1302/1000)*(1-'PV model'!$B$14*((20+C1302)-25))*'PV model'!$B$10)/'PV model'!$B$12</f>
        <v>0</v>
      </c>
    </row>
    <row r="1303" spans="1:22" x14ac:dyDescent="0.2">
      <c r="A1303" s="10">
        <f t="shared" si="232"/>
        <v>55</v>
      </c>
      <c r="B1303" s="10">
        <f t="shared" si="233"/>
        <v>2</v>
      </c>
      <c r="C1303" s="23">
        <v>2.2000000000000002</v>
      </c>
      <c r="D1303" s="24">
        <v>0</v>
      </c>
      <c r="E1303" s="24">
        <v>0</v>
      </c>
      <c r="F1303" s="48"/>
      <c r="G1303" s="48"/>
      <c r="H1303" s="1">
        <f t="shared" si="234"/>
        <v>-10.15864724793559</v>
      </c>
      <c r="I1303" s="1">
        <f t="shared" si="227"/>
        <v>-13.850242552821296</v>
      </c>
      <c r="J1303" s="4">
        <f>B1303+('PV model'!$B$3/15)+(I1303/60)</f>
        <v>1.4924959574529784</v>
      </c>
      <c r="K1303" s="2">
        <f t="shared" si="228"/>
        <v>157.61256063820531</v>
      </c>
      <c r="L1303" s="2">
        <f>DEGREES(ASIN((((COS(RADIANS('PV model'!$B$2))*COS(RADIANS(H1303))*COS(RADIANS(K1303)))+(SIN(RADIANS('PV model'!$B$2))*SIN(RADIANS(H1303)))))))</f>
        <v>-41.365529624593769</v>
      </c>
      <c r="M1303" s="3">
        <f t="shared" si="224"/>
        <v>0</v>
      </c>
      <c r="N1303" s="2">
        <f t="shared" si="229"/>
        <v>29.968489138445243</v>
      </c>
      <c r="O1303" s="2">
        <f>IF('PV model'!$B$2&gt;0, 180-N1303,IF('PV model'!$B$2&lt;0,0-N1303,N1303))</f>
        <v>150.03151086155475</v>
      </c>
      <c r="P1303" s="2">
        <f>ABS(O1303-'PV model'!$B$5)</f>
        <v>54.96848913844525</v>
      </c>
      <c r="Q1303" s="3">
        <f t="shared" si="225"/>
        <v>131.36552962459376</v>
      </c>
      <c r="R1303" s="3">
        <f t="shared" si="230"/>
        <v>0</v>
      </c>
      <c r="S1303" s="3">
        <f t="shared" si="226"/>
        <v>0</v>
      </c>
      <c r="T1303" s="3">
        <f>(0.5*(1-COS(RADIANS(90-$X$3)))*(D1303+E1303)*'PV model'!$B$4)</f>
        <v>0</v>
      </c>
      <c r="U1303" s="3">
        <f t="shared" si="231"/>
        <v>0</v>
      </c>
      <c r="V1303" s="3">
        <f>('PV model'!$B$13*(U1303/1000)*(1-'PV model'!$B$14*((20+C1303)-25))*'PV model'!$B$10)/'PV model'!$B$12</f>
        <v>0</v>
      </c>
    </row>
    <row r="1304" spans="1:22" x14ac:dyDescent="0.2">
      <c r="A1304" s="10">
        <f t="shared" si="232"/>
        <v>55</v>
      </c>
      <c r="B1304" s="10">
        <f t="shared" si="233"/>
        <v>3</v>
      </c>
      <c r="C1304" s="23">
        <v>2.2999999999999998</v>
      </c>
      <c r="D1304" s="24">
        <v>0</v>
      </c>
      <c r="E1304" s="24">
        <v>0</v>
      </c>
      <c r="F1304" s="48"/>
      <c r="G1304" s="48"/>
      <c r="H1304" s="1">
        <f t="shared" si="234"/>
        <v>-10.15864724793559</v>
      </c>
      <c r="I1304" s="1">
        <f t="shared" si="227"/>
        <v>-13.850242552821296</v>
      </c>
      <c r="J1304" s="4">
        <f>B1304+('PV model'!$B$3/15)+(I1304/60)</f>
        <v>2.4924959574529781</v>
      </c>
      <c r="K1304" s="2">
        <f t="shared" si="228"/>
        <v>142.61256063820534</v>
      </c>
      <c r="L1304" s="2">
        <f>DEGREES(ASIN((((COS(RADIANS('PV model'!$B$2))*COS(RADIANS(H1304))*COS(RADIANS(K1304)))+(SIN(RADIANS('PV model'!$B$2))*SIN(RADIANS(H1304)))))))</f>
        <v>-36.039041125706191</v>
      </c>
      <c r="M1304" s="3">
        <f t="shared" si="224"/>
        <v>0</v>
      </c>
      <c r="N1304" s="2">
        <f t="shared" si="229"/>
        <v>47.658420831190085</v>
      </c>
      <c r="O1304" s="2">
        <f>IF('PV model'!$B$2&gt;0, 180-N1304,IF('PV model'!$B$2&lt;0,0-N1304,N1304))</f>
        <v>132.34157916880991</v>
      </c>
      <c r="P1304" s="2">
        <f>ABS(O1304-'PV model'!$B$5)</f>
        <v>72.658420831190085</v>
      </c>
      <c r="Q1304" s="3">
        <f t="shared" si="225"/>
        <v>126.03904112570621</v>
      </c>
      <c r="R1304" s="3">
        <f t="shared" si="230"/>
        <v>0</v>
      </c>
      <c r="S1304" s="3">
        <f t="shared" si="226"/>
        <v>0</v>
      </c>
      <c r="T1304" s="3">
        <f>(0.5*(1-COS(RADIANS(90-$X$3)))*(D1304+E1304)*'PV model'!$B$4)</f>
        <v>0</v>
      </c>
      <c r="U1304" s="3">
        <f t="shared" si="231"/>
        <v>0</v>
      </c>
      <c r="V1304" s="3">
        <f>('PV model'!$B$13*(U1304/1000)*(1-'PV model'!$B$14*((20+C1304)-25))*'PV model'!$B$10)/'PV model'!$B$12</f>
        <v>0</v>
      </c>
    </row>
    <row r="1305" spans="1:22" x14ac:dyDescent="0.2">
      <c r="A1305" s="10">
        <f t="shared" si="232"/>
        <v>55</v>
      </c>
      <c r="B1305" s="10">
        <f t="shared" si="233"/>
        <v>4</v>
      </c>
      <c r="C1305" s="23">
        <v>2.1</v>
      </c>
      <c r="D1305" s="24">
        <v>0</v>
      </c>
      <c r="E1305" s="24">
        <v>0</v>
      </c>
      <c r="F1305" s="48"/>
      <c r="G1305" s="48"/>
      <c r="H1305" s="1">
        <f t="shared" si="234"/>
        <v>-10.15864724793559</v>
      </c>
      <c r="I1305" s="1">
        <f t="shared" si="227"/>
        <v>-13.850242552821296</v>
      </c>
      <c r="J1305" s="4">
        <f>B1305+('PV model'!$B$3/15)+(I1305/60)</f>
        <v>3.4924959574529781</v>
      </c>
      <c r="K1305" s="2">
        <f t="shared" si="228"/>
        <v>127.61256063820534</v>
      </c>
      <c r="L1305" s="2">
        <f>DEGREES(ASIN((((COS(RADIANS('PV model'!$B$2))*COS(RADIANS(H1305))*COS(RADIANS(K1305)))+(SIN(RADIANS('PV model'!$B$2))*SIN(RADIANS(H1305)))))))</f>
        <v>-29.053351733237367</v>
      </c>
      <c r="M1305" s="3">
        <f t="shared" si="224"/>
        <v>0</v>
      </c>
      <c r="N1305" s="2">
        <f t="shared" si="229"/>
        <v>63.122695148114765</v>
      </c>
      <c r="O1305" s="2">
        <f>IF('PV model'!$B$2&gt;0, 180-N1305,IF('PV model'!$B$2&lt;0,0-N1305,N1305))</f>
        <v>116.87730485188524</v>
      </c>
      <c r="P1305" s="2">
        <f>ABS(O1305-'PV model'!$B$5)</f>
        <v>88.122695148114758</v>
      </c>
      <c r="Q1305" s="3">
        <f t="shared" si="225"/>
        <v>119.05335173323736</v>
      </c>
      <c r="R1305" s="3">
        <f t="shared" si="230"/>
        <v>0</v>
      </c>
      <c r="S1305" s="3">
        <f t="shared" si="226"/>
        <v>0</v>
      </c>
      <c r="T1305" s="3">
        <f>(0.5*(1-COS(RADIANS(90-$X$3)))*(D1305+E1305)*'PV model'!$B$4)</f>
        <v>0</v>
      </c>
      <c r="U1305" s="3">
        <f t="shared" si="231"/>
        <v>0</v>
      </c>
      <c r="V1305" s="3">
        <f>('PV model'!$B$13*(U1305/1000)*(1-'PV model'!$B$14*((20+C1305)-25))*'PV model'!$B$10)/'PV model'!$B$12</f>
        <v>0</v>
      </c>
    </row>
    <row r="1306" spans="1:22" x14ac:dyDescent="0.2">
      <c r="A1306" s="10">
        <f t="shared" si="232"/>
        <v>55</v>
      </c>
      <c r="B1306" s="10">
        <f t="shared" si="233"/>
        <v>5</v>
      </c>
      <c r="C1306" s="23">
        <v>1.8</v>
      </c>
      <c r="D1306" s="24">
        <v>0</v>
      </c>
      <c r="E1306" s="24">
        <v>0</v>
      </c>
      <c r="F1306" s="48"/>
      <c r="G1306" s="48"/>
      <c r="H1306" s="1">
        <f t="shared" si="234"/>
        <v>-10.15864724793559</v>
      </c>
      <c r="I1306" s="1">
        <f t="shared" si="227"/>
        <v>-13.850242552821296</v>
      </c>
      <c r="J1306" s="4">
        <f>B1306+('PV model'!$B$3/15)+(I1306/60)</f>
        <v>4.492495957452979</v>
      </c>
      <c r="K1306" s="2">
        <f t="shared" si="228"/>
        <v>112.61256063820531</v>
      </c>
      <c r="L1306" s="2">
        <f>DEGREES(ASIN((((COS(RADIANS('PV model'!$B$2))*COS(RADIANS(H1306))*COS(RADIANS(K1306)))+(SIN(RADIANS('PV model'!$B$2))*SIN(RADIANS(H1306)))))))</f>
        <v>-21.08315442581349</v>
      </c>
      <c r="M1306" s="3">
        <f t="shared" si="224"/>
        <v>0</v>
      </c>
      <c r="N1306" s="2">
        <f t="shared" si="229"/>
        <v>76.866684996232465</v>
      </c>
      <c r="O1306" s="2">
        <f>IF('PV model'!$B$2&gt;0, 180-N1306,IF('PV model'!$B$2&lt;0,0-N1306,N1306))</f>
        <v>103.13331500376754</v>
      </c>
      <c r="P1306" s="2">
        <f>ABS(O1306-'PV model'!$B$5)</f>
        <v>101.86668499623246</v>
      </c>
      <c r="Q1306" s="3">
        <f t="shared" si="225"/>
        <v>111.08315442581349</v>
      </c>
      <c r="R1306" s="3">
        <f t="shared" si="230"/>
        <v>0</v>
      </c>
      <c r="S1306" s="3">
        <f t="shared" si="226"/>
        <v>0</v>
      </c>
      <c r="T1306" s="3">
        <f>(0.5*(1-COS(RADIANS(90-$X$3)))*(D1306+E1306)*'PV model'!$B$4)</f>
        <v>0</v>
      </c>
      <c r="U1306" s="3">
        <f t="shared" si="231"/>
        <v>0</v>
      </c>
      <c r="V1306" s="3">
        <f>('PV model'!$B$13*(U1306/1000)*(1-'PV model'!$B$14*((20+C1306)-25))*'PV model'!$B$10)/'PV model'!$B$12</f>
        <v>0</v>
      </c>
    </row>
    <row r="1307" spans="1:22" x14ac:dyDescent="0.2">
      <c r="A1307" s="10">
        <f t="shared" si="232"/>
        <v>55</v>
      </c>
      <c r="B1307" s="10">
        <f t="shared" si="233"/>
        <v>6</v>
      </c>
      <c r="C1307" s="23">
        <v>1.6</v>
      </c>
      <c r="D1307" s="24">
        <v>0</v>
      </c>
      <c r="E1307" s="24">
        <v>0</v>
      </c>
      <c r="F1307" s="48"/>
      <c r="G1307" s="48"/>
      <c r="H1307" s="1">
        <f t="shared" si="234"/>
        <v>-10.15864724793559</v>
      </c>
      <c r="I1307" s="1">
        <f t="shared" si="227"/>
        <v>-13.850242552821296</v>
      </c>
      <c r="J1307" s="4">
        <f>B1307+('PV model'!$B$3/15)+(I1307/60)</f>
        <v>5.492495957452979</v>
      </c>
      <c r="K1307" s="2">
        <f t="shared" si="228"/>
        <v>97.612560638205309</v>
      </c>
      <c r="L1307" s="2">
        <f>DEGREES(ASIN((((COS(RADIANS('PV model'!$B$2))*COS(RADIANS(H1307))*COS(RADIANS(K1307)))+(SIN(RADIANS('PV model'!$B$2))*SIN(RADIANS(H1307)))))))</f>
        <v>-12.662775074640537</v>
      </c>
      <c r="M1307" s="3">
        <f t="shared" si="224"/>
        <v>0</v>
      </c>
      <c r="N1307" s="2">
        <f t="shared" si="229"/>
        <v>89.555807673457082</v>
      </c>
      <c r="O1307" s="2">
        <f>IF('PV model'!$B$2&gt;0, 180-N1307,IF('PV model'!$B$2&lt;0,0-N1307,N1307))</f>
        <v>90.444192326542918</v>
      </c>
      <c r="P1307" s="2">
        <f>ABS(O1307-'PV model'!$B$5)</f>
        <v>114.55580767345708</v>
      </c>
      <c r="Q1307" s="3">
        <f t="shared" si="225"/>
        <v>102.66277507464054</v>
      </c>
      <c r="R1307" s="3">
        <f t="shared" si="230"/>
        <v>0</v>
      </c>
      <c r="S1307" s="3">
        <f t="shared" si="226"/>
        <v>0</v>
      </c>
      <c r="T1307" s="3">
        <f>(0.5*(1-COS(RADIANS(90-$X$3)))*(D1307+E1307)*'PV model'!$B$4)</f>
        <v>0</v>
      </c>
      <c r="U1307" s="3">
        <f t="shared" si="231"/>
        <v>0</v>
      </c>
      <c r="V1307" s="3">
        <f>('PV model'!$B$13*(U1307/1000)*(1-'PV model'!$B$14*((20+C1307)-25))*'PV model'!$B$10)/'PV model'!$B$12</f>
        <v>0</v>
      </c>
    </row>
    <row r="1308" spans="1:22" x14ac:dyDescent="0.2">
      <c r="A1308" s="10">
        <f t="shared" si="232"/>
        <v>55</v>
      </c>
      <c r="B1308" s="10">
        <f t="shared" si="233"/>
        <v>7</v>
      </c>
      <c r="C1308" s="23">
        <v>2</v>
      </c>
      <c r="D1308" s="24">
        <v>0</v>
      </c>
      <c r="E1308" s="24">
        <v>0</v>
      </c>
      <c r="F1308" s="48"/>
      <c r="G1308" s="48"/>
      <c r="H1308" s="1">
        <f t="shared" si="234"/>
        <v>-10.15864724793559</v>
      </c>
      <c r="I1308" s="1">
        <f t="shared" si="227"/>
        <v>-13.850242552821296</v>
      </c>
      <c r="J1308" s="4">
        <f>B1308+('PV model'!$B$3/15)+(I1308/60)</f>
        <v>6.492495957452979</v>
      </c>
      <c r="K1308" s="2">
        <f t="shared" si="228"/>
        <v>82.612560638205309</v>
      </c>
      <c r="L1308" s="2">
        <f>DEGREES(ASIN((((COS(RADIANS('PV model'!$B$2))*COS(RADIANS(H1308))*COS(RADIANS(K1308)))+(SIN(RADIANS('PV model'!$B$2))*SIN(RADIANS(H1308)))))))</f>
        <v>-4.2247467028690666</v>
      </c>
      <c r="M1308" s="3">
        <f t="shared" si="224"/>
        <v>0</v>
      </c>
      <c r="N1308" s="2">
        <f t="shared" si="229"/>
        <v>78.18458589913449</v>
      </c>
      <c r="O1308" s="2">
        <f>IF('PV model'!$B$2&gt;0, 180-N1308,IF('PV model'!$B$2&lt;0,0-N1308,N1308))</f>
        <v>101.81541410086551</v>
      </c>
      <c r="P1308" s="2">
        <f>ABS(O1308-'PV model'!$B$5)</f>
        <v>103.18458589913449</v>
      </c>
      <c r="Q1308" s="3">
        <f t="shared" si="225"/>
        <v>94.224746702869069</v>
      </c>
      <c r="R1308" s="3">
        <f t="shared" si="230"/>
        <v>0</v>
      </c>
      <c r="S1308" s="3">
        <f t="shared" si="226"/>
        <v>0</v>
      </c>
      <c r="T1308" s="3">
        <f>(0.5*(1-COS(RADIANS(90-$X$3)))*(D1308+E1308)*'PV model'!$B$4)</f>
        <v>0</v>
      </c>
      <c r="U1308" s="3">
        <f t="shared" si="231"/>
        <v>0</v>
      </c>
      <c r="V1308" s="3">
        <f>('PV model'!$B$13*(U1308/1000)*(1-'PV model'!$B$14*((20+C1308)-25))*'PV model'!$B$10)/'PV model'!$B$12</f>
        <v>0</v>
      </c>
    </row>
    <row r="1309" spans="1:22" x14ac:dyDescent="0.2">
      <c r="A1309" s="10">
        <f t="shared" si="232"/>
        <v>55</v>
      </c>
      <c r="B1309" s="10">
        <f t="shared" si="233"/>
        <v>8</v>
      </c>
      <c r="C1309" s="23">
        <v>2.4</v>
      </c>
      <c r="D1309" s="24">
        <v>0</v>
      </c>
      <c r="E1309" s="24">
        <v>3.528</v>
      </c>
      <c r="F1309" s="48"/>
      <c r="G1309" s="48"/>
      <c r="H1309" s="1">
        <f t="shared" si="234"/>
        <v>-10.15864724793559</v>
      </c>
      <c r="I1309" s="1">
        <f t="shared" si="227"/>
        <v>-13.850242552821296</v>
      </c>
      <c r="J1309" s="4">
        <f>B1309+('PV model'!$B$3/15)+(I1309/60)</f>
        <v>7.492495957452979</v>
      </c>
      <c r="K1309" s="2">
        <f t="shared" si="228"/>
        <v>67.612560638205309</v>
      </c>
      <c r="L1309" s="2">
        <f>DEGREES(ASIN((((COS(RADIANS('PV model'!$B$2))*COS(RADIANS(H1309))*COS(RADIANS(K1309)))+(SIN(RADIANS('PV model'!$B$2))*SIN(RADIANS(H1309)))))))</f>
        <v>3.8410751674384911</v>
      </c>
      <c r="M1309" s="3">
        <f t="shared" si="224"/>
        <v>3.8410751674384911</v>
      </c>
      <c r="N1309" s="2">
        <f t="shared" si="229"/>
        <v>65.808835627408058</v>
      </c>
      <c r="O1309" s="2">
        <f>IF('PV model'!$B$2&gt;0, 180-N1309,IF('PV model'!$B$2&lt;0,0-N1309,N1309))</f>
        <v>114.19116437259194</v>
      </c>
      <c r="P1309" s="2">
        <f>ABS(O1309-'PV model'!$B$5)</f>
        <v>90.808835627408058</v>
      </c>
      <c r="Q1309" s="3">
        <f t="shared" si="225"/>
        <v>86.15892483256151</v>
      </c>
      <c r="R1309" s="3">
        <f t="shared" si="230"/>
        <v>0</v>
      </c>
      <c r="S1309" s="3">
        <f t="shared" si="226"/>
        <v>3.528</v>
      </c>
      <c r="T1309" s="3">
        <f>(0.5*(1-COS(RADIANS(90-$X$3)))*(D1309+E1309)*'PV model'!$B$4)</f>
        <v>0</v>
      </c>
      <c r="U1309" s="3">
        <f t="shared" si="231"/>
        <v>3.528</v>
      </c>
      <c r="V1309" s="3">
        <f>('PV model'!$B$13*(U1309/1000)*(1-'PV model'!$B$14*((20+C1309)-25))*'PV model'!$B$10)/'PV model'!$B$12</f>
        <v>0.35632653235199996</v>
      </c>
    </row>
    <row r="1310" spans="1:22" x14ac:dyDescent="0.2">
      <c r="A1310" s="10">
        <f t="shared" si="232"/>
        <v>55</v>
      </c>
      <c r="B1310" s="10">
        <f t="shared" si="233"/>
        <v>9</v>
      </c>
      <c r="C1310" s="23">
        <v>2.8</v>
      </c>
      <c r="D1310" s="24">
        <v>0</v>
      </c>
      <c r="E1310" s="24">
        <v>17.64</v>
      </c>
      <c r="F1310" s="48"/>
      <c r="G1310" s="48"/>
      <c r="H1310" s="1">
        <f t="shared" si="234"/>
        <v>-10.15864724793559</v>
      </c>
      <c r="I1310" s="1">
        <f t="shared" si="227"/>
        <v>-13.850242552821296</v>
      </c>
      <c r="J1310" s="4">
        <f>B1310+('PV model'!$B$3/15)+(I1310/60)</f>
        <v>8.4924959574529773</v>
      </c>
      <c r="K1310" s="2">
        <f t="shared" si="228"/>
        <v>52.612560638205338</v>
      </c>
      <c r="L1310" s="2">
        <f>DEGREES(ASIN((((COS(RADIANS('PV model'!$B$2))*COS(RADIANS(H1310))*COS(RADIANS(K1310)))+(SIN(RADIANS('PV model'!$B$2))*SIN(RADIANS(H1310)))))))</f>
        <v>11.138217223403498</v>
      </c>
      <c r="M1310" s="3">
        <f t="shared" si="224"/>
        <v>11.138217223403498</v>
      </c>
      <c r="N1310" s="2">
        <f t="shared" si="229"/>
        <v>52.854629591381958</v>
      </c>
      <c r="O1310" s="2">
        <f>IF('PV model'!$B$2&gt;0, 180-N1310,IF('PV model'!$B$2&lt;0,0-N1310,N1310))</f>
        <v>127.14537040861805</v>
      </c>
      <c r="P1310" s="2">
        <f>ABS(O1310-'PV model'!$B$5)</f>
        <v>77.854629591381951</v>
      </c>
      <c r="Q1310" s="3">
        <f t="shared" si="225"/>
        <v>78.861782776596499</v>
      </c>
      <c r="R1310" s="3">
        <f t="shared" si="230"/>
        <v>0</v>
      </c>
      <c r="S1310" s="3">
        <f t="shared" si="226"/>
        <v>17.64</v>
      </c>
      <c r="T1310" s="3">
        <f>(0.5*(1-COS(RADIANS(90-$X$3)))*(D1310+E1310)*'PV model'!$B$4)</f>
        <v>0</v>
      </c>
      <c r="U1310" s="3">
        <f t="shared" si="231"/>
        <v>17.64</v>
      </c>
      <c r="V1310" s="3">
        <f>('PV model'!$B$13*(U1310/1000)*(1-'PV model'!$B$14*((20+C1310)-25))*'PV model'!$B$10)/'PV model'!$B$12</f>
        <v>1.7788113907199998</v>
      </c>
    </row>
    <row r="1311" spans="1:22" x14ac:dyDescent="0.2">
      <c r="A1311" s="10">
        <f t="shared" si="232"/>
        <v>55</v>
      </c>
      <c r="B1311" s="10">
        <f t="shared" si="233"/>
        <v>10</v>
      </c>
      <c r="C1311" s="23">
        <v>3.1</v>
      </c>
      <c r="D1311" s="24">
        <v>0</v>
      </c>
      <c r="E1311" s="24">
        <v>47.628</v>
      </c>
      <c r="F1311" s="48"/>
      <c r="G1311" s="48"/>
      <c r="H1311" s="1">
        <f t="shared" si="234"/>
        <v>-10.15864724793559</v>
      </c>
      <c r="I1311" s="1">
        <f t="shared" si="227"/>
        <v>-13.850242552821296</v>
      </c>
      <c r="J1311" s="4">
        <f>B1311+('PV model'!$B$3/15)+(I1311/60)</f>
        <v>9.4924959574529773</v>
      </c>
      <c r="K1311" s="2">
        <f t="shared" si="228"/>
        <v>37.612560638205338</v>
      </c>
      <c r="L1311" s="2">
        <f>DEGREES(ASIN((((COS(RADIANS('PV model'!$B$2))*COS(RADIANS(H1311))*COS(RADIANS(K1311)))+(SIN(RADIANS('PV model'!$B$2))*SIN(RADIANS(H1311)))))))</f>
        <v>17.235110224826016</v>
      </c>
      <c r="M1311" s="3">
        <f t="shared" si="224"/>
        <v>17.235110224826016</v>
      </c>
      <c r="N1311" s="2">
        <f t="shared" si="229"/>
        <v>38.975994711357316</v>
      </c>
      <c r="O1311" s="2">
        <f>IF('PV model'!$B$2&gt;0, 180-N1311,IF('PV model'!$B$2&lt;0,0-N1311,N1311))</f>
        <v>141.02400528864268</v>
      </c>
      <c r="P1311" s="2">
        <f>ABS(O1311-'PV model'!$B$5)</f>
        <v>63.975994711357316</v>
      </c>
      <c r="Q1311" s="3">
        <f t="shared" si="225"/>
        <v>72.764889775173984</v>
      </c>
      <c r="R1311" s="3">
        <f t="shared" si="230"/>
        <v>0</v>
      </c>
      <c r="S1311" s="3">
        <f t="shared" si="226"/>
        <v>47.628</v>
      </c>
      <c r="T1311" s="3">
        <f>(0.5*(1-COS(RADIANS(90-$X$3)))*(D1311+E1311)*'PV model'!$B$4)</f>
        <v>0</v>
      </c>
      <c r="U1311" s="3">
        <f t="shared" si="231"/>
        <v>47.628</v>
      </c>
      <c r="V1311" s="3">
        <f>('PV model'!$B$13*(U1311/1000)*(1-'PV model'!$B$14*((20+C1311)-25))*'PV model'!$B$10)/'PV model'!$B$12</f>
        <v>4.797077681088</v>
      </c>
    </row>
    <row r="1312" spans="1:22" x14ac:dyDescent="0.2">
      <c r="A1312" s="10">
        <f t="shared" si="232"/>
        <v>55</v>
      </c>
      <c r="B1312" s="10">
        <f t="shared" si="233"/>
        <v>11</v>
      </c>
      <c r="C1312" s="23">
        <v>3.3</v>
      </c>
      <c r="D1312" s="24">
        <v>0</v>
      </c>
      <c r="E1312" s="24">
        <v>73.206000000000003</v>
      </c>
      <c r="F1312" s="48"/>
      <c r="G1312" s="48"/>
      <c r="H1312" s="1">
        <f t="shared" si="234"/>
        <v>-10.15864724793559</v>
      </c>
      <c r="I1312" s="1">
        <f t="shared" si="227"/>
        <v>-13.850242552821296</v>
      </c>
      <c r="J1312" s="4">
        <f>B1312+('PV model'!$B$3/15)+(I1312/60)</f>
        <v>10.492495957452977</v>
      </c>
      <c r="K1312" s="2">
        <f t="shared" si="228"/>
        <v>22.612560638205341</v>
      </c>
      <c r="L1312" s="2">
        <f>DEGREES(ASIN((((COS(RADIANS('PV model'!$B$2))*COS(RADIANS(H1312))*COS(RADIANS(K1312)))+(SIN(RADIANS('PV model'!$B$2))*SIN(RADIANS(H1312)))))))</f>
        <v>21.673236368702483</v>
      </c>
      <c r="M1312" s="3">
        <f t="shared" si="224"/>
        <v>21.673236368702483</v>
      </c>
      <c r="N1312" s="2">
        <f t="shared" si="229"/>
        <v>24.032906818812005</v>
      </c>
      <c r="O1312" s="2">
        <f>IF('PV model'!$B$2&gt;0, 180-N1312,IF('PV model'!$B$2&lt;0,0-N1312,N1312))</f>
        <v>155.96709318118801</v>
      </c>
      <c r="P1312" s="2">
        <f>ABS(O1312-'PV model'!$B$5)</f>
        <v>49.032906818811995</v>
      </c>
      <c r="Q1312" s="3">
        <f t="shared" si="225"/>
        <v>68.32676363129751</v>
      </c>
      <c r="R1312" s="3">
        <f t="shared" si="230"/>
        <v>0</v>
      </c>
      <c r="S1312" s="3">
        <f t="shared" si="226"/>
        <v>73.206000000000003</v>
      </c>
      <c r="T1312" s="3">
        <f>(0.5*(1-COS(RADIANS(90-$X$3)))*(D1312+E1312)*'PV model'!$B$4)</f>
        <v>0</v>
      </c>
      <c r="U1312" s="3">
        <f t="shared" si="231"/>
        <v>73.206000000000003</v>
      </c>
      <c r="V1312" s="3">
        <f>('PV model'!$B$13*(U1312/1000)*(1-'PV model'!$B$14*((20+C1312)-25))*'PV model'!$B$10)/'PV model'!$B$12</f>
        <v>7.3674319279680001</v>
      </c>
    </row>
    <row r="1313" spans="1:22" x14ac:dyDescent="0.2">
      <c r="A1313" s="10">
        <f t="shared" si="232"/>
        <v>55</v>
      </c>
      <c r="B1313" s="10">
        <f t="shared" si="233"/>
        <v>12</v>
      </c>
      <c r="C1313" s="23">
        <v>3.6</v>
      </c>
      <c r="D1313" s="24">
        <v>0</v>
      </c>
      <c r="E1313" s="24">
        <v>91.727999999999994</v>
      </c>
      <c r="F1313" s="48"/>
      <c r="G1313" s="48"/>
      <c r="H1313" s="1">
        <f t="shared" si="234"/>
        <v>-10.15864724793559</v>
      </c>
      <c r="I1313" s="1">
        <f t="shared" si="227"/>
        <v>-13.850242552821296</v>
      </c>
      <c r="J1313" s="4">
        <f>B1313+('PV model'!$B$3/15)+(I1313/60)</f>
        <v>11.492495957452977</v>
      </c>
      <c r="K1313" s="2">
        <f t="shared" si="228"/>
        <v>7.6125606382053412</v>
      </c>
      <c r="L1313" s="2">
        <f>DEGREES(ASIN((((COS(RADIANS('PV model'!$B$2))*COS(RADIANS(H1313))*COS(RADIANS(K1313)))+(SIN(RADIANS('PV model'!$B$2))*SIN(RADIANS(H1313)))))))</f>
        <v>24.032721425878879</v>
      </c>
      <c r="M1313" s="3">
        <f t="shared" si="224"/>
        <v>24.032721425878879</v>
      </c>
      <c r="N1313" s="2">
        <f t="shared" si="229"/>
        <v>8.2083699725710257</v>
      </c>
      <c r="O1313" s="2">
        <f>IF('PV model'!$B$2&gt;0, 180-N1313,IF('PV model'!$B$2&lt;0,0-N1313,N1313))</f>
        <v>171.79163002742897</v>
      </c>
      <c r="P1313" s="2">
        <f>ABS(O1313-'PV model'!$B$5)</f>
        <v>33.208369972571035</v>
      </c>
      <c r="Q1313" s="3">
        <f t="shared" si="225"/>
        <v>65.967278574121124</v>
      </c>
      <c r="R1313" s="3">
        <f t="shared" si="230"/>
        <v>0</v>
      </c>
      <c r="S1313" s="3">
        <f t="shared" si="226"/>
        <v>91.727999999999994</v>
      </c>
      <c r="T1313" s="3">
        <f>(0.5*(1-COS(RADIANS(90-$X$3)))*(D1313+E1313)*'PV model'!$B$4)</f>
        <v>0</v>
      </c>
      <c r="U1313" s="3">
        <f t="shared" si="231"/>
        <v>91.727999999999994</v>
      </c>
      <c r="V1313" s="3">
        <f>('PV model'!$B$13*(U1313/1000)*(1-'PV model'!$B$14*((20+C1313)-25))*'PV model'!$B$10)/'PV model'!$B$12</f>
        <v>9.220478012928</v>
      </c>
    </row>
    <row r="1314" spans="1:22" x14ac:dyDescent="0.2">
      <c r="A1314" s="10">
        <f t="shared" si="232"/>
        <v>55</v>
      </c>
      <c r="B1314" s="10">
        <f t="shared" si="233"/>
        <v>13</v>
      </c>
      <c r="C1314" s="23">
        <v>4.4000000000000004</v>
      </c>
      <c r="D1314" s="24">
        <v>37.040849999999999</v>
      </c>
      <c r="E1314" s="24">
        <v>148.17599999999999</v>
      </c>
      <c r="F1314" s="48"/>
      <c r="G1314" s="48"/>
      <c r="H1314" s="1">
        <f t="shared" si="234"/>
        <v>-10.15864724793559</v>
      </c>
      <c r="I1314" s="1">
        <f t="shared" si="227"/>
        <v>-13.850242552821296</v>
      </c>
      <c r="J1314" s="4">
        <f>B1314+('PV model'!$B$3/15)+(I1314/60)</f>
        <v>12.492495957452977</v>
      </c>
      <c r="K1314" s="2">
        <f t="shared" si="228"/>
        <v>-7.3874393617946588</v>
      </c>
      <c r="L1314" s="2">
        <f>DEGREES(ASIN((((COS(RADIANS('PV model'!$B$2))*COS(RADIANS(H1314))*COS(RADIANS(K1314)))+(SIN(RADIANS('PV model'!$B$2))*SIN(RADIANS(H1314)))))))</f>
        <v>24.05066009985326</v>
      </c>
      <c r="M1314" s="3">
        <f t="shared" si="224"/>
        <v>24.05066009985326</v>
      </c>
      <c r="N1314" s="2">
        <f t="shared" si="229"/>
        <v>-7.9665249173739259</v>
      </c>
      <c r="O1314" s="2">
        <f>IF('PV model'!$B$2&gt;0, 180-N1314,IF('PV model'!$B$2&lt;0,0-N1314,N1314))</f>
        <v>187.96652491737393</v>
      </c>
      <c r="P1314" s="2">
        <f>ABS(O1314-'PV model'!$B$5)</f>
        <v>17.033475082626069</v>
      </c>
      <c r="Q1314" s="3">
        <f t="shared" si="225"/>
        <v>65.94933990014674</v>
      </c>
      <c r="R1314" s="3">
        <f t="shared" si="230"/>
        <v>37.040849999999992</v>
      </c>
      <c r="S1314" s="3">
        <f t="shared" si="226"/>
        <v>164.78114522473797</v>
      </c>
      <c r="T1314" s="3">
        <f>(0.5*(1-COS(RADIANS(90-$X$3)))*(D1314+E1314)*'PV model'!$B$4)</f>
        <v>0</v>
      </c>
      <c r="U1314" s="3">
        <f t="shared" si="231"/>
        <v>201.82199522473798</v>
      </c>
      <c r="V1314" s="3">
        <f>('PV model'!$B$13*(U1314/1000)*(1-'PV model'!$B$14*((20+C1314)-25))*'PV model'!$B$10)/'PV model'!$B$12</f>
        <v>20.2225445466072</v>
      </c>
    </row>
    <row r="1315" spans="1:22" x14ac:dyDescent="0.2">
      <c r="A1315" s="10">
        <f t="shared" si="232"/>
        <v>55</v>
      </c>
      <c r="B1315" s="10">
        <f t="shared" si="233"/>
        <v>14</v>
      </c>
      <c r="C1315" s="23">
        <v>5.2</v>
      </c>
      <c r="D1315" s="24">
        <v>153.77564999999998</v>
      </c>
      <c r="E1315" s="24">
        <v>150.822</v>
      </c>
      <c r="F1315" s="48"/>
      <c r="G1315" s="48"/>
      <c r="H1315" s="1">
        <f t="shared" si="234"/>
        <v>-10.15864724793559</v>
      </c>
      <c r="I1315" s="1">
        <f t="shared" si="227"/>
        <v>-13.850242552821296</v>
      </c>
      <c r="J1315" s="4">
        <f>B1315+('PV model'!$B$3/15)+(I1315/60)</f>
        <v>13.492495957452977</v>
      </c>
      <c r="K1315" s="2">
        <f t="shared" si="228"/>
        <v>-22.387439361794659</v>
      </c>
      <c r="L1315" s="2">
        <f>DEGREES(ASIN((((COS(RADIANS('PV model'!$B$2))*COS(RADIANS(H1315))*COS(RADIANS(K1315)))+(SIN(RADIANS('PV model'!$B$2))*SIN(RADIANS(H1315)))))))</f>
        <v>21.724930497425611</v>
      </c>
      <c r="M1315" s="3">
        <f t="shared" si="224"/>
        <v>21.724930497425611</v>
      </c>
      <c r="N1315" s="2">
        <f t="shared" si="229"/>
        <v>-23.800995179585669</v>
      </c>
      <c r="O1315" s="2">
        <f>IF('PV model'!$B$2&gt;0, 180-N1315,IF('PV model'!$B$2&lt;0,0-N1315,N1315))</f>
        <v>203.80099517958567</v>
      </c>
      <c r="P1315" s="2">
        <f>ABS(O1315-'PV model'!$B$5)</f>
        <v>1.1990048204143307</v>
      </c>
      <c r="Q1315" s="3">
        <f t="shared" si="225"/>
        <v>68.275069502574382</v>
      </c>
      <c r="R1315" s="3">
        <f t="shared" si="230"/>
        <v>153.77565000000001</v>
      </c>
      <c r="S1315" s="3">
        <f t="shared" si="226"/>
        <v>185.12036560417008</v>
      </c>
      <c r="T1315" s="3">
        <f>(0.5*(1-COS(RADIANS(90-$X$3)))*(D1315+E1315)*'PV model'!$B$4)</f>
        <v>0</v>
      </c>
      <c r="U1315" s="3">
        <f t="shared" si="231"/>
        <v>338.89601560417009</v>
      </c>
      <c r="V1315" s="3">
        <f>('PV model'!$B$13*(U1315/1000)*(1-'PV model'!$B$14*((20+C1315)-25))*'PV model'!$B$10)/'PV model'!$B$12</f>
        <v>33.848944883217008</v>
      </c>
    </row>
    <row r="1316" spans="1:22" x14ac:dyDescent="0.2">
      <c r="A1316" s="10">
        <f t="shared" si="232"/>
        <v>55</v>
      </c>
      <c r="B1316" s="10">
        <f t="shared" si="233"/>
        <v>15</v>
      </c>
      <c r="C1316" s="23">
        <v>6</v>
      </c>
      <c r="D1316" s="24">
        <v>288.46965</v>
      </c>
      <c r="E1316" s="24">
        <v>117.306</v>
      </c>
      <c r="F1316" s="48"/>
      <c r="G1316" s="48"/>
      <c r="H1316" s="1">
        <f t="shared" si="234"/>
        <v>-10.15864724793559</v>
      </c>
      <c r="I1316" s="1">
        <f t="shared" si="227"/>
        <v>-13.850242552821296</v>
      </c>
      <c r="J1316" s="4">
        <f>B1316+('PV model'!$B$3/15)+(I1316/60)</f>
        <v>14.492495957452977</v>
      </c>
      <c r="K1316" s="2">
        <f t="shared" si="228"/>
        <v>-37.387439361794662</v>
      </c>
      <c r="L1316" s="2">
        <f>DEGREES(ASIN((((COS(RADIANS('PV model'!$B$2))*COS(RADIANS(H1316))*COS(RADIANS(K1316)))+(SIN(RADIANS('PV model'!$B$2))*SIN(RADIANS(H1316)))))))</f>
        <v>17.315126048468258</v>
      </c>
      <c r="M1316" s="3">
        <f t="shared" si="224"/>
        <v>17.315126048468258</v>
      </c>
      <c r="N1316" s="2">
        <f t="shared" si="229"/>
        <v>-38.759591666752684</v>
      </c>
      <c r="O1316" s="2">
        <f>IF('PV model'!$B$2&gt;0, 180-N1316,IF('PV model'!$B$2&lt;0,0-N1316,N1316))</f>
        <v>218.75959166675267</v>
      </c>
      <c r="P1316" s="2">
        <f>ABS(O1316-'PV model'!$B$5)</f>
        <v>13.759591666752669</v>
      </c>
      <c r="Q1316" s="3">
        <f t="shared" si="225"/>
        <v>72.684873951531742</v>
      </c>
      <c r="R1316" s="3">
        <f t="shared" si="230"/>
        <v>288.46964999999989</v>
      </c>
      <c r="S1316" s="3">
        <f t="shared" si="226"/>
        <v>145.93812740236874</v>
      </c>
      <c r="T1316" s="3">
        <f>(0.5*(1-COS(RADIANS(90-$X$3)))*(D1316+E1316)*'PV model'!$B$4)</f>
        <v>0</v>
      </c>
      <c r="U1316" s="3">
        <f t="shared" si="231"/>
        <v>434.40777740236865</v>
      </c>
      <c r="V1316" s="3">
        <f>('PV model'!$B$13*(U1316/1000)*(1-'PV model'!$B$14*((20+C1316)-25))*'PV model'!$B$10)/'PV model'!$B$12</f>
        <v>43.249707823424203</v>
      </c>
    </row>
    <row r="1317" spans="1:22" x14ac:dyDescent="0.2">
      <c r="A1317" s="10">
        <f t="shared" si="232"/>
        <v>55</v>
      </c>
      <c r="B1317" s="10">
        <f t="shared" si="233"/>
        <v>16</v>
      </c>
      <c r="C1317" s="23">
        <v>5.2</v>
      </c>
      <c r="D1317" s="24">
        <v>227.85735</v>
      </c>
      <c r="E1317" s="24">
        <v>86.436000000000007</v>
      </c>
      <c r="F1317" s="48"/>
      <c r="G1317" s="48"/>
      <c r="H1317" s="1">
        <f t="shared" si="234"/>
        <v>-10.15864724793559</v>
      </c>
      <c r="I1317" s="1">
        <f t="shared" si="227"/>
        <v>-13.850242552821296</v>
      </c>
      <c r="J1317" s="4">
        <f>B1317+('PV model'!$B$3/15)+(I1317/60)</f>
        <v>15.492495957452977</v>
      </c>
      <c r="K1317" s="2">
        <f t="shared" si="228"/>
        <v>-52.387439361794662</v>
      </c>
      <c r="L1317" s="2">
        <f>DEGREES(ASIN((((COS(RADIANS('PV model'!$B$2))*COS(RADIANS(H1317))*COS(RADIANS(K1317)))+(SIN(RADIANS('PV model'!$B$2))*SIN(RADIANS(H1317)))))))</f>
        <v>11.239721187744285</v>
      </c>
      <c r="M1317" s="3">
        <f t="shared" si="224"/>
        <v>11.239721187744285</v>
      </c>
      <c r="N1317" s="2">
        <f t="shared" si="229"/>
        <v>-52.653835831886532</v>
      </c>
      <c r="O1317" s="2">
        <f>IF('PV model'!$B$2&gt;0, 180-N1317,IF('PV model'!$B$2&lt;0,0-N1317,N1317))</f>
        <v>232.65383583188654</v>
      </c>
      <c r="P1317" s="2">
        <f>ABS(O1317-'PV model'!$B$5)</f>
        <v>27.653835831886539</v>
      </c>
      <c r="Q1317" s="3">
        <f t="shared" si="225"/>
        <v>78.76027881225572</v>
      </c>
      <c r="R1317" s="3">
        <f t="shared" si="230"/>
        <v>227.85734999999997</v>
      </c>
      <c r="S1317" s="3">
        <f t="shared" si="226"/>
        <v>103.89234798132331</v>
      </c>
      <c r="T1317" s="3">
        <f>(0.5*(1-COS(RADIANS(90-$X$3)))*(D1317+E1317)*'PV model'!$B$4)</f>
        <v>0</v>
      </c>
      <c r="U1317" s="3">
        <f t="shared" si="231"/>
        <v>331.74969798132327</v>
      </c>
      <c r="V1317" s="3">
        <f>('PV model'!$B$13*(U1317/1000)*(1-'PV model'!$B$14*((20+C1317)-25))*'PV model'!$B$10)/'PV model'!$B$12</f>
        <v>33.135170450364903</v>
      </c>
    </row>
    <row r="1318" spans="1:22" x14ac:dyDescent="0.2">
      <c r="A1318" s="10">
        <f t="shared" si="232"/>
        <v>55</v>
      </c>
      <c r="B1318" s="10">
        <f t="shared" si="233"/>
        <v>17</v>
      </c>
      <c r="C1318" s="23">
        <v>4.3</v>
      </c>
      <c r="D1318" s="24">
        <v>56.122499999999995</v>
      </c>
      <c r="E1318" s="24">
        <v>51.156000000000006</v>
      </c>
      <c r="F1318" s="48"/>
      <c r="G1318" s="48"/>
      <c r="H1318" s="1">
        <f t="shared" si="234"/>
        <v>-10.15864724793559</v>
      </c>
      <c r="I1318" s="1">
        <f t="shared" si="227"/>
        <v>-13.850242552821296</v>
      </c>
      <c r="J1318" s="4">
        <f>B1318+('PV model'!$B$3/15)+(I1318/60)</f>
        <v>16.492495957452977</v>
      </c>
      <c r="K1318" s="2">
        <f t="shared" si="228"/>
        <v>-67.387439361794662</v>
      </c>
      <c r="L1318" s="2">
        <f>DEGREES(ASIN((((COS(RADIANS('PV model'!$B$2))*COS(RADIANS(H1318))*COS(RADIANS(K1318)))+(SIN(RADIANS('PV model'!$B$2))*SIN(RADIANS(H1318)))))))</f>
        <v>3.9573013212717791</v>
      </c>
      <c r="M1318" s="3">
        <f t="shared" si="224"/>
        <v>3.9573013212717791</v>
      </c>
      <c r="N1318" s="2">
        <f t="shared" si="229"/>
        <v>-65.619732735033907</v>
      </c>
      <c r="O1318" s="2">
        <f>IF('PV model'!$B$2&gt;0, 180-N1318,IF('PV model'!$B$2&lt;0,0-N1318,N1318))</f>
        <v>245.61973273503389</v>
      </c>
      <c r="P1318" s="2">
        <f>ABS(O1318-'PV model'!$B$5)</f>
        <v>40.619732735033892</v>
      </c>
      <c r="Q1318" s="3">
        <f t="shared" si="225"/>
        <v>86.042698678728215</v>
      </c>
      <c r="R1318" s="3">
        <f t="shared" si="230"/>
        <v>56.122500000000088</v>
      </c>
      <c r="S1318" s="3">
        <f t="shared" si="226"/>
        <v>58.355302129452951</v>
      </c>
      <c r="T1318" s="3">
        <f>(0.5*(1-COS(RADIANS(90-$X$3)))*(D1318+E1318)*'PV model'!$B$4)</f>
        <v>0</v>
      </c>
      <c r="U1318" s="3">
        <f t="shared" si="231"/>
        <v>114.47780212945304</v>
      </c>
      <c r="V1318" s="3">
        <f>('PV model'!$B$13*(U1318/1000)*(1-'PV model'!$B$14*((20+C1318)-25))*'PV model'!$B$10)/'PV model'!$B$12</f>
        <v>11.475242063942531</v>
      </c>
    </row>
    <row r="1319" spans="1:22" x14ac:dyDescent="0.2">
      <c r="A1319" s="10">
        <f t="shared" si="232"/>
        <v>55</v>
      </c>
      <c r="B1319" s="10">
        <f t="shared" si="233"/>
        <v>18</v>
      </c>
      <c r="C1319" s="23">
        <v>3.5</v>
      </c>
      <c r="D1319" s="24">
        <v>0</v>
      </c>
      <c r="E1319" s="24">
        <v>7.9380000000000006</v>
      </c>
      <c r="F1319" s="48"/>
      <c r="G1319" s="48"/>
      <c r="H1319" s="1">
        <f t="shared" si="234"/>
        <v>-10.15864724793559</v>
      </c>
      <c r="I1319" s="1">
        <f t="shared" si="227"/>
        <v>-13.850242552821296</v>
      </c>
      <c r="J1319" s="4">
        <f>B1319+('PV model'!$B$3/15)+(I1319/60)</f>
        <v>17.492495957452977</v>
      </c>
      <c r="K1319" s="2">
        <f t="shared" si="228"/>
        <v>-82.387439361794662</v>
      </c>
      <c r="L1319" s="2">
        <f>DEGREES(ASIN((((COS(RADIANS('PV model'!$B$2))*COS(RADIANS(H1319))*COS(RADIANS(K1319)))+(SIN(RADIANS('PV model'!$B$2))*SIN(RADIANS(H1319)))))))</f>
        <v>-4.099980296212248</v>
      </c>
      <c r="M1319" s="3">
        <f t="shared" si="224"/>
        <v>0</v>
      </c>
      <c r="N1319" s="2">
        <f t="shared" si="229"/>
        <v>-78.000972109303845</v>
      </c>
      <c r="O1319" s="2">
        <f>IF('PV model'!$B$2&gt;0, 180-N1319,IF('PV model'!$B$2&lt;0,0-N1319,N1319))</f>
        <v>258.00097210930386</v>
      </c>
      <c r="P1319" s="2">
        <f>ABS(O1319-'PV model'!$B$5)</f>
        <v>53.000972109303859</v>
      </c>
      <c r="Q1319" s="3">
        <f t="shared" si="225"/>
        <v>94.099980296212237</v>
      </c>
      <c r="R1319" s="3">
        <f t="shared" si="230"/>
        <v>0</v>
      </c>
      <c r="S1319" s="3">
        <f t="shared" si="226"/>
        <v>7.9380000000000006</v>
      </c>
      <c r="T1319" s="3">
        <f>(0.5*(1-COS(RADIANS(90-$X$3)))*(D1319+E1319)*'PV model'!$B$4)</f>
        <v>0</v>
      </c>
      <c r="U1319" s="3">
        <f t="shared" si="231"/>
        <v>7.9380000000000006</v>
      </c>
      <c r="V1319" s="3">
        <f>('PV model'!$B$13*(U1319/1000)*(1-'PV model'!$B$14*((20+C1319)-25))*'PV model'!$B$10)/'PV model'!$B$12</f>
        <v>0.79824337487999997</v>
      </c>
    </row>
    <row r="1320" spans="1:22" x14ac:dyDescent="0.2">
      <c r="A1320" s="10">
        <f t="shared" si="232"/>
        <v>55</v>
      </c>
      <c r="B1320" s="10">
        <f t="shared" si="233"/>
        <v>19</v>
      </c>
      <c r="C1320" s="23">
        <v>3.6</v>
      </c>
      <c r="D1320" s="24">
        <v>0</v>
      </c>
      <c r="E1320" s="24">
        <v>0</v>
      </c>
      <c r="F1320" s="48"/>
      <c r="G1320" s="48"/>
      <c r="H1320" s="1">
        <f t="shared" si="234"/>
        <v>-10.15864724793559</v>
      </c>
      <c r="I1320" s="1">
        <f t="shared" si="227"/>
        <v>-13.850242552821296</v>
      </c>
      <c r="J1320" s="4">
        <f>B1320+('PV model'!$B$3/15)+(I1320/60)</f>
        <v>18.492495957452977</v>
      </c>
      <c r="K1320" s="2">
        <f t="shared" si="228"/>
        <v>-97.387439361794662</v>
      </c>
      <c r="L1320" s="2">
        <f>DEGREES(ASIN((((COS(RADIANS('PV model'!$B$2))*COS(RADIANS(H1320))*COS(RADIANS(K1320)))+(SIN(RADIANS('PV model'!$B$2))*SIN(RADIANS(H1320)))))))</f>
        <v>-12.535267432635012</v>
      </c>
      <c r="M1320" s="3">
        <f t="shared" si="224"/>
        <v>0</v>
      </c>
      <c r="N1320" s="2">
        <f t="shared" si="229"/>
        <v>-89.741510849460255</v>
      </c>
      <c r="O1320" s="2">
        <f>IF('PV model'!$B$2&gt;0, 180-N1320,IF('PV model'!$B$2&lt;0,0-N1320,N1320))</f>
        <v>269.74151084946027</v>
      </c>
      <c r="P1320" s="2">
        <f>ABS(O1320-'PV model'!$B$5)</f>
        <v>64.741510849460269</v>
      </c>
      <c r="Q1320" s="3">
        <f t="shared" si="225"/>
        <v>102.53526743263501</v>
      </c>
      <c r="R1320" s="3">
        <f t="shared" si="230"/>
        <v>0</v>
      </c>
      <c r="S1320" s="3">
        <f t="shared" si="226"/>
        <v>0</v>
      </c>
      <c r="T1320" s="3">
        <f>(0.5*(1-COS(RADIANS(90-$X$3)))*(D1320+E1320)*'PV model'!$B$4)</f>
        <v>0</v>
      </c>
      <c r="U1320" s="3">
        <f t="shared" si="231"/>
        <v>0</v>
      </c>
      <c r="V1320" s="3">
        <f>('PV model'!$B$13*(U1320/1000)*(1-'PV model'!$B$14*((20+C1320)-25))*'PV model'!$B$10)/'PV model'!$B$12</f>
        <v>0</v>
      </c>
    </row>
    <row r="1321" spans="1:22" x14ac:dyDescent="0.2">
      <c r="A1321" s="10">
        <f t="shared" si="232"/>
        <v>55</v>
      </c>
      <c r="B1321" s="10">
        <f t="shared" si="233"/>
        <v>20</v>
      </c>
      <c r="C1321" s="23">
        <v>3.7</v>
      </c>
      <c r="D1321" s="24">
        <v>0</v>
      </c>
      <c r="E1321" s="24">
        <v>0</v>
      </c>
      <c r="F1321" s="48"/>
      <c r="G1321" s="48"/>
      <c r="H1321" s="1">
        <f t="shared" si="234"/>
        <v>-10.15864724793559</v>
      </c>
      <c r="I1321" s="1">
        <f t="shared" si="227"/>
        <v>-13.850242552821296</v>
      </c>
      <c r="J1321" s="4">
        <f>B1321+('PV model'!$B$3/15)+(I1321/60)</f>
        <v>19.492495957452977</v>
      </c>
      <c r="K1321" s="2">
        <f t="shared" si="228"/>
        <v>-112.38743936179466</v>
      </c>
      <c r="L1321" s="2">
        <f>DEGREES(ASIN((((COS(RADIANS('PV model'!$B$2))*COS(RADIANS(H1321))*COS(RADIANS(K1321)))+(SIN(RADIANS('PV model'!$B$2))*SIN(RADIANS(H1321)))))))</f>
        <v>-20.958930014785903</v>
      </c>
      <c r="M1321" s="3">
        <f t="shared" si="224"/>
        <v>0</v>
      </c>
      <c r="N1321" s="2">
        <f t="shared" si="229"/>
        <v>-77.063265259942185</v>
      </c>
      <c r="O1321" s="2">
        <f>IF('PV model'!$B$2&gt;0, 180-N1321,IF('PV model'!$B$2&lt;0,0-N1321,N1321))</f>
        <v>257.06326525994217</v>
      </c>
      <c r="P1321" s="2">
        <f>ABS(O1321-'PV model'!$B$5)</f>
        <v>52.06326525994217</v>
      </c>
      <c r="Q1321" s="3">
        <f t="shared" si="225"/>
        <v>110.95893001478591</v>
      </c>
      <c r="R1321" s="3">
        <f t="shared" si="230"/>
        <v>0</v>
      </c>
      <c r="S1321" s="3">
        <f t="shared" si="226"/>
        <v>0</v>
      </c>
      <c r="T1321" s="3">
        <f>(0.5*(1-COS(RADIANS(90-$X$3)))*(D1321+E1321)*'PV model'!$B$4)</f>
        <v>0</v>
      </c>
      <c r="U1321" s="3">
        <f t="shared" si="231"/>
        <v>0</v>
      </c>
      <c r="V1321" s="3">
        <f>('PV model'!$B$13*(U1321/1000)*(1-'PV model'!$B$14*((20+C1321)-25))*'PV model'!$B$10)/'PV model'!$B$12</f>
        <v>0</v>
      </c>
    </row>
    <row r="1322" spans="1:22" x14ac:dyDescent="0.2">
      <c r="A1322" s="10">
        <f t="shared" si="232"/>
        <v>55</v>
      </c>
      <c r="B1322" s="10">
        <f t="shared" si="233"/>
        <v>21</v>
      </c>
      <c r="C1322" s="23">
        <v>3.8</v>
      </c>
      <c r="D1322" s="24">
        <v>0</v>
      </c>
      <c r="E1322" s="24">
        <v>0</v>
      </c>
      <c r="F1322" s="48"/>
      <c r="G1322" s="48"/>
      <c r="H1322" s="1">
        <f t="shared" si="234"/>
        <v>-10.15864724793559</v>
      </c>
      <c r="I1322" s="1">
        <f t="shared" si="227"/>
        <v>-13.850242552821296</v>
      </c>
      <c r="J1322" s="4">
        <f>B1322+('PV model'!$B$3/15)+(I1322/60)</f>
        <v>20.492495957452977</v>
      </c>
      <c r="K1322" s="2">
        <f t="shared" si="228"/>
        <v>-127.38743936179466</v>
      </c>
      <c r="L1322" s="2">
        <f>DEGREES(ASIN((((COS(RADIANS('PV model'!$B$2))*COS(RADIANS(H1322))*COS(RADIANS(K1322)))+(SIN(RADIANS('PV model'!$B$2))*SIN(RADIANS(H1322)))))))</f>
        <v>-28.939506602696863</v>
      </c>
      <c r="M1322" s="3">
        <f t="shared" si="224"/>
        <v>0</v>
      </c>
      <c r="N1322" s="2">
        <f t="shared" si="229"/>
        <v>-63.340052359440747</v>
      </c>
      <c r="O1322" s="2">
        <f>IF('PV model'!$B$2&gt;0, 180-N1322,IF('PV model'!$B$2&lt;0,0-N1322,N1322))</f>
        <v>243.34005235944073</v>
      </c>
      <c r="P1322" s="2">
        <f>ABS(O1322-'PV model'!$B$5)</f>
        <v>38.340052359440733</v>
      </c>
      <c r="Q1322" s="3">
        <f t="shared" si="225"/>
        <v>118.93950660269685</v>
      </c>
      <c r="R1322" s="3">
        <f t="shared" si="230"/>
        <v>0</v>
      </c>
      <c r="S1322" s="3">
        <f t="shared" si="226"/>
        <v>0</v>
      </c>
      <c r="T1322" s="3">
        <f>(0.5*(1-COS(RADIANS(90-$X$3)))*(D1322+E1322)*'PV model'!$B$4)</f>
        <v>0</v>
      </c>
      <c r="U1322" s="3">
        <f t="shared" si="231"/>
        <v>0</v>
      </c>
      <c r="V1322" s="3">
        <f>('PV model'!$B$13*(U1322/1000)*(1-'PV model'!$B$14*((20+C1322)-25))*'PV model'!$B$10)/'PV model'!$B$12</f>
        <v>0</v>
      </c>
    </row>
    <row r="1323" spans="1:22" x14ac:dyDescent="0.2">
      <c r="A1323" s="10">
        <f t="shared" si="232"/>
        <v>55</v>
      </c>
      <c r="B1323" s="10">
        <f t="shared" si="233"/>
        <v>22</v>
      </c>
      <c r="C1323" s="23">
        <v>3.7</v>
      </c>
      <c r="D1323" s="24">
        <v>0</v>
      </c>
      <c r="E1323" s="24">
        <v>0</v>
      </c>
      <c r="F1323" s="48"/>
      <c r="G1323" s="48"/>
      <c r="H1323" s="1">
        <f t="shared" si="234"/>
        <v>-10.15864724793559</v>
      </c>
      <c r="I1323" s="1">
        <f t="shared" si="227"/>
        <v>-13.850242552821296</v>
      </c>
      <c r="J1323" s="4">
        <f>B1323+('PV model'!$B$3/15)+(I1323/60)</f>
        <v>21.492495957452977</v>
      </c>
      <c r="K1323" s="2">
        <f t="shared" si="228"/>
        <v>-142.38743936179466</v>
      </c>
      <c r="L1323" s="2">
        <f>DEGREES(ASIN((((COS(RADIANS('PV model'!$B$2))*COS(RADIANS(H1323))*COS(RADIANS(K1323)))+(SIN(RADIANS('PV model'!$B$2))*SIN(RADIANS(H1323)))))))</f>
        <v>-35.944607533764277</v>
      </c>
      <c r="M1323" s="3">
        <f t="shared" si="224"/>
        <v>0</v>
      </c>
      <c r="N1323" s="2">
        <f t="shared" si="229"/>
        <v>-47.906180975858682</v>
      </c>
      <c r="O1323" s="2">
        <f>IF('PV model'!$B$2&gt;0, 180-N1323,IF('PV model'!$B$2&lt;0,0-N1323,N1323))</f>
        <v>227.90618097585869</v>
      </c>
      <c r="P1323" s="2">
        <f>ABS(O1323-'PV model'!$B$5)</f>
        <v>22.906180975858689</v>
      </c>
      <c r="Q1323" s="3">
        <f t="shared" si="225"/>
        <v>125.94460753376427</v>
      </c>
      <c r="R1323" s="3">
        <f t="shared" si="230"/>
        <v>0</v>
      </c>
      <c r="S1323" s="3">
        <f t="shared" si="226"/>
        <v>0</v>
      </c>
      <c r="T1323" s="3">
        <f>(0.5*(1-COS(RADIANS(90-$X$3)))*(D1323+E1323)*'PV model'!$B$4)</f>
        <v>0</v>
      </c>
      <c r="U1323" s="3">
        <f t="shared" si="231"/>
        <v>0</v>
      </c>
      <c r="V1323" s="3">
        <f>('PV model'!$B$13*(U1323/1000)*(1-'PV model'!$B$14*((20+C1323)-25))*'PV model'!$B$10)/'PV model'!$B$12</f>
        <v>0</v>
      </c>
    </row>
    <row r="1324" spans="1:22" x14ac:dyDescent="0.2">
      <c r="A1324" s="10">
        <f t="shared" si="232"/>
        <v>55</v>
      </c>
      <c r="B1324" s="10">
        <f t="shared" si="233"/>
        <v>23</v>
      </c>
      <c r="C1324" s="23">
        <v>3.7</v>
      </c>
      <c r="D1324" s="24">
        <v>0</v>
      </c>
      <c r="E1324" s="24">
        <v>0</v>
      </c>
      <c r="F1324" s="48"/>
      <c r="G1324" s="48"/>
      <c r="H1324" s="1">
        <f t="shared" si="234"/>
        <v>-10.15864724793559</v>
      </c>
      <c r="I1324" s="1">
        <f t="shared" si="227"/>
        <v>-13.850242552821296</v>
      </c>
      <c r="J1324" s="4">
        <f>B1324+('PV model'!$B$3/15)+(I1324/60)</f>
        <v>22.492495957452977</v>
      </c>
      <c r="K1324" s="2">
        <f t="shared" si="228"/>
        <v>-157.38743936179466</v>
      </c>
      <c r="L1324" s="2">
        <f>DEGREES(ASIN((((COS(RADIANS('PV model'!$B$2))*COS(RADIANS(H1324))*COS(RADIANS(K1324)))+(SIN(RADIANS('PV model'!$B$2))*SIN(RADIANS(H1324)))))))</f>
        <v>-41.301563131475696</v>
      </c>
      <c r="M1324" s="3">
        <f t="shared" si="224"/>
        <v>0</v>
      </c>
      <c r="N1324" s="2">
        <f t="shared" si="229"/>
        <v>-30.251037045977874</v>
      </c>
      <c r="O1324" s="2">
        <f>IF('PV model'!$B$2&gt;0, 180-N1324,IF('PV model'!$B$2&lt;0,0-N1324,N1324))</f>
        <v>210.25103704597788</v>
      </c>
      <c r="P1324" s="2">
        <f>ABS(O1324-'PV model'!$B$5)</f>
        <v>5.2510370459778812</v>
      </c>
      <c r="Q1324" s="3">
        <f t="shared" si="225"/>
        <v>131.30156313147572</v>
      </c>
      <c r="R1324" s="3">
        <f t="shared" si="230"/>
        <v>0</v>
      </c>
      <c r="S1324" s="3">
        <f t="shared" si="226"/>
        <v>0</v>
      </c>
      <c r="T1324" s="3">
        <f>(0.5*(1-COS(RADIANS(90-$X$3)))*(D1324+E1324)*'PV model'!$B$4)</f>
        <v>0</v>
      </c>
      <c r="U1324" s="3">
        <f t="shared" si="231"/>
        <v>0</v>
      </c>
      <c r="V1324" s="3">
        <f>('PV model'!$B$13*(U1324/1000)*(1-'PV model'!$B$14*((20+C1324)-25))*'PV model'!$B$10)/'PV model'!$B$12</f>
        <v>0</v>
      </c>
    </row>
    <row r="1325" spans="1:22" x14ac:dyDescent="0.2">
      <c r="A1325" s="10">
        <f t="shared" si="232"/>
        <v>55</v>
      </c>
      <c r="B1325" s="10">
        <f t="shared" si="233"/>
        <v>24</v>
      </c>
      <c r="C1325" s="23">
        <v>3.6</v>
      </c>
      <c r="D1325" s="24">
        <v>0</v>
      </c>
      <c r="E1325" s="24">
        <v>0</v>
      </c>
      <c r="F1325" s="48"/>
      <c r="G1325" s="48"/>
      <c r="H1325" s="1">
        <f t="shared" si="234"/>
        <v>-10.15864724793559</v>
      </c>
      <c r="I1325" s="1">
        <f t="shared" si="227"/>
        <v>-13.850242552821296</v>
      </c>
      <c r="J1325" s="4">
        <f>B1325+('PV model'!$B$3/15)+(I1325/60)</f>
        <v>23.492495957452977</v>
      </c>
      <c r="K1325" s="2">
        <f t="shared" si="228"/>
        <v>-172.38743936179466</v>
      </c>
      <c r="L1325" s="2">
        <f>DEGREES(ASIN((((COS(RADIANS('PV model'!$B$2))*COS(RADIANS(H1325))*COS(RADIANS(K1325)))+(SIN(RADIANS('PV model'!$B$2))*SIN(RADIANS(H1325)))))))</f>
        <v>-44.264183360888694</v>
      </c>
      <c r="M1325" s="3">
        <f t="shared" si="224"/>
        <v>0</v>
      </c>
      <c r="N1325" s="2">
        <f t="shared" si="229"/>
        <v>-10.49127224932816</v>
      </c>
      <c r="O1325" s="2">
        <f>IF('PV model'!$B$2&gt;0, 180-N1325,IF('PV model'!$B$2&lt;0,0-N1325,N1325))</f>
        <v>190.49127224932815</v>
      </c>
      <c r="P1325" s="2">
        <f>ABS(O1325-'PV model'!$B$5)</f>
        <v>14.508727750671852</v>
      </c>
      <c r="Q1325" s="3">
        <f t="shared" si="225"/>
        <v>134.26418336088869</v>
      </c>
      <c r="R1325" s="3">
        <f t="shared" si="230"/>
        <v>0</v>
      </c>
      <c r="S1325" s="3">
        <f t="shared" si="226"/>
        <v>0</v>
      </c>
      <c r="T1325" s="3">
        <f>(0.5*(1-COS(RADIANS(90-$X$3)))*(D1325+E1325)*'PV model'!$B$4)</f>
        <v>0</v>
      </c>
      <c r="U1325" s="3">
        <f t="shared" si="231"/>
        <v>0</v>
      </c>
      <c r="V1325" s="3">
        <f>('PV model'!$B$13*(U1325/1000)*(1-'PV model'!$B$14*((20+C1325)-25))*'PV model'!$B$10)/'PV model'!$B$12</f>
        <v>0</v>
      </c>
    </row>
    <row r="1326" spans="1:22" x14ac:dyDescent="0.2">
      <c r="A1326" s="10">
        <f t="shared" si="232"/>
        <v>56</v>
      </c>
      <c r="B1326" s="10">
        <f t="shared" si="233"/>
        <v>1</v>
      </c>
      <c r="C1326" s="23">
        <v>2.9</v>
      </c>
      <c r="D1326" s="24">
        <v>0</v>
      </c>
      <c r="E1326" s="24">
        <v>0</v>
      </c>
      <c r="F1326" s="48"/>
      <c r="G1326" s="48"/>
      <c r="H1326" s="1">
        <f t="shared" si="234"/>
        <v>-9.7930453253561982</v>
      </c>
      <c r="I1326" s="1">
        <f t="shared" si="227"/>
        <v>-13.712053244858721</v>
      </c>
      <c r="J1326" s="4">
        <f>B1326+('PV model'!$B$3/15)+(I1326/60)</f>
        <v>0.49479911258568804</v>
      </c>
      <c r="K1326" s="2">
        <f t="shared" si="228"/>
        <v>172.57801331121468</v>
      </c>
      <c r="L1326" s="2">
        <f>DEGREES(ASIN((((COS(RADIANS('PV model'!$B$2))*COS(RADIANS(H1326))*COS(RADIANS(K1326)))+(SIN(RADIANS('PV model'!$B$2))*SIN(RADIANS(H1326)))))))</f>
        <v>-43.919897442818808</v>
      </c>
      <c r="M1326" s="3">
        <f t="shared" si="224"/>
        <v>0</v>
      </c>
      <c r="N1326" s="2">
        <f t="shared" si="229"/>
        <v>10.178816941513077</v>
      </c>
      <c r="O1326" s="2">
        <f>IF('PV model'!$B$2&gt;0, 180-N1326,IF('PV model'!$B$2&lt;0,0-N1326,N1326))</f>
        <v>169.82118305848692</v>
      </c>
      <c r="P1326" s="2">
        <f>ABS(O1326-'PV model'!$B$5)</f>
        <v>35.178816941513077</v>
      </c>
      <c r="Q1326" s="3">
        <f t="shared" si="225"/>
        <v>133.91989744281881</v>
      </c>
      <c r="R1326" s="3">
        <f t="shared" si="230"/>
        <v>0</v>
      </c>
      <c r="S1326" s="3">
        <f t="shared" si="226"/>
        <v>0</v>
      </c>
      <c r="T1326" s="3">
        <f>(0.5*(1-COS(RADIANS(90-$X$3)))*(D1326+E1326)*'PV model'!$B$4)</f>
        <v>0</v>
      </c>
      <c r="U1326" s="3">
        <f t="shared" si="231"/>
        <v>0</v>
      </c>
      <c r="V1326" s="3">
        <f>('PV model'!$B$13*(U1326/1000)*(1-'PV model'!$B$14*((20+C1326)-25))*'PV model'!$B$10)/'PV model'!$B$12</f>
        <v>0</v>
      </c>
    </row>
    <row r="1327" spans="1:22" x14ac:dyDescent="0.2">
      <c r="A1327" s="10">
        <f t="shared" si="232"/>
        <v>56</v>
      </c>
      <c r="B1327" s="10">
        <f t="shared" si="233"/>
        <v>2</v>
      </c>
      <c r="C1327" s="23">
        <v>2.2000000000000002</v>
      </c>
      <c r="D1327" s="24">
        <v>0</v>
      </c>
      <c r="E1327" s="24">
        <v>0</v>
      </c>
      <c r="F1327" s="48"/>
      <c r="G1327" s="48"/>
      <c r="H1327" s="1">
        <f t="shared" si="234"/>
        <v>-9.7930453253561982</v>
      </c>
      <c r="I1327" s="1">
        <f t="shared" si="227"/>
        <v>-13.712053244858721</v>
      </c>
      <c r="J1327" s="4">
        <f>B1327+('PV model'!$B$3/15)+(I1327/60)</f>
        <v>1.4947991125856881</v>
      </c>
      <c r="K1327" s="2">
        <f t="shared" si="228"/>
        <v>157.57801331121468</v>
      </c>
      <c r="L1327" s="2">
        <f>DEGREES(ASIN((((COS(RADIANS('PV model'!$B$2))*COS(RADIANS(H1327))*COS(RADIANS(K1327)))+(SIN(RADIANS('PV model'!$B$2))*SIN(RADIANS(H1327)))))))</f>
        <v>-41.005532566567688</v>
      </c>
      <c r="M1327" s="3">
        <f t="shared" si="224"/>
        <v>0</v>
      </c>
      <c r="N1327" s="2">
        <f t="shared" si="229"/>
        <v>29.872444150090562</v>
      </c>
      <c r="O1327" s="2">
        <f>IF('PV model'!$B$2&gt;0, 180-N1327,IF('PV model'!$B$2&lt;0,0-N1327,N1327))</f>
        <v>150.12755584990944</v>
      </c>
      <c r="P1327" s="2">
        <f>ABS(O1327-'PV model'!$B$5)</f>
        <v>54.872444150090558</v>
      </c>
      <c r="Q1327" s="3">
        <f t="shared" si="225"/>
        <v>131.00553256656769</v>
      </c>
      <c r="R1327" s="3">
        <f t="shared" si="230"/>
        <v>0</v>
      </c>
      <c r="S1327" s="3">
        <f t="shared" si="226"/>
        <v>0</v>
      </c>
      <c r="T1327" s="3">
        <f>(0.5*(1-COS(RADIANS(90-$X$3)))*(D1327+E1327)*'PV model'!$B$4)</f>
        <v>0</v>
      </c>
      <c r="U1327" s="3">
        <f t="shared" si="231"/>
        <v>0</v>
      </c>
      <c r="V1327" s="3">
        <f>('PV model'!$B$13*(U1327/1000)*(1-'PV model'!$B$14*((20+C1327)-25))*'PV model'!$B$10)/'PV model'!$B$12</f>
        <v>0</v>
      </c>
    </row>
    <row r="1328" spans="1:22" x14ac:dyDescent="0.2">
      <c r="A1328" s="10">
        <f t="shared" si="232"/>
        <v>56</v>
      </c>
      <c r="B1328" s="10">
        <f t="shared" si="233"/>
        <v>3</v>
      </c>
      <c r="C1328" s="23">
        <v>1.5</v>
      </c>
      <c r="D1328" s="24">
        <v>0</v>
      </c>
      <c r="E1328" s="24">
        <v>0</v>
      </c>
      <c r="F1328" s="48"/>
      <c r="G1328" s="48"/>
      <c r="H1328" s="1">
        <f t="shared" si="234"/>
        <v>-9.7930453253561982</v>
      </c>
      <c r="I1328" s="1">
        <f t="shared" si="227"/>
        <v>-13.712053244858721</v>
      </c>
      <c r="J1328" s="4">
        <f>B1328+('PV model'!$B$3/15)+(I1328/60)</f>
        <v>2.4947991125856879</v>
      </c>
      <c r="K1328" s="2">
        <f t="shared" si="228"/>
        <v>142.57801331121468</v>
      </c>
      <c r="L1328" s="2">
        <f>DEGREES(ASIN((((COS(RADIANS('PV model'!$B$2))*COS(RADIANS(H1328))*COS(RADIANS(K1328)))+(SIN(RADIANS('PV model'!$B$2))*SIN(RADIANS(H1328)))))))</f>
        <v>-35.693579963650578</v>
      </c>
      <c r="M1328" s="3">
        <f t="shared" si="224"/>
        <v>0</v>
      </c>
      <c r="N1328" s="2">
        <f t="shared" si="229"/>
        <v>47.504894888526842</v>
      </c>
      <c r="O1328" s="2">
        <f>IF('PV model'!$B$2&gt;0, 180-N1328,IF('PV model'!$B$2&lt;0,0-N1328,N1328))</f>
        <v>132.49510511147315</v>
      </c>
      <c r="P1328" s="2">
        <f>ABS(O1328-'PV model'!$B$5)</f>
        <v>72.504894888526849</v>
      </c>
      <c r="Q1328" s="3">
        <f t="shared" si="225"/>
        <v>125.69357996365059</v>
      </c>
      <c r="R1328" s="3">
        <f t="shared" si="230"/>
        <v>0</v>
      </c>
      <c r="S1328" s="3">
        <f t="shared" si="226"/>
        <v>0</v>
      </c>
      <c r="T1328" s="3">
        <f>(0.5*(1-COS(RADIANS(90-$X$3)))*(D1328+E1328)*'PV model'!$B$4)</f>
        <v>0</v>
      </c>
      <c r="U1328" s="3">
        <f t="shared" si="231"/>
        <v>0</v>
      </c>
      <c r="V1328" s="3">
        <f>('PV model'!$B$13*(U1328/1000)*(1-'PV model'!$B$14*((20+C1328)-25))*'PV model'!$B$10)/'PV model'!$B$12</f>
        <v>0</v>
      </c>
    </row>
    <row r="1329" spans="1:22" x14ac:dyDescent="0.2">
      <c r="A1329" s="10">
        <f t="shared" si="232"/>
        <v>56</v>
      </c>
      <c r="B1329" s="10">
        <f t="shared" si="233"/>
        <v>4</v>
      </c>
      <c r="C1329" s="23">
        <v>1.1000000000000001</v>
      </c>
      <c r="D1329" s="24">
        <v>0</v>
      </c>
      <c r="E1329" s="24">
        <v>0</v>
      </c>
      <c r="F1329" s="48"/>
      <c r="G1329" s="48"/>
      <c r="H1329" s="1">
        <f t="shared" si="234"/>
        <v>-9.7930453253561982</v>
      </c>
      <c r="I1329" s="1">
        <f t="shared" si="227"/>
        <v>-13.712053244858721</v>
      </c>
      <c r="J1329" s="4">
        <f>B1329+('PV model'!$B$3/15)+(I1329/60)</f>
        <v>3.4947991125856879</v>
      </c>
      <c r="K1329" s="2">
        <f t="shared" si="228"/>
        <v>127.57801331121468</v>
      </c>
      <c r="L1329" s="2">
        <f>DEGREES(ASIN((((COS(RADIANS('PV model'!$B$2))*COS(RADIANS(H1329))*COS(RADIANS(K1329)))+(SIN(RADIANS('PV model'!$B$2))*SIN(RADIANS(H1329)))))))</f>
        <v>-28.721988587966639</v>
      </c>
      <c r="M1329" s="3">
        <f t="shared" si="224"/>
        <v>0</v>
      </c>
      <c r="N1329" s="2">
        <f t="shared" si="229"/>
        <v>62.942034827847046</v>
      </c>
      <c r="O1329" s="2">
        <f>IF('PV model'!$B$2&gt;0, 180-N1329,IF('PV model'!$B$2&lt;0,0-N1329,N1329))</f>
        <v>117.05796517215296</v>
      </c>
      <c r="P1329" s="2">
        <f>ABS(O1329-'PV model'!$B$5)</f>
        <v>87.942034827847039</v>
      </c>
      <c r="Q1329" s="3">
        <f t="shared" si="225"/>
        <v>118.72198858796665</v>
      </c>
      <c r="R1329" s="3">
        <f t="shared" si="230"/>
        <v>0</v>
      </c>
      <c r="S1329" s="3">
        <f t="shared" si="226"/>
        <v>0</v>
      </c>
      <c r="T1329" s="3">
        <f>(0.5*(1-COS(RADIANS(90-$X$3)))*(D1329+E1329)*'PV model'!$B$4)</f>
        <v>0</v>
      </c>
      <c r="U1329" s="3">
        <f t="shared" si="231"/>
        <v>0</v>
      </c>
      <c r="V1329" s="3">
        <f>('PV model'!$B$13*(U1329/1000)*(1-'PV model'!$B$14*((20+C1329)-25))*'PV model'!$B$10)/'PV model'!$B$12</f>
        <v>0</v>
      </c>
    </row>
    <row r="1330" spans="1:22" x14ac:dyDescent="0.2">
      <c r="A1330" s="10">
        <f t="shared" si="232"/>
        <v>56</v>
      </c>
      <c r="B1330" s="10">
        <f t="shared" si="233"/>
        <v>5</v>
      </c>
      <c r="C1330" s="23">
        <v>0.7</v>
      </c>
      <c r="D1330" s="24">
        <v>0</v>
      </c>
      <c r="E1330" s="24">
        <v>0</v>
      </c>
      <c r="F1330" s="48"/>
      <c r="G1330" s="48"/>
      <c r="H1330" s="1">
        <f t="shared" si="234"/>
        <v>-9.7930453253561982</v>
      </c>
      <c r="I1330" s="1">
        <f t="shared" si="227"/>
        <v>-13.712053244858721</v>
      </c>
      <c r="J1330" s="4">
        <f>B1330+('PV model'!$B$3/15)+(I1330/60)</f>
        <v>4.4947991125856879</v>
      </c>
      <c r="K1330" s="2">
        <f t="shared" si="228"/>
        <v>112.57801331121468</v>
      </c>
      <c r="L1330" s="2">
        <f>DEGREES(ASIN((((COS(RADIANS('PV model'!$B$2))*COS(RADIANS(H1330))*COS(RADIANS(K1330)))+(SIN(RADIANS('PV model'!$B$2))*SIN(RADIANS(H1330)))))))</f>
        <v>-20.761168623738566</v>
      </c>
      <c r="M1330" s="3">
        <f t="shared" si="224"/>
        <v>0</v>
      </c>
      <c r="N1330" s="2">
        <f t="shared" si="229"/>
        <v>76.677739989216192</v>
      </c>
      <c r="O1330" s="2">
        <f>IF('PV model'!$B$2&gt;0, 180-N1330,IF('PV model'!$B$2&lt;0,0-N1330,N1330))</f>
        <v>103.32226001078381</v>
      </c>
      <c r="P1330" s="2">
        <f>ABS(O1330-'PV model'!$B$5)</f>
        <v>101.67773998921619</v>
      </c>
      <c r="Q1330" s="3">
        <f t="shared" si="225"/>
        <v>110.76116862373857</v>
      </c>
      <c r="R1330" s="3">
        <f t="shared" si="230"/>
        <v>0</v>
      </c>
      <c r="S1330" s="3">
        <f t="shared" si="226"/>
        <v>0</v>
      </c>
      <c r="T1330" s="3">
        <f>(0.5*(1-COS(RADIANS(90-$X$3)))*(D1330+E1330)*'PV model'!$B$4)</f>
        <v>0</v>
      </c>
      <c r="U1330" s="3">
        <f t="shared" si="231"/>
        <v>0</v>
      </c>
      <c r="V1330" s="3">
        <f>('PV model'!$B$13*(U1330/1000)*(1-'PV model'!$B$14*((20+C1330)-25))*'PV model'!$B$10)/'PV model'!$B$12</f>
        <v>0</v>
      </c>
    </row>
    <row r="1331" spans="1:22" x14ac:dyDescent="0.2">
      <c r="A1331" s="10">
        <f t="shared" si="232"/>
        <v>56</v>
      </c>
      <c r="B1331" s="10">
        <f t="shared" si="233"/>
        <v>6</v>
      </c>
      <c r="C1331" s="23">
        <v>0.3</v>
      </c>
      <c r="D1331" s="24">
        <v>0</v>
      </c>
      <c r="E1331" s="24">
        <v>0</v>
      </c>
      <c r="F1331" s="48"/>
      <c r="G1331" s="48"/>
      <c r="H1331" s="1">
        <f t="shared" si="234"/>
        <v>-9.7930453253561982</v>
      </c>
      <c r="I1331" s="1">
        <f t="shared" si="227"/>
        <v>-13.712053244858721</v>
      </c>
      <c r="J1331" s="4">
        <f>B1331+('PV model'!$B$3/15)+(I1331/60)</f>
        <v>5.4947991125856879</v>
      </c>
      <c r="K1331" s="2">
        <f t="shared" si="228"/>
        <v>97.578013311214676</v>
      </c>
      <c r="L1331" s="2">
        <f>DEGREES(ASIN((((COS(RADIANS('PV model'!$B$2))*COS(RADIANS(H1331))*COS(RADIANS(K1331)))+(SIN(RADIANS('PV model'!$B$2))*SIN(RADIANS(H1331)))))))</f>
        <v>-12.344109393953856</v>
      </c>
      <c r="M1331" s="3">
        <f t="shared" si="224"/>
        <v>0</v>
      </c>
      <c r="N1331" s="2">
        <f t="shared" si="229"/>
        <v>89.368962602065764</v>
      </c>
      <c r="O1331" s="2">
        <f>IF('PV model'!$B$2&gt;0, 180-N1331,IF('PV model'!$B$2&lt;0,0-N1331,N1331))</f>
        <v>90.631037397934236</v>
      </c>
      <c r="P1331" s="2">
        <f>ABS(O1331-'PV model'!$B$5)</f>
        <v>114.36896260206576</v>
      </c>
      <c r="Q1331" s="3">
        <f t="shared" si="225"/>
        <v>102.34410939395386</v>
      </c>
      <c r="R1331" s="3">
        <f t="shared" si="230"/>
        <v>0</v>
      </c>
      <c r="S1331" s="3">
        <f t="shared" si="226"/>
        <v>0</v>
      </c>
      <c r="T1331" s="3">
        <f>(0.5*(1-COS(RADIANS(90-$X$3)))*(D1331+E1331)*'PV model'!$B$4)</f>
        <v>0</v>
      </c>
      <c r="U1331" s="3">
        <f t="shared" si="231"/>
        <v>0</v>
      </c>
      <c r="V1331" s="3">
        <f>('PV model'!$B$13*(U1331/1000)*(1-'PV model'!$B$14*((20+C1331)-25))*'PV model'!$B$10)/'PV model'!$B$12</f>
        <v>0</v>
      </c>
    </row>
    <row r="1332" spans="1:22" x14ac:dyDescent="0.2">
      <c r="A1332" s="10">
        <f t="shared" si="232"/>
        <v>56</v>
      </c>
      <c r="B1332" s="10">
        <f t="shared" si="233"/>
        <v>7</v>
      </c>
      <c r="C1332" s="23">
        <v>0.7</v>
      </c>
      <c r="D1332" s="24">
        <v>0</v>
      </c>
      <c r="E1332" s="24">
        <v>0</v>
      </c>
      <c r="F1332" s="48"/>
      <c r="G1332" s="48"/>
      <c r="H1332" s="1">
        <f t="shared" si="234"/>
        <v>-9.7930453253561982</v>
      </c>
      <c r="I1332" s="1">
        <f t="shared" si="227"/>
        <v>-13.712053244858721</v>
      </c>
      <c r="J1332" s="4">
        <f>B1332+('PV model'!$B$3/15)+(I1332/60)</f>
        <v>6.4947991125856879</v>
      </c>
      <c r="K1332" s="2">
        <f t="shared" si="228"/>
        <v>82.578013311214676</v>
      </c>
      <c r="L1332" s="2">
        <f>DEGREES(ASIN((((COS(RADIANS('PV model'!$B$2))*COS(RADIANS(H1332))*COS(RADIANS(K1332)))+(SIN(RADIANS('PV model'!$B$2))*SIN(RADIANS(H1332)))))))</f>
        <v>-3.9034578203163672</v>
      </c>
      <c r="M1332" s="3">
        <f t="shared" si="224"/>
        <v>0</v>
      </c>
      <c r="N1332" s="2">
        <f t="shared" si="229"/>
        <v>78.362786643890217</v>
      </c>
      <c r="O1332" s="2">
        <f>IF('PV model'!$B$2&gt;0, 180-N1332,IF('PV model'!$B$2&lt;0,0-N1332,N1332))</f>
        <v>101.63721335610978</v>
      </c>
      <c r="P1332" s="2">
        <f>ABS(O1332-'PV model'!$B$5)</f>
        <v>103.36278664389022</v>
      </c>
      <c r="Q1332" s="3">
        <f t="shared" si="225"/>
        <v>93.903457820316362</v>
      </c>
      <c r="R1332" s="3">
        <f t="shared" si="230"/>
        <v>0</v>
      </c>
      <c r="S1332" s="3">
        <f t="shared" si="226"/>
        <v>0</v>
      </c>
      <c r="T1332" s="3">
        <f>(0.5*(1-COS(RADIANS(90-$X$3)))*(D1332+E1332)*'PV model'!$B$4)</f>
        <v>0</v>
      </c>
      <c r="U1332" s="3">
        <f t="shared" si="231"/>
        <v>0</v>
      </c>
      <c r="V1332" s="3">
        <f>('PV model'!$B$13*(U1332/1000)*(1-'PV model'!$B$14*((20+C1332)-25))*'PV model'!$B$10)/'PV model'!$B$12</f>
        <v>0</v>
      </c>
    </row>
    <row r="1333" spans="1:22" x14ac:dyDescent="0.2">
      <c r="A1333" s="10">
        <f t="shared" si="232"/>
        <v>56</v>
      </c>
      <c r="B1333" s="10">
        <f t="shared" si="233"/>
        <v>8</v>
      </c>
      <c r="C1333" s="23">
        <v>1</v>
      </c>
      <c r="D1333" s="24">
        <v>0</v>
      </c>
      <c r="E1333" s="24">
        <v>5.2920000000000007</v>
      </c>
      <c r="F1333" s="48"/>
      <c r="G1333" s="48"/>
      <c r="H1333" s="1">
        <f t="shared" si="234"/>
        <v>-9.7930453253561982</v>
      </c>
      <c r="I1333" s="1">
        <f t="shared" si="227"/>
        <v>-13.712053244858721</v>
      </c>
      <c r="J1333" s="4">
        <f>B1333+('PV model'!$B$3/15)+(I1333/60)</f>
        <v>7.4947991125856879</v>
      </c>
      <c r="K1333" s="2">
        <f t="shared" si="228"/>
        <v>67.578013311214676</v>
      </c>
      <c r="L1333" s="2">
        <f>DEGREES(ASIN((((COS(RADIANS('PV model'!$B$2))*COS(RADIANS(H1333))*COS(RADIANS(K1333)))+(SIN(RADIANS('PV model'!$B$2))*SIN(RADIANS(H1333)))))))</f>
        <v>4.1701155320610361</v>
      </c>
      <c r="M1333" s="3">
        <f t="shared" si="224"/>
        <v>4.1701155320610361</v>
      </c>
      <c r="N1333" s="2">
        <f t="shared" si="229"/>
        <v>65.972191640321213</v>
      </c>
      <c r="O1333" s="2">
        <f>IF('PV model'!$B$2&gt;0, 180-N1333,IF('PV model'!$B$2&lt;0,0-N1333,N1333))</f>
        <v>114.02780835967879</v>
      </c>
      <c r="P1333" s="2">
        <f>ABS(O1333-'PV model'!$B$5)</f>
        <v>90.972191640321213</v>
      </c>
      <c r="Q1333" s="3">
        <f t="shared" si="225"/>
        <v>85.829884467938953</v>
      </c>
      <c r="R1333" s="3">
        <f t="shared" si="230"/>
        <v>0</v>
      </c>
      <c r="S1333" s="3">
        <f t="shared" si="226"/>
        <v>5.2920000000000007</v>
      </c>
      <c r="T1333" s="3">
        <f>(0.5*(1-COS(RADIANS(90-$X$3)))*(D1333+E1333)*'PV model'!$B$4)</f>
        <v>0</v>
      </c>
      <c r="U1333" s="3">
        <f t="shared" si="231"/>
        <v>5.2920000000000007</v>
      </c>
      <c r="V1333" s="3">
        <f>('PV model'!$B$13*(U1333/1000)*(1-'PV model'!$B$14*((20+C1333)-25))*'PV model'!$B$10)/'PV model'!$B$12</f>
        <v>0.53745213312000006</v>
      </c>
    </row>
    <row r="1334" spans="1:22" x14ac:dyDescent="0.2">
      <c r="A1334" s="10">
        <f t="shared" si="232"/>
        <v>56</v>
      </c>
      <c r="B1334" s="10">
        <f t="shared" si="233"/>
        <v>9</v>
      </c>
      <c r="C1334" s="23">
        <v>1.4</v>
      </c>
      <c r="D1334" s="24">
        <v>218.87774999999999</v>
      </c>
      <c r="E1334" s="24">
        <v>41.454000000000001</v>
      </c>
      <c r="F1334" s="48"/>
      <c r="G1334" s="48"/>
      <c r="H1334" s="1">
        <f t="shared" si="234"/>
        <v>-9.7930453253561982</v>
      </c>
      <c r="I1334" s="1">
        <f t="shared" si="227"/>
        <v>-13.712053244858721</v>
      </c>
      <c r="J1334" s="4">
        <f>B1334+('PV model'!$B$3/15)+(I1334/60)</f>
        <v>8.494799112585687</v>
      </c>
      <c r="K1334" s="2">
        <f t="shared" si="228"/>
        <v>52.578013311214697</v>
      </c>
      <c r="L1334" s="2">
        <f>DEGREES(ASIN((((COS(RADIANS('PV model'!$B$2))*COS(RADIANS(H1334))*COS(RADIANS(K1334)))+(SIN(RADIANS('PV model'!$B$2))*SIN(RADIANS(H1334)))))))</f>
        <v>11.478673162703412</v>
      </c>
      <c r="M1334" s="3">
        <f t="shared" si="224"/>
        <v>11.478673162703412</v>
      </c>
      <c r="N1334" s="2">
        <f t="shared" si="229"/>
        <v>52.994874253403864</v>
      </c>
      <c r="O1334" s="2">
        <f>IF('PV model'!$B$2&gt;0, 180-N1334,IF('PV model'!$B$2&lt;0,0-N1334,N1334))</f>
        <v>127.00512574659614</v>
      </c>
      <c r="P1334" s="2">
        <f>ABS(O1334-'PV model'!$B$5)</f>
        <v>77.994874253403864</v>
      </c>
      <c r="Q1334" s="3">
        <f t="shared" si="225"/>
        <v>78.521326837296584</v>
      </c>
      <c r="R1334" s="3">
        <f t="shared" si="230"/>
        <v>218.87775000000013</v>
      </c>
      <c r="S1334" s="3">
        <f t="shared" si="226"/>
        <v>50.361701879623872</v>
      </c>
      <c r="T1334" s="3">
        <f>(0.5*(1-COS(RADIANS(90-$X$3)))*(D1334+E1334)*'PV model'!$B$4)</f>
        <v>0</v>
      </c>
      <c r="U1334" s="3">
        <f t="shared" si="231"/>
        <v>269.23945187962403</v>
      </c>
      <c r="V1334" s="3">
        <f>('PV model'!$B$13*(U1334/1000)*(1-'PV model'!$B$14*((20+C1334)-25))*'PV model'!$B$10)/'PV model'!$B$12</f>
        <v>27.30072533866959</v>
      </c>
    </row>
    <row r="1335" spans="1:22" x14ac:dyDescent="0.2">
      <c r="A1335" s="10">
        <f t="shared" si="232"/>
        <v>56</v>
      </c>
      <c r="B1335" s="10">
        <f t="shared" si="233"/>
        <v>10</v>
      </c>
      <c r="C1335" s="23">
        <v>2</v>
      </c>
      <c r="D1335" s="24">
        <v>318.77579999999995</v>
      </c>
      <c r="E1335" s="24">
        <v>86.436000000000007</v>
      </c>
      <c r="F1335" s="48"/>
      <c r="G1335" s="48"/>
      <c r="H1335" s="1">
        <f t="shared" si="234"/>
        <v>-9.7930453253561982</v>
      </c>
      <c r="I1335" s="1">
        <f t="shared" si="227"/>
        <v>-13.712053244858721</v>
      </c>
      <c r="J1335" s="4">
        <f>B1335+('PV model'!$B$3/15)+(I1335/60)</f>
        <v>9.494799112585687</v>
      </c>
      <c r="K1335" s="2">
        <f t="shared" si="228"/>
        <v>37.578013311214697</v>
      </c>
      <c r="L1335" s="2">
        <f>DEGREES(ASIN((((COS(RADIANS('PV model'!$B$2))*COS(RADIANS(H1335))*COS(RADIANS(K1335)))+(SIN(RADIANS('PV model'!$B$2))*SIN(RADIANS(H1335)))))))</f>
        <v>17.588217425307388</v>
      </c>
      <c r="M1335" s="3">
        <f t="shared" si="224"/>
        <v>17.588217425307388</v>
      </c>
      <c r="N1335" s="2">
        <f t="shared" si="229"/>
        <v>39.081516465330182</v>
      </c>
      <c r="O1335" s="2">
        <f>IF('PV model'!$B$2&gt;0, 180-N1335,IF('PV model'!$B$2&lt;0,0-N1335,N1335))</f>
        <v>140.9184835346698</v>
      </c>
      <c r="P1335" s="2">
        <f>ABS(O1335-'PV model'!$B$5)</f>
        <v>64.081516465330196</v>
      </c>
      <c r="Q1335" s="3">
        <f t="shared" si="225"/>
        <v>72.411782574692623</v>
      </c>
      <c r="R1335" s="3">
        <f t="shared" si="230"/>
        <v>318.77579999999966</v>
      </c>
      <c r="S1335" s="3">
        <f t="shared" si="226"/>
        <v>108.64708122598439</v>
      </c>
      <c r="T1335" s="3">
        <f>(0.5*(1-COS(RADIANS(90-$X$3)))*(D1335+E1335)*'PV model'!$B$4)</f>
        <v>0</v>
      </c>
      <c r="U1335" s="3">
        <f t="shared" si="231"/>
        <v>427.42288122598404</v>
      </c>
      <c r="V1335" s="3">
        <f>('PV model'!$B$13*(U1335/1000)*(1-'PV model'!$B$14*((20+C1335)-25))*'PV model'!$B$10)/'PV model'!$B$12</f>
        <v>43.237893501837554</v>
      </c>
    </row>
    <row r="1336" spans="1:22" x14ac:dyDescent="0.2">
      <c r="A1336" s="10">
        <f t="shared" si="232"/>
        <v>56</v>
      </c>
      <c r="B1336" s="10">
        <f t="shared" si="233"/>
        <v>11</v>
      </c>
      <c r="C1336" s="23">
        <v>2.7</v>
      </c>
      <c r="D1336" s="24">
        <v>147.04095000000001</v>
      </c>
      <c r="E1336" s="24">
        <v>137.59200000000001</v>
      </c>
      <c r="F1336" s="48"/>
      <c r="G1336" s="48"/>
      <c r="H1336" s="1">
        <f t="shared" si="234"/>
        <v>-9.7930453253561982</v>
      </c>
      <c r="I1336" s="1">
        <f t="shared" si="227"/>
        <v>-13.712053244858721</v>
      </c>
      <c r="J1336" s="4">
        <f>B1336+('PV model'!$B$3/15)+(I1336/60)</f>
        <v>10.494799112585687</v>
      </c>
      <c r="K1336" s="2">
        <f t="shared" si="228"/>
        <v>22.578013311214697</v>
      </c>
      <c r="L1336" s="2">
        <f>DEGREES(ASIN((((COS(RADIANS('PV model'!$B$2))*COS(RADIANS(H1336))*COS(RADIANS(K1336)))+(SIN(RADIANS('PV model'!$B$2))*SIN(RADIANS(H1336)))))))</f>
        <v>22.036624004646225</v>
      </c>
      <c r="M1336" s="3">
        <f t="shared" si="224"/>
        <v>22.036624004646225</v>
      </c>
      <c r="N1336" s="2">
        <f t="shared" si="229"/>
        <v>24.089632592502408</v>
      </c>
      <c r="O1336" s="2">
        <f>IF('PV model'!$B$2&gt;0, 180-N1336,IF('PV model'!$B$2&lt;0,0-N1336,N1336))</f>
        <v>155.9103674074976</v>
      </c>
      <c r="P1336" s="2">
        <f>ABS(O1336-'PV model'!$B$5)</f>
        <v>49.089632592502397</v>
      </c>
      <c r="Q1336" s="3">
        <f t="shared" si="225"/>
        <v>67.963375995353786</v>
      </c>
      <c r="R1336" s="3">
        <f t="shared" si="230"/>
        <v>147.04094999999998</v>
      </c>
      <c r="S1336" s="3">
        <f t="shared" si="226"/>
        <v>169.65477979858508</v>
      </c>
      <c r="T1336" s="3">
        <f>(0.5*(1-COS(RADIANS(90-$X$3)))*(D1336+E1336)*'PV model'!$B$4)</f>
        <v>0</v>
      </c>
      <c r="U1336" s="3">
        <f t="shared" si="231"/>
        <v>316.69572979858503</v>
      </c>
      <c r="V1336" s="3">
        <f>('PV model'!$B$13*(U1336/1000)*(1-'PV model'!$B$14*((20+C1336)-25))*'PV model'!$B$10)/'PV model'!$B$12</f>
        <v>31.948148678052693</v>
      </c>
    </row>
    <row r="1337" spans="1:22" x14ac:dyDescent="0.2">
      <c r="A1337" s="10">
        <f t="shared" si="232"/>
        <v>56</v>
      </c>
      <c r="B1337" s="10">
        <f t="shared" si="233"/>
        <v>12</v>
      </c>
      <c r="C1337" s="23">
        <v>3.3</v>
      </c>
      <c r="D1337" s="24">
        <v>0</v>
      </c>
      <c r="E1337" s="24">
        <v>93.492000000000004</v>
      </c>
      <c r="F1337" s="48"/>
      <c r="G1337" s="48"/>
      <c r="H1337" s="1">
        <f t="shared" si="234"/>
        <v>-9.7930453253561982</v>
      </c>
      <c r="I1337" s="1">
        <f t="shared" si="227"/>
        <v>-13.712053244858721</v>
      </c>
      <c r="J1337" s="4">
        <f>B1337+('PV model'!$B$3/15)+(I1337/60)</f>
        <v>11.494799112585687</v>
      </c>
      <c r="K1337" s="2">
        <f t="shared" si="228"/>
        <v>7.5780133112146952</v>
      </c>
      <c r="L1337" s="2">
        <f>DEGREES(ASIN((((COS(RADIANS('PV model'!$B$2))*COS(RADIANS(H1337))*COS(RADIANS(K1337)))+(SIN(RADIANS('PV model'!$B$2))*SIN(RADIANS(H1337)))))))</f>
        <v>24.399882512900174</v>
      </c>
      <c r="M1337" s="3">
        <f t="shared" si="224"/>
        <v>24.399882512900174</v>
      </c>
      <c r="N1337" s="2">
        <f t="shared" si="229"/>
        <v>8.2040952922626236</v>
      </c>
      <c r="O1337" s="2">
        <f>IF('PV model'!$B$2&gt;0, 180-N1337,IF('PV model'!$B$2&lt;0,0-N1337,N1337))</f>
        <v>171.79590470773738</v>
      </c>
      <c r="P1337" s="2">
        <f>ABS(O1337-'PV model'!$B$5)</f>
        <v>33.204095292262622</v>
      </c>
      <c r="Q1337" s="3">
        <f t="shared" si="225"/>
        <v>65.600117487099837</v>
      </c>
      <c r="R1337" s="3">
        <f t="shared" si="230"/>
        <v>0</v>
      </c>
      <c r="S1337" s="3">
        <f t="shared" si="226"/>
        <v>93.492000000000004</v>
      </c>
      <c r="T1337" s="3">
        <f>(0.5*(1-COS(RADIANS(90-$X$3)))*(D1337+E1337)*'PV model'!$B$4)</f>
        <v>0</v>
      </c>
      <c r="U1337" s="3">
        <f t="shared" si="231"/>
        <v>93.492000000000004</v>
      </c>
      <c r="V1337" s="3">
        <f>('PV model'!$B$13*(U1337/1000)*(1-'PV model'!$B$14*((20+C1337)-25))*'PV model'!$B$10)/'PV model'!$B$12</f>
        <v>9.4090094501760007</v>
      </c>
    </row>
    <row r="1338" spans="1:22" x14ac:dyDescent="0.2">
      <c r="A1338" s="10">
        <f t="shared" si="232"/>
        <v>56</v>
      </c>
      <c r="B1338" s="10">
        <f t="shared" si="233"/>
        <v>13</v>
      </c>
      <c r="C1338" s="23">
        <v>3.9</v>
      </c>
      <c r="D1338" s="24">
        <v>39.28575</v>
      </c>
      <c r="E1338" s="24">
        <v>150.822</v>
      </c>
      <c r="F1338" s="48"/>
      <c r="G1338" s="48"/>
      <c r="H1338" s="1">
        <f t="shared" si="234"/>
        <v>-9.7930453253561982</v>
      </c>
      <c r="I1338" s="1">
        <f t="shared" si="227"/>
        <v>-13.712053244858721</v>
      </c>
      <c r="J1338" s="4">
        <f>B1338+('PV model'!$B$3/15)+(I1338/60)</f>
        <v>12.494799112585687</v>
      </c>
      <c r="K1338" s="2">
        <f t="shared" si="228"/>
        <v>-7.4219866887853048</v>
      </c>
      <c r="L1338" s="2">
        <f>DEGREES(ASIN((((COS(RADIANS('PV model'!$B$2))*COS(RADIANS(H1338))*COS(RADIANS(K1338)))+(SIN(RADIANS('PV model'!$B$2))*SIN(RADIANS(H1338)))))))</f>
        <v>24.412365051710616</v>
      </c>
      <c r="M1338" s="3">
        <f t="shared" si="224"/>
        <v>24.412365051710616</v>
      </c>
      <c r="N1338" s="2">
        <f t="shared" si="229"/>
        <v>-8.0358118413544162</v>
      </c>
      <c r="O1338" s="2">
        <f>IF('PV model'!$B$2&gt;0, 180-N1338,IF('PV model'!$B$2&lt;0,0-N1338,N1338))</f>
        <v>188.03581184135442</v>
      </c>
      <c r="P1338" s="2">
        <f>ABS(O1338-'PV model'!$B$5)</f>
        <v>16.964188158645584</v>
      </c>
      <c r="Q1338" s="3">
        <f t="shared" si="225"/>
        <v>65.587634948289391</v>
      </c>
      <c r="R1338" s="3">
        <f t="shared" si="230"/>
        <v>39.28575</v>
      </c>
      <c r="S1338" s="3">
        <f t="shared" si="226"/>
        <v>168.38399500635916</v>
      </c>
      <c r="T1338" s="3">
        <f>(0.5*(1-COS(RADIANS(90-$X$3)))*(D1338+E1338)*'PV model'!$B$4)</f>
        <v>0</v>
      </c>
      <c r="U1338" s="3">
        <f t="shared" si="231"/>
        <v>207.66974500635916</v>
      </c>
      <c r="V1338" s="3">
        <f>('PV model'!$B$13*(U1338/1000)*(1-'PV model'!$B$14*((20+C1338)-25))*'PV model'!$B$10)/'PV model'!$B$12</f>
        <v>20.850005848763335</v>
      </c>
    </row>
    <row r="1339" spans="1:22" x14ac:dyDescent="0.2">
      <c r="A1339" s="10">
        <f t="shared" si="232"/>
        <v>56</v>
      </c>
      <c r="B1339" s="10">
        <f t="shared" si="233"/>
        <v>14</v>
      </c>
      <c r="C1339" s="23">
        <v>4.5</v>
      </c>
      <c r="D1339" s="24">
        <v>129.08175</v>
      </c>
      <c r="E1339" s="24">
        <v>163.16999999999999</v>
      </c>
      <c r="F1339" s="48"/>
      <c r="G1339" s="48"/>
      <c r="H1339" s="1">
        <f t="shared" si="234"/>
        <v>-9.7930453253561982</v>
      </c>
      <c r="I1339" s="1">
        <f t="shared" si="227"/>
        <v>-13.712053244858721</v>
      </c>
      <c r="J1339" s="4">
        <f>B1339+('PV model'!$B$3/15)+(I1339/60)</f>
        <v>13.494799112585687</v>
      </c>
      <c r="K1339" s="2">
        <f t="shared" si="228"/>
        <v>-22.421986688785303</v>
      </c>
      <c r="L1339" s="2">
        <f>DEGREES(ASIN((((COS(RADIANS('PV model'!$B$2))*COS(RADIANS(H1339))*COS(RADIANS(K1339)))+(SIN(RADIANS('PV model'!$B$2))*SIN(RADIANS(H1339)))))))</f>
        <v>22.072581795119273</v>
      </c>
      <c r="M1339" s="3">
        <f t="shared" si="224"/>
        <v>22.072581795119273</v>
      </c>
      <c r="N1339" s="2">
        <f t="shared" si="229"/>
        <v>-23.928341006964772</v>
      </c>
      <c r="O1339" s="2">
        <f>IF('PV model'!$B$2&gt;0, 180-N1339,IF('PV model'!$B$2&lt;0,0-N1339,N1339))</f>
        <v>203.92834100696479</v>
      </c>
      <c r="P1339" s="2">
        <f>ABS(O1339-'PV model'!$B$5)</f>
        <v>1.0716589930352143</v>
      </c>
      <c r="Q1339" s="3">
        <f t="shared" si="225"/>
        <v>67.927418204880723</v>
      </c>
      <c r="R1339" s="3">
        <f t="shared" si="230"/>
        <v>129.08175000000003</v>
      </c>
      <c r="S1339" s="3">
        <f t="shared" si="226"/>
        <v>197.18009691599025</v>
      </c>
      <c r="T1339" s="3">
        <f>(0.5*(1-COS(RADIANS(90-$X$3)))*(D1339+E1339)*'PV model'!$B$4)</f>
        <v>0</v>
      </c>
      <c r="U1339" s="3">
        <f t="shared" si="231"/>
        <v>326.2618469159903</v>
      </c>
      <c r="V1339" s="3">
        <f>('PV model'!$B$13*(U1339/1000)*(1-'PV model'!$B$14*((20+C1339)-25))*'PV model'!$B$10)/'PV model'!$B$12</f>
        <v>32.678360486157835</v>
      </c>
    </row>
    <row r="1340" spans="1:22" x14ac:dyDescent="0.2">
      <c r="A1340" s="10">
        <f t="shared" si="232"/>
        <v>56</v>
      </c>
      <c r="B1340" s="10">
        <f t="shared" si="233"/>
        <v>15</v>
      </c>
      <c r="C1340" s="23">
        <v>5.0999999999999996</v>
      </c>
      <c r="D1340" s="24">
        <v>249.18390000000002</v>
      </c>
      <c r="E1340" s="24">
        <v>132.29999999999998</v>
      </c>
      <c r="F1340" s="48"/>
      <c r="G1340" s="48"/>
      <c r="H1340" s="1">
        <f t="shared" si="234"/>
        <v>-9.7930453253561982</v>
      </c>
      <c r="I1340" s="1">
        <f t="shared" si="227"/>
        <v>-13.712053244858721</v>
      </c>
      <c r="J1340" s="4">
        <f>B1340+('PV model'!$B$3/15)+(I1340/60)</f>
        <v>14.494799112585687</v>
      </c>
      <c r="K1340" s="2">
        <f t="shared" si="228"/>
        <v>-37.421986688785303</v>
      </c>
      <c r="L1340" s="2">
        <f>DEGREES(ASIN((((COS(RADIANS('PV model'!$B$2))*COS(RADIANS(H1340))*COS(RADIANS(K1340)))+(SIN(RADIANS('PV model'!$B$2))*SIN(RADIANS(H1340)))))))</f>
        <v>17.643840842342637</v>
      </c>
      <c r="M1340" s="3">
        <f t="shared" si="224"/>
        <v>17.643840842342637</v>
      </c>
      <c r="N1340" s="2">
        <f t="shared" si="229"/>
        <v>-38.931125082030476</v>
      </c>
      <c r="O1340" s="2">
        <f>IF('PV model'!$B$2&gt;0, 180-N1340,IF('PV model'!$B$2&lt;0,0-N1340,N1340))</f>
        <v>218.93112508203046</v>
      </c>
      <c r="P1340" s="2">
        <f>ABS(O1340-'PV model'!$B$5)</f>
        <v>13.931125082030462</v>
      </c>
      <c r="Q1340" s="3">
        <f t="shared" si="225"/>
        <v>72.356159157657359</v>
      </c>
      <c r="R1340" s="3">
        <f t="shared" si="230"/>
        <v>249.18390000000002</v>
      </c>
      <c r="S1340" s="3">
        <f t="shared" si="226"/>
        <v>163.56708334394986</v>
      </c>
      <c r="T1340" s="3">
        <f>(0.5*(1-COS(RADIANS(90-$X$3)))*(D1340+E1340)*'PV model'!$B$4)</f>
        <v>0</v>
      </c>
      <c r="U1340" s="3">
        <f t="shared" si="231"/>
        <v>412.75098334394988</v>
      </c>
      <c r="V1340" s="3">
        <f>('PV model'!$B$13*(U1340/1000)*(1-'PV model'!$B$14*((20+C1340)-25))*'PV model'!$B$10)/'PV model'!$B$12</f>
        <v>41.242084859743208</v>
      </c>
    </row>
    <row r="1341" spans="1:22" x14ac:dyDescent="0.2">
      <c r="A1341" s="10">
        <f t="shared" si="232"/>
        <v>56</v>
      </c>
      <c r="B1341" s="10">
        <f t="shared" si="233"/>
        <v>16</v>
      </c>
      <c r="C1341" s="23">
        <v>4.5999999999999996</v>
      </c>
      <c r="D1341" s="24">
        <v>354.69420000000002</v>
      </c>
      <c r="E1341" s="24">
        <v>85.554000000000002</v>
      </c>
      <c r="F1341" s="48"/>
      <c r="G1341" s="48"/>
      <c r="H1341" s="1">
        <f t="shared" si="234"/>
        <v>-9.7930453253561982</v>
      </c>
      <c r="I1341" s="1">
        <f t="shared" si="227"/>
        <v>-13.712053244858721</v>
      </c>
      <c r="J1341" s="4">
        <f>B1341+('PV model'!$B$3/15)+(I1341/60)</f>
        <v>15.494799112585687</v>
      </c>
      <c r="K1341" s="2">
        <f t="shared" si="228"/>
        <v>-52.421986688785303</v>
      </c>
      <c r="L1341" s="2">
        <f>DEGREES(ASIN((((COS(RADIANS('PV model'!$B$2))*COS(RADIANS(H1341))*COS(RADIANS(K1341)))+(SIN(RADIANS('PV model'!$B$2))*SIN(RADIANS(H1341)))))))</f>
        <v>11.549182593488355</v>
      </c>
      <c r="M1341" s="3">
        <f t="shared" si="224"/>
        <v>11.549182593488355</v>
      </c>
      <c r="N1341" s="2">
        <f t="shared" si="229"/>
        <v>-52.855435740809398</v>
      </c>
      <c r="O1341" s="2">
        <f>IF('PV model'!$B$2&gt;0, 180-N1341,IF('PV model'!$B$2&lt;0,0-N1341,N1341))</f>
        <v>232.85543574080941</v>
      </c>
      <c r="P1341" s="2">
        <f>ABS(O1341-'PV model'!$B$5)</f>
        <v>27.855435740809412</v>
      </c>
      <c r="Q1341" s="3">
        <f t="shared" si="225"/>
        <v>78.450817406511646</v>
      </c>
      <c r="R1341" s="3">
        <f t="shared" si="230"/>
        <v>354.69420000000008</v>
      </c>
      <c r="S1341" s="3">
        <f t="shared" si="226"/>
        <v>103.73810389647538</v>
      </c>
      <c r="T1341" s="3">
        <f>(0.5*(1-COS(RADIANS(90-$X$3)))*(D1341+E1341)*'PV model'!$B$4)</f>
        <v>0</v>
      </c>
      <c r="U1341" s="3">
        <f t="shared" si="231"/>
        <v>458.43230389647545</v>
      </c>
      <c r="V1341" s="3">
        <f>('PV model'!$B$13*(U1341/1000)*(1-'PV model'!$B$14*((20+C1341)-25))*'PV model'!$B$10)/'PV model'!$B$12</f>
        <v>45.89821292644767</v>
      </c>
    </row>
    <row r="1342" spans="1:22" x14ac:dyDescent="0.2">
      <c r="A1342" s="10">
        <f t="shared" si="232"/>
        <v>56</v>
      </c>
      <c r="B1342" s="10">
        <f t="shared" si="233"/>
        <v>17</v>
      </c>
      <c r="C1342" s="23">
        <v>4</v>
      </c>
      <c r="D1342" s="24">
        <v>198.67364999999998</v>
      </c>
      <c r="E1342" s="24">
        <v>53.801999999999992</v>
      </c>
      <c r="F1342" s="48"/>
      <c r="G1342" s="48"/>
      <c r="H1342" s="1">
        <f t="shared" si="234"/>
        <v>-9.7930453253561982</v>
      </c>
      <c r="I1342" s="1">
        <f t="shared" si="227"/>
        <v>-13.712053244858721</v>
      </c>
      <c r="J1342" s="4">
        <f>B1342+('PV model'!$B$3/15)+(I1342/60)</f>
        <v>16.494799112585689</v>
      </c>
      <c r="K1342" s="2">
        <f t="shared" si="228"/>
        <v>-67.421986688785324</v>
      </c>
      <c r="L1342" s="2">
        <f>DEGREES(ASIN((((COS(RADIANS('PV model'!$B$2))*COS(RADIANS(H1342))*COS(RADIANS(K1342)))+(SIN(RADIANS('PV model'!$B$2))*SIN(RADIANS(H1342)))))))</f>
        <v>4.2507908759793294</v>
      </c>
      <c r="M1342" s="3">
        <f t="shared" si="224"/>
        <v>4.2507908759793294</v>
      </c>
      <c r="N1342" s="2">
        <f t="shared" si="229"/>
        <v>-65.840950062309119</v>
      </c>
      <c r="O1342" s="2">
        <f>IF('PV model'!$B$2&gt;0, 180-N1342,IF('PV model'!$B$2&lt;0,0-N1342,N1342))</f>
        <v>245.8409500623091</v>
      </c>
      <c r="P1342" s="2">
        <f>ABS(O1342-'PV model'!$B$5)</f>
        <v>40.840950062309105</v>
      </c>
      <c r="Q1342" s="3">
        <f t="shared" si="225"/>
        <v>85.749209124020666</v>
      </c>
      <c r="R1342" s="3">
        <f t="shared" si="230"/>
        <v>198.67365000000035</v>
      </c>
      <c r="S1342" s="3">
        <f t="shared" si="226"/>
        <v>63.208114609645499</v>
      </c>
      <c r="T1342" s="3">
        <f>(0.5*(1-COS(RADIANS(90-$X$3)))*(D1342+E1342)*'PV model'!$B$4)</f>
        <v>0</v>
      </c>
      <c r="U1342" s="3">
        <f t="shared" si="231"/>
        <v>261.88176460964587</v>
      </c>
      <c r="V1342" s="3">
        <f>('PV model'!$B$13*(U1342/1000)*(1-'PV model'!$B$14*((20+C1342)-25))*'PV model'!$B$10)/'PV model'!$B$12</f>
        <v>26.282411995141718</v>
      </c>
    </row>
    <row r="1343" spans="1:22" x14ac:dyDescent="0.2">
      <c r="A1343" s="10">
        <f t="shared" si="232"/>
        <v>56</v>
      </c>
      <c r="B1343" s="10">
        <f t="shared" si="233"/>
        <v>18</v>
      </c>
      <c r="C1343" s="23">
        <v>3.5</v>
      </c>
      <c r="D1343" s="24">
        <v>0</v>
      </c>
      <c r="E1343" s="24">
        <v>11.465999999999999</v>
      </c>
      <c r="F1343" s="48"/>
      <c r="G1343" s="48"/>
      <c r="H1343" s="1">
        <f t="shared" si="234"/>
        <v>-9.7930453253561982</v>
      </c>
      <c r="I1343" s="1">
        <f t="shared" si="227"/>
        <v>-13.712053244858721</v>
      </c>
      <c r="J1343" s="4">
        <f>B1343+('PV model'!$B$3/15)+(I1343/60)</f>
        <v>17.494799112585689</v>
      </c>
      <c r="K1343" s="2">
        <f t="shared" si="228"/>
        <v>-82.421986688785324</v>
      </c>
      <c r="L1343" s="2">
        <f>DEGREES(ASIN((((COS(RADIANS('PV model'!$B$2))*COS(RADIANS(H1343))*COS(RADIANS(K1343)))+(SIN(RADIANS('PV model'!$B$2))*SIN(RADIANS(H1343)))))))</f>
        <v>-3.816919840414478</v>
      </c>
      <c r="M1343" s="3">
        <f t="shared" si="224"/>
        <v>0</v>
      </c>
      <c r="N1343" s="2">
        <f t="shared" si="229"/>
        <v>-78.23541032095072</v>
      </c>
      <c r="O1343" s="2">
        <f>IF('PV model'!$B$2&gt;0, 180-N1343,IF('PV model'!$B$2&lt;0,0-N1343,N1343))</f>
        <v>258.23541032095073</v>
      </c>
      <c r="P1343" s="2">
        <f>ABS(O1343-'PV model'!$B$5)</f>
        <v>53.235410320950734</v>
      </c>
      <c r="Q1343" s="3">
        <f t="shared" si="225"/>
        <v>93.816919840414471</v>
      </c>
      <c r="R1343" s="3">
        <f t="shared" si="230"/>
        <v>0</v>
      </c>
      <c r="S1343" s="3">
        <f t="shared" si="226"/>
        <v>11.465999999999999</v>
      </c>
      <c r="T1343" s="3">
        <f>(0.5*(1-COS(RADIANS(90-$X$3)))*(D1343+E1343)*'PV model'!$B$4)</f>
        <v>0</v>
      </c>
      <c r="U1343" s="3">
        <f t="shared" si="231"/>
        <v>11.465999999999999</v>
      </c>
      <c r="V1343" s="3">
        <f>('PV model'!$B$13*(U1343/1000)*(1-'PV model'!$B$14*((20+C1343)-25))*'PV model'!$B$10)/'PV model'!$B$12</f>
        <v>1.15301820816</v>
      </c>
    </row>
    <row r="1344" spans="1:22" x14ac:dyDescent="0.2">
      <c r="A1344" s="10">
        <f t="shared" si="232"/>
        <v>56</v>
      </c>
      <c r="B1344" s="10">
        <f t="shared" si="233"/>
        <v>19</v>
      </c>
      <c r="C1344" s="23">
        <v>2.2999999999999998</v>
      </c>
      <c r="D1344" s="24">
        <v>0</v>
      </c>
      <c r="E1344" s="24">
        <v>0</v>
      </c>
      <c r="F1344" s="48"/>
      <c r="G1344" s="48"/>
      <c r="H1344" s="1">
        <f t="shared" si="234"/>
        <v>-9.7930453253561982</v>
      </c>
      <c r="I1344" s="1">
        <f t="shared" si="227"/>
        <v>-13.712053244858721</v>
      </c>
      <c r="J1344" s="4">
        <f>B1344+('PV model'!$B$3/15)+(I1344/60)</f>
        <v>18.494799112585689</v>
      </c>
      <c r="K1344" s="2">
        <f t="shared" si="228"/>
        <v>-97.421986688785324</v>
      </c>
      <c r="L1344" s="2">
        <f>DEGREES(ASIN((((COS(RADIANS('PV model'!$B$2))*COS(RADIANS(H1344))*COS(RADIANS(K1344)))+(SIN(RADIANS('PV model'!$B$2))*SIN(RADIANS(H1344)))))))</f>
        <v>-12.255739282346131</v>
      </c>
      <c r="M1344" s="3">
        <f t="shared" si="224"/>
        <v>0</v>
      </c>
      <c r="N1344" s="2">
        <f t="shared" si="229"/>
        <v>-89.497738814804663</v>
      </c>
      <c r="O1344" s="2">
        <f>IF('PV model'!$B$2&gt;0, 180-N1344,IF('PV model'!$B$2&lt;0,0-N1344,N1344))</f>
        <v>269.49773881480468</v>
      </c>
      <c r="P1344" s="2">
        <f>ABS(O1344-'PV model'!$B$5)</f>
        <v>64.497738814804677</v>
      </c>
      <c r="Q1344" s="3">
        <f t="shared" si="225"/>
        <v>102.25573928234613</v>
      </c>
      <c r="R1344" s="3">
        <f t="shared" si="230"/>
        <v>0</v>
      </c>
      <c r="S1344" s="3">
        <f t="shared" si="226"/>
        <v>0</v>
      </c>
      <c r="T1344" s="3">
        <f>(0.5*(1-COS(RADIANS(90-$X$3)))*(D1344+E1344)*'PV model'!$B$4)</f>
        <v>0</v>
      </c>
      <c r="U1344" s="3">
        <f t="shared" si="231"/>
        <v>0</v>
      </c>
      <c r="V1344" s="3">
        <f>('PV model'!$B$13*(U1344/1000)*(1-'PV model'!$B$14*((20+C1344)-25))*'PV model'!$B$10)/'PV model'!$B$12</f>
        <v>0</v>
      </c>
    </row>
    <row r="1345" spans="1:22" x14ac:dyDescent="0.2">
      <c r="A1345" s="10">
        <f t="shared" si="232"/>
        <v>56</v>
      </c>
      <c r="B1345" s="10">
        <f t="shared" si="233"/>
        <v>20</v>
      </c>
      <c r="C1345" s="23">
        <v>1.2</v>
      </c>
      <c r="D1345" s="24">
        <v>0</v>
      </c>
      <c r="E1345" s="24">
        <v>0</v>
      </c>
      <c r="F1345" s="48"/>
      <c r="G1345" s="48"/>
      <c r="H1345" s="1">
        <f t="shared" si="234"/>
        <v>-9.7930453253561982</v>
      </c>
      <c r="I1345" s="1">
        <f t="shared" si="227"/>
        <v>-13.712053244858721</v>
      </c>
      <c r="J1345" s="4">
        <f>B1345+('PV model'!$B$3/15)+(I1345/60)</f>
        <v>19.494799112585689</v>
      </c>
      <c r="K1345" s="2">
        <f t="shared" si="228"/>
        <v>-112.42198668878532</v>
      </c>
      <c r="L1345" s="2">
        <f>DEGREES(ASIN((((COS(RADIANS('PV model'!$B$2))*COS(RADIANS(H1345))*COS(RADIANS(K1345)))+(SIN(RADIANS('PV model'!$B$2))*SIN(RADIANS(H1345)))))))</f>
        <v>-20.675148244265344</v>
      </c>
      <c r="M1345" s="3">
        <f t="shared" si="224"/>
        <v>0</v>
      </c>
      <c r="N1345" s="2">
        <f t="shared" si="229"/>
        <v>-76.813989225666859</v>
      </c>
      <c r="O1345" s="2">
        <f>IF('PV model'!$B$2&gt;0, 180-N1345,IF('PV model'!$B$2&lt;0,0-N1345,N1345))</f>
        <v>256.81398922566689</v>
      </c>
      <c r="P1345" s="2">
        <f>ABS(O1345-'PV model'!$B$5)</f>
        <v>51.813989225666887</v>
      </c>
      <c r="Q1345" s="3">
        <f t="shared" si="225"/>
        <v>110.67514824426534</v>
      </c>
      <c r="R1345" s="3">
        <f t="shared" si="230"/>
        <v>0</v>
      </c>
      <c r="S1345" s="3">
        <f t="shared" si="226"/>
        <v>0</v>
      </c>
      <c r="T1345" s="3">
        <f>(0.5*(1-COS(RADIANS(90-$X$3)))*(D1345+E1345)*'PV model'!$B$4)</f>
        <v>0</v>
      </c>
      <c r="U1345" s="3">
        <f t="shared" si="231"/>
        <v>0</v>
      </c>
      <c r="V1345" s="3">
        <f>('PV model'!$B$13*(U1345/1000)*(1-'PV model'!$B$14*((20+C1345)-25))*'PV model'!$B$10)/'PV model'!$B$12</f>
        <v>0</v>
      </c>
    </row>
    <row r="1346" spans="1:22" x14ac:dyDescent="0.2">
      <c r="A1346" s="10">
        <f t="shared" si="232"/>
        <v>56</v>
      </c>
      <c r="B1346" s="10">
        <f t="shared" si="233"/>
        <v>21</v>
      </c>
      <c r="C1346" s="23">
        <v>0</v>
      </c>
      <c r="D1346" s="24">
        <v>0</v>
      </c>
      <c r="E1346" s="24">
        <v>0</v>
      </c>
      <c r="F1346" s="48"/>
      <c r="G1346" s="48"/>
      <c r="H1346" s="1">
        <f t="shared" si="234"/>
        <v>-9.7930453253561982</v>
      </c>
      <c r="I1346" s="1">
        <f t="shared" si="227"/>
        <v>-13.712053244858721</v>
      </c>
      <c r="J1346" s="4">
        <f>B1346+('PV model'!$B$3/15)+(I1346/60)</f>
        <v>20.494799112585689</v>
      </c>
      <c r="K1346" s="2">
        <f t="shared" si="228"/>
        <v>-127.42198668878532</v>
      </c>
      <c r="L1346" s="2">
        <f>DEGREES(ASIN((((COS(RADIANS('PV model'!$B$2))*COS(RADIANS(H1346))*COS(RADIANS(K1346)))+(SIN(RADIANS('PV model'!$B$2))*SIN(RADIANS(H1346)))))))</f>
        <v>-28.643234278536841</v>
      </c>
      <c r="M1346" s="3">
        <f t="shared" si="224"/>
        <v>0</v>
      </c>
      <c r="N1346" s="2">
        <f t="shared" si="229"/>
        <v>-63.092557344498452</v>
      </c>
      <c r="O1346" s="2">
        <f>IF('PV model'!$B$2&gt;0, 180-N1346,IF('PV model'!$B$2&lt;0,0-N1346,N1346))</f>
        <v>243.09255734449846</v>
      </c>
      <c r="P1346" s="2">
        <f>ABS(O1346-'PV model'!$B$5)</f>
        <v>38.092557344498459</v>
      </c>
      <c r="Q1346" s="3">
        <f t="shared" si="225"/>
        <v>118.64323427853684</v>
      </c>
      <c r="R1346" s="3">
        <f t="shared" si="230"/>
        <v>0</v>
      </c>
      <c r="S1346" s="3">
        <f t="shared" si="226"/>
        <v>0</v>
      </c>
      <c r="T1346" s="3">
        <f>(0.5*(1-COS(RADIANS(90-$X$3)))*(D1346+E1346)*'PV model'!$B$4)</f>
        <v>0</v>
      </c>
      <c r="U1346" s="3">
        <f t="shared" si="231"/>
        <v>0</v>
      </c>
      <c r="V1346" s="3">
        <f>('PV model'!$B$13*(U1346/1000)*(1-'PV model'!$B$14*((20+C1346)-25))*'PV model'!$B$10)/'PV model'!$B$12</f>
        <v>0</v>
      </c>
    </row>
    <row r="1347" spans="1:22" x14ac:dyDescent="0.2">
      <c r="A1347" s="10">
        <f t="shared" si="232"/>
        <v>56</v>
      </c>
      <c r="B1347" s="10">
        <f t="shared" si="233"/>
        <v>22</v>
      </c>
      <c r="C1347" s="23">
        <v>-0.4</v>
      </c>
      <c r="D1347" s="24">
        <v>0</v>
      </c>
      <c r="E1347" s="24">
        <v>0</v>
      </c>
      <c r="F1347" s="48"/>
      <c r="G1347" s="48"/>
      <c r="H1347" s="1">
        <f t="shared" si="234"/>
        <v>-9.7930453253561982</v>
      </c>
      <c r="I1347" s="1">
        <f t="shared" si="227"/>
        <v>-13.712053244858721</v>
      </c>
      <c r="J1347" s="4">
        <f>B1347+('PV model'!$B$3/15)+(I1347/60)</f>
        <v>21.494799112585689</v>
      </c>
      <c r="K1347" s="2">
        <f t="shared" si="228"/>
        <v>-142.42198668878532</v>
      </c>
      <c r="L1347" s="2">
        <f>DEGREES(ASIN((((COS(RADIANS('PV model'!$B$2))*COS(RADIANS(H1347))*COS(RADIANS(K1347)))+(SIN(RADIANS('PV model'!$B$2))*SIN(RADIANS(H1347)))))))</f>
        <v>-35.628329188356162</v>
      </c>
      <c r="M1347" s="3">
        <f t="shared" si="224"/>
        <v>0</v>
      </c>
      <c r="N1347" s="2">
        <f t="shared" si="229"/>
        <v>-47.676247249770249</v>
      </c>
      <c r="O1347" s="2">
        <f>IF('PV model'!$B$2&gt;0, 180-N1347,IF('PV model'!$B$2&lt;0,0-N1347,N1347))</f>
        <v>227.67624724977026</v>
      </c>
      <c r="P1347" s="2">
        <f>ABS(O1347-'PV model'!$B$5)</f>
        <v>22.676247249770256</v>
      </c>
      <c r="Q1347" s="3">
        <f t="shared" si="225"/>
        <v>125.62832918835616</v>
      </c>
      <c r="R1347" s="3">
        <f t="shared" si="230"/>
        <v>0</v>
      </c>
      <c r="S1347" s="3">
        <f t="shared" si="226"/>
        <v>0</v>
      </c>
      <c r="T1347" s="3">
        <f>(0.5*(1-COS(RADIANS(90-$X$3)))*(D1347+E1347)*'PV model'!$B$4)</f>
        <v>0</v>
      </c>
      <c r="U1347" s="3">
        <f t="shared" si="231"/>
        <v>0</v>
      </c>
      <c r="V1347" s="3">
        <f>('PV model'!$B$13*(U1347/1000)*(1-'PV model'!$B$14*((20+C1347)-25))*'PV model'!$B$10)/'PV model'!$B$12</f>
        <v>0</v>
      </c>
    </row>
    <row r="1348" spans="1:22" x14ac:dyDescent="0.2">
      <c r="A1348" s="10">
        <f t="shared" si="232"/>
        <v>56</v>
      </c>
      <c r="B1348" s="10">
        <f t="shared" si="233"/>
        <v>23</v>
      </c>
      <c r="C1348" s="23">
        <v>-0.8</v>
      </c>
      <c r="D1348" s="24">
        <v>0</v>
      </c>
      <c r="E1348" s="24">
        <v>0</v>
      </c>
      <c r="F1348" s="48"/>
      <c r="G1348" s="48"/>
      <c r="H1348" s="1">
        <f t="shared" si="234"/>
        <v>-9.7930453253561982</v>
      </c>
      <c r="I1348" s="1">
        <f t="shared" si="227"/>
        <v>-13.712053244858721</v>
      </c>
      <c r="J1348" s="4">
        <f>B1348+('PV model'!$B$3/15)+(I1348/60)</f>
        <v>22.494799112585689</v>
      </c>
      <c r="K1348" s="2">
        <f t="shared" si="228"/>
        <v>-157.42198668878532</v>
      </c>
      <c r="L1348" s="2">
        <f>DEGREES(ASIN((((COS(RADIANS('PV model'!$B$2))*COS(RADIANS(H1348))*COS(RADIANS(K1348)))+(SIN(RADIANS('PV model'!$B$2))*SIN(RADIANS(H1348)))))))</f>
        <v>-40.961385424774505</v>
      </c>
      <c r="M1348" s="3">
        <f t="shared" si="224"/>
        <v>0</v>
      </c>
      <c r="N1348" s="2">
        <f t="shared" si="229"/>
        <v>-30.067541562194659</v>
      </c>
      <c r="O1348" s="2">
        <f>IF('PV model'!$B$2&gt;0, 180-N1348,IF('PV model'!$B$2&lt;0,0-N1348,N1348))</f>
        <v>210.06754156219466</v>
      </c>
      <c r="P1348" s="2">
        <f>ABS(O1348-'PV model'!$B$5)</f>
        <v>5.0675415621946627</v>
      </c>
      <c r="Q1348" s="3">
        <f t="shared" si="225"/>
        <v>130.96138542477451</v>
      </c>
      <c r="R1348" s="3">
        <f t="shared" si="230"/>
        <v>0</v>
      </c>
      <c r="S1348" s="3">
        <f t="shared" si="226"/>
        <v>0</v>
      </c>
      <c r="T1348" s="3">
        <f>(0.5*(1-COS(RADIANS(90-$X$3)))*(D1348+E1348)*'PV model'!$B$4)</f>
        <v>0</v>
      </c>
      <c r="U1348" s="3">
        <f t="shared" si="231"/>
        <v>0</v>
      </c>
      <c r="V1348" s="3">
        <f>('PV model'!$B$13*(U1348/1000)*(1-'PV model'!$B$14*((20+C1348)-25))*'PV model'!$B$10)/'PV model'!$B$12</f>
        <v>0</v>
      </c>
    </row>
    <row r="1349" spans="1:22" x14ac:dyDescent="0.2">
      <c r="A1349" s="10">
        <f t="shared" si="232"/>
        <v>56</v>
      </c>
      <c r="B1349" s="10">
        <f t="shared" si="233"/>
        <v>24</v>
      </c>
      <c r="C1349" s="23">
        <v>-1.2</v>
      </c>
      <c r="D1349" s="24">
        <v>0</v>
      </c>
      <c r="E1349" s="24">
        <v>0</v>
      </c>
      <c r="F1349" s="48"/>
      <c r="G1349" s="48"/>
      <c r="H1349" s="1">
        <f t="shared" si="234"/>
        <v>-9.7930453253561982</v>
      </c>
      <c r="I1349" s="1">
        <f t="shared" si="227"/>
        <v>-13.712053244858721</v>
      </c>
      <c r="J1349" s="4">
        <f>B1349+('PV model'!$B$3/15)+(I1349/60)</f>
        <v>23.494799112585689</v>
      </c>
      <c r="K1349" s="2">
        <f t="shared" si="228"/>
        <v>-172.42198668878532</v>
      </c>
      <c r="L1349" s="2">
        <f>DEGREES(ASIN((((COS(RADIANS('PV model'!$B$2))*COS(RADIANS(H1349))*COS(RADIANS(K1349)))+(SIN(RADIANS('PV model'!$B$2))*SIN(RADIANS(H1349)))))))</f>
        <v>-43.904118706186388</v>
      </c>
      <c r="M1349" s="3">
        <f t="shared" si="224"/>
        <v>0</v>
      </c>
      <c r="N1349" s="2">
        <f t="shared" si="229"/>
        <v>-10.391115838110709</v>
      </c>
      <c r="O1349" s="2">
        <f>IF('PV model'!$B$2&gt;0, 180-N1349,IF('PV model'!$B$2&lt;0,0-N1349,N1349))</f>
        <v>190.39111583811072</v>
      </c>
      <c r="P1349" s="2">
        <f>ABS(O1349-'PV model'!$B$5)</f>
        <v>14.608884161889279</v>
      </c>
      <c r="Q1349" s="3">
        <f t="shared" si="225"/>
        <v>133.90411870618638</v>
      </c>
      <c r="R1349" s="3">
        <f t="shared" si="230"/>
        <v>0</v>
      </c>
      <c r="S1349" s="3">
        <f t="shared" si="226"/>
        <v>0</v>
      </c>
      <c r="T1349" s="3">
        <f>(0.5*(1-COS(RADIANS(90-$X$3)))*(D1349+E1349)*'PV model'!$B$4)</f>
        <v>0</v>
      </c>
      <c r="U1349" s="3">
        <f t="shared" si="231"/>
        <v>0</v>
      </c>
      <c r="V1349" s="3">
        <f>('PV model'!$B$13*(U1349/1000)*(1-'PV model'!$B$14*((20+C1349)-25))*'PV model'!$B$10)/'PV model'!$B$12</f>
        <v>0</v>
      </c>
    </row>
    <row r="1350" spans="1:22" x14ac:dyDescent="0.2">
      <c r="A1350" s="10">
        <f t="shared" si="232"/>
        <v>57</v>
      </c>
      <c r="B1350" s="10">
        <f t="shared" si="233"/>
        <v>1</v>
      </c>
      <c r="C1350" s="23">
        <v>-1.3</v>
      </c>
      <c r="D1350" s="24">
        <v>0</v>
      </c>
      <c r="E1350" s="24">
        <v>0</v>
      </c>
      <c r="F1350" s="48"/>
      <c r="G1350" s="48"/>
      <c r="H1350" s="1">
        <f t="shared" si="234"/>
        <v>-9.4245415201562768</v>
      </c>
      <c r="I1350" s="1">
        <f t="shared" si="227"/>
        <v>-13.563075539915999</v>
      </c>
      <c r="J1350" s="4">
        <f>B1350+('PV model'!$B$3/15)+(I1350/60)</f>
        <v>0.49728207433473337</v>
      </c>
      <c r="K1350" s="2">
        <f t="shared" si="228"/>
        <v>172.540768884979</v>
      </c>
      <c r="L1350" s="2">
        <f>DEGREES(ASIN((((COS(RADIANS('PV model'!$B$2))*COS(RADIANS(H1350))*COS(RADIANS(K1350)))+(SIN(RADIANS('PV model'!$B$2))*SIN(RADIANS(H1350)))))))</f>
        <v>-43.549569507449235</v>
      </c>
      <c r="M1350" s="3">
        <f t="shared" ref="M1350:M1413" si="235">IF(L1350&gt;0, L1350, 0)</f>
        <v>0</v>
      </c>
      <c r="N1350" s="2">
        <f t="shared" si="229"/>
        <v>10.17760419071433</v>
      </c>
      <c r="O1350" s="2">
        <f>IF('PV model'!$B$2&gt;0, 180-N1350,IF('PV model'!$B$2&lt;0,0-N1350,N1350))</f>
        <v>169.82239580928567</v>
      </c>
      <c r="P1350" s="2">
        <f>ABS(O1350-'PV model'!$B$5)</f>
        <v>35.177604190714334</v>
      </c>
      <c r="Q1350" s="3">
        <f t="shared" ref="Q1350:Q1413" si="236">DEGREES(ACOS((SIN(RADIANS(L1350))*COS(RADIANS(90-$X$3))+COS(RADIANS(L1350))*COS(RADIANS(P1350))*SIN(RADIANS(90-$X$3)))))</f>
        <v>133.54956950744923</v>
      </c>
      <c r="R1350" s="3">
        <f t="shared" si="230"/>
        <v>0</v>
      </c>
      <c r="S1350" s="3">
        <f t="shared" ref="S1350:S1413" si="237">IF($Z$3=TRUE, IF(E1350=0,0,E1350*(0.5*(1+COS(RADIANS(90-$X$3))*(1+(1-(E1350^2/(D1350+E1350)^2))*(SIN(RADIANS(0.5*$X$3))^3)))*(1+(1-(E1350^2/(D1350+E1350)^2))*(COS(RADIANS(Q1350))^2)*(SIN(RADIANS(90-L1350))^3)))), IF(E1350=0,0,E1350*(0.5*(1+COS(RADIANS(90-$X$3))))))</f>
        <v>0</v>
      </c>
      <c r="T1350" s="3">
        <f>(0.5*(1-COS(RADIANS(90-$X$3)))*(D1350+E1350)*'PV model'!$B$4)</f>
        <v>0</v>
      </c>
      <c r="U1350" s="3">
        <f t="shared" si="231"/>
        <v>0</v>
      </c>
      <c r="V1350" s="3">
        <f>('PV model'!$B$13*(U1350/1000)*(1-'PV model'!$B$14*((20+C1350)-25))*'PV model'!$B$10)/'PV model'!$B$12</f>
        <v>0</v>
      </c>
    </row>
    <row r="1351" spans="1:22" x14ac:dyDescent="0.2">
      <c r="A1351" s="10">
        <f t="shared" si="232"/>
        <v>57</v>
      </c>
      <c r="B1351" s="10">
        <f t="shared" si="233"/>
        <v>2</v>
      </c>
      <c r="C1351" s="23">
        <v>-1.5</v>
      </c>
      <c r="D1351" s="24">
        <v>0</v>
      </c>
      <c r="E1351" s="24">
        <v>0</v>
      </c>
      <c r="F1351" s="48"/>
      <c r="G1351" s="48"/>
      <c r="H1351" s="1">
        <f t="shared" si="234"/>
        <v>-9.4245415201562768</v>
      </c>
      <c r="I1351" s="1">
        <f t="shared" ref="I1351:I1414" si="238">9.87*SIN(RADIANS(1.978*A1351-160.22))-7.53*COS(RADIANS(0.989*A1351-80.11))-1.5*SIN((RADIANS(0.989*A1351-80.11)))</f>
        <v>-13.563075539915999</v>
      </c>
      <c r="J1351" s="4">
        <f>B1351+('PV model'!$B$3/15)+(I1351/60)</f>
        <v>1.4972820743347335</v>
      </c>
      <c r="K1351" s="2">
        <f t="shared" ref="K1351:K1414" si="239">15*(12-J1351)</f>
        <v>157.540768884979</v>
      </c>
      <c r="L1351" s="2">
        <f>DEGREES(ASIN((((COS(RADIANS('PV model'!$B$2))*COS(RADIANS(H1351))*COS(RADIANS(K1351)))+(SIN(RADIANS('PV model'!$B$2))*SIN(RADIANS(H1351)))))))</f>
        <v>-40.641898501634785</v>
      </c>
      <c r="M1351" s="3">
        <f t="shared" si="235"/>
        <v>0</v>
      </c>
      <c r="N1351" s="2">
        <f t="shared" ref="N1351:N1414" si="240">DEGREES(ASIN((COS(RADIANS(H1351))*SIN(RADIANS(K1351)))/COS(RADIANS(L1351))))</f>
        <v>29.779809398423545</v>
      </c>
      <c r="O1351" s="2">
        <f>IF('PV model'!$B$2&gt;0, 180-N1351,IF('PV model'!$B$2&lt;0,0-N1351,N1351))</f>
        <v>150.22019060157646</v>
      </c>
      <c r="P1351" s="2">
        <f>ABS(O1351-'PV model'!$B$5)</f>
        <v>54.779809398423538</v>
      </c>
      <c r="Q1351" s="3">
        <f t="shared" si="236"/>
        <v>130.64189850163478</v>
      </c>
      <c r="R1351" s="3">
        <f t="shared" ref="R1351:R1414" si="241">IF(D1351=0,0,D1351*COS(RADIANS(Q1351))/SIN(RADIANS(L1351)))</f>
        <v>0</v>
      </c>
      <c r="S1351" s="3">
        <f t="shared" si="237"/>
        <v>0</v>
      </c>
      <c r="T1351" s="3">
        <f>(0.5*(1-COS(RADIANS(90-$X$3)))*(D1351+E1351)*'PV model'!$B$4)</f>
        <v>0</v>
      </c>
      <c r="U1351" s="3">
        <f t="shared" ref="U1351:U1414" si="242">R1351+S1351+T1351</f>
        <v>0</v>
      </c>
      <c r="V1351" s="3">
        <f>('PV model'!$B$13*(U1351/1000)*(1-'PV model'!$B$14*((20+C1351)-25))*'PV model'!$B$10)/'PV model'!$B$12</f>
        <v>0</v>
      </c>
    </row>
    <row r="1352" spans="1:22" x14ac:dyDescent="0.2">
      <c r="A1352" s="10">
        <f t="shared" ref="A1352:A1415" si="243">IF(B1352&gt;1,A1351,A1351+1)</f>
        <v>57</v>
      </c>
      <c r="B1352" s="10">
        <f t="shared" ref="B1352:B1415" si="244">IF(B1351&lt;24,B1351+1,1)</f>
        <v>3</v>
      </c>
      <c r="C1352" s="23">
        <v>-1.6</v>
      </c>
      <c r="D1352" s="24">
        <v>0</v>
      </c>
      <c r="E1352" s="24">
        <v>0</v>
      </c>
      <c r="F1352" s="48"/>
      <c r="G1352" s="48"/>
      <c r="H1352" s="1">
        <f t="shared" ref="H1352:H1415" si="245">(23.465*SIN(RADIANS(280.1+0.9863*A1352)))</f>
        <v>-9.4245415201562768</v>
      </c>
      <c r="I1352" s="1">
        <f t="shared" si="238"/>
        <v>-13.563075539915999</v>
      </c>
      <c r="J1352" s="4">
        <f>B1352+('PV model'!$B$3/15)+(I1352/60)</f>
        <v>2.4972820743347333</v>
      </c>
      <c r="K1352" s="2">
        <f t="shared" si="239"/>
        <v>142.540768884979</v>
      </c>
      <c r="L1352" s="2">
        <f>DEGREES(ASIN((((COS(RADIANS('PV model'!$B$2))*COS(RADIANS(H1352))*COS(RADIANS(K1352)))+(SIN(RADIANS('PV model'!$B$2))*SIN(RADIANS(H1352)))))))</f>
        <v>-35.34414297752857</v>
      </c>
      <c r="M1352" s="3">
        <f t="shared" si="235"/>
        <v>0</v>
      </c>
      <c r="N1352" s="2">
        <f t="shared" si="240"/>
        <v>47.354233058619499</v>
      </c>
      <c r="O1352" s="2">
        <f>IF('PV model'!$B$2&gt;0, 180-N1352,IF('PV model'!$B$2&lt;0,0-N1352,N1352))</f>
        <v>132.64576694138049</v>
      </c>
      <c r="P1352" s="2">
        <f>ABS(O1352-'PV model'!$B$5)</f>
        <v>72.354233058619513</v>
      </c>
      <c r="Q1352" s="3">
        <f t="shared" si="236"/>
        <v>125.34414297752858</v>
      </c>
      <c r="R1352" s="3">
        <f t="shared" si="241"/>
        <v>0</v>
      </c>
      <c r="S1352" s="3">
        <f t="shared" si="237"/>
        <v>0</v>
      </c>
      <c r="T1352" s="3">
        <f>(0.5*(1-COS(RADIANS(90-$X$3)))*(D1352+E1352)*'PV model'!$B$4)</f>
        <v>0</v>
      </c>
      <c r="U1352" s="3">
        <f t="shared" si="242"/>
        <v>0</v>
      </c>
      <c r="V1352" s="3">
        <f>('PV model'!$B$13*(U1352/1000)*(1-'PV model'!$B$14*((20+C1352)-25))*'PV model'!$B$10)/'PV model'!$B$12</f>
        <v>0</v>
      </c>
    </row>
    <row r="1353" spans="1:22" x14ac:dyDescent="0.2">
      <c r="A1353" s="10">
        <f t="shared" si="243"/>
        <v>57</v>
      </c>
      <c r="B1353" s="10">
        <f t="shared" si="244"/>
        <v>4</v>
      </c>
      <c r="C1353" s="23">
        <v>-1.4</v>
      </c>
      <c r="D1353" s="24">
        <v>0</v>
      </c>
      <c r="E1353" s="24">
        <v>0</v>
      </c>
      <c r="F1353" s="48"/>
      <c r="G1353" s="48"/>
      <c r="H1353" s="1">
        <f t="shared" si="245"/>
        <v>-9.4245415201562768</v>
      </c>
      <c r="I1353" s="1">
        <f t="shared" si="238"/>
        <v>-13.563075539915999</v>
      </c>
      <c r="J1353" s="4">
        <f>B1353+('PV model'!$B$3/15)+(I1353/60)</f>
        <v>3.4972820743347333</v>
      </c>
      <c r="K1353" s="2">
        <f t="shared" si="239"/>
        <v>127.54076888497899</v>
      </c>
      <c r="L1353" s="2">
        <f>DEGREES(ASIN((((COS(RADIANS('PV model'!$B$2))*COS(RADIANS(H1353))*COS(RADIANS(K1353)))+(SIN(RADIANS('PV model'!$B$2))*SIN(RADIANS(H1353)))))))</f>
        <v>-28.386498066969519</v>
      </c>
      <c r="M1353" s="3">
        <f t="shared" si="235"/>
        <v>0</v>
      </c>
      <c r="N1353" s="2">
        <f t="shared" si="240"/>
        <v>62.763508430053847</v>
      </c>
      <c r="O1353" s="2">
        <f>IF('PV model'!$B$2&gt;0, 180-N1353,IF('PV model'!$B$2&lt;0,0-N1353,N1353))</f>
        <v>117.23649156994615</v>
      </c>
      <c r="P1353" s="2">
        <f>ABS(O1353-'PV model'!$B$5)</f>
        <v>87.763508430053847</v>
      </c>
      <c r="Q1353" s="3">
        <f t="shared" si="236"/>
        <v>118.38649806696951</v>
      </c>
      <c r="R1353" s="3">
        <f t="shared" si="241"/>
        <v>0</v>
      </c>
      <c r="S1353" s="3">
        <f t="shared" si="237"/>
        <v>0</v>
      </c>
      <c r="T1353" s="3">
        <f>(0.5*(1-COS(RADIANS(90-$X$3)))*(D1353+E1353)*'PV model'!$B$4)</f>
        <v>0</v>
      </c>
      <c r="U1353" s="3">
        <f t="shared" si="242"/>
        <v>0</v>
      </c>
      <c r="V1353" s="3">
        <f>('PV model'!$B$13*(U1353/1000)*(1-'PV model'!$B$14*((20+C1353)-25))*'PV model'!$B$10)/'PV model'!$B$12</f>
        <v>0</v>
      </c>
    </row>
    <row r="1354" spans="1:22" x14ac:dyDescent="0.2">
      <c r="A1354" s="10">
        <f t="shared" si="243"/>
        <v>57</v>
      </c>
      <c r="B1354" s="10">
        <f t="shared" si="244"/>
        <v>5</v>
      </c>
      <c r="C1354" s="23">
        <v>-1.1000000000000001</v>
      </c>
      <c r="D1354" s="24">
        <v>0</v>
      </c>
      <c r="E1354" s="24">
        <v>0</v>
      </c>
      <c r="F1354" s="48"/>
      <c r="G1354" s="48"/>
      <c r="H1354" s="1">
        <f t="shared" si="245"/>
        <v>-9.4245415201562768</v>
      </c>
      <c r="I1354" s="1">
        <f t="shared" si="238"/>
        <v>-13.563075539915999</v>
      </c>
      <c r="J1354" s="4">
        <f>B1354+('PV model'!$B$3/15)+(I1354/60)</f>
        <v>4.4972820743347333</v>
      </c>
      <c r="K1354" s="2">
        <f t="shared" si="239"/>
        <v>112.540768884979</v>
      </c>
      <c r="L1354" s="2">
        <f>DEGREES(ASIN((((COS(RADIANS('PV model'!$B$2))*COS(RADIANS(H1354))*COS(RADIANS(K1354)))+(SIN(RADIANS('PV model'!$B$2))*SIN(RADIANS(H1354)))))))</f>
        <v>-20.435045245258742</v>
      </c>
      <c r="M1354" s="3">
        <f t="shared" si="235"/>
        <v>0</v>
      </c>
      <c r="N1354" s="2">
        <f t="shared" si="240"/>
        <v>76.490293931412495</v>
      </c>
      <c r="O1354" s="2">
        <f>IF('PV model'!$B$2&gt;0, 180-N1354,IF('PV model'!$B$2&lt;0,0-N1354,N1354))</f>
        <v>103.50970606858751</v>
      </c>
      <c r="P1354" s="2">
        <f>ABS(O1354-'PV model'!$B$5)</f>
        <v>101.49029393141249</v>
      </c>
      <c r="Q1354" s="3">
        <f t="shared" si="236"/>
        <v>110.43504524525875</v>
      </c>
      <c r="R1354" s="3">
        <f t="shared" si="241"/>
        <v>0</v>
      </c>
      <c r="S1354" s="3">
        <f t="shared" si="237"/>
        <v>0</v>
      </c>
      <c r="T1354" s="3">
        <f>(0.5*(1-COS(RADIANS(90-$X$3)))*(D1354+E1354)*'PV model'!$B$4)</f>
        <v>0</v>
      </c>
      <c r="U1354" s="3">
        <f t="shared" si="242"/>
        <v>0</v>
      </c>
      <c r="V1354" s="3">
        <f>('PV model'!$B$13*(U1354/1000)*(1-'PV model'!$B$14*((20+C1354)-25))*'PV model'!$B$10)/'PV model'!$B$12</f>
        <v>0</v>
      </c>
    </row>
    <row r="1355" spans="1:22" x14ac:dyDescent="0.2">
      <c r="A1355" s="10">
        <f t="shared" si="243"/>
        <v>57</v>
      </c>
      <c r="B1355" s="10">
        <f t="shared" si="244"/>
        <v>6</v>
      </c>
      <c r="C1355" s="23">
        <v>-0.9</v>
      </c>
      <c r="D1355" s="24">
        <v>0</v>
      </c>
      <c r="E1355" s="24">
        <v>0</v>
      </c>
      <c r="F1355" s="48"/>
      <c r="G1355" s="48"/>
      <c r="H1355" s="1">
        <f t="shared" si="245"/>
        <v>-9.4245415201562768</v>
      </c>
      <c r="I1355" s="1">
        <f t="shared" si="238"/>
        <v>-13.563075539915999</v>
      </c>
      <c r="J1355" s="4">
        <f>B1355+('PV model'!$B$3/15)+(I1355/60)</f>
        <v>5.4972820743347333</v>
      </c>
      <c r="K1355" s="2">
        <f t="shared" si="239"/>
        <v>97.540768884979002</v>
      </c>
      <c r="L1355" s="2">
        <f>DEGREES(ASIN((((COS(RADIANS('PV model'!$B$2))*COS(RADIANS(H1355))*COS(RADIANS(K1355)))+(SIN(RADIANS('PV model'!$B$2))*SIN(RADIANS(H1355)))))))</f>
        <v>-12.021373057128091</v>
      </c>
      <c r="M1355" s="3">
        <f t="shared" si="235"/>
        <v>0</v>
      </c>
      <c r="N1355" s="2">
        <f t="shared" si="240"/>
        <v>89.183160784013737</v>
      </c>
      <c r="O1355" s="2">
        <f>IF('PV model'!$B$2&gt;0, 180-N1355,IF('PV model'!$B$2&lt;0,0-N1355,N1355))</f>
        <v>90.816839215986263</v>
      </c>
      <c r="P1355" s="2">
        <f>ABS(O1355-'PV model'!$B$5)</f>
        <v>114.18316078401374</v>
      </c>
      <c r="Q1355" s="3">
        <f t="shared" si="236"/>
        <v>102.02137305712809</v>
      </c>
      <c r="R1355" s="3">
        <f t="shared" si="241"/>
        <v>0</v>
      </c>
      <c r="S1355" s="3">
        <f t="shared" si="237"/>
        <v>0</v>
      </c>
      <c r="T1355" s="3">
        <f>(0.5*(1-COS(RADIANS(90-$X$3)))*(D1355+E1355)*'PV model'!$B$4)</f>
        <v>0</v>
      </c>
      <c r="U1355" s="3">
        <f t="shared" si="242"/>
        <v>0</v>
      </c>
      <c r="V1355" s="3">
        <f>('PV model'!$B$13*(U1355/1000)*(1-'PV model'!$B$14*((20+C1355)-25))*'PV model'!$B$10)/'PV model'!$B$12</f>
        <v>0</v>
      </c>
    </row>
    <row r="1356" spans="1:22" x14ac:dyDescent="0.2">
      <c r="A1356" s="10">
        <f t="shared" si="243"/>
        <v>57</v>
      </c>
      <c r="B1356" s="10">
        <f t="shared" si="244"/>
        <v>7</v>
      </c>
      <c r="C1356" s="23">
        <v>-0.3</v>
      </c>
      <c r="D1356" s="24">
        <v>0</v>
      </c>
      <c r="E1356" s="24">
        <v>0</v>
      </c>
      <c r="F1356" s="48"/>
      <c r="G1356" s="48"/>
      <c r="H1356" s="1">
        <f t="shared" si="245"/>
        <v>-9.4245415201562768</v>
      </c>
      <c r="I1356" s="1">
        <f t="shared" si="238"/>
        <v>-13.563075539915999</v>
      </c>
      <c r="J1356" s="4">
        <f>B1356+('PV model'!$B$3/15)+(I1356/60)</f>
        <v>6.4972820743347333</v>
      </c>
      <c r="K1356" s="2">
        <f t="shared" si="239"/>
        <v>82.540768884979002</v>
      </c>
      <c r="L1356" s="2">
        <f>DEGREES(ASIN((((COS(RADIANS('PV model'!$B$2))*COS(RADIANS(H1356))*COS(RADIANS(K1356)))+(SIN(RADIANS('PV model'!$B$2))*SIN(RADIANS(H1356)))))))</f>
        <v>-3.5781959566052235</v>
      </c>
      <c r="M1356" s="3">
        <f t="shared" si="235"/>
        <v>0</v>
      </c>
      <c r="N1356" s="2">
        <f t="shared" si="240"/>
        <v>78.540219346177523</v>
      </c>
      <c r="O1356" s="2">
        <f>IF('PV model'!$B$2&gt;0, 180-N1356,IF('PV model'!$B$2&lt;0,0-N1356,N1356))</f>
        <v>101.45978065382248</v>
      </c>
      <c r="P1356" s="2">
        <f>ABS(O1356-'PV model'!$B$5)</f>
        <v>103.54021934617752</v>
      </c>
      <c r="Q1356" s="3">
        <f t="shared" si="236"/>
        <v>93.578195956605228</v>
      </c>
      <c r="R1356" s="3">
        <f t="shared" si="241"/>
        <v>0</v>
      </c>
      <c r="S1356" s="3">
        <f t="shared" si="237"/>
        <v>0</v>
      </c>
      <c r="T1356" s="3">
        <f>(0.5*(1-COS(RADIANS(90-$X$3)))*(D1356+E1356)*'PV model'!$B$4)</f>
        <v>0</v>
      </c>
      <c r="U1356" s="3">
        <f t="shared" si="242"/>
        <v>0</v>
      </c>
      <c r="V1356" s="3">
        <f>('PV model'!$B$13*(U1356/1000)*(1-'PV model'!$B$14*((20+C1356)-25))*'PV model'!$B$10)/'PV model'!$B$12</f>
        <v>0</v>
      </c>
    </row>
    <row r="1357" spans="1:22" x14ac:dyDescent="0.2">
      <c r="A1357" s="10">
        <f t="shared" si="243"/>
        <v>57</v>
      </c>
      <c r="B1357" s="10">
        <f t="shared" si="244"/>
        <v>8</v>
      </c>
      <c r="C1357" s="23">
        <v>0.4</v>
      </c>
      <c r="D1357" s="24">
        <v>0</v>
      </c>
      <c r="E1357" s="24">
        <v>6.1740000000000004</v>
      </c>
      <c r="F1357" s="48"/>
      <c r="G1357" s="48"/>
      <c r="H1357" s="1">
        <f t="shared" si="245"/>
        <v>-9.4245415201562768</v>
      </c>
      <c r="I1357" s="1">
        <f t="shared" si="238"/>
        <v>-13.563075539915999</v>
      </c>
      <c r="J1357" s="4">
        <f>B1357+('PV model'!$B$3/15)+(I1357/60)</f>
        <v>7.4972820743347333</v>
      </c>
      <c r="K1357" s="2">
        <f t="shared" si="239"/>
        <v>67.540768884979002</v>
      </c>
      <c r="L1357" s="2">
        <f>DEGREES(ASIN((((COS(RADIANS('PV model'!$B$2))*COS(RADIANS(H1357))*COS(RADIANS(K1357)))+(SIN(RADIANS('PV model'!$B$2))*SIN(RADIANS(H1357)))))))</f>
        <v>4.5030252188201105</v>
      </c>
      <c r="M1357" s="3">
        <f t="shared" si="235"/>
        <v>4.5030252188201105</v>
      </c>
      <c r="N1357" s="2">
        <f t="shared" si="240"/>
        <v>66.134875651309954</v>
      </c>
      <c r="O1357" s="2">
        <f>IF('PV model'!$B$2&gt;0, 180-N1357,IF('PV model'!$B$2&lt;0,0-N1357,N1357))</f>
        <v>113.86512434869005</v>
      </c>
      <c r="P1357" s="2">
        <f>ABS(O1357-'PV model'!$B$5)</f>
        <v>91.134875651309954</v>
      </c>
      <c r="Q1357" s="3">
        <f t="shared" si="236"/>
        <v>85.496974781179887</v>
      </c>
      <c r="R1357" s="3">
        <f t="shared" si="241"/>
        <v>0</v>
      </c>
      <c r="S1357" s="3">
        <f t="shared" si="237"/>
        <v>6.1740000000000004</v>
      </c>
      <c r="T1357" s="3">
        <f>(0.5*(1-COS(RADIANS(90-$X$3)))*(D1357+E1357)*'PV model'!$B$4)</f>
        <v>0</v>
      </c>
      <c r="U1357" s="3">
        <f t="shared" si="242"/>
        <v>6.1740000000000004</v>
      </c>
      <c r="V1357" s="3">
        <f>('PV model'!$B$13*(U1357/1000)*(1-'PV model'!$B$14*((20+C1357)-25))*'PV model'!$B$10)/'PV model'!$B$12</f>
        <v>0.62850865593600003</v>
      </c>
    </row>
    <row r="1358" spans="1:22" x14ac:dyDescent="0.2">
      <c r="A1358" s="10">
        <f t="shared" si="243"/>
        <v>57</v>
      </c>
      <c r="B1358" s="10">
        <f t="shared" si="244"/>
        <v>9</v>
      </c>
      <c r="C1358" s="23">
        <v>1</v>
      </c>
      <c r="D1358" s="24">
        <v>0</v>
      </c>
      <c r="E1358" s="24">
        <v>20.286000000000001</v>
      </c>
      <c r="F1358" s="48"/>
      <c r="G1358" s="48"/>
      <c r="H1358" s="1">
        <f t="shared" si="245"/>
        <v>-9.4245415201562768</v>
      </c>
      <c r="I1358" s="1">
        <f t="shared" si="238"/>
        <v>-13.563075539915999</v>
      </c>
      <c r="J1358" s="4">
        <f>B1358+('PV model'!$B$3/15)+(I1358/60)</f>
        <v>8.4972820743347324</v>
      </c>
      <c r="K1358" s="2">
        <f t="shared" si="239"/>
        <v>52.540768884979016</v>
      </c>
      <c r="L1358" s="2">
        <f>DEGREES(ASIN((((COS(RADIANS('PV model'!$B$2))*COS(RADIANS(H1358))*COS(RADIANS(K1358)))+(SIN(RADIANS('PV model'!$B$2))*SIN(RADIANS(H1358)))))))</f>
        <v>11.822893149733677</v>
      </c>
      <c r="M1358" s="3">
        <f t="shared" si="235"/>
        <v>11.822893149733677</v>
      </c>
      <c r="N1358" s="2">
        <f t="shared" si="240"/>
        <v>53.134335364193369</v>
      </c>
      <c r="O1358" s="2">
        <f>IF('PV model'!$B$2&gt;0, 180-N1358,IF('PV model'!$B$2&lt;0,0-N1358,N1358))</f>
        <v>126.86566463580664</v>
      </c>
      <c r="P1358" s="2">
        <f>ABS(O1358-'PV model'!$B$5)</f>
        <v>78.134335364193362</v>
      </c>
      <c r="Q1358" s="3">
        <f t="shared" si="236"/>
        <v>78.177106850266327</v>
      </c>
      <c r="R1358" s="3">
        <f t="shared" si="241"/>
        <v>0</v>
      </c>
      <c r="S1358" s="3">
        <f t="shared" si="237"/>
        <v>20.286000000000001</v>
      </c>
      <c r="T1358" s="3">
        <f>(0.5*(1-COS(RADIANS(90-$X$3)))*(D1358+E1358)*'PV model'!$B$4)</f>
        <v>0</v>
      </c>
      <c r="U1358" s="3">
        <f t="shared" si="242"/>
        <v>20.286000000000001</v>
      </c>
      <c r="V1358" s="3">
        <f>('PV model'!$B$13*(U1358/1000)*(1-'PV model'!$B$14*((20+C1358)-25))*'PV model'!$B$10)/'PV model'!$B$12</f>
        <v>2.0602331769599997</v>
      </c>
    </row>
    <row r="1359" spans="1:22" x14ac:dyDescent="0.2">
      <c r="A1359" s="10">
        <f t="shared" si="243"/>
        <v>57</v>
      </c>
      <c r="B1359" s="10">
        <f t="shared" si="244"/>
        <v>10</v>
      </c>
      <c r="C1359" s="23">
        <v>2</v>
      </c>
      <c r="D1359" s="24">
        <v>86.428650000000005</v>
      </c>
      <c r="E1359" s="24">
        <v>90.846000000000004</v>
      </c>
      <c r="F1359" s="48"/>
      <c r="G1359" s="48"/>
      <c r="H1359" s="1">
        <f t="shared" si="245"/>
        <v>-9.4245415201562768</v>
      </c>
      <c r="I1359" s="1">
        <f t="shared" si="238"/>
        <v>-13.563075539915999</v>
      </c>
      <c r="J1359" s="4">
        <f>B1359+('PV model'!$B$3/15)+(I1359/60)</f>
        <v>9.4972820743347324</v>
      </c>
      <c r="K1359" s="2">
        <f t="shared" si="239"/>
        <v>37.540768884979016</v>
      </c>
      <c r="L1359" s="2">
        <f>DEGREES(ASIN((((COS(RADIANS('PV model'!$B$2))*COS(RADIANS(H1359))*COS(RADIANS(K1359)))+(SIN(RADIANS('PV model'!$B$2))*SIN(RADIANS(H1359)))))))</f>
        <v>17.944961822524817</v>
      </c>
      <c r="M1359" s="3">
        <f t="shared" si="235"/>
        <v>17.944961822524817</v>
      </c>
      <c r="N1359" s="2">
        <f t="shared" si="240"/>
        <v>39.185876897389647</v>
      </c>
      <c r="O1359" s="2">
        <f>IF('PV model'!$B$2&gt;0, 180-N1359,IF('PV model'!$B$2&lt;0,0-N1359,N1359))</f>
        <v>140.81412310261035</v>
      </c>
      <c r="P1359" s="2">
        <f>ABS(O1359-'PV model'!$B$5)</f>
        <v>64.185876897389647</v>
      </c>
      <c r="Q1359" s="3">
        <f t="shared" si="236"/>
        <v>72.055038177475183</v>
      </c>
      <c r="R1359" s="3">
        <f t="shared" si="241"/>
        <v>86.42864999999999</v>
      </c>
      <c r="S1359" s="3">
        <f t="shared" si="237"/>
        <v>108.87717802422011</v>
      </c>
      <c r="T1359" s="3">
        <f>(0.5*(1-COS(RADIANS(90-$X$3)))*(D1359+E1359)*'PV model'!$B$4)</f>
        <v>0</v>
      </c>
      <c r="U1359" s="3">
        <f t="shared" si="242"/>
        <v>195.30582802422009</v>
      </c>
      <c r="V1359" s="3">
        <f>('PV model'!$B$13*(U1359/1000)*(1-'PV model'!$B$14*((20+C1359)-25))*'PV model'!$B$10)/'PV model'!$B$12</f>
        <v>19.757043816132651</v>
      </c>
    </row>
    <row r="1360" spans="1:22" x14ac:dyDescent="0.2">
      <c r="A1360" s="10">
        <f t="shared" si="243"/>
        <v>57</v>
      </c>
      <c r="B1360" s="10">
        <f t="shared" si="244"/>
        <v>11</v>
      </c>
      <c r="C1360" s="23">
        <v>3.1</v>
      </c>
      <c r="D1360" s="24">
        <v>389.49015000000003</v>
      </c>
      <c r="E1360" s="24">
        <v>112.896</v>
      </c>
      <c r="F1360" s="48"/>
      <c r="G1360" s="48"/>
      <c r="H1360" s="1">
        <f t="shared" si="245"/>
        <v>-9.4245415201562768</v>
      </c>
      <c r="I1360" s="1">
        <f t="shared" si="238"/>
        <v>-13.563075539915999</v>
      </c>
      <c r="J1360" s="4">
        <f>B1360+('PV model'!$B$3/15)+(I1360/60)</f>
        <v>10.497282074334732</v>
      </c>
      <c r="K1360" s="2">
        <f t="shared" si="239"/>
        <v>22.540768884979016</v>
      </c>
      <c r="L1360" s="2">
        <f>DEGREES(ASIN((((COS(RADIANS('PV model'!$B$2))*COS(RADIANS(H1360))*COS(RADIANS(K1360)))+(SIN(RADIANS('PV model'!$B$2))*SIN(RADIANS(H1360)))))))</f>
        <v>22.403451843147387</v>
      </c>
      <c r="M1360" s="3">
        <f t="shared" si="235"/>
        <v>22.403451843147387</v>
      </c>
      <c r="N1360" s="2">
        <f t="shared" si="240"/>
        <v>24.144510446998243</v>
      </c>
      <c r="O1360" s="2">
        <f>IF('PV model'!$B$2&gt;0, 180-N1360,IF('PV model'!$B$2&lt;0,0-N1360,N1360))</f>
        <v>155.85548955300175</v>
      </c>
      <c r="P1360" s="2">
        <f>ABS(O1360-'PV model'!$B$5)</f>
        <v>49.144510446998254</v>
      </c>
      <c r="Q1360" s="3">
        <f t="shared" si="236"/>
        <v>67.596548156852606</v>
      </c>
      <c r="R1360" s="3">
        <f t="shared" si="241"/>
        <v>389.49015000000009</v>
      </c>
      <c r="S1360" s="3">
        <f t="shared" si="237"/>
        <v>146.21538413378804</v>
      </c>
      <c r="T1360" s="3">
        <f>(0.5*(1-COS(RADIANS(90-$X$3)))*(D1360+E1360)*'PV model'!$B$4)</f>
        <v>0</v>
      </c>
      <c r="U1360" s="3">
        <f t="shared" si="242"/>
        <v>535.70553413378809</v>
      </c>
      <c r="V1360" s="3">
        <f>('PV model'!$B$13*(U1360/1000)*(1-'PV model'!$B$14*((20+C1360)-25))*'PV model'!$B$10)/'PV model'!$B$12</f>
        <v>53.956098543472763</v>
      </c>
    </row>
    <row r="1361" spans="1:22" x14ac:dyDescent="0.2">
      <c r="A1361" s="10">
        <f t="shared" si="243"/>
        <v>57</v>
      </c>
      <c r="B1361" s="10">
        <f t="shared" si="244"/>
        <v>12</v>
      </c>
      <c r="C1361" s="23">
        <v>4.0999999999999996</v>
      </c>
      <c r="D1361" s="24">
        <v>580.30664999999999</v>
      </c>
      <c r="E1361" s="24">
        <v>119.07</v>
      </c>
      <c r="F1361" s="48"/>
      <c r="G1361" s="48"/>
      <c r="H1361" s="1">
        <f t="shared" si="245"/>
        <v>-9.4245415201562768</v>
      </c>
      <c r="I1361" s="1">
        <f t="shared" si="238"/>
        <v>-13.563075539915999</v>
      </c>
      <c r="J1361" s="4">
        <f>B1361+('PV model'!$B$3/15)+(I1361/60)</f>
        <v>11.497282074334732</v>
      </c>
      <c r="K1361" s="2">
        <f t="shared" si="239"/>
        <v>7.5407688849790144</v>
      </c>
      <c r="L1361" s="2">
        <f>DEGREES(ASIN((((COS(RADIANS('PV model'!$B$2))*COS(RADIANS(H1361))*COS(RADIANS(K1361)))+(SIN(RADIANS('PV model'!$B$2))*SIN(RADIANS(H1361)))))))</f>
        <v>24.77015613280199</v>
      </c>
      <c r="M1361" s="3">
        <f t="shared" si="235"/>
        <v>24.77015613280199</v>
      </c>
      <c r="N1361" s="2">
        <f t="shared" si="240"/>
        <v>8.1970543217563829</v>
      </c>
      <c r="O1361" s="2">
        <f>IF('PV model'!$B$2&gt;0, 180-N1361,IF('PV model'!$B$2&lt;0,0-N1361,N1361))</f>
        <v>171.80294567824362</v>
      </c>
      <c r="P1361" s="2">
        <f>ABS(O1361-'PV model'!$B$5)</f>
        <v>33.197054321756383</v>
      </c>
      <c r="Q1361" s="3">
        <f t="shared" si="236"/>
        <v>65.229843867198014</v>
      </c>
      <c r="R1361" s="3">
        <f t="shared" si="241"/>
        <v>580.30664999999988</v>
      </c>
      <c r="S1361" s="3">
        <f t="shared" si="237"/>
        <v>157.31046740011584</v>
      </c>
      <c r="T1361" s="3">
        <f>(0.5*(1-COS(RADIANS(90-$X$3)))*(D1361+E1361)*'PV model'!$B$4)</f>
        <v>0</v>
      </c>
      <c r="U1361" s="3">
        <f t="shared" si="242"/>
        <v>737.61711740011572</v>
      </c>
      <c r="V1361" s="3">
        <f>('PV model'!$B$13*(U1361/1000)*(1-'PV model'!$B$14*((20+C1361)-25))*'PV model'!$B$10)/'PV model'!$B$12</f>
        <v>73.997643000714689</v>
      </c>
    </row>
    <row r="1362" spans="1:22" x14ac:dyDescent="0.2">
      <c r="A1362" s="10">
        <f t="shared" si="243"/>
        <v>57</v>
      </c>
      <c r="B1362" s="10">
        <f t="shared" si="244"/>
        <v>13</v>
      </c>
      <c r="C1362" s="23">
        <v>4.8</v>
      </c>
      <c r="D1362" s="24">
        <v>723.98024999999996</v>
      </c>
      <c r="E1362" s="24">
        <v>84.672000000000011</v>
      </c>
      <c r="F1362" s="48"/>
      <c r="G1362" s="48"/>
      <c r="H1362" s="1">
        <f t="shared" si="245"/>
        <v>-9.4245415201562768</v>
      </c>
      <c r="I1362" s="1">
        <f t="shared" si="238"/>
        <v>-13.563075539915999</v>
      </c>
      <c r="J1362" s="4">
        <f>B1362+('PV model'!$B$3/15)+(I1362/60)</f>
        <v>12.497282074334732</v>
      </c>
      <c r="K1362" s="2">
        <f t="shared" si="239"/>
        <v>-7.4592311150209856</v>
      </c>
      <c r="L1362" s="2">
        <f>DEGREES(ASIN((((COS(RADIANS('PV model'!$B$2))*COS(RADIANS(H1362))*COS(RADIANS(K1362)))+(SIN(RADIANS('PV model'!$B$2))*SIN(RADIANS(H1362)))))))</f>
        <v>24.776705662354047</v>
      </c>
      <c r="M1362" s="3">
        <f t="shared" si="235"/>
        <v>24.776705662354047</v>
      </c>
      <c r="N1362" s="2">
        <f t="shared" si="240"/>
        <v>-8.1087585316345869</v>
      </c>
      <c r="O1362" s="2">
        <f>IF('PV model'!$B$2&gt;0, 180-N1362,IF('PV model'!$B$2&lt;0,0-N1362,N1362))</f>
        <v>188.10875853163458</v>
      </c>
      <c r="P1362" s="2">
        <f>ABS(O1362-'PV model'!$B$5)</f>
        <v>16.891241468365422</v>
      </c>
      <c r="Q1362" s="3">
        <f t="shared" si="236"/>
        <v>65.223294337645953</v>
      </c>
      <c r="R1362" s="3">
        <f t="shared" si="241"/>
        <v>723.98025000000007</v>
      </c>
      <c r="S1362" s="3">
        <f t="shared" si="237"/>
        <v>112.40934461552182</v>
      </c>
      <c r="T1362" s="3">
        <f>(0.5*(1-COS(RADIANS(90-$X$3)))*(D1362+E1362)*'PV model'!$B$4)</f>
        <v>0</v>
      </c>
      <c r="U1362" s="3">
        <f t="shared" si="242"/>
        <v>836.3895946155219</v>
      </c>
      <c r="V1362" s="3">
        <f>('PV model'!$B$13*(U1362/1000)*(1-'PV model'!$B$14*((20+C1362)-25))*'PV model'!$B$10)/'PV model'!$B$12</f>
        <v>83.672388280869768</v>
      </c>
    </row>
    <row r="1363" spans="1:22" x14ac:dyDescent="0.2">
      <c r="A1363" s="10">
        <f t="shared" si="243"/>
        <v>57</v>
      </c>
      <c r="B1363" s="10">
        <f t="shared" si="244"/>
        <v>14</v>
      </c>
      <c r="C1363" s="23">
        <v>5.4</v>
      </c>
      <c r="D1363" s="24">
        <v>707.14350000000002</v>
      </c>
      <c r="E1363" s="24">
        <v>82.908000000000001</v>
      </c>
      <c r="F1363" s="48"/>
      <c r="G1363" s="48"/>
      <c r="H1363" s="1">
        <f t="shared" si="245"/>
        <v>-9.4245415201562768</v>
      </c>
      <c r="I1363" s="1">
        <f t="shared" si="238"/>
        <v>-13.563075539915999</v>
      </c>
      <c r="J1363" s="4">
        <f>B1363+('PV model'!$B$3/15)+(I1363/60)</f>
        <v>13.497282074334732</v>
      </c>
      <c r="K1363" s="2">
        <f t="shared" si="239"/>
        <v>-22.459231115020984</v>
      </c>
      <c r="L1363" s="2">
        <f>DEGREES(ASIN((((COS(RADIANS('PV model'!$B$2))*COS(RADIANS(H1363))*COS(RADIANS(K1363)))+(SIN(RADIANS('PV model'!$B$2))*SIN(RADIANS(H1363)))))))</f>
        <v>22.422311605691387</v>
      </c>
      <c r="M1363" s="3">
        <f t="shared" si="235"/>
        <v>22.422311605691387</v>
      </c>
      <c r="N1363" s="2">
        <f t="shared" si="240"/>
        <v>-24.05992601972288</v>
      </c>
      <c r="O1363" s="2">
        <f>IF('PV model'!$B$2&gt;0, 180-N1363,IF('PV model'!$B$2&lt;0,0-N1363,N1363))</f>
        <v>204.05992601972287</v>
      </c>
      <c r="P1363" s="2">
        <f>ABS(O1363-'PV model'!$B$5)</f>
        <v>0.94007398027713407</v>
      </c>
      <c r="Q1363" s="3">
        <f t="shared" si="236"/>
        <v>67.577688394308623</v>
      </c>
      <c r="R1363" s="3">
        <f t="shared" si="241"/>
        <v>707.1434999999999</v>
      </c>
      <c r="S1363" s="3">
        <f t="shared" si="237"/>
        <v>108.47335320197811</v>
      </c>
      <c r="T1363" s="3">
        <f>(0.5*(1-COS(RADIANS(90-$X$3)))*(D1363+E1363)*'PV model'!$B$4)</f>
        <v>0</v>
      </c>
      <c r="U1363" s="3">
        <f t="shared" si="242"/>
        <v>815.61685320197807</v>
      </c>
      <c r="V1363" s="3">
        <f>('PV model'!$B$13*(U1363/1000)*(1-'PV model'!$B$14*((20+C1363)-25))*'PV model'!$B$10)/'PV model'!$B$12</f>
        <v>81.398614149036007</v>
      </c>
    </row>
    <row r="1364" spans="1:22" x14ac:dyDescent="0.2">
      <c r="A1364" s="10">
        <f t="shared" si="243"/>
        <v>57</v>
      </c>
      <c r="B1364" s="10">
        <f t="shared" si="244"/>
        <v>15</v>
      </c>
      <c r="C1364" s="23">
        <v>6.1</v>
      </c>
      <c r="D1364" s="24">
        <v>646.53120000000001</v>
      </c>
      <c r="E1364" s="24">
        <v>77.616</v>
      </c>
      <c r="F1364" s="48"/>
      <c r="G1364" s="48"/>
      <c r="H1364" s="1">
        <f t="shared" si="245"/>
        <v>-9.4245415201562768</v>
      </c>
      <c r="I1364" s="1">
        <f t="shared" si="238"/>
        <v>-13.563075539915999</v>
      </c>
      <c r="J1364" s="4">
        <f>B1364+('PV model'!$B$3/15)+(I1364/60)</f>
        <v>14.497282074334732</v>
      </c>
      <c r="K1364" s="2">
        <f t="shared" si="239"/>
        <v>-37.459231115020984</v>
      </c>
      <c r="L1364" s="2">
        <f>DEGREES(ASIN((((COS(RADIANS('PV model'!$B$2))*COS(RADIANS(H1364))*COS(RADIANS(K1364)))+(SIN(RADIANS('PV model'!$B$2))*SIN(RADIANS(H1364)))))))</f>
        <v>17.974117700167888</v>
      </c>
      <c r="M1364" s="3">
        <f t="shared" si="235"/>
        <v>17.974117700167888</v>
      </c>
      <c r="N1364" s="2">
        <f t="shared" si="240"/>
        <v>-39.107069821224805</v>
      </c>
      <c r="O1364" s="2">
        <f>IF('PV model'!$B$2&gt;0, 180-N1364,IF('PV model'!$B$2&lt;0,0-N1364,N1364))</f>
        <v>219.1070698212248</v>
      </c>
      <c r="P1364" s="2">
        <f>ABS(O1364-'PV model'!$B$5)</f>
        <v>14.107069821224798</v>
      </c>
      <c r="Q1364" s="3">
        <f t="shared" si="236"/>
        <v>72.025882299832105</v>
      </c>
      <c r="R1364" s="3">
        <f t="shared" si="241"/>
        <v>646.53120000000013</v>
      </c>
      <c r="S1364" s="3">
        <f t="shared" si="237"/>
        <v>98.565654063914138</v>
      </c>
      <c r="T1364" s="3">
        <f>(0.5*(1-COS(RADIANS(90-$X$3)))*(D1364+E1364)*'PV model'!$B$4)</f>
        <v>0</v>
      </c>
      <c r="U1364" s="3">
        <f t="shared" si="242"/>
        <v>745.09685406391429</v>
      </c>
      <c r="V1364" s="3">
        <f>('PV model'!$B$13*(U1364/1000)*(1-'PV model'!$B$14*((20+C1364)-25))*'PV model'!$B$10)/'PV model'!$B$12</f>
        <v>74.152170053487055</v>
      </c>
    </row>
    <row r="1365" spans="1:22" x14ac:dyDescent="0.2">
      <c r="A1365" s="10">
        <f t="shared" si="243"/>
        <v>57</v>
      </c>
      <c r="B1365" s="10">
        <f t="shared" si="244"/>
        <v>16</v>
      </c>
      <c r="C1365" s="23">
        <v>5.4</v>
      </c>
      <c r="D1365" s="24">
        <v>519.69434999999999</v>
      </c>
      <c r="E1365" s="24">
        <v>67.031999999999996</v>
      </c>
      <c r="F1365" s="48"/>
      <c r="G1365" s="48"/>
      <c r="H1365" s="1">
        <f t="shared" si="245"/>
        <v>-9.4245415201562768</v>
      </c>
      <c r="I1365" s="1">
        <f t="shared" si="238"/>
        <v>-13.563075539915999</v>
      </c>
      <c r="J1365" s="4">
        <f>B1365+('PV model'!$B$3/15)+(I1365/60)</f>
        <v>15.497282074334732</v>
      </c>
      <c r="K1365" s="2">
        <f t="shared" si="239"/>
        <v>-52.459231115020984</v>
      </c>
      <c r="L1365" s="2">
        <f>DEGREES(ASIN((((COS(RADIANS('PV model'!$B$2))*COS(RADIANS(H1365))*COS(RADIANS(K1365)))+(SIN(RADIANS('PV model'!$B$2))*SIN(RADIANS(H1365)))))))</f>
        <v>11.859824335515215</v>
      </c>
      <c r="M1365" s="3">
        <f t="shared" si="235"/>
        <v>11.859824335515215</v>
      </c>
      <c r="N1365" s="2">
        <f t="shared" si="240"/>
        <v>-53.06132376636306</v>
      </c>
      <c r="O1365" s="2">
        <f>IF('PV model'!$B$2&gt;0, 180-N1365,IF('PV model'!$B$2&lt;0,0-N1365,N1365))</f>
        <v>233.06132376636305</v>
      </c>
      <c r="P1365" s="2">
        <f>ABS(O1365-'PV model'!$B$5)</f>
        <v>28.061323766363046</v>
      </c>
      <c r="Q1365" s="3">
        <f t="shared" si="236"/>
        <v>78.140175664484786</v>
      </c>
      <c r="R1365" s="3">
        <f t="shared" si="241"/>
        <v>519.6943500000001</v>
      </c>
      <c r="S1365" s="3">
        <f t="shared" si="237"/>
        <v>81.803154824795683</v>
      </c>
      <c r="T1365" s="3">
        <f>(0.5*(1-COS(RADIANS(90-$X$3)))*(D1365+E1365)*'PV model'!$B$4)</f>
        <v>0</v>
      </c>
      <c r="U1365" s="3">
        <f t="shared" si="242"/>
        <v>601.49750482479578</v>
      </c>
      <c r="V1365" s="3">
        <f>('PV model'!$B$13*(U1365/1000)*(1-'PV model'!$B$14*((20+C1365)-25))*'PV model'!$B$10)/'PV model'!$B$12</f>
        <v>60.029489477354929</v>
      </c>
    </row>
    <row r="1366" spans="1:22" x14ac:dyDescent="0.2">
      <c r="A1366" s="10">
        <f t="shared" si="243"/>
        <v>57</v>
      </c>
      <c r="B1366" s="10">
        <f t="shared" si="244"/>
        <v>17</v>
      </c>
      <c r="C1366" s="23">
        <v>4.7</v>
      </c>
      <c r="D1366" s="24">
        <v>280.61250000000001</v>
      </c>
      <c r="E1366" s="24">
        <v>46.746000000000002</v>
      </c>
      <c r="F1366" s="48"/>
      <c r="G1366" s="48"/>
      <c r="H1366" s="1">
        <f t="shared" si="245"/>
        <v>-9.4245415201562768</v>
      </c>
      <c r="I1366" s="1">
        <f t="shared" si="238"/>
        <v>-13.563075539915999</v>
      </c>
      <c r="J1366" s="4">
        <f>B1366+('PV model'!$B$3/15)+(I1366/60)</f>
        <v>16.497282074334734</v>
      </c>
      <c r="K1366" s="2">
        <f t="shared" si="239"/>
        <v>-67.459231115021012</v>
      </c>
      <c r="L1366" s="2">
        <f>DEGREES(ASIN((((COS(RADIANS('PV model'!$B$2))*COS(RADIANS(H1366))*COS(RADIANS(K1366)))+(SIN(RADIANS('PV model'!$B$2))*SIN(RADIANS(H1366)))))))</f>
        <v>4.5452488409133105</v>
      </c>
      <c r="M1366" s="3">
        <f t="shared" si="235"/>
        <v>4.5452488409133105</v>
      </c>
      <c r="N1366" s="2">
        <f t="shared" si="240"/>
        <v>-66.06619775957995</v>
      </c>
      <c r="O1366" s="2">
        <f>IF('PV model'!$B$2&gt;0, 180-N1366,IF('PV model'!$B$2&lt;0,0-N1366,N1366))</f>
        <v>246.06619775957995</v>
      </c>
      <c r="P1366" s="2">
        <f>ABS(O1366-'PV model'!$B$5)</f>
        <v>41.06619775957995</v>
      </c>
      <c r="Q1366" s="3">
        <f t="shared" si="236"/>
        <v>85.454751159086683</v>
      </c>
      <c r="R1366" s="3">
        <f t="shared" si="241"/>
        <v>280.61250000000041</v>
      </c>
      <c r="S1366" s="3">
        <f t="shared" si="237"/>
        <v>55.175304661501514</v>
      </c>
      <c r="T1366" s="3">
        <f>(0.5*(1-COS(RADIANS(90-$X$3)))*(D1366+E1366)*'PV model'!$B$4)</f>
        <v>0</v>
      </c>
      <c r="U1366" s="3">
        <f t="shared" si="242"/>
        <v>335.78780466150192</v>
      </c>
      <c r="V1366" s="3">
        <f>('PV model'!$B$13*(U1366/1000)*(1-'PV model'!$B$14*((20+C1366)-25))*'PV model'!$B$10)/'PV model'!$B$12</f>
        <v>33.60562737270849</v>
      </c>
    </row>
    <row r="1367" spans="1:22" x14ac:dyDescent="0.2">
      <c r="A1367" s="10">
        <f t="shared" si="243"/>
        <v>57</v>
      </c>
      <c r="B1367" s="10">
        <f t="shared" si="244"/>
        <v>18</v>
      </c>
      <c r="C1367" s="23">
        <v>4</v>
      </c>
      <c r="D1367" s="24">
        <v>0</v>
      </c>
      <c r="E1367" s="24">
        <v>12.348000000000001</v>
      </c>
      <c r="F1367" s="48"/>
      <c r="G1367" s="48"/>
      <c r="H1367" s="1">
        <f t="shared" si="245"/>
        <v>-9.4245415201562768</v>
      </c>
      <c r="I1367" s="1">
        <f t="shared" si="238"/>
        <v>-13.563075539915999</v>
      </c>
      <c r="J1367" s="4">
        <f>B1367+('PV model'!$B$3/15)+(I1367/60)</f>
        <v>17.497282074334734</v>
      </c>
      <c r="K1367" s="2">
        <f t="shared" si="239"/>
        <v>-82.459231115021012</v>
      </c>
      <c r="L1367" s="2">
        <f>DEGREES(ASIN((((COS(RADIANS('PV model'!$B$2))*COS(RADIANS(H1367))*COS(RADIANS(K1367)))+(SIN(RADIANS('PV model'!$B$2))*SIN(RADIANS(H1367)))))))</f>
        <v>-3.5329384955255905</v>
      </c>
      <c r="M1367" s="3">
        <f t="shared" si="235"/>
        <v>0</v>
      </c>
      <c r="N1367" s="2">
        <f t="shared" si="240"/>
        <v>-78.473593711040181</v>
      </c>
      <c r="O1367" s="2">
        <f>IF('PV model'!$B$2&gt;0, 180-N1367,IF('PV model'!$B$2&lt;0,0-N1367,N1367))</f>
        <v>258.47359371104017</v>
      </c>
      <c r="P1367" s="2">
        <f>ABS(O1367-'PV model'!$B$5)</f>
        <v>53.473593711040166</v>
      </c>
      <c r="Q1367" s="3">
        <f t="shared" si="236"/>
        <v>93.532938495525599</v>
      </c>
      <c r="R1367" s="3">
        <f t="shared" si="241"/>
        <v>0</v>
      </c>
      <c r="S1367" s="3">
        <f t="shared" si="237"/>
        <v>12.348000000000001</v>
      </c>
      <c r="T1367" s="3">
        <f>(0.5*(1-COS(RADIANS(90-$X$3)))*(D1367+E1367)*'PV model'!$B$4)</f>
        <v>0</v>
      </c>
      <c r="U1367" s="3">
        <f t="shared" si="242"/>
        <v>12.348000000000001</v>
      </c>
      <c r="V1367" s="3">
        <f>('PV model'!$B$13*(U1367/1000)*(1-'PV model'!$B$14*((20+C1367)-25))*'PV model'!$B$10)/'PV model'!$B$12</f>
        <v>1.2392433043200002</v>
      </c>
    </row>
    <row r="1368" spans="1:22" x14ac:dyDescent="0.2">
      <c r="A1368" s="10">
        <f t="shared" si="243"/>
        <v>57</v>
      </c>
      <c r="B1368" s="10">
        <f t="shared" si="244"/>
        <v>19</v>
      </c>
      <c r="C1368" s="23">
        <v>4</v>
      </c>
      <c r="D1368" s="24">
        <v>0</v>
      </c>
      <c r="E1368" s="24">
        <v>0</v>
      </c>
      <c r="F1368" s="48"/>
      <c r="G1368" s="48"/>
      <c r="H1368" s="1">
        <f t="shared" si="245"/>
        <v>-9.4245415201562768</v>
      </c>
      <c r="I1368" s="1">
        <f t="shared" si="238"/>
        <v>-13.563075539915999</v>
      </c>
      <c r="J1368" s="4">
        <f>B1368+('PV model'!$B$3/15)+(I1368/60)</f>
        <v>18.497282074334734</v>
      </c>
      <c r="K1368" s="2">
        <f t="shared" si="239"/>
        <v>-97.459231115021012</v>
      </c>
      <c r="L1368" s="2">
        <f>DEGREES(ASIN((((COS(RADIANS('PV model'!$B$2))*COS(RADIANS(H1368))*COS(RADIANS(K1368)))+(SIN(RADIANS('PV model'!$B$2))*SIN(RADIANS(H1368)))))))</f>
        <v>-11.975193872728218</v>
      </c>
      <c r="M1368" s="3">
        <f t="shared" si="235"/>
        <v>0</v>
      </c>
      <c r="N1368" s="2">
        <f t="shared" si="240"/>
        <v>-89.250492358040134</v>
      </c>
      <c r="O1368" s="2">
        <f>IF('PV model'!$B$2&gt;0, 180-N1368,IF('PV model'!$B$2&lt;0,0-N1368,N1368))</f>
        <v>269.25049235804011</v>
      </c>
      <c r="P1368" s="2">
        <f>ABS(O1368-'PV model'!$B$5)</f>
        <v>64.250492358040106</v>
      </c>
      <c r="Q1368" s="3">
        <f t="shared" si="236"/>
        <v>101.97519387272821</v>
      </c>
      <c r="R1368" s="3">
        <f t="shared" si="241"/>
        <v>0</v>
      </c>
      <c r="S1368" s="3">
        <f t="shared" si="237"/>
        <v>0</v>
      </c>
      <c r="T1368" s="3">
        <f>(0.5*(1-COS(RADIANS(90-$X$3)))*(D1368+E1368)*'PV model'!$B$4)</f>
        <v>0</v>
      </c>
      <c r="U1368" s="3">
        <f t="shared" si="242"/>
        <v>0</v>
      </c>
      <c r="V1368" s="3">
        <f>('PV model'!$B$13*(U1368/1000)*(1-'PV model'!$B$14*((20+C1368)-25))*'PV model'!$B$10)/'PV model'!$B$12</f>
        <v>0</v>
      </c>
    </row>
    <row r="1369" spans="1:22" x14ac:dyDescent="0.2">
      <c r="A1369" s="10">
        <f t="shared" si="243"/>
        <v>57</v>
      </c>
      <c r="B1369" s="10">
        <f t="shared" si="244"/>
        <v>20</v>
      </c>
      <c r="C1369" s="23">
        <v>3.9</v>
      </c>
      <c r="D1369" s="24">
        <v>0</v>
      </c>
      <c r="E1369" s="24">
        <v>0</v>
      </c>
      <c r="F1369" s="48"/>
      <c r="G1369" s="48"/>
      <c r="H1369" s="1">
        <f t="shared" si="245"/>
        <v>-9.4245415201562768</v>
      </c>
      <c r="I1369" s="1">
        <f t="shared" si="238"/>
        <v>-13.563075539915999</v>
      </c>
      <c r="J1369" s="4">
        <f>B1369+('PV model'!$B$3/15)+(I1369/60)</f>
        <v>19.497282074334734</v>
      </c>
      <c r="K1369" s="2">
        <f t="shared" si="239"/>
        <v>-112.45923111502101</v>
      </c>
      <c r="L1369" s="2">
        <f>DEGREES(ASIN((((COS(RADIANS('PV model'!$B$2))*COS(RADIANS(H1369))*COS(RADIANS(K1369)))+(SIN(RADIANS('PV model'!$B$2))*SIN(RADIANS(H1369)))))))</f>
        <v>-20.390132931983931</v>
      </c>
      <c r="M1369" s="3">
        <f t="shared" si="235"/>
        <v>0</v>
      </c>
      <c r="N1369" s="2">
        <f t="shared" si="240"/>
        <v>-76.561496028410957</v>
      </c>
      <c r="O1369" s="2">
        <f>IF('PV model'!$B$2&gt;0, 180-N1369,IF('PV model'!$B$2&lt;0,0-N1369,N1369))</f>
        <v>256.56149602841094</v>
      </c>
      <c r="P1369" s="2">
        <f>ABS(O1369-'PV model'!$B$5)</f>
        <v>51.561496028410943</v>
      </c>
      <c r="Q1369" s="3">
        <f t="shared" si="236"/>
        <v>110.39013293198394</v>
      </c>
      <c r="R1369" s="3">
        <f t="shared" si="241"/>
        <v>0</v>
      </c>
      <c r="S1369" s="3">
        <f t="shared" si="237"/>
        <v>0</v>
      </c>
      <c r="T1369" s="3">
        <f>(0.5*(1-COS(RADIANS(90-$X$3)))*(D1369+E1369)*'PV model'!$B$4)</f>
        <v>0</v>
      </c>
      <c r="U1369" s="3">
        <f t="shared" si="242"/>
        <v>0</v>
      </c>
      <c r="V1369" s="3">
        <f>('PV model'!$B$13*(U1369/1000)*(1-'PV model'!$B$14*((20+C1369)-25))*'PV model'!$B$10)/'PV model'!$B$12</f>
        <v>0</v>
      </c>
    </row>
    <row r="1370" spans="1:22" x14ac:dyDescent="0.2">
      <c r="A1370" s="10">
        <f t="shared" si="243"/>
        <v>57</v>
      </c>
      <c r="B1370" s="10">
        <f t="shared" si="244"/>
        <v>21</v>
      </c>
      <c r="C1370" s="23">
        <v>3.9</v>
      </c>
      <c r="D1370" s="24">
        <v>0</v>
      </c>
      <c r="E1370" s="24">
        <v>0</v>
      </c>
      <c r="F1370" s="48"/>
      <c r="G1370" s="48"/>
      <c r="H1370" s="1">
        <f t="shared" si="245"/>
        <v>-9.4245415201562768</v>
      </c>
      <c r="I1370" s="1">
        <f t="shared" si="238"/>
        <v>-13.563075539915999</v>
      </c>
      <c r="J1370" s="4">
        <f>B1370+('PV model'!$B$3/15)+(I1370/60)</f>
        <v>20.497282074334734</v>
      </c>
      <c r="K1370" s="2">
        <f t="shared" si="239"/>
        <v>-127.45923111502101</v>
      </c>
      <c r="L1370" s="2">
        <f>DEGREES(ASIN((((COS(RADIANS('PV model'!$B$2))*COS(RADIANS(H1370))*COS(RADIANS(K1370)))+(SIN(RADIANS('PV model'!$B$2))*SIN(RADIANS(H1370)))))))</f>
        <v>-28.34542067260584</v>
      </c>
      <c r="M1370" s="3">
        <f t="shared" si="235"/>
        <v>0</v>
      </c>
      <c r="N1370" s="2">
        <f t="shared" si="240"/>
        <v>-62.84210289693646</v>
      </c>
      <c r="O1370" s="2">
        <f>IF('PV model'!$B$2&gt;0, 180-N1370,IF('PV model'!$B$2&lt;0,0-N1370,N1370))</f>
        <v>242.84210289693647</v>
      </c>
      <c r="P1370" s="2">
        <f>ABS(O1370-'PV model'!$B$5)</f>
        <v>37.842102896936467</v>
      </c>
      <c r="Q1370" s="3">
        <f t="shared" si="236"/>
        <v>118.34542067260584</v>
      </c>
      <c r="R1370" s="3">
        <f t="shared" si="241"/>
        <v>0</v>
      </c>
      <c r="S1370" s="3">
        <f t="shared" si="237"/>
        <v>0</v>
      </c>
      <c r="T1370" s="3">
        <f>(0.5*(1-COS(RADIANS(90-$X$3)))*(D1370+E1370)*'PV model'!$B$4)</f>
        <v>0</v>
      </c>
      <c r="U1370" s="3">
        <f t="shared" si="242"/>
        <v>0</v>
      </c>
      <c r="V1370" s="3">
        <f>('PV model'!$B$13*(U1370/1000)*(1-'PV model'!$B$14*((20+C1370)-25))*'PV model'!$B$10)/'PV model'!$B$12</f>
        <v>0</v>
      </c>
    </row>
    <row r="1371" spans="1:22" x14ac:dyDescent="0.2">
      <c r="A1371" s="10">
        <f t="shared" si="243"/>
        <v>57</v>
      </c>
      <c r="B1371" s="10">
        <f t="shared" si="244"/>
        <v>22</v>
      </c>
      <c r="C1371" s="23">
        <v>4</v>
      </c>
      <c r="D1371" s="24">
        <v>0</v>
      </c>
      <c r="E1371" s="24">
        <v>0</v>
      </c>
      <c r="F1371" s="48"/>
      <c r="G1371" s="48"/>
      <c r="H1371" s="1">
        <f t="shared" si="245"/>
        <v>-9.4245415201562768</v>
      </c>
      <c r="I1371" s="1">
        <f t="shared" si="238"/>
        <v>-13.563075539915999</v>
      </c>
      <c r="J1371" s="4">
        <f>B1371+('PV model'!$B$3/15)+(I1371/60)</f>
        <v>21.497282074334734</v>
      </c>
      <c r="K1371" s="2">
        <f t="shared" si="239"/>
        <v>-142.459231115021</v>
      </c>
      <c r="L1371" s="2">
        <f>DEGREES(ASIN((((COS(RADIANS('PV model'!$B$2))*COS(RADIANS(H1371))*COS(RADIANS(K1371)))+(SIN(RADIANS('PV model'!$B$2))*SIN(RADIANS(H1371)))))))</f>
        <v>-35.310148031843561</v>
      </c>
      <c r="M1371" s="3">
        <f t="shared" si="235"/>
        <v>0</v>
      </c>
      <c r="N1371" s="2">
        <f t="shared" si="240"/>
        <v>-47.443586844548435</v>
      </c>
      <c r="O1371" s="2">
        <f>IF('PV model'!$B$2&gt;0, 180-N1371,IF('PV model'!$B$2&lt;0,0-N1371,N1371))</f>
        <v>227.44358684454843</v>
      </c>
      <c r="P1371" s="2">
        <f>ABS(O1371-'PV model'!$B$5)</f>
        <v>22.443586844548435</v>
      </c>
      <c r="Q1371" s="3">
        <f t="shared" si="236"/>
        <v>125.31014803184355</v>
      </c>
      <c r="R1371" s="3">
        <f t="shared" si="241"/>
        <v>0</v>
      </c>
      <c r="S1371" s="3">
        <f t="shared" si="237"/>
        <v>0</v>
      </c>
      <c r="T1371" s="3">
        <f>(0.5*(1-COS(RADIANS(90-$X$3)))*(D1371+E1371)*'PV model'!$B$4)</f>
        <v>0</v>
      </c>
      <c r="U1371" s="3">
        <f t="shared" si="242"/>
        <v>0</v>
      </c>
      <c r="V1371" s="3">
        <f>('PV model'!$B$13*(U1371/1000)*(1-'PV model'!$B$14*((20+C1371)-25))*'PV model'!$B$10)/'PV model'!$B$12</f>
        <v>0</v>
      </c>
    </row>
    <row r="1372" spans="1:22" x14ac:dyDescent="0.2">
      <c r="A1372" s="10">
        <f t="shared" si="243"/>
        <v>57</v>
      </c>
      <c r="B1372" s="10">
        <f t="shared" si="244"/>
        <v>23</v>
      </c>
      <c r="C1372" s="23">
        <v>4.2</v>
      </c>
      <c r="D1372" s="24">
        <v>0</v>
      </c>
      <c r="E1372" s="24">
        <v>0</v>
      </c>
      <c r="F1372" s="48"/>
      <c r="G1372" s="48"/>
      <c r="H1372" s="1">
        <f t="shared" si="245"/>
        <v>-9.4245415201562768</v>
      </c>
      <c r="I1372" s="1">
        <f t="shared" si="238"/>
        <v>-13.563075539915999</v>
      </c>
      <c r="J1372" s="4">
        <f>B1372+('PV model'!$B$3/15)+(I1372/60)</f>
        <v>22.497282074334734</v>
      </c>
      <c r="K1372" s="2">
        <f t="shared" si="239"/>
        <v>-157.459231115021</v>
      </c>
      <c r="L1372" s="2">
        <f>DEGREES(ASIN((((COS(RADIANS('PV model'!$B$2))*COS(RADIANS(H1372))*COS(RADIANS(K1372)))+(SIN(RADIANS('PV model'!$B$2))*SIN(RADIANS(H1372)))))))</f>
        <v>-40.618925105648799</v>
      </c>
      <c r="M1372" s="3">
        <f t="shared" si="235"/>
        <v>0</v>
      </c>
      <c r="N1372" s="2">
        <f t="shared" si="240"/>
        <v>-29.881382878140766</v>
      </c>
      <c r="O1372" s="2">
        <f>IF('PV model'!$B$2&gt;0, 180-N1372,IF('PV model'!$B$2&lt;0,0-N1372,N1372))</f>
        <v>209.88138287814076</v>
      </c>
      <c r="P1372" s="2">
        <f>ABS(O1372-'PV model'!$B$5)</f>
        <v>4.8813828781407551</v>
      </c>
      <c r="Q1372" s="3">
        <f t="shared" si="236"/>
        <v>130.6189251056488</v>
      </c>
      <c r="R1372" s="3">
        <f t="shared" si="241"/>
        <v>0</v>
      </c>
      <c r="S1372" s="3">
        <f t="shared" si="237"/>
        <v>0</v>
      </c>
      <c r="T1372" s="3">
        <f>(0.5*(1-COS(RADIANS(90-$X$3)))*(D1372+E1372)*'PV model'!$B$4)</f>
        <v>0</v>
      </c>
      <c r="U1372" s="3">
        <f t="shared" si="242"/>
        <v>0</v>
      </c>
      <c r="V1372" s="3">
        <f>('PV model'!$B$13*(U1372/1000)*(1-'PV model'!$B$14*((20+C1372)-25))*'PV model'!$B$10)/'PV model'!$B$12</f>
        <v>0</v>
      </c>
    </row>
    <row r="1373" spans="1:22" x14ac:dyDescent="0.2">
      <c r="A1373" s="10">
        <f t="shared" si="243"/>
        <v>57</v>
      </c>
      <c r="B1373" s="10">
        <f t="shared" si="244"/>
        <v>24</v>
      </c>
      <c r="C1373" s="23">
        <v>4.3</v>
      </c>
      <c r="D1373" s="24">
        <v>0</v>
      </c>
      <c r="E1373" s="24">
        <v>0</v>
      </c>
      <c r="F1373" s="48"/>
      <c r="G1373" s="48"/>
      <c r="H1373" s="1">
        <f t="shared" si="245"/>
        <v>-9.4245415201562768</v>
      </c>
      <c r="I1373" s="1">
        <f t="shared" si="238"/>
        <v>-13.563075539915999</v>
      </c>
      <c r="J1373" s="4">
        <f>B1373+('PV model'!$B$3/15)+(I1373/60)</f>
        <v>23.497282074334734</v>
      </c>
      <c r="K1373" s="2">
        <f t="shared" si="239"/>
        <v>-172.459231115021</v>
      </c>
      <c r="L1373" s="2">
        <f>DEGREES(ASIN((((COS(RADIANS('PV model'!$B$2))*COS(RADIANS(H1373))*COS(RADIANS(K1373)))+(SIN(RADIANS('PV model'!$B$2))*SIN(RADIANS(H1373)))))))</f>
        <v>-43.541365092649031</v>
      </c>
      <c r="M1373" s="3">
        <f t="shared" si="235"/>
        <v>0</v>
      </c>
      <c r="N1373" s="2">
        <f t="shared" si="240"/>
        <v>-10.287999608364055</v>
      </c>
      <c r="O1373" s="2">
        <f>IF('PV model'!$B$2&gt;0, 180-N1373,IF('PV model'!$B$2&lt;0,0-N1373,N1373))</f>
        <v>190.28799960836406</v>
      </c>
      <c r="P1373" s="2">
        <f>ABS(O1373-'PV model'!$B$5)</f>
        <v>14.712000391635939</v>
      </c>
      <c r="Q1373" s="3">
        <f t="shared" si="236"/>
        <v>133.54136509264902</v>
      </c>
      <c r="R1373" s="3">
        <f t="shared" si="241"/>
        <v>0</v>
      </c>
      <c r="S1373" s="3">
        <f t="shared" si="237"/>
        <v>0</v>
      </c>
      <c r="T1373" s="3">
        <f>(0.5*(1-COS(RADIANS(90-$X$3)))*(D1373+E1373)*'PV model'!$B$4)</f>
        <v>0</v>
      </c>
      <c r="U1373" s="3">
        <f t="shared" si="242"/>
        <v>0</v>
      </c>
      <c r="V1373" s="3">
        <f>('PV model'!$B$13*(U1373/1000)*(1-'PV model'!$B$14*((20+C1373)-25))*'PV model'!$B$10)/'PV model'!$B$12</f>
        <v>0</v>
      </c>
    </row>
    <row r="1374" spans="1:22" x14ac:dyDescent="0.2">
      <c r="A1374" s="10">
        <f t="shared" si="243"/>
        <v>58</v>
      </c>
      <c r="B1374" s="10">
        <f t="shared" si="244"/>
        <v>1</v>
      </c>
      <c r="C1374" s="23">
        <v>4.0999999999999996</v>
      </c>
      <c r="D1374" s="24">
        <v>0</v>
      </c>
      <c r="E1374" s="24">
        <v>0</v>
      </c>
      <c r="F1374" s="48"/>
      <c r="G1374" s="48"/>
      <c r="H1374" s="1">
        <f t="shared" si="245"/>
        <v>-9.0532450276629799</v>
      </c>
      <c r="I1374" s="1">
        <f t="shared" si="238"/>
        <v>-13.403555752602301</v>
      </c>
      <c r="J1374" s="4">
        <f>B1374+('PV model'!$B$3/15)+(I1374/60)</f>
        <v>0.49994073745662837</v>
      </c>
      <c r="K1374" s="2">
        <f t="shared" si="239"/>
        <v>172.50088893815058</v>
      </c>
      <c r="L1374" s="2">
        <f>DEGREES(ASIN((((COS(RADIANS('PV model'!$B$2))*COS(RADIANS(H1374))*COS(RADIANS(K1374)))+(SIN(RADIANS('PV model'!$B$2))*SIN(RADIANS(H1374)))))))</f>
        <v>-43.176195399366357</v>
      </c>
      <c r="M1374" s="3">
        <f t="shared" si="235"/>
        <v>0</v>
      </c>
      <c r="N1374" s="2">
        <f t="shared" si="240"/>
        <v>10.179676358210669</v>
      </c>
      <c r="O1374" s="2">
        <f>IF('PV model'!$B$2&gt;0, 180-N1374,IF('PV model'!$B$2&lt;0,0-N1374,N1374))</f>
        <v>169.82032364178934</v>
      </c>
      <c r="P1374" s="2">
        <f>ABS(O1374-'PV model'!$B$5)</f>
        <v>35.179676358210656</v>
      </c>
      <c r="Q1374" s="3">
        <f t="shared" si="236"/>
        <v>133.17619539936635</v>
      </c>
      <c r="R1374" s="3">
        <f t="shared" si="241"/>
        <v>0</v>
      </c>
      <c r="S1374" s="3">
        <f t="shared" si="237"/>
        <v>0</v>
      </c>
      <c r="T1374" s="3">
        <f>(0.5*(1-COS(RADIANS(90-$X$3)))*(D1374+E1374)*'PV model'!$B$4)</f>
        <v>0</v>
      </c>
      <c r="U1374" s="3">
        <f t="shared" si="242"/>
        <v>0</v>
      </c>
      <c r="V1374" s="3">
        <f>('PV model'!$B$13*(U1374/1000)*(1-'PV model'!$B$14*((20+C1374)-25))*'PV model'!$B$10)/'PV model'!$B$12</f>
        <v>0</v>
      </c>
    </row>
    <row r="1375" spans="1:22" x14ac:dyDescent="0.2">
      <c r="A1375" s="10">
        <f t="shared" si="243"/>
        <v>58</v>
      </c>
      <c r="B1375" s="10">
        <f t="shared" si="244"/>
        <v>2</v>
      </c>
      <c r="C1375" s="23">
        <v>3.9</v>
      </c>
      <c r="D1375" s="24">
        <v>0</v>
      </c>
      <c r="E1375" s="24">
        <v>0</v>
      </c>
      <c r="F1375" s="48"/>
      <c r="G1375" s="48"/>
      <c r="H1375" s="1">
        <f t="shared" si="245"/>
        <v>-9.0532450276629799</v>
      </c>
      <c r="I1375" s="1">
        <f t="shared" si="238"/>
        <v>-13.403555752602301</v>
      </c>
      <c r="J1375" s="4">
        <f>B1375+('PV model'!$B$3/15)+(I1375/60)</f>
        <v>1.4999407374566283</v>
      </c>
      <c r="K1375" s="2">
        <f t="shared" si="239"/>
        <v>157.50088893815058</v>
      </c>
      <c r="L1375" s="2">
        <f>DEGREES(ASIN((((COS(RADIANS('PV model'!$B$2))*COS(RADIANS(H1375))*COS(RADIANS(K1375)))+(SIN(RADIANS('PV model'!$B$2))*SIN(RADIANS(H1375)))))))</f>
        <v>-40.274755676581783</v>
      </c>
      <c r="M1375" s="3">
        <f t="shared" si="235"/>
        <v>0</v>
      </c>
      <c r="N1375" s="2">
        <f t="shared" si="240"/>
        <v>29.690509637891616</v>
      </c>
      <c r="O1375" s="2">
        <f>IF('PV model'!$B$2&gt;0, 180-N1375,IF('PV model'!$B$2&lt;0,0-N1375,N1375))</f>
        <v>150.30949036210839</v>
      </c>
      <c r="P1375" s="2">
        <f>ABS(O1375-'PV model'!$B$5)</f>
        <v>54.690509637891608</v>
      </c>
      <c r="Q1375" s="3">
        <f t="shared" si="236"/>
        <v>130.27475567658178</v>
      </c>
      <c r="R1375" s="3">
        <f t="shared" si="241"/>
        <v>0</v>
      </c>
      <c r="S1375" s="3">
        <f t="shared" si="237"/>
        <v>0</v>
      </c>
      <c r="T1375" s="3">
        <f>(0.5*(1-COS(RADIANS(90-$X$3)))*(D1375+E1375)*'PV model'!$B$4)</f>
        <v>0</v>
      </c>
      <c r="U1375" s="3">
        <f t="shared" si="242"/>
        <v>0</v>
      </c>
      <c r="V1375" s="3">
        <f>('PV model'!$B$13*(U1375/1000)*(1-'PV model'!$B$14*((20+C1375)-25))*'PV model'!$B$10)/'PV model'!$B$12</f>
        <v>0</v>
      </c>
    </row>
    <row r="1376" spans="1:22" x14ac:dyDescent="0.2">
      <c r="A1376" s="10">
        <f t="shared" si="243"/>
        <v>58</v>
      </c>
      <c r="B1376" s="10">
        <f t="shared" si="244"/>
        <v>3</v>
      </c>
      <c r="C1376" s="23">
        <v>3.7</v>
      </c>
      <c r="D1376" s="24">
        <v>0</v>
      </c>
      <c r="E1376" s="24">
        <v>0</v>
      </c>
      <c r="F1376" s="48"/>
      <c r="G1376" s="48"/>
      <c r="H1376" s="1">
        <f t="shared" si="245"/>
        <v>-9.0532450276629799</v>
      </c>
      <c r="I1376" s="1">
        <f t="shared" si="238"/>
        <v>-13.403555752602301</v>
      </c>
      <c r="J1376" s="4">
        <f>B1376+('PV model'!$B$3/15)+(I1376/60)</f>
        <v>2.4999407374566283</v>
      </c>
      <c r="K1376" s="2">
        <f t="shared" si="239"/>
        <v>142.50088893815058</v>
      </c>
      <c r="L1376" s="2">
        <f>DEGREES(ASIN((((COS(RADIANS('PV model'!$B$2))*COS(RADIANS(H1376))*COS(RADIANS(K1376)))+(SIN(RADIANS('PV model'!$B$2))*SIN(RADIANS(H1376)))))))</f>
        <v>-34.99086248784419</v>
      </c>
      <c r="M1376" s="3">
        <f t="shared" si="235"/>
        <v>0</v>
      </c>
      <c r="N1376" s="2">
        <f t="shared" si="240"/>
        <v>47.206405345633257</v>
      </c>
      <c r="O1376" s="2">
        <f>IF('PV model'!$B$2&gt;0, 180-N1376,IF('PV model'!$B$2&lt;0,0-N1376,N1376))</f>
        <v>132.79359465436676</v>
      </c>
      <c r="P1376" s="2">
        <f>ABS(O1376-'PV model'!$B$5)</f>
        <v>72.206405345633243</v>
      </c>
      <c r="Q1376" s="3">
        <f t="shared" si="236"/>
        <v>124.9908624878442</v>
      </c>
      <c r="R1376" s="3">
        <f t="shared" si="241"/>
        <v>0</v>
      </c>
      <c r="S1376" s="3">
        <f t="shared" si="237"/>
        <v>0</v>
      </c>
      <c r="T1376" s="3">
        <f>(0.5*(1-COS(RADIANS(90-$X$3)))*(D1376+E1376)*'PV model'!$B$4)</f>
        <v>0</v>
      </c>
      <c r="U1376" s="3">
        <f t="shared" si="242"/>
        <v>0</v>
      </c>
      <c r="V1376" s="3">
        <f>('PV model'!$B$13*(U1376/1000)*(1-'PV model'!$B$14*((20+C1376)-25))*'PV model'!$B$10)/'PV model'!$B$12</f>
        <v>0</v>
      </c>
    </row>
    <row r="1377" spans="1:22" x14ac:dyDescent="0.2">
      <c r="A1377" s="10">
        <f t="shared" si="243"/>
        <v>58</v>
      </c>
      <c r="B1377" s="10">
        <f t="shared" si="244"/>
        <v>4</v>
      </c>
      <c r="C1377" s="23">
        <v>5</v>
      </c>
      <c r="D1377" s="24">
        <v>0</v>
      </c>
      <c r="E1377" s="24">
        <v>0</v>
      </c>
      <c r="F1377" s="48"/>
      <c r="G1377" s="48"/>
      <c r="H1377" s="1">
        <f t="shared" si="245"/>
        <v>-9.0532450276629799</v>
      </c>
      <c r="I1377" s="1">
        <f t="shared" si="238"/>
        <v>-13.403555752602301</v>
      </c>
      <c r="J1377" s="4">
        <f>B1377+('PV model'!$B$3/15)+(I1377/60)</f>
        <v>3.4999407374566283</v>
      </c>
      <c r="K1377" s="2">
        <f t="shared" si="239"/>
        <v>127.50088893815058</v>
      </c>
      <c r="L1377" s="2">
        <f>DEGREES(ASIN((((COS(RADIANS('PV model'!$B$2))*COS(RADIANS(H1377))*COS(RADIANS(K1377)))+(SIN(RADIANS('PV model'!$B$2))*SIN(RADIANS(H1377)))))))</f>
        <v>-28.047011015122358</v>
      </c>
      <c r="M1377" s="3">
        <f t="shared" si="235"/>
        <v>0</v>
      </c>
      <c r="N1377" s="2">
        <f t="shared" si="240"/>
        <v>62.587114486952949</v>
      </c>
      <c r="O1377" s="2">
        <f>IF('PV model'!$B$2&gt;0, 180-N1377,IF('PV model'!$B$2&lt;0,0-N1377,N1377))</f>
        <v>117.41288551304706</v>
      </c>
      <c r="P1377" s="2">
        <f>ABS(O1377-'PV model'!$B$5)</f>
        <v>87.587114486952942</v>
      </c>
      <c r="Q1377" s="3">
        <f t="shared" si="236"/>
        <v>118.04701101512237</v>
      </c>
      <c r="R1377" s="3">
        <f t="shared" si="241"/>
        <v>0</v>
      </c>
      <c r="S1377" s="3">
        <f t="shared" si="237"/>
        <v>0</v>
      </c>
      <c r="T1377" s="3">
        <f>(0.5*(1-COS(RADIANS(90-$X$3)))*(D1377+E1377)*'PV model'!$B$4)</f>
        <v>0</v>
      </c>
      <c r="U1377" s="3">
        <f t="shared" si="242"/>
        <v>0</v>
      </c>
      <c r="V1377" s="3">
        <f>('PV model'!$B$13*(U1377/1000)*(1-'PV model'!$B$14*((20+C1377)-25))*'PV model'!$B$10)/'PV model'!$B$12</f>
        <v>0</v>
      </c>
    </row>
    <row r="1378" spans="1:22" x14ac:dyDescent="0.2">
      <c r="A1378" s="10">
        <f t="shared" si="243"/>
        <v>58</v>
      </c>
      <c r="B1378" s="10">
        <f t="shared" si="244"/>
        <v>5</v>
      </c>
      <c r="C1378" s="23">
        <v>6.4</v>
      </c>
      <c r="D1378" s="24">
        <v>0</v>
      </c>
      <c r="E1378" s="24">
        <v>0</v>
      </c>
      <c r="F1378" s="48"/>
      <c r="G1378" s="48"/>
      <c r="H1378" s="1">
        <f t="shared" si="245"/>
        <v>-9.0532450276629799</v>
      </c>
      <c r="I1378" s="1">
        <f t="shared" si="238"/>
        <v>-13.403555752602301</v>
      </c>
      <c r="J1378" s="4">
        <f>B1378+('PV model'!$B$3/15)+(I1378/60)</f>
        <v>4.4999407374566287</v>
      </c>
      <c r="K1378" s="2">
        <f t="shared" si="239"/>
        <v>112.50088893815057</v>
      </c>
      <c r="L1378" s="2">
        <f>DEGREES(ASIN((((COS(RADIANS('PV model'!$B$2))*COS(RADIANS(H1378))*COS(RADIANS(K1378)))+(SIN(RADIANS('PV model'!$B$2))*SIN(RADIANS(H1378)))))))</f>
        <v>-20.104912373738877</v>
      </c>
      <c r="M1378" s="3">
        <f t="shared" si="235"/>
        <v>0</v>
      </c>
      <c r="N1378" s="2">
        <f t="shared" si="240"/>
        <v>76.304357364968624</v>
      </c>
      <c r="O1378" s="2">
        <f>IF('PV model'!$B$2&gt;0, 180-N1378,IF('PV model'!$B$2&lt;0,0-N1378,N1378))</f>
        <v>103.69564263503138</v>
      </c>
      <c r="P1378" s="2">
        <f>ABS(O1378-'PV model'!$B$5)</f>
        <v>101.30435736496862</v>
      </c>
      <c r="Q1378" s="3">
        <f t="shared" si="236"/>
        <v>110.10491237373888</v>
      </c>
      <c r="R1378" s="3">
        <f t="shared" si="241"/>
        <v>0</v>
      </c>
      <c r="S1378" s="3">
        <f t="shared" si="237"/>
        <v>0</v>
      </c>
      <c r="T1378" s="3">
        <f>(0.5*(1-COS(RADIANS(90-$X$3)))*(D1378+E1378)*'PV model'!$B$4)</f>
        <v>0</v>
      </c>
      <c r="U1378" s="3">
        <f t="shared" si="242"/>
        <v>0</v>
      </c>
      <c r="V1378" s="3">
        <f>('PV model'!$B$13*(U1378/1000)*(1-'PV model'!$B$14*((20+C1378)-25))*'PV model'!$B$10)/'PV model'!$B$12</f>
        <v>0</v>
      </c>
    </row>
    <row r="1379" spans="1:22" x14ac:dyDescent="0.2">
      <c r="A1379" s="10">
        <f t="shared" si="243"/>
        <v>58</v>
      </c>
      <c r="B1379" s="10">
        <f t="shared" si="244"/>
        <v>6</v>
      </c>
      <c r="C1379" s="23">
        <v>7.7</v>
      </c>
      <c r="D1379" s="24">
        <v>0</v>
      </c>
      <c r="E1379" s="24">
        <v>0</v>
      </c>
      <c r="F1379" s="48"/>
      <c r="G1379" s="48"/>
      <c r="H1379" s="1">
        <f t="shared" si="245"/>
        <v>-9.0532450276629799</v>
      </c>
      <c r="I1379" s="1">
        <f t="shared" si="238"/>
        <v>-13.403555752602301</v>
      </c>
      <c r="J1379" s="4">
        <f>B1379+('PV model'!$B$3/15)+(I1379/60)</f>
        <v>5.4999407374566287</v>
      </c>
      <c r="K1379" s="2">
        <f t="shared" si="239"/>
        <v>97.500888938150567</v>
      </c>
      <c r="L1379" s="2">
        <f>DEGREES(ASIN((((COS(RADIANS('PV model'!$B$2))*COS(RADIANS(H1379))*COS(RADIANS(K1379)))+(SIN(RADIANS('PV model'!$B$2))*SIN(RADIANS(H1379)))))))</f>
        <v>-11.694692084254854</v>
      </c>
      <c r="M1379" s="3">
        <f t="shared" si="235"/>
        <v>0</v>
      </c>
      <c r="N1379" s="2">
        <f t="shared" si="240"/>
        <v>88.998414104294099</v>
      </c>
      <c r="O1379" s="2">
        <f>IF('PV model'!$B$2&gt;0, 180-N1379,IF('PV model'!$B$2&lt;0,0-N1379,N1379))</f>
        <v>91.001585895705901</v>
      </c>
      <c r="P1379" s="2">
        <f>ABS(O1379-'PV model'!$B$5)</f>
        <v>113.9984141042941</v>
      </c>
      <c r="Q1379" s="3">
        <f t="shared" si="236"/>
        <v>101.69469208425485</v>
      </c>
      <c r="R1379" s="3">
        <f t="shared" si="241"/>
        <v>0</v>
      </c>
      <c r="S1379" s="3">
        <f t="shared" si="237"/>
        <v>0</v>
      </c>
      <c r="T1379" s="3">
        <f>(0.5*(1-COS(RADIANS(90-$X$3)))*(D1379+E1379)*'PV model'!$B$4)</f>
        <v>0</v>
      </c>
      <c r="U1379" s="3">
        <f t="shared" si="242"/>
        <v>0</v>
      </c>
      <c r="V1379" s="3">
        <f>('PV model'!$B$13*(U1379/1000)*(1-'PV model'!$B$14*((20+C1379)-25))*'PV model'!$B$10)/'PV model'!$B$12</f>
        <v>0</v>
      </c>
    </row>
    <row r="1380" spans="1:22" x14ac:dyDescent="0.2">
      <c r="A1380" s="10">
        <f t="shared" si="243"/>
        <v>58</v>
      </c>
      <c r="B1380" s="10">
        <f t="shared" si="244"/>
        <v>7</v>
      </c>
      <c r="C1380" s="23">
        <v>8</v>
      </c>
      <c r="D1380" s="24">
        <v>0</v>
      </c>
      <c r="E1380" s="24">
        <v>0</v>
      </c>
      <c r="F1380" s="48"/>
      <c r="G1380" s="48"/>
      <c r="H1380" s="1">
        <f t="shared" si="245"/>
        <v>-9.0532450276629799</v>
      </c>
      <c r="I1380" s="1">
        <f t="shared" si="238"/>
        <v>-13.403555752602301</v>
      </c>
      <c r="J1380" s="4">
        <f>B1380+('PV model'!$B$3/15)+(I1380/60)</f>
        <v>6.4999407374566287</v>
      </c>
      <c r="K1380" s="2">
        <f t="shared" si="239"/>
        <v>82.500888938150567</v>
      </c>
      <c r="L1380" s="2">
        <f>DEGREES(ASIN((((COS(RADIANS('PV model'!$B$2))*COS(RADIANS(H1380))*COS(RADIANS(K1380)))+(SIN(RADIANS('PV model'!$B$2))*SIN(RADIANS(H1380)))))))</f>
        <v>-3.2490860216833113</v>
      </c>
      <c r="M1380" s="3">
        <f t="shared" si="235"/>
        <v>0</v>
      </c>
      <c r="N1380" s="2">
        <f t="shared" si="240"/>
        <v>78.716876864094644</v>
      </c>
      <c r="O1380" s="2">
        <f>IF('PV model'!$B$2&gt;0, 180-N1380,IF('PV model'!$B$2&lt;0,0-N1380,N1380))</f>
        <v>101.28312313590536</v>
      </c>
      <c r="P1380" s="2">
        <f>ABS(O1380-'PV model'!$B$5)</f>
        <v>103.71687686409464</v>
      </c>
      <c r="Q1380" s="3">
        <f t="shared" si="236"/>
        <v>93.249086021683311</v>
      </c>
      <c r="R1380" s="3">
        <f t="shared" si="241"/>
        <v>0</v>
      </c>
      <c r="S1380" s="3">
        <f t="shared" si="237"/>
        <v>0</v>
      </c>
      <c r="T1380" s="3">
        <f>(0.5*(1-COS(RADIANS(90-$X$3)))*(D1380+E1380)*'PV model'!$B$4)</f>
        <v>0</v>
      </c>
      <c r="U1380" s="3">
        <f t="shared" si="242"/>
        <v>0</v>
      </c>
      <c r="V1380" s="3">
        <f>('PV model'!$B$13*(U1380/1000)*(1-'PV model'!$B$14*((20+C1380)-25))*'PV model'!$B$10)/'PV model'!$B$12</f>
        <v>0</v>
      </c>
    </row>
    <row r="1381" spans="1:22" x14ac:dyDescent="0.2">
      <c r="A1381" s="10">
        <f t="shared" si="243"/>
        <v>58</v>
      </c>
      <c r="B1381" s="10">
        <f t="shared" si="244"/>
        <v>8</v>
      </c>
      <c r="C1381" s="23">
        <v>8.4</v>
      </c>
      <c r="D1381" s="24">
        <v>0</v>
      </c>
      <c r="E1381" s="24">
        <v>2.6460000000000004</v>
      </c>
      <c r="F1381" s="48"/>
      <c r="G1381" s="48"/>
      <c r="H1381" s="1">
        <f t="shared" si="245"/>
        <v>-9.0532450276629799</v>
      </c>
      <c r="I1381" s="1">
        <f t="shared" si="238"/>
        <v>-13.403555752602301</v>
      </c>
      <c r="J1381" s="4">
        <f>B1381+('PV model'!$B$3/15)+(I1381/60)</f>
        <v>7.4999407374566287</v>
      </c>
      <c r="K1381" s="2">
        <f t="shared" si="239"/>
        <v>67.500888938150567</v>
      </c>
      <c r="L1381" s="2">
        <f>DEGREES(ASIN((((COS(RADIANS('PV model'!$B$2))*COS(RADIANS(H1381))*COS(RADIANS(K1381)))+(SIN(RADIANS('PV model'!$B$2))*SIN(RADIANS(H1381)))))))</f>
        <v>4.8396800151620534</v>
      </c>
      <c r="M1381" s="3">
        <f t="shared" si="235"/>
        <v>4.8396800151620534</v>
      </c>
      <c r="N1381" s="2">
        <f t="shared" si="240"/>
        <v>66.296888645294459</v>
      </c>
      <c r="O1381" s="2">
        <f>IF('PV model'!$B$2&gt;0, 180-N1381,IF('PV model'!$B$2&lt;0,0-N1381,N1381))</f>
        <v>113.70311135470554</v>
      </c>
      <c r="P1381" s="2">
        <f>ABS(O1381-'PV model'!$B$5)</f>
        <v>91.296888645294459</v>
      </c>
      <c r="Q1381" s="3">
        <f t="shared" si="236"/>
        <v>85.16031998483794</v>
      </c>
      <c r="R1381" s="3">
        <f t="shared" si="241"/>
        <v>0</v>
      </c>
      <c r="S1381" s="3">
        <f t="shared" si="237"/>
        <v>2.6460000000000004</v>
      </c>
      <c r="T1381" s="3">
        <f>(0.5*(1-COS(RADIANS(90-$X$3)))*(D1381+E1381)*'PV model'!$B$4)</f>
        <v>0</v>
      </c>
      <c r="U1381" s="3">
        <f t="shared" si="242"/>
        <v>2.6460000000000004</v>
      </c>
      <c r="V1381" s="3">
        <f>('PV model'!$B$13*(U1381/1000)*(1-'PV model'!$B$14*((20+C1381)-25))*'PV model'!$B$10)/'PV model'!$B$12</f>
        <v>0.26089703942400005</v>
      </c>
    </row>
    <row r="1382" spans="1:22" x14ac:dyDescent="0.2">
      <c r="A1382" s="10">
        <f t="shared" si="243"/>
        <v>58</v>
      </c>
      <c r="B1382" s="10">
        <f t="shared" si="244"/>
        <v>9</v>
      </c>
      <c r="C1382" s="23">
        <v>8.6999999999999993</v>
      </c>
      <c r="D1382" s="24">
        <v>0</v>
      </c>
      <c r="E1382" s="24">
        <v>21.168000000000003</v>
      </c>
      <c r="F1382" s="48"/>
      <c r="G1382" s="48"/>
      <c r="H1382" s="1">
        <f t="shared" si="245"/>
        <v>-9.0532450276629799</v>
      </c>
      <c r="I1382" s="1">
        <f t="shared" si="238"/>
        <v>-13.403555752602301</v>
      </c>
      <c r="J1382" s="4">
        <f>B1382+('PV model'!$B$3/15)+(I1382/60)</f>
        <v>8.4999407374566278</v>
      </c>
      <c r="K1382" s="2">
        <f t="shared" si="239"/>
        <v>52.500888938150581</v>
      </c>
      <c r="L1382" s="2">
        <f>DEGREES(ASIN((((COS(RADIANS('PV model'!$B$2))*COS(RADIANS(H1382))*COS(RADIANS(K1382)))+(SIN(RADIANS('PV model'!$B$2))*SIN(RADIANS(H1382)))))))</f>
        <v>12.170754056969564</v>
      </c>
      <c r="M1382" s="3">
        <f t="shared" si="235"/>
        <v>12.170754056969564</v>
      </c>
      <c r="N1382" s="2">
        <f t="shared" si="240"/>
        <v>53.273023371211295</v>
      </c>
      <c r="O1382" s="2">
        <f>IF('PV model'!$B$2&gt;0, 180-N1382,IF('PV model'!$B$2&lt;0,0-N1382,N1382))</f>
        <v>126.72697662878871</v>
      </c>
      <c r="P1382" s="2">
        <f>ABS(O1382-'PV model'!$B$5)</f>
        <v>78.273023371211295</v>
      </c>
      <c r="Q1382" s="3">
        <f t="shared" si="236"/>
        <v>77.829245943030443</v>
      </c>
      <c r="R1382" s="3">
        <f t="shared" si="241"/>
        <v>0</v>
      </c>
      <c r="S1382" s="3">
        <f t="shared" si="237"/>
        <v>21.168000000000003</v>
      </c>
      <c r="T1382" s="3">
        <f>(0.5*(1-COS(RADIANS(90-$X$3)))*(D1382+E1382)*'PV model'!$B$4)</f>
        <v>0</v>
      </c>
      <c r="U1382" s="3">
        <f t="shared" si="242"/>
        <v>21.168000000000003</v>
      </c>
      <c r="V1382" s="3">
        <f>('PV model'!$B$13*(U1382/1000)*(1-'PV model'!$B$14*((20+C1382)-25))*'PV model'!$B$10)/'PV model'!$B$12</f>
        <v>2.0846371714560004</v>
      </c>
    </row>
    <row r="1383" spans="1:22" x14ac:dyDescent="0.2">
      <c r="A1383" s="10">
        <f t="shared" si="243"/>
        <v>58</v>
      </c>
      <c r="B1383" s="10">
        <f t="shared" si="244"/>
        <v>10</v>
      </c>
      <c r="C1383" s="23">
        <v>8.8000000000000007</v>
      </c>
      <c r="D1383" s="24">
        <v>0</v>
      </c>
      <c r="E1383" s="24">
        <v>51.156000000000006</v>
      </c>
      <c r="F1383" s="48"/>
      <c r="G1383" s="48"/>
      <c r="H1383" s="1">
        <f t="shared" si="245"/>
        <v>-9.0532450276629799</v>
      </c>
      <c r="I1383" s="1">
        <f t="shared" si="238"/>
        <v>-13.403555752602301</v>
      </c>
      <c r="J1383" s="4">
        <f>B1383+('PV model'!$B$3/15)+(I1383/60)</f>
        <v>9.4999407374566278</v>
      </c>
      <c r="K1383" s="2">
        <f t="shared" si="239"/>
        <v>37.500888938150581</v>
      </c>
      <c r="L1383" s="2">
        <f>DEGREES(ASIN((((COS(RADIANS('PV model'!$B$2))*COS(RADIANS(H1383))*COS(RADIANS(K1383)))+(SIN(RADIANS('PV model'!$B$2))*SIN(RADIANS(H1383)))))))</f>
        <v>18.30522240430966</v>
      </c>
      <c r="M1383" s="3">
        <f t="shared" si="235"/>
        <v>18.30522240430966</v>
      </c>
      <c r="N1383" s="2">
        <f t="shared" si="240"/>
        <v>39.289094733118247</v>
      </c>
      <c r="O1383" s="2">
        <f>IF('PV model'!$B$2&gt;0, 180-N1383,IF('PV model'!$B$2&lt;0,0-N1383,N1383))</f>
        <v>140.71090526688175</v>
      </c>
      <c r="P1383" s="2">
        <f>ABS(O1383-'PV model'!$B$5)</f>
        <v>64.289094733118247</v>
      </c>
      <c r="Q1383" s="3">
        <f t="shared" si="236"/>
        <v>71.69477759569034</v>
      </c>
      <c r="R1383" s="3">
        <f t="shared" si="241"/>
        <v>0</v>
      </c>
      <c r="S1383" s="3">
        <f t="shared" si="237"/>
        <v>51.156000000000006</v>
      </c>
      <c r="T1383" s="3">
        <f>(0.5*(1-COS(RADIANS(90-$X$3)))*(D1383+E1383)*'PV model'!$B$4)</f>
        <v>0</v>
      </c>
      <c r="U1383" s="3">
        <f t="shared" si="242"/>
        <v>51.156000000000006</v>
      </c>
      <c r="V1383" s="3">
        <f>('PV model'!$B$13*(U1383/1000)*(1-'PV model'!$B$14*((20+C1383)-25))*'PV model'!$B$10)/'PV model'!$B$12</f>
        <v>5.0358277428480003</v>
      </c>
    </row>
    <row r="1384" spans="1:22" x14ac:dyDescent="0.2">
      <c r="A1384" s="10">
        <f t="shared" si="243"/>
        <v>58</v>
      </c>
      <c r="B1384" s="10">
        <f t="shared" si="244"/>
        <v>11</v>
      </c>
      <c r="C1384" s="23">
        <v>8.9</v>
      </c>
      <c r="D1384" s="24">
        <v>0</v>
      </c>
      <c r="E1384" s="24">
        <v>77.616</v>
      </c>
      <c r="F1384" s="48"/>
      <c r="G1384" s="48"/>
      <c r="H1384" s="1">
        <f t="shared" si="245"/>
        <v>-9.0532450276629799</v>
      </c>
      <c r="I1384" s="1">
        <f t="shared" si="238"/>
        <v>-13.403555752602301</v>
      </c>
      <c r="J1384" s="4">
        <f>B1384+('PV model'!$B$3/15)+(I1384/60)</f>
        <v>10.499940737456628</v>
      </c>
      <c r="K1384" s="2">
        <f t="shared" si="239"/>
        <v>22.500888938150581</v>
      </c>
      <c r="L1384" s="2">
        <f>DEGREES(ASIN((((COS(RADIANS('PV model'!$B$2))*COS(RADIANS(H1384))*COS(RADIANS(K1384)))+(SIN(RADIANS('PV model'!$B$2))*SIN(RADIANS(H1384)))))))</f>
        <v>22.773602014854951</v>
      </c>
      <c r="M1384" s="3">
        <f t="shared" si="235"/>
        <v>22.773602014854951</v>
      </c>
      <c r="N1384" s="2">
        <f t="shared" si="240"/>
        <v>24.197563534419437</v>
      </c>
      <c r="O1384" s="2">
        <f>IF('PV model'!$B$2&gt;0, 180-N1384,IF('PV model'!$B$2&lt;0,0-N1384,N1384))</f>
        <v>155.80243646558057</v>
      </c>
      <c r="P1384" s="2">
        <f>ABS(O1384-'PV model'!$B$5)</f>
        <v>49.19756353441943</v>
      </c>
      <c r="Q1384" s="3">
        <f t="shared" si="236"/>
        <v>67.226397985145056</v>
      </c>
      <c r="R1384" s="3">
        <f t="shared" si="241"/>
        <v>0</v>
      </c>
      <c r="S1384" s="3">
        <f t="shared" si="237"/>
        <v>77.616</v>
      </c>
      <c r="T1384" s="3">
        <f>(0.5*(1-COS(RADIANS(90-$X$3)))*(D1384+E1384)*'PV model'!$B$4)</f>
        <v>0</v>
      </c>
      <c r="U1384" s="3">
        <f t="shared" si="242"/>
        <v>77.616</v>
      </c>
      <c r="V1384" s="3">
        <f>('PV model'!$B$13*(U1384/1000)*(1-'PV model'!$B$14*((20+C1384)-25))*'PV model'!$B$10)/'PV model'!$B$12</f>
        <v>7.637462832384001</v>
      </c>
    </row>
    <row r="1385" spans="1:22" x14ac:dyDescent="0.2">
      <c r="A1385" s="10">
        <f t="shared" si="243"/>
        <v>58</v>
      </c>
      <c r="B1385" s="10">
        <f t="shared" si="244"/>
        <v>12</v>
      </c>
      <c r="C1385" s="23">
        <v>9</v>
      </c>
      <c r="D1385" s="24">
        <v>0</v>
      </c>
      <c r="E1385" s="24">
        <v>95.256</v>
      </c>
      <c r="F1385" s="48"/>
      <c r="G1385" s="48"/>
      <c r="H1385" s="1">
        <f t="shared" si="245"/>
        <v>-9.0532450276629799</v>
      </c>
      <c r="I1385" s="1">
        <f t="shared" si="238"/>
        <v>-13.403555752602301</v>
      </c>
      <c r="J1385" s="4">
        <f>B1385+('PV model'!$B$3/15)+(I1385/60)</f>
        <v>11.499940737456628</v>
      </c>
      <c r="K1385" s="2">
        <f t="shared" si="239"/>
        <v>7.5008889381505828</v>
      </c>
      <c r="L1385" s="2">
        <f>DEGREES(ASIN((((COS(RADIANS('PV model'!$B$2))*COS(RADIANS(H1385))*COS(RADIANS(K1385)))+(SIN(RADIANS('PV model'!$B$2))*SIN(RADIANS(H1385)))))))</f>
        <v>25.143427913249262</v>
      </c>
      <c r="M1385" s="3">
        <f t="shared" si="235"/>
        <v>25.143427913249262</v>
      </c>
      <c r="N1385" s="2">
        <f t="shared" si="240"/>
        <v>8.1872710708330967</v>
      </c>
      <c r="O1385" s="2">
        <f>IF('PV model'!$B$2&gt;0, 180-N1385,IF('PV model'!$B$2&lt;0,0-N1385,N1385))</f>
        <v>171.81272892916689</v>
      </c>
      <c r="P1385" s="2">
        <f>ABS(O1385-'PV model'!$B$5)</f>
        <v>33.187271070833106</v>
      </c>
      <c r="Q1385" s="3">
        <f t="shared" si="236"/>
        <v>64.856572086750745</v>
      </c>
      <c r="R1385" s="3">
        <f t="shared" si="241"/>
        <v>0</v>
      </c>
      <c r="S1385" s="3">
        <f t="shared" si="237"/>
        <v>95.256</v>
      </c>
      <c r="T1385" s="3">
        <f>(0.5*(1-COS(RADIANS(90-$X$3)))*(D1385+E1385)*'PV model'!$B$4)</f>
        <v>0</v>
      </c>
      <c r="U1385" s="3">
        <f t="shared" si="242"/>
        <v>95.256</v>
      </c>
      <c r="V1385" s="3">
        <f>('PV model'!$B$13*(U1385/1000)*(1-'PV model'!$B$14*((20+C1385)-25))*'PV model'!$B$10)/'PV model'!$B$12</f>
        <v>9.3694411238399997</v>
      </c>
    </row>
    <row r="1386" spans="1:22" x14ac:dyDescent="0.2">
      <c r="A1386" s="10">
        <f t="shared" si="243"/>
        <v>58</v>
      </c>
      <c r="B1386" s="10">
        <f t="shared" si="244"/>
        <v>13</v>
      </c>
      <c r="C1386" s="23">
        <v>9.1</v>
      </c>
      <c r="D1386" s="24">
        <v>0</v>
      </c>
      <c r="E1386" s="24">
        <v>102.31200000000001</v>
      </c>
      <c r="F1386" s="48"/>
      <c r="G1386" s="48"/>
      <c r="H1386" s="1">
        <f t="shared" si="245"/>
        <v>-9.0532450276629799</v>
      </c>
      <c r="I1386" s="1">
        <f t="shared" si="238"/>
        <v>-13.403555752602301</v>
      </c>
      <c r="J1386" s="4">
        <f>B1386+('PV model'!$B$3/15)+(I1386/60)</f>
        <v>12.499940737456628</v>
      </c>
      <c r="K1386" s="2">
        <f t="shared" si="239"/>
        <v>-7.4991110618494172</v>
      </c>
      <c r="L1386" s="2">
        <f>DEGREES(ASIN((((COS(RADIANS('PV model'!$B$2))*COS(RADIANS(H1386))*COS(RADIANS(K1386)))+(SIN(RADIANS('PV model'!$B$2))*SIN(RADIANS(H1386)))))))</f>
        <v>25.143571302370649</v>
      </c>
      <c r="M1386" s="3">
        <f t="shared" si="235"/>
        <v>25.143571302370649</v>
      </c>
      <c r="N1386" s="2">
        <f t="shared" si="240"/>
        <v>-8.1853380465430661</v>
      </c>
      <c r="O1386" s="2">
        <f>IF('PV model'!$B$2&gt;0, 180-N1386,IF('PV model'!$B$2&lt;0,0-N1386,N1386))</f>
        <v>188.18533804654305</v>
      </c>
      <c r="P1386" s="2">
        <f>ABS(O1386-'PV model'!$B$5)</f>
        <v>16.814661953456948</v>
      </c>
      <c r="Q1386" s="3">
        <f t="shared" si="236"/>
        <v>64.856428697629354</v>
      </c>
      <c r="R1386" s="3">
        <f t="shared" si="241"/>
        <v>0</v>
      </c>
      <c r="S1386" s="3">
        <f t="shared" si="237"/>
        <v>102.31200000000001</v>
      </c>
      <c r="T1386" s="3">
        <f>(0.5*(1-COS(RADIANS(90-$X$3)))*(D1386+E1386)*'PV model'!$B$4)</f>
        <v>0</v>
      </c>
      <c r="U1386" s="3">
        <f t="shared" si="242"/>
        <v>102.31200000000001</v>
      </c>
      <c r="V1386" s="3">
        <f>('PV model'!$B$13*(U1386/1000)*(1-'PV model'!$B$14*((20+C1386)-25))*'PV model'!$B$10)/'PV model'!$B$12</f>
        <v>10.059382956672001</v>
      </c>
    </row>
    <row r="1387" spans="1:22" x14ac:dyDescent="0.2">
      <c r="A1387" s="10">
        <f t="shared" si="243"/>
        <v>58</v>
      </c>
      <c r="B1387" s="10">
        <f t="shared" si="244"/>
        <v>14</v>
      </c>
      <c r="C1387" s="23">
        <v>9.1</v>
      </c>
      <c r="D1387" s="24">
        <v>0</v>
      </c>
      <c r="E1387" s="24">
        <v>97.902000000000001</v>
      </c>
      <c r="F1387" s="48"/>
      <c r="G1387" s="48"/>
      <c r="H1387" s="1">
        <f t="shared" si="245"/>
        <v>-9.0532450276629799</v>
      </c>
      <c r="I1387" s="1">
        <f t="shared" si="238"/>
        <v>-13.403555752602301</v>
      </c>
      <c r="J1387" s="4">
        <f>B1387+('PV model'!$B$3/15)+(I1387/60)</f>
        <v>13.499940737456628</v>
      </c>
      <c r="K1387" s="2">
        <f t="shared" si="239"/>
        <v>-22.499111061849419</v>
      </c>
      <c r="L1387" s="2">
        <f>DEGREES(ASIN((((COS(RADIANS('PV model'!$B$2))*COS(RADIANS(H1387))*COS(RADIANS(K1387)))+(SIN(RADIANS('PV model'!$B$2))*SIN(RADIANS(H1387)))))))</f>
        <v>22.77401475354776</v>
      </c>
      <c r="M1387" s="3">
        <f t="shared" si="235"/>
        <v>22.77401475354776</v>
      </c>
      <c r="N1387" s="2">
        <f t="shared" si="240"/>
        <v>-24.19571271978872</v>
      </c>
      <c r="O1387" s="2">
        <f>IF('PV model'!$B$2&gt;0, 180-N1387,IF('PV model'!$B$2&lt;0,0-N1387,N1387))</f>
        <v>204.19571271978873</v>
      </c>
      <c r="P1387" s="2">
        <f>ABS(O1387-'PV model'!$B$5)</f>
        <v>0.80428728021126972</v>
      </c>
      <c r="Q1387" s="3">
        <f t="shared" si="236"/>
        <v>67.22598524645224</v>
      </c>
      <c r="R1387" s="3">
        <f t="shared" si="241"/>
        <v>0</v>
      </c>
      <c r="S1387" s="3">
        <f t="shared" si="237"/>
        <v>97.902000000000001</v>
      </c>
      <c r="T1387" s="3">
        <f>(0.5*(1-COS(RADIANS(90-$X$3)))*(D1387+E1387)*'PV model'!$B$4)</f>
        <v>0</v>
      </c>
      <c r="U1387" s="3">
        <f t="shared" si="242"/>
        <v>97.902000000000001</v>
      </c>
      <c r="V1387" s="3">
        <f>('PV model'!$B$13*(U1387/1000)*(1-'PV model'!$B$14*((20+C1387)-25))*'PV model'!$B$10)/'PV model'!$B$12</f>
        <v>9.6257888637119997</v>
      </c>
    </row>
    <row r="1388" spans="1:22" x14ac:dyDescent="0.2">
      <c r="A1388" s="10">
        <f t="shared" si="243"/>
        <v>58</v>
      </c>
      <c r="B1388" s="10">
        <f t="shared" si="244"/>
        <v>15</v>
      </c>
      <c r="C1388" s="23">
        <v>9.1999999999999993</v>
      </c>
      <c r="D1388" s="24">
        <v>0</v>
      </c>
      <c r="E1388" s="24">
        <v>81.144000000000005</v>
      </c>
      <c r="F1388" s="48"/>
      <c r="G1388" s="48"/>
      <c r="H1388" s="1">
        <f t="shared" si="245"/>
        <v>-9.0532450276629799</v>
      </c>
      <c r="I1388" s="1">
        <f t="shared" si="238"/>
        <v>-13.403555752602301</v>
      </c>
      <c r="J1388" s="4">
        <f>B1388+('PV model'!$B$3/15)+(I1388/60)</f>
        <v>14.499940737456628</v>
      </c>
      <c r="K1388" s="2">
        <f t="shared" si="239"/>
        <v>-37.499111061849419</v>
      </c>
      <c r="L1388" s="2">
        <f>DEGREES(ASIN((((COS(RADIANS('PV model'!$B$2))*COS(RADIANS(H1388))*COS(RADIANS(K1388)))+(SIN(RADIANS('PV model'!$B$2))*SIN(RADIANS(H1388)))))))</f>
        <v>18.305860058942351</v>
      </c>
      <c r="M1388" s="3">
        <f t="shared" si="235"/>
        <v>18.305860058942351</v>
      </c>
      <c r="N1388" s="2">
        <f t="shared" si="240"/>
        <v>-39.287371697059456</v>
      </c>
      <c r="O1388" s="2">
        <f>IF('PV model'!$B$2&gt;0, 180-N1388,IF('PV model'!$B$2&lt;0,0-N1388,N1388))</f>
        <v>219.28737169705946</v>
      </c>
      <c r="P1388" s="2">
        <f>ABS(O1388-'PV model'!$B$5)</f>
        <v>14.287371697059456</v>
      </c>
      <c r="Q1388" s="3">
        <f t="shared" si="236"/>
        <v>71.694139941057642</v>
      </c>
      <c r="R1388" s="3">
        <f t="shared" si="241"/>
        <v>0</v>
      </c>
      <c r="S1388" s="3">
        <f t="shared" si="237"/>
        <v>81.144000000000005</v>
      </c>
      <c r="T1388" s="3">
        <f>(0.5*(1-COS(RADIANS(90-$X$3)))*(D1388+E1388)*'PV model'!$B$4)</f>
        <v>0</v>
      </c>
      <c r="U1388" s="3">
        <f t="shared" si="242"/>
        <v>81.144000000000005</v>
      </c>
      <c r="V1388" s="3">
        <f>('PV model'!$B$13*(U1388/1000)*(1-'PV model'!$B$14*((20+C1388)-25))*'PV model'!$B$10)/'PV model'!$B$12</f>
        <v>7.9748868487679987</v>
      </c>
    </row>
    <row r="1389" spans="1:22" x14ac:dyDescent="0.2">
      <c r="A1389" s="10">
        <f t="shared" si="243"/>
        <v>58</v>
      </c>
      <c r="B1389" s="10">
        <f t="shared" si="244"/>
        <v>16</v>
      </c>
      <c r="C1389" s="23">
        <v>9.1</v>
      </c>
      <c r="D1389" s="24">
        <v>0</v>
      </c>
      <c r="E1389" s="24">
        <v>56.448</v>
      </c>
      <c r="F1389" s="48"/>
      <c r="G1389" s="48"/>
      <c r="H1389" s="1">
        <f t="shared" si="245"/>
        <v>-9.0532450276629799</v>
      </c>
      <c r="I1389" s="1">
        <f t="shared" si="238"/>
        <v>-13.403555752602301</v>
      </c>
      <c r="J1389" s="4">
        <f>B1389+('PV model'!$B$3/15)+(I1389/60)</f>
        <v>15.499940737456628</v>
      </c>
      <c r="K1389" s="2">
        <f t="shared" si="239"/>
        <v>-52.499111061849419</v>
      </c>
      <c r="L1389" s="2">
        <f>DEGREES(ASIN((((COS(RADIANS('PV model'!$B$2))*COS(RADIANS(H1389))*COS(RADIANS(K1389)))+(SIN(RADIANS('PV model'!$B$2))*SIN(RADIANS(H1389)))))))</f>
        <v>12.17156115340207</v>
      </c>
      <c r="M1389" s="3">
        <f t="shared" si="235"/>
        <v>12.17156115340207</v>
      </c>
      <c r="N1389" s="2">
        <f t="shared" si="240"/>
        <v>-53.271428293829963</v>
      </c>
      <c r="O1389" s="2">
        <f>IF('PV model'!$B$2&gt;0, 180-N1389,IF('PV model'!$B$2&lt;0,0-N1389,N1389))</f>
        <v>233.27142829382996</v>
      </c>
      <c r="P1389" s="2">
        <f>ABS(O1389-'PV model'!$B$5)</f>
        <v>28.271428293829956</v>
      </c>
      <c r="Q1389" s="3">
        <f t="shared" si="236"/>
        <v>77.828438846597933</v>
      </c>
      <c r="R1389" s="3">
        <f t="shared" si="241"/>
        <v>0</v>
      </c>
      <c r="S1389" s="3">
        <f t="shared" si="237"/>
        <v>56.448</v>
      </c>
      <c r="T1389" s="3">
        <f>(0.5*(1-COS(RADIANS(90-$X$3)))*(D1389+E1389)*'PV model'!$B$4)</f>
        <v>0</v>
      </c>
      <c r="U1389" s="3">
        <f t="shared" si="242"/>
        <v>56.448</v>
      </c>
      <c r="V1389" s="3">
        <f>('PV model'!$B$13*(U1389/1000)*(1-'PV model'!$B$14*((20+C1389)-25))*'PV model'!$B$10)/'PV model'!$B$12</f>
        <v>5.5500043898879996</v>
      </c>
    </row>
    <row r="1390" spans="1:22" x14ac:dyDescent="0.2">
      <c r="A1390" s="10">
        <f t="shared" si="243"/>
        <v>58</v>
      </c>
      <c r="B1390" s="10">
        <f t="shared" si="244"/>
        <v>17</v>
      </c>
      <c r="C1390" s="23">
        <v>9</v>
      </c>
      <c r="D1390" s="24">
        <v>0</v>
      </c>
      <c r="E1390" s="24">
        <v>26.459999999999997</v>
      </c>
      <c r="F1390" s="48"/>
      <c r="G1390" s="48"/>
      <c r="H1390" s="1">
        <f t="shared" si="245"/>
        <v>-9.0532450276629799</v>
      </c>
      <c r="I1390" s="1">
        <f t="shared" si="238"/>
        <v>-13.403555752602301</v>
      </c>
      <c r="J1390" s="4">
        <f>B1390+('PV model'!$B$3/15)+(I1390/60)</f>
        <v>16.499940737456626</v>
      </c>
      <c r="K1390" s="2">
        <f t="shared" si="239"/>
        <v>-67.499111061849391</v>
      </c>
      <c r="L1390" s="2">
        <f>DEGREES(ASIN((((COS(RADIANS('PV model'!$B$2))*COS(RADIANS(H1390))*COS(RADIANS(K1390)))+(SIN(RADIANS('PV model'!$B$2))*SIN(RADIANS(H1390)))))))</f>
        <v>4.8406020603215056</v>
      </c>
      <c r="M1390" s="3">
        <f t="shared" si="235"/>
        <v>4.8406020603215056</v>
      </c>
      <c r="N1390" s="2">
        <f t="shared" si="240"/>
        <v>-66.295389171250335</v>
      </c>
      <c r="O1390" s="2">
        <f>IF('PV model'!$B$2&gt;0, 180-N1390,IF('PV model'!$B$2&lt;0,0-N1390,N1390))</f>
        <v>246.29538917125035</v>
      </c>
      <c r="P1390" s="2">
        <f>ABS(O1390-'PV model'!$B$5)</f>
        <v>41.295389171250349</v>
      </c>
      <c r="Q1390" s="3">
        <f t="shared" si="236"/>
        <v>85.159397939678499</v>
      </c>
      <c r="R1390" s="3">
        <f t="shared" si="241"/>
        <v>0</v>
      </c>
      <c r="S1390" s="3">
        <f t="shared" si="237"/>
        <v>26.459999999999997</v>
      </c>
      <c r="T1390" s="3">
        <f>(0.5*(1-COS(RADIANS(90-$X$3)))*(D1390+E1390)*'PV model'!$B$4)</f>
        <v>0</v>
      </c>
      <c r="U1390" s="3">
        <f t="shared" si="242"/>
        <v>26.459999999999997</v>
      </c>
      <c r="V1390" s="3">
        <f>('PV model'!$B$13*(U1390/1000)*(1-'PV model'!$B$14*((20+C1390)-25))*'PV model'!$B$10)/'PV model'!$B$12</f>
        <v>2.6026225343999996</v>
      </c>
    </row>
    <row r="1391" spans="1:22" x14ac:dyDescent="0.2">
      <c r="A1391" s="10">
        <f t="shared" si="243"/>
        <v>58</v>
      </c>
      <c r="B1391" s="10">
        <f t="shared" si="244"/>
        <v>18</v>
      </c>
      <c r="C1391" s="23">
        <v>8.9</v>
      </c>
      <c r="D1391" s="24">
        <v>0</v>
      </c>
      <c r="E1391" s="24">
        <v>4.41</v>
      </c>
      <c r="F1391" s="48"/>
      <c r="G1391" s="48"/>
      <c r="H1391" s="1">
        <f t="shared" si="245"/>
        <v>-9.0532450276629799</v>
      </c>
      <c r="I1391" s="1">
        <f t="shared" si="238"/>
        <v>-13.403555752602301</v>
      </c>
      <c r="J1391" s="4">
        <f>B1391+('PV model'!$B$3/15)+(I1391/60)</f>
        <v>17.499940737456626</v>
      </c>
      <c r="K1391" s="2">
        <f t="shared" si="239"/>
        <v>-82.499111061849391</v>
      </c>
      <c r="L1391" s="2">
        <f>DEGREES(ASIN((((COS(RADIANS('PV model'!$B$2))*COS(RADIANS(H1391))*COS(RADIANS(K1391)))+(SIN(RADIANS('PV model'!$B$2))*SIN(RADIANS(H1391)))))))</f>
        <v>-3.2480984869226943</v>
      </c>
      <c r="M1391" s="3">
        <f t="shared" si="235"/>
        <v>0</v>
      </c>
      <c r="N1391" s="2">
        <f t="shared" si="240"/>
        <v>-78.715422853529518</v>
      </c>
      <c r="O1391" s="2">
        <f>IF('PV model'!$B$2&gt;0, 180-N1391,IF('PV model'!$B$2&lt;0,0-N1391,N1391))</f>
        <v>258.7154228535295</v>
      </c>
      <c r="P1391" s="2">
        <f>ABS(O1391-'PV model'!$B$5)</f>
        <v>53.715422853529503</v>
      </c>
      <c r="Q1391" s="3">
        <f t="shared" si="236"/>
        <v>93.248098486922686</v>
      </c>
      <c r="R1391" s="3">
        <f t="shared" si="241"/>
        <v>0</v>
      </c>
      <c r="S1391" s="3">
        <f t="shared" si="237"/>
        <v>4.41</v>
      </c>
      <c r="T1391" s="3">
        <f>(0.5*(1-COS(RADIANS(90-$X$3)))*(D1391+E1391)*'PV model'!$B$4)</f>
        <v>0</v>
      </c>
      <c r="U1391" s="3">
        <f t="shared" si="242"/>
        <v>4.41</v>
      </c>
      <c r="V1391" s="3">
        <f>('PV model'!$B$13*(U1391/1000)*(1-'PV model'!$B$14*((20+C1391)-25))*'PV model'!$B$10)/'PV model'!$B$12</f>
        <v>0.43394675183999998</v>
      </c>
    </row>
    <row r="1392" spans="1:22" x14ac:dyDescent="0.2">
      <c r="A1392" s="10">
        <f t="shared" si="243"/>
        <v>58</v>
      </c>
      <c r="B1392" s="10">
        <f t="shared" si="244"/>
        <v>19</v>
      </c>
      <c r="C1392" s="23">
        <v>8.9</v>
      </c>
      <c r="D1392" s="24">
        <v>0</v>
      </c>
      <c r="E1392" s="24">
        <v>0</v>
      </c>
      <c r="F1392" s="48"/>
      <c r="G1392" s="48"/>
      <c r="H1392" s="1">
        <f t="shared" si="245"/>
        <v>-9.0532450276629799</v>
      </c>
      <c r="I1392" s="1">
        <f t="shared" si="238"/>
        <v>-13.403555752602301</v>
      </c>
      <c r="J1392" s="4">
        <f>B1392+('PV model'!$B$3/15)+(I1392/60)</f>
        <v>18.499940737456626</v>
      </c>
      <c r="K1392" s="2">
        <f t="shared" si="239"/>
        <v>-97.499111061849391</v>
      </c>
      <c r="L1392" s="2">
        <f>DEGREES(ASIN((((COS(RADIANS('PV model'!$B$2))*COS(RADIANS(H1392))*COS(RADIANS(K1392)))+(SIN(RADIANS('PV model'!$B$2))*SIN(RADIANS(H1392)))))))</f>
        <v>-11.693685237661715</v>
      </c>
      <c r="M1392" s="3">
        <f t="shared" si="235"/>
        <v>0</v>
      </c>
      <c r="N1392" s="2">
        <f t="shared" si="240"/>
        <v>-88.999882939472059</v>
      </c>
      <c r="O1392" s="2">
        <f>IF('PV model'!$B$2&gt;0, 180-N1392,IF('PV model'!$B$2&lt;0,0-N1392,N1392))</f>
        <v>268.99988293947206</v>
      </c>
      <c r="P1392" s="2">
        <f>ABS(O1392-'PV model'!$B$5)</f>
        <v>63.999882939472059</v>
      </c>
      <c r="Q1392" s="3">
        <f t="shared" si="236"/>
        <v>101.69368523766171</v>
      </c>
      <c r="R1392" s="3">
        <f t="shared" si="241"/>
        <v>0</v>
      </c>
      <c r="S1392" s="3">
        <f t="shared" si="237"/>
        <v>0</v>
      </c>
      <c r="T1392" s="3">
        <f>(0.5*(1-COS(RADIANS(90-$X$3)))*(D1392+E1392)*'PV model'!$B$4)</f>
        <v>0</v>
      </c>
      <c r="U1392" s="3">
        <f t="shared" si="242"/>
        <v>0</v>
      </c>
      <c r="V1392" s="3">
        <f>('PV model'!$B$13*(U1392/1000)*(1-'PV model'!$B$14*((20+C1392)-25))*'PV model'!$B$10)/'PV model'!$B$12</f>
        <v>0</v>
      </c>
    </row>
    <row r="1393" spans="1:22" x14ac:dyDescent="0.2">
      <c r="A1393" s="10">
        <f t="shared" si="243"/>
        <v>58</v>
      </c>
      <c r="B1393" s="10">
        <f t="shared" si="244"/>
        <v>20</v>
      </c>
      <c r="C1393" s="23">
        <v>8.9</v>
      </c>
      <c r="D1393" s="24">
        <v>0</v>
      </c>
      <c r="E1393" s="24">
        <v>0</v>
      </c>
      <c r="F1393" s="48"/>
      <c r="G1393" s="48"/>
      <c r="H1393" s="1">
        <f t="shared" si="245"/>
        <v>-9.0532450276629799</v>
      </c>
      <c r="I1393" s="1">
        <f t="shared" si="238"/>
        <v>-13.403555752602301</v>
      </c>
      <c r="J1393" s="4">
        <f>B1393+('PV model'!$B$3/15)+(I1393/60)</f>
        <v>19.499940737456626</v>
      </c>
      <c r="K1393" s="2">
        <f t="shared" si="239"/>
        <v>-112.49911106184939</v>
      </c>
      <c r="L1393" s="2">
        <f>DEGREES(ASIN((((COS(RADIANS('PV model'!$B$2))*COS(RADIANS(H1393))*COS(RADIANS(K1393)))+(SIN(RADIANS('PV model'!$B$2))*SIN(RADIANS(H1393)))))))</f>
        <v>-20.103934002191139</v>
      </c>
      <c r="M1393" s="3">
        <f t="shared" si="235"/>
        <v>0</v>
      </c>
      <c r="N1393" s="2">
        <f t="shared" si="240"/>
        <v>-76.305909825346603</v>
      </c>
      <c r="O1393" s="2">
        <f>IF('PV model'!$B$2&gt;0, 180-N1393,IF('PV model'!$B$2&lt;0,0-N1393,N1393))</f>
        <v>256.30590982534659</v>
      </c>
      <c r="P1393" s="2">
        <f>ABS(O1393-'PV model'!$B$5)</f>
        <v>51.305909825346589</v>
      </c>
      <c r="Q1393" s="3">
        <f t="shared" si="236"/>
        <v>110.10393400219114</v>
      </c>
      <c r="R1393" s="3">
        <f t="shared" si="241"/>
        <v>0</v>
      </c>
      <c r="S1393" s="3">
        <f t="shared" si="237"/>
        <v>0</v>
      </c>
      <c r="T1393" s="3">
        <f>(0.5*(1-COS(RADIANS(90-$X$3)))*(D1393+E1393)*'PV model'!$B$4)</f>
        <v>0</v>
      </c>
      <c r="U1393" s="3">
        <f t="shared" si="242"/>
        <v>0</v>
      </c>
      <c r="V1393" s="3">
        <f>('PV model'!$B$13*(U1393/1000)*(1-'PV model'!$B$14*((20+C1393)-25))*'PV model'!$B$10)/'PV model'!$B$12</f>
        <v>0</v>
      </c>
    </row>
    <row r="1394" spans="1:22" x14ac:dyDescent="0.2">
      <c r="A1394" s="10">
        <f t="shared" si="243"/>
        <v>58</v>
      </c>
      <c r="B1394" s="10">
        <f t="shared" si="244"/>
        <v>21</v>
      </c>
      <c r="C1394" s="23">
        <v>8.9</v>
      </c>
      <c r="D1394" s="24">
        <v>0</v>
      </c>
      <c r="E1394" s="24">
        <v>0</v>
      </c>
      <c r="F1394" s="48"/>
      <c r="G1394" s="48"/>
      <c r="H1394" s="1">
        <f t="shared" si="245"/>
        <v>-9.0532450276629799</v>
      </c>
      <c r="I1394" s="1">
        <f t="shared" si="238"/>
        <v>-13.403555752602301</v>
      </c>
      <c r="J1394" s="4">
        <f>B1394+('PV model'!$B$3/15)+(I1394/60)</f>
        <v>20.499940737456626</v>
      </c>
      <c r="K1394" s="2">
        <f t="shared" si="239"/>
        <v>-127.49911106184939</v>
      </c>
      <c r="L1394" s="2">
        <f>DEGREES(ASIN((((COS(RADIANS('PV model'!$B$2))*COS(RADIANS(H1394))*COS(RADIANS(K1394)))+(SIN(RADIANS('PV model'!$B$2))*SIN(RADIANS(H1394)))))))</f>
        <v>-28.046117082145759</v>
      </c>
      <c r="M1394" s="3">
        <f t="shared" si="235"/>
        <v>0</v>
      </c>
      <c r="N1394" s="2">
        <f t="shared" si="240"/>
        <v>-62.588826670142375</v>
      </c>
      <c r="O1394" s="2">
        <f>IF('PV model'!$B$2&gt;0, 180-N1394,IF('PV model'!$B$2&lt;0,0-N1394,N1394))</f>
        <v>242.58882667014237</v>
      </c>
      <c r="P1394" s="2">
        <f>ABS(O1394-'PV model'!$B$5)</f>
        <v>37.588826670142367</v>
      </c>
      <c r="Q1394" s="3">
        <f t="shared" si="236"/>
        <v>118.04611708214577</v>
      </c>
      <c r="R1394" s="3">
        <f t="shared" si="241"/>
        <v>0</v>
      </c>
      <c r="S1394" s="3">
        <f t="shared" si="237"/>
        <v>0</v>
      </c>
      <c r="T1394" s="3">
        <f>(0.5*(1-COS(RADIANS(90-$X$3)))*(D1394+E1394)*'PV model'!$B$4)</f>
        <v>0</v>
      </c>
      <c r="U1394" s="3">
        <f t="shared" si="242"/>
        <v>0</v>
      </c>
      <c r="V1394" s="3">
        <f>('PV model'!$B$13*(U1394/1000)*(1-'PV model'!$B$14*((20+C1394)-25))*'PV model'!$B$10)/'PV model'!$B$12</f>
        <v>0</v>
      </c>
    </row>
    <row r="1395" spans="1:22" x14ac:dyDescent="0.2">
      <c r="A1395" s="10">
        <f t="shared" si="243"/>
        <v>58</v>
      </c>
      <c r="B1395" s="10">
        <f t="shared" si="244"/>
        <v>22</v>
      </c>
      <c r="C1395" s="23">
        <v>9.1999999999999993</v>
      </c>
      <c r="D1395" s="24">
        <v>0</v>
      </c>
      <c r="E1395" s="24">
        <v>0</v>
      </c>
      <c r="F1395" s="48"/>
      <c r="G1395" s="48"/>
      <c r="H1395" s="1">
        <f t="shared" si="245"/>
        <v>-9.0532450276629799</v>
      </c>
      <c r="I1395" s="1">
        <f t="shared" si="238"/>
        <v>-13.403555752602301</v>
      </c>
      <c r="J1395" s="4">
        <f>B1395+('PV model'!$B$3/15)+(I1395/60)</f>
        <v>21.499940737456626</v>
      </c>
      <c r="K1395" s="2">
        <f t="shared" si="239"/>
        <v>-142.49911106184939</v>
      </c>
      <c r="L1395" s="2">
        <f>DEGREES(ASIN((((COS(RADIANS('PV model'!$B$2))*COS(RADIANS(H1395))*COS(RADIANS(K1395)))+(SIN(RADIANS('PV model'!$B$2))*SIN(RADIANS(H1395)))))))</f>
        <v>-34.990123533614529</v>
      </c>
      <c r="M1395" s="3">
        <f t="shared" si="235"/>
        <v>0</v>
      </c>
      <c r="N1395" s="2">
        <f t="shared" si="240"/>
        <v>-47.208349384568052</v>
      </c>
      <c r="O1395" s="2">
        <f>IF('PV model'!$B$2&gt;0, 180-N1395,IF('PV model'!$B$2&lt;0,0-N1395,N1395))</f>
        <v>227.20834938456807</v>
      </c>
      <c r="P1395" s="2">
        <f>ABS(O1395-'PV model'!$B$5)</f>
        <v>22.208349384568066</v>
      </c>
      <c r="Q1395" s="3">
        <f t="shared" si="236"/>
        <v>124.99012353361452</v>
      </c>
      <c r="R1395" s="3">
        <f t="shared" si="241"/>
        <v>0</v>
      </c>
      <c r="S1395" s="3">
        <f t="shared" si="237"/>
        <v>0</v>
      </c>
      <c r="T1395" s="3">
        <f>(0.5*(1-COS(RADIANS(90-$X$3)))*(D1395+E1395)*'PV model'!$B$4)</f>
        <v>0</v>
      </c>
      <c r="U1395" s="3">
        <f t="shared" si="242"/>
        <v>0</v>
      </c>
      <c r="V1395" s="3">
        <f>('PV model'!$B$13*(U1395/1000)*(1-'PV model'!$B$14*((20+C1395)-25))*'PV model'!$B$10)/'PV model'!$B$12</f>
        <v>0</v>
      </c>
    </row>
    <row r="1396" spans="1:22" x14ac:dyDescent="0.2">
      <c r="A1396" s="10">
        <f t="shared" si="243"/>
        <v>58</v>
      </c>
      <c r="B1396" s="10">
        <f t="shared" si="244"/>
        <v>23</v>
      </c>
      <c r="C1396" s="23">
        <v>9.4</v>
      </c>
      <c r="D1396" s="24">
        <v>0</v>
      </c>
      <c r="E1396" s="24">
        <v>0</v>
      </c>
      <c r="F1396" s="48"/>
      <c r="G1396" s="48"/>
      <c r="H1396" s="1">
        <f t="shared" si="245"/>
        <v>-9.0532450276629799</v>
      </c>
      <c r="I1396" s="1">
        <f t="shared" si="238"/>
        <v>-13.403555752602301</v>
      </c>
      <c r="J1396" s="4">
        <f>B1396+('PV model'!$B$3/15)+(I1396/60)</f>
        <v>22.499940737456626</v>
      </c>
      <c r="K1396" s="2">
        <f t="shared" si="239"/>
        <v>-157.49911106184939</v>
      </c>
      <c r="L1396" s="2">
        <f>DEGREES(ASIN((((COS(RADIANS('PV model'!$B$2))*COS(RADIANS(H1396))*COS(RADIANS(K1396)))+(SIN(RADIANS('PV model'!$B$2))*SIN(RADIANS(H1396)))))))</f>
        <v>-40.274256877639807</v>
      </c>
      <c r="M1396" s="3">
        <f t="shared" si="235"/>
        <v>0</v>
      </c>
      <c r="N1396" s="2">
        <f t="shared" si="240"/>
        <v>-29.692716035150575</v>
      </c>
      <c r="O1396" s="2">
        <f>IF('PV model'!$B$2&gt;0, 180-N1396,IF('PV model'!$B$2&lt;0,0-N1396,N1396))</f>
        <v>209.69271603515057</v>
      </c>
      <c r="P1396" s="2">
        <f>ABS(O1396-'PV model'!$B$5)</f>
        <v>4.6927160351505677</v>
      </c>
      <c r="Q1396" s="3">
        <f t="shared" si="236"/>
        <v>130.2742568776398</v>
      </c>
      <c r="R1396" s="3">
        <f t="shared" si="241"/>
        <v>0</v>
      </c>
      <c r="S1396" s="3">
        <f t="shared" si="237"/>
        <v>0</v>
      </c>
      <c r="T1396" s="3">
        <f>(0.5*(1-COS(RADIANS(90-$X$3)))*(D1396+E1396)*'PV model'!$B$4)</f>
        <v>0</v>
      </c>
      <c r="U1396" s="3">
        <f t="shared" si="242"/>
        <v>0</v>
      </c>
      <c r="V1396" s="3">
        <f>('PV model'!$B$13*(U1396/1000)*(1-'PV model'!$B$14*((20+C1396)-25))*'PV model'!$B$10)/'PV model'!$B$12</f>
        <v>0</v>
      </c>
    </row>
    <row r="1397" spans="1:22" x14ac:dyDescent="0.2">
      <c r="A1397" s="10">
        <f t="shared" si="243"/>
        <v>58</v>
      </c>
      <c r="B1397" s="10">
        <f t="shared" si="244"/>
        <v>24</v>
      </c>
      <c r="C1397" s="23">
        <v>9.6999999999999993</v>
      </c>
      <c r="D1397" s="24">
        <v>0</v>
      </c>
      <c r="E1397" s="24">
        <v>0</v>
      </c>
      <c r="F1397" s="48"/>
      <c r="G1397" s="48"/>
      <c r="H1397" s="1">
        <f t="shared" si="245"/>
        <v>-9.0532450276629799</v>
      </c>
      <c r="I1397" s="1">
        <f t="shared" si="238"/>
        <v>-13.403555752602301</v>
      </c>
      <c r="J1397" s="4">
        <f>B1397+('PV model'!$B$3/15)+(I1397/60)</f>
        <v>23.499940737456626</v>
      </c>
      <c r="K1397" s="2">
        <f t="shared" si="239"/>
        <v>-172.49911106184939</v>
      </c>
      <c r="L1397" s="2">
        <f>DEGREES(ASIN((((COS(RADIANS('PV model'!$B$2))*COS(RADIANS(H1397))*COS(RADIANS(K1397)))+(SIN(RADIANS('PV model'!$B$2))*SIN(RADIANS(H1397)))))))</f>
        <v>-43.176017405839694</v>
      </c>
      <c r="M1397" s="3">
        <f t="shared" si="235"/>
        <v>0</v>
      </c>
      <c r="N1397" s="2">
        <f t="shared" si="240"/>
        <v>-10.182071521914807</v>
      </c>
      <c r="O1397" s="2">
        <f>IF('PV model'!$B$2&gt;0, 180-N1397,IF('PV model'!$B$2&lt;0,0-N1397,N1397))</f>
        <v>190.18207152191479</v>
      </c>
      <c r="P1397" s="2">
        <f>ABS(O1397-'PV model'!$B$5)</f>
        <v>14.817928478085207</v>
      </c>
      <c r="Q1397" s="3">
        <f t="shared" si="236"/>
        <v>133.1760174058397</v>
      </c>
      <c r="R1397" s="3">
        <f t="shared" si="241"/>
        <v>0</v>
      </c>
      <c r="S1397" s="3">
        <f t="shared" si="237"/>
        <v>0</v>
      </c>
      <c r="T1397" s="3">
        <f>(0.5*(1-COS(RADIANS(90-$X$3)))*(D1397+E1397)*'PV model'!$B$4)</f>
        <v>0</v>
      </c>
      <c r="U1397" s="3">
        <f t="shared" si="242"/>
        <v>0</v>
      </c>
      <c r="V1397" s="3">
        <f>('PV model'!$B$13*(U1397/1000)*(1-'PV model'!$B$14*((20+C1397)-25))*'PV model'!$B$10)/'PV model'!$B$12</f>
        <v>0</v>
      </c>
    </row>
    <row r="1398" spans="1:22" x14ac:dyDescent="0.2">
      <c r="A1398" s="10">
        <f t="shared" si="243"/>
        <v>59</v>
      </c>
      <c r="B1398" s="10">
        <f t="shared" si="244"/>
        <v>1</v>
      </c>
      <c r="C1398" s="23">
        <v>9</v>
      </c>
      <c r="D1398" s="24">
        <v>0</v>
      </c>
      <c r="E1398" s="24">
        <v>0</v>
      </c>
      <c r="F1398" s="48"/>
      <c r="G1398" s="48"/>
      <c r="H1398" s="1">
        <f t="shared" si="245"/>
        <v>-8.679265870734632</v>
      </c>
      <c r="I1398" s="1">
        <f t="shared" si="238"/>
        <v>-13.233751085716197</v>
      </c>
      <c r="J1398" s="4">
        <f>B1398+('PV model'!$B$3/15)+(I1398/60)</f>
        <v>0.50277081523806344</v>
      </c>
      <c r="K1398" s="2">
        <f t="shared" si="239"/>
        <v>172.45843777142903</v>
      </c>
      <c r="L1398" s="2">
        <f>DEGREES(ASIN((((COS(RADIANS('PV model'!$B$2))*COS(RADIANS(H1398))*COS(RADIANS(K1398)))+(SIN(RADIANS('PV model'!$B$2))*SIN(RADIANS(H1398)))))))</f>
        <v>-42.799890952324084</v>
      </c>
      <c r="M1398" s="3">
        <f t="shared" si="235"/>
        <v>0</v>
      </c>
      <c r="N1398" s="2">
        <f t="shared" si="240"/>
        <v>10.184910258458533</v>
      </c>
      <c r="O1398" s="2">
        <f>IF('PV model'!$B$2&gt;0, 180-N1398,IF('PV model'!$B$2&lt;0,0-N1398,N1398))</f>
        <v>169.81508974154147</v>
      </c>
      <c r="P1398" s="2">
        <f>ABS(O1398-'PV model'!$B$5)</f>
        <v>35.18491025845853</v>
      </c>
      <c r="Q1398" s="3">
        <f t="shared" si="236"/>
        <v>132.79989095232409</v>
      </c>
      <c r="R1398" s="3">
        <f t="shared" si="241"/>
        <v>0</v>
      </c>
      <c r="S1398" s="3">
        <f t="shared" si="237"/>
        <v>0</v>
      </c>
      <c r="T1398" s="3">
        <f>(0.5*(1-COS(RADIANS(90-$X$3)))*(D1398+E1398)*'PV model'!$B$4)</f>
        <v>0</v>
      </c>
      <c r="U1398" s="3">
        <f t="shared" si="242"/>
        <v>0</v>
      </c>
      <c r="V1398" s="3">
        <f>('PV model'!$B$13*(U1398/1000)*(1-'PV model'!$B$14*((20+C1398)-25))*'PV model'!$B$10)/'PV model'!$B$12</f>
        <v>0</v>
      </c>
    </row>
    <row r="1399" spans="1:22" x14ac:dyDescent="0.2">
      <c r="A1399" s="10">
        <f t="shared" si="243"/>
        <v>59</v>
      </c>
      <c r="B1399" s="10">
        <f t="shared" si="244"/>
        <v>2</v>
      </c>
      <c r="C1399" s="23">
        <v>8.3000000000000007</v>
      </c>
      <c r="D1399" s="24">
        <v>0</v>
      </c>
      <c r="E1399" s="24">
        <v>0</v>
      </c>
      <c r="F1399" s="48"/>
      <c r="G1399" s="48"/>
      <c r="H1399" s="1">
        <f t="shared" si="245"/>
        <v>-8.679265870734632</v>
      </c>
      <c r="I1399" s="1">
        <f t="shared" si="238"/>
        <v>-13.233751085716197</v>
      </c>
      <c r="J1399" s="4">
        <f>B1399+('PV model'!$B$3/15)+(I1399/60)</f>
        <v>1.5027708152380634</v>
      </c>
      <c r="K1399" s="2">
        <f t="shared" si="239"/>
        <v>157.45843777142903</v>
      </c>
      <c r="L1399" s="2">
        <f>DEGREES(ASIN((((COS(RADIANS('PV model'!$B$2))*COS(RADIANS(H1399))*COS(RADIANS(K1399)))+(SIN(RADIANS('PV model'!$B$2))*SIN(RADIANS(H1399)))))))</f>
        <v>-39.904233664274713</v>
      </c>
      <c r="M1399" s="3">
        <f t="shared" si="235"/>
        <v>0</v>
      </c>
      <c r="N1399" s="2">
        <f t="shared" si="240"/>
        <v>29.604465845738936</v>
      </c>
      <c r="O1399" s="2">
        <f>IF('PV model'!$B$2&gt;0, 180-N1399,IF('PV model'!$B$2&lt;0,0-N1399,N1399))</f>
        <v>150.39553415426107</v>
      </c>
      <c r="P1399" s="2">
        <f>ABS(O1399-'PV model'!$B$5)</f>
        <v>54.604465845738929</v>
      </c>
      <c r="Q1399" s="3">
        <f t="shared" si="236"/>
        <v>129.9042336642747</v>
      </c>
      <c r="R1399" s="3">
        <f t="shared" si="241"/>
        <v>0</v>
      </c>
      <c r="S1399" s="3">
        <f t="shared" si="237"/>
        <v>0</v>
      </c>
      <c r="T1399" s="3">
        <f>(0.5*(1-COS(RADIANS(90-$X$3)))*(D1399+E1399)*'PV model'!$B$4)</f>
        <v>0</v>
      </c>
      <c r="U1399" s="3">
        <f t="shared" si="242"/>
        <v>0</v>
      </c>
      <c r="V1399" s="3">
        <f>('PV model'!$B$13*(U1399/1000)*(1-'PV model'!$B$14*((20+C1399)-25))*'PV model'!$B$10)/'PV model'!$B$12</f>
        <v>0</v>
      </c>
    </row>
    <row r="1400" spans="1:22" x14ac:dyDescent="0.2">
      <c r="A1400" s="10">
        <f t="shared" si="243"/>
        <v>59</v>
      </c>
      <c r="B1400" s="10">
        <f t="shared" si="244"/>
        <v>3</v>
      </c>
      <c r="C1400" s="23">
        <v>7.6</v>
      </c>
      <c r="D1400" s="24">
        <v>0</v>
      </c>
      <c r="E1400" s="24">
        <v>0</v>
      </c>
      <c r="F1400" s="48"/>
      <c r="G1400" s="48"/>
      <c r="H1400" s="1">
        <f t="shared" si="245"/>
        <v>-8.679265870734632</v>
      </c>
      <c r="I1400" s="1">
        <f t="shared" si="238"/>
        <v>-13.233751085716197</v>
      </c>
      <c r="J1400" s="4">
        <f>B1400+('PV model'!$B$3/15)+(I1400/60)</f>
        <v>2.5027708152380632</v>
      </c>
      <c r="K1400" s="2">
        <f t="shared" si="239"/>
        <v>142.45843777142903</v>
      </c>
      <c r="L1400" s="2">
        <f>DEGREES(ASIN((((COS(RADIANS('PV model'!$B$2))*COS(RADIANS(H1400))*COS(RADIANS(K1400)))+(SIN(RADIANS('PV model'!$B$2))*SIN(RADIANS(H1400)))))))</f>
        <v>-34.633872731547847</v>
      </c>
      <c r="M1400" s="3">
        <f t="shared" si="235"/>
        <v>0</v>
      </c>
      <c r="N1400" s="2">
        <f t="shared" si="240"/>
        <v>47.061377142219847</v>
      </c>
      <c r="O1400" s="2">
        <f>IF('PV model'!$B$2&gt;0, 180-N1400,IF('PV model'!$B$2&lt;0,0-N1400,N1400))</f>
        <v>132.93862285778016</v>
      </c>
      <c r="P1400" s="2">
        <f>ABS(O1400-'PV model'!$B$5)</f>
        <v>72.06137714221984</v>
      </c>
      <c r="Q1400" s="3">
        <f t="shared" si="236"/>
        <v>124.63387273154785</v>
      </c>
      <c r="R1400" s="3">
        <f t="shared" si="241"/>
        <v>0</v>
      </c>
      <c r="S1400" s="3">
        <f t="shared" si="237"/>
        <v>0</v>
      </c>
      <c r="T1400" s="3">
        <f>(0.5*(1-COS(RADIANS(90-$X$3)))*(D1400+E1400)*'PV model'!$B$4)</f>
        <v>0</v>
      </c>
      <c r="U1400" s="3">
        <f t="shared" si="242"/>
        <v>0</v>
      </c>
      <c r="V1400" s="3">
        <f>('PV model'!$B$13*(U1400/1000)*(1-'PV model'!$B$14*((20+C1400)-25))*'PV model'!$B$10)/'PV model'!$B$12</f>
        <v>0</v>
      </c>
    </row>
    <row r="1401" spans="1:22" x14ac:dyDescent="0.2">
      <c r="A1401" s="10">
        <f t="shared" si="243"/>
        <v>59</v>
      </c>
      <c r="B1401" s="10">
        <f t="shared" si="244"/>
        <v>4</v>
      </c>
      <c r="C1401" s="23">
        <v>7.4</v>
      </c>
      <c r="D1401" s="24">
        <v>0</v>
      </c>
      <c r="E1401" s="24">
        <v>0</v>
      </c>
      <c r="F1401" s="48"/>
      <c r="G1401" s="48"/>
      <c r="H1401" s="1">
        <f t="shared" si="245"/>
        <v>-8.679265870734632</v>
      </c>
      <c r="I1401" s="1">
        <f t="shared" si="238"/>
        <v>-13.233751085716197</v>
      </c>
      <c r="J1401" s="4">
        <f>B1401+('PV model'!$B$3/15)+(I1401/60)</f>
        <v>3.5027708152380632</v>
      </c>
      <c r="K1401" s="2">
        <f t="shared" si="239"/>
        <v>127.45843777142905</v>
      </c>
      <c r="L1401" s="2">
        <f>DEGREES(ASIN((((COS(RADIANS('PV model'!$B$2))*COS(RADIANS(H1401))*COS(RADIANS(K1401)))+(SIN(RADIANS('PV model'!$B$2))*SIN(RADIANS(H1401)))))))</f>
        <v>-27.703660651025956</v>
      </c>
      <c r="M1401" s="3">
        <f t="shared" si="235"/>
        <v>0</v>
      </c>
      <c r="N1401" s="2">
        <f t="shared" si="240"/>
        <v>62.412847110910086</v>
      </c>
      <c r="O1401" s="2">
        <f>IF('PV model'!$B$2&gt;0, 180-N1401,IF('PV model'!$B$2&lt;0,0-N1401,N1401))</f>
        <v>117.58715288908991</v>
      </c>
      <c r="P1401" s="2">
        <f>ABS(O1401-'PV model'!$B$5)</f>
        <v>87.412847110910093</v>
      </c>
      <c r="Q1401" s="3">
        <f t="shared" si="236"/>
        <v>117.70366065102596</v>
      </c>
      <c r="R1401" s="3">
        <f t="shared" si="241"/>
        <v>0</v>
      </c>
      <c r="S1401" s="3">
        <f t="shared" si="237"/>
        <v>0</v>
      </c>
      <c r="T1401" s="3">
        <f>(0.5*(1-COS(RADIANS(90-$X$3)))*(D1401+E1401)*'PV model'!$B$4)</f>
        <v>0</v>
      </c>
      <c r="U1401" s="3">
        <f t="shared" si="242"/>
        <v>0</v>
      </c>
      <c r="V1401" s="3">
        <f>('PV model'!$B$13*(U1401/1000)*(1-'PV model'!$B$14*((20+C1401)-25))*'PV model'!$B$10)/'PV model'!$B$12</f>
        <v>0</v>
      </c>
    </row>
    <row r="1402" spans="1:22" x14ac:dyDescent="0.2">
      <c r="A1402" s="10">
        <f t="shared" si="243"/>
        <v>59</v>
      </c>
      <c r="B1402" s="10">
        <f t="shared" si="244"/>
        <v>5</v>
      </c>
      <c r="C1402" s="23">
        <v>7.3</v>
      </c>
      <c r="D1402" s="24">
        <v>0</v>
      </c>
      <c r="E1402" s="24">
        <v>0</v>
      </c>
      <c r="F1402" s="48"/>
      <c r="G1402" s="48"/>
      <c r="H1402" s="1">
        <f t="shared" si="245"/>
        <v>-8.679265870734632</v>
      </c>
      <c r="I1402" s="1">
        <f t="shared" si="238"/>
        <v>-13.233751085716197</v>
      </c>
      <c r="J1402" s="4">
        <f>B1402+('PV model'!$B$3/15)+(I1402/60)</f>
        <v>4.5027708152380637</v>
      </c>
      <c r="K1402" s="2">
        <f t="shared" si="239"/>
        <v>112.45843777142905</v>
      </c>
      <c r="L1402" s="2">
        <f>DEGREES(ASIN((((COS(RADIANS('PV model'!$B$2))*COS(RADIANS(H1402))*COS(RADIANS(K1402)))+(SIN(RADIANS('PV model'!$B$2))*SIN(RADIANS(H1402)))))))</f>
        <v>-19.77090070204417</v>
      </c>
      <c r="M1402" s="3">
        <f t="shared" si="235"/>
        <v>0</v>
      </c>
      <c r="N1402" s="2">
        <f t="shared" si="240"/>
        <v>76.119936990937049</v>
      </c>
      <c r="O1402" s="2">
        <f>IF('PV model'!$B$2&gt;0, 180-N1402,IF('PV model'!$B$2&lt;0,0-N1402,N1402))</f>
        <v>103.88006300906295</v>
      </c>
      <c r="P1402" s="2">
        <f>ABS(O1402-'PV model'!$B$5)</f>
        <v>101.11993699093705</v>
      </c>
      <c r="Q1402" s="3">
        <f t="shared" si="236"/>
        <v>109.77090070204416</v>
      </c>
      <c r="R1402" s="3">
        <f t="shared" si="241"/>
        <v>0</v>
      </c>
      <c r="S1402" s="3">
        <f t="shared" si="237"/>
        <v>0</v>
      </c>
      <c r="T1402" s="3">
        <f>(0.5*(1-COS(RADIANS(90-$X$3)))*(D1402+E1402)*'PV model'!$B$4)</f>
        <v>0</v>
      </c>
      <c r="U1402" s="3">
        <f t="shared" si="242"/>
        <v>0</v>
      </c>
      <c r="V1402" s="3">
        <f>('PV model'!$B$13*(U1402/1000)*(1-'PV model'!$B$14*((20+C1402)-25))*'PV model'!$B$10)/'PV model'!$B$12</f>
        <v>0</v>
      </c>
    </row>
    <row r="1403" spans="1:22" x14ac:dyDescent="0.2">
      <c r="A1403" s="10">
        <f t="shared" si="243"/>
        <v>59</v>
      </c>
      <c r="B1403" s="10">
        <f t="shared" si="244"/>
        <v>6</v>
      </c>
      <c r="C1403" s="23">
        <v>7.1</v>
      </c>
      <c r="D1403" s="24">
        <v>0</v>
      </c>
      <c r="E1403" s="24">
        <v>0</v>
      </c>
      <c r="F1403" s="48"/>
      <c r="G1403" s="48"/>
      <c r="H1403" s="1">
        <f t="shared" si="245"/>
        <v>-8.679265870734632</v>
      </c>
      <c r="I1403" s="1">
        <f t="shared" si="238"/>
        <v>-13.233751085716197</v>
      </c>
      <c r="J1403" s="4">
        <f>B1403+('PV model'!$B$3/15)+(I1403/60)</f>
        <v>5.5027708152380637</v>
      </c>
      <c r="K1403" s="2">
        <f t="shared" si="239"/>
        <v>97.458437771429047</v>
      </c>
      <c r="L1403" s="2">
        <f>DEGREES(ASIN((((COS(RADIANS('PV model'!$B$2))*COS(RADIANS(H1403))*COS(RADIANS(K1403)))+(SIN(RADIANS('PV model'!$B$2))*SIN(RADIANS(H1403)))))))</f>
        <v>-11.364195165218613</v>
      </c>
      <c r="M1403" s="3">
        <f t="shared" si="235"/>
        <v>0</v>
      </c>
      <c r="N1403" s="2">
        <f t="shared" si="240"/>
        <v>88.814731153386987</v>
      </c>
      <c r="O1403" s="2">
        <f>IF('PV model'!$B$2&gt;0, 180-N1403,IF('PV model'!$B$2&lt;0,0-N1403,N1403))</f>
        <v>91.185268846613013</v>
      </c>
      <c r="P1403" s="2">
        <f>ABS(O1403-'PV model'!$B$5)</f>
        <v>113.81473115338699</v>
      </c>
      <c r="Q1403" s="3">
        <f t="shared" si="236"/>
        <v>101.3641951652186</v>
      </c>
      <c r="R1403" s="3">
        <f t="shared" si="241"/>
        <v>0</v>
      </c>
      <c r="S1403" s="3">
        <f t="shared" si="237"/>
        <v>0</v>
      </c>
      <c r="T1403" s="3">
        <f>(0.5*(1-COS(RADIANS(90-$X$3)))*(D1403+E1403)*'PV model'!$B$4)</f>
        <v>0</v>
      </c>
      <c r="U1403" s="3">
        <f t="shared" si="242"/>
        <v>0</v>
      </c>
      <c r="V1403" s="3">
        <f>('PV model'!$B$13*(U1403/1000)*(1-'PV model'!$B$14*((20+C1403)-25))*'PV model'!$B$10)/'PV model'!$B$12</f>
        <v>0</v>
      </c>
    </row>
    <row r="1404" spans="1:22" x14ac:dyDescent="0.2">
      <c r="A1404" s="10">
        <f t="shared" si="243"/>
        <v>59</v>
      </c>
      <c r="B1404" s="10">
        <f t="shared" si="244"/>
        <v>7</v>
      </c>
      <c r="C1404" s="23">
        <v>6.9</v>
      </c>
      <c r="D1404" s="24">
        <v>0</v>
      </c>
      <c r="E1404" s="24">
        <v>0</v>
      </c>
      <c r="F1404" s="48"/>
      <c r="G1404" s="48"/>
      <c r="H1404" s="1">
        <f t="shared" si="245"/>
        <v>-8.679265870734632</v>
      </c>
      <c r="I1404" s="1">
        <f t="shared" si="238"/>
        <v>-13.233751085716197</v>
      </c>
      <c r="J1404" s="4">
        <f>B1404+('PV model'!$B$3/15)+(I1404/60)</f>
        <v>6.5027708152380637</v>
      </c>
      <c r="K1404" s="2">
        <f t="shared" si="239"/>
        <v>82.458437771429047</v>
      </c>
      <c r="L1404" s="2">
        <f>DEGREES(ASIN((((COS(RADIANS('PV model'!$B$2))*COS(RADIANS(H1404))*COS(RADIANS(K1404)))+(SIN(RADIANS('PV model'!$B$2))*SIN(RADIANS(H1404)))))))</f>
        <v>-2.9162555428550605</v>
      </c>
      <c r="M1404" s="3">
        <f t="shared" si="235"/>
        <v>0</v>
      </c>
      <c r="N1404" s="2">
        <f t="shared" si="240"/>
        <v>78.892754979374558</v>
      </c>
      <c r="O1404" s="2">
        <f>IF('PV model'!$B$2&gt;0, 180-N1404,IF('PV model'!$B$2&lt;0,0-N1404,N1404))</f>
        <v>101.10724502062544</v>
      </c>
      <c r="P1404" s="2">
        <f>ABS(O1404-'PV model'!$B$5)</f>
        <v>103.89275497937456</v>
      </c>
      <c r="Q1404" s="3">
        <f t="shared" si="236"/>
        <v>92.916255542855055</v>
      </c>
      <c r="R1404" s="3">
        <f t="shared" si="241"/>
        <v>0</v>
      </c>
      <c r="S1404" s="3">
        <f t="shared" si="237"/>
        <v>0</v>
      </c>
      <c r="T1404" s="3">
        <f>(0.5*(1-COS(RADIANS(90-$X$3)))*(D1404+E1404)*'PV model'!$B$4)</f>
        <v>0</v>
      </c>
      <c r="U1404" s="3">
        <f t="shared" si="242"/>
        <v>0</v>
      </c>
      <c r="V1404" s="3">
        <f>('PV model'!$B$13*(U1404/1000)*(1-'PV model'!$B$14*((20+C1404)-25))*'PV model'!$B$10)/'PV model'!$B$12</f>
        <v>0</v>
      </c>
    </row>
    <row r="1405" spans="1:22" x14ac:dyDescent="0.2">
      <c r="A1405" s="10">
        <f t="shared" si="243"/>
        <v>59</v>
      </c>
      <c r="B1405" s="10">
        <f t="shared" si="244"/>
        <v>8</v>
      </c>
      <c r="C1405" s="23">
        <v>6.6</v>
      </c>
      <c r="D1405" s="24">
        <v>0</v>
      </c>
      <c r="E1405" s="24">
        <v>2.6460000000000004</v>
      </c>
      <c r="F1405" s="48"/>
      <c r="G1405" s="48"/>
      <c r="H1405" s="1">
        <f t="shared" si="245"/>
        <v>-8.679265870734632</v>
      </c>
      <c r="I1405" s="1">
        <f t="shared" si="238"/>
        <v>-13.233751085716197</v>
      </c>
      <c r="J1405" s="4">
        <f>B1405+('PV model'!$B$3/15)+(I1405/60)</f>
        <v>7.5027708152380637</v>
      </c>
      <c r="K1405" s="2">
        <f t="shared" si="239"/>
        <v>67.458437771429047</v>
      </c>
      <c r="L1405" s="2">
        <f>DEGREES(ASIN((((COS(RADIANS('PV model'!$B$2))*COS(RADIANS(H1405))*COS(RADIANS(K1405)))+(SIN(RADIANS('PV model'!$B$2))*SIN(RADIANS(H1405)))))))</f>
        <v>5.179953219142301</v>
      </c>
      <c r="M1405" s="3">
        <f t="shared" si="235"/>
        <v>5.179953219142301</v>
      </c>
      <c r="N1405" s="2">
        <f t="shared" si="240"/>
        <v>66.458234361161061</v>
      </c>
      <c r="O1405" s="2">
        <f>IF('PV model'!$B$2&gt;0, 180-N1405,IF('PV model'!$B$2&lt;0,0-N1405,N1405))</f>
        <v>113.54176563883894</v>
      </c>
      <c r="P1405" s="2">
        <f>ABS(O1405-'PV model'!$B$5)</f>
        <v>91.458234361161061</v>
      </c>
      <c r="Q1405" s="3">
        <f t="shared" si="236"/>
        <v>84.820046780857695</v>
      </c>
      <c r="R1405" s="3">
        <f t="shared" si="241"/>
        <v>0</v>
      </c>
      <c r="S1405" s="3">
        <f t="shared" si="237"/>
        <v>2.6460000000000004</v>
      </c>
      <c r="T1405" s="3">
        <f>(0.5*(1-COS(RADIANS(90-$X$3)))*(D1405+E1405)*'PV model'!$B$4)</f>
        <v>0</v>
      </c>
      <c r="U1405" s="3">
        <f t="shared" si="242"/>
        <v>2.6460000000000004</v>
      </c>
      <c r="V1405" s="3">
        <f>('PV model'!$B$13*(U1405/1000)*(1-'PV model'!$B$14*((20+C1405)-25))*'PV model'!$B$10)/'PV model'!$B$12</f>
        <v>0.26280139737600006</v>
      </c>
    </row>
    <row r="1406" spans="1:22" x14ac:dyDescent="0.2">
      <c r="A1406" s="10">
        <f t="shared" si="243"/>
        <v>59</v>
      </c>
      <c r="B1406" s="10">
        <f t="shared" si="244"/>
        <v>9</v>
      </c>
      <c r="C1406" s="23">
        <v>6.4</v>
      </c>
      <c r="D1406" s="24">
        <v>0</v>
      </c>
      <c r="E1406" s="24">
        <v>22.931999999999999</v>
      </c>
      <c r="F1406" s="48"/>
      <c r="G1406" s="48"/>
      <c r="H1406" s="1">
        <f t="shared" si="245"/>
        <v>-8.679265870734632</v>
      </c>
      <c r="I1406" s="1">
        <f t="shared" si="238"/>
        <v>-13.233751085716197</v>
      </c>
      <c r="J1406" s="4">
        <f>B1406+('PV model'!$B$3/15)+(I1406/60)</f>
        <v>8.5027708152380619</v>
      </c>
      <c r="K1406" s="2">
        <f t="shared" si="239"/>
        <v>52.458437771429075</v>
      </c>
      <c r="L1406" s="2">
        <f>DEGREES(ASIN((((COS(RADIANS('PV model'!$B$2))*COS(RADIANS(H1406))*COS(RADIANS(K1406)))+(SIN(RADIANS('PV model'!$B$2))*SIN(RADIANS(H1406)))))))</f>
        <v>12.522130462619005</v>
      </c>
      <c r="M1406" s="3">
        <f t="shared" si="235"/>
        <v>12.522130462619005</v>
      </c>
      <c r="N1406" s="2">
        <f t="shared" si="240"/>
        <v>53.410951490019251</v>
      </c>
      <c r="O1406" s="2">
        <f>IF('PV model'!$B$2&gt;0, 180-N1406,IF('PV model'!$B$2&lt;0,0-N1406,N1406))</f>
        <v>126.58904850998076</v>
      </c>
      <c r="P1406" s="2">
        <f>ABS(O1406-'PV model'!$B$5)</f>
        <v>78.410951490019244</v>
      </c>
      <c r="Q1406" s="3">
        <f t="shared" si="236"/>
        <v>77.477869537380997</v>
      </c>
      <c r="R1406" s="3">
        <f t="shared" si="241"/>
        <v>0</v>
      </c>
      <c r="S1406" s="3">
        <f t="shared" si="237"/>
        <v>22.931999999999999</v>
      </c>
      <c r="T1406" s="3">
        <f>(0.5*(1-COS(RADIANS(90-$X$3)))*(D1406+E1406)*'PV model'!$B$4)</f>
        <v>0</v>
      </c>
      <c r="U1406" s="3">
        <f t="shared" si="242"/>
        <v>22.931999999999999</v>
      </c>
      <c r="V1406" s="3">
        <f>('PV model'!$B$13*(U1406/1000)*(1-'PV model'!$B$14*((20+C1406)-25))*'PV model'!$B$10)/'PV model'!$B$12</f>
        <v>2.2794459367679996</v>
      </c>
    </row>
    <row r="1407" spans="1:22" x14ac:dyDescent="0.2">
      <c r="A1407" s="10">
        <f t="shared" si="243"/>
        <v>59</v>
      </c>
      <c r="B1407" s="10">
        <f t="shared" si="244"/>
        <v>10</v>
      </c>
      <c r="C1407" s="23">
        <v>6.3</v>
      </c>
      <c r="D1407" s="24">
        <v>0</v>
      </c>
      <c r="E1407" s="24">
        <v>53.801999999999992</v>
      </c>
      <c r="F1407" s="48"/>
      <c r="G1407" s="48"/>
      <c r="H1407" s="1">
        <f t="shared" si="245"/>
        <v>-8.679265870734632</v>
      </c>
      <c r="I1407" s="1">
        <f t="shared" si="238"/>
        <v>-13.233751085716197</v>
      </c>
      <c r="J1407" s="4">
        <f>B1407+('PV model'!$B$3/15)+(I1407/60)</f>
        <v>9.5027708152380619</v>
      </c>
      <c r="K1407" s="2">
        <f t="shared" si="239"/>
        <v>37.458437771429075</v>
      </c>
      <c r="L1407" s="2">
        <f>DEGREES(ASIN((((COS(RADIANS('PV model'!$B$2))*COS(RADIANS(H1407))*COS(RADIANS(K1407)))+(SIN(RADIANS('PV model'!$B$2))*SIN(RADIANS(H1407)))))))</f>
        <v>18.6688761372783</v>
      </c>
      <c r="M1407" s="3">
        <f t="shared" si="235"/>
        <v>18.6688761372783</v>
      </c>
      <c r="N1407" s="2">
        <f t="shared" si="240"/>
        <v>39.391191601601015</v>
      </c>
      <c r="O1407" s="2">
        <f>IF('PV model'!$B$2&gt;0, 180-N1407,IF('PV model'!$B$2&lt;0,0-N1407,N1407))</f>
        <v>140.60880839839899</v>
      </c>
      <c r="P1407" s="2">
        <f>ABS(O1407-'PV model'!$B$5)</f>
        <v>64.391191601601008</v>
      </c>
      <c r="Q1407" s="3">
        <f t="shared" si="236"/>
        <v>71.331123862721697</v>
      </c>
      <c r="R1407" s="3">
        <f t="shared" si="241"/>
        <v>0</v>
      </c>
      <c r="S1407" s="3">
        <f t="shared" si="237"/>
        <v>53.801999999999992</v>
      </c>
      <c r="T1407" s="3">
        <f>(0.5*(1-COS(RADIANS(90-$X$3)))*(D1407+E1407)*'PV model'!$B$4)</f>
        <v>0</v>
      </c>
      <c r="U1407" s="3">
        <f t="shared" si="242"/>
        <v>53.801999999999992</v>
      </c>
      <c r="V1407" s="3">
        <f>('PV model'!$B$13*(U1407/1000)*(1-'PV model'!$B$14*((20+C1407)-25))*'PV model'!$B$10)/'PV model'!$B$12</f>
        <v>5.3500820708159997</v>
      </c>
    </row>
    <row r="1408" spans="1:22" x14ac:dyDescent="0.2">
      <c r="A1408" s="10">
        <f t="shared" si="243"/>
        <v>59</v>
      </c>
      <c r="B1408" s="10">
        <f t="shared" si="244"/>
        <v>11</v>
      </c>
      <c r="C1408" s="23">
        <v>6.3</v>
      </c>
      <c r="D1408" s="24">
        <v>0</v>
      </c>
      <c r="E1408" s="24">
        <v>80.262</v>
      </c>
      <c r="F1408" s="48"/>
      <c r="G1408" s="48"/>
      <c r="H1408" s="1">
        <f t="shared" si="245"/>
        <v>-8.679265870734632</v>
      </c>
      <c r="I1408" s="1">
        <f t="shared" si="238"/>
        <v>-13.233751085716197</v>
      </c>
      <c r="J1408" s="4">
        <f>B1408+('PV model'!$B$3/15)+(I1408/60)</f>
        <v>10.502770815238062</v>
      </c>
      <c r="K1408" s="2">
        <f t="shared" si="239"/>
        <v>22.458437771429072</v>
      </c>
      <c r="L1408" s="2">
        <f>DEGREES(ASIN((((COS(RADIANS('PV model'!$B$2))*COS(RADIANS(H1408))*COS(RADIANS(K1408)))+(SIN(RADIANS('PV model'!$B$2))*SIN(RADIANS(H1408)))))))</f>
        <v>23.146954987555006</v>
      </c>
      <c r="M1408" s="3">
        <f t="shared" si="235"/>
        <v>23.146954987555006</v>
      </c>
      <c r="N1408" s="2">
        <f t="shared" si="240"/>
        <v>24.248818051412069</v>
      </c>
      <c r="O1408" s="2">
        <f>IF('PV model'!$B$2&gt;0, 180-N1408,IF('PV model'!$B$2&lt;0,0-N1408,N1408))</f>
        <v>155.75118194858794</v>
      </c>
      <c r="P1408" s="2">
        <f>ABS(O1408-'PV model'!$B$5)</f>
        <v>49.248818051412059</v>
      </c>
      <c r="Q1408" s="3">
        <f t="shared" si="236"/>
        <v>66.853045012444994</v>
      </c>
      <c r="R1408" s="3">
        <f t="shared" si="241"/>
        <v>0</v>
      </c>
      <c r="S1408" s="3">
        <f t="shared" si="237"/>
        <v>80.262</v>
      </c>
      <c r="T1408" s="3">
        <f>(0.5*(1-COS(RADIANS(90-$X$3)))*(D1408+E1408)*'PV model'!$B$4)</f>
        <v>0</v>
      </c>
      <c r="U1408" s="3">
        <f t="shared" si="242"/>
        <v>80.262</v>
      </c>
      <c r="V1408" s="3">
        <f>('PV model'!$B$13*(U1408/1000)*(1-'PV model'!$B$14*((20+C1408)-25))*'PV model'!$B$10)/'PV model'!$B$12</f>
        <v>7.9812699744959996</v>
      </c>
    </row>
    <row r="1409" spans="1:22" x14ac:dyDescent="0.2">
      <c r="A1409" s="10">
        <f t="shared" si="243"/>
        <v>59</v>
      </c>
      <c r="B1409" s="10">
        <f t="shared" si="244"/>
        <v>12</v>
      </c>
      <c r="C1409" s="23">
        <v>6.2</v>
      </c>
      <c r="D1409" s="24">
        <v>0</v>
      </c>
      <c r="E1409" s="24">
        <v>97.902000000000001</v>
      </c>
      <c r="F1409" s="48"/>
      <c r="G1409" s="48"/>
      <c r="H1409" s="1">
        <f t="shared" si="245"/>
        <v>-8.679265870734632</v>
      </c>
      <c r="I1409" s="1">
        <f t="shared" si="238"/>
        <v>-13.233751085716197</v>
      </c>
      <c r="J1409" s="4">
        <f>B1409+('PV model'!$B$3/15)+(I1409/60)</f>
        <v>11.502770815238062</v>
      </c>
      <c r="K1409" s="2">
        <f t="shared" si="239"/>
        <v>7.4584377714290717</v>
      </c>
      <c r="L1409" s="2">
        <f>DEGREES(ASIN((((COS(RADIANS('PV model'!$B$2))*COS(RADIANS(H1409))*COS(RADIANS(K1409)))+(SIN(RADIANS('PV model'!$B$2))*SIN(RADIANS(H1409)))))))</f>
        <v>25.51958224477848</v>
      </c>
      <c r="M1409" s="3">
        <f t="shared" si="235"/>
        <v>25.51958224477848</v>
      </c>
      <c r="N1409" s="2">
        <f t="shared" si="240"/>
        <v>8.174772666425163</v>
      </c>
      <c r="O1409" s="2">
        <f>IF('PV model'!$B$2&gt;0, 180-N1409,IF('PV model'!$B$2&lt;0,0-N1409,N1409))</f>
        <v>171.82522733357484</v>
      </c>
      <c r="P1409" s="2">
        <f>ABS(O1409-'PV model'!$B$5)</f>
        <v>33.174772666425156</v>
      </c>
      <c r="Q1409" s="3">
        <f t="shared" si="236"/>
        <v>64.480417755221524</v>
      </c>
      <c r="R1409" s="3">
        <f t="shared" si="241"/>
        <v>0</v>
      </c>
      <c r="S1409" s="3">
        <f t="shared" si="237"/>
        <v>97.902000000000001</v>
      </c>
      <c r="T1409" s="3">
        <f>(0.5*(1-COS(RADIANS(90-$X$3)))*(D1409+E1409)*'PV model'!$B$4)</f>
        <v>0</v>
      </c>
      <c r="U1409" s="3">
        <f t="shared" si="242"/>
        <v>97.902000000000001</v>
      </c>
      <c r="V1409" s="3">
        <f>('PV model'!$B$13*(U1409/1000)*(1-'PV model'!$B$14*((20+C1409)-25))*'PV model'!$B$10)/'PV model'!$B$12</f>
        <v>9.7393097571839995</v>
      </c>
    </row>
    <row r="1410" spans="1:22" x14ac:dyDescent="0.2">
      <c r="A1410" s="10">
        <f t="shared" si="243"/>
        <v>59</v>
      </c>
      <c r="B1410" s="10">
        <f t="shared" si="244"/>
        <v>13</v>
      </c>
      <c r="C1410" s="23">
        <v>6.1</v>
      </c>
      <c r="D1410" s="24">
        <v>0</v>
      </c>
      <c r="E1410" s="24">
        <v>104.958</v>
      </c>
      <c r="F1410" s="48"/>
      <c r="G1410" s="48"/>
      <c r="H1410" s="1">
        <f t="shared" si="245"/>
        <v>-8.679265870734632</v>
      </c>
      <c r="I1410" s="1">
        <f t="shared" si="238"/>
        <v>-13.233751085716197</v>
      </c>
      <c r="J1410" s="4">
        <f>B1410+('PV model'!$B$3/15)+(I1410/60)</f>
        <v>12.502770815238062</v>
      </c>
      <c r="K1410" s="2">
        <f t="shared" si="239"/>
        <v>-7.5415622285709283</v>
      </c>
      <c r="L1410" s="2">
        <f>DEGREES(ASIN((((COS(RADIANS('PV model'!$B$2))*COS(RADIANS(H1410))*COS(RADIANS(K1410)))+(SIN(RADIANS('PV model'!$B$2))*SIN(RADIANS(H1410)))))))</f>
        <v>25.512850573666711</v>
      </c>
      <c r="M1410" s="3">
        <f t="shared" si="235"/>
        <v>25.512850573666711</v>
      </c>
      <c r="N1410" s="2">
        <f t="shared" si="240"/>
        <v>-8.2655202430577788</v>
      </c>
      <c r="O1410" s="2">
        <f>IF('PV model'!$B$2&gt;0, 180-N1410,IF('PV model'!$B$2&lt;0,0-N1410,N1410))</f>
        <v>188.26552024305778</v>
      </c>
      <c r="P1410" s="2">
        <f>ABS(O1410-'PV model'!$B$5)</f>
        <v>16.734479756942221</v>
      </c>
      <c r="Q1410" s="3">
        <f t="shared" si="236"/>
        <v>64.487149426333289</v>
      </c>
      <c r="R1410" s="3">
        <f t="shared" si="241"/>
        <v>0</v>
      </c>
      <c r="S1410" s="3">
        <f t="shared" si="237"/>
        <v>104.958</v>
      </c>
      <c r="T1410" s="3">
        <f>(0.5*(1-COS(RADIANS(90-$X$3)))*(D1410+E1410)*'PV model'!$B$4)</f>
        <v>0</v>
      </c>
      <c r="U1410" s="3">
        <f t="shared" si="242"/>
        <v>104.958</v>
      </c>
      <c r="V1410" s="3">
        <f>('PV model'!$B$13*(U1410/1000)*(1-'PV model'!$B$14*((20+C1410)-25))*'PV model'!$B$10)/'PV model'!$B$12</f>
        <v>10.445438632607999</v>
      </c>
    </row>
    <row r="1411" spans="1:22" x14ac:dyDescent="0.2">
      <c r="A1411" s="10">
        <f t="shared" si="243"/>
        <v>59</v>
      </c>
      <c r="B1411" s="10">
        <f t="shared" si="244"/>
        <v>14</v>
      </c>
      <c r="C1411" s="23">
        <v>5.9</v>
      </c>
      <c r="D1411" s="24">
        <v>0</v>
      </c>
      <c r="E1411" s="24">
        <v>99.665999999999997</v>
      </c>
      <c r="F1411" s="48"/>
      <c r="G1411" s="48"/>
      <c r="H1411" s="1">
        <f t="shared" si="245"/>
        <v>-8.679265870734632</v>
      </c>
      <c r="I1411" s="1">
        <f t="shared" si="238"/>
        <v>-13.233751085716197</v>
      </c>
      <c r="J1411" s="4">
        <f>B1411+('PV model'!$B$3/15)+(I1411/60)</f>
        <v>13.502770815238062</v>
      </c>
      <c r="K1411" s="2">
        <f t="shared" si="239"/>
        <v>-22.541562228570928</v>
      </c>
      <c r="L1411" s="2">
        <f>DEGREES(ASIN((((COS(RADIANS('PV model'!$B$2))*COS(RADIANS(H1411))*COS(RADIANS(K1411)))+(SIN(RADIANS('PV model'!$B$2))*SIN(RADIANS(H1411)))))))</f>
        <v>23.127585794262071</v>
      </c>
      <c r="M1411" s="3">
        <f t="shared" si="235"/>
        <v>23.127585794262071</v>
      </c>
      <c r="N1411" s="2">
        <f t="shared" si="240"/>
        <v>-24.335660261162612</v>
      </c>
      <c r="O1411" s="2">
        <f>IF('PV model'!$B$2&gt;0, 180-N1411,IF('PV model'!$B$2&lt;0,0-N1411,N1411))</f>
        <v>204.33566026116262</v>
      </c>
      <c r="P1411" s="2">
        <f>ABS(O1411-'PV model'!$B$5)</f>
        <v>0.66433973883738417</v>
      </c>
      <c r="Q1411" s="3">
        <f t="shared" si="236"/>
        <v>66.872414205737925</v>
      </c>
      <c r="R1411" s="3">
        <f t="shared" si="241"/>
        <v>0</v>
      </c>
      <c r="S1411" s="3">
        <f t="shared" si="237"/>
        <v>99.665999999999997</v>
      </c>
      <c r="T1411" s="3">
        <f>(0.5*(1-COS(RADIANS(90-$X$3)))*(D1411+E1411)*'PV model'!$B$4)</f>
        <v>0</v>
      </c>
      <c r="U1411" s="3">
        <f t="shared" si="242"/>
        <v>99.665999999999997</v>
      </c>
      <c r="V1411" s="3">
        <f>('PV model'!$B$13*(U1411/1000)*(1-'PV model'!$B$14*((20+C1411)-25))*'PV model'!$B$10)/'PV model'!$B$12</f>
        <v>9.9267479519039981</v>
      </c>
    </row>
    <row r="1412" spans="1:22" x14ac:dyDescent="0.2">
      <c r="A1412" s="10">
        <f t="shared" si="243"/>
        <v>59</v>
      </c>
      <c r="B1412" s="10">
        <f t="shared" si="244"/>
        <v>15</v>
      </c>
      <c r="C1412" s="23">
        <v>5.8</v>
      </c>
      <c r="D1412" s="24">
        <v>0</v>
      </c>
      <c r="E1412" s="24">
        <v>83.789999999999992</v>
      </c>
      <c r="F1412" s="48"/>
      <c r="G1412" s="48"/>
      <c r="H1412" s="1">
        <f t="shared" si="245"/>
        <v>-8.679265870734632</v>
      </c>
      <c r="I1412" s="1">
        <f t="shared" si="238"/>
        <v>-13.233751085716197</v>
      </c>
      <c r="J1412" s="4">
        <f>B1412+('PV model'!$B$3/15)+(I1412/60)</f>
        <v>14.502770815238062</v>
      </c>
      <c r="K1412" s="2">
        <f t="shared" si="239"/>
        <v>-37.541562228570925</v>
      </c>
      <c r="L1412" s="2">
        <f>DEGREES(ASIN((((COS(RADIANS('PV model'!$B$2))*COS(RADIANS(H1412))*COS(RADIANS(K1412)))+(SIN(RADIANS('PV model'!$B$2))*SIN(RADIANS(H1412)))))))</f>
        <v>18.638971572148119</v>
      </c>
      <c r="M1412" s="3">
        <f t="shared" si="235"/>
        <v>18.638971572148119</v>
      </c>
      <c r="N1412" s="2">
        <f t="shared" si="240"/>
        <v>-39.471973113092112</v>
      </c>
      <c r="O1412" s="2">
        <f>IF('PV model'!$B$2&gt;0, 180-N1412,IF('PV model'!$B$2&lt;0,0-N1412,N1412))</f>
        <v>219.4719731130921</v>
      </c>
      <c r="P1412" s="2">
        <f>ABS(O1412-'PV model'!$B$5)</f>
        <v>14.471973113092105</v>
      </c>
      <c r="Q1412" s="3">
        <f t="shared" si="236"/>
        <v>71.361028427851892</v>
      </c>
      <c r="R1412" s="3">
        <f t="shared" si="241"/>
        <v>0</v>
      </c>
      <c r="S1412" s="3">
        <f t="shared" si="237"/>
        <v>83.789999999999992</v>
      </c>
      <c r="T1412" s="3">
        <f>(0.5*(1-COS(RADIANS(90-$X$3)))*(D1412+E1412)*'PV model'!$B$4)</f>
        <v>0</v>
      </c>
      <c r="U1412" s="3">
        <f t="shared" si="242"/>
        <v>83.789999999999992</v>
      </c>
      <c r="V1412" s="3">
        <f>('PV model'!$B$13*(U1412/1000)*(1-'PV model'!$B$14*((20+C1412)-25))*'PV model'!$B$10)/'PV model'!$B$12</f>
        <v>8.3488463251199985</v>
      </c>
    </row>
    <row r="1413" spans="1:22" x14ac:dyDescent="0.2">
      <c r="A1413" s="10">
        <f t="shared" si="243"/>
        <v>59</v>
      </c>
      <c r="B1413" s="10">
        <f t="shared" si="244"/>
        <v>16</v>
      </c>
      <c r="C1413" s="23">
        <v>5.5</v>
      </c>
      <c r="D1413" s="24">
        <v>0</v>
      </c>
      <c r="E1413" s="24">
        <v>58.211999999999996</v>
      </c>
      <c r="F1413" s="48"/>
      <c r="G1413" s="48"/>
      <c r="H1413" s="1">
        <f t="shared" si="245"/>
        <v>-8.679265870734632</v>
      </c>
      <c r="I1413" s="1">
        <f t="shared" si="238"/>
        <v>-13.233751085716197</v>
      </c>
      <c r="J1413" s="4">
        <f>B1413+('PV model'!$B$3/15)+(I1413/60)</f>
        <v>15.502770815238062</v>
      </c>
      <c r="K1413" s="2">
        <f t="shared" si="239"/>
        <v>-52.541562228570925</v>
      </c>
      <c r="L1413" s="2">
        <f>DEGREES(ASIN((((COS(RADIANS('PV model'!$B$2))*COS(RADIANS(H1413))*COS(RADIANS(K1413)))+(SIN(RADIANS('PV model'!$B$2))*SIN(RADIANS(H1413)))))))</f>
        <v>12.484308385236348</v>
      </c>
      <c r="M1413" s="3">
        <f t="shared" si="235"/>
        <v>12.484308385236348</v>
      </c>
      <c r="N1413" s="2">
        <f t="shared" si="240"/>
        <v>-53.485674441387687</v>
      </c>
      <c r="O1413" s="2">
        <f>IF('PV model'!$B$2&gt;0, 180-N1413,IF('PV model'!$B$2&lt;0,0-N1413,N1413))</f>
        <v>233.48567444138769</v>
      </c>
      <c r="P1413" s="2">
        <f>ABS(O1413-'PV model'!$B$5)</f>
        <v>28.485674441387687</v>
      </c>
      <c r="Q1413" s="3">
        <f t="shared" si="236"/>
        <v>77.515691614763654</v>
      </c>
      <c r="R1413" s="3">
        <f t="shared" si="241"/>
        <v>0</v>
      </c>
      <c r="S1413" s="3">
        <f t="shared" si="237"/>
        <v>58.211999999999996</v>
      </c>
      <c r="T1413" s="3">
        <f>(0.5*(1-COS(RADIANS(90-$X$3)))*(D1413+E1413)*'PV model'!$B$4)</f>
        <v>0</v>
      </c>
      <c r="U1413" s="3">
        <f t="shared" si="242"/>
        <v>58.211999999999996</v>
      </c>
      <c r="V1413" s="3">
        <f>('PV model'!$B$13*(U1413/1000)*(1-'PV model'!$B$14*((20+C1413)-25))*'PV model'!$B$10)/'PV model'!$B$12</f>
        <v>5.8072337769599995</v>
      </c>
    </row>
    <row r="1414" spans="1:22" x14ac:dyDescent="0.2">
      <c r="A1414" s="10">
        <f t="shared" si="243"/>
        <v>59</v>
      </c>
      <c r="B1414" s="10">
        <f t="shared" si="244"/>
        <v>17</v>
      </c>
      <c r="C1414" s="23">
        <v>5.3</v>
      </c>
      <c r="D1414" s="24">
        <v>0</v>
      </c>
      <c r="E1414" s="24">
        <v>28.224</v>
      </c>
      <c r="F1414" s="48"/>
      <c r="G1414" s="48"/>
      <c r="H1414" s="1">
        <f t="shared" si="245"/>
        <v>-8.679265870734632</v>
      </c>
      <c r="I1414" s="1">
        <f t="shared" si="238"/>
        <v>-13.233751085716197</v>
      </c>
      <c r="J1414" s="4">
        <f>B1414+('PV model'!$B$3/15)+(I1414/60)</f>
        <v>16.502770815238062</v>
      </c>
      <c r="K1414" s="2">
        <f t="shared" si="239"/>
        <v>-67.541562228570925</v>
      </c>
      <c r="L1414" s="2">
        <f>DEGREES(ASIN((((COS(RADIANS('PV model'!$B$2))*COS(RADIANS(H1414))*COS(RADIANS(K1414)))+(SIN(RADIANS('PV model'!$B$2))*SIN(RADIANS(H1414)))))))</f>
        <v>5.1367781897889273</v>
      </c>
      <c r="M1414" s="3">
        <f t="shared" ref="M1414:M1477" si="246">IF(L1414&gt;0, L1414, 0)</f>
        <v>5.1367781897889273</v>
      </c>
      <c r="N1414" s="2">
        <f t="shared" si="240"/>
        <v>-66.528434672923083</v>
      </c>
      <c r="O1414" s="2">
        <f>IF('PV model'!$B$2&gt;0, 180-N1414,IF('PV model'!$B$2&lt;0,0-N1414,N1414))</f>
        <v>246.52843467292308</v>
      </c>
      <c r="P1414" s="2">
        <f>ABS(O1414-'PV model'!$B$5)</f>
        <v>41.528434672923083</v>
      </c>
      <c r="Q1414" s="3">
        <f t="shared" ref="Q1414:Q1477" si="247">DEGREES(ACOS((SIN(RADIANS(L1414))*COS(RADIANS(90-$X$3))+COS(RADIANS(L1414))*COS(RADIANS(P1414))*SIN(RADIANS(90-$X$3)))))</f>
        <v>84.863221810211073</v>
      </c>
      <c r="R1414" s="3">
        <f t="shared" si="241"/>
        <v>0</v>
      </c>
      <c r="S1414" s="3">
        <f t="shared" ref="S1414:S1477" si="248">IF($Z$3=TRUE, IF(E1414=0,0,E1414*(0.5*(1+COS(RADIANS(90-$X$3))*(1+(1-(E1414^2/(D1414+E1414)^2))*(SIN(RADIANS(0.5*$X$3))^3)))*(1+(1-(E1414^2/(D1414+E1414)^2))*(COS(RADIANS(Q1414))^2)*(SIN(RADIANS(90-L1414))^3)))), IF(E1414=0,0,E1414*(0.5*(1+COS(RADIANS(90-$X$3))))))</f>
        <v>28.224</v>
      </c>
      <c r="T1414" s="3">
        <f>(0.5*(1-COS(RADIANS(90-$X$3)))*(D1414+E1414)*'PV model'!$B$4)</f>
        <v>0</v>
      </c>
      <c r="U1414" s="3">
        <f t="shared" si="242"/>
        <v>28.224</v>
      </c>
      <c r="V1414" s="3">
        <f>('PV model'!$B$13*(U1414/1000)*(1-'PV model'!$B$14*((20+C1414)-25))*'PV model'!$B$10)/'PV model'!$B$12</f>
        <v>2.8178855147519997</v>
      </c>
    </row>
    <row r="1415" spans="1:22" x14ac:dyDescent="0.2">
      <c r="A1415" s="10">
        <f t="shared" si="243"/>
        <v>59</v>
      </c>
      <c r="B1415" s="10">
        <f t="shared" si="244"/>
        <v>18</v>
      </c>
      <c r="C1415" s="23">
        <v>5</v>
      </c>
      <c r="D1415" s="24">
        <v>0</v>
      </c>
      <c r="E1415" s="24">
        <v>4.41</v>
      </c>
      <c r="F1415" s="48"/>
      <c r="G1415" s="48"/>
      <c r="H1415" s="1">
        <f t="shared" si="245"/>
        <v>-8.679265870734632</v>
      </c>
      <c r="I1415" s="1">
        <f t="shared" ref="I1415:I1478" si="249">9.87*SIN(RADIANS(1.978*A1415-160.22))-7.53*COS(RADIANS(0.989*A1415-80.11))-1.5*SIN((RADIANS(0.989*A1415-80.11)))</f>
        <v>-13.233751085716197</v>
      </c>
      <c r="J1415" s="4">
        <f>B1415+('PV model'!$B$3/15)+(I1415/60)</f>
        <v>17.502770815238062</v>
      </c>
      <c r="K1415" s="2">
        <f t="shared" ref="K1415:K1478" si="250">15*(12-J1415)</f>
        <v>-82.541562228570925</v>
      </c>
      <c r="L1415" s="2">
        <f>DEGREES(ASIN((((COS(RADIANS('PV model'!$B$2))*COS(RADIANS(H1415))*COS(RADIANS(K1415)))+(SIN(RADIANS('PV model'!$B$2))*SIN(RADIANS(H1415)))))))</f>
        <v>-2.9624611993175756</v>
      </c>
      <c r="M1415" s="3">
        <f t="shared" si="246"/>
        <v>0</v>
      </c>
      <c r="N1415" s="2">
        <f t="shared" ref="N1415:N1478" si="251">DEGREES(ASIN((COS(RADIANS(H1415))*SIN(RADIANS(K1415)))/COS(RADIANS(L1415))))</f>
        <v>-78.960795710470578</v>
      </c>
      <c r="O1415" s="2">
        <f>IF('PV model'!$B$2&gt;0, 180-N1415,IF('PV model'!$B$2&lt;0,0-N1415,N1415))</f>
        <v>258.96079571047056</v>
      </c>
      <c r="P1415" s="2">
        <f>ABS(O1415-'PV model'!$B$5)</f>
        <v>53.960795710470563</v>
      </c>
      <c r="Q1415" s="3">
        <f t="shared" si="247"/>
        <v>92.962461199317588</v>
      </c>
      <c r="R1415" s="3">
        <f t="shared" ref="R1415:R1478" si="252">IF(D1415=0,0,D1415*COS(RADIANS(Q1415))/SIN(RADIANS(L1415)))</f>
        <v>0</v>
      </c>
      <c r="S1415" s="3">
        <f t="shared" si="248"/>
        <v>4.41</v>
      </c>
      <c r="T1415" s="3">
        <f>(0.5*(1-COS(RADIANS(90-$X$3)))*(D1415+E1415)*'PV model'!$B$4)</f>
        <v>0</v>
      </c>
      <c r="U1415" s="3">
        <f t="shared" ref="U1415:U1478" si="253">R1415+S1415+T1415</f>
        <v>4.41</v>
      </c>
      <c r="V1415" s="3">
        <f>('PV model'!$B$13*(U1415/1000)*(1-'PV model'!$B$14*((20+C1415)-25))*'PV model'!$B$10)/'PV model'!$B$12</f>
        <v>0.44082359999999998</v>
      </c>
    </row>
    <row r="1416" spans="1:22" x14ac:dyDescent="0.2">
      <c r="A1416" s="10">
        <f t="shared" ref="A1416:A1479" si="254">IF(B1416&gt;1,A1415,A1415+1)</f>
        <v>59</v>
      </c>
      <c r="B1416" s="10">
        <f t="shared" ref="B1416:B1479" si="255">IF(B1415&lt;24,B1415+1,1)</f>
        <v>19</v>
      </c>
      <c r="C1416" s="23">
        <v>4.7</v>
      </c>
      <c r="D1416" s="24">
        <v>0</v>
      </c>
      <c r="E1416" s="24">
        <v>0</v>
      </c>
      <c r="F1416" s="48"/>
      <c r="G1416" s="48"/>
      <c r="H1416" s="1">
        <f t="shared" ref="H1416:H1479" si="256">(23.465*SIN(RADIANS(280.1+0.9863*A1416)))</f>
        <v>-8.679265870734632</v>
      </c>
      <c r="I1416" s="1">
        <f t="shared" si="249"/>
        <v>-13.233751085716197</v>
      </c>
      <c r="J1416" s="4">
        <f>B1416+('PV model'!$B$3/15)+(I1416/60)</f>
        <v>18.502770815238062</v>
      </c>
      <c r="K1416" s="2">
        <f t="shared" si="250"/>
        <v>-97.541562228570925</v>
      </c>
      <c r="L1416" s="2">
        <f>DEGREES(ASIN((((COS(RADIANS('PV model'!$B$2))*COS(RADIANS(H1416))*COS(RADIANS(K1416)))+(SIN(RADIANS('PV model'!$B$2))*SIN(RADIANS(H1416)))))))</f>
        <v>-11.411266707030611</v>
      </c>
      <c r="M1416" s="3">
        <f t="shared" si="246"/>
        <v>0</v>
      </c>
      <c r="N1416" s="2">
        <f t="shared" si="251"/>
        <v>-88.74602426468239</v>
      </c>
      <c r="O1416" s="2">
        <f>IF('PV model'!$B$2&gt;0, 180-N1416,IF('PV model'!$B$2&lt;0,0-N1416,N1416))</f>
        <v>268.74602426468238</v>
      </c>
      <c r="P1416" s="2">
        <f>ABS(O1416-'PV model'!$B$5)</f>
        <v>63.746024264682376</v>
      </c>
      <c r="Q1416" s="3">
        <f t="shared" si="247"/>
        <v>101.41126670703061</v>
      </c>
      <c r="R1416" s="3">
        <f t="shared" si="252"/>
        <v>0</v>
      </c>
      <c r="S1416" s="3">
        <f t="shared" si="248"/>
        <v>0</v>
      </c>
      <c r="T1416" s="3">
        <f>(0.5*(1-COS(RADIANS(90-$X$3)))*(D1416+E1416)*'PV model'!$B$4)</f>
        <v>0</v>
      </c>
      <c r="U1416" s="3">
        <f t="shared" si="253"/>
        <v>0</v>
      </c>
      <c r="V1416" s="3">
        <f>('PV model'!$B$13*(U1416/1000)*(1-'PV model'!$B$14*((20+C1416)-25))*'PV model'!$B$10)/'PV model'!$B$12</f>
        <v>0</v>
      </c>
    </row>
    <row r="1417" spans="1:22" x14ac:dyDescent="0.2">
      <c r="A1417" s="10">
        <f t="shared" si="254"/>
        <v>59</v>
      </c>
      <c r="B1417" s="10">
        <f t="shared" si="255"/>
        <v>20</v>
      </c>
      <c r="C1417" s="23">
        <v>4.4000000000000004</v>
      </c>
      <c r="D1417" s="24">
        <v>0</v>
      </c>
      <c r="E1417" s="24">
        <v>0</v>
      </c>
      <c r="F1417" s="48"/>
      <c r="G1417" s="48"/>
      <c r="H1417" s="1">
        <f t="shared" si="256"/>
        <v>-8.679265870734632</v>
      </c>
      <c r="I1417" s="1">
        <f t="shared" si="249"/>
        <v>-13.233751085716197</v>
      </c>
      <c r="J1417" s="4">
        <f>B1417+('PV model'!$B$3/15)+(I1417/60)</f>
        <v>19.502770815238062</v>
      </c>
      <c r="K1417" s="2">
        <f t="shared" si="250"/>
        <v>-112.54156222857092</v>
      </c>
      <c r="L1417" s="2">
        <f>DEGREES(ASIN((((COS(RADIANS('PV model'!$B$2))*COS(RADIANS(H1417))*COS(RADIANS(K1417)))+(SIN(RADIANS('PV model'!$B$2))*SIN(RADIANS(H1417)))))))</f>
        <v>-19.816600947612006</v>
      </c>
      <c r="M1417" s="3">
        <f t="shared" si="246"/>
        <v>0</v>
      </c>
      <c r="N1417" s="2">
        <f t="shared" si="251"/>
        <v>-76.047356625136942</v>
      </c>
      <c r="O1417" s="2">
        <f>IF('PV model'!$B$2&gt;0, 180-N1417,IF('PV model'!$B$2&lt;0,0-N1417,N1417))</f>
        <v>256.04735662513696</v>
      </c>
      <c r="P1417" s="2">
        <f>ABS(O1417-'PV model'!$B$5)</f>
        <v>51.047356625136956</v>
      </c>
      <c r="Q1417" s="3">
        <f t="shared" si="247"/>
        <v>109.816600947612</v>
      </c>
      <c r="R1417" s="3">
        <f t="shared" si="252"/>
        <v>0</v>
      </c>
      <c r="S1417" s="3">
        <f t="shared" si="248"/>
        <v>0</v>
      </c>
      <c r="T1417" s="3">
        <f>(0.5*(1-COS(RADIANS(90-$X$3)))*(D1417+E1417)*'PV model'!$B$4)</f>
        <v>0</v>
      </c>
      <c r="U1417" s="3">
        <f t="shared" si="253"/>
        <v>0</v>
      </c>
      <c r="V1417" s="3">
        <f>('PV model'!$B$13*(U1417/1000)*(1-'PV model'!$B$14*((20+C1417)-25))*'PV model'!$B$10)/'PV model'!$B$12</f>
        <v>0</v>
      </c>
    </row>
    <row r="1418" spans="1:22" x14ac:dyDescent="0.2">
      <c r="A1418" s="10">
        <f t="shared" si="254"/>
        <v>59</v>
      </c>
      <c r="B1418" s="10">
        <f t="shared" si="255"/>
        <v>21</v>
      </c>
      <c r="C1418" s="23">
        <v>4.0999999999999996</v>
      </c>
      <c r="D1418" s="24">
        <v>0</v>
      </c>
      <c r="E1418" s="24">
        <v>0</v>
      </c>
      <c r="F1418" s="48"/>
      <c r="G1418" s="48"/>
      <c r="H1418" s="1">
        <f t="shared" si="256"/>
        <v>-8.679265870734632</v>
      </c>
      <c r="I1418" s="1">
        <f t="shared" si="249"/>
        <v>-13.233751085716197</v>
      </c>
      <c r="J1418" s="4">
        <f>B1418+('PV model'!$B$3/15)+(I1418/60)</f>
        <v>20.502770815238062</v>
      </c>
      <c r="K1418" s="2">
        <f t="shared" si="250"/>
        <v>-127.54156222857092</v>
      </c>
      <c r="L1418" s="2">
        <f>DEGREES(ASIN((((COS(RADIANS('PV model'!$B$2))*COS(RADIANS(H1418))*COS(RADIANS(K1418)))+(SIN(RADIANS('PV model'!$B$2))*SIN(RADIANS(H1418)))))))</f>
        <v>-27.745374735025589</v>
      </c>
      <c r="M1418" s="3">
        <f t="shared" si="246"/>
        <v>0</v>
      </c>
      <c r="N1418" s="2">
        <f t="shared" si="251"/>
        <v>-62.332867686628418</v>
      </c>
      <c r="O1418" s="2">
        <f>IF('PV model'!$B$2&gt;0, 180-N1418,IF('PV model'!$B$2&lt;0,0-N1418,N1418))</f>
        <v>242.33286768662842</v>
      </c>
      <c r="P1418" s="2">
        <f>ABS(O1418-'PV model'!$B$5)</f>
        <v>37.332867686628418</v>
      </c>
      <c r="Q1418" s="3">
        <f t="shared" si="247"/>
        <v>117.74537473502558</v>
      </c>
      <c r="R1418" s="3">
        <f t="shared" si="252"/>
        <v>0</v>
      </c>
      <c r="S1418" s="3">
        <f t="shared" si="248"/>
        <v>0</v>
      </c>
      <c r="T1418" s="3">
        <f>(0.5*(1-COS(RADIANS(90-$X$3)))*(D1418+E1418)*'PV model'!$B$4)</f>
        <v>0</v>
      </c>
      <c r="U1418" s="3">
        <f t="shared" si="253"/>
        <v>0</v>
      </c>
      <c r="V1418" s="3">
        <f>('PV model'!$B$13*(U1418/1000)*(1-'PV model'!$B$14*((20+C1418)-25))*'PV model'!$B$10)/'PV model'!$B$12</f>
        <v>0</v>
      </c>
    </row>
    <row r="1419" spans="1:22" x14ac:dyDescent="0.2">
      <c r="A1419" s="10">
        <f t="shared" si="254"/>
        <v>59</v>
      </c>
      <c r="B1419" s="10">
        <f t="shared" si="255"/>
        <v>22</v>
      </c>
      <c r="C1419" s="23">
        <v>3.8</v>
      </c>
      <c r="D1419" s="24">
        <v>0</v>
      </c>
      <c r="E1419" s="24">
        <v>0</v>
      </c>
      <c r="F1419" s="48"/>
      <c r="G1419" s="48"/>
      <c r="H1419" s="1">
        <f t="shared" si="256"/>
        <v>-8.679265870734632</v>
      </c>
      <c r="I1419" s="1">
        <f t="shared" si="249"/>
        <v>-13.233751085716197</v>
      </c>
      <c r="J1419" s="4">
        <f>B1419+('PV model'!$B$3/15)+(I1419/60)</f>
        <v>21.502770815238062</v>
      </c>
      <c r="K1419" s="2">
        <f t="shared" si="250"/>
        <v>-142.54156222857094</v>
      </c>
      <c r="L1419" s="2">
        <f>DEGREES(ASIN((((COS(RADIANS('PV model'!$B$2))*COS(RADIANS(H1419))*COS(RADIANS(K1419)))+(SIN(RADIANS('PV model'!$B$2))*SIN(RADIANS(H1419)))))))</f>
        <v>-34.668315463254963</v>
      </c>
      <c r="M1419" s="3">
        <f t="shared" si="246"/>
        <v>0</v>
      </c>
      <c r="N1419" s="2">
        <f t="shared" si="251"/>
        <v>-46.970685269863303</v>
      </c>
      <c r="O1419" s="2">
        <f>IF('PV model'!$B$2&gt;0, 180-N1419,IF('PV model'!$B$2&lt;0,0-N1419,N1419))</f>
        <v>226.97068526986331</v>
      </c>
      <c r="P1419" s="2">
        <f>ABS(O1419-'PV model'!$B$5)</f>
        <v>21.97068526986331</v>
      </c>
      <c r="Q1419" s="3">
        <f t="shared" si="247"/>
        <v>124.66831546325497</v>
      </c>
      <c r="R1419" s="3">
        <f t="shared" si="252"/>
        <v>0</v>
      </c>
      <c r="S1419" s="3">
        <f t="shared" si="248"/>
        <v>0</v>
      </c>
      <c r="T1419" s="3">
        <f>(0.5*(1-COS(RADIANS(90-$X$3)))*(D1419+E1419)*'PV model'!$B$4)</f>
        <v>0</v>
      </c>
      <c r="U1419" s="3">
        <f t="shared" si="253"/>
        <v>0</v>
      </c>
      <c r="V1419" s="3">
        <f>('PV model'!$B$13*(U1419/1000)*(1-'PV model'!$B$14*((20+C1419)-25))*'PV model'!$B$10)/'PV model'!$B$12</f>
        <v>0</v>
      </c>
    </row>
    <row r="1420" spans="1:22" x14ac:dyDescent="0.2">
      <c r="A1420" s="10">
        <f t="shared" si="254"/>
        <v>59</v>
      </c>
      <c r="B1420" s="10">
        <f t="shared" si="255"/>
        <v>23</v>
      </c>
      <c r="C1420" s="23">
        <v>3.4</v>
      </c>
      <c r="D1420" s="24">
        <v>0</v>
      </c>
      <c r="E1420" s="24">
        <v>0</v>
      </c>
      <c r="F1420" s="48"/>
      <c r="G1420" s="48"/>
      <c r="H1420" s="1">
        <f t="shared" si="256"/>
        <v>-8.679265870734632</v>
      </c>
      <c r="I1420" s="1">
        <f t="shared" si="249"/>
        <v>-13.233751085716197</v>
      </c>
      <c r="J1420" s="4">
        <f>B1420+('PV model'!$B$3/15)+(I1420/60)</f>
        <v>22.502770815238062</v>
      </c>
      <c r="K1420" s="2">
        <f t="shared" si="250"/>
        <v>-157.54156222857094</v>
      </c>
      <c r="L1420" s="2">
        <f>DEGREES(ASIN((((COS(RADIANS('PV model'!$B$2))*COS(RADIANS(H1420))*COS(RADIANS(K1420)))+(SIN(RADIANS('PV model'!$B$2))*SIN(RADIANS(H1420)))))))</f>
        <v>-39.927456008818801</v>
      </c>
      <c r="M1420" s="3">
        <f t="shared" si="246"/>
        <v>0</v>
      </c>
      <c r="N1420" s="2">
        <f t="shared" si="251"/>
        <v>-29.501696371695438</v>
      </c>
      <c r="O1420" s="2">
        <f>IF('PV model'!$B$2&gt;0, 180-N1420,IF('PV model'!$B$2&lt;0,0-N1420,N1420))</f>
        <v>209.50169637169543</v>
      </c>
      <c r="P1420" s="2">
        <f>ABS(O1420-'PV model'!$B$5)</f>
        <v>4.5016963716954308</v>
      </c>
      <c r="Q1420" s="3">
        <f t="shared" si="247"/>
        <v>129.92745600881881</v>
      </c>
      <c r="R1420" s="3">
        <f t="shared" si="252"/>
        <v>0</v>
      </c>
      <c r="S1420" s="3">
        <f t="shared" si="248"/>
        <v>0</v>
      </c>
      <c r="T1420" s="3">
        <f>(0.5*(1-COS(RADIANS(90-$X$3)))*(D1420+E1420)*'PV model'!$B$4)</f>
        <v>0</v>
      </c>
      <c r="U1420" s="3">
        <f t="shared" si="253"/>
        <v>0</v>
      </c>
      <c r="V1420" s="3">
        <f>('PV model'!$B$13*(U1420/1000)*(1-'PV model'!$B$14*((20+C1420)-25))*'PV model'!$B$10)/'PV model'!$B$12</f>
        <v>0</v>
      </c>
    </row>
    <row r="1421" spans="1:22" x14ac:dyDescent="0.2">
      <c r="A1421" s="10">
        <f t="shared" si="254"/>
        <v>59</v>
      </c>
      <c r="B1421" s="10">
        <f t="shared" si="255"/>
        <v>24</v>
      </c>
      <c r="C1421" s="23">
        <v>3</v>
      </c>
      <c r="D1421" s="24">
        <v>0</v>
      </c>
      <c r="E1421" s="24">
        <v>0</v>
      </c>
      <c r="F1421" s="48"/>
      <c r="G1421" s="48"/>
      <c r="H1421" s="1">
        <f t="shared" si="256"/>
        <v>-8.679265870734632</v>
      </c>
      <c r="I1421" s="1">
        <f t="shared" si="249"/>
        <v>-13.233751085716197</v>
      </c>
      <c r="J1421" s="4">
        <f>B1421+('PV model'!$B$3/15)+(I1421/60)</f>
        <v>23.502770815238062</v>
      </c>
      <c r="K1421" s="2">
        <f t="shared" si="250"/>
        <v>-172.54156222857094</v>
      </c>
      <c r="L1421" s="2">
        <f>DEGREES(ASIN((((COS(RADIANS('PV model'!$B$2))*COS(RADIANS(H1421))*COS(RADIANS(K1421)))+(SIN(RADIANS('PV model'!$B$2))*SIN(RADIANS(H1421)))))))</f>
        <v>-42.808171224033991</v>
      </c>
      <c r="M1421" s="3">
        <f t="shared" si="246"/>
        <v>0</v>
      </c>
      <c r="N1421" s="2">
        <f t="shared" si="251"/>
        <v>-10.073480090068086</v>
      </c>
      <c r="O1421" s="2">
        <f>IF('PV model'!$B$2&gt;0, 180-N1421,IF('PV model'!$B$2&lt;0,0-N1421,N1421))</f>
        <v>190.07348009006807</v>
      </c>
      <c r="P1421" s="2">
        <f>ABS(O1421-'PV model'!$B$5)</f>
        <v>14.926519909931926</v>
      </c>
      <c r="Q1421" s="3">
        <f t="shared" si="247"/>
        <v>132.808171224034</v>
      </c>
      <c r="R1421" s="3">
        <f t="shared" si="252"/>
        <v>0</v>
      </c>
      <c r="S1421" s="3">
        <f t="shared" si="248"/>
        <v>0</v>
      </c>
      <c r="T1421" s="3">
        <f>(0.5*(1-COS(RADIANS(90-$X$3)))*(D1421+E1421)*'PV model'!$B$4)</f>
        <v>0</v>
      </c>
      <c r="U1421" s="3">
        <f t="shared" si="253"/>
        <v>0</v>
      </c>
      <c r="V1421" s="3">
        <f>('PV model'!$B$13*(U1421/1000)*(1-'PV model'!$B$14*((20+C1421)-25))*'PV model'!$B$10)/'PV model'!$B$12</f>
        <v>0</v>
      </c>
    </row>
    <row r="1422" spans="1:22" x14ac:dyDescent="0.2">
      <c r="A1422" s="10">
        <f t="shared" si="254"/>
        <v>60</v>
      </c>
      <c r="B1422" s="10">
        <f t="shared" si="255"/>
        <v>1</v>
      </c>
      <c r="C1422" s="23">
        <v>2.6</v>
      </c>
      <c r="D1422" s="24">
        <v>0</v>
      </c>
      <c r="E1422" s="24">
        <v>0</v>
      </c>
      <c r="F1422" s="48"/>
      <c r="G1422" s="48"/>
      <c r="H1422" s="1">
        <f t="shared" si="256"/>
        <v>-8.3027148671587057</v>
      </c>
      <c r="I1422" s="1">
        <f t="shared" si="249"/>
        <v>-13.05392930374563</v>
      </c>
      <c r="J1422" s="4">
        <f>B1422+('PV model'!$B$3/15)+(I1422/60)</f>
        <v>0.50576784493757287</v>
      </c>
      <c r="K1422" s="2">
        <f t="shared" si="250"/>
        <v>172.4134823259364</v>
      </c>
      <c r="L1422" s="2">
        <f>DEGREES(ASIN((((COS(RADIANS('PV model'!$B$2))*COS(RADIANS(H1422))*COS(RADIANS(K1422)))+(SIN(RADIANS('PV model'!$B$2))*SIN(RADIANS(H1422)))))))</f>
        <v>-42.420772856953164</v>
      </c>
      <c r="M1422" s="3">
        <f t="shared" si="246"/>
        <v>0</v>
      </c>
      <c r="N1422" s="2">
        <f t="shared" si="251"/>
        <v>10.193180969572428</v>
      </c>
      <c r="O1422" s="2">
        <f>IF('PV model'!$B$2&gt;0, 180-N1422,IF('PV model'!$B$2&lt;0,0-N1422,N1422))</f>
        <v>169.80681903042756</v>
      </c>
      <c r="P1422" s="2">
        <f>ABS(O1422-'PV model'!$B$5)</f>
        <v>35.193180969572438</v>
      </c>
      <c r="Q1422" s="3">
        <f t="shared" si="247"/>
        <v>132.42077285695316</v>
      </c>
      <c r="R1422" s="3">
        <f t="shared" si="252"/>
        <v>0</v>
      </c>
      <c r="S1422" s="3">
        <f t="shared" si="248"/>
        <v>0</v>
      </c>
      <c r="T1422" s="3">
        <f>(0.5*(1-COS(RADIANS(90-$X$3)))*(D1422+E1422)*'PV model'!$B$4)</f>
        <v>0</v>
      </c>
      <c r="U1422" s="3">
        <f t="shared" si="253"/>
        <v>0</v>
      </c>
      <c r="V1422" s="3">
        <f>('PV model'!$B$13*(U1422/1000)*(1-'PV model'!$B$14*((20+C1422)-25))*'PV model'!$B$10)/'PV model'!$B$12</f>
        <v>0</v>
      </c>
    </row>
    <row r="1423" spans="1:22" x14ac:dyDescent="0.2">
      <c r="A1423" s="10">
        <f t="shared" si="254"/>
        <v>60</v>
      </c>
      <c r="B1423" s="10">
        <f t="shared" si="255"/>
        <v>2</v>
      </c>
      <c r="C1423" s="23">
        <v>2.2999999999999998</v>
      </c>
      <c r="D1423" s="24">
        <v>0</v>
      </c>
      <c r="E1423" s="24">
        <v>0</v>
      </c>
      <c r="F1423" s="48"/>
      <c r="G1423" s="48"/>
      <c r="H1423" s="1">
        <f t="shared" si="256"/>
        <v>-8.3027148671587057</v>
      </c>
      <c r="I1423" s="1">
        <f t="shared" si="249"/>
        <v>-13.05392930374563</v>
      </c>
      <c r="J1423" s="4">
        <f>B1423+('PV model'!$B$3/15)+(I1423/60)</f>
        <v>1.5057678449375729</v>
      </c>
      <c r="K1423" s="2">
        <f t="shared" si="250"/>
        <v>157.4134823259364</v>
      </c>
      <c r="L1423" s="2">
        <f>DEGREES(ASIN((((COS(RADIANS('PV model'!$B$2))*COS(RADIANS(H1423))*COS(RADIANS(K1423)))+(SIN(RADIANS('PV model'!$B$2))*SIN(RADIANS(H1423)))))))</f>
        <v>-39.530463306899883</v>
      </c>
      <c r="M1423" s="3">
        <f t="shared" si="246"/>
        <v>0</v>
      </c>
      <c r="N1423" s="2">
        <f t="shared" si="251"/>
        <v>29.521595492189526</v>
      </c>
      <c r="O1423" s="2">
        <f>IF('PV model'!$B$2&gt;0, 180-N1423,IF('PV model'!$B$2&lt;0,0-N1423,N1423))</f>
        <v>150.47840450781047</v>
      </c>
      <c r="P1423" s="2">
        <f>ABS(O1423-'PV model'!$B$5)</f>
        <v>54.521595492189533</v>
      </c>
      <c r="Q1423" s="3">
        <f t="shared" si="247"/>
        <v>129.53046330689986</v>
      </c>
      <c r="R1423" s="3">
        <f t="shared" si="252"/>
        <v>0</v>
      </c>
      <c r="S1423" s="3">
        <f t="shared" si="248"/>
        <v>0</v>
      </c>
      <c r="T1423" s="3">
        <f>(0.5*(1-COS(RADIANS(90-$X$3)))*(D1423+E1423)*'PV model'!$B$4)</f>
        <v>0</v>
      </c>
      <c r="U1423" s="3">
        <f t="shared" si="253"/>
        <v>0</v>
      </c>
      <c r="V1423" s="3">
        <f>('PV model'!$B$13*(U1423/1000)*(1-'PV model'!$B$14*((20+C1423)-25))*'PV model'!$B$10)/'PV model'!$B$12</f>
        <v>0</v>
      </c>
    </row>
    <row r="1424" spans="1:22" x14ac:dyDescent="0.2">
      <c r="A1424" s="10">
        <f t="shared" si="254"/>
        <v>60</v>
      </c>
      <c r="B1424" s="10">
        <f t="shared" si="255"/>
        <v>3</v>
      </c>
      <c r="C1424" s="23">
        <v>2</v>
      </c>
      <c r="D1424" s="24">
        <v>0</v>
      </c>
      <c r="E1424" s="24">
        <v>0</v>
      </c>
      <c r="F1424" s="48"/>
      <c r="G1424" s="48"/>
      <c r="H1424" s="1">
        <f t="shared" si="256"/>
        <v>-8.3027148671587057</v>
      </c>
      <c r="I1424" s="1">
        <f t="shared" si="249"/>
        <v>-13.05392930374563</v>
      </c>
      <c r="J1424" s="4">
        <f>B1424+('PV model'!$B$3/15)+(I1424/60)</f>
        <v>2.5057678449375729</v>
      </c>
      <c r="K1424" s="2">
        <f t="shared" si="250"/>
        <v>142.4134823259364</v>
      </c>
      <c r="L1424" s="2">
        <f>DEGREES(ASIN((((COS(RADIANS('PV model'!$B$2))*COS(RADIANS(H1424))*COS(RADIANS(K1424)))+(SIN(RADIANS('PV model'!$B$2))*SIN(RADIANS(H1424)))))))</f>
        <v>-34.273309776921735</v>
      </c>
      <c r="M1424" s="3">
        <f t="shared" si="246"/>
        <v>0</v>
      </c>
      <c r="N1424" s="2">
        <f t="shared" si="251"/>
        <v>46.919109451033627</v>
      </c>
      <c r="O1424" s="2">
        <f>IF('PV model'!$B$2&gt;0, 180-N1424,IF('PV model'!$B$2&lt;0,0-N1424,N1424))</f>
        <v>133.08089054896638</v>
      </c>
      <c r="P1424" s="2">
        <f>ABS(O1424-'PV model'!$B$5)</f>
        <v>71.91910945103362</v>
      </c>
      <c r="Q1424" s="3">
        <f t="shared" si="247"/>
        <v>124.27330977692174</v>
      </c>
      <c r="R1424" s="3">
        <f t="shared" si="252"/>
        <v>0</v>
      </c>
      <c r="S1424" s="3">
        <f t="shared" si="248"/>
        <v>0</v>
      </c>
      <c r="T1424" s="3">
        <f>(0.5*(1-COS(RADIANS(90-$X$3)))*(D1424+E1424)*'PV model'!$B$4)</f>
        <v>0</v>
      </c>
      <c r="U1424" s="3">
        <f t="shared" si="253"/>
        <v>0</v>
      </c>
      <c r="V1424" s="3">
        <f>('PV model'!$B$13*(U1424/1000)*(1-'PV model'!$B$14*((20+C1424)-25))*'PV model'!$B$10)/'PV model'!$B$12</f>
        <v>0</v>
      </c>
    </row>
    <row r="1425" spans="1:22" x14ac:dyDescent="0.2">
      <c r="A1425" s="10">
        <f t="shared" si="254"/>
        <v>60</v>
      </c>
      <c r="B1425" s="10">
        <f t="shared" si="255"/>
        <v>4</v>
      </c>
      <c r="C1425" s="23">
        <v>1.7</v>
      </c>
      <c r="D1425" s="24">
        <v>0</v>
      </c>
      <c r="E1425" s="24">
        <v>0</v>
      </c>
      <c r="F1425" s="48"/>
      <c r="G1425" s="48"/>
      <c r="H1425" s="1">
        <f t="shared" si="256"/>
        <v>-8.3027148671587057</v>
      </c>
      <c r="I1425" s="1">
        <f t="shared" si="249"/>
        <v>-13.05392930374563</v>
      </c>
      <c r="J1425" s="4">
        <f>B1425+('PV model'!$B$3/15)+(I1425/60)</f>
        <v>3.5057678449375729</v>
      </c>
      <c r="K1425" s="2">
        <f t="shared" si="250"/>
        <v>127.4134823259364</v>
      </c>
      <c r="L1425" s="2">
        <f>DEGREES(ASIN((((COS(RADIANS('PV model'!$B$2))*COS(RADIANS(H1425))*COS(RADIANS(K1425)))+(SIN(RADIANS('PV model'!$B$2))*SIN(RADIANS(H1425)))))))</f>
        <v>-27.35658247236503</v>
      </c>
      <c r="M1425" s="3">
        <f t="shared" si="246"/>
        <v>0</v>
      </c>
      <c r="N1425" s="2">
        <f t="shared" si="251"/>
        <v>62.240696145892677</v>
      </c>
      <c r="O1425" s="2">
        <f>IF('PV model'!$B$2&gt;0, 180-N1425,IF('PV model'!$B$2&lt;0,0-N1425,N1425))</f>
        <v>117.75930385410732</v>
      </c>
      <c r="P1425" s="2">
        <f>ABS(O1425-'PV model'!$B$5)</f>
        <v>87.240696145892684</v>
      </c>
      <c r="Q1425" s="3">
        <f t="shared" si="247"/>
        <v>117.35658247236503</v>
      </c>
      <c r="R1425" s="3">
        <f t="shared" si="252"/>
        <v>0</v>
      </c>
      <c r="S1425" s="3">
        <f t="shared" si="248"/>
        <v>0</v>
      </c>
      <c r="T1425" s="3">
        <f>(0.5*(1-COS(RADIANS(90-$X$3)))*(D1425+E1425)*'PV model'!$B$4)</f>
        <v>0</v>
      </c>
      <c r="U1425" s="3">
        <f t="shared" si="253"/>
        <v>0</v>
      </c>
      <c r="V1425" s="3">
        <f>('PV model'!$B$13*(U1425/1000)*(1-'PV model'!$B$14*((20+C1425)-25))*'PV model'!$B$10)/'PV model'!$B$12</f>
        <v>0</v>
      </c>
    </row>
    <row r="1426" spans="1:22" x14ac:dyDescent="0.2">
      <c r="A1426" s="10">
        <f t="shared" si="254"/>
        <v>60</v>
      </c>
      <c r="B1426" s="10">
        <f t="shared" si="255"/>
        <v>5</v>
      </c>
      <c r="C1426" s="23">
        <v>1.4</v>
      </c>
      <c r="D1426" s="24">
        <v>0</v>
      </c>
      <c r="E1426" s="24">
        <v>0</v>
      </c>
      <c r="F1426" s="48"/>
      <c r="G1426" s="48"/>
      <c r="H1426" s="1">
        <f t="shared" si="256"/>
        <v>-8.3027148671587057</v>
      </c>
      <c r="I1426" s="1">
        <f t="shared" si="249"/>
        <v>-13.05392930374563</v>
      </c>
      <c r="J1426" s="4">
        <f>B1426+('PV model'!$B$3/15)+(I1426/60)</f>
        <v>4.5057678449375729</v>
      </c>
      <c r="K1426" s="2">
        <f t="shared" si="250"/>
        <v>112.4134823259364</v>
      </c>
      <c r="L1426" s="2">
        <f>DEGREES(ASIN((((COS(RADIANS('PV model'!$B$2))*COS(RADIANS(H1426))*COS(RADIANS(K1426)))+(SIN(RADIANS('PV model'!$B$2))*SIN(RADIANS(H1426)))))))</f>
        <v>-19.433143440363963</v>
      </c>
      <c r="M1426" s="3">
        <f t="shared" si="246"/>
        <v>0</v>
      </c>
      <c r="N1426" s="2">
        <f t="shared" si="251"/>
        <v>75.937035770163291</v>
      </c>
      <c r="O1426" s="2">
        <f>IF('PV model'!$B$2&gt;0, 180-N1426,IF('PV model'!$B$2&lt;0,0-N1426,N1426))</f>
        <v>104.06296422983671</v>
      </c>
      <c r="P1426" s="2">
        <f>ABS(O1426-'PV model'!$B$5)</f>
        <v>100.93703577016329</v>
      </c>
      <c r="Q1426" s="3">
        <f t="shared" si="247"/>
        <v>109.43314344036396</v>
      </c>
      <c r="R1426" s="3">
        <f t="shared" si="252"/>
        <v>0</v>
      </c>
      <c r="S1426" s="3">
        <f t="shared" si="248"/>
        <v>0</v>
      </c>
      <c r="T1426" s="3">
        <f>(0.5*(1-COS(RADIANS(90-$X$3)))*(D1426+E1426)*'PV model'!$B$4)</f>
        <v>0</v>
      </c>
      <c r="U1426" s="3">
        <f t="shared" si="253"/>
        <v>0</v>
      </c>
      <c r="V1426" s="3">
        <f>('PV model'!$B$13*(U1426/1000)*(1-'PV model'!$B$14*((20+C1426)-25))*'PV model'!$B$10)/'PV model'!$B$12</f>
        <v>0</v>
      </c>
    </row>
    <row r="1427" spans="1:22" x14ac:dyDescent="0.2">
      <c r="A1427" s="10">
        <f t="shared" si="254"/>
        <v>60</v>
      </c>
      <c r="B1427" s="10">
        <f t="shared" si="255"/>
        <v>6</v>
      </c>
      <c r="C1427" s="23">
        <v>1.1000000000000001</v>
      </c>
      <c r="D1427" s="24">
        <v>0</v>
      </c>
      <c r="E1427" s="24">
        <v>0</v>
      </c>
      <c r="F1427" s="48"/>
      <c r="G1427" s="48"/>
      <c r="H1427" s="1">
        <f t="shared" si="256"/>
        <v>-8.3027148671587057</v>
      </c>
      <c r="I1427" s="1">
        <f t="shared" si="249"/>
        <v>-13.05392930374563</v>
      </c>
      <c r="J1427" s="4">
        <f>B1427+('PV model'!$B$3/15)+(I1427/60)</f>
        <v>5.5057678449375729</v>
      </c>
      <c r="K1427" s="2">
        <f t="shared" si="250"/>
        <v>97.4134823259364</v>
      </c>
      <c r="L1427" s="2">
        <f>DEGREES(ASIN((((COS(RADIANS('PV model'!$B$2))*COS(RADIANS(H1427))*COS(RADIANS(K1427)))+(SIN(RADIANS('PV model'!$B$2))*SIN(RADIANS(H1427)))))))</f>
        <v>-11.030013574555518</v>
      </c>
      <c r="M1427" s="3">
        <f t="shared" si="246"/>
        <v>0</v>
      </c>
      <c r="N1427" s="2">
        <f t="shared" si="251"/>
        <v>88.632117300143122</v>
      </c>
      <c r="O1427" s="2">
        <f>IF('PV model'!$B$2&gt;0, 180-N1427,IF('PV model'!$B$2&lt;0,0-N1427,N1427))</f>
        <v>91.367882699856878</v>
      </c>
      <c r="P1427" s="2">
        <f>ABS(O1427-'PV model'!$B$5)</f>
        <v>113.63211730014312</v>
      </c>
      <c r="Q1427" s="3">
        <f t="shared" si="247"/>
        <v>101.03001357455553</v>
      </c>
      <c r="R1427" s="3">
        <f t="shared" si="252"/>
        <v>0</v>
      </c>
      <c r="S1427" s="3">
        <f t="shared" si="248"/>
        <v>0</v>
      </c>
      <c r="T1427" s="3">
        <f>(0.5*(1-COS(RADIANS(90-$X$3)))*(D1427+E1427)*'PV model'!$B$4)</f>
        <v>0</v>
      </c>
      <c r="U1427" s="3">
        <f t="shared" si="253"/>
        <v>0</v>
      </c>
      <c r="V1427" s="3">
        <f>('PV model'!$B$13*(U1427/1000)*(1-'PV model'!$B$14*((20+C1427)-25))*'PV model'!$B$10)/'PV model'!$B$12</f>
        <v>0</v>
      </c>
    </row>
    <row r="1428" spans="1:22" x14ac:dyDescent="0.2">
      <c r="A1428" s="10">
        <f t="shared" si="254"/>
        <v>60</v>
      </c>
      <c r="B1428" s="10">
        <f t="shared" si="255"/>
        <v>7</v>
      </c>
      <c r="C1428" s="23">
        <v>0.4</v>
      </c>
      <c r="D1428" s="24">
        <v>0</v>
      </c>
      <c r="E1428" s="24">
        <v>0</v>
      </c>
      <c r="F1428" s="48"/>
      <c r="G1428" s="48"/>
      <c r="H1428" s="1">
        <f t="shared" si="256"/>
        <v>-8.3027148671587057</v>
      </c>
      <c r="I1428" s="1">
        <f t="shared" si="249"/>
        <v>-13.05392930374563</v>
      </c>
      <c r="J1428" s="4">
        <f>B1428+('PV model'!$B$3/15)+(I1428/60)</f>
        <v>6.5057678449375729</v>
      </c>
      <c r="K1428" s="2">
        <f t="shared" si="250"/>
        <v>82.4134823259364</v>
      </c>
      <c r="L1428" s="2">
        <f>DEGREES(ASIN((((COS(RADIANS('PV model'!$B$2))*COS(RADIANS(H1428))*COS(RADIANS(K1428)))+(SIN(RADIANS('PV model'!$B$2))*SIN(RADIANS(H1428)))))))</f>
        <v>-2.5798345878220292</v>
      </c>
      <c r="M1428" s="3">
        <f t="shared" si="246"/>
        <v>0</v>
      </c>
      <c r="N1428" s="2">
        <f t="shared" si="251"/>
        <v>79.067852338806901</v>
      </c>
      <c r="O1428" s="2">
        <f>IF('PV model'!$B$2&gt;0, 180-N1428,IF('PV model'!$B$2&lt;0,0-N1428,N1428))</f>
        <v>100.9321476611931</v>
      </c>
      <c r="P1428" s="2">
        <f>ABS(O1428-'PV model'!$B$5)</f>
        <v>104.0678523388069</v>
      </c>
      <c r="Q1428" s="3">
        <f t="shared" si="247"/>
        <v>92.579834587822035</v>
      </c>
      <c r="R1428" s="3">
        <f t="shared" si="252"/>
        <v>0</v>
      </c>
      <c r="S1428" s="3">
        <f t="shared" si="248"/>
        <v>0</v>
      </c>
      <c r="T1428" s="3">
        <f>(0.5*(1-COS(RADIANS(90-$X$3)))*(D1428+E1428)*'PV model'!$B$4)</f>
        <v>0</v>
      </c>
      <c r="U1428" s="3">
        <f t="shared" si="253"/>
        <v>0</v>
      </c>
      <c r="V1428" s="3">
        <f>('PV model'!$B$13*(U1428/1000)*(1-'PV model'!$B$14*((20+C1428)-25))*'PV model'!$B$10)/'PV model'!$B$12</f>
        <v>0</v>
      </c>
    </row>
    <row r="1429" spans="1:22" x14ac:dyDescent="0.2">
      <c r="A1429" s="10">
        <f t="shared" si="254"/>
        <v>60</v>
      </c>
      <c r="B1429" s="10">
        <f t="shared" si="255"/>
        <v>8</v>
      </c>
      <c r="C1429" s="23">
        <v>0.7</v>
      </c>
      <c r="D1429" s="24">
        <v>0</v>
      </c>
      <c r="E1429" s="24">
        <v>13.229999999999999</v>
      </c>
      <c r="F1429" s="48"/>
      <c r="G1429" s="48"/>
      <c r="H1429" s="1">
        <f t="shared" si="256"/>
        <v>-8.3027148671587057</v>
      </c>
      <c r="I1429" s="1">
        <f t="shared" si="249"/>
        <v>-13.05392930374563</v>
      </c>
      <c r="J1429" s="4">
        <f>B1429+('PV model'!$B$3/15)+(I1429/60)</f>
        <v>7.5057678449375729</v>
      </c>
      <c r="K1429" s="2">
        <f t="shared" si="250"/>
        <v>67.4134823259364</v>
      </c>
      <c r="L1429" s="2">
        <f>DEGREES(ASIN((((COS(RADIANS('PV model'!$B$2))*COS(RADIANS(H1429))*COS(RADIANS(K1429)))+(SIN(RADIANS('PV model'!$B$2))*SIN(RADIANS(H1429)))))))</f>
        <v>5.5237157080933272</v>
      </c>
      <c r="M1429" s="3">
        <f t="shared" si="246"/>
        <v>5.5237157080933272</v>
      </c>
      <c r="N1429" s="2">
        <f t="shared" si="251"/>
        <v>66.618919242261583</v>
      </c>
      <c r="O1429" s="2">
        <f>IF('PV model'!$B$2&gt;0, 180-N1429,IF('PV model'!$B$2&lt;0,0-N1429,N1429))</f>
        <v>113.38108075773842</v>
      </c>
      <c r="P1429" s="2">
        <f>ABS(O1429-'PV model'!$B$5)</f>
        <v>91.618919242261583</v>
      </c>
      <c r="Q1429" s="3">
        <f t="shared" si="247"/>
        <v>84.47628429190668</v>
      </c>
      <c r="R1429" s="3">
        <f t="shared" si="252"/>
        <v>0</v>
      </c>
      <c r="S1429" s="3">
        <f t="shared" si="248"/>
        <v>13.229999999999999</v>
      </c>
      <c r="T1429" s="3">
        <f>(0.5*(1-COS(RADIANS(90-$X$3)))*(D1429+E1429)*'PV model'!$B$4)</f>
        <v>0</v>
      </c>
      <c r="U1429" s="3">
        <f t="shared" si="253"/>
        <v>13.229999999999999</v>
      </c>
      <c r="V1429" s="3">
        <f>('PV model'!$B$13*(U1429/1000)*(1-'PV model'!$B$14*((20+C1429)-25))*'PV model'!$B$10)/'PV model'!$B$12</f>
        <v>1.3452172977599999</v>
      </c>
    </row>
    <row r="1430" spans="1:22" x14ac:dyDescent="0.2">
      <c r="A1430" s="10">
        <f t="shared" si="254"/>
        <v>60</v>
      </c>
      <c r="B1430" s="10">
        <f t="shared" si="255"/>
        <v>9</v>
      </c>
      <c r="C1430" s="23">
        <v>1</v>
      </c>
      <c r="D1430" s="24">
        <v>273.87779999999998</v>
      </c>
      <c r="E1430" s="24">
        <v>33.515999999999998</v>
      </c>
      <c r="F1430" s="48"/>
      <c r="G1430" s="48"/>
      <c r="H1430" s="1">
        <f t="shared" si="256"/>
        <v>-8.3027148671587057</v>
      </c>
      <c r="I1430" s="1">
        <f t="shared" si="249"/>
        <v>-13.05392930374563</v>
      </c>
      <c r="J1430" s="4">
        <f>B1430+('PV model'!$B$3/15)+(I1430/60)</f>
        <v>8.5057678449375729</v>
      </c>
      <c r="K1430" s="2">
        <f t="shared" si="250"/>
        <v>52.413482325936407</v>
      </c>
      <c r="L1430" s="2">
        <f>DEGREES(ASIN((((COS(RADIANS('PV model'!$B$2))*COS(RADIANS(H1430))*COS(RADIANS(K1430)))+(SIN(RADIANS('PV model'!$B$2))*SIN(RADIANS(H1430)))))))</f>
        <v>12.876894711426589</v>
      </c>
      <c r="M1430" s="3">
        <f t="shared" si="246"/>
        <v>12.876894711426589</v>
      </c>
      <c r="N1430" s="2">
        <f t="shared" si="251"/>
        <v>53.548135664940624</v>
      </c>
      <c r="O1430" s="2">
        <f>IF('PV model'!$B$2&gt;0, 180-N1430,IF('PV model'!$B$2&lt;0,0-N1430,N1430))</f>
        <v>126.45186433505938</v>
      </c>
      <c r="P1430" s="2">
        <f>ABS(O1430-'PV model'!$B$5)</f>
        <v>78.548135664940617</v>
      </c>
      <c r="Q1430" s="3">
        <f t="shared" si="247"/>
        <v>77.123105288573399</v>
      </c>
      <c r="R1430" s="3">
        <f t="shared" si="252"/>
        <v>273.87780000000015</v>
      </c>
      <c r="S1430" s="3">
        <f t="shared" si="248"/>
        <v>41.160373374052945</v>
      </c>
      <c r="T1430" s="3">
        <f>(0.5*(1-COS(RADIANS(90-$X$3)))*(D1430+E1430)*'PV model'!$B$4)</f>
        <v>0</v>
      </c>
      <c r="U1430" s="3">
        <f t="shared" si="253"/>
        <v>315.03817337405309</v>
      </c>
      <c r="V1430" s="3">
        <f>('PV model'!$B$13*(U1430/1000)*(1-'PV model'!$B$14*((20+C1430)-25))*'PV model'!$B$10)/'PV model'!$B$12</f>
        <v>31.995075263437872</v>
      </c>
    </row>
    <row r="1431" spans="1:22" x14ac:dyDescent="0.2">
      <c r="A1431" s="10">
        <f t="shared" si="254"/>
        <v>60</v>
      </c>
      <c r="B1431" s="10">
        <f t="shared" si="255"/>
        <v>10</v>
      </c>
      <c r="C1431" s="23">
        <v>2</v>
      </c>
      <c r="D1431" s="24">
        <v>177.34710000000001</v>
      </c>
      <c r="E1431" s="24">
        <v>108.486</v>
      </c>
      <c r="F1431" s="48"/>
      <c r="G1431" s="48"/>
      <c r="H1431" s="1">
        <f t="shared" si="256"/>
        <v>-8.3027148671587057</v>
      </c>
      <c r="I1431" s="1">
        <f t="shared" si="249"/>
        <v>-13.05392930374563</v>
      </c>
      <c r="J1431" s="4">
        <f>B1431+('PV model'!$B$3/15)+(I1431/60)</f>
        <v>9.5057678449375729</v>
      </c>
      <c r="K1431" s="2">
        <f t="shared" si="250"/>
        <v>37.413482325936407</v>
      </c>
      <c r="L1431" s="2">
        <f>DEGREES(ASIN((((COS(RADIANS('PV model'!$B$2))*COS(RADIANS(H1431))*COS(RADIANS(K1431)))+(SIN(RADIANS('PV model'!$B$2))*SIN(RADIANS(H1431)))))))</f>
        <v>19.03579802130545</v>
      </c>
      <c r="M1431" s="3">
        <f t="shared" si="246"/>
        <v>19.03579802130545</v>
      </c>
      <c r="N1431" s="2">
        <f t="shared" si="251"/>
        <v>39.492192010789118</v>
      </c>
      <c r="O1431" s="2">
        <f>IF('PV model'!$B$2&gt;0, 180-N1431,IF('PV model'!$B$2&lt;0,0-N1431,N1431))</f>
        <v>140.50780798921087</v>
      </c>
      <c r="P1431" s="2">
        <f>ABS(O1431-'PV model'!$B$5)</f>
        <v>64.492192010789125</v>
      </c>
      <c r="Q1431" s="3">
        <f t="shared" si="247"/>
        <v>70.964201978694547</v>
      </c>
      <c r="R1431" s="3">
        <f t="shared" si="252"/>
        <v>177.34710000000007</v>
      </c>
      <c r="S1431" s="3">
        <f t="shared" si="248"/>
        <v>134.50847675986626</v>
      </c>
      <c r="T1431" s="3">
        <f>(0.5*(1-COS(RADIANS(90-$X$3)))*(D1431+E1431)*'PV model'!$B$4)</f>
        <v>0</v>
      </c>
      <c r="U1431" s="3">
        <f t="shared" si="253"/>
        <v>311.85557675986632</v>
      </c>
      <c r="V1431" s="3">
        <f>('PV model'!$B$13*(U1431/1000)*(1-'PV model'!$B$14*((20+C1431)-25))*'PV model'!$B$10)/'PV model'!$B$12</f>
        <v>31.547160454351229</v>
      </c>
    </row>
    <row r="1432" spans="1:22" x14ac:dyDescent="0.2">
      <c r="A1432" s="10">
        <f t="shared" si="254"/>
        <v>60</v>
      </c>
      <c r="B1432" s="10">
        <f t="shared" si="255"/>
        <v>11</v>
      </c>
      <c r="C1432" s="23">
        <v>3.2</v>
      </c>
      <c r="D1432" s="24">
        <v>605.00054999999998</v>
      </c>
      <c r="E1432" s="24">
        <v>108.486</v>
      </c>
      <c r="F1432" s="48"/>
      <c r="G1432" s="48"/>
      <c r="H1432" s="1">
        <f t="shared" si="256"/>
        <v>-8.3027148671587057</v>
      </c>
      <c r="I1432" s="1">
        <f t="shared" si="249"/>
        <v>-13.05392930374563</v>
      </c>
      <c r="J1432" s="4">
        <f>B1432+('PV model'!$B$3/15)+(I1432/60)</f>
        <v>10.505767844937573</v>
      </c>
      <c r="K1432" s="2">
        <f t="shared" si="250"/>
        <v>22.413482325936407</v>
      </c>
      <c r="L1432" s="2">
        <f>DEGREES(ASIN((((COS(RADIANS('PV model'!$B$2))*COS(RADIANS(H1432))*COS(RADIANS(K1432)))+(SIN(RADIANS('PV model'!$B$2))*SIN(RADIANS(H1432)))))))</f>
        <v>23.523389617364426</v>
      </c>
      <c r="M1432" s="3">
        <f t="shared" si="246"/>
        <v>23.523389617364426</v>
      </c>
      <c r="N1432" s="2">
        <f t="shared" si="251"/>
        <v>24.298303232102672</v>
      </c>
      <c r="O1432" s="2">
        <f>IF('PV model'!$B$2&gt;0, 180-N1432,IF('PV model'!$B$2&lt;0,0-N1432,N1432))</f>
        <v>155.70169676789732</v>
      </c>
      <c r="P1432" s="2">
        <f>ABS(O1432-'PV model'!$B$5)</f>
        <v>49.298303232102683</v>
      </c>
      <c r="Q1432" s="3">
        <f t="shared" si="247"/>
        <v>66.476610382635585</v>
      </c>
      <c r="R1432" s="3">
        <f t="shared" si="252"/>
        <v>605.00054999999986</v>
      </c>
      <c r="S1432" s="3">
        <f t="shared" si="248"/>
        <v>142.48112592019797</v>
      </c>
      <c r="T1432" s="3">
        <f>(0.5*(1-COS(RADIANS(90-$X$3)))*(D1432+E1432)*'PV model'!$B$4)</f>
        <v>0</v>
      </c>
      <c r="U1432" s="3">
        <f t="shared" si="253"/>
        <v>747.48167592019786</v>
      </c>
      <c r="V1432" s="3">
        <f>('PV model'!$B$13*(U1432/1000)*(1-'PV model'!$B$14*((20+C1432)-25))*'PV model'!$B$10)/'PV model'!$B$12</f>
        <v>75.256239856922861</v>
      </c>
    </row>
    <row r="1433" spans="1:22" x14ac:dyDescent="0.2">
      <c r="A1433" s="10">
        <f t="shared" si="254"/>
        <v>60</v>
      </c>
      <c r="B1433" s="10">
        <f t="shared" si="255"/>
        <v>12</v>
      </c>
      <c r="C1433" s="23">
        <v>3.7</v>
      </c>
      <c r="D1433" s="24">
        <v>281.73495000000003</v>
      </c>
      <c r="E1433" s="24">
        <v>168.46200000000002</v>
      </c>
      <c r="F1433" s="48"/>
      <c r="G1433" s="48"/>
      <c r="H1433" s="1">
        <f t="shared" si="256"/>
        <v>-8.3027148671587057</v>
      </c>
      <c r="I1433" s="1">
        <f t="shared" si="249"/>
        <v>-13.05392930374563</v>
      </c>
      <c r="J1433" s="4">
        <f>B1433+('PV model'!$B$3/15)+(I1433/60)</f>
        <v>11.505767844937573</v>
      </c>
      <c r="K1433" s="2">
        <f t="shared" si="250"/>
        <v>7.4134823259364069</v>
      </c>
      <c r="L1433" s="2">
        <f>DEGREES(ASIN((((COS(RADIANS('PV model'!$B$2))*COS(RADIANS(H1433))*COS(RADIANS(K1433)))+(SIN(RADIANS('PV model'!$B$2))*SIN(RADIANS(H1433)))))))</f>
        <v>25.898502332173507</v>
      </c>
      <c r="M1433" s="3">
        <f t="shared" si="246"/>
        <v>25.898502332173507</v>
      </c>
      <c r="N1433" s="2">
        <f t="shared" si="251"/>
        <v>8.1595893605013323</v>
      </c>
      <c r="O1433" s="2">
        <f>IF('PV model'!$B$2&gt;0, 180-N1433,IF('PV model'!$B$2&lt;0,0-N1433,N1433))</f>
        <v>171.84041063949866</v>
      </c>
      <c r="P1433" s="2">
        <f>ABS(O1433-'PV model'!$B$5)</f>
        <v>33.159589360501343</v>
      </c>
      <c r="Q1433" s="3">
        <f t="shared" si="247"/>
        <v>64.101497667826479</v>
      </c>
      <c r="R1433" s="3">
        <f t="shared" si="252"/>
        <v>281.73495000000014</v>
      </c>
      <c r="S1433" s="3">
        <f t="shared" si="248"/>
        <v>217.25026530364644</v>
      </c>
      <c r="T1433" s="3">
        <f>(0.5*(1-COS(RADIANS(90-$X$3)))*(D1433+E1433)*'PV model'!$B$4)</f>
        <v>0</v>
      </c>
      <c r="U1433" s="3">
        <f t="shared" si="253"/>
        <v>498.98521530364656</v>
      </c>
      <c r="V1433" s="3">
        <f>('PV model'!$B$13*(U1433/1000)*(1-'PV model'!$B$14*((20+C1433)-25))*'PV model'!$B$10)/'PV model'!$B$12</f>
        <v>50.137930644785619</v>
      </c>
    </row>
    <row r="1434" spans="1:22" x14ac:dyDescent="0.2">
      <c r="A1434" s="10">
        <f t="shared" si="254"/>
        <v>60</v>
      </c>
      <c r="B1434" s="10">
        <f t="shared" si="255"/>
        <v>13</v>
      </c>
      <c r="C1434" s="23">
        <v>4.0999999999999996</v>
      </c>
      <c r="D1434" s="24">
        <v>278.36760000000004</v>
      </c>
      <c r="E1434" s="24">
        <v>182.57400000000001</v>
      </c>
      <c r="F1434" s="48"/>
      <c r="G1434" s="48"/>
      <c r="H1434" s="1">
        <f t="shared" si="256"/>
        <v>-8.3027148671587057</v>
      </c>
      <c r="I1434" s="1">
        <f t="shared" si="249"/>
        <v>-13.05392930374563</v>
      </c>
      <c r="J1434" s="4">
        <f>B1434+('PV model'!$B$3/15)+(I1434/60)</f>
        <v>12.505767844937573</v>
      </c>
      <c r="K1434" s="2">
        <f t="shared" si="250"/>
        <v>-7.5865176740635931</v>
      </c>
      <c r="L1434" s="2">
        <f>DEGREES(ASIN((((COS(RADIANS('PV model'!$B$2))*COS(RADIANS(H1434))*COS(RADIANS(K1434)))+(SIN(RADIANS('PV model'!$B$2))*SIN(RADIANS(H1434)))))))</f>
        <v>25.88443136295723</v>
      </c>
      <c r="M1434" s="3">
        <f t="shared" si="246"/>
        <v>25.88443136295723</v>
      </c>
      <c r="N1434" s="2">
        <f t="shared" si="251"/>
        <v>-8.349271760038727</v>
      </c>
      <c r="O1434" s="2">
        <f>IF('PV model'!$B$2&gt;0, 180-N1434,IF('PV model'!$B$2&lt;0,0-N1434,N1434))</f>
        <v>188.34927176003873</v>
      </c>
      <c r="P1434" s="2">
        <f>ABS(O1434-'PV model'!$B$5)</f>
        <v>16.650728239961268</v>
      </c>
      <c r="Q1434" s="3">
        <f t="shared" si="247"/>
        <v>64.11556863704277</v>
      </c>
      <c r="R1434" s="3">
        <f t="shared" si="252"/>
        <v>278.36759999999998</v>
      </c>
      <c r="S1434" s="3">
        <f t="shared" si="248"/>
        <v>234.33258046513379</v>
      </c>
      <c r="T1434" s="3">
        <f>(0.5*(1-COS(RADIANS(90-$X$3)))*(D1434+E1434)*'PV model'!$B$4)</f>
        <v>0</v>
      </c>
      <c r="U1434" s="3">
        <f t="shared" si="253"/>
        <v>512.70018046513383</v>
      </c>
      <c r="V1434" s="3">
        <f>('PV model'!$B$13*(U1434/1000)*(1-'PV model'!$B$14*((20+C1434)-25))*'PV model'!$B$10)/'PV model'!$B$12</f>
        <v>51.434008275436241</v>
      </c>
    </row>
    <row r="1435" spans="1:22" x14ac:dyDescent="0.2">
      <c r="A1435" s="10">
        <f t="shared" si="254"/>
        <v>60</v>
      </c>
      <c r="B1435" s="10">
        <f t="shared" si="255"/>
        <v>14</v>
      </c>
      <c r="C1435" s="23">
        <v>4.5999999999999996</v>
      </c>
      <c r="D1435" s="24">
        <v>690.30674999999997</v>
      </c>
      <c r="E1435" s="24">
        <v>121.71599999999999</v>
      </c>
      <c r="F1435" s="48"/>
      <c r="G1435" s="48"/>
      <c r="H1435" s="1">
        <f t="shared" si="256"/>
        <v>-8.3027148671587057</v>
      </c>
      <c r="I1435" s="1">
        <f t="shared" si="249"/>
        <v>-13.05392930374563</v>
      </c>
      <c r="J1435" s="4">
        <f>B1435+('PV model'!$B$3/15)+(I1435/60)</f>
        <v>13.505767844937573</v>
      </c>
      <c r="K1435" s="2">
        <f t="shared" si="250"/>
        <v>-22.586517674063593</v>
      </c>
      <c r="L1435" s="2">
        <f>DEGREES(ASIN((((COS(RADIANS('PV model'!$B$2))*COS(RADIANS(H1435))*COS(RADIANS(K1435)))+(SIN(RADIANS('PV model'!$B$2))*SIN(RADIANS(H1435)))))))</f>
        <v>23.482919069093366</v>
      </c>
      <c r="M1435" s="3">
        <f t="shared" si="246"/>
        <v>23.482919069093366</v>
      </c>
      <c r="N1435" s="2">
        <f t="shared" si="251"/>
        <v>-24.479724433573569</v>
      </c>
      <c r="O1435" s="2">
        <f>IF('PV model'!$B$2&gt;0, 180-N1435,IF('PV model'!$B$2&lt;0,0-N1435,N1435))</f>
        <v>204.47972443357358</v>
      </c>
      <c r="P1435" s="2">
        <f>ABS(O1435-'PV model'!$B$5)</f>
        <v>0.52027556642642026</v>
      </c>
      <c r="Q1435" s="3">
        <f t="shared" si="247"/>
        <v>66.51708093090663</v>
      </c>
      <c r="R1435" s="3">
        <f t="shared" si="252"/>
        <v>690.30675000000019</v>
      </c>
      <c r="S1435" s="3">
        <f t="shared" si="248"/>
        <v>159.84417276496112</v>
      </c>
      <c r="T1435" s="3">
        <f>(0.5*(1-COS(RADIANS(90-$X$3)))*(D1435+E1435)*'PV model'!$B$4)</f>
        <v>0</v>
      </c>
      <c r="U1435" s="3">
        <f t="shared" si="253"/>
        <v>850.15092276496125</v>
      </c>
      <c r="V1435" s="3">
        <f>('PV model'!$B$13*(U1435/1000)*(1-'PV model'!$B$14*((20+C1435)-25))*'PV model'!$B$10)/'PV model'!$B$12</f>
        <v>85.117055977568867</v>
      </c>
    </row>
    <row r="1436" spans="1:22" x14ac:dyDescent="0.2">
      <c r="A1436" s="10">
        <f t="shared" si="254"/>
        <v>60</v>
      </c>
      <c r="B1436" s="10">
        <f t="shared" si="255"/>
        <v>15</v>
      </c>
      <c r="C1436" s="23">
        <v>4.5999999999999996</v>
      </c>
      <c r="D1436" s="24">
        <v>444.49020000000002</v>
      </c>
      <c r="E1436" s="24">
        <v>129.654</v>
      </c>
      <c r="F1436" s="48"/>
      <c r="G1436" s="48"/>
      <c r="H1436" s="1">
        <f t="shared" si="256"/>
        <v>-8.3027148671587057</v>
      </c>
      <c r="I1436" s="1">
        <f t="shared" si="249"/>
        <v>-13.05392930374563</v>
      </c>
      <c r="J1436" s="4">
        <f>B1436+('PV model'!$B$3/15)+(I1436/60)</f>
        <v>14.505767844937573</v>
      </c>
      <c r="K1436" s="2">
        <f t="shared" si="250"/>
        <v>-37.586517674063593</v>
      </c>
      <c r="L1436" s="2">
        <f>DEGREES(ASIN((((COS(RADIANS('PV model'!$B$2))*COS(RADIANS(H1436))*COS(RADIANS(K1436)))+(SIN(RADIANS('PV model'!$B$2))*SIN(RADIANS(H1436)))))))</f>
        <v>18.973356160167587</v>
      </c>
      <c r="M1436" s="3">
        <f t="shared" si="246"/>
        <v>18.973356160167587</v>
      </c>
      <c r="N1436" s="2">
        <f t="shared" si="251"/>
        <v>-39.660813060238461</v>
      </c>
      <c r="O1436" s="2">
        <f>IF('PV model'!$B$2&gt;0, 180-N1436,IF('PV model'!$B$2&lt;0,0-N1436,N1436))</f>
        <v>219.66081306023847</v>
      </c>
      <c r="P1436" s="2">
        <f>ABS(O1436-'PV model'!$B$5)</f>
        <v>14.660813060238468</v>
      </c>
      <c r="Q1436" s="3">
        <f t="shared" si="247"/>
        <v>71.026643839832417</v>
      </c>
      <c r="R1436" s="3">
        <f t="shared" si="252"/>
        <v>444.49020000000002</v>
      </c>
      <c r="S1436" s="3">
        <f t="shared" si="248"/>
        <v>164.25009433358329</v>
      </c>
      <c r="T1436" s="3">
        <f>(0.5*(1-COS(RADIANS(90-$X$3)))*(D1436+E1436)*'PV model'!$B$4)</f>
        <v>0</v>
      </c>
      <c r="U1436" s="3">
        <f t="shared" si="253"/>
        <v>608.74029433358328</v>
      </c>
      <c r="V1436" s="3">
        <f>('PV model'!$B$13*(U1436/1000)*(1-'PV model'!$B$14*((20+C1436)-25))*'PV model'!$B$10)/'PV model'!$B$12</f>
        <v>60.94703930929952</v>
      </c>
    </row>
    <row r="1437" spans="1:22" x14ac:dyDescent="0.2">
      <c r="A1437" s="10">
        <f t="shared" si="254"/>
        <v>60</v>
      </c>
      <c r="B1437" s="10">
        <f t="shared" si="255"/>
        <v>16</v>
      </c>
      <c r="C1437" s="23">
        <v>4.3</v>
      </c>
      <c r="D1437" s="24">
        <v>583.67399999999998</v>
      </c>
      <c r="E1437" s="24">
        <v>67.031999999999996</v>
      </c>
      <c r="F1437" s="48"/>
      <c r="G1437" s="48"/>
      <c r="H1437" s="1">
        <f t="shared" si="256"/>
        <v>-8.3027148671587057</v>
      </c>
      <c r="I1437" s="1">
        <f t="shared" si="249"/>
        <v>-13.05392930374563</v>
      </c>
      <c r="J1437" s="4">
        <f>B1437+('PV model'!$B$3/15)+(I1437/60)</f>
        <v>15.505767844937573</v>
      </c>
      <c r="K1437" s="2">
        <f t="shared" si="250"/>
        <v>-52.586517674063593</v>
      </c>
      <c r="L1437" s="2">
        <f>DEGREES(ASIN((((COS(RADIANS('PV model'!$B$2))*COS(RADIANS(H1437))*COS(RADIANS(K1437)))+(SIN(RADIANS('PV model'!$B$2))*SIN(RADIANS(H1437)))))))</f>
        <v>12.797982006654848</v>
      </c>
      <c r="M1437" s="3">
        <f t="shared" si="246"/>
        <v>12.797982006654848</v>
      </c>
      <c r="N1437" s="2">
        <f t="shared" si="251"/>
        <v>-53.703984076825662</v>
      </c>
      <c r="O1437" s="2">
        <f>IF('PV model'!$B$2&gt;0, 180-N1437,IF('PV model'!$B$2&lt;0,0-N1437,N1437))</f>
        <v>233.70398407682566</v>
      </c>
      <c r="P1437" s="2">
        <f>ABS(O1437-'PV model'!$B$5)</f>
        <v>28.703984076825662</v>
      </c>
      <c r="Q1437" s="3">
        <f t="shared" si="247"/>
        <v>77.202017993345152</v>
      </c>
      <c r="R1437" s="3">
        <f t="shared" si="252"/>
        <v>583.67399999999986</v>
      </c>
      <c r="S1437" s="3">
        <f t="shared" si="248"/>
        <v>82.301441708488824</v>
      </c>
      <c r="T1437" s="3">
        <f>(0.5*(1-COS(RADIANS(90-$X$3)))*(D1437+E1437)*'PV model'!$B$4)</f>
        <v>0</v>
      </c>
      <c r="U1437" s="3">
        <f t="shared" si="253"/>
        <v>665.97544170848869</v>
      </c>
      <c r="V1437" s="3">
        <f>('PV model'!$B$13*(U1437/1000)*(1-'PV model'!$B$14*((20+C1437)-25))*'PV model'!$B$10)/'PV model'!$B$12</f>
        <v>66.757303687609422</v>
      </c>
    </row>
    <row r="1438" spans="1:22" x14ac:dyDescent="0.2">
      <c r="A1438" s="10">
        <f t="shared" si="254"/>
        <v>60</v>
      </c>
      <c r="B1438" s="10">
        <f t="shared" si="255"/>
        <v>17</v>
      </c>
      <c r="C1438" s="23">
        <v>3.9</v>
      </c>
      <c r="D1438" s="24">
        <v>322.14314999999999</v>
      </c>
      <c r="E1438" s="24">
        <v>55.566000000000003</v>
      </c>
      <c r="F1438" s="48"/>
      <c r="G1438" s="48"/>
      <c r="H1438" s="1">
        <f t="shared" si="256"/>
        <v>-8.3027148671587057</v>
      </c>
      <c r="I1438" s="1">
        <f t="shared" si="249"/>
        <v>-13.05392930374563</v>
      </c>
      <c r="J1438" s="4">
        <f>B1438+('PV model'!$B$3/15)+(I1438/60)</f>
        <v>16.505767844937573</v>
      </c>
      <c r="K1438" s="2">
        <f t="shared" si="250"/>
        <v>-67.5865176740636</v>
      </c>
      <c r="L1438" s="2">
        <f>DEGREES(ASIN((((COS(RADIANS('PV model'!$B$2))*COS(RADIANS(H1438))*COS(RADIANS(K1438)))+(SIN(RADIANS('PV model'!$B$2))*SIN(RADIANS(H1438)))))))</f>
        <v>5.4337057182777837</v>
      </c>
      <c r="M1438" s="3">
        <f t="shared" si="246"/>
        <v>5.4337057182777837</v>
      </c>
      <c r="N1438" s="2">
        <f t="shared" si="251"/>
        <v>-66.765241707476022</v>
      </c>
      <c r="O1438" s="2">
        <f>IF('PV model'!$B$2&gt;0, 180-N1438,IF('PV model'!$B$2&lt;0,0-N1438,N1438))</f>
        <v>246.76524170747604</v>
      </c>
      <c r="P1438" s="2">
        <f>ABS(O1438-'PV model'!$B$5)</f>
        <v>41.765241707476036</v>
      </c>
      <c r="Q1438" s="3">
        <f t="shared" si="247"/>
        <v>84.566294281722222</v>
      </c>
      <c r="R1438" s="3">
        <f t="shared" si="252"/>
        <v>322.14314999999999</v>
      </c>
      <c r="S1438" s="3">
        <f t="shared" si="248"/>
        <v>65.74029599282936</v>
      </c>
      <c r="T1438" s="3">
        <f>(0.5*(1-COS(RADIANS(90-$X$3)))*(D1438+E1438)*'PV model'!$B$4)</f>
        <v>0</v>
      </c>
      <c r="U1438" s="3">
        <f t="shared" si="253"/>
        <v>387.88344599282937</v>
      </c>
      <c r="V1438" s="3">
        <f>('PV model'!$B$13*(U1438/1000)*(1-'PV model'!$B$14*((20+C1438)-25))*'PV model'!$B$10)/'PV model'!$B$12</f>
        <v>38.94342971019357</v>
      </c>
    </row>
    <row r="1439" spans="1:22" x14ac:dyDescent="0.2">
      <c r="A1439" s="10">
        <f t="shared" si="254"/>
        <v>60</v>
      </c>
      <c r="B1439" s="10">
        <f t="shared" si="255"/>
        <v>18</v>
      </c>
      <c r="C1439" s="23">
        <v>3</v>
      </c>
      <c r="D1439" s="24">
        <v>0</v>
      </c>
      <c r="E1439" s="24">
        <v>19.404</v>
      </c>
      <c r="F1439" s="48"/>
      <c r="G1439" s="48"/>
      <c r="H1439" s="1">
        <f t="shared" si="256"/>
        <v>-8.3027148671587057</v>
      </c>
      <c r="I1439" s="1">
        <f t="shared" si="249"/>
        <v>-13.05392930374563</v>
      </c>
      <c r="J1439" s="4">
        <f>B1439+('PV model'!$B$3/15)+(I1439/60)</f>
        <v>17.505767844937573</v>
      </c>
      <c r="K1439" s="2">
        <f t="shared" si="250"/>
        <v>-82.5865176740636</v>
      </c>
      <c r="L1439" s="2">
        <f>DEGREES(ASIN((((COS(RADIANS('PV model'!$B$2))*COS(RADIANS(H1439))*COS(RADIANS(K1439)))+(SIN(RADIANS('PV model'!$B$2))*SIN(RADIANS(H1439)))))))</f>
        <v>-2.6760871739380625</v>
      </c>
      <c r="M1439" s="3">
        <f t="shared" si="246"/>
        <v>0</v>
      </c>
      <c r="N1439" s="2">
        <f t="shared" si="251"/>
        <v>-79.209607683480215</v>
      </c>
      <c r="O1439" s="2">
        <f>IF('PV model'!$B$2&gt;0, 180-N1439,IF('PV model'!$B$2&lt;0,0-N1439,N1439))</f>
        <v>259.20960768348021</v>
      </c>
      <c r="P1439" s="2">
        <f>ABS(O1439-'PV model'!$B$5)</f>
        <v>54.209607683480215</v>
      </c>
      <c r="Q1439" s="3">
        <f t="shared" si="247"/>
        <v>92.676087173938058</v>
      </c>
      <c r="R1439" s="3">
        <f t="shared" si="252"/>
        <v>0</v>
      </c>
      <c r="S1439" s="3">
        <f t="shared" si="248"/>
        <v>19.404</v>
      </c>
      <c r="T1439" s="3">
        <f>(0.5*(1-COS(RADIANS(90-$X$3)))*(D1439+E1439)*'PV model'!$B$4)</f>
        <v>0</v>
      </c>
      <c r="U1439" s="3">
        <f t="shared" si="253"/>
        <v>19.404</v>
      </c>
      <c r="V1439" s="3">
        <f>('PV model'!$B$13*(U1439/1000)*(1-'PV model'!$B$14*((20+C1439)-25))*'PV model'!$B$10)/'PV model'!$B$12</f>
        <v>1.9551408307200002</v>
      </c>
    </row>
    <row r="1440" spans="1:22" x14ac:dyDescent="0.2">
      <c r="A1440" s="10">
        <f t="shared" si="254"/>
        <v>60</v>
      </c>
      <c r="B1440" s="10">
        <f t="shared" si="255"/>
        <v>19</v>
      </c>
      <c r="C1440" s="23">
        <v>2.7</v>
      </c>
      <c r="D1440" s="24">
        <v>0</v>
      </c>
      <c r="E1440" s="24">
        <v>0</v>
      </c>
      <c r="F1440" s="48"/>
      <c r="G1440" s="48"/>
      <c r="H1440" s="1">
        <f t="shared" si="256"/>
        <v>-8.3027148671587057</v>
      </c>
      <c r="I1440" s="1">
        <f t="shared" si="249"/>
        <v>-13.05392930374563</v>
      </c>
      <c r="J1440" s="4">
        <f>B1440+('PV model'!$B$3/15)+(I1440/60)</f>
        <v>18.505767844937573</v>
      </c>
      <c r="K1440" s="2">
        <f t="shared" si="250"/>
        <v>-97.5865176740636</v>
      </c>
      <c r="L1440" s="2">
        <f>DEGREES(ASIN((((COS(RADIANS('PV model'!$B$2))*COS(RADIANS(H1440))*COS(RADIANS(K1440)))+(SIN(RADIANS('PV model'!$B$2))*SIN(RADIANS(H1440)))))))</f>
        <v>-11.127990922301001</v>
      </c>
      <c r="M1440" s="3">
        <f t="shared" si="246"/>
        <v>0</v>
      </c>
      <c r="N1440" s="2">
        <f t="shared" si="251"/>
        <v>-88.489032220047037</v>
      </c>
      <c r="O1440" s="2">
        <f>IF('PV model'!$B$2&gt;0, 180-N1440,IF('PV model'!$B$2&lt;0,0-N1440,N1440))</f>
        <v>268.48903222004702</v>
      </c>
      <c r="P1440" s="2">
        <f>ABS(O1440-'PV model'!$B$5)</f>
        <v>63.489032220047022</v>
      </c>
      <c r="Q1440" s="3">
        <f t="shared" si="247"/>
        <v>101.127990922301</v>
      </c>
      <c r="R1440" s="3">
        <f t="shared" si="252"/>
        <v>0</v>
      </c>
      <c r="S1440" s="3">
        <f t="shared" si="248"/>
        <v>0</v>
      </c>
      <c r="T1440" s="3">
        <f>(0.5*(1-COS(RADIANS(90-$X$3)))*(D1440+E1440)*'PV model'!$B$4)</f>
        <v>0</v>
      </c>
      <c r="U1440" s="3">
        <f t="shared" si="253"/>
        <v>0</v>
      </c>
      <c r="V1440" s="3">
        <f>('PV model'!$B$13*(U1440/1000)*(1-'PV model'!$B$14*((20+C1440)-25))*'PV model'!$B$10)/'PV model'!$B$12</f>
        <v>0</v>
      </c>
    </row>
    <row r="1441" spans="1:22" x14ac:dyDescent="0.2">
      <c r="A1441" s="10">
        <f t="shared" si="254"/>
        <v>60</v>
      </c>
      <c r="B1441" s="10">
        <f t="shared" si="255"/>
        <v>20</v>
      </c>
      <c r="C1441" s="23">
        <v>2.8</v>
      </c>
      <c r="D1441" s="24">
        <v>0</v>
      </c>
      <c r="E1441" s="24">
        <v>0</v>
      </c>
      <c r="F1441" s="48"/>
      <c r="G1441" s="48"/>
      <c r="H1441" s="1">
        <f t="shared" si="256"/>
        <v>-8.3027148671587057</v>
      </c>
      <c r="I1441" s="1">
        <f t="shared" si="249"/>
        <v>-13.05392930374563</v>
      </c>
      <c r="J1441" s="4">
        <f>B1441+('PV model'!$B$3/15)+(I1441/60)</f>
        <v>19.505767844937573</v>
      </c>
      <c r="K1441" s="2">
        <f t="shared" si="250"/>
        <v>-112.5865176740636</v>
      </c>
      <c r="L1441" s="2">
        <f>DEGREES(ASIN((((COS(RADIANS('PV model'!$B$2))*COS(RADIANS(H1441))*COS(RADIANS(K1441)))+(SIN(RADIANS('PV model'!$B$2))*SIN(RADIANS(H1441)))))))</f>
        <v>-19.528182860107467</v>
      </c>
      <c r="M1441" s="3">
        <f t="shared" si="246"/>
        <v>0</v>
      </c>
      <c r="N1441" s="2">
        <f t="shared" si="251"/>
        <v>-75.785964209762156</v>
      </c>
      <c r="O1441" s="2">
        <f>IF('PV model'!$B$2&gt;0, 180-N1441,IF('PV model'!$B$2&lt;0,0-N1441,N1441))</f>
        <v>255.78596420976214</v>
      </c>
      <c r="P1441" s="2">
        <f>ABS(O1441-'PV model'!$B$5)</f>
        <v>50.785964209762142</v>
      </c>
      <c r="Q1441" s="3">
        <f t="shared" si="247"/>
        <v>109.52818286010748</v>
      </c>
      <c r="R1441" s="3">
        <f t="shared" si="252"/>
        <v>0</v>
      </c>
      <c r="S1441" s="3">
        <f t="shared" si="248"/>
        <v>0</v>
      </c>
      <c r="T1441" s="3">
        <f>(0.5*(1-COS(RADIANS(90-$X$3)))*(D1441+E1441)*'PV model'!$B$4)</f>
        <v>0</v>
      </c>
      <c r="U1441" s="3">
        <f t="shared" si="253"/>
        <v>0</v>
      </c>
      <c r="V1441" s="3">
        <f>('PV model'!$B$13*(U1441/1000)*(1-'PV model'!$B$14*((20+C1441)-25))*'PV model'!$B$10)/'PV model'!$B$12</f>
        <v>0</v>
      </c>
    </row>
    <row r="1442" spans="1:22" x14ac:dyDescent="0.2">
      <c r="A1442" s="10">
        <f t="shared" si="254"/>
        <v>60</v>
      </c>
      <c r="B1442" s="10">
        <f t="shared" si="255"/>
        <v>21</v>
      </c>
      <c r="C1442" s="23">
        <v>2.7</v>
      </c>
      <c r="D1442" s="24">
        <v>0</v>
      </c>
      <c r="E1442" s="24">
        <v>0</v>
      </c>
      <c r="F1442" s="48"/>
      <c r="G1442" s="48"/>
      <c r="H1442" s="1">
        <f t="shared" si="256"/>
        <v>-8.3027148671587057</v>
      </c>
      <c r="I1442" s="1">
        <f t="shared" si="249"/>
        <v>-13.05392930374563</v>
      </c>
      <c r="J1442" s="4">
        <f>B1442+('PV model'!$B$3/15)+(I1442/60)</f>
        <v>20.505767844937573</v>
      </c>
      <c r="K1442" s="2">
        <f t="shared" si="250"/>
        <v>-127.5865176740636</v>
      </c>
      <c r="L1442" s="2">
        <f>DEGREES(ASIN((((COS(RADIANS('PV model'!$B$2))*COS(RADIANS(H1442))*COS(RADIANS(K1442)))+(SIN(RADIANS('PV model'!$B$2))*SIN(RADIANS(H1442)))))))</f>
        <v>-27.443244829575555</v>
      </c>
      <c r="M1442" s="3">
        <f t="shared" si="246"/>
        <v>0</v>
      </c>
      <c r="N1442" s="2">
        <f t="shared" si="251"/>
        <v>-62.07436624349657</v>
      </c>
      <c r="O1442" s="2">
        <f>IF('PV model'!$B$2&gt;0, 180-N1442,IF('PV model'!$B$2&lt;0,0-N1442,N1442))</f>
        <v>242.07436624349657</v>
      </c>
      <c r="P1442" s="2">
        <f>ABS(O1442-'PV model'!$B$5)</f>
        <v>37.07436624349657</v>
      </c>
      <c r="Q1442" s="3">
        <f t="shared" si="247"/>
        <v>117.44324482957555</v>
      </c>
      <c r="R1442" s="3">
        <f t="shared" si="252"/>
        <v>0</v>
      </c>
      <c r="S1442" s="3">
        <f t="shared" si="248"/>
        <v>0</v>
      </c>
      <c r="T1442" s="3">
        <f>(0.5*(1-COS(RADIANS(90-$X$3)))*(D1442+E1442)*'PV model'!$B$4)</f>
        <v>0</v>
      </c>
      <c r="U1442" s="3">
        <f t="shared" si="253"/>
        <v>0</v>
      </c>
      <c r="V1442" s="3">
        <f>('PV model'!$B$13*(U1442/1000)*(1-'PV model'!$B$14*((20+C1442)-25))*'PV model'!$B$10)/'PV model'!$B$12</f>
        <v>0</v>
      </c>
    </row>
    <row r="1443" spans="1:22" x14ac:dyDescent="0.2">
      <c r="A1443" s="10">
        <f t="shared" si="254"/>
        <v>60</v>
      </c>
      <c r="B1443" s="10">
        <f t="shared" si="255"/>
        <v>22</v>
      </c>
      <c r="C1443" s="23">
        <v>2.5</v>
      </c>
      <c r="D1443" s="24">
        <v>0</v>
      </c>
      <c r="E1443" s="24">
        <v>0</v>
      </c>
      <c r="F1443" s="48"/>
      <c r="G1443" s="48"/>
      <c r="H1443" s="1">
        <f t="shared" si="256"/>
        <v>-8.3027148671587057</v>
      </c>
      <c r="I1443" s="1">
        <f t="shared" si="249"/>
        <v>-13.05392930374563</v>
      </c>
      <c r="J1443" s="4">
        <f>B1443+('PV model'!$B$3/15)+(I1443/60)</f>
        <v>21.505767844937573</v>
      </c>
      <c r="K1443" s="2">
        <f t="shared" si="250"/>
        <v>-142.5865176740636</v>
      </c>
      <c r="L1443" s="2">
        <f>DEGREES(ASIN((((COS(RADIANS('PV model'!$B$2))*COS(RADIANS(H1443))*COS(RADIANS(K1443)))+(SIN(RADIANS('PV model'!$B$2))*SIN(RADIANS(H1443)))))))</f>
        <v>-34.34478393099397</v>
      </c>
      <c r="M1443" s="3">
        <f t="shared" si="246"/>
        <v>0</v>
      </c>
      <c r="N1443" s="2">
        <f t="shared" si="251"/>
        <v>-46.73074556341281</v>
      </c>
      <c r="O1443" s="2">
        <f>IF('PV model'!$B$2&gt;0, 180-N1443,IF('PV model'!$B$2&lt;0,0-N1443,N1443))</f>
        <v>226.73074556341282</v>
      </c>
      <c r="P1443" s="2">
        <f>ABS(O1443-'PV model'!$B$5)</f>
        <v>21.730745563412825</v>
      </c>
      <c r="Q1443" s="3">
        <f t="shared" si="247"/>
        <v>124.34478393099396</v>
      </c>
      <c r="R1443" s="3">
        <f t="shared" si="252"/>
        <v>0</v>
      </c>
      <c r="S1443" s="3">
        <f t="shared" si="248"/>
        <v>0</v>
      </c>
      <c r="T1443" s="3">
        <f>(0.5*(1-COS(RADIANS(90-$X$3)))*(D1443+E1443)*'PV model'!$B$4)</f>
        <v>0</v>
      </c>
      <c r="U1443" s="3">
        <f t="shared" si="253"/>
        <v>0</v>
      </c>
      <c r="V1443" s="3">
        <f>('PV model'!$B$13*(U1443/1000)*(1-'PV model'!$B$14*((20+C1443)-25))*'PV model'!$B$10)/'PV model'!$B$12</f>
        <v>0</v>
      </c>
    </row>
    <row r="1444" spans="1:22" x14ac:dyDescent="0.2">
      <c r="A1444" s="10">
        <f t="shared" si="254"/>
        <v>60</v>
      </c>
      <c r="B1444" s="10">
        <f t="shared" si="255"/>
        <v>23</v>
      </c>
      <c r="C1444" s="23">
        <v>2.6</v>
      </c>
      <c r="D1444" s="24">
        <v>0</v>
      </c>
      <c r="E1444" s="24">
        <v>0</v>
      </c>
      <c r="F1444" s="48"/>
      <c r="G1444" s="48"/>
      <c r="H1444" s="1">
        <f t="shared" si="256"/>
        <v>-8.3027148671587057</v>
      </c>
      <c r="I1444" s="1">
        <f t="shared" si="249"/>
        <v>-13.05392930374563</v>
      </c>
      <c r="J1444" s="4">
        <f>B1444+('PV model'!$B$3/15)+(I1444/60)</f>
        <v>22.505767844937573</v>
      </c>
      <c r="K1444" s="2">
        <f t="shared" si="250"/>
        <v>-157.5865176740636</v>
      </c>
      <c r="L1444" s="2">
        <f>DEGREES(ASIN((((COS(RADIANS('PV model'!$B$2))*COS(RADIANS(H1444))*COS(RADIANS(K1444)))+(SIN(RADIANS('PV model'!$B$2))*SIN(RADIANS(H1444)))))))</f>
        <v>-39.578598363231208</v>
      </c>
      <c r="M1444" s="3">
        <f t="shared" si="246"/>
        <v>0</v>
      </c>
      <c r="N1444" s="2">
        <f t="shared" si="251"/>
        <v>-29.308479389357174</v>
      </c>
      <c r="O1444" s="2">
        <f>IF('PV model'!$B$2&gt;0, 180-N1444,IF('PV model'!$B$2&lt;0,0-N1444,N1444))</f>
        <v>209.30847938935716</v>
      </c>
      <c r="P1444" s="2">
        <f>ABS(O1444-'PV model'!$B$5)</f>
        <v>4.30847938935716</v>
      </c>
      <c r="Q1444" s="3">
        <f t="shared" si="247"/>
        <v>129.57859836323121</v>
      </c>
      <c r="R1444" s="3">
        <f t="shared" si="252"/>
        <v>0</v>
      </c>
      <c r="S1444" s="3">
        <f t="shared" si="248"/>
        <v>0</v>
      </c>
      <c r="T1444" s="3">
        <f>(0.5*(1-COS(RADIANS(90-$X$3)))*(D1444+E1444)*'PV model'!$B$4)</f>
        <v>0</v>
      </c>
      <c r="U1444" s="3">
        <f t="shared" si="253"/>
        <v>0</v>
      </c>
      <c r="V1444" s="3">
        <f>('PV model'!$B$13*(U1444/1000)*(1-'PV model'!$B$14*((20+C1444)-25))*'PV model'!$B$10)/'PV model'!$B$12</f>
        <v>0</v>
      </c>
    </row>
    <row r="1445" spans="1:22" x14ac:dyDescent="0.2">
      <c r="A1445" s="10">
        <f t="shared" si="254"/>
        <v>60</v>
      </c>
      <c r="B1445" s="10">
        <f t="shared" si="255"/>
        <v>24</v>
      </c>
      <c r="C1445" s="23">
        <v>2.7</v>
      </c>
      <c r="D1445" s="24">
        <v>0</v>
      </c>
      <c r="E1445" s="24">
        <v>0</v>
      </c>
      <c r="F1445" s="48"/>
      <c r="G1445" s="48"/>
      <c r="H1445" s="1">
        <f t="shared" si="256"/>
        <v>-8.3027148671587057</v>
      </c>
      <c r="I1445" s="1">
        <f t="shared" si="249"/>
        <v>-13.05392930374563</v>
      </c>
      <c r="J1445" s="4">
        <f>B1445+('PV model'!$B$3/15)+(I1445/60)</f>
        <v>23.505767844937573</v>
      </c>
      <c r="K1445" s="2">
        <f t="shared" si="250"/>
        <v>-172.5865176740636</v>
      </c>
      <c r="L1445" s="2">
        <f>DEGREES(ASIN((((COS(RADIANS('PV model'!$B$2))*COS(RADIANS(H1445))*COS(RADIANS(K1445)))+(SIN(RADIANS('PV model'!$B$2))*SIN(RADIANS(H1445)))))))</f>
        <v>-42.437922831273553</v>
      </c>
      <c r="M1445" s="3">
        <f t="shared" si="246"/>
        <v>0</v>
      </c>
      <c r="N1445" s="2">
        <f t="shared" si="251"/>
        <v>-9.9623741976668931</v>
      </c>
      <c r="O1445" s="2">
        <f>IF('PV model'!$B$2&gt;0, 180-N1445,IF('PV model'!$B$2&lt;0,0-N1445,N1445))</f>
        <v>189.96237419766689</v>
      </c>
      <c r="P1445" s="2">
        <f>ABS(O1445-'PV model'!$B$5)</f>
        <v>15.03762580233311</v>
      </c>
      <c r="Q1445" s="3">
        <f t="shared" si="247"/>
        <v>132.43792283127354</v>
      </c>
      <c r="R1445" s="3">
        <f t="shared" si="252"/>
        <v>0</v>
      </c>
      <c r="S1445" s="3">
        <f t="shared" si="248"/>
        <v>0</v>
      </c>
      <c r="T1445" s="3">
        <f>(0.5*(1-COS(RADIANS(90-$X$3)))*(D1445+E1445)*'PV model'!$B$4)</f>
        <v>0</v>
      </c>
      <c r="U1445" s="3">
        <f t="shared" si="253"/>
        <v>0</v>
      </c>
      <c r="V1445" s="3">
        <f>('PV model'!$B$13*(U1445/1000)*(1-'PV model'!$B$14*((20+C1445)-25))*'PV model'!$B$10)/'PV model'!$B$12</f>
        <v>0</v>
      </c>
    </row>
    <row r="1446" spans="1:22" x14ac:dyDescent="0.2">
      <c r="A1446" s="10">
        <f t="shared" si="254"/>
        <v>61</v>
      </c>
      <c r="B1446" s="10">
        <f t="shared" si="255"/>
        <v>1</v>
      </c>
      <c r="C1446" s="23">
        <v>2.4</v>
      </c>
      <c r="D1446" s="24">
        <v>0</v>
      </c>
      <c r="E1446" s="24">
        <v>0</v>
      </c>
      <c r="F1446" s="48"/>
      <c r="G1446" s="48"/>
      <c r="H1446" s="1">
        <f t="shared" si="256"/>
        <v>-7.923703596814315</v>
      </c>
      <c r="I1446" s="1">
        <f t="shared" si="249"/>
        <v>-12.864368394286531</v>
      </c>
      <c r="J1446" s="4">
        <f>B1446+('PV model'!$B$3/15)+(I1446/60)</f>
        <v>0.50892719342855786</v>
      </c>
      <c r="K1446" s="2">
        <f t="shared" si="250"/>
        <v>172.36609209857161</v>
      </c>
      <c r="L1446" s="2">
        <f>DEGREES(ASIN((((COS(RADIANS('PV model'!$B$2))*COS(RADIANS(H1446))*COS(RADIANS(K1446)))+(SIN(RADIANS('PV model'!$B$2))*SIN(RADIANS(H1446)))))))</f>
        <v>-42.038958642714995</v>
      </c>
      <c r="M1446" s="3">
        <f t="shared" si="246"/>
        <v>0</v>
      </c>
      <c r="N1446" s="2">
        <f t="shared" si="251"/>
        <v>10.204362070397593</v>
      </c>
      <c r="O1446" s="2">
        <f>IF('PV model'!$B$2&gt;0, 180-N1446,IF('PV model'!$B$2&lt;0,0-N1446,N1446))</f>
        <v>169.79563792960241</v>
      </c>
      <c r="P1446" s="2">
        <f>ABS(O1446-'PV model'!$B$5)</f>
        <v>35.204362070397593</v>
      </c>
      <c r="Q1446" s="3">
        <f t="shared" si="247"/>
        <v>132.03895864271499</v>
      </c>
      <c r="R1446" s="3">
        <f t="shared" si="252"/>
        <v>0</v>
      </c>
      <c r="S1446" s="3">
        <f t="shared" si="248"/>
        <v>0</v>
      </c>
      <c r="T1446" s="3">
        <f>(0.5*(1-COS(RADIANS(90-$X$3)))*(D1446+E1446)*'PV model'!$B$4)</f>
        <v>0</v>
      </c>
      <c r="U1446" s="3">
        <f t="shared" si="253"/>
        <v>0</v>
      </c>
      <c r="V1446" s="3">
        <f>('PV model'!$B$13*(U1446/1000)*(1-'PV model'!$B$14*((20+C1446)-25))*'PV model'!$B$10)/'PV model'!$B$12</f>
        <v>0</v>
      </c>
    </row>
    <row r="1447" spans="1:22" x14ac:dyDescent="0.2">
      <c r="A1447" s="10">
        <f t="shared" si="254"/>
        <v>61</v>
      </c>
      <c r="B1447" s="10">
        <f t="shared" si="255"/>
        <v>2</v>
      </c>
      <c r="C1447" s="23">
        <v>2.7</v>
      </c>
      <c r="D1447" s="24">
        <v>0</v>
      </c>
      <c r="E1447" s="24">
        <v>0</v>
      </c>
      <c r="F1447" s="48"/>
      <c r="G1447" s="48"/>
      <c r="H1447" s="1">
        <f t="shared" si="256"/>
        <v>-7.923703596814315</v>
      </c>
      <c r="I1447" s="1">
        <f t="shared" si="249"/>
        <v>-12.864368394286531</v>
      </c>
      <c r="J1447" s="4">
        <f>B1447+('PV model'!$B$3/15)+(I1447/60)</f>
        <v>1.508927193428558</v>
      </c>
      <c r="K1447" s="2">
        <f t="shared" si="250"/>
        <v>157.36609209857161</v>
      </c>
      <c r="L1447" s="2">
        <f>DEGREES(ASIN((((COS(RADIANS('PV model'!$B$2))*COS(RADIANS(H1447))*COS(RADIANS(K1447)))+(SIN(RADIANS('PV model'!$B$2))*SIN(RADIANS(H1447)))))))</f>
        <v>-39.153576659527843</v>
      </c>
      <c r="M1447" s="3">
        <f t="shared" si="246"/>
        <v>0</v>
      </c>
      <c r="N1447" s="2">
        <f t="shared" si="251"/>
        <v>29.441812807863016</v>
      </c>
      <c r="O1447" s="2">
        <f>IF('PV model'!$B$2&gt;0, 180-N1447,IF('PV model'!$B$2&lt;0,0-N1447,N1447))</f>
        <v>150.55818719213698</v>
      </c>
      <c r="P1447" s="2">
        <f>ABS(O1447-'PV model'!$B$5)</f>
        <v>54.441812807863016</v>
      </c>
      <c r="Q1447" s="3">
        <f t="shared" si="247"/>
        <v>129.15357665952786</v>
      </c>
      <c r="R1447" s="3">
        <f t="shared" si="252"/>
        <v>0</v>
      </c>
      <c r="S1447" s="3">
        <f t="shared" si="248"/>
        <v>0</v>
      </c>
      <c r="T1447" s="3">
        <f>(0.5*(1-COS(RADIANS(90-$X$3)))*(D1447+E1447)*'PV model'!$B$4)</f>
        <v>0</v>
      </c>
      <c r="U1447" s="3">
        <f t="shared" si="253"/>
        <v>0</v>
      </c>
      <c r="V1447" s="3">
        <f>('PV model'!$B$13*(U1447/1000)*(1-'PV model'!$B$14*((20+C1447)-25))*'PV model'!$B$10)/'PV model'!$B$12</f>
        <v>0</v>
      </c>
    </row>
    <row r="1448" spans="1:22" x14ac:dyDescent="0.2">
      <c r="A1448" s="10">
        <f t="shared" si="254"/>
        <v>61</v>
      </c>
      <c r="B1448" s="10">
        <f t="shared" si="255"/>
        <v>3</v>
      </c>
      <c r="C1448" s="23">
        <v>2.7</v>
      </c>
      <c r="D1448" s="24">
        <v>0</v>
      </c>
      <c r="E1448" s="24">
        <v>0</v>
      </c>
      <c r="F1448" s="48"/>
      <c r="G1448" s="48"/>
      <c r="H1448" s="1">
        <f t="shared" si="256"/>
        <v>-7.923703596814315</v>
      </c>
      <c r="I1448" s="1">
        <f t="shared" si="249"/>
        <v>-12.864368394286531</v>
      </c>
      <c r="J1448" s="4">
        <f>B1448+('PV model'!$B$3/15)+(I1448/60)</f>
        <v>2.5089271934285575</v>
      </c>
      <c r="K1448" s="2">
        <f t="shared" si="250"/>
        <v>142.36609209857161</v>
      </c>
      <c r="L1448" s="2">
        <f>DEGREES(ASIN((((COS(RADIANS('PV model'!$B$2))*COS(RADIANS(H1448))*COS(RADIANS(K1448)))+(SIN(RADIANS('PV model'!$B$2))*SIN(RADIANS(H1448)))))))</f>
        <v>-33.909311438259408</v>
      </c>
      <c r="M1448" s="3">
        <f t="shared" si="246"/>
        <v>0</v>
      </c>
      <c r="N1448" s="2">
        <f t="shared" si="251"/>
        <v>46.779559109419253</v>
      </c>
      <c r="O1448" s="2">
        <f>IF('PV model'!$B$2&gt;0, 180-N1448,IF('PV model'!$B$2&lt;0,0-N1448,N1448))</f>
        <v>133.22044089058073</v>
      </c>
      <c r="P1448" s="2">
        <f>ABS(O1448-'PV model'!$B$5)</f>
        <v>71.779559109419267</v>
      </c>
      <c r="Q1448" s="3">
        <f t="shared" si="247"/>
        <v>123.90931143825939</v>
      </c>
      <c r="R1448" s="3">
        <f t="shared" si="252"/>
        <v>0</v>
      </c>
      <c r="S1448" s="3">
        <f t="shared" si="248"/>
        <v>0</v>
      </c>
      <c r="T1448" s="3">
        <f>(0.5*(1-COS(RADIANS(90-$X$3)))*(D1448+E1448)*'PV model'!$B$4)</f>
        <v>0</v>
      </c>
      <c r="U1448" s="3">
        <f t="shared" si="253"/>
        <v>0</v>
      </c>
      <c r="V1448" s="3">
        <f>('PV model'!$B$13*(U1448/1000)*(1-'PV model'!$B$14*((20+C1448)-25))*'PV model'!$B$10)/'PV model'!$B$12</f>
        <v>0</v>
      </c>
    </row>
    <row r="1449" spans="1:22" x14ac:dyDescent="0.2">
      <c r="A1449" s="10">
        <f t="shared" si="254"/>
        <v>61</v>
      </c>
      <c r="B1449" s="10">
        <f t="shared" si="255"/>
        <v>4</v>
      </c>
      <c r="C1449" s="23">
        <v>2.7</v>
      </c>
      <c r="D1449" s="24">
        <v>0</v>
      </c>
      <c r="E1449" s="24">
        <v>0</v>
      </c>
      <c r="F1449" s="48"/>
      <c r="G1449" s="48"/>
      <c r="H1449" s="1">
        <f t="shared" si="256"/>
        <v>-7.923703596814315</v>
      </c>
      <c r="I1449" s="1">
        <f t="shared" si="249"/>
        <v>-12.864368394286531</v>
      </c>
      <c r="J1449" s="4">
        <f>B1449+('PV model'!$B$3/15)+(I1449/60)</f>
        <v>3.5089271934285575</v>
      </c>
      <c r="K1449" s="2">
        <f t="shared" si="250"/>
        <v>127.36609209857163</v>
      </c>
      <c r="L1449" s="2">
        <f>DEGREES(ASIN((((COS(RADIANS('PV model'!$B$2))*COS(RADIANS(H1449))*COS(RADIANS(K1449)))+(SIN(RADIANS('PV model'!$B$2))*SIN(RADIANS(H1449)))))))</f>
        <v>-27.005914159885705</v>
      </c>
      <c r="M1449" s="3">
        <f t="shared" si="246"/>
        <v>0</v>
      </c>
      <c r="N1449" s="2">
        <f t="shared" si="251"/>
        <v>62.070647325503479</v>
      </c>
      <c r="O1449" s="2">
        <f>IF('PV model'!$B$2&gt;0, 180-N1449,IF('PV model'!$B$2&lt;0,0-N1449,N1449))</f>
        <v>117.92935267449653</v>
      </c>
      <c r="P1449" s="2">
        <f>ABS(O1449-'PV model'!$B$5)</f>
        <v>87.070647325503472</v>
      </c>
      <c r="Q1449" s="3">
        <f t="shared" si="247"/>
        <v>117.00591415988569</v>
      </c>
      <c r="R1449" s="3">
        <f t="shared" si="252"/>
        <v>0</v>
      </c>
      <c r="S1449" s="3">
        <f t="shared" si="248"/>
        <v>0</v>
      </c>
      <c r="T1449" s="3">
        <f>(0.5*(1-COS(RADIANS(90-$X$3)))*(D1449+E1449)*'PV model'!$B$4)</f>
        <v>0</v>
      </c>
      <c r="U1449" s="3">
        <f t="shared" si="253"/>
        <v>0</v>
      </c>
      <c r="V1449" s="3">
        <f>('PV model'!$B$13*(U1449/1000)*(1-'PV model'!$B$14*((20+C1449)-25))*'PV model'!$B$10)/'PV model'!$B$12</f>
        <v>0</v>
      </c>
    </row>
    <row r="1450" spans="1:22" x14ac:dyDescent="0.2">
      <c r="A1450" s="10">
        <f t="shared" si="254"/>
        <v>61</v>
      </c>
      <c r="B1450" s="10">
        <f t="shared" si="255"/>
        <v>5</v>
      </c>
      <c r="C1450" s="23">
        <v>3.5</v>
      </c>
      <c r="D1450" s="24">
        <v>0</v>
      </c>
      <c r="E1450" s="24">
        <v>0</v>
      </c>
      <c r="F1450" s="48"/>
      <c r="G1450" s="48"/>
      <c r="H1450" s="1">
        <f t="shared" si="256"/>
        <v>-7.923703596814315</v>
      </c>
      <c r="I1450" s="1">
        <f t="shared" si="249"/>
        <v>-12.864368394286531</v>
      </c>
      <c r="J1450" s="4">
        <f>B1450+('PV model'!$B$3/15)+(I1450/60)</f>
        <v>4.5089271934285584</v>
      </c>
      <c r="K1450" s="2">
        <f t="shared" si="250"/>
        <v>112.36609209857163</v>
      </c>
      <c r="L1450" s="2">
        <f>DEGREES(ASIN((((COS(RADIANS('PV model'!$B$2))*COS(RADIANS(H1450))*COS(RADIANS(K1450)))+(SIN(RADIANS('PV model'!$B$2))*SIN(RADIANS(H1450)))))))</f>
        <v>-19.091776221658229</v>
      </c>
      <c r="M1450" s="3">
        <f t="shared" si="246"/>
        <v>0</v>
      </c>
      <c r="N1450" s="2">
        <f t="shared" si="251"/>
        <v>75.755653031486915</v>
      </c>
      <c r="O1450" s="2">
        <f>IF('PV model'!$B$2&gt;0, 180-N1450,IF('PV model'!$B$2&lt;0,0-N1450,N1450))</f>
        <v>104.24434696851309</v>
      </c>
      <c r="P1450" s="2">
        <f>ABS(O1450-'PV model'!$B$5)</f>
        <v>100.75565303148691</v>
      </c>
      <c r="Q1450" s="3">
        <f t="shared" si="247"/>
        <v>109.09177622165824</v>
      </c>
      <c r="R1450" s="3">
        <f t="shared" si="252"/>
        <v>0</v>
      </c>
      <c r="S1450" s="3">
        <f t="shared" si="248"/>
        <v>0</v>
      </c>
      <c r="T1450" s="3">
        <f>(0.5*(1-COS(RADIANS(90-$X$3)))*(D1450+E1450)*'PV model'!$B$4)</f>
        <v>0</v>
      </c>
      <c r="U1450" s="3">
        <f t="shared" si="253"/>
        <v>0</v>
      </c>
      <c r="V1450" s="3">
        <f>('PV model'!$B$13*(U1450/1000)*(1-'PV model'!$B$14*((20+C1450)-25))*'PV model'!$B$10)/'PV model'!$B$12</f>
        <v>0</v>
      </c>
    </row>
    <row r="1451" spans="1:22" x14ac:dyDescent="0.2">
      <c r="A1451" s="10">
        <f t="shared" si="254"/>
        <v>61</v>
      </c>
      <c r="B1451" s="10">
        <f t="shared" si="255"/>
        <v>6</v>
      </c>
      <c r="C1451" s="23">
        <v>4</v>
      </c>
      <c r="D1451" s="24">
        <v>0</v>
      </c>
      <c r="E1451" s="24">
        <v>0</v>
      </c>
      <c r="F1451" s="48"/>
      <c r="G1451" s="48"/>
      <c r="H1451" s="1">
        <f t="shared" si="256"/>
        <v>-7.923703596814315</v>
      </c>
      <c r="I1451" s="1">
        <f t="shared" si="249"/>
        <v>-12.864368394286531</v>
      </c>
      <c r="J1451" s="4">
        <f>B1451+('PV model'!$B$3/15)+(I1451/60)</f>
        <v>5.5089271934285584</v>
      </c>
      <c r="K1451" s="2">
        <f t="shared" si="250"/>
        <v>97.366092098571627</v>
      </c>
      <c r="L1451" s="2">
        <f>DEGREES(ASIN((((COS(RADIANS('PV model'!$B$2))*COS(RADIANS(H1451))*COS(RADIANS(K1451)))+(SIN(RADIANS('PV model'!$B$2))*SIN(RADIANS(H1451)))))))</f>
        <v>-10.692281083364653</v>
      </c>
      <c r="M1451" s="3">
        <f t="shared" si="246"/>
        <v>0</v>
      </c>
      <c r="N1451" s="2">
        <f t="shared" si="251"/>
        <v>88.450574771620225</v>
      </c>
      <c r="O1451" s="2">
        <f>IF('PV model'!$B$2&gt;0, 180-N1451,IF('PV model'!$B$2&lt;0,0-N1451,N1451))</f>
        <v>91.549425228379775</v>
      </c>
      <c r="P1451" s="2">
        <f>ABS(O1451-'PV model'!$B$5)</f>
        <v>113.45057477162023</v>
      </c>
      <c r="Q1451" s="3">
        <f t="shared" si="247"/>
        <v>100.69228108336465</v>
      </c>
      <c r="R1451" s="3">
        <f t="shared" si="252"/>
        <v>0</v>
      </c>
      <c r="S1451" s="3">
        <f t="shared" si="248"/>
        <v>0</v>
      </c>
      <c r="T1451" s="3">
        <f>(0.5*(1-COS(RADIANS(90-$X$3)))*(D1451+E1451)*'PV model'!$B$4)</f>
        <v>0</v>
      </c>
      <c r="U1451" s="3">
        <f t="shared" si="253"/>
        <v>0</v>
      </c>
      <c r="V1451" s="3">
        <f>('PV model'!$B$13*(U1451/1000)*(1-'PV model'!$B$14*((20+C1451)-25))*'PV model'!$B$10)/'PV model'!$B$12</f>
        <v>0</v>
      </c>
    </row>
    <row r="1452" spans="1:22" x14ac:dyDescent="0.2">
      <c r="A1452" s="10">
        <f t="shared" si="254"/>
        <v>61</v>
      </c>
      <c r="B1452" s="10">
        <f t="shared" si="255"/>
        <v>7</v>
      </c>
      <c r="C1452" s="23">
        <v>4.7</v>
      </c>
      <c r="D1452" s="24">
        <v>0</v>
      </c>
      <c r="E1452" s="24">
        <v>0</v>
      </c>
      <c r="F1452" s="48"/>
      <c r="G1452" s="48"/>
      <c r="H1452" s="1">
        <f t="shared" si="256"/>
        <v>-7.923703596814315</v>
      </c>
      <c r="I1452" s="1">
        <f t="shared" si="249"/>
        <v>-12.864368394286531</v>
      </c>
      <c r="J1452" s="4">
        <f>B1452+('PV model'!$B$3/15)+(I1452/60)</f>
        <v>6.5089271934285584</v>
      </c>
      <c r="K1452" s="2">
        <f t="shared" si="250"/>
        <v>82.366092098571627</v>
      </c>
      <c r="L1452" s="2">
        <f>DEGREES(ASIN((((COS(RADIANS('PV model'!$B$2))*COS(RADIANS(H1452))*COS(RADIANS(K1452)))+(SIN(RADIANS('PV model'!$B$2))*SIN(RADIANS(H1452)))))))</f>
        <v>-2.2399556845722173</v>
      </c>
      <c r="M1452" s="3">
        <f t="shared" si="246"/>
        <v>0</v>
      </c>
      <c r="N1452" s="2">
        <f t="shared" si="251"/>
        <v>79.242170389247121</v>
      </c>
      <c r="O1452" s="2">
        <f>IF('PV model'!$B$2&gt;0, 180-N1452,IF('PV model'!$B$2&lt;0,0-N1452,N1452))</f>
        <v>100.75782961075288</v>
      </c>
      <c r="P1452" s="2">
        <f>ABS(O1452-'PV model'!$B$5)</f>
        <v>104.24217038924712</v>
      </c>
      <c r="Q1452" s="3">
        <f t="shared" si="247"/>
        <v>92.239955684572223</v>
      </c>
      <c r="R1452" s="3">
        <f t="shared" si="252"/>
        <v>0</v>
      </c>
      <c r="S1452" s="3">
        <f t="shared" si="248"/>
        <v>0</v>
      </c>
      <c r="T1452" s="3">
        <f>(0.5*(1-COS(RADIANS(90-$X$3)))*(D1452+E1452)*'PV model'!$B$4)</f>
        <v>0</v>
      </c>
      <c r="U1452" s="3">
        <f t="shared" si="253"/>
        <v>0</v>
      </c>
      <c r="V1452" s="3">
        <f>('PV model'!$B$13*(U1452/1000)*(1-'PV model'!$B$14*((20+C1452)-25))*'PV model'!$B$10)/'PV model'!$B$12</f>
        <v>0</v>
      </c>
    </row>
    <row r="1453" spans="1:22" x14ac:dyDescent="0.2">
      <c r="A1453" s="10">
        <f t="shared" si="254"/>
        <v>61</v>
      </c>
      <c r="B1453" s="10">
        <f t="shared" si="255"/>
        <v>8</v>
      </c>
      <c r="C1453" s="23">
        <v>5.0999999999999996</v>
      </c>
      <c r="D1453" s="24">
        <v>0</v>
      </c>
      <c r="E1453" s="24">
        <v>4.41</v>
      </c>
      <c r="F1453" s="48"/>
      <c r="G1453" s="48"/>
      <c r="H1453" s="1">
        <f t="shared" si="256"/>
        <v>-7.923703596814315</v>
      </c>
      <c r="I1453" s="1">
        <f t="shared" si="249"/>
        <v>-12.864368394286531</v>
      </c>
      <c r="J1453" s="4">
        <f>B1453+('PV model'!$B$3/15)+(I1453/60)</f>
        <v>7.5089271934285584</v>
      </c>
      <c r="K1453" s="2">
        <f t="shared" si="250"/>
        <v>67.366092098571627</v>
      </c>
      <c r="L1453" s="2">
        <f>DEGREES(ASIN((((COS(RADIANS('PV model'!$B$2))*COS(RADIANS(H1453))*COS(RADIANS(K1453)))+(SIN(RADIANS('PV model'!$B$2))*SIN(RADIANS(H1453)))))))</f>
        <v>5.870836010370156</v>
      </c>
      <c r="M1453" s="3">
        <f t="shared" si="246"/>
        <v>5.870836010370156</v>
      </c>
      <c r="N1453" s="2">
        <f t="shared" si="251"/>
        <v>66.778952380928473</v>
      </c>
      <c r="O1453" s="2">
        <f>IF('PV model'!$B$2&gt;0, 180-N1453,IF('PV model'!$B$2&lt;0,0-N1453,N1453))</f>
        <v>113.22104761907153</v>
      </c>
      <c r="P1453" s="2">
        <f>ABS(O1453-'PV model'!$B$5)</f>
        <v>91.778952380928473</v>
      </c>
      <c r="Q1453" s="3">
        <f t="shared" si="247"/>
        <v>84.129163989629831</v>
      </c>
      <c r="R1453" s="3">
        <f t="shared" si="252"/>
        <v>0</v>
      </c>
      <c r="S1453" s="3">
        <f t="shared" si="248"/>
        <v>4.41</v>
      </c>
      <c r="T1453" s="3">
        <f>(0.5*(1-COS(RADIANS(90-$X$3)))*(D1453+E1453)*'PV model'!$B$4)</f>
        <v>0</v>
      </c>
      <c r="U1453" s="3">
        <f t="shared" si="253"/>
        <v>4.41</v>
      </c>
      <c r="V1453" s="3">
        <f>('PV model'!$B$13*(U1453/1000)*(1-'PV model'!$B$14*((20+C1453)-25))*'PV model'!$B$10)/'PV model'!$B$12</f>
        <v>0.44064727056000003</v>
      </c>
    </row>
    <row r="1454" spans="1:22" x14ac:dyDescent="0.2">
      <c r="A1454" s="10">
        <f t="shared" si="254"/>
        <v>61</v>
      </c>
      <c r="B1454" s="10">
        <f t="shared" si="255"/>
        <v>9</v>
      </c>
      <c r="C1454" s="23">
        <v>5.3</v>
      </c>
      <c r="D1454" s="24">
        <v>0</v>
      </c>
      <c r="E1454" s="24">
        <v>28.224</v>
      </c>
      <c r="F1454" s="48"/>
      <c r="G1454" s="48"/>
      <c r="H1454" s="1">
        <f t="shared" si="256"/>
        <v>-7.923703596814315</v>
      </c>
      <c r="I1454" s="1">
        <f t="shared" si="249"/>
        <v>-12.864368394286531</v>
      </c>
      <c r="J1454" s="4">
        <f>B1454+('PV model'!$B$3/15)+(I1454/60)</f>
        <v>8.5089271934285566</v>
      </c>
      <c r="K1454" s="2">
        <f t="shared" si="250"/>
        <v>52.366092098571649</v>
      </c>
      <c r="L1454" s="2">
        <f>DEGREES(ASIN((((COS(RADIANS('PV model'!$B$2))*COS(RADIANS(H1454))*COS(RADIANS(K1454)))+(SIN(RADIANS('PV model'!$B$2))*SIN(RADIANS(H1454)))))))</f>
        <v>13.234916978264394</v>
      </c>
      <c r="M1454" s="3">
        <f t="shared" si="246"/>
        <v>13.234916978264394</v>
      </c>
      <c r="N1454" s="2">
        <f t="shared" si="251"/>
        <v>53.684594524136863</v>
      </c>
      <c r="O1454" s="2">
        <f>IF('PV model'!$B$2&gt;0, 180-N1454,IF('PV model'!$B$2&lt;0,0-N1454,N1454))</f>
        <v>126.31540547586314</v>
      </c>
      <c r="P1454" s="2">
        <f>ABS(O1454-'PV model'!$B$5)</f>
        <v>78.684594524136855</v>
      </c>
      <c r="Q1454" s="3">
        <f t="shared" si="247"/>
        <v>76.765083021735606</v>
      </c>
      <c r="R1454" s="3">
        <f t="shared" si="252"/>
        <v>0</v>
      </c>
      <c r="S1454" s="3">
        <f t="shared" si="248"/>
        <v>28.224</v>
      </c>
      <c r="T1454" s="3">
        <f>(0.5*(1-COS(RADIANS(90-$X$3)))*(D1454+E1454)*'PV model'!$B$4)</f>
        <v>0</v>
      </c>
      <c r="U1454" s="3">
        <f t="shared" si="253"/>
        <v>28.224</v>
      </c>
      <c r="V1454" s="3">
        <f>('PV model'!$B$13*(U1454/1000)*(1-'PV model'!$B$14*((20+C1454)-25))*'PV model'!$B$10)/'PV model'!$B$12</f>
        <v>2.8178855147519997</v>
      </c>
    </row>
    <row r="1455" spans="1:22" x14ac:dyDescent="0.2">
      <c r="A1455" s="10">
        <f t="shared" si="254"/>
        <v>61</v>
      </c>
      <c r="B1455" s="10">
        <f t="shared" si="255"/>
        <v>10</v>
      </c>
      <c r="C1455" s="23">
        <v>5.4</v>
      </c>
      <c r="D1455" s="24">
        <v>0</v>
      </c>
      <c r="E1455" s="24">
        <v>59.094000000000008</v>
      </c>
      <c r="F1455" s="48"/>
      <c r="G1455" s="48"/>
      <c r="H1455" s="1">
        <f t="shared" si="256"/>
        <v>-7.923703596814315</v>
      </c>
      <c r="I1455" s="1">
        <f t="shared" si="249"/>
        <v>-12.864368394286531</v>
      </c>
      <c r="J1455" s="4">
        <f>B1455+('PV model'!$B$3/15)+(I1455/60)</f>
        <v>9.5089271934285566</v>
      </c>
      <c r="K1455" s="2">
        <f t="shared" si="250"/>
        <v>37.366092098571649</v>
      </c>
      <c r="L1455" s="2">
        <f>DEGREES(ASIN((((COS(RADIANS('PV model'!$B$2))*COS(RADIANS(H1455))*COS(RADIANS(K1455)))+(SIN(RADIANS('PV model'!$B$2))*SIN(RADIANS(H1455)))))))</f>
        <v>19.405861146342069</v>
      </c>
      <c r="M1455" s="3">
        <f t="shared" si="246"/>
        <v>19.405861146342069</v>
      </c>
      <c r="N1455" s="2">
        <f t="shared" si="251"/>
        <v>39.59212331785811</v>
      </c>
      <c r="O1455" s="2">
        <f>IF('PV model'!$B$2&gt;0, 180-N1455,IF('PV model'!$B$2&lt;0,0-N1455,N1455))</f>
        <v>140.40787668214188</v>
      </c>
      <c r="P1455" s="2">
        <f>ABS(O1455-'PV model'!$B$5)</f>
        <v>64.592123317858125</v>
      </c>
      <c r="Q1455" s="3">
        <f t="shared" si="247"/>
        <v>70.594138853657938</v>
      </c>
      <c r="R1455" s="3">
        <f t="shared" si="252"/>
        <v>0</v>
      </c>
      <c r="S1455" s="3">
        <f t="shared" si="248"/>
        <v>59.094000000000008</v>
      </c>
      <c r="T1455" s="3">
        <f>(0.5*(1-COS(RADIANS(90-$X$3)))*(D1455+E1455)*'PV model'!$B$4)</f>
        <v>0</v>
      </c>
      <c r="U1455" s="3">
        <f t="shared" si="253"/>
        <v>59.094000000000008</v>
      </c>
      <c r="V1455" s="3">
        <f>('PV model'!$B$13*(U1455/1000)*(1-'PV model'!$B$14*((20+C1455)-25))*'PV model'!$B$10)/'PV model'!$B$12</f>
        <v>5.8975849820159993</v>
      </c>
    </row>
    <row r="1456" spans="1:22" x14ac:dyDescent="0.2">
      <c r="A1456" s="10">
        <f t="shared" si="254"/>
        <v>61</v>
      </c>
      <c r="B1456" s="10">
        <f t="shared" si="255"/>
        <v>11</v>
      </c>
      <c r="C1456" s="23">
        <v>5.8</v>
      </c>
      <c r="D1456" s="24">
        <v>0</v>
      </c>
      <c r="E1456" s="24">
        <v>86.436000000000007</v>
      </c>
      <c r="F1456" s="48"/>
      <c r="G1456" s="48"/>
      <c r="H1456" s="1">
        <f t="shared" si="256"/>
        <v>-7.923703596814315</v>
      </c>
      <c r="I1456" s="1">
        <f t="shared" si="249"/>
        <v>-12.864368394286531</v>
      </c>
      <c r="J1456" s="4">
        <f>B1456+('PV model'!$B$3/15)+(I1456/60)</f>
        <v>10.508927193428557</v>
      </c>
      <c r="K1456" s="2">
        <f t="shared" si="250"/>
        <v>22.366092098571649</v>
      </c>
      <c r="L1456" s="2">
        <f>DEGREES(ASIN((((COS(RADIANS('PV model'!$B$2))*COS(RADIANS(H1456))*COS(RADIANS(K1456)))+(SIN(RADIANS('PV model'!$B$2))*SIN(RADIANS(H1456)))))))</f>
        <v>23.902783201779346</v>
      </c>
      <c r="M1456" s="3">
        <f t="shared" si="246"/>
        <v>23.902783201779346</v>
      </c>
      <c r="N1456" s="2">
        <f t="shared" si="251"/>
        <v>24.346051336877718</v>
      </c>
      <c r="O1456" s="2">
        <f>IF('PV model'!$B$2&gt;0, 180-N1456,IF('PV model'!$B$2&lt;0,0-N1456,N1456))</f>
        <v>155.65394866312229</v>
      </c>
      <c r="P1456" s="2">
        <f>ABS(O1456-'PV model'!$B$5)</f>
        <v>49.346051336877707</v>
      </c>
      <c r="Q1456" s="3">
        <f t="shared" si="247"/>
        <v>66.097216798220643</v>
      </c>
      <c r="R1456" s="3">
        <f t="shared" si="252"/>
        <v>0</v>
      </c>
      <c r="S1456" s="3">
        <f t="shared" si="248"/>
        <v>86.436000000000007</v>
      </c>
      <c r="T1456" s="3">
        <f>(0.5*(1-COS(RADIANS(90-$X$3)))*(D1456+E1456)*'PV model'!$B$4)</f>
        <v>0</v>
      </c>
      <c r="U1456" s="3">
        <f t="shared" si="253"/>
        <v>86.436000000000007</v>
      </c>
      <c r="V1456" s="3">
        <f>('PV model'!$B$13*(U1456/1000)*(1-'PV model'!$B$14*((20+C1456)-25))*'PV model'!$B$10)/'PV model'!$B$12</f>
        <v>8.6124941038080021</v>
      </c>
    </row>
    <row r="1457" spans="1:22" x14ac:dyDescent="0.2">
      <c r="A1457" s="10">
        <f t="shared" si="254"/>
        <v>61</v>
      </c>
      <c r="B1457" s="10">
        <f t="shared" si="255"/>
        <v>12</v>
      </c>
      <c r="C1457" s="23">
        <v>6.1</v>
      </c>
      <c r="D1457" s="24">
        <v>0</v>
      </c>
      <c r="E1457" s="24">
        <v>104.07600000000001</v>
      </c>
      <c r="F1457" s="48"/>
      <c r="G1457" s="48"/>
      <c r="H1457" s="1">
        <f t="shared" si="256"/>
        <v>-7.923703596814315</v>
      </c>
      <c r="I1457" s="1">
        <f t="shared" si="249"/>
        <v>-12.864368394286531</v>
      </c>
      <c r="J1457" s="4">
        <f>B1457+('PV model'!$B$3/15)+(I1457/60)</f>
        <v>11.508927193428557</v>
      </c>
      <c r="K1457" s="2">
        <f t="shared" si="250"/>
        <v>7.3660920985716505</v>
      </c>
      <c r="L1457" s="2">
        <f>DEGREES(ASIN((((COS(RADIANS('PV model'!$B$2))*COS(RADIANS(H1457))*COS(RADIANS(K1457)))+(SIN(RADIANS('PV model'!$B$2))*SIN(RADIANS(H1457)))))))</f>
        <v>26.280070247239845</v>
      </c>
      <c r="M1457" s="3">
        <f t="shared" si="246"/>
        <v>26.280070247239845</v>
      </c>
      <c r="N1457" s="2">
        <f t="shared" si="251"/>
        <v>8.1417545345581956</v>
      </c>
      <c r="O1457" s="2">
        <f>IF('PV model'!$B$2&gt;0, 180-N1457,IF('PV model'!$B$2&lt;0,0-N1457,N1457))</f>
        <v>171.8582454654418</v>
      </c>
      <c r="P1457" s="2">
        <f>ABS(O1457-'PV model'!$B$5)</f>
        <v>33.141754534558203</v>
      </c>
      <c r="Q1457" s="3">
        <f t="shared" si="247"/>
        <v>63.719929752760152</v>
      </c>
      <c r="R1457" s="3">
        <f t="shared" si="252"/>
        <v>0</v>
      </c>
      <c r="S1457" s="3">
        <f t="shared" si="248"/>
        <v>104.07600000000001</v>
      </c>
      <c r="T1457" s="3">
        <f>(0.5*(1-COS(RADIANS(90-$X$3)))*(D1457+E1457)*'PV model'!$B$4)</f>
        <v>0</v>
      </c>
      <c r="U1457" s="3">
        <f t="shared" si="253"/>
        <v>104.07600000000001</v>
      </c>
      <c r="V1457" s="3">
        <f>('PV model'!$B$13*(U1457/1000)*(1-'PV model'!$B$14*((20+C1457)-25))*'PV model'!$B$10)/'PV model'!$B$12</f>
        <v>10.357661837376</v>
      </c>
    </row>
    <row r="1458" spans="1:22" x14ac:dyDescent="0.2">
      <c r="A1458" s="10">
        <f t="shared" si="254"/>
        <v>61</v>
      </c>
      <c r="B1458" s="10">
        <f t="shared" si="255"/>
        <v>13</v>
      </c>
      <c r="C1458" s="23">
        <v>6.4</v>
      </c>
      <c r="D1458" s="24">
        <v>0</v>
      </c>
      <c r="E1458" s="24">
        <v>111.13200000000001</v>
      </c>
      <c r="F1458" s="48"/>
      <c r="G1458" s="48"/>
      <c r="H1458" s="1">
        <f t="shared" si="256"/>
        <v>-7.923703596814315</v>
      </c>
      <c r="I1458" s="1">
        <f t="shared" si="249"/>
        <v>-12.864368394286531</v>
      </c>
      <c r="J1458" s="4">
        <f>B1458+('PV model'!$B$3/15)+(I1458/60)</f>
        <v>12.508927193428557</v>
      </c>
      <c r="K1458" s="2">
        <f t="shared" si="250"/>
        <v>-7.6339079014283495</v>
      </c>
      <c r="L1458" s="2">
        <f>DEGREES(ASIN((((COS(RADIANS('PV model'!$B$2))*COS(RADIANS(H1458))*COS(RADIANS(K1458)))+(SIN(RADIANS('PV model'!$B$2))*SIN(RADIANS(H1458)))))))</f>
        <v>26.258200896185482</v>
      </c>
      <c r="M1458" s="3">
        <f t="shared" si="246"/>
        <v>26.258200896185482</v>
      </c>
      <c r="N1458" s="2">
        <f t="shared" si="251"/>
        <v>-8.4365560045279242</v>
      </c>
      <c r="O1458" s="2">
        <f>IF('PV model'!$B$2&gt;0, 180-N1458,IF('PV model'!$B$2&lt;0,0-N1458,N1458))</f>
        <v>188.43655600452792</v>
      </c>
      <c r="P1458" s="2">
        <f>ABS(O1458-'PV model'!$B$5)</f>
        <v>16.563443995472085</v>
      </c>
      <c r="Q1458" s="3">
        <f t="shared" si="247"/>
        <v>63.741799103814522</v>
      </c>
      <c r="R1458" s="3">
        <f t="shared" si="252"/>
        <v>0</v>
      </c>
      <c r="S1458" s="3">
        <f t="shared" si="248"/>
        <v>111.13200000000001</v>
      </c>
      <c r="T1458" s="3">
        <f>(0.5*(1-COS(RADIANS(90-$X$3)))*(D1458+E1458)*'PV model'!$B$4)</f>
        <v>0</v>
      </c>
      <c r="U1458" s="3">
        <f t="shared" si="253"/>
        <v>111.13200000000001</v>
      </c>
      <c r="V1458" s="3">
        <f>('PV model'!$B$13*(U1458/1000)*(1-'PV model'!$B$14*((20+C1458)-25))*'PV model'!$B$10)/'PV model'!$B$12</f>
        <v>11.046545693568</v>
      </c>
    </row>
    <row r="1459" spans="1:22" x14ac:dyDescent="0.2">
      <c r="A1459" s="10">
        <f t="shared" si="254"/>
        <v>61</v>
      </c>
      <c r="B1459" s="10">
        <f t="shared" si="255"/>
        <v>14</v>
      </c>
      <c r="C1459" s="23">
        <v>6.6</v>
      </c>
      <c r="D1459" s="24">
        <v>0</v>
      </c>
      <c r="E1459" s="24">
        <v>105.83999999999999</v>
      </c>
      <c r="F1459" s="48"/>
      <c r="G1459" s="48"/>
      <c r="H1459" s="1">
        <f t="shared" si="256"/>
        <v>-7.923703596814315</v>
      </c>
      <c r="I1459" s="1">
        <f t="shared" si="249"/>
        <v>-12.864368394286531</v>
      </c>
      <c r="J1459" s="4">
        <f>B1459+('PV model'!$B$3/15)+(I1459/60)</f>
        <v>13.508927193428557</v>
      </c>
      <c r="K1459" s="2">
        <f t="shared" si="250"/>
        <v>-22.633907901428351</v>
      </c>
      <c r="L1459" s="2">
        <f>DEGREES(ASIN((((COS(RADIANS('PV model'!$B$2))*COS(RADIANS(H1459))*COS(RADIANS(K1459)))+(SIN(RADIANS('PV model'!$B$2))*SIN(RADIANS(H1459)))))))</f>
        <v>23.83990875981458</v>
      </c>
      <c r="M1459" s="3">
        <f t="shared" si="246"/>
        <v>23.83990875981458</v>
      </c>
      <c r="N1459" s="2">
        <f t="shared" si="251"/>
        <v>-24.627857649507234</v>
      </c>
      <c r="O1459" s="2">
        <f>IF('PV model'!$B$2&gt;0, 180-N1459,IF('PV model'!$B$2&lt;0,0-N1459,N1459))</f>
        <v>204.62785764950723</v>
      </c>
      <c r="P1459" s="2">
        <f>ABS(O1459-'PV model'!$B$5)</f>
        <v>0.37214235049276567</v>
      </c>
      <c r="Q1459" s="3">
        <f t="shared" si="247"/>
        <v>66.160091240185423</v>
      </c>
      <c r="R1459" s="3">
        <f t="shared" si="252"/>
        <v>0</v>
      </c>
      <c r="S1459" s="3">
        <f t="shared" si="248"/>
        <v>105.83999999999999</v>
      </c>
      <c r="T1459" s="3">
        <f>(0.5*(1-COS(RADIANS(90-$X$3)))*(D1459+E1459)*'PV model'!$B$4)</f>
        <v>0</v>
      </c>
      <c r="U1459" s="3">
        <f t="shared" si="253"/>
        <v>105.83999999999999</v>
      </c>
      <c r="V1459" s="3">
        <f>('PV model'!$B$13*(U1459/1000)*(1-'PV model'!$B$14*((20+C1459)-25))*'PV model'!$B$10)/'PV model'!$B$12</f>
        <v>10.51205589504</v>
      </c>
    </row>
    <row r="1460" spans="1:22" x14ac:dyDescent="0.2">
      <c r="A1460" s="10">
        <f t="shared" si="254"/>
        <v>61</v>
      </c>
      <c r="B1460" s="10">
        <f t="shared" si="255"/>
        <v>15</v>
      </c>
      <c r="C1460" s="23">
        <v>6.6</v>
      </c>
      <c r="D1460" s="24">
        <v>0</v>
      </c>
      <c r="E1460" s="24">
        <v>89.082000000000008</v>
      </c>
      <c r="F1460" s="48"/>
      <c r="G1460" s="48"/>
      <c r="H1460" s="1">
        <f t="shared" si="256"/>
        <v>-7.923703596814315</v>
      </c>
      <c r="I1460" s="1">
        <f t="shared" si="249"/>
        <v>-12.864368394286531</v>
      </c>
      <c r="J1460" s="4">
        <f>B1460+('PV model'!$B$3/15)+(I1460/60)</f>
        <v>14.508927193428557</v>
      </c>
      <c r="K1460" s="2">
        <f t="shared" si="250"/>
        <v>-37.633907901428351</v>
      </c>
      <c r="L1460" s="2">
        <f>DEGREES(ASIN((((COS(RADIANS('PV model'!$B$2))*COS(RADIANS(H1460))*COS(RADIANS(K1460)))+(SIN(RADIANS('PV model'!$B$2))*SIN(RADIANS(H1460)))))))</f>
        <v>19.308918060183565</v>
      </c>
      <c r="M1460" s="3">
        <f t="shared" si="246"/>
        <v>19.308918060183565</v>
      </c>
      <c r="N1460" s="2">
        <f t="shared" si="251"/>
        <v>-39.853827117297342</v>
      </c>
      <c r="O1460" s="2">
        <f>IF('PV model'!$B$2&gt;0, 180-N1460,IF('PV model'!$B$2&lt;0,0-N1460,N1460))</f>
        <v>219.85382711729733</v>
      </c>
      <c r="P1460" s="2">
        <f>ABS(O1460-'PV model'!$B$5)</f>
        <v>14.853827117297328</v>
      </c>
      <c r="Q1460" s="3">
        <f t="shared" si="247"/>
        <v>70.691081939816428</v>
      </c>
      <c r="R1460" s="3">
        <f t="shared" si="252"/>
        <v>0</v>
      </c>
      <c r="S1460" s="3">
        <f t="shared" si="248"/>
        <v>89.082000000000008</v>
      </c>
      <c r="T1460" s="3">
        <f>(0.5*(1-COS(RADIANS(90-$X$3)))*(D1460+E1460)*'PV model'!$B$4)</f>
        <v>0</v>
      </c>
      <c r="U1460" s="3">
        <f t="shared" si="253"/>
        <v>89.082000000000008</v>
      </c>
      <c r="V1460" s="3">
        <f>('PV model'!$B$13*(U1460/1000)*(1-'PV model'!$B$14*((20+C1460)-25))*'PV model'!$B$10)/'PV model'!$B$12</f>
        <v>8.8476470449920015</v>
      </c>
    </row>
    <row r="1461" spans="1:22" x14ac:dyDescent="0.2">
      <c r="A1461" s="10">
        <f t="shared" si="254"/>
        <v>61</v>
      </c>
      <c r="B1461" s="10">
        <f t="shared" si="255"/>
        <v>16</v>
      </c>
      <c r="C1461" s="23">
        <v>6.7</v>
      </c>
      <c r="D1461" s="24">
        <v>0</v>
      </c>
      <c r="E1461" s="24">
        <v>63.504000000000005</v>
      </c>
      <c r="F1461" s="48"/>
      <c r="G1461" s="48"/>
      <c r="H1461" s="1">
        <f t="shared" si="256"/>
        <v>-7.923703596814315</v>
      </c>
      <c r="I1461" s="1">
        <f t="shared" si="249"/>
        <v>-12.864368394286531</v>
      </c>
      <c r="J1461" s="4">
        <f>B1461+('PV model'!$B$3/15)+(I1461/60)</f>
        <v>15.508927193428557</v>
      </c>
      <c r="K1461" s="2">
        <f t="shared" si="250"/>
        <v>-52.633907901428351</v>
      </c>
      <c r="L1461" s="2">
        <f>DEGREES(ASIN((((COS(RADIANS('PV model'!$B$2))*COS(RADIANS(H1461))*COS(RADIANS(K1461)))+(SIN(RADIANS('PV model'!$B$2))*SIN(RADIANS(H1461)))))))</f>
        <v>13.112498668503251</v>
      </c>
      <c r="M1461" s="3">
        <f t="shared" si="246"/>
        <v>13.112498668503251</v>
      </c>
      <c r="N1461" s="2">
        <f t="shared" si="251"/>
        <v>-53.926275838626999</v>
      </c>
      <c r="O1461" s="2">
        <f>IF('PV model'!$B$2&gt;0, 180-N1461,IF('PV model'!$B$2&lt;0,0-N1461,N1461))</f>
        <v>233.92627583862699</v>
      </c>
      <c r="P1461" s="2">
        <f>ABS(O1461-'PV model'!$B$5)</f>
        <v>28.926275838626992</v>
      </c>
      <c r="Q1461" s="3">
        <f t="shared" si="247"/>
        <v>76.88750133149675</v>
      </c>
      <c r="R1461" s="3">
        <f t="shared" si="252"/>
        <v>0</v>
      </c>
      <c r="S1461" s="3">
        <f t="shared" si="248"/>
        <v>63.504000000000005</v>
      </c>
      <c r="T1461" s="3">
        <f>(0.5*(1-COS(RADIANS(90-$X$3)))*(D1461+E1461)*'PV model'!$B$4)</f>
        <v>0</v>
      </c>
      <c r="U1461" s="3">
        <f t="shared" si="253"/>
        <v>63.504000000000005</v>
      </c>
      <c r="V1461" s="3">
        <f>('PV model'!$B$13*(U1461/1000)*(1-'PV model'!$B$14*((20+C1461)-25))*'PV model'!$B$10)/'PV model'!$B$12</f>
        <v>6.3046943930879999</v>
      </c>
    </row>
    <row r="1462" spans="1:22" x14ac:dyDescent="0.2">
      <c r="A1462" s="10">
        <f t="shared" si="254"/>
        <v>61</v>
      </c>
      <c r="B1462" s="10">
        <f t="shared" si="255"/>
        <v>17</v>
      </c>
      <c r="C1462" s="23">
        <v>6.4</v>
      </c>
      <c r="D1462" s="24">
        <v>0</v>
      </c>
      <c r="E1462" s="24">
        <v>32.634</v>
      </c>
      <c r="F1462" s="48"/>
      <c r="G1462" s="48"/>
      <c r="H1462" s="1">
        <f t="shared" si="256"/>
        <v>-7.923703596814315</v>
      </c>
      <c r="I1462" s="1">
        <f t="shared" si="249"/>
        <v>-12.864368394286531</v>
      </c>
      <c r="J1462" s="4">
        <f>B1462+('PV model'!$B$3/15)+(I1462/60)</f>
        <v>16.508927193428558</v>
      </c>
      <c r="K1462" s="2">
        <f t="shared" si="250"/>
        <v>-67.633907901428373</v>
      </c>
      <c r="L1462" s="2">
        <f>DEGREES(ASIN((((COS(RADIANS('PV model'!$B$2))*COS(RADIANS(H1462))*COS(RADIANS(K1462)))+(SIN(RADIANS('PV model'!$B$2))*SIN(RADIANS(H1462)))))))</f>
        <v>5.7313139881515998</v>
      </c>
      <c r="M1462" s="3">
        <f t="shared" si="246"/>
        <v>5.7313139881515998</v>
      </c>
      <c r="N1462" s="2">
        <f t="shared" si="251"/>
        <v>-67.005714825412113</v>
      </c>
      <c r="O1462" s="2">
        <f>IF('PV model'!$B$2&gt;0, 180-N1462,IF('PV model'!$B$2&lt;0,0-N1462,N1462))</f>
        <v>247.0057148254121</v>
      </c>
      <c r="P1462" s="2">
        <f>ABS(O1462-'PV model'!$B$5)</f>
        <v>42.005714825412099</v>
      </c>
      <c r="Q1462" s="3">
        <f t="shared" si="247"/>
        <v>84.268686011848402</v>
      </c>
      <c r="R1462" s="3">
        <f t="shared" si="252"/>
        <v>0</v>
      </c>
      <c r="S1462" s="3">
        <f t="shared" si="248"/>
        <v>32.634</v>
      </c>
      <c r="T1462" s="3">
        <f>(0.5*(1-COS(RADIANS(90-$X$3)))*(D1462+E1462)*'PV model'!$B$4)</f>
        <v>0</v>
      </c>
      <c r="U1462" s="3">
        <f t="shared" si="253"/>
        <v>32.634</v>
      </c>
      <c r="V1462" s="3">
        <f>('PV model'!$B$13*(U1462/1000)*(1-'PV model'!$B$14*((20+C1462)-25))*'PV model'!$B$10)/'PV model'!$B$12</f>
        <v>3.2438269100159998</v>
      </c>
    </row>
    <row r="1463" spans="1:22" x14ac:dyDescent="0.2">
      <c r="A1463" s="10">
        <f t="shared" si="254"/>
        <v>61</v>
      </c>
      <c r="B1463" s="10">
        <f t="shared" si="255"/>
        <v>18</v>
      </c>
      <c r="C1463" s="23">
        <v>6.6</v>
      </c>
      <c r="D1463" s="24">
        <v>0</v>
      </c>
      <c r="E1463" s="24">
        <v>6.1740000000000004</v>
      </c>
      <c r="F1463" s="48"/>
      <c r="G1463" s="48"/>
      <c r="H1463" s="1">
        <f t="shared" si="256"/>
        <v>-7.923703596814315</v>
      </c>
      <c r="I1463" s="1">
        <f t="shared" si="249"/>
        <v>-12.864368394286531</v>
      </c>
      <c r="J1463" s="4">
        <f>B1463+('PV model'!$B$3/15)+(I1463/60)</f>
        <v>17.508927193428558</v>
      </c>
      <c r="K1463" s="2">
        <f t="shared" si="250"/>
        <v>-82.633907901428373</v>
      </c>
      <c r="L1463" s="2">
        <f>DEGREES(ASIN((((COS(RADIANS('PV model'!$B$2))*COS(RADIANS(H1463))*COS(RADIANS(K1463)))+(SIN(RADIANS('PV model'!$B$2))*SIN(RADIANS(H1463)))))))</f>
        <v>-2.3890361079844693</v>
      </c>
      <c r="M1463" s="3">
        <f t="shared" si="246"/>
        <v>0</v>
      </c>
      <c r="N1463" s="2">
        <f t="shared" si="251"/>
        <v>-79.461751669139034</v>
      </c>
      <c r="O1463" s="2">
        <f>IF('PV model'!$B$2&gt;0, 180-N1463,IF('PV model'!$B$2&lt;0,0-N1463,N1463))</f>
        <v>259.46175166913906</v>
      </c>
      <c r="P1463" s="2">
        <f>ABS(O1463-'PV model'!$B$5)</f>
        <v>54.461751669139062</v>
      </c>
      <c r="Q1463" s="3">
        <f t="shared" si="247"/>
        <v>92.389036107984467</v>
      </c>
      <c r="R1463" s="3">
        <f t="shared" si="252"/>
        <v>0</v>
      </c>
      <c r="S1463" s="3">
        <f t="shared" si="248"/>
        <v>6.1740000000000004</v>
      </c>
      <c r="T1463" s="3">
        <f>(0.5*(1-COS(RADIANS(90-$X$3)))*(D1463+E1463)*'PV model'!$B$4)</f>
        <v>0</v>
      </c>
      <c r="U1463" s="3">
        <f t="shared" si="253"/>
        <v>6.1740000000000004</v>
      </c>
      <c r="V1463" s="3">
        <f>('PV model'!$B$13*(U1463/1000)*(1-'PV model'!$B$14*((20+C1463)-25))*'PV model'!$B$10)/'PV model'!$B$12</f>
        <v>0.61320326054400009</v>
      </c>
    </row>
    <row r="1464" spans="1:22" x14ac:dyDescent="0.2">
      <c r="A1464" s="10">
        <f t="shared" si="254"/>
        <v>61</v>
      </c>
      <c r="B1464" s="10">
        <f t="shared" si="255"/>
        <v>19</v>
      </c>
      <c r="C1464" s="23">
        <v>6.9</v>
      </c>
      <c r="D1464" s="24">
        <v>0</v>
      </c>
      <c r="E1464" s="24">
        <v>0</v>
      </c>
      <c r="F1464" s="48"/>
      <c r="G1464" s="48"/>
      <c r="H1464" s="1">
        <f t="shared" si="256"/>
        <v>-7.923703596814315</v>
      </c>
      <c r="I1464" s="1">
        <f t="shared" si="249"/>
        <v>-12.864368394286531</v>
      </c>
      <c r="J1464" s="4">
        <f>B1464+('PV model'!$B$3/15)+(I1464/60)</f>
        <v>18.508927193428558</v>
      </c>
      <c r="K1464" s="2">
        <f t="shared" si="250"/>
        <v>-97.633907901428373</v>
      </c>
      <c r="L1464" s="2">
        <f>DEGREES(ASIN((((COS(RADIANS('PV model'!$B$2))*COS(RADIANS(H1464))*COS(RADIANS(K1464)))+(SIN(RADIANS('PV model'!$B$2))*SIN(RADIANS(H1464)))))))</f>
        <v>-10.843909854227409</v>
      </c>
      <c r="M1464" s="3">
        <f t="shared" si="246"/>
        <v>0</v>
      </c>
      <c r="N1464" s="2">
        <f t="shared" si="251"/>
        <v>-88.229024804733371</v>
      </c>
      <c r="O1464" s="2">
        <f>IF('PV model'!$B$2&gt;0, 180-N1464,IF('PV model'!$B$2&lt;0,0-N1464,N1464))</f>
        <v>268.2290248047334</v>
      </c>
      <c r="P1464" s="2">
        <f>ABS(O1464-'PV model'!$B$5)</f>
        <v>63.229024804733399</v>
      </c>
      <c r="Q1464" s="3">
        <f t="shared" si="247"/>
        <v>100.84390985422741</v>
      </c>
      <c r="R1464" s="3">
        <f t="shared" si="252"/>
        <v>0</v>
      </c>
      <c r="S1464" s="3">
        <f t="shared" si="248"/>
        <v>0</v>
      </c>
      <c r="T1464" s="3">
        <f>(0.5*(1-COS(RADIANS(90-$X$3)))*(D1464+E1464)*'PV model'!$B$4)</f>
        <v>0</v>
      </c>
      <c r="U1464" s="3">
        <f t="shared" si="253"/>
        <v>0</v>
      </c>
      <c r="V1464" s="3">
        <f>('PV model'!$B$13*(U1464/1000)*(1-'PV model'!$B$14*((20+C1464)-25))*'PV model'!$B$10)/'PV model'!$B$12</f>
        <v>0</v>
      </c>
    </row>
    <row r="1465" spans="1:22" x14ac:dyDescent="0.2">
      <c r="A1465" s="10">
        <f t="shared" si="254"/>
        <v>61</v>
      </c>
      <c r="B1465" s="10">
        <f t="shared" si="255"/>
        <v>20</v>
      </c>
      <c r="C1465" s="23">
        <v>6.2</v>
      </c>
      <c r="D1465" s="24">
        <v>0</v>
      </c>
      <c r="E1465" s="24">
        <v>0</v>
      </c>
      <c r="F1465" s="48"/>
      <c r="G1465" s="48"/>
      <c r="H1465" s="1">
        <f t="shared" si="256"/>
        <v>-7.923703596814315</v>
      </c>
      <c r="I1465" s="1">
        <f t="shared" si="249"/>
        <v>-12.864368394286531</v>
      </c>
      <c r="J1465" s="4">
        <f>B1465+('PV model'!$B$3/15)+(I1465/60)</f>
        <v>19.508927193428558</v>
      </c>
      <c r="K1465" s="2">
        <f t="shared" si="250"/>
        <v>-112.63390790142837</v>
      </c>
      <c r="L1465" s="2">
        <f>DEGREES(ASIN((((COS(RADIANS('PV model'!$B$2))*COS(RADIANS(H1465))*COS(RADIANS(K1465)))+(SIN(RADIANS('PV model'!$B$2))*SIN(RADIANS(H1465)))))))</f>
        <v>-19.238728462928318</v>
      </c>
      <c r="M1465" s="3">
        <f t="shared" si="246"/>
        <v>0</v>
      </c>
      <c r="N1465" s="2">
        <f t="shared" si="251"/>
        <v>-75.521862053254779</v>
      </c>
      <c r="O1465" s="2">
        <f>IF('PV model'!$B$2&gt;0, 180-N1465,IF('PV model'!$B$2&lt;0,0-N1465,N1465))</f>
        <v>255.52186205325478</v>
      </c>
      <c r="P1465" s="2">
        <f>ABS(O1465-'PV model'!$B$5)</f>
        <v>50.521862053254779</v>
      </c>
      <c r="Q1465" s="3">
        <f t="shared" si="247"/>
        <v>109.23872846292832</v>
      </c>
      <c r="R1465" s="3">
        <f t="shared" si="252"/>
        <v>0</v>
      </c>
      <c r="S1465" s="3">
        <f t="shared" si="248"/>
        <v>0</v>
      </c>
      <c r="T1465" s="3">
        <f>(0.5*(1-COS(RADIANS(90-$X$3)))*(D1465+E1465)*'PV model'!$B$4)</f>
        <v>0</v>
      </c>
      <c r="U1465" s="3">
        <f t="shared" si="253"/>
        <v>0</v>
      </c>
      <c r="V1465" s="3">
        <f>('PV model'!$B$13*(U1465/1000)*(1-'PV model'!$B$14*((20+C1465)-25))*'PV model'!$B$10)/'PV model'!$B$12</f>
        <v>0</v>
      </c>
    </row>
    <row r="1466" spans="1:22" x14ac:dyDescent="0.2">
      <c r="A1466" s="10">
        <f t="shared" si="254"/>
        <v>61</v>
      </c>
      <c r="B1466" s="10">
        <f t="shared" si="255"/>
        <v>21</v>
      </c>
      <c r="C1466" s="23">
        <v>6.1</v>
      </c>
      <c r="D1466" s="24">
        <v>0</v>
      </c>
      <c r="E1466" s="24">
        <v>0</v>
      </c>
      <c r="F1466" s="48"/>
      <c r="G1466" s="48"/>
      <c r="H1466" s="1">
        <f t="shared" si="256"/>
        <v>-7.923703596814315</v>
      </c>
      <c r="I1466" s="1">
        <f t="shared" si="249"/>
        <v>-12.864368394286531</v>
      </c>
      <c r="J1466" s="4">
        <f>B1466+('PV model'!$B$3/15)+(I1466/60)</f>
        <v>20.508927193428558</v>
      </c>
      <c r="K1466" s="2">
        <f t="shared" si="250"/>
        <v>-127.63390790142837</v>
      </c>
      <c r="L1466" s="2">
        <f>DEGREES(ASIN((((COS(RADIANS('PV model'!$B$2))*COS(RADIANS(H1466))*COS(RADIANS(K1466)))+(SIN(RADIANS('PV model'!$B$2))*SIN(RADIANS(H1466)))))))</f>
        <v>-27.139778575151563</v>
      </c>
      <c r="M1466" s="3">
        <f t="shared" si="246"/>
        <v>0</v>
      </c>
      <c r="N1466" s="2">
        <f t="shared" si="251"/>
        <v>-61.813463815544807</v>
      </c>
      <c r="O1466" s="2">
        <f>IF('PV model'!$B$2&gt;0, 180-N1466,IF('PV model'!$B$2&lt;0,0-N1466,N1466))</f>
        <v>241.81346381554482</v>
      </c>
      <c r="P1466" s="2">
        <f>ABS(O1466-'PV model'!$B$5)</f>
        <v>36.813463815544822</v>
      </c>
      <c r="Q1466" s="3">
        <f t="shared" si="247"/>
        <v>117.13977857515157</v>
      </c>
      <c r="R1466" s="3">
        <f t="shared" si="252"/>
        <v>0</v>
      </c>
      <c r="S1466" s="3">
        <f t="shared" si="248"/>
        <v>0</v>
      </c>
      <c r="T1466" s="3">
        <f>(0.5*(1-COS(RADIANS(90-$X$3)))*(D1466+E1466)*'PV model'!$B$4)</f>
        <v>0</v>
      </c>
      <c r="U1466" s="3">
        <f t="shared" si="253"/>
        <v>0</v>
      </c>
      <c r="V1466" s="3">
        <f>('PV model'!$B$13*(U1466/1000)*(1-'PV model'!$B$14*((20+C1466)-25))*'PV model'!$B$10)/'PV model'!$B$12</f>
        <v>0</v>
      </c>
    </row>
    <row r="1467" spans="1:22" x14ac:dyDescent="0.2">
      <c r="A1467" s="10">
        <f t="shared" si="254"/>
        <v>61</v>
      </c>
      <c r="B1467" s="10">
        <f t="shared" si="255"/>
        <v>22</v>
      </c>
      <c r="C1467" s="23">
        <v>6.1</v>
      </c>
      <c r="D1467" s="24">
        <v>0</v>
      </c>
      <c r="E1467" s="24">
        <v>0</v>
      </c>
      <c r="F1467" s="48"/>
      <c r="G1467" s="48"/>
      <c r="H1467" s="1">
        <f t="shared" si="256"/>
        <v>-7.923703596814315</v>
      </c>
      <c r="I1467" s="1">
        <f t="shared" si="249"/>
        <v>-12.864368394286531</v>
      </c>
      <c r="J1467" s="4">
        <f>B1467+('PV model'!$B$3/15)+(I1467/60)</f>
        <v>21.508927193428558</v>
      </c>
      <c r="K1467" s="2">
        <f t="shared" si="250"/>
        <v>-142.63390790142839</v>
      </c>
      <c r="L1467" s="2">
        <f>DEGREES(ASIN((((COS(RADIANS('PV model'!$B$2))*COS(RADIANS(H1467))*COS(RADIANS(K1467)))+(SIN(RADIANS('PV model'!$B$2))*SIN(RADIANS(H1467)))))))</f>
        <v>-34.019589427868993</v>
      </c>
      <c r="M1467" s="3">
        <f t="shared" si="246"/>
        <v>0</v>
      </c>
      <c r="N1467" s="2">
        <f t="shared" si="251"/>
        <v>-46.488681877491516</v>
      </c>
      <c r="O1467" s="2">
        <f>IF('PV model'!$B$2&gt;0, 180-N1467,IF('PV model'!$B$2&lt;0,0-N1467,N1467))</f>
        <v>226.4886818774915</v>
      </c>
      <c r="P1467" s="2">
        <f>ABS(O1467-'PV model'!$B$5)</f>
        <v>21.488681877491501</v>
      </c>
      <c r="Q1467" s="3">
        <f t="shared" si="247"/>
        <v>124.01958942786901</v>
      </c>
      <c r="R1467" s="3">
        <f t="shared" si="252"/>
        <v>0</v>
      </c>
      <c r="S1467" s="3">
        <f t="shared" si="248"/>
        <v>0</v>
      </c>
      <c r="T1467" s="3">
        <f>(0.5*(1-COS(RADIANS(90-$X$3)))*(D1467+E1467)*'PV model'!$B$4)</f>
        <v>0</v>
      </c>
      <c r="U1467" s="3">
        <f t="shared" si="253"/>
        <v>0</v>
      </c>
      <c r="V1467" s="3">
        <f>('PV model'!$B$13*(U1467/1000)*(1-'PV model'!$B$14*((20+C1467)-25))*'PV model'!$B$10)/'PV model'!$B$12</f>
        <v>0</v>
      </c>
    </row>
    <row r="1468" spans="1:22" x14ac:dyDescent="0.2">
      <c r="A1468" s="10">
        <f t="shared" si="254"/>
        <v>61</v>
      </c>
      <c r="B1468" s="10">
        <f t="shared" si="255"/>
        <v>23</v>
      </c>
      <c r="C1468" s="23">
        <v>4.8</v>
      </c>
      <c r="D1468" s="24">
        <v>0</v>
      </c>
      <c r="E1468" s="24">
        <v>0</v>
      </c>
      <c r="F1468" s="48"/>
      <c r="G1468" s="48"/>
      <c r="H1468" s="1">
        <f t="shared" si="256"/>
        <v>-7.923703596814315</v>
      </c>
      <c r="I1468" s="1">
        <f t="shared" si="249"/>
        <v>-12.864368394286531</v>
      </c>
      <c r="J1468" s="4">
        <f>B1468+('PV model'!$B$3/15)+(I1468/60)</f>
        <v>22.508927193428558</v>
      </c>
      <c r="K1468" s="2">
        <f t="shared" si="250"/>
        <v>-157.63390790142839</v>
      </c>
      <c r="L1468" s="2">
        <f>DEGREES(ASIN((((COS(RADIANS('PV model'!$B$2))*COS(RADIANS(H1468))*COS(RADIANS(K1468)))+(SIN(RADIANS('PV model'!$B$2))*SIN(RADIANS(H1468)))))))</f>
        <v>-39.227760431296076</v>
      </c>
      <c r="M1468" s="3">
        <f t="shared" si="246"/>
        <v>0</v>
      </c>
      <c r="N1468" s="2">
        <f t="shared" si="251"/>
        <v>-29.113220620250303</v>
      </c>
      <c r="O1468" s="2">
        <f>IF('PV model'!$B$2&gt;0, 180-N1468,IF('PV model'!$B$2&lt;0,0-N1468,N1468))</f>
        <v>209.1132206202503</v>
      </c>
      <c r="P1468" s="2">
        <f>ABS(O1468-'PV model'!$B$5)</f>
        <v>4.1132206202503028</v>
      </c>
      <c r="Q1468" s="3">
        <f t="shared" si="247"/>
        <v>129.22776043129608</v>
      </c>
      <c r="R1468" s="3">
        <f t="shared" si="252"/>
        <v>0</v>
      </c>
      <c r="S1468" s="3">
        <f t="shared" si="248"/>
        <v>0</v>
      </c>
      <c r="T1468" s="3">
        <f>(0.5*(1-COS(RADIANS(90-$X$3)))*(D1468+E1468)*'PV model'!$B$4)</f>
        <v>0</v>
      </c>
      <c r="U1468" s="3">
        <f t="shared" si="253"/>
        <v>0</v>
      </c>
      <c r="V1468" s="3">
        <f>('PV model'!$B$13*(U1468/1000)*(1-'PV model'!$B$14*((20+C1468)-25))*'PV model'!$B$10)/'PV model'!$B$12</f>
        <v>0</v>
      </c>
    </row>
    <row r="1469" spans="1:22" x14ac:dyDescent="0.2">
      <c r="A1469" s="10">
        <f t="shared" si="254"/>
        <v>61</v>
      </c>
      <c r="B1469" s="10">
        <f t="shared" si="255"/>
        <v>24</v>
      </c>
      <c r="C1469" s="23">
        <v>4.8</v>
      </c>
      <c r="D1469" s="24">
        <v>0</v>
      </c>
      <c r="E1469" s="24">
        <v>0</v>
      </c>
      <c r="F1469" s="48"/>
      <c r="G1469" s="48"/>
      <c r="H1469" s="1">
        <f t="shared" si="256"/>
        <v>-7.923703596814315</v>
      </c>
      <c r="I1469" s="1">
        <f t="shared" si="249"/>
        <v>-12.864368394286531</v>
      </c>
      <c r="J1469" s="4">
        <f>B1469+('PV model'!$B$3/15)+(I1469/60)</f>
        <v>23.508927193428558</v>
      </c>
      <c r="K1469" s="2">
        <f t="shared" si="250"/>
        <v>-172.63390790142839</v>
      </c>
      <c r="L1469" s="2">
        <f>DEGREES(ASIN((((COS(RADIANS('PV model'!$B$2))*COS(RADIANS(H1469))*COS(RADIANS(K1469)))+(SIN(RADIANS('PV model'!$B$2))*SIN(RADIANS(H1469)))))))</f>
        <v>-42.065369229327523</v>
      </c>
      <c r="M1469" s="3">
        <f t="shared" si="246"/>
        <v>0</v>
      </c>
      <c r="N1469" s="2">
        <f t="shared" si="251"/>
        <v>-9.848902931697058</v>
      </c>
      <c r="O1469" s="2">
        <f>IF('PV model'!$B$2&gt;0, 180-N1469,IF('PV model'!$B$2&lt;0,0-N1469,N1469))</f>
        <v>189.84890293169707</v>
      </c>
      <c r="P1469" s="2">
        <f>ABS(O1469-'PV model'!$B$5)</f>
        <v>15.151097068302931</v>
      </c>
      <c r="Q1469" s="3">
        <f t="shared" si="247"/>
        <v>132.06536922932753</v>
      </c>
      <c r="R1469" s="3">
        <f t="shared" si="252"/>
        <v>0</v>
      </c>
      <c r="S1469" s="3">
        <f t="shared" si="248"/>
        <v>0</v>
      </c>
      <c r="T1469" s="3">
        <f>(0.5*(1-COS(RADIANS(90-$X$3)))*(D1469+E1469)*'PV model'!$B$4)</f>
        <v>0</v>
      </c>
      <c r="U1469" s="3">
        <f t="shared" si="253"/>
        <v>0</v>
      </c>
      <c r="V1469" s="3">
        <f>('PV model'!$B$13*(U1469/1000)*(1-'PV model'!$B$14*((20+C1469)-25))*'PV model'!$B$10)/'PV model'!$B$12</f>
        <v>0</v>
      </c>
    </row>
    <row r="1470" spans="1:22" x14ac:dyDescent="0.2">
      <c r="A1470" s="10">
        <f t="shared" si="254"/>
        <v>62</v>
      </c>
      <c r="B1470" s="10">
        <f t="shared" si="255"/>
        <v>1</v>
      </c>
      <c r="C1470" s="23">
        <v>4.5999999999999996</v>
      </c>
      <c r="D1470" s="24">
        <v>0</v>
      </c>
      <c r="E1470" s="24">
        <v>0</v>
      </c>
      <c r="F1470" s="48"/>
      <c r="G1470" s="48"/>
      <c r="H1470" s="1">
        <f t="shared" si="256"/>
        <v>-7.5423443686086378</v>
      </c>
      <c r="I1470" s="1">
        <f t="shared" si="249"/>
        <v>-12.665356217789395</v>
      </c>
      <c r="J1470" s="4">
        <f>B1470+('PV model'!$B$3/15)+(I1470/60)</f>
        <v>0.51224406303684344</v>
      </c>
      <c r="K1470" s="2">
        <f t="shared" si="250"/>
        <v>172.31633905444733</v>
      </c>
      <c r="L1470" s="2">
        <f>DEGREES(ASIN((((COS(RADIANS('PV model'!$B$2))*COS(RADIANS(H1470))*COS(RADIANS(K1470)))+(SIN(RADIANS('PV model'!$B$2))*SIN(RADIANS(H1470)))))))</f>
        <v>-41.654566659400345</v>
      </c>
      <c r="M1470" s="3">
        <f t="shared" si="246"/>
        <v>0</v>
      </c>
      <c r="N1470" s="2">
        <f t="shared" si="251"/>
        <v>10.218325871276788</v>
      </c>
      <c r="O1470" s="2">
        <f>IF('PV model'!$B$2&gt;0, 180-N1470,IF('PV model'!$B$2&lt;0,0-N1470,N1470))</f>
        <v>169.78167412872321</v>
      </c>
      <c r="P1470" s="2">
        <f>ABS(O1470-'PV model'!$B$5)</f>
        <v>35.218325871276789</v>
      </c>
      <c r="Q1470" s="3">
        <f t="shared" si="247"/>
        <v>131.65456665940036</v>
      </c>
      <c r="R1470" s="3">
        <f t="shared" si="252"/>
        <v>0</v>
      </c>
      <c r="S1470" s="3">
        <f t="shared" si="248"/>
        <v>0</v>
      </c>
      <c r="T1470" s="3">
        <f>(0.5*(1-COS(RADIANS(90-$X$3)))*(D1470+E1470)*'PV model'!$B$4)</f>
        <v>0</v>
      </c>
      <c r="U1470" s="3">
        <f t="shared" si="253"/>
        <v>0</v>
      </c>
      <c r="V1470" s="3">
        <f>('PV model'!$B$13*(U1470/1000)*(1-'PV model'!$B$14*((20+C1470)-25))*'PV model'!$B$10)/'PV model'!$B$12</f>
        <v>0</v>
      </c>
    </row>
    <row r="1471" spans="1:22" x14ac:dyDescent="0.2">
      <c r="A1471" s="10">
        <f t="shared" si="254"/>
        <v>62</v>
      </c>
      <c r="B1471" s="10">
        <f t="shared" si="255"/>
        <v>2</v>
      </c>
      <c r="C1471" s="23">
        <v>4.9000000000000004</v>
      </c>
      <c r="D1471" s="24">
        <v>0</v>
      </c>
      <c r="E1471" s="24">
        <v>0</v>
      </c>
      <c r="F1471" s="48"/>
      <c r="G1471" s="48"/>
      <c r="H1471" s="1">
        <f t="shared" si="256"/>
        <v>-7.5423443686086378</v>
      </c>
      <c r="I1471" s="1">
        <f t="shared" si="249"/>
        <v>-12.665356217789395</v>
      </c>
      <c r="J1471" s="4">
        <f>B1471+('PV model'!$B$3/15)+(I1471/60)</f>
        <v>1.5122440630368434</v>
      </c>
      <c r="K1471" s="2">
        <f t="shared" si="250"/>
        <v>157.31633905444733</v>
      </c>
      <c r="L1471" s="2">
        <f>DEGREES(ASIN((((COS(RADIANS('PV model'!$B$2))*COS(RADIANS(H1471))*COS(RADIANS(K1471)))+(SIN(RADIANS('PV model'!$B$2))*SIN(RADIANS(H1471)))))))</f>
        <v>-38.77370693391989</v>
      </c>
      <c r="M1471" s="3">
        <f t="shared" si="246"/>
        <v>0</v>
      </c>
      <c r="N1471" s="2">
        <f t="shared" si="251"/>
        <v>29.365029047929134</v>
      </c>
      <c r="O1471" s="2">
        <f>IF('PV model'!$B$2&gt;0, 180-N1471,IF('PV model'!$B$2&lt;0,0-N1471,N1471))</f>
        <v>150.63497095207086</v>
      </c>
      <c r="P1471" s="2">
        <f>ABS(O1471-'PV model'!$B$5)</f>
        <v>54.365029047929141</v>
      </c>
      <c r="Q1471" s="3">
        <f t="shared" si="247"/>
        <v>128.7737069339199</v>
      </c>
      <c r="R1471" s="3">
        <f t="shared" si="252"/>
        <v>0</v>
      </c>
      <c r="S1471" s="3">
        <f t="shared" si="248"/>
        <v>0</v>
      </c>
      <c r="T1471" s="3">
        <f>(0.5*(1-COS(RADIANS(90-$X$3)))*(D1471+E1471)*'PV model'!$B$4)</f>
        <v>0</v>
      </c>
      <c r="U1471" s="3">
        <f t="shared" si="253"/>
        <v>0</v>
      </c>
      <c r="V1471" s="3">
        <f>('PV model'!$B$13*(U1471/1000)*(1-'PV model'!$B$14*((20+C1471)-25))*'PV model'!$B$10)/'PV model'!$B$12</f>
        <v>0</v>
      </c>
    </row>
    <row r="1472" spans="1:22" x14ac:dyDescent="0.2">
      <c r="A1472" s="10">
        <f t="shared" si="254"/>
        <v>62</v>
      </c>
      <c r="B1472" s="10">
        <f t="shared" si="255"/>
        <v>3</v>
      </c>
      <c r="C1472" s="23">
        <v>5.3</v>
      </c>
      <c r="D1472" s="24">
        <v>0</v>
      </c>
      <c r="E1472" s="24">
        <v>0</v>
      </c>
      <c r="F1472" s="48"/>
      <c r="G1472" s="48"/>
      <c r="H1472" s="1">
        <f t="shared" si="256"/>
        <v>-7.5423443686086378</v>
      </c>
      <c r="I1472" s="1">
        <f t="shared" si="249"/>
        <v>-12.665356217789395</v>
      </c>
      <c r="J1472" s="4">
        <f>B1472+('PV model'!$B$3/15)+(I1472/60)</f>
        <v>2.5122440630368432</v>
      </c>
      <c r="K1472" s="2">
        <f t="shared" si="250"/>
        <v>142.31633905444735</v>
      </c>
      <c r="L1472" s="2">
        <f>DEGREES(ASIN((((COS(RADIANS('PV model'!$B$2))*COS(RADIANS(H1472))*COS(RADIANS(K1472)))+(SIN(RADIANS('PV model'!$B$2))*SIN(RADIANS(H1472)))))))</f>
        <v>-33.542017190375176</v>
      </c>
      <c r="M1472" s="3">
        <f t="shared" si="246"/>
        <v>0</v>
      </c>
      <c r="N1472" s="2">
        <f t="shared" si="251"/>
        <v>46.642679016542573</v>
      </c>
      <c r="O1472" s="2">
        <f>IF('PV model'!$B$2&gt;0, 180-N1472,IF('PV model'!$B$2&lt;0,0-N1472,N1472))</f>
        <v>133.35732098345744</v>
      </c>
      <c r="P1472" s="2">
        <f>ABS(O1472-'PV model'!$B$5)</f>
        <v>71.642679016542559</v>
      </c>
      <c r="Q1472" s="3">
        <f t="shared" si="247"/>
        <v>123.54201719037519</v>
      </c>
      <c r="R1472" s="3">
        <f t="shared" si="252"/>
        <v>0</v>
      </c>
      <c r="S1472" s="3">
        <f t="shared" si="248"/>
        <v>0</v>
      </c>
      <c r="T1472" s="3">
        <f>(0.5*(1-COS(RADIANS(90-$X$3)))*(D1472+E1472)*'PV model'!$B$4)</f>
        <v>0</v>
      </c>
      <c r="U1472" s="3">
        <f t="shared" si="253"/>
        <v>0</v>
      </c>
      <c r="V1472" s="3">
        <f>('PV model'!$B$13*(U1472/1000)*(1-'PV model'!$B$14*((20+C1472)-25))*'PV model'!$B$10)/'PV model'!$B$12</f>
        <v>0</v>
      </c>
    </row>
    <row r="1473" spans="1:22" x14ac:dyDescent="0.2">
      <c r="A1473" s="10">
        <f t="shared" si="254"/>
        <v>62</v>
      </c>
      <c r="B1473" s="10">
        <f t="shared" si="255"/>
        <v>4</v>
      </c>
      <c r="C1473" s="23">
        <v>5.2</v>
      </c>
      <c r="D1473" s="24">
        <v>0</v>
      </c>
      <c r="E1473" s="24">
        <v>0</v>
      </c>
      <c r="F1473" s="48"/>
      <c r="G1473" s="48"/>
      <c r="H1473" s="1">
        <f t="shared" si="256"/>
        <v>-7.5423443686086378</v>
      </c>
      <c r="I1473" s="1">
        <f t="shared" si="249"/>
        <v>-12.665356217789395</v>
      </c>
      <c r="J1473" s="4">
        <f>B1473+('PV model'!$B$3/15)+(I1473/60)</f>
        <v>3.5122440630368432</v>
      </c>
      <c r="K1473" s="2">
        <f t="shared" si="250"/>
        <v>127.31633905444737</v>
      </c>
      <c r="L1473" s="2">
        <f>DEGREES(ASIN((((COS(RADIANS('PV model'!$B$2))*COS(RADIANS(H1473))*COS(RADIANS(K1473)))+(SIN(RADIANS('PV model'!$B$2))*SIN(RADIANS(H1473)))))))</f>
        <v>-26.651795480109215</v>
      </c>
      <c r="M1473" s="3">
        <f t="shared" si="246"/>
        <v>0</v>
      </c>
      <c r="N1473" s="2">
        <f t="shared" si="251"/>
        <v>61.902682436968199</v>
      </c>
      <c r="O1473" s="2">
        <f>IF('PV model'!$B$2&gt;0, 180-N1473,IF('PV model'!$B$2&lt;0,0-N1473,N1473))</f>
        <v>118.09731756303179</v>
      </c>
      <c r="P1473" s="2">
        <f>ABS(O1473-'PV model'!$B$5)</f>
        <v>86.902682436968206</v>
      </c>
      <c r="Q1473" s="3">
        <f t="shared" si="247"/>
        <v>116.65179548010923</v>
      </c>
      <c r="R1473" s="3">
        <f t="shared" si="252"/>
        <v>0</v>
      </c>
      <c r="S1473" s="3">
        <f t="shared" si="248"/>
        <v>0</v>
      </c>
      <c r="T1473" s="3">
        <f>(0.5*(1-COS(RADIANS(90-$X$3)))*(D1473+E1473)*'PV model'!$B$4)</f>
        <v>0</v>
      </c>
      <c r="U1473" s="3">
        <f t="shared" si="253"/>
        <v>0</v>
      </c>
      <c r="V1473" s="3">
        <f>('PV model'!$B$13*(U1473/1000)*(1-'PV model'!$B$14*((20+C1473)-25))*'PV model'!$B$10)/'PV model'!$B$12</f>
        <v>0</v>
      </c>
    </row>
    <row r="1474" spans="1:22" x14ac:dyDescent="0.2">
      <c r="A1474" s="10">
        <f t="shared" si="254"/>
        <v>62</v>
      </c>
      <c r="B1474" s="10">
        <f t="shared" si="255"/>
        <v>5</v>
      </c>
      <c r="C1474" s="23">
        <v>4.2</v>
      </c>
      <c r="D1474" s="24">
        <v>0</v>
      </c>
      <c r="E1474" s="24">
        <v>0</v>
      </c>
      <c r="F1474" s="48"/>
      <c r="G1474" s="48"/>
      <c r="H1474" s="1">
        <f t="shared" si="256"/>
        <v>-7.5423443686086378</v>
      </c>
      <c r="I1474" s="1">
        <f t="shared" si="249"/>
        <v>-12.665356217789395</v>
      </c>
      <c r="J1474" s="4">
        <f>B1474+('PV model'!$B$3/15)+(I1474/60)</f>
        <v>4.5122440630368441</v>
      </c>
      <c r="K1474" s="2">
        <f t="shared" si="250"/>
        <v>112.31633905444734</v>
      </c>
      <c r="L1474" s="2">
        <f>DEGREES(ASIN((((COS(RADIANS('PV model'!$B$2))*COS(RADIANS(H1474))*COS(RADIANS(K1474)))+(SIN(RADIANS('PV model'!$B$2))*SIN(RADIANS(H1474)))))))</f>
        <v>-18.746937004867629</v>
      </c>
      <c r="M1474" s="3">
        <f t="shared" si="246"/>
        <v>0</v>
      </c>
      <c r="N1474" s="2">
        <f t="shared" si="251"/>
        <v>75.575784586829528</v>
      </c>
      <c r="O1474" s="2">
        <f>IF('PV model'!$B$2&gt;0, 180-N1474,IF('PV model'!$B$2&lt;0,0-N1474,N1474))</f>
        <v>104.42421541317047</v>
      </c>
      <c r="P1474" s="2">
        <f>ABS(O1474-'PV model'!$B$5)</f>
        <v>100.57578458682953</v>
      </c>
      <c r="Q1474" s="3">
        <f t="shared" si="247"/>
        <v>108.74693700486763</v>
      </c>
      <c r="R1474" s="3">
        <f t="shared" si="252"/>
        <v>0</v>
      </c>
      <c r="S1474" s="3">
        <f t="shared" si="248"/>
        <v>0</v>
      </c>
      <c r="T1474" s="3">
        <f>(0.5*(1-COS(RADIANS(90-$X$3)))*(D1474+E1474)*'PV model'!$B$4)</f>
        <v>0</v>
      </c>
      <c r="U1474" s="3">
        <f t="shared" si="253"/>
        <v>0</v>
      </c>
      <c r="V1474" s="3">
        <f>('PV model'!$B$13*(U1474/1000)*(1-'PV model'!$B$14*((20+C1474)-25))*'PV model'!$B$10)/'PV model'!$B$12</f>
        <v>0</v>
      </c>
    </row>
    <row r="1475" spans="1:22" x14ac:dyDescent="0.2">
      <c r="A1475" s="10">
        <f t="shared" si="254"/>
        <v>62</v>
      </c>
      <c r="B1475" s="10">
        <f t="shared" si="255"/>
        <v>6</v>
      </c>
      <c r="C1475" s="23">
        <v>3.7</v>
      </c>
      <c r="D1475" s="24">
        <v>0</v>
      </c>
      <c r="E1475" s="24">
        <v>0</v>
      </c>
      <c r="F1475" s="48"/>
      <c r="G1475" s="48"/>
      <c r="H1475" s="1">
        <f t="shared" si="256"/>
        <v>-7.5423443686086378</v>
      </c>
      <c r="I1475" s="1">
        <f t="shared" si="249"/>
        <v>-12.665356217789395</v>
      </c>
      <c r="J1475" s="4">
        <f>B1475+('PV model'!$B$3/15)+(I1475/60)</f>
        <v>5.5122440630368441</v>
      </c>
      <c r="K1475" s="2">
        <f t="shared" si="250"/>
        <v>97.31633905444734</v>
      </c>
      <c r="L1475" s="2">
        <f>DEGREES(ASIN((((COS(RADIANS('PV model'!$B$2))*COS(RADIANS(H1475))*COS(RADIANS(K1475)))+(SIN(RADIANS('PV model'!$B$2))*SIN(RADIANS(H1475)))))))</f>
        <v>-10.351133868401556</v>
      </c>
      <c r="M1475" s="3">
        <f t="shared" si="246"/>
        <v>0</v>
      </c>
      <c r="N1475" s="2">
        <f t="shared" si="251"/>
        <v>88.2701027395983</v>
      </c>
      <c r="O1475" s="2">
        <f>IF('PV model'!$B$2&gt;0, 180-N1475,IF('PV model'!$B$2&lt;0,0-N1475,N1475))</f>
        <v>91.7298972604017</v>
      </c>
      <c r="P1475" s="2">
        <f>ABS(O1475-'PV model'!$B$5)</f>
        <v>113.2701027395983</v>
      </c>
      <c r="Q1475" s="3">
        <f t="shared" si="247"/>
        <v>100.35113386840156</v>
      </c>
      <c r="R1475" s="3">
        <f t="shared" si="252"/>
        <v>0</v>
      </c>
      <c r="S1475" s="3">
        <f t="shared" si="248"/>
        <v>0</v>
      </c>
      <c r="T1475" s="3">
        <f>(0.5*(1-COS(RADIANS(90-$X$3)))*(D1475+E1475)*'PV model'!$B$4)</f>
        <v>0</v>
      </c>
      <c r="U1475" s="3">
        <f t="shared" si="253"/>
        <v>0</v>
      </c>
      <c r="V1475" s="3">
        <f>('PV model'!$B$13*(U1475/1000)*(1-'PV model'!$B$14*((20+C1475)-25))*'PV model'!$B$10)/'PV model'!$B$12</f>
        <v>0</v>
      </c>
    </row>
    <row r="1476" spans="1:22" x14ac:dyDescent="0.2">
      <c r="A1476" s="10">
        <f t="shared" si="254"/>
        <v>62</v>
      </c>
      <c r="B1476" s="10">
        <f t="shared" si="255"/>
        <v>7</v>
      </c>
      <c r="C1476" s="23">
        <v>3.5</v>
      </c>
      <c r="D1476" s="24">
        <v>0</v>
      </c>
      <c r="E1476" s="24">
        <v>0</v>
      </c>
      <c r="F1476" s="48"/>
      <c r="G1476" s="48"/>
      <c r="H1476" s="1">
        <f t="shared" si="256"/>
        <v>-7.5423443686086378</v>
      </c>
      <c r="I1476" s="1">
        <f t="shared" si="249"/>
        <v>-12.665356217789395</v>
      </c>
      <c r="J1476" s="4">
        <f>B1476+('PV model'!$B$3/15)+(I1476/60)</f>
        <v>6.5122440630368441</v>
      </c>
      <c r="K1476" s="2">
        <f t="shared" si="250"/>
        <v>82.31633905444734</v>
      </c>
      <c r="L1476" s="2">
        <f>DEGREES(ASIN((((COS(RADIANS('PV model'!$B$2))*COS(RADIANS(H1476))*COS(RADIANS(K1476)))+(SIN(RADIANS('PV model'!$B$2))*SIN(RADIANS(H1476)))))))</f>
        <v>-1.8967537382259552</v>
      </c>
      <c r="M1476" s="3">
        <f t="shared" si="246"/>
        <v>0</v>
      </c>
      <c r="N1476" s="2">
        <f t="shared" si="251"/>
        <v>79.415713306362449</v>
      </c>
      <c r="O1476" s="2">
        <f>IF('PV model'!$B$2&gt;0, 180-N1476,IF('PV model'!$B$2&lt;0,0-N1476,N1476))</f>
        <v>100.58428669363755</v>
      </c>
      <c r="P1476" s="2">
        <f>ABS(O1476-'PV model'!$B$5)</f>
        <v>104.41571330636245</v>
      </c>
      <c r="Q1476" s="3">
        <f t="shared" si="247"/>
        <v>91.896753738225954</v>
      </c>
      <c r="R1476" s="3">
        <f t="shared" si="252"/>
        <v>0</v>
      </c>
      <c r="S1476" s="3">
        <f t="shared" si="248"/>
        <v>0</v>
      </c>
      <c r="T1476" s="3">
        <f>(0.5*(1-COS(RADIANS(90-$X$3)))*(D1476+E1476)*'PV model'!$B$4)</f>
        <v>0</v>
      </c>
      <c r="U1476" s="3">
        <f t="shared" si="253"/>
        <v>0</v>
      </c>
      <c r="V1476" s="3">
        <f>('PV model'!$B$13*(U1476/1000)*(1-'PV model'!$B$14*((20+C1476)-25))*'PV model'!$B$10)/'PV model'!$B$12</f>
        <v>0</v>
      </c>
    </row>
    <row r="1477" spans="1:22" x14ac:dyDescent="0.2">
      <c r="A1477" s="10">
        <f t="shared" si="254"/>
        <v>62</v>
      </c>
      <c r="B1477" s="10">
        <f t="shared" si="255"/>
        <v>8</v>
      </c>
      <c r="C1477" s="23">
        <v>3.1</v>
      </c>
      <c r="D1477" s="24">
        <v>0</v>
      </c>
      <c r="E1477" s="24">
        <v>15.876000000000001</v>
      </c>
      <c r="F1477" s="48"/>
      <c r="G1477" s="48"/>
      <c r="H1477" s="1">
        <f t="shared" si="256"/>
        <v>-7.5423443686086378</v>
      </c>
      <c r="I1477" s="1">
        <f t="shared" si="249"/>
        <v>-12.665356217789395</v>
      </c>
      <c r="J1477" s="4">
        <f>B1477+('PV model'!$B$3/15)+(I1477/60)</f>
        <v>7.5122440630368441</v>
      </c>
      <c r="K1477" s="2">
        <f t="shared" si="250"/>
        <v>67.31633905444734</v>
      </c>
      <c r="L1477" s="2">
        <f>DEGREES(ASIN((((COS(RADIANS('PV model'!$B$2))*COS(RADIANS(H1477))*COS(RADIANS(K1477)))+(SIN(RADIANS('PV model'!$B$2))*SIN(RADIANS(H1477)))))))</f>
        <v>6.2211803800867731</v>
      </c>
      <c r="M1477" s="3">
        <f t="shared" si="246"/>
        <v>6.2211803800867731</v>
      </c>
      <c r="N1477" s="2">
        <f t="shared" si="251"/>
        <v>66.938345457074121</v>
      </c>
      <c r="O1477" s="2">
        <f>IF('PV model'!$B$2&gt;0, 180-N1477,IF('PV model'!$B$2&lt;0,0-N1477,N1477))</f>
        <v>113.06165454292588</v>
      </c>
      <c r="P1477" s="2">
        <f>ABS(O1477-'PV model'!$B$5)</f>
        <v>91.938345457074121</v>
      </c>
      <c r="Q1477" s="3">
        <f t="shared" si="247"/>
        <v>83.778819619913222</v>
      </c>
      <c r="R1477" s="3">
        <f t="shared" si="252"/>
        <v>0</v>
      </c>
      <c r="S1477" s="3">
        <f t="shared" si="248"/>
        <v>15.876000000000001</v>
      </c>
      <c r="T1477" s="3">
        <f>(0.5*(1-COS(RADIANS(90-$X$3)))*(D1477+E1477)*'PV model'!$B$4)</f>
        <v>0</v>
      </c>
      <c r="U1477" s="3">
        <f t="shared" si="253"/>
        <v>15.876000000000001</v>
      </c>
      <c r="V1477" s="3">
        <f>('PV model'!$B$13*(U1477/1000)*(1-'PV model'!$B$14*((20+C1477)-25))*'PV model'!$B$10)/'PV model'!$B$12</f>
        <v>1.599025893696</v>
      </c>
    </row>
    <row r="1478" spans="1:22" x14ac:dyDescent="0.2">
      <c r="A1478" s="10">
        <f t="shared" si="254"/>
        <v>62</v>
      </c>
      <c r="B1478" s="10">
        <f t="shared" si="255"/>
        <v>9</v>
      </c>
      <c r="C1478" s="23">
        <v>3.8</v>
      </c>
      <c r="D1478" s="24">
        <v>57.244950000000003</v>
      </c>
      <c r="E1478" s="24">
        <v>78.498000000000005</v>
      </c>
      <c r="F1478" s="48"/>
      <c r="G1478" s="48"/>
      <c r="H1478" s="1">
        <f t="shared" si="256"/>
        <v>-7.5423443686086378</v>
      </c>
      <c r="I1478" s="1">
        <f t="shared" si="249"/>
        <v>-12.665356217789395</v>
      </c>
      <c r="J1478" s="4">
        <f>B1478+('PV model'!$B$3/15)+(I1478/60)</f>
        <v>8.5122440630368423</v>
      </c>
      <c r="K1478" s="2">
        <f t="shared" si="250"/>
        <v>52.316339054447369</v>
      </c>
      <c r="L1478" s="2">
        <f>DEGREES(ASIN((((COS(RADIANS('PV model'!$B$2))*COS(RADIANS(H1478))*COS(RADIANS(K1478)))+(SIN(RADIANS('PV model'!$B$2))*SIN(RADIANS(H1478)))))))</f>
        <v>13.596065334436767</v>
      </c>
      <c r="M1478" s="3">
        <f t="shared" ref="M1478:M1541" si="257">IF(L1478&gt;0, L1478, 0)</f>
        <v>13.596065334436767</v>
      </c>
      <c r="N1478" s="2">
        <f t="shared" si="251"/>
        <v>53.820349329097887</v>
      </c>
      <c r="O1478" s="2">
        <f>IF('PV model'!$B$2&gt;0, 180-N1478,IF('PV model'!$B$2&lt;0,0-N1478,N1478))</f>
        <v>126.17965067090211</v>
      </c>
      <c r="P1478" s="2">
        <f>ABS(O1478-'PV model'!$B$5)</f>
        <v>78.820349329097894</v>
      </c>
      <c r="Q1478" s="3">
        <f t="shared" ref="Q1478:Q1541" si="258">DEGREES(ACOS((SIN(RADIANS(L1478))*COS(RADIANS(90-$X$3))+COS(RADIANS(L1478))*COS(RADIANS(P1478))*SIN(RADIANS(90-$X$3)))))</f>
        <v>76.403934665563227</v>
      </c>
      <c r="R1478" s="3">
        <f t="shared" si="252"/>
        <v>57.244950000000024</v>
      </c>
      <c r="S1478" s="3">
        <f t="shared" ref="S1478:S1541" si="259">IF($Z$3=TRUE, IF(E1478=0,0,E1478*(0.5*(1+COS(RADIANS(90-$X$3))*(1+(1-(E1478^2/(D1478+E1478)^2))*(SIN(RADIANS(0.5*$X$3))^3)))*(1+(1-(E1478^2/(D1478+E1478)^2))*(COS(RADIANS(Q1478))^2)*(SIN(RADIANS(90-L1478))^3)))), IF(E1478=0,0,E1478*(0.5*(1+COS(RADIANS(90-$X$3))))))</f>
        <v>90.697267274047476</v>
      </c>
      <c r="T1478" s="3">
        <f>(0.5*(1-COS(RADIANS(90-$X$3)))*(D1478+E1478)*'PV model'!$B$4)</f>
        <v>0</v>
      </c>
      <c r="U1478" s="3">
        <f t="shared" si="253"/>
        <v>147.94221727404749</v>
      </c>
      <c r="V1478" s="3">
        <f>('PV model'!$B$13*(U1478/1000)*(1-'PV model'!$B$14*((20+C1478)-25))*'PV model'!$B$10)/'PV model'!$B$12</f>
        <v>14.859287898099611</v>
      </c>
    </row>
    <row r="1479" spans="1:22" x14ac:dyDescent="0.2">
      <c r="A1479" s="10">
        <f t="shared" si="254"/>
        <v>62</v>
      </c>
      <c r="B1479" s="10">
        <f t="shared" si="255"/>
        <v>10</v>
      </c>
      <c r="C1479" s="23">
        <v>3.9</v>
      </c>
      <c r="D1479" s="24">
        <v>390.61260000000004</v>
      </c>
      <c r="E1479" s="24">
        <v>92.61</v>
      </c>
      <c r="F1479" s="48"/>
      <c r="G1479" s="48"/>
      <c r="H1479" s="1">
        <f t="shared" si="256"/>
        <v>-7.5423443686086378</v>
      </c>
      <c r="I1479" s="1">
        <f t="shared" ref="I1479:I1542" si="260">9.87*SIN(RADIANS(1.978*A1479-160.22))-7.53*COS(RADIANS(0.989*A1479-80.11))-1.5*SIN((RADIANS(0.989*A1479-80.11)))</f>
        <v>-12.665356217789395</v>
      </c>
      <c r="J1479" s="4">
        <f>B1479+('PV model'!$B$3/15)+(I1479/60)</f>
        <v>9.5122440630368423</v>
      </c>
      <c r="K1479" s="2">
        <f t="shared" ref="K1479:K1542" si="261">15*(12-J1479)</f>
        <v>37.316339054447369</v>
      </c>
      <c r="L1479" s="2">
        <f>DEGREES(ASIN((((COS(RADIANS('PV model'!$B$2))*COS(RADIANS(H1479))*COS(RADIANS(K1479)))+(SIN(RADIANS('PV model'!$B$2))*SIN(RADIANS(H1479)))))))</f>
        <v>19.77893675150667</v>
      </c>
      <c r="M1479" s="3">
        <f t="shared" si="257"/>
        <v>19.77893675150667</v>
      </c>
      <c r="N1479" s="2">
        <f t="shared" ref="N1479:N1542" si="262">DEGREES(ASIN((COS(RADIANS(H1479))*SIN(RADIANS(K1479)))/COS(RADIANS(L1479))))</f>
        <v>39.691015694513709</v>
      </c>
      <c r="O1479" s="2">
        <f>IF('PV model'!$B$2&gt;0, 180-N1479,IF('PV model'!$B$2&lt;0,0-N1479,N1479))</f>
        <v>140.30898430548629</v>
      </c>
      <c r="P1479" s="2">
        <f>ABS(O1479-'PV model'!$B$5)</f>
        <v>64.691015694513709</v>
      </c>
      <c r="Q1479" s="3">
        <f t="shared" si="258"/>
        <v>70.221063248493323</v>
      </c>
      <c r="R1479" s="3">
        <f t="shared" ref="R1479:R1542" si="263">IF(D1479=0,0,D1479*COS(RADIANS(Q1479))/SIN(RADIANS(L1479)))</f>
        <v>390.6126000000001</v>
      </c>
      <c r="S1479" s="3">
        <f t="shared" si="259"/>
        <v>118.3412108920255</v>
      </c>
      <c r="T1479" s="3">
        <f>(0.5*(1-COS(RADIANS(90-$X$3)))*(D1479+E1479)*'PV model'!$B$4)</f>
        <v>0</v>
      </c>
      <c r="U1479" s="3">
        <f t="shared" ref="U1479:U1542" si="264">R1479+S1479+T1479</f>
        <v>508.95381089202561</v>
      </c>
      <c r="V1479" s="3">
        <f>('PV model'!$B$13*(U1479/1000)*(1-'PV model'!$B$14*((20+C1479)-25))*'PV model'!$B$10)/'PV model'!$B$12</f>
        <v>51.098873037688648</v>
      </c>
    </row>
    <row r="1480" spans="1:22" x14ac:dyDescent="0.2">
      <c r="A1480" s="10">
        <f t="shared" ref="A1480:A1543" si="265">IF(B1480&gt;1,A1479,A1479+1)</f>
        <v>62</v>
      </c>
      <c r="B1480" s="10">
        <f t="shared" ref="B1480:B1543" si="266">IF(B1479&lt;24,B1479+1,1)</f>
        <v>11</v>
      </c>
      <c r="C1480" s="23">
        <v>3.2</v>
      </c>
      <c r="D1480" s="24">
        <v>93.163350000000008</v>
      </c>
      <c r="E1480" s="24">
        <v>141.12</v>
      </c>
      <c r="F1480" s="48"/>
      <c r="G1480" s="48"/>
      <c r="H1480" s="1">
        <f t="shared" ref="H1480:H1543" si="267">(23.465*SIN(RADIANS(280.1+0.9863*A1480)))</f>
        <v>-7.5423443686086378</v>
      </c>
      <c r="I1480" s="1">
        <f t="shared" si="260"/>
        <v>-12.665356217789395</v>
      </c>
      <c r="J1480" s="4">
        <f>B1480+('PV model'!$B$3/15)+(I1480/60)</f>
        <v>10.512244063036842</v>
      </c>
      <c r="K1480" s="2">
        <f t="shared" si="261"/>
        <v>22.316339054447365</v>
      </c>
      <c r="L1480" s="2">
        <f>DEGREES(ASIN((((COS(RADIANS('PV model'!$B$2))*COS(RADIANS(H1480))*COS(RADIANS(K1480)))+(SIN(RADIANS('PV model'!$B$2))*SIN(RADIANS(H1480)))))))</f>
        <v>24.285011534500157</v>
      </c>
      <c r="M1480" s="3">
        <f t="shared" si="257"/>
        <v>24.285011534500157</v>
      </c>
      <c r="N1480" s="2">
        <f t="shared" si="262"/>
        <v>24.392097636926724</v>
      </c>
      <c r="O1480" s="2">
        <f>IF('PV model'!$B$2&gt;0, 180-N1480,IF('PV model'!$B$2&lt;0,0-N1480,N1480))</f>
        <v>155.60790236307326</v>
      </c>
      <c r="P1480" s="2">
        <f>ABS(O1480-'PV model'!$B$5)</f>
        <v>49.392097636926735</v>
      </c>
      <c r="Q1480" s="3">
        <f t="shared" si="258"/>
        <v>65.714988465499843</v>
      </c>
      <c r="R1480" s="3">
        <f t="shared" si="263"/>
        <v>93.163350000000037</v>
      </c>
      <c r="S1480" s="3">
        <f t="shared" si="259"/>
        <v>169.83156734643651</v>
      </c>
      <c r="T1480" s="3">
        <f>(0.5*(1-COS(RADIANS(90-$X$3)))*(D1480+E1480)*'PV model'!$B$4)</f>
        <v>0</v>
      </c>
      <c r="U1480" s="3">
        <f t="shared" si="264"/>
        <v>262.99491734643652</v>
      </c>
      <c r="V1480" s="3">
        <f>('PV model'!$B$13*(U1480/1000)*(1-'PV model'!$B$14*((20+C1480)-25))*'PV model'!$B$10)/'PV model'!$B$12</f>
        <v>26.478252535903039</v>
      </c>
    </row>
    <row r="1481" spans="1:22" x14ac:dyDescent="0.2">
      <c r="A1481" s="10">
        <f t="shared" si="265"/>
        <v>62</v>
      </c>
      <c r="B1481" s="10">
        <f t="shared" si="266"/>
        <v>12</v>
      </c>
      <c r="C1481" s="23">
        <v>2.9</v>
      </c>
      <c r="D1481" s="24">
        <v>92.040900000000008</v>
      </c>
      <c r="E1481" s="24">
        <v>171.108</v>
      </c>
      <c r="F1481" s="48"/>
      <c r="G1481" s="48"/>
      <c r="H1481" s="1">
        <f t="shared" si="267"/>
        <v>-7.5423443686086378</v>
      </c>
      <c r="I1481" s="1">
        <f t="shared" si="260"/>
        <v>-12.665356217789395</v>
      </c>
      <c r="J1481" s="4">
        <f>B1481+('PV model'!$B$3/15)+(I1481/60)</f>
        <v>11.512244063036842</v>
      </c>
      <c r="K1481" s="2">
        <f t="shared" si="261"/>
        <v>7.316339054447365</v>
      </c>
      <c r="L1481" s="2">
        <f>DEGREES(ASIN((((COS(RADIANS('PV model'!$B$2))*COS(RADIANS(H1481))*COS(RADIANS(K1481)))+(SIN(RADIANS('PV model'!$B$2))*SIN(RADIANS(H1481)))))))</f>
        <v>26.664166982888442</v>
      </c>
      <c r="M1481" s="3">
        <f t="shared" si="257"/>
        <v>26.664166982888442</v>
      </c>
      <c r="N1481" s="2">
        <f t="shared" si="262"/>
        <v>8.1213047006606374</v>
      </c>
      <c r="O1481" s="2">
        <f>IF('PV model'!$B$2&gt;0, 180-N1481,IF('PV model'!$B$2&lt;0,0-N1481,N1481))</f>
        <v>171.87869529933937</v>
      </c>
      <c r="P1481" s="2">
        <f>ABS(O1481-'PV model'!$B$5)</f>
        <v>33.12130470066063</v>
      </c>
      <c r="Q1481" s="3">
        <f t="shared" si="258"/>
        <v>63.335833017111554</v>
      </c>
      <c r="R1481" s="3">
        <f t="shared" si="263"/>
        <v>92.040900000000022</v>
      </c>
      <c r="S1481" s="3">
        <f t="shared" si="259"/>
        <v>204.21017636039139</v>
      </c>
      <c r="T1481" s="3">
        <f>(0.5*(1-COS(RADIANS(90-$X$3)))*(D1481+E1481)*'PV model'!$B$4)</f>
        <v>0</v>
      </c>
      <c r="U1481" s="3">
        <f t="shared" si="264"/>
        <v>296.25107636039138</v>
      </c>
      <c r="V1481" s="3">
        <f>('PV model'!$B$13*(U1481/1000)*(1-'PV model'!$B$14*((20+C1481)-25))*'PV model'!$B$10)/'PV model'!$B$12</f>
        <v>29.862008956765791</v>
      </c>
    </row>
    <row r="1482" spans="1:22" x14ac:dyDescent="0.2">
      <c r="A1482" s="10">
        <f t="shared" si="265"/>
        <v>62</v>
      </c>
      <c r="B1482" s="10">
        <f t="shared" si="266"/>
        <v>13</v>
      </c>
      <c r="C1482" s="23">
        <v>3.7</v>
      </c>
      <c r="D1482" s="24">
        <v>294.08190000000002</v>
      </c>
      <c r="E1482" s="24">
        <v>181.69200000000001</v>
      </c>
      <c r="F1482" s="48"/>
      <c r="G1482" s="48"/>
      <c r="H1482" s="1">
        <f t="shared" si="267"/>
        <v>-7.5423443686086378</v>
      </c>
      <c r="I1482" s="1">
        <f t="shared" si="260"/>
        <v>-12.665356217789395</v>
      </c>
      <c r="J1482" s="4">
        <f>B1482+('PV model'!$B$3/15)+(I1482/60)</f>
        <v>12.512244063036842</v>
      </c>
      <c r="K1482" s="2">
        <f t="shared" si="261"/>
        <v>-7.683660945552635</v>
      </c>
      <c r="L1482" s="2">
        <f>DEGREES(ASIN((((COS(RADIANS('PV model'!$B$2))*COS(RADIANS(H1482))*COS(RADIANS(K1482)))+(SIN(RADIANS('PV model'!$B$2))*SIN(RADIANS(H1482)))))))</f>
        <v>26.634045793771303</v>
      </c>
      <c r="M1482" s="3">
        <f t="shared" si="257"/>
        <v>26.634045793771303</v>
      </c>
      <c r="N1482" s="2">
        <f t="shared" si="262"/>
        <v>-8.5273331411803213</v>
      </c>
      <c r="O1482" s="2">
        <f>IF('PV model'!$B$2&gt;0, 180-N1482,IF('PV model'!$B$2&lt;0,0-N1482,N1482))</f>
        <v>188.52733314118032</v>
      </c>
      <c r="P1482" s="2">
        <f>ABS(O1482-'PV model'!$B$5)</f>
        <v>16.472666858819679</v>
      </c>
      <c r="Q1482" s="3">
        <f t="shared" si="258"/>
        <v>63.365954206228686</v>
      </c>
      <c r="R1482" s="3">
        <f t="shared" si="263"/>
        <v>294.08190000000013</v>
      </c>
      <c r="S1482" s="3">
        <f t="shared" si="259"/>
        <v>234.76675452260031</v>
      </c>
      <c r="T1482" s="3">
        <f>(0.5*(1-COS(RADIANS(90-$X$3)))*(D1482+E1482)*'PV model'!$B$4)</f>
        <v>0</v>
      </c>
      <c r="U1482" s="3">
        <f t="shared" si="264"/>
        <v>528.84865452260044</v>
      </c>
      <c r="V1482" s="3">
        <f>('PV model'!$B$13*(U1482/1000)*(1-'PV model'!$B$14*((20+C1482)-25))*'PV model'!$B$10)/'PV model'!$B$12</f>
        <v>53.13860280591075</v>
      </c>
    </row>
    <row r="1483" spans="1:22" x14ac:dyDescent="0.2">
      <c r="A1483" s="10">
        <f t="shared" si="265"/>
        <v>62</v>
      </c>
      <c r="B1483" s="10">
        <f t="shared" si="266"/>
        <v>14</v>
      </c>
      <c r="C1483" s="23">
        <v>3.2</v>
      </c>
      <c r="D1483" s="24">
        <v>267.1431</v>
      </c>
      <c r="E1483" s="24">
        <v>180.81</v>
      </c>
      <c r="F1483" s="48"/>
      <c r="G1483" s="48"/>
      <c r="H1483" s="1">
        <f t="shared" si="267"/>
        <v>-7.5423443686086378</v>
      </c>
      <c r="I1483" s="1">
        <f t="shared" si="260"/>
        <v>-12.665356217789395</v>
      </c>
      <c r="J1483" s="4">
        <f>B1483+('PV model'!$B$3/15)+(I1483/60)</f>
        <v>13.512244063036842</v>
      </c>
      <c r="K1483" s="2">
        <f t="shared" si="261"/>
        <v>-22.683660945552635</v>
      </c>
      <c r="L1483" s="2">
        <f>DEGREES(ASIN((((COS(RADIANS('PV model'!$B$2))*COS(RADIANS(H1483))*COS(RADIANS(K1483)))+(SIN(RADIANS('PV model'!$B$2))*SIN(RADIANS(H1483)))))))</f>
        <v>24.198448943736011</v>
      </c>
      <c r="M1483" s="3">
        <f t="shared" si="257"/>
        <v>24.198448943736011</v>
      </c>
      <c r="N1483" s="2">
        <f t="shared" si="262"/>
        <v>-24.780008934688468</v>
      </c>
      <c r="O1483" s="2">
        <f>IF('PV model'!$B$2&gt;0, 180-N1483,IF('PV model'!$B$2&lt;0,0-N1483,N1483))</f>
        <v>204.78000893468845</v>
      </c>
      <c r="P1483" s="2">
        <f>ABS(O1483-'PV model'!$B$5)</f>
        <v>0.21999106531154666</v>
      </c>
      <c r="Q1483" s="3">
        <f t="shared" si="258"/>
        <v>65.801551056263989</v>
      </c>
      <c r="R1483" s="3">
        <f t="shared" si="263"/>
        <v>267.1431</v>
      </c>
      <c r="S1483" s="3">
        <f t="shared" si="259"/>
        <v>229.71917405167315</v>
      </c>
      <c r="T1483" s="3">
        <f>(0.5*(1-COS(RADIANS(90-$X$3)))*(D1483+E1483)*'PV model'!$B$4)</f>
        <v>0</v>
      </c>
      <c r="U1483" s="3">
        <f t="shared" si="264"/>
        <v>496.86227405167313</v>
      </c>
      <c r="V1483" s="3">
        <f>('PV model'!$B$13*(U1483/1000)*(1-'PV model'!$B$14*((20+C1483)-25))*'PV model'!$B$10)/'PV model'!$B$12</f>
        <v>50.023950655187527</v>
      </c>
    </row>
    <row r="1484" spans="1:22" x14ac:dyDescent="0.2">
      <c r="A1484" s="10">
        <f t="shared" si="265"/>
        <v>62</v>
      </c>
      <c r="B1484" s="10">
        <f t="shared" si="266"/>
        <v>15</v>
      </c>
      <c r="C1484" s="23">
        <v>2.9</v>
      </c>
      <c r="D1484" s="24">
        <v>253.6737</v>
      </c>
      <c r="E1484" s="24">
        <v>154.35</v>
      </c>
      <c r="F1484" s="48"/>
      <c r="G1484" s="48"/>
      <c r="H1484" s="1">
        <f t="shared" si="267"/>
        <v>-7.5423443686086378</v>
      </c>
      <c r="I1484" s="1">
        <f t="shared" si="260"/>
        <v>-12.665356217789395</v>
      </c>
      <c r="J1484" s="4">
        <f>B1484+('PV model'!$B$3/15)+(I1484/60)</f>
        <v>14.512244063036842</v>
      </c>
      <c r="K1484" s="2">
        <f t="shared" si="261"/>
        <v>-37.683660945552631</v>
      </c>
      <c r="L1484" s="2">
        <f>DEGREES(ASIN((((COS(RADIANS('PV model'!$B$2))*COS(RADIANS(H1484))*COS(RADIANS(K1484)))+(SIN(RADIANS('PV model'!$B$2))*SIN(RADIANS(H1484)))))))</f>
        <v>19.645561875437409</v>
      </c>
      <c r="M1484" s="3">
        <f t="shared" si="257"/>
        <v>19.645561875437409</v>
      </c>
      <c r="N1484" s="2">
        <f t="shared" si="262"/>
        <v>-40.050947455562905</v>
      </c>
      <c r="O1484" s="2">
        <f>IF('PV model'!$B$2&gt;0, 180-N1484,IF('PV model'!$B$2&lt;0,0-N1484,N1484))</f>
        <v>220.05094745556289</v>
      </c>
      <c r="P1484" s="2">
        <f>ABS(O1484-'PV model'!$B$5)</f>
        <v>15.050947455562891</v>
      </c>
      <c r="Q1484" s="3">
        <f t="shared" si="258"/>
        <v>70.354438124562591</v>
      </c>
      <c r="R1484" s="3">
        <f t="shared" si="263"/>
        <v>253.67370000000011</v>
      </c>
      <c r="S1484" s="3">
        <f t="shared" si="259"/>
        <v>192.11068812020119</v>
      </c>
      <c r="T1484" s="3">
        <f>(0.5*(1-COS(RADIANS(90-$X$3)))*(D1484+E1484)*'PV model'!$B$4)</f>
        <v>0</v>
      </c>
      <c r="U1484" s="3">
        <f t="shared" si="264"/>
        <v>445.7843881202013</v>
      </c>
      <c r="V1484" s="3">
        <f>('PV model'!$B$13*(U1484/1000)*(1-'PV model'!$B$14*((20+C1484)-25))*'PV model'!$B$10)/'PV model'!$B$12</f>
        <v>44.934916538961886</v>
      </c>
    </row>
    <row r="1485" spans="1:22" x14ac:dyDescent="0.2">
      <c r="A1485" s="10">
        <f t="shared" si="265"/>
        <v>62</v>
      </c>
      <c r="B1485" s="10">
        <f t="shared" si="266"/>
        <v>16</v>
      </c>
      <c r="C1485" s="23">
        <v>3.9</v>
      </c>
      <c r="D1485" s="24">
        <v>223.36754999999999</v>
      </c>
      <c r="E1485" s="24">
        <v>114.66</v>
      </c>
      <c r="F1485" s="48"/>
      <c r="G1485" s="48"/>
      <c r="H1485" s="1">
        <f t="shared" si="267"/>
        <v>-7.5423443686086378</v>
      </c>
      <c r="I1485" s="1">
        <f t="shared" si="260"/>
        <v>-12.665356217789395</v>
      </c>
      <c r="J1485" s="4">
        <f>B1485+('PV model'!$B$3/15)+(I1485/60)</f>
        <v>15.512244063036842</v>
      </c>
      <c r="K1485" s="2">
        <f t="shared" si="261"/>
        <v>-52.683660945552631</v>
      </c>
      <c r="L1485" s="2">
        <f>DEGREES(ASIN((((COS(RADIANS('PV model'!$B$2))*COS(RADIANS(H1485))*COS(RADIANS(K1485)))+(SIN(RADIANS('PV model'!$B$2))*SIN(RADIANS(H1485)))))))</f>
        <v>13.427775733001612</v>
      </c>
      <c r="M1485" s="3">
        <f t="shared" si="257"/>
        <v>13.427775733001612</v>
      </c>
      <c r="N1485" s="2">
        <f t="shared" si="262"/>
        <v>-54.152465161472136</v>
      </c>
      <c r="O1485" s="2">
        <f>IF('PV model'!$B$2&gt;0, 180-N1485,IF('PV model'!$B$2&lt;0,0-N1485,N1485))</f>
        <v>234.15246516147215</v>
      </c>
      <c r="P1485" s="2">
        <f>ABS(O1485-'PV model'!$B$5)</f>
        <v>29.152465161472151</v>
      </c>
      <c r="Q1485" s="3">
        <f t="shared" si="258"/>
        <v>76.57222426699839</v>
      </c>
      <c r="R1485" s="3">
        <f t="shared" si="263"/>
        <v>223.36754999999999</v>
      </c>
      <c r="S1485" s="3">
        <f t="shared" si="259"/>
        <v>138.41988425235152</v>
      </c>
      <c r="T1485" s="3">
        <f>(0.5*(1-COS(RADIANS(90-$X$3)))*(D1485+E1485)*'PV model'!$B$4)</f>
        <v>0</v>
      </c>
      <c r="U1485" s="3">
        <f t="shared" si="264"/>
        <v>361.78743425235155</v>
      </c>
      <c r="V1485" s="3">
        <f>('PV model'!$B$13*(U1485/1000)*(1-'PV model'!$B$14*((20+C1485)-25))*'PV model'!$B$10)/'PV model'!$B$12</f>
        <v>36.323394724347665</v>
      </c>
    </row>
    <row r="1486" spans="1:22" x14ac:dyDescent="0.2">
      <c r="A1486" s="10">
        <f t="shared" si="265"/>
        <v>62</v>
      </c>
      <c r="B1486" s="10">
        <f t="shared" si="266"/>
        <v>17</v>
      </c>
      <c r="C1486" s="23">
        <v>3.7</v>
      </c>
      <c r="D1486" s="24">
        <v>271.63290000000001</v>
      </c>
      <c r="E1486" s="24">
        <v>60.857999999999997</v>
      </c>
      <c r="F1486" s="48"/>
      <c r="G1486" s="48"/>
      <c r="H1486" s="1">
        <f t="shared" si="267"/>
        <v>-7.5423443686086378</v>
      </c>
      <c r="I1486" s="1">
        <f t="shared" si="260"/>
        <v>-12.665356217789395</v>
      </c>
      <c r="J1486" s="4">
        <f>B1486+('PV model'!$B$3/15)+(I1486/60)</f>
        <v>16.512244063036842</v>
      </c>
      <c r="K1486" s="2">
        <f t="shared" si="261"/>
        <v>-67.683660945552631</v>
      </c>
      <c r="L1486" s="2">
        <f>DEGREES(ASIN((((COS(RADIANS('PV model'!$B$2))*COS(RADIANS(H1486))*COS(RADIANS(K1486)))+(SIN(RADIANS('PV model'!$B$2))*SIN(RADIANS(H1486)))))))</f>
        <v>6.0295332131045161</v>
      </c>
      <c r="M1486" s="3">
        <f t="shared" si="257"/>
        <v>6.0295332131045161</v>
      </c>
      <c r="N1486" s="2">
        <f t="shared" si="262"/>
        <v>-67.249755729499512</v>
      </c>
      <c r="O1486" s="2">
        <f>IF('PV model'!$B$2&gt;0, 180-N1486,IF('PV model'!$B$2&lt;0,0-N1486,N1486))</f>
        <v>247.2497557294995</v>
      </c>
      <c r="P1486" s="2">
        <f>ABS(O1486-'PV model'!$B$5)</f>
        <v>42.249755729499498</v>
      </c>
      <c r="Q1486" s="3">
        <f t="shared" si="258"/>
        <v>83.970466786895472</v>
      </c>
      <c r="R1486" s="3">
        <f t="shared" si="263"/>
        <v>271.6329000000004</v>
      </c>
      <c r="S1486" s="3">
        <f t="shared" si="259"/>
        <v>72.00317727589406</v>
      </c>
      <c r="T1486" s="3">
        <f>(0.5*(1-COS(RADIANS(90-$X$3)))*(D1486+E1486)*'PV model'!$B$4)</f>
        <v>0</v>
      </c>
      <c r="U1486" s="3">
        <f t="shared" si="264"/>
        <v>343.63607727589448</v>
      </c>
      <c r="V1486" s="3">
        <f>('PV model'!$B$13*(U1486/1000)*(1-'PV model'!$B$14*((20+C1486)-25))*'PV model'!$B$10)/'PV model'!$B$12</f>
        <v>34.528481568377799</v>
      </c>
    </row>
    <row r="1487" spans="1:22" x14ac:dyDescent="0.2">
      <c r="A1487" s="10">
        <f t="shared" si="265"/>
        <v>62</v>
      </c>
      <c r="B1487" s="10">
        <f t="shared" si="266"/>
        <v>18</v>
      </c>
      <c r="C1487" s="23">
        <v>2.8</v>
      </c>
      <c r="D1487" s="24">
        <v>12.34695</v>
      </c>
      <c r="E1487" s="24">
        <v>22.05</v>
      </c>
      <c r="F1487" s="48"/>
      <c r="G1487" s="48"/>
      <c r="H1487" s="1">
        <f t="shared" si="267"/>
        <v>-7.5423443686086378</v>
      </c>
      <c r="I1487" s="1">
        <f t="shared" si="260"/>
        <v>-12.665356217789395</v>
      </c>
      <c r="J1487" s="4">
        <f>B1487+('PV model'!$B$3/15)+(I1487/60)</f>
        <v>17.512244063036842</v>
      </c>
      <c r="K1487" s="2">
        <f t="shared" si="261"/>
        <v>-82.683660945552631</v>
      </c>
      <c r="L1487" s="2">
        <f>DEGREES(ASIN((((COS(RADIANS('PV model'!$B$2))*COS(RADIANS(H1487))*COS(RADIANS(K1487)))+(SIN(RADIANS('PV model'!$B$2))*SIN(RADIANS(H1487)))))))</f>
        <v>-2.1013668563895505</v>
      </c>
      <c r="M1487" s="3">
        <f t="shared" si="257"/>
        <v>0</v>
      </c>
      <c r="N1487" s="2">
        <f t="shared" si="262"/>
        <v>-79.71711811830734</v>
      </c>
      <c r="O1487" s="2">
        <f>IF('PV model'!$B$2&gt;0, 180-N1487,IF('PV model'!$B$2&lt;0,0-N1487,N1487))</f>
        <v>259.71711811830733</v>
      </c>
      <c r="P1487" s="2">
        <f>ABS(O1487-'PV model'!$B$5)</f>
        <v>54.717118118307326</v>
      </c>
      <c r="Q1487" s="3">
        <f t="shared" si="258"/>
        <v>92.101366856389561</v>
      </c>
      <c r="R1487" s="3">
        <f t="shared" si="263"/>
        <v>12.346950000000076</v>
      </c>
      <c r="S1487" s="3">
        <f t="shared" si="259"/>
        <v>24.36535962104977</v>
      </c>
      <c r="T1487" s="3">
        <f>(0.5*(1-COS(RADIANS(90-$X$3)))*(D1487+E1487)*'PV model'!$B$4)</f>
        <v>0</v>
      </c>
      <c r="U1487" s="3">
        <f t="shared" si="264"/>
        <v>36.712309621049847</v>
      </c>
      <c r="V1487" s="3">
        <f>('PV model'!$B$13*(U1487/1000)*(1-'PV model'!$B$14*((20+C1487)-25))*'PV model'!$B$10)/'PV model'!$B$12</f>
        <v>3.7020563794536798</v>
      </c>
    </row>
    <row r="1488" spans="1:22" x14ac:dyDescent="0.2">
      <c r="A1488" s="10">
        <f t="shared" si="265"/>
        <v>62</v>
      </c>
      <c r="B1488" s="10">
        <f t="shared" si="266"/>
        <v>19</v>
      </c>
      <c r="C1488" s="23">
        <v>2.2999999999999998</v>
      </c>
      <c r="D1488" s="24">
        <v>0</v>
      </c>
      <c r="E1488" s="24">
        <v>0</v>
      </c>
      <c r="F1488" s="48"/>
      <c r="G1488" s="48"/>
      <c r="H1488" s="1">
        <f t="shared" si="267"/>
        <v>-7.5423443686086378</v>
      </c>
      <c r="I1488" s="1">
        <f t="shared" si="260"/>
        <v>-12.665356217789395</v>
      </c>
      <c r="J1488" s="4">
        <f>B1488+('PV model'!$B$3/15)+(I1488/60)</f>
        <v>18.512244063036842</v>
      </c>
      <c r="K1488" s="2">
        <f t="shared" si="261"/>
        <v>-97.683660945552631</v>
      </c>
      <c r="L1488" s="2">
        <f>DEGREES(ASIN((((COS(RADIANS('PV model'!$B$2))*COS(RADIANS(H1488))*COS(RADIANS(K1488)))+(SIN(RADIANS('PV model'!$B$2))*SIN(RADIANS(H1488)))))))</f>
        <v>-10.55907482266054</v>
      </c>
      <c r="M1488" s="3">
        <f t="shared" si="257"/>
        <v>0</v>
      </c>
      <c r="N1488" s="2">
        <f t="shared" si="262"/>
        <v>-87.96612205918116</v>
      </c>
      <c r="O1488" s="2">
        <f>IF('PV model'!$B$2&gt;0, 180-N1488,IF('PV model'!$B$2&lt;0,0-N1488,N1488))</f>
        <v>267.96612205918115</v>
      </c>
      <c r="P1488" s="2">
        <f>ABS(O1488-'PV model'!$B$5)</f>
        <v>62.966122059181146</v>
      </c>
      <c r="Q1488" s="3">
        <f t="shared" si="258"/>
        <v>100.55907482266053</v>
      </c>
      <c r="R1488" s="3">
        <f t="shared" si="263"/>
        <v>0</v>
      </c>
      <c r="S1488" s="3">
        <f t="shared" si="259"/>
        <v>0</v>
      </c>
      <c r="T1488" s="3">
        <f>(0.5*(1-COS(RADIANS(90-$X$3)))*(D1488+E1488)*'PV model'!$B$4)</f>
        <v>0</v>
      </c>
      <c r="U1488" s="3">
        <f t="shared" si="264"/>
        <v>0</v>
      </c>
      <c r="V1488" s="3">
        <f>('PV model'!$B$13*(U1488/1000)*(1-'PV model'!$B$14*((20+C1488)-25))*'PV model'!$B$10)/'PV model'!$B$12</f>
        <v>0</v>
      </c>
    </row>
    <row r="1489" spans="1:22" x14ac:dyDescent="0.2">
      <c r="A1489" s="10">
        <f t="shared" si="265"/>
        <v>62</v>
      </c>
      <c r="B1489" s="10">
        <f t="shared" si="266"/>
        <v>20</v>
      </c>
      <c r="C1489" s="23">
        <v>2.5</v>
      </c>
      <c r="D1489" s="24">
        <v>0</v>
      </c>
      <c r="E1489" s="24">
        <v>0</v>
      </c>
      <c r="F1489" s="48"/>
      <c r="G1489" s="48"/>
      <c r="H1489" s="1">
        <f t="shared" si="267"/>
        <v>-7.5423443686086378</v>
      </c>
      <c r="I1489" s="1">
        <f t="shared" si="260"/>
        <v>-12.665356217789395</v>
      </c>
      <c r="J1489" s="4">
        <f>B1489+('PV model'!$B$3/15)+(I1489/60)</f>
        <v>19.512244063036842</v>
      </c>
      <c r="K1489" s="2">
        <f t="shared" si="261"/>
        <v>-112.68366094555263</v>
      </c>
      <c r="L1489" s="2">
        <f>DEGREES(ASIN((((COS(RADIANS('PV model'!$B$2))*COS(RADIANS(H1489))*COS(RADIANS(K1489)))+(SIN(RADIANS('PV model'!$B$2))*SIN(RADIANS(H1489)))))))</f>
        <v>-18.948286144485202</v>
      </c>
      <c r="M1489" s="3">
        <f t="shared" si="257"/>
        <v>0</v>
      </c>
      <c r="N1489" s="2">
        <f t="shared" si="262"/>
        <v>-75.255181237385344</v>
      </c>
      <c r="O1489" s="2">
        <f>IF('PV model'!$B$2&gt;0, 180-N1489,IF('PV model'!$B$2&lt;0,0-N1489,N1489))</f>
        <v>255.25518123738533</v>
      </c>
      <c r="P1489" s="2">
        <f>ABS(O1489-'PV model'!$B$5)</f>
        <v>50.255181237385329</v>
      </c>
      <c r="Q1489" s="3">
        <f t="shared" si="258"/>
        <v>108.94828614448521</v>
      </c>
      <c r="R1489" s="3">
        <f t="shared" si="263"/>
        <v>0</v>
      </c>
      <c r="S1489" s="3">
        <f t="shared" si="259"/>
        <v>0</v>
      </c>
      <c r="T1489" s="3">
        <f>(0.5*(1-COS(RADIANS(90-$X$3)))*(D1489+E1489)*'PV model'!$B$4)</f>
        <v>0</v>
      </c>
      <c r="U1489" s="3">
        <f t="shared" si="264"/>
        <v>0</v>
      </c>
      <c r="V1489" s="3">
        <f>('PV model'!$B$13*(U1489/1000)*(1-'PV model'!$B$14*((20+C1489)-25))*'PV model'!$B$10)/'PV model'!$B$12</f>
        <v>0</v>
      </c>
    </row>
    <row r="1490" spans="1:22" x14ac:dyDescent="0.2">
      <c r="A1490" s="10">
        <f t="shared" si="265"/>
        <v>62</v>
      </c>
      <c r="B1490" s="10">
        <f t="shared" si="266"/>
        <v>21</v>
      </c>
      <c r="C1490" s="23">
        <v>2.1</v>
      </c>
      <c r="D1490" s="24">
        <v>0</v>
      </c>
      <c r="E1490" s="24">
        <v>0</v>
      </c>
      <c r="F1490" s="48"/>
      <c r="G1490" s="48"/>
      <c r="H1490" s="1">
        <f t="shared" si="267"/>
        <v>-7.5423443686086378</v>
      </c>
      <c r="I1490" s="1">
        <f t="shared" si="260"/>
        <v>-12.665356217789395</v>
      </c>
      <c r="J1490" s="4">
        <f>B1490+('PV model'!$B$3/15)+(I1490/60)</f>
        <v>20.512244063036842</v>
      </c>
      <c r="K1490" s="2">
        <f t="shared" si="261"/>
        <v>-127.68366094555263</v>
      </c>
      <c r="L1490" s="2">
        <f>DEGREES(ASIN((((COS(RADIANS('PV model'!$B$2))*COS(RADIANS(H1490))*COS(RADIANS(K1490)))+(SIN(RADIANS('PV model'!$B$2))*SIN(RADIANS(H1490)))))))</f>
        <v>-26.835027233313166</v>
      </c>
      <c r="M1490" s="3">
        <f t="shared" si="257"/>
        <v>0</v>
      </c>
      <c r="N1490" s="2">
        <f t="shared" si="262"/>
        <v>-61.550302956065806</v>
      </c>
      <c r="O1490" s="2">
        <f>IF('PV model'!$B$2&gt;0, 180-N1490,IF('PV model'!$B$2&lt;0,0-N1490,N1490))</f>
        <v>241.55030295606582</v>
      </c>
      <c r="P1490" s="2">
        <f>ABS(O1490-'PV model'!$B$5)</f>
        <v>36.550302956065821</v>
      </c>
      <c r="Q1490" s="3">
        <f t="shared" si="258"/>
        <v>116.83502723331317</v>
      </c>
      <c r="R1490" s="3">
        <f t="shared" si="263"/>
        <v>0</v>
      </c>
      <c r="S1490" s="3">
        <f t="shared" si="259"/>
        <v>0</v>
      </c>
      <c r="T1490" s="3">
        <f>(0.5*(1-COS(RADIANS(90-$X$3)))*(D1490+E1490)*'PV model'!$B$4)</f>
        <v>0</v>
      </c>
      <c r="U1490" s="3">
        <f t="shared" si="264"/>
        <v>0</v>
      </c>
      <c r="V1490" s="3">
        <f>('PV model'!$B$13*(U1490/1000)*(1-'PV model'!$B$14*((20+C1490)-25))*'PV model'!$B$10)/'PV model'!$B$12</f>
        <v>0</v>
      </c>
    </row>
    <row r="1491" spans="1:22" x14ac:dyDescent="0.2">
      <c r="A1491" s="10">
        <f t="shared" si="265"/>
        <v>62</v>
      </c>
      <c r="B1491" s="10">
        <f t="shared" si="266"/>
        <v>22</v>
      </c>
      <c r="C1491" s="23">
        <v>2.1</v>
      </c>
      <c r="D1491" s="24">
        <v>0</v>
      </c>
      <c r="E1491" s="24">
        <v>0</v>
      </c>
      <c r="F1491" s="48"/>
      <c r="G1491" s="48"/>
      <c r="H1491" s="1">
        <f t="shared" si="267"/>
        <v>-7.5423443686086378</v>
      </c>
      <c r="I1491" s="1">
        <f t="shared" si="260"/>
        <v>-12.665356217789395</v>
      </c>
      <c r="J1491" s="4">
        <f>B1491+('PV model'!$B$3/15)+(I1491/60)</f>
        <v>21.512244063036842</v>
      </c>
      <c r="K1491" s="2">
        <f t="shared" si="261"/>
        <v>-142.68366094555265</v>
      </c>
      <c r="L1491" s="2">
        <f>DEGREES(ASIN((((COS(RADIANS('PV model'!$B$2))*COS(RADIANS(H1491))*COS(RADIANS(K1491)))+(SIN(RADIANS('PV model'!$B$2))*SIN(RADIANS(H1491)))))))</f>
        <v>-33.692792865475916</v>
      </c>
      <c r="M1491" s="3">
        <f t="shared" si="257"/>
        <v>0</v>
      </c>
      <c r="N1491" s="2">
        <f t="shared" si="262"/>
        <v>-46.244646259143046</v>
      </c>
      <c r="O1491" s="2">
        <f>IF('PV model'!$B$2&gt;0, 180-N1491,IF('PV model'!$B$2&lt;0,0-N1491,N1491))</f>
        <v>226.24464625914305</v>
      </c>
      <c r="P1491" s="2">
        <f>ABS(O1491-'PV model'!$B$5)</f>
        <v>21.244646259143053</v>
      </c>
      <c r="Q1491" s="3">
        <f t="shared" si="258"/>
        <v>123.69279286547591</v>
      </c>
      <c r="R1491" s="3">
        <f t="shared" si="263"/>
        <v>0</v>
      </c>
      <c r="S1491" s="3">
        <f t="shared" si="259"/>
        <v>0</v>
      </c>
      <c r="T1491" s="3">
        <f>(0.5*(1-COS(RADIANS(90-$X$3)))*(D1491+E1491)*'PV model'!$B$4)</f>
        <v>0</v>
      </c>
      <c r="U1491" s="3">
        <f t="shared" si="264"/>
        <v>0</v>
      </c>
      <c r="V1491" s="3">
        <f>('PV model'!$B$13*(U1491/1000)*(1-'PV model'!$B$14*((20+C1491)-25))*'PV model'!$B$10)/'PV model'!$B$12</f>
        <v>0</v>
      </c>
    </row>
    <row r="1492" spans="1:22" x14ac:dyDescent="0.2">
      <c r="A1492" s="10">
        <f t="shared" si="265"/>
        <v>62</v>
      </c>
      <c r="B1492" s="10">
        <f t="shared" si="266"/>
        <v>23</v>
      </c>
      <c r="C1492" s="23">
        <v>2.4</v>
      </c>
      <c r="D1492" s="24">
        <v>0</v>
      </c>
      <c r="E1492" s="24">
        <v>0</v>
      </c>
      <c r="F1492" s="48"/>
      <c r="G1492" s="48"/>
      <c r="H1492" s="1">
        <f t="shared" si="267"/>
        <v>-7.5423443686086378</v>
      </c>
      <c r="I1492" s="1">
        <f t="shared" si="260"/>
        <v>-12.665356217789395</v>
      </c>
      <c r="J1492" s="4">
        <f>B1492+('PV model'!$B$3/15)+(I1492/60)</f>
        <v>22.512244063036842</v>
      </c>
      <c r="K1492" s="2">
        <f t="shared" si="261"/>
        <v>-157.68366094555265</v>
      </c>
      <c r="L1492" s="2">
        <f>DEGREES(ASIN((((COS(RADIANS('PV model'!$B$2))*COS(RADIANS(H1492))*COS(RADIANS(K1492)))+(SIN(RADIANS('PV model'!$B$2))*SIN(RADIANS(H1492)))))))</f>
        <v>-38.875019359029238</v>
      </c>
      <c r="M1492" s="3">
        <f t="shared" si="257"/>
        <v>0</v>
      </c>
      <c r="N1492" s="2">
        <f t="shared" si="262"/>
        <v>-28.91607549588938</v>
      </c>
      <c r="O1492" s="2">
        <f>IF('PV model'!$B$2&gt;0, 180-N1492,IF('PV model'!$B$2&lt;0,0-N1492,N1492))</f>
        <v>208.91607549588937</v>
      </c>
      <c r="P1492" s="2">
        <f>ABS(O1492-'PV model'!$B$5)</f>
        <v>3.9160754958893733</v>
      </c>
      <c r="Q1492" s="3">
        <f t="shared" si="258"/>
        <v>128.87501935902924</v>
      </c>
      <c r="R1492" s="3">
        <f t="shared" si="263"/>
        <v>0</v>
      </c>
      <c r="S1492" s="3">
        <f t="shared" si="259"/>
        <v>0</v>
      </c>
      <c r="T1492" s="3">
        <f>(0.5*(1-COS(RADIANS(90-$X$3)))*(D1492+E1492)*'PV model'!$B$4)</f>
        <v>0</v>
      </c>
      <c r="U1492" s="3">
        <f t="shared" si="264"/>
        <v>0</v>
      </c>
      <c r="V1492" s="3">
        <f>('PV model'!$B$13*(U1492/1000)*(1-'PV model'!$B$14*((20+C1492)-25))*'PV model'!$B$10)/'PV model'!$B$12</f>
        <v>0</v>
      </c>
    </row>
    <row r="1493" spans="1:22" x14ac:dyDescent="0.2">
      <c r="A1493" s="10">
        <f t="shared" si="265"/>
        <v>62</v>
      </c>
      <c r="B1493" s="10">
        <f t="shared" si="266"/>
        <v>24</v>
      </c>
      <c r="C1493" s="23">
        <v>1.1000000000000001</v>
      </c>
      <c r="D1493" s="24">
        <v>0</v>
      </c>
      <c r="E1493" s="24">
        <v>0</v>
      </c>
      <c r="F1493" s="48"/>
      <c r="G1493" s="48"/>
      <c r="H1493" s="1">
        <f t="shared" si="267"/>
        <v>-7.5423443686086378</v>
      </c>
      <c r="I1493" s="1">
        <f t="shared" si="260"/>
        <v>-12.665356217789395</v>
      </c>
      <c r="J1493" s="4">
        <f>B1493+('PV model'!$B$3/15)+(I1493/60)</f>
        <v>23.512244063036842</v>
      </c>
      <c r="K1493" s="2">
        <f t="shared" si="261"/>
        <v>-172.68366094555265</v>
      </c>
      <c r="L1493" s="2">
        <f>DEGREES(ASIN((((COS(RADIANS('PV model'!$B$2))*COS(RADIANS(H1493))*COS(RADIANS(K1493)))+(SIN(RADIANS('PV model'!$B$2))*SIN(RADIANS(H1493)))))))</f>
        <v>-41.690608148428197</v>
      </c>
      <c r="M1493" s="3">
        <f t="shared" si="257"/>
        <v>0</v>
      </c>
      <c r="N1493" s="2">
        <f t="shared" si="262"/>
        <v>-9.7332154143588259</v>
      </c>
      <c r="O1493" s="2">
        <f>IF('PV model'!$B$2&gt;0, 180-N1493,IF('PV model'!$B$2&lt;0,0-N1493,N1493))</f>
        <v>189.73321541435882</v>
      </c>
      <c r="P1493" s="2">
        <f>ABS(O1493-'PV model'!$B$5)</f>
        <v>15.266784585641176</v>
      </c>
      <c r="Q1493" s="3">
        <f t="shared" si="258"/>
        <v>131.6906081484282</v>
      </c>
      <c r="R1493" s="3">
        <f t="shared" si="263"/>
        <v>0</v>
      </c>
      <c r="S1493" s="3">
        <f t="shared" si="259"/>
        <v>0</v>
      </c>
      <c r="T1493" s="3">
        <f>(0.5*(1-COS(RADIANS(90-$X$3)))*(D1493+E1493)*'PV model'!$B$4)</f>
        <v>0</v>
      </c>
      <c r="U1493" s="3">
        <f t="shared" si="264"/>
        <v>0</v>
      </c>
      <c r="V1493" s="3">
        <f>('PV model'!$B$13*(U1493/1000)*(1-'PV model'!$B$14*((20+C1493)-25))*'PV model'!$B$10)/'PV model'!$B$12</f>
        <v>0</v>
      </c>
    </row>
    <row r="1494" spans="1:22" x14ac:dyDescent="0.2">
      <c r="A1494" s="10">
        <f t="shared" si="265"/>
        <v>63</v>
      </c>
      <c r="B1494" s="10">
        <f t="shared" si="266"/>
        <v>1</v>
      </c>
      <c r="C1494" s="23">
        <v>1.2</v>
      </c>
      <c r="D1494" s="24">
        <v>0</v>
      </c>
      <c r="E1494" s="24">
        <v>0</v>
      </c>
      <c r="F1494" s="48"/>
      <c r="G1494" s="48"/>
      <c r="H1494" s="1">
        <f t="shared" si="267"/>
        <v>-7.1587501871974819</v>
      </c>
      <c r="I1494" s="1">
        <f t="shared" si="260"/>
        <v>-12.45719014605681</v>
      </c>
      <c r="J1494" s="4">
        <f>B1494+('PV model'!$B$3/15)+(I1494/60)</f>
        <v>0.51571349756571983</v>
      </c>
      <c r="K1494" s="2">
        <f t="shared" si="261"/>
        <v>172.26429753651419</v>
      </c>
      <c r="L1494" s="2">
        <f>DEGREES(ASIN((((COS(RADIANS('PV model'!$B$2))*COS(RADIANS(H1494))*COS(RADIANS(K1494)))+(SIN(RADIANS('PV model'!$B$2))*SIN(RADIANS(H1494)))))))</f>
        <v>-41.267716058041799</v>
      </c>
      <c r="M1494" s="3">
        <f t="shared" si="257"/>
        <v>0</v>
      </c>
      <c r="N1494" s="2">
        <f t="shared" si="262"/>
        <v>10.234943638472616</v>
      </c>
      <c r="O1494" s="2">
        <f>IF('PV model'!$B$2&gt;0, 180-N1494,IF('PV model'!$B$2&lt;0,0-N1494,N1494))</f>
        <v>169.76505636152737</v>
      </c>
      <c r="P1494" s="2">
        <f>ABS(O1494-'PV model'!$B$5)</f>
        <v>35.234943638472629</v>
      </c>
      <c r="Q1494" s="3">
        <f t="shared" si="258"/>
        <v>131.2677160580418</v>
      </c>
      <c r="R1494" s="3">
        <f t="shared" si="263"/>
        <v>0</v>
      </c>
      <c r="S1494" s="3">
        <f t="shared" si="259"/>
        <v>0</v>
      </c>
      <c r="T1494" s="3">
        <f>(0.5*(1-COS(RADIANS(90-$X$3)))*(D1494+E1494)*'PV model'!$B$4)</f>
        <v>0</v>
      </c>
      <c r="U1494" s="3">
        <f t="shared" si="264"/>
        <v>0</v>
      </c>
      <c r="V1494" s="3">
        <f>('PV model'!$B$13*(U1494/1000)*(1-'PV model'!$B$14*((20+C1494)-25))*'PV model'!$B$10)/'PV model'!$B$12</f>
        <v>0</v>
      </c>
    </row>
    <row r="1495" spans="1:22" x14ac:dyDescent="0.2">
      <c r="A1495" s="10">
        <f t="shared" si="265"/>
        <v>63</v>
      </c>
      <c r="B1495" s="10">
        <f t="shared" si="266"/>
        <v>2</v>
      </c>
      <c r="C1495" s="23">
        <v>0.4</v>
      </c>
      <c r="D1495" s="24">
        <v>0</v>
      </c>
      <c r="E1495" s="24">
        <v>0</v>
      </c>
      <c r="F1495" s="48"/>
      <c r="G1495" s="48"/>
      <c r="H1495" s="1">
        <f t="shared" si="267"/>
        <v>-7.1587501871974819</v>
      </c>
      <c r="I1495" s="1">
        <f t="shared" si="260"/>
        <v>-12.45719014605681</v>
      </c>
      <c r="J1495" s="4">
        <f>B1495+('PV model'!$B$3/15)+(I1495/60)</f>
        <v>1.5157134975657198</v>
      </c>
      <c r="K1495" s="2">
        <f t="shared" si="261"/>
        <v>157.26429753651419</v>
      </c>
      <c r="L1495" s="2">
        <f>DEGREES(ASIN((((COS(RADIANS('PV model'!$B$2))*COS(RADIANS(H1495))*COS(RADIANS(K1495)))+(SIN(RADIANS('PV model'!$B$2))*SIN(RADIANS(H1495)))))))</f>
        <v>-38.390988442497559</v>
      </c>
      <c r="M1495" s="3">
        <f t="shared" si="257"/>
        <v>0</v>
      </c>
      <c r="N1495" s="2">
        <f t="shared" si="262"/>
        <v>29.291152752557167</v>
      </c>
      <c r="O1495" s="2">
        <f>IF('PV model'!$B$2&gt;0, 180-N1495,IF('PV model'!$B$2&lt;0,0-N1495,N1495))</f>
        <v>150.70884724744283</v>
      </c>
      <c r="P1495" s="2">
        <f>ABS(O1495-'PV model'!$B$5)</f>
        <v>54.291152752557167</v>
      </c>
      <c r="Q1495" s="3">
        <f t="shared" si="258"/>
        <v>128.39098844249756</v>
      </c>
      <c r="R1495" s="3">
        <f t="shared" si="263"/>
        <v>0</v>
      </c>
      <c r="S1495" s="3">
        <f t="shared" si="259"/>
        <v>0</v>
      </c>
      <c r="T1495" s="3">
        <f>(0.5*(1-COS(RADIANS(90-$X$3)))*(D1495+E1495)*'PV model'!$B$4)</f>
        <v>0</v>
      </c>
      <c r="U1495" s="3">
        <f t="shared" si="264"/>
        <v>0</v>
      </c>
      <c r="V1495" s="3">
        <f>('PV model'!$B$13*(U1495/1000)*(1-'PV model'!$B$14*((20+C1495)-25))*'PV model'!$B$10)/'PV model'!$B$12</f>
        <v>0</v>
      </c>
    </row>
    <row r="1496" spans="1:22" x14ac:dyDescent="0.2">
      <c r="A1496" s="10">
        <f t="shared" si="265"/>
        <v>63</v>
      </c>
      <c r="B1496" s="10">
        <f t="shared" si="266"/>
        <v>3</v>
      </c>
      <c r="C1496" s="23">
        <v>1.1000000000000001</v>
      </c>
      <c r="D1496" s="24">
        <v>0</v>
      </c>
      <c r="E1496" s="24">
        <v>0</v>
      </c>
      <c r="F1496" s="48"/>
      <c r="G1496" s="48"/>
      <c r="H1496" s="1">
        <f t="shared" si="267"/>
        <v>-7.1587501871974819</v>
      </c>
      <c r="I1496" s="1">
        <f t="shared" si="260"/>
        <v>-12.45719014605681</v>
      </c>
      <c r="J1496" s="4">
        <f>B1496+('PV model'!$B$3/15)+(I1496/60)</f>
        <v>2.5157134975657196</v>
      </c>
      <c r="K1496" s="2">
        <f t="shared" si="261"/>
        <v>142.26429753651419</v>
      </c>
      <c r="L1496" s="2">
        <f>DEGREES(ASIN((((COS(RADIANS('PV model'!$B$2))*COS(RADIANS(H1496))*COS(RADIANS(K1496)))+(SIN(RADIANS('PV model'!$B$2))*SIN(RADIANS(H1496)))))))</f>
        <v>-33.171568082974346</v>
      </c>
      <c r="M1496" s="3">
        <f t="shared" si="257"/>
        <v>0</v>
      </c>
      <c r="N1496" s="2">
        <f t="shared" si="262"/>
        <v>46.508418362274099</v>
      </c>
      <c r="O1496" s="2">
        <f>IF('PV model'!$B$2&gt;0, 180-N1496,IF('PV model'!$B$2&lt;0,0-N1496,N1496))</f>
        <v>133.49158163772591</v>
      </c>
      <c r="P1496" s="2">
        <f>ABS(O1496-'PV model'!$B$5)</f>
        <v>71.508418362274085</v>
      </c>
      <c r="Q1496" s="3">
        <f t="shared" si="258"/>
        <v>123.17156808297435</v>
      </c>
      <c r="R1496" s="3">
        <f t="shared" si="263"/>
        <v>0</v>
      </c>
      <c r="S1496" s="3">
        <f t="shared" si="259"/>
        <v>0</v>
      </c>
      <c r="T1496" s="3">
        <f>(0.5*(1-COS(RADIANS(90-$X$3)))*(D1496+E1496)*'PV model'!$B$4)</f>
        <v>0</v>
      </c>
      <c r="U1496" s="3">
        <f t="shared" si="264"/>
        <v>0</v>
      </c>
      <c r="V1496" s="3">
        <f>('PV model'!$B$13*(U1496/1000)*(1-'PV model'!$B$14*((20+C1496)-25))*'PV model'!$B$10)/'PV model'!$B$12</f>
        <v>0</v>
      </c>
    </row>
    <row r="1497" spans="1:22" x14ac:dyDescent="0.2">
      <c r="A1497" s="10">
        <f t="shared" si="265"/>
        <v>63</v>
      </c>
      <c r="B1497" s="10">
        <f t="shared" si="266"/>
        <v>4</v>
      </c>
      <c r="C1497" s="23">
        <v>1.4</v>
      </c>
      <c r="D1497" s="24">
        <v>0</v>
      </c>
      <c r="E1497" s="24">
        <v>0</v>
      </c>
      <c r="F1497" s="48"/>
      <c r="G1497" s="48"/>
      <c r="H1497" s="1">
        <f t="shared" si="267"/>
        <v>-7.1587501871974819</v>
      </c>
      <c r="I1497" s="1">
        <f t="shared" si="260"/>
        <v>-12.45719014605681</v>
      </c>
      <c r="J1497" s="4">
        <f>B1497+('PV model'!$B$3/15)+(I1497/60)</f>
        <v>3.5157134975657196</v>
      </c>
      <c r="K1497" s="2">
        <f t="shared" si="261"/>
        <v>127.26429753651419</v>
      </c>
      <c r="L1497" s="2">
        <f>DEGREES(ASIN((((COS(RADIANS('PV model'!$B$2))*COS(RADIANS(H1497))*COS(RADIANS(K1497)))+(SIN(RADIANS('PV model'!$B$2))*SIN(RADIANS(H1497)))))))</f>
        <v>-26.294368186895419</v>
      </c>
      <c r="M1497" s="3">
        <f t="shared" si="257"/>
        <v>0</v>
      </c>
      <c r="N1497" s="2">
        <f t="shared" si="262"/>
        <v>61.736779490461963</v>
      </c>
      <c r="O1497" s="2">
        <f>IF('PV model'!$B$2&gt;0, 180-N1497,IF('PV model'!$B$2&lt;0,0-N1497,N1497))</f>
        <v>118.26322050953803</v>
      </c>
      <c r="P1497" s="2">
        <f>ABS(O1497-'PV model'!$B$5)</f>
        <v>86.73677949046197</v>
      </c>
      <c r="Q1497" s="3">
        <f t="shared" si="258"/>
        <v>116.29436818689541</v>
      </c>
      <c r="R1497" s="3">
        <f t="shared" si="263"/>
        <v>0</v>
      </c>
      <c r="S1497" s="3">
        <f t="shared" si="259"/>
        <v>0</v>
      </c>
      <c r="T1497" s="3">
        <f>(0.5*(1-COS(RADIANS(90-$X$3)))*(D1497+E1497)*'PV model'!$B$4)</f>
        <v>0</v>
      </c>
      <c r="U1497" s="3">
        <f t="shared" si="264"/>
        <v>0</v>
      </c>
      <c r="V1497" s="3">
        <f>('PV model'!$B$13*(U1497/1000)*(1-'PV model'!$B$14*((20+C1497)-25))*'PV model'!$B$10)/'PV model'!$B$12</f>
        <v>0</v>
      </c>
    </row>
    <row r="1498" spans="1:22" x14ac:dyDescent="0.2">
      <c r="A1498" s="10">
        <f t="shared" si="265"/>
        <v>63</v>
      </c>
      <c r="B1498" s="10">
        <f t="shared" si="266"/>
        <v>5</v>
      </c>
      <c r="C1498" s="23">
        <v>1</v>
      </c>
      <c r="D1498" s="24">
        <v>0</v>
      </c>
      <c r="E1498" s="24">
        <v>0</v>
      </c>
      <c r="F1498" s="48"/>
      <c r="G1498" s="48"/>
      <c r="H1498" s="1">
        <f t="shared" si="267"/>
        <v>-7.1587501871974819</v>
      </c>
      <c r="I1498" s="1">
        <f t="shared" si="260"/>
        <v>-12.45719014605681</v>
      </c>
      <c r="J1498" s="4">
        <f>B1498+('PV model'!$B$3/15)+(I1498/60)</f>
        <v>4.51571349756572</v>
      </c>
      <c r="K1498" s="2">
        <f t="shared" si="261"/>
        <v>112.26429753651419</v>
      </c>
      <c r="L1498" s="2">
        <f>DEGREES(ASIN((((COS(RADIANS('PV model'!$B$2))*COS(RADIANS(H1498))*COS(RADIANS(K1498)))+(SIN(RADIANS('PV model'!$B$2))*SIN(RADIANS(H1498)))))))</f>
        <v>-18.398765976027406</v>
      </c>
      <c r="M1498" s="3">
        <f t="shared" si="257"/>
        <v>0</v>
      </c>
      <c r="N1498" s="2">
        <f t="shared" si="262"/>
        <v>75.397422852736014</v>
      </c>
      <c r="O1498" s="2">
        <f>IF('PV model'!$B$2&gt;0, 180-N1498,IF('PV model'!$B$2&lt;0,0-N1498,N1498))</f>
        <v>104.60257714726399</v>
      </c>
      <c r="P1498" s="2">
        <f>ABS(O1498-'PV model'!$B$5)</f>
        <v>100.39742285273601</v>
      </c>
      <c r="Q1498" s="3">
        <f t="shared" si="258"/>
        <v>108.39876597602741</v>
      </c>
      <c r="R1498" s="3">
        <f t="shared" si="263"/>
        <v>0</v>
      </c>
      <c r="S1498" s="3">
        <f t="shared" si="259"/>
        <v>0</v>
      </c>
      <c r="T1498" s="3">
        <f>(0.5*(1-COS(RADIANS(90-$X$3)))*(D1498+E1498)*'PV model'!$B$4)</f>
        <v>0</v>
      </c>
      <c r="U1498" s="3">
        <f t="shared" si="264"/>
        <v>0</v>
      </c>
      <c r="V1498" s="3">
        <f>('PV model'!$B$13*(U1498/1000)*(1-'PV model'!$B$14*((20+C1498)-25))*'PV model'!$B$10)/'PV model'!$B$12</f>
        <v>0</v>
      </c>
    </row>
    <row r="1499" spans="1:22" x14ac:dyDescent="0.2">
      <c r="A1499" s="10">
        <f t="shared" si="265"/>
        <v>63</v>
      </c>
      <c r="B1499" s="10">
        <f t="shared" si="266"/>
        <v>6</v>
      </c>
      <c r="C1499" s="23">
        <v>0.9</v>
      </c>
      <c r="D1499" s="24">
        <v>0</v>
      </c>
      <c r="E1499" s="24">
        <v>0</v>
      </c>
      <c r="F1499" s="48"/>
      <c r="G1499" s="48"/>
      <c r="H1499" s="1">
        <f t="shared" si="267"/>
        <v>-7.1587501871974819</v>
      </c>
      <c r="I1499" s="1">
        <f t="shared" si="260"/>
        <v>-12.45719014605681</v>
      </c>
      <c r="J1499" s="4">
        <f>B1499+('PV model'!$B$3/15)+(I1499/60)</f>
        <v>5.51571349756572</v>
      </c>
      <c r="K1499" s="2">
        <f t="shared" si="261"/>
        <v>97.264297536514192</v>
      </c>
      <c r="L1499" s="2">
        <f>DEGREES(ASIN((((COS(RADIANS('PV model'!$B$2))*COS(RADIANS(H1499))*COS(RADIANS(K1499)))+(SIN(RADIANS('PV model'!$B$2))*SIN(RADIANS(H1499)))))))</f>
        <v>-10.006710418486502</v>
      </c>
      <c r="M1499" s="3">
        <f t="shared" si="257"/>
        <v>0</v>
      </c>
      <c r="N1499" s="2">
        <f t="shared" si="262"/>
        <v>88.090697413504174</v>
      </c>
      <c r="O1499" s="2">
        <f>IF('PV model'!$B$2&gt;0, 180-N1499,IF('PV model'!$B$2&lt;0,0-N1499,N1499))</f>
        <v>91.909302586495826</v>
      </c>
      <c r="P1499" s="2">
        <f>ABS(O1499-'PV model'!$B$5)</f>
        <v>113.09069741350417</v>
      </c>
      <c r="Q1499" s="3">
        <f t="shared" si="258"/>
        <v>100.00671041848651</v>
      </c>
      <c r="R1499" s="3">
        <f t="shared" si="263"/>
        <v>0</v>
      </c>
      <c r="S1499" s="3">
        <f t="shared" si="259"/>
        <v>0</v>
      </c>
      <c r="T1499" s="3">
        <f>(0.5*(1-COS(RADIANS(90-$X$3)))*(D1499+E1499)*'PV model'!$B$4)</f>
        <v>0</v>
      </c>
      <c r="U1499" s="3">
        <f t="shared" si="264"/>
        <v>0</v>
      </c>
      <c r="V1499" s="3">
        <f>('PV model'!$B$13*(U1499/1000)*(1-'PV model'!$B$14*((20+C1499)-25))*'PV model'!$B$10)/'PV model'!$B$12</f>
        <v>0</v>
      </c>
    </row>
    <row r="1500" spans="1:22" x14ac:dyDescent="0.2">
      <c r="A1500" s="10">
        <f t="shared" si="265"/>
        <v>63</v>
      </c>
      <c r="B1500" s="10">
        <f t="shared" si="266"/>
        <v>7</v>
      </c>
      <c r="C1500" s="23">
        <v>0.8</v>
      </c>
      <c r="D1500" s="24">
        <v>0</v>
      </c>
      <c r="E1500" s="24">
        <v>0</v>
      </c>
      <c r="F1500" s="48"/>
      <c r="G1500" s="48"/>
      <c r="H1500" s="1">
        <f t="shared" si="267"/>
        <v>-7.1587501871974819</v>
      </c>
      <c r="I1500" s="1">
        <f t="shared" si="260"/>
        <v>-12.45719014605681</v>
      </c>
      <c r="J1500" s="4">
        <f>B1500+('PV model'!$B$3/15)+(I1500/60)</f>
        <v>6.51571349756572</v>
      </c>
      <c r="K1500" s="2">
        <f t="shared" si="261"/>
        <v>82.264297536514192</v>
      </c>
      <c r="L1500" s="2">
        <f>DEGREES(ASIN((((COS(RADIANS('PV model'!$B$2))*COS(RADIANS(H1500))*COS(RADIANS(K1500)))+(SIN(RADIANS('PV model'!$B$2))*SIN(RADIANS(H1500)))))))</f>
        <v>-1.5503659449508271</v>
      </c>
      <c r="M1500" s="3">
        <f t="shared" si="257"/>
        <v>0</v>
      </c>
      <c r="N1500" s="2">
        <f t="shared" si="262"/>
        <v>79.588487917281967</v>
      </c>
      <c r="O1500" s="2">
        <f>IF('PV model'!$B$2&gt;0, 180-N1500,IF('PV model'!$B$2&lt;0,0-N1500,N1500))</f>
        <v>100.41151208271803</v>
      </c>
      <c r="P1500" s="2">
        <f>ABS(O1500-'PV model'!$B$5)</f>
        <v>104.58848791728197</v>
      </c>
      <c r="Q1500" s="3">
        <f t="shared" si="258"/>
        <v>91.550365944950826</v>
      </c>
      <c r="R1500" s="3">
        <f t="shared" si="263"/>
        <v>0</v>
      </c>
      <c r="S1500" s="3">
        <f t="shared" si="259"/>
        <v>0</v>
      </c>
      <c r="T1500" s="3">
        <f>(0.5*(1-COS(RADIANS(90-$X$3)))*(D1500+E1500)*'PV model'!$B$4)</f>
        <v>0</v>
      </c>
      <c r="U1500" s="3">
        <f t="shared" si="264"/>
        <v>0</v>
      </c>
      <c r="V1500" s="3">
        <f>('PV model'!$B$13*(U1500/1000)*(1-'PV model'!$B$14*((20+C1500)-25))*'PV model'!$B$10)/'PV model'!$B$12</f>
        <v>0</v>
      </c>
    </row>
    <row r="1501" spans="1:22" x14ac:dyDescent="0.2">
      <c r="A1501" s="10">
        <f t="shared" si="265"/>
        <v>63</v>
      </c>
      <c r="B1501" s="10">
        <f t="shared" si="266"/>
        <v>8</v>
      </c>
      <c r="C1501" s="23">
        <v>1.1000000000000001</v>
      </c>
      <c r="D1501" s="24">
        <v>0</v>
      </c>
      <c r="E1501" s="24">
        <v>15.876000000000001</v>
      </c>
      <c r="F1501" s="48"/>
      <c r="G1501" s="48"/>
      <c r="H1501" s="1">
        <f t="shared" si="267"/>
        <v>-7.1587501871974819</v>
      </c>
      <c r="I1501" s="1">
        <f t="shared" si="260"/>
        <v>-12.45719014605681</v>
      </c>
      <c r="J1501" s="4">
        <f>B1501+('PV model'!$B$3/15)+(I1501/60)</f>
        <v>7.51571349756572</v>
      </c>
      <c r="K1501" s="2">
        <f t="shared" si="261"/>
        <v>67.264297536514192</v>
      </c>
      <c r="L1501" s="2">
        <f>DEGREES(ASIN((((COS(RADIANS('PV model'!$B$2))*COS(RADIANS(H1501))*COS(RADIANS(K1501)))+(SIN(RADIANS('PV model'!$B$2))*SIN(RADIANS(H1501)))))))</f>
        <v>6.574612874751506</v>
      </c>
      <c r="M1501" s="3">
        <f t="shared" si="257"/>
        <v>6.574612874751506</v>
      </c>
      <c r="N1501" s="2">
        <f t="shared" si="262"/>
        <v>67.09711267095301</v>
      </c>
      <c r="O1501" s="2">
        <f>IF('PV model'!$B$2&gt;0, 180-N1501,IF('PV model'!$B$2&lt;0,0-N1501,N1501))</f>
        <v>112.90288732904699</v>
      </c>
      <c r="P1501" s="2">
        <f>ABS(O1501-'PV model'!$B$5)</f>
        <v>92.09711267095301</v>
      </c>
      <c r="Q1501" s="3">
        <f t="shared" si="258"/>
        <v>83.425387125248491</v>
      </c>
      <c r="R1501" s="3">
        <f t="shared" si="263"/>
        <v>0</v>
      </c>
      <c r="S1501" s="3">
        <f t="shared" si="259"/>
        <v>15.876000000000001</v>
      </c>
      <c r="T1501" s="3">
        <f>(0.5*(1-COS(RADIANS(90-$X$3)))*(D1501+E1501)*'PV model'!$B$4)</f>
        <v>0</v>
      </c>
      <c r="U1501" s="3">
        <f t="shared" si="264"/>
        <v>15.876000000000001</v>
      </c>
      <c r="V1501" s="3">
        <f>('PV model'!$B$13*(U1501/1000)*(1-'PV model'!$B$14*((20+C1501)-25))*'PV model'!$B$10)/'PV model'!$B$12</f>
        <v>1.6117216133760002</v>
      </c>
    </row>
    <row r="1502" spans="1:22" x14ac:dyDescent="0.2">
      <c r="A1502" s="10">
        <f t="shared" si="265"/>
        <v>63</v>
      </c>
      <c r="B1502" s="10">
        <f t="shared" si="266"/>
        <v>9</v>
      </c>
      <c r="C1502" s="23">
        <v>1.8</v>
      </c>
      <c r="D1502" s="24">
        <v>252.55124999999998</v>
      </c>
      <c r="E1502" s="24">
        <v>67.914000000000001</v>
      </c>
      <c r="F1502" s="48"/>
      <c r="G1502" s="48"/>
      <c r="H1502" s="1">
        <f t="shared" si="267"/>
        <v>-7.1587501871974819</v>
      </c>
      <c r="I1502" s="1">
        <f t="shared" si="260"/>
        <v>-12.45719014605681</v>
      </c>
      <c r="J1502" s="4">
        <f>B1502+('PV model'!$B$3/15)+(I1502/60)</f>
        <v>8.51571349756572</v>
      </c>
      <c r="K1502" s="2">
        <f t="shared" si="261"/>
        <v>52.264297536514199</v>
      </c>
      <c r="L1502" s="2">
        <f>DEGREES(ASIN((((COS(RADIANS('PV model'!$B$2))*COS(RADIANS(H1502))*COS(RADIANS(K1502)))+(SIN(RADIANS('PV model'!$B$2))*SIN(RADIANS(H1502)))))))</f>
        <v>13.960205816619796</v>
      </c>
      <c r="M1502" s="3">
        <f t="shared" si="257"/>
        <v>13.960205816619796</v>
      </c>
      <c r="N1502" s="2">
        <f t="shared" si="262"/>
        <v>53.955423918557081</v>
      </c>
      <c r="O1502" s="2">
        <f>IF('PV model'!$B$2&gt;0, 180-N1502,IF('PV model'!$B$2&lt;0,0-N1502,N1502))</f>
        <v>126.04457608144293</v>
      </c>
      <c r="P1502" s="2">
        <f>ABS(O1502-'PV model'!$B$5)</f>
        <v>78.955423918557074</v>
      </c>
      <c r="Q1502" s="3">
        <f t="shared" si="258"/>
        <v>76.039794183380195</v>
      </c>
      <c r="R1502" s="3">
        <f t="shared" si="263"/>
        <v>252.5512500000001</v>
      </c>
      <c r="S1502" s="3">
        <f t="shared" si="259"/>
        <v>83.413364660774732</v>
      </c>
      <c r="T1502" s="3">
        <f>(0.5*(1-COS(RADIANS(90-$X$3)))*(D1502+E1502)*'PV model'!$B$4)</f>
        <v>0</v>
      </c>
      <c r="U1502" s="3">
        <f t="shared" si="264"/>
        <v>335.96461466077483</v>
      </c>
      <c r="V1502" s="3">
        <f>('PV model'!$B$13*(U1502/1000)*(1-'PV model'!$B$14*((20+C1502)-25))*'PV model'!$B$10)/'PV model'!$B$12</f>
        <v>34.012885574374131</v>
      </c>
    </row>
    <row r="1503" spans="1:22" x14ac:dyDescent="0.2">
      <c r="A1503" s="10">
        <f t="shared" si="265"/>
        <v>63</v>
      </c>
      <c r="B1503" s="10">
        <f t="shared" si="266"/>
        <v>10</v>
      </c>
      <c r="C1503" s="23">
        <v>2.1</v>
      </c>
      <c r="D1503" s="24">
        <v>578.06174999999996</v>
      </c>
      <c r="E1503" s="24">
        <v>67.914000000000001</v>
      </c>
      <c r="F1503" s="48"/>
      <c r="G1503" s="48"/>
      <c r="H1503" s="1">
        <f t="shared" si="267"/>
        <v>-7.1587501871974819</v>
      </c>
      <c r="I1503" s="1">
        <f t="shared" si="260"/>
        <v>-12.45719014605681</v>
      </c>
      <c r="J1503" s="4">
        <f>B1503+('PV model'!$B$3/15)+(I1503/60)</f>
        <v>9.51571349756572</v>
      </c>
      <c r="K1503" s="2">
        <f t="shared" si="261"/>
        <v>37.264297536514199</v>
      </c>
      <c r="L1503" s="2">
        <f>DEGREES(ASIN((((COS(RADIANS('PV model'!$B$2))*COS(RADIANS(H1503))*COS(RADIANS(K1503)))+(SIN(RADIANS('PV model'!$B$2))*SIN(RADIANS(H1503)))))))</f>
        <v>20.154894286373537</v>
      </c>
      <c r="M1503" s="3">
        <f t="shared" si="257"/>
        <v>20.154894286373537</v>
      </c>
      <c r="N1503" s="2">
        <f t="shared" si="262"/>
        <v>39.78890208720663</v>
      </c>
      <c r="O1503" s="2">
        <f>IF('PV model'!$B$2&gt;0, 180-N1503,IF('PV model'!$B$2&lt;0,0-N1503,N1503))</f>
        <v>140.21109791279338</v>
      </c>
      <c r="P1503" s="2">
        <f>ABS(O1503-'PV model'!$B$5)</f>
        <v>64.788902087206623</v>
      </c>
      <c r="Q1503" s="3">
        <f t="shared" si="258"/>
        <v>69.845105713626467</v>
      </c>
      <c r="R1503" s="3">
        <f t="shared" si="263"/>
        <v>578.06175000000007</v>
      </c>
      <c r="S1503" s="3">
        <f t="shared" si="259"/>
        <v>87.536927775786424</v>
      </c>
      <c r="T1503" s="3">
        <f>(0.5*(1-COS(RADIANS(90-$X$3)))*(D1503+E1503)*'PV model'!$B$4)</f>
        <v>0</v>
      </c>
      <c r="U1503" s="3">
        <f t="shared" si="264"/>
        <v>665.59867777578654</v>
      </c>
      <c r="V1503" s="3">
        <f>('PV model'!$B$13*(U1503/1000)*(1-'PV model'!$B$14*((20+C1503)-25))*'PV model'!$B$10)/'PV model'!$B$12</f>
        <v>67.305029458901046</v>
      </c>
    </row>
    <row r="1504" spans="1:22" x14ac:dyDescent="0.2">
      <c r="A1504" s="10">
        <f t="shared" si="265"/>
        <v>63</v>
      </c>
      <c r="B1504" s="10">
        <f t="shared" si="266"/>
        <v>11</v>
      </c>
      <c r="C1504" s="23">
        <v>2.6</v>
      </c>
      <c r="D1504" s="24">
        <v>685.81695000000002</v>
      </c>
      <c r="E1504" s="24">
        <v>82.025999999999996</v>
      </c>
      <c r="F1504" s="48"/>
      <c r="G1504" s="48"/>
      <c r="H1504" s="1">
        <f t="shared" si="267"/>
        <v>-7.1587501871974819</v>
      </c>
      <c r="I1504" s="1">
        <f t="shared" si="260"/>
        <v>-12.45719014605681</v>
      </c>
      <c r="J1504" s="4">
        <f>B1504+('PV model'!$B$3/15)+(I1504/60)</f>
        <v>10.51571349756572</v>
      </c>
      <c r="K1504" s="2">
        <f t="shared" si="261"/>
        <v>22.264297536514199</v>
      </c>
      <c r="L1504" s="2">
        <f>DEGREES(ASIN((((COS(RADIANS('PV model'!$B$2))*COS(RADIANS(H1504))*COS(RADIANS(K1504)))+(SIN(RADIANS('PV model'!$B$2))*SIN(RADIANS(H1504)))))))</f>
        <v>24.669948961949469</v>
      </c>
      <c r="M1504" s="3">
        <f t="shared" si="257"/>
        <v>24.669948961949469</v>
      </c>
      <c r="N1504" s="2">
        <f t="shared" si="262"/>
        <v>24.436480394492886</v>
      </c>
      <c r="O1504" s="2">
        <f>IF('PV model'!$B$2&gt;0, 180-N1504,IF('PV model'!$B$2&lt;0,0-N1504,N1504))</f>
        <v>155.56351960550711</v>
      </c>
      <c r="P1504" s="2">
        <f>ABS(O1504-'PV model'!$B$5)</f>
        <v>49.436480394492889</v>
      </c>
      <c r="Q1504" s="3">
        <f t="shared" si="258"/>
        <v>65.330051038050527</v>
      </c>
      <c r="R1504" s="3">
        <f t="shared" si="263"/>
        <v>685.81695000000002</v>
      </c>
      <c r="S1504" s="3">
        <f t="shared" si="259"/>
        <v>108.81460025503414</v>
      </c>
      <c r="T1504" s="3">
        <f>(0.5*(1-COS(RADIANS(90-$X$3)))*(D1504+E1504)*'PV model'!$B$4)</f>
        <v>0</v>
      </c>
      <c r="U1504" s="3">
        <f t="shared" si="264"/>
        <v>794.6315502550342</v>
      </c>
      <c r="V1504" s="3">
        <f>('PV model'!$B$13*(U1504/1000)*(1-'PV model'!$B$14*((20+C1504)-25))*'PV model'!$B$10)/'PV model'!$B$12</f>
        <v>80.193910913222751</v>
      </c>
    </row>
    <row r="1505" spans="1:22" x14ac:dyDescent="0.2">
      <c r="A1505" s="10">
        <f t="shared" si="265"/>
        <v>63</v>
      </c>
      <c r="B1505" s="10">
        <f t="shared" si="266"/>
        <v>12</v>
      </c>
      <c r="C1505" s="23">
        <v>2.4</v>
      </c>
      <c r="D1505" s="24">
        <v>470.30655000000002</v>
      </c>
      <c r="E1505" s="24">
        <v>155.232</v>
      </c>
      <c r="F1505" s="48"/>
      <c r="G1505" s="48"/>
      <c r="H1505" s="1">
        <f t="shared" si="267"/>
        <v>-7.1587501871974819</v>
      </c>
      <c r="I1505" s="1">
        <f t="shared" si="260"/>
        <v>-12.45719014605681</v>
      </c>
      <c r="J1505" s="4">
        <f>B1505+('PV model'!$B$3/15)+(I1505/60)</f>
        <v>11.51571349756572</v>
      </c>
      <c r="K1505" s="2">
        <f t="shared" si="261"/>
        <v>7.2642975365141993</v>
      </c>
      <c r="L1505" s="2">
        <f>DEGREES(ASIN((((COS(RADIANS('PV model'!$B$2))*COS(RADIANS(H1505))*COS(RADIANS(K1505)))+(SIN(RADIANS('PV model'!$B$2))*SIN(RADIANS(H1505)))))))</f>
        <v>27.050672508434769</v>
      </c>
      <c r="M1505" s="3">
        <f t="shared" si="257"/>
        <v>27.050672508434769</v>
      </c>
      <c r="N1505" s="2">
        <f t="shared" si="262"/>
        <v>8.0982794989789895</v>
      </c>
      <c r="O1505" s="2">
        <f>IF('PV model'!$B$2&gt;0, 180-N1505,IF('PV model'!$B$2&lt;0,0-N1505,N1505))</f>
        <v>171.901720501021</v>
      </c>
      <c r="P1505" s="2">
        <f>ABS(O1505-'PV model'!$B$5)</f>
        <v>33.098279498978997</v>
      </c>
      <c r="Q1505" s="3">
        <f t="shared" si="258"/>
        <v>62.949327491565235</v>
      </c>
      <c r="R1505" s="3">
        <f t="shared" si="263"/>
        <v>470.30655000000002</v>
      </c>
      <c r="S1505" s="3">
        <f t="shared" si="259"/>
        <v>205.79709723148537</v>
      </c>
      <c r="T1505" s="3">
        <f>(0.5*(1-COS(RADIANS(90-$X$3)))*(D1505+E1505)*'PV model'!$B$4)</f>
        <v>0</v>
      </c>
      <c r="U1505" s="3">
        <f t="shared" si="264"/>
        <v>676.10364723148541</v>
      </c>
      <c r="V1505" s="3">
        <f>('PV model'!$B$13*(U1505/1000)*(1-'PV model'!$B$14*((20+C1505)-25))*'PV model'!$B$10)/'PV model'!$B$12</f>
        <v>68.286187111262763</v>
      </c>
    </row>
    <row r="1506" spans="1:22" x14ac:dyDescent="0.2">
      <c r="A1506" s="10">
        <f t="shared" si="265"/>
        <v>63</v>
      </c>
      <c r="B1506" s="10">
        <f t="shared" si="266"/>
        <v>13</v>
      </c>
      <c r="C1506" s="23">
        <v>2.8</v>
      </c>
      <c r="D1506" s="24">
        <v>453.46980000000002</v>
      </c>
      <c r="E1506" s="24">
        <v>174.636</v>
      </c>
      <c r="F1506" s="48"/>
      <c r="G1506" s="48"/>
      <c r="H1506" s="1">
        <f t="shared" si="267"/>
        <v>-7.1587501871974819</v>
      </c>
      <c r="I1506" s="1">
        <f t="shared" si="260"/>
        <v>-12.45719014605681</v>
      </c>
      <c r="J1506" s="4">
        <f>B1506+('PV model'!$B$3/15)+(I1506/60)</f>
        <v>12.51571349756572</v>
      </c>
      <c r="K1506" s="2">
        <f t="shared" si="261"/>
        <v>-7.7357024634858007</v>
      </c>
      <c r="L1506" s="2">
        <f>DEGREES(ASIN((((COS(RADIANS('PV model'!$B$2))*COS(RADIANS(H1506))*COS(RADIANS(K1506)))+(SIN(RADIANS('PV model'!$B$2))*SIN(RADIANS(H1506)))))))</f>
        <v>27.011852126582504</v>
      </c>
      <c r="M1506" s="3">
        <f t="shared" si="257"/>
        <v>27.011852126582504</v>
      </c>
      <c r="N1506" s="2">
        <f t="shared" si="262"/>
        <v>-8.6215600848833169</v>
      </c>
      <c r="O1506" s="2">
        <f>IF('PV model'!$B$2&gt;0, 180-N1506,IF('PV model'!$B$2&lt;0,0-N1506,N1506))</f>
        <v>188.62156008488333</v>
      </c>
      <c r="P1506" s="2">
        <f>ABS(O1506-'PV model'!$B$5)</f>
        <v>16.378439915116672</v>
      </c>
      <c r="Q1506" s="3">
        <f t="shared" si="258"/>
        <v>62.988147873417489</v>
      </c>
      <c r="R1506" s="3">
        <f t="shared" si="263"/>
        <v>453.46980000000008</v>
      </c>
      <c r="S1506" s="3">
        <f t="shared" si="259"/>
        <v>230.45896936666696</v>
      </c>
      <c r="T1506" s="3">
        <f>(0.5*(1-COS(RADIANS(90-$X$3)))*(D1506+E1506)*'PV model'!$B$4)</f>
        <v>0</v>
      </c>
      <c r="U1506" s="3">
        <f t="shared" si="264"/>
        <v>683.92876936666698</v>
      </c>
      <c r="V1506" s="3">
        <f>('PV model'!$B$13*(U1506/1000)*(1-'PV model'!$B$14*((20+C1506)-25))*'PV model'!$B$10)/'PV model'!$B$12</f>
        <v>68.967136360007871</v>
      </c>
    </row>
    <row r="1507" spans="1:22" x14ac:dyDescent="0.2">
      <c r="A1507" s="10">
        <f t="shared" si="265"/>
        <v>63</v>
      </c>
      <c r="B1507" s="10">
        <f t="shared" si="266"/>
        <v>14</v>
      </c>
      <c r="C1507" s="23">
        <v>3.2</v>
      </c>
      <c r="D1507" s="24">
        <v>446.73509999999999</v>
      </c>
      <c r="E1507" s="24">
        <v>167.57999999999998</v>
      </c>
      <c r="F1507" s="48"/>
      <c r="G1507" s="48"/>
      <c r="H1507" s="1">
        <f t="shared" si="267"/>
        <v>-7.1587501871974819</v>
      </c>
      <c r="I1507" s="1">
        <f t="shared" si="260"/>
        <v>-12.45719014605681</v>
      </c>
      <c r="J1507" s="4">
        <f>B1507+('PV model'!$B$3/15)+(I1507/60)</f>
        <v>13.51571349756572</v>
      </c>
      <c r="K1507" s="2">
        <f t="shared" si="261"/>
        <v>-22.735702463485801</v>
      </c>
      <c r="L1507" s="2">
        <f>DEGREES(ASIN((((COS(RADIANS('PV model'!$B$2))*COS(RADIANS(H1507))*COS(RADIANS(K1507)))+(SIN(RADIANS('PV model'!$B$2))*SIN(RADIANS(H1507)))))))</f>
        <v>24.558433648804311</v>
      </c>
      <c r="M1507" s="3">
        <f t="shared" si="257"/>
        <v>24.558433648804311</v>
      </c>
      <c r="N1507" s="2">
        <f t="shared" si="262"/>
        <v>-24.936123922094225</v>
      </c>
      <c r="O1507" s="2">
        <f>IF('PV model'!$B$2&gt;0, 180-N1507,IF('PV model'!$B$2&lt;0,0-N1507,N1507))</f>
        <v>204.93612392209423</v>
      </c>
      <c r="P1507" s="2">
        <f>ABS(O1507-'PV model'!$B$5)</f>
        <v>6.3876077905774764E-2</v>
      </c>
      <c r="Q1507" s="3">
        <f t="shared" si="258"/>
        <v>65.441566351195689</v>
      </c>
      <c r="R1507" s="3">
        <f t="shared" si="263"/>
        <v>446.73510000000005</v>
      </c>
      <c r="S1507" s="3">
        <f t="shared" si="259"/>
        <v>218.45864486032264</v>
      </c>
      <c r="T1507" s="3">
        <f>(0.5*(1-COS(RADIANS(90-$X$3)))*(D1507+E1507)*'PV model'!$B$4)</f>
        <v>0</v>
      </c>
      <c r="U1507" s="3">
        <f t="shared" si="264"/>
        <v>665.19374486032268</v>
      </c>
      <c r="V1507" s="3">
        <f>('PV model'!$B$13*(U1507/1000)*(1-'PV model'!$B$14*((20+C1507)-25))*'PV model'!$B$10)/'PV model'!$B$12</f>
        <v>66.971514656738776</v>
      </c>
    </row>
    <row r="1508" spans="1:22" x14ac:dyDescent="0.2">
      <c r="A1508" s="10">
        <f t="shared" si="265"/>
        <v>63</v>
      </c>
      <c r="B1508" s="10">
        <f t="shared" si="266"/>
        <v>15</v>
      </c>
      <c r="C1508" s="23">
        <v>3.7</v>
      </c>
      <c r="D1508" s="24">
        <v>277.24515000000002</v>
      </c>
      <c r="E1508" s="24">
        <v>151.70399999999998</v>
      </c>
      <c r="F1508" s="48"/>
      <c r="G1508" s="48"/>
      <c r="H1508" s="1">
        <f t="shared" si="267"/>
        <v>-7.1587501871974819</v>
      </c>
      <c r="I1508" s="1">
        <f t="shared" si="260"/>
        <v>-12.45719014605681</v>
      </c>
      <c r="J1508" s="4">
        <f>B1508+('PV model'!$B$3/15)+(I1508/60)</f>
        <v>14.51571349756572</v>
      </c>
      <c r="K1508" s="2">
        <f t="shared" si="261"/>
        <v>-37.735702463485801</v>
      </c>
      <c r="L1508" s="2">
        <f>DEGREES(ASIN((((COS(RADIANS('PV model'!$B$2))*COS(RADIANS(H1508))*COS(RADIANS(K1508)))+(SIN(RADIANS('PV model'!$B$2))*SIN(RADIANS(H1508)))))))</f>
        <v>19.983192623719482</v>
      </c>
      <c r="M1508" s="3">
        <f t="shared" si="257"/>
        <v>19.983192623719482</v>
      </c>
      <c r="N1508" s="2">
        <f t="shared" si="262"/>
        <v>-40.25210284759838</v>
      </c>
      <c r="O1508" s="2">
        <f>IF('PV model'!$B$2&gt;0, 180-N1508,IF('PV model'!$B$2&lt;0,0-N1508,N1508))</f>
        <v>220.25210284759839</v>
      </c>
      <c r="P1508" s="2">
        <f>ABS(O1508-'PV model'!$B$5)</f>
        <v>15.252102847598394</v>
      </c>
      <c r="Q1508" s="3">
        <f t="shared" si="258"/>
        <v>70.016807376280525</v>
      </c>
      <c r="R1508" s="3">
        <f t="shared" si="263"/>
        <v>277.24514999999997</v>
      </c>
      <c r="S1508" s="3">
        <f t="shared" si="259"/>
        <v>190.02409740685212</v>
      </c>
      <c r="T1508" s="3">
        <f>(0.5*(1-COS(RADIANS(90-$X$3)))*(D1508+E1508)*'PV model'!$B$4)</f>
        <v>0</v>
      </c>
      <c r="U1508" s="3">
        <f t="shared" si="264"/>
        <v>467.26924740685206</v>
      </c>
      <c r="V1508" s="3">
        <f>('PV model'!$B$13*(U1508/1000)*(1-'PV model'!$B$14*((20+C1508)-25))*'PV model'!$B$10)/'PV model'!$B$12</f>
        <v>46.95111678743703</v>
      </c>
    </row>
    <row r="1509" spans="1:22" x14ac:dyDescent="0.2">
      <c r="A1509" s="10">
        <f t="shared" si="265"/>
        <v>63</v>
      </c>
      <c r="B1509" s="10">
        <f t="shared" si="266"/>
        <v>16</v>
      </c>
      <c r="C1509" s="23">
        <v>4.0999999999999996</v>
      </c>
      <c r="D1509" s="24">
        <v>221.12265000000002</v>
      </c>
      <c r="E1509" s="24">
        <v>117.306</v>
      </c>
      <c r="F1509" s="48"/>
      <c r="G1509" s="48"/>
      <c r="H1509" s="1">
        <f t="shared" si="267"/>
        <v>-7.1587501871974819</v>
      </c>
      <c r="I1509" s="1">
        <f t="shared" si="260"/>
        <v>-12.45719014605681</v>
      </c>
      <c r="J1509" s="4">
        <f>B1509+('PV model'!$B$3/15)+(I1509/60)</f>
        <v>15.51571349756572</v>
      </c>
      <c r="K1509" s="2">
        <f t="shared" si="261"/>
        <v>-52.735702463485801</v>
      </c>
      <c r="L1509" s="2">
        <f>DEGREES(ASIN((((COS(RADIANS('PV model'!$B$2))*COS(RADIANS(H1509))*COS(RADIANS(K1509)))+(SIN(RADIANS('PV model'!$B$2))*SIN(RADIANS(H1509)))))))</f>
        <v>13.743731308304779</v>
      </c>
      <c r="M1509" s="3">
        <f t="shared" si="257"/>
        <v>13.743731308304779</v>
      </c>
      <c r="N1509" s="2">
        <f t="shared" si="262"/>
        <v>-54.382464306206053</v>
      </c>
      <c r="O1509" s="2">
        <f>IF('PV model'!$B$2&gt;0, 180-N1509,IF('PV model'!$B$2&lt;0,0-N1509,N1509))</f>
        <v>234.38246430620606</v>
      </c>
      <c r="P1509" s="2">
        <f>ABS(O1509-'PV model'!$B$5)</f>
        <v>29.38246430620606</v>
      </c>
      <c r="Q1509" s="3">
        <f t="shared" si="258"/>
        <v>76.256268691695212</v>
      </c>
      <c r="R1509" s="3">
        <f t="shared" si="263"/>
        <v>221.12265000000014</v>
      </c>
      <c r="S1509" s="3">
        <f t="shared" si="259"/>
        <v>141.72152254404654</v>
      </c>
      <c r="T1509" s="3">
        <f>(0.5*(1-COS(RADIANS(90-$X$3)))*(D1509+E1509)*'PV model'!$B$4)</f>
        <v>0</v>
      </c>
      <c r="U1509" s="3">
        <f t="shared" si="264"/>
        <v>362.84417254404667</v>
      </c>
      <c r="V1509" s="3">
        <f>('PV model'!$B$13*(U1509/1000)*(1-'PV model'!$B$14*((20+C1509)-25))*'PV model'!$B$10)/'PV model'!$B$12</f>
        <v>36.400475140057914</v>
      </c>
    </row>
    <row r="1510" spans="1:22" x14ac:dyDescent="0.2">
      <c r="A1510" s="10">
        <f t="shared" si="265"/>
        <v>63</v>
      </c>
      <c r="B1510" s="10">
        <f t="shared" si="266"/>
        <v>17</v>
      </c>
      <c r="C1510" s="23">
        <v>3.5</v>
      </c>
      <c r="D1510" s="24">
        <v>104.38785</v>
      </c>
      <c r="E1510" s="24">
        <v>73.206000000000003</v>
      </c>
      <c r="F1510" s="48"/>
      <c r="G1510" s="48"/>
      <c r="H1510" s="1">
        <f t="shared" si="267"/>
        <v>-7.1587501871974819</v>
      </c>
      <c r="I1510" s="1">
        <f t="shared" si="260"/>
        <v>-12.45719014605681</v>
      </c>
      <c r="J1510" s="4">
        <f>B1510+('PV model'!$B$3/15)+(I1510/60)</f>
        <v>16.51571349756572</v>
      </c>
      <c r="K1510" s="2">
        <f t="shared" si="261"/>
        <v>-67.735702463485808</v>
      </c>
      <c r="L1510" s="2">
        <f>DEGREES(ASIN((((COS(RADIANS('PV model'!$B$2))*COS(RADIANS(H1510))*COS(RADIANS(K1510)))+(SIN(RADIANS('PV model'!$B$2))*SIN(RADIANS(H1510)))))))</f>
        <v>6.3282944939226811</v>
      </c>
      <c r="M1510" s="3">
        <f t="shared" si="257"/>
        <v>6.3282944939226811</v>
      </c>
      <c r="N1510" s="2">
        <f t="shared" si="262"/>
        <v>-67.497263323704459</v>
      </c>
      <c r="O1510" s="2">
        <f>IF('PV model'!$B$2&gt;0, 180-N1510,IF('PV model'!$B$2&lt;0,0-N1510,N1510))</f>
        <v>247.49726332370446</v>
      </c>
      <c r="P1510" s="2">
        <f>ABS(O1510-'PV model'!$B$5)</f>
        <v>42.497263323704459</v>
      </c>
      <c r="Q1510" s="3">
        <f t="shared" si="258"/>
        <v>83.671705506077316</v>
      </c>
      <c r="R1510" s="3">
        <f t="shared" si="263"/>
        <v>104.38785000000013</v>
      </c>
      <c r="S1510" s="3">
        <f t="shared" si="259"/>
        <v>84.779444484356333</v>
      </c>
      <c r="T1510" s="3">
        <f>(0.5*(1-COS(RADIANS(90-$X$3)))*(D1510+E1510)*'PV model'!$B$4)</f>
        <v>0</v>
      </c>
      <c r="U1510" s="3">
        <f t="shared" si="264"/>
        <v>189.16729448435646</v>
      </c>
      <c r="V1510" s="3">
        <f>('PV model'!$B$13*(U1510/1000)*(1-'PV model'!$B$14*((20+C1510)-25))*'PV model'!$B$10)/'PV model'!$B$12</f>
        <v>19.022617733196206</v>
      </c>
    </row>
    <row r="1511" spans="1:22" x14ac:dyDescent="0.2">
      <c r="A1511" s="10">
        <f t="shared" si="265"/>
        <v>63</v>
      </c>
      <c r="B1511" s="10">
        <f t="shared" si="266"/>
        <v>18</v>
      </c>
      <c r="C1511" s="23">
        <v>2.8</v>
      </c>
      <c r="D1511" s="24">
        <v>0</v>
      </c>
      <c r="E1511" s="24">
        <v>19.404</v>
      </c>
      <c r="F1511" s="48"/>
      <c r="G1511" s="48"/>
      <c r="H1511" s="1">
        <f t="shared" si="267"/>
        <v>-7.1587501871974819</v>
      </c>
      <c r="I1511" s="1">
        <f t="shared" si="260"/>
        <v>-12.45719014605681</v>
      </c>
      <c r="J1511" s="4">
        <f>B1511+('PV model'!$B$3/15)+(I1511/60)</f>
        <v>17.51571349756572</v>
      </c>
      <c r="K1511" s="2">
        <f t="shared" si="261"/>
        <v>-82.735702463485808</v>
      </c>
      <c r="L1511" s="2">
        <f>DEGREES(ASIN((((COS(RADIANS('PV model'!$B$2))*COS(RADIANS(H1511))*COS(RADIANS(K1511)))+(SIN(RADIANS('PV model'!$B$2))*SIN(RADIANS(H1511)))))))</f>
        <v>-1.8131374359030696</v>
      </c>
      <c r="M1511" s="3">
        <f t="shared" si="257"/>
        <v>0</v>
      </c>
      <c r="N1511" s="2">
        <f t="shared" si="262"/>
        <v>-79.975595099332509</v>
      </c>
      <c r="O1511" s="2">
        <f>IF('PV model'!$B$2&gt;0, 180-N1511,IF('PV model'!$B$2&lt;0,0-N1511,N1511))</f>
        <v>259.97559509933251</v>
      </c>
      <c r="P1511" s="2">
        <f>ABS(O1511-'PV model'!$B$5)</f>
        <v>54.975595099332509</v>
      </c>
      <c r="Q1511" s="3">
        <f t="shared" si="258"/>
        <v>91.813137435903073</v>
      </c>
      <c r="R1511" s="3">
        <f t="shared" si="263"/>
        <v>0</v>
      </c>
      <c r="S1511" s="3">
        <f t="shared" si="259"/>
        <v>19.404</v>
      </c>
      <c r="T1511" s="3">
        <f>(0.5*(1-COS(RADIANS(90-$X$3)))*(D1511+E1511)*'PV model'!$B$4)</f>
        <v>0</v>
      </c>
      <c r="U1511" s="3">
        <f t="shared" si="264"/>
        <v>19.404</v>
      </c>
      <c r="V1511" s="3">
        <f>('PV model'!$B$13*(U1511/1000)*(1-'PV model'!$B$14*((20+C1511)-25))*'PV model'!$B$10)/'PV model'!$B$12</f>
        <v>1.9566925297919999</v>
      </c>
    </row>
    <row r="1512" spans="1:22" x14ac:dyDescent="0.2">
      <c r="A1512" s="10">
        <f t="shared" si="265"/>
        <v>63</v>
      </c>
      <c r="B1512" s="10">
        <f t="shared" si="266"/>
        <v>19</v>
      </c>
      <c r="C1512" s="23">
        <v>2.5</v>
      </c>
      <c r="D1512" s="24">
        <v>0</v>
      </c>
      <c r="E1512" s="24">
        <v>0</v>
      </c>
      <c r="F1512" s="48"/>
      <c r="G1512" s="48"/>
      <c r="H1512" s="1">
        <f t="shared" si="267"/>
        <v>-7.1587501871974819</v>
      </c>
      <c r="I1512" s="1">
        <f t="shared" si="260"/>
        <v>-12.45719014605681</v>
      </c>
      <c r="J1512" s="4">
        <f>B1512+('PV model'!$B$3/15)+(I1512/60)</f>
        <v>18.51571349756572</v>
      </c>
      <c r="K1512" s="2">
        <f t="shared" si="261"/>
        <v>-97.735702463485808</v>
      </c>
      <c r="L1512" s="2">
        <f>DEGREES(ASIN((((COS(RADIANS('PV model'!$B$2))*COS(RADIANS(H1512))*COS(RADIANS(K1512)))+(SIN(RADIANS('PV model'!$B$2))*SIN(RADIANS(H1512)))))))</f>
        <v>-10.273536518421903</v>
      </c>
      <c r="M1512" s="3">
        <f t="shared" si="257"/>
        <v>0</v>
      </c>
      <c r="N1512" s="2">
        <f t="shared" si="262"/>
        <v>-87.700445990130063</v>
      </c>
      <c r="O1512" s="2">
        <f>IF('PV model'!$B$2&gt;0, 180-N1512,IF('PV model'!$B$2&lt;0,0-N1512,N1512))</f>
        <v>267.70044599013005</v>
      </c>
      <c r="P1512" s="2">
        <f>ABS(O1512-'PV model'!$B$5)</f>
        <v>62.700445990130049</v>
      </c>
      <c r="Q1512" s="3">
        <f t="shared" si="258"/>
        <v>100.27353651842189</v>
      </c>
      <c r="R1512" s="3">
        <f t="shared" si="263"/>
        <v>0</v>
      </c>
      <c r="S1512" s="3">
        <f t="shared" si="259"/>
        <v>0</v>
      </c>
      <c r="T1512" s="3">
        <f>(0.5*(1-COS(RADIANS(90-$X$3)))*(D1512+E1512)*'PV model'!$B$4)</f>
        <v>0</v>
      </c>
      <c r="U1512" s="3">
        <f t="shared" si="264"/>
        <v>0</v>
      </c>
      <c r="V1512" s="3">
        <f>('PV model'!$B$13*(U1512/1000)*(1-'PV model'!$B$14*((20+C1512)-25))*'PV model'!$B$10)/'PV model'!$B$12</f>
        <v>0</v>
      </c>
    </row>
    <row r="1513" spans="1:22" x14ac:dyDescent="0.2">
      <c r="A1513" s="10">
        <f t="shared" si="265"/>
        <v>63</v>
      </c>
      <c r="B1513" s="10">
        <f t="shared" si="266"/>
        <v>20</v>
      </c>
      <c r="C1513" s="23">
        <v>2.6</v>
      </c>
      <c r="D1513" s="24">
        <v>0</v>
      </c>
      <c r="E1513" s="24">
        <v>0</v>
      </c>
      <c r="F1513" s="48"/>
      <c r="G1513" s="48"/>
      <c r="H1513" s="1">
        <f t="shared" si="267"/>
        <v>-7.1587501871974819</v>
      </c>
      <c r="I1513" s="1">
        <f t="shared" si="260"/>
        <v>-12.45719014605681</v>
      </c>
      <c r="J1513" s="4">
        <f>B1513+('PV model'!$B$3/15)+(I1513/60)</f>
        <v>19.51571349756572</v>
      </c>
      <c r="K1513" s="2">
        <f t="shared" si="261"/>
        <v>-112.73570246348581</v>
      </c>
      <c r="L1513" s="2">
        <f>DEGREES(ASIN((((COS(RADIANS('PV model'!$B$2))*COS(RADIANS(H1513))*COS(RADIANS(K1513)))+(SIN(RADIANS('PV model'!$B$2))*SIN(RADIANS(H1513)))))))</f>
        <v>-18.656903993549378</v>
      </c>
      <c r="M1513" s="3">
        <f t="shared" si="257"/>
        <v>0</v>
      </c>
      <c r="N1513" s="2">
        <f t="shared" si="262"/>
        <v>-74.986054364352228</v>
      </c>
      <c r="O1513" s="2">
        <f>IF('PV model'!$B$2&gt;0, 180-N1513,IF('PV model'!$B$2&lt;0,0-N1513,N1513))</f>
        <v>254.98605436435224</v>
      </c>
      <c r="P1513" s="2">
        <f>ABS(O1513-'PV model'!$B$5)</f>
        <v>49.986054364352242</v>
      </c>
      <c r="Q1513" s="3">
        <f t="shared" si="258"/>
        <v>108.65690399354938</v>
      </c>
      <c r="R1513" s="3">
        <f t="shared" si="263"/>
        <v>0</v>
      </c>
      <c r="S1513" s="3">
        <f t="shared" si="259"/>
        <v>0</v>
      </c>
      <c r="T1513" s="3">
        <f>(0.5*(1-COS(RADIANS(90-$X$3)))*(D1513+E1513)*'PV model'!$B$4)</f>
        <v>0</v>
      </c>
      <c r="U1513" s="3">
        <f t="shared" si="264"/>
        <v>0</v>
      </c>
      <c r="V1513" s="3">
        <f>('PV model'!$B$13*(U1513/1000)*(1-'PV model'!$B$14*((20+C1513)-25))*'PV model'!$B$10)/'PV model'!$B$12</f>
        <v>0</v>
      </c>
    </row>
    <row r="1514" spans="1:22" x14ac:dyDescent="0.2">
      <c r="A1514" s="10">
        <f t="shared" si="265"/>
        <v>63</v>
      </c>
      <c r="B1514" s="10">
        <f t="shared" si="266"/>
        <v>21</v>
      </c>
      <c r="C1514" s="23">
        <v>2.5</v>
      </c>
      <c r="D1514" s="24">
        <v>0</v>
      </c>
      <c r="E1514" s="24">
        <v>0</v>
      </c>
      <c r="F1514" s="48"/>
      <c r="G1514" s="48"/>
      <c r="H1514" s="1">
        <f t="shared" si="267"/>
        <v>-7.1587501871974819</v>
      </c>
      <c r="I1514" s="1">
        <f t="shared" si="260"/>
        <v>-12.45719014605681</v>
      </c>
      <c r="J1514" s="4">
        <f>B1514+('PV model'!$B$3/15)+(I1514/60)</f>
        <v>20.51571349756572</v>
      </c>
      <c r="K1514" s="2">
        <f t="shared" si="261"/>
        <v>-127.73570246348581</v>
      </c>
      <c r="L1514" s="2">
        <f>DEGREES(ASIN((((COS(RADIANS('PV model'!$B$2))*COS(RADIANS(H1514))*COS(RADIANS(K1514)))+(SIN(RADIANS('PV model'!$B$2))*SIN(RADIANS(H1514)))))))</f>
        <v>-26.529042159493425</v>
      </c>
      <c r="M1514" s="3">
        <f t="shared" si="257"/>
        <v>0</v>
      </c>
      <c r="N1514" s="2">
        <f t="shared" si="262"/>
        <v>-61.285027195409576</v>
      </c>
      <c r="O1514" s="2">
        <f>IF('PV model'!$B$2&gt;0, 180-N1514,IF('PV model'!$B$2&lt;0,0-N1514,N1514))</f>
        <v>241.28502719540958</v>
      </c>
      <c r="P1514" s="2">
        <f>ABS(O1514-'PV model'!$B$5)</f>
        <v>36.285027195409583</v>
      </c>
      <c r="Q1514" s="3">
        <f t="shared" si="258"/>
        <v>116.52904215949343</v>
      </c>
      <c r="R1514" s="3">
        <f t="shared" si="263"/>
        <v>0</v>
      </c>
      <c r="S1514" s="3">
        <f t="shared" si="259"/>
        <v>0</v>
      </c>
      <c r="T1514" s="3">
        <f>(0.5*(1-COS(RADIANS(90-$X$3)))*(D1514+E1514)*'PV model'!$B$4)</f>
        <v>0</v>
      </c>
      <c r="U1514" s="3">
        <f t="shared" si="264"/>
        <v>0</v>
      </c>
      <c r="V1514" s="3">
        <f>('PV model'!$B$13*(U1514/1000)*(1-'PV model'!$B$14*((20+C1514)-25))*'PV model'!$B$10)/'PV model'!$B$12</f>
        <v>0</v>
      </c>
    </row>
    <row r="1515" spans="1:22" x14ac:dyDescent="0.2">
      <c r="A1515" s="10">
        <f t="shared" si="265"/>
        <v>63</v>
      </c>
      <c r="B1515" s="10">
        <f t="shared" si="266"/>
        <v>22</v>
      </c>
      <c r="C1515" s="23">
        <v>2.7</v>
      </c>
      <c r="D1515" s="24">
        <v>0</v>
      </c>
      <c r="E1515" s="24">
        <v>0</v>
      </c>
      <c r="F1515" s="48"/>
      <c r="G1515" s="48"/>
      <c r="H1515" s="1">
        <f t="shared" si="267"/>
        <v>-7.1587501871974819</v>
      </c>
      <c r="I1515" s="1">
        <f t="shared" si="260"/>
        <v>-12.45719014605681</v>
      </c>
      <c r="J1515" s="4">
        <f>B1515+('PV model'!$B$3/15)+(I1515/60)</f>
        <v>21.51571349756572</v>
      </c>
      <c r="K1515" s="2">
        <f t="shared" si="261"/>
        <v>-142.73570246348581</v>
      </c>
      <c r="L1515" s="2">
        <f>DEGREES(ASIN((((COS(RADIANS('PV model'!$B$2))*COS(RADIANS(H1515))*COS(RADIANS(K1515)))+(SIN(RADIANS('PV model'!$B$2))*SIN(RADIANS(H1515)))))))</f>
        <v>-33.364455615170868</v>
      </c>
      <c r="M1515" s="3">
        <f t="shared" si="257"/>
        <v>0</v>
      </c>
      <c r="N1515" s="2">
        <f t="shared" si="262"/>
        <v>-45.998791074838522</v>
      </c>
      <c r="O1515" s="2">
        <f>IF('PV model'!$B$2&gt;0, 180-N1515,IF('PV model'!$B$2&lt;0,0-N1515,N1515))</f>
        <v>225.99879107483852</v>
      </c>
      <c r="P1515" s="2">
        <f>ABS(O1515-'PV model'!$B$5)</f>
        <v>20.998791074838522</v>
      </c>
      <c r="Q1515" s="3">
        <f t="shared" si="258"/>
        <v>123.36445561517087</v>
      </c>
      <c r="R1515" s="3">
        <f t="shared" si="263"/>
        <v>0</v>
      </c>
      <c r="S1515" s="3">
        <f t="shared" si="259"/>
        <v>0</v>
      </c>
      <c r="T1515" s="3">
        <f>(0.5*(1-COS(RADIANS(90-$X$3)))*(D1515+E1515)*'PV model'!$B$4)</f>
        <v>0</v>
      </c>
      <c r="U1515" s="3">
        <f t="shared" si="264"/>
        <v>0</v>
      </c>
      <c r="V1515" s="3">
        <f>('PV model'!$B$13*(U1515/1000)*(1-'PV model'!$B$14*((20+C1515)-25))*'PV model'!$B$10)/'PV model'!$B$12</f>
        <v>0</v>
      </c>
    </row>
    <row r="1516" spans="1:22" x14ac:dyDescent="0.2">
      <c r="A1516" s="10">
        <f t="shared" si="265"/>
        <v>63</v>
      </c>
      <c r="B1516" s="10">
        <f t="shared" si="266"/>
        <v>23</v>
      </c>
      <c r="C1516" s="23">
        <v>2.6</v>
      </c>
      <c r="D1516" s="24">
        <v>0</v>
      </c>
      <c r="E1516" s="24">
        <v>0</v>
      </c>
      <c r="F1516" s="48"/>
      <c r="G1516" s="48"/>
      <c r="H1516" s="1">
        <f t="shared" si="267"/>
        <v>-7.1587501871974819</v>
      </c>
      <c r="I1516" s="1">
        <f t="shared" si="260"/>
        <v>-12.45719014605681</v>
      </c>
      <c r="J1516" s="4">
        <f>B1516+('PV model'!$B$3/15)+(I1516/60)</f>
        <v>22.51571349756572</v>
      </c>
      <c r="K1516" s="2">
        <f t="shared" si="261"/>
        <v>-157.73570246348581</v>
      </c>
      <c r="L1516" s="2">
        <f>DEGREES(ASIN((((COS(RADIANS('PV model'!$B$2))*COS(RADIANS(H1516))*COS(RADIANS(K1516)))+(SIN(RADIANS('PV model'!$B$2))*SIN(RADIANS(H1516)))))))</f>
        <v>-38.520452975964098</v>
      </c>
      <c r="M1516" s="3">
        <f t="shared" si="257"/>
        <v>0</v>
      </c>
      <c r="N1516" s="2">
        <f t="shared" si="262"/>
        <v>-28.717199217508664</v>
      </c>
      <c r="O1516" s="2">
        <f>IF('PV model'!$B$2&gt;0, 180-N1516,IF('PV model'!$B$2&lt;0,0-N1516,N1516))</f>
        <v>208.71719921750866</v>
      </c>
      <c r="P1516" s="2">
        <f>ABS(O1516-'PV model'!$B$5)</f>
        <v>3.7171992175086643</v>
      </c>
      <c r="Q1516" s="3">
        <f t="shared" si="258"/>
        <v>128.5204529759641</v>
      </c>
      <c r="R1516" s="3">
        <f t="shared" si="263"/>
        <v>0</v>
      </c>
      <c r="S1516" s="3">
        <f t="shared" si="259"/>
        <v>0</v>
      </c>
      <c r="T1516" s="3">
        <f>(0.5*(1-COS(RADIANS(90-$X$3)))*(D1516+E1516)*'PV model'!$B$4)</f>
        <v>0</v>
      </c>
      <c r="U1516" s="3">
        <f t="shared" si="264"/>
        <v>0</v>
      </c>
      <c r="V1516" s="3">
        <f>('PV model'!$B$13*(U1516/1000)*(1-'PV model'!$B$14*((20+C1516)-25))*'PV model'!$B$10)/'PV model'!$B$12</f>
        <v>0</v>
      </c>
    </row>
    <row r="1517" spans="1:22" x14ac:dyDescent="0.2">
      <c r="A1517" s="10">
        <f t="shared" si="265"/>
        <v>63</v>
      </c>
      <c r="B1517" s="10">
        <f t="shared" si="266"/>
        <v>24</v>
      </c>
      <c r="C1517" s="23">
        <v>2.5</v>
      </c>
      <c r="D1517" s="24">
        <v>0</v>
      </c>
      <c r="E1517" s="24">
        <v>0</v>
      </c>
      <c r="F1517" s="48"/>
      <c r="G1517" s="48"/>
      <c r="H1517" s="1">
        <f t="shared" si="267"/>
        <v>-7.1587501871974819</v>
      </c>
      <c r="I1517" s="1">
        <f t="shared" si="260"/>
        <v>-12.45719014605681</v>
      </c>
      <c r="J1517" s="4">
        <f>B1517+('PV model'!$B$3/15)+(I1517/60)</f>
        <v>23.51571349756572</v>
      </c>
      <c r="K1517" s="2">
        <f t="shared" si="261"/>
        <v>-172.73570246348581</v>
      </c>
      <c r="L1517" s="2">
        <f>DEGREES(ASIN((((COS(RADIANS('PV model'!$B$2))*COS(RADIANS(H1517))*COS(RADIANS(K1517)))+(SIN(RADIANS('PV model'!$B$2))*SIN(RADIANS(H1517)))))))</f>
        <v>-41.313738056656561</v>
      </c>
      <c r="M1517" s="3">
        <f t="shared" si="257"/>
        <v>0</v>
      </c>
      <c r="N1517" s="2">
        <f t="shared" si="262"/>
        <v>-9.6154606405297987</v>
      </c>
      <c r="O1517" s="2">
        <f>IF('PV model'!$B$2&gt;0, 180-N1517,IF('PV model'!$B$2&lt;0,0-N1517,N1517))</f>
        <v>189.61546064052979</v>
      </c>
      <c r="P1517" s="2">
        <f>ABS(O1517-'PV model'!$B$5)</f>
        <v>15.38453935947021</v>
      </c>
      <c r="Q1517" s="3">
        <f t="shared" si="258"/>
        <v>131.31373805665658</v>
      </c>
      <c r="R1517" s="3">
        <f t="shared" si="263"/>
        <v>0</v>
      </c>
      <c r="S1517" s="3">
        <f t="shared" si="259"/>
        <v>0</v>
      </c>
      <c r="T1517" s="3">
        <f>(0.5*(1-COS(RADIANS(90-$X$3)))*(D1517+E1517)*'PV model'!$B$4)</f>
        <v>0</v>
      </c>
      <c r="U1517" s="3">
        <f t="shared" si="264"/>
        <v>0</v>
      </c>
      <c r="V1517" s="3">
        <f>('PV model'!$B$13*(U1517/1000)*(1-'PV model'!$B$14*((20+C1517)-25))*'PV model'!$B$10)/'PV model'!$B$12</f>
        <v>0</v>
      </c>
    </row>
    <row r="1518" spans="1:22" x14ac:dyDescent="0.2">
      <c r="A1518" s="10">
        <f t="shared" si="265"/>
        <v>64</v>
      </c>
      <c r="B1518" s="10">
        <f t="shared" si="266"/>
        <v>1</v>
      </c>
      <c r="C1518" s="23">
        <v>2.5</v>
      </c>
      <c r="D1518" s="24">
        <v>0</v>
      </c>
      <c r="E1518" s="24">
        <v>0</v>
      </c>
      <c r="F1518" s="48"/>
      <c r="G1518" s="48"/>
      <c r="H1518" s="1">
        <f t="shared" si="267"/>
        <v>-6.7730347194996847</v>
      </c>
      <c r="I1518" s="1">
        <f t="shared" si="260"/>
        <v>-12.240176689928328</v>
      </c>
      <c r="J1518" s="4">
        <f>B1518+('PV model'!$B$3/15)+(I1518/60)</f>
        <v>0.51933038850119462</v>
      </c>
      <c r="K1518" s="2">
        <f t="shared" si="261"/>
        <v>172.2100441724821</v>
      </c>
      <c r="L1518" s="2">
        <f>DEGREES(ASIN((((COS(RADIANS('PV model'!$B$2))*COS(RADIANS(H1518))*COS(RADIANS(K1518)))+(SIN(RADIANS('PV model'!$B$2))*SIN(RADIANS(H1518)))))))</f>
        <v>-40.878526771115069</v>
      </c>
      <c r="M1518" s="3">
        <f t="shared" si="257"/>
        <v>0</v>
      </c>
      <c r="N1518" s="2">
        <f t="shared" si="262"/>
        <v>10.254085812224645</v>
      </c>
      <c r="O1518" s="2">
        <f>IF('PV model'!$B$2&gt;0, 180-N1518,IF('PV model'!$B$2&lt;0,0-N1518,N1518))</f>
        <v>169.74591418777536</v>
      </c>
      <c r="P1518" s="2">
        <f>ABS(O1518-'PV model'!$B$5)</f>
        <v>35.254085812224645</v>
      </c>
      <c r="Q1518" s="3">
        <f t="shared" si="258"/>
        <v>130.87852677111508</v>
      </c>
      <c r="R1518" s="3">
        <f t="shared" si="263"/>
        <v>0</v>
      </c>
      <c r="S1518" s="3">
        <f t="shared" si="259"/>
        <v>0</v>
      </c>
      <c r="T1518" s="3">
        <f>(0.5*(1-COS(RADIANS(90-$X$3)))*(D1518+E1518)*'PV model'!$B$4)</f>
        <v>0</v>
      </c>
      <c r="U1518" s="3">
        <f t="shared" si="264"/>
        <v>0</v>
      </c>
      <c r="V1518" s="3">
        <f>('PV model'!$B$13*(U1518/1000)*(1-'PV model'!$B$14*((20+C1518)-25))*'PV model'!$B$10)/'PV model'!$B$12</f>
        <v>0</v>
      </c>
    </row>
    <row r="1519" spans="1:22" x14ac:dyDescent="0.2">
      <c r="A1519" s="10">
        <f t="shared" si="265"/>
        <v>64</v>
      </c>
      <c r="B1519" s="10">
        <f t="shared" si="266"/>
        <v>2</v>
      </c>
      <c r="C1519" s="23">
        <v>2.7</v>
      </c>
      <c r="D1519" s="24">
        <v>0</v>
      </c>
      <c r="E1519" s="24">
        <v>0</v>
      </c>
      <c r="F1519" s="48"/>
      <c r="G1519" s="48"/>
      <c r="H1519" s="1">
        <f t="shared" si="267"/>
        <v>-6.7730347194996847</v>
      </c>
      <c r="I1519" s="1">
        <f t="shared" si="260"/>
        <v>-12.240176689928328</v>
      </c>
      <c r="J1519" s="4">
        <f>B1519+('PV model'!$B$3/15)+(I1519/60)</f>
        <v>1.5193303885011946</v>
      </c>
      <c r="K1519" s="2">
        <f t="shared" si="261"/>
        <v>157.2100441724821</v>
      </c>
      <c r="L1519" s="2">
        <f>DEGREES(ASIN((((COS(RADIANS('PV model'!$B$2))*COS(RADIANS(H1519))*COS(RADIANS(K1519)))+(SIN(RADIANS('PV model'!$B$2))*SIN(RADIANS(H1519)))))))</f>
        <v>-38.005556542394842</v>
      </c>
      <c r="M1519" s="3">
        <f t="shared" si="257"/>
        <v>0</v>
      </c>
      <c r="N1519" s="2">
        <f t="shared" si="262"/>
        <v>29.220090003262488</v>
      </c>
      <c r="O1519" s="2">
        <f>IF('PV model'!$B$2&gt;0, 180-N1519,IF('PV model'!$B$2&lt;0,0-N1519,N1519))</f>
        <v>150.7799099967375</v>
      </c>
      <c r="P1519" s="2">
        <f>ABS(O1519-'PV model'!$B$5)</f>
        <v>54.220090003262499</v>
      </c>
      <c r="Q1519" s="3">
        <f t="shared" si="258"/>
        <v>128.00555654239483</v>
      </c>
      <c r="R1519" s="3">
        <f t="shared" si="263"/>
        <v>0</v>
      </c>
      <c r="S1519" s="3">
        <f t="shared" si="259"/>
        <v>0</v>
      </c>
      <c r="T1519" s="3">
        <f>(0.5*(1-COS(RADIANS(90-$X$3)))*(D1519+E1519)*'PV model'!$B$4)</f>
        <v>0</v>
      </c>
      <c r="U1519" s="3">
        <f t="shared" si="264"/>
        <v>0</v>
      </c>
      <c r="V1519" s="3">
        <f>('PV model'!$B$13*(U1519/1000)*(1-'PV model'!$B$14*((20+C1519)-25))*'PV model'!$B$10)/'PV model'!$B$12</f>
        <v>0</v>
      </c>
    </row>
    <row r="1520" spans="1:22" x14ac:dyDescent="0.2">
      <c r="A1520" s="10">
        <f t="shared" si="265"/>
        <v>64</v>
      </c>
      <c r="B1520" s="10">
        <f t="shared" si="266"/>
        <v>3</v>
      </c>
      <c r="C1520" s="23">
        <v>2.7</v>
      </c>
      <c r="D1520" s="24">
        <v>0</v>
      </c>
      <c r="E1520" s="24">
        <v>0</v>
      </c>
      <c r="F1520" s="48"/>
      <c r="G1520" s="48"/>
      <c r="H1520" s="1">
        <f t="shared" si="267"/>
        <v>-6.7730347194996847</v>
      </c>
      <c r="I1520" s="1">
        <f t="shared" si="260"/>
        <v>-12.240176689928328</v>
      </c>
      <c r="J1520" s="4">
        <f>B1520+('PV model'!$B$3/15)+(I1520/60)</f>
        <v>2.5193303885011944</v>
      </c>
      <c r="K1520" s="2">
        <f t="shared" si="261"/>
        <v>142.2100441724821</v>
      </c>
      <c r="L1520" s="2">
        <f>DEGREES(ASIN((((COS(RADIANS('PV model'!$B$2))*COS(RADIANS(H1520))*COS(RADIANS(K1520)))+(SIN(RADIANS('PV model'!$B$2))*SIN(RADIANS(H1520)))))))</f>
        <v>-32.798106654908956</v>
      </c>
      <c r="M1520" s="3">
        <f t="shared" si="257"/>
        <v>0</v>
      </c>
      <c r="N1520" s="2">
        <f t="shared" si="262"/>
        <v>46.376722857168261</v>
      </c>
      <c r="O1520" s="2">
        <f>IF('PV model'!$B$2&gt;0, 180-N1520,IF('PV model'!$B$2&lt;0,0-N1520,N1520))</f>
        <v>133.62327714283174</v>
      </c>
      <c r="P1520" s="2">
        <f>ABS(O1520-'PV model'!$B$5)</f>
        <v>71.376722857168261</v>
      </c>
      <c r="Q1520" s="3">
        <f t="shared" si="258"/>
        <v>122.79810665490896</v>
      </c>
      <c r="R1520" s="3">
        <f t="shared" si="263"/>
        <v>0</v>
      </c>
      <c r="S1520" s="3">
        <f t="shared" si="259"/>
        <v>0</v>
      </c>
      <c r="T1520" s="3">
        <f>(0.5*(1-COS(RADIANS(90-$X$3)))*(D1520+E1520)*'PV model'!$B$4)</f>
        <v>0</v>
      </c>
      <c r="U1520" s="3">
        <f t="shared" si="264"/>
        <v>0</v>
      </c>
      <c r="V1520" s="3">
        <f>('PV model'!$B$13*(U1520/1000)*(1-'PV model'!$B$14*((20+C1520)-25))*'PV model'!$B$10)/'PV model'!$B$12</f>
        <v>0</v>
      </c>
    </row>
    <row r="1521" spans="1:22" x14ac:dyDescent="0.2">
      <c r="A1521" s="10">
        <f t="shared" si="265"/>
        <v>64</v>
      </c>
      <c r="B1521" s="10">
        <f t="shared" si="266"/>
        <v>4</v>
      </c>
      <c r="C1521" s="23">
        <v>2.7</v>
      </c>
      <c r="D1521" s="24">
        <v>0</v>
      </c>
      <c r="E1521" s="24">
        <v>0</v>
      </c>
      <c r="F1521" s="48"/>
      <c r="G1521" s="48"/>
      <c r="H1521" s="1">
        <f t="shared" si="267"/>
        <v>-6.7730347194996847</v>
      </c>
      <c r="I1521" s="1">
        <f t="shared" si="260"/>
        <v>-12.240176689928328</v>
      </c>
      <c r="J1521" s="4">
        <f>B1521+('PV model'!$B$3/15)+(I1521/60)</f>
        <v>3.5193303885011944</v>
      </c>
      <c r="K1521" s="2">
        <f t="shared" si="261"/>
        <v>127.21004417248209</v>
      </c>
      <c r="L1521" s="2">
        <f>DEGREES(ASIN((((COS(RADIANS('PV model'!$B$2))*COS(RADIANS(H1521))*COS(RADIANS(K1521)))+(SIN(RADIANS('PV model'!$B$2))*SIN(RADIANS(H1521)))))))</f>
        <v>-25.933775921964354</v>
      </c>
      <c r="M1521" s="3">
        <f t="shared" si="257"/>
        <v>0</v>
      </c>
      <c r="N1521" s="2">
        <f t="shared" si="262"/>
        <v>61.57291289316877</v>
      </c>
      <c r="O1521" s="2">
        <f>IF('PV model'!$B$2&gt;0, 180-N1521,IF('PV model'!$B$2&lt;0,0-N1521,N1521))</f>
        <v>118.42708710683124</v>
      </c>
      <c r="P1521" s="2">
        <f>ABS(O1521-'PV model'!$B$5)</f>
        <v>86.572912893168763</v>
      </c>
      <c r="Q1521" s="3">
        <f t="shared" si="258"/>
        <v>115.93377592196437</v>
      </c>
      <c r="R1521" s="3">
        <f t="shared" si="263"/>
        <v>0</v>
      </c>
      <c r="S1521" s="3">
        <f t="shared" si="259"/>
        <v>0</v>
      </c>
      <c r="T1521" s="3">
        <f>(0.5*(1-COS(RADIANS(90-$X$3)))*(D1521+E1521)*'PV model'!$B$4)</f>
        <v>0</v>
      </c>
      <c r="U1521" s="3">
        <f t="shared" si="264"/>
        <v>0</v>
      </c>
      <c r="V1521" s="3">
        <f>('PV model'!$B$13*(U1521/1000)*(1-'PV model'!$B$14*((20+C1521)-25))*'PV model'!$B$10)/'PV model'!$B$12</f>
        <v>0</v>
      </c>
    </row>
    <row r="1522" spans="1:22" x14ac:dyDescent="0.2">
      <c r="A1522" s="10">
        <f t="shared" si="265"/>
        <v>64</v>
      </c>
      <c r="B1522" s="10">
        <f t="shared" si="266"/>
        <v>5</v>
      </c>
      <c r="C1522" s="23">
        <v>2.9</v>
      </c>
      <c r="D1522" s="24">
        <v>0</v>
      </c>
      <c r="E1522" s="24">
        <v>0</v>
      </c>
      <c r="F1522" s="48"/>
      <c r="G1522" s="48"/>
      <c r="H1522" s="1">
        <f t="shared" si="267"/>
        <v>-6.7730347194996847</v>
      </c>
      <c r="I1522" s="1">
        <f t="shared" si="260"/>
        <v>-12.240176689928328</v>
      </c>
      <c r="J1522" s="4">
        <f>B1522+('PV model'!$B$3/15)+(I1522/60)</f>
        <v>4.5193303885011948</v>
      </c>
      <c r="K1522" s="2">
        <f t="shared" si="261"/>
        <v>112.21004417248207</v>
      </c>
      <c r="L1522" s="2">
        <f>DEGREES(ASIN((((COS(RADIANS('PV model'!$B$2))*COS(RADIANS(H1522))*COS(RADIANS(K1522)))+(SIN(RADIANS('PV model'!$B$2))*SIN(RADIANS(H1522)))))))</f>
        <v>-18.047405447423323</v>
      </c>
      <c r="M1522" s="3">
        <f t="shared" si="257"/>
        <v>0</v>
      </c>
      <c r="N1522" s="2">
        <f t="shared" si="262"/>
        <v>75.220556977930471</v>
      </c>
      <c r="O1522" s="2">
        <f>IF('PV model'!$B$2&gt;0, 180-N1522,IF('PV model'!$B$2&lt;0,0-N1522,N1522))</f>
        <v>104.77944302206953</v>
      </c>
      <c r="P1522" s="2">
        <f>ABS(O1522-'PV model'!$B$5)</f>
        <v>100.22055697793047</v>
      </c>
      <c r="Q1522" s="3">
        <f t="shared" si="258"/>
        <v>108.04740544742333</v>
      </c>
      <c r="R1522" s="3">
        <f t="shared" si="263"/>
        <v>0</v>
      </c>
      <c r="S1522" s="3">
        <f t="shared" si="259"/>
        <v>0</v>
      </c>
      <c r="T1522" s="3">
        <f>(0.5*(1-COS(RADIANS(90-$X$3)))*(D1522+E1522)*'PV model'!$B$4)</f>
        <v>0</v>
      </c>
      <c r="U1522" s="3">
        <f t="shared" si="264"/>
        <v>0</v>
      </c>
      <c r="V1522" s="3">
        <f>('PV model'!$B$13*(U1522/1000)*(1-'PV model'!$B$14*((20+C1522)-25))*'PV model'!$B$10)/'PV model'!$B$12</f>
        <v>0</v>
      </c>
    </row>
    <row r="1523" spans="1:22" x14ac:dyDescent="0.2">
      <c r="A1523" s="10">
        <f t="shared" si="265"/>
        <v>64</v>
      </c>
      <c r="B1523" s="10">
        <f t="shared" si="266"/>
        <v>6</v>
      </c>
      <c r="C1523" s="23">
        <v>2.2999999999999998</v>
      </c>
      <c r="D1523" s="24">
        <v>0</v>
      </c>
      <c r="E1523" s="24">
        <v>0</v>
      </c>
      <c r="F1523" s="48"/>
      <c r="G1523" s="48"/>
      <c r="H1523" s="1">
        <f t="shared" si="267"/>
        <v>-6.7730347194996847</v>
      </c>
      <c r="I1523" s="1">
        <f t="shared" si="260"/>
        <v>-12.240176689928328</v>
      </c>
      <c r="J1523" s="4">
        <f>B1523+('PV model'!$B$3/15)+(I1523/60)</f>
        <v>5.5193303885011948</v>
      </c>
      <c r="K1523" s="2">
        <f t="shared" si="261"/>
        <v>97.210044172482071</v>
      </c>
      <c r="L1523" s="2">
        <f>DEGREES(ASIN((((COS(RADIANS('PV model'!$B$2))*COS(RADIANS(H1523))*COS(RADIANS(K1523)))+(SIN(RADIANS('PV model'!$B$2))*SIN(RADIANS(H1523)))))))</f>
        <v>-9.6591514383610608</v>
      </c>
      <c r="M1523" s="3">
        <f t="shared" si="257"/>
        <v>0</v>
      </c>
      <c r="N1523" s="2">
        <f t="shared" si="262"/>
        <v>87.912352139449851</v>
      </c>
      <c r="O1523" s="2">
        <f>IF('PV model'!$B$2&gt;0, 180-N1523,IF('PV model'!$B$2&lt;0,0-N1523,N1523))</f>
        <v>92.087647860550149</v>
      </c>
      <c r="P1523" s="2">
        <f>ABS(O1523-'PV model'!$B$5)</f>
        <v>112.91235213944985</v>
      </c>
      <c r="Q1523" s="3">
        <f t="shared" si="258"/>
        <v>99.65915143836105</v>
      </c>
      <c r="R1523" s="3">
        <f t="shared" si="263"/>
        <v>0</v>
      </c>
      <c r="S1523" s="3">
        <f t="shared" si="259"/>
        <v>0</v>
      </c>
      <c r="T1523" s="3">
        <f>(0.5*(1-COS(RADIANS(90-$X$3)))*(D1523+E1523)*'PV model'!$B$4)</f>
        <v>0</v>
      </c>
      <c r="U1523" s="3">
        <f t="shared" si="264"/>
        <v>0</v>
      </c>
      <c r="V1523" s="3">
        <f>('PV model'!$B$13*(U1523/1000)*(1-'PV model'!$B$14*((20+C1523)-25))*'PV model'!$B$10)/'PV model'!$B$12</f>
        <v>0</v>
      </c>
    </row>
    <row r="1524" spans="1:22" x14ac:dyDescent="0.2">
      <c r="A1524" s="10">
        <f t="shared" si="265"/>
        <v>64</v>
      </c>
      <c r="B1524" s="10">
        <f t="shared" si="266"/>
        <v>7</v>
      </c>
      <c r="C1524" s="23">
        <v>3.2</v>
      </c>
      <c r="D1524" s="24">
        <v>0</v>
      </c>
      <c r="E1524" s="24">
        <v>0</v>
      </c>
      <c r="F1524" s="48"/>
      <c r="G1524" s="48"/>
      <c r="H1524" s="1">
        <f t="shared" si="267"/>
        <v>-6.7730347194996847</v>
      </c>
      <c r="I1524" s="1">
        <f t="shared" si="260"/>
        <v>-12.240176689928328</v>
      </c>
      <c r="J1524" s="4">
        <f>B1524+('PV model'!$B$3/15)+(I1524/60)</f>
        <v>6.5193303885011948</v>
      </c>
      <c r="K1524" s="2">
        <f t="shared" si="261"/>
        <v>82.210044172482071</v>
      </c>
      <c r="L1524" s="2">
        <f>DEGREES(ASIN((((COS(RADIANS('PV model'!$B$2))*COS(RADIANS(H1524))*COS(RADIANS(K1524)))+(SIN(RADIANS('PV model'!$B$2))*SIN(RADIANS(H1524)))))))</f>
        <v>-1.2009317030605646</v>
      </c>
      <c r="M1524" s="3">
        <f t="shared" si="257"/>
        <v>0</v>
      </c>
      <c r="N1524" s="2">
        <f t="shared" si="262"/>
        <v>79.760503617326066</v>
      </c>
      <c r="O1524" s="2">
        <f>IF('PV model'!$B$2&gt;0, 180-N1524,IF('PV model'!$B$2&lt;0,0-N1524,N1524))</f>
        <v>100.23949638267393</v>
      </c>
      <c r="P1524" s="2">
        <f>ABS(O1524-'PV model'!$B$5)</f>
        <v>104.76050361732607</v>
      </c>
      <c r="Q1524" s="3">
        <f t="shared" si="258"/>
        <v>91.200931703060562</v>
      </c>
      <c r="R1524" s="3">
        <f t="shared" si="263"/>
        <v>0</v>
      </c>
      <c r="S1524" s="3">
        <f t="shared" si="259"/>
        <v>0</v>
      </c>
      <c r="T1524" s="3">
        <f>(0.5*(1-COS(RADIANS(90-$X$3)))*(D1524+E1524)*'PV model'!$B$4)</f>
        <v>0</v>
      </c>
      <c r="U1524" s="3">
        <f t="shared" si="264"/>
        <v>0</v>
      </c>
      <c r="V1524" s="3">
        <f>('PV model'!$B$13*(U1524/1000)*(1-'PV model'!$B$14*((20+C1524)-25))*'PV model'!$B$10)/'PV model'!$B$12</f>
        <v>0</v>
      </c>
    </row>
    <row r="1525" spans="1:22" x14ac:dyDescent="0.2">
      <c r="A1525" s="10">
        <f t="shared" si="265"/>
        <v>64</v>
      </c>
      <c r="B1525" s="10">
        <f t="shared" si="266"/>
        <v>8</v>
      </c>
      <c r="C1525" s="23">
        <v>3.8</v>
      </c>
      <c r="D1525" s="24">
        <v>0</v>
      </c>
      <c r="E1525" s="24">
        <v>6.1740000000000004</v>
      </c>
      <c r="F1525" s="48"/>
      <c r="G1525" s="48"/>
      <c r="H1525" s="1">
        <f t="shared" si="267"/>
        <v>-6.7730347194996847</v>
      </c>
      <c r="I1525" s="1">
        <f t="shared" si="260"/>
        <v>-12.240176689928328</v>
      </c>
      <c r="J1525" s="4">
        <f>B1525+('PV model'!$B$3/15)+(I1525/60)</f>
        <v>7.5193303885011948</v>
      </c>
      <c r="K1525" s="2">
        <f t="shared" si="261"/>
        <v>67.210044172482071</v>
      </c>
      <c r="L1525" s="2">
        <f>DEGREES(ASIN((((COS(RADIANS('PV model'!$B$2))*COS(RADIANS(H1525))*COS(RADIANS(K1525)))+(SIN(RADIANS('PV model'!$B$2))*SIN(RADIANS(H1525)))))))</f>
        <v>6.9309954357056585</v>
      </c>
      <c r="M1525" s="3">
        <f t="shared" si="257"/>
        <v>6.9309954357056585</v>
      </c>
      <c r="N1525" s="2">
        <f t="shared" si="262"/>
        <v>67.255270670177268</v>
      </c>
      <c r="O1525" s="2">
        <f>IF('PV model'!$B$2&gt;0, 180-N1525,IF('PV model'!$B$2&lt;0,0-N1525,N1525))</f>
        <v>112.74472932982273</v>
      </c>
      <c r="P1525" s="2">
        <f>ABS(O1525-'PV model'!$B$5)</f>
        <v>92.255270670177268</v>
      </c>
      <c r="Q1525" s="3">
        <f t="shared" si="258"/>
        <v>83.069004564294346</v>
      </c>
      <c r="R1525" s="3">
        <f t="shared" si="263"/>
        <v>0</v>
      </c>
      <c r="S1525" s="3">
        <f t="shared" si="259"/>
        <v>6.1740000000000004</v>
      </c>
      <c r="T1525" s="3">
        <f>(0.5*(1-COS(RADIANS(90-$X$3)))*(D1525+E1525)*'PV model'!$B$4)</f>
        <v>0</v>
      </c>
      <c r="U1525" s="3">
        <f t="shared" si="264"/>
        <v>6.1740000000000004</v>
      </c>
      <c r="V1525" s="3">
        <f>('PV model'!$B$13*(U1525/1000)*(1-'PV model'!$B$14*((20+C1525)-25))*'PV model'!$B$10)/'PV model'!$B$12</f>
        <v>0.62011537459199995</v>
      </c>
    </row>
    <row r="1526" spans="1:22" x14ac:dyDescent="0.2">
      <c r="A1526" s="10">
        <f t="shared" si="265"/>
        <v>64</v>
      </c>
      <c r="B1526" s="10">
        <f t="shared" si="266"/>
        <v>9</v>
      </c>
      <c r="C1526" s="23">
        <v>3.9</v>
      </c>
      <c r="D1526" s="24">
        <v>0</v>
      </c>
      <c r="E1526" s="24">
        <v>32.634</v>
      </c>
      <c r="F1526" s="48"/>
      <c r="G1526" s="48"/>
      <c r="H1526" s="1">
        <f t="shared" si="267"/>
        <v>-6.7730347194996847</v>
      </c>
      <c r="I1526" s="1">
        <f t="shared" si="260"/>
        <v>-12.240176689928328</v>
      </c>
      <c r="J1526" s="4">
        <f>B1526+('PV model'!$B$3/15)+(I1526/60)</f>
        <v>8.519330388501194</v>
      </c>
      <c r="K1526" s="2">
        <f t="shared" si="261"/>
        <v>52.210044172482093</v>
      </c>
      <c r="L1526" s="2">
        <f>DEGREES(ASIN((((COS(RADIANS('PV model'!$B$2))*COS(RADIANS(H1526))*COS(RADIANS(K1526)))+(SIN(RADIANS('PV model'!$B$2))*SIN(RADIANS(H1526)))))))</f>
        <v>14.327202498353303</v>
      </c>
      <c r="M1526" s="3">
        <f t="shared" si="257"/>
        <v>14.327202498353303</v>
      </c>
      <c r="N1526" s="2">
        <f t="shared" si="262"/>
        <v>54.089844646847446</v>
      </c>
      <c r="O1526" s="2">
        <f>IF('PV model'!$B$2&gt;0, 180-N1526,IF('PV model'!$B$2&lt;0,0-N1526,N1526))</f>
        <v>125.91015535315256</v>
      </c>
      <c r="P1526" s="2">
        <f>ABS(O1526-'PV model'!$B$5)</f>
        <v>79.089844646847439</v>
      </c>
      <c r="Q1526" s="3">
        <f t="shared" si="258"/>
        <v>75.672797501646698</v>
      </c>
      <c r="R1526" s="3">
        <f t="shared" si="263"/>
        <v>0</v>
      </c>
      <c r="S1526" s="3">
        <f t="shared" si="259"/>
        <v>32.634</v>
      </c>
      <c r="T1526" s="3">
        <f>(0.5*(1-COS(RADIANS(90-$X$3)))*(D1526+E1526)*'PV model'!$B$4)</f>
        <v>0</v>
      </c>
      <c r="U1526" s="3">
        <f t="shared" si="264"/>
        <v>32.634</v>
      </c>
      <c r="V1526" s="3">
        <f>('PV model'!$B$13*(U1526/1000)*(1-'PV model'!$B$14*((20+C1526)-25))*'PV model'!$B$10)/'PV model'!$B$12</f>
        <v>3.276447856416</v>
      </c>
    </row>
    <row r="1527" spans="1:22" x14ac:dyDescent="0.2">
      <c r="A1527" s="10">
        <f t="shared" si="265"/>
        <v>64</v>
      </c>
      <c r="B1527" s="10">
        <f t="shared" si="266"/>
        <v>10</v>
      </c>
      <c r="C1527" s="23">
        <v>4.8</v>
      </c>
      <c r="D1527" s="24">
        <v>0</v>
      </c>
      <c r="E1527" s="24">
        <v>64.385999999999996</v>
      </c>
      <c r="F1527" s="48"/>
      <c r="G1527" s="48"/>
      <c r="H1527" s="1">
        <f t="shared" si="267"/>
        <v>-6.7730347194996847</v>
      </c>
      <c r="I1527" s="1">
        <f t="shared" si="260"/>
        <v>-12.240176689928328</v>
      </c>
      <c r="J1527" s="4">
        <f>B1527+('PV model'!$B$3/15)+(I1527/60)</f>
        <v>9.519330388501194</v>
      </c>
      <c r="K1527" s="2">
        <f t="shared" si="261"/>
        <v>37.210044172482093</v>
      </c>
      <c r="L1527" s="2">
        <f>DEGREES(ASIN((((COS(RADIANS('PV model'!$B$2))*COS(RADIANS(H1527))*COS(RADIANS(K1527)))+(SIN(RADIANS('PV model'!$B$2))*SIN(RADIANS(H1527)))))))</f>
        <v>20.533601474377541</v>
      </c>
      <c r="M1527" s="3">
        <f t="shared" si="257"/>
        <v>20.533601474377541</v>
      </c>
      <c r="N1527" s="2">
        <f t="shared" si="262"/>
        <v>39.885818172220141</v>
      </c>
      <c r="O1527" s="2">
        <f>IF('PV model'!$B$2&gt;0, 180-N1527,IF('PV model'!$B$2&lt;0,0-N1527,N1527))</f>
        <v>140.11418182777987</v>
      </c>
      <c r="P1527" s="2">
        <f>ABS(O1527-'PV model'!$B$5)</f>
        <v>64.885818172220127</v>
      </c>
      <c r="Q1527" s="3">
        <f t="shared" si="258"/>
        <v>69.466398525622466</v>
      </c>
      <c r="R1527" s="3">
        <f t="shared" si="263"/>
        <v>0</v>
      </c>
      <c r="S1527" s="3">
        <f t="shared" si="259"/>
        <v>64.385999999999996</v>
      </c>
      <c r="T1527" s="3">
        <f>(0.5*(1-COS(RADIANS(90-$X$3)))*(D1527+E1527)*'PV model'!$B$4)</f>
        <v>0</v>
      </c>
      <c r="U1527" s="3">
        <f t="shared" si="264"/>
        <v>64.385999999999996</v>
      </c>
      <c r="V1527" s="3">
        <f>('PV model'!$B$13*(U1527/1000)*(1-'PV model'!$B$14*((20+C1527)-25))*'PV model'!$B$10)/'PV model'!$B$12</f>
        <v>6.4411733796479993</v>
      </c>
    </row>
    <row r="1528" spans="1:22" x14ac:dyDescent="0.2">
      <c r="A1528" s="10">
        <f t="shared" si="265"/>
        <v>64</v>
      </c>
      <c r="B1528" s="10">
        <f t="shared" si="266"/>
        <v>11</v>
      </c>
      <c r="C1528" s="23">
        <v>6.7</v>
      </c>
      <c r="D1528" s="24">
        <v>0</v>
      </c>
      <c r="E1528" s="24">
        <v>91.727999999999994</v>
      </c>
      <c r="F1528" s="48"/>
      <c r="G1528" s="48"/>
      <c r="H1528" s="1">
        <f t="shared" si="267"/>
        <v>-6.7730347194996847</v>
      </c>
      <c r="I1528" s="1">
        <f t="shared" si="260"/>
        <v>-12.240176689928328</v>
      </c>
      <c r="J1528" s="4">
        <f>B1528+('PV model'!$B$3/15)+(I1528/60)</f>
        <v>10.519330388501194</v>
      </c>
      <c r="K1528" s="2">
        <f t="shared" si="261"/>
        <v>22.210044172482093</v>
      </c>
      <c r="L1528" s="2">
        <f>DEGREES(ASIN((((COS(RADIANS('PV model'!$B$2))*COS(RADIANS(H1528))*COS(RADIANS(K1528)))+(SIN(RADIANS('PV model'!$B$2))*SIN(RADIANS(H1528)))))))</f>
        <v>25.05746844139512</v>
      </c>
      <c r="M1528" s="3">
        <f t="shared" si="257"/>
        <v>25.05746844139512</v>
      </c>
      <c r="N1528" s="2">
        <f t="shared" si="262"/>
        <v>24.479240838776409</v>
      </c>
      <c r="O1528" s="2">
        <f>IF('PV model'!$B$2&gt;0, 180-N1528,IF('PV model'!$B$2&lt;0,0-N1528,N1528))</f>
        <v>155.52075916122359</v>
      </c>
      <c r="P1528" s="2">
        <f>ABS(O1528-'PV model'!$B$5)</f>
        <v>49.479240838776406</v>
      </c>
      <c r="Q1528" s="3">
        <f t="shared" si="258"/>
        <v>64.942531558604884</v>
      </c>
      <c r="R1528" s="3">
        <f t="shared" si="263"/>
        <v>0</v>
      </c>
      <c r="S1528" s="3">
        <f t="shared" si="259"/>
        <v>91.727999999999994</v>
      </c>
      <c r="T1528" s="3">
        <f>(0.5*(1-COS(RADIANS(90-$X$3)))*(D1528+E1528)*'PV model'!$B$4)</f>
        <v>0</v>
      </c>
      <c r="U1528" s="3">
        <f t="shared" si="264"/>
        <v>91.727999999999994</v>
      </c>
      <c r="V1528" s="3">
        <f>('PV model'!$B$13*(U1528/1000)*(1-'PV model'!$B$14*((20+C1528)-25))*'PV model'!$B$10)/'PV model'!$B$12</f>
        <v>9.1067807900159981</v>
      </c>
    </row>
    <row r="1529" spans="1:22" x14ac:dyDescent="0.2">
      <c r="A1529" s="10">
        <f t="shared" si="265"/>
        <v>64</v>
      </c>
      <c r="B1529" s="10">
        <f t="shared" si="266"/>
        <v>12</v>
      </c>
      <c r="C1529" s="23">
        <v>7</v>
      </c>
      <c r="D1529" s="24">
        <v>0</v>
      </c>
      <c r="E1529" s="24">
        <v>109.36800000000001</v>
      </c>
      <c r="F1529" s="48"/>
      <c r="G1529" s="48"/>
      <c r="H1529" s="1">
        <f t="shared" si="267"/>
        <v>-6.7730347194996847</v>
      </c>
      <c r="I1529" s="1">
        <f t="shared" si="260"/>
        <v>-12.240176689928328</v>
      </c>
      <c r="J1529" s="4">
        <f>B1529+('PV model'!$B$3/15)+(I1529/60)</f>
        <v>11.519330388501194</v>
      </c>
      <c r="K1529" s="2">
        <f t="shared" si="261"/>
        <v>7.2100441724820907</v>
      </c>
      <c r="L1529" s="2">
        <f>DEGREES(ASIN((((COS(RADIANS('PV model'!$B$2))*COS(RADIANS(H1529))*COS(RADIANS(K1529)))+(SIN(RADIANS('PV model'!$B$2))*SIN(RADIANS(H1529)))))))</f>
        <v>27.439465826015123</v>
      </c>
      <c r="M1529" s="3">
        <f t="shared" si="257"/>
        <v>27.439465826015123</v>
      </c>
      <c r="N1529" s="2">
        <f t="shared" si="262"/>
        <v>8.0727216917723403</v>
      </c>
      <c r="O1529" s="2">
        <f>IF('PV model'!$B$2&gt;0, 180-N1529,IF('PV model'!$B$2&lt;0,0-N1529,N1529))</f>
        <v>171.92727830822767</v>
      </c>
      <c r="P1529" s="2">
        <f>ABS(O1529-'PV model'!$B$5)</f>
        <v>33.07272169177233</v>
      </c>
      <c r="Q1529" s="3">
        <f t="shared" si="258"/>
        <v>62.560534173984877</v>
      </c>
      <c r="R1529" s="3">
        <f t="shared" si="263"/>
        <v>0</v>
      </c>
      <c r="S1529" s="3">
        <f t="shared" si="259"/>
        <v>109.36800000000001</v>
      </c>
      <c r="T1529" s="3">
        <f>(0.5*(1-COS(RADIANS(90-$X$3)))*(D1529+E1529)*'PV model'!$B$4)</f>
        <v>0</v>
      </c>
      <c r="U1529" s="3">
        <f t="shared" si="264"/>
        <v>109.36800000000001</v>
      </c>
      <c r="V1529" s="3">
        <f>('PV model'!$B$13*(U1529/1000)*(1-'PV model'!$B$14*((20+C1529)-25))*'PV model'!$B$10)/'PV model'!$B$12</f>
        <v>10.84496587776</v>
      </c>
    </row>
    <row r="1530" spans="1:22" x14ac:dyDescent="0.2">
      <c r="A1530" s="10">
        <f t="shared" si="265"/>
        <v>64</v>
      </c>
      <c r="B1530" s="10">
        <f t="shared" si="266"/>
        <v>13</v>
      </c>
      <c r="C1530" s="23">
        <v>7.3</v>
      </c>
      <c r="D1530" s="24">
        <v>112.24499999999999</v>
      </c>
      <c r="E1530" s="24">
        <v>179.04599999999999</v>
      </c>
      <c r="F1530" s="48"/>
      <c r="G1530" s="48"/>
      <c r="H1530" s="1">
        <f t="shared" si="267"/>
        <v>-6.7730347194996847</v>
      </c>
      <c r="I1530" s="1">
        <f t="shared" si="260"/>
        <v>-12.240176689928328</v>
      </c>
      <c r="J1530" s="4">
        <f>B1530+('PV model'!$B$3/15)+(I1530/60)</f>
        <v>12.519330388501194</v>
      </c>
      <c r="K1530" s="2">
        <f t="shared" si="261"/>
        <v>-7.7899558275179093</v>
      </c>
      <c r="L1530" s="2">
        <f>DEGREES(ASIN((((COS(RADIANS('PV model'!$B$2))*COS(RADIANS(H1530))*COS(RADIANS(K1530)))+(SIN(RADIANS('PV model'!$B$2))*SIN(RADIANS(H1530)))))))</f>
        <v>27.391505472519423</v>
      </c>
      <c r="M1530" s="3">
        <f t="shared" si="257"/>
        <v>27.391505472519423</v>
      </c>
      <c r="N1530" s="2">
        <f t="shared" si="262"/>
        <v>-8.7191904966197704</v>
      </c>
      <c r="O1530" s="2">
        <f>IF('PV model'!$B$2&gt;0, 180-N1530,IF('PV model'!$B$2&lt;0,0-N1530,N1530))</f>
        <v>188.71919049661977</v>
      </c>
      <c r="P1530" s="2">
        <f>ABS(O1530-'PV model'!$B$5)</f>
        <v>16.280809503380226</v>
      </c>
      <c r="Q1530" s="3">
        <f t="shared" si="258"/>
        <v>62.60849452748058</v>
      </c>
      <c r="R1530" s="3">
        <f t="shared" si="263"/>
        <v>112.245</v>
      </c>
      <c r="S1530" s="3">
        <f t="shared" si="259"/>
        <v>217.05865533435227</v>
      </c>
      <c r="T1530" s="3">
        <f>(0.5*(1-COS(RADIANS(90-$X$3)))*(D1530+E1530)*'PV model'!$B$4)</f>
        <v>0</v>
      </c>
      <c r="U1530" s="3">
        <f t="shared" si="264"/>
        <v>329.30365533435224</v>
      </c>
      <c r="V1530" s="3">
        <f>('PV model'!$B$13*(U1530/1000)*(1-'PV model'!$B$14*((20+C1530)-25))*'PV model'!$B$10)/'PV model'!$B$12</f>
        <v>32.614355208059408</v>
      </c>
    </row>
    <row r="1531" spans="1:22" x14ac:dyDescent="0.2">
      <c r="A1531" s="10">
        <f t="shared" si="265"/>
        <v>64</v>
      </c>
      <c r="B1531" s="10">
        <f t="shared" si="266"/>
        <v>14</v>
      </c>
      <c r="C1531" s="23">
        <v>7.9</v>
      </c>
      <c r="D1531" s="24">
        <v>66.224549999999994</v>
      </c>
      <c r="E1531" s="24">
        <v>186.98400000000001</v>
      </c>
      <c r="F1531" s="48"/>
      <c r="G1531" s="48"/>
      <c r="H1531" s="1">
        <f t="shared" si="267"/>
        <v>-6.7730347194996847</v>
      </c>
      <c r="I1531" s="1">
        <f t="shared" si="260"/>
        <v>-12.240176689928328</v>
      </c>
      <c r="J1531" s="4">
        <f>B1531+('PV model'!$B$3/15)+(I1531/60)</f>
        <v>13.519330388501194</v>
      </c>
      <c r="K1531" s="2">
        <f t="shared" si="261"/>
        <v>-22.789955827517907</v>
      </c>
      <c r="L1531" s="2">
        <f>DEGREES(ASIN((((COS(RADIANS('PV model'!$B$2))*COS(RADIANS(H1531))*COS(RADIANS(K1531)))+(SIN(RADIANS('PV model'!$B$2))*SIN(RADIANS(H1531)))))))</f>
        <v>24.91975690865495</v>
      </c>
      <c r="M1531" s="3">
        <f t="shared" si="257"/>
        <v>24.91975690865495</v>
      </c>
      <c r="N1531" s="2">
        <f t="shared" si="262"/>
        <v>-25.096144849568198</v>
      </c>
      <c r="O1531" s="2">
        <f>IF('PV model'!$B$2&gt;0, 180-N1531,IF('PV model'!$B$2&lt;0,0-N1531,N1531))</f>
        <v>205.09614484956819</v>
      </c>
      <c r="P1531" s="2">
        <f>ABS(O1531-'PV model'!$B$5)</f>
        <v>9.6144849568190693E-2</v>
      </c>
      <c r="Q1531" s="3">
        <f t="shared" si="258"/>
        <v>65.080243091345054</v>
      </c>
      <c r="R1531" s="3">
        <f t="shared" si="263"/>
        <v>66.224549999999994</v>
      </c>
      <c r="S1531" s="3">
        <f t="shared" si="259"/>
        <v>214.17624497582474</v>
      </c>
      <c r="T1531" s="3">
        <f>(0.5*(1-COS(RADIANS(90-$X$3)))*(D1531+E1531)*'PV model'!$B$4)</f>
        <v>0</v>
      </c>
      <c r="U1531" s="3">
        <f t="shared" si="264"/>
        <v>280.40079497582474</v>
      </c>
      <c r="V1531" s="3">
        <f>('PV model'!$B$13*(U1531/1000)*(1-'PV model'!$B$14*((20+C1531)-25))*'PV model'!$B$10)/'PV model'!$B$12</f>
        <v>27.703728649580356</v>
      </c>
    </row>
    <row r="1532" spans="1:22" x14ac:dyDescent="0.2">
      <c r="A1532" s="10">
        <f t="shared" si="265"/>
        <v>64</v>
      </c>
      <c r="B1532" s="10">
        <f t="shared" si="266"/>
        <v>15</v>
      </c>
      <c r="C1532" s="23">
        <v>7.9</v>
      </c>
      <c r="D1532" s="24">
        <v>432.14324999999997</v>
      </c>
      <c r="E1532" s="24">
        <v>141.12</v>
      </c>
      <c r="F1532" s="48"/>
      <c r="G1532" s="48"/>
      <c r="H1532" s="1">
        <f t="shared" si="267"/>
        <v>-6.7730347194996847</v>
      </c>
      <c r="I1532" s="1">
        <f t="shared" si="260"/>
        <v>-12.240176689928328</v>
      </c>
      <c r="J1532" s="4">
        <f>B1532+('PV model'!$B$3/15)+(I1532/60)</f>
        <v>14.519330388501194</v>
      </c>
      <c r="K1532" s="2">
        <f t="shared" si="261"/>
        <v>-37.789955827517907</v>
      </c>
      <c r="L1532" s="2">
        <f>DEGREES(ASIN((((COS(RADIANS('PV model'!$B$2))*COS(RADIANS(H1532))*COS(RADIANS(K1532)))+(SIN(RADIANS('PV model'!$B$2))*SIN(RADIANS(H1532)))))))</f>
        <v>20.321715784965505</v>
      </c>
      <c r="M1532" s="3">
        <f t="shared" si="257"/>
        <v>20.321715784965505</v>
      </c>
      <c r="N1532" s="2">
        <f t="shared" si="262"/>
        <v>-40.457218680238526</v>
      </c>
      <c r="O1532" s="2">
        <f>IF('PV model'!$B$2&gt;0, 180-N1532,IF('PV model'!$B$2&lt;0,0-N1532,N1532))</f>
        <v>220.45721868023853</v>
      </c>
      <c r="P1532" s="2">
        <f>ABS(O1532-'PV model'!$B$5)</f>
        <v>15.457218680238526</v>
      </c>
      <c r="Q1532" s="3">
        <f t="shared" si="258"/>
        <v>69.678284215034495</v>
      </c>
      <c r="R1532" s="3">
        <f t="shared" si="263"/>
        <v>432.14325000000014</v>
      </c>
      <c r="S1532" s="3">
        <f t="shared" si="259"/>
        <v>179.93016084760163</v>
      </c>
      <c r="T1532" s="3">
        <f>(0.5*(1-COS(RADIANS(90-$X$3)))*(D1532+E1532)*'PV model'!$B$4)</f>
        <v>0</v>
      </c>
      <c r="U1532" s="3">
        <f t="shared" si="264"/>
        <v>612.07341084760174</v>
      </c>
      <c r="V1532" s="3">
        <f>('PV model'!$B$13*(U1532/1000)*(1-'PV model'!$B$14*((20+C1532)-25))*'PV model'!$B$10)/'PV model'!$B$12</f>
        <v>60.473136993805682</v>
      </c>
    </row>
    <row r="1533" spans="1:22" x14ac:dyDescent="0.2">
      <c r="A1533" s="10">
        <f t="shared" si="265"/>
        <v>64</v>
      </c>
      <c r="B1533" s="10">
        <f t="shared" si="266"/>
        <v>16</v>
      </c>
      <c r="C1533" s="23">
        <v>8</v>
      </c>
      <c r="D1533" s="24">
        <v>216.63284999999999</v>
      </c>
      <c r="E1533" s="24">
        <v>119.07</v>
      </c>
      <c r="F1533" s="48"/>
      <c r="G1533" s="48"/>
      <c r="H1533" s="1">
        <f t="shared" si="267"/>
        <v>-6.7730347194996847</v>
      </c>
      <c r="I1533" s="1">
        <f t="shared" si="260"/>
        <v>-12.240176689928328</v>
      </c>
      <c r="J1533" s="4">
        <f>B1533+('PV model'!$B$3/15)+(I1533/60)</f>
        <v>15.519330388501194</v>
      </c>
      <c r="K1533" s="2">
        <f t="shared" si="261"/>
        <v>-52.789955827517907</v>
      </c>
      <c r="L1533" s="2">
        <f>DEGREES(ASIN((((COS(RADIANS('PV model'!$B$2))*COS(RADIANS(H1533))*COS(RADIANS(K1533)))+(SIN(RADIANS('PV model'!$B$2))*SIN(RADIANS(H1533)))))))</f>
        <v>14.060284281349581</v>
      </c>
      <c r="M1533" s="3">
        <f t="shared" si="257"/>
        <v>14.060284281349581</v>
      </c>
      <c r="N1533" s="2">
        <f t="shared" si="262"/>
        <v>-54.616182394299983</v>
      </c>
      <c r="O1533" s="2">
        <f>IF('PV model'!$B$2&gt;0, 180-N1533,IF('PV model'!$B$2&lt;0,0-N1533,N1533))</f>
        <v>234.61618239429998</v>
      </c>
      <c r="P1533" s="2">
        <f>ABS(O1533-'PV model'!$B$5)</f>
        <v>29.616182394299983</v>
      </c>
      <c r="Q1533" s="3">
        <f t="shared" si="258"/>
        <v>75.939715718650419</v>
      </c>
      <c r="R1533" s="3">
        <f t="shared" si="263"/>
        <v>216.63285000000008</v>
      </c>
      <c r="S1533" s="3">
        <f t="shared" si="259"/>
        <v>143.94513230567631</v>
      </c>
      <c r="T1533" s="3">
        <f>(0.5*(1-COS(RADIANS(90-$X$3)))*(D1533+E1533)*'PV model'!$B$4)</f>
        <v>0</v>
      </c>
      <c r="U1533" s="3">
        <f t="shared" si="264"/>
        <v>360.57798230567641</v>
      </c>
      <c r="V1533" s="3">
        <f>('PV model'!$B$13*(U1533/1000)*(1-'PV model'!$B$14*((20+C1533)-25))*'PV model'!$B$10)/'PV model'!$B$12</f>
        <v>35.610854609940105</v>
      </c>
    </row>
    <row r="1534" spans="1:22" x14ac:dyDescent="0.2">
      <c r="A1534" s="10">
        <f t="shared" si="265"/>
        <v>64</v>
      </c>
      <c r="B1534" s="10">
        <f t="shared" si="266"/>
        <v>17</v>
      </c>
      <c r="C1534" s="23">
        <v>7.8</v>
      </c>
      <c r="D1534" s="24">
        <v>306.42885000000001</v>
      </c>
      <c r="E1534" s="24">
        <v>59.094000000000008</v>
      </c>
      <c r="F1534" s="48"/>
      <c r="G1534" s="48"/>
      <c r="H1534" s="1">
        <f t="shared" si="267"/>
        <v>-6.7730347194996847</v>
      </c>
      <c r="I1534" s="1">
        <f t="shared" si="260"/>
        <v>-12.240176689928328</v>
      </c>
      <c r="J1534" s="4">
        <f>B1534+('PV model'!$B$3/15)+(I1534/60)</f>
        <v>16.519330388501192</v>
      </c>
      <c r="K1534" s="2">
        <f t="shared" si="261"/>
        <v>-67.789955827517886</v>
      </c>
      <c r="L1534" s="2">
        <f>DEGREES(ASIN((((COS(RADIANS('PV model'!$B$2))*COS(RADIANS(H1534))*COS(RADIANS(K1534)))+(SIN(RADIANS('PV model'!$B$2))*SIN(RADIANS(H1534)))))))</f>
        <v>6.6275298320113976</v>
      </c>
      <c r="M1534" s="3">
        <f t="shared" si="257"/>
        <v>6.6275298320113976</v>
      </c>
      <c r="N1534" s="2">
        <f t="shared" si="262"/>
        <v>-67.748133766405417</v>
      </c>
      <c r="O1534" s="2">
        <f>IF('PV model'!$B$2&gt;0, 180-N1534,IF('PV model'!$B$2&lt;0,0-N1534,N1534))</f>
        <v>247.74813376640543</v>
      </c>
      <c r="P1534" s="2">
        <f>ABS(O1534-'PV model'!$B$5)</f>
        <v>42.748133766405431</v>
      </c>
      <c r="Q1534" s="3">
        <f t="shared" si="258"/>
        <v>83.37247016798861</v>
      </c>
      <c r="R1534" s="3">
        <f t="shared" si="263"/>
        <v>306.42884999999944</v>
      </c>
      <c r="S1534" s="3">
        <f t="shared" si="259"/>
        <v>70.148068005068936</v>
      </c>
      <c r="T1534" s="3">
        <f>(0.5*(1-COS(RADIANS(90-$X$3)))*(D1534+E1534)*'PV model'!$B$4)</f>
        <v>0</v>
      </c>
      <c r="U1534" s="3">
        <f t="shared" si="264"/>
        <v>376.57691800506836</v>
      </c>
      <c r="V1534" s="3">
        <f>('PV model'!$B$13*(U1534/1000)*(1-'PV model'!$B$14*((20+C1534)-25))*'PV model'!$B$10)/'PV model'!$B$12</f>
        <v>37.221031282080219</v>
      </c>
    </row>
    <row r="1535" spans="1:22" x14ac:dyDescent="0.2">
      <c r="A1535" s="10">
        <f t="shared" si="265"/>
        <v>64</v>
      </c>
      <c r="B1535" s="10">
        <f t="shared" si="266"/>
        <v>18</v>
      </c>
      <c r="C1535" s="23">
        <v>7.3</v>
      </c>
      <c r="D1535" s="24">
        <v>29.183699999999998</v>
      </c>
      <c r="E1535" s="24">
        <v>22.05</v>
      </c>
      <c r="F1535" s="48"/>
      <c r="G1535" s="48"/>
      <c r="H1535" s="1">
        <f t="shared" si="267"/>
        <v>-6.7730347194996847</v>
      </c>
      <c r="I1535" s="1">
        <f t="shared" si="260"/>
        <v>-12.240176689928328</v>
      </c>
      <c r="J1535" s="4">
        <f>B1535+('PV model'!$B$3/15)+(I1535/60)</f>
        <v>17.519330388501192</v>
      </c>
      <c r="K1535" s="2">
        <f t="shared" si="261"/>
        <v>-82.789955827517886</v>
      </c>
      <c r="L1535" s="2">
        <f>DEGREES(ASIN((((COS(RADIANS('PV model'!$B$2))*COS(RADIANS(H1535))*COS(RADIANS(K1535)))+(SIN(RADIANS('PV model'!$B$2))*SIN(RADIANS(H1535)))))))</f>
        <v>-1.5244050315129136</v>
      </c>
      <c r="M1535" s="3">
        <f t="shared" si="257"/>
        <v>0</v>
      </c>
      <c r="N1535" s="2">
        <f t="shared" si="262"/>
        <v>-80.237068365109096</v>
      </c>
      <c r="O1535" s="2">
        <f>IF('PV model'!$B$2&gt;0, 180-N1535,IF('PV model'!$B$2&lt;0,0-N1535,N1535))</f>
        <v>260.23706836510911</v>
      </c>
      <c r="P1535" s="2">
        <f>ABS(O1535-'PV model'!$B$5)</f>
        <v>55.23706836510911</v>
      </c>
      <c r="Q1535" s="3">
        <f t="shared" si="258"/>
        <v>91.524405031512913</v>
      </c>
      <c r="R1535" s="3">
        <f t="shared" si="263"/>
        <v>29.183700000000016</v>
      </c>
      <c r="S1535" s="3">
        <f t="shared" si="259"/>
        <v>25.240452871942242</v>
      </c>
      <c r="T1535" s="3">
        <f>(0.5*(1-COS(RADIANS(90-$X$3)))*(D1535+E1535)*'PV model'!$B$4)</f>
        <v>0</v>
      </c>
      <c r="U1535" s="3">
        <f t="shared" si="264"/>
        <v>54.424152871942255</v>
      </c>
      <c r="V1535" s="3">
        <f>('PV model'!$B$13*(U1535/1000)*(1-'PV model'!$B$14*((20+C1535)-25))*'PV model'!$B$10)/'PV model'!$B$12</f>
        <v>5.3901881285254181</v>
      </c>
    </row>
    <row r="1536" spans="1:22" x14ac:dyDescent="0.2">
      <c r="A1536" s="10">
        <f t="shared" si="265"/>
        <v>64</v>
      </c>
      <c r="B1536" s="10">
        <f t="shared" si="266"/>
        <v>19</v>
      </c>
      <c r="C1536" s="23">
        <v>7</v>
      </c>
      <c r="D1536" s="24">
        <v>0</v>
      </c>
      <c r="E1536" s="24">
        <v>0</v>
      </c>
      <c r="F1536" s="48"/>
      <c r="G1536" s="48"/>
      <c r="H1536" s="1">
        <f t="shared" si="267"/>
        <v>-6.7730347194996847</v>
      </c>
      <c r="I1536" s="1">
        <f t="shared" si="260"/>
        <v>-12.240176689928328</v>
      </c>
      <c r="J1536" s="4">
        <f>B1536+('PV model'!$B$3/15)+(I1536/60)</f>
        <v>18.519330388501192</v>
      </c>
      <c r="K1536" s="2">
        <f t="shared" si="261"/>
        <v>-97.789955827517886</v>
      </c>
      <c r="L1536" s="2">
        <f>DEGREES(ASIN((((COS(RADIANS('PV model'!$B$2))*COS(RADIANS(H1536))*COS(RADIANS(K1536)))+(SIN(RADIANS('PV model'!$B$2))*SIN(RADIANS(H1536)))))))</f>
        <v>-9.9873450272008402</v>
      </c>
      <c r="M1536" s="3">
        <f t="shared" si="257"/>
        <v>0</v>
      </c>
      <c r="N1536" s="2">
        <f t="shared" si="262"/>
        <v>-87.432120492227511</v>
      </c>
      <c r="O1536" s="2">
        <f>IF('PV model'!$B$2&gt;0, 180-N1536,IF('PV model'!$B$2&lt;0,0-N1536,N1536))</f>
        <v>267.43212049222751</v>
      </c>
      <c r="P1536" s="2">
        <f>ABS(O1536-'PV model'!$B$5)</f>
        <v>62.432120492227511</v>
      </c>
      <c r="Q1536" s="3">
        <f t="shared" si="258"/>
        <v>99.987345027200845</v>
      </c>
      <c r="R1536" s="3">
        <f t="shared" si="263"/>
        <v>0</v>
      </c>
      <c r="S1536" s="3">
        <f t="shared" si="259"/>
        <v>0</v>
      </c>
      <c r="T1536" s="3">
        <f>(0.5*(1-COS(RADIANS(90-$X$3)))*(D1536+E1536)*'PV model'!$B$4)</f>
        <v>0</v>
      </c>
      <c r="U1536" s="3">
        <f t="shared" si="264"/>
        <v>0</v>
      </c>
      <c r="V1536" s="3">
        <f>('PV model'!$B$13*(U1536/1000)*(1-'PV model'!$B$14*((20+C1536)-25))*'PV model'!$B$10)/'PV model'!$B$12</f>
        <v>0</v>
      </c>
    </row>
    <row r="1537" spans="1:22" x14ac:dyDescent="0.2">
      <c r="A1537" s="10">
        <f t="shared" si="265"/>
        <v>64</v>
      </c>
      <c r="B1537" s="10">
        <f t="shared" si="266"/>
        <v>20</v>
      </c>
      <c r="C1537" s="23">
        <v>6.8</v>
      </c>
      <c r="D1537" s="24">
        <v>0</v>
      </c>
      <c r="E1537" s="24">
        <v>0</v>
      </c>
      <c r="F1537" s="48"/>
      <c r="G1537" s="48"/>
      <c r="H1537" s="1">
        <f t="shared" si="267"/>
        <v>-6.7730347194996847</v>
      </c>
      <c r="I1537" s="1">
        <f t="shared" si="260"/>
        <v>-12.240176689928328</v>
      </c>
      <c r="J1537" s="4">
        <f>B1537+('PV model'!$B$3/15)+(I1537/60)</f>
        <v>19.519330388501192</v>
      </c>
      <c r="K1537" s="2">
        <f t="shared" si="261"/>
        <v>-112.78995582751789</v>
      </c>
      <c r="L1537" s="2">
        <f>DEGREES(ASIN((((COS(RADIANS('PV model'!$B$2))*COS(RADIANS(H1537))*COS(RADIANS(K1537)))+(SIN(RADIANS('PV model'!$B$2))*SIN(RADIANS(H1537)))))))</f>
        <v>-18.364629835790648</v>
      </c>
      <c r="M1537" s="3">
        <f t="shared" si="257"/>
        <v>0</v>
      </c>
      <c r="N1537" s="2">
        <f t="shared" si="262"/>
        <v>-74.714615466544004</v>
      </c>
      <c r="O1537" s="2">
        <f>IF('PV model'!$B$2&gt;0, 180-N1537,IF('PV model'!$B$2&lt;0,0-N1537,N1537))</f>
        <v>254.71461546654399</v>
      </c>
      <c r="P1537" s="2">
        <f>ABS(O1537-'PV model'!$B$5)</f>
        <v>49.714615466543989</v>
      </c>
      <c r="Q1537" s="3">
        <f t="shared" si="258"/>
        <v>108.36462983579065</v>
      </c>
      <c r="R1537" s="3">
        <f t="shared" si="263"/>
        <v>0</v>
      </c>
      <c r="S1537" s="3">
        <f t="shared" si="259"/>
        <v>0</v>
      </c>
      <c r="T1537" s="3">
        <f>(0.5*(1-COS(RADIANS(90-$X$3)))*(D1537+E1537)*'PV model'!$B$4)</f>
        <v>0</v>
      </c>
      <c r="U1537" s="3">
        <f t="shared" si="264"/>
        <v>0</v>
      </c>
      <c r="V1537" s="3">
        <f>('PV model'!$B$13*(U1537/1000)*(1-'PV model'!$B$14*((20+C1537)-25))*'PV model'!$B$10)/'PV model'!$B$12</f>
        <v>0</v>
      </c>
    </row>
    <row r="1538" spans="1:22" x14ac:dyDescent="0.2">
      <c r="A1538" s="10">
        <f t="shared" si="265"/>
        <v>64</v>
      </c>
      <c r="B1538" s="10">
        <f t="shared" si="266"/>
        <v>21</v>
      </c>
      <c r="C1538" s="23">
        <v>6.9</v>
      </c>
      <c r="D1538" s="24">
        <v>0</v>
      </c>
      <c r="E1538" s="24">
        <v>0</v>
      </c>
      <c r="F1538" s="48"/>
      <c r="G1538" s="48"/>
      <c r="H1538" s="1">
        <f t="shared" si="267"/>
        <v>-6.7730347194996847</v>
      </c>
      <c r="I1538" s="1">
        <f t="shared" si="260"/>
        <v>-12.240176689928328</v>
      </c>
      <c r="J1538" s="4">
        <f>B1538+('PV model'!$B$3/15)+(I1538/60)</f>
        <v>20.519330388501192</v>
      </c>
      <c r="K1538" s="2">
        <f t="shared" si="261"/>
        <v>-127.78995582751789</v>
      </c>
      <c r="L1538" s="2">
        <f>DEGREES(ASIN((((COS(RADIANS('PV model'!$B$2))*COS(RADIANS(H1538))*COS(RADIANS(K1538)))+(SIN(RADIANS('PV model'!$B$2))*SIN(RADIANS(H1538)))))))</f>
        <v>-26.221874845033891</v>
      </c>
      <c r="M1538" s="3">
        <f t="shared" si="257"/>
        <v>0</v>
      </c>
      <c r="N1538" s="2">
        <f t="shared" si="262"/>
        <v>-61.017780937393169</v>
      </c>
      <c r="O1538" s="2">
        <f>IF('PV model'!$B$2&gt;0, 180-N1538,IF('PV model'!$B$2&lt;0,0-N1538,N1538))</f>
        <v>241.01778093739318</v>
      </c>
      <c r="P1538" s="2">
        <f>ABS(O1538-'PV model'!$B$5)</f>
        <v>36.017780937393184</v>
      </c>
      <c r="Q1538" s="3">
        <f t="shared" si="258"/>
        <v>116.22187484503389</v>
      </c>
      <c r="R1538" s="3">
        <f t="shared" si="263"/>
        <v>0</v>
      </c>
      <c r="S1538" s="3">
        <f t="shared" si="259"/>
        <v>0</v>
      </c>
      <c r="T1538" s="3">
        <f>(0.5*(1-COS(RADIANS(90-$X$3)))*(D1538+E1538)*'PV model'!$B$4)</f>
        <v>0</v>
      </c>
      <c r="U1538" s="3">
        <f t="shared" si="264"/>
        <v>0</v>
      </c>
      <c r="V1538" s="3">
        <f>('PV model'!$B$13*(U1538/1000)*(1-'PV model'!$B$14*((20+C1538)-25))*'PV model'!$B$10)/'PV model'!$B$12</f>
        <v>0</v>
      </c>
    </row>
    <row r="1539" spans="1:22" x14ac:dyDescent="0.2">
      <c r="A1539" s="10">
        <f t="shared" si="265"/>
        <v>64</v>
      </c>
      <c r="B1539" s="10">
        <f t="shared" si="266"/>
        <v>22</v>
      </c>
      <c r="C1539" s="23">
        <v>7.2</v>
      </c>
      <c r="D1539" s="24">
        <v>0</v>
      </c>
      <c r="E1539" s="24">
        <v>0</v>
      </c>
      <c r="F1539" s="48"/>
      <c r="G1539" s="48"/>
      <c r="H1539" s="1">
        <f t="shared" si="267"/>
        <v>-6.7730347194996847</v>
      </c>
      <c r="I1539" s="1">
        <f t="shared" si="260"/>
        <v>-12.240176689928328</v>
      </c>
      <c r="J1539" s="4">
        <f>B1539+('PV model'!$B$3/15)+(I1539/60)</f>
        <v>21.519330388501192</v>
      </c>
      <c r="K1539" s="2">
        <f t="shared" si="261"/>
        <v>-142.78995582751787</v>
      </c>
      <c r="L1539" s="2">
        <f>DEGREES(ASIN((((COS(RADIANS('PV model'!$B$2))*COS(RADIANS(H1539))*COS(RADIANS(K1539)))+(SIN(RADIANS('PV model'!$B$2))*SIN(RADIANS(H1539)))))))</f>
        <v>-33.034639546588004</v>
      </c>
      <c r="M1539" s="3">
        <f t="shared" si="257"/>
        <v>0</v>
      </c>
      <c r="N1539" s="2">
        <f t="shared" si="262"/>
        <v>-45.751268894404255</v>
      </c>
      <c r="O1539" s="2">
        <f>IF('PV model'!$B$2&gt;0, 180-N1539,IF('PV model'!$B$2&lt;0,0-N1539,N1539))</f>
        <v>225.75126889440426</v>
      </c>
      <c r="P1539" s="2">
        <f>ABS(O1539-'PV model'!$B$5)</f>
        <v>20.751268894404262</v>
      </c>
      <c r="Q1539" s="3">
        <f t="shared" si="258"/>
        <v>123.03463954658802</v>
      </c>
      <c r="R1539" s="3">
        <f t="shared" si="263"/>
        <v>0</v>
      </c>
      <c r="S1539" s="3">
        <f t="shared" si="259"/>
        <v>0</v>
      </c>
      <c r="T1539" s="3">
        <f>(0.5*(1-COS(RADIANS(90-$X$3)))*(D1539+E1539)*'PV model'!$B$4)</f>
        <v>0</v>
      </c>
      <c r="U1539" s="3">
        <f t="shared" si="264"/>
        <v>0</v>
      </c>
      <c r="V1539" s="3">
        <f>('PV model'!$B$13*(U1539/1000)*(1-'PV model'!$B$14*((20+C1539)-25))*'PV model'!$B$10)/'PV model'!$B$12</f>
        <v>0</v>
      </c>
    </row>
    <row r="1540" spans="1:22" x14ac:dyDescent="0.2">
      <c r="A1540" s="10">
        <f t="shared" si="265"/>
        <v>64</v>
      </c>
      <c r="B1540" s="10">
        <f t="shared" si="266"/>
        <v>23</v>
      </c>
      <c r="C1540" s="23">
        <v>7.2</v>
      </c>
      <c r="D1540" s="24">
        <v>0</v>
      </c>
      <c r="E1540" s="24">
        <v>0</v>
      </c>
      <c r="F1540" s="48"/>
      <c r="G1540" s="48"/>
      <c r="H1540" s="1">
        <f t="shared" si="267"/>
        <v>-6.7730347194996847</v>
      </c>
      <c r="I1540" s="1">
        <f t="shared" si="260"/>
        <v>-12.240176689928328</v>
      </c>
      <c r="J1540" s="4">
        <f>B1540+('PV model'!$B$3/15)+(I1540/60)</f>
        <v>22.519330388501192</v>
      </c>
      <c r="K1540" s="2">
        <f t="shared" si="261"/>
        <v>-157.78995582751787</v>
      </c>
      <c r="L1540" s="2">
        <f>DEGREES(ASIN((((COS(RADIANS('PV model'!$B$2))*COS(RADIANS(H1540))*COS(RADIANS(K1540)))+(SIN(RADIANS('PV model'!$B$2))*SIN(RADIANS(H1540)))))))</f>
        <v>-38.164139821645762</v>
      </c>
      <c r="M1540" s="3">
        <f t="shared" si="257"/>
        <v>0</v>
      </c>
      <c r="N1540" s="2">
        <f t="shared" si="262"/>
        <v>-28.51674662785528</v>
      </c>
      <c r="O1540" s="2">
        <f>IF('PV model'!$B$2&gt;0, 180-N1540,IF('PV model'!$B$2&lt;0,0-N1540,N1540))</f>
        <v>208.51674662785527</v>
      </c>
      <c r="P1540" s="2">
        <f>ABS(O1540-'PV model'!$B$5)</f>
        <v>3.5167466278552695</v>
      </c>
      <c r="Q1540" s="3">
        <f t="shared" si="258"/>
        <v>128.16413982164576</v>
      </c>
      <c r="R1540" s="3">
        <f t="shared" si="263"/>
        <v>0</v>
      </c>
      <c r="S1540" s="3">
        <f t="shared" si="259"/>
        <v>0</v>
      </c>
      <c r="T1540" s="3">
        <f>(0.5*(1-COS(RADIANS(90-$X$3)))*(D1540+E1540)*'PV model'!$B$4)</f>
        <v>0</v>
      </c>
      <c r="U1540" s="3">
        <f t="shared" si="264"/>
        <v>0</v>
      </c>
      <c r="V1540" s="3">
        <f>('PV model'!$B$13*(U1540/1000)*(1-'PV model'!$B$14*((20+C1540)-25))*'PV model'!$B$10)/'PV model'!$B$12</f>
        <v>0</v>
      </c>
    </row>
    <row r="1541" spans="1:22" x14ac:dyDescent="0.2">
      <c r="A1541" s="10">
        <f t="shared" si="265"/>
        <v>64</v>
      </c>
      <c r="B1541" s="10">
        <f t="shared" si="266"/>
        <v>24</v>
      </c>
      <c r="C1541" s="23">
        <v>7.1</v>
      </c>
      <c r="D1541" s="24">
        <v>0</v>
      </c>
      <c r="E1541" s="24">
        <v>0</v>
      </c>
      <c r="F1541" s="48"/>
      <c r="G1541" s="48"/>
      <c r="H1541" s="1">
        <f t="shared" si="267"/>
        <v>-6.7730347194996847</v>
      </c>
      <c r="I1541" s="1">
        <f t="shared" si="260"/>
        <v>-12.240176689928328</v>
      </c>
      <c r="J1541" s="4">
        <f>B1541+('PV model'!$B$3/15)+(I1541/60)</f>
        <v>23.519330388501192</v>
      </c>
      <c r="K1541" s="2">
        <f t="shared" si="261"/>
        <v>-172.78995582751787</v>
      </c>
      <c r="L1541" s="2">
        <f>DEGREES(ASIN((((COS(RADIANS('PV model'!$B$2))*COS(RADIANS(H1541))*COS(RADIANS(K1541)))+(SIN(RADIANS('PV model'!$B$2))*SIN(RADIANS(H1541)))))))</f>
        <v>-40.934858167858309</v>
      </c>
      <c r="M1541" s="3">
        <f t="shared" si="257"/>
        <v>0</v>
      </c>
      <c r="N1541" s="2">
        <f t="shared" si="262"/>
        <v>-9.4957873195493647</v>
      </c>
      <c r="O1541" s="2">
        <f>IF('PV model'!$B$2&gt;0, 180-N1541,IF('PV model'!$B$2&lt;0,0-N1541,N1541))</f>
        <v>189.49578731954938</v>
      </c>
      <c r="P1541" s="2">
        <f>ABS(O1541-'PV model'!$B$5)</f>
        <v>15.504212680450621</v>
      </c>
      <c r="Q1541" s="3">
        <f t="shared" si="258"/>
        <v>130.93485816785829</v>
      </c>
      <c r="R1541" s="3">
        <f t="shared" si="263"/>
        <v>0</v>
      </c>
      <c r="S1541" s="3">
        <f t="shared" si="259"/>
        <v>0</v>
      </c>
      <c r="T1541" s="3">
        <f>(0.5*(1-COS(RADIANS(90-$X$3)))*(D1541+E1541)*'PV model'!$B$4)</f>
        <v>0</v>
      </c>
      <c r="U1541" s="3">
        <f t="shared" si="264"/>
        <v>0</v>
      </c>
      <c r="V1541" s="3">
        <f>('PV model'!$B$13*(U1541/1000)*(1-'PV model'!$B$14*((20+C1541)-25))*'PV model'!$B$10)/'PV model'!$B$12</f>
        <v>0</v>
      </c>
    </row>
    <row r="1542" spans="1:22" x14ac:dyDescent="0.2">
      <c r="A1542" s="10">
        <f t="shared" si="265"/>
        <v>65</v>
      </c>
      <c r="B1542" s="10">
        <f t="shared" si="266"/>
        <v>1</v>
      </c>
      <c r="C1542" s="23">
        <v>6.9</v>
      </c>
      <c r="D1542" s="24">
        <v>0</v>
      </c>
      <c r="E1542" s="24">
        <v>0</v>
      </c>
      <c r="F1542" s="48"/>
      <c r="G1542" s="48"/>
      <c r="H1542" s="1">
        <f t="shared" si="267"/>
        <v>-6.3853122610152679</v>
      </c>
      <c r="I1542" s="1">
        <f t="shared" si="260"/>
        <v>-12.014631116601601</v>
      </c>
      <c r="J1542" s="4">
        <f>B1542+('PV model'!$B$3/15)+(I1542/60)</f>
        <v>0.52308948138997335</v>
      </c>
      <c r="K1542" s="2">
        <f t="shared" si="261"/>
        <v>172.15365777915039</v>
      </c>
      <c r="L1542" s="2">
        <f>DEGREES(ASIN((((COS(RADIANS('PV model'!$B$2))*COS(RADIANS(H1542))*COS(RADIANS(K1542)))+(SIN(RADIANS('PV model'!$B$2))*SIN(RADIANS(H1542)))))))</f>
        <v>-40.487119491911486</v>
      </c>
      <c r="M1542" s="3">
        <f t="shared" ref="M1542:M1605" si="268">IF(L1542&gt;0, L1542, 0)</f>
        <v>0</v>
      </c>
      <c r="N1542" s="2">
        <f t="shared" si="262"/>
        <v>10.275622218440637</v>
      </c>
      <c r="O1542" s="2">
        <f>IF('PV model'!$B$2&gt;0, 180-N1542,IF('PV model'!$B$2&lt;0,0-N1542,N1542))</f>
        <v>169.72437778155935</v>
      </c>
      <c r="P1542" s="2">
        <f>ABS(O1542-'PV model'!$B$5)</f>
        <v>35.275622218440645</v>
      </c>
      <c r="Q1542" s="3">
        <f t="shared" ref="Q1542:Q1605" si="269">DEGREES(ACOS((SIN(RADIANS(L1542))*COS(RADIANS(90-$X$3))+COS(RADIANS(L1542))*COS(RADIANS(P1542))*SIN(RADIANS(90-$X$3)))))</f>
        <v>130.4871194919115</v>
      </c>
      <c r="R1542" s="3">
        <f t="shared" si="263"/>
        <v>0</v>
      </c>
      <c r="S1542" s="3">
        <f t="shared" ref="S1542:S1605" si="270">IF($Z$3=TRUE, IF(E1542=0,0,E1542*(0.5*(1+COS(RADIANS(90-$X$3))*(1+(1-(E1542^2/(D1542+E1542)^2))*(SIN(RADIANS(0.5*$X$3))^3)))*(1+(1-(E1542^2/(D1542+E1542)^2))*(COS(RADIANS(Q1542))^2)*(SIN(RADIANS(90-L1542))^3)))), IF(E1542=0,0,E1542*(0.5*(1+COS(RADIANS(90-$X$3))))))</f>
        <v>0</v>
      </c>
      <c r="T1542" s="3">
        <f>(0.5*(1-COS(RADIANS(90-$X$3)))*(D1542+E1542)*'PV model'!$B$4)</f>
        <v>0</v>
      </c>
      <c r="U1542" s="3">
        <f t="shared" si="264"/>
        <v>0</v>
      </c>
      <c r="V1542" s="3">
        <f>('PV model'!$B$13*(U1542/1000)*(1-'PV model'!$B$14*((20+C1542)-25))*'PV model'!$B$10)/'PV model'!$B$12</f>
        <v>0</v>
      </c>
    </row>
    <row r="1543" spans="1:22" x14ac:dyDescent="0.2">
      <c r="A1543" s="10">
        <f t="shared" si="265"/>
        <v>65</v>
      </c>
      <c r="B1543" s="10">
        <f t="shared" si="266"/>
        <v>2</v>
      </c>
      <c r="C1543" s="23">
        <v>7.7</v>
      </c>
      <c r="D1543" s="24">
        <v>0</v>
      </c>
      <c r="E1543" s="24">
        <v>0</v>
      </c>
      <c r="F1543" s="48"/>
      <c r="G1543" s="48"/>
      <c r="H1543" s="1">
        <f t="shared" si="267"/>
        <v>-6.3853122610152679</v>
      </c>
      <c r="I1543" s="1">
        <f t="shared" ref="I1543:I1606" si="271">9.87*SIN(RADIANS(1.978*A1543-160.22))-7.53*COS(RADIANS(0.989*A1543-80.11))-1.5*SIN((RADIANS(0.989*A1543-80.11)))</f>
        <v>-12.014631116601601</v>
      </c>
      <c r="J1543" s="4">
        <f>B1543+('PV model'!$B$3/15)+(I1543/60)</f>
        <v>1.5230894813899734</v>
      </c>
      <c r="K1543" s="2">
        <f t="shared" ref="K1543:K1606" si="272">15*(12-J1543)</f>
        <v>157.15365777915039</v>
      </c>
      <c r="L1543" s="2">
        <f>DEGREES(ASIN((((COS(RADIANS('PV model'!$B$2))*COS(RADIANS(H1543))*COS(RADIANS(K1543)))+(SIN(RADIANS('PV model'!$B$2))*SIN(RADIANS(H1543)))))))</f>
        <v>-37.617547579515374</v>
      </c>
      <c r="M1543" s="3">
        <f t="shared" si="268"/>
        <v>0</v>
      </c>
      <c r="N1543" s="2">
        <f t="shared" ref="N1543:N1606" si="273">DEGREES(ASIN((COS(RADIANS(H1543))*SIN(RADIANS(K1543)))/COS(RADIANS(L1543))))</f>
        <v>29.151744674794834</v>
      </c>
      <c r="O1543" s="2">
        <f>IF('PV model'!$B$2&gt;0, 180-N1543,IF('PV model'!$B$2&lt;0,0-N1543,N1543))</f>
        <v>150.84825532520517</v>
      </c>
      <c r="P1543" s="2">
        <f>ABS(O1543-'PV model'!$B$5)</f>
        <v>54.151744674794827</v>
      </c>
      <c r="Q1543" s="3">
        <f t="shared" si="269"/>
        <v>127.61754757951537</v>
      </c>
      <c r="R1543" s="3">
        <f t="shared" ref="R1543:R1606" si="274">IF(D1543=0,0,D1543*COS(RADIANS(Q1543))/SIN(RADIANS(L1543)))</f>
        <v>0</v>
      </c>
      <c r="S1543" s="3">
        <f t="shared" si="270"/>
        <v>0</v>
      </c>
      <c r="T1543" s="3">
        <f>(0.5*(1-COS(RADIANS(90-$X$3)))*(D1543+E1543)*'PV model'!$B$4)</f>
        <v>0</v>
      </c>
      <c r="U1543" s="3">
        <f t="shared" ref="U1543:U1606" si="275">R1543+S1543+T1543</f>
        <v>0</v>
      </c>
      <c r="V1543" s="3">
        <f>('PV model'!$B$13*(U1543/1000)*(1-'PV model'!$B$14*((20+C1543)-25))*'PV model'!$B$10)/'PV model'!$B$12</f>
        <v>0</v>
      </c>
    </row>
    <row r="1544" spans="1:22" x14ac:dyDescent="0.2">
      <c r="A1544" s="10">
        <f t="shared" ref="A1544:A1607" si="276">IF(B1544&gt;1,A1543,A1543+1)</f>
        <v>65</v>
      </c>
      <c r="B1544" s="10">
        <f t="shared" ref="B1544:B1607" si="277">IF(B1543&lt;24,B1543+1,1)</f>
        <v>3</v>
      </c>
      <c r="C1544" s="23">
        <v>7.1</v>
      </c>
      <c r="D1544" s="24">
        <v>0</v>
      </c>
      <c r="E1544" s="24">
        <v>0</v>
      </c>
      <c r="F1544" s="48"/>
      <c r="G1544" s="48"/>
      <c r="H1544" s="1">
        <f t="shared" ref="H1544:H1607" si="278">(23.465*SIN(RADIANS(280.1+0.9863*A1544)))</f>
        <v>-6.3853122610152679</v>
      </c>
      <c r="I1544" s="1">
        <f t="shared" si="271"/>
        <v>-12.014631116601601</v>
      </c>
      <c r="J1544" s="4">
        <f>B1544+('PV model'!$B$3/15)+(I1544/60)</f>
        <v>2.5230894813899734</v>
      </c>
      <c r="K1544" s="2">
        <f t="shared" si="272"/>
        <v>142.15365777915039</v>
      </c>
      <c r="L1544" s="2">
        <f>DEGREES(ASIN((((COS(RADIANS('PV model'!$B$2))*COS(RADIANS(H1544))*COS(RADIANS(K1544)))+(SIN(RADIANS('PV model'!$B$2))*SIN(RADIANS(H1544)))))))</f>
        <v>-32.421776848339761</v>
      </c>
      <c r="M1544" s="3">
        <f t="shared" si="268"/>
        <v>0</v>
      </c>
      <c r="N1544" s="2">
        <f t="shared" si="273"/>
        <v>46.247534962921044</v>
      </c>
      <c r="O1544" s="2">
        <f>IF('PV model'!$B$2&gt;0, 180-N1544,IF('PV model'!$B$2&lt;0,0-N1544,N1544))</f>
        <v>133.75246503707896</v>
      </c>
      <c r="P1544" s="2">
        <f>ABS(O1544-'PV model'!$B$5)</f>
        <v>71.247534962921037</v>
      </c>
      <c r="Q1544" s="3">
        <f t="shared" si="269"/>
        <v>122.42177684833977</v>
      </c>
      <c r="R1544" s="3">
        <f t="shared" si="274"/>
        <v>0</v>
      </c>
      <c r="S1544" s="3">
        <f t="shared" si="270"/>
        <v>0</v>
      </c>
      <c r="T1544" s="3">
        <f>(0.5*(1-COS(RADIANS(90-$X$3)))*(D1544+E1544)*'PV model'!$B$4)</f>
        <v>0</v>
      </c>
      <c r="U1544" s="3">
        <f t="shared" si="275"/>
        <v>0</v>
      </c>
      <c r="V1544" s="3">
        <f>('PV model'!$B$13*(U1544/1000)*(1-'PV model'!$B$14*((20+C1544)-25))*'PV model'!$B$10)/'PV model'!$B$12</f>
        <v>0</v>
      </c>
    </row>
    <row r="1545" spans="1:22" x14ac:dyDescent="0.2">
      <c r="A1545" s="10">
        <f t="shared" si="276"/>
        <v>65</v>
      </c>
      <c r="B1545" s="10">
        <f t="shared" si="277"/>
        <v>4</v>
      </c>
      <c r="C1545" s="23">
        <v>7.6</v>
      </c>
      <c r="D1545" s="24">
        <v>0</v>
      </c>
      <c r="E1545" s="24">
        <v>0</v>
      </c>
      <c r="F1545" s="48"/>
      <c r="G1545" s="48"/>
      <c r="H1545" s="1">
        <f t="shared" si="278"/>
        <v>-6.3853122610152679</v>
      </c>
      <c r="I1545" s="1">
        <f t="shared" si="271"/>
        <v>-12.014631116601601</v>
      </c>
      <c r="J1545" s="4">
        <f>B1545+('PV model'!$B$3/15)+(I1545/60)</f>
        <v>3.5230894813899734</v>
      </c>
      <c r="K1545" s="2">
        <f t="shared" si="272"/>
        <v>127.15365777915039</v>
      </c>
      <c r="L1545" s="2">
        <f>DEGREES(ASIN((((COS(RADIANS('PV model'!$B$2))*COS(RADIANS(H1545))*COS(RADIANS(K1545)))+(SIN(RADIANS('PV model'!$B$2))*SIN(RADIANS(H1545)))))))</f>
        <v>-25.570164114478693</v>
      </c>
      <c r="M1545" s="3">
        <f t="shared" si="268"/>
        <v>0</v>
      </c>
      <c r="N1545" s="2">
        <f t="shared" si="273"/>
        <v>61.41105362748312</v>
      </c>
      <c r="O1545" s="2">
        <f>IF('PV model'!$B$2&gt;0, 180-N1545,IF('PV model'!$B$2&lt;0,0-N1545,N1545))</f>
        <v>118.58894637251689</v>
      </c>
      <c r="P1545" s="2">
        <f>ABS(O1545-'PV model'!$B$5)</f>
        <v>86.411053627483113</v>
      </c>
      <c r="Q1545" s="3">
        <f t="shared" si="269"/>
        <v>115.5701641144787</v>
      </c>
      <c r="R1545" s="3">
        <f t="shared" si="274"/>
        <v>0</v>
      </c>
      <c r="S1545" s="3">
        <f t="shared" si="270"/>
        <v>0</v>
      </c>
      <c r="T1545" s="3">
        <f>(0.5*(1-COS(RADIANS(90-$X$3)))*(D1545+E1545)*'PV model'!$B$4)</f>
        <v>0</v>
      </c>
      <c r="U1545" s="3">
        <f t="shared" si="275"/>
        <v>0</v>
      </c>
      <c r="V1545" s="3">
        <f>('PV model'!$B$13*(U1545/1000)*(1-'PV model'!$B$14*((20+C1545)-25))*'PV model'!$B$10)/'PV model'!$B$12</f>
        <v>0</v>
      </c>
    </row>
    <row r="1546" spans="1:22" x14ac:dyDescent="0.2">
      <c r="A1546" s="10">
        <f t="shared" si="276"/>
        <v>65</v>
      </c>
      <c r="B1546" s="10">
        <f t="shared" si="277"/>
        <v>5</v>
      </c>
      <c r="C1546" s="23">
        <v>7.3</v>
      </c>
      <c r="D1546" s="24">
        <v>0</v>
      </c>
      <c r="E1546" s="24">
        <v>0</v>
      </c>
      <c r="F1546" s="48"/>
      <c r="G1546" s="48"/>
      <c r="H1546" s="1">
        <f t="shared" si="278"/>
        <v>-6.3853122610152679</v>
      </c>
      <c r="I1546" s="1">
        <f t="shared" si="271"/>
        <v>-12.014631116601601</v>
      </c>
      <c r="J1546" s="4">
        <f>B1546+('PV model'!$B$3/15)+(I1546/60)</f>
        <v>4.5230894813899738</v>
      </c>
      <c r="K1546" s="2">
        <f t="shared" si="272"/>
        <v>112.15365777915039</v>
      </c>
      <c r="L1546" s="2">
        <f>DEGREES(ASIN((((COS(RADIANS('PV model'!$B$2))*COS(RADIANS(H1546))*COS(RADIANS(K1546)))+(SIN(RADIANS('PV model'!$B$2))*SIN(RADIANS(H1546)))))))</f>
        <v>-17.692999754925921</v>
      </c>
      <c r="M1546" s="3">
        <f t="shared" si="268"/>
        <v>0</v>
      </c>
      <c r="N1546" s="2">
        <f t="shared" si="273"/>
        <v>75.045172976445414</v>
      </c>
      <c r="O1546" s="2">
        <f>IF('PV model'!$B$2&gt;0, 180-N1546,IF('PV model'!$B$2&lt;0,0-N1546,N1546))</f>
        <v>104.95482702355459</v>
      </c>
      <c r="P1546" s="2">
        <f>ABS(O1546-'PV model'!$B$5)</f>
        <v>100.04517297644541</v>
      </c>
      <c r="Q1546" s="3">
        <f t="shared" si="269"/>
        <v>107.69299975492592</v>
      </c>
      <c r="R1546" s="3">
        <f t="shared" si="274"/>
        <v>0</v>
      </c>
      <c r="S1546" s="3">
        <f t="shared" si="270"/>
        <v>0</v>
      </c>
      <c r="T1546" s="3">
        <f>(0.5*(1-COS(RADIANS(90-$X$3)))*(D1546+E1546)*'PV model'!$B$4)</f>
        <v>0</v>
      </c>
      <c r="U1546" s="3">
        <f t="shared" si="275"/>
        <v>0</v>
      </c>
      <c r="V1546" s="3">
        <f>('PV model'!$B$13*(U1546/1000)*(1-'PV model'!$B$14*((20+C1546)-25))*'PV model'!$B$10)/'PV model'!$B$12</f>
        <v>0</v>
      </c>
    </row>
    <row r="1547" spans="1:22" x14ac:dyDescent="0.2">
      <c r="A1547" s="10">
        <f t="shared" si="276"/>
        <v>65</v>
      </c>
      <c r="B1547" s="10">
        <f t="shared" si="277"/>
        <v>6</v>
      </c>
      <c r="C1547" s="23">
        <v>6.9</v>
      </c>
      <c r="D1547" s="24">
        <v>0</v>
      </c>
      <c r="E1547" s="24">
        <v>0</v>
      </c>
      <c r="F1547" s="48"/>
      <c r="G1547" s="48"/>
      <c r="H1547" s="1">
        <f t="shared" si="278"/>
        <v>-6.3853122610152679</v>
      </c>
      <c r="I1547" s="1">
        <f t="shared" si="271"/>
        <v>-12.014631116601601</v>
      </c>
      <c r="J1547" s="4">
        <f>B1547+('PV model'!$B$3/15)+(I1547/60)</f>
        <v>5.5230894813899738</v>
      </c>
      <c r="K1547" s="2">
        <f t="shared" si="272"/>
        <v>97.153657779150393</v>
      </c>
      <c r="L1547" s="2">
        <f>DEGREES(ASIN((((COS(RADIANS('PV model'!$B$2))*COS(RADIANS(H1547))*COS(RADIANS(K1547)))+(SIN(RADIANS('PV model'!$B$2))*SIN(RADIANS(H1547)))))))</f>
        <v>-9.3085997501277102</v>
      </c>
      <c r="M1547" s="3">
        <f t="shared" si="268"/>
        <v>0</v>
      </c>
      <c r="N1547" s="2">
        <f t="shared" si="273"/>
        <v>87.735057505090069</v>
      </c>
      <c r="O1547" s="2">
        <f>IF('PV model'!$B$2&gt;0, 180-N1547,IF('PV model'!$B$2&lt;0,0-N1547,N1547))</f>
        <v>92.264942494909931</v>
      </c>
      <c r="P1547" s="2">
        <f>ABS(O1547-'PV model'!$B$5)</f>
        <v>112.73505750509007</v>
      </c>
      <c r="Q1547" s="3">
        <f t="shared" si="269"/>
        <v>99.308599750127698</v>
      </c>
      <c r="R1547" s="3">
        <f t="shared" si="274"/>
        <v>0</v>
      </c>
      <c r="S1547" s="3">
        <f t="shared" si="270"/>
        <v>0</v>
      </c>
      <c r="T1547" s="3">
        <f>(0.5*(1-COS(RADIANS(90-$X$3)))*(D1547+E1547)*'PV model'!$B$4)</f>
        <v>0</v>
      </c>
      <c r="U1547" s="3">
        <f t="shared" si="275"/>
        <v>0</v>
      </c>
      <c r="V1547" s="3">
        <f>('PV model'!$B$13*(U1547/1000)*(1-'PV model'!$B$14*((20+C1547)-25))*'PV model'!$B$10)/'PV model'!$B$12</f>
        <v>0</v>
      </c>
    </row>
    <row r="1548" spans="1:22" x14ac:dyDescent="0.2">
      <c r="A1548" s="10">
        <f t="shared" si="276"/>
        <v>65</v>
      </c>
      <c r="B1548" s="10">
        <f t="shared" si="277"/>
        <v>7</v>
      </c>
      <c r="C1548" s="23">
        <v>6</v>
      </c>
      <c r="D1548" s="24">
        <v>0</v>
      </c>
      <c r="E1548" s="24">
        <v>0</v>
      </c>
      <c r="F1548" s="48"/>
      <c r="G1548" s="48"/>
      <c r="H1548" s="1">
        <f t="shared" si="278"/>
        <v>-6.3853122610152679</v>
      </c>
      <c r="I1548" s="1">
        <f t="shared" si="271"/>
        <v>-12.014631116601601</v>
      </c>
      <c r="J1548" s="4">
        <f>B1548+('PV model'!$B$3/15)+(I1548/60)</f>
        <v>6.5230894813899738</v>
      </c>
      <c r="K1548" s="2">
        <f t="shared" si="272"/>
        <v>82.153657779150393</v>
      </c>
      <c r="L1548" s="2">
        <f>DEGREES(ASIN((((COS(RADIANS('PV model'!$B$2))*COS(RADIANS(H1548))*COS(RADIANS(K1548)))+(SIN(RADIANS('PV model'!$B$2))*SIN(RADIANS(H1548)))))))</f>
        <v>-0.84859252141643371</v>
      </c>
      <c r="M1548" s="3">
        <f t="shared" si="268"/>
        <v>0</v>
      </c>
      <c r="N1548" s="2">
        <f t="shared" si="273"/>
        <v>79.931772281004484</v>
      </c>
      <c r="O1548" s="2">
        <f>IF('PV model'!$B$2&gt;0, 180-N1548,IF('PV model'!$B$2&lt;0,0-N1548,N1548))</f>
        <v>100.06822771899552</v>
      </c>
      <c r="P1548" s="2">
        <f>ABS(O1548-'PV model'!$B$5)</f>
        <v>104.93177228100448</v>
      </c>
      <c r="Q1548" s="3">
        <f t="shared" si="269"/>
        <v>90.848592521416435</v>
      </c>
      <c r="R1548" s="3">
        <f t="shared" si="274"/>
        <v>0</v>
      </c>
      <c r="S1548" s="3">
        <f t="shared" si="270"/>
        <v>0</v>
      </c>
      <c r="T1548" s="3">
        <f>(0.5*(1-COS(RADIANS(90-$X$3)))*(D1548+E1548)*'PV model'!$B$4)</f>
        <v>0</v>
      </c>
      <c r="U1548" s="3">
        <f t="shared" si="275"/>
        <v>0</v>
      </c>
      <c r="V1548" s="3">
        <f>('PV model'!$B$13*(U1548/1000)*(1-'PV model'!$B$14*((20+C1548)-25))*'PV model'!$B$10)/'PV model'!$B$12</f>
        <v>0</v>
      </c>
    </row>
    <row r="1549" spans="1:22" x14ac:dyDescent="0.2">
      <c r="A1549" s="10">
        <f t="shared" si="276"/>
        <v>65</v>
      </c>
      <c r="B1549" s="10">
        <f t="shared" si="277"/>
        <v>8</v>
      </c>
      <c r="C1549" s="23">
        <v>6.2</v>
      </c>
      <c r="D1549" s="24">
        <v>0</v>
      </c>
      <c r="E1549" s="24">
        <v>7.056</v>
      </c>
      <c r="F1549" s="48"/>
      <c r="G1549" s="48"/>
      <c r="H1549" s="1">
        <f t="shared" si="278"/>
        <v>-6.3853122610152679</v>
      </c>
      <c r="I1549" s="1">
        <f t="shared" si="271"/>
        <v>-12.014631116601601</v>
      </c>
      <c r="J1549" s="4">
        <f>B1549+('PV model'!$B$3/15)+(I1549/60)</f>
        <v>7.5230894813899738</v>
      </c>
      <c r="K1549" s="2">
        <f t="shared" si="272"/>
        <v>67.153657779150393</v>
      </c>
      <c r="L1549" s="2">
        <f>DEGREES(ASIN((((COS(RADIANS('PV model'!$B$2))*COS(RADIANS(H1549))*COS(RADIANS(K1549)))+(SIN(RADIANS('PV model'!$B$2))*SIN(RADIANS(H1549)))))))</f>
        <v>7.2901879712660644</v>
      </c>
      <c r="M1549" s="3">
        <f t="shared" si="268"/>
        <v>7.2901879712660644</v>
      </c>
      <c r="N1549" s="2">
        <f t="shared" si="273"/>
        <v>67.412838471085252</v>
      </c>
      <c r="O1549" s="2">
        <f>IF('PV model'!$B$2&gt;0, 180-N1549,IF('PV model'!$B$2&lt;0,0-N1549,N1549))</f>
        <v>112.58716152891475</v>
      </c>
      <c r="P1549" s="2">
        <f>ABS(O1549-'PV model'!$B$5)</f>
        <v>92.412838471085252</v>
      </c>
      <c r="Q1549" s="3">
        <f t="shared" si="269"/>
        <v>82.709812028733936</v>
      </c>
      <c r="R1549" s="3">
        <f t="shared" si="274"/>
        <v>0</v>
      </c>
      <c r="S1549" s="3">
        <f t="shared" si="270"/>
        <v>7.056</v>
      </c>
      <c r="T1549" s="3">
        <f>(0.5*(1-COS(RADIANS(90-$X$3)))*(D1549+E1549)*'PV model'!$B$4)</f>
        <v>0</v>
      </c>
      <c r="U1549" s="3">
        <f t="shared" si="275"/>
        <v>7.056</v>
      </c>
      <c r="V1549" s="3">
        <f>('PV model'!$B$13*(U1549/1000)*(1-'PV model'!$B$14*((20+C1549)-25))*'PV model'!$B$10)/'PV model'!$B$12</f>
        <v>0.70193223475199984</v>
      </c>
    </row>
    <row r="1550" spans="1:22" x14ac:dyDescent="0.2">
      <c r="A1550" s="10">
        <f t="shared" si="276"/>
        <v>65</v>
      </c>
      <c r="B1550" s="10">
        <f t="shared" si="277"/>
        <v>9</v>
      </c>
      <c r="C1550" s="23">
        <v>6.2</v>
      </c>
      <c r="D1550" s="24">
        <v>0</v>
      </c>
      <c r="E1550" s="24">
        <v>34.398000000000003</v>
      </c>
      <c r="F1550" s="48"/>
      <c r="G1550" s="48"/>
      <c r="H1550" s="1">
        <f t="shared" si="278"/>
        <v>-6.3853122610152679</v>
      </c>
      <c r="I1550" s="1">
        <f t="shared" si="271"/>
        <v>-12.014631116601601</v>
      </c>
      <c r="J1550" s="4">
        <f>B1550+('PV model'!$B$3/15)+(I1550/60)</f>
        <v>8.523089481389972</v>
      </c>
      <c r="K1550" s="2">
        <f t="shared" si="272"/>
        <v>52.153657779150421</v>
      </c>
      <c r="L1550" s="2">
        <f>DEGREES(ASIN((((COS(RADIANS('PV model'!$B$2))*COS(RADIANS(H1550))*COS(RADIANS(K1550)))+(SIN(RADIANS('PV model'!$B$2))*SIN(RADIANS(H1550)))))))</f>
        <v>14.696917563999133</v>
      </c>
      <c r="M1550" s="3">
        <f t="shared" si="268"/>
        <v>14.696917563999133</v>
      </c>
      <c r="N1550" s="2">
        <f t="shared" si="273"/>
        <v>54.223640316724513</v>
      </c>
      <c r="O1550" s="2">
        <f>IF('PV model'!$B$2&gt;0, 180-N1550,IF('PV model'!$B$2&lt;0,0-N1550,N1550))</f>
        <v>125.77635968327549</v>
      </c>
      <c r="P1550" s="2">
        <f>ABS(O1550-'PV model'!$B$5)</f>
        <v>79.223640316724513</v>
      </c>
      <c r="Q1550" s="3">
        <f t="shared" si="269"/>
        <v>75.303082436000864</v>
      </c>
      <c r="R1550" s="3">
        <f t="shared" si="274"/>
        <v>0</v>
      </c>
      <c r="S1550" s="3">
        <f t="shared" si="270"/>
        <v>34.398000000000003</v>
      </c>
      <c r="T1550" s="3">
        <f>(0.5*(1-COS(RADIANS(90-$X$3)))*(D1550+E1550)*'PV model'!$B$4)</f>
        <v>0</v>
      </c>
      <c r="U1550" s="3">
        <f t="shared" si="275"/>
        <v>34.398000000000003</v>
      </c>
      <c r="V1550" s="3">
        <f>('PV model'!$B$13*(U1550/1000)*(1-'PV model'!$B$14*((20+C1550)-25))*'PV model'!$B$10)/'PV model'!$B$12</f>
        <v>3.4219196444160001</v>
      </c>
    </row>
    <row r="1551" spans="1:22" x14ac:dyDescent="0.2">
      <c r="A1551" s="10">
        <f t="shared" si="276"/>
        <v>65</v>
      </c>
      <c r="B1551" s="10">
        <f t="shared" si="277"/>
        <v>10</v>
      </c>
      <c r="C1551" s="23">
        <v>6.3</v>
      </c>
      <c r="D1551" s="24">
        <v>0</v>
      </c>
      <c r="E1551" s="24">
        <v>67.031999999999996</v>
      </c>
      <c r="F1551" s="48"/>
      <c r="G1551" s="48"/>
      <c r="H1551" s="1">
        <f t="shared" si="278"/>
        <v>-6.3853122610152679</v>
      </c>
      <c r="I1551" s="1">
        <f t="shared" si="271"/>
        <v>-12.014631116601601</v>
      </c>
      <c r="J1551" s="4">
        <f>B1551+('PV model'!$B$3/15)+(I1551/60)</f>
        <v>9.523089481389972</v>
      </c>
      <c r="K1551" s="2">
        <f t="shared" si="272"/>
        <v>37.153657779150421</v>
      </c>
      <c r="L1551" s="2">
        <f>DEGREES(ASIN((((COS(RADIANS('PV model'!$B$2))*COS(RADIANS(H1551))*COS(RADIANS(K1551)))+(SIN(RADIANS('PV model'!$B$2))*SIN(RADIANS(H1551)))))))</f>
        <v>20.914924378251694</v>
      </c>
      <c r="M1551" s="3">
        <f t="shared" si="268"/>
        <v>20.914924378251694</v>
      </c>
      <c r="N1551" s="2">
        <f t="shared" si="273"/>
        <v>39.981802305600553</v>
      </c>
      <c r="O1551" s="2">
        <f>IF('PV model'!$B$2&gt;0, 180-N1551,IF('PV model'!$B$2&lt;0,0-N1551,N1551))</f>
        <v>140.01819769439945</v>
      </c>
      <c r="P1551" s="2">
        <f>ABS(O1551-'PV model'!$B$5)</f>
        <v>64.981802305600553</v>
      </c>
      <c r="Q1551" s="3">
        <f t="shared" si="269"/>
        <v>69.085075621748302</v>
      </c>
      <c r="R1551" s="3">
        <f t="shared" si="274"/>
        <v>0</v>
      </c>
      <c r="S1551" s="3">
        <f t="shared" si="270"/>
        <v>67.031999999999996</v>
      </c>
      <c r="T1551" s="3">
        <f>(0.5*(1-COS(RADIANS(90-$X$3)))*(D1551+E1551)*'PV model'!$B$4)</f>
        <v>0</v>
      </c>
      <c r="U1551" s="3">
        <f t="shared" si="275"/>
        <v>67.031999999999996</v>
      </c>
      <c r="V1551" s="3">
        <f>('PV model'!$B$13*(U1551/1000)*(1-'PV model'!$B$14*((20+C1551)-25))*'PV model'!$B$10)/'PV model'!$B$12</f>
        <v>6.6656760226559992</v>
      </c>
    </row>
    <row r="1552" spans="1:22" x14ac:dyDescent="0.2">
      <c r="A1552" s="10">
        <f t="shared" si="276"/>
        <v>65</v>
      </c>
      <c r="B1552" s="10">
        <f t="shared" si="277"/>
        <v>11</v>
      </c>
      <c r="C1552" s="23">
        <v>5.5</v>
      </c>
      <c r="D1552" s="24">
        <v>0</v>
      </c>
      <c r="E1552" s="24">
        <v>94.374000000000009</v>
      </c>
      <c r="F1552" s="48"/>
      <c r="G1552" s="48"/>
      <c r="H1552" s="1">
        <f t="shared" si="278"/>
        <v>-6.3853122610152679</v>
      </c>
      <c r="I1552" s="1">
        <f t="shared" si="271"/>
        <v>-12.014631116601601</v>
      </c>
      <c r="J1552" s="4">
        <f>B1552+('PV model'!$B$3/15)+(I1552/60)</f>
        <v>10.523089481389972</v>
      </c>
      <c r="K1552" s="2">
        <f t="shared" si="272"/>
        <v>22.153657779150421</v>
      </c>
      <c r="L1552" s="2">
        <f>DEGREES(ASIN((((COS(RADIANS('PV model'!$B$2))*COS(RADIANS(H1552))*COS(RADIANS(K1552)))+(SIN(RADIANS('PV model'!$B$2))*SIN(RADIANS(H1552)))))))</f>
        <v>25.447441600587254</v>
      </c>
      <c r="M1552" s="3">
        <f t="shared" si="268"/>
        <v>25.447441600587254</v>
      </c>
      <c r="N1552" s="2">
        <f t="shared" si="273"/>
        <v>24.520423137440101</v>
      </c>
      <c r="O1552" s="2">
        <f>IF('PV model'!$B$2&gt;0, 180-N1552,IF('PV model'!$B$2&lt;0,0-N1552,N1552))</f>
        <v>155.4795768625599</v>
      </c>
      <c r="P1552" s="2">
        <f>ABS(O1552-'PV model'!$B$5)</f>
        <v>49.520423137440105</v>
      </c>
      <c r="Q1552" s="3">
        <f t="shared" si="269"/>
        <v>64.552558399412746</v>
      </c>
      <c r="R1552" s="3">
        <f t="shared" si="274"/>
        <v>0</v>
      </c>
      <c r="S1552" s="3">
        <f t="shared" si="270"/>
        <v>94.374000000000009</v>
      </c>
      <c r="T1552" s="3">
        <f>(0.5*(1-COS(RADIANS(90-$X$3)))*(D1552+E1552)*'PV model'!$B$4)</f>
        <v>0</v>
      </c>
      <c r="U1552" s="3">
        <f t="shared" si="275"/>
        <v>94.374000000000009</v>
      </c>
      <c r="V1552" s="3">
        <f>('PV model'!$B$13*(U1552/1000)*(1-'PV model'!$B$14*((20+C1552)-25))*'PV model'!$B$10)/'PV model'!$B$12</f>
        <v>9.4147577899200012</v>
      </c>
    </row>
    <row r="1553" spans="1:22" x14ac:dyDescent="0.2">
      <c r="A1553" s="10">
        <f t="shared" si="276"/>
        <v>65</v>
      </c>
      <c r="B1553" s="10">
        <f t="shared" si="277"/>
        <v>12</v>
      </c>
      <c r="C1553" s="23">
        <v>5.6</v>
      </c>
      <c r="D1553" s="24">
        <v>0</v>
      </c>
      <c r="E1553" s="24">
        <v>112.014</v>
      </c>
      <c r="F1553" s="48"/>
      <c r="G1553" s="48"/>
      <c r="H1553" s="1">
        <f t="shared" si="278"/>
        <v>-6.3853122610152679</v>
      </c>
      <c r="I1553" s="1">
        <f t="shared" si="271"/>
        <v>-12.014631116601601</v>
      </c>
      <c r="J1553" s="4">
        <f>B1553+('PV model'!$B$3/15)+(I1553/60)</f>
        <v>11.523089481389972</v>
      </c>
      <c r="K1553" s="2">
        <f t="shared" si="272"/>
        <v>7.1536577791504197</v>
      </c>
      <c r="L1553" s="2">
        <f>DEGREES(ASIN((((COS(RADIANS('PV model'!$B$2))*COS(RADIANS(H1553))*COS(RADIANS(K1553)))+(SIN(RADIANS('PV model'!$B$2))*SIN(RADIANS(H1553)))))))</f>
        <v>27.830425028017963</v>
      </c>
      <c r="M1553" s="3">
        <f t="shared" si="268"/>
        <v>27.830425028017963</v>
      </c>
      <c r="N1553" s="2">
        <f t="shared" si="273"/>
        <v>8.0446771537714152</v>
      </c>
      <c r="O1553" s="2">
        <f>IF('PV model'!$B$2&gt;0, 180-N1553,IF('PV model'!$B$2&lt;0,0-N1553,N1553))</f>
        <v>171.9553228462286</v>
      </c>
      <c r="P1553" s="2">
        <f>ABS(O1553-'PV model'!$B$5)</f>
        <v>33.044677153771403</v>
      </c>
      <c r="Q1553" s="3">
        <f t="shared" si="269"/>
        <v>62.169574971982037</v>
      </c>
      <c r="R1553" s="3">
        <f t="shared" si="274"/>
        <v>0</v>
      </c>
      <c r="S1553" s="3">
        <f t="shared" si="270"/>
        <v>112.014</v>
      </c>
      <c r="T1553" s="3">
        <f>(0.5*(1-COS(RADIANS(90-$X$3)))*(D1553+E1553)*'PV model'!$B$4)</f>
        <v>0</v>
      </c>
      <c r="U1553" s="3">
        <f t="shared" si="275"/>
        <v>112.014</v>
      </c>
      <c r="V1553" s="3">
        <f>('PV model'!$B$13*(U1553/1000)*(1-'PV model'!$B$14*((20+C1553)-25))*'PV model'!$B$10)/'PV model'!$B$12</f>
        <v>11.170046833344001</v>
      </c>
    </row>
    <row r="1554" spans="1:22" x14ac:dyDescent="0.2">
      <c r="A1554" s="10">
        <f t="shared" si="276"/>
        <v>65</v>
      </c>
      <c r="B1554" s="10">
        <f t="shared" si="277"/>
        <v>13</v>
      </c>
      <c r="C1554" s="23">
        <v>6.4</v>
      </c>
      <c r="D1554" s="24">
        <v>0</v>
      </c>
      <c r="E1554" s="24">
        <v>119.07</v>
      </c>
      <c r="F1554" s="48"/>
      <c r="G1554" s="48"/>
      <c r="H1554" s="1">
        <f t="shared" si="278"/>
        <v>-6.3853122610152679</v>
      </c>
      <c r="I1554" s="1">
        <f t="shared" si="271"/>
        <v>-12.014631116601601</v>
      </c>
      <c r="J1554" s="4">
        <f>B1554+('PV model'!$B$3/15)+(I1554/60)</f>
        <v>12.523089481389972</v>
      </c>
      <c r="K1554" s="2">
        <f t="shared" si="272"/>
        <v>-7.8463422208495803</v>
      </c>
      <c r="L1554" s="2">
        <f>DEGREES(ASIN((((COS(RADIANS('PV model'!$B$2))*COS(RADIANS(H1554))*COS(RADIANS(K1554)))+(SIN(RADIANS('PV model'!$B$2))*SIN(RADIANS(H1554)))))))</f>
        <v>27.772890973599942</v>
      </c>
      <c r="M1554" s="3">
        <f t="shared" si="268"/>
        <v>27.772890973599942</v>
      </c>
      <c r="N1554" s="2">
        <f t="shared" si="273"/>
        <v>-8.8201747826242833</v>
      </c>
      <c r="O1554" s="2">
        <f>IF('PV model'!$B$2&gt;0, 180-N1554,IF('PV model'!$B$2&lt;0,0-N1554,N1554))</f>
        <v>188.82017478262429</v>
      </c>
      <c r="P1554" s="2">
        <f>ABS(O1554-'PV model'!$B$5)</f>
        <v>16.179825217375708</v>
      </c>
      <c r="Q1554" s="3">
        <f t="shared" si="269"/>
        <v>62.227109026400058</v>
      </c>
      <c r="R1554" s="3">
        <f t="shared" si="274"/>
        <v>0</v>
      </c>
      <c r="S1554" s="3">
        <f t="shared" si="270"/>
        <v>119.07</v>
      </c>
      <c r="T1554" s="3">
        <f>(0.5*(1-COS(RADIANS(90-$X$3)))*(D1554+E1554)*'PV model'!$B$4)</f>
        <v>0</v>
      </c>
      <c r="U1554" s="3">
        <f t="shared" si="275"/>
        <v>119.07</v>
      </c>
      <c r="V1554" s="3">
        <f>('PV model'!$B$13*(U1554/1000)*(1-'PV model'!$B$14*((20+C1554)-25))*'PV model'!$B$10)/'PV model'!$B$12</f>
        <v>11.835584671679998</v>
      </c>
    </row>
    <row r="1555" spans="1:22" x14ac:dyDescent="0.2">
      <c r="A1555" s="10">
        <f t="shared" si="276"/>
        <v>65</v>
      </c>
      <c r="B1555" s="10">
        <f t="shared" si="277"/>
        <v>14</v>
      </c>
      <c r="C1555" s="23">
        <v>6.1</v>
      </c>
      <c r="D1555" s="24">
        <v>0</v>
      </c>
      <c r="E1555" s="24">
        <v>113.77800000000001</v>
      </c>
      <c r="F1555" s="48"/>
      <c r="G1555" s="48"/>
      <c r="H1555" s="1">
        <f t="shared" si="278"/>
        <v>-6.3853122610152679</v>
      </c>
      <c r="I1555" s="1">
        <f t="shared" si="271"/>
        <v>-12.014631116601601</v>
      </c>
      <c r="J1555" s="4">
        <f>B1555+('PV model'!$B$3/15)+(I1555/60)</f>
        <v>13.523089481389972</v>
      </c>
      <c r="K1555" s="2">
        <f t="shared" si="272"/>
        <v>-22.846342220849579</v>
      </c>
      <c r="L1555" s="2">
        <f>DEGREES(ASIN((((COS(RADIANS('PV model'!$B$2))*COS(RADIANS(H1555))*COS(RADIANS(K1555)))+(SIN(RADIANS('PV model'!$B$2))*SIN(RADIANS(H1555)))))))</f>
        <v>25.282312817493903</v>
      </c>
      <c r="M1555" s="3">
        <f t="shared" si="268"/>
        <v>25.282312817493903</v>
      </c>
      <c r="N1555" s="2">
        <f t="shared" si="273"/>
        <v>-25.260010561101115</v>
      </c>
      <c r="O1555" s="2">
        <f>IF('PV model'!$B$2&gt;0, 180-N1555,IF('PV model'!$B$2&lt;0,0-N1555,N1555))</f>
        <v>205.26001056110113</v>
      </c>
      <c r="P1555" s="2">
        <f>ABS(O1555-'PV model'!$B$5)</f>
        <v>0.26001056110112586</v>
      </c>
      <c r="Q1555" s="3">
        <f t="shared" si="269"/>
        <v>64.717687182506083</v>
      </c>
      <c r="R1555" s="3">
        <f t="shared" si="274"/>
        <v>0</v>
      </c>
      <c r="S1555" s="3">
        <f t="shared" si="270"/>
        <v>113.77800000000001</v>
      </c>
      <c r="T1555" s="3">
        <f>(0.5*(1-COS(RADIANS(90-$X$3)))*(D1555+E1555)*'PV model'!$B$4)</f>
        <v>0</v>
      </c>
      <c r="U1555" s="3">
        <f t="shared" si="275"/>
        <v>113.77800000000001</v>
      </c>
      <c r="V1555" s="3">
        <f>('PV model'!$B$13*(U1555/1000)*(1-'PV model'!$B$14*((20+C1555)-25))*'PV model'!$B$10)/'PV model'!$B$12</f>
        <v>11.323206584928</v>
      </c>
    </row>
    <row r="1556" spans="1:22" x14ac:dyDescent="0.2">
      <c r="A1556" s="10">
        <f t="shared" si="276"/>
        <v>65</v>
      </c>
      <c r="B1556" s="10">
        <f t="shared" si="277"/>
        <v>15</v>
      </c>
      <c r="C1556" s="23">
        <v>5.9</v>
      </c>
      <c r="D1556" s="24">
        <v>0</v>
      </c>
      <c r="E1556" s="24">
        <v>97.02</v>
      </c>
      <c r="F1556" s="48"/>
      <c r="G1556" s="48"/>
      <c r="H1556" s="1">
        <f t="shared" si="278"/>
        <v>-6.3853122610152679</v>
      </c>
      <c r="I1556" s="1">
        <f t="shared" si="271"/>
        <v>-12.014631116601601</v>
      </c>
      <c r="J1556" s="4">
        <f>B1556+('PV model'!$B$3/15)+(I1556/60)</f>
        <v>14.523089481389972</v>
      </c>
      <c r="K1556" s="2">
        <f t="shared" si="272"/>
        <v>-37.846342220849579</v>
      </c>
      <c r="L1556" s="2">
        <f>DEGREES(ASIN((((COS(RADIANS('PV model'!$B$2))*COS(RADIANS(H1556))*COS(RADIANS(K1556)))+(SIN(RADIANS('PV model'!$B$2))*SIN(RADIANS(H1556)))))))</f>
        <v>20.661037347833133</v>
      </c>
      <c r="M1556" s="3">
        <f t="shared" si="268"/>
        <v>20.661037347833133</v>
      </c>
      <c r="N1556" s="2">
        <f t="shared" si="273"/>
        <v>-40.666216971877105</v>
      </c>
      <c r="O1556" s="2">
        <f>IF('PV model'!$B$2&gt;0, 180-N1556,IF('PV model'!$B$2&lt;0,0-N1556,N1556))</f>
        <v>220.66621697187711</v>
      </c>
      <c r="P1556" s="2">
        <f>ABS(O1556-'PV model'!$B$5)</f>
        <v>15.666216971877105</v>
      </c>
      <c r="Q1556" s="3">
        <f t="shared" si="269"/>
        <v>69.33896265216687</v>
      </c>
      <c r="R1556" s="3">
        <f t="shared" si="274"/>
        <v>0</v>
      </c>
      <c r="S1556" s="3">
        <f t="shared" si="270"/>
        <v>97.02</v>
      </c>
      <c r="T1556" s="3">
        <f>(0.5*(1-COS(RADIANS(90-$X$3)))*(D1556+E1556)*'PV model'!$B$4)</f>
        <v>0</v>
      </c>
      <c r="U1556" s="3">
        <f t="shared" si="275"/>
        <v>97.02</v>
      </c>
      <c r="V1556" s="3">
        <f>('PV model'!$B$13*(U1556/1000)*(1-'PV model'!$B$14*((20+C1556)-25))*'PV model'!$B$10)/'PV model'!$B$12</f>
        <v>9.6632059708799982</v>
      </c>
    </row>
    <row r="1557" spans="1:22" x14ac:dyDescent="0.2">
      <c r="A1557" s="10">
        <f t="shared" si="276"/>
        <v>65</v>
      </c>
      <c r="B1557" s="10">
        <f t="shared" si="277"/>
        <v>16</v>
      </c>
      <c r="C1557" s="23">
        <v>6</v>
      </c>
      <c r="D1557" s="24">
        <v>84.183749999999989</v>
      </c>
      <c r="E1557" s="24">
        <v>112.014</v>
      </c>
      <c r="F1557" s="48"/>
      <c r="G1557" s="48"/>
      <c r="H1557" s="1">
        <f t="shared" si="278"/>
        <v>-6.3853122610152679</v>
      </c>
      <c r="I1557" s="1">
        <f t="shared" si="271"/>
        <v>-12.014631116601601</v>
      </c>
      <c r="J1557" s="4">
        <f>B1557+('PV model'!$B$3/15)+(I1557/60)</f>
        <v>15.523089481389972</v>
      </c>
      <c r="K1557" s="2">
        <f t="shared" si="272"/>
        <v>-52.846342220849579</v>
      </c>
      <c r="L1557" s="2">
        <f>DEGREES(ASIN((((COS(RADIANS('PV model'!$B$2))*COS(RADIANS(H1557))*COS(RADIANS(K1557)))+(SIN(RADIANS('PV model'!$B$2))*SIN(RADIANS(H1557)))))))</f>
        <v>14.377354348884866</v>
      </c>
      <c r="M1557" s="3">
        <f t="shared" si="268"/>
        <v>14.377354348884866</v>
      </c>
      <c r="N1557" s="2">
        <f t="shared" si="273"/>
        <v>-54.853525446825081</v>
      </c>
      <c r="O1557" s="2">
        <f>IF('PV model'!$B$2&gt;0, 180-N1557,IF('PV model'!$B$2&lt;0,0-N1557,N1557))</f>
        <v>234.85352544682507</v>
      </c>
      <c r="P1557" s="2">
        <f>ABS(O1557-'PV model'!$B$5)</f>
        <v>29.853525446825074</v>
      </c>
      <c r="Q1557" s="3">
        <f t="shared" si="269"/>
        <v>75.622645651115135</v>
      </c>
      <c r="R1557" s="3">
        <f t="shared" si="274"/>
        <v>84.183750000000032</v>
      </c>
      <c r="S1557" s="3">
        <f t="shared" si="270"/>
        <v>130.09667373387228</v>
      </c>
      <c r="T1557" s="3">
        <f>(0.5*(1-COS(RADIANS(90-$X$3)))*(D1557+E1557)*'PV model'!$B$4)</f>
        <v>0</v>
      </c>
      <c r="U1557" s="3">
        <f t="shared" si="275"/>
        <v>214.28042373387231</v>
      </c>
      <c r="V1557" s="3">
        <f>('PV model'!$B$13*(U1557/1000)*(1-'PV model'!$B$14*((20+C1557)-25))*'PV model'!$B$10)/'PV model'!$B$12</f>
        <v>21.333793271812123</v>
      </c>
    </row>
    <row r="1558" spans="1:22" x14ac:dyDescent="0.2">
      <c r="A1558" s="10">
        <f t="shared" si="276"/>
        <v>65</v>
      </c>
      <c r="B1558" s="10">
        <f t="shared" si="277"/>
        <v>17</v>
      </c>
      <c r="C1558" s="23">
        <v>5</v>
      </c>
      <c r="D1558" s="24">
        <v>0</v>
      </c>
      <c r="E1558" s="24">
        <v>37.925999999999995</v>
      </c>
      <c r="F1558" s="48"/>
      <c r="G1558" s="48"/>
      <c r="H1558" s="1">
        <f t="shared" si="278"/>
        <v>-6.3853122610152679</v>
      </c>
      <c r="I1558" s="1">
        <f t="shared" si="271"/>
        <v>-12.014631116601601</v>
      </c>
      <c r="J1558" s="4">
        <f>B1558+('PV model'!$B$3/15)+(I1558/60)</f>
        <v>16.523089481389974</v>
      </c>
      <c r="K1558" s="2">
        <f t="shared" si="272"/>
        <v>-67.846342220849607</v>
      </c>
      <c r="L1558" s="2">
        <f>DEGREES(ASIN((((COS(RADIANS('PV model'!$B$2))*COS(RADIANS(H1558))*COS(RADIANS(K1558)))+(SIN(RADIANS('PV model'!$B$2))*SIN(RADIANS(H1558)))))))</f>
        <v>6.9271721406283042</v>
      </c>
      <c r="M1558" s="3">
        <f t="shared" si="268"/>
        <v>6.9271721406283042</v>
      </c>
      <c r="N1558" s="2">
        <f t="shared" si="273"/>
        <v>-68.002260527864465</v>
      </c>
      <c r="O1558" s="2">
        <f>IF('PV model'!$B$2&gt;0, 180-N1558,IF('PV model'!$B$2&lt;0,0-N1558,N1558))</f>
        <v>248.00226052786445</v>
      </c>
      <c r="P1558" s="2">
        <f>ABS(O1558-'PV model'!$B$5)</f>
        <v>43.002260527864451</v>
      </c>
      <c r="Q1558" s="3">
        <f t="shared" si="269"/>
        <v>83.072827859371699</v>
      </c>
      <c r="R1558" s="3">
        <f t="shared" si="274"/>
        <v>0</v>
      </c>
      <c r="S1558" s="3">
        <f t="shared" si="270"/>
        <v>37.925999999999995</v>
      </c>
      <c r="T1558" s="3">
        <f>(0.5*(1-COS(RADIANS(90-$X$3)))*(D1558+E1558)*'PV model'!$B$4)</f>
        <v>0</v>
      </c>
      <c r="U1558" s="3">
        <f t="shared" si="275"/>
        <v>37.925999999999995</v>
      </c>
      <c r="V1558" s="3">
        <f>('PV model'!$B$13*(U1558/1000)*(1-'PV model'!$B$14*((20+C1558)-25))*'PV model'!$B$10)/'PV model'!$B$12</f>
        <v>3.7910829599999993</v>
      </c>
    </row>
    <row r="1559" spans="1:22" x14ac:dyDescent="0.2">
      <c r="A1559" s="10">
        <f t="shared" si="276"/>
        <v>65</v>
      </c>
      <c r="B1559" s="10">
        <f t="shared" si="277"/>
        <v>18</v>
      </c>
      <c r="C1559" s="23">
        <v>5.3</v>
      </c>
      <c r="D1559" s="24">
        <v>102.14295</v>
      </c>
      <c r="E1559" s="24">
        <v>20.286000000000001</v>
      </c>
      <c r="F1559" s="48"/>
      <c r="G1559" s="48"/>
      <c r="H1559" s="1">
        <f t="shared" si="278"/>
        <v>-6.3853122610152679</v>
      </c>
      <c r="I1559" s="1">
        <f t="shared" si="271"/>
        <v>-12.014631116601601</v>
      </c>
      <c r="J1559" s="4">
        <f>B1559+('PV model'!$B$3/15)+(I1559/60)</f>
        <v>17.523089481389974</v>
      </c>
      <c r="K1559" s="2">
        <f t="shared" si="272"/>
        <v>-82.846342220849607</v>
      </c>
      <c r="L1559" s="2">
        <f>DEGREES(ASIN((((COS(RADIANS('PV model'!$B$2))*COS(RADIANS(H1559))*COS(RADIANS(K1559)))+(SIN(RADIANS('PV model'!$B$2))*SIN(RADIANS(H1559)))))))</f>
        <v>-1.2352260052062816</v>
      </c>
      <c r="M1559" s="3">
        <f t="shared" si="268"/>
        <v>0</v>
      </c>
      <c r="N1559" s="2">
        <f t="shared" si="273"/>
        <v>-80.50142142394003</v>
      </c>
      <c r="O1559" s="2">
        <f>IF('PV model'!$B$2&gt;0, 180-N1559,IF('PV model'!$B$2&lt;0,0-N1559,N1559))</f>
        <v>260.50142142394003</v>
      </c>
      <c r="P1559" s="2">
        <f>ABS(O1559-'PV model'!$B$5)</f>
        <v>55.50142142394003</v>
      </c>
      <c r="Q1559" s="3">
        <f t="shared" si="269"/>
        <v>91.235226005206272</v>
      </c>
      <c r="R1559" s="3">
        <f t="shared" si="274"/>
        <v>102.1429499999994</v>
      </c>
      <c r="S1559" s="3">
        <f t="shared" si="270"/>
        <v>23.784372164966928</v>
      </c>
      <c r="T1559" s="3">
        <f>(0.5*(1-COS(RADIANS(90-$X$3)))*(D1559+E1559)*'PV model'!$B$4)</f>
        <v>0</v>
      </c>
      <c r="U1559" s="3">
        <f t="shared" si="275"/>
        <v>125.92732216496633</v>
      </c>
      <c r="V1559" s="3">
        <f>('PV model'!$B$13*(U1559/1000)*(1-'PV model'!$B$14*((20+C1559)-25))*'PV model'!$B$10)/'PV model'!$B$12</f>
        <v>12.572589889461701</v>
      </c>
    </row>
    <row r="1560" spans="1:22" x14ac:dyDescent="0.2">
      <c r="A1560" s="10">
        <f t="shared" si="276"/>
        <v>65</v>
      </c>
      <c r="B1560" s="10">
        <f t="shared" si="277"/>
        <v>19</v>
      </c>
      <c r="C1560" s="23">
        <v>5.8</v>
      </c>
      <c r="D1560" s="24">
        <v>0</v>
      </c>
      <c r="E1560" s="24">
        <v>0</v>
      </c>
      <c r="F1560" s="48"/>
      <c r="G1560" s="48"/>
      <c r="H1560" s="1">
        <f t="shared" si="278"/>
        <v>-6.3853122610152679</v>
      </c>
      <c r="I1560" s="1">
        <f t="shared" si="271"/>
        <v>-12.014631116601601</v>
      </c>
      <c r="J1560" s="4">
        <f>B1560+('PV model'!$B$3/15)+(I1560/60)</f>
        <v>18.523089481389974</v>
      </c>
      <c r="K1560" s="2">
        <f t="shared" si="272"/>
        <v>-97.846342220849607</v>
      </c>
      <c r="L1560" s="2">
        <f>DEGREES(ASIN((((COS(RADIANS('PV model'!$B$2))*COS(RADIANS(H1560))*COS(RADIANS(K1560)))+(SIN(RADIANS('PV model'!$B$2))*SIN(RADIANS(H1560)))))))</f>
        <v>-9.700549855421789</v>
      </c>
      <c r="M1560" s="3">
        <f t="shared" si="268"/>
        <v>0</v>
      </c>
      <c r="N1560" s="2">
        <f t="shared" si="273"/>
        <v>-87.16127126630073</v>
      </c>
      <c r="O1560" s="2">
        <f>IF('PV model'!$B$2&gt;0, 180-N1560,IF('PV model'!$B$2&lt;0,0-N1560,N1560))</f>
        <v>267.16127126630073</v>
      </c>
      <c r="P1560" s="2">
        <f>ABS(O1560-'PV model'!$B$5)</f>
        <v>62.16127126630073</v>
      </c>
      <c r="Q1560" s="3">
        <f t="shared" si="269"/>
        <v>99.700549855421784</v>
      </c>
      <c r="R1560" s="3">
        <f t="shared" si="274"/>
        <v>0</v>
      </c>
      <c r="S1560" s="3">
        <f t="shared" si="270"/>
        <v>0</v>
      </c>
      <c r="T1560" s="3">
        <f>(0.5*(1-COS(RADIANS(90-$X$3)))*(D1560+E1560)*'PV model'!$B$4)</f>
        <v>0</v>
      </c>
      <c r="U1560" s="3">
        <f t="shared" si="275"/>
        <v>0</v>
      </c>
      <c r="V1560" s="3">
        <f>('PV model'!$B$13*(U1560/1000)*(1-'PV model'!$B$14*((20+C1560)-25))*'PV model'!$B$10)/'PV model'!$B$12</f>
        <v>0</v>
      </c>
    </row>
    <row r="1561" spans="1:22" x14ac:dyDescent="0.2">
      <c r="A1561" s="10">
        <f t="shared" si="276"/>
        <v>65</v>
      </c>
      <c r="B1561" s="10">
        <f t="shared" si="277"/>
        <v>20</v>
      </c>
      <c r="C1561" s="23">
        <v>5.7</v>
      </c>
      <c r="D1561" s="24">
        <v>0</v>
      </c>
      <c r="E1561" s="24">
        <v>0</v>
      </c>
      <c r="F1561" s="48"/>
      <c r="G1561" s="48"/>
      <c r="H1561" s="1">
        <f t="shared" si="278"/>
        <v>-6.3853122610152679</v>
      </c>
      <c r="I1561" s="1">
        <f t="shared" si="271"/>
        <v>-12.014631116601601</v>
      </c>
      <c r="J1561" s="4">
        <f>B1561+('PV model'!$B$3/15)+(I1561/60)</f>
        <v>19.523089481389974</v>
      </c>
      <c r="K1561" s="2">
        <f t="shared" si="272"/>
        <v>-112.84634222084961</v>
      </c>
      <c r="L1561" s="2">
        <f>DEGREES(ASIN((((COS(RADIANS('PV model'!$B$2))*COS(RADIANS(H1561))*COS(RADIANS(K1561)))+(SIN(RADIANS('PV model'!$B$2))*SIN(RADIANS(H1561)))))))</f>
        <v>-18.071511271552591</v>
      </c>
      <c r="M1561" s="3">
        <f t="shared" si="268"/>
        <v>0</v>
      </c>
      <c r="N1561" s="2">
        <f t="shared" si="273"/>
        <v>-74.440999913456352</v>
      </c>
      <c r="O1561" s="2">
        <f>IF('PV model'!$B$2&gt;0, 180-N1561,IF('PV model'!$B$2&lt;0,0-N1561,N1561))</f>
        <v>254.44099991345635</v>
      </c>
      <c r="P1561" s="2">
        <f>ABS(O1561-'PV model'!$B$5)</f>
        <v>49.440999913456352</v>
      </c>
      <c r="Q1561" s="3">
        <f t="shared" si="269"/>
        <v>108.07151127155259</v>
      </c>
      <c r="R1561" s="3">
        <f t="shared" si="274"/>
        <v>0</v>
      </c>
      <c r="S1561" s="3">
        <f t="shared" si="270"/>
        <v>0</v>
      </c>
      <c r="T1561" s="3">
        <f>(0.5*(1-COS(RADIANS(90-$X$3)))*(D1561+E1561)*'PV model'!$B$4)</f>
        <v>0</v>
      </c>
      <c r="U1561" s="3">
        <f t="shared" si="275"/>
        <v>0</v>
      </c>
      <c r="V1561" s="3">
        <f>('PV model'!$B$13*(U1561/1000)*(1-'PV model'!$B$14*((20+C1561)-25))*'PV model'!$B$10)/'PV model'!$B$12</f>
        <v>0</v>
      </c>
    </row>
    <row r="1562" spans="1:22" x14ac:dyDescent="0.2">
      <c r="A1562" s="10">
        <f t="shared" si="276"/>
        <v>65</v>
      </c>
      <c r="B1562" s="10">
        <f t="shared" si="277"/>
        <v>21</v>
      </c>
      <c r="C1562" s="23">
        <v>5.8</v>
      </c>
      <c r="D1562" s="24">
        <v>0</v>
      </c>
      <c r="E1562" s="24">
        <v>0</v>
      </c>
      <c r="F1562" s="48"/>
      <c r="G1562" s="48"/>
      <c r="H1562" s="1">
        <f t="shared" si="278"/>
        <v>-6.3853122610152679</v>
      </c>
      <c r="I1562" s="1">
        <f t="shared" si="271"/>
        <v>-12.014631116601601</v>
      </c>
      <c r="J1562" s="4">
        <f>B1562+('PV model'!$B$3/15)+(I1562/60)</f>
        <v>20.523089481389974</v>
      </c>
      <c r="K1562" s="2">
        <f t="shared" si="272"/>
        <v>-127.84634222084961</v>
      </c>
      <c r="L1562" s="2">
        <f>DEGREES(ASIN((((COS(RADIANS('PV model'!$B$2))*COS(RADIANS(H1562))*COS(RADIANS(K1562)))+(SIN(RADIANS('PV model'!$B$2))*SIN(RADIANS(H1562)))))))</f>
        <v>-25.913576959454883</v>
      </c>
      <c r="M1562" s="3">
        <f t="shared" si="268"/>
        <v>0</v>
      </c>
      <c r="N1562" s="2">
        <f t="shared" si="273"/>
        <v>-60.748709353656942</v>
      </c>
      <c r="O1562" s="2">
        <f>IF('PV model'!$B$2&gt;0, 180-N1562,IF('PV model'!$B$2&lt;0,0-N1562,N1562))</f>
        <v>240.74870935365695</v>
      </c>
      <c r="P1562" s="2">
        <f>ABS(O1562-'PV model'!$B$5)</f>
        <v>35.748709353656949</v>
      </c>
      <c r="Q1562" s="3">
        <f t="shared" si="269"/>
        <v>115.91357695945489</v>
      </c>
      <c r="R1562" s="3">
        <f t="shared" si="274"/>
        <v>0</v>
      </c>
      <c r="S1562" s="3">
        <f t="shared" si="270"/>
        <v>0</v>
      </c>
      <c r="T1562" s="3">
        <f>(0.5*(1-COS(RADIANS(90-$X$3)))*(D1562+E1562)*'PV model'!$B$4)</f>
        <v>0</v>
      </c>
      <c r="U1562" s="3">
        <f t="shared" si="275"/>
        <v>0</v>
      </c>
      <c r="V1562" s="3">
        <f>('PV model'!$B$13*(U1562/1000)*(1-'PV model'!$B$14*((20+C1562)-25))*'PV model'!$B$10)/'PV model'!$B$12</f>
        <v>0</v>
      </c>
    </row>
    <row r="1563" spans="1:22" x14ac:dyDescent="0.2">
      <c r="A1563" s="10">
        <f t="shared" si="276"/>
        <v>65</v>
      </c>
      <c r="B1563" s="10">
        <f t="shared" si="277"/>
        <v>22</v>
      </c>
      <c r="C1563" s="23">
        <v>6</v>
      </c>
      <c r="D1563" s="24">
        <v>0</v>
      </c>
      <c r="E1563" s="24">
        <v>0</v>
      </c>
      <c r="F1563" s="48"/>
      <c r="G1563" s="48"/>
      <c r="H1563" s="1">
        <f t="shared" si="278"/>
        <v>-6.3853122610152679</v>
      </c>
      <c r="I1563" s="1">
        <f t="shared" si="271"/>
        <v>-12.014631116601601</v>
      </c>
      <c r="J1563" s="4">
        <f>B1563+('PV model'!$B$3/15)+(I1563/60)</f>
        <v>21.523089481389974</v>
      </c>
      <c r="K1563" s="2">
        <f t="shared" si="272"/>
        <v>-142.84634222084961</v>
      </c>
      <c r="L1563" s="2">
        <f>DEGREES(ASIN((((COS(RADIANS('PV model'!$B$2))*COS(RADIANS(H1563))*COS(RADIANS(K1563)))+(SIN(RADIANS('PV model'!$B$2))*SIN(RADIANS(H1563)))))))</f>
        <v>-32.703407065339029</v>
      </c>
      <c r="M1563" s="3">
        <f t="shared" si="268"/>
        <v>0</v>
      </c>
      <c r="N1563" s="2">
        <f t="shared" si="273"/>
        <v>-45.502232374312293</v>
      </c>
      <c r="O1563" s="2">
        <f>IF('PV model'!$B$2&gt;0, 180-N1563,IF('PV model'!$B$2&lt;0,0-N1563,N1563))</f>
        <v>225.50223237431229</v>
      </c>
      <c r="P1563" s="2">
        <f>ABS(O1563-'PV model'!$B$5)</f>
        <v>20.502232374312285</v>
      </c>
      <c r="Q1563" s="3">
        <f t="shared" si="269"/>
        <v>122.70340706533904</v>
      </c>
      <c r="R1563" s="3">
        <f t="shared" si="274"/>
        <v>0</v>
      </c>
      <c r="S1563" s="3">
        <f t="shared" si="270"/>
        <v>0</v>
      </c>
      <c r="T1563" s="3">
        <f>(0.5*(1-COS(RADIANS(90-$X$3)))*(D1563+E1563)*'PV model'!$B$4)</f>
        <v>0</v>
      </c>
      <c r="U1563" s="3">
        <f t="shared" si="275"/>
        <v>0</v>
      </c>
      <c r="V1563" s="3">
        <f>('PV model'!$B$13*(U1563/1000)*(1-'PV model'!$B$14*((20+C1563)-25))*'PV model'!$B$10)/'PV model'!$B$12</f>
        <v>0</v>
      </c>
    </row>
    <row r="1564" spans="1:22" x14ac:dyDescent="0.2">
      <c r="A1564" s="10">
        <f t="shared" si="276"/>
        <v>65</v>
      </c>
      <c r="B1564" s="10">
        <f t="shared" si="277"/>
        <v>23</v>
      </c>
      <c r="C1564" s="23">
        <v>6</v>
      </c>
      <c r="D1564" s="24">
        <v>0</v>
      </c>
      <c r="E1564" s="24">
        <v>0</v>
      </c>
      <c r="F1564" s="48"/>
      <c r="G1564" s="48"/>
      <c r="H1564" s="1">
        <f t="shared" si="278"/>
        <v>-6.3853122610152679</v>
      </c>
      <c r="I1564" s="1">
        <f t="shared" si="271"/>
        <v>-12.014631116601601</v>
      </c>
      <c r="J1564" s="4">
        <f>B1564+('PV model'!$B$3/15)+(I1564/60)</f>
        <v>22.523089481389974</v>
      </c>
      <c r="K1564" s="2">
        <f t="shared" si="272"/>
        <v>-157.84634222084961</v>
      </c>
      <c r="L1564" s="2">
        <f>DEGREES(ASIN((((COS(RADIANS('PV model'!$B$2))*COS(RADIANS(H1564))*COS(RADIANS(K1564)))+(SIN(RADIANS('PV model'!$B$2))*SIN(RADIANS(H1564)))))))</f>
        <v>-37.806159170580685</v>
      </c>
      <c r="M1564" s="3">
        <f t="shared" si="268"/>
        <v>0</v>
      </c>
      <c r="N1564" s="2">
        <f t="shared" si="273"/>
        <v>-28.314872084485359</v>
      </c>
      <c r="O1564" s="2">
        <f>IF('PV model'!$B$2&gt;0, 180-N1564,IF('PV model'!$B$2&lt;0,0-N1564,N1564))</f>
        <v>208.31487208448536</v>
      </c>
      <c r="P1564" s="2">
        <f>ABS(O1564-'PV model'!$B$5)</f>
        <v>3.3148720844853585</v>
      </c>
      <c r="Q1564" s="3">
        <f t="shared" si="269"/>
        <v>127.80615917058067</v>
      </c>
      <c r="R1564" s="3">
        <f t="shared" si="274"/>
        <v>0</v>
      </c>
      <c r="S1564" s="3">
        <f t="shared" si="270"/>
        <v>0</v>
      </c>
      <c r="T1564" s="3">
        <f>(0.5*(1-COS(RADIANS(90-$X$3)))*(D1564+E1564)*'PV model'!$B$4)</f>
        <v>0</v>
      </c>
      <c r="U1564" s="3">
        <f t="shared" si="275"/>
        <v>0</v>
      </c>
      <c r="V1564" s="3">
        <f>('PV model'!$B$13*(U1564/1000)*(1-'PV model'!$B$14*((20+C1564)-25))*'PV model'!$B$10)/'PV model'!$B$12</f>
        <v>0</v>
      </c>
    </row>
    <row r="1565" spans="1:22" x14ac:dyDescent="0.2">
      <c r="A1565" s="10">
        <f t="shared" si="276"/>
        <v>65</v>
      </c>
      <c r="B1565" s="10">
        <f t="shared" si="277"/>
        <v>24</v>
      </c>
      <c r="C1565" s="23">
        <v>6.1</v>
      </c>
      <c r="D1565" s="24">
        <v>0</v>
      </c>
      <c r="E1565" s="24">
        <v>0</v>
      </c>
      <c r="F1565" s="48"/>
      <c r="G1565" s="48"/>
      <c r="H1565" s="1">
        <f t="shared" si="278"/>
        <v>-6.3853122610152679</v>
      </c>
      <c r="I1565" s="1">
        <f t="shared" si="271"/>
        <v>-12.014631116601601</v>
      </c>
      <c r="J1565" s="4">
        <f>B1565+('PV model'!$B$3/15)+(I1565/60)</f>
        <v>23.523089481389974</v>
      </c>
      <c r="K1565" s="2">
        <f t="shared" si="272"/>
        <v>-172.84634222084961</v>
      </c>
      <c r="L1565" s="2">
        <f>DEGREES(ASIN((((COS(RADIANS('PV model'!$B$2))*COS(RADIANS(H1565))*COS(RADIANS(K1565)))+(SIN(RADIANS('PV model'!$B$2))*SIN(RADIANS(H1565)))))))</f>
        <v>-40.554068447980221</v>
      </c>
      <c r="M1565" s="3">
        <f t="shared" si="268"/>
        <v>0</v>
      </c>
      <c r="N1565" s="2">
        <f t="shared" si="273"/>
        <v>-9.3743437212569294</v>
      </c>
      <c r="O1565" s="2">
        <f>IF('PV model'!$B$2&gt;0, 180-N1565,IF('PV model'!$B$2&lt;0,0-N1565,N1565))</f>
        <v>189.37434372125693</v>
      </c>
      <c r="P1565" s="2">
        <f>ABS(O1565-'PV model'!$B$5)</f>
        <v>15.625656278743065</v>
      </c>
      <c r="Q1565" s="3">
        <f t="shared" si="269"/>
        <v>130.55406844798023</v>
      </c>
      <c r="R1565" s="3">
        <f t="shared" si="274"/>
        <v>0</v>
      </c>
      <c r="S1565" s="3">
        <f t="shared" si="270"/>
        <v>0</v>
      </c>
      <c r="T1565" s="3">
        <f>(0.5*(1-COS(RADIANS(90-$X$3)))*(D1565+E1565)*'PV model'!$B$4)</f>
        <v>0</v>
      </c>
      <c r="U1565" s="3">
        <f t="shared" si="275"/>
        <v>0</v>
      </c>
      <c r="V1565" s="3">
        <f>('PV model'!$B$13*(U1565/1000)*(1-'PV model'!$B$14*((20+C1565)-25))*'PV model'!$B$10)/'PV model'!$B$12</f>
        <v>0</v>
      </c>
    </row>
    <row r="1566" spans="1:22" x14ac:dyDescent="0.2">
      <c r="A1566" s="10">
        <f t="shared" si="276"/>
        <v>66</v>
      </c>
      <c r="B1566" s="10">
        <f t="shared" si="277"/>
        <v>1</v>
      </c>
      <c r="C1566" s="23">
        <v>6</v>
      </c>
      <c r="D1566" s="24">
        <v>0</v>
      </c>
      <c r="E1566" s="24">
        <v>0</v>
      </c>
      <c r="F1566" s="48"/>
      <c r="G1566" s="48"/>
      <c r="H1566" s="1">
        <f t="shared" si="278"/>
        <v>-5.9956977019573428</v>
      </c>
      <c r="I1566" s="1">
        <f t="shared" si="271"/>
        <v>-11.780877057051104</v>
      </c>
      <c r="J1566" s="4">
        <f>B1566+('PV model'!$B$3/15)+(I1566/60)</f>
        <v>0.52698538238248172</v>
      </c>
      <c r="K1566" s="2">
        <f t="shared" si="272"/>
        <v>172.09521926426279</v>
      </c>
      <c r="L1566" s="2">
        <f>DEGREES(ASIN((((COS(RADIANS('PV model'!$B$2))*COS(RADIANS(H1566))*COS(RADIANS(K1566)))+(SIN(RADIANS('PV model'!$B$2))*SIN(RADIANS(H1566)))))))</f>
        <v>-40.093615652973334</v>
      </c>
      <c r="M1566" s="3">
        <f t="shared" si="268"/>
        <v>0</v>
      </c>
      <c r="N1566" s="2">
        <f t="shared" si="273"/>
        <v>10.299422274034763</v>
      </c>
      <c r="O1566" s="2">
        <f>IF('PV model'!$B$2&gt;0, 180-N1566,IF('PV model'!$B$2&lt;0,0-N1566,N1566))</f>
        <v>169.70057772596525</v>
      </c>
      <c r="P1566" s="2">
        <f>ABS(O1566-'PV model'!$B$5)</f>
        <v>35.299422274034754</v>
      </c>
      <c r="Q1566" s="3">
        <f t="shared" si="269"/>
        <v>130.09361565297334</v>
      </c>
      <c r="R1566" s="3">
        <f t="shared" si="274"/>
        <v>0</v>
      </c>
      <c r="S1566" s="3">
        <f t="shared" si="270"/>
        <v>0</v>
      </c>
      <c r="T1566" s="3">
        <f>(0.5*(1-COS(RADIANS(90-$X$3)))*(D1566+E1566)*'PV model'!$B$4)</f>
        <v>0</v>
      </c>
      <c r="U1566" s="3">
        <f t="shared" si="275"/>
        <v>0</v>
      </c>
      <c r="V1566" s="3">
        <f>('PV model'!$B$13*(U1566/1000)*(1-'PV model'!$B$14*((20+C1566)-25))*'PV model'!$B$10)/'PV model'!$B$12</f>
        <v>0</v>
      </c>
    </row>
    <row r="1567" spans="1:22" x14ac:dyDescent="0.2">
      <c r="A1567" s="10">
        <f t="shared" si="276"/>
        <v>66</v>
      </c>
      <c r="B1567" s="10">
        <f t="shared" si="277"/>
        <v>2</v>
      </c>
      <c r="C1567" s="23">
        <v>5.4</v>
      </c>
      <c r="D1567" s="24">
        <v>0</v>
      </c>
      <c r="E1567" s="24">
        <v>0</v>
      </c>
      <c r="F1567" s="48"/>
      <c r="G1567" s="48"/>
      <c r="H1567" s="1">
        <f t="shared" si="278"/>
        <v>-5.9956977019573428</v>
      </c>
      <c r="I1567" s="1">
        <f t="shared" si="271"/>
        <v>-11.780877057051104</v>
      </c>
      <c r="J1567" s="4">
        <f>B1567+('PV model'!$B$3/15)+(I1567/60)</f>
        <v>1.5269853823824817</v>
      </c>
      <c r="K1567" s="2">
        <f t="shared" si="272"/>
        <v>157.09521926426279</v>
      </c>
      <c r="L1567" s="2">
        <f>DEGREES(ASIN((((COS(RADIANS('PV model'!$B$2))*COS(RADIANS(H1567))*COS(RADIANS(K1567)))+(SIN(RADIANS('PV model'!$B$2))*SIN(RADIANS(H1567)))))))</f>
        <v>-37.227098832518884</v>
      </c>
      <c r="M1567" s="3">
        <f t="shared" si="268"/>
        <v>0</v>
      </c>
      <c r="N1567" s="2">
        <f t="shared" si="273"/>
        <v>29.08601868225578</v>
      </c>
      <c r="O1567" s="2">
        <f>IF('PV model'!$B$2&gt;0, 180-N1567,IF('PV model'!$B$2&lt;0,0-N1567,N1567))</f>
        <v>150.91398131774423</v>
      </c>
      <c r="P1567" s="2">
        <f>ABS(O1567-'PV model'!$B$5)</f>
        <v>54.086018682255769</v>
      </c>
      <c r="Q1567" s="3">
        <f t="shared" si="269"/>
        <v>127.22709883251889</v>
      </c>
      <c r="R1567" s="3">
        <f t="shared" si="274"/>
        <v>0</v>
      </c>
      <c r="S1567" s="3">
        <f t="shared" si="270"/>
        <v>0</v>
      </c>
      <c r="T1567" s="3">
        <f>(0.5*(1-COS(RADIANS(90-$X$3)))*(D1567+E1567)*'PV model'!$B$4)</f>
        <v>0</v>
      </c>
      <c r="U1567" s="3">
        <f t="shared" si="275"/>
        <v>0</v>
      </c>
      <c r="V1567" s="3">
        <f>('PV model'!$B$13*(U1567/1000)*(1-'PV model'!$B$14*((20+C1567)-25))*'PV model'!$B$10)/'PV model'!$B$12</f>
        <v>0</v>
      </c>
    </row>
    <row r="1568" spans="1:22" x14ac:dyDescent="0.2">
      <c r="A1568" s="10">
        <f t="shared" si="276"/>
        <v>66</v>
      </c>
      <c r="B1568" s="10">
        <f t="shared" si="277"/>
        <v>3</v>
      </c>
      <c r="C1568" s="23">
        <v>5.3</v>
      </c>
      <c r="D1568" s="24">
        <v>0</v>
      </c>
      <c r="E1568" s="24">
        <v>0</v>
      </c>
      <c r="F1568" s="48"/>
      <c r="G1568" s="48"/>
      <c r="H1568" s="1">
        <f t="shared" si="278"/>
        <v>-5.9956977019573428</v>
      </c>
      <c r="I1568" s="1">
        <f t="shared" si="271"/>
        <v>-11.780877057051104</v>
      </c>
      <c r="J1568" s="4">
        <f>B1568+('PV model'!$B$3/15)+(I1568/60)</f>
        <v>2.5269853823824815</v>
      </c>
      <c r="K1568" s="2">
        <f t="shared" si="272"/>
        <v>142.09521926426279</v>
      </c>
      <c r="L1568" s="2">
        <f>DEGREES(ASIN((((COS(RADIANS('PV model'!$B$2))*COS(RADIANS(H1568))*COS(RADIANS(K1568)))+(SIN(RADIANS('PV model'!$B$2))*SIN(RADIANS(H1568)))))))</f>
        <v>-32.04272392282148</v>
      </c>
      <c r="M1568" s="3">
        <f t="shared" si="268"/>
        <v>0</v>
      </c>
      <c r="N1568" s="2">
        <f t="shared" si="273"/>
        <v>46.120794122723048</v>
      </c>
      <c r="O1568" s="2">
        <f>IF('PV model'!$B$2&gt;0, 180-N1568,IF('PV model'!$B$2&lt;0,0-N1568,N1568))</f>
        <v>133.87920587727695</v>
      </c>
      <c r="P1568" s="2">
        <f>ABS(O1568-'PV model'!$B$5)</f>
        <v>71.120794122723055</v>
      </c>
      <c r="Q1568" s="3">
        <f t="shared" si="269"/>
        <v>122.04272392282149</v>
      </c>
      <c r="R1568" s="3">
        <f t="shared" si="274"/>
        <v>0</v>
      </c>
      <c r="S1568" s="3">
        <f t="shared" si="270"/>
        <v>0</v>
      </c>
      <c r="T1568" s="3">
        <f>(0.5*(1-COS(RADIANS(90-$X$3)))*(D1568+E1568)*'PV model'!$B$4)</f>
        <v>0</v>
      </c>
      <c r="U1568" s="3">
        <f t="shared" si="275"/>
        <v>0</v>
      </c>
      <c r="V1568" s="3">
        <f>('PV model'!$B$13*(U1568/1000)*(1-'PV model'!$B$14*((20+C1568)-25))*'PV model'!$B$10)/'PV model'!$B$12</f>
        <v>0</v>
      </c>
    </row>
    <row r="1569" spans="1:22" x14ac:dyDescent="0.2">
      <c r="A1569" s="10">
        <f t="shared" si="276"/>
        <v>66</v>
      </c>
      <c r="B1569" s="10">
        <f t="shared" si="277"/>
        <v>4</v>
      </c>
      <c r="C1569" s="23">
        <v>4.7</v>
      </c>
      <c r="D1569" s="24">
        <v>0</v>
      </c>
      <c r="E1569" s="24">
        <v>0</v>
      </c>
      <c r="F1569" s="48"/>
      <c r="G1569" s="48"/>
      <c r="H1569" s="1">
        <f t="shared" si="278"/>
        <v>-5.9956977019573428</v>
      </c>
      <c r="I1569" s="1">
        <f t="shared" si="271"/>
        <v>-11.780877057051104</v>
      </c>
      <c r="J1569" s="4">
        <f>B1569+('PV model'!$B$3/15)+(I1569/60)</f>
        <v>3.5269853823824815</v>
      </c>
      <c r="K1569" s="2">
        <f t="shared" si="272"/>
        <v>127.09521926426278</v>
      </c>
      <c r="L1569" s="2">
        <f>DEGREES(ASIN((((COS(RADIANS('PV model'!$B$2))*COS(RADIANS(H1569))*COS(RADIANS(K1569)))+(SIN(RADIANS('PV model'!$B$2))*SIN(RADIANS(H1569)))))))</f>
        <v>-25.203679879787106</v>
      </c>
      <c r="M1569" s="3">
        <f t="shared" si="268"/>
        <v>0</v>
      </c>
      <c r="N1569" s="2">
        <f t="shared" si="273"/>
        <v>61.251169432776493</v>
      </c>
      <c r="O1569" s="2">
        <f>IF('PV model'!$B$2&gt;0, 180-N1569,IF('PV model'!$B$2&lt;0,0-N1569,N1569))</f>
        <v>118.74883056722351</v>
      </c>
      <c r="P1569" s="2">
        <f>ABS(O1569-'PV model'!$B$5)</f>
        <v>86.251169432776493</v>
      </c>
      <c r="Q1569" s="3">
        <f t="shared" si="269"/>
        <v>115.2036798797871</v>
      </c>
      <c r="R1569" s="3">
        <f t="shared" si="274"/>
        <v>0</v>
      </c>
      <c r="S1569" s="3">
        <f t="shared" si="270"/>
        <v>0</v>
      </c>
      <c r="T1569" s="3">
        <f>(0.5*(1-COS(RADIANS(90-$X$3)))*(D1569+E1569)*'PV model'!$B$4)</f>
        <v>0</v>
      </c>
      <c r="U1569" s="3">
        <f t="shared" si="275"/>
        <v>0</v>
      </c>
      <c r="V1569" s="3">
        <f>('PV model'!$B$13*(U1569/1000)*(1-'PV model'!$B$14*((20+C1569)-25))*'PV model'!$B$10)/'PV model'!$B$12</f>
        <v>0</v>
      </c>
    </row>
    <row r="1570" spans="1:22" x14ac:dyDescent="0.2">
      <c r="A1570" s="10">
        <f t="shared" si="276"/>
        <v>66</v>
      </c>
      <c r="B1570" s="10">
        <f t="shared" si="277"/>
        <v>5</v>
      </c>
      <c r="C1570" s="23">
        <v>5.8</v>
      </c>
      <c r="D1570" s="24">
        <v>0</v>
      </c>
      <c r="E1570" s="24">
        <v>0</v>
      </c>
      <c r="F1570" s="48"/>
      <c r="G1570" s="48"/>
      <c r="H1570" s="1">
        <f t="shared" si="278"/>
        <v>-5.9956977019573428</v>
      </c>
      <c r="I1570" s="1">
        <f t="shared" si="271"/>
        <v>-11.780877057051104</v>
      </c>
      <c r="J1570" s="4">
        <f>B1570+('PV model'!$B$3/15)+(I1570/60)</f>
        <v>4.5269853823824819</v>
      </c>
      <c r="K1570" s="2">
        <f t="shared" si="272"/>
        <v>112.09521926426277</v>
      </c>
      <c r="L1570" s="2">
        <f>DEGREES(ASIN((((COS(RADIANS('PV model'!$B$2))*COS(RADIANS(H1570))*COS(RADIANS(K1570)))+(SIN(RADIANS('PV model'!$B$2))*SIN(RADIANS(H1570)))))))</f>
        <v>-17.335695153638138</v>
      </c>
      <c r="M1570" s="3">
        <f t="shared" si="268"/>
        <v>0</v>
      </c>
      <c r="N1570" s="2">
        <f t="shared" si="273"/>
        <v>74.871253865882139</v>
      </c>
      <c r="O1570" s="2">
        <f>IF('PV model'!$B$2&gt;0, 180-N1570,IF('PV model'!$B$2&lt;0,0-N1570,N1570))</f>
        <v>105.12874613411786</v>
      </c>
      <c r="P1570" s="2">
        <f>ABS(O1570-'PV model'!$B$5)</f>
        <v>99.871253865882139</v>
      </c>
      <c r="Q1570" s="3">
        <f t="shared" si="269"/>
        <v>107.33569515363813</v>
      </c>
      <c r="R1570" s="3">
        <f t="shared" si="274"/>
        <v>0</v>
      </c>
      <c r="S1570" s="3">
        <f t="shared" si="270"/>
        <v>0</v>
      </c>
      <c r="T1570" s="3">
        <f>(0.5*(1-COS(RADIANS(90-$X$3)))*(D1570+E1570)*'PV model'!$B$4)</f>
        <v>0</v>
      </c>
      <c r="U1570" s="3">
        <f t="shared" si="275"/>
        <v>0</v>
      </c>
      <c r="V1570" s="3">
        <f>('PV model'!$B$13*(U1570/1000)*(1-'PV model'!$B$14*((20+C1570)-25))*'PV model'!$B$10)/'PV model'!$B$12</f>
        <v>0</v>
      </c>
    </row>
    <row r="1571" spans="1:22" x14ac:dyDescent="0.2">
      <c r="A1571" s="10">
        <f t="shared" si="276"/>
        <v>66</v>
      </c>
      <c r="B1571" s="10">
        <f t="shared" si="277"/>
        <v>6</v>
      </c>
      <c r="C1571" s="23">
        <v>5.7</v>
      </c>
      <c r="D1571" s="24">
        <v>0</v>
      </c>
      <c r="E1571" s="24">
        <v>0</v>
      </c>
      <c r="F1571" s="48"/>
      <c r="G1571" s="48"/>
      <c r="H1571" s="1">
        <f t="shared" si="278"/>
        <v>-5.9956977019573428</v>
      </c>
      <c r="I1571" s="1">
        <f t="shared" si="271"/>
        <v>-11.780877057051104</v>
      </c>
      <c r="J1571" s="4">
        <f>B1571+('PV model'!$B$3/15)+(I1571/60)</f>
        <v>5.5269853823824819</v>
      </c>
      <c r="K1571" s="2">
        <f t="shared" si="272"/>
        <v>97.095219264262767</v>
      </c>
      <c r="L1571" s="2">
        <f>DEGREES(ASIN((((COS(RADIANS('PV model'!$B$2))*COS(RADIANS(H1571))*COS(RADIANS(K1571)))+(SIN(RADIANS('PV model'!$B$2))*SIN(RADIANS(H1571)))))))</f>
        <v>-8.9552001924082507</v>
      </c>
      <c r="M1571" s="3">
        <f t="shared" si="268"/>
        <v>0</v>
      </c>
      <c r="N1571" s="2">
        <f t="shared" si="273"/>
        <v>87.558801449990852</v>
      </c>
      <c r="O1571" s="2">
        <f>IF('PV model'!$B$2&gt;0, 180-N1571,IF('PV model'!$B$2&lt;0,0-N1571,N1571))</f>
        <v>92.441198550009148</v>
      </c>
      <c r="P1571" s="2">
        <f>ABS(O1571-'PV model'!$B$5)</f>
        <v>112.55880144999085</v>
      </c>
      <c r="Q1571" s="3">
        <f t="shared" si="269"/>
        <v>98.955200192408242</v>
      </c>
      <c r="R1571" s="3">
        <f t="shared" si="274"/>
        <v>0</v>
      </c>
      <c r="S1571" s="3">
        <f t="shared" si="270"/>
        <v>0</v>
      </c>
      <c r="T1571" s="3">
        <f>(0.5*(1-COS(RADIANS(90-$X$3)))*(D1571+E1571)*'PV model'!$B$4)</f>
        <v>0</v>
      </c>
      <c r="U1571" s="3">
        <f t="shared" si="275"/>
        <v>0</v>
      </c>
      <c r="V1571" s="3">
        <f>('PV model'!$B$13*(U1571/1000)*(1-'PV model'!$B$14*((20+C1571)-25))*'PV model'!$B$10)/'PV model'!$B$12</f>
        <v>0</v>
      </c>
    </row>
    <row r="1572" spans="1:22" x14ac:dyDescent="0.2">
      <c r="A1572" s="10">
        <f t="shared" si="276"/>
        <v>66</v>
      </c>
      <c r="B1572" s="10">
        <f t="shared" si="277"/>
        <v>7</v>
      </c>
      <c r="C1572" s="23">
        <v>5</v>
      </c>
      <c r="D1572" s="24">
        <v>0</v>
      </c>
      <c r="E1572" s="24">
        <v>0</v>
      </c>
      <c r="F1572" s="48"/>
      <c r="G1572" s="48"/>
      <c r="H1572" s="1">
        <f t="shared" si="278"/>
        <v>-5.9956977019573428</v>
      </c>
      <c r="I1572" s="1">
        <f t="shared" si="271"/>
        <v>-11.780877057051104</v>
      </c>
      <c r="J1572" s="4">
        <f>B1572+('PV model'!$B$3/15)+(I1572/60)</f>
        <v>6.5269853823824819</v>
      </c>
      <c r="K1572" s="2">
        <f t="shared" si="272"/>
        <v>82.095219264262767</v>
      </c>
      <c r="L1572" s="2">
        <f>DEGREES(ASIN((((COS(RADIANS('PV model'!$B$2))*COS(RADIANS(H1572))*COS(RADIANS(K1572)))+(SIN(RADIANS('PV model'!$B$2))*SIN(RADIANS(H1572)))))))</f>
        <v>-0.49349192525191043</v>
      </c>
      <c r="M1572" s="3">
        <f t="shared" si="268"/>
        <v>0</v>
      </c>
      <c r="N1572" s="2">
        <f t="shared" si="273"/>
        <v>80.102308167482448</v>
      </c>
      <c r="O1572" s="2">
        <f>IF('PV model'!$B$2&gt;0, 180-N1572,IF('PV model'!$B$2&lt;0,0-N1572,N1572))</f>
        <v>99.897691832517552</v>
      </c>
      <c r="P1572" s="2">
        <f>ABS(O1572-'PV model'!$B$5)</f>
        <v>105.10230816748245</v>
      </c>
      <c r="Q1572" s="3">
        <f t="shared" si="269"/>
        <v>90.493491925251917</v>
      </c>
      <c r="R1572" s="3">
        <f t="shared" si="274"/>
        <v>0</v>
      </c>
      <c r="S1572" s="3">
        <f t="shared" si="270"/>
        <v>0</v>
      </c>
      <c r="T1572" s="3">
        <f>(0.5*(1-COS(RADIANS(90-$X$3)))*(D1572+E1572)*'PV model'!$B$4)</f>
        <v>0</v>
      </c>
      <c r="U1572" s="3">
        <f t="shared" si="275"/>
        <v>0</v>
      </c>
      <c r="V1572" s="3">
        <f>('PV model'!$B$13*(U1572/1000)*(1-'PV model'!$B$14*((20+C1572)-25))*'PV model'!$B$10)/'PV model'!$B$12</f>
        <v>0</v>
      </c>
    </row>
    <row r="1573" spans="1:22" x14ac:dyDescent="0.2">
      <c r="A1573" s="10">
        <f t="shared" si="276"/>
        <v>66</v>
      </c>
      <c r="B1573" s="10">
        <f t="shared" si="277"/>
        <v>8</v>
      </c>
      <c r="C1573" s="23">
        <v>5</v>
      </c>
      <c r="D1573" s="24">
        <v>0</v>
      </c>
      <c r="E1573" s="24">
        <v>7.056</v>
      </c>
      <c r="F1573" s="48"/>
      <c r="G1573" s="48"/>
      <c r="H1573" s="1">
        <f t="shared" si="278"/>
        <v>-5.9956977019573428</v>
      </c>
      <c r="I1573" s="1">
        <f t="shared" si="271"/>
        <v>-11.780877057051104</v>
      </c>
      <c r="J1573" s="4">
        <f>B1573+('PV model'!$B$3/15)+(I1573/60)</f>
        <v>7.5269853823824819</v>
      </c>
      <c r="K1573" s="2">
        <f t="shared" si="272"/>
        <v>67.095219264262767</v>
      </c>
      <c r="L1573" s="2">
        <f>DEGREES(ASIN((((COS(RADIANS('PV model'!$B$2))*COS(RADIANS(H1573))*COS(RADIANS(K1573)))+(SIN(RADIANS('PV model'!$B$2))*SIN(RADIANS(H1573)))))))</f>
        <v>7.6520484424686259</v>
      </c>
      <c r="M1573" s="3">
        <f t="shared" si="268"/>
        <v>7.6520484424686259</v>
      </c>
      <c r="N1573" s="2">
        <f t="shared" si="273"/>
        <v>67.569837374575528</v>
      </c>
      <c r="O1573" s="2">
        <f>IF('PV model'!$B$2&gt;0, 180-N1573,IF('PV model'!$B$2&lt;0,0-N1573,N1573))</f>
        <v>112.43016262542447</v>
      </c>
      <c r="P1573" s="2">
        <f>ABS(O1573-'PV model'!$B$5)</f>
        <v>92.569837374575528</v>
      </c>
      <c r="Q1573" s="3">
        <f t="shared" si="269"/>
        <v>82.347951557531374</v>
      </c>
      <c r="R1573" s="3">
        <f t="shared" si="274"/>
        <v>0</v>
      </c>
      <c r="S1573" s="3">
        <f t="shared" si="270"/>
        <v>7.056</v>
      </c>
      <c r="T1573" s="3">
        <f>(0.5*(1-COS(RADIANS(90-$X$3)))*(D1573+E1573)*'PV model'!$B$4)</f>
        <v>0</v>
      </c>
      <c r="U1573" s="3">
        <f t="shared" si="275"/>
        <v>7.056</v>
      </c>
      <c r="V1573" s="3">
        <f>('PV model'!$B$13*(U1573/1000)*(1-'PV model'!$B$14*((20+C1573)-25))*'PV model'!$B$10)/'PV model'!$B$12</f>
        <v>0.7053177599999999</v>
      </c>
    </row>
    <row r="1574" spans="1:22" x14ac:dyDescent="0.2">
      <c r="A1574" s="10">
        <f t="shared" si="276"/>
        <v>66</v>
      </c>
      <c r="B1574" s="10">
        <f t="shared" si="277"/>
        <v>9</v>
      </c>
      <c r="C1574" s="23">
        <v>9.3000000000000007</v>
      </c>
      <c r="D1574" s="24">
        <v>0</v>
      </c>
      <c r="E1574" s="24">
        <v>35.28</v>
      </c>
      <c r="F1574" s="48"/>
      <c r="G1574" s="48"/>
      <c r="H1574" s="1">
        <f t="shared" si="278"/>
        <v>-5.9956977019573428</v>
      </c>
      <c r="I1574" s="1">
        <f t="shared" si="271"/>
        <v>-11.780877057051104</v>
      </c>
      <c r="J1574" s="4">
        <f>B1574+('PV model'!$B$3/15)+(I1574/60)</f>
        <v>8.526985382382481</v>
      </c>
      <c r="K1574" s="2">
        <f t="shared" si="272"/>
        <v>52.095219264262781</v>
      </c>
      <c r="L1574" s="2">
        <f>DEGREES(ASIN((((COS(RADIANS('PV model'!$B$2))*COS(RADIANS(H1574))*COS(RADIANS(K1574)))+(SIN(RADIANS('PV model'!$B$2))*SIN(RADIANS(H1574)))))))</f>
        <v>15.069211385075498</v>
      </c>
      <c r="M1574" s="3">
        <f t="shared" si="268"/>
        <v>15.069211385075498</v>
      </c>
      <c r="N1574" s="2">
        <f t="shared" si="273"/>
        <v>54.356842106689747</v>
      </c>
      <c r="O1574" s="2">
        <f>IF('PV model'!$B$2&gt;0, 180-N1574,IF('PV model'!$B$2&lt;0,0-N1574,N1574))</f>
        <v>125.64315789331025</v>
      </c>
      <c r="P1574" s="2">
        <f>ABS(O1574-'PV model'!$B$5)</f>
        <v>79.356842106689754</v>
      </c>
      <c r="Q1574" s="3">
        <f t="shared" si="269"/>
        <v>74.930788614924509</v>
      </c>
      <c r="R1574" s="3">
        <f t="shared" si="274"/>
        <v>0</v>
      </c>
      <c r="S1574" s="3">
        <f t="shared" si="270"/>
        <v>35.28</v>
      </c>
      <c r="T1574" s="3">
        <f>(0.5*(1-COS(RADIANS(90-$X$3)))*(D1574+E1574)*'PV model'!$B$4)</f>
        <v>0</v>
      </c>
      <c r="U1574" s="3">
        <f t="shared" si="275"/>
        <v>35.28</v>
      </c>
      <c r="V1574" s="3">
        <f>('PV model'!$B$13*(U1574/1000)*(1-'PV model'!$B$14*((20+C1574)-25))*'PV model'!$B$10)/'PV model'!$B$12</f>
        <v>3.4659314726399999</v>
      </c>
    </row>
    <row r="1575" spans="1:22" x14ac:dyDescent="0.2">
      <c r="A1575" s="10">
        <f t="shared" si="276"/>
        <v>66</v>
      </c>
      <c r="B1575" s="10">
        <f t="shared" si="277"/>
        <v>10</v>
      </c>
      <c r="C1575" s="23">
        <v>5.3</v>
      </c>
      <c r="D1575" s="24">
        <v>0</v>
      </c>
      <c r="E1575" s="24">
        <v>67.914000000000001</v>
      </c>
      <c r="F1575" s="48"/>
      <c r="G1575" s="48"/>
      <c r="H1575" s="1">
        <f t="shared" si="278"/>
        <v>-5.9956977019573428</v>
      </c>
      <c r="I1575" s="1">
        <f t="shared" si="271"/>
        <v>-11.780877057051104</v>
      </c>
      <c r="J1575" s="4">
        <f>B1575+('PV model'!$B$3/15)+(I1575/60)</f>
        <v>9.526985382382481</v>
      </c>
      <c r="K1575" s="2">
        <f t="shared" si="272"/>
        <v>37.095219264262781</v>
      </c>
      <c r="L1575" s="2">
        <f>DEGREES(ASIN((((COS(RADIANS('PV model'!$B$2))*COS(RADIANS(H1575))*COS(RADIANS(K1575)))+(SIN(RADIANS('PV model'!$B$2))*SIN(RADIANS(H1575)))))))</f>
        <v>21.298727467409769</v>
      </c>
      <c r="M1575" s="3">
        <f t="shared" si="268"/>
        <v>21.298727467409769</v>
      </c>
      <c r="N1575" s="2">
        <f t="shared" si="273"/>
        <v>40.076895467905992</v>
      </c>
      <c r="O1575" s="2">
        <f>IF('PV model'!$B$2&gt;0, 180-N1575,IF('PV model'!$B$2&lt;0,0-N1575,N1575))</f>
        <v>139.92310453209402</v>
      </c>
      <c r="P1575" s="2">
        <f>ABS(O1575-'PV model'!$B$5)</f>
        <v>65.076895467905985</v>
      </c>
      <c r="Q1575" s="3">
        <f t="shared" si="269"/>
        <v>68.701272532590238</v>
      </c>
      <c r="R1575" s="3">
        <f t="shared" si="274"/>
        <v>0</v>
      </c>
      <c r="S1575" s="3">
        <f t="shared" si="270"/>
        <v>67.914000000000001</v>
      </c>
      <c r="T1575" s="3">
        <f>(0.5*(1-COS(RADIANS(90-$X$3)))*(D1575+E1575)*'PV model'!$B$4)</f>
        <v>0</v>
      </c>
      <c r="U1575" s="3">
        <f t="shared" si="275"/>
        <v>67.914000000000001</v>
      </c>
      <c r="V1575" s="3">
        <f>('PV model'!$B$13*(U1575/1000)*(1-'PV model'!$B$14*((20+C1575)-25))*'PV model'!$B$10)/'PV model'!$B$12</f>
        <v>6.7805370198719999</v>
      </c>
    </row>
    <row r="1576" spans="1:22" x14ac:dyDescent="0.2">
      <c r="A1576" s="10">
        <f t="shared" si="276"/>
        <v>66</v>
      </c>
      <c r="B1576" s="10">
        <f t="shared" si="277"/>
        <v>11</v>
      </c>
      <c r="C1576" s="23">
        <v>5.8</v>
      </c>
      <c r="D1576" s="24">
        <v>0</v>
      </c>
      <c r="E1576" s="24">
        <v>95.256</v>
      </c>
      <c r="F1576" s="48"/>
      <c r="G1576" s="48"/>
      <c r="H1576" s="1">
        <f t="shared" si="278"/>
        <v>-5.9956977019573428</v>
      </c>
      <c r="I1576" s="1">
        <f t="shared" si="271"/>
        <v>-11.780877057051104</v>
      </c>
      <c r="J1576" s="4">
        <f>B1576+('PV model'!$B$3/15)+(I1576/60)</f>
        <v>10.526985382382481</v>
      </c>
      <c r="K1576" s="2">
        <f t="shared" si="272"/>
        <v>22.095219264262784</v>
      </c>
      <c r="L1576" s="2">
        <f>DEGREES(ASIN((((COS(RADIANS('PV model'!$B$2))*COS(RADIANS(H1576))*COS(RADIANS(K1576)))+(SIN(RADIANS('PV model'!$B$2))*SIN(RADIANS(H1576)))))))</f>
        <v>25.839738798813968</v>
      </c>
      <c r="M1576" s="3">
        <f t="shared" si="268"/>
        <v>25.839738798813968</v>
      </c>
      <c r="N1576" s="2">
        <f t="shared" si="273"/>
        <v>24.560074363669266</v>
      </c>
      <c r="O1576" s="2">
        <f>IF('PV model'!$B$2&gt;0, 180-N1576,IF('PV model'!$B$2&lt;0,0-N1576,N1576))</f>
        <v>155.43992563633074</v>
      </c>
      <c r="P1576" s="2">
        <f>ABS(O1576-'PV model'!$B$5)</f>
        <v>49.560074363669258</v>
      </c>
      <c r="Q1576" s="3">
        <f t="shared" si="269"/>
        <v>64.160261201186032</v>
      </c>
      <c r="R1576" s="3">
        <f t="shared" si="274"/>
        <v>0</v>
      </c>
      <c r="S1576" s="3">
        <f t="shared" si="270"/>
        <v>95.256</v>
      </c>
      <c r="T1576" s="3">
        <f>(0.5*(1-COS(RADIANS(90-$X$3)))*(D1576+E1576)*'PV model'!$B$4)</f>
        <v>0</v>
      </c>
      <c r="U1576" s="3">
        <f t="shared" si="275"/>
        <v>95.256</v>
      </c>
      <c r="V1576" s="3">
        <f>('PV model'!$B$13*(U1576/1000)*(1-'PV model'!$B$14*((20+C1576)-25))*'PV model'!$B$10)/'PV model'!$B$12</f>
        <v>9.4913200327679998</v>
      </c>
    </row>
    <row r="1577" spans="1:22" x14ac:dyDescent="0.2">
      <c r="A1577" s="10">
        <f t="shared" si="276"/>
        <v>66</v>
      </c>
      <c r="B1577" s="10">
        <f t="shared" si="277"/>
        <v>12</v>
      </c>
      <c r="C1577" s="23">
        <v>5.8</v>
      </c>
      <c r="D1577" s="24">
        <v>0</v>
      </c>
      <c r="E1577" s="24">
        <v>113.77800000000001</v>
      </c>
      <c r="F1577" s="48"/>
      <c r="G1577" s="48"/>
      <c r="H1577" s="1">
        <f t="shared" si="278"/>
        <v>-5.9956977019573428</v>
      </c>
      <c r="I1577" s="1">
        <f t="shared" si="271"/>
        <v>-11.780877057051104</v>
      </c>
      <c r="J1577" s="4">
        <f>B1577+('PV model'!$B$3/15)+(I1577/60)</f>
        <v>11.526985382382481</v>
      </c>
      <c r="K1577" s="2">
        <f t="shared" si="272"/>
        <v>7.0952192642627843</v>
      </c>
      <c r="L1577" s="2">
        <f>DEGREES(ASIN((((COS(RADIANS('PV model'!$B$2))*COS(RADIANS(H1577))*COS(RADIANS(K1577)))+(SIN(RADIANS('PV model'!$B$2))*SIN(RADIANS(H1577)))))))</f>
        <v>28.223427355424533</v>
      </c>
      <c r="M1577" s="3">
        <f t="shared" si="268"/>
        <v>28.223427355424533</v>
      </c>
      <c r="N1577" s="2">
        <f t="shared" si="273"/>
        <v>8.0141948589179783</v>
      </c>
      <c r="O1577" s="2">
        <f>IF('PV model'!$B$2&gt;0, 180-N1577,IF('PV model'!$B$2&lt;0,0-N1577,N1577))</f>
        <v>171.98580514108201</v>
      </c>
      <c r="P1577" s="2">
        <f>ABS(O1577-'PV model'!$B$5)</f>
        <v>33.014194858917989</v>
      </c>
      <c r="Q1577" s="3">
        <f t="shared" si="269"/>
        <v>61.776572644575467</v>
      </c>
      <c r="R1577" s="3">
        <f t="shared" si="274"/>
        <v>0</v>
      </c>
      <c r="S1577" s="3">
        <f t="shared" si="270"/>
        <v>113.77800000000001</v>
      </c>
      <c r="T1577" s="3">
        <f>(0.5*(1-COS(RADIANS(90-$X$3)))*(D1577+E1577)*'PV model'!$B$4)</f>
        <v>0</v>
      </c>
      <c r="U1577" s="3">
        <f t="shared" si="275"/>
        <v>113.77800000000001</v>
      </c>
      <c r="V1577" s="3">
        <f>('PV model'!$B$13*(U1577/1000)*(1-'PV model'!$B$14*((20+C1577)-25))*'PV model'!$B$10)/'PV model'!$B$12</f>
        <v>11.336854483584</v>
      </c>
    </row>
    <row r="1578" spans="1:22" x14ac:dyDescent="0.2">
      <c r="A1578" s="10">
        <f t="shared" si="276"/>
        <v>66</v>
      </c>
      <c r="B1578" s="10">
        <f t="shared" si="277"/>
        <v>13</v>
      </c>
      <c r="C1578" s="23">
        <v>6.4</v>
      </c>
      <c r="D1578" s="24">
        <v>0</v>
      </c>
      <c r="E1578" s="24">
        <v>119.952</v>
      </c>
      <c r="F1578" s="48"/>
      <c r="G1578" s="48"/>
      <c r="H1578" s="1">
        <f t="shared" si="278"/>
        <v>-5.9956977019573428</v>
      </c>
      <c r="I1578" s="1">
        <f t="shared" si="271"/>
        <v>-11.780877057051104</v>
      </c>
      <c r="J1578" s="4">
        <f>B1578+('PV model'!$B$3/15)+(I1578/60)</f>
        <v>12.526985382382481</v>
      </c>
      <c r="K1578" s="2">
        <f t="shared" si="272"/>
        <v>-7.9047807357372157</v>
      </c>
      <c r="L1578" s="2">
        <f>DEGREES(ASIN((((COS(RADIANS('PV model'!$B$2))*COS(RADIANS(H1578))*COS(RADIANS(K1578)))+(SIN(RADIANS('PV model'!$B$2))*SIN(RADIANS(H1578)))))))</f>
        <v>28.155893393428453</v>
      </c>
      <c r="M1578" s="3">
        <f t="shared" si="268"/>
        <v>28.155893393428453</v>
      </c>
      <c r="N1578" s="2">
        <f t="shared" si="273"/>
        <v>-8.9244600968778283</v>
      </c>
      <c r="O1578" s="2">
        <f>IF('PV model'!$B$2&gt;0, 180-N1578,IF('PV model'!$B$2&lt;0,0-N1578,N1578))</f>
        <v>188.92446009687782</v>
      </c>
      <c r="P1578" s="2">
        <f>ABS(O1578-'PV model'!$B$5)</f>
        <v>16.075539903122177</v>
      </c>
      <c r="Q1578" s="3">
        <f t="shared" si="269"/>
        <v>61.844106606571543</v>
      </c>
      <c r="R1578" s="3">
        <f t="shared" si="274"/>
        <v>0</v>
      </c>
      <c r="S1578" s="3">
        <f t="shared" si="270"/>
        <v>119.952</v>
      </c>
      <c r="T1578" s="3">
        <f>(0.5*(1-COS(RADIANS(90-$X$3)))*(D1578+E1578)*'PV model'!$B$4)</f>
        <v>0</v>
      </c>
      <c r="U1578" s="3">
        <f t="shared" si="275"/>
        <v>119.952</v>
      </c>
      <c r="V1578" s="3">
        <f>('PV model'!$B$13*(U1578/1000)*(1-'PV model'!$B$14*((20+C1578)-25))*'PV model'!$B$10)/'PV model'!$B$12</f>
        <v>11.923255669248</v>
      </c>
    </row>
    <row r="1579" spans="1:22" x14ac:dyDescent="0.2">
      <c r="A1579" s="10">
        <f t="shared" si="276"/>
        <v>66</v>
      </c>
      <c r="B1579" s="10">
        <f t="shared" si="277"/>
        <v>14</v>
      </c>
      <c r="C1579" s="23">
        <v>7.2</v>
      </c>
      <c r="D1579" s="24">
        <v>0</v>
      </c>
      <c r="E1579" s="24">
        <v>114.66</v>
      </c>
      <c r="F1579" s="48"/>
      <c r="G1579" s="48"/>
      <c r="H1579" s="1">
        <f t="shared" si="278"/>
        <v>-5.9956977019573428</v>
      </c>
      <c r="I1579" s="1">
        <f t="shared" si="271"/>
        <v>-11.780877057051104</v>
      </c>
      <c r="J1579" s="4">
        <f>B1579+('PV model'!$B$3/15)+(I1579/60)</f>
        <v>13.526985382382481</v>
      </c>
      <c r="K1579" s="2">
        <f t="shared" si="272"/>
        <v>-22.904780735737216</v>
      </c>
      <c r="L1579" s="2">
        <f>DEGREES(ASIN((((COS(RADIANS('PV model'!$B$2))*COS(RADIANS(H1579))*COS(RADIANS(K1579)))+(SIN(RADIANS('PV model'!$B$2))*SIN(RADIANS(H1579)))))))</f>
        <v>25.645995584682705</v>
      </c>
      <c r="M1579" s="3">
        <f t="shared" si="268"/>
        <v>25.645995584682705</v>
      </c>
      <c r="N1579" s="2">
        <f t="shared" si="273"/>
        <v>-25.427656511834407</v>
      </c>
      <c r="O1579" s="2">
        <f>IF('PV model'!$B$2&gt;0, 180-N1579,IF('PV model'!$B$2&lt;0,0-N1579,N1579))</f>
        <v>205.42765651183441</v>
      </c>
      <c r="P1579" s="2">
        <f>ABS(O1579-'PV model'!$B$5)</f>
        <v>0.42765651183441378</v>
      </c>
      <c r="Q1579" s="3">
        <f t="shared" si="269"/>
        <v>64.354004415317291</v>
      </c>
      <c r="R1579" s="3">
        <f t="shared" si="274"/>
        <v>0</v>
      </c>
      <c r="S1579" s="3">
        <f t="shared" si="270"/>
        <v>114.66</v>
      </c>
      <c r="T1579" s="3">
        <f>(0.5*(1-COS(RADIANS(90-$X$3)))*(D1579+E1579)*'PV model'!$B$4)</f>
        <v>0</v>
      </c>
      <c r="U1579" s="3">
        <f t="shared" si="275"/>
        <v>114.66</v>
      </c>
      <c r="V1579" s="3">
        <f>('PV model'!$B$13*(U1579/1000)*(1-'PV model'!$B$14*((20+C1579)-25))*'PV model'!$B$10)/'PV model'!$B$12</f>
        <v>11.360553160319999</v>
      </c>
    </row>
    <row r="1580" spans="1:22" x14ac:dyDescent="0.2">
      <c r="A1580" s="10">
        <f t="shared" si="276"/>
        <v>66</v>
      </c>
      <c r="B1580" s="10">
        <f t="shared" si="277"/>
        <v>15</v>
      </c>
      <c r="C1580" s="23">
        <v>7.1</v>
      </c>
      <c r="D1580" s="24">
        <v>0</v>
      </c>
      <c r="E1580" s="24">
        <v>97.902000000000001</v>
      </c>
      <c r="F1580" s="48"/>
      <c r="G1580" s="48"/>
      <c r="H1580" s="1">
        <f t="shared" si="278"/>
        <v>-5.9956977019573428</v>
      </c>
      <c r="I1580" s="1">
        <f t="shared" si="271"/>
        <v>-11.780877057051104</v>
      </c>
      <c r="J1580" s="4">
        <f>B1580+('PV model'!$B$3/15)+(I1580/60)</f>
        <v>14.526985382382481</v>
      </c>
      <c r="K1580" s="2">
        <f t="shared" si="272"/>
        <v>-37.904780735737219</v>
      </c>
      <c r="L1580" s="2">
        <f>DEGREES(ASIN((((COS(RADIANS('PV model'!$B$2))*COS(RADIANS(H1580))*COS(RADIANS(K1580)))+(SIN(RADIANS('PV model'!$B$2))*SIN(RADIANS(H1580)))))))</f>
        <v>21.001063855134262</v>
      </c>
      <c r="M1580" s="3">
        <f t="shared" si="268"/>
        <v>21.001063855134262</v>
      </c>
      <c r="N1580" s="2">
        <f t="shared" si="273"/>
        <v>-40.879016394085227</v>
      </c>
      <c r="O1580" s="2">
        <f>IF('PV model'!$B$2&gt;0, 180-N1580,IF('PV model'!$B$2&lt;0,0-N1580,N1580))</f>
        <v>220.87901639408523</v>
      </c>
      <c r="P1580" s="2">
        <f>ABS(O1580-'PV model'!$B$5)</f>
        <v>15.879016394085227</v>
      </c>
      <c r="Q1580" s="3">
        <f t="shared" si="269"/>
        <v>68.998936144865738</v>
      </c>
      <c r="R1580" s="3">
        <f t="shared" si="274"/>
        <v>0</v>
      </c>
      <c r="S1580" s="3">
        <f t="shared" si="270"/>
        <v>97.902000000000001</v>
      </c>
      <c r="T1580" s="3">
        <f>(0.5*(1-COS(RADIANS(90-$X$3)))*(D1580+E1580)*'PV model'!$B$4)</f>
        <v>0</v>
      </c>
      <c r="U1580" s="3">
        <f t="shared" si="275"/>
        <v>97.902000000000001</v>
      </c>
      <c r="V1580" s="3">
        <f>('PV model'!$B$13*(U1580/1000)*(1-'PV model'!$B$14*((20+C1580)-25))*'PV model'!$B$10)/'PV model'!$B$12</f>
        <v>9.7040791350719999</v>
      </c>
    </row>
    <row r="1581" spans="1:22" x14ac:dyDescent="0.2">
      <c r="A1581" s="10">
        <f t="shared" si="276"/>
        <v>66</v>
      </c>
      <c r="B1581" s="10">
        <f t="shared" si="277"/>
        <v>16</v>
      </c>
      <c r="C1581" s="23">
        <v>7.1</v>
      </c>
      <c r="D1581" s="24">
        <v>0</v>
      </c>
      <c r="E1581" s="24">
        <v>71.441999999999993</v>
      </c>
      <c r="F1581" s="48"/>
      <c r="G1581" s="48"/>
      <c r="H1581" s="1">
        <f t="shared" si="278"/>
        <v>-5.9956977019573428</v>
      </c>
      <c r="I1581" s="1">
        <f t="shared" si="271"/>
        <v>-11.780877057051104</v>
      </c>
      <c r="J1581" s="4">
        <f>B1581+('PV model'!$B$3/15)+(I1581/60)</f>
        <v>15.526985382382481</v>
      </c>
      <c r="K1581" s="2">
        <f t="shared" si="272"/>
        <v>-52.904780735737219</v>
      </c>
      <c r="L1581" s="2">
        <f>DEGREES(ASIN((((COS(RADIANS('PV model'!$B$2))*COS(RADIANS(H1581))*COS(RADIANS(K1581)))+(SIN(RADIANS('PV model'!$B$2))*SIN(RADIANS(H1581)))))))</f>
        <v>14.694862046585358</v>
      </c>
      <c r="M1581" s="3">
        <f t="shared" si="268"/>
        <v>14.694862046585358</v>
      </c>
      <c r="N1581" s="2">
        <f t="shared" si="273"/>
        <v>-55.094396427942243</v>
      </c>
      <c r="O1581" s="2">
        <f>IF('PV model'!$B$2&gt;0, 180-N1581,IF('PV model'!$B$2&lt;0,0-N1581,N1581))</f>
        <v>235.09439642794223</v>
      </c>
      <c r="P1581" s="2">
        <f>ABS(O1581-'PV model'!$B$5)</f>
        <v>30.094396427942229</v>
      </c>
      <c r="Q1581" s="3">
        <f t="shared" si="269"/>
        <v>75.305137953414643</v>
      </c>
      <c r="R1581" s="3">
        <f t="shared" si="274"/>
        <v>0</v>
      </c>
      <c r="S1581" s="3">
        <f t="shared" si="270"/>
        <v>71.441999999999993</v>
      </c>
      <c r="T1581" s="3">
        <f>(0.5*(1-COS(RADIANS(90-$X$3)))*(D1581+E1581)*'PV model'!$B$4)</f>
        <v>0</v>
      </c>
      <c r="U1581" s="3">
        <f t="shared" si="275"/>
        <v>71.441999999999993</v>
      </c>
      <c r="V1581" s="3">
        <f>('PV model'!$B$13*(U1581/1000)*(1-'PV model'!$B$14*((20+C1581)-25))*'PV model'!$B$10)/'PV model'!$B$12</f>
        <v>7.0813550445119988</v>
      </c>
    </row>
    <row r="1582" spans="1:22" x14ac:dyDescent="0.2">
      <c r="A1582" s="10">
        <f t="shared" si="276"/>
        <v>66</v>
      </c>
      <c r="B1582" s="10">
        <f t="shared" si="277"/>
        <v>17</v>
      </c>
      <c r="C1582" s="23">
        <v>7.3</v>
      </c>
      <c r="D1582" s="24">
        <v>0</v>
      </c>
      <c r="E1582" s="24">
        <v>38.808</v>
      </c>
      <c r="F1582" s="48"/>
      <c r="G1582" s="48"/>
      <c r="H1582" s="1">
        <f t="shared" si="278"/>
        <v>-5.9956977019573428</v>
      </c>
      <c r="I1582" s="1">
        <f t="shared" si="271"/>
        <v>-11.780877057051104</v>
      </c>
      <c r="J1582" s="4">
        <f>B1582+('PV model'!$B$3/15)+(I1582/60)</f>
        <v>16.526985382382481</v>
      </c>
      <c r="K1582" s="2">
        <f t="shared" si="272"/>
        <v>-67.904780735737219</v>
      </c>
      <c r="L1582" s="2">
        <f>DEGREES(ASIN((((COS(RADIANS('PV model'!$B$2))*COS(RADIANS(H1582))*COS(RADIANS(K1582)))+(SIN(RADIANS('PV model'!$B$2))*SIN(RADIANS(H1582)))))))</f>
        <v>7.2271552537719232</v>
      </c>
      <c r="M1582" s="3">
        <f t="shared" si="268"/>
        <v>7.2271552537719232</v>
      </c>
      <c r="N1582" s="2">
        <f t="shared" si="273"/>
        <v>-68.259534451915812</v>
      </c>
      <c r="O1582" s="2">
        <f>IF('PV model'!$B$2&gt;0, 180-N1582,IF('PV model'!$B$2&lt;0,0-N1582,N1582))</f>
        <v>248.25953445191581</v>
      </c>
      <c r="P1582" s="2">
        <f>ABS(O1582-'PV model'!$B$5)</f>
        <v>43.259534451915812</v>
      </c>
      <c r="Q1582" s="3">
        <f t="shared" si="269"/>
        <v>82.772844746228074</v>
      </c>
      <c r="R1582" s="3">
        <f t="shared" si="274"/>
        <v>0</v>
      </c>
      <c r="S1582" s="3">
        <f t="shared" si="270"/>
        <v>38.808</v>
      </c>
      <c r="T1582" s="3">
        <f>(0.5*(1-COS(RADIANS(90-$X$3)))*(D1582+E1582)*'PV model'!$B$4)</f>
        <v>0</v>
      </c>
      <c r="U1582" s="3">
        <f t="shared" si="275"/>
        <v>38.808</v>
      </c>
      <c r="V1582" s="3">
        <f>('PV model'!$B$13*(U1582/1000)*(1-'PV model'!$B$14*((20+C1582)-25))*'PV model'!$B$10)/'PV model'!$B$12</f>
        <v>3.8435586013440002</v>
      </c>
    </row>
    <row r="1583" spans="1:22" x14ac:dyDescent="0.2">
      <c r="A1583" s="10">
        <f t="shared" si="276"/>
        <v>66</v>
      </c>
      <c r="B1583" s="10">
        <f t="shared" si="277"/>
        <v>18</v>
      </c>
      <c r="C1583" s="23">
        <v>7.4</v>
      </c>
      <c r="D1583" s="24">
        <v>12.34695</v>
      </c>
      <c r="E1583" s="24">
        <v>22.931999999999999</v>
      </c>
      <c r="F1583" s="48"/>
      <c r="G1583" s="48"/>
      <c r="H1583" s="1">
        <f t="shared" si="278"/>
        <v>-5.9956977019573428</v>
      </c>
      <c r="I1583" s="1">
        <f t="shared" si="271"/>
        <v>-11.780877057051104</v>
      </c>
      <c r="J1583" s="4">
        <f>B1583+('PV model'!$B$3/15)+(I1583/60)</f>
        <v>17.526985382382481</v>
      </c>
      <c r="K1583" s="2">
        <f t="shared" si="272"/>
        <v>-82.904780735737219</v>
      </c>
      <c r="L1583" s="2">
        <f>DEGREES(ASIN((((COS(RADIANS('PV model'!$B$2))*COS(RADIANS(H1583))*COS(RADIANS(K1583)))+(SIN(RADIANS('PV model'!$B$2))*SIN(RADIANS(H1583)))))))</f>
        <v>-0.94565590706417979</v>
      </c>
      <c r="M1583" s="3">
        <f t="shared" si="268"/>
        <v>0</v>
      </c>
      <c r="N1583" s="2">
        <f t="shared" si="273"/>
        <v>-80.768535614131011</v>
      </c>
      <c r="O1583" s="2">
        <f>IF('PV model'!$B$2&gt;0, 180-N1583,IF('PV model'!$B$2&lt;0,0-N1583,N1583))</f>
        <v>260.768535614131</v>
      </c>
      <c r="P1583" s="2">
        <f>ABS(O1583-'PV model'!$B$5)</f>
        <v>55.768535614130997</v>
      </c>
      <c r="Q1583" s="3">
        <f t="shared" si="269"/>
        <v>90.945655907064179</v>
      </c>
      <c r="R1583" s="3">
        <f t="shared" si="274"/>
        <v>12.346949999999993</v>
      </c>
      <c r="S1583" s="3">
        <f t="shared" si="270"/>
        <v>25.276966169401856</v>
      </c>
      <c r="T1583" s="3">
        <f>(0.5*(1-COS(RADIANS(90-$X$3)))*(D1583+E1583)*'PV model'!$B$4)</f>
        <v>0</v>
      </c>
      <c r="U1583" s="3">
        <f t="shared" si="275"/>
        <v>37.623916169401852</v>
      </c>
      <c r="V1583" s="3">
        <f>('PV model'!$B$13*(U1583/1000)*(1-'PV model'!$B$14*((20+C1583)-25))*'PV model'!$B$10)/'PV model'!$B$12</f>
        <v>3.7247821483545924</v>
      </c>
    </row>
    <row r="1584" spans="1:22" x14ac:dyDescent="0.2">
      <c r="A1584" s="10">
        <f t="shared" si="276"/>
        <v>66</v>
      </c>
      <c r="B1584" s="10">
        <f t="shared" si="277"/>
        <v>19</v>
      </c>
      <c r="C1584" s="23">
        <v>7.9</v>
      </c>
      <c r="D1584" s="24">
        <v>0</v>
      </c>
      <c r="E1584" s="24">
        <v>0</v>
      </c>
      <c r="F1584" s="48"/>
      <c r="G1584" s="48"/>
      <c r="H1584" s="1">
        <f t="shared" si="278"/>
        <v>-5.9956977019573428</v>
      </c>
      <c r="I1584" s="1">
        <f t="shared" si="271"/>
        <v>-11.780877057051104</v>
      </c>
      <c r="J1584" s="4">
        <f>B1584+('PV model'!$B$3/15)+(I1584/60)</f>
        <v>18.526985382382481</v>
      </c>
      <c r="K1584" s="2">
        <f t="shared" si="272"/>
        <v>-97.904780735737219</v>
      </c>
      <c r="L1584" s="2">
        <f>DEGREES(ASIN((((COS(RADIANS('PV model'!$B$2))*COS(RADIANS(H1584))*COS(RADIANS(K1584)))+(SIN(RADIANS('PV model'!$B$2))*SIN(RADIANS(H1584)))))))</f>
        <v>-9.4131999580185202</v>
      </c>
      <c r="M1584" s="3">
        <f t="shared" si="268"/>
        <v>0</v>
      </c>
      <c r="N1584" s="2">
        <f t="shared" si="273"/>
        <v>-86.888025734369521</v>
      </c>
      <c r="O1584" s="2">
        <f>IF('PV model'!$B$2&gt;0, 180-N1584,IF('PV model'!$B$2&lt;0,0-N1584,N1584))</f>
        <v>266.88802573436953</v>
      </c>
      <c r="P1584" s="2">
        <f>ABS(O1584-'PV model'!$B$5)</f>
        <v>61.888025734369535</v>
      </c>
      <c r="Q1584" s="3">
        <f t="shared" si="269"/>
        <v>99.413199958018524</v>
      </c>
      <c r="R1584" s="3">
        <f t="shared" si="274"/>
        <v>0</v>
      </c>
      <c r="S1584" s="3">
        <f t="shared" si="270"/>
        <v>0</v>
      </c>
      <c r="T1584" s="3">
        <f>(0.5*(1-COS(RADIANS(90-$X$3)))*(D1584+E1584)*'PV model'!$B$4)</f>
        <v>0</v>
      </c>
      <c r="U1584" s="3">
        <f t="shared" si="275"/>
        <v>0</v>
      </c>
      <c r="V1584" s="3">
        <f>('PV model'!$B$13*(U1584/1000)*(1-'PV model'!$B$14*((20+C1584)-25))*'PV model'!$B$10)/'PV model'!$B$12</f>
        <v>0</v>
      </c>
    </row>
    <row r="1585" spans="1:22" x14ac:dyDescent="0.2">
      <c r="A1585" s="10">
        <f t="shared" si="276"/>
        <v>66</v>
      </c>
      <c r="B1585" s="10">
        <f t="shared" si="277"/>
        <v>20</v>
      </c>
      <c r="C1585" s="23">
        <v>7.9</v>
      </c>
      <c r="D1585" s="24">
        <v>0</v>
      </c>
      <c r="E1585" s="24">
        <v>0</v>
      </c>
      <c r="F1585" s="48"/>
      <c r="G1585" s="48"/>
      <c r="H1585" s="1">
        <f t="shared" si="278"/>
        <v>-5.9956977019573428</v>
      </c>
      <c r="I1585" s="1">
        <f t="shared" si="271"/>
        <v>-11.780877057051104</v>
      </c>
      <c r="J1585" s="4">
        <f>B1585+('PV model'!$B$3/15)+(I1585/60)</f>
        <v>19.526985382382481</v>
      </c>
      <c r="K1585" s="2">
        <f t="shared" si="272"/>
        <v>-112.90478073573722</v>
      </c>
      <c r="L1585" s="2">
        <f>DEGREES(ASIN((((COS(RADIANS('PV model'!$B$2))*COS(RADIANS(H1585))*COS(RADIANS(K1585)))+(SIN(RADIANS('PV model'!$B$2))*SIN(RADIANS(H1585)))))))</f>
        <v>-17.777595714756103</v>
      </c>
      <c r="M1585" s="3">
        <f t="shared" si="268"/>
        <v>0</v>
      </c>
      <c r="N1585" s="2">
        <f t="shared" si="273"/>
        <v>-74.165344315862555</v>
      </c>
      <c r="O1585" s="2">
        <f>IF('PV model'!$B$2&gt;0, 180-N1585,IF('PV model'!$B$2&lt;0,0-N1585,N1585))</f>
        <v>254.16534431586257</v>
      </c>
      <c r="P1585" s="2">
        <f>ABS(O1585-'PV model'!$B$5)</f>
        <v>49.165344315862569</v>
      </c>
      <c r="Q1585" s="3">
        <f t="shared" si="269"/>
        <v>107.7775957147561</v>
      </c>
      <c r="R1585" s="3">
        <f t="shared" si="274"/>
        <v>0</v>
      </c>
      <c r="S1585" s="3">
        <f t="shared" si="270"/>
        <v>0</v>
      </c>
      <c r="T1585" s="3">
        <f>(0.5*(1-COS(RADIANS(90-$X$3)))*(D1585+E1585)*'PV model'!$B$4)</f>
        <v>0</v>
      </c>
      <c r="U1585" s="3">
        <f t="shared" si="275"/>
        <v>0</v>
      </c>
      <c r="V1585" s="3">
        <f>('PV model'!$B$13*(U1585/1000)*(1-'PV model'!$B$14*((20+C1585)-25))*'PV model'!$B$10)/'PV model'!$B$12</f>
        <v>0</v>
      </c>
    </row>
    <row r="1586" spans="1:22" x14ac:dyDescent="0.2">
      <c r="A1586" s="10">
        <f t="shared" si="276"/>
        <v>66</v>
      </c>
      <c r="B1586" s="10">
        <f t="shared" si="277"/>
        <v>21</v>
      </c>
      <c r="C1586" s="23">
        <v>7.5</v>
      </c>
      <c r="D1586" s="24">
        <v>0</v>
      </c>
      <c r="E1586" s="24">
        <v>0</v>
      </c>
      <c r="F1586" s="48"/>
      <c r="G1586" s="48"/>
      <c r="H1586" s="1">
        <f t="shared" si="278"/>
        <v>-5.9956977019573428</v>
      </c>
      <c r="I1586" s="1">
        <f t="shared" si="271"/>
        <v>-11.780877057051104</v>
      </c>
      <c r="J1586" s="4">
        <f>B1586+('PV model'!$B$3/15)+(I1586/60)</f>
        <v>20.526985382382481</v>
      </c>
      <c r="K1586" s="2">
        <f t="shared" si="272"/>
        <v>-127.90478073573722</v>
      </c>
      <c r="L1586" s="2">
        <f>DEGREES(ASIN((((COS(RADIANS('PV model'!$B$2))*COS(RADIANS(H1586))*COS(RADIANS(K1586)))+(SIN(RADIANS('PV model'!$B$2))*SIN(RADIANS(H1586)))))))</f>
        <v>-25.60420039282511</v>
      </c>
      <c r="M1586" s="3">
        <f t="shared" si="268"/>
        <v>0</v>
      </c>
      <c r="N1586" s="2">
        <f t="shared" si="273"/>
        <v>-60.47795827608158</v>
      </c>
      <c r="O1586" s="2">
        <f>IF('PV model'!$B$2&gt;0, 180-N1586,IF('PV model'!$B$2&lt;0,0-N1586,N1586))</f>
        <v>240.47795827608158</v>
      </c>
      <c r="P1586" s="2">
        <f>ABS(O1586-'PV model'!$B$5)</f>
        <v>35.47795827608158</v>
      </c>
      <c r="Q1586" s="3">
        <f t="shared" si="269"/>
        <v>115.60420039282512</v>
      </c>
      <c r="R1586" s="3">
        <f t="shared" si="274"/>
        <v>0</v>
      </c>
      <c r="S1586" s="3">
        <f t="shared" si="270"/>
        <v>0</v>
      </c>
      <c r="T1586" s="3">
        <f>(0.5*(1-COS(RADIANS(90-$X$3)))*(D1586+E1586)*'PV model'!$B$4)</f>
        <v>0</v>
      </c>
      <c r="U1586" s="3">
        <f t="shared" si="275"/>
        <v>0</v>
      </c>
      <c r="V1586" s="3">
        <f>('PV model'!$B$13*(U1586/1000)*(1-'PV model'!$B$14*((20+C1586)-25))*'PV model'!$B$10)/'PV model'!$B$12</f>
        <v>0</v>
      </c>
    </row>
    <row r="1587" spans="1:22" x14ac:dyDescent="0.2">
      <c r="A1587" s="10">
        <f t="shared" si="276"/>
        <v>66</v>
      </c>
      <c r="B1587" s="10">
        <f t="shared" si="277"/>
        <v>22</v>
      </c>
      <c r="C1587" s="23">
        <v>7.1</v>
      </c>
      <c r="D1587" s="24">
        <v>0</v>
      </c>
      <c r="E1587" s="24">
        <v>0</v>
      </c>
      <c r="F1587" s="48"/>
      <c r="G1587" s="48"/>
      <c r="H1587" s="1">
        <f t="shared" si="278"/>
        <v>-5.9956977019573428</v>
      </c>
      <c r="I1587" s="1">
        <f t="shared" si="271"/>
        <v>-11.780877057051104</v>
      </c>
      <c r="J1587" s="4">
        <f>B1587+('PV model'!$B$3/15)+(I1587/60)</f>
        <v>21.526985382382481</v>
      </c>
      <c r="K1587" s="2">
        <f t="shared" si="272"/>
        <v>-142.90478073573721</v>
      </c>
      <c r="L1587" s="2">
        <f>DEGREES(ASIN((((COS(RADIANS('PV model'!$B$2))*COS(RADIANS(H1587))*COS(RADIANS(K1587)))+(SIN(RADIANS('PV model'!$B$2))*SIN(RADIANS(H1587)))))))</f>
        <v>-32.370821149759784</v>
      </c>
      <c r="M1587" s="3">
        <f t="shared" si="268"/>
        <v>0</v>
      </c>
      <c r="N1587" s="2">
        <f t="shared" si="273"/>
        <v>-45.251834140444267</v>
      </c>
      <c r="O1587" s="2">
        <f>IF('PV model'!$B$2&gt;0, 180-N1587,IF('PV model'!$B$2&lt;0,0-N1587,N1587))</f>
        <v>225.25183414044426</v>
      </c>
      <c r="P1587" s="2">
        <f>ABS(O1587-'PV model'!$B$5)</f>
        <v>20.251834140444259</v>
      </c>
      <c r="Q1587" s="3">
        <f t="shared" si="269"/>
        <v>122.37082114975979</v>
      </c>
      <c r="R1587" s="3">
        <f t="shared" si="274"/>
        <v>0</v>
      </c>
      <c r="S1587" s="3">
        <f t="shared" si="270"/>
        <v>0</v>
      </c>
      <c r="T1587" s="3">
        <f>(0.5*(1-COS(RADIANS(90-$X$3)))*(D1587+E1587)*'PV model'!$B$4)</f>
        <v>0</v>
      </c>
      <c r="U1587" s="3">
        <f t="shared" si="275"/>
        <v>0</v>
      </c>
      <c r="V1587" s="3">
        <f>('PV model'!$B$13*(U1587/1000)*(1-'PV model'!$B$14*((20+C1587)-25))*'PV model'!$B$10)/'PV model'!$B$12</f>
        <v>0</v>
      </c>
    </row>
    <row r="1588" spans="1:22" x14ac:dyDescent="0.2">
      <c r="A1588" s="10">
        <f t="shared" si="276"/>
        <v>66</v>
      </c>
      <c r="B1588" s="10">
        <f t="shared" si="277"/>
        <v>23</v>
      </c>
      <c r="C1588" s="23">
        <v>6.9</v>
      </c>
      <c r="D1588" s="24">
        <v>0</v>
      </c>
      <c r="E1588" s="24">
        <v>0</v>
      </c>
      <c r="F1588" s="48"/>
      <c r="G1588" s="48"/>
      <c r="H1588" s="1">
        <f t="shared" si="278"/>
        <v>-5.9956977019573428</v>
      </c>
      <c r="I1588" s="1">
        <f t="shared" si="271"/>
        <v>-11.780877057051104</v>
      </c>
      <c r="J1588" s="4">
        <f>B1588+('PV model'!$B$3/15)+(I1588/60)</f>
        <v>22.526985382382481</v>
      </c>
      <c r="K1588" s="2">
        <f t="shared" si="272"/>
        <v>-157.90478073573721</v>
      </c>
      <c r="L1588" s="2">
        <f>DEGREES(ASIN((((COS(RADIANS('PV model'!$B$2))*COS(RADIANS(H1588))*COS(RADIANS(K1588)))+(SIN(RADIANS('PV model'!$B$2))*SIN(RADIANS(H1588)))))))</f>
        <v>-37.446591055526497</v>
      </c>
      <c r="M1588" s="3">
        <f t="shared" si="268"/>
        <v>0</v>
      </c>
      <c r="N1588" s="2">
        <f t="shared" si="273"/>
        <v>-28.111729334608288</v>
      </c>
      <c r="O1588" s="2">
        <f>IF('PV model'!$B$2&gt;0, 180-N1588,IF('PV model'!$B$2&lt;0,0-N1588,N1588))</f>
        <v>208.1117293346083</v>
      </c>
      <c r="P1588" s="2">
        <f>ABS(O1588-'PV model'!$B$5)</f>
        <v>3.1117293346082988</v>
      </c>
      <c r="Q1588" s="3">
        <f t="shared" si="269"/>
        <v>127.4465910555265</v>
      </c>
      <c r="R1588" s="3">
        <f t="shared" si="274"/>
        <v>0</v>
      </c>
      <c r="S1588" s="3">
        <f t="shared" si="270"/>
        <v>0</v>
      </c>
      <c r="T1588" s="3">
        <f>(0.5*(1-COS(RADIANS(90-$X$3)))*(D1588+E1588)*'PV model'!$B$4)</f>
        <v>0</v>
      </c>
      <c r="U1588" s="3">
        <f t="shared" si="275"/>
        <v>0</v>
      </c>
      <c r="V1588" s="3">
        <f>('PV model'!$B$13*(U1588/1000)*(1-'PV model'!$B$14*((20+C1588)-25))*'PV model'!$B$10)/'PV model'!$B$12</f>
        <v>0</v>
      </c>
    </row>
    <row r="1589" spans="1:22" x14ac:dyDescent="0.2">
      <c r="A1589" s="10">
        <f t="shared" si="276"/>
        <v>66</v>
      </c>
      <c r="B1589" s="10">
        <f t="shared" si="277"/>
        <v>24</v>
      </c>
      <c r="C1589" s="23">
        <v>7.1</v>
      </c>
      <c r="D1589" s="24">
        <v>0</v>
      </c>
      <c r="E1589" s="24">
        <v>0</v>
      </c>
      <c r="F1589" s="48"/>
      <c r="G1589" s="48"/>
      <c r="H1589" s="1">
        <f t="shared" si="278"/>
        <v>-5.9956977019573428</v>
      </c>
      <c r="I1589" s="1">
        <f t="shared" si="271"/>
        <v>-11.780877057051104</v>
      </c>
      <c r="J1589" s="4">
        <f>B1589+('PV model'!$B$3/15)+(I1589/60)</f>
        <v>23.526985382382481</v>
      </c>
      <c r="K1589" s="2">
        <f t="shared" si="272"/>
        <v>-172.90478073573721</v>
      </c>
      <c r="L1589" s="2">
        <f>DEGREES(ASIN((((COS(RADIANS('PV model'!$B$2))*COS(RADIANS(H1589))*COS(RADIANS(K1589)))+(SIN(RADIANS('PV model'!$B$2))*SIN(RADIANS(H1589)))))))</f>
        <v>-40.171469619723403</v>
      </c>
      <c r="M1589" s="3">
        <f t="shared" si="268"/>
        <v>0</v>
      </c>
      <c r="N1589" s="2">
        <f t="shared" si="273"/>
        <v>-9.2512775262268363</v>
      </c>
      <c r="O1589" s="2">
        <f>IF('PV model'!$B$2&gt;0, 180-N1589,IF('PV model'!$B$2&lt;0,0-N1589,N1589))</f>
        <v>189.25127752622683</v>
      </c>
      <c r="P1589" s="2">
        <f>ABS(O1589-'PV model'!$B$5)</f>
        <v>15.748722473773171</v>
      </c>
      <c r="Q1589" s="3">
        <f t="shared" si="269"/>
        <v>130.17146961972341</v>
      </c>
      <c r="R1589" s="3">
        <f t="shared" si="274"/>
        <v>0</v>
      </c>
      <c r="S1589" s="3">
        <f t="shared" si="270"/>
        <v>0</v>
      </c>
      <c r="T1589" s="3">
        <f>(0.5*(1-COS(RADIANS(90-$X$3)))*(D1589+E1589)*'PV model'!$B$4)</f>
        <v>0</v>
      </c>
      <c r="U1589" s="3">
        <f t="shared" si="275"/>
        <v>0</v>
      </c>
      <c r="V1589" s="3">
        <f>('PV model'!$B$13*(U1589/1000)*(1-'PV model'!$B$14*((20+C1589)-25))*'PV model'!$B$10)/'PV model'!$B$12</f>
        <v>0</v>
      </c>
    </row>
    <row r="1590" spans="1:22" x14ac:dyDescent="0.2">
      <c r="A1590" s="10">
        <f t="shared" si="276"/>
        <v>67</v>
      </c>
      <c r="B1590" s="10">
        <f t="shared" si="277"/>
        <v>1</v>
      </c>
      <c r="C1590" s="23">
        <v>6.9</v>
      </c>
      <c r="D1590" s="24">
        <v>0</v>
      </c>
      <c r="E1590" s="24">
        <v>0</v>
      </c>
      <c r="F1590" s="48"/>
      <c r="G1590" s="48"/>
      <c r="H1590" s="1">
        <f t="shared" si="278"/>
        <v>-5.6043064932076003</v>
      </c>
      <c r="I1590" s="1">
        <f t="shared" si="271"/>
        <v>-11.539246104017234</v>
      </c>
      <c r="J1590" s="4">
        <f>B1590+('PV model'!$B$3/15)+(I1590/60)</f>
        <v>0.53101256493304616</v>
      </c>
      <c r="K1590" s="2">
        <f t="shared" si="272"/>
        <v>172.03481152600429</v>
      </c>
      <c r="L1590" s="2">
        <f>DEGREES(ASIN((((COS(RADIANS('PV model'!$B$2))*COS(RADIANS(H1590))*COS(RADIANS(K1590)))+(SIN(RADIANS('PV model'!$B$2))*SIN(RADIANS(H1590)))))))</f>
        <v>-39.69813740349003</v>
      </c>
      <c r="M1590" s="3">
        <f t="shared" si="268"/>
        <v>0</v>
      </c>
      <c r="N1590" s="2">
        <f t="shared" si="273"/>
        <v>10.325355185941785</v>
      </c>
      <c r="O1590" s="2">
        <f>IF('PV model'!$B$2&gt;0, 180-N1590,IF('PV model'!$B$2&lt;0,0-N1590,N1590))</f>
        <v>169.67464481405821</v>
      </c>
      <c r="P1590" s="2">
        <f>ABS(O1590-'PV model'!$B$5)</f>
        <v>35.325355185941788</v>
      </c>
      <c r="Q1590" s="3">
        <f t="shared" si="269"/>
        <v>129.69813740349005</v>
      </c>
      <c r="R1590" s="3">
        <f t="shared" si="274"/>
        <v>0</v>
      </c>
      <c r="S1590" s="3">
        <f t="shared" si="270"/>
        <v>0</v>
      </c>
      <c r="T1590" s="3">
        <f>(0.5*(1-COS(RADIANS(90-$X$3)))*(D1590+E1590)*'PV model'!$B$4)</f>
        <v>0</v>
      </c>
      <c r="U1590" s="3">
        <f t="shared" si="275"/>
        <v>0</v>
      </c>
      <c r="V1590" s="3">
        <f>('PV model'!$B$13*(U1590/1000)*(1-'PV model'!$B$14*((20+C1590)-25))*'PV model'!$B$10)/'PV model'!$B$12</f>
        <v>0</v>
      </c>
    </row>
    <row r="1591" spans="1:22" x14ac:dyDescent="0.2">
      <c r="A1591" s="10">
        <f t="shared" si="276"/>
        <v>67</v>
      </c>
      <c r="B1591" s="10">
        <f t="shared" si="277"/>
        <v>2</v>
      </c>
      <c r="C1591" s="23">
        <v>6.5</v>
      </c>
      <c r="D1591" s="24">
        <v>0</v>
      </c>
      <c r="E1591" s="24">
        <v>0</v>
      </c>
      <c r="F1591" s="48"/>
      <c r="G1591" s="48"/>
      <c r="H1591" s="1">
        <f t="shared" si="278"/>
        <v>-5.6043064932076003</v>
      </c>
      <c r="I1591" s="1">
        <f t="shared" si="271"/>
        <v>-11.539246104017234</v>
      </c>
      <c r="J1591" s="4">
        <f>B1591+('PV model'!$B$3/15)+(I1591/60)</f>
        <v>1.5310125649330462</v>
      </c>
      <c r="K1591" s="2">
        <f t="shared" si="272"/>
        <v>157.03481152600429</v>
      </c>
      <c r="L1591" s="2">
        <f>DEGREES(ASIN((((COS(RADIANS('PV model'!$B$2))*COS(RADIANS(H1591))*COS(RADIANS(K1591)))+(SIN(RADIANS('PV model'!$B$2))*SIN(RADIANS(H1591)))))))</f>
        <v>-36.834348456664387</v>
      </c>
      <c r="M1591" s="3">
        <f t="shared" si="268"/>
        <v>0</v>
      </c>
      <c r="N1591" s="2">
        <f t="shared" si="273"/>
        <v>29.022812223170813</v>
      </c>
      <c r="O1591" s="2">
        <f>IF('PV model'!$B$2&gt;0, 180-N1591,IF('PV model'!$B$2&lt;0,0-N1591,N1591))</f>
        <v>150.9771877768292</v>
      </c>
      <c r="P1591" s="2">
        <f>ABS(O1591-'PV model'!$B$5)</f>
        <v>54.022812223170803</v>
      </c>
      <c r="Q1591" s="3">
        <f t="shared" si="269"/>
        <v>126.83434845666439</v>
      </c>
      <c r="R1591" s="3">
        <f t="shared" si="274"/>
        <v>0</v>
      </c>
      <c r="S1591" s="3">
        <f t="shared" si="270"/>
        <v>0</v>
      </c>
      <c r="T1591" s="3">
        <f>(0.5*(1-COS(RADIANS(90-$X$3)))*(D1591+E1591)*'PV model'!$B$4)</f>
        <v>0</v>
      </c>
      <c r="U1591" s="3">
        <f t="shared" si="275"/>
        <v>0</v>
      </c>
      <c r="V1591" s="3">
        <f>('PV model'!$B$13*(U1591/1000)*(1-'PV model'!$B$14*((20+C1591)-25))*'PV model'!$B$10)/'PV model'!$B$12</f>
        <v>0</v>
      </c>
    </row>
    <row r="1592" spans="1:22" x14ac:dyDescent="0.2">
      <c r="A1592" s="10">
        <f t="shared" si="276"/>
        <v>67</v>
      </c>
      <c r="B1592" s="10">
        <f t="shared" si="277"/>
        <v>3</v>
      </c>
      <c r="C1592" s="23">
        <v>6.6</v>
      </c>
      <c r="D1592" s="24">
        <v>0</v>
      </c>
      <c r="E1592" s="24">
        <v>0</v>
      </c>
      <c r="F1592" s="48"/>
      <c r="G1592" s="48"/>
      <c r="H1592" s="1">
        <f t="shared" si="278"/>
        <v>-5.6043064932076003</v>
      </c>
      <c r="I1592" s="1">
        <f t="shared" si="271"/>
        <v>-11.539246104017234</v>
      </c>
      <c r="J1592" s="4">
        <f>B1592+('PV model'!$B$3/15)+(I1592/60)</f>
        <v>2.5310125649330457</v>
      </c>
      <c r="K1592" s="2">
        <f t="shared" si="272"/>
        <v>142.03481152600429</v>
      </c>
      <c r="L1592" s="2">
        <f>DEGREES(ASIN((((COS(RADIANS('PV model'!$B$2))*COS(RADIANS(H1592))*COS(RADIANS(K1592)))+(SIN(RADIANS('PV model'!$B$2))*SIN(RADIANS(H1592)))))))</f>
        <v>-31.66109436932495</v>
      </c>
      <c r="M1592" s="3">
        <f t="shared" si="268"/>
        <v>0</v>
      </c>
      <c r="N1592" s="2">
        <f t="shared" si="273"/>
        <v>45.996436990963801</v>
      </c>
      <c r="O1592" s="2">
        <f>IF('PV model'!$B$2&gt;0, 180-N1592,IF('PV model'!$B$2&lt;0,0-N1592,N1592))</f>
        <v>134.00356300903621</v>
      </c>
      <c r="P1592" s="2">
        <f>ABS(O1592-'PV model'!$B$5)</f>
        <v>70.996436990963787</v>
      </c>
      <c r="Q1592" s="3">
        <f t="shared" si="269"/>
        <v>121.66109436932496</v>
      </c>
      <c r="R1592" s="3">
        <f t="shared" si="274"/>
        <v>0</v>
      </c>
      <c r="S1592" s="3">
        <f t="shared" si="270"/>
        <v>0</v>
      </c>
      <c r="T1592" s="3">
        <f>(0.5*(1-COS(RADIANS(90-$X$3)))*(D1592+E1592)*'PV model'!$B$4)</f>
        <v>0</v>
      </c>
      <c r="U1592" s="3">
        <f t="shared" si="275"/>
        <v>0</v>
      </c>
      <c r="V1592" s="3">
        <f>('PV model'!$B$13*(U1592/1000)*(1-'PV model'!$B$14*((20+C1592)-25))*'PV model'!$B$10)/'PV model'!$B$12</f>
        <v>0</v>
      </c>
    </row>
    <row r="1593" spans="1:22" x14ac:dyDescent="0.2">
      <c r="A1593" s="10">
        <f t="shared" si="276"/>
        <v>67</v>
      </c>
      <c r="B1593" s="10">
        <f t="shared" si="277"/>
        <v>4</v>
      </c>
      <c r="C1593" s="23">
        <v>6.8</v>
      </c>
      <c r="D1593" s="24">
        <v>0</v>
      </c>
      <c r="E1593" s="24">
        <v>0</v>
      </c>
      <c r="F1593" s="48"/>
      <c r="G1593" s="48"/>
      <c r="H1593" s="1">
        <f t="shared" si="278"/>
        <v>-5.6043064932076003</v>
      </c>
      <c r="I1593" s="1">
        <f t="shared" si="271"/>
        <v>-11.539246104017234</v>
      </c>
      <c r="J1593" s="4">
        <f>B1593+('PV model'!$B$3/15)+(I1593/60)</f>
        <v>3.5310125649330457</v>
      </c>
      <c r="K1593" s="2">
        <f t="shared" si="272"/>
        <v>127.0348115260043</v>
      </c>
      <c r="L1593" s="2">
        <f>DEGREES(ASIN((((COS(RADIANS('PV model'!$B$2))*COS(RADIANS(H1593))*COS(RADIANS(K1593)))+(SIN(RADIANS('PV model'!$B$2))*SIN(RADIANS(H1593)))))))</f>
        <v>-24.834471917422402</v>
      </c>
      <c r="M1593" s="3">
        <f t="shared" si="268"/>
        <v>0</v>
      </c>
      <c r="N1593" s="2">
        <f t="shared" si="273"/>
        <v>61.093224990169318</v>
      </c>
      <c r="O1593" s="2">
        <f>IF('PV model'!$B$2&gt;0, 180-N1593,IF('PV model'!$B$2&lt;0,0-N1593,N1593))</f>
        <v>118.90677500983068</v>
      </c>
      <c r="P1593" s="2">
        <f>ABS(O1593-'PV model'!$B$5)</f>
        <v>86.093224990169318</v>
      </c>
      <c r="Q1593" s="3">
        <f t="shared" si="269"/>
        <v>114.83447191742241</v>
      </c>
      <c r="R1593" s="3">
        <f t="shared" si="274"/>
        <v>0</v>
      </c>
      <c r="S1593" s="3">
        <f t="shared" si="270"/>
        <v>0</v>
      </c>
      <c r="T1593" s="3">
        <f>(0.5*(1-COS(RADIANS(90-$X$3)))*(D1593+E1593)*'PV model'!$B$4)</f>
        <v>0</v>
      </c>
      <c r="U1593" s="3">
        <f t="shared" si="275"/>
        <v>0</v>
      </c>
      <c r="V1593" s="3">
        <f>('PV model'!$B$13*(U1593/1000)*(1-'PV model'!$B$14*((20+C1593)-25))*'PV model'!$B$10)/'PV model'!$B$12</f>
        <v>0</v>
      </c>
    </row>
    <row r="1594" spans="1:22" x14ac:dyDescent="0.2">
      <c r="A1594" s="10">
        <f t="shared" si="276"/>
        <v>67</v>
      </c>
      <c r="B1594" s="10">
        <f t="shared" si="277"/>
        <v>5</v>
      </c>
      <c r="C1594" s="23">
        <v>6.8</v>
      </c>
      <c r="D1594" s="24">
        <v>0</v>
      </c>
      <c r="E1594" s="24">
        <v>0</v>
      </c>
      <c r="F1594" s="48"/>
      <c r="G1594" s="48"/>
      <c r="H1594" s="1">
        <f t="shared" si="278"/>
        <v>-5.6043064932076003</v>
      </c>
      <c r="I1594" s="1">
        <f t="shared" si="271"/>
        <v>-11.539246104017234</v>
      </c>
      <c r="J1594" s="4">
        <f>B1594+('PV model'!$B$3/15)+(I1594/60)</f>
        <v>4.5310125649330466</v>
      </c>
      <c r="K1594" s="2">
        <f t="shared" si="272"/>
        <v>112.0348115260043</v>
      </c>
      <c r="L1594" s="2">
        <f>DEGREES(ASIN((((COS(RADIANS('PV model'!$B$2))*COS(RADIANS(H1594))*COS(RADIANS(K1594)))+(SIN(RADIANS('PV model'!$B$2))*SIN(RADIANS(H1594)))))))</f>
        <v>-16.975639711988389</v>
      </c>
      <c r="M1594" s="3">
        <f t="shared" si="268"/>
        <v>0</v>
      </c>
      <c r="N1594" s="2">
        <f t="shared" si="273"/>
        <v>74.698779810359625</v>
      </c>
      <c r="O1594" s="2">
        <f>IF('PV model'!$B$2&gt;0, 180-N1594,IF('PV model'!$B$2&lt;0,0-N1594,N1594))</f>
        <v>105.30122018964038</v>
      </c>
      <c r="P1594" s="2">
        <f>ABS(O1594-'PV model'!$B$5)</f>
        <v>99.698779810359625</v>
      </c>
      <c r="Q1594" s="3">
        <f t="shared" si="269"/>
        <v>106.97563971198839</v>
      </c>
      <c r="R1594" s="3">
        <f t="shared" si="274"/>
        <v>0</v>
      </c>
      <c r="S1594" s="3">
        <f t="shared" si="270"/>
        <v>0</v>
      </c>
      <c r="T1594" s="3">
        <f>(0.5*(1-COS(RADIANS(90-$X$3)))*(D1594+E1594)*'PV model'!$B$4)</f>
        <v>0</v>
      </c>
      <c r="U1594" s="3">
        <f t="shared" si="275"/>
        <v>0</v>
      </c>
      <c r="V1594" s="3">
        <f>('PV model'!$B$13*(U1594/1000)*(1-'PV model'!$B$14*((20+C1594)-25))*'PV model'!$B$10)/'PV model'!$B$12</f>
        <v>0</v>
      </c>
    </row>
    <row r="1595" spans="1:22" x14ac:dyDescent="0.2">
      <c r="A1595" s="10">
        <f t="shared" si="276"/>
        <v>67</v>
      </c>
      <c r="B1595" s="10">
        <f t="shared" si="277"/>
        <v>6</v>
      </c>
      <c r="C1595" s="23">
        <v>6.6</v>
      </c>
      <c r="D1595" s="24">
        <v>0</v>
      </c>
      <c r="E1595" s="24">
        <v>0</v>
      </c>
      <c r="F1595" s="48"/>
      <c r="G1595" s="48"/>
      <c r="H1595" s="1">
        <f t="shared" si="278"/>
        <v>-5.6043064932076003</v>
      </c>
      <c r="I1595" s="1">
        <f t="shared" si="271"/>
        <v>-11.539246104017234</v>
      </c>
      <c r="J1595" s="4">
        <f>B1595+('PV model'!$B$3/15)+(I1595/60)</f>
        <v>5.5310125649330466</v>
      </c>
      <c r="K1595" s="2">
        <f t="shared" si="272"/>
        <v>97.034811526004304</v>
      </c>
      <c r="L1595" s="2">
        <f>DEGREES(ASIN((((COS(RADIANS('PV model'!$B$2))*COS(RADIANS(H1595))*COS(RADIANS(K1595)))+(SIN(RADIANS('PV model'!$B$2))*SIN(RADIANS(H1595)))))))</f>
        <v>-8.5990995173572777</v>
      </c>
      <c r="M1595" s="3">
        <f t="shared" si="268"/>
        <v>0</v>
      </c>
      <c r="N1595" s="2">
        <f t="shared" si="273"/>
        <v>87.383569381197049</v>
      </c>
      <c r="O1595" s="2">
        <f>IF('PV model'!$B$2&gt;0, 180-N1595,IF('PV model'!$B$2&lt;0,0-N1595,N1595))</f>
        <v>92.616430618802951</v>
      </c>
      <c r="P1595" s="2">
        <f>ABS(O1595-'PV model'!$B$5)</f>
        <v>112.38356938119705</v>
      </c>
      <c r="Q1595" s="3">
        <f t="shared" si="269"/>
        <v>98.599099517357274</v>
      </c>
      <c r="R1595" s="3">
        <f t="shared" si="274"/>
        <v>0</v>
      </c>
      <c r="S1595" s="3">
        <f t="shared" si="270"/>
        <v>0</v>
      </c>
      <c r="T1595" s="3">
        <f>(0.5*(1-COS(RADIANS(90-$X$3)))*(D1595+E1595)*'PV model'!$B$4)</f>
        <v>0</v>
      </c>
      <c r="U1595" s="3">
        <f t="shared" si="275"/>
        <v>0</v>
      </c>
      <c r="V1595" s="3">
        <f>('PV model'!$B$13*(U1595/1000)*(1-'PV model'!$B$14*((20+C1595)-25))*'PV model'!$B$10)/'PV model'!$B$12</f>
        <v>0</v>
      </c>
    </row>
    <row r="1596" spans="1:22" x14ac:dyDescent="0.2">
      <c r="A1596" s="10">
        <f t="shared" si="276"/>
        <v>67</v>
      </c>
      <c r="B1596" s="10">
        <f t="shared" si="277"/>
        <v>7</v>
      </c>
      <c r="C1596" s="23">
        <v>6.7</v>
      </c>
      <c r="D1596" s="24">
        <v>0</v>
      </c>
      <c r="E1596" s="24">
        <v>0</v>
      </c>
      <c r="F1596" s="48"/>
      <c r="G1596" s="48"/>
      <c r="H1596" s="1">
        <f t="shared" si="278"/>
        <v>-5.6043064932076003</v>
      </c>
      <c r="I1596" s="1">
        <f t="shared" si="271"/>
        <v>-11.539246104017234</v>
      </c>
      <c r="J1596" s="4">
        <f>B1596+('PV model'!$B$3/15)+(I1596/60)</f>
        <v>6.5310125649330466</v>
      </c>
      <c r="K1596" s="2">
        <f t="shared" si="272"/>
        <v>82.034811526004304</v>
      </c>
      <c r="L1596" s="2">
        <f>DEGREES(ASIN((((COS(RADIANS('PV model'!$B$2))*COS(RADIANS(H1596))*COS(RADIANS(K1596)))+(SIN(RADIANS('PV model'!$B$2))*SIN(RADIANS(H1596)))))))</f>
        <v>-0.13577535954388992</v>
      </c>
      <c r="M1596" s="3">
        <f t="shared" si="268"/>
        <v>0</v>
      </c>
      <c r="N1596" s="2">
        <f t="shared" si="273"/>
        <v>80.272127820722957</v>
      </c>
      <c r="O1596" s="2">
        <f>IF('PV model'!$B$2&gt;0, 180-N1596,IF('PV model'!$B$2&lt;0,0-N1596,N1596))</f>
        <v>99.727872179277043</v>
      </c>
      <c r="P1596" s="2">
        <f>ABS(O1596-'PV model'!$B$5)</f>
        <v>105.27212782072296</v>
      </c>
      <c r="Q1596" s="3">
        <f t="shared" si="269"/>
        <v>90.135775359543885</v>
      </c>
      <c r="R1596" s="3">
        <f t="shared" si="274"/>
        <v>0</v>
      </c>
      <c r="S1596" s="3">
        <f t="shared" si="270"/>
        <v>0</v>
      </c>
      <c r="T1596" s="3">
        <f>(0.5*(1-COS(RADIANS(90-$X$3)))*(D1596+E1596)*'PV model'!$B$4)</f>
        <v>0</v>
      </c>
      <c r="U1596" s="3">
        <f t="shared" si="275"/>
        <v>0</v>
      </c>
      <c r="V1596" s="3">
        <f>('PV model'!$B$13*(U1596/1000)*(1-'PV model'!$B$14*((20+C1596)-25))*'PV model'!$B$10)/'PV model'!$B$12</f>
        <v>0</v>
      </c>
    </row>
    <row r="1597" spans="1:22" x14ac:dyDescent="0.2">
      <c r="A1597" s="10">
        <f t="shared" si="276"/>
        <v>67</v>
      </c>
      <c r="B1597" s="10">
        <f t="shared" si="277"/>
        <v>8</v>
      </c>
      <c r="C1597" s="23">
        <v>7</v>
      </c>
      <c r="D1597" s="24">
        <v>0</v>
      </c>
      <c r="E1597" s="24">
        <v>7.9380000000000006</v>
      </c>
      <c r="F1597" s="48"/>
      <c r="G1597" s="48"/>
      <c r="H1597" s="1">
        <f t="shared" si="278"/>
        <v>-5.6043064932076003</v>
      </c>
      <c r="I1597" s="1">
        <f t="shared" si="271"/>
        <v>-11.539246104017234</v>
      </c>
      <c r="J1597" s="4">
        <f>B1597+('PV model'!$B$3/15)+(I1597/60)</f>
        <v>7.5310125649330466</v>
      </c>
      <c r="K1597" s="2">
        <f t="shared" si="272"/>
        <v>67.034811526004304</v>
      </c>
      <c r="L1597" s="2">
        <f>DEGREES(ASIN((((COS(RADIANS('PV model'!$B$2))*COS(RADIANS(H1597))*COS(RADIANS(K1597)))+(SIN(RADIANS('PV model'!$B$2))*SIN(RADIANS(H1597)))))))</f>
        <v>8.0164329513069941</v>
      </c>
      <c r="M1597" s="3">
        <f t="shared" si="268"/>
        <v>8.0164329513069941</v>
      </c>
      <c r="N1597" s="2">
        <f t="shared" si="273"/>
        <v>67.726290876525212</v>
      </c>
      <c r="O1597" s="2">
        <f>IF('PV model'!$B$2&gt;0, 180-N1597,IF('PV model'!$B$2&lt;0,0-N1597,N1597))</f>
        <v>112.27370912347479</v>
      </c>
      <c r="P1597" s="2">
        <f>ABS(O1597-'PV model'!$B$5)</f>
        <v>92.726290876525212</v>
      </c>
      <c r="Q1597" s="3">
        <f t="shared" si="269"/>
        <v>81.983567048693004</v>
      </c>
      <c r="R1597" s="3">
        <f t="shared" si="274"/>
        <v>0</v>
      </c>
      <c r="S1597" s="3">
        <f t="shared" si="270"/>
        <v>7.9380000000000006</v>
      </c>
      <c r="T1597" s="3">
        <f>(0.5*(1-COS(RADIANS(90-$X$3)))*(D1597+E1597)*'PV model'!$B$4)</f>
        <v>0</v>
      </c>
      <c r="U1597" s="3">
        <f t="shared" si="275"/>
        <v>7.9380000000000006</v>
      </c>
      <c r="V1597" s="3">
        <f>('PV model'!$B$13*(U1597/1000)*(1-'PV model'!$B$14*((20+C1597)-25))*'PV model'!$B$10)/'PV model'!$B$12</f>
        <v>0.78713462016000002</v>
      </c>
    </row>
    <row r="1598" spans="1:22" x14ac:dyDescent="0.2">
      <c r="A1598" s="10">
        <f t="shared" si="276"/>
        <v>67</v>
      </c>
      <c r="B1598" s="10">
        <f t="shared" si="277"/>
        <v>9</v>
      </c>
      <c r="C1598" s="23">
        <v>7.6</v>
      </c>
      <c r="D1598" s="24">
        <v>0</v>
      </c>
      <c r="E1598" s="24">
        <v>37.043999999999997</v>
      </c>
      <c r="F1598" s="48"/>
      <c r="G1598" s="48"/>
      <c r="H1598" s="1">
        <f t="shared" si="278"/>
        <v>-5.6043064932076003</v>
      </c>
      <c r="I1598" s="1">
        <f t="shared" si="271"/>
        <v>-11.539246104017234</v>
      </c>
      <c r="J1598" s="4">
        <f>B1598+('PV model'!$B$3/15)+(I1598/60)</f>
        <v>8.5310125649330448</v>
      </c>
      <c r="K1598" s="2">
        <f t="shared" si="272"/>
        <v>52.034811526004326</v>
      </c>
      <c r="L1598" s="2">
        <f>DEGREES(ASIN((((COS(RADIANS('PV model'!$B$2))*COS(RADIANS(H1598))*COS(RADIANS(K1598)))+(SIN(RADIANS('PV model'!$B$2))*SIN(RADIANS(H1598)))))))</f>
        <v>15.443942598874832</v>
      </c>
      <c r="M1598" s="3">
        <f t="shared" si="268"/>
        <v>15.443942598874832</v>
      </c>
      <c r="N1598" s="2">
        <f t="shared" si="273"/>
        <v>54.489483492855364</v>
      </c>
      <c r="O1598" s="2">
        <f>IF('PV model'!$B$2&gt;0, 180-N1598,IF('PV model'!$B$2&lt;0,0-N1598,N1598))</f>
        <v>125.51051650714464</v>
      </c>
      <c r="P1598" s="2">
        <f>ABS(O1598-'PV model'!$B$5)</f>
        <v>79.489483492855356</v>
      </c>
      <c r="Q1598" s="3">
        <f t="shared" si="269"/>
        <v>74.556057401125173</v>
      </c>
      <c r="R1598" s="3">
        <f t="shared" si="274"/>
        <v>0</v>
      </c>
      <c r="S1598" s="3">
        <f t="shared" si="270"/>
        <v>37.043999999999997</v>
      </c>
      <c r="T1598" s="3">
        <f>(0.5*(1-COS(RADIANS(90-$X$3)))*(D1598+E1598)*'PV model'!$B$4)</f>
        <v>0</v>
      </c>
      <c r="U1598" s="3">
        <f t="shared" si="275"/>
        <v>37.043999999999997</v>
      </c>
      <c r="V1598" s="3">
        <f>('PV model'!$B$13*(U1598/1000)*(1-'PV model'!$B$14*((20+C1598)-25))*'PV model'!$B$10)/'PV model'!$B$12</f>
        <v>3.6644078903039992</v>
      </c>
    </row>
    <row r="1599" spans="1:22" x14ac:dyDescent="0.2">
      <c r="A1599" s="10">
        <f t="shared" si="276"/>
        <v>67</v>
      </c>
      <c r="B1599" s="10">
        <f t="shared" si="277"/>
        <v>10</v>
      </c>
      <c r="C1599" s="23">
        <v>8.3000000000000007</v>
      </c>
      <c r="D1599" s="24">
        <v>0</v>
      </c>
      <c r="E1599" s="24">
        <v>69.677999999999997</v>
      </c>
      <c r="F1599" s="48"/>
      <c r="G1599" s="48"/>
      <c r="H1599" s="1">
        <f t="shared" si="278"/>
        <v>-5.6043064932076003</v>
      </c>
      <c r="I1599" s="1">
        <f t="shared" si="271"/>
        <v>-11.539246104017234</v>
      </c>
      <c r="J1599" s="4">
        <f>B1599+('PV model'!$B$3/15)+(I1599/60)</f>
        <v>9.5310125649330448</v>
      </c>
      <c r="K1599" s="2">
        <f t="shared" si="272"/>
        <v>37.034811526004326</v>
      </c>
      <c r="L1599" s="2">
        <f>DEGREES(ASIN((((COS(RADIANS('PV model'!$B$2))*COS(RADIANS(H1599))*COS(RADIANS(K1599)))+(SIN(RADIANS('PV model'!$B$2))*SIN(RADIANS(H1599)))))))</f>
        <v>21.684873687183728</v>
      </c>
      <c r="M1599" s="3">
        <f t="shared" si="268"/>
        <v>21.684873687183728</v>
      </c>
      <c r="N1599" s="2">
        <f t="shared" si="273"/>
        <v>40.171141203752235</v>
      </c>
      <c r="O1599" s="2">
        <f>IF('PV model'!$B$2&gt;0, 180-N1599,IF('PV model'!$B$2&lt;0,0-N1599,N1599))</f>
        <v>139.82885879624777</v>
      </c>
      <c r="P1599" s="2">
        <f>ABS(O1599-'PV model'!$B$5)</f>
        <v>65.171141203752228</v>
      </c>
      <c r="Q1599" s="3">
        <f t="shared" si="269"/>
        <v>68.315126312816275</v>
      </c>
      <c r="R1599" s="3">
        <f t="shared" si="274"/>
        <v>0</v>
      </c>
      <c r="S1599" s="3">
        <f t="shared" si="270"/>
        <v>69.677999999999997</v>
      </c>
      <c r="T1599" s="3">
        <f>(0.5*(1-COS(RADIANS(90-$X$3)))*(D1599+E1599)*'PV model'!$B$4)</f>
        <v>0</v>
      </c>
      <c r="U1599" s="3">
        <f t="shared" si="275"/>
        <v>69.677999999999997</v>
      </c>
      <c r="V1599" s="3">
        <f>('PV model'!$B$13*(U1599/1000)*(1-'PV model'!$B$14*((20+C1599)-25))*'PV model'!$B$10)/'PV model'!$B$12</f>
        <v>6.8730747099839995</v>
      </c>
    </row>
    <row r="1600" spans="1:22" x14ac:dyDescent="0.2">
      <c r="A1600" s="10">
        <f t="shared" si="276"/>
        <v>67</v>
      </c>
      <c r="B1600" s="10">
        <f t="shared" si="277"/>
        <v>11</v>
      </c>
      <c r="C1600" s="23">
        <v>8.6</v>
      </c>
      <c r="D1600" s="24">
        <v>0</v>
      </c>
      <c r="E1600" s="24">
        <v>97.02</v>
      </c>
      <c r="F1600" s="48"/>
      <c r="G1600" s="48"/>
      <c r="H1600" s="1">
        <f t="shared" si="278"/>
        <v>-5.6043064932076003</v>
      </c>
      <c r="I1600" s="1">
        <f t="shared" si="271"/>
        <v>-11.539246104017234</v>
      </c>
      <c r="J1600" s="4">
        <f>B1600+('PV model'!$B$3/15)+(I1600/60)</f>
        <v>10.531012564933045</v>
      </c>
      <c r="K1600" s="2">
        <f t="shared" si="272"/>
        <v>22.034811526004326</v>
      </c>
      <c r="L1600" s="2">
        <f>DEGREES(ASIN((((COS(RADIANS('PV model'!$B$2))*COS(RADIANS(H1600))*COS(RADIANS(K1600)))+(SIN(RADIANS('PV model'!$B$2))*SIN(RADIANS(H1600)))))))</f>
        <v>26.234229189277762</v>
      </c>
      <c r="M1600" s="3">
        <f t="shared" si="268"/>
        <v>26.234229189277762</v>
      </c>
      <c r="N1600" s="2">
        <f t="shared" si="273"/>
        <v>24.598244458740499</v>
      </c>
      <c r="O1600" s="2">
        <f>IF('PV model'!$B$2&gt;0, 180-N1600,IF('PV model'!$B$2&lt;0,0-N1600,N1600))</f>
        <v>155.40175554125949</v>
      </c>
      <c r="P1600" s="2">
        <f>ABS(O1600-'PV model'!$B$5)</f>
        <v>49.59824445874051</v>
      </c>
      <c r="Q1600" s="3">
        <f t="shared" si="269"/>
        <v>63.765770810722238</v>
      </c>
      <c r="R1600" s="3">
        <f t="shared" si="274"/>
        <v>0</v>
      </c>
      <c r="S1600" s="3">
        <f t="shared" si="270"/>
        <v>97.02</v>
      </c>
      <c r="T1600" s="3">
        <f>(0.5*(1-COS(RADIANS(90-$X$3)))*(D1600+E1600)*'PV model'!$B$4)</f>
        <v>0</v>
      </c>
      <c r="U1600" s="3">
        <f t="shared" si="275"/>
        <v>97.02</v>
      </c>
      <c r="V1600" s="3">
        <f>('PV model'!$B$13*(U1600/1000)*(1-'PV model'!$B$14*((20+C1600)-25))*'PV model'!$B$10)/'PV model'!$B$12</f>
        <v>9.5584662835199996</v>
      </c>
    </row>
    <row r="1601" spans="1:22" x14ac:dyDescent="0.2">
      <c r="A1601" s="10">
        <f t="shared" si="276"/>
        <v>67</v>
      </c>
      <c r="B1601" s="10">
        <f t="shared" si="277"/>
        <v>12</v>
      </c>
      <c r="C1601" s="23">
        <v>9.3000000000000007</v>
      </c>
      <c r="D1601" s="24">
        <v>108.87765</v>
      </c>
      <c r="E1601" s="24">
        <v>247.84200000000001</v>
      </c>
      <c r="F1601" s="48"/>
      <c r="G1601" s="48"/>
      <c r="H1601" s="1">
        <f t="shared" si="278"/>
        <v>-5.6043064932076003</v>
      </c>
      <c r="I1601" s="1">
        <f t="shared" si="271"/>
        <v>-11.539246104017234</v>
      </c>
      <c r="J1601" s="4">
        <f>B1601+('PV model'!$B$3/15)+(I1601/60)</f>
        <v>11.531012564933045</v>
      </c>
      <c r="K1601" s="2">
        <f t="shared" si="272"/>
        <v>7.0348115260043276</v>
      </c>
      <c r="L1601" s="2">
        <f>DEGREES(ASIN((((COS(RADIANS('PV model'!$B$2))*COS(RADIANS(H1601))*COS(RADIANS(K1601)))+(SIN(RADIANS('PV model'!$B$2))*SIN(RADIANS(H1601)))))))</f>
        <v>28.618349256949919</v>
      </c>
      <c r="M1601" s="3">
        <f t="shared" si="268"/>
        <v>28.618349256949919</v>
      </c>
      <c r="N1601" s="2">
        <f t="shared" si="273"/>
        <v>7.9813268634197216</v>
      </c>
      <c r="O1601" s="2">
        <f>IF('PV model'!$B$2&gt;0, 180-N1601,IF('PV model'!$B$2&lt;0,0-N1601,N1601))</f>
        <v>172.01867313658028</v>
      </c>
      <c r="P1601" s="2">
        <f>ABS(O1601-'PV model'!$B$5)</f>
        <v>32.981326863419724</v>
      </c>
      <c r="Q1601" s="3">
        <f t="shared" si="269"/>
        <v>61.381650743050074</v>
      </c>
      <c r="R1601" s="3">
        <f t="shared" si="274"/>
        <v>108.87765000000005</v>
      </c>
      <c r="S1601" s="3">
        <f t="shared" si="270"/>
        <v>292.22011476265169</v>
      </c>
      <c r="T1601" s="3">
        <f>(0.5*(1-COS(RADIANS(90-$X$3)))*(D1601+E1601)*'PV model'!$B$4)</f>
        <v>0</v>
      </c>
      <c r="U1601" s="3">
        <f t="shared" si="275"/>
        <v>401.09776476265176</v>
      </c>
      <c r="V1601" s="3">
        <f>('PV model'!$B$13*(U1601/1000)*(1-'PV model'!$B$14*((20+C1601)-25))*'PV model'!$B$10)/'PV model'!$B$12</f>
        <v>39.404120365545062</v>
      </c>
    </row>
    <row r="1602" spans="1:22" x14ac:dyDescent="0.2">
      <c r="A1602" s="10">
        <f t="shared" si="276"/>
        <v>67</v>
      </c>
      <c r="B1602" s="10">
        <f t="shared" si="277"/>
        <v>13</v>
      </c>
      <c r="C1602" s="23">
        <v>8.6999999999999993</v>
      </c>
      <c r="D1602" s="24">
        <v>0</v>
      </c>
      <c r="E1602" s="24">
        <v>120.83399999999999</v>
      </c>
      <c r="F1602" s="48"/>
      <c r="G1602" s="48"/>
      <c r="H1602" s="1">
        <f t="shared" si="278"/>
        <v>-5.6043064932076003</v>
      </c>
      <c r="I1602" s="1">
        <f t="shared" si="271"/>
        <v>-11.539246104017234</v>
      </c>
      <c r="J1602" s="4">
        <f>B1602+('PV model'!$B$3/15)+(I1602/60)</f>
        <v>12.531012564933045</v>
      </c>
      <c r="K1602" s="2">
        <f t="shared" si="272"/>
        <v>-7.9651884739956724</v>
      </c>
      <c r="L1602" s="2">
        <f>DEGREES(ASIN((((COS(RADIANS('PV model'!$B$2))*COS(RADIANS(H1602))*COS(RADIANS(K1602)))+(SIN(RADIANS('PV model'!$B$2))*SIN(RADIANS(H1602)))))))</f>
        <v>28.540397174930231</v>
      </c>
      <c r="M1602" s="3">
        <f t="shared" si="268"/>
        <v>28.540397174930231</v>
      </c>
      <c r="N1602" s="2">
        <f t="shared" si="273"/>
        <v>-9.0319903469822691</v>
      </c>
      <c r="O1602" s="2">
        <f>IF('PV model'!$B$2&gt;0, 180-N1602,IF('PV model'!$B$2&lt;0,0-N1602,N1602))</f>
        <v>189.03199034698227</v>
      </c>
      <c r="P1602" s="2">
        <f>ABS(O1602-'PV model'!$B$5)</f>
        <v>15.968009653017731</v>
      </c>
      <c r="Q1602" s="3">
        <f t="shared" si="269"/>
        <v>61.459602825069773</v>
      </c>
      <c r="R1602" s="3">
        <f t="shared" si="274"/>
        <v>0</v>
      </c>
      <c r="S1602" s="3">
        <f t="shared" si="270"/>
        <v>120.83399999999999</v>
      </c>
      <c r="T1602" s="3">
        <f>(0.5*(1-COS(RADIANS(90-$X$3)))*(D1602+E1602)*'PV model'!$B$4)</f>
        <v>0</v>
      </c>
      <c r="U1602" s="3">
        <f t="shared" si="275"/>
        <v>120.83399999999999</v>
      </c>
      <c r="V1602" s="3">
        <f>('PV model'!$B$13*(U1602/1000)*(1-'PV model'!$B$14*((20+C1602)-25))*'PV model'!$B$10)/'PV model'!$B$12</f>
        <v>11.899803853727997</v>
      </c>
    </row>
    <row r="1603" spans="1:22" x14ac:dyDescent="0.2">
      <c r="A1603" s="10">
        <f t="shared" si="276"/>
        <v>67</v>
      </c>
      <c r="B1603" s="10">
        <f t="shared" si="277"/>
        <v>14</v>
      </c>
      <c r="C1603" s="23">
        <v>8.4</v>
      </c>
      <c r="D1603" s="24">
        <v>0</v>
      </c>
      <c r="E1603" s="24">
        <v>115.542</v>
      </c>
      <c r="F1603" s="48"/>
      <c r="G1603" s="48"/>
      <c r="H1603" s="1">
        <f t="shared" si="278"/>
        <v>-5.6043064932076003</v>
      </c>
      <c r="I1603" s="1">
        <f t="shared" si="271"/>
        <v>-11.539246104017234</v>
      </c>
      <c r="J1603" s="4">
        <f>B1603+('PV model'!$B$3/15)+(I1603/60)</f>
        <v>13.531012564933045</v>
      </c>
      <c r="K1603" s="2">
        <f t="shared" si="272"/>
        <v>-22.965188473995674</v>
      </c>
      <c r="L1603" s="2">
        <f>DEGREES(ASIN((((COS(RADIANS('PV model'!$B$2))*COS(RADIANS(H1603))*COS(RADIANS(K1603)))+(SIN(RADIANS('PV model'!$B$2))*SIN(RADIANS(H1603)))))))</f>
        <v>26.010699588899875</v>
      </c>
      <c r="M1603" s="3">
        <f t="shared" si="268"/>
        <v>26.010699588899875</v>
      </c>
      <c r="N1603" s="2">
        <f t="shared" si="273"/>
        <v>-25.599014776838317</v>
      </c>
      <c r="O1603" s="2">
        <f>IF('PV model'!$B$2&gt;0, 180-N1603,IF('PV model'!$B$2&lt;0,0-N1603,N1603))</f>
        <v>205.59901477683832</v>
      </c>
      <c r="P1603" s="2">
        <f>ABS(O1603-'PV model'!$B$5)</f>
        <v>0.59901477683831672</v>
      </c>
      <c r="Q1603" s="3">
        <f t="shared" si="269"/>
        <v>63.989300411100125</v>
      </c>
      <c r="R1603" s="3">
        <f t="shared" si="274"/>
        <v>0</v>
      </c>
      <c r="S1603" s="3">
        <f t="shared" si="270"/>
        <v>115.542</v>
      </c>
      <c r="T1603" s="3">
        <f>(0.5*(1-COS(RADIANS(90-$X$3)))*(D1603+E1603)*'PV model'!$B$4)</f>
        <v>0</v>
      </c>
      <c r="U1603" s="3">
        <f t="shared" si="275"/>
        <v>115.542</v>
      </c>
      <c r="V1603" s="3">
        <f>('PV model'!$B$13*(U1603/1000)*(1-'PV model'!$B$14*((20+C1603)-25))*'PV model'!$B$10)/'PV model'!$B$12</f>
        <v>11.392504054848001</v>
      </c>
    </row>
    <row r="1604" spans="1:22" x14ac:dyDescent="0.2">
      <c r="A1604" s="10">
        <f t="shared" si="276"/>
        <v>67</v>
      </c>
      <c r="B1604" s="10">
        <f t="shared" si="277"/>
        <v>15</v>
      </c>
      <c r="C1604" s="23">
        <v>8.6999999999999993</v>
      </c>
      <c r="D1604" s="24">
        <v>0</v>
      </c>
      <c r="E1604" s="24">
        <v>98.784000000000006</v>
      </c>
      <c r="F1604" s="48"/>
      <c r="G1604" s="48"/>
      <c r="H1604" s="1">
        <f t="shared" si="278"/>
        <v>-5.6043064932076003</v>
      </c>
      <c r="I1604" s="1">
        <f t="shared" si="271"/>
        <v>-11.539246104017234</v>
      </c>
      <c r="J1604" s="4">
        <f>B1604+('PV model'!$B$3/15)+(I1604/60)</f>
        <v>14.531012564933045</v>
      </c>
      <c r="K1604" s="2">
        <f t="shared" si="272"/>
        <v>-37.965188473995674</v>
      </c>
      <c r="L1604" s="2">
        <f>DEGREES(ASIN((((COS(RADIANS('PV model'!$B$2))*COS(RADIANS(H1604))*COS(RADIANS(K1604)))+(SIN(RADIANS('PV model'!$B$2))*SIN(RADIANS(H1604)))))))</f>
        <v>21.341702447999975</v>
      </c>
      <c r="M1604" s="3">
        <f t="shared" si="268"/>
        <v>21.341702447999975</v>
      </c>
      <c r="N1604" s="2">
        <f t="shared" si="273"/>
        <v>-41.095532297597046</v>
      </c>
      <c r="O1604" s="2">
        <f>IF('PV model'!$B$2&gt;0, 180-N1604,IF('PV model'!$B$2&lt;0,0-N1604,N1604))</f>
        <v>221.09553229759706</v>
      </c>
      <c r="P1604" s="2">
        <f>ABS(O1604-'PV model'!$B$5)</f>
        <v>16.09553229759706</v>
      </c>
      <c r="Q1604" s="3">
        <f t="shared" si="269"/>
        <v>68.658297552000022</v>
      </c>
      <c r="R1604" s="3">
        <f t="shared" si="274"/>
        <v>0</v>
      </c>
      <c r="S1604" s="3">
        <f t="shared" si="270"/>
        <v>98.784000000000006</v>
      </c>
      <c r="T1604" s="3">
        <f>(0.5*(1-COS(RADIANS(90-$X$3)))*(D1604+E1604)*'PV model'!$B$4)</f>
        <v>0</v>
      </c>
      <c r="U1604" s="3">
        <f t="shared" si="275"/>
        <v>98.784000000000006</v>
      </c>
      <c r="V1604" s="3">
        <f>('PV model'!$B$13*(U1604/1000)*(1-'PV model'!$B$14*((20+C1604)-25))*'PV model'!$B$10)/'PV model'!$B$12</f>
        <v>9.7283068001280011</v>
      </c>
    </row>
    <row r="1605" spans="1:22" x14ac:dyDescent="0.2">
      <c r="A1605" s="10">
        <f t="shared" si="276"/>
        <v>67</v>
      </c>
      <c r="B1605" s="10">
        <f t="shared" si="277"/>
        <v>16</v>
      </c>
      <c r="C1605" s="23">
        <v>8.9</v>
      </c>
      <c r="D1605" s="24">
        <v>0</v>
      </c>
      <c r="E1605" s="24">
        <v>72.323999999999998</v>
      </c>
      <c r="F1605" s="48"/>
      <c r="G1605" s="48"/>
      <c r="H1605" s="1">
        <f t="shared" si="278"/>
        <v>-5.6043064932076003</v>
      </c>
      <c r="I1605" s="1">
        <f t="shared" si="271"/>
        <v>-11.539246104017234</v>
      </c>
      <c r="J1605" s="4">
        <f>B1605+('PV model'!$B$3/15)+(I1605/60)</f>
        <v>15.531012564933045</v>
      </c>
      <c r="K1605" s="2">
        <f t="shared" si="272"/>
        <v>-52.965188473995674</v>
      </c>
      <c r="L1605" s="2">
        <f>DEGREES(ASIN((((COS(RADIANS('PV model'!$B$2))*COS(RADIANS(H1605))*COS(RADIANS(K1605)))+(SIN(RADIANS('PV model'!$B$2))*SIN(RADIANS(H1605)))))))</f>
        <v>15.012728776155036</v>
      </c>
      <c r="M1605" s="3">
        <f t="shared" si="268"/>
        <v>15.012728776155036</v>
      </c>
      <c r="N1605" s="2">
        <f t="shared" si="273"/>
        <v>-55.338695292899118</v>
      </c>
      <c r="O1605" s="2">
        <f>IF('PV model'!$B$2&gt;0, 180-N1605,IF('PV model'!$B$2&lt;0,0-N1605,N1605))</f>
        <v>235.3386952928991</v>
      </c>
      <c r="P1605" s="2">
        <f>ABS(O1605-'PV model'!$B$5)</f>
        <v>30.338695292899104</v>
      </c>
      <c r="Q1605" s="3">
        <f t="shared" si="269"/>
        <v>74.987271223844957</v>
      </c>
      <c r="R1605" s="3">
        <f t="shared" si="274"/>
        <v>0</v>
      </c>
      <c r="S1605" s="3">
        <f t="shared" si="270"/>
        <v>72.323999999999998</v>
      </c>
      <c r="T1605" s="3">
        <f>(0.5*(1-COS(RADIANS(90-$X$3)))*(D1605+E1605)*'PV model'!$B$4)</f>
        <v>0</v>
      </c>
      <c r="U1605" s="3">
        <f t="shared" si="275"/>
        <v>72.323999999999998</v>
      </c>
      <c r="V1605" s="3">
        <f>('PV model'!$B$13*(U1605/1000)*(1-'PV model'!$B$14*((20+C1605)-25))*'PV model'!$B$10)/'PV model'!$B$12</f>
        <v>7.1167267301760004</v>
      </c>
    </row>
    <row r="1606" spans="1:22" x14ac:dyDescent="0.2">
      <c r="A1606" s="10">
        <f t="shared" si="276"/>
        <v>67</v>
      </c>
      <c r="B1606" s="10">
        <f t="shared" si="277"/>
        <v>17</v>
      </c>
      <c r="C1606" s="23">
        <v>8.6999999999999993</v>
      </c>
      <c r="D1606" s="24">
        <v>0</v>
      </c>
      <c r="E1606" s="24">
        <v>40.572000000000003</v>
      </c>
      <c r="F1606" s="48"/>
      <c r="G1606" s="48"/>
      <c r="H1606" s="1">
        <f t="shared" si="278"/>
        <v>-5.6043064932076003</v>
      </c>
      <c r="I1606" s="1">
        <f t="shared" si="271"/>
        <v>-11.539246104017234</v>
      </c>
      <c r="J1606" s="4">
        <f>B1606+('PV model'!$B$3/15)+(I1606/60)</f>
        <v>16.531012564933047</v>
      </c>
      <c r="K1606" s="2">
        <f t="shared" si="272"/>
        <v>-67.965188473995696</v>
      </c>
      <c r="L1606" s="2">
        <f>DEGREES(ASIN((((COS(RADIANS('PV model'!$B$2))*COS(RADIANS(H1606))*COS(RADIANS(K1606)))+(SIN(RADIANS('PV model'!$B$2))*SIN(RADIANS(H1606)))))))</f>
        <v>7.5274139326809424</v>
      </c>
      <c r="M1606" s="3">
        <f t="shared" ref="M1606:M1669" si="279">IF(L1606&gt;0, L1606, 0)</f>
        <v>7.5274139326809424</v>
      </c>
      <c r="N1606" s="2">
        <f t="shared" si="273"/>
        <v>-68.519843821819833</v>
      </c>
      <c r="O1606" s="2">
        <f>IF('PV model'!$B$2&gt;0, 180-N1606,IF('PV model'!$B$2&lt;0,0-N1606,N1606))</f>
        <v>248.51984382181985</v>
      </c>
      <c r="P1606" s="2">
        <f>ABS(O1606-'PV model'!$B$5)</f>
        <v>43.519843821819848</v>
      </c>
      <c r="Q1606" s="3">
        <f t="shared" ref="Q1606:Q1669" si="280">DEGREES(ACOS((SIN(RADIANS(L1606))*COS(RADIANS(90-$X$3))+COS(RADIANS(L1606))*COS(RADIANS(P1606))*SIN(RADIANS(90-$X$3)))))</f>
        <v>82.472586067319057</v>
      </c>
      <c r="R1606" s="3">
        <f t="shared" si="274"/>
        <v>0</v>
      </c>
      <c r="S1606" s="3">
        <f t="shared" ref="S1606:S1669" si="281">IF($Z$3=TRUE, IF(E1606=0,0,E1606*(0.5*(1+COS(RADIANS(90-$X$3))*(1+(1-(E1606^2/(D1606+E1606)^2))*(SIN(RADIANS(0.5*$X$3))^3)))*(1+(1-(E1606^2/(D1606+E1606)^2))*(COS(RADIANS(Q1606))^2)*(SIN(RADIANS(90-L1606))^3)))), IF(E1606=0,0,E1606*(0.5*(1+COS(RADIANS(90-$X$3))))))</f>
        <v>40.572000000000003</v>
      </c>
      <c r="T1606" s="3">
        <f>(0.5*(1-COS(RADIANS(90-$X$3)))*(D1606+E1606)*'PV model'!$B$4)</f>
        <v>0</v>
      </c>
      <c r="U1606" s="3">
        <f t="shared" si="275"/>
        <v>40.572000000000003</v>
      </c>
      <c r="V1606" s="3">
        <f>('PV model'!$B$13*(U1606/1000)*(1-'PV model'!$B$14*((20+C1606)-25))*'PV model'!$B$10)/'PV model'!$B$12</f>
        <v>3.9955545786239997</v>
      </c>
    </row>
    <row r="1607" spans="1:22" x14ac:dyDescent="0.2">
      <c r="A1607" s="10">
        <f t="shared" si="276"/>
        <v>67</v>
      </c>
      <c r="B1607" s="10">
        <f t="shared" si="277"/>
        <v>18</v>
      </c>
      <c r="C1607" s="23">
        <v>8.4</v>
      </c>
      <c r="D1607" s="24">
        <v>0</v>
      </c>
      <c r="E1607" s="24">
        <v>9.702</v>
      </c>
      <c r="F1607" s="48"/>
      <c r="G1607" s="48"/>
      <c r="H1607" s="1">
        <f t="shared" si="278"/>
        <v>-5.6043064932076003</v>
      </c>
      <c r="I1607" s="1">
        <f t="shared" ref="I1607:I1670" si="282">9.87*SIN(RADIANS(1.978*A1607-160.22))-7.53*COS(RADIANS(0.989*A1607-80.11))-1.5*SIN((RADIANS(0.989*A1607-80.11)))</f>
        <v>-11.539246104017234</v>
      </c>
      <c r="J1607" s="4">
        <f>B1607+('PV model'!$B$3/15)+(I1607/60)</f>
        <v>17.531012564933047</v>
      </c>
      <c r="K1607" s="2">
        <f t="shared" ref="K1607:K1670" si="283">15*(12-J1607)</f>
        <v>-82.965188473995696</v>
      </c>
      <c r="L1607" s="2">
        <f>DEGREES(ASIN((((COS(RADIANS('PV model'!$B$2))*COS(RADIANS(H1607))*COS(RADIANS(K1607)))+(SIN(RADIANS('PV model'!$B$2))*SIN(RADIANS(H1607)))))))</f>
        <v>-0.65574948867481631</v>
      </c>
      <c r="M1607" s="3">
        <f t="shared" si="279"/>
        <v>0</v>
      </c>
      <c r="N1607" s="2">
        <f t="shared" ref="N1607:N1670" si="284">DEGREES(ASIN((COS(RADIANS(H1607))*SIN(RADIANS(K1607)))/COS(RADIANS(L1607))))</f>
        <v>-81.038290182240658</v>
      </c>
      <c r="O1607" s="2">
        <f>IF('PV model'!$B$2&gt;0, 180-N1607,IF('PV model'!$B$2&lt;0,0-N1607,N1607))</f>
        <v>261.03829018224064</v>
      </c>
      <c r="P1607" s="2">
        <f>ABS(O1607-'PV model'!$B$5)</f>
        <v>56.038290182240644</v>
      </c>
      <c r="Q1607" s="3">
        <f t="shared" si="280"/>
        <v>90.655749488674815</v>
      </c>
      <c r="R1607" s="3">
        <f t="shared" ref="R1607:R1670" si="285">IF(D1607=0,0,D1607*COS(RADIANS(Q1607))/SIN(RADIANS(L1607)))</f>
        <v>0</v>
      </c>
      <c r="S1607" s="3">
        <f t="shared" si="281"/>
        <v>9.702</v>
      </c>
      <c r="T1607" s="3">
        <f>(0.5*(1-COS(RADIANS(90-$X$3)))*(D1607+E1607)*'PV model'!$B$4)</f>
        <v>0</v>
      </c>
      <c r="U1607" s="3">
        <f t="shared" ref="U1607:U1670" si="286">R1607+S1607+T1607</f>
        <v>9.702</v>
      </c>
      <c r="V1607" s="3">
        <f>('PV model'!$B$13*(U1607/1000)*(1-'PV model'!$B$14*((20+C1607)-25))*'PV model'!$B$10)/'PV model'!$B$12</f>
        <v>0.95662247788800014</v>
      </c>
    </row>
    <row r="1608" spans="1:22" x14ac:dyDescent="0.2">
      <c r="A1608" s="10">
        <f t="shared" ref="A1608:A1671" si="287">IF(B1608&gt;1,A1607,A1607+1)</f>
        <v>67</v>
      </c>
      <c r="B1608" s="10">
        <f t="shared" ref="B1608:B1671" si="288">IF(B1607&lt;24,B1607+1,1)</f>
        <v>19</v>
      </c>
      <c r="C1608" s="23">
        <v>8.4</v>
      </c>
      <c r="D1608" s="24">
        <v>0</v>
      </c>
      <c r="E1608" s="24">
        <v>0</v>
      </c>
      <c r="F1608" s="48"/>
      <c r="G1608" s="48"/>
      <c r="H1608" s="1">
        <f t="shared" ref="H1608:H1671" si="289">(23.465*SIN(RADIANS(280.1+0.9863*A1608)))</f>
        <v>-5.6043064932076003</v>
      </c>
      <c r="I1608" s="1">
        <f t="shared" si="282"/>
        <v>-11.539246104017234</v>
      </c>
      <c r="J1608" s="4">
        <f>B1608+('PV model'!$B$3/15)+(I1608/60)</f>
        <v>18.531012564933047</v>
      </c>
      <c r="K1608" s="2">
        <f t="shared" si="283"/>
        <v>-97.965188473995696</v>
      </c>
      <c r="L1608" s="2">
        <f>DEGREES(ASIN((((COS(RADIANS('PV model'!$B$2))*COS(RADIANS(H1608))*COS(RADIANS(K1608)))+(SIN(RADIANS('PV model'!$B$2))*SIN(RADIANS(H1608)))))))</f>
        <v>-9.1253437680456742</v>
      </c>
      <c r="M1608" s="3">
        <f t="shared" si="279"/>
        <v>0</v>
      </c>
      <c r="N1608" s="2">
        <f t="shared" si="284"/>
        <v>-86.612512951489734</v>
      </c>
      <c r="O1608" s="2">
        <f>IF('PV model'!$B$2&gt;0, 180-N1608,IF('PV model'!$B$2&lt;0,0-N1608,N1608))</f>
        <v>266.61251295148975</v>
      </c>
      <c r="P1608" s="2">
        <f>ABS(O1608-'PV model'!$B$5)</f>
        <v>61.612512951489748</v>
      </c>
      <c r="Q1608" s="3">
        <f t="shared" si="280"/>
        <v>99.125343768045681</v>
      </c>
      <c r="R1608" s="3">
        <f t="shared" si="285"/>
        <v>0</v>
      </c>
      <c r="S1608" s="3">
        <f t="shared" si="281"/>
        <v>0</v>
      </c>
      <c r="T1608" s="3">
        <f>(0.5*(1-COS(RADIANS(90-$X$3)))*(D1608+E1608)*'PV model'!$B$4)</f>
        <v>0</v>
      </c>
      <c r="U1608" s="3">
        <f t="shared" si="286"/>
        <v>0</v>
      </c>
      <c r="V1608" s="3">
        <f>('PV model'!$B$13*(U1608/1000)*(1-'PV model'!$B$14*((20+C1608)-25))*'PV model'!$B$10)/'PV model'!$B$12</f>
        <v>0</v>
      </c>
    </row>
    <row r="1609" spans="1:22" x14ac:dyDescent="0.2">
      <c r="A1609" s="10">
        <f t="shared" si="287"/>
        <v>67</v>
      </c>
      <c r="B1609" s="10">
        <f t="shared" si="288"/>
        <v>20</v>
      </c>
      <c r="C1609" s="23">
        <v>8.1</v>
      </c>
      <c r="D1609" s="24">
        <v>0</v>
      </c>
      <c r="E1609" s="24">
        <v>0</v>
      </c>
      <c r="F1609" s="48"/>
      <c r="G1609" s="48"/>
      <c r="H1609" s="1">
        <f t="shared" si="289"/>
        <v>-5.6043064932076003</v>
      </c>
      <c r="I1609" s="1">
        <f t="shared" si="282"/>
        <v>-11.539246104017234</v>
      </c>
      <c r="J1609" s="4">
        <f>B1609+('PV model'!$B$3/15)+(I1609/60)</f>
        <v>19.531012564933047</v>
      </c>
      <c r="K1609" s="2">
        <f t="shared" si="283"/>
        <v>-112.9651884739957</v>
      </c>
      <c r="L1609" s="2">
        <f>DEGREES(ASIN((((COS(RADIANS('PV model'!$B$2))*COS(RADIANS(H1609))*COS(RADIANS(K1609)))+(SIN(RADIANS('PV model'!$B$2))*SIN(RADIANS(H1609)))))))</f>
        <v>-17.4829304328177</v>
      </c>
      <c r="M1609" s="3">
        <f t="shared" si="279"/>
        <v>0</v>
      </c>
      <c r="N1609" s="2">
        <f t="shared" si="284"/>
        <v>-73.887786427344906</v>
      </c>
      <c r="O1609" s="2">
        <f>IF('PV model'!$B$2&gt;0, 180-N1609,IF('PV model'!$B$2&lt;0,0-N1609,N1609))</f>
        <v>253.88778642734491</v>
      </c>
      <c r="P1609" s="2">
        <f>ABS(O1609-'PV model'!$B$5)</f>
        <v>48.887786427344906</v>
      </c>
      <c r="Q1609" s="3">
        <f t="shared" si="280"/>
        <v>107.48293043281771</v>
      </c>
      <c r="R1609" s="3">
        <f t="shared" si="285"/>
        <v>0</v>
      </c>
      <c r="S1609" s="3">
        <f t="shared" si="281"/>
        <v>0</v>
      </c>
      <c r="T1609" s="3">
        <f>(0.5*(1-COS(RADIANS(90-$X$3)))*(D1609+E1609)*'PV model'!$B$4)</f>
        <v>0</v>
      </c>
      <c r="U1609" s="3">
        <f t="shared" si="286"/>
        <v>0</v>
      </c>
      <c r="V1609" s="3">
        <f>('PV model'!$B$13*(U1609/1000)*(1-'PV model'!$B$14*((20+C1609)-25))*'PV model'!$B$10)/'PV model'!$B$12</f>
        <v>0</v>
      </c>
    </row>
    <row r="1610" spans="1:22" x14ac:dyDescent="0.2">
      <c r="A1610" s="10">
        <f t="shared" si="287"/>
        <v>67</v>
      </c>
      <c r="B1610" s="10">
        <f t="shared" si="288"/>
        <v>21</v>
      </c>
      <c r="C1610" s="23">
        <v>7.5</v>
      </c>
      <c r="D1610" s="24">
        <v>0</v>
      </c>
      <c r="E1610" s="24">
        <v>0</v>
      </c>
      <c r="F1610" s="48"/>
      <c r="G1610" s="48"/>
      <c r="H1610" s="1">
        <f t="shared" si="289"/>
        <v>-5.6043064932076003</v>
      </c>
      <c r="I1610" s="1">
        <f t="shared" si="282"/>
        <v>-11.539246104017234</v>
      </c>
      <c r="J1610" s="4">
        <f>B1610+('PV model'!$B$3/15)+(I1610/60)</f>
        <v>20.531012564933047</v>
      </c>
      <c r="K1610" s="2">
        <f t="shared" si="283"/>
        <v>-127.9651884739957</v>
      </c>
      <c r="L1610" s="2">
        <f>DEGREES(ASIN((((COS(RADIANS('PV model'!$B$2))*COS(RADIANS(H1610))*COS(RADIANS(K1610)))+(SIN(RADIANS('PV model'!$B$2))*SIN(RADIANS(H1610)))))))</f>
        <v>-25.293797298094457</v>
      </c>
      <c r="M1610" s="3">
        <f t="shared" si="279"/>
        <v>0</v>
      </c>
      <c r="N1610" s="2">
        <f t="shared" si="284"/>
        <v>-60.205674087391692</v>
      </c>
      <c r="O1610" s="2">
        <f>IF('PV model'!$B$2&gt;0, 180-N1610,IF('PV model'!$B$2&lt;0,0-N1610,N1610))</f>
        <v>240.20567408739169</v>
      </c>
      <c r="P1610" s="2">
        <f>ABS(O1610-'PV model'!$B$5)</f>
        <v>35.205674087391685</v>
      </c>
      <c r="Q1610" s="3">
        <f t="shared" si="280"/>
        <v>115.29379729809446</v>
      </c>
      <c r="R1610" s="3">
        <f t="shared" si="285"/>
        <v>0</v>
      </c>
      <c r="S1610" s="3">
        <f t="shared" si="281"/>
        <v>0</v>
      </c>
      <c r="T1610" s="3">
        <f>(0.5*(1-COS(RADIANS(90-$X$3)))*(D1610+E1610)*'PV model'!$B$4)</f>
        <v>0</v>
      </c>
      <c r="U1610" s="3">
        <f t="shared" si="286"/>
        <v>0</v>
      </c>
      <c r="V1610" s="3">
        <f>('PV model'!$B$13*(U1610/1000)*(1-'PV model'!$B$14*((20+C1610)-25))*'PV model'!$B$10)/'PV model'!$B$12</f>
        <v>0</v>
      </c>
    </row>
    <row r="1611" spans="1:22" x14ac:dyDescent="0.2">
      <c r="A1611" s="10">
        <f t="shared" si="287"/>
        <v>67</v>
      </c>
      <c r="B1611" s="10">
        <f t="shared" si="288"/>
        <v>22</v>
      </c>
      <c r="C1611" s="23">
        <v>6.9</v>
      </c>
      <c r="D1611" s="24">
        <v>0</v>
      </c>
      <c r="E1611" s="24">
        <v>0</v>
      </c>
      <c r="F1611" s="48"/>
      <c r="G1611" s="48"/>
      <c r="H1611" s="1">
        <f t="shared" si="289"/>
        <v>-5.6043064932076003</v>
      </c>
      <c r="I1611" s="1">
        <f t="shared" si="282"/>
        <v>-11.539246104017234</v>
      </c>
      <c r="J1611" s="4">
        <f>B1611+('PV model'!$B$3/15)+(I1611/60)</f>
        <v>21.531012564933047</v>
      </c>
      <c r="K1611" s="2">
        <f t="shared" si="283"/>
        <v>-142.96518847399571</v>
      </c>
      <c r="L1611" s="2">
        <f>DEGREES(ASIN((((COS(RADIANS('PV model'!$B$2))*COS(RADIANS(H1611))*COS(RADIANS(K1611)))+(SIN(RADIANS('PV model'!$B$2))*SIN(RADIANS(H1611)))))))</f>
        <v>-32.036945386571311</v>
      </c>
      <c r="M1611" s="3">
        <f t="shared" si="279"/>
        <v>0</v>
      </c>
      <c r="N1611" s="2">
        <f t="shared" si="284"/>
        <v>-45.000226670446899</v>
      </c>
      <c r="O1611" s="2">
        <f>IF('PV model'!$B$2&gt;0, 180-N1611,IF('PV model'!$B$2&lt;0,0-N1611,N1611))</f>
        <v>225.00022667044689</v>
      </c>
      <c r="P1611" s="2">
        <f>ABS(O1611-'PV model'!$B$5)</f>
        <v>20.000226670446892</v>
      </c>
      <c r="Q1611" s="3">
        <f t="shared" si="280"/>
        <v>122.0369453865713</v>
      </c>
      <c r="R1611" s="3">
        <f t="shared" si="285"/>
        <v>0</v>
      </c>
      <c r="S1611" s="3">
        <f t="shared" si="281"/>
        <v>0</v>
      </c>
      <c r="T1611" s="3">
        <f>(0.5*(1-COS(RADIANS(90-$X$3)))*(D1611+E1611)*'PV model'!$B$4)</f>
        <v>0</v>
      </c>
      <c r="U1611" s="3">
        <f t="shared" si="286"/>
        <v>0</v>
      </c>
      <c r="V1611" s="3">
        <f>('PV model'!$B$13*(U1611/1000)*(1-'PV model'!$B$14*((20+C1611)-25))*'PV model'!$B$10)/'PV model'!$B$12</f>
        <v>0</v>
      </c>
    </row>
    <row r="1612" spans="1:22" x14ac:dyDescent="0.2">
      <c r="A1612" s="10">
        <f t="shared" si="287"/>
        <v>67</v>
      </c>
      <c r="B1612" s="10">
        <f t="shared" si="288"/>
        <v>23</v>
      </c>
      <c r="C1612" s="23">
        <v>7.1</v>
      </c>
      <c r="D1612" s="24">
        <v>0</v>
      </c>
      <c r="E1612" s="24">
        <v>0</v>
      </c>
      <c r="F1612" s="48"/>
      <c r="G1612" s="48"/>
      <c r="H1612" s="1">
        <f t="shared" si="289"/>
        <v>-5.6043064932076003</v>
      </c>
      <c r="I1612" s="1">
        <f t="shared" si="282"/>
        <v>-11.539246104017234</v>
      </c>
      <c r="J1612" s="4">
        <f>B1612+('PV model'!$B$3/15)+(I1612/60)</f>
        <v>22.531012564933047</v>
      </c>
      <c r="K1612" s="2">
        <f t="shared" si="283"/>
        <v>-157.96518847399571</v>
      </c>
      <c r="L1612" s="2">
        <f>DEGREES(ASIN((((COS(RADIANS('PV model'!$B$2))*COS(RADIANS(H1612))*COS(RADIANS(K1612)))+(SIN(RADIANS('PV model'!$B$2))*SIN(RADIANS(H1612)))))))</f>
        <v>-37.085516289014315</v>
      </c>
      <c r="M1612" s="3">
        <f t="shared" si="279"/>
        <v>0</v>
      </c>
      <c r="N1612" s="2">
        <f t="shared" si="284"/>
        <v>-27.907471391527828</v>
      </c>
      <c r="O1612" s="2">
        <f>IF('PV model'!$B$2&gt;0, 180-N1612,IF('PV model'!$B$2&lt;0,0-N1612,N1612))</f>
        <v>207.90747139152782</v>
      </c>
      <c r="P1612" s="2">
        <f>ABS(O1612-'PV model'!$B$5)</f>
        <v>2.907471391527821</v>
      </c>
      <c r="Q1612" s="3">
        <f t="shared" si="280"/>
        <v>127.08551628901432</v>
      </c>
      <c r="R1612" s="3">
        <f t="shared" si="285"/>
        <v>0</v>
      </c>
      <c r="S1612" s="3">
        <f t="shared" si="281"/>
        <v>0</v>
      </c>
      <c r="T1612" s="3">
        <f>(0.5*(1-COS(RADIANS(90-$X$3)))*(D1612+E1612)*'PV model'!$B$4)</f>
        <v>0</v>
      </c>
      <c r="U1612" s="3">
        <f t="shared" si="286"/>
        <v>0</v>
      </c>
      <c r="V1612" s="3">
        <f>('PV model'!$B$13*(U1612/1000)*(1-'PV model'!$B$14*((20+C1612)-25))*'PV model'!$B$10)/'PV model'!$B$12</f>
        <v>0</v>
      </c>
    </row>
    <row r="1613" spans="1:22" x14ac:dyDescent="0.2">
      <c r="A1613" s="10">
        <f t="shared" si="287"/>
        <v>67</v>
      </c>
      <c r="B1613" s="10">
        <f t="shared" si="288"/>
        <v>24</v>
      </c>
      <c r="C1613" s="23">
        <v>6.7</v>
      </c>
      <c r="D1613" s="24">
        <v>0</v>
      </c>
      <c r="E1613" s="24">
        <v>0</v>
      </c>
      <c r="F1613" s="48"/>
      <c r="G1613" s="48"/>
      <c r="H1613" s="1">
        <f t="shared" si="289"/>
        <v>-5.6043064932076003</v>
      </c>
      <c r="I1613" s="1">
        <f t="shared" si="282"/>
        <v>-11.539246104017234</v>
      </c>
      <c r="J1613" s="4">
        <f>B1613+('PV model'!$B$3/15)+(I1613/60)</f>
        <v>23.531012564933047</v>
      </c>
      <c r="K1613" s="2">
        <f t="shared" si="283"/>
        <v>-172.96518847399571</v>
      </c>
      <c r="L1613" s="2">
        <f>DEGREES(ASIN((((COS(RADIANS('PV model'!$B$2))*COS(RADIANS(H1613))*COS(RADIANS(K1613)))+(SIN(RADIANS('PV model'!$B$2))*SIN(RADIANS(H1613)))))))</f>
        <v>-39.787163165418534</v>
      </c>
      <c r="M1613" s="3">
        <f t="shared" si="279"/>
        <v>0</v>
      </c>
      <c r="N1613" s="2">
        <f t="shared" si="284"/>
        <v>-9.1267356801417101</v>
      </c>
      <c r="O1613" s="2">
        <f>IF('PV model'!$B$2&gt;0, 180-N1613,IF('PV model'!$B$2&lt;0,0-N1613,N1613))</f>
        <v>189.12673568014171</v>
      </c>
      <c r="P1613" s="2">
        <f>ABS(O1613-'PV model'!$B$5)</f>
        <v>15.873264319858293</v>
      </c>
      <c r="Q1613" s="3">
        <f t="shared" si="280"/>
        <v>129.78716316541852</v>
      </c>
      <c r="R1613" s="3">
        <f t="shared" si="285"/>
        <v>0</v>
      </c>
      <c r="S1613" s="3">
        <f t="shared" si="281"/>
        <v>0</v>
      </c>
      <c r="T1613" s="3">
        <f>(0.5*(1-COS(RADIANS(90-$X$3)))*(D1613+E1613)*'PV model'!$B$4)</f>
        <v>0</v>
      </c>
      <c r="U1613" s="3">
        <f t="shared" si="286"/>
        <v>0</v>
      </c>
      <c r="V1613" s="3">
        <f>('PV model'!$B$13*(U1613/1000)*(1-'PV model'!$B$14*((20+C1613)-25))*'PV model'!$B$10)/'PV model'!$B$12</f>
        <v>0</v>
      </c>
    </row>
    <row r="1614" spans="1:22" x14ac:dyDescent="0.2">
      <c r="A1614" s="10">
        <f t="shared" si="287"/>
        <v>68</v>
      </c>
      <c r="B1614" s="10">
        <f t="shared" si="288"/>
        <v>1</v>
      </c>
      <c r="C1614" s="23">
        <v>5.4</v>
      </c>
      <c r="D1614" s="24">
        <v>0</v>
      </c>
      <c r="E1614" s="24">
        <v>0</v>
      </c>
      <c r="F1614" s="48"/>
      <c r="G1614" s="48"/>
      <c r="H1614" s="1">
        <f t="shared" si="289"/>
        <v>-5.2112546121059351</v>
      </c>
      <c r="I1614" s="1">
        <f t="shared" si="282"/>
        <v>-11.290077401049802</v>
      </c>
      <c r="J1614" s="4">
        <f>B1614+('PV model'!$B$3/15)+(I1614/60)</f>
        <v>0.53516537664916997</v>
      </c>
      <c r="K1614" s="2">
        <f t="shared" si="283"/>
        <v>171.97251935026244</v>
      </c>
      <c r="L1614" s="2">
        <f>DEGREES(ASIN((((COS(RADIANS('PV model'!$B$2))*COS(RADIANS(H1614))*COS(RADIANS(K1614)))+(SIN(RADIANS('PV model'!$B$2))*SIN(RADIANS(H1614)))))))</f>
        <v>-39.3008075855643</v>
      </c>
      <c r="M1614" s="3">
        <f t="shared" si="279"/>
        <v>0</v>
      </c>
      <c r="N1614" s="2">
        <f t="shared" si="284"/>
        <v>10.353290143842688</v>
      </c>
      <c r="O1614" s="2">
        <f>IF('PV model'!$B$2&gt;0, 180-N1614,IF('PV model'!$B$2&lt;0,0-N1614,N1614))</f>
        <v>169.64670985615732</v>
      </c>
      <c r="P1614" s="2">
        <f>ABS(O1614-'PV model'!$B$5)</f>
        <v>35.353290143842685</v>
      </c>
      <c r="Q1614" s="3">
        <f t="shared" si="280"/>
        <v>129.30080758556429</v>
      </c>
      <c r="R1614" s="3">
        <f t="shared" si="285"/>
        <v>0</v>
      </c>
      <c r="S1614" s="3">
        <f t="shared" si="281"/>
        <v>0</v>
      </c>
      <c r="T1614" s="3">
        <f>(0.5*(1-COS(RADIANS(90-$X$3)))*(D1614+E1614)*'PV model'!$B$4)</f>
        <v>0</v>
      </c>
      <c r="U1614" s="3">
        <f t="shared" si="286"/>
        <v>0</v>
      </c>
      <c r="V1614" s="3">
        <f>('PV model'!$B$13*(U1614/1000)*(1-'PV model'!$B$14*((20+C1614)-25))*'PV model'!$B$10)/'PV model'!$B$12</f>
        <v>0</v>
      </c>
    </row>
    <row r="1615" spans="1:22" x14ac:dyDescent="0.2">
      <c r="A1615" s="10">
        <f t="shared" si="287"/>
        <v>68</v>
      </c>
      <c r="B1615" s="10">
        <f t="shared" si="288"/>
        <v>2</v>
      </c>
      <c r="C1615" s="23">
        <v>3.8</v>
      </c>
      <c r="D1615" s="24">
        <v>0</v>
      </c>
      <c r="E1615" s="24">
        <v>0</v>
      </c>
      <c r="F1615" s="48"/>
      <c r="G1615" s="48"/>
      <c r="H1615" s="1">
        <f t="shared" si="289"/>
        <v>-5.2112546121059351</v>
      </c>
      <c r="I1615" s="1">
        <f t="shared" si="282"/>
        <v>-11.290077401049802</v>
      </c>
      <c r="J1615" s="4">
        <f>B1615+('PV model'!$B$3/15)+(I1615/60)</f>
        <v>1.53516537664917</v>
      </c>
      <c r="K1615" s="2">
        <f t="shared" si="283"/>
        <v>156.97251935026244</v>
      </c>
      <c r="L1615" s="2">
        <f>DEGREES(ASIN((((COS(RADIANS('PV model'!$B$2))*COS(RADIANS(H1615))*COS(RADIANS(K1615)))+(SIN(RADIANS('PV model'!$B$2))*SIN(RADIANS(H1615)))))))</f>
        <v>-36.439435427442206</v>
      </c>
      <c r="M1615" s="3">
        <f t="shared" si="279"/>
        <v>0</v>
      </c>
      <c r="N1615" s="2">
        <f t="shared" si="284"/>
        <v>28.962024014276079</v>
      </c>
      <c r="O1615" s="2">
        <f>IF('PV model'!$B$2&gt;0, 180-N1615,IF('PV model'!$B$2&lt;0,0-N1615,N1615))</f>
        <v>151.03797598572393</v>
      </c>
      <c r="P1615" s="2">
        <f>ABS(O1615-'PV model'!$B$5)</f>
        <v>53.962024014276068</v>
      </c>
      <c r="Q1615" s="3">
        <f t="shared" si="280"/>
        <v>126.43943542744221</v>
      </c>
      <c r="R1615" s="3">
        <f t="shared" si="285"/>
        <v>0</v>
      </c>
      <c r="S1615" s="3">
        <f t="shared" si="281"/>
        <v>0</v>
      </c>
      <c r="T1615" s="3">
        <f>(0.5*(1-COS(RADIANS(90-$X$3)))*(D1615+E1615)*'PV model'!$B$4)</f>
        <v>0</v>
      </c>
      <c r="U1615" s="3">
        <f t="shared" si="286"/>
        <v>0</v>
      </c>
      <c r="V1615" s="3">
        <f>('PV model'!$B$13*(U1615/1000)*(1-'PV model'!$B$14*((20+C1615)-25))*'PV model'!$B$10)/'PV model'!$B$12</f>
        <v>0</v>
      </c>
    </row>
    <row r="1616" spans="1:22" x14ac:dyDescent="0.2">
      <c r="A1616" s="10">
        <f t="shared" si="287"/>
        <v>68</v>
      </c>
      <c r="B1616" s="10">
        <f t="shared" si="288"/>
        <v>3</v>
      </c>
      <c r="C1616" s="23">
        <v>4</v>
      </c>
      <c r="D1616" s="24">
        <v>0</v>
      </c>
      <c r="E1616" s="24">
        <v>0</v>
      </c>
      <c r="F1616" s="48"/>
      <c r="G1616" s="48"/>
      <c r="H1616" s="1">
        <f t="shared" si="289"/>
        <v>-5.2112546121059351</v>
      </c>
      <c r="I1616" s="1">
        <f t="shared" si="282"/>
        <v>-11.290077401049802</v>
      </c>
      <c r="J1616" s="4">
        <f>B1616+('PV model'!$B$3/15)+(I1616/60)</f>
        <v>2.5351653766491697</v>
      </c>
      <c r="K1616" s="2">
        <f t="shared" si="283"/>
        <v>141.97251935026244</v>
      </c>
      <c r="L1616" s="2">
        <f>DEGREES(ASIN((((COS(RADIANS('PV model'!$B$2))*COS(RADIANS(H1616))*COS(RADIANS(K1616)))+(SIN(RADIANS('PV model'!$B$2))*SIN(RADIANS(H1616)))))))</f>
        <v>-31.277035824209044</v>
      </c>
      <c r="M1616" s="3">
        <f t="shared" si="279"/>
        <v>0</v>
      </c>
      <c r="N1616" s="2">
        <f t="shared" si="284"/>
        <v>45.874397661777046</v>
      </c>
      <c r="O1616" s="2">
        <f>IF('PV model'!$B$2&gt;0, 180-N1616,IF('PV model'!$B$2&lt;0,0-N1616,N1616))</f>
        <v>134.12560233822296</v>
      </c>
      <c r="P1616" s="2">
        <f>ABS(O1616-'PV model'!$B$5)</f>
        <v>70.874397661777039</v>
      </c>
      <c r="Q1616" s="3">
        <f t="shared" si="280"/>
        <v>121.27703582420904</v>
      </c>
      <c r="R1616" s="3">
        <f t="shared" si="285"/>
        <v>0</v>
      </c>
      <c r="S1616" s="3">
        <f t="shared" si="281"/>
        <v>0</v>
      </c>
      <c r="T1616" s="3">
        <f>(0.5*(1-COS(RADIANS(90-$X$3)))*(D1616+E1616)*'PV model'!$B$4)</f>
        <v>0</v>
      </c>
      <c r="U1616" s="3">
        <f t="shared" si="286"/>
        <v>0</v>
      </c>
      <c r="V1616" s="3">
        <f>('PV model'!$B$13*(U1616/1000)*(1-'PV model'!$B$14*((20+C1616)-25))*'PV model'!$B$10)/'PV model'!$B$12</f>
        <v>0</v>
      </c>
    </row>
    <row r="1617" spans="1:22" x14ac:dyDescent="0.2">
      <c r="A1617" s="10">
        <f t="shared" si="287"/>
        <v>68</v>
      </c>
      <c r="B1617" s="10">
        <f t="shared" si="288"/>
        <v>4</v>
      </c>
      <c r="C1617" s="23">
        <v>4.3</v>
      </c>
      <c r="D1617" s="24">
        <v>0</v>
      </c>
      <c r="E1617" s="24">
        <v>0</v>
      </c>
      <c r="F1617" s="48"/>
      <c r="G1617" s="48"/>
      <c r="H1617" s="1">
        <f t="shared" si="289"/>
        <v>-5.2112546121059351</v>
      </c>
      <c r="I1617" s="1">
        <f t="shared" si="282"/>
        <v>-11.290077401049802</v>
      </c>
      <c r="J1617" s="4">
        <f>B1617+('PV model'!$B$3/15)+(I1617/60)</f>
        <v>3.5351653766491697</v>
      </c>
      <c r="K1617" s="2">
        <f t="shared" si="283"/>
        <v>126.97251935026246</v>
      </c>
      <c r="L1617" s="2">
        <f>DEGREES(ASIN((((COS(RADIANS('PV model'!$B$2))*COS(RADIANS(H1617))*COS(RADIANS(K1617)))+(SIN(RADIANS('PV model'!$B$2))*SIN(RADIANS(H1617)))))))</f>
        <v>-24.462690408446679</v>
      </c>
      <c r="M1617" s="3">
        <f t="shared" si="279"/>
        <v>0</v>
      </c>
      <c r="N1617" s="2">
        <f t="shared" si="284"/>
        <v>60.937182109765587</v>
      </c>
      <c r="O1617" s="2">
        <f>IF('PV model'!$B$2&gt;0, 180-N1617,IF('PV model'!$B$2&lt;0,0-N1617,N1617))</f>
        <v>119.06281789023441</v>
      </c>
      <c r="P1617" s="2">
        <f>ABS(O1617-'PV model'!$B$5)</f>
        <v>85.937182109765587</v>
      </c>
      <c r="Q1617" s="3">
        <f t="shared" si="280"/>
        <v>114.46269040844669</v>
      </c>
      <c r="R1617" s="3">
        <f t="shared" si="285"/>
        <v>0</v>
      </c>
      <c r="S1617" s="3">
        <f t="shared" si="281"/>
        <v>0</v>
      </c>
      <c r="T1617" s="3">
        <f>(0.5*(1-COS(RADIANS(90-$X$3)))*(D1617+E1617)*'PV model'!$B$4)</f>
        <v>0</v>
      </c>
      <c r="U1617" s="3">
        <f t="shared" si="286"/>
        <v>0</v>
      </c>
      <c r="V1617" s="3">
        <f>('PV model'!$B$13*(U1617/1000)*(1-'PV model'!$B$14*((20+C1617)-25))*'PV model'!$B$10)/'PV model'!$B$12</f>
        <v>0</v>
      </c>
    </row>
    <row r="1618" spans="1:22" x14ac:dyDescent="0.2">
      <c r="A1618" s="10">
        <f t="shared" si="287"/>
        <v>68</v>
      </c>
      <c r="B1618" s="10">
        <f t="shared" si="288"/>
        <v>5</v>
      </c>
      <c r="C1618" s="23">
        <v>4.5999999999999996</v>
      </c>
      <c r="D1618" s="24">
        <v>0</v>
      </c>
      <c r="E1618" s="24">
        <v>0</v>
      </c>
      <c r="F1618" s="48"/>
      <c r="G1618" s="48"/>
      <c r="H1618" s="1">
        <f t="shared" si="289"/>
        <v>-5.2112546121059351</v>
      </c>
      <c r="I1618" s="1">
        <f t="shared" si="282"/>
        <v>-11.290077401049802</v>
      </c>
      <c r="J1618" s="4">
        <f>B1618+('PV model'!$B$3/15)+(I1618/60)</f>
        <v>4.5351653766491706</v>
      </c>
      <c r="K1618" s="2">
        <f t="shared" si="283"/>
        <v>111.97251935026244</v>
      </c>
      <c r="L1618" s="2">
        <f>DEGREES(ASIN((((COS(RADIANS('PV model'!$B$2))*COS(RADIANS(H1618))*COS(RADIANS(K1618)))+(SIN(RADIANS('PV model'!$B$2))*SIN(RADIANS(H1618)))))))</f>
        <v>-16.612983204400674</v>
      </c>
      <c r="M1618" s="3">
        <f t="shared" si="279"/>
        <v>0</v>
      </c>
      <c r="N1618" s="2">
        <f t="shared" si="284"/>
        <v>74.527728267713897</v>
      </c>
      <c r="O1618" s="2">
        <f>IF('PV model'!$B$2&gt;0, 180-N1618,IF('PV model'!$B$2&lt;0,0-N1618,N1618))</f>
        <v>105.4722717322861</v>
      </c>
      <c r="P1618" s="2">
        <f>ABS(O1618-'PV model'!$B$5)</f>
        <v>99.527728267713897</v>
      </c>
      <c r="Q1618" s="3">
        <f t="shared" si="280"/>
        <v>106.61298320440068</v>
      </c>
      <c r="R1618" s="3">
        <f t="shared" si="285"/>
        <v>0</v>
      </c>
      <c r="S1618" s="3">
        <f t="shared" si="281"/>
        <v>0</v>
      </c>
      <c r="T1618" s="3">
        <f>(0.5*(1-COS(RADIANS(90-$X$3)))*(D1618+E1618)*'PV model'!$B$4)</f>
        <v>0</v>
      </c>
      <c r="U1618" s="3">
        <f t="shared" si="286"/>
        <v>0</v>
      </c>
      <c r="V1618" s="3">
        <f>('PV model'!$B$13*(U1618/1000)*(1-'PV model'!$B$14*((20+C1618)-25))*'PV model'!$B$10)/'PV model'!$B$12</f>
        <v>0</v>
      </c>
    </row>
    <row r="1619" spans="1:22" x14ac:dyDescent="0.2">
      <c r="A1619" s="10">
        <f t="shared" si="287"/>
        <v>68</v>
      </c>
      <c r="B1619" s="10">
        <f t="shared" si="288"/>
        <v>6</v>
      </c>
      <c r="C1619" s="23">
        <v>4.9000000000000004</v>
      </c>
      <c r="D1619" s="24">
        <v>0</v>
      </c>
      <c r="E1619" s="24">
        <v>0</v>
      </c>
      <c r="F1619" s="48"/>
      <c r="G1619" s="48"/>
      <c r="H1619" s="1">
        <f t="shared" si="289"/>
        <v>-5.2112546121059351</v>
      </c>
      <c r="I1619" s="1">
        <f t="shared" si="282"/>
        <v>-11.290077401049802</v>
      </c>
      <c r="J1619" s="4">
        <f>B1619+('PV model'!$B$3/15)+(I1619/60)</f>
        <v>5.5351653766491706</v>
      </c>
      <c r="K1619" s="2">
        <f t="shared" si="283"/>
        <v>96.972519350262445</v>
      </c>
      <c r="L1619" s="2">
        <f>DEGREES(ASIN((((COS(RADIANS('PV model'!$B$2))*COS(RADIANS(H1619))*COS(RADIANS(K1619)))+(SIN(RADIANS('PV model'!$B$2))*SIN(RADIANS(H1619)))))))</f>
        <v>-8.2404462856677103</v>
      </c>
      <c r="M1619" s="3">
        <f t="shared" si="279"/>
        <v>0</v>
      </c>
      <c r="N1619" s="2">
        <f t="shared" si="284"/>
        <v>87.209344293676068</v>
      </c>
      <c r="O1619" s="2">
        <f>IF('PV model'!$B$2&gt;0, 180-N1619,IF('PV model'!$B$2&lt;0,0-N1619,N1619))</f>
        <v>92.790655706323932</v>
      </c>
      <c r="P1619" s="2">
        <f>ABS(O1619-'PV model'!$B$5)</f>
        <v>112.20934429367607</v>
      </c>
      <c r="Q1619" s="3">
        <f t="shared" si="280"/>
        <v>98.240446285667701</v>
      </c>
      <c r="R1619" s="3">
        <f t="shared" si="285"/>
        <v>0</v>
      </c>
      <c r="S1619" s="3">
        <f t="shared" si="281"/>
        <v>0</v>
      </c>
      <c r="T1619" s="3">
        <f>(0.5*(1-COS(RADIANS(90-$X$3)))*(D1619+E1619)*'PV model'!$B$4)</f>
        <v>0</v>
      </c>
      <c r="U1619" s="3">
        <f t="shared" si="286"/>
        <v>0</v>
      </c>
      <c r="V1619" s="3">
        <f>('PV model'!$B$13*(U1619/1000)*(1-'PV model'!$B$14*((20+C1619)-25))*'PV model'!$B$10)/'PV model'!$B$12</f>
        <v>0</v>
      </c>
    </row>
    <row r="1620" spans="1:22" x14ac:dyDescent="0.2">
      <c r="A1620" s="10">
        <f t="shared" si="287"/>
        <v>68</v>
      </c>
      <c r="B1620" s="10">
        <f t="shared" si="288"/>
        <v>7</v>
      </c>
      <c r="C1620" s="23">
        <v>4.9000000000000004</v>
      </c>
      <c r="D1620" s="24">
        <v>0</v>
      </c>
      <c r="E1620" s="24">
        <v>0</v>
      </c>
      <c r="F1620" s="48"/>
      <c r="G1620" s="48"/>
      <c r="H1620" s="1">
        <f t="shared" si="289"/>
        <v>-5.2112546121059351</v>
      </c>
      <c r="I1620" s="1">
        <f t="shared" si="282"/>
        <v>-11.290077401049802</v>
      </c>
      <c r="J1620" s="4">
        <f>B1620+('PV model'!$B$3/15)+(I1620/60)</f>
        <v>6.5351653766491706</v>
      </c>
      <c r="K1620" s="2">
        <f t="shared" si="283"/>
        <v>81.972519350262445</v>
      </c>
      <c r="L1620" s="2">
        <f>DEGREES(ASIN((((COS(RADIANS('PV model'!$B$2))*COS(RADIANS(H1620))*COS(RADIANS(K1620)))+(SIN(RADIANS('PV model'!$B$2))*SIN(RADIANS(H1620)))))))</f>
        <v>0.22440990994382656</v>
      </c>
      <c r="M1620" s="3">
        <f t="shared" si="279"/>
        <v>0.22440990994382656</v>
      </c>
      <c r="N1620" s="2">
        <f t="shared" si="284"/>
        <v>80.441249964523792</v>
      </c>
      <c r="O1620" s="2">
        <f>IF('PV model'!$B$2&gt;0, 180-N1620,IF('PV model'!$B$2&lt;0,0-N1620,N1620))</f>
        <v>99.558750035476208</v>
      </c>
      <c r="P1620" s="2">
        <f>ABS(O1620-'PV model'!$B$5)</f>
        <v>105.44124996452379</v>
      </c>
      <c r="Q1620" s="3">
        <f t="shared" si="280"/>
        <v>89.775590090056184</v>
      </c>
      <c r="R1620" s="3">
        <f t="shared" si="285"/>
        <v>0</v>
      </c>
      <c r="S1620" s="3">
        <f t="shared" si="281"/>
        <v>0</v>
      </c>
      <c r="T1620" s="3">
        <f>(0.5*(1-COS(RADIANS(90-$X$3)))*(D1620+E1620)*'PV model'!$B$4)</f>
        <v>0</v>
      </c>
      <c r="U1620" s="3">
        <f t="shared" si="286"/>
        <v>0</v>
      </c>
      <c r="V1620" s="3">
        <f>('PV model'!$B$13*(U1620/1000)*(1-'PV model'!$B$14*((20+C1620)-25))*'PV model'!$B$10)/'PV model'!$B$12</f>
        <v>0</v>
      </c>
    </row>
    <row r="1621" spans="1:22" x14ac:dyDescent="0.2">
      <c r="A1621" s="10">
        <f t="shared" si="287"/>
        <v>68</v>
      </c>
      <c r="B1621" s="10">
        <f t="shared" si="288"/>
        <v>8</v>
      </c>
      <c r="C1621" s="23">
        <v>4.7</v>
      </c>
      <c r="D1621" s="24">
        <v>6.7347000000000001</v>
      </c>
      <c r="E1621" s="24">
        <v>22.05</v>
      </c>
      <c r="F1621" s="48"/>
      <c r="G1621" s="48"/>
      <c r="H1621" s="1">
        <f t="shared" si="289"/>
        <v>-5.2112546121059351</v>
      </c>
      <c r="I1621" s="1">
        <f t="shared" si="282"/>
        <v>-11.290077401049802</v>
      </c>
      <c r="J1621" s="4">
        <f>B1621+('PV model'!$B$3/15)+(I1621/60)</f>
        <v>7.5351653766491706</v>
      </c>
      <c r="K1621" s="2">
        <f t="shared" si="283"/>
        <v>66.972519350262445</v>
      </c>
      <c r="L1621" s="2">
        <f>DEGREES(ASIN((((COS(RADIANS('PV model'!$B$2))*COS(RADIANS(H1621))*COS(RADIANS(K1621)))+(SIN(RADIANS('PV model'!$B$2))*SIN(RADIANS(H1621)))))))</f>
        <v>8.3831958313573907</v>
      </c>
      <c r="M1621" s="3">
        <f t="shared" si="279"/>
        <v>8.3831958313573907</v>
      </c>
      <c r="N1621" s="2">
        <f t="shared" si="284"/>
        <v>67.88222457292342</v>
      </c>
      <c r="O1621" s="2">
        <f>IF('PV model'!$B$2&gt;0, 180-N1621,IF('PV model'!$B$2&lt;0,0-N1621,N1621))</f>
        <v>112.11777542707658</v>
      </c>
      <c r="P1621" s="2">
        <f>ABS(O1621-'PV model'!$B$5)</f>
        <v>92.88222457292342</v>
      </c>
      <c r="Q1621" s="3">
        <f t="shared" si="280"/>
        <v>81.616804168642616</v>
      </c>
      <c r="R1621" s="3">
        <f t="shared" si="285"/>
        <v>6.734699999999993</v>
      </c>
      <c r="S1621" s="3">
        <f t="shared" si="281"/>
        <v>23.86181744943654</v>
      </c>
      <c r="T1621" s="3">
        <f>(0.5*(1-COS(RADIANS(90-$X$3)))*(D1621+E1621)*'PV model'!$B$4)</f>
        <v>0</v>
      </c>
      <c r="U1621" s="3">
        <f t="shared" si="286"/>
        <v>30.596517449436533</v>
      </c>
      <c r="V1621" s="3">
        <f>('PV model'!$B$13*(U1621/1000)*(1-'PV model'!$B$14*((20+C1621)-25))*'PV model'!$B$10)/'PV model'!$B$12</f>
        <v>3.062097997706771</v>
      </c>
    </row>
    <row r="1622" spans="1:22" x14ac:dyDescent="0.2">
      <c r="A1622" s="10">
        <f t="shared" si="287"/>
        <v>68</v>
      </c>
      <c r="B1622" s="10">
        <f t="shared" si="288"/>
        <v>9</v>
      </c>
      <c r="C1622" s="23">
        <v>4.9000000000000004</v>
      </c>
      <c r="D1622" s="24">
        <v>160.51034999999999</v>
      </c>
      <c r="E1622" s="24">
        <v>71.441999999999993</v>
      </c>
      <c r="F1622" s="48"/>
      <c r="G1622" s="48"/>
      <c r="H1622" s="1">
        <f t="shared" si="289"/>
        <v>-5.2112546121059351</v>
      </c>
      <c r="I1622" s="1">
        <f t="shared" si="282"/>
        <v>-11.290077401049802</v>
      </c>
      <c r="J1622" s="4">
        <f>B1622+('PV model'!$B$3/15)+(I1622/60)</f>
        <v>8.5351653766491697</v>
      </c>
      <c r="K1622" s="2">
        <f t="shared" si="283"/>
        <v>51.972519350262452</v>
      </c>
      <c r="L1622" s="2">
        <f>DEGREES(ASIN((((COS(RADIANS('PV model'!$B$2))*COS(RADIANS(H1622))*COS(RADIANS(K1622)))+(SIN(RADIANS('PV model'!$B$2))*SIN(RADIANS(H1622)))))))</f>
        <v>15.820968189269227</v>
      </c>
      <c r="M1622" s="3">
        <f t="shared" si="279"/>
        <v>15.820968189269227</v>
      </c>
      <c r="N1622" s="2">
        <f t="shared" si="284"/>
        <v>54.62160016539876</v>
      </c>
      <c r="O1622" s="2">
        <f>IF('PV model'!$B$2&gt;0, 180-N1622,IF('PV model'!$B$2&lt;0,0-N1622,N1622))</f>
        <v>125.37839983460124</v>
      </c>
      <c r="P1622" s="2">
        <f>ABS(O1622-'PV model'!$B$5)</f>
        <v>79.62160016539876</v>
      </c>
      <c r="Q1622" s="3">
        <f t="shared" si="280"/>
        <v>74.179031810730763</v>
      </c>
      <c r="R1622" s="3">
        <f t="shared" si="285"/>
        <v>160.51035000000005</v>
      </c>
      <c r="S1622" s="3">
        <f t="shared" si="281"/>
        <v>87.838743029315893</v>
      </c>
      <c r="T1622" s="3">
        <f>(0.5*(1-COS(RADIANS(90-$X$3)))*(D1622+E1622)*'PV model'!$B$4)</f>
        <v>0</v>
      </c>
      <c r="U1622" s="3">
        <f t="shared" si="286"/>
        <v>248.34909302931595</v>
      </c>
      <c r="V1622" s="3">
        <f>('PV model'!$B$13*(U1622/1000)*(1-'PV model'!$B$14*((20+C1622)-25))*'PV model'!$B$10)/'PV model'!$B$12</f>
        <v>24.834905329346103</v>
      </c>
    </row>
    <row r="1623" spans="1:22" x14ac:dyDescent="0.2">
      <c r="A1623" s="10">
        <f t="shared" si="287"/>
        <v>68</v>
      </c>
      <c r="B1623" s="10">
        <f t="shared" si="288"/>
        <v>10</v>
      </c>
      <c r="C1623" s="23">
        <v>7.3</v>
      </c>
      <c r="D1623" s="24">
        <v>462.44940000000003</v>
      </c>
      <c r="E1623" s="24">
        <v>109.36800000000001</v>
      </c>
      <c r="F1623" s="48"/>
      <c r="G1623" s="48"/>
      <c r="H1623" s="1">
        <f t="shared" si="289"/>
        <v>-5.2112546121059351</v>
      </c>
      <c r="I1623" s="1">
        <f t="shared" si="282"/>
        <v>-11.290077401049802</v>
      </c>
      <c r="J1623" s="4">
        <f>B1623+('PV model'!$B$3/15)+(I1623/60)</f>
        <v>9.5351653766491697</v>
      </c>
      <c r="K1623" s="2">
        <f t="shared" si="283"/>
        <v>36.972519350262452</v>
      </c>
      <c r="L1623" s="2">
        <f>DEGREES(ASIN((((COS(RADIANS('PV model'!$B$2))*COS(RADIANS(H1623))*COS(RADIANS(K1623)))+(SIN(RADIANS('PV model'!$B$2))*SIN(RADIANS(H1623)))))))</f>
        <v>22.073224529822713</v>
      </c>
      <c r="M1623" s="3">
        <f t="shared" si="279"/>
        <v>22.073224529822713</v>
      </c>
      <c r="N1623" s="2">
        <f t="shared" si="284"/>
        <v>40.264585556139522</v>
      </c>
      <c r="O1623" s="2">
        <f>IF('PV model'!$B$2&gt;0, 180-N1623,IF('PV model'!$B$2&lt;0,0-N1623,N1623))</f>
        <v>139.73541444386046</v>
      </c>
      <c r="P1623" s="2">
        <f>ABS(O1623-'PV model'!$B$5)</f>
        <v>65.264585556139536</v>
      </c>
      <c r="Q1623" s="3">
        <f t="shared" si="280"/>
        <v>67.92677547017729</v>
      </c>
      <c r="R1623" s="3">
        <f t="shared" si="285"/>
        <v>462.44939999999991</v>
      </c>
      <c r="S1623" s="3">
        <f t="shared" si="281"/>
        <v>141.8531618973721</v>
      </c>
      <c r="T1623" s="3">
        <f>(0.5*(1-COS(RADIANS(90-$X$3)))*(D1623+E1623)*'PV model'!$B$4)</f>
        <v>0</v>
      </c>
      <c r="U1623" s="3">
        <f t="shared" si="286"/>
        <v>604.30256189737202</v>
      </c>
      <c r="V1623" s="3">
        <f>('PV model'!$B$13*(U1623/1000)*(1-'PV model'!$B$14*((20+C1623)-25))*'PV model'!$B$10)/'PV model'!$B$12</f>
        <v>59.850348113658498</v>
      </c>
    </row>
    <row r="1624" spans="1:22" x14ac:dyDescent="0.2">
      <c r="A1624" s="10">
        <f t="shared" si="287"/>
        <v>68</v>
      </c>
      <c r="B1624" s="10">
        <f t="shared" si="288"/>
        <v>11</v>
      </c>
      <c r="C1624" s="23">
        <v>7.3</v>
      </c>
      <c r="D1624" s="24">
        <v>306.42885000000001</v>
      </c>
      <c r="E1624" s="24">
        <v>149.94</v>
      </c>
      <c r="F1624" s="48"/>
      <c r="G1624" s="48"/>
      <c r="H1624" s="1">
        <f t="shared" si="289"/>
        <v>-5.2112546121059351</v>
      </c>
      <c r="I1624" s="1">
        <f t="shared" si="282"/>
        <v>-11.290077401049802</v>
      </c>
      <c r="J1624" s="4">
        <f>B1624+('PV model'!$B$3/15)+(I1624/60)</f>
        <v>10.53516537664917</v>
      </c>
      <c r="K1624" s="2">
        <f t="shared" si="283"/>
        <v>21.972519350262452</v>
      </c>
      <c r="L1624" s="2">
        <f>DEGREES(ASIN((((COS(RADIANS('PV model'!$B$2))*COS(RADIANS(H1624))*COS(RADIANS(K1624)))+(SIN(RADIANS('PV model'!$B$2))*SIN(RADIANS(H1624)))))))</f>
        <v>26.630780782691467</v>
      </c>
      <c r="M1624" s="3">
        <f t="shared" si="279"/>
        <v>26.630780782691467</v>
      </c>
      <c r="N1624" s="2">
        <f t="shared" si="284"/>
        <v>24.634986190055848</v>
      </c>
      <c r="O1624" s="2">
        <f>IF('PV model'!$B$2&gt;0, 180-N1624,IF('PV model'!$B$2&lt;0,0-N1624,N1624))</f>
        <v>155.36501380994414</v>
      </c>
      <c r="P1624" s="2">
        <f>ABS(O1624-'PV model'!$B$5)</f>
        <v>49.634986190055855</v>
      </c>
      <c r="Q1624" s="3">
        <f t="shared" si="280"/>
        <v>63.369219217308526</v>
      </c>
      <c r="R1624" s="3">
        <f t="shared" si="285"/>
        <v>306.42885000000007</v>
      </c>
      <c r="S1624" s="3">
        <f t="shared" si="281"/>
        <v>195.80807207243768</v>
      </c>
      <c r="T1624" s="3">
        <f>(0.5*(1-COS(RADIANS(90-$X$3)))*(D1624+E1624)*'PV model'!$B$4)</f>
        <v>0</v>
      </c>
      <c r="U1624" s="3">
        <f t="shared" si="286"/>
        <v>502.23692207243778</v>
      </c>
      <c r="V1624" s="3">
        <f>('PV model'!$B$13*(U1624/1000)*(1-'PV model'!$B$14*((20+C1624)-25))*'PV model'!$B$10)/'PV model'!$B$12</f>
        <v>49.741729585241558</v>
      </c>
    </row>
    <row r="1625" spans="1:22" x14ac:dyDescent="0.2">
      <c r="A1625" s="10">
        <f t="shared" si="287"/>
        <v>68</v>
      </c>
      <c r="B1625" s="10">
        <f t="shared" si="288"/>
        <v>12</v>
      </c>
      <c r="C1625" s="23">
        <v>5.9</v>
      </c>
      <c r="D1625" s="24">
        <v>0</v>
      </c>
      <c r="E1625" s="24">
        <v>117.306</v>
      </c>
      <c r="F1625" s="48"/>
      <c r="G1625" s="48"/>
      <c r="H1625" s="1">
        <f t="shared" si="289"/>
        <v>-5.2112546121059351</v>
      </c>
      <c r="I1625" s="1">
        <f t="shared" si="282"/>
        <v>-11.290077401049802</v>
      </c>
      <c r="J1625" s="4">
        <f>B1625+('PV model'!$B$3/15)+(I1625/60)</f>
        <v>11.53516537664917</v>
      </c>
      <c r="K1625" s="2">
        <f t="shared" si="283"/>
        <v>6.9725193502624538</v>
      </c>
      <c r="L1625" s="2">
        <f>DEGREES(ASIN((((COS(RADIANS('PV model'!$B$2))*COS(RADIANS(H1625))*COS(RADIANS(K1625)))+(SIN(RADIANS('PV model'!$B$2))*SIN(RADIANS(H1625)))))))</f>
        <v>29.015066448872478</v>
      </c>
      <c r="M1625" s="3">
        <f t="shared" si="279"/>
        <v>29.015066448872478</v>
      </c>
      <c r="N1625" s="2">
        <f t="shared" si="284"/>
        <v>7.9461282850825432</v>
      </c>
      <c r="O1625" s="2">
        <f>IF('PV model'!$B$2&gt;0, 180-N1625,IF('PV model'!$B$2&lt;0,0-N1625,N1625))</f>
        <v>172.05387171491745</v>
      </c>
      <c r="P1625" s="2">
        <f>ABS(O1625-'PV model'!$B$5)</f>
        <v>32.946128285082551</v>
      </c>
      <c r="Q1625" s="3">
        <f t="shared" si="280"/>
        <v>60.984933551127519</v>
      </c>
      <c r="R1625" s="3">
        <f t="shared" si="285"/>
        <v>0</v>
      </c>
      <c r="S1625" s="3">
        <f t="shared" si="281"/>
        <v>117.306</v>
      </c>
      <c r="T1625" s="3">
        <f>(0.5*(1-COS(RADIANS(90-$X$3)))*(D1625+E1625)*'PV model'!$B$4)</f>
        <v>0</v>
      </c>
      <c r="U1625" s="3">
        <f t="shared" si="286"/>
        <v>117.306</v>
      </c>
      <c r="V1625" s="3">
        <f>('PV model'!$B$13*(U1625/1000)*(1-'PV model'!$B$14*((20+C1625)-25))*'PV model'!$B$10)/'PV model'!$B$12</f>
        <v>11.683694492063998</v>
      </c>
    </row>
    <row r="1626" spans="1:22" x14ac:dyDescent="0.2">
      <c r="A1626" s="10">
        <f t="shared" si="287"/>
        <v>68</v>
      </c>
      <c r="B1626" s="10">
        <f t="shared" si="288"/>
        <v>13</v>
      </c>
      <c r="C1626" s="23">
        <v>5.9</v>
      </c>
      <c r="D1626" s="24">
        <v>0</v>
      </c>
      <c r="E1626" s="24">
        <v>124.36200000000001</v>
      </c>
      <c r="F1626" s="48"/>
      <c r="G1626" s="48"/>
      <c r="H1626" s="1">
        <f t="shared" si="289"/>
        <v>-5.2112546121059351</v>
      </c>
      <c r="I1626" s="1">
        <f t="shared" si="282"/>
        <v>-11.290077401049802</v>
      </c>
      <c r="J1626" s="4">
        <f>B1626+('PV model'!$B$3/15)+(I1626/60)</f>
        <v>12.53516537664917</v>
      </c>
      <c r="K1626" s="2">
        <f t="shared" si="283"/>
        <v>-8.0274806497375462</v>
      </c>
      <c r="L1626" s="2">
        <f>DEGREES(ASIN((((COS(RADIANS('PV model'!$B$2))*COS(RADIANS(H1626))*COS(RADIANS(K1626)))+(SIN(RADIANS('PV model'!$B$2))*SIN(RADIANS(H1626)))))))</f>
        <v>28.926286498229302</v>
      </c>
      <c r="M1626" s="3">
        <f t="shared" si="279"/>
        <v>28.926286498229302</v>
      </c>
      <c r="N1626" s="2">
        <f t="shared" si="284"/>
        <v>-9.1427062034517341</v>
      </c>
      <c r="O1626" s="2">
        <f>IF('PV model'!$B$2&gt;0, 180-N1626,IF('PV model'!$B$2&lt;0,0-N1626,N1626))</f>
        <v>189.14270620345172</v>
      </c>
      <c r="P1626" s="2">
        <f>ABS(O1626-'PV model'!$B$5)</f>
        <v>15.857293796548277</v>
      </c>
      <c r="Q1626" s="3">
        <f t="shared" si="280"/>
        <v>61.073713501770698</v>
      </c>
      <c r="R1626" s="3">
        <f t="shared" si="285"/>
        <v>0</v>
      </c>
      <c r="S1626" s="3">
        <f t="shared" si="281"/>
        <v>124.36200000000001</v>
      </c>
      <c r="T1626" s="3">
        <f>(0.5*(1-COS(RADIANS(90-$X$3)))*(D1626+E1626)*'PV model'!$B$4)</f>
        <v>0</v>
      </c>
      <c r="U1626" s="3">
        <f t="shared" si="286"/>
        <v>124.36200000000001</v>
      </c>
      <c r="V1626" s="3">
        <f>('PV model'!$B$13*(U1626/1000)*(1-'PV model'!$B$14*((20+C1626)-25))*'PV model'!$B$10)/'PV model'!$B$12</f>
        <v>12.386473108128</v>
      </c>
    </row>
    <row r="1627" spans="1:22" x14ac:dyDescent="0.2">
      <c r="A1627" s="10">
        <f t="shared" si="287"/>
        <v>68</v>
      </c>
      <c r="B1627" s="10">
        <f t="shared" si="288"/>
        <v>14</v>
      </c>
      <c r="C1627" s="23">
        <v>6.8</v>
      </c>
      <c r="D1627" s="24">
        <v>0</v>
      </c>
      <c r="E1627" s="24">
        <v>119.07</v>
      </c>
      <c r="F1627" s="48"/>
      <c r="G1627" s="48"/>
      <c r="H1627" s="1">
        <f t="shared" si="289"/>
        <v>-5.2112546121059351</v>
      </c>
      <c r="I1627" s="1">
        <f t="shared" si="282"/>
        <v>-11.290077401049802</v>
      </c>
      <c r="J1627" s="4">
        <f>B1627+('PV model'!$B$3/15)+(I1627/60)</f>
        <v>13.53516537664917</v>
      </c>
      <c r="K1627" s="2">
        <f t="shared" si="283"/>
        <v>-23.027480649737548</v>
      </c>
      <c r="L1627" s="2">
        <f>DEGREES(ASIN((((COS(RADIANS('PV model'!$B$2))*COS(RADIANS(H1627))*COS(RADIANS(K1627)))+(SIN(RADIANS('PV model'!$B$2))*SIN(RADIANS(H1627)))))))</f>
        <v>26.376319431750098</v>
      </c>
      <c r="M1627" s="3">
        <f t="shared" si="279"/>
        <v>26.376319431750098</v>
      </c>
      <c r="N1627" s="2">
        <f t="shared" si="284"/>
        <v>-25.774014063708748</v>
      </c>
      <c r="O1627" s="2">
        <f>IF('PV model'!$B$2&gt;0, 180-N1627,IF('PV model'!$B$2&lt;0,0-N1627,N1627))</f>
        <v>205.77401406370876</v>
      </c>
      <c r="P1627" s="2">
        <f>ABS(O1627-'PV model'!$B$5)</f>
        <v>0.77401406370876202</v>
      </c>
      <c r="Q1627" s="3">
        <f t="shared" si="280"/>
        <v>63.623680568249902</v>
      </c>
      <c r="R1627" s="3">
        <f t="shared" si="285"/>
        <v>0</v>
      </c>
      <c r="S1627" s="3">
        <f t="shared" si="281"/>
        <v>119.07</v>
      </c>
      <c r="T1627" s="3">
        <f>(0.5*(1-COS(RADIANS(90-$X$3)))*(D1627+E1627)*'PV model'!$B$4)</f>
        <v>0</v>
      </c>
      <c r="U1627" s="3">
        <f t="shared" si="286"/>
        <v>119.07</v>
      </c>
      <c r="V1627" s="3">
        <f>('PV model'!$B$13*(U1627/1000)*(1-'PV model'!$B$14*((20+C1627)-25))*'PV model'!$B$10)/'PV model'!$B$12</f>
        <v>11.816541092159998</v>
      </c>
    </row>
    <row r="1628" spans="1:22" x14ac:dyDescent="0.2">
      <c r="A1628" s="10">
        <f t="shared" si="287"/>
        <v>68</v>
      </c>
      <c r="B1628" s="10">
        <f t="shared" si="288"/>
        <v>15</v>
      </c>
      <c r="C1628" s="23">
        <v>7.1</v>
      </c>
      <c r="D1628" s="24">
        <v>107.7552</v>
      </c>
      <c r="E1628" s="24">
        <v>218.73600000000002</v>
      </c>
      <c r="F1628" s="48"/>
      <c r="G1628" s="48"/>
      <c r="H1628" s="1">
        <f t="shared" si="289"/>
        <v>-5.2112546121059351</v>
      </c>
      <c r="I1628" s="1">
        <f t="shared" si="282"/>
        <v>-11.290077401049802</v>
      </c>
      <c r="J1628" s="4">
        <f>B1628+('PV model'!$B$3/15)+(I1628/60)</f>
        <v>14.53516537664917</v>
      </c>
      <c r="K1628" s="2">
        <f t="shared" si="283"/>
        <v>-38.027480649737548</v>
      </c>
      <c r="L1628" s="2">
        <f>DEGREES(ASIN((((COS(RADIANS('PV model'!$B$2))*COS(RADIANS(H1628))*COS(RADIANS(K1628)))+(SIN(RADIANS('PV model'!$B$2))*SIN(RADIANS(H1628)))))))</f>
        <v>21.682860908656618</v>
      </c>
      <c r="M1628" s="3">
        <f t="shared" si="279"/>
        <v>21.682860908656618</v>
      </c>
      <c r="N1628" s="2">
        <f t="shared" si="284"/>
        <v>-41.315676742687344</v>
      </c>
      <c r="O1628" s="2">
        <f>IF('PV model'!$B$2&gt;0, 180-N1628,IF('PV model'!$B$2&lt;0,0-N1628,N1628))</f>
        <v>221.31567674268734</v>
      </c>
      <c r="P1628" s="2">
        <f>ABS(O1628-'PV model'!$B$5)</f>
        <v>16.315676742687344</v>
      </c>
      <c r="Q1628" s="3">
        <f t="shared" si="280"/>
        <v>68.317139091343378</v>
      </c>
      <c r="R1628" s="3">
        <f t="shared" si="285"/>
        <v>107.75520000000004</v>
      </c>
      <c r="S1628" s="3">
        <f t="shared" si="281"/>
        <v>254.53921979740517</v>
      </c>
      <c r="T1628" s="3">
        <f>(0.5*(1-COS(RADIANS(90-$X$3)))*(D1628+E1628)*'PV model'!$B$4)</f>
        <v>0</v>
      </c>
      <c r="U1628" s="3">
        <f t="shared" si="286"/>
        <v>362.29441979740523</v>
      </c>
      <c r="V1628" s="3">
        <f>('PV model'!$B$13*(U1628/1000)*(1-'PV model'!$B$14*((20+C1628)-25))*'PV model'!$B$10)/'PV model'!$B$12</f>
        <v>35.910744621243857</v>
      </c>
    </row>
    <row r="1629" spans="1:22" x14ac:dyDescent="0.2">
      <c r="A1629" s="10">
        <f t="shared" si="287"/>
        <v>68</v>
      </c>
      <c r="B1629" s="10">
        <f t="shared" si="288"/>
        <v>16</v>
      </c>
      <c r="C1629" s="23">
        <v>7.7</v>
      </c>
      <c r="D1629" s="24">
        <v>246.93899999999999</v>
      </c>
      <c r="E1629" s="24">
        <v>123.47999999999999</v>
      </c>
      <c r="F1629" s="48"/>
      <c r="G1629" s="48"/>
      <c r="H1629" s="1">
        <f t="shared" si="289"/>
        <v>-5.2112546121059351</v>
      </c>
      <c r="I1629" s="1">
        <f t="shared" si="282"/>
        <v>-11.290077401049802</v>
      </c>
      <c r="J1629" s="4">
        <f>B1629+('PV model'!$B$3/15)+(I1629/60)</f>
        <v>15.53516537664917</v>
      </c>
      <c r="K1629" s="2">
        <f t="shared" si="283"/>
        <v>-53.027480649737548</v>
      </c>
      <c r="L1629" s="2">
        <f>DEGREES(ASIN((((COS(RADIANS('PV model'!$B$2))*COS(RADIANS(H1629))*COS(RADIANS(K1629)))+(SIN(RADIANS('PV model'!$B$2))*SIN(RADIANS(H1629)))))))</f>
        <v>15.330876830330981</v>
      </c>
      <c r="M1629" s="3">
        <f t="shared" si="279"/>
        <v>15.330876830330981</v>
      </c>
      <c r="N1629" s="2">
        <f t="shared" si="284"/>
        <v>-55.586319040512095</v>
      </c>
      <c r="O1629" s="2">
        <f>IF('PV model'!$B$2&gt;0, 180-N1629,IF('PV model'!$B$2&lt;0,0-N1629,N1629))</f>
        <v>235.58631904051208</v>
      </c>
      <c r="P1629" s="2">
        <f>ABS(O1629-'PV model'!$B$5)</f>
        <v>30.58631904051208</v>
      </c>
      <c r="Q1629" s="3">
        <f t="shared" si="280"/>
        <v>74.669123169669021</v>
      </c>
      <c r="R1629" s="3">
        <f t="shared" si="285"/>
        <v>246.93899999999999</v>
      </c>
      <c r="S1629" s="3">
        <f t="shared" si="281"/>
        <v>150.84638835492501</v>
      </c>
      <c r="T1629" s="3">
        <f>(0.5*(1-COS(RADIANS(90-$X$3)))*(D1629+E1629)*'PV model'!$B$4)</f>
        <v>0</v>
      </c>
      <c r="U1629" s="3">
        <f t="shared" si="286"/>
        <v>397.78538835492498</v>
      </c>
      <c r="V1629" s="3">
        <f>('PV model'!$B$13*(U1629/1000)*(1-'PV model'!$B$14*((20+C1629)-25))*'PV model'!$B$10)/'PV model'!$B$12</f>
        <v>39.333191043822751</v>
      </c>
    </row>
    <row r="1630" spans="1:22" x14ac:dyDescent="0.2">
      <c r="A1630" s="10">
        <f t="shared" si="287"/>
        <v>68</v>
      </c>
      <c r="B1630" s="10">
        <f t="shared" si="288"/>
        <v>17</v>
      </c>
      <c r="C1630" s="23">
        <v>7.3</v>
      </c>
      <c r="D1630" s="24">
        <v>190.81649999999999</v>
      </c>
      <c r="E1630" s="24">
        <v>72.323999999999998</v>
      </c>
      <c r="F1630" s="48"/>
      <c r="G1630" s="48"/>
      <c r="H1630" s="1">
        <f t="shared" si="289"/>
        <v>-5.2112546121059351</v>
      </c>
      <c r="I1630" s="1">
        <f t="shared" si="282"/>
        <v>-11.290077401049802</v>
      </c>
      <c r="J1630" s="4">
        <f>B1630+('PV model'!$B$3/15)+(I1630/60)</f>
        <v>16.535165376649168</v>
      </c>
      <c r="K1630" s="2">
        <f t="shared" si="283"/>
        <v>-68.027480649737527</v>
      </c>
      <c r="L1630" s="2">
        <f>DEGREES(ASIN((((COS(RADIANS('PV model'!$B$2))*COS(RADIANS(H1630))*COS(RADIANS(K1630)))+(SIN(RADIANS('PV model'!$B$2))*SIN(RADIANS(H1630)))))))</f>
        <v>7.8278838699096056</v>
      </c>
      <c r="M1630" s="3">
        <f t="shared" si="279"/>
        <v>7.8278838699096056</v>
      </c>
      <c r="N1630" s="2">
        <f t="shared" si="284"/>
        <v>-68.783074430214583</v>
      </c>
      <c r="O1630" s="2">
        <f>IF('PV model'!$B$2&gt;0, 180-N1630,IF('PV model'!$B$2&lt;0,0-N1630,N1630))</f>
        <v>248.78307443021458</v>
      </c>
      <c r="P1630" s="2">
        <f>ABS(O1630-'PV model'!$B$5)</f>
        <v>43.783074430214583</v>
      </c>
      <c r="Q1630" s="3">
        <f t="shared" si="280"/>
        <v>82.172116130090401</v>
      </c>
      <c r="R1630" s="3">
        <f t="shared" si="285"/>
        <v>190.81650000000005</v>
      </c>
      <c r="S1630" s="3">
        <f t="shared" si="281"/>
        <v>85.546348360902712</v>
      </c>
      <c r="T1630" s="3">
        <f>(0.5*(1-COS(RADIANS(90-$X$3)))*(D1630+E1630)*'PV model'!$B$4)</f>
        <v>0</v>
      </c>
      <c r="U1630" s="3">
        <f t="shared" si="286"/>
        <v>276.36284836090277</v>
      </c>
      <c r="V1630" s="3">
        <f>('PV model'!$B$13*(U1630/1000)*(1-'PV model'!$B$14*((20+C1630)-25))*'PV model'!$B$10)/'PV model'!$B$12</f>
        <v>27.371078203192003</v>
      </c>
    </row>
    <row r="1631" spans="1:22" x14ac:dyDescent="0.2">
      <c r="A1631" s="10">
        <f t="shared" si="287"/>
        <v>68</v>
      </c>
      <c r="B1631" s="10">
        <f t="shared" si="288"/>
        <v>18</v>
      </c>
      <c r="C1631" s="23">
        <v>6.7</v>
      </c>
      <c r="D1631" s="24">
        <v>117.85724999999999</v>
      </c>
      <c r="E1631" s="24">
        <v>26.459999999999997</v>
      </c>
      <c r="F1631" s="48"/>
      <c r="G1631" s="48"/>
      <c r="H1631" s="1">
        <f t="shared" si="289"/>
        <v>-5.2112546121059351</v>
      </c>
      <c r="I1631" s="1">
        <f t="shared" si="282"/>
        <v>-11.290077401049802</v>
      </c>
      <c r="J1631" s="4">
        <f>B1631+('PV model'!$B$3/15)+(I1631/60)</f>
        <v>17.535165376649168</v>
      </c>
      <c r="K1631" s="2">
        <f t="shared" si="283"/>
        <v>-83.027480649737527</v>
      </c>
      <c r="L1631" s="2">
        <f>DEGREES(ASIN((((COS(RADIANS('PV model'!$B$2))*COS(RADIANS(H1631))*COS(RADIANS(K1631)))+(SIN(RADIANS('PV model'!$B$2))*SIN(RADIANS(H1631)))))))</f>
        <v>-0.36556071884060581</v>
      </c>
      <c r="M1631" s="3">
        <f t="shared" si="279"/>
        <v>0</v>
      </c>
      <c r="N1631" s="2">
        <f t="shared" si="284"/>
        <v>-81.310562364891396</v>
      </c>
      <c r="O1631" s="2">
        <f>IF('PV model'!$B$2&gt;0, 180-N1631,IF('PV model'!$B$2&lt;0,0-N1631,N1631))</f>
        <v>261.31056236489138</v>
      </c>
      <c r="P1631" s="2">
        <f>ABS(O1631-'PV model'!$B$5)</f>
        <v>56.310562364891382</v>
      </c>
      <c r="Q1631" s="3">
        <f t="shared" si="280"/>
        <v>90.365560718840598</v>
      </c>
      <c r="R1631" s="3">
        <f t="shared" si="285"/>
        <v>117.85724999999761</v>
      </c>
      <c r="S1631" s="3">
        <f t="shared" si="281"/>
        <v>30.981491808548171</v>
      </c>
      <c r="T1631" s="3">
        <f>(0.5*(1-COS(RADIANS(90-$X$3)))*(D1631+E1631)*'PV model'!$B$4)</f>
        <v>0</v>
      </c>
      <c r="U1631" s="3">
        <f t="shared" si="286"/>
        <v>148.83874180854576</v>
      </c>
      <c r="V1631" s="3">
        <f>('PV model'!$B$13*(U1631/1000)*(1-'PV model'!$B$14*((20+C1631)-25))*'PV model'!$B$10)/'PV model'!$B$12</f>
        <v>14.776750770890194</v>
      </c>
    </row>
    <row r="1632" spans="1:22" x14ac:dyDescent="0.2">
      <c r="A1632" s="10">
        <f t="shared" si="287"/>
        <v>68</v>
      </c>
      <c r="B1632" s="10">
        <f t="shared" si="288"/>
        <v>19</v>
      </c>
      <c r="C1632" s="23">
        <v>5.9</v>
      </c>
      <c r="D1632" s="24">
        <v>0</v>
      </c>
      <c r="E1632" s="24">
        <v>0</v>
      </c>
      <c r="F1632" s="48"/>
      <c r="G1632" s="48"/>
      <c r="H1632" s="1">
        <f t="shared" si="289"/>
        <v>-5.2112546121059351</v>
      </c>
      <c r="I1632" s="1">
        <f t="shared" si="282"/>
        <v>-11.290077401049802</v>
      </c>
      <c r="J1632" s="4">
        <f>B1632+('PV model'!$B$3/15)+(I1632/60)</f>
        <v>18.535165376649168</v>
      </c>
      <c r="K1632" s="2">
        <f t="shared" si="283"/>
        <v>-98.027480649737527</v>
      </c>
      <c r="L1632" s="2">
        <f>DEGREES(ASIN((((COS(RADIANS('PV model'!$B$2))*COS(RADIANS(H1632))*COS(RADIANS(K1632)))+(SIN(RADIANS('PV model'!$B$2))*SIN(RADIANS(H1632)))))))</f>
        <v>-8.8370292280472711</v>
      </c>
      <c r="M1632" s="3">
        <f t="shared" si="279"/>
        <v>0</v>
      </c>
      <c r="N1632" s="2">
        <f t="shared" si="284"/>
        <v>-86.334863514543926</v>
      </c>
      <c r="O1632" s="2">
        <f>IF('PV model'!$B$2&gt;0, 180-N1632,IF('PV model'!$B$2&lt;0,0-N1632,N1632))</f>
        <v>266.33486351454394</v>
      </c>
      <c r="P1632" s="2">
        <f>ABS(O1632-'PV model'!$B$5)</f>
        <v>61.33486351454394</v>
      </c>
      <c r="Q1632" s="3">
        <f t="shared" si="280"/>
        <v>98.837029228047257</v>
      </c>
      <c r="R1632" s="3">
        <f t="shared" si="285"/>
        <v>0</v>
      </c>
      <c r="S1632" s="3">
        <f t="shared" si="281"/>
        <v>0</v>
      </c>
      <c r="T1632" s="3">
        <f>(0.5*(1-COS(RADIANS(90-$X$3)))*(D1632+E1632)*'PV model'!$B$4)</f>
        <v>0</v>
      </c>
      <c r="U1632" s="3">
        <f t="shared" si="286"/>
        <v>0</v>
      </c>
      <c r="V1632" s="3">
        <f>('PV model'!$B$13*(U1632/1000)*(1-'PV model'!$B$14*((20+C1632)-25))*'PV model'!$B$10)/'PV model'!$B$12</f>
        <v>0</v>
      </c>
    </row>
    <row r="1633" spans="1:22" x14ac:dyDescent="0.2">
      <c r="A1633" s="10">
        <f t="shared" si="287"/>
        <v>68</v>
      </c>
      <c r="B1633" s="10">
        <f t="shared" si="288"/>
        <v>20</v>
      </c>
      <c r="C1633" s="23">
        <v>5.6</v>
      </c>
      <c r="D1633" s="24">
        <v>0</v>
      </c>
      <c r="E1633" s="24">
        <v>0</v>
      </c>
      <c r="F1633" s="48"/>
      <c r="G1633" s="48"/>
      <c r="H1633" s="1">
        <f t="shared" si="289"/>
        <v>-5.2112546121059351</v>
      </c>
      <c r="I1633" s="1">
        <f t="shared" si="282"/>
        <v>-11.290077401049802</v>
      </c>
      <c r="J1633" s="4">
        <f>B1633+('PV model'!$B$3/15)+(I1633/60)</f>
        <v>19.535165376649168</v>
      </c>
      <c r="K1633" s="2">
        <f t="shared" si="283"/>
        <v>-113.02748064973753</v>
      </c>
      <c r="L1633" s="2">
        <f>DEGREES(ASIN((((COS(RADIANS('PV model'!$B$2))*COS(RADIANS(H1633))*COS(RADIANS(K1633)))+(SIN(RADIANS('PV model'!$B$2))*SIN(RADIANS(H1633)))))))</f>
        <v>-17.187562587461105</v>
      </c>
      <c r="M1633" s="3">
        <f t="shared" si="279"/>
        <v>0</v>
      </c>
      <c r="N1633" s="2">
        <f t="shared" si="284"/>
        <v>-73.608465043314013</v>
      </c>
      <c r="O1633" s="2">
        <f>IF('PV model'!$B$2&gt;0, 180-N1633,IF('PV model'!$B$2&lt;0,0-N1633,N1633))</f>
        <v>253.60846504331403</v>
      </c>
      <c r="P1633" s="2">
        <f>ABS(O1633-'PV model'!$B$5)</f>
        <v>48.608465043314027</v>
      </c>
      <c r="Q1633" s="3">
        <f t="shared" si="280"/>
        <v>107.1875625874611</v>
      </c>
      <c r="R1633" s="3">
        <f t="shared" si="285"/>
        <v>0</v>
      </c>
      <c r="S1633" s="3">
        <f t="shared" si="281"/>
        <v>0</v>
      </c>
      <c r="T1633" s="3">
        <f>(0.5*(1-COS(RADIANS(90-$X$3)))*(D1633+E1633)*'PV model'!$B$4)</f>
        <v>0</v>
      </c>
      <c r="U1633" s="3">
        <f t="shared" si="286"/>
        <v>0</v>
      </c>
      <c r="V1633" s="3">
        <f>('PV model'!$B$13*(U1633/1000)*(1-'PV model'!$B$14*((20+C1633)-25))*'PV model'!$B$10)/'PV model'!$B$12</f>
        <v>0</v>
      </c>
    </row>
    <row r="1634" spans="1:22" x14ac:dyDescent="0.2">
      <c r="A1634" s="10">
        <f t="shared" si="287"/>
        <v>68</v>
      </c>
      <c r="B1634" s="10">
        <f t="shared" si="288"/>
        <v>21</v>
      </c>
      <c r="C1634" s="23">
        <v>3.6</v>
      </c>
      <c r="D1634" s="24">
        <v>0</v>
      </c>
      <c r="E1634" s="24">
        <v>0</v>
      </c>
      <c r="F1634" s="48"/>
      <c r="G1634" s="48"/>
      <c r="H1634" s="1">
        <f t="shared" si="289"/>
        <v>-5.2112546121059351</v>
      </c>
      <c r="I1634" s="1">
        <f t="shared" si="282"/>
        <v>-11.290077401049802</v>
      </c>
      <c r="J1634" s="4">
        <f>B1634+('PV model'!$B$3/15)+(I1634/60)</f>
        <v>20.535165376649168</v>
      </c>
      <c r="K1634" s="2">
        <f t="shared" si="283"/>
        <v>-128.02748064973753</v>
      </c>
      <c r="L1634" s="2">
        <f>DEGREES(ASIN((((COS(RADIANS('PV model'!$B$2))*COS(RADIANS(H1634))*COS(RADIANS(K1634)))+(SIN(RADIANS('PV model'!$B$2))*SIN(RADIANS(H1634)))))))</f>
        <v>-24.98242013324893</v>
      </c>
      <c r="M1634" s="3">
        <f t="shared" si="279"/>
        <v>0</v>
      </c>
      <c r="N1634" s="2">
        <f t="shared" si="284"/>
        <v>-59.932003610087861</v>
      </c>
      <c r="O1634" s="2">
        <f>IF('PV model'!$B$2&gt;0, 180-N1634,IF('PV model'!$B$2&lt;0,0-N1634,N1634))</f>
        <v>239.93200361008786</v>
      </c>
      <c r="P1634" s="2">
        <f>ABS(O1634-'PV model'!$B$5)</f>
        <v>34.932003610087861</v>
      </c>
      <c r="Q1634" s="3">
        <f t="shared" si="280"/>
        <v>114.98242013324894</v>
      </c>
      <c r="R1634" s="3">
        <f t="shared" si="285"/>
        <v>0</v>
      </c>
      <c r="S1634" s="3">
        <f t="shared" si="281"/>
        <v>0</v>
      </c>
      <c r="T1634" s="3">
        <f>(0.5*(1-COS(RADIANS(90-$X$3)))*(D1634+E1634)*'PV model'!$B$4)</f>
        <v>0</v>
      </c>
      <c r="U1634" s="3">
        <f t="shared" si="286"/>
        <v>0</v>
      </c>
      <c r="V1634" s="3">
        <f>('PV model'!$B$13*(U1634/1000)*(1-'PV model'!$B$14*((20+C1634)-25))*'PV model'!$B$10)/'PV model'!$B$12</f>
        <v>0</v>
      </c>
    </row>
    <row r="1635" spans="1:22" x14ac:dyDescent="0.2">
      <c r="A1635" s="10">
        <f t="shared" si="287"/>
        <v>68</v>
      </c>
      <c r="B1635" s="10">
        <f t="shared" si="288"/>
        <v>22</v>
      </c>
      <c r="C1635" s="23">
        <v>3.2</v>
      </c>
      <c r="D1635" s="24">
        <v>0</v>
      </c>
      <c r="E1635" s="24">
        <v>0</v>
      </c>
      <c r="F1635" s="48"/>
      <c r="G1635" s="48"/>
      <c r="H1635" s="1">
        <f t="shared" si="289"/>
        <v>-5.2112546121059351</v>
      </c>
      <c r="I1635" s="1">
        <f t="shared" si="282"/>
        <v>-11.290077401049802</v>
      </c>
      <c r="J1635" s="4">
        <f>B1635+('PV model'!$B$3/15)+(I1635/60)</f>
        <v>21.535165376649168</v>
      </c>
      <c r="K1635" s="2">
        <f t="shared" si="283"/>
        <v>-143.02748064973753</v>
      </c>
      <c r="L1635" s="2">
        <f>DEGREES(ASIN((((COS(RADIANS('PV model'!$B$2))*COS(RADIANS(H1635))*COS(RADIANS(K1635)))+(SIN(RADIANS('PV model'!$B$2))*SIN(RADIANS(H1635)))))))</f>
        <v>-31.701844005324599</v>
      </c>
      <c r="M1635" s="3">
        <f t="shared" si="279"/>
        <v>0</v>
      </c>
      <c r="N1635" s="2">
        <f t="shared" si="284"/>
        <v>-44.747562175814259</v>
      </c>
      <c r="O1635" s="2">
        <f>IF('PV model'!$B$2&gt;0, 180-N1635,IF('PV model'!$B$2&lt;0,0-N1635,N1635))</f>
        <v>224.74756217581427</v>
      </c>
      <c r="P1635" s="2">
        <f>ABS(O1635-'PV model'!$B$5)</f>
        <v>19.747562175814267</v>
      </c>
      <c r="Q1635" s="3">
        <f t="shared" si="280"/>
        <v>121.7018440053246</v>
      </c>
      <c r="R1635" s="3">
        <f t="shared" si="285"/>
        <v>0</v>
      </c>
      <c r="S1635" s="3">
        <f t="shared" si="281"/>
        <v>0</v>
      </c>
      <c r="T1635" s="3">
        <f>(0.5*(1-COS(RADIANS(90-$X$3)))*(D1635+E1635)*'PV model'!$B$4)</f>
        <v>0</v>
      </c>
      <c r="U1635" s="3">
        <f t="shared" si="286"/>
        <v>0</v>
      </c>
      <c r="V1635" s="3">
        <f>('PV model'!$B$13*(U1635/1000)*(1-'PV model'!$B$14*((20+C1635)-25))*'PV model'!$B$10)/'PV model'!$B$12</f>
        <v>0</v>
      </c>
    </row>
    <row r="1636" spans="1:22" x14ac:dyDescent="0.2">
      <c r="A1636" s="10">
        <f t="shared" si="287"/>
        <v>68</v>
      </c>
      <c r="B1636" s="10">
        <f t="shared" si="288"/>
        <v>23</v>
      </c>
      <c r="C1636" s="23">
        <v>4.9000000000000004</v>
      </c>
      <c r="D1636" s="24">
        <v>0</v>
      </c>
      <c r="E1636" s="24">
        <v>0</v>
      </c>
      <c r="F1636" s="48"/>
      <c r="G1636" s="48"/>
      <c r="H1636" s="1">
        <f t="shared" si="289"/>
        <v>-5.2112546121059351</v>
      </c>
      <c r="I1636" s="1">
        <f t="shared" si="282"/>
        <v>-11.290077401049802</v>
      </c>
      <c r="J1636" s="4">
        <f>B1636+('PV model'!$B$3/15)+(I1636/60)</f>
        <v>22.535165376649168</v>
      </c>
      <c r="K1636" s="2">
        <f t="shared" si="283"/>
        <v>-158.02748064973753</v>
      </c>
      <c r="L1636" s="2">
        <f>DEGREES(ASIN((((COS(RADIANS('PV model'!$B$2))*COS(RADIANS(H1636))*COS(RADIANS(K1636)))+(SIN(RADIANS('PV model'!$B$2))*SIN(RADIANS(H1636)))))))</f>
        <v>-36.723016482999626</v>
      </c>
      <c r="M1636" s="3">
        <f t="shared" si="279"/>
        <v>0</v>
      </c>
      <c r="N1636" s="2">
        <f t="shared" si="284"/>
        <v>-27.702250412746356</v>
      </c>
      <c r="O1636" s="2">
        <f>IF('PV model'!$B$2&gt;0, 180-N1636,IF('PV model'!$B$2&lt;0,0-N1636,N1636))</f>
        <v>207.70225041274637</v>
      </c>
      <c r="P1636" s="2">
        <f>ABS(O1636-'PV model'!$B$5)</f>
        <v>2.7022504127463662</v>
      </c>
      <c r="Q1636" s="3">
        <f t="shared" si="280"/>
        <v>126.72301648299961</v>
      </c>
      <c r="R1636" s="3">
        <f t="shared" si="285"/>
        <v>0</v>
      </c>
      <c r="S1636" s="3">
        <f t="shared" si="281"/>
        <v>0</v>
      </c>
      <c r="T1636" s="3">
        <f>(0.5*(1-COS(RADIANS(90-$X$3)))*(D1636+E1636)*'PV model'!$B$4)</f>
        <v>0</v>
      </c>
      <c r="U1636" s="3">
        <f t="shared" si="286"/>
        <v>0</v>
      </c>
      <c r="V1636" s="3">
        <f>('PV model'!$B$13*(U1636/1000)*(1-'PV model'!$B$14*((20+C1636)-25))*'PV model'!$B$10)/'PV model'!$B$12</f>
        <v>0</v>
      </c>
    </row>
    <row r="1637" spans="1:22" x14ac:dyDescent="0.2">
      <c r="A1637" s="10">
        <f t="shared" si="287"/>
        <v>68</v>
      </c>
      <c r="B1637" s="10">
        <f t="shared" si="288"/>
        <v>24</v>
      </c>
      <c r="C1637" s="23">
        <v>5.9</v>
      </c>
      <c r="D1637" s="24">
        <v>0</v>
      </c>
      <c r="E1637" s="24">
        <v>0</v>
      </c>
      <c r="F1637" s="48"/>
      <c r="G1637" s="48"/>
      <c r="H1637" s="1">
        <f t="shared" si="289"/>
        <v>-5.2112546121059351</v>
      </c>
      <c r="I1637" s="1">
        <f t="shared" si="282"/>
        <v>-11.290077401049802</v>
      </c>
      <c r="J1637" s="4">
        <f>B1637+('PV model'!$B$3/15)+(I1637/60)</f>
        <v>23.535165376649168</v>
      </c>
      <c r="K1637" s="2">
        <f t="shared" si="283"/>
        <v>-173.02748064973753</v>
      </c>
      <c r="L1637" s="2">
        <f>DEGREES(ASIN((((COS(RADIANS('PV model'!$B$2))*COS(RADIANS(H1637))*COS(RADIANS(K1637)))+(SIN(RADIANS('PV model'!$B$2))*SIN(RADIANS(H1637)))))))</f>
        <v>-39.401251328036757</v>
      </c>
      <c r="M1637" s="3">
        <f t="shared" si="279"/>
        <v>0</v>
      </c>
      <c r="N1637" s="2">
        <f t="shared" si="284"/>
        <v>-9.0008642522586619</v>
      </c>
      <c r="O1637" s="2">
        <f>IF('PV model'!$B$2&gt;0, 180-N1637,IF('PV model'!$B$2&lt;0,0-N1637,N1637))</f>
        <v>189.00086425225865</v>
      </c>
      <c r="P1637" s="2">
        <f>ABS(O1637-'PV model'!$B$5)</f>
        <v>15.999135747741349</v>
      </c>
      <c r="Q1637" s="3">
        <f t="shared" si="280"/>
        <v>129.40125132803675</v>
      </c>
      <c r="R1637" s="3">
        <f t="shared" si="285"/>
        <v>0</v>
      </c>
      <c r="S1637" s="3">
        <f t="shared" si="281"/>
        <v>0</v>
      </c>
      <c r="T1637" s="3">
        <f>(0.5*(1-COS(RADIANS(90-$X$3)))*(D1637+E1637)*'PV model'!$B$4)</f>
        <v>0</v>
      </c>
      <c r="U1637" s="3">
        <f t="shared" si="286"/>
        <v>0</v>
      </c>
      <c r="V1637" s="3">
        <f>('PV model'!$B$13*(U1637/1000)*(1-'PV model'!$B$14*((20+C1637)-25))*'PV model'!$B$10)/'PV model'!$B$12</f>
        <v>0</v>
      </c>
    </row>
    <row r="1638" spans="1:22" x14ac:dyDescent="0.2">
      <c r="A1638" s="10">
        <f t="shared" si="287"/>
        <v>69</v>
      </c>
      <c r="B1638" s="10">
        <f t="shared" si="288"/>
        <v>1</v>
      </c>
      <c r="C1638" s="23">
        <v>6.2</v>
      </c>
      <c r="D1638" s="24">
        <v>0</v>
      </c>
      <c r="E1638" s="24">
        <v>0</v>
      </c>
      <c r="F1638" s="48"/>
      <c r="G1638" s="48"/>
      <c r="H1638" s="1">
        <f t="shared" si="289"/>
        <v>-4.8166585280839715</v>
      </c>
      <c r="I1638" s="1">
        <f t="shared" si="282"/>
        <v>-11.03371722310025</v>
      </c>
      <c r="J1638" s="4">
        <f>B1638+('PV model'!$B$3/15)+(I1638/60)</f>
        <v>0.53943804628166259</v>
      </c>
      <c r="K1638" s="2">
        <f t="shared" si="283"/>
        <v>171.90842930577506</v>
      </c>
      <c r="L1638" s="2">
        <f>DEGREES(ASIN((((COS(RADIANS('PV model'!$B$2))*COS(RADIANS(H1638))*COS(RADIANS(K1638)))+(SIN(RADIANS('PV model'!$B$2))*SIN(RADIANS(H1638)))))))</f>
        <v>-38.901749709264081</v>
      </c>
      <c r="M1638" s="3">
        <f t="shared" si="279"/>
        <v>0</v>
      </c>
      <c r="N1638" s="2">
        <f t="shared" si="284"/>
        <v>10.383096506652809</v>
      </c>
      <c r="O1638" s="2">
        <f>IF('PV model'!$B$2&gt;0, 180-N1638,IF('PV model'!$B$2&lt;0,0-N1638,N1638))</f>
        <v>169.61690349334719</v>
      </c>
      <c r="P1638" s="2">
        <f>ABS(O1638-'PV model'!$B$5)</f>
        <v>35.383096506652805</v>
      </c>
      <c r="Q1638" s="3">
        <f t="shared" si="280"/>
        <v>128.9017497092641</v>
      </c>
      <c r="R1638" s="3">
        <f t="shared" si="285"/>
        <v>0</v>
      </c>
      <c r="S1638" s="3">
        <f t="shared" si="281"/>
        <v>0</v>
      </c>
      <c r="T1638" s="3">
        <f>(0.5*(1-COS(RADIANS(90-$X$3)))*(D1638+E1638)*'PV model'!$B$4)</f>
        <v>0</v>
      </c>
      <c r="U1638" s="3">
        <f t="shared" si="286"/>
        <v>0</v>
      </c>
      <c r="V1638" s="3">
        <f>('PV model'!$B$13*(U1638/1000)*(1-'PV model'!$B$14*((20+C1638)-25))*'PV model'!$B$10)/'PV model'!$B$12</f>
        <v>0</v>
      </c>
    </row>
    <row r="1639" spans="1:22" x14ac:dyDescent="0.2">
      <c r="A1639" s="10">
        <f t="shared" si="287"/>
        <v>69</v>
      </c>
      <c r="B1639" s="10">
        <f t="shared" si="288"/>
        <v>2</v>
      </c>
      <c r="C1639" s="23">
        <v>6.6</v>
      </c>
      <c r="D1639" s="24">
        <v>0</v>
      </c>
      <c r="E1639" s="24">
        <v>0</v>
      </c>
      <c r="F1639" s="48"/>
      <c r="G1639" s="48"/>
      <c r="H1639" s="1">
        <f t="shared" si="289"/>
        <v>-4.8166585280839715</v>
      </c>
      <c r="I1639" s="1">
        <f t="shared" si="282"/>
        <v>-11.03371722310025</v>
      </c>
      <c r="J1639" s="4">
        <f>B1639+('PV model'!$B$3/15)+(I1639/60)</f>
        <v>1.5394380462816626</v>
      </c>
      <c r="K1639" s="2">
        <f t="shared" si="283"/>
        <v>156.90842930577506</v>
      </c>
      <c r="L1639" s="2">
        <f>DEGREES(ASIN((((COS(RADIANS('PV model'!$B$2))*COS(RADIANS(H1639))*COS(RADIANS(K1639)))+(SIN(RADIANS('PV model'!$B$2))*SIN(RADIANS(H1639)))))))</f>
        <v>-36.042499483930307</v>
      </c>
      <c r="M1639" s="3">
        <f t="shared" si="279"/>
        <v>0</v>
      </c>
      <c r="N1639" s="2">
        <f t="shared" si="284"/>
        <v>28.903551522815022</v>
      </c>
      <c r="O1639" s="2">
        <f>IF('PV model'!$B$2&gt;0, 180-N1639,IF('PV model'!$B$2&lt;0,0-N1639,N1639))</f>
        <v>151.09644847718499</v>
      </c>
      <c r="P1639" s="2">
        <f>ABS(O1639-'PV model'!$B$5)</f>
        <v>53.903551522815008</v>
      </c>
      <c r="Q1639" s="3">
        <f t="shared" si="280"/>
        <v>126.0424994839303</v>
      </c>
      <c r="R1639" s="3">
        <f t="shared" si="285"/>
        <v>0</v>
      </c>
      <c r="S1639" s="3">
        <f t="shared" si="281"/>
        <v>0</v>
      </c>
      <c r="T1639" s="3">
        <f>(0.5*(1-COS(RADIANS(90-$X$3)))*(D1639+E1639)*'PV model'!$B$4)</f>
        <v>0</v>
      </c>
      <c r="U1639" s="3">
        <f t="shared" si="286"/>
        <v>0</v>
      </c>
      <c r="V1639" s="3">
        <f>('PV model'!$B$13*(U1639/1000)*(1-'PV model'!$B$14*((20+C1639)-25))*'PV model'!$B$10)/'PV model'!$B$12</f>
        <v>0</v>
      </c>
    </row>
    <row r="1640" spans="1:22" x14ac:dyDescent="0.2">
      <c r="A1640" s="10">
        <f t="shared" si="287"/>
        <v>69</v>
      </c>
      <c r="B1640" s="10">
        <f t="shared" si="288"/>
        <v>3</v>
      </c>
      <c r="C1640" s="23">
        <v>6.9</v>
      </c>
      <c r="D1640" s="24">
        <v>0</v>
      </c>
      <c r="E1640" s="24">
        <v>0</v>
      </c>
      <c r="F1640" s="48"/>
      <c r="G1640" s="48"/>
      <c r="H1640" s="1">
        <f t="shared" si="289"/>
        <v>-4.8166585280839715</v>
      </c>
      <c r="I1640" s="1">
        <f t="shared" si="282"/>
        <v>-11.03371722310025</v>
      </c>
      <c r="J1640" s="4">
        <f>B1640+('PV model'!$B$3/15)+(I1640/60)</f>
        <v>2.5394380462816621</v>
      </c>
      <c r="K1640" s="2">
        <f t="shared" si="283"/>
        <v>141.90842930577509</v>
      </c>
      <c r="L1640" s="2">
        <f>DEGREES(ASIN((((COS(RADIANS('PV model'!$B$2))*COS(RADIANS(H1640))*COS(RADIANS(K1640)))+(SIN(RADIANS('PV model'!$B$2))*SIN(RADIANS(H1640)))))))</f>
        <v>-30.890696983151663</v>
      </c>
      <c r="M1640" s="3">
        <f t="shared" si="279"/>
        <v>0</v>
      </c>
      <c r="N1640" s="2">
        <f t="shared" si="284"/>
        <v>45.754607895954024</v>
      </c>
      <c r="O1640" s="2">
        <f>IF('PV model'!$B$2&gt;0, 180-N1640,IF('PV model'!$B$2&lt;0,0-N1640,N1640))</f>
        <v>134.24539210404598</v>
      </c>
      <c r="P1640" s="2">
        <f>ABS(O1640-'PV model'!$B$5)</f>
        <v>70.754607895954024</v>
      </c>
      <c r="Q1640" s="3">
        <f t="shared" si="280"/>
        <v>120.89069698315166</v>
      </c>
      <c r="R1640" s="3">
        <f t="shared" si="285"/>
        <v>0</v>
      </c>
      <c r="S1640" s="3">
        <f t="shared" si="281"/>
        <v>0</v>
      </c>
      <c r="T1640" s="3">
        <f>(0.5*(1-COS(RADIANS(90-$X$3)))*(D1640+E1640)*'PV model'!$B$4)</f>
        <v>0</v>
      </c>
      <c r="U1640" s="3">
        <f t="shared" si="286"/>
        <v>0</v>
      </c>
      <c r="V1640" s="3">
        <f>('PV model'!$B$13*(U1640/1000)*(1-'PV model'!$B$14*((20+C1640)-25))*'PV model'!$B$10)/'PV model'!$B$12</f>
        <v>0</v>
      </c>
    </row>
    <row r="1641" spans="1:22" x14ac:dyDescent="0.2">
      <c r="A1641" s="10">
        <f t="shared" si="287"/>
        <v>69</v>
      </c>
      <c r="B1641" s="10">
        <f t="shared" si="288"/>
        <v>4</v>
      </c>
      <c r="C1641" s="23">
        <v>6.6</v>
      </c>
      <c r="D1641" s="24">
        <v>0</v>
      </c>
      <c r="E1641" s="24">
        <v>0</v>
      </c>
      <c r="F1641" s="48"/>
      <c r="G1641" s="48"/>
      <c r="H1641" s="1">
        <f t="shared" si="289"/>
        <v>-4.8166585280839715</v>
      </c>
      <c r="I1641" s="1">
        <f t="shared" si="282"/>
        <v>-11.03371722310025</v>
      </c>
      <c r="J1641" s="4">
        <f>B1641+('PV model'!$B$3/15)+(I1641/60)</f>
        <v>3.5394380462816621</v>
      </c>
      <c r="K1641" s="2">
        <f t="shared" si="283"/>
        <v>126.90842930577507</v>
      </c>
      <c r="L1641" s="2">
        <f>DEGREES(ASIN((((COS(RADIANS('PV model'!$B$2))*COS(RADIANS(H1641))*COS(RADIANS(K1641)))+(SIN(RADIANS('PV model'!$B$2))*SIN(RADIANS(H1641)))))))</f>
        <v>-24.088486912230461</v>
      </c>
      <c r="M1641" s="3">
        <f t="shared" si="279"/>
        <v>0</v>
      </c>
      <c r="N1641" s="2">
        <f t="shared" si="284"/>
        <v>60.782999919827688</v>
      </c>
      <c r="O1641" s="2">
        <f>IF('PV model'!$B$2&gt;0, 180-N1641,IF('PV model'!$B$2&lt;0,0-N1641,N1641))</f>
        <v>119.21700008017231</v>
      </c>
      <c r="P1641" s="2">
        <f>ABS(O1641-'PV model'!$B$5)</f>
        <v>85.782999919827688</v>
      </c>
      <c r="Q1641" s="3">
        <f t="shared" si="280"/>
        <v>114.08848691223045</v>
      </c>
      <c r="R1641" s="3">
        <f t="shared" si="285"/>
        <v>0</v>
      </c>
      <c r="S1641" s="3">
        <f t="shared" si="281"/>
        <v>0</v>
      </c>
      <c r="T1641" s="3">
        <f>(0.5*(1-COS(RADIANS(90-$X$3)))*(D1641+E1641)*'PV model'!$B$4)</f>
        <v>0</v>
      </c>
      <c r="U1641" s="3">
        <f t="shared" si="286"/>
        <v>0</v>
      </c>
      <c r="V1641" s="3">
        <f>('PV model'!$B$13*(U1641/1000)*(1-'PV model'!$B$14*((20+C1641)-25))*'PV model'!$B$10)/'PV model'!$B$12</f>
        <v>0</v>
      </c>
    </row>
    <row r="1642" spans="1:22" x14ac:dyDescent="0.2">
      <c r="A1642" s="10">
        <f t="shared" si="287"/>
        <v>69</v>
      </c>
      <c r="B1642" s="10">
        <f t="shared" si="288"/>
        <v>5</v>
      </c>
      <c r="C1642" s="23">
        <v>7.6</v>
      </c>
      <c r="D1642" s="24">
        <v>0</v>
      </c>
      <c r="E1642" s="24">
        <v>0</v>
      </c>
      <c r="F1642" s="48"/>
      <c r="G1642" s="48"/>
      <c r="H1642" s="1">
        <f t="shared" si="289"/>
        <v>-4.8166585280839715</v>
      </c>
      <c r="I1642" s="1">
        <f t="shared" si="282"/>
        <v>-11.03371722310025</v>
      </c>
      <c r="J1642" s="4">
        <f>B1642+('PV model'!$B$3/15)+(I1642/60)</f>
        <v>4.5394380462816626</v>
      </c>
      <c r="K1642" s="2">
        <f t="shared" si="283"/>
        <v>111.90842930577506</v>
      </c>
      <c r="L1642" s="2">
        <f>DEGREES(ASIN((((COS(RADIANS('PV model'!$B$2))*COS(RADIANS(H1642))*COS(RADIANS(K1642)))+(SIN(RADIANS('PV model'!$B$2))*SIN(RADIANS(H1642)))))))</f>
        <v>-16.247877002669799</v>
      </c>
      <c r="M1642" s="3">
        <f t="shared" si="279"/>
        <v>0</v>
      </c>
      <c r="N1642" s="2">
        <f t="shared" si="284"/>
        <v>74.358074140511079</v>
      </c>
      <c r="O1642" s="2">
        <f>IF('PV model'!$B$2&gt;0, 180-N1642,IF('PV model'!$B$2&lt;0,0-N1642,N1642))</f>
        <v>105.64192585948892</v>
      </c>
      <c r="P1642" s="2">
        <f>ABS(O1642-'PV model'!$B$5)</f>
        <v>99.358074140511079</v>
      </c>
      <c r="Q1642" s="3">
        <f t="shared" si="280"/>
        <v>106.2478770026698</v>
      </c>
      <c r="R1642" s="3">
        <f t="shared" si="285"/>
        <v>0</v>
      </c>
      <c r="S1642" s="3">
        <f t="shared" si="281"/>
        <v>0</v>
      </c>
      <c r="T1642" s="3">
        <f>(0.5*(1-COS(RADIANS(90-$X$3)))*(D1642+E1642)*'PV model'!$B$4)</f>
        <v>0</v>
      </c>
      <c r="U1642" s="3">
        <f t="shared" si="286"/>
        <v>0</v>
      </c>
      <c r="V1642" s="3">
        <f>('PV model'!$B$13*(U1642/1000)*(1-'PV model'!$B$14*((20+C1642)-25))*'PV model'!$B$10)/'PV model'!$B$12</f>
        <v>0</v>
      </c>
    </row>
    <row r="1643" spans="1:22" x14ac:dyDescent="0.2">
      <c r="A1643" s="10">
        <f t="shared" si="287"/>
        <v>69</v>
      </c>
      <c r="B1643" s="10">
        <f t="shared" si="288"/>
        <v>6</v>
      </c>
      <c r="C1643" s="23">
        <v>6.5</v>
      </c>
      <c r="D1643" s="24">
        <v>0</v>
      </c>
      <c r="E1643" s="24">
        <v>0</v>
      </c>
      <c r="F1643" s="48"/>
      <c r="G1643" s="48"/>
      <c r="H1643" s="1">
        <f t="shared" si="289"/>
        <v>-4.8166585280839715</v>
      </c>
      <c r="I1643" s="1">
        <f t="shared" si="282"/>
        <v>-11.03371722310025</v>
      </c>
      <c r="J1643" s="4">
        <f>B1643+('PV model'!$B$3/15)+(I1643/60)</f>
        <v>5.5394380462816626</v>
      </c>
      <c r="K1643" s="2">
        <f t="shared" si="283"/>
        <v>96.908429305775059</v>
      </c>
      <c r="L1643" s="2">
        <f>DEGREES(ASIN((((COS(RADIANS('PV model'!$B$2))*COS(RADIANS(H1643))*COS(RADIANS(K1643)))+(SIN(RADIANS('PV model'!$B$2))*SIN(RADIANS(H1643)))))))</f>
        <v>-7.8793907597051733</v>
      </c>
      <c r="M1643" s="3">
        <f t="shared" si="279"/>
        <v>0</v>
      </c>
      <c r="N1643" s="2">
        <f t="shared" si="284"/>
        <v>87.036106895314958</v>
      </c>
      <c r="O1643" s="2">
        <f>IF('PV model'!$B$2&gt;0, 180-N1643,IF('PV model'!$B$2&lt;0,0-N1643,N1643))</f>
        <v>92.963893104685042</v>
      </c>
      <c r="P1643" s="2">
        <f>ABS(O1643-'PV model'!$B$5)</f>
        <v>112.03610689531496</v>
      </c>
      <c r="Q1643" s="3">
        <f t="shared" si="280"/>
        <v>97.879390759705174</v>
      </c>
      <c r="R1643" s="3">
        <f t="shared" si="285"/>
        <v>0</v>
      </c>
      <c r="S1643" s="3">
        <f t="shared" si="281"/>
        <v>0</v>
      </c>
      <c r="T1643" s="3">
        <f>(0.5*(1-COS(RADIANS(90-$X$3)))*(D1643+E1643)*'PV model'!$B$4)</f>
        <v>0</v>
      </c>
      <c r="U1643" s="3">
        <f t="shared" si="286"/>
        <v>0</v>
      </c>
      <c r="V1643" s="3">
        <f>('PV model'!$B$13*(U1643/1000)*(1-'PV model'!$B$14*((20+C1643)-25))*'PV model'!$B$10)/'PV model'!$B$12</f>
        <v>0</v>
      </c>
    </row>
    <row r="1644" spans="1:22" x14ac:dyDescent="0.2">
      <c r="A1644" s="10">
        <f t="shared" si="287"/>
        <v>69</v>
      </c>
      <c r="B1644" s="10">
        <f t="shared" si="288"/>
        <v>7</v>
      </c>
      <c r="C1644" s="23">
        <v>6.5</v>
      </c>
      <c r="D1644" s="24">
        <v>0</v>
      </c>
      <c r="E1644" s="24">
        <v>0</v>
      </c>
      <c r="F1644" s="48"/>
      <c r="G1644" s="48"/>
      <c r="H1644" s="1">
        <f t="shared" si="289"/>
        <v>-4.8166585280839715</v>
      </c>
      <c r="I1644" s="1">
        <f t="shared" si="282"/>
        <v>-11.03371722310025</v>
      </c>
      <c r="J1644" s="4">
        <f>B1644+('PV model'!$B$3/15)+(I1644/60)</f>
        <v>6.5394380462816626</v>
      </c>
      <c r="K1644" s="2">
        <f t="shared" si="283"/>
        <v>81.908429305775059</v>
      </c>
      <c r="L1644" s="2">
        <f>DEGREES(ASIN((((COS(RADIANS('PV model'!$B$2))*COS(RADIANS(H1644))*COS(RADIANS(K1644)))+(SIN(RADIANS('PV model'!$B$2))*SIN(RADIANS(H1644)))))))</f>
        <v>0.58691489781793382</v>
      </c>
      <c r="M1644" s="3">
        <f t="shared" si="279"/>
        <v>0.58691489781793382</v>
      </c>
      <c r="N1644" s="2">
        <f t="shared" si="284"/>
        <v>80.609695392674681</v>
      </c>
      <c r="O1644" s="2">
        <f>IF('PV model'!$B$2&gt;0, 180-N1644,IF('PV model'!$B$2&lt;0,0-N1644,N1644))</f>
        <v>99.390304607325319</v>
      </c>
      <c r="P1644" s="2">
        <f>ABS(O1644-'PV model'!$B$5)</f>
        <v>105.60969539267468</v>
      </c>
      <c r="Q1644" s="3">
        <f t="shared" si="280"/>
        <v>89.413085102182066</v>
      </c>
      <c r="R1644" s="3">
        <f t="shared" si="285"/>
        <v>0</v>
      </c>
      <c r="S1644" s="3">
        <f t="shared" si="281"/>
        <v>0</v>
      </c>
      <c r="T1644" s="3">
        <f>(0.5*(1-COS(RADIANS(90-$X$3)))*(D1644+E1644)*'PV model'!$B$4)</f>
        <v>0</v>
      </c>
      <c r="U1644" s="3">
        <f t="shared" si="286"/>
        <v>0</v>
      </c>
      <c r="V1644" s="3">
        <f>('PV model'!$B$13*(U1644/1000)*(1-'PV model'!$B$14*((20+C1644)-25))*'PV model'!$B$10)/'PV model'!$B$12</f>
        <v>0</v>
      </c>
    </row>
    <row r="1645" spans="1:22" x14ac:dyDescent="0.2">
      <c r="A1645" s="10">
        <f t="shared" si="287"/>
        <v>69</v>
      </c>
      <c r="B1645" s="10">
        <f t="shared" si="288"/>
        <v>8</v>
      </c>
      <c r="C1645" s="23">
        <v>6</v>
      </c>
      <c r="D1645" s="24">
        <v>0</v>
      </c>
      <c r="E1645" s="24">
        <v>9.702</v>
      </c>
      <c r="F1645" s="48"/>
      <c r="G1645" s="48"/>
      <c r="H1645" s="1">
        <f t="shared" si="289"/>
        <v>-4.8166585280839715</v>
      </c>
      <c r="I1645" s="1">
        <f t="shared" si="282"/>
        <v>-11.03371722310025</v>
      </c>
      <c r="J1645" s="4">
        <f>B1645+('PV model'!$B$3/15)+(I1645/60)</f>
        <v>7.5394380462816626</v>
      </c>
      <c r="K1645" s="2">
        <f t="shared" si="283"/>
        <v>66.908429305775059</v>
      </c>
      <c r="L1645" s="2">
        <f>DEGREES(ASIN((((COS(RADIANS('PV model'!$B$2))*COS(RADIANS(H1645))*COS(RADIANS(K1645)))+(SIN(RADIANS('PV model'!$B$2))*SIN(RADIANS(H1645)))))))</f>
        <v>8.7521897406787978</v>
      </c>
      <c r="M1645" s="3">
        <f t="shared" si="279"/>
        <v>8.7521897406787978</v>
      </c>
      <c r="N1645" s="2">
        <f t="shared" si="284"/>
        <v>68.037666059858225</v>
      </c>
      <c r="O1645" s="2">
        <f>IF('PV model'!$B$2&gt;0, 180-N1645,IF('PV model'!$B$2&lt;0,0-N1645,N1645))</f>
        <v>111.96233394014178</v>
      </c>
      <c r="P1645" s="2">
        <f>ABS(O1645-'PV model'!$B$5)</f>
        <v>93.037666059858225</v>
      </c>
      <c r="Q1645" s="3">
        <f t="shared" si="280"/>
        <v>81.247810259321199</v>
      </c>
      <c r="R1645" s="3">
        <f t="shared" si="285"/>
        <v>0</v>
      </c>
      <c r="S1645" s="3">
        <f t="shared" si="281"/>
        <v>9.702</v>
      </c>
      <c r="T1645" s="3">
        <f>(0.5*(1-COS(RADIANS(90-$X$3)))*(D1645+E1645)*'PV model'!$B$4)</f>
        <v>0</v>
      </c>
      <c r="U1645" s="3">
        <f t="shared" si="286"/>
        <v>9.702</v>
      </c>
      <c r="V1645" s="3">
        <f>('PV model'!$B$13*(U1645/1000)*(1-'PV model'!$B$14*((20+C1645)-25))*'PV model'!$B$10)/'PV model'!$B$12</f>
        <v>0.96593267232000002</v>
      </c>
    </row>
    <row r="1646" spans="1:22" x14ac:dyDescent="0.2">
      <c r="A1646" s="10">
        <f t="shared" si="287"/>
        <v>69</v>
      </c>
      <c r="B1646" s="10">
        <f t="shared" si="288"/>
        <v>9</v>
      </c>
      <c r="C1646" s="23">
        <v>6.1</v>
      </c>
      <c r="D1646" s="24">
        <v>67.346999999999994</v>
      </c>
      <c r="E1646" s="24">
        <v>65.268000000000001</v>
      </c>
      <c r="F1646" s="48"/>
      <c r="G1646" s="48"/>
      <c r="H1646" s="1">
        <f t="shared" si="289"/>
        <v>-4.8166585280839715</v>
      </c>
      <c r="I1646" s="1">
        <f t="shared" si="282"/>
        <v>-11.03371722310025</v>
      </c>
      <c r="J1646" s="4">
        <f>B1646+('PV model'!$B$3/15)+(I1646/60)</f>
        <v>8.5394380462816617</v>
      </c>
      <c r="K1646" s="2">
        <f t="shared" si="283"/>
        <v>51.908429305775073</v>
      </c>
      <c r="L1646" s="2">
        <f>DEGREES(ASIN((((COS(RADIANS('PV model'!$B$2))*COS(RADIANS(H1646))*COS(RADIANS(K1646)))+(SIN(RADIANS('PV model'!$B$2))*SIN(RADIANS(H1646)))))))</f>
        <v>16.200143569605221</v>
      </c>
      <c r="M1646" s="3">
        <f t="shared" si="279"/>
        <v>16.200143569605221</v>
      </c>
      <c r="N1646" s="2">
        <f t="shared" si="284"/>
        <v>54.753229939663832</v>
      </c>
      <c r="O1646" s="2">
        <f>IF('PV model'!$B$2&gt;0, 180-N1646,IF('PV model'!$B$2&lt;0,0-N1646,N1646))</f>
        <v>125.24677006033616</v>
      </c>
      <c r="P1646" s="2">
        <f>ABS(O1646-'PV model'!$B$5)</f>
        <v>79.753229939663839</v>
      </c>
      <c r="Q1646" s="3">
        <f t="shared" si="280"/>
        <v>73.799856430394783</v>
      </c>
      <c r="R1646" s="3">
        <f t="shared" si="285"/>
        <v>67.34699999999998</v>
      </c>
      <c r="S1646" s="3">
        <f t="shared" si="281"/>
        <v>77.876913520337681</v>
      </c>
      <c r="T1646" s="3">
        <f>(0.5*(1-COS(RADIANS(90-$X$3)))*(D1646+E1646)*'PV model'!$B$4)</f>
        <v>0</v>
      </c>
      <c r="U1646" s="3">
        <f t="shared" si="286"/>
        <v>145.22391352033765</v>
      </c>
      <c r="V1646" s="3">
        <f>('PV model'!$B$13*(U1646/1000)*(1-'PV model'!$B$14*((20+C1646)-25))*'PV model'!$B$10)/'PV model'!$B$12</f>
        <v>14.452709432952782</v>
      </c>
    </row>
    <row r="1647" spans="1:22" x14ac:dyDescent="0.2">
      <c r="A1647" s="10">
        <f t="shared" si="287"/>
        <v>69</v>
      </c>
      <c r="B1647" s="10">
        <f t="shared" si="288"/>
        <v>10</v>
      </c>
      <c r="C1647" s="23">
        <v>6.7</v>
      </c>
      <c r="D1647" s="24">
        <v>85.30619999999999</v>
      </c>
      <c r="E1647" s="24">
        <v>117.306</v>
      </c>
      <c r="F1647" s="48"/>
      <c r="G1647" s="48"/>
      <c r="H1647" s="1">
        <f t="shared" si="289"/>
        <v>-4.8166585280839715</v>
      </c>
      <c r="I1647" s="1">
        <f t="shared" si="282"/>
        <v>-11.03371722310025</v>
      </c>
      <c r="J1647" s="4">
        <f>B1647+('PV model'!$B$3/15)+(I1647/60)</f>
        <v>9.5394380462816617</v>
      </c>
      <c r="K1647" s="2">
        <f t="shared" si="283"/>
        <v>36.908429305775073</v>
      </c>
      <c r="L1647" s="2">
        <f>DEGREES(ASIN((((COS(RADIANS('PV model'!$B$2))*COS(RADIANS(H1647))*COS(RADIANS(K1647)))+(SIN(RADIANS('PV model'!$B$2))*SIN(RADIANS(H1647)))))))</f>
        <v>22.463640107158319</v>
      </c>
      <c r="M1647" s="3">
        <f t="shared" si="279"/>
        <v>22.463640107158319</v>
      </c>
      <c r="N1647" s="2">
        <f t="shared" si="284"/>
        <v>40.357276995549064</v>
      </c>
      <c r="O1647" s="2">
        <f>IF('PV model'!$B$2&gt;0, 180-N1647,IF('PV model'!$B$2&lt;0,0-N1647,N1647))</f>
        <v>139.64272300445094</v>
      </c>
      <c r="P1647" s="2">
        <f>ABS(O1647-'PV model'!$B$5)</f>
        <v>65.357276995549057</v>
      </c>
      <c r="Q1647" s="3">
        <f t="shared" si="280"/>
        <v>67.536359892841674</v>
      </c>
      <c r="R1647" s="3">
        <f t="shared" si="285"/>
        <v>85.306200000000032</v>
      </c>
      <c r="S1647" s="3">
        <f t="shared" si="281"/>
        <v>141.13337617731727</v>
      </c>
      <c r="T1647" s="3">
        <f>(0.5*(1-COS(RADIANS(90-$X$3)))*(D1647+E1647)*'PV model'!$B$4)</f>
        <v>0</v>
      </c>
      <c r="U1647" s="3">
        <f t="shared" si="286"/>
        <v>226.43957617731729</v>
      </c>
      <c r="V1647" s="3">
        <f>('PV model'!$B$13*(U1647/1000)*(1-'PV model'!$B$14*((20+C1647)-25))*'PV model'!$B$10)/'PV model'!$B$12</f>
        <v>22.480982714448782</v>
      </c>
    </row>
    <row r="1648" spans="1:22" x14ac:dyDescent="0.2">
      <c r="A1648" s="10">
        <f t="shared" si="287"/>
        <v>69</v>
      </c>
      <c r="B1648" s="10">
        <f t="shared" si="288"/>
        <v>11</v>
      </c>
      <c r="C1648" s="23">
        <v>6.3</v>
      </c>
      <c r="D1648" s="24">
        <v>62.857199999999999</v>
      </c>
      <c r="E1648" s="24">
        <v>171.108</v>
      </c>
      <c r="F1648" s="48"/>
      <c r="G1648" s="48"/>
      <c r="H1648" s="1">
        <f t="shared" si="289"/>
        <v>-4.8166585280839715</v>
      </c>
      <c r="I1648" s="1">
        <f t="shared" si="282"/>
        <v>-11.03371722310025</v>
      </c>
      <c r="J1648" s="4">
        <f>B1648+('PV model'!$B$3/15)+(I1648/60)</f>
        <v>10.539438046281662</v>
      </c>
      <c r="K1648" s="2">
        <f t="shared" si="283"/>
        <v>21.908429305775073</v>
      </c>
      <c r="L1648" s="2">
        <f>DEGREES(ASIN((((COS(RADIANS('PV model'!$B$2))*COS(RADIANS(H1648))*COS(RADIANS(K1648)))+(SIN(RADIANS('PV model'!$B$2))*SIN(RADIANS(H1648)))))))</f>
        <v>27.029260511990849</v>
      </c>
      <c r="M1648" s="3">
        <f t="shared" si="279"/>
        <v>27.029260511990849</v>
      </c>
      <c r="N1648" s="2">
        <f t="shared" si="284"/>
        <v>24.670355104602113</v>
      </c>
      <c r="O1648" s="2">
        <f>IF('PV model'!$B$2&gt;0, 180-N1648,IF('PV model'!$B$2&lt;0,0-N1648,N1648))</f>
        <v>155.32964489539788</v>
      </c>
      <c r="P1648" s="2">
        <f>ABS(O1648-'PV model'!$B$5)</f>
        <v>49.670355104602123</v>
      </c>
      <c r="Q1648" s="3">
        <f t="shared" si="280"/>
        <v>62.970739488009158</v>
      </c>
      <c r="R1648" s="3">
        <f t="shared" si="285"/>
        <v>62.857199999999999</v>
      </c>
      <c r="S1648" s="3">
        <f t="shared" si="281"/>
        <v>197.75065865899231</v>
      </c>
      <c r="T1648" s="3">
        <f>(0.5*(1-COS(RADIANS(90-$X$3)))*(D1648+E1648)*'PV model'!$B$4)</f>
        <v>0</v>
      </c>
      <c r="U1648" s="3">
        <f t="shared" si="286"/>
        <v>260.60785865899231</v>
      </c>
      <c r="V1648" s="3">
        <f>('PV model'!$B$13*(U1648/1000)*(1-'PV model'!$B$14*((20+C1648)-25))*'PV model'!$B$10)/'PV model'!$B$12</f>
        <v>25.914899671484797</v>
      </c>
    </row>
    <row r="1649" spans="1:22" x14ac:dyDescent="0.2">
      <c r="A1649" s="10">
        <f t="shared" si="287"/>
        <v>69</v>
      </c>
      <c r="B1649" s="10">
        <f t="shared" si="288"/>
        <v>12</v>
      </c>
      <c r="C1649" s="23">
        <v>6.3</v>
      </c>
      <c r="D1649" s="24">
        <v>327.75540000000001</v>
      </c>
      <c r="E1649" s="24">
        <v>177.28200000000001</v>
      </c>
      <c r="F1649" s="48"/>
      <c r="G1649" s="48"/>
      <c r="H1649" s="1">
        <f t="shared" si="289"/>
        <v>-4.8166585280839715</v>
      </c>
      <c r="I1649" s="1">
        <f t="shared" si="282"/>
        <v>-11.03371722310025</v>
      </c>
      <c r="J1649" s="4">
        <f>B1649+('PV model'!$B$3/15)+(I1649/60)</f>
        <v>11.539438046281662</v>
      </c>
      <c r="K1649" s="2">
        <f t="shared" si="283"/>
        <v>6.9084293057750745</v>
      </c>
      <c r="L1649" s="2">
        <f>DEGREES(ASIN((((COS(RADIANS('PV model'!$B$2))*COS(RADIANS(H1649))*COS(RADIANS(K1649)))+(SIN(RADIANS('PV model'!$B$2))*SIN(RADIANS(H1649)))))))</f>
        <v>29.413453975437793</v>
      </c>
      <c r="M1649" s="3">
        <f t="shared" si="279"/>
        <v>29.413453975437793</v>
      </c>
      <c r="N1649" s="2">
        <f t="shared" si="284"/>
        <v>7.9086572788852525</v>
      </c>
      <c r="O1649" s="2">
        <f>IF('PV model'!$B$2&gt;0, 180-N1649,IF('PV model'!$B$2&lt;0,0-N1649,N1649))</f>
        <v>172.09134272111476</v>
      </c>
      <c r="P1649" s="2">
        <f>ABS(O1649-'PV model'!$B$5)</f>
        <v>32.908657278885244</v>
      </c>
      <c r="Q1649" s="3">
        <f t="shared" si="280"/>
        <v>60.586546024562203</v>
      </c>
      <c r="R1649" s="3">
        <f t="shared" si="285"/>
        <v>327.75540000000007</v>
      </c>
      <c r="S1649" s="3">
        <f t="shared" si="281"/>
        <v>233.38111639487499</v>
      </c>
      <c r="T1649" s="3">
        <f>(0.5*(1-COS(RADIANS(90-$X$3)))*(D1649+E1649)*'PV model'!$B$4)</f>
        <v>0</v>
      </c>
      <c r="U1649" s="3">
        <f t="shared" si="286"/>
        <v>561.13651639487512</v>
      </c>
      <c r="V1649" s="3">
        <f>('PV model'!$B$13*(U1649/1000)*(1-'PV model'!$B$14*((20+C1649)-25))*'PV model'!$B$10)/'PV model'!$B$12</f>
        <v>55.799531906701795</v>
      </c>
    </row>
    <row r="1650" spans="1:22" x14ac:dyDescent="0.2">
      <c r="A1650" s="10">
        <f t="shared" si="287"/>
        <v>69</v>
      </c>
      <c r="B1650" s="10">
        <f t="shared" si="288"/>
        <v>13</v>
      </c>
      <c r="C1650" s="23">
        <v>6.7</v>
      </c>
      <c r="D1650" s="24">
        <v>106.63275</v>
      </c>
      <c r="E1650" s="24">
        <v>196.68600000000001</v>
      </c>
      <c r="F1650" s="48"/>
      <c r="G1650" s="48"/>
      <c r="H1650" s="1">
        <f t="shared" si="289"/>
        <v>-4.8166585280839715</v>
      </c>
      <c r="I1650" s="1">
        <f t="shared" si="282"/>
        <v>-11.03371722310025</v>
      </c>
      <c r="J1650" s="4">
        <f>B1650+('PV model'!$B$3/15)+(I1650/60)</f>
        <v>12.539438046281662</v>
      </c>
      <c r="K1650" s="2">
        <f t="shared" si="283"/>
        <v>-8.0915706942249255</v>
      </c>
      <c r="L1650" s="2">
        <f>DEGREES(ASIN((((COS(RADIANS('PV model'!$B$2))*COS(RADIANS(H1650))*COS(RADIANS(K1650)))+(SIN(RADIANS('PV model'!$B$2))*SIN(RADIANS(H1650)))))))</f>
        <v>29.313445338547393</v>
      </c>
      <c r="M1650" s="3">
        <f t="shared" si="279"/>
        <v>29.313445338547393</v>
      </c>
      <c r="N1650" s="2">
        <f t="shared" si="284"/>
        <v>-9.2565451124529972</v>
      </c>
      <c r="O1650" s="2">
        <f>IF('PV model'!$B$2&gt;0, 180-N1650,IF('PV model'!$B$2&lt;0,0-N1650,N1650))</f>
        <v>189.25654511245301</v>
      </c>
      <c r="P1650" s="2">
        <f>ABS(O1650-'PV model'!$B$5)</f>
        <v>15.743454887546989</v>
      </c>
      <c r="Q1650" s="3">
        <f t="shared" si="280"/>
        <v>60.686554661452604</v>
      </c>
      <c r="R1650" s="3">
        <f t="shared" si="285"/>
        <v>106.63275000000002</v>
      </c>
      <c r="S1650" s="3">
        <f t="shared" si="281"/>
        <v>236.80367136884936</v>
      </c>
      <c r="T1650" s="3">
        <f>(0.5*(1-COS(RADIANS(90-$X$3)))*(D1650+E1650)*'PV model'!$B$4)</f>
        <v>0</v>
      </c>
      <c r="U1650" s="3">
        <f t="shared" si="286"/>
        <v>343.43642136884938</v>
      </c>
      <c r="V1650" s="3">
        <f>('PV model'!$B$13*(U1650/1000)*(1-'PV model'!$B$14*((20+C1650)-25))*'PV model'!$B$10)/'PV model'!$B$12</f>
        <v>34.096461328205976</v>
      </c>
    </row>
    <row r="1651" spans="1:22" x14ac:dyDescent="0.2">
      <c r="A1651" s="10">
        <f t="shared" si="287"/>
        <v>69</v>
      </c>
      <c r="B1651" s="10">
        <f t="shared" si="288"/>
        <v>14</v>
      </c>
      <c r="C1651" s="23">
        <v>7.2</v>
      </c>
      <c r="D1651" s="24">
        <v>68.469449999999995</v>
      </c>
      <c r="E1651" s="24">
        <v>202.85999999999999</v>
      </c>
      <c r="F1651" s="48"/>
      <c r="G1651" s="48"/>
      <c r="H1651" s="1">
        <f t="shared" si="289"/>
        <v>-4.8166585280839715</v>
      </c>
      <c r="I1651" s="1">
        <f t="shared" si="282"/>
        <v>-11.03371722310025</v>
      </c>
      <c r="J1651" s="4">
        <f>B1651+('PV model'!$B$3/15)+(I1651/60)</f>
        <v>13.539438046281662</v>
      </c>
      <c r="K1651" s="2">
        <f t="shared" si="283"/>
        <v>-23.091570694224927</v>
      </c>
      <c r="L1651" s="2">
        <f>DEGREES(ASIN((((COS(RADIANS('PV model'!$B$2))*COS(RADIANS(H1651))*COS(RADIANS(K1651)))+(SIN(RADIANS('PV model'!$B$2))*SIN(RADIANS(H1651)))))))</f>
        <v>26.742749990693657</v>
      </c>
      <c r="M1651" s="3">
        <f t="shared" si="279"/>
        <v>26.742749990693657</v>
      </c>
      <c r="N1651" s="2">
        <f t="shared" si="284"/>
        <v>-25.952579729019376</v>
      </c>
      <c r="O1651" s="2">
        <f>IF('PV model'!$B$2&gt;0, 180-N1651,IF('PV model'!$B$2&lt;0,0-N1651,N1651))</f>
        <v>205.95257972901936</v>
      </c>
      <c r="P1651" s="2">
        <f>ABS(O1651-'PV model'!$B$5)</f>
        <v>0.95257972901936228</v>
      </c>
      <c r="Q1651" s="3">
        <f t="shared" si="280"/>
        <v>63.25725000930634</v>
      </c>
      <c r="R1651" s="3">
        <f t="shared" si="285"/>
        <v>68.469449999999995</v>
      </c>
      <c r="S1651" s="3">
        <f t="shared" si="281"/>
        <v>232.58304990611711</v>
      </c>
      <c r="T1651" s="3">
        <f>(0.5*(1-COS(RADIANS(90-$X$3)))*(D1651+E1651)*'PV model'!$B$4)</f>
        <v>0</v>
      </c>
      <c r="U1651" s="3">
        <f t="shared" si="286"/>
        <v>301.05249990611708</v>
      </c>
      <c r="V1651" s="3">
        <f>('PV model'!$B$13*(U1651/1000)*(1-'PV model'!$B$14*((20+C1651)-25))*'PV model'!$B$10)/'PV model'!$B$12</f>
        <v>29.828387661178045</v>
      </c>
    </row>
    <row r="1652" spans="1:22" x14ac:dyDescent="0.2">
      <c r="A1652" s="10">
        <f t="shared" si="287"/>
        <v>69</v>
      </c>
      <c r="B1652" s="10">
        <f t="shared" si="288"/>
        <v>15</v>
      </c>
      <c r="C1652" s="23">
        <v>7.1</v>
      </c>
      <c r="D1652" s="24">
        <v>194.18385000000001</v>
      </c>
      <c r="E1652" s="24">
        <v>165.816</v>
      </c>
      <c r="F1652" s="48"/>
      <c r="G1652" s="48"/>
      <c r="H1652" s="1">
        <f t="shared" si="289"/>
        <v>-4.8166585280839715</v>
      </c>
      <c r="I1652" s="1">
        <f t="shared" si="282"/>
        <v>-11.03371722310025</v>
      </c>
      <c r="J1652" s="4">
        <f>B1652+('PV model'!$B$3/15)+(I1652/60)</f>
        <v>14.539438046281662</v>
      </c>
      <c r="K1652" s="2">
        <f t="shared" si="283"/>
        <v>-38.091570694224927</v>
      </c>
      <c r="L1652" s="2">
        <f>DEGREES(ASIN((((COS(RADIANS('PV model'!$B$2))*COS(RADIANS(H1652))*COS(RADIANS(K1652)))+(SIN(RADIANS('PV model'!$B$2))*SIN(RADIANS(H1652)))))))</f>
        <v>22.024447701695436</v>
      </c>
      <c r="M1652" s="3">
        <f t="shared" si="279"/>
        <v>22.024447701695436</v>
      </c>
      <c r="N1652" s="2">
        <f t="shared" si="284"/>
        <v>-41.539358533955181</v>
      </c>
      <c r="O1652" s="2">
        <f>IF('PV model'!$B$2&gt;0, 180-N1652,IF('PV model'!$B$2&lt;0,0-N1652,N1652))</f>
        <v>221.53935853395518</v>
      </c>
      <c r="P1652" s="2">
        <f>ABS(O1652-'PV model'!$B$5)</f>
        <v>16.539358533955181</v>
      </c>
      <c r="Q1652" s="3">
        <f t="shared" si="280"/>
        <v>67.975552298304564</v>
      </c>
      <c r="R1652" s="3">
        <f t="shared" si="285"/>
        <v>194.18385000000001</v>
      </c>
      <c r="S1652" s="3">
        <f t="shared" si="281"/>
        <v>205.58358960218624</v>
      </c>
      <c r="T1652" s="3">
        <f>(0.5*(1-COS(RADIANS(90-$X$3)))*(D1652+E1652)*'PV model'!$B$4)</f>
        <v>0</v>
      </c>
      <c r="U1652" s="3">
        <f t="shared" si="286"/>
        <v>399.76743960218624</v>
      </c>
      <c r="V1652" s="3">
        <f>('PV model'!$B$13*(U1652/1000)*(1-'PV model'!$B$14*((20+C1652)-25))*'PV model'!$B$10)/'PV model'!$B$12</f>
        <v>39.625082935228406</v>
      </c>
    </row>
    <row r="1653" spans="1:22" x14ac:dyDescent="0.2">
      <c r="A1653" s="10">
        <f t="shared" si="287"/>
        <v>69</v>
      </c>
      <c r="B1653" s="10">
        <f t="shared" si="288"/>
        <v>16</v>
      </c>
      <c r="C1653" s="23">
        <v>7</v>
      </c>
      <c r="D1653" s="24">
        <v>294.08190000000002</v>
      </c>
      <c r="E1653" s="24">
        <v>113.77800000000001</v>
      </c>
      <c r="F1653" s="48"/>
      <c r="G1653" s="48"/>
      <c r="H1653" s="1">
        <f t="shared" si="289"/>
        <v>-4.8166585280839715</v>
      </c>
      <c r="I1653" s="1">
        <f t="shared" si="282"/>
        <v>-11.03371722310025</v>
      </c>
      <c r="J1653" s="4">
        <f>B1653+('PV model'!$B$3/15)+(I1653/60)</f>
        <v>15.539438046281662</v>
      </c>
      <c r="K1653" s="2">
        <f t="shared" si="283"/>
        <v>-53.091570694224927</v>
      </c>
      <c r="L1653" s="2">
        <f>DEGREES(ASIN((((COS(RADIANS('PV model'!$B$2))*COS(RADIANS(H1653))*COS(RADIANS(K1653)))+(SIN(RADIANS('PV model'!$B$2))*SIN(RADIANS(H1653)))))))</f>
        <v>15.64922941570615</v>
      </c>
      <c r="M1653" s="3">
        <f t="shared" si="279"/>
        <v>15.64922941570615</v>
      </c>
      <c r="N1653" s="2">
        <f t="shared" si="284"/>
        <v>-55.837161770096635</v>
      </c>
      <c r="O1653" s="2">
        <f>IF('PV model'!$B$2&gt;0, 180-N1653,IF('PV model'!$B$2&lt;0,0-N1653,N1653))</f>
        <v>235.83716177009663</v>
      </c>
      <c r="P1653" s="2">
        <f>ABS(O1653-'PV model'!$B$5)</f>
        <v>30.837161770096628</v>
      </c>
      <c r="Q1653" s="3">
        <f t="shared" si="280"/>
        <v>74.350770584293841</v>
      </c>
      <c r="R1653" s="3">
        <f t="shared" si="285"/>
        <v>294.08190000000013</v>
      </c>
      <c r="S1653" s="3">
        <f t="shared" si="281"/>
        <v>140.25401626671808</v>
      </c>
      <c r="T1653" s="3">
        <f>(0.5*(1-COS(RADIANS(90-$X$3)))*(D1653+E1653)*'PV model'!$B$4)</f>
        <v>0</v>
      </c>
      <c r="U1653" s="3">
        <f t="shared" si="286"/>
        <v>434.33591626671819</v>
      </c>
      <c r="V1653" s="3">
        <f>('PV model'!$B$13*(U1653/1000)*(1-'PV model'!$B$14*((20+C1653)-25))*'PV model'!$B$10)/'PV model'!$B$12</f>
        <v>43.068888444500978</v>
      </c>
    </row>
    <row r="1654" spans="1:22" x14ac:dyDescent="0.2">
      <c r="A1654" s="10">
        <f t="shared" si="287"/>
        <v>69</v>
      </c>
      <c r="B1654" s="10">
        <f t="shared" si="288"/>
        <v>17</v>
      </c>
      <c r="C1654" s="23">
        <v>7</v>
      </c>
      <c r="D1654" s="24">
        <v>47.142899999999997</v>
      </c>
      <c r="E1654" s="24">
        <v>74.087999999999994</v>
      </c>
      <c r="F1654" s="48"/>
      <c r="G1654" s="48"/>
      <c r="H1654" s="1">
        <f t="shared" si="289"/>
        <v>-4.8166585280839715</v>
      </c>
      <c r="I1654" s="1">
        <f t="shared" si="282"/>
        <v>-11.03371722310025</v>
      </c>
      <c r="J1654" s="4">
        <f>B1654+('PV model'!$B$3/15)+(I1654/60)</f>
        <v>16.539438046281663</v>
      </c>
      <c r="K1654" s="2">
        <f t="shared" si="283"/>
        <v>-68.091570694224956</v>
      </c>
      <c r="L1654" s="2">
        <f>DEGREES(ASIN((((COS(RADIANS('PV model'!$B$2))*COS(RADIANS(H1654))*COS(RADIANS(K1654)))+(SIN(RADIANS('PV model'!$B$2))*SIN(RADIANS(H1654)))))))</f>
        <v>8.1285016909521506</v>
      </c>
      <c r="M1654" s="3">
        <f t="shared" si="279"/>
        <v>8.1285016909521506</v>
      </c>
      <c r="N1654" s="2">
        <f t="shared" si="284"/>
        <v>-69.04910965308521</v>
      </c>
      <c r="O1654" s="2">
        <f>IF('PV model'!$B$2&gt;0, 180-N1654,IF('PV model'!$B$2&lt;0,0-N1654,N1654))</f>
        <v>249.04910965308522</v>
      </c>
      <c r="P1654" s="2">
        <f>ABS(O1654-'PV model'!$B$5)</f>
        <v>44.049109653085225</v>
      </c>
      <c r="Q1654" s="3">
        <f t="shared" si="280"/>
        <v>81.871498309047851</v>
      </c>
      <c r="R1654" s="3">
        <f t="shared" si="285"/>
        <v>47.142900000000019</v>
      </c>
      <c r="S1654" s="3">
        <f t="shared" si="281"/>
        <v>83.293542151471115</v>
      </c>
      <c r="T1654" s="3">
        <f>(0.5*(1-COS(RADIANS(90-$X$3)))*(D1654+E1654)*'PV model'!$B$4)</f>
        <v>0</v>
      </c>
      <c r="U1654" s="3">
        <f t="shared" si="286"/>
        <v>130.43644215147114</v>
      </c>
      <c r="V1654" s="3">
        <f>('PV model'!$B$13*(U1654/1000)*(1-'PV model'!$B$14*((20+C1654)-25))*'PV model'!$B$10)/'PV model'!$B$12</f>
        <v>12.934119343401367</v>
      </c>
    </row>
    <row r="1655" spans="1:22" x14ac:dyDescent="0.2">
      <c r="A1655" s="10">
        <f t="shared" si="287"/>
        <v>69</v>
      </c>
      <c r="B1655" s="10">
        <f t="shared" si="288"/>
        <v>18</v>
      </c>
      <c r="C1655" s="23">
        <v>6.9</v>
      </c>
      <c r="D1655" s="24">
        <v>0</v>
      </c>
      <c r="E1655" s="24">
        <v>16.757999999999999</v>
      </c>
      <c r="F1655" s="48"/>
      <c r="G1655" s="48"/>
      <c r="H1655" s="1">
        <f t="shared" si="289"/>
        <v>-4.8166585280839715</v>
      </c>
      <c r="I1655" s="1">
        <f t="shared" si="282"/>
        <v>-11.03371722310025</v>
      </c>
      <c r="J1655" s="4">
        <f>B1655+('PV model'!$B$3/15)+(I1655/60)</f>
        <v>17.539438046281663</v>
      </c>
      <c r="K1655" s="2">
        <f t="shared" si="283"/>
        <v>-83.091570694224956</v>
      </c>
      <c r="L1655" s="2">
        <f>DEGREES(ASIN((((COS(RADIANS('PV model'!$B$2))*COS(RADIANS(H1655))*COS(RADIANS(K1655)))+(SIN(RADIANS('PV model'!$B$2))*SIN(RADIANS(H1655)))))))</f>
        <v>-7.5142801545170071E-2</v>
      </c>
      <c r="M1655" s="3">
        <f t="shared" si="279"/>
        <v>0</v>
      </c>
      <c r="N1655" s="2">
        <f t="shared" si="284"/>
        <v>-81.585227474036131</v>
      </c>
      <c r="O1655" s="2">
        <f>IF('PV model'!$B$2&gt;0, 180-N1655,IF('PV model'!$B$2&lt;0,0-N1655,N1655))</f>
        <v>261.58522747403612</v>
      </c>
      <c r="P1655" s="2">
        <f>ABS(O1655-'PV model'!$B$5)</f>
        <v>56.585227474036117</v>
      </c>
      <c r="Q1655" s="3">
        <f t="shared" si="280"/>
        <v>90.075142801545169</v>
      </c>
      <c r="R1655" s="3">
        <f t="shared" si="285"/>
        <v>0</v>
      </c>
      <c r="S1655" s="3">
        <f t="shared" si="281"/>
        <v>16.757999999999999</v>
      </c>
      <c r="T1655" s="3">
        <f>(0.5*(1-COS(RADIANS(90-$X$3)))*(D1655+E1655)*'PV model'!$B$4)</f>
        <v>0</v>
      </c>
      <c r="U1655" s="3">
        <f t="shared" si="286"/>
        <v>16.757999999999999</v>
      </c>
      <c r="V1655" s="3">
        <f>('PV model'!$B$13*(U1655/1000)*(1-'PV model'!$B$14*((20+C1655)-25))*'PV model'!$B$10)/'PV model'!$B$12</f>
        <v>1.6623986944319997</v>
      </c>
    </row>
    <row r="1656" spans="1:22" x14ac:dyDescent="0.2">
      <c r="A1656" s="10">
        <f t="shared" si="287"/>
        <v>69</v>
      </c>
      <c r="B1656" s="10">
        <f t="shared" si="288"/>
        <v>19</v>
      </c>
      <c r="C1656" s="23">
        <v>6.9</v>
      </c>
      <c r="D1656" s="24">
        <v>0</v>
      </c>
      <c r="E1656" s="24">
        <v>0</v>
      </c>
      <c r="F1656" s="48"/>
      <c r="G1656" s="48"/>
      <c r="H1656" s="1">
        <f t="shared" si="289"/>
        <v>-4.8166585280839715</v>
      </c>
      <c r="I1656" s="1">
        <f t="shared" si="282"/>
        <v>-11.03371722310025</v>
      </c>
      <c r="J1656" s="4">
        <f>B1656+('PV model'!$B$3/15)+(I1656/60)</f>
        <v>18.539438046281663</v>
      </c>
      <c r="K1656" s="2">
        <f t="shared" si="283"/>
        <v>-98.091570694224956</v>
      </c>
      <c r="L1656" s="2">
        <f>DEGREES(ASIN((((COS(RADIANS('PV model'!$B$2))*COS(RADIANS(H1656))*COS(RADIANS(K1656)))+(SIN(RADIANS('PV model'!$B$2))*SIN(RADIANS(H1656)))))))</f>
        <v>-8.5483038230947539</v>
      </c>
      <c r="M1656" s="3">
        <f t="shared" si="279"/>
        <v>0</v>
      </c>
      <c r="N1656" s="2">
        <f t="shared" si="284"/>
        <v>-86.055209468093992</v>
      </c>
      <c r="O1656" s="2">
        <f>IF('PV model'!$B$2&gt;0, 180-N1656,IF('PV model'!$B$2&lt;0,0-N1656,N1656))</f>
        <v>266.05520946809401</v>
      </c>
      <c r="P1656" s="2">
        <f>ABS(O1656-'PV model'!$B$5)</f>
        <v>61.055209468094006</v>
      </c>
      <c r="Q1656" s="3">
        <f t="shared" si="280"/>
        <v>98.548303823094756</v>
      </c>
      <c r="R1656" s="3">
        <f t="shared" si="285"/>
        <v>0</v>
      </c>
      <c r="S1656" s="3">
        <f t="shared" si="281"/>
        <v>0</v>
      </c>
      <c r="T1656" s="3">
        <f>(0.5*(1-COS(RADIANS(90-$X$3)))*(D1656+E1656)*'PV model'!$B$4)</f>
        <v>0</v>
      </c>
      <c r="U1656" s="3">
        <f t="shared" si="286"/>
        <v>0</v>
      </c>
      <c r="V1656" s="3">
        <f>('PV model'!$B$13*(U1656/1000)*(1-'PV model'!$B$14*((20+C1656)-25))*'PV model'!$B$10)/'PV model'!$B$12</f>
        <v>0</v>
      </c>
    </row>
    <row r="1657" spans="1:22" x14ac:dyDescent="0.2">
      <c r="A1657" s="10">
        <f t="shared" si="287"/>
        <v>69</v>
      </c>
      <c r="B1657" s="10">
        <f t="shared" si="288"/>
        <v>20</v>
      </c>
      <c r="C1657" s="23">
        <v>6.6</v>
      </c>
      <c r="D1657" s="24">
        <v>0</v>
      </c>
      <c r="E1657" s="24">
        <v>0</v>
      </c>
      <c r="F1657" s="48"/>
      <c r="G1657" s="48"/>
      <c r="H1657" s="1">
        <f t="shared" si="289"/>
        <v>-4.8166585280839715</v>
      </c>
      <c r="I1657" s="1">
        <f t="shared" si="282"/>
        <v>-11.03371722310025</v>
      </c>
      <c r="J1657" s="4">
        <f>B1657+('PV model'!$B$3/15)+(I1657/60)</f>
        <v>19.539438046281663</v>
      </c>
      <c r="K1657" s="2">
        <f t="shared" si="283"/>
        <v>-113.09157069422496</v>
      </c>
      <c r="L1657" s="2">
        <f>DEGREES(ASIN((((COS(RADIANS('PV model'!$B$2))*COS(RADIANS(H1657))*COS(RADIANS(K1657)))+(SIN(RADIANS('PV model'!$B$2))*SIN(RADIANS(H1657)))))))</f>
        <v>-16.891539276295763</v>
      </c>
      <c r="M1657" s="3">
        <f t="shared" si="279"/>
        <v>0</v>
      </c>
      <c r="N1657" s="2">
        <f t="shared" si="284"/>
        <v>-73.327519897649282</v>
      </c>
      <c r="O1657" s="2">
        <f>IF('PV model'!$B$2&gt;0, 180-N1657,IF('PV model'!$B$2&lt;0,0-N1657,N1657))</f>
        <v>253.32751989764927</v>
      </c>
      <c r="P1657" s="2">
        <f>ABS(O1657-'PV model'!$B$5)</f>
        <v>48.327519897649267</v>
      </c>
      <c r="Q1657" s="3">
        <f t="shared" si="280"/>
        <v>106.89153927629576</v>
      </c>
      <c r="R1657" s="3">
        <f t="shared" si="285"/>
        <v>0</v>
      </c>
      <c r="S1657" s="3">
        <f t="shared" si="281"/>
        <v>0</v>
      </c>
      <c r="T1657" s="3">
        <f>(0.5*(1-COS(RADIANS(90-$X$3)))*(D1657+E1657)*'PV model'!$B$4)</f>
        <v>0</v>
      </c>
      <c r="U1657" s="3">
        <f t="shared" si="286"/>
        <v>0</v>
      </c>
      <c r="V1657" s="3">
        <f>('PV model'!$B$13*(U1657/1000)*(1-'PV model'!$B$14*((20+C1657)-25))*'PV model'!$B$10)/'PV model'!$B$12</f>
        <v>0</v>
      </c>
    </row>
    <row r="1658" spans="1:22" x14ac:dyDescent="0.2">
      <c r="A1658" s="10">
        <f t="shared" si="287"/>
        <v>69</v>
      </c>
      <c r="B1658" s="10">
        <f t="shared" si="288"/>
        <v>21</v>
      </c>
      <c r="C1658" s="23">
        <v>1.4</v>
      </c>
      <c r="D1658" s="24">
        <v>0</v>
      </c>
      <c r="E1658" s="24">
        <v>0</v>
      </c>
      <c r="F1658" s="48"/>
      <c r="G1658" s="48"/>
      <c r="H1658" s="1">
        <f t="shared" si="289"/>
        <v>-4.8166585280839715</v>
      </c>
      <c r="I1658" s="1">
        <f t="shared" si="282"/>
        <v>-11.03371722310025</v>
      </c>
      <c r="J1658" s="4">
        <f>B1658+('PV model'!$B$3/15)+(I1658/60)</f>
        <v>20.539438046281663</v>
      </c>
      <c r="K1658" s="2">
        <f t="shared" si="283"/>
        <v>-128.09157069422494</v>
      </c>
      <c r="L1658" s="2">
        <f>DEGREES(ASIN((((COS(RADIANS('PV model'!$B$2))*COS(RADIANS(H1658))*COS(RADIANS(K1658)))+(SIN(RADIANS('PV model'!$B$2))*SIN(RADIANS(H1658)))))))</f>
        <v>-24.670121703146297</v>
      </c>
      <c r="M1658" s="3">
        <f t="shared" si="279"/>
        <v>0</v>
      </c>
      <c r="N1658" s="2">
        <f t="shared" si="284"/>
        <v>-59.657093993858176</v>
      </c>
      <c r="O1658" s="2">
        <f>IF('PV model'!$B$2&gt;0, 180-N1658,IF('PV model'!$B$2&lt;0,0-N1658,N1658))</f>
        <v>239.65709399385818</v>
      </c>
      <c r="P1658" s="2">
        <f>ABS(O1658-'PV model'!$B$5)</f>
        <v>34.657093993858183</v>
      </c>
      <c r="Q1658" s="3">
        <f t="shared" si="280"/>
        <v>114.67012170314631</v>
      </c>
      <c r="R1658" s="3">
        <f t="shared" si="285"/>
        <v>0</v>
      </c>
      <c r="S1658" s="3">
        <f t="shared" si="281"/>
        <v>0</v>
      </c>
      <c r="T1658" s="3">
        <f>(0.5*(1-COS(RADIANS(90-$X$3)))*(D1658+E1658)*'PV model'!$B$4)</f>
        <v>0</v>
      </c>
      <c r="U1658" s="3">
        <f t="shared" si="286"/>
        <v>0</v>
      </c>
      <c r="V1658" s="3">
        <f>('PV model'!$B$13*(U1658/1000)*(1-'PV model'!$B$14*((20+C1658)-25))*'PV model'!$B$10)/'PV model'!$B$12</f>
        <v>0</v>
      </c>
    </row>
    <row r="1659" spans="1:22" x14ac:dyDescent="0.2">
      <c r="A1659" s="10">
        <f t="shared" si="287"/>
        <v>69</v>
      </c>
      <c r="B1659" s="10">
        <f t="shared" si="288"/>
        <v>22</v>
      </c>
      <c r="C1659" s="23">
        <v>7.4</v>
      </c>
      <c r="D1659" s="24">
        <v>0</v>
      </c>
      <c r="E1659" s="24">
        <v>0</v>
      </c>
      <c r="F1659" s="48"/>
      <c r="G1659" s="48"/>
      <c r="H1659" s="1">
        <f t="shared" si="289"/>
        <v>-4.8166585280839715</v>
      </c>
      <c r="I1659" s="1">
        <f t="shared" si="282"/>
        <v>-11.03371722310025</v>
      </c>
      <c r="J1659" s="4">
        <f>B1659+('PV model'!$B$3/15)+(I1659/60)</f>
        <v>21.539438046281663</v>
      </c>
      <c r="K1659" s="2">
        <f t="shared" si="283"/>
        <v>-143.09157069422494</v>
      </c>
      <c r="L1659" s="2">
        <f>DEGREES(ASIN((((COS(RADIANS('PV model'!$B$2))*COS(RADIANS(H1659))*COS(RADIANS(K1659)))+(SIN(RADIANS('PV model'!$B$2))*SIN(RADIANS(H1659)))))))</f>
        <v>-31.365581911500289</v>
      </c>
      <c r="M1659" s="3">
        <f t="shared" si="279"/>
        <v>0</v>
      </c>
      <c r="N1659" s="2">
        <f t="shared" si="284"/>
        <v>-44.493992483836642</v>
      </c>
      <c r="O1659" s="2">
        <f>IF('PV model'!$B$2&gt;0, 180-N1659,IF('PV model'!$B$2&lt;0,0-N1659,N1659))</f>
        <v>224.49399248383665</v>
      </c>
      <c r="P1659" s="2">
        <f>ABS(O1659-'PV model'!$B$5)</f>
        <v>19.493992483836649</v>
      </c>
      <c r="Q1659" s="3">
        <f t="shared" si="280"/>
        <v>121.3655819115003</v>
      </c>
      <c r="R1659" s="3">
        <f t="shared" si="285"/>
        <v>0</v>
      </c>
      <c r="S1659" s="3">
        <f t="shared" si="281"/>
        <v>0</v>
      </c>
      <c r="T1659" s="3">
        <f>(0.5*(1-COS(RADIANS(90-$X$3)))*(D1659+E1659)*'PV model'!$B$4)</f>
        <v>0</v>
      </c>
      <c r="U1659" s="3">
        <f t="shared" si="286"/>
        <v>0</v>
      </c>
      <c r="V1659" s="3">
        <f>('PV model'!$B$13*(U1659/1000)*(1-'PV model'!$B$14*((20+C1659)-25))*'PV model'!$B$10)/'PV model'!$B$12</f>
        <v>0</v>
      </c>
    </row>
    <row r="1660" spans="1:22" x14ac:dyDescent="0.2">
      <c r="A1660" s="10">
        <f t="shared" si="287"/>
        <v>69</v>
      </c>
      <c r="B1660" s="10">
        <f t="shared" si="288"/>
        <v>23</v>
      </c>
      <c r="C1660" s="23">
        <v>7</v>
      </c>
      <c r="D1660" s="24">
        <v>0</v>
      </c>
      <c r="E1660" s="24">
        <v>0</v>
      </c>
      <c r="F1660" s="48"/>
      <c r="G1660" s="48"/>
      <c r="H1660" s="1">
        <f t="shared" si="289"/>
        <v>-4.8166585280839715</v>
      </c>
      <c r="I1660" s="1">
        <f t="shared" si="282"/>
        <v>-11.03371722310025</v>
      </c>
      <c r="J1660" s="4">
        <f>B1660+('PV model'!$B$3/15)+(I1660/60)</f>
        <v>22.539438046281663</v>
      </c>
      <c r="K1660" s="2">
        <f t="shared" si="283"/>
        <v>-158.09157069422494</v>
      </c>
      <c r="L1660" s="2">
        <f>DEGREES(ASIN((((COS(RADIANS('PV model'!$B$2))*COS(RADIANS(H1660))*COS(RADIANS(K1660)))+(SIN(RADIANS('PV model'!$B$2))*SIN(RADIANS(H1660)))))))</f>
        <v>-36.359174066545187</v>
      </c>
      <c r="M1660" s="3">
        <f t="shared" si="279"/>
        <v>0</v>
      </c>
      <c r="N1660" s="2">
        <f t="shared" si="284"/>
        <v>-27.496217579798483</v>
      </c>
      <c r="O1660" s="2">
        <f>IF('PV model'!$B$2&gt;0, 180-N1660,IF('PV model'!$B$2&lt;0,0-N1660,N1660))</f>
        <v>207.4962175797985</v>
      </c>
      <c r="P1660" s="2">
        <f>ABS(O1660-'PV model'!$B$5)</f>
        <v>2.4962175797984969</v>
      </c>
      <c r="Q1660" s="3">
        <f t="shared" si="280"/>
        <v>126.35917406654519</v>
      </c>
      <c r="R1660" s="3">
        <f t="shared" si="285"/>
        <v>0</v>
      </c>
      <c r="S1660" s="3">
        <f t="shared" si="281"/>
        <v>0</v>
      </c>
      <c r="T1660" s="3">
        <f>(0.5*(1-COS(RADIANS(90-$X$3)))*(D1660+E1660)*'PV model'!$B$4)</f>
        <v>0</v>
      </c>
      <c r="U1660" s="3">
        <f t="shared" si="286"/>
        <v>0</v>
      </c>
      <c r="V1660" s="3">
        <f>('PV model'!$B$13*(U1660/1000)*(1-'PV model'!$B$14*((20+C1660)-25))*'PV model'!$B$10)/'PV model'!$B$12</f>
        <v>0</v>
      </c>
    </row>
    <row r="1661" spans="1:22" x14ac:dyDescent="0.2">
      <c r="A1661" s="10">
        <f t="shared" si="287"/>
        <v>69</v>
      </c>
      <c r="B1661" s="10">
        <f t="shared" si="288"/>
        <v>24</v>
      </c>
      <c r="C1661" s="23">
        <v>7.5</v>
      </c>
      <c r="D1661" s="24">
        <v>0</v>
      </c>
      <c r="E1661" s="24">
        <v>0</v>
      </c>
      <c r="F1661" s="48"/>
      <c r="G1661" s="48"/>
      <c r="H1661" s="1">
        <f t="shared" si="289"/>
        <v>-4.8166585280839715</v>
      </c>
      <c r="I1661" s="1">
        <f t="shared" si="282"/>
        <v>-11.03371722310025</v>
      </c>
      <c r="J1661" s="4">
        <f>B1661+('PV model'!$B$3/15)+(I1661/60)</f>
        <v>23.539438046281663</v>
      </c>
      <c r="K1661" s="2">
        <f t="shared" si="283"/>
        <v>-173.09157069422494</v>
      </c>
      <c r="L1661" s="2">
        <f>DEGREES(ASIN((((COS(RADIANS('PV model'!$B$2))*COS(RADIANS(H1661))*COS(RADIANS(K1661)))+(SIN(RADIANS('PV model'!$B$2))*SIN(RADIANS(H1661)))))))</f>
        <v>-39.013837110257597</v>
      </c>
      <c r="M1661" s="3">
        <f t="shared" si="279"/>
        <v>0</v>
      </c>
      <c r="N1661" s="2">
        <f t="shared" si="284"/>
        <v>-8.8738082979224284</v>
      </c>
      <c r="O1661" s="2">
        <f>IF('PV model'!$B$2&gt;0, 180-N1661,IF('PV model'!$B$2&lt;0,0-N1661,N1661))</f>
        <v>188.87380829792244</v>
      </c>
      <c r="P1661" s="2">
        <f>ABS(O1661-'PV model'!$B$5)</f>
        <v>16.126191702077563</v>
      </c>
      <c r="Q1661" s="3">
        <f t="shared" si="280"/>
        <v>129.01383711025758</v>
      </c>
      <c r="R1661" s="3">
        <f t="shared" si="285"/>
        <v>0</v>
      </c>
      <c r="S1661" s="3">
        <f t="shared" si="281"/>
        <v>0</v>
      </c>
      <c r="T1661" s="3">
        <f>(0.5*(1-COS(RADIANS(90-$X$3)))*(D1661+E1661)*'PV model'!$B$4)</f>
        <v>0</v>
      </c>
      <c r="U1661" s="3">
        <f t="shared" si="286"/>
        <v>0</v>
      </c>
      <c r="V1661" s="3">
        <f>('PV model'!$B$13*(U1661/1000)*(1-'PV model'!$B$14*((20+C1661)-25))*'PV model'!$B$10)/'PV model'!$B$12</f>
        <v>0</v>
      </c>
    </row>
    <row r="1662" spans="1:22" x14ac:dyDescent="0.2">
      <c r="A1662" s="10">
        <f t="shared" si="287"/>
        <v>70</v>
      </c>
      <c r="B1662" s="10">
        <f t="shared" si="288"/>
        <v>1</v>
      </c>
      <c r="C1662" s="23">
        <v>7.5</v>
      </c>
      <c r="D1662" s="24">
        <v>0</v>
      </c>
      <c r="E1662" s="24">
        <v>0</v>
      </c>
      <c r="F1662" s="48"/>
      <c r="G1662" s="48"/>
      <c r="H1662" s="1">
        <f t="shared" si="289"/>
        <v>-4.4206351681526987</v>
      </c>
      <c r="I1662" s="1">
        <f t="shared" si="282"/>
        <v>-10.7705185491671</v>
      </c>
      <c r="J1662" s="4">
        <f>B1662+('PV model'!$B$3/15)+(I1662/60)</f>
        <v>0.54382469084721508</v>
      </c>
      <c r="K1662" s="2">
        <f t="shared" si="283"/>
        <v>171.84262963729176</v>
      </c>
      <c r="L1662" s="2">
        <f>DEGREES(ASIN((((COS(RADIANS('PV model'!$B$2))*COS(RADIANS(H1662))*COS(RADIANS(K1662)))+(SIN(RADIANS('PV model'!$B$2))*SIN(RADIANS(H1662)))))))</f>
        <v>-38.50108792638671</v>
      </c>
      <c r="M1662" s="3">
        <f t="shared" si="279"/>
        <v>0</v>
      </c>
      <c r="N1662" s="2">
        <f t="shared" si="284"/>
        <v>10.414643982824696</v>
      </c>
      <c r="O1662" s="2">
        <f>IF('PV model'!$B$2&gt;0, 180-N1662,IF('PV model'!$B$2&lt;0,0-N1662,N1662))</f>
        <v>169.58535601717531</v>
      </c>
      <c r="P1662" s="2">
        <f>ABS(O1662-'PV model'!$B$5)</f>
        <v>35.414643982824686</v>
      </c>
      <c r="Q1662" s="3">
        <f t="shared" si="280"/>
        <v>128.50108792638673</v>
      </c>
      <c r="R1662" s="3">
        <f t="shared" si="285"/>
        <v>0</v>
      </c>
      <c r="S1662" s="3">
        <f t="shared" si="281"/>
        <v>0</v>
      </c>
      <c r="T1662" s="3">
        <f>(0.5*(1-COS(RADIANS(90-$X$3)))*(D1662+E1662)*'PV model'!$B$4)</f>
        <v>0</v>
      </c>
      <c r="U1662" s="3">
        <f t="shared" si="286"/>
        <v>0</v>
      </c>
      <c r="V1662" s="3">
        <f>('PV model'!$B$13*(U1662/1000)*(1-'PV model'!$B$14*((20+C1662)-25))*'PV model'!$B$10)/'PV model'!$B$12</f>
        <v>0</v>
      </c>
    </row>
    <row r="1663" spans="1:22" x14ac:dyDescent="0.2">
      <c r="A1663" s="10">
        <f t="shared" si="287"/>
        <v>70</v>
      </c>
      <c r="B1663" s="10">
        <f t="shared" si="288"/>
        <v>2</v>
      </c>
      <c r="C1663" s="23">
        <v>7.4</v>
      </c>
      <c r="D1663" s="24">
        <v>0</v>
      </c>
      <c r="E1663" s="24">
        <v>0</v>
      </c>
      <c r="F1663" s="48"/>
      <c r="G1663" s="48"/>
      <c r="H1663" s="1">
        <f t="shared" si="289"/>
        <v>-4.4206351681526987</v>
      </c>
      <c r="I1663" s="1">
        <f t="shared" si="282"/>
        <v>-10.7705185491671</v>
      </c>
      <c r="J1663" s="4">
        <f>B1663+('PV model'!$B$3/15)+(I1663/60)</f>
        <v>1.5438246908472151</v>
      </c>
      <c r="K1663" s="2">
        <f t="shared" si="283"/>
        <v>156.84262963729176</v>
      </c>
      <c r="L1663" s="2">
        <f>DEGREES(ASIN((((COS(RADIANS('PV model'!$B$2))*COS(RADIANS(H1663))*COS(RADIANS(K1663)))+(SIN(RADIANS('PV model'!$B$2))*SIN(RADIANS(H1663)))))))</f>
        <v>-35.643681071816594</v>
      </c>
      <c r="M1663" s="3">
        <f t="shared" si="279"/>
        <v>0</v>
      </c>
      <c r="N1663" s="2">
        <f t="shared" si="284"/>
        <v>28.847291192168807</v>
      </c>
      <c r="O1663" s="2">
        <f>IF('PV model'!$B$2&gt;0, 180-N1663,IF('PV model'!$B$2&lt;0,0-N1663,N1663))</f>
        <v>151.1527088078312</v>
      </c>
      <c r="P1663" s="2">
        <f>ABS(O1663-'PV model'!$B$5)</f>
        <v>53.847291192168797</v>
      </c>
      <c r="Q1663" s="3">
        <f t="shared" si="280"/>
        <v>125.64368107181659</v>
      </c>
      <c r="R1663" s="3">
        <f t="shared" si="285"/>
        <v>0</v>
      </c>
      <c r="S1663" s="3">
        <f t="shared" si="281"/>
        <v>0</v>
      </c>
      <c r="T1663" s="3">
        <f>(0.5*(1-COS(RADIANS(90-$X$3)))*(D1663+E1663)*'PV model'!$B$4)</f>
        <v>0</v>
      </c>
      <c r="U1663" s="3">
        <f t="shared" si="286"/>
        <v>0</v>
      </c>
      <c r="V1663" s="3">
        <f>('PV model'!$B$13*(U1663/1000)*(1-'PV model'!$B$14*((20+C1663)-25))*'PV model'!$B$10)/'PV model'!$B$12</f>
        <v>0</v>
      </c>
    </row>
    <row r="1664" spans="1:22" x14ac:dyDescent="0.2">
      <c r="A1664" s="10">
        <f t="shared" si="287"/>
        <v>70</v>
      </c>
      <c r="B1664" s="10">
        <f t="shared" si="288"/>
        <v>3</v>
      </c>
      <c r="C1664" s="23">
        <v>7.4</v>
      </c>
      <c r="D1664" s="24">
        <v>0</v>
      </c>
      <c r="E1664" s="24">
        <v>0</v>
      </c>
      <c r="F1664" s="48"/>
      <c r="G1664" s="48"/>
      <c r="H1664" s="1">
        <f t="shared" si="289"/>
        <v>-4.4206351681526987</v>
      </c>
      <c r="I1664" s="1">
        <f t="shared" si="282"/>
        <v>-10.7705185491671</v>
      </c>
      <c r="J1664" s="4">
        <f>B1664+('PV model'!$B$3/15)+(I1664/60)</f>
        <v>2.5438246908472149</v>
      </c>
      <c r="K1664" s="2">
        <f t="shared" si="283"/>
        <v>141.84262963729176</v>
      </c>
      <c r="L1664" s="2">
        <f>DEGREES(ASIN((((COS(RADIANS('PV model'!$B$2))*COS(RADIANS(H1664))*COS(RADIANS(K1664)))+(SIN(RADIANS('PV model'!$B$2))*SIN(RADIANS(H1664)))))))</f>
        <v>-30.502227515050482</v>
      </c>
      <c r="M1664" s="3">
        <f t="shared" si="279"/>
        <v>0</v>
      </c>
      <c r="N1664" s="2">
        <f t="shared" si="284"/>
        <v>45.636997345784778</v>
      </c>
      <c r="O1664" s="2">
        <f>IF('PV model'!$B$2&gt;0, 180-N1664,IF('PV model'!$B$2&lt;0,0-N1664,N1664))</f>
        <v>134.36300265421522</v>
      </c>
      <c r="P1664" s="2">
        <f>ABS(O1664-'PV model'!$B$5)</f>
        <v>70.636997345784778</v>
      </c>
      <c r="Q1664" s="3">
        <f t="shared" si="280"/>
        <v>120.50222751505049</v>
      </c>
      <c r="R1664" s="3">
        <f t="shared" si="285"/>
        <v>0</v>
      </c>
      <c r="S1664" s="3">
        <f t="shared" si="281"/>
        <v>0</v>
      </c>
      <c r="T1664" s="3">
        <f>(0.5*(1-COS(RADIANS(90-$X$3)))*(D1664+E1664)*'PV model'!$B$4)</f>
        <v>0</v>
      </c>
      <c r="U1664" s="3">
        <f t="shared" si="286"/>
        <v>0</v>
      </c>
      <c r="V1664" s="3">
        <f>('PV model'!$B$13*(U1664/1000)*(1-'PV model'!$B$14*((20+C1664)-25))*'PV model'!$B$10)/'PV model'!$B$12</f>
        <v>0</v>
      </c>
    </row>
    <row r="1665" spans="1:22" x14ac:dyDescent="0.2">
      <c r="A1665" s="10">
        <f t="shared" si="287"/>
        <v>70</v>
      </c>
      <c r="B1665" s="10">
        <f t="shared" si="288"/>
        <v>4</v>
      </c>
      <c r="C1665" s="23">
        <v>7.4</v>
      </c>
      <c r="D1665" s="24">
        <v>0</v>
      </c>
      <c r="E1665" s="24">
        <v>0</v>
      </c>
      <c r="F1665" s="48"/>
      <c r="G1665" s="48"/>
      <c r="H1665" s="1">
        <f t="shared" si="289"/>
        <v>-4.4206351681526987</v>
      </c>
      <c r="I1665" s="1">
        <f t="shared" si="282"/>
        <v>-10.7705185491671</v>
      </c>
      <c r="J1665" s="4">
        <f>B1665+('PV model'!$B$3/15)+(I1665/60)</f>
        <v>3.5438246908472149</v>
      </c>
      <c r="K1665" s="2">
        <f t="shared" si="283"/>
        <v>126.84262963729178</v>
      </c>
      <c r="L1665" s="2">
        <f>DEGREES(ASIN((((COS(RADIANS('PV model'!$B$2))*COS(RADIANS(H1665))*COS(RADIANS(K1665)))+(SIN(RADIANS('PV model'!$B$2))*SIN(RADIANS(H1665)))))))</f>
        <v>-23.712014262750952</v>
      </c>
      <c r="M1665" s="3">
        <f t="shared" si="279"/>
        <v>0</v>
      </c>
      <c r="N1665" s="2">
        <f t="shared" si="284"/>
        <v>60.630635057387153</v>
      </c>
      <c r="O1665" s="2">
        <f>IF('PV model'!$B$2&gt;0, 180-N1665,IF('PV model'!$B$2&lt;0,0-N1665,N1665))</f>
        <v>119.36936494261285</v>
      </c>
      <c r="P1665" s="2">
        <f>ABS(O1665-'PV model'!$B$5)</f>
        <v>85.630635057387153</v>
      </c>
      <c r="Q1665" s="3">
        <f t="shared" si="280"/>
        <v>113.71201426275096</v>
      </c>
      <c r="R1665" s="3">
        <f t="shared" si="285"/>
        <v>0</v>
      </c>
      <c r="S1665" s="3">
        <f t="shared" si="281"/>
        <v>0</v>
      </c>
      <c r="T1665" s="3">
        <f>(0.5*(1-COS(RADIANS(90-$X$3)))*(D1665+E1665)*'PV model'!$B$4)</f>
        <v>0</v>
      </c>
      <c r="U1665" s="3">
        <f t="shared" si="286"/>
        <v>0</v>
      </c>
      <c r="V1665" s="3">
        <f>('PV model'!$B$13*(U1665/1000)*(1-'PV model'!$B$14*((20+C1665)-25))*'PV model'!$B$10)/'PV model'!$B$12</f>
        <v>0</v>
      </c>
    </row>
    <row r="1666" spans="1:22" x14ac:dyDescent="0.2">
      <c r="A1666" s="10">
        <f t="shared" si="287"/>
        <v>70</v>
      </c>
      <c r="B1666" s="10">
        <f t="shared" si="288"/>
        <v>5</v>
      </c>
      <c r="C1666" s="23">
        <v>7</v>
      </c>
      <c r="D1666" s="24">
        <v>0</v>
      </c>
      <c r="E1666" s="24">
        <v>0</v>
      </c>
      <c r="F1666" s="48"/>
      <c r="G1666" s="48"/>
      <c r="H1666" s="1">
        <f t="shared" si="289"/>
        <v>-4.4206351681526987</v>
      </c>
      <c r="I1666" s="1">
        <f t="shared" si="282"/>
        <v>-10.7705185491671</v>
      </c>
      <c r="J1666" s="4">
        <f>B1666+('PV model'!$B$3/15)+(I1666/60)</f>
        <v>4.5438246908472149</v>
      </c>
      <c r="K1666" s="2">
        <f t="shared" si="283"/>
        <v>111.84262963729178</v>
      </c>
      <c r="L1666" s="2">
        <f>DEGREES(ASIN((((COS(RADIANS('PV model'!$B$2))*COS(RADIANS(H1666))*COS(RADIANS(K1666)))+(SIN(RADIANS('PV model'!$B$2))*SIN(RADIANS(H1666)))))))</f>
        <v>-15.880473966168815</v>
      </c>
      <c r="M1666" s="3">
        <f t="shared" si="279"/>
        <v>0</v>
      </c>
      <c r="N1666" s="2">
        <f t="shared" si="284"/>
        <v>74.189789930443879</v>
      </c>
      <c r="O1666" s="2">
        <f>IF('PV model'!$B$2&gt;0, 180-N1666,IF('PV model'!$B$2&lt;0,0-N1666,N1666))</f>
        <v>105.81021006955612</v>
      </c>
      <c r="P1666" s="2">
        <f>ABS(O1666-'PV model'!$B$5)</f>
        <v>99.189789930443879</v>
      </c>
      <c r="Q1666" s="3">
        <f t="shared" si="280"/>
        <v>105.88047396616882</v>
      </c>
      <c r="R1666" s="3">
        <f t="shared" si="285"/>
        <v>0</v>
      </c>
      <c r="S1666" s="3">
        <f t="shared" si="281"/>
        <v>0</v>
      </c>
      <c r="T1666" s="3">
        <f>(0.5*(1-COS(RADIANS(90-$X$3)))*(D1666+E1666)*'PV model'!$B$4)</f>
        <v>0</v>
      </c>
      <c r="U1666" s="3">
        <f t="shared" si="286"/>
        <v>0</v>
      </c>
      <c r="V1666" s="3">
        <f>('PV model'!$B$13*(U1666/1000)*(1-'PV model'!$B$14*((20+C1666)-25))*'PV model'!$B$10)/'PV model'!$B$12</f>
        <v>0</v>
      </c>
    </row>
    <row r="1667" spans="1:22" x14ac:dyDescent="0.2">
      <c r="A1667" s="10">
        <f t="shared" si="287"/>
        <v>70</v>
      </c>
      <c r="B1667" s="10">
        <f t="shared" si="288"/>
        <v>6</v>
      </c>
      <c r="C1667" s="23">
        <v>7</v>
      </c>
      <c r="D1667" s="24">
        <v>0</v>
      </c>
      <c r="E1667" s="24">
        <v>0</v>
      </c>
      <c r="F1667" s="48"/>
      <c r="G1667" s="48"/>
      <c r="H1667" s="1">
        <f t="shared" si="289"/>
        <v>-4.4206351681526987</v>
      </c>
      <c r="I1667" s="1">
        <f t="shared" si="282"/>
        <v>-10.7705185491671</v>
      </c>
      <c r="J1667" s="4">
        <f>B1667+('PV model'!$B$3/15)+(I1667/60)</f>
        <v>5.5438246908472149</v>
      </c>
      <c r="K1667" s="2">
        <f t="shared" si="283"/>
        <v>96.842629637291779</v>
      </c>
      <c r="L1667" s="2">
        <f>DEGREES(ASIN((((COS(RADIANS('PV model'!$B$2))*COS(RADIANS(H1667))*COS(RADIANS(K1667)))+(SIN(RADIANS('PV model'!$B$2))*SIN(RADIANS(H1667)))))))</f>
        <v>-7.5160847949081093</v>
      </c>
      <c r="M1667" s="3">
        <f t="shared" si="279"/>
        <v>0</v>
      </c>
      <c r="N1667" s="2">
        <f t="shared" si="284"/>
        <v>86.863835736145475</v>
      </c>
      <c r="O1667" s="2">
        <f>IF('PV model'!$B$2&gt;0, 180-N1667,IF('PV model'!$B$2&lt;0,0-N1667,N1667))</f>
        <v>93.136164263854525</v>
      </c>
      <c r="P1667" s="2">
        <f>ABS(O1667-'PV model'!$B$5)</f>
        <v>111.86383573614548</v>
      </c>
      <c r="Q1667" s="3">
        <f t="shared" si="280"/>
        <v>97.51608479490811</v>
      </c>
      <c r="R1667" s="3">
        <f t="shared" si="285"/>
        <v>0</v>
      </c>
      <c r="S1667" s="3">
        <f t="shared" si="281"/>
        <v>0</v>
      </c>
      <c r="T1667" s="3">
        <f>(0.5*(1-COS(RADIANS(90-$X$3)))*(D1667+E1667)*'PV model'!$B$4)</f>
        <v>0</v>
      </c>
      <c r="U1667" s="3">
        <f t="shared" si="286"/>
        <v>0</v>
      </c>
      <c r="V1667" s="3">
        <f>('PV model'!$B$13*(U1667/1000)*(1-'PV model'!$B$14*((20+C1667)-25))*'PV model'!$B$10)/'PV model'!$B$12</f>
        <v>0</v>
      </c>
    </row>
    <row r="1668" spans="1:22" x14ac:dyDescent="0.2">
      <c r="A1668" s="10">
        <f t="shared" si="287"/>
        <v>70</v>
      </c>
      <c r="B1668" s="10">
        <f t="shared" si="288"/>
        <v>7</v>
      </c>
      <c r="C1668" s="23">
        <v>6.9</v>
      </c>
      <c r="D1668" s="24">
        <v>0</v>
      </c>
      <c r="E1668" s="24">
        <v>0</v>
      </c>
      <c r="F1668" s="48"/>
      <c r="G1668" s="48"/>
      <c r="H1668" s="1">
        <f t="shared" si="289"/>
        <v>-4.4206351681526987</v>
      </c>
      <c r="I1668" s="1">
        <f t="shared" si="282"/>
        <v>-10.7705185491671</v>
      </c>
      <c r="J1668" s="4">
        <f>B1668+('PV model'!$B$3/15)+(I1668/60)</f>
        <v>6.5438246908472149</v>
      </c>
      <c r="K1668" s="2">
        <f t="shared" si="283"/>
        <v>81.842629637291779</v>
      </c>
      <c r="L1668" s="2">
        <f>DEGREES(ASIN((((COS(RADIANS('PV model'!$B$2))*COS(RADIANS(H1668))*COS(RADIANS(K1668)))+(SIN(RADIANS('PV model'!$B$2))*SIN(RADIANS(H1668)))))))</f>
        <v>0.95158900228541154</v>
      </c>
      <c r="M1668" s="3">
        <f t="shared" si="279"/>
        <v>0.95158900228541154</v>
      </c>
      <c r="N1668" s="2">
        <f t="shared" si="284"/>
        <v>80.777486854469231</v>
      </c>
      <c r="O1668" s="2">
        <f>IF('PV model'!$B$2&gt;0, 180-N1668,IF('PV model'!$B$2&lt;0,0-N1668,N1668))</f>
        <v>99.222513145530769</v>
      </c>
      <c r="P1668" s="2">
        <f>ABS(O1668-'PV model'!$B$5)</f>
        <v>105.77748685446923</v>
      </c>
      <c r="Q1668" s="3">
        <f t="shared" si="280"/>
        <v>89.048410997714583</v>
      </c>
      <c r="R1668" s="3">
        <f t="shared" si="285"/>
        <v>0</v>
      </c>
      <c r="S1668" s="3">
        <f t="shared" si="281"/>
        <v>0</v>
      </c>
      <c r="T1668" s="3">
        <f>(0.5*(1-COS(RADIANS(90-$X$3)))*(D1668+E1668)*'PV model'!$B$4)</f>
        <v>0</v>
      </c>
      <c r="U1668" s="3">
        <f t="shared" si="286"/>
        <v>0</v>
      </c>
      <c r="V1668" s="3">
        <f>('PV model'!$B$13*(U1668/1000)*(1-'PV model'!$B$14*((20+C1668)-25))*'PV model'!$B$10)/'PV model'!$B$12</f>
        <v>0</v>
      </c>
    </row>
    <row r="1669" spans="1:22" x14ac:dyDescent="0.2">
      <c r="A1669" s="10">
        <f t="shared" si="287"/>
        <v>70</v>
      </c>
      <c r="B1669" s="10">
        <f t="shared" si="288"/>
        <v>8</v>
      </c>
      <c r="C1669" s="23">
        <v>6.8</v>
      </c>
      <c r="D1669" s="24">
        <v>0</v>
      </c>
      <c r="E1669" s="24">
        <v>10.584000000000001</v>
      </c>
      <c r="F1669" s="48"/>
      <c r="G1669" s="48"/>
      <c r="H1669" s="1">
        <f t="shared" si="289"/>
        <v>-4.4206351681526987</v>
      </c>
      <c r="I1669" s="1">
        <f t="shared" si="282"/>
        <v>-10.7705185491671</v>
      </c>
      <c r="J1669" s="4">
        <f>B1669+('PV model'!$B$3/15)+(I1669/60)</f>
        <v>7.5438246908472149</v>
      </c>
      <c r="K1669" s="2">
        <f t="shared" si="283"/>
        <v>66.842629637291779</v>
      </c>
      <c r="L1669" s="2">
        <f>DEGREES(ASIN((((COS(RADIANS('PV model'!$B$2))*COS(RADIANS(H1669))*COS(RADIANS(K1669)))+(SIN(RADIANS('PV model'!$B$2))*SIN(RADIANS(H1669)))))))</f>
        <v>9.1232657568752753</v>
      </c>
      <c r="M1669" s="3">
        <f t="shared" si="279"/>
        <v>9.1232657568752753</v>
      </c>
      <c r="N1669" s="2">
        <f t="shared" si="284"/>
        <v>68.192644828505152</v>
      </c>
      <c r="O1669" s="2">
        <f>IF('PV model'!$B$2&gt;0, 180-N1669,IF('PV model'!$B$2&lt;0,0-N1669,N1669))</f>
        <v>111.80735517149485</v>
      </c>
      <c r="P1669" s="2">
        <f>ABS(O1669-'PV model'!$B$5)</f>
        <v>93.192644828505152</v>
      </c>
      <c r="Q1669" s="3">
        <f t="shared" si="280"/>
        <v>80.87673424312473</v>
      </c>
      <c r="R1669" s="3">
        <f t="shared" si="285"/>
        <v>0</v>
      </c>
      <c r="S1669" s="3">
        <f t="shared" si="281"/>
        <v>10.584000000000001</v>
      </c>
      <c r="T1669" s="3">
        <f>(0.5*(1-COS(RADIANS(90-$X$3)))*(D1669+E1669)*'PV model'!$B$4)</f>
        <v>0</v>
      </c>
      <c r="U1669" s="3">
        <f t="shared" si="286"/>
        <v>10.584000000000001</v>
      </c>
      <c r="V1669" s="3">
        <f>('PV model'!$B$13*(U1669/1000)*(1-'PV model'!$B$14*((20+C1669)-25))*'PV model'!$B$10)/'PV model'!$B$12</f>
        <v>1.0503592081920001</v>
      </c>
    </row>
    <row r="1670" spans="1:22" x14ac:dyDescent="0.2">
      <c r="A1670" s="10">
        <f t="shared" si="287"/>
        <v>70</v>
      </c>
      <c r="B1670" s="10">
        <f t="shared" si="288"/>
        <v>9</v>
      </c>
      <c r="C1670" s="23">
        <v>6.9</v>
      </c>
      <c r="D1670" s="24">
        <v>0</v>
      </c>
      <c r="E1670" s="24">
        <v>42.336000000000006</v>
      </c>
      <c r="F1670" s="48"/>
      <c r="G1670" s="48"/>
      <c r="H1670" s="1">
        <f t="shared" si="289"/>
        <v>-4.4206351681526987</v>
      </c>
      <c r="I1670" s="1">
        <f t="shared" si="282"/>
        <v>-10.7705185491671</v>
      </c>
      <c r="J1670" s="4">
        <f>B1670+('PV model'!$B$3/15)+(I1670/60)</f>
        <v>8.5438246908472149</v>
      </c>
      <c r="K1670" s="2">
        <f t="shared" si="283"/>
        <v>51.842629637291779</v>
      </c>
      <c r="L1670" s="2">
        <f>DEGREES(ASIN((((COS(RADIANS('PV model'!$B$2))*COS(RADIANS(H1670))*COS(RADIANS(K1670)))+(SIN(RADIANS('PV model'!$B$2))*SIN(RADIANS(H1670)))))))</f>
        <v>16.581322667588442</v>
      </c>
      <c r="M1670" s="3">
        <f t="shared" ref="M1670:M1733" si="290">IF(L1670&gt;0, L1670, 0)</f>
        <v>16.581322667588442</v>
      </c>
      <c r="N1670" s="2">
        <f t="shared" si="284"/>
        <v>54.884412661971368</v>
      </c>
      <c r="O1670" s="2">
        <f>IF('PV model'!$B$2&gt;0, 180-N1670,IF('PV model'!$B$2&lt;0,0-N1670,N1670))</f>
        <v>125.11558733802863</v>
      </c>
      <c r="P1670" s="2">
        <f>ABS(O1670-'PV model'!$B$5)</f>
        <v>79.884412661971368</v>
      </c>
      <c r="Q1670" s="3">
        <f t="shared" ref="Q1670:Q1733" si="291">DEGREES(ACOS((SIN(RADIANS(L1670))*COS(RADIANS(90-$X$3))+COS(RADIANS(L1670))*COS(RADIANS(P1670))*SIN(RADIANS(90-$X$3)))))</f>
        <v>73.418677332411562</v>
      </c>
      <c r="R1670" s="3">
        <f t="shared" si="285"/>
        <v>0</v>
      </c>
      <c r="S1670" s="3">
        <f t="shared" ref="S1670:S1733" si="292">IF($Z$3=TRUE, IF(E1670=0,0,E1670*(0.5*(1+COS(RADIANS(90-$X$3))*(1+(1-(E1670^2/(D1670+E1670)^2))*(SIN(RADIANS(0.5*$X$3))^3)))*(1+(1-(E1670^2/(D1670+E1670)^2))*(COS(RADIANS(Q1670))^2)*(SIN(RADIANS(90-L1670))^3)))), IF(E1670=0,0,E1670*(0.5*(1+COS(RADIANS(90-$X$3))))))</f>
        <v>42.336000000000006</v>
      </c>
      <c r="T1670" s="3">
        <f>(0.5*(1-COS(RADIANS(90-$X$3)))*(D1670+E1670)*'PV model'!$B$4)</f>
        <v>0</v>
      </c>
      <c r="U1670" s="3">
        <f t="shared" si="286"/>
        <v>42.336000000000006</v>
      </c>
      <c r="V1670" s="3">
        <f>('PV model'!$B$13*(U1670/1000)*(1-'PV model'!$B$14*((20+C1670)-25))*'PV model'!$B$10)/'PV model'!$B$12</f>
        <v>4.1997440701440008</v>
      </c>
    </row>
    <row r="1671" spans="1:22" x14ac:dyDescent="0.2">
      <c r="A1671" s="10">
        <f t="shared" si="287"/>
        <v>70</v>
      </c>
      <c r="B1671" s="10">
        <f t="shared" si="288"/>
        <v>10</v>
      </c>
      <c r="C1671" s="23">
        <v>7.6</v>
      </c>
      <c r="D1671" s="24">
        <v>0</v>
      </c>
      <c r="E1671" s="24">
        <v>74.97</v>
      </c>
      <c r="F1671" s="48"/>
      <c r="G1671" s="48"/>
      <c r="H1671" s="1">
        <f t="shared" si="289"/>
        <v>-4.4206351681526987</v>
      </c>
      <c r="I1671" s="1">
        <f t="shared" ref="I1671:I1734" si="293">9.87*SIN(RADIANS(1.978*A1671-160.22))-7.53*COS(RADIANS(0.989*A1671-80.11))-1.5*SIN((RADIANS(0.989*A1671-80.11)))</f>
        <v>-10.7705185491671</v>
      </c>
      <c r="J1671" s="4">
        <f>B1671+('PV model'!$B$3/15)+(I1671/60)</f>
        <v>9.5438246908472149</v>
      </c>
      <c r="K1671" s="2">
        <f t="shared" ref="K1671:K1734" si="294">15*(12-J1671)</f>
        <v>36.842629637291779</v>
      </c>
      <c r="L1671" s="2">
        <f>DEGREES(ASIN((((COS(RADIANS('PV model'!$B$2))*COS(RADIANS(H1671))*COS(RADIANS(K1671)))+(SIN(RADIANS('PV model'!$B$2))*SIN(RADIANS(H1671)))))))</f>
        <v>22.855979224839643</v>
      </c>
      <c r="M1671" s="3">
        <f t="shared" si="290"/>
        <v>22.855979224839643</v>
      </c>
      <c r="N1671" s="2">
        <f t="shared" ref="N1671:N1734" si="295">DEGREES(ASIN((COS(RADIANS(H1671))*SIN(RADIANS(K1671)))/COS(RADIANS(L1671))))</f>
        <v>40.449266343801312</v>
      </c>
      <c r="O1671" s="2">
        <f>IF('PV model'!$B$2&gt;0, 180-N1671,IF('PV model'!$B$2&lt;0,0-N1671,N1671))</f>
        <v>139.5507336561987</v>
      </c>
      <c r="P1671" s="2">
        <f>ABS(O1671-'PV model'!$B$5)</f>
        <v>65.449266343801298</v>
      </c>
      <c r="Q1671" s="3">
        <f t="shared" si="291"/>
        <v>67.144020775160342</v>
      </c>
      <c r="R1671" s="3">
        <f t="shared" ref="R1671:R1734" si="296">IF(D1671=0,0,D1671*COS(RADIANS(Q1671))/SIN(RADIANS(L1671)))</f>
        <v>0</v>
      </c>
      <c r="S1671" s="3">
        <f t="shared" si="292"/>
        <v>74.97</v>
      </c>
      <c r="T1671" s="3">
        <f>(0.5*(1-COS(RADIANS(90-$X$3)))*(D1671+E1671)*'PV model'!$B$4)</f>
        <v>0</v>
      </c>
      <c r="U1671" s="3">
        <f t="shared" ref="U1671:U1734" si="297">R1671+S1671+T1671</f>
        <v>74.97</v>
      </c>
      <c r="V1671" s="3">
        <f>('PV model'!$B$13*(U1671/1000)*(1-'PV model'!$B$14*((20+C1671)-25))*'PV model'!$B$10)/'PV model'!$B$12</f>
        <v>7.4160635875199992</v>
      </c>
    </row>
    <row r="1672" spans="1:22" x14ac:dyDescent="0.2">
      <c r="A1672" s="10">
        <f t="shared" ref="A1672:A1735" si="298">IF(B1672&gt;1,A1671,A1671+1)</f>
        <v>70</v>
      </c>
      <c r="B1672" s="10">
        <f t="shared" ref="B1672:B1735" si="299">IF(B1671&lt;24,B1671+1,1)</f>
        <v>11</v>
      </c>
      <c r="C1672" s="23">
        <v>7.9</v>
      </c>
      <c r="D1672" s="24">
        <v>0</v>
      </c>
      <c r="E1672" s="24">
        <v>102.31200000000001</v>
      </c>
      <c r="F1672" s="48"/>
      <c r="G1672" s="48"/>
      <c r="H1672" s="1">
        <f t="shared" ref="H1672:H1735" si="300">(23.465*SIN(RADIANS(280.1+0.9863*A1672)))</f>
        <v>-4.4206351681526987</v>
      </c>
      <c r="I1672" s="1">
        <f t="shared" si="293"/>
        <v>-10.7705185491671</v>
      </c>
      <c r="J1672" s="4">
        <f>B1672+('PV model'!$B$3/15)+(I1672/60)</f>
        <v>10.543824690847215</v>
      </c>
      <c r="K1672" s="2">
        <f t="shared" si="294"/>
        <v>21.842629637291779</v>
      </c>
      <c r="L1672" s="2">
        <f>DEGREES(ASIN((((COS(RADIANS('PV model'!$B$2))*COS(RADIANS(H1672))*COS(RADIANS(K1672)))+(SIN(RADIANS('PV model'!$B$2))*SIN(RADIANS(H1672)))))))</f>
        <v>27.429534298059135</v>
      </c>
      <c r="M1672" s="3">
        <f t="shared" si="290"/>
        <v>27.429534298059135</v>
      </c>
      <c r="N1672" s="2">
        <f t="shared" si="295"/>
        <v>24.704409477795686</v>
      </c>
      <c r="O1672" s="2">
        <f>IF('PV model'!$B$2&gt;0, 180-N1672,IF('PV model'!$B$2&lt;0,0-N1672,N1672))</f>
        <v>155.29559052220432</v>
      </c>
      <c r="P1672" s="2">
        <f>ABS(O1672-'PV model'!$B$5)</f>
        <v>49.704409477795679</v>
      </c>
      <c r="Q1672" s="3">
        <f t="shared" si="291"/>
        <v>62.570465701940869</v>
      </c>
      <c r="R1672" s="3">
        <f t="shared" si="296"/>
        <v>0</v>
      </c>
      <c r="S1672" s="3">
        <f t="shared" si="292"/>
        <v>102.31200000000001</v>
      </c>
      <c r="T1672" s="3">
        <f>(0.5*(1-COS(RADIANS(90-$X$3)))*(D1672+E1672)*'PV model'!$B$4)</f>
        <v>0</v>
      </c>
      <c r="U1672" s="3">
        <f t="shared" si="297"/>
        <v>102.31200000000001</v>
      </c>
      <c r="V1672" s="3">
        <f>('PV model'!$B$13*(U1672/1000)*(1-'PV model'!$B$14*((20+C1672)-25))*'PV model'!$B$10)/'PV model'!$B$12</f>
        <v>10.108473072768001</v>
      </c>
    </row>
    <row r="1673" spans="1:22" x14ac:dyDescent="0.2">
      <c r="A1673" s="10">
        <f t="shared" si="298"/>
        <v>70</v>
      </c>
      <c r="B1673" s="10">
        <f t="shared" si="299"/>
        <v>12</v>
      </c>
      <c r="C1673" s="23">
        <v>8.5</v>
      </c>
      <c r="D1673" s="24">
        <v>0</v>
      </c>
      <c r="E1673" s="24">
        <v>119.952</v>
      </c>
      <c r="F1673" s="48"/>
      <c r="G1673" s="48"/>
      <c r="H1673" s="1">
        <f t="shared" si="300"/>
        <v>-4.4206351681526987</v>
      </c>
      <c r="I1673" s="1">
        <f t="shared" si="293"/>
        <v>-10.7705185491671</v>
      </c>
      <c r="J1673" s="4">
        <f>B1673+('PV model'!$B$3/15)+(I1673/60)</f>
        <v>11.543824690847215</v>
      </c>
      <c r="K1673" s="2">
        <f t="shared" si="294"/>
        <v>6.8426296372917772</v>
      </c>
      <c r="L1673" s="2">
        <f>DEGREES(ASIN((((COS(RADIANS('PV model'!$B$2))*COS(RADIANS(H1673))*COS(RADIANS(K1673)))+(SIN(RADIANS('PV model'!$B$2))*SIN(RADIANS(H1673)))))))</f>
        <v>29.813386269721459</v>
      </c>
      <c r="M1673" s="3">
        <f t="shared" si="290"/>
        <v>29.813386269721459</v>
      </c>
      <c r="N1673" s="2">
        <f t="shared" si="295"/>
        <v>7.8689750087627726</v>
      </c>
      <c r="O1673" s="2">
        <f>IF('PV model'!$B$2&gt;0, 180-N1673,IF('PV model'!$B$2&lt;0,0-N1673,N1673))</f>
        <v>172.13102499123724</v>
      </c>
      <c r="P1673" s="2">
        <f>ABS(O1673-'PV model'!$B$5)</f>
        <v>32.86897500876276</v>
      </c>
      <c r="Q1673" s="3">
        <f t="shared" si="291"/>
        <v>60.186613730278545</v>
      </c>
      <c r="R1673" s="3">
        <f t="shared" si="296"/>
        <v>0</v>
      </c>
      <c r="S1673" s="3">
        <f t="shared" si="292"/>
        <v>119.952</v>
      </c>
      <c r="T1673" s="3">
        <f>(0.5*(1-COS(RADIANS(90-$X$3)))*(D1673+E1673)*'PV model'!$B$4)</f>
        <v>0</v>
      </c>
      <c r="U1673" s="3">
        <f t="shared" si="297"/>
        <v>119.952</v>
      </c>
      <c r="V1673" s="3">
        <f>('PV model'!$B$13*(U1673/1000)*(1-'PV model'!$B$14*((20+C1673)-25))*'PV model'!$B$10)/'PV model'!$B$12</f>
        <v>11.822536293120001</v>
      </c>
    </row>
    <row r="1674" spans="1:22" x14ac:dyDescent="0.2">
      <c r="A1674" s="10">
        <f t="shared" si="298"/>
        <v>70</v>
      </c>
      <c r="B1674" s="10">
        <f t="shared" si="299"/>
        <v>13</v>
      </c>
      <c r="C1674" s="23">
        <v>8.4</v>
      </c>
      <c r="D1674" s="24">
        <v>0</v>
      </c>
      <c r="E1674" s="24">
        <v>127.00800000000001</v>
      </c>
      <c r="F1674" s="48"/>
      <c r="G1674" s="48"/>
      <c r="H1674" s="1">
        <f t="shared" si="300"/>
        <v>-4.4206351681526987</v>
      </c>
      <c r="I1674" s="1">
        <f t="shared" si="293"/>
        <v>-10.7705185491671</v>
      </c>
      <c r="J1674" s="4">
        <f>B1674+('PV model'!$B$3/15)+(I1674/60)</f>
        <v>12.543824690847215</v>
      </c>
      <c r="K1674" s="2">
        <f t="shared" si="294"/>
        <v>-8.1573703627082228</v>
      </c>
      <c r="L1674" s="2">
        <f>DEGREES(ASIN((((COS(RADIANS('PV model'!$B$2))*COS(RADIANS(H1674))*COS(RADIANS(K1674)))+(SIN(RADIANS('PV model'!$B$2))*SIN(RADIANS(H1674)))))))</f>
        <v>29.701757523999568</v>
      </c>
      <c r="M1674" s="3">
        <f t="shared" si="290"/>
        <v>29.701757523999568</v>
      </c>
      <c r="N1674" s="2">
        <f t="shared" si="295"/>
        <v>-9.3734413120242408</v>
      </c>
      <c r="O1674" s="2">
        <f>IF('PV model'!$B$2&gt;0, 180-N1674,IF('PV model'!$B$2&lt;0,0-N1674,N1674))</f>
        <v>189.37344131202423</v>
      </c>
      <c r="P1674" s="2">
        <f>ABS(O1674-'PV model'!$B$5)</f>
        <v>15.626558687975773</v>
      </c>
      <c r="Q1674" s="3">
        <f t="shared" si="291"/>
        <v>60.298242476000425</v>
      </c>
      <c r="R1674" s="3">
        <f t="shared" si="296"/>
        <v>0</v>
      </c>
      <c r="S1674" s="3">
        <f t="shared" si="292"/>
        <v>127.00800000000001</v>
      </c>
      <c r="T1674" s="3">
        <f>(0.5*(1-COS(RADIANS(90-$X$3)))*(D1674+E1674)*'PV model'!$B$4)</f>
        <v>0</v>
      </c>
      <c r="U1674" s="3">
        <f t="shared" si="297"/>
        <v>127.00800000000001</v>
      </c>
      <c r="V1674" s="3">
        <f>('PV model'!$B$13*(U1674/1000)*(1-'PV model'!$B$14*((20+C1674)-25))*'PV model'!$B$10)/'PV model'!$B$12</f>
        <v>12.523057892352</v>
      </c>
    </row>
    <row r="1675" spans="1:22" x14ac:dyDescent="0.2">
      <c r="A1675" s="10">
        <f t="shared" si="298"/>
        <v>70</v>
      </c>
      <c r="B1675" s="10">
        <f t="shared" si="299"/>
        <v>14</v>
      </c>
      <c r="C1675" s="23">
        <v>8.3000000000000007</v>
      </c>
      <c r="D1675" s="24">
        <v>0</v>
      </c>
      <c r="E1675" s="24">
        <v>120.83399999999999</v>
      </c>
      <c r="F1675" s="48"/>
      <c r="G1675" s="48"/>
      <c r="H1675" s="1">
        <f t="shared" si="300"/>
        <v>-4.4206351681526987</v>
      </c>
      <c r="I1675" s="1">
        <f t="shared" si="293"/>
        <v>-10.7705185491671</v>
      </c>
      <c r="J1675" s="4">
        <f>B1675+('PV model'!$B$3/15)+(I1675/60)</f>
        <v>13.543824690847215</v>
      </c>
      <c r="K1675" s="2">
        <f t="shared" si="294"/>
        <v>-23.157370362708221</v>
      </c>
      <c r="L1675" s="2">
        <f>DEGREES(ASIN((((COS(RADIANS('PV model'!$B$2))*COS(RADIANS(H1675))*COS(RADIANS(K1675)))+(SIN(RADIANS('PV model'!$B$2))*SIN(RADIANS(H1675)))))))</f>
        <v>27.109886471168252</v>
      </c>
      <c r="M1675" s="3">
        <f t="shared" si="290"/>
        <v>27.109886471168252</v>
      </c>
      <c r="N1675" s="2">
        <f t="shared" si="295"/>
        <v>-26.134633798659888</v>
      </c>
      <c r="O1675" s="2">
        <f>IF('PV model'!$B$2&gt;0, 180-N1675,IF('PV model'!$B$2&lt;0,0-N1675,N1675))</f>
        <v>206.13463379865988</v>
      </c>
      <c r="P1675" s="2">
        <f>ABS(O1675-'PV model'!$B$5)</f>
        <v>1.1346337986598769</v>
      </c>
      <c r="Q1675" s="3">
        <f t="shared" si="291"/>
        <v>62.890113528831748</v>
      </c>
      <c r="R1675" s="3">
        <f t="shared" si="296"/>
        <v>0</v>
      </c>
      <c r="S1675" s="3">
        <f t="shared" si="292"/>
        <v>120.83399999999999</v>
      </c>
      <c r="T1675" s="3">
        <f>(0.5*(1-COS(RADIANS(90-$X$3)))*(D1675+E1675)*'PV model'!$B$4)</f>
        <v>0</v>
      </c>
      <c r="U1675" s="3">
        <f t="shared" si="297"/>
        <v>120.83399999999999</v>
      </c>
      <c r="V1675" s="3">
        <f>('PV model'!$B$13*(U1675/1000)*(1-'PV model'!$B$14*((20+C1675)-25))*'PV model'!$B$10)/'PV model'!$B$12</f>
        <v>11.919129560351998</v>
      </c>
    </row>
    <row r="1676" spans="1:22" x14ac:dyDescent="0.2">
      <c r="A1676" s="10">
        <f t="shared" si="298"/>
        <v>70</v>
      </c>
      <c r="B1676" s="10">
        <f t="shared" si="299"/>
        <v>15</v>
      </c>
      <c r="C1676" s="23">
        <v>8.3000000000000007</v>
      </c>
      <c r="D1676" s="24">
        <v>0</v>
      </c>
      <c r="E1676" s="24">
        <v>104.07600000000001</v>
      </c>
      <c r="F1676" s="48"/>
      <c r="G1676" s="48"/>
      <c r="H1676" s="1">
        <f t="shared" si="300"/>
        <v>-4.4206351681526987</v>
      </c>
      <c r="I1676" s="1">
        <f t="shared" si="293"/>
        <v>-10.7705185491671</v>
      </c>
      <c r="J1676" s="4">
        <f>B1676+('PV model'!$B$3/15)+(I1676/60)</f>
        <v>14.543824690847215</v>
      </c>
      <c r="K1676" s="2">
        <f t="shared" si="294"/>
        <v>-38.157370362708221</v>
      </c>
      <c r="L1676" s="2">
        <f>DEGREES(ASIN((((COS(RADIANS('PV model'!$B$2))*COS(RADIANS(H1676))*COS(RADIANS(K1676)))+(SIN(RADIANS('PV model'!$B$2))*SIN(RADIANS(H1676)))))))</f>
        <v>22.366372013720554</v>
      </c>
      <c r="M1676" s="3">
        <f t="shared" si="290"/>
        <v>22.366372013720554</v>
      </c>
      <c r="N1676" s="2">
        <f t="shared" si="295"/>
        <v>-41.766483259517095</v>
      </c>
      <c r="O1676" s="2">
        <f>IF('PV model'!$B$2&gt;0, 180-N1676,IF('PV model'!$B$2&lt;0,0-N1676,N1676))</f>
        <v>221.76648325951709</v>
      </c>
      <c r="P1676" s="2">
        <f>ABS(O1676-'PV model'!$B$5)</f>
        <v>16.766483259517088</v>
      </c>
      <c r="Q1676" s="3">
        <f t="shared" si="291"/>
        <v>67.633627986279436</v>
      </c>
      <c r="R1676" s="3">
        <f t="shared" si="296"/>
        <v>0</v>
      </c>
      <c r="S1676" s="3">
        <f t="shared" si="292"/>
        <v>104.07600000000001</v>
      </c>
      <c r="T1676" s="3">
        <f>(0.5*(1-COS(RADIANS(90-$X$3)))*(D1676+E1676)*'PV model'!$B$4)</f>
        <v>0</v>
      </c>
      <c r="U1676" s="3">
        <f t="shared" si="297"/>
        <v>104.07600000000001</v>
      </c>
      <c r="V1676" s="3">
        <f>('PV model'!$B$13*(U1676/1000)*(1-'PV model'!$B$14*((20+C1676)-25))*'PV model'!$B$10)/'PV model'!$B$12</f>
        <v>10.266111592127999</v>
      </c>
    </row>
    <row r="1677" spans="1:22" x14ac:dyDescent="0.2">
      <c r="A1677" s="10">
        <f t="shared" si="298"/>
        <v>70</v>
      </c>
      <c r="B1677" s="10">
        <f t="shared" si="299"/>
        <v>16</v>
      </c>
      <c r="C1677" s="23">
        <v>8.3000000000000007</v>
      </c>
      <c r="D1677" s="24">
        <v>0</v>
      </c>
      <c r="E1677" s="24">
        <v>77.616</v>
      </c>
      <c r="F1677" s="48"/>
      <c r="G1677" s="48"/>
      <c r="H1677" s="1">
        <f t="shared" si="300"/>
        <v>-4.4206351681526987</v>
      </c>
      <c r="I1677" s="1">
        <f t="shared" si="293"/>
        <v>-10.7705185491671</v>
      </c>
      <c r="J1677" s="4">
        <f>B1677+('PV model'!$B$3/15)+(I1677/60)</f>
        <v>15.543824690847215</v>
      </c>
      <c r="K1677" s="2">
        <f t="shared" si="294"/>
        <v>-53.157370362708221</v>
      </c>
      <c r="L1677" s="2">
        <f>DEGREES(ASIN((((COS(RADIANS('PV model'!$B$2))*COS(RADIANS(H1677))*COS(RADIANS(K1677)))+(SIN(RADIANS('PV model'!$B$2))*SIN(RADIANS(H1677)))))))</f>
        <v>15.967710673295068</v>
      </c>
      <c r="M1677" s="3">
        <f t="shared" si="290"/>
        <v>15.967710673295068</v>
      </c>
      <c r="N1677" s="2">
        <f t="shared" si="295"/>
        <v>-56.091114742797203</v>
      </c>
      <c r="O1677" s="2">
        <f>IF('PV model'!$B$2&gt;0, 180-N1677,IF('PV model'!$B$2&lt;0,0-N1677,N1677))</f>
        <v>236.0911147427972</v>
      </c>
      <c r="P1677" s="2">
        <f>ABS(O1677-'PV model'!$B$5)</f>
        <v>31.091114742797203</v>
      </c>
      <c r="Q1677" s="3">
        <f t="shared" si="291"/>
        <v>74.032289326704927</v>
      </c>
      <c r="R1677" s="3">
        <f t="shared" si="296"/>
        <v>0</v>
      </c>
      <c r="S1677" s="3">
        <f t="shared" si="292"/>
        <v>77.616</v>
      </c>
      <c r="T1677" s="3">
        <f>(0.5*(1-COS(RADIANS(90-$X$3)))*(D1677+E1677)*'PV model'!$B$4)</f>
        <v>0</v>
      </c>
      <c r="U1677" s="3">
        <f t="shared" si="297"/>
        <v>77.616</v>
      </c>
      <c r="V1677" s="3">
        <f>('PV model'!$B$13*(U1677/1000)*(1-'PV model'!$B$14*((20+C1677)-25))*'PV model'!$B$10)/'PV model'!$B$12</f>
        <v>7.6560832212480001</v>
      </c>
    </row>
    <row r="1678" spans="1:22" x14ac:dyDescent="0.2">
      <c r="A1678" s="10">
        <f t="shared" si="298"/>
        <v>70</v>
      </c>
      <c r="B1678" s="10">
        <f t="shared" si="299"/>
        <v>17</v>
      </c>
      <c r="C1678" s="23">
        <v>7.7</v>
      </c>
      <c r="D1678" s="24">
        <v>0</v>
      </c>
      <c r="E1678" s="24">
        <v>44.1</v>
      </c>
      <c r="F1678" s="48"/>
      <c r="G1678" s="48"/>
      <c r="H1678" s="1">
        <f t="shared" si="300"/>
        <v>-4.4206351681526987</v>
      </c>
      <c r="I1678" s="1">
        <f t="shared" si="293"/>
        <v>-10.7705185491671</v>
      </c>
      <c r="J1678" s="4">
        <f>B1678+('PV model'!$B$3/15)+(I1678/60)</f>
        <v>16.543824690847213</v>
      </c>
      <c r="K1678" s="2">
        <f t="shared" si="294"/>
        <v>-68.157370362708193</v>
      </c>
      <c r="L1678" s="2">
        <f>DEGREES(ASIN((((COS(RADIANS('PV model'!$B$2))*COS(RADIANS(H1678))*COS(RADIANS(K1678)))+(SIN(RADIANS('PV model'!$B$2))*SIN(RADIANS(H1678)))))))</f>
        <v>8.4292049533994735</v>
      </c>
      <c r="M1678" s="3">
        <f t="shared" si="290"/>
        <v>8.4292049533994735</v>
      </c>
      <c r="N1678" s="2">
        <f t="shared" si="295"/>
        <v>-69.317830527656369</v>
      </c>
      <c r="O1678" s="2">
        <f>IF('PV model'!$B$2&gt;0, 180-N1678,IF('PV model'!$B$2&lt;0,0-N1678,N1678))</f>
        <v>249.31783052765638</v>
      </c>
      <c r="P1678" s="2">
        <f>ABS(O1678-'PV model'!$B$5)</f>
        <v>44.317830527656383</v>
      </c>
      <c r="Q1678" s="3">
        <f t="shared" si="291"/>
        <v>81.570795046600523</v>
      </c>
      <c r="R1678" s="3">
        <f t="shared" si="296"/>
        <v>0</v>
      </c>
      <c r="S1678" s="3">
        <f t="shared" si="292"/>
        <v>44.1</v>
      </c>
      <c r="T1678" s="3">
        <f>(0.5*(1-COS(RADIANS(90-$X$3)))*(D1678+E1678)*'PV model'!$B$4)</f>
        <v>0</v>
      </c>
      <c r="U1678" s="3">
        <f t="shared" si="297"/>
        <v>44.1</v>
      </c>
      <c r="V1678" s="3">
        <f>('PV model'!$B$13*(U1678/1000)*(1-'PV model'!$B$14*((20+C1678)-25))*'PV model'!$B$10)/'PV model'!$B$12</f>
        <v>4.3606270511999998</v>
      </c>
    </row>
    <row r="1679" spans="1:22" x14ac:dyDescent="0.2">
      <c r="A1679" s="10">
        <f t="shared" si="298"/>
        <v>70</v>
      </c>
      <c r="B1679" s="10">
        <f t="shared" si="299"/>
        <v>18</v>
      </c>
      <c r="C1679" s="23">
        <v>6.8</v>
      </c>
      <c r="D1679" s="24">
        <v>0</v>
      </c>
      <c r="E1679" s="24">
        <v>12.348000000000001</v>
      </c>
      <c r="F1679" s="48"/>
      <c r="G1679" s="48"/>
      <c r="H1679" s="1">
        <f t="shared" si="300"/>
        <v>-4.4206351681526987</v>
      </c>
      <c r="I1679" s="1">
        <f t="shared" si="293"/>
        <v>-10.7705185491671</v>
      </c>
      <c r="J1679" s="4">
        <f>B1679+('PV model'!$B$3/15)+(I1679/60)</f>
        <v>17.543824690847213</v>
      </c>
      <c r="K1679" s="2">
        <f t="shared" si="294"/>
        <v>-83.157370362708193</v>
      </c>
      <c r="L1679" s="2">
        <f>DEGREES(ASIN((((COS(RADIANS('PV model'!$B$2))*COS(RADIANS(H1679))*COS(RADIANS(K1679)))+(SIN(RADIANS('PV model'!$B$2))*SIN(RADIANS(H1679)))))))</f>
        <v>0.21545180386400356</v>
      </c>
      <c r="M1679" s="3">
        <f t="shared" si="290"/>
        <v>0.21545180386400356</v>
      </c>
      <c r="N1679" s="2">
        <f t="shared" si="295"/>
        <v>-81.862158985562743</v>
      </c>
      <c r="O1679" s="2">
        <f>IF('PV model'!$B$2&gt;0, 180-N1679,IF('PV model'!$B$2&lt;0,0-N1679,N1679))</f>
        <v>261.86215898556276</v>
      </c>
      <c r="P1679" s="2">
        <f>ABS(O1679-'PV model'!$B$5)</f>
        <v>56.862158985562758</v>
      </c>
      <c r="Q1679" s="3">
        <f t="shared" si="291"/>
        <v>89.784548196136001</v>
      </c>
      <c r="R1679" s="3">
        <f t="shared" si="296"/>
        <v>0</v>
      </c>
      <c r="S1679" s="3">
        <f t="shared" si="292"/>
        <v>12.348000000000001</v>
      </c>
      <c r="T1679" s="3">
        <f>(0.5*(1-COS(RADIANS(90-$X$3)))*(D1679+E1679)*'PV model'!$B$4)</f>
        <v>0</v>
      </c>
      <c r="U1679" s="3">
        <f t="shared" si="297"/>
        <v>12.348000000000001</v>
      </c>
      <c r="V1679" s="3">
        <f>('PV model'!$B$13*(U1679/1000)*(1-'PV model'!$B$14*((20+C1679)-25))*'PV model'!$B$10)/'PV model'!$B$12</f>
        <v>1.225419076224</v>
      </c>
    </row>
    <row r="1680" spans="1:22" x14ac:dyDescent="0.2">
      <c r="A1680" s="10">
        <f t="shared" si="298"/>
        <v>70</v>
      </c>
      <c r="B1680" s="10">
        <f t="shared" si="299"/>
        <v>19</v>
      </c>
      <c r="C1680" s="23">
        <v>6.4</v>
      </c>
      <c r="D1680" s="24">
        <v>0</v>
      </c>
      <c r="E1680" s="24">
        <v>0</v>
      </c>
      <c r="F1680" s="48"/>
      <c r="G1680" s="48"/>
      <c r="H1680" s="1">
        <f t="shared" si="300"/>
        <v>-4.4206351681526987</v>
      </c>
      <c r="I1680" s="1">
        <f t="shared" si="293"/>
        <v>-10.7705185491671</v>
      </c>
      <c r="J1680" s="4">
        <f>B1680+('PV model'!$B$3/15)+(I1680/60)</f>
        <v>18.543824690847213</v>
      </c>
      <c r="K1680" s="2">
        <f t="shared" si="294"/>
        <v>-98.157370362708193</v>
      </c>
      <c r="L1680" s="2">
        <f>DEGREES(ASIN((((COS(RADIANS('PV model'!$B$2))*COS(RADIANS(H1680))*COS(RADIANS(K1680)))+(SIN(RADIANS('PV model'!$B$2))*SIN(RADIANS(H1680)))))))</f>
        <v>-8.2592146153978536</v>
      </c>
      <c r="M1680" s="3">
        <f t="shared" si="290"/>
        <v>0</v>
      </c>
      <c r="N1680" s="2">
        <f t="shared" si="295"/>
        <v>-85.773684207431174</v>
      </c>
      <c r="O1680" s="2">
        <f>IF('PV model'!$B$2&gt;0, 180-N1680,IF('PV model'!$B$2&lt;0,0-N1680,N1680))</f>
        <v>265.77368420743119</v>
      </c>
      <c r="P1680" s="2">
        <f>ABS(O1680-'PV model'!$B$5)</f>
        <v>60.773684207431188</v>
      </c>
      <c r="Q1680" s="3">
        <f t="shared" si="291"/>
        <v>98.259214615397852</v>
      </c>
      <c r="R1680" s="3">
        <f t="shared" si="296"/>
        <v>0</v>
      </c>
      <c r="S1680" s="3">
        <f t="shared" si="292"/>
        <v>0</v>
      </c>
      <c r="T1680" s="3">
        <f>(0.5*(1-COS(RADIANS(90-$X$3)))*(D1680+E1680)*'PV model'!$B$4)</f>
        <v>0</v>
      </c>
      <c r="U1680" s="3">
        <f t="shared" si="297"/>
        <v>0</v>
      </c>
      <c r="V1680" s="3">
        <f>('PV model'!$B$13*(U1680/1000)*(1-'PV model'!$B$14*((20+C1680)-25))*'PV model'!$B$10)/'PV model'!$B$12</f>
        <v>0</v>
      </c>
    </row>
    <row r="1681" spans="1:22" x14ac:dyDescent="0.2">
      <c r="A1681" s="10">
        <f t="shared" si="298"/>
        <v>70</v>
      </c>
      <c r="B1681" s="10">
        <f t="shared" si="299"/>
        <v>20</v>
      </c>
      <c r="C1681" s="23">
        <v>6.3</v>
      </c>
      <c r="D1681" s="24">
        <v>0</v>
      </c>
      <c r="E1681" s="24">
        <v>0</v>
      </c>
      <c r="F1681" s="48"/>
      <c r="G1681" s="48"/>
      <c r="H1681" s="1">
        <f t="shared" si="300"/>
        <v>-4.4206351681526987</v>
      </c>
      <c r="I1681" s="1">
        <f t="shared" si="293"/>
        <v>-10.7705185491671</v>
      </c>
      <c r="J1681" s="4">
        <f>B1681+('PV model'!$B$3/15)+(I1681/60)</f>
        <v>19.543824690847213</v>
      </c>
      <c r="K1681" s="2">
        <f t="shared" si="294"/>
        <v>-113.15737036270819</v>
      </c>
      <c r="L1681" s="2">
        <f>DEGREES(ASIN((((COS(RADIANS('PV model'!$B$2))*COS(RADIANS(H1681))*COS(RADIANS(K1681)))+(SIN(RADIANS('PV model'!$B$2))*SIN(RADIANS(H1681)))))))</f>
        <v>-16.594907575029737</v>
      </c>
      <c r="M1681" s="3">
        <f t="shared" si="290"/>
        <v>0</v>
      </c>
      <c r="N1681" s="2">
        <f t="shared" si="295"/>
        <v>-73.045091557111732</v>
      </c>
      <c r="O1681" s="2">
        <f>IF('PV model'!$B$2&gt;0, 180-N1681,IF('PV model'!$B$2&lt;0,0-N1681,N1681))</f>
        <v>253.04509155711173</v>
      </c>
      <c r="P1681" s="2">
        <f>ABS(O1681-'PV model'!$B$5)</f>
        <v>48.045091557111732</v>
      </c>
      <c r="Q1681" s="3">
        <f t="shared" si="291"/>
        <v>106.59490757502974</v>
      </c>
      <c r="R1681" s="3">
        <f t="shared" si="296"/>
        <v>0</v>
      </c>
      <c r="S1681" s="3">
        <f t="shared" si="292"/>
        <v>0</v>
      </c>
      <c r="T1681" s="3">
        <f>(0.5*(1-COS(RADIANS(90-$X$3)))*(D1681+E1681)*'PV model'!$B$4)</f>
        <v>0</v>
      </c>
      <c r="U1681" s="3">
        <f t="shared" si="297"/>
        <v>0</v>
      </c>
      <c r="V1681" s="3">
        <f>('PV model'!$B$13*(U1681/1000)*(1-'PV model'!$B$14*((20+C1681)-25))*'PV model'!$B$10)/'PV model'!$B$12</f>
        <v>0</v>
      </c>
    </row>
    <row r="1682" spans="1:22" x14ac:dyDescent="0.2">
      <c r="A1682" s="10">
        <f t="shared" si="298"/>
        <v>70</v>
      </c>
      <c r="B1682" s="10">
        <f t="shared" si="299"/>
        <v>21</v>
      </c>
      <c r="C1682" s="23">
        <v>5.8</v>
      </c>
      <c r="D1682" s="24">
        <v>0</v>
      </c>
      <c r="E1682" s="24">
        <v>0</v>
      </c>
      <c r="F1682" s="48"/>
      <c r="G1682" s="48"/>
      <c r="H1682" s="1">
        <f t="shared" si="300"/>
        <v>-4.4206351681526987</v>
      </c>
      <c r="I1682" s="1">
        <f t="shared" si="293"/>
        <v>-10.7705185491671</v>
      </c>
      <c r="J1682" s="4">
        <f>B1682+('PV model'!$B$3/15)+(I1682/60)</f>
        <v>20.543824690847213</v>
      </c>
      <c r="K1682" s="2">
        <f t="shared" si="294"/>
        <v>-128.15737036270821</v>
      </c>
      <c r="L1682" s="2">
        <f>DEGREES(ASIN((((COS(RADIANS('PV model'!$B$2))*COS(RADIANS(H1682))*COS(RADIANS(K1682)))+(SIN(RADIANS('PV model'!$B$2))*SIN(RADIANS(H1682)))))))</f>
        <v>-24.3569552008885</v>
      </c>
      <c r="M1682" s="3">
        <f t="shared" si="290"/>
        <v>0</v>
      </c>
      <c r="N1682" s="2">
        <f t="shared" si="295"/>
        <v>-59.381092601634563</v>
      </c>
      <c r="O1682" s="2">
        <f>IF('PV model'!$B$2&gt;0, 180-N1682,IF('PV model'!$B$2&lt;0,0-N1682,N1682))</f>
        <v>239.38109260163458</v>
      </c>
      <c r="P1682" s="2">
        <f>ABS(O1682-'PV model'!$B$5)</f>
        <v>34.381092601634577</v>
      </c>
      <c r="Q1682" s="3">
        <f t="shared" si="291"/>
        <v>114.35695520088849</v>
      </c>
      <c r="R1682" s="3">
        <f t="shared" si="296"/>
        <v>0</v>
      </c>
      <c r="S1682" s="3">
        <f t="shared" si="292"/>
        <v>0</v>
      </c>
      <c r="T1682" s="3">
        <f>(0.5*(1-COS(RADIANS(90-$X$3)))*(D1682+E1682)*'PV model'!$B$4)</f>
        <v>0</v>
      </c>
      <c r="U1682" s="3">
        <f t="shared" si="297"/>
        <v>0</v>
      </c>
      <c r="V1682" s="3">
        <f>('PV model'!$B$13*(U1682/1000)*(1-'PV model'!$B$14*((20+C1682)-25))*'PV model'!$B$10)/'PV model'!$B$12</f>
        <v>0</v>
      </c>
    </row>
    <row r="1683" spans="1:22" x14ac:dyDescent="0.2">
      <c r="A1683" s="10">
        <f t="shared" si="298"/>
        <v>70</v>
      </c>
      <c r="B1683" s="10">
        <f t="shared" si="299"/>
        <v>22</v>
      </c>
      <c r="C1683" s="23">
        <v>5.8</v>
      </c>
      <c r="D1683" s="24">
        <v>0</v>
      </c>
      <c r="E1683" s="24">
        <v>0</v>
      </c>
      <c r="F1683" s="48"/>
      <c r="G1683" s="48"/>
      <c r="H1683" s="1">
        <f t="shared" si="300"/>
        <v>-4.4206351681526987</v>
      </c>
      <c r="I1683" s="1">
        <f t="shared" si="293"/>
        <v>-10.7705185491671</v>
      </c>
      <c r="J1683" s="4">
        <f>B1683+('PV model'!$B$3/15)+(I1683/60)</f>
        <v>21.543824690847213</v>
      </c>
      <c r="K1683" s="2">
        <f t="shared" si="294"/>
        <v>-143.15737036270821</v>
      </c>
      <c r="L1683" s="2">
        <f>DEGREES(ASIN((((COS(RADIANS('PV model'!$B$2))*COS(RADIANS(H1683))*COS(RADIANS(K1683)))+(SIN(RADIANS('PV model'!$B$2))*SIN(RADIANS(H1683)))))))</f>
        <v>-31.028224718137885</v>
      </c>
      <c r="M1683" s="3">
        <f t="shared" si="290"/>
        <v>0</v>
      </c>
      <c r="N1683" s="2">
        <f t="shared" si="295"/>
        <v>-44.239668919571386</v>
      </c>
      <c r="O1683" s="2">
        <f>IF('PV model'!$B$2&gt;0, 180-N1683,IF('PV model'!$B$2&lt;0,0-N1683,N1683))</f>
        <v>224.23966891957139</v>
      </c>
      <c r="P1683" s="2">
        <f>ABS(O1683-'PV model'!$B$5)</f>
        <v>19.239668919571386</v>
      </c>
      <c r="Q1683" s="3">
        <f t="shared" si="291"/>
        <v>121.02822471813788</v>
      </c>
      <c r="R1683" s="3">
        <f t="shared" si="296"/>
        <v>0</v>
      </c>
      <c r="S1683" s="3">
        <f t="shared" si="292"/>
        <v>0</v>
      </c>
      <c r="T1683" s="3">
        <f>(0.5*(1-COS(RADIANS(90-$X$3)))*(D1683+E1683)*'PV model'!$B$4)</f>
        <v>0</v>
      </c>
      <c r="U1683" s="3">
        <f t="shared" si="297"/>
        <v>0</v>
      </c>
      <c r="V1683" s="3">
        <f>('PV model'!$B$13*(U1683/1000)*(1-'PV model'!$B$14*((20+C1683)-25))*'PV model'!$B$10)/'PV model'!$B$12</f>
        <v>0</v>
      </c>
    </row>
    <row r="1684" spans="1:22" x14ac:dyDescent="0.2">
      <c r="A1684" s="10">
        <f t="shared" si="298"/>
        <v>70</v>
      </c>
      <c r="B1684" s="10">
        <f t="shared" si="299"/>
        <v>23</v>
      </c>
      <c r="C1684" s="23">
        <v>5.8</v>
      </c>
      <c r="D1684" s="24">
        <v>0</v>
      </c>
      <c r="E1684" s="24">
        <v>0</v>
      </c>
      <c r="F1684" s="48"/>
      <c r="G1684" s="48"/>
      <c r="H1684" s="1">
        <f t="shared" si="300"/>
        <v>-4.4206351681526987</v>
      </c>
      <c r="I1684" s="1">
        <f t="shared" si="293"/>
        <v>-10.7705185491671</v>
      </c>
      <c r="J1684" s="4">
        <f>B1684+('PV model'!$B$3/15)+(I1684/60)</f>
        <v>22.543824690847213</v>
      </c>
      <c r="K1684" s="2">
        <f t="shared" si="294"/>
        <v>-158.15737036270821</v>
      </c>
      <c r="L1684" s="2">
        <f>DEGREES(ASIN((((COS(RADIANS('PV model'!$B$2))*COS(RADIANS(H1684))*COS(RADIANS(K1684)))+(SIN(RADIANS('PV model'!$B$2))*SIN(RADIANS(H1684)))))))</f>
        <v>-35.994072301444689</v>
      </c>
      <c r="M1684" s="3">
        <f t="shared" si="290"/>
        <v>0</v>
      </c>
      <c r="N1684" s="2">
        <f t="shared" si="295"/>
        <v>-27.289522979896269</v>
      </c>
      <c r="O1684" s="2">
        <f>IF('PV model'!$B$2&gt;0, 180-N1684,IF('PV model'!$B$2&lt;0,0-N1684,N1684))</f>
        <v>207.28952297989628</v>
      </c>
      <c r="P1684" s="2">
        <f>ABS(O1684-'PV model'!$B$5)</f>
        <v>2.289522979896276</v>
      </c>
      <c r="Q1684" s="3">
        <f t="shared" si="291"/>
        <v>125.9940723014447</v>
      </c>
      <c r="R1684" s="3">
        <f t="shared" si="296"/>
        <v>0</v>
      </c>
      <c r="S1684" s="3">
        <f t="shared" si="292"/>
        <v>0</v>
      </c>
      <c r="T1684" s="3">
        <f>(0.5*(1-COS(RADIANS(90-$X$3)))*(D1684+E1684)*'PV model'!$B$4)</f>
        <v>0</v>
      </c>
      <c r="U1684" s="3">
        <f t="shared" si="297"/>
        <v>0</v>
      </c>
      <c r="V1684" s="3">
        <f>('PV model'!$B$13*(U1684/1000)*(1-'PV model'!$B$14*((20+C1684)-25))*'PV model'!$B$10)/'PV model'!$B$12</f>
        <v>0</v>
      </c>
    </row>
    <row r="1685" spans="1:22" x14ac:dyDescent="0.2">
      <c r="A1685" s="10">
        <f t="shared" si="298"/>
        <v>70</v>
      </c>
      <c r="B1685" s="10">
        <f t="shared" si="299"/>
        <v>24</v>
      </c>
      <c r="C1685" s="23">
        <v>5.5</v>
      </c>
      <c r="D1685" s="24">
        <v>0</v>
      </c>
      <c r="E1685" s="24">
        <v>0</v>
      </c>
      <c r="F1685" s="48"/>
      <c r="G1685" s="48"/>
      <c r="H1685" s="1">
        <f t="shared" si="300"/>
        <v>-4.4206351681526987</v>
      </c>
      <c r="I1685" s="1">
        <f t="shared" si="293"/>
        <v>-10.7705185491671</v>
      </c>
      <c r="J1685" s="4">
        <f>B1685+('PV model'!$B$3/15)+(I1685/60)</f>
        <v>23.543824690847213</v>
      </c>
      <c r="K1685" s="2">
        <f t="shared" si="294"/>
        <v>-173.15737036270821</v>
      </c>
      <c r="L1685" s="2">
        <f>DEGREES(ASIN((((COS(RADIANS('PV model'!$B$2))*COS(RADIANS(H1685))*COS(RADIANS(K1685)))+(SIN(RADIANS('PV model'!$B$2))*SIN(RADIANS(H1685)))))))</f>
        <v>-38.625024271524708</v>
      </c>
      <c r="M1685" s="3">
        <f t="shared" si="290"/>
        <v>0</v>
      </c>
      <c r="N1685" s="2">
        <f t="shared" si="295"/>
        <v>-8.7457117250902403</v>
      </c>
      <c r="O1685" s="2">
        <f>IF('PV model'!$B$2&gt;0, 180-N1685,IF('PV model'!$B$2&lt;0,0-N1685,N1685))</f>
        <v>188.74571172509025</v>
      </c>
      <c r="P1685" s="2">
        <f>ABS(O1685-'PV model'!$B$5)</f>
        <v>16.254288274909754</v>
      </c>
      <c r="Q1685" s="3">
        <f t="shared" si="291"/>
        <v>128.62502427152472</v>
      </c>
      <c r="R1685" s="3">
        <f t="shared" si="296"/>
        <v>0</v>
      </c>
      <c r="S1685" s="3">
        <f t="shared" si="292"/>
        <v>0</v>
      </c>
      <c r="T1685" s="3">
        <f>(0.5*(1-COS(RADIANS(90-$X$3)))*(D1685+E1685)*'PV model'!$B$4)</f>
        <v>0</v>
      </c>
      <c r="U1685" s="3">
        <f t="shared" si="297"/>
        <v>0</v>
      </c>
      <c r="V1685" s="3">
        <f>('PV model'!$B$13*(U1685/1000)*(1-'PV model'!$B$14*((20+C1685)-25))*'PV model'!$B$10)/'PV model'!$B$12</f>
        <v>0</v>
      </c>
    </row>
    <row r="1686" spans="1:22" x14ac:dyDescent="0.2">
      <c r="A1686" s="10">
        <f t="shared" si="298"/>
        <v>71</v>
      </c>
      <c r="B1686" s="10">
        <f t="shared" si="299"/>
        <v>1</v>
      </c>
      <c r="C1686" s="23">
        <v>5.0999999999999996</v>
      </c>
      <c r="D1686" s="24">
        <v>0</v>
      </c>
      <c r="E1686" s="24">
        <v>0</v>
      </c>
      <c r="F1686" s="48"/>
      <c r="G1686" s="48"/>
      <c r="H1686" s="1">
        <f t="shared" si="300"/>
        <v>-4.0233018822546018</v>
      </c>
      <c r="I1686" s="1">
        <f t="shared" si="293"/>
        <v>-10.500840627508119</v>
      </c>
      <c r="J1686" s="4">
        <f>B1686+('PV model'!$B$3/15)+(I1686/60)</f>
        <v>0.54831932287486473</v>
      </c>
      <c r="K1686" s="2">
        <f t="shared" si="294"/>
        <v>171.77521015687705</v>
      </c>
      <c r="L1686" s="2">
        <f>DEGREES(ASIN((((COS(RADIANS('PV model'!$B$2))*COS(RADIANS(H1686))*COS(RADIANS(K1686)))+(SIN(RADIANS('PV model'!$B$2))*SIN(RADIANS(H1686)))))))</f>
        <v>-38.098947002870155</v>
      </c>
      <c r="M1686" s="3">
        <f t="shared" si="290"/>
        <v>0</v>
      </c>
      <c r="N1686" s="2">
        <f t="shared" si="295"/>
        <v>10.447802804529683</v>
      </c>
      <c r="O1686" s="2">
        <f>IF('PV model'!$B$2&gt;0, 180-N1686,IF('PV model'!$B$2&lt;0,0-N1686,N1686))</f>
        <v>169.55219719547031</v>
      </c>
      <c r="P1686" s="2">
        <f>ABS(O1686-'PV model'!$B$5)</f>
        <v>35.447802804529687</v>
      </c>
      <c r="Q1686" s="3">
        <f t="shared" si="291"/>
        <v>128.09894700287018</v>
      </c>
      <c r="R1686" s="3">
        <f t="shared" si="296"/>
        <v>0</v>
      </c>
      <c r="S1686" s="3">
        <f t="shared" si="292"/>
        <v>0</v>
      </c>
      <c r="T1686" s="3">
        <f>(0.5*(1-COS(RADIANS(90-$X$3)))*(D1686+E1686)*'PV model'!$B$4)</f>
        <v>0</v>
      </c>
      <c r="U1686" s="3">
        <f t="shared" si="297"/>
        <v>0</v>
      </c>
      <c r="V1686" s="3">
        <f>('PV model'!$B$13*(U1686/1000)*(1-'PV model'!$B$14*((20+C1686)-25))*'PV model'!$B$10)/'PV model'!$B$12</f>
        <v>0</v>
      </c>
    </row>
    <row r="1687" spans="1:22" x14ac:dyDescent="0.2">
      <c r="A1687" s="10">
        <f t="shared" si="298"/>
        <v>71</v>
      </c>
      <c r="B1687" s="10">
        <f t="shared" si="299"/>
        <v>2</v>
      </c>
      <c r="C1687" s="23">
        <v>5.0999999999999996</v>
      </c>
      <c r="D1687" s="24">
        <v>0</v>
      </c>
      <c r="E1687" s="24">
        <v>0</v>
      </c>
      <c r="F1687" s="48"/>
      <c r="G1687" s="48"/>
      <c r="H1687" s="1">
        <f t="shared" si="300"/>
        <v>-4.0233018822546018</v>
      </c>
      <c r="I1687" s="1">
        <f t="shared" si="293"/>
        <v>-10.500840627508119</v>
      </c>
      <c r="J1687" s="4">
        <f>B1687+('PV model'!$B$3/15)+(I1687/60)</f>
        <v>1.5483193228748648</v>
      </c>
      <c r="K1687" s="2">
        <f t="shared" si="294"/>
        <v>156.77521015687705</v>
      </c>
      <c r="L1687" s="2">
        <f>DEGREES(ASIN((((COS(RADIANS('PV model'!$B$2))*COS(RADIANS(H1687))*COS(RADIANS(K1687)))+(SIN(RADIANS('PV model'!$B$2))*SIN(RADIANS(H1687)))))))</f>
        <v>-35.24312128603426</v>
      </c>
      <c r="M1687" s="3">
        <f t="shared" si="290"/>
        <v>0</v>
      </c>
      <c r="N1687" s="2">
        <f t="shared" si="295"/>
        <v>28.793138661673733</v>
      </c>
      <c r="O1687" s="2">
        <f>IF('PV model'!$B$2&gt;0, 180-N1687,IF('PV model'!$B$2&lt;0,0-N1687,N1687))</f>
        <v>151.20686133832626</v>
      </c>
      <c r="P1687" s="2">
        <f>ABS(O1687-'PV model'!$B$5)</f>
        <v>53.793138661673737</v>
      </c>
      <c r="Q1687" s="3">
        <f t="shared" si="291"/>
        <v>125.24312128603425</v>
      </c>
      <c r="R1687" s="3">
        <f t="shared" si="296"/>
        <v>0</v>
      </c>
      <c r="S1687" s="3">
        <f t="shared" si="292"/>
        <v>0</v>
      </c>
      <c r="T1687" s="3">
        <f>(0.5*(1-COS(RADIANS(90-$X$3)))*(D1687+E1687)*'PV model'!$B$4)</f>
        <v>0</v>
      </c>
      <c r="U1687" s="3">
        <f t="shared" si="297"/>
        <v>0</v>
      </c>
      <c r="V1687" s="3">
        <f>('PV model'!$B$13*(U1687/1000)*(1-'PV model'!$B$14*((20+C1687)-25))*'PV model'!$B$10)/'PV model'!$B$12</f>
        <v>0</v>
      </c>
    </row>
    <row r="1688" spans="1:22" x14ac:dyDescent="0.2">
      <c r="A1688" s="10">
        <f t="shared" si="298"/>
        <v>71</v>
      </c>
      <c r="B1688" s="10">
        <f t="shared" si="299"/>
        <v>3</v>
      </c>
      <c r="C1688" s="23">
        <v>4.9000000000000004</v>
      </c>
      <c r="D1688" s="24">
        <v>0</v>
      </c>
      <c r="E1688" s="24">
        <v>0</v>
      </c>
      <c r="F1688" s="48"/>
      <c r="G1688" s="48"/>
      <c r="H1688" s="1">
        <f t="shared" si="300"/>
        <v>-4.0233018822546018</v>
      </c>
      <c r="I1688" s="1">
        <f t="shared" si="293"/>
        <v>-10.500840627508119</v>
      </c>
      <c r="J1688" s="4">
        <f>B1688+('PV model'!$B$3/15)+(I1688/60)</f>
        <v>2.5483193228748644</v>
      </c>
      <c r="K1688" s="2">
        <f t="shared" si="294"/>
        <v>141.77521015687705</v>
      </c>
      <c r="L1688" s="2">
        <f>DEGREES(ASIN((((COS(RADIANS('PV model'!$B$2))*COS(RADIANS(H1688))*COS(RADIANS(K1688)))+(SIN(RADIANS('PV model'!$B$2))*SIN(RADIANS(H1688)))))))</f>
        <v>-30.111777975902712</v>
      </c>
      <c r="M1688" s="3">
        <f t="shared" si="290"/>
        <v>0</v>
      </c>
      <c r="N1688" s="2">
        <f t="shared" si="295"/>
        <v>45.521493777420815</v>
      </c>
      <c r="O1688" s="2">
        <f>IF('PV model'!$B$2&gt;0, 180-N1688,IF('PV model'!$B$2&lt;0,0-N1688,N1688))</f>
        <v>134.4785062225792</v>
      </c>
      <c r="P1688" s="2">
        <f>ABS(O1688-'PV model'!$B$5)</f>
        <v>70.521493777420801</v>
      </c>
      <c r="Q1688" s="3">
        <f t="shared" si="291"/>
        <v>120.11177797590271</v>
      </c>
      <c r="R1688" s="3">
        <f t="shared" si="296"/>
        <v>0</v>
      </c>
      <c r="S1688" s="3">
        <f t="shared" si="292"/>
        <v>0</v>
      </c>
      <c r="T1688" s="3">
        <f>(0.5*(1-COS(RADIANS(90-$X$3)))*(D1688+E1688)*'PV model'!$B$4)</f>
        <v>0</v>
      </c>
      <c r="U1688" s="3">
        <f t="shared" si="297"/>
        <v>0</v>
      </c>
      <c r="V1688" s="3">
        <f>('PV model'!$B$13*(U1688/1000)*(1-'PV model'!$B$14*((20+C1688)-25))*'PV model'!$B$10)/'PV model'!$B$12</f>
        <v>0</v>
      </c>
    </row>
    <row r="1689" spans="1:22" x14ac:dyDescent="0.2">
      <c r="A1689" s="10">
        <f t="shared" si="298"/>
        <v>71</v>
      </c>
      <c r="B1689" s="10">
        <f t="shared" si="299"/>
        <v>4</v>
      </c>
      <c r="C1689" s="23">
        <v>4.7</v>
      </c>
      <c r="D1689" s="24">
        <v>0</v>
      </c>
      <c r="E1689" s="24">
        <v>0</v>
      </c>
      <c r="F1689" s="48"/>
      <c r="G1689" s="48"/>
      <c r="H1689" s="1">
        <f t="shared" si="300"/>
        <v>-4.0233018822546018</v>
      </c>
      <c r="I1689" s="1">
        <f t="shared" si="293"/>
        <v>-10.500840627508119</v>
      </c>
      <c r="J1689" s="4">
        <f>B1689+('PV model'!$B$3/15)+(I1689/60)</f>
        <v>3.5483193228748644</v>
      </c>
      <c r="K1689" s="2">
        <f t="shared" si="294"/>
        <v>126.77521015687704</v>
      </c>
      <c r="L1689" s="2">
        <f>DEGREES(ASIN((((COS(RADIANS('PV model'!$B$2))*COS(RADIANS(H1689))*COS(RADIANS(K1689)))+(SIN(RADIANS('PV model'!$B$2))*SIN(RADIANS(H1689)))))))</f>
        <v>-23.333426464491406</v>
      </c>
      <c r="M1689" s="3">
        <f t="shared" si="290"/>
        <v>0</v>
      </c>
      <c r="N1689" s="2">
        <f t="shared" si="295"/>
        <v>60.480041859808345</v>
      </c>
      <c r="O1689" s="2">
        <f>IF('PV model'!$B$2&gt;0, 180-N1689,IF('PV model'!$B$2&lt;0,0-N1689,N1689))</f>
        <v>119.51995814019165</v>
      </c>
      <c r="P1689" s="2">
        <f>ABS(O1689-'PV model'!$B$5)</f>
        <v>85.480041859808352</v>
      </c>
      <c r="Q1689" s="3">
        <f t="shared" si="291"/>
        <v>113.33342646449141</v>
      </c>
      <c r="R1689" s="3">
        <f t="shared" si="296"/>
        <v>0</v>
      </c>
      <c r="S1689" s="3">
        <f t="shared" si="292"/>
        <v>0</v>
      </c>
      <c r="T1689" s="3">
        <f>(0.5*(1-COS(RADIANS(90-$X$3)))*(D1689+E1689)*'PV model'!$B$4)</f>
        <v>0</v>
      </c>
      <c r="U1689" s="3">
        <f t="shared" si="297"/>
        <v>0</v>
      </c>
      <c r="V1689" s="3">
        <f>('PV model'!$B$13*(U1689/1000)*(1-'PV model'!$B$14*((20+C1689)-25))*'PV model'!$B$10)/'PV model'!$B$12</f>
        <v>0</v>
      </c>
    </row>
    <row r="1690" spans="1:22" x14ac:dyDescent="0.2">
      <c r="A1690" s="10">
        <f t="shared" si="298"/>
        <v>71</v>
      </c>
      <c r="B1690" s="10">
        <f t="shared" si="299"/>
        <v>5</v>
      </c>
      <c r="C1690" s="23">
        <v>4.5</v>
      </c>
      <c r="D1690" s="24">
        <v>0</v>
      </c>
      <c r="E1690" s="24">
        <v>0</v>
      </c>
      <c r="F1690" s="48"/>
      <c r="G1690" s="48"/>
      <c r="H1690" s="1">
        <f t="shared" si="300"/>
        <v>-4.0233018822546018</v>
      </c>
      <c r="I1690" s="1">
        <f t="shared" si="293"/>
        <v>-10.500840627508119</v>
      </c>
      <c r="J1690" s="4">
        <f>B1690+('PV model'!$B$3/15)+(I1690/60)</f>
        <v>4.5483193228748648</v>
      </c>
      <c r="K1690" s="2">
        <f t="shared" si="294"/>
        <v>111.77521015687702</v>
      </c>
      <c r="L1690" s="2">
        <f>DEGREES(ASIN((((COS(RADIANS('PV model'!$B$2))*COS(RADIANS(H1690))*COS(RADIANS(K1690)))+(SIN(RADIANS('PV model'!$B$2))*SIN(RADIANS(H1690)))))))</f>
        <v>-15.510928331013599</v>
      </c>
      <c r="M1690" s="3">
        <f t="shared" si="290"/>
        <v>0</v>
      </c>
      <c r="N1690" s="2">
        <f t="shared" si="295"/>
        <v>74.022845895687183</v>
      </c>
      <c r="O1690" s="2">
        <f>IF('PV model'!$B$2&gt;0, 180-N1690,IF('PV model'!$B$2&lt;0,0-N1690,N1690))</f>
        <v>105.97715410431282</v>
      </c>
      <c r="P1690" s="2">
        <f>ABS(O1690-'PV model'!$B$5)</f>
        <v>99.022845895687183</v>
      </c>
      <c r="Q1690" s="3">
        <f t="shared" si="291"/>
        <v>105.5109283310136</v>
      </c>
      <c r="R1690" s="3">
        <f t="shared" si="296"/>
        <v>0</v>
      </c>
      <c r="S1690" s="3">
        <f t="shared" si="292"/>
        <v>0</v>
      </c>
      <c r="T1690" s="3">
        <f>(0.5*(1-COS(RADIANS(90-$X$3)))*(D1690+E1690)*'PV model'!$B$4)</f>
        <v>0</v>
      </c>
      <c r="U1690" s="3">
        <f t="shared" si="297"/>
        <v>0</v>
      </c>
      <c r="V1690" s="3">
        <f>('PV model'!$B$13*(U1690/1000)*(1-'PV model'!$B$14*((20+C1690)-25))*'PV model'!$B$10)/'PV model'!$B$12</f>
        <v>0</v>
      </c>
    </row>
    <row r="1691" spans="1:22" x14ac:dyDescent="0.2">
      <c r="A1691" s="10">
        <f t="shared" si="298"/>
        <v>71</v>
      </c>
      <c r="B1691" s="10">
        <f t="shared" si="299"/>
        <v>6</v>
      </c>
      <c r="C1691" s="23">
        <v>4</v>
      </c>
      <c r="D1691" s="24">
        <v>0</v>
      </c>
      <c r="E1691" s="24">
        <v>0</v>
      </c>
      <c r="F1691" s="48"/>
      <c r="G1691" s="48"/>
      <c r="H1691" s="1">
        <f t="shared" si="300"/>
        <v>-4.0233018822546018</v>
      </c>
      <c r="I1691" s="1">
        <f t="shared" si="293"/>
        <v>-10.500840627508119</v>
      </c>
      <c r="J1691" s="4">
        <f>B1691+('PV model'!$B$3/15)+(I1691/60)</f>
        <v>5.5483193228748648</v>
      </c>
      <c r="K1691" s="2">
        <f t="shared" si="294"/>
        <v>96.775210156877023</v>
      </c>
      <c r="L1691" s="2">
        <f>DEGREES(ASIN((((COS(RADIANS('PV model'!$B$2))*COS(RADIANS(H1691))*COS(RADIANS(K1691)))+(SIN(RADIANS('PV model'!$B$2))*SIN(RADIANS(H1691)))))))</f>
        <v>-7.1506817295906719</v>
      </c>
      <c r="M1691" s="3">
        <f t="shared" si="290"/>
        <v>0</v>
      </c>
      <c r="N1691" s="2">
        <f t="shared" si="295"/>
        <v>86.692507341461791</v>
      </c>
      <c r="O1691" s="2">
        <f>IF('PV model'!$B$2&gt;0, 180-N1691,IF('PV model'!$B$2&lt;0,0-N1691,N1691))</f>
        <v>93.307492658538209</v>
      </c>
      <c r="P1691" s="2">
        <f>ABS(O1691-'PV model'!$B$5)</f>
        <v>111.69250734146179</v>
      </c>
      <c r="Q1691" s="3">
        <f t="shared" si="291"/>
        <v>97.150681729590673</v>
      </c>
      <c r="R1691" s="3">
        <f t="shared" si="296"/>
        <v>0</v>
      </c>
      <c r="S1691" s="3">
        <f t="shared" si="292"/>
        <v>0</v>
      </c>
      <c r="T1691" s="3">
        <f>(0.5*(1-COS(RADIANS(90-$X$3)))*(D1691+E1691)*'PV model'!$B$4)</f>
        <v>0</v>
      </c>
      <c r="U1691" s="3">
        <f t="shared" si="297"/>
        <v>0</v>
      </c>
      <c r="V1691" s="3">
        <f>('PV model'!$B$13*(U1691/1000)*(1-'PV model'!$B$14*((20+C1691)-25))*'PV model'!$B$10)/'PV model'!$B$12</f>
        <v>0</v>
      </c>
    </row>
    <row r="1692" spans="1:22" x14ac:dyDescent="0.2">
      <c r="A1692" s="10">
        <f t="shared" si="298"/>
        <v>71</v>
      </c>
      <c r="B1692" s="10">
        <f t="shared" si="299"/>
        <v>7</v>
      </c>
      <c r="C1692" s="23">
        <v>4</v>
      </c>
      <c r="D1692" s="24">
        <v>0</v>
      </c>
      <c r="E1692" s="24">
        <v>0</v>
      </c>
      <c r="F1692" s="48"/>
      <c r="G1692" s="48"/>
      <c r="H1692" s="1">
        <f t="shared" si="300"/>
        <v>-4.0233018822546018</v>
      </c>
      <c r="I1692" s="1">
        <f t="shared" si="293"/>
        <v>-10.500840627508119</v>
      </c>
      <c r="J1692" s="4">
        <f>B1692+('PV model'!$B$3/15)+(I1692/60)</f>
        <v>6.5483193228748648</v>
      </c>
      <c r="K1692" s="2">
        <f t="shared" si="294"/>
        <v>81.775210156877023</v>
      </c>
      <c r="L1692" s="2">
        <f>DEGREES(ASIN((((COS(RADIANS('PV model'!$B$2))*COS(RADIANS(H1692))*COS(RADIANS(K1692)))+(SIN(RADIANS('PV model'!$B$2))*SIN(RADIANS(H1692)))))))</f>
        <v>1.3182801103255979</v>
      </c>
      <c r="M1692" s="3">
        <f t="shared" si="290"/>
        <v>1.3182801103255979</v>
      </c>
      <c r="N1692" s="2">
        <f t="shared" si="295"/>
        <v>80.944648935812026</v>
      </c>
      <c r="O1692" s="2">
        <f>IF('PV model'!$B$2&gt;0, 180-N1692,IF('PV model'!$B$2&lt;0,0-N1692,N1692))</f>
        <v>99.055351064187974</v>
      </c>
      <c r="P1692" s="2">
        <f>ABS(O1692-'PV model'!$B$5)</f>
        <v>105.94464893581203</v>
      </c>
      <c r="Q1692" s="3">
        <f t="shared" si="291"/>
        <v>88.681719889674412</v>
      </c>
      <c r="R1692" s="3">
        <f t="shared" si="296"/>
        <v>0</v>
      </c>
      <c r="S1692" s="3">
        <f t="shared" si="292"/>
        <v>0</v>
      </c>
      <c r="T1692" s="3">
        <f>(0.5*(1-COS(RADIANS(90-$X$3)))*(D1692+E1692)*'PV model'!$B$4)</f>
        <v>0</v>
      </c>
      <c r="U1692" s="3">
        <f t="shared" si="297"/>
        <v>0</v>
      </c>
      <c r="V1692" s="3">
        <f>('PV model'!$B$13*(U1692/1000)*(1-'PV model'!$B$14*((20+C1692)-25))*'PV model'!$B$10)/'PV model'!$B$12</f>
        <v>0</v>
      </c>
    </row>
    <row r="1693" spans="1:22" x14ac:dyDescent="0.2">
      <c r="A1693" s="10">
        <f t="shared" si="298"/>
        <v>71</v>
      </c>
      <c r="B1693" s="10">
        <f t="shared" si="299"/>
        <v>8</v>
      </c>
      <c r="C1693" s="23">
        <v>3.6</v>
      </c>
      <c r="D1693" s="24">
        <v>0</v>
      </c>
      <c r="E1693" s="24">
        <v>22.05</v>
      </c>
      <c r="F1693" s="48"/>
      <c r="G1693" s="48"/>
      <c r="H1693" s="1">
        <f t="shared" si="300"/>
        <v>-4.0233018822546018</v>
      </c>
      <c r="I1693" s="1">
        <f t="shared" si="293"/>
        <v>-10.500840627508119</v>
      </c>
      <c r="J1693" s="4">
        <f>B1693+('PV model'!$B$3/15)+(I1693/60)</f>
        <v>7.5483193228748648</v>
      </c>
      <c r="K1693" s="2">
        <f t="shared" si="294"/>
        <v>66.775210156877023</v>
      </c>
      <c r="L1693" s="2">
        <f>DEGREES(ASIN((((COS(RADIANS('PV model'!$B$2))*COS(RADIANS(H1693))*COS(RADIANS(K1693)))+(SIN(RADIANS('PV model'!$B$2))*SIN(RADIANS(H1693)))))))</f>
        <v>9.4962734742053652</v>
      </c>
      <c r="M1693" s="3">
        <f t="shared" si="290"/>
        <v>9.4962734742053652</v>
      </c>
      <c r="N1693" s="2">
        <f t="shared" si="295"/>
        <v>68.347192155273007</v>
      </c>
      <c r="O1693" s="2">
        <f>IF('PV model'!$B$2&gt;0, 180-N1693,IF('PV model'!$B$2&lt;0,0-N1693,N1693))</f>
        <v>111.65280784472699</v>
      </c>
      <c r="P1693" s="2">
        <f>ABS(O1693-'PV model'!$B$5)</f>
        <v>93.347192155273007</v>
      </c>
      <c r="Q1693" s="3">
        <f t="shared" si="291"/>
        <v>80.503726525794633</v>
      </c>
      <c r="R1693" s="3">
        <f t="shared" si="296"/>
        <v>0</v>
      </c>
      <c r="S1693" s="3">
        <f t="shared" si="292"/>
        <v>22.05</v>
      </c>
      <c r="T1693" s="3">
        <f>(0.5*(1-COS(RADIANS(90-$X$3)))*(D1693+E1693)*'PV model'!$B$4)</f>
        <v>0</v>
      </c>
      <c r="U1693" s="3">
        <f t="shared" si="297"/>
        <v>22.05</v>
      </c>
      <c r="V1693" s="3">
        <f>('PV model'!$B$13*(U1693/1000)*(1-'PV model'!$B$14*((20+C1693)-25))*'PV model'!$B$10)/'PV model'!$B$12</f>
        <v>2.2164610607999999</v>
      </c>
    </row>
    <row r="1694" spans="1:22" x14ac:dyDescent="0.2">
      <c r="A1694" s="10">
        <f t="shared" si="298"/>
        <v>71</v>
      </c>
      <c r="B1694" s="10">
        <f t="shared" si="299"/>
        <v>9</v>
      </c>
      <c r="C1694" s="23">
        <v>3.6</v>
      </c>
      <c r="D1694" s="24">
        <v>0</v>
      </c>
      <c r="E1694" s="24">
        <v>44.1</v>
      </c>
      <c r="F1694" s="48"/>
      <c r="G1694" s="48"/>
      <c r="H1694" s="1">
        <f t="shared" si="300"/>
        <v>-4.0233018822546018</v>
      </c>
      <c r="I1694" s="1">
        <f t="shared" si="293"/>
        <v>-10.500840627508119</v>
      </c>
      <c r="J1694" s="4">
        <f>B1694+('PV model'!$B$3/15)+(I1694/60)</f>
        <v>8.548319322874864</v>
      </c>
      <c r="K1694" s="2">
        <f t="shared" si="294"/>
        <v>51.775210156877037</v>
      </c>
      <c r="L1694" s="2">
        <f>DEGREES(ASIN((((COS(RADIANS('PV model'!$B$2))*COS(RADIANS(H1694))*COS(RADIANS(K1694)))+(SIN(RADIANS('PV model'!$B$2))*SIN(RADIANS(H1694)))))))</f>
        <v>16.964358012055957</v>
      </c>
      <c r="M1694" s="3">
        <f t="shared" si="290"/>
        <v>16.964358012055957</v>
      </c>
      <c r="N1694" s="2">
        <f t="shared" si="295"/>
        <v>55.015190110210803</v>
      </c>
      <c r="O1694" s="2">
        <f>IF('PV model'!$B$2&gt;0, 180-N1694,IF('PV model'!$B$2&lt;0,0-N1694,N1694))</f>
        <v>124.9848098897892</v>
      </c>
      <c r="P1694" s="2">
        <f>ABS(O1694-'PV model'!$B$5)</f>
        <v>80.015190110210796</v>
      </c>
      <c r="Q1694" s="3">
        <f t="shared" si="291"/>
        <v>73.035641987944047</v>
      </c>
      <c r="R1694" s="3">
        <f t="shared" si="296"/>
        <v>0</v>
      </c>
      <c r="S1694" s="3">
        <f t="shared" si="292"/>
        <v>44.1</v>
      </c>
      <c r="T1694" s="3">
        <f>(0.5*(1-COS(RADIANS(90-$X$3)))*(D1694+E1694)*'PV model'!$B$4)</f>
        <v>0</v>
      </c>
      <c r="U1694" s="3">
        <f t="shared" si="297"/>
        <v>44.1</v>
      </c>
      <c r="V1694" s="3">
        <f>('PV model'!$B$13*(U1694/1000)*(1-'PV model'!$B$14*((20+C1694)-25))*'PV model'!$B$10)/'PV model'!$B$12</f>
        <v>4.4329221215999999</v>
      </c>
    </row>
    <row r="1695" spans="1:22" x14ac:dyDescent="0.2">
      <c r="A1695" s="10">
        <f t="shared" si="298"/>
        <v>71</v>
      </c>
      <c r="B1695" s="10">
        <f t="shared" si="299"/>
        <v>10</v>
      </c>
      <c r="C1695" s="23">
        <v>4.3</v>
      </c>
      <c r="D1695" s="24">
        <v>0</v>
      </c>
      <c r="E1695" s="24">
        <v>77.616</v>
      </c>
      <c r="F1695" s="48"/>
      <c r="G1695" s="48"/>
      <c r="H1695" s="1">
        <f t="shared" si="300"/>
        <v>-4.0233018822546018</v>
      </c>
      <c r="I1695" s="1">
        <f t="shared" si="293"/>
        <v>-10.500840627508119</v>
      </c>
      <c r="J1695" s="4">
        <f>B1695+('PV model'!$B$3/15)+(I1695/60)</f>
        <v>9.548319322874864</v>
      </c>
      <c r="K1695" s="2">
        <f t="shared" si="294"/>
        <v>36.775210156877037</v>
      </c>
      <c r="L1695" s="2">
        <f>DEGREES(ASIN((((COS(RADIANS('PV model'!$B$2))*COS(RADIANS(H1695))*COS(RADIANS(K1695)))+(SIN(RADIANS('PV model'!$B$2))*SIN(RADIANS(H1695)))))))</f>
        <v>23.250099458039237</v>
      </c>
      <c r="M1695" s="3">
        <f t="shared" si="290"/>
        <v>23.250099458039237</v>
      </c>
      <c r="N1695" s="2">
        <f t="shared" si="295"/>
        <v>40.540606692673386</v>
      </c>
      <c r="O1695" s="2">
        <f>IF('PV model'!$B$2&gt;0, 180-N1695,IF('PV model'!$B$2&lt;0,0-N1695,N1695))</f>
        <v>139.45939330732662</v>
      </c>
      <c r="P1695" s="2">
        <f>ABS(O1695-'PV model'!$B$5)</f>
        <v>65.540606692673379</v>
      </c>
      <c r="Q1695" s="3">
        <f t="shared" si="291"/>
        <v>66.749900541960756</v>
      </c>
      <c r="R1695" s="3">
        <f t="shared" si="296"/>
        <v>0</v>
      </c>
      <c r="S1695" s="3">
        <f t="shared" si="292"/>
        <v>77.616</v>
      </c>
      <c r="T1695" s="3">
        <f>(0.5*(1-COS(RADIANS(90-$X$3)))*(D1695+E1695)*'PV model'!$B$4)</f>
        <v>0</v>
      </c>
      <c r="U1695" s="3">
        <f t="shared" si="297"/>
        <v>77.616</v>
      </c>
      <c r="V1695" s="3">
        <f>('PV model'!$B$13*(U1695/1000)*(1-'PV model'!$B$14*((20+C1695)-25))*'PV model'!$B$10)/'PV model'!$B$12</f>
        <v>7.7802191470079993</v>
      </c>
    </row>
    <row r="1696" spans="1:22" x14ac:dyDescent="0.2">
      <c r="A1696" s="10">
        <f t="shared" si="298"/>
        <v>71</v>
      </c>
      <c r="B1696" s="10">
        <f t="shared" si="299"/>
        <v>11</v>
      </c>
      <c r="C1696" s="23">
        <v>4.5999999999999996</v>
      </c>
      <c r="D1696" s="24">
        <v>237.95940000000002</v>
      </c>
      <c r="E1696" s="24">
        <v>184.33799999999999</v>
      </c>
      <c r="F1696" s="48"/>
      <c r="G1696" s="48"/>
      <c r="H1696" s="1">
        <f t="shared" si="300"/>
        <v>-4.0233018822546018</v>
      </c>
      <c r="I1696" s="1">
        <f t="shared" si="293"/>
        <v>-10.500840627508119</v>
      </c>
      <c r="J1696" s="4">
        <f>B1696+('PV model'!$B$3/15)+(I1696/60)</f>
        <v>10.548319322874864</v>
      </c>
      <c r="K1696" s="2">
        <f t="shared" si="294"/>
        <v>21.775210156877041</v>
      </c>
      <c r="L1696" s="2">
        <f>DEGREES(ASIN((((COS(RADIANS('PV model'!$B$2))*COS(RADIANS(H1696))*COS(RADIANS(K1696)))+(SIN(RADIANS('PV model'!$B$2))*SIN(RADIANS(H1696)))))))</f>
        <v>27.831467116356777</v>
      </c>
      <c r="M1696" s="3">
        <f t="shared" si="290"/>
        <v>27.831467116356777</v>
      </c>
      <c r="N1696" s="2">
        <f t="shared" si="295"/>
        <v>24.73721025767631</v>
      </c>
      <c r="O1696" s="2">
        <f>IF('PV model'!$B$2&gt;0, 180-N1696,IF('PV model'!$B$2&lt;0,0-N1696,N1696))</f>
        <v>155.26278974232369</v>
      </c>
      <c r="P1696" s="2">
        <f>ABS(O1696-'PV model'!$B$5)</f>
        <v>49.73721025767631</v>
      </c>
      <c r="Q1696" s="3">
        <f t="shared" si="291"/>
        <v>62.168532883643223</v>
      </c>
      <c r="R1696" s="3">
        <f t="shared" si="296"/>
        <v>237.95940000000002</v>
      </c>
      <c r="S1696" s="3">
        <f t="shared" si="292"/>
        <v>236.42667843688787</v>
      </c>
      <c r="T1696" s="3">
        <f>(0.5*(1-COS(RADIANS(90-$X$3)))*(D1696+E1696)*'PV model'!$B$4)</f>
        <v>0</v>
      </c>
      <c r="U1696" s="3">
        <f t="shared" si="297"/>
        <v>474.38607843688789</v>
      </c>
      <c r="V1696" s="3">
        <f>('PV model'!$B$13*(U1696/1000)*(1-'PV model'!$B$14*((20+C1696)-25))*'PV model'!$B$10)/'PV model'!$B$12</f>
        <v>47.495503812392201</v>
      </c>
    </row>
    <row r="1697" spans="1:22" x14ac:dyDescent="0.2">
      <c r="A1697" s="10">
        <f t="shared" si="298"/>
        <v>71</v>
      </c>
      <c r="B1697" s="10">
        <f t="shared" si="299"/>
        <v>12</v>
      </c>
      <c r="C1697" s="23">
        <v>5.0999999999999996</v>
      </c>
      <c r="D1697" s="24">
        <v>0</v>
      </c>
      <c r="E1697" s="24">
        <v>124.36200000000001</v>
      </c>
      <c r="F1697" s="48"/>
      <c r="G1697" s="48"/>
      <c r="H1697" s="1">
        <f t="shared" si="300"/>
        <v>-4.0233018822546018</v>
      </c>
      <c r="I1697" s="1">
        <f t="shared" si="293"/>
        <v>-10.500840627508119</v>
      </c>
      <c r="J1697" s="4">
        <f>B1697+('PV model'!$B$3/15)+(I1697/60)</f>
        <v>11.548319322874864</v>
      </c>
      <c r="K1697" s="2">
        <f t="shared" si="294"/>
        <v>6.7752101568770406</v>
      </c>
      <c r="L1697" s="2">
        <f>DEGREES(ASIN((((COS(RADIANS('PV model'!$B$2))*COS(RADIANS(H1697))*COS(RADIANS(K1697)))+(SIN(RADIANS('PV model'!$B$2))*SIN(RADIANS(H1697)))))))</f>
        <v>30.214737214832912</v>
      </c>
      <c r="M1697" s="3">
        <f t="shared" si="290"/>
        <v>30.214737214832912</v>
      </c>
      <c r="N1697" s="2">
        <f t="shared" si="295"/>
        <v>7.8271456155674315</v>
      </c>
      <c r="O1697" s="2">
        <f>IF('PV model'!$B$2&gt;0, 180-N1697,IF('PV model'!$B$2&lt;0,0-N1697,N1697))</f>
        <v>172.17285438443258</v>
      </c>
      <c r="P1697" s="2">
        <f>ABS(O1697-'PV model'!$B$5)</f>
        <v>32.827145615567417</v>
      </c>
      <c r="Q1697" s="3">
        <f t="shared" si="291"/>
        <v>59.785262785167085</v>
      </c>
      <c r="R1697" s="3">
        <f t="shared" si="296"/>
        <v>0</v>
      </c>
      <c r="S1697" s="3">
        <f t="shared" si="292"/>
        <v>124.36200000000001</v>
      </c>
      <c r="T1697" s="3">
        <f>(0.5*(1-COS(RADIANS(90-$X$3)))*(D1697+E1697)*'PV model'!$B$4)</f>
        <v>0</v>
      </c>
      <c r="U1697" s="3">
        <f t="shared" si="297"/>
        <v>124.36200000000001</v>
      </c>
      <c r="V1697" s="3">
        <f>('PV model'!$B$13*(U1697/1000)*(1-'PV model'!$B$14*((20+C1697)-25))*'PV model'!$B$10)/'PV model'!$B$12</f>
        <v>12.426253029792001</v>
      </c>
    </row>
    <row r="1698" spans="1:22" x14ac:dyDescent="0.2">
      <c r="A1698" s="10">
        <f t="shared" si="298"/>
        <v>71</v>
      </c>
      <c r="B1698" s="10">
        <f t="shared" si="299"/>
        <v>13</v>
      </c>
      <c r="C1698" s="23">
        <v>5.2</v>
      </c>
      <c r="D1698" s="24">
        <v>0</v>
      </c>
      <c r="E1698" s="24">
        <v>130.536</v>
      </c>
      <c r="F1698" s="48"/>
      <c r="G1698" s="48"/>
      <c r="H1698" s="1">
        <f t="shared" si="300"/>
        <v>-4.0233018822546018</v>
      </c>
      <c r="I1698" s="1">
        <f t="shared" si="293"/>
        <v>-10.500840627508119</v>
      </c>
      <c r="J1698" s="4">
        <f>B1698+('PV model'!$B$3/15)+(I1698/60)</f>
        <v>12.548319322874864</v>
      </c>
      <c r="K1698" s="2">
        <f t="shared" si="294"/>
        <v>-8.2247898431229594</v>
      </c>
      <c r="L1698" s="2">
        <f>DEGREES(ASIN((((COS(RADIANS('PV model'!$B$2))*COS(RADIANS(H1698))*COS(RADIANS(K1698)))+(SIN(RADIANS('PV model'!$B$2))*SIN(RADIANS(H1698)))))))</f>
        <v>30.091106793161181</v>
      </c>
      <c r="M1698" s="3">
        <f t="shared" si="290"/>
        <v>30.091106793161181</v>
      </c>
      <c r="N1698" s="2">
        <f t="shared" si="295"/>
        <v>-9.4933258517957224</v>
      </c>
      <c r="O1698" s="2">
        <f>IF('PV model'!$B$2&gt;0, 180-N1698,IF('PV model'!$B$2&lt;0,0-N1698,N1698))</f>
        <v>189.49332585179573</v>
      </c>
      <c r="P1698" s="2">
        <f>ABS(O1698-'PV model'!$B$5)</f>
        <v>15.506674148204269</v>
      </c>
      <c r="Q1698" s="3">
        <f t="shared" si="291"/>
        <v>59.908893206838812</v>
      </c>
      <c r="R1698" s="3">
        <f t="shared" si="296"/>
        <v>0</v>
      </c>
      <c r="S1698" s="3">
        <f t="shared" si="292"/>
        <v>130.536</v>
      </c>
      <c r="T1698" s="3">
        <f>(0.5*(1-COS(RADIANS(90-$X$3)))*(D1698+E1698)*'PV model'!$B$4)</f>
        <v>0</v>
      </c>
      <c r="U1698" s="3">
        <f t="shared" si="297"/>
        <v>130.536</v>
      </c>
      <c r="V1698" s="3">
        <f>('PV model'!$B$13*(U1698/1000)*(1-'PV model'!$B$14*((20+C1698)-25))*'PV model'!$B$10)/'PV model'!$B$12</f>
        <v>13.037939857151999</v>
      </c>
    </row>
    <row r="1699" spans="1:22" x14ac:dyDescent="0.2">
      <c r="A1699" s="10">
        <f t="shared" si="298"/>
        <v>71</v>
      </c>
      <c r="B1699" s="10">
        <f t="shared" si="299"/>
        <v>14</v>
      </c>
      <c r="C1699" s="23">
        <v>5.0999999999999996</v>
      </c>
      <c r="D1699" s="24">
        <v>0</v>
      </c>
      <c r="E1699" s="24">
        <v>125.24399999999999</v>
      </c>
      <c r="F1699" s="48"/>
      <c r="G1699" s="48"/>
      <c r="H1699" s="1">
        <f t="shared" si="300"/>
        <v>-4.0233018822546018</v>
      </c>
      <c r="I1699" s="1">
        <f t="shared" si="293"/>
        <v>-10.500840627508119</v>
      </c>
      <c r="J1699" s="4">
        <f>B1699+('PV model'!$B$3/15)+(I1699/60)</f>
        <v>13.548319322874864</v>
      </c>
      <c r="K1699" s="2">
        <f t="shared" si="294"/>
        <v>-23.224789843122959</v>
      </c>
      <c r="L1699" s="2">
        <f>DEGREES(ASIN((((COS(RADIANS('PV model'!$B$2))*COS(RADIANS(H1699))*COS(RADIANS(K1699)))+(SIN(RADIANS('PV model'!$B$2))*SIN(RADIANS(H1699)))))))</f>
        <v>27.477624457775985</v>
      </c>
      <c r="M1699" s="3">
        <f t="shared" si="290"/>
        <v>27.477624457775985</v>
      </c>
      <c r="N1699" s="2">
        <f t="shared" si="295"/>
        <v>-26.32009499208192</v>
      </c>
      <c r="O1699" s="2">
        <f>IF('PV model'!$B$2&gt;0, 180-N1699,IF('PV model'!$B$2&lt;0,0-N1699,N1699))</f>
        <v>206.32009499208192</v>
      </c>
      <c r="P1699" s="2">
        <f>ABS(O1699-'PV model'!$B$5)</f>
        <v>1.3200949920819198</v>
      </c>
      <c r="Q1699" s="3">
        <f t="shared" si="291"/>
        <v>62.522375542224019</v>
      </c>
      <c r="R1699" s="3">
        <f t="shared" si="296"/>
        <v>0</v>
      </c>
      <c r="S1699" s="3">
        <f t="shared" si="292"/>
        <v>125.24399999999999</v>
      </c>
      <c r="T1699" s="3">
        <f>(0.5*(1-COS(RADIANS(90-$X$3)))*(D1699+E1699)*'PV model'!$B$4)</f>
        <v>0</v>
      </c>
      <c r="U1699" s="3">
        <f t="shared" si="297"/>
        <v>125.24399999999999</v>
      </c>
      <c r="V1699" s="3">
        <f>('PV model'!$B$13*(U1699/1000)*(1-'PV model'!$B$14*((20+C1699)-25))*'PV model'!$B$10)/'PV model'!$B$12</f>
        <v>12.514382483903999</v>
      </c>
    </row>
    <row r="1700" spans="1:22" x14ac:dyDescent="0.2">
      <c r="A1700" s="10">
        <f t="shared" si="298"/>
        <v>71</v>
      </c>
      <c r="B1700" s="10">
        <f t="shared" si="299"/>
        <v>15</v>
      </c>
      <c r="C1700" s="23">
        <v>4.9000000000000004</v>
      </c>
      <c r="D1700" s="24">
        <v>0</v>
      </c>
      <c r="E1700" s="24">
        <v>107.60399999999998</v>
      </c>
      <c r="F1700" s="48"/>
      <c r="G1700" s="48"/>
      <c r="H1700" s="1">
        <f t="shared" si="300"/>
        <v>-4.0233018822546018</v>
      </c>
      <c r="I1700" s="1">
        <f t="shared" si="293"/>
        <v>-10.500840627508119</v>
      </c>
      <c r="J1700" s="4">
        <f>B1700+('PV model'!$B$3/15)+(I1700/60)</f>
        <v>14.548319322874864</v>
      </c>
      <c r="K1700" s="2">
        <f t="shared" si="294"/>
        <v>-38.224789843122963</v>
      </c>
      <c r="L1700" s="2">
        <f>DEGREES(ASIN((((COS(RADIANS('PV model'!$B$2))*COS(RADIANS(H1700))*COS(RADIANS(K1700)))+(SIN(RADIANS('PV model'!$B$2))*SIN(RADIANS(H1700)))))))</f>
        <v>22.708543791264479</v>
      </c>
      <c r="M1700" s="3">
        <f t="shared" si="290"/>
        <v>22.708543791264479</v>
      </c>
      <c r="N1700" s="2">
        <f t="shared" si="295"/>
        <v>-41.996953334600619</v>
      </c>
      <c r="O1700" s="2">
        <f>IF('PV model'!$B$2&gt;0, 180-N1700,IF('PV model'!$B$2&lt;0,0-N1700,N1700))</f>
        <v>221.99695333460062</v>
      </c>
      <c r="P1700" s="2">
        <f>ABS(O1700-'PV model'!$B$5)</f>
        <v>16.996953334600619</v>
      </c>
      <c r="Q1700" s="3">
        <f t="shared" si="291"/>
        <v>67.291456208735525</v>
      </c>
      <c r="R1700" s="3">
        <f t="shared" si="296"/>
        <v>0</v>
      </c>
      <c r="S1700" s="3">
        <f t="shared" si="292"/>
        <v>107.60399999999998</v>
      </c>
      <c r="T1700" s="3">
        <f>(0.5*(1-COS(RADIANS(90-$X$3)))*(D1700+E1700)*'PV model'!$B$4)</f>
        <v>0</v>
      </c>
      <c r="U1700" s="3">
        <f t="shared" si="297"/>
        <v>107.60399999999998</v>
      </c>
      <c r="V1700" s="3">
        <f>('PV model'!$B$13*(U1700/1000)*(1-'PV model'!$B$14*((20+C1700)-25))*'PV model'!$B$10)/'PV model'!$B$12</f>
        <v>10.760398278335998</v>
      </c>
    </row>
    <row r="1701" spans="1:22" x14ac:dyDescent="0.2">
      <c r="A1701" s="10">
        <f t="shared" si="298"/>
        <v>71</v>
      </c>
      <c r="B1701" s="10">
        <f t="shared" si="299"/>
        <v>16</v>
      </c>
      <c r="C1701" s="23">
        <v>5.0999999999999996</v>
      </c>
      <c r="D1701" s="24">
        <v>0</v>
      </c>
      <c r="E1701" s="24">
        <v>80.262</v>
      </c>
      <c r="F1701" s="48"/>
      <c r="G1701" s="48"/>
      <c r="H1701" s="1">
        <f t="shared" si="300"/>
        <v>-4.0233018822546018</v>
      </c>
      <c r="I1701" s="1">
        <f t="shared" si="293"/>
        <v>-10.500840627508119</v>
      </c>
      <c r="J1701" s="4">
        <f>B1701+('PV model'!$B$3/15)+(I1701/60)</f>
        <v>15.548319322874864</v>
      </c>
      <c r="K1701" s="2">
        <f t="shared" si="294"/>
        <v>-53.224789843122963</v>
      </c>
      <c r="L1701" s="2">
        <f>DEGREES(ASIN((((COS(RADIANS('PV model'!$B$2))*COS(RADIANS(H1701))*COS(RADIANS(K1701)))+(SIN(RADIANS('PV model'!$B$2))*SIN(RADIANS(H1701)))))))</f>
        <v>16.286245696774198</v>
      </c>
      <c r="M1701" s="3">
        <f t="shared" si="290"/>
        <v>16.286245696774198</v>
      </c>
      <c r="N1701" s="2">
        <f t="shared" si="295"/>
        <v>-56.348066447253117</v>
      </c>
      <c r="O1701" s="2">
        <f>IF('PV model'!$B$2&gt;0, 180-N1701,IF('PV model'!$B$2&lt;0,0-N1701,N1701))</f>
        <v>236.34806644725313</v>
      </c>
      <c r="P1701" s="2">
        <f>ABS(O1701-'PV model'!$B$5)</f>
        <v>31.348066447253132</v>
      </c>
      <c r="Q1701" s="3">
        <f t="shared" si="291"/>
        <v>73.713754303225812</v>
      </c>
      <c r="R1701" s="3">
        <f t="shared" si="296"/>
        <v>0</v>
      </c>
      <c r="S1701" s="3">
        <f t="shared" si="292"/>
        <v>80.262</v>
      </c>
      <c r="T1701" s="3">
        <f>(0.5*(1-COS(RADIANS(90-$X$3)))*(D1701+E1701)*'PV model'!$B$4)</f>
        <v>0</v>
      </c>
      <c r="U1701" s="3">
        <f t="shared" si="297"/>
        <v>80.262</v>
      </c>
      <c r="V1701" s="3">
        <f>('PV model'!$B$13*(U1701/1000)*(1-'PV model'!$B$14*((20+C1701)-25))*'PV model'!$B$10)/'PV model'!$B$12</f>
        <v>8.0197803241920003</v>
      </c>
    </row>
    <row r="1702" spans="1:22" x14ac:dyDescent="0.2">
      <c r="A1702" s="10">
        <f t="shared" si="298"/>
        <v>71</v>
      </c>
      <c r="B1702" s="10">
        <f t="shared" si="299"/>
        <v>17</v>
      </c>
      <c r="C1702" s="23">
        <v>4.8</v>
      </c>
      <c r="D1702" s="24">
        <v>0</v>
      </c>
      <c r="E1702" s="24">
        <v>46.746000000000002</v>
      </c>
      <c r="F1702" s="48"/>
      <c r="G1702" s="48"/>
      <c r="H1702" s="1">
        <f t="shared" si="300"/>
        <v>-4.0233018822546018</v>
      </c>
      <c r="I1702" s="1">
        <f t="shared" si="293"/>
        <v>-10.500840627508119</v>
      </c>
      <c r="J1702" s="4">
        <f>B1702+('PV model'!$B$3/15)+(I1702/60)</f>
        <v>16.548319322874864</v>
      </c>
      <c r="K1702" s="2">
        <f t="shared" si="294"/>
        <v>-68.224789843122963</v>
      </c>
      <c r="L1702" s="2">
        <f>DEGREES(ASIN((((COS(RADIANS('PV model'!$B$2))*COS(RADIANS(H1702))*COS(RADIANS(K1702)))+(SIN(RADIANS('PV model'!$B$2))*SIN(RADIANS(H1702)))))))</f>
        <v>8.7299321436187025</v>
      </c>
      <c r="M1702" s="3">
        <f t="shared" si="290"/>
        <v>8.7299321436187025</v>
      </c>
      <c r="N1702" s="2">
        <f t="shared" si="295"/>
        <v>-69.589115834101648</v>
      </c>
      <c r="O1702" s="2">
        <f>IF('PV model'!$B$2&gt;0, 180-N1702,IF('PV model'!$B$2&lt;0,0-N1702,N1702))</f>
        <v>249.58911583410165</v>
      </c>
      <c r="P1702" s="2">
        <f>ABS(O1702-'PV model'!$B$5)</f>
        <v>44.589115834101648</v>
      </c>
      <c r="Q1702" s="3">
        <f t="shared" si="291"/>
        <v>81.270067856381303</v>
      </c>
      <c r="R1702" s="3">
        <f t="shared" si="296"/>
        <v>0</v>
      </c>
      <c r="S1702" s="3">
        <f t="shared" si="292"/>
        <v>46.746000000000002</v>
      </c>
      <c r="T1702" s="3">
        <f>(0.5*(1-COS(RADIANS(90-$X$3)))*(D1702+E1702)*'PV model'!$B$4)</f>
        <v>0</v>
      </c>
      <c r="U1702" s="3">
        <f t="shared" si="297"/>
        <v>46.746000000000002</v>
      </c>
      <c r="V1702" s="3">
        <f>('PV model'!$B$13*(U1702/1000)*(1-'PV model'!$B$14*((20+C1702)-25))*'PV model'!$B$10)/'PV model'!$B$12</f>
        <v>4.6764683441279997</v>
      </c>
    </row>
    <row r="1703" spans="1:22" x14ac:dyDescent="0.2">
      <c r="A1703" s="10">
        <f t="shared" si="298"/>
        <v>71</v>
      </c>
      <c r="B1703" s="10">
        <f t="shared" si="299"/>
        <v>18</v>
      </c>
      <c r="C1703" s="23">
        <v>3.2</v>
      </c>
      <c r="D1703" s="24">
        <v>0</v>
      </c>
      <c r="E1703" s="24">
        <v>13.229999999999999</v>
      </c>
      <c r="F1703" s="48"/>
      <c r="G1703" s="48"/>
      <c r="H1703" s="1">
        <f t="shared" si="300"/>
        <v>-4.0233018822546018</v>
      </c>
      <c r="I1703" s="1">
        <f t="shared" si="293"/>
        <v>-10.500840627508119</v>
      </c>
      <c r="J1703" s="4">
        <f>B1703+('PV model'!$B$3/15)+(I1703/60)</f>
        <v>17.548319322874864</v>
      </c>
      <c r="K1703" s="2">
        <f t="shared" si="294"/>
        <v>-83.224789843122963</v>
      </c>
      <c r="L1703" s="2">
        <f>DEGREES(ASIN((((COS(RADIANS('PV model'!$B$2))*COS(RADIANS(H1703))*COS(RADIANS(K1703)))+(SIN(RADIANS('PV model'!$B$2))*SIN(RADIANS(H1703)))))))</f>
        <v>0.50617136032903776</v>
      </c>
      <c r="M1703" s="3">
        <f t="shared" si="290"/>
        <v>0.50617136032903776</v>
      </c>
      <c r="N1703" s="2">
        <f t="shared" si="295"/>
        <v>-82.141228631104696</v>
      </c>
      <c r="O1703" s="2">
        <f>IF('PV model'!$B$2&gt;0, 180-N1703,IF('PV model'!$B$2&lt;0,0-N1703,N1703))</f>
        <v>262.1412286311047</v>
      </c>
      <c r="P1703" s="2">
        <f>ABS(O1703-'PV model'!$B$5)</f>
        <v>57.141228631104696</v>
      </c>
      <c r="Q1703" s="3">
        <f t="shared" si="291"/>
        <v>89.493828639670966</v>
      </c>
      <c r="R1703" s="3">
        <f t="shared" si="296"/>
        <v>0</v>
      </c>
      <c r="S1703" s="3">
        <f t="shared" si="292"/>
        <v>13.229999999999999</v>
      </c>
      <c r="T1703" s="3">
        <f>(0.5*(1-COS(RADIANS(90-$X$3)))*(D1703+E1703)*'PV model'!$B$4)</f>
        <v>0</v>
      </c>
      <c r="U1703" s="3">
        <f t="shared" si="297"/>
        <v>13.229999999999999</v>
      </c>
      <c r="V1703" s="3">
        <f>('PV model'!$B$13*(U1703/1000)*(1-'PV model'!$B$14*((20+C1703)-25))*'PV model'!$B$10)/'PV model'!$B$12</f>
        <v>1.33199258976</v>
      </c>
    </row>
    <row r="1704" spans="1:22" x14ac:dyDescent="0.2">
      <c r="A1704" s="10">
        <f t="shared" si="298"/>
        <v>71</v>
      </c>
      <c r="B1704" s="10">
        <f t="shared" si="299"/>
        <v>19</v>
      </c>
      <c r="C1704" s="23">
        <v>1.8</v>
      </c>
      <c r="D1704" s="24">
        <v>0</v>
      </c>
      <c r="E1704" s="24">
        <v>0</v>
      </c>
      <c r="F1704" s="48"/>
      <c r="G1704" s="48"/>
      <c r="H1704" s="1">
        <f t="shared" si="300"/>
        <v>-4.0233018822546018</v>
      </c>
      <c r="I1704" s="1">
        <f t="shared" si="293"/>
        <v>-10.500840627508119</v>
      </c>
      <c r="J1704" s="4">
        <f>B1704+('PV model'!$B$3/15)+(I1704/60)</f>
        <v>18.548319322874864</v>
      </c>
      <c r="K1704" s="2">
        <f t="shared" si="294"/>
        <v>-98.224789843122963</v>
      </c>
      <c r="L1704" s="2">
        <f>DEGREES(ASIN((((COS(RADIANS('PV model'!$B$2))*COS(RADIANS(H1704))*COS(RADIANS(K1704)))+(SIN(RADIANS('PV model'!$B$2))*SIN(RADIANS(H1704)))))))</f>
        <v>-7.9698082803852266</v>
      </c>
      <c r="M1704" s="3">
        <f t="shared" si="290"/>
        <v>0</v>
      </c>
      <c r="N1704" s="2">
        <f t="shared" si="295"/>
        <v>-85.490422378965746</v>
      </c>
      <c r="O1704" s="2">
        <f>IF('PV model'!$B$2&gt;0, 180-N1704,IF('PV model'!$B$2&lt;0,0-N1704,N1704))</f>
        <v>265.49042237896572</v>
      </c>
      <c r="P1704" s="2">
        <f>ABS(O1704-'PV model'!$B$5)</f>
        <v>60.490422378965718</v>
      </c>
      <c r="Q1704" s="3">
        <f t="shared" si="291"/>
        <v>97.969808280385223</v>
      </c>
      <c r="R1704" s="3">
        <f t="shared" si="296"/>
        <v>0</v>
      </c>
      <c r="S1704" s="3">
        <f t="shared" si="292"/>
        <v>0</v>
      </c>
      <c r="T1704" s="3">
        <f>(0.5*(1-COS(RADIANS(90-$X$3)))*(D1704+E1704)*'PV model'!$B$4)</f>
        <v>0</v>
      </c>
      <c r="U1704" s="3">
        <f t="shared" si="297"/>
        <v>0</v>
      </c>
      <c r="V1704" s="3">
        <f>('PV model'!$B$13*(U1704/1000)*(1-'PV model'!$B$14*((20+C1704)-25))*'PV model'!$B$10)/'PV model'!$B$12</f>
        <v>0</v>
      </c>
    </row>
    <row r="1705" spans="1:22" x14ac:dyDescent="0.2">
      <c r="A1705" s="10">
        <f t="shared" si="298"/>
        <v>71</v>
      </c>
      <c r="B1705" s="10">
        <f t="shared" si="299"/>
        <v>20</v>
      </c>
      <c r="C1705" s="23">
        <v>0.7</v>
      </c>
      <c r="D1705" s="24">
        <v>0</v>
      </c>
      <c r="E1705" s="24">
        <v>0</v>
      </c>
      <c r="F1705" s="48"/>
      <c r="G1705" s="48"/>
      <c r="H1705" s="1">
        <f t="shared" si="300"/>
        <v>-4.0233018822546018</v>
      </c>
      <c r="I1705" s="1">
        <f t="shared" si="293"/>
        <v>-10.500840627508119</v>
      </c>
      <c r="J1705" s="4">
        <f>B1705+('PV model'!$B$3/15)+(I1705/60)</f>
        <v>19.548319322874864</v>
      </c>
      <c r="K1705" s="2">
        <f t="shared" si="294"/>
        <v>-113.22478984312296</v>
      </c>
      <c r="L1705" s="2">
        <f>DEGREES(ASIN((((COS(RADIANS('PV model'!$B$2))*COS(RADIANS(H1705))*COS(RADIANS(K1705)))+(SIN(RADIANS('PV model'!$B$2))*SIN(RADIANS(H1705)))))))</f>
        <v>-16.297714580181328</v>
      </c>
      <c r="M1705" s="3">
        <f t="shared" si="290"/>
        <v>0</v>
      </c>
      <c r="N1705" s="2">
        <f t="shared" si="295"/>
        <v>-72.761321313686963</v>
      </c>
      <c r="O1705" s="2">
        <f>IF('PV model'!$B$2&gt;0, 180-N1705,IF('PV model'!$B$2&lt;0,0-N1705,N1705))</f>
        <v>252.76132131368695</v>
      </c>
      <c r="P1705" s="2">
        <f>ABS(O1705-'PV model'!$B$5)</f>
        <v>47.761321313686949</v>
      </c>
      <c r="Q1705" s="3">
        <f t="shared" si="291"/>
        <v>106.29771458018132</v>
      </c>
      <c r="R1705" s="3">
        <f t="shared" si="296"/>
        <v>0</v>
      </c>
      <c r="S1705" s="3">
        <f t="shared" si="292"/>
        <v>0</v>
      </c>
      <c r="T1705" s="3">
        <f>(0.5*(1-COS(RADIANS(90-$X$3)))*(D1705+E1705)*'PV model'!$B$4)</f>
        <v>0</v>
      </c>
      <c r="U1705" s="3">
        <f t="shared" si="297"/>
        <v>0</v>
      </c>
      <c r="V1705" s="3">
        <f>('PV model'!$B$13*(U1705/1000)*(1-'PV model'!$B$14*((20+C1705)-25))*'PV model'!$B$10)/'PV model'!$B$12</f>
        <v>0</v>
      </c>
    </row>
    <row r="1706" spans="1:22" x14ac:dyDescent="0.2">
      <c r="A1706" s="10">
        <f t="shared" si="298"/>
        <v>71</v>
      </c>
      <c r="B1706" s="10">
        <f t="shared" si="299"/>
        <v>21</v>
      </c>
      <c r="C1706" s="23">
        <v>0.6</v>
      </c>
      <c r="D1706" s="24">
        <v>0</v>
      </c>
      <c r="E1706" s="24">
        <v>0</v>
      </c>
      <c r="F1706" s="48"/>
      <c r="G1706" s="48"/>
      <c r="H1706" s="1">
        <f t="shared" si="300"/>
        <v>-4.0233018822546018</v>
      </c>
      <c r="I1706" s="1">
        <f t="shared" si="293"/>
        <v>-10.500840627508119</v>
      </c>
      <c r="J1706" s="4">
        <f>B1706+('PV model'!$B$3/15)+(I1706/60)</f>
        <v>20.548319322874864</v>
      </c>
      <c r="K1706" s="2">
        <f t="shared" si="294"/>
        <v>-128.22478984312295</v>
      </c>
      <c r="L1706" s="2">
        <f>DEGREES(ASIN((((COS(RADIANS('PV model'!$B$2))*COS(RADIANS(H1706))*COS(RADIANS(K1706)))+(SIN(RADIANS('PV model'!$B$2))*SIN(RADIANS(H1706)))))))</f>
        <v>-24.042974248587775</v>
      </c>
      <c r="M1706" s="3">
        <f t="shared" si="290"/>
        <v>0</v>
      </c>
      <c r="N1706" s="2">
        <f t="shared" si="295"/>
        <v>-59.104146894468052</v>
      </c>
      <c r="O1706" s="2">
        <f>IF('PV model'!$B$2&gt;0, 180-N1706,IF('PV model'!$B$2&lt;0,0-N1706,N1706))</f>
        <v>239.10414689446804</v>
      </c>
      <c r="P1706" s="2">
        <f>ABS(O1706-'PV model'!$B$5)</f>
        <v>34.104146894468045</v>
      </c>
      <c r="Q1706" s="3">
        <f t="shared" si="291"/>
        <v>114.04297424858777</v>
      </c>
      <c r="R1706" s="3">
        <f t="shared" si="296"/>
        <v>0</v>
      </c>
      <c r="S1706" s="3">
        <f t="shared" si="292"/>
        <v>0</v>
      </c>
      <c r="T1706" s="3">
        <f>(0.5*(1-COS(RADIANS(90-$X$3)))*(D1706+E1706)*'PV model'!$B$4)</f>
        <v>0</v>
      </c>
      <c r="U1706" s="3">
        <f t="shared" si="297"/>
        <v>0</v>
      </c>
      <c r="V1706" s="3">
        <f>('PV model'!$B$13*(U1706/1000)*(1-'PV model'!$B$14*((20+C1706)-25))*'PV model'!$B$10)/'PV model'!$B$12</f>
        <v>0</v>
      </c>
    </row>
    <row r="1707" spans="1:22" x14ac:dyDescent="0.2">
      <c r="A1707" s="10">
        <f t="shared" si="298"/>
        <v>71</v>
      </c>
      <c r="B1707" s="10">
        <f t="shared" si="299"/>
        <v>22</v>
      </c>
      <c r="C1707" s="23">
        <v>0.6</v>
      </c>
      <c r="D1707" s="24">
        <v>0</v>
      </c>
      <c r="E1707" s="24">
        <v>0</v>
      </c>
      <c r="F1707" s="48"/>
      <c r="G1707" s="48"/>
      <c r="H1707" s="1">
        <f t="shared" si="300"/>
        <v>-4.0233018822546018</v>
      </c>
      <c r="I1707" s="1">
        <f t="shared" si="293"/>
        <v>-10.500840627508119</v>
      </c>
      <c r="J1707" s="4">
        <f>B1707+('PV model'!$B$3/15)+(I1707/60)</f>
        <v>21.548319322874864</v>
      </c>
      <c r="K1707" s="2">
        <f t="shared" si="294"/>
        <v>-143.22478984312295</v>
      </c>
      <c r="L1707" s="2">
        <f>DEGREES(ASIN((((COS(RADIANS('PV model'!$B$2))*COS(RADIANS(H1707))*COS(RADIANS(K1707)))+(SIN(RADIANS('PV model'!$B$2))*SIN(RADIANS(H1707)))))))</f>
        <v>-30.689838775873397</v>
      </c>
      <c r="M1707" s="3">
        <f t="shared" si="290"/>
        <v>0</v>
      </c>
      <c r="N1707" s="2">
        <f t="shared" si="295"/>
        <v>-43.98474218799393</v>
      </c>
      <c r="O1707" s="2">
        <f>IF('PV model'!$B$2&gt;0, 180-N1707,IF('PV model'!$B$2&lt;0,0-N1707,N1707))</f>
        <v>223.98474218799393</v>
      </c>
      <c r="P1707" s="2">
        <f>ABS(O1707-'PV model'!$B$5)</f>
        <v>18.98474218799393</v>
      </c>
      <c r="Q1707" s="3">
        <f t="shared" si="291"/>
        <v>120.68983877587341</v>
      </c>
      <c r="R1707" s="3">
        <f t="shared" si="296"/>
        <v>0</v>
      </c>
      <c r="S1707" s="3">
        <f t="shared" si="292"/>
        <v>0</v>
      </c>
      <c r="T1707" s="3">
        <f>(0.5*(1-COS(RADIANS(90-$X$3)))*(D1707+E1707)*'PV model'!$B$4)</f>
        <v>0</v>
      </c>
      <c r="U1707" s="3">
        <f t="shared" si="297"/>
        <v>0</v>
      </c>
      <c r="V1707" s="3">
        <f>('PV model'!$B$13*(U1707/1000)*(1-'PV model'!$B$14*((20+C1707)-25))*'PV model'!$B$10)/'PV model'!$B$12</f>
        <v>0</v>
      </c>
    </row>
    <row r="1708" spans="1:22" x14ac:dyDescent="0.2">
      <c r="A1708" s="10">
        <f t="shared" si="298"/>
        <v>71</v>
      </c>
      <c r="B1708" s="10">
        <f t="shared" si="299"/>
        <v>23</v>
      </c>
      <c r="C1708" s="23">
        <v>0.6</v>
      </c>
      <c r="D1708" s="24">
        <v>0</v>
      </c>
      <c r="E1708" s="24">
        <v>0</v>
      </c>
      <c r="F1708" s="48"/>
      <c r="G1708" s="48"/>
      <c r="H1708" s="1">
        <f t="shared" si="300"/>
        <v>-4.0233018822546018</v>
      </c>
      <c r="I1708" s="1">
        <f t="shared" si="293"/>
        <v>-10.500840627508119</v>
      </c>
      <c r="J1708" s="4">
        <f>B1708+('PV model'!$B$3/15)+(I1708/60)</f>
        <v>22.548319322874864</v>
      </c>
      <c r="K1708" s="2">
        <f t="shared" si="294"/>
        <v>-158.22478984312295</v>
      </c>
      <c r="L1708" s="2">
        <f>DEGREES(ASIN((((COS(RADIANS('PV model'!$B$2))*COS(RADIANS(H1708))*COS(RADIANS(K1708)))+(SIN(RADIANS('PV model'!$B$2))*SIN(RADIANS(H1708)))))))</f>
        <v>-35.627795295704139</v>
      </c>
      <c r="M1708" s="3">
        <f t="shared" si="290"/>
        <v>0</v>
      </c>
      <c r="N1708" s="2">
        <f t="shared" si="295"/>
        <v>-27.082315489467842</v>
      </c>
      <c r="O1708" s="2">
        <f>IF('PV model'!$B$2&gt;0, 180-N1708,IF('PV model'!$B$2&lt;0,0-N1708,N1708))</f>
        <v>207.08231548946785</v>
      </c>
      <c r="P1708" s="2">
        <f>ABS(O1708-'PV model'!$B$5)</f>
        <v>2.0823154894678453</v>
      </c>
      <c r="Q1708" s="3">
        <f t="shared" si="291"/>
        <v>125.62779529570413</v>
      </c>
      <c r="R1708" s="3">
        <f t="shared" si="296"/>
        <v>0</v>
      </c>
      <c r="S1708" s="3">
        <f t="shared" si="292"/>
        <v>0</v>
      </c>
      <c r="T1708" s="3">
        <f>(0.5*(1-COS(RADIANS(90-$X$3)))*(D1708+E1708)*'PV model'!$B$4)</f>
        <v>0</v>
      </c>
      <c r="U1708" s="3">
        <f t="shared" si="297"/>
        <v>0</v>
      </c>
      <c r="V1708" s="3">
        <f>('PV model'!$B$13*(U1708/1000)*(1-'PV model'!$B$14*((20+C1708)-25))*'PV model'!$B$10)/'PV model'!$B$12</f>
        <v>0</v>
      </c>
    </row>
    <row r="1709" spans="1:22" x14ac:dyDescent="0.2">
      <c r="A1709" s="10">
        <f t="shared" si="298"/>
        <v>71</v>
      </c>
      <c r="B1709" s="10">
        <f t="shared" si="299"/>
        <v>24</v>
      </c>
      <c r="C1709" s="23">
        <v>1</v>
      </c>
      <c r="D1709" s="24">
        <v>0</v>
      </c>
      <c r="E1709" s="24">
        <v>0</v>
      </c>
      <c r="F1709" s="48"/>
      <c r="G1709" s="48"/>
      <c r="H1709" s="1">
        <f t="shared" si="300"/>
        <v>-4.0233018822546018</v>
      </c>
      <c r="I1709" s="1">
        <f t="shared" si="293"/>
        <v>-10.500840627508119</v>
      </c>
      <c r="J1709" s="4">
        <f>B1709+('PV model'!$B$3/15)+(I1709/60)</f>
        <v>23.548319322874864</v>
      </c>
      <c r="K1709" s="2">
        <f t="shared" si="294"/>
        <v>-173.22478984312295</v>
      </c>
      <c r="L1709" s="2">
        <f>DEGREES(ASIN((((COS(RADIANS('PV model'!$B$2))*COS(RADIANS(H1709))*COS(RADIANS(K1709)))+(SIN(RADIANS('PV model'!$B$2))*SIN(RADIANS(H1709)))))))</f>
        <v>-38.234917323028547</v>
      </c>
      <c r="M1709" s="3">
        <f t="shared" si="290"/>
        <v>0</v>
      </c>
      <c r="N1709" s="2">
        <f t="shared" si="295"/>
        <v>-8.6167171648345313</v>
      </c>
      <c r="O1709" s="2">
        <f>IF('PV model'!$B$2&gt;0, 180-N1709,IF('PV model'!$B$2&lt;0,0-N1709,N1709))</f>
        <v>188.61671716483454</v>
      </c>
      <c r="P1709" s="2">
        <f>ABS(O1709-'PV model'!$B$5)</f>
        <v>16.38328283516546</v>
      </c>
      <c r="Q1709" s="3">
        <f t="shared" si="291"/>
        <v>128.23491732302855</v>
      </c>
      <c r="R1709" s="3">
        <f t="shared" si="296"/>
        <v>0</v>
      </c>
      <c r="S1709" s="3">
        <f t="shared" si="292"/>
        <v>0</v>
      </c>
      <c r="T1709" s="3">
        <f>(0.5*(1-COS(RADIANS(90-$X$3)))*(D1709+E1709)*'PV model'!$B$4)</f>
        <v>0</v>
      </c>
      <c r="U1709" s="3">
        <f t="shared" si="297"/>
        <v>0</v>
      </c>
      <c r="V1709" s="3">
        <f>('PV model'!$B$13*(U1709/1000)*(1-'PV model'!$B$14*((20+C1709)-25))*'PV model'!$B$10)/'PV model'!$B$12</f>
        <v>0</v>
      </c>
    </row>
    <row r="1710" spans="1:22" x14ac:dyDescent="0.2">
      <c r="A1710" s="10">
        <f t="shared" si="298"/>
        <v>72</v>
      </c>
      <c r="B1710" s="10">
        <f t="shared" si="299"/>
        <v>1</v>
      </c>
      <c r="C1710" s="23">
        <v>1</v>
      </c>
      <c r="D1710" s="24">
        <v>0</v>
      </c>
      <c r="E1710" s="24">
        <v>0</v>
      </c>
      <c r="F1710" s="48"/>
      <c r="G1710" s="48"/>
      <c r="H1710" s="1">
        <f t="shared" si="300"/>
        <v>-3.6247764084903658</v>
      </c>
      <c r="I1710" s="1">
        <f t="shared" si="293"/>
        <v>-10.225048533941662</v>
      </c>
      <c r="J1710" s="4">
        <f>B1710+('PV model'!$B$3/15)+(I1710/60)</f>
        <v>0.55291585776763896</v>
      </c>
      <c r="K1710" s="2">
        <f t="shared" si="294"/>
        <v>171.70626213348541</v>
      </c>
      <c r="L1710" s="2">
        <f>DEGREES(ASIN((((COS(RADIANS('PV model'!$B$2))*COS(RADIANS(H1710))*COS(RADIANS(K1710)))+(SIN(RADIANS('PV model'!$B$2))*SIN(RADIANS(H1710)))))))</f>
        <v>-37.6954522897964</v>
      </c>
      <c r="M1710" s="3">
        <f t="shared" si="290"/>
        <v>0</v>
      </c>
      <c r="N1710" s="2">
        <f t="shared" si="295"/>
        <v>10.482443895783689</v>
      </c>
      <c r="O1710" s="2">
        <f>IF('PV model'!$B$2&gt;0, 180-N1710,IF('PV model'!$B$2&lt;0,0-N1710,N1710))</f>
        <v>169.51755610421631</v>
      </c>
      <c r="P1710" s="2">
        <f>ABS(O1710-'PV model'!$B$5)</f>
        <v>35.482443895783689</v>
      </c>
      <c r="Q1710" s="3">
        <f t="shared" si="291"/>
        <v>127.69545228979639</v>
      </c>
      <c r="R1710" s="3">
        <f t="shared" si="296"/>
        <v>0</v>
      </c>
      <c r="S1710" s="3">
        <f t="shared" si="292"/>
        <v>0</v>
      </c>
      <c r="T1710" s="3">
        <f>(0.5*(1-COS(RADIANS(90-$X$3)))*(D1710+E1710)*'PV model'!$B$4)</f>
        <v>0</v>
      </c>
      <c r="U1710" s="3">
        <f t="shared" si="297"/>
        <v>0</v>
      </c>
      <c r="V1710" s="3">
        <f>('PV model'!$B$13*(U1710/1000)*(1-'PV model'!$B$14*((20+C1710)-25))*'PV model'!$B$10)/'PV model'!$B$12</f>
        <v>0</v>
      </c>
    </row>
    <row r="1711" spans="1:22" x14ac:dyDescent="0.2">
      <c r="A1711" s="10">
        <f t="shared" si="298"/>
        <v>72</v>
      </c>
      <c r="B1711" s="10">
        <f t="shared" si="299"/>
        <v>2</v>
      </c>
      <c r="C1711" s="23">
        <v>1.1000000000000001</v>
      </c>
      <c r="D1711" s="24">
        <v>0</v>
      </c>
      <c r="E1711" s="24">
        <v>0</v>
      </c>
      <c r="F1711" s="48"/>
      <c r="G1711" s="48"/>
      <c r="H1711" s="1">
        <f t="shared" si="300"/>
        <v>-3.6247764084903658</v>
      </c>
      <c r="I1711" s="1">
        <f t="shared" si="293"/>
        <v>-10.225048533941662</v>
      </c>
      <c r="J1711" s="4">
        <f>B1711+('PV model'!$B$3/15)+(I1711/60)</f>
        <v>1.552915857767639</v>
      </c>
      <c r="K1711" s="2">
        <f t="shared" si="294"/>
        <v>156.70626213348541</v>
      </c>
      <c r="L1711" s="2">
        <f>DEGREES(ASIN((((COS(RADIANS('PV model'!$B$2))*COS(RADIANS(H1711))*COS(RADIANS(K1711)))+(SIN(RADIANS('PV model'!$B$2))*SIN(RADIANS(H1711)))))))</f>
        <v>-34.840961812962604</v>
      </c>
      <c r="M1711" s="3">
        <f t="shared" si="290"/>
        <v>0</v>
      </c>
      <c r="N1711" s="2">
        <f t="shared" si="295"/>
        <v>28.740988980504742</v>
      </c>
      <c r="O1711" s="2">
        <f>IF('PV model'!$B$2&gt;0, 180-N1711,IF('PV model'!$B$2&lt;0,0-N1711,N1711))</f>
        <v>151.25901101949526</v>
      </c>
      <c r="P1711" s="2">
        <f>ABS(O1711-'PV model'!$B$5)</f>
        <v>53.740988980504738</v>
      </c>
      <c r="Q1711" s="3">
        <f t="shared" si="291"/>
        <v>124.8409618129626</v>
      </c>
      <c r="R1711" s="3">
        <f t="shared" si="296"/>
        <v>0</v>
      </c>
      <c r="S1711" s="3">
        <f t="shared" si="292"/>
        <v>0</v>
      </c>
      <c r="T1711" s="3">
        <f>(0.5*(1-COS(RADIANS(90-$X$3)))*(D1711+E1711)*'PV model'!$B$4)</f>
        <v>0</v>
      </c>
      <c r="U1711" s="3">
        <f t="shared" si="297"/>
        <v>0</v>
      </c>
      <c r="V1711" s="3">
        <f>('PV model'!$B$13*(U1711/1000)*(1-'PV model'!$B$14*((20+C1711)-25))*'PV model'!$B$10)/'PV model'!$B$12</f>
        <v>0</v>
      </c>
    </row>
    <row r="1712" spans="1:22" x14ac:dyDescent="0.2">
      <c r="A1712" s="10">
        <f t="shared" si="298"/>
        <v>72</v>
      </c>
      <c r="B1712" s="10">
        <f t="shared" si="299"/>
        <v>3</v>
      </c>
      <c r="C1712" s="23">
        <v>0.9</v>
      </c>
      <c r="D1712" s="24">
        <v>0</v>
      </c>
      <c r="E1712" s="24">
        <v>0</v>
      </c>
      <c r="F1712" s="48"/>
      <c r="G1712" s="48"/>
      <c r="H1712" s="1">
        <f t="shared" si="300"/>
        <v>-3.6247764084903658</v>
      </c>
      <c r="I1712" s="1">
        <f t="shared" si="293"/>
        <v>-10.225048533941662</v>
      </c>
      <c r="J1712" s="4">
        <f>B1712+('PV model'!$B$3/15)+(I1712/60)</f>
        <v>2.5529158577676387</v>
      </c>
      <c r="K1712" s="2">
        <f t="shared" si="294"/>
        <v>141.70626213348541</v>
      </c>
      <c r="L1712" s="2">
        <f>DEGREES(ASIN((((COS(RADIANS('PV model'!$B$2))*COS(RADIANS(H1712))*COS(RADIANS(K1712)))+(SIN(RADIANS('PV model'!$B$2))*SIN(RADIANS(H1712)))))))</f>
        <v>-29.719499722673802</v>
      </c>
      <c r="M1712" s="3">
        <f t="shared" si="290"/>
        <v>0</v>
      </c>
      <c r="N1712" s="2">
        <f t="shared" si="295"/>
        <v>45.408023290386787</v>
      </c>
      <c r="O1712" s="2">
        <f>IF('PV model'!$B$2&gt;0, 180-N1712,IF('PV model'!$B$2&lt;0,0-N1712,N1712))</f>
        <v>134.59197670961322</v>
      </c>
      <c r="P1712" s="2">
        <f>ABS(O1712-'PV model'!$B$5)</f>
        <v>70.40802329038678</v>
      </c>
      <c r="Q1712" s="3">
        <f t="shared" si="291"/>
        <v>119.71949972267379</v>
      </c>
      <c r="R1712" s="3">
        <f t="shared" si="296"/>
        <v>0</v>
      </c>
      <c r="S1712" s="3">
        <f t="shared" si="292"/>
        <v>0</v>
      </c>
      <c r="T1712" s="3">
        <f>(0.5*(1-COS(RADIANS(90-$X$3)))*(D1712+E1712)*'PV model'!$B$4)</f>
        <v>0</v>
      </c>
      <c r="U1712" s="3">
        <f t="shared" si="297"/>
        <v>0</v>
      </c>
      <c r="V1712" s="3">
        <f>('PV model'!$B$13*(U1712/1000)*(1-'PV model'!$B$14*((20+C1712)-25))*'PV model'!$B$10)/'PV model'!$B$12</f>
        <v>0</v>
      </c>
    </row>
    <row r="1713" spans="1:22" x14ac:dyDescent="0.2">
      <c r="A1713" s="10">
        <f t="shared" si="298"/>
        <v>72</v>
      </c>
      <c r="B1713" s="10">
        <f t="shared" si="299"/>
        <v>4</v>
      </c>
      <c r="C1713" s="23">
        <v>0.6</v>
      </c>
      <c r="D1713" s="24">
        <v>0</v>
      </c>
      <c r="E1713" s="24">
        <v>0</v>
      </c>
      <c r="F1713" s="48"/>
      <c r="G1713" s="48"/>
      <c r="H1713" s="1">
        <f t="shared" si="300"/>
        <v>-3.6247764084903658</v>
      </c>
      <c r="I1713" s="1">
        <f t="shared" si="293"/>
        <v>-10.225048533941662</v>
      </c>
      <c r="J1713" s="4">
        <f>B1713+('PV model'!$B$3/15)+(I1713/60)</f>
        <v>3.5529158577676387</v>
      </c>
      <c r="K1713" s="2">
        <f t="shared" si="294"/>
        <v>126.70626213348542</v>
      </c>
      <c r="L1713" s="2">
        <f>DEGREES(ASIN((((COS(RADIANS('PV model'!$B$2))*COS(RADIANS(H1713))*COS(RADIANS(K1713)))+(SIN(RADIANS('PV model'!$B$2))*SIN(RADIANS(H1713)))))))</f>
        <v>-22.95287858802136</v>
      </c>
      <c r="M1713" s="3">
        <f t="shared" si="290"/>
        <v>0</v>
      </c>
      <c r="N1713" s="2">
        <f t="shared" si="295"/>
        <v>60.331172556842724</v>
      </c>
      <c r="O1713" s="2">
        <f>IF('PV model'!$B$2&gt;0, 180-N1713,IF('PV model'!$B$2&lt;0,0-N1713,N1713))</f>
        <v>119.66882744315728</v>
      </c>
      <c r="P1713" s="2">
        <f>ABS(O1713-'PV model'!$B$5)</f>
        <v>85.331172556842716</v>
      </c>
      <c r="Q1713" s="3">
        <f t="shared" si="291"/>
        <v>112.95287858802136</v>
      </c>
      <c r="R1713" s="3">
        <f t="shared" si="296"/>
        <v>0</v>
      </c>
      <c r="S1713" s="3">
        <f t="shared" si="292"/>
        <v>0</v>
      </c>
      <c r="T1713" s="3">
        <f>(0.5*(1-COS(RADIANS(90-$X$3)))*(D1713+E1713)*'PV model'!$B$4)</f>
        <v>0</v>
      </c>
      <c r="U1713" s="3">
        <f t="shared" si="297"/>
        <v>0</v>
      </c>
      <c r="V1713" s="3">
        <f>('PV model'!$B$13*(U1713/1000)*(1-'PV model'!$B$14*((20+C1713)-25))*'PV model'!$B$10)/'PV model'!$B$12</f>
        <v>0</v>
      </c>
    </row>
    <row r="1714" spans="1:22" x14ac:dyDescent="0.2">
      <c r="A1714" s="10">
        <f t="shared" si="298"/>
        <v>72</v>
      </c>
      <c r="B1714" s="10">
        <f t="shared" si="299"/>
        <v>5</v>
      </c>
      <c r="C1714" s="23">
        <v>0.9</v>
      </c>
      <c r="D1714" s="24">
        <v>0</v>
      </c>
      <c r="E1714" s="24">
        <v>0</v>
      </c>
      <c r="F1714" s="48"/>
      <c r="G1714" s="48"/>
      <c r="H1714" s="1">
        <f t="shared" si="300"/>
        <v>-3.6247764084903658</v>
      </c>
      <c r="I1714" s="1">
        <f t="shared" si="293"/>
        <v>-10.225048533941662</v>
      </c>
      <c r="J1714" s="4">
        <f>B1714+('PV model'!$B$3/15)+(I1714/60)</f>
        <v>4.5529158577676396</v>
      </c>
      <c r="K1714" s="2">
        <f t="shared" si="294"/>
        <v>111.70626213348541</v>
      </c>
      <c r="L1714" s="2">
        <f>DEGREES(ASIN((((COS(RADIANS('PV model'!$B$2))*COS(RADIANS(H1714))*COS(RADIANS(K1714)))+(SIN(RADIANS('PV model'!$B$2))*SIN(RADIANS(H1714)))))))</f>
        <v>-15.139395598307635</v>
      </c>
      <c r="M1714" s="3">
        <f t="shared" si="290"/>
        <v>0</v>
      </c>
      <c r="N1714" s="2">
        <f t="shared" si="295"/>
        <v>73.857210210795287</v>
      </c>
      <c r="O1714" s="2">
        <f>IF('PV model'!$B$2&gt;0, 180-N1714,IF('PV model'!$B$2&lt;0,0-N1714,N1714))</f>
        <v>106.14278978920471</v>
      </c>
      <c r="P1714" s="2">
        <f>ABS(O1714-'PV model'!$B$5)</f>
        <v>98.857210210795287</v>
      </c>
      <c r="Q1714" s="3">
        <f t="shared" si="291"/>
        <v>105.13939559830764</v>
      </c>
      <c r="R1714" s="3">
        <f t="shared" si="296"/>
        <v>0</v>
      </c>
      <c r="S1714" s="3">
        <f t="shared" si="292"/>
        <v>0</v>
      </c>
      <c r="T1714" s="3">
        <f>(0.5*(1-COS(RADIANS(90-$X$3)))*(D1714+E1714)*'PV model'!$B$4)</f>
        <v>0</v>
      </c>
      <c r="U1714" s="3">
        <f t="shared" si="297"/>
        <v>0</v>
      </c>
      <c r="V1714" s="3">
        <f>('PV model'!$B$13*(U1714/1000)*(1-'PV model'!$B$14*((20+C1714)-25))*'PV model'!$B$10)/'PV model'!$B$12</f>
        <v>0</v>
      </c>
    </row>
    <row r="1715" spans="1:22" x14ac:dyDescent="0.2">
      <c r="A1715" s="10">
        <f t="shared" si="298"/>
        <v>72</v>
      </c>
      <c r="B1715" s="10">
        <f t="shared" si="299"/>
        <v>6</v>
      </c>
      <c r="C1715" s="23">
        <v>0.6</v>
      </c>
      <c r="D1715" s="24">
        <v>0</v>
      </c>
      <c r="E1715" s="24">
        <v>0</v>
      </c>
      <c r="F1715" s="48"/>
      <c r="G1715" s="48"/>
      <c r="H1715" s="1">
        <f t="shared" si="300"/>
        <v>-3.6247764084903658</v>
      </c>
      <c r="I1715" s="1">
        <f t="shared" si="293"/>
        <v>-10.225048533941662</v>
      </c>
      <c r="J1715" s="4">
        <f>B1715+('PV model'!$B$3/15)+(I1715/60)</f>
        <v>5.5529158577676396</v>
      </c>
      <c r="K1715" s="2">
        <f t="shared" si="294"/>
        <v>96.70626213348541</v>
      </c>
      <c r="L1715" s="2">
        <f>DEGREES(ASIN((((COS(RADIANS('PV model'!$B$2))*COS(RADIANS(H1715))*COS(RADIANS(K1715)))+(SIN(RADIANS('PV model'!$B$2))*SIN(RADIANS(H1715)))))))</f>
        <v>-6.7833362732848501</v>
      </c>
      <c r="M1715" s="3">
        <f t="shared" si="290"/>
        <v>0</v>
      </c>
      <c r="N1715" s="2">
        <f t="shared" si="295"/>
        <v>86.522096348502203</v>
      </c>
      <c r="O1715" s="2">
        <f>IF('PV model'!$B$2&gt;0, 180-N1715,IF('PV model'!$B$2&lt;0,0-N1715,N1715))</f>
        <v>93.477903651497797</v>
      </c>
      <c r="P1715" s="2">
        <f>ABS(O1715-'PV model'!$B$5)</f>
        <v>111.5220963485022</v>
      </c>
      <c r="Q1715" s="3">
        <f t="shared" si="291"/>
        <v>96.78333627328486</v>
      </c>
      <c r="R1715" s="3">
        <f t="shared" si="296"/>
        <v>0</v>
      </c>
      <c r="S1715" s="3">
        <f t="shared" si="292"/>
        <v>0</v>
      </c>
      <c r="T1715" s="3">
        <f>(0.5*(1-COS(RADIANS(90-$X$3)))*(D1715+E1715)*'PV model'!$B$4)</f>
        <v>0</v>
      </c>
      <c r="U1715" s="3">
        <f t="shared" si="297"/>
        <v>0</v>
      </c>
      <c r="V1715" s="3">
        <f>('PV model'!$B$13*(U1715/1000)*(1-'PV model'!$B$14*((20+C1715)-25))*'PV model'!$B$10)/'PV model'!$B$12</f>
        <v>0</v>
      </c>
    </row>
    <row r="1716" spans="1:22" x14ac:dyDescent="0.2">
      <c r="A1716" s="10">
        <f t="shared" si="298"/>
        <v>72</v>
      </c>
      <c r="B1716" s="10">
        <f t="shared" si="299"/>
        <v>7</v>
      </c>
      <c r="C1716" s="23">
        <v>1</v>
      </c>
      <c r="D1716" s="24">
        <v>0</v>
      </c>
      <c r="E1716" s="24">
        <v>0.88200000000000001</v>
      </c>
      <c r="F1716" s="48"/>
      <c r="G1716" s="48"/>
      <c r="H1716" s="1">
        <f t="shared" si="300"/>
        <v>-3.6247764084903658</v>
      </c>
      <c r="I1716" s="1">
        <f t="shared" si="293"/>
        <v>-10.225048533941662</v>
      </c>
      <c r="J1716" s="4">
        <f>B1716+('PV model'!$B$3/15)+(I1716/60)</f>
        <v>6.5529158577676396</v>
      </c>
      <c r="K1716" s="2">
        <f t="shared" si="294"/>
        <v>81.70626213348541</v>
      </c>
      <c r="L1716" s="2">
        <f>DEGREES(ASIN((((COS(RADIANS('PV model'!$B$2))*COS(RADIANS(H1716))*COS(RADIANS(K1716)))+(SIN(RADIANS('PV model'!$B$2))*SIN(RADIANS(H1716)))))))</f>
        <v>1.6868347046737999</v>
      </c>
      <c r="M1716" s="3">
        <f t="shared" si="290"/>
        <v>1.6868347046737999</v>
      </c>
      <c r="N1716" s="2">
        <f t="shared" si="295"/>
        <v>81.111207936168583</v>
      </c>
      <c r="O1716" s="2">
        <f>IF('PV model'!$B$2&gt;0, 180-N1716,IF('PV model'!$B$2&lt;0,0-N1716,N1716))</f>
        <v>98.888792063831417</v>
      </c>
      <c r="P1716" s="2">
        <f>ABS(O1716-'PV model'!$B$5)</f>
        <v>106.11120793616858</v>
      </c>
      <c r="Q1716" s="3">
        <f t="shared" si="291"/>
        <v>88.313165295326201</v>
      </c>
      <c r="R1716" s="3">
        <f t="shared" si="296"/>
        <v>0</v>
      </c>
      <c r="S1716" s="3">
        <f t="shared" si="292"/>
        <v>0.88200000000000001</v>
      </c>
      <c r="T1716" s="3">
        <f>(0.5*(1-COS(RADIANS(90-$X$3)))*(D1716+E1716)*'PV model'!$B$4)</f>
        <v>0</v>
      </c>
      <c r="U1716" s="3">
        <f t="shared" si="297"/>
        <v>0.88200000000000001</v>
      </c>
      <c r="V1716" s="3">
        <f>('PV model'!$B$13*(U1716/1000)*(1-'PV model'!$B$14*((20+C1716)-25))*'PV model'!$B$10)/'PV model'!$B$12</f>
        <v>8.9575355519999983E-2</v>
      </c>
    </row>
    <row r="1717" spans="1:22" x14ac:dyDescent="0.2">
      <c r="A1717" s="10">
        <f t="shared" si="298"/>
        <v>72</v>
      </c>
      <c r="B1717" s="10">
        <f t="shared" si="299"/>
        <v>8</v>
      </c>
      <c r="C1717" s="23">
        <v>0.7</v>
      </c>
      <c r="D1717" s="24">
        <v>0</v>
      </c>
      <c r="E1717" s="24">
        <v>12.348000000000001</v>
      </c>
      <c r="F1717" s="48"/>
      <c r="G1717" s="48"/>
      <c r="H1717" s="1">
        <f t="shared" si="300"/>
        <v>-3.6247764084903658</v>
      </c>
      <c r="I1717" s="1">
        <f t="shared" si="293"/>
        <v>-10.225048533941662</v>
      </c>
      <c r="J1717" s="4">
        <f>B1717+('PV model'!$B$3/15)+(I1717/60)</f>
        <v>7.5529158577676396</v>
      </c>
      <c r="K1717" s="2">
        <f t="shared" si="294"/>
        <v>66.70626213348541</v>
      </c>
      <c r="L1717" s="2">
        <f>DEGREES(ASIN((((COS(RADIANS('PV model'!$B$2))*COS(RADIANS(H1717))*COS(RADIANS(K1717)))+(SIN(RADIANS('PV model'!$B$2))*SIN(RADIANS(H1717)))))))</f>
        <v>9.871061102622221</v>
      </c>
      <c r="M1717" s="3">
        <f t="shared" si="290"/>
        <v>9.871061102622221</v>
      </c>
      <c r="N1717" s="2">
        <f t="shared" si="295"/>
        <v>68.501340987271448</v>
      </c>
      <c r="O1717" s="2">
        <f>IF('PV model'!$B$2&gt;0, 180-N1717,IF('PV model'!$B$2&lt;0,0-N1717,N1717))</f>
        <v>111.49865901272855</v>
      </c>
      <c r="P1717" s="2">
        <f>ABS(O1717-'PV model'!$B$5)</f>
        <v>93.501340987271448</v>
      </c>
      <c r="Q1717" s="3">
        <f t="shared" si="291"/>
        <v>80.128938897377779</v>
      </c>
      <c r="R1717" s="3">
        <f t="shared" si="296"/>
        <v>0</v>
      </c>
      <c r="S1717" s="3">
        <f t="shared" si="292"/>
        <v>12.348000000000001</v>
      </c>
      <c r="T1717" s="3">
        <f>(0.5*(1-COS(RADIANS(90-$X$3)))*(D1717+E1717)*'PV model'!$B$4)</f>
        <v>0</v>
      </c>
      <c r="U1717" s="3">
        <f t="shared" si="297"/>
        <v>12.348000000000001</v>
      </c>
      <c r="V1717" s="3">
        <f>('PV model'!$B$13*(U1717/1000)*(1-'PV model'!$B$14*((20+C1717)-25))*'PV model'!$B$10)/'PV model'!$B$12</f>
        <v>1.2555361445760003</v>
      </c>
    </row>
    <row r="1718" spans="1:22" x14ac:dyDescent="0.2">
      <c r="A1718" s="10">
        <f t="shared" si="298"/>
        <v>72</v>
      </c>
      <c r="B1718" s="10">
        <f t="shared" si="299"/>
        <v>9</v>
      </c>
      <c r="C1718" s="23">
        <v>1.1000000000000001</v>
      </c>
      <c r="D1718" s="24">
        <v>0</v>
      </c>
      <c r="E1718" s="24">
        <v>45.863999999999997</v>
      </c>
      <c r="F1718" s="48"/>
      <c r="G1718" s="48"/>
      <c r="H1718" s="1">
        <f t="shared" si="300"/>
        <v>-3.6247764084903658</v>
      </c>
      <c r="I1718" s="1">
        <f t="shared" si="293"/>
        <v>-10.225048533941662</v>
      </c>
      <c r="J1718" s="4">
        <f>B1718+('PV model'!$B$3/15)+(I1718/60)</f>
        <v>8.5529158577676387</v>
      </c>
      <c r="K1718" s="2">
        <f t="shared" si="294"/>
        <v>51.706262133485417</v>
      </c>
      <c r="L1718" s="2">
        <f>DEGREES(ASIN((((COS(RADIANS('PV model'!$B$2))*COS(RADIANS(H1718))*COS(RADIANS(K1718)))+(SIN(RADIANS('PV model'!$B$2))*SIN(RADIANS(H1718)))))))</f>
        <v>17.349100821533508</v>
      </c>
      <c r="M1718" s="3">
        <f t="shared" si="290"/>
        <v>17.349100821533508</v>
      </c>
      <c r="N1718" s="2">
        <f t="shared" si="295"/>
        <v>55.145605889290266</v>
      </c>
      <c r="O1718" s="2">
        <f>IF('PV model'!$B$2&gt;0, 180-N1718,IF('PV model'!$B$2&lt;0,0-N1718,N1718))</f>
        <v>124.85439411070973</v>
      </c>
      <c r="P1718" s="2">
        <f>ABS(O1718-'PV model'!$B$5)</f>
        <v>80.145605889290266</v>
      </c>
      <c r="Q1718" s="3">
        <f t="shared" si="291"/>
        <v>72.650899178466503</v>
      </c>
      <c r="R1718" s="3">
        <f t="shared" si="296"/>
        <v>0</v>
      </c>
      <c r="S1718" s="3">
        <f t="shared" si="292"/>
        <v>45.863999999999997</v>
      </c>
      <c r="T1718" s="3">
        <f>(0.5*(1-COS(RADIANS(90-$X$3)))*(D1718+E1718)*'PV model'!$B$4)</f>
        <v>0</v>
      </c>
      <c r="U1718" s="3">
        <f t="shared" si="297"/>
        <v>45.863999999999997</v>
      </c>
      <c r="V1718" s="3">
        <f>('PV model'!$B$13*(U1718/1000)*(1-'PV model'!$B$14*((20+C1718)-25))*'PV model'!$B$10)/'PV model'!$B$12</f>
        <v>4.6560846608639999</v>
      </c>
    </row>
    <row r="1719" spans="1:22" x14ac:dyDescent="0.2">
      <c r="A1719" s="10">
        <f t="shared" si="298"/>
        <v>72</v>
      </c>
      <c r="B1719" s="10">
        <f t="shared" si="299"/>
        <v>10</v>
      </c>
      <c r="C1719" s="23">
        <v>2</v>
      </c>
      <c r="D1719" s="24">
        <v>0</v>
      </c>
      <c r="E1719" s="24">
        <v>79.38</v>
      </c>
      <c r="F1719" s="48"/>
      <c r="G1719" s="48"/>
      <c r="H1719" s="1">
        <f t="shared" si="300"/>
        <v>-3.6247764084903658</v>
      </c>
      <c r="I1719" s="1">
        <f t="shared" si="293"/>
        <v>-10.225048533941662</v>
      </c>
      <c r="J1719" s="4">
        <f>B1719+('PV model'!$B$3/15)+(I1719/60)</f>
        <v>9.5529158577676387</v>
      </c>
      <c r="K1719" s="2">
        <f t="shared" si="294"/>
        <v>36.706262133485417</v>
      </c>
      <c r="L1719" s="2">
        <f>DEGREES(ASIN((((COS(RADIANS('PV model'!$B$2))*COS(RADIANS(H1719))*COS(RADIANS(K1719)))+(SIN(RADIANS('PV model'!$B$2))*SIN(RADIANS(H1719)))))))</f>
        <v>23.645857228531312</v>
      </c>
      <c r="M1719" s="3">
        <f t="shared" si="290"/>
        <v>23.645857228531312</v>
      </c>
      <c r="N1719" s="2">
        <f t="shared" si="295"/>
        <v>40.63135331727635</v>
      </c>
      <c r="O1719" s="2">
        <f>IF('PV model'!$B$2&gt;0, 180-N1719,IF('PV model'!$B$2&lt;0,0-N1719,N1719))</f>
        <v>139.36864668272364</v>
      </c>
      <c r="P1719" s="2">
        <f>ABS(O1719-'PV model'!$B$5)</f>
        <v>65.631353317276364</v>
      </c>
      <c r="Q1719" s="3">
        <f t="shared" si="291"/>
        <v>66.354142771468688</v>
      </c>
      <c r="R1719" s="3">
        <f t="shared" si="296"/>
        <v>0</v>
      </c>
      <c r="S1719" s="3">
        <f t="shared" si="292"/>
        <v>79.38</v>
      </c>
      <c r="T1719" s="3">
        <f>(0.5*(1-COS(RADIANS(90-$X$3)))*(D1719+E1719)*'PV model'!$B$4)</f>
        <v>0</v>
      </c>
      <c r="U1719" s="3">
        <f t="shared" si="297"/>
        <v>79.38</v>
      </c>
      <c r="V1719" s="3">
        <f>('PV model'!$B$13*(U1719/1000)*(1-'PV model'!$B$14*((20+C1719)-25))*'PV model'!$B$10)/'PV model'!$B$12</f>
        <v>8.030042697599999</v>
      </c>
    </row>
    <row r="1720" spans="1:22" x14ac:dyDescent="0.2">
      <c r="A1720" s="10">
        <f t="shared" si="298"/>
        <v>72</v>
      </c>
      <c r="B1720" s="10">
        <f t="shared" si="299"/>
        <v>11</v>
      </c>
      <c r="C1720" s="23">
        <v>2.1</v>
      </c>
      <c r="D1720" s="24">
        <v>0</v>
      </c>
      <c r="E1720" s="24">
        <v>107.60399999999998</v>
      </c>
      <c r="F1720" s="48"/>
      <c r="G1720" s="48"/>
      <c r="H1720" s="1">
        <f t="shared" si="300"/>
        <v>-3.6247764084903658</v>
      </c>
      <c r="I1720" s="1">
        <f t="shared" si="293"/>
        <v>-10.225048533941662</v>
      </c>
      <c r="J1720" s="4">
        <f>B1720+('PV model'!$B$3/15)+(I1720/60)</f>
        <v>10.552915857767639</v>
      </c>
      <c r="K1720" s="2">
        <f t="shared" si="294"/>
        <v>21.706262133485417</v>
      </c>
      <c r="L1720" s="2">
        <f>DEGREES(ASIN((((COS(RADIANS('PV model'!$B$2))*COS(RADIANS(H1720))*COS(RADIANS(K1720)))+(SIN(RADIANS('PV model'!$B$2))*SIN(RADIANS(H1720)))))))</f>
        <v>28.234923064349896</v>
      </c>
      <c r="M1720" s="3">
        <f t="shared" si="290"/>
        <v>28.234923064349896</v>
      </c>
      <c r="N1720" s="2">
        <f t="shared" si="295"/>
        <v>24.768821004413624</v>
      </c>
      <c r="O1720" s="2">
        <f>IF('PV model'!$B$2&gt;0, 180-N1720,IF('PV model'!$B$2&lt;0,0-N1720,N1720))</f>
        <v>155.23117899558639</v>
      </c>
      <c r="P1720" s="2">
        <f>ABS(O1720-'PV model'!$B$5)</f>
        <v>49.76882100441361</v>
      </c>
      <c r="Q1720" s="3">
        <f t="shared" si="291"/>
        <v>61.7650769356501</v>
      </c>
      <c r="R1720" s="3">
        <f t="shared" si="296"/>
        <v>0</v>
      </c>
      <c r="S1720" s="3">
        <f t="shared" si="292"/>
        <v>107.60399999999998</v>
      </c>
      <c r="T1720" s="3">
        <f>(0.5*(1-COS(RADIANS(90-$X$3)))*(D1720+E1720)*'PV model'!$B$4)</f>
        <v>0</v>
      </c>
      <c r="U1720" s="3">
        <f t="shared" si="297"/>
        <v>107.60399999999998</v>
      </c>
      <c r="V1720" s="3">
        <f>('PV model'!$B$13*(U1720/1000)*(1-'PV model'!$B$14*((20+C1720)-25))*'PV model'!$B$10)/'PV model'!$B$12</f>
        <v>10.880866551743999</v>
      </c>
    </row>
    <row r="1721" spans="1:22" x14ac:dyDescent="0.2">
      <c r="A1721" s="10">
        <f t="shared" si="298"/>
        <v>72</v>
      </c>
      <c r="B1721" s="10">
        <f t="shared" si="299"/>
        <v>12</v>
      </c>
      <c r="C1721" s="23">
        <v>3</v>
      </c>
      <c r="D1721" s="24">
        <v>0</v>
      </c>
      <c r="E1721" s="24">
        <v>126.126</v>
      </c>
      <c r="F1721" s="48"/>
      <c r="G1721" s="48"/>
      <c r="H1721" s="1">
        <f t="shared" si="300"/>
        <v>-3.6247764084903658</v>
      </c>
      <c r="I1721" s="1">
        <f t="shared" si="293"/>
        <v>-10.225048533941662</v>
      </c>
      <c r="J1721" s="4">
        <f>B1721+('PV model'!$B$3/15)+(I1721/60)</f>
        <v>11.552915857767639</v>
      </c>
      <c r="K1721" s="2">
        <f t="shared" si="294"/>
        <v>6.7062621334854189</v>
      </c>
      <c r="L1721" s="2">
        <f>DEGREES(ASIN((((COS(RADIANS('PV model'!$B$2))*COS(RADIANS(H1721))*COS(RADIANS(K1721)))+(SIN(RADIANS('PV model'!$B$2))*SIN(RADIANS(H1721)))))))</f>
        <v>30.617380205342531</v>
      </c>
      <c r="M1721" s="3">
        <f t="shared" si="290"/>
        <v>30.617380205342531</v>
      </c>
      <c r="N1721" s="2">
        <f t="shared" si="295"/>
        <v>7.7832361811782658</v>
      </c>
      <c r="O1721" s="2">
        <f>IF('PV model'!$B$2&gt;0, 180-N1721,IF('PV model'!$B$2&lt;0,0-N1721,N1721))</f>
        <v>172.21676381882173</v>
      </c>
      <c r="P1721" s="2">
        <f>ABS(O1721-'PV model'!$B$5)</f>
        <v>32.783236181178268</v>
      </c>
      <c r="Q1721" s="3">
        <f t="shared" si="291"/>
        <v>59.382619794657458</v>
      </c>
      <c r="R1721" s="3">
        <f t="shared" si="296"/>
        <v>0</v>
      </c>
      <c r="S1721" s="3">
        <f t="shared" si="292"/>
        <v>126.126</v>
      </c>
      <c r="T1721" s="3">
        <f>(0.5*(1-COS(RADIANS(90-$X$3)))*(D1721+E1721)*'PV model'!$B$4)</f>
        <v>0</v>
      </c>
      <c r="U1721" s="3">
        <f t="shared" si="297"/>
        <v>126.126</v>
      </c>
      <c r="V1721" s="3">
        <f>('PV model'!$B$13*(U1721/1000)*(1-'PV model'!$B$14*((20+C1721)-25))*'PV model'!$B$10)/'PV model'!$B$12</f>
        <v>12.708415399680002</v>
      </c>
    </row>
    <row r="1722" spans="1:22" x14ac:dyDescent="0.2">
      <c r="A1722" s="10">
        <f t="shared" si="298"/>
        <v>72</v>
      </c>
      <c r="B1722" s="10">
        <f t="shared" si="299"/>
        <v>13</v>
      </c>
      <c r="C1722" s="23">
        <v>3.2</v>
      </c>
      <c r="D1722" s="24">
        <v>0</v>
      </c>
      <c r="E1722" s="24">
        <v>132.29999999999998</v>
      </c>
      <c r="F1722" s="48"/>
      <c r="G1722" s="48"/>
      <c r="H1722" s="1">
        <f t="shared" si="300"/>
        <v>-3.6247764084903658</v>
      </c>
      <c r="I1722" s="1">
        <f t="shared" si="293"/>
        <v>-10.225048533941662</v>
      </c>
      <c r="J1722" s="4">
        <f>B1722+('PV model'!$B$3/15)+(I1722/60)</f>
        <v>12.552915857767639</v>
      </c>
      <c r="K1722" s="2">
        <f t="shared" si="294"/>
        <v>-8.2937378665145811</v>
      </c>
      <c r="L1722" s="2">
        <f>DEGREES(ASIN((((COS(RADIANS('PV model'!$B$2))*COS(RADIANS(H1722))*COS(RADIANS(K1722)))+(SIN(RADIANS('PV model'!$B$2))*SIN(RADIANS(H1722)))))))</f>
        <v>30.481376852280981</v>
      </c>
      <c r="M1722" s="3">
        <f t="shared" si="290"/>
        <v>30.481376852280981</v>
      </c>
      <c r="N1722" s="2">
        <f t="shared" si="295"/>
        <v>-9.6161266162336734</v>
      </c>
      <c r="O1722" s="2">
        <f>IF('PV model'!$B$2&gt;0, 180-N1722,IF('PV model'!$B$2&lt;0,0-N1722,N1722))</f>
        <v>189.61612661623369</v>
      </c>
      <c r="P1722" s="2">
        <f>ABS(O1722-'PV model'!$B$5)</f>
        <v>15.383873383766314</v>
      </c>
      <c r="Q1722" s="3">
        <f t="shared" si="291"/>
        <v>59.518623147719019</v>
      </c>
      <c r="R1722" s="3">
        <f t="shared" si="296"/>
        <v>0</v>
      </c>
      <c r="S1722" s="3">
        <f t="shared" si="292"/>
        <v>132.29999999999998</v>
      </c>
      <c r="T1722" s="3">
        <f>(0.5*(1-COS(RADIANS(90-$X$3)))*(D1722+E1722)*'PV model'!$B$4)</f>
        <v>0</v>
      </c>
      <c r="U1722" s="3">
        <f t="shared" si="297"/>
        <v>132.29999999999998</v>
      </c>
      <c r="V1722" s="3">
        <f>('PV model'!$B$13*(U1722/1000)*(1-'PV model'!$B$14*((20+C1722)-25))*'PV model'!$B$10)/'PV model'!$B$12</f>
        <v>13.319925897599997</v>
      </c>
    </row>
    <row r="1723" spans="1:22" x14ac:dyDescent="0.2">
      <c r="A1723" s="10">
        <f t="shared" si="298"/>
        <v>72</v>
      </c>
      <c r="B1723" s="10">
        <f t="shared" si="299"/>
        <v>14</v>
      </c>
      <c r="C1723" s="23">
        <v>3.6</v>
      </c>
      <c r="D1723" s="24">
        <v>0</v>
      </c>
      <c r="E1723" s="24">
        <v>127.00800000000001</v>
      </c>
      <c r="F1723" s="48"/>
      <c r="G1723" s="48"/>
      <c r="H1723" s="1">
        <f t="shared" si="300"/>
        <v>-3.6247764084903658</v>
      </c>
      <c r="I1723" s="1">
        <f t="shared" si="293"/>
        <v>-10.225048533941662</v>
      </c>
      <c r="J1723" s="4">
        <f>B1723+('PV model'!$B$3/15)+(I1723/60)</f>
        <v>13.552915857767639</v>
      </c>
      <c r="K1723" s="2">
        <f t="shared" si="294"/>
        <v>-23.293737866514583</v>
      </c>
      <c r="L1723" s="2">
        <f>DEGREES(ASIN((((COS(RADIANS('PV model'!$B$2))*COS(RADIANS(H1723))*COS(RADIANS(K1723)))+(SIN(RADIANS('PV model'!$B$2))*SIN(RADIANS(H1723)))))))</f>
        <v>27.845859964410515</v>
      </c>
      <c r="M1723" s="3">
        <f t="shared" si="290"/>
        <v>27.845859964410515</v>
      </c>
      <c r="N1723" s="2">
        <f t="shared" si="295"/>
        <v>-26.508878750469101</v>
      </c>
      <c r="O1723" s="2">
        <f>IF('PV model'!$B$2&gt;0, 180-N1723,IF('PV model'!$B$2&lt;0,0-N1723,N1723))</f>
        <v>206.50887875046911</v>
      </c>
      <c r="P1723" s="2">
        <f>ABS(O1723-'PV model'!$B$5)</f>
        <v>1.5088787504691084</v>
      </c>
      <c r="Q1723" s="3">
        <f t="shared" si="291"/>
        <v>62.154140035589492</v>
      </c>
      <c r="R1723" s="3">
        <f t="shared" si="296"/>
        <v>0</v>
      </c>
      <c r="S1723" s="3">
        <f t="shared" si="292"/>
        <v>127.00800000000001</v>
      </c>
      <c r="T1723" s="3">
        <f>(0.5*(1-COS(RADIANS(90-$X$3)))*(D1723+E1723)*'PV model'!$B$4)</f>
        <v>0</v>
      </c>
      <c r="U1723" s="3">
        <f t="shared" si="297"/>
        <v>127.00800000000001</v>
      </c>
      <c r="V1723" s="3">
        <f>('PV model'!$B$13*(U1723/1000)*(1-'PV model'!$B$14*((20+C1723)-25))*'PV model'!$B$10)/'PV model'!$B$12</f>
        <v>12.766815710208</v>
      </c>
    </row>
    <row r="1724" spans="1:22" x14ac:dyDescent="0.2">
      <c r="A1724" s="10">
        <f t="shared" si="298"/>
        <v>72</v>
      </c>
      <c r="B1724" s="10">
        <f t="shared" si="299"/>
        <v>15</v>
      </c>
      <c r="C1724" s="23">
        <v>3.7</v>
      </c>
      <c r="D1724" s="24">
        <v>0</v>
      </c>
      <c r="E1724" s="24">
        <v>109.36800000000001</v>
      </c>
      <c r="F1724" s="48"/>
      <c r="G1724" s="48"/>
      <c r="H1724" s="1">
        <f t="shared" si="300"/>
        <v>-3.6247764084903658</v>
      </c>
      <c r="I1724" s="1">
        <f t="shared" si="293"/>
        <v>-10.225048533941662</v>
      </c>
      <c r="J1724" s="4">
        <f>B1724+('PV model'!$B$3/15)+(I1724/60)</f>
        <v>14.552915857767639</v>
      </c>
      <c r="K1724" s="2">
        <f t="shared" si="294"/>
        <v>-38.293737866514583</v>
      </c>
      <c r="L1724" s="2">
        <f>DEGREES(ASIN((((COS(RADIANS('PV model'!$B$2))*COS(RADIANS(H1724))*COS(RADIANS(K1724)))+(SIN(RADIANS('PV model'!$B$2))*SIN(RADIANS(H1724)))))))</f>
        <v>23.050873776864641</v>
      </c>
      <c r="M1724" s="3">
        <f t="shared" si="290"/>
        <v>23.050873776864641</v>
      </c>
      <c r="N1724" s="2">
        <f t="shared" si="295"/>
        <v>-42.23066804951943</v>
      </c>
      <c r="O1724" s="2">
        <f>IF('PV model'!$B$2&gt;0, 180-N1724,IF('PV model'!$B$2&lt;0,0-N1724,N1724))</f>
        <v>222.23066804951944</v>
      </c>
      <c r="P1724" s="2">
        <f>ABS(O1724-'PV model'!$B$5)</f>
        <v>17.230668049519437</v>
      </c>
      <c r="Q1724" s="3">
        <f t="shared" si="291"/>
        <v>66.949126223135366</v>
      </c>
      <c r="R1724" s="3">
        <f t="shared" si="296"/>
        <v>0</v>
      </c>
      <c r="S1724" s="3">
        <f t="shared" si="292"/>
        <v>109.36800000000001</v>
      </c>
      <c r="T1724" s="3">
        <f>(0.5*(1-COS(RADIANS(90-$X$3)))*(D1724+E1724)*'PV model'!$B$4)</f>
        <v>0</v>
      </c>
      <c r="U1724" s="3">
        <f t="shared" si="297"/>
        <v>109.36800000000001</v>
      </c>
      <c r="V1724" s="3">
        <f>('PV model'!$B$13*(U1724/1000)*(1-'PV model'!$B$14*((20+C1724)-25))*'PV model'!$B$10)/'PV model'!$B$12</f>
        <v>10.989273891456001</v>
      </c>
    </row>
    <row r="1725" spans="1:22" x14ac:dyDescent="0.2">
      <c r="A1725" s="10">
        <f t="shared" si="298"/>
        <v>72</v>
      </c>
      <c r="B1725" s="10">
        <f t="shared" si="299"/>
        <v>16</v>
      </c>
      <c r="C1725" s="23">
        <v>3.5</v>
      </c>
      <c r="D1725" s="24">
        <v>88.673550000000006</v>
      </c>
      <c r="E1725" s="24">
        <v>130.536</v>
      </c>
      <c r="F1725" s="48"/>
      <c r="G1725" s="48"/>
      <c r="H1725" s="1">
        <f t="shared" si="300"/>
        <v>-3.6247764084903658</v>
      </c>
      <c r="I1725" s="1">
        <f t="shared" si="293"/>
        <v>-10.225048533941662</v>
      </c>
      <c r="J1725" s="4">
        <f>B1725+('PV model'!$B$3/15)+(I1725/60)</f>
        <v>15.552915857767639</v>
      </c>
      <c r="K1725" s="2">
        <f t="shared" si="294"/>
        <v>-53.293737866514583</v>
      </c>
      <c r="L1725" s="2">
        <f>DEGREES(ASIN((((COS(RADIANS('PV model'!$B$2))*COS(RADIANS(H1725))*COS(RADIANS(K1725)))+(SIN(RADIANS('PV model'!$B$2))*SIN(RADIANS(H1725)))))))</f>
        <v>16.604760548336426</v>
      </c>
      <c r="M1725" s="3">
        <f t="shared" si="290"/>
        <v>16.604760548336426</v>
      </c>
      <c r="N1725" s="2">
        <f t="shared" si="295"/>
        <v>-56.607902669524059</v>
      </c>
      <c r="O1725" s="2">
        <f>IF('PV model'!$B$2&gt;0, 180-N1725,IF('PV model'!$B$2&lt;0,0-N1725,N1725))</f>
        <v>236.60790266952407</v>
      </c>
      <c r="P1725" s="2">
        <f>ABS(O1725-'PV model'!$B$5)</f>
        <v>31.607902669524066</v>
      </c>
      <c r="Q1725" s="3">
        <f t="shared" si="291"/>
        <v>73.395239451663571</v>
      </c>
      <c r="R1725" s="3">
        <f t="shared" si="296"/>
        <v>88.673550000000063</v>
      </c>
      <c r="S1725" s="3">
        <f t="shared" si="292"/>
        <v>152.17442792812059</v>
      </c>
      <c r="T1725" s="3">
        <f>(0.5*(1-COS(RADIANS(90-$X$3)))*(D1725+E1725)*'PV model'!$B$4)</f>
        <v>0</v>
      </c>
      <c r="U1725" s="3">
        <f t="shared" si="297"/>
        <v>240.84797792812066</v>
      </c>
      <c r="V1725" s="3">
        <f>('PV model'!$B$13*(U1725/1000)*(1-'PV model'!$B$14*((20+C1725)-25))*'PV model'!$B$10)/'PV model'!$B$12</f>
        <v>24.21961485693711</v>
      </c>
    </row>
    <row r="1726" spans="1:22" x14ac:dyDescent="0.2">
      <c r="A1726" s="10">
        <f t="shared" si="298"/>
        <v>72</v>
      </c>
      <c r="B1726" s="10">
        <f t="shared" si="299"/>
        <v>17</v>
      </c>
      <c r="C1726" s="23">
        <v>2.7</v>
      </c>
      <c r="D1726" s="24">
        <v>0</v>
      </c>
      <c r="E1726" s="24">
        <v>48.51</v>
      </c>
      <c r="F1726" s="48"/>
      <c r="G1726" s="48"/>
      <c r="H1726" s="1">
        <f t="shared" si="300"/>
        <v>-3.6247764084903658</v>
      </c>
      <c r="I1726" s="1">
        <f t="shared" si="293"/>
        <v>-10.225048533941662</v>
      </c>
      <c r="J1726" s="4">
        <f>B1726+('PV model'!$B$3/15)+(I1726/60)</f>
        <v>16.552915857767637</v>
      </c>
      <c r="K1726" s="2">
        <f t="shared" si="294"/>
        <v>-68.293737866514562</v>
      </c>
      <c r="L1726" s="2">
        <f>DEGREES(ASIN((((COS(RADIANS('PV model'!$B$2))*COS(RADIANS(H1726))*COS(RADIANS(K1726)))+(SIN(RADIANS('PV model'!$B$2))*SIN(RADIANS(H1726)))))))</f>
        <v>9.0306226709580351</v>
      </c>
      <c r="M1726" s="3">
        <f t="shared" si="290"/>
        <v>9.0306226709580351</v>
      </c>
      <c r="N1726" s="2">
        <f t="shared" si="295"/>
        <v>-69.862842180947908</v>
      </c>
      <c r="O1726" s="2">
        <f>IF('PV model'!$B$2&gt;0, 180-N1726,IF('PV model'!$B$2&lt;0,0-N1726,N1726))</f>
        <v>249.86284218094789</v>
      </c>
      <c r="P1726" s="2">
        <f>ABS(O1726-'PV model'!$B$5)</f>
        <v>44.862842180947894</v>
      </c>
      <c r="Q1726" s="3">
        <f t="shared" si="291"/>
        <v>80.969377329041961</v>
      </c>
      <c r="R1726" s="3">
        <f t="shared" si="296"/>
        <v>0</v>
      </c>
      <c r="S1726" s="3">
        <f t="shared" si="292"/>
        <v>48.51</v>
      </c>
      <c r="T1726" s="3">
        <f>(0.5*(1-COS(RADIANS(90-$X$3)))*(D1726+E1726)*'PV model'!$B$4)</f>
        <v>0</v>
      </c>
      <c r="U1726" s="3">
        <f t="shared" si="297"/>
        <v>48.51</v>
      </c>
      <c r="V1726" s="3">
        <f>('PV model'!$B$13*(U1726/1000)*(1-'PV model'!$B$14*((20+C1726)-25))*'PV model'!$B$10)/'PV model'!$B$12</f>
        <v>4.8936709483199996</v>
      </c>
    </row>
    <row r="1727" spans="1:22" x14ac:dyDescent="0.2">
      <c r="A1727" s="10">
        <f t="shared" si="298"/>
        <v>72</v>
      </c>
      <c r="B1727" s="10">
        <f t="shared" si="299"/>
        <v>18</v>
      </c>
      <c r="C1727" s="23">
        <v>1.9</v>
      </c>
      <c r="D1727" s="24">
        <v>0</v>
      </c>
      <c r="E1727" s="24">
        <v>27.342000000000002</v>
      </c>
      <c r="F1727" s="48"/>
      <c r="G1727" s="48"/>
      <c r="H1727" s="1">
        <f t="shared" si="300"/>
        <v>-3.6247764084903658</v>
      </c>
      <c r="I1727" s="1">
        <f t="shared" si="293"/>
        <v>-10.225048533941662</v>
      </c>
      <c r="J1727" s="4">
        <f>B1727+('PV model'!$B$3/15)+(I1727/60)</f>
        <v>17.552915857767637</v>
      </c>
      <c r="K1727" s="2">
        <f t="shared" si="294"/>
        <v>-83.293737866514562</v>
      </c>
      <c r="L1727" s="2">
        <f>DEGREES(ASIN((((COS(RADIANS('PV model'!$B$2))*COS(RADIANS(H1727))*COS(RADIANS(K1727)))+(SIN(RADIANS('PV model'!$B$2))*SIN(RADIANS(H1727)))))))</f>
        <v>0.79696482863505513</v>
      </c>
      <c r="M1727" s="3">
        <f t="shared" si="290"/>
        <v>0.79696482863505513</v>
      </c>
      <c r="N1727" s="2">
        <f t="shared" si="295"/>
        <v>-82.422306492915681</v>
      </c>
      <c r="O1727" s="2">
        <f>IF('PV model'!$B$2&gt;0, 180-N1727,IF('PV model'!$B$2&lt;0,0-N1727,N1727))</f>
        <v>262.42230649291571</v>
      </c>
      <c r="P1727" s="2">
        <f>ABS(O1727-'PV model'!$B$5)</f>
        <v>57.422306492915709</v>
      </c>
      <c r="Q1727" s="3">
        <f t="shared" si="291"/>
        <v>89.203035171364945</v>
      </c>
      <c r="R1727" s="3">
        <f t="shared" si="296"/>
        <v>0</v>
      </c>
      <c r="S1727" s="3">
        <f t="shared" si="292"/>
        <v>27.342000000000002</v>
      </c>
      <c r="T1727" s="3">
        <f>(0.5*(1-COS(RADIANS(90-$X$3)))*(D1727+E1727)*'PV model'!$B$4)</f>
        <v>0</v>
      </c>
      <c r="U1727" s="3">
        <f t="shared" si="297"/>
        <v>27.342000000000002</v>
      </c>
      <c r="V1727" s="3">
        <f>('PV model'!$B$13*(U1727/1000)*(1-'PV model'!$B$14*((20+C1727)-25))*'PV model'!$B$10)/'PV model'!$B$12</f>
        <v>2.7669968383680001</v>
      </c>
    </row>
    <row r="1728" spans="1:22" x14ac:dyDescent="0.2">
      <c r="A1728" s="10">
        <f t="shared" si="298"/>
        <v>72</v>
      </c>
      <c r="B1728" s="10">
        <f t="shared" si="299"/>
        <v>19</v>
      </c>
      <c r="C1728" s="23">
        <v>1</v>
      </c>
      <c r="D1728" s="24">
        <v>0</v>
      </c>
      <c r="E1728" s="24">
        <v>1.764</v>
      </c>
      <c r="F1728" s="48"/>
      <c r="G1728" s="48"/>
      <c r="H1728" s="1">
        <f t="shared" si="300"/>
        <v>-3.6247764084903658</v>
      </c>
      <c r="I1728" s="1">
        <f t="shared" si="293"/>
        <v>-10.225048533941662</v>
      </c>
      <c r="J1728" s="4">
        <f>B1728+('PV model'!$B$3/15)+(I1728/60)</f>
        <v>18.552915857767637</v>
      </c>
      <c r="K1728" s="2">
        <f t="shared" si="294"/>
        <v>-98.293737866514562</v>
      </c>
      <c r="L1728" s="2">
        <f>DEGREES(ASIN((((COS(RADIANS('PV model'!$B$2))*COS(RADIANS(H1728))*COS(RADIANS(K1728)))+(SIN(RADIANS('PV model'!$B$2))*SIN(RADIANS(H1728)))))))</f>
        <v>-7.680131144142516</v>
      </c>
      <c r="M1728" s="3">
        <f t="shared" si="290"/>
        <v>0</v>
      </c>
      <c r="N1728" s="2">
        <f t="shared" si="295"/>
        <v>-85.205559778114747</v>
      </c>
      <c r="O1728" s="2">
        <f>IF('PV model'!$B$2&gt;0, 180-N1728,IF('PV model'!$B$2&lt;0,0-N1728,N1728))</f>
        <v>265.20555977811478</v>
      </c>
      <c r="P1728" s="2">
        <f>ABS(O1728-'PV model'!$B$5)</f>
        <v>60.205559778114775</v>
      </c>
      <c r="Q1728" s="3">
        <f t="shared" si="291"/>
        <v>97.680131144142507</v>
      </c>
      <c r="R1728" s="3">
        <f t="shared" si="296"/>
        <v>0</v>
      </c>
      <c r="S1728" s="3">
        <f t="shared" si="292"/>
        <v>1.764</v>
      </c>
      <c r="T1728" s="3">
        <f>(0.5*(1-COS(RADIANS(90-$X$3)))*(D1728+E1728)*'PV model'!$B$4)</f>
        <v>0</v>
      </c>
      <c r="U1728" s="3">
        <f t="shared" si="297"/>
        <v>1.764</v>
      </c>
      <c r="V1728" s="3">
        <f>('PV model'!$B$13*(U1728/1000)*(1-'PV model'!$B$14*((20+C1728)-25))*'PV model'!$B$10)/'PV model'!$B$12</f>
        <v>0.17915071103999997</v>
      </c>
    </row>
    <row r="1729" spans="1:22" x14ac:dyDescent="0.2">
      <c r="A1729" s="10">
        <f t="shared" si="298"/>
        <v>72</v>
      </c>
      <c r="B1729" s="10">
        <f t="shared" si="299"/>
        <v>20</v>
      </c>
      <c r="C1729" s="23">
        <v>-0.1</v>
      </c>
      <c r="D1729" s="24">
        <v>0</v>
      </c>
      <c r="E1729" s="24">
        <v>0</v>
      </c>
      <c r="F1729" s="48"/>
      <c r="G1729" s="48"/>
      <c r="H1729" s="1">
        <f t="shared" si="300"/>
        <v>-3.6247764084903658</v>
      </c>
      <c r="I1729" s="1">
        <f t="shared" si="293"/>
        <v>-10.225048533941662</v>
      </c>
      <c r="J1729" s="4">
        <f>B1729+('PV model'!$B$3/15)+(I1729/60)</f>
        <v>19.552915857767637</v>
      </c>
      <c r="K1729" s="2">
        <f t="shared" si="294"/>
        <v>-113.29373786651456</v>
      </c>
      <c r="L1729" s="2">
        <f>DEGREES(ASIN((((COS(RADIANS('PV model'!$B$2))*COS(RADIANS(H1729))*COS(RADIANS(K1729)))+(SIN(RADIANS('PV model'!$B$2))*SIN(RADIANS(H1729)))))))</f>
        <v>-16.00000745214718</v>
      </c>
      <c r="M1729" s="3">
        <f t="shared" si="290"/>
        <v>0</v>
      </c>
      <c r="N1729" s="2">
        <f t="shared" si="295"/>
        <v>-72.47635107503072</v>
      </c>
      <c r="O1729" s="2">
        <f>IF('PV model'!$B$2&gt;0, 180-N1729,IF('PV model'!$B$2&lt;0,0-N1729,N1729))</f>
        <v>252.47635107503072</v>
      </c>
      <c r="P1729" s="2">
        <f>ABS(O1729-'PV model'!$B$5)</f>
        <v>47.47635107503072</v>
      </c>
      <c r="Q1729" s="3">
        <f t="shared" si="291"/>
        <v>106.00000745214719</v>
      </c>
      <c r="R1729" s="3">
        <f t="shared" si="296"/>
        <v>0</v>
      </c>
      <c r="S1729" s="3">
        <f t="shared" si="292"/>
        <v>0</v>
      </c>
      <c r="T1729" s="3">
        <f>(0.5*(1-COS(RADIANS(90-$X$3)))*(D1729+E1729)*'PV model'!$B$4)</f>
        <v>0</v>
      </c>
      <c r="U1729" s="3">
        <f t="shared" si="297"/>
        <v>0</v>
      </c>
      <c r="V1729" s="3">
        <f>('PV model'!$B$13*(U1729/1000)*(1-'PV model'!$B$14*((20+C1729)-25))*'PV model'!$B$10)/'PV model'!$B$12</f>
        <v>0</v>
      </c>
    </row>
    <row r="1730" spans="1:22" x14ac:dyDescent="0.2">
      <c r="A1730" s="10">
        <f t="shared" si="298"/>
        <v>72</v>
      </c>
      <c r="B1730" s="10">
        <f t="shared" si="299"/>
        <v>21</v>
      </c>
      <c r="C1730" s="23">
        <v>-0.2</v>
      </c>
      <c r="D1730" s="24">
        <v>0</v>
      </c>
      <c r="E1730" s="24">
        <v>0</v>
      </c>
      <c r="F1730" s="48"/>
      <c r="G1730" s="48"/>
      <c r="H1730" s="1">
        <f t="shared" si="300"/>
        <v>-3.6247764084903658</v>
      </c>
      <c r="I1730" s="1">
        <f t="shared" si="293"/>
        <v>-10.225048533941662</v>
      </c>
      <c r="J1730" s="4">
        <f>B1730+('PV model'!$B$3/15)+(I1730/60)</f>
        <v>20.552915857767637</v>
      </c>
      <c r="K1730" s="2">
        <f t="shared" si="294"/>
        <v>-128.29373786651456</v>
      </c>
      <c r="L1730" s="2">
        <f>DEGREES(ASIN((((COS(RADIANS('PV model'!$B$2))*COS(RADIANS(H1730))*COS(RADIANS(K1730)))+(SIN(RADIANS('PV model'!$B$2))*SIN(RADIANS(H1730)))))))</f>
        <v>-23.728232937382291</v>
      </c>
      <c r="M1730" s="3">
        <f t="shared" si="290"/>
        <v>0</v>
      </c>
      <c r="N1730" s="2">
        <f t="shared" si="295"/>
        <v>-58.826404315407828</v>
      </c>
      <c r="O1730" s="2">
        <f>IF('PV model'!$B$2&gt;0, 180-N1730,IF('PV model'!$B$2&lt;0,0-N1730,N1730))</f>
        <v>238.82640431540784</v>
      </c>
      <c r="P1730" s="2">
        <f>ABS(O1730-'PV model'!$B$5)</f>
        <v>33.826404315407842</v>
      </c>
      <c r="Q1730" s="3">
        <f t="shared" si="291"/>
        <v>113.72823293738229</v>
      </c>
      <c r="R1730" s="3">
        <f t="shared" si="296"/>
        <v>0</v>
      </c>
      <c r="S1730" s="3">
        <f t="shared" si="292"/>
        <v>0</v>
      </c>
      <c r="T1730" s="3">
        <f>(0.5*(1-COS(RADIANS(90-$X$3)))*(D1730+E1730)*'PV model'!$B$4)</f>
        <v>0</v>
      </c>
      <c r="U1730" s="3">
        <f t="shared" si="297"/>
        <v>0</v>
      </c>
      <c r="V1730" s="3">
        <f>('PV model'!$B$13*(U1730/1000)*(1-'PV model'!$B$14*((20+C1730)-25))*'PV model'!$B$10)/'PV model'!$B$12</f>
        <v>0</v>
      </c>
    </row>
    <row r="1731" spans="1:22" x14ac:dyDescent="0.2">
      <c r="A1731" s="10">
        <f t="shared" si="298"/>
        <v>72</v>
      </c>
      <c r="B1731" s="10">
        <f t="shared" si="299"/>
        <v>22</v>
      </c>
      <c r="C1731" s="23">
        <v>-0.8</v>
      </c>
      <c r="D1731" s="24">
        <v>0</v>
      </c>
      <c r="E1731" s="24">
        <v>0</v>
      </c>
      <c r="F1731" s="48"/>
      <c r="G1731" s="48"/>
      <c r="H1731" s="1">
        <f t="shared" si="300"/>
        <v>-3.6247764084903658</v>
      </c>
      <c r="I1731" s="1">
        <f t="shared" si="293"/>
        <v>-10.225048533941662</v>
      </c>
      <c r="J1731" s="4">
        <f>B1731+('PV model'!$B$3/15)+(I1731/60)</f>
        <v>21.552915857767637</v>
      </c>
      <c r="K1731" s="2">
        <f t="shared" si="294"/>
        <v>-143.29373786651456</v>
      </c>
      <c r="L1731" s="2">
        <f>DEGREES(ASIN((((COS(RADIANS('PV model'!$B$2))*COS(RADIANS(H1731))*COS(RADIANS(K1731)))+(SIN(RADIANS('PV model'!$B$2))*SIN(RADIANS(H1731)))))))</f>
        <v>-30.350491201267317</v>
      </c>
      <c r="M1731" s="3">
        <f t="shared" si="290"/>
        <v>0</v>
      </c>
      <c r="N1731" s="2">
        <f t="shared" si="295"/>
        <v>-43.729362256499947</v>
      </c>
      <c r="O1731" s="2">
        <f>IF('PV model'!$B$2&gt;0, 180-N1731,IF('PV model'!$B$2&lt;0,0-N1731,N1731))</f>
        <v>223.72936225649994</v>
      </c>
      <c r="P1731" s="2">
        <f>ABS(O1731-'PV model'!$B$5)</f>
        <v>18.72936225649994</v>
      </c>
      <c r="Q1731" s="3">
        <f t="shared" si="291"/>
        <v>120.3504912012673</v>
      </c>
      <c r="R1731" s="3">
        <f t="shared" si="296"/>
        <v>0</v>
      </c>
      <c r="S1731" s="3">
        <f t="shared" si="292"/>
        <v>0</v>
      </c>
      <c r="T1731" s="3">
        <f>(0.5*(1-COS(RADIANS(90-$X$3)))*(D1731+E1731)*'PV model'!$B$4)</f>
        <v>0</v>
      </c>
      <c r="U1731" s="3">
        <f t="shared" si="297"/>
        <v>0</v>
      </c>
      <c r="V1731" s="3">
        <f>('PV model'!$B$13*(U1731/1000)*(1-'PV model'!$B$14*((20+C1731)-25))*'PV model'!$B$10)/'PV model'!$B$12</f>
        <v>0</v>
      </c>
    </row>
    <row r="1732" spans="1:22" x14ac:dyDescent="0.2">
      <c r="A1732" s="10">
        <f t="shared" si="298"/>
        <v>72</v>
      </c>
      <c r="B1732" s="10">
        <f t="shared" si="299"/>
        <v>23</v>
      </c>
      <c r="C1732" s="23">
        <v>-1.2</v>
      </c>
      <c r="D1732" s="24">
        <v>0</v>
      </c>
      <c r="E1732" s="24">
        <v>0</v>
      </c>
      <c r="F1732" s="48"/>
      <c r="G1732" s="48"/>
      <c r="H1732" s="1">
        <f t="shared" si="300"/>
        <v>-3.6247764084903658</v>
      </c>
      <c r="I1732" s="1">
        <f t="shared" si="293"/>
        <v>-10.225048533941662</v>
      </c>
      <c r="J1732" s="4">
        <f>B1732+('PV model'!$B$3/15)+(I1732/60)</f>
        <v>22.552915857767637</v>
      </c>
      <c r="K1732" s="2">
        <f t="shared" si="294"/>
        <v>-158.29373786651456</v>
      </c>
      <c r="L1732" s="2">
        <f>DEGREES(ASIN((((COS(RADIANS('PV model'!$B$2))*COS(RADIANS(H1732))*COS(RADIANS(K1732)))+(SIN(RADIANS('PV model'!$B$2))*SIN(RADIANS(H1732)))))))</f>
        <v>-35.260428014803871</v>
      </c>
      <c r="M1732" s="3">
        <f t="shared" si="290"/>
        <v>0</v>
      </c>
      <c r="N1732" s="2">
        <f t="shared" si="295"/>
        <v>-26.874742659683395</v>
      </c>
      <c r="O1732" s="2">
        <f>IF('PV model'!$B$2&gt;0, 180-N1732,IF('PV model'!$B$2&lt;0,0-N1732,N1732))</f>
        <v>206.87474265968339</v>
      </c>
      <c r="P1732" s="2">
        <f>ABS(O1732-'PV model'!$B$5)</f>
        <v>1.8747426596833918</v>
      </c>
      <c r="Q1732" s="3">
        <f t="shared" si="291"/>
        <v>125.26042801480389</v>
      </c>
      <c r="R1732" s="3">
        <f t="shared" si="296"/>
        <v>0</v>
      </c>
      <c r="S1732" s="3">
        <f t="shared" si="292"/>
        <v>0</v>
      </c>
      <c r="T1732" s="3">
        <f>(0.5*(1-COS(RADIANS(90-$X$3)))*(D1732+E1732)*'PV model'!$B$4)</f>
        <v>0</v>
      </c>
      <c r="U1732" s="3">
        <f t="shared" si="297"/>
        <v>0</v>
      </c>
      <c r="V1732" s="3">
        <f>('PV model'!$B$13*(U1732/1000)*(1-'PV model'!$B$14*((20+C1732)-25))*'PV model'!$B$10)/'PV model'!$B$12</f>
        <v>0</v>
      </c>
    </row>
    <row r="1733" spans="1:22" x14ac:dyDescent="0.2">
      <c r="A1733" s="10">
        <f t="shared" si="298"/>
        <v>72</v>
      </c>
      <c r="B1733" s="10">
        <f t="shared" si="299"/>
        <v>24</v>
      </c>
      <c r="C1733" s="23">
        <v>-2.4</v>
      </c>
      <c r="D1733" s="24">
        <v>0</v>
      </c>
      <c r="E1733" s="24">
        <v>0</v>
      </c>
      <c r="F1733" s="48"/>
      <c r="G1733" s="48"/>
      <c r="H1733" s="1">
        <f t="shared" si="300"/>
        <v>-3.6247764084903658</v>
      </c>
      <c r="I1733" s="1">
        <f t="shared" si="293"/>
        <v>-10.225048533941662</v>
      </c>
      <c r="J1733" s="4">
        <f>B1733+('PV model'!$B$3/15)+(I1733/60)</f>
        <v>23.552915857767637</v>
      </c>
      <c r="K1733" s="2">
        <f t="shared" si="294"/>
        <v>-173.29373786651456</v>
      </c>
      <c r="L1733" s="2">
        <f>DEGREES(ASIN((((COS(RADIANS('PV model'!$B$2))*COS(RADIANS(H1733))*COS(RADIANS(K1733)))+(SIN(RADIANS('PV model'!$B$2))*SIN(RADIANS(H1733)))))))</f>
        <v>-37.843621520564312</v>
      </c>
      <c r="M1733" s="3">
        <f t="shared" si="290"/>
        <v>0</v>
      </c>
      <c r="N1733" s="2">
        <f t="shared" si="295"/>
        <v>-8.4869658457978137</v>
      </c>
      <c r="O1733" s="2">
        <f>IF('PV model'!$B$2&gt;0, 180-N1733,IF('PV model'!$B$2&lt;0,0-N1733,N1733))</f>
        <v>188.48696584579781</v>
      </c>
      <c r="P1733" s="2">
        <f>ABS(O1733-'PV model'!$B$5)</f>
        <v>16.513034154202188</v>
      </c>
      <c r="Q1733" s="3">
        <f t="shared" si="291"/>
        <v>127.84362152056431</v>
      </c>
      <c r="R1733" s="3">
        <f t="shared" si="296"/>
        <v>0</v>
      </c>
      <c r="S1733" s="3">
        <f t="shared" si="292"/>
        <v>0</v>
      </c>
      <c r="T1733" s="3">
        <f>(0.5*(1-COS(RADIANS(90-$X$3)))*(D1733+E1733)*'PV model'!$B$4)</f>
        <v>0</v>
      </c>
      <c r="U1733" s="3">
        <f t="shared" si="297"/>
        <v>0</v>
      </c>
      <c r="V1733" s="3">
        <f>('PV model'!$B$13*(U1733/1000)*(1-'PV model'!$B$14*((20+C1733)-25))*'PV model'!$B$10)/'PV model'!$B$12</f>
        <v>0</v>
      </c>
    </row>
    <row r="1734" spans="1:22" x14ac:dyDescent="0.2">
      <c r="A1734" s="10">
        <f t="shared" si="298"/>
        <v>73</v>
      </c>
      <c r="B1734" s="10">
        <f t="shared" si="299"/>
        <v>1</v>
      </c>
      <c r="C1734" s="23">
        <v>-2.9</v>
      </c>
      <c r="D1734" s="24">
        <v>0</v>
      </c>
      <c r="E1734" s="24">
        <v>0</v>
      </c>
      <c r="F1734" s="48"/>
      <c r="G1734" s="48"/>
      <c r="H1734" s="1">
        <f t="shared" si="300"/>
        <v>-3.2251768382307451</v>
      </c>
      <c r="I1734" s="1">
        <f t="shared" si="293"/>
        <v>-9.943512723767606</v>
      </c>
      <c r="J1734" s="4">
        <f>B1734+('PV model'!$B$3/15)+(I1734/60)</f>
        <v>0.55760812127053994</v>
      </c>
      <c r="K1734" s="2">
        <f t="shared" si="294"/>
        <v>171.63587818094189</v>
      </c>
      <c r="L1734" s="2">
        <f>DEGREES(ASIN((((COS(RADIANS('PV model'!$B$2))*COS(RADIANS(H1734))*COS(RADIANS(K1734)))+(SIN(RADIANS('PV model'!$B$2))*SIN(RADIANS(H1734)))))))</f>
        <v>-37.290729692940708</v>
      </c>
      <c r="M1734" s="3">
        <f t="shared" ref="M1734:M1797" si="301">IF(L1734&gt;0, L1734, 0)</f>
        <v>0</v>
      </c>
      <c r="N1734" s="2">
        <f t="shared" si="295"/>
        <v>10.518439034587347</v>
      </c>
      <c r="O1734" s="2">
        <f>IF('PV model'!$B$2&gt;0, 180-N1734,IF('PV model'!$B$2&lt;0,0-N1734,N1734))</f>
        <v>169.48156096541265</v>
      </c>
      <c r="P1734" s="2">
        <f>ABS(O1734-'PV model'!$B$5)</f>
        <v>35.518439034587345</v>
      </c>
      <c r="Q1734" s="3">
        <f t="shared" ref="Q1734:Q1797" si="302">DEGREES(ACOS((SIN(RADIANS(L1734))*COS(RADIANS(90-$X$3))+COS(RADIANS(L1734))*COS(RADIANS(P1734))*SIN(RADIANS(90-$X$3)))))</f>
        <v>127.29072969294072</v>
      </c>
      <c r="R1734" s="3">
        <f t="shared" si="296"/>
        <v>0</v>
      </c>
      <c r="S1734" s="3">
        <f t="shared" ref="S1734:S1797" si="303">IF($Z$3=TRUE, IF(E1734=0,0,E1734*(0.5*(1+COS(RADIANS(90-$X$3))*(1+(1-(E1734^2/(D1734+E1734)^2))*(SIN(RADIANS(0.5*$X$3))^3)))*(1+(1-(E1734^2/(D1734+E1734)^2))*(COS(RADIANS(Q1734))^2)*(SIN(RADIANS(90-L1734))^3)))), IF(E1734=0,0,E1734*(0.5*(1+COS(RADIANS(90-$X$3))))))</f>
        <v>0</v>
      </c>
      <c r="T1734" s="3">
        <f>(0.5*(1-COS(RADIANS(90-$X$3)))*(D1734+E1734)*'PV model'!$B$4)</f>
        <v>0</v>
      </c>
      <c r="U1734" s="3">
        <f t="shared" si="297"/>
        <v>0</v>
      </c>
      <c r="V1734" s="3">
        <f>('PV model'!$B$13*(U1734/1000)*(1-'PV model'!$B$14*((20+C1734)-25))*'PV model'!$B$10)/'PV model'!$B$12</f>
        <v>0</v>
      </c>
    </row>
    <row r="1735" spans="1:22" x14ac:dyDescent="0.2">
      <c r="A1735" s="10">
        <f t="shared" si="298"/>
        <v>73</v>
      </c>
      <c r="B1735" s="10">
        <f t="shared" si="299"/>
        <v>2</v>
      </c>
      <c r="C1735" s="23">
        <v>-3</v>
      </c>
      <c r="D1735" s="24">
        <v>0</v>
      </c>
      <c r="E1735" s="24">
        <v>0</v>
      </c>
      <c r="F1735" s="48"/>
      <c r="G1735" s="48"/>
      <c r="H1735" s="1">
        <f t="shared" si="300"/>
        <v>-3.2251768382307451</v>
      </c>
      <c r="I1735" s="1">
        <f t="shared" ref="I1735:I1798" si="304">9.87*SIN(RADIANS(1.978*A1735-160.22))-7.53*COS(RADIANS(0.989*A1735-80.11))-1.5*SIN((RADIANS(0.989*A1735-80.11)))</f>
        <v>-9.943512723767606</v>
      </c>
      <c r="J1735" s="4">
        <f>B1735+('PV model'!$B$3/15)+(I1735/60)</f>
        <v>1.5576081212705399</v>
      </c>
      <c r="K1735" s="2">
        <f t="shared" ref="K1735:K1798" si="305">15*(12-J1735)</f>
        <v>156.63587818094189</v>
      </c>
      <c r="L1735" s="2">
        <f>DEGREES(ASIN((((COS(RADIANS('PV model'!$B$2))*COS(RADIANS(H1735))*COS(RADIANS(K1735)))+(SIN(RADIANS('PV model'!$B$2))*SIN(RADIANS(H1735)))))))</f>
        <v>-34.437344872153645</v>
      </c>
      <c r="M1735" s="3">
        <f t="shared" si="301"/>
        <v>0</v>
      </c>
      <c r="N1735" s="2">
        <f t="shared" ref="N1735:N1798" si="306">DEGREES(ASIN((COS(RADIANS(H1735))*SIN(RADIANS(K1735)))/COS(RADIANS(L1735))))</f>
        <v>28.690736815525995</v>
      </c>
      <c r="O1735" s="2">
        <f>IF('PV model'!$B$2&gt;0, 180-N1735,IF('PV model'!$B$2&lt;0,0-N1735,N1735))</f>
        <v>151.30926318447399</v>
      </c>
      <c r="P1735" s="2">
        <f>ABS(O1735-'PV model'!$B$5)</f>
        <v>53.690736815526009</v>
      </c>
      <c r="Q1735" s="3">
        <f t="shared" si="302"/>
        <v>124.43734487215364</v>
      </c>
      <c r="R1735" s="3">
        <f t="shared" ref="R1735:R1798" si="307">IF(D1735=0,0,D1735*COS(RADIANS(Q1735))/SIN(RADIANS(L1735)))</f>
        <v>0</v>
      </c>
      <c r="S1735" s="3">
        <f t="shared" si="303"/>
        <v>0</v>
      </c>
      <c r="T1735" s="3">
        <f>(0.5*(1-COS(RADIANS(90-$X$3)))*(D1735+E1735)*'PV model'!$B$4)</f>
        <v>0</v>
      </c>
      <c r="U1735" s="3">
        <f t="shared" ref="U1735:U1798" si="308">R1735+S1735+T1735</f>
        <v>0</v>
      </c>
      <c r="V1735" s="3">
        <f>('PV model'!$B$13*(U1735/1000)*(1-'PV model'!$B$14*((20+C1735)-25))*'PV model'!$B$10)/'PV model'!$B$12</f>
        <v>0</v>
      </c>
    </row>
    <row r="1736" spans="1:22" x14ac:dyDescent="0.2">
      <c r="A1736" s="10">
        <f t="shared" ref="A1736:A1799" si="309">IF(B1736&gt;1,A1735,A1735+1)</f>
        <v>73</v>
      </c>
      <c r="B1736" s="10">
        <f t="shared" ref="B1736:B1799" si="310">IF(B1735&lt;24,B1735+1,1)</f>
        <v>3</v>
      </c>
      <c r="C1736" s="23">
        <v>-3.5</v>
      </c>
      <c r="D1736" s="24">
        <v>0</v>
      </c>
      <c r="E1736" s="24">
        <v>0</v>
      </c>
      <c r="F1736" s="48"/>
      <c r="G1736" s="48"/>
      <c r="H1736" s="1">
        <f t="shared" ref="H1736:H1799" si="311">(23.465*SIN(RADIANS(280.1+0.9863*A1736)))</f>
        <v>-3.2251768382307451</v>
      </c>
      <c r="I1736" s="1">
        <f t="shared" si="304"/>
        <v>-9.943512723767606</v>
      </c>
      <c r="J1736" s="4">
        <f>B1736+('PV model'!$B$3/15)+(I1736/60)</f>
        <v>2.5576081212705399</v>
      </c>
      <c r="K1736" s="2">
        <f t="shared" si="305"/>
        <v>141.63587818094189</v>
      </c>
      <c r="L1736" s="2">
        <f>DEGREES(ASIN((((COS(RADIANS('PV model'!$B$2))*COS(RADIANS(H1736))*COS(RADIANS(K1736)))+(SIN(RADIANS('PV model'!$B$2))*SIN(RADIANS(H1736)))))))</f>
        <v>-29.325544827167025</v>
      </c>
      <c r="M1736" s="3">
        <f t="shared" si="301"/>
        <v>0</v>
      </c>
      <c r="N1736" s="2">
        <f t="shared" si="306"/>
        <v>45.296510533895621</v>
      </c>
      <c r="O1736" s="2">
        <f>IF('PV model'!$B$2&gt;0, 180-N1736,IF('PV model'!$B$2&lt;0,0-N1736,N1736))</f>
        <v>134.70348946610437</v>
      </c>
      <c r="P1736" s="2">
        <f>ABS(O1736-'PV model'!$B$5)</f>
        <v>70.296510533895628</v>
      </c>
      <c r="Q1736" s="3">
        <f t="shared" si="302"/>
        <v>119.32554482716704</v>
      </c>
      <c r="R1736" s="3">
        <f t="shared" si="307"/>
        <v>0</v>
      </c>
      <c r="S1736" s="3">
        <f t="shared" si="303"/>
        <v>0</v>
      </c>
      <c r="T1736" s="3">
        <f>(0.5*(1-COS(RADIANS(90-$X$3)))*(D1736+E1736)*'PV model'!$B$4)</f>
        <v>0</v>
      </c>
      <c r="U1736" s="3">
        <f t="shared" si="308"/>
        <v>0</v>
      </c>
      <c r="V1736" s="3">
        <f>('PV model'!$B$13*(U1736/1000)*(1-'PV model'!$B$14*((20+C1736)-25))*'PV model'!$B$10)/'PV model'!$B$12</f>
        <v>0</v>
      </c>
    </row>
    <row r="1737" spans="1:22" x14ac:dyDescent="0.2">
      <c r="A1737" s="10">
        <f t="shared" si="309"/>
        <v>73</v>
      </c>
      <c r="B1737" s="10">
        <f t="shared" si="310"/>
        <v>4</v>
      </c>
      <c r="C1737" s="23">
        <v>-3.8</v>
      </c>
      <c r="D1737" s="24">
        <v>0</v>
      </c>
      <c r="E1737" s="24">
        <v>0</v>
      </c>
      <c r="F1737" s="48"/>
      <c r="G1737" s="48"/>
      <c r="H1737" s="1">
        <f t="shared" si="311"/>
        <v>-3.2251768382307451</v>
      </c>
      <c r="I1737" s="1">
        <f t="shared" si="304"/>
        <v>-9.943512723767606</v>
      </c>
      <c r="J1737" s="4">
        <f>B1737+('PV model'!$B$3/15)+(I1737/60)</f>
        <v>3.5576081212705399</v>
      </c>
      <c r="K1737" s="2">
        <f t="shared" si="305"/>
        <v>126.63587818094189</v>
      </c>
      <c r="L1737" s="2">
        <f>DEGREES(ASIN((((COS(RADIANS('PV model'!$B$2))*COS(RADIANS(H1737))*COS(RADIANS(K1737)))+(SIN(RADIANS('PV model'!$B$2))*SIN(RADIANS(H1737)))))))</f>
        <v>-22.570526665335965</v>
      </c>
      <c r="M1737" s="3">
        <f t="shared" si="301"/>
        <v>0</v>
      </c>
      <c r="N1737" s="2">
        <f t="shared" si="306"/>
        <v>60.183977462731555</v>
      </c>
      <c r="O1737" s="2">
        <f>IF('PV model'!$B$2&gt;0, 180-N1737,IF('PV model'!$B$2&lt;0,0-N1737,N1737))</f>
        <v>119.81602253726845</v>
      </c>
      <c r="P1737" s="2">
        <f>ABS(O1737-'PV model'!$B$5)</f>
        <v>85.183977462731548</v>
      </c>
      <c r="Q1737" s="3">
        <f t="shared" si="302"/>
        <v>112.57052666533596</v>
      </c>
      <c r="R1737" s="3">
        <f t="shared" si="307"/>
        <v>0</v>
      </c>
      <c r="S1737" s="3">
        <f t="shared" si="303"/>
        <v>0</v>
      </c>
      <c r="T1737" s="3">
        <f>(0.5*(1-COS(RADIANS(90-$X$3)))*(D1737+E1737)*'PV model'!$B$4)</f>
        <v>0</v>
      </c>
      <c r="U1737" s="3">
        <f t="shared" si="308"/>
        <v>0</v>
      </c>
      <c r="V1737" s="3">
        <f>('PV model'!$B$13*(U1737/1000)*(1-'PV model'!$B$14*((20+C1737)-25))*'PV model'!$B$10)/'PV model'!$B$12</f>
        <v>0</v>
      </c>
    </row>
    <row r="1738" spans="1:22" x14ac:dyDescent="0.2">
      <c r="A1738" s="10">
        <f t="shared" si="309"/>
        <v>73</v>
      </c>
      <c r="B1738" s="10">
        <f t="shared" si="310"/>
        <v>5</v>
      </c>
      <c r="C1738" s="23">
        <v>-3.7</v>
      </c>
      <c r="D1738" s="24">
        <v>0</v>
      </c>
      <c r="E1738" s="24">
        <v>0</v>
      </c>
      <c r="F1738" s="48"/>
      <c r="G1738" s="48"/>
      <c r="H1738" s="1">
        <f t="shared" si="311"/>
        <v>-3.2251768382307451</v>
      </c>
      <c r="I1738" s="1">
        <f t="shared" si="304"/>
        <v>-9.943512723767606</v>
      </c>
      <c r="J1738" s="4">
        <f>B1738+('PV model'!$B$3/15)+(I1738/60)</f>
        <v>4.5576081212705404</v>
      </c>
      <c r="K1738" s="2">
        <f t="shared" si="305"/>
        <v>111.63587818094189</v>
      </c>
      <c r="L1738" s="2">
        <f>DEGREES(ASIN((((COS(RADIANS('PV model'!$B$2))*COS(RADIANS(H1738))*COS(RADIANS(K1738)))+(SIN(RADIANS('PV model'!$B$2))*SIN(RADIANS(H1738)))))))</f>
        <v>-14.766032421588516</v>
      </c>
      <c r="M1738" s="3">
        <f t="shared" si="301"/>
        <v>0</v>
      </c>
      <c r="N1738" s="2">
        <f t="shared" si="306"/>
        <v>73.692849128731311</v>
      </c>
      <c r="O1738" s="2">
        <f>IF('PV model'!$B$2&gt;0, 180-N1738,IF('PV model'!$B$2&lt;0,0-N1738,N1738))</f>
        <v>106.30715087126869</v>
      </c>
      <c r="P1738" s="2">
        <f>ABS(O1738-'PV model'!$B$5)</f>
        <v>98.692849128731311</v>
      </c>
      <c r="Q1738" s="3">
        <f t="shared" si="302"/>
        <v>104.76603242158851</v>
      </c>
      <c r="R1738" s="3">
        <f t="shared" si="307"/>
        <v>0</v>
      </c>
      <c r="S1738" s="3">
        <f t="shared" si="303"/>
        <v>0</v>
      </c>
      <c r="T1738" s="3">
        <f>(0.5*(1-COS(RADIANS(90-$X$3)))*(D1738+E1738)*'PV model'!$B$4)</f>
        <v>0</v>
      </c>
      <c r="U1738" s="3">
        <f t="shared" si="308"/>
        <v>0</v>
      </c>
      <c r="V1738" s="3">
        <f>('PV model'!$B$13*(U1738/1000)*(1-'PV model'!$B$14*((20+C1738)-25))*'PV model'!$B$10)/'PV model'!$B$12</f>
        <v>0</v>
      </c>
    </row>
    <row r="1739" spans="1:22" x14ac:dyDescent="0.2">
      <c r="A1739" s="10">
        <f t="shared" si="309"/>
        <v>73</v>
      </c>
      <c r="B1739" s="10">
        <f t="shared" si="310"/>
        <v>6</v>
      </c>
      <c r="C1739" s="23">
        <v>-3.7</v>
      </c>
      <c r="D1739" s="24">
        <v>0</v>
      </c>
      <c r="E1739" s="24">
        <v>0</v>
      </c>
      <c r="F1739" s="48"/>
      <c r="G1739" s="48"/>
      <c r="H1739" s="1">
        <f t="shared" si="311"/>
        <v>-3.2251768382307451</v>
      </c>
      <c r="I1739" s="1">
        <f t="shared" si="304"/>
        <v>-9.943512723767606</v>
      </c>
      <c r="J1739" s="4">
        <f>B1739+('PV model'!$B$3/15)+(I1739/60)</f>
        <v>5.5576081212705404</v>
      </c>
      <c r="K1739" s="2">
        <f t="shared" si="305"/>
        <v>96.635878180941887</v>
      </c>
      <c r="L1739" s="2">
        <f>DEGREES(ASIN((((COS(RADIANS('PV model'!$B$2))*COS(RADIANS(H1739))*COS(RADIANS(K1739)))+(SIN(RADIANS('PV model'!$B$2))*SIN(RADIANS(H1739)))))))</f>
        <v>-6.4142043937581041</v>
      </c>
      <c r="M1739" s="3">
        <f t="shared" si="301"/>
        <v>0</v>
      </c>
      <c r="N1739" s="2">
        <f t="shared" si="306"/>
        <v>86.352575646358943</v>
      </c>
      <c r="O1739" s="2">
        <f>IF('PV model'!$B$2&gt;0, 180-N1739,IF('PV model'!$B$2&lt;0,0-N1739,N1739))</f>
        <v>93.647424353641057</v>
      </c>
      <c r="P1739" s="2">
        <f>ABS(O1739-'PV model'!$B$5)</f>
        <v>111.35257564635894</v>
      </c>
      <c r="Q1739" s="3">
        <f t="shared" si="302"/>
        <v>96.414204393758098</v>
      </c>
      <c r="R1739" s="3">
        <f t="shared" si="307"/>
        <v>0</v>
      </c>
      <c r="S1739" s="3">
        <f t="shared" si="303"/>
        <v>0</v>
      </c>
      <c r="T1739" s="3">
        <f>(0.5*(1-COS(RADIANS(90-$X$3)))*(D1739+E1739)*'PV model'!$B$4)</f>
        <v>0</v>
      </c>
      <c r="U1739" s="3">
        <f t="shared" si="308"/>
        <v>0</v>
      </c>
      <c r="V1739" s="3">
        <f>('PV model'!$B$13*(U1739/1000)*(1-'PV model'!$B$14*((20+C1739)-25))*'PV model'!$B$10)/'PV model'!$B$12</f>
        <v>0</v>
      </c>
    </row>
    <row r="1740" spans="1:22" x14ac:dyDescent="0.2">
      <c r="A1740" s="10">
        <f t="shared" si="309"/>
        <v>73</v>
      </c>
      <c r="B1740" s="10">
        <f t="shared" si="310"/>
        <v>7</v>
      </c>
      <c r="C1740" s="23">
        <v>-3.5</v>
      </c>
      <c r="D1740" s="24">
        <v>0</v>
      </c>
      <c r="E1740" s="24">
        <v>1.764</v>
      </c>
      <c r="F1740" s="48"/>
      <c r="G1740" s="48"/>
      <c r="H1740" s="1">
        <f t="shared" si="311"/>
        <v>-3.2251768382307451</v>
      </c>
      <c r="I1740" s="1">
        <f t="shared" si="304"/>
        <v>-9.943512723767606</v>
      </c>
      <c r="J1740" s="4">
        <f>B1740+('PV model'!$B$3/15)+(I1740/60)</f>
        <v>6.5576081212705404</v>
      </c>
      <c r="K1740" s="2">
        <f t="shared" si="305"/>
        <v>81.635878180941887</v>
      </c>
      <c r="L1740" s="2">
        <f>DEGREES(ASIN((((COS(RADIANS('PV model'!$B$2))*COS(RADIANS(H1740))*COS(RADIANS(K1740)))+(SIN(RADIANS('PV model'!$B$2))*SIN(RADIANS(H1740)))))))</f>
        <v>2.0570979724847689</v>
      </c>
      <c r="M1740" s="3">
        <f t="shared" si="301"/>
        <v>2.0570979724847689</v>
      </c>
      <c r="N1740" s="2">
        <f t="shared" si="306"/>
        <v>81.277191741610622</v>
      </c>
      <c r="O1740" s="2">
        <f>IF('PV model'!$B$2&gt;0, 180-N1740,IF('PV model'!$B$2&lt;0,0-N1740,N1740))</f>
        <v>98.722808258389378</v>
      </c>
      <c r="P1740" s="2">
        <f>ABS(O1740-'PV model'!$B$5)</f>
        <v>106.27719174161062</v>
      </c>
      <c r="Q1740" s="3">
        <f t="shared" si="302"/>
        <v>87.942902027515231</v>
      </c>
      <c r="R1740" s="3">
        <f t="shared" si="307"/>
        <v>0</v>
      </c>
      <c r="S1740" s="3">
        <f t="shared" si="303"/>
        <v>1.764</v>
      </c>
      <c r="T1740" s="3">
        <f>(0.5*(1-COS(RADIANS(90-$X$3)))*(D1740+E1740)*'PV model'!$B$4)</f>
        <v>0</v>
      </c>
      <c r="U1740" s="3">
        <f t="shared" si="308"/>
        <v>1.764</v>
      </c>
      <c r="V1740" s="3">
        <f>('PV model'!$B$13*(U1740/1000)*(1-'PV model'!$B$14*((20+C1740)-25))*'PV model'!$B$10)/'PV model'!$B$12</f>
        <v>0.18232464095999998</v>
      </c>
    </row>
    <row r="1741" spans="1:22" x14ac:dyDescent="0.2">
      <c r="A1741" s="10">
        <f t="shared" si="309"/>
        <v>73</v>
      </c>
      <c r="B1741" s="10">
        <f t="shared" si="310"/>
        <v>8</v>
      </c>
      <c r="C1741" s="23">
        <v>-2.2999999999999998</v>
      </c>
      <c r="D1741" s="24">
        <v>0</v>
      </c>
      <c r="E1741" s="24">
        <v>26.459999999999997</v>
      </c>
      <c r="F1741" s="48"/>
      <c r="G1741" s="48"/>
      <c r="H1741" s="1">
        <f t="shared" si="311"/>
        <v>-3.2251768382307451</v>
      </c>
      <c r="I1741" s="1">
        <f t="shared" si="304"/>
        <v>-9.943512723767606</v>
      </c>
      <c r="J1741" s="4">
        <f>B1741+('PV model'!$B$3/15)+(I1741/60)</f>
        <v>7.5576081212705404</v>
      </c>
      <c r="K1741" s="2">
        <f t="shared" si="305"/>
        <v>66.635878180941887</v>
      </c>
      <c r="L1741" s="2">
        <f>DEGREES(ASIN((((COS(RADIANS('PV model'!$B$2))*COS(RADIANS(H1741))*COS(RADIANS(K1741)))+(SIN(RADIANS('PV model'!$B$2))*SIN(RADIANS(H1741)))))))</f>
        <v>10.247475568626527</v>
      </c>
      <c r="M1741" s="3">
        <f t="shared" si="301"/>
        <v>10.247475568626527</v>
      </c>
      <c r="N1741" s="2">
        <f t="shared" si="306"/>
        <v>68.655125823272499</v>
      </c>
      <c r="O1741" s="2">
        <f>IF('PV model'!$B$2&gt;0, 180-N1741,IF('PV model'!$B$2&lt;0,0-N1741,N1741))</f>
        <v>111.3448741767275</v>
      </c>
      <c r="P1741" s="2">
        <f>ABS(O1741-'PV model'!$B$5)</f>
        <v>93.655125823272499</v>
      </c>
      <c r="Q1741" s="3">
        <f t="shared" si="302"/>
        <v>79.752524431373473</v>
      </c>
      <c r="R1741" s="3">
        <f t="shared" si="307"/>
        <v>0</v>
      </c>
      <c r="S1741" s="3">
        <f t="shared" si="303"/>
        <v>26.459999999999997</v>
      </c>
      <c r="T1741" s="3">
        <f>(0.5*(1-COS(RADIANS(90-$X$3)))*(D1741+E1741)*'PV model'!$B$4)</f>
        <v>0</v>
      </c>
      <c r="U1741" s="3">
        <f t="shared" si="308"/>
        <v>26.459999999999997</v>
      </c>
      <c r="V1741" s="3">
        <f>('PV model'!$B$13*(U1741/1000)*(1-'PV model'!$B$14*((20+C1741)-25))*'PV model'!$B$10)/'PV model'!$B$12</f>
        <v>2.7221738947199996</v>
      </c>
    </row>
    <row r="1742" spans="1:22" x14ac:dyDescent="0.2">
      <c r="A1742" s="10">
        <f t="shared" si="309"/>
        <v>73</v>
      </c>
      <c r="B1742" s="10">
        <f t="shared" si="310"/>
        <v>9</v>
      </c>
      <c r="C1742" s="23">
        <v>-0.5</v>
      </c>
      <c r="D1742" s="24">
        <v>0</v>
      </c>
      <c r="E1742" s="24">
        <v>47.628</v>
      </c>
      <c r="F1742" s="48"/>
      <c r="G1742" s="48"/>
      <c r="H1742" s="1">
        <f t="shared" si="311"/>
        <v>-3.2251768382307451</v>
      </c>
      <c r="I1742" s="1">
        <f t="shared" si="304"/>
        <v>-9.943512723767606</v>
      </c>
      <c r="J1742" s="4">
        <f>B1742+('PV model'!$B$3/15)+(I1742/60)</f>
        <v>8.5576081212705386</v>
      </c>
      <c r="K1742" s="2">
        <f t="shared" si="305"/>
        <v>51.635878180941923</v>
      </c>
      <c r="L1742" s="2">
        <f>DEGREES(ASIN((((COS(RADIANS('PV model'!$B$2))*COS(RADIANS(H1742))*COS(RADIANS(K1742)))+(SIN(RADIANS('PV model'!$B$2))*SIN(RADIANS(H1742)))))))</f>
        <v>17.735401094473492</v>
      </c>
      <c r="M1742" s="3">
        <f t="shared" si="301"/>
        <v>17.735401094473492</v>
      </c>
      <c r="N1742" s="2">
        <f t="shared" si="306"/>
        <v>55.275705321531454</v>
      </c>
      <c r="O1742" s="2">
        <f>IF('PV model'!$B$2&gt;0, 180-N1742,IF('PV model'!$B$2&lt;0,0-N1742,N1742))</f>
        <v>124.72429467846854</v>
      </c>
      <c r="P1742" s="2">
        <f>ABS(O1742-'PV model'!$B$5)</f>
        <v>80.275705321531461</v>
      </c>
      <c r="Q1742" s="3">
        <f t="shared" si="302"/>
        <v>72.264598905526512</v>
      </c>
      <c r="R1742" s="3">
        <f t="shared" si="307"/>
        <v>0</v>
      </c>
      <c r="S1742" s="3">
        <f t="shared" si="303"/>
        <v>47.628</v>
      </c>
      <c r="T1742" s="3">
        <f>(0.5*(1-COS(RADIANS(90-$X$3)))*(D1742+E1742)*'PV model'!$B$4)</f>
        <v>0</v>
      </c>
      <c r="U1742" s="3">
        <f t="shared" si="308"/>
        <v>47.628</v>
      </c>
      <c r="V1742" s="3">
        <f>('PV model'!$B$13*(U1742/1000)*(1-'PV model'!$B$14*((20+C1742)-25))*'PV model'!$B$10)/'PV model'!$B$12</f>
        <v>4.8656345673599999</v>
      </c>
    </row>
    <row r="1743" spans="1:22" x14ac:dyDescent="0.2">
      <c r="A1743" s="10">
        <f t="shared" si="309"/>
        <v>73</v>
      </c>
      <c r="B1743" s="10">
        <f t="shared" si="310"/>
        <v>10</v>
      </c>
      <c r="C1743" s="23">
        <v>1</v>
      </c>
      <c r="D1743" s="24">
        <v>0</v>
      </c>
      <c r="E1743" s="24">
        <v>81.144000000000005</v>
      </c>
      <c r="F1743" s="48"/>
      <c r="G1743" s="48"/>
      <c r="H1743" s="1">
        <f t="shared" si="311"/>
        <v>-3.2251768382307451</v>
      </c>
      <c r="I1743" s="1">
        <f t="shared" si="304"/>
        <v>-9.943512723767606</v>
      </c>
      <c r="J1743" s="4">
        <f>B1743+('PV model'!$B$3/15)+(I1743/60)</f>
        <v>9.5576081212705386</v>
      </c>
      <c r="K1743" s="2">
        <f t="shared" si="305"/>
        <v>36.635878180941923</v>
      </c>
      <c r="L1743" s="2">
        <f>DEGREES(ASIN((((COS(RADIANS('PV model'!$B$2))*COS(RADIANS(H1743))*COS(RADIANS(K1743)))+(SIN(RADIANS('PV model'!$B$2))*SIN(RADIANS(H1743)))))))</f>
        <v>24.043107883041774</v>
      </c>
      <c r="M1743" s="3">
        <f t="shared" si="301"/>
        <v>24.043107883041774</v>
      </c>
      <c r="N1743" s="2">
        <f t="shared" si="306"/>
        <v>40.721563584198016</v>
      </c>
      <c r="O1743" s="2">
        <f>IF('PV model'!$B$2&gt;0, 180-N1743,IF('PV model'!$B$2&lt;0,0-N1743,N1743))</f>
        <v>139.27843641580199</v>
      </c>
      <c r="P1743" s="2">
        <f>ABS(O1743-'PV model'!$B$5)</f>
        <v>65.721563584198009</v>
      </c>
      <c r="Q1743" s="3">
        <f t="shared" si="302"/>
        <v>65.95689211695823</v>
      </c>
      <c r="R1743" s="3">
        <f t="shared" si="307"/>
        <v>0</v>
      </c>
      <c r="S1743" s="3">
        <f t="shared" si="303"/>
        <v>81.144000000000005</v>
      </c>
      <c r="T1743" s="3">
        <f>(0.5*(1-COS(RADIANS(90-$X$3)))*(D1743+E1743)*'PV model'!$B$4)</f>
        <v>0</v>
      </c>
      <c r="U1743" s="3">
        <f t="shared" si="308"/>
        <v>81.144000000000005</v>
      </c>
      <c r="V1743" s="3">
        <f>('PV model'!$B$13*(U1743/1000)*(1-'PV model'!$B$14*((20+C1743)-25))*'PV model'!$B$10)/'PV model'!$B$12</f>
        <v>8.240932707839999</v>
      </c>
    </row>
    <row r="1744" spans="1:22" x14ac:dyDescent="0.2">
      <c r="A1744" s="10">
        <f t="shared" si="309"/>
        <v>73</v>
      </c>
      <c r="B1744" s="10">
        <f t="shared" si="310"/>
        <v>11</v>
      </c>
      <c r="C1744" s="23">
        <v>2.1</v>
      </c>
      <c r="D1744" s="24">
        <v>0</v>
      </c>
      <c r="E1744" s="24">
        <v>108.486</v>
      </c>
      <c r="F1744" s="48"/>
      <c r="G1744" s="48"/>
      <c r="H1744" s="1">
        <f t="shared" si="311"/>
        <v>-3.2251768382307451</v>
      </c>
      <c r="I1744" s="1">
        <f t="shared" si="304"/>
        <v>-9.943512723767606</v>
      </c>
      <c r="J1744" s="4">
        <f>B1744+('PV model'!$B$3/15)+(I1744/60)</f>
        <v>10.557608121270539</v>
      </c>
      <c r="K1744" s="2">
        <f t="shared" si="305"/>
        <v>21.635878180941923</v>
      </c>
      <c r="L1744" s="2">
        <f>DEGREES(ASIN((((COS(RADIANS('PV model'!$B$2))*COS(RADIANS(H1744))*COS(RADIANS(K1744)))+(SIN(RADIANS('PV model'!$B$2))*SIN(RADIANS(H1744)))))))</f>
        <v>28.639765429629122</v>
      </c>
      <c r="M1744" s="3">
        <f t="shared" si="301"/>
        <v>28.639765429629122</v>
      </c>
      <c r="N1744" s="2">
        <f t="shared" si="306"/>
        <v>24.799307825092832</v>
      </c>
      <c r="O1744" s="2">
        <f>IF('PV model'!$B$2&gt;0, 180-N1744,IF('PV model'!$B$2&lt;0,0-N1744,N1744))</f>
        <v>155.20069217490718</v>
      </c>
      <c r="P1744" s="2">
        <f>ABS(O1744-'PV model'!$B$5)</f>
        <v>49.799307825092825</v>
      </c>
      <c r="Q1744" s="3">
        <f t="shared" si="302"/>
        <v>61.360234570370878</v>
      </c>
      <c r="R1744" s="3">
        <f t="shared" si="307"/>
        <v>0</v>
      </c>
      <c r="S1744" s="3">
        <f t="shared" si="303"/>
        <v>108.486</v>
      </c>
      <c r="T1744" s="3">
        <f>(0.5*(1-COS(RADIANS(90-$X$3)))*(D1744+E1744)*'PV model'!$B$4)</f>
        <v>0</v>
      </c>
      <c r="U1744" s="3">
        <f t="shared" si="308"/>
        <v>108.486</v>
      </c>
      <c r="V1744" s="3">
        <f>('PV model'!$B$13*(U1744/1000)*(1-'PV model'!$B$14*((20+C1744)-25))*'PV model'!$B$10)/'PV model'!$B$12</f>
        <v>10.970053982495999</v>
      </c>
    </row>
    <row r="1745" spans="1:22" x14ac:dyDescent="0.2">
      <c r="A1745" s="10">
        <f t="shared" si="309"/>
        <v>73</v>
      </c>
      <c r="B1745" s="10">
        <f t="shared" si="310"/>
        <v>12</v>
      </c>
      <c r="C1745" s="23">
        <v>2.9</v>
      </c>
      <c r="D1745" s="24">
        <v>0</v>
      </c>
      <c r="E1745" s="24">
        <v>128.77199999999999</v>
      </c>
      <c r="F1745" s="48"/>
      <c r="G1745" s="48"/>
      <c r="H1745" s="1">
        <f t="shared" si="311"/>
        <v>-3.2251768382307451</v>
      </c>
      <c r="I1745" s="1">
        <f t="shared" si="304"/>
        <v>-9.943512723767606</v>
      </c>
      <c r="J1745" s="4">
        <f>B1745+('PV model'!$B$3/15)+(I1745/60)</f>
        <v>11.557608121270539</v>
      </c>
      <c r="K1745" s="2">
        <f t="shared" si="305"/>
        <v>6.6358781809419209</v>
      </c>
      <c r="L1745" s="2">
        <f>DEGREES(ASIN((((COS(RADIANS('PV model'!$B$2))*COS(RADIANS(H1745))*COS(RADIANS(K1745)))+(SIN(RADIANS('PV model'!$B$2))*SIN(RADIANS(H1745)))))))</f>
        <v>31.02118820881272</v>
      </c>
      <c r="M1745" s="3">
        <f t="shared" si="301"/>
        <v>31.02118820881272</v>
      </c>
      <c r="N1745" s="2">
        <f t="shared" si="306"/>
        <v>7.7373166887314397</v>
      </c>
      <c r="O1745" s="2">
        <f>IF('PV model'!$B$2&gt;0, 180-N1745,IF('PV model'!$B$2&lt;0,0-N1745,N1745))</f>
        <v>172.26268331126857</v>
      </c>
      <c r="P1745" s="2">
        <f>ABS(O1745-'PV model'!$B$5)</f>
        <v>32.737316688731426</v>
      </c>
      <c r="Q1745" s="3">
        <f t="shared" si="302"/>
        <v>58.978811791187276</v>
      </c>
      <c r="R1745" s="3">
        <f t="shared" si="307"/>
        <v>0</v>
      </c>
      <c r="S1745" s="3">
        <f t="shared" si="303"/>
        <v>128.77199999999999</v>
      </c>
      <c r="T1745" s="3">
        <f>(0.5*(1-COS(RADIANS(90-$X$3)))*(D1745+E1745)*'PV model'!$B$4)</f>
        <v>0</v>
      </c>
      <c r="U1745" s="3">
        <f t="shared" si="308"/>
        <v>128.77199999999999</v>
      </c>
      <c r="V1745" s="3">
        <f>('PV model'!$B$13*(U1745/1000)*(1-'PV model'!$B$14*((20+C1745)-25))*'PV model'!$B$10)/'PV model'!$B$12</f>
        <v>12.980174332608</v>
      </c>
    </row>
    <row r="1746" spans="1:22" x14ac:dyDescent="0.2">
      <c r="A1746" s="10">
        <f t="shared" si="309"/>
        <v>73</v>
      </c>
      <c r="B1746" s="10">
        <f t="shared" si="310"/>
        <v>13</v>
      </c>
      <c r="C1746" s="23">
        <v>3.2</v>
      </c>
      <c r="D1746" s="24">
        <v>0</v>
      </c>
      <c r="E1746" s="24">
        <v>134.946</v>
      </c>
      <c r="F1746" s="48"/>
      <c r="G1746" s="48"/>
      <c r="H1746" s="1">
        <f t="shared" si="311"/>
        <v>-3.2251768382307451</v>
      </c>
      <c r="I1746" s="1">
        <f t="shared" si="304"/>
        <v>-9.943512723767606</v>
      </c>
      <c r="J1746" s="4">
        <f>B1746+('PV model'!$B$3/15)+(I1746/60)</f>
        <v>12.557608121270539</v>
      </c>
      <c r="K1746" s="2">
        <f t="shared" si="305"/>
        <v>-8.3641218190580791</v>
      </c>
      <c r="L1746" s="2">
        <f>DEGREES(ASIN((((COS(RADIANS('PV model'!$B$2))*COS(RADIANS(H1746))*COS(RADIANS(K1746)))+(SIN(RADIANS('PV model'!$B$2))*SIN(RADIANS(H1746)))))))</f>
        <v>30.872451432014575</v>
      </c>
      <c r="M1746" s="3">
        <f t="shared" si="301"/>
        <v>30.872451432014575</v>
      </c>
      <c r="N1746" s="2">
        <f t="shared" si="306"/>
        <v>-9.7417683514231843</v>
      </c>
      <c r="O1746" s="2">
        <f>IF('PV model'!$B$2&gt;0, 180-N1746,IF('PV model'!$B$2&lt;0,0-N1746,N1746))</f>
        <v>189.74176835142319</v>
      </c>
      <c r="P1746" s="2">
        <f>ABS(O1746-'PV model'!$B$5)</f>
        <v>15.25823164857681</v>
      </c>
      <c r="Q1746" s="3">
        <f t="shared" si="302"/>
        <v>59.127548567985421</v>
      </c>
      <c r="R1746" s="3">
        <f t="shared" si="307"/>
        <v>0</v>
      </c>
      <c r="S1746" s="3">
        <f t="shared" si="303"/>
        <v>134.946</v>
      </c>
      <c r="T1746" s="3">
        <f>(0.5*(1-COS(RADIANS(90-$X$3)))*(D1746+E1746)*'PV model'!$B$4)</f>
        <v>0</v>
      </c>
      <c r="U1746" s="3">
        <f t="shared" si="308"/>
        <v>134.946</v>
      </c>
      <c r="V1746" s="3">
        <f>('PV model'!$B$13*(U1746/1000)*(1-'PV model'!$B$14*((20+C1746)-25))*'PV model'!$B$10)/'PV model'!$B$12</f>
        <v>13.586324415552001</v>
      </c>
    </row>
    <row r="1747" spans="1:22" x14ac:dyDescent="0.2">
      <c r="A1747" s="10">
        <f t="shared" si="309"/>
        <v>73</v>
      </c>
      <c r="B1747" s="10">
        <f t="shared" si="310"/>
        <v>14</v>
      </c>
      <c r="C1747" s="23">
        <v>3.7</v>
      </c>
      <c r="D1747" s="24">
        <v>0</v>
      </c>
      <c r="E1747" s="24">
        <v>128.77199999999999</v>
      </c>
      <c r="F1747" s="48"/>
      <c r="G1747" s="48"/>
      <c r="H1747" s="1">
        <f t="shared" si="311"/>
        <v>-3.2251768382307451</v>
      </c>
      <c r="I1747" s="1">
        <f t="shared" si="304"/>
        <v>-9.943512723767606</v>
      </c>
      <c r="J1747" s="4">
        <f>B1747+('PV model'!$B$3/15)+(I1747/60)</f>
        <v>13.557608121270539</v>
      </c>
      <c r="K1747" s="2">
        <f t="shared" si="305"/>
        <v>-23.364121819058077</v>
      </c>
      <c r="L1747" s="2">
        <f>DEGREES(ASIN((((COS(RADIANS('PV model'!$B$2))*COS(RADIANS(H1747))*COS(RADIANS(K1747)))+(SIN(RADIANS('PV model'!$B$2))*SIN(RADIANS(H1747)))))))</f>
        <v>28.214489483200339</v>
      </c>
      <c r="M1747" s="3">
        <f t="shared" si="301"/>
        <v>28.214489483200339</v>
      </c>
      <c r="N1747" s="2">
        <f t="shared" si="306"/>
        <v>-26.700897268837938</v>
      </c>
      <c r="O1747" s="2">
        <f>IF('PV model'!$B$2&gt;0, 180-N1747,IF('PV model'!$B$2&lt;0,0-N1747,N1747))</f>
        <v>206.70089726883793</v>
      </c>
      <c r="P1747" s="2">
        <f>ABS(O1747-'PV model'!$B$5)</f>
        <v>1.7008972688379345</v>
      </c>
      <c r="Q1747" s="3">
        <f t="shared" si="302"/>
        <v>61.785510516799661</v>
      </c>
      <c r="R1747" s="3">
        <f t="shared" si="307"/>
        <v>0</v>
      </c>
      <c r="S1747" s="3">
        <f t="shared" si="303"/>
        <v>128.77199999999999</v>
      </c>
      <c r="T1747" s="3">
        <f>(0.5*(1-COS(RADIANS(90-$X$3)))*(D1747+E1747)*'PV model'!$B$4)</f>
        <v>0</v>
      </c>
      <c r="U1747" s="3">
        <f t="shared" si="308"/>
        <v>128.77199999999999</v>
      </c>
      <c r="V1747" s="3">
        <f>('PV model'!$B$13*(U1747/1000)*(1-'PV model'!$B$14*((20+C1747)-25))*'PV model'!$B$10)/'PV model'!$B$12</f>
        <v>12.938983775424001</v>
      </c>
    </row>
    <row r="1748" spans="1:22" x14ac:dyDescent="0.2">
      <c r="A1748" s="10">
        <f t="shared" si="309"/>
        <v>73</v>
      </c>
      <c r="B1748" s="10">
        <f t="shared" si="310"/>
        <v>15</v>
      </c>
      <c r="C1748" s="23">
        <v>3.7</v>
      </c>
      <c r="D1748" s="24">
        <v>0</v>
      </c>
      <c r="E1748" s="24">
        <v>111.13200000000001</v>
      </c>
      <c r="F1748" s="48"/>
      <c r="G1748" s="48"/>
      <c r="H1748" s="1">
        <f t="shared" si="311"/>
        <v>-3.2251768382307451</v>
      </c>
      <c r="I1748" s="1">
        <f t="shared" si="304"/>
        <v>-9.943512723767606</v>
      </c>
      <c r="J1748" s="4">
        <f>B1748+('PV model'!$B$3/15)+(I1748/60)</f>
        <v>14.557608121270539</v>
      </c>
      <c r="K1748" s="2">
        <f t="shared" si="305"/>
        <v>-38.364121819058077</v>
      </c>
      <c r="L1748" s="2">
        <f>DEGREES(ASIN((((COS(RADIANS('PV model'!$B$2))*COS(RADIANS(H1748))*COS(RADIANS(K1748)))+(SIN(RADIANS('PV model'!$B$2))*SIN(RADIANS(H1748)))))))</f>
        <v>23.393273543199424</v>
      </c>
      <c r="M1748" s="3">
        <f t="shared" si="301"/>
        <v>23.393273543199424</v>
      </c>
      <c r="N1748" s="2">
        <f t="shared" si="306"/>
        <v>-42.467523621997756</v>
      </c>
      <c r="O1748" s="2">
        <f>IF('PV model'!$B$2&gt;0, 180-N1748,IF('PV model'!$B$2&lt;0,0-N1748,N1748))</f>
        <v>222.46752362199777</v>
      </c>
      <c r="P1748" s="2">
        <f>ABS(O1748-'PV model'!$B$5)</f>
        <v>17.467523621997771</v>
      </c>
      <c r="Q1748" s="3">
        <f t="shared" si="302"/>
        <v>66.606726456800573</v>
      </c>
      <c r="R1748" s="3">
        <f t="shared" si="307"/>
        <v>0</v>
      </c>
      <c r="S1748" s="3">
        <f t="shared" si="303"/>
        <v>111.13200000000001</v>
      </c>
      <c r="T1748" s="3">
        <f>(0.5*(1-COS(RADIANS(90-$X$3)))*(D1748+E1748)*'PV model'!$B$4)</f>
        <v>0</v>
      </c>
      <c r="U1748" s="3">
        <f t="shared" si="308"/>
        <v>111.13200000000001</v>
      </c>
      <c r="V1748" s="3">
        <f>('PV model'!$B$13*(U1748/1000)*(1-'PV model'!$B$14*((20+C1748)-25))*'PV model'!$B$10)/'PV model'!$B$12</f>
        <v>11.166520244544001</v>
      </c>
    </row>
    <row r="1749" spans="1:22" x14ac:dyDescent="0.2">
      <c r="A1749" s="10">
        <f t="shared" si="309"/>
        <v>73</v>
      </c>
      <c r="B1749" s="10">
        <f t="shared" si="310"/>
        <v>16</v>
      </c>
      <c r="C1749" s="23">
        <v>2.5</v>
      </c>
      <c r="D1749" s="24">
        <v>0</v>
      </c>
      <c r="E1749" s="24">
        <v>82.908000000000001</v>
      </c>
      <c r="F1749" s="48"/>
      <c r="G1749" s="48"/>
      <c r="H1749" s="1">
        <f t="shared" si="311"/>
        <v>-3.2251768382307451</v>
      </c>
      <c r="I1749" s="1">
        <f t="shared" si="304"/>
        <v>-9.943512723767606</v>
      </c>
      <c r="J1749" s="4">
        <f>B1749+('PV model'!$B$3/15)+(I1749/60)</f>
        <v>15.557608121270539</v>
      </c>
      <c r="K1749" s="2">
        <f t="shared" si="305"/>
        <v>-53.364121819058077</v>
      </c>
      <c r="L1749" s="2">
        <f>DEGREES(ASIN((((COS(RADIANS('PV model'!$B$2))*COS(RADIANS(H1749))*COS(RADIANS(K1749)))+(SIN(RADIANS('PV model'!$B$2))*SIN(RADIANS(H1749)))))))</f>
        <v>16.923182272106789</v>
      </c>
      <c r="M1749" s="3">
        <f t="shared" si="301"/>
        <v>16.923182272106789</v>
      </c>
      <c r="N1749" s="2">
        <f t="shared" si="306"/>
        <v>-56.870506567185181</v>
      </c>
      <c r="O1749" s="2">
        <f>IF('PV model'!$B$2&gt;0, 180-N1749,IF('PV model'!$B$2&lt;0,0-N1749,N1749))</f>
        <v>236.87050656718517</v>
      </c>
      <c r="P1749" s="2">
        <f>ABS(O1749-'PV model'!$B$5)</f>
        <v>31.870506567185174</v>
      </c>
      <c r="Q1749" s="3">
        <f t="shared" si="302"/>
        <v>73.076817727893214</v>
      </c>
      <c r="R1749" s="3">
        <f t="shared" si="307"/>
        <v>0</v>
      </c>
      <c r="S1749" s="3">
        <f t="shared" si="303"/>
        <v>82.908000000000001</v>
      </c>
      <c r="T1749" s="3">
        <f>(0.5*(1-COS(RADIANS(90-$X$3)))*(D1749+E1749)*'PV model'!$B$4)</f>
        <v>0</v>
      </c>
      <c r="U1749" s="3">
        <f t="shared" si="308"/>
        <v>82.908000000000001</v>
      </c>
      <c r="V1749" s="3">
        <f>('PV model'!$B$13*(U1749/1000)*(1-'PV model'!$B$14*((20+C1749)-25))*'PV model'!$B$10)/'PV model'!$B$12</f>
        <v>8.3703585167999996</v>
      </c>
    </row>
    <row r="1750" spans="1:22" x14ac:dyDescent="0.2">
      <c r="A1750" s="10">
        <f t="shared" si="309"/>
        <v>73</v>
      </c>
      <c r="B1750" s="10">
        <f t="shared" si="310"/>
        <v>17</v>
      </c>
      <c r="C1750" s="23">
        <v>1.8</v>
      </c>
      <c r="D1750" s="24">
        <v>0</v>
      </c>
      <c r="E1750" s="24">
        <v>49.392000000000003</v>
      </c>
      <c r="F1750" s="48"/>
      <c r="G1750" s="48"/>
      <c r="H1750" s="1">
        <f t="shared" si="311"/>
        <v>-3.2251768382307451</v>
      </c>
      <c r="I1750" s="1">
        <f t="shared" si="304"/>
        <v>-9.943512723767606</v>
      </c>
      <c r="J1750" s="4">
        <f>B1750+('PV model'!$B$3/15)+(I1750/60)</f>
        <v>16.55760812127054</v>
      </c>
      <c r="K1750" s="2">
        <f t="shared" si="305"/>
        <v>-68.364121819058113</v>
      </c>
      <c r="L1750" s="2">
        <f>DEGREES(ASIN((((COS(RADIANS('PV model'!$B$2))*COS(RADIANS(H1750))*COS(RADIANS(K1750)))+(SIN(RADIANS('PV model'!$B$2))*SIN(RADIANS(H1750)))))))</f>
        <v>9.331216859486263</v>
      </c>
      <c r="M1750" s="3">
        <f t="shared" si="301"/>
        <v>9.331216859486263</v>
      </c>
      <c r="N1750" s="2">
        <f t="shared" si="306"/>
        <v>-70.138884094043803</v>
      </c>
      <c r="O1750" s="2">
        <f>IF('PV model'!$B$2&gt;0, 180-N1750,IF('PV model'!$B$2&lt;0,0-N1750,N1750))</f>
        <v>250.13888409404382</v>
      </c>
      <c r="P1750" s="2">
        <f>ABS(O1750-'PV model'!$B$5)</f>
        <v>45.138884094043817</v>
      </c>
      <c r="Q1750" s="3">
        <f t="shared" si="302"/>
        <v>80.668783140513739</v>
      </c>
      <c r="R1750" s="3">
        <f t="shared" si="307"/>
        <v>0</v>
      </c>
      <c r="S1750" s="3">
        <f t="shared" si="303"/>
        <v>49.392000000000003</v>
      </c>
      <c r="T1750" s="3">
        <f>(0.5*(1-COS(RADIANS(90-$X$3)))*(D1750+E1750)*'PV model'!$B$4)</f>
        <v>0</v>
      </c>
      <c r="U1750" s="3">
        <f t="shared" si="308"/>
        <v>49.392000000000003</v>
      </c>
      <c r="V1750" s="3">
        <f>('PV model'!$B$13*(U1750/1000)*(1-'PV model'!$B$14*((20+C1750)-25))*'PV model'!$B$10)/'PV model'!$B$12</f>
        <v>5.0004207912960004</v>
      </c>
    </row>
    <row r="1751" spans="1:22" x14ac:dyDescent="0.2">
      <c r="A1751" s="10">
        <f t="shared" si="309"/>
        <v>73</v>
      </c>
      <c r="B1751" s="10">
        <f t="shared" si="310"/>
        <v>18</v>
      </c>
      <c r="C1751" s="23">
        <v>1.3</v>
      </c>
      <c r="D1751" s="24">
        <v>0</v>
      </c>
      <c r="E1751" s="24">
        <v>15.876000000000001</v>
      </c>
      <c r="F1751" s="48"/>
      <c r="G1751" s="48"/>
      <c r="H1751" s="1">
        <f t="shared" si="311"/>
        <v>-3.2251768382307451</v>
      </c>
      <c r="I1751" s="1">
        <f t="shared" si="304"/>
        <v>-9.943512723767606</v>
      </c>
      <c r="J1751" s="4">
        <f>B1751+('PV model'!$B$3/15)+(I1751/60)</f>
        <v>17.55760812127054</v>
      </c>
      <c r="K1751" s="2">
        <f t="shared" si="305"/>
        <v>-83.364121819058113</v>
      </c>
      <c r="L1751" s="2">
        <f>DEGREES(ASIN((((COS(RADIANS('PV model'!$B$2))*COS(RADIANS(H1751))*COS(RADIANS(K1751)))+(SIN(RADIANS('PV model'!$B$2))*SIN(RADIANS(H1751)))))))</f>
        <v>1.0877818409331805</v>
      </c>
      <c r="M1751" s="3">
        <f t="shared" si="301"/>
        <v>1.0877818409331805</v>
      </c>
      <c r="N1751" s="2">
        <f t="shared" si="306"/>
        <v>-82.70526110165487</v>
      </c>
      <c r="O1751" s="2">
        <f>IF('PV model'!$B$2&gt;0, 180-N1751,IF('PV model'!$B$2&lt;0,0-N1751,N1751))</f>
        <v>262.70526110165486</v>
      </c>
      <c r="P1751" s="2">
        <f>ABS(O1751-'PV model'!$B$5)</f>
        <v>57.705261101654855</v>
      </c>
      <c r="Q1751" s="3">
        <f t="shared" si="302"/>
        <v>88.912218159066825</v>
      </c>
      <c r="R1751" s="3">
        <f t="shared" si="307"/>
        <v>0</v>
      </c>
      <c r="S1751" s="3">
        <f t="shared" si="303"/>
        <v>15.876000000000001</v>
      </c>
      <c r="T1751" s="3">
        <f>(0.5*(1-COS(RADIANS(90-$X$3)))*(D1751+E1751)*'PV model'!$B$4)</f>
        <v>0</v>
      </c>
      <c r="U1751" s="3">
        <f t="shared" si="308"/>
        <v>15.876000000000001</v>
      </c>
      <c r="V1751" s="3">
        <f>('PV model'!$B$13*(U1751/1000)*(1-'PV model'!$B$14*((20+C1751)-25))*'PV model'!$B$10)/'PV model'!$B$12</f>
        <v>1.6104520414079999</v>
      </c>
    </row>
    <row r="1752" spans="1:22" x14ac:dyDescent="0.2">
      <c r="A1752" s="10">
        <f t="shared" si="309"/>
        <v>73</v>
      </c>
      <c r="B1752" s="10">
        <f t="shared" si="310"/>
        <v>19</v>
      </c>
      <c r="C1752" s="23">
        <v>1.2</v>
      </c>
      <c r="D1752" s="24">
        <v>0</v>
      </c>
      <c r="E1752" s="24">
        <v>0.88200000000000001</v>
      </c>
      <c r="F1752" s="48"/>
      <c r="G1752" s="48"/>
      <c r="H1752" s="1">
        <f t="shared" si="311"/>
        <v>-3.2251768382307451</v>
      </c>
      <c r="I1752" s="1">
        <f t="shared" si="304"/>
        <v>-9.943512723767606</v>
      </c>
      <c r="J1752" s="4">
        <f>B1752+('PV model'!$B$3/15)+(I1752/60)</f>
        <v>18.55760812127054</v>
      </c>
      <c r="K1752" s="2">
        <f t="shared" si="305"/>
        <v>-98.364121819058113</v>
      </c>
      <c r="L1752" s="2">
        <f>DEGREES(ASIN((((COS(RADIANS('PV model'!$B$2))*COS(RADIANS(H1752))*COS(RADIANS(K1752)))+(SIN(RADIANS('PV model'!$B$2))*SIN(RADIANS(H1752)))))))</f>
        <v>-7.3902292220907819</v>
      </c>
      <c r="M1752" s="3">
        <f t="shared" si="301"/>
        <v>0</v>
      </c>
      <c r="N1752" s="2">
        <f t="shared" si="306"/>
        <v>-84.919233244849849</v>
      </c>
      <c r="O1752" s="2">
        <f>IF('PV model'!$B$2&gt;0, 180-N1752,IF('PV model'!$B$2&lt;0,0-N1752,N1752))</f>
        <v>264.91923324484986</v>
      </c>
      <c r="P1752" s="2">
        <f>ABS(O1752-'PV model'!$B$5)</f>
        <v>59.919233244849863</v>
      </c>
      <c r="Q1752" s="3">
        <f t="shared" si="302"/>
        <v>97.390229222090781</v>
      </c>
      <c r="R1752" s="3">
        <f t="shared" si="307"/>
        <v>0</v>
      </c>
      <c r="S1752" s="3">
        <f t="shared" si="303"/>
        <v>0.88200000000000001</v>
      </c>
      <c r="T1752" s="3">
        <f>(0.5*(1-COS(RADIANS(90-$X$3)))*(D1752+E1752)*'PV model'!$B$4)</f>
        <v>0</v>
      </c>
      <c r="U1752" s="3">
        <f t="shared" si="308"/>
        <v>0.88200000000000001</v>
      </c>
      <c r="V1752" s="3">
        <f>('PV model'!$B$13*(U1752/1000)*(1-'PV model'!$B$14*((20+C1752)-25))*'PV model'!$B$10)/'PV model'!$B$12</f>
        <v>8.9504823743999998E-2</v>
      </c>
    </row>
    <row r="1753" spans="1:22" x14ac:dyDescent="0.2">
      <c r="A1753" s="10">
        <f t="shared" si="309"/>
        <v>73</v>
      </c>
      <c r="B1753" s="10">
        <f t="shared" si="310"/>
        <v>20</v>
      </c>
      <c r="C1753" s="23">
        <v>1.2</v>
      </c>
      <c r="D1753" s="24">
        <v>0</v>
      </c>
      <c r="E1753" s="24">
        <v>0</v>
      </c>
      <c r="F1753" s="48"/>
      <c r="G1753" s="48"/>
      <c r="H1753" s="1">
        <f t="shared" si="311"/>
        <v>-3.2251768382307451</v>
      </c>
      <c r="I1753" s="1">
        <f t="shared" si="304"/>
        <v>-9.943512723767606</v>
      </c>
      <c r="J1753" s="4">
        <f>B1753+('PV model'!$B$3/15)+(I1753/60)</f>
        <v>19.55760812127054</v>
      </c>
      <c r="K1753" s="2">
        <f t="shared" si="305"/>
        <v>-113.36412181905811</v>
      </c>
      <c r="L1753" s="2">
        <f>DEGREES(ASIN((((COS(RADIANS('PV model'!$B$2))*COS(RADIANS(H1753))*COS(RADIANS(K1753)))+(SIN(RADIANS('PV model'!$B$2))*SIN(RADIANS(H1753)))))))</f>
        <v>-15.701833458484208</v>
      </c>
      <c r="M1753" s="3">
        <f t="shared" si="301"/>
        <v>0</v>
      </c>
      <c r="N1753" s="2">
        <f t="shared" si="306"/>
        <v>-72.190323253196681</v>
      </c>
      <c r="O1753" s="2">
        <f>IF('PV model'!$B$2&gt;0, 180-N1753,IF('PV model'!$B$2&lt;0,0-N1753,N1753))</f>
        <v>252.19032325319668</v>
      </c>
      <c r="P1753" s="2">
        <f>ABS(O1753-'PV model'!$B$5)</f>
        <v>47.190323253196681</v>
      </c>
      <c r="Q1753" s="3">
        <f t="shared" si="302"/>
        <v>105.7018334584842</v>
      </c>
      <c r="R1753" s="3">
        <f t="shared" si="307"/>
        <v>0</v>
      </c>
      <c r="S1753" s="3">
        <f t="shared" si="303"/>
        <v>0</v>
      </c>
      <c r="T1753" s="3">
        <f>(0.5*(1-COS(RADIANS(90-$X$3)))*(D1753+E1753)*'PV model'!$B$4)</f>
        <v>0</v>
      </c>
      <c r="U1753" s="3">
        <f t="shared" si="308"/>
        <v>0</v>
      </c>
      <c r="V1753" s="3">
        <f>('PV model'!$B$13*(U1753/1000)*(1-'PV model'!$B$14*((20+C1753)-25))*'PV model'!$B$10)/'PV model'!$B$12</f>
        <v>0</v>
      </c>
    </row>
    <row r="1754" spans="1:22" x14ac:dyDescent="0.2">
      <c r="A1754" s="10">
        <f t="shared" si="309"/>
        <v>73</v>
      </c>
      <c r="B1754" s="10">
        <f t="shared" si="310"/>
        <v>21</v>
      </c>
      <c r="C1754" s="23">
        <v>1.4</v>
      </c>
      <c r="D1754" s="24">
        <v>0</v>
      </c>
      <c r="E1754" s="24">
        <v>0</v>
      </c>
      <c r="F1754" s="48"/>
      <c r="G1754" s="48"/>
      <c r="H1754" s="1">
        <f t="shared" si="311"/>
        <v>-3.2251768382307451</v>
      </c>
      <c r="I1754" s="1">
        <f t="shared" si="304"/>
        <v>-9.943512723767606</v>
      </c>
      <c r="J1754" s="4">
        <f>B1754+('PV model'!$B$3/15)+(I1754/60)</f>
        <v>20.55760812127054</v>
      </c>
      <c r="K1754" s="2">
        <f t="shared" si="305"/>
        <v>-128.36412181905811</v>
      </c>
      <c r="L1754" s="2">
        <f>DEGREES(ASIN((((COS(RADIANS('PV model'!$B$2))*COS(RADIANS(H1754))*COS(RADIANS(K1754)))+(SIN(RADIANS('PV model'!$B$2))*SIN(RADIANS(H1754)))))))</f>
        <v>-23.41278586655887</v>
      </c>
      <c r="M1754" s="3">
        <f t="shared" si="301"/>
        <v>0</v>
      </c>
      <c r="N1754" s="2">
        <f t="shared" si="306"/>
        <v>-58.548012172577657</v>
      </c>
      <c r="O1754" s="2">
        <f>IF('PV model'!$B$2&gt;0, 180-N1754,IF('PV model'!$B$2&lt;0,0-N1754,N1754))</f>
        <v>238.54801217257767</v>
      </c>
      <c r="P1754" s="2">
        <f>ABS(O1754-'PV model'!$B$5)</f>
        <v>33.548012172577671</v>
      </c>
      <c r="Q1754" s="3">
        <f t="shared" si="302"/>
        <v>113.41278586655886</v>
      </c>
      <c r="R1754" s="3">
        <f t="shared" si="307"/>
        <v>0</v>
      </c>
      <c r="S1754" s="3">
        <f t="shared" si="303"/>
        <v>0</v>
      </c>
      <c r="T1754" s="3">
        <f>(0.5*(1-COS(RADIANS(90-$X$3)))*(D1754+E1754)*'PV model'!$B$4)</f>
        <v>0</v>
      </c>
      <c r="U1754" s="3">
        <f t="shared" si="308"/>
        <v>0</v>
      </c>
      <c r="V1754" s="3">
        <f>('PV model'!$B$13*(U1754/1000)*(1-'PV model'!$B$14*((20+C1754)-25))*'PV model'!$B$10)/'PV model'!$B$12</f>
        <v>0</v>
      </c>
    </row>
    <row r="1755" spans="1:22" x14ac:dyDescent="0.2">
      <c r="A1755" s="10">
        <f t="shared" si="309"/>
        <v>73</v>
      </c>
      <c r="B1755" s="10">
        <f t="shared" si="310"/>
        <v>22</v>
      </c>
      <c r="C1755" s="23">
        <v>1.5</v>
      </c>
      <c r="D1755" s="24">
        <v>0</v>
      </c>
      <c r="E1755" s="24">
        <v>0</v>
      </c>
      <c r="F1755" s="48"/>
      <c r="G1755" s="48"/>
      <c r="H1755" s="1">
        <f t="shared" si="311"/>
        <v>-3.2251768382307451</v>
      </c>
      <c r="I1755" s="1">
        <f t="shared" si="304"/>
        <v>-9.943512723767606</v>
      </c>
      <c r="J1755" s="4">
        <f>B1755+('PV model'!$B$3/15)+(I1755/60)</f>
        <v>21.55760812127054</v>
      </c>
      <c r="K1755" s="2">
        <f t="shared" si="305"/>
        <v>-143.36412181905811</v>
      </c>
      <c r="L1755" s="2">
        <f>DEGREES(ASIN((((COS(RADIANS('PV model'!$B$2))*COS(RADIANS(H1755))*COS(RADIANS(K1755)))+(SIN(RADIANS('PV model'!$B$2))*SIN(RADIANS(H1755)))))))</f>
        <v>-30.01024990331145</v>
      </c>
      <c r="M1755" s="3">
        <f t="shared" si="301"/>
        <v>0</v>
      </c>
      <c r="N1755" s="2">
        <f t="shared" si="306"/>
        <v>-43.473678237931622</v>
      </c>
      <c r="O1755" s="2">
        <f>IF('PV model'!$B$2&gt;0, 180-N1755,IF('PV model'!$B$2&lt;0,0-N1755,N1755))</f>
        <v>223.47367823793161</v>
      </c>
      <c r="P1755" s="2">
        <f>ABS(O1755-'PV model'!$B$5)</f>
        <v>18.473678237931608</v>
      </c>
      <c r="Q1755" s="3">
        <f t="shared" si="302"/>
        <v>120.01024990331146</v>
      </c>
      <c r="R1755" s="3">
        <f t="shared" si="307"/>
        <v>0</v>
      </c>
      <c r="S1755" s="3">
        <f t="shared" si="303"/>
        <v>0</v>
      </c>
      <c r="T1755" s="3">
        <f>(0.5*(1-COS(RADIANS(90-$X$3)))*(D1755+E1755)*'PV model'!$B$4)</f>
        <v>0</v>
      </c>
      <c r="U1755" s="3">
        <f t="shared" si="308"/>
        <v>0</v>
      </c>
      <c r="V1755" s="3">
        <f>('PV model'!$B$13*(U1755/1000)*(1-'PV model'!$B$14*((20+C1755)-25))*'PV model'!$B$10)/'PV model'!$B$12</f>
        <v>0</v>
      </c>
    </row>
    <row r="1756" spans="1:22" x14ac:dyDescent="0.2">
      <c r="A1756" s="10">
        <f t="shared" si="309"/>
        <v>73</v>
      </c>
      <c r="B1756" s="10">
        <f t="shared" si="310"/>
        <v>23</v>
      </c>
      <c r="C1756" s="23">
        <v>1.7</v>
      </c>
      <c r="D1756" s="24">
        <v>0</v>
      </c>
      <c r="E1756" s="24">
        <v>0</v>
      </c>
      <c r="F1756" s="48"/>
      <c r="G1756" s="48"/>
      <c r="H1756" s="1">
        <f t="shared" si="311"/>
        <v>-3.2251768382307451</v>
      </c>
      <c r="I1756" s="1">
        <f t="shared" si="304"/>
        <v>-9.943512723767606</v>
      </c>
      <c r="J1756" s="4">
        <f>B1756+('PV model'!$B$3/15)+(I1756/60)</f>
        <v>22.55760812127054</v>
      </c>
      <c r="K1756" s="2">
        <f t="shared" si="305"/>
        <v>-158.36412181905811</v>
      </c>
      <c r="L1756" s="2">
        <f>DEGREES(ASIN((((COS(RADIANS('PV model'!$B$2))*COS(RADIANS(H1756))*COS(RADIANS(K1756)))+(SIN(RADIANS('PV model'!$B$2))*SIN(RADIANS(H1756)))))))</f>
        <v>-34.892056290672556</v>
      </c>
      <c r="M1756" s="3">
        <f t="shared" si="301"/>
        <v>0</v>
      </c>
      <c r="N1756" s="2">
        <f t="shared" si="306"/>
        <v>-26.666950604063029</v>
      </c>
      <c r="O1756" s="2">
        <f>IF('PV model'!$B$2&gt;0, 180-N1756,IF('PV model'!$B$2&lt;0,0-N1756,N1756))</f>
        <v>206.66695060406303</v>
      </c>
      <c r="P1756" s="2">
        <f>ABS(O1756-'PV model'!$B$5)</f>
        <v>1.6669506040630324</v>
      </c>
      <c r="Q1756" s="3">
        <f t="shared" si="302"/>
        <v>124.89205629067256</v>
      </c>
      <c r="R1756" s="3">
        <f t="shared" si="307"/>
        <v>0</v>
      </c>
      <c r="S1756" s="3">
        <f t="shared" si="303"/>
        <v>0</v>
      </c>
      <c r="T1756" s="3">
        <f>(0.5*(1-COS(RADIANS(90-$X$3)))*(D1756+E1756)*'PV model'!$B$4)</f>
        <v>0</v>
      </c>
      <c r="U1756" s="3">
        <f t="shared" si="308"/>
        <v>0</v>
      </c>
      <c r="V1756" s="3">
        <f>('PV model'!$B$13*(U1756/1000)*(1-'PV model'!$B$14*((20+C1756)-25))*'PV model'!$B$10)/'PV model'!$B$12</f>
        <v>0</v>
      </c>
    </row>
    <row r="1757" spans="1:22" x14ac:dyDescent="0.2">
      <c r="A1757" s="10">
        <f t="shared" si="309"/>
        <v>73</v>
      </c>
      <c r="B1757" s="10">
        <f t="shared" si="310"/>
        <v>24</v>
      </c>
      <c r="C1757" s="23">
        <v>2.2000000000000002</v>
      </c>
      <c r="D1757" s="24">
        <v>0</v>
      </c>
      <c r="E1757" s="24">
        <v>0</v>
      </c>
      <c r="F1757" s="48"/>
      <c r="G1757" s="48"/>
      <c r="H1757" s="1">
        <f t="shared" si="311"/>
        <v>-3.2251768382307451</v>
      </c>
      <c r="I1757" s="1">
        <f t="shared" si="304"/>
        <v>-9.943512723767606</v>
      </c>
      <c r="J1757" s="4">
        <f>B1757+('PV model'!$B$3/15)+(I1757/60)</f>
        <v>23.55760812127054</v>
      </c>
      <c r="K1757" s="2">
        <f t="shared" si="305"/>
        <v>-173.36412181905811</v>
      </c>
      <c r="L1757" s="2">
        <f>DEGREES(ASIN((((COS(RADIANS('PV model'!$B$2))*COS(RADIANS(H1757))*COS(RADIANS(K1757)))+(SIN(RADIANS('PV model'!$B$2))*SIN(RADIANS(H1757)))))))</f>
        <v>-37.451242855222404</v>
      </c>
      <c r="M1757" s="3">
        <f t="shared" si="301"/>
        <v>0</v>
      </c>
      <c r="N1757" s="2">
        <f t="shared" si="306"/>
        <v>-8.3565974725773753</v>
      </c>
      <c r="O1757" s="2">
        <f>IF('PV model'!$B$2&gt;0, 180-N1757,IF('PV model'!$B$2&lt;0,0-N1757,N1757))</f>
        <v>188.35659747257736</v>
      </c>
      <c r="P1757" s="2">
        <f>ABS(O1757-'PV model'!$B$5)</f>
        <v>16.643402527422637</v>
      </c>
      <c r="Q1757" s="3">
        <f t="shared" si="302"/>
        <v>127.45124285522242</v>
      </c>
      <c r="R1757" s="3">
        <f t="shared" si="307"/>
        <v>0</v>
      </c>
      <c r="S1757" s="3">
        <f t="shared" si="303"/>
        <v>0</v>
      </c>
      <c r="T1757" s="3">
        <f>(0.5*(1-COS(RADIANS(90-$X$3)))*(D1757+E1757)*'PV model'!$B$4)</f>
        <v>0</v>
      </c>
      <c r="U1757" s="3">
        <f t="shared" si="308"/>
        <v>0</v>
      </c>
      <c r="V1757" s="3">
        <f>('PV model'!$B$13*(U1757/1000)*(1-'PV model'!$B$14*((20+C1757)-25))*'PV model'!$B$10)/'PV model'!$B$12</f>
        <v>0</v>
      </c>
    </row>
    <row r="1758" spans="1:22" x14ac:dyDescent="0.2">
      <c r="A1758" s="10">
        <f t="shared" si="309"/>
        <v>74</v>
      </c>
      <c r="B1758" s="10">
        <f t="shared" si="310"/>
        <v>1</v>
      </c>
      <c r="C1758" s="23">
        <v>2.7</v>
      </c>
      <c r="D1758" s="24">
        <v>0</v>
      </c>
      <c r="E1758" s="24">
        <v>0</v>
      </c>
      <c r="F1758" s="48"/>
      <c r="G1758" s="48"/>
      <c r="H1758" s="1">
        <f t="shared" si="311"/>
        <v>-2.8246215811235862</v>
      </c>
      <c r="I1758" s="1">
        <f t="shared" si="304"/>
        <v>-9.6566085778456507</v>
      </c>
      <c r="J1758" s="4">
        <f>B1758+('PV model'!$B$3/15)+(I1758/60)</f>
        <v>0.56238985703590583</v>
      </c>
      <c r="K1758" s="2">
        <f t="shared" si="305"/>
        <v>171.56415214446139</v>
      </c>
      <c r="L1758" s="2">
        <f>DEGREES(ASIN((((COS(RADIANS('PV model'!$B$2))*COS(RADIANS(H1758))*COS(RADIANS(K1758)))+(SIN(RADIANS('PV model'!$B$2))*SIN(RADIANS(H1758)))))))</f>
        <v>-36.884905640830603</v>
      </c>
      <c r="M1758" s="3">
        <f t="shared" si="301"/>
        <v>0</v>
      </c>
      <c r="N1758" s="2">
        <f t="shared" si="306"/>
        <v>10.555661009154573</v>
      </c>
      <c r="O1758" s="2">
        <f>IF('PV model'!$B$2&gt;0, 180-N1758,IF('PV model'!$B$2&lt;0,0-N1758,N1758))</f>
        <v>169.44433899084544</v>
      </c>
      <c r="P1758" s="2">
        <f>ABS(O1758-'PV model'!$B$5)</f>
        <v>35.555661009154562</v>
      </c>
      <c r="Q1758" s="3">
        <f t="shared" si="302"/>
        <v>126.8849056408306</v>
      </c>
      <c r="R1758" s="3">
        <f t="shared" si="307"/>
        <v>0</v>
      </c>
      <c r="S1758" s="3">
        <f t="shared" si="303"/>
        <v>0</v>
      </c>
      <c r="T1758" s="3">
        <f>(0.5*(1-COS(RADIANS(90-$X$3)))*(D1758+E1758)*'PV model'!$B$4)</f>
        <v>0</v>
      </c>
      <c r="U1758" s="3">
        <f t="shared" si="308"/>
        <v>0</v>
      </c>
      <c r="V1758" s="3">
        <f>('PV model'!$B$13*(U1758/1000)*(1-'PV model'!$B$14*((20+C1758)-25))*'PV model'!$B$10)/'PV model'!$B$12</f>
        <v>0</v>
      </c>
    </row>
    <row r="1759" spans="1:22" x14ac:dyDescent="0.2">
      <c r="A1759" s="10">
        <f t="shared" si="309"/>
        <v>74</v>
      </c>
      <c r="B1759" s="10">
        <f t="shared" si="310"/>
        <v>2</v>
      </c>
      <c r="C1759" s="23">
        <v>2.7</v>
      </c>
      <c r="D1759" s="24">
        <v>0</v>
      </c>
      <c r="E1759" s="24">
        <v>0</v>
      </c>
      <c r="F1759" s="48"/>
      <c r="G1759" s="48"/>
      <c r="H1759" s="1">
        <f t="shared" si="311"/>
        <v>-2.8246215811235862</v>
      </c>
      <c r="I1759" s="1">
        <f t="shared" si="304"/>
        <v>-9.6566085778456507</v>
      </c>
      <c r="J1759" s="4">
        <f>B1759+('PV model'!$B$3/15)+(I1759/60)</f>
        <v>1.5623898570359058</v>
      </c>
      <c r="K1759" s="2">
        <f t="shared" si="305"/>
        <v>156.56415214446139</v>
      </c>
      <c r="L1759" s="2">
        <f>DEGREES(ASIN((((COS(RADIANS('PV model'!$B$2))*COS(RADIANS(H1759))*COS(RADIANS(K1759)))+(SIN(RADIANS('PV model'!$B$2))*SIN(RADIANS(H1759)))))))</f>
        <v>-34.032413157549954</v>
      </c>
      <c r="M1759" s="3">
        <f t="shared" si="301"/>
        <v>0</v>
      </c>
      <c r="N1759" s="2">
        <f t="shared" si="306"/>
        <v>28.642276653033154</v>
      </c>
      <c r="O1759" s="2">
        <f>IF('PV model'!$B$2&gt;0, 180-N1759,IF('PV model'!$B$2&lt;0,0-N1759,N1759))</f>
        <v>151.35772334696685</v>
      </c>
      <c r="P1759" s="2">
        <f>ABS(O1759-'PV model'!$B$5)</f>
        <v>53.64227665303315</v>
      </c>
      <c r="Q1759" s="3">
        <f t="shared" si="302"/>
        <v>124.03241315754994</v>
      </c>
      <c r="R1759" s="3">
        <f t="shared" si="307"/>
        <v>0</v>
      </c>
      <c r="S1759" s="3">
        <f t="shared" si="303"/>
        <v>0</v>
      </c>
      <c r="T1759" s="3">
        <f>(0.5*(1-COS(RADIANS(90-$X$3)))*(D1759+E1759)*'PV model'!$B$4)</f>
        <v>0</v>
      </c>
      <c r="U1759" s="3">
        <f t="shared" si="308"/>
        <v>0</v>
      </c>
      <c r="V1759" s="3">
        <f>('PV model'!$B$13*(U1759/1000)*(1-'PV model'!$B$14*((20+C1759)-25))*'PV model'!$B$10)/'PV model'!$B$12</f>
        <v>0</v>
      </c>
    </row>
    <row r="1760" spans="1:22" x14ac:dyDescent="0.2">
      <c r="A1760" s="10">
        <f t="shared" si="309"/>
        <v>74</v>
      </c>
      <c r="B1760" s="10">
        <f t="shared" si="310"/>
        <v>3</v>
      </c>
      <c r="C1760" s="23">
        <v>3.5</v>
      </c>
      <c r="D1760" s="24">
        <v>0</v>
      </c>
      <c r="E1760" s="24">
        <v>0</v>
      </c>
      <c r="F1760" s="48"/>
      <c r="G1760" s="48"/>
      <c r="H1760" s="1">
        <f t="shared" si="311"/>
        <v>-2.8246215811235862</v>
      </c>
      <c r="I1760" s="1">
        <f t="shared" si="304"/>
        <v>-9.6566085778456507</v>
      </c>
      <c r="J1760" s="4">
        <f>B1760+('PV model'!$B$3/15)+(I1760/60)</f>
        <v>2.5623898570359058</v>
      </c>
      <c r="K1760" s="2">
        <f t="shared" si="305"/>
        <v>141.56415214446139</v>
      </c>
      <c r="L1760" s="2">
        <f>DEGREES(ASIN((((COS(RADIANS('PV model'!$B$2))*COS(RADIANS(H1760))*COS(RADIANS(K1760)))+(SIN(RADIANS('PV model'!$B$2))*SIN(RADIANS(H1760)))))))</f>
        <v>-28.930065989905906</v>
      </c>
      <c r="M1760" s="3">
        <f t="shared" si="301"/>
        <v>0</v>
      </c>
      <c r="N1760" s="2">
        <f t="shared" si="306"/>
        <v>45.186878919655676</v>
      </c>
      <c r="O1760" s="2">
        <f>IF('PV model'!$B$2&gt;0, 180-N1760,IF('PV model'!$B$2&lt;0,0-N1760,N1760))</f>
        <v>134.81312108034433</v>
      </c>
      <c r="P1760" s="2">
        <f>ABS(O1760-'PV model'!$B$5)</f>
        <v>70.186878919655669</v>
      </c>
      <c r="Q1760" s="3">
        <f t="shared" si="302"/>
        <v>118.9300659899059</v>
      </c>
      <c r="R1760" s="3">
        <f t="shared" si="307"/>
        <v>0</v>
      </c>
      <c r="S1760" s="3">
        <f t="shared" si="303"/>
        <v>0</v>
      </c>
      <c r="T1760" s="3">
        <f>(0.5*(1-COS(RADIANS(90-$X$3)))*(D1760+E1760)*'PV model'!$B$4)</f>
        <v>0</v>
      </c>
      <c r="U1760" s="3">
        <f t="shared" si="308"/>
        <v>0</v>
      </c>
      <c r="V1760" s="3">
        <f>('PV model'!$B$13*(U1760/1000)*(1-'PV model'!$B$14*((20+C1760)-25))*'PV model'!$B$10)/'PV model'!$B$12</f>
        <v>0</v>
      </c>
    </row>
    <row r="1761" spans="1:22" x14ac:dyDescent="0.2">
      <c r="A1761" s="10">
        <f t="shared" si="309"/>
        <v>74</v>
      </c>
      <c r="B1761" s="10">
        <f t="shared" si="310"/>
        <v>4</v>
      </c>
      <c r="C1761" s="23">
        <v>3.8</v>
      </c>
      <c r="D1761" s="24">
        <v>0</v>
      </c>
      <c r="E1761" s="24">
        <v>0</v>
      </c>
      <c r="F1761" s="48"/>
      <c r="G1761" s="48"/>
      <c r="H1761" s="1">
        <f t="shared" si="311"/>
        <v>-2.8246215811235862</v>
      </c>
      <c r="I1761" s="1">
        <f t="shared" si="304"/>
        <v>-9.6566085778456507</v>
      </c>
      <c r="J1761" s="4">
        <f>B1761+('PV model'!$B$3/15)+(I1761/60)</f>
        <v>3.5623898570359058</v>
      </c>
      <c r="K1761" s="2">
        <f t="shared" si="305"/>
        <v>126.5641521444614</v>
      </c>
      <c r="L1761" s="2">
        <f>DEGREES(ASIN((((COS(RADIANS('PV model'!$B$2))*COS(RADIANS(H1761))*COS(RADIANS(K1761)))+(SIN(RADIANS('PV model'!$B$2))*SIN(RADIANS(H1761)))))))</f>
        <v>-22.186527585030625</v>
      </c>
      <c r="M1761" s="3">
        <f t="shared" si="301"/>
        <v>0</v>
      </c>
      <c r="N1761" s="2">
        <f t="shared" si="306"/>
        <v>60.038405167936503</v>
      </c>
      <c r="O1761" s="2">
        <f>IF('PV model'!$B$2&gt;0, 180-N1761,IF('PV model'!$B$2&lt;0,0-N1761,N1761))</f>
        <v>119.9615948320635</v>
      </c>
      <c r="P1761" s="2">
        <f>ABS(O1761-'PV model'!$B$5)</f>
        <v>85.038405167936503</v>
      </c>
      <c r="Q1761" s="3">
        <f t="shared" si="302"/>
        <v>112.18652758503062</v>
      </c>
      <c r="R1761" s="3">
        <f t="shared" si="307"/>
        <v>0</v>
      </c>
      <c r="S1761" s="3">
        <f t="shared" si="303"/>
        <v>0</v>
      </c>
      <c r="T1761" s="3">
        <f>(0.5*(1-COS(RADIANS(90-$X$3)))*(D1761+E1761)*'PV model'!$B$4)</f>
        <v>0</v>
      </c>
      <c r="U1761" s="3">
        <f t="shared" si="308"/>
        <v>0</v>
      </c>
      <c r="V1761" s="3">
        <f>('PV model'!$B$13*(U1761/1000)*(1-'PV model'!$B$14*((20+C1761)-25))*'PV model'!$B$10)/'PV model'!$B$12</f>
        <v>0</v>
      </c>
    </row>
    <row r="1762" spans="1:22" x14ac:dyDescent="0.2">
      <c r="A1762" s="10">
        <f t="shared" si="309"/>
        <v>74</v>
      </c>
      <c r="B1762" s="10">
        <f t="shared" si="310"/>
        <v>5</v>
      </c>
      <c r="C1762" s="23">
        <v>4</v>
      </c>
      <c r="D1762" s="24">
        <v>0</v>
      </c>
      <c r="E1762" s="24">
        <v>0</v>
      </c>
      <c r="F1762" s="48"/>
      <c r="G1762" s="48"/>
      <c r="H1762" s="1">
        <f t="shared" si="311"/>
        <v>-2.8246215811235862</v>
      </c>
      <c r="I1762" s="1">
        <f t="shared" si="304"/>
        <v>-9.6566085778456507</v>
      </c>
      <c r="J1762" s="4">
        <f>B1762+('PV model'!$B$3/15)+(I1762/60)</f>
        <v>4.5623898570359058</v>
      </c>
      <c r="K1762" s="2">
        <f t="shared" si="305"/>
        <v>111.56415214446142</v>
      </c>
      <c r="L1762" s="2">
        <f>DEGREES(ASIN((((COS(RADIANS('PV model'!$B$2))*COS(RADIANS(H1762))*COS(RADIANS(K1762)))+(SIN(RADIANS('PV model'!$B$2))*SIN(RADIANS(H1762)))))))</f>
        <v>-14.390996493595871</v>
      </c>
      <c r="M1762" s="3">
        <f t="shared" si="301"/>
        <v>0</v>
      </c>
      <c r="N1762" s="2">
        <f t="shared" si="306"/>
        <v>73.529727144628694</v>
      </c>
      <c r="O1762" s="2">
        <f>IF('PV model'!$B$2&gt;0, 180-N1762,IF('PV model'!$B$2&lt;0,0-N1762,N1762))</f>
        <v>106.47027285537131</v>
      </c>
      <c r="P1762" s="2">
        <f>ABS(O1762-'PV model'!$B$5)</f>
        <v>98.529727144628694</v>
      </c>
      <c r="Q1762" s="3">
        <f t="shared" si="302"/>
        <v>104.39099649359586</v>
      </c>
      <c r="R1762" s="3">
        <f t="shared" si="307"/>
        <v>0</v>
      </c>
      <c r="S1762" s="3">
        <f t="shared" si="303"/>
        <v>0</v>
      </c>
      <c r="T1762" s="3">
        <f>(0.5*(1-COS(RADIANS(90-$X$3)))*(D1762+E1762)*'PV model'!$B$4)</f>
        <v>0</v>
      </c>
      <c r="U1762" s="3">
        <f t="shared" si="308"/>
        <v>0</v>
      </c>
      <c r="V1762" s="3">
        <f>('PV model'!$B$13*(U1762/1000)*(1-'PV model'!$B$14*((20+C1762)-25))*'PV model'!$B$10)/'PV model'!$B$12</f>
        <v>0</v>
      </c>
    </row>
    <row r="1763" spans="1:22" x14ac:dyDescent="0.2">
      <c r="A1763" s="10">
        <f t="shared" si="309"/>
        <v>74</v>
      </c>
      <c r="B1763" s="10">
        <f t="shared" si="310"/>
        <v>6</v>
      </c>
      <c r="C1763" s="23">
        <v>4.4000000000000004</v>
      </c>
      <c r="D1763" s="24">
        <v>0</v>
      </c>
      <c r="E1763" s="24">
        <v>0</v>
      </c>
      <c r="F1763" s="48"/>
      <c r="G1763" s="48"/>
      <c r="H1763" s="1">
        <f t="shared" si="311"/>
        <v>-2.8246215811235862</v>
      </c>
      <c r="I1763" s="1">
        <f t="shared" si="304"/>
        <v>-9.6566085778456507</v>
      </c>
      <c r="J1763" s="4">
        <f>B1763+('PV model'!$B$3/15)+(I1763/60)</f>
        <v>5.5623898570359058</v>
      </c>
      <c r="K1763" s="2">
        <f t="shared" si="305"/>
        <v>96.564152144461417</v>
      </c>
      <c r="L1763" s="2">
        <f>DEGREES(ASIN((((COS(RADIANS('PV model'!$B$2))*COS(RADIANS(H1763))*COS(RADIANS(K1763)))+(SIN(RADIANS('PV model'!$B$2))*SIN(RADIANS(H1763)))))))</f>
        <v>-6.043443202842405</v>
      </c>
      <c r="M1763" s="3">
        <f t="shared" si="301"/>
        <v>0</v>
      </c>
      <c r="N1763" s="2">
        <f t="shared" si="306"/>
        <v>86.183916518787001</v>
      </c>
      <c r="O1763" s="2">
        <f>IF('PV model'!$B$2&gt;0, 180-N1763,IF('PV model'!$B$2&lt;0,0-N1763,N1763))</f>
        <v>93.816083481212999</v>
      </c>
      <c r="P1763" s="2">
        <f>ABS(O1763-'PV model'!$B$5)</f>
        <v>111.183916518787</v>
      </c>
      <c r="Q1763" s="3">
        <f t="shared" si="302"/>
        <v>96.043443202842397</v>
      </c>
      <c r="R1763" s="3">
        <f t="shared" si="307"/>
        <v>0</v>
      </c>
      <c r="S1763" s="3">
        <f t="shared" si="303"/>
        <v>0</v>
      </c>
      <c r="T1763" s="3">
        <f>(0.5*(1-COS(RADIANS(90-$X$3)))*(D1763+E1763)*'PV model'!$B$4)</f>
        <v>0</v>
      </c>
      <c r="U1763" s="3">
        <f t="shared" si="308"/>
        <v>0</v>
      </c>
      <c r="V1763" s="3">
        <f>('PV model'!$B$13*(U1763/1000)*(1-'PV model'!$B$14*((20+C1763)-25))*'PV model'!$B$10)/'PV model'!$B$12</f>
        <v>0</v>
      </c>
    </row>
    <row r="1764" spans="1:22" x14ac:dyDescent="0.2">
      <c r="A1764" s="10">
        <f t="shared" si="309"/>
        <v>74</v>
      </c>
      <c r="B1764" s="10">
        <f t="shared" si="310"/>
        <v>7</v>
      </c>
      <c r="C1764" s="23">
        <v>4.7</v>
      </c>
      <c r="D1764" s="24">
        <v>0</v>
      </c>
      <c r="E1764" s="24">
        <v>0.88200000000000001</v>
      </c>
      <c r="F1764" s="48"/>
      <c r="G1764" s="48"/>
      <c r="H1764" s="1">
        <f t="shared" si="311"/>
        <v>-2.8246215811235862</v>
      </c>
      <c r="I1764" s="1">
        <f t="shared" si="304"/>
        <v>-9.6566085778456507</v>
      </c>
      <c r="J1764" s="4">
        <f>B1764+('PV model'!$B$3/15)+(I1764/60)</f>
        <v>6.5623898570359058</v>
      </c>
      <c r="K1764" s="2">
        <f t="shared" si="305"/>
        <v>81.564152144461417</v>
      </c>
      <c r="L1764" s="2">
        <f>DEGREES(ASIN((((COS(RADIANS('PV model'!$B$2))*COS(RADIANS(H1764))*COS(RADIANS(K1764)))+(SIN(RADIANS('PV model'!$B$2))*SIN(RADIANS(H1764)))))))</f>
        <v>2.4289139155437391</v>
      </c>
      <c r="M1764" s="3">
        <f t="shared" si="301"/>
        <v>2.4289139155437391</v>
      </c>
      <c r="N1764" s="2">
        <f t="shared" si="306"/>
        <v>81.442629694216066</v>
      </c>
      <c r="O1764" s="2">
        <f>IF('PV model'!$B$2&gt;0, 180-N1764,IF('PV model'!$B$2&lt;0,0-N1764,N1764))</f>
        <v>98.557370305783934</v>
      </c>
      <c r="P1764" s="2">
        <f>ABS(O1764-'PV model'!$B$5)</f>
        <v>106.44262969421607</v>
      </c>
      <c r="Q1764" s="3">
        <f t="shared" si="302"/>
        <v>87.571086084456269</v>
      </c>
      <c r="R1764" s="3">
        <f t="shared" si="307"/>
        <v>0</v>
      </c>
      <c r="S1764" s="3">
        <f t="shared" si="303"/>
        <v>0.88200000000000001</v>
      </c>
      <c r="T1764" s="3">
        <f>(0.5*(1-COS(RADIANS(90-$X$3)))*(D1764+E1764)*'PV model'!$B$4)</f>
        <v>0</v>
      </c>
      <c r="U1764" s="3">
        <f t="shared" si="308"/>
        <v>0.88200000000000001</v>
      </c>
      <c r="V1764" s="3">
        <f>('PV model'!$B$13*(U1764/1000)*(1-'PV model'!$B$14*((20+C1764)-25))*'PV model'!$B$10)/'PV model'!$B$12</f>
        <v>8.8270517664000001E-2</v>
      </c>
    </row>
    <row r="1765" spans="1:22" x14ac:dyDescent="0.2">
      <c r="A1765" s="10">
        <f t="shared" si="309"/>
        <v>74</v>
      </c>
      <c r="B1765" s="10">
        <f t="shared" si="310"/>
        <v>8</v>
      </c>
      <c r="C1765" s="23">
        <v>4.8</v>
      </c>
      <c r="D1765" s="24">
        <v>0</v>
      </c>
      <c r="E1765" s="24">
        <v>14.994</v>
      </c>
      <c r="F1765" s="48"/>
      <c r="G1765" s="48"/>
      <c r="H1765" s="1">
        <f t="shared" si="311"/>
        <v>-2.8246215811235862</v>
      </c>
      <c r="I1765" s="1">
        <f t="shared" si="304"/>
        <v>-9.6566085778456507</v>
      </c>
      <c r="J1765" s="4">
        <f>B1765+('PV model'!$B$3/15)+(I1765/60)</f>
        <v>7.5623898570359058</v>
      </c>
      <c r="K1765" s="2">
        <f t="shared" si="305"/>
        <v>66.564152144461417</v>
      </c>
      <c r="L1765" s="2">
        <f>DEGREES(ASIN((((COS(RADIANS('PV model'!$B$2))*COS(RADIANS(H1765))*COS(RADIANS(K1765)))+(SIN(RADIANS('PV model'!$B$2))*SIN(RADIANS(H1765)))))))</f>
        <v>10.625362617813664</v>
      </c>
      <c r="M1765" s="3">
        <f t="shared" si="301"/>
        <v>10.625362617813664</v>
      </c>
      <c r="N1765" s="2">
        <f t="shared" si="306"/>
        <v>68.808582590346191</v>
      </c>
      <c r="O1765" s="2">
        <f>IF('PV model'!$B$2&gt;0, 180-N1765,IF('PV model'!$B$2&lt;0,0-N1765,N1765))</f>
        <v>111.19141740965381</v>
      </c>
      <c r="P1765" s="2">
        <f>ABS(O1765-'PV model'!$B$5)</f>
        <v>93.808582590346191</v>
      </c>
      <c r="Q1765" s="3">
        <f t="shared" si="302"/>
        <v>79.374637382186336</v>
      </c>
      <c r="R1765" s="3">
        <f t="shared" si="307"/>
        <v>0</v>
      </c>
      <c r="S1765" s="3">
        <f t="shared" si="303"/>
        <v>14.994</v>
      </c>
      <c r="T1765" s="3">
        <f>(0.5*(1-COS(RADIANS(90-$X$3)))*(D1765+E1765)*'PV model'!$B$4)</f>
        <v>0</v>
      </c>
      <c r="U1765" s="3">
        <f t="shared" si="308"/>
        <v>14.994</v>
      </c>
      <c r="V1765" s="3">
        <f>('PV model'!$B$13*(U1765/1000)*(1-'PV model'!$B$14*((20+C1765)-25))*'PV model'!$B$10)/'PV model'!$B$12</f>
        <v>1.4999992801919999</v>
      </c>
    </row>
    <row r="1766" spans="1:22" x14ac:dyDescent="0.2">
      <c r="A1766" s="10">
        <f t="shared" si="309"/>
        <v>74</v>
      </c>
      <c r="B1766" s="10">
        <f t="shared" si="310"/>
        <v>9</v>
      </c>
      <c r="C1766" s="23">
        <v>5</v>
      </c>
      <c r="D1766" s="24">
        <v>0</v>
      </c>
      <c r="E1766" s="24">
        <v>48.51</v>
      </c>
      <c r="F1766" s="48"/>
      <c r="G1766" s="48"/>
      <c r="H1766" s="1">
        <f t="shared" si="311"/>
        <v>-2.8246215811235862</v>
      </c>
      <c r="I1766" s="1">
        <f t="shared" si="304"/>
        <v>-9.6566085778456507</v>
      </c>
      <c r="J1766" s="4">
        <f>B1766+('PV model'!$B$3/15)+(I1766/60)</f>
        <v>8.5623898570359049</v>
      </c>
      <c r="K1766" s="2">
        <f t="shared" si="305"/>
        <v>51.564152144461424</v>
      </c>
      <c r="L1766" s="2">
        <f>DEGREES(ASIN((((COS(RADIANS('PV model'!$B$2))*COS(RADIANS(H1766))*COS(RADIANS(K1766)))+(SIN(RADIANS('PV model'!$B$2))*SIN(RADIANS(H1766)))))))</f>
        <v>18.123107701069305</v>
      </c>
      <c r="M1766" s="3">
        <f t="shared" si="301"/>
        <v>18.123107701069305</v>
      </c>
      <c r="N1766" s="2">
        <f t="shared" si="306"/>
        <v>55.405535332101763</v>
      </c>
      <c r="O1766" s="2">
        <f>IF('PV model'!$B$2&gt;0, 180-N1766,IF('PV model'!$B$2&lt;0,0-N1766,N1766))</f>
        <v>124.59446466789824</v>
      </c>
      <c r="P1766" s="2">
        <f>ABS(O1766-'PV model'!$B$5)</f>
        <v>80.405535332101763</v>
      </c>
      <c r="Q1766" s="3">
        <f t="shared" si="302"/>
        <v>71.876892298930699</v>
      </c>
      <c r="R1766" s="3">
        <f t="shared" si="307"/>
        <v>0</v>
      </c>
      <c r="S1766" s="3">
        <f t="shared" si="303"/>
        <v>48.51</v>
      </c>
      <c r="T1766" s="3">
        <f>(0.5*(1-COS(RADIANS(90-$X$3)))*(D1766+E1766)*'PV model'!$B$4)</f>
        <v>0</v>
      </c>
      <c r="U1766" s="3">
        <f t="shared" si="308"/>
        <v>48.51</v>
      </c>
      <c r="V1766" s="3">
        <f>('PV model'!$B$13*(U1766/1000)*(1-'PV model'!$B$14*((20+C1766)-25))*'PV model'!$B$10)/'PV model'!$B$12</f>
        <v>4.8490595999999995</v>
      </c>
    </row>
    <row r="1767" spans="1:22" x14ac:dyDescent="0.2">
      <c r="A1767" s="10">
        <f t="shared" si="309"/>
        <v>74</v>
      </c>
      <c r="B1767" s="10">
        <f t="shared" si="310"/>
        <v>10</v>
      </c>
      <c r="C1767" s="23">
        <v>5</v>
      </c>
      <c r="D1767" s="24">
        <v>0</v>
      </c>
      <c r="E1767" s="24">
        <v>82.908000000000001</v>
      </c>
      <c r="F1767" s="48"/>
      <c r="G1767" s="48"/>
      <c r="H1767" s="1">
        <f t="shared" si="311"/>
        <v>-2.8246215811235862</v>
      </c>
      <c r="I1767" s="1">
        <f t="shared" si="304"/>
        <v>-9.6566085778456507</v>
      </c>
      <c r="J1767" s="4">
        <f>B1767+('PV model'!$B$3/15)+(I1767/60)</f>
        <v>9.5623898570359049</v>
      </c>
      <c r="K1767" s="2">
        <f t="shared" si="305"/>
        <v>36.564152144461424</v>
      </c>
      <c r="L1767" s="2">
        <f>DEGREES(ASIN((((COS(RADIANS('PV model'!$B$2))*COS(RADIANS(H1767))*COS(RADIANS(K1767)))+(SIN(RADIANS('PV model'!$B$2))*SIN(RADIANS(H1767)))))))</f>
        <v>24.441705772771162</v>
      </c>
      <c r="M1767" s="3">
        <f t="shared" si="301"/>
        <v>24.441705772771162</v>
      </c>
      <c r="N1767" s="2">
        <f t="shared" si="306"/>
        <v>40.811296854420874</v>
      </c>
      <c r="O1767" s="2">
        <f>IF('PV model'!$B$2&gt;0, 180-N1767,IF('PV model'!$B$2&lt;0,0-N1767,N1767))</f>
        <v>139.18870314557913</v>
      </c>
      <c r="P1767" s="2">
        <f>ABS(O1767-'PV model'!$B$5)</f>
        <v>65.811296854420874</v>
      </c>
      <c r="Q1767" s="3">
        <f t="shared" si="302"/>
        <v>65.558294227228842</v>
      </c>
      <c r="R1767" s="3">
        <f t="shared" si="307"/>
        <v>0</v>
      </c>
      <c r="S1767" s="3">
        <f t="shared" si="303"/>
        <v>82.908000000000001</v>
      </c>
      <c r="T1767" s="3">
        <f>(0.5*(1-COS(RADIANS(90-$X$3)))*(D1767+E1767)*'PV model'!$B$4)</f>
        <v>0</v>
      </c>
      <c r="U1767" s="3">
        <f t="shared" si="308"/>
        <v>82.908000000000001</v>
      </c>
      <c r="V1767" s="3">
        <f>('PV model'!$B$13*(U1767/1000)*(1-'PV model'!$B$14*((20+C1767)-25))*'PV model'!$B$10)/'PV model'!$B$12</f>
        <v>8.2874836799999994</v>
      </c>
    </row>
    <row r="1768" spans="1:22" x14ac:dyDescent="0.2">
      <c r="A1768" s="10">
        <f t="shared" si="309"/>
        <v>74</v>
      </c>
      <c r="B1768" s="10">
        <f t="shared" si="310"/>
        <v>11</v>
      </c>
      <c r="C1768" s="23">
        <v>5.6</v>
      </c>
      <c r="D1768" s="24">
        <v>0</v>
      </c>
      <c r="E1768" s="24">
        <v>110.25</v>
      </c>
      <c r="F1768" s="48"/>
      <c r="G1768" s="48"/>
      <c r="H1768" s="1">
        <f t="shared" si="311"/>
        <v>-2.8246215811235862</v>
      </c>
      <c r="I1768" s="1">
        <f t="shared" si="304"/>
        <v>-9.6566085778456507</v>
      </c>
      <c r="J1768" s="4">
        <f>B1768+('PV model'!$B$3/15)+(I1768/60)</f>
        <v>10.562389857035905</v>
      </c>
      <c r="K1768" s="2">
        <f t="shared" si="305"/>
        <v>21.564152144461424</v>
      </c>
      <c r="L1768" s="2">
        <f>DEGREES(ASIN((((COS(RADIANS('PV model'!$B$2))*COS(RADIANS(H1768))*COS(RADIANS(K1768)))+(SIN(RADIANS('PV model'!$B$2))*SIN(RADIANS(H1768)))))))</f>
        <v>29.045856758612295</v>
      </c>
      <c r="M1768" s="3">
        <f t="shared" si="301"/>
        <v>29.045856758612295</v>
      </c>
      <c r="N1768" s="2">
        <f t="shared" si="306"/>
        <v>24.828739303746218</v>
      </c>
      <c r="O1768" s="2">
        <f>IF('PV model'!$B$2&gt;0, 180-N1768,IF('PV model'!$B$2&lt;0,0-N1768,N1768))</f>
        <v>155.1712606962538</v>
      </c>
      <c r="P1768" s="2">
        <f>ABS(O1768-'PV model'!$B$5)</f>
        <v>49.828739303746204</v>
      </c>
      <c r="Q1768" s="3">
        <f t="shared" si="302"/>
        <v>60.954143241387712</v>
      </c>
      <c r="R1768" s="3">
        <f t="shared" si="307"/>
        <v>0</v>
      </c>
      <c r="S1768" s="3">
        <f t="shared" si="303"/>
        <v>110.25</v>
      </c>
      <c r="T1768" s="3">
        <f>(0.5*(1-COS(RADIANS(90-$X$3)))*(D1768+E1768)*'PV model'!$B$4)</f>
        <v>0</v>
      </c>
      <c r="U1768" s="3">
        <f t="shared" si="308"/>
        <v>110.25</v>
      </c>
      <c r="V1768" s="3">
        <f>('PV model'!$B$13*(U1768/1000)*(1-'PV model'!$B$14*((20+C1768)-25))*'PV model'!$B$10)/'PV model'!$B$12</f>
        <v>10.994140583999998</v>
      </c>
    </row>
    <row r="1769" spans="1:22" x14ac:dyDescent="0.2">
      <c r="A1769" s="10">
        <f t="shared" si="309"/>
        <v>74</v>
      </c>
      <c r="B1769" s="10">
        <f t="shared" si="310"/>
        <v>12</v>
      </c>
      <c r="C1769" s="23">
        <v>5.5</v>
      </c>
      <c r="D1769" s="24">
        <v>0</v>
      </c>
      <c r="E1769" s="24">
        <v>127.89</v>
      </c>
      <c r="F1769" s="48"/>
      <c r="G1769" s="48"/>
      <c r="H1769" s="1">
        <f t="shared" si="311"/>
        <v>-2.8246215811235862</v>
      </c>
      <c r="I1769" s="1">
        <f t="shared" si="304"/>
        <v>-9.6566085778456507</v>
      </c>
      <c r="J1769" s="4">
        <f>B1769+('PV model'!$B$3/15)+(I1769/60)</f>
        <v>11.562389857035905</v>
      </c>
      <c r="K1769" s="2">
        <f t="shared" si="305"/>
        <v>6.5641521444614259</v>
      </c>
      <c r="L1769" s="2">
        <f>DEGREES(ASIN((((COS(RADIANS('PV model'!$B$2))*COS(RADIANS(H1769))*COS(RADIANS(K1769)))+(SIN(RADIANS('PV model'!$B$2))*SIN(RADIANS(H1769)))))))</f>
        <v>31.42603382731491</v>
      </c>
      <c r="M1769" s="3">
        <f t="shared" si="301"/>
        <v>31.42603382731491</v>
      </c>
      <c r="N1769" s="2">
        <f t="shared" si="306"/>
        <v>7.689459978944778</v>
      </c>
      <c r="O1769" s="2">
        <f>IF('PV model'!$B$2&gt;0, 180-N1769,IF('PV model'!$B$2&lt;0,0-N1769,N1769))</f>
        <v>172.31054002105523</v>
      </c>
      <c r="P1769" s="2">
        <f>ABS(O1769-'PV model'!$B$5)</f>
        <v>32.689459978944768</v>
      </c>
      <c r="Q1769" s="3">
        <f t="shared" si="302"/>
        <v>58.57396617268509</v>
      </c>
      <c r="R1769" s="3">
        <f t="shared" si="307"/>
        <v>0</v>
      </c>
      <c r="S1769" s="3">
        <f t="shared" si="303"/>
        <v>127.89</v>
      </c>
      <c r="T1769" s="3">
        <f>(0.5*(1-COS(RADIANS(90-$X$3)))*(D1769+E1769)*'PV model'!$B$4)</f>
        <v>0</v>
      </c>
      <c r="U1769" s="3">
        <f t="shared" si="308"/>
        <v>127.89</v>
      </c>
      <c r="V1769" s="3">
        <f>('PV model'!$B$13*(U1769/1000)*(1-'PV model'!$B$14*((20+C1769)-25))*'PV model'!$B$10)/'PV model'!$B$12</f>
        <v>12.7583166312</v>
      </c>
    </row>
    <row r="1770" spans="1:22" x14ac:dyDescent="0.2">
      <c r="A1770" s="10">
        <f t="shared" si="309"/>
        <v>74</v>
      </c>
      <c r="B1770" s="10">
        <f t="shared" si="310"/>
        <v>13</v>
      </c>
      <c r="C1770" s="23">
        <v>5.4</v>
      </c>
      <c r="D1770" s="24">
        <v>0</v>
      </c>
      <c r="E1770" s="24">
        <v>134.06399999999999</v>
      </c>
      <c r="F1770" s="48"/>
      <c r="G1770" s="48"/>
      <c r="H1770" s="1">
        <f t="shared" si="311"/>
        <v>-2.8246215811235862</v>
      </c>
      <c r="I1770" s="1">
        <f t="shared" si="304"/>
        <v>-9.6566085778456507</v>
      </c>
      <c r="J1770" s="4">
        <f>B1770+('PV model'!$B$3/15)+(I1770/60)</f>
        <v>12.562389857035905</v>
      </c>
      <c r="K1770" s="2">
        <f t="shared" si="305"/>
        <v>-8.4358478555385741</v>
      </c>
      <c r="L1770" s="2">
        <f>DEGREES(ASIN((((COS(RADIANS('PV model'!$B$2))*COS(RADIANS(H1770))*COS(RADIANS(K1770)))+(SIN(RADIANS('PV model'!$B$2))*SIN(RADIANS(H1770)))))))</f>
        <v>31.264214343554201</v>
      </c>
      <c r="M1770" s="3">
        <f t="shared" si="301"/>
        <v>31.264214343554201</v>
      </c>
      <c r="N1770" s="2">
        <f t="shared" si="306"/>
        <v>-9.8701726954036495</v>
      </c>
      <c r="O1770" s="2">
        <f>IF('PV model'!$B$2&gt;0, 180-N1770,IF('PV model'!$B$2&lt;0,0-N1770,N1770))</f>
        <v>189.87017269540365</v>
      </c>
      <c r="P1770" s="2">
        <f>ABS(O1770-'PV model'!$B$5)</f>
        <v>15.129827304596347</v>
      </c>
      <c r="Q1770" s="3">
        <f t="shared" si="302"/>
        <v>58.735785656445799</v>
      </c>
      <c r="R1770" s="3">
        <f t="shared" si="307"/>
        <v>0</v>
      </c>
      <c r="S1770" s="3">
        <f t="shared" si="303"/>
        <v>134.06399999999999</v>
      </c>
      <c r="T1770" s="3">
        <f>(0.5*(1-COS(RADIANS(90-$X$3)))*(D1770+E1770)*'PV model'!$B$4)</f>
        <v>0</v>
      </c>
      <c r="U1770" s="3">
        <f t="shared" si="308"/>
        <v>134.06399999999999</v>
      </c>
      <c r="V1770" s="3">
        <f>('PV model'!$B$13*(U1770/1000)*(1-'PV model'!$B$14*((20+C1770)-25))*'PV model'!$B$10)/'PV model'!$B$12</f>
        <v>13.379595780095997</v>
      </c>
    </row>
    <row r="1771" spans="1:22" x14ac:dyDescent="0.2">
      <c r="A1771" s="10">
        <f t="shared" si="309"/>
        <v>74</v>
      </c>
      <c r="B1771" s="10">
        <f t="shared" si="310"/>
        <v>14</v>
      </c>
      <c r="C1771" s="23">
        <v>5.5</v>
      </c>
      <c r="D1771" s="24">
        <v>0</v>
      </c>
      <c r="E1771" s="24">
        <v>128.77199999999999</v>
      </c>
      <c r="F1771" s="48"/>
      <c r="G1771" s="48"/>
      <c r="H1771" s="1">
        <f t="shared" si="311"/>
        <v>-2.8246215811235862</v>
      </c>
      <c r="I1771" s="1">
        <f t="shared" si="304"/>
        <v>-9.6566085778456507</v>
      </c>
      <c r="J1771" s="4">
        <f>B1771+('PV model'!$B$3/15)+(I1771/60)</f>
        <v>13.562389857035905</v>
      </c>
      <c r="K1771" s="2">
        <f t="shared" si="305"/>
        <v>-23.435847855538576</v>
      </c>
      <c r="L1771" s="2">
        <f>DEGREES(ASIN((((COS(RADIANS('PV model'!$B$2))*COS(RADIANS(H1771))*COS(RADIANS(K1771)))+(SIN(RADIANS('PV model'!$B$2))*SIN(RADIANS(H1771)))))))</f>
        <v>28.583410032147814</v>
      </c>
      <c r="M1771" s="3">
        <f t="shared" si="301"/>
        <v>28.583410032147814</v>
      </c>
      <c r="N1771" s="2">
        <f t="shared" si="306"/>
        <v>-26.896059532071227</v>
      </c>
      <c r="O1771" s="2">
        <f>IF('PV model'!$B$2&gt;0, 180-N1771,IF('PV model'!$B$2&lt;0,0-N1771,N1771))</f>
        <v>206.89605953207123</v>
      </c>
      <c r="P1771" s="2">
        <f>ABS(O1771-'PV model'!$B$5)</f>
        <v>1.8960595320712343</v>
      </c>
      <c r="Q1771" s="3">
        <f t="shared" si="302"/>
        <v>61.416589967852182</v>
      </c>
      <c r="R1771" s="3">
        <f t="shared" si="307"/>
        <v>0</v>
      </c>
      <c r="S1771" s="3">
        <f t="shared" si="303"/>
        <v>128.77199999999999</v>
      </c>
      <c r="T1771" s="3">
        <f>(0.5*(1-COS(RADIANS(90-$X$3)))*(D1771+E1771)*'PV model'!$B$4)</f>
        <v>0</v>
      </c>
      <c r="U1771" s="3">
        <f t="shared" si="308"/>
        <v>128.77199999999999</v>
      </c>
      <c r="V1771" s="3">
        <f>('PV model'!$B$13*(U1771/1000)*(1-'PV model'!$B$14*((20+C1771)-25))*'PV model'!$B$10)/'PV model'!$B$12</f>
        <v>12.846305021759999</v>
      </c>
    </row>
    <row r="1772" spans="1:22" x14ac:dyDescent="0.2">
      <c r="A1772" s="10">
        <f t="shared" si="309"/>
        <v>74</v>
      </c>
      <c r="B1772" s="10">
        <f t="shared" si="310"/>
        <v>15</v>
      </c>
      <c r="C1772" s="23">
        <v>5.2</v>
      </c>
      <c r="D1772" s="24">
        <v>0</v>
      </c>
      <c r="E1772" s="24">
        <v>111.13200000000001</v>
      </c>
      <c r="F1772" s="48"/>
      <c r="G1772" s="48"/>
      <c r="H1772" s="1">
        <f t="shared" si="311"/>
        <v>-2.8246215811235862</v>
      </c>
      <c r="I1772" s="1">
        <f t="shared" si="304"/>
        <v>-9.6566085778456507</v>
      </c>
      <c r="J1772" s="4">
        <f>B1772+('PV model'!$B$3/15)+(I1772/60)</f>
        <v>14.562389857035905</v>
      </c>
      <c r="K1772" s="2">
        <f t="shared" si="305"/>
        <v>-38.435847855538576</v>
      </c>
      <c r="L1772" s="2">
        <f>DEGREES(ASIN((((COS(RADIANS('PV model'!$B$2))*COS(RADIANS(H1772))*COS(RADIANS(K1772)))+(SIN(RADIANS('PV model'!$B$2))*SIN(RADIANS(H1772)))))))</f>
        <v>23.735655525188147</v>
      </c>
      <c r="M1772" s="3">
        <f t="shared" si="301"/>
        <v>23.735655525188147</v>
      </c>
      <c r="N1772" s="2">
        <f t="shared" si="306"/>
        <v>-42.707413253802486</v>
      </c>
      <c r="O1772" s="2">
        <f>IF('PV model'!$B$2&gt;0, 180-N1772,IF('PV model'!$B$2&lt;0,0-N1772,N1772))</f>
        <v>222.70741325380249</v>
      </c>
      <c r="P1772" s="2">
        <f>ABS(O1772-'PV model'!$B$5)</f>
        <v>17.707413253802486</v>
      </c>
      <c r="Q1772" s="3">
        <f t="shared" si="302"/>
        <v>66.26434447481185</v>
      </c>
      <c r="R1772" s="3">
        <f t="shared" si="307"/>
        <v>0</v>
      </c>
      <c r="S1772" s="3">
        <f t="shared" si="303"/>
        <v>111.13200000000001</v>
      </c>
      <c r="T1772" s="3">
        <f>(0.5*(1-COS(RADIANS(90-$X$3)))*(D1772+E1772)*'PV model'!$B$4)</f>
        <v>0</v>
      </c>
      <c r="U1772" s="3">
        <f t="shared" si="308"/>
        <v>111.13200000000001</v>
      </c>
      <c r="V1772" s="3">
        <f>('PV model'!$B$13*(U1772/1000)*(1-'PV model'!$B$14*((20+C1772)-25))*'PV model'!$B$10)/'PV model'!$B$12</f>
        <v>11.099867716224001</v>
      </c>
    </row>
    <row r="1773" spans="1:22" x14ac:dyDescent="0.2">
      <c r="A1773" s="10">
        <f t="shared" si="309"/>
        <v>74</v>
      </c>
      <c r="B1773" s="10">
        <f t="shared" si="310"/>
        <v>16</v>
      </c>
      <c r="C1773" s="23">
        <v>4.3</v>
      </c>
      <c r="D1773" s="24">
        <v>0</v>
      </c>
      <c r="E1773" s="24">
        <v>83.789999999999992</v>
      </c>
      <c r="F1773" s="48"/>
      <c r="G1773" s="48"/>
      <c r="H1773" s="1">
        <f t="shared" si="311"/>
        <v>-2.8246215811235862</v>
      </c>
      <c r="I1773" s="1">
        <f t="shared" si="304"/>
        <v>-9.6566085778456507</v>
      </c>
      <c r="J1773" s="4">
        <f>B1773+('PV model'!$B$3/15)+(I1773/60)</f>
        <v>15.562389857035905</v>
      </c>
      <c r="K1773" s="2">
        <f t="shared" si="305"/>
        <v>-53.435847855538576</v>
      </c>
      <c r="L1773" s="2">
        <f>DEGREES(ASIN((((COS(RADIANS('PV model'!$B$2))*COS(RADIANS(H1773))*COS(RADIANS(K1773)))+(SIN(RADIANS('PV model'!$B$2))*SIN(RADIANS(H1773)))))))</f>
        <v>17.241438905075729</v>
      </c>
      <c r="M1773" s="3">
        <f t="shared" si="301"/>
        <v>17.241438905075729</v>
      </c>
      <c r="N1773" s="2">
        <f t="shared" si="306"/>
        <v>-57.135758747489753</v>
      </c>
      <c r="O1773" s="2">
        <f>IF('PV model'!$B$2&gt;0, 180-N1773,IF('PV model'!$B$2&lt;0,0-N1773,N1773))</f>
        <v>237.13575874748975</v>
      </c>
      <c r="P1773" s="2">
        <f>ABS(O1773-'PV model'!$B$5)</f>
        <v>32.135758747489746</v>
      </c>
      <c r="Q1773" s="3">
        <f t="shared" si="302"/>
        <v>72.758561094924275</v>
      </c>
      <c r="R1773" s="3">
        <f t="shared" si="307"/>
        <v>0</v>
      </c>
      <c r="S1773" s="3">
        <f t="shared" si="303"/>
        <v>83.789999999999992</v>
      </c>
      <c r="T1773" s="3">
        <f>(0.5*(1-COS(RADIANS(90-$X$3)))*(D1773+E1773)*'PV model'!$B$4)</f>
        <v>0</v>
      </c>
      <c r="U1773" s="3">
        <f t="shared" si="308"/>
        <v>83.789999999999992</v>
      </c>
      <c r="V1773" s="3">
        <f>('PV model'!$B$13*(U1773/1000)*(1-'PV model'!$B$14*((20+C1773)-25))*'PV model'!$B$10)/'PV model'!$B$12</f>
        <v>8.3991002155199972</v>
      </c>
    </row>
    <row r="1774" spans="1:22" x14ac:dyDescent="0.2">
      <c r="A1774" s="10">
        <f t="shared" si="309"/>
        <v>74</v>
      </c>
      <c r="B1774" s="10">
        <f t="shared" si="310"/>
        <v>17</v>
      </c>
      <c r="C1774" s="23">
        <v>3.3</v>
      </c>
      <c r="D1774" s="24">
        <v>0</v>
      </c>
      <c r="E1774" s="24">
        <v>50.274000000000001</v>
      </c>
      <c r="F1774" s="48"/>
      <c r="G1774" s="48"/>
      <c r="H1774" s="1">
        <f t="shared" si="311"/>
        <v>-2.8246215811235862</v>
      </c>
      <c r="I1774" s="1">
        <f t="shared" si="304"/>
        <v>-9.6566085778456507</v>
      </c>
      <c r="J1774" s="4">
        <f>B1774+('PV model'!$B$3/15)+(I1774/60)</f>
        <v>16.562389857035907</v>
      </c>
      <c r="K1774" s="2">
        <f t="shared" si="305"/>
        <v>-68.435847855538597</v>
      </c>
      <c r="L1774" s="2">
        <f>DEGREES(ASIN((((COS(RADIANS('PV model'!$B$2))*COS(RADIANS(H1774))*COS(RADIANS(K1774)))+(SIN(RADIANS('PV model'!$B$2))*SIN(RADIANS(H1774)))))))</f>
        <v>9.6316559372886221</v>
      </c>
      <c r="M1774" s="3">
        <f t="shared" si="301"/>
        <v>9.6316559372886221</v>
      </c>
      <c r="N1774" s="2">
        <f t="shared" si="306"/>
        <v>-70.417114108946222</v>
      </c>
      <c r="O1774" s="2">
        <f>IF('PV model'!$B$2&gt;0, 180-N1774,IF('PV model'!$B$2&lt;0,0-N1774,N1774))</f>
        <v>250.41711410894624</v>
      </c>
      <c r="P1774" s="2">
        <f>ABS(O1774-'PV model'!$B$5)</f>
        <v>45.417114108946237</v>
      </c>
      <c r="Q1774" s="3">
        <f t="shared" si="302"/>
        <v>80.368344062711387</v>
      </c>
      <c r="R1774" s="3">
        <f t="shared" si="307"/>
        <v>0</v>
      </c>
      <c r="S1774" s="3">
        <f t="shared" si="303"/>
        <v>50.274000000000001</v>
      </c>
      <c r="T1774" s="3">
        <f>(0.5*(1-COS(RADIANS(90-$X$3)))*(D1774+E1774)*'PV model'!$B$4)</f>
        <v>0</v>
      </c>
      <c r="U1774" s="3">
        <f t="shared" si="308"/>
        <v>50.274000000000001</v>
      </c>
      <c r="V1774" s="3">
        <f>('PV model'!$B$13*(U1774/1000)*(1-'PV model'!$B$14*((20+C1774)-25))*'PV model'!$B$10)/'PV model'!$B$12</f>
        <v>5.0595616854719987</v>
      </c>
    </row>
    <row r="1775" spans="1:22" x14ac:dyDescent="0.2">
      <c r="A1775" s="10">
        <f t="shared" si="309"/>
        <v>74</v>
      </c>
      <c r="B1775" s="10">
        <f t="shared" si="310"/>
        <v>18</v>
      </c>
      <c r="C1775" s="23">
        <v>3.7</v>
      </c>
      <c r="D1775" s="24">
        <v>0</v>
      </c>
      <c r="E1775" s="24">
        <v>16.757999999999999</v>
      </c>
      <c r="F1775" s="48"/>
      <c r="G1775" s="48"/>
      <c r="H1775" s="1">
        <f t="shared" si="311"/>
        <v>-2.8246215811235862</v>
      </c>
      <c r="I1775" s="1">
        <f t="shared" si="304"/>
        <v>-9.6566085778456507</v>
      </c>
      <c r="J1775" s="4">
        <f>B1775+('PV model'!$B$3/15)+(I1775/60)</f>
        <v>17.562389857035907</v>
      </c>
      <c r="K1775" s="2">
        <f t="shared" si="305"/>
        <v>-83.435847855538597</v>
      </c>
      <c r="L1775" s="2">
        <f>DEGREES(ASIN((((COS(RADIANS('PV model'!$B$2))*COS(RADIANS(H1775))*COS(RADIANS(K1775)))+(SIN(RADIANS('PV model'!$B$2))*SIN(RADIANS(H1775)))))))</f>
        <v>1.3785726723148752</v>
      </c>
      <c r="M1775" s="3">
        <f t="shared" si="301"/>
        <v>1.3785726723148752</v>
      </c>
      <c r="N1775" s="2">
        <f t="shared" si="306"/>
        <v>-82.989959536918491</v>
      </c>
      <c r="O1775" s="2">
        <f>IF('PV model'!$B$2&gt;0, 180-N1775,IF('PV model'!$B$2&lt;0,0-N1775,N1775))</f>
        <v>262.98995953691849</v>
      </c>
      <c r="P1775" s="2">
        <f>ABS(O1775-'PV model'!$B$5)</f>
        <v>57.989959536918491</v>
      </c>
      <c r="Q1775" s="3">
        <f t="shared" si="302"/>
        <v>88.621427327685126</v>
      </c>
      <c r="R1775" s="3">
        <f t="shared" si="307"/>
        <v>0</v>
      </c>
      <c r="S1775" s="3">
        <f t="shared" si="303"/>
        <v>16.757999999999999</v>
      </c>
      <c r="T1775" s="3">
        <f>(0.5*(1-COS(RADIANS(90-$X$3)))*(D1775+E1775)*'PV model'!$B$4)</f>
        <v>0</v>
      </c>
      <c r="U1775" s="3">
        <f t="shared" si="308"/>
        <v>16.757999999999999</v>
      </c>
      <c r="V1775" s="3">
        <f>('PV model'!$B$13*(U1775/1000)*(1-'PV model'!$B$14*((20+C1775)-25))*'PV model'!$B$10)/'PV model'!$B$12</f>
        <v>1.6838403543359999</v>
      </c>
    </row>
    <row r="1776" spans="1:22" x14ac:dyDescent="0.2">
      <c r="A1776" s="10">
        <f t="shared" si="309"/>
        <v>74</v>
      </c>
      <c r="B1776" s="10">
        <f t="shared" si="310"/>
        <v>19</v>
      </c>
      <c r="C1776" s="23">
        <v>4.3</v>
      </c>
      <c r="D1776" s="24">
        <v>0</v>
      </c>
      <c r="E1776" s="24">
        <v>0.88200000000000001</v>
      </c>
      <c r="F1776" s="48"/>
      <c r="G1776" s="48"/>
      <c r="H1776" s="1">
        <f t="shared" si="311"/>
        <v>-2.8246215811235862</v>
      </c>
      <c r="I1776" s="1">
        <f t="shared" si="304"/>
        <v>-9.6566085778456507</v>
      </c>
      <c r="J1776" s="4">
        <f>B1776+('PV model'!$B$3/15)+(I1776/60)</f>
        <v>18.562389857035907</v>
      </c>
      <c r="K1776" s="2">
        <f t="shared" si="305"/>
        <v>-98.435847855538597</v>
      </c>
      <c r="L1776" s="2">
        <f>DEGREES(ASIN((((COS(RADIANS('PV model'!$B$2))*COS(RADIANS(H1776))*COS(RADIANS(K1776)))+(SIN(RADIANS('PV model'!$B$2))*SIN(RADIANS(H1776)))))))</f>
        <v>-7.1001482587794928</v>
      </c>
      <c r="M1776" s="3">
        <f t="shared" si="301"/>
        <v>0</v>
      </c>
      <c r="N1776" s="2">
        <f t="shared" si="306"/>
        <v>-84.631580557084717</v>
      </c>
      <c r="O1776" s="2">
        <f>IF('PV model'!$B$2&gt;0, 180-N1776,IF('PV model'!$B$2&lt;0,0-N1776,N1776))</f>
        <v>264.6315805570847</v>
      </c>
      <c r="P1776" s="2">
        <f>ABS(O1776-'PV model'!$B$5)</f>
        <v>59.631580557084703</v>
      </c>
      <c r="Q1776" s="3">
        <f t="shared" si="302"/>
        <v>97.100148258779484</v>
      </c>
      <c r="R1776" s="3">
        <f t="shared" si="307"/>
        <v>0</v>
      </c>
      <c r="S1776" s="3">
        <f t="shared" si="303"/>
        <v>0.88200000000000001</v>
      </c>
      <c r="T1776" s="3">
        <f>(0.5*(1-COS(RADIANS(90-$X$3)))*(D1776+E1776)*'PV model'!$B$4)</f>
        <v>0</v>
      </c>
      <c r="U1776" s="3">
        <f t="shared" si="308"/>
        <v>0.88200000000000001</v>
      </c>
      <c r="V1776" s="3">
        <f>('PV model'!$B$13*(U1776/1000)*(1-'PV model'!$B$14*((20+C1776)-25))*'PV model'!$B$10)/'PV model'!$B$12</f>
        <v>8.8411581215999985E-2</v>
      </c>
    </row>
    <row r="1777" spans="1:22" x14ac:dyDescent="0.2">
      <c r="A1777" s="10">
        <f t="shared" si="309"/>
        <v>74</v>
      </c>
      <c r="B1777" s="10">
        <f t="shared" si="310"/>
        <v>20</v>
      </c>
      <c r="C1777" s="23">
        <v>4.8</v>
      </c>
      <c r="D1777" s="24">
        <v>0</v>
      </c>
      <c r="E1777" s="24">
        <v>0</v>
      </c>
      <c r="F1777" s="48"/>
      <c r="G1777" s="48"/>
      <c r="H1777" s="1">
        <f t="shared" si="311"/>
        <v>-2.8246215811235862</v>
      </c>
      <c r="I1777" s="1">
        <f t="shared" si="304"/>
        <v>-9.6566085778456507</v>
      </c>
      <c r="J1777" s="4">
        <f>B1777+('PV model'!$B$3/15)+(I1777/60)</f>
        <v>19.562389857035907</v>
      </c>
      <c r="K1777" s="2">
        <f t="shared" si="305"/>
        <v>-113.4358478555386</v>
      </c>
      <c r="L1777" s="2">
        <f>DEGREES(ASIN((((COS(RADIANS('PV model'!$B$2))*COS(RADIANS(H1777))*COS(RADIANS(K1777)))+(SIN(RADIANS('PV model'!$B$2))*SIN(RADIANS(H1777)))))))</f>
        <v>-15.403240017256996</v>
      </c>
      <c r="M1777" s="3">
        <f t="shared" si="301"/>
        <v>0</v>
      </c>
      <c r="N1777" s="2">
        <f t="shared" si="306"/>
        <v>-71.903380651838205</v>
      </c>
      <c r="O1777" s="2">
        <f>IF('PV model'!$B$2&gt;0, 180-N1777,IF('PV model'!$B$2&lt;0,0-N1777,N1777))</f>
        <v>251.90338065183821</v>
      </c>
      <c r="P1777" s="2">
        <f>ABS(O1777-'PV model'!$B$5)</f>
        <v>46.903380651838205</v>
      </c>
      <c r="Q1777" s="3">
        <f t="shared" si="302"/>
        <v>105.403240017257</v>
      </c>
      <c r="R1777" s="3">
        <f t="shared" si="307"/>
        <v>0</v>
      </c>
      <c r="S1777" s="3">
        <f t="shared" si="303"/>
        <v>0</v>
      </c>
      <c r="T1777" s="3">
        <f>(0.5*(1-COS(RADIANS(90-$X$3)))*(D1777+E1777)*'PV model'!$B$4)</f>
        <v>0</v>
      </c>
      <c r="U1777" s="3">
        <f t="shared" si="308"/>
        <v>0</v>
      </c>
      <c r="V1777" s="3">
        <f>('PV model'!$B$13*(U1777/1000)*(1-'PV model'!$B$14*((20+C1777)-25))*'PV model'!$B$10)/'PV model'!$B$12</f>
        <v>0</v>
      </c>
    </row>
    <row r="1778" spans="1:22" x14ac:dyDescent="0.2">
      <c r="A1778" s="10">
        <f t="shared" si="309"/>
        <v>74</v>
      </c>
      <c r="B1778" s="10">
        <f t="shared" si="310"/>
        <v>21</v>
      </c>
      <c r="C1778" s="23">
        <v>4.3</v>
      </c>
      <c r="D1778" s="24">
        <v>0</v>
      </c>
      <c r="E1778" s="24">
        <v>0</v>
      </c>
      <c r="F1778" s="48"/>
      <c r="G1778" s="48"/>
      <c r="H1778" s="1">
        <f t="shared" si="311"/>
        <v>-2.8246215811235862</v>
      </c>
      <c r="I1778" s="1">
        <f t="shared" si="304"/>
        <v>-9.6566085778456507</v>
      </c>
      <c r="J1778" s="4">
        <f>B1778+('PV model'!$B$3/15)+(I1778/60)</f>
        <v>20.562389857035907</v>
      </c>
      <c r="K1778" s="2">
        <f t="shared" si="305"/>
        <v>-128.43584785553861</v>
      </c>
      <c r="L1778" s="2">
        <f>DEGREES(ASIN((((COS(RADIANS('PV model'!$B$2))*COS(RADIANS(H1778))*COS(RADIANS(K1778)))+(SIN(RADIANS('PV model'!$B$2))*SIN(RADIANS(H1778)))))))</f>
        <v>-23.096688181641234</v>
      </c>
      <c r="M1778" s="3">
        <f t="shared" si="301"/>
        <v>0</v>
      </c>
      <c r="N1778" s="2">
        <f t="shared" si="306"/>
        <v>-58.269117521651346</v>
      </c>
      <c r="O1778" s="2">
        <f>IF('PV model'!$B$2&gt;0, 180-N1778,IF('PV model'!$B$2&lt;0,0-N1778,N1778))</f>
        <v>238.26911752165134</v>
      </c>
      <c r="P1778" s="2">
        <f>ABS(O1778-'PV model'!$B$5)</f>
        <v>33.269117521651339</v>
      </c>
      <c r="Q1778" s="3">
        <f t="shared" si="302"/>
        <v>113.09668818164123</v>
      </c>
      <c r="R1778" s="3">
        <f t="shared" si="307"/>
        <v>0</v>
      </c>
      <c r="S1778" s="3">
        <f t="shared" si="303"/>
        <v>0</v>
      </c>
      <c r="T1778" s="3">
        <f>(0.5*(1-COS(RADIANS(90-$X$3)))*(D1778+E1778)*'PV model'!$B$4)</f>
        <v>0</v>
      </c>
      <c r="U1778" s="3">
        <f t="shared" si="308"/>
        <v>0</v>
      </c>
      <c r="V1778" s="3">
        <f>('PV model'!$B$13*(U1778/1000)*(1-'PV model'!$B$14*((20+C1778)-25))*'PV model'!$B$10)/'PV model'!$B$12</f>
        <v>0</v>
      </c>
    </row>
    <row r="1779" spans="1:22" x14ac:dyDescent="0.2">
      <c r="A1779" s="10">
        <f t="shared" si="309"/>
        <v>74</v>
      </c>
      <c r="B1779" s="10">
        <f t="shared" si="310"/>
        <v>22</v>
      </c>
      <c r="C1779" s="23">
        <v>4</v>
      </c>
      <c r="D1779" s="24">
        <v>0</v>
      </c>
      <c r="E1779" s="24">
        <v>0</v>
      </c>
      <c r="F1779" s="48"/>
      <c r="G1779" s="48"/>
      <c r="H1779" s="1">
        <f t="shared" si="311"/>
        <v>-2.8246215811235862</v>
      </c>
      <c r="I1779" s="1">
        <f t="shared" si="304"/>
        <v>-9.6566085778456507</v>
      </c>
      <c r="J1779" s="4">
        <f>B1779+('PV model'!$B$3/15)+(I1779/60)</f>
        <v>21.562389857035907</v>
      </c>
      <c r="K1779" s="2">
        <f t="shared" si="305"/>
        <v>-143.43584785553861</v>
      </c>
      <c r="L1779" s="2">
        <f>DEGREES(ASIN((((COS(RADIANS('PV model'!$B$2))*COS(RADIANS(H1779))*COS(RADIANS(K1779)))+(SIN(RADIANS('PV model'!$B$2))*SIN(RADIANS(H1779)))))))</f>
        <v>-29.669183608006666</v>
      </c>
      <c r="M1779" s="3">
        <f t="shared" si="301"/>
        <v>0</v>
      </c>
      <c r="N1779" s="2">
        <f t="shared" si="306"/>
        <v>-43.217838274310552</v>
      </c>
      <c r="O1779" s="2">
        <f>IF('PV model'!$B$2&gt;0, 180-N1779,IF('PV model'!$B$2&lt;0,0-N1779,N1779))</f>
        <v>223.21783827431057</v>
      </c>
      <c r="P1779" s="2">
        <f>ABS(O1779-'PV model'!$B$5)</f>
        <v>18.217838274310566</v>
      </c>
      <c r="Q1779" s="3">
        <f t="shared" si="302"/>
        <v>119.66918360800668</v>
      </c>
      <c r="R1779" s="3">
        <f t="shared" si="307"/>
        <v>0</v>
      </c>
      <c r="S1779" s="3">
        <f t="shared" si="303"/>
        <v>0</v>
      </c>
      <c r="T1779" s="3">
        <f>(0.5*(1-COS(RADIANS(90-$X$3)))*(D1779+E1779)*'PV model'!$B$4)</f>
        <v>0</v>
      </c>
      <c r="U1779" s="3">
        <f t="shared" si="308"/>
        <v>0</v>
      </c>
      <c r="V1779" s="3">
        <f>('PV model'!$B$13*(U1779/1000)*(1-'PV model'!$B$14*((20+C1779)-25))*'PV model'!$B$10)/'PV model'!$B$12</f>
        <v>0</v>
      </c>
    </row>
    <row r="1780" spans="1:22" x14ac:dyDescent="0.2">
      <c r="A1780" s="10">
        <f t="shared" si="309"/>
        <v>74</v>
      </c>
      <c r="B1780" s="10">
        <f t="shared" si="310"/>
        <v>23</v>
      </c>
      <c r="C1780" s="23">
        <v>4.5999999999999996</v>
      </c>
      <c r="D1780" s="24">
        <v>0</v>
      </c>
      <c r="E1780" s="24">
        <v>0</v>
      </c>
      <c r="F1780" s="48"/>
      <c r="G1780" s="48"/>
      <c r="H1780" s="1">
        <f t="shared" si="311"/>
        <v>-2.8246215811235862</v>
      </c>
      <c r="I1780" s="1">
        <f t="shared" si="304"/>
        <v>-9.6566085778456507</v>
      </c>
      <c r="J1780" s="4">
        <f>B1780+('PV model'!$B$3/15)+(I1780/60)</f>
        <v>22.562389857035907</v>
      </c>
      <c r="K1780" s="2">
        <f t="shared" si="305"/>
        <v>-158.43584785553861</v>
      </c>
      <c r="L1780" s="2">
        <f>DEGREES(ASIN((((COS(RADIANS('PV model'!$B$2))*COS(RADIANS(H1780))*COS(RADIANS(K1780)))+(SIN(RADIANS('PV model'!$B$2))*SIN(RADIANS(H1780)))))))</f>
        <v>-34.522766828311653</v>
      </c>
      <c r="M1780" s="3">
        <f t="shared" si="301"/>
        <v>0</v>
      </c>
      <c r="N1780" s="2">
        <f t="shared" si="306"/>
        <v>-26.459083888268314</v>
      </c>
      <c r="O1780" s="2">
        <f>IF('PV model'!$B$2&gt;0, 180-N1780,IF('PV model'!$B$2&lt;0,0-N1780,N1780))</f>
        <v>206.45908388826831</v>
      </c>
      <c r="P1780" s="2">
        <f>ABS(O1780-'PV model'!$B$5)</f>
        <v>1.4590838882683101</v>
      </c>
      <c r="Q1780" s="3">
        <f t="shared" si="302"/>
        <v>124.52276682831163</v>
      </c>
      <c r="R1780" s="3">
        <f t="shared" si="307"/>
        <v>0</v>
      </c>
      <c r="S1780" s="3">
        <f t="shared" si="303"/>
        <v>0</v>
      </c>
      <c r="T1780" s="3">
        <f>(0.5*(1-COS(RADIANS(90-$X$3)))*(D1780+E1780)*'PV model'!$B$4)</f>
        <v>0</v>
      </c>
      <c r="U1780" s="3">
        <f t="shared" si="308"/>
        <v>0</v>
      </c>
      <c r="V1780" s="3">
        <f>('PV model'!$B$13*(U1780/1000)*(1-'PV model'!$B$14*((20+C1780)-25))*'PV model'!$B$10)/'PV model'!$B$12</f>
        <v>0</v>
      </c>
    </row>
    <row r="1781" spans="1:22" x14ac:dyDescent="0.2">
      <c r="A1781" s="10">
        <f t="shared" si="309"/>
        <v>74</v>
      </c>
      <c r="B1781" s="10">
        <f t="shared" si="310"/>
        <v>24</v>
      </c>
      <c r="C1781" s="23">
        <v>5.2</v>
      </c>
      <c r="D1781" s="24">
        <v>0</v>
      </c>
      <c r="E1781" s="24">
        <v>0</v>
      </c>
      <c r="F1781" s="48"/>
      <c r="G1781" s="48"/>
      <c r="H1781" s="1">
        <f t="shared" si="311"/>
        <v>-2.8246215811235862</v>
      </c>
      <c r="I1781" s="1">
        <f t="shared" si="304"/>
        <v>-9.6566085778456507</v>
      </c>
      <c r="J1781" s="4">
        <f>B1781+('PV model'!$B$3/15)+(I1781/60)</f>
        <v>23.562389857035907</v>
      </c>
      <c r="K1781" s="2">
        <f t="shared" si="305"/>
        <v>-173.43584785553861</v>
      </c>
      <c r="L1781" s="2">
        <f>DEGREES(ASIN((((COS(RADIANS('PV model'!$B$2))*COS(RADIANS(H1781))*COS(RADIANS(K1781)))+(SIN(RADIANS('PV model'!$B$2))*SIN(RADIANS(H1781)))))))</f>
        <v>-37.057888041877582</v>
      </c>
      <c r="M1781" s="3">
        <f t="shared" si="301"/>
        <v>0</v>
      </c>
      <c r="N1781" s="2">
        <f t="shared" si="306"/>
        <v>-8.2257501080226998</v>
      </c>
      <c r="O1781" s="2">
        <f>IF('PV model'!$B$2&gt;0, 180-N1781,IF('PV model'!$B$2&lt;0,0-N1781,N1781))</f>
        <v>188.22575010802271</v>
      </c>
      <c r="P1781" s="2">
        <f>ABS(O1781-'PV model'!$B$5)</f>
        <v>16.774249891977291</v>
      </c>
      <c r="Q1781" s="3">
        <f t="shared" si="302"/>
        <v>127.05788804187758</v>
      </c>
      <c r="R1781" s="3">
        <f t="shared" si="307"/>
        <v>0</v>
      </c>
      <c r="S1781" s="3">
        <f t="shared" si="303"/>
        <v>0</v>
      </c>
      <c r="T1781" s="3">
        <f>(0.5*(1-COS(RADIANS(90-$X$3)))*(D1781+E1781)*'PV model'!$B$4)</f>
        <v>0</v>
      </c>
      <c r="U1781" s="3">
        <f t="shared" si="308"/>
        <v>0</v>
      </c>
      <c r="V1781" s="3">
        <f>('PV model'!$B$13*(U1781/1000)*(1-'PV model'!$B$14*((20+C1781)-25))*'PV model'!$B$10)/'PV model'!$B$12</f>
        <v>0</v>
      </c>
    </row>
    <row r="1782" spans="1:22" x14ac:dyDescent="0.2">
      <c r="A1782" s="10">
        <f t="shared" si="309"/>
        <v>75</v>
      </c>
      <c r="B1782" s="10">
        <f t="shared" si="310"/>
        <v>1</v>
      </c>
      <c r="C1782" s="23">
        <v>5.3</v>
      </c>
      <c r="D1782" s="24">
        <v>0</v>
      </c>
      <c r="E1782" s="24">
        <v>0</v>
      </c>
      <c r="F1782" s="48"/>
      <c r="G1782" s="48"/>
      <c r="H1782" s="1">
        <f t="shared" si="311"/>
        <v>-2.4232293300065444</v>
      </c>
      <c r="I1782" s="1">
        <f t="shared" si="304"/>
        <v>-9.3647159433756855</v>
      </c>
      <c r="J1782" s="4">
        <f>B1782+('PV model'!$B$3/15)+(I1782/60)</f>
        <v>0.56725473427707196</v>
      </c>
      <c r="K1782" s="2">
        <f t="shared" si="305"/>
        <v>171.49117898584393</v>
      </c>
      <c r="L1782" s="2">
        <f>DEGREES(ASIN((((COS(RADIANS('PV model'!$B$2))*COS(RADIANS(H1782))*COS(RADIANS(K1782)))+(SIN(RADIANS('PV model'!$B$2))*SIN(RADIANS(H1782)))))))</f>
        <v>-36.478107051287459</v>
      </c>
      <c r="M1782" s="3">
        <f t="shared" si="301"/>
        <v>0</v>
      </c>
      <c r="N1782" s="2">
        <f t="shared" si="306"/>
        <v>10.593983768303763</v>
      </c>
      <c r="O1782" s="2">
        <f>IF('PV model'!$B$2&gt;0, 180-N1782,IF('PV model'!$B$2&lt;0,0-N1782,N1782))</f>
        <v>169.40601623169624</v>
      </c>
      <c r="P1782" s="2">
        <f>ABS(O1782-'PV model'!$B$5)</f>
        <v>35.593983768303758</v>
      </c>
      <c r="Q1782" s="3">
        <f t="shared" si="302"/>
        <v>126.47810705128745</v>
      </c>
      <c r="R1782" s="3">
        <f t="shared" si="307"/>
        <v>0</v>
      </c>
      <c r="S1782" s="3">
        <f t="shared" si="303"/>
        <v>0</v>
      </c>
      <c r="T1782" s="3">
        <f>(0.5*(1-COS(RADIANS(90-$X$3)))*(D1782+E1782)*'PV model'!$B$4)</f>
        <v>0</v>
      </c>
      <c r="U1782" s="3">
        <f t="shared" si="308"/>
        <v>0</v>
      </c>
      <c r="V1782" s="3">
        <f>('PV model'!$B$13*(U1782/1000)*(1-'PV model'!$B$14*((20+C1782)-25))*'PV model'!$B$10)/'PV model'!$B$12</f>
        <v>0</v>
      </c>
    </row>
    <row r="1783" spans="1:22" x14ac:dyDescent="0.2">
      <c r="A1783" s="10">
        <f t="shared" si="309"/>
        <v>75</v>
      </c>
      <c r="B1783" s="10">
        <f t="shared" si="310"/>
        <v>2</v>
      </c>
      <c r="C1783" s="23">
        <v>4.9000000000000004</v>
      </c>
      <c r="D1783" s="24">
        <v>0</v>
      </c>
      <c r="E1783" s="24">
        <v>0</v>
      </c>
      <c r="F1783" s="48"/>
      <c r="G1783" s="48"/>
      <c r="H1783" s="1">
        <f t="shared" si="311"/>
        <v>-2.4232293300065444</v>
      </c>
      <c r="I1783" s="1">
        <f t="shared" si="304"/>
        <v>-9.3647159433756855</v>
      </c>
      <c r="J1783" s="4">
        <f>B1783+('PV model'!$B$3/15)+(I1783/60)</f>
        <v>1.567254734277072</v>
      </c>
      <c r="K1783" s="2">
        <f t="shared" si="305"/>
        <v>156.49117898584393</v>
      </c>
      <c r="L1783" s="2">
        <f>DEGREES(ASIN((((COS(RADIANS('PV model'!$B$2))*COS(RADIANS(H1783))*COS(RADIANS(K1783)))+(SIN(RADIANS('PV model'!$B$2))*SIN(RADIANS(H1783)))))))</f>
        <v>-33.62630977816751</v>
      </c>
      <c r="M1783" s="3">
        <f t="shared" si="301"/>
        <v>0</v>
      </c>
      <c r="N1783" s="2">
        <f t="shared" si="306"/>
        <v>28.595502994328768</v>
      </c>
      <c r="O1783" s="2">
        <f>IF('PV model'!$B$2&gt;0, 180-N1783,IF('PV model'!$B$2&lt;0,0-N1783,N1783))</f>
        <v>151.40449700567123</v>
      </c>
      <c r="P1783" s="2">
        <f>ABS(O1783-'PV model'!$B$5)</f>
        <v>53.595502994328768</v>
      </c>
      <c r="Q1783" s="3">
        <f t="shared" si="302"/>
        <v>123.62630977816751</v>
      </c>
      <c r="R1783" s="3">
        <f t="shared" si="307"/>
        <v>0</v>
      </c>
      <c r="S1783" s="3">
        <f t="shared" si="303"/>
        <v>0</v>
      </c>
      <c r="T1783" s="3">
        <f>(0.5*(1-COS(RADIANS(90-$X$3)))*(D1783+E1783)*'PV model'!$B$4)</f>
        <v>0</v>
      </c>
      <c r="U1783" s="3">
        <f t="shared" si="308"/>
        <v>0</v>
      </c>
      <c r="V1783" s="3">
        <f>('PV model'!$B$13*(U1783/1000)*(1-'PV model'!$B$14*((20+C1783)-25))*'PV model'!$B$10)/'PV model'!$B$12</f>
        <v>0</v>
      </c>
    </row>
    <row r="1784" spans="1:22" x14ac:dyDescent="0.2">
      <c r="A1784" s="10">
        <f t="shared" si="309"/>
        <v>75</v>
      </c>
      <c r="B1784" s="10">
        <f t="shared" si="310"/>
        <v>3</v>
      </c>
      <c r="C1784" s="23">
        <v>4.4000000000000004</v>
      </c>
      <c r="D1784" s="24">
        <v>0</v>
      </c>
      <c r="E1784" s="24">
        <v>0</v>
      </c>
      <c r="F1784" s="48"/>
      <c r="G1784" s="48"/>
      <c r="H1784" s="1">
        <f t="shared" si="311"/>
        <v>-2.4232293300065444</v>
      </c>
      <c r="I1784" s="1">
        <f t="shared" si="304"/>
        <v>-9.3647159433756855</v>
      </c>
      <c r="J1784" s="4">
        <f>B1784+('PV model'!$B$3/15)+(I1784/60)</f>
        <v>2.5672547342770717</v>
      </c>
      <c r="K1784" s="2">
        <f t="shared" si="305"/>
        <v>141.49117898584393</v>
      </c>
      <c r="L1784" s="2">
        <f>DEGREES(ASIN((((COS(RADIANS('PV model'!$B$2))*COS(RADIANS(H1784))*COS(RADIANS(K1784)))+(SIN(RADIANS('PV model'!$B$2))*SIN(RADIANS(H1784)))))))</f>
        <v>-28.533216454045078</v>
      </c>
      <c r="M1784" s="3">
        <f t="shared" si="301"/>
        <v>0</v>
      </c>
      <c r="N1784" s="2">
        <f t="shared" si="306"/>
        <v>45.079050830882451</v>
      </c>
      <c r="O1784" s="2">
        <f>IF('PV model'!$B$2&gt;0, 180-N1784,IF('PV model'!$B$2&lt;0,0-N1784,N1784))</f>
        <v>134.92094916911753</v>
      </c>
      <c r="P1784" s="2">
        <f>ABS(O1784-'PV model'!$B$5)</f>
        <v>70.079050830882466</v>
      </c>
      <c r="Q1784" s="3">
        <f t="shared" si="302"/>
        <v>118.53321645404507</v>
      </c>
      <c r="R1784" s="3">
        <f t="shared" si="307"/>
        <v>0</v>
      </c>
      <c r="S1784" s="3">
        <f t="shared" si="303"/>
        <v>0</v>
      </c>
      <c r="T1784" s="3">
        <f>(0.5*(1-COS(RADIANS(90-$X$3)))*(D1784+E1784)*'PV model'!$B$4)</f>
        <v>0</v>
      </c>
      <c r="U1784" s="3">
        <f t="shared" si="308"/>
        <v>0</v>
      </c>
      <c r="V1784" s="3">
        <f>('PV model'!$B$13*(U1784/1000)*(1-'PV model'!$B$14*((20+C1784)-25))*'PV model'!$B$10)/'PV model'!$B$12</f>
        <v>0</v>
      </c>
    </row>
    <row r="1785" spans="1:22" x14ac:dyDescent="0.2">
      <c r="A1785" s="10">
        <f t="shared" si="309"/>
        <v>75</v>
      </c>
      <c r="B1785" s="10">
        <f t="shared" si="310"/>
        <v>4</v>
      </c>
      <c r="C1785" s="23">
        <v>3.8</v>
      </c>
      <c r="D1785" s="24">
        <v>0</v>
      </c>
      <c r="E1785" s="24">
        <v>0</v>
      </c>
      <c r="F1785" s="48"/>
      <c r="G1785" s="48"/>
      <c r="H1785" s="1">
        <f t="shared" si="311"/>
        <v>-2.4232293300065444</v>
      </c>
      <c r="I1785" s="1">
        <f t="shared" si="304"/>
        <v>-9.3647159433756855</v>
      </c>
      <c r="J1785" s="4">
        <f>B1785+('PV model'!$B$3/15)+(I1785/60)</f>
        <v>3.5672547342770717</v>
      </c>
      <c r="K1785" s="2">
        <f t="shared" si="305"/>
        <v>126.49117898584393</v>
      </c>
      <c r="L1785" s="2">
        <f>DEGREES(ASIN((((COS(RADIANS('PV model'!$B$2))*COS(RADIANS(H1785))*COS(RADIANS(K1785)))+(SIN(RADIANS('PV model'!$B$2))*SIN(RADIANS(H1785)))))))</f>
        <v>-21.801038987386256</v>
      </c>
      <c r="M1785" s="3">
        <f t="shared" si="301"/>
        <v>0</v>
      </c>
      <c r="N1785" s="2">
        <f t="shared" si="306"/>
        <v>59.894402730098761</v>
      </c>
      <c r="O1785" s="2">
        <f>IF('PV model'!$B$2&gt;0, 180-N1785,IF('PV model'!$B$2&lt;0,0-N1785,N1785))</f>
        <v>120.10559726990124</v>
      </c>
      <c r="P1785" s="2">
        <f>ABS(O1785-'PV model'!$B$5)</f>
        <v>84.894402730098761</v>
      </c>
      <c r="Q1785" s="3">
        <f t="shared" si="302"/>
        <v>111.80103898738625</v>
      </c>
      <c r="R1785" s="3">
        <f t="shared" si="307"/>
        <v>0</v>
      </c>
      <c r="S1785" s="3">
        <f t="shared" si="303"/>
        <v>0</v>
      </c>
      <c r="T1785" s="3">
        <f>(0.5*(1-COS(RADIANS(90-$X$3)))*(D1785+E1785)*'PV model'!$B$4)</f>
        <v>0</v>
      </c>
      <c r="U1785" s="3">
        <f t="shared" si="308"/>
        <v>0</v>
      </c>
      <c r="V1785" s="3">
        <f>('PV model'!$B$13*(U1785/1000)*(1-'PV model'!$B$14*((20+C1785)-25))*'PV model'!$B$10)/'PV model'!$B$12</f>
        <v>0</v>
      </c>
    </row>
    <row r="1786" spans="1:22" x14ac:dyDescent="0.2">
      <c r="A1786" s="10">
        <f t="shared" si="309"/>
        <v>75</v>
      </c>
      <c r="B1786" s="10">
        <f t="shared" si="310"/>
        <v>5</v>
      </c>
      <c r="C1786" s="23">
        <v>3.7</v>
      </c>
      <c r="D1786" s="24">
        <v>0</v>
      </c>
      <c r="E1786" s="24">
        <v>0</v>
      </c>
      <c r="F1786" s="48"/>
      <c r="G1786" s="48"/>
      <c r="H1786" s="1">
        <f t="shared" si="311"/>
        <v>-2.4232293300065444</v>
      </c>
      <c r="I1786" s="1">
        <f t="shared" si="304"/>
        <v>-9.3647159433756855</v>
      </c>
      <c r="J1786" s="4">
        <f>B1786+('PV model'!$B$3/15)+(I1786/60)</f>
        <v>4.5672547342770722</v>
      </c>
      <c r="K1786" s="2">
        <f t="shared" si="305"/>
        <v>111.49117898584392</v>
      </c>
      <c r="L1786" s="2">
        <f>DEGREES(ASIN((((COS(RADIANS('PV model'!$B$2))*COS(RADIANS(H1786))*COS(RADIANS(K1786)))+(SIN(RADIANS('PV model'!$B$2))*SIN(RADIANS(H1786)))))))</f>
        <v>-14.014446432478849</v>
      </c>
      <c r="M1786" s="3">
        <f t="shared" si="301"/>
        <v>0</v>
      </c>
      <c r="N1786" s="2">
        <f t="shared" si="306"/>
        <v>73.367807160893463</v>
      </c>
      <c r="O1786" s="2">
        <f>IF('PV model'!$B$2&gt;0, 180-N1786,IF('PV model'!$B$2&lt;0,0-N1786,N1786))</f>
        <v>106.63219283910654</v>
      </c>
      <c r="P1786" s="2">
        <f>ABS(O1786-'PV model'!$B$5)</f>
        <v>98.367807160893463</v>
      </c>
      <c r="Q1786" s="3">
        <f t="shared" si="302"/>
        <v>104.01444643247885</v>
      </c>
      <c r="R1786" s="3">
        <f t="shared" si="307"/>
        <v>0</v>
      </c>
      <c r="S1786" s="3">
        <f t="shared" si="303"/>
        <v>0</v>
      </c>
      <c r="T1786" s="3">
        <f>(0.5*(1-COS(RADIANS(90-$X$3)))*(D1786+E1786)*'PV model'!$B$4)</f>
        <v>0</v>
      </c>
      <c r="U1786" s="3">
        <f t="shared" si="308"/>
        <v>0</v>
      </c>
      <c r="V1786" s="3">
        <f>('PV model'!$B$13*(U1786/1000)*(1-'PV model'!$B$14*((20+C1786)-25))*'PV model'!$B$10)/'PV model'!$B$12</f>
        <v>0</v>
      </c>
    </row>
    <row r="1787" spans="1:22" x14ac:dyDescent="0.2">
      <c r="A1787" s="10">
        <f t="shared" si="309"/>
        <v>75</v>
      </c>
      <c r="B1787" s="10">
        <f t="shared" si="310"/>
        <v>6</v>
      </c>
      <c r="C1787" s="23">
        <v>4.0999999999999996</v>
      </c>
      <c r="D1787" s="24">
        <v>0</v>
      </c>
      <c r="E1787" s="24">
        <v>0</v>
      </c>
      <c r="F1787" s="48"/>
      <c r="G1787" s="48"/>
      <c r="H1787" s="1">
        <f t="shared" si="311"/>
        <v>-2.4232293300065444</v>
      </c>
      <c r="I1787" s="1">
        <f t="shared" si="304"/>
        <v>-9.3647159433756855</v>
      </c>
      <c r="J1787" s="4">
        <f>B1787+('PV model'!$B$3/15)+(I1787/60)</f>
        <v>5.5672547342770722</v>
      </c>
      <c r="K1787" s="2">
        <f t="shared" si="305"/>
        <v>96.491178985843916</v>
      </c>
      <c r="L1787" s="2">
        <f>DEGREES(ASIN((((COS(RADIANS('PV model'!$B$2))*COS(RADIANS(H1787))*COS(RADIANS(K1787)))+(SIN(RADIANS('PV model'!$B$2))*SIN(RADIANS(H1787)))))))</f>
        <v>-5.6712108412096116</v>
      </c>
      <c r="M1787" s="3">
        <f t="shared" si="301"/>
        <v>0</v>
      </c>
      <c r="N1787" s="2">
        <f t="shared" si="306"/>
        <v>86.016088789573942</v>
      </c>
      <c r="O1787" s="2">
        <f>IF('PV model'!$B$2&gt;0, 180-N1787,IF('PV model'!$B$2&lt;0,0-N1787,N1787))</f>
        <v>93.983911210426058</v>
      </c>
      <c r="P1787" s="2">
        <f>ABS(O1787-'PV model'!$B$5)</f>
        <v>111.01608878957394</v>
      </c>
      <c r="Q1787" s="3">
        <f t="shared" si="302"/>
        <v>95.6712108412096</v>
      </c>
      <c r="R1787" s="3">
        <f t="shared" si="307"/>
        <v>0</v>
      </c>
      <c r="S1787" s="3">
        <f t="shared" si="303"/>
        <v>0</v>
      </c>
      <c r="T1787" s="3">
        <f>(0.5*(1-COS(RADIANS(90-$X$3)))*(D1787+E1787)*'PV model'!$B$4)</f>
        <v>0</v>
      </c>
      <c r="U1787" s="3">
        <f t="shared" si="308"/>
        <v>0</v>
      </c>
      <c r="V1787" s="3">
        <f>('PV model'!$B$13*(U1787/1000)*(1-'PV model'!$B$14*((20+C1787)-25))*'PV model'!$B$10)/'PV model'!$B$12</f>
        <v>0</v>
      </c>
    </row>
    <row r="1788" spans="1:22" x14ac:dyDescent="0.2">
      <c r="A1788" s="10">
        <f t="shared" si="309"/>
        <v>75</v>
      </c>
      <c r="B1788" s="10">
        <f t="shared" si="310"/>
        <v>7</v>
      </c>
      <c r="C1788" s="23">
        <v>4</v>
      </c>
      <c r="D1788" s="24">
        <v>0</v>
      </c>
      <c r="E1788" s="24">
        <v>1.764</v>
      </c>
      <c r="F1788" s="48"/>
      <c r="G1788" s="48"/>
      <c r="H1788" s="1">
        <f t="shared" si="311"/>
        <v>-2.4232293300065444</v>
      </c>
      <c r="I1788" s="1">
        <f t="shared" si="304"/>
        <v>-9.3647159433756855</v>
      </c>
      <c r="J1788" s="4">
        <f>B1788+('PV model'!$B$3/15)+(I1788/60)</f>
        <v>6.5672547342770722</v>
      </c>
      <c r="K1788" s="2">
        <f t="shared" si="305"/>
        <v>81.491178985843916</v>
      </c>
      <c r="L1788" s="2">
        <f>DEGREES(ASIN((((COS(RADIANS('PV model'!$B$2))*COS(RADIANS(H1788))*COS(RADIANS(K1788)))+(SIN(RADIANS('PV model'!$B$2))*SIN(RADIANS(H1788)))))))</f>
        <v>2.8021254618923161</v>
      </c>
      <c r="M1788" s="3">
        <f t="shared" si="301"/>
        <v>2.8021254618923161</v>
      </c>
      <c r="N1788" s="2">
        <f t="shared" si="306"/>
        <v>81.60755245808717</v>
      </c>
      <c r="O1788" s="2">
        <f>IF('PV model'!$B$2&gt;0, 180-N1788,IF('PV model'!$B$2&lt;0,0-N1788,N1788))</f>
        <v>98.39244754191283</v>
      </c>
      <c r="P1788" s="2">
        <f>ABS(O1788-'PV model'!$B$5)</f>
        <v>106.60755245808717</v>
      </c>
      <c r="Q1788" s="3">
        <f t="shared" si="302"/>
        <v>87.197874538107683</v>
      </c>
      <c r="R1788" s="3">
        <f t="shared" si="307"/>
        <v>0</v>
      </c>
      <c r="S1788" s="3">
        <f t="shared" si="303"/>
        <v>1.764</v>
      </c>
      <c r="T1788" s="3">
        <f>(0.5*(1-COS(RADIANS(90-$X$3)))*(D1788+E1788)*'PV model'!$B$4)</f>
        <v>0</v>
      </c>
      <c r="U1788" s="3">
        <f t="shared" si="308"/>
        <v>1.764</v>
      </c>
      <c r="V1788" s="3">
        <f>('PV model'!$B$13*(U1788/1000)*(1-'PV model'!$B$14*((20+C1788)-25))*'PV model'!$B$10)/'PV model'!$B$12</f>
        <v>0.17703475775999997</v>
      </c>
    </row>
    <row r="1789" spans="1:22" x14ac:dyDescent="0.2">
      <c r="A1789" s="10">
        <f t="shared" si="309"/>
        <v>75</v>
      </c>
      <c r="B1789" s="10">
        <f t="shared" si="310"/>
        <v>8</v>
      </c>
      <c r="C1789" s="23">
        <v>4.5</v>
      </c>
      <c r="D1789" s="24">
        <v>0</v>
      </c>
      <c r="E1789" s="24">
        <v>31.752000000000002</v>
      </c>
      <c r="F1789" s="48"/>
      <c r="G1789" s="48"/>
      <c r="H1789" s="1">
        <f t="shared" si="311"/>
        <v>-2.4232293300065444</v>
      </c>
      <c r="I1789" s="1">
        <f t="shared" si="304"/>
        <v>-9.3647159433756855</v>
      </c>
      <c r="J1789" s="4">
        <f>B1789+('PV model'!$B$3/15)+(I1789/60)</f>
        <v>7.5672547342770722</v>
      </c>
      <c r="K1789" s="2">
        <f t="shared" si="305"/>
        <v>66.491178985843916</v>
      </c>
      <c r="L1789" s="2">
        <f>DEGREES(ASIN((((COS(RADIANS('PV model'!$B$2))*COS(RADIANS(H1789))*COS(RADIANS(K1789)))+(SIN(RADIANS('PV model'!$B$2))*SIN(RADIANS(H1789)))))))</f>
        <v>11.004566918995701</v>
      </c>
      <c r="M1789" s="3">
        <f t="shared" si="301"/>
        <v>11.004566918995701</v>
      </c>
      <c r="N1789" s="2">
        <f t="shared" si="306"/>
        <v>68.961748516358625</v>
      </c>
      <c r="O1789" s="2">
        <f>IF('PV model'!$B$2&gt;0, 180-N1789,IF('PV model'!$B$2&lt;0,0-N1789,N1789))</f>
        <v>111.03825148364137</v>
      </c>
      <c r="P1789" s="2">
        <f>ABS(O1789-'PV model'!$B$5)</f>
        <v>93.961748516358625</v>
      </c>
      <c r="Q1789" s="3">
        <f t="shared" si="302"/>
        <v>78.995433081004307</v>
      </c>
      <c r="R1789" s="3">
        <f t="shared" si="307"/>
        <v>0</v>
      </c>
      <c r="S1789" s="3">
        <f t="shared" si="303"/>
        <v>31.752000000000002</v>
      </c>
      <c r="T1789" s="3">
        <f>(0.5*(1-COS(RADIANS(90-$X$3)))*(D1789+E1789)*'PV model'!$B$4)</f>
        <v>0</v>
      </c>
      <c r="U1789" s="3">
        <f t="shared" si="308"/>
        <v>31.752000000000002</v>
      </c>
      <c r="V1789" s="3">
        <f>('PV model'!$B$13*(U1789/1000)*(1-'PV model'!$B$14*((20+C1789)-25))*'PV model'!$B$10)/'PV model'!$B$12</f>
        <v>3.1802777798399999</v>
      </c>
    </row>
    <row r="1790" spans="1:22" x14ac:dyDescent="0.2">
      <c r="A1790" s="10">
        <f t="shared" si="309"/>
        <v>75</v>
      </c>
      <c r="B1790" s="10">
        <f t="shared" si="310"/>
        <v>9</v>
      </c>
      <c r="C1790" s="23">
        <v>5.2</v>
      </c>
      <c r="D1790" s="24">
        <v>167.24505000000002</v>
      </c>
      <c r="E1790" s="24">
        <v>94.374000000000009</v>
      </c>
      <c r="F1790" s="48"/>
      <c r="G1790" s="48"/>
      <c r="H1790" s="1">
        <f t="shared" si="311"/>
        <v>-2.4232293300065444</v>
      </c>
      <c r="I1790" s="1">
        <f t="shared" si="304"/>
        <v>-9.3647159433756855</v>
      </c>
      <c r="J1790" s="4">
        <f>B1790+('PV model'!$B$3/15)+(I1790/60)</f>
        <v>8.5672547342770713</v>
      </c>
      <c r="K1790" s="2">
        <f t="shared" si="305"/>
        <v>51.491178985843931</v>
      </c>
      <c r="L1790" s="2">
        <f>DEGREES(ASIN((((COS(RADIANS('PV model'!$B$2))*COS(RADIANS(H1790))*COS(RADIANS(K1790)))+(SIN(RADIANS('PV model'!$B$2))*SIN(RADIANS(H1790)))))))</f>
        <v>18.512068476540826</v>
      </c>
      <c r="M1790" s="3">
        <f t="shared" si="301"/>
        <v>18.512068476540826</v>
      </c>
      <c r="N1790" s="2">
        <f t="shared" si="306"/>
        <v>55.535144329584796</v>
      </c>
      <c r="O1790" s="2">
        <f>IF('PV model'!$B$2&gt;0, 180-N1790,IF('PV model'!$B$2&lt;0,0-N1790,N1790))</f>
        <v>124.4648556704152</v>
      </c>
      <c r="P1790" s="2">
        <f>ABS(O1790-'PV model'!$B$5)</f>
        <v>80.535144329584796</v>
      </c>
      <c r="Q1790" s="3">
        <f t="shared" si="302"/>
        <v>71.487931523459167</v>
      </c>
      <c r="R1790" s="3">
        <f t="shared" si="307"/>
        <v>167.24505000000011</v>
      </c>
      <c r="S1790" s="3">
        <f t="shared" si="303"/>
        <v>117.02774155297902</v>
      </c>
      <c r="T1790" s="3">
        <f>(0.5*(1-COS(RADIANS(90-$X$3)))*(D1790+E1790)*'PV model'!$B$4)</f>
        <v>0</v>
      </c>
      <c r="U1790" s="3">
        <f t="shared" si="308"/>
        <v>284.27279155297913</v>
      </c>
      <c r="V1790" s="3">
        <f>('PV model'!$B$13*(U1790/1000)*(1-'PV model'!$B$14*((20+C1790)-25))*'PV model'!$B$10)/'PV model'!$B$12</f>
        <v>28.393175517040881</v>
      </c>
    </row>
    <row r="1791" spans="1:22" x14ac:dyDescent="0.2">
      <c r="A1791" s="10">
        <f t="shared" si="309"/>
        <v>75</v>
      </c>
      <c r="B1791" s="10">
        <f t="shared" si="310"/>
        <v>10</v>
      </c>
      <c r="C1791" s="23">
        <v>5.4</v>
      </c>
      <c r="D1791" s="24">
        <v>235.71449999999999</v>
      </c>
      <c r="E1791" s="24">
        <v>145.53</v>
      </c>
      <c r="F1791" s="48"/>
      <c r="G1791" s="48"/>
      <c r="H1791" s="1">
        <f t="shared" si="311"/>
        <v>-2.4232293300065444</v>
      </c>
      <c r="I1791" s="1">
        <f t="shared" si="304"/>
        <v>-9.3647159433756855</v>
      </c>
      <c r="J1791" s="4">
        <f>B1791+('PV model'!$B$3/15)+(I1791/60)</f>
        <v>9.5672547342770713</v>
      </c>
      <c r="K1791" s="2">
        <f t="shared" si="305"/>
        <v>36.491178985843931</v>
      </c>
      <c r="L1791" s="2">
        <f>DEGREES(ASIN((((COS(RADIANS('PV model'!$B$2))*COS(RADIANS(H1791))*COS(RADIANS(K1791)))+(SIN(RADIANS('PV model'!$B$2))*SIN(RADIANS(H1791)))))))</f>
        <v>24.841504333990066</v>
      </c>
      <c r="M1791" s="3">
        <f t="shared" si="301"/>
        <v>24.841504333990066</v>
      </c>
      <c r="N1791" s="2">
        <f t="shared" si="306"/>
        <v>40.900614381029982</v>
      </c>
      <c r="O1791" s="2">
        <f>IF('PV model'!$B$2&gt;0, 180-N1791,IF('PV model'!$B$2&lt;0,0-N1791,N1791))</f>
        <v>139.09938561897002</v>
      </c>
      <c r="P1791" s="2">
        <f>ABS(O1791-'PV model'!$B$5)</f>
        <v>65.900614381029982</v>
      </c>
      <c r="Q1791" s="3">
        <f t="shared" si="302"/>
        <v>65.158495666009927</v>
      </c>
      <c r="R1791" s="3">
        <f t="shared" si="307"/>
        <v>235.71450000000007</v>
      </c>
      <c r="S1791" s="3">
        <f t="shared" si="303"/>
        <v>186.38171897580867</v>
      </c>
      <c r="T1791" s="3">
        <f>(0.5*(1-COS(RADIANS(90-$X$3)))*(D1791+E1791)*'PV model'!$B$4)</f>
        <v>0</v>
      </c>
      <c r="U1791" s="3">
        <f t="shared" si="308"/>
        <v>422.09621897580871</v>
      </c>
      <c r="V1791" s="3">
        <f>('PV model'!$B$13*(U1791/1000)*(1-'PV model'!$B$14*((20+C1791)-25))*'PV model'!$B$10)/'PV model'!$B$12</f>
        <v>42.125229667943721</v>
      </c>
    </row>
    <row r="1792" spans="1:22" x14ac:dyDescent="0.2">
      <c r="A1792" s="10">
        <f t="shared" si="309"/>
        <v>75</v>
      </c>
      <c r="B1792" s="10">
        <f t="shared" si="310"/>
        <v>11</v>
      </c>
      <c r="C1792" s="23">
        <v>5.7</v>
      </c>
      <c r="D1792" s="24">
        <v>658.87815000000001</v>
      </c>
      <c r="E1792" s="24">
        <v>134.06399999999999</v>
      </c>
      <c r="F1792" s="48"/>
      <c r="G1792" s="48"/>
      <c r="H1792" s="1">
        <f t="shared" si="311"/>
        <v>-2.4232293300065444</v>
      </c>
      <c r="I1792" s="1">
        <f t="shared" si="304"/>
        <v>-9.3647159433756855</v>
      </c>
      <c r="J1792" s="4">
        <f>B1792+('PV model'!$B$3/15)+(I1792/60)</f>
        <v>10.567254734277071</v>
      </c>
      <c r="K1792" s="2">
        <f t="shared" si="305"/>
        <v>21.491178985843931</v>
      </c>
      <c r="L1792" s="2">
        <f>DEGREES(ASIN((((COS(RADIANS('PV model'!$B$2))*COS(RADIANS(H1792))*COS(RADIANS(K1792)))+(SIN(RADIANS('PV model'!$B$2))*SIN(RADIANS(H1792)))))))</f>
        <v>29.453058925723141</v>
      </c>
      <c r="M1792" s="3">
        <f t="shared" si="301"/>
        <v>29.453058925723141</v>
      </c>
      <c r="N1792" s="2">
        <f t="shared" si="306"/>
        <v>24.857186426599657</v>
      </c>
      <c r="O1792" s="2">
        <f>IF('PV model'!$B$2&gt;0, 180-N1792,IF('PV model'!$B$2&lt;0,0-N1792,N1792))</f>
        <v>155.14281357340033</v>
      </c>
      <c r="P1792" s="2">
        <f>ABS(O1792-'PV model'!$B$5)</f>
        <v>49.857186426599668</v>
      </c>
      <c r="Q1792" s="3">
        <f t="shared" si="302"/>
        <v>60.546941074276859</v>
      </c>
      <c r="R1792" s="3">
        <f t="shared" si="307"/>
        <v>658.87815000000012</v>
      </c>
      <c r="S1792" s="3">
        <f t="shared" si="303"/>
        <v>181.44465328756669</v>
      </c>
      <c r="T1792" s="3">
        <f>(0.5*(1-COS(RADIANS(90-$X$3)))*(D1792+E1792)*'PV model'!$B$4)</f>
        <v>0</v>
      </c>
      <c r="U1792" s="3">
        <f t="shared" si="308"/>
        <v>840.32280328756679</v>
      </c>
      <c r="V1792" s="3">
        <f>('PV model'!$B$13*(U1792/1000)*(1-'PV model'!$B$14*((20+C1792)-25))*'PV model'!$B$10)/'PV model'!$B$12</f>
        <v>83.76347114785861</v>
      </c>
    </row>
    <row r="1793" spans="1:22" x14ac:dyDescent="0.2">
      <c r="A1793" s="10">
        <f t="shared" si="309"/>
        <v>75</v>
      </c>
      <c r="B1793" s="10">
        <f t="shared" si="310"/>
        <v>12</v>
      </c>
      <c r="C1793" s="23">
        <v>6.9</v>
      </c>
      <c r="D1793" s="24">
        <v>880.00080000000003</v>
      </c>
      <c r="E1793" s="24">
        <v>75.85199999999999</v>
      </c>
      <c r="F1793" s="48"/>
      <c r="G1793" s="48"/>
      <c r="H1793" s="1">
        <f t="shared" si="311"/>
        <v>-2.4232293300065444</v>
      </c>
      <c r="I1793" s="1">
        <f t="shared" si="304"/>
        <v>-9.3647159433756855</v>
      </c>
      <c r="J1793" s="4">
        <f>B1793+('PV model'!$B$3/15)+(I1793/60)</f>
        <v>11.567254734277071</v>
      </c>
      <c r="K1793" s="2">
        <f t="shared" si="305"/>
        <v>6.4911789858439306</v>
      </c>
      <c r="L1793" s="2">
        <f>DEGREES(ASIN((((COS(RADIANS('PV model'!$B$2))*COS(RADIANS(H1793))*COS(RADIANS(K1793)))+(SIN(RADIANS('PV model'!$B$2))*SIN(RADIANS(H1793)))))))</f>
        <v>31.831789358813918</v>
      </c>
      <c r="M1793" s="3">
        <f t="shared" si="301"/>
        <v>31.831789358813918</v>
      </c>
      <c r="N1793" s="2">
        <f t="shared" si="306"/>
        <v>7.6397417025122056</v>
      </c>
      <c r="O1793" s="2">
        <f>IF('PV model'!$B$2&gt;0, 180-N1793,IF('PV model'!$B$2&lt;0,0-N1793,N1793))</f>
        <v>172.3602582974878</v>
      </c>
      <c r="P1793" s="2">
        <f>ABS(O1793-'PV model'!$B$5)</f>
        <v>32.639741702512197</v>
      </c>
      <c r="Q1793" s="3">
        <f t="shared" si="302"/>
        <v>58.168210641186072</v>
      </c>
      <c r="R1793" s="3">
        <f t="shared" si="307"/>
        <v>880.00080000000025</v>
      </c>
      <c r="S1793" s="3">
        <f t="shared" si="303"/>
        <v>104.29377085805275</v>
      </c>
      <c r="T1793" s="3">
        <f>(0.5*(1-COS(RADIANS(90-$X$3)))*(D1793+E1793)*'PV model'!$B$4)</f>
        <v>0</v>
      </c>
      <c r="U1793" s="3">
        <f t="shared" si="308"/>
        <v>984.29457085805302</v>
      </c>
      <c r="V1793" s="3">
        <f>('PV model'!$B$13*(U1793/1000)*(1-'PV model'!$B$14*((20+C1793)-25))*'PV model'!$B$10)/'PV model'!$B$12</f>
        <v>97.642320654668396</v>
      </c>
    </row>
    <row r="1794" spans="1:22" x14ac:dyDescent="0.2">
      <c r="A1794" s="10">
        <f t="shared" si="309"/>
        <v>75</v>
      </c>
      <c r="B1794" s="10">
        <f t="shared" si="310"/>
        <v>13</v>
      </c>
      <c r="C1794" s="23">
        <v>6.6</v>
      </c>
      <c r="D1794" s="24">
        <v>505.10249999999996</v>
      </c>
      <c r="E1794" s="24">
        <v>188.74800000000002</v>
      </c>
      <c r="F1794" s="48"/>
      <c r="G1794" s="48"/>
      <c r="H1794" s="1">
        <f t="shared" si="311"/>
        <v>-2.4232293300065444</v>
      </c>
      <c r="I1794" s="1">
        <f t="shared" si="304"/>
        <v>-9.3647159433756855</v>
      </c>
      <c r="J1794" s="4">
        <f>B1794+('PV model'!$B$3/15)+(I1794/60)</f>
        <v>12.567254734277071</v>
      </c>
      <c r="K1794" s="2">
        <f t="shared" si="305"/>
        <v>-8.5088210141560694</v>
      </c>
      <c r="L1794" s="2">
        <f>DEGREES(ASIN((((COS(RADIANS('PV model'!$B$2))*COS(RADIANS(H1794))*COS(RADIANS(K1794)))+(SIN(RADIANS('PV model'!$B$2))*SIN(RADIANS(H1794)))))))</f>
        <v>31.656549534030955</v>
      </c>
      <c r="M1794" s="3">
        <f t="shared" si="301"/>
        <v>31.656549534030955</v>
      </c>
      <c r="N1794" s="2">
        <f t="shared" si="306"/>
        <v>-10.001258212065</v>
      </c>
      <c r="O1794" s="2">
        <f>IF('PV model'!$B$2&gt;0, 180-N1794,IF('PV model'!$B$2&lt;0,0-N1794,N1794))</f>
        <v>190.00125821206501</v>
      </c>
      <c r="P1794" s="2">
        <f>ABS(O1794-'PV model'!$B$5)</f>
        <v>14.998741787934989</v>
      </c>
      <c r="Q1794" s="3">
        <f t="shared" si="302"/>
        <v>58.343450465969049</v>
      </c>
      <c r="R1794" s="3">
        <f t="shared" si="307"/>
        <v>505.10249999999996</v>
      </c>
      <c r="S1794" s="3">
        <f t="shared" si="303"/>
        <v>254.19710833572594</v>
      </c>
      <c r="T1794" s="3">
        <f>(0.5*(1-COS(RADIANS(90-$X$3)))*(D1794+E1794)*'PV model'!$B$4)</f>
        <v>0</v>
      </c>
      <c r="U1794" s="3">
        <f t="shared" si="308"/>
        <v>759.29960833572591</v>
      </c>
      <c r="V1794" s="3">
        <f>('PV model'!$B$13*(U1794/1000)*(1-'PV model'!$B$14*((20+C1794)-25))*'PV model'!$B$10)/'PV model'!$B$12</f>
        <v>75.413831480604031</v>
      </c>
    </row>
    <row r="1795" spans="1:22" x14ac:dyDescent="0.2">
      <c r="A1795" s="10">
        <f t="shared" si="309"/>
        <v>75</v>
      </c>
      <c r="B1795" s="10">
        <f t="shared" si="310"/>
        <v>14</v>
      </c>
      <c r="C1795" s="23">
        <v>7</v>
      </c>
      <c r="D1795" s="24">
        <v>0</v>
      </c>
      <c r="E1795" s="24">
        <v>131.41800000000001</v>
      </c>
      <c r="F1795" s="48"/>
      <c r="G1795" s="48"/>
      <c r="H1795" s="1">
        <f t="shared" si="311"/>
        <v>-2.4232293300065444</v>
      </c>
      <c r="I1795" s="1">
        <f t="shared" si="304"/>
        <v>-9.3647159433756855</v>
      </c>
      <c r="J1795" s="4">
        <f>B1795+('PV model'!$B$3/15)+(I1795/60)</f>
        <v>13.567254734277071</v>
      </c>
      <c r="K1795" s="2">
        <f t="shared" si="305"/>
        <v>-23.508821014156069</v>
      </c>
      <c r="L1795" s="2">
        <f>DEGREES(ASIN((((COS(RADIANS('PV model'!$B$2))*COS(RADIANS(H1795))*COS(RADIANS(K1795)))+(SIN(RADIANS('PV model'!$B$2))*SIN(RADIANS(H1795)))))))</f>
        <v>28.952519201345826</v>
      </c>
      <c r="M1795" s="3">
        <f t="shared" si="301"/>
        <v>28.952519201345826</v>
      </c>
      <c r="N1795" s="2">
        <f t="shared" si="306"/>
        <v>-27.094271354875641</v>
      </c>
      <c r="O1795" s="2">
        <f>IF('PV model'!$B$2&gt;0, 180-N1795,IF('PV model'!$B$2&lt;0,0-N1795,N1795))</f>
        <v>207.09427135487564</v>
      </c>
      <c r="P1795" s="2">
        <f>ABS(O1795-'PV model'!$B$5)</f>
        <v>2.0942713548756444</v>
      </c>
      <c r="Q1795" s="3">
        <f t="shared" si="302"/>
        <v>61.047480798654178</v>
      </c>
      <c r="R1795" s="3">
        <f t="shared" si="307"/>
        <v>0</v>
      </c>
      <c r="S1795" s="3">
        <f t="shared" si="303"/>
        <v>131.41800000000001</v>
      </c>
      <c r="T1795" s="3">
        <f>(0.5*(1-COS(RADIANS(90-$X$3)))*(D1795+E1795)*'PV model'!$B$4)</f>
        <v>0</v>
      </c>
      <c r="U1795" s="3">
        <f t="shared" si="308"/>
        <v>131.41800000000001</v>
      </c>
      <c r="V1795" s="3">
        <f>('PV model'!$B$13*(U1795/1000)*(1-'PV model'!$B$14*((20+C1795)-25))*'PV model'!$B$10)/'PV model'!$B$12</f>
        <v>13.03145093376</v>
      </c>
    </row>
    <row r="1796" spans="1:22" x14ac:dyDescent="0.2">
      <c r="A1796" s="10">
        <f t="shared" si="309"/>
        <v>75</v>
      </c>
      <c r="B1796" s="10">
        <f t="shared" si="310"/>
        <v>15</v>
      </c>
      <c r="C1796" s="23">
        <v>6.2</v>
      </c>
      <c r="D1796" s="24">
        <v>0</v>
      </c>
      <c r="E1796" s="24">
        <v>113.77800000000001</v>
      </c>
      <c r="F1796" s="48"/>
      <c r="G1796" s="48"/>
      <c r="H1796" s="1">
        <f t="shared" si="311"/>
        <v>-2.4232293300065444</v>
      </c>
      <c r="I1796" s="1">
        <f t="shared" si="304"/>
        <v>-9.3647159433756855</v>
      </c>
      <c r="J1796" s="4">
        <f>B1796+('PV model'!$B$3/15)+(I1796/60)</f>
        <v>14.567254734277071</v>
      </c>
      <c r="K1796" s="2">
        <f t="shared" si="305"/>
        <v>-38.508821014156069</v>
      </c>
      <c r="L1796" s="2">
        <f>DEGREES(ASIN((((COS(RADIANS('PV model'!$B$2))*COS(RADIANS(H1796))*COS(RADIANS(K1796)))+(SIN(RADIANS('PV model'!$B$2))*SIN(RADIANS(H1796)))))))</f>
        <v>24.077933049965203</v>
      </c>
      <c r="M1796" s="3">
        <f t="shared" si="301"/>
        <v>24.077933049965203</v>
      </c>
      <c r="N1796" s="2">
        <f t="shared" si="306"/>
        <v>-42.950227191627889</v>
      </c>
      <c r="O1796" s="2">
        <f>IF('PV model'!$B$2&gt;0, 180-N1796,IF('PV model'!$B$2&lt;0,0-N1796,N1796))</f>
        <v>222.9502271916279</v>
      </c>
      <c r="P1796" s="2">
        <f>ABS(O1796-'PV model'!$B$5)</f>
        <v>17.950227191627903</v>
      </c>
      <c r="Q1796" s="3">
        <f t="shared" si="302"/>
        <v>65.922066950034804</v>
      </c>
      <c r="R1796" s="3">
        <f t="shared" si="307"/>
        <v>0</v>
      </c>
      <c r="S1796" s="3">
        <f t="shared" si="303"/>
        <v>113.77800000000001</v>
      </c>
      <c r="T1796" s="3">
        <f>(0.5*(1-COS(RADIANS(90-$X$3)))*(D1796+E1796)*'PV model'!$B$4)</f>
        <v>0</v>
      </c>
      <c r="U1796" s="3">
        <f t="shared" si="308"/>
        <v>113.77800000000001</v>
      </c>
      <c r="V1796" s="3">
        <f>('PV model'!$B$13*(U1796/1000)*(1-'PV model'!$B$14*((20+C1796)-25))*'PV model'!$B$10)/'PV model'!$B$12</f>
        <v>11.318657285376</v>
      </c>
    </row>
    <row r="1797" spans="1:22" x14ac:dyDescent="0.2">
      <c r="A1797" s="10">
        <f t="shared" si="309"/>
        <v>75</v>
      </c>
      <c r="B1797" s="10">
        <f t="shared" si="310"/>
        <v>16</v>
      </c>
      <c r="C1797" s="23">
        <v>5.7</v>
      </c>
      <c r="D1797" s="24">
        <v>0</v>
      </c>
      <c r="E1797" s="24">
        <v>85.554000000000002</v>
      </c>
      <c r="F1797" s="48"/>
      <c r="G1797" s="48"/>
      <c r="H1797" s="1">
        <f t="shared" si="311"/>
        <v>-2.4232293300065444</v>
      </c>
      <c r="I1797" s="1">
        <f t="shared" si="304"/>
        <v>-9.3647159433756855</v>
      </c>
      <c r="J1797" s="4">
        <f>B1797+('PV model'!$B$3/15)+(I1797/60)</f>
        <v>15.567254734277071</v>
      </c>
      <c r="K1797" s="2">
        <f t="shared" si="305"/>
        <v>-53.508821014156069</v>
      </c>
      <c r="L1797" s="2">
        <f>DEGREES(ASIN((((COS(RADIANS('PV model'!$B$2))*COS(RADIANS(H1797))*COS(RADIANS(K1797)))+(SIN(RADIANS('PV model'!$B$2))*SIN(RADIANS(H1797)))))))</f>
        <v>17.559459485514374</v>
      </c>
      <c r="M1797" s="3">
        <f t="shared" si="301"/>
        <v>17.559459485514374</v>
      </c>
      <c r="N1797" s="2">
        <f t="shared" si="306"/>
        <v>-57.403537349482853</v>
      </c>
      <c r="O1797" s="2">
        <f>IF('PV model'!$B$2&gt;0, 180-N1797,IF('PV model'!$B$2&lt;0,0-N1797,N1797))</f>
        <v>237.40353734948286</v>
      </c>
      <c r="P1797" s="2">
        <f>ABS(O1797-'PV model'!$B$5)</f>
        <v>32.40353734948286</v>
      </c>
      <c r="Q1797" s="3">
        <f t="shared" si="302"/>
        <v>72.440540514485633</v>
      </c>
      <c r="R1797" s="3">
        <f t="shared" si="307"/>
        <v>0</v>
      </c>
      <c r="S1797" s="3">
        <f t="shared" si="303"/>
        <v>85.554000000000002</v>
      </c>
      <c r="T1797" s="3">
        <f>(0.5*(1-COS(RADIANS(90-$X$3)))*(D1797+E1797)*'PV model'!$B$4)</f>
        <v>0</v>
      </c>
      <c r="U1797" s="3">
        <f t="shared" si="308"/>
        <v>85.554000000000002</v>
      </c>
      <c r="V1797" s="3">
        <f>('PV model'!$B$13*(U1797/1000)*(1-'PV model'!$B$14*((20+C1797)-25))*'PV model'!$B$10)/'PV model'!$B$12</f>
        <v>8.5280323020479987</v>
      </c>
    </row>
    <row r="1798" spans="1:22" x14ac:dyDescent="0.2">
      <c r="A1798" s="10">
        <f t="shared" si="309"/>
        <v>75</v>
      </c>
      <c r="B1798" s="10">
        <f t="shared" si="310"/>
        <v>17</v>
      </c>
      <c r="C1798" s="23">
        <v>5.5</v>
      </c>
      <c r="D1798" s="24">
        <v>0</v>
      </c>
      <c r="E1798" s="24">
        <v>52.038000000000004</v>
      </c>
      <c r="F1798" s="48"/>
      <c r="G1798" s="48"/>
      <c r="H1798" s="1">
        <f t="shared" si="311"/>
        <v>-2.4232293300065444</v>
      </c>
      <c r="I1798" s="1">
        <f t="shared" si="304"/>
        <v>-9.3647159433756855</v>
      </c>
      <c r="J1798" s="4">
        <f>B1798+('PV model'!$B$3/15)+(I1798/60)</f>
        <v>16.567254734277071</v>
      </c>
      <c r="K1798" s="2">
        <f t="shared" si="305"/>
        <v>-68.508821014156069</v>
      </c>
      <c r="L1798" s="2">
        <f>DEGREES(ASIN((((COS(RADIANS('PV model'!$B$2))*COS(RADIANS(H1798))*COS(RADIANS(K1798)))+(SIN(RADIANS('PV model'!$B$2))*SIN(RADIANS(H1798)))))))</f>
        <v>9.9318820233480949</v>
      </c>
      <c r="M1798" s="3">
        <f t="shared" ref="M1798:M1861" si="312">IF(L1798&gt;0, L1798, 0)</f>
        <v>9.9318820233480949</v>
      </c>
      <c r="N1798" s="2">
        <f t="shared" si="306"/>
        <v>-70.697402866569035</v>
      </c>
      <c r="O1798" s="2">
        <f>IF('PV model'!$B$2&gt;0, 180-N1798,IF('PV model'!$B$2&lt;0,0-N1798,N1798))</f>
        <v>250.69740286656904</v>
      </c>
      <c r="P1798" s="2">
        <f>ABS(O1798-'PV model'!$B$5)</f>
        <v>45.697402866569035</v>
      </c>
      <c r="Q1798" s="3">
        <f t="shared" ref="Q1798:Q1861" si="313">DEGREES(ACOS((SIN(RADIANS(L1798))*COS(RADIANS(90-$X$3))+COS(RADIANS(L1798))*COS(RADIANS(P1798))*SIN(RADIANS(90-$X$3)))))</f>
        <v>80.068117976651905</v>
      </c>
      <c r="R1798" s="3">
        <f t="shared" si="307"/>
        <v>0</v>
      </c>
      <c r="S1798" s="3">
        <f t="shared" ref="S1798:S1861" si="314">IF($Z$3=TRUE, IF(E1798=0,0,E1798*(0.5*(1+COS(RADIANS(90-$X$3))*(1+(1-(E1798^2/(D1798+E1798)^2))*(SIN(RADIANS(0.5*$X$3))^3)))*(1+(1-(E1798^2/(D1798+E1798)^2))*(COS(RADIANS(Q1798))^2)*(SIN(RADIANS(90-L1798))^3)))), IF(E1798=0,0,E1798*(0.5*(1+COS(RADIANS(90-$X$3))))))</f>
        <v>52.038000000000004</v>
      </c>
      <c r="T1798" s="3">
        <f>(0.5*(1-COS(RADIANS(90-$X$3)))*(D1798+E1798)*'PV model'!$B$4)</f>
        <v>0</v>
      </c>
      <c r="U1798" s="3">
        <f t="shared" si="308"/>
        <v>52.038000000000004</v>
      </c>
      <c r="V1798" s="3">
        <f>('PV model'!$B$13*(U1798/1000)*(1-'PV model'!$B$14*((20+C1798)-25))*'PV model'!$B$10)/'PV model'!$B$12</f>
        <v>5.1913150430399995</v>
      </c>
    </row>
    <row r="1799" spans="1:22" x14ac:dyDescent="0.2">
      <c r="A1799" s="10">
        <f t="shared" si="309"/>
        <v>75</v>
      </c>
      <c r="B1799" s="10">
        <f t="shared" si="310"/>
        <v>18</v>
      </c>
      <c r="C1799" s="23">
        <v>5.5</v>
      </c>
      <c r="D1799" s="24">
        <v>0</v>
      </c>
      <c r="E1799" s="24">
        <v>17.64</v>
      </c>
      <c r="F1799" s="48"/>
      <c r="G1799" s="48"/>
      <c r="H1799" s="1">
        <f t="shared" si="311"/>
        <v>-2.4232293300065444</v>
      </c>
      <c r="I1799" s="1">
        <f t="shared" ref="I1799:I1862" si="315">9.87*SIN(RADIANS(1.978*A1799-160.22))-7.53*COS(RADIANS(0.989*A1799-80.11))-1.5*SIN((RADIANS(0.989*A1799-80.11)))</f>
        <v>-9.3647159433756855</v>
      </c>
      <c r="J1799" s="4">
        <f>B1799+('PV model'!$B$3/15)+(I1799/60)</f>
        <v>17.567254734277071</v>
      </c>
      <c r="K1799" s="2">
        <f t="shared" ref="K1799:K1862" si="316">15*(12-J1799)</f>
        <v>-83.508821014156069</v>
      </c>
      <c r="L1799" s="2">
        <f>DEGREES(ASIN((((COS(RADIANS('PV model'!$B$2))*COS(RADIANS(H1799))*COS(RADIANS(K1799)))+(SIN(RADIANS('PV model'!$B$2))*SIN(RADIANS(H1799)))))))</f>
        <v>1.6692882105255002</v>
      </c>
      <c r="M1799" s="3">
        <f t="shared" si="312"/>
        <v>1.6692882105255002</v>
      </c>
      <c r="N1799" s="2">
        <f t="shared" ref="N1799:N1862" si="317">DEGREES(ASIN((COS(RADIANS(H1799))*SIN(RADIANS(K1799)))/COS(RADIANS(L1799))))</f>
        <v>-83.276267530343063</v>
      </c>
      <c r="O1799" s="2">
        <f>IF('PV model'!$B$2&gt;0, 180-N1799,IF('PV model'!$B$2&lt;0,0-N1799,N1799))</f>
        <v>263.27626753034303</v>
      </c>
      <c r="P1799" s="2">
        <f>ABS(O1799-'PV model'!$B$5)</f>
        <v>58.276267530343034</v>
      </c>
      <c r="Q1799" s="3">
        <f t="shared" si="313"/>
        <v>88.330711789474492</v>
      </c>
      <c r="R1799" s="3">
        <f t="shared" ref="R1799:R1862" si="318">IF(D1799=0,0,D1799*COS(RADIANS(Q1799))/SIN(RADIANS(L1799)))</f>
        <v>0</v>
      </c>
      <c r="S1799" s="3">
        <f t="shared" si="314"/>
        <v>17.64</v>
      </c>
      <c r="T1799" s="3">
        <f>(0.5*(1-COS(RADIANS(90-$X$3)))*(D1799+E1799)*'PV model'!$B$4)</f>
        <v>0</v>
      </c>
      <c r="U1799" s="3">
        <f t="shared" ref="U1799:U1862" si="319">R1799+S1799+T1799</f>
        <v>17.64</v>
      </c>
      <c r="V1799" s="3">
        <f>('PV model'!$B$13*(U1799/1000)*(1-'PV model'!$B$14*((20+C1799)-25))*'PV model'!$B$10)/'PV model'!$B$12</f>
        <v>1.7597678111999999</v>
      </c>
    </row>
    <row r="1800" spans="1:22" x14ac:dyDescent="0.2">
      <c r="A1800" s="10">
        <f t="shared" ref="A1800:A1863" si="320">IF(B1800&gt;1,A1799,A1799+1)</f>
        <v>75</v>
      </c>
      <c r="B1800" s="10">
        <f t="shared" ref="B1800:B1863" si="321">IF(B1799&lt;24,B1799+1,1)</f>
        <v>19</v>
      </c>
      <c r="C1800" s="23">
        <v>5</v>
      </c>
      <c r="D1800" s="24">
        <v>0</v>
      </c>
      <c r="E1800" s="24">
        <v>2.6460000000000004</v>
      </c>
      <c r="F1800" s="48"/>
      <c r="G1800" s="48"/>
      <c r="H1800" s="1">
        <f t="shared" ref="H1800:H1863" si="322">(23.465*SIN(RADIANS(280.1+0.9863*A1800)))</f>
        <v>-2.4232293300065444</v>
      </c>
      <c r="I1800" s="1">
        <f t="shared" si="315"/>
        <v>-9.3647159433756855</v>
      </c>
      <c r="J1800" s="4">
        <f>B1800+('PV model'!$B$3/15)+(I1800/60)</f>
        <v>18.567254734277071</v>
      </c>
      <c r="K1800" s="2">
        <f t="shared" si="316"/>
        <v>-98.508821014156069</v>
      </c>
      <c r="L1800" s="2">
        <f>DEGREES(ASIN((((COS(RADIANS('PV model'!$B$2))*COS(RADIANS(H1800))*COS(RADIANS(K1800)))+(SIN(RADIANS('PV model'!$B$2))*SIN(RADIANS(H1800)))))))</f>
        <v>-6.8099337686643926</v>
      </c>
      <c r="M1800" s="3">
        <f t="shared" si="312"/>
        <v>0</v>
      </c>
      <c r="N1800" s="2">
        <f t="shared" si="317"/>
        <v>-84.342740322085291</v>
      </c>
      <c r="O1800" s="2">
        <f>IF('PV model'!$B$2&gt;0, 180-N1800,IF('PV model'!$B$2&lt;0,0-N1800,N1800))</f>
        <v>264.34274032208532</v>
      </c>
      <c r="P1800" s="2">
        <f>ABS(O1800-'PV model'!$B$5)</f>
        <v>59.342740322085319</v>
      </c>
      <c r="Q1800" s="3">
        <f t="shared" si="313"/>
        <v>96.809933768664393</v>
      </c>
      <c r="R1800" s="3">
        <f t="shared" si="318"/>
        <v>0</v>
      </c>
      <c r="S1800" s="3">
        <f t="shared" si="314"/>
        <v>2.6460000000000004</v>
      </c>
      <c r="T1800" s="3">
        <f>(0.5*(1-COS(RADIANS(90-$X$3)))*(D1800+E1800)*'PV model'!$B$4)</f>
        <v>0</v>
      </c>
      <c r="U1800" s="3">
        <f t="shared" si="319"/>
        <v>2.6460000000000004</v>
      </c>
      <c r="V1800" s="3">
        <f>('PV model'!$B$13*(U1800/1000)*(1-'PV model'!$B$14*((20+C1800)-25))*'PV model'!$B$10)/'PV model'!$B$12</f>
        <v>0.26449416000000003</v>
      </c>
    </row>
    <row r="1801" spans="1:22" x14ac:dyDescent="0.2">
      <c r="A1801" s="10">
        <f t="shared" si="320"/>
        <v>75</v>
      </c>
      <c r="B1801" s="10">
        <f t="shared" si="321"/>
        <v>20</v>
      </c>
      <c r="C1801" s="23">
        <v>2.7</v>
      </c>
      <c r="D1801" s="24">
        <v>0</v>
      </c>
      <c r="E1801" s="24">
        <v>0</v>
      </c>
      <c r="F1801" s="48"/>
      <c r="G1801" s="48"/>
      <c r="H1801" s="1">
        <f t="shared" si="322"/>
        <v>-2.4232293300065444</v>
      </c>
      <c r="I1801" s="1">
        <f t="shared" si="315"/>
        <v>-9.3647159433756855</v>
      </c>
      <c r="J1801" s="4">
        <f>B1801+('PV model'!$B$3/15)+(I1801/60)</f>
        <v>19.567254734277071</v>
      </c>
      <c r="K1801" s="2">
        <f t="shared" si="316"/>
        <v>-113.50882101415607</v>
      </c>
      <c r="L1801" s="2">
        <f>DEGREES(ASIN((((COS(RADIANS('PV model'!$B$2))*COS(RADIANS(H1801))*COS(RADIANS(K1801)))+(SIN(RADIANS('PV model'!$B$2))*SIN(RADIANS(H1801)))))))</f>
        <v>-15.104274740302458</v>
      </c>
      <c r="M1801" s="3">
        <f t="shared" si="312"/>
        <v>0</v>
      </c>
      <c r="N1801" s="2">
        <f t="shared" si="317"/>
        <v>-71.615666352081277</v>
      </c>
      <c r="O1801" s="2">
        <f>IF('PV model'!$B$2&gt;0, 180-N1801,IF('PV model'!$B$2&lt;0,0-N1801,N1801))</f>
        <v>251.61566635208129</v>
      </c>
      <c r="P1801" s="2">
        <f>ABS(O1801-'PV model'!$B$5)</f>
        <v>46.615666352081291</v>
      </c>
      <c r="Q1801" s="3">
        <f t="shared" si="313"/>
        <v>105.10427474030246</v>
      </c>
      <c r="R1801" s="3">
        <f t="shared" si="318"/>
        <v>0</v>
      </c>
      <c r="S1801" s="3">
        <f t="shared" si="314"/>
        <v>0</v>
      </c>
      <c r="T1801" s="3">
        <f>(0.5*(1-COS(RADIANS(90-$X$3)))*(D1801+E1801)*'PV model'!$B$4)</f>
        <v>0</v>
      </c>
      <c r="U1801" s="3">
        <f t="shared" si="319"/>
        <v>0</v>
      </c>
      <c r="V1801" s="3">
        <f>('PV model'!$B$13*(U1801/1000)*(1-'PV model'!$B$14*((20+C1801)-25))*'PV model'!$B$10)/'PV model'!$B$12</f>
        <v>0</v>
      </c>
    </row>
    <row r="1802" spans="1:22" x14ac:dyDescent="0.2">
      <c r="A1802" s="10">
        <f t="shared" si="320"/>
        <v>75</v>
      </c>
      <c r="B1802" s="10">
        <f t="shared" si="321"/>
        <v>21</v>
      </c>
      <c r="C1802" s="23">
        <v>1.1000000000000001</v>
      </c>
      <c r="D1802" s="24">
        <v>0</v>
      </c>
      <c r="E1802" s="24">
        <v>0</v>
      </c>
      <c r="F1802" s="48"/>
      <c r="G1802" s="48"/>
      <c r="H1802" s="1">
        <f t="shared" si="322"/>
        <v>-2.4232293300065444</v>
      </c>
      <c r="I1802" s="1">
        <f t="shared" si="315"/>
        <v>-9.3647159433756855</v>
      </c>
      <c r="J1802" s="4">
        <f>B1802+('PV model'!$B$3/15)+(I1802/60)</f>
        <v>20.567254734277071</v>
      </c>
      <c r="K1802" s="2">
        <f t="shared" si="316"/>
        <v>-128.50882101415607</v>
      </c>
      <c r="L1802" s="2">
        <f>DEGREES(ASIN((((COS(RADIANS('PV model'!$B$2))*COS(RADIANS(H1802))*COS(RADIANS(K1802)))+(SIN(RADIANS('PV model'!$B$2))*SIN(RADIANS(H1802)))))))</f>
        <v>-22.779995611305093</v>
      </c>
      <c r="M1802" s="3">
        <f t="shared" si="312"/>
        <v>0</v>
      </c>
      <c r="N1802" s="2">
        <f t="shared" si="317"/>
        <v>-57.989867047935071</v>
      </c>
      <c r="O1802" s="2">
        <f>IF('PV model'!$B$2&gt;0, 180-N1802,IF('PV model'!$B$2&lt;0,0-N1802,N1802))</f>
        <v>237.98986704793506</v>
      </c>
      <c r="P1802" s="2">
        <f>ABS(O1802-'PV model'!$B$5)</f>
        <v>32.989867047935064</v>
      </c>
      <c r="Q1802" s="3">
        <f t="shared" si="313"/>
        <v>112.7799956113051</v>
      </c>
      <c r="R1802" s="3">
        <f t="shared" si="318"/>
        <v>0</v>
      </c>
      <c r="S1802" s="3">
        <f t="shared" si="314"/>
        <v>0</v>
      </c>
      <c r="T1802" s="3">
        <f>(0.5*(1-COS(RADIANS(90-$X$3)))*(D1802+E1802)*'PV model'!$B$4)</f>
        <v>0</v>
      </c>
      <c r="U1802" s="3">
        <f t="shared" si="319"/>
        <v>0</v>
      </c>
      <c r="V1802" s="3">
        <f>('PV model'!$B$13*(U1802/1000)*(1-'PV model'!$B$14*((20+C1802)-25))*'PV model'!$B$10)/'PV model'!$B$12</f>
        <v>0</v>
      </c>
    </row>
    <row r="1803" spans="1:22" x14ac:dyDescent="0.2">
      <c r="A1803" s="10">
        <f t="shared" si="320"/>
        <v>75</v>
      </c>
      <c r="B1803" s="10">
        <f t="shared" si="321"/>
        <v>22</v>
      </c>
      <c r="C1803" s="23">
        <v>0.4</v>
      </c>
      <c r="D1803" s="24">
        <v>0</v>
      </c>
      <c r="E1803" s="24">
        <v>0</v>
      </c>
      <c r="F1803" s="48"/>
      <c r="G1803" s="48"/>
      <c r="H1803" s="1">
        <f t="shared" si="322"/>
        <v>-2.4232293300065444</v>
      </c>
      <c r="I1803" s="1">
        <f t="shared" si="315"/>
        <v>-9.3647159433756855</v>
      </c>
      <c r="J1803" s="4">
        <f>B1803+('PV model'!$B$3/15)+(I1803/60)</f>
        <v>21.567254734277071</v>
      </c>
      <c r="K1803" s="2">
        <f t="shared" si="316"/>
        <v>-143.50882101415607</v>
      </c>
      <c r="L1803" s="2">
        <f>DEGREES(ASIN((((COS(RADIANS('PV model'!$B$2))*COS(RADIANS(H1803))*COS(RADIANS(K1803)))+(SIN(RADIANS('PV model'!$B$2))*SIN(RADIANS(H1803)))))))</f>
        <v>-29.327361880911536</v>
      </c>
      <c r="M1803" s="3">
        <f t="shared" si="312"/>
        <v>0</v>
      </c>
      <c r="N1803" s="2">
        <f t="shared" si="317"/>
        <v>-42.961989421459968</v>
      </c>
      <c r="O1803" s="2">
        <f>IF('PV model'!$B$2&gt;0, 180-N1803,IF('PV model'!$B$2&lt;0,0-N1803,N1803))</f>
        <v>222.96198942145998</v>
      </c>
      <c r="P1803" s="2">
        <f>ABS(O1803-'PV model'!$B$5)</f>
        <v>17.961989421459975</v>
      </c>
      <c r="Q1803" s="3">
        <f t="shared" si="313"/>
        <v>119.32736188091154</v>
      </c>
      <c r="R1803" s="3">
        <f t="shared" si="318"/>
        <v>0</v>
      </c>
      <c r="S1803" s="3">
        <f t="shared" si="314"/>
        <v>0</v>
      </c>
      <c r="T1803" s="3">
        <f>(0.5*(1-COS(RADIANS(90-$X$3)))*(D1803+E1803)*'PV model'!$B$4)</f>
        <v>0</v>
      </c>
      <c r="U1803" s="3">
        <f t="shared" si="319"/>
        <v>0</v>
      </c>
      <c r="V1803" s="3">
        <f>('PV model'!$B$13*(U1803/1000)*(1-'PV model'!$B$14*((20+C1803)-25))*'PV model'!$B$10)/'PV model'!$B$12</f>
        <v>0</v>
      </c>
    </row>
    <row r="1804" spans="1:22" x14ac:dyDescent="0.2">
      <c r="A1804" s="10">
        <f t="shared" si="320"/>
        <v>75</v>
      </c>
      <c r="B1804" s="10">
        <f t="shared" si="321"/>
        <v>23</v>
      </c>
      <c r="C1804" s="23">
        <v>0</v>
      </c>
      <c r="D1804" s="24">
        <v>0</v>
      </c>
      <c r="E1804" s="24">
        <v>0</v>
      </c>
      <c r="F1804" s="48"/>
      <c r="G1804" s="48"/>
      <c r="H1804" s="1">
        <f t="shared" si="322"/>
        <v>-2.4232293300065444</v>
      </c>
      <c r="I1804" s="1">
        <f t="shared" si="315"/>
        <v>-9.3647159433756855</v>
      </c>
      <c r="J1804" s="4">
        <f>B1804+('PV model'!$B$3/15)+(I1804/60)</f>
        <v>22.567254734277071</v>
      </c>
      <c r="K1804" s="2">
        <f t="shared" si="316"/>
        <v>-158.50882101415607</v>
      </c>
      <c r="L1804" s="2">
        <f>DEGREES(ASIN((((COS(RADIANS('PV model'!$B$2))*COS(RADIANS(H1804))*COS(RADIANS(K1804)))+(SIN(RADIANS('PV model'!$B$2))*SIN(RADIANS(H1804)))))))</f>
        <v>-34.152647210017626</v>
      </c>
      <c r="M1804" s="3">
        <f t="shared" si="312"/>
        <v>0</v>
      </c>
      <c r="N1804" s="2">
        <f t="shared" si="317"/>
        <v>-26.251285422180022</v>
      </c>
      <c r="O1804" s="2">
        <f>IF('PV model'!$B$2&gt;0, 180-N1804,IF('PV model'!$B$2&lt;0,0-N1804,N1804))</f>
        <v>206.25128542218002</v>
      </c>
      <c r="P1804" s="2">
        <f>ABS(O1804-'PV model'!$B$5)</f>
        <v>1.2512854221800183</v>
      </c>
      <c r="Q1804" s="3">
        <f t="shared" si="313"/>
        <v>124.15264721001762</v>
      </c>
      <c r="R1804" s="3">
        <f t="shared" si="318"/>
        <v>0</v>
      </c>
      <c r="S1804" s="3">
        <f t="shared" si="314"/>
        <v>0</v>
      </c>
      <c r="T1804" s="3">
        <f>(0.5*(1-COS(RADIANS(90-$X$3)))*(D1804+E1804)*'PV model'!$B$4)</f>
        <v>0</v>
      </c>
      <c r="U1804" s="3">
        <f t="shared" si="319"/>
        <v>0</v>
      </c>
      <c r="V1804" s="3">
        <f>('PV model'!$B$13*(U1804/1000)*(1-'PV model'!$B$14*((20+C1804)-25))*'PV model'!$B$10)/'PV model'!$B$12</f>
        <v>0</v>
      </c>
    </row>
    <row r="1805" spans="1:22" x14ac:dyDescent="0.2">
      <c r="A1805" s="10">
        <f t="shared" si="320"/>
        <v>75</v>
      </c>
      <c r="B1805" s="10">
        <f t="shared" si="321"/>
        <v>24</v>
      </c>
      <c r="C1805" s="23">
        <v>-0.2</v>
      </c>
      <c r="D1805" s="24">
        <v>0</v>
      </c>
      <c r="E1805" s="24">
        <v>0</v>
      </c>
      <c r="F1805" s="48"/>
      <c r="G1805" s="48"/>
      <c r="H1805" s="1">
        <f t="shared" si="322"/>
        <v>-2.4232293300065444</v>
      </c>
      <c r="I1805" s="1">
        <f t="shared" si="315"/>
        <v>-9.3647159433756855</v>
      </c>
      <c r="J1805" s="4">
        <f>B1805+('PV model'!$B$3/15)+(I1805/60)</f>
        <v>23.567254734277071</v>
      </c>
      <c r="K1805" s="2">
        <f t="shared" si="316"/>
        <v>-173.50882101415607</v>
      </c>
      <c r="L1805" s="2">
        <f>DEGREES(ASIN((((COS(RADIANS('PV model'!$B$2))*COS(RADIANS(H1805))*COS(RADIANS(K1805)))+(SIN(RADIANS('PV model'!$B$2))*SIN(RADIANS(H1805)))))))</f>
        <v>-36.663664505452246</v>
      </c>
      <c r="M1805" s="3">
        <f t="shared" si="312"/>
        <v>0</v>
      </c>
      <c r="N1805" s="2">
        <f t="shared" si="317"/>
        <v>-8.0945600594321689</v>
      </c>
      <c r="O1805" s="2">
        <f>IF('PV model'!$B$2&gt;0, 180-N1805,IF('PV model'!$B$2&lt;0,0-N1805,N1805))</f>
        <v>188.09456005943218</v>
      </c>
      <c r="P1805" s="2">
        <f>ABS(O1805-'PV model'!$B$5)</f>
        <v>16.905439940567817</v>
      </c>
      <c r="Q1805" s="3">
        <f t="shared" si="313"/>
        <v>126.66366450545225</v>
      </c>
      <c r="R1805" s="3">
        <f t="shared" si="318"/>
        <v>0</v>
      </c>
      <c r="S1805" s="3">
        <f t="shared" si="314"/>
        <v>0</v>
      </c>
      <c r="T1805" s="3">
        <f>(0.5*(1-COS(RADIANS(90-$X$3)))*(D1805+E1805)*'PV model'!$B$4)</f>
        <v>0</v>
      </c>
      <c r="U1805" s="3">
        <f t="shared" si="319"/>
        <v>0</v>
      </c>
      <c r="V1805" s="3">
        <f>('PV model'!$B$13*(U1805/1000)*(1-'PV model'!$B$14*((20+C1805)-25))*'PV model'!$B$10)/'PV model'!$B$12</f>
        <v>0</v>
      </c>
    </row>
    <row r="1806" spans="1:22" x14ac:dyDescent="0.2">
      <c r="A1806" s="10">
        <f t="shared" si="320"/>
        <v>76</v>
      </c>
      <c r="B1806" s="10">
        <f t="shared" si="321"/>
        <v>1</v>
      </c>
      <c r="C1806" s="23">
        <v>-0.1</v>
      </c>
      <c r="D1806" s="24">
        <v>0</v>
      </c>
      <c r="E1806" s="24">
        <v>0</v>
      </c>
      <c r="F1806" s="48"/>
      <c r="G1806" s="48"/>
      <c r="H1806" s="1">
        <f t="shared" si="322"/>
        <v>-2.0211190257359557</v>
      </c>
      <c r="I1806" s="1">
        <f t="shared" si="315"/>
        <v>-9.0682186699310456</v>
      </c>
      <c r="J1806" s="4">
        <f>B1806+('PV model'!$B$3/15)+(I1806/60)</f>
        <v>0.57219635550114933</v>
      </c>
      <c r="K1806" s="2">
        <f t="shared" si="316"/>
        <v>171.41705466748277</v>
      </c>
      <c r="L1806" s="2">
        <f>DEGREES(ASIN((((COS(RADIANS('PV model'!$B$2))*COS(RADIANS(H1806))*COS(RADIANS(K1806)))+(SIN(RADIANS('PV model'!$B$2))*SIN(RADIANS(H1806)))))))</f>
        <v>-36.070461296433351</v>
      </c>
      <c r="M1806" s="3">
        <f t="shared" si="312"/>
        <v>0</v>
      </c>
      <c r="N1806" s="2">
        <f t="shared" si="317"/>
        <v>10.633282566087926</v>
      </c>
      <c r="O1806" s="2">
        <f>IF('PV model'!$B$2&gt;0, 180-N1806,IF('PV model'!$B$2&lt;0,0-N1806,N1806))</f>
        <v>169.36671743391207</v>
      </c>
      <c r="P1806" s="2">
        <f>ABS(O1806-'PV model'!$B$5)</f>
        <v>35.633282566087928</v>
      </c>
      <c r="Q1806" s="3">
        <f t="shared" si="313"/>
        <v>126.07046129643335</v>
      </c>
      <c r="R1806" s="3">
        <f t="shared" si="318"/>
        <v>0</v>
      </c>
      <c r="S1806" s="3">
        <f t="shared" si="314"/>
        <v>0</v>
      </c>
      <c r="T1806" s="3">
        <f>(0.5*(1-COS(RADIANS(90-$X$3)))*(D1806+E1806)*'PV model'!$B$4)</f>
        <v>0</v>
      </c>
      <c r="U1806" s="3">
        <f t="shared" si="319"/>
        <v>0</v>
      </c>
      <c r="V1806" s="3">
        <f>('PV model'!$B$13*(U1806/1000)*(1-'PV model'!$B$14*((20+C1806)-25))*'PV model'!$B$10)/'PV model'!$B$12</f>
        <v>0</v>
      </c>
    </row>
    <row r="1807" spans="1:22" x14ac:dyDescent="0.2">
      <c r="A1807" s="10">
        <f t="shared" si="320"/>
        <v>76</v>
      </c>
      <c r="B1807" s="10">
        <f t="shared" si="321"/>
        <v>2</v>
      </c>
      <c r="C1807" s="23">
        <v>-0.5</v>
      </c>
      <c r="D1807" s="24">
        <v>0</v>
      </c>
      <c r="E1807" s="24">
        <v>0</v>
      </c>
      <c r="F1807" s="48"/>
      <c r="G1807" s="48"/>
      <c r="H1807" s="1">
        <f t="shared" si="322"/>
        <v>-2.0211190257359557</v>
      </c>
      <c r="I1807" s="1">
        <f t="shared" si="315"/>
        <v>-9.0682186699310456</v>
      </c>
      <c r="J1807" s="4">
        <f>B1807+('PV model'!$B$3/15)+(I1807/60)</f>
        <v>1.5721963555011493</v>
      </c>
      <c r="K1807" s="2">
        <f t="shared" si="316"/>
        <v>156.41705466748277</v>
      </c>
      <c r="L1807" s="2">
        <f>DEGREES(ASIN((((COS(RADIANS('PV model'!$B$2))*COS(RADIANS(H1807))*COS(RADIANS(K1807)))+(SIN(RADIANS('PV model'!$B$2))*SIN(RADIANS(H1807)))))))</f>
        <v>-33.219178198223673</v>
      </c>
      <c r="M1807" s="3">
        <f t="shared" si="312"/>
        <v>0</v>
      </c>
      <c r="N1807" s="2">
        <f t="shared" si="317"/>
        <v>28.550310545091207</v>
      </c>
      <c r="O1807" s="2">
        <f>IF('PV model'!$B$2&gt;0, 180-N1807,IF('PV model'!$B$2&lt;0,0-N1807,N1807))</f>
        <v>151.44968945490879</v>
      </c>
      <c r="P1807" s="2">
        <f>ABS(O1807-'PV model'!$B$5)</f>
        <v>53.550310545091207</v>
      </c>
      <c r="Q1807" s="3">
        <f t="shared" si="313"/>
        <v>123.21917819822367</v>
      </c>
      <c r="R1807" s="3">
        <f t="shared" si="318"/>
        <v>0</v>
      </c>
      <c r="S1807" s="3">
        <f t="shared" si="314"/>
        <v>0</v>
      </c>
      <c r="T1807" s="3">
        <f>(0.5*(1-COS(RADIANS(90-$X$3)))*(D1807+E1807)*'PV model'!$B$4)</f>
        <v>0</v>
      </c>
      <c r="U1807" s="3">
        <f t="shared" si="319"/>
        <v>0</v>
      </c>
      <c r="V1807" s="3">
        <f>('PV model'!$B$13*(U1807/1000)*(1-'PV model'!$B$14*((20+C1807)-25))*'PV model'!$B$10)/'PV model'!$B$12</f>
        <v>0</v>
      </c>
    </row>
    <row r="1808" spans="1:22" x14ac:dyDescent="0.2">
      <c r="A1808" s="10">
        <f t="shared" si="320"/>
        <v>76</v>
      </c>
      <c r="B1808" s="10">
        <f t="shared" si="321"/>
        <v>3</v>
      </c>
      <c r="C1808" s="23">
        <v>-1</v>
      </c>
      <c r="D1808" s="24">
        <v>0</v>
      </c>
      <c r="E1808" s="24">
        <v>0</v>
      </c>
      <c r="F1808" s="48"/>
      <c r="G1808" s="48"/>
      <c r="H1808" s="1">
        <f t="shared" si="322"/>
        <v>-2.0211190257359557</v>
      </c>
      <c r="I1808" s="1">
        <f t="shared" si="315"/>
        <v>-9.0682186699310456</v>
      </c>
      <c r="J1808" s="4">
        <f>B1808+('PV model'!$B$3/15)+(I1808/60)</f>
        <v>2.5721963555011489</v>
      </c>
      <c r="K1808" s="2">
        <f t="shared" si="316"/>
        <v>141.41705466748277</v>
      </c>
      <c r="L1808" s="2">
        <f>DEGREES(ASIN((((COS(RADIANS('PV model'!$B$2))*COS(RADIANS(H1808))*COS(RADIANS(K1808)))+(SIN(RADIANS('PV model'!$B$2))*SIN(RADIANS(H1808)))))))</f>
        <v>-28.135149919326292</v>
      </c>
      <c r="M1808" s="3">
        <f t="shared" si="312"/>
        <v>0</v>
      </c>
      <c r="N1808" s="2">
        <f t="shared" si="317"/>
        <v>44.972947827256704</v>
      </c>
      <c r="O1808" s="2">
        <f>IF('PV model'!$B$2&gt;0, 180-N1808,IF('PV model'!$B$2&lt;0,0-N1808,N1808))</f>
        <v>135.02705217274331</v>
      </c>
      <c r="P1808" s="2">
        <f>ABS(O1808-'PV model'!$B$5)</f>
        <v>69.972947827256689</v>
      </c>
      <c r="Q1808" s="3">
        <f t="shared" si="313"/>
        <v>118.13514991932628</v>
      </c>
      <c r="R1808" s="3">
        <f t="shared" si="318"/>
        <v>0</v>
      </c>
      <c r="S1808" s="3">
        <f t="shared" si="314"/>
        <v>0</v>
      </c>
      <c r="T1808" s="3">
        <f>(0.5*(1-COS(RADIANS(90-$X$3)))*(D1808+E1808)*'PV model'!$B$4)</f>
        <v>0</v>
      </c>
      <c r="U1808" s="3">
        <f t="shared" si="319"/>
        <v>0</v>
      </c>
      <c r="V1808" s="3">
        <f>('PV model'!$B$13*(U1808/1000)*(1-'PV model'!$B$14*((20+C1808)-25))*'PV model'!$B$10)/'PV model'!$B$12</f>
        <v>0</v>
      </c>
    </row>
    <row r="1809" spans="1:22" x14ac:dyDescent="0.2">
      <c r="A1809" s="10">
        <f t="shared" si="320"/>
        <v>76</v>
      </c>
      <c r="B1809" s="10">
        <f t="shared" si="321"/>
        <v>4</v>
      </c>
      <c r="C1809" s="23">
        <v>-0.8</v>
      </c>
      <c r="D1809" s="24">
        <v>0</v>
      </c>
      <c r="E1809" s="24">
        <v>0</v>
      </c>
      <c r="F1809" s="48"/>
      <c r="G1809" s="48"/>
      <c r="H1809" s="1">
        <f t="shared" si="322"/>
        <v>-2.0211190257359557</v>
      </c>
      <c r="I1809" s="1">
        <f t="shared" si="315"/>
        <v>-9.0682186699310456</v>
      </c>
      <c r="J1809" s="4">
        <f>B1809+('PV model'!$B$3/15)+(I1809/60)</f>
        <v>3.5721963555011489</v>
      </c>
      <c r="K1809" s="2">
        <f t="shared" si="316"/>
        <v>126.41705466748277</v>
      </c>
      <c r="L1809" s="2">
        <f>DEGREES(ASIN((((COS(RADIANS('PV model'!$B$2))*COS(RADIANS(H1809))*COS(RADIANS(K1809)))+(SIN(RADIANS('PV model'!$B$2))*SIN(RADIANS(H1809)))))))</f>
        <v>-21.414219159439853</v>
      </c>
      <c r="M1809" s="3">
        <f t="shared" si="312"/>
        <v>0</v>
      </c>
      <c r="N1809" s="2">
        <f t="shared" si="317"/>
        <v>59.751915863846492</v>
      </c>
      <c r="O1809" s="2">
        <f>IF('PV model'!$B$2&gt;0, 180-N1809,IF('PV model'!$B$2&lt;0,0-N1809,N1809))</f>
        <v>120.24808413615351</v>
      </c>
      <c r="P1809" s="2">
        <f>ABS(O1809-'PV model'!$B$5)</f>
        <v>84.751915863846492</v>
      </c>
      <c r="Q1809" s="3">
        <f t="shared" si="313"/>
        <v>111.41421915943985</v>
      </c>
      <c r="R1809" s="3">
        <f t="shared" si="318"/>
        <v>0</v>
      </c>
      <c r="S1809" s="3">
        <f t="shared" si="314"/>
        <v>0</v>
      </c>
      <c r="T1809" s="3">
        <f>(0.5*(1-COS(RADIANS(90-$X$3)))*(D1809+E1809)*'PV model'!$B$4)</f>
        <v>0</v>
      </c>
      <c r="U1809" s="3">
        <f t="shared" si="319"/>
        <v>0</v>
      </c>
      <c r="V1809" s="3">
        <f>('PV model'!$B$13*(U1809/1000)*(1-'PV model'!$B$14*((20+C1809)-25))*'PV model'!$B$10)/'PV model'!$B$12</f>
        <v>0</v>
      </c>
    </row>
    <row r="1810" spans="1:22" x14ac:dyDescent="0.2">
      <c r="A1810" s="10">
        <f t="shared" si="320"/>
        <v>76</v>
      </c>
      <c r="B1810" s="10">
        <f t="shared" si="321"/>
        <v>5</v>
      </c>
      <c r="C1810" s="23">
        <v>-0.9</v>
      </c>
      <c r="D1810" s="24">
        <v>0</v>
      </c>
      <c r="E1810" s="24">
        <v>0</v>
      </c>
      <c r="F1810" s="48"/>
      <c r="G1810" s="48"/>
      <c r="H1810" s="1">
        <f t="shared" si="322"/>
        <v>-2.0211190257359557</v>
      </c>
      <c r="I1810" s="1">
        <f t="shared" si="315"/>
        <v>-9.0682186699310456</v>
      </c>
      <c r="J1810" s="4">
        <f>B1810+('PV model'!$B$3/15)+(I1810/60)</f>
        <v>4.5721963555011493</v>
      </c>
      <c r="K1810" s="2">
        <f t="shared" si="316"/>
        <v>111.41705466748276</v>
      </c>
      <c r="L1810" s="2">
        <f>DEGREES(ASIN((((COS(RADIANS('PV model'!$B$2))*COS(RADIANS(H1810))*COS(RADIANS(K1810)))+(SIN(RADIANS('PV model'!$B$2))*SIN(RADIANS(H1810)))))))</f>
        <v>-13.636541667560659</v>
      </c>
      <c r="M1810" s="3">
        <f t="shared" si="312"/>
        <v>0</v>
      </c>
      <c r="N1810" s="2">
        <f t="shared" si="317"/>
        <v>73.207050653265838</v>
      </c>
      <c r="O1810" s="2">
        <f>IF('PV model'!$B$2&gt;0, 180-N1810,IF('PV model'!$B$2&lt;0,0-N1810,N1810))</f>
        <v>106.79294934673416</v>
      </c>
      <c r="P1810" s="2">
        <f>ABS(O1810-'PV model'!$B$5)</f>
        <v>98.207050653265838</v>
      </c>
      <c r="Q1810" s="3">
        <f t="shared" si="313"/>
        <v>103.63654166756066</v>
      </c>
      <c r="R1810" s="3">
        <f t="shared" si="318"/>
        <v>0</v>
      </c>
      <c r="S1810" s="3">
        <f t="shared" si="314"/>
        <v>0</v>
      </c>
      <c r="T1810" s="3">
        <f>(0.5*(1-COS(RADIANS(90-$X$3)))*(D1810+E1810)*'PV model'!$B$4)</f>
        <v>0</v>
      </c>
      <c r="U1810" s="3">
        <f t="shared" si="319"/>
        <v>0</v>
      </c>
      <c r="V1810" s="3">
        <f>('PV model'!$B$13*(U1810/1000)*(1-'PV model'!$B$14*((20+C1810)-25))*'PV model'!$B$10)/'PV model'!$B$12</f>
        <v>0</v>
      </c>
    </row>
    <row r="1811" spans="1:22" x14ac:dyDescent="0.2">
      <c r="A1811" s="10">
        <f t="shared" si="320"/>
        <v>76</v>
      </c>
      <c r="B1811" s="10">
        <f t="shared" si="321"/>
        <v>6</v>
      </c>
      <c r="C1811" s="23">
        <v>-1.3</v>
      </c>
      <c r="D1811" s="24">
        <v>0</v>
      </c>
      <c r="E1811" s="24">
        <v>0</v>
      </c>
      <c r="F1811" s="48"/>
      <c r="G1811" s="48"/>
      <c r="H1811" s="1">
        <f t="shared" si="322"/>
        <v>-2.0211190257359557</v>
      </c>
      <c r="I1811" s="1">
        <f t="shared" si="315"/>
        <v>-9.0682186699310456</v>
      </c>
      <c r="J1811" s="4">
        <f>B1811+('PV model'!$B$3/15)+(I1811/60)</f>
        <v>5.5721963555011493</v>
      </c>
      <c r="K1811" s="2">
        <f t="shared" si="316"/>
        <v>96.417054667482759</v>
      </c>
      <c r="L1811" s="2">
        <f>DEGREES(ASIN((((COS(RADIANS('PV model'!$B$2))*COS(RADIANS(H1811))*COS(RADIANS(K1811)))+(SIN(RADIANS('PV model'!$B$2))*SIN(RADIANS(H1811)))))))</f>
        <v>-5.2976663622285312</v>
      </c>
      <c r="M1811" s="3">
        <f t="shared" si="312"/>
        <v>0</v>
      </c>
      <c r="N1811" s="2">
        <f t="shared" si="317"/>
        <v>85.849060970141721</v>
      </c>
      <c r="O1811" s="2">
        <f>IF('PV model'!$B$2&gt;0, 180-N1811,IF('PV model'!$B$2&lt;0,0-N1811,N1811))</f>
        <v>94.150939029858279</v>
      </c>
      <c r="P1811" s="2">
        <f>ABS(O1811-'PV model'!$B$5)</f>
        <v>110.84906097014172</v>
      </c>
      <c r="Q1811" s="3">
        <f t="shared" si="313"/>
        <v>95.29766636222854</v>
      </c>
      <c r="R1811" s="3">
        <f t="shared" si="318"/>
        <v>0</v>
      </c>
      <c r="S1811" s="3">
        <f t="shared" si="314"/>
        <v>0</v>
      </c>
      <c r="T1811" s="3">
        <f>(0.5*(1-COS(RADIANS(90-$X$3)))*(D1811+E1811)*'PV model'!$B$4)</f>
        <v>0</v>
      </c>
      <c r="U1811" s="3">
        <f t="shared" si="319"/>
        <v>0</v>
      </c>
      <c r="V1811" s="3">
        <f>('PV model'!$B$13*(U1811/1000)*(1-'PV model'!$B$14*((20+C1811)-25))*'PV model'!$B$10)/'PV model'!$B$12</f>
        <v>0</v>
      </c>
    </row>
    <row r="1812" spans="1:22" x14ac:dyDescent="0.2">
      <c r="A1812" s="10">
        <f t="shared" si="320"/>
        <v>76</v>
      </c>
      <c r="B1812" s="10">
        <f t="shared" si="321"/>
        <v>7</v>
      </c>
      <c r="C1812" s="23">
        <v>-1.1000000000000001</v>
      </c>
      <c r="D1812" s="24">
        <v>0</v>
      </c>
      <c r="E1812" s="24">
        <v>3.528</v>
      </c>
      <c r="F1812" s="48"/>
      <c r="G1812" s="48"/>
      <c r="H1812" s="1">
        <f t="shared" si="322"/>
        <v>-2.0211190257359557</v>
      </c>
      <c r="I1812" s="1">
        <f t="shared" si="315"/>
        <v>-9.0682186699310456</v>
      </c>
      <c r="J1812" s="4">
        <f>B1812+('PV model'!$B$3/15)+(I1812/60)</f>
        <v>6.5721963555011493</v>
      </c>
      <c r="K1812" s="2">
        <f t="shared" si="316"/>
        <v>81.417054667482759</v>
      </c>
      <c r="L1812" s="2">
        <f>DEGREES(ASIN((((COS(RADIANS('PV model'!$B$2))*COS(RADIANS(H1812))*COS(RADIANS(K1812)))+(SIN(RADIANS('PV model'!$B$2))*SIN(RADIANS(H1812)))))))</f>
        <v>3.1765745787359232</v>
      </c>
      <c r="M1812" s="3">
        <f t="shared" si="312"/>
        <v>3.1765745787359232</v>
      </c>
      <c r="N1812" s="2">
        <f t="shared" si="317"/>
        <v>81.771991882254682</v>
      </c>
      <c r="O1812" s="2">
        <f>IF('PV model'!$B$2&gt;0, 180-N1812,IF('PV model'!$B$2&lt;0,0-N1812,N1812))</f>
        <v>98.228008117745318</v>
      </c>
      <c r="P1812" s="2">
        <f>ABS(O1812-'PV model'!$B$5)</f>
        <v>106.77199188225468</v>
      </c>
      <c r="Q1812" s="3">
        <f t="shared" si="313"/>
        <v>86.823425421264076</v>
      </c>
      <c r="R1812" s="3">
        <f t="shared" si="318"/>
        <v>0</v>
      </c>
      <c r="S1812" s="3">
        <f t="shared" si="314"/>
        <v>3.528</v>
      </c>
      <c r="T1812" s="3">
        <f>(0.5*(1-COS(RADIANS(90-$X$3)))*(D1812+E1812)*'PV model'!$B$4)</f>
        <v>0</v>
      </c>
      <c r="U1812" s="3">
        <f t="shared" si="319"/>
        <v>3.528</v>
      </c>
      <c r="V1812" s="3">
        <f>('PV model'!$B$13*(U1812/1000)*(1-'PV model'!$B$14*((20+C1812)-25))*'PV model'!$B$10)/'PV model'!$B$12</f>
        <v>0.36126375667199995</v>
      </c>
    </row>
    <row r="1813" spans="1:22" x14ac:dyDescent="0.2">
      <c r="A1813" s="10">
        <f t="shared" si="320"/>
        <v>76</v>
      </c>
      <c r="B1813" s="10">
        <f t="shared" si="321"/>
        <v>8</v>
      </c>
      <c r="C1813" s="23">
        <v>-0.8</v>
      </c>
      <c r="D1813" s="24">
        <v>206.5308</v>
      </c>
      <c r="E1813" s="24">
        <v>39.69</v>
      </c>
      <c r="F1813" s="48"/>
      <c r="G1813" s="48"/>
      <c r="H1813" s="1">
        <f t="shared" si="322"/>
        <v>-2.0211190257359557</v>
      </c>
      <c r="I1813" s="1">
        <f t="shared" si="315"/>
        <v>-9.0682186699310456</v>
      </c>
      <c r="J1813" s="4">
        <f>B1813+('PV model'!$B$3/15)+(I1813/60)</f>
        <v>7.5721963555011493</v>
      </c>
      <c r="K1813" s="2">
        <f t="shared" si="316"/>
        <v>66.417054667482759</v>
      </c>
      <c r="L1813" s="2">
        <f>DEGREES(ASIN((((COS(RADIANS('PV model'!$B$2))*COS(RADIANS(H1813))*COS(RADIANS(K1813)))+(SIN(RADIANS('PV model'!$B$2))*SIN(RADIANS(H1813)))))))</f>
        <v>11.384932169777628</v>
      </c>
      <c r="M1813" s="3">
        <f t="shared" si="312"/>
        <v>11.384932169777628</v>
      </c>
      <c r="N1813" s="2">
        <f t="shared" si="317"/>
        <v>69.114661998527566</v>
      </c>
      <c r="O1813" s="2">
        <f>IF('PV model'!$B$2&gt;0, 180-N1813,IF('PV model'!$B$2&lt;0,0-N1813,N1813))</f>
        <v>110.88533800147243</v>
      </c>
      <c r="P1813" s="2">
        <f>ABS(O1813-'PV model'!$B$5)</f>
        <v>94.114661998527566</v>
      </c>
      <c r="Q1813" s="3">
        <f t="shared" si="313"/>
        <v>78.615067830222372</v>
      </c>
      <c r="R1813" s="3">
        <f t="shared" si="318"/>
        <v>206.53080000000011</v>
      </c>
      <c r="S1813" s="3">
        <f t="shared" si="314"/>
        <v>48.187529086446204</v>
      </c>
      <c r="T1813" s="3">
        <f>(0.5*(1-COS(RADIANS(90-$X$3)))*(D1813+E1813)*'PV model'!$B$4)</f>
        <v>0</v>
      </c>
      <c r="U1813" s="3">
        <f t="shared" si="319"/>
        <v>254.71832908644632</v>
      </c>
      <c r="V1813" s="3">
        <f>('PV model'!$B$13*(U1813/1000)*(1-'PV model'!$B$14*((20+C1813)-25))*'PV model'!$B$10)/'PV model'!$B$12</f>
        <v>26.05235432035234</v>
      </c>
    </row>
    <row r="1814" spans="1:22" x14ac:dyDescent="0.2">
      <c r="A1814" s="10">
        <f t="shared" si="320"/>
        <v>76</v>
      </c>
      <c r="B1814" s="10">
        <f t="shared" si="321"/>
        <v>9</v>
      </c>
      <c r="C1814" s="23">
        <v>2.4</v>
      </c>
      <c r="D1814" s="24">
        <v>468.06164999999999</v>
      </c>
      <c r="E1814" s="24">
        <v>79.38</v>
      </c>
      <c r="F1814" s="48"/>
      <c r="G1814" s="48"/>
      <c r="H1814" s="1">
        <f t="shared" si="322"/>
        <v>-2.0211190257359557</v>
      </c>
      <c r="I1814" s="1">
        <f t="shared" si="315"/>
        <v>-9.0682186699310456</v>
      </c>
      <c r="J1814" s="4">
        <f>B1814+('PV model'!$B$3/15)+(I1814/60)</f>
        <v>8.5721963555011484</v>
      </c>
      <c r="K1814" s="2">
        <f t="shared" si="316"/>
        <v>51.417054667482773</v>
      </c>
      <c r="L1814" s="2">
        <f>DEGREES(ASIN((((COS(RADIANS('PV model'!$B$2))*COS(RADIANS(H1814))*COS(RADIANS(K1814)))+(SIN(RADIANS('PV model'!$B$2))*SIN(RADIANS(H1814)))))))</f>
        <v>18.902130315785939</v>
      </c>
      <c r="M1814" s="3">
        <f t="shared" si="312"/>
        <v>18.902130315785939</v>
      </c>
      <c r="N1814" s="2">
        <f t="shared" si="317"/>
        <v>55.664582081797185</v>
      </c>
      <c r="O1814" s="2">
        <f>IF('PV model'!$B$2&gt;0, 180-N1814,IF('PV model'!$B$2&lt;0,0-N1814,N1814))</f>
        <v>124.33541791820281</v>
      </c>
      <c r="P1814" s="2">
        <f>ABS(O1814-'PV model'!$B$5)</f>
        <v>80.664582081797192</v>
      </c>
      <c r="Q1814" s="3">
        <f t="shared" si="313"/>
        <v>71.097869684214047</v>
      </c>
      <c r="R1814" s="3">
        <f t="shared" si="318"/>
        <v>468.06165000000021</v>
      </c>
      <c r="S1814" s="3">
        <f t="shared" si="314"/>
        <v>101.21851754109815</v>
      </c>
      <c r="T1814" s="3">
        <f>(0.5*(1-COS(RADIANS(90-$X$3)))*(D1814+E1814)*'PV model'!$B$4)</f>
        <v>0</v>
      </c>
      <c r="U1814" s="3">
        <f t="shared" si="319"/>
        <v>569.28016754109831</v>
      </c>
      <c r="V1814" s="3">
        <f>('PV model'!$B$13*(U1814/1000)*(1-'PV model'!$B$14*((20+C1814)-25))*'PV model'!$B$10)/'PV model'!$B$12</f>
        <v>57.497060101101226</v>
      </c>
    </row>
    <row r="1815" spans="1:22" x14ac:dyDescent="0.2">
      <c r="A1815" s="10">
        <f t="shared" si="320"/>
        <v>76</v>
      </c>
      <c r="B1815" s="10">
        <f t="shared" si="321"/>
        <v>10</v>
      </c>
      <c r="C1815" s="23">
        <v>4.7</v>
      </c>
      <c r="D1815" s="24">
        <v>672.34755000000007</v>
      </c>
      <c r="E1815" s="24">
        <v>91.727999999999994</v>
      </c>
      <c r="F1815" s="48"/>
      <c r="G1815" s="48"/>
      <c r="H1815" s="1">
        <f t="shared" si="322"/>
        <v>-2.0211190257359557</v>
      </c>
      <c r="I1815" s="1">
        <f t="shared" si="315"/>
        <v>-9.0682186699310456</v>
      </c>
      <c r="J1815" s="4">
        <f>B1815+('PV model'!$B$3/15)+(I1815/60)</f>
        <v>9.5721963555011484</v>
      </c>
      <c r="K1815" s="2">
        <f t="shared" si="316"/>
        <v>36.417054667482773</v>
      </c>
      <c r="L1815" s="2">
        <f>DEGREES(ASIN((((COS(RADIANS('PV model'!$B$2))*COS(RADIANS(H1815))*COS(RADIANS(K1815)))+(SIN(RADIANS('PV model'!$B$2))*SIN(RADIANS(H1815)))))))</f>
        <v>25.24235616960879</v>
      </c>
      <c r="M1815" s="3">
        <f t="shared" si="312"/>
        <v>25.24235616960879</v>
      </c>
      <c r="N1815" s="2">
        <f t="shared" si="317"/>
        <v>40.989579201728965</v>
      </c>
      <c r="O1815" s="2">
        <f>IF('PV model'!$B$2&gt;0, 180-N1815,IF('PV model'!$B$2&lt;0,0-N1815,N1815))</f>
        <v>139.01042079827104</v>
      </c>
      <c r="P1815" s="2">
        <f>ABS(O1815-'PV model'!$B$5)</f>
        <v>65.989579201728958</v>
      </c>
      <c r="Q1815" s="3">
        <f t="shared" si="313"/>
        <v>64.757643830391217</v>
      </c>
      <c r="R1815" s="3">
        <f t="shared" si="318"/>
        <v>672.34754999999973</v>
      </c>
      <c r="S1815" s="3">
        <f t="shared" si="314"/>
        <v>121.99615798650825</v>
      </c>
      <c r="T1815" s="3">
        <f>(0.5*(1-COS(RADIANS(90-$X$3)))*(D1815+E1815)*'PV model'!$B$4)</f>
        <v>0</v>
      </c>
      <c r="U1815" s="3">
        <f t="shared" si="319"/>
        <v>794.34370798650798</v>
      </c>
      <c r="V1815" s="3">
        <f>('PV model'!$B$13*(U1815/1000)*(1-'PV model'!$B$14*((20+C1815)-25))*'PV model'!$B$10)/'PV model'!$B$12</f>
        <v>79.497880166791745</v>
      </c>
    </row>
    <row r="1816" spans="1:22" x14ac:dyDescent="0.2">
      <c r="A1816" s="10">
        <f t="shared" si="320"/>
        <v>76</v>
      </c>
      <c r="B1816" s="10">
        <f t="shared" si="321"/>
        <v>11</v>
      </c>
      <c r="C1816" s="23">
        <v>5.6</v>
      </c>
      <c r="D1816" s="24">
        <v>276.12270000000001</v>
      </c>
      <c r="E1816" s="24">
        <v>187.86599999999999</v>
      </c>
      <c r="F1816" s="48"/>
      <c r="G1816" s="48"/>
      <c r="H1816" s="1">
        <f t="shared" si="322"/>
        <v>-2.0211190257359557</v>
      </c>
      <c r="I1816" s="1">
        <f t="shared" si="315"/>
        <v>-9.0682186699310456</v>
      </c>
      <c r="J1816" s="4">
        <f>B1816+('PV model'!$B$3/15)+(I1816/60)</f>
        <v>10.572196355501148</v>
      </c>
      <c r="K1816" s="2">
        <f t="shared" si="316"/>
        <v>21.417054667482773</v>
      </c>
      <c r="L1816" s="2">
        <f>DEGREES(ASIN((((COS(RADIANS('PV model'!$B$2))*COS(RADIANS(H1816))*COS(RADIANS(K1816)))+(SIN(RADIANS('PV model'!$B$2))*SIN(RADIANS(H1816)))))))</f>
        <v>29.861233202940554</v>
      </c>
      <c r="M1816" s="3">
        <f t="shared" si="312"/>
        <v>29.861233202940554</v>
      </c>
      <c r="N1816" s="2">
        <f t="shared" si="317"/>
        <v>24.884722502503021</v>
      </c>
      <c r="O1816" s="2">
        <f>IF('PV model'!$B$2&gt;0, 180-N1816,IF('PV model'!$B$2&lt;0,0-N1816,N1816))</f>
        <v>155.11527749749698</v>
      </c>
      <c r="P1816" s="2">
        <f>ABS(O1816-'PV model'!$B$5)</f>
        <v>49.884722502503024</v>
      </c>
      <c r="Q1816" s="3">
        <f t="shared" si="313"/>
        <v>60.138766797059453</v>
      </c>
      <c r="R1816" s="3">
        <f t="shared" si="318"/>
        <v>276.12270000000001</v>
      </c>
      <c r="S1816" s="3">
        <f t="shared" si="314"/>
        <v>244.78235862518426</v>
      </c>
      <c r="T1816" s="3">
        <f>(0.5*(1-COS(RADIANS(90-$X$3)))*(D1816+E1816)*'PV model'!$B$4)</f>
        <v>0</v>
      </c>
      <c r="U1816" s="3">
        <f t="shared" si="319"/>
        <v>520.90505862518421</v>
      </c>
      <c r="V1816" s="3">
        <f>('PV model'!$B$13*(U1816/1000)*(1-'PV model'!$B$14*((20+C1816)-25))*'PV model'!$B$10)/'PV model'!$B$12</f>
        <v>51.944702452988999</v>
      </c>
    </row>
    <row r="1817" spans="1:22" x14ac:dyDescent="0.2">
      <c r="A1817" s="10">
        <f t="shared" si="320"/>
        <v>76</v>
      </c>
      <c r="B1817" s="10">
        <f t="shared" si="321"/>
        <v>12</v>
      </c>
      <c r="C1817" s="23">
        <v>6.5</v>
      </c>
      <c r="D1817" s="24">
        <v>279.49005</v>
      </c>
      <c r="E1817" s="24">
        <v>220.5</v>
      </c>
      <c r="F1817" s="48"/>
      <c r="G1817" s="48"/>
      <c r="H1817" s="1">
        <f t="shared" si="322"/>
        <v>-2.0211190257359557</v>
      </c>
      <c r="I1817" s="1">
        <f t="shared" si="315"/>
        <v>-9.0682186699310456</v>
      </c>
      <c r="J1817" s="4">
        <f>B1817+('PV model'!$B$3/15)+(I1817/60)</f>
        <v>11.572196355501148</v>
      </c>
      <c r="K1817" s="2">
        <f t="shared" si="316"/>
        <v>6.4170546674827733</v>
      </c>
      <c r="L1817" s="2">
        <f>DEGREES(ASIN((((COS(RADIANS('PV model'!$B$2))*COS(RADIANS(H1817))*COS(RADIANS(K1817)))+(SIN(RADIANS('PV model'!$B$2))*SIN(RADIANS(H1817)))))))</f>
        <v>32.238326858302564</v>
      </c>
      <c r="M1817" s="3">
        <f t="shared" si="312"/>
        <v>32.238326858302564</v>
      </c>
      <c r="N1817" s="2">
        <f t="shared" si="317"/>
        <v>7.5882402685434727</v>
      </c>
      <c r="O1817" s="2">
        <f>IF('PV model'!$B$2&gt;0, 180-N1817,IF('PV model'!$B$2&lt;0,0-N1817,N1817))</f>
        <v>172.41175973145653</v>
      </c>
      <c r="P1817" s="2">
        <f>ABS(O1817-'PV model'!$B$5)</f>
        <v>32.588240268543473</v>
      </c>
      <c r="Q1817" s="3">
        <f t="shared" si="313"/>
        <v>57.761673141697436</v>
      </c>
      <c r="R1817" s="3">
        <f t="shared" si="318"/>
        <v>279.49005000000005</v>
      </c>
      <c r="S1817" s="3">
        <f t="shared" si="314"/>
        <v>286.8388673623254</v>
      </c>
      <c r="T1817" s="3">
        <f>(0.5*(1-COS(RADIANS(90-$X$3)))*(D1817+E1817)*'PV model'!$B$4)</f>
        <v>0</v>
      </c>
      <c r="U1817" s="3">
        <f t="shared" si="319"/>
        <v>566.32891736232546</v>
      </c>
      <c r="V1817" s="3">
        <f>('PV model'!$B$13*(U1817/1000)*(1-'PV model'!$B$14*((20+C1817)-25))*'PV model'!$B$10)/'PV model'!$B$12</f>
        <v>56.270577148060823</v>
      </c>
    </row>
    <row r="1818" spans="1:22" x14ac:dyDescent="0.2">
      <c r="A1818" s="10">
        <f t="shared" si="320"/>
        <v>76</v>
      </c>
      <c r="B1818" s="10">
        <f t="shared" si="321"/>
        <v>13</v>
      </c>
      <c r="C1818" s="23">
        <v>6.5</v>
      </c>
      <c r="D1818" s="24">
        <v>92.040900000000008</v>
      </c>
      <c r="E1818" s="24">
        <v>225.792</v>
      </c>
      <c r="F1818" s="48"/>
      <c r="G1818" s="48"/>
      <c r="H1818" s="1">
        <f t="shared" si="322"/>
        <v>-2.0211190257359557</v>
      </c>
      <c r="I1818" s="1">
        <f t="shared" si="315"/>
        <v>-9.0682186699310456</v>
      </c>
      <c r="J1818" s="4">
        <f>B1818+('PV model'!$B$3/15)+(I1818/60)</f>
        <v>12.572196355501148</v>
      </c>
      <c r="K1818" s="2">
        <f t="shared" si="316"/>
        <v>-8.5829453325172267</v>
      </c>
      <c r="L1818" s="2">
        <f>DEGREES(ASIN((((COS(RADIANS('PV model'!$B$2))*COS(RADIANS(H1818))*COS(RADIANS(K1818)))+(SIN(RADIANS('PV model'!$B$2))*SIN(RADIANS(H1818)))))))</f>
        <v>32.0493411410677</v>
      </c>
      <c r="M1818" s="3">
        <f t="shared" si="312"/>
        <v>32.0493411410677</v>
      </c>
      <c r="N1818" s="2">
        <f t="shared" si="317"/>
        <v>-10.134940428610955</v>
      </c>
      <c r="O1818" s="2">
        <f>IF('PV model'!$B$2&gt;0, 180-N1818,IF('PV model'!$B$2&lt;0,0-N1818,N1818))</f>
        <v>190.13494042861095</v>
      </c>
      <c r="P1818" s="2">
        <f>ABS(O1818-'PV model'!$B$5)</f>
        <v>14.865059571389054</v>
      </c>
      <c r="Q1818" s="3">
        <f t="shared" si="313"/>
        <v>57.950658858932293</v>
      </c>
      <c r="R1818" s="3">
        <f t="shared" si="318"/>
        <v>92.040900000000036</v>
      </c>
      <c r="S1818" s="3">
        <f t="shared" si="314"/>
        <v>266.41786984954086</v>
      </c>
      <c r="T1818" s="3">
        <f>(0.5*(1-COS(RADIANS(90-$X$3)))*(D1818+E1818)*'PV model'!$B$4)</f>
        <v>0</v>
      </c>
      <c r="U1818" s="3">
        <f t="shared" si="319"/>
        <v>358.45876984954089</v>
      </c>
      <c r="V1818" s="3">
        <f>('PV model'!$B$13*(U1818/1000)*(1-'PV model'!$B$14*((20+C1818)-25))*'PV model'!$B$10)/'PV model'!$B$12</f>
        <v>35.61654940235514</v>
      </c>
    </row>
    <row r="1819" spans="1:22" x14ac:dyDescent="0.2">
      <c r="A1819" s="10">
        <f t="shared" si="320"/>
        <v>76</v>
      </c>
      <c r="B1819" s="10">
        <f t="shared" si="321"/>
        <v>14</v>
      </c>
      <c r="C1819" s="23">
        <v>7</v>
      </c>
      <c r="D1819" s="24">
        <v>97.653150000000011</v>
      </c>
      <c r="E1819" s="24">
        <v>212.56200000000001</v>
      </c>
      <c r="F1819" s="48"/>
      <c r="G1819" s="48"/>
      <c r="H1819" s="1">
        <f t="shared" si="322"/>
        <v>-2.0211190257359557</v>
      </c>
      <c r="I1819" s="1">
        <f t="shared" si="315"/>
        <v>-9.0682186699310456</v>
      </c>
      <c r="J1819" s="4">
        <f>B1819+('PV model'!$B$3/15)+(I1819/60)</f>
        <v>13.572196355501148</v>
      </c>
      <c r="K1819" s="2">
        <f t="shared" si="316"/>
        <v>-23.582945332517227</v>
      </c>
      <c r="L1819" s="2">
        <f>DEGREES(ASIN((((COS(RADIANS('PV model'!$B$2))*COS(RADIANS(H1819))*COS(RADIANS(K1819)))+(SIN(RADIANS('PV model'!$B$2))*SIN(RADIANS(H1819)))))))</f>
        <v>29.321715197657806</v>
      </c>
      <c r="M1819" s="3">
        <f t="shared" si="312"/>
        <v>29.321715197657806</v>
      </c>
      <c r="N1819" s="2">
        <f t="shared" si="317"/>
        <v>-27.295435425649803</v>
      </c>
      <c r="O1819" s="2">
        <f>IF('PV model'!$B$2&gt;0, 180-N1819,IF('PV model'!$B$2&lt;0,0-N1819,N1819))</f>
        <v>207.2954354256498</v>
      </c>
      <c r="P1819" s="2">
        <f>ABS(O1819-'PV model'!$B$5)</f>
        <v>2.2954354256497993</v>
      </c>
      <c r="Q1819" s="3">
        <f t="shared" si="313"/>
        <v>60.678284802342198</v>
      </c>
      <c r="R1819" s="3">
        <f t="shared" si="318"/>
        <v>97.653150000000025</v>
      </c>
      <c r="S1819" s="3">
        <f t="shared" si="314"/>
        <v>252.09994696909908</v>
      </c>
      <c r="T1819" s="3">
        <f>(0.5*(1-COS(RADIANS(90-$X$3)))*(D1819+E1819)*'PV model'!$B$4)</f>
        <v>0</v>
      </c>
      <c r="U1819" s="3">
        <f t="shared" si="319"/>
        <v>349.75309696909909</v>
      </c>
      <c r="V1819" s="3">
        <f>('PV model'!$B$13*(U1819/1000)*(1-'PV model'!$B$14*((20+C1819)-25))*'PV model'!$B$10)/'PV model'!$B$12</f>
        <v>34.681629016446891</v>
      </c>
    </row>
    <row r="1820" spans="1:22" x14ac:dyDescent="0.2">
      <c r="A1820" s="10">
        <f t="shared" si="320"/>
        <v>76</v>
      </c>
      <c r="B1820" s="10">
        <f t="shared" si="321"/>
        <v>15</v>
      </c>
      <c r="C1820" s="23">
        <v>6.7</v>
      </c>
      <c r="D1820" s="24">
        <v>95.408249999999995</v>
      </c>
      <c r="E1820" s="24">
        <v>185.22</v>
      </c>
      <c r="F1820" s="48"/>
      <c r="G1820" s="48"/>
      <c r="H1820" s="1">
        <f t="shared" si="322"/>
        <v>-2.0211190257359557</v>
      </c>
      <c r="I1820" s="1">
        <f t="shared" si="315"/>
        <v>-9.0682186699310456</v>
      </c>
      <c r="J1820" s="4">
        <f>B1820+('PV model'!$B$3/15)+(I1820/60)</f>
        <v>14.572196355501148</v>
      </c>
      <c r="K1820" s="2">
        <f t="shared" si="316"/>
        <v>-38.582945332517227</v>
      </c>
      <c r="L1820" s="2">
        <f>DEGREES(ASIN((((COS(RADIANS('PV model'!$B$2))*COS(RADIANS(H1820))*COS(RADIANS(K1820)))+(SIN(RADIANS('PV model'!$B$2))*SIN(RADIANS(H1820)))))))</f>
        <v>24.420020364645069</v>
      </c>
      <c r="M1820" s="3">
        <f t="shared" si="312"/>
        <v>24.420020364645069</v>
      </c>
      <c r="N1820" s="2">
        <f t="shared" si="317"/>
        <v>-43.195852792168019</v>
      </c>
      <c r="O1820" s="2">
        <f>IF('PV model'!$B$2&gt;0, 180-N1820,IF('PV model'!$B$2&lt;0,0-N1820,N1820))</f>
        <v>223.19585279216801</v>
      </c>
      <c r="P1820" s="2">
        <f>ABS(O1820-'PV model'!$B$5)</f>
        <v>18.195852792168012</v>
      </c>
      <c r="Q1820" s="3">
        <f t="shared" si="313"/>
        <v>65.579979635354931</v>
      </c>
      <c r="R1820" s="3">
        <f t="shared" si="318"/>
        <v>95.40825000000001</v>
      </c>
      <c r="S1820" s="3">
        <f t="shared" si="314"/>
        <v>218.53250370003926</v>
      </c>
      <c r="T1820" s="3">
        <f>(0.5*(1-COS(RADIANS(90-$X$3)))*(D1820+E1820)*'PV model'!$B$4)</f>
        <v>0</v>
      </c>
      <c r="U1820" s="3">
        <f t="shared" si="319"/>
        <v>313.94075370003929</v>
      </c>
      <c r="V1820" s="3">
        <f>('PV model'!$B$13*(U1820/1000)*(1-'PV model'!$B$14*((20+C1820)-25))*'PV model'!$B$10)/'PV model'!$B$12</f>
        <v>31.168123419224909</v>
      </c>
    </row>
    <row r="1821" spans="1:22" x14ac:dyDescent="0.2">
      <c r="A1821" s="10">
        <f t="shared" si="320"/>
        <v>76</v>
      </c>
      <c r="B1821" s="10">
        <f t="shared" si="321"/>
        <v>16</v>
      </c>
      <c r="C1821" s="23">
        <v>6.6</v>
      </c>
      <c r="D1821" s="24">
        <v>102.14295</v>
      </c>
      <c r="E1821" s="24">
        <v>165.816</v>
      </c>
      <c r="F1821" s="48"/>
      <c r="G1821" s="48"/>
      <c r="H1821" s="1">
        <f t="shared" si="322"/>
        <v>-2.0211190257359557</v>
      </c>
      <c r="I1821" s="1">
        <f t="shared" si="315"/>
        <v>-9.0682186699310456</v>
      </c>
      <c r="J1821" s="4">
        <f>B1821+('PV model'!$B$3/15)+(I1821/60)</f>
        <v>15.572196355501148</v>
      </c>
      <c r="K1821" s="2">
        <f t="shared" si="316"/>
        <v>-53.582945332517227</v>
      </c>
      <c r="L1821" s="2">
        <f>DEGREES(ASIN((((COS(RADIANS('PV model'!$B$2))*COS(RADIANS(H1821))*COS(RADIANS(K1821)))+(SIN(RADIANS('PV model'!$B$2))*SIN(RADIANS(H1821)))))))</f>
        <v>17.877174058845533</v>
      </c>
      <c r="M1821" s="3">
        <f t="shared" si="312"/>
        <v>17.877174058845533</v>
      </c>
      <c r="N1821" s="2">
        <f t="shared" si="317"/>
        <v>-57.673718129939317</v>
      </c>
      <c r="O1821" s="2">
        <f>IF('PV model'!$B$2&gt;0, 180-N1821,IF('PV model'!$B$2&lt;0,0-N1821,N1821))</f>
        <v>237.67371812993932</v>
      </c>
      <c r="P1821" s="2">
        <f>ABS(O1821-'PV model'!$B$5)</f>
        <v>32.673718129939317</v>
      </c>
      <c r="Q1821" s="3">
        <f t="shared" si="313"/>
        <v>72.122825941154474</v>
      </c>
      <c r="R1821" s="3">
        <f t="shared" si="318"/>
        <v>102.14294999999994</v>
      </c>
      <c r="S1821" s="3">
        <f t="shared" si="314"/>
        <v>193.12245255639442</v>
      </c>
      <c r="T1821" s="3">
        <f>(0.5*(1-COS(RADIANS(90-$X$3)))*(D1821+E1821)*'PV model'!$B$4)</f>
        <v>0</v>
      </c>
      <c r="U1821" s="3">
        <f t="shared" si="319"/>
        <v>295.26540255639435</v>
      </c>
      <c r="V1821" s="3">
        <f>('PV model'!$B$13*(U1821/1000)*(1-'PV model'!$B$14*((20+C1821)-25))*'PV model'!$B$10)/'PV model'!$B$12</f>
        <v>29.325835369844139</v>
      </c>
    </row>
    <row r="1822" spans="1:22" x14ac:dyDescent="0.2">
      <c r="A1822" s="10">
        <f t="shared" si="320"/>
        <v>76</v>
      </c>
      <c r="B1822" s="10">
        <f t="shared" si="321"/>
        <v>17</v>
      </c>
      <c r="C1822" s="23">
        <v>6.2</v>
      </c>
      <c r="D1822" s="24">
        <v>154.8981</v>
      </c>
      <c r="E1822" s="24">
        <v>102.31200000000001</v>
      </c>
      <c r="F1822" s="48"/>
      <c r="G1822" s="48"/>
      <c r="H1822" s="1">
        <f t="shared" si="322"/>
        <v>-2.0211190257359557</v>
      </c>
      <c r="I1822" s="1">
        <f t="shared" si="315"/>
        <v>-9.0682186699310456</v>
      </c>
      <c r="J1822" s="4">
        <f>B1822+('PV model'!$B$3/15)+(I1822/60)</f>
        <v>16.572196355501148</v>
      </c>
      <c r="K1822" s="2">
        <f t="shared" si="316"/>
        <v>-68.582945332517227</v>
      </c>
      <c r="L1822" s="2">
        <f>DEGREES(ASIN((((COS(RADIANS('PV model'!$B$2))*COS(RADIANS(H1822))*COS(RADIANS(K1822)))+(SIN(RADIANS('PV model'!$B$2))*SIN(RADIANS(H1822)))))))</f>
        <v>10.231838112052666</v>
      </c>
      <c r="M1822" s="3">
        <f t="shared" si="312"/>
        <v>10.231838112052666</v>
      </c>
      <c r="N1822" s="2">
        <f t="shared" si="317"/>
        <v>-70.979619211927272</v>
      </c>
      <c r="O1822" s="2">
        <f>IF('PV model'!$B$2&gt;0, 180-N1822,IF('PV model'!$B$2&lt;0,0-N1822,N1822))</f>
        <v>250.97961921192729</v>
      </c>
      <c r="P1822" s="2">
        <f>ABS(O1822-'PV model'!$B$5)</f>
        <v>45.979619211927286</v>
      </c>
      <c r="Q1822" s="3">
        <f t="shared" si="313"/>
        <v>79.768161887947343</v>
      </c>
      <c r="R1822" s="3">
        <f t="shared" si="318"/>
        <v>154.8980999999998</v>
      </c>
      <c r="S1822" s="3">
        <f t="shared" si="314"/>
        <v>120.51189548086795</v>
      </c>
      <c r="T1822" s="3">
        <f>(0.5*(1-COS(RADIANS(90-$X$3)))*(D1822+E1822)*'PV model'!$B$4)</f>
        <v>0</v>
      </c>
      <c r="U1822" s="3">
        <f t="shared" si="319"/>
        <v>275.40999548086774</v>
      </c>
      <c r="V1822" s="3">
        <f>('PV model'!$B$13*(U1822/1000)*(1-'PV model'!$B$14*((20+C1822)-25))*'PV model'!$B$10)/'PV model'!$B$12</f>
        <v>27.397839229155856</v>
      </c>
    </row>
    <row r="1823" spans="1:22" x14ac:dyDescent="0.2">
      <c r="A1823" s="10">
        <f t="shared" si="320"/>
        <v>76</v>
      </c>
      <c r="B1823" s="10">
        <f t="shared" si="321"/>
        <v>18</v>
      </c>
      <c r="C1823" s="23">
        <v>5.7</v>
      </c>
      <c r="D1823" s="24">
        <v>197.55119999999999</v>
      </c>
      <c r="E1823" s="24">
        <v>38.808</v>
      </c>
      <c r="F1823" s="48"/>
      <c r="G1823" s="48"/>
      <c r="H1823" s="1">
        <f t="shared" si="322"/>
        <v>-2.0211190257359557</v>
      </c>
      <c r="I1823" s="1">
        <f t="shared" si="315"/>
        <v>-9.0682186699310456</v>
      </c>
      <c r="J1823" s="4">
        <f>B1823+('PV model'!$B$3/15)+(I1823/60)</f>
        <v>17.572196355501148</v>
      </c>
      <c r="K1823" s="2">
        <f t="shared" si="316"/>
        <v>-83.582945332517227</v>
      </c>
      <c r="L1823" s="2">
        <f>DEGREES(ASIN((((COS(RADIANS('PV model'!$B$2))*COS(RADIANS(H1823))*COS(RADIANS(K1823)))+(SIN(RADIANS('PV model'!$B$2))*SIN(RADIANS(H1823)))))))</f>
        <v>1.9598799239146143</v>
      </c>
      <c r="M1823" s="3">
        <f t="shared" si="312"/>
        <v>1.9598799239146143</v>
      </c>
      <c r="N1823" s="2">
        <f t="shared" si="317"/>
        <v>-83.564049571097243</v>
      </c>
      <c r="O1823" s="2">
        <f>IF('PV model'!$B$2&gt;0, 180-N1823,IF('PV model'!$B$2&lt;0,0-N1823,N1823))</f>
        <v>263.56404957109726</v>
      </c>
      <c r="P1823" s="2">
        <f>ABS(O1823-'PV model'!$B$5)</f>
        <v>58.564049571097257</v>
      </c>
      <c r="Q1823" s="3">
        <f t="shared" si="313"/>
        <v>88.040120076085387</v>
      </c>
      <c r="R1823" s="3">
        <f t="shared" si="318"/>
        <v>197.55119999999962</v>
      </c>
      <c r="S1823" s="3">
        <f t="shared" si="314"/>
        <v>45.535077785474932</v>
      </c>
      <c r="T1823" s="3">
        <f>(0.5*(1-COS(RADIANS(90-$X$3)))*(D1823+E1823)*'PV model'!$B$4)</f>
        <v>0</v>
      </c>
      <c r="U1823" s="3">
        <f t="shared" si="319"/>
        <v>243.08627778547455</v>
      </c>
      <c r="V1823" s="3">
        <f>('PV model'!$B$13*(U1823/1000)*(1-'PV model'!$B$14*((20+C1823)-25))*'PV model'!$B$10)/'PV model'!$B$12</f>
        <v>24.230867395319212</v>
      </c>
    </row>
    <row r="1824" spans="1:22" x14ac:dyDescent="0.2">
      <c r="A1824" s="10">
        <f t="shared" si="320"/>
        <v>76</v>
      </c>
      <c r="B1824" s="10">
        <f t="shared" si="321"/>
        <v>19</v>
      </c>
      <c r="C1824" s="23">
        <v>4.3</v>
      </c>
      <c r="D1824" s="24">
        <v>0</v>
      </c>
      <c r="E1824" s="24">
        <v>3.528</v>
      </c>
      <c r="F1824" s="48"/>
      <c r="G1824" s="48"/>
      <c r="H1824" s="1">
        <f t="shared" si="322"/>
        <v>-2.0211190257359557</v>
      </c>
      <c r="I1824" s="1">
        <f t="shared" si="315"/>
        <v>-9.0682186699310456</v>
      </c>
      <c r="J1824" s="4">
        <f>B1824+('PV model'!$B$3/15)+(I1824/60)</f>
        <v>18.572196355501148</v>
      </c>
      <c r="K1824" s="2">
        <f t="shared" si="316"/>
        <v>-98.582945332517227</v>
      </c>
      <c r="L1824" s="2">
        <f>DEGREES(ASIN((((COS(RADIANS('PV model'!$B$2))*COS(RADIANS(H1824))*COS(RADIANS(K1824)))+(SIN(RADIANS('PV model'!$B$2))*SIN(RADIANS(H1824)))))))</f>
        <v>-6.519631077733715</v>
      </c>
      <c r="M1824" s="3">
        <f t="shared" si="312"/>
        <v>0</v>
      </c>
      <c r="N1824" s="2">
        <f t="shared" si="317"/>
        <v>-84.052851866095565</v>
      </c>
      <c r="O1824" s="2">
        <f>IF('PV model'!$B$2&gt;0, 180-N1824,IF('PV model'!$B$2&lt;0,0-N1824,N1824))</f>
        <v>264.05285186609558</v>
      </c>
      <c r="P1824" s="2">
        <f>ABS(O1824-'PV model'!$B$5)</f>
        <v>59.05285186609558</v>
      </c>
      <c r="Q1824" s="3">
        <f t="shared" si="313"/>
        <v>96.51963107773372</v>
      </c>
      <c r="R1824" s="3">
        <f t="shared" si="318"/>
        <v>0</v>
      </c>
      <c r="S1824" s="3">
        <f t="shared" si="314"/>
        <v>3.528</v>
      </c>
      <c r="T1824" s="3">
        <f>(0.5*(1-COS(RADIANS(90-$X$3)))*(D1824+E1824)*'PV model'!$B$4)</f>
        <v>0</v>
      </c>
      <c r="U1824" s="3">
        <f t="shared" si="319"/>
        <v>3.528</v>
      </c>
      <c r="V1824" s="3">
        <f>('PV model'!$B$13*(U1824/1000)*(1-'PV model'!$B$14*((20+C1824)-25))*'PV model'!$B$10)/'PV model'!$B$12</f>
        <v>0.35364632486399994</v>
      </c>
    </row>
    <row r="1825" spans="1:22" x14ac:dyDescent="0.2">
      <c r="A1825" s="10">
        <f t="shared" si="320"/>
        <v>76</v>
      </c>
      <c r="B1825" s="10">
        <f t="shared" si="321"/>
        <v>20</v>
      </c>
      <c r="C1825" s="23">
        <v>4</v>
      </c>
      <c r="D1825" s="24">
        <v>0</v>
      </c>
      <c r="E1825" s="24">
        <v>0</v>
      </c>
      <c r="F1825" s="48"/>
      <c r="G1825" s="48"/>
      <c r="H1825" s="1">
        <f t="shared" si="322"/>
        <v>-2.0211190257359557</v>
      </c>
      <c r="I1825" s="1">
        <f t="shared" si="315"/>
        <v>-9.0682186699310456</v>
      </c>
      <c r="J1825" s="4">
        <f>B1825+('PV model'!$B$3/15)+(I1825/60)</f>
        <v>19.572196355501148</v>
      </c>
      <c r="K1825" s="2">
        <f t="shared" si="316"/>
        <v>-113.58294533251723</v>
      </c>
      <c r="L1825" s="2">
        <f>DEGREES(ASIN((((COS(RADIANS('PV model'!$B$2))*COS(RADIANS(H1825))*COS(RADIANS(K1825)))+(SIN(RADIANS('PV model'!$B$2))*SIN(RADIANS(H1825)))))))</f>
        <v>-14.804985476260825</v>
      </c>
      <c r="M1825" s="3">
        <f t="shared" si="312"/>
        <v>0</v>
      </c>
      <c r="N1825" s="2">
        <f t="shared" si="317"/>
        <v>-71.327323597276347</v>
      </c>
      <c r="O1825" s="2">
        <f>IF('PV model'!$B$2&gt;0, 180-N1825,IF('PV model'!$B$2&lt;0,0-N1825,N1825))</f>
        <v>251.32732359727635</v>
      </c>
      <c r="P1825" s="2">
        <f>ABS(O1825-'PV model'!$B$5)</f>
        <v>46.327323597276347</v>
      </c>
      <c r="Q1825" s="3">
        <f t="shared" si="313"/>
        <v>104.80498547626082</v>
      </c>
      <c r="R1825" s="3">
        <f t="shared" si="318"/>
        <v>0</v>
      </c>
      <c r="S1825" s="3">
        <f t="shared" si="314"/>
        <v>0</v>
      </c>
      <c r="T1825" s="3">
        <f>(0.5*(1-COS(RADIANS(90-$X$3)))*(D1825+E1825)*'PV model'!$B$4)</f>
        <v>0</v>
      </c>
      <c r="U1825" s="3">
        <f t="shared" si="319"/>
        <v>0</v>
      </c>
      <c r="V1825" s="3">
        <f>('PV model'!$B$13*(U1825/1000)*(1-'PV model'!$B$14*((20+C1825)-25))*'PV model'!$B$10)/'PV model'!$B$12</f>
        <v>0</v>
      </c>
    </row>
    <row r="1826" spans="1:22" x14ac:dyDescent="0.2">
      <c r="A1826" s="10">
        <f t="shared" si="320"/>
        <v>76</v>
      </c>
      <c r="B1826" s="10">
        <f t="shared" si="321"/>
        <v>21</v>
      </c>
      <c r="C1826" s="23">
        <v>3.7</v>
      </c>
      <c r="D1826" s="24">
        <v>0</v>
      </c>
      <c r="E1826" s="24">
        <v>0</v>
      </c>
      <c r="F1826" s="48"/>
      <c r="G1826" s="48"/>
      <c r="H1826" s="1">
        <f t="shared" si="322"/>
        <v>-2.0211190257359557</v>
      </c>
      <c r="I1826" s="1">
        <f t="shared" si="315"/>
        <v>-9.0682186699310456</v>
      </c>
      <c r="J1826" s="4">
        <f>B1826+('PV model'!$B$3/15)+(I1826/60)</f>
        <v>20.572196355501148</v>
      </c>
      <c r="K1826" s="2">
        <f t="shared" si="316"/>
        <v>-128.58294533251723</v>
      </c>
      <c r="L1826" s="2">
        <f>DEGREES(ASIN((((COS(RADIANS('PV model'!$B$2))*COS(RADIANS(H1826))*COS(RADIANS(K1826)))+(SIN(RADIANS('PV model'!$B$2))*SIN(RADIANS(H1826)))))))</f>
        <v>-22.462764502984037</v>
      </c>
      <c r="M1826" s="3">
        <f t="shared" si="312"/>
        <v>0</v>
      </c>
      <c r="N1826" s="2">
        <f t="shared" si="317"/>
        <v>-57.71040694827159</v>
      </c>
      <c r="O1826" s="2">
        <f>IF('PV model'!$B$2&gt;0, 180-N1826,IF('PV model'!$B$2&lt;0,0-N1826,N1826))</f>
        <v>237.71040694827158</v>
      </c>
      <c r="P1826" s="2">
        <f>ABS(O1826-'PV model'!$B$5)</f>
        <v>32.710406948271583</v>
      </c>
      <c r="Q1826" s="3">
        <f t="shared" si="313"/>
        <v>112.46276450298404</v>
      </c>
      <c r="R1826" s="3">
        <f t="shared" si="318"/>
        <v>0</v>
      </c>
      <c r="S1826" s="3">
        <f t="shared" si="314"/>
        <v>0</v>
      </c>
      <c r="T1826" s="3">
        <f>(0.5*(1-COS(RADIANS(90-$X$3)))*(D1826+E1826)*'PV model'!$B$4)</f>
        <v>0</v>
      </c>
      <c r="U1826" s="3">
        <f t="shared" si="319"/>
        <v>0</v>
      </c>
      <c r="V1826" s="3">
        <f>('PV model'!$B$13*(U1826/1000)*(1-'PV model'!$B$14*((20+C1826)-25))*'PV model'!$B$10)/'PV model'!$B$12</f>
        <v>0</v>
      </c>
    </row>
    <row r="1827" spans="1:22" x14ac:dyDescent="0.2">
      <c r="A1827" s="10">
        <f t="shared" si="320"/>
        <v>76</v>
      </c>
      <c r="B1827" s="10">
        <f t="shared" si="321"/>
        <v>22</v>
      </c>
      <c r="C1827" s="23">
        <v>3.5</v>
      </c>
      <c r="D1827" s="24">
        <v>0</v>
      </c>
      <c r="E1827" s="24">
        <v>0</v>
      </c>
      <c r="F1827" s="48"/>
      <c r="G1827" s="48"/>
      <c r="H1827" s="1">
        <f t="shared" si="322"/>
        <v>-2.0211190257359557</v>
      </c>
      <c r="I1827" s="1">
        <f t="shared" si="315"/>
        <v>-9.0682186699310456</v>
      </c>
      <c r="J1827" s="4">
        <f>B1827+('PV model'!$B$3/15)+(I1827/60)</f>
        <v>21.572196355501148</v>
      </c>
      <c r="K1827" s="2">
        <f t="shared" si="316"/>
        <v>-143.58294533251723</v>
      </c>
      <c r="L1827" s="2">
        <f>DEGREES(ASIN((((COS(RADIANS('PV model'!$B$2))*COS(RADIANS(H1827))*COS(RADIANS(K1827)))+(SIN(RADIANS('PV model'!$B$2))*SIN(RADIANS(H1827)))))))</f>
        <v>-28.984855147566766</v>
      </c>
      <c r="M1827" s="3">
        <f t="shared" si="312"/>
        <v>0</v>
      </c>
      <c r="N1827" s="2">
        <f t="shared" si="317"/>
        <v>-42.706277534705727</v>
      </c>
      <c r="O1827" s="2">
        <f>IF('PV model'!$B$2&gt;0, 180-N1827,IF('PV model'!$B$2&lt;0,0-N1827,N1827))</f>
        <v>222.70627753470572</v>
      </c>
      <c r="P1827" s="2">
        <f>ABS(O1827-'PV model'!$B$5)</f>
        <v>17.70627753470572</v>
      </c>
      <c r="Q1827" s="3">
        <f t="shared" si="313"/>
        <v>118.98485514756676</v>
      </c>
      <c r="R1827" s="3">
        <f t="shared" si="318"/>
        <v>0</v>
      </c>
      <c r="S1827" s="3">
        <f t="shared" si="314"/>
        <v>0</v>
      </c>
      <c r="T1827" s="3">
        <f>(0.5*(1-COS(RADIANS(90-$X$3)))*(D1827+E1827)*'PV model'!$B$4)</f>
        <v>0</v>
      </c>
      <c r="U1827" s="3">
        <f t="shared" si="319"/>
        <v>0</v>
      </c>
      <c r="V1827" s="3">
        <f>('PV model'!$B$13*(U1827/1000)*(1-'PV model'!$B$14*((20+C1827)-25))*'PV model'!$B$10)/'PV model'!$B$12</f>
        <v>0</v>
      </c>
    </row>
    <row r="1828" spans="1:22" x14ac:dyDescent="0.2">
      <c r="A1828" s="10">
        <f t="shared" si="320"/>
        <v>76</v>
      </c>
      <c r="B1828" s="10">
        <f t="shared" si="321"/>
        <v>23</v>
      </c>
      <c r="C1828" s="23">
        <v>3.2</v>
      </c>
      <c r="D1828" s="24">
        <v>0</v>
      </c>
      <c r="E1828" s="24">
        <v>0</v>
      </c>
      <c r="F1828" s="48"/>
      <c r="G1828" s="48"/>
      <c r="H1828" s="1">
        <f t="shared" si="322"/>
        <v>-2.0211190257359557</v>
      </c>
      <c r="I1828" s="1">
        <f t="shared" si="315"/>
        <v>-9.0682186699310456</v>
      </c>
      <c r="J1828" s="4">
        <f>B1828+('PV model'!$B$3/15)+(I1828/60)</f>
        <v>22.572196355501148</v>
      </c>
      <c r="K1828" s="2">
        <f t="shared" si="316"/>
        <v>-158.58294533251723</v>
      </c>
      <c r="L1828" s="2">
        <f>DEGREES(ASIN((((COS(RADIANS('PV model'!$B$2))*COS(RADIANS(H1828))*COS(RADIANS(K1828)))+(SIN(RADIANS('PV model'!$B$2))*SIN(RADIANS(H1828)))))))</f>
        <v>-33.78178589715678</v>
      </c>
      <c r="M1828" s="3">
        <f t="shared" si="312"/>
        <v>0</v>
      </c>
      <c r="N1828" s="2">
        <f t="shared" si="317"/>
        <v>-26.043696354369764</v>
      </c>
      <c r="O1828" s="2">
        <f>IF('PV model'!$B$2&gt;0, 180-N1828,IF('PV model'!$B$2&lt;0,0-N1828,N1828))</f>
        <v>206.04369635436976</v>
      </c>
      <c r="P1828" s="2">
        <f>ABS(O1828-'PV model'!$B$5)</f>
        <v>1.0436963543697573</v>
      </c>
      <c r="Q1828" s="3">
        <f t="shared" si="313"/>
        <v>123.78178589715679</v>
      </c>
      <c r="R1828" s="3">
        <f t="shared" si="318"/>
        <v>0</v>
      </c>
      <c r="S1828" s="3">
        <f t="shared" si="314"/>
        <v>0</v>
      </c>
      <c r="T1828" s="3">
        <f>(0.5*(1-COS(RADIANS(90-$X$3)))*(D1828+E1828)*'PV model'!$B$4)</f>
        <v>0</v>
      </c>
      <c r="U1828" s="3">
        <f t="shared" si="319"/>
        <v>0</v>
      </c>
      <c r="V1828" s="3">
        <f>('PV model'!$B$13*(U1828/1000)*(1-'PV model'!$B$14*((20+C1828)-25))*'PV model'!$B$10)/'PV model'!$B$12</f>
        <v>0</v>
      </c>
    </row>
    <row r="1829" spans="1:22" x14ac:dyDescent="0.2">
      <c r="A1829" s="10">
        <f t="shared" si="320"/>
        <v>76</v>
      </c>
      <c r="B1829" s="10">
        <f t="shared" si="321"/>
        <v>24</v>
      </c>
      <c r="C1829" s="23">
        <v>3.3</v>
      </c>
      <c r="D1829" s="24">
        <v>0</v>
      </c>
      <c r="E1829" s="24">
        <v>0</v>
      </c>
      <c r="F1829" s="48"/>
      <c r="G1829" s="48"/>
      <c r="H1829" s="1">
        <f t="shared" si="322"/>
        <v>-2.0211190257359557</v>
      </c>
      <c r="I1829" s="1">
        <f t="shared" si="315"/>
        <v>-9.0682186699310456</v>
      </c>
      <c r="J1829" s="4">
        <f>B1829+('PV model'!$B$3/15)+(I1829/60)</f>
        <v>23.572196355501148</v>
      </c>
      <c r="K1829" s="2">
        <f t="shared" si="316"/>
        <v>-173.58294533251723</v>
      </c>
      <c r="L1829" s="2">
        <f>DEGREES(ASIN((((COS(RADIANS('PV model'!$B$2))*COS(RADIANS(H1829))*COS(RADIANS(K1829)))+(SIN(RADIANS('PV model'!$B$2))*SIN(RADIANS(H1829)))))))</f>
        <v>-36.268680364938433</v>
      </c>
      <c r="M1829" s="3">
        <f t="shared" si="312"/>
        <v>0</v>
      </c>
      <c r="N1829" s="2">
        <f t="shared" si="317"/>
        <v>-7.9631617686399681</v>
      </c>
      <c r="O1829" s="2">
        <f>IF('PV model'!$B$2&gt;0, 180-N1829,IF('PV model'!$B$2&lt;0,0-N1829,N1829))</f>
        <v>187.96316176863996</v>
      </c>
      <c r="P1829" s="2">
        <f>ABS(O1829-'PV model'!$B$5)</f>
        <v>17.036838231360036</v>
      </c>
      <c r="Q1829" s="3">
        <f t="shared" si="313"/>
        <v>126.26868036493843</v>
      </c>
      <c r="R1829" s="3">
        <f t="shared" si="318"/>
        <v>0</v>
      </c>
      <c r="S1829" s="3">
        <f t="shared" si="314"/>
        <v>0</v>
      </c>
      <c r="T1829" s="3">
        <f>(0.5*(1-COS(RADIANS(90-$X$3)))*(D1829+E1829)*'PV model'!$B$4)</f>
        <v>0</v>
      </c>
      <c r="U1829" s="3">
        <f t="shared" si="319"/>
        <v>0</v>
      </c>
      <c r="V1829" s="3">
        <f>('PV model'!$B$13*(U1829/1000)*(1-'PV model'!$B$14*((20+C1829)-25))*'PV model'!$B$10)/'PV model'!$B$12</f>
        <v>0</v>
      </c>
    </row>
    <row r="1830" spans="1:22" x14ac:dyDescent="0.2">
      <c r="A1830" s="10">
        <f t="shared" si="320"/>
        <v>77</v>
      </c>
      <c r="B1830" s="10">
        <f t="shared" si="321"/>
        <v>1</v>
      </c>
      <c r="C1830" s="23">
        <v>3</v>
      </c>
      <c r="D1830" s="24">
        <v>0</v>
      </c>
      <c r="E1830" s="24">
        <v>0</v>
      </c>
      <c r="F1830" s="48"/>
      <c r="G1830" s="48"/>
      <c r="H1830" s="1">
        <f t="shared" si="322"/>
        <v>-1.6184098219423131</v>
      </c>
      <c r="I1830" s="1">
        <f t="shared" si="315"/>
        <v>-8.767504141300849</v>
      </c>
      <c r="J1830" s="4">
        <f>B1830+('PV model'!$B$3/15)+(I1830/60)</f>
        <v>0.57720826431165251</v>
      </c>
      <c r="K1830" s="2">
        <f t="shared" si="316"/>
        <v>171.34187603532521</v>
      </c>
      <c r="L1830" s="2">
        <f>DEGREES(ASIN((((COS(RADIANS('PV model'!$B$2))*COS(RADIANS(H1830))*COS(RADIANS(K1830)))+(SIN(RADIANS('PV model'!$B$2))*SIN(RADIANS(H1830)))))))</f>
        <v>-35.662096166155024</v>
      </c>
      <c r="M1830" s="3">
        <f t="shared" si="312"/>
        <v>0</v>
      </c>
      <c r="N1830" s="2">
        <f t="shared" si="317"/>
        <v>10.673434100740423</v>
      </c>
      <c r="O1830" s="2">
        <f>IF('PV model'!$B$2&gt;0, 180-N1830,IF('PV model'!$B$2&lt;0,0-N1830,N1830))</f>
        <v>169.32656589925958</v>
      </c>
      <c r="P1830" s="2">
        <f>ABS(O1830-'PV model'!$B$5)</f>
        <v>35.673434100740423</v>
      </c>
      <c r="Q1830" s="3">
        <f t="shared" si="313"/>
        <v>125.66209616615504</v>
      </c>
      <c r="R1830" s="3">
        <f t="shared" si="318"/>
        <v>0</v>
      </c>
      <c r="S1830" s="3">
        <f t="shared" si="314"/>
        <v>0</v>
      </c>
      <c r="T1830" s="3">
        <f>(0.5*(1-COS(RADIANS(90-$X$3)))*(D1830+E1830)*'PV model'!$B$4)</f>
        <v>0</v>
      </c>
      <c r="U1830" s="3">
        <f t="shared" si="319"/>
        <v>0</v>
      </c>
      <c r="V1830" s="3">
        <f>('PV model'!$B$13*(U1830/1000)*(1-'PV model'!$B$14*((20+C1830)-25))*'PV model'!$B$10)/'PV model'!$B$12</f>
        <v>0</v>
      </c>
    </row>
    <row r="1831" spans="1:22" x14ac:dyDescent="0.2">
      <c r="A1831" s="10">
        <f t="shared" si="320"/>
        <v>77</v>
      </c>
      <c r="B1831" s="10">
        <f t="shared" si="321"/>
        <v>2</v>
      </c>
      <c r="C1831" s="23">
        <v>2.8</v>
      </c>
      <c r="D1831" s="24">
        <v>0</v>
      </c>
      <c r="E1831" s="24">
        <v>0</v>
      </c>
      <c r="F1831" s="48"/>
      <c r="G1831" s="48"/>
      <c r="H1831" s="1">
        <f t="shared" si="322"/>
        <v>-1.6184098219423131</v>
      </c>
      <c r="I1831" s="1">
        <f t="shared" si="315"/>
        <v>-8.767504141300849</v>
      </c>
      <c r="J1831" s="4">
        <f>B1831+('PV model'!$B$3/15)+(I1831/60)</f>
        <v>1.5772082643116525</v>
      </c>
      <c r="K1831" s="2">
        <f t="shared" si="316"/>
        <v>156.34187603532521</v>
      </c>
      <c r="L1831" s="2">
        <f>DEGREES(ASIN((((COS(RADIANS('PV model'!$B$2))*COS(RADIANS(H1831))*COS(RADIANS(K1831)))+(SIN(RADIANS('PV model'!$B$2))*SIN(RADIANS(H1831)))))))</f>
        <v>-32.811162176698446</v>
      </c>
      <c r="M1831" s="3">
        <f t="shared" si="312"/>
        <v>0</v>
      </c>
      <c r="N1831" s="2">
        <f t="shared" si="317"/>
        <v>28.506594398511702</v>
      </c>
      <c r="O1831" s="2">
        <f>IF('PV model'!$B$2&gt;0, 180-N1831,IF('PV model'!$B$2&lt;0,0-N1831,N1831))</f>
        <v>151.49340560148829</v>
      </c>
      <c r="P1831" s="2">
        <f>ABS(O1831-'PV model'!$B$5)</f>
        <v>53.506594398511709</v>
      </c>
      <c r="Q1831" s="3">
        <f t="shared" si="313"/>
        <v>122.81116217669845</v>
      </c>
      <c r="R1831" s="3">
        <f t="shared" si="318"/>
        <v>0</v>
      </c>
      <c r="S1831" s="3">
        <f t="shared" si="314"/>
        <v>0</v>
      </c>
      <c r="T1831" s="3">
        <f>(0.5*(1-COS(RADIANS(90-$X$3)))*(D1831+E1831)*'PV model'!$B$4)</f>
        <v>0</v>
      </c>
      <c r="U1831" s="3">
        <f t="shared" si="319"/>
        <v>0</v>
      </c>
      <c r="V1831" s="3">
        <f>('PV model'!$B$13*(U1831/1000)*(1-'PV model'!$B$14*((20+C1831)-25))*'PV model'!$B$10)/'PV model'!$B$12</f>
        <v>0</v>
      </c>
    </row>
    <row r="1832" spans="1:22" x14ac:dyDescent="0.2">
      <c r="A1832" s="10">
        <f t="shared" si="320"/>
        <v>77</v>
      </c>
      <c r="B1832" s="10">
        <f t="shared" si="321"/>
        <v>3</v>
      </c>
      <c r="C1832" s="23">
        <v>2.6</v>
      </c>
      <c r="D1832" s="24">
        <v>0</v>
      </c>
      <c r="E1832" s="24">
        <v>0</v>
      </c>
      <c r="F1832" s="48"/>
      <c r="G1832" s="48"/>
      <c r="H1832" s="1">
        <f t="shared" si="322"/>
        <v>-1.6184098219423131</v>
      </c>
      <c r="I1832" s="1">
        <f t="shared" si="315"/>
        <v>-8.767504141300849</v>
      </c>
      <c r="J1832" s="4">
        <f>B1832+('PV model'!$B$3/15)+(I1832/60)</f>
        <v>2.5772082643116523</v>
      </c>
      <c r="K1832" s="2">
        <f t="shared" si="316"/>
        <v>141.34187603532521</v>
      </c>
      <c r="L1832" s="2">
        <f>DEGREES(ASIN((((COS(RADIANS('PV model'!$B$2))*COS(RADIANS(H1832))*COS(RADIANS(K1832)))+(SIN(RADIANS('PV model'!$B$2))*SIN(RADIANS(H1832)))))))</f>
        <v>-27.73602045610059</v>
      </c>
      <c r="M1832" s="3">
        <f t="shared" si="312"/>
        <v>0</v>
      </c>
      <c r="N1832" s="2">
        <f t="shared" si="317"/>
        <v>44.868490845594025</v>
      </c>
      <c r="O1832" s="2">
        <f>IF('PV model'!$B$2&gt;0, 180-N1832,IF('PV model'!$B$2&lt;0,0-N1832,N1832))</f>
        <v>135.13150915440599</v>
      </c>
      <c r="P1832" s="2">
        <f>ABS(O1832-'PV model'!$B$5)</f>
        <v>69.86849084559401</v>
      </c>
      <c r="Q1832" s="3">
        <f t="shared" si="313"/>
        <v>117.73602045610059</v>
      </c>
      <c r="R1832" s="3">
        <f t="shared" si="318"/>
        <v>0</v>
      </c>
      <c r="S1832" s="3">
        <f t="shared" si="314"/>
        <v>0</v>
      </c>
      <c r="T1832" s="3">
        <f>(0.5*(1-COS(RADIANS(90-$X$3)))*(D1832+E1832)*'PV model'!$B$4)</f>
        <v>0</v>
      </c>
      <c r="U1832" s="3">
        <f t="shared" si="319"/>
        <v>0</v>
      </c>
      <c r="V1832" s="3">
        <f>('PV model'!$B$13*(U1832/1000)*(1-'PV model'!$B$14*((20+C1832)-25))*'PV model'!$B$10)/'PV model'!$B$12</f>
        <v>0</v>
      </c>
    </row>
    <row r="1833" spans="1:22" x14ac:dyDescent="0.2">
      <c r="A1833" s="10">
        <f t="shared" si="320"/>
        <v>77</v>
      </c>
      <c r="B1833" s="10">
        <f t="shared" si="321"/>
        <v>4</v>
      </c>
      <c r="C1833" s="23">
        <v>2.6</v>
      </c>
      <c r="D1833" s="24">
        <v>0</v>
      </c>
      <c r="E1833" s="24">
        <v>0</v>
      </c>
      <c r="F1833" s="48"/>
      <c r="G1833" s="48"/>
      <c r="H1833" s="1">
        <f t="shared" si="322"/>
        <v>-1.6184098219423131</v>
      </c>
      <c r="I1833" s="1">
        <f t="shared" si="315"/>
        <v>-8.767504141300849</v>
      </c>
      <c r="J1833" s="4">
        <f>B1833+('PV model'!$B$3/15)+(I1833/60)</f>
        <v>3.5772082643116523</v>
      </c>
      <c r="K1833" s="2">
        <f t="shared" si="316"/>
        <v>126.34187603532521</v>
      </c>
      <c r="L1833" s="2">
        <f>DEGREES(ASIN((((COS(RADIANS('PV model'!$B$2))*COS(RADIANS(H1833))*COS(RADIANS(K1833)))+(SIN(RADIANS('PV model'!$B$2))*SIN(RADIANS(H1833)))))))</f>
        <v>-21.026226930114536</v>
      </c>
      <c r="M1833" s="3">
        <f t="shared" si="312"/>
        <v>0</v>
      </c>
      <c r="N1833" s="2">
        <f t="shared" si="317"/>
        <v>59.610889129092747</v>
      </c>
      <c r="O1833" s="2">
        <f>IF('PV model'!$B$2&gt;0, 180-N1833,IF('PV model'!$B$2&lt;0,0-N1833,N1833))</f>
        <v>120.38911087090725</v>
      </c>
      <c r="P1833" s="2">
        <f>ABS(O1833-'PV model'!$B$5)</f>
        <v>84.610889129092755</v>
      </c>
      <c r="Q1833" s="3">
        <f t="shared" si="313"/>
        <v>111.02622693011453</v>
      </c>
      <c r="R1833" s="3">
        <f t="shared" si="318"/>
        <v>0</v>
      </c>
      <c r="S1833" s="3">
        <f t="shared" si="314"/>
        <v>0</v>
      </c>
      <c r="T1833" s="3">
        <f>(0.5*(1-COS(RADIANS(90-$X$3)))*(D1833+E1833)*'PV model'!$B$4)</f>
        <v>0</v>
      </c>
      <c r="U1833" s="3">
        <f t="shared" si="319"/>
        <v>0</v>
      </c>
      <c r="V1833" s="3">
        <f>('PV model'!$B$13*(U1833/1000)*(1-'PV model'!$B$14*((20+C1833)-25))*'PV model'!$B$10)/'PV model'!$B$12</f>
        <v>0</v>
      </c>
    </row>
    <row r="1834" spans="1:22" x14ac:dyDescent="0.2">
      <c r="A1834" s="10">
        <f t="shared" si="320"/>
        <v>77</v>
      </c>
      <c r="B1834" s="10">
        <f t="shared" si="321"/>
        <v>5</v>
      </c>
      <c r="C1834" s="23">
        <v>2.6</v>
      </c>
      <c r="D1834" s="24">
        <v>0</v>
      </c>
      <c r="E1834" s="24">
        <v>0</v>
      </c>
      <c r="F1834" s="48"/>
      <c r="G1834" s="48"/>
      <c r="H1834" s="1">
        <f t="shared" si="322"/>
        <v>-1.6184098219423131</v>
      </c>
      <c r="I1834" s="1">
        <f t="shared" si="315"/>
        <v>-8.767504141300849</v>
      </c>
      <c r="J1834" s="4">
        <f>B1834+('PV model'!$B$3/15)+(I1834/60)</f>
        <v>4.5772082643116532</v>
      </c>
      <c r="K1834" s="2">
        <f t="shared" si="316"/>
        <v>111.3418760353252</v>
      </c>
      <c r="L1834" s="2">
        <f>DEGREES(ASIN((((COS(RADIANS('PV model'!$B$2))*COS(RADIANS(H1834))*COS(RADIANS(K1834)))+(SIN(RADIANS('PV model'!$B$2))*SIN(RADIANS(H1834)))))))</f>
        <v>-13.257442324775369</v>
      </c>
      <c r="M1834" s="3">
        <f t="shared" si="312"/>
        <v>0</v>
      </c>
      <c r="N1834" s="2">
        <f t="shared" si="317"/>
        <v>73.047417837470803</v>
      </c>
      <c r="O1834" s="2">
        <f>IF('PV model'!$B$2&gt;0, 180-N1834,IF('PV model'!$B$2&lt;0,0-N1834,N1834))</f>
        <v>106.9525821625292</v>
      </c>
      <c r="P1834" s="2">
        <f>ABS(O1834-'PV model'!$B$5)</f>
        <v>98.047417837470803</v>
      </c>
      <c r="Q1834" s="3">
        <f t="shared" si="313"/>
        <v>103.25744232477537</v>
      </c>
      <c r="R1834" s="3">
        <f t="shared" si="318"/>
        <v>0</v>
      </c>
      <c r="S1834" s="3">
        <f t="shared" si="314"/>
        <v>0</v>
      </c>
      <c r="T1834" s="3">
        <f>(0.5*(1-COS(RADIANS(90-$X$3)))*(D1834+E1834)*'PV model'!$B$4)</f>
        <v>0</v>
      </c>
      <c r="U1834" s="3">
        <f t="shared" si="319"/>
        <v>0</v>
      </c>
      <c r="V1834" s="3">
        <f>('PV model'!$B$13*(U1834/1000)*(1-'PV model'!$B$14*((20+C1834)-25))*'PV model'!$B$10)/'PV model'!$B$12</f>
        <v>0</v>
      </c>
    </row>
    <row r="1835" spans="1:22" x14ac:dyDescent="0.2">
      <c r="A1835" s="10">
        <f t="shared" si="320"/>
        <v>77</v>
      </c>
      <c r="B1835" s="10">
        <f t="shared" si="321"/>
        <v>6</v>
      </c>
      <c r="C1835" s="23">
        <v>2.8</v>
      </c>
      <c r="D1835" s="24">
        <v>0</v>
      </c>
      <c r="E1835" s="24">
        <v>0</v>
      </c>
      <c r="F1835" s="48"/>
      <c r="G1835" s="48"/>
      <c r="H1835" s="1">
        <f t="shared" si="322"/>
        <v>-1.6184098219423131</v>
      </c>
      <c r="I1835" s="1">
        <f t="shared" si="315"/>
        <v>-8.767504141300849</v>
      </c>
      <c r="J1835" s="4">
        <f>B1835+('PV model'!$B$3/15)+(I1835/60)</f>
        <v>5.5772082643116532</v>
      </c>
      <c r="K1835" s="2">
        <f t="shared" si="316"/>
        <v>96.3418760353252</v>
      </c>
      <c r="L1835" s="2">
        <f>DEGREES(ASIN((((COS(RADIANS('PV model'!$B$2))*COS(RADIANS(H1835))*COS(RADIANS(K1835)))+(SIN(RADIANS('PV model'!$B$2))*SIN(RADIANS(H1835)))))))</f>
        <v>-4.9229696150373909</v>
      </c>
      <c r="M1835" s="3">
        <f t="shared" si="312"/>
        <v>0</v>
      </c>
      <c r="N1835" s="2">
        <f t="shared" si="317"/>
        <v>85.682800409052277</v>
      </c>
      <c r="O1835" s="2">
        <f>IF('PV model'!$B$2&gt;0, 180-N1835,IF('PV model'!$B$2&lt;0,0-N1835,N1835))</f>
        <v>94.317199590947723</v>
      </c>
      <c r="P1835" s="2">
        <f>ABS(O1835-'PV model'!$B$5)</f>
        <v>110.68280040905228</v>
      </c>
      <c r="Q1835" s="3">
        <f t="shared" si="313"/>
        <v>94.922969615037388</v>
      </c>
      <c r="R1835" s="3">
        <f t="shared" si="318"/>
        <v>0</v>
      </c>
      <c r="S1835" s="3">
        <f t="shared" si="314"/>
        <v>0</v>
      </c>
      <c r="T1835" s="3">
        <f>(0.5*(1-COS(RADIANS(90-$X$3)))*(D1835+E1835)*'PV model'!$B$4)</f>
        <v>0</v>
      </c>
      <c r="U1835" s="3">
        <f t="shared" si="319"/>
        <v>0</v>
      </c>
      <c r="V1835" s="3">
        <f>('PV model'!$B$13*(U1835/1000)*(1-'PV model'!$B$14*((20+C1835)-25))*'PV model'!$B$10)/'PV model'!$B$12</f>
        <v>0</v>
      </c>
    </row>
    <row r="1836" spans="1:22" x14ac:dyDescent="0.2">
      <c r="A1836" s="10">
        <f t="shared" si="320"/>
        <v>77</v>
      </c>
      <c r="B1836" s="10">
        <f t="shared" si="321"/>
        <v>7</v>
      </c>
      <c r="C1836" s="23">
        <v>2.7</v>
      </c>
      <c r="D1836" s="24">
        <v>0</v>
      </c>
      <c r="E1836" s="24">
        <v>4.41</v>
      </c>
      <c r="F1836" s="48"/>
      <c r="G1836" s="48"/>
      <c r="H1836" s="1">
        <f t="shared" si="322"/>
        <v>-1.6184098219423131</v>
      </c>
      <c r="I1836" s="1">
        <f t="shared" si="315"/>
        <v>-8.767504141300849</v>
      </c>
      <c r="J1836" s="4">
        <f>B1836+('PV model'!$B$3/15)+(I1836/60)</f>
        <v>6.5772082643116532</v>
      </c>
      <c r="K1836" s="2">
        <f t="shared" si="316"/>
        <v>81.3418760353252</v>
      </c>
      <c r="L1836" s="2">
        <f>DEGREES(ASIN((((COS(RADIANS('PV model'!$B$2))*COS(RADIANS(H1836))*COS(RADIANS(K1836)))+(SIN(RADIANS('PV model'!$B$2))*SIN(RADIANS(H1836)))))))</f>
        <v>3.5521023864996044</v>
      </c>
      <c r="M1836" s="3">
        <f t="shared" si="312"/>
        <v>3.5521023864996044</v>
      </c>
      <c r="N1836" s="2">
        <f t="shared" si="317"/>
        <v>81.935980860740187</v>
      </c>
      <c r="O1836" s="2">
        <f>IF('PV model'!$B$2&gt;0, 180-N1836,IF('PV model'!$B$2&lt;0,0-N1836,N1836))</f>
        <v>98.064019139259813</v>
      </c>
      <c r="P1836" s="2">
        <f>ABS(O1836-'PV model'!$B$5)</f>
        <v>106.93598086074019</v>
      </c>
      <c r="Q1836" s="3">
        <f t="shared" si="313"/>
        <v>86.447897613500402</v>
      </c>
      <c r="R1836" s="3">
        <f t="shared" si="318"/>
        <v>0</v>
      </c>
      <c r="S1836" s="3">
        <f t="shared" si="314"/>
        <v>4.41</v>
      </c>
      <c r="T1836" s="3">
        <f>(0.5*(1-COS(RADIANS(90-$X$3)))*(D1836+E1836)*'PV model'!$B$4)</f>
        <v>0</v>
      </c>
      <c r="U1836" s="3">
        <f t="shared" si="319"/>
        <v>4.41</v>
      </c>
      <c r="V1836" s="3">
        <f>('PV model'!$B$13*(U1836/1000)*(1-'PV model'!$B$14*((20+C1836)-25))*'PV model'!$B$10)/'PV model'!$B$12</f>
        <v>0.44487917712000002</v>
      </c>
    </row>
    <row r="1837" spans="1:22" x14ac:dyDescent="0.2">
      <c r="A1837" s="10">
        <f t="shared" si="320"/>
        <v>77</v>
      </c>
      <c r="B1837" s="10">
        <f t="shared" si="321"/>
        <v>8</v>
      </c>
      <c r="C1837" s="23">
        <v>3.3</v>
      </c>
      <c r="D1837" s="24">
        <v>0</v>
      </c>
      <c r="E1837" s="24">
        <v>36.161999999999999</v>
      </c>
      <c r="F1837" s="48"/>
      <c r="G1837" s="48"/>
      <c r="H1837" s="1">
        <f t="shared" si="322"/>
        <v>-1.6184098219423131</v>
      </c>
      <c r="I1837" s="1">
        <f t="shared" si="315"/>
        <v>-8.767504141300849</v>
      </c>
      <c r="J1837" s="4">
        <f>B1837+('PV model'!$B$3/15)+(I1837/60)</f>
        <v>7.5772082643116532</v>
      </c>
      <c r="K1837" s="2">
        <f t="shared" si="316"/>
        <v>66.3418760353252</v>
      </c>
      <c r="L1837" s="2">
        <f>DEGREES(ASIN((((COS(RADIANS('PV model'!$B$2))*COS(RADIANS(H1837))*COS(RADIANS(K1837)))+(SIN(RADIANS('PV model'!$B$2))*SIN(RADIANS(H1837)))))))</f>
        <v>11.766301203467853</v>
      </c>
      <c r="M1837" s="3">
        <f t="shared" si="312"/>
        <v>11.766301203467853</v>
      </c>
      <c r="N1837" s="2">
        <f t="shared" si="317"/>
        <v>69.267362468238744</v>
      </c>
      <c r="O1837" s="2">
        <f>IF('PV model'!$B$2&gt;0, 180-N1837,IF('PV model'!$B$2&lt;0,0-N1837,N1837))</f>
        <v>110.73263753176126</v>
      </c>
      <c r="P1837" s="2">
        <f>ABS(O1837-'PV model'!$B$5)</f>
        <v>94.267362468238744</v>
      </c>
      <c r="Q1837" s="3">
        <f t="shared" si="313"/>
        <v>78.233698796532153</v>
      </c>
      <c r="R1837" s="3">
        <f t="shared" si="318"/>
        <v>0</v>
      </c>
      <c r="S1837" s="3">
        <f t="shared" si="314"/>
        <v>36.161999999999999</v>
      </c>
      <c r="T1837" s="3">
        <f>(0.5*(1-COS(RADIANS(90-$X$3)))*(D1837+E1837)*'PV model'!$B$4)</f>
        <v>0</v>
      </c>
      <c r="U1837" s="3">
        <f t="shared" si="319"/>
        <v>36.161999999999999</v>
      </c>
      <c r="V1837" s="3">
        <f>('PV model'!$B$13*(U1837/1000)*(1-'PV model'!$B$14*((20+C1837)-25))*'PV model'!$B$10)/'PV model'!$B$12</f>
        <v>3.6393338439359995</v>
      </c>
    </row>
    <row r="1838" spans="1:22" x14ac:dyDescent="0.2">
      <c r="A1838" s="10">
        <f t="shared" si="320"/>
        <v>77</v>
      </c>
      <c r="B1838" s="10">
        <f t="shared" si="321"/>
        <v>9</v>
      </c>
      <c r="C1838" s="23">
        <v>4.2</v>
      </c>
      <c r="D1838" s="24">
        <v>0</v>
      </c>
      <c r="E1838" s="24">
        <v>53.801999999999992</v>
      </c>
      <c r="F1838" s="48"/>
      <c r="G1838" s="48"/>
      <c r="H1838" s="1">
        <f t="shared" si="322"/>
        <v>-1.6184098219423131</v>
      </c>
      <c r="I1838" s="1">
        <f t="shared" si="315"/>
        <v>-8.767504141300849</v>
      </c>
      <c r="J1838" s="4">
        <f>B1838+('PV model'!$B$3/15)+(I1838/60)</f>
        <v>8.5772082643116523</v>
      </c>
      <c r="K1838" s="2">
        <f t="shared" si="316"/>
        <v>51.341876035325214</v>
      </c>
      <c r="L1838" s="2">
        <f>DEGREES(ASIN((((COS(RADIANS('PV model'!$B$2))*COS(RADIANS(H1838))*COS(RADIANS(K1838)))+(SIN(RADIANS('PV model'!$B$2))*SIN(RADIANS(H1838)))))))</f>
        <v>19.293139269293182</v>
      </c>
      <c r="M1838" s="3">
        <f t="shared" si="312"/>
        <v>19.293139269293182</v>
      </c>
      <c r="N1838" s="2">
        <f t="shared" si="317"/>
        <v>55.793899586968074</v>
      </c>
      <c r="O1838" s="2">
        <f>IF('PV model'!$B$2&gt;0, 180-N1838,IF('PV model'!$B$2&lt;0,0-N1838,N1838))</f>
        <v>124.20610041303192</v>
      </c>
      <c r="P1838" s="2">
        <f>ABS(O1838-'PV model'!$B$5)</f>
        <v>80.793899586968081</v>
      </c>
      <c r="Q1838" s="3">
        <f t="shared" si="313"/>
        <v>70.706860730706822</v>
      </c>
      <c r="R1838" s="3">
        <f t="shared" si="318"/>
        <v>0</v>
      </c>
      <c r="S1838" s="3">
        <f t="shared" si="314"/>
        <v>53.801999999999992</v>
      </c>
      <c r="T1838" s="3">
        <f>(0.5*(1-COS(RADIANS(90-$X$3)))*(D1838+E1838)*'PV model'!$B$4)</f>
        <v>0</v>
      </c>
      <c r="U1838" s="3">
        <f t="shared" si="319"/>
        <v>53.801999999999992</v>
      </c>
      <c r="V1838" s="3">
        <f>('PV model'!$B$13*(U1838/1000)*(1-'PV model'!$B$14*((20+C1838)-25))*'PV model'!$B$10)/'PV model'!$B$12</f>
        <v>5.3952576733440001</v>
      </c>
    </row>
    <row r="1839" spans="1:22" x14ac:dyDescent="0.2">
      <c r="A1839" s="10">
        <f t="shared" si="320"/>
        <v>77</v>
      </c>
      <c r="B1839" s="10">
        <f t="shared" si="321"/>
        <v>10</v>
      </c>
      <c r="C1839" s="23">
        <v>4.5999999999999996</v>
      </c>
      <c r="D1839" s="24">
        <v>0</v>
      </c>
      <c r="E1839" s="24">
        <v>89.082000000000008</v>
      </c>
      <c r="F1839" s="48"/>
      <c r="G1839" s="48"/>
      <c r="H1839" s="1">
        <f t="shared" si="322"/>
        <v>-1.6184098219423131</v>
      </c>
      <c r="I1839" s="1">
        <f t="shared" si="315"/>
        <v>-8.767504141300849</v>
      </c>
      <c r="J1839" s="4">
        <f>B1839+('PV model'!$B$3/15)+(I1839/60)</f>
        <v>9.5772082643116523</v>
      </c>
      <c r="K1839" s="2">
        <f t="shared" si="316"/>
        <v>36.341876035325214</v>
      </c>
      <c r="L1839" s="2">
        <f>DEGREES(ASIN((((COS(RADIANS('PV model'!$B$2))*COS(RADIANS(H1839))*COS(RADIANS(K1839)))+(SIN(RADIANS('PV model'!$B$2))*SIN(RADIANS(H1839)))))))</f>
        <v>25.644113131622966</v>
      </c>
      <c r="M1839" s="3">
        <f t="shared" si="312"/>
        <v>25.644113131622966</v>
      </c>
      <c r="N1839" s="2">
        <f t="shared" si="317"/>
        <v>41.078256026188676</v>
      </c>
      <c r="O1839" s="2">
        <f>IF('PV model'!$B$2&gt;0, 180-N1839,IF('PV model'!$B$2&lt;0,0-N1839,N1839))</f>
        <v>138.92174397381132</v>
      </c>
      <c r="P1839" s="2">
        <f>ABS(O1839-'PV model'!$B$5)</f>
        <v>66.078256026188683</v>
      </c>
      <c r="Q1839" s="3">
        <f t="shared" si="313"/>
        <v>64.355886868377027</v>
      </c>
      <c r="R1839" s="3">
        <f t="shared" si="318"/>
        <v>0</v>
      </c>
      <c r="S1839" s="3">
        <f t="shared" si="314"/>
        <v>89.082000000000008</v>
      </c>
      <c r="T1839" s="3">
        <f>(0.5*(1-COS(RADIANS(90-$X$3)))*(D1839+E1839)*'PV model'!$B$4)</f>
        <v>0</v>
      </c>
      <c r="U1839" s="3">
        <f t="shared" si="319"/>
        <v>89.082000000000008</v>
      </c>
      <c r="V1839" s="3">
        <f>('PV model'!$B$13*(U1839/1000)*(1-'PV model'!$B$14*((20+C1839)-25))*'PV model'!$B$10)/'PV model'!$B$12</f>
        <v>8.9188841387520021</v>
      </c>
    </row>
    <row r="1840" spans="1:22" x14ac:dyDescent="0.2">
      <c r="A1840" s="10">
        <f t="shared" si="320"/>
        <v>77</v>
      </c>
      <c r="B1840" s="10">
        <f t="shared" si="321"/>
        <v>11</v>
      </c>
      <c r="C1840" s="23">
        <v>5.0999999999999996</v>
      </c>
      <c r="D1840" s="24">
        <v>0</v>
      </c>
      <c r="E1840" s="24">
        <v>116.42399999999999</v>
      </c>
      <c r="F1840" s="48"/>
      <c r="G1840" s="48"/>
      <c r="H1840" s="1">
        <f t="shared" si="322"/>
        <v>-1.6184098219423131</v>
      </c>
      <c r="I1840" s="1">
        <f t="shared" si="315"/>
        <v>-8.767504141300849</v>
      </c>
      <c r="J1840" s="4">
        <f>B1840+('PV model'!$B$3/15)+(I1840/60)</f>
        <v>10.577208264311652</v>
      </c>
      <c r="K1840" s="2">
        <f t="shared" si="316"/>
        <v>21.341876035325214</v>
      </c>
      <c r="L1840" s="2">
        <f>DEGREES(ASIN((((COS(RADIANS('PV model'!$B$2))*COS(RADIANS(H1840))*COS(RADIANS(K1840)))+(SIN(RADIANS('PV model'!$B$2))*SIN(RADIANS(H1840)))))))</f>
        <v>30.270240329613401</v>
      </c>
      <c r="M1840" s="3">
        <f t="shared" si="312"/>
        <v>30.270240329613401</v>
      </c>
      <c r="N1840" s="2">
        <f t="shared" si="317"/>
        <v>24.911423078515845</v>
      </c>
      <c r="O1840" s="2">
        <f>IF('PV model'!$B$2&gt;0, 180-N1840,IF('PV model'!$B$2&lt;0,0-N1840,N1840))</f>
        <v>155.08857692148416</v>
      </c>
      <c r="P1840" s="2">
        <f>ABS(O1840-'PV model'!$B$5)</f>
        <v>49.911423078515838</v>
      </c>
      <c r="Q1840" s="3">
        <f t="shared" si="313"/>
        <v>59.729759670386592</v>
      </c>
      <c r="R1840" s="3">
        <f t="shared" si="318"/>
        <v>0</v>
      </c>
      <c r="S1840" s="3">
        <f t="shared" si="314"/>
        <v>116.42399999999999</v>
      </c>
      <c r="T1840" s="3">
        <f>(0.5*(1-COS(RADIANS(90-$X$3)))*(D1840+E1840)*'PV model'!$B$4)</f>
        <v>0</v>
      </c>
      <c r="U1840" s="3">
        <f t="shared" si="319"/>
        <v>116.42399999999999</v>
      </c>
      <c r="V1840" s="3">
        <f>('PV model'!$B$13*(U1840/1000)*(1-'PV model'!$B$14*((20+C1840)-25))*'PV model'!$B$10)/'PV model'!$B$12</f>
        <v>11.633087942783998</v>
      </c>
    </row>
    <row r="1841" spans="1:22" x14ac:dyDescent="0.2">
      <c r="A1841" s="10">
        <f t="shared" si="320"/>
        <v>77</v>
      </c>
      <c r="B1841" s="10">
        <f t="shared" si="321"/>
        <v>12</v>
      </c>
      <c r="C1841" s="23">
        <v>5.5</v>
      </c>
      <c r="D1841" s="24">
        <v>0</v>
      </c>
      <c r="E1841" s="24">
        <v>134.946</v>
      </c>
      <c r="F1841" s="48"/>
      <c r="G1841" s="48"/>
      <c r="H1841" s="1">
        <f t="shared" si="322"/>
        <v>-1.6184098219423131</v>
      </c>
      <c r="I1841" s="1">
        <f t="shared" si="315"/>
        <v>-8.767504141300849</v>
      </c>
      <c r="J1841" s="4">
        <f>B1841+('PV model'!$B$3/15)+(I1841/60)</f>
        <v>11.577208264311652</v>
      </c>
      <c r="K1841" s="2">
        <f t="shared" si="316"/>
        <v>6.3418760353252157</v>
      </c>
      <c r="L1841" s="2">
        <f>DEGREES(ASIN((((COS(RADIANS('PV model'!$B$2))*COS(RADIANS(H1841))*COS(RADIANS(K1841)))+(SIN(RADIANS('PV model'!$B$2))*SIN(RADIANS(H1841)))))))</f>
        <v>32.645518198570812</v>
      </c>
      <c r="M1841" s="3">
        <f t="shared" si="312"/>
        <v>32.645518198570812</v>
      </c>
      <c r="N1841" s="2">
        <f t="shared" si="317"/>
        <v>7.535036789026452</v>
      </c>
      <c r="O1841" s="2">
        <f>IF('PV model'!$B$2&gt;0, 180-N1841,IF('PV model'!$B$2&lt;0,0-N1841,N1841))</f>
        <v>172.46496321097354</v>
      </c>
      <c r="P1841" s="2">
        <f>ABS(O1841-'PV model'!$B$5)</f>
        <v>32.535036789026464</v>
      </c>
      <c r="Q1841" s="3">
        <f t="shared" si="313"/>
        <v>57.354481801429188</v>
      </c>
      <c r="R1841" s="3">
        <f t="shared" si="318"/>
        <v>0</v>
      </c>
      <c r="S1841" s="3">
        <f t="shared" si="314"/>
        <v>134.946</v>
      </c>
      <c r="T1841" s="3">
        <f>(0.5*(1-COS(RADIANS(90-$X$3)))*(D1841+E1841)*'PV model'!$B$4)</f>
        <v>0</v>
      </c>
      <c r="U1841" s="3">
        <f t="shared" si="319"/>
        <v>134.946</v>
      </c>
      <c r="V1841" s="3">
        <f>('PV model'!$B$13*(U1841/1000)*(1-'PV model'!$B$14*((20+C1841)-25))*'PV model'!$B$10)/'PV model'!$B$12</f>
        <v>13.46222375568</v>
      </c>
    </row>
    <row r="1842" spans="1:22" x14ac:dyDescent="0.2">
      <c r="A1842" s="10">
        <f t="shared" si="320"/>
        <v>77</v>
      </c>
      <c r="B1842" s="10">
        <f t="shared" si="321"/>
        <v>13</v>
      </c>
      <c r="C1842" s="23">
        <v>6.1</v>
      </c>
      <c r="D1842" s="24">
        <v>0</v>
      </c>
      <c r="E1842" s="24">
        <v>140.238</v>
      </c>
      <c r="F1842" s="48"/>
      <c r="G1842" s="48"/>
      <c r="H1842" s="1">
        <f t="shared" si="322"/>
        <v>-1.6184098219423131</v>
      </c>
      <c r="I1842" s="1">
        <f t="shared" si="315"/>
        <v>-8.767504141300849</v>
      </c>
      <c r="J1842" s="4">
        <f>B1842+('PV model'!$B$3/15)+(I1842/60)</f>
        <v>12.577208264311652</v>
      </c>
      <c r="K1842" s="2">
        <f t="shared" si="316"/>
        <v>-8.6581239646747843</v>
      </c>
      <c r="L1842" s="2">
        <f>DEGREES(ASIN((((COS(RADIANS('PV model'!$B$2))*COS(RADIANS(H1842))*COS(RADIANS(K1842)))+(SIN(RADIANS('PV model'!$B$2))*SIN(RADIANS(H1842)))))))</f>
        <v>32.442473546363118</v>
      </c>
      <c r="M1842" s="3">
        <f t="shared" si="312"/>
        <v>32.442473546363118</v>
      </c>
      <c r="N1842" s="2">
        <f t="shared" si="317"/>
        <v>-10.271131876590964</v>
      </c>
      <c r="O1842" s="2">
        <f>IF('PV model'!$B$2&gt;0, 180-N1842,IF('PV model'!$B$2&lt;0,0-N1842,N1842))</f>
        <v>190.27113187659097</v>
      </c>
      <c r="P1842" s="2">
        <f>ABS(O1842-'PV model'!$B$5)</f>
        <v>14.728868123409029</v>
      </c>
      <c r="Q1842" s="3">
        <f t="shared" si="313"/>
        <v>57.557526453636889</v>
      </c>
      <c r="R1842" s="3">
        <f t="shared" si="318"/>
        <v>0</v>
      </c>
      <c r="S1842" s="3">
        <f t="shared" si="314"/>
        <v>140.238</v>
      </c>
      <c r="T1842" s="3">
        <f>(0.5*(1-COS(RADIANS(90-$X$3)))*(D1842+E1842)*'PV model'!$B$4)</f>
        <v>0</v>
      </c>
      <c r="U1842" s="3">
        <f t="shared" si="319"/>
        <v>140.238</v>
      </c>
      <c r="V1842" s="3">
        <f>('PV model'!$B$13*(U1842/1000)*(1-'PV model'!$B$14*((20+C1842)-25))*'PV model'!$B$10)/'PV model'!$B$12</f>
        <v>13.956510441888</v>
      </c>
    </row>
    <row r="1843" spans="1:22" x14ac:dyDescent="0.2">
      <c r="A1843" s="10">
        <f t="shared" si="320"/>
        <v>77</v>
      </c>
      <c r="B1843" s="10">
        <f t="shared" si="321"/>
        <v>14</v>
      </c>
      <c r="C1843" s="23">
        <v>4.5999999999999996</v>
      </c>
      <c r="D1843" s="24">
        <v>0</v>
      </c>
      <c r="E1843" s="24">
        <v>134.06399999999999</v>
      </c>
      <c r="F1843" s="48"/>
      <c r="G1843" s="48"/>
      <c r="H1843" s="1">
        <f t="shared" si="322"/>
        <v>-1.6184098219423131</v>
      </c>
      <c r="I1843" s="1">
        <f t="shared" si="315"/>
        <v>-8.767504141300849</v>
      </c>
      <c r="J1843" s="4">
        <f>B1843+('PV model'!$B$3/15)+(I1843/60)</f>
        <v>13.577208264311652</v>
      </c>
      <c r="K1843" s="2">
        <f t="shared" si="316"/>
        <v>-23.658123964674786</v>
      </c>
      <c r="L1843" s="2">
        <f>DEGREES(ASIN((((COS(RADIANS('PV model'!$B$2))*COS(RADIANS(H1843))*COS(RADIANS(K1843)))+(SIN(RADIANS('PV model'!$B$2))*SIN(RADIANS(H1843)))))))</f>
        <v>29.690896887750938</v>
      </c>
      <c r="M1843" s="3">
        <f t="shared" si="312"/>
        <v>29.690896887750938</v>
      </c>
      <c r="N1843" s="2">
        <f t="shared" si="317"/>
        <v>-27.499451354240481</v>
      </c>
      <c r="O1843" s="2">
        <f>IF('PV model'!$B$2&gt;0, 180-N1843,IF('PV model'!$B$2&lt;0,0-N1843,N1843))</f>
        <v>207.49945135424048</v>
      </c>
      <c r="P1843" s="2">
        <f>ABS(O1843-'PV model'!$B$5)</f>
        <v>2.4994513542404775</v>
      </c>
      <c r="Q1843" s="3">
        <f t="shared" si="313"/>
        <v>60.309103112249055</v>
      </c>
      <c r="R1843" s="3">
        <f t="shared" si="318"/>
        <v>0</v>
      </c>
      <c r="S1843" s="3">
        <f t="shared" si="314"/>
        <v>134.06399999999999</v>
      </c>
      <c r="T1843" s="3">
        <f>(0.5*(1-COS(RADIANS(90-$X$3)))*(D1843+E1843)*'PV model'!$B$4)</f>
        <v>0</v>
      </c>
      <c r="U1843" s="3">
        <f t="shared" si="319"/>
        <v>134.06399999999999</v>
      </c>
      <c r="V1843" s="3">
        <f>('PV model'!$B$13*(U1843/1000)*(1-'PV model'!$B$14*((20+C1843)-25))*'PV model'!$B$10)/'PV model'!$B$12</f>
        <v>13.422479099903999</v>
      </c>
    </row>
    <row r="1844" spans="1:22" x14ac:dyDescent="0.2">
      <c r="A1844" s="10">
        <f t="shared" si="320"/>
        <v>77</v>
      </c>
      <c r="B1844" s="10">
        <f t="shared" si="321"/>
        <v>15</v>
      </c>
      <c r="C1844" s="23">
        <v>4.0999999999999996</v>
      </c>
      <c r="D1844" s="24">
        <v>0</v>
      </c>
      <c r="E1844" s="24">
        <v>116.42399999999999</v>
      </c>
      <c r="F1844" s="48"/>
      <c r="G1844" s="48"/>
      <c r="H1844" s="1">
        <f t="shared" si="322"/>
        <v>-1.6184098219423131</v>
      </c>
      <c r="I1844" s="1">
        <f t="shared" si="315"/>
        <v>-8.767504141300849</v>
      </c>
      <c r="J1844" s="4">
        <f>B1844+('PV model'!$B$3/15)+(I1844/60)</f>
        <v>14.577208264311652</v>
      </c>
      <c r="K1844" s="2">
        <f t="shared" si="316"/>
        <v>-38.658123964674786</v>
      </c>
      <c r="L1844" s="2">
        <f>DEGREES(ASIN((((COS(RADIANS('PV model'!$B$2))*COS(RADIANS(H1844))*COS(RADIANS(K1844)))+(SIN(RADIANS('PV model'!$B$2))*SIN(RADIANS(H1844)))))))</f>
        <v>24.76183266180221</v>
      </c>
      <c r="M1844" s="3">
        <f t="shared" si="312"/>
        <v>24.76183266180221</v>
      </c>
      <c r="N1844" s="2">
        <f t="shared" si="317"/>
        <v>-43.444174591299685</v>
      </c>
      <c r="O1844" s="2">
        <f>IF('PV model'!$B$2&gt;0, 180-N1844,IF('PV model'!$B$2&lt;0,0-N1844,N1844))</f>
        <v>223.44417459129969</v>
      </c>
      <c r="P1844" s="2">
        <f>ABS(O1844-'PV model'!$B$5)</f>
        <v>18.444174591299685</v>
      </c>
      <c r="Q1844" s="3">
        <f t="shared" si="313"/>
        <v>65.238167338197783</v>
      </c>
      <c r="R1844" s="3">
        <f t="shared" si="318"/>
        <v>0</v>
      </c>
      <c r="S1844" s="3">
        <f t="shared" si="314"/>
        <v>116.42399999999999</v>
      </c>
      <c r="T1844" s="3">
        <f>(0.5*(1-COS(RADIANS(90-$X$3)))*(D1844+E1844)*'PV model'!$B$4)</f>
        <v>0</v>
      </c>
      <c r="U1844" s="3">
        <f t="shared" si="319"/>
        <v>116.42399999999999</v>
      </c>
      <c r="V1844" s="3">
        <f>('PV model'!$B$13*(U1844/1000)*(1-'PV model'!$B$14*((20+C1844)-25))*'PV model'!$B$10)/'PV model'!$B$12</f>
        <v>11.679638914943999</v>
      </c>
    </row>
    <row r="1845" spans="1:22" x14ac:dyDescent="0.2">
      <c r="A1845" s="10">
        <f t="shared" si="320"/>
        <v>77</v>
      </c>
      <c r="B1845" s="10">
        <f t="shared" si="321"/>
        <v>16</v>
      </c>
      <c r="C1845" s="23">
        <v>3.6</v>
      </c>
      <c r="D1845" s="24">
        <v>0</v>
      </c>
      <c r="E1845" s="24">
        <v>88.2</v>
      </c>
      <c r="F1845" s="48"/>
      <c r="G1845" s="48"/>
      <c r="H1845" s="1">
        <f t="shared" si="322"/>
        <v>-1.6184098219423131</v>
      </c>
      <c r="I1845" s="1">
        <f t="shared" si="315"/>
        <v>-8.767504141300849</v>
      </c>
      <c r="J1845" s="4">
        <f>B1845+('PV model'!$B$3/15)+(I1845/60)</f>
        <v>15.577208264311652</v>
      </c>
      <c r="K1845" s="2">
        <f t="shared" si="316"/>
        <v>-53.658123964674786</v>
      </c>
      <c r="L1845" s="2">
        <f>DEGREES(ASIN((((COS(RADIANS('PV model'!$B$2))*COS(RADIANS(H1845))*COS(RADIANS(K1845)))+(SIN(RADIANS('PV model'!$B$2))*SIN(RADIANS(H1845)))))))</f>
        <v>18.194513680953609</v>
      </c>
      <c r="M1845" s="3">
        <f t="shared" si="312"/>
        <v>18.194513680953609</v>
      </c>
      <c r="N1845" s="2">
        <f t="shared" si="317"/>
        <v>-57.946174552985177</v>
      </c>
      <c r="O1845" s="2">
        <f>IF('PV model'!$B$2&gt;0, 180-N1845,IF('PV model'!$B$2&lt;0,0-N1845,N1845))</f>
        <v>237.94617455298518</v>
      </c>
      <c r="P1845" s="2">
        <f>ABS(O1845-'PV model'!$B$5)</f>
        <v>32.946174552985184</v>
      </c>
      <c r="Q1845" s="3">
        <f t="shared" si="313"/>
        <v>71.805486319046395</v>
      </c>
      <c r="R1845" s="3">
        <f t="shared" si="318"/>
        <v>0</v>
      </c>
      <c r="S1845" s="3">
        <f t="shared" si="314"/>
        <v>88.2</v>
      </c>
      <c r="T1845" s="3">
        <f>(0.5*(1-COS(RADIANS(90-$X$3)))*(D1845+E1845)*'PV model'!$B$4)</f>
        <v>0</v>
      </c>
      <c r="U1845" s="3">
        <f t="shared" si="319"/>
        <v>88.2</v>
      </c>
      <c r="V1845" s="3">
        <f>('PV model'!$B$13*(U1845/1000)*(1-'PV model'!$B$14*((20+C1845)-25))*'PV model'!$B$10)/'PV model'!$B$12</f>
        <v>8.8658442431999998</v>
      </c>
    </row>
    <row r="1846" spans="1:22" x14ac:dyDescent="0.2">
      <c r="A1846" s="10">
        <f t="shared" si="320"/>
        <v>77</v>
      </c>
      <c r="B1846" s="10">
        <f t="shared" si="321"/>
        <v>17</v>
      </c>
      <c r="C1846" s="23">
        <v>3.9</v>
      </c>
      <c r="D1846" s="24">
        <v>0</v>
      </c>
      <c r="E1846" s="24">
        <v>53.801999999999992</v>
      </c>
      <c r="F1846" s="48"/>
      <c r="G1846" s="48"/>
      <c r="H1846" s="1">
        <f t="shared" si="322"/>
        <v>-1.6184098219423131</v>
      </c>
      <c r="I1846" s="1">
        <f t="shared" si="315"/>
        <v>-8.767504141300849</v>
      </c>
      <c r="J1846" s="4">
        <f>B1846+('PV model'!$B$3/15)+(I1846/60)</f>
        <v>16.577208264311651</v>
      </c>
      <c r="K1846" s="2">
        <f t="shared" si="316"/>
        <v>-68.658123964674758</v>
      </c>
      <c r="L1846" s="2">
        <f>DEGREES(ASIN((((COS(RADIANS('PV model'!$B$2))*COS(RADIANS(H1846))*COS(RADIANS(K1846)))+(SIN(RADIANS('PV model'!$B$2))*SIN(RADIANS(H1846)))))))</f>
        <v>10.53146805537745</v>
      </c>
      <c r="M1846" s="3">
        <f t="shared" si="312"/>
        <v>10.53146805537745</v>
      </c>
      <c r="N1846" s="2">
        <f t="shared" si="317"/>
        <v>-71.263630295797711</v>
      </c>
      <c r="O1846" s="2">
        <f>IF('PV model'!$B$2&gt;0, 180-N1846,IF('PV model'!$B$2&lt;0,0-N1846,N1846))</f>
        <v>251.26363029579773</v>
      </c>
      <c r="P1846" s="2">
        <f>ABS(O1846-'PV model'!$B$5)</f>
        <v>46.263630295797725</v>
      </c>
      <c r="Q1846" s="3">
        <f t="shared" si="313"/>
        <v>79.468531944622555</v>
      </c>
      <c r="R1846" s="3">
        <f t="shared" si="318"/>
        <v>0</v>
      </c>
      <c r="S1846" s="3">
        <f t="shared" si="314"/>
        <v>53.801999999999992</v>
      </c>
      <c r="T1846" s="3">
        <f>(0.5*(1-COS(RADIANS(90-$X$3)))*(D1846+E1846)*'PV model'!$B$4)</f>
        <v>0</v>
      </c>
      <c r="U1846" s="3">
        <f t="shared" si="319"/>
        <v>53.801999999999992</v>
      </c>
      <c r="V1846" s="3">
        <f>('PV model'!$B$13*(U1846/1000)*(1-'PV model'!$B$14*((20+C1846)-25))*'PV model'!$B$10)/'PV model'!$B$12</f>
        <v>5.4017113308479994</v>
      </c>
    </row>
    <row r="1847" spans="1:22" x14ac:dyDescent="0.2">
      <c r="A1847" s="10">
        <f t="shared" si="320"/>
        <v>77</v>
      </c>
      <c r="B1847" s="10">
        <f t="shared" si="321"/>
        <v>18</v>
      </c>
      <c r="C1847" s="23">
        <v>4.3</v>
      </c>
      <c r="D1847" s="24">
        <v>0</v>
      </c>
      <c r="E1847" s="24">
        <v>19.404</v>
      </c>
      <c r="F1847" s="48"/>
      <c r="G1847" s="48"/>
      <c r="H1847" s="1">
        <f t="shared" si="322"/>
        <v>-1.6184098219423131</v>
      </c>
      <c r="I1847" s="1">
        <f t="shared" si="315"/>
        <v>-8.767504141300849</v>
      </c>
      <c r="J1847" s="4">
        <f>B1847+('PV model'!$B$3/15)+(I1847/60)</f>
        <v>17.577208264311651</v>
      </c>
      <c r="K1847" s="2">
        <f t="shared" si="316"/>
        <v>-83.658123964674758</v>
      </c>
      <c r="L1847" s="2">
        <f>DEGREES(ASIN((((COS(RADIANS('PV model'!$B$2))*COS(RADIANS(H1847))*COS(RADIANS(K1847)))+(SIN(RADIANS('PV model'!$B$2))*SIN(RADIANS(H1847)))))))</f>
        <v>2.2502998277279884</v>
      </c>
      <c r="M1847" s="3">
        <f t="shared" si="312"/>
        <v>2.2502998277279884</v>
      </c>
      <c r="N1847" s="2">
        <f t="shared" si="317"/>
        <v>-83.8531690135692</v>
      </c>
      <c r="O1847" s="2">
        <f>IF('PV model'!$B$2&gt;0, 180-N1847,IF('PV model'!$B$2&lt;0,0-N1847,N1847))</f>
        <v>263.85316901356919</v>
      </c>
      <c r="P1847" s="2">
        <f>ABS(O1847-'PV model'!$B$5)</f>
        <v>58.853169013569186</v>
      </c>
      <c r="Q1847" s="3">
        <f t="shared" si="313"/>
        <v>87.749700172272</v>
      </c>
      <c r="R1847" s="3">
        <f t="shared" si="318"/>
        <v>0</v>
      </c>
      <c r="S1847" s="3">
        <f t="shared" si="314"/>
        <v>19.404</v>
      </c>
      <c r="T1847" s="3">
        <f>(0.5*(1-COS(RADIANS(90-$X$3)))*(D1847+E1847)*'PV model'!$B$4)</f>
        <v>0</v>
      </c>
      <c r="U1847" s="3">
        <f t="shared" si="319"/>
        <v>19.404</v>
      </c>
      <c r="V1847" s="3">
        <f>('PV model'!$B$13*(U1847/1000)*(1-'PV model'!$B$14*((20+C1847)-25))*'PV model'!$B$10)/'PV model'!$B$12</f>
        <v>1.9450547867519998</v>
      </c>
    </row>
    <row r="1848" spans="1:22" x14ac:dyDescent="0.2">
      <c r="A1848" s="10">
        <f t="shared" si="320"/>
        <v>77</v>
      </c>
      <c r="B1848" s="10">
        <f t="shared" si="321"/>
        <v>19</v>
      </c>
      <c r="C1848" s="23">
        <v>4.7</v>
      </c>
      <c r="D1848" s="24">
        <v>0</v>
      </c>
      <c r="E1848" s="24">
        <v>1.764</v>
      </c>
      <c r="F1848" s="48"/>
      <c r="G1848" s="48"/>
      <c r="H1848" s="1">
        <f t="shared" si="322"/>
        <v>-1.6184098219423131</v>
      </c>
      <c r="I1848" s="1">
        <f t="shared" si="315"/>
        <v>-8.767504141300849</v>
      </c>
      <c r="J1848" s="4">
        <f>B1848+('PV model'!$B$3/15)+(I1848/60)</f>
        <v>18.577208264311651</v>
      </c>
      <c r="K1848" s="2">
        <f t="shared" si="316"/>
        <v>-98.658123964674758</v>
      </c>
      <c r="L1848" s="2">
        <f>DEGREES(ASIN((((COS(RADIANS('PV model'!$B$2))*COS(RADIANS(H1848))*COS(RADIANS(K1848)))+(SIN(RADIANS('PV model'!$B$2))*SIN(RADIANS(H1848)))))))</f>
        <v>-6.2292853658425154</v>
      </c>
      <c r="M1848" s="3">
        <f t="shared" si="312"/>
        <v>0</v>
      </c>
      <c r="N1848" s="2">
        <f t="shared" si="317"/>
        <v>-83.762055122382208</v>
      </c>
      <c r="O1848" s="2">
        <f>IF('PV model'!$B$2&gt;0, 180-N1848,IF('PV model'!$B$2&lt;0,0-N1848,N1848))</f>
        <v>263.76205512238221</v>
      </c>
      <c r="P1848" s="2">
        <f>ABS(O1848-'PV model'!$B$5)</f>
        <v>58.762055122382208</v>
      </c>
      <c r="Q1848" s="3">
        <f t="shared" si="313"/>
        <v>96.229285365842514</v>
      </c>
      <c r="R1848" s="3">
        <f t="shared" si="318"/>
        <v>0</v>
      </c>
      <c r="S1848" s="3">
        <f t="shared" si="314"/>
        <v>1.764</v>
      </c>
      <c r="T1848" s="3">
        <f>(0.5*(1-COS(RADIANS(90-$X$3)))*(D1848+E1848)*'PV model'!$B$4)</f>
        <v>0</v>
      </c>
      <c r="U1848" s="3">
        <f t="shared" si="319"/>
        <v>1.764</v>
      </c>
      <c r="V1848" s="3">
        <f>('PV model'!$B$13*(U1848/1000)*(1-'PV model'!$B$14*((20+C1848)-25))*'PV model'!$B$10)/'PV model'!$B$12</f>
        <v>0.176541035328</v>
      </c>
    </row>
    <row r="1849" spans="1:22" x14ac:dyDescent="0.2">
      <c r="A1849" s="10">
        <f t="shared" si="320"/>
        <v>77</v>
      </c>
      <c r="B1849" s="10">
        <f t="shared" si="321"/>
        <v>20</v>
      </c>
      <c r="C1849" s="23">
        <v>4.9000000000000004</v>
      </c>
      <c r="D1849" s="24">
        <v>0</v>
      </c>
      <c r="E1849" s="24">
        <v>0</v>
      </c>
      <c r="F1849" s="48"/>
      <c r="G1849" s="48"/>
      <c r="H1849" s="1">
        <f t="shared" si="322"/>
        <v>-1.6184098219423131</v>
      </c>
      <c r="I1849" s="1">
        <f t="shared" si="315"/>
        <v>-8.767504141300849</v>
      </c>
      <c r="J1849" s="4">
        <f>B1849+('PV model'!$B$3/15)+(I1849/60)</f>
        <v>19.577208264311651</v>
      </c>
      <c r="K1849" s="2">
        <f t="shared" si="316"/>
        <v>-113.65812396467476</v>
      </c>
      <c r="L1849" s="2">
        <f>DEGREES(ASIN((((COS(RADIANS('PV model'!$B$2))*COS(RADIANS(H1849))*COS(RADIANS(K1849)))+(SIN(RADIANS('PV model'!$B$2))*SIN(RADIANS(H1849)))))))</f>
        <v>-14.505420353222176</v>
      </c>
      <c r="M1849" s="3">
        <f t="shared" si="312"/>
        <v>0</v>
      </c>
      <c r="N1849" s="2">
        <f t="shared" si="317"/>
        <v>-71.038495676841663</v>
      </c>
      <c r="O1849" s="2">
        <f>IF('PV model'!$B$2&gt;0, 180-N1849,IF('PV model'!$B$2&lt;0,0-N1849,N1849))</f>
        <v>251.03849567684165</v>
      </c>
      <c r="P1849" s="2">
        <f>ABS(O1849-'PV model'!$B$5)</f>
        <v>46.038495676841649</v>
      </c>
      <c r="Q1849" s="3">
        <f t="shared" si="313"/>
        <v>104.50542035322216</v>
      </c>
      <c r="R1849" s="3">
        <f t="shared" si="318"/>
        <v>0</v>
      </c>
      <c r="S1849" s="3">
        <f t="shared" si="314"/>
        <v>0</v>
      </c>
      <c r="T1849" s="3">
        <f>(0.5*(1-COS(RADIANS(90-$X$3)))*(D1849+E1849)*'PV model'!$B$4)</f>
        <v>0</v>
      </c>
      <c r="U1849" s="3">
        <f t="shared" si="319"/>
        <v>0</v>
      </c>
      <c r="V1849" s="3">
        <f>('PV model'!$B$13*(U1849/1000)*(1-'PV model'!$B$14*((20+C1849)-25))*'PV model'!$B$10)/'PV model'!$B$12</f>
        <v>0</v>
      </c>
    </row>
    <row r="1850" spans="1:22" x14ac:dyDescent="0.2">
      <c r="A1850" s="10">
        <f t="shared" si="320"/>
        <v>77</v>
      </c>
      <c r="B1850" s="10">
        <f t="shared" si="321"/>
        <v>21</v>
      </c>
      <c r="C1850" s="23">
        <v>5.3</v>
      </c>
      <c r="D1850" s="24">
        <v>0</v>
      </c>
      <c r="E1850" s="24">
        <v>0</v>
      </c>
      <c r="F1850" s="48"/>
      <c r="G1850" s="48"/>
      <c r="H1850" s="1">
        <f t="shared" si="322"/>
        <v>-1.6184098219423131</v>
      </c>
      <c r="I1850" s="1">
        <f t="shared" si="315"/>
        <v>-8.767504141300849</v>
      </c>
      <c r="J1850" s="4">
        <f>B1850+('PV model'!$B$3/15)+(I1850/60)</f>
        <v>20.577208264311651</v>
      </c>
      <c r="K1850" s="2">
        <f t="shared" si="316"/>
        <v>-128.65812396467476</v>
      </c>
      <c r="L1850" s="2">
        <f>DEGREES(ASIN((((COS(RADIANS('PV model'!$B$2))*COS(RADIANS(H1850))*COS(RADIANS(K1850)))+(SIN(RADIANS('PV model'!$B$2))*SIN(RADIANS(H1850)))))))</f>
        <v>-22.145051857033728</v>
      </c>
      <c r="M1850" s="3">
        <f t="shared" si="312"/>
        <v>0</v>
      </c>
      <c r="N1850" s="2">
        <f t="shared" si="317"/>
        <v>-57.430882812985288</v>
      </c>
      <c r="O1850" s="2">
        <f>IF('PV model'!$B$2&gt;0, 180-N1850,IF('PV model'!$B$2&lt;0,0-N1850,N1850))</f>
        <v>237.43088281298529</v>
      </c>
      <c r="P1850" s="2">
        <f>ABS(O1850-'PV model'!$B$5)</f>
        <v>32.430882812985288</v>
      </c>
      <c r="Q1850" s="3">
        <f t="shared" si="313"/>
        <v>112.14505185703374</v>
      </c>
      <c r="R1850" s="3">
        <f t="shared" si="318"/>
        <v>0</v>
      </c>
      <c r="S1850" s="3">
        <f t="shared" si="314"/>
        <v>0</v>
      </c>
      <c r="T1850" s="3">
        <f>(0.5*(1-COS(RADIANS(90-$X$3)))*(D1850+E1850)*'PV model'!$B$4)</f>
        <v>0</v>
      </c>
      <c r="U1850" s="3">
        <f t="shared" si="319"/>
        <v>0</v>
      </c>
      <c r="V1850" s="3">
        <f>('PV model'!$B$13*(U1850/1000)*(1-'PV model'!$B$14*((20+C1850)-25))*'PV model'!$B$10)/'PV model'!$B$12</f>
        <v>0</v>
      </c>
    </row>
    <row r="1851" spans="1:22" x14ac:dyDescent="0.2">
      <c r="A1851" s="10">
        <f t="shared" si="320"/>
        <v>77</v>
      </c>
      <c r="B1851" s="10">
        <f t="shared" si="321"/>
        <v>22</v>
      </c>
      <c r="C1851" s="23">
        <v>5.9</v>
      </c>
      <c r="D1851" s="24">
        <v>0</v>
      </c>
      <c r="E1851" s="24">
        <v>0</v>
      </c>
      <c r="F1851" s="48"/>
      <c r="G1851" s="48"/>
      <c r="H1851" s="1">
        <f t="shared" si="322"/>
        <v>-1.6184098219423131</v>
      </c>
      <c r="I1851" s="1">
        <f t="shared" si="315"/>
        <v>-8.767504141300849</v>
      </c>
      <c r="J1851" s="4">
        <f>B1851+('PV model'!$B$3/15)+(I1851/60)</f>
        <v>21.577208264311651</v>
      </c>
      <c r="K1851" s="2">
        <f t="shared" si="316"/>
        <v>-143.65812396467476</v>
      </c>
      <c r="L1851" s="2">
        <f>DEGREES(ASIN((((COS(RADIANS('PV model'!$B$2))*COS(RADIANS(H1851))*COS(RADIANS(K1851)))+(SIN(RADIANS('PV model'!$B$2))*SIN(RADIANS(H1851)))))))</f>
        <v>-28.64173471170831</v>
      </c>
      <c r="M1851" s="3">
        <f t="shared" si="312"/>
        <v>0</v>
      </c>
      <c r="N1851" s="2">
        <f t="shared" si="317"/>
        <v>-42.450847155846454</v>
      </c>
      <c r="O1851" s="2">
        <f>IF('PV model'!$B$2&gt;0, 180-N1851,IF('PV model'!$B$2&lt;0,0-N1851,N1851))</f>
        <v>222.45084715584645</v>
      </c>
      <c r="P1851" s="2">
        <f>ABS(O1851-'PV model'!$B$5)</f>
        <v>17.450847155846446</v>
      </c>
      <c r="Q1851" s="3">
        <f t="shared" si="313"/>
        <v>118.64173471170831</v>
      </c>
      <c r="R1851" s="3">
        <f t="shared" si="318"/>
        <v>0</v>
      </c>
      <c r="S1851" s="3">
        <f t="shared" si="314"/>
        <v>0</v>
      </c>
      <c r="T1851" s="3">
        <f>(0.5*(1-COS(RADIANS(90-$X$3)))*(D1851+E1851)*'PV model'!$B$4)</f>
        <v>0</v>
      </c>
      <c r="U1851" s="3">
        <f t="shared" si="319"/>
        <v>0</v>
      </c>
      <c r="V1851" s="3">
        <f>('PV model'!$B$13*(U1851/1000)*(1-'PV model'!$B$14*((20+C1851)-25))*'PV model'!$B$10)/'PV model'!$B$12</f>
        <v>0</v>
      </c>
    </row>
    <row r="1852" spans="1:22" x14ac:dyDescent="0.2">
      <c r="A1852" s="10">
        <f t="shared" si="320"/>
        <v>77</v>
      </c>
      <c r="B1852" s="10">
        <f t="shared" si="321"/>
        <v>23</v>
      </c>
      <c r="C1852" s="23">
        <v>5.9</v>
      </c>
      <c r="D1852" s="24">
        <v>0</v>
      </c>
      <c r="E1852" s="24">
        <v>0</v>
      </c>
      <c r="F1852" s="48"/>
      <c r="G1852" s="48"/>
      <c r="H1852" s="1">
        <f t="shared" si="322"/>
        <v>-1.6184098219423131</v>
      </c>
      <c r="I1852" s="1">
        <f t="shared" si="315"/>
        <v>-8.767504141300849</v>
      </c>
      <c r="J1852" s="4">
        <f>B1852+('PV model'!$B$3/15)+(I1852/60)</f>
        <v>22.577208264311651</v>
      </c>
      <c r="K1852" s="2">
        <f t="shared" si="316"/>
        <v>-158.65812396467476</v>
      </c>
      <c r="L1852" s="2">
        <f>DEGREES(ASIN((((COS(RADIANS('PV model'!$B$2))*COS(RADIANS(H1852))*COS(RADIANS(K1852)))+(SIN(RADIANS('PV model'!$B$2))*SIN(RADIANS(H1852)))))))</f>
        <v>-33.410272229456659</v>
      </c>
      <c r="M1852" s="3">
        <f t="shared" si="312"/>
        <v>0</v>
      </c>
      <c r="N1852" s="2">
        <f t="shared" si="317"/>
        <v>-25.836455969072389</v>
      </c>
      <c r="O1852" s="2">
        <f>IF('PV model'!$B$2&gt;0, 180-N1852,IF('PV model'!$B$2&lt;0,0-N1852,N1852))</f>
        <v>205.8364559690724</v>
      </c>
      <c r="P1852" s="2">
        <f>ABS(O1852-'PV model'!$B$5)</f>
        <v>0.8364559690724036</v>
      </c>
      <c r="Q1852" s="3">
        <f t="shared" si="313"/>
        <v>123.41027222945665</v>
      </c>
      <c r="R1852" s="3">
        <f t="shared" si="318"/>
        <v>0</v>
      </c>
      <c r="S1852" s="3">
        <f t="shared" si="314"/>
        <v>0</v>
      </c>
      <c r="T1852" s="3">
        <f>(0.5*(1-COS(RADIANS(90-$X$3)))*(D1852+E1852)*'PV model'!$B$4)</f>
        <v>0</v>
      </c>
      <c r="U1852" s="3">
        <f t="shared" si="319"/>
        <v>0</v>
      </c>
      <c r="V1852" s="3">
        <f>('PV model'!$B$13*(U1852/1000)*(1-'PV model'!$B$14*((20+C1852)-25))*'PV model'!$B$10)/'PV model'!$B$12</f>
        <v>0</v>
      </c>
    </row>
    <row r="1853" spans="1:22" x14ac:dyDescent="0.2">
      <c r="A1853" s="10">
        <f t="shared" si="320"/>
        <v>77</v>
      </c>
      <c r="B1853" s="10">
        <f t="shared" si="321"/>
        <v>24</v>
      </c>
      <c r="C1853" s="23">
        <v>6</v>
      </c>
      <c r="D1853" s="24">
        <v>0</v>
      </c>
      <c r="E1853" s="24">
        <v>0</v>
      </c>
      <c r="F1853" s="48"/>
      <c r="G1853" s="48"/>
      <c r="H1853" s="1">
        <f t="shared" si="322"/>
        <v>-1.6184098219423131</v>
      </c>
      <c r="I1853" s="1">
        <f t="shared" si="315"/>
        <v>-8.767504141300849</v>
      </c>
      <c r="J1853" s="4">
        <f>B1853+('PV model'!$B$3/15)+(I1853/60)</f>
        <v>23.577208264311651</v>
      </c>
      <c r="K1853" s="2">
        <f t="shared" si="316"/>
        <v>-173.65812396467476</v>
      </c>
      <c r="L1853" s="2">
        <f>DEGREES(ASIN((((COS(RADIANS('PV model'!$B$2))*COS(RADIANS(H1853))*COS(RADIANS(K1853)))+(SIN(RADIANS('PV model'!$B$2))*SIN(RADIANS(H1853)))))))</f>
        <v>-35.873044415171925</v>
      </c>
      <c r="M1853" s="3">
        <f t="shared" si="312"/>
        <v>0</v>
      </c>
      <c r="N1853" s="2">
        <f t="shared" si="317"/>
        <v>-7.8316877059874308</v>
      </c>
      <c r="O1853" s="2">
        <f>IF('PV model'!$B$2&gt;0, 180-N1853,IF('PV model'!$B$2&lt;0,0-N1853,N1853))</f>
        <v>187.83168770598743</v>
      </c>
      <c r="P1853" s="2">
        <f>ABS(O1853-'PV model'!$B$5)</f>
        <v>17.168312294012566</v>
      </c>
      <c r="Q1853" s="3">
        <f t="shared" si="313"/>
        <v>125.87304441517193</v>
      </c>
      <c r="R1853" s="3">
        <f t="shared" si="318"/>
        <v>0</v>
      </c>
      <c r="S1853" s="3">
        <f t="shared" si="314"/>
        <v>0</v>
      </c>
      <c r="T1853" s="3">
        <f>(0.5*(1-COS(RADIANS(90-$X$3)))*(D1853+E1853)*'PV model'!$B$4)</f>
        <v>0</v>
      </c>
      <c r="U1853" s="3">
        <f t="shared" si="319"/>
        <v>0</v>
      </c>
      <c r="V1853" s="3">
        <f>('PV model'!$B$13*(U1853/1000)*(1-'PV model'!$B$14*((20+C1853)-25))*'PV model'!$B$10)/'PV model'!$B$12</f>
        <v>0</v>
      </c>
    </row>
    <row r="1854" spans="1:22" x14ac:dyDescent="0.2">
      <c r="A1854" s="10">
        <f t="shared" si="320"/>
        <v>78</v>
      </c>
      <c r="B1854" s="10">
        <f t="shared" si="321"/>
        <v>1</v>
      </c>
      <c r="C1854" s="23">
        <v>6.4</v>
      </c>
      <c r="D1854" s="24">
        <v>0</v>
      </c>
      <c r="E1854" s="24">
        <v>0</v>
      </c>
      <c r="F1854" s="48"/>
      <c r="G1854" s="48"/>
      <c r="H1854" s="1">
        <f t="shared" si="322"/>
        <v>-1.2152210497224094</v>
      </c>
      <c r="I1854" s="1">
        <f t="shared" si="315"/>
        <v>-8.4629628037025633</v>
      </c>
      <c r="J1854" s="4">
        <f>B1854+('PV model'!$B$3/15)+(I1854/60)</f>
        <v>0.58228395327162397</v>
      </c>
      <c r="K1854" s="2">
        <f t="shared" si="316"/>
        <v>171.26574070092565</v>
      </c>
      <c r="L1854" s="2">
        <f>DEGREES(ASIN((((COS(RADIANS('PV model'!$B$2))*COS(RADIANS(H1854))*COS(RADIANS(K1854)))+(SIN(RADIANS('PV model'!$B$2))*SIN(RADIANS(H1854)))))))</f>
        <v>-35.253139830025475</v>
      </c>
      <c r="M1854" s="3">
        <f t="shared" si="312"/>
        <v>0</v>
      </c>
      <c r="N1854" s="2">
        <f t="shared" si="317"/>
        <v>10.714316648012881</v>
      </c>
      <c r="O1854" s="2">
        <f>IF('PV model'!$B$2&gt;0, 180-N1854,IF('PV model'!$B$2&lt;0,0-N1854,N1854))</f>
        <v>169.28568335198713</v>
      </c>
      <c r="P1854" s="2">
        <f>ABS(O1854-'PV model'!$B$5)</f>
        <v>35.714316648012868</v>
      </c>
      <c r="Q1854" s="3">
        <f t="shared" si="313"/>
        <v>125.25313983002548</v>
      </c>
      <c r="R1854" s="3">
        <f t="shared" si="318"/>
        <v>0</v>
      </c>
      <c r="S1854" s="3">
        <f t="shared" si="314"/>
        <v>0</v>
      </c>
      <c r="T1854" s="3">
        <f>(0.5*(1-COS(RADIANS(90-$X$3)))*(D1854+E1854)*'PV model'!$B$4)</f>
        <v>0</v>
      </c>
      <c r="U1854" s="3">
        <f t="shared" si="319"/>
        <v>0</v>
      </c>
      <c r="V1854" s="3">
        <f>('PV model'!$B$13*(U1854/1000)*(1-'PV model'!$B$14*((20+C1854)-25))*'PV model'!$B$10)/'PV model'!$B$12</f>
        <v>0</v>
      </c>
    </row>
    <row r="1855" spans="1:22" x14ac:dyDescent="0.2">
      <c r="A1855" s="10">
        <f t="shared" si="320"/>
        <v>78</v>
      </c>
      <c r="B1855" s="10">
        <f t="shared" si="321"/>
        <v>2</v>
      </c>
      <c r="C1855" s="23">
        <v>6.5</v>
      </c>
      <c r="D1855" s="24">
        <v>0</v>
      </c>
      <c r="E1855" s="24">
        <v>0</v>
      </c>
      <c r="F1855" s="48"/>
      <c r="G1855" s="48"/>
      <c r="H1855" s="1">
        <f t="shared" si="322"/>
        <v>-1.2152210497224094</v>
      </c>
      <c r="I1855" s="1">
        <f t="shared" si="315"/>
        <v>-8.4629628037025633</v>
      </c>
      <c r="J1855" s="4">
        <f>B1855+('PV model'!$B$3/15)+(I1855/60)</f>
        <v>1.582283953271624</v>
      </c>
      <c r="K1855" s="2">
        <f t="shared" si="316"/>
        <v>156.26574070092565</v>
      </c>
      <c r="L1855" s="2">
        <f>DEGREES(ASIN((((COS(RADIANS('PV model'!$B$2))*COS(RADIANS(H1855))*COS(RADIANS(K1855)))+(SIN(RADIANS('PV model'!$B$2))*SIN(RADIANS(H1855)))))))</f>
        <v>-32.402405706323378</v>
      </c>
      <c r="M1855" s="3">
        <f t="shared" si="312"/>
        <v>0</v>
      </c>
      <c r="N1855" s="2">
        <f t="shared" si="317"/>
        <v>28.464250212188379</v>
      </c>
      <c r="O1855" s="2">
        <f>IF('PV model'!$B$2&gt;0, 180-N1855,IF('PV model'!$B$2&lt;0,0-N1855,N1855))</f>
        <v>151.53574978781162</v>
      </c>
      <c r="P1855" s="2">
        <f>ABS(O1855-'PV model'!$B$5)</f>
        <v>53.464250212188375</v>
      </c>
      <c r="Q1855" s="3">
        <f t="shared" si="313"/>
        <v>122.40240570632338</v>
      </c>
      <c r="R1855" s="3">
        <f t="shared" si="318"/>
        <v>0</v>
      </c>
      <c r="S1855" s="3">
        <f t="shared" si="314"/>
        <v>0</v>
      </c>
      <c r="T1855" s="3">
        <f>(0.5*(1-COS(RADIANS(90-$X$3)))*(D1855+E1855)*'PV model'!$B$4)</f>
        <v>0</v>
      </c>
      <c r="U1855" s="3">
        <f t="shared" si="319"/>
        <v>0</v>
      </c>
      <c r="V1855" s="3">
        <f>('PV model'!$B$13*(U1855/1000)*(1-'PV model'!$B$14*((20+C1855)-25))*'PV model'!$B$10)/'PV model'!$B$12</f>
        <v>0</v>
      </c>
    </row>
    <row r="1856" spans="1:22" x14ac:dyDescent="0.2">
      <c r="A1856" s="10">
        <f t="shared" si="320"/>
        <v>78</v>
      </c>
      <c r="B1856" s="10">
        <f t="shared" si="321"/>
        <v>3</v>
      </c>
      <c r="C1856" s="23">
        <v>6.8</v>
      </c>
      <c r="D1856" s="24">
        <v>0</v>
      </c>
      <c r="E1856" s="24">
        <v>0</v>
      </c>
      <c r="F1856" s="48"/>
      <c r="G1856" s="48"/>
      <c r="H1856" s="1">
        <f t="shared" si="322"/>
        <v>-1.2152210497224094</v>
      </c>
      <c r="I1856" s="1">
        <f t="shared" si="315"/>
        <v>-8.4629628037025633</v>
      </c>
      <c r="J1856" s="4">
        <f>B1856+('PV model'!$B$3/15)+(I1856/60)</f>
        <v>2.5822839532716237</v>
      </c>
      <c r="K1856" s="2">
        <f t="shared" si="316"/>
        <v>141.26574070092565</v>
      </c>
      <c r="L1856" s="2">
        <f>DEGREES(ASIN((((COS(RADIANS('PV model'!$B$2))*COS(RADIANS(H1856))*COS(RADIANS(K1856)))+(SIN(RADIANS('PV model'!$B$2))*SIN(RADIANS(H1856)))))))</f>
        <v>-27.335982419438853</v>
      </c>
      <c r="M1856" s="3">
        <f t="shared" si="312"/>
        <v>0</v>
      </c>
      <c r="N1856" s="2">
        <f t="shared" si="317"/>
        <v>44.765600396015898</v>
      </c>
      <c r="O1856" s="2">
        <f>IF('PV model'!$B$2&gt;0, 180-N1856,IF('PV model'!$B$2&lt;0,0-N1856,N1856))</f>
        <v>135.23439960398412</v>
      </c>
      <c r="P1856" s="2">
        <f>ABS(O1856-'PV model'!$B$5)</f>
        <v>69.765600396015884</v>
      </c>
      <c r="Q1856" s="3">
        <f t="shared" si="313"/>
        <v>117.33598241943885</v>
      </c>
      <c r="R1856" s="3">
        <f t="shared" si="318"/>
        <v>0</v>
      </c>
      <c r="S1856" s="3">
        <f t="shared" si="314"/>
        <v>0</v>
      </c>
      <c r="T1856" s="3">
        <f>(0.5*(1-COS(RADIANS(90-$X$3)))*(D1856+E1856)*'PV model'!$B$4)</f>
        <v>0</v>
      </c>
      <c r="U1856" s="3">
        <f t="shared" si="319"/>
        <v>0</v>
      </c>
      <c r="V1856" s="3">
        <f>('PV model'!$B$13*(U1856/1000)*(1-'PV model'!$B$14*((20+C1856)-25))*'PV model'!$B$10)/'PV model'!$B$12</f>
        <v>0</v>
      </c>
    </row>
    <row r="1857" spans="1:22" x14ac:dyDescent="0.2">
      <c r="A1857" s="10">
        <f t="shared" si="320"/>
        <v>78</v>
      </c>
      <c r="B1857" s="10">
        <f t="shared" si="321"/>
        <v>4</v>
      </c>
      <c r="C1857" s="23">
        <v>7.5</v>
      </c>
      <c r="D1857" s="24">
        <v>0</v>
      </c>
      <c r="E1857" s="24">
        <v>0</v>
      </c>
      <c r="F1857" s="48"/>
      <c r="G1857" s="48"/>
      <c r="H1857" s="1">
        <f t="shared" si="322"/>
        <v>-1.2152210497224094</v>
      </c>
      <c r="I1857" s="1">
        <f t="shared" si="315"/>
        <v>-8.4629628037025633</v>
      </c>
      <c r="J1857" s="4">
        <f>B1857+('PV model'!$B$3/15)+(I1857/60)</f>
        <v>3.5822839532716237</v>
      </c>
      <c r="K1857" s="2">
        <f t="shared" si="316"/>
        <v>126.26574070092565</v>
      </c>
      <c r="L1857" s="2">
        <f>DEGREES(ASIN((((COS(RADIANS('PV model'!$B$2))*COS(RADIANS(H1857))*COS(RADIANS(K1857)))+(SIN(RADIANS('PV model'!$B$2))*SIN(RADIANS(H1857)))))))</f>
        <v>-20.63722156548247</v>
      </c>
      <c r="M1857" s="3">
        <f t="shared" si="312"/>
        <v>0</v>
      </c>
      <c r="N1857" s="2">
        <f t="shared" si="317"/>
        <v>59.471266117484035</v>
      </c>
      <c r="O1857" s="2">
        <f>IF('PV model'!$B$2&gt;0, 180-N1857,IF('PV model'!$B$2&lt;0,0-N1857,N1857))</f>
        <v>120.52873388251597</v>
      </c>
      <c r="P1857" s="2">
        <f>ABS(O1857-'PV model'!$B$5)</f>
        <v>84.471266117484035</v>
      </c>
      <c r="Q1857" s="3">
        <f t="shared" si="313"/>
        <v>110.63722156548246</v>
      </c>
      <c r="R1857" s="3">
        <f t="shared" si="318"/>
        <v>0</v>
      </c>
      <c r="S1857" s="3">
        <f t="shared" si="314"/>
        <v>0</v>
      </c>
      <c r="T1857" s="3">
        <f>(0.5*(1-COS(RADIANS(90-$X$3)))*(D1857+E1857)*'PV model'!$B$4)</f>
        <v>0</v>
      </c>
      <c r="U1857" s="3">
        <f t="shared" si="319"/>
        <v>0</v>
      </c>
      <c r="V1857" s="3">
        <f>('PV model'!$B$13*(U1857/1000)*(1-'PV model'!$B$14*((20+C1857)-25))*'PV model'!$B$10)/'PV model'!$B$12</f>
        <v>0</v>
      </c>
    </row>
    <row r="1858" spans="1:22" x14ac:dyDescent="0.2">
      <c r="A1858" s="10">
        <f t="shared" si="320"/>
        <v>78</v>
      </c>
      <c r="B1858" s="10">
        <f t="shared" si="321"/>
        <v>5</v>
      </c>
      <c r="C1858" s="23">
        <v>8.4</v>
      </c>
      <c r="D1858" s="24">
        <v>0</v>
      </c>
      <c r="E1858" s="24">
        <v>0</v>
      </c>
      <c r="F1858" s="48"/>
      <c r="G1858" s="48"/>
      <c r="H1858" s="1">
        <f t="shared" si="322"/>
        <v>-1.2152210497224094</v>
      </c>
      <c r="I1858" s="1">
        <f t="shared" si="315"/>
        <v>-8.4629628037025633</v>
      </c>
      <c r="J1858" s="4">
        <f>B1858+('PV model'!$B$3/15)+(I1858/60)</f>
        <v>4.5822839532716246</v>
      </c>
      <c r="K1858" s="2">
        <f t="shared" si="316"/>
        <v>111.26574070092563</v>
      </c>
      <c r="L1858" s="2">
        <f>DEGREES(ASIN((((COS(RADIANS('PV model'!$B$2))*COS(RADIANS(H1858))*COS(RADIANS(K1858)))+(SIN(RADIANS('PV model'!$B$2))*SIN(RADIANS(H1858)))))))</f>
        <v>-12.877309111891819</v>
      </c>
      <c r="M1858" s="3">
        <f t="shared" si="312"/>
        <v>0</v>
      </c>
      <c r="N1858" s="2">
        <f t="shared" si="317"/>
        <v>72.888867836095855</v>
      </c>
      <c r="O1858" s="2">
        <f>IF('PV model'!$B$2&gt;0, 180-N1858,IF('PV model'!$B$2&lt;0,0-N1858,N1858))</f>
        <v>107.11113216390414</v>
      </c>
      <c r="P1858" s="2">
        <f>ABS(O1858-'PV model'!$B$5)</f>
        <v>97.888867836095855</v>
      </c>
      <c r="Q1858" s="3">
        <f t="shared" si="313"/>
        <v>102.87730911189182</v>
      </c>
      <c r="R1858" s="3">
        <f t="shared" si="318"/>
        <v>0</v>
      </c>
      <c r="S1858" s="3">
        <f t="shared" si="314"/>
        <v>0</v>
      </c>
      <c r="T1858" s="3">
        <f>(0.5*(1-COS(RADIANS(90-$X$3)))*(D1858+E1858)*'PV model'!$B$4)</f>
        <v>0</v>
      </c>
      <c r="U1858" s="3">
        <f t="shared" si="319"/>
        <v>0</v>
      </c>
      <c r="V1858" s="3">
        <f>('PV model'!$B$13*(U1858/1000)*(1-'PV model'!$B$14*((20+C1858)-25))*'PV model'!$B$10)/'PV model'!$B$12</f>
        <v>0</v>
      </c>
    </row>
    <row r="1859" spans="1:22" x14ac:dyDescent="0.2">
      <c r="A1859" s="10">
        <f t="shared" si="320"/>
        <v>78</v>
      </c>
      <c r="B1859" s="10">
        <f t="shared" si="321"/>
        <v>6</v>
      </c>
      <c r="C1859" s="23">
        <v>10</v>
      </c>
      <c r="D1859" s="24">
        <v>0</v>
      </c>
      <c r="E1859" s="24">
        <v>0</v>
      </c>
      <c r="F1859" s="48"/>
      <c r="G1859" s="48"/>
      <c r="H1859" s="1">
        <f t="shared" si="322"/>
        <v>-1.2152210497224094</v>
      </c>
      <c r="I1859" s="1">
        <f t="shared" si="315"/>
        <v>-8.4629628037025633</v>
      </c>
      <c r="J1859" s="4">
        <f>B1859+('PV model'!$B$3/15)+(I1859/60)</f>
        <v>5.5822839532716246</v>
      </c>
      <c r="K1859" s="2">
        <f t="shared" si="316"/>
        <v>96.265740700925633</v>
      </c>
      <c r="L1859" s="2">
        <f>DEGREES(ASIN((((COS(RADIANS('PV model'!$B$2))*COS(RADIANS(H1859))*COS(RADIANS(K1859)))+(SIN(RADIANS('PV model'!$B$2))*SIN(RADIANS(H1859)))))))</f>
        <v>-4.5472811269653315</v>
      </c>
      <c r="M1859" s="3">
        <f t="shared" si="312"/>
        <v>0</v>
      </c>
      <c r="N1859" s="2">
        <f t="shared" si="317"/>
        <v>85.517273443085756</v>
      </c>
      <c r="O1859" s="2">
        <f>IF('PV model'!$B$2&gt;0, 180-N1859,IF('PV model'!$B$2&lt;0,0-N1859,N1859))</f>
        <v>94.482726556914244</v>
      </c>
      <c r="P1859" s="2">
        <f>ABS(O1859-'PV model'!$B$5)</f>
        <v>110.51727344308576</v>
      </c>
      <c r="Q1859" s="3">
        <f t="shared" si="313"/>
        <v>94.547281126965331</v>
      </c>
      <c r="R1859" s="3">
        <f t="shared" si="318"/>
        <v>0</v>
      </c>
      <c r="S1859" s="3">
        <f t="shared" si="314"/>
        <v>0</v>
      </c>
      <c r="T1859" s="3">
        <f>(0.5*(1-COS(RADIANS(90-$X$3)))*(D1859+E1859)*'PV model'!$B$4)</f>
        <v>0</v>
      </c>
      <c r="U1859" s="3">
        <f t="shared" si="319"/>
        <v>0</v>
      </c>
      <c r="V1859" s="3">
        <f>('PV model'!$B$13*(U1859/1000)*(1-'PV model'!$B$14*((20+C1859)-25))*'PV model'!$B$10)/'PV model'!$B$12</f>
        <v>0</v>
      </c>
    </row>
    <row r="1860" spans="1:22" x14ac:dyDescent="0.2">
      <c r="A1860" s="10">
        <f t="shared" si="320"/>
        <v>78</v>
      </c>
      <c r="B1860" s="10">
        <f t="shared" si="321"/>
        <v>7</v>
      </c>
      <c r="C1860" s="23">
        <v>10.5</v>
      </c>
      <c r="D1860" s="24">
        <v>0</v>
      </c>
      <c r="E1860" s="24">
        <v>1.764</v>
      </c>
      <c r="F1860" s="48"/>
      <c r="G1860" s="48"/>
      <c r="H1860" s="1">
        <f t="shared" si="322"/>
        <v>-1.2152210497224094</v>
      </c>
      <c r="I1860" s="1">
        <f t="shared" si="315"/>
        <v>-8.4629628037025633</v>
      </c>
      <c r="J1860" s="4">
        <f>B1860+('PV model'!$B$3/15)+(I1860/60)</f>
        <v>6.5822839532716246</v>
      </c>
      <c r="K1860" s="2">
        <f t="shared" si="316"/>
        <v>81.265740700925633</v>
      </c>
      <c r="L1860" s="2">
        <f>DEGREES(ASIN((((COS(RADIANS('PV model'!$B$2))*COS(RADIANS(H1860))*COS(RADIANS(K1860)))+(SIN(RADIANS('PV model'!$B$2))*SIN(RADIANS(H1860)))))))</f>
        <v>3.9285492738990215</v>
      </c>
      <c r="M1860" s="3">
        <f t="shared" si="312"/>
        <v>3.9285492738990215</v>
      </c>
      <c r="N1860" s="2">
        <f t="shared" si="317"/>
        <v>82.099553190054664</v>
      </c>
      <c r="O1860" s="2">
        <f>IF('PV model'!$B$2&gt;0, 180-N1860,IF('PV model'!$B$2&lt;0,0-N1860,N1860))</f>
        <v>97.900446809945336</v>
      </c>
      <c r="P1860" s="2">
        <f>ABS(O1860-'PV model'!$B$5)</f>
        <v>107.09955319005466</v>
      </c>
      <c r="Q1860" s="3">
        <f t="shared" si="313"/>
        <v>86.071450726100977</v>
      </c>
      <c r="R1860" s="3">
        <f t="shared" si="318"/>
        <v>0</v>
      </c>
      <c r="S1860" s="3">
        <f t="shared" si="314"/>
        <v>1.764</v>
      </c>
      <c r="T1860" s="3">
        <f>(0.5*(1-COS(RADIANS(90-$X$3)))*(D1860+E1860)*'PV model'!$B$4)</f>
        <v>0</v>
      </c>
      <c r="U1860" s="3">
        <f t="shared" si="319"/>
        <v>1.764</v>
      </c>
      <c r="V1860" s="3">
        <f>('PV model'!$B$13*(U1860/1000)*(1-'PV model'!$B$14*((20+C1860)-25))*'PV model'!$B$10)/'PV model'!$B$12</f>
        <v>0.17245019231999997</v>
      </c>
    </row>
    <row r="1861" spans="1:22" x14ac:dyDescent="0.2">
      <c r="A1861" s="10">
        <f t="shared" si="320"/>
        <v>78</v>
      </c>
      <c r="B1861" s="10">
        <f t="shared" si="321"/>
        <v>8</v>
      </c>
      <c r="C1861" s="23">
        <v>10.5</v>
      </c>
      <c r="D1861" s="24">
        <v>0</v>
      </c>
      <c r="E1861" s="24">
        <v>20.286000000000001</v>
      </c>
      <c r="F1861" s="48"/>
      <c r="G1861" s="48"/>
      <c r="H1861" s="1">
        <f t="shared" si="322"/>
        <v>-1.2152210497224094</v>
      </c>
      <c r="I1861" s="1">
        <f t="shared" si="315"/>
        <v>-8.4629628037025633</v>
      </c>
      <c r="J1861" s="4">
        <f>B1861+('PV model'!$B$3/15)+(I1861/60)</f>
        <v>7.5822839532716246</v>
      </c>
      <c r="K1861" s="2">
        <f t="shared" si="316"/>
        <v>66.265740700925633</v>
      </c>
      <c r="L1861" s="2">
        <f>DEGREES(ASIN((((COS(RADIANS('PV model'!$B$2))*COS(RADIANS(H1861))*COS(RADIANS(K1861)))+(SIN(RADIANS('PV model'!$B$2))*SIN(RADIANS(H1861)))))))</f>
        <v>12.148516097202059</v>
      </c>
      <c r="M1861" s="3">
        <f t="shared" si="312"/>
        <v>12.148516097202059</v>
      </c>
      <c r="N1861" s="2">
        <f t="shared" si="317"/>
        <v>69.419890252334596</v>
      </c>
      <c r="O1861" s="2">
        <f>IF('PV model'!$B$2&gt;0, 180-N1861,IF('PV model'!$B$2&lt;0,0-N1861,N1861))</f>
        <v>110.5801097476654</v>
      </c>
      <c r="P1861" s="2">
        <f>ABS(O1861-'PV model'!$B$5)</f>
        <v>94.419890252334596</v>
      </c>
      <c r="Q1861" s="3">
        <f t="shared" si="313"/>
        <v>77.851483902797938</v>
      </c>
      <c r="R1861" s="3">
        <f t="shared" si="318"/>
        <v>0</v>
      </c>
      <c r="S1861" s="3">
        <f t="shared" si="314"/>
        <v>20.286000000000001</v>
      </c>
      <c r="T1861" s="3">
        <f>(0.5*(1-COS(RADIANS(90-$X$3)))*(D1861+E1861)*'PV model'!$B$4)</f>
        <v>0</v>
      </c>
      <c r="U1861" s="3">
        <f t="shared" si="319"/>
        <v>20.286000000000001</v>
      </c>
      <c r="V1861" s="3">
        <f>('PV model'!$B$13*(U1861/1000)*(1-'PV model'!$B$14*((20+C1861)-25))*'PV model'!$B$10)/'PV model'!$B$12</f>
        <v>1.9831772116799997</v>
      </c>
    </row>
    <row r="1862" spans="1:22" x14ac:dyDescent="0.2">
      <c r="A1862" s="10">
        <f t="shared" si="320"/>
        <v>78</v>
      </c>
      <c r="B1862" s="10">
        <f t="shared" si="321"/>
        <v>9</v>
      </c>
      <c r="C1862" s="23">
        <v>10.6</v>
      </c>
      <c r="D1862" s="24">
        <v>56.122499999999995</v>
      </c>
      <c r="E1862" s="24">
        <v>91.727999999999994</v>
      </c>
      <c r="F1862" s="48"/>
      <c r="G1862" s="48"/>
      <c r="H1862" s="1">
        <f t="shared" si="322"/>
        <v>-1.2152210497224094</v>
      </c>
      <c r="I1862" s="1">
        <f t="shared" si="315"/>
        <v>-8.4629628037025633</v>
      </c>
      <c r="J1862" s="4">
        <f>B1862+('PV model'!$B$3/15)+(I1862/60)</f>
        <v>8.5822839532716237</v>
      </c>
      <c r="K1862" s="2">
        <f t="shared" si="316"/>
        <v>51.265740700925647</v>
      </c>
      <c r="L1862" s="2">
        <f>DEGREES(ASIN((((COS(RADIANS('PV model'!$B$2))*COS(RADIANS(H1862))*COS(RADIANS(K1862)))+(SIN(RADIANS('PV model'!$B$2))*SIN(RADIANS(H1862)))))))</f>
        <v>19.68494064021117</v>
      </c>
      <c r="M1862" s="3">
        <f t="shared" ref="M1862:M1925" si="323">IF(L1862&gt;0, L1862, 0)</f>
        <v>19.68494064021117</v>
      </c>
      <c r="N1862" s="2">
        <f t="shared" si="317"/>
        <v>55.92314894040652</v>
      </c>
      <c r="O1862" s="2">
        <f>IF('PV model'!$B$2&gt;0, 180-N1862,IF('PV model'!$B$2&lt;0,0-N1862,N1862))</f>
        <v>124.07685105959348</v>
      </c>
      <c r="P1862" s="2">
        <f>ABS(O1862-'PV model'!$B$5)</f>
        <v>80.92314894040652</v>
      </c>
      <c r="Q1862" s="3">
        <f t="shared" ref="Q1862:Q1925" si="324">DEGREES(ACOS((SIN(RADIANS(L1862))*COS(RADIANS(90-$X$3))+COS(RADIANS(L1862))*COS(RADIANS(P1862))*SIN(RADIANS(90-$X$3)))))</f>
        <v>70.315059359788833</v>
      </c>
      <c r="R1862" s="3">
        <f t="shared" si="318"/>
        <v>56.122499999999995</v>
      </c>
      <c r="S1862" s="3">
        <f t="shared" ref="S1862:S1925" si="325">IF($Z$3=TRUE, IF(E1862=0,0,E1862*(0.5*(1+COS(RADIANS(90-$X$3))*(1+(1-(E1862^2/(D1862+E1862)^2))*(SIN(RADIANS(0.5*$X$3))^3)))*(1+(1-(E1862^2/(D1862+E1862)^2))*(COS(RADIANS(Q1862))^2)*(SIN(RADIANS(90-L1862))^3)))), IF(E1862=0,0,E1862*(0.5*(1+COS(RADIANS(90-$X$3))))))</f>
        <v>107.62679441601458</v>
      </c>
      <c r="T1862" s="3">
        <f>(0.5*(1-COS(RADIANS(90-$X$3)))*(D1862+E1862)*'PV model'!$B$4)</f>
        <v>0</v>
      </c>
      <c r="U1862" s="3">
        <f t="shared" si="319"/>
        <v>163.74929441601458</v>
      </c>
      <c r="V1862" s="3">
        <f>('PV model'!$B$13*(U1862/1000)*(1-'PV model'!$B$14*((20+C1862)-25))*'PV model'!$B$10)/'PV model'!$B$12</f>
        <v>16.001727769700739</v>
      </c>
    </row>
    <row r="1863" spans="1:22" x14ac:dyDescent="0.2">
      <c r="A1863" s="10">
        <f t="shared" si="320"/>
        <v>78</v>
      </c>
      <c r="B1863" s="10">
        <f t="shared" si="321"/>
        <v>10</v>
      </c>
      <c r="C1863" s="23">
        <v>10.6</v>
      </c>
      <c r="D1863" s="24">
        <v>282.85739999999998</v>
      </c>
      <c r="E1863" s="24">
        <v>136.71</v>
      </c>
      <c r="F1863" s="48"/>
      <c r="G1863" s="48"/>
      <c r="H1863" s="1">
        <f t="shared" si="322"/>
        <v>-1.2152210497224094</v>
      </c>
      <c r="I1863" s="1">
        <f t="shared" ref="I1863:I1926" si="326">9.87*SIN(RADIANS(1.978*A1863-160.22))-7.53*COS(RADIANS(0.989*A1863-80.11))-1.5*SIN((RADIANS(0.989*A1863-80.11)))</f>
        <v>-8.4629628037025633</v>
      </c>
      <c r="J1863" s="4">
        <f>B1863+('PV model'!$B$3/15)+(I1863/60)</f>
        <v>9.5822839532716237</v>
      </c>
      <c r="K1863" s="2">
        <f t="shared" ref="K1863:K1926" si="327">15*(12-J1863)</f>
        <v>36.265740700925647</v>
      </c>
      <c r="L1863" s="2">
        <f>DEGREES(ASIN((((COS(RADIANS('PV model'!$B$2))*COS(RADIANS(H1863))*COS(RADIANS(K1863)))+(SIN(RADIANS('PV model'!$B$2))*SIN(RADIANS(H1863)))))))</f>
        <v>26.046626404339129</v>
      </c>
      <c r="M1863" s="3">
        <f t="shared" si="323"/>
        <v>26.046626404339129</v>
      </c>
      <c r="N1863" s="2">
        <f t="shared" ref="N1863:N1926" si="328">DEGREES(ASIN((COS(RADIANS(H1863))*SIN(RADIANS(K1863)))/COS(RADIANS(L1863))))</f>
        <v>41.166711118257695</v>
      </c>
      <c r="O1863" s="2">
        <f>IF('PV model'!$B$2&gt;0, 180-N1863,IF('PV model'!$B$2&lt;0,0-N1863,N1863))</f>
        <v>138.83328888174231</v>
      </c>
      <c r="P1863" s="2">
        <f>ABS(O1863-'PV model'!$B$5)</f>
        <v>66.166711118257695</v>
      </c>
      <c r="Q1863" s="3">
        <f t="shared" si="324"/>
        <v>63.953373595660864</v>
      </c>
      <c r="R1863" s="3">
        <f t="shared" ref="R1863:R1926" si="329">IF(D1863=0,0,D1863*COS(RADIANS(Q1863))/SIN(RADIANS(L1863)))</f>
        <v>282.85740000000004</v>
      </c>
      <c r="S1863" s="3">
        <f t="shared" si="325"/>
        <v>178.09753097234687</v>
      </c>
      <c r="T1863" s="3">
        <f>(0.5*(1-COS(RADIANS(90-$X$3)))*(D1863+E1863)*'PV model'!$B$4)</f>
        <v>0</v>
      </c>
      <c r="U1863" s="3">
        <f t="shared" ref="U1863:U1926" si="330">R1863+S1863+T1863</f>
        <v>460.95493097234692</v>
      </c>
      <c r="V1863" s="3">
        <f>('PV model'!$B$13*(U1863/1000)*(1-'PV model'!$B$14*((20+C1863)-25))*'PV model'!$B$10)/'PV model'!$B$12</f>
        <v>45.044928870235886</v>
      </c>
    </row>
    <row r="1864" spans="1:22" x14ac:dyDescent="0.2">
      <c r="A1864" s="10">
        <f t="shared" ref="A1864:A1927" si="331">IF(B1864&gt;1,A1863,A1863+1)</f>
        <v>78</v>
      </c>
      <c r="B1864" s="10">
        <f t="shared" ref="B1864:B1927" si="332">IF(B1863&lt;24,B1863+1,1)</f>
        <v>11</v>
      </c>
      <c r="C1864" s="23">
        <v>10.199999999999999</v>
      </c>
      <c r="D1864" s="24">
        <v>0</v>
      </c>
      <c r="E1864" s="24">
        <v>116.42399999999999</v>
      </c>
      <c r="F1864" s="48"/>
      <c r="G1864" s="48"/>
      <c r="H1864" s="1">
        <f t="shared" ref="H1864:H1927" si="333">(23.465*SIN(RADIANS(280.1+0.9863*A1864)))</f>
        <v>-1.2152210497224094</v>
      </c>
      <c r="I1864" s="1">
        <f t="shared" si="326"/>
        <v>-8.4629628037025633</v>
      </c>
      <c r="J1864" s="4">
        <f>B1864+('PV model'!$B$3/15)+(I1864/60)</f>
        <v>10.582283953271624</v>
      </c>
      <c r="K1864" s="2">
        <f t="shared" si="327"/>
        <v>21.265740700925644</v>
      </c>
      <c r="L1864" s="2">
        <f>DEGREES(ASIN((((COS(RADIANS('PV model'!$B$2))*COS(RADIANS(H1864))*COS(RADIANS(K1864)))+(SIN(RADIANS('PV model'!$B$2))*SIN(RADIANS(H1864)))))))</f>
        <v>30.679940582438959</v>
      </c>
      <c r="M1864" s="3">
        <f t="shared" si="323"/>
        <v>30.679940582438959</v>
      </c>
      <c r="N1864" s="2">
        <f t="shared" si="328"/>
        <v>24.937365850620385</v>
      </c>
      <c r="O1864" s="2">
        <f>IF('PV model'!$B$2&gt;0, 180-N1864,IF('PV model'!$B$2&lt;0,0-N1864,N1864))</f>
        <v>155.06263414937962</v>
      </c>
      <c r="P1864" s="2">
        <f>ABS(O1864-'PV model'!$B$5)</f>
        <v>49.937365850620381</v>
      </c>
      <c r="Q1864" s="3">
        <f t="shared" si="324"/>
        <v>59.320059417561033</v>
      </c>
      <c r="R1864" s="3">
        <f t="shared" si="329"/>
        <v>0</v>
      </c>
      <c r="S1864" s="3">
        <f t="shared" si="325"/>
        <v>116.42399999999999</v>
      </c>
      <c r="T1864" s="3">
        <f>(0.5*(1-COS(RADIANS(90-$X$3)))*(D1864+E1864)*'PV model'!$B$4)</f>
        <v>0</v>
      </c>
      <c r="U1864" s="3">
        <f t="shared" si="330"/>
        <v>116.42399999999999</v>
      </c>
      <c r="V1864" s="3">
        <f>('PV model'!$B$13*(U1864/1000)*(1-'PV model'!$B$14*((20+C1864)-25))*'PV model'!$B$10)/'PV model'!$B$12</f>
        <v>11.395677984767998</v>
      </c>
    </row>
    <row r="1865" spans="1:22" x14ac:dyDescent="0.2">
      <c r="A1865" s="10">
        <f t="shared" si="331"/>
        <v>78</v>
      </c>
      <c r="B1865" s="10">
        <f t="shared" si="332"/>
        <v>12</v>
      </c>
      <c r="C1865" s="23">
        <v>10.9</v>
      </c>
      <c r="D1865" s="24">
        <v>0</v>
      </c>
      <c r="E1865" s="24">
        <v>134.946</v>
      </c>
      <c r="F1865" s="48"/>
      <c r="G1865" s="48"/>
      <c r="H1865" s="1">
        <f t="shared" si="333"/>
        <v>-1.2152210497224094</v>
      </c>
      <c r="I1865" s="1">
        <f t="shared" si="326"/>
        <v>-8.4629628037025633</v>
      </c>
      <c r="J1865" s="4">
        <f>B1865+('PV model'!$B$3/15)+(I1865/60)</f>
        <v>11.582283953271624</v>
      </c>
      <c r="K1865" s="2">
        <f t="shared" si="327"/>
        <v>6.2657407009256438</v>
      </c>
      <c r="L1865" s="2">
        <f>DEGREES(ASIN((((COS(RADIANS('PV model'!$B$2))*COS(RADIANS(H1865))*COS(RADIANS(K1865)))+(SIN(RADIANS('PV model'!$B$2))*SIN(RADIANS(H1865)))))))</f>
        <v>33.053235130496297</v>
      </c>
      <c r="M1865" s="3">
        <f t="shared" si="323"/>
        <v>33.053235130496297</v>
      </c>
      <c r="N1865" s="2">
        <f t="shared" si="328"/>
        <v>7.4802150192895605</v>
      </c>
      <c r="O1865" s="2">
        <f>IF('PV model'!$B$2&gt;0, 180-N1865,IF('PV model'!$B$2&lt;0,0-N1865,N1865))</f>
        <v>172.51978498071043</v>
      </c>
      <c r="P1865" s="2">
        <f>ABS(O1865-'PV model'!$B$5)</f>
        <v>32.480215019289574</v>
      </c>
      <c r="Q1865" s="3">
        <f t="shared" si="324"/>
        <v>56.946764869503703</v>
      </c>
      <c r="R1865" s="3">
        <f t="shared" si="329"/>
        <v>0</v>
      </c>
      <c r="S1865" s="3">
        <f t="shared" si="325"/>
        <v>134.946</v>
      </c>
      <c r="T1865" s="3">
        <f>(0.5*(1-COS(RADIANS(90-$X$3)))*(D1865+E1865)*'PV model'!$B$4)</f>
        <v>0</v>
      </c>
      <c r="U1865" s="3">
        <f t="shared" si="330"/>
        <v>134.946</v>
      </c>
      <c r="V1865" s="3">
        <f>('PV model'!$B$13*(U1865/1000)*(1-'PV model'!$B$14*((20+C1865)-25))*'PV model'!$B$10)/'PV model'!$B$12</f>
        <v>13.170856989024001</v>
      </c>
    </row>
    <row r="1866" spans="1:22" x14ac:dyDescent="0.2">
      <c r="A1866" s="10">
        <f t="shared" si="331"/>
        <v>78</v>
      </c>
      <c r="B1866" s="10">
        <f t="shared" si="332"/>
        <v>13</v>
      </c>
      <c r="C1866" s="23">
        <v>10.8</v>
      </c>
      <c r="D1866" s="24">
        <v>0</v>
      </c>
      <c r="E1866" s="24">
        <v>140.238</v>
      </c>
      <c r="F1866" s="48"/>
      <c r="G1866" s="48"/>
      <c r="H1866" s="1">
        <f t="shared" si="333"/>
        <v>-1.2152210497224094</v>
      </c>
      <c r="I1866" s="1">
        <f t="shared" si="326"/>
        <v>-8.4629628037025633</v>
      </c>
      <c r="J1866" s="4">
        <f>B1866+('PV model'!$B$3/15)+(I1866/60)</f>
        <v>12.582283953271624</v>
      </c>
      <c r="K1866" s="2">
        <f t="shared" si="327"/>
        <v>-8.7342592990743562</v>
      </c>
      <c r="L1866" s="2">
        <f>DEGREES(ASIN((((COS(RADIANS('PV model'!$B$2))*COS(RADIANS(H1866))*COS(RADIANS(K1866)))+(SIN(RADIANS('PV model'!$B$2))*SIN(RADIANS(H1866)))))))</f>
        <v>32.835831428190424</v>
      </c>
      <c r="M1866" s="3">
        <f t="shared" si="323"/>
        <v>32.835831428190424</v>
      </c>
      <c r="N1866" s="2">
        <f t="shared" si="328"/>
        <v>-10.409742136499759</v>
      </c>
      <c r="O1866" s="2">
        <f>IF('PV model'!$B$2&gt;0, 180-N1866,IF('PV model'!$B$2&lt;0,0-N1866,N1866))</f>
        <v>190.40974213649974</v>
      </c>
      <c r="P1866" s="2">
        <f>ABS(O1866-'PV model'!$B$5)</f>
        <v>14.590257863500256</v>
      </c>
      <c r="Q1866" s="3">
        <f t="shared" si="324"/>
        <v>57.164168571809576</v>
      </c>
      <c r="R1866" s="3">
        <f t="shared" si="329"/>
        <v>0</v>
      </c>
      <c r="S1866" s="3">
        <f t="shared" si="325"/>
        <v>140.238</v>
      </c>
      <c r="T1866" s="3">
        <f>(0.5*(1-COS(RADIANS(90-$X$3)))*(D1866+E1866)*'PV model'!$B$4)</f>
        <v>0</v>
      </c>
      <c r="U1866" s="3">
        <f t="shared" si="330"/>
        <v>140.238</v>
      </c>
      <c r="V1866" s="3">
        <f>('PV model'!$B$13*(U1866/1000)*(1-'PV model'!$B$14*((20+C1866)-25))*'PV model'!$B$10)/'PV model'!$B$12</f>
        <v>13.692968460864</v>
      </c>
    </row>
    <row r="1867" spans="1:22" x14ac:dyDescent="0.2">
      <c r="A1867" s="10">
        <f t="shared" si="331"/>
        <v>78</v>
      </c>
      <c r="B1867" s="10">
        <f t="shared" si="332"/>
        <v>14</v>
      </c>
      <c r="C1867" s="23">
        <v>11.1</v>
      </c>
      <c r="D1867" s="24">
        <v>111.12255</v>
      </c>
      <c r="E1867" s="24">
        <v>208.15200000000002</v>
      </c>
      <c r="F1867" s="48"/>
      <c r="G1867" s="48"/>
      <c r="H1867" s="1">
        <f t="shared" si="333"/>
        <v>-1.2152210497224094</v>
      </c>
      <c r="I1867" s="1">
        <f t="shared" si="326"/>
        <v>-8.4629628037025633</v>
      </c>
      <c r="J1867" s="4">
        <f>B1867+('PV model'!$B$3/15)+(I1867/60)</f>
        <v>13.582283953271624</v>
      </c>
      <c r="K1867" s="2">
        <f t="shared" si="327"/>
        <v>-23.734259299074356</v>
      </c>
      <c r="L1867" s="2">
        <f>DEGREES(ASIN((((COS(RADIANS('PV model'!$B$2))*COS(RADIANS(H1867))*COS(RADIANS(K1867)))+(SIN(RADIANS('PV model'!$B$2))*SIN(RADIANS(H1867)))))))</f>
        <v>30.059963839377623</v>
      </c>
      <c r="M1867" s="3">
        <f t="shared" si="323"/>
        <v>30.059963839377623</v>
      </c>
      <c r="N1867" s="2">
        <f t="shared" si="328"/>
        <v>-27.706215723557332</v>
      </c>
      <c r="O1867" s="2">
        <f>IF('PV model'!$B$2&gt;0, 180-N1867,IF('PV model'!$B$2&lt;0,0-N1867,N1867))</f>
        <v>207.70621572355734</v>
      </c>
      <c r="P1867" s="2">
        <f>ABS(O1867-'PV model'!$B$5)</f>
        <v>2.7062157235573352</v>
      </c>
      <c r="Q1867" s="3">
        <f t="shared" si="324"/>
        <v>59.940036160622377</v>
      </c>
      <c r="R1867" s="3">
        <f t="shared" si="329"/>
        <v>111.12255000000002</v>
      </c>
      <c r="S1867" s="3">
        <f t="shared" si="325"/>
        <v>250.7556302769157</v>
      </c>
      <c r="T1867" s="3">
        <f>(0.5*(1-COS(RADIANS(90-$X$3)))*(D1867+E1867)*'PV model'!$B$4)</f>
        <v>0</v>
      </c>
      <c r="U1867" s="3">
        <f t="shared" si="330"/>
        <v>361.87818027691571</v>
      </c>
      <c r="V1867" s="3">
        <f>('PV model'!$B$13*(U1867/1000)*(1-'PV model'!$B$14*((20+C1867)-25))*'PV model'!$B$10)/'PV model'!$B$12</f>
        <v>35.290713333708766</v>
      </c>
    </row>
    <row r="1868" spans="1:22" x14ac:dyDescent="0.2">
      <c r="A1868" s="10">
        <f t="shared" si="331"/>
        <v>78</v>
      </c>
      <c r="B1868" s="10">
        <f t="shared" si="332"/>
        <v>15</v>
      </c>
      <c r="C1868" s="23">
        <v>11.2</v>
      </c>
      <c r="D1868" s="24">
        <v>62.857199999999999</v>
      </c>
      <c r="E1868" s="24">
        <v>197.56800000000001</v>
      </c>
      <c r="F1868" s="48"/>
      <c r="G1868" s="48"/>
      <c r="H1868" s="1">
        <f t="shared" si="333"/>
        <v>-1.2152210497224094</v>
      </c>
      <c r="I1868" s="1">
        <f t="shared" si="326"/>
        <v>-8.4629628037025633</v>
      </c>
      <c r="J1868" s="4">
        <f>B1868+('PV model'!$B$3/15)+(I1868/60)</f>
        <v>14.582283953271624</v>
      </c>
      <c r="K1868" s="2">
        <f t="shared" si="327"/>
        <v>-38.734259299074353</v>
      </c>
      <c r="L1868" s="2">
        <f>DEGREES(ASIN((((COS(RADIANS('PV model'!$B$2))*COS(RADIANS(H1868))*COS(RADIANS(K1868)))+(SIN(RADIANS('PV model'!$B$2))*SIN(RADIANS(H1868)))))))</f>
        <v>25.103286102597721</v>
      </c>
      <c r="M1868" s="3">
        <f t="shared" si="323"/>
        <v>25.103286102597721</v>
      </c>
      <c r="N1868" s="2">
        <f t="shared" si="328"/>
        <v>-43.695074377288478</v>
      </c>
      <c r="O1868" s="2">
        <f>IF('PV model'!$B$2&gt;0, 180-N1868,IF('PV model'!$B$2&lt;0,0-N1868,N1868))</f>
        <v>223.69507437728848</v>
      </c>
      <c r="P1868" s="2">
        <f>ABS(O1868-'PV model'!$B$5)</f>
        <v>18.695074377288478</v>
      </c>
      <c r="Q1868" s="3">
        <f t="shared" si="324"/>
        <v>64.896713897402279</v>
      </c>
      <c r="R1868" s="3">
        <f t="shared" si="329"/>
        <v>62.857199999999999</v>
      </c>
      <c r="S1868" s="3">
        <f t="shared" si="325"/>
        <v>224.44218096119215</v>
      </c>
      <c r="T1868" s="3">
        <f>(0.5*(1-COS(RADIANS(90-$X$3)))*(D1868+E1868)*'PV model'!$B$4)</f>
        <v>0</v>
      </c>
      <c r="U1868" s="3">
        <f t="shared" si="330"/>
        <v>287.29938096119213</v>
      </c>
      <c r="V1868" s="3">
        <f>('PV model'!$B$13*(U1868/1000)*(1-'PV model'!$B$14*((20+C1868)-25))*'PV model'!$B$10)/'PV model'!$B$12</f>
        <v>28.006228657082918</v>
      </c>
    </row>
    <row r="1869" spans="1:22" x14ac:dyDescent="0.2">
      <c r="A1869" s="10">
        <f t="shared" si="331"/>
        <v>78</v>
      </c>
      <c r="B1869" s="10">
        <f t="shared" si="332"/>
        <v>16</v>
      </c>
      <c r="C1869" s="23">
        <v>11.2</v>
      </c>
      <c r="D1869" s="24">
        <v>159.38789999999997</v>
      </c>
      <c r="E1869" s="24">
        <v>150.822</v>
      </c>
      <c r="F1869" s="48"/>
      <c r="G1869" s="48"/>
      <c r="H1869" s="1">
        <f t="shared" si="333"/>
        <v>-1.2152210497224094</v>
      </c>
      <c r="I1869" s="1">
        <f t="shared" si="326"/>
        <v>-8.4629628037025633</v>
      </c>
      <c r="J1869" s="4">
        <f>B1869+('PV model'!$B$3/15)+(I1869/60)</f>
        <v>15.582283953271624</v>
      </c>
      <c r="K1869" s="2">
        <f t="shared" si="327"/>
        <v>-53.734259299074353</v>
      </c>
      <c r="L1869" s="2">
        <f>DEGREES(ASIN((((COS(RADIANS('PV model'!$B$2))*COS(RADIANS(H1869))*COS(RADIANS(K1869)))+(SIN(RADIANS('PV model'!$B$2))*SIN(RADIANS(H1869)))))))</f>
        <v>18.511410418926335</v>
      </c>
      <c r="M1869" s="3">
        <f t="shared" si="323"/>
        <v>18.511410418926335</v>
      </c>
      <c r="N1869" s="2">
        <f t="shared" si="328"/>
        <v>-58.220777883252389</v>
      </c>
      <c r="O1869" s="2">
        <f>IF('PV model'!$B$2&gt;0, 180-N1869,IF('PV model'!$B$2&lt;0,0-N1869,N1869))</f>
        <v>238.2207778832524</v>
      </c>
      <c r="P1869" s="2">
        <f>ABS(O1869-'PV model'!$B$5)</f>
        <v>33.220777883252396</v>
      </c>
      <c r="Q1869" s="3">
        <f t="shared" si="324"/>
        <v>71.488589581073668</v>
      </c>
      <c r="R1869" s="3">
        <f t="shared" si="329"/>
        <v>159.38789999999992</v>
      </c>
      <c r="S1869" s="3">
        <f t="shared" si="325"/>
        <v>182.41667513144685</v>
      </c>
      <c r="T1869" s="3">
        <f>(0.5*(1-COS(RADIANS(90-$X$3)))*(D1869+E1869)*'PV model'!$B$4)</f>
        <v>0</v>
      </c>
      <c r="U1869" s="3">
        <f t="shared" si="330"/>
        <v>341.80457513144677</v>
      </c>
      <c r="V1869" s="3">
        <f>('PV model'!$B$13*(U1869/1000)*(1-'PV model'!$B$14*((20+C1869)-25))*'PV model'!$B$10)/'PV model'!$B$12</f>
        <v>33.319449053951956</v>
      </c>
    </row>
    <row r="1870" spans="1:22" x14ac:dyDescent="0.2">
      <c r="A1870" s="10">
        <f t="shared" si="331"/>
        <v>78</v>
      </c>
      <c r="B1870" s="10">
        <f t="shared" si="332"/>
        <v>17</v>
      </c>
      <c r="C1870" s="23">
        <v>11.3</v>
      </c>
      <c r="D1870" s="24">
        <v>144.79605000000001</v>
      </c>
      <c r="E1870" s="24">
        <v>106.72200000000001</v>
      </c>
      <c r="F1870" s="48"/>
      <c r="G1870" s="48"/>
      <c r="H1870" s="1">
        <f t="shared" si="333"/>
        <v>-1.2152210497224094</v>
      </c>
      <c r="I1870" s="1">
        <f t="shared" si="326"/>
        <v>-8.4629628037025633</v>
      </c>
      <c r="J1870" s="4">
        <f>B1870+('PV model'!$B$3/15)+(I1870/60)</f>
        <v>16.582283953271624</v>
      </c>
      <c r="K1870" s="2">
        <f t="shared" si="327"/>
        <v>-68.734259299074353</v>
      </c>
      <c r="L1870" s="2">
        <f>DEGREES(ASIN((((COS(RADIANS('PV model'!$B$2))*COS(RADIANS(H1870))*COS(RADIANS(K1870)))+(SIN(RADIANS('PV model'!$B$2))*SIN(RADIANS(H1870)))))))</f>
        <v>10.83071654280095</v>
      </c>
      <c r="M1870" s="3">
        <f t="shared" si="323"/>
        <v>10.83071654280095</v>
      </c>
      <c r="N1870" s="2">
        <f t="shared" si="328"/>
        <v>-71.549301679111124</v>
      </c>
      <c r="O1870" s="2">
        <f>IF('PV model'!$B$2&gt;0, 180-N1870,IF('PV model'!$B$2&lt;0,0-N1870,N1870))</f>
        <v>251.54930167911112</v>
      </c>
      <c r="P1870" s="2">
        <f>ABS(O1870-'PV model'!$B$5)</f>
        <v>46.549301679111124</v>
      </c>
      <c r="Q1870" s="3">
        <f t="shared" si="324"/>
        <v>79.169283457199043</v>
      </c>
      <c r="R1870" s="3">
        <f t="shared" si="329"/>
        <v>144.79605000000006</v>
      </c>
      <c r="S1870" s="3">
        <f t="shared" si="325"/>
        <v>125.54333818928583</v>
      </c>
      <c r="T1870" s="3">
        <f>(0.5*(1-COS(RADIANS(90-$X$3)))*(D1870+E1870)*'PV model'!$B$4)</f>
        <v>0</v>
      </c>
      <c r="U1870" s="3">
        <f t="shared" si="330"/>
        <v>270.3393881892859</v>
      </c>
      <c r="V1870" s="3">
        <f>('PV model'!$B$13*(U1870/1000)*(1-'PV model'!$B$14*((20+C1870)-25))*'PV model'!$B$10)/'PV model'!$B$12</f>
        <v>26.34214248726731</v>
      </c>
    </row>
    <row r="1871" spans="1:22" x14ac:dyDescent="0.2">
      <c r="A1871" s="10">
        <f t="shared" si="331"/>
        <v>78</v>
      </c>
      <c r="B1871" s="10">
        <f t="shared" si="332"/>
        <v>18</v>
      </c>
      <c r="C1871" s="23">
        <v>10.6</v>
      </c>
      <c r="D1871" s="24">
        <v>0</v>
      </c>
      <c r="E1871" s="24">
        <v>38.808</v>
      </c>
      <c r="F1871" s="48"/>
      <c r="G1871" s="48"/>
      <c r="H1871" s="1">
        <f t="shared" si="333"/>
        <v>-1.2152210497224094</v>
      </c>
      <c r="I1871" s="1">
        <f t="shared" si="326"/>
        <v>-8.4629628037025633</v>
      </c>
      <c r="J1871" s="4">
        <f>B1871+('PV model'!$B$3/15)+(I1871/60)</f>
        <v>17.582283953271624</v>
      </c>
      <c r="K1871" s="2">
        <f t="shared" si="327"/>
        <v>-83.734259299074353</v>
      </c>
      <c r="L1871" s="2">
        <f>DEGREES(ASIN((((COS(RADIANS('PV model'!$B$2))*COS(RADIANS(H1871))*COS(RADIANS(K1871)))+(SIN(RADIANS('PV model'!$B$2))*SIN(RADIANS(H1871)))))))</f>
        <v>2.5405004488537832</v>
      </c>
      <c r="M1871" s="3">
        <f t="shared" si="323"/>
        <v>2.5405004488537832</v>
      </c>
      <c r="N1871" s="2">
        <f t="shared" si="328"/>
        <v>-84.143488187050735</v>
      </c>
      <c r="O1871" s="2">
        <f>IF('PV model'!$B$2&gt;0, 180-N1871,IF('PV model'!$B$2&lt;0,0-N1871,N1871))</f>
        <v>264.14348818705071</v>
      </c>
      <c r="P1871" s="2">
        <f>ABS(O1871-'PV model'!$B$5)</f>
        <v>59.143488187050707</v>
      </c>
      <c r="Q1871" s="3">
        <f t="shared" si="324"/>
        <v>87.459499551146223</v>
      </c>
      <c r="R1871" s="3">
        <f t="shared" si="329"/>
        <v>0</v>
      </c>
      <c r="S1871" s="3">
        <f t="shared" si="325"/>
        <v>38.808</v>
      </c>
      <c r="T1871" s="3">
        <f>(0.5*(1-COS(RADIANS(90-$X$3)))*(D1871+E1871)*'PV model'!$B$4)</f>
        <v>0</v>
      </c>
      <c r="U1871" s="3">
        <f t="shared" si="330"/>
        <v>38.808</v>
      </c>
      <c r="V1871" s="3">
        <f>('PV model'!$B$13*(U1871/1000)*(1-'PV model'!$B$14*((20+C1871)-25))*'PV model'!$B$10)/'PV model'!$B$12</f>
        <v>3.7923525319680005</v>
      </c>
    </row>
    <row r="1872" spans="1:22" x14ac:dyDescent="0.2">
      <c r="A1872" s="10">
        <f t="shared" si="331"/>
        <v>78</v>
      </c>
      <c r="B1872" s="10">
        <f t="shared" si="332"/>
        <v>19</v>
      </c>
      <c r="C1872" s="23">
        <v>9.6</v>
      </c>
      <c r="D1872" s="24">
        <v>0</v>
      </c>
      <c r="E1872" s="24">
        <v>4.41</v>
      </c>
      <c r="F1872" s="48"/>
      <c r="G1872" s="48"/>
      <c r="H1872" s="1">
        <f t="shared" si="333"/>
        <v>-1.2152210497224094</v>
      </c>
      <c r="I1872" s="1">
        <f t="shared" si="326"/>
        <v>-8.4629628037025633</v>
      </c>
      <c r="J1872" s="4">
        <f>B1872+('PV model'!$B$3/15)+(I1872/60)</f>
        <v>18.582283953271624</v>
      </c>
      <c r="K1872" s="2">
        <f t="shared" si="327"/>
        <v>-98.734259299074353</v>
      </c>
      <c r="L1872" s="2">
        <f>DEGREES(ASIN((((COS(RADIANS('PV model'!$B$2))*COS(RADIANS(H1872))*COS(RADIANS(K1872)))+(SIN(RADIANS('PV model'!$B$2))*SIN(RADIANS(H1872)))))))</f>
        <v>-5.9389417096100683</v>
      </c>
      <c r="M1872" s="3">
        <f t="shared" si="323"/>
        <v>0</v>
      </c>
      <c r="N1872" s="2">
        <f t="shared" si="328"/>
        <v>-83.470490517903059</v>
      </c>
      <c r="O1872" s="2">
        <f>IF('PV model'!$B$2&gt;0, 180-N1872,IF('PV model'!$B$2&lt;0,0-N1872,N1872))</f>
        <v>263.47049051790304</v>
      </c>
      <c r="P1872" s="2">
        <f>ABS(O1872-'PV model'!$B$5)</f>
        <v>58.470490517903045</v>
      </c>
      <c r="Q1872" s="3">
        <f t="shared" si="324"/>
        <v>95.938941709610063</v>
      </c>
      <c r="R1872" s="3">
        <f t="shared" si="329"/>
        <v>0</v>
      </c>
      <c r="S1872" s="3">
        <f t="shared" si="325"/>
        <v>4.41</v>
      </c>
      <c r="T1872" s="3">
        <f>(0.5*(1-COS(RADIANS(90-$X$3)))*(D1872+E1872)*'PV model'!$B$4)</f>
        <v>0</v>
      </c>
      <c r="U1872" s="3">
        <f t="shared" si="330"/>
        <v>4.41</v>
      </c>
      <c r="V1872" s="3">
        <f>('PV model'!$B$13*(U1872/1000)*(1-'PV model'!$B$14*((20+C1872)-25))*'PV model'!$B$10)/'PV model'!$B$12</f>
        <v>0.43271244576000001</v>
      </c>
    </row>
    <row r="1873" spans="1:22" x14ac:dyDescent="0.2">
      <c r="A1873" s="10">
        <f t="shared" si="331"/>
        <v>78</v>
      </c>
      <c r="B1873" s="10">
        <f t="shared" si="332"/>
        <v>20</v>
      </c>
      <c r="C1873" s="23">
        <v>9</v>
      </c>
      <c r="D1873" s="24">
        <v>0</v>
      </c>
      <c r="E1873" s="24">
        <v>0</v>
      </c>
      <c r="F1873" s="48"/>
      <c r="G1873" s="48"/>
      <c r="H1873" s="1">
        <f t="shared" si="333"/>
        <v>-1.2152210497224094</v>
      </c>
      <c r="I1873" s="1">
        <f t="shared" si="326"/>
        <v>-8.4629628037025633</v>
      </c>
      <c r="J1873" s="4">
        <f>B1873+('PV model'!$B$3/15)+(I1873/60)</f>
        <v>19.582283953271624</v>
      </c>
      <c r="K1873" s="2">
        <f t="shared" si="327"/>
        <v>-113.73425929907435</v>
      </c>
      <c r="L1873" s="2">
        <f>DEGREES(ASIN((((COS(RADIANS('PV model'!$B$2))*COS(RADIANS(H1873))*COS(RADIANS(K1873)))+(SIN(RADIANS('PV model'!$B$2))*SIN(RADIANS(H1873)))))))</f>
        <v>-14.205627820837268</v>
      </c>
      <c r="M1873" s="3">
        <f t="shared" si="323"/>
        <v>0</v>
      </c>
      <c r="N1873" s="2">
        <f t="shared" si="328"/>
        <v>-70.749325809417329</v>
      </c>
      <c r="O1873" s="2">
        <f>IF('PV model'!$B$2&gt;0, 180-N1873,IF('PV model'!$B$2&lt;0,0-N1873,N1873))</f>
        <v>250.74932580941731</v>
      </c>
      <c r="P1873" s="2">
        <f>ABS(O1873-'PV model'!$B$5)</f>
        <v>45.749325809417314</v>
      </c>
      <c r="Q1873" s="3">
        <f t="shared" si="324"/>
        <v>104.20562782083726</v>
      </c>
      <c r="R1873" s="3">
        <f t="shared" si="329"/>
        <v>0</v>
      </c>
      <c r="S1873" s="3">
        <f t="shared" si="325"/>
        <v>0</v>
      </c>
      <c r="T1873" s="3">
        <f>(0.5*(1-COS(RADIANS(90-$X$3)))*(D1873+E1873)*'PV model'!$B$4)</f>
        <v>0</v>
      </c>
      <c r="U1873" s="3">
        <f t="shared" si="330"/>
        <v>0</v>
      </c>
      <c r="V1873" s="3">
        <f>('PV model'!$B$13*(U1873/1000)*(1-'PV model'!$B$14*((20+C1873)-25))*'PV model'!$B$10)/'PV model'!$B$12</f>
        <v>0</v>
      </c>
    </row>
    <row r="1874" spans="1:22" x14ac:dyDescent="0.2">
      <c r="A1874" s="10">
        <f t="shared" si="331"/>
        <v>78</v>
      </c>
      <c r="B1874" s="10">
        <f t="shared" si="332"/>
        <v>21</v>
      </c>
      <c r="C1874" s="23">
        <v>8.6999999999999993</v>
      </c>
      <c r="D1874" s="24">
        <v>0</v>
      </c>
      <c r="E1874" s="24">
        <v>0</v>
      </c>
      <c r="F1874" s="48"/>
      <c r="G1874" s="48"/>
      <c r="H1874" s="1">
        <f t="shared" si="333"/>
        <v>-1.2152210497224094</v>
      </c>
      <c r="I1874" s="1">
        <f t="shared" si="326"/>
        <v>-8.4629628037025633</v>
      </c>
      <c r="J1874" s="4">
        <f>B1874+('PV model'!$B$3/15)+(I1874/60)</f>
        <v>20.582283953271624</v>
      </c>
      <c r="K1874" s="2">
        <f t="shared" si="327"/>
        <v>-128.73425929907435</v>
      </c>
      <c r="L1874" s="2">
        <f>DEGREES(ASIN((((COS(RADIANS('PV model'!$B$2))*COS(RADIANS(H1874))*COS(RADIANS(K1874)))+(SIN(RADIANS('PV model'!$B$2))*SIN(RADIANS(H1874)))))))</f>
        <v>-21.826915359326673</v>
      </c>
      <c r="M1874" s="3">
        <f t="shared" si="323"/>
        <v>0</v>
      </c>
      <c r="N1874" s="2">
        <f t="shared" si="328"/>
        <v>-57.15143950809059</v>
      </c>
      <c r="O1874" s="2">
        <f>IF('PV model'!$B$2&gt;0, 180-N1874,IF('PV model'!$B$2&lt;0,0-N1874,N1874))</f>
        <v>237.15143950809059</v>
      </c>
      <c r="P1874" s="2">
        <f>ABS(O1874-'PV model'!$B$5)</f>
        <v>32.15143950809059</v>
      </c>
      <c r="Q1874" s="3">
        <f t="shared" si="324"/>
        <v>111.82691535932666</v>
      </c>
      <c r="R1874" s="3">
        <f t="shared" si="329"/>
        <v>0</v>
      </c>
      <c r="S1874" s="3">
        <f t="shared" si="325"/>
        <v>0</v>
      </c>
      <c r="T1874" s="3">
        <f>(0.5*(1-COS(RADIANS(90-$X$3)))*(D1874+E1874)*'PV model'!$B$4)</f>
        <v>0</v>
      </c>
      <c r="U1874" s="3">
        <f t="shared" si="330"/>
        <v>0</v>
      </c>
      <c r="V1874" s="3">
        <f>('PV model'!$B$13*(U1874/1000)*(1-'PV model'!$B$14*((20+C1874)-25))*'PV model'!$B$10)/'PV model'!$B$12</f>
        <v>0</v>
      </c>
    </row>
    <row r="1875" spans="1:22" x14ac:dyDescent="0.2">
      <c r="A1875" s="10">
        <f t="shared" si="331"/>
        <v>78</v>
      </c>
      <c r="B1875" s="10">
        <f t="shared" si="332"/>
        <v>22</v>
      </c>
      <c r="C1875" s="23">
        <v>8.4</v>
      </c>
      <c r="D1875" s="24">
        <v>0</v>
      </c>
      <c r="E1875" s="24">
        <v>0</v>
      </c>
      <c r="F1875" s="48"/>
      <c r="G1875" s="48"/>
      <c r="H1875" s="1">
        <f t="shared" si="333"/>
        <v>-1.2152210497224094</v>
      </c>
      <c r="I1875" s="1">
        <f t="shared" si="326"/>
        <v>-8.4629628037025633</v>
      </c>
      <c r="J1875" s="4">
        <f>B1875+('PV model'!$B$3/15)+(I1875/60)</f>
        <v>21.582283953271624</v>
      </c>
      <c r="K1875" s="2">
        <f t="shared" si="327"/>
        <v>-143.73425929907435</v>
      </c>
      <c r="L1875" s="2">
        <f>DEGREES(ASIN((((COS(RADIANS('PV model'!$B$2))*COS(RADIANS(H1875))*COS(RADIANS(K1875)))+(SIN(RADIANS('PV model'!$B$2))*SIN(RADIANS(H1875)))))))</f>
        <v>-28.298072771189009</v>
      </c>
      <c r="M1875" s="3">
        <f t="shared" si="323"/>
        <v>0</v>
      </c>
      <c r="N1875" s="2">
        <f t="shared" si="328"/>
        <v>-42.19584140158247</v>
      </c>
      <c r="O1875" s="2">
        <f>IF('PV model'!$B$2&gt;0, 180-N1875,IF('PV model'!$B$2&lt;0,0-N1875,N1875))</f>
        <v>222.19584140158247</v>
      </c>
      <c r="P1875" s="2">
        <f>ABS(O1875-'PV model'!$B$5)</f>
        <v>17.19584140158247</v>
      </c>
      <c r="Q1875" s="3">
        <f t="shared" si="324"/>
        <v>118.29807277118903</v>
      </c>
      <c r="R1875" s="3">
        <f t="shared" si="329"/>
        <v>0</v>
      </c>
      <c r="S1875" s="3">
        <f t="shared" si="325"/>
        <v>0</v>
      </c>
      <c r="T1875" s="3">
        <f>(0.5*(1-COS(RADIANS(90-$X$3)))*(D1875+E1875)*'PV model'!$B$4)</f>
        <v>0</v>
      </c>
      <c r="U1875" s="3">
        <f t="shared" si="330"/>
        <v>0</v>
      </c>
      <c r="V1875" s="3">
        <f>('PV model'!$B$13*(U1875/1000)*(1-'PV model'!$B$14*((20+C1875)-25))*'PV model'!$B$10)/'PV model'!$B$12</f>
        <v>0</v>
      </c>
    </row>
    <row r="1876" spans="1:22" x14ac:dyDescent="0.2">
      <c r="A1876" s="10">
        <f t="shared" si="331"/>
        <v>78</v>
      </c>
      <c r="B1876" s="10">
        <f t="shared" si="332"/>
        <v>23</v>
      </c>
      <c r="C1876" s="23">
        <v>8.4</v>
      </c>
      <c r="D1876" s="24">
        <v>0</v>
      </c>
      <c r="E1876" s="24">
        <v>0</v>
      </c>
      <c r="F1876" s="48"/>
      <c r="G1876" s="48"/>
      <c r="H1876" s="1">
        <f t="shared" si="333"/>
        <v>-1.2152210497224094</v>
      </c>
      <c r="I1876" s="1">
        <f t="shared" si="326"/>
        <v>-8.4629628037025633</v>
      </c>
      <c r="J1876" s="4">
        <f>B1876+('PV model'!$B$3/15)+(I1876/60)</f>
        <v>22.582283953271624</v>
      </c>
      <c r="K1876" s="2">
        <f t="shared" si="327"/>
        <v>-158.73425929907435</v>
      </c>
      <c r="L1876" s="2">
        <f>DEGREES(ASIN((((COS(RADIANS('PV model'!$B$2))*COS(RADIANS(H1876))*COS(RADIANS(K1876)))+(SIN(RADIANS('PV model'!$B$2))*SIN(RADIANS(H1876)))))))</f>
        <v>-33.038196421786076</v>
      </c>
      <c r="M1876" s="3">
        <f t="shared" si="323"/>
        <v>0</v>
      </c>
      <c r="N1876" s="2">
        <f t="shared" si="328"/>
        <v>-25.629701585767656</v>
      </c>
      <c r="O1876" s="2">
        <f>IF('PV model'!$B$2&gt;0, 180-N1876,IF('PV model'!$B$2&lt;0,0-N1876,N1876))</f>
        <v>205.62970158576766</v>
      </c>
      <c r="P1876" s="2">
        <f>ABS(O1876-'PV model'!$B$5)</f>
        <v>0.62970158576766266</v>
      </c>
      <c r="Q1876" s="3">
        <f t="shared" si="324"/>
        <v>123.03819642178607</v>
      </c>
      <c r="R1876" s="3">
        <f t="shared" si="329"/>
        <v>0</v>
      </c>
      <c r="S1876" s="3">
        <f t="shared" si="325"/>
        <v>0</v>
      </c>
      <c r="T1876" s="3">
        <f>(0.5*(1-COS(RADIANS(90-$X$3)))*(D1876+E1876)*'PV model'!$B$4)</f>
        <v>0</v>
      </c>
      <c r="U1876" s="3">
        <f t="shared" si="330"/>
        <v>0</v>
      </c>
      <c r="V1876" s="3">
        <f>('PV model'!$B$13*(U1876/1000)*(1-'PV model'!$B$14*((20+C1876)-25))*'PV model'!$B$10)/'PV model'!$B$12</f>
        <v>0</v>
      </c>
    </row>
    <row r="1877" spans="1:22" x14ac:dyDescent="0.2">
      <c r="A1877" s="10">
        <f t="shared" si="331"/>
        <v>78</v>
      </c>
      <c r="B1877" s="10">
        <f t="shared" si="332"/>
        <v>24</v>
      </c>
      <c r="C1877" s="23">
        <v>8.1999999999999993</v>
      </c>
      <c r="D1877" s="24">
        <v>0</v>
      </c>
      <c r="E1877" s="24">
        <v>0</v>
      </c>
      <c r="F1877" s="48"/>
      <c r="G1877" s="48"/>
      <c r="H1877" s="1">
        <f t="shared" si="333"/>
        <v>-1.2152210497224094</v>
      </c>
      <c r="I1877" s="1">
        <f t="shared" si="326"/>
        <v>-8.4629628037025633</v>
      </c>
      <c r="J1877" s="4">
        <f>B1877+('PV model'!$B$3/15)+(I1877/60)</f>
        <v>23.582283953271624</v>
      </c>
      <c r="K1877" s="2">
        <f t="shared" si="327"/>
        <v>-173.73425929907435</v>
      </c>
      <c r="L1877" s="2">
        <f>DEGREES(ASIN((((COS(RADIANS('PV model'!$B$2))*COS(RADIANS(H1877))*COS(RADIANS(K1877)))+(SIN(RADIANS('PV model'!$B$2))*SIN(RADIANS(H1877)))))))</f>
        <v>-35.47686610636066</v>
      </c>
      <c r="M1877" s="3">
        <f t="shared" si="323"/>
        <v>0</v>
      </c>
      <c r="N1877" s="2">
        <f t="shared" si="328"/>
        <v>-7.7002682681749297</v>
      </c>
      <c r="O1877" s="2">
        <f>IF('PV model'!$B$2&gt;0, 180-N1877,IF('PV model'!$B$2&lt;0,0-N1877,N1877))</f>
        <v>187.70026826817494</v>
      </c>
      <c r="P1877" s="2">
        <f>ABS(O1877-'PV model'!$B$5)</f>
        <v>17.299731731825062</v>
      </c>
      <c r="Q1877" s="3">
        <f t="shared" si="324"/>
        <v>125.47686610636066</v>
      </c>
      <c r="R1877" s="3">
        <f t="shared" si="329"/>
        <v>0</v>
      </c>
      <c r="S1877" s="3">
        <f t="shared" si="325"/>
        <v>0</v>
      </c>
      <c r="T1877" s="3">
        <f>(0.5*(1-COS(RADIANS(90-$X$3)))*(D1877+E1877)*'PV model'!$B$4)</f>
        <v>0</v>
      </c>
      <c r="U1877" s="3">
        <f t="shared" si="330"/>
        <v>0</v>
      </c>
      <c r="V1877" s="3">
        <f>('PV model'!$B$13*(U1877/1000)*(1-'PV model'!$B$14*((20+C1877)-25))*'PV model'!$B$10)/'PV model'!$B$12</f>
        <v>0</v>
      </c>
    </row>
    <row r="1878" spans="1:22" x14ac:dyDescent="0.2">
      <c r="A1878" s="10">
        <f t="shared" si="331"/>
        <v>79</v>
      </c>
      <c r="B1878" s="10">
        <f t="shared" si="332"/>
        <v>1</v>
      </c>
      <c r="C1878" s="23">
        <v>8</v>
      </c>
      <c r="D1878" s="24">
        <v>0</v>
      </c>
      <c r="E1878" s="24">
        <v>0</v>
      </c>
      <c r="F1878" s="48"/>
      <c r="G1878" s="48"/>
      <c r="H1878" s="1">
        <f t="shared" si="333"/>
        <v>-0.81167218227909654</v>
      </c>
      <c r="I1878" s="1">
        <f t="shared" si="326"/>
        <v>-8.1549876909300245</v>
      </c>
      <c r="J1878" s="4">
        <f>B1878+('PV model'!$B$3/15)+(I1878/60)</f>
        <v>0.58741687181783298</v>
      </c>
      <c r="K1878" s="2">
        <f t="shared" si="327"/>
        <v>171.18874692273249</v>
      </c>
      <c r="L1878" s="2">
        <f>DEGREES(ASIN((((COS(RADIANS('PV model'!$B$2))*COS(RADIANS(H1878))*COS(RADIANS(K1878)))+(SIN(RADIANS('PV model'!$B$2))*SIN(RADIANS(H1878)))))))</f>
        <v>-34.843720797693472</v>
      </c>
      <c r="M1878" s="3">
        <f t="shared" si="323"/>
        <v>0</v>
      </c>
      <c r="N1878" s="2">
        <f t="shared" si="328"/>
        <v>10.755810188981815</v>
      </c>
      <c r="O1878" s="2">
        <f>IF('PV model'!$B$2&gt;0, 180-N1878,IF('PV model'!$B$2&lt;0,0-N1878,N1878))</f>
        <v>169.24418981101817</v>
      </c>
      <c r="P1878" s="2">
        <f>ABS(O1878-'PV model'!$B$5)</f>
        <v>35.755810188981826</v>
      </c>
      <c r="Q1878" s="3">
        <f t="shared" si="324"/>
        <v>124.84372079769346</v>
      </c>
      <c r="R1878" s="3">
        <f t="shared" si="329"/>
        <v>0</v>
      </c>
      <c r="S1878" s="3">
        <f t="shared" si="325"/>
        <v>0</v>
      </c>
      <c r="T1878" s="3">
        <f>(0.5*(1-COS(RADIANS(90-$X$3)))*(D1878+E1878)*'PV model'!$B$4)</f>
        <v>0</v>
      </c>
      <c r="U1878" s="3">
        <f t="shared" si="330"/>
        <v>0</v>
      </c>
      <c r="V1878" s="3">
        <f>('PV model'!$B$13*(U1878/1000)*(1-'PV model'!$B$14*((20+C1878)-25))*'PV model'!$B$10)/'PV model'!$B$12</f>
        <v>0</v>
      </c>
    </row>
    <row r="1879" spans="1:22" x14ac:dyDescent="0.2">
      <c r="A1879" s="10">
        <f t="shared" si="331"/>
        <v>79</v>
      </c>
      <c r="B1879" s="10">
        <f t="shared" si="332"/>
        <v>2</v>
      </c>
      <c r="C1879" s="23">
        <v>7.9</v>
      </c>
      <c r="D1879" s="24">
        <v>0</v>
      </c>
      <c r="E1879" s="24">
        <v>0</v>
      </c>
      <c r="F1879" s="48"/>
      <c r="G1879" s="48"/>
      <c r="H1879" s="1">
        <f t="shared" si="333"/>
        <v>-0.81167218227909654</v>
      </c>
      <c r="I1879" s="1">
        <f t="shared" si="326"/>
        <v>-8.1549876909300245</v>
      </c>
      <c r="J1879" s="4">
        <f>B1879+('PV model'!$B$3/15)+(I1879/60)</f>
        <v>1.587416871817833</v>
      </c>
      <c r="K1879" s="2">
        <f t="shared" si="327"/>
        <v>156.18874692273249</v>
      </c>
      <c r="L1879" s="2">
        <f>DEGREES(ASIN((((COS(RADIANS('PV model'!$B$2))*COS(RADIANS(H1879))*COS(RADIANS(K1879)))+(SIN(RADIANS('PV model'!$B$2))*SIN(RADIANS(H1879)))))))</f>
        <v>-31.993052952001257</v>
      </c>
      <c r="M1879" s="3">
        <f t="shared" si="323"/>
        <v>0</v>
      </c>
      <c r="N1879" s="2">
        <f t="shared" si="328"/>
        <v>28.423174378778619</v>
      </c>
      <c r="O1879" s="2">
        <f>IF('PV model'!$B$2&gt;0, 180-N1879,IF('PV model'!$B$2&lt;0,0-N1879,N1879))</f>
        <v>151.57682562122139</v>
      </c>
      <c r="P1879" s="2">
        <f>ABS(O1879-'PV model'!$B$5)</f>
        <v>53.423174378778612</v>
      </c>
      <c r="Q1879" s="3">
        <f t="shared" si="324"/>
        <v>121.99305295200126</v>
      </c>
      <c r="R1879" s="3">
        <f t="shared" si="329"/>
        <v>0</v>
      </c>
      <c r="S1879" s="3">
        <f t="shared" si="325"/>
        <v>0</v>
      </c>
      <c r="T1879" s="3">
        <f>(0.5*(1-COS(RADIANS(90-$X$3)))*(D1879+E1879)*'PV model'!$B$4)</f>
        <v>0</v>
      </c>
      <c r="U1879" s="3">
        <f t="shared" si="330"/>
        <v>0</v>
      </c>
      <c r="V1879" s="3">
        <f>('PV model'!$B$13*(U1879/1000)*(1-'PV model'!$B$14*((20+C1879)-25))*'PV model'!$B$10)/'PV model'!$B$12</f>
        <v>0</v>
      </c>
    </row>
    <row r="1880" spans="1:22" x14ac:dyDescent="0.2">
      <c r="A1880" s="10">
        <f t="shared" si="331"/>
        <v>79</v>
      </c>
      <c r="B1880" s="10">
        <f t="shared" si="332"/>
        <v>3</v>
      </c>
      <c r="C1880" s="23">
        <v>7.8</v>
      </c>
      <c r="D1880" s="24">
        <v>0</v>
      </c>
      <c r="E1880" s="24">
        <v>0</v>
      </c>
      <c r="F1880" s="48"/>
      <c r="G1880" s="48"/>
      <c r="H1880" s="1">
        <f t="shared" si="333"/>
        <v>-0.81167218227909654</v>
      </c>
      <c r="I1880" s="1">
        <f t="shared" si="326"/>
        <v>-8.1549876909300245</v>
      </c>
      <c r="J1880" s="4">
        <f>B1880+('PV model'!$B$3/15)+(I1880/60)</f>
        <v>2.5874168718178328</v>
      </c>
      <c r="K1880" s="2">
        <f t="shared" si="327"/>
        <v>141.18874692273249</v>
      </c>
      <c r="L1880" s="2">
        <f>DEGREES(ASIN((((COS(RADIANS('PV model'!$B$2))*COS(RADIANS(H1880))*COS(RADIANS(K1880)))+(SIN(RADIANS('PV model'!$B$2))*SIN(RADIANS(H1880)))))))</f>
        <v>-26.935190363358362</v>
      </c>
      <c r="M1880" s="3">
        <f t="shared" si="323"/>
        <v>0</v>
      </c>
      <c r="N1880" s="2">
        <f t="shared" si="328"/>
        <v>44.66419675343267</v>
      </c>
      <c r="O1880" s="2">
        <f>IF('PV model'!$B$2&gt;0, 180-N1880,IF('PV model'!$B$2&lt;0,0-N1880,N1880))</f>
        <v>135.33580324656734</v>
      </c>
      <c r="P1880" s="2">
        <f>ABS(O1880-'PV model'!$B$5)</f>
        <v>69.664196753432662</v>
      </c>
      <c r="Q1880" s="3">
        <f t="shared" si="324"/>
        <v>116.93519036335836</v>
      </c>
      <c r="R1880" s="3">
        <f t="shared" si="329"/>
        <v>0</v>
      </c>
      <c r="S1880" s="3">
        <f t="shared" si="325"/>
        <v>0</v>
      </c>
      <c r="T1880" s="3">
        <f>(0.5*(1-COS(RADIANS(90-$X$3)))*(D1880+E1880)*'PV model'!$B$4)</f>
        <v>0</v>
      </c>
      <c r="U1880" s="3">
        <f t="shared" si="330"/>
        <v>0</v>
      </c>
      <c r="V1880" s="3">
        <f>('PV model'!$B$13*(U1880/1000)*(1-'PV model'!$B$14*((20+C1880)-25))*'PV model'!$B$10)/'PV model'!$B$12</f>
        <v>0</v>
      </c>
    </row>
    <row r="1881" spans="1:22" x14ac:dyDescent="0.2">
      <c r="A1881" s="10">
        <f t="shared" si="331"/>
        <v>79</v>
      </c>
      <c r="B1881" s="10">
        <f t="shared" si="332"/>
        <v>4</v>
      </c>
      <c r="C1881" s="23">
        <v>7.6</v>
      </c>
      <c r="D1881" s="24">
        <v>0</v>
      </c>
      <c r="E1881" s="24">
        <v>0</v>
      </c>
      <c r="F1881" s="48"/>
      <c r="G1881" s="48"/>
      <c r="H1881" s="1">
        <f t="shared" si="333"/>
        <v>-0.81167218227909654</v>
      </c>
      <c r="I1881" s="1">
        <f t="shared" si="326"/>
        <v>-8.1549876909300245</v>
      </c>
      <c r="J1881" s="4">
        <f>B1881+('PV model'!$B$3/15)+(I1881/60)</f>
        <v>3.5874168718178328</v>
      </c>
      <c r="K1881" s="2">
        <f t="shared" si="327"/>
        <v>126.18874692273251</v>
      </c>
      <c r="L1881" s="2">
        <f>DEGREES(ASIN((((COS(RADIANS('PV model'!$B$2))*COS(RADIANS(H1881))*COS(RADIANS(K1881)))+(SIN(RADIANS('PV model'!$B$2))*SIN(RADIANS(H1881)))))))</f>
        <v>-20.247362664235009</v>
      </c>
      <c r="M1881" s="3">
        <f t="shared" si="323"/>
        <v>0</v>
      </c>
      <c r="N1881" s="2">
        <f t="shared" si="328"/>
        <v>59.332989636680686</v>
      </c>
      <c r="O1881" s="2">
        <f>IF('PV model'!$B$2&gt;0, 180-N1881,IF('PV model'!$B$2&lt;0,0-N1881,N1881))</f>
        <v>120.66701036331932</v>
      </c>
      <c r="P1881" s="2">
        <f>ABS(O1881-'PV model'!$B$5)</f>
        <v>84.332989636680679</v>
      </c>
      <c r="Q1881" s="3">
        <f t="shared" si="324"/>
        <v>110.247362664235</v>
      </c>
      <c r="R1881" s="3">
        <f t="shared" si="329"/>
        <v>0</v>
      </c>
      <c r="S1881" s="3">
        <f t="shared" si="325"/>
        <v>0</v>
      </c>
      <c r="T1881" s="3">
        <f>(0.5*(1-COS(RADIANS(90-$X$3)))*(D1881+E1881)*'PV model'!$B$4)</f>
        <v>0</v>
      </c>
      <c r="U1881" s="3">
        <f t="shared" si="330"/>
        <v>0</v>
      </c>
      <c r="V1881" s="3">
        <f>('PV model'!$B$13*(U1881/1000)*(1-'PV model'!$B$14*((20+C1881)-25))*'PV model'!$B$10)/'PV model'!$B$12</f>
        <v>0</v>
      </c>
    </row>
    <row r="1882" spans="1:22" x14ac:dyDescent="0.2">
      <c r="A1882" s="10">
        <f t="shared" si="331"/>
        <v>79</v>
      </c>
      <c r="B1882" s="10">
        <f t="shared" si="332"/>
        <v>5</v>
      </c>
      <c r="C1882" s="23">
        <v>7.6</v>
      </c>
      <c r="D1882" s="24">
        <v>0</v>
      </c>
      <c r="E1882" s="24">
        <v>0</v>
      </c>
      <c r="F1882" s="48"/>
      <c r="G1882" s="48"/>
      <c r="H1882" s="1">
        <f t="shared" si="333"/>
        <v>-0.81167218227909654</v>
      </c>
      <c r="I1882" s="1">
        <f t="shared" si="326"/>
        <v>-8.1549876909300245</v>
      </c>
      <c r="J1882" s="4">
        <f>B1882+('PV model'!$B$3/15)+(I1882/60)</f>
        <v>4.5874168718178332</v>
      </c>
      <c r="K1882" s="2">
        <f t="shared" si="327"/>
        <v>111.18874692273251</v>
      </c>
      <c r="L1882" s="2">
        <f>DEGREES(ASIN((((COS(RADIANS('PV model'!$B$2))*COS(RADIANS(H1882))*COS(RADIANS(K1882)))+(SIN(RADIANS('PV model'!$B$2))*SIN(RADIANS(H1882)))))))</f>
        <v>-12.496303203638286</v>
      </c>
      <c r="M1882" s="3">
        <f t="shared" si="323"/>
        <v>0</v>
      </c>
      <c r="N1882" s="2">
        <f t="shared" si="328"/>
        <v>72.731358845348225</v>
      </c>
      <c r="O1882" s="2">
        <f>IF('PV model'!$B$2&gt;0, 180-N1882,IF('PV model'!$B$2&lt;0,0-N1882,N1882))</f>
        <v>107.26864115465177</v>
      </c>
      <c r="P1882" s="2">
        <f>ABS(O1882-'PV model'!$B$5)</f>
        <v>97.731358845348225</v>
      </c>
      <c r="Q1882" s="3">
        <f t="shared" si="324"/>
        <v>102.49630320363828</v>
      </c>
      <c r="R1882" s="3">
        <f t="shared" si="329"/>
        <v>0</v>
      </c>
      <c r="S1882" s="3">
        <f t="shared" si="325"/>
        <v>0</v>
      </c>
      <c r="T1882" s="3">
        <f>(0.5*(1-COS(RADIANS(90-$X$3)))*(D1882+E1882)*'PV model'!$B$4)</f>
        <v>0</v>
      </c>
      <c r="U1882" s="3">
        <f t="shared" si="330"/>
        <v>0</v>
      </c>
      <c r="V1882" s="3">
        <f>('PV model'!$B$13*(U1882/1000)*(1-'PV model'!$B$14*((20+C1882)-25))*'PV model'!$B$10)/'PV model'!$B$12</f>
        <v>0</v>
      </c>
    </row>
    <row r="1883" spans="1:22" x14ac:dyDescent="0.2">
      <c r="A1883" s="10">
        <f t="shared" si="331"/>
        <v>79</v>
      </c>
      <c r="B1883" s="10">
        <f t="shared" si="332"/>
        <v>6</v>
      </c>
      <c r="C1883" s="23">
        <v>7.5</v>
      </c>
      <c r="D1883" s="24">
        <v>0</v>
      </c>
      <c r="E1883" s="24">
        <v>0</v>
      </c>
      <c r="F1883" s="48"/>
      <c r="G1883" s="48"/>
      <c r="H1883" s="1">
        <f t="shared" si="333"/>
        <v>-0.81167218227909654</v>
      </c>
      <c r="I1883" s="1">
        <f t="shared" si="326"/>
        <v>-8.1549876909300245</v>
      </c>
      <c r="J1883" s="4">
        <f>B1883+('PV model'!$B$3/15)+(I1883/60)</f>
        <v>5.5874168718178332</v>
      </c>
      <c r="K1883" s="2">
        <f t="shared" si="327"/>
        <v>96.188746922732506</v>
      </c>
      <c r="L1883" s="2">
        <f>DEGREES(ASIN((((COS(RADIANS('PV model'!$B$2))*COS(RADIANS(H1883))*COS(RADIANS(K1883)))+(SIN(RADIANS('PV model'!$B$2))*SIN(RADIANS(H1883)))))))</f>
        <v>-4.1707619854361466</v>
      </c>
      <c r="M1883" s="3">
        <f t="shared" si="323"/>
        <v>0</v>
      </c>
      <c r="N1883" s="2">
        <f t="shared" si="328"/>
        <v>85.352445549567008</v>
      </c>
      <c r="O1883" s="2">
        <f>IF('PV model'!$B$2&gt;0, 180-N1883,IF('PV model'!$B$2&lt;0,0-N1883,N1883))</f>
        <v>94.647554450432992</v>
      </c>
      <c r="P1883" s="2">
        <f>ABS(O1883-'PV model'!$B$5)</f>
        <v>110.35244554956701</v>
      </c>
      <c r="Q1883" s="3">
        <f t="shared" si="324"/>
        <v>94.170761985436144</v>
      </c>
      <c r="R1883" s="3">
        <f t="shared" si="329"/>
        <v>0</v>
      </c>
      <c r="S1883" s="3">
        <f t="shared" si="325"/>
        <v>0</v>
      </c>
      <c r="T1883" s="3">
        <f>(0.5*(1-COS(RADIANS(90-$X$3)))*(D1883+E1883)*'PV model'!$B$4)</f>
        <v>0</v>
      </c>
      <c r="U1883" s="3">
        <f t="shared" si="330"/>
        <v>0</v>
      </c>
      <c r="V1883" s="3">
        <f>('PV model'!$B$13*(U1883/1000)*(1-'PV model'!$B$14*((20+C1883)-25))*'PV model'!$B$10)/'PV model'!$B$12</f>
        <v>0</v>
      </c>
    </row>
    <row r="1884" spans="1:22" x14ac:dyDescent="0.2">
      <c r="A1884" s="10">
        <f t="shared" si="331"/>
        <v>79</v>
      </c>
      <c r="B1884" s="10">
        <f t="shared" si="332"/>
        <v>7</v>
      </c>
      <c r="C1884" s="23">
        <v>7.6</v>
      </c>
      <c r="D1884" s="24">
        <v>0</v>
      </c>
      <c r="E1884" s="24">
        <v>1.764</v>
      </c>
      <c r="F1884" s="48"/>
      <c r="G1884" s="48"/>
      <c r="H1884" s="1">
        <f t="shared" si="333"/>
        <v>-0.81167218227909654</v>
      </c>
      <c r="I1884" s="1">
        <f t="shared" si="326"/>
        <v>-8.1549876909300245</v>
      </c>
      <c r="J1884" s="4">
        <f>B1884+('PV model'!$B$3/15)+(I1884/60)</f>
        <v>6.5874168718178332</v>
      </c>
      <c r="K1884" s="2">
        <f t="shared" si="327"/>
        <v>81.188746922732506</v>
      </c>
      <c r="L1884" s="2">
        <f>DEGREES(ASIN((((COS(RADIANS('PV model'!$B$2))*COS(RADIANS(H1884))*COS(RADIANS(K1884)))+(SIN(RADIANS('PV model'!$B$2))*SIN(RADIANS(H1884)))))))</f>
        <v>4.3057550138929264</v>
      </c>
      <c r="M1884" s="3">
        <f t="shared" si="323"/>
        <v>4.3057550138929264</v>
      </c>
      <c r="N1884" s="2">
        <f t="shared" si="328"/>
        <v>82.262743424411383</v>
      </c>
      <c r="O1884" s="2">
        <f>IF('PV model'!$B$2&gt;0, 180-N1884,IF('PV model'!$B$2&lt;0,0-N1884,N1884))</f>
        <v>97.737256575588617</v>
      </c>
      <c r="P1884" s="2">
        <f>ABS(O1884-'PV model'!$B$5)</f>
        <v>107.26274342441138</v>
      </c>
      <c r="Q1884" s="3">
        <f t="shared" si="324"/>
        <v>85.69424498610708</v>
      </c>
      <c r="R1884" s="3">
        <f t="shared" si="329"/>
        <v>0</v>
      </c>
      <c r="S1884" s="3">
        <f t="shared" si="325"/>
        <v>1.764</v>
      </c>
      <c r="T1884" s="3">
        <f>(0.5*(1-COS(RADIANS(90-$X$3)))*(D1884+E1884)*'PV model'!$B$4)</f>
        <v>0</v>
      </c>
      <c r="U1884" s="3">
        <f t="shared" si="330"/>
        <v>1.764</v>
      </c>
      <c r="V1884" s="3">
        <f>('PV model'!$B$13*(U1884/1000)*(1-'PV model'!$B$14*((20+C1884)-25))*'PV model'!$B$10)/'PV model'!$B$12</f>
        <v>0.17449561382399997</v>
      </c>
    </row>
    <row r="1885" spans="1:22" x14ac:dyDescent="0.2">
      <c r="A1885" s="10">
        <f t="shared" si="331"/>
        <v>79</v>
      </c>
      <c r="B1885" s="10">
        <f t="shared" si="332"/>
        <v>8</v>
      </c>
      <c r="C1885" s="23">
        <v>7.3</v>
      </c>
      <c r="D1885" s="24">
        <v>68.469449999999995</v>
      </c>
      <c r="E1885" s="24">
        <v>46.746000000000002</v>
      </c>
      <c r="F1885" s="48"/>
      <c r="G1885" s="48"/>
      <c r="H1885" s="1">
        <f t="shared" si="333"/>
        <v>-0.81167218227909654</v>
      </c>
      <c r="I1885" s="1">
        <f t="shared" si="326"/>
        <v>-8.1549876909300245</v>
      </c>
      <c r="J1885" s="4">
        <f>B1885+('PV model'!$B$3/15)+(I1885/60)</f>
        <v>7.5874168718178332</v>
      </c>
      <c r="K1885" s="2">
        <f t="shared" si="327"/>
        <v>66.188746922732506</v>
      </c>
      <c r="L1885" s="2">
        <f>DEGREES(ASIN((((COS(RADIANS('PV model'!$B$2))*COS(RADIANS(H1885))*COS(RADIANS(K1885)))+(SIN(RADIANS('PV model'!$B$2))*SIN(RADIANS(H1885)))))))</f>
        <v>12.531418281159675</v>
      </c>
      <c r="M1885" s="3">
        <f t="shared" si="323"/>
        <v>12.531418281159675</v>
      </c>
      <c r="N1885" s="2">
        <f t="shared" si="328"/>
        <v>69.572286431092849</v>
      </c>
      <c r="O1885" s="2">
        <f>IF('PV model'!$B$2&gt;0, 180-N1885,IF('PV model'!$B$2&lt;0,0-N1885,N1885))</f>
        <v>110.42771356890715</v>
      </c>
      <c r="P1885" s="2">
        <f>ABS(O1885-'PV model'!$B$5)</f>
        <v>94.572286431092849</v>
      </c>
      <c r="Q1885" s="3">
        <f t="shared" si="324"/>
        <v>77.468581718840326</v>
      </c>
      <c r="R1885" s="3">
        <f t="shared" si="329"/>
        <v>68.469450000000037</v>
      </c>
      <c r="S1885" s="3">
        <f t="shared" si="325"/>
        <v>55.612006544122693</v>
      </c>
      <c r="T1885" s="3">
        <f>(0.5*(1-COS(RADIANS(90-$X$3)))*(D1885+E1885)*'PV model'!$B$4)</f>
        <v>0</v>
      </c>
      <c r="U1885" s="3">
        <f t="shared" si="330"/>
        <v>124.08145654412273</v>
      </c>
      <c r="V1885" s="3">
        <f>('PV model'!$B$13*(U1885/1000)*(1-'PV model'!$B$14*((20+C1885)-25))*'PV model'!$B$10)/'PV model'!$B$12</f>
        <v>12.289073118105923</v>
      </c>
    </row>
    <row r="1886" spans="1:22" x14ac:dyDescent="0.2">
      <c r="A1886" s="10">
        <f t="shared" si="331"/>
        <v>79</v>
      </c>
      <c r="B1886" s="10">
        <f t="shared" si="332"/>
        <v>9</v>
      </c>
      <c r="C1886" s="23">
        <v>7.9</v>
      </c>
      <c r="D1886" s="24">
        <v>0</v>
      </c>
      <c r="E1886" s="24">
        <v>56.448</v>
      </c>
      <c r="F1886" s="48"/>
      <c r="G1886" s="48"/>
      <c r="H1886" s="1">
        <f t="shared" si="333"/>
        <v>-0.81167218227909654</v>
      </c>
      <c r="I1886" s="1">
        <f t="shared" si="326"/>
        <v>-8.1549876909300245</v>
      </c>
      <c r="J1886" s="4">
        <f>B1886+('PV model'!$B$3/15)+(I1886/60)</f>
        <v>8.5874168718178332</v>
      </c>
      <c r="K1886" s="2">
        <f t="shared" si="327"/>
        <v>51.188746922732506</v>
      </c>
      <c r="L1886" s="2">
        <f>DEGREES(ASIN((((COS(RADIANS('PV model'!$B$2))*COS(RADIANS(H1886))*COS(RADIANS(K1886)))+(SIN(RADIANS('PV model'!$B$2))*SIN(RADIANS(H1886)))))))</f>
        <v>20.077379082470813</v>
      </c>
      <c r="M1886" s="3">
        <f t="shared" si="323"/>
        <v>20.077379082470813</v>
      </c>
      <c r="N1886" s="2">
        <f t="shared" si="328"/>
        <v>56.052383196789158</v>
      </c>
      <c r="O1886" s="2">
        <f>IF('PV model'!$B$2&gt;0, 180-N1886,IF('PV model'!$B$2&lt;0,0-N1886,N1886))</f>
        <v>123.94761680321085</v>
      </c>
      <c r="P1886" s="2">
        <f>ABS(O1886-'PV model'!$B$5)</f>
        <v>81.052383196789151</v>
      </c>
      <c r="Q1886" s="3">
        <f t="shared" si="324"/>
        <v>69.922620917529187</v>
      </c>
      <c r="R1886" s="3">
        <f t="shared" si="329"/>
        <v>0</v>
      </c>
      <c r="S1886" s="3">
        <f t="shared" si="325"/>
        <v>56.448</v>
      </c>
      <c r="T1886" s="3">
        <f>(0.5*(1-COS(RADIANS(90-$X$3)))*(D1886+E1886)*'PV model'!$B$4)</f>
        <v>0</v>
      </c>
      <c r="U1886" s="3">
        <f t="shared" si="330"/>
        <v>56.448</v>
      </c>
      <c r="V1886" s="3">
        <f>('PV model'!$B$13*(U1886/1000)*(1-'PV model'!$B$14*((20+C1886)-25))*'PV model'!$B$10)/'PV model'!$B$12</f>
        <v>5.5770885918719992</v>
      </c>
    </row>
    <row r="1887" spans="1:22" x14ac:dyDescent="0.2">
      <c r="A1887" s="10">
        <f t="shared" si="331"/>
        <v>79</v>
      </c>
      <c r="B1887" s="10">
        <f t="shared" si="332"/>
        <v>10</v>
      </c>
      <c r="C1887" s="23">
        <v>7.6</v>
      </c>
      <c r="D1887" s="24">
        <v>0</v>
      </c>
      <c r="E1887" s="24">
        <v>90.846000000000004</v>
      </c>
      <c r="F1887" s="48"/>
      <c r="G1887" s="48"/>
      <c r="H1887" s="1">
        <f t="shared" si="333"/>
        <v>-0.81167218227909654</v>
      </c>
      <c r="I1887" s="1">
        <f t="shared" si="326"/>
        <v>-8.1549876909300245</v>
      </c>
      <c r="J1887" s="4">
        <f>B1887+('PV model'!$B$3/15)+(I1887/60)</f>
        <v>9.5874168718178332</v>
      </c>
      <c r="K1887" s="2">
        <f t="shared" si="327"/>
        <v>36.188746922732506</v>
      </c>
      <c r="L1887" s="2">
        <f>DEGREES(ASIN((((COS(RADIANS('PV model'!$B$2))*COS(RADIANS(H1887))*COS(RADIANS(K1887)))+(SIN(RADIANS('PV model'!$B$2))*SIN(RADIANS(H1887)))))))</f>
        <v>26.449746588285368</v>
      </c>
      <c r="M1887" s="3">
        <f t="shared" si="323"/>
        <v>26.449746588285368</v>
      </c>
      <c r="N1887" s="2">
        <f t="shared" si="328"/>
        <v>41.255012173069055</v>
      </c>
      <c r="O1887" s="2">
        <f>IF('PV model'!$B$2&gt;0, 180-N1887,IF('PV model'!$B$2&lt;0,0-N1887,N1887))</f>
        <v>138.74498782693095</v>
      </c>
      <c r="P1887" s="2">
        <f>ABS(O1887-'PV model'!$B$5)</f>
        <v>66.255012173069048</v>
      </c>
      <c r="Q1887" s="3">
        <f t="shared" si="324"/>
        <v>63.550253411714635</v>
      </c>
      <c r="R1887" s="3">
        <f t="shared" si="329"/>
        <v>0</v>
      </c>
      <c r="S1887" s="3">
        <f t="shared" si="325"/>
        <v>90.846000000000004</v>
      </c>
      <c r="T1887" s="3">
        <f>(0.5*(1-COS(RADIANS(90-$X$3)))*(D1887+E1887)*'PV model'!$B$4)</f>
        <v>0</v>
      </c>
      <c r="U1887" s="3">
        <f t="shared" si="330"/>
        <v>90.846000000000004</v>
      </c>
      <c r="V1887" s="3">
        <f>('PV model'!$B$13*(U1887/1000)*(1-'PV model'!$B$14*((20+C1887)-25))*'PV model'!$B$10)/'PV model'!$B$12</f>
        <v>8.9865241119360011</v>
      </c>
    </row>
    <row r="1888" spans="1:22" x14ac:dyDescent="0.2">
      <c r="A1888" s="10">
        <f t="shared" si="331"/>
        <v>79</v>
      </c>
      <c r="B1888" s="10">
        <f t="shared" si="332"/>
        <v>11</v>
      </c>
      <c r="C1888" s="23">
        <v>8.1999999999999993</v>
      </c>
      <c r="D1888" s="24">
        <v>0</v>
      </c>
      <c r="E1888" s="24">
        <v>118.18800000000002</v>
      </c>
      <c r="F1888" s="48"/>
      <c r="G1888" s="48"/>
      <c r="H1888" s="1">
        <f t="shared" si="333"/>
        <v>-0.81167218227909654</v>
      </c>
      <c r="I1888" s="1">
        <f t="shared" si="326"/>
        <v>-8.1549876909300245</v>
      </c>
      <c r="J1888" s="4">
        <f>B1888+('PV model'!$B$3/15)+(I1888/60)</f>
        <v>10.587416871817833</v>
      </c>
      <c r="K1888" s="2">
        <f t="shared" si="327"/>
        <v>21.188746922732502</v>
      </c>
      <c r="L1888" s="2">
        <f>DEGREES(ASIN((((COS(RADIANS('PV model'!$B$2))*COS(RADIANS(H1888))*COS(RADIANS(K1888)))+(SIN(RADIANS('PV model'!$B$2))*SIN(RADIANS(H1888)))))))</f>
        <v>31.090193845503954</v>
      </c>
      <c r="M1888" s="3">
        <f t="shared" si="323"/>
        <v>31.090193845503954</v>
      </c>
      <c r="N1888" s="2">
        <f t="shared" si="328"/>
        <v>24.962630569535079</v>
      </c>
      <c r="O1888" s="2">
        <f>IF('PV model'!$B$2&gt;0, 180-N1888,IF('PV model'!$B$2&lt;0,0-N1888,N1888))</f>
        <v>155.03736943046493</v>
      </c>
      <c r="P1888" s="2">
        <f>ABS(O1888-'PV model'!$B$5)</f>
        <v>49.962630569535065</v>
      </c>
      <c r="Q1888" s="3">
        <f t="shared" si="324"/>
        <v>58.909806154496053</v>
      </c>
      <c r="R1888" s="3">
        <f t="shared" si="329"/>
        <v>0</v>
      </c>
      <c r="S1888" s="3">
        <f t="shared" si="325"/>
        <v>118.18800000000002</v>
      </c>
      <c r="T1888" s="3">
        <f>(0.5*(1-COS(RADIANS(90-$X$3)))*(D1888+E1888)*'PV model'!$B$4)</f>
        <v>0</v>
      </c>
      <c r="U1888" s="3">
        <f t="shared" si="330"/>
        <v>118.18800000000002</v>
      </c>
      <c r="V1888" s="3">
        <f>('PV model'!$B$13*(U1888/1000)*(1-'PV model'!$B$14*((20+C1888)-25))*'PV model'!$B$10)/'PV model'!$B$12</f>
        <v>11.662852352255999</v>
      </c>
    </row>
    <row r="1889" spans="1:22" x14ac:dyDescent="0.2">
      <c r="A1889" s="10">
        <f t="shared" si="331"/>
        <v>79</v>
      </c>
      <c r="B1889" s="10">
        <f t="shared" si="332"/>
        <v>12</v>
      </c>
      <c r="C1889" s="23">
        <v>8.1</v>
      </c>
      <c r="D1889" s="24">
        <v>0</v>
      </c>
      <c r="E1889" s="24">
        <v>135.828</v>
      </c>
      <c r="F1889" s="48"/>
      <c r="G1889" s="48"/>
      <c r="H1889" s="1">
        <f t="shared" si="333"/>
        <v>-0.81167218227909654</v>
      </c>
      <c r="I1889" s="1">
        <f t="shared" si="326"/>
        <v>-8.1549876909300245</v>
      </c>
      <c r="J1889" s="4">
        <f>B1889+('PV model'!$B$3/15)+(I1889/60)</f>
        <v>11.587416871817833</v>
      </c>
      <c r="K1889" s="2">
        <f t="shared" si="327"/>
        <v>6.188746922732502</v>
      </c>
      <c r="L1889" s="2">
        <f>DEGREES(ASIN((((COS(RADIANS('PV model'!$B$2))*COS(RADIANS(H1889))*COS(RADIANS(K1889)))+(SIN(RADIANS('PV model'!$B$2))*SIN(RADIANS(H1889)))))))</f>
        <v>33.461349342744313</v>
      </c>
      <c r="M1889" s="3">
        <f t="shared" si="323"/>
        <v>33.461349342744313</v>
      </c>
      <c r="N1889" s="2">
        <f t="shared" si="328"/>
        <v>7.4238612944421218</v>
      </c>
      <c r="O1889" s="2">
        <f>IF('PV model'!$B$2&gt;0, 180-N1889,IF('PV model'!$B$2&lt;0,0-N1889,N1889))</f>
        <v>172.57613870555787</v>
      </c>
      <c r="P1889" s="2">
        <f>ABS(O1889-'PV model'!$B$5)</f>
        <v>32.423861294442133</v>
      </c>
      <c r="Q1889" s="3">
        <f t="shared" si="324"/>
        <v>56.538650657255687</v>
      </c>
      <c r="R1889" s="3">
        <f t="shared" si="329"/>
        <v>0</v>
      </c>
      <c r="S1889" s="3">
        <f t="shared" si="325"/>
        <v>135.828</v>
      </c>
      <c r="T1889" s="3">
        <f>(0.5*(1-COS(RADIANS(90-$X$3)))*(D1889+E1889)*'PV model'!$B$4)</f>
        <v>0</v>
      </c>
      <c r="U1889" s="3">
        <f t="shared" si="330"/>
        <v>135.828</v>
      </c>
      <c r="V1889" s="3">
        <f>('PV model'!$B$13*(U1889/1000)*(1-'PV model'!$B$14*((20+C1889)-25))*'PV model'!$B$10)/'PV model'!$B$12</f>
        <v>13.409007530687999</v>
      </c>
    </row>
    <row r="1890" spans="1:22" x14ac:dyDescent="0.2">
      <c r="A1890" s="10">
        <f t="shared" si="331"/>
        <v>79</v>
      </c>
      <c r="B1890" s="10">
        <f t="shared" si="332"/>
        <v>13</v>
      </c>
      <c r="C1890" s="23">
        <v>8.6999999999999993</v>
      </c>
      <c r="D1890" s="24">
        <v>0</v>
      </c>
      <c r="E1890" s="24">
        <v>142.00200000000001</v>
      </c>
      <c r="F1890" s="48"/>
      <c r="G1890" s="48"/>
      <c r="H1890" s="1">
        <f t="shared" si="333"/>
        <v>-0.81167218227909654</v>
      </c>
      <c r="I1890" s="1">
        <f t="shared" si="326"/>
        <v>-8.1549876909300245</v>
      </c>
      <c r="J1890" s="4">
        <f>B1890+('PV model'!$B$3/15)+(I1890/60)</f>
        <v>12.587416871817833</v>
      </c>
      <c r="K1890" s="2">
        <f t="shared" si="327"/>
        <v>-8.811253077267498</v>
      </c>
      <c r="L1890" s="2">
        <f>DEGREES(ASIN((((COS(RADIANS('PV model'!$B$2))*COS(RADIANS(H1890))*COS(RADIANS(K1890)))+(SIN(RADIANS('PV model'!$B$2))*SIN(RADIANS(H1890)))))))</f>
        <v>33.229299812696283</v>
      </c>
      <c r="M1890" s="3">
        <f t="shared" si="323"/>
        <v>33.229299812696283</v>
      </c>
      <c r="N1890" s="2">
        <f t="shared" si="328"/>
        <v>-10.550677885940313</v>
      </c>
      <c r="O1890" s="2">
        <f>IF('PV model'!$B$2&gt;0, 180-N1890,IF('PV model'!$B$2&lt;0,0-N1890,N1890))</f>
        <v>190.5506778859403</v>
      </c>
      <c r="P1890" s="2">
        <f>ABS(O1890-'PV model'!$B$5)</f>
        <v>14.449322114059697</v>
      </c>
      <c r="Q1890" s="3">
        <f t="shared" si="324"/>
        <v>56.770700187303717</v>
      </c>
      <c r="R1890" s="3">
        <f t="shared" si="329"/>
        <v>0</v>
      </c>
      <c r="S1890" s="3">
        <f t="shared" si="325"/>
        <v>142.00200000000001</v>
      </c>
      <c r="T1890" s="3">
        <f>(0.5*(1-COS(RADIANS(90-$X$3)))*(D1890+E1890)*'PV model'!$B$4)</f>
        <v>0</v>
      </c>
      <c r="U1890" s="3">
        <f t="shared" si="330"/>
        <v>142.00200000000001</v>
      </c>
      <c r="V1890" s="3">
        <f>('PV model'!$B$13*(U1890/1000)*(1-'PV model'!$B$14*((20+C1890)-25))*'PV model'!$B$10)/'PV model'!$B$12</f>
        <v>13.984441025184001</v>
      </c>
    </row>
    <row r="1891" spans="1:22" x14ac:dyDescent="0.2">
      <c r="A1891" s="10">
        <f t="shared" si="331"/>
        <v>79</v>
      </c>
      <c r="B1891" s="10">
        <f t="shared" si="332"/>
        <v>14</v>
      </c>
      <c r="C1891" s="23">
        <v>8.9</v>
      </c>
      <c r="D1891" s="24">
        <v>111.12255</v>
      </c>
      <c r="E1891" s="24">
        <v>293.70600000000002</v>
      </c>
      <c r="F1891" s="48"/>
      <c r="G1891" s="48"/>
      <c r="H1891" s="1">
        <f t="shared" si="333"/>
        <v>-0.81167218227909654</v>
      </c>
      <c r="I1891" s="1">
        <f t="shared" si="326"/>
        <v>-8.1549876909300245</v>
      </c>
      <c r="J1891" s="4">
        <f>B1891+('PV model'!$B$3/15)+(I1891/60)</f>
        <v>13.587416871817833</v>
      </c>
      <c r="K1891" s="2">
        <f t="shared" si="327"/>
        <v>-23.811253077267498</v>
      </c>
      <c r="L1891" s="2">
        <f>DEGREES(ASIN((((COS(RADIANS('PV model'!$B$2))*COS(RADIANS(H1891))*COS(RADIANS(K1891)))+(SIN(RADIANS('PV model'!$B$2))*SIN(RADIANS(H1891)))))))</f>
        <v>30.428816360804284</v>
      </c>
      <c r="M1891" s="3">
        <f t="shared" si="323"/>
        <v>30.428816360804284</v>
      </c>
      <c r="N1891" s="2">
        <f t="shared" si="328"/>
        <v>-27.915622145009998</v>
      </c>
      <c r="O1891" s="2">
        <f>IF('PV model'!$B$2&gt;0, 180-N1891,IF('PV model'!$B$2&lt;0,0-N1891,N1891))</f>
        <v>207.91562214500999</v>
      </c>
      <c r="P1891" s="2">
        <f>ABS(O1891-'PV model'!$B$5)</f>
        <v>2.9156221450099906</v>
      </c>
      <c r="Q1891" s="3">
        <f t="shared" si="324"/>
        <v>59.571183639195723</v>
      </c>
      <c r="R1891" s="3">
        <f t="shared" si="329"/>
        <v>111.12255</v>
      </c>
      <c r="S1891" s="3">
        <f t="shared" si="325"/>
        <v>343.08873565279697</v>
      </c>
      <c r="T1891" s="3">
        <f>(0.5*(1-COS(RADIANS(90-$X$3)))*(D1891+E1891)*'PV model'!$B$4)</f>
        <v>0</v>
      </c>
      <c r="U1891" s="3">
        <f t="shared" si="330"/>
        <v>454.21128565279696</v>
      </c>
      <c r="V1891" s="3">
        <f>('PV model'!$B$13*(U1891/1000)*(1-'PV model'!$B$14*((20+C1891)-25))*'PV model'!$B$10)/'PV model'!$B$12</f>
        <v>44.694673936077464</v>
      </c>
    </row>
    <row r="1892" spans="1:22" x14ac:dyDescent="0.2">
      <c r="A1892" s="10">
        <f t="shared" si="331"/>
        <v>79</v>
      </c>
      <c r="B1892" s="10">
        <f t="shared" si="332"/>
        <v>15</v>
      </c>
      <c r="C1892" s="23">
        <v>10.1</v>
      </c>
      <c r="D1892" s="24">
        <v>96.530699999999996</v>
      </c>
      <c r="E1892" s="24">
        <v>186.98400000000001</v>
      </c>
      <c r="F1892" s="48"/>
      <c r="G1892" s="48"/>
      <c r="H1892" s="1">
        <f t="shared" si="333"/>
        <v>-0.81167218227909654</v>
      </c>
      <c r="I1892" s="1">
        <f t="shared" si="326"/>
        <v>-8.1549876909300245</v>
      </c>
      <c r="J1892" s="4">
        <f>B1892+('PV model'!$B$3/15)+(I1892/60)</f>
        <v>14.587416871817833</v>
      </c>
      <c r="K1892" s="2">
        <f t="shared" si="327"/>
        <v>-38.811253077267494</v>
      </c>
      <c r="L1892" s="2">
        <f>DEGREES(ASIN((((COS(RADIANS('PV model'!$B$2))*COS(RADIANS(H1892))*COS(RADIANS(K1892)))+(SIN(RADIANS('PV model'!$B$2))*SIN(RADIANS(H1892)))))))</f>
        <v>25.444297837491515</v>
      </c>
      <c r="M1892" s="3">
        <f t="shared" si="323"/>
        <v>25.444297837491515</v>
      </c>
      <c r="N1892" s="2">
        <f t="shared" si="328"/>
        <v>-43.948431267919233</v>
      </c>
      <c r="O1892" s="2">
        <f>IF('PV model'!$B$2&gt;0, 180-N1892,IF('PV model'!$B$2&lt;0,0-N1892,N1892))</f>
        <v>223.94843126791923</v>
      </c>
      <c r="P1892" s="2">
        <f>ABS(O1892-'PV model'!$B$5)</f>
        <v>18.948431267919233</v>
      </c>
      <c r="Q1892" s="3">
        <f t="shared" si="324"/>
        <v>64.555702162508496</v>
      </c>
      <c r="R1892" s="3">
        <f t="shared" si="329"/>
        <v>96.530699999999939</v>
      </c>
      <c r="S1892" s="3">
        <f t="shared" si="325"/>
        <v>221.45465393343406</v>
      </c>
      <c r="T1892" s="3">
        <f>(0.5*(1-COS(RADIANS(90-$X$3)))*(D1892+E1892)*'PV model'!$B$4)</f>
        <v>0</v>
      </c>
      <c r="U1892" s="3">
        <f t="shared" si="330"/>
        <v>317.985353933434</v>
      </c>
      <c r="V1892" s="3">
        <f>('PV model'!$B$13*(U1892/1000)*(1-'PV model'!$B$14*((20+C1892)-25))*'PV model'!$B$10)/'PV model'!$B$12</f>
        <v>31.137385333210666</v>
      </c>
    </row>
    <row r="1893" spans="1:22" x14ac:dyDescent="0.2">
      <c r="A1893" s="10">
        <f t="shared" si="331"/>
        <v>79</v>
      </c>
      <c r="B1893" s="10">
        <f t="shared" si="332"/>
        <v>16</v>
      </c>
      <c r="C1893" s="23">
        <v>10</v>
      </c>
      <c r="D1893" s="24">
        <v>55.000050000000002</v>
      </c>
      <c r="E1893" s="24">
        <v>154.35</v>
      </c>
      <c r="F1893" s="48"/>
      <c r="G1893" s="48"/>
      <c r="H1893" s="1">
        <f t="shared" si="333"/>
        <v>-0.81167218227909654</v>
      </c>
      <c r="I1893" s="1">
        <f t="shared" si="326"/>
        <v>-8.1549876909300245</v>
      </c>
      <c r="J1893" s="4">
        <f>B1893+('PV model'!$B$3/15)+(I1893/60)</f>
        <v>15.587416871817833</v>
      </c>
      <c r="K1893" s="2">
        <f t="shared" si="327"/>
        <v>-53.811253077267494</v>
      </c>
      <c r="L1893" s="2">
        <f>DEGREES(ASIN((((COS(RADIANS('PV model'!$B$2))*COS(RADIANS(H1893))*COS(RADIANS(K1893)))+(SIN(RADIANS('PV model'!$B$2))*SIN(RADIANS(H1893)))))))</f>
        <v>18.827797349230188</v>
      </c>
      <c r="M1893" s="3">
        <f t="shared" si="323"/>
        <v>18.827797349230188</v>
      </c>
      <c r="N1893" s="2">
        <f t="shared" si="328"/>
        <v>-58.497397282403931</v>
      </c>
      <c r="O1893" s="2">
        <f>IF('PV model'!$B$2&gt;0, 180-N1893,IF('PV model'!$B$2&lt;0,0-N1893,N1893))</f>
        <v>238.49739728240394</v>
      </c>
      <c r="P1893" s="2">
        <f>ABS(O1893-'PV model'!$B$5)</f>
        <v>33.497397282403938</v>
      </c>
      <c r="Q1893" s="3">
        <f t="shared" si="324"/>
        <v>71.172202650769819</v>
      </c>
      <c r="R1893" s="3">
        <f t="shared" si="329"/>
        <v>55.000049999999973</v>
      </c>
      <c r="S1893" s="3">
        <f t="shared" si="325"/>
        <v>173.52681490544833</v>
      </c>
      <c r="T1893" s="3">
        <f>(0.5*(1-COS(RADIANS(90-$X$3)))*(D1893+E1893)*'PV model'!$B$4)</f>
        <v>0</v>
      </c>
      <c r="U1893" s="3">
        <f t="shared" si="330"/>
        <v>228.52686490544829</v>
      </c>
      <c r="V1893" s="3">
        <f>('PV model'!$B$13*(U1893/1000)*(1-'PV model'!$B$14*((20+C1893)-25))*'PV model'!$B$10)/'PV model'!$B$12</f>
        <v>22.386674507629639</v>
      </c>
    </row>
    <row r="1894" spans="1:22" x14ac:dyDescent="0.2">
      <c r="A1894" s="10">
        <f t="shared" si="331"/>
        <v>79</v>
      </c>
      <c r="B1894" s="10">
        <f t="shared" si="332"/>
        <v>17</v>
      </c>
      <c r="C1894" s="23">
        <v>9.6</v>
      </c>
      <c r="D1894" s="24">
        <v>59.489850000000004</v>
      </c>
      <c r="E1894" s="24">
        <v>93.492000000000004</v>
      </c>
      <c r="F1894" s="48"/>
      <c r="G1894" s="48"/>
      <c r="H1894" s="1">
        <f t="shared" si="333"/>
        <v>-0.81167218227909654</v>
      </c>
      <c r="I1894" s="1">
        <f t="shared" si="326"/>
        <v>-8.1549876909300245</v>
      </c>
      <c r="J1894" s="4">
        <f>B1894+('PV model'!$B$3/15)+(I1894/60)</f>
        <v>16.587416871817833</v>
      </c>
      <c r="K1894" s="2">
        <f t="shared" si="327"/>
        <v>-68.811253077267494</v>
      </c>
      <c r="L1894" s="2">
        <f>DEGREES(ASIN((((COS(RADIANS('PV model'!$B$2))*COS(RADIANS(H1894))*COS(RADIANS(K1894)))+(SIN(RADIANS('PV model'!$B$2))*SIN(RADIANS(H1894)))))))</f>
        <v>11.129529079023538</v>
      </c>
      <c r="M1894" s="3">
        <f t="shared" si="323"/>
        <v>11.129529079023538</v>
      </c>
      <c r="N1894" s="2">
        <f t="shared" si="328"/>
        <v>-71.836497439877974</v>
      </c>
      <c r="O1894" s="2">
        <f>IF('PV model'!$B$2&gt;0, 180-N1894,IF('PV model'!$B$2&lt;0,0-N1894,N1894))</f>
        <v>251.83649743987797</v>
      </c>
      <c r="P1894" s="2">
        <f>ABS(O1894-'PV model'!$B$5)</f>
        <v>46.836497439877974</v>
      </c>
      <c r="Q1894" s="3">
        <f t="shared" si="324"/>
        <v>78.870470920976459</v>
      </c>
      <c r="R1894" s="3">
        <f t="shared" si="329"/>
        <v>59.489850000000054</v>
      </c>
      <c r="S1894" s="3">
        <f t="shared" si="325"/>
        <v>106.13656735000633</v>
      </c>
      <c r="T1894" s="3">
        <f>(0.5*(1-COS(RADIANS(90-$X$3)))*(D1894+E1894)*'PV model'!$B$4)</f>
        <v>0</v>
      </c>
      <c r="U1894" s="3">
        <f t="shared" si="330"/>
        <v>165.62641735000639</v>
      </c>
      <c r="V1894" s="3">
        <f>('PV model'!$B$13*(U1894/1000)*(1-'PV model'!$B$14*((20+C1894)-25))*'PV model'!$B$10)/'PV model'!$B$12</f>
        <v>16.251385971425794</v>
      </c>
    </row>
    <row r="1895" spans="1:22" x14ac:dyDescent="0.2">
      <c r="A1895" s="10">
        <f t="shared" si="331"/>
        <v>79</v>
      </c>
      <c r="B1895" s="10">
        <f t="shared" si="332"/>
        <v>18</v>
      </c>
      <c r="C1895" s="23">
        <v>9.1999999999999993</v>
      </c>
      <c r="D1895" s="24">
        <v>0</v>
      </c>
      <c r="E1895" s="24">
        <v>40.572000000000003</v>
      </c>
      <c r="F1895" s="48"/>
      <c r="G1895" s="48"/>
      <c r="H1895" s="1">
        <f t="shared" si="333"/>
        <v>-0.81167218227909654</v>
      </c>
      <c r="I1895" s="1">
        <f t="shared" si="326"/>
        <v>-8.1549876909300245</v>
      </c>
      <c r="J1895" s="4">
        <f>B1895+('PV model'!$B$3/15)+(I1895/60)</f>
        <v>17.587416871817833</v>
      </c>
      <c r="K1895" s="2">
        <f t="shared" si="327"/>
        <v>-83.811253077267494</v>
      </c>
      <c r="L1895" s="2">
        <f>DEGREES(ASIN((((COS(RADIANS('PV model'!$B$2))*COS(RADIANS(H1895))*COS(RADIANS(K1895)))+(SIN(RADIANS('PV model'!$B$2))*SIN(RADIANS(H1895)))))))</f>
        <v>2.8304347891423589</v>
      </c>
      <c r="M1895" s="3">
        <f t="shared" si="323"/>
        <v>2.8304347891423589</v>
      </c>
      <c r="N1895" s="2">
        <f t="shared" si="328"/>
        <v>-84.434868507210297</v>
      </c>
      <c r="O1895" s="2">
        <f>IF('PV model'!$B$2&gt;0, 180-N1895,IF('PV model'!$B$2&lt;0,0-N1895,N1895))</f>
        <v>264.4348685072103</v>
      </c>
      <c r="P1895" s="2">
        <f>ABS(O1895-'PV model'!$B$5)</f>
        <v>59.434868507210297</v>
      </c>
      <c r="Q1895" s="3">
        <f t="shared" si="324"/>
        <v>87.169565210857641</v>
      </c>
      <c r="R1895" s="3">
        <f t="shared" si="329"/>
        <v>0</v>
      </c>
      <c r="S1895" s="3">
        <f t="shared" si="325"/>
        <v>40.572000000000003</v>
      </c>
      <c r="T1895" s="3">
        <f>(0.5*(1-COS(RADIANS(90-$X$3)))*(D1895+E1895)*'PV model'!$B$4)</f>
        <v>0</v>
      </c>
      <c r="U1895" s="3">
        <f t="shared" si="330"/>
        <v>40.572000000000003</v>
      </c>
      <c r="V1895" s="3">
        <f>('PV model'!$B$13*(U1895/1000)*(1-'PV model'!$B$14*((20+C1895)-25))*'PV model'!$B$10)/'PV model'!$B$12</f>
        <v>3.9874434243839993</v>
      </c>
    </row>
    <row r="1896" spans="1:22" x14ac:dyDescent="0.2">
      <c r="A1896" s="10">
        <f t="shared" si="331"/>
        <v>79</v>
      </c>
      <c r="B1896" s="10">
        <f t="shared" si="332"/>
        <v>19</v>
      </c>
      <c r="C1896" s="23">
        <v>8.6</v>
      </c>
      <c r="D1896" s="24">
        <v>0</v>
      </c>
      <c r="E1896" s="24">
        <v>1.764</v>
      </c>
      <c r="F1896" s="48"/>
      <c r="G1896" s="48"/>
      <c r="H1896" s="1">
        <f t="shared" si="333"/>
        <v>-0.81167218227909654</v>
      </c>
      <c r="I1896" s="1">
        <f t="shared" si="326"/>
        <v>-8.1549876909300245</v>
      </c>
      <c r="J1896" s="4">
        <f>B1896+('PV model'!$B$3/15)+(I1896/60)</f>
        <v>18.587416871817833</v>
      </c>
      <c r="K1896" s="2">
        <f t="shared" si="327"/>
        <v>-98.811253077267494</v>
      </c>
      <c r="L1896" s="2">
        <f>DEGREES(ASIN((((COS(RADIANS('PV model'!$B$2))*COS(RADIANS(H1896))*COS(RADIANS(K1896)))+(SIN(RADIANS('PV model'!$B$2))*SIN(RADIANS(H1896)))))))</f>
        <v>-5.6486451257324575</v>
      </c>
      <c r="M1896" s="3">
        <f t="shared" si="323"/>
        <v>0</v>
      </c>
      <c r="N1896" s="2">
        <f t="shared" si="328"/>
        <v>-83.178298858816248</v>
      </c>
      <c r="O1896" s="2">
        <f>IF('PV model'!$B$2&gt;0, 180-N1896,IF('PV model'!$B$2&lt;0,0-N1896,N1896))</f>
        <v>263.17829885881622</v>
      </c>
      <c r="P1896" s="2">
        <f>ABS(O1896-'PV model'!$B$5)</f>
        <v>58.17829885881622</v>
      </c>
      <c r="Q1896" s="3">
        <f t="shared" si="324"/>
        <v>95.648645125732457</v>
      </c>
      <c r="R1896" s="3">
        <f t="shared" si="329"/>
        <v>0</v>
      </c>
      <c r="S1896" s="3">
        <f t="shared" si="325"/>
        <v>1.764</v>
      </c>
      <c r="T1896" s="3">
        <f>(0.5*(1-COS(RADIANS(90-$X$3)))*(D1896+E1896)*'PV model'!$B$4)</f>
        <v>0</v>
      </c>
      <c r="U1896" s="3">
        <f t="shared" si="330"/>
        <v>1.764</v>
      </c>
      <c r="V1896" s="3">
        <f>('PV model'!$B$13*(U1896/1000)*(1-'PV model'!$B$14*((20+C1896)-25))*'PV model'!$B$10)/'PV model'!$B$12</f>
        <v>0.17379029606399998</v>
      </c>
    </row>
    <row r="1897" spans="1:22" x14ac:dyDescent="0.2">
      <c r="A1897" s="10">
        <f t="shared" si="331"/>
        <v>79</v>
      </c>
      <c r="B1897" s="10">
        <f t="shared" si="332"/>
        <v>20</v>
      </c>
      <c r="C1897" s="23">
        <v>7.7</v>
      </c>
      <c r="D1897" s="24">
        <v>0</v>
      </c>
      <c r="E1897" s="24">
        <v>0</v>
      </c>
      <c r="F1897" s="48"/>
      <c r="G1897" s="48"/>
      <c r="H1897" s="1">
        <f t="shared" si="333"/>
        <v>-0.81167218227909654</v>
      </c>
      <c r="I1897" s="1">
        <f t="shared" si="326"/>
        <v>-8.1549876909300245</v>
      </c>
      <c r="J1897" s="4">
        <f>B1897+('PV model'!$B$3/15)+(I1897/60)</f>
        <v>19.587416871817833</v>
      </c>
      <c r="K1897" s="2">
        <f t="shared" si="327"/>
        <v>-113.81125307726749</v>
      </c>
      <c r="L1897" s="2">
        <f>DEGREES(ASIN((((COS(RADIANS('PV model'!$B$2))*COS(RADIANS(H1897))*COS(RADIANS(K1897)))+(SIN(RADIANS('PV model'!$B$2))*SIN(RADIANS(H1897)))))))</f>
        <v>-13.905656691742641</v>
      </c>
      <c r="M1897" s="3">
        <f t="shared" si="323"/>
        <v>0</v>
      </c>
      <c r="N1897" s="2">
        <f t="shared" si="328"/>
        <v>-70.459957025553919</v>
      </c>
      <c r="O1897" s="2">
        <f>IF('PV model'!$B$2&gt;0, 180-N1897,IF('PV model'!$B$2&lt;0,0-N1897,N1897))</f>
        <v>250.45995702555393</v>
      </c>
      <c r="P1897" s="2">
        <f>ABS(O1897-'PV model'!$B$5)</f>
        <v>45.459957025553933</v>
      </c>
      <c r="Q1897" s="3">
        <f t="shared" si="324"/>
        <v>103.90565669174264</v>
      </c>
      <c r="R1897" s="3">
        <f t="shared" si="329"/>
        <v>0</v>
      </c>
      <c r="S1897" s="3">
        <f t="shared" si="325"/>
        <v>0</v>
      </c>
      <c r="T1897" s="3">
        <f>(0.5*(1-COS(RADIANS(90-$X$3)))*(D1897+E1897)*'PV model'!$B$4)</f>
        <v>0</v>
      </c>
      <c r="U1897" s="3">
        <f t="shared" si="330"/>
        <v>0</v>
      </c>
      <c r="V1897" s="3">
        <f>('PV model'!$B$13*(U1897/1000)*(1-'PV model'!$B$14*((20+C1897)-25))*'PV model'!$B$10)/'PV model'!$B$12</f>
        <v>0</v>
      </c>
    </row>
    <row r="1898" spans="1:22" x14ac:dyDescent="0.2">
      <c r="A1898" s="10">
        <f t="shared" si="331"/>
        <v>79</v>
      </c>
      <c r="B1898" s="10">
        <f t="shared" si="332"/>
        <v>21</v>
      </c>
      <c r="C1898" s="23">
        <v>7.3</v>
      </c>
      <c r="D1898" s="24">
        <v>0</v>
      </c>
      <c r="E1898" s="24">
        <v>0</v>
      </c>
      <c r="F1898" s="48"/>
      <c r="G1898" s="48"/>
      <c r="H1898" s="1">
        <f t="shared" si="333"/>
        <v>-0.81167218227909654</v>
      </c>
      <c r="I1898" s="1">
        <f t="shared" si="326"/>
        <v>-8.1549876909300245</v>
      </c>
      <c r="J1898" s="4">
        <f>B1898+('PV model'!$B$3/15)+(I1898/60)</f>
        <v>20.587416871817833</v>
      </c>
      <c r="K1898" s="2">
        <f t="shared" si="327"/>
        <v>-128.81125307726751</v>
      </c>
      <c r="L1898" s="2">
        <f>DEGREES(ASIN((((COS(RADIANS('PV model'!$B$2))*COS(RADIANS(H1898))*COS(RADIANS(K1898)))+(SIN(RADIANS('PV model'!$B$2))*SIN(RADIANS(H1898)))))))</f>
        <v>-21.508413412154191</v>
      </c>
      <c r="M1898" s="3">
        <f t="shared" si="323"/>
        <v>0</v>
      </c>
      <c r="N1898" s="2">
        <f t="shared" si="328"/>
        <v>-56.872221057990195</v>
      </c>
      <c r="O1898" s="2">
        <f>IF('PV model'!$B$2&gt;0, 180-N1898,IF('PV model'!$B$2&lt;0,0-N1898,N1898))</f>
        <v>236.8722210579902</v>
      </c>
      <c r="P1898" s="2">
        <f>ABS(O1898-'PV model'!$B$5)</f>
        <v>31.872221057990203</v>
      </c>
      <c r="Q1898" s="3">
        <f t="shared" si="324"/>
        <v>111.50841341215418</v>
      </c>
      <c r="R1898" s="3">
        <f t="shared" si="329"/>
        <v>0</v>
      </c>
      <c r="S1898" s="3">
        <f t="shared" si="325"/>
        <v>0</v>
      </c>
      <c r="T1898" s="3">
        <f>(0.5*(1-COS(RADIANS(90-$X$3)))*(D1898+E1898)*'PV model'!$B$4)</f>
        <v>0</v>
      </c>
      <c r="U1898" s="3">
        <f t="shared" si="330"/>
        <v>0</v>
      </c>
      <c r="V1898" s="3">
        <f>('PV model'!$B$13*(U1898/1000)*(1-'PV model'!$B$14*((20+C1898)-25))*'PV model'!$B$10)/'PV model'!$B$12</f>
        <v>0</v>
      </c>
    </row>
    <row r="1899" spans="1:22" x14ac:dyDescent="0.2">
      <c r="A1899" s="10">
        <f t="shared" si="331"/>
        <v>79</v>
      </c>
      <c r="B1899" s="10">
        <f t="shared" si="332"/>
        <v>22</v>
      </c>
      <c r="C1899" s="23">
        <v>6.9</v>
      </c>
      <c r="D1899" s="24">
        <v>0</v>
      </c>
      <c r="E1899" s="24">
        <v>0</v>
      </c>
      <c r="F1899" s="48"/>
      <c r="G1899" s="48"/>
      <c r="H1899" s="1">
        <f t="shared" si="333"/>
        <v>-0.81167218227909654</v>
      </c>
      <c r="I1899" s="1">
        <f t="shared" si="326"/>
        <v>-8.1549876909300245</v>
      </c>
      <c r="J1899" s="4">
        <f>B1899+('PV model'!$B$3/15)+(I1899/60)</f>
        <v>21.587416871817833</v>
      </c>
      <c r="K1899" s="2">
        <f t="shared" si="327"/>
        <v>-143.81125307726751</v>
      </c>
      <c r="L1899" s="2">
        <f>DEGREES(ASIN((((COS(RADIANS('PV model'!$B$2))*COS(RADIANS(H1899))*COS(RADIANS(K1899)))+(SIN(RADIANS('PV model'!$B$2))*SIN(RADIANS(H1899)))))))</f>
        <v>-27.953942431536447</v>
      </c>
      <c r="M1899" s="3">
        <f t="shared" si="323"/>
        <v>0</v>
      </c>
      <c r="N1899" s="2">
        <f t="shared" si="328"/>
        <v>-41.941401853597178</v>
      </c>
      <c r="O1899" s="2">
        <f>IF('PV model'!$B$2&gt;0, 180-N1899,IF('PV model'!$B$2&lt;0,0-N1899,N1899))</f>
        <v>221.94140185359717</v>
      </c>
      <c r="P1899" s="2">
        <f>ABS(O1899-'PV model'!$B$5)</f>
        <v>16.941401853597171</v>
      </c>
      <c r="Q1899" s="3">
        <f t="shared" si="324"/>
        <v>117.95394243153645</v>
      </c>
      <c r="R1899" s="3">
        <f t="shared" si="329"/>
        <v>0</v>
      </c>
      <c r="S1899" s="3">
        <f t="shared" si="325"/>
        <v>0</v>
      </c>
      <c r="T1899" s="3">
        <f>(0.5*(1-COS(RADIANS(90-$X$3)))*(D1899+E1899)*'PV model'!$B$4)</f>
        <v>0</v>
      </c>
      <c r="U1899" s="3">
        <f t="shared" si="330"/>
        <v>0</v>
      </c>
      <c r="V1899" s="3">
        <f>('PV model'!$B$13*(U1899/1000)*(1-'PV model'!$B$14*((20+C1899)-25))*'PV model'!$B$10)/'PV model'!$B$12</f>
        <v>0</v>
      </c>
    </row>
    <row r="1900" spans="1:22" x14ac:dyDescent="0.2">
      <c r="A1900" s="10">
        <f t="shared" si="331"/>
        <v>79</v>
      </c>
      <c r="B1900" s="10">
        <f t="shared" si="332"/>
        <v>23</v>
      </c>
      <c r="C1900" s="23">
        <v>7.2</v>
      </c>
      <c r="D1900" s="24">
        <v>0</v>
      </c>
      <c r="E1900" s="24">
        <v>0</v>
      </c>
      <c r="F1900" s="48"/>
      <c r="G1900" s="48"/>
      <c r="H1900" s="1">
        <f t="shared" si="333"/>
        <v>-0.81167218227909654</v>
      </c>
      <c r="I1900" s="1">
        <f t="shared" si="326"/>
        <v>-8.1549876909300245</v>
      </c>
      <c r="J1900" s="4">
        <f>B1900+('PV model'!$B$3/15)+(I1900/60)</f>
        <v>22.587416871817833</v>
      </c>
      <c r="K1900" s="2">
        <f t="shared" si="327"/>
        <v>-158.81125307726751</v>
      </c>
      <c r="L1900" s="2">
        <f>DEGREES(ASIN((((COS(RADIANS('PV model'!$B$2))*COS(RADIANS(H1900))*COS(RADIANS(K1900)))+(SIN(RADIANS('PV model'!$B$2))*SIN(RADIANS(H1900)))))))</f>
        <v>-32.665649558405249</v>
      </c>
      <c r="M1900" s="3">
        <f t="shared" si="323"/>
        <v>0</v>
      </c>
      <c r="N1900" s="2">
        <f t="shared" si="328"/>
        <v>-25.423568461479665</v>
      </c>
      <c r="O1900" s="2">
        <f>IF('PV model'!$B$2&gt;0, 180-N1900,IF('PV model'!$B$2&lt;0,0-N1900,N1900))</f>
        <v>205.42356846147968</v>
      </c>
      <c r="P1900" s="2">
        <f>ABS(O1900-'PV model'!$B$5)</f>
        <v>0.42356846147967531</v>
      </c>
      <c r="Q1900" s="3">
        <f t="shared" si="324"/>
        <v>122.66564955840525</v>
      </c>
      <c r="R1900" s="3">
        <f t="shared" si="329"/>
        <v>0</v>
      </c>
      <c r="S1900" s="3">
        <f t="shared" si="325"/>
        <v>0</v>
      </c>
      <c r="T1900" s="3">
        <f>(0.5*(1-COS(RADIANS(90-$X$3)))*(D1900+E1900)*'PV model'!$B$4)</f>
        <v>0</v>
      </c>
      <c r="U1900" s="3">
        <f t="shared" si="330"/>
        <v>0</v>
      </c>
      <c r="V1900" s="3">
        <f>('PV model'!$B$13*(U1900/1000)*(1-'PV model'!$B$14*((20+C1900)-25))*'PV model'!$B$10)/'PV model'!$B$12</f>
        <v>0</v>
      </c>
    </row>
    <row r="1901" spans="1:22" x14ac:dyDescent="0.2">
      <c r="A1901" s="10">
        <f t="shared" si="331"/>
        <v>79</v>
      </c>
      <c r="B1901" s="10">
        <f t="shared" si="332"/>
        <v>24</v>
      </c>
      <c r="C1901" s="23">
        <v>6.7</v>
      </c>
      <c r="D1901" s="24">
        <v>0</v>
      </c>
      <c r="E1901" s="24">
        <v>0</v>
      </c>
      <c r="F1901" s="48"/>
      <c r="G1901" s="48"/>
      <c r="H1901" s="1">
        <f t="shared" si="333"/>
        <v>-0.81167218227909654</v>
      </c>
      <c r="I1901" s="1">
        <f t="shared" si="326"/>
        <v>-8.1549876909300245</v>
      </c>
      <c r="J1901" s="4">
        <f>B1901+('PV model'!$B$3/15)+(I1901/60)</f>
        <v>23.587416871817833</v>
      </c>
      <c r="K1901" s="2">
        <f t="shared" si="327"/>
        <v>-173.81125307726751</v>
      </c>
      <c r="L1901" s="2">
        <f>DEGREES(ASIN((((COS(RADIANS('PV model'!$B$2))*COS(RADIANS(H1901))*COS(RADIANS(K1901)))+(SIN(RADIANS('PV model'!$B$2))*SIN(RADIANS(H1901)))))))</f>
        <v>-35.080255521379087</v>
      </c>
      <c r="M1901" s="3">
        <f t="shared" si="323"/>
        <v>0</v>
      </c>
      <c r="N1901" s="2">
        <f t="shared" si="328"/>
        <v>-7.5690316799947661</v>
      </c>
      <c r="O1901" s="2">
        <f>IF('PV model'!$B$2&gt;0, 180-N1901,IF('PV model'!$B$2&lt;0,0-N1901,N1901))</f>
        <v>187.56903167999477</v>
      </c>
      <c r="P1901" s="2">
        <f>ABS(O1901-'PV model'!$B$5)</f>
        <v>17.430968320005235</v>
      </c>
      <c r="Q1901" s="3">
        <f t="shared" si="324"/>
        <v>125.08025552137909</v>
      </c>
      <c r="R1901" s="3">
        <f t="shared" si="329"/>
        <v>0</v>
      </c>
      <c r="S1901" s="3">
        <f t="shared" si="325"/>
        <v>0</v>
      </c>
      <c r="T1901" s="3">
        <f>(0.5*(1-COS(RADIANS(90-$X$3)))*(D1901+E1901)*'PV model'!$B$4)</f>
        <v>0</v>
      </c>
      <c r="U1901" s="3">
        <f t="shared" si="330"/>
        <v>0</v>
      </c>
      <c r="V1901" s="3">
        <f>('PV model'!$B$13*(U1901/1000)*(1-'PV model'!$B$14*((20+C1901)-25))*'PV model'!$B$10)/'PV model'!$B$12</f>
        <v>0</v>
      </c>
    </row>
    <row r="1902" spans="1:22" x14ac:dyDescent="0.2">
      <c r="A1902" s="10">
        <f t="shared" si="331"/>
        <v>80</v>
      </c>
      <c r="B1902" s="10">
        <f t="shared" si="332"/>
        <v>1</v>
      </c>
      <c r="C1902" s="23">
        <v>7.3</v>
      </c>
      <c r="D1902" s="24">
        <v>0</v>
      </c>
      <c r="E1902" s="24">
        <v>0</v>
      </c>
      <c r="F1902" s="48"/>
      <c r="G1902" s="48"/>
      <c r="H1902" s="1">
        <f t="shared" si="333"/>
        <v>-0.4078827995188955</v>
      </c>
      <c r="I1902" s="1">
        <f t="shared" si="326"/>
        <v>-7.8439739470057033</v>
      </c>
      <c r="J1902" s="4">
        <f>B1902+('PV model'!$B$3/15)+(I1902/60)</f>
        <v>0.5926004342165716</v>
      </c>
      <c r="K1902" s="2">
        <f t="shared" si="327"/>
        <v>171.11099348675143</v>
      </c>
      <c r="L1902" s="2">
        <f>DEGREES(ASIN((((COS(RADIANS('PV model'!$B$2))*COS(RADIANS(H1902))*COS(RADIANS(K1902)))+(SIN(RADIANS('PV model'!$B$2))*SIN(RADIANS(H1902)))))))</f>
        <v>-34.433967877759549</v>
      </c>
      <c r="M1902" s="3">
        <f t="shared" si="323"/>
        <v>0</v>
      </c>
      <c r="N1902" s="2">
        <f t="shared" si="328"/>
        <v>10.79779653239812</v>
      </c>
      <c r="O1902" s="2">
        <f>IF('PV model'!$B$2&gt;0, 180-N1902,IF('PV model'!$B$2&lt;0,0-N1902,N1902))</f>
        <v>169.20220346760189</v>
      </c>
      <c r="P1902" s="2">
        <f>ABS(O1902-'PV model'!$B$5)</f>
        <v>35.79779653239811</v>
      </c>
      <c r="Q1902" s="3">
        <f t="shared" si="324"/>
        <v>124.43396787775954</v>
      </c>
      <c r="R1902" s="3">
        <f t="shared" si="329"/>
        <v>0</v>
      </c>
      <c r="S1902" s="3">
        <f t="shared" si="325"/>
        <v>0</v>
      </c>
      <c r="T1902" s="3">
        <f>(0.5*(1-COS(RADIANS(90-$X$3)))*(D1902+E1902)*'PV model'!$B$4)</f>
        <v>0</v>
      </c>
      <c r="U1902" s="3">
        <f t="shared" si="330"/>
        <v>0</v>
      </c>
      <c r="V1902" s="3">
        <f>('PV model'!$B$13*(U1902/1000)*(1-'PV model'!$B$14*((20+C1902)-25))*'PV model'!$B$10)/'PV model'!$B$12</f>
        <v>0</v>
      </c>
    </row>
    <row r="1903" spans="1:22" x14ac:dyDescent="0.2">
      <c r="A1903" s="10">
        <f t="shared" si="331"/>
        <v>80</v>
      </c>
      <c r="B1903" s="10">
        <f t="shared" si="332"/>
        <v>2</v>
      </c>
      <c r="C1903" s="23">
        <v>7.6</v>
      </c>
      <c r="D1903" s="24">
        <v>0</v>
      </c>
      <c r="E1903" s="24">
        <v>0</v>
      </c>
      <c r="F1903" s="48"/>
      <c r="G1903" s="48"/>
      <c r="H1903" s="1">
        <f t="shared" si="333"/>
        <v>-0.4078827995188955</v>
      </c>
      <c r="I1903" s="1">
        <f t="shared" si="326"/>
        <v>-7.8439739470057033</v>
      </c>
      <c r="J1903" s="4">
        <f>B1903+('PV model'!$B$3/15)+(I1903/60)</f>
        <v>1.5926004342165716</v>
      </c>
      <c r="K1903" s="2">
        <f t="shared" si="327"/>
        <v>156.11099348675143</v>
      </c>
      <c r="L1903" s="2">
        <f>DEGREES(ASIN((((COS(RADIANS('PV model'!$B$2))*COS(RADIANS(H1903))*COS(RADIANS(K1903)))+(SIN(RADIANS('PV model'!$B$2))*SIN(RADIANS(H1903)))))))</f>
        <v>-31.583248188666229</v>
      </c>
      <c r="M1903" s="3">
        <f t="shared" si="323"/>
        <v>0</v>
      </c>
      <c r="N1903" s="2">
        <f t="shared" si="328"/>
        <v>28.383264190419858</v>
      </c>
      <c r="O1903" s="2">
        <f>IF('PV model'!$B$2&gt;0, 180-N1903,IF('PV model'!$B$2&lt;0,0-N1903,N1903))</f>
        <v>151.61673580958015</v>
      </c>
      <c r="P1903" s="2">
        <f>ABS(O1903-'PV model'!$B$5)</f>
        <v>53.383264190419851</v>
      </c>
      <c r="Q1903" s="3">
        <f t="shared" si="324"/>
        <v>121.58324818866622</v>
      </c>
      <c r="R1903" s="3">
        <f t="shared" si="329"/>
        <v>0</v>
      </c>
      <c r="S1903" s="3">
        <f t="shared" si="325"/>
        <v>0</v>
      </c>
      <c r="T1903" s="3">
        <f>(0.5*(1-COS(RADIANS(90-$X$3)))*(D1903+E1903)*'PV model'!$B$4)</f>
        <v>0</v>
      </c>
      <c r="U1903" s="3">
        <f t="shared" si="330"/>
        <v>0</v>
      </c>
      <c r="V1903" s="3">
        <f>('PV model'!$B$13*(U1903/1000)*(1-'PV model'!$B$14*((20+C1903)-25))*'PV model'!$B$10)/'PV model'!$B$12</f>
        <v>0</v>
      </c>
    </row>
    <row r="1904" spans="1:22" x14ac:dyDescent="0.2">
      <c r="A1904" s="10">
        <f t="shared" si="331"/>
        <v>80</v>
      </c>
      <c r="B1904" s="10">
        <f t="shared" si="332"/>
        <v>3</v>
      </c>
      <c r="C1904" s="23">
        <v>7.5</v>
      </c>
      <c r="D1904" s="24">
        <v>0</v>
      </c>
      <c r="E1904" s="24">
        <v>0</v>
      </c>
      <c r="F1904" s="48"/>
      <c r="G1904" s="48"/>
      <c r="H1904" s="1">
        <f t="shared" si="333"/>
        <v>-0.4078827995188955</v>
      </c>
      <c r="I1904" s="1">
        <f t="shared" si="326"/>
        <v>-7.8439739470057033</v>
      </c>
      <c r="J1904" s="4">
        <f>B1904+('PV model'!$B$3/15)+(I1904/60)</f>
        <v>2.5926004342165716</v>
      </c>
      <c r="K1904" s="2">
        <f t="shared" si="327"/>
        <v>141.11099348675143</v>
      </c>
      <c r="L1904" s="2">
        <f>DEGREES(ASIN((((COS(RADIANS('PV model'!$B$2))*COS(RADIANS(H1904))*COS(RADIANS(K1904)))+(SIN(RADIANS('PV model'!$B$2))*SIN(RADIANS(H1904)))))))</f>
        <v>-26.533798955195316</v>
      </c>
      <c r="M1904" s="3">
        <f t="shared" si="323"/>
        <v>0</v>
      </c>
      <c r="N1904" s="2">
        <f t="shared" si="328"/>
        <v>44.564200144171188</v>
      </c>
      <c r="O1904" s="2">
        <f>IF('PV model'!$B$2&gt;0, 180-N1904,IF('PV model'!$B$2&lt;0,0-N1904,N1904))</f>
        <v>135.4357998558288</v>
      </c>
      <c r="P1904" s="2">
        <f>ABS(O1904-'PV model'!$B$5)</f>
        <v>69.564200144171195</v>
      </c>
      <c r="Q1904" s="3">
        <f t="shared" si="324"/>
        <v>116.53379895519531</v>
      </c>
      <c r="R1904" s="3">
        <f t="shared" si="329"/>
        <v>0</v>
      </c>
      <c r="S1904" s="3">
        <f t="shared" si="325"/>
        <v>0</v>
      </c>
      <c r="T1904" s="3">
        <f>(0.5*(1-COS(RADIANS(90-$X$3)))*(D1904+E1904)*'PV model'!$B$4)</f>
        <v>0</v>
      </c>
      <c r="U1904" s="3">
        <f t="shared" si="330"/>
        <v>0</v>
      </c>
      <c r="V1904" s="3">
        <f>('PV model'!$B$13*(U1904/1000)*(1-'PV model'!$B$14*((20+C1904)-25))*'PV model'!$B$10)/'PV model'!$B$12</f>
        <v>0</v>
      </c>
    </row>
    <row r="1905" spans="1:22" x14ac:dyDescent="0.2">
      <c r="A1905" s="10">
        <f t="shared" si="331"/>
        <v>80</v>
      </c>
      <c r="B1905" s="10">
        <f t="shared" si="332"/>
        <v>4</v>
      </c>
      <c r="C1905" s="23">
        <v>7.5</v>
      </c>
      <c r="D1905" s="24">
        <v>0</v>
      </c>
      <c r="E1905" s="24">
        <v>0</v>
      </c>
      <c r="F1905" s="48"/>
      <c r="G1905" s="48"/>
      <c r="H1905" s="1">
        <f t="shared" si="333"/>
        <v>-0.4078827995188955</v>
      </c>
      <c r="I1905" s="1">
        <f t="shared" si="326"/>
        <v>-7.8439739470057033</v>
      </c>
      <c r="J1905" s="4">
        <f>B1905+('PV model'!$B$3/15)+(I1905/60)</f>
        <v>3.5926004342165716</v>
      </c>
      <c r="K1905" s="2">
        <f t="shared" si="327"/>
        <v>126.11099348675143</v>
      </c>
      <c r="L1905" s="2">
        <f>DEGREES(ASIN((((COS(RADIANS('PV model'!$B$2))*COS(RADIANS(H1905))*COS(RADIANS(K1905)))+(SIN(RADIANS('PV model'!$B$2))*SIN(RADIANS(H1905)))))))</f>
        <v>-19.856810053434462</v>
      </c>
      <c r="M1905" s="3">
        <f t="shared" si="323"/>
        <v>0</v>
      </c>
      <c r="N1905" s="2">
        <f t="shared" si="328"/>
        <v>59.19600189216721</v>
      </c>
      <c r="O1905" s="2">
        <f>IF('PV model'!$B$2&gt;0, 180-N1905,IF('PV model'!$B$2&lt;0,0-N1905,N1905))</f>
        <v>120.8039981078328</v>
      </c>
      <c r="P1905" s="2">
        <f>ABS(O1905-'PV model'!$B$5)</f>
        <v>84.196001892167203</v>
      </c>
      <c r="Q1905" s="3">
        <f t="shared" si="324"/>
        <v>109.85681005343447</v>
      </c>
      <c r="R1905" s="3">
        <f t="shared" si="329"/>
        <v>0</v>
      </c>
      <c r="S1905" s="3">
        <f t="shared" si="325"/>
        <v>0</v>
      </c>
      <c r="T1905" s="3">
        <f>(0.5*(1-COS(RADIANS(90-$X$3)))*(D1905+E1905)*'PV model'!$B$4)</f>
        <v>0</v>
      </c>
      <c r="U1905" s="3">
        <f t="shared" si="330"/>
        <v>0</v>
      </c>
      <c r="V1905" s="3">
        <f>('PV model'!$B$13*(U1905/1000)*(1-'PV model'!$B$14*((20+C1905)-25))*'PV model'!$B$10)/'PV model'!$B$12</f>
        <v>0</v>
      </c>
    </row>
    <row r="1906" spans="1:22" x14ac:dyDescent="0.2">
      <c r="A1906" s="10">
        <f t="shared" si="331"/>
        <v>80</v>
      </c>
      <c r="B1906" s="10">
        <f t="shared" si="332"/>
        <v>5</v>
      </c>
      <c r="C1906" s="23">
        <v>7.3</v>
      </c>
      <c r="D1906" s="24">
        <v>0</v>
      </c>
      <c r="E1906" s="24">
        <v>0</v>
      </c>
      <c r="F1906" s="48"/>
      <c r="G1906" s="48"/>
      <c r="H1906" s="1">
        <f t="shared" si="333"/>
        <v>-0.4078827995188955</v>
      </c>
      <c r="I1906" s="1">
        <f t="shared" si="326"/>
        <v>-7.8439739470057033</v>
      </c>
      <c r="J1906" s="4">
        <f>B1906+('PV model'!$B$3/15)+(I1906/60)</f>
        <v>4.592600434216572</v>
      </c>
      <c r="K1906" s="2">
        <f t="shared" si="327"/>
        <v>111.11099348675143</v>
      </c>
      <c r="L1906" s="2">
        <f>DEGREES(ASIN((((COS(RADIANS('PV model'!$B$2))*COS(RADIANS(H1906))*COS(RADIANS(K1906)))+(SIN(RADIANS('PV model'!$B$2))*SIN(RADIANS(H1906)))))))</f>
        <v>-12.114586126841036</v>
      </c>
      <c r="M1906" s="3">
        <f t="shared" si="323"/>
        <v>0</v>
      </c>
      <c r="N1906" s="2">
        <f t="shared" si="328"/>
        <v>72.574848301350059</v>
      </c>
      <c r="O1906" s="2">
        <f>IF('PV model'!$B$2&gt;0, 180-N1906,IF('PV model'!$B$2&lt;0,0-N1906,N1906))</f>
        <v>107.42515169864994</v>
      </c>
      <c r="P1906" s="2">
        <f>ABS(O1906-'PV model'!$B$5)</f>
        <v>97.574848301350059</v>
      </c>
      <c r="Q1906" s="3">
        <f t="shared" si="324"/>
        <v>102.11458612684103</v>
      </c>
      <c r="R1906" s="3">
        <f t="shared" si="329"/>
        <v>0</v>
      </c>
      <c r="S1906" s="3">
        <f t="shared" si="325"/>
        <v>0</v>
      </c>
      <c r="T1906" s="3">
        <f>(0.5*(1-COS(RADIANS(90-$X$3)))*(D1906+E1906)*'PV model'!$B$4)</f>
        <v>0</v>
      </c>
      <c r="U1906" s="3">
        <f t="shared" si="330"/>
        <v>0</v>
      </c>
      <c r="V1906" s="3">
        <f>('PV model'!$B$13*(U1906/1000)*(1-'PV model'!$B$14*((20+C1906)-25))*'PV model'!$B$10)/'PV model'!$B$12</f>
        <v>0</v>
      </c>
    </row>
    <row r="1907" spans="1:22" x14ac:dyDescent="0.2">
      <c r="A1907" s="10">
        <f t="shared" si="331"/>
        <v>80</v>
      </c>
      <c r="B1907" s="10">
        <f t="shared" si="332"/>
        <v>6</v>
      </c>
      <c r="C1907" s="23">
        <v>7.2</v>
      </c>
      <c r="D1907" s="24">
        <v>0</v>
      </c>
      <c r="E1907" s="24">
        <v>0</v>
      </c>
      <c r="F1907" s="48"/>
      <c r="G1907" s="48"/>
      <c r="H1907" s="1">
        <f t="shared" si="333"/>
        <v>-0.4078827995188955</v>
      </c>
      <c r="I1907" s="1">
        <f t="shared" si="326"/>
        <v>-7.8439739470057033</v>
      </c>
      <c r="J1907" s="4">
        <f>B1907+('PV model'!$B$3/15)+(I1907/60)</f>
        <v>5.592600434216572</v>
      </c>
      <c r="K1907" s="2">
        <f t="shared" si="327"/>
        <v>96.110993486751426</v>
      </c>
      <c r="L1907" s="2">
        <f>DEGREES(ASIN((((COS(RADIANS('PV model'!$B$2))*COS(RADIANS(H1907))*COS(RADIANS(K1907)))+(SIN(RADIANS('PV model'!$B$2))*SIN(RADIANS(H1907)))))))</f>
        <v>-3.793573719486552</v>
      </c>
      <c r="M1907" s="3">
        <f t="shared" si="323"/>
        <v>0</v>
      </c>
      <c r="N1907" s="2">
        <f t="shared" si="328"/>
        <v>85.188281499619393</v>
      </c>
      <c r="O1907" s="2">
        <f>IF('PV model'!$B$2&gt;0, 180-N1907,IF('PV model'!$B$2&lt;0,0-N1907,N1907))</f>
        <v>94.811718500380607</v>
      </c>
      <c r="P1907" s="2">
        <f>ABS(O1907-'PV model'!$B$5)</f>
        <v>110.18828149961939</v>
      </c>
      <c r="Q1907" s="3">
        <f t="shared" si="324"/>
        <v>93.79357371948656</v>
      </c>
      <c r="R1907" s="3">
        <f t="shared" si="329"/>
        <v>0</v>
      </c>
      <c r="S1907" s="3">
        <f t="shared" si="325"/>
        <v>0</v>
      </c>
      <c r="T1907" s="3">
        <f>(0.5*(1-COS(RADIANS(90-$X$3)))*(D1907+E1907)*'PV model'!$B$4)</f>
        <v>0</v>
      </c>
      <c r="U1907" s="3">
        <f t="shared" si="330"/>
        <v>0</v>
      </c>
      <c r="V1907" s="3">
        <f>('PV model'!$B$13*(U1907/1000)*(1-'PV model'!$B$14*((20+C1907)-25))*'PV model'!$B$10)/'PV model'!$B$12</f>
        <v>0</v>
      </c>
    </row>
    <row r="1908" spans="1:22" x14ac:dyDescent="0.2">
      <c r="A1908" s="10">
        <f t="shared" si="331"/>
        <v>80</v>
      </c>
      <c r="B1908" s="10">
        <f t="shared" si="332"/>
        <v>7</v>
      </c>
      <c r="C1908" s="23">
        <v>7.2</v>
      </c>
      <c r="D1908" s="24">
        <v>0</v>
      </c>
      <c r="E1908" s="24">
        <v>2.6460000000000004</v>
      </c>
      <c r="F1908" s="48"/>
      <c r="G1908" s="48"/>
      <c r="H1908" s="1">
        <f t="shared" si="333"/>
        <v>-0.4078827995188955</v>
      </c>
      <c r="I1908" s="1">
        <f t="shared" si="326"/>
        <v>-7.8439739470057033</v>
      </c>
      <c r="J1908" s="4">
        <f>B1908+('PV model'!$B$3/15)+(I1908/60)</f>
        <v>6.592600434216572</v>
      </c>
      <c r="K1908" s="2">
        <f t="shared" si="327"/>
        <v>81.110993486751426</v>
      </c>
      <c r="L1908" s="2">
        <f>DEGREES(ASIN((((COS(RADIANS('PV model'!$B$2))*COS(RADIANS(H1908))*COS(RADIANS(K1908)))+(SIN(RADIANS('PV model'!$B$2))*SIN(RADIANS(H1908)))))))</f>
        <v>4.6835588803838606</v>
      </c>
      <c r="M1908" s="3">
        <f t="shared" si="323"/>
        <v>4.6835588803838606</v>
      </c>
      <c r="N1908" s="2">
        <f t="shared" si="328"/>
        <v>82.425586728937091</v>
      </c>
      <c r="O1908" s="2">
        <f>IF('PV model'!$B$2&gt;0, 180-N1908,IF('PV model'!$B$2&lt;0,0-N1908,N1908))</f>
        <v>97.574413271062909</v>
      </c>
      <c r="P1908" s="2">
        <f>ABS(O1908-'PV model'!$B$5)</f>
        <v>107.42558672893709</v>
      </c>
      <c r="Q1908" s="3">
        <f t="shared" si="324"/>
        <v>85.316441119616144</v>
      </c>
      <c r="R1908" s="3">
        <f t="shared" si="329"/>
        <v>0</v>
      </c>
      <c r="S1908" s="3">
        <f t="shared" si="325"/>
        <v>2.6460000000000004</v>
      </c>
      <c r="T1908" s="3">
        <f>(0.5*(1-COS(RADIANS(90-$X$3)))*(D1908+E1908)*'PV model'!$B$4)</f>
        <v>0</v>
      </c>
      <c r="U1908" s="3">
        <f t="shared" si="330"/>
        <v>2.6460000000000004</v>
      </c>
      <c r="V1908" s="3">
        <f>('PV model'!$B$13*(U1908/1000)*(1-'PV model'!$B$14*((20+C1908)-25))*'PV model'!$B$10)/'PV model'!$B$12</f>
        <v>0.26216661139200004</v>
      </c>
    </row>
    <row r="1909" spans="1:22" x14ac:dyDescent="0.2">
      <c r="A1909" s="10">
        <f t="shared" si="331"/>
        <v>80</v>
      </c>
      <c r="B1909" s="10">
        <f t="shared" si="332"/>
        <v>8</v>
      </c>
      <c r="C1909" s="23">
        <v>7.2</v>
      </c>
      <c r="D1909" s="24">
        <v>0</v>
      </c>
      <c r="E1909" s="24">
        <v>44.1</v>
      </c>
      <c r="F1909" s="48"/>
      <c r="G1909" s="48"/>
      <c r="H1909" s="1">
        <f t="shared" si="333"/>
        <v>-0.4078827995188955</v>
      </c>
      <c r="I1909" s="1">
        <f t="shared" si="326"/>
        <v>-7.8439739470057033</v>
      </c>
      <c r="J1909" s="4">
        <f>B1909+('PV model'!$B$3/15)+(I1909/60)</f>
        <v>7.592600434216572</v>
      </c>
      <c r="K1909" s="2">
        <f t="shared" si="327"/>
        <v>66.110993486751426</v>
      </c>
      <c r="L1909" s="2">
        <f>DEGREES(ASIN((((COS(RADIANS('PV model'!$B$2))*COS(RADIANS(H1909))*COS(RADIANS(K1909)))+(SIN(RADIANS('PV model'!$B$2))*SIN(RADIANS(H1909)))))))</f>
        <v>12.914848648752029</v>
      </c>
      <c r="M1909" s="3">
        <f t="shared" si="323"/>
        <v>12.914848648752029</v>
      </c>
      <c r="N1909" s="2">
        <f t="shared" si="328"/>
        <v>69.724592693121807</v>
      </c>
      <c r="O1909" s="2">
        <f>IF('PV model'!$B$2&gt;0, 180-N1909,IF('PV model'!$B$2&lt;0,0-N1909,N1909))</f>
        <v>110.27540730687819</v>
      </c>
      <c r="P1909" s="2">
        <f>ABS(O1909-'PV model'!$B$5)</f>
        <v>94.724592693121807</v>
      </c>
      <c r="Q1909" s="3">
        <f t="shared" si="324"/>
        <v>77.085151351247973</v>
      </c>
      <c r="R1909" s="3">
        <f t="shared" si="329"/>
        <v>0</v>
      </c>
      <c r="S1909" s="3">
        <f t="shared" si="325"/>
        <v>44.1</v>
      </c>
      <c r="T1909" s="3">
        <f>(0.5*(1-COS(RADIANS(90-$X$3)))*(D1909+E1909)*'PV model'!$B$4)</f>
        <v>0</v>
      </c>
      <c r="U1909" s="3">
        <f t="shared" si="330"/>
        <v>44.1</v>
      </c>
      <c r="V1909" s="3">
        <f>('PV model'!$B$13*(U1909/1000)*(1-'PV model'!$B$14*((20+C1909)-25))*'PV model'!$B$10)/'PV model'!$B$12</f>
        <v>4.3694435231999993</v>
      </c>
    </row>
    <row r="1910" spans="1:22" x14ac:dyDescent="0.2">
      <c r="A1910" s="10">
        <f t="shared" si="331"/>
        <v>80</v>
      </c>
      <c r="B1910" s="10">
        <f t="shared" si="332"/>
        <v>9</v>
      </c>
      <c r="C1910" s="23">
        <v>7.6</v>
      </c>
      <c r="D1910" s="24">
        <v>40.408200000000001</v>
      </c>
      <c r="E1910" s="24">
        <v>101.42999999999999</v>
      </c>
      <c r="F1910" s="48"/>
      <c r="G1910" s="48"/>
      <c r="H1910" s="1">
        <f t="shared" si="333"/>
        <v>-0.4078827995188955</v>
      </c>
      <c r="I1910" s="1">
        <f t="shared" si="326"/>
        <v>-7.8439739470057033</v>
      </c>
      <c r="J1910" s="4">
        <f>B1910+('PV model'!$B$3/15)+(I1910/60)</f>
        <v>8.5926004342165712</v>
      </c>
      <c r="K1910" s="2">
        <f t="shared" si="327"/>
        <v>51.110993486751433</v>
      </c>
      <c r="L1910" s="2">
        <f>DEGREES(ASIN((((COS(RADIANS('PV model'!$B$2))*COS(RADIANS(H1910))*COS(RADIANS(K1910)))+(SIN(RADIANS('PV model'!$B$2))*SIN(RADIANS(H1910)))))))</f>
        <v>20.470298699857075</v>
      </c>
      <c r="M1910" s="3">
        <f t="shared" si="323"/>
        <v>20.470298699857075</v>
      </c>
      <c r="N1910" s="2">
        <f t="shared" si="328"/>
        <v>56.181656228210876</v>
      </c>
      <c r="O1910" s="2">
        <f>IF('PV model'!$B$2&gt;0, 180-N1910,IF('PV model'!$B$2&lt;0,0-N1910,N1910))</f>
        <v>123.81834377178913</v>
      </c>
      <c r="P1910" s="2">
        <f>ABS(O1910-'PV model'!$B$5)</f>
        <v>81.181656228210869</v>
      </c>
      <c r="Q1910" s="3">
        <f t="shared" si="324"/>
        <v>69.529701300142932</v>
      </c>
      <c r="R1910" s="3">
        <f t="shared" si="329"/>
        <v>40.408199999999994</v>
      </c>
      <c r="S1910" s="3">
        <f t="shared" si="325"/>
        <v>115.60583952835</v>
      </c>
      <c r="T1910" s="3">
        <f>(0.5*(1-COS(RADIANS(90-$X$3)))*(D1910+E1910)*'PV model'!$B$4)</f>
        <v>0</v>
      </c>
      <c r="U1910" s="3">
        <f t="shared" si="330"/>
        <v>156.01403952835</v>
      </c>
      <c r="V1910" s="3">
        <f>('PV model'!$B$13*(U1910/1000)*(1-'PV model'!$B$14*((20+C1910)-25))*'PV model'!$B$10)/'PV model'!$B$12</f>
        <v>15.432973691984825</v>
      </c>
    </row>
    <row r="1911" spans="1:22" x14ac:dyDescent="0.2">
      <c r="A1911" s="10">
        <f t="shared" si="331"/>
        <v>80</v>
      </c>
      <c r="B1911" s="10">
        <f t="shared" si="332"/>
        <v>10</v>
      </c>
      <c r="C1911" s="23">
        <v>8.3000000000000007</v>
      </c>
      <c r="D1911" s="24">
        <v>66.224549999999994</v>
      </c>
      <c r="E1911" s="24">
        <v>154.35</v>
      </c>
      <c r="F1911" s="48"/>
      <c r="G1911" s="48"/>
      <c r="H1911" s="1">
        <f t="shared" si="333"/>
        <v>-0.4078827995188955</v>
      </c>
      <c r="I1911" s="1">
        <f t="shared" si="326"/>
        <v>-7.8439739470057033</v>
      </c>
      <c r="J1911" s="4">
        <f>B1911+('PV model'!$B$3/15)+(I1911/60)</f>
        <v>9.5926004342165712</v>
      </c>
      <c r="K1911" s="2">
        <f t="shared" si="327"/>
        <v>36.110993486751433</v>
      </c>
      <c r="L1911" s="2">
        <f>DEGREES(ASIN((((COS(RADIANS('PV model'!$B$2))*COS(RADIANS(H1911))*COS(RADIANS(K1911)))+(SIN(RADIANS('PV model'!$B$2))*SIN(RADIANS(H1911)))))))</f>
        <v>26.853323784714263</v>
      </c>
      <c r="M1911" s="3">
        <f t="shared" si="323"/>
        <v>26.853323784714263</v>
      </c>
      <c r="N1911" s="2">
        <f t="shared" si="328"/>
        <v>41.343228189084257</v>
      </c>
      <c r="O1911" s="2">
        <f>IF('PV model'!$B$2&gt;0, 180-N1911,IF('PV model'!$B$2&lt;0,0-N1911,N1911))</f>
        <v>138.65677181091576</v>
      </c>
      <c r="P1911" s="2">
        <f>ABS(O1911-'PV model'!$B$5)</f>
        <v>66.343228189084243</v>
      </c>
      <c r="Q1911" s="3">
        <f t="shared" si="324"/>
        <v>63.146676215285744</v>
      </c>
      <c r="R1911" s="3">
        <f t="shared" si="329"/>
        <v>66.224549999999994</v>
      </c>
      <c r="S1911" s="3">
        <f t="shared" si="325"/>
        <v>180.71757604142206</v>
      </c>
      <c r="T1911" s="3">
        <f>(0.5*(1-COS(RADIANS(90-$X$3)))*(D1911+E1911)*'PV model'!$B$4)</f>
        <v>0</v>
      </c>
      <c r="U1911" s="3">
        <f t="shared" si="330"/>
        <v>246.94212604142206</v>
      </c>
      <c r="V1911" s="3">
        <f>('PV model'!$B$13*(U1911/1000)*(1-'PV model'!$B$14*((20+C1911)-25))*'PV model'!$B$10)/'PV model'!$B$12</f>
        <v>24.358501698168421</v>
      </c>
    </row>
    <row r="1912" spans="1:22" x14ac:dyDescent="0.2">
      <c r="A1912" s="10">
        <f t="shared" si="331"/>
        <v>80</v>
      </c>
      <c r="B1912" s="10">
        <f t="shared" si="332"/>
        <v>11</v>
      </c>
      <c r="C1912" s="23">
        <v>8.5</v>
      </c>
      <c r="D1912" s="24">
        <v>62.857199999999999</v>
      </c>
      <c r="E1912" s="24">
        <v>202.85999999999999</v>
      </c>
      <c r="F1912" s="48"/>
      <c r="G1912" s="48"/>
      <c r="H1912" s="1">
        <f t="shared" si="333"/>
        <v>-0.4078827995188955</v>
      </c>
      <c r="I1912" s="1">
        <f t="shared" si="326"/>
        <v>-7.8439739470057033</v>
      </c>
      <c r="J1912" s="4">
        <f>B1912+('PV model'!$B$3/15)+(I1912/60)</f>
        <v>10.592600434216571</v>
      </c>
      <c r="K1912" s="2">
        <f t="shared" si="327"/>
        <v>21.110993486751433</v>
      </c>
      <c r="L1912" s="2">
        <f>DEGREES(ASIN((((COS(RADIANS('PV model'!$B$2))*COS(RADIANS(H1912))*COS(RADIANS(K1912)))+(SIN(RADIANS('PV model'!$B$2))*SIN(RADIANS(H1912)))))))</f>
        <v>31.500859680290883</v>
      </c>
      <c r="M1912" s="3">
        <f t="shared" si="323"/>
        <v>31.500859680290883</v>
      </c>
      <c r="N1912" s="2">
        <f t="shared" si="328"/>
        <v>24.987298941603523</v>
      </c>
      <c r="O1912" s="2">
        <f>IF('PV model'!$B$2&gt;0, 180-N1912,IF('PV model'!$B$2&lt;0,0-N1912,N1912))</f>
        <v>155.01270105839649</v>
      </c>
      <c r="P1912" s="2">
        <f>ABS(O1912-'PV model'!$B$5)</f>
        <v>49.987298941603513</v>
      </c>
      <c r="Q1912" s="3">
        <f t="shared" si="324"/>
        <v>58.499140319709113</v>
      </c>
      <c r="R1912" s="3">
        <f t="shared" si="329"/>
        <v>62.85720000000002</v>
      </c>
      <c r="S1912" s="3">
        <f t="shared" si="325"/>
        <v>233.19650338263804</v>
      </c>
      <c r="T1912" s="3">
        <f>(0.5*(1-COS(RADIANS(90-$X$3)))*(D1912+E1912)*'PV model'!$B$4)</f>
        <v>0</v>
      </c>
      <c r="U1912" s="3">
        <f t="shared" si="330"/>
        <v>296.05370338263805</v>
      </c>
      <c r="V1912" s="3">
        <f>('PV model'!$B$13*(U1912/1000)*(1-'PV model'!$B$14*((20+C1912)-25))*'PV model'!$B$10)/'PV model'!$B$12</f>
        <v>29.179218795466696</v>
      </c>
    </row>
    <row r="1913" spans="1:22" x14ac:dyDescent="0.2">
      <c r="A1913" s="10">
        <f t="shared" si="331"/>
        <v>80</v>
      </c>
      <c r="B1913" s="10">
        <f t="shared" si="332"/>
        <v>12</v>
      </c>
      <c r="C1913" s="23">
        <v>9</v>
      </c>
      <c r="D1913" s="24">
        <v>66.224549999999994</v>
      </c>
      <c r="E1913" s="24">
        <v>232.84799999999998</v>
      </c>
      <c r="F1913" s="48"/>
      <c r="G1913" s="48"/>
      <c r="H1913" s="1">
        <f t="shared" si="333"/>
        <v>-0.4078827995188955</v>
      </c>
      <c r="I1913" s="1">
        <f t="shared" si="326"/>
        <v>-7.8439739470057033</v>
      </c>
      <c r="J1913" s="4">
        <f>B1913+('PV model'!$B$3/15)+(I1913/60)</f>
        <v>11.592600434216571</v>
      </c>
      <c r="K1913" s="2">
        <f t="shared" si="327"/>
        <v>6.1109934867514326</v>
      </c>
      <c r="L1913" s="2">
        <f>DEGREES(ASIN((((COS(RADIANS('PV model'!$B$2))*COS(RADIANS(H1913))*COS(RADIANS(K1913)))+(SIN(RADIANS('PV model'!$B$2))*SIN(RADIANS(H1913)))))))</f>
        <v>33.86973252076951</v>
      </c>
      <c r="M1913" s="3">
        <f t="shared" si="323"/>
        <v>33.86973252076951</v>
      </c>
      <c r="N1913" s="2">
        <f t="shared" si="328"/>
        <v>7.3660644617714102</v>
      </c>
      <c r="O1913" s="2">
        <f>IF('PV model'!$B$2&gt;0, 180-N1913,IF('PV model'!$B$2&lt;0,0-N1913,N1913))</f>
        <v>172.6339355382286</v>
      </c>
      <c r="P1913" s="2">
        <f>ABS(O1913-'PV model'!$B$5)</f>
        <v>32.366064461771401</v>
      </c>
      <c r="Q1913" s="3">
        <f t="shared" si="324"/>
        <v>56.13026747923049</v>
      </c>
      <c r="R1913" s="3">
        <f t="shared" si="329"/>
        <v>66.224550000000008</v>
      </c>
      <c r="S1913" s="3">
        <f t="shared" si="325"/>
        <v>266.49791340250812</v>
      </c>
      <c r="T1913" s="3">
        <f>(0.5*(1-COS(RADIANS(90-$X$3)))*(D1913+E1913)*'PV model'!$B$4)</f>
        <v>0</v>
      </c>
      <c r="U1913" s="3">
        <f t="shared" si="330"/>
        <v>332.72246340250814</v>
      </c>
      <c r="V1913" s="3">
        <f>('PV model'!$B$13*(U1913/1000)*(1-'PV model'!$B$14*((20+C1913)-25))*'PV model'!$B$10)/'PV model'!$B$12</f>
        <v>32.726794442647275</v>
      </c>
    </row>
    <row r="1914" spans="1:22" x14ac:dyDescent="0.2">
      <c r="A1914" s="10">
        <f t="shared" si="331"/>
        <v>80</v>
      </c>
      <c r="B1914" s="10">
        <f t="shared" si="332"/>
        <v>13</v>
      </c>
      <c r="C1914" s="23">
        <v>10.3</v>
      </c>
      <c r="D1914" s="24">
        <v>608.36789999999996</v>
      </c>
      <c r="E1914" s="24">
        <v>203.74199999999999</v>
      </c>
      <c r="F1914" s="48"/>
      <c r="G1914" s="48"/>
      <c r="H1914" s="1">
        <f t="shared" si="333"/>
        <v>-0.4078827995188955</v>
      </c>
      <c r="I1914" s="1">
        <f t="shared" si="326"/>
        <v>-7.8439739470057033</v>
      </c>
      <c r="J1914" s="4">
        <f>B1914+('PV model'!$B$3/15)+(I1914/60)</f>
        <v>12.592600434216571</v>
      </c>
      <c r="K1914" s="2">
        <f t="shared" si="327"/>
        <v>-8.8890065132485674</v>
      </c>
      <c r="L1914" s="2">
        <f>DEGREES(ASIN((((COS(RADIANS('PV model'!$B$2))*COS(RADIANS(H1914))*COS(RADIANS(K1914)))+(SIN(RADIANS('PV model'!$B$2))*SIN(RADIANS(H1914)))))))</f>
        <v>33.622764123890633</v>
      </c>
      <c r="M1914" s="3">
        <f t="shared" si="323"/>
        <v>33.622764123890633</v>
      </c>
      <c r="N1914" s="2">
        <f t="shared" si="328"/>
        <v>-10.693842951342811</v>
      </c>
      <c r="O1914" s="2">
        <f>IF('PV model'!$B$2&gt;0, 180-N1914,IF('PV model'!$B$2&lt;0,0-N1914,N1914))</f>
        <v>190.69384295134282</v>
      </c>
      <c r="P1914" s="2">
        <f>ABS(O1914-'PV model'!$B$5)</f>
        <v>14.306157048657184</v>
      </c>
      <c r="Q1914" s="3">
        <f t="shared" si="324"/>
        <v>56.377235876109367</v>
      </c>
      <c r="R1914" s="3">
        <f t="shared" si="329"/>
        <v>608.36789999999996</v>
      </c>
      <c r="S1914" s="3">
        <f t="shared" si="325"/>
        <v>276.88934160006255</v>
      </c>
      <c r="T1914" s="3">
        <f>(0.5*(1-COS(RADIANS(90-$X$3)))*(D1914+E1914)*'PV model'!$B$4)</f>
        <v>0</v>
      </c>
      <c r="U1914" s="3">
        <f t="shared" si="330"/>
        <v>885.25724160006257</v>
      </c>
      <c r="V1914" s="3">
        <f>('PV model'!$B$13*(U1914/1000)*(1-'PV model'!$B$14*((20+C1914)-25))*'PV model'!$B$10)/'PV model'!$B$12</f>
        <v>86.614319216290994</v>
      </c>
    </row>
    <row r="1915" spans="1:22" x14ac:dyDescent="0.2">
      <c r="A1915" s="10">
        <f t="shared" si="331"/>
        <v>80</v>
      </c>
      <c r="B1915" s="10">
        <f t="shared" si="332"/>
        <v>14</v>
      </c>
      <c r="C1915" s="23">
        <v>11.3</v>
      </c>
      <c r="D1915" s="24">
        <v>541.02089999999998</v>
      </c>
      <c r="E1915" s="24">
        <v>171.108</v>
      </c>
      <c r="F1915" s="48"/>
      <c r="G1915" s="48"/>
      <c r="H1915" s="1">
        <f t="shared" si="333"/>
        <v>-0.4078827995188955</v>
      </c>
      <c r="I1915" s="1">
        <f t="shared" si="326"/>
        <v>-7.8439739470057033</v>
      </c>
      <c r="J1915" s="4">
        <f>B1915+('PV model'!$B$3/15)+(I1915/60)</f>
        <v>13.592600434216571</v>
      </c>
      <c r="K1915" s="2">
        <f t="shared" si="327"/>
        <v>-23.889006513248567</v>
      </c>
      <c r="L1915" s="2">
        <f>DEGREES(ASIN((((COS(RADIANS('PV model'!$B$2))*COS(RADIANS(H1915))*COS(RADIANS(K1915)))+(SIN(RADIANS('PV model'!$B$2))*SIN(RADIANS(H1915)))))))</f>
        <v>30.797355538293179</v>
      </c>
      <c r="M1915" s="3">
        <f t="shared" si="323"/>
        <v>30.797355538293179</v>
      </c>
      <c r="N1915" s="2">
        <f t="shared" si="328"/>
        <v>-28.127561317722879</v>
      </c>
      <c r="O1915" s="2">
        <f>IF('PV model'!$B$2&gt;0, 180-N1915,IF('PV model'!$B$2&lt;0,0-N1915,N1915))</f>
        <v>208.12756131772289</v>
      </c>
      <c r="P1915" s="2">
        <f>ABS(O1915-'PV model'!$B$5)</f>
        <v>3.1275613177228934</v>
      </c>
      <c r="Q1915" s="3">
        <f t="shared" si="324"/>
        <v>59.202644461706825</v>
      </c>
      <c r="R1915" s="3">
        <f t="shared" si="329"/>
        <v>541.02089999999998</v>
      </c>
      <c r="S1915" s="3">
        <f t="shared" si="325"/>
        <v>230.85999126688029</v>
      </c>
      <c r="T1915" s="3">
        <f>(0.5*(1-COS(RADIANS(90-$X$3)))*(D1915+E1915)*'PV model'!$B$4)</f>
        <v>0</v>
      </c>
      <c r="U1915" s="3">
        <f t="shared" si="330"/>
        <v>771.88089126688033</v>
      </c>
      <c r="V1915" s="3">
        <f>('PV model'!$B$13*(U1915/1000)*(1-'PV model'!$B$14*((20+C1915)-25))*'PV model'!$B$10)/'PV model'!$B$12</f>
        <v>75.212852100983199</v>
      </c>
    </row>
    <row r="1916" spans="1:22" x14ac:dyDescent="0.2">
      <c r="A1916" s="10">
        <f t="shared" si="331"/>
        <v>80</v>
      </c>
      <c r="B1916" s="10">
        <f t="shared" si="332"/>
        <v>15</v>
      </c>
      <c r="C1916" s="23">
        <v>11.4</v>
      </c>
      <c r="D1916" s="24">
        <v>693.67409999999995</v>
      </c>
      <c r="E1916" s="24">
        <v>113.77800000000001</v>
      </c>
      <c r="F1916" s="48"/>
      <c r="G1916" s="48"/>
      <c r="H1916" s="1">
        <f t="shared" si="333"/>
        <v>-0.4078827995188955</v>
      </c>
      <c r="I1916" s="1">
        <f t="shared" si="326"/>
        <v>-7.8439739470057033</v>
      </c>
      <c r="J1916" s="4">
        <f>B1916+('PV model'!$B$3/15)+(I1916/60)</f>
        <v>14.592600434216571</v>
      </c>
      <c r="K1916" s="2">
        <f t="shared" si="327"/>
        <v>-38.889006513248567</v>
      </c>
      <c r="L1916" s="2">
        <f>DEGREES(ASIN((((COS(RADIANS('PV model'!$B$2))*COS(RADIANS(H1916))*COS(RADIANS(K1916)))+(SIN(RADIANS('PV model'!$B$2))*SIN(RADIANS(H1916)))))))</f>
        <v>25.78478602448795</v>
      </c>
      <c r="M1916" s="3">
        <f t="shared" si="323"/>
        <v>25.78478602448795</v>
      </c>
      <c r="N1916" s="2">
        <f t="shared" si="328"/>
        <v>-44.204121791441686</v>
      </c>
      <c r="O1916" s="2">
        <f>IF('PV model'!$B$2&gt;0, 180-N1916,IF('PV model'!$B$2&lt;0,0-N1916,N1916))</f>
        <v>224.20412179144168</v>
      </c>
      <c r="P1916" s="2">
        <f>ABS(O1916-'PV model'!$B$5)</f>
        <v>19.204121791441679</v>
      </c>
      <c r="Q1916" s="3">
        <f t="shared" si="324"/>
        <v>64.215213975512057</v>
      </c>
      <c r="R1916" s="3">
        <f t="shared" si="329"/>
        <v>693.67409999999973</v>
      </c>
      <c r="S1916" s="3">
        <f t="shared" si="325"/>
        <v>151.566332519121</v>
      </c>
      <c r="T1916" s="3">
        <f>(0.5*(1-COS(RADIANS(90-$X$3)))*(D1916+E1916)*'PV model'!$B$4)</f>
        <v>0</v>
      </c>
      <c r="U1916" s="3">
        <f t="shared" si="330"/>
        <v>845.24043251912076</v>
      </c>
      <c r="V1916" s="3">
        <f>('PV model'!$B$13*(U1916/1000)*(1-'PV model'!$B$14*((20+C1916)-25))*'PV model'!$B$10)/'PV model'!$B$12</f>
        <v>82.32728365356526</v>
      </c>
    </row>
    <row r="1917" spans="1:22" x14ac:dyDescent="0.2">
      <c r="A1917" s="10">
        <f t="shared" si="331"/>
        <v>80</v>
      </c>
      <c r="B1917" s="10">
        <f t="shared" si="332"/>
        <v>16</v>
      </c>
      <c r="C1917" s="23">
        <v>10.6</v>
      </c>
      <c r="D1917" s="24">
        <v>477.04124999999999</v>
      </c>
      <c r="E1917" s="24">
        <v>119.952</v>
      </c>
      <c r="F1917" s="48"/>
      <c r="G1917" s="48"/>
      <c r="H1917" s="1">
        <f t="shared" si="333"/>
        <v>-0.4078827995188955</v>
      </c>
      <c r="I1917" s="1">
        <f t="shared" si="326"/>
        <v>-7.8439739470057033</v>
      </c>
      <c r="J1917" s="4">
        <f>B1917+('PV model'!$B$3/15)+(I1917/60)</f>
        <v>15.592600434216571</v>
      </c>
      <c r="K1917" s="2">
        <f t="shared" si="327"/>
        <v>-53.889006513248567</v>
      </c>
      <c r="L1917" s="2">
        <f>DEGREES(ASIN((((COS(RADIANS('PV model'!$B$2))*COS(RADIANS(H1917))*COS(RADIANS(K1917)))+(SIN(RADIANS('PV model'!$B$2))*SIN(RADIANS(H1917)))))))</f>
        <v>19.143608553331898</v>
      </c>
      <c r="M1917" s="3">
        <f t="shared" si="323"/>
        <v>19.143608553331898</v>
      </c>
      <c r="N1917" s="2">
        <f t="shared" si="328"/>
        <v>-58.775899908857511</v>
      </c>
      <c r="O1917" s="2">
        <f>IF('PV model'!$B$2&gt;0, 180-N1917,IF('PV model'!$B$2&lt;0,0-N1917,N1917))</f>
        <v>238.77589990885753</v>
      </c>
      <c r="P1917" s="2">
        <f>ABS(O1917-'PV model'!$B$5)</f>
        <v>33.775899908857525</v>
      </c>
      <c r="Q1917" s="3">
        <f t="shared" si="324"/>
        <v>70.856391446668084</v>
      </c>
      <c r="R1917" s="3">
        <f t="shared" si="329"/>
        <v>477.04125000000028</v>
      </c>
      <c r="S1917" s="3">
        <f t="shared" si="325"/>
        <v>152.50809585054049</v>
      </c>
      <c r="T1917" s="3">
        <f>(0.5*(1-COS(RADIANS(90-$X$3)))*(D1917+E1917)*'PV model'!$B$4)</f>
        <v>0</v>
      </c>
      <c r="U1917" s="3">
        <f t="shared" si="330"/>
        <v>629.5493458505407</v>
      </c>
      <c r="V1917" s="3">
        <f>('PV model'!$B$13*(U1917/1000)*(1-'PV model'!$B$14*((20+C1917)-25))*'PV model'!$B$10)/'PV model'!$B$12</f>
        <v>61.520126152728714</v>
      </c>
    </row>
    <row r="1918" spans="1:22" x14ac:dyDescent="0.2">
      <c r="A1918" s="10">
        <f t="shared" si="331"/>
        <v>80</v>
      </c>
      <c r="B1918" s="10">
        <f t="shared" si="332"/>
        <v>17</v>
      </c>
      <c r="C1918" s="23">
        <v>10.6</v>
      </c>
      <c r="D1918" s="24">
        <v>486.02085</v>
      </c>
      <c r="E1918" s="24">
        <v>74.087999999999994</v>
      </c>
      <c r="F1918" s="48"/>
      <c r="G1918" s="48"/>
      <c r="H1918" s="1">
        <f t="shared" si="333"/>
        <v>-0.4078827995188955</v>
      </c>
      <c r="I1918" s="1">
        <f t="shared" si="326"/>
        <v>-7.8439739470057033</v>
      </c>
      <c r="J1918" s="4">
        <f>B1918+('PV model'!$B$3/15)+(I1918/60)</f>
        <v>16.592600434216571</v>
      </c>
      <c r="K1918" s="2">
        <f t="shared" si="327"/>
        <v>-68.889006513248574</v>
      </c>
      <c r="L1918" s="2">
        <f>DEGREES(ASIN((((COS(RADIANS('PV model'!$B$2))*COS(RADIANS(H1918))*COS(RADIANS(K1918)))+(SIN(RADIANS('PV model'!$B$2))*SIN(RADIANS(H1918)))))))</f>
        <v>11.427851959564945</v>
      </c>
      <c r="M1918" s="3">
        <f t="shared" si="323"/>
        <v>11.427851959564945</v>
      </c>
      <c r="N1918" s="2">
        <f t="shared" si="328"/>
        <v>-72.125080282445069</v>
      </c>
      <c r="O1918" s="2">
        <f>IF('PV model'!$B$2&gt;0, 180-N1918,IF('PV model'!$B$2&lt;0,0-N1918,N1918))</f>
        <v>252.12508028244508</v>
      </c>
      <c r="P1918" s="2">
        <f>ABS(O1918-'PV model'!$B$5)</f>
        <v>47.125080282445083</v>
      </c>
      <c r="Q1918" s="3">
        <f t="shared" si="324"/>
        <v>78.572148040435053</v>
      </c>
      <c r="R1918" s="3">
        <f t="shared" si="329"/>
        <v>486.02084999999994</v>
      </c>
      <c r="S1918" s="3">
        <f t="shared" si="325"/>
        <v>90.114236530632851</v>
      </c>
      <c r="T1918" s="3">
        <f>(0.5*(1-COS(RADIANS(90-$X$3)))*(D1918+E1918)*'PV model'!$B$4)</f>
        <v>0</v>
      </c>
      <c r="U1918" s="3">
        <f t="shared" si="330"/>
        <v>576.13508653063275</v>
      </c>
      <c r="V1918" s="3">
        <f>('PV model'!$B$13*(U1918/1000)*(1-'PV model'!$B$14*((20+C1918)-25))*'PV model'!$B$10)/'PV model'!$B$12</f>
        <v>56.300436872810963</v>
      </c>
    </row>
    <row r="1919" spans="1:22" x14ac:dyDescent="0.2">
      <c r="A1919" s="10">
        <f t="shared" si="331"/>
        <v>80</v>
      </c>
      <c r="B1919" s="10">
        <f t="shared" si="332"/>
        <v>18</v>
      </c>
      <c r="C1919" s="23">
        <v>10.3</v>
      </c>
      <c r="D1919" s="24">
        <v>249.18390000000002</v>
      </c>
      <c r="E1919" s="24">
        <v>44.981999999999999</v>
      </c>
      <c r="F1919" s="48"/>
      <c r="G1919" s="48"/>
      <c r="H1919" s="1">
        <f t="shared" si="333"/>
        <v>-0.4078827995188955</v>
      </c>
      <c r="I1919" s="1">
        <f t="shared" si="326"/>
        <v>-7.8439739470057033</v>
      </c>
      <c r="J1919" s="4">
        <f>B1919+('PV model'!$B$3/15)+(I1919/60)</f>
        <v>17.592600434216571</v>
      </c>
      <c r="K1919" s="2">
        <f t="shared" si="327"/>
        <v>-83.889006513248574</v>
      </c>
      <c r="L1919" s="2">
        <f>DEGREES(ASIN((((COS(RADIANS('PV model'!$B$2))*COS(RADIANS(H1919))*COS(RADIANS(K1919)))+(SIN(RADIANS('PV model'!$B$2))*SIN(RADIANS(H1919)))))))</f>
        <v>3.1200562874253128</v>
      </c>
      <c r="M1919" s="3">
        <f t="shared" si="323"/>
        <v>3.1200562874253128</v>
      </c>
      <c r="N1919" s="2">
        <f t="shared" si="328"/>
        <v>-84.727170589141096</v>
      </c>
      <c r="O1919" s="2">
        <f>IF('PV model'!$B$2&gt;0, 180-N1919,IF('PV model'!$B$2&lt;0,0-N1919,N1919))</f>
        <v>264.72717058914111</v>
      </c>
      <c r="P1919" s="2">
        <f>ABS(O1919-'PV model'!$B$5)</f>
        <v>59.72717058914111</v>
      </c>
      <c r="Q1919" s="3">
        <f t="shared" si="324"/>
        <v>86.879943712574686</v>
      </c>
      <c r="R1919" s="3">
        <f t="shared" si="329"/>
        <v>249.18390000000059</v>
      </c>
      <c r="S1919" s="3">
        <f t="shared" si="325"/>
        <v>52.89976732667013</v>
      </c>
      <c r="T1919" s="3">
        <f>(0.5*(1-COS(RADIANS(90-$X$3)))*(D1919+E1919)*'PV model'!$B$4)</f>
        <v>0</v>
      </c>
      <c r="U1919" s="3">
        <f t="shared" si="330"/>
        <v>302.08366732667071</v>
      </c>
      <c r="V1919" s="3">
        <f>('PV model'!$B$13*(U1919/1000)*(1-'PV model'!$B$14*((20+C1919)-25))*'PV model'!$B$10)/'PV model'!$B$12</f>
        <v>29.556122178191352</v>
      </c>
    </row>
    <row r="1920" spans="1:22" x14ac:dyDescent="0.2">
      <c r="A1920" s="10">
        <f t="shared" si="331"/>
        <v>80</v>
      </c>
      <c r="B1920" s="10">
        <f t="shared" si="332"/>
        <v>19</v>
      </c>
      <c r="C1920" s="23">
        <v>8.6</v>
      </c>
      <c r="D1920" s="24">
        <v>0</v>
      </c>
      <c r="E1920" s="24">
        <v>7.9380000000000006</v>
      </c>
      <c r="F1920" s="48"/>
      <c r="G1920" s="48"/>
      <c r="H1920" s="1">
        <f t="shared" si="333"/>
        <v>-0.4078827995188955</v>
      </c>
      <c r="I1920" s="1">
        <f t="shared" si="326"/>
        <v>-7.8439739470057033</v>
      </c>
      <c r="J1920" s="4">
        <f>B1920+('PV model'!$B$3/15)+(I1920/60)</f>
        <v>18.592600434216571</v>
      </c>
      <c r="K1920" s="2">
        <f t="shared" si="327"/>
        <v>-98.889006513248574</v>
      </c>
      <c r="L1920" s="2">
        <f>DEGREES(ASIN((((COS(RADIANS('PV model'!$B$2))*COS(RADIANS(H1920))*COS(RADIANS(K1920)))+(SIN(RADIANS('PV model'!$B$2))*SIN(RADIANS(H1920)))))))</f>
        <v>-5.3584406145597239</v>
      </c>
      <c r="M1920" s="3">
        <f t="shared" si="323"/>
        <v>0</v>
      </c>
      <c r="N1920" s="2">
        <f t="shared" si="328"/>
        <v>-82.885621215045504</v>
      </c>
      <c r="O1920" s="2">
        <f>IF('PV model'!$B$2&gt;0, 180-N1920,IF('PV model'!$B$2&lt;0,0-N1920,N1920))</f>
        <v>262.88562121504549</v>
      </c>
      <c r="P1920" s="2">
        <f>ABS(O1920-'PV model'!$B$5)</f>
        <v>57.885621215045489</v>
      </c>
      <c r="Q1920" s="3">
        <f t="shared" si="324"/>
        <v>95.358440614559726</v>
      </c>
      <c r="R1920" s="3">
        <f t="shared" si="329"/>
        <v>0</v>
      </c>
      <c r="S1920" s="3">
        <f t="shared" si="325"/>
        <v>7.9380000000000006</v>
      </c>
      <c r="T1920" s="3">
        <f>(0.5*(1-COS(RADIANS(90-$X$3)))*(D1920+E1920)*'PV model'!$B$4)</f>
        <v>0</v>
      </c>
      <c r="U1920" s="3">
        <f t="shared" si="330"/>
        <v>7.9380000000000006</v>
      </c>
      <c r="V1920" s="3">
        <f>('PV model'!$B$13*(U1920/1000)*(1-'PV model'!$B$14*((20+C1920)-25))*'PV model'!$B$10)/'PV model'!$B$12</f>
        <v>0.78205633228799998</v>
      </c>
    </row>
    <row r="1921" spans="1:22" x14ac:dyDescent="0.2">
      <c r="A1921" s="10">
        <f t="shared" si="331"/>
        <v>80</v>
      </c>
      <c r="B1921" s="10">
        <f t="shared" si="332"/>
        <v>20</v>
      </c>
      <c r="C1921" s="23">
        <v>6.5</v>
      </c>
      <c r="D1921" s="24">
        <v>0</v>
      </c>
      <c r="E1921" s="24">
        <v>0</v>
      </c>
      <c r="F1921" s="48"/>
      <c r="G1921" s="48"/>
      <c r="H1921" s="1">
        <f t="shared" si="333"/>
        <v>-0.4078827995188955</v>
      </c>
      <c r="I1921" s="1">
        <f t="shared" si="326"/>
        <v>-7.8439739470057033</v>
      </c>
      <c r="J1921" s="4">
        <f>B1921+('PV model'!$B$3/15)+(I1921/60)</f>
        <v>19.592600434216571</v>
      </c>
      <c r="K1921" s="2">
        <f t="shared" si="327"/>
        <v>-113.88900651324857</v>
      </c>
      <c r="L1921" s="2">
        <f>DEGREES(ASIN((((COS(RADIANS('PV model'!$B$2))*COS(RADIANS(H1921))*COS(RADIANS(K1921)))+(SIN(RADIANS('PV model'!$B$2))*SIN(RADIANS(H1921)))))))</f>
        <v>-13.605556182151728</v>
      </c>
      <c r="M1921" s="3">
        <f t="shared" si="323"/>
        <v>0</v>
      </c>
      <c r="N1921" s="2">
        <f t="shared" si="328"/>
        <v>-70.17053205016326</v>
      </c>
      <c r="O1921" s="2">
        <f>IF('PV model'!$B$2&gt;0, 180-N1921,IF('PV model'!$B$2&lt;0,0-N1921,N1921))</f>
        <v>250.17053205016327</v>
      </c>
      <c r="P1921" s="2">
        <f>ABS(O1921-'PV model'!$B$5)</f>
        <v>45.170532050163274</v>
      </c>
      <c r="Q1921" s="3">
        <f t="shared" si="324"/>
        <v>103.60555618215173</v>
      </c>
      <c r="R1921" s="3">
        <f t="shared" si="329"/>
        <v>0</v>
      </c>
      <c r="S1921" s="3">
        <f t="shared" si="325"/>
        <v>0</v>
      </c>
      <c r="T1921" s="3">
        <f>(0.5*(1-COS(RADIANS(90-$X$3)))*(D1921+E1921)*'PV model'!$B$4)</f>
        <v>0</v>
      </c>
      <c r="U1921" s="3">
        <f t="shared" si="330"/>
        <v>0</v>
      </c>
      <c r="V1921" s="3">
        <f>('PV model'!$B$13*(U1921/1000)*(1-'PV model'!$B$14*((20+C1921)-25))*'PV model'!$B$10)/'PV model'!$B$12</f>
        <v>0</v>
      </c>
    </row>
    <row r="1922" spans="1:22" x14ac:dyDescent="0.2">
      <c r="A1922" s="10">
        <f t="shared" si="331"/>
        <v>80</v>
      </c>
      <c r="B1922" s="10">
        <f t="shared" si="332"/>
        <v>21</v>
      </c>
      <c r="C1922" s="23">
        <v>5.2</v>
      </c>
      <c r="D1922" s="24">
        <v>0</v>
      </c>
      <c r="E1922" s="24">
        <v>0</v>
      </c>
      <c r="F1922" s="48"/>
      <c r="G1922" s="48"/>
      <c r="H1922" s="1">
        <f t="shared" si="333"/>
        <v>-0.4078827995188955</v>
      </c>
      <c r="I1922" s="1">
        <f t="shared" si="326"/>
        <v>-7.8439739470057033</v>
      </c>
      <c r="J1922" s="4">
        <f>B1922+('PV model'!$B$3/15)+(I1922/60)</f>
        <v>20.592600434216571</v>
      </c>
      <c r="K1922" s="2">
        <f t="shared" si="327"/>
        <v>-128.88900651324857</v>
      </c>
      <c r="L1922" s="2">
        <f>DEGREES(ASIN((((COS(RADIANS('PV model'!$B$2))*COS(RADIANS(H1922))*COS(RADIANS(K1922)))+(SIN(RADIANS('PV model'!$B$2))*SIN(RADIANS(H1922)))))))</f>
        <v>-21.189605163318582</v>
      </c>
      <c r="M1922" s="3">
        <f t="shared" si="323"/>
        <v>0</v>
      </c>
      <c r="N1922" s="2">
        <f t="shared" si="328"/>
        <v>-56.593370528889196</v>
      </c>
      <c r="O1922" s="2">
        <f>IF('PV model'!$B$2&gt;0, 180-N1922,IF('PV model'!$B$2&lt;0,0-N1922,N1922))</f>
        <v>236.59337052888918</v>
      </c>
      <c r="P1922" s="2">
        <f>ABS(O1922-'PV model'!$B$5)</f>
        <v>31.593370528889182</v>
      </c>
      <c r="Q1922" s="3">
        <f t="shared" si="324"/>
        <v>111.18960516331857</v>
      </c>
      <c r="R1922" s="3">
        <f t="shared" si="329"/>
        <v>0</v>
      </c>
      <c r="S1922" s="3">
        <f t="shared" si="325"/>
        <v>0</v>
      </c>
      <c r="T1922" s="3">
        <f>(0.5*(1-COS(RADIANS(90-$X$3)))*(D1922+E1922)*'PV model'!$B$4)</f>
        <v>0</v>
      </c>
      <c r="U1922" s="3">
        <f t="shared" si="330"/>
        <v>0</v>
      </c>
      <c r="V1922" s="3">
        <f>('PV model'!$B$13*(U1922/1000)*(1-'PV model'!$B$14*((20+C1922)-25))*'PV model'!$B$10)/'PV model'!$B$12</f>
        <v>0</v>
      </c>
    </row>
    <row r="1923" spans="1:22" x14ac:dyDescent="0.2">
      <c r="A1923" s="10">
        <f t="shared" si="331"/>
        <v>80</v>
      </c>
      <c r="B1923" s="10">
        <f t="shared" si="332"/>
        <v>22</v>
      </c>
      <c r="C1923" s="23">
        <v>4.7</v>
      </c>
      <c r="D1923" s="24">
        <v>0</v>
      </c>
      <c r="E1923" s="24">
        <v>0</v>
      </c>
      <c r="F1923" s="48"/>
      <c r="G1923" s="48"/>
      <c r="H1923" s="1">
        <f t="shared" si="333"/>
        <v>-0.4078827995188955</v>
      </c>
      <c r="I1923" s="1">
        <f t="shared" si="326"/>
        <v>-7.8439739470057033</v>
      </c>
      <c r="J1923" s="4">
        <f>B1923+('PV model'!$B$3/15)+(I1923/60)</f>
        <v>21.592600434216571</v>
      </c>
      <c r="K1923" s="2">
        <f t="shared" si="327"/>
        <v>-143.88900651324857</v>
      </c>
      <c r="L1923" s="2">
        <f>DEGREES(ASIN((((COS(RADIANS('PV model'!$B$2))*COS(RADIANS(H1923))*COS(RADIANS(K1923)))+(SIN(RADIANS('PV model'!$B$2))*SIN(RADIANS(H1923)))))))</f>
        <v>-27.609417717083275</v>
      </c>
      <c r="M1923" s="3">
        <f t="shared" si="323"/>
        <v>0</v>
      </c>
      <c r="N1923" s="2">
        <f t="shared" si="328"/>
        <v>-41.687668450479073</v>
      </c>
      <c r="O1923" s="2">
        <f>IF('PV model'!$B$2&gt;0, 180-N1923,IF('PV model'!$B$2&lt;0,0-N1923,N1923))</f>
        <v>221.68766845047907</v>
      </c>
      <c r="P1923" s="2">
        <f>ABS(O1923-'PV model'!$B$5)</f>
        <v>16.687668450479066</v>
      </c>
      <c r="Q1923" s="3">
        <f t="shared" si="324"/>
        <v>117.60941771708328</v>
      </c>
      <c r="R1923" s="3">
        <f t="shared" si="329"/>
        <v>0</v>
      </c>
      <c r="S1923" s="3">
        <f t="shared" si="325"/>
        <v>0</v>
      </c>
      <c r="T1923" s="3">
        <f>(0.5*(1-COS(RADIANS(90-$X$3)))*(D1923+E1923)*'PV model'!$B$4)</f>
        <v>0</v>
      </c>
      <c r="U1923" s="3">
        <f t="shared" si="330"/>
        <v>0</v>
      </c>
      <c r="V1923" s="3">
        <f>('PV model'!$B$13*(U1923/1000)*(1-'PV model'!$B$14*((20+C1923)-25))*'PV model'!$B$10)/'PV model'!$B$12</f>
        <v>0</v>
      </c>
    </row>
    <row r="1924" spans="1:22" x14ac:dyDescent="0.2">
      <c r="A1924" s="10">
        <f t="shared" si="331"/>
        <v>80</v>
      </c>
      <c r="B1924" s="10">
        <f t="shared" si="332"/>
        <v>23</v>
      </c>
      <c r="C1924" s="23">
        <v>4.4000000000000004</v>
      </c>
      <c r="D1924" s="24">
        <v>0</v>
      </c>
      <c r="E1924" s="24">
        <v>0</v>
      </c>
      <c r="F1924" s="48"/>
      <c r="G1924" s="48"/>
      <c r="H1924" s="1">
        <f t="shared" si="333"/>
        <v>-0.4078827995188955</v>
      </c>
      <c r="I1924" s="1">
        <f t="shared" si="326"/>
        <v>-7.8439739470057033</v>
      </c>
      <c r="J1924" s="4">
        <f>B1924+('PV model'!$B$3/15)+(I1924/60)</f>
        <v>22.592600434216571</v>
      </c>
      <c r="K1924" s="2">
        <f t="shared" si="327"/>
        <v>-158.88900651324857</v>
      </c>
      <c r="L1924" s="2">
        <f>DEGREES(ASIN((((COS(RADIANS('PV model'!$B$2))*COS(RADIANS(H1924))*COS(RADIANS(K1924)))+(SIN(RADIANS('PV model'!$B$2))*SIN(RADIANS(H1924)))))))</f>
        <v>-32.292723584675556</v>
      </c>
      <c r="M1924" s="3">
        <f t="shared" si="323"/>
        <v>0</v>
      </c>
      <c r="N1924" s="2">
        <f t="shared" si="328"/>
        <v>-25.218189695901415</v>
      </c>
      <c r="O1924" s="2">
        <f>IF('PV model'!$B$2&gt;0, 180-N1924,IF('PV model'!$B$2&lt;0,0-N1924,N1924))</f>
        <v>205.2181896959014</v>
      </c>
      <c r="P1924" s="2">
        <f>ABS(O1924-'PV model'!$B$5)</f>
        <v>0.21818969590140114</v>
      </c>
      <c r="Q1924" s="3">
        <f t="shared" si="324"/>
        <v>122.29272358467554</v>
      </c>
      <c r="R1924" s="3">
        <f t="shared" si="329"/>
        <v>0</v>
      </c>
      <c r="S1924" s="3">
        <f t="shared" si="325"/>
        <v>0</v>
      </c>
      <c r="T1924" s="3">
        <f>(0.5*(1-COS(RADIANS(90-$X$3)))*(D1924+E1924)*'PV model'!$B$4)</f>
        <v>0</v>
      </c>
      <c r="U1924" s="3">
        <f t="shared" si="330"/>
        <v>0</v>
      </c>
      <c r="V1924" s="3">
        <f>('PV model'!$B$13*(U1924/1000)*(1-'PV model'!$B$14*((20+C1924)-25))*'PV model'!$B$10)/'PV model'!$B$12</f>
        <v>0</v>
      </c>
    </row>
    <row r="1925" spans="1:22" x14ac:dyDescent="0.2">
      <c r="A1925" s="10">
        <f t="shared" si="331"/>
        <v>80</v>
      </c>
      <c r="B1925" s="10">
        <f t="shared" si="332"/>
        <v>24</v>
      </c>
      <c r="C1925" s="23">
        <v>4.5999999999999996</v>
      </c>
      <c r="D1925" s="24">
        <v>0</v>
      </c>
      <c r="E1925" s="24">
        <v>0</v>
      </c>
      <c r="F1925" s="48"/>
      <c r="G1925" s="48"/>
      <c r="H1925" s="1">
        <f t="shared" si="333"/>
        <v>-0.4078827995188955</v>
      </c>
      <c r="I1925" s="1">
        <f t="shared" si="326"/>
        <v>-7.8439739470057033</v>
      </c>
      <c r="J1925" s="4">
        <f>B1925+('PV model'!$B$3/15)+(I1925/60)</f>
        <v>23.592600434216571</v>
      </c>
      <c r="K1925" s="2">
        <f t="shared" si="327"/>
        <v>-173.88900651324857</v>
      </c>
      <c r="L1925" s="2">
        <f>DEGREES(ASIN((((COS(RADIANS('PV model'!$B$2))*COS(RADIANS(H1925))*COS(RADIANS(K1925)))+(SIN(RADIANS('PV model'!$B$2))*SIN(RADIANS(H1925)))))))</f>
        <v>-34.683323350848248</v>
      </c>
      <c r="M1925" s="3">
        <f t="shared" si="323"/>
        <v>0</v>
      </c>
      <c r="N1925" s="2">
        <f t="shared" si="328"/>
        <v>-7.4381038999449656</v>
      </c>
      <c r="O1925" s="2">
        <f>IF('PV model'!$B$2&gt;0, 180-N1925,IF('PV model'!$B$2&lt;0,0-N1925,N1925))</f>
        <v>187.43810389994496</v>
      </c>
      <c r="P1925" s="2">
        <f>ABS(O1925-'PV model'!$B$5)</f>
        <v>17.561896100055037</v>
      </c>
      <c r="Q1925" s="3">
        <f t="shared" si="324"/>
        <v>124.68332335084826</v>
      </c>
      <c r="R1925" s="3">
        <f t="shared" si="329"/>
        <v>0</v>
      </c>
      <c r="S1925" s="3">
        <f t="shared" si="325"/>
        <v>0</v>
      </c>
      <c r="T1925" s="3">
        <f>(0.5*(1-COS(RADIANS(90-$X$3)))*(D1925+E1925)*'PV model'!$B$4)</f>
        <v>0</v>
      </c>
      <c r="U1925" s="3">
        <f t="shared" si="330"/>
        <v>0</v>
      </c>
      <c r="V1925" s="3">
        <f>('PV model'!$B$13*(U1925/1000)*(1-'PV model'!$B$14*((20+C1925)-25))*'PV model'!$B$10)/'PV model'!$B$12</f>
        <v>0</v>
      </c>
    </row>
    <row r="1926" spans="1:22" x14ac:dyDescent="0.2">
      <c r="A1926" s="10">
        <f t="shared" si="331"/>
        <v>81</v>
      </c>
      <c r="B1926" s="10">
        <f t="shared" si="332"/>
        <v>1</v>
      </c>
      <c r="C1926" s="23">
        <v>6.7</v>
      </c>
      <c r="D1926" s="24">
        <v>0</v>
      </c>
      <c r="E1926" s="24">
        <v>0</v>
      </c>
      <c r="F1926" s="48"/>
      <c r="G1926" s="48"/>
      <c r="H1926" s="1">
        <f t="shared" si="333"/>
        <v>-3.9725526181122323E-3</v>
      </c>
      <c r="I1926" s="1">
        <f t="shared" si="326"/>
        <v>-7.5303183469086123</v>
      </c>
      <c r="J1926" s="4">
        <f>B1926+('PV model'!$B$3/15)+(I1926/60)</f>
        <v>0.5978280275515232</v>
      </c>
      <c r="K1926" s="2">
        <f t="shared" si="327"/>
        <v>171.03257958672714</v>
      </c>
      <c r="L1926" s="2">
        <f>DEGREES(ASIN((((COS(RADIANS('PV model'!$B$2))*COS(RADIANS(H1926))*COS(RADIANS(K1926)))+(SIN(RADIANS('PV model'!$B$2))*SIN(RADIANS(H1926)))))))</f>
        <v>-34.024010135165746</v>
      </c>
      <c r="M1926" s="3">
        <f t="shared" ref="M1926:M1989" si="334">IF(L1926&gt;0, L1926, 0)</f>
        <v>0</v>
      </c>
      <c r="N1926" s="2">
        <f t="shared" si="328"/>
        <v>10.840159431655342</v>
      </c>
      <c r="O1926" s="2">
        <f>IF('PV model'!$B$2&gt;0, 180-N1926,IF('PV model'!$B$2&lt;0,0-N1926,N1926))</f>
        <v>169.15984056834466</v>
      </c>
      <c r="P1926" s="2">
        <f>ABS(O1926-'PV model'!$B$5)</f>
        <v>35.840159431655337</v>
      </c>
      <c r="Q1926" s="3">
        <f t="shared" ref="Q1926:Q1989" si="335">DEGREES(ACOS((SIN(RADIANS(L1926))*COS(RADIANS(90-$X$3))+COS(RADIANS(L1926))*COS(RADIANS(P1926))*SIN(RADIANS(90-$X$3)))))</f>
        <v>124.02401013516574</v>
      </c>
      <c r="R1926" s="3">
        <f t="shared" si="329"/>
        <v>0</v>
      </c>
      <c r="S1926" s="3">
        <f t="shared" ref="S1926:S1989" si="336">IF($Z$3=TRUE, IF(E1926=0,0,E1926*(0.5*(1+COS(RADIANS(90-$X$3))*(1+(1-(E1926^2/(D1926+E1926)^2))*(SIN(RADIANS(0.5*$X$3))^3)))*(1+(1-(E1926^2/(D1926+E1926)^2))*(COS(RADIANS(Q1926))^2)*(SIN(RADIANS(90-L1926))^3)))), IF(E1926=0,0,E1926*(0.5*(1+COS(RADIANS(90-$X$3))))))</f>
        <v>0</v>
      </c>
      <c r="T1926" s="3">
        <f>(0.5*(1-COS(RADIANS(90-$X$3)))*(D1926+E1926)*'PV model'!$B$4)</f>
        <v>0</v>
      </c>
      <c r="U1926" s="3">
        <f t="shared" si="330"/>
        <v>0</v>
      </c>
      <c r="V1926" s="3">
        <f>('PV model'!$B$13*(U1926/1000)*(1-'PV model'!$B$14*((20+C1926)-25))*'PV model'!$B$10)/'PV model'!$B$12</f>
        <v>0</v>
      </c>
    </row>
    <row r="1927" spans="1:22" x14ac:dyDescent="0.2">
      <c r="A1927" s="10">
        <f t="shared" si="331"/>
        <v>81</v>
      </c>
      <c r="B1927" s="10">
        <f t="shared" si="332"/>
        <v>2</v>
      </c>
      <c r="C1927" s="23">
        <v>6</v>
      </c>
      <c r="D1927" s="24">
        <v>0</v>
      </c>
      <c r="E1927" s="24">
        <v>0</v>
      </c>
      <c r="F1927" s="48"/>
      <c r="G1927" s="48"/>
      <c r="H1927" s="1">
        <f t="shared" si="333"/>
        <v>-3.9725526181122323E-3</v>
      </c>
      <c r="I1927" s="1">
        <f t="shared" ref="I1927:I1990" si="337">9.87*SIN(RADIANS(1.978*A1927-160.22))-7.53*COS(RADIANS(0.989*A1927-80.11))-1.5*SIN((RADIANS(0.989*A1927-80.11)))</f>
        <v>-7.5303183469086123</v>
      </c>
      <c r="J1927" s="4">
        <f>B1927+('PV model'!$B$3/15)+(I1927/60)</f>
        <v>1.5978280275515231</v>
      </c>
      <c r="K1927" s="2">
        <f t="shared" ref="K1927:K1990" si="338">15*(12-J1927)</f>
        <v>156.03257958672714</v>
      </c>
      <c r="L1927" s="2">
        <f>DEGREES(ASIN((((COS(RADIANS('PV model'!$B$2))*COS(RADIANS(H1927))*COS(RADIANS(K1927)))+(SIN(RADIANS('PV model'!$B$2))*SIN(RADIANS(H1927)))))))</f>
        <v>-31.173135738601353</v>
      </c>
      <c r="M1927" s="3">
        <f t="shared" si="334"/>
        <v>0</v>
      </c>
      <c r="N1927" s="2">
        <f t="shared" ref="N1927:N1990" si="339">DEGREES(ASIN((COS(RADIANS(H1927))*SIN(RADIANS(K1927)))/COS(RADIANS(L1927))))</f>
        <v>28.344417996941363</v>
      </c>
      <c r="O1927" s="2">
        <f>IF('PV model'!$B$2&gt;0, 180-N1927,IF('PV model'!$B$2&lt;0,0-N1927,N1927))</f>
        <v>151.65558200305864</v>
      </c>
      <c r="P1927" s="2">
        <f>ABS(O1927-'PV model'!$B$5)</f>
        <v>53.34441799694136</v>
      </c>
      <c r="Q1927" s="3">
        <f t="shared" si="335"/>
        <v>121.17313573860136</v>
      </c>
      <c r="R1927" s="3">
        <f t="shared" ref="R1927:R1990" si="340">IF(D1927=0,0,D1927*COS(RADIANS(Q1927))/SIN(RADIANS(L1927)))</f>
        <v>0</v>
      </c>
      <c r="S1927" s="3">
        <f t="shared" si="336"/>
        <v>0</v>
      </c>
      <c r="T1927" s="3">
        <f>(0.5*(1-COS(RADIANS(90-$X$3)))*(D1927+E1927)*'PV model'!$B$4)</f>
        <v>0</v>
      </c>
      <c r="U1927" s="3">
        <f t="shared" ref="U1927:U1990" si="341">R1927+S1927+T1927</f>
        <v>0</v>
      </c>
      <c r="V1927" s="3">
        <f>('PV model'!$B$13*(U1927/1000)*(1-'PV model'!$B$14*((20+C1927)-25))*'PV model'!$B$10)/'PV model'!$B$12</f>
        <v>0</v>
      </c>
    </row>
    <row r="1928" spans="1:22" x14ac:dyDescent="0.2">
      <c r="A1928" s="10">
        <f t="shared" ref="A1928:A1991" si="342">IF(B1928&gt;1,A1927,A1927+1)</f>
        <v>81</v>
      </c>
      <c r="B1928" s="10">
        <f t="shared" ref="B1928:B1991" si="343">IF(B1927&lt;24,B1927+1,1)</f>
        <v>3</v>
      </c>
      <c r="C1928" s="23">
        <v>6.5</v>
      </c>
      <c r="D1928" s="24">
        <v>0</v>
      </c>
      <c r="E1928" s="24">
        <v>0</v>
      </c>
      <c r="F1928" s="48"/>
      <c r="G1928" s="48"/>
      <c r="H1928" s="1">
        <f t="shared" ref="H1928:H1991" si="344">(23.465*SIN(RADIANS(280.1+0.9863*A1928)))</f>
        <v>-3.9725526181122323E-3</v>
      </c>
      <c r="I1928" s="1">
        <f t="shared" si="337"/>
        <v>-7.5303183469086123</v>
      </c>
      <c r="J1928" s="4">
        <f>B1928+('PV model'!$B$3/15)+(I1928/60)</f>
        <v>2.5978280275515231</v>
      </c>
      <c r="K1928" s="2">
        <f t="shared" si="338"/>
        <v>141.03257958672714</v>
      </c>
      <c r="L1928" s="2">
        <f>DEGREES(ASIN((((COS(RADIANS('PV model'!$B$2))*COS(RADIANS(H1928))*COS(RADIANS(K1928)))+(SIN(RADIANS('PV model'!$B$2))*SIN(RADIANS(H1928)))))))</f>
        <v>-26.131962890157588</v>
      </c>
      <c r="M1928" s="3">
        <f t="shared" si="334"/>
        <v>0</v>
      </c>
      <c r="N1928" s="2">
        <f t="shared" si="339"/>
        <v>44.465530927597349</v>
      </c>
      <c r="O1928" s="2">
        <f>IF('PV model'!$B$2&gt;0, 180-N1928,IF('PV model'!$B$2&lt;0,0-N1928,N1928))</f>
        <v>135.53446907240266</v>
      </c>
      <c r="P1928" s="2">
        <f>ABS(O1928-'PV model'!$B$5)</f>
        <v>69.465530927597342</v>
      </c>
      <c r="Q1928" s="3">
        <f t="shared" si="335"/>
        <v>116.1319628901576</v>
      </c>
      <c r="R1928" s="3">
        <f t="shared" si="340"/>
        <v>0</v>
      </c>
      <c r="S1928" s="3">
        <f t="shared" si="336"/>
        <v>0</v>
      </c>
      <c r="T1928" s="3">
        <f>(0.5*(1-COS(RADIANS(90-$X$3)))*(D1928+E1928)*'PV model'!$B$4)</f>
        <v>0</v>
      </c>
      <c r="U1928" s="3">
        <f t="shared" si="341"/>
        <v>0</v>
      </c>
      <c r="V1928" s="3">
        <f>('PV model'!$B$13*(U1928/1000)*(1-'PV model'!$B$14*((20+C1928)-25))*'PV model'!$B$10)/'PV model'!$B$12</f>
        <v>0</v>
      </c>
    </row>
    <row r="1929" spans="1:22" x14ac:dyDescent="0.2">
      <c r="A1929" s="10">
        <f t="shared" si="342"/>
        <v>81</v>
      </c>
      <c r="B1929" s="10">
        <f t="shared" si="343"/>
        <v>4</v>
      </c>
      <c r="C1929" s="23">
        <v>6.3</v>
      </c>
      <c r="D1929" s="24">
        <v>0</v>
      </c>
      <c r="E1929" s="24">
        <v>0</v>
      </c>
      <c r="F1929" s="48"/>
      <c r="G1929" s="48"/>
      <c r="H1929" s="1">
        <f t="shared" si="344"/>
        <v>-3.9725526181122323E-3</v>
      </c>
      <c r="I1929" s="1">
        <f t="shared" si="337"/>
        <v>-7.5303183469086123</v>
      </c>
      <c r="J1929" s="4">
        <f>B1929+('PV model'!$B$3/15)+(I1929/60)</f>
        <v>3.5978280275515231</v>
      </c>
      <c r="K1929" s="2">
        <f t="shared" si="338"/>
        <v>126.03257958672715</v>
      </c>
      <c r="L1929" s="2">
        <f>DEGREES(ASIN((((COS(RADIANS('PV model'!$B$2))*COS(RADIANS(H1929))*COS(RADIANS(K1929)))+(SIN(RADIANS('PV model'!$B$2))*SIN(RADIANS(H1929)))))))</f>
        <v>-19.465723684622258</v>
      </c>
      <c r="M1929" s="3">
        <f t="shared" si="334"/>
        <v>0</v>
      </c>
      <c r="N1929" s="2">
        <f t="shared" si="339"/>
        <v>59.060244666310659</v>
      </c>
      <c r="O1929" s="2">
        <f>IF('PV model'!$B$2&gt;0, 180-N1929,IF('PV model'!$B$2&lt;0,0-N1929,N1929))</f>
        <v>120.93975533368933</v>
      </c>
      <c r="P1929" s="2">
        <f>ABS(O1929-'PV model'!$B$5)</f>
        <v>84.060244666310666</v>
      </c>
      <c r="Q1929" s="3">
        <f t="shared" si="335"/>
        <v>109.46572368462225</v>
      </c>
      <c r="R1929" s="3">
        <f t="shared" si="340"/>
        <v>0</v>
      </c>
      <c r="S1929" s="3">
        <f t="shared" si="336"/>
        <v>0</v>
      </c>
      <c r="T1929" s="3">
        <f>(0.5*(1-COS(RADIANS(90-$X$3)))*(D1929+E1929)*'PV model'!$B$4)</f>
        <v>0</v>
      </c>
      <c r="U1929" s="3">
        <f t="shared" si="341"/>
        <v>0</v>
      </c>
      <c r="V1929" s="3">
        <f>('PV model'!$B$13*(U1929/1000)*(1-'PV model'!$B$14*((20+C1929)-25))*'PV model'!$B$10)/'PV model'!$B$12</f>
        <v>0</v>
      </c>
    </row>
    <row r="1930" spans="1:22" x14ac:dyDescent="0.2">
      <c r="A1930" s="10">
        <f t="shared" si="342"/>
        <v>81</v>
      </c>
      <c r="B1930" s="10">
        <f t="shared" si="343"/>
        <v>5</v>
      </c>
      <c r="C1930" s="23">
        <v>6.5</v>
      </c>
      <c r="D1930" s="24">
        <v>0</v>
      </c>
      <c r="E1930" s="24">
        <v>0</v>
      </c>
      <c r="F1930" s="48"/>
      <c r="G1930" s="48"/>
      <c r="H1930" s="1">
        <f t="shared" si="344"/>
        <v>-3.9725526181122323E-3</v>
      </c>
      <c r="I1930" s="1">
        <f t="shared" si="337"/>
        <v>-7.5303183469086123</v>
      </c>
      <c r="J1930" s="4">
        <f>B1930+('PV model'!$B$3/15)+(I1930/60)</f>
        <v>4.5978280275515235</v>
      </c>
      <c r="K1930" s="2">
        <f t="shared" si="338"/>
        <v>111.03257958672715</v>
      </c>
      <c r="L1930" s="2">
        <f>DEGREES(ASIN((((COS(RADIANS('PV model'!$B$2))*COS(RADIANS(H1930))*COS(RADIANS(K1930)))+(SIN(RADIANS('PV model'!$B$2))*SIN(RADIANS(H1930)))))))</f>
        <v>-11.732319645688742</v>
      </c>
      <c r="M1930" s="3">
        <f t="shared" si="334"/>
        <v>0</v>
      </c>
      <c r="N1930" s="2">
        <f t="shared" si="339"/>
        <v>72.419293045646342</v>
      </c>
      <c r="O1930" s="2">
        <f>IF('PV model'!$B$2&gt;0, 180-N1930,IF('PV model'!$B$2&lt;0,0-N1930,N1930))</f>
        <v>107.58070695435366</v>
      </c>
      <c r="P1930" s="2">
        <f>ABS(O1930-'PV model'!$B$5)</f>
        <v>97.419293045646342</v>
      </c>
      <c r="Q1930" s="3">
        <f t="shared" si="335"/>
        <v>101.73231964568873</v>
      </c>
      <c r="R1930" s="3">
        <f t="shared" si="340"/>
        <v>0</v>
      </c>
      <c r="S1930" s="3">
        <f t="shared" si="336"/>
        <v>0</v>
      </c>
      <c r="T1930" s="3">
        <f>(0.5*(1-COS(RADIANS(90-$X$3)))*(D1930+E1930)*'PV model'!$B$4)</f>
        <v>0</v>
      </c>
      <c r="U1930" s="3">
        <f t="shared" si="341"/>
        <v>0</v>
      </c>
      <c r="V1930" s="3">
        <f>('PV model'!$B$13*(U1930/1000)*(1-'PV model'!$B$14*((20+C1930)-25))*'PV model'!$B$10)/'PV model'!$B$12</f>
        <v>0</v>
      </c>
    </row>
    <row r="1931" spans="1:22" x14ac:dyDescent="0.2">
      <c r="A1931" s="10">
        <f t="shared" si="342"/>
        <v>81</v>
      </c>
      <c r="B1931" s="10">
        <f t="shared" si="343"/>
        <v>6</v>
      </c>
      <c r="C1931" s="23">
        <v>6.6</v>
      </c>
      <c r="D1931" s="24">
        <v>0</v>
      </c>
      <c r="E1931" s="24">
        <v>0</v>
      </c>
      <c r="F1931" s="48"/>
      <c r="G1931" s="48"/>
      <c r="H1931" s="1">
        <f t="shared" si="344"/>
        <v>-3.9725526181122323E-3</v>
      </c>
      <c r="I1931" s="1">
        <f t="shared" si="337"/>
        <v>-7.5303183469086123</v>
      </c>
      <c r="J1931" s="4">
        <f>B1931+('PV model'!$B$3/15)+(I1931/60)</f>
        <v>5.5978280275515235</v>
      </c>
      <c r="K1931" s="2">
        <f t="shared" si="338"/>
        <v>96.032579586727152</v>
      </c>
      <c r="L1931" s="2">
        <f>DEGREES(ASIN((((COS(RADIANS('PV model'!$B$2))*COS(RADIANS(H1931))*COS(RADIANS(K1931)))+(SIN(RADIANS('PV model'!$B$2))*SIN(RADIANS(H1931)))))))</f>
        <v>-3.4158781810310153</v>
      </c>
      <c r="M1931" s="3">
        <f t="shared" si="334"/>
        <v>0</v>
      </c>
      <c r="N1931" s="2">
        <f t="shared" si="339"/>
        <v>85.024745512024111</v>
      </c>
      <c r="O1931" s="2">
        <f>IF('PV model'!$B$2&gt;0, 180-N1931,IF('PV model'!$B$2&lt;0,0-N1931,N1931))</f>
        <v>94.975254487975889</v>
      </c>
      <c r="P1931" s="2">
        <f>ABS(O1931-'PV model'!$B$5)</f>
        <v>110.02474551202411</v>
      </c>
      <c r="Q1931" s="3">
        <f t="shared" si="335"/>
        <v>93.415878181031019</v>
      </c>
      <c r="R1931" s="3">
        <f t="shared" si="340"/>
        <v>0</v>
      </c>
      <c r="S1931" s="3">
        <f t="shared" si="336"/>
        <v>0</v>
      </c>
      <c r="T1931" s="3">
        <f>(0.5*(1-COS(RADIANS(90-$X$3)))*(D1931+E1931)*'PV model'!$B$4)</f>
        <v>0</v>
      </c>
      <c r="U1931" s="3">
        <f t="shared" si="341"/>
        <v>0</v>
      </c>
      <c r="V1931" s="3">
        <f>('PV model'!$B$13*(U1931/1000)*(1-'PV model'!$B$14*((20+C1931)-25))*'PV model'!$B$10)/'PV model'!$B$12</f>
        <v>0</v>
      </c>
    </row>
    <row r="1932" spans="1:22" x14ac:dyDescent="0.2">
      <c r="A1932" s="10">
        <f t="shared" si="342"/>
        <v>81</v>
      </c>
      <c r="B1932" s="10">
        <f t="shared" si="343"/>
        <v>7</v>
      </c>
      <c r="C1932" s="23">
        <v>6.7</v>
      </c>
      <c r="D1932" s="24">
        <v>0</v>
      </c>
      <c r="E1932" s="24">
        <v>5.2920000000000007</v>
      </c>
      <c r="F1932" s="48"/>
      <c r="G1932" s="48"/>
      <c r="H1932" s="1">
        <f t="shared" si="344"/>
        <v>-3.9725526181122323E-3</v>
      </c>
      <c r="I1932" s="1">
        <f t="shared" si="337"/>
        <v>-7.5303183469086123</v>
      </c>
      <c r="J1932" s="4">
        <f>B1932+('PV model'!$B$3/15)+(I1932/60)</f>
        <v>6.5978280275515235</v>
      </c>
      <c r="K1932" s="2">
        <f t="shared" si="338"/>
        <v>81.032579586727152</v>
      </c>
      <c r="L1932" s="2">
        <f>DEGREES(ASIN((((COS(RADIANS('PV model'!$B$2))*COS(RADIANS(H1932))*COS(RADIANS(K1932)))+(SIN(RADIANS('PV model'!$B$2))*SIN(RADIANS(H1932)))))))</f>
        <v>5.0617997655339089</v>
      </c>
      <c r="M1932" s="3">
        <f t="shared" si="334"/>
        <v>5.0617997655339089</v>
      </c>
      <c r="N1932" s="2">
        <f t="shared" si="339"/>
        <v>82.588118731169757</v>
      </c>
      <c r="O1932" s="2">
        <f>IF('PV model'!$B$2&gt;0, 180-N1932,IF('PV model'!$B$2&lt;0,0-N1932,N1932))</f>
        <v>97.411881268830243</v>
      </c>
      <c r="P1932" s="2">
        <f>ABS(O1932-'PV model'!$B$5)</f>
        <v>107.58811873116976</v>
      </c>
      <c r="Q1932" s="3">
        <f t="shared" si="335"/>
        <v>84.938200234466095</v>
      </c>
      <c r="R1932" s="3">
        <f t="shared" si="340"/>
        <v>0</v>
      </c>
      <c r="S1932" s="3">
        <f t="shared" si="336"/>
        <v>5.2920000000000007</v>
      </c>
      <c r="T1932" s="3">
        <f>(0.5*(1-COS(RADIANS(90-$X$3)))*(D1932+E1932)*'PV model'!$B$4)</f>
        <v>0</v>
      </c>
      <c r="U1932" s="3">
        <f t="shared" si="341"/>
        <v>5.2920000000000007</v>
      </c>
      <c r="V1932" s="3">
        <f>('PV model'!$B$13*(U1932/1000)*(1-'PV model'!$B$14*((20+C1932)-25))*'PV model'!$B$10)/'PV model'!$B$12</f>
        <v>0.52539119942400003</v>
      </c>
    </row>
    <row r="1933" spans="1:22" x14ac:dyDescent="0.2">
      <c r="A1933" s="10">
        <f t="shared" si="342"/>
        <v>81</v>
      </c>
      <c r="B1933" s="10">
        <f t="shared" si="343"/>
        <v>8</v>
      </c>
      <c r="C1933" s="23">
        <v>6.9</v>
      </c>
      <c r="D1933" s="24">
        <v>3.3673500000000001</v>
      </c>
      <c r="E1933" s="24">
        <v>45.863999999999997</v>
      </c>
      <c r="F1933" s="48"/>
      <c r="G1933" s="48"/>
      <c r="H1933" s="1">
        <f t="shared" si="344"/>
        <v>-3.9725526181122323E-3</v>
      </c>
      <c r="I1933" s="1">
        <f t="shared" si="337"/>
        <v>-7.5303183469086123</v>
      </c>
      <c r="J1933" s="4">
        <f>B1933+('PV model'!$B$3/15)+(I1933/60)</f>
        <v>7.5978280275515235</v>
      </c>
      <c r="K1933" s="2">
        <f t="shared" si="338"/>
        <v>66.032579586727152</v>
      </c>
      <c r="L1933" s="2">
        <f>DEGREES(ASIN((((COS(RADIANS('PV model'!$B$2))*COS(RADIANS(H1933))*COS(RADIANS(K1933)))+(SIN(RADIANS('PV model'!$B$2))*SIN(RADIANS(H1933)))))))</f>
        <v>13.298647667661688</v>
      </c>
      <c r="M1933" s="3">
        <f t="shared" si="334"/>
        <v>13.298647667661688</v>
      </c>
      <c r="N1933" s="2">
        <f t="shared" si="339"/>
        <v>69.87685118740643</v>
      </c>
      <c r="O1933" s="2">
        <f>IF('PV model'!$B$2&gt;0, 180-N1933,IF('PV model'!$B$2&lt;0,0-N1933,N1933))</f>
        <v>110.12314881259357</v>
      </c>
      <c r="P1933" s="2">
        <f>ABS(O1933-'PV model'!$B$5)</f>
        <v>94.87685118740643</v>
      </c>
      <c r="Q1933" s="3">
        <f t="shared" si="335"/>
        <v>76.701352332338317</v>
      </c>
      <c r="R1933" s="3">
        <f t="shared" si="340"/>
        <v>3.3673499999999983</v>
      </c>
      <c r="S1933" s="3">
        <f t="shared" si="336"/>
        <v>47.237592230746891</v>
      </c>
      <c r="T1933" s="3">
        <f>(0.5*(1-COS(RADIANS(90-$X$3)))*(D1933+E1933)*'PV model'!$B$4)</f>
        <v>0</v>
      </c>
      <c r="U1933" s="3">
        <f t="shared" si="341"/>
        <v>50.604942230746886</v>
      </c>
      <c r="V1933" s="3">
        <f>('PV model'!$B$13*(U1933/1000)*(1-'PV model'!$B$14*((20+C1933)-25))*'PV model'!$B$10)/'PV model'!$B$12</f>
        <v>5.0200256531925298</v>
      </c>
    </row>
    <row r="1934" spans="1:22" x14ac:dyDescent="0.2">
      <c r="A1934" s="10">
        <f t="shared" si="342"/>
        <v>81</v>
      </c>
      <c r="B1934" s="10">
        <f t="shared" si="343"/>
        <v>9</v>
      </c>
      <c r="C1934" s="23">
        <v>7.6</v>
      </c>
      <c r="D1934" s="24">
        <v>43.775550000000003</v>
      </c>
      <c r="E1934" s="24">
        <v>104.07600000000001</v>
      </c>
      <c r="F1934" s="48"/>
      <c r="G1934" s="48"/>
      <c r="H1934" s="1">
        <f t="shared" si="344"/>
        <v>-3.9725526181122323E-3</v>
      </c>
      <c r="I1934" s="1">
        <f t="shared" si="337"/>
        <v>-7.5303183469086123</v>
      </c>
      <c r="J1934" s="4">
        <f>B1934+('PV model'!$B$3/15)+(I1934/60)</f>
        <v>8.5978280275515218</v>
      </c>
      <c r="K1934" s="2">
        <f t="shared" si="338"/>
        <v>51.032579586727174</v>
      </c>
      <c r="L1934" s="2">
        <f>DEGREES(ASIN((((COS(RADIANS('PV model'!$B$2))*COS(RADIANS(H1934))*COS(RADIANS(K1934)))+(SIN(RADIANS('PV model'!$B$2))*SIN(RADIANS(H1934)))))))</f>
        <v>20.863543145928617</v>
      </c>
      <c r="M1934" s="3">
        <f t="shared" si="334"/>
        <v>20.863543145928617</v>
      </c>
      <c r="N1934" s="2">
        <f t="shared" si="339"/>
        <v>56.311022578149576</v>
      </c>
      <c r="O1934" s="2">
        <f>IF('PV model'!$B$2&gt;0, 180-N1934,IF('PV model'!$B$2&lt;0,0-N1934,N1934))</f>
        <v>123.68897742185042</v>
      </c>
      <c r="P1934" s="2">
        <f>ABS(O1934-'PV model'!$B$5)</f>
        <v>81.311022578149576</v>
      </c>
      <c r="Q1934" s="3">
        <f t="shared" si="335"/>
        <v>69.136456854071383</v>
      </c>
      <c r="R1934" s="3">
        <f t="shared" si="340"/>
        <v>43.775549999999988</v>
      </c>
      <c r="S1934" s="3">
        <f t="shared" si="336"/>
        <v>119.27610386334153</v>
      </c>
      <c r="T1934" s="3">
        <f>(0.5*(1-COS(RADIANS(90-$X$3)))*(D1934+E1934)*'PV model'!$B$4)</f>
        <v>0</v>
      </c>
      <c r="U1934" s="3">
        <f t="shared" si="341"/>
        <v>163.05165386334153</v>
      </c>
      <c r="V1934" s="3">
        <f>('PV model'!$B$13*(U1934/1000)*(1-'PV model'!$B$14*((20+C1934)-25))*'PV model'!$B$10)/'PV model'!$B$12</f>
        <v>16.129137429649752</v>
      </c>
    </row>
    <row r="1935" spans="1:22" x14ac:dyDescent="0.2">
      <c r="A1935" s="10">
        <f t="shared" si="342"/>
        <v>81</v>
      </c>
      <c r="B1935" s="10">
        <f t="shared" si="343"/>
        <v>10</v>
      </c>
      <c r="C1935" s="23">
        <v>7.6</v>
      </c>
      <c r="D1935" s="24">
        <v>68.469449999999995</v>
      </c>
      <c r="E1935" s="24">
        <v>157.87800000000001</v>
      </c>
      <c r="F1935" s="48"/>
      <c r="G1935" s="48"/>
      <c r="H1935" s="1">
        <f t="shared" si="344"/>
        <v>-3.9725526181122323E-3</v>
      </c>
      <c r="I1935" s="1">
        <f t="shared" si="337"/>
        <v>-7.5303183469086123</v>
      </c>
      <c r="J1935" s="4">
        <f>B1935+('PV model'!$B$3/15)+(I1935/60)</f>
        <v>9.5978280275515218</v>
      </c>
      <c r="K1935" s="2">
        <f t="shared" si="338"/>
        <v>36.032579586727174</v>
      </c>
      <c r="L1935" s="2">
        <f>DEGREES(ASIN((((COS(RADIANS('PV model'!$B$2))*COS(RADIANS(H1935))*COS(RADIANS(K1935)))+(SIN(RADIANS('PV model'!$B$2))*SIN(RADIANS(H1935)))))))</f>
        <v>27.257207680608051</v>
      </c>
      <c r="M1935" s="3">
        <f t="shared" si="334"/>
        <v>27.257207680608051</v>
      </c>
      <c r="N1935" s="2">
        <f t="shared" si="339"/>
        <v>41.431429335121521</v>
      </c>
      <c r="O1935" s="2">
        <f>IF('PV model'!$B$2&gt;0, 180-N1935,IF('PV model'!$B$2&lt;0,0-N1935,N1935))</f>
        <v>138.56857066487848</v>
      </c>
      <c r="P1935" s="2">
        <f>ABS(O1935-'PV model'!$B$5)</f>
        <v>66.431429335121521</v>
      </c>
      <c r="Q1935" s="3">
        <f t="shared" si="335"/>
        <v>62.742792319391953</v>
      </c>
      <c r="R1935" s="3">
        <f t="shared" si="340"/>
        <v>68.469449999999995</v>
      </c>
      <c r="S1935" s="3">
        <f t="shared" si="336"/>
        <v>185.23885956788459</v>
      </c>
      <c r="T1935" s="3">
        <f>(0.5*(1-COS(RADIANS(90-$X$3)))*(D1935+E1935)*'PV model'!$B$4)</f>
        <v>0</v>
      </c>
      <c r="U1935" s="3">
        <f t="shared" si="341"/>
        <v>253.70830956788458</v>
      </c>
      <c r="V1935" s="3">
        <f>('PV model'!$B$13*(U1935/1000)*(1-'PV model'!$B$14*((20+C1935)-25))*'PV model'!$B$10)/'PV model'!$B$12</f>
        <v>25.096931525111923</v>
      </c>
    </row>
    <row r="1936" spans="1:22" x14ac:dyDescent="0.2">
      <c r="A1936" s="10">
        <f t="shared" si="342"/>
        <v>81</v>
      </c>
      <c r="B1936" s="10">
        <f t="shared" si="343"/>
        <v>11</v>
      </c>
      <c r="C1936" s="23">
        <v>7.9</v>
      </c>
      <c r="D1936" s="24">
        <v>0</v>
      </c>
      <c r="E1936" s="24">
        <v>122.59800000000001</v>
      </c>
      <c r="F1936" s="48"/>
      <c r="G1936" s="48"/>
      <c r="H1936" s="1">
        <f t="shared" si="344"/>
        <v>-3.9725526181122323E-3</v>
      </c>
      <c r="I1936" s="1">
        <f t="shared" si="337"/>
        <v>-7.5303183469086123</v>
      </c>
      <c r="J1936" s="4">
        <f>B1936+('PV model'!$B$3/15)+(I1936/60)</f>
        <v>10.597828027551522</v>
      </c>
      <c r="K1936" s="2">
        <f t="shared" si="338"/>
        <v>21.032579586727174</v>
      </c>
      <c r="L1936" s="2">
        <f>DEGREES(ASIN((((COS(RADIANS('PV model'!$B$2))*COS(RADIANS(H1936))*COS(RADIANS(K1936)))+(SIN(RADIANS('PV model'!$B$2))*SIN(RADIANS(H1936)))))))</f>
        <v>31.9117973955554</v>
      </c>
      <c r="M1936" s="3">
        <f t="shared" si="334"/>
        <v>31.9117973955554</v>
      </c>
      <c r="N1936" s="2">
        <f t="shared" si="339"/>
        <v>25.011454524735001</v>
      </c>
      <c r="O1936" s="2">
        <f>IF('PV model'!$B$2&gt;0, 180-N1936,IF('PV model'!$B$2&lt;0,0-N1936,N1936))</f>
        <v>154.988545475265</v>
      </c>
      <c r="P1936" s="2">
        <f>ABS(O1936-'PV model'!$B$5)</f>
        <v>50.011454524735001</v>
      </c>
      <c r="Q1936" s="3">
        <f t="shared" si="335"/>
        <v>58.088202604444596</v>
      </c>
      <c r="R1936" s="3">
        <f t="shared" si="340"/>
        <v>0</v>
      </c>
      <c r="S1936" s="3">
        <f t="shared" si="336"/>
        <v>122.59800000000001</v>
      </c>
      <c r="T1936" s="3">
        <f>(0.5*(1-COS(RADIANS(90-$X$3)))*(D1936+E1936)*'PV model'!$B$4)</f>
        <v>0</v>
      </c>
      <c r="U1936" s="3">
        <f t="shared" si="341"/>
        <v>122.59800000000001</v>
      </c>
      <c r="V1936" s="3">
        <f>('PV model'!$B$13*(U1936/1000)*(1-'PV model'!$B$14*((20+C1936)-25))*'PV model'!$B$10)/'PV model'!$B$12</f>
        <v>12.112739285472001</v>
      </c>
    </row>
    <row r="1937" spans="1:22" x14ac:dyDescent="0.2">
      <c r="A1937" s="10">
        <f t="shared" si="342"/>
        <v>81</v>
      </c>
      <c r="B1937" s="10">
        <f t="shared" si="343"/>
        <v>12</v>
      </c>
      <c r="C1937" s="23">
        <v>8.1</v>
      </c>
      <c r="D1937" s="24">
        <v>0</v>
      </c>
      <c r="E1937" s="24">
        <v>140.238</v>
      </c>
      <c r="F1937" s="48"/>
      <c r="G1937" s="48"/>
      <c r="H1937" s="1">
        <f t="shared" si="344"/>
        <v>-3.9725526181122323E-3</v>
      </c>
      <c r="I1937" s="1">
        <f t="shared" si="337"/>
        <v>-7.5303183469086123</v>
      </c>
      <c r="J1937" s="4">
        <f>B1937+('PV model'!$B$3/15)+(I1937/60)</f>
        <v>11.597828027551522</v>
      </c>
      <c r="K1937" s="2">
        <f t="shared" si="338"/>
        <v>6.0325795867271736</v>
      </c>
      <c r="L1937" s="2">
        <f>DEGREES(ASIN((((COS(RADIANS('PV model'!$B$2))*COS(RADIANS(H1937))*COS(RADIANS(K1937)))+(SIN(RADIANS('PV model'!$B$2))*SIN(RADIANS(H1937)))))))</f>
        <v>34.278256405014211</v>
      </c>
      <c r="M1937" s="3">
        <f t="shared" si="334"/>
        <v>34.278256405014211</v>
      </c>
      <c r="N1937" s="2">
        <f t="shared" si="339"/>
        <v>7.306915809074531</v>
      </c>
      <c r="O1937" s="2">
        <f>IF('PV model'!$B$2&gt;0, 180-N1937,IF('PV model'!$B$2&lt;0,0-N1937,N1937))</f>
        <v>172.69308419092548</v>
      </c>
      <c r="P1937" s="2">
        <f>ABS(O1937-'PV model'!$B$5)</f>
        <v>32.306915809074525</v>
      </c>
      <c r="Q1937" s="3">
        <f t="shared" si="335"/>
        <v>55.721743594985789</v>
      </c>
      <c r="R1937" s="3">
        <f t="shared" si="340"/>
        <v>0</v>
      </c>
      <c r="S1937" s="3">
        <f t="shared" si="336"/>
        <v>140.238</v>
      </c>
      <c r="T1937" s="3">
        <f>(0.5*(1-COS(RADIANS(90-$X$3)))*(D1937+E1937)*'PV model'!$B$4)</f>
        <v>0</v>
      </c>
      <c r="U1937" s="3">
        <f t="shared" si="341"/>
        <v>140.238</v>
      </c>
      <c r="V1937" s="3">
        <f>('PV model'!$B$13*(U1937/1000)*(1-'PV model'!$B$14*((20+C1937)-25))*'PV model'!$B$10)/'PV model'!$B$12</f>
        <v>13.844364918047999</v>
      </c>
    </row>
    <row r="1938" spans="1:22" x14ac:dyDescent="0.2">
      <c r="A1938" s="10">
        <f t="shared" si="342"/>
        <v>81</v>
      </c>
      <c r="B1938" s="10">
        <f t="shared" si="343"/>
        <v>13</v>
      </c>
      <c r="C1938" s="23">
        <v>8.9</v>
      </c>
      <c r="D1938" s="24">
        <v>0</v>
      </c>
      <c r="E1938" s="24">
        <v>145.53</v>
      </c>
      <c r="F1938" s="48"/>
      <c r="G1938" s="48"/>
      <c r="H1938" s="1">
        <f t="shared" si="344"/>
        <v>-3.9725526181122323E-3</v>
      </c>
      <c r="I1938" s="1">
        <f t="shared" si="337"/>
        <v>-7.5303183469086123</v>
      </c>
      <c r="J1938" s="4">
        <f>B1938+('PV model'!$B$3/15)+(I1938/60)</f>
        <v>12.597828027551522</v>
      </c>
      <c r="K1938" s="2">
        <f t="shared" si="338"/>
        <v>-8.9674204132728264</v>
      </c>
      <c r="L1938" s="2">
        <f>DEGREES(ASIN((((COS(RADIANS('PV model'!$B$2))*COS(RADIANS(H1938))*COS(RADIANS(K1938)))+(SIN(RADIANS('PV model'!$B$2))*SIN(RADIANS(H1938)))))))</f>
        <v>34.016110232220939</v>
      </c>
      <c r="M1938" s="3">
        <f t="shared" si="334"/>
        <v>34.016110232220939</v>
      </c>
      <c r="N1938" s="2">
        <f t="shared" si="339"/>
        <v>-10.839138363229853</v>
      </c>
      <c r="O1938" s="2">
        <f>IF('PV model'!$B$2&gt;0, 180-N1938,IF('PV model'!$B$2&lt;0,0-N1938,N1938))</f>
        <v>190.83913836322986</v>
      </c>
      <c r="P1938" s="2">
        <f>ABS(O1938-'PV model'!$B$5)</f>
        <v>14.160861636770136</v>
      </c>
      <c r="Q1938" s="3">
        <f t="shared" si="335"/>
        <v>55.983889767779061</v>
      </c>
      <c r="R1938" s="3">
        <f t="shared" si="340"/>
        <v>0</v>
      </c>
      <c r="S1938" s="3">
        <f t="shared" si="336"/>
        <v>145.53</v>
      </c>
      <c r="T1938" s="3">
        <f>(0.5*(1-COS(RADIANS(90-$X$3)))*(D1938+E1938)*'PV model'!$B$4)</f>
        <v>0</v>
      </c>
      <c r="U1938" s="3">
        <f t="shared" si="341"/>
        <v>145.53</v>
      </c>
      <c r="V1938" s="3">
        <f>('PV model'!$B$13*(U1938/1000)*(1-'PV model'!$B$14*((20+C1938)-25))*'PV model'!$B$10)/'PV model'!$B$12</f>
        <v>14.320242810719998</v>
      </c>
    </row>
    <row r="1939" spans="1:22" x14ac:dyDescent="0.2">
      <c r="A1939" s="10">
        <f t="shared" si="342"/>
        <v>81</v>
      </c>
      <c r="B1939" s="10">
        <f t="shared" si="343"/>
        <v>14</v>
      </c>
      <c r="C1939" s="23">
        <v>9.1999999999999993</v>
      </c>
      <c r="D1939" s="24">
        <v>0</v>
      </c>
      <c r="E1939" s="24">
        <v>139.35599999999999</v>
      </c>
      <c r="F1939" s="48"/>
      <c r="G1939" s="48"/>
      <c r="H1939" s="1">
        <f t="shared" si="344"/>
        <v>-3.9725526181122323E-3</v>
      </c>
      <c r="I1939" s="1">
        <f t="shared" si="337"/>
        <v>-7.5303183469086123</v>
      </c>
      <c r="J1939" s="4">
        <f>B1939+('PV model'!$B$3/15)+(I1939/60)</f>
        <v>13.597828027551522</v>
      </c>
      <c r="K1939" s="2">
        <f t="shared" si="338"/>
        <v>-23.967420413272826</v>
      </c>
      <c r="L1939" s="2">
        <f>DEGREES(ASIN((((COS(RADIANS('PV model'!$B$2))*COS(RADIANS(H1939))*COS(RADIANS(K1939)))+(SIN(RADIANS('PV model'!$B$2))*SIN(RADIANS(H1939)))))))</f>
        <v>31.165483271548517</v>
      </c>
      <c r="M1939" s="3">
        <f t="shared" si="334"/>
        <v>31.165483271548517</v>
      </c>
      <c r="N1939" s="2">
        <f t="shared" si="339"/>
        <v>-28.341921091477655</v>
      </c>
      <c r="O1939" s="2">
        <f>IF('PV model'!$B$2&gt;0, 180-N1939,IF('PV model'!$B$2&lt;0,0-N1939,N1939))</f>
        <v>208.34192109147764</v>
      </c>
      <c r="P1939" s="2">
        <f>ABS(O1939-'PV model'!$B$5)</f>
        <v>3.3419210914776443</v>
      </c>
      <c r="Q1939" s="3">
        <f t="shared" si="335"/>
        <v>58.834516728451483</v>
      </c>
      <c r="R1939" s="3">
        <f t="shared" si="340"/>
        <v>0</v>
      </c>
      <c r="S1939" s="3">
        <f t="shared" si="336"/>
        <v>139.35599999999999</v>
      </c>
      <c r="T1939" s="3">
        <f>(0.5*(1-COS(RADIANS(90-$X$3)))*(D1939+E1939)*'PV model'!$B$4)</f>
        <v>0</v>
      </c>
      <c r="U1939" s="3">
        <f t="shared" si="341"/>
        <v>139.35599999999999</v>
      </c>
      <c r="V1939" s="3">
        <f>('PV model'!$B$13*(U1939/1000)*(1-'PV model'!$B$14*((20+C1939)-25))*'PV model'!$B$10)/'PV model'!$B$12</f>
        <v>13.696001327231999</v>
      </c>
    </row>
    <row r="1940" spans="1:22" x14ac:dyDescent="0.2">
      <c r="A1940" s="10">
        <f t="shared" si="342"/>
        <v>81</v>
      </c>
      <c r="B1940" s="10">
        <f t="shared" si="343"/>
        <v>15</v>
      </c>
      <c r="C1940" s="23">
        <v>9.1999999999999993</v>
      </c>
      <c r="D1940" s="24">
        <v>0</v>
      </c>
      <c r="E1940" s="24">
        <v>121.71599999999999</v>
      </c>
      <c r="F1940" s="48"/>
      <c r="G1940" s="48"/>
      <c r="H1940" s="1">
        <f t="shared" si="344"/>
        <v>-3.9725526181122323E-3</v>
      </c>
      <c r="I1940" s="1">
        <f t="shared" si="337"/>
        <v>-7.5303183469086123</v>
      </c>
      <c r="J1940" s="4">
        <f>B1940+('PV model'!$B$3/15)+(I1940/60)</f>
        <v>14.597828027551522</v>
      </c>
      <c r="K1940" s="2">
        <f t="shared" si="338"/>
        <v>-38.967420413272826</v>
      </c>
      <c r="L1940" s="2">
        <f>DEGREES(ASIN((((COS(RADIANS('PV model'!$B$2))*COS(RADIANS(H1940))*COS(RADIANS(K1940)))+(SIN(RADIANS('PV model'!$B$2))*SIN(RADIANS(H1940)))))))</f>
        <v>26.124669844870859</v>
      </c>
      <c r="M1940" s="3">
        <f t="shared" si="334"/>
        <v>26.124669844870859</v>
      </c>
      <c r="N1940" s="2">
        <f t="shared" si="339"/>
        <v>-44.462019971212563</v>
      </c>
      <c r="O1940" s="2">
        <f>IF('PV model'!$B$2&gt;0, 180-N1940,IF('PV model'!$B$2&lt;0,0-N1940,N1940))</f>
        <v>224.46201997121256</v>
      </c>
      <c r="P1940" s="2">
        <f>ABS(O1940-'PV model'!$B$5)</f>
        <v>19.462019971212555</v>
      </c>
      <c r="Q1940" s="3">
        <f t="shared" si="335"/>
        <v>63.875330155129141</v>
      </c>
      <c r="R1940" s="3">
        <f t="shared" si="340"/>
        <v>0</v>
      </c>
      <c r="S1940" s="3">
        <f t="shared" si="336"/>
        <v>121.71599999999999</v>
      </c>
      <c r="T1940" s="3">
        <f>(0.5*(1-COS(RADIANS(90-$X$3)))*(D1940+E1940)*'PV model'!$B$4)</f>
        <v>0</v>
      </c>
      <c r="U1940" s="3">
        <f t="shared" si="341"/>
        <v>121.71599999999999</v>
      </c>
      <c r="V1940" s="3">
        <f>('PV model'!$B$13*(U1940/1000)*(1-'PV model'!$B$14*((20+C1940)-25))*'PV model'!$B$10)/'PV model'!$B$12</f>
        <v>11.962330273151998</v>
      </c>
    </row>
    <row r="1941" spans="1:22" x14ac:dyDescent="0.2">
      <c r="A1941" s="10">
        <f t="shared" si="342"/>
        <v>81</v>
      </c>
      <c r="B1941" s="10">
        <f t="shared" si="343"/>
        <v>16</v>
      </c>
      <c r="C1941" s="23">
        <v>9</v>
      </c>
      <c r="D1941" s="24">
        <v>0</v>
      </c>
      <c r="E1941" s="24">
        <v>93.492000000000004</v>
      </c>
      <c r="F1941" s="48"/>
      <c r="G1941" s="48"/>
      <c r="H1941" s="1">
        <f t="shared" si="344"/>
        <v>-3.9725526181122323E-3</v>
      </c>
      <c r="I1941" s="1">
        <f t="shared" si="337"/>
        <v>-7.5303183469086123</v>
      </c>
      <c r="J1941" s="4">
        <f>B1941+('PV model'!$B$3/15)+(I1941/60)</f>
        <v>15.597828027551522</v>
      </c>
      <c r="K1941" s="2">
        <f t="shared" si="338"/>
        <v>-53.967420413272826</v>
      </c>
      <c r="L1941" s="2">
        <f>DEGREES(ASIN((((COS(RADIANS('PV model'!$B$2))*COS(RADIANS(H1941))*COS(RADIANS(K1941)))+(SIN(RADIANS('PV model'!$B$2))*SIN(RADIANS(H1941)))))))</f>
        <v>19.458779110787486</v>
      </c>
      <c r="M1941" s="3">
        <f t="shared" si="334"/>
        <v>19.458779110787486</v>
      </c>
      <c r="N1941" s="2">
        <f t="shared" si="339"/>
        <v>-59.056151020525569</v>
      </c>
      <c r="O1941" s="2">
        <f>IF('PV model'!$B$2&gt;0, 180-N1941,IF('PV model'!$B$2&lt;0,0-N1941,N1941))</f>
        <v>239.05615102052556</v>
      </c>
      <c r="P1941" s="2">
        <f>ABS(O1941-'PV model'!$B$5)</f>
        <v>34.056151020525562</v>
      </c>
      <c r="Q1941" s="3">
        <f t="shared" si="335"/>
        <v>70.541220889212511</v>
      </c>
      <c r="R1941" s="3">
        <f t="shared" si="340"/>
        <v>0</v>
      </c>
      <c r="S1941" s="3">
        <f t="shared" si="336"/>
        <v>93.492000000000004</v>
      </c>
      <c r="T1941" s="3">
        <f>(0.5*(1-COS(RADIANS(90-$X$3)))*(D1941+E1941)*'PV model'!$B$4)</f>
        <v>0</v>
      </c>
      <c r="U1941" s="3">
        <f t="shared" si="341"/>
        <v>93.492000000000004</v>
      </c>
      <c r="V1941" s="3">
        <f>('PV model'!$B$13*(U1941/1000)*(1-'PV model'!$B$14*((20+C1941)-25))*'PV model'!$B$10)/'PV model'!$B$12</f>
        <v>9.19593295488</v>
      </c>
    </row>
    <row r="1942" spans="1:22" x14ac:dyDescent="0.2">
      <c r="A1942" s="10">
        <f t="shared" si="342"/>
        <v>81</v>
      </c>
      <c r="B1942" s="10">
        <f t="shared" si="343"/>
        <v>17</v>
      </c>
      <c r="C1942" s="23">
        <v>8.8000000000000007</v>
      </c>
      <c r="D1942" s="24">
        <v>0</v>
      </c>
      <c r="E1942" s="24">
        <v>59.094000000000008</v>
      </c>
      <c r="F1942" s="48"/>
      <c r="G1942" s="48"/>
      <c r="H1942" s="1">
        <f t="shared" si="344"/>
        <v>-3.9725526181122323E-3</v>
      </c>
      <c r="I1942" s="1">
        <f t="shared" si="337"/>
        <v>-7.5303183469086123</v>
      </c>
      <c r="J1942" s="4">
        <f>B1942+('PV model'!$B$3/15)+(I1942/60)</f>
        <v>16.597828027551522</v>
      </c>
      <c r="K1942" s="2">
        <f t="shared" si="338"/>
        <v>-68.967420413272833</v>
      </c>
      <c r="L1942" s="2">
        <f>DEGREES(ASIN((((COS(RADIANS('PV model'!$B$2))*COS(RADIANS(H1942))*COS(RADIANS(K1942)))+(SIN(RADIANS('PV model'!$B$2))*SIN(RADIANS(H1942)))))))</f>
        <v>11.725632244327148</v>
      </c>
      <c r="M1942" s="3">
        <f t="shared" si="334"/>
        <v>11.725632244327148</v>
      </c>
      <c r="N1942" s="2">
        <f t="shared" si="339"/>
        <v>-72.414911648870941</v>
      </c>
      <c r="O1942" s="2">
        <f>IF('PV model'!$B$2&gt;0, 180-N1942,IF('PV model'!$B$2&lt;0,0-N1942,N1942))</f>
        <v>252.41491164887094</v>
      </c>
      <c r="P1942" s="2">
        <f>ABS(O1942-'PV model'!$B$5)</f>
        <v>47.414911648870941</v>
      </c>
      <c r="Q1942" s="3">
        <f t="shared" si="335"/>
        <v>78.274367755672856</v>
      </c>
      <c r="R1942" s="3">
        <f t="shared" si="340"/>
        <v>0</v>
      </c>
      <c r="S1942" s="3">
        <f t="shared" si="336"/>
        <v>59.094000000000008</v>
      </c>
      <c r="T1942" s="3">
        <f>(0.5*(1-COS(RADIANS(90-$X$3)))*(D1942+E1942)*'PV model'!$B$4)</f>
        <v>0</v>
      </c>
      <c r="U1942" s="3">
        <f t="shared" si="341"/>
        <v>59.094000000000008</v>
      </c>
      <c r="V1942" s="3">
        <f>('PV model'!$B$13*(U1942/1000)*(1-'PV model'!$B$14*((20+C1942)-25))*'PV model'!$B$10)/'PV model'!$B$12</f>
        <v>5.8172492891520005</v>
      </c>
    </row>
    <row r="1943" spans="1:22" x14ac:dyDescent="0.2">
      <c r="A1943" s="10">
        <f t="shared" si="342"/>
        <v>81</v>
      </c>
      <c r="B1943" s="10">
        <f t="shared" si="343"/>
        <v>18</v>
      </c>
      <c r="C1943" s="23">
        <v>8.6</v>
      </c>
      <c r="D1943" s="24">
        <v>0</v>
      </c>
      <c r="E1943" s="24">
        <v>23.814</v>
      </c>
      <c r="F1943" s="48"/>
      <c r="G1943" s="48"/>
      <c r="H1943" s="1">
        <f t="shared" si="344"/>
        <v>-3.9725526181122323E-3</v>
      </c>
      <c r="I1943" s="1">
        <f t="shared" si="337"/>
        <v>-7.5303183469086123</v>
      </c>
      <c r="J1943" s="4">
        <f>B1943+('PV model'!$B$3/15)+(I1943/60)</f>
        <v>17.597828027551522</v>
      </c>
      <c r="K1943" s="2">
        <f t="shared" si="338"/>
        <v>-83.967420413272833</v>
      </c>
      <c r="L1943" s="2">
        <f>DEGREES(ASIN((((COS(RADIANS('PV model'!$B$2))*COS(RADIANS(H1943))*COS(RADIANS(K1943)))+(SIN(RADIANS('PV model'!$B$2))*SIN(RADIANS(H1943)))))))</f>
        <v>3.4093187803655969</v>
      </c>
      <c r="M1943" s="3">
        <f t="shared" si="334"/>
        <v>3.4093187803655969</v>
      </c>
      <c r="N1943" s="2">
        <f t="shared" si="339"/>
        <v>-85.02025436176794</v>
      </c>
      <c r="O1943" s="2">
        <f>IF('PV model'!$B$2&gt;0, 180-N1943,IF('PV model'!$B$2&lt;0,0-N1943,N1943))</f>
        <v>265.02025436176791</v>
      </c>
      <c r="P1943" s="2">
        <f>ABS(O1943-'PV model'!$B$5)</f>
        <v>60.020254361767911</v>
      </c>
      <c r="Q1943" s="3">
        <f t="shared" si="335"/>
        <v>86.590681219634405</v>
      </c>
      <c r="R1943" s="3">
        <f t="shared" si="340"/>
        <v>0</v>
      </c>
      <c r="S1943" s="3">
        <f t="shared" si="336"/>
        <v>23.814</v>
      </c>
      <c r="T1943" s="3">
        <f>(0.5*(1-COS(RADIANS(90-$X$3)))*(D1943+E1943)*'PV model'!$B$4)</f>
        <v>0</v>
      </c>
      <c r="U1943" s="3">
        <f t="shared" si="341"/>
        <v>23.814</v>
      </c>
      <c r="V1943" s="3">
        <f>('PV model'!$B$13*(U1943/1000)*(1-'PV model'!$B$14*((20+C1943)-25))*'PV model'!$B$10)/'PV model'!$B$12</f>
        <v>2.3461689968639998</v>
      </c>
    </row>
    <row r="1944" spans="1:22" x14ac:dyDescent="0.2">
      <c r="A1944" s="10">
        <f t="shared" si="342"/>
        <v>81</v>
      </c>
      <c r="B1944" s="10">
        <f t="shared" si="343"/>
        <v>19</v>
      </c>
      <c r="C1944" s="23">
        <v>8.4</v>
      </c>
      <c r="D1944" s="24">
        <v>0</v>
      </c>
      <c r="E1944" s="24">
        <v>2.6460000000000004</v>
      </c>
      <c r="F1944" s="48"/>
      <c r="G1944" s="48"/>
      <c r="H1944" s="1">
        <f t="shared" si="344"/>
        <v>-3.9725526181122323E-3</v>
      </c>
      <c r="I1944" s="1">
        <f t="shared" si="337"/>
        <v>-7.5303183469086123</v>
      </c>
      <c r="J1944" s="4">
        <f>B1944+('PV model'!$B$3/15)+(I1944/60)</f>
        <v>18.597828027551522</v>
      </c>
      <c r="K1944" s="2">
        <f t="shared" si="338"/>
        <v>-98.967420413272833</v>
      </c>
      <c r="L1944" s="2">
        <f>DEGREES(ASIN((((COS(RADIANS('PV model'!$B$2))*COS(RADIANS(H1944))*COS(RADIANS(K1944)))+(SIN(RADIANS('PV model'!$B$2))*SIN(RADIANS(H1944)))))))</f>
        <v>-5.068373203784752</v>
      </c>
      <c r="M1944" s="3">
        <f t="shared" si="334"/>
        <v>0</v>
      </c>
      <c r="N1944" s="2">
        <f t="shared" si="339"/>
        <v>-82.5925988041285</v>
      </c>
      <c r="O1944" s="2">
        <f>IF('PV model'!$B$2&gt;0, 180-N1944,IF('PV model'!$B$2&lt;0,0-N1944,N1944))</f>
        <v>262.5925988041285</v>
      </c>
      <c r="P1944" s="2">
        <f>ABS(O1944-'PV model'!$B$5)</f>
        <v>57.5925988041285</v>
      </c>
      <c r="Q1944" s="3">
        <f t="shared" si="335"/>
        <v>95.068373203784745</v>
      </c>
      <c r="R1944" s="3">
        <f t="shared" si="340"/>
        <v>0</v>
      </c>
      <c r="S1944" s="3">
        <f t="shared" si="336"/>
        <v>2.6460000000000004</v>
      </c>
      <c r="T1944" s="3">
        <f>(0.5*(1-COS(RADIANS(90-$X$3)))*(D1944+E1944)*'PV model'!$B$4)</f>
        <v>0</v>
      </c>
      <c r="U1944" s="3">
        <f t="shared" si="341"/>
        <v>2.6460000000000004</v>
      </c>
      <c r="V1944" s="3">
        <f>('PV model'!$B$13*(U1944/1000)*(1-'PV model'!$B$14*((20+C1944)-25))*'PV model'!$B$10)/'PV model'!$B$12</f>
        <v>0.26089703942400005</v>
      </c>
    </row>
    <row r="1945" spans="1:22" x14ac:dyDescent="0.2">
      <c r="A1945" s="10">
        <f t="shared" si="342"/>
        <v>81</v>
      </c>
      <c r="B1945" s="10">
        <f t="shared" si="343"/>
        <v>20</v>
      </c>
      <c r="C1945" s="23">
        <v>8.3000000000000007</v>
      </c>
      <c r="D1945" s="24">
        <v>0</v>
      </c>
      <c r="E1945" s="24">
        <v>0</v>
      </c>
      <c r="F1945" s="48"/>
      <c r="G1945" s="48"/>
      <c r="H1945" s="1">
        <f t="shared" si="344"/>
        <v>-3.9725526181122323E-3</v>
      </c>
      <c r="I1945" s="1">
        <f t="shared" si="337"/>
        <v>-7.5303183469086123</v>
      </c>
      <c r="J1945" s="4">
        <f>B1945+('PV model'!$B$3/15)+(I1945/60)</f>
        <v>19.597828027551522</v>
      </c>
      <c r="K1945" s="2">
        <f t="shared" si="338"/>
        <v>-113.96742041327283</v>
      </c>
      <c r="L1945" s="2">
        <f>DEGREES(ASIN((((COS(RADIANS('PV model'!$B$2))*COS(RADIANS(H1945))*COS(RADIANS(K1945)))+(SIN(RADIANS('PV model'!$B$2))*SIN(RADIANS(H1945)))))))</f>
        <v>-13.305375951465503</v>
      </c>
      <c r="M1945" s="3">
        <f t="shared" si="334"/>
        <v>0</v>
      </c>
      <c r="N1945" s="2">
        <f t="shared" si="339"/>
        <v>-69.881193184962854</v>
      </c>
      <c r="O1945" s="2">
        <f>IF('PV model'!$B$2&gt;0, 180-N1945,IF('PV model'!$B$2&lt;0,0-N1945,N1945))</f>
        <v>249.88119318496285</v>
      </c>
      <c r="P1945" s="2">
        <f>ABS(O1945-'PV model'!$B$5)</f>
        <v>44.881193184962854</v>
      </c>
      <c r="Q1945" s="3">
        <f t="shared" si="335"/>
        <v>103.30537595146551</v>
      </c>
      <c r="R1945" s="3">
        <f t="shared" si="340"/>
        <v>0</v>
      </c>
      <c r="S1945" s="3">
        <f t="shared" si="336"/>
        <v>0</v>
      </c>
      <c r="T1945" s="3">
        <f>(0.5*(1-COS(RADIANS(90-$X$3)))*(D1945+E1945)*'PV model'!$B$4)</f>
        <v>0</v>
      </c>
      <c r="U1945" s="3">
        <f t="shared" si="341"/>
        <v>0</v>
      </c>
      <c r="V1945" s="3">
        <f>('PV model'!$B$13*(U1945/1000)*(1-'PV model'!$B$14*((20+C1945)-25))*'PV model'!$B$10)/'PV model'!$B$12</f>
        <v>0</v>
      </c>
    </row>
    <row r="1946" spans="1:22" x14ac:dyDescent="0.2">
      <c r="A1946" s="10">
        <f t="shared" si="342"/>
        <v>81</v>
      </c>
      <c r="B1946" s="10">
        <f t="shared" si="343"/>
        <v>21</v>
      </c>
      <c r="C1946" s="23">
        <v>8.1</v>
      </c>
      <c r="D1946" s="24">
        <v>0</v>
      </c>
      <c r="E1946" s="24">
        <v>0</v>
      </c>
      <c r="F1946" s="48"/>
      <c r="G1946" s="48"/>
      <c r="H1946" s="1">
        <f t="shared" si="344"/>
        <v>-3.9725526181122323E-3</v>
      </c>
      <c r="I1946" s="1">
        <f t="shared" si="337"/>
        <v>-7.5303183469086123</v>
      </c>
      <c r="J1946" s="4">
        <f>B1946+('PV model'!$B$3/15)+(I1946/60)</f>
        <v>20.597828027551522</v>
      </c>
      <c r="K1946" s="2">
        <f t="shared" si="338"/>
        <v>-128.96742041327283</v>
      </c>
      <c r="L1946" s="2">
        <f>DEGREES(ASIN((((COS(RADIANS('PV model'!$B$2))*COS(RADIANS(H1946))*COS(RADIANS(K1946)))+(SIN(RADIANS('PV model'!$B$2))*SIN(RADIANS(H1946)))))))</f>
        <v>-20.87055053330419</v>
      </c>
      <c r="M1946" s="3">
        <f t="shared" si="334"/>
        <v>0</v>
      </c>
      <c r="N1946" s="2">
        <f t="shared" si="339"/>
        <v>-56.315029913154198</v>
      </c>
      <c r="O1946" s="2">
        <f>IF('PV model'!$B$2&gt;0, 180-N1946,IF('PV model'!$B$2&lt;0,0-N1946,N1946))</f>
        <v>236.31502991315421</v>
      </c>
      <c r="P1946" s="2">
        <f>ABS(O1946-'PV model'!$B$5)</f>
        <v>31.315029913154206</v>
      </c>
      <c r="Q1946" s="3">
        <f t="shared" si="335"/>
        <v>110.87055053330418</v>
      </c>
      <c r="R1946" s="3">
        <f t="shared" si="340"/>
        <v>0</v>
      </c>
      <c r="S1946" s="3">
        <f t="shared" si="336"/>
        <v>0</v>
      </c>
      <c r="T1946" s="3">
        <f>(0.5*(1-COS(RADIANS(90-$X$3)))*(D1946+E1946)*'PV model'!$B$4)</f>
        <v>0</v>
      </c>
      <c r="U1946" s="3">
        <f t="shared" si="341"/>
        <v>0</v>
      </c>
      <c r="V1946" s="3">
        <f>('PV model'!$B$13*(U1946/1000)*(1-'PV model'!$B$14*((20+C1946)-25))*'PV model'!$B$10)/'PV model'!$B$12</f>
        <v>0</v>
      </c>
    </row>
    <row r="1947" spans="1:22" x14ac:dyDescent="0.2">
      <c r="A1947" s="10">
        <f t="shared" si="342"/>
        <v>81</v>
      </c>
      <c r="B1947" s="10">
        <f t="shared" si="343"/>
        <v>22</v>
      </c>
      <c r="C1947" s="23">
        <v>7.7</v>
      </c>
      <c r="D1947" s="24">
        <v>0</v>
      </c>
      <c r="E1947" s="24">
        <v>0</v>
      </c>
      <c r="F1947" s="48"/>
      <c r="G1947" s="48"/>
      <c r="H1947" s="1">
        <f t="shared" si="344"/>
        <v>-3.9725526181122323E-3</v>
      </c>
      <c r="I1947" s="1">
        <f t="shared" si="337"/>
        <v>-7.5303183469086123</v>
      </c>
      <c r="J1947" s="4">
        <f>B1947+('PV model'!$B$3/15)+(I1947/60)</f>
        <v>21.597828027551522</v>
      </c>
      <c r="K1947" s="2">
        <f t="shared" si="338"/>
        <v>-143.96742041327283</v>
      </c>
      <c r="L1947" s="2">
        <f>DEGREES(ASIN((((COS(RADIANS('PV model'!$B$2))*COS(RADIANS(H1947))*COS(RADIANS(K1947)))+(SIN(RADIANS('PV model'!$B$2))*SIN(RADIANS(H1947)))))))</f>
        <v>-27.264573579614343</v>
      </c>
      <c r="M1947" s="3">
        <f t="shared" si="334"/>
        <v>0</v>
      </c>
      <c r="N1947" s="2">
        <f t="shared" si="339"/>
        <v>-41.434779381674204</v>
      </c>
      <c r="O1947" s="2">
        <f>IF('PV model'!$B$2&gt;0, 180-N1947,IF('PV model'!$B$2&lt;0,0-N1947,N1947))</f>
        <v>221.43477938167422</v>
      </c>
      <c r="P1947" s="2">
        <f>ABS(O1947-'PV model'!$B$5)</f>
        <v>16.434779381674218</v>
      </c>
      <c r="Q1947" s="3">
        <f t="shared" si="335"/>
        <v>117.26457357961434</v>
      </c>
      <c r="R1947" s="3">
        <f t="shared" si="340"/>
        <v>0</v>
      </c>
      <c r="S1947" s="3">
        <f t="shared" si="336"/>
        <v>0</v>
      </c>
      <c r="T1947" s="3">
        <f>(0.5*(1-COS(RADIANS(90-$X$3)))*(D1947+E1947)*'PV model'!$B$4)</f>
        <v>0</v>
      </c>
      <c r="U1947" s="3">
        <f t="shared" si="341"/>
        <v>0</v>
      </c>
      <c r="V1947" s="3">
        <f>('PV model'!$B$13*(U1947/1000)*(1-'PV model'!$B$14*((20+C1947)-25))*'PV model'!$B$10)/'PV model'!$B$12</f>
        <v>0</v>
      </c>
    </row>
    <row r="1948" spans="1:22" x14ac:dyDescent="0.2">
      <c r="A1948" s="10">
        <f t="shared" si="342"/>
        <v>81</v>
      </c>
      <c r="B1948" s="10">
        <f t="shared" si="343"/>
        <v>23</v>
      </c>
      <c r="C1948" s="23">
        <v>7.2</v>
      </c>
      <c r="D1948" s="24">
        <v>0</v>
      </c>
      <c r="E1948" s="24">
        <v>0</v>
      </c>
      <c r="F1948" s="48"/>
      <c r="G1948" s="48"/>
      <c r="H1948" s="1">
        <f t="shared" si="344"/>
        <v>-3.9725526181122323E-3</v>
      </c>
      <c r="I1948" s="1">
        <f t="shared" si="337"/>
        <v>-7.5303183469086123</v>
      </c>
      <c r="J1948" s="4">
        <f>B1948+('PV model'!$B$3/15)+(I1948/60)</f>
        <v>22.597828027551522</v>
      </c>
      <c r="K1948" s="2">
        <f t="shared" si="338"/>
        <v>-158.96742041327283</v>
      </c>
      <c r="L1948" s="2">
        <f>DEGREES(ASIN((((COS(RADIANS('PV model'!$B$2))*COS(RADIANS(H1948))*COS(RADIANS(K1948)))+(SIN(RADIANS('PV model'!$B$2))*SIN(RADIANS(H1948)))))))</f>
        <v>-31.919511296228372</v>
      </c>
      <c r="M1948" s="3">
        <f t="shared" si="334"/>
        <v>0</v>
      </c>
      <c r="N1948" s="2">
        <f t="shared" si="339"/>
        <v>-25.013696139449561</v>
      </c>
      <c r="O1948" s="2">
        <f>IF('PV model'!$B$2&gt;0, 180-N1948,IF('PV model'!$B$2&lt;0,0-N1948,N1948))</f>
        <v>205.01369613944956</v>
      </c>
      <c r="P1948" s="2">
        <f>ABS(O1948-'PV model'!$B$5)</f>
        <v>1.3696139449564271E-2</v>
      </c>
      <c r="Q1948" s="3">
        <f t="shared" si="335"/>
        <v>121.91951129622836</v>
      </c>
      <c r="R1948" s="3">
        <f t="shared" si="340"/>
        <v>0</v>
      </c>
      <c r="S1948" s="3">
        <f t="shared" si="336"/>
        <v>0</v>
      </c>
      <c r="T1948" s="3">
        <f>(0.5*(1-COS(RADIANS(90-$X$3)))*(D1948+E1948)*'PV model'!$B$4)</f>
        <v>0</v>
      </c>
      <c r="U1948" s="3">
        <f t="shared" si="341"/>
        <v>0</v>
      </c>
      <c r="V1948" s="3">
        <f>('PV model'!$B$13*(U1948/1000)*(1-'PV model'!$B$14*((20+C1948)-25))*'PV model'!$B$10)/'PV model'!$B$12</f>
        <v>0</v>
      </c>
    </row>
    <row r="1949" spans="1:22" x14ac:dyDescent="0.2">
      <c r="A1949" s="10">
        <f t="shared" si="342"/>
        <v>81</v>
      </c>
      <c r="B1949" s="10">
        <f t="shared" si="343"/>
        <v>24</v>
      </c>
      <c r="C1949" s="23">
        <v>6.9</v>
      </c>
      <c r="D1949" s="24">
        <v>0</v>
      </c>
      <c r="E1949" s="24">
        <v>0</v>
      </c>
      <c r="F1949" s="48"/>
      <c r="G1949" s="48"/>
      <c r="H1949" s="1">
        <f t="shared" si="344"/>
        <v>-3.9725526181122323E-3</v>
      </c>
      <c r="I1949" s="1">
        <f t="shared" si="337"/>
        <v>-7.5303183469086123</v>
      </c>
      <c r="J1949" s="4">
        <f>B1949+('PV model'!$B$3/15)+(I1949/60)</f>
        <v>23.597828027551522</v>
      </c>
      <c r="K1949" s="2">
        <f t="shared" si="338"/>
        <v>-173.96742041327283</v>
      </c>
      <c r="L1949" s="2">
        <f>DEGREES(ASIN((((COS(RADIANS('PV model'!$B$2))*COS(RADIANS(H1949))*COS(RADIANS(K1949)))+(SIN(RADIANS('PV model'!$B$2))*SIN(RADIANS(H1949)))))))</f>
        <v>-34.28618086603008</v>
      </c>
      <c r="M1949" s="3">
        <f t="shared" si="334"/>
        <v>0</v>
      </c>
      <c r="N1949" s="2">
        <f t="shared" si="339"/>
        <v>-7.3076085297280136</v>
      </c>
      <c r="O1949" s="2">
        <f>IF('PV model'!$B$2&gt;0, 180-N1949,IF('PV model'!$B$2&lt;0,0-N1949,N1949))</f>
        <v>187.30760852972801</v>
      </c>
      <c r="P1949" s="2">
        <f>ABS(O1949-'PV model'!$B$5)</f>
        <v>17.692391470271986</v>
      </c>
      <c r="Q1949" s="3">
        <f t="shared" si="335"/>
        <v>124.28618086603009</v>
      </c>
      <c r="R1949" s="3">
        <f t="shared" si="340"/>
        <v>0</v>
      </c>
      <c r="S1949" s="3">
        <f t="shared" si="336"/>
        <v>0</v>
      </c>
      <c r="T1949" s="3">
        <f>(0.5*(1-COS(RADIANS(90-$X$3)))*(D1949+E1949)*'PV model'!$B$4)</f>
        <v>0</v>
      </c>
      <c r="U1949" s="3">
        <f t="shared" si="341"/>
        <v>0</v>
      </c>
      <c r="V1949" s="3">
        <f>('PV model'!$B$13*(U1949/1000)*(1-'PV model'!$B$14*((20+C1949)-25))*'PV model'!$B$10)/'PV model'!$B$12</f>
        <v>0</v>
      </c>
    </row>
    <row r="1950" spans="1:22" x14ac:dyDescent="0.2">
      <c r="A1950" s="10">
        <f t="shared" si="342"/>
        <v>82</v>
      </c>
      <c r="B1950" s="10">
        <f t="shared" si="343"/>
        <v>1</v>
      </c>
      <c r="C1950" s="23">
        <v>6.7</v>
      </c>
      <c r="D1950" s="24">
        <v>0</v>
      </c>
      <c r="E1950" s="24">
        <v>0</v>
      </c>
      <c r="F1950" s="48"/>
      <c r="G1950" s="48"/>
      <c r="H1950" s="1">
        <f t="shared" si="344"/>
        <v>0.39993887143245588</v>
      </c>
      <c r="I1950" s="1">
        <f t="shared" si="337"/>
        <v>-7.2144188159516158</v>
      </c>
      <c r="J1950" s="4">
        <f>B1950+('PV model'!$B$3/15)+(I1950/60)</f>
        <v>0.60309301973413976</v>
      </c>
      <c r="K1950" s="2">
        <f t="shared" si="338"/>
        <v>170.95360470398791</v>
      </c>
      <c r="L1950" s="2">
        <f>DEGREES(ASIN((((COS(RADIANS('PV model'!$B$2))*COS(RADIANS(H1950))*COS(RADIANS(K1950)))+(SIN(RADIANS('PV model'!$B$2))*SIN(RADIANS(H1950)))))))</f>
        <v>-33.613976847134005</v>
      </c>
      <c r="M1950" s="3">
        <f t="shared" si="334"/>
        <v>0</v>
      </c>
      <c r="N1950" s="2">
        <f t="shared" si="339"/>
        <v>10.882784696447679</v>
      </c>
      <c r="O1950" s="2">
        <f>IF('PV model'!$B$2&gt;0, 180-N1950,IF('PV model'!$B$2&lt;0,0-N1950,N1950))</f>
        <v>169.11721530355231</v>
      </c>
      <c r="P1950" s="2">
        <f>ABS(O1950-'PV model'!$B$5)</f>
        <v>35.882784696447686</v>
      </c>
      <c r="Q1950" s="3">
        <f t="shared" si="335"/>
        <v>123.61397684713401</v>
      </c>
      <c r="R1950" s="3">
        <f t="shared" si="340"/>
        <v>0</v>
      </c>
      <c r="S1950" s="3">
        <f t="shared" si="336"/>
        <v>0</v>
      </c>
      <c r="T1950" s="3">
        <f>(0.5*(1-COS(RADIANS(90-$X$3)))*(D1950+E1950)*'PV model'!$B$4)</f>
        <v>0</v>
      </c>
      <c r="U1950" s="3">
        <f t="shared" si="341"/>
        <v>0</v>
      </c>
      <c r="V1950" s="3">
        <f>('PV model'!$B$13*(U1950/1000)*(1-'PV model'!$B$14*((20+C1950)-25))*'PV model'!$B$10)/'PV model'!$B$12</f>
        <v>0</v>
      </c>
    </row>
    <row r="1951" spans="1:22" x14ac:dyDescent="0.2">
      <c r="A1951" s="10">
        <f t="shared" si="342"/>
        <v>82</v>
      </c>
      <c r="B1951" s="10">
        <f t="shared" si="343"/>
        <v>2</v>
      </c>
      <c r="C1951" s="23">
        <v>6.6</v>
      </c>
      <c r="D1951" s="24">
        <v>0</v>
      </c>
      <c r="E1951" s="24">
        <v>0</v>
      </c>
      <c r="F1951" s="48"/>
      <c r="G1951" s="48"/>
      <c r="H1951" s="1">
        <f t="shared" si="344"/>
        <v>0.39993887143245588</v>
      </c>
      <c r="I1951" s="1">
        <f t="shared" si="337"/>
        <v>-7.2144188159516158</v>
      </c>
      <c r="J1951" s="4">
        <f>B1951+('PV model'!$B$3/15)+(I1951/60)</f>
        <v>1.6030930197341398</v>
      </c>
      <c r="K1951" s="2">
        <f t="shared" si="338"/>
        <v>155.95360470398791</v>
      </c>
      <c r="L1951" s="2">
        <f>DEGREES(ASIN((((COS(RADIANS('PV model'!$B$2))*COS(RADIANS(H1951))*COS(RADIANS(K1951)))+(SIN(RADIANS('PV model'!$B$2))*SIN(RADIANS(H1951)))))))</f>
        <v>-30.762859908237715</v>
      </c>
      <c r="M1951" s="3">
        <f t="shared" si="334"/>
        <v>0</v>
      </c>
      <c r="N1951" s="2">
        <f t="shared" si="339"/>
        <v>28.306535357893598</v>
      </c>
      <c r="O1951" s="2">
        <f>IF('PV model'!$B$2&gt;0, 180-N1951,IF('PV model'!$B$2&lt;0,0-N1951,N1951))</f>
        <v>151.69346464210639</v>
      </c>
      <c r="P1951" s="2">
        <f>ABS(O1951-'PV model'!$B$5)</f>
        <v>53.306535357893608</v>
      </c>
      <c r="Q1951" s="3">
        <f t="shared" si="335"/>
        <v>120.76285990823771</v>
      </c>
      <c r="R1951" s="3">
        <f t="shared" si="340"/>
        <v>0</v>
      </c>
      <c r="S1951" s="3">
        <f t="shared" si="336"/>
        <v>0</v>
      </c>
      <c r="T1951" s="3">
        <f>(0.5*(1-COS(RADIANS(90-$X$3)))*(D1951+E1951)*'PV model'!$B$4)</f>
        <v>0</v>
      </c>
      <c r="U1951" s="3">
        <f t="shared" si="341"/>
        <v>0</v>
      </c>
      <c r="V1951" s="3">
        <f>('PV model'!$B$13*(U1951/1000)*(1-'PV model'!$B$14*((20+C1951)-25))*'PV model'!$B$10)/'PV model'!$B$12</f>
        <v>0</v>
      </c>
    </row>
    <row r="1952" spans="1:22" x14ac:dyDescent="0.2">
      <c r="A1952" s="10">
        <f t="shared" si="342"/>
        <v>82</v>
      </c>
      <c r="B1952" s="10">
        <f t="shared" si="343"/>
        <v>3</v>
      </c>
      <c r="C1952" s="23">
        <v>7.1</v>
      </c>
      <c r="D1952" s="24">
        <v>0</v>
      </c>
      <c r="E1952" s="24">
        <v>0</v>
      </c>
      <c r="F1952" s="48"/>
      <c r="G1952" s="48"/>
      <c r="H1952" s="1">
        <f t="shared" si="344"/>
        <v>0.39993887143245588</v>
      </c>
      <c r="I1952" s="1">
        <f t="shared" si="337"/>
        <v>-7.2144188159516158</v>
      </c>
      <c r="J1952" s="4">
        <f>B1952+('PV model'!$B$3/15)+(I1952/60)</f>
        <v>2.6030930197341395</v>
      </c>
      <c r="K1952" s="2">
        <f t="shared" si="338"/>
        <v>140.95360470398791</v>
      </c>
      <c r="L1952" s="2">
        <f>DEGREES(ASIN((((COS(RADIANS('PV model'!$B$2))*COS(RADIANS(H1952))*COS(RADIANS(K1952)))+(SIN(RADIANS('PV model'!$B$2))*SIN(RADIANS(H1952)))))))</f>
        <v>-25.729836806095495</v>
      </c>
      <c r="M1952" s="3">
        <f t="shared" si="334"/>
        <v>0</v>
      </c>
      <c r="N1952" s="2">
        <f t="shared" si="339"/>
        <v>44.368109772602196</v>
      </c>
      <c r="O1952" s="2">
        <f>IF('PV model'!$B$2&gt;0, 180-N1952,IF('PV model'!$B$2&lt;0,0-N1952,N1952))</f>
        <v>135.6318902273978</v>
      </c>
      <c r="P1952" s="2">
        <f>ABS(O1952-'PV model'!$B$5)</f>
        <v>69.368109772602196</v>
      </c>
      <c r="Q1952" s="3">
        <f t="shared" si="335"/>
        <v>115.72983680609549</v>
      </c>
      <c r="R1952" s="3">
        <f t="shared" si="340"/>
        <v>0</v>
      </c>
      <c r="S1952" s="3">
        <f t="shared" si="336"/>
        <v>0</v>
      </c>
      <c r="T1952" s="3">
        <f>(0.5*(1-COS(RADIANS(90-$X$3)))*(D1952+E1952)*'PV model'!$B$4)</f>
        <v>0</v>
      </c>
      <c r="U1952" s="3">
        <f t="shared" si="341"/>
        <v>0</v>
      </c>
      <c r="V1952" s="3">
        <f>('PV model'!$B$13*(U1952/1000)*(1-'PV model'!$B$14*((20+C1952)-25))*'PV model'!$B$10)/'PV model'!$B$12</f>
        <v>0</v>
      </c>
    </row>
    <row r="1953" spans="1:22" x14ac:dyDescent="0.2">
      <c r="A1953" s="10">
        <f t="shared" si="342"/>
        <v>82</v>
      </c>
      <c r="B1953" s="10">
        <f t="shared" si="343"/>
        <v>4</v>
      </c>
      <c r="C1953" s="23">
        <v>7.2</v>
      </c>
      <c r="D1953" s="24">
        <v>0</v>
      </c>
      <c r="E1953" s="24">
        <v>0</v>
      </c>
      <c r="F1953" s="48"/>
      <c r="G1953" s="48"/>
      <c r="H1953" s="1">
        <f t="shared" si="344"/>
        <v>0.39993887143245588</v>
      </c>
      <c r="I1953" s="1">
        <f t="shared" si="337"/>
        <v>-7.2144188159516158</v>
      </c>
      <c r="J1953" s="4">
        <f>B1953+('PV model'!$B$3/15)+(I1953/60)</f>
        <v>3.6030930197341395</v>
      </c>
      <c r="K1953" s="2">
        <f t="shared" si="338"/>
        <v>125.95360470398791</v>
      </c>
      <c r="L1953" s="2">
        <f>DEGREES(ASIN((((COS(RADIANS('PV model'!$B$2))*COS(RADIANS(H1953))*COS(RADIANS(K1953)))+(SIN(RADIANS('PV model'!$B$2))*SIN(RADIANS(H1953)))))))</f>
        <v>-19.074263530359087</v>
      </c>
      <c r="M1953" s="3">
        <f t="shared" si="334"/>
        <v>0</v>
      </c>
      <c r="N1953" s="2">
        <f t="shared" si="339"/>
        <v>58.925659494401394</v>
      </c>
      <c r="O1953" s="2">
        <f>IF('PV model'!$B$2&gt;0, 180-N1953,IF('PV model'!$B$2&lt;0,0-N1953,N1953))</f>
        <v>121.0743405055986</v>
      </c>
      <c r="P1953" s="2">
        <f>ABS(O1953-'PV model'!$B$5)</f>
        <v>83.925659494401401</v>
      </c>
      <c r="Q1953" s="3">
        <f t="shared" si="335"/>
        <v>109.07426353035909</v>
      </c>
      <c r="R1953" s="3">
        <f t="shared" si="340"/>
        <v>0</v>
      </c>
      <c r="S1953" s="3">
        <f t="shared" si="336"/>
        <v>0</v>
      </c>
      <c r="T1953" s="3">
        <f>(0.5*(1-COS(RADIANS(90-$X$3)))*(D1953+E1953)*'PV model'!$B$4)</f>
        <v>0</v>
      </c>
      <c r="U1953" s="3">
        <f t="shared" si="341"/>
        <v>0</v>
      </c>
      <c r="V1953" s="3">
        <f>('PV model'!$B$13*(U1953/1000)*(1-'PV model'!$B$14*((20+C1953)-25))*'PV model'!$B$10)/'PV model'!$B$12</f>
        <v>0</v>
      </c>
    </row>
    <row r="1954" spans="1:22" x14ac:dyDescent="0.2">
      <c r="A1954" s="10">
        <f t="shared" si="342"/>
        <v>82</v>
      </c>
      <c r="B1954" s="10">
        <f t="shared" si="343"/>
        <v>5</v>
      </c>
      <c r="C1954" s="23">
        <v>7.1</v>
      </c>
      <c r="D1954" s="24">
        <v>0</v>
      </c>
      <c r="E1954" s="24">
        <v>0</v>
      </c>
      <c r="F1954" s="48"/>
      <c r="G1954" s="48"/>
      <c r="H1954" s="1">
        <f t="shared" si="344"/>
        <v>0.39993887143245588</v>
      </c>
      <c r="I1954" s="1">
        <f t="shared" si="337"/>
        <v>-7.2144188159516158</v>
      </c>
      <c r="J1954" s="4">
        <f>B1954+('PV model'!$B$3/15)+(I1954/60)</f>
        <v>4.60309301973414</v>
      </c>
      <c r="K1954" s="2">
        <f t="shared" si="338"/>
        <v>110.95360470398791</v>
      </c>
      <c r="L1954" s="2">
        <f>DEGREES(ASIN((((COS(RADIANS('PV model'!$B$2))*COS(RADIANS(H1954))*COS(RADIANS(K1954)))+(SIN(RADIANS('PV model'!$B$2))*SIN(RADIANS(H1954)))))))</f>
        <v>-11.349665647234204</v>
      </c>
      <c r="M1954" s="3">
        <f t="shared" si="334"/>
        <v>0</v>
      </c>
      <c r="N1954" s="2">
        <f t="shared" si="339"/>
        <v>72.264649489605304</v>
      </c>
      <c r="O1954" s="2">
        <f>IF('PV model'!$B$2&gt;0, 180-N1954,IF('PV model'!$B$2&lt;0,0-N1954,N1954))</f>
        <v>107.7353505103947</v>
      </c>
      <c r="P1954" s="2">
        <f>ABS(O1954-'PV model'!$B$5)</f>
        <v>97.264649489605304</v>
      </c>
      <c r="Q1954" s="3">
        <f t="shared" si="335"/>
        <v>101.3496656472342</v>
      </c>
      <c r="R1954" s="3">
        <f t="shared" si="340"/>
        <v>0</v>
      </c>
      <c r="S1954" s="3">
        <f t="shared" si="336"/>
        <v>0</v>
      </c>
      <c r="T1954" s="3">
        <f>(0.5*(1-COS(RADIANS(90-$X$3)))*(D1954+E1954)*'PV model'!$B$4)</f>
        <v>0</v>
      </c>
      <c r="U1954" s="3">
        <f t="shared" si="341"/>
        <v>0</v>
      </c>
      <c r="V1954" s="3">
        <f>('PV model'!$B$13*(U1954/1000)*(1-'PV model'!$B$14*((20+C1954)-25))*'PV model'!$B$10)/'PV model'!$B$12</f>
        <v>0</v>
      </c>
    </row>
    <row r="1955" spans="1:22" x14ac:dyDescent="0.2">
      <c r="A1955" s="10">
        <f t="shared" si="342"/>
        <v>82</v>
      </c>
      <c r="B1955" s="10">
        <f t="shared" si="343"/>
        <v>6</v>
      </c>
      <c r="C1955" s="23">
        <v>6.9</v>
      </c>
      <c r="D1955" s="24">
        <v>0</v>
      </c>
      <c r="E1955" s="24">
        <v>0</v>
      </c>
      <c r="F1955" s="48"/>
      <c r="G1955" s="48"/>
      <c r="H1955" s="1">
        <f t="shared" si="344"/>
        <v>0.39993887143245588</v>
      </c>
      <c r="I1955" s="1">
        <f t="shared" si="337"/>
        <v>-7.2144188159516158</v>
      </c>
      <c r="J1955" s="4">
        <f>B1955+('PV model'!$B$3/15)+(I1955/60)</f>
        <v>5.60309301973414</v>
      </c>
      <c r="K1955" s="2">
        <f t="shared" si="338"/>
        <v>95.953604703987907</v>
      </c>
      <c r="L1955" s="2">
        <f>DEGREES(ASIN((((COS(RADIANS('PV model'!$B$2))*COS(RADIANS(H1955))*COS(RADIANS(K1955)))+(SIN(RADIANS('PV model'!$B$2))*SIN(RADIANS(H1955)))))))</f>
        <v>-3.0378374260038998</v>
      </c>
      <c r="M1955" s="3">
        <f t="shared" si="334"/>
        <v>0</v>
      </c>
      <c r="N1955" s="2">
        <f t="shared" si="339"/>
        <v>84.861801407370905</v>
      </c>
      <c r="O1955" s="2">
        <f>IF('PV model'!$B$2&gt;0, 180-N1955,IF('PV model'!$B$2&lt;0,0-N1955,N1955))</f>
        <v>95.138198592629095</v>
      </c>
      <c r="P1955" s="2">
        <f>ABS(O1955-'PV model'!$B$5)</f>
        <v>109.8618014073709</v>
      </c>
      <c r="Q1955" s="3">
        <f t="shared" si="335"/>
        <v>93.037837426003904</v>
      </c>
      <c r="R1955" s="3">
        <f t="shared" si="340"/>
        <v>0</v>
      </c>
      <c r="S1955" s="3">
        <f t="shared" si="336"/>
        <v>0</v>
      </c>
      <c r="T1955" s="3">
        <f>(0.5*(1-COS(RADIANS(90-$X$3)))*(D1955+E1955)*'PV model'!$B$4)</f>
        <v>0</v>
      </c>
      <c r="U1955" s="3">
        <f t="shared" si="341"/>
        <v>0</v>
      </c>
      <c r="V1955" s="3">
        <f>('PV model'!$B$13*(U1955/1000)*(1-'PV model'!$B$14*((20+C1955)-25))*'PV model'!$B$10)/'PV model'!$B$12</f>
        <v>0</v>
      </c>
    </row>
    <row r="1956" spans="1:22" x14ac:dyDescent="0.2">
      <c r="A1956" s="10">
        <f t="shared" si="342"/>
        <v>82</v>
      </c>
      <c r="B1956" s="10">
        <f t="shared" si="343"/>
        <v>7</v>
      </c>
      <c r="C1956" s="23">
        <v>6.5</v>
      </c>
      <c r="D1956" s="24">
        <v>0</v>
      </c>
      <c r="E1956" s="24">
        <v>7.9380000000000006</v>
      </c>
      <c r="F1956" s="48"/>
      <c r="G1956" s="48"/>
      <c r="H1956" s="1">
        <f t="shared" si="344"/>
        <v>0.39993887143245588</v>
      </c>
      <c r="I1956" s="1">
        <f t="shared" si="337"/>
        <v>-7.2144188159516158</v>
      </c>
      <c r="J1956" s="4">
        <f>B1956+('PV model'!$B$3/15)+(I1956/60)</f>
        <v>6.60309301973414</v>
      </c>
      <c r="K1956" s="2">
        <f t="shared" si="338"/>
        <v>80.953604703987907</v>
      </c>
      <c r="L1956" s="2">
        <f>DEGREES(ASIN((((COS(RADIANS('PV model'!$B$2))*COS(RADIANS(H1956))*COS(RADIANS(K1956)))+(SIN(RADIANS('PV model'!$B$2))*SIN(RADIANS(H1956)))))))</f>
        <v>5.4403162975626804</v>
      </c>
      <c r="M1956" s="3">
        <f t="shared" si="334"/>
        <v>5.4403162975626804</v>
      </c>
      <c r="N1956" s="2">
        <f t="shared" si="339"/>
        <v>82.750375371130929</v>
      </c>
      <c r="O1956" s="2">
        <f>IF('PV model'!$B$2&gt;0, 180-N1956,IF('PV model'!$B$2&lt;0,0-N1956,N1956))</f>
        <v>97.249624628869071</v>
      </c>
      <c r="P1956" s="2">
        <f>ABS(O1956-'PV model'!$B$5)</f>
        <v>107.75037537113093</v>
      </c>
      <c r="Q1956" s="3">
        <f t="shared" si="335"/>
        <v>84.559683702437326</v>
      </c>
      <c r="R1956" s="3">
        <f t="shared" si="340"/>
        <v>0</v>
      </c>
      <c r="S1956" s="3">
        <f t="shared" si="336"/>
        <v>7.9380000000000006</v>
      </c>
      <c r="T1956" s="3">
        <f>(0.5*(1-COS(RADIANS(90-$X$3)))*(D1956+E1956)*'PV model'!$B$4)</f>
        <v>0</v>
      </c>
      <c r="U1956" s="3">
        <f t="shared" si="341"/>
        <v>7.9380000000000006</v>
      </c>
      <c r="V1956" s="3">
        <f>('PV model'!$B$13*(U1956/1000)*(1-'PV model'!$B$14*((20+C1956)-25))*'PV model'!$B$10)/'PV model'!$B$12</f>
        <v>0.78872158512000001</v>
      </c>
    </row>
    <row r="1957" spans="1:22" x14ac:dyDescent="0.2">
      <c r="A1957" s="10">
        <f t="shared" si="342"/>
        <v>82</v>
      </c>
      <c r="B1957" s="10">
        <f t="shared" si="343"/>
        <v>8</v>
      </c>
      <c r="C1957" s="23">
        <v>6.5</v>
      </c>
      <c r="D1957" s="24">
        <v>6.7347000000000001</v>
      </c>
      <c r="E1957" s="24">
        <v>48.51</v>
      </c>
      <c r="F1957" s="48"/>
      <c r="G1957" s="48"/>
      <c r="H1957" s="1">
        <f t="shared" si="344"/>
        <v>0.39993887143245588</v>
      </c>
      <c r="I1957" s="1">
        <f t="shared" si="337"/>
        <v>-7.2144188159516158</v>
      </c>
      <c r="J1957" s="4">
        <f>B1957+('PV model'!$B$3/15)+(I1957/60)</f>
        <v>7.60309301973414</v>
      </c>
      <c r="K1957" s="2">
        <f t="shared" si="338"/>
        <v>65.953604703987907</v>
      </c>
      <c r="L1957" s="2">
        <f>DEGREES(ASIN((((COS(RADIANS('PV model'!$B$2))*COS(RADIANS(H1957))*COS(RADIANS(K1957)))+(SIN(RADIANS('PV model'!$B$2))*SIN(RADIANS(H1957)))))))</f>
        <v>13.682655491612898</v>
      </c>
      <c r="M1957" s="3">
        <f t="shared" si="334"/>
        <v>13.682655491612898</v>
      </c>
      <c r="N1957" s="2">
        <f t="shared" si="339"/>
        <v>70.029104372747327</v>
      </c>
      <c r="O1957" s="2">
        <f>IF('PV model'!$B$2&gt;0, 180-N1957,IF('PV model'!$B$2&lt;0,0-N1957,N1957))</f>
        <v>109.97089562725267</v>
      </c>
      <c r="P1957" s="2">
        <f>ABS(O1957-'PV model'!$B$5)</f>
        <v>95.029104372747327</v>
      </c>
      <c r="Q1957" s="3">
        <f t="shared" si="335"/>
        <v>76.317344508387109</v>
      </c>
      <c r="R1957" s="3">
        <f t="shared" si="340"/>
        <v>6.7347000000000001</v>
      </c>
      <c r="S1957" s="3">
        <f t="shared" si="336"/>
        <v>51.066456258848774</v>
      </c>
      <c r="T1957" s="3">
        <f>(0.5*(1-COS(RADIANS(90-$X$3)))*(D1957+E1957)*'PV model'!$B$4)</f>
        <v>0</v>
      </c>
      <c r="U1957" s="3">
        <f t="shared" si="341"/>
        <v>57.801156258848778</v>
      </c>
      <c r="V1957" s="3">
        <f>('PV model'!$B$13*(U1957/1000)*(1-'PV model'!$B$14*((20+C1957)-25))*'PV model'!$B$10)/'PV model'!$B$12</f>
        <v>5.7431367581567159</v>
      </c>
    </row>
    <row r="1958" spans="1:22" x14ac:dyDescent="0.2">
      <c r="A1958" s="10">
        <f t="shared" si="342"/>
        <v>82</v>
      </c>
      <c r="B1958" s="10">
        <f t="shared" si="343"/>
        <v>9</v>
      </c>
      <c r="C1958" s="23">
        <v>7</v>
      </c>
      <c r="D1958" s="24">
        <v>0</v>
      </c>
      <c r="E1958" s="24">
        <v>61.739999999999995</v>
      </c>
      <c r="F1958" s="48"/>
      <c r="G1958" s="48"/>
      <c r="H1958" s="1">
        <f t="shared" si="344"/>
        <v>0.39993887143245588</v>
      </c>
      <c r="I1958" s="1">
        <f t="shared" si="337"/>
        <v>-7.2144188159516158</v>
      </c>
      <c r="J1958" s="4">
        <f>B1958+('PV model'!$B$3/15)+(I1958/60)</f>
        <v>8.6030930197341391</v>
      </c>
      <c r="K1958" s="2">
        <f t="shared" si="338"/>
        <v>50.953604703987914</v>
      </c>
      <c r="L1958" s="2">
        <f>DEGREES(ASIN((((COS(RADIANS('PV model'!$B$2))*COS(RADIANS(H1958))*COS(RADIANS(K1958)))+(SIN(RADIANS('PV model'!$B$2))*SIN(RADIANS(H1958)))))))</f>
        <v>21.256955724684467</v>
      </c>
      <c r="M1958" s="3">
        <f t="shared" si="334"/>
        <v>21.256955724684467</v>
      </c>
      <c r="N1958" s="2">
        <f t="shared" si="339"/>
        <v>56.440537311507143</v>
      </c>
      <c r="O1958" s="2">
        <f>IF('PV model'!$B$2&gt;0, 180-N1958,IF('PV model'!$B$2&lt;0,0-N1958,N1958))</f>
        <v>123.55946268849286</v>
      </c>
      <c r="P1958" s="2">
        <f>ABS(O1958-'PV model'!$B$5)</f>
        <v>81.440537311507143</v>
      </c>
      <c r="Q1958" s="3">
        <f t="shared" si="335"/>
        <v>68.743044275315526</v>
      </c>
      <c r="R1958" s="3">
        <f t="shared" si="340"/>
        <v>0</v>
      </c>
      <c r="S1958" s="3">
        <f t="shared" si="336"/>
        <v>61.739999999999995</v>
      </c>
      <c r="T1958" s="3">
        <f>(0.5*(1-COS(RADIANS(90-$X$3)))*(D1958+E1958)*'PV model'!$B$4)</f>
        <v>0</v>
      </c>
      <c r="U1958" s="3">
        <f t="shared" si="341"/>
        <v>61.739999999999995</v>
      </c>
      <c r="V1958" s="3">
        <f>('PV model'!$B$13*(U1958/1000)*(1-'PV model'!$B$14*((20+C1958)-25))*'PV model'!$B$10)/'PV model'!$B$12</f>
        <v>6.1221581567999994</v>
      </c>
    </row>
    <row r="1959" spans="1:22" x14ac:dyDescent="0.2">
      <c r="A1959" s="10">
        <f t="shared" si="342"/>
        <v>82</v>
      </c>
      <c r="B1959" s="10">
        <f t="shared" si="343"/>
        <v>10</v>
      </c>
      <c r="C1959" s="23">
        <v>7.1</v>
      </c>
      <c r="D1959" s="24">
        <v>0</v>
      </c>
      <c r="E1959" s="24">
        <v>96.138000000000005</v>
      </c>
      <c r="F1959" s="48"/>
      <c r="G1959" s="48"/>
      <c r="H1959" s="1">
        <f t="shared" si="344"/>
        <v>0.39993887143245588</v>
      </c>
      <c r="I1959" s="1">
        <f t="shared" si="337"/>
        <v>-7.2144188159516158</v>
      </c>
      <c r="J1959" s="4">
        <f>B1959+('PV model'!$B$3/15)+(I1959/60)</f>
        <v>9.6030930197341391</v>
      </c>
      <c r="K1959" s="2">
        <f t="shared" si="338"/>
        <v>35.953604703987914</v>
      </c>
      <c r="L1959" s="2">
        <f>DEGREES(ASIN((((COS(RADIANS('PV model'!$B$2))*COS(RADIANS(H1959))*COS(RADIANS(K1959)))+(SIN(RADIANS('PV model'!$B$2))*SIN(RADIANS(H1959)))))))</f>
        <v>27.661247634098657</v>
      </c>
      <c r="M1959" s="3">
        <f t="shared" si="334"/>
        <v>27.661247634098657</v>
      </c>
      <c r="N1959" s="2">
        <f t="shared" si="339"/>
        <v>41.519686812423238</v>
      </c>
      <c r="O1959" s="2">
        <f>IF('PV model'!$B$2&gt;0, 180-N1959,IF('PV model'!$B$2&lt;0,0-N1959,N1959))</f>
        <v>138.48031318757677</v>
      </c>
      <c r="P1959" s="2">
        <f>ABS(O1959-'PV model'!$B$5)</f>
        <v>66.519686812423231</v>
      </c>
      <c r="Q1959" s="3">
        <f t="shared" si="335"/>
        <v>62.338752365901343</v>
      </c>
      <c r="R1959" s="3">
        <f t="shared" si="340"/>
        <v>0</v>
      </c>
      <c r="S1959" s="3">
        <f t="shared" si="336"/>
        <v>96.138000000000005</v>
      </c>
      <c r="T1959" s="3">
        <f>(0.5*(1-COS(RADIANS(90-$X$3)))*(D1959+E1959)*'PV model'!$B$4)</f>
        <v>0</v>
      </c>
      <c r="U1959" s="3">
        <f t="shared" si="341"/>
        <v>96.138000000000005</v>
      </c>
      <c r="V1959" s="3">
        <f>('PV model'!$B$13*(U1959/1000)*(1-'PV model'!$B$14*((20+C1959)-25))*'PV model'!$B$10)/'PV model'!$B$12</f>
        <v>9.5292308623679993</v>
      </c>
    </row>
    <row r="1960" spans="1:22" x14ac:dyDescent="0.2">
      <c r="A1960" s="10">
        <f t="shared" si="342"/>
        <v>82</v>
      </c>
      <c r="B1960" s="10">
        <f t="shared" si="343"/>
        <v>11</v>
      </c>
      <c r="C1960" s="23">
        <v>7.3</v>
      </c>
      <c r="D1960" s="24">
        <v>0</v>
      </c>
      <c r="E1960" s="24">
        <v>124.36200000000001</v>
      </c>
      <c r="F1960" s="48"/>
      <c r="G1960" s="48"/>
      <c r="H1960" s="1">
        <f t="shared" si="344"/>
        <v>0.39993887143245588</v>
      </c>
      <c r="I1960" s="1">
        <f t="shared" si="337"/>
        <v>-7.2144188159516158</v>
      </c>
      <c r="J1960" s="4">
        <f>B1960+('PV model'!$B$3/15)+(I1960/60)</f>
        <v>10.603093019734139</v>
      </c>
      <c r="K1960" s="2">
        <f t="shared" si="338"/>
        <v>20.953604703987914</v>
      </c>
      <c r="L1960" s="2">
        <f>DEGREES(ASIN((((COS(RADIANS('PV model'!$B$2))*COS(RADIANS(H1960))*COS(RADIANS(K1960)))+(SIN(RADIANS('PV model'!$B$2))*SIN(RADIANS(H1960)))))))</f>
        <v>32.322866116984237</v>
      </c>
      <c r="M1960" s="3">
        <f t="shared" si="334"/>
        <v>32.322866116984237</v>
      </c>
      <c r="N1960" s="2">
        <f t="shared" si="339"/>
        <v>25.035182619375092</v>
      </c>
      <c r="O1960" s="2">
        <f>IF('PV model'!$B$2&gt;0, 180-N1960,IF('PV model'!$B$2&lt;0,0-N1960,N1960))</f>
        <v>154.96481738062491</v>
      </c>
      <c r="P1960" s="2">
        <f>ABS(O1960-'PV model'!$B$5)</f>
        <v>50.035182619375092</v>
      </c>
      <c r="Q1960" s="3">
        <f t="shared" si="335"/>
        <v>57.677133883015756</v>
      </c>
      <c r="R1960" s="3">
        <f t="shared" si="340"/>
        <v>0</v>
      </c>
      <c r="S1960" s="3">
        <f t="shared" si="336"/>
        <v>124.36200000000001</v>
      </c>
      <c r="T1960" s="3">
        <f>(0.5*(1-COS(RADIANS(90-$X$3)))*(D1960+E1960)*'PV model'!$B$4)</f>
        <v>0</v>
      </c>
      <c r="U1960" s="3">
        <f t="shared" si="341"/>
        <v>124.36200000000001</v>
      </c>
      <c r="V1960" s="3">
        <f>('PV model'!$B$13*(U1960/1000)*(1-'PV model'!$B$14*((20+C1960)-25))*'PV model'!$B$10)/'PV model'!$B$12</f>
        <v>12.316858245216</v>
      </c>
    </row>
    <row r="1961" spans="1:22" x14ac:dyDescent="0.2">
      <c r="A1961" s="10">
        <f t="shared" si="342"/>
        <v>82</v>
      </c>
      <c r="B1961" s="10">
        <f t="shared" si="343"/>
        <v>12</v>
      </c>
      <c r="C1961" s="23">
        <v>8.1999999999999993</v>
      </c>
      <c r="D1961" s="24">
        <v>112.24499999999999</v>
      </c>
      <c r="E1961" s="24">
        <v>218.73600000000002</v>
      </c>
      <c r="F1961" s="48"/>
      <c r="G1961" s="48"/>
      <c r="H1961" s="1">
        <f t="shared" si="344"/>
        <v>0.39993887143245588</v>
      </c>
      <c r="I1961" s="1">
        <f t="shared" si="337"/>
        <v>-7.2144188159516158</v>
      </c>
      <c r="J1961" s="4">
        <f>B1961+('PV model'!$B$3/15)+(I1961/60)</f>
        <v>11.603093019734139</v>
      </c>
      <c r="K1961" s="2">
        <f t="shared" si="338"/>
        <v>5.9536047039879136</v>
      </c>
      <c r="L1961" s="2">
        <f>DEGREES(ASIN((((COS(RADIANS('PV model'!$B$2))*COS(RADIANS(H1961))*COS(RADIANS(K1961)))+(SIN(RADIANS('PV model'!$B$2))*SIN(RADIANS(H1961)))))))</f>
        <v>34.686792848202884</v>
      </c>
      <c r="M1961" s="3">
        <f t="shared" si="334"/>
        <v>34.686792848202884</v>
      </c>
      <c r="N1961" s="2">
        <f t="shared" si="339"/>
        <v>7.2465089889041616</v>
      </c>
      <c r="O1961" s="2">
        <f>IF('PV model'!$B$2&gt;0, 180-N1961,IF('PV model'!$B$2&lt;0,0-N1961,N1961))</f>
        <v>172.75349101109583</v>
      </c>
      <c r="P1961" s="2">
        <f>ABS(O1961-'PV model'!$B$5)</f>
        <v>32.246508988904168</v>
      </c>
      <c r="Q1961" s="3">
        <f t="shared" si="335"/>
        <v>55.313207151797116</v>
      </c>
      <c r="R1961" s="3">
        <f t="shared" si="340"/>
        <v>112.24499999999999</v>
      </c>
      <c r="S1961" s="3">
        <f t="shared" si="336"/>
        <v>264.90787687056587</v>
      </c>
      <c r="T1961" s="3">
        <f>(0.5*(1-COS(RADIANS(90-$X$3)))*(D1961+E1961)*'PV model'!$B$4)</f>
        <v>0</v>
      </c>
      <c r="U1961" s="3">
        <f t="shared" si="341"/>
        <v>377.15287687056588</v>
      </c>
      <c r="V1961" s="3">
        <f>('PV model'!$B$13*(U1961/1000)*(1-'PV model'!$B$14*((20+C1961)-25))*'PV model'!$B$10)/'PV model'!$B$12</f>
        <v>37.217638991860397</v>
      </c>
    </row>
    <row r="1962" spans="1:22" x14ac:dyDescent="0.2">
      <c r="A1962" s="10">
        <f t="shared" si="342"/>
        <v>82</v>
      </c>
      <c r="B1962" s="10">
        <f t="shared" si="343"/>
        <v>13</v>
      </c>
      <c r="C1962" s="23">
        <v>8</v>
      </c>
      <c r="D1962" s="24">
        <v>67.346999999999994</v>
      </c>
      <c r="E1962" s="24">
        <v>248.72400000000002</v>
      </c>
      <c r="F1962" s="48"/>
      <c r="G1962" s="48"/>
      <c r="H1962" s="1">
        <f t="shared" si="344"/>
        <v>0.39993887143245588</v>
      </c>
      <c r="I1962" s="1">
        <f t="shared" si="337"/>
        <v>-7.2144188159516158</v>
      </c>
      <c r="J1962" s="4">
        <f>B1962+('PV model'!$B$3/15)+(I1962/60)</f>
        <v>12.603093019734139</v>
      </c>
      <c r="K1962" s="2">
        <f t="shared" si="338"/>
        <v>-9.0463952960120864</v>
      </c>
      <c r="L1962" s="2">
        <f>DEGREES(ASIN((((COS(RADIANS('PV model'!$B$2))*COS(RADIANS(H1962))*COS(RADIANS(K1962)))+(SIN(RADIANS('PV model'!$B$2))*SIN(RADIANS(H1962)))))))</f>
        <v>34.409224501630241</v>
      </c>
      <c r="M1962" s="3">
        <f t="shared" si="334"/>
        <v>34.409224501630241</v>
      </c>
      <c r="N1962" s="2">
        <f t="shared" si="339"/>
        <v>-10.986462415015248</v>
      </c>
      <c r="O1962" s="2">
        <f>IF('PV model'!$B$2&gt;0, 180-N1962,IF('PV model'!$B$2&lt;0,0-N1962,N1962))</f>
        <v>190.98646241501524</v>
      </c>
      <c r="P1962" s="2">
        <f>ABS(O1962-'PV model'!$B$5)</f>
        <v>14.013537584984761</v>
      </c>
      <c r="Q1962" s="3">
        <f t="shared" si="335"/>
        <v>55.590775498369759</v>
      </c>
      <c r="R1962" s="3">
        <f t="shared" si="340"/>
        <v>67.347000000000008</v>
      </c>
      <c r="S1962" s="3">
        <f t="shared" si="336"/>
        <v>283.59074836964976</v>
      </c>
      <c r="T1962" s="3">
        <f>(0.5*(1-COS(RADIANS(90-$X$3)))*(D1962+E1962)*'PV model'!$B$4)</f>
        <v>0</v>
      </c>
      <c r="U1962" s="3">
        <f t="shared" si="341"/>
        <v>350.93774836964974</v>
      </c>
      <c r="V1962" s="3">
        <f>('PV model'!$B$13*(U1962/1000)*(1-'PV model'!$B$14*((20+C1962)-25))*'PV model'!$B$10)/'PV model'!$B$12</f>
        <v>34.658780479105822</v>
      </c>
    </row>
    <row r="1963" spans="1:22" x14ac:dyDescent="0.2">
      <c r="A1963" s="10">
        <f t="shared" si="342"/>
        <v>82</v>
      </c>
      <c r="B1963" s="10">
        <f t="shared" si="343"/>
        <v>14</v>
      </c>
      <c r="C1963" s="23">
        <v>8.1</v>
      </c>
      <c r="D1963" s="24">
        <v>0</v>
      </c>
      <c r="E1963" s="24">
        <v>141.12</v>
      </c>
      <c r="F1963" s="48"/>
      <c r="G1963" s="48"/>
      <c r="H1963" s="1">
        <f t="shared" si="344"/>
        <v>0.39993887143245588</v>
      </c>
      <c r="I1963" s="1">
        <f t="shared" si="337"/>
        <v>-7.2144188159516158</v>
      </c>
      <c r="J1963" s="4">
        <f>B1963+('PV model'!$B$3/15)+(I1963/60)</f>
        <v>13.603093019734139</v>
      </c>
      <c r="K1963" s="2">
        <f t="shared" si="338"/>
        <v>-24.046395296012086</v>
      </c>
      <c r="L1963" s="2">
        <f>DEGREES(ASIN((((COS(RADIANS('PV model'!$B$2))*COS(RADIANS(H1963))*COS(RADIANS(K1963)))+(SIN(RADIANS('PV model'!$B$2))*SIN(RADIANS(H1963)))))))</f>
        <v>31.533102307044889</v>
      </c>
      <c r="M1963" s="3">
        <f t="shared" si="334"/>
        <v>31.533102307044889</v>
      </c>
      <c r="N1963" s="2">
        <f t="shared" si="339"/>
        <v>-28.558586533325112</v>
      </c>
      <c r="O1963" s="2">
        <f>IF('PV model'!$B$2&gt;0, 180-N1963,IF('PV model'!$B$2&lt;0,0-N1963,N1963))</f>
        <v>208.55858653332513</v>
      </c>
      <c r="P1963" s="2">
        <f>ABS(O1963-'PV model'!$B$5)</f>
        <v>3.5585865333251263</v>
      </c>
      <c r="Q1963" s="3">
        <f t="shared" si="335"/>
        <v>58.466897692955101</v>
      </c>
      <c r="R1963" s="3">
        <f t="shared" si="340"/>
        <v>0</v>
      </c>
      <c r="S1963" s="3">
        <f t="shared" si="336"/>
        <v>141.12</v>
      </c>
      <c r="T1963" s="3">
        <f>(0.5*(1-COS(RADIANS(90-$X$3)))*(D1963+E1963)*'PV model'!$B$4)</f>
        <v>0</v>
      </c>
      <c r="U1963" s="3">
        <f t="shared" si="341"/>
        <v>141.12</v>
      </c>
      <c r="V1963" s="3">
        <f>('PV model'!$B$13*(U1963/1000)*(1-'PV model'!$B$14*((20+C1963)-25))*'PV model'!$B$10)/'PV model'!$B$12</f>
        <v>13.93143639552</v>
      </c>
    </row>
    <row r="1964" spans="1:22" x14ac:dyDescent="0.2">
      <c r="A1964" s="10">
        <f t="shared" si="342"/>
        <v>82</v>
      </c>
      <c r="B1964" s="10">
        <f t="shared" si="343"/>
        <v>15</v>
      </c>
      <c r="C1964" s="23">
        <v>8.5</v>
      </c>
      <c r="D1964" s="24">
        <v>207.65324999999999</v>
      </c>
      <c r="E1964" s="24">
        <v>193.15800000000002</v>
      </c>
      <c r="F1964" s="48"/>
      <c r="G1964" s="48"/>
      <c r="H1964" s="1">
        <f t="shared" si="344"/>
        <v>0.39993887143245588</v>
      </c>
      <c r="I1964" s="1">
        <f t="shared" si="337"/>
        <v>-7.2144188159516158</v>
      </c>
      <c r="J1964" s="4">
        <f>B1964+('PV model'!$B$3/15)+(I1964/60)</f>
        <v>14.603093019734139</v>
      </c>
      <c r="K1964" s="2">
        <f t="shared" si="338"/>
        <v>-39.046395296012086</v>
      </c>
      <c r="L1964" s="2">
        <f>DEGREES(ASIN((((COS(RADIANS('PV model'!$B$2))*COS(RADIANS(H1964))*COS(RADIANS(K1964)))+(SIN(RADIANS('PV model'!$B$2))*SIN(RADIANS(H1964)))))))</f>
        <v>26.46386951639343</v>
      </c>
      <c r="M1964" s="3">
        <f t="shared" si="334"/>
        <v>26.46386951639343</v>
      </c>
      <c r="N1964" s="2">
        <f t="shared" si="339"/>
        <v>-44.721997413905179</v>
      </c>
      <c r="O1964" s="2">
        <f>IF('PV model'!$B$2&gt;0, 180-N1964,IF('PV model'!$B$2&lt;0,0-N1964,N1964))</f>
        <v>224.72199741390517</v>
      </c>
      <c r="P1964" s="2">
        <f>ABS(O1964-'PV model'!$B$5)</f>
        <v>19.721997413905171</v>
      </c>
      <c r="Q1964" s="3">
        <f t="shared" si="335"/>
        <v>63.536130483606563</v>
      </c>
      <c r="R1964" s="3">
        <f t="shared" si="340"/>
        <v>207.65325000000004</v>
      </c>
      <c r="S1964" s="3">
        <f t="shared" si="336"/>
        <v>243.37002301787817</v>
      </c>
      <c r="T1964" s="3">
        <f>(0.5*(1-COS(RADIANS(90-$X$3)))*(D1964+E1964)*'PV model'!$B$4)</f>
        <v>0</v>
      </c>
      <c r="U1964" s="3">
        <f t="shared" si="341"/>
        <v>451.02327301787818</v>
      </c>
      <c r="V1964" s="3">
        <f>('PV model'!$B$13*(U1964/1000)*(1-'PV model'!$B$14*((20+C1964)-25))*'PV model'!$B$10)/'PV model'!$B$12</f>
        <v>44.453106361674962</v>
      </c>
    </row>
    <row r="1965" spans="1:22" x14ac:dyDescent="0.2">
      <c r="A1965" s="10">
        <f t="shared" si="342"/>
        <v>82</v>
      </c>
      <c r="B1965" s="10">
        <f t="shared" si="343"/>
        <v>16</v>
      </c>
      <c r="C1965" s="23">
        <v>9</v>
      </c>
      <c r="D1965" s="24">
        <v>463.57185000000004</v>
      </c>
      <c r="E1965" s="24">
        <v>128.77199999999999</v>
      </c>
      <c r="F1965" s="48"/>
      <c r="G1965" s="48"/>
      <c r="H1965" s="1">
        <f t="shared" si="344"/>
        <v>0.39993887143245588</v>
      </c>
      <c r="I1965" s="1">
        <f t="shared" si="337"/>
        <v>-7.2144188159516158</v>
      </c>
      <c r="J1965" s="4">
        <f>B1965+('PV model'!$B$3/15)+(I1965/60)</f>
        <v>15.603093019734139</v>
      </c>
      <c r="K1965" s="2">
        <f t="shared" si="338"/>
        <v>-54.046395296012086</v>
      </c>
      <c r="L1965" s="2">
        <f>DEGREES(ASIN((((COS(RADIANS('PV model'!$B$2))*COS(RADIANS(H1965))*COS(RADIANS(K1965)))+(SIN(RADIANS('PV model'!$B$2))*SIN(RADIANS(H1965)))))))</f>
        <v>19.773245089831065</v>
      </c>
      <c r="M1965" s="3">
        <f t="shared" si="334"/>
        <v>19.773245089831065</v>
      </c>
      <c r="N1965" s="2">
        <f t="shared" si="339"/>
        <v>-59.338014080381555</v>
      </c>
      <c r="O1965" s="2">
        <f>IF('PV model'!$B$2&gt;0, 180-N1965,IF('PV model'!$B$2&lt;0,0-N1965,N1965))</f>
        <v>239.33801408038156</v>
      </c>
      <c r="P1965" s="2">
        <f>ABS(O1965-'PV model'!$B$5)</f>
        <v>34.338014080381555</v>
      </c>
      <c r="Q1965" s="3">
        <f t="shared" si="335"/>
        <v>70.226754910168935</v>
      </c>
      <c r="R1965" s="3">
        <f t="shared" si="340"/>
        <v>463.57185000000004</v>
      </c>
      <c r="S1965" s="3">
        <f t="shared" si="336"/>
        <v>164.13163533161426</v>
      </c>
      <c r="T1965" s="3">
        <f>(0.5*(1-COS(RADIANS(90-$X$3)))*(D1965+E1965)*'PV model'!$B$4)</f>
        <v>0</v>
      </c>
      <c r="U1965" s="3">
        <f t="shared" si="341"/>
        <v>627.70348533161427</v>
      </c>
      <c r="V1965" s="3">
        <f>('PV model'!$B$13*(U1965/1000)*(1-'PV model'!$B$14*((20+C1965)-25))*'PV model'!$B$10)/'PV model'!$B$12</f>
        <v>61.741316547448186</v>
      </c>
    </row>
    <row r="1966" spans="1:22" x14ac:dyDescent="0.2">
      <c r="A1966" s="10">
        <f t="shared" si="342"/>
        <v>82</v>
      </c>
      <c r="B1966" s="10">
        <f t="shared" si="343"/>
        <v>17</v>
      </c>
      <c r="C1966" s="23">
        <v>8.8000000000000007</v>
      </c>
      <c r="D1966" s="24">
        <v>386.12279999999998</v>
      </c>
      <c r="E1966" s="24">
        <v>87.317999999999998</v>
      </c>
      <c r="F1966" s="48"/>
      <c r="G1966" s="48"/>
      <c r="H1966" s="1">
        <f t="shared" si="344"/>
        <v>0.39993887143245588</v>
      </c>
      <c r="I1966" s="1">
        <f t="shared" si="337"/>
        <v>-7.2144188159516158</v>
      </c>
      <c r="J1966" s="4">
        <f>B1966+('PV model'!$B$3/15)+(I1966/60)</f>
        <v>16.603093019734139</v>
      </c>
      <c r="K1966" s="2">
        <f t="shared" si="338"/>
        <v>-69.046395296012093</v>
      </c>
      <c r="L1966" s="2">
        <f>DEGREES(ASIN((((COS(RADIANS('PV model'!$B$2))*COS(RADIANS(H1966))*COS(RADIANS(K1966)))+(SIN(RADIANS('PV model'!$B$2))*SIN(RADIANS(H1966)))))))</f>
        <v>12.022817729216774</v>
      </c>
      <c r="M1966" s="3">
        <f t="shared" si="334"/>
        <v>12.022817729216774</v>
      </c>
      <c r="N1966" s="2">
        <f t="shared" si="339"/>
        <v>-72.705851832203521</v>
      </c>
      <c r="O1966" s="2">
        <f>IF('PV model'!$B$2&gt;0, 180-N1966,IF('PV model'!$B$2&lt;0,0-N1966,N1966))</f>
        <v>252.70585183220351</v>
      </c>
      <c r="P1966" s="2">
        <f>ABS(O1966-'PV model'!$B$5)</f>
        <v>47.705851832203507</v>
      </c>
      <c r="Q1966" s="3">
        <f t="shared" si="335"/>
        <v>77.977182270783231</v>
      </c>
      <c r="R1966" s="3">
        <f t="shared" si="340"/>
        <v>386.12279999999964</v>
      </c>
      <c r="S1966" s="3">
        <f t="shared" si="336"/>
        <v>106.23767222391557</v>
      </c>
      <c r="T1966" s="3">
        <f>(0.5*(1-COS(RADIANS(90-$X$3)))*(D1966+E1966)*'PV model'!$B$4)</f>
        <v>0</v>
      </c>
      <c r="U1966" s="3">
        <f t="shared" si="341"/>
        <v>492.36047222391522</v>
      </c>
      <c r="V1966" s="3">
        <f>('PV model'!$B$13*(U1966/1000)*(1-'PV model'!$B$14*((20+C1966)-25))*'PV model'!$B$10)/'PV model'!$B$12</f>
        <v>48.468264240889319</v>
      </c>
    </row>
    <row r="1967" spans="1:22" x14ac:dyDescent="0.2">
      <c r="A1967" s="10">
        <f t="shared" si="342"/>
        <v>82</v>
      </c>
      <c r="B1967" s="10">
        <f t="shared" si="343"/>
        <v>18</v>
      </c>
      <c r="C1967" s="23">
        <v>8.1999999999999993</v>
      </c>
      <c r="D1967" s="24">
        <v>233.46959999999999</v>
      </c>
      <c r="E1967" s="24">
        <v>52.038000000000004</v>
      </c>
      <c r="F1967" s="48"/>
      <c r="G1967" s="48"/>
      <c r="H1967" s="1">
        <f t="shared" si="344"/>
        <v>0.39993887143245588</v>
      </c>
      <c r="I1967" s="1">
        <f t="shared" si="337"/>
        <v>-7.2144188159516158</v>
      </c>
      <c r="J1967" s="4">
        <f>B1967+('PV model'!$B$3/15)+(I1967/60)</f>
        <v>17.603093019734139</v>
      </c>
      <c r="K1967" s="2">
        <f t="shared" si="338"/>
        <v>-84.046395296012093</v>
      </c>
      <c r="L1967" s="2">
        <f>DEGREES(ASIN((((COS(RADIANS('PV model'!$B$2))*COS(RADIANS(H1967))*COS(RADIANS(K1967)))+(SIN(RADIANS('PV model'!$B$2))*SIN(RADIANS(H1967)))))))</f>
        <v>3.6981764622758639</v>
      </c>
      <c r="M1967" s="3">
        <f t="shared" si="334"/>
        <v>3.6981764622758639</v>
      </c>
      <c r="N1967" s="2">
        <f t="shared" si="339"/>
        <v>-85.313979183386778</v>
      </c>
      <c r="O1967" s="2">
        <f>IF('PV model'!$B$2&gt;0, 180-N1967,IF('PV model'!$B$2&lt;0,0-N1967,N1967))</f>
        <v>265.31397918338678</v>
      </c>
      <c r="P1967" s="2">
        <f>ABS(O1967-'PV model'!$B$5)</f>
        <v>60.313979183386778</v>
      </c>
      <c r="Q1967" s="3">
        <f t="shared" si="335"/>
        <v>86.301823537724133</v>
      </c>
      <c r="R1967" s="3">
        <f t="shared" si="340"/>
        <v>233.46960000000018</v>
      </c>
      <c r="S1967" s="3">
        <f t="shared" si="336"/>
        <v>61.175052616024814</v>
      </c>
      <c r="T1967" s="3">
        <f>(0.5*(1-COS(RADIANS(90-$X$3)))*(D1967+E1967)*'PV model'!$B$4)</f>
        <v>0</v>
      </c>
      <c r="U1967" s="3">
        <f t="shared" si="341"/>
        <v>294.64465261602498</v>
      </c>
      <c r="V1967" s="3">
        <f>('PV model'!$B$13*(U1967/1000)*(1-'PV model'!$B$14*((20+C1967)-25))*'PV model'!$B$10)/'PV model'!$B$12</f>
        <v>29.075685178211479</v>
      </c>
    </row>
    <row r="1968" spans="1:22" x14ac:dyDescent="0.2">
      <c r="A1968" s="10">
        <f t="shared" si="342"/>
        <v>82</v>
      </c>
      <c r="B1968" s="10">
        <f t="shared" si="343"/>
        <v>19</v>
      </c>
      <c r="C1968" s="23">
        <v>8</v>
      </c>
      <c r="D1968" s="24">
        <v>0</v>
      </c>
      <c r="E1968" s="24">
        <v>2.6460000000000004</v>
      </c>
      <c r="F1968" s="48"/>
      <c r="G1968" s="48"/>
      <c r="H1968" s="1">
        <f t="shared" si="344"/>
        <v>0.39993887143245588</v>
      </c>
      <c r="I1968" s="1">
        <f t="shared" si="337"/>
        <v>-7.2144188159516158</v>
      </c>
      <c r="J1968" s="4">
        <f>B1968+('PV model'!$B$3/15)+(I1968/60)</f>
        <v>18.603093019734139</v>
      </c>
      <c r="K1968" s="2">
        <f t="shared" si="338"/>
        <v>-99.046395296012093</v>
      </c>
      <c r="L1968" s="2">
        <f>DEGREES(ASIN((((COS(RADIANS('PV model'!$B$2))*COS(RADIANS(H1968))*COS(RADIANS(K1968)))+(SIN(RADIANS('PV model'!$B$2))*SIN(RADIANS(H1968)))))))</f>
        <v>-4.7784879920897314</v>
      </c>
      <c r="M1968" s="3">
        <f t="shared" si="334"/>
        <v>0</v>
      </c>
      <c r="N1968" s="2">
        <f t="shared" si="339"/>
        <v>-82.299372874571674</v>
      </c>
      <c r="O1968" s="2">
        <f>IF('PV model'!$B$2&gt;0, 180-N1968,IF('PV model'!$B$2&lt;0,0-N1968,N1968))</f>
        <v>262.29937287457165</v>
      </c>
      <c r="P1968" s="2">
        <f>ABS(O1968-'PV model'!$B$5)</f>
        <v>57.299372874571645</v>
      </c>
      <c r="Q1968" s="3">
        <f t="shared" si="335"/>
        <v>94.778487992089723</v>
      </c>
      <c r="R1968" s="3">
        <f t="shared" si="340"/>
        <v>0</v>
      </c>
      <c r="S1968" s="3">
        <f t="shared" si="336"/>
        <v>2.6460000000000004</v>
      </c>
      <c r="T1968" s="3">
        <f>(0.5*(1-COS(RADIANS(90-$X$3)))*(D1968+E1968)*'PV model'!$B$4)</f>
        <v>0</v>
      </c>
      <c r="U1968" s="3">
        <f t="shared" si="341"/>
        <v>2.6460000000000004</v>
      </c>
      <c r="V1968" s="3">
        <f>('PV model'!$B$13*(U1968/1000)*(1-'PV model'!$B$14*((20+C1968)-25))*'PV model'!$B$10)/'PV model'!$B$12</f>
        <v>0.26132023008000005</v>
      </c>
    </row>
    <row r="1969" spans="1:22" x14ac:dyDescent="0.2">
      <c r="A1969" s="10">
        <f t="shared" si="342"/>
        <v>82</v>
      </c>
      <c r="B1969" s="10">
        <f t="shared" si="343"/>
        <v>20</v>
      </c>
      <c r="C1969" s="23">
        <v>7.9</v>
      </c>
      <c r="D1969" s="24">
        <v>0</v>
      </c>
      <c r="E1969" s="24">
        <v>0</v>
      </c>
      <c r="F1969" s="48"/>
      <c r="G1969" s="48"/>
      <c r="H1969" s="1">
        <f t="shared" si="344"/>
        <v>0.39993887143245588</v>
      </c>
      <c r="I1969" s="1">
        <f t="shared" si="337"/>
        <v>-7.2144188159516158</v>
      </c>
      <c r="J1969" s="4">
        <f>B1969+('PV model'!$B$3/15)+(I1969/60)</f>
        <v>19.603093019734139</v>
      </c>
      <c r="K1969" s="2">
        <f t="shared" si="338"/>
        <v>-114.04639529601209</v>
      </c>
      <c r="L1969" s="2">
        <f>DEGREES(ASIN((((COS(RADIANS('PV model'!$B$2))*COS(RADIANS(H1969))*COS(RADIANS(K1969)))+(SIN(RADIANS('PV model'!$B$2))*SIN(RADIANS(H1969)))))))</f>
        <v>-13.00516614075956</v>
      </c>
      <c r="M1969" s="3">
        <f t="shared" si="334"/>
        <v>0</v>
      </c>
      <c r="N1969" s="2">
        <f t="shared" si="339"/>
        <v>-69.592082191145479</v>
      </c>
      <c r="O1969" s="2">
        <f>IF('PV model'!$B$2&gt;0, 180-N1969,IF('PV model'!$B$2&lt;0,0-N1969,N1969))</f>
        <v>249.59208219114549</v>
      </c>
      <c r="P1969" s="2">
        <f>ABS(O1969-'PV model'!$B$5)</f>
        <v>44.592082191145494</v>
      </c>
      <c r="Q1969" s="3">
        <f t="shared" si="335"/>
        <v>103.00516614075956</v>
      </c>
      <c r="R1969" s="3">
        <f t="shared" si="340"/>
        <v>0</v>
      </c>
      <c r="S1969" s="3">
        <f t="shared" si="336"/>
        <v>0</v>
      </c>
      <c r="T1969" s="3">
        <f>(0.5*(1-COS(RADIANS(90-$X$3)))*(D1969+E1969)*'PV model'!$B$4)</f>
        <v>0</v>
      </c>
      <c r="U1969" s="3">
        <f t="shared" si="341"/>
        <v>0</v>
      </c>
      <c r="V1969" s="3">
        <f>('PV model'!$B$13*(U1969/1000)*(1-'PV model'!$B$14*((20+C1969)-25))*'PV model'!$B$10)/'PV model'!$B$12</f>
        <v>0</v>
      </c>
    </row>
    <row r="1970" spans="1:22" x14ac:dyDescent="0.2">
      <c r="A1970" s="10">
        <f t="shared" si="342"/>
        <v>82</v>
      </c>
      <c r="B1970" s="10">
        <f t="shared" si="343"/>
        <v>21</v>
      </c>
      <c r="C1970" s="23">
        <v>7.8</v>
      </c>
      <c r="D1970" s="24">
        <v>0</v>
      </c>
      <c r="E1970" s="24">
        <v>0</v>
      </c>
      <c r="F1970" s="48"/>
      <c r="G1970" s="48"/>
      <c r="H1970" s="1">
        <f t="shared" si="344"/>
        <v>0.39993887143245588</v>
      </c>
      <c r="I1970" s="1">
        <f t="shared" si="337"/>
        <v>-7.2144188159516158</v>
      </c>
      <c r="J1970" s="4">
        <f>B1970+('PV model'!$B$3/15)+(I1970/60)</f>
        <v>20.603093019734139</v>
      </c>
      <c r="K1970" s="2">
        <f t="shared" si="338"/>
        <v>-129.04639529601209</v>
      </c>
      <c r="L1970" s="2">
        <f>DEGREES(ASIN((((COS(RADIANS('PV model'!$B$2))*COS(RADIANS(H1970))*COS(RADIANS(K1970)))+(SIN(RADIANS('PV model'!$B$2))*SIN(RADIANS(H1970)))))))</f>
        <v>-20.551310240422442</v>
      </c>
      <c r="M1970" s="3">
        <f t="shared" si="334"/>
        <v>0</v>
      </c>
      <c r="N1970" s="2">
        <f t="shared" si="339"/>
        <v>-56.037340014843714</v>
      </c>
      <c r="O1970" s="2">
        <f>IF('PV model'!$B$2&gt;0, 180-N1970,IF('PV model'!$B$2&lt;0,0-N1970,N1970))</f>
        <v>236.03734001484372</v>
      </c>
      <c r="P1970" s="2">
        <f>ABS(O1970-'PV model'!$B$5)</f>
        <v>31.037340014843721</v>
      </c>
      <c r="Q1970" s="3">
        <f t="shared" si="335"/>
        <v>110.55131024042244</v>
      </c>
      <c r="R1970" s="3">
        <f t="shared" si="340"/>
        <v>0</v>
      </c>
      <c r="S1970" s="3">
        <f t="shared" si="336"/>
        <v>0</v>
      </c>
      <c r="T1970" s="3">
        <f>(0.5*(1-COS(RADIANS(90-$X$3)))*(D1970+E1970)*'PV model'!$B$4)</f>
        <v>0</v>
      </c>
      <c r="U1970" s="3">
        <f t="shared" si="341"/>
        <v>0</v>
      </c>
      <c r="V1970" s="3">
        <f>('PV model'!$B$13*(U1970/1000)*(1-'PV model'!$B$14*((20+C1970)-25))*'PV model'!$B$10)/'PV model'!$B$12</f>
        <v>0</v>
      </c>
    </row>
    <row r="1971" spans="1:22" x14ac:dyDescent="0.2">
      <c r="A1971" s="10">
        <f t="shared" si="342"/>
        <v>82</v>
      </c>
      <c r="B1971" s="10">
        <f t="shared" si="343"/>
        <v>22</v>
      </c>
      <c r="C1971" s="23">
        <v>8</v>
      </c>
      <c r="D1971" s="24">
        <v>0</v>
      </c>
      <c r="E1971" s="24">
        <v>0</v>
      </c>
      <c r="F1971" s="48"/>
      <c r="G1971" s="48"/>
      <c r="H1971" s="1">
        <f t="shared" si="344"/>
        <v>0.39993887143245588</v>
      </c>
      <c r="I1971" s="1">
        <f t="shared" si="337"/>
        <v>-7.2144188159516158</v>
      </c>
      <c r="J1971" s="4">
        <f>B1971+('PV model'!$B$3/15)+(I1971/60)</f>
        <v>21.603093019734139</v>
      </c>
      <c r="K1971" s="2">
        <f t="shared" si="338"/>
        <v>-144.04639529601209</v>
      </c>
      <c r="L1971" s="2">
        <f>DEGREES(ASIN((((COS(RADIANS('PV model'!$B$2))*COS(RADIANS(H1971))*COS(RADIANS(K1971)))+(SIN(RADIANS('PV model'!$B$2))*SIN(RADIANS(H1971)))))))</f>
        <v>-26.919485904483487</v>
      </c>
      <c r="M1971" s="3">
        <f t="shared" si="334"/>
        <v>0</v>
      </c>
      <c r="N1971" s="2">
        <f t="shared" si="339"/>
        <v>-41.182870983653949</v>
      </c>
      <c r="O1971" s="2">
        <f>IF('PV model'!$B$2&gt;0, 180-N1971,IF('PV model'!$B$2&lt;0,0-N1971,N1971))</f>
        <v>221.18287098365394</v>
      </c>
      <c r="P1971" s="2">
        <f>ABS(O1971-'PV model'!$B$5)</f>
        <v>16.182870983653942</v>
      </c>
      <c r="Q1971" s="3">
        <f t="shared" si="335"/>
        <v>116.91948590448347</v>
      </c>
      <c r="R1971" s="3">
        <f t="shared" si="340"/>
        <v>0</v>
      </c>
      <c r="S1971" s="3">
        <f t="shared" si="336"/>
        <v>0</v>
      </c>
      <c r="T1971" s="3">
        <f>(0.5*(1-COS(RADIANS(90-$X$3)))*(D1971+E1971)*'PV model'!$B$4)</f>
        <v>0</v>
      </c>
      <c r="U1971" s="3">
        <f t="shared" si="341"/>
        <v>0</v>
      </c>
      <c r="V1971" s="3">
        <f>('PV model'!$B$13*(U1971/1000)*(1-'PV model'!$B$14*((20+C1971)-25))*'PV model'!$B$10)/'PV model'!$B$12</f>
        <v>0</v>
      </c>
    </row>
    <row r="1972" spans="1:22" x14ac:dyDescent="0.2">
      <c r="A1972" s="10">
        <f t="shared" si="342"/>
        <v>82</v>
      </c>
      <c r="B1972" s="10">
        <f t="shared" si="343"/>
        <v>23</v>
      </c>
      <c r="C1972" s="23">
        <v>7.7</v>
      </c>
      <c r="D1972" s="24">
        <v>0</v>
      </c>
      <c r="E1972" s="24">
        <v>0</v>
      </c>
      <c r="F1972" s="48"/>
      <c r="G1972" s="48"/>
      <c r="H1972" s="1">
        <f t="shared" si="344"/>
        <v>0.39993887143245588</v>
      </c>
      <c r="I1972" s="1">
        <f t="shared" si="337"/>
        <v>-7.2144188159516158</v>
      </c>
      <c r="J1972" s="4">
        <f>B1972+('PV model'!$B$3/15)+(I1972/60)</f>
        <v>22.603093019734139</v>
      </c>
      <c r="K1972" s="2">
        <f t="shared" si="338"/>
        <v>-159.04639529601209</v>
      </c>
      <c r="L1972" s="2">
        <f>DEGREES(ASIN((((COS(RADIANS('PV model'!$B$2))*COS(RADIANS(H1972))*COS(RADIANS(K1972)))+(SIN(RADIANS('PV model'!$B$2))*SIN(RADIANS(H1972)))))))</f>
        <v>-31.546106325599382</v>
      </c>
      <c r="M1972" s="3">
        <f t="shared" si="334"/>
        <v>0</v>
      </c>
      <c r="N1972" s="2">
        <f t="shared" si="339"/>
        <v>-24.810216304353272</v>
      </c>
      <c r="O1972" s="2">
        <f>IF('PV model'!$B$2&gt;0, 180-N1972,IF('PV model'!$B$2&lt;0,0-N1972,N1972))</f>
        <v>204.81021630435328</v>
      </c>
      <c r="P1972" s="2">
        <f>ABS(O1972-'PV model'!$B$5)</f>
        <v>0.18978369564672448</v>
      </c>
      <c r="Q1972" s="3">
        <f t="shared" si="335"/>
        <v>121.54610632559938</v>
      </c>
      <c r="R1972" s="3">
        <f t="shared" si="340"/>
        <v>0</v>
      </c>
      <c r="S1972" s="3">
        <f t="shared" si="336"/>
        <v>0</v>
      </c>
      <c r="T1972" s="3">
        <f>(0.5*(1-COS(RADIANS(90-$X$3)))*(D1972+E1972)*'PV model'!$B$4)</f>
        <v>0</v>
      </c>
      <c r="U1972" s="3">
        <f t="shared" si="341"/>
        <v>0</v>
      </c>
      <c r="V1972" s="3">
        <f>('PV model'!$B$13*(U1972/1000)*(1-'PV model'!$B$14*((20+C1972)-25))*'PV model'!$B$10)/'PV model'!$B$12</f>
        <v>0</v>
      </c>
    </row>
    <row r="1973" spans="1:22" x14ac:dyDescent="0.2">
      <c r="A1973" s="10">
        <f t="shared" si="342"/>
        <v>82</v>
      </c>
      <c r="B1973" s="10">
        <f t="shared" si="343"/>
        <v>24</v>
      </c>
      <c r="C1973" s="23">
        <v>7.3</v>
      </c>
      <c r="D1973" s="24">
        <v>0</v>
      </c>
      <c r="E1973" s="24">
        <v>0</v>
      </c>
      <c r="F1973" s="48"/>
      <c r="G1973" s="48"/>
      <c r="H1973" s="1">
        <f t="shared" si="344"/>
        <v>0.39993887143245588</v>
      </c>
      <c r="I1973" s="1">
        <f t="shared" si="337"/>
        <v>-7.2144188159516158</v>
      </c>
      <c r="J1973" s="4">
        <f>B1973+('PV model'!$B$3/15)+(I1973/60)</f>
        <v>23.603093019734139</v>
      </c>
      <c r="K1973" s="2">
        <f t="shared" si="338"/>
        <v>-174.04639529601209</v>
      </c>
      <c r="L1973" s="2">
        <f>DEGREES(ASIN((((COS(RADIANS('PV model'!$B$2))*COS(RADIANS(H1973))*COS(RADIANS(K1973)))+(SIN(RADIANS('PV model'!$B$2))*SIN(RADIANS(H1973)))))))</f>
        <v>-33.888939889572519</v>
      </c>
      <c r="M1973" s="3">
        <f t="shared" si="334"/>
        <v>0</v>
      </c>
      <c r="N1973" s="2">
        <f t="shared" si="339"/>
        <v>-7.1776667276375452</v>
      </c>
      <c r="O1973" s="2">
        <f>IF('PV model'!$B$2&gt;0, 180-N1973,IF('PV model'!$B$2&lt;0,0-N1973,N1973))</f>
        <v>187.17766672763756</v>
      </c>
      <c r="P1973" s="2">
        <f>ABS(O1973-'PV model'!$B$5)</f>
        <v>17.822333272362442</v>
      </c>
      <c r="Q1973" s="3">
        <f t="shared" si="335"/>
        <v>123.88893988957253</v>
      </c>
      <c r="R1973" s="3">
        <f t="shared" si="340"/>
        <v>0</v>
      </c>
      <c r="S1973" s="3">
        <f t="shared" si="336"/>
        <v>0</v>
      </c>
      <c r="T1973" s="3">
        <f>(0.5*(1-COS(RADIANS(90-$X$3)))*(D1973+E1973)*'PV model'!$B$4)</f>
        <v>0</v>
      </c>
      <c r="U1973" s="3">
        <f t="shared" si="341"/>
        <v>0</v>
      </c>
      <c r="V1973" s="3">
        <f>('PV model'!$B$13*(U1973/1000)*(1-'PV model'!$B$14*((20+C1973)-25))*'PV model'!$B$10)/'PV model'!$B$12</f>
        <v>0</v>
      </c>
    </row>
    <row r="1974" spans="1:22" x14ac:dyDescent="0.2">
      <c r="A1974" s="10">
        <f t="shared" si="342"/>
        <v>83</v>
      </c>
      <c r="B1974" s="10">
        <f t="shared" si="343"/>
        <v>1</v>
      </c>
      <c r="C1974" s="23">
        <v>6.8</v>
      </c>
      <c r="D1974" s="24">
        <v>0</v>
      </c>
      <c r="E1974" s="24">
        <v>0</v>
      </c>
      <c r="F1974" s="48"/>
      <c r="G1974" s="48"/>
      <c r="H1974" s="1">
        <f t="shared" si="344"/>
        <v>0.80373178529321831</v>
      </c>
      <c r="I1974" s="1">
        <f t="shared" si="337"/>
        <v>-6.8966739483831798</v>
      </c>
      <c r="J1974" s="4">
        <f>B1974+('PV model'!$B$3/15)+(I1974/60)</f>
        <v>0.60838876752694704</v>
      </c>
      <c r="K1974" s="2">
        <f t="shared" si="338"/>
        <v>170.8741684870958</v>
      </c>
      <c r="L1974" s="2">
        <f>DEGREES(ASIN((((COS(RADIANS('PV model'!$B$2))*COS(RADIANS(H1974))*COS(RADIANS(K1974)))+(SIN(RADIANS('PV model'!$B$2))*SIN(RADIANS(H1974)))))))</f>
        <v>-33.203997457697042</v>
      </c>
      <c r="M1974" s="3">
        <f t="shared" si="334"/>
        <v>0</v>
      </c>
      <c r="N1974" s="2">
        <f t="shared" si="339"/>
        <v>10.925560299190979</v>
      </c>
      <c r="O1974" s="2">
        <f>IF('PV model'!$B$2&gt;0, 180-N1974,IF('PV model'!$B$2&lt;0,0-N1974,N1974))</f>
        <v>169.07443970080902</v>
      </c>
      <c r="P1974" s="2">
        <f>ABS(O1974-'PV model'!$B$5)</f>
        <v>35.925560299190977</v>
      </c>
      <c r="Q1974" s="3">
        <f t="shared" si="335"/>
        <v>123.20399745769703</v>
      </c>
      <c r="R1974" s="3">
        <f t="shared" si="340"/>
        <v>0</v>
      </c>
      <c r="S1974" s="3">
        <f t="shared" si="336"/>
        <v>0</v>
      </c>
      <c r="T1974" s="3">
        <f>(0.5*(1-COS(RADIANS(90-$X$3)))*(D1974+E1974)*'PV model'!$B$4)</f>
        <v>0</v>
      </c>
      <c r="U1974" s="3">
        <f t="shared" si="341"/>
        <v>0</v>
      </c>
      <c r="V1974" s="3">
        <f>('PV model'!$B$13*(U1974/1000)*(1-'PV model'!$B$14*((20+C1974)-25))*'PV model'!$B$10)/'PV model'!$B$12</f>
        <v>0</v>
      </c>
    </row>
    <row r="1975" spans="1:22" x14ac:dyDescent="0.2">
      <c r="A1975" s="10">
        <f t="shared" si="342"/>
        <v>83</v>
      </c>
      <c r="B1975" s="10">
        <f t="shared" si="343"/>
        <v>2</v>
      </c>
      <c r="C1975" s="23">
        <v>6.8</v>
      </c>
      <c r="D1975" s="24">
        <v>0</v>
      </c>
      <c r="E1975" s="24">
        <v>0</v>
      </c>
      <c r="F1975" s="48"/>
      <c r="G1975" s="48"/>
      <c r="H1975" s="1">
        <f t="shared" si="344"/>
        <v>0.80373178529321831</v>
      </c>
      <c r="I1975" s="1">
        <f t="shared" si="337"/>
        <v>-6.8966739483831798</v>
      </c>
      <c r="J1975" s="4">
        <f>B1975+('PV model'!$B$3/15)+(I1975/60)</f>
        <v>1.608388767526947</v>
      </c>
      <c r="K1975" s="2">
        <f t="shared" si="338"/>
        <v>155.8741684870958</v>
      </c>
      <c r="L1975" s="2">
        <f>DEGREES(ASIN((((COS(RADIANS('PV model'!$B$2))*COS(RADIANS(H1975))*COS(RADIANS(K1975)))+(SIN(RADIANS('PV model'!$B$2))*SIN(RADIANS(H1975)))))))</f>
        <v>-30.352564924466364</v>
      </c>
      <c r="M1975" s="3">
        <f t="shared" si="334"/>
        <v>0</v>
      </c>
      <c r="N1975" s="2">
        <f t="shared" si="339"/>
        <v>28.269517188432559</v>
      </c>
      <c r="O1975" s="2">
        <f>IF('PV model'!$B$2&gt;0, 180-N1975,IF('PV model'!$B$2&lt;0,0-N1975,N1975))</f>
        <v>151.73048281156744</v>
      </c>
      <c r="P1975" s="2">
        <f>ABS(O1975-'PV model'!$B$5)</f>
        <v>53.269517188432559</v>
      </c>
      <c r="Q1975" s="3">
        <f t="shared" si="335"/>
        <v>120.35256492446636</v>
      </c>
      <c r="R1975" s="3">
        <f t="shared" si="340"/>
        <v>0</v>
      </c>
      <c r="S1975" s="3">
        <f t="shared" si="336"/>
        <v>0</v>
      </c>
      <c r="T1975" s="3">
        <f>(0.5*(1-COS(RADIANS(90-$X$3)))*(D1975+E1975)*'PV model'!$B$4)</f>
        <v>0</v>
      </c>
      <c r="U1975" s="3">
        <f t="shared" si="341"/>
        <v>0</v>
      </c>
      <c r="V1975" s="3">
        <f>('PV model'!$B$13*(U1975/1000)*(1-'PV model'!$B$14*((20+C1975)-25))*'PV model'!$B$10)/'PV model'!$B$12</f>
        <v>0</v>
      </c>
    </row>
    <row r="1976" spans="1:22" x14ac:dyDescent="0.2">
      <c r="A1976" s="10">
        <f t="shared" si="342"/>
        <v>83</v>
      </c>
      <c r="B1976" s="10">
        <f t="shared" si="343"/>
        <v>3</v>
      </c>
      <c r="C1976" s="23">
        <v>7.9</v>
      </c>
      <c r="D1976" s="24">
        <v>0</v>
      </c>
      <c r="E1976" s="24">
        <v>0</v>
      </c>
      <c r="F1976" s="48"/>
      <c r="G1976" s="48"/>
      <c r="H1976" s="1">
        <f t="shared" si="344"/>
        <v>0.80373178529321831</v>
      </c>
      <c r="I1976" s="1">
        <f t="shared" si="337"/>
        <v>-6.8966739483831798</v>
      </c>
      <c r="J1976" s="4">
        <f>B1976+('PV model'!$B$3/15)+(I1976/60)</f>
        <v>2.608388767526947</v>
      </c>
      <c r="K1976" s="2">
        <f t="shared" si="338"/>
        <v>140.8741684870958</v>
      </c>
      <c r="L1976" s="2">
        <f>DEGREES(ASIN((((COS(RADIANS('PV model'!$B$2))*COS(RADIANS(H1976))*COS(RADIANS(K1976)))+(SIN(RADIANS('PV model'!$B$2))*SIN(RADIANS(H1976)))))))</f>
        <v>-25.32757519853277</v>
      </c>
      <c r="M1976" s="3">
        <f t="shared" si="334"/>
        <v>0</v>
      </c>
      <c r="N1976" s="2">
        <f t="shared" si="339"/>
        <v>44.271857828837</v>
      </c>
      <c r="O1976" s="2">
        <f>IF('PV model'!$B$2&gt;0, 180-N1976,IF('PV model'!$B$2&lt;0,0-N1976,N1976))</f>
        <v>135.728142171163</v>
      </c>
      <c r="P1976" s="2">
        <f>ABS(O1976-'PV model'!$B$5)</f>
        <v>69.271857828837</v>
      </c>
      <c r="Q1976" s="3">
        <f t="shared" si="335"/>
        <v>115.32757519853277</v>
      </c>
      <c r="R1976" s="3">
        <f t="shared" si="340"/>
        <v>0</v>
      </c>
      <c r="S1976" s="3">
        <f t="shared" si="336"/>
        <v>0</v>
      </c>
      <c r="T1976" s="3">
        <f>(0.5*(1-COS(RADIANS(90-$X$3)))*(D1976+E1976)*'PV model'!$B$4)</f>
        <v>0</v>
      </c>
      <c r="U1976" s="3">
        <f t="shared" si="341"/>
        <v>0</v>
      </c>
      <c r="V1976" s="3">
        <f>('PV model'!$B$13*(U1976/1000)*(1-'PV model'!$B$14*((20+C1976)-25))*'PV model'!$B$10)/'PV model'!$B$12</f>
        <v>0</v>
      </c>
    </row>
    <row r="1977" spans="1:22" x14ac:dyDescent="0.2">
      <c r="A1977" s="10">
        <f t="shared" si="342"/>
        <v>83</v>
      </c>
      <c r="B1977" s="10">
        <f t="shared" si="343"/>
        <v>4</v>
      </c>
      <c r="C1977" s="23">
        <v>6.7</v>
      </c>
      <c r="D1977" s="24">
        <v>0</v>
      </c>
      <c r="E1977" s="24">
        <v>0</v>
      </c>
      <c r="F1977" s="48"/>
      <c r="G1977" s="48"/>
      <c r="H1977" s="1">
        <f t="shared" si="344"/>
        <v>0.80373178529321831</v>
      </c>
      <c r="I1977" s="1">
        <f t="shared" si="337"/>
        <v>-6.8966739483831798</v>
      </c>
      <c r="J1977" s="4">
        <f>B1977+('PV model'!$B$3/15)+(I1977/60)</f>
        <v>3.608388767526947</v>
      </c>
      <c r="K1977" s="2">
        <f t="shared" si="338"/>
        <v>125.8741684870958</v>
      </c>
      <c r="L1977" s="2">
        <f>DEGREES(ASIN((((COS(RADIANS('PV model'!$B$2))*COS(RADIANS(H1977))*COS(RADIANS(K1977)))+(SIN(RADIANS('PV model'!$B$2))*SIN(RADIANS(H1977)))))))</f>
        <v>-18.682589481273691</v>
      </c>
      <c r="M1977" s="3">
        <f t="shared" si="334"/>
        <v>0</v>
      </c>
      <c r="N1977" s="2">
        <f t="shared" si="339"/>
        <v>58.792187837427747</v>
      </c>
      <c r="O1977" s="2">
        <f>IF('PV model'!$B$2&gt;0, 180-N1977,IF('PV model'!$B$2&lt;0,0-N1977,N1977))</f>
        <v>121.20781216257225</v>
      </c>
      <c r="P1977" s="2">
        <f>ABS(O1977-'PV model'!$B$5)</f>
        <v>83.792187837427747</v>
      </c>
      <c r="Q1977" s="3">
        <f t="shared" si="335"/>
        <v>108.68258948127369</v>
      </c>
      <c r="R1977" s="3">
        <f t="shared" si="340"/>
        <v>0</v>
      </c>
      <c r="S1977" s="3">
        <f t="shared" si="336"/>
        <v>0</v>
      </c>
      <c r="T1977" s="3">
        <f>(0.5*(1-COS(RADIANS(90-$X$3)))*(D1977+E1977)*'PV model'!$B$4)</f>
        <v>0</v>
      </c>
      <c r="U1977" s="3">
        <f t="shared" si="341"/>
        <v>0</v>
      </c>
      <c r="V1977" s="3">
        <f>('PV model'!$B$13*(U1977/1000)*(1-'PV model'!$B$14*((20+C1977)-25))*'PV model'!$B$10)/'PV model'!$B$12</f>
        <v>0</v>
      </c>
    </row>
    <row r="1978" spans="1:22" x14ac:dyDescent="0.2">
      <c r="A1978" s="10">
        <f t="shared" si="342"/>
        <v>83</v>
      </c>
      <c r="B1978" s="10">
        <f t="shared" si="343"/>
        <v>5</v>
      </c>
      <c r="C1978" s="23">
        <v>7.1</v>
      </c>
      <c r="D1978" s="24">
        <v>0</v>
      </c>
      <c r="E1978" s="24">
        <v>0</v>
      </c>
      <c r="F1978" s="48"/>
      <c r="G1978" s="48"/>
      <c r="H1978" s="1">
        <f t="shared" si="344"/>
        <v>0.80373178529321831</v>
      </c>
      <c r="I1978" s="1">
        <f t="shared" si="337"/>
        <v>-6.8966739483831798</v>
      </c>
      <c r="J1978" s="4">
        <f>B1978+('PV model'!$B$3/15)+(I1978/60)</f>
        <v>4.6083887675269475</v>
      </c>
      <c r="K1978" s="2">
        <f t="shared" si="338"/>
        <v>110.87416848709579</v>
      </c>
      <c r="L1978" s="2">
        <f>DEGREES(ASIN((((COS(RADIANS('PV model'!$B$2))*COS(RADIANS(H1978))*COS(RADIANS(K1978)))+(SIN(RADIANS('PV model'!$B$2))*SIN(RADIANS(H1978)))))))</f>
        <v>-10.96678602724487</v>
      </c>
      <c r="M1978" s="3">
        <f t="shared" si="334"/>
        <v>0</v>
      </c>
      <c r="N1978" s="2">
        <f t="shared" si="339"/>
        <v>72.110873777407576</v>
      </c>
      <c r="O1978" s="2">
        <f>IF('PV model'!$B$2&gt;0, 180-N1978,IF('PV model'!$B$2&lt;0,0-N1978,N1978))</f>
        <v>107.88912622259242</v>
      </c>
      <c r="P1978" s="2">
        <f>ABS(O1978-'PV model'!$B$5)</f>
        <v>97.110873777407576</v>
      </c>
      <c r="Q1978" s="3">
        <f t="shared" si="335"/>
        <v>100.96678602724488</v>
      </c>
      <c r="R1978" s="3">
        <f t="shared" si="340"/>
        <v>0</v>
      </c>
      <c r="S1978" s="3">
        <f t="shared" si="336"/>
        <v>0</v>
      </c>
      <c r="T1978" s="3">
        <f>(0.5*(1-COS(RADIANS(90-$X$3)))*(D1978+E1978)*'PV model'!$B$4)</f>
        <v>0</v>
      </c>
      <c r="U1978" s="3">
        <f t="shared" si="341"/>
        <v>0</v>
      </c>
      <c r="V1978" s="3">
        <f>('PV model'!$B$13*(U1978/1000)*(1-'PV model'!$B$14*((20+C1978)-25))*'PV model'!$B$10)/'PV model'!$B$12</f>
        <v>0</v>
      </c>
    </row>
    <row r="1979" spans="1:22" x14ac:dyDescent="0.2">
      <c r="A1979" s="10">
        <f t="shared" si="342"/>
        <v>83</v>
      </c>
      <c r="B1979" s="10">
        <f t="shared" si="343"/>
        <v>6</v>
      </c>
      <c r="C1979" s="23">
        <v>7.2</v>
      </c>
      <c r="D1979" s="24">
        <v>0</v>
      </c>
      <c r="E1979" s="24">
        <v>0</v>
      </c>
      <c r="F1979" s="48"/>
      <c r="G1979" s="48"/>
      <c r="H1979" s="1">
        <f t="shared" si="344"/>
        <v>0.80373178529321831</v>
      </c>
      <c r="I1979" s="1">
        <f t="shared" si="337"/>
        <v>-6.8966739483831798</v>
      </c>
      <c r="J1979" s="4">
        <f>B1979+('PV model'!$B$3/15)+(I1979/60)</f>
        <v>5.6083887675269475</v>
      </c>
      <c r="K1979" s="2">
        <f t="shared" si="338"/>
        <v>95.874168487095787</v>
      </c>
      <c r="L1979" s="2">
        <f>DEGREES(ASIN((((COS(RADIANS('PV model'!$B$2))*COS(RADIANS(H1979))*COS(RADIANS(K1979)))+(SIN(RADIANS('PV model'!$B$2))*SIN(RADIANS(H1979)))))))</f>
        <v>-2.6596135955102453</v>
      </c>
      <c r="M1979" s="3">
        <f t="shared" si="334"/>
        <v>0</v>
      </c>
      <c r="N1979" s="2">
        <f t="shared" si="339"/>
        <v>84.69941276218529</v>
      </c>
      <c r="O1979" s="2">
        <f>IF('PV model'!$B$2&gt;0, 180-N1979,IF('PV model'!$B$2&lt;0,0-N1979,N1979))</f>
        <v>95.30058723781471</v>
      </c>
      <c r="P1979" s="2">
        <f>ABS(O1979-'PV model'!$B$5)</f>
        <v>109.69941276218529</v>
      </c>
      <c r="Q1979" s="3">
        <f t="shared" si="335"/>
        <v>92.659613595510251</v>
      </c>
      <c r="R1979" s="3">
        <f t="shared" si="340"/>
        <v>0</v>
      </c>
      <c r="S1979" s="3">
        <f t="shared" si="336"/>
        <v>0</v>
      </c>
      <c r="T1979" s="3">
        <f>(0.5*(1-COS(RADIANS(90-$X$3)))*(D1979+E1979)*'PV model'!$B$4)</f>
        <v>0</v>
      </c>
      <c r="U1979" s="3">
        <f t="shared" si="341"/>
        <v>0</v>
      </c>
      <c r="V1979" s="3">
        <f>('PV model'!$B$13*(U1979/1000)*(1-'PV model'!$B$14*((20+C1979)-25))*'PV model'!$B$10)/'PV model'!$B$12</f>
        <v>0</v>
      </c>
    </row>
    <row r="1980" spans="1:22" x14ac:dyDescent="0.2">
      <c r="A1980" s="10">
        <f t="shared" si="342"/>
        <v>83</v>
      </c>
      <c r="B1980" s="10">
        <f t="shared" si="343"/>
        <v>7</v>
      </c>
      <c r="C1980" s="23">
        <v>5.5</v>
      </c>
      <c r="D1980" s="24">
        <v>0</v>
      </c>
      <c r="E1980" s="24">
        <v>7.056</v>
      </c>
      <c r="F1980" s="48"/>
      <c r="G1980" s="48"/>
      <c r="H1980" s="1">
        <f t="shared" si="344"/>
        <v>0.80373178529321831</v>
      </c>
      <c r="I1980" s="1">
        <f t="shared" si="337"/>
        <v>-6.8966739483831798</v>
      </c>
      <c r="J1980" s="4">
        <f>B1980+('PV model'!$B$3/15)+(I1980/60)</f>
        <v>6.6083887675269475</v>
      </c>
      <c r="K1980" s="2">
        <f t="shared" si="338"/>
        <v>80.874168487095787</v>
      </c>
      <c r="L1980" s="2">
        <f>DEGREES(ASIN((((COS(RADIANS('PV model'!$B$2))*COS(RADIANS(H1980))*COS(RADIANS(K1980)))+(SIN(RADIANS('PV model'!$B$2))*SIN(RADIANS(H1980)))))))</f>
        <v>5.8189469588944016</v>
      </c>
      <c r="M1980" s="3">
        <f t="shared" si="334"/>
        <v>5.8189469588944016</v>
      </c>
      <c r="N1980" s="2">
        <f t="shared" si="339"/>
        <v>82.912392750267188</v>
      </c>
      <c r="O1980" s="2">
        <f>IF('PV model'!$B$2&gt;0, 180-N1980,IF('PV model'!$B$2&lt;0,0-N1980,N1980))</f>
        <v>97.087607249732812</v>
      </c>
      <c r="P1980" s="2">
        <f>ABS(O1980-'PV model'!$B$5)</f>
        <v>107.91239275026719</v>
      </c>
      <c r="Q1980" s="3">
        <f t="shared" si="335"/>
        <v>84.181053041105599</v>
      </c>
      <c r="R1980" s="3">
        <f t="shared" si="340"/>
        <v>0</v>
      </c>
      <c r="S1980" s="3">
        <f t="shared" si="336"/>
        <v>7.056</v>
      </c>
      <c r="T1980" s="3">
        <f>(0.5*(1-COS(RADIANS(90-$X$3)))*(D1980+E1980)*'PV model'!$B$4)</f>
        <v>0</v>
      </c>
      <c r="U1980" s="3">
        <f t="shared" si="341"/>
        <v>7.056</v>
      </c>
      <c r="V1980" s="3">
        <f>('PV model'!$B$13*(U1980/1000)*(1-'PV model'!$B$14*((20+C1980)-25))*'PV model'!$B$10)/'PV model'!$B$12</f>
        <v>0.70390712447999992</v>
      </c>
    </row>
    <row r="1981" spans="1:22" x14ac:dyDescent="0.2">
      <c r="A1981" s="10">
        <f t="shared" si="342"/>
        <v>83</v>
      </c>
      <c r="B1981" s="10">
        <f t="shared" si="343"/>
        <v>8</v>
      </c>
      <c r="C1981" s="23">
        <v>5.0999999999999996</v>
      </c>
      <c r="D1981" s="24">
        <v>0</v>
      </c>
      <c r="E1981" s="24">
        <v>27.342000000000002</v>
      </c>
      <c r="F1981" s="48"/>
      <c r="G1981" s="48"/>
      <c r="H1981" s="1">
        <f t="shared" si="344"/>
        <v>0.80373178529321831</v>
      </c>
      <c r="I1981" s="1">
        <f t="shared" si="337"/>
        <v>-6.8966739483831798</v>
      </c>
      <c r="J1981" s="4">
        <f>B1981+('PV model'!$B$3/15)+(I1981/60)</f>
        <v>7.6083887675269475</v>
      </c>
      <c r="K1981" s="2">
        <f t="shared" si="338"/>
        <v>65.874168487095787</v>
      </c>
      <c r="L1981" s="2">
        <f>DEGREES(ASIN((((COS(RADIANS('PV model'!$B$2))*COS(RADIANS(H1981))*COS(RADIANS(K1981)))+(SIN(RADIANS('PV model'!$B$2))*SIN(RADIANS(H1981)))))))</f>
        <v>14.066712072752592</v>
      </c>
      <c r="M1981" s="3">
        <f t="shared" si="334"/>
        <v>14.066712072752592</v>
      </c>
      <c r="N1981" s="2">
        <f t="shared" si="339"/>
        <v>70.181394864841948</v>
      </c>
      <c r="O1981" s="2">
        <f>IF('PV model'!$B$2&gt;0, 180-N1981,IF('PV model'!$B$2&lt;0,0-N1981,N1981))</f>
        <v>109.81860513515805</v>
      </c>
      <c r="P1981" s="2">
        <f>ABS(O1981-'PV model'!$B$5)</f>
        <v>95.181394864841948</v>
      </c>
      <c r="Q1981" s="3">
        <f t="shared" si="335"/>
        <v>75.933287927247406</v>
      </c>
      <c r="R1981" s="3">
        <f t="shared" si="340"/>
        <v>0</v>
      </c>
      <c r="S1981" s="3">
        <f t="shared" si="336"/>
        <v>27.342000000000002</v>
      </c>
      <c r="T1981" s="3">
        <f>(0.5*(1-COS(RADIANS(90-$X$3)))*(D1981+E1981)*'PV model'!$B$4)</f>
        <v>0</v>
      </c>
      <c r="U1981" s="3">
        <f t="shared" si="341"/>
        <v>27.342000000000002</v>
      </c>
      <c r="V1981" s="3">
        <f>('PV model'!$B$13*(U1981/1000)*(1-'PV model'!$B$14*((20+C1981)-25))*'PV model'!$B$10)/'PV model'!$B$12</f>
        <v>2.7320130774720002</v>
      </c>
    </row>
    <row r="1982" spans="1:22" x14ac:dyDescent="0.2">
      <c r="A1982" s="10">
        <f t="shared" si="342"/>
        <v>83</v>
      </c>
      <c r="B1982" s="10">
        <f t="shared" si="343"/>
        <v>9</v>
      </c>
      <c r="C1982" s="23">
        <v>6.2</v>
      </c>
      <c r="D1982" s="24">
        <v>0</v>
      </c>
      <c r="E1982" s="24">
        <v>63.504000000000005</v>
      </c>
      <c r="F1982" s="48"/>
      <c r="G1982" s="48"/>
      <c r="H1982" s="1">
        <f t="shared" si="344"/>
        <v>0.80373178529321831</v>
      </c>
      <c r="I1982" s="1">
        <f t="shared" si="337"/>
        <v>-6.8966739483831798</v>
      </c>
      <c r="J1982" s="4">
        <f>B1982+('PV model'!$B$3/15)+(I1982/60)</f>
        <v>8.6083887675269466</v>
      </c>
      <c r="K1982" s="2">
        <f t="shared" si="338"/>
        <v>50.874168487095801</v>
      </c>
      <c r="L1982" s="2">
        <f>DEGREES(ASIN((((COS(RADIANS('PV model'!$B$2))*COS(RADIANS(H1982))*COS(RADIANS(K1982)))+(SIN(RADIANS('PV model'!$B$2))*SIN(RADIANS(H1982)))))))</f>
        <v>21.650379491877722</v>
      </c>
      <c r="M1982" s="3">
        <f t="shared" si="334"/>
        <v>21.650379491877722</v>
      </c>
      <c r="N1982" s="2">
        <f t="shared" si="339"/>
        <v>56.570255860897461</v>
      </c>
      <c r="O1982" s="2">
        <f>IF('PV model'!$B$2&gt;0, 180-N1982,IF('PV model'!$B$2&lt;0,0-N1982,N1982))</f>
        <v>123.42974413910254</v>
      </c>
      <c r="P1982" s="2">
        <f>ABS(O1982-'PV model'!$B$5)</f>
        <v>81.570255860897461</v>
      </c>
      <c r="Q1982" s="3">
        <f t="shared" si="335"/>
        <v>68.349620508122285</v>
      </c>
      <c r="R1982" s="3">
        <f t="shared" si="340"/>
        <v>0</v>
      </c>
      <c r="S1982" s="3">
        <f t="shared" si="336"/>
        <v>63.504000000000005</v>
      </c>
      <c r="T1982" s="3">
        <f>(0.5*(1-COS(RADIANS(90-$X$3)))*(D1982+E1982)*'PV model'!$B$4)</f>
        <v>0</v>
      </c>
      <c r="U1982" s="3">
        <f t="shared" si="341"/>
        <v>63.504000000000005</v>
      </c>
      <c r="V1982" s="3">
        <f>('PV model'!$B$13*(U1982/1000)*(1-'PV model'!$B$14*((20+C1982)-25))*'PV model'!$B$10)/'PV model'!$B$12</f>
        <v>6.3173901127679999</v>
      </c>
    </row>
    <row r="1983" spans="1:22" x14ac:dyDescent="0.2">
      <c r="A1983" s="10">
        <f t="shared" si="342"/>
        <v>83</v>
      </c>
      <c r="B1983" s="10">
        <f t="shared" si="343"/>
        <v>10</v>
      </c>
      <c r="C1983" s="23">
        <v>6.3</v>
      </c>
      <c r="D1983" s="24">
        <v>0</v>
      </c>
      <c r="E1983" s="24">
        <v>98.784000000000006</v>
      </c>
      <c r="F1983" s="48"/>
      <c r="G1983" s="48"/>
      <c r="H1983" s="1">
        <f t="shared" si="344"/>
        <v>0.80373178529321831</v>
      </c>
      <c r="I1983" s="1">
        <f t="shared" si="337"/>
        <v>-6.8966739483831798</v>
      </c>
      <c r="J1983" s="4">
        <f>B1983+('PV model'!$B$3/15)+(I1983/60)</f>
        <v>9.6083887675269466</v>
      </c>
      <c r="K1983" s="2">
        <f t="shared" si="338"/>
        <v>35.874168487095801</v>
      </c>
      <c r="L1983" s="2">
        <f>DEGREES(ASIN((((COS(RADIANS('PV model'!$B$2))*COS(RADIANS(H1983))*COS(RADIANS(K1983)))+(SIN(RADIANS('PV model'!$B$2))*SIN(RADIANS(H1983)))))))</f>
        <v>28.065292760217272</v>
      </c>
      <c r="M1983" s="3">
        <f t="shared" si="334"/>
        <v>28.065292760217272</v>
      </c>
      <c r="N1983" s="2">
        <f t="shared" si="339"/>
        <v>41.608072711823958</v>
      </c>
      <c r="O1983" s="2">
        <f>IF('PV model'!$B$2&gt;0, 180-N1983,IF('PV model'!$B$2&lt;0,0-N1983,N1983))</f>
        <v>138.39192728817605</v>
      </c>
      <c r="P1983" s="2">
        <f>ABS(O1983-'PV model'!$B$5)</f>
        <v>66.608072711823951</v>
      </c>
      <c r="Q1983" s="3">
        <f t="shared" si="335"/>
        <v>61.934707239782732</v>
      </c>
      <c r="R1983" s="3">
        <f t="shared" si="340"/>
        <v>0</v>
      </c>
      <c r="S1983" s="3">
        <f t="shared" si="336"/>
        <v>98.784000000000006</v>
      </c>
      <c r="T1983" s="3">
        <f>(0.5*(1-COS(RADIANS(90-$X$3)))*(D1983+E1983)*'PV model'!$B$4)</f>
        <v>0</v>
      </c>
      <c r="U1983" s="3">
        <f t="shared" si="341"/>
        <v>98.784000000000006</v>
      </c>
      <c r="V1983" s="3">
        <f>('PV model'!$B$13*(U1983/1000)*(1-'PV model'!$B$14*((20+C1983)-25))*'PV model'!$B$10)/'PV model'!$B$12</f>
        <v>9.8231015070720016</v>
      </c>
    </row>
    <row r="1984" spans="1:22" x14ac:dyDescent="0.2">
      <c r="A1984" s="10">
        <f t="shared" si="342"/>
        <v>83</v>
      </c>
      <c r="B1984" s="10">
        <f t="shared" si="343"/>
        <v>11</v>
      </c>
      <c r="C1984" s="23">
        <v>6</v>
      </c>
      <c r="D1984" s="24">
        <v>0</v>
      </c>
      <c r="E1984" s="24">
        <v>126.126</v>
      </c>
      <c r="F1984" s="48"/>
      <c r="G1984" s="48"/>
      <c r="H1984" s="1">
        <f t="shared" si="344"/>
        <v>0.80373178529321831</v>
      </c>
      <c r="I1984" s="1">
        <f t="shared" si="337"/>
        <v>-6.8966739483831798</v>
      </c>
      <c r="J1984" s="4">
        <f>B1984+('PV model'!$B$3/15)+(I1984/60)</f>
        <v>10.608388767526947</v>
      </c>
      <c r="K1984" s="2">
        <f t="shared" si="338"/>
        <v>20.874168487095801</v>
      </c>
      <c r="L1984" s="2">
        <f>DEGREES(ASIN((((COS(RADIANS('PV model'!$B$2))*COS(RADIANS(H1984))*COS(RADIANS(K1984)))+(SIN(RADIANS('PV model'!$B$2))*SIN(RADIANS(H1984)))))))</f>
        <v>32.733924856546352</v>
      </c>
      <c r="M1984" s="3">
        <f t="shared" si="334"/>
        <v>32.733924856546352</v>
      </c>
      <c r="N1984" s="2">
        <f t="shared" si="339"/>
        <v>25.058570154486244</v>
      </c>
      <c r="O1984" s="2">
        <f>IF('PV model'!$B$2&gt;0, 180-N1984,IF('PV model'!$B$2&lt;0,0-N1984,N1984))</f>
        <v>154.94142984551377</v>
      </c>
      <c r="P1984" s="2">
        <f>ABS(O1984-'PV model'!$B$5)</f>
        <v>50.058570154486233</v>
      </c>
      <c r="Q1984" s="3">
        <f t="shared" si="335"/>
        <v>57.266075143453648</v>
      </c>
      <c r="R1984" s="3">
        <f t="shared" si="340"/>
        <v>0</v>
      </c>
      <c r="S1984" s="3">
        <f t="shared" si="336"/>
        <v>126.126</v>
      </c>
      <c r="T1984" s="3">
        <f>(0.5*(1-COS(RADIANS(90-$X$3)))*(D1984+E1984)*'PV model'!$B$4)</f>
        <v>0</v>
      </c>
      <c r="U1984" s="3">
        <f t="shared" si="341"/>
        <v>126.126</v>
      </c>
      <c r="V1984" s="3">
        <f>('PV model'!$B$13*(U1984/1000)*(1-'PV model'!$B$14*((20+C1984)-25))*'PV model'!$B$10)/'PV model'!$B$12</f>
        <v>12.557124740160001</v>
      </c>
    </row>
    <row r="1985" spans="1:22" x14ac:dyDescent="0.2">
      <c r="A1985" s="10">
        <f t="shared" si="342"/>
        <v>83</v>
      </c>
      <c r="B1985" s="10">
        <f t="shared" si="343"/>
        <v>12</v>
      </c>
      <c r="C1985" s="23">
        <v>6</v>
      </c>
      <c r="D1985" s="24">
        <v>0</v>
      </c>
      <c r="E1985" s="24">
        <v>143.76599999999999</v>
      </c>
      <c r="F1985" s="48"/>
      <c r="G1985" s="48"/>
      <c r="H1985" s="1">
        <f t="shared" si="344"/>
        <v>0.80373178529321831</v>
      </c>
      <c r="I1985" s="1">
        <f t="shared" si="337"/>
        <v>-6.8966739483831798</v>
      </c>
      <c r="J1985" s="4">
        <f>B1985+('PV model'!$B$3/15)+(I1985/60)</f>
        <v>11.608388767526947</v>
      </c>
      <c r="K1985" s="2">
        <f t="shared" si="338"/>
        <v>5.8741684870958011</v>
      </c>
      <c r="L1985" s="2">
        <f>DEGREES(ASIN((((COS(RADIANS('PV model'!$B$2))*COS(RADIANS(H1985))*COS(RADIANS(K1985)))+(SIN(RADIANS('PV model'!$B$2))*SIN(RADIANS(H1985)))))))</f>
        <v>35.095213871635501</v>
      </c>
      <c r="M1985" s="3">
        <f t="shared" si="334"/>
        <v>35.095213871635501</v>
      </c>
      <c r="N1985" s="2">
        <f t="shared" si="339"/>
        <v>7.1849399387065267</v>
      </c>
      <c r="O1985" s="2">
        <f>IF('PV model'!$B$2&gt;0, 180-N1985,IF('PV model'!$B$2&lt;0,0-N1985,N1985))</f>
        <v>172.81506006129348</v>
      </c>
      <c r="P1985" s="2">
        <f>ABS(O1985-'PV model'!$B$5)</f>
        <v>32.18493993870652</v>
      </c>
      <c r="Q1985" s="3">
        <f t="shared" si="335"/>
        <v>54.904786128364499</v>
      </c>
      <c r="R1985" s="3">
        <f t="shared" si="340"/>
        <v>0</v>
      </c>
      <c r="S1985" s="3">
        <f t="shared" si="336"/>
        <v>143.76599999999999</v>
      </c>
      <c r="T1985" s="3">
        <f>(0.5*(1-COS(RADIANS(90-$X$3)))*(D1985+E1985)*'PV model'!$B$4)</f>
        <v>0</v>
      </c>
      <c r="U1985" s="3">
        <f t="shared" si="341"/>
        <v>143.76599999999999</v>
      </c>
      <c r="V1985" s="3">
        <f>('PV model'!$B$13*(U1985/1000)*(1-'PV model'!$B$14*((20+C1985)-25))*'PV model'!$B$10)/'PV model'!$B$12</f>
        <v>14.313365962559999</v>
      </c>
    </row>
    <row r="1986" spans="1:22" x14ac:dyDescent="0.2">
      <c r="A1986" s="10">
        <f t="shared" si="342"/>
        <v>83</v>
      </c>
      <c r="B1986" s="10">
        <f t="shared" si="343"/>
        <v>13</v>
      </c>
      <c r="C1986" s="23">
        <v>5.8</v>
      </c>
      <c r="D1986" s="24">
        <v>0</v>
      </c>
      <c r="E1986" s="24">
        <v>149.94</v>
      </c>
      <c r="F1986" s="48"/>
      <c r="G1986" s="48"/>
      <c r="H1986" s="1">
        <f t="shared" si="344"/>
        <v>0.80373178529321831</v>
      </c>
      <c r="I1986" s="1">
        <f t="shared" si="337"/>
        <v>-6.8966739483831798</v>
      </c>
      <c r="J1986" s="4">
        <f>B1986+('PV model'!$B$3/15)+(I1986/60)</f>
        <v>12.608388767526947</v>
      </c>
      <c r="K1986" s="2">
        <f t="shared" si="338"/>
        <v>-9.1258315129041989</v>
      </c>
      <c r="L1986" s="2">
        <f>DEGREES(ASIN((((COS(RADIANS('PV model'!$B$2))*COS(RADIANS(H1986))*COS(RADIANS(K1986)))+(SIN(RADIANS('PV model'!$B$2))*SIN(RADIANS(H1986)))))))</f>
        <v>34.801993835002285</v>
      </c>
      <c r="M1986" s="3">
        <f t="shared" si="334"/>
        <v>34.801993835002285</v>
      </c>
      <c r="N1986" s="2">
        <f t="shared" si="339"/>
        <v>-11.135710725321475</v>
      </c>
      <c r="O1986" s="2">
        <f>IF('PV model'!$B$2&gt;0, 180-N1986,IF('PV model'!$B$2&lt;0,0-N1986,N1986))</f>
        <v>191.13571072532147</v>
      </c>
      <c r="P1986" s="2">
        <f>ABS(O1986-'PV model'!$B$5)</f>
        <v>13.864289274678526</v>
      </c>
      <c r="Q1986" s="3">
        <f t="shared" si="335"/>
        <v>55.198006164997715</v>
      </c>
      <c r="R1986" s="3">
        <f t="shared" si="340"/>
        <v>0</v>
      </c>
      <c r="S1986" s="3">
        <f t="shared" si="336"/>
        <v>149.94</v>
      </c>
      <c r="T1986" s="3">
        <f>(0.5*(1-COS(RADIANS(90-$X$3)))*(D1986+E1986)*'PV model'!$B$4)</f>
        <v>0</v>
      </c>
      <c r="U1986" s="3">
        <f t="shared" si="341"/>
        <v>149.94</v>
      </c>
      <c r="V1986" s="3">
        <f>('PV model'!$B$13*(U1986/1000)*(1-'PV model'!$B$14*((20+C1986)-25))*'PV model'!$B$10)/'PV model'!$B$12</f>
        <v>14.940040792319998</v>
      </c>
    </row>
    <row r="1987" spans="1:22" x14ac:dyDescent="0.2">
      <c r="A1987" s="10">
        <f t="shared" si="342"/>
        <v>83</v>
      </c>
      <c r="B1987" s="10">
        <f t="shared" si="343"/>
        <v>14</v>
      </c>
      <c r="C1987" s="23">
        <v>6.3</v>
      </c>
      <c r="D1987" s="24">
        <v>0</v>
      </c>
      <c r="E1987" s="24">
        <v>142.88399999999999</v>
      </c>
      <c r="F1987" s="48"/>
      <c r="G1987" s="48"/>
      <c r="H1987" s="1">
        <f t="shared" si="344"/>
        <v>0.80373178529321831</v>
      </c>
      <c r="I1987" s="1">
        <f t="shared" si="337"/>
        <v>-6.8966739483831798</v>
      </c>
      <c r="J1987" s="4">
        <f>B1987+('PV model'!$B$3/15)+(I1987/60)</f>
        <v>13.608388767526947</v>
      </c>
      <c r="K1987" s="2">
        <f t="shared" si="338"/>
        <v>-24.125831512904199</v>
      </c>
      <c r="L1987" s="2">
        <f>DEGREES(ASIN((((COS(RADIANS('PV model'!$B$2))*COS(RADIANS(H1987))*COS(RADIANS(K1987)))+(SIN(RADIANS('PV model'!$B$2))*SIN(RADIANS(H1987)))))))</f>
        <v>31.900116269162869</v>
      </c>
      <c r="M1987" s="3">
        <f t="shared" si="334"/>
        <v>31.900116269162869</v>
      </c>
      <c r="N1987" s="2">
        <f t="shared" si="339"/>
        <v>-28.777439997802652</v>
      </c>
      <c r="O1987" s="2">
        <f>IF('PV model'!$B$2&gt;0, 180-N1987,IF('PV model'!$B$2&lt;0,0-N1987,N1987))</f>
        <v>208.77743999780265</v>
      </c>
      <c r="P1987" s="2">
        <f>ABS(O1987-'PV model'!$B$5)</f>
        <v>3.7774399978026452</v>
      </c>
      <c r="Q1987" s="3">
        <f t="shared" si="335"/>
        <v>58.099883730837135</v>
      </c>
      <c r="R1987" s="3">
        <f t="shared" si="340"/>
        <v>0</v>
      </c>
      <c r="S1987" s="3">
        <f t="shared" si="336"/>
        <v>142.88399999999999</v>
      </c>
      <c r="T1987" s="3">
        <f>(0.5*(1-COS(RADIANS(90-$X$3)))*(D1987+E1987)*'PV model'!$B$4)</f>
        <v>0</v>
      </c>
      <c r="U1987" s="3">
        <f t="shared" si="341"/>
        <v>142.88399999999999</v>
      </c>
      <c r="V1987" s="3">
        <f>('PV model'!$B$13*(U1987/1000)*(1-'PV model'!$B$14*((20+C1987)-25))*'PV model'!$B$10)/'PV model'!$B$12</f>
        <v>14.208414679871998</v>
      </c>
    </row>
    <row r="1988" spans="1:22" x14ac:dyDescent="0.2">
      <c r="A1988" s="10">
        <f t="shared" si="342"/>
        <v>83</v>
      </c>
      <c r="B1988" s="10">
        <f t="shared" si="343"/>
        <v>15</v>
      </c>
      <c r="C1988" s="23">
        <v>6.4</v>
      </c>
      <c r="D1988" s="24">
        <v>0</v>
      </c>
      <c r="E1988" s="24">
        <v>124.36200000000001</v>
      </c>
      <c r="F1988" s="48"/>
      <c r="G1988" s="48"/>
      <c r="H1988" s="1">
        <f t="shared" si="344"/>
        <v>0.80373178529321831</v>
      </c>
      <c r="I1988" s="1">
        <f t="shared" si="337"/>
        <v>-6.8966739483831798</v>
      </c>
      <c r="J1988" s="4">
        <f>B1988+('PV model'!$B$3/15)+(I1988/60)</f>
        <v>14.608388767526947</v>
      </c>
      <c r="K1988" s="2">
        <f t="shared" si="338"/>
        <v>-39.125831512904199</v>
      </c>
      <c r="L1988" s="2">
        <f>DEGREES(ASIN((((COS(RADIANS('PV model'!$B$2))*COS(RADIANS(H1988))*COS(RADIANS(K1988)))+(SIN(RADIANS('PV model'!$B$2))*SIN(RADIANS(H1988)))))))</f>
        <v>26.80230630389644</v>
      </c>
      <c r="M1988" s="3">
        <f t="shared" si="334"/>
        <v>26.80230630389644</v>
      </c>
      <c r="N1988" s="2">
        <f t="shared" si="339"/>
        <v>-44.983923401148338</v>
      </c>
      <c r="O1988" s="2">
        <f>IF('PV model'!$B$2&gt;0, 180-N1988,IF('PV model'!$B$2&lt;0,0-N1988,N1988))</f>
        <v>224.98392340114833</v>
      </c>
      <c r="P1988" s="2">
        <f>ABS(O1988-'PV model'!$B$5)</f>
        <v>19.983923401148331</v>
      </c>
      <c r="Q1988" s="3">
        <f t="shared" si="335"/>
        <v>63.197693696103563</v>
      </c>
      <c r="R1988" s="3">
        <f t="shared" si="340"/>
        <v>0</v>
      </c>
      <c r="S1988" s="3">
        <f t="shared" si="336"/>
        <v>124.36200000000001</v>
      </c>
      <c r="T1988" s="3">
        <f>(0.5*(1-COS(RADIANS(90-$X$3)))*(D1988+E1988)*'PV model'!$B$4)</f>
        <v>0</v>
      </c>
      <c r="U1988" s="3">
        <f t="shared" si="341"/>
        <v>124.36200000000001</v>
      </c>
      <c r="V1988" s="3">
        <f>('PV model'!$B$13*(U1988/1000)*(1-'PV model'!$B$14*((20+C1988)-25))*'PV model'!$B$10)/'PV model'!$B$12</f>
        <v>12.361610657087999</v>
      </c>
    </row>
    <row r="1989" spans="1:22" x14ac:dyDescent="0.2">
      <c r="A1989" s="10">
        <f t="shared" si="342"/>
        <v>83</v>
      </c>
      <c r="B1989" s="10">
        <f t="shared" si="343"/>
        <v>16</v>
      </c>
      <c r="C1989" s="23">
        <v>6.5</v>
      </c>
      <c r="D1989" s="24">
        <v>0</v>
      </c>
      <c r="E1989" s="24">
        <v>97.02</v>
      </c>
      <c r="F1989" s="48"/>
      <c r="G1989" s="48"/>
      <c r="H1989" s="1">
        <f t="shared" si="344"/>
        <v>0.80373178529321831</v>
      </c>
      <c r="I1989" s="1">
        <f t="shared" si="337"/>
        <v>-6.8966739483831798</v>
      </c>
      <c r="J1989" s="4">
        <f>B1989+('PV model'!$B$3/15)+(I1989/60)</f>
        <v>15.608388767526947</v>
      </c>
      <c r="K1989" s="2">
        <f t="shared" si="338"/>
        <v>-54.125831512904199</v>
      </c>
      <c r="L1989" s="2">
        <f>DEGREES(ASIN((((COS(RADIANS('PV model'!$B$2))*COS(RADIANS(H1989))*COS(RADIANS(K1989)))+(SIN(RADIANS('PV model'!$B$2))*SIN(RADIANS(H1989)))))))</f>
        <v>20.086943535503838</v>
      </c>
      <c r="M1989" s="3">
        <f t="shared" si="334"/>
        <v>20.086943535503838</v>
      </c>
      <c r="N1989" s="2">
        <f t="shared" si="339"/>
        <v>-59.621350864652428</v>
      </c>
      <c r="O1989" s="2">
        <f>IF('PV model'!$B$2&gt;0, 180-N1989,IF('PV model'!$B$2&lt;0,0-N1989,N1989))</f>
        <v>239.62135086465241</v>
      </c>
      <c r="P1989" s="2">
        <f>ABS(O1989-'PV model'!$B$5)</f>
        <v>34.621350864652413</v>
      </c>
      <c r="Q1989" s="3">
        <f t="shared" si="335"/>
        <v>69.913056464496151</v>
      </c>
      <c r="R1989" s="3">
        <f t="shared" si="340"/>
        <v>0</v>
      </c>
      <c r="S1989" s="3">
        <f t="shared" si="336"/>
        <v>97.02</v>
      </c>
      <c r="T1989" s="3">
        <f>(0.5*(1-COS(RADIANS(90-$X$3)))*(D1989+E1989)*'PV model'!$B$4)</f>
        <v>0</v>
      </c>
      <c r="U1989" s="3">
        <f t="shared" si="341"/>
        <v>97.02</v>
      </c>
      <c r="V1989" s="3">
        <f>('PV model'!$B$13*(U1989/1000)*(1-'PV model'!$B$14*((20+C1989)-25))*'PV model'!$B$10)/'PV model'!$B$12</f>
        <v>9.6399304847999989</v>
      </c>
    </row>
    <row r="1990" spans="1:22" x14ac:dyDescent="0.2">
      <c r="A1990" s="10">
        <f t="shared" si="342"/>
        <v>83</v>
      </c>
      <c r="B1990" s="10">
        <f t="shared" si="343"/>
        <v>17</v>
      </c>
      <c r="C1990" s="23">
        <v>6.6</v>
      </c>
      <c r="D1990" s="24">
        <v>0</v>
      </c>
      <c r="E1990" s="24">
        <v>61.739999999999995</v>
      </c>
      <c r="F1990" s="48"/>
      <c r="G1990" s="48"/>
      <c r="H1990" s="1">
        <f t="shared" si="344"/>
        <v>0.80373178529321831</v>
      </c>
      <c r="I1990" s="1">
        <f t="shared" si="337"/>
        <v>-6.8966739483831798</v>
      </c>
      <c r="J1990" s="4">
        <f>B1990+('PV model'!$B$3/15)+(I1990/60)</f>
        <v>16.608388767526947</v>
      </c>
      <c r="K1990" s="2">
        <f t="shared" si="338"/>
        <v>-69.125831512904199</v>
      </c>
      <c r="L1990" s="2">
        <f>DEGREES(ASIN((((COS(RADIANS('PV model'!$B$2))*COS(RADIANS(H1990))*COS(RADIANS(K1990)))+(SIN(RADIANS('PV model'!$B$2))*SIN(RADIANS(H1990)))))))</f>
        <v>12.319356915929138</v>
      </c>
      <c r="M1990" s="3">
        <f t="shared" ref="M1990:M2053" si="345">IF(L1990&gt;0, L1990, 0)</f>
        <v>12.319356915929138</v>
      </c>
      <c r="N1990" s="2">
        <f t="shared" si="339"/>
        <v>-72.997760091435808</v>
      </c>
      <c r="O1990" s="2">
        <f>IF('PV model'!$B$2&gt;0, 180-N1990,IF('PV model'!$B$2&lt;0,0-N1990,N1990))</f>
        <v>252.99776009143579</v>
      </c>
      <c r="P1990" s="2">
        <f>ABS(O1990-'PV model'!$B$5)</f>
        <v>47.997760091435794</v>
      </c>
      <c r="Q1990" s="3">
        <f t="shared" ref="Q1990:Q2053" si="346">DEGREES(ACOS((SIN(RADIANS(L1990))*COS(RADIANS(90-$X$3))+COS(RADIANS(L1990))*COS(RADIANS(P1990))*SIN(RADIANS(90-$X$3)))))</f>
        <v>77.680643084070866</v>
      </c>
      <c r="R1990" s="3">
        <f t="shared" si="340"/>
        <v>0</v>
      </c>
      <c r="S1990" s="3">
        <f t="shared" ref="S1990:S2053" si="347">IF($Z$3=TRUE, IF(E1990=0,0,E1990*(0.5*(1+COS(RADIANS(90-$X$3))*(1+(1-(E1990^2/(D1990+E1990)^2))*(SIN(RADIANS(0.5*$X$3))^3)))*(1+(1-(E1990^2/(D1990+E1990)^2))*(COS(RADIANS(Q1990))^2)*(SIN(RADIANS(90-L1990))^3)))), IF(E1990=0,0,E1990*(0.5*(1+COS(RADIANS(90-$X$3))))))</f>
        <v>61.739999999999995</v>
      </c>
      <c r="T1990" s="3">
        <f>(0.5*(1-COS(RADIANS(90-$X$3)))*(D1990+E1990)*'PV model'!$B$4)</f>
        <v>0</v>
      </c>
      <c r="U1990" s="3">
        <f t="shared" si="341"/>
        <v>61.739999999999995</v>
      </c>
      <c r="V1990" s="3">
        <f>('PV model'!$B$13*(U1990/1000)*(1-'PV model'!$B$14*((20+C1990)-25))*'PV model'!$B$10)/'PV model'!$B$12</f>
        <v>6.1320326054399992</v>
      </c>
    </row>
    <row r="1991" spans="1:22" x14ac:dyDescent="0.2">
      <c r="A1991" s="10">
        <f t="shared" si="342"/>
        <v>83</v>
      </c>
      <c r="B1991" s="10">
        <f t="shared" si="343"/>
        <v>18</v>
      </c>
      <c r="C1991" s="23">
        <v>6.6</v>
      </c>
      <c r="D1991" s="24">
        <v>0</v>
      </c>
      <c r="E1991" s="24">
        <v>25.578000000000003</v>
      </c>
      <c r="F1991" s="48"/>
      <c r="G1991" s="48"/>
      <c r="H1991" s="1">
        <f t="shared" si="344"/>
        <v>0.80373178529321831</v>
      </c>
      <c r="I1991" s="1">
        <f t="shared" ref="I1991:I2054" si="348">9.87*SIN(RADIANS(1.978*A1991-160.22))-7.53*COS(RADIANS(0.989*A1991-80.11))-1.5*SIN((RADIANS(0.989*A1991-80.11)))</f>
        <v>-6.8966739483831798</v>
      </c>
      <c r="J1991" s="4">
        <f>B1991+('PV model'!$B$3/15)+(I1991/60)</f>
        <v>17.608388767526947</v>
      </c>
      <c r="K1991" s="2">
        <f t="shared" ref="K1991:K2054" si="349">15*(12-J1991)</f>
        <v>-84.125831512904199</v>
      </c>
      <c r="L1991" s="2">
        <f>DEGREES(ASIN((((COS(RADIANS('PV model'!$B$2))*COS(RADIANS(H1991))*COS(RADIANS(K1991)))+(SIN(RADIANS('PV model'!$B$2))*SIN(RADIANS(H1991)))))))</f>
        <v>3.9865838440462285</v>
      </c>
      <c r="M1991" s="3">
        <f t="shared" si="345"/>
        <v>3.9865838440462285</v>
      </c>
      <c r="N1991" s="2">
        <f t="shared" ref="N1991:N2054" si="350">DEGREES(ASIN((COS(RADIANS(H1991))*SIN(RADIANS(K1991)))/COS(RADIANS(L1991))))</f>
        <v>-85.608203958113236</v>
      </c>
      <c r="O1991" s="2">
        <f>IF('PV model'!$B$2&gt;0, 180-N1991,IF('PV model'!$B$2&lt;0,0-N1991,N1991))</f>
        <v>265.60820395811322</v>
      </c>
      <c r="P1991" s="2">
        <f>ABS(O1991-'PV model'!$B$5)</f>
        <v>60.608203958113222</v>
      </c>
      <c r="Q1991" s="3">
        <f t="shared" si="346"/>
        <v>86.013416155953763</v>
      </c>
      <c r="R1991" s="3">
        <f t="shared" ref="R1991:R2054" si="351">IF(D1991=0,0,D1991*COS(RADIANS(Q1991))/SIN(RADIANS(L1991)))</f>
        <v>0</v>
      </c>
      <c r="S1991" s="3">
        <f t="shared" si="347"/>
        <v>25.578000000000003</v>
      </c>
      <c r="T1991" s="3">
        <f>(0.5*(1-COS(RADIANS(90-$X$3)))*(D1991+E1991)*'PV model'!$B$4)</f>
        <v>0</v>
      </c>
      <c r="U1991" s="3">
        <f t="shared" ref="U1991:U2054" si="352">R1991+S1991+T1991</f>
        <v>25.578000000000003</v>
      </c>
      <c r="V1991" s="3">
        <f>('PV model'!$B$13*(U1991/1000)*(1-'PV model'!$B$14*((20+C1991)-25))*'PV model'!$B$10)/'PV model'!$B$12</f>
        <v>2.5404135079680001</v>
      </c>
    </row>
    <row r="1992" spans="1:22" x14ac:dyDescent="0.2">
      <c r="A1992" s="10">
        <f t="shared" ref="A1992:A2055" si="353">IF(B1992&gt;1,A1991,A1991+1)</f>
        <v>83</v>
      </c>
      <c r="B1992" s="10">
        <f t="shared" ref="B1992:B2055" si="354">IF(B1991&lt;24,B1991+1,1)</f>
        <v>19</v>
      </c>
      <c r="C1992" s="23">
        <v>6.7</v>
      </c>
      <c r="D1992" s="24">
        <v>0</v>
      </c>
      <c r="E1992" s="24">
        <v>3.528</v>
      </c>
      <c r="F1992" s="48"/>
      <c r="G1992" s="48"/>
      <c r="H1992" s="1">
        <f t="shared" ref="H1992:H2055" si="355">(23.465*SIN(RADIANS(280.1+0.9863*A1992)))</f>
        <v>0.80373178529321831</v>
      </c>
      <c r="I1992" s="1">
        <f t="shared" si="348"/>
        <v>-6.8966739483831798</v>
      </c>
      <c r="J1992" s="4">
        <f>B1992+('PV model'!$B$3/15)+(I1992/60)</f>
        <v>18.608388767526947</v>
      </c>
      <c r="K1992" s="2">
        <f t="shared" si="349"/>
        <v>-99.125831512904199</v>
      </c>
      <c r="L1992" s="2">
        <f>DEGREES(ASIN((((COS(RADIANS('PV model'!$B$2))*COS(RADIANS(H1992))*COS(RADIANS(K1992)))+(SIN(RADIANS('PV model'!$B$2))*SIN(RADIANS(H1992)))))))</f>
        <v>-4.4888301925961667</v>
      </c>
      <c r="M1992" s="3">
        <f t="shared" si="345"/>
        <v>0</v>
      </c>
      <c r="N1992" s="2">
        <f t="shared" si="350"/>
        <v>-82.006084588941761</v>
      </c>
      <c r="O1992" s="2">
        <f>IF('PV model'!$B$2&gt;0, 180-N1992,IF('PV model'!$B$2&lt;0,0-N1992,N1992))</f>
        <v>262.00608458894175</v>
      </c>
      <c r="P1992" s="2">
        <f>ABS(O1992-'PV model'!$B$5)</f>
        <v>57.006084588941746</v>
      </c>
      <c r="Q1992" s="3">
        <f t="shared" si="346"/>
        <v>94.488830192596168</v>
      </c>
      <c r="R1992" s="3">
        <f t="shared" si="351"/>
        <v>0</v>
      </c>
      <c r="S1992" s="3">
        <f t="shared" si="347"/>
        <v>3.528</v>
      </c>
      <c r="T1992" s="3">
        <f>(0.5*(1-COS(RADIANS(90-$X$3)))*(D1992+E1992)*'PV model'!$B$4)</f>
        <v>0</v>
      </c>
      <c r="U1992" s="3">
        <f t="shared" si="352"/>
        <v>3.528</v>
      </c>
      <c r="V1992" s="3">
        <f>('PV model'!$B$13*(U1992/1000)*(1-'PV model'!$B$14*((20+C1992)-25))*'PV model'!$B$10)/'PV model'!$B$12</f>
        <v>0.35026079961599993</v>
      </c>
    </row>
    <row r="1993" spans="1:22" x14ac:dyDescent="0.2">
      <c r="A1993" s="10">
        <f t="shared" si="353"/>
        <v>83</v>
      </c>
      <c r="B1993" s="10">
        <f t="shared" si="354"/>
        <v>20</v>
      </c>
      <c r="C1993" s="23">
        <v>6.7</v>
      </c>
      <c r="D1993" s="24">
        <v>0</v>
      </c>
      <c r="E1993" s="24">
        <v>0</v>
      </c>
      <c r="F1993" s="48"/>
      <c r="G1993" s="48"/>
      <c r="H1993" s="1">
        <f t="shared" si="355"/>
        <v>0.80373178529321831</v>
      </c>
      <c r="I1993" s="1">
        <f t="shared" si="348"/>
        <v>-6.8966739483831798</v>
      </c>
      <c r="J1993" s="4">
        <f>B1993+('PV model'!$B$3/15)+(I1993/60)</f>
        <v>19.608388767526947</v>
      </c>
      <c r="K1993" s="2">
        <f t="shared" si="349"/>
        <v>-114.1258315129042</v>
      </c>
      <c r="L1993" s="2">
        <f>DEGREES(ASIN((((COS(RADIANS('PV model'!$B$2))*COS(RADIANS(H1993))*COS(RADIANS(K1993)))+(SIN(RADIANS('PV model'!$B$2))*SIN(RADIANS(H1993)))))))</f>
        <v>-12.704977410008324</v>
      </c>
      <c r="M1993" s="3">
        <f t="shared" si="345"/>
        <v>0</v>
      </c>
      <c r="N1993" s="2">
        <f t="shared" si="350"/>
        <v>-69.303340172508257</v>
      </c>
      <c r="O1993" s="2">
        <f>IF('PV model'!$B$2&gt;0, 180-N1993,IF('PV model'!$B$2&lt;0,0-N1993,N1993))</f>
        <v>249.30334017250826</v>
      </c>
      <c r="P1993" s="2">
        <f>ABS(O1993-'PV model'!$B$5)</f>
        <v>44.303340172508257</v>
      </c>
      <c r="Q1993" s="3">
        <f t="shared" si="346"/>
        <v>102.70497741000833</v>
      </c>
      <c r="R1993" s="3">
        <f t="shared" si="351"/>
        <v>0</v>
      </c>
      <c r="S1993" s="3">
        <f t="shared" si="347"/>
        <v>0</v>
      </c>
      <c r="T1993" s="3">
        <f>(0.5*(1-COS(RADIANS(90-$X$3)))*(D1993+E1993)*'PV model'!$B$4)</f>
        <v>0</v>
      </c>
      <c r="U1993" s="3">
        <f t="shared" si="352"/>
        <v>0</v>
      </c>
      <c r="V1993" s="3">
        <f>('PV model'!$B$13*(U1993/1000)*(1-'PV model'!$B$14*((20+C1993)-25))*'PV model'!$B$10)/'PV model'!$B$12</f>
        <v>0</v>
      </c>
    </row>
    <row r="1994" spans="1:22" x14ac:dyDescent="0.2">
      <c r="A1994" s="10">
        <f t="shared" si="353"/>
        <v>83</v>
      </c>
      <c r="B1994" s="10">
        <f t="shared" si="354"/>
        <v>21</v>
      </c>
      <c r="C1994" s="23">
        <v>7.3</v>
      </c>
      <c r="D1994" s="24">
        <v>0</v>
      </c>
      <c r="E1994" s="24">
        <v>0</v>
      </c>
      <c r="F1994" s="48"/>
      <c r="G1994" s="48"/>
      <c r="H1994" s="1">
        <f t="shared" si="355"/>
        <v>0.80373178529321831</v>
      </c>
      <c r="I1994" s="1">
        <f t="shared" si="348"/>
        <v>-6.8966739483831798</v>
      </c>
      <c r="J1994" s="4">
        <f>B1994+('PV model'!$B$3/15)+(I1994/60)</f>
        <v>20.608388767526947</v>
      </c>
      <c r="K1994" s="2">
        <f t="shared" si="349"/>
        <v>-129.1258315129042</v>
      </c>
      <c r="L1994" s="2">
        <f>DEGREES(ASIN((((COS(RADIANS('PV model'!$B$2))*COS(RADIANS(H1994))*COS(RADIANS(K1994)))+(SIN(RADIANS('PV model'!$B$2))*SIN(RADIANS(H1994)))))))</f>
        <v>-20.231945823834156</v>
      </c>
      <c r="M1994" s="3">
        <f t="shared" si="345"/>
        <v>0</v>
      </c>
      <c r="N1994" s="2">
        <f t="shared" si="350"/>
        <v>-55.760440336635817</v>
      </c>
      <c r="O1994" s="2">
        <f>IF('PV model'!$B$2&gt;0, 180-N1994,IF('PV model'!$B$2&lt;0,0-N1994,N1994))</f>
        <v>235.76044033663581</v>
      </c>
      <c r="P1994" s="2">
        <f>ABS(O1994-'PV model'!$B$5)</f>
        <v>30.76044033663581</v>
      </c>
      <c r="Q1994" s="3">
        <f t="shared" si="346"/>
        <v>110.23194582383417</v>
      </c>
      <c r="R1994" s="3">
        <f t="shared" si="351"/>
        <v>0</v>
      </c>
      <c r="S1994" s="3">
        <f t="shared" si="347"/>
        <v>0</v>
      </c>
      <c r="T1994" s="3">
        <f>(0.5*(1-COS(RADIANS(90-$X$3)))*(D1994+E1994)*'PV model'!$B$4)</f>
        <v>0</v>
      </c>
      <c r="U1994" s="3">
        <f t="shared" si="352"/>
        <v>0</v>
      </c>
      <c r="V1994" s="3">
        <f>('PV model'!$B$13*(U1994/1000)*(1-'PV model'!$B$14*((20+C1994)-25))*'PV model'!$B$10)/'PV model'!$B$12</f>
        <v>0</v>
      </c>
    </row>
    <row r="1995" spans="1:22" x14ac:dyDescent="0.2">
      <c r="A1995" s="10">
        <f t="shared" si="353"/>
        <v>83</v>
      </c>
      <c r="B1995" s="10">
        <f t="shared" si="354"/>
        <v>22</v>
      </c>
      <c r="C1995" s="23">
        <v>6.9</v>
      </c>
      <c r="D1995" s="24">
        <v>0</v>
      </c>
      <c r="E1995" s="24">
        <v>0</v>
      </c>
      <c r="F1995" s="48"/>
      <c r="G1995" s="48"/>
      <c r="H1995" s="1">
        <f t="shared" si="355"/>
        <v>0.80373178529321831</v>
      </c>
      <c r="I1995" s="1">
        <f t="shared" si="348"/>
        <v>-6.8966739483831798</v>
      </c>
      <c r="J1995" s="4">
        <f>B1995+('PV model'!$B$3/15)+(I1995/60)</f>
        <v>21.608388767526947</v>
      </c>
      <c r="K1995" s="2">
        <f t="shared" si="349"/>
        <v>-144.1258315129042</v>
      </c>
      <c r="L1995" s="2">
        <f>DEGREES(ASIN((((COS(RADIANS('PV model'!$B$2))*COS(RADIANS(H1995))*COS(RADIANS(K1995)))+(SIN(RADIANS('PV model'!$B$2))*SIN(RADIANS(H1995)))))))</f>
        <v>-26.574231514162655</v>
      </c>
      <c r="M1995" s="3">
        <f t="shared" si="345"/>
        <v>0</v>
      </c>
      <c r="N1995" s="2">
        <f t="shared" si="350"/>
        <v>-40.932077638479747</v>
      </c>
      <c r="O1995" s="2">
        <f>IF('PV model'!$B$2&gt;0, 180-N1995,IF('PV model'!$B$2&lt;0,0-N1995,N1995))</f>
        <v>220.93207763847974</v>
      </c>
      <c r="P1995" s="2">
        <f>ABS(O1995-'PV model'!$B$5)</f>
        <v>15.93207763847974</v>
      </c>
      <c r="Q1995" s="3">
        <f t="shared" si="346"/>
        <v>116.57423151416266</v>
      </c>
      <c r="R1995" s="3">
        <f t="shared" si="351"/>
        <v>0</v>
      </c>
      <c r="S1995" s="3">
        <f t="shared" si="347"/>
        <v>0</v>
      </c>
      <c r="T1995" s="3">
        <f>(0.5*(1-COS(RADIANS(90-$X$3)))*(D1995+E1995)*'PV model'!$B$4)</f>
        <v>0</v>
      </c>
      <c r="U1995" s="3">
        <f t="shared" si="352"/>
        <v>0</v>
      </c>
      <c r="V1995" s="3">
        <f>('PV model'!$B$13*(U1995/1000)*(1-'PV model'!$B$14*((20+C1995)-25))*'PV model'!$B$10)/'PV model'!$B$12</f>
        <v>0</v>
      </c>
    </row>
    <row r="1996" spans="1:22" x14ac:dyDescent="0.2">
      <c r="A1996" s="10">
        <f t="shared" si="353"/>
        <v>83</v>
      </c>
      <c r="B1996" s="10">
        <f t="shared" si="354"/>
        <v>23</v>
      </c>
      <c r="C1996" s="23">
        <v>7.3</v>
      </c>
      <c r="D1996" s="24">
        <v>0</v>
      </c>
      <c r="E1996" s="24">
        <v>0</v>
      </c>
      <c r="F1996" s="48"/>
      <c r="G1996" s="48"/>
      <c r="H1996" s="1">
        <f t="shared" si="355"/>
        <v>0.80373178529321831</v>
      </c>
      <c r="I1996" s="1">
        <f t="shared" si="348"/>
        <v>-6.8966739483831798</v>
      </c>
      <c r="J1996" s="4">
        <f>B1996+('PV model'!$B$3/15)+(I1996/60)</f>
        <v>22.608388767526947</v>
      </c>
      <c r="K1996" s="2">
        <f t="shared" si="349"/>
        <v>-159.1258315129042</v>
      </c>
      <c r="L1996" s="2">
        <f>DEGREES(ASIN((((COS(RADIANS('PV model'!$B$2))*COS(RADIANS(H1996))*COS(RADIANS(K1996)))+(SIN(RADIANS('PV model'!$B$2))*SIN(RADIANS(H1996)))))))</f>
        <v>-31.17260312634583</v>
      </c>
      <c r="M1996" s="3">
        <f t="shared" si="345"/>
        <v>0</v>
      </c>
      <c r="N1996" s="2">
        <f t="shared" si="350"/>
        <v>-24.607876278876606</v>
      </c>
      <c r="O1996" s="2">
        <f>IF('PV model'!$B$2&gt;0, 180-N1996,IF('PV model'!$B$2&lt;0,0-N1996,N1996))</f>
        <v>204.6078762788766</v>
      </c>
      <c r="P1996" s="2">
        <f>ABS(O1996-'PV model'!$B$5)</f>
        <v>0.39212372112339722</v>
      </c>
      <c r="Q1996" s="3">
        <f t="shared" si="346"/>
        <v>121.17260312634583</v>
      </c>
      <c r="R1996" s="3">
        <f t="shared" si="351"/>
        <v>0</v>
      </c>
      <c r="S1996" s="3">
        <f t="shared" si="347"/>
        <v>0</v>
      </c>
      <c r="T1996" s="3">
        <f>(0.5*(1-COS(RADIANS(90-$X$3)))*(D1996+E1996)*'PV model'!$B$4)</f>
        <v>0</v>
      </c>
      <c r="U1996" s="3">
        <f t="shared" si="352"/>
        <v>0</v>
      </c>
      <c r="V1996" s="3">
        <f>('PV model'!$B$13*(U1996/1000)*(1-'PV model'!$B$14*((20+C1996)-25))*'PV model'!$B$10)/'PV model'!$B$12</f>
        <v>0</v>
      </c>
    </row>
    <row r="1997" spans="1:22" x14ac:dyDescent="0.2">
      <c r="A1997" s="10">
        <f t="shared" si="353"/>
        <v>83</v>
      </c>
      <c r="B1997" s="10">
        <f t="shared" si="354"/>
        <v>24</v>
      </c>
      <c r="C1997" s="23">
        <v>7.3</v>
      </c>
      <c r="D1997" s="24">
        <v>0</v>
      </c>
      <c r="E1997" s="24">
        <v>0</v>
      </c>
      <c r="F1997" s="48"/>
      <c r="G1997" s="48"/>
      <c r="H1997" s="1">
        <f t="shared" si="355"/>
        <v>0.80373178529321831</v>
      </c>
      <c r="I1997" s="1">
        <f t="shared" si="348"/>
        <v>-6.8966739483831798</v>
      </c>
      <c r="J1997" s="4">
        <f>B1997+('PV model'!$B$3/15)+(I1997/60)</f>
        <v>23.608388767526947</v>
      </c>
      <c r="K1997" s="2">
        <f t="shared" si="349"/>
        <v>-174.1258315129042</v>
      </c>
      <c r="L1997" s="2">
        <f>DEGREES(ASIN((((COS(RADIANS('PV model'!$B$2))*COS(RADIANS(H1997))*COS(RADIANS(K1997)))+(SIN(RADIANS('PV model'!$B$2))*SIN(RADIANS(H1997)))))))</f>
        <v>-33.491712764150222</v>
      </c>
      <c r="M1997" s="3">
        <f t="shared" si="345"/>
        <v>0</v>
      </c>
      <c r="N1997" s="2">
        <f t="shared" si="350"/>
        <v>-7.0483971258379698</v>
      </c>
      <c r="O1997" s="2">
        <f>IF('PV model'!$B$2&gt;0, 180-N1997,IF('PV model'!$B$2&lt;0,0-N1997,N1997))</f>
        <v>187.04839712583797</v>
      </c>
      <c r="P1997" s="2">
        <f>ABS(O1997-'PV model'!$B$5)</f>
        <v>17.951602874162035</v>
      </c>
      <c r="Q1997" s="3">
        <f t="shared" si="346"/>
        <v>123.49171276415022</v>
      </c>
      <c r="R1997" s="3">
        <f t="shared" si="351"/>
        <v>0</v>
      </c>
      <c r="S1997" s="3">
        <f t="shared" si="347"/>
        <v>0</v>
      </c>
      <c r="T1997" s="3">
        <f>(0.5*(1-COS(RADIANS(90-$X$3)))*(D1997+E1997)*'PV model'!$B$4)</f>
        <v>0</v>
      </c>
      <c r="U1997" s="3">
        <f t="shared" si="352"/>
        <v>0</v>
      </c>
      <c r="V1997" s="3">
        <f>('PV model'!$B$13*(U1997/1000)*(1-'PV model'!$B$14*((20+C1997)-25))*'PV model'!$B$10)/'PV model'!$B$12</f>
        <v>0</v>
      </c>
    </row>
    <row r="1998" spans="1:22" x14ac:dyDescent="0.2">
      <c r="A1998" s="10">
        <f t="shared" si="353"/>
        <v>84</v>
      </c>
      <c r="B1998" s="10">
        <f t="shared" si="354"/>
        <v>1</v>
      </c>
      <c r="C1998" s="23">
        <v>7.1</v>
      </c>
      <c r="D1998" s="24">
        <v>0</v>
      </c>
      <c r="E1998" s="24">
        <v>0</v>
      </c>
      <c r="F1998" s="48"/>
      <c r="G1998" s="48"/>
      <c r="H1998" s="1">
        <f t="shared" si="355"/>
        <v>1.2072865367416139</v>
      </c>
      <c r="I1998" s="1">
        <f t="shared" si="348"/>
        <v>-6.5774825257893639</v>
      </c>
      <c r="J1998" s="4">
        <f>B1998+('PV model'!$B$3/15)+(I1998/60)</f>
        <v>0.61370862457017727</v>
      </c>
      <c r="K1998" s="2">
        <f t="shared" si="349"/>
        <v>170.79437063144732</v>
      </c>
      <c r="L1998" s="2">
        <f>DEGREES(ASIN((((COS(RADIANS('PV model'!$B$2))*COS(RADIANS(H1998))*COS(RADIANS(K1998)))+(SIN(RADIANS('PV model'!$B$2))*SIN(RADIANS(H1998)))))))</f>
        <v>-32.79420153087225</v>
      </c>
      <c r="M1998" s="3">
        <f t="shared" si="345"/>
        <v>0</v>
      </c>
      <c r="N1998" s="2">
        <f t="shared" si="350"/>
        <v>10.968376476274976</v>
      </c>
      <c r="O1998" s="2">
        <f>IF('PV model'!$B$2&gt;0, 180-N1998,IF('PV model'!$B$2&lt;0,0-N1998,N1998))</f>
        <v>169.03162352372502</v>
      </c>
      <c r="P1998" s="2">
        <f>ABS(O1998-'PV model'!$B$5)</f>
        <v>35.968376476274983</v>
      </c>
      <c r="Q1998" s="3">
        <f t="shared" si="346"/>
        <v>122.79420153087226</v>
      </c>
      <c r="R1998" s="3">
        <f t="shared" si="351"/>
        <v>0</v>
      </c>
      <c r="S1998" s="3">
        <f t="shared" si="347"/>
        <v>0</v>
      </c>
      <c r="T1998" s="3">
        <f>(0.5*(1-COS(RADIANS(90-$X$3)))*(D1998+E1998)*'PV model'!$B$4)</f>
        <v>0</v>
      </c>
      <c r="U1998" s="3">
        <f t="shared" si="352"/>
        <v>0</v>
      </c>
      <c r="V1998" s="3">
        <f>('PV model'!$B$13*(U1998/1000)*(1-'PV model'!$B$14*((20+C1998)-25))*'PV model'!$B$10)/'PV model'!$B$12</f>
        <v>0</v>
      </c>
    </row>
    <row r="1999" spans="1:22" x14ac:dyDescent="0.2">
      <c r="A1999" s="10">
        <f t="shared" si="353"/>
        <v>84</v>
      </c>
      <c r="B1999" s="10">
        <f t="shared" si="354"/>
        <v>2</v>
      </c>
      <c r="C1999" s="23">
        <v>7.1</v>
      </c>
      <c r="D1999" s="24">
        <v>0</v>
      </c>
      <c r="E1999" s="24">
        <v>0</v>
      </c>
      <c r="F1999" s="48"/>
      <c r="G1999" s="48"/>
      <c r="H1999" s="1">
        <f t="shared" si="355"/>
        <v>1.2072865367416139</v>
      </c>
      <c r="I1999" s="1">
        <f t="shared" si="348"/>
        <v>-6.5774825257893639</v>
      </c>
      <c r="J1999" s="4">
        <f>B1999+('PV model'!$B$3/15)+(I1999/60)</f>
        <v>1.6137086245701773</v>
      </c>
      <c r="K1999" s="2">
        <f t="shared" si="349"/>
        <v>155.79437063144732</v>
      </c>
      <c r="L1999" s="2">
        <f>DEGREES(ASIN((((COS(RADIANS('PV model'!$B$2))*COS(RADIANS(H1999))*COS(RADIANS(K1999)))+(SIN(RADIANS('PV model'!$B$2))*SIN(RADIANS(H1999)))))))</f>
        <v>-29.94239487050109</v>
      </c>
      <c r="M1999" s="3">
        <f t="shared" si="345"/>
        <v>0</v>
      </c>
      <c r="N1999" s="2">
        <f t="shared" si="350"/>
        <v>28.233265899099266</v>
      </c>
      <c r="O1999" s="2">
        <f>IF('PV model'!$B$2&gt;0, 180-N1999,IF('PV model'!$B$2&lt;0,0-N1999,N1999))</f>
        <v>151.76673410090075</v>
      </c>
      <c r="P1999" s="2">
        <f>ABS(O1999-'PV model'!$B$5)</f>
        <v>53.233265899099251</v>
      </c>
      <c r="Q1999" s="3">
        <f t="shared" si="346"/>
        <v>119.94239487050109</v>
      </c>
      <c r="R1999" s="3">
        <f t="shared" si="351"/>
        <v>0</v>
      </c>
      <c r="S1999" s="3">
        <f t="shared" si="347"/>
        <v>0</v>
      </c>
      <c r="T1999" s="3">
        <f>(0.5*(1-COS(RADIANS(90-$X$3)))*(D1999+E1999)*'PV model'!$B$4)</f>
        <v>0</v>
      </c>
      <c r="U1999" s="3">
        <f t="shared" si="352"/>
        <v>0</v>
      </c>
      <c r="V1999" s="3">
        <f>('PV model'!$B$13*(U1999/1000)*(1-'PV model'!$B$14*((20+C1999)-25))*'PV model'!$B$10)/'PV model'!$B$12</f>
        <v>0</v>
      </c>
    </row>
    <row r="2000" spans="1:22" x14ac:dyDescent="0.2">
      <c r="A2000" s="10">
        <f t="shared" si="353"/>
        <v>84</v>
      </c>
      <c r="B2000" s="10">
        <f t="shared" si="354"/>
        <v>3</v>
      </c>
      <c r="C2000" s="23">
        <v>7</v>
      </c>
      <c r="D2000" s="24">
        <v>0</v>
      </c>
      <c r="E2000" s="24">
        <v>0</v>
      </c>
      <c r="F2000" s="48"/>
      <c r="G2000" s="48"/>
      <c r="H2000" s="1">
        <f t="shared" si="355"/>
        <v>1.2072865367416139</v>
      </c>
      <c r="I2000" s="1">
        <f t="shared" si="348"/>
        <v>-6.5774825257893639</v>
      </c>
      <c r="J2000" s="4">
        <f>B2000+('PV model'!$B$3/15)+(I2000/60)</f>
        <v>2.6137086245701773</v>
      </c>
      <c r="K2000" s="2">
        <f t="shared" si="349"/>
        <v>140.79437063144732</v>
      </c>
      <c r="L2000" s="2">
        <f>DEGREES(ASIN((((COS(RADIANS('PV model'!$B$2))*COS(RADIANS(H2000))*COS(RADIANS(K2000)))+(SIN(RADIANS('PV model'!$B$2))*SIN(RADIANS(H2000)))))))</f>
        <v>-24.92533233600367</v>
      </c>
      <c r="M2000" s="3">
        <f t="shared" si="345"/>
        <v>0</v>
      </c>
      <c r="N2000" s="2">
        <f t="shared" si="350"/>
        <v>44.176696892596766</v>
      </c>
      <c r="O2000" s="2">
        <f>IF('PV model'!$B$2&gt;0, 180-N2000,IF('PV model'!$B$2&lt;0,0-N2000,N2000))</f>
        <v>135.82330310740323</v>
      </c>
      <c r="P2000" s="2">
        <f>ABS(O2000-'PV model'!$B$5)</f>
        <v>69.176696892596766</v>
      </c>
      <c r="Q2000" s="3">
        <f t="shared" si="346"/>
        <v>114.92533233600366</v>
      </c>
      <c r="R2000" s="3">
        <f t="shared" si="351"/>
        <v>0</v>
      </c>
      <c r="S2000" s="3">
        <f t="shared" si="347"/>
        <v>0</v>
      </c>
      <c r="T2000" s="3">
        <f>(0.5*(1-COS(RADIANS(90-$X$3)))*(D2000+E2000)*'PV model'!$B$4)</f>
        <v>0</v>
      </c>
      <c r="U2000" s="3">
        <f t="shared" si="352"/>
        <v>0</v>
      </c>
      <c r="V2000" s="3">
        <f>('PV model'!$B$13*(U2000/1000)*(1-'PV model'!$B$14*((20+C2000)-25))*'PV model'!$B$10)/'PV model'!$B$12</f>
        <v>0</v>
      </c>
    </row>
    <row r="2001" spans="1:22" x14ac:dyDescent="0.2">
      <c r="A2001" s="10">
        <f t="shared" si="353"/>
        <v>84</v>
      </c>
      <c r="B2001" s="10">
        <f t="shared" si="354"/>
        <v>4</v>
      </c>
      <c r="C2001" s="23">
        <v>7</v>
      </c>
      <c r="D2001" s="24">
        <v>0</v>
      </c>
      <c r="E2001" s="24">
        <v>0</v>
      </c>
      <c r="F2001" s="48"/>
      <c r="G2001" s="48"/>
      <c r="H2001" s="1">
        <f t="shared" si="355"/>
        <v>1.2072865367416139</v>
      </c>
      <c r="I2001" s="1">
        <f t="shared" si="348"/>
        <v>-6.5774825257893639</v>
      </c>
      <c r="J2001" s="4">
        <f>B2001+('PV model'!$B$3/15)+(I2001/60)</f>
        <v>3.6137086245701773</v>
      </c>
      <c r="K2001" s="2">
        <f t="shared" si="349"/>
        <v>125.79437063144734</v>
      </c>
      <c r="L2001" s="2">
        <f>DEGREES(ASIN((((COS(RADIANS('PV model'!$B$2))*COS(RADIANS(H2001))*COS(RADIANS(K2001)))+(SIN(RADIANS('PV model'!$B$2))*SIN(RADIANS(H2001)))))))</f>
        <v>-18.290861243698298</v>
      </c>
      <c r="M2001" s="3">
        <f t="shared" si="345"/>
        <v>0</v>
      </c>
      <c r="N2001" s="2">
        <f t="shared" si="350"/>
        <v>58.65977125135155</v>
      </c>
      <c r="O2001" s="2">
        <f>IF('PV model'!$B$2&gt;0, 180-N2001,IF('PV model'!$B$2&lt;0,0-N2001,N2001))</f>
        <v>121.34022874864846</v>
      </c>
      <c r="P2001" s="2">
        <f>ABS(O2001-'PV model'!$B$5)</f>
        <v>83.659771251351543</v>
      </c>
      <c r="Q2001" s="3">
        <f t="shared" si="346"/>
        <v>108.2908612436983</v>
      </c>
      <c r="R2001" s="3">
        <f t="shared" si="351"/>
        <v>0</v>
      </c>
      <c r="S2001" s="3">
        <f t="shared" si="347"/>
        <v>0</v>
      </c>
      <c r="T2001" s="3">
        <f>(0.5*(1-COS(RADIANS(90-$X$3)))*(D2001+E2001)*'PV model'!$B$4)</f>
        <v>0</v>
      </c>
      <c r="U2001" s="3">
        <f t="shared" si="352"/>
        <v>0</v>
      </c>
      <c r="V2001" s="3">
        <f>('PV model'!$B$13*(U2001/1000)*(1-'PV model'!$B$14*((20+C2001)-25))*'PV model'!$B$10)/'PV model'!$B$12</f>
        <v>0</v>
      </c>
    </row>
    <row r="2002" spans="1:22" x14ac:dyDescent="0.2">
      <c r="A2002" s="10">
        <f t="shared" si="353"/>
        <v>84</v>
      </c>
      <c r="B2002" s="10">
        <f t="shared" si="354"/>
        <v>5</v>
      </c>
      <c r="C2002" s="23">
        <v>7.1</v>
      </c>
      <c r="D2002" s="24">
        <v>0</v>
      </c>
      <c r="E2002" s="24">
        <v>0</v>
      </c>
      <c r="F2002" s="48"/>
      <c r="G2002" s="48"/>
      <c r="H2002" s="1">
        <f t="shared" si="355"/>
        <v>1.2072865367416139</v>
      </c>
      <c r="I2002" s="1">
        <f t="shared" si="348"/>
        <v>-6.5774825257893639</v>
      </c>
      <c r="J2002" s="4">
        <f>B2002+('PV model'!$B$3/15)+(I2002/60)</f>
        <v>4.6137086245701777</v>
      </c>
      <c r="K2002" s="2">
        <f t="shared" si="349"/>
        <v>110.79437063144734</v>
      </c>
      <c r="L2002" s="2">
        <f>DEGREES(ASIN((((COS(RADIANS('PV model'!$B$2))*COS(RADIANS(H2002))*COS(RADIANS(K2002)))+(SIN(RADIANS('PV model'!$B$2))*SIN(RADIANS(H2002)))))))</f>
        <v>-10.583842576512732</v>
      </c>
      <c r="M2002" s="3">
        <f t="shared" si="345"/>
        <v>0</v>
      </c>
      <c r="N2002" s="2">
        <f t="shared" si="350"/>
        <v>71.9579219473259</v>
      </c>
      <c r="O2002" s="2">
        <f>IF('PV model'!$B$2&gt;0, 180-N2002,IF('PV model'!$B$2&lt;0,0-N2002,N2002))</f>
        <v>108.0420780526741</v>
      </c>
      <c r="P2002" s="2">
        <f>ABS(O2002-'PV model'!$B$5)</f>
        <v>96.9579219473259</v>
      </c>
      <c r="Q2002" s="3">
        <f t="shared" si="346"/>
        <v>100.58384257651272</v>
      </c>
      <c r="R2002" s="3">
        <f t="shared" si="351"/>
        <v>0</v>
      </c>
      <c r="S2002" s="3">
        <f t="shared" si="347"/>
        <v>0</v>
      </c>
      <c r="T2002" s="3">
        <f>(0.5*(1-COS(RADIANS(90-$X$3)))*(D2002+E2002)*'PV model'!$B$4)</f>
        <v>0</v>
      </c>
      <c r="U2002" s="3">
        <f t="shared" si="352"/>
        <v>0</v>
      </c>
      <c r="V2002" s="3">
        <f>('PV model'!$B$13*(U2002/1000)*(1-'PV model'!$B$14*((20+C2002)-25))*'PV model'!$B$10)/'PV model'!$B$12</f>
        <v>0</v>
      </c>
    </row>
    <row r="2003" spans="1:22" x14ac:dyDescent="0.2">
      <c r="A2003" s="10">
        <f t="shared" si="353"/>
        <v>84</v>
      </c>
      <c r="B2003" s="10">
        <f t="shared" si="354"/>
        <v>6</v>
      </c>
      <c r="C2003" s="23">
        <v>7.5</v>
      </c>
      <c r="D2003" s="24">
        <v>0</v>
      </c>
      <c r="E2003" s="24">
        <v>0</v>
      </c>
      <c r="F2003" s="48"/>
      <c r="G2003" s="48"/>
      <c r="H2003" s="1">
        <f t="shared" si="355"/>
        <v>1.2072865367416139</v>
      </c>
      <c r="I2003" s="1">
        <f t="shared" si="348"/>
        <v>-6.5774825257893639</v>
      </c>
      <c r="J2003" s="4">
        <f>B2003+('PV model'!$B$3/15)+(I2003/60)</f>
        <v>5.6137086245701777</v>
      </c>
      <c r="K2003" s="2">
        <f t="shared" si="349"/>
        <v>95.794370631447336</v>
      </c>
      <c r="L2003" s="2">
        <f>DEGREES(ASIN((((COS(RADIANS('PV model'!$B$2))*COS(RADIANS(H2003))*COS(RADIANS(K2003)))+(SIN(RADIANS('PV model'!$B$2))*SIN(RADIANS(H2003)))))))</f>
        <v>-2.2813687971151482</v>
      </c>
      <c r="M2003" s="3">
        <f t="shared" si="345"/>
        <v>0</v>
      </c>
      <c r="N2003" s="2">
        <f t="shared" si="350"/>
        <v>84.537543062726257</v>
      </c>
      <c r="O2003" s="2">
        <f>IF('PV model'!$B$2&gt;0, 180-N2003,IF('PV model'!$B$2&lt;0,0-N2003,N2003))</f>
        <v>95.462456937273743</v>
      </c>
      <c r="P2003" s="2">
        <f>ABS(O2003-'PV model'!$B$5)</f>
        <v>109.53754306272626</v>
      </c>
      <c r="Q2003" s="3">
        <f t="shared" si="346"/>
        <v>92.28136879711515</v>
      </c>
      <c r="R2003" s="3">
        <f t="shared" si="351"/>
        <v>0</v>
      </c>
      <c r="S2003" s="3">
        <f t="shared" si="347"/>
        <v>0</v>
      </c>
      <c r="T2003" s="3">
        <f>(0.5*(1-COS(RADIANS(90-$X$3)))*(D2003+E2003)*'PV model'!$B$4)</f>
        <v>0</v>
      </c>
      <c r="U2003" s="3">
        <f t="shared" si="352"/>
        <v>0</v>
      </c>
      <c r="V2003" s="3">
        <f>('PV model'!$B$13*(U2003/1000)*(1-'PV model'!$B$14*((20+C2003)-25))*'PV model'!$B$10)/'PV model'!$B$12</f>
        <v>0</v>
      </c>
    </row>
    <row r="2004" spans="1:22" x14ac:dyDescent="0.2">
      <c r="A2004" s="10">
        <f t="shared" si="353"/>
        <v>84</v>
      </c>
      <c r="B2004" s="10">
        <f t="shared" si="354"/>
        <v>7</v>
      </c>
      <c r="C2004" s="23">
        <v>7</v>
      </c>
      <c r="D2004" s="24">
        <v>0</v>
      </c>
      <c r="E2004" s="24">
        <v>7.9380000000000006</v>
      </c>
      <c r="F2004" s="48"/>
      <c r="G2004" s="48"/>
      <c r="H2004" s="1">
        <f t="shared" si="355"/>
        <v>1.2072865367416139</v>
      </c>
      <c r="I2004" s="1">
        <f t="shared" si="348"/>
        <v>-6.5774825257893639</v>
      </c>
      <c r="J2004" s="4">
        <f>B2004+('PV model'!$B$3/15)+(I2004/60)</f>
        <v>6.6137086245701777</v>
      </c>
      <c r="K2004" s="2">
        <f t="shared" si="349"/>
        <v>80.794370631447336</v>
      </c>
      <c r="L2004" s="2">
        <f>DEGREES(ASIN((((COS(RADIANS('PV model'!$B$2))*COS(RADIANS(H2004))*COS(RADIANS(K2004)))+(SIN(RADIANS('PV model'!$B$2))*SIN(RADIANS(H2004)))))))</f>
        <v>6.1975302045216409</v>
      </c>
      <c r="M2004" s="3">
        <f t="shared" si="345"/>
        <v>6.1975302045216409</v>
      </c>
      <c r="N2004" s="2">
        <f t="shared" si="350"/>
        <v>83.07420697955493</v>
      </c>
      <c r="O2004" s="2">
        <f>IF('PV model'!$B$2&gt;0, 180-N2004,IF('PV model'!$B$2&lt;0,0-N2004,N2004))</f>
        <v>96.92579302044507</v>
      </c>
      <c r="P2004" s="2">
        <f>ABS(O2004-'PV model'!$B$5)</f>
        <v>108.07420697955493</v>
      </c>
      <c r="Q2004" s="3">
        <f t="shared" si="346"/>
        <v>83.802469795478359</v>
      </c>
      <c r="R2004" s="3">
        <f t="shared" si="351"/>
        <v>0</v>
      </c>
      <c r="S2004" s="3">
        <f t="shared" si="347"/>
        <v>7.9380000000000006</v>
      </c>
      <c r="T2004" s="3">
        <f>(0.5*(1-COS(RADIANS(90-$X$3)))*(D2004+E2004)*'PV model'!$B$4)</f>
        <v>0</v>
      </c>
      <c r="U2004" s="3">
        <f t="shared" si="352"/>
        <v>7.9380000000000006</v>
      </c>
      <c r="V2004" s="3">
        <f>('PV model'!$B$13*(U2004/1000)*(1-'PV model'!$B$14*((20+C2004)-25))*'PV model'!$B$10)/'PV model'!$B$12</f>
        <v>0.78713462016000002</v>
      </c>
    </row>
    <row r="2005" spans="1:22" x14ac:dyDescent="0.2">
      <c r="A2005" s="10">
        <f t="shared" si="353"/>
        <v>84</v>
      </c>
      <c r="B2005" s="10">
        <f t="shared" si="354"/>
        <v>8</v>
      </c>
      <c r="C2005" s="23">
        <v>7.4</v>
      </c>
      <c r="D2005" s="24">
        <v>16.836749999999999</v>
      </c>
      <c r="E2005" s="24">
        <v>52.919999999999995</v>
      </c>
      <c r="F2005" s="48"/>
      <c r="G2005" s="48"/>
      <c r="H2005" s="1">
        <f t="shared" si="355"/>
        <v>1.2072865367416139</v>
      </c>
      <c r="I2005" s="1">
        <f t="shared" si="348"/>
        <v>-6.5774825257893639</v>
      </c>
      <c r="J2005" s="4">
        <f>B2005+('PV model'!$B$3/15)+(I2005/60)</f>
        <v>7.6137086245701777</v>
      </c>
      <c r="K2005" s="2">
        <f t="shared" si="349"/>
        <v>65.794370631447336</v>
      </c>
      <c r="L2005" s="2">
        <f>DEGREES(ASIN((((COS(RADIANS('PV model'!$B$2))*COS(RADIANS(H2005))*COS(RADIANS(K2005)))+(SIN(RADIANS('PV model'!$B$2))*SIN(RADIANS(H2005)))))))</f>
        <v>14.450657274522403</v>
      </c>
      <c r="M2005" s="3">
        <f t="shared" si="345"/>
        <v>14.450657274522403</v>
      </c>
      <c r="N2005" s="2">
        <f t="shared" si="350"/>
        <v>70.333765281267958</v>
      </c>
      <c r="O2005" s="2">
        <f>IF('PV model'!$B$2&gt;0, 180-N2005,IF('PV model'!$B$2&lt;0,0-N2005,N2005))</f>
        <v>109.66623471873204</v>
      </c>
      <c r="P2005" s="2">
        <f>ABS(O2005-'PV model'!$B$5)</f>
        <v>95.333765281267958</v>
      </c>
      <c r="Q2005" s="3">
        <f t="shared" si="346"/>
        <v>75.549342725477601</v>
      </c>
      <c r="R2005" s="3">
        <f t="shared" si="351"/>
        <v>16.836749999999995</v>
      </c>
      <c r="S2005" s="3">
        <f t="shared" si="347"/>
        <v>58.256485133737343</v>
      </c>
      <c r="T2005" s="3">
        <f>(0.5*(1-COS(RADIANS(90-$X$3)))*(D2005+E2005)*'PV model'!$B$4)</f>
        <v>0</v>
      </c>
      <c r="U2005" s="3">
        <f t="shared" si="352"/>
        <v>75.093235133737338</v>
      </c>
      <c r="V2005" s="3">
        <f>('PV model'!$B$13*(U2005/1000)*(1-'PV model'!$B$14*((20+C2005)-25))*'PV model'!$B$10)/'PV model'!$B$12</f>
        <v>7.4342591140422876</v>
      </c>
    </row>
    <row r="2006" spans="1:22" x14ac:dyDescent="0.2">
      <c r="A2006" s="10">
        <f t="shared" si="353"/>
        <v>84</v>
      </c>
      <c r="B2006" s="10">
        <f t="shared" si="354"/>
        <v>9</v>
      </c>
      <c r="C2006" s="23">
        <v>7.2</v>
      </c>
      <c r="D2006" s="24">
        <v>3.3673500000000001</v>
      </c>
      <c r="E2006" s="24">
        <v>96.138000000000005</v>
      </c>
      <c r="F2006" s="48"/>
      <c r="G2006" s="48"/>
      <c r="H2006" s="1">
        <f t="shared" si="355"/>
        <v>1.2072865367416139</v>
      </c>
      <c r="I2006" s="1">
        <f t="shared" si="348"/>
        <v>-6.5774825257893639</v>
      </c>
      <c r="J2006" s="4">
        <f>B2006+('PV model'!$B$3/15)+(I2006/60)</f>
        <v>8.6137086245701759</v>
      </c>
      <c r="K2006" s="2">
        <f t="shared" si="349"/>
        <v>50.794370631447364</v>
      </c>
      <c r="L2006" s="2">
        <f>DEGREES(ASIN((((COS(RADIANS('PV model'!$B$2))*COS(RADIANS(H2006))*COS(RADIANS(K2006)))+(SIN(RADIANS('PV model'!$B$2))*SIN(RADIANS(H2006)))))))</f>
        <v>22.043657356878565</v>
      </c>
      <c r="M2006" s="3">
        <f t="shared" si="345"/>
        <v>22.043657356878565</v>
      </c>
      <c r="N2006" s="2">
        <f t="shared" si="350"/>
        <v>56.700233869364403</v>
      </c>
      <c r="O2006" s="2">
        <f>IF('PV model'!$B$2&gt;0, 180-N2006,IF('PV model'!$B$2&lt;0,0-N2006,N2006))</f>
        <v>123.29976613063559</v>
      </c>
      <c r="P2006" s="2">
        <f>ABS(O2006-'PV model'!$B$5)</f>
        <v>81.700233869364411</v>
      </c>
      <c r="Q2006" s="3">
        <f t="shared" si="346"/>
        <v>67.956342643121431</v>
      </c>
      <c r="R2006" s="3">
        <f t="shared" si="351"/>
        <v>3.3673500000000001</v>
      </c>
      <c r="S2006" s="3">
        <f t="shared" si="347"/>
        <v>97.994753885097992</v>
      </c>
      <c r="T2006" s="3">
        <f>(0.5*(1-COS(RADIANS(90-$X$3)))*(D2006+E2006)*'PV model'!$B$4)</f>
        <v>0</v>
      </c>
      <c r="U2006" s="3">
        <f t="shared" si="352"/>
        <v>101.36210388509799</v>
      </c>
      <c r="V2006" s="3">
        <f>('PV model'!$B$13*(U2006/1000)*(1-'PV model'!$B$14*((20+C2006)-25))*'PV model'!$B$10)/'PV model'!$B$12</f>
        <v>10.042992932396077</v>
      </c>
    </row>
    <row r="2007" spans="1:22" x14ac:dyDescent="0.2">
      <c r="A2007" s="10">
        <f t="shared" si="353"/>
        <v>84</v>
      </c>
      <c r="B2007" s="10">
        <f t="shared" si="354"/>
        <v>10</v>
      </c>
      <c r="C2007" s="23">
        <v>7</v>
      </c>
      <c r="D2007" s="24">
        <v>0</v>
      </c>
      <c r="E2007" s="24">
        <v>100.548</v>
      </c>
      <c r="F2007" s="48"/>
      <c r="G2007" s="48"/>
      <c r="H2007" s="1">
        <f t="shared" si="355"/>
        <v>1.2072865367416139</v>
      </c>
      <c r="I2007" s="1">
        <f t="shared" si="348"/>
        <v>-6.5774825257893639</v>
      </c>
      <c r="J2007" s="4">
        <f>B2007+('PV model'!$B$3/15)+(I2007/60)</f>
        <v>9.6137086245701759</v>
      </c>
      <c r="K2007" s="2">
        <f t="shared" si="349"/>
        <v>35.794370631447364</v>
      </c>
      <c r="L2007" s="2">
        <f>DEGREES(ASIN((((COS(RADIANS('PV model'!$B$2))*COS(RADIANS(H2007))*COS(RADIANS(K2007)))+(SIN(RADIANS('PV model'!$B$2))*SIN(RADIANS(H2007)))))))</f>
        <v>28.469192016892364</v>
      </c>
      <c r="M2007" s="3">
        <f t="shared" si="345"/>
        <v>28.469192016892364</v>
      </c>
      <c r="N2007" s="2">
        <f t="shared" si="350"/>
        <v>41.696659866089561</v>
      </c>
      <c r="O2007" s="2">
        <f>IF('PV model'!$B$2&gt;0, 180-N2007,IF('PV model'!$B$2&lt;0,0-N2007,N2007))</f>
        <v>138.30334013391044</v>
      </c>
      <c r="P2007" s="2">
        <f>ABS(O2007-'PV model'!$B$5)</f>
        <v>66.696659866089561</v>
      </c>
      <c r="Q2007" s="3">
        <f t="shared" si="346"/>
        <v>61.530807983107636</v>
      </c>
      <c r="R2007" s="3">
        <f t="shared" si="351"/>
        <v>0</v>
      </c>
      <c r="S2007" s="3">
        <f t="shared" si="347"/>
        <v>100.548</v>
      </c>
      <c r="T2007" s="3">
        <f>(0.5*(1-COS(RADIANS(90-$X$3)))*(D2007+E2007)*'PV model'!$B$4)</f>
        <v>0</v>
      </c>
      <c r="U2007" s="3">
        <f t="shared" si="352"/>
        <v>100.548</v>
      </c>
      <c r="V2007" s="3">
        <f>('PV model'!$B$13*(U2007/1000)*(1-'PV model'!$B$14*((20+C2007)-25))*'PV model'!$B$10)/'PV model'!$B$12</f>
        <v>9.970371855359998</v>
      </c>
    </row>
    <row r="2008" spans="1:22" x14ac:dyDescent="0.2">
      <c r="A2008" s="10">
        <f t="shared" si="353"/>
        <v>84</v>
      </c>
      <c r="B2008" s="10">
        <f t="shared" si="354"/>
        <v>11</v>
      </c>
      <c r="C2008" s="23">
        <v>7.5</v>
      </c>
      <c r="D2008" s="24">
        <v>110.0001</v>
      </c>
      <c r="E2008" s="24">
        <v>198.45</v>
      </c>
      <c r="F2008" s="48"/>
      <c r="G2008" s="48"/>
      <c r="H2008" s="1">
        <f t="shared" si="355"/>
        <v>1.2072865367416139</v>
      </c>
      <c r="I2008" s="1">
        <f t="shared" si="348"/>
        <v>-6.5774825257893639</v>
      </c>
      <c r="J2008" s="4">
        <f>B2008+('PV model'!$B$3/15)+(I2008/60)</f>
        <v>10.613708624570176</v>
      </c>
      <c r="K2008" s="2">
        <f t="shared" si="349"/>
        <v>20.794370631447361</v>
      </c>
      <c r="L2008" s="2">
        <f>DEGREES(ASIN((((COS(RADIANS('PV model'!$B$2))*COS(RADIANS(H2008))*COS(RADIANS(K2008)))+(SIN(RADIANS('PV model'!$B$2))*SIN(RADIANS(H2008)))))))</f>
        <v>33.144832581455454</v>
      </c>
      <c r="M2008" s="3">
        <f t="shared" si="345"/>
        <v>33.144832581455454</v>
      </c>
      <c r="N2008" s="2">
        <f t="shared" si="350"/>
        <v>25.081705568520892</v>
      </c>
      <c r="O2008" s="2">
        <f>IF('PV model'!$B$2&gt;0, 180-N2008,IF('PV model'!$B$2&lt;0,0-N2008,N2008))</f>
        <v>154.9182944314791</v>
      </c>
      <c r="P2008" s="2">
        <f>ABS(O2008-'PV model'!$B$5)</f>
        <v>50.081705568520903</v>
      </c>
      <c r="Q2008" s="3">
        <f t="shared" si="346"/>
        <v>56.855167418544546</v>
      </c>
      <c r="R2008" s="3">
        <f t="shared" si="351"/>
        <v>110.0001</v>
      </c>
      <c r="S2008" s="3">
        <f t="shared" si="347"/>
        <v>241.53303203180985</v>
      </c>
      <c r="T2008" s="3">
        <f>(0.5*(1-COS(RADIANS(90-$X$3)))*(D2008+E2008)*'PV model'!$B$4)</f>
        <v>0</v>
      </c>
      <c r="U2008" s="3">
        <f t="shared" si="352"/>
        <v>351.53313203180983</v>
      </c>
      <c r="V2008" s="3">
        <f>('PV model'!$B$13*(U2008/1000)*(1-'PV model'!$B$14*((20+C2008)-25))*'PV model'!$B$10)/'PV model'!$B$12</f>
        <v>34.787859359120702</v>
      </c>
    </row>
    <row r="2009" spans="1:22" x14ac:dyDescent="0.2">
      <c r="A2009" s="10">
        <f t="shared" si="353"/>
        <v>84</v>
      </c>
      <c r="B2009" s="10">
        <f t="shared" si="354"/>
        <v>12</v>
      </c>
      <c r="C2009" s="23">
        <v>7.4</v>
      </c>
      <c r="D2009" s="24">
        <v>7.8571499999999999</v>
      </c>
      <c r="E2009" s="24">
        <v>142.00200000000001</v>
      </c>
      <c r="F2009" s="48"/>
      <c r="G2009" s="48"/>
      <c r="H2009" s="1">
        <f t="shared" si="355"/>
        <v>1.2072865367416139</v>
      </c>
      <c r="I2009" s="1">
        <f t="shared" si="348"/>
        <v>-6.5774825257893639</v>
      </c>
      <c r="J2009" s="4">
        <f>B2009+('PV model'!$B$3/15)+(I2009/60)</f>
        <v>11.613708624570176</v>
      </c>
      <c r="K2009" s="2">
        <f t="shared" si="349"/>
        <v>5.7943706314473609</v>
      </c>
      <c r="L2009" s="2">
        <f>DEGREES(ASIN((((COS(RADIANS('PV model'!$B$2))*COS(RADIANS(H2009))*COS(RADIANS(K2009)))+(SIN(RADIANS('PV model'!$B$2))*SIN(RADIANS(H2009)))))))</f>
        <v>35.503391720388379</v>
      </c>
      <c r="M2009" s="3">
        <f t="shared" si="345"/>
        <v>35.503391720388379</v>
      </c>
      <c r="N2009" s="2">
        <f t="shared" si="350"/>
        <v>7.1223067968297631</v>
      </c>
      <c r="O2009" s="2">
        <f>IF('PV model'!$B$2&gt;0, 180-N2009,IF('PV model'!$B$2&lt;0,0-N2009,N2009))</f>
        <v>172.87769320317022</v>
      </c>
      <c r="P2009" s="2">
        <f>ABS(O2009-'PV model'!$B$5)</f>
        <v>32.122306796829776</v>
      </c>
      <c r="Q2009" s="3">
        <f t="shared" si="346"/>
        <v>54.496608279611621</v>
      </c>
      <c r="R2009" s="3">
        <f t="shared" si="351"/>
        <v>7.857149999999999</v>
      </c>
      <c r="S2009" s="3">
        <f t="shared" si="347"/>
        <v>147.25136850081552</v>
      </c>
      <c r="T2009" s="3">
        <f>(0.5*(1-COS(RADIANS(90-$X$3)))*(D2009+E2009)*'PV model'!$B$4)</f>
        <v>0</v>
      </c>
      <c r="U2009" s="3">
        <f t="shared" si="352"/>
        <v>155.10851850081551</v>
      </c>
      <c r="V2009" s="3">
        <f>('PV model'!$B$13*(U2009/1000)*(1-'PV model'!$B$14*((20+C2009)-25))*'PV model'!$B$10)/'PV model'!$B$12</f>
        <v>15.355802893251839</v>
      </c>
    </row>
    <row r="2010" spans="1:22" x14ac:dyDescent="0.2">
      <c r="A2010" s="10">
        <f t="shared" si="353"/>
        <v>84</v>
      </c>
      <c r="B2010" s="10">
        <f t="shared" si="354"/>
        <v>13</v>
      </c>
      <c r="C2010" s="23">
        <v>6.3</v>
      </c>
      <c r="D2010" s="24">
        <v>0</v>
      </c>
      <c r="E2010" s="24">
        <v>150.822</v>
      </c>
      <c r="F2010" s="48"/>
      <c r="G2010" s="48"/>
      <c r="H2010" s="1">
        <f t="shared" si="355"/>
        <v>1.2072865367416139</v>
      </c>
      <c r="I2010" s="1">
        <f t="shared" si="348"/>
        <v>-6.5774825257893639</v>
      </c>
      <c r="J2010" s="4">
        <f>B2010+('PV model'!$B$3/15)+(I2010/60)</f>
        <v>12.613708624570176</v>
      </c>
      <c r="K2010" s="2">
        <f t="shared" si="349"/>
        <v>-9.2056293685526391</v>
      </c>
      <c r="L2010" s="2">
        <f>DEGREES(ASIN((((COS(RADIANS('PV model'!$B$2))*COS(RADIANS(H2010))*COS(RADIANS(K2010)))+(SIN(RADIANS('PV model'!$B$2))*SIN(RADIANS(H2010)))))))</f>
        <v>35.194305717903013</v>
      </c>
      <c r="M2010" s="3">
        <f t="shared" si="345"/>
        <v>35.194305717903013</v>
      </c>
      <c r="N2010" s="2">
        <f t="shared" si="350"/>
        <v>-11.286776303799204</v>
      </c>
      <c r="O2010" s="2">
        <f>IF('PV model'!$B$2&gt;0, 180-N2010,IF('PV model'!$B$2&lt;0,0-N2010,N2010))</f>
        <v>191.2867763037992</v>
      </c>
      <c r="P2010" s="2">
        <f>ABS(O2010-'PV model'!$B$5)</f>
        <v>13.713223696200799</v>
      </c>
      <c r="Q2010" s="3">
        <f t="shared" si="346"/>
        <v>54.805694282096987</v>
      </c>
      <c r="R2010" s="3">
        <f t="shared" si="351"/>
        <v>0</v>
      </c>
      <c r="S2010" s="3">
        <f t="shared" si="347"/>
        <v>150.822</v>
      </c>
      <c r="T2010" s="3">
        <f>(0.5*(1-COS(RADIANS(90-$X$3)))*(D2010+E2010)*'PV model'!$B$4)</f>
        <v>0</v>
      </c>
      <c r="U2010" s="3">
        <f t="shared" si="352"/>
        <v>150.822</v>
      </c>
      <c r="V2010" s="3">
        <f>('PV model'!$B$13*(U2010/1000)*(1-'PV model'!$B$14*((20+C2010)-25))*'PV model'!$B$10)/'PV model'!$B$12</f>
        <v>14.997771050976</v>
      </c>
    </row>
    <row r="2011" spans="1:22" x14ac:dyDescent="0.2">
      <c r="A2011" s="10">
        <f t="shared" si="353"/>
        <v>84</v>
      </c>
      <c r="B2011" s="10">
        <f t="shared" si="354"/>
        <v>14</v>
      </c>
      <c r="C2011" s="23">
        <v>6.8</v>
      </c>
      <c r="D2011" s="24">
        <v>0</v>
      </c>
      <c r="E2011" s="24">
        <v>144.648</v>
      </c>
      <c r="F2011" s="48"/>
      <c r="G2011" s="48"/>
      <c r="H2011" s="1">
        <f t="shared" si="355"/>
        <v>1.2072865367416139</v>
      </c>
      <c r="I2011" s="1">
        <f t="shared" si="348"/>
        <v>-6.5774825257893639</v>
      </c>
      <c r="J2011" s="4">
        <f>B2011+('PV model'!$B$3/15)+(I2011/60)</f>
        <v>13.613708624570176</v>
      </c>
      <c r="K2011" s="2">
        <f t="shared" si="349"/>
        <v>-24.205629368552639</v>
      </c>
      <c r="L2011" s="2">
        <f>DEGREES(ASIN((((COS(RADIANS('PV model'!$B$2))*COS(RADIANS(H2011))*COS(RADIANS(K2011)))+(SIN(RADIANS('PV model'!$B$2))*SIN(RADIANS(H2011)))))))</f>
        <v>32.26642968906328</v>
      </c>
      <c r="M2011" s="3">
        <f t="shared" si="345"/>
        <v>32.26642968906328</v>
      </c>
      <c r="N2011" s="2">
        <f t="shared" si="350"/>
        <v>-28.998361200686734</v>
      </c>
      <c r="O2011" s="2">
        <f>IF('PV model'!$B$2&gt;0, 180-N2011,IF('PV model'!$B$2&lt;0,0-N2011,N2011))</f>
        <v>208.99836120068673</v>
      </c>
      <c r="P2011" s="2">
        <f>ABS(O2011-'PV model'!$B$5)</f>
        <v>3.9983612006867304</v>
      </c>
      <c r="Q2011" s="3">
        <f t="shared" si="346"/>
        <v>57.733570310936713</v>
      </c>
      <c r="R2011" s="3">
        <f t="shared" si="351"/>
        <v>0</v>
      </c>
      <c r="S2011" s="3">
        <f t="shared" si="347"/>
        <v>144.648</v>
      </c>
      <c r="T2011" s="3">
        <f>(0.5*(1-COS(RADIANS(90-$X$3)))*(D2011+E2011)*'PV model'!$B$4)</f>
        <v>0</v>
      </c>
      <c r="U2011" s="3">
        <f t="shared" si="352"/>
        <v>144.648</v>
      </c>
      <c r="V2011" s="3">
        <f>('PV model'!$B$13*(U2011/1000)*(1-'PV model'!$B$14*((20+C2011)-25))*'PV model'!$B$10)/'PV model'!$B$12</f>
        <v>14.354909178624</v>
      </c>
    </row>
    <row r="2012" spans="1:22" x14ac:dyDescent="0.2">
      <c r="A2012" s="10">
        <f t="shared" si="353"/>
        <v>84</v>
      </c>
      <c r="B2012" s="10">
        <f t="shared" si="354"/>
        <v>15</v>
      </c>
      <c r="C2012" s="23">
        <v>6.9</v>
      </c>
      <c r="D2012" s="24">
        <v>20.2041</v>
      </c>
      <c r="E2012" s="24">
        <v>172.87200000000001</v>
      </c>
      <c r="F2012" s="48"/>
      <c r="G2012" s="48"/>
      <c r="H2012" s="1">
        <f t="shared" si="355"/>
        <v>1.2072865367416139</v>
      </c>
      <c r="I2012" s="1">
        <f t="shared" si="348"/>
        <v>-6.5774825257893639</v>
      </c>
      <c r="J2012" s="4">
        <f>B2012+('PV model'!$B$3/15)+(I2012/60)</f>
        <v>14.613708624570176</v>
      </c>
      <c r="K2012" s="2">
        <f t="shared" si="349"/>
        <v>-39.205629368552636</v>
      </c>
      <c r="L2012" s="2">
        <f>DEGREES(ASIN((((COS(RADIANS('PV model'!$B$2))*COS(RADIANS(H2012))*COS(RADIANS(K2012)))+(SIN(RADIANS('PV model'!$B$2))*SIN(RADIANS(H2012)))))))</f>
        <v>27.139902527338329</v>
      </c>
      <c r="M2012" s="3">
        <f t="shared" si="345"/>
        <v>27.139902527338329</v>
      </c>
      <c r="N2012" s="2">
        <f t="shared" si="350"/>
        <v>-45.247664984448477</v>
      </c>
      <c r="O2012" s="2">
        <f>IF('PV model'!$B$2&gt;0, 180-N2012,IF('PV model'!$B$2&lt;0,0-N2012,N2012))</f>
        <v>225.24766498444848</v>
      </c>
      <c r="P2012" s="2">
        <f>ABS(O2012-'PV model'!$B$5)</f>
        <v>20.247664984448477</v>
      </c>
      <c r="Q2012" s="3">
        <f t="shared" si="346"/>
        <v>62.860097472661671</v>
      </c>
      <c r="R2012" s="3">
        <f t="shared" si="351"/>
        <v>20.204100000000004</v>
      </c>
      <c r="S2012" s="3">
        <f t="shared" si="347"/>
        <v>184.1372900647751</v>
      </c>
      <c r="T2012" s="3">
        <f>(0.5*(1-COS(RADIANS(90-$X$3)))*(D2012+E2012)*'PV model'!$B$4)</f>
        <v>0</v>
      </c>
      <c r="U2012" s="3">
        <f t="shared" si="352"/>
        <v>204.34139006477511</v>
      </c>
      <c r="V2012" s="3">
        <f>('PV model'!$B$13*(U2012/1000)*(1-'PV model'!$B$14*((20+C2012)-25))*'PV model'!$B$10)/'PV model'!$B$12</f>
        <v>20.27072801420827</v>
      </c>
    </row>
    <row r="2013" spans="1:22" x14ac:dyDescent="0.2">
      <c r="A2013" s="10">
        <f t="shared" si="353"/>
        <v>84</v>
      </c>
      <c r="B2013" s="10">
        <f t="shared" si="354"/>
        <v>16</v>
      </c>
      <c r="C2013" s="23">
        <v>6.9</v>
      </c>
      <c r="D2013" s="24">
        <v>69.59190000000001</v>
      </c>
      <c r="E2013" s="24">
        <v>153.46800000000002</v>
      </c>
      <c r="F2013" s="48"/>
      <c r="G2013" s="48"/>
      <c r="H2013" s="1">
        <f t="shared" si="355"/>
        <v>1.2072865367416139</v>
      </c>
      <c r="I2013" s="1">
        <f t="shared" si="348"/>
        <v>-6.5774825257893639</v>
      </c>
      <c r="J2013" s="4">
        <f>B2013+('PV model'!$B$3/15)+(I2013/60)</f>
        <v>15.613708624570176</v>
      </c>
      <c r="K2013" s="2">
        <f t="shared" si="349"/>
        <v>-54.205629368552636</v>
      </c>
      <c r="L2013" s="2">
        <f>DEGREES(ASIN((((COS(RADIANS('PV model'!$B$2))*COS(RADIANS(H2013))*COS(RADIANS(K2013)))+(SIN(RADIANS('PV model'!$B$2))*SIN(RADIANS(H2013)))))))</f>
        <v>20.399812455374501</v>
      </c>
      <c r="M2013" s="3">
        <f t="shared" si="345"/>
        <v>20.399812455374501</v>
      </c>
      <c r="N2013" s="2">
        <f t="shared" si="350"/>
        <v>-59.906021573432604</v>
      </c>
      <c r="O2013" s="2">
        <f>IF('PV model'!$B$2&gt;0, 180-N2013,IF('PV model'!$B$2&lt;0,0-N2013,N2013))</f>
        <v>239.90602157343261</v>
      </c>
      <c r="P2013" s="2">
        <f>ABS(O2013-'PV model'!$B$5)</f>
        <v>34.906021573432611</v>
      </c>
      <c r="Q2013" s="3">
        <f t="shared" si="346"/>
        <v>69.600187544625499</v>
      </c>
      <c r="R2013" s="3">
        <f t="shared" si="351"/>
        <v>69.591900000000024</v>
      </c>
      <c r="S2013" s="3">
        <f t="shared" si="347"/>
        <v>176.59399973396552</v>
      </c>
      <c r="T2013" s="3">
        <f>(0.5*(1-COS(RADIANS(90-$X$3)))*(D2013+E2013)*'PV model'!$B$4)</f>
        <v>0</v>
      </c>
      <c r="U2013" s="3">
        <f t="shared" si="352"/>
        <v>246.18589973396553</v>
      </c>
      <c r="V2013" s="3">
        <f>('PV model'!$B$13*(U2013/1000)*(1-'PV model'!$B$14*((20+C2013)-25))*'PV model'!$B$10)/'PV model'!$B$12</f>
        <v>24.421716094122903</v>
      </c>
    </row>
    <row r="2014" spans="1:22" x14ac:dyDescent="0.2">
      <c r="A2014" s="10">
        <f t="shared" si="353"/>
        <v>84</v>
      </c>
      <c r="B2014" s="10">
        <f t="shared" si="354"/>
        <v>17</v>
      </c>
      <c r="C2014" s="23">
        <v>6.7</v>
      </c>
      <c r="D2014" s="24">
        <v>0</v>
      </c>
      <c r="E2014" s="24">
        <v>82.908000000000001</v>
      </c>
      <c r="F2014" s="48"/>
      <c r="G2014" s="48"/>
      <c r="H2014" s="1">
        <f t="shared" si="355"/>
        <v>1.2072865367416139</v>
      </c>
      <c r="I2014" s="1">
        <f t="shared" si="348"/>
        <v>-6.5774825257893639</v>
      </c>
      <c r="J2014" s="4">
        <f>B2014+('PV model'!$B$3/15)+(I2014/60)</f>
        <v>16.613708624570176</v>
      </c>
      <c r="K2014" s="2">
        <f t="shared" si="349"/>
        <v>-69.205629368552636</v>
      </c>
      <c r="L2014" s="2">
        <f>DEGREES(ASIN((((COS(RADIANS('PV model'!$B$2))*COS(RADIANS(H2014))*COS(RADIANS(K2014)))+(SIN(RADIANS('PV model'!$B$2))*SIN(RADIANS(H2014)))))))</f>
        <v>12.615198980003434</v>
      </c>
      <c r="M2014" s="3">
        <f t="shared" si="345"/>
        <v>12.615198980003434</v>
      </c>
      <c r="N2014" s="2">
        <f t="shared" si="350"/>
        <v>-73.290494767912989</v>
      </c>
      <c r="O2014" s="2">
        <f>IF('PV model'!$B$2&gt;0, 180-N2014,IF('PV model'!$B$2&lt;0,0-N2014,N2014))</f>
        <v>253.290494767913</v>
      </c>
      <c r="P2014" s="2">
        <f>ABS(O2014-'PV model'!$B$5)</f>
        <v>48.290494767913003</v>
      </c>
      <c r="Q2014" s="3">
        <f t="shared" si="346"/>
        <v>77.384801019996559</v>
      </c>
      <c r="R2014" s="3">
        <f t="shared" si="351"/>
        <v>0</v>
      </c>
      <c r="S2014" s="3">
        <f t="shared" si="347"/>
        <v>82.908000000000001</v>
      </c>
      <c r="T2014" s="3">
        <f>(0.5*(1-COS(RADIANS(90-$X$3)))*(D2014+E2014)*'PV model'!$B$4)</f>
        <v>0</v>
      </c>
      <c r="U2014" s="3">
        <f t="shared" si="352"/>
        <v>82.908000000000001</v>
      </c>
      <c r="V2014" s="3">
        <f>('PV model'!$B$13*(U2014/1000)*(1-'PV model'!$B$14*((20+C2014)-25))*'PV model'!$B$10)/'PV model'!$B$12</f>
        <v>8.2311287909759994</v>
      </c>
    </row>
    <row r="2015" spans="1:22" x14ac:dyDescent="0.2">
      <c r="A2015" s="10">
        <f t="shared" si="353"/>
        <v>84</v>
      </c>
      <c r="B2015" s="10">
        <f t="shared" si="354"/>
        <v>18</v>
      </c>
      <c r="C2015" s="23">
        <v>6.5</v>
      </c>
      <c r="D2015" s="24">
        <v>0</v>
      </c>
      <c r="E2015" s="24">
        <v>26.459999999999997</v>
      </c>
      <c r="F2015" s="48"/>
      <c r="G2015" s="48"/>
      <c r="H2015" s="1">
        <f t="shared" si="355"/>
        <v>1.2072865367416139</v>
      </c>
      <c r="I2015" s="1">
        <f t="shared" si="348"/>
        <v>-6.5774825257893639</v>
      </c>
      <c r="J2015" s="4">
        <f>B2015+('PV model'!$B$3/15)+(I2015/60)</f>
        <v>17.613708624570176</v>
      </c>
      <c r="K2015" s="2">
        <f t="shared" si="349"/>
        <v>-84.205629368552636</v>
      </c>
      <c r="L2015" s="2">
        <f>DEGREES(ASIN((((COS(RADIANS('PV model'!$B$2))*COS(RADIANS(H2015))*COS(RADIANS(K2015)))+(SIN(RADIANS('PV model'!$B$2))*SIN(RADIANS(H2015)))))))</f>
        <v>4.2744957113268773</v>
      </c>
      <c r="M2015" s="3">
        <f t="shared" si="345"/>
        <v>4.2744957113268773</v>
      </c>
      <c r="N2015" s="2">
        <f t="shared" si="350"/>
        <v>-85.902787253008597</v>
      </c>
      <c r="O2015" s="2">
        <f>IF('PV model'!$B$2&gt;0, 180-N2015,IF('PV model'!$B$2&lt;0,0-N2015,N2015))</f>
        <v>265.90278725300857</v>
      </c>
      <c r="P2015" s="2">
        <f>ABS(O2015-'PV model'!$B$5)</f>
        <v>60.902787253008569</v>
      </c>
      <c r="Q2015" s="3">
        <f t="shared" si="346"/>
        <v>85.725504288673122</v>
      </c>
      <c r="R2015" s="3">
        <f t="shared" si="351"/>
        <v>0</v>
      </c>
      <c r="S2015" s="3">
        <f t="shared" si="347"/>
        <v>26.459999999999997</v>
      </c>
      <c r="T2015" s="3">
        <f>(0.5*(1-COS(RADIANS(90-$X$3)))*(D2015+E2015)*'PV model'!$B$4)</f>
        <v>0</v>
      </c>
      <c r="U2015" s="3">
        <f t="shared" si="352"/>
        <v>26.459999999999997</v>
      </c>
      <c r="V2015" s="3">
        <f>('PV model'!$B$13*(U2015/1000)*(1-'PV model'!$B$14*((20+C2015)-25))*'PV model'!$B$10)/'PV model'!$B$12</f>
        <v>2.6290719503999997</v>
      </c>
    </row>
    <row r="2016" spans="1:22" x14ac:dyDescent="0.2">
      <c r="A2016" s="10">
        <f t="shared" si="353"/>
        <v>84</v>
      </c>
      <c r="B2016" s="10">
        <f t="shared" si="354"/>
        <v>19</v>
      </c>
      <c r="C2016" s="23">
        <v>6.1</v>
      </c>
      <c r="D2016" s="24">
        <v>0</v>
      </c>
      <c r="E2016" s="24">
        <v>3.528</v>
      </c>
      <c r="F2016" s="48"/>
      <c r="G2016" s="48"/>
      <c r="H2016" s="1">
        <f t="shared" si="355"/>
        <v>1.2072865367416139</v>
      </c>
      <c r="I2016" s="1">
        <f t="shared" si="348"/>
        <v>-6.5774825257893639</v>
      </c>
      <c r="J2016" s="4">
        <f>B2016+('PV model'!$B$3/15)+(I2016/60)</f>
        <v>18.613708624570176</v>
      </c>
      <c r="K2016" s="2">
        <f t="shared" si="349"/>
        <v>-99.205629368552636</v>
      </c>
      <c r="L2016" s="2">
        <f>DEGREES(ASIN((((COS(RADIANS('PV model'!$B$2))*COS(RADIANS(H2016))*COS(RADIANS(K2016)))+(SIN(RADIANS('PV model'!$B$2))*SIN(RADIANS(H2016)))))))</f>
        <v>-4.1994451759643505</v>
      </c>
      <c r="M2016" s="3">
        <f t="shared" si="345"/>
        <v>0</v>
      </c>
      <c r="N2016" s="2">
        <f t="shared" si="350"/>
        <v>-81.712874906923275</v>
      </c>
      <c r="O2016" s="2">
        <f>IF('PV model'!$B$2&gt;0, 180-N2016,IF('PV model'!$B$2&lt;0,0-N2016,N2016))</f>
        <v>261.71287490692328</v>
      </c>
      <c r="P2016" s="2">
        <f>ABS(O2016-'PV model'!$B$5)</f>
        <v>56.712874906923275</v>
      </c>
      <c r="Q2016" s="3">
        <f t="shared" si="346"/>
        <v>94.199445175964357</v>
      </c>
      <c r="R2016" s="3">
        <f t="shared" si="351"/>
        <v>0</v>
      </c>
      <c r="S2016" s="3">
        <f t="shared" si="347"/>
        <v>3.528</v>
      </c>
      <c r="T2016" s="3">
        <f>(0.5*(1-COS(RADIANS(90-$X$3)))*(D2016+E2016)*'PV model'!$B$4)</f>
        <v>0</v>
      </c>
      <c r="U2016" s="3">
        <f t="shared" si="352"/>
        <v>3.528</v>
      </c>
      <c r="V2016" s="3">
        <f>('PV model'!$B$13*(U2016/1000)*(1-'PV model'!$B$14*((20+C2016)-25))*'PV model'!$B$10)/'PV model'!$B$12</f>
        <v>0.35110718092799997</v>
      </c>
    </row>
    <row r="2017" spans="1:22" x14ac:dyDescent="0.2">
      <c r="A2017" s="10">
        <f t="shared" si="353"/>
        <v>84</v>
      </c>
      <c r="B2017" s="10">
        <f t="shared" si="354"/>
        <v>20</v>
      </c>
      <c r="C2017" s="23">
        <v>6</v>
      </c>
      <c r="D2017" s="24">
        <v>0</v>
      </c>
      <c r="E2017" s="24">
        <v>0</v>
      </c>
      <c r="F2017" s="48"/>
      <c r="G2017" s="48"/>
      <c r="H2017" s="1">
        <f t="shared" si="355"/>
        <v>1.2072865367416139</v>
      </c>
      <c r="I2017" s="1">
        <f t="shared" si="348"/>
        <v>-6.5774825257893639</v>
      </c>
      <c r="J2017" s="4">
        <f>B2017+('PV model'!$B$3/15)+(I2017/60)</f>
        <v>19.613708624570176</v>
      </c>
      <c r="K2017" s="2">
        <f t="shared" si="349"/>
        <v>-114.20562936855264</v>
      </c>
      <c r="L2017" s="2">
        <f>DEGREES(ASIN((((COS(RADIANS('PV model'!$B$2))*COS(RADIANS(H2017))*COS(RADIANS(K2017)))+(SIN(RADIANS('PV model'!$B$2))*SIN(RADIANS(H2017)))))))</f>
        <v>-12.404860973911701</v>
      </c>
      <c r="M2017" s="3">
        <f t="shared" si="345"/>
        <v>0</v>
      </c>
      <c r="N2017" s="2">
        <f t="shared" si="350"/>
        <v>-69.01510745927439</v>
      </c>
      <c r="O2017" s="2">
        <f>IF('PV model'!$B$2&gt;0, 180-N2017,IF('PV model'!$B$2&lt;0,0-N2017,N2017))</f>
        <v>249.01510745927439</v>
      </c>
      <c r="P2017" s="2">
        <f>ABS(O2017-'PV model'!$B$5)</f>
        <v>44.01510745927439</v>
      </c>
      <c r="Q2017" s="3">
        <f t="shared" si="346"/>
        <v>102.40486097391171</v>
      </c>
      <c r="R2017" s="3">
        <f t="shared" si="351"/>
        <v>0</v>
      </c>
      <c r="S2017" s="3">
        <f t="shared" si="347"/>
        <v>0</v>
      </c>
      <c r="T2017" s="3">
        <f>(0.5*(1-COS(RADIANS(90-$X$3)))*(D2017+E2017)*'PV model'!$B$4)</f>
        <v>0</v>
      </c>
      <c r="U2017" s="3">
        <f t="shared" si="352"/>
        <v>0</v>
      </c>
      <c r="V2017" s="3">
        <f>('PV model'!$B$13*(U2017/1000)*(1-'PV model'!$B$14*((20+C2017)-25))*'PV model'!$B$10)/'PV model'!$B$12</f>
        <v>0</v>
      </c>
    </row>
    <row r="2018" spans="1:22" x14ac:dyDescent="0.2">
      <c r="A2018" s="10">
        <f t="shared" si="353"/>
        <v>84</v>
      </c>
      <c r="B2018" s="10">
        <f t="shared" si="354"/>
        <v>21</v>
      </c>
      <c r="C2018" s="23">
        <v>6.3</v>
      </c>
      <c r="D2018" s="24">
        <v>0</v>
      </c>
      <c r="E2018" s="24">
        <v>0</v>
      </c>
      <c r="F2018" s="48"/>
      <c r="G2018" s="48"/>
      <c r="H2018" s="1">
        <f t="shared" si="355"/>
        <v>1.2072865367416139</v>
      </c>
      <c r="I2018" s="1">
        <f t="shared" si="348"/>
        <v>-6.5774825257893639</v>
      </c>
      <c r="J2018" s="4">
        <f>B2018+('PV model'!$B$3/15)+(I2018/60)</f>
        <v>20.613708624570176</v>
      </c>
      <c r="K2018" s="2">
        <f t="shared" si="349"/>
        <v>-129.20562936855265</v>
      </c>
      <c r="L2018" s="2">
        <f>DEGREES(ASIN((((COS(RADIANS('PV model'!$B$2))*COS(RADIANS(H2018))*COS(RADIANS(K2018)))+(SIN(RADIANS('PV model'!$B$2))*SIN(RADIANS(H2018)))))))</f>
        <v>-19.912519664359429</v>
      </c>
      <c r="M2018" s="3">
        <f t="shared" si="345"/>
        <v>0</v>
      </c>
      <c r="N2018" s="2">
        <f t="shared" si="350"/>
        <v>-55.484468968376127</v>
      </c>
      <c r="O2018" s="2">
        <f>IF('PV model'!$B$2&gt;0, 180-N2018,IF('PV model'!$B$2&lt;0,0-N2018,N2018))</f>
        <v>235.48446896837612</v>
      </c>
      <c r="P2018" s="2">
        <f>ABS(O2018-'PV model'!$B$5)</f>
        <v>30.48446896837612</v>
      </c>
      <c r="Q2018" s="3">
        <f t="shared" si="346"/>
        <v>109.91251966435944</v>
      </c>
      <c r="R2018" s="3">
        <f t="shared" si="351"/>
        <v>0</v>
      </c>
      <c r="S2018" s="3">
        <f t="shared" si="347"/>
        <v>0</v>
      </c>
      <c r="T2018" s="3">
        <f>(0.5*(1-COS(RADIANS(90-$X$3)))*(D2018+E2018)*'PV model'!$B$4)</f>
        <v>0</v>
      </c>
      <c r="U2018" s="3">
        <f t="shared" si="352"/>
        <v>0</v>
      </c>
      <c r="V2018" s="3">
        <f>('PV model'!$B$13*(U2018/1000)*(1-'PV model'!$B$14*((20+C2018)-25))*'PV model'!$B$10)/'PV model'!$B$12</f>
        <v>0</v>
      </c>
    </row>
    <row r="2019" spans="1:22" x14ac:dyDescent="0.2">
      <c r="A2019" s="10">
        <f t="shared" si="353"/>
        <v>84</v>
      </c>
      <c r="B2019" s="10">
        <f t="shared" si="354"/>
        <v>22</v>
      </c>
      <c r="C2019" s="23">
        <v>6.1</v>
      </c>
      <c r="D2019" s="24">
        <v>0</v>
      </c>
      <c r="E2019" s="24">
        <v>0</v>
      </c>
      <c r="F2019" s="48"/>
      <c r="G2019" s="48"/>
      <c r="H2019" s="1">
        <f t="shared" si="355"/>
        <v>1.2072865367416139</v>
      </c>
      <c r="I2019" s="1">
        <f t="shared" si="348"/>
        <v>-6.5774825257893639</v>
      </c>
      <c r="J2019" s="4">
        <f>B2019+('PV model'!$B$3/15)+(I2019/60)</f>
        <v>21.613708624570176</v>
      </c>
      <c r="K2019" s="2">
        <f t="shared" si="349"/>
        <v>-144.20562936855265</v>
      </c>
      <c r="L2019" s="2">
        <f>DEGREES(ASIN((((COS(RADIANS('PV model'!$B$2))*COS(RADIANS(H2019))*COS(RADIANS(K2019)))+(SIN(RADIANS('PV model'!$B$2))*SIN(RADIANS(H2019)))))))</f>
        <v>-26.228888169194473</v>
      </c>
      <c r="M2019" s="3">
        <f t="shared" si="345"/>
        <v>0</v>
      </c>
      <c r="N2019" s="2">
        <f t="shared" si="350"/>
        <v>-40.682531674941053</v>
      </c>
      <c r="O2019" s="2">
        <f>IF('PV model'!$B$2&gt;0, 180-N2019,IF('PV model'!$B$2&lt;0,0-N2019,N2019))</f>
        <v>220.68253167494106</v>
      </c>
      <c r="P2019" s="2">
        <f>ABS(O2019-'PV model'!$B$5)</f>
        <v>15.68253167494106</v>
      </c>
      <c r="Q2019" s="3">
        <f t="shared" si="346"/>
        <v>116.22888816919446</v>
      </c>
      <c r="R2019" s="3">
        <f t="shared" si="351"/>
        <v>0</v>
      </c>
      <c r="S2019" s="3">
        <f t="shared" si="347"/>
        <v>0</v>
      </c>
      <c r="T2019" s="3">
        <f>(0.5*(1-COS(RADIANS(90-$X$3)))*(D2019+E2019)*'PV model'!$B$4)</f>
        <v>0</v>
      </c>
      <c r="U2019" s="3">
        <f t="shared" si="352"/>
        <v>0</v>
      </c>
      <c r="V2019" s="3">
        <f>('PV model'!$B$13*(U2019/1000)*(1-'PV model'!$B$14*((20+C2019)-25))*'PV model'!$B$10)/'PV model'!$B$12</f>
        <v>0</v>
      </c>
    </row>
    <row r="2020" spans="1:22" x14ac:dyDescent="0.2">
      <c r="A2020" s="10">
        <f t="shared" si="353"/>
        <v>84</v>
      </c>
      <c r="B2020" s="10">
        <f t="shared" si="354"/>
        <v>23</v>
      </c>
      <c r="C2020" s="23">
        <v>6.5</v>
      </c>
      <c r="D2020" s="24">
        <v>0</v>
      </c>
      <c r="E2020" s="24">
        <v>0</v>
      </c>
      <c r="F2020" s="48"/>
      <c r="G2020" s="48"/>
      <c r="H2020" s="1">
        <f t="shared" si="355"/>
        <v>1.2072865367416139</v>
      </c>
      <c r="I2020" s="1">
        <f t="shared" si="348"/>
        <v>-6.5774825257893639</v>
      </c>
      <c r="J2020" s="4">
        <f>B2020+('PV model'!$B$3/15)+(I2020/60)</f>
        <v>22.613708624570176</v>
      </c>
      <c r="K2020" s="2">
        <f t="shared" si="349"/>
        <v>-159.20562936855265</v>
      </c>
      <c r="L2020" s="2">
        <f>DEGREES(ASIN((((COS(RADIANS('PV model'!$B$2))*COS(RADIANS(H2020))*COS(RADIANS(K2020)))+(SIN(RADIANS('PV model'!$B$2))*SIN(RADIANS(H2020)))))))</f>
        <v>-30.799096954671153</v>
      </c>
      <c r="M2020" s="3">
        <f t="shared" si="345"/>
        <v>0</v>
      </c>
      <c r="N2020" s="2">
        <f t="shared" si="350"/>
        <v>-24.406799644770878</v>
      </c>
      <c r="O2020" s="2">
        <f>IF('PV model'!$B$2&gt;0, 180-N2020,IF('PV model'!$B$2&lt;0,0-N2020,N2020))</f>
        <v>204.40679964477087</v>
      </c>
      <c r="P2020" s="2">
        <f>ABS(O2020-'PV model'!$B$5)</f>
        <v>0.59320035522912917</v>
      </c>
      <c r="Q2020" s="3">
        <f t="shared" si="346"/>
        <v>120.79909695467116</v>
      </c>
      <c r="R2020" s="3">
        <f t="shared" si="351"/>
        <v>0</v>
      </c>
      <c r="S2020" s="3">
        <f t="shared" si="347"/>
        <v>0</v>
      </c>
      <c r="T2020" s="3">
        <f>(0.5*(1-COS(RADIANS(90-$X$3)))*(D2020+E2020)*'PV model'!$B$4)</f>
        <v>0</v>
      </c>
      <c r="U2020" s="3">
        <f t="shared" si="352"/>
        <v>0</v>
      </c>
      <c r="V2020" s="3">
        <f>('PV model'!$B$13*(U2020/1000)*(1-'PV model'!$B$14*((20+C2020)-25))*'PV model'!$B$10)/'PV model'!$B$12</f>
        <v>0</v>
      </c>
    </row>
    <row r="2021" spans="1:22" x14ac:dyDescent="0.2">
      <c r="A2021" s="10">
        <f t="shared" si="353"/>
        <v>84</v>
      </c>
      <c r="B2021" s="10">
        <f t="shared" si="354"/>
        <v>24</v>
      </c>
      <c r="C2021" s="23">
        <v>6.7</v>
      </c>
      <c r="D2021" s="24">
        <v>0</v>
      </c>
      <c r="E2021" s="24">
        <v>0</v>
      </c>
      <c r="F2021" s="48"/>
      <c r="G2021" s="48"/>
      <c r="H2021" s="1">
        <f t="shared" si="355"/>
        <v>1.2072865367416139</v>
      </c>
      <c r="I2021" s="1">
        <f t="shared" si="348"/>
        <v>-6.5774825257893639</v>
      </c>
      <c r="J2021" s="4">
        <f>B2021+('PV model'!$B$3/15)+(I2021/60)</f>
        <v>23.613708624570176</v>
      </c>
      <c r="K2021" s="2">
        <f t="shared" si="349"/>
        <v>-174.20562936855265</v>
      </c>
      <c r="L2021" s="2">
        <f>DEGREES(ASIN((((COS(RADIANS('PV model'!$B$2))*COS(RADIANS(H2021))*COS(RADIANS(K2021)))+(SIN(RADIANS('PV model'!$B$2))*SIN(RADIANS(H2021)))))))</f>
        <v>-33.094612319053645</v>
      </c>
      <c r="M2021" s="3">
        <f t="shared" si="345"/>
        <v>0</v>
      </c>
      <c r="N2021" s="2">
        <f t="shared" si="350"/>
        <v>-6.9199157515412599</v>
      </c>
      <c r="O2021" s="2">
        <f>IF('PV model'!$B$2&gt;0, 180-N2021,IF('PV model'!$B$2&lt;0,0-N2021,N2021))</f>
        <v>186.91991575154125</v>
      </c>
      <c r="P2021" s="2">
        <f>ABS(O2021-'PV model'!$B$5)</f>
        <v>18.080084248458746</v>
      </c>
      <c r="Q2021" s="3">
        <f t="shared" si="346"/>
        <v>123.09461231905365</v>
      </c>
      <c r="R2021" s="3">
        <f t="shared" si="351"/>
        <v>0</v>
      </c>
      <c r="S2021" s="3">
        <f t="shared" si="347"/>
        <v>0</v>
      </c>
      <c r="T2021" s="3">
        <f>(0.5*(1-COS(RADIANS(90-$X$3)))*(D2021+E2021)*'PV model'!$B$4)</f>
        <v>0</v>
      </c>
      <c r="U2021" s="3">
        <f t="shared" si="352"/>
        <v>0</v>
      </c>
      <c r="V2021" s="3">
        <f>('PV model'!$B$13*(U2021/1000)*(1-'PV model'!$B$14*((20+C2021)-25))*'PV model'!$B$10)/'PV model'!$B$12</f>
        <v>0</v>
      </c>
    </row>
    <row r="2022" spans="1:22" x14ac:dyDescent="0.2">
      <c r="A2022" s="10">
        <f t="shared" si="353"/>
        <v>85</v>
      </c>
      <c r="B2022" s="10">
        <f t="shared" si="354"/>
        <v>1</v>
      </c>
      <c r="C2022" s="23">
        <v>6.6</v>
      </c>
      <c r="D2022" s="24">
        <v>0</v>
      </c>
      <c r="E2022" s="24">
        <v>0</v>
      </c>
      <c r="F2022" s="48"/>
      <c r="G2022" s="48"/>
      <c r="H2022" s="1">
        <f t="shared" si="355"/>
        <v>1.6104835441275274</v>
      </c>
      <c r="I2022" s="1">
        <f t="shared" si="348"/>
        <v>-6.257243035871932</v>
      </c>
      <c r="J2022" s="4">
        <f>B2022+('PV model'!$B$3/15)+(I2022/60)</f>
        <v>0.61904594940213453</v>
      </c>
      <c r="K2022" s="2">
        <f t="shared" si="349"/>
        <v>170.71431075896797</v>
      </c>
      <c r="L2022" s="2">
        <f>DEGREES(ASIN((((COS(RADIANS('PV model'!$B$2))*COS(RADIANS(H2022))*COS(RADIANS(K2022)))+(SIN(RADIANS('PV model'!$B$2))*SIN(RADIANS(H2022)))))))</f>
        <v>-32.384718702536887</v>
      </c>
      <c r="M2022" s="3">
        <f t="shared" si="345"/>
        <v>0</v>
      </c>
      <c r="N2022" s="2">
        <f t="shared" si="350"/>
        <v>11.011125824216464</v>
      </c>
      <c r="O2022" s="2">
        <f>IF('PV model'!$B$2&gt;0, 180-N2022,IF('PV model'!$B$2&lt;0,0-N2022,N2022))</f>
        <v>168.98887417578354</v>
      </c>
      <c r="P2022" s="2">
        <f>ABS(O2022-'PV model'!$B$5)</f>
        <v>36.011125824216464</v>
      </c>
      <c r="Q2022" s="3">
        <f t="shared" si="346"/>
        <v>122.3847187025369</v>
      </c>
      <c r="R2022" s="3">
        <f t="shared" si="351"/>
        <v>0</v>
      </c>
      <c r="S2022" s="3">
        <f t="shared" si="347"/>
        <v>0</v>
      </c>
      <c r="T2022" s="3">
        <f>(0.5*(1-COS(RADIANS(90-$X$3)))*(D2022+E2022)*'PV model'!$B$4)</f>
        <v>0</v>
      </c>
      <c r="U2022" s="3">
        <f t="shared" si="352"/>
        <v>0</v>
      </c>
      <c r="V2022" s="3">
        <f>('PV model'!$B$13*(U2022/1000)*(1-'PV model'!$B$14*((20+C2022)-25))*'PV model'!$B$10)/'PV model'!$B$12</f>
        <v>0</v>
      </c>
    </row>
    <row r="2023" spans="1:22" x14ac:dyDescent="0.2">
      <c r="A2023" s="10">
        <f t="shared" si="353"/>
        <v>85</v>
      </c>
      <c r="B2023" s="10">
        <f t="shared" si="354"/>
        <v>2</v>
      </c>
      <c r="C2023" s="23">
        <v>6.7</v>
      </c>
      <c r="D2023" s="24">
        <v>0</v>
      </c>
      <c r="E2023" s="24">
        <v>0</v>
      </c>
      <c r="F2023" s="48"/>
      <c r="G2023" s="48"/>
      <c r="H2023" s="1">
        <f t="shared" si="355"/>
        <v>1.6104835441275274</v>
      </c>
      <c r="I2023" s="1">
        <f t="shared" si="348"/>
        <v>-6.257243035871932</v>
      </c>
      <c r="J2023" s="4">
        <f>B2023+('PV model'!$B$3/15)+(I2023/60)</f>
        <v>1.6190459494021345</v>
      </c>
      <c r="K2023" s="2">
        <f t="shared" si="349"/>
        <v>155.71431075896797</v>
      </c>
      <c r="L2023" s="2">
        <f>DEGREES(ASIN((((COS(RADIANS('PV model'!$B$2))*COS(RADIANS(H2023))*COS(RADIANS(K2023)))+(SIN(RADIANS('PV model'!$B$2))*SIN(RADIANS(H2023)))))))</f>
        <v>-29.532493621336158</v>
      </c>
      <c r="M2023" s="3">
        <f t="shared" si="345"/>
        <v>0</v>
      </c>
      <c r="N2023" s="2">
        <f t="shared" si="350"/>
        <v>28.19768552954157</v>
      </c>
      <c r="O2023" s="2">
        <f>IF('PV model'!$B$2&gt;0, 180-N2023,IF('PV model'!$B$2&lt;0,0-N2023,N2023))</f>
        <v>151.80231447045844</v>
      </c>
      <c r="P2023" s="2">
        <f>ABS(O2023-'PV model'!$B$5)</f>
        <v>53.197685529541559</v>
      </c>
      <c r="Q2023" s="3">
        <f t="shared" si="346"/>
        <v>119.53249362133617</v>
      </c>
      <c r="R2023" s="3">
        <f t="shared" si="351"/>
        <v>0</v>
      </c>
      <c r="S2023" s="3">
        <f t="shared" si="347"/>
        <v>0</v>
      </c>
      <c r="T2023" s="3">
        <f>(0.5*(1-COS(RADIANS(90-$X$3)))*(D2023+E2023)*'PV model'!$B$4)</f>
        <v>0</v>
      </c>
      <c r="U2023" s="3">
        <f t="shared" si="352"/>
        <v>0</v>
      </c>
      <c r="V2023" s="3">
        <f>('PV model'!$B$13*(U2023/1000)*(1-'PV model'!$B$14*((20+C2023)-25))*'PV model'!$B$10)/'PV model'!$B$12</f>
        <v>0</v>
      </c>
    </row>
    <row r="2024" spans="1:22" x14ac:dyDescent="0.2">
      <c r="A2024" s="10">
        <f t="shared" si="353"/>
        <v>85</v>
      </c>
      <c r="B2024" s="10">
        <f t="shared" si="354"/>
        <v>3</v>
      </c>
      <c r="C2024" s="23">
        <v>6.7</v>
      </c>
      <c r="D2024" s="24">
        <v>0</v>
      </c>
      <c r="E2024" s="24">
        <v>0</v>
      </c>
      <c r="F2024" s="48"/>
      <c r="G2024" s="48"/>
      <c r="H2024" s="1">
        <f t="shared" si="355"/>
        <v>1.6104835441275274</v>
      </c>
      <c r="I2024" s="1">
        <f t="shared" si="348"/>
        <v>-6.257243035871932</v>
      </c>
      <c r="J2024" s="4">
        <f>B2024+('PV model'!$B$3/15)+(I2024/60)</f>
        <v>2.6190459494021341</v>
      </c>
      <c r="K2024" s="2">
        <f t="shared" si="349"/>
        <v>140.714310758968</v>
      </c>
      <c r="L2024" s="2">
        <f>DEGREES(ASIN((((COS(RADIANS('PV model'!$B$2))*COS(RADIANS(H2024))*COS(RADIANS(K2024)))+(SIN(RADIANS('PV model'!$B$2))*SIN(RADIANS(H2024)))))))</f>
        <v>-24.523262175746158</v>
      </c>
      <c r="M2024" s="3">
        <f t="shared" si="345"/>
        <v>0</v>
      </c>
      <c r="N2024" s="2">
        <f t="shared" si="350"/>
        <v>44.082549567266241</v>
      </c>
      <c r="O2024" s="2">
        <f>IF('PV model'!$B$2&gt;0, 180-N2024,IF('PV model'!$B$2&lt;0,0-N2024,N2024))</f>
        <v>135.91745043273374</v>
      </c>
      <c r="P2024" s="2">
        <f>ABS(O2024-'PV model'!$B$5)</f>
        <v>69.082549567266256</v>
      </c>
      <c r="Q2024" s="3">
        <f t="shared" si="346"/>
        <v>114.52326217574615</v>
      </c>
      <c r="R2024" s="3">
        <f t="shared" si="351"/>
        <v>0</v>
      </c>
      <c r="S2024" s="3">
        <f t="shared" si="347"/>
        <v>0</v>
      </c>
      <c r="T2024" s="3">
        <f>(0.5*(1-COS(RADIANS(90-$X$3)))*(D2024+E2024)*'PV model'!$B$4)</f>
        <v>0</v>
      </c>
      <c r="U2024" s="3">
        <f t="shared" si="352"/>
        <v>0</v>
      </c>
      <c r="V2024" s="3">
        <f>('PV model'!$B$13*(U2024/1000)*(1-'PV model'!$B$14*((20+C2024)-25))*'PV model'!$B$10)/'PV model'!$B$12</f>
        <v>0</v>
      </c>
    </row>
    <row r="2025" spans="1:22" x14ac:dyDescent="0.2">
      <c r="A2025" s="10">
        <f t="shared" si="353"/>
        <v>85</v>
      </c>
      <c r="B2025" s="10">
        <f t="shared" si="354"/>
        <v>4</v>
      </c>
      <c r="C2025" s="23">
        <v>6.6</v>
      </c>
      <c r="D2025" s="24">
        <v>0</v>
      </c>
      <c r="E2025" s="24">
        <v>0</v>
      </c>
      <c r="F2025" s="48"/>
      <c r="G2025" s="48"/>
      <c r="H2025" s="1">
        <f t="shared" si="355"/>
        <v>1.6104835441275274</v>
      </c>
      <c r="I2025" s="1">
        <f t="shared" si="348"/>
        <v>-6.257243035871932</v>
      </c>
      <c r="J2025" s="4">
        <f>B2025+('PV model'!$B$3/15)+(I2025/60)</f>
        <v>3.6190459494021341</v>
      </c>
      <c r="K2025" s="2">
        <f t="shared" si="349"/>
        <v>125.714310758968</v>
      </c>
      <c r="L2025" s="2">
        <f>DEGREES(ASIN((((COS(RADIANS('PV model'!$B$2))*COS(RADIANS(H2025))*COS(RADIANS(K2025)))+(SIN(RADIANS('PV model'!$B$2))*SIN(RADIANS(H2025)))))))</f>
        <v>-17.899238237968945</v>
      </c>
      <c r="M2025" s="3">
        <f t="shared" si="345"/>
        <v>0</v>
      </c>
      <c r="N2025" s="2">
        <f t="shared" si="350"/>
        <v>58.52835155266829</v>
      </c>
      <c r="O2025" s="2">
        <f>IF('PV model'!$B$2&gt;0, 180-N2025,IF('PV model'!$B$2&lt;0,0-N2025,N2025))</f>
        <v>121.47164844733172</v>
      </c>
      <c r="P2025" s="2">
        <f>ABS(O2025-'PV model'!$B$5)</f>
        <v>83.528351552668283</v>
      </c>
      <c r="Q2025" s="3">
        <f t="shared" si="346"/>
        <v>107.89923823796894</v>
      </c>
      <c r="R2025" s="3">
        <f t="shared" si="351"/>
        <v>0</v>
      </c>
      <c r="S2025" s="3">
        <f t="shared" si="347"/>
        <v>0</v>
      </c>
      <c r="T2025" s="3">
        <f>(0.5*(1-COS(RADIANS(90-$X$3)))*(D2025+E2025)*'PV model'!$B$4)</f>
        <v>0</v>
      </c>
      <c r="U2025" s="3">
        <f t="shared" si="352"/>
        <v>0</v>
      </c>
      <c r="V2025" s="3">
        <f>('PV model'!$B$13*(U2025/1000)*(1-'PV model'!$B$14*((20+C2025)-25))*'PV model'!$B$10)/'PV model'!$B$12</f>
        <v>0</v>
      </c>
    </row>
    <row r="2026" spans="1:22" x14ac:dyDescent="0.2">
      <c r="A2026" s="10">
        <f t="shared" si="353"/>
        <v>85</v>
      </c>
      <c r="B2026" s="10">
        <f t="shared" si="354"/>
        <v>5</v>
      </c>
      <c r="C2026" s="23">
        <v>6.4</v>
      </c>
      <c r="D2026" s="24">
        <v>0</v>
      </c>
      <c r="E2026" s="24">
        <v>0</v>
      </c>
      <c r="F2026" s="48"/>
      <c r="G2026" s="48"/>
      <c r="H2026" s="1">
        <f t="shared" si="355"/>
        <v>1.6104835441275274</v>
      </c>
      <c r="I2026" s="1">
        <f t="shared" si="348"/>
        <v>-6.257243035871932</v>
      </c>
      <c r="J2026" s="4">
        <f>B2026+('PV model'!$B$3/15)+(I2026/60)</f>
        <v>4.6190459494021345</v>
      </c>
      <c r="K2026" s="2">
        <f t="shared" si="349"/>
        <v>110.71431075896798</v>
      </c>
      <c r="L2026" s="2">
        <f>DEGREES(ASIN((((COS(RADIANS('PV model'!$B$2))*COS(RADIANS(H2026))*COS(RADIANS(K2026)))+(SIN(RADIANS('PV model'!$B$2))*SIN(RADIANS(H2026)))))))</f>
        <v>-10.200996867733954</v>
      </c>
      <c r="M2026" s="3">
        <f t="shared" si="345"/>
        <v>0</v>
      </c>
      <c r="N2026" s="2">
        <f t="shared" si="350"/>
        <v>71.805750091011745</v>
      </c>
      <c r="O2026" s="2">
        <f>IF('PV model'!$B$2&gt;0, 180-N2026,IF('PV model'!$B$2&lt;0,0-N2026,N2026))</f>
        <v>108.19424990898825</v>
      </c>
      <c r="P2026" s="2">
        <f>ABS(O2026-'PV model'!$B$5)</f>
        <v>96.805750091011745</v>
      </c>
      <c r="Q2026" s="3">
        <f t="shared" si="346"/>
        <v>100.20099686773396</v>
      </c>
      <c r="R2026" s="3">
        <f t="shared" si="351"/>
        <v>0</v>
      </c>
      <c r="S2026" s="3">
        <f t="shared" si="347"/>
        <v>0</v>
      </c>
      <c r="T2026" s="3">
        <f>(0.5*(1-COS(RADIANS(90-$X$3)))*(D2026+E2026)*'PV model'!$B$4)</f>
        <v>0</v>
      </c>
      <c r="U2026" s="3">
        <f t="shared" si="352"/>
        <v>0</v>
      </c>
      <c r="V2026" s="3">
        <f>('PV model'!$B$13*(U2026/1000)*(1-'PV model'!$B$14*((20+C2026)-25))*'PV model'!$B$10)/'PV model'!$B$12</f>
        <v>0</v>
      </c>
    </row>
    <row r="2027" spans="1:22" x14ac:dyDescent="0.2">
      <c r="A2027" s="10">
        <f t="shared" si="353"/>
        <v>85</v>
      </c>
      <c r="B2027" s="10">
        <f t="shared" si="354"/>
        <v>6</v>
      </c>
      <c r="C2027" s="23">
        <v>6.7</v>
      </c>
      <c r="D2027" s="24">
        <v>0</v>
      </c>
      <c r="E2027" s="24">
        <v>0</v>
      </c>
      <c r="F2027" s="48"/>
      <c r="G2027" s="48"/>
      <c r="H2027" s="1">
        <f t="shared" si="355"/>
        <v>1.6104835441275274</v>
      </c>
      <c r="I2027" s="1">
        <f t="shared" si="348"/>
        <v>-6.257243035871932</v>
      </c>
      <c r="J2027" s="4">
        <f>B2027+('PV model'!$B$3/15)+(I2027/60)</f>
        <v>5.6190459494021345</v>
      </c>
      <c r="K2027" s="2">
        <f t="shared" si="349"/>
        <v>95.714310758967983</v>
      </c>
      <c r="L2027" s="2">
        <f>DEGREES(ASIN((((COS(RADIANS('PV model'!$B$2))*COS(RADIANS(H2027))*COS(RADIANS(K2027)))+(SIN(RADIANS('PV model'!$B$2))*SIN(RADIANS(H2027)))))))</f>
        <v>-1.9032649864013749</v>
      </c>
      <c r="M2027" s="3">
        <f t="shared" si="345"/>
        <v>0</v>
      </c>
      <c r="N2027" s="2">
        <f t="shared" si="350"/>
        <v>84.376155858145935</v>
      </c>
      <c r="O2027" s="2">
        <f>IF('PV model'!$B$2&gt;0, 180-N2027,IF('PV model'!$B$2&lt;0,0-N2027,N2027))</f>
        <v>95.623844141854065</v>
      </c>
      <c r="P2027" s="2">
        <f>ABS(O2027-'PV model'!$B$5)</f>
        <v>109.37615585814594</v>
      </c>
      <c r="Q2027" s="3">
        <f t="shared" si="346"/>
        <v>91.903264986401382</v>
      </c>
      <c r="R2027" s="3">
        <f t="shared" si="351"/>
        <v>0</v>
      </c>
      <c r="S2027" s="3">
        <f t="shared" si="347"/>
        <v>0</v>
      </c>
      <c r="T2027" s="3">
        <f>(0.5*(1-COS(RADIANS(90-$X$3)))*(D2027+E2027)*'PV model'!$B$4)</f>
        <v>0</v>
      </c>
      <c r="U2027" s="3">
        <f t="shared" si="352"/>
        <v>0</v>
      </c>
      <c r="V2027" s="3">
        <f>('PV model'!$B$13*(U2027/1000)*(1-'PV model'!$B$14*((20+C2027)-25))*'PV model'!$B$10)/'PV model'!$B$12</f>
        <v>0</v>
      </c>
    </row>
    <row r="2028" spans="1:22" x14ac:dyDescent="0.2">
      <c r="A2028" s="10">
        <f t="shared" si="353"/>
        <v>85</v>
      </c>
      <c r="B2028" s="10">
        <f t="shared" si="354"/>
        <v>7</v>
      </c>
      <c r="C2028" s="23">
        <v>6.5</v>
      </c>
      <c r="D2028" s="24">
        <v>0</v>
      </c>
      <c r="E2028" s="24">
        <v>14.112</v>
      </c>
      <c r="F2028" s="48"/>
      <c r="G2028" s="48"/>
      <c r="H2028" s="1">
        <f t="shared" si="355"/>
        <v>1.6104835441275274</v>
      </c>
      <c r="I2028" s="1">
        <f t="shared" si="348"/>
        <v>-6.257243035871932</v>
      </c>
      <c r="J2028" s="4">
        <f>B2028+('PV model'!$B$3/15)+(I2028/60)</f>
        <v>6.6190459494021345</v>
      </c>
      <c r="K2028" s="2">
        <f t="shared" si="349"/>
        <v>80.714310758967983</v>
      </c>
      <c r="L2028" s="2">
        <f>DEGREES(ASIN((((COS(RADIANS('PV model'!$B$2))*COS(RADIANS(H2028))*COS(RADIANS(K2028)))+(SIN(RADIANS('PV model'!$B$2))*SIN(RADIANS(H2028)))))))</f>
        <v>6.5759045804534235</v>
      </c>
      <c r="M2028" s="3">
        <f t="shared" si="345"/>
        <v>6.5759045804534235</v>
      </c>
      <c r="N2028" s="2">
        <f t="shared" si="350"/>
        <v>83.23585402706901</v>
      </c>
      <c r="O2028" s="2">
        <f>IF('PV model'!$B$2&gt;0, 180-N2028,IF('PV model'!$B$2&lt;0,0-N2028,N2028))</f>
        <v>96.76414597293099</v>
      </c>
      <c r="P2028" s="2">
        <f>ABS(O2028-'PV model'!$B$5)</f>
        <v>108.23585402706901</v>
      </c>
      <c r="Q2028" s="3">
        <f t="shared" si="346"/>
        <v>83.424095419546575</v>
      </c>
      <c r="R2028" s="3">
        <f t="shared" si="351"/>
        <v>0</v>
      </c>
      <c r="S2028" s="3">
        <f t="shared" si="347"/>
        <v>14.112</v>
      </c>
      <c r="T2028" s="3">
        <f>(0.5*(1-COS(RADIANS(90-$X$3)))*(D2028+E2028)*'PV model'!$B$4)</f>
        <v>0</v>
      </c>
      <c r="U2028" s="3">
        <f t="shared" si="352"/>
        <v>14.112</v>
      </c>
      <c r="V2028" s="3">
        <f>('PV model'!$B$13*(U2028/1000)*(1-'PV model'!$B$14*((20+C2028)-25))*'PV model'!$B$10)/'PV model'!$B$12</f>
        <v>1.4021717068799997</v>
      </c>
    </row>
    <row r="2029" spans="1:22" x14ac:dyDescent="0.2">
      <c r="A2029" s="10">
        <f t="shared" si="353"/>
        <v>85</v>
      </c>
      <c r="B2029" s="10">
        <f t="shared" si="354"/>
        <v>8</v>
      </c>
      <c r="C2029" s="23">
        <v>6.9</v>
      </c>
      <c r="D2029" s="24">
        <v>185.20425</v>
      </c>
      <c r="E2029" s="24">
        <v>65.268000000000001</v>
      </c>
      <c r="F2029" s="48"/>
      <c r="G2029" s="48"/>
      <c r="H2029" s="1">
        <f t="shared" si="355"/>
        <v>1.6104835441275274</v>
      </c>
      <c r="I2029" s="1">
        <f t="shared" si="348"/>
        <v>-6.257243035871932</v>
      </c>
      <c r="J2029" s="4">
        <f>B2029+('PV model'!$B$3/15)+(I2029/60)</f>
        <v>7.6190459494021345</v>
      </c>
      <c r="K2029" s="2">
        <f t="shared" si="349"/>
        <v>65.714310758967983</v>
      </c>
      <c r="L2029" s="2">
        <f>DEGREES(ASIN((((COS(RADIANS('PV model'!$B$2))*COS(RADIANS(H2029))*COS(RADIANS(K2029)))+(SIN(RADIANS('PV model'!$B$2))*SIN(RADIANS(H2029)))))))</f>
        <v>14.834330984902479</v>
      </c>
      <c r="M2029" s="3">
        <f t="shared" si="345"/>
        <v>14.834330984902479</v>
      </c>
      <c r="N2029" s="2">
        <f t="shared" si="350"/>
        <v>70.486258084633491</v>
      </c>
      <c r="O2029" s="2">
        <f>IF('PV model'!$B$2&gt;0, 180-N2029,IF('PV model'!$B$2&lt;0,0-N2029,N2029))</f>
        <v>109.51374191536651</v>
      </c>
      <c r="P2029" s="2">
        <f>ABS(O2029-'PV model'!$B$5)</f>
        <v>95.486258084633491</v>
      </c>
      <c r="Q2029" s="3">
        <f t="shared" si="346"/>
        <v>75.165669015097507</v>
      </c>
      <c r="R2029" s="3">
        <f t="shared" si="351"/>
        <v>185.20425000000014</v>
      </c>
      <c r="S2029" s="3">
        <f t="shared" si="347"/>
        <v>80.218106858104264</v>
      </c>
      <c r="T2029" s="3">
        <f>(0.5*(1-COS(RADIANS(90-$X$3)))*(D2029+E2029)*'PV model'!$B$4)</f>
        <v>0</v>
      </c>
      <c r="U2029" s="3">
        <f t="shared" si="352"/>
        <v>265.42235685810442</v>
      </c>
      <c r="V2029" s="3">
        <f>('PV model'!$B$13*(U2029/1000)*(1-'PV model'!$B$14*((20+C2029)-25))*'PV model'!$B$10)/'PV model'!$B$12</f>
        <v>26.329978488720446</v>
      </c>
    </row>
    <row r="2030" spans="1:22" x14ac:dyDescent="0.2">
      <c r="A2030" s="10">
        <f t="shared" si="353"/>
        <v>85</v>
      </c>
      <c r="B2030" s="10">
        <f t="shared" si="354"/>
        <v>9</v>
      </c>
      <c r="C2030" s="23">
        <v>6.7</v>
      </c>
      <c r="D2030" s="24">
        <v>390.61260000000004</v>
      </c>
      <c r="E2030" s="24">
        <v>95.256</v>
      </c>
      <c r="F2030" s="48"/>
      <c r="G2030" s="48"/>
      <c r="H2030" s="1">
        <f t="shared" si="355"/>
        <v>1.6104835441275274</v>
      </c>
      <c r="I2030" s="1">
        <f t="shared" si="348"/>
        <v>-6.257243035871932</v>
      </c>
      <c r="J2030" s="4">
        <f>B2030+('PV model'!$B$3/15)+(I2030/60)</f>
        <v>8.6190459494021336</v>
      </c>
      <c r="K2030" s="2">
        <f t="shared" si="349"/>
        <v>50.714310758967997</v>
      </c>
      <c r="L2030" s="2">
        <f>DEGREES(ASIN((((COS(RADIANS('PV model'!$B$2))*COS(RADIANS(H2030))*COS(RADIANS(K2030)))+(SIN(RADIANS('PV model'!$B$2))*SIN(RADIANS(H2030)))))))</f>
        <v>22.436632184989605</v>
      </c>
      <c r="M2030" s="3">
        <f t="shared" si="345"/>
        <v>22.436632184989605</v>
      </c>
      <c r="N2030" s="2">
        <f t="shared" si="350"/>
        <v>56.830527029724124</v>
      </c>
      <c r="O2030" s="2">
        <f>IF('PV model'!$B$2&gt;0, 180-N2030,IF('PV model'!$B$2&lt;0,0-N2030,N2030))</f>
        <v>123.16947297027588</v>
      </c>
      <c r="P2030" s="2">
        <f>ABS(O2030-'PV model'!$B$5)</f>
        <v>81.830527029724124</v>
      </c>
      <c r="Q2030" s="3">
        <f t="shared" si="346"/>
        <v>67.563367815010395</v>
      </c>
      <c r="R2030" s="3">
        <f t="shared" si="351"/>
        <v>390.61260000000004</v>
      </c>
      <c r="S2030" s="3">
        <f t="shared" si="347"/>
        <v>123.77453053055147</v>
      </c>
      <c r="T2030" s="3">
        <f>(0.5*(1-COS(RADIANS(90-$X$3)))*(D2030+E2030)*'PV model'!$B$4)</f>
        <v>0</v>
      </c>
      <c r="U2030" s="3">
        <f t="shared" si="352"/>
        <v>514.38713053055153</v>
      </c>
      <c r="V2030" s="3">
        <f>('PV model'!$B$13*(U2030/1000)*(1-'PV model'!$B$14*((20+C2030)-25))*'PV model'!$B$10)/'PV model'!$B$12</f>
        <v>51.06849423237265</v>
      </c>
    </row>
    <row r="2031" spans="1:22" x14ac:dyDescent="0.2">
      <c r="A2031" s="10">
        <f t="shared" si="353"/>
        <v>85</v>
      </c>
      <c r="B2031" s="10">
        <f t="shared" si="354"/>
        <v>10</v>
      </c>
      <c r="C2031" s="23">
        <v>6.9</v>
      </c>
      <c r="D2031" s="24">
        <v>622.95974999999999</v>
      </c>
      <c r="E2031" s="24">
        <v>116.42399999999999</v>
      </c>
      <c r="F2031" s="48"/>
      <c r="G2031" s="48"/>
      <c r="H2031" s="1">
        <f t="shared" si="355"/>
        <v>1.6104835441275274</v>
      </c>
      <c r="I2031" s="1">
        <f t="shared" si="348"/>
        <v>-6.257243035871932</v>
      </c>
      <c r="J2031" s="4">
        <f>B2031+('PV model'!$B$3/15)+(I2031/60)</f>
        <v>9.6190459494021336</v>
      </c>
      <c r="K2031" s="2">
        <f t="shared" si="349"/>
        <v>35.714310758967997</v>
      </c>
      <c r="L2031" s="2">
        <f>DEGREES(ASIN((((COS(RADIANS('PV model'!$B$2))*COS(RADIANS(H2031))*COS(RADIANS(K2031)))+(SIN(RADIANS('PV model'!$B$2))*SIN(RADIANS(H2031)))))))</f>
        <v>28.872794291117604</v>
      </c>
      <c r="M2031" s="3">
        <f t="shared" si="345"/>
        <v>28.872794291117604</v>
      </c>
      <c r="N2031" s="2">
        <f t="shared" si="350"/>
        <v>41.785521697507235</v>
      </c>
      <c r="O2031" s="2">
        <f>IF('PV model'!$B$2&gt;0, 180-N2031,IF('PV model'!$B$2&lt;0,0-N2031,N2031))</f>
        <v>138.21447830249275</v>
      </c>
      <c r="P2031" s="2">
        <f>ABS(O2031-'PV model'!$B$5)</f>
        <v>66.785521697507249</v>
      </c>
      <c r="Q2031" s="3">
        <f t="shared" si="346"/>
        <v>61.127205708882393</v>
      </c>
      <c r="R2031" s="3">
        <f t="shared" si="351"/>
        <v>622.95975000000021</v>
      </c>
      <c r="S2031" s="3">
        <f t="shared" si="347"/>
        <v>157.33601518265971</v>
      </c>
      <c r="T2031" s="3">
        <f>(0.5*(1-COS(RADIANS(90-$X$3)))*(D2031+E2031)*'PV model'!$B$4)</f>
        <v>0</v>
      </c>
      <c r="U2031" s="3">
        <f t="shared" si="352"/>
        <v>780.29576518265992</v>
      </c>
      <c r="V2031" s="3">
        <f>('PV model'!$B$13*(U2031/1000)*(1-'PV model'!$B$14*((20+C2031)-25))*'PV model'!$B$10)/'PV model'!$B$12</f>
        <v>77.405577116032475</v>
      </c>
    </row>
    <row r="2032" spans="1:22" x14ac:dyDescent="0.2">
      <c r="A2032" s="10">
        <f t="shared" si="353"/>
        <v>85</v>
      </c>
      <c r="B2032" s="10">
        <f t="shared" si="354"/>
        <v>11</v>
      </c>
      <c r="C2032" s="23">
        <v>7.5</v>
      </c>
      <c r="D2032" s="24">
        <v>757.65374999999995</v>
      </c>
      <c r="E2032" s="24">
        <v>101.42999999999999</v>
      </c>
      <c r="F2032" s="48"/>
      <c r="G2032" s="48"/>
      <c r="H2032" s="1">
        <f t="shared" si="355"/>
        <v>1.6104835441275274</v>
      </c>
      <c r="I2032" s="1">
        <f t="shared" si="348"/>
        <v>-6.257243035871932</v>
      </c>
      <c r="J2032" s="4">
        <f>B2032+('PV model'!$B$3/15)+(I2032/60)</f>
        <v>10.619045949402134</v>
      </c>
      <c r="K2032" s="2">
        <f t="shared" si="349"/>
        <v>20.714310758967997</v>
      </c>
      <c r="L2032" s="2">
        <f>DEGREES(ASIN((((COS(RADIANS('PV model'!$B$2))*COS(RADIANS(H2032))*COS(RADIANS(K2032)))+(SIN(RADIANS('PV model'!$B$2))*SIN(RADIANS(H2032)))))))</f>
        <v>33.55544828266612</v>
      </c>
      <c r="M2032" s="3">
        <f t="shared" si="345"/>
        <v>33.55544828266612</v>
      </c>
      <c r="N2032" s="2">
        <f t="shared" si="350"/>
        <v>25.104678685372754</v>
      </c>
      <c r="O2032" s="2">
        <f>IF('PV model'!$B$2&gt;0, 180-N2032,IF('PV model'!$B$2&lt;0,0-N2032,N2032))</f>
        <v>154.89532131462724</v>
      </c>
      <c r="P2032" s="2">
        <f>ABS(O2032-'PV model'!$B$5)</f>
        <v>50.104678685372761</v>
      </c>
      <c r="Q2032" s="3">
        <f t="shared" si="346"/>
        <v>56.44455171733388</v>
      </c>
      <c r="R2032" s="3">
        <f t="shared" si="351"/>
        <v>757.65375000000006</v>
      </c>
      <c r="S2032" s="3">
        <f t="shared" si="347"/>
        <v>139.87806749541238</v>
      </c>
      <c r="T2032" s="3">
        <f>(0.5*(1-COS(RADIANS(90-$X$3)))*(D2032+E2032)*'PV model'!$B$4)</f>
        <v>0</v>
      </c>
      <c r="U2032" s="3">
        <f t="shared" si="352"/>
        <v>897.5318174954125</v>
      </c>
      <c r="V2032" s="3">
        <f>('PV model'!$B$13*(U2032/1000)*(1-'PV model'!$B$14*((20+C2032)-25))*'PV model'!$B$10)/'PV model'!$B$12</f>
        <v>88.820107672073007</v>
      </c>
    </row>
    <row r="2033" spans="1:22" x14ac:dyDescent="0.2">
      <c r="A2033" s="10">
        <f t="shared" si="353"/>
        <v>85</v>
      </c>
      <c r="B2033" s="10">
        <f t="shared" si="354"/>
        <v>12</v>
      </c>
      <c r="C2033" s="23">
        <v>7.8</v>
      </c>
      <c r="D2033" s="24">
        <v>621.83730000000003</v>
      </c>
      <c r="E2033" s="24">
        <v>157.87800000000001</v>
      </c>
      <c r="F2033" s="48"/>
      <c r="G2033" s="48"/>
      <c r="H2033" s="1">
        <f t="shared" si="355"/>
        <v>1.6104835441275274</v>
      </c>
      <c r="I2033" s="1">
        <f t="shared" si="348"/>
        <v>-6.257243035871932</v>
      </c>
      <c r="J2033" s="4">
        <f>B2033+('PV model'!$B$3/15)+(I2033/60)</f>
        <v>11.619045949402134</v>
      </c>
      <c r="K2033" s="2">
        <f t="shared" si="349"/>
        <v>5.7143107589679953</v>
      </c>
      <c r="L2033" s="2">
        <f>DEGREES(ASIN((((COS(RADIANS('PV model'!$B$2))*COS(RADIANS(H2033))*COS(RADIANS(K2033)))+(SIN(RADIANS('PV model'!$B$2))*SIN(RADIANS(H2033)))))))</f>
        <v>35.911198917335561</v>
      </c>
      <c r="M2033" s="3">
        <f t="shared" si="345"/>
        <v>35.911198917335561</v>
      </c>
      <c r="N2033" s="2">
        <f t="shared" si="350"/>
        <v>7.0587098143810394</v>
      </c>
      <c r="O2033" s="2">
        <f>IF('PV model'!$B$2&gt;0, 180-N2033,IF('PV model'!$B$2&lt;0,0-N2033,N2033))</f>
        <v>172.94129018561895</v>
      </c>
      <c r="P2033" s="2">
        <f>ABS(O2033-'PV model'!$B$5)</f>
        <v>32.058709814381046</v>
      </c>
      <c r="Q2033" s="3">
        <f t="shared" si="346"/>
        <v>54.088801082664439</v>
      </c>
      <c r="R2033" s="3">
        <f t="shared" si="351"/>
        <v>621.83730000000003</v>
      </c>
      <c r="S2033" s="3">
        <f t="shared" si="347"/>
        <v>217.00755833599194</v>
      </c>
      <c r="T2033" s="3">
        <f>(0.5*(1-COS(RADIANS(90-$X$3)))*(D2033+E2033)*'PV model'!$B$4)</f>
        <v>0</v>
      </c>
      <c r="U2033" s="3">
        <f t="shared" si="352"/>
        <v>838.84485833599194</v>
      </c>
      <c r="V2033" s="3">
        <f>('PV model'!$B$13*(U2033/1000)*(1-'PV model'!$B$14*((20+C2033)-25))*'PV model'!$B$10)/'PV model'!$B$12</f>
        <v>82.911801600425989</v>
      </c>
    </row>
    <row r="2034" spans="1:22" x14ac:dyDescent="0.2">
      <c r="A2034" s="10">
        <f t="shared" si="353"/>
        <v>85</v>
      </c>
      <c r="B2034" s="10">
        <f t="shared" si="354"/>
        <v>13</v>
      </c>
      <c r="C2034" s="23">
        <v>7.4</v>
      </c>
      <c r="D2034" s="24">
        <v>429.89834999999999</v>
      </c>
      <c r="E2034" s="24">
        <v>210.798</v>
      </c>
      <c r="F2034" s="48"/>
      <c r="G2034" s="48"/>
      <c r="H2034" s="1">
        <f t="shared" si="355"/>
        <v>1.6104835441275274</v>
      </c>
      <c r="I2034" s="1">
        <f t="shared" si="348"/>
        <v>-6.257243035871932</v>
      </c>
      <c r="J2034" s="4">
        <f>B2034+('PV model'!$B$3/15)+(I2034/60)</f>
        <v>12.619045949402134</v>
      </c>
      <c r="K2034" s="2">
        <f t="shared" si="349"/>
        <v>-9.2856892410320047</v>
      </c>
      <c r="L2034" s="2">
        <f>DEGREES(ASIN((((COS(RADIANS('PV model'!$B$2))*COS(RADIANS(H2034))*COS(RADIANS(K2034)))+(SIN(RADIANS('PV model'!$B$2))*SIN(RADIANS(H2034)))))))</f>
        <v>35.586048260533623</v>
      </c>
      <c r="M2034" s="3">
        <f t="shared" si="345"/>
        <v>35.586048260533623</v>
      </c>
      <c r="N2034" s="2">
        <f t="shared" si="350"/>
        <v>-11.439549620429919</v>
      </c>
      <c r="O2034" s="2">
        <f>IF('PV model'!$B$2&gt;0, 180-N2034,IF('PV model'!$B$2&lt;0,0-N2034,N2034))</f>
        <v>191.43954962042991</v>
      </c>
      <c r="P2034" s="2">
        <f>ABS(O2034-'PV model'!$B$5)</f>
        <v>13.560450379570085</v>
      </c>
      <c r="Q2034" s="3">
        <f t="shared" si="346"/>
        <v>54.413951739466377</v>
      </c>
      <c r="R2034" s="3">
        <f t="shared" si="351"/>
        <v>429.89834999999999</v>
      </c>
      <c r="S2034" s="3">
        <f t="shared" si="347"/>
        <v>283.66319106078879</v>
      </c>
      <c r="T2034" s="3">
        <f>(0.5*(1-COS(RADIANS(90-$X$3)))*(D2034+E2034)*'PV model'!$B$4)</f>
        <v>0</v>
      </c>
      <c r="U2034" s="3">
        <f t="shared" si="352"/>
        <v>713.56154106078884</v>
      </c>
      <c r="V2034" s="3">
        <f>('PV model'!$B$13*(U2034/1000)*(1-'PV model'!$B$14*((20+C2034)-25))*'PV model'!$B$10)/'PV model'!$B$12</f>
        <v>70.642866572649865</v>
      </c>
    </row>
    <row r="2035" spans="1:22" x14ac:dyDescent="0.2">
      <c r="A2035" s="10">
        <f t="shared" si="353"/>
        <v>85</v>
      </c>
      <c r="B2035" s="10">
        <f t="shared" si="354"/>
        <v>14</v>
      </c>
      <c r="C2035" s="23">
        <v>7.9</v>
      </c>
      <c r="D2035" s="24">
        <v>345.71460000000002</v>
      </c>
      <c r="E2035" s="24">
        <v>215.20799999999997</v>
      </c>
      <c r="F2035" s="48"/>
      <c r="G2035" s="48"/>
      <c r="H2035" s="1">
        <f t="shared" si="355"/>
        <v>1.6104835441275274</v>
      </c>
      <c r="I2035" s="1">
        <f t="shared" si="348"/>
        <v>-6.257243035871932</v>
      </c>
      <c r="J2035" s="4">
        <f>B2035+('PV model'!$B$3/15)+(I2035/60)</f>
        <v>13.619045949402134</v>
      </c>
      <c r="K2035" s="2">
        <f t="shared" si="349"/>
        <v>-24.285689241032003</v>
      </c>
      <c r="L2035" s="2">
        <f>DEGREES(ASIN((((COS(RADIANS('PV model'!$B$2))*COS(RADIANS(H2035))*COS(RADIANS(K2035)))+(SIN(RADIANS('PV model'!$B$2))*SIN(RADIANS(H2035)))))))</f>
        <v>32.631948031240391</v>
      </c>
      <c r="M2035" s="3">
        <f t="shared" si="345"/>
        <v>32.631948031240391</v>
      </c>
      <c r="N2035" s="2">
        <f t="shared" si="350"/>
        <v>-29.221227296204205</v>
      </c>
      <c r="O2035" s="2">
        <f>IF('PV model'!$B$2&gt;0, 180-N2035,IF('PV model'!$B$2&lt;0,0-N2035,N2035))</f>
        <v>209.22122729620421</v>
      </c>
      <c r="P2035" s="2">
        <f>ABS(O2035-'PV model'!$B$5)</f>
        <v>4.221227296204205</v>
      </c>
      <c r="Q2035" s="3">
        <f t="shared" si="346"/>
        <v>57.368051968759602</v>
      </c>
      <c r="R2035" s="3">
        <f t="shared" si="351"/>
        <v>345.71460000000013</v>
      </c>
      <c r="S2035" s="3">
        <f t="shared" si="347"/>
        <v>284.33123323516304</v>
      </c>
      <c r="T2035" s="3">
        <f>(0.5*(1-COS(RADIANS(90-$X$3)))*(D2035+E2035)*'PV model'!$B$4)</f>
        <v>0</v>
      </c>
      <c r="U2035" s="3">
        <f t="shared" si="352"/>
        <v>630.04583323516317</v>
      </c>
      <c r="V2035" s="3">
        <f>('PV model'!$B$13*(U2035/1000)*(1-'PV model'!$B$14*((20+C2035)-25))*'PV model'!$B$10)/'PV model'!$B$12</f>
        <v>62.248820664900741</v>
      </c>
    </row>
    <row r="2036" spans="1:22" x14ac:dyDescent="0.2">
      <c r="A2036" s="10">
        <f t="shared" si="353"/>
        <v>85</v>
      </c>
      <c r="B2036" s="10">
        <f t="shared" si="354"/>
        <v>15</v>
      </c>
      <c r="C2036" s="23">
        <v>8</v>
      </c>
      <c r="D2036" s="24">
        <v>432.14324999999997</v>
      </c>
      <c r="E2036" s="24">
        <v>174.636</v>
      </c>
      <c r="F2036" s="48"/>
      <c r="G2036" s="48"/>
      <c r="H2036" s="1">
        <f t="shared" si="355"/>
        <v>1.6104835441275274</v>
      </c>
      <c r="I2036" s="1">
        <f t="shared" si="348"/>
        <v>-6.257243035871932</v>
      </c>
      <c r="J2036" s="4">
        <f>B2036+('PV model'!$B$3/15)+(I2036/60)</f>
        <v>14.619045949402134</v>
      </c>
      <c r="K2036" s="2">
        <f t="shared" si="349"/>
        <v>-39.285689241032003</v>
      </c>
      <c r="L2036" s="2">
        <f>DEGREES(ASIN((((COS(RADIANS('PV model'!$B$2))*COS(RADIANS(H2036))*COS(RADIANS(K2036)))+(SIN(RADIANS('PV model'!$B$2))*SIN(RADIANS(H2036)))))))</f>
        <v>27.476581567229783</v>
      </c>
      <c r="M2036" s="3">
        <f t="shared" si="345"/>
        <v>27.476581567229783</v>
      </c>
      <c r="N2036" s="2">
        <f t="shared" si="350"/>
        <v>-45.513087083239839</v>
      </c>
      <c r="O2036" s="2">
        <f>IF('PV model'!$B$2&gt;0, 180-N2036,IF('PV model'!$B$2&lt;0,0-N2036,N2036))</f>
        <v>225.51308708323984</v>
      </c>
      <c r="P2036" s="2">
        <f>ABS(O2036-'PV model'!$B$5)</f>
        <v>20.513087083239839</v>
      </c>
      <c r="Q2036" s="3">
        <f t="shared" si="346"/>
        <v>62.523418432770221</v>
      </c>
      <c r="R2036" s="3">
        <f t="shared" si="351"/>
        <v>432.14324999999997</v>
      </c>
      <c r="S2036" s="3">
        <f t="shared" si="347"/>
        <v>230.62174984565289</v>
      </c>
      <c r="T2036" s="3">
        <f>(0.5*(1-COS(RADIANS(90-$X$3)))*(D2036+E2036)*'PV model'!$B$4)</f>
        <v>0</v>
      </c>
      <c r="U2036" s="3">
        <f t="shared" si="352"/>
        <v>662.76499984565282</v>
      </c>
      <c r="V2036" s="3">
        <f>('PV model'!$B$13*(U2036/1000)*(1-'PV model'!$B$14*((20+C2036)-25))*'PV model'!$B$10)/'PV model'!$B$12</f>
        <v>65.454989511956597</v>
      </c>
    </row>
    <row r="2037" spans="1:22" x14ac:dyDescent="0.2">
      <c r="A2037" s="10">
        <f t="shared" si="353"/>
        <v>85</v>
      </c>
      <c r="B2037" s="10">
        <f t="shared" si="354"/>
        <v>16</v>
      </c>
      <c r="C2037" s="23">
        <v>8.1</v>
      </c>
      <c r="D2037" s="24">
        <v>495.00045</v>
      </c>
      <c r="E2037" s="24">
        <v>123.47999999999999</v>
      </c>
      <c r="F2037" s="48"/>
      <c r="G2037" s="48"/>
      <c r="H2037" s="1">
        <f t="shared" si="355"/>
        <v>1.6104835441275274</v>
      </c>
      <c r="I2037" s="1">
        <f t="shared" si="348"/>
        <v>-6.257243035871932</v>
      </c>
      <c r="J2037" s="4">
        <f>B2037+('PV model'!$B$3/15)+(I2037/60)</f>
        <v>15.619045949402134</v>
      </c>
      <c r="K2037" s="2">
        <f t="shared" si="349"/>
        <v>-54.285689241032003</v>
      </c>
      <c r="L2037" s="2">
        <f>DEGREES(ASIN((((COS(RADIANS('PV model'!$B$2))*COS(RADIANS(H2037))*COS(RADIANS(K2037)))+(SIN(RADIANS('PV model'!$B$2))*SIN(RADIANS(H2037)))))))</f>
        <v>20.711790802910741</v>
      </c>
      <c r="M2037" s="3">
        <f t="shared" si="345"/>
        <v>20.711790802910741</v>
      </c>
      <c r="N2037" s="2">
        <f t="shared" si="350"/>
        <v>-60.191884943506501</v>
      </c>
      <c r="O2037" s="2">
        <f>IF('PV model'!$B$2&gt;0, 180-N2037,IF('PV model'!$B$2&lt;0,0-N2037,N2037))</f>
        <v>240.19188494350649</v>
      </c>
      <c r="P2037" s="2">
        <f>ABS(O2037-'PV model'!$B$5)</f>
        <v>35.191884943506494</v>
      </c>
      <c r="Q2037" s="3">
        <f t="shared" si="346"/>
        <v>69.288209197089259</v>
      </c>
      <c r="R2037" s="3">
        <f t="shared" si="351"/>
        <v>495.00045</v>
      </c>
      <c r="S2037" s="3">
        <f t="shared" si="347"/>
        <v>158.63406226158608</v>
      </c>
      <c r="T2037" s="3">
        <f>(0.5*(1-COS(RADIANS(90-$X$3)))*(D2037+E2037)*'PV model'!$B$4)</f>
        <v>0</v>
      </c>
      <c r="U2037" s="3">
        <f t="shared" si="352"/>
        <v>653.63451226158611</v>
      </c>
      <c r="V2037" s="3">
        <f>('PV model'!$B$13*(U2037/1000)*(1-'PV model'!$B$14*((20+C2037)-25))*'PV model'!$B$10)/'PV model'!$B$12</f>
        <v>64.527123253181855</v>
      </c>
    </row>
    <row r="2038" spans="1:22" x14ac:dyDescent="0.2">
      <c r="A2038" s="10">
        <f t="shared" si="353"/>
        <v>85</v>
      </c>
      <c r="B2038" s="10">
        <f t="shared" si="354"/>
        <v>17</v>
      </c>
      <c r="C2038" s="23">
        <v>7.9</v>
      </c>
      <c r="D2038" s="24">
        <v>295.20435000000003</v>
      </c>
      <c r="E2038" s="24">
        <v>101.42999999999999</v>
      </c>
      <c r="F2038" s="48"/>
      <c r="G2038" s="48"/>
      <c r="H2038" s="1">
        <f t="shared" si="355"/>
        <v>1.6104835441275274</v>
      </c>
      <c r="I2038" s="1">
        <f t="shared" si="348"/>
        <v>-6.257243035871932</v>
      </c>
      <c r="J2038" s="4">
        <f>B2038+('PV model'!$B$3/15)+(I2038/60)</f>
        <v>16.619045949402135</v>
      </c>
      <c r="K2038" s="2">
        <f t="shared" si="349"/>
        <v>-69.285689241032031</v>
      </c>
      <c r="L2038" s="2">
        <f>DEGREES(ASIN((((COS(RADIANS('PV model'!$B$2))*COS(RADIANS(H2038))*COS(RADIANS(K2038)))+(SIN(RADIANS('PV model'!$B$2))*SIN(RADIANS(H2038)))))))</f>
        <v>12.910293737265908</v>
      </c>
      <c r="M2038" s="3">
        <f t="shared" si="345"/>
        <v>12.910293737265908</v>
      </c>
      <c r="N2038" s="2">
        <f t="shared" si="350"/>
        <v>-73.583913402960178</v>
      </c>
      <c r="O2038" s="2">
        <f>IF('PV model'!$B$2&gt;0, 180-N2038,IF('PV model'!$B$2&lt;0,0-N2038,N2038))</f>
        <v>253.58391340296018</v>
      </c>
      <c r="P2038" s="2">
        <f>ABS(O2038-'PV model'!$B$5)</f>
        <v>48.583913402960178</v>
      </c>
      <c r="Q2038" s="3">
        <f t="shared" si="346"/>
        <v>77.089706262734097</v>
      </c>
      <c r="R2038" s="3">
        <f t="shared" si="351"/>
        <v>295.20435000000003</v>
      </c>
      <c r="S2038" s="3">
        <f t="shared" si="347"/>
        <v>123.29417340494437</v>
      </c>
      <c r="T2038" s="3">
        <f>(0.5*(1-COS(RADIANS(90-$X$3)))*(D2038+E2038)*'PV model'!$B$4)</f>
        <v>0</v>
      </c>
      <c r="U2038" s="3">
        <f t="shared" si="352"/>
        <v>418.49852340494442</v>
      </c>
      <c r="V2038" s="3">
        <f>('PV model'!$B$13*(U2038/1000)*(1-'PV model'!$B$14*((20+C2038)-25))*'PV model'!$B$10)/'PV model'!$B$12</f>
        <v>41.347848295723367</v>
      </c>
    </row>
    <row r="2039" spans="1:22" x14ac:dyDescent="0.2">
      <c r="A2039" s="10">
        <f t="shared" si="353"/>
        <v>85</v>
      </c>
      <c r="B2039" s="10">
        <f t="shared" si="354"/>
        <v>18</v>
      </c>
      <c r="C2039" s="23">
        <v>7.6</v>
      </c>
      <c r="D2039" s="24">
        <v>66.224549999999994</v>
      </c>
      <c r="E2039" s="24">
        <v>58.211999999999996</v>
      </c>
      <c r="F2039" s="48"/>
      <c r="G2039" s="48"/>
      <c r="H2039" s="1">
        <f t="shared" si="355"/>
        <v>1.6104835441275274</v>
      </c>
      <c r="I2039" s="1">
        <f t="shared" si="348"/>
        <v>-6.257243035871932</v>
      </c>
      <c r="J2039" s="4">
        <f>B2039+('PV model'!$B$3/15)+(I2039/60)</f>
        <v>17.619045949402135</v>
      </c>
      <c r="K2039" s="2">
        <f t="shared" si="349"/>
        <v>-84.285689241032031</v>
      </c>
      <c r="L2039" s="2">
        <f>DEGREES(ASIN((((COS(RADIANS('PV model'!$B$2))*COS(RADIANS(H2039))*COS(RADIANS(K2039)))+(SIN(RADIANS('PV model'!$B$2))*SIN(RADIANS(H2039)))))))</f>
        <v>4.5618670821143361</v>
      </c>
      <c r="M2039" s="3">
        <f t="shared" si="345"/>
        <v>4.5618670821143361</v>
      </c>
      <c r="N2039" s="2">
        <f t="shared" si="350"/>
        <v>-86.197587415655676</v>
      </c>
      <c r="O2039" s="2">
        <f>IF('PV model'!$B$2&gt;0, 180-N2039,IF('PV model'!$B$2&lt;0,0-N2039,N2039))</f>
        <v>266.19758741565568</v>
      </c>
      <c r="P2039" s="2">
        <f>ABS(O2039-'PV model'!$B$5)</f>
        <v>61.197587415655676</v>
      </c>
      <c r="Q2039" s="3">
        <f t="shared" si="346"/>
        <v>85.438132917885667</v>
      </c>
      <c r="R2039" s="3">
        <f t="shared" si="351"/>
        <v>66.224549999999894</v>
      </c>
      <c r="S2039" s="3">
        <f t="shared" si="347"/>
        <v>66.574811445598058</v>
      </c>
      <c r="T2039" s="3">
        <f>(0.5*(1-COS(RADIANS(90-$X$3)))*(D2039+E2039)*'PV model'!$B$4)</f>
        <v>0</v>
      </c>
      <c r="U2039" s="3">
        <f t="shared" si="352"/>
        <v>132.79936144559795</v>
      </c>
      <c r="V2039" s="3">
        <f>('PV model'!$B$13*(U2039/1000)*(1-'PV model'!$B$14*((20+C2039)-25))*'PV model'!$B$10)/'PV model'!$B$12</f>
        <v>13.13656807873291</v>
      </c>
    </row>
    <row r="2040" spans="1:22" x14ac:dyDescent="0.2">
      <c r="A2040" s="10">
        <f t="shared" si="353"/>
        <v>85</v>
      </c>
      <c r="B2040" s="10">
        <f t="shared" si="354"/>
        <v>19</v>
      </c>
      <c r="C2040" s="23">
        <v>7.2</v>
      </c>
      <c r="D2040" s="24">
        <v>0</v>
      </c>
      <c r="E2040" s="24">
        <v>9.702</v>
      </c>
      <c r="F2040" s="48"/>
      <c r="G2040" s="48"/>
      <c r="H2040" s="1">
        <f t="shared" si="355"/>
        <v>1.6104835441275274</v>
      </c>
      <c r="I2040" s="1">
        <f t="shared" si="348"/>
        <v>-6.257243035871932</v>
      </c>
      <c r="J2040" s="4">
        <f>B2040+('PV model'!$B$3/15)+(I2040/60)</f>
        <v>18.619045949402135</v>
      </c>
      <c r="K2040" s="2">
        <f t="shared" si="349"/>
        <v>-99.285689241032031</v>
      </c>
      <c r="L2040" s="2">
        <f>DEGREES(ASIN((((COS(RADIANS('PV model'!$B$2))*COS(RADIANS(H2040))*COS(RADIANS(K2040)))+(SIN(RADIANS('PV model'!$B$2))*SIN(RADIANS(H2040)))))))</f>
        <v>-3.9103785129890896</v>
      </c>
      <c r="M2040" s="3">
        <f t="shared" si="345"/>
        <v>0</v>
      </c>
      <c r="N2040" s="2">
        <f t="shared" si="350"/>
        <v>-81.419884468574352</v>
      </c>
      <c r="O2040" s="2">
        <f>IF('PV model'!$B$2&gt;0, 180-N2040,IF('PV model'!$B$2&lt;0,0-N2040,N2040))</f>
        <v>261.41988446857437</v>
      </c>
      <c r="P2040" s="2">
        <f>ABS(O2040-'PV model'!$B$5)</f>
        <v>56.419884468574367</v>
      </c>
      <c r="Q2040" s="3">
        <f t="shared" si="346"/>
        <v>93.910378512989084</v>
      </c>
      <c r="R2040" s="3">
        <f t="shared" si="351"/>
        <v>0</v>
      </c>
      <c r="S2040" s="3">
        <f t="shared" si="347"/>
        <v>9.702</v>
      </c>
      <c r="T2040" s="3">
        <f>(0.5*(1-COS(RADIANS(90-$X$3)))*(D2040+E2040)*'PV model'!$B$4)</f>
        <v>0</v>
      </c>
      <c r="U2040" s="3">
        <f t="shared" si="352"/>
        <v>9.702</v>
      </c>
      <c r="V2040" s="3">
        <f>('PV model'!$B$13*(U2040/1000)*(1-'PV model'!$B$14*((20+C2040)-25))*'PV model'!$B$10)/'PV model'!$B$12</f>
        <v>0.96127757510400003</v>
      </c>
    </row>
    <row r="2041" spans="1:22" x14ac:dyDescent="0.2">
      <c r="A2041" s="10">
        <f t="shared" si="353"/>
        <v>85</v>
      </c>
      <c r="B2041" s="10">
        <f t="shared" si="354"/>
        <v>20</v>
      </c>
      <c r="C2041" s="23">
        <v>7.1</v>
      </c>
      <c r="D2041" s="24">
        <v>0</v>
      </c>
      <c r="E2041" s="24">
        <v>0</v>
      </c>
      <c r="F2041" s="48"/>
      <c r="G2041" s="48"/>
      <c r="H2041" s="1">
        <f t="shared" si="355"/>
        <v>1.6104835441275274</v>
      </c>
      <c r="I2041" s="1">
        <f t="shared" si="348"/>
        <v>-6.257243035871932</v>
      </c>
      <c r="J2041" s="4">
        <f>B2041+('PV model'!$B$3/15)+(I2041/60)</f>
        <v>19.619045949402135</v>
      </c>
      <c r="K2041" s="2">
        <f t="shared" si="349"/>
        <v>-114.28568924103203</v>
      </c>
      <c r="L2041" s="2">
        <f>DEGREES(ASIN((((COS(RADIANS('PV model'!$B$2))*COS(RADIANS(H2041))*COS(RADIANS(K2041)))+(SIN(RADIANS('PV model'!$B$2))*SIN(RADIANS(H2041)))))))</f>
        <v>-12.104868636194173</v>
      </c>
      <c r="M2041" s="3">
        <f t="shared" si="345"/>
        <v>0</v>
      </c>
      <c r="N2041" s="2">
        <f t="shared" si="350"/>
        <v>-68.727523492839765</v>
      </c>
      <c r="O2041" s="2">
        <f>IF('PV model'!$B$2&gt;0, 180-N2041,IF('PV model'!$B$2&lt;0,0-N2041,N2041))</f>
        <v>248.72752349283977</v>
      </c>
      <c r="P2041" s="2">
        <f>ABS(O2041-'PV model'!$B$5)</f>
        <v>43.727523492839765</v>
      </c>
      <c r="Q2041" s="3">
        <f t="shared" si="346"/>
        <v>102.10486863619417</v>
      </c>
      <c r="R2041" s="3">
        <f t="shared" si="351"/>
        <v>0</v>
      </c>
      <c r="S2041" s="3">
        <f t="shared" si="347"/>
        <v>0</v>
      </c>
      <c r="T2041" s="3">
        <f>(0.5*(1-COS(RADIANS(90-$X$3)))*(D2041+E2041)*'PV model'!$B$4)</f>
        <v>0</v>
      </c>
      <c r="U2041" s="3">
        <f t="shared" si="352"/>
        <v>0</v>
      </c>
      <c r="V2041" s="3">
        <f>('PV model'!$B$13*(U2041/1000)*(1-'PV model'!$B$14*((20+C2041)-25))*'PV model'!$B$10)/'PV model'!$B$12</f>
        <v>0</v>
      </c>
    </row>
    <row r="2042" spans="1:22" x14ac:dyDescent="0.2">
      <c r="A2042" s="10">
        <f t="shared" si="353"/>
        <v>85</v>
      </c>
      <c r="B2042" s="10">
        <f t="shared" si="354"/>
        <v>21</v>
      </c>
      <c r="C2042" s="23">
        <v>7.5</v>
      </c>
      <c r="D2042" s="24">
        <v>0</v>
      </c>
      <c r="E2042" s="24">
        <v>0</v>
      </c>
      <c r="F2042" s="48"/>
      <c r="G2042" s="48"/>
      <c r="H2042" s="1">
        <f t="shared" si="355"/>
        <v>1.6104835441275274</v>
      </c>
      <c r="I2042" s="1">
        <f t="shared" si="348"/>
        <v>-6.257243035871932</v>
      </c>
      <c r="J2042" s="4">
        <f>B2042+('PV model'!$B$3/15)+(I2042/60)</f>
        <v>20.619045949402135</v>
      </c>
      <c r="K2042" s="2">
        <f t="shared" si="349"/>
        <v>-129.28568924103203</v>
      </c>
      <c r="L2042" s="2">
        <f>DEGREES(ASIN((((COS(RADIANS('PV model'!$B$2))*COS(RADIANS(H2042))*COS(RADIANS(K2042)))+(SIN(RADIANS('PV model'!$B$2))*SIN(RADIANS(H2042)))))))</f>
        <v>-19.59309500299381</v>
      </c>
      <c r="M2042" s="3">
        <f t="shared" si="345"/>
        <v>0</v>
      </c>
      <c r="N2042" s="2">
        <f t="shared" si="350"/>
        <v>-55.209562477465667</v>
      </c>
      <c r="O2042" s="2">
        <f>IF('PV model'!$B$2&gt;0, 180-N2042,IF('PV model'!$B$2&lt;0,0-N2042,N2042))</f>
        <v>235.20956247746568</v>
      </c>
      <c r="P2042" s="2">
        <f>ABS(O2042-'PV model'!$B$5)</f>
        <v>30.209562477465681</v>
      </c>
      <c r="Q2042" s="3">
        <f t="shared" si="346"/>
        <v>109.59309500299381</v>
      </c>
      <c r="R2042" s="3">
        <f t="shared" si="351"/>
        <v>0</v>
      </c>
      <c r="S2042" s="3">
        <f t="shared" si="347"/>
        <v>0</v>
      </c>
      <c r="T2042" s="3">
        <f>(0.5*(1-COS(RADIANS(90-$X$3)))*(D2042+E2042)*'PV model'!$B$4)</f>
        <v>0</v>
      </c>
      <c r="U2042" s="3">
        <f t="shared" si="352"/>
        <v>0</v>
      </c>
      <c r="V2042" s="3">
        <f>('PV model'!$B$13*(U2042/1000)*(1-'PV model'!$B$14*((20+C2042)-25))*'PV model'!$B$10)/'PV model'!$B$12</f>
        <v>0</v>
      </c>
    </row>
    <row r="2043" spans="1:22" x14ac:dyDescent="0.2">
      <c r="A2043" s="10">
        <f t="shared" si="353"/>
        <v>85</v>
      </c>
      <c r="B2043" s="10">
        <f t="shared" si="354"/>
        <v>22</v>
      </c>
      <c r="C2043" s="23">
        <v>7.2</v>
      </c>
      <c r="D2043" s="24">
        <v>0</v>
      </c>
      <c r="E2043" s="24">
        <v>0</v>
      </c>
      <c r="F2043" s="48"/>
      <c r="G2043" s="48"/>
      <c r="H2043" s="1">
        <f t="shared" si="355"/>
        <v>1.6104835441275274</v>
      </c>
      <c r="I2043" s="1">
        <f t="shared" si="348"/>
        <v>-6.257243035871932</v>
      </c>
      <c r="J2043" s="4">
        <f>B2043+('PV model'!$B$3/15)+(I2043/60)</f>
        <v>21.619045949402135</v>
      </c>
      <c r="K2043" s="2">
        <f t="shared" si="349"/>
        <v>-144.28568924103203</v>
      </c>
      <c r="L2043" s="2">
        <f>DEGREES(ASIN((((COS(RADIANS('PV model'!$B$2))*COS(RADIANS(H2043))*COS(RADIANS(K2043)))+(SIN(RADIANS('PV model'!$B$2))*SIN(RADIANS(H2043)))))))</f>
        <v>-25.883534566528876</v>
      </c>
      <c r="M2043" s="3">
        <f t="shared" si="345"/>
        <v>0</v>
      </c>
      <c r="N2043" s="2">
        <f t="shared" si="350"/>
        <v>-40.434363272438446</v>
      </c>
      <c r="O2043" s="2">
        <f>IF('PV model'!$B$2&gt;0, 180-N2043,IF('PV model'!$B$2&lt;0,0-N2043,N2043))</f>
        <v>220.43436327243845</v>
      </c>
      <c r="P2043" s="2">
        <f>ABS(O2043-'PV model'!$B$5)</f>
        <v>15.434363272438446</v>
      </c>
      <c r="Q2043" s="3">
        <f t="shared" si="346"/>
        <v>115.88353456652887</v>
      </c>
      <c r="R2043" s="3">
        <f t="shared" si="351"/>
        <v>0</v>
      </c>
      <c r="S2043" s="3">
        <f t="shared" si="347"/>
        <v>0</v>
      </c>
      <c r="T2043" s="3">
        <f>(0.5*(1-COS(RADIANS(90-$X$3)))*(D2043+E2043)*'PV model'!$B$4)</f>
        <v>0</v>
      </c>
      <c r="U2043" s="3">
        <f t="shared" si="352"/>
        <v>0</v>
      </c>
      <c r="V2043" s="3">
        <f>('PV model'!$B$13*(U2043/1000)*(1-'PV model'!$B$14*((20+C2043)-25))*'PV model'!$B$10)/'PV model'!$B$12</f>
        <v>0</v>
      </c>
    </row>
    <row r="2044" spans="1:22" x14ac:dyDescent="0.2">
      <c r="A2044" s="10">
        <f t="shared" si="353"/>
        <v>85</v>
      </c>
      <c r="B2044" s="10">
        <f t="shared" si="354"/>
        <v>23</v>
      </c>
      <c r="C2044" s="23">
        <v>7.6</v>
      </c>
      <c r="D2044" s="24">
        <v>0</v>
      </c>
      <c r="E2044" s="24">
        <v>0</v>
      </c>
      <c r="F2044" s="48"/>
      <c r="G2044" s="48"/>
      <c r="H2044" s="1">
        <f t="shared" si="355"/>
        <v>1.6104835441275274</v>
      </c>
      <c r="I2044" s="1">
        <f t="shared" si="348"/>
        <v>-6.257243035871932</v>
      </c>
      <c r="J2044" s="4">
        <f>B2044+('PV model'!$B$3/15)+(I2044/60)</f>
        <v>22.619045949402135</v>
      </c>
      <c r="K2044" s="2">
        <f t="shared" si="349"/>
        <v>-159.28568924103203</v>
      </c>
      <c r="L2044" s="2">
        <f>DEGREES(ASIN((((COS(RADIANS('PV model'!$B$2))*COS(RADIANS(H2044))*COS(RADIANS(K2044)))+(SIN(RADIANS('PV model'!$B$2))*SIN(RADIANS(H2044)))))))</f>
        <v>-30.425683848590424</v>
      </c>
      <c r="M2044" s="3">
        <f t="shared" si="345"/>
        <v>0</v>
      </c>
      <c r="N2044" s="2">
        <f t="shared" si="350"/>
        <v>-24.207107398048844</v>
      </c>
      <c r="O2044" s="2">
        <f>IF('PV model'!$B$2&gt;0, 180-N2044,IF('PV model'!$B$2&lt;0,0-N2044,N2044))</f>
        <v>204.20710739804883</v>
      </c>
      <c r="P2044" s="2">
        <f>ABS(O2044-'PV model'!$B$5)</f>
        <v>0.7928926019511664</v>
      </c>
      <c r="Q2044" s="3">
        <f t="shared" si="346"/>
        <v>120.42568384859042</v>
      </c>
      <c r="R2044" s="3">
        <f t="shared" si="351"/>
        <v>0</v>
      </c>
      <c r="S2044" s="3">
        <f t="shared" si="347"/>
        <v>0</v>
      </c>
      <c r="T2044" s="3">
        <f>(0.5*(1-COS(RADIANS(90-$X$3)))*(D2044+E2044)*'PV model'!$B$4)</f>
        <v>0</v>
      </c>
      <c r="U2044" s="3">
        <f t="shared" si="352"/>
        <v>0</v>
      </c>
      <c r="V2044" s="3">
        <f>('PV model'!$B$13*(U2044/1000)*(1-'PV model'!$B$14*((20+C2044)-25))*'PV model'!$B$10)/'PV model'!$B$12</f>
        <v>0</v>
      </c>
    </row>
    <row r="2045" spans="1:22" x14ac:dyDescent="0.2">
      <c r="A2045" s="10">
        <f t="shared" si="353"/>
        <v>85</v>
      </c>
      <c r="B2045" s="10">
        <f t="shared" si="354"/>
        <v>24</v>
      </c>
      <c r="C2045" s="23">
        <v>7.8</v>
      </c>
      <c r="D2045" s="24">
        <v>0</v>
      </c>
      <c r="E2045" s="24">
        <v>0</v>
      </c>
      <c r="F2045" s="48"/>
      <c r="G2045" s="48"/>
      <c r="H2045" s="1">
        <f t="shared" si="355"/>
        <v>1.6104835441275274</v>
      </c>
      <c r="I2045" s="1">
        <f t="shared" si="348"/>
        <v>-6.257243035871932</v>
      </c>
      <c r="J2045" s="4">
        <f>B2045+('PV model'!$B$3/15)+(I2045/60)</f>
        <v>23.619045949402135</v>
      </c>
      <c r="K2045" s="2">
        <f t="shared" si="349"/>
        <v>-174.28568924103203</v>
      </c>
      <c r="L2045" s="2">
        <f>DEGREES(ASIN((((COS(RADIANS('PV model'!$B$2))*COS(RADIANS(H2045))*COS(RADIANS(K2045)))+(SIN(RADIANS('PV model'!$B$2))*SIN(RADIANS(H2045)))))))</f>
        <v>-32.697751834786402</v>
      </c>
      <c r="M2045" s="3">
        <f t="shared" si="345"/>
        <v>0</v>
      </c>
      <c r="N2045" s="2">
        <f t="shared" si="350"/>
        <v>-6.7923359520856188</v>
      </c>
      <c r="O2045" s="2">
        <f>IF('PV model'!$B$2&gt;0, 180-N2045,IF('PV model'!$B$2&lt;0,0-N2045,N2045))</f>
        <v>186.79233595208561</v>
      </c>
      <c r="P2045" s="2">
        <f>ABS(O2045-'PV model'!$B$5)</f>
        <v>18.207664047914392</v>
      </c>
      <c r="Q2045" s="3">
        <f t="shared" si="346"/>
        <v>122.69775183478642</v>
      </c>
      <c r="R2045" s="3">
        <f t="shared" si="351"/>
        <v>0</v>
      </c>
      <c r="S2045" s="3">
        <f t="shared" si="347"/>
        <v>0</v>
      </c>
      <c r="T2045" s="3">
        <f>(0.5*(1-COS(RADIANS(90-$X$3)))*(D2045+E2045)*'PV model'!$B$4)</f>
        <v>0</v>
      </c>
      <c r="U2045" s="3">
        <f t="shared" si="352"/>
        <v>0</v>
      </c>
      <c r="V2045" s="3">
        <f>('PV model'!$B$13*(U2045/1000)*(1-'PV model'!$B$14*((20+C2045)-25))*'PV model'!$B$10)/'PV model'!$B$12</f>
        <v>0</v>
      </c>
    </row>
    <row r="2046" spans="1:22" x14ac:dyDescent="0.2">
      <c r="A2046" s="10">
        <f t="shared" si="353"/>
        <v>86</v>
      </c>
      <c r="B2046" s="10">
        <f t="shared" si="354"/>
        <v>1</v>
      </c>
      <c r="C2046" s="23">
        <v>7.8</v>
      </c>
      <c r="D2046" s="24">
        <v>0</v>
      </c>
      <c r="E2046" s="24">
        <v>0</v>
      </c>
      <c r="F2046" s="48"/>
      <c r="G2046" s="48"/>
      <c r="H2046" s="1">
        <f t="shared" si="355"/>
        <v>2.0132033318077731</v>
      </c>
      <c r="I2046" s="1">
        <f t="shared" si="348"/>
        <v>-5.9363531921779087</v>
      </c>
      <c r="J2046" s="4">
        <f>B2046+('PV model'!$B$3/15)+(I2046/60)</f>
        <v>0.62439411346370155</v>
      </c>
      <c r="K2046" s="2">
        <f t="shared" si="349"/>
        <v>170.63408829804447</v>
      </c>
      <c r="L2046" s="2">
        <f>DEGREES(ASIN((((COS(RADIANS('PV model'!$B$2))*COS(RADIANS(H2046))*COS(RADIANS(K2046)))+(SIN(RADIANS('PV model'!$B$2))*SIN(RADIANS(H2046)))))))</f>
        <v>-31.975678631069094</v>
      </c>
      <c r="M2046" s="3">
        <f t="shared" si="345"/>
        <v>0</v>
      </c>
      <c r="N2046" s="2">
        <f t="shared" si="350"/>
        <v>11.053703390779289</v>
      </c>
      <c r="O2046" s="2">
        <f>IF('PV model'!$B$2&gt;0, 180-N2046,IF('PV model'!$B$2&lt;0,0-N2046,N2046))</f>
        <v>168.94629660922072</v>
      </c>
      <c r="P2046" s="2">
        <f>ABS(O2046-'PV model'!$B$5)</f>
        <v>36.053703390779276</v>
      </c>
      <c r="Q2046" s="3">
        <f t="shared" si="346"/>
        <v>121.9756786310691</v>
      </c>
      <c r="R2046" s="3">
        <f t="shared" si="351"/>
        <v>0</v>
      </c>
      <c r="S2046" s="3">
        <f t="shared" si="347"/>
        <v>0</v>
      </c>
      <c r="T2046" s="3">
        <f>(0.5*(1-COS(RADIANS(90-$X$3)))*(D2046+E2046)*'PV model'!$B$4)</f>
        <v>0</v>
      </c>
      <c r="U2046" s="3">
        <f t="shared" si="352"/>
        <v>0</v>
      </c>
      <c r="V2046" s="3">
        <f>('PV model'!$B$13*(U2046/1000)*(1-'PV model'!$B$14*((20+C2046)-25))*'PV model'!$B$10)/'PV model'!$B$12</f>
        <v>0</v>
      </c>
    </row>
    <row r="2047" spans="1:22" x14ac:dyDescent="0.2">
      <c r="A2047" s="10">
        <f t="shared" si="353"/>
        <v>86</v>
      </c>
      <c r="B2047" s="10">
        <f t="shared" si="354"/>
        <v>2</v>
      </c>
      <c r="C2047" s="23">
        <v>7.8</v>
      </c>
      <c r="D2047" s="24">
        <v>0</v>
      </c>
      <c r="E2047" s="24">
        <v>0</v>
      </c>
      <c r="F2047" s="48"/>
      <c r="G2047" s="48"/>
      <c r="H2047" s="1">
        <f t="shared" si="355"/>
        <v>2.0132033318077731</v>
      </c>
      <c r="I2047" s="1">
        <f t="shared" si="348"/>
        <v>-5.9363531921779087</v>
      </c>
      <c r="J2047" s="4">
        <f>B2047+('PV model'!$B$3/15)+(I2047/60)</f>
        <v>1.6243941134637017</v>
      </c>
      <c r="K2047" s="2">
        <f t="shared" si="349"/>
        <v>155.63408829804447</v>
      </c>
      <c r="L2047" s="2">
        <f>DEGREES(ASIN((((COS(RADIANS('PV model'!$B$2))*COS(RADIANS(H2047))*COS(RADIANS(K2047)))+(SIN(RADIANS('PV model'!$B$2))*SIN(RADIANS(H2047)))))))</f>
        <v>-29.123004778849698</v>
      </c>
      <c r="M2047" s="3">
        <f t="shared" si="345"/>
        <v>0</v>
      </c>
      <c r="N2047" s="2">
        <f t="shared" si="350"/>
        <v>28.16268187622893</v>
      </c>
      <c r="O2047" s="2">
        <f>IF('PV model'!$B$2&gt;0, 180-N2047,IF('PV model'!$B$2&lt;0,0-N2047,N2047))</f>
        <v>151.83731812377107</v>
      </c>
      <c r="P2047" s="2">
        <f>ABS(O2047-'PV model'!$B$5)</f>
        <v>53.16268187622893</v>
      </c>
      <c r="Q2047" s="3">
        <f t="shared" si="346"/>
        <v>119.12300477884969</v>
      </c>
      <c r="R2047" s="3">
        <f t="shared" si="351"/>
        <v>0</v>
      </c>
      <c r="S2047" s="3">
        <f t="shared" si="347"/>
        <v>0</v>
      </c>
      <c r="T2047" s="3">
        <f>(0.5*(1-COS(RADIANS(90-$X$3)))*(D2047+E2047)*'PV model'!$B$4)</f>
        <v>0</v>
      </c>
      <c r="U2047" s="3">
        <f t="shared" si="352"/>
        <v>0</v>
      </c>
      <c r="V2047" s="3">
        <f>('PV model'!$B$13*(U2047/1000)*(1-'PV model'!$B$14*((20+C2047)-25))*'PV model'!$B$10)/'PV model'!$B$12</f>
        <v>0</v>
      </c>
    </row>
    <row r="2048" spans="1:22" x14ac:dyDescent="0.2">
      <c r="A2048" s="10">
        <f t="shared" si="353"/>
        <v>86</v>
      </c>
      <c r="B2048" s="10">
        <f t="shared" si="354"/>
        <v>3</v>
      </c>
      <c r="C2048" s="23">
        <v>7.8</v>
      </c>
      <c r="D2048" s="24">
        <v>0</v>
      </c>
      <c r="E2048" s="24">
        <v>0</v>
      </c>
      <c r="F2048" s="48"/>
      <c r="G2048" s="48"/>
      <c r="H2048" s="1">
        <f t="shared" si="355"/>
        <v>2.0132033318077731</v>
      </c>
      <c r="I2048" s="1">
        <f t="shared" si="348"/>
        <v>-5.9363531921779087</v>
      </c>
      <c r="J2048" s="4">
        <f>B2048+('PV model'!$B$3/15)+(I2048/60)</f>
        <v>2.6243941134637012</v>
      </c>
      <c r="K2048" s="2">
        <f t="shared" si="349"/>
        <v>140.63408829804447</v>
      </c>
      <c r="L2048" s="2">
        <f>DEGREES(ASIN((((COS(RADIANS('PV model'!$B$2))*COS(RADIANS(H2048))*COS(RADIANS(K2048)))+(SIN(RADIANS('PV model'!$B$2))*SIN(RADIANS(H2048)))))))</f>
        <v>-24.121518279804697</v>
      </c>
      <c r="M2048" s="3">
        <f t="shared" si="345"/>
        <v>0</v>
      </c>
      <c r="N2048" s="2">
        <f t="shared" si="350"/>
        <v>43.98933941825527</v>
      </c>
      <c r="O2048" s="2">
        <f>IF('PV model'!$B$2&gt;0, 180-N2048,IF('PV model'!$B$2&lt;0,0-N2048,N2048))</f>
        <v>136.01066058174473</v>
      </c>
      <c r="P2048" s="2">
        <f>ABS(O2048-'PV model'!$B$5)</f>
        <v>68.98933941825527</v>
      </c>
      <c r="Q2048" s="3">
        <f t="shared" si="346"/>
        <v>114.12151827980469</v>
      </c>
      <c r="R2048" s="3">
        <f t="shared" si="351"/>
        <v>0</v>
      </c>
      <c r="S2048" s="3">
        <f t="shared" si="347"/>
        <v>0</v>
      </c>
      <c r="T2048" s="3">
        <f>(0.5*(1-COS(RADIANS(90-$X$3)))*(D2048+E2048)*'PV model'!$B$4)</f>
        <v>0</v>
      </c>
      <c r="U2048" s="3">
        <f t="shared" si="352"/>
        <v>0</v>
      </c>
      <c r="V2048" s="3">
        <f>('PV model'!$B$13*(U2048/1000)*(1-'PV model'!$B$14*((20+C2048)-25))*'PV model'!$B$10)/'PV model'!$B$12</f>
        <v>0</v>
      </c>
    </row>
    <row r="2049" spans="1:22" x14ac:dyDescent="0.2">
      <c r="A2049" s="10">
        <f t="shared" si="353"/>
        <v>86</v>
      </c>
      <c r="B2049" s="10">
        <f t="shared" si="354"/>
        <v>4</v>
      </c>
      <c r="C2049" s="23">
        <v>7.8</v>
      </c>
      <c r="D2049" s="24">
        <v>0</v>
      </c>
      <c r="E2049" s="24">
        <v>0</v>
      </c>
      <c r="F2049" s="48"/>
      <c r="G2049" s="48"/>
      <c r="H2049" s="1">
        <f t="shared" si="355"/>
        <v>2.0132033318077731</v>
      </c>
      <c r="I2049" s="1">
        <f t="shared" si="348"/>
        <v>-5.9363531921779087</v>
      </c>
      <c r="J2049" s="4">
        <f>B2049+('PV model'!$B$3/15)+(I2049/60)</f>
        <v>3.6243941134637012</v>
      </c>
      <c r="K2049" s="2">
        <f t="shared" si="349"/>
        <v>125.63408829804447</v>
      </c>
      <c r="L2049" s="2">
        <f>DEGREES(ASIN((((COS(RADIANS('PV model'!$B$2))*COS(RADIANS(H2049))*COS(RADIANS(K2049)))+(SIN(RADIANS('PV model'!$B$2))*SIN(RADIANS(H2049)))))))</f>
        <v>-17.507879497471109</v>
      </c>
      <c r="M2049" s="3">
        <f t="shared" si="345"/>
        <v>0</v>
      </c>
      <c r="N2049" s="2">
        <f t="shared" si="350"/>
        <v>58.397870980048076</v>
      </c>
      <c r="O2049" s="2">
        <f>IF('PV model'!$B$2&gt;0, 180-N2049,IF('PV model'!$B$2&lt;0,0-N2049,N2049))</f>
        <v>121.60212901995192</v>
      </c>
      <c r="P2049" s="2">
        <f>ABS(O2049-'PV model'!$B$5)</f>
        <v>83.397870980048083</v>
      </c>
      <c r="Q2049" s="3">
        <f t="shared" si="346"/>
        <v>107.50787949747111</v>
      </c>
      <c r="R2049" s="3">
        <f t="shared" si="351"/>
        <v>0</v>
      </c>
      <c r="S2049" s="3">
        <f t="shared" si="347"/>
        <v>0</v>
      </c>
      <c r="T2049" s="3">
        <f>(0.5*(1-COS(RADIANS(90-$X$3)))*(D2049+E2049)*'PV model'!$B$4)</f>
        <v>0</v>
      </c>
      <c r="U2049" s="3">
        <f t="shared" si="352"/>
        <v>0</v>
      </c>
      <c r="V2049" s="3">
        <f>('PV model'!$B$13*(U2049/1000)*(1-'PV model'!$B$14*((20+C2049)-25))*'PV model'!$B$10)/'PV model'!$B$12</f>
        <v>0</v>
      </c>
    </row>
    <row r="2050" spans="1:22" x14ac:dyDescent="0.2">
      <c r="A2050" s="10">
        <f t="shared" si="353"/>
        <v>86</v>
      </c>
      <c r="B2050" s="10">
        <f t="shared" si="354"/>
        <v>5</v>
      </c>
      <c r="C2050" s="23">
        <v>7.5</v>
      </c>
      <c r="D2050" s="24">
        <v>0</v>
      </c>
      <c r="E2050" s="24">
        <v>0</v>
      </c>
      <c r="F2050" s="48"/>
      <c r="G2050" s="48"/>
      <c r="H2050" s="1">
        <f t="shared" si="355"/>
        <v>2.0132033318077731</v>
      </c>
      <c r="I2050" s="1">
        <f t="shared" si="348"/>
        <v>-5.9363531921779087</v>
      </c>
      <c r="J2050" s="4">
        <f>B2050+('PV model'!$B$3/15)+(I2050/60)</f>
        <v>4.6243941134637021</v>
      </c>
      <c r="K2050" s="2">
        <f t="shared" si="349"/>
        <v>110.63408829804447</v>
      </c>
      <c r="L2050" s="2">
        <f>DEGREES(ASIN((((COS(RADIANS('PV model'!$B$2))*COS(RADIANS(H2050))*COS(RADIANS(K2050)))+(SIN(RADIANS('PV model'!$B$2))*SIN(RADIANS(H2050)))))))</f>
        <v>-9.8184101430685367</v>
      </c>
      <c r="M2050" s="3">
        <f t="shared" si="345"/>
        <v>0</v>
      </c>
      <c r="N2050" s="2">
        <f t="shared" si="350"/>
        <v>71.654314510512506</v>
      </c>
      <c r="O2050" s="2">
        <f>IF('PV model'!$B$2&gt;0, 180-N2050,IF('PV model'!$B$2&lt;0,0-N2050,N2050))</f>
        <v>108.34568548948749</v>
      </c>
      <c r="P2050" s="2">
        <f>ABS(O2050-'PV model'!$B$5)</f>
        <v>96.654314510512506</v>
      </c>
      <c r="Q2050" s="3">
        <f t="shared" si="346"/>
        <v>99.818410143068533</v>
      </c>
      <c r="R2050" s="3">
        <f t="shared" si="351"/>
        <v>0</v>
      </c>
      <c r="S2050" s="3">
        <f t="shared" si="347"/>
        <v>0</v>
      </c>
      <c r="T2050" s="3">
        <f>(0.5*(1-COS(RADIANS(90-$X$3)))*(D2050+E2050)*'PV model'!$B$4)</f>
        <v>0</v>
      </c>
      <c r="U2050" s="3">
        <f t="shared" si="352"/>
        <v>0</v>
      </c>
      <c r="V2050" s="3">
        <f>('PV model'!$B$13*(U2050/1000)*(1-'PV model'!$B$14*((20+C2050)-25))*'PV model'!$B$10)/'PV model'!$B$12</f>
        <v>0</v>
      </c>
    </row>
    <row r="2051" spans="1:22" x14ac:dyDescent="0.2">
      <c r="A2051" s="10">
        <f t="shared" si="353"/>
        <v>86</v>
      </c>
      <c r="B2051" s="10">
        <f t="shared" si="354"/>
        <v>6</v>
      </c>
      <c r="C2051" s="23">
        <v>7.9</v>
      </c>
      <c r="D2051" s="24">
        <v>0</v>
      </c>
      <c r="E2051" s="24">
        <v>0</v>
      </c>
      <c r="F2051" s="48"/>
      <c r="G2051" s="48"/>
      <c r="H2051" s="1">
        <f t="shared" si="355"/>
        <v>2.0132033318077731</v>
      </c>
      <c r="I2051" s="1">
        <f t="shared" si="348"/>
        <v>-5.9363531921779087</v>
      </c>
      <c r="J2051" s="4">
        <f>B2051+('PV model'!$B$3/15)+(I2051/60)</f>
        <v>5.6243941134637021</v>
      </c>
      <c r="K2051" s="2">
        <f t="shared" si="349"/>
        <v>95.634088298044475</v>
      </c>
      <c r="L2051" s="2">
        <f>DEGREES(ASIN((((COS(RADIANS('PV model'!$B$2))*COS(RADIANS(H2051))*COS(RADIANS(K2051)))+(SIN(RADIANS('PV model'!$B$2))*SIN(RADIANS(H2051)))))))</f>
        <v>-1.5254638489245698</v>
      </c>
      <c r="M2051" s="3">
        <f t="shared" si="345"/>
        <v>0</v>
      </c>
      <c r="N2051" s="2">
        <f t="shared" si="350"/>
        <v>84.215214912712625</v>
      </c>
      <c r="O2051" s="2">
        <f>IF('PV model'!$B$2&gt;0, 180-N2051,IF('PV model'!$B$2&lt;0,0-N2051,N2051))</f>
        <v>95.784785087287375</v>
      </c>
      <c r="P2051" s="2">
        <f>ABS(O2051-'PV model'!$B$5)</f>
        <v>109.21521491271263</v>
      </c>
      <c r="Q2051" s="3">
        <f t="shared" si="346"/>
        <v>91.525463848924559</v>
      </c>
      <c r="R2051" s="3">
        <f t="shared" si="351"/>
        <v>0</v>
      </c>
      <c r="S2051" s="3">
        <f t="shared" si="347"/>
        <v>0</v>
      </c>
      <c r="T2051" s="3">
        <f>(0.5*(1-COS(RADIANS(90-$X$3)))*(D2051+E2051)*'PV model'!$B$4)</f>
        <v>0</v>
      </c>
      <c r="U2051" s="3">
        <f t="shared" si="352"/>
        <v>0</v>
      </c>
      <c r="V2051" s="3">
        <f>('PV model'!$B$13*(U2051/1000)*(1-'PV model'!$B$14*((20+C2051)-25))*'PV model'!$B$10)/'PV model'!$B$12</f>
        <v>0</v>
      </c>
    </row>
    <row r="2052" spans="1:22" x14ac:dyDescent="0.2">
      <c r="A2052" s="10">
        <f t="shared" si="353"/>
        <v>86</v>
      </c>
      <c r="B2052" s="10">
        <f t="shared" si="354"/>
        <v>7</v>
      </c>
      <c r="C2052" s="23">
        <v>7.6</v>
      </c>
      <c r="D2052" s="24">
        <v>0</v>
      </c>
      <c r="E2052" s="24">
        <v>17.64</v>
      </c>
      <c r="F2052" s="48"/>
      <c r="G2052" s="48"/>
      <c r="H2052" s="1">
        <f t="shared" si="355"/>
        <v>2.0132033318077731</v>
      </c>
      <c r="I2052" s="1">
        <f t="shared" si="348"/>
        <v>-5.9363531921779087</v>
      </c>
      <c r="J2052" s="4">
        <f>B2052+('PV model'!$B$3/15)+(I2052/60)</f>
        <v>6.6243941134637021</v>
      </c>
      <c r="K2052" s="2">
        <f t="shared" si="349"/>
        <v>80.634088298044475</v>
      </c>
      <c r="L2052" s="2">
        <f>DEGREES(ASIN((((COS(RADIANS('PV model'!$B$2))*COS(RADIANS(H2052))*COS(RADIANS(K2052)))+(SIN(RADIANS('PV model'!$B$2))*SIN(RADIANS(H2052)))))))</f>
        <v>6.9539088421155011</v>
      </c>
      <c r="M2052" s="3">
        <f t="shared" si="345"/>
        <v>6.9539088421155011</v>
      </c>
      <c r="N2052" s="2">
        <f t="shared" si="350"/>
        <v>83.397369565314108</v>
      </c>
      <c r="O2052" s="2">
        <f>IF('PV model'!$B$2&gt;0, 180-N2052,IF('PV model'!$B$2&lt;0,0-N2052,N2052))</f>
        <v>96.602630434685892</v>
      </c>
      <c r="P2052" s="2">
        <f>ABS(O2052-'PV model'!$B$5)</f>
        <v>108.39736956531411</v>
      </c>
      <c r="Q2052" s="3">
        <f t="shared" si="346"/>
        <v>83.046091157884504</v>
      </c>
      <c r="R2052" s="3">
        <f t="shared" si="351"/>
        <v>0</v>
      </c>
      <c r="S2052" s="3">
        <f t="shared" si="347"/>
        <v>17.64</v>
      </c>
      <c r="T2052" s="3">
        <f>(0.5*(1-COS(RADIANS(90-$X$3)))*(D2052+E2052)*'PV model'!$B$4)</f>
        <v>0</v>
      </c>
      <c r="U2052" s="3">
        <f t="shared" si="352"/>
        <v>17.64</v>
      </c>
      <c r="V2052" s="3">
        <f>('PV model'!$B$13*(U2052/1000)*(1-'PV model'!$B$14*((20+C2052)-25))*'PV model'!$B$10)/'PV model'!$B$12</f>
        <v>1.7449561382400001</v>
      </c>
    </row>
    <row r="2053" spans="1:22" x14ac:dyDescent="0.2">
      <c r="A2053" s="10">
        <f t="shared" si="353"/>
        <v>86</v>
      </c>
      <c r="B2053" s="10">
        <f t="shared" si="354"/>
        <v>8</v>
      </c>
      <c r="C2053" s="23">
        <v>8</v>
      </c>
      <c r="D2053" s="24">
        <v>254.79615000000001</v>
      </c>
      <c r="E2053" s="24">
        <v>67.914000000000001</v>
      </c>
      <c r="F2053" s="48"/>
      <c r="G2053" s="48"/>
      <c r="H2053" s="1">
        <f t="shared" si="355"/>
        <v>2.0132033318077731</v>
      </c>
      <c r="I2053" s="1">
        <f t="shared" si="348"/>
        <v>-5.9363531921779087</v>
      </c>
      <c r="J2053" s="4">
        <f>B2053+('PV model'!$B$3/15)+(I2053/60)</f>
        <v>7.6243941134637021</v>
      </c>
      <c r="K2053" s="2">
        <f t="shared" si="349"/>
        <v>65.634088298044475</v>
      </c>
      <c r="L2053" s="2">
        <f>DEGREES(ASIN((((COS(RADIANS('PV model'!$B$2))*COS(RADIANS(H2053))*COS(RADIANS(K2053)))+(SIN(RADIANS('PV model'!$B$2))*SIN(RADIANS(H2053)))))))</f>
        <v>15.217573229907751</v>
      </c>
      <c r="M2053" s="3">
        <f t="shared" si="345"/>
        <v>15.217573229907751</v>
      </c>
      <c r="N2053" s="2">
        <f t="shared" si="350"/>
        <v>70.638915424171486</v>
      </c>
      <c r="O2053" s="2">
        <f>IF('PV model'!$B$2&gt;0, 180-N2053,IF('PV model'!$B$2&lt;0,0-N2053,N2053))</f>
        <v>109.36108457582851</v>
      </c>
      <c r="P2053" s="2">
        <f>ABS(O2053-'PV model'!$B$5)</f>
        <v>95.638915424171486</v>
      </c>
      <c r="Q2053" s="3">
        <f t="shared" si="346"/>
        <v>74.782426770092258</v>
      </c>
      <c r="R2053" s="3">
        <f t="shared" si="351"/>
        <v>254.79614999999984</v>
      </c>
      <c r="S2053" s="3">
        <f t="shared" si="347"/>
        <v>84.084525750477013</v>
      </c>
      <c r="T2053" s="3">
        <f>(0.5*(1-COS(RADIANS(90-$X$3)))*(D2053+E2053)*'PV model'!$B$4)</f>
        <v>0</v>
      </c>
      <c r="U2053" s="3">
        <f t="shared" si="352"/>
        <v>338.88067575047683</v>
      </c>
      <c r="V2053" s="3">
        <f>('PV model'!$B$13*(U2053/1000)*(1-'PV model'!$B$14*((20+C2053)-25))*'PV model'!$B$10)/'PV model'!$B$12</f>
        <v>33.468018199841445</v>
      </c>
    </row>
    <row r="2054" spans="1:22" x14ac:dyDescent="0.2">
      <c r="A2054" s="10">
        <f t="shared" si="353"/>
        <v>86</v>
      </c>
      <c r="B2054" s="10">
        <f t="shared" si="354"/>
        <v>9</v>
      </c>
      <c r="C2054" s="23">
        <v>7.9</v>
      </c>
      <c r="D2054" s="24">
        <v>619.5924</v>
      </c>
      <c r="E2054" s="24">
        <v>68.796000000000006</v>
      </c>
      <c r="F2054" s="48"/>
      <c r="G2054" s="48"/>
      <c r="H2054" s="1">
        <f t="shared" si="355"/>
        <v>2.0132033318077731</v>
      </c>
      <c r="I2054" s="1">
        <f t="shared" si="348"/>
        <v>-5.9363531921779087</v>
      </c>
      <c r="J2054" s="4">
        <f>B2054+('PV model'!$B$3/15)+(I2054/60)</f>
        <v>8.6243941134637012</v>
      </c>
      <c r="K2054" s="2">
        <f t="shared" si="349"/>
        <v>50.634088298044482</v>
      </c>
      <c r="L2054" s="2">
        <f>DEGREES(ASIN((((COS(RADIANS('PV model'!$B$2))*COS(RADIANS(H2054))*COS(RADIANS(K2054)))+(SIN(RADIANS('PV model'!$B$2))*SIN(RADIANS(H2054)))))))</f>
        <v>22.829146900118193</v>
      </c>
      <c r="M2054" s="3">
        <f t="shared" ref="M2054:M2117" si="356">IF(L2054&gt;0, L2054, 0)</f>
        <v>22.829146900118193</v>
      </c>
      <c r="N2054" s="2">
        <f t="shared" si="350"/>
        <v>56.961190920737224</v>
      </c>
      <c r="O2054" s="2">
        <f>IF('PV model'!$B$2&gt;0, 180-N2054,IF('PV model'!$B$2&lt;0,0-N2054,N2054))</f>
        <v>123.03880907926278</v>
      </c>
      <c r="P2054" s="2">
        <f>ABS(O2054-'PV model'!$B$5)</f>
        <v>81.961190920737224</v>
      </c>
      <c r="Q2054" s="3">
        <f t="shared" ref="Q2054:Q2117" si="357">DEGREES(ACOS((SIN(RADIANS(L2054))*COS(RADIANS(90-$X$3))+COS(RADIANS(L2054))*COS(RADIANS(P2054))*SIN(RADIANS(90-$X$3)))))</f>
        <v>67.170853099881811</v>
      </c>
      <c r="R2054" s="3">
        <f t="shared" si="351"/>
        <v>619.59239999999988</v>
      </c>
      <c r="S2054" s="3">
        <f t="shared" ref="S2054:S2117" si="358">IF($Z$3=TRUE, IF(E2054=0,0,E2054*(0.5*(1+COS(RADIANS(90-$X$3))*(1+(1-(E2054^2/(D2054+E2054)^2))*(SIN(RADIANS(0.5*$X$3))^3)))*(1+(1-(E2054^2/(D2054+E2054)^2))*(COS(RADIANS(Q2054))^2)*(SIN(RADIANS(90-L2054))^3)))), IF(E2054=0,0,E2054*(0.5*(1+COS(RADIANS(90-$X$3))))))</f>
        <v>90.267877281223591</v>
      </c>
      <c r="T2054" s="3">
        <f>(0.5*(1-COS(RADIANS(90-$X$3)))*(D2054+E2054)*'PV model'!$B$4)</f>
        <v>0</v>
      </c>
      <c r="U2054" s="3">
        <f t="shared" si="352"/>
        <v>709.86027728122349</v>
      </c>
      <c r="V2054" s="3">
        <f>('PV model'!$B$13*(U2054/1000)*(1-'PV model'!$B$14*((20+C2054)-25))*'PV model'!$B$10)/'PV model'!$B$12</f>
        <v>70.13452477055354</v>
      </c>
    </row>
    <row r="2055" spans="1:22" x14ac:dyDescent="0.2">
      <c r="A2055" s="10">
        <f t="shared" si="353"/>
        <v>86</v>
      </c>
      <c r="B2055" s="10">
        <f t="shared" si="354"/>
        <v>10</v>
      </c>
      <c r="C2055" s="23">
        <v>8</v>
      </c>
      <c r="D2055" s="24">
        <v>759.89864999999998</v>
      </c>
      <c r="E2055" s="24">
        <v>86.436000000000007</v>
      </c>
      <c r="F2055" s="48"/>
      <c r="G2055" s="48"/>
      <c r="H2055" s="1">
        <f t="shared" si="355"/>
        <v>2.0132033318077731</v>
      </c>
      <c r="I2055" s="1">
        <f t="shared" ref="I2055:I2118" si="359">9.87*SIN(RADIANS(1.978*A2055-160.22))-7.53*COS(RADIANS(0.989*A2055-80.11))-1.5*SIN((RADIANS(0.989*A2055-80.11)))</f>
        <v>-5.9363531921779087</v>
      </c>
      <c r="J2055" s="4">
        <f>B2055+('PV model'!$B$3/15)+(I2055/60)</f>
        <v>9.6243941134637012</v>
      </c>
      <c r="K2055" s="2">
        <f t="shared" ref="K2055:K2118" si="360">15*(12-J2055)</f>
        <v>35.634088298044482</v>
      </c>
      <c r="L2055" s="2">
        <f>DEGREES(ASIN((((COS(RADIANS('PV model'!$B$2))*COS(RADIANS(H2055))*COS(RADIANS(K2055)))+(SIN(RADIANS('PV model'!$B$2))*SIN(RADIANS(H2055)))))))</f>
        <v>29.275948485214812</v>
      </c>
      <c r="M2055" s="3">
        <f t="shared" si="356"/>
        <v>29.275948485214812</v>
      </c>
      <c r="N2055" s="2">
        <f t="shared" ref="N2055:N2118" si="361">DEGREES(ASIN((COS(RADIANS(H2055))*SIN(RADIANS(K2055)))/COS(RADIANS(L2055))))</f>
        <v>41.874732060815845</v>
      </c>
      <c r="O2055" s="2">
        <f>IF('PV model'!$B$2&gt;0, 180-N2055,IF('PV model'!$B$2&lt;0,0-N2055,N2055))</f>
        <v>138.12526793918414</v>
      </c>
      <c r="P2055" s="2">
        <f>ABS(O2055-'PV model'!$B$5)</f>
        <v>66.874732060815859</v>
      </c>
      <c r="Q2055" s="3">
        <f t="shared" si="357"/>
        <v>60.724051514785195</v>
      </c>
      <c r="R2055" s="3">
        <f t="shared" ref="R2055:R2118" si="362">IF(D2055=0,0,D2055*COS(RADIANS(Q2055))/SIN(RADIANS(L2055)))</f>
        <v>759.89864999999998</v>
      </c>
      <c r="S2055" s="3">
        <f t="shared" si="358"/>
        <v>117.50648504053316</v>
      </c>
      <c r="T2055" s="3">
        <f>(0.5*(1-COS(RADIANS(90-$X$3)))*(D2055+E2055)*'PV model'!$B$4)</f>
        <v>0</v>
      </c>
      <c r="U2055" s="3">
        <f t="shared" ref="U2055:U2118" si="363">R2055+S2055+T2055</f>
        <v>877.4051350405332</v>
      </c>
      <c r="V2055" s="3">
        <f>('PV model'!$B$13*(U2055/1000)*(1-'PV model'!$B$14*((20+C2055)-25))*'PV model'!$B$10)/'PV model'!$B$12</f>
        <v>86.652952291067876</v>
      </c>
    </row>
    <row r="2056" spans="1:22" x14ac:dyDescent="0.2">
      <c r="A2056" s="10">
        <f t="shared" ref="A2056:A2119" si="364">IF(B2056&gt;1,A2055,A2055+1)</f>
        <v>86</v>
      </c>
      <c r="B2056" s="10">
        <f t="shared" ref="B2056:B2119" si="365">IF(B2055&lt;24,B2055+1,1)</f>
        <v>11</v>
      </c>
      <c r="C2056" s="23">
        <v>8.6</v>
      </c>
      <c r="D2056" s="24">
        <v>883.36815000000001</v>
      </c>
      <c r="E2056" s="24">
        <v>75.85199999999999</v>
      </c>
      <c r="F2056" s="48"/>
      <c r="G2056" s="48"/>
      <c r="H2056" s="1">
        <f t="shared" ref="H2056:H2119" si="366">(23.465*SIN(RADIANS(280.1+0.9863*A2056)))</f>
        <v>2.0132033318077731</v>
      </c>
      <c r="I2056" s="1">
        <f t="shared" si="359"/>
        <v>-5.9363531921779087</v>
      </c>
      <c r="J2056" s="4">
        <f>B2056+('PV model'!$B$3/15)+(I2056/60)</f>
        <v>10.624394113463701</v>
      </c>
      <c r="K2056" s="2">
        <f t="shared" si="360"/>
        <v>20.634088298044482</v>
      </c>
      <c r="L2056" s="2">
        <f>DEGREES(ASIN((((COS(RADIANS('PV model'!$B$2))*COS(RADIANS(H2056))*COS(RADIANS(K2056)))+(SIN(RADIANS('PV model'!$B$2))*SIN(RADIANS(H2056)))))))</f>
        <v>33.96563104283068</v>
      </c>
      <c r="M2056" s="3">
        <f t="shared" si="356"/>
        <v>33.96563104283068</v>
      </c>
      <c r="N2056" s="2">
        <f t="shared" si="361"/>
        <v>25.127580585294965</v>
      </c>
      <c r="O2056" s="2">
        <f>IF('PV model'!$B$2&gt;0, 180-N2056,IF('PV model'!$B$2&lt;0,0-N2056,N2056))</f>
        <v>154.87241941470504</v>
      </c>
      <c r="P2056" s="2">
        <f>ABS(O2056-'PV model'!$B$5)</f>
        <v>50.127580585294965</v>
      </c>
      <c r="Q2056" s="3">
        <f t="shared" si="357"/>
        <v>56.03436895716932</v>
      </c>
      <c r="R2056" s="3">
        <f t="shared" si="362"/>
        <v>883.36815000000001</v>
      </c>
      <c r="S2056" s="3">
        <f t="shared" si="358"/>
        <v>104.95780073304221</v>
      </c>
      <c r="T2056" s="3">
        <f>(0.5*(1-COS(RADIANS(90-$X$3)))*(D2056+E2056)*'PV model'!$B$4)</f>
        <v>0</v>
      </c>
      <c r="U2056" s="3">
        <f t="shared" si="363"/>
        <v>988.32595073304219</v>
      </c>
      <c r="V2056" s="3">
        <f>('PV model'!$B$13*(U2056/1000)*(1-'PV model'!$B$14*((20+C2056)-25))*'PV model'!$B$10)/'PV model'!$B$12</f>
        <v>97.370441941966931</v>
      </c>
    </row>
    <row r="2057" spans="1:22" x14ac:dyDescent="0.2">
      <c r="A2057" s="10">
        <f t="shared" si="364"/>
        <v>86</v>
      </c>
      <c r="B2057" s="10">
        <f t="shared" si="365"/>
        <v>12</v>
      </c>
      <c r="C2057" s="23">
        <v>9.3000000000000007</v>
      </c>
      <c r="D2057" s="24">
        <v>904.69470000000001</v>
      </c>
      <c r="E2057" s="24">
        <v>79.38</v>
      </c>
      <c r="F2057" s="48"/>
      <c r="G2057" s="48"/>
      <c r="H2057" s="1">
        <f t="shared" si="366"/>
        <v>2.0132033318077731</v>
      </c>
      <c r="I2057" s="1">
        <f t="shared" si="359"/>
        <v>-5.9363531921779087</v>
      </c>
      <c r="J2057" s="4">
        <f>B2057+('PV model'!$B$3/15)+(I2057/60)</f>
        <v>11.624394113463701</v>
      </c>
      <c r="K2057" s="2">
        <f t="shared" si="360"/>
        <v>5.6340882980444817</v>
      </c>
      <c r="L2057" s="2">
        <f>DEGREES(ASIN((((COS(RADIANS('PV model'!$B$2))*COS(RADIANS(H2057))*COS(RADIANS(K2057)))+(SIN(RADIANS('PV model'!$B$2))*SIN(RADIANS(H2057)))))))</f>
        <v>36.318508315909575</v>
      </c>
      <c r="M2057" s="3">
        <f t="shared" si="356"/>
        <v>36.318508315909575</v>
      </c>
      <c r="N2057" s="2">
        <f t="shared" si="361"/>
        <v>6.9942512629103062</v>
      </c>
      <c r="O2057" s="2">
        <f>IF('PV model'!$B$2&gt;0, 180-N2057,IF('PV model'!$B$2&lt;0,0-N2057,N2057))</f>
        <v>173.0057487370897</v>
      </c>
      <c r="P2057" s="2">
        <f>ABS(O2057-'PV model'!$B$5)</f>
        <v>31.994251262910296</v>
      </c>
      <c r="Q2057" s="3">
        <f t="shared" si="357"/>
        <v>53.681491684090425</v>
      </c>
      <c r="R2057" s="3">
        <f t="shared" si="362"/>
        <v>904.69470000000001</v>
      </c>
      <c r="S2057" s="3">
        <f t="shared" si="358"/>
        <v>110.33379491558937</v>
      </c>
      <c r="T2057" s="3">
        <f>(0.5*(1-COS(RADIANS(90-$X$3)))*(D2057+E2057)*'PV model'!$B$4)</f>
        <v>0</v>
      </c>
      <c r="U2057" s="3">
        <f t="shared" si="363"/>
        <v>1015.0284949155894</v>
      </c>
      <c r="V2057" s="3">
        <f>('PV model'!$B$13*(U2057/1000)*(1-'PV model'!$B$14*((20+C2057)-25))*'PV model'!$B$10)/'PV model'!$B$12</f>
        <v>99.717097680112005</v>
      </c>
    </row>
    <row r="2058" spans="1:22" x14ac:dyDescent="0.2">
      <c r="A2058" s="10">
        <f t="shared" si="364"/>
        <v>86</v>
      </c>
      <c r="B2058" s="10">
        <f t="shared" si="365"/>
        <v>13</v>
      </c>
      <c r="C2058" s="23">
        <v>9.4</v>
      </c>
      <c r="D2058" s="24">
        <v>570.20459999999991</v>
      </c>
      <c r="E2058" s="24">
        <v>184.33799999999999</v>
      </c>
      <c r="F2058" s="48"/>
      <c r="G2058" s="48"/>
      <c r="H2058" s="1">
        <f t="shared" si="366"/>
        <v>2.0132033318077731</v>
      </c>
      <c r="I2058" s="1">
        <f t="shared" si="359"/>
        <v>-5.9363531921779087</v>
      </c>
      <c r="J2058" s="4">
        <f>B2058+('PV model'!$B$3/15)+(I2058/60)</f>
        <v>12.624394113463701</v>
      </c>
      <c r="K2058" s="2">
        <f t="shared" si="360"/>
        <v>-9.3659117019555183</v>
      </c>
      <c r="L2058" s="2">
        <f>DEGREES(ASIN((((COS(RADIANS('PV model'!$B$2))*COS(RADIANS(H2058))*COS(RADIANS(K2058)))+(SIN(RADIANS('PV model'!$B$2))*SIN(RADIANS(H2058)))))))</f>
        <v>35.977110237816454</v>
      </c>
      <c r="M2058" s="3">
        <f t="shared" si="356"/>
        <v>35.977110237816454</v>
      </c>
      <c r="N2058" s="2">
        <f t="shared" si="361"/>
        <v>-11.593918678291073</v>
      </c>
      <c r="O2058" s="2">
        <f>IF('PV model'!$B$2&gt;0, 180-N2058,IF('PV model'!$B$2&lt;0,0-N2058,N2058))</f>
        <v>191.59391867829106</v>
      </c>
      <c r="P2058" s="2">
        <f>ABS(O2058-'PV model'!$B$5)</f>
        <v>13.406081321708939</v>
      </c>
      <c r="Q2058" s="3">
        <f t="shared" si="357"/>
        <v>54.022889762183546</v>
      </c>
      <c r="R2058" s="3">
        <f t="shared" si="362"/>
        <v>570.20460000000003</v>
      </c>
      <c r="S2058" s="3">
        <f t="shared" si="358"/>
        <v>251.95247718688353</v>
      </c>
      <c r="T2058" s="3">
        <f>(0.5*(1-COS(RADIANS(90-$X$3)))*(D2058+E2058)*'PV model'!$B$4)</f>
        <v>0</v>
      </c>
      <c r="U2058" s="3">
        <f t="shared" si="363"/>
        <v>822.1570771868835</v>
      </c>
      <c r="V2058" s="3">
        <f>('PV model'!$B$13*(U2058/1000)*(1-'PV model'!$B$14*((20+C2058)-25))*'PV model'!$B$10)/'PV model'!$B$12</f>
        <v>80.736403778334306</v>
      </c>
    </row>
    <row r="2059" spans="1:22" x14ac:dyDescent="0.2">
      <c r="A2059" s="10">
        <f t="shared" si="364"/>
        <v>86</v>
      </c>
      <c r="B2059" s="10">
        <f t="shared" si="365"/>
        <v>14</v>
      </c>
      <c r="C2059" s="23">
        <v>9.8000000000000007</v>
      </c>
      <c r="D2059" s="24">
        <v>323.26560000000001</v>
      </c>
      <c r="E2059" s="24">
        <v>224.91</v>
      </c>
      <c r="F2059" s="48"/>
      <c r="G2059" s="48"/>
      <c r="H2059" s="1">
        <f t="shared" si="366"/>
        <v>2.0132033318077731</v>
      </c>
      <c r="I2059" s="1">
        <f t="shared" si="359"/>
        <v>-5.9363531921779087</v>
      </c>
      <c r="J2059" s="4">
        <f>B2059+('PV model'!$B$3/15)+(I2059/60)</f>
        <v>13.624394113463701</v>
      </c>
      <c r="K2059" s="2">
        <f t="shared" si="360"/>
        <v>-24.365911701955518</v>
      </c>
      <c r="L2059" s="2">
        <f>DEGREES(ASIN((((COS(RADIANS('PV model'!$B$2))*COS(RADIANS(H2059))*COS(RADIANS(K2059)))+(SIN(RADIANS('PV model'!$B$2))*SIN(RADIANS(H2059)))))))</f>
        <v>32.996577717701101</v>
      </c>
      <c r="M2059" s="3">
        <f t="shared" si="356"/>
        <v>32.996577717701101</v>
      </c>
      <c r="N2059" s="2">
        <f t="shared" si="361"/>
        <v>-29.445912957620202</v>
      </c>
      <c r="O2059" s="2">
        <f>IF('PV model'!$B$2&gt;0, 180-N2059,IF('PV model'!$B$2&lt;0,0-N2059,N2059))</f>
        <v>209.44591295762021</v>
      </c>
      <c r="P2059" s="2">
        <f>ABS(O2059-'PV model'!$B$5)</f>
        <v>4.4459129576202088</v>
      </c>
      <c r="Q2059" s="3">
        <f t="shared" si="357"/>
        <v>57.003422282298892</v>
      </c>
      <c r="R2059" s="3">
        <f t="shared" si="362"/>
        <v>323.26560000000006</v>
      </c>
      <c r="S2059" s="3">
        <f t="shared" si="358"/>
        <v>295.51555695598779</v>
      </c>
      <c r="T2059" s="3">
        <f>(0.5*(1-COS(RADIANS(90-$X$3)))*(D2059+E2059)*'PV model'!$B$4)</f>
        <v>0</v>
      </c>
      <c r="U2059" s="3">
        <f t="shared" si="363"/>
        <v>618.78115695598785</v>
      </c>
      <c r="V2059" s="3">
        <f>('PV model'!$B$13*(U2059/1000)*(1-'PV model'!$B$14*((20+C2059)-25))*'PV model'!$B$10)/'PV model'!$B$12</f>
        <v>60.665779851893589</v>
      </c>
    </row>
    <row r="2060" spans="1:22" x14ac:dyDescent="0.2">
      <c r="A2060" s="10">
        <f t="shared" si="364"/>
        <v>86</v>
      </c>
      <c r="B2060" s="10">
        <f t="shared" si="365"/>
        <v>15</v>
      </c>
      <c r="C2060" s="23">
        <v>9.6999999999999993</v>
      </c>
      <c r="D2060" s="24">
        <v>434.38815</v>
      </c>
      <c r="E2060" s="24">
        <v>176.4</v>
      </c>
      <c r="F2060" s="48"/>
      <c r="G2060" s="48"/>
      <c r="H2060" s="1">
        <f t="shared" si="366"/>
        <v>2.0132033318077731</v>
      </c>
      <c r="I2060" s="1">
        <f t="shared" si="359"/>
        <v>-5.9363531921779087</v>
      </c>
      <c r="J2060" s="4">
        <f>B2060+('PV model'!$B$3/15)+(I2060/60)</f>
        <v>14.624394113463701</v>
      </c>
      <c r="K2060" s="2">
        <f t="shared" si="360"/>
        <v>-39.365911701955518</v>
      </c>
      <c r="L2060" s="2">
        <f>DEGREES(ASIN((((COS(RADIANS('PV model'!$B$2))*COS(RADIANS(H2060))*COS(RADIANS(K2060)))+(SIN(RADIANS('PV model'!$B$2))*SIN(RADIANS(H2060)))))))</f>
        <v>27.812267867474837</v>
      </c>
      <c r="M2060" s="3">
        <f t="shared" si="356"/>
        <v>27.812267867474837</v>
      </c>
      <c r="N2060" s="2">
        <f t="shared" si="361"/>
        <v>-45.780052585900997</v>
      </c>
      <c r="O2060" s="2">
        <f>IF('PV model'!$B$2&gt;0, 180-N2060,IF('PV model'!$B$2&lt;0,0-N2060,N2060))</f>
        <v>225.78005258590099</v>
      </c>
      <c r="P2060" s="2">
        <f>ABS(O2060-'PV model'!$B$5)</f>
        <v>20.780052585900989</v>
      </c>
      <c r="Q2060" s="3">
        <f t="shared" si="357"/>
        <v>62.187732132525163</v>
      </c>
      <c r="R2060" s="3">
        <f t="shared" si="362"/>
        <v>434.38815</v>
      </c>
      <c r="S2060" s="3">
        <f t="shared" si="358"/>
        <v>233.2834560110648</v>
      </c>
      <c r="T2060" s="3">
        <f>(0.5*(1-COS(RADIANS(90-$X$3)))*(D2060+E2060)*'PV model'!$B$4)</f>
        <v>0</v>
      </c>
      <c r="U2060" s="3">
        <f t="shared" si="363"/>
        <v>667.6716060110648</v>
      </c>
      <c r="V2060" s="3">
        <f>('PV model'!$B$13*(U2060/1000)*(1-'PV model'!$B$14*((20+C2060)-25))*'PV model'!$B$10)/'PV model'!$B$12</f>
        <v>65.485733206612949</v>
      </c>
    </row>
    <row r="2061" spans="1:22" x14ac:dyDescent="0.2">
      <c r="A2061" s="10">
        <f t="shared" si="364"/>
        <v>86</v>
      </c>
      <c r="B2061" s="10">
        <f t="shared" si="365"/>
        <v>16</v>
      </c>
      <c r="C2061" s="23">
        <v>9.6</v>
      </c>
      <c r="D2061" s="24">
        <v>507.34739999999999</v>
      </c>
      <c r="E2061" s="24">
        <v>123.47999999999999</v>
      </c>
      <c r="F2061" s="48"/>
      <c r="G2061" s="48"/>
      <c r="H2061" s="1">
        <f t="shared" si="366"/>
        <v>2.0132033318077731</v>
      </c>
      <c r="I2061" s="1">
        <f t="shared" si="359"/>
        <v>-5.9363531921779087</v>
      </c>
      <c r="J2061" s="4">
        <f>B2061+('PV model'!$B$3/15)+(I2061/60)</f>
        <v>15.624394113463701</v>
      </c>
      <c r="K2061" s="2">
        <f t="shared" si="360"/>
        <v>-54.365911701955518</v>
      </c>
      <c r="L2061" s="2">
        <f>DEGREES(ASIN((((COS(RADIANS('PV model'!$B$2))*COS(RADIANS(H2061))*COS(RADIANS(K2061)))+(SIN(RADIANS('PV model'!$B$2))*SIN(RADIANS(H2061)))))))</f>
        <v>21.022818458571187</v>
      </c>
      <c r="M2061" s="3">
        <f t="shared" si="356"/>
        <v>21.022818458571187</v>
      </c>
      <c r="N2061" s="2">
        <f t="shared" si="361"/>
        <v>-60.478798363161211</v>
      </c>
      <c r="O2061" s="2">
        <f>IF('PV model'!$B$2&gt;0, 180-N2061,IF('PV model'!$B$2&lt;0,0-N2061,N2061))</f>
        <v>240.47879836316122</v>
      </c>
      <c r="P2061" s="2">
        <f>ABS(O2061-'PV model'!$B$5)</f>
        <v>35.478798363161218</v>
      </c>
      <c r="Q2061" s="3">
        <f t="shared" si="357"/>
        <v>68.977181541428806</v>
      </c>
      <c r="R2061" s="3">
        <f t="shared" si="362"/>
        <v>507.34740000000011</v>
      </c>
      <c r="S2061" s="3">
        <f t="shared" si="358"/>
        <v>159.01426607791532</v>
      </c>
      <c r="T2061" s="3">
        <f>(0.5*(1-COS(RADIANS(90-$X$3)))*(D2061+E2061)*'PV model'!$B$4)</f>
        <v>0</v>
      </c>
      <c r="U2061" s="3">
        <f t="shared" si="363"/>
        <v>666.3616660779154</v>
      </c>
      <c r="V2061" s="3">
        <f>('PV model'!$B$13*(U2061/1000)*(1-'PV model'!$B$14*((20+C2061)-25))*'PV model'!$B$10)/'PV model'!$B$12</f>
        <v>65.383897117751289</v>
      </c>
    </row>
    <row r="2062" spans="1:22" x14ac:dyDescent="0.2">
      <c r="A2062" s="10">
        <f t="shared" si="364"/>
        <v>86</v>
      </c>
      <c r="B2062" s="10">
        <f t="shared" si="365"/>
        <v>17</v>
      </c>
      <c r="C2062" s="23">
        <v>8.9</v>
      </c>
      <c r="D2062" s="24">
        <v>145.91849999999999</v>
      </c>
      <c r="E2062" s="24">
        <v>110.25</v>
      </c>
      <c r="F2062" s="48"/>
      <c r="G2062" s="48"/>
      <c r="H2062" s="1">
        <f t="shared" si="366"/>
        <v>2.0132033318077731</v>
      </c>
      <c r="I2062" s="1">
        <f t="shared" si="359"/>
        <v>-5.9363531921779087</v>
      </c>
      <c r="J2062" s="4">
        <f>B2062+('PV model'!$B$3/15)+(I2062/60)</f>
        <v>16.624394113463701</v>
      </c>
      <c r="K2062" s="2">
        <f t="shared" si="360"/>
        <v>-69.365911701955525</v>
      </c>
      <c r="L2062" s="2">
        <f>DEGREES(ASIN((((COS(RADIANS('PV model'!$B$2))*COS(RADIANS(H2062))*COS(RADIANS(K2062)))+(SIN(RADIANS('PV model'!$B$2))*SIN(RADIANS(H2062)))))))</f>
        <v>13.204591608784058</v>
      </c>
      <c r="M2062" s="3">
        <f t="shared" si="356"/>
        <v>13.204591608784058</v>
      </c>
      <c r="N2062" s="2">
        <f t="shared" si="361"/>
        <v>-73.877872856495742</v>
      </c>
      <c r="O2062" s="2">
        <f>IF('PV model'!$B$2&gt;0, 180-N2062,IF('PV model'!$B$2&lt;0,0-N2062,N2062))</f>
        <v>253.87787285649574</v>
      </c>
      <c r="P2062" s="2">
        <f>ABS(O2062-'PV model'!$B$5)</f>
        <v>48.877872856495742</v>
      </c>
      <c r="Q2062" s="3">
        <f t="shared" si="357"/>
        <v>76.795408391215943</v>
      </c>
      <c r="R2062" s="3">
        <f t="shared" si="362"/>
        <v>145.91850000000005</v>
      </c>
      <c r="S2062" s="3">
        <f t="shared" si="358"/>
        <v>131.07778025082294</v>
      </c>
      <c r="T2062" s="3">
        <f>(0.5*(1-COS(RADIANS(90-$X$3)))*(D2062+E2062)*'PV model'!$B$4)</f>
        <v>0</v>
      </c>
      <c r="U2062" s="3">
        <f t="shared" si="363"/>
        <v>276.99628025082302</v>
      </c>
      <c r="V2062" s="3">
        <f>('PV model'!$B$13*(U2062/1000)*(1-'PV model'!$B$14*((20+C2062)-25))*'PV model'!$B$10)/'PV model'!$B$12</f>
        <v>27.25660682235986</v>
      </c>
    </row>
    <row r="2063" spans="1:22" x14ac:dyDescent="0.2">
      <c r="A2063" s="10">
        <f t="shared" si="364"/>
        <v>86</v>
      </c>
      <c r="B2063" s="10">
        <f t="shared" si="365"/>
        <v>18</v>
      </c>
      <c r="C2063" s="23">
        <v>8.3000000000000007</v>
      </c>
      <c r="D2063" s="24">
        <v>0</v>
      </c>
      <c r="E2063" s="24">
        <v>29.105999999999998</v>
      </c>
      <c r="F2063" s="48"/>
      <c r="G2063" s="48"/>
      <c r="H2063" s="1">
        <f t="shared" si="366"/>
        <v>2.0132033318077731</v>
      </c>
      <c r="I2063" s="1">
        <f t="shared" si="359"/>
        <v>-5.9363531921779087</v>
      </c>
      <c r="J2063" s="4">
        <f>B2063+('PV model'!$B$3/15)+(I2063/60)</f>
        <v>17.624394113463701</v>
      </c>
      <c r="K2063" s="2">
        <f t="shared" si="360"/>
        <v>-84.365911701955525</v>
      </c>
      <c r="L2063" s="2">
        <f>DEGREES(ASIN((((COS(RADIANS('PV model'!$B$2))*COS(RADIANS(H2063))*COS(RADIANS(K2063)))+(SIN(RADIANS('PV model'!$B$2))*SIN(RADIANS(H2063)))))))</f>
        <v>4.8486531638925712</v>
      </c>
      <c r="M2063" s="3">
        <f t="shared" si="356"/>
        <v>4.8486531638925712</v>
      </c>
      <c r="N2063" s="2">
        <f t="shared" si="361"/>
        <v>-86.492462691949441</v>
      </c>
      <c r="O2063" s="2">
        <f>IF('PV model'!$B$2&gt;0, 180-N2063,IF('PV model'!$B$2&lt;0,0-N2063,N2063))</f>
        <v>266.49246269194941</v>
      </c>
      <c r="P2063" s="2">
        <f>ABS(O2063-'PV model'!$B$5)</f>
        <v>61.492462691949413</v>
      </c>
      <c r="Q2063" s="3">
        <f t="shared" si="357"/>
        <v>85.151346836107422</v>
      </c>
      <c r="R2063" s="3">
        <f t="shared" si="362"/>
        <v>0</v>
      </c>
      <c r="S2063" s="3">
        <f t="shared" si="358"/>
        <v>29.105999999999998</v>
      </c>
      <c r="T2063" s="3">
        <f>(0.5*(1-COS(RADIANS(90-$X$3)))*(D2063+E2063)*'PV model'!$B$4)</f>
        <v>0</v>
      </c>
      <c r="U2063" s="3">
        <f t="shared" si="363"/>
        <v>29.105999999999998</v>
      </c>
      <c r="V2063" s="3">
        <f>('PV model'!$B$13*(U2063/1000)*(1-'PV model'!$B$14*((20+C2063)-25))*'PV model'!$B$10)/'PV model'!$B$12</f>
        <v>2.8710312079679996</v>
      </c>
    </row>
    <row r="2064" spans="1:22" x14ac:dyDescent="0.2">
      <c r="A2064" s="10">
        <f t="shared" si="364"/>
        <v>86</v>
      </c>
      <c r="B2064" s="10">
        <f t="shared" si="365"/>
        <v>19</v>
      </c>
      <c r="C2064" s="23">
        <v>7.3</v>
      </c>
      <c r="D2064" s="24">
        <v>0</v>
      </c>
      <c r="E2064" s="24">
        <v>4.41</v>
      </c>
      <c r="F2064" s="48"/>
      <c r="G2064" s="48"/>
      <c r="H2064" s="1">
        <f t="shared" si="366"/>
        <v>2.0132033318077731</v>
      </c>
      <c r="I2064" s="1">
        <f t="shared" si="359"/>
        <v>-5.9363531921779087</v>
      </c>
      <c r="J2064" s="4">
        <f>B2064+('PV model'!$B$3/15)+(I2064/60)</f>
        <v>18.624394113463701</v>
      </c>
      <c r="K2064" s="2">
        <f t="shared" si="360"/>
        <v>-99.365911701955525</v>
      </c>
      <c r="L2064" s="2">
        <f>DEGREES(ASIN((((COS(RADIANS('PV model'!$B$2))*COS(RADIANS(H2064))*COS(RADIANS(K2064)))+(SIN(RADIANS('PV model'!$B$2))*SIN(RADIANS(H2064)))))))</f>
        <v>-3.621676016540349</v>
      </c>
      <c r="M2064" s="3">
        <f t="shared" si="356"/>
        <v>0</v>
      </c>
      <c r="N2064" s="2">
        <f t="shared" si="361"/>
        <v>-81.127253478008654</v>
      </c>
      <c r="O2064" s="2">
        <f>IF('PV model'!$B$2&gt;0, 180-N2064,IF('PV model'!$B$2&lt;0,0-N2064,N2064))</f>
        <v>261.12725347800864</v>
      </c>
      <c r="P2064" s="2">
        <f>ABS(O2064-'PV model'!$B$5)</f>
        <v>56.12725347800864</v>
      </c>
      <c r="Q2064" s="3">
        <f t="shared" si="357"/>
        <v>93.621676016540349</v>
      </c>
      <c r="R2064" s="3">
        <f t="shared" si="362"/>
        <v>0</v>
      </c>
      <c r="S2064" s="3">
        <f t="shared" si="358"/>
        <v>4.41</v>
      </c>
      <c r="T2064" s="3">
        <f>(0.5*(1-COS(RADIANS(90-$X$3)))*(D2064+E2064)*'PV model'!$B$4)</f>
        <v>0</v>
      </c>
      <c r="U2064" s="3">
        <f t="shared" si="363"/>
        <v>4.41</v>
      </c>
      <c r="V2064" s="3">
        <f>('PV model'!$B$13*(U2064/1000)*(1-'PV model'!$B$14*((20+C2064)-25))*'PV model'!$B$10)/'PV model'!$B$12</f>
        <v>0.43676802288</v>
      </c>
    </row>
    <row r="2065" spans="1:22" x14ac:dyDescent="0.2">
      <c r="A2065" s="10">
        <f t="shared" si="364"/>
        <v>86</v>
      </c>
      <c r="B2065" s="10">
        <f t="shared" si="365"/>
        <v>20</v>
      </c>
      <c r="C2065" s="23">
        <v>6.9</v>
      </c>
      <c r="D2065" s="24">
        <v>0</v>
      </c>
      <c r="E2065" s="24">
        <v>0</v>
      </c>
      <c r="F2065" s="48"/>
      <c r="G2065" s="48"/>
      <c r="H2065" s="1">
        <f t="shared" si="366"/>
        <v>2.0132033318077731</v>
      </c>
      <c r="I2065" s="1">
        <f t="shared" si="359"/>
        <v>-5.9363531921779087</v>
      </c>
      <c r="J2065" s="4">
        <f>B2065+('PV model'!$B$3/15)+(I2065/60)</f>
        <v>19.624394113463701</v>
      </c>
      <c r="K2065" s="2">
        <f t="shared" si="360"/>
        <v>-114.36591170195553</v>
      </c>
      <c r="L2065" s="2">
        <f>DEGREES(ASIN((((COS(RADIANS('PV model'!$B$2))*COS(RADIANS(H2065))*COS(RADIANS(K2065)))+(SIN(RADIANS('PV model'!$B$2))*SIN(RADIANS(H2065)))))))</f>
        <v>-11.805052822252213</v>
      </c>
      <c r="M2065" s="3">
        <f t="shared" si="356"/>
        <v>0</v>
      </c>
      <c r="N2065" s="2">
        <f t="shared" si="361"/>
        <v>-68.440726711674856</v>
      </c>
      <c r="O2065" s="2">
        <f>IF('PV model'!$B$2&gt;0, 180-N2065,IF('PV model'!$B$2&lt;0,0-N2065,N2065))</f>
        <v>248.44072671167487</v>
      </c>
      <c r="P2065" s="2">
        <f>ABS(O2065-'PV model'!$B$5)</f>
        <v>43.44072671167487</v>
      </c>
      <c r="Q2065" s="3">
        <f t="shared" si="357"/>
        <v>101.80505282225222</v>
      </c>
      <c r="R2065" s="3">
        <f t="shared" si="362"/>
        <v>0</v>
      </c>
      <c r="S2065" s="3">
        <f t="shared" si="358"/>
        <v>0</v>
      </c>
      <c r="T2065" s="3">
        <f>(0.5*(1-COS(RADIANS(90-$X$3)))*(D2065+E2065)*'PV model'!$B$4)</f>
        <v>0</v>
      </c>
      <c r="U2065" s="3">
        <f t="shared" si="363"/>
        <v>0</v>
      </c>
      <c r="V2065" s="3">
        <f>('PV model'!$B$13*(U2065/1000)*(1-'PV model'!$B$14*((20+C2065)-25))*'PV model'!$B$10)/'PV model'!$B$12</f>
        <v>0</v>
      </c>
    </row>
    <row r="2066" spans="1:22" x14ac:dyDescent="0.2">
      <c r="A2066" s="10">
        <f t="shared" si="364"/>
        <v>86</v>
      </c>
      <c r="B2066" s="10">
        <f t="shared" si="365"/>
        <v>21</v>
      </c>
      <c r="C2066" s="23">
        <v>6.9</v>
      </c>
      <c r="D2066" s="24">
        <v>0</v>
      </c>
      <c r="E2066" s="24">
        <v>0</v>
      </c>
      <c r="F2066" s="48"/>
      <c r="G2066" s="48"/>
      <c r="H2066" s="1">
        <f t="shared" si="366"/>
        <v>2.0132033318077731</v>
      </c>
      <c r="I2066" s="1">
        <f t="shared" si="359"/>
        <v>-5.9363531921779087</v>
      </c>
      <c r="J2066" s="4">
        <f>B2066+('PV model'!$B$3/15)+(I2066/60)</f>
        <v>20.624394113463701</v>
      </c>
      <c r="K2066" s="2">
        <f t="shared" si="360"/>
        <v>-129.36591170195553</v>
      </c>
      <c r="L2066" s="2">
        <f>DEGREES(ASIN((((COS(RADIANS('PV model'!$B$2))*COS(RADIANS(H2066))*COS(RADIANS(K2066)))+(SIN(RADIANS('PV model'!$B$2))*SIN(RADIANS(H2066)))))))</f>
        <v>-19.27373595705788</v>
      </c>
      <c r="M2066" s="3">
        <f t="shared" si="356"/>
        <v>0</v>
      </c>
      <c r="N2066" s="2">
        <f t="shared" si="361"/>
        <v>-54.935855801302999</v>
      </c>
      <c r="O2066" s="2">
        <f>IF('PV model'!$B$2&gt;0, 180-N2066,IF('PV model'!$B$2&lt;0,0-N2066,N2066))</f>
        <v>234.93585580130301</v>
      </c>
      <c r="P2066" s="2">
        <f>ABS(O2066-'PV model'!$B$5)</f>
        <v>29.935855801303006</v>
      </c>
      <c r="Q2066" s="3">
        <f t="shared" si="357"/>
        <v>109.27373595705788</v>
      </c>
      <c r="R2066" s="3">
        <f t="shared" si="362"/>
        <v>0</v>
      </c>
      <c r="S2066" s="3">
        <f t="shared" si="358"/>
        <v>0</v>
      </c>
      <c r="T2066" s="3">
        <f>(0.5*(1-COS(RADIANS(90-$X$3)))*(D2066+E2066)*'PV model'!$B$4)</f>
        <v>0</v>
      </c>
      <c r="U2066" s="3">
        <f t="shared" si="363"/>
        <v>0</v>
      </c>
      <c r="V2066" s="3">
        <f>('PV model'!$B$13*(U2066/1000)*(1-'PV model'!$B$14*((20+C2066)-25))*'PV model'!$B$10)/'PV model'!$B$12</f>
        <v>0</v>
      </c>
    </row>
    <row r="2067" spans="1:22" x14ac:dyDescent="0.2">
      <c r="A2067" s="10">
        <f t="shared" si="364"/>
        <v>86</v>
      </c>
      <c r="B2067" s="10">
        <f t="shared" si="365"/>
        <v>22</v>
      </c>
      <c r="C2067" s="23">
        <v>6.7</v>
      </c>
      <c r="D2067" s="24">
        <v>0</v>
      </c>
      <c r="E2067" s="24">
        <v>0</v>
      </c>
      <c r="F2067" s="48"/>
      <c r="G2067" s="48"/>
      <c r="H2067" s="1">
        <f t="shared" si="366"/>
        <v>2.0132033318077731</v>
      </c>
      <c r="I2067" s="1">
        <f t="shared" si="359"/>
        <v>-5.9363531921779087</v>
      </c>
      <c r="J2067" s="4">
        <f>B2067+('PV model'!$B$3/15)+(I2067/60)</f>
        <v>21.624394113463701</v>
      </c>
      <c r="K2067" s="2">
        <f t="shared" si="360"/>
        <v>-144.36591170195553</v>
      </c>
      <c r="L2067" s="2">
        <f>DEGREES(ASIN((((COS(RADIANS('PV model'!$B$2))*COS(RADIANS(H2067))*COS(RADIANS(K2067)))+(SIN(RADIANS('PV model'!$B$2))*SIN(RADIANS(H2067)))))))</f>
        <v>-25.538250335233421</v>
      </c>
      <c r="M2067" s="3">
        <f t="shared" si="356"/>
        <v>0</v>
      </c>
      <c r="N2067" s="2">
        <f t="shared" si="361"/>
        <v>-40.187700367776088</v>
      </c>
      <c r="O2067" s="2">
        <f>IF('PV model'!$B$2&gt;0, 180-N2067,IF('PV model'!$B$2&lt;0,0-N2067,N2067))</f>
        <v>220.18770036777607</v>
      </c>
      <c r="P2067" s="2">
        <f>ABS(O2067-'PV model'!$B$5)</f>
        <v>15.187700367776074</v>
      </c>
      <c r="Q2067" s="3">
        <f t="shared" si="357"/>
        <v>115.53825033523343</v>
      </c>
      <c r="R2067" s="3">
        <f t="shared" si="362"/>
        <v>0</v>
      </c>
      <c r="S2067" s="3">
        <f t="shared" si="358"/>
        <v>0</v>
      </c>
      <c r="T2067" s="3">
        <f>(0.5*(1-COS(RADIANS(90-$X$3)))*(D2067+E2067)*'PV model'!$B$4)</f>
        <v>0</v>
      </c>
      <c r="U2067" s="3">
        <f t="shared" si="363"/>
        <v>0</v>
      </c>
      <c r="V2067" s="3">
        <f>('PV model'!$B$13*(U2067/1000)*(1-'PV model'!$B$14*((20+C2067)-25))*'PV model'!$B$10)/'PV model'!$B$12</f>
        <v>0</v>
      </c>
    </row>
    <row r="2068" spans="1:22" x14ac:dyDescent="0.2">
      <c r="A2068" s="10">
        <f t="shared" si="364"/>
        <v>86</v>
      </c>
      <c r="B2068" s="10">
        <f t="shared" si="365"/>
        <v>23</v>
      </c>
      <c r="C2068" s="23">
        <v>6.9</v>
      </c>
      <c r="D2068" s="24">
        <v>0</v>
      </c>
      <c r="E2068" s="24">
        <v>0</v>
      </c>
      <c r="F2068" s="48"/>
      <c r="G2068" s="48"/>
      <c r="H2068" s="1">
        <f t="shared" si="366"/>
        <v>2.0132033318077731</v>
      </c>
      <c r="I2068" s="1">
        <f t="shared" si="359"/>
        <v>-5.9363531921779087</v>
      </c>
      <c r="J2068" s="4">
        <f>B2068+('PV model'!$B$3/15)+(I2068/60)</f>
        <v>22.624394113463701</v>
      </c>
      <c r="K2068" s="2">
        <f t="shared" si="360"/>
        <v>-159.36591170195553</v>
      </c>
      <c r="L2068" s="2">
        <f>DEGREES(ASIN((((COS(RADIANS('PV model'!$B$2))*COS(RADIANS(H2068))*COS(RADIANS(K2068)))+(SIN(RADIANS('PV model'!$B$2))*SIN(RADIANS(H2068)))))))</f>
        <v>-30.052460604678654</v>
      </c>
      <c r="M2068" s="3">
        <f t="shared" si="356"/>
        <v>0</v>
      </c>
      <c r="N2068" s="2">
        <f t="shared" si="361"/>
        <v>-24.008917873168098</v>
      </c>
      <c r="O2068" s="2">
        <f>IF('PV model'!$B$2&gt;0, 180-N2068,IF('PV model'!$B$2&lt;0,0-N2068,N2068))</f>
        <v>204.00891787316809</v>
      </c>
      <c r="P2068" s="2">
        <f>ABS(O2068-'PV model'!$B$5)</f>
        <v>0.99108212683191255</v>
      </c>
      <c r="Q2068" s="3">
        <f t="shared" si="357"/>
        <v>120.05246060467866</v>
      </c>
      <c r="R2068" s="3">
        <f t="shared" si="362"/>
        <v>0</v>
      </c>
      <c r="S2068" s="3">
        <f t="shared" si="358"/>
        <v>0</v>
      </c>
      <c r="T2068" s="3">
        <f>(0.5*(1-COS(RADIANS(90-$X$3)))*(D2068+E2068)*'PV model'!$B$4)</f>
        <v>0</v>
      </c>
      <c r="U2068" s="3">
        <f t="shared" si="363"/>
        <v>0</v>
      </c>
      <c r="V2068" s="3">
        <f>('PV model'!$B$13*(U2068/1000)*(1-'PV model'!$B$14*((20+C2068)-25))*'PV model'!$B$10)/'PV model'!$B$12</f>
        <v>0</v>
      </c>
    </row>
    <row r="2069" spans="1:22" x14ac:dyDescent="0.2">
      <c r="A2069" s="10">
        <f t="shared" si="364"/>
        <v>86</v>
      </c>
      <c r="B2069" s="10">
        <f t="shared" si="365"/>
        <v>24</v>
      </c>
      <c r="C2069" s="23">
        <v>7.2</v>
      </c>
      <c r="D2069" s="24">
        <v>0</v>
      </c>
      <c r="E2069" s="24">
        <v>0</v>
      </c>
      <c r="F2069" s="48"/>
      <c r="G2069" s="48"/>
      <c r="H2069" s="1">
        <f t="shared" si="366"/>
        <v>2.0132033318077731</v>
      </c>
      <c r="I2069" s="1">
        <f t="shared" si="359"/>
        <v>-5.9363531921779087</v>
      </c>
      <c r="J2069" s="4">
        <f>B2069+('PV model'!$B$3/15)+(I2069/60)</f>
        <v>23.624394113463701</v>
      </c>
      <c r="K2069" s="2">
        <f t="shared" si="360"/>
        <v>-174.36591170195553</v>
      </c>
      <c r="L2069" s="2">
        <f>DEGREES(ASIN((((COS(RADIANS('PV model'!$B$2))*COS(RADIANS(H2069))*COS(RADIANS(K2069)))+(SIN(RADIANS('PV model'!$B$2))*SIN(RADIANS(H2069)))))))</f>
        <v>-32.301245005737869</v>
      </c>
      <c r="M2069" s="3">
        <f t="shared" si="356"/>
        <v>0</v>
      </c>
      <c r="N2069" s="2">
        <f t="shared" si="361"/>
        <v>-6.6657683239198784</v>
      </c>
      <c r="O2069" s="2">
        <f>IF('PV model'!$B$2&gt;0, 180-N2069,IF('PV model'!$B$2&lt;0,0-N2069,N2069))</f>
        <v>186.66576832391988</v>
      </c>
      <c r="P2069" s="2">
        <f>ABS(O2069-'PV model'!$B$5)</f>
        <v>18.334231676080122</v>
      </c>
      <c r="Q2069" s="3">
        <f t="shared" si="357"/>
        <v>122.30124500573785</v>
      </c>
      <c r="R2069" s="3">
        <f t="shared" si="362"/>
        <v>0</v>
      </c>
      <c r="S2069" s="3">
        <f t="shared" si="358"/>
        <v>0</v>
      </c>
      <c r="T2069" s="3">
        <f>(0.5*(1-COS(RADIANS(90-$X$3)))*(D2069+E2069)*'PV model'!$B$4)</f>
        <v>0</v>
      </c>
      <c r="U2069" s="3">
        <f t="shared" si="363"/>
        <v>0</v>
      </c>
      <c r="V2069" s="3">
        <f>('PV model'!$B$13*(U2069/1000)*(1-'PV model'!$B$14*((20+C2069)-25))*'PV model'!$B$10)/'PV model'!$B$12</f>
        <v>0</v>
      </c>
    </row>
    <row r="2070" spans="1:22" x14ac:dyDescent="0.2">
      <c r="A2070" s="10">
        <f t="shared" si="364"/>
        <v>87</v>
      </c>
      <c r="B2070" s="10">
        <f t="shared" si="365"/>
        <v>1</v>
      </c>
      <c r="C2070" s="23">
        <v>7.2</v>
      </c>
      <c r="D2070" s="24">
        <v>0</v>
      </c>
      <c r="E2070" s="24">
        <v>0</v>
      </c>
      <c r="F2070" s="48"/>
      <c r="G2070" s="48"/>
      <c r="H2070" s="1">
        <f t="shared" si="366"/>
        <v>2.4153265655493747</v>
      </c>
      <c r="I2070" s="1">
        <f t="shared" si="359"/>
        <v>-5.6152094553544245</v>
      </c>
      <c r="J2070" s="4">
        <f>B2070+('PV model'!$B$3/15)+(I2070/60)</f>
        <v>0.62974650907742635</v>
      </c>
      <c r="K2070" s="2">
        <f t="shared" si="360"/>
        <v>170.5538023638386</v>
      </c>
      <c r="L2070" s="2">
        <f>DEGREES(ASIN((((COS(RADIANS('PV model'!$B$2))*COS(RADIANS(H2070))*COS(RADIANS(K2070)))+(SIN(RADIANS('PV model'!$B$2))*SIN(RADIANS(H2070)))))))</f>
        <v>-31.567210946825984</v>
      </c>
      <c r="M2070" s="3">
        <f t="shared" si="356"/>
        <v>0</v>
      </c>
      <c r="N2070" s="2">
        <f t="shared" si="361"/>
        <v>11.096006761126619</v>
      </c>
      <c r="O2070" s="2">
        <f>IF('PV model'!$B$2&gt;0, 180-N2070,IF('PV model'!$B$2&lt;0,0-N2070,N2070))</f>
        <v>168.90399323887337</v>
      </c>
      <c r="P2070" s="2">
        <f>ABS(O2070-'PV model'!$B$5)</f>
        <v>36.096006761126631</v>
      </c>
      <c r="Q2070" s="3">
        <f t="shared" si="357"/>
        <v>121.56721094682597</v>
      </c>
      <c r="R2070" s="3">
        <f t="shared" si="362"/>
        <v>0</v>
      </c>
      <c r="S2070" s="3">
        <f t="shared" si="358"/>
        <v>0</v>
      </c>
      <c r="T2070" s="3">
        <f>(0.5*(1-COS(RADIANS(90-$X$3)))*(D2070+E2070)*'PV model'!$B$4)</f>
        <v>0</v>
      </c>
      <c r="U2070" s="3">
        <f t="shared" si="363"/>
        <v>0</v>
      </c>
      <c r="V2070" s="3">
        <f>('PV model'!$B$13*(U2070/1000)*(1-'PV model'!$B$14*((20+C2070)-25))*'PV model'!$B$10)/'PV model'!$B$12</f>
        <v>0</v>
      </c>
    </row>
    <row r="2071" spans="1:22" x14ac:dyDescent="0.2">
      <c r="A2071" s="10">
        <f t="shared" si="364"/>
        <v>87</v>
      </c>
      <c r="B2071" s="10">
        <f t="shared" si="365"/>
        <v>2</v>
      </c>
      <c r="C2071" s="23">
        <v>7.1</v>
      </c>
      <c r="D2071" s="24">
        <v>0</v>
      </c>
      <c r="E2071" s="24">
        <v>0</v>
      </c>
      <c r="F2071" s="48"/>
      <c r="G2071" s="48"/>
      <c r="H2071" s="1">
        <f t="shared" si="366"/>
        <v>2.4153265655493747</v>
      </c>
      <c r="I2071" s="1">
        <f t="shared" si="359"/>
        <v>-5.6152094553544245</v>
      </c>
      <c r="J2071" s="4">
        <f>B2071+('PV model'!$B$3/15)+(I2071/60)</f>
        <v>1.6297465090774264</v>
      </c>
      <c r="K2071" s="2">
        <f t="shared" si="360"/>
        <v>155.5538023638386</v>
      </c>
      <c r="L2071" s="2">
        <f>DEGREES(ASIN((((COS(RADIANS('PV model'!$B$2))*COS(RADIANS(H2071))*COS(RADIANS(K2071)))+(SIN(RADIANS('PV model'!$B$2))*SIN(RADIANS(H2071)))))))</f>
        <v>-28.71407160660884</v>
      </c>
      <c r="M2071" s="3">
        <f t="shared" si="356"/>
        <v>0</v>
      </c>
      <c r="N2071" s="2">
        <f t="shared" si="361"/>
        <v>28.128162614213693</v>
      </c>
      <c r="O2071" s="2">
        <f>IF('PV model'!$B$2&gt;0, 180-N2071,IF('PV model'!$B$2&lt;0,0-N2071,N2071))</f>
        <v>151.87183738578631</v>
      </c>
      <c r="P2071" s="2">
        <f>ABS(O2071-'PV model'!$B$5)</f>
        <v>53.128162614213693</v>
      </c>
      <c r="Q2071" s="3">
        <f t="shared" si="357"/>
        <v>118.71407160660884</v>
      </c>
      <c r="R2071" s="3">
        <f t="shared" si="362"/>
        <v>0</v>
      </c>
      <c r="S2071" s="3">
        <f t="shared" si="358"/>
        <v>0</v>
      </c>
      <c r="T2071" s="3">
        <f>(0.5*(1-COS(RADIANS(90-$X$3)))*(D2071+E2071)*'PV model'!$B$4)</f>
        <v>0</v>
      </c>
      <c r="U2071" s="3">
        <f t="shared" si="363"/>
        <v>0</v>
      </c>
      <c r="V2071" s="3">
        <f>('PV model'!$B$13*(U2071/1000)*(1-'PV model'!$B$14*((20+C2071)-25))*'PV model'!$B$10)/'PV model'!$B$12</f>
        <v>0</v>
      </c>
    </row>
    <row r="2072" spans="1:22" x14ac:dyDescent="0.2">
      <c r="A2072" s="10">
        <f t="shared" si="364"/>
        <v>87</v>
      </c>
      <c r="B2072" s="10">
        <f t="shared" si="365"/>
        <v>3</v>
      </c>
      <c r="C2072" s="23">
        <v>7.1</v>
      </c>
      <c r="D2072" s="24">
        <v>0</v>
      </c>
      <c r="E2072" s="24">
        <v>0</v>
      </c>
      <c r="F2072" s="48"/>
      <c r="G2072" s="48"/>
      <c r="H2072" s="1">
        <f t="shared" si="366"/>
        <v>2.4153265655493747</v>
      </c>
      <c r="I2072" s="1">
        <f t="shared" si="359"/>
        <v>-5.6152094553544245</v>
      </c>
      <c r="J2072" s="4">
        <f>B2072+('PV model'!$B$3/15)+(I2072/60)</f>
        <v>2.6297465090774259</v>
      </c>
      <c r="K2072" s="2">
        <f t="shared" si="360"/>
        <v>140.5538023638386</v>
      </c>
      <c r="L2072" s="2">
        <f>DEGREES(ASIN((((COS(RADIANS('PV model'!$B$2))*COS(RADIANS(H2072))*COS(RADIANS(K2072)))+(SIN(RADIANS('PV model'!$B$2))*SIN(RADIANS(H2072)))))))</f>
        <v>-23.720253731600486</v>
      </c>
      <c r="M2072" s="3">
        <f t="shared" si="356"/>
        <v>0</v>
      </c>
      <c r="N2072" s="2">
        <f t="shared" si="361"/>
        <v>43.896991122360554</v>
      </c>
      <c r="O2072" s="2">
        <f>IF('PV model'!$B$2&gt;0, 180-N2072,IF('PV model'!$B$2&lt;0,0-N2072,N2072))</f>
        <v>136.10300887763944</v>
      </c>
      <c r="P2072" s="2">
        <f>ABS(O2072-'PV model'!$B$5)</f>
        <v>68.896991122360561</v>
      </c>
      <c r="Q2072" s="3">
        <f t="shared" si="357"/>
        <v>113.72025373160048</v>
      </c>
      <c r="R2072" s="3">
        <f t="shared" si="362"/>
        <v>0</v>
      </c>
      <c r="S2072" s="3">
        <f t="shared" si="358"/>
        <v>0</v>
      </c>
      <c r="T2072" s="3">
        <f>(0.5*(1-COS(RADIANS(90-$X$3)))*(D2072+E2072)*'PV model'!$B$4)</f>
        <v>0</v>
      </c>
      <c r="U2072" s="3">
        <f t="shared" si="363"/>
        <v>0</v>
      </c>
      <c r="V2072" s="3">
        <f>('PV model'!$B$13*(U2072/1000)*(1-'PV model'!$B$14*((20+C2072)-25))*'PV model'!$B$10)/'PV model'!$B$12</f>
        <v>0</v>
      </c>
    </row>
    <row r="2073" spans="1:22" x14ac:dyDescent="0.2">
      <c r="A2073" s="10">
        <f t="shared" si="364"/>
        <v>87</v>
      </c>
      <c r="B2073" s="10">
        <f t="shared" si="365"/>
        <v>4</v>
      </c>
      <c r="C2073" s="23">
        <v>6.9</v>
      </c>
      <c r="D2073" s="24">
        <v>0</v>
      </c>
      <c r="E2073" s="24">
        <v>0</v>
      </c>
      <c r="F2073" s="48"/>
      <c r="G2073" s="48"/>
      <c r="H2073" s="1">
        <f t="shared" si="366"/>
        <v>2.4153265655493747</v>
      </c>
      <c r="I2073" s="1">
        <f t="shared" si="359"/>
        <v>-5.6152094553544245</v>
      </c>
      <c r="J2073" s="4">
        <f>B2073+('PV model'!$B$3/15)+(I2073/60)</f>
        <v>3.6297465090774259</v>
      </c>
      <c r="K2073" s="2">
        <f t="shared" si="360"/>
        <v>125.5538023638386</v>
      </c>
      <c r="L2073" s="2">
        <f>DEGREES(ASIN((((COS(RADIANS('PV model'!$B$2))*COS(RADIANS(H2073))*COS(RADIANS(K2073)))+(SIN(RADIANS('PV model'!$B$2))*SIN(RADIANS(H2073)))))))</f>
        <v>-17.116943568511587</v>
      </c>
      <c r="M2073" s="3">
        <f t="shared" si="356"/>
        <v>0</v>
      </c>
      <c r="N2073" s="2">
        <f t="shared" si="361"/>
        <v>58.26827235186871</v>
      </c>
      <c r="O2073" s="2">
        <f>IF('PV model'!$B$2&gt;0, 180-N2073,IF('PV model'!$B$2&lt;0,0-N2073,N2073))</f>
        <v>121.73172764813128</v>
      </c>
      <c r="P2073" s="2">
        <f>ABS(O2073-'PV model'!$B$5)</f>
        <v>83.268272351868717</v>
      </c>
      <c r="Q2073" s="3">
        <f t="shared" si="357"/>
        <v>107.1169435685116</v>
      </c>
      <c r="R2073" s="3">
        <f t="shared" si="362"/>
        <v>0</v>
      </c>
      <c r="S2073" s="3">
        <f t="shared" si="358"/>
        <v>0</v>
      </c>
      <c r="T2073" s="3">
        <f>(0.5*(1-COS(RADIANS(90-$X$3)))*(D2073+E2073)*'PV model'!$B$4)</f>
        <v>0</v>
      </c>
      <c r="U2073" s="3">
        <f t="shared" si="363"/>
        <v>0</v>
      </c>
      <c r="V2073" s="3">
        <f>('PV model'!$B$13*(U2073/1000)*(1-'PV model'!$B$14*((20+C2073)-25))*'PV model'!$B$10)/'PV model'!$B$12</f>
        <v>0</v>
      </c>
    </row>
    <row r="2074" spans="1:22" x14ac:dyDescent="0.2">
      <c r="A2074" s="10">
        <f t="shared" si="364"/>
        <v>87</v>
      </c>
      <c r="B2074" s="10">
        <f t="shared" si="365"/>
        <v>5</v>
      </c>
      <c r="C2074" s="23">
        <v>6.2</v>
      </c>
      <c r="D2074" s="24">
        <v>0</v>
      </c>
      <c r="E2074" s="24">
        <v>0</v>
      </c>
      <c r="F2074" s="48"/>
      <c r="G2074" s="48"/>
      <c r="H2074" s="1">
        <f t="shared" si="366"/>
        <v>2.4153265655493747</v>
      </c>
      <c r="I2074" s="1">
        <f t="shared" si="359"/>
        <v>-5.6152094553544245</v>
      </c>
      <c r="J2074" s="4">
        <f>B2074+('PV model'!$B$3/15)+(I2074/60)</f>
        <v>4.6297465090774264</v>
      </c>
      <c r="K2074" s="2">
        <f t="shared" si="360"/>
        <v>110.5538023638386</v>
      </c>
      <c r="L2074" s="2">
        <f>DEGREES(ASIN((((COS(RADIANS('PV model'!$B$2))*COS(RADIANS(H2074))*COS(RADIANS(K2074)))+(SIN(RADIANS('PV model'!$B$2))*SIN(RADIANS(H2074)))))))</f>
        <v>-9.4362432024896723</v>
      </c>
      <c r="M2074" s="3">
        <f t="shared" si="356"/>
        <v>0</v>
      </c>
      <c r="N2074" s="2">
        <f t="shared" si="361"/>
        <v>71.503571872754279</v>
      </c>
      <c r="O2074" s="2">
        <f>IF('PV model'!$B$2&gt;0, 180-N2074,IF('PV model'!$B$2&lt;0,0-N2074,N2074))</f>
        <v>108.49642812724572</v>
      </c>
      <c r="P2074" s="2">
        <f>ABS(O2074-'PV model'!$B$5)</f>
        <v>96.503571872754279</v>
      </c>
      <c r="Q2074" s="3">
        <f t="shared" si="357"/>
        <v>99.436243202489678</v>
      </c>
      <c r="R2074" s="3">
        <f t="shared" si="362"/>
        <v>0</v>
      </c>
      <c r="S2074" s="3">
        <f t="shared" si="358"/>
        <v>0</v>
      </c>
      <c r="T2074" s="3">
        <f>(0.5*(1-COS(RADIANS(90-$X$3)))*(D2074+E2074)*'PV model'!$B$4)</f>
        <v>0</v>
      </c>
      <c r="U2074" s="3">
        <f t="shared" si="363"/>
        <v>0</v>
      </c>
      <c r="V2074" s="3">
        <f>('PV model'!$B$13*(U2074/1000)*(1-'PV model'!$B$14*((20+C2074)-25))*'PV model'!$B$10)/'PV model'!$B$12</f>
        <v>0</v>
      </c>
    </row>
    <row r="2075" spans="1:22" x14ac:dyDescent="0.2">
      <c r="A2075" s="10">
        <f t="shared" si="364"/>
        <v>87</v>
      </c>
      <c r="B2075" s="10">
        <f t="shared" si="365"/>
        <v>6</v>
      </c>
      <c r="C2075" s="23">
        <v>6.3</v>
      </c>
      <c r="D2075" s="24">
        <v>0</v>
      </c>
      <c r="E2075" s="24">
        <v>0</v>
      </c>
      <c r="F2075" s="48"/>
      <c r="G2075" s="48"/>
      <c r="H2075" s="1">
        <f t="shared" si="366"/>
        <v>2.4153265655493747</v>
      </c>
      <c r="I2075" s="1">
        <f t="shared" si="359"/>
        <v>-5.6152094553544245</v>
      </c>
      <c r="J2075" s="4">
        <f>B2075+('PV model'!$B$3/15)+(I2075/60)</f>
        <v>5.6297465090774264</v>
      </c>
      <c r="K2075" s="2">
        <f t="shared" si="360"/>
        <v>95.553802363838599</v>
      </c>
      <c r="L2075" s="2">
        <f>DEGREES(ASIN((((COS(RADIANS('PV model'!$B$2))*COS(RADIANS(H2075))*COS(RADIANS(K2075)))+(SIN(RADIANS('PV model'!$B$2))*SIN(RADIANS(H2075)))))))</f>
        <v>-1.1481266826945085</v>
      </c>
      <c r="M2075" s="3">
        <f t="shared" si="356"/>
        <v>0</v>
      </c>
      <c r="N2075" s="2">
        <f t="shared" si="361"/>
        <v>84.054684356798703</v>
      </c>
      <c r="O2075" s="2">
        <f>IF('PV model'!$B$2&gt;0, 180-N2075,IF('PV model'!$B$2&lt;0,0-N2075,N2075))</f>
        <v>95.945315643201297</v>
      </c>
      <c r="P2075" s="2">
        <f>ABS(O2075-'PV model'!$B$5)</f>
        <v>109.0546843567987</v>
      </c>
      <c r="Q2075" s="3">
        <f t="shared" si="357"/>
        <v>91.14812668269451</v>
      </c>
      <c r="R2075" s="3">
        <f t="shared" si="362"/>
        <v>0</v>
      </c>
      <c r="S2075" s="3">
        <f t="shared" si="358"/>
        <v>0</v>
      </c>
      <c r="T2075" s="3">
        <f>(0.5*(1-COS(RADIANS(90-$X$3)))*(D2075+E2075)*'PV model'!$B$4)</f>
        <v>0</v>
      </c>
      <c r="U2075" s="3">
        <f t="shared" si="363"/>
        <v>0</v>
      </c>
      <c r="V2075" s="3">
        <f>('PV model'!$B$13*(U2075/1000)*(1-'PV model'!$B$14*((20+C2075)-25))*'PV model'!$B$10)/'PV model'!$B$12</f>
        <v>0</v>
      </c>
    </row>
    <row r="2076" spans="1:22" x14ac:dyDescent="0.2">
      <c r="A2076" s="10">
        <f t="shared" si="364"/>
        <v>87</v>
      </c>
      <c r="B2076" s="10">
        <f t="shared" si="365"/>
        <v>7</v>
      </c>
      <c r="C2076" s="23">
        <v>6.2</v>
      </c>
      <c r="D2076" s="24">
        <v>0</v>
      </c>
      <c r="E2076" s="24">
        <v>11.465999999999999</v>
      </c>
      <c r="F2076" s="48"/>
      <c r="G2076" s="48"/>
      <c r="H2076" s="1">
        <f t="shared" si="366"/>
        <v>2.4153265655493747</v>
      </c>
      <c r="I2076" s="1">
        <f t="shared" si="359"/>
        <v>-5.6152094553544245</v>
      </c>
      <c r="J2076" s="4">
        <f>B2076+('PV model'!$B$3/15)+(I2076/60)</f>
        <v>6.6297465090774264</v>
      </c>
      <c r="K2076" s="2">
        <f t="shared" si="360"/>
        <v>80.553802363838599</v>
      </c>
      <c r="L2076" s="2">
        <f>DEGREES(ASIN((((COS(RADIANS('PV model'!$B$2))*COS(RADIANS(H2076))*COS(RADIANS(K2076)))+(SIN(RADIANS('PV model'!$B$2))*SIN(RADIANS(H2076)))))))</f>
        <v>7.3313820725712047</v>
      </c>
      <c r="M2076" s="3">
        <f t="shared" si="356"/>
        <v>7.3313820725712047</v>
      </c>
      <c r="N2076" s="2">
        <f t="shared" si="361"/>
        <v>83.558788818624549</v>
      </c>
      <c r="O2076" s="2">
        <f>IF('PV model'!$B$2&gt;0, 180-N2076,IF('PV model'!$B$2&lt;0,0-N2076,N2076))</f>
        <v>96.441211181375451</v>
      </c>
      <c r="P2076" s="2">
        <f>ABS(O2076-'PV model'!$B$5)</f>
        <v>108.55878881862455</v>
      </c>
      <c r="Q2076" s="3">
        <f t="shared" si="357"/>
        <v>82.668617927428798</v>
      </c>
      <c r="R2076" s="3">
        <f t="shared" si="362"/>
        <v>0</v>
      </c>
      <c r="S2076" s="3">
        <f t="shared" si="358"/>
        <v>11.465999999999999</v>
      </c>
      <c r="T2076" s="3">
        <f>(0.5*(1-COS(RADIANS(90-$X$3)))*(D2076+E2076)*'PV model'!$B$4)</f>
        <v>0</v>
      </c>
      <c r="U2076" s="3">
        <f t="shared" si="363"/>
        <v>11.465999999999999</v>
      </c>
      <c r="V2076" s="3">
        <f>('PV model'!$B$13*(U2076/1000)*(1-'PV model'!$B$14*((20+C2076)-25))*'PV model'!$B$10)/'PV model'!$B$12</f>
        <v>1.1406398814719998</v>
      </c>
    </row>
    <row r="2077" spans="1:22" x14ac:dyDescent="0.2">
      <c r="A2077" s="10">
        <f t="shared" si="364"/>
        <v>87</v>
      </c>
      <c r="B2077" s="10">
        <f t="shared" si="365"/>
        <v>8</v>
      </c>
      <c r="C2077" s="23">
        <v>6.4</v>
      </c>
      <c r="D2077" s="24">
        <v>29.183699999999998</v>
      </c>
      <c r="E2077" s="24">
        <v>59.094000000000008</v>
      </c>
      <c r="F2077" s="48"/>
      <c r="G2077" s="48"/>
      <c r="H2077" s="1">
        <f t="shared" si="366"/>
        <v>2.4153265655493747</v>
      </c>
      <c r="I2077" s="1">
        <f t="shared" si="359"/>
        <v>-5.6152094553544245</v>
      </c>
      <c r="J2077" s="4">
        <f>B2077+('PV model'!$B$3/15)+(I2077/60)</f>
        <v>7.6297465090774264</v>
      </c>
      <c r="K2077" s="2">
        <f t="shared" si="360"/>
        <v>65.553802363838599</v>
      </c>
      <c r="L2077" s="2">
        <f>DEGREES(ASIN((((COS(RADIANS('PV model'!$B$2))*COS(RADIANS(H2077))*COS(RADIANS(K2077)))+(SIN(RADIANS('PV model'!$B$2))*SIN(RADIANS(H2077)))))))</f>
        <v>15.600224287218428</v>
      </c>
      <c r="M2077" s="3">
        <f t="shared" si="356"/>
        <v>15.600224287218428</v>
      </c>
      <c r="N2077" s="2">
        <f t="shared" si="361"/>
        <v>70.791778976060826</v>
      </c>
      <c r="O2077" s="2">
        <f>IF('PV model'!$B$2&gt;0, 180-N2077,IF('PV model'!$B$2&lt;0,0-N2077,N2077))</f>
        <v>109.20822102393917</v>
      </c>
      <c r="P2077" s="2">
        <f>ABS(O2077-'PV model'!$B$5)</f>
        <v>95.791778976060826</v>
      </c>
      <c r="Q2077" s="3">
        <f t="shared" si="357"/>
        <v>74.399775712781576</v>
      </c>
      <c r="R2077" s="3">
        <f t="shared" si="362"/>
        <v>29.183699999999984</v>
      </c>
      <c r="S2077" s="3">
        <f t="shared" si="358"/>
        <v>67.172307533759962</v>
      </c>
      <c r="T2077" s="3">
        <f>(0.5*(1-COS(RADIANS(90-$X$3)))*(D2077+E2077)*'PV model'!$B$4)</f>
        <v>0</v>
      </c>
      <c r="U2077" s="3">
        <f t="shared" si="363"/>
        <v>96.35600753375995</v>
      </c>
      <c r="V2077" s="3">
        <f>('PV model'!$B$13*(U2077/1000)*(1-'PV model'!$B$14*((20+C2077)-25))*'PV model'!$B$10)/'PV model'!$B$12</f>
        <v>9.5778087326014258</v>
      </c>
    </row>
    <row r="2078" spans="1:22" x14ac:dyDescent="0.2">
      <c r="A2078" s="10">
        <f t="shared" si="364"/>
        <v>87</v>
      </c>
      <c r="B2078" s="10">
        <f t="shared" si="365"/>
        <v>9</v>
      </c>
      <c r="C2078" s="23">
        <v>6.2</v>
      </c>
      <c r="D2078" s="24">
        <v>0</v>
      </c>
      <c r="E2078" s="24">
        <v>70.56</v>
      </c>
      <c r="F2078" s="48"/>
      <c r="G2078" s="48"/>
      <c r="H2078" s="1">
        <f t="shared" si="366"/>
        <v>2.4153265655493747</v>
      </c>
      <c r="I2078" s="1">
        <f t="shared" si="359"/>
        <v>-5.6152094553544245</v>
      </c>
      <c r="J2078" s="4">
        <f>B2078+('PV model'!$B$3/15)+(I2078/60)</f>
        <v>8.6297465090774264</v>
      </c>
      <c r="K2078" s="2">
        <f t="shared" si="360"/>
        <v>50.553802363838606</v>
      </c>
      <c r="L2078" s="2">
        <f>DEGREES(ASIN((((COS(RADIANS('PV model'!$B$2))*COS(RADIANS(H2078))*COS(RADIANS(K2078)))+(SIN(RADIANS('PV model'!$B$2))*SIN(RADIANS(H2078)))))))</f>
        <v>23.221044587712328</v>
      </c>
      <c r="M2078" s="3">
        <f t="shared" si="356"/>
        <v>23.221044587712328</v>
      </c>
      <c r="N2078" s="2">
        <f t="shared" si="361"/>
        <v>57.092280840329806</v>
      </c>
      <c r="O2078" s="2">
        <f>IF('PV model'!$B$2&gt;0, 180-N2078,IF('PV model'!$B$2&lt;0,0-N2078,N2078))</f>
        <v>122.90771915967019</v>
      </c>
      <c r="P2078" s="2">
        <f>ABS(O2078-'PV model'!$B$5)</f>
        <v>82.092280840329806</v>
      </c>
      <c r="Q2078" s="3">
        <f t="shared" si="357"/>
        <v>66.778955412287672</v>
      </c>
      <c r="R2078" s="3">
        <f t="shared" si="362"/>
        <v>0</v>
      </c>
      <c r="S2078" s="3">
        <f t="shared" si="358"/>
        <v>70.56</v>
      </c>
      <c r="T2078" s="3">
        <f>(0.5*(1-COS(RADIANS(90-$X$3)))*(D2078+E2078)*'PV model'!$B$4)</f>
        <v>0</v>
      </c>
      <c r="U2078" s="3">
        <f t="shared" si="363"/>
        <v>70.56</v>
      </c>
      <c r="V2078" s="3">
        <f>('PV model'!$B$13*(U2078/1000)*(1-'PV model'!$B$14*((20+C2078)-25))*'PV model'!$B$10)/'PV model'!$B$12</f>
        <v>7.0193223475199993</v>
      </c>
    </row>
    <row r="2079" spans="1:22" x14ac:dyDescent="0.2">
      <c r="A2079" s="10">
        <f t="shared" si="364"/>
        <v>87</v>
      </c>
      <c r="B2079" s="10">
        <f t="shared" si="365"/>
        <v>10</v>
      </c>
      <c r="C2079" s="23">
        <v>6.5</v>
      </c>
      <c r="D2079" s="24">
        <v>166.12260000000001</v>
      </c>
      <c r="E2079" s="24">
        <v>248.72400000000002</v>
      </c>
      <c r="F2079" s="48"/>
      <c r="G2079" s="48"/>
      <c r="H2079" s="1">
        <f t="shared" si="366"/>
        <v>2.4153265655493747</v>
      </c>
      <c r="I2079" s="1">
        <f t="shared" si="359"/>
        <v>-5.6152094553544245</v>
      </c>
      <c r="J2079" s="4">
        <f>B2079+('PV model'!$B$3/15)+(I2079/60)</f>
        <v>9.6297465090774264</v>
      </c>
      <c r="K2079" s="2">
        <f t="shared" si="360"/>
        <v>35.553802363838606</v>
      </c>
      <c r="L2079" s="2">
        <f>DEGREES(ASIN((((COS(RADIANS('PV model'!$B$2))*COS(RADIANS(H2079))*COS(RADIANS(K2079)))+(SIN(RADIANS('PV model'!$B$2))*SIN(RADIANS(H2079)))))))</f>
        <v>29.678503603121118</v>
      </c>
      <c r="M2079" s="3">
        <f t="shared" si="356"/>
        <v>29.678503603121118</v>
      </c>
      <c r="N2079" s="2">
        <f t="shared" si="361"/>
        <v>41.964365081576432</v>
      </c>
      <c r="O2079" s="2">
        <f>IF('PV model'!$B$2&gt;0, 180-N2079,IF('PV model'!$B$2&lt;0,0-N2079,N2079))</f>
        <v>138.03563491842357</v>
      </c>
      <c r="P2079" s="2">
        <f>ABS(O2079-'PV model'!$B$5)</f>
        <v>66.964365081576432</v>
      </c>
      <c r="Q2079" s="3">
        <f t="shared" si="357"/>
        <v>60.321496396878878</v>
      </c>
      <c r="R2079" s="3">
        <f t="shared" si="362"/>
        <v>166.12260000000006</v>
      </c>
      <c r="S2079" s="3">
        <f t="shared" si="358"/>
        <v>305.40224200262639</v>
      </c>
      <c r="T2079" s="3">
        <f>(0.5*(1-COS(RADIANS(90-$X$3)))*(D2079+E2079)*'PV model'!$B$4)</f>
        <v>0</v>
      </c>
      <c r="U2079" s="3">
        <f t="shared" si="363"/>
        <v>471.52484200262643</v>
      </c>
      <c r="V2079" s="3">
        <f>('PV model'!$B$13*(U2079/1000)*(1-'PV model'!$B$14*((20+C2079)-25))*'PV model'!$B$10)/'PV model'!$B$12</f>
        <v>46.850821467343039</v>
      </c>
    </row>
    <row r="2080" spans="1:22" x14ac:dyDescent="0.2">
      <c r="A2080" s="10">
        <f t="shared" si="364"/>
        <v>87</v>
      </c>
      <c r="B2080" s="10">
        <f t="shared" si="365"/>
        <v>11</v>
      </c>
      <c r="C2080" s="23">
        <v>7.1</v>
      </c>
      <c r="D2080" s="24">
        <v>108.87765</v>
      </c>
      <c r="E2080" s="24">
        <v>206.38800000000001</v>
      </c>
      <c r="F2080" s="48"/>
      <c r="G2080" s="48"/>
      <c r="H2080" s="1">
        <f t="shared" si="366"/>
        <v>2.4153265655493747</v>
      </c>
      <c r="I2080" s="1">
        <f t="shared" si="359"/>
        <v>-5.6152094553544245</v>
      </c>
      <c r="J2080" s="4">
        <f>B2080+('PV model'!$B$3/15)+(I2080/60)</f>
        <v>10.629746509077426</v>
      </c>
      <c r="K2080" s="2">
        <f t="shared" si="360"/>
        <v>20.553802363838606</v>
      </c>
      <c r="L2080" s="2">
        <f>DEGREES(ASIN((((COS(RADIANS('PV model'!$B$2))*COS(RADIANS(H2080))*COS(RADIANS(K2080)))+(SIN(RADIANS('PV model'!$B$2))*SIN(RADIANS(H2080)))))))</f>
        <v>34.375240103650057</v>
      </c>
      <c r="M2080" s="3">
        <f t="shared" si="356"/>
        <v>34.375240103650057</v>
      </c>
      <c r="N2080" s="2">
        <f t="shared" si="361"/>
        <v>25.150503470777402</v>
      </c>
      <c r="O2080" s="2">
        <f>IF('PV model'!$B$2&gt;0, 180-N2080,IF('PV model'!$B$2&lt;0,0-N2080,N2080))</f>
        <v>154.84949652922259</v>
      </c>
      <c r="P2080" s="2">
        <f>ABS(O2080-'PV model'!$B$5)</f>
        <v>50.150503470777409</v>
      </c>
      <c r="Q2080" s="3">
        <f t="shared" si="357"/>
        <v>55.624759896349943</v>
      </c>
      <c r="R2080" s="3">
        <f t="shared" si="362"/>
        <v>108.87765</v>
      </c>
      <c r="S2080" s="3">
        <f t="shared" si="358"/>
        <v>250.51056257719645</v>
      </c>
      <c r="T2080" s="3">
        <f>(0.5*(1-COS(RADIANS(90-$X$3)))*(D2080+E2080)*'PV model'!$B$4)</f>
        <v>0</v>
      </c>
      <c r="U2080" s="3">
        <f t="shared" si="363"/>
        <v>359.38821257719644</v>
      </c>
      <c r="V2080" s="3">
        <f>('PV model'!$B$13*(U2080/1000)*(1-'PV model'!$B$14*((20+C2080)-25))*'PV model'!$B$10)/'PV model'!$B$12</f>
        <v>35.62268038509113</v>
      </c>
    </row>
    <row r="2081" spans="1:22" x14ac:dyDescent="0.2">
      <c r="A2081" s="10">
        <f t="shared" si="364"/>
        <v>87</v>
      </c>
      <c r="B2081" s="10">
        <f t="shared" si="365"/>
        <v>12</v>
      </c>
      <c r="C2081" s="23">
        <v>6.2</v>
      </c>
      <c r="D2081" s="24">
        <v>1.1224499999999999</v>
      </c>
      <c r="E2081" s="24">
        <v>149.94</v>
      </c>
      <c r="F2081" s="48"/>
      <c r="G2081" s="48"/>
      <c r="H2081" s="1">
        <f t="shared" si="366"/>
        <v>2.4153265655493747</v>
      </c>
      <c r="I2081" s="1">
        <f t="shared" si="359"/>
        <v>-5.6152094553544245</v>
      </c>
      <c r="J2081" s="4">
        <f>B2081+('PV model'!$B$3/15)+(I2081/60)</f>
        <v>11.629746509077426</v>
      </c>
      <c r="K2081" s="2">
        <f t="shared" si="360"/>
        <v>5.5538023638386047</v>
      </c>
      <c r="L2081" s="2">
        <f>DEGREES(ASIN((((COS(RADIANS('PV model'!$B$2))*COS(RADIANS(H2081))*COS(RADIANS(K2081)))+(SIN(RADIANS('PV model'!$B$2))*SIN(RADIANS(H2081)))))))</f>
        <v>36.725193151526661</v>
      </c>
      <c r="M2081" s="3">
        <f t="shared" si="356"/>
        <v>36.725193151526661</v>
      </c>
      <c r="N2081" s="2">
        <f t="shared" si="361"/>
        <v>6.9290353378977665</v>
      </c>
      <c r="O2081" s="2">
        <f>IF('PV model'!$B$2&gt;0, 180-N2081,IF('PV model'!$B$2&lt;0,0-N2081,N2081))</f>
        <v>173.07096466210223</v>
      </c>
      <c r="P2081" s="2">
        <f>ABS(O2081-'PV model'!$B$5)</f>
        <v>31.929035337897773</v>
      </c>
      <c r="Q2081" s="3">
        <f t="shared" si="357"/>
        <v>53.274806848473339</v>
      </c>
      <c r="R2081" s="3">
        <f t="shared" si="362"/>
        <v>1.1224499999999999</v>
      </c>
      <c r="S2081" s="3">
        <f t="shared" si="358"/>
        <v>150.74223952187262</v>
      </c>
      <c r="T2081" s="3">
        <f>(0.5*(1-COS(RADIANS(90-$X$3)))*(D2081+E2081)*'PV model'!$B$4)</f>
        <v>0</v>
      </c>
      <c r="U2081" s="3">
        <f t="shared" si="363"/>
        <v>151.86468952187261</v>
      </c>
      <c r="V2081" s="3">
        <f>('PV model'!$B$13*(U2081/1000)*(1-'PV model'!$B$14*((20+C2081)-25))*'PV model'!$B$10)/'PV model'!$B$12</f>
        <v>15.107528471656273</v>
      </c>
    </row>
    <row r="2082" spans="1:22" x14ac:dyDescent="0.2">
      <c r="A2082" s="10">
        <f t="shared" si="364"/>
        <v>87</v>
      </c>
      <c r="B2082" s="10">
        <f t="shared" si="365"/>
        <v>13</v>
      </c>
      <c r="C2082" s="23">
        <v>6.1</v>
      </c>
      <c r="D2082" s="24">
        <v>14.591849999999999</v>
      </c>
      <c r="E2082" s="24">
        <v>224.02799999999999</v>
      </c>
      <c r="F2082" s="48"/>
      <c r="G2082" s="48"/>
      <c r="H2082" s="1">
        <f t="shared" si="366"/>
        <v>2.4153265655493747</v>
      </c>
      <c r="I2082" s="1">
        <f t="shared" si="359"/>
        <v>-5.6152094553544245</v>
      </c>
      <c r="J2082" s="4">
        <f>B2082+('PV model'!$B$3/15)+(I2082/60)</f>
        <v>12.629746509077426</v>
      </c>
      <c r="K2082" s="2">
        <f t="shared" si="360"/>
        <v>-9.4461976361613953</v>
      </c>
      <c r="L2082" s="2">
        <f>DEGREES(ASIN((((COS(RADIANS('PV model'!$B$2))*COS(RADIANS(H2082))*COS(RADIANS(K2082)))+(SIN(RADIANS('PV model'!$B$2))*SIN(RADIANS(H2082)))))))</f>
        <v>36.367381127541542</v>
      </c>
      <c r="M2082" s="3">
        <f t="shared" si="356"/>
        <v>36.367381127541542</v>
      </c>
      <c r="N2082" s="2">
        <f t="shared" si="361"/>
        <v>-11.749769089762687</v>
      </c>
      <c r="O2082" s="2">
        <f>IF('PV model'!$B$2&gt;0, 180-N2082,IF('PV model'!$B$2&lt;0,0-N2082,N2082))</f>
        <v>191.74976908976268</v>
      </c>
      <c r="P2082" s="2">
        <f>ABS(O2082-'PV model'!$B$5)</f>
        <v>13.25023091023732</v>
      </c>
      <c r="Q2082" s="3">
        <f t="shared" si="357"/>
        <v>53.632618872458458</v>
      </c>
      <c r="R2082" s="3">
        <f t="shared" si="362"/>
        <v>14.591850000000003</v>
      </c>
      <c r="S2082" s="3">
        <f t="shared" si="358"/>
        <v>233.70162647032498</v>
      </c>
      <c r="T2082" s="3">
        <f>(0.5*(1-COS(RADIANS(90-$X$3)))*(D2082+E2082)*'PV model'!$B$4)</f>
        <v>0</v>
      </c>
      <c r="U2082" s="3">
        <f t="shared" si="363"/>
        <v>248.29347647032498</v>
      </c>
      <c r="V2082" s="3">
        <f>('PV model'!$B$13*(U2082/1000)*(1-'PV model'!$B$14*((20+C2082)-25))*'PV model'!$B$10)/'PV model'!$B$12</f>
        <v>24.710210477978602</v>
      </c>
    </row>
    <row r="2083" spans="1:22" x14ac:dyDescent="0.2">
      <c r="A2083" s="10">
        <f t="shared" si="364"/>
        <v>87</v>
      </c>
      <c r="B2083" s="10">
        <f t="shared" si="365"/>
        <v>14</v>
      </c>
      <c r="C2083" s="23">
        <v>6</v>
      </c>
      <c r="D2083" s="24">
        <v>111.12255</v>
      </c>
      <c r="E2083" s="24">
        <v>231.96600000000001</v>
      </c>
      <c r="F2083" s="48"/>
      <c r="G2083" s="48"/>
      <c r="H2083" s="1">
        <f t="shared" si="366"/>
        <v>2.4153265655493747</v>
      </c>
      <c r="I2083" s="1">
        <f t="shared" si="359"/>
        <v>-5.6152094553544245</v>
      </c>
      <c r="J2083" s="4">
        <f>B2083+('PV model'!$B$3/15)+(I2083/60)</f>
        <v>13.629746509077426</v>
      </c>
      <c r="K2083" s="2">
        <f t="shared" si="360"/>
        <v>-24.446197636161394</v>
      </c>
      <c r="L2083" s="2">
        <f>DEGREES(ASIN((((COS(RADIANS('PV model'!$B$2))*COS(RADIANS(H2083))*COS(RADIANS(K2083)))+(SIN(RADIANS('PV model'!$B$2))*SIN(RADIANS(H2083)))))))</f>
        <v>33.360226149725804</v>
      </c>
      <c r="M2083" s="3">
        <f t="shared" si="356"/>
        <v>33.360226149725804</v>
      </c>
      <c r="N2083" s="2">
        <f t="shared" si="361"/>
        <v>-29.672290461115985</v>
      </c>
      <c r="O2083" s="2">
        <f>IF('PV model'!$B$2&gt;0, 180-N2083,IF('PV model'!$B$2&lt;0,0-N2083,N2083))</f>
        <v>209.67229046111598</v>
      </c>
      <c r="P2083" s="2">
        <f>ABS(O2083-'PV model'!$B$5)</f>
        <v>4.6722904611159777</v>
      </c>
      <c r="Q2083" s="3">
        <f t="shared" si="357"/>
        <v>56.639773850274196</v>
      </c>
      <c r="R2083" s="3">
        <f t="shared" si="362"/>
        <v>111.12255000000002</v>
      </c>
      <c r="S2083" s="3">
        <f t="shared" si="358"/>
        <v>278.54405699724555</v>
      </c>
      <c r="T2083" s="3">
        <f>(0.5*(1-COS(RADIANS(90-$X$3)))*(D2083+E2083)*'PV model'!$B$4)</f>
        <v>0</v>
      </c>
      <c r="U2083" s="3">
        <f t="shared" si="363"/>
        <v>389.66660699724559</v>
      </c>
      <c r="V2083" s="3">
        <f>('PV model'!$B$13*(U2083/1000)*(1-'PV model'!$B$14*((20+C2083)-25))*'PV model'!$B$10)/'PV model'!$B$12</f>
        <v>38.795269739302888</v>
      </c>
    </row>
    <row r="2084" spans="1:22" x14ac:dyDescent="0.2">
      <c r="A2084" s="10">
        <f t="shared" si="364"/>
        <v>87</v>
      </c>
      <c r="B2084" s="10">
        <f t="shared" si="365"/>
        <v>15</v>
      </c>
      <c r="C2084" s="23">
        <v>8.6999999999999993</v>
      </c>
      <c r="D2084" s="24">
        <v>315.40845000000002</v>
      </c>
      <c r="E2084" s="24">
        <v>199.33199999999999</v>
      </c>
      <c r="F2084" s="48"/>
      <c r="G2084" s="48"/>
      <c r="H2084" s="1">
        <f t="shared" si="366"/>
        <v>2.4153265655493747</v>
      </c>
      <c r="I2084" s="1">
        <f t="shared" si="359"/>
        <v>-5.6152094553544245</v>
      </c>
      <c r="J2084" s="4">
        <f>B2084+('PV model'!$B$3/15)+(I2084/60)</f>
        <v>14.629746509077426</v>
      </c>
      <c r="K2084" s="2">
        <f t="shared" si="360"/>
        <v>-39.446197636161394</v>
      </c>
      <c r="L2084" s="2">
        <f>DEGREES(ASIN((((COS(RADIANS('PV model'!$B$2))*COS(RADIANS(H2084))*COS(RADIANS(K2084)))+(SIN(RADIANS('PV model'!$B$2))*SIN(RADIANS(H2084)))))))</f>
        <v>28.146886935629993</v>
      </c>
      <c r="M2084" s="3">
        <f t="shared" si="356"/>
        <v>28.146886935629993</v>
      </c>
      <c r="N2084" s="2">
        <f t="shared" si="361"/>
        <v>-46.048422453568847</v>
      </c>
      <c r="O2084" s="2">
        <f>IF('PV model'!$B$2&gt;0, 180-N2084,IF('PV model'!$B$2&lt;0,0-N2084,N2084))</f>
        <v>226.04842245356883</v>
      </c>
      <c r="P2084" s="2">
        <f>ABS(O2084-'PV model'!$B$5)</f>
        <v>21.048422453568833</v>
      </c>
      <c r="Q2084" s="3">
        <f t="shared" si="357"/>
        <v>61.853113064370014</v>
      </c>
      <c r="R2084" s="3">
        <f t="shared" si="362"/>
        <v>315.40845000000002</v>
      </c>
      <c r="S2084" s="3">
        <f t="shared" si="358"/>
        <v>259.01756454352585</v>
      </c>
      <c r="T2084" s="3">
        <f>(0.5*(1-COS(RADIANS(90-$X$3)))*(D2084+E2084)*'PV model'!$B$4)</f>
        <v>0</v>
      </c>
      <c r="U2084" s="3">
        <f t="shared" si="363"/>
        <v>574.42601454352587</v>
      </c>
      <c r="V2084" s="3">
        <f>('PV model'!$B$13*(U2084/1000)*(1-'PV model'!$B$14*((20+C2084)-25))*'PV model'!$B$10)/'PV model'!$B$12</f>
        <v>56.569813972447029</v>
      </c>
    </row>
    <row r="2085" spans="1:22" x14ac:dyDescent="0.2">
      <c r="A2085" s="10">
        <f t="shared" si="364"/>
        <v>87</v>
      </c>
      <c r="B2085" s="10">
        <f t="shared" si="365"/>
        <v>16</v>
      </c>
      <c r="C2085" s="23">
        <v>6.8</v>
      </c>
      <c r="D2085" s="24">
        <v>97.653150000000011</v>
      </c>
      <c r="E2085" s="24">
        <v>160.524</v>
      </c>
      <c r="F2085" s="48"/>
      <c r="G2085" s="48"/>
      <c r="H2085" s="1">
        <f t="shared" si="366"/>
        <v>2.4153265655493747</v>
      </c>
      <c r="I2085" s="1">
        <f t="shared" si="359"/>
        <v>-5.6152094553544245</v>
      </c>
      <c r="J2085" s="4">
        <f>B2085+('PV model'!$B$3/15)+(I2085/60)</f>
        <v>15.629746509077426</v>
      </c>
      <c r="K2085" s="2">
        <f t="shared" si="360"/>
        <v>-54.446197636161394</v>
      </c>
      <c r="L2085" s="2">
        <f>DEGREES(ASIN((((COS(RADIANS('PV model'!$B$2))*COS(RADIANS(H2085))*COS(RADIANS(K2085)))+(SIN(RADIANS('PV model'!$B$2))*SIN(RADIANS(H2085)))))))</f>
        <v>21.332836208695408</v>
      </c>
      <c r="M2085" s="3">
        <f t="shared" si="356"/>
        <v>21.332836208695408</v>
      </c>
      <c r="N2085" s="2">
        <f t="shared" si="361"/>
        <v>-60.766617988768417</v>
      </c>
      <c r="O2085" s="2">
        <f>IF('PV model'!$B$2&gt;0, 180-N2085,IF('PV model'!$B$2&lt;0,0-N2085,N2085))</f>
        <v>240.76661798876842</v>
      </c>
      <c r="P2085" s="2">
        <f>ABS(O2085-'PV model'!$B$5)</f>
        <v>35.766617988768417</v>
      </c>
      <c r="Q2085" s="3">
        <f t="shared" si="357"/>
        <v>68.667163791304588</v>
      </c>
      <c r="R2085" s="3">
        <f t="shared" si="362"/>
        <v>97.653150000000025</v>
      </c>
      <c r="S2085" s="3">
        <f t="shared" si="358"/>
        <v>189.60485704440825</v>
      </c>
      <c r="T2085" s="3">
        <f>(0.5*(1-COS(RADIANS(90-$X$3)))*(D2085+E2085)*'PV model'!$B$4)</f>
        <v>0</v>
      </c>
      <c r="U2085" s="3">
        <f t="shared" si="363"/>
        <v>287.25800704440826</v>
      </c>
      <c r="V2085" s="3">
        <f>('PV model'!$B$13*(U2085/1000)*(1-'PV model'!$B$14*((20+C2085)-25))*'PV model'!$B$10)/'PV model'!$B$12</f>
        <v>28.507567349393099</v>
      </c>
    </row>
    <row r="2086" spans="1:22" x14ac:dyDescent="0.2">
      <c r="A2086" s="10">
        <f t="shared" si="364"/>
        <v>87</v>
      </c>
      <c r="B2086" s="10">
        <f t="shared" si="365"/>
        <v>17</v>
      </c>
      <c r="C2086" s="23">
        <v>6.4</v>
      </c>
      <c r="D2086" s="24">
        <v>0</v>
      </c>
      <c r="E2086" s="24">
        <v>67.031999999999996</v>
      </c>
      <c r="F2086" s="48"/>
      <c r="G2086" s="48"/>
      <c r="H2086" s="1">
        <f t="shared" si="366"/>
        <v>2.4153265655493747</v>
      </c>
      <c r="I2086" s="1">
        <f t="shared" si="359"/>
        <v>-5.6152094553544245</v>
      </c>
      <c r="J2086" s="4">
        <f>B2086+('PV model'!$B$3/15)+(I2086/60)</f>
        <v>16.629746509077425</v>
      </c>
      <c r="K2086" s="2">
        <f t="shared" si="360"/>
        <v>-69.446197636161372</v>
      </c>
      <c r="L2086" s="2">
        <f>DEGREES(ASIN((((COS(RADIANS('PV model'!$B$2))*COS(RADIANS(H2086))*COS(RADIANS(K2086)))+(SIN(RADIANS('PV model'!$B$2))*SIN(RADIANS(H2086)))))))</f>
        <v>13.498043584460488</v>
      </c>
      <c r="M2086" s="3">
        <f t="shared" si="356"/>
        <v>13.498043584460488</v>
      </c>
      <c r="N2086" s="2">
        <f t="shared" si="361"/>
        <v>-74.172229426397337</v>
      </c>
      <c r="O2086" s="2">
        <f>IF('PV model'!$B$2&gt;0, 180-N2086,IF('PV model'!$B$2&lt;0,0-N2086,N2086))</f>
        <v>254.17222942639734</v>
      </c>
      <c r="P2086" s="2">
        <f>ABS(O2086-'PV model'!$B$5)</f>
        <v>49.172229426397337</v>
      </c>
      <c r="Q2086" s="3">
        <f t="shared" si="357"/>
        <v>76.50195641553951</v>
      </c>
      <c r="R2086" s="3">
        <f t="shared" si="362"/>
        <v>0</v>
      </c>
      <c r="S2086" s="3">
        <f t="shared" si="358"/>
        <v>67.031999999999996</v>
      </c>
      <c r="T2086" s="3">
        <f>(0.5*(1-COS(RADIANS(90-$X$3)))*(D2086+E2086)*'PV model'!$B$4)</f>
        <v>0</v>
      </c>
      <c r="U2086" s="3">
        <f t="shared" si="363"/>
        <v>67.031999999999996</v>
      </c>
      <c r="V2086" s="3">
        <f>('PV model'!$B$13*(U2086/1000)*(1-'PV model'!$B$14*((20+C2086)-25))*'PV model'!$B$10)/'PV model'!$B$12</f>
        <v>6.6629958151679984</v>
      </c>
    </row>
    <row r="2087" spans="1:22" x14ac:dyDescent="0.2">
      <c r="A2087" s="10">
        <f t="shared" si="364"/>
        <v>87</v>
      </c>
      <c r="B2087" s="10">
        <f t="shared" si="365"/>
        <v>18</v>
      </c>
      <c r="C2087" s="23">
        <v>6.5</v>
      </c>
      <c r="D2087" s="24">
        <v>8.9795999999999996</v>
      </c>
      <c r="E2087" s="24">
        <v>55.566000000000003</v>
      </c>
      <c r="F2087" s="48"/>
      <c r="G2087" s="48"/>
      <c r="H2087" s="1">
        <f t="shared" si="366"/>
        <v>2.4153265655493747</v>
      </c>
      <c r="I2087" s="1">
        <f t="shared" si="359"/>
        <v>-5.6152094553544245</v>
      </c>
      <c r="J2087" s="4">
        <f>B2087+('PV model'!$B$3/15)+(I2087/60)</f>
        <v>17.629746509077425</v>
      </c>
      <c r="K2087" s="2">
        <f t="shared" si="360"/>
        <v>-84.446197636161372</v>
      </c>
      <c r="L2087" s="2">
        <f>DEGREES(ASIN((((COS(RADIANS('PV model'!$B$2))*COS(RADIANS(H2087))*COS(RADIANS(K2087)))+(SIN(RADIANS('PV model'!$B$2))*SIN(RADIANS(H2087)))))))</f>
        <v>5.1348093104815922</v>
      </c>
      <c r="M2087" s="3">
        <f t="shared" si="356"/>
        <v>5.1348093104815922</v>
      </c>
      <c r="N2087" s="2">
        <f t="shared" si="361"/>
        <v>-86.7872713438733</v>
      </c>
      <c r="O2087" s="2">
        <f>IF('PV model'!$B$2&gt;0, 180-N2087,IF('PV model'!$B$2&lt;0,0-N2087,N2087))</f>
        <v>266.78727134387327</v>
      </c>
      <c r="P2087" s="2">
        <f>ABS(O2087-'PV model'!$B$5)</f>
        <v>61.787271343873272</v>
      </c>
      <c r="Q2087" s="3">
        <f t="shared" si="357"/>
        <v>84.8651906895184</v>
      </c>
      <c r="R2087" s="3">
        <f t="shared" si="362"/>
        <v>8.9796000000000102</v>
      </c>
      <c r="S2087" s="3">
        <f t="shared" si="358"/>
        <v>58.22803568139576</v>
      </c>
      <c r="T2087" s="3">
        <f>(0.5*(1-COS(RADIANS(90-$X$3)))*(D2087+E2087)*'PV model'!$B$4)</f>
        <v>0</v>
      </c>
      <c r="U2087" s="3">
        <f t="shared" si="363"/>
        <v>67.207635681395772</v>
      </c>
      <c r="V2087" s="3">
        <f>('PV model'!$B$13*(U2087/1000)*(1-'PV model'!$B$14*((20+C2087)-25))*'PV model'!$B$10)/'PV model'!$B$12</f>
        <v>6.6777668111360473</v>
      </c>
    </row>
    <row r="2088" spans="1:22" x14ac:dyDescent="0.2">
      <c r="A2088" s="10">
        <f t="shared" si="364"/>
        <v>87</v>
      </c>
      <c r="B2088" s="10">
        <f t="shared" si="365"/>
        <v>19</v>
      </c>
      <c r="C2088" s="23">
        <v>6.5</v>
      </c>
      <c r="D2088" s="24">
        <v>0</v>
      </c>
      <c r="E2088" s="24">
        <v>8.82</v>
      </c>
      <c r="F2088" s="48"/>
      <c r="G2088" s="48"/>
      <c r="H2088" s="1">
        <f t="shared" si="366"/>
        <v>2.4153265655493747</v>
      </c>
      <c r="I2088" s="1">
        <f t="shared" si="359"/>
        <v>-5.6152094553544245</v>
      </c>
      <c r="J2088" s="4">
        <f>B2088+('PV model'!$B$3/15)+(I2088/60)</f>
        <v>18.629746509077425</v>
      </c>
      <c r="K2088" s="2">
        <f t="shared" si="360"/>
        <v>-99.446197636161372</v>
      </c>
      <c r="L2088" s="2">
        <f>DEGREES(ASIN((((COS(RADIANS('PV model'!$B$2))*COS(RADIANS(H2088))*COS(RADIANS(K2088)))+(SIN(RADIANS('PV model'!$B$2))*SIN(RADIANS(H2088)))))))</f>
        <v>-3.3333837827004325</v>
      </c>
      <c r="M2088" s="3">
        <f t="shared" si="356"/>
        <v>0</v>
      </c>
      <c r="N2088" s="2">
        <f t="shared" si="361"/>
        <v>-80.835121587733681</v>
      </c>
      <c r="O2088" s="2">
        <f>IF('PV model'!$B$2&gt;0, 180-N2088,IF('PV model'!$B$2&lt;0,0-N2088,N2088))</f>
        <v>260.83512158773368</v>
      </c>
      <c r="P2088" s="2">
        <f>ABS(O2088-'PV model'!$B$5)</f>
        <v>55.835121587733681</v>
      </c>
      <c r="Q2088" s="3">
        <f t="shared" si="357"/>
        <v>93.333383782700437</v>
      </c>
      <c r="R2088" s="3">
        <f t="shared" si="362"/>
        <v>0</v>
      </c>
      <c r="S2088" s="3">
        <f t="shared" si="358"/>
        <v>8.82</v>
      </c>
      <c r="T2088" s="3">
        <f>(0.5*(1-COS(RADIANS(90-$X$3)))*(D2088+E2088)*'PV model'!$B$4)</f>
        <v>0</v>
      </c>
      <c r="U2088" s="3">
        <f t="shared" si="363"/>
        <v>8.82</v>
      </c>
      <c r="V2088" s="3">
        <f>('PV model'!$B$13*(U2088/1000)*(1-'PV model'!$B$14*((20+C2088)-25))*'PV model'!$B$10)/'PV model'!$B$12</f>
        <v>0.87635731679999995</v>
      </c>
    </row>
    <row r="2089" spans="1:22" x14ac:dyDescent="0.2">
      <c r="A2089" s="10">
        <f t="shared" si="364"/>
        <v>87</v>
      </c>
      <c r="B2089" s="10">
        <f t="shared" si="365"/>
        <v>20</v>
      </c>
      <c r="C2089" s="23">
        <v>4.8</v>
      </c>
      <c r="D2089" s="24">
        <v>0</v>
      </c>
      <c r="E2089" s="24">
        <v>0</v>
      </c>
      <c r="F2089" s="48"/>
      <c r="G2089" s="48"/>
      <c r="H2089" s="1">
        <f t="shared" si="366"/>
        <v>2.4153265655493747</v>
      </c>
      <c r="I2089" s="1">
        <f t="shared" si="359"/>
        <v>-5.6152094553544245</v>
      </c>
      <c r="J2089" s="4">
        <f>B2089+('PV model'!$B$3/15)+(I2089/60)</f>
        <v>19.629746509077425</v>
      </c>
      <c r="K2089" s="2">
        <f t="shared" si="360"/>
        <v>-114.44619763616137</v>
      </c>
      <c r="L2089" s="2">
        <f>DEGREES(ASIN((((COS(RADIANS('PV model'!$B$2))*COS(RADIANS(H2089))*COS(RADIANS(K2089)))+(SIN(RADIANS('PV model'!$B$2))*SIN(RADIANS(H2089)))))))</f>
        <v>-11.50546661003256</v>
      </c>
      <c r="M2089" s="3">
        <f t="shared" si="356"/>
        <v>0</v>
      </c>
      <c r="N2089" s="2">
        <f t="shared" si="361"/>
        <v>-68.154854438608268</v>
      </c>
      <c r="O2089" s="2">
        <f>IF('PV model'!$B$2&gt;0, 180-N2089,IF('PV model'!$B$2&lt;0,0-N2089,N2089))</f>
        <v>248.15485443860825</v>
      </c>
      <c r="P2089" s="2">
        <f>ABS(O2089-'PV model'!$B$5)</f>
        <v>43.154854438608254</v>
      </c>
      <c r="Q2089" s="3">
        <f t="shared" si="357"/>
        <v>101.50546661003256</v>
      </c>
      <c r="R2089" s="3">
        <f t="shared" si="362"/>
        <v>0</v>
      </c>
      <c r="S2089" s="3">
        <f t="shared" si="358"/>
        <v>0</v>
      </c>
      <c r="T2089" s="3">
        <f>(0.5*(1-COS(RADIANS(90-$X$3)))*(D2089+E2089)*'PV model'!$B$4)</f>
        <v>0</v>
      </c>
      <c r="U2089" s="3">
        <f t="shared" si="363"/>
        <v>0</v>
      </c>
      <c r="V2089" s="3">
        <f>('PV model'!$B$13*(U2089/1000)*(1-'PV model'!$B$14*((20+C2089)-25))*'PV model'!$B$10)/'PV model'!$B$12</f>
        <v>0</v>
      </c>
    </row>
    <row r="2090" spans="1:22" x14ac:dyDescent="0.2">
      <c r="A2090" s="10">
        <f t="shared" si="364"/>
        <v>87</v>
      </c>
      <c r="B2090" s="10">
        <f t="shared" si="365"/>
        <v>21</v>
      </c>
      <c r="C2090" s="23">
        <v>5</v>
      </c>
      <c r="D2090" s="24">
        <v>0</v>
      </c>
      <c r="E2090" s="24">
        <v>0</v>
      </c>
      <c r="F2090" s="48"/>
      <c r="G2090" s="48"/>
      <c r="H2090" s="1">
        <f t="shared" si="366"/>
        <v>2.4153265655493747</v>
      </c>
      <c r="I2090" s="1">
        <f t="shared" si="359"/>
        <v>-5.6152094553544245</v>
      </c>
      <c r="J2090" s="4">
        <f>B2090+('PV model'!$B$3/15)+(I2090/60)</f>
        <v>20.629746509077425</v>
      </c>
      <c r="K2090" s="2">
        <f t="shared" si="360"/>
        <v>-129.44619763616137</v>
      </c>
      <c r="L2090" s="2">
        <f>DEGREES(ASIN((((COS(RADIANS('PV model'!$B$2))*COS(RADIANS(H2090))*COS(RADIANS(K2090)))+(SIN(RADIANS('PV model'!$B$2))*SIN(RADIANS(H2090)))))))</f>
        <v>-18.954507533916157</v>
      </c>
      <c r="M2090" s="3">
        <f t="shared" si="356"/>
        <v>0</v>
      </c>
      <c r="N2090" s="2">
        <f t="shared" si="361"/>
        <v>-54.663482141989938</v>
      </c>
      <c r="O2090" s="2">
        <f>IF('PV model'!$B$2&gt;0, 180-N2090,IF('PV model'!$B$2&lt;0,0-N2090,N2090))</f>
        <v>234.66348214198993</v>
      </c>
      <c r="P2090" s="2">
        <f>ABS(O2090-'PV model'!$B$5)</f>
        <v>29.663482141989931</v>
      </c>
      <c r="Q2090" s="3">
        <f t="shared" si="357"/>
        <v>108.95450753391616</v>
      </c>
      <c r="R2090" s="3">
        <f t="shared" si="362"/>
        <v>0</v>
      </c>
      <c r="S2090" s="3">
        <f t="shared" si="358"/>
        <v>0</v>
      </c>
      <c r="T2090" s="3">
        <f>(0.5*(1-COS(RADIANS(90-$X$3)))*(D2090+E2090)*'PV model'!$B$4)</f>
        <v>0</v>
      </c>
      <c r="U2090" s="3">
        <f t="shared" si="363"/>
        <v>0</v>
      </c>
      <c r="V2090" s="3">
        <f>('PV model'!$B$13*(U2090/1000)*(1-'PV model'!$B$14*((20+C2090)-25))*'PV model'!$B$10)/'PV model'!$B$12</f>
        <v>0</v>
      </c>
    </row>
    <row r="2091" spans="1:22" x14ac:dyDescent="0.2">
      <c r="A2091" s="10">
        <f t="shared" si="364"/>
        <v>87</v>
      </c>
      <c r="B2091" s="10">
        <f t="shared" si="365"/>
        <v>22</v>
      </c>
      <c r="C2091" s="23">
        <v>4.3</v>
      </c>
      <c r="D2091" s="24">
        <v>0</v>
      </c>
      <c r="E2091" s="24">
        <v>0</v>
      </c>
      <c r="F2091" s="48"/>
      <c r="G2091" s="48"/>
      <c r="H2091" s="1">
        <f t="shared" si="366"/>
        <v>2.4153265655493747</v>
      </c>
      <c r="I2091" s="1">
        <f t="shared" si="359"/>
        <v>-5.6152094553544245</v>
      </c>
      <c r="J2091" s="4">
        <f>B2091+('PV model'!$B$3/15)+(I2091/60)</f>
        <v>21.629746509077425</v>
      </c>
      <c r="K2091" s="2">
        <f t="shared" si="360"/>
        <v>-144.44619763616137</v>
      </c>
      <c r="L2091" s="2">
        <f>DEGREES(ASIN((((COS(RADIANS('PV model'!$B$2))*COS(RADIANS(H2091))*COS(RADIANS(K2091)))+(SIN(RADIANS('PV model'!$B$2))*SIN(RADIANS(H2091)))))))</f>
        <v>-25.193116029576554</v>
      </c>
      <c r="M2091" s="3">
        <f t="shared" si="356"/>
        <v>0</v>
      </c>
      <c r="N2091" s="2">
        <f t="shared" si="361"/>
        <v>-39.942668565020639</v>
      </c>
      <c r="O2091" s="2">
        <f>IF('PV model'!$B$2&gt;0, 180-N2091,IF('PV model'!$B$2&lt;0,0-N2091,N2091))</f>
        <v>219.94266856502065</v>
      </c>
      <c r="P2091" s="2">
        <f>ABS(O2091-'PV model'!$B$5)</f>
        <v>14.942668565020654</v>
      </c>
      <c r="Q2091" s="3">
        <f t="shared" si="357"/>
        <v>115.19311602957656</v>
      </c>
      <c r="R2091" s="3">
        <f t="shared" si="362"/>
        <v>0</v>
      </c>
      <c r="S2091" s="3">
        <f t="shared" si="358"/>
        <v>0</v>
      </c>
      <c r="T2091" s="3">
        <f>(0.5*(1-COS(RADIANS(90-$X$3)))*(D2091+E2091)*'PV model'!$B$4)</f>
        <v>0</v>
      </c>
      <c r="U2091" s="3">
        <f t="shared" si="363"/>
        <v>0</v>
      </c>
      <c r="V2091" s="3">
        <f>('PV model'!$B$13*(U2091/1000)*(1-'PV model'!$B$14*((20+C2091)-25))*'PV model'!$B$10)/'PV model'!$B$12</f>
        <v>0</v>
      </c>
    </row>
    <row r="2092" spans="1:22" x14ac:dyDescent="0.2">
      <c r="A2092" s="10">
        <f t="shared" si="364"/>
        <v>87</v>
      </c>
      <c r="B2092" s="10">
        <f t="shared" si="365"/>
        <v>23</v>
      </c>
      <c r="C2092" s="23">
        <v>4</v>
      </c>
      <c r="D2092" s="24">
        <v>0</v>
      </c>
      <c r="E2092" s="24">
        <v>0</v>
      </c>
      <c r="F2092" s="48"/>
      <c r="G2092" s="48"/>
      <c r="H2092" s="1">
        <f t="shared" si="366"/>
        <v>2.4153265655493747</v>
      </c>
      <c r="I2092" s="1">
        <f t="shared" si="359"/>
        <v>-5.6152094553544245</v>
      </c>
      <c r="J2092" s="4">
        <f>B2092+('PV model'!$B$3/15)+(I2092/60)</f>
        <v>22.629746509077425</v>
      </c>
      <c r="K2092" s="2">
        <f t="shared" si="360"/>
        <v>-159.44619763616137</v>
      </c>
      <c r="L2092" s="2">
        <f>DEGREES(ASIN((((COS(RADIANS('PV model'!$B$2))*COS(RADIANS(H2092))*COS(RADIANS(K2092)))+(SIN(RADIANS('PV model'!$B$2))*SIN(RADIANS(H2092)))))))</f>
        <v>-29.679524752451155</v>
      </c>
      <c r="M2092" s="3">
        <f t="shared" si="356"/>
        <v>0</v>
      </c>
      <c r="N2092" s="2">
        <f t="shared" si="361"/>
        <v>-23.812346670704038</v>
      </c>
      <c r="O2092" s="2">
        <f>IF('PV model'!$B$2&gt;0, 180-N2092,IF('PV model'!$B$2&lt;0,0-N2092,N2092))</f>
        <v>203.81234667070404</v>
      </c>
      <c r="P2092" s="2">
        <f>ABS(O2092-'PV model'!$B$5)</f>
        <v>1.187653329295955</v>
      </c>
      <c r="Q2092" s="3">
        <f t="shared" si="357"/>
        <v>119.67952475245116</v>
      </c>
      <c r="R2092" s="3">
        <f t="shared" si="362"/>
        <v>0</v>
      </c>
      <c r="S2092" s="3">
        <f t="shared" si="358"/>
        <v>0</v>
      </c>
      <c r="T2092" s="3">
        <f>(0.5*(1-COS(RADIANS(90-$X$3)))*(D2092+E2092)*'PV model'!$B$4)</f>
        <v>0</v>
      </c>
      <c r="U2092" s="3">
        <f t="shared" si="363"/>
        <v>0</v>
      </c>
      <c r="V2092" s="3">
        <f>('PV model'!$B$13*(U2092/1000)*(1-'PV model'!$B$14*((20+C2092)-25))*'PV model'!$B$10)/'PV model'!$B$12</f>
        <v>0</v>
      </c>
    </row>
    <row r="2093" spans="1:22" x14ac:dyDescent="0.2">
      <c r="A2093" s="10">
        <f t="shared" si="364"/>
        <v>87</v>
      </c>
      <c r="B2093" s="10">
        <f t="shared" si="365"/>
        <v>24</v>
      </c>
      <c r="C2093" s="23">
        <v>4.4000000000000004</v>
      </c>
      <c r="D2093" s="24">
        <v>0</v>
      </c>
      <c r="E2093" s="24">
        <v>0</v>
      </c>
      <c r="F2093" s="48"/>
      <c r="G2093" s="48"/>
      <c r="H2093" s="1">
        <f t="shared" si="366"/>
        <v>2.4153265655493747</v>
      </c>
      <c r="I2093" s="1">
        <f t="shared" si="359"/>
        <v>-5.6152094553544245</v>
      </c>
      <c r="J2093" s="4">
        <f>B2093+('PV model'!$B$3/15)+(I2093/60)</f>
        <v>23.629746509077425</v>
      </c>
      <c r="K2093" s="2">
        <f t="shared" si="360"/>
        <v>-174.44619763616137</v>
      </c>
      <c r="L2093" s="2">
        <f>DEGREES(ASIN((((COS(RADIANS('PV model'!$B$2))*COS(RADIANS(H2093))*COS(RADIANS(K2093)))+(SIN(RADIANS('PV model'!$B$2))*SIN(RADIANS(H2093)))))))</f>
        <v>-31.905205901004695</v>
      </c>
      <c r="M2093" s="3">
        <f t="shared" si="356"/>
        <v>0</v>
      </c>
      <c r="N2093" s="2">
        <f t="shared" si="361"/>
        <v>-6.5403206454960783</v>
      </c>
      <c r="O2093" s="2">
        <f>IF('PV model'!$B$2&gt;0, 180-N2093,IF('PV model'!$B$2&lt;0,0-N2093,N2093))</f>
        <v>186.54032064549608</v>
      </c>
      <c r="P2093" s="2">
        <f>ABS(O2093-'PV model'!$B$5)</f>
        <v>18.459679354503919</v>
      </c>
      <c r="Q2093" s="3">
        <f t="shared" si="357"/>
        <v>121.90520590100468</v>
      </c>
      <c r="R2093" s="3">
        <f t="shared" si="362"/>
        <v>0</v>
      </c>
      <c r="S2093" s="3">
        <f t="shared" si="358"/>
        <v>0</v>
      </c>
      <c r="T2093" s="3">
        <f>(0.5*(1-COS(RADIANS(90-$X$3)))*(D2093+E2093)*'PV model'!$B$4)</f>
        <v>0</v>
      </c>
      <c r="U2093" s="3">
        <f t="shared" si="363"/>
        <v>0</v>
      </c>
      <c r="V2093" s="3">
        <f>('PV model'!$B$13*(U2093/1000)*(1-'PV model'!$B$14*((20+C2093)-25))*'PV model'!$B$10)/'PV model'!$B$12</f>
        <v>0</v>
      </c>
    </row>
    <row r="2094" spans="1:22" x14ac:dyDescent="0.2">
      <c r="A2094" s="10">
        <f t="shared" si="364"/>
        <v>88</v>
      </c>
      <c r="B2094" s="10">
        <f t="shared" si="365"/>
        <v>1</v>
      </c>
      <c r="C2094" s="23">
        <v>3.7</v>
      </c>
      <c r="D2094" s="24">
        <v>0</v>
      </c>
      <c r="E2094" s="24">
        <v>0</v>
      </c>
      <c r="F2094" s="48"/>
      <c r="G2094" s="48"/>
      <c r="H2094" s="1">
        <f t="shared" si="366"/>
        <v>2.8167340878906506</v>
      </c>
      <c r="I2094" s="1">
        <f t="shared" si="359"/>
        <v>-5.2942065565008569</v>
      </c>
      <c r="J2094" s="4">
        <f>B2094+('PV model'!$B$3/15)+(I2094/60)</f>
        <v>0.63509655739165249</v>
      </c>
      <c r="K2094" s="2">
        <f t="shared" si="360"/>
        <v>170.47355163912522</v>
      </c>
      <c r="L2094" s="2">
        <f>DEGREES(ASIN((((COS(RADIANS('PV model'!$B$2))*COS(RADIANS(H2094))*COS(RADIANS(K2094)))+(SIN(RADIANS('PV model'!$B$2))*SIN(RADIANS(H2094)))))))</f>
        <v>-31.159445200536595</v>
      </c>
      <c r="M2094" s="3">
        <f t="shared" si="356"/>
        <v>0</v>
      </c>
      <c r="N2094" s="2">
        <f t="shared" si="361"/>
        <v>11.137936139068962</v>
      </c>
      <c r="O2094" s="2">
        <f>IF('PV model'!$B$2&gt;0, 180-N2094,IF('PV model'!$B$2&lt;0,0-N2094,N2094))</f>
        <v>168.86206386093104</v>
      </c>
      <c r="P2094" s="2">
        <f>ABS(O2094-'PV model'!$B$5)</f>
        <v>36.137936139068955</v>
      </c>
      <c r="Q2094" s="3">
        <f t="shared" si="357"/>
        <v>121.15944520053658</v>
      </c>
      <c r="R2094" s="3">
        <f t="shared" si="362"/>
        <v>0</v>
      </c>
      <c r="S2094" s="3">
        <f t="shared" si="358"/>
        <v>0</v>
      </c>
      <c r="T2094" s="3">
        <f>(0.5*(1-COS(RADIANS(90-$X$3)))*(D2094+E2094)*'PV model'!$B$4)</f>
        <v>0</v>
      </c>
      <c r="U2094" s="3">
        <f t="shared" si="363"/>
        <v>0</v>
      </c>
      <c r="V2094" s="3">
        <f>('PV model'!$B$13*(U2094/1000)*(1-'PV model'!$B$14*((20+C2094)-25))*'PV model'!$B$10)/'PV model'!$B$12</f>
        <v>0</v>
      </c>
    </row>
    <row r="2095" spans="1:22" x14ac:dyDescent="0.2">
      <c r="A2095" s="10">
        <f t="shared" si="364"/>
        <v>88</v>
      </c>
      <c r="B2095" s="10">
        <f t="shared" si="365"/>
        <v>2</v>
      </c>
      <c r="C2095" s="23">
        <v>4.0999999999999996</v>
      </c>
      <c r="D2095" s="24">
        <v>0</v>
      </c>
      <c r="E2095" s="24">
        <v>0</v>
      </c>
      <c r="F2095" s="48"/>
      <c r="G2095" s="48"/>
      <c r="H2095" s="1">
        <f t="shared" si="366"/>
        <v>2.8167340878906506</v>
      </c>
      <c r="I2095" s="1">
        <f t="shared" si="359"/>
        <v>-5.2942065565008569</v>
      </c>
      <c r="J2095" s="4">
        <f>B2095+('PV model'!$B$3/15)+(I2095/60)</f>
        <v>1.6350965573916525</v>
      </c>
      <c r="K2095" s="2">
        <f t="shared" si="360"/>
        <v>155.47355163912522</v>
      </c>
      <c r="L2095" s="2">
        <f>DEGREES(ASIN((((COS(RADIANS('PV model'!$B$2))*COS(RADIANS(H2095))*COS(RADIANS(K2095)))+(SIN(RADIANS('PV model'!$B$2))*SIN(RADIANS(H2095)))))))</f>
        <v>-28.305836964439358</v>
      </c>
      <c r="M2095" s="3">
        <f t="shared" si="356"/>
        <v>0</v>
      </c>
      <c r="N2095" s="2">
        <f t="shared" si="361"/>
        <v>28.094037412996496</v>
      </c>
      <c r="O2095" s="2">
        <f>IF('PV model'!$B$2&gt;0, 180-N2095,IF('PV model'!$B$2&lt;0,0-N2095,N2095))</f>
        <v>151.9059625870035</v>
      </c>
      <c r="P2095" s="2">
        <f>ABS(O2095-'PV model'!$B$5)</f>
        <v>53.094037412996499</v>
      </c>
      <c r="Q2095" s="3">
        <f t="shared" si="357"/>
        <v>118.30583696443937</v>
      </c>
      <c r="R2095" s="3">
        <f t="shared" si="362"/>
        <v>0</v>
      </c>
      <c r="S2095" s="3">
        <f t="shared" si="358"/>
        <v>0</v>
      </c>
      <c r="T2095" s="3">
        <f>(0.5*(1-COS(RADIANS(90-$X$3)))*(D2095+E2095)*'PV model'!$B$4)</f>
        <v>0</v>
      </c>
      <c r="U2095" s="3">
        <f t="shared" si="363"/>
        <v>0</v>
      </c>
      <c r="V2095" s="3">
        <f>('PV model'!$B$13*(U2095/1000)*(1-'PV model'!$B$14*((20+C2095)-25))*'PV model'!$B$10)/'PV model'!$B$12</f>
        <v>0</v>
      </c>
    </row>
    <row r="2096" spans="1:22" x14ac:dyDescent="0.2">
      <c r="A2096" s="10">
        <f t="shared" si="364"/>
        <v>88</v>
      </c>
      <c r="B2096" s="10">
        <f t="shared" si="365"/>
        <v>3</v>
      </c>
      <c r="C2096" s="23">
        <v>4.0999999999999996</v>
      </c>
      <c r="D2096" s="24">
        <v>0</v>
      </c>
      <c r="E2096" s="24">
        <v>0</v>
      </c>
      <c r="F2096" s="48"/>
      <c r="G2096" s="48"/>
      <c r="H2096" s="1">
        <f t="shared" si="366"/>
        <v>2.8167340878906506</v>
      </c>
      <c r="I2096" s="1">
        <f t="shared" si="359"/>
        <v>-5.2942065565008569</v>
      </c>
      <c r="J2096" s="4">
        <f>B2096+('PV model'!$B$3/15)+(I2096/60)</f>
        <v>2.6350965573916523</v>
      </c>
      <c r="K2096" s="2">
        <f t="shared" si="360"/>
        <v>140.47355163912522</v>
      </c>
      <c r="L2096" s="2">
        <f>DEGREES(ASIN((((COS(RADIANS('PV model'!$B$2))*COS(RADIANS(H2096))*COS(RADIANS(K2096)))+(SIN(RADIANS('PV model'!$B$2))*SIN(RADIANS(H2096)))))))</f>
        <v>-23.319621053030303</v>
      </c>
      <c r="M2096" s="3">
        <f t="shared" si="356"/>
        <v>0</v>
      </c>
      <c r="N2096" s="2">
        <f t="shared" si="361"/>
        <v>43.805430611504015</v>
      </c>
      <c r="O2096" s="2">
        <f>IF('PV model'!$B$2&gt;0, 180-N2096,IF('PV model'!$B$2&lt;0,0-N2096,N2096))</f>
        <v>136.19456938849598</v>
      </c>
      <c r="P2096" s="2">
        <f>ABS(O2096-'PV model'!$B$5)</f>
        <v>68.805430611504022</v>
      </c>
      <c r="Q2096" s="3">
        <f t="shared" si="357"/>
        <v>113.3196210530303</v>
      </c>
      <c r="R2096" s="3">
        <f t="shared" si="362"/>
        <v>0</v>
      </c>
      <c r="S2096" s="3">
        <f t="shared" si="358"/>
        <v>0</v>
      </c>
      <c r="T2096" s="3">
        <f>(0.5*(1-COS(RADIANS(90-$X$3)))*(D2096+E2096)*'PV model'!$B$4)</f>
        <v>0</v>
      </c>
      <c r="U2096" s="3">
        <f t="shared" si="363"/>
        <v>0</v>
      </c>
      <c r="V2096" s="3">
        <f>('PV model'!$B$13*(U2096/1000)*(1-'PV model'!$B$14*((20+C2096)-25))*'PV model'!$B$10)/'PV model'!$B$12</f>
        <v>0</v>
      </c>
    </row>
    <row r="2097" spans="1:22" x14ac:dyDescent="0.2">
      <c r="A2097" s="10">
        <f t="shared" si="364"/>
        <v>88</v>
      </c>
      <c r="B2097" s="10">
        <f t="shared" si="365"/>
        <v>4</v>
      </c>
      <c r="C2097" s="23">
        <v>3.7</v>
      </c>
      <c r="D2097" s="24">
        <v>0</v>
      </c>
      <c r="E2097" s="24">
        <v>0</v>
      </c>
      <c r="F2097" s="48"/>
      <c r="G2097" s="48"/>
      <c r="H2097" s="1">
        <f t="shared" si="366"/>
        <v>2.8167340878906506</v>
      </c>
      <c r="I2097" s="1">
        <f t="shared" si="359"/>
        <v>-5.2942065565008569</v>
      </c>
      <c r="J2097" s="4">
        <f>B2097+('PV model'!$B$3/15)+(I2097/60)</f>
        <v>3.6350965573916523</v>
      </c>
      <c r="K2097" s="2">
        <f t="shared" si="360"/>
        <v>125.47355163912522</v>
      </c>
      <c r="L2097" s="2">
        <f>DEGREES(ASIN((((COS(RADIANS('PV model'!$B$2))*COS(RADIANS(H2097))*COS(RADIANS(K2097)))+(SIN(RADIANS('PV model'!$B$2))*SIN(RADIANS(H2097)))))))</f>
        <v>-16.726588411099378</v>
      </c>
      <c r="M2097" s="3">
        <f t="shared" si="356"/>
        <v>0</v>
      </c>
      <c r="N2097" s="2">
        <f t="shared" si="361"/>
        <v>58.139499219465563</v>
      </c>
      <c r="O2097" s="2">
        <f>IF('PV model'!$B$2&gt;0, 180-N2097,IF('PV model'!$B$2&lt;0,0-N2097,N2097))</f>
        <v>121.86050078053444</v>
      </c>
      <c r="P2097" s="2">
        <f>ABS(O2097-'PV model'!$B$5)</f>
        <v>83.139499219465563</v>
      </c>
      <c r="Q2097" s="3">
        <f t="shared" si="357"/>
        <v>106.72658841109937</v>
      </c>
      <c r="R2097" s="3">
        <f t="shared" si="362"/>
        <v>0</v>
      </c>
      <c r="S2097" s="3">
        <f t="shared" si="358"/>
        <v>0</v>
      </c>
      <c r="T2097" s="3">
        <f>(0.5*(1-COS(RADIANS(90-$X$3)))*(D2097+E2097)*'PV model'!$B$4)</f>
        <v>0</v>
      </c>
      <c r="U2097" s="3">
        <f t="shared" si="363"/>
        <v>0</v>
      </c>
      <c r="V2097" s="3">
        <f>('PV model'!$B$13*(U2097/1000)*(1-'PV model'!$B$14*((20+C2097)-25))*'PV model'!$B$10)/'PV model'!$B$12</f>
        <v>0</v>
      </c>
    </row>
    <row r="2098" spans="1:22" x14ac:dyDescent="0.2">
      <c r="A2098" s="10">
        <f t="shared" si="364"/>
        <v>88</v>
      </c>
      <c r="B2098" s="10">
        <f t="shared" si="365"/>
        <v>5</v>
      </c>
      <c r="C2098" s="23">
        <v>3.3</v>
      </c>
      <c r="D2098" s="24">
        <v>0</v>
      </c>
      <c r="E2098" s="24">
        <v>0</v>
      </c>
      <c r="F2098" s="48"/>
      <c r="G2098" s="48"/>
      <c r="H2098" s="1">
        <f t="shared" si="366"/>
        <v>2.8167340878906506</v>
      </c>
      <c r="I2098" s="1">
        <f t="shared" si="359"/>
        <v>-5.2942065565008569</v>
      </c>
      <c r="J2098" s="4">
        <f>B2098+('PV model'!$B$3/15)+(I2098/60)</f>
        <v>4.6350965573916527</v>
      </c>
      <c r="K2098" s="2">
        <f t="shared" si="360"/>
        <v>110.4735516391252</v>
      </c>
      <c r="L2098" s="2">
        <f>DEGREES(ASIN((((COS(RADIANS('PV model'!$B$2))*COS(RADIANS(H2098))*COS(RADIANS(K2098)))+(SIN(RADIANS('PV model'!$B$2))*SIN(RADIANS(H2098)))))))</f>
        <v>-9.0546562930330694</v>
      </c>
      <c r="M2098" s="3">
        <f t="shared" si="356"/>
        <v>0</v>
      </c>
      <c r="N2098" s="2">
        <f t="shared" si="361"/>
        <v>71.353479361235713</v>
      </c>
      <c r="O2098" s="2">
        <f>IF('PV model'!$B$2&gt;0, 180-N2098,IF('PV model'!$B$2&lt;0,0-N2098,N2098))</f>
        <v>108.64652063876429</v>
      </c>
      <c r="P2098" s="2">
        <f>ABS(O2098-'PV model'!$B$5)</f>
        <v>96.353479361235713</v>
      </c>
      <c r="Q2098" s="3">
        <f t="shared" si="357"/>
        <v>99.054656293033062</v>
      </c>
      <c r="R2098" s="3">
        <f t="shared" si="362"/>
        <v>0</v>
      </c>
      <c r="S2098" s="3">
        <f t="shared" si="358"/>
        <v>0</v>
      </c>
      <c r="T2098" s="3">
        <f>(0.5*(1-COS(RADIANS(90-$X$3)))*(D2098+E2098)*'PV model'!$B$4)</f>
        <v>0</v>
      </c>
      <c r="U2098" s="3">
        <f t="shared" si="363"/>
        <v>0</v>
      </c>
      <c r="V2098" s="3">
        <f>('PV model'!$B$13*(U2098/1000)*(1-'PV model'!$B$14*((20+C2098)-25))*'PV model'!$B$10)/'PV model'!$B$12</f>
        <v>0</v>
      </c>
    </row>
    <row r="2099" spans="1:22" x14ac:dyDescent="0.2">
      <c r="A2099" s="10">
        <f t="shared" si="364"/>
        <v>88</v>
      </c>
      <c r="B2099" s="10">
        <f t="shared" si="365"/>
        <v>6</v>
      </c>
      <c r="C2099" s="23">
        <v>3.2</v>
      </c>
      <c r="D2099" s="24">
        <v>0</v>
      </c>
      <c r="E2099" s="24">
        <v>0</v>
      </c>
      <c r="F2099" s="48"/>
      <c r="G2099" s="48"/>
      <c r="H2099" s="1">
        <f t="shared" si="366"/>
        <v>2.8167340878906506</v>
      </c>
      <c r="I2099" s="1">
        <f t="shared" si="359"/>
        <v>-5.2942065565008569</v>
      </c>
      <c r="J2099" s="4">
        <f>B2099+('PV model'!$B$3/15)+(I2099/60)</f>
        <v>5.6350965573916527</v>
      </c>
      <c r="K2099" s="2">
        <f t="shared" si="360"/>
        <v>95.473551639125205</v>
      </c>
      <c r="L2099" s="2">
        <f>DEGREES(ASIN((((COS(RADIANS('PV model'!$B$2))*COS(RADIANS(H2099))*COS(RADIANS(K2099)))+(SIN(RADIANS('PV model'!$B$2))*SIN(RADIANS(H2099)))))))</f>
        <v>-0.77141428131103884</v>
      </c>
      <c r="M2099" s="3">
        <f t="shared" si="356"/>
        <v>0</v>
      </c>
      <c r="N2099" s="2">
        <f t="shared" si="361"/>
        <v>83.894528836339617</v>
      </c>
      <c r="O2099" s="2">
        <f>IF('PV model'!$B$2&gt;0, 180-N2099,IF('PV model'!$B$2&lt;0,0-N2099,N2099))</f>
        <v>96.105471163660383</v>
      </c>
      <c r="P2099" s="2">
        <f>ABS(O2099-'PV model'!$B$5)</f>
        <v>108.89452883633962</v>
      </c>
      <c r="Q2099" s="3">
        <f t="shared" si="357"/>
        <v>90.771414281311039</v>
      </c>
      <c r="R2099" s="3">
        <f t="shared" si="362"/>
        <v>0</v>
      </c>
      <c r="S2099" s="3">
        <f t="shared" si="358"/>
        <v>0</v>
      </c>
      <c r="T2099" s="3">
        <f>(0.5*(1-COS(RADIANS(90-$X$3)))*(D2099+E2099)*'PV model'!$B$4)</f>
        <v>0</v>
      </c>
      <c r="U2099" s="3">
        <f t="shared" si="363"/>
        <v>0</v>
      </c>
      <c r="V2099" s="3">
        <f>('PV model'!$B$13*(U2099/1000)*(1-'PV model'!$B$14*((20+C2099)-25))*'PV model'!$B$10)/'PV model'!$B$12</f>
        <v>0</v>
      </c>
    </row>
    <row r="2100" spans="1:22" x14ac:dyDescent="0.2">
      <c r="A2100" s="10">
        <f t="shared" si="364"/>
        <v>88</v>
      </c>
      <c r="B2100" s="10">
        <f t="shared" si="365"/>
        <v>7</v>
      </c>
      <c r="C2100" s="23">
        <v>3.1</v>
      </c>
      <c r="D2100" s="24">
        <v>0</v>
      </c>
      <c r="E2100" s="24">
        <v>15.876000000000001</v>
      </c>
      <c r="F2100" s="48"/>
      <c r="G2100" s="48"/>
      <c r="H2100" s="1">
        <f t="shared" si="366"/>
        <v>2.8167340878906506</v>
      </c>
      <c r="I2100" s="1">
        <f t="shared" si="359"/>
        <v>-5.2942065565008569</v>
      </c>
      <c r="J2100" s="4">
        <f>B2100+('PV model'!$B$3/15)+(I2100/60)</f>
        <v>6.6350965573916527</v>
      </c>
      <c r="K2100" s="2">
        <f t="shared" si="360"/>
        <v>80.473551639125205</v>
      </c>
      <c r="L2100" s="2">
        <f>DEGREES(ASIN((((COS(RADIANS('PV model'!$B$2))*COS(RADIANS(H2100))*COS(RADIANS(K2100)))+(SIN(RADIANS('PV model'!$B$2))*SIN(RADIANS(H2100)))))))</f>
        <v>7.7081638004309339</v>
      </c>
      <c r="M2100" s="3">
        <f t="shared" si="356"/>
        <v>7.7081638004309339</v>
      </c>
      <c r="N2100" s="2">
        <f t="shared" si="361"/>
        <v>83.720146410937787</v>
      </c>
      <c r="O2100" s="2">
        <f>IF('PV model'!$B$2&gt;0, 180-N2100,IF('PV model'!$B$2&lt;0,0-N2100,N2100))</f>
        <v>96.279853589062213</v>
      </c>
      <c r="P2100" s="2">
        <f>ABS(O2100-'PV model'!$B$5)</f>
        <v>108.72014641093779</v>
      </c>
      <c r="Q2100" s="3">
        <f t="shared" si="357"/>
        <v>82.291836199569076</v>
      </c>
      <c r="R2100" s="3">
        <f t="shared" si="362"/>
        <v>0</v>
      </c>
      <c r="S2100" s="3">
        <f t="shared" si="358"/>
        <v>15.876000000000001</v>
      </c>
      <c r="T2100" s="3">
        <f>(0.5*(1-COS(RADIANS(90-$X$3)))*(D2100+E2100)*'PV model'!$B$4)</f>
        <v>0</v>
      </c>
      <c r="U2100" s="3">
        <f t="shared" si="363"/>
        <v>15.876000000000001</v>
      </c>
      <c r="V2100" s="3">
        <f>('PV model'!$B$13*(U2100/1000)*(1-'PV model'!$B$14*((20+C2100)-25))*'PV model'!$B$10)/'PV model'!$B$12</f>
        <v>1.599025893696</v>
      </c>
    </row>
    <row r="2101" spans="1:22" x14ac:dyDescent="0.2">
      <c r="A2101" s="10">
        <f t="shared" si="364"/>
        <v>88</v>
      </c>
      <c r="B2101" s="10">
        <f t="shared" si="365"/>
        <v>8</v>
      </c>
      <c r="C2101" s="23">
        <v>4</v>
      </c>
      <c r="D2101" s="24">
        <v>121.2246</v>
      </c>
      <c r="E2101" s="24">
        <v>68.796000000000006</v>
      </c>
      <c r="F2101" s="48"/>
      <c r="G2101" s="48"/>
      <c r="H2101" s="1">
        <f t="shared" si="366"/>
        <v>2.8167340878906506</v>
      </c>
      <c r="I2101" s="1">
        <f t="shared" si="359"/>
        <v>-5.2942065565008569</v>
      </c>
      <c r="J2101" s="4">
        <f>B2101+('PV model'!$B$3/15)+(I2101/60)</f>
        <v>7.6350965573916527</v>
      </c>
      <c r="K2101" s="2">
        <f t="shared" si="360"/>
        <v>65.473551639125205</v>
      </c>
      <c r="L2101" s="2">
        <f>DEGREES(ASIN((((COS(RADIANS('PV model'!$B$2))*COS(RADIANS(H2101))*COS(RADIANS(K2101)))+(SIN(RADIANS('PV model'!$B$2))*SIN(RADIANS(H2101)))))))</f>
        <v>15.982124799825995</v>
      </c>
      <c r="M2101" s="3">
        <f t="shared" si="356"/>
        <v>15.982124799825995</v>
      </c>
      <c r="N2101" s="2">
        <f t="shared" si="361"/>
        <v>70.94488978276793</v>
      </c>
      <c r="O2101" s="2">
        <f>IF('PV model'!$B$2&gt;0, 180-N2101,IF('PV model'!$B$2&lt;0,0-N2101,N2101))</f>
        <v>109.05511021723207</v>
      </c>
      <c r="P2101" s="2">
        <f>ABS(O2101-'PV model'!$B$5)</f>
        <v>95.94488978276793</v>
      </c>
      <c r="Q2101" s="3">
        <f t="shared" si="357"/>
        <v>74.017875200174004</v>
      </c>
      <c r="R2101" s="3">
        <f t="shared" si="362"/>
        <v>121.22460000000002</v>
      </c>
      <c r="S2101" s="3">
        <f t="shared" si="358"/>
        <v>84.008312326130309</v>
      </c>
      <c r="T2101" s="3">
        <f>(0.5*(1-COS(RADIANS(90-$X$3)))*(D2101+E2101)*'PV model'!$B$4)</f>
        <v>0</v>
      </c>
      <c r="U2101" s="3">
        <f t="shared" si="363"/>
        <v>205.23291232613033</v>
      </c>
      <c r="V2101" s="3">
        <f>('PV model'!$B$13*(U2101/1000)*(1-'PV model'!$B$14*((20+C2101)-25))*'PV model'!$B$10)/'PV model'!$B$12</f>
        <v>20.597142243784464</v>
      </c>
    </row>
    <row r="2102" spans="1:22" x14ac:dyDescent="0.2">
      <c r="A2102" s="10">
        <f t="shared" si="364"/>
        <v>88</v>
      </c>
      <c r="B2102" s="10">
        <f t="shared" si="365"/>
        <v>9</v>
      </c>
      <c r="C2102" s="23">
        <v>5</v>
      </c>
      <c r="D2102" s="24">
        <v>59.489850000000004</v>
      </c>
      <c r="E2102" s="24">
        <v>120.83399999999999</v>
      </c>
      <c r="F2102" s="48"/>
      <c r="G2102" s="48"/>
      <c r="H2102" s="1">
        <f t="shared" si="366"/>
        <v>2.8167340878906506</v>
      </c>
      <c r="I2102" s="1">
        <f t="shared" si="359"/>
        <v>-5.2942065565008569</v>
      </c>
      <c r="J2102" s="4">
        <f>B2102+('PV model'!$B$3/15)+(I2102/60)</f>
        <v>8.6350965573916518</v>
      </c>
      <c r="K2102" s="2">
        <f t="shared" si="360"/>
        <v>50.473551639125219</v>
      </c>
      <c r="L2102" s="2">
        <f>DEGREES(ASIN((((COS(RADIANS('PV model'!$B$2))*COS(RADIANS(H2102))*COS(RADIANS(K2102)))+(SIN(RADIANS('PV model'!$B$2))*SIN(RADIANS(H2102)))))))</f>
        <v>23.612168597867438</v>
      </c>
      <c r="M2102" s="3">
        <f t="shared" si="356"/>
        <v>23.612168597867438</v>
      </c>
      <c r="N2102" s="2">
        <f t="shared" si="361"/>
        <v>57.223851636095361</v>
      </c>
      <c r="O2102" s="2">
        <f>IF('PV model'!$B$2&gt;0, 180-N2102,IF('PV model'!$B$2&lt;0,0-N2102,N2102))</f>
        <v>122.77614836390464</v>
      </c>
      <c r="P2102" s="2">
        <f>ABS(O2102-'PV model'!$B$5)</f>
        <v>82.223851636095361</v>
      </c>
      <c r="Q2102" s="3">
        <f t="shared" si="357"/>
        <v>66.387831402132562</v>
      </c>
      <c r="R2102" s="3">
        <f t="shared" si="362"/>
        <v>59.489850000000018</v>
      </c>
      <c r="S2102" s="3">
        <f t="shared" si="358"/>
        <v>141.62021647611527</v>
      </c>
      <c r="T2102" s="3">
        <f>(0.5*(1-COS(RADIANS(90-$X$3)))*(D2102+E2102)*'PV model'!$B$4)</f>
        <v>0</v>
      </c>
      <c r="U2102" s="3">
        <f t="shared" si="363"/>
        <v>201.11006647611529</v>
      </c>
      <c r="V2102" s="3">
        <f>('PV model'!$B$13*(U2102/1000)*(1-'PV model'!$B$14*((20+C2102)-25))*'PV model'!$B$10)/'PV model'!$B$12</f>
        <v>20.102962244952483</v>
      </c>
    </row>
    <row r="2103" spans="1:22" x14ac:dyDescent="0.2">
      <c r="A2103" s="10">
        <f t="shared" si="364"/>
        <v>88</v>
      </c>
      <c r="B2103" s="10">
        <f t="shared" si="365"/>
        <v>10</v>
      </c>
      <c r="C2103" s="23">
        <v>6.2</v>
      </c>
      <c r="D2103" s="24">
        <v>71.836799999999997</v>
      </c>
      <c r="E2103" s="24">
        <v>178.16400000000002</v>
      </c>
      <c r="F2103" s="48"/>
      <c r="G2103" s="48"/>
      <c r="H2103" s="1">
        <f t="shared" si="366"/>
        <v>2.8167340878906506</v>
      </c>
      <c r="I2103" s="1">
        <f t="shared" si="359"/>
        <v>-5.2942065565008569</v>
      </c>
      <c r="J2103" s="4">
        <f>B2103+('PV model'!$B$3/15)+(I2103/60)</f>
        <v>9.6350965573916518</v>
      </c>
      <c r="K2103" s="2">
        <f t="shared" si="360"/>
        <v>35.473551639125219</v>
      </c>
      <c r="L2103" s="2">
        <f>DEGREES(ASIN((((COS(RADIANS('PV model'!$B$2))*COS(RADIANS(H2103))*COS(RADIANS(K2103)))+(SIN(RADIANS('PV model'!$B$2))*SIN(RADIANS(H2103)))))))</f>
        <v>30.080308836632156</v>
      </c>
      <c r="M2103" s="3">
        <f t="shared" si="356"/>
        <v>30.080308836632156</v>
      </c>
      <c r="N2103" s="2">
        <f t="shared" si="361"/>
        <v>42.054494990095819</v>
      </c>
      <c r="O2103" s="2">
        <f>IF('PV model'!$B$2&gt;0, 180-N2103,IF('PV model'!$B$2&lt;0,0-N2103,N2103))</f>
        <v>137.9455050099042</v>
      </c>
      <c r="P2103" s="2">
        <f>ABS(O2103-'PV model'!$B$5)</f>
        <v>67.054494990095804</v>
      </c>
      <c r="Q2103" s="3">
        <f t="shared" si="357"/>
        <v>59.919691163367844</v>
      </c>
      <c r="R2103" s="3">
        <f t="shared" si="362"/>
        <v>71.836800000000011</v>
      </c>
      <c r="S2103" s="3">
        <f t="shared" si="358"/>
        <v>209.17688853904644</v>
      </c>
      <c r="T2103" s="3">
        <f>(0.5*(1-COS(RADIANS(90-$X$3)))*(D2103+E2103)*'PV model'!$B$4)</f>
        <v>0</v>
      </c>
      <c r="U2103" s="3">
        <f t="shared" si="363"/>
        <v>281.01368853904648</v>
      </c>
      <c r="V2103" s="3">
        <f>('PV model'!$B$13*(U2103/1000)*(1-'PV model'!$B$14*((20+C2103)-25))*'PV model'!$B$10)/'PV model'!$B$12</f>
        <v>27.955295690492537</v>
      </c>
    </row>
    <row r="2104" spans="1:22" x14ac:dyDescent="0.2">
      <c r="A2104" s="10">
        <f t="shared" si="364"/>
        <v>88</v>
      </c>
      <c r="B2104" s="10">
        <f t="shared" si="365"/>
        <v>11</v>
      </c>
      <c r="C2104" s="23">
        <v>6.6</v>
      </c>
      <c r="D2104" s="24">
        <v>317.65335000000005</v>
      </c>
      <c r="E2104" s="24">
        <v>205.506</v>
      </c>
      <c r="F2104" s="48"/>
      <c r="G2104" s="48"/>
      <c r="H2104" s="1">
        <f t="shared" si="366"/>
        <v>2.8167340878906506</v>
      </c>
      <c r="I2104" s="1">
        <f t="shared" si="359"/>
        <v>-5.2942065565008569</v>
      </c>
      <c r="J2104" s="4">
        <f>B2104+('PV model'!$B$3/15)+(I2104/60)</f>
        <v>10.635096557391652</v>
      </c>
      <c r="K2104" s="2">
        <f t="shared" si="360"/>
        <v>20.473551639125223</v>
      </c>
      <c r="L2104" s="2">
        <f>DEGREES(ASIN((((COS(RADIANS('PV model'!$B$2))*COS(RADIANS(H2104))*COS(RADIANS(K2104)))+(SIN(RADIANS('PV model'!$B$2))*SIN(RADIANS(H2104)))))))</f>
        <v>34.784134932556412</v>
      </c>
      <c r="M2104" s="3">
        <f t="shared" si="356"/>
        <v>34.784134932556412</v>
      </c>
      <c r="N2104" s="2">
        <f t="shared" si="361"/>
        <v>25.173540527380421</v>
      </c>
      <c r="O2104" s="2">
        <f>IF('PV model'!$B$2&gt;0, 180-N2104,IF('PV model'!$B$2&lt;0,0-N2104,N2104))</f>
        <v>154.82645947261958</v>
      </c>
      <c r="P2104" s="2">
        <f>ABS(O2104-'PV model'!$B$5)</f>
        <v>50.173540527380425</v>
      </c>
      <c r="Q2104" s="3">
        <f t="shared" si="357"/>
        <v>55.215865067443588</v>
      </c>
      <c r="R2104" s="3">
        <f t="shared" si="362"/>
        <v>317.65335000000005</v>
      </c>
      <c r="S2104" s="3">
        <f t="shared" si="358"/>
        <v>272.24980472947095</v>
      </c>
      <c r="T2104" s="3">
        <f>(0.5*(1-COS(RADIANS(90-$X$3)))*(D2104+E2104)*'PV model'!$B$4)</f>
        <v>0</v>
      </c>
      <c r="U2104" s="3">
        <f t="shared" si="363"/>
        <v>589.903154729471</v>
      </c>
      <c r="V2104" s="3">
        <f>('PV model'!$B$13*(U2104/1000)*(1-'PV model'!$B$14*((20+C2104)-25))*'PV model'!$B$10)/'PV model'!$B$12</f>
        <v>58.589332342938661</v>
      </c>
    </row>
    <row r="2105" spans="1:22" x14ac:dyDescent="0.2">
      <c r="A2105" s="10">
        <f t="shared" si="364"/>
        <v>88</v>
      </c>
      <c r="B2105" s="10">
        <f t="shared" si="365"/>
        <v>12</v>
      </c>
      <c r="C2105" s="23">
        <v>6.1</v>
      </c>
      <c r="D2105" s="24">
        <v>0</v>
      </c>
      <c r="E2105" s="24">
        <v>152.58600000000001</v>
      </c>
      <c r="F2105" s="48"/>
      <c r="G2105" s="48"/>
      <c r="H2105" s="1">
        <f t="shared" si="366"/>
        <v>2.8167340878906506</v>
      </c>
      <c r="I2105" s="1">
        <f t="shared" si="359"/>
        <v>-5.2942065565008569</v>
      </c>
      <c r="J2105" s="4">
        <f>B2105+('PV model'!$B$3/15)+(I2105/60)</f>
        <v>11.635096557391652</v>
      </c>
      <c r="K2105" s="2">
        <f t="shared" si="360"/>
        <v>5.4735516391252226</v>
      </c>
      <c r="L2105" s="2">
        <f>DEGREES(ASIN((((COS(RADIANS('PV model'!$B$2))*COS(RADIANS(H2105))*COS(RADIANS(K2105)))+(SIN(RADIANS('PV model'!$B$2))*SIN(RADIANS(H2105)))))))</f>
        <v>37.131127091606864</v>
      </c>
      <c r="M2105" s="3">
        <f t="shared" si="356"/>
        <v>37.131127091606864</v>
      </c>
      <c r="N2105" s="2">
        <f t="shared" si="361"/>
        <v>6.8631680580224881</v>
      </c>
      <c r="O2105" s="2">
        <f>IF('PV model'!$B$2&gt;0, 180-N2105,IF('PV model'!$B$2&lt;0,0-N2105,N2105))</f>
        <v>173.1368319419775</v>
      </c>
      <c r="P2105" s="2">
        <f>ABS(O2105-'PV model'!$B$5)</f>
        <v>31.863168058022495</v>
      </c>
      <c r="Q2105" s="3">
        <f t="shared" si="357"/>
        <v>52.868872908393129</v>
      </c>
      <c r="R2105" s="3">
        <f t="shared" si="362"/>
        <v>0</v>
      </c>
      <c r="S2105" s="3">
        <f t="shared" si="358"/>
        <v>152.58600000000001</v>
      </c>
      <c r="T2105" s="3">
        <f>(0.5*(1-COS(RADIANS(90-$X$3)))*(D2105+E2105)*'PV model'!$B$4)</f>
        <v>0</v>
      </c>
      <c r="U2105" s="3">
        <f t="shared" si="363"/>
        <v>152.58600000000001</v>
      </c>
      <c r="V2105" s="3">
        <f>('PV model'!$B$13*(U2105/1000)*(1-'PV model'!$B$14*((20+C2105)-25))*'PV model'!$B$10)/'PV model'!$B$12</f>
        <v>15.185385575135999</v>
      </c>
    </row>
    <row r="2106" spans="1:22" x14ac:dyDescent="0.2">
      <c r="A2106" s="10">
        <f t="shared" si="364"/>
        <v>88</v>
      </c>
      <c r="B2106" s="10">
        <f t="shared" si="365"/>
        <v>13</v>
      </c>
      <c r="C2106" s="23">
        <v>5.9</v>
      </c>
      <c r="D2106" s="24">
        <v>0</v>
      </c>
      <c r="E2106" s="24">
        <v>156.99600000000001</v>
      </c>
      <c r="F2106" s="48"/>
      <c r="G2106" s="48"/>
      <c r="H2106" s="1">
        <f t="shared" si="366"/>
        <v>2.8167340878906506</v>
      </c>
      <c r="I2106" s="1">
        <f t="shared" si="359"/>
        <v>-5.2942065565008569</v>
      </c>
      <c r="J2106" s="4">
        <f>B2106+('PV model'!$B$3/15)+(I2106/60)</f>
        <v>12.635096557391652</v>
      </c>
      <c r="K2106" s="2">
        <f t="shared" si="360"/>
        <v>-9.5264483608747774</v>
      </c>
      <c r="L2106" s="2">
        <f>DEGREES(ASIN((((COS(RADIANS('PV model'!$B$2))*COS(RADIANS(H2106))*COS(RADIANS(K2106)))+(SIN(RADIANS('PV model'!$B$2))*SIN(RADIANS(H2106)))))))</f>
        <v>36.756751146508627</v>
      </c>
      <c r="M2106" s="3">
        <f t="shared" si="356"/>
        <v>36.756751146508627</v>
      </c>
      <c r="N2106" s="2">
        <f t="shared" si="361"/>
        <v>-11.906984156152264</v>
      </c>
      <c r="O2106" s="2">
        <f>IF('PV model'!$B$2&gt;0, 180-N2106,IF('PV model'!$B$2&lt;0,0-N2106,N2106))</f>
        <v>191.90698415615228</v>
      </c>
      <c r="P2106" s="2">
        <f>ABS(O2106-'PV model'!$B$5)</f>
        <v>13.093015843847724</v>
      </c>
      <c r="Q2106" s="3">
        <f t="shared" si="357"/>
        <v>53.243248853491373</v>
      </c>
      <c r="R2106" s="3">
        <f t="shared" si="362"/>
        <v>0</v>
      </c>
      <c r="S2106" s="3">
        <f t="shared" si="358"/>
        <v>156.99600000000001</v>
      </c>
      <c r="T2106" s="3">
        <f>(0.5*(1-COS(RADIANS(90-$X$3)))*(D2106+E2106)*'PV model'!$B$4)</f>
        <v>0</v>
      </c>
      <c r="U2106" s="3">
        <f t="shared" si="363"/>
        <v>156.99600000000001</v>
      </c>
      <c r="V2106" s="3">
        <f>('PV model'!$B$13*(U2106/1000)*(1-'PV model'!$B$14*((20+C2106)-25))*'PV model'!$B$10)/'PV model'!$B$12</f>
        <v>15.636824207423999</v>
      </c>
    </row>
    <row r="2107" spans="1:22" x14ac:dyDescent="0.2">
      <c r="A2107" s="10">
        <f t="shared" si="364"/>
        <v>88</v>
      </c>
      <c r="B2107" s="10">
        <f t="shared" si="365"/>
        <v>14</v>
      </c>
      <c r="C2107" s="23">
        <v>6.1</v>
      </c>
      <c r="D2107" s="24">
        <v>0</v>
      </c>
      <c r="E2107" s="24">
        <v>150.822</v>
      </c>
      <c r="F2107" s="48"/>
      <c r="G2107" s="48"/>
      <c r="H2107" s="1">
        <f t="shared" si="366"/>
        <v>2.8167340878906506</v>
      </c>
      <c r="I2107" s="1">
        <f t="shared" si="359"/>
        <v>-5.2942065565008569</v>
      </c>
      <c r="J2107" s="4">
        <f>B2107+('PV model'!$B$3/15)+(I2107/60)</f>
        <v>13.635096557391652</v>
      </c>
      <c r="K2107" s="2">
        <f t="shared" si="360"/>
        <v>-24.526448360874777</v>
      </c>
      <c r="L2107" s="2">
        <f>DEGREES(ASIN((((COS(RADIANS('PV model'!$B$2))*COS(RADIANS(H2107))*COS(RADIANS(K2107)))+(SIN(RADIANS('PV model'!$B$2))*SIN(RADIANS(H2107)))))))</f>
        <v>33.722801727174719</v>
      </c>
      <c r="M2107" s="3">
        <f t="shared" si="356"/>
        <v>33.722801727174719</v>
      </c>
      <c r="N2107" s="2">
        <f t="shared" si="361"/>
        <v>-29.900229772864723</v>
      </c>
      <c r="O2107" s="2">
        <f>IF('PV model'!$B$2&gt;0, 180-N2107,IF('PV model'!$B$2&lt;0,0-N2107,N2107))</f>
        <v>209.90022977286472</v>
      </c>
      <c r="P2107" s="2">
        <f>ABS(O2107-'PV model'!$B$5)</f>
        <v>4.9002297728647193</v>
      </c>
      <c r="Q2107" s="3">
        <f t="shared" si="357"/>
        <v>56.277198272825274</v>
      </c>
      <c r="R2107" s="3">
        <f t="shared" si="362"/>
        <v>0</v>
      </c>
      <c r="S2107" s="3">
        <f t="shared" si="358"/>
        <v>150.822</v>
      </c>
      <c r="T2107" s="3">
        <f>(0.5*(1-COS(RADIANS(90-$X$3)))*(D2107+E2107)*'PV model'!$B$4)</f>
        <v>0</v>
      </c>
      <c r="U2107" s="3">
        <f t="shared" si="363"/>
        <v>150.822</v>
      </c>
      <c r="V2107" s="3">
        <f>('PV model'!$B$13*(U2107/1000)*(1-'PV model'!$B$14*((20+C2107)-25))*'PV model'!$B$10)/'PV model'!$B$12</f>
        <v>15.009831984672001</v>
      </c>
    </row>
    <row r="2108" spans="1:22" x14ac:dyDescent="0.2">
      <c r="A2108" s="10">
        <f t="shared" si="364"/>
        <v>88</v>
      </c>
      <c r="B2108" s="10">
        <f t="shared" si="365"/>
        <v>15</v>
      </c>
      <c r="C2108" s="23">
        <v>5.8</v>
      </c>
      <c r="D2108" s="24">
        <v>0</v>
      </c>
      <c r="E2108" s="24">
        <v>132.29999999999998</v>
      </c>
      <c r="F2108" s="48"/>
      <c r="G2108" s="48"/>
      <c r="H2108" s="1">
        <f t="shared" si="366"/>
        <v>2.8167340878906506</v>
      </c>
      <c r="I2108" s="1">
        <f t="shared" si="359"/>
        <v>-5.2942065565008569</v>
      </c>
      <c r="J2108" s="4">
        <f>B2108+('PV model'!$B$3/15)+(I2108/60)</f>
        <v>14.635096557391652</v>
      </c>
      <c r="K2108" s="2">
        <f t="shared" si="360"/>
        <v>-39.526448360874781</v>
      </c>
      <c r="L2108" s="2">
        <f>DEGREES(ASIN((((COS(RADIANS('PV model'!$B$2))*COS(RADIANS(H2108))*COS(RADIANS(K2108)))+(SIN(RADIANS('PV model'!$B$2))*SIN(RADIANS(H2108)))))))</f>
        <v>28.48036534060202</v>
      </c>
      <c r="M2108" s="3">
        <f t="shared" si="356"/>
        <v>28.48036534060202</v>
      </c>
      <c r="N2108" s="2">
        <f t="shared" si="361"/>
        <v>-46.318055826575566</v>
      </c>
      <c r="O2108" s="2">
        <f>IF('PV model'!$B$2&gt;0, 180-N2108,IF('PV model'!$B$2&lt;0,0-N2108,N2108))</f>
        <v>226.31805582657557</v>
      </c>
      <c r="P2108" s="2">
        <f>ABS(O2108-'PV model'!$B$5)</f>
        <v>21.318055826575574</v>
      </c>
      <c r="Q2108" s="3">
        <f t="shared" si="357"/>
        <v>61.519634659397973</v>
      </c>
      <c r="R2108" s="3">
        <f t="shared" si="362"/>
        <v>0</v>
      </c>
      <c r="S2108" s="3">
        <f t="shared" si="358"/>
        <v>132.29999999999998</v>
      </c>
      <c r="T2108" s="3">
        <f>(0.5*(1-COS(RADIANS(90-$X$3)))*(D2108+E2108)*'PV model'!$B$4)</f>
        <v>0</v>
      </c>
      <c r="U2108" s="3">
        <f t="shared" si="363"/>
        <v>132.29999999999998</v>
      </c>
      <c r="V2108" s="3">
        <f>('PV model'!$B$13*(U2108/1000)*(1-'PV model'!$B$14*((20+C2108)-25))*'PV model'!$B$10)/'PV model'!$B$12</f>
        <v>13.182388934399997</v>
      </c>
    </row>
    <row r="2109" spans="1:22" x14ac:dyDescent="0.2">
      <c r="A2109" s="10">
        <f t="shared" si="364"/>
        <v>88</v>
      </c>
      <c r="B2109" s="10">
        <f t="shared" si="365"/>
        <v>16</v>
      </c>
      <c r="C2109" s="23">
        <v>5.2</v>
      </c>
      <c r="D2109" s="24">
        <v>0</v>
      </c>
      <c r="E2109" s="24">
        <v>104.07600000000001</v>
      </c>
      <c r="F2109" s="48"/>
      <c r="G2109" s="48"/>
      <c r="H2109" s="1">
        <f t="shared" si="366"/>
        <v>2.8167340878906506</v>
      </c>
      <c r="I2109" s="1">
        <f t="shared" si="359"/>
        <v>-5.2942065565008569</v>
      </c>
      <c r="J2109" s="4">
        <f>B2109+('PV model'!$B$3/15)+(I2109/60)</f>
        <v>15.635096557391652</v>
      </c>
      <c r="K2109" s="2">
        <f t="shared" si="360"/>
        <v>-54.526448360874781</v>
      </c>
      <c r="L2109" s="2">
        <f>DEGREES(ASIN((((COS(RADIANS('PV model'!$B$2))*COS(RADIANS(H2109))*COS(RADIANS(K2109)))+(SIN(RADIANS('PV model'!$B$2))*SIN(RADIANS(H2109)))))))</f>
        <v>21.641785722277852</v>
      </c>
      <c r="M2109" s="3">
        <f t="shared" si="356"/>
        <v>21.641785722277852</v>
      </c>
      <c r="N2109" s="2">
        <f t="shared" si="361"/>
        <v>-61.055198862908405</v>
      </c>
      <c r="O2109" s="2">
        <f>IF('PV model'!$B$2&gt;0, 180-N2109,IF('PV model'!$B$2&lt;0,0-N2109,N2109))</f>
        <v>241.05519886290841</v>
      </c>
      <c r="P2109" s="2">
        <f>ABS(O2109-'PV model'!$B$5)</f>
        <v>36.055198862908412</v>
      </c>
      <c r="Q2109" s="3">
        <f t="shared" si="357"/>
        <v>68.358214277722155</v>
      </c>
      <c r="R2109" s="3">
        <f t="shared" si="362"/>
        <v>0</v>
      </c>
      <c r="S2109" s="3">
        <f t="shared" si="358"/>
        <v>104.07600000000001</v>
      </c>
      <c r="T2109" s="3">
        <f>(0.5*(1-COS(RADIANS(90-$X$3)))*(D2109+E2109)*'PV model'!$B$4)</f>
        <v>0</v>
      </c>
      <c r="U2109" s="3">
        <f t="shared" si="363"/>
        <v>104.07600000000001</v>
      </c>
      <c r="V2109" s="3">
        <f>('PV model'!$B$13*(U2109/1000)*(1-'PV model'!$B$14*((20+C2109)-25))*'PV model'!$B$10)/'PV model'!$B$12</f>
        <v>10.395114210431998</v>
      </c>
    </row>
    <row r="2110" spans="1:22" x14ac:dyDescent="0.2">
      <c r="A2110" s="10">
        <f t="shared" si="364"/>
        <v>88</v>
      </c>
      <c r="B2110" s="10">
        <f t="shared" si="365"/>
        <v>17</v>
      </c>
      <c r="C2110" s="23">
        <v>5</v>
      </c>
      <c r="D2110" s="24">
        <v>0</v>
      </c>
      <c r="E2110" s="24">
        <v>67.914000000000001</v>
      </c>
      <c r="F2110" s="48"/>
      <c r="G2110" s="48"/>
      <c r="H2110" s="1">
        <f t="shared" si="366"/>
        <v>2.8167340878906506</v>
      </c>
      <c r="I2110" s="1">
        <f t="shared" si="359"/>
        <v>-5.2942065565008569</v>
      </c>
      <c r="J2110" s="4">
        <f>B2110+('PV model'!$B$3/15)+(I2110/60)</f>
        <v>16.635096557391652</v>
      </c>
      <c r="K2110" s="2">
        <f t="shared" si="360"/>
        <v>-69.526448360874781</v>
      </c>
      <c r="L2110" s="2">
        <f>DEGREES(ASIN((((COS(RADIANS('PV model'!$B$2))*COS(RADIANS(H2110))*COS(RADIANS(K2110)))+(SIN(RADIANS('PV model'!$B$2))*SIN(RADIANS(H2110)))))))</f>
        <v>13.790601185400437</v>
      </c>
      <c r="M2110" s="3">
        <f t="shared" si="356"/>
        <v>13.790601185400437</v>
      </c>
      <c r="N2110" s="2">
        <f t="shared" si="361"/>
        <v>-74.466838968383243</v>
      </c>
      <c r="O2110" s="2">
        <f>IF('PV model'!$B$2&gt;0, 180-N2110,IF('PV model'!$B$2&lt;0,0-N2110,N2110))</f>
        <v>254.46683896838323</v>
      </c>
      <c r="P2110" s="2">
        <f>ABS(O2110-'PV model'!$B$5)</f>
        <v>49.466838968383229</v>
      </c>
      <c r="Q2110" s="3">
        <f t="shared" si="357"/>
        <v>76.209398814599552</v>
      </c>
      <c r="R2110" s="3">
        <f t="shared" si="362"/>
        <v>0</v>
      </c>
      <c r="S2110" s="3">
        <f t="shared" si="358"/>
        <v>67.914000000000001</v>
      </c>
      <c r="T2110" s="3">
        <f>(0.5*(1-COS(RADIANS(90-$X$3)))*(D2110+E2110)*'PV model'!$B$4)</f>
        <v>0</v>
      </c>
      <c r="U2110" s="3">
        <f t="shared" si="363"/>
        <v>67.914000000000001</v>
      </c>
      <c r="V2110" s="3">
        <f>('PV model'!$B$13*(U2110/1000)*(1-'PV model'!$B$14*((20+C2110)-25))*'PV model'!$B$10)/'PV model'!$B$12</f>
        <v>6.7886834399999998</v>
      </c>
    </row>
    <row r="2111" spans="1:22" x14ac:dyDescent="0.2">
      <c r="A2111" s="10">
        <f t="shared" si="364"/>
        <v>88</v>
      </c>
      <c r="B2111" s="10">
        <f t="shared" si="365"/>
        <v>18</v>
      </c>
      <c r="C2111" s="23">
        <v>4.8</v>
      </c>
      <c r="D2111" s="24">
        <v>0</v>
      </c>
      <c r="E2111" s="24">
        <v>30.869999999999997</v>
      </c>
      <c r="F2111" s="48"/>
      <c r="G2111" s="48"/>
      <c r="H2111" s="1">
        <f t="shared" si="366"/>
        <v>2.8167340878906506</v>
      </c>
      <c r="I2111" s="1">
        <f t="shared" si="359"/>
        <v>-5.2942065565008569</v>
      </c>
      <c r="J2111" s="4">
        <f>B2111+('PV model'!$B$3/15)+(I2111/60)</f>
        <v>17.635096557391652</v>
      </c>
      <c r="K2111" s="2">
        <f t="shared" si="360"/>
        <v>-84.526448360874781</v>
      </c>
      <c r="L2111" s="2">
        <f>DEGREES(ASIN((((COS(RADIANS('PV model'!$B$2))*COS(RADIANS(H2111))*COS(RADIANS(K2111)))+(SIN(RADIANS('PV model'!$B$2))*SIN(RADIANS(H2111)))))))</f>
        <v>5.4202909787474951</v>
      </c>
      <c r="M2111" s="3">
        <f t="shared" si="356"/>
        <v>5.4202909787474951</v>
      </c>
      <c r="N2111" s="2">
        <f t="shared" si="361"/>
        <v>-87.081871767033277</v>
      </c>
      <c r="O2111" s="2">
        <f>IF('PV model'!$B$2&gt;0, 180-N2111,IF('PV model'!$B$2&lt;0,0-N2111,N2111))</f>
        <v>267.08187176703325</v>
      </c>
      <c r="P2111" s="2">
        <f>ABS(O2111-'PV model'!$B$5)</f>
        <v>62.081871767033249</v>
      </c>
      <c r="Q2111" s="3">
        <f t="shared" si="357"/>
        <v>84.579709021252512</v>
      </c>
      <c r="R2111" s="3">
        <f t="shared" si="362"/>
        <v>0</v>
      </c>
      <c r="S2111" s="3">
        <f t="shared" si="358"/>
        <v>30.869999999999997</v>
      </c>
      <c r="T2111" s="3">
        <f>(0.5*(1-COS(RADIANS(90-$X$3)))*(D2111+E2111)*'PV model'!$B$4)</f>
        <v>0</v>
      </c>
      <c r="U2111" s="3">
        <f t="shared" si="363"/>
        <v>30.869999999999997</v>
      </c>
      <c r="V2111" s="3">
        <f>('PV model'!$B$13*(U2111/1000)*(1-'PV model'!$B$14*((20+C2111)-25))*'PV model'!$B$10)/'PV model'!$B$12</f>
        <v>3.0882338121599995</v>
      </c>
    </row>
    <row r="2112" spans="1:22" x14ac:dyDescent="0.2">
      <c r="A2112" s="10">
        <f t="shared" si="364"/>
        <v>88</v>
      </c>
      <c r="B2112" s="10">
        <f t="shared" si="365"/>
        <v>19</v>
      </c>
      <c r="C2112" s="23">
        <v>4.8</v>
      </c>
      <c r="D2112" s="24">
        <v>0</v>
      </c>
      <c r="E2112" s="24">
        <v>5.2920000000000007</v>
      </c>
      <c r="F2112" s="48"/>
      <c r="G2112" s="48"/>
      <c r="H2112" s="1">
        <f t="shared" si="366"/>
        <v>2.8167340878906506</v>
      </c>
      <c r="I2112" s="1">
        <f t="shared" si="359"/>
        <v>-5.2942065565008569</v>
      </c>
      <c r="J2112" s="4">
        <f>B2112+('PV model'!$B$3/15)+(I2112/60)</f>
        <v>18.635096557391652</v>
      </c>
      <c r="K2112" s="2">
        <f t="shared" si="360"/>
        <v>-99.526448360874781</v>
      </c>
      <c r="L2112" s="2">
        <f>DEGREES(ASIN((((COS(RADIANS('PV model'!$B$2))*COS(RADIANS(H2112))*COS(RADIANS(K2112)))+(SIN(RADIANS('PV model'!$B$2))*SIN(RADIANS(H2112)))))))</f>
        <v>-3.0455482309519444</v>
      </c>
      <c r="M2112" s="3">
        <f t="shared" si="356"/>
        <v>0</v>
      </c>
      <c r="N2112" s="2">
        <f t="shared" si="361"/>
        <v>-80.543627783871827</v>
      </c>
      <c r="O2112" s="2">
        <f>IF('PV model'!$B$2&gt;0, 180-N2112,IF('PV model'!$B$2&lt;0,0-N2112,N2112))</f>
        <v>260.54362778387184</v>
      </c>
      <c r="P2112" s="2">
        <f>ABS(O2112-'PV model'!$B$5)</f>
        <v>55.543627783871841</v>
      </c>
      <c r="Q2112" s="3">
        <f t="shared" si="357"/>
        <v>93.045548230951951</v>
      </c>
      <c r="R2112" s="3">
        <f t="shared" si="362"/>
        <v>0</v>
      </c>
      <c r="S2112" s="3">
        <f t="shared" si="358"/>
        <v>5.2920000000000007</v>
      </c>
      <c r="T2112" s="3">
        <f>(0.5*(1-COS(RADIANS(90-$X$3)))*(D2112+E2112)*'PV model'!$B$4)</f>
        <v>0</v>
      </c>
      <c r="U2112" s="3">
        <f t="shared" si="363"/>
        <v>5.2920000000000007</v>
      </c>
      <c r="V2112" s="3">
        <f>('PV model'!$B$13*(U2112/1000)*(1-'PV model'!$B$14*((20+C2112)-25))*'PV model'!$B$10)/'PV model'!$B$12</f>
        <v>0.52941151065600001</v>
      </c>
    </row>
    <row r="2113" spans="1:22" x14ac:dyDescent="0.2">
      <c r="A2113" s="10">
        <f t="shared" si="364"/>
        <v>88</v>
      </c>
      <c r="B2113" s="10">
        <f t="shared" si="365"/>
        <v>20</v>
      </c>
      <c r="C2113" s="23">
        <v>3.5</v>
      </c>
      <c r="D2113" s="24">
        <v>0</v>
      </c>
      <c r="E2113" s="24">
        <v>0</v>
      </c>
      <c r="F2113" s="48"/>
      <c r="G2113" s="48"/>
      <c r="H2113" s="1">
        <f t="shared" si="366"/>
        <v>2.8167340878906506</v>
      </c>
      <c r="I2113" s="1">
        <f t="shared" si="359"/>
        <v>-5.2942065565008569</v>
      </c>
      <c r="J2113" s="4">
        <f>B2113+('PV model'!$B$3/15)+(I2113/60)</f>
        <v>19.635096557391652</v>
      </c>
      <c r="K2113" s="2">
        <f t="shared" si="360"/>
        <v>-114.52644836087478</v>
      </c>
      <c r="L2113" s="2">
        <f>DEGREES(ASIN((((COS(RADIANS('PV model'!$B$2))*COS(RADIANS(H2113))*COS(RADIANS(K2113)))+(SIN(RADIANS('PV model'!$B$2))*SIN(RADIANS(H2113)))))))</f>
        <v>-11.20616375903049</v>
      </c>
      <c r="M2113" s="3">
        <f t="shared" si="356"/>
        <v>0</v>
      </c>
      <c r="N2113" s="2">
        <f t="shared" si="361"/>
        <v>-67.870042769716306</v>
      </c>
      <c r="O2113" s="2">
        <f>IF('PV model'!$B$2&gt;0, 180-N2113,IF('PV model'!$B$2&lt;0,0-N2113,N2113))</f>
        <v>247.87004276971629</v>
      </c>
      <c r="P2113" s="2">
        <f>ABS(O2113-'PV model'!$B$5)</f>
        <v>42.870042769716292</v>
      </c>
      <c r="Q2113" s="3">
        <f t="shared" si="357"/>
        <v>101.20616375903049</v>
      </c>
      <c r="R2113" s="3">
        <f t="shared" si="362"/>
        <v>0</v>
      </c>
      <c r="S2113" s="3">
        <f t="shared" si="358"/>
        <v>0</v>
      </c>
      <c r="T2113" s="3">
        <f>(0.5*(1-COS(RADIANS(90-$X$3)))*(D2113+E2113)*'PV model'!$B$4)</f>
        <v>0</v>
      </c>
      <c r="U2113" s="3">
        <f t="shared" si="363"/>
        <v>0</v>
      </c>
      <c r="V2113" s="3">
        <f>('PV model'!$B$13*(U2113/1000)*(1-'PV model'!$B$14*((20+C2113)-25))*'PV model'!$B$10)/'PV model'!$B$12</f>
        <v>0</v>
      </c>
    </row>
    <row r="2114" spans="1:22" x14ac:dyDescent="0.2">
      <c r="A2114" s="10">
        <f t="shared" si="364"/>
        <v>88</v>
      </c>
      <c r="B2114" s="10">
        <f t="shared" si="365"/>
        <v>21</v>
      </c>
      <c r="C2114" s="23">
        <v>2.9</v>
      </c>
      <c r="D2114" s="24">
        <v>0</v>
      </c>
      <c r="E2114" s="24">
        <v>0</v>
      </c>
      <c r="F2114" s="48"/>
      <c r="G2114" s="48"/>
      <c r="H2114" s="1">
        <f t="shared" si="366"/>
        <v>2.8167340878906506</v>
      </c>
      <c r="I2114" s="1">
        <f t="shared" si="359"/>
        <v>-5.2942065565008569</v>
      </c>
      <c r="J2114" s="4">
        <f>B2114+('PV model'!$B$3/15)+(I2114/60)</f>
        <v>20.635096557391652</v>
      </c>
      <c r="K2114" s="2">
        <f t="shared" si="360"/>
        <v>-129.52644836087478</v>
      </c>
      <c r="L2114" s="2">
        <f>DEGREES(ASIN((((COS(RADIANS('PV model'!$B$2))*COS(RADIANS(H2114))*COS(RADIANS(K2114)))+(SIN(RADIANS('PV model'!$B$2))*SIN(RADIANS(H2114)))))))</f>
        <v>-18.635475642210899</v>
      </c>
      <c r="M2114" s="3">
        <f t="shared" si="356"/>
        <v>0</v>
      </c>
      <c r="N2114" s="2">
        <f t="shared" si="361"/>
        <v>-54.392572863504121</v>
      </c>
      <c r="O2114" s="2">
        <f>IF('PV model'!$B$2&gt;0, 180-N2114,IF('PV model'!$B$2&lt;0,0-N2114,N2114))</f>
        <v>234.39257286350411</v>
      </c>
      <c r="P2114" s="2">
        <f>ABS(O2114-'PV model'!$B$5)</f>
        <v>29.392572863504114</v>
      </c>
      <c r="Q2114" s="3">
        <f t="shared" si="357"/>
        <v>108.63547564221091</v>
      </c>
      <c r="R2114" s="3">
        <f t="shared" si="362"/>
        <v>0</v>
      </c>
      <c r="S2114" s="3">
        <f t="shared" si="358"/>
        <v>0</v>
      </c>
      <c r="T2114" s="3">
        <f>(0.5*(1-COS(RADIANS(90-$X$3)))*(D2114+E2114)*'PV model'!$B$4)</f>
        <v>0</v>
      </c>
      <c r="U2114" s="3">
        <f t="shared" si="363"/>
        <v>0</v>
      </c>
      <c r="V2114" s="3">
        <f>('PV model'!$B$13*(U2114/1000)*(1-'PV model'!$B$14*((20+C2114)-25))*'PV model'!$B$10)/'PV model'!$B$12</f>
        <v>0</v>
      </c>
    </row>
    <row r="2115" spans="1:22" x14ac:dyDescent="0.2">
      <c r="A2115" s="10">
        <f t="shared" si="364"/>
        <v>88</v>
      </c>
      <c r="B2115" s="10">
        <f t="shared" si="365"/>
        <v>22</v>
      </c>
      <c r="C2115" s="23">
        <v>3</v>
      </c>
      <c r="D2115" s="24">
        <v>0</v>
      </c>
      <c r="E2115" s="24">
        <v>0</v>
      </c>
      <c r="F2115" s="48"/>
      <c r="G2115" s="48"/>
      <c r="H2115" s="1">
        <f t="shared" si="366"/>
        <v>2.8167340878906506</v>
      </c>
      <c r="I2115" s="1">
        <f t="shared" si="359"/>
        <v>-5.2942065565008569</v>
      </c>
      <c r="J2115" s="4">
        <f>B2115+('PV model'!$B$3/15)+(I2115/60)</f>
        <v>21.635096557391652</v>
      </c>
      <c r="K2115" s="2">
        <f t="shared" si="360"/>
        <v>-144.52644836087478</v>
      </c>
      <c r="L2115" s="2">
        <f>DEGREES(ASIN((((COS(RADIANS('PV model'!$B$2))*COS(RADIANS(H2115))*COS(RADIANS(K2115)))+(SIN(RADIANS('PV model'!$B$2))*SIN(RADIANS(H2115)))))))</f>
        <v>-24.848213119492609</v>
      </c>
      <c r="M2115" s="3">
        <f t="shared" si="356"/>
        <v>0</v>
      </c>
      <c r="N2115" s="2">
        <f t="shared" si="361"/>
        <v>-39.69939104857739</v>
      </c>
      <c r="O2115" s="2">
        <f>IF('PV model'!$B$2&gt;0, 180-N2115,IF('PV model'!$B$2&lt;0,0-N2115,N2115))</f>
        <v>219.69939104857738</v>
      </c>
      <c r="P2115" s="2">
        <f>ABS(O2115-'PV model'!$B$5)</f>
        <v>14.699391048577382</v>
      </c>
      <c r="Q2115" s="3">
        <f t="shared" si="357"/>
        <v>114.84821311949261</v>
      </c>
      <c r="R2115" s="3">
        <f t="shared" si="362"/>
        <v>0</v>
      </c>
      <c r="S2115" s="3">
        <f t="shared" si="358"/>
        <v>0</v>
      </c>
      <c r="T2115" s="3">
        <f>(0.5*(1-COS(RADIANS(90-$X$3)))*(D2115+E2115)*'PV model'!$B$4)</f>
        <v>0</v>
      </c>
      <c r="U2115" s="3">
        <f t="shared" si="363"/>
        <v>0</v>
      </c>
      <c r="V2115" s="3">
        <f>('PV model'!$B$13*(U2115/1000)*(1-'PV model'!$B$14*((20+C2115)-25))*'PV model'!$B$10)/'PV model'!$B$12</f>
        <v>0</v>
      </c>
    </row>
    <row r="2116" spans="1:22" x14ac:dyDescent="0.2">
      <c r="A2116" s="10">
        <f t="shared" si="364"/>
        <v>88</v>
      </c>
      <c r="B2116" s="10">
        <f t="shared" si="365"/>
        <v>23</v>
      </c>
      <c r="C2116" s="23">
        <v>2.9</v>
      </c>
      <c r="D2116" s="24">
        <v>0</v>
      </c>
      <c r="E2116" s="24">
        <v>0</v>
      </c>
      <c r="F2116" s="48"/>
      <c r="G2116" s="48"/>
      <c r="H2116" s="1">
        <f t="shared" si="366"/>
        <v>2.8167340878906506</v>
      </c>
      <c r="I2116" s="1">
        <f t="shared" si="359"/>
        <v>-5.2942065565008569</v>
      </c>
      <c r="J2116" s="4">
        <f>B2116+('PV model'!$B$3/15)+(I2116/60)</f>
        <v>22.635096557391652</v>
      </c>
      <c r="K2116" s="2">
        <f t="shared" si="360"/>
        <v>-159.52644836087478</v>
      </c>
      <c r="L2116" s="2">
        <f>DEGREES(ASIN((((COS(RADIANS('PV model'!$B$2))*COS(RADIANS(H2116))*COS(RADIANS(K2116)))+(SIN(RADIANS('PV model'!$B$2))*SIN(RADIANS(H2116)))))))</f>
        <v>-29.306974526434491</v>
      </c>
      <c r="M2116" s="3">
        <f t="shared" si="356"/>
        <v>0</v>
      </c>
      <c r="N2116" s="2">
        <f t="shared" si="361"/>
        <v>-23.617506588590039</v>
      </c>
      <c r="O2116" s="2">
        <f>IF('PV model'!$B$2&gt;0, 180-N2116,IF('PV model'!$B$2&lt;0,0-N2116,N2116))</f>
        <v>203.61750658859003</v>
      </c>
      <c r="P2116" s="2">
        <f>ABS(O2116-'PV model'!$B$5)</f>
        <v>1.3824934114099676</v>
      </c>
      <c r="Q2116" s="3">
        <f t="shared" si="357"/>
        <v>119.3069745264345</v>
      </c>
      <c r="R2116" s="3">
        <f t="shared" si="362"/>
        <v>0</v>
      </c>
      <c r="S2116" s="3">
        <f t="shared" si="358"/>
        <v>0</v>
      </c>
      <c r="T2116" s="3">
        <f>(0.5*(1-COS(RADIANS(90-$X$3)))*(D2116+E2116)*'PV model'!$B$4)</f>
        <v>0</v>
      </c>
      <c r="U2116" s="3">
        <f t="shared" si="363"/>
        <v>0</v>
      </c>
      <c r="V2116" s="3">
        <f>('PV model'!$B$13*(U2116/1000)*(1-'PV model'!$B$14*((20+C2116)-25))*'PV model'!$B$10)/'PV model'!$B$12</f>
        <v>0</v>
      </c>
    </row>
    <row r="2117" spans="1:22" x14ac:dyDescent="0.2">
      <c r="A2117" s="10">
        <f t="shared" si="364"/>
        <v>88</v>
      </c>
      <c r="B2117" s="10">
        <f t="shared" si="365"/>
        <v>24</v>
      </c>
      <c r="C2117" s="23">
        <v>3.1</v>
      </c>
      <c r="D2117" s="24">
        <v>0</v>
      </c>
      <c r="E2117" s="24">
        <v>0</v>
      </c>
      <c r="F2117" s="48"/>
      <c r="G2117" s="48"/>
      <c r="H2117" s="1">
        <f t="shared" si="366"/>
        <v>2.8167340878906506</v>
      </c>
      <c r="I2117" s="1">
        <f t="shared" si="359"/>
        <v>-5.2942065565008569</v>
      </c>
      <c r="J2117" s="4">
        <f>B2117+('PV model'!$B$3/15)+(I2117/60)</f>
        <v>23.635096557391652</v>
      </c>
      <c r="K2117" s="2">
        <f t="shared" si="360"/>
        <v>-174.52644836087478</v>
      </c>
      <c r="L2117" s="2">
        <f>DEGREES(ASIN((((COS(RADIANS('PV model'!$B$2))*COS(RADIANS(H2117))*COS(RADIANS(K2117)))+(SIN(RADIANS('PV model'!$B$2))*SIN(RADIANS(H2117)))))))</f>
        <v>-31.509748923442373</v>
      </c>
      <c r="M2117" s="3">
        <f t="shared" si="356"/>
        <v>0</v>
      </c>
      <c r="N2117" s="2">
        <f t="shared" si="361"/>
        <v>-6.4160978140723373</v>
      </c>
      <c r="O2117" s="2">
        <f>IF('PV model'!$B$2&gt;0, 180-N2117,IF('PV model'!$B$2&lt;0,0-N2117,N2117))</f>
        <v>186.41609781407234</v>
      </c>
      <c r="P2117" s="2">
        <f>ABS(O2117-'PV model'!$B$5)</f>
        <v>18.583902185927656</v>
      </c>
      <c r="Q2117" s="3">
        <f t="shared" si="357"/>
        <v>121.50974892344237</v>
      </c>
      <c r="R2117" s="3">
        <f t="shared" si="362"/>
        <v>0</v>
      </c>
      <c r="S2117" s="3">
        <f t="shared" si="358"/>
        <v>0</v>
      </c>
      <c r="T2117" s="3">
        <f>(0.5*(1-COS(RADIANS(90-$X$3)))*(D2117+E2117)*'PV model'!$B$4)</f>
        <v>0</v>
      </c>
      <c r="U2117" s="3">
        <f t="shared" si="363"/>
        <v>0</v>
      </c>
      <c r="V2117" s="3">
        <f>('PV model'!$B$13*(U2117/1000)*(1-'PV model'!$B$14*((20+C2117)-25))*'PV model'!$B$10)/'PV model'!$B$12</f>
        <v>0</v>
      </c>
    </row>
    <row r="2118" spans="1:22" x14ac:dyDescent="0.2">
      <c r="A2118" s="10">
        <f t="shared" si="364"/>
        <v>89</v>
      </c>
      <c r="B2118" s="10">
        <f t="shared" si="365"/>
        <v>1</v>
      </c>
      <c r="C2118" s="23">
        <v>3.1</v>
      </c>
      <c r="D2118" s="24">
        <v>0</v>
      </c>
      <c r="E2118" s="24">
        <v>0</v>
      </c>
      <c r="F2118" s="48"/>
      <c r="G2118" s="48"/>
      <c r="H2118" s="1">
        <f t="shared" si="366"/>
        <v>3.2173069534500227</v>
      </c>
      <c r="I2118" s="1">
        <f t="shared" si="359"/>
        <v>-4.9737370231875282</v>
      </c>
      <c r="J2118" s="4">
        <f>B2118+('PV model'!$B$3/15)+(I2118/60)</f>
        <v>0.64043771628020796</v>
      </c>
      <c r="K2118" s="2">
        <f t="shared" si="360"/>
        <v>170.3934342557969</v>
      </c>
      <c r="L2118" s="2">
        <f>DEGREES(ASIN((((COS(RADIANS('PV model'!$B$2))*COS(RADIANS(H2118))*COS(RADIANS(K2118)))+(SIN(RADIANS('PV model'!$B$2))*SIN(RADIANS(H2118)))))))</f>
        <v>-30.752510810691714</v>
      </c>
      <c r="M2118" s="3">
        <f t="shared" ref="M2118:M2181" si="367">IF(L2118&gt;0, L2118, 0)</f>
        <v>0</v>
      </c>
      <c r="N2118" s="2">
        <f t="shared" si="361"/>
        <v>11.179394423470836</v>
      </c>
      <c r="O2118" s="2">
        <f>IF('PV model'!$B$2&gt;0, 180-N2118,IF('PV model'!$B$2&lt;0,0-N2118,N2118))</f>
        <v>168.82060557652918</v>
      </c>
      <c r="P2118" s="2">
        <f>ABS(O2118-'PV model'!$B$5)</f>
        <v>36.179394423470825</v>
      </c>
      <c r="Q2118" s="3">
        <f t="shared" ref="Q2118:Q2181" si="368">DEGREES(ACOS((SIN(RADIANS(L2118))*COS(RADIANS(90-$X$3))+COS(RADIANS(L2118))*COS(RADIANS(P2118))*SIN(RADIANS(90-$X$3)))))</f>
        <v>120.7525108106917</v>
      </c>
      <c r="R2118" s="3">
        <f t="shared" si="362"/>
        <v>0</v>
      </c>
      <c r="S2118" s="3">
        <f t="shared" ref="S2118:S2181" si="369">IF($Z$3=TRUE, IF(E2118=0,0,E2118*(0.5*(1+COS(RADIANS(90-$X$3))*(1+(1-(E2118^2/(D2118+E2118)^2))*(SIN(RADIANS(0.5*$X$3))^3)))*(1+(1-(E2118^2/(D2118+E2118)^2))*(COS(RADIANS(Q2118))^2)*(SIN(RADIANS(90-L2118))^3)))), IF(E2118=0,0,E2118*(0.5*(1+COS(RADIANS(90-$X$3))))))</f>
        <v>0</v>
      </c>
      <c r="T2118" s="3">
        <f>(0.5*(1-COS(RADIANS(90-$X$3)))*(D2118+E2118)*'PV model'!$B$4)</f>
        <v>0</v>
      </c>
      <c r="U2118" s="3">
        <f t="shared" si="363"/>
        <v>0</v>
      </c>
      <c r="V2118" s="3">
        <f>('PV model'!$B$13*(U2118/1000)*(1-'PV model'!$B$14*((20+C2118)-25))*'PV model'!$B$10)/'PV model'!$B$12</f>
        <v>0</v>
      </c>
    </row>
    <row r="2119" spans="1:22" x14ac:dyDescent="0.2">
      <c r="A2119" s="10">
        <f t="shared" si="364"/>
        <v>89</v>
      </c>
      <c r="B2119" s="10">
        <f t="shared" si="365"/>
        <v>2</v>
      </c>
      <c r="C2119" s="23">
        <v>3.3</v>
      </c>
      <c r="D2119" s="24">
        <v>0</v>
      </c>
      <c r="E2119" s="24">
        <v>0</v>
      </c>
      <c r="F2119" s="48"/>
      <c r="G2119" s="48"/>
      <c r="H2119" s="1">
        <f t="shared" si="366"/>
        <v>3.2173069534500227</v>
      </c>
      <c r="I2119" s="1">
        <f t="shared" ref="I2119:I2182" si="370">9.87*SIN(RADIANS(1.978*A2119-160.22))-7.53*COS(RADIANS(0.989*A2119-80.11))-1.5*SIN((RADIANS(0.989*A2119-80.11)))</f>
        <v>-4.9737370231875282</v>
      </c>
      <c r="J2119" s="4">
        <f>B2119+('PV model'!$B$3/15)+(I2119/60)</f>
        <v>1.640437716280208</v>
      </c>
      <c r="K2119" s="2">
        <f t="shared" ref="K2119:K2182" si="371">15*(12-J2119)</f>
        <v>155.3934342557969</v>
      </c>
      <c r="L2119" s="2">
        <f>DEGREES(ASIN((((COS(RADIANS('PV model'!$B$2))*COS(RADIANS(H2119))*COS(RADIANS(K2119)))+(SIN(RADIANS('PV model'!$B$2))*SIN(RADIANS(H2119)))))))</f>
        <v>-27.898443242826012</v>
      </c>
      <c r="M2119" s="3">
        <f t="shared" si="367"/>
        <v>0</v>
      </c>
      <c r="N2119" s="2">
        <f t="shared" ref="N2119:N2182" si="372">DEGREES(ASIN((COS(RADIANS(H2119))*SIN(RADIANS(K2119)))/COS(RADIANS(L2119))))</f>
        <v>28.060218046554905</v>
      </c>
      <c r="O2119" s="2">
        <f>IF('PV model'!$B$2&gt;0, 180-N2119,IF('PV model'!$B$2&lt;0,0-N2119,N2119))</f>
        <v>151.93978195344511</v>
      </c>
      <c r="P2119" s="2">
        <f>ABS(O2119-'PV model'!$B$5)</f>
        <v>53.060218046554894</v>
      </c>
      <c r="Q2119" s="3">
        <f t="shared" si="368"/>
        <v>117.898443242826</v>
      </c>
      <c r="R2119" s="3">
        <f t="shared" ref="R2119:R2182" si="373">IF(D2119=0,0,D2119*COS(RADIANS(Q2119))/SIN(RADIANS(L2119)))</f>
        <v>0</v>
      </c>
      <c r="S2119" s="3">
        <f t="shared" si="369"/>
        <v>0</v>
      </c>
      <c r="T2119" s="3">
        <f>(0.5*(1-COS(RADIANS(90-$X$3)))*(D2119+E2119)*'PV model'!$B$4)</f>
        <v>0</v>
      </c>
      <c r="U2119" s="3">
        <f t="shared" ref="U2119:U2182" si="374">R2119+S2119+T2119</f>
        <v>0</v>
      </c>
      <c r="V2119" s="3">
        <f>('PV model'!$B$13*(U2119/1000)*(1-'PV model'!$B$14*((20+C2119)-25))*'PV model'!$B$10)/'PV model'!$B$12</f>
        <v>0</v>
      </c>
    </row>
    <row r="2120" spans="1:22" x14ac:dyDescent="0.2">
      <c r="A2120" s="10">
        <f t="shared" ref="A2120:A2183" si="375">IF(B2120&gt;1,A2119,A2119+1)</f>
        <v>89</v>
      </c>
      <c r="B2120" s="10">
        <f t="shared" ref="B2120:B2183" si="376">IF(B2119&lt;24,B2119+1,1)</f>
        <v>3</v>
      </c>
      <c r="C2120" s="23">
        <v>3.2</v>
      </c>
      <c r="D2120" s="24">
        <v>0</v>
      </c>
      <c r="E2120" s="24">
        <v>0</v>
      </c>
      <c r="F2120" s="48"/>
      <c r="G2120" s="48"/>
      <c r="H2120" s="1">
        <f t="shared" ref="H2120:H2183" si="377">(23.465*SIN(RADIANS(280.1+0.9863*A2120)))</f>
        <v>3.2173069534500227</v>
      </c>
      <c r="I2120" s="1">
        <f t="shared" si="370"/>
        <v>-4.9737370231875282</v>
      </c>
      <c r="J2120" s="4">
        <f>B2120+('PV model'!$B$3/15)+(I2120/60)</f>
        <v>2.6404377162802075</v>
      </c>
      <c r="K2120" s="2">
        <f t="shared" si="371"/>
        <v>140.3934342557969</v>
      </c>
      <c r="L2120" s="2">
        <f>DEGREES(ASIN((((COS(RADIANS('PV model'!$B$2))*COS(RADIANS(H2120))*COS(RADIANS(K2120)))+(SIN(RADIANS('PV model'!$B$2))*SIN(RADIANS(H2120)))))))</f>
        <v>-22.919772122158562</v>
      </c>
      <c r="M2120" s="3">
        <f t="shared" si="367"/>
        <v>0</v>
      </c>
      <c r="N2120" s="2">
        <f t="shared" si="372"/>
        <v>43.714585210805119</v>
      </c>
      <c r="O2120" s="2">
        <f>IF('PV model'!$B$2&gt;0, 180-N2120,IF('PV model'!$B$2&lt;0,0-N2120,N2120))</f>
        <v>136.28541478919487</v>
      </c>
      <c r="P2120" s="2">
        <f>ABS(O2120-'PV model'!$B$5)</f>
        <v>68.714585210805126</v>
      </c>
      <c r="Q2120" s="3">
        <f t="shared" si="368"/>
        <v>112.91977212215855</v>
      </c>
      <c r="R2120" s="3">
        <f t="shared" si="373"/>
        <v>0</v>
      </c>
      <c r="S2120" s="3">
        <f t="shared" si="369"/>
        <v>0</v>
      </c>
      <c r="T2120" s="3">
        <f>(0.5*(1-COS(RADIANS(90-$X$3)))*(D2120+E2120)*'PV model'!$B$4)</f>
        <v>0</v>
      </c>
      <c r="U2120" s="3">
        <f t="shared" si="374"/>
        <v>0</v>
      </c>
      <c r="V2120" s="3">
        <f>('PV model'!$B$13*(U2120/1000)*(1-'PV model'!$B$14*((20+C2120)-25))*'PV model'!$B$10)/'PV model'!$B$12</f>
        <v>0</v>
      </c>
    </row>
    <row r="2121" spans="1:22" x14ac:dyDescent="0.2">
      <c r="A2121" s="10">
        <f t="shared" si="375"/>
        <v>89</v>
      </c>
      <c r="B2121" s="10">
        <f t="shared" si="376"/>
        <v>4</v>
      </c>
      <c r="C2121" s="23">
        <v>3.2</v>
      </c>
      <c r="D2121" s="24">
        <v>0</v>
      </c>
      <c r="E2121" s="24">
        <v>0</v>
      </c>
      <c r="F2121" s="48"/>
      <c r="G2121" s="48"/>
      <c r="H2121" s="1">
        <f t="shared" si="377"/>
        <v>3.2173069534500227</v>
      </c>
      <c r="I2121" s="1">
        <f t="shared" si="370"/>
        <v>-4.9737370231875282</v>
      </c>
      <c r="J2121" s="4">
        <f>B2121+('PV model'!$B$3/15)+(I2121/60)</f>
        <v>3.6404377162802075</v>
      </c>
      <c r="K2121" s="2">
        <f t="shared" si="371"/>
        <v>125.39343425579689</v>
      </c>
      <c r="L2121" s="2">
        <f>DEGREES(ASIN((((COS(RADIANS('PV model'!$B$2))*COS(RADIANS(H2121))*COS(RADIANS(K2121)))+(SIN(RADIANS('PV model'!$B$2))*SIN(RADIANS(H2121)))))))</f>
        <v>-16.336971300719181</v>
      </c>
      <c r="M2121" s="3">
        <f t="shared" si="367"/>
        <v>0</v>
      </c>
      <c r="N2121" s="2">
        <f t="shared" si="372"/>
        <v>58.011496015934277</v>
      </c>
      <c r="O2121" s="2">
        <f>IF('PV model'!$B$2&gt;0, 180-N2121,IF('PV model'!$B$2&lt;0,0-N2121,N2121))</f>
        <v>121.98850398406572</v>
      </c>
      <c r="P2121" s="2">
        <f>ABS(O2121-'PV model'!$B$5)</f>
        <v>83.011496015934284</v>
      </c>
      <c r="Q2121" s="3">
        <f t="shared" si="368"/>
        <v>106.33697130071917</v>
      </c>
      <c r="R2121" s="3">
        <f t="shared" si="373"/>
        <v>0</v>
      </c>
      <c r="S2121" s="3">
        <f t="shared" si="369"/>
        <v>0</v>
      </c>
      <c r="T2121" s="3">
        <f>(0.5*(1-COS(RADIANS(90-$X$3)))*(D2121+E2121)*'PV model'!$B$4)</f>
        <v>0</v>
      </c>
      <c r="U2121" s="3">
        <f t="shared" si="374"/>
        <v>0</v>
      </c>
      <c r="V2121" s="3">
        <f>('PV model'!$B$13*(U2121/1000)*(1-'PV model'!$B$14*((20+C2121)-25))*'PV model'!$B$10)/'PV model'!$B$12</f>
        <v>0</v>
      </c>
    </row>
    <row r="2122" spans="1:22" x14ac:dyDescent="0.2">
      <c r="A2122" s="10">
        <f t="shared" si="375"/>
        <v>89</v>
      </c>
      <c r="B2122" s="10">
        <f t="shared" si="376"/>
        <v>5</v>
      </c>
      <c r="C2122" s="23">
        <v>3.2</v>
      </c>
      <c r="D2122" s="24">
        <v>0</v>
      </c>
      <c r="E2122" s="24">
        <v>0</v>
      </c>
      <c r="F2122" s="48"/>
      <c r="G2122" s="48"/>
      <c r="H2122" s="1">
        <f t="shared" si="377"/>
        <v>3.2173069534500227</v>
      </c>
      <c r="I2122" s="1">
        <f t="shared" si="370"/>
        <v>-4.9737370231875282</v>
      </c>
      <c r="J2122" s="4">
        <f>B2122+('PV model'!$B$3/15)+(I2122/60)</f>
        <v>4.640437716280208</v>
      </c>
      <c r="K2122" s="2">
        <f t="shared" si="371"/>
        <v>110.39343425579688</v>
      </c>
      <c r="L2122" s="2">
        <f>DEGREES(ASIN((((COS(RADIANS('PV model'!$B$2))*COS(RADIANS(H2122))*COS(RADIANS(K2122)))+(SIN(RADIANS('PV model'!$B$2))*SIN(RADIANS(H2122)))))))</f>
        <v>-8.673808999055316</v>
      </c>
      <c r="M2122" s="3">
        <f t="shared" si="367"/>
        <v>0</v>
      </c>
      <c r="N2122" s="2">
        <f t="shared" si="372"/>
        <v>71.203994824686561</v>
      </c>
      <c r="O2122" s="2">
        <f>IF('PV model'!$B$2&gt;0, 180-N2122,IF('PV model'!$B$2&lt;0,0-N2122,N2122))</f>
        <v>108.79600517531344</v>
      </c>
      <c r="P2122" s="2">
        <f>ABS(O2122-'PV model'!$B$5)</f>
        <v>96.203994824686561</v>
      </c>
      <c r="Q2122" s="3">
        <f t="shared" si="368"/>
        <v>98.673808999055311</v>
      </c>
      <c r="R2122" s="3">
        <f t="shared" si="373"/>
        <v>0</v>
      </c>
      <c r="S2122" s="3">
        <f t="shared" si="369"/>
        <v>0</v>
      </c>
      <c r="T2122" s="3">
        <f>(0.5*(1-COS(RADIANS(90-$X$3)))*(D2122+E2122)*'PV model'!$B$4)</f>
        <v>0</v>
      </c>
      <c r="U2122" s="3">
        <f t="shared" si="374"/>
        <v>0</v>
      </c>
      <c r="V2122" s="3">
        <f>('PV model'!$B$13*(U2122/1000)*(1-'PV model'!$B$14*((20+C2122)-25))*'PV model'!$B$10)/'PV model'!$B$12</f>
        <v>0</v>
      </c>
    </row>
    <row r="2123" spans="1:22" x14ac:dyDescent="0.2">
      <c r="A2123" s="10">
        <f t="shared" si="375"/>
        <v>89</v>
      </c>
      <c r="B2123" s="10">
        <f t="shared" si="376"/>
        <v>6</v>
      </c>
      <c r="C2123" s="23">
        <v>3.1</v>
      </c>
      <c r="D2123" s="24">
        <v>0</v>
      </c>
      <c r="E2123" s="24">
        <v>0</v>
      </c>
      <c r="F2123" s="48"/>
      <c r="G2123" s="48"/>
      <c r="H2123" s="1">
        <f t="shared" si="377"/>
        <v>3.2173069534500227</v>
      </c>
      <c r="I2123" s="1">
        <f t="shared" si="370"/>
        <v>-4.9737370231875282</v>
      </c>
      <c r="J2123" s="4">
        <f>B2123+('PV model'!$B$3/15)+(I2123/60)</f>
        <v>5.640437716280208</v>
      </c>
      <c r="K2123" s="2">
        <f t="shared" si="371"/>
        <v>95.393434255796876</v>
      </c>
      <c r="L2123" s="2">
        <f>DEGREES(ASIN((((COS(RADIANS('PV model'!$B$2))*COS(RADIANS(H2123))*COS(RADIANS(K2123)))+(SIN(RADIANS('PV model'!$B$2))*SIN(RADIANS(H2123)))))))</f>
        <v>-0.39548681788222317</v>
      </c>
      <c r="M2123" s="3">
        <f t="shared" si="367"/>
        <v>0</v>
      </c>
      <c r="N2123" s="2">
        <f t="shared" si="372"/>
        <v>83.734713660476686</v>
      </c>
      <c r="O2123" s="2">
        <f>IF('PV model'!$B$2&gt;0, 180-N2123,IF('PV model'!$B$2&lt;0,0-N2123,N2123))</f>
        <v>96.265286339523314</v>
      </c>
      <c r="P2123" s="2">
        <f>ABS(O2123-'PV model'!$B$5)</f>
        <v>108.73471366047669</v>
      </c>
      <c r="Q2123" s="3">
        <f t="shared" si="368"/>
        <v>90.395486817882215</v>
      </c>
      <c r="R2123" s="3">
        <f t="shared" si="373"/>
        <v>0</v>
      </c>
      <c r="S2123" s="3">
        <f t="shared" si="369"/>
        <v>0</v>
      </c>
      <c r="T2123" s="3">
        <f>(0.5*(1-COS(RADIANS(90-$X$3)))*(D2123+E2123)*'PV model'!$B$4)</f>
        <v>0</v>
      </c>
      <c r="U2123" s="3">
        <f t="shared" si="374"/>
        <v>0</v>
      </c>
      <c r="V2123" s="3">
        <f>('PV model'!$B$13*(U2123/1000)*(1-'PV model'!$B$14*((20+C2123)-25))*'PV model'!$B$10)/'PV model'!$B$12</f>
        <v>0</v>
      </c>
    </row>
    <row r="2124" spans="1:22" x14ac:dyDescent="0.2">
      <c r="A2124" s="10">
        <f t="shared" si="375"/>
        <v>89</v>
      </c>
      <c r="B2124" s="10">
        <f t="shared" si="376"/>
        <v>7</v>
      </c>
      <c r="C2124" s="23">
        <v>4.4000000000000004</v>
      </c>
      <c r="D2124" s="24">
        <v>0</v>
      </c>
      <c r="E2124" s="24">
        <v>17.64</v>
      </c>
      <c r="F2124" s="48"/>
      <c r="G2124" s="48"/>
      <c r="H2124" s="1">
        <f t="shared" si="377"/>
        <v>3.2173069534500227</v>
      </c>
      <c r="I2124" s="1">
        <f t="shared" si="370"/>
        <v>-4.9737370231875282</v>
      </c>
      <c r="J2124" s="4">
        <f>B2124+('PV model'!$B$3/15)+(I2124/60)</f>
        <v>6.640437716280208</v>
      </c>
      <c r="K2124" s="2">
        <f t="shared" si="371"/>
        <v>80.393434255796876</v>
      </c>
      <c r="L2124" s="2">
        <f>DEGREES(ASIN((((COS(RADIANS('PV model'!$B$2))*COS(RADIANS(H2124))*COS(RADIANS(K2124)))+(SIN(RADIANS('PV model'!$B$2))*SIN(RADIANS(H2124)))))))</f>
        <v>8.0840941173191947</v>
      </c>
      <c r="M2124" s="3">
        <f t="shared" si="367"/>
        <v>8.0840941173191947</v>
      </c>
      <c r="N2124" s="2">
        <f t="shared" si="372"/>
        <v>83.881476214249744</v>
      </c>
      <c r="O2124" s="2">
        <f>IF('PV model'!$B$2&gt;0, 180-N2124,IF('PV model'!$B$2&lt;0,0-N2124,N2124))</f>
        <v>96.118523785750256</v>
      </c>
      <c r="P2124" s="2">
        <f>ABS(O2124-'PV model'!$B$5)</f>
        <v>108.88147621424974</v>
      </c>
      <c r="Q2124" s="3">
        <f t="shared" si="368"/>
        <v>81.915905882680804</v>
      </c>
      <c r="R2124" s="3">
        <f t="shared" si="373"/>
        <v>0</v>
      </c>
      <c r="S2124" s="3">
        <f t="shared" si="369"/>
        <v>17.64</v>
      </c>
      <c r="T2124" s="3">
        <f>(0.5*(1-COS(RADIANS(90-$X$3)))*(D2124+E2124)*'PV model'!$B$4)</f>
        <v>0</v>
      </c>
      <c r="U2124" s="3">
        <f t="shared" si="374"/>
        <v>17.64</v>
      </c>
      <c r="V2124" s="3">
        <f>('PV model'!$B$13*(U2124/1000)*(1-'PV model'!$B$14*((20+C2124)-25))*'PV model'!$B$10)/'PV model'!$B$12</f>
        <v>1.7675263065599998</v>
      </c>
    </row>
    <row r="2125" spans="1:22" x14ac:dyDescent="0.2">
      <c r="A2125" s="10">
        <f t="shared" si="375"/>
        <v>89</v>
      </c>
      <c r="B2125" s="10">
        <f t="shared" si="376"/>
        <v>8</v>
      </c>
      <c r="C2125" s="23">
        <v>5.0999999999999996</v>
      </c>
      <c r="D2125" s="24">
        <v>37.040849999999999</v>
      </c>
      <c r="E2125" s="24">
        <v>62.621999999999993</v>
      </c>
      <c r="F2125" s="48"/>
      <c r="G2125" s="48"/>
      <c r="H2125" s="1">
        <f t="shared" si="377"/>
        <v>3.2173069534500227</v>
      </c>
      <c r="I2125" s="1">
        <f t="shared" si="370"/>
        <v>-4.9737370231875282</v>
      </c>
      <c r="J2125" s="4">
        <f>B2125+('PV model'!$B$3/15)+(I2125/60)</f>
        <v>7.640437716280208</v>
      </c>
      <c r="K2125" s="2">
        <f t="shared" si="371"/>
        <v>65.393434255796876</v>
      </c>
      <c r="L2125" s="2">
        <f>DEGREES(ASIN((((COS(RADIANS('PV model'!$B$2))*COS(RADIANS(H2125))*COS(RADIANS(K2125)))+(SIN(RADIANS('PV model'!$B$2))*SIN(RADIANS(H2125)))))))</f>
        <v>16.363115889576815</v>
      </c>
      <c r="M2125" s="3">
        <f t="shared" si="367"/>
        <v>16.363115889576815</v>
      </c>
      <c r="N2125" s="2">
        <f t="shared" si="372"/>
        <v>71.098288091710103</v>
      </c>
      <c r="O2125" s="2">
        <f>IF('PV model'!$B$2&gt;0, 180-N2125,IF('PV model'!$B$2&lt;0,0-N2125,N2125))</f>
        <v>108.9017119082899</v>
      </c>
      <c r="P2125" s="2">
        <f>ABS(O2125-'PV model'!$B$5)</f>
        <v>96.098288091710103</v>
      </c>
      <c r="Q2125" s="3">
        <f t="shared" si="368"/>
        <v>73.636884110423182</v>
      </c>
      <c r="R2125" s="3">
        <f t="shared" si="373"/>
        <v>37.04085000000002</v>
      </c>
      <c r="S2125" s="3">
        <f t="shared" si="369"/>
        <v>72.262809903461573</v>
      </c>
      <c r="T2125" s="3">
        <f>(0.5*(1-COS(RADIANS(90-$X$3)))*(D2125+E2125)*'PV model'!$B$4)</f>
        <v>0</v>
      </c>
      <c r="U2125" s="3">
        <f t="shared" si="374"/>
        <v>109.30365990346159</v>
      </c>
      <c r="V2125" s="3">
        <f>('PV model'!$B$13*(U2125/1000)*(1-'PV model'!$B$14*((20+C2125)-25))*'PV model'!$B$10)/'PV model'!$B$12</f>
        <v>10.921623446412442</v>
      </c>
    </row>
    <row r="2126" spans="1:22" x14ac:dyDescent="0.2">
      <c r="A2126" s="10">
        <f t="shared" si="375"/>
        <v>89</v>
      </c>
      <c r="B2126" s="10">
        <f t="shared" si="376"/>
        <v>9</v>
      </c>
      <c r="C2126" s="23">
        <v>5.7</v>
      </c>
      <c r="D2126" s="24">
        <v>75.204150000000013</v>
      </c>
      <c r="E2126" s="24">
        <v>119.952</v>
      </c>
      <c r="F2126" s="48"/>
      <c r="G2126" s="48"/>
      <c r="H2126" s="1">
        <f t="shared" si="377"/>
        <v>3.2173069534500227</v>
      </c>
      <c r="I2126" s="1">
        <f t="shared" si="370"/>
        <v>-4.9737370231875282</v>
      </c>
      <c r="J2126" s="4">
        <f>B2126+('PV model'!$B$3/15)+(I2126/60)</f>
        <v>8.6404377162802071</v>
      </c>
      <c r="K2126" s="2">
        <f t="shared" si="371"/>
        <v>50.39343425579689</v>
      </c>
      <c r="L2126" s="2">
        <f>DEGREES(ASIN((((COS(RADIANS('PV model'!$B$2))*COS(RADIANS(H2126))*COS(RADIANS(K2126)))+(SIN(RADIANS('PV model'!$B$2))*SIN(RADIANS(H2126)))))))</f>
        <v>24.002362648513298</v>
      </c>
      <c r="M2126" s="3">
        <f t="shared" si="367"/>
        <v>24.002362648513298</v>
      </c>
      <c r="N2126" s="2">
        <f t="shared" si="372"/>
        <v>57.355957533323043</v>
      </c>
      <c r="O2126" s="2">
        <f>IF('PV model'!$B$2&gt;0, 180-N2126,IF('PV model'!$B$2&lt;0,0-N2126,N2126))</f>
        <v>122.64404246667695</v>
      </c>
      <c r="P2126" s="2">
        <f>ABS(O2126-'PV model'!$B$5)</f>
        <v>82.35595753332305</v>
      </c>
      <c r="Q2126" s="3">
        <f t="shared" si="368"/>
        <v>65.997637351486702</v>
      </c>
      <c r="R2126" s="3">
        <f t="shared" si="373"/>
        <v>75.204150000000027</v>
      </c>
      <c r="S2126" s="3">
        <f t="shared" si="369"/>
        <v>143.59630913795553</v>
      </c>
      <c r="T2126" s="3">
        <f>(0.5*(1-COS(RADIANS(90-$X$3)))*(D2126+E2126)*'PV model'!$B$4)</f>
        <v>0</v>
      </c>
      <c r="U2126" s="3">
        <f t="shared" si="374"/>
        <v>218.80045913795556</v>
      </c>
      <c r="V2126" s="3">
        <f>('PV model'!$B$13*(U2126/1000)*(1-'PV model'!$B$14*((20+C2126)-25))*'PV model'!$B$10)/'PV model'!$B$12</f>
        <v>21.81005427252283</v>
      </c>
    </row>
    <row r="2127" spans="1:22" x14ac:dyDescent="0.2">
      <c r="A2127" s="10">
        <f t="shared" si="375"/>
        <v>89</v>
      </c>
      <c r="B2127" s="10">
        <f t="shared" si="376"/>
        <v>10</v>
      </c>
      <c r="C2127" s="23">
        <v>7</v>
      </c>
      <c r="D2127" s="24">
        <v>257.04104999999998</v>
      </c>
      <c r="E2127" s="24">
        <v>181.69200000000001</v>
      </c>
      <c r="F2127" s="48"/>
      <c r="G2127" s="48"/>
      <c r="H2127" s="1">
        <f t="shared" si="377"/>
        <v>3.2173069534500227</v>
      </c>
      <c r="I2127" s="1">
        <f t="shared" si="370"/>
        <v>-4.9737370231875282</v>
      </c>
      <c r="J2127" s="4">
        <f>B2127+('PV model'!$B$3/15)+(I2127/60)</f>
        <v>9.6404377162802071</v>
      </c>
      <c r="K2127" s="2">
        <f t="shared" si="371"/>
        <v>35.39343425579689</v>
      </c>
      <c r="L2127" s="2">
        <f>DEGREES(ASIN((((COS(RADIANS('PV model'!$B$2))*COS(RADIANS(H2127))*COS(RADIANS(K2127)))+(SIN(RADIANS('PV model'!$B$2))*SIN(RADIANS(H2127)))))))</f>
        <v>30.481213651537924</v>
      </c>
      <c r="M2127" s="3">
        <f t="shared" si="367"/>
        <v>30.481213651537924</v>
      </c>
      <c r="N2127" s="2">
        <f t="shared" si="372"/>
        <v>42.145195951027475</v>
      </c>
      <c r="O2127" s="2">
        <f>IF('PV model'!$B$2&gt;0, 180-N2127,IF('PV model'!$B$2&lt;0,0-N2127,N2127))</f>
        <v>137.85480404897254</v>
      </c>
      <c r="P2127" s="2">
        <f>ABS(O2127-'PV model'!$B$5)</f>
        <v>67.145195951027461</v>
      </c>
      <c r="Q2127" s="3">
        <f t="shared" si="368"/>
        <v>59.518786348462079</v>
      </c>
      <c r="R2127" s="3">
        <f t="shared" si="373"/>
        <v>257.04105000000004</v>
      </c>
      <c r="S2127" s="3">
        <f t="shared" si="369"/>
        <v>236.72427502241567</v>
      </c>
      <c r="T2127" s="3">
        <f>(0.5*(1-COS(RADIANS(90-$X$3)))*(D2127+E2127)*'PV model'!$B$4)</f>
        <v>0</v>
      </c>
      <c r="U2127" s="3">
        <f t="shared" si="374"/>
        <v>493.76532502241571</v>
      </c>
      <c r="V2127" s="3">
        <f>('PV model'!$B$13*(U2127/1000)*(1-'PV model'!$B$14*((20+C2127)-25))*'PV model'!$B$10)/'PV model'!$B$12</f>
        <v>48.961927634126745</v>
      </c>
    </row>
    <row r="2128" spans="1:22" x14ac:dyDescent="0.2">
      <c r="A2128" s="10">
        <f t="shared" si="375"/>
        <v>89</v>
      </c>
      <c r="B2128" s="10">
        <f t="shared" si="376"/>
        <v>11</v>
      </c>
      <c r="C2128" s="23">
        <v>7.8</v>
      </c>
      <c r="D2128" s="24">
        <v>298.57170000000002</v>
      </c>
      <c r="E2128" s="24">
        <v>216.09</v>
      </c>
      <c r="F2128" s="48"/>
      <c r="G2128" s="48"/>
      <c r="H2128" s="1">
        <f t="shared" si="377"/>
        <v>3.2173069534500227</v>
      </c>
      <c r="I2128" s="1">
        <f t="shared" si="370"/>
        <v>-4.9737370231875282</v>
      </c>
      <c r="J2128" s="4">
        <f>B2128+('PV model'!$B$3/15)+(I2128/60)</f>
        <v>10.640437716280207</v>
      </c>
      <c r="K2128" s="2">
        <f t="shared" si="371"/>
        <v>20.393434255796894</v>
      </c>
      <c r="L2128" s="2">
        <f>DEGREES(ASIN((((COS(RADIANS('PV model'!$B$2))*COS(RADIANS(H2128))*COS(RADIANS(K2128)))+(SIN(RADIANS('PV model'!$B$2))*SIN(RADIANS(H2128)))))))</f>
        <v>35.192175288671926</v>
      </c>
      <c r="M2128" s="3">
        <f t="shared" si="367"/>
        <v>35.192175288671926</v>
      </c>
      <c r="N2128" s="2">
        <f t="shared" si="372"/>
        <v>25.196785779526881</v>
      </c>
      <c r="O2128" s="2">
        <f>IF('PV model'!$B$2&gt;0, 180-N2128,IF('PV model'!$B$2&lt;0,0-N2128,N2128))</f>
        <v>154.80321422047311</v>
      </c>
      <c r="P2128" s="2">
        <f>ABS(O2128-'PV model'!$B$5)</f>
        <v>50.196785779526891</v>
      </c>
      <c r="Q2128" s="3">
        <f t="shared" si="368"/>
        <v>54.807824711328074</v>
      </c>
      <c r="R2128" s="3">
        <f t="shared" si="373"/>
        <v>298.57170000000008</v>
      </c>
      <c r="S2128" s="3">
        <f t="shared" si="369"/>
        <v>284.52115079316474</v>
      </c>
      <c r="T2128" s="3">
        <f>(0.5*(1-COS(RADIANS(90-$X$3)))*(D2128+E2128)*'PV model'!$B$4)</f>
        <v>0</v>
      </c>
      <c r="U2128" s="3">
        <f t="shared" si="374"/>
        <v>583.09285079316487</v>
      </c>
      <c r="V2128" s="3">
        <f>('PV model'!$B$13*(U2128/1000)*(1-'PV model'!$B$14*((20+C2128)-25))*'PV model'!$B$10)/'PV model'!$B$12</f>
        <v>57.633158597993564</v>
      </c>
    </row>
    <row r="2129" spans="1:22" x14ac:dyDescent="0.2">
      <c r="A2129" s="10">
        <f t="shared" si="375"/>
        <v>89</v>
      </c>
      <c r="B2129" s="10">
        <f t="shared" si="376"/>
        <v>12</v>
      </c>
      <c r="C2129" s="23">
        <v>7.9</v>
      </c>
      <c r="D2129" s="24">
        <v>369.28604999999999</v>
      </c>
      <c r="E2129" s="24">
        <v>214.32599999999999</v>
      </c>
      <c r="F2129" s="48"/>
      <c r="G2129" s="48"/>
      <c r="H2129" s="1">
        <f t="shared" si="377"/>
        <v>3.2173069534500227</v>
      </c>
      <c r="I2129" s="1">
        <f t="shared" si="370"/>
        <v>-4.9737370231875282</v>
      </c>
      <c r="J2129" s="4">
        <f>B2129+('PV model'!$B$3/15)+(I2129/60)</f>
        <v>11.640437716280207</v>
      </c>
      <c r="K2129" s="2">
        <f t="shared" si="371"/>
        <v>5.393434255796894</v>
      </c>
      <c r="L2129" s="2">
        <f>DEGREES(ASIN((((COS(RADIANS('PV model'!$B$2))*COS(RADIANS(H2129))*COS(RADIANS(K2129)))+(SIN(RADIANS('PV model'!$B$2))*SIN(RADIANS(H2129)))))))</f>
        <v>37.536184284126932</v>
      </c>
      <c r="M2129" s="3">
        <f t="shared" si="367"/>
        <v>37.536184284126932</v>
      </c>
      <c r="N2129" s="2">
        <f t="shared" si="372"/>
        <v>6.7967571601887347</v>
      </c>
      <c r="O2129" s="2">
        <f>IF('PV model'!$B$2&gt;0, 180-N2129,IF('PV model'!$B$2&lt;0,0-N2129,N2129))</f>
        <v>173.20324283981125</v>
      </c>
      <c r="P2129" s="2">
        <f>ABS(O2129-'PV model'!$B$5)</f>
        <v>31.796757160188747</v>
      </c>
      <c r="Q2129" s="3">
        <f t="shared" si="368"/>
        <v>52.463815715873075</v>
      </c>
      <c r="R2129" s="3">
        <f t="shared" si="373"/>
        <v>369.28604999999999</v>
      </c>
      <c r="S2129" s="3">
        <f t="shared" si="369"/>
        <v>286.67173185365613</v>
      </c>
      <c r="T2129" s="3">
        <f>(0.5*(1-COS(RADIANS(90-$X$3)))*(D2129+E2129)*'PV model'!$B$4)</f>
        <v>0</v>
      </c>
      <c r="U2129" s="3">
        <f t="shared" si="374"/>
        <v>655.95778185365612</v>
      </c>
      <c r="V2129" s="3">
        <f>('PV model'!$B$13*(U2129/1000)*(1-'PV model'!$B$14*((20+C2129)-25))*'PV model'!$B$10)/'PV model'!$B$12</f>
        <v>64.808933211552002</v>
      </c>
    </row>
    <row r="2130" spans="1:22" x14ac:dyDescent="0.2">
      <c r="A2130" s="10">
        <f t="shared" si="375"/>
        <v>89</v>
      </c>
      <c r="B2130" s="10">
        <f t="shared" si="376"/>
        <v>13</v>
      </c>
      <c r="C2130" s="23">
        <v>8.9</v>
      </c>
      <c r="D2130" s="24">
        <v>571.32704999999999</v>
      </c>
      <c r="E2130" s="24">
        <v>190.512</v>
      </c>
      <c r="F2130" s="48"/>
      <c r="G2130" s="48"/>
      <c r="H2130" s="1">
        <f t="shared" si="377"/>
        <v>3.2173069534500227</v>
      </c>
      <c r="I2130" s="1">
        <f t="shared" si="370"/>
        <v>-4.9737370231875282</v>
      </c>
      <c r="J2130" s="4">
        <f>B2130+('PV model'!$B$3/15)+(I2130/60)</f>
        <v>12.640437716280207</v>
      </c>
      <c r="K2130" s="2">
        <f t="shared" si="371"/>
        <v>-9.606565744203106</v>
      </c>
      <c r="L2130" s="2">
        <f>DEGREES(ASIN((((COS(RADIANS('PV model'!$B$2))*COS(RADIANS(H2130))*COS(RADIANS(K2130)))+(SIN(RADIANS('PV model'!$B$2))*SIN(RADIANS(H2130)))))))</f>
        <v>37.145111284606308</v>
      </c>
      <c r="M2130" s="3">
        <f t="shared" si="367"/>
        <v>37.145111284606308</v>
      </c>
      <c r="N2130" s="2">
        <f t="shared" si="372"/>
        <v>-12.065444950715001</v>
      </c>
      <c r="O2130" s="2">
        <f>IF('PV model'!$B$2&gt;0, 180-N2130,IF('PV model'!$B$2&lt;0,0-N2130,N2130))</f>
        <v>192.065444950715</v>
      </c>
      <c r="P2130" s="2">
        <f>ABS(O2130-'PV model'!$B$5)</f>
        <v>12.934555049284995</v>
      </c>
      <c r="Q2130" s="3">
        <f t="shared" si="368"/>
        <v>52.854888715393692</v>
      </c>
      <c r="R2130" s="3">
        <f t="shared" si="373"/>
        <v>571.32704999999999</v>
      </c>
      <c r="S2130" s="3">
        <f t="shared" si="369"/>
        <v>260.53110909538151</v>
      </c>
      <c r="T2130" s="3">
        <f>(0.5*(1-COS(RADIANS(90-$X$3)))*(D2130+E2130)*'PV model'!$B$4)</f>
        <v>0</v>
      </c>
      <c r="U2130" s="3">
        <f t="shared" si="374"/>
        <v>831.85815909538155</v>
      </c>
      <c r="V2130" s="3">
        <f>('PV model'!$B$13*(U2130/1000)*(1-'PV model'!$B$14*((20+C2130)-25))*'PV model'!$B$10)/'PV model'!$B$12</f>
        <v>81.855361934476818</v>
      </c>
    </row>
    <row r="2131" spans="1:22" x14ac:dyDescent="0.2">
      <c r="A2131" s="10">
        <f t="shared" si="375"/>
        <v>89</v>
      </c>
      <c r="B2131" s="10">
        <f t="shared" si="376"/>
        <v>14</v>
      </c>
      <c r="C2131" s="23">
        <v>9.8000000000000007</v>
      </c>
      <c r="D2131" s="24">
        <v>640.91895</v>
      </c>
      <c r="E2131" s="24">
        <v>149.05800000000002</v>
      </c>
      <c r="F2131" s="48"/>
      <c r="G2131" s="48"/>
      <c r="H2131" s="1">
        <f t="shared" si="377"/>
        <v>3.2173069534500227</v>
      </c>
      <c r="I2131" s="1">
        <f t="shared" si="370"/>
        <v>-4.9737370231875282</v>
      </c>
      <c r="J2131" s="4">
        <f>B2131+('PV model'!$B$3/15)+(I2131/60)</f>
        <v>13.640437716280207</v>
      </c>
      <c r="K2131" s="2">
        <f t="shared" si="371"/>
        <v>-24.606565744203106</v>
      </c>
      <c r="L2131" s="2">
        <f>DEGREES(ASIN((((COS(RADIANS('PV model'!$B$2))*COS(RADIANS(H2131))*COS(RADIANS(K2131)))+(SIN(RADIANS('PV model'!$B$2))*SIN(RADIANS(H2131)))))))</f>
        <v>34.084213865311945</v>
      </c>
      <c r="M2131" s="3">
        <f t="shared" si="367"/>
        <v>34.084213865311945</v>
      </c>
      <c r="N2131" s="2">
        <f t="shared" si="372"/>
        <v>-30.12959863920922</v>
      </c>
      <c r="O2131" s="2">
        <f>IF('PV model'!$B$2&gt;0, 180-N2131,IF('PV model'!$B$2&lt;0,0-N2131,N2131))</f>
        <v>210.12959863920923</v>
      </c>
      <c r="P2131" s="2">
        <f>ABS(O2131-'PV model'!$B$5)</f>
        <v>5.1295986392092345</v>
      </c>
      <c r="Q2131" s="3">
        <f t="shared" si="368"/>
        <v>55.915786134688055</v>
      </c>
      <c r="R2131" s="3">
        <f t="shared" si="373"/>
        <v>640.91895000000011</v>
      </c>
      <c r="S2131" s="3">
        <f t="shared" si="369"/>
        <v>204.49038391845372</v>
      </c>
      <c r="T2131" s="3">
        <f>(0.5*(1-COS(RADIANS(90-$X$3)))*(D2131+E2131)*'PV model'!$B$4)</f>
        <v>0</v>
      </c>
      <c r="U2131" s="3">
        <f t="shared" si="374"/>
        <v>845.40933391845385</v>
      </c>
      <c r="V2131" s="3">
        <f>('PV model'!$B$13*(U2131/1000)*(1-'PV model'!$B$14*((20+C2131)-25))*'PV model'!$B$10)/'PV model'!$B$12</f>
        <v>82.884580371733662</v>
      </c>
    </row>
    <row r="2132" spans="1:22" x14ac:dyDescent="0.2">
      <c r="A2132" s="10">
        <f t="shared" si="375"/>
        <v>89</v>
      </c>
      <c r="B2132" s="10">
        <f t="shared" si="376"/>
        <v>15</v>
      </c>
      <c r="C2132" s="23">
        <v>9.9</v>
      </c>
      <c r="D2132" s="24">
        <v>711.63329999999996</v>
      </c>
      <c r="E2132" s="24">
        <v>124.36200000000001</v>
      </c>
      <c r="F2132" s="48"/>
      <c r="G2132" s="48"/>
      <c r="H2132" s="1">
        <f t="shared" si="377"/>
        <v>3.2173069534500227</v>
      </c>
      <c r="I2132" s="1">
        <f t="shared" si="370"/>
        <v>-4.9737370231875282</v>
      </c>
      <c r="J2132" s="4">
        <f>B2132+('PV model'!$B$3/15)+(I2132/60)</f>
        <v>14.640437716280207</v>
      </c>
      <c r="K2132" s="2">
        <f t="shared" si="371"/>
        <v>-39.60656574420311</v>
      </c>
      <c r="L2132" s="2">
        <f>DEGREES(ASIN((((COS(RADIANS('PV model'!$B$2))*COS(RADIANS(H2132))*COS(RADIANS(K2132)))+(SIN(RADIANS('PV model'!$B$2))*SIN(RADIANS(H2132)))))))</f>
        <v>28.812630707814797</v>
      </c>
      <c r="M2132" s="3">
        <f t="shared" si="367"/>
        <v>28.812630707814797</v>
      </c>
      <c r="N2132" s="2">
        <f t="shared" si="372"/>
        <v>-46.58881013332855</v>
      </c>
      <c r="O2132" s="2">
        <f>IF('PV model'!$B$2&gt;0, 180-N2132,IF('PV model'!$B$2&lt;0,0-N2132,N2132))</f>
        <v>226.58881013332854</v>
      </c>
      <c r="P2132" s="2">
        <f>ABS(O2132-'PV model'!$B$5)</f>
        <v>21.588810133328536</v>
      </c>
      <c r="Q2132" s="3">
        <f t="shared" si="368"/>
        <v>61.18736929218521</v>
      </c>
      <c r="R2132" s="3">
        <f t="shared" si="373"/>
        <v>711.63329999999996</v>
      </c>
      <c r="S2132" s="3">
        <f t="shared" si="369"/>
        <v>168.14547984267924</v>
      </c>
      <c r="T2132" s="3">
        <f>(0.5*(1-COS(RADIANS(90-$X$3)))*(D2132+E2132)*'PV model'!$B$4)</f>
        <v>0</v>
      </c>
      <c r="U2132" s="3">
        <f t="shared" si="374"/>
        <v>879.77877984267923</v>
      </c>
      <c r="V2132" s="3">
        <f>('PV model'!$B$13*(U2132/1000)*(1-'PV model'!$B$14*((20+C2132)-25))*'PV model'!$B$10)/'PV model'!$B$12</f>
        <v>86.219010171145968</v>
      </c>
    </row>
    <row r="2133" spans="1:22" x14ac:dyDescent="0.2">
      <c r="A2133" s="10">
        <f t="shared" si="375"/>
        <v>89</v>
      </c>
      <c r="B2133" s="10">
        <f t="shared" si="376"/>
        <v>16</v>
      </c>
      <c r="C2133" s="23">
        <v>9.3000000000000007</v>
      </c>
      <c r="D2133" s="24">
        <v>670.10265000000004</v>
      </c>
      <c r="E2133" s="24">
        <v>98.784000000000006</v>
      </c>
      <c r="F2133" s="48"/>
      <c r="G2133" s="48"/>
      <c r="H2133" s="1">
        <f t="shared" si="377"/>
        <v>3.2173069534500227</v>
      </c>
      <c r="I2133" s="1">
        <f t="shared" si="370"/>
        <v>-4.9737370231875282</v>
      </c>
      <c r="J2133" s="4">
        <f>B2133+('PV model'!$B$3/15)+(I2133/60)</f>
        <v>15.640437716280207</v>
      </c>
      <c r="K2133" s="2">
        <f t="shared" si="371"/>
        <v>-54.60656574420311</v>
      </c>
      <c r="L2133" s="2">
        <f>DEGREES(ASIN((((COS(RADIANS('PV model'!$B$2))*COS(RADIANS(H2133))*COS(RADIANS(K2133)))+(SIN(RADIANS('PV model'!$B$2))*SIN(RADIANS(H2133)))))))</f>
        <v>21.949609525719989</v>
      </c>
      <c r="M2133" s="3">
        <f t="shared" si="367"/>
        <v>21.949609525719989</v>
      </c>
      <c r="N2133" s="2">
        <f t="shared" si="372"/>
        <v>-61.344395033809207</v>
      </c>
      <c r="O2133" s="2">
        <f>IF('PV model'!$B$2&gt;0, 180-N2133,IF('PV model'!$B$2&lt;0,0-N2133,N2133))</f>
        <v>241.34439503380921</v>
      </c>
      <c r="P2133" s="2">
        <f>ABS(O2133-'PV model'!$B$5)</f>
        <v>36.344395033809207</v>
      </c>
      <c r="Q2133" s="3">
        <f t="shared" si="368"/>
        <v>68.050390474280007</v>
      </c>
      <c r="R2133" s="3">
        <f t="shared" si="373"/>
        <v>670.10265000000027</v>
      </c>
      <c r="S2133" s="3">
        <f t="shared" si="369"/>
        <v>128.67274347106513</v>
      </c>
      <c r="T2133" s="3">
        <f>(0.5*(1-COS(RADIANS(90-$X$3)))*(D2133+E2133)*'PV model'!$B$4)</f>
        <v>0</v>
      </c>
      <c r="U2133" s="3">
        <f t="shared" si="374"/>
        <v>798.7753934710654</v>
      </c>
      <c r="V2133" s="3">
        <f>('PV model'!$B$13*(U2133/1000)*(1-'PV model'!$B$14*((20+C2133)-25))*'PV model'!$B$10)/'PV model'!$B$12</f>
        <v>78.472244212068176</v>
      </c>
    </row>
    <row r="2134" spans="1:22" x14ac:dyDescent="0.2">
      <c r="A2134" s="10">
        <f t="shared" si="375"/>
        <v>89</v>
      </c>
      <c r="B2134" s="10">
        <f t="shared" si="376"/>
        <v>17</v>
      </c>
      <c r="C2134" s="23">
        <v>8.3000000000000007</v>
      </c>
      <c r="D2134" s="24">
        <v>404.08199999999999</v>
      </c>
      <c r="E2134" s="24">
        <v>98.784000000000006</v>
      </c>
      <c r="F2134" s="48"/>
      <c r="G2134" s="48"/>
      <c r="H2134" s="1">
        <f t="shared" si="377"/>
        <v>3.2173069534500227</v>
      </c>
      <c r="I2134" s="1">
        <f t="shared" si="370"/>
        <v>-4.9737370231875282</v>
      </c>
      <c r="J2134" s="4">
        <f>B2134+('PV model'!$B$3/15)+(I2134/60)</f>
        <v>16.640437716280207</v>
      </c>
      <c r="K2134" s="2">
        <f t="shared" si="371"/>
        <v>-69.60656574420311</v>
      </c>
      <c r="L2134" s="2">
        <f>DEGREES(ASIN((((COS(RADIANS('PV model'!$B$2))*COS(RADIANS(H2134))*COS(RADIANS(K2134)))+(SIN(RADIANS('PV model'!$B$2))*SIN(RADIANS(H2134)))))))</f>
        <v>14.082216425191696</v>
      </c>
      <c r="M2134" s="3">
        <f t="shared" si="367"/>
        <v>14.082216425191696</v>
      </c>
      <c r="N2134" s="2">
        <f t="shared" si="372"/>
        <v>-74.761557016174663</v>
      </c>
      <c r="O2134" s="2">
        <f>IF('PV model'!$B$2&gt;0, 180-N2134,IF('PV model'!$B$2&lt;0,0-N2134,N2134))</f>
        <v>254.76155701617466</v>
      </c>
      <c r="P2134" s="2">
        <f>ABS(O2134-'PV model'!$B$5)</f>
        <v>49.761557016174663</v>
      </c>
      <c r="Q2134" s="3">
        <f t="shared" si="368"/>
        <v>75.917783574808297</v>
      </c>
      <c r="R2134" s="3">
        <f t="shared" si="373"/>
        <v>404.08200000000022</v>
      </c>
      <c r="S2134" s="3">
        <f t="shared" si="369"/>
        <v>121.57548949134717</v>
      </c>
      <c r="T2134" s="3">
        <f>(0.5*(1-COS(RADIANS(90-$X$3)))*(D2134+E2134)*'PV model'!$B$4)</f>
        <v>0</v>
      </c>
      <c r="U2134" s="3">
        <f t="shared" si="374"/>
        <v>525.65748949134741</v>
      </c>
      <c r="V2134" s="3">
        <f>('PV model'!$B$13*(U2134/1000)*(1-'PV model'!$B$14*((20+C2134)-25))*'PV model'!$B$10)/'PV model'!$B$12</f>
        <v>51.851132310580958</v>
      </c>
    </row>
    <row r="2135" spans="1:22" x14ac:dyDescent="0.2">
      <c r="A2135" s="10">
        <f t="shared" si="375"/>
        <v>89</v>
      </c>
      <c r="B2135" s="10">
        <f t="shared" si="376"/>
        <v>18</v>
      </c>
      <c r="C2135" s="23">
        <v>8.5</v>
      </c>
      <c r="D2135" s="24">
        <v>233.46959999999999</v>
      </c>
      <c r="E2135" s="24">
        <v>59.094000000000008</v>
      </c>
      <c r="F2135" s="48"/>
      <c r="G2135" s="48"/>
      <c r="H2135" s="1">
        <f t="shared" si="377"/>
        <v>3.2173069534500227</v>
      </c>
      <c r="I2135" s="1">
        <f t="shared" si="370"/>
        <v>-4.9737370231875282</v>
      </c>
      <c r="J2135" s="4">
        <f>B2135+('PV model'!$B$3/15)+(I2135/60)</f>
        <v>17.640437716280207</v>
      </c>
      <c r="K2135" s="2">
        <f t="shared" si="371"/>
        <v>-84.60656574420311</v>
      </c>
      <c r="L2135" s="2">
        <f>DEGREES(ASIN((((COS(RADIANS('PV model'!$B$2))*COS(RADIANS(H2135))*COS(RADIANS(K2135)))+(SIN(RADIANS('PV model'!$B$2))*SIN(RADIANS(H2135)))))))</f>
        <v>5.7050536853282443</v>
      </c>
      <c r="M2135" s="3">
        <f t="shared" si="367"/>
        <v>5.7050536853282443</v>
      </c>
      <c r="N2135" s="2">
        <f t="shared" si="372"/>
        <v>-87.376122607716624</v>
      </c>
      <c r="O2135" s="2">
        <f>IF('PV model'!$B$2&gt;0, 180-N2135,IF('PV model'!$B$2&lt;0,0-N2135,N2135))</f>
        <v>267.37612260771664</v>
      </c>
      <c r="P2135" s="2">
        <f>ABS(O2135-'PV model'!$B$5)</f>
        <v>62.376122607716638</v>
      </c>
      <c r="Q2135" s="3">
        <f t="shared" si="368"/>
        <v>84.294946314671748</v>
      </c>
      <c r="R2135" s="3">
        <f t="shared" si="373"/>
        <v>233.46960000000018</v>
      </c>
      <c r="S2135" s="3">
        <f t="shared" si="369"/>
        <v>69.759666653858275</v>
      </c>
      <c r="T2135" s="3">
        <f>(0.5*(1-COS(RADIANS(90-$X$3)))*(D2135+E2135)*'PV model'!$B$4)</f>
        <v>0</v>
      </c>
      <c r="U2135" s="3">
        <f t="shared" si="374"/>
        <v>303.22926665385847</v>
      </c>
      <c r="V2135" s="3">
        <f>('PV model'!$B$13*(U2135/1000)*(1-'PV model'!$B$14*((20+C2135)-25))*'PV model'!$B$10)/'PV model'!$B$12</f>
        <v>29.886446329793614</v>
      </c>
    </row>
    <row r="2136" spans="1:22" x14ac:dyDescent="0.2">
      <c r="A2136" s="10">
        <f t="shared" si="375"/>
        <v>89</v>
      </c>
      <c r="B2136" s="10">
        <f t="shared" si="376"/>
        <v>19</v>
      </c>
      <c r="C2136" s="23">
        <v>7.6</v>
      </c>
      <c r="D2136" s="24">
        <v>0</v>
      </c>
      <c r="E2136" s="24">
        <v>17.64</v>
      </c>
      <c r="F2136" s="48"/>
      <c r="G2136" s="48"/>
      <c r="H2136" s="1">
        <f t="shared" si="377"/>
        <v>3.2173069534500227</v>
      </c>
      <c r="I2136" s="1">
        <f t="shared" si="370"/>
        <v>-4.9737370231875282</v>
      </c>
      <c r="J2136" s="4">
        <f>B2136+('PV model'!$B$3/15)+(I2136/60)</f>
        <v>18.640437716280207</v>
      </c>
      <c r="K2136" s="2">
        <f t="shared" si="371"/>
        <v>-99.60656574420311</v>
      </c>
      <c r="L2136" s="2">
        <f>DEGREES(ASIN((((COS(RADIANS('PV model'!$B$2))*COS(RADIANS(H2136))*COS(RADIANS(K2136)))+(SIN(RADIANS('PV model'!$B$2))*SIN(RADIANS(H2136)))))))</f>
        <v>-2.7582161432750936</v>
      </c>
      <c r="M2136" s="3">
        <f t="shared" si="367"/>
        <v>0</v>
      </c>
      <c r="N2136" s="2">
        <f t="shared" si="372"/>
        <v>-80.252910272486389</v>
      </c>
      <c r="O2136" s="2">
        <f>IF('PV model'!$B$2&gt;0, 180-N2136,IF('PV model'!$B$2&lt;0,0-N2136,N2136))</f>
        <v>260.25291027248636</v>
      </c>
      <c r="P2136" s="2">
        <f>ABS(O2136-'PV model'!$B$5)</f>
        <v>55.252910272486361</v>
      </c>
      <c r="Q2136" s="3">
        <f t="shared" si="368"/>
        <v>92.758216143275092</v>
      </c>
      <c r="R2136" s="3">
        <f t="shared" si="373"/>
        <v>0</v>
      </c>
      <c r="S2136" s="3">
        <f t="shared" si="369"/>
        <v>17.64</v>
      </c>
      <c r="T2136" s="3">
        <f>(0.5*(1-COS(RADIANS(90-$X$3)))*(D2136+E2136)*'PV model'!$B$4)</f>
        <v>0</v>
      </c>
      <c r="U2136" s="3">
        <f t="shared" si="374"/>
        <v>17.64</v>
      </c>
      <c r="V2136" s="3">
        <f>('PV model'!$B$13*(U2136/1000)*(1-'PV model'!$B$14*((20+C2136)-25))*'PV model'!$B$10)/'PV model'!$B$12</f>
        <v>1.7449561382400001</v>
      </c>
    </row>
    <row r="2137" spans="1:22" x14ac:dyDescent="0.2">
      <c r="A2137" s="10">
        <f t="shared" si="375"/>
        <v>89</v>
      </c>
      <c r="B2137" s="10">
        <f t="shared" si="376"/>
        <v>20</v>
      </c>
      <c r="C2137" s="23">
        <v>5.6</v>
      </c>
      <c r="D2137" s="24">
        <v>0</v>
      </c>
      <c r="E2137" s="24">
        <v>0</v>
      </c>
      <c r="F2137" s="48"/>
      <c r="G2137" s="48"/>
      <c r="H2137" s="1">
        <f t="shared" si="377"/>
        <v>3.2173069534500227</v>
      </c>
      <c r="I2137" s="1">
        <f t="shared" si="370"/>
        <v>-4.9737370231875282</v>
      </c>
      <c r="J2137" s="4">
        <f>B2137+('PV model'!$B$3/15)+(I2137/60)</f>
        <v>19.640437716280207</v>
      </c>
      <c r="K2137" s="2">
        <f t="shared" si="371"/>
        <v>-114.60656574420311</v>
      </c>
      <c r="L2137" s="2">
        <f>DEGREES(ASIN((((COS(RADIANS('PV model'!$B$2))*COS(RADIANS(H2137))*COS(RADIANS(K2137)))+(SIN(RADIANS('PV model'!$B$2))*SIN(RADIANS(H2137)))))))</f>
        <v>-10.907198737304489</v>
      </c>
      <c r="M2137" s="3">
        <f t="shared" si="367"/>
        <v>0</v>
      </c>
      <c r="N2137" s="2">
        <f t="shared" si="372"/>
        <v>-67.586426465035686</v>
      </c>
      <c r="O2137" s="2">
        <f>IF('PV model'!$B$2&gt;0, 180-N2137,IF('PV model'!$B$2&lt;0,0-N2137,N2137))</f>
        <v>247.58642646503569</v>
      </c>
      <c r="P2137" s="2">
        <f>ABS(O2137-'PV model'!$B$5)</f>
        <v>42.586426465035686</v>
      </c>
      <c r="Q2137" s="3">
        <f t="shared" si="368"/>
        <v>100.9071987373045</v>
      </c>
      <c r="R2137" s="3">
        <f t="shared" si="373"/>
        <v>0</v>
      </c>
      <c r="S2137" s="3">
        <f t="shared" si="369"/>
        <v>0</v>
      </c>
      <c r="T2137" s="3">
        <f>(0.5*(1-COS(RADIANS(90-$X$3)))*(D2137+E2137)*'PV model'!$B$4)</f>
        <v>0</v>
      </c>
      <c r="U2137" s="3">
        <f t="shared" si="374"/>
        <v>0</v>
      </c>
      <c r="V2137" s="3">
        <f>('PV model'!$B$13*(U2137/1000)*(1-'PV model'!$B$14*((20+C2137)-25))*'PV model'!$B$10)/'PV model'!$B$12</f>
        <v>0</v>
      </c>
    </row>
    <row r="2138" spans="1:22" x14ac:dyDescent="0.2">
      <c r="A2138" s="10">
        <f t="shared" si="375"/>
        <v>89</v>
      </c>
      <c r="B2138" s="10">
        <f t="shared" si="376"/>
        <v>21</v>
      </c>
      <c r="C2138" s="23">
        <v>4.7</v>
      </c>
      <c r="D2138" s="24">
        <v>0</v>
      </c>
      <c r="E2138" s="24">
        <v>0</v>
      </c>
      <c r="F2138" s="48"/>
      <c r="G2138" s="48"/>
      <c r="H2138" s="1">
        <f t="shared" si="377"/>
        <v>3.2173069534500227</v>
      </c>
      <c r="I2138" s="1">
        <f t="shared" si="370"/>
        <v>-4.9737370231875282</v>
      </c>
      <c r="J2138" s="4">
        <f>B2138+('PV model'!$B$3/15)+(I2138/60)</f>
        <v>20.640437716280207</v>
      </c>
      <c r="K2138" s="2">
        <f t="shared" si="371"/>
        <v>-129.6065657442031</v>
      </c>
      <c r="L2138" s="2">
        <f>DEGREES(ASIN((((COS(RADIANS('PV model'!$B$2))*COS(RADIANS(H2138))*COS(RADIANS(K2138)))+(SIN(RADIANS('PV model'!$B$2))*SIN(RADIANS(H2138)))))))</f>
        <v>-18.316707100564837</v>
      </c>
      <c r="M2138" s="3">
        <f t="shared" si="367"/>
        <v>0</v>
      </c>
      <c r="N2138" s="2">
        <f t="shared" si="372"/>
        <v>-54.123257391533443</v>
      </c>
      <c r="O2138" s="2">
        <f>IF('PV model'!$B$2&gt;0, 180-N2138,IF('PV model'!$B$2&lt;0,0-N2138,N2138))</f>
        <v>234.12325739153346</v>
      </c>
      <c r="P2138" s="2">
        <f>ABS(O2138-'PV model'!$B$5)</f>
        <v>29.123257391533457</v>
      </c>
      <c r="Q2138" s="3">
        <f t="shared" si="368"/>
        <v>108.31670710056484</v>
      </c>
      <c r="R2138" s="3">
        <f t="shared" si="373"/>
        <v>0</v>
      </c>
      <c r="S2138" s="3">
        <f t="shared" si="369"/>
        <v>0</v>
      </c>
      <c r="T2138" s="3">
        <f>(0.5*(1-COS(RADIANS(90-$X$3)))*(D2138+E2138)*'PV model'!$B$4)</f>
        <v>0</v>
      </c>
      <c r="U2138" s="3">
        <f t="shared" si="374"/>
        <v>0</v>
      </c>
      <c r="V2138" s="3">
        <f>('PV model'!$B$13*(U2138/1000)*(1-'PV model'!$B$14*((20+C2138)-25))*'PV model'!$B$10)/'PV model'!$B$12</f>
        <v>0</v>
      </c>
    </row>
    <row r="2139" spans="1:22" x14ac:dyDescent="0.2">
      <c r="A2139" s="10">
        <f t="shared" si="375"/>
        <v>89</v>
      </c>
      <c r="B2139" s="10">
        <f t="shared" si="376"/>
        <v>22</v>
      </c>
      <c r="C2139" s="23">
        <v>4.4000000000000004</v>
      </c>
      <c r="D2139" s="24">
        <v>0</v>
      </c>
      <c r="E2139" s="24">
        <v>0</v>
      </c>
      <c r="F2139" s="48"/>
      <c r="G2139" s="48"/>
      <c r="H2139" s="1">
        <f t="shared" si="377"/>
        <v>3.2173069534500227</v>
      </c>
      <c r="I2139" s="1">
        <f t="shared" si="370"/>
        <v>-4.9737370231875282</v>
      </c>
      <c r="J2139" s="4">
        <f>B2139+('PV model'!$B$3/15)+(I2139/60)</f>
        <v>21.640437716280207</v>
      </c>
      <c r="K2139" s="2">
        <f t="shared" si="371"/>
        <v>-144.6065657442031</v>
      </c>
      <c r="L2139" s="2">
        <f>DEGREES(ASIN((((COS(RADIANS('PV model'!$B$2))*COS(RADIANS(H2139))*COS(RADIANS(K2139)))+(SIN(RADIANS('PV model'!$B$2))*SIN(RADIANS(H2139)))))))</f>
        <v>-24.503623978445539</v>
      </c>
      <c r="M2139" s="3">
        <f t="shared" si="367"/>
        <v>0</v>
      </c>
      <c r="N2139" s="2">
        <f t="shared" si="372"/>
        <v>-39.457988499624356</v>
      </c>
      <c r="O2139" s="2">
        <f>IF('PV model'!$B$2&gt;0, 180-N2139,IF('PV model'!$B$2&lt;0,0-N2139,N2139))</f>
        <v>219.45798849962435</v>
      </c>
      <c r="P2139" s="2">
        <f>ABS(O2139-'PV model'!$B$5)</f>
        <v>14.457988499624349</v>
      </c>
      <c r="Q2139" s="3">
        <f t="shared" si="368"/>
        <v>114.50362397844555</v>
      </c>
      <c r="R2139" s="3">
        <f t="shared" si="373"/>
        <v>0</v>
      </c>
      <c r="S2139" s="3">
        <f t="shared" si="369"/>
        <v>0</v>
      </c>
      <c r="T2139" s="3">
        <f>(0.5*(1-COS(RADIANS(90-$X$3)))*(D2139+E2139)*'PV model'!$B$4)</f>
        <v>0</v>
      </c>
      <c r="U2139" s="3">
        <f t="shared" si="374"/>
        <v>0</v>
      </c>
      <c r="V2139" s="3">
        <f>('PV model'!$B$13*(U2139/1000)*(1-'PV model'!$B$14*((20+C2139)-25))*'PV model'!$B$10)/'PV model'!$B$12</f>
        <v>0</v>
      </c>
    </row>
    <row r="2140" spans="1:22" x14ac:dyDescent="0.2">
      <c r="A2140" s="10">
        <f t="shared" si="375"/>
        <v>89</v>
      </c>
      <c r="B2140" s="10">
        <f t="shared" si="376"/>
        <v>23</v>
      </c>
      <c r="C2140" s="23">
        <v>5</v>
      </c>
      <c r="D2140" s="24">
        <v>0</v>
      </c>
      <c r="E2140" s="24">
        <v>0</v>
      </c>
      <c r="F2140" s="48"/>
      <c r="G2140" s="48"/>
      <c r="H2140" s="1">
        <f t="shared" si="377"/>
        <v>3.2173069534500227</v>
      </c>
      <c r="I2140" s="1">
        <f t="shared" si="370"/>
        <v>-4.9737370231875282</v>
      </c>
      <c r="J2140" s="4">
        <f>B2140+('PV model'!$B$3/15)+(I2140/60)</f>
        <v>22.640437716280207</v>
      </c>
      <c r="K2140" s="2">
        <f t="shared" si="371"/>
        <v>-159.6065657442031</v>
      </c>
      <c r="L2140" s="2">
        <f>DEGREES(ASIN((((COS(RADIANS('PV model'!$B$2))*COS(RADIANS(H2140))*COS(RADIANS(K2140)))+(SIN(RADIANS('PV model'!$B$2))*SIN(RADIANS(H2140)))))))</f>
        <v>-28.934908835992285</v>
      </c>
      <c r="M2140" s="3">
        <f t="shared" si="367"/>
        <v>0</v>
      </c>
      <c r="N2140" s="2">
        <f t="shared" si="372"/>
        <v>-23.424507556992861</v>
      </c>
      <c r="O2140" s="2">
        <f>IF('PV model'!$B$2&gt;0, 180-N2140,IF('PV model'!$B$2&lt;0,0-N2140,N2140))</f>
        <v>203.42450755699286</v>
      </c>
      <c r="P2140" s="2">
        <f>ABS(O2140-'PV model'!$B$5)</f>
        <v>1.5754924430071355</v>
      </c>
      <c r="Q2140" s="3">
        <f t="shared" si="368"/>
        <v>118.93490883599229</v>
      </c>
      <c r="R2140" s="3">
        <f t="shared" si="373"/>
        <v>0</v>
      </c>
      <c r="S2140" s="3">
        <f t="shared" si="369"/>
        <v>0</v>
      </c>
      <c r="T2140" s="3">
        <f>(0.5*(1-COS(RADIANS(90-$X$3)))*(D2140+E2140)*'PV model'!$B$4)</f>
        <v>0</v>
      </c>
      <c r="U2140" s="3">
        <f t="shared" si="374"/>
        <v>0</v>
      </c>
      <c r="V2140" s="3">
        <f>('PV model'!$B$13*(U2140/1000)*(1-'PV model'!$B$14*((20+C2140)-25))*'PV model'!$B$10)/'PV model'!$B$12</f>
        <v>0</v>
      </c>
    </row>
    <row r="2141" spans="1:22" x14ac:dyDescent="0.2">
      <c r="A2141" s="10">
        <f t="shared" si="375"/>
        <v>89</v>
      </c>
      <c r="B2141" s="10">
        <f t="shared" si="376"/>
        <v>24</v>
      </c>
      <c r="C2141" s="23">
        <v>3.3</v>
      </c>
      <c r="D2141" s="24">
        <v>0</v>
      </c>
      <c r="E2141" s="24">
        <v>0</v>
      </c>
      <c r="F2141" s="48"/>
      <c r="G2141" s="48"/>
      <c r="H2141" s="1">
        <f t="shared" si="377"/>
        <v>3.2173069534500227</v>
      </c>
      <c r="I2141" s="1">
        <f t="shared" si="370"/>
        <v>-4.9737370231875282</v>
      </c>
      <c r="J2141" s="4">
        <f>B2141+('PV model'!$B$3/15)+(I2141/60)</f>
        <v>23.640437716280207</v>
      </c>
      <c r="K2141" s="2">
        <f t="shared" si="371"/>
        <v>-174.6065657442031</v>
      </c>
      <c r="L2141" s="2">
        <f>DEGREES(ASIN((((COS(RADIANS('PV model'!$B$2))*COS(RADIANS(H2141))*COS(RADIANS(K2141)))+(SIN(RADIANS('PV model'!$B$2))*SIN(RADIANS(H2141)))))))</f>
        <v>-31.11498876703201</v>
      </c>
      <c r="M2141" s="3">
        <f t="shared" si="367"/>
        <v>0</v>
      </c>
      <c r="N2141" s="2">
        <f t="shared" si="372"/>
        <v>-6.293201786425608</v>
      </c>
      <c r="O2141" s="2">
        <f>IF('PV model'!$B$2&gt;0, 180-N2141,IF('PV model'!$B$2&lt;0,0-N2141,N2141))</f>
        <v>186.29320178642561</v>
      </c>
      <c r="P2141" s="2">
        <f>ABS(O2141-'PV model'!$B$5)</f>
        <v>18.706798213574388</v>
      </c>
      <c r="Q2141" s="3">
        <f t="shared" si="368"/>
        <v>121.114988767032</v>
      </c>
      <c r="R2141" s="3">
        <f t="shared" si="373"/>
        <v>0</v>
      </c>
      <c r="S2141" s="3">
        <f t="shared" si="369"/>
        <v>0</v>
      </c>
      <c r="T2141" s="3">
        <f>(0.5*(1-COS(RADIANS(90-$X$3)))*(D2141+E2141)*'PV model'!$B$4)</f>
        <v>0</v>
      </c>
      <c r="U2141" s="3">
        <f t="shared" si="374"/>
        <v>0</v>
      </c>
      <c r="V2141" s="3">
        <f>('PV model'!$B$13*(U2141/1000)*(1-'PV model'!$B$14*((20+C2141)-25))*'PV model'!$B$10)/'PV model'!$B$12</f>
        <v>0</v>
      </c>
    </row>
    <row r="2142" spans="1:22" x14ac:dyDescent="0.2">
      <c r="A2142" s="10">
        <f t="shared" si="375"/>
        <v>90</v>
      </c>
      <c r="B2142" s="10">
        <f t="shared" si="376"/>
        <v>1</v>
      </c>
      <c r="C2142" s="23">
        <v>2.4</v>
      </c>
      <c r="D2142" s="24">
        <v>0</v>
      </c>
      <c r="E2142" s="24">
        <v>0</v>
      </c>
      <c r="F2142" s="48"/>
      <c r="G2142" s="48"/>
      <c r="H2142" s="1">
        <f t="shared" si="377"/>
        <v>3.6169264641720438</v>
      </c>
      <c r="I2142" s="1">
        <f t="shared" si="370"/>
        <v>-4.6541907087068477</v>
      </c>
      <c r="J2142" s="4">
        <f>B2142+('PV model'!$B$3/15)+(I2142/60)</f>
        <v>0.64576348818821927</v>
      </c>
      <c r="K2142" s="2">
        <f t="shared" si="371"/>
        <v>170.3135476771767</v>
      </c>
      <c r="L2142" s="2">
        <f>DEGREES(ASIN((((COS(RADIANS('PV model'!$B$2))*COS(RADIANS(H2142))*COS(RADIANS(K2142)))+(SIN(RADIANS('PV model'!$B$2))*SIN(RADIANS(H2142)))))))</f>
        <v>-30.346537010018586</v>
      </c>
      <c r="M2142" s="3">
        <f t="shared" si="367"/>
        <v>0</v>
      </c>
      <c r="N2142" s="2">
        <f t="shared" si="372"/>
        <v>11.220287279876723</v>
      </c>
      <c r="O2142" s="2">
        <f>IF('PV model'!$B$2&gt;0, 180-N2142,IF('PV model'!$B$2&lt;0,0-N2142,N2142))</f>
        <v>168.77971272012329</v>
      </c>
      <c r="P2142" s="2">
        <f>ABS(O2142-'PV model'!$B$5)</f>
        <v>36.220287279876715</v>
      </c>
      <c r="Q2142" s="3">
        <f t="shared" si="368"/>
        <v>120.34653701001858</v>
      </c>
      <c r="R2142" s="3">
        <f t="shared" si="373"/>
        <v>0</v>
      </c>
      <c r="S2142" s="3">
        <f t="shared" si="369"/>
        <v>0</v>
      </c>
      <c r="T2142" s="3">
        <f>(0.5*(1-COS(RADIANS(90-$X$3)))*(D2142+E2142)*'PV model'!$B$4)</f>
        <v>0</v>
      </c>
      <c r="U2142" s="3">
        <f t="shared" si="374"/>
        <v>0</v>
      </c>
      <c r="V2142" s="3">
        <f>('PV model'!$B$13*(U2142/1000)*(1-'PV model'!$B$14*((20+C2142)-25))*'PV model'!$B$10)/'PV model'!$B$12</f>
        <v>0</v>
      </c>
    </row>
    <row r="2143" spans="1:22" x14ac:dyDescent="0.2">
      <c r="A2143" s="10">
        <f t="shared" si="375"/>
        <v>90</v>
      </c>
      <c r="B2143" s="10">
        <f t="shared" si="376"/>
        <v>2</v>
      </c>
      <c r="C2143" s="23">
        <v>1.4</v>
      </c>
      <c r="D2143" s="24">
        <v>0</v>
      </c>
      <c r="E2143" s="24">
        <v>0</v>
      </c>
      <c r="F2143" s="48"/>
      <c r="G2143" s="48"/>
      <c r="H2143" s="1">
        <f t="shared" si="377"/>
        <v>3.6169264641720438</v>
      </c>
      <c r="I2143" s="1">
        <f t="shared" si="370"/>
        <v>-4.6541907087068477</v>
      </c>
      <c r="J2143" s="4">
        <f>B2143+('PV model'!$B$3/15)+(I2143/60)</f>
        <v>1.6457634881882193</v>
      </c>
      <c r="K2143" s="2">
        <f t="shared" si="371"/>
        <v>155.3135476771767</v>
      </c>
      <c r="L2143" s="2">
        <f>DEGREES(ASIN((((COS(RADIANS('PV model'!$B$2))*COS(RADIANS(H2143))*COS(RADIANS(K2143)))+(SIN(RADIANS('PV model'!$B$2))*SIN(RADIANS(H2143)))))))</f>
        <v>-27.492032297216017</v>
      </c>
      <c r="M2143" s="3">
        <f t="shared" si="367"/>
        <v>0</v>
      </c>
      <c r="N2143" s="2">
        <f t="shared" si="372"/>
        <v>28.026618497596193</v>
      </c>
      <c r="O2143" s="2">
        <f>IF('PV model'!$B$2&gt;0, 180-N2143,IF('PV model'!$B$2&lt;0,0-N2143,N2143))</f>
        <v>151.97338150240381</v>
      </c>
      <c r="P2143" s="2">
        <f>ABS(O2143-'PV model'!$B$5)</f>
        <v>53.026618497596189</v>
      </c>
      <c r="Q2143" s="3">
        <f t="shared" si="368"/>
        <v>117.49203229721603</v>
      </c>
      <c r="R2143" s="3">
        <f t="shared" si="373"/>
        <v>0</v>
      </c>
      <c r="S2143" s="3">
        <f t="shared" si="369"/>
        <v>0</v>
      </c>
      <c r="T2143" s="3">
        <f>(0.5*(1-COS(RADIANS(90-$X$3)))*(D2143+E2143)*'PV model'!$B$4)</f>
        <v>0</v>
      </c>
      <c r="U2143" s="3">
        <f t="shared" si="374"/>
        <v>0</v>
      </c>
      <c r="V2143" s="3">
        <f>('PV model'!$B$13*(U2143/1000)*(1-'PV model'!$B$14*((20+C2143)-25))*'PV model'!$B$10)/'PV model'!$B$12</f>
        <v>0</v>
      </c>
    </row>
    <row r="2144" spans="1:22" x14ac:dyDescent="0.2">
      <c r="A2144" s="10">
        <f t="shared" si="375"/>
        <v>90</v>
      </c>
      <c r="B2144" s="10">
        <f t="shared" si="376"/>
        <v>3</v>
      </c>
      <c r="C2144" s="23">
        <v>0.9</v>
      </c>
      <c r="D2144" s="24">
        <v>0</v>
      </c>
      <c r="E2144" s="24">
        <v>0</v>
      </c>
      <c r="F2144" s="48"/>
      <c r="G2144" s="48"/>
      <c r="H2144" s="1">
        <f t="shared" si="377"/>
        <v>3.6169264641720438</v>
      </c>
      <c r="I2144" s="1">
        <f t="shared" si="370"/>
        <v>-4.6541907087068477</v>
      </c>
      <c r="J2144" s="4">
        <f>B2144+('PV model'!$B$3/15)+(I2144/60)</f>
        <v>2.6457634881882188</v>
      </c>
      <c r="K2144" s="2">
        <f t="shared" si="371"/>
        <v>140.3135476771767</v>
      </c>
      <c r="L2144" s="2">
        <f>DEGREES(ASIN((((COS(RADIANS('PV model'!$B$2))*COS(RADIANS(H2144))*COS(RADIANS(K2144)))+(SIN(RADIANS('PV model'!$B$2))*SIN(RADIANS(H2144)))))))</f>
        <v>-22.520858091570489</v>
      </c>
      <c r="M2144" s="3">
        <f t="shared" si="367"/>
        <v>0</v>
      </c>
      <c r="N2144" s="2">
        <f t="shared" si="372"/>
        <v>43.624383770954609</v>
      </c>
      <c r="O2144" s="2">
        <f>IF('PV model'!$B$2&gt;0, 180-N2144,IF('PV model'!$B$2&lt;0,0-N2144,N2144))</f>
        <v>136.37561622904539</v>
      </c>
      <c r="P2144" s="2">
        <f>ABS(O2144-'PV model'!$B$5)</f>
        <v>68.624383770954609</v>
      </c>
      <c r="Q2144" s="3">
        <f t="shared" si="368"/>
        <v>112.52085809157049</v>
      </c>
      <c r="R2144" s="3">
        <f t="shared" si="373"/>
        <v>0</v>
      </c>
      <c r="S2144" s="3">
        <f t="shared" si="369"/>
        <v>0</v>
      </c>
      <c r="T2144" s="3">
        <f>(0.5*(1-COS(RADIANS(90-$X$3)))*(D2144+E2144)*'PV model'!$B$4)</f>
        <v>0</v>
      </c>
      <c r="U2144" s="3">
        <f t="shared" si="374"/>
        <v>0</v>
      </c>
      <c r="V2144" s="3">
        <f>('PV model'!$B$13*(U2144/1000)*(1-'PV model'!$B$14*((20+C2144)-25))*'PV model'!$B$10)/'PV model'!$B$12</f>
        <v>0</v>
      </c>
    </row>
    <row r="2145" spans="1:22" x14ac:dyDescent="0.2">
      <c r="A2145" s="10">
        <f t="shared" si="375"/>
        <v>90</v>
      </c>
      <c r="B2145" s="10">
        <f t="shared" si="376"/>
        <v>4</v>
      </c>
      <c r="C2145" s="23">
        <v>0.7</v>
      </c>
      <c r="D2145" s="24">
        <v>0</v>
      </c>
      <c r="E2145" s="24">
        <v>0</v>
      </c>
      <c r="F2145" s="48"/>
      <c r="G2145" s="48"/>
      <c r="H2145" s="1">
        <f t="shared" si="377"/>
        <v>3.6169264641720438</v>
      </c>
      <c r="I2145" s="1">
        <f t="shared" si="370"/>
        <v>-4.6541907087068477</v>
      </c>
      <c r="J2145" s="4">
        <f>B2145+('PV model'!$B$3/15)+(I2145/60)</f>
        <v>3.6457634881882188</v>
      </c>
      <c r="K2145" s="2">
        <f t="shared" si="371"/>
        <v>125.31354767717671</v>
      </c>
      <c r="L2145" s="2">
        <f>DEGREES(ASIN((((COS(RADIANS('PV model'!$B$2))*COS(RADIANS(H2145))*COS(RADIANS(K2145)))+(SIN(RADIANS('PV model'!$B$2))*SIN(RADIANS(H2145)))))))</f>
        <v>-15.948248731182032</v>
      </c>
      <c r="M2145" s="3">
        <f t="shared" si="367"/>
        <v>0</v>
      </c>
      <c r="N2145" s="2">
        <f t="shared" si="372"/>
        <v>57.88420820033469</v>
      </c>
      <c r="O2145" s="2">
        <f>IF('PV model'!$B$2&gt;0, 180-N2145,IF('PV model'!$B$2&lt;0,0-N2145,N2145))</f>
        <v>122.11579179966532</v>
      </c>
      <c r="P2145" s="2">
        <f>ABS(O2145-'PV model'!$B$5)</f>
        <v>82.884208200334683</v>
      </c>
      <c r="Q2145" s="3">
        <f t="shared" si="368"/>
        <v>105.94824873118203</v>
      </c>
      <c r="R2145" s="3">
        <f t="shared" si="373"/>
        <v>0</v>
      </c>
      <c r="S2145" s="3">
        <f t="shared" si="369"/>
        <v>0</v>
      </c>
      <c r="T2145" s="3">
        <f>(0.5*(1-COS(RADIANS(90-$X$3)))*(D2145+E2145)*'PV model'!$B$4)</f>
        <v>0</v>
      </c>
      <c r="U2145" s="3">
        <f t="shared" si="374"/>
        <v>0</v>
      </c>
      <c r="V2145" s="3">
        <f>('PV model'!$B$13*(U2145/1000)*(1-'PV model'!$B$14*((20+C2145)-25))*'PV model'!$B$10)/'PV model'!$B$12</f>
        <v>0</v>
      </c>
    </row>
    <row r="2146" spans="1:22" x14ac:dyDescent="0.2">
      <c r="A2146" s="10">
        <f t="shared" si="375"/>
        <v>90</v>
      </c>
      <c r="B2146" s="10">
        <f t="shared" si="376"/>
        <v>5</v>
      </c>
      <c r="C2146" s="23">
        <v>0.3</v>
      </c>
      <c r="D2146" s="24">
        <v>0</v>
      </c>
      <c r="E2146" s="24">
        <v>0</v>
      </c>
      <c r="F2146" s="48"/>
      <c r="G2146" s="48"/>
      <c r="H2146" s="1">
        <f t="shared" si="377"/>
        <v>3.6169264641720438</v>
      </c>
      <c r="I2146" s="1">
        <f t="shared" si="370"/>
        <v>-4.6541907087068477</v>
      </c>
      <c r="J2146" s="4">
        <f>B2146+('PV model'!$B$3/15)+(I2146/60)</f>
        <v>4.6457634881882193</v>
      </c>
      <c r="K2146" s="2">
        <f t="shared" si="371"/>
        <v>110.31354767717671</v>
      </c>
      <c r="L2146" s="2">
        <f>DEGREES(ASIN((((COS(RADIANS('PV model'!$B$2))*COS(RADIANS(H2146))*COS(RADIANS(K2146)))+(SIN(RADIANS('PV model'!$B$2))*SIN(RADIANS(H2146)))))))</f>
        <v>-8.2938601336108277</v>
      </c>
      <c r="M2146" s="3">
        <f t="shared" si="367"/>
        <v>0</v>
      </c>
      <c r="N2146" s="2">
        <f t="shared" si="372"/>
        <v>71.055076922454759</v>
      </c>
      <c r="O2146" s="2">
        <f>IF('PV model'!$B$2&gt;0, 180-N2146,IF('PV model'!$B$2&lt;0,0-N2146,N2146))</f>
        <v>108.94492307754524</v>
      </c>
      <c r="P2146" s="2">
        <f>ABS(O2146-'PV model'!$B$5)</f>
        <v>96.055076922454759</v>
      </c>
      <c r="Q2146" s="3">
        <f t="shared" si="368"/>
        <v>98.293860133610835</v>
      </c>
      <c r="R2146" s="3">
        <f t="shared" si="373"/>
        <v>0</v>
      </c>
      <c r="S2146" s="3">
        <f t="shared" si="369"/>
        <v>0</v>
      </c>
      <c r="T2146" s="3">
        <f>(0.5*(1-COS(RADIANS(90-$X$3)))*(D2146+E2146)*'PV model'!$B$4)</f>
        <v>0</v>
      </c>
      <c r="U2146" s="3">
        <f t="shared" si="374"/>
        <v>0</v>
      </c>
      <c r="V2146" s="3">
        <f>('PV model'!$B$13*(U2146/1000)*(1-'PV model'!$B$14*((20+C2146)-25))*'PV model'!$B$10)/'PV model'!$B$12</f>
        <v>0</v>
      </c>
    </row>
    <row r="2147" spans="1:22" x14ac:dyDescent="0.2">
      <c r="A2147" s="10">
        <f t="shared" si="375"/>
        <v>90</v>
      </c>
      <c r="B2147" s="10">
        <f t="shared" si="376"/>
        <v>6</v>
      </c>
      <c r="C2147" s="23">
        <v>0.4</v>
      </c>
      <c r="D2147" s="24">
        <v>0</v>
      </c>
      <c r="E2147" s="24">
        <v>0</v>
      </c>
      <c r="F2147" s="48"/>
      <c r="G2147" s="48"/>
      <c r="H2147" s="1">
        <f t="shared" si="377"/>
        <v>3.6169264641720438</v>
      </c>
      <c r="I2147" s="1">
        <f t="shared" si="370"/>
        <v>-4.6541907087068477</v>
      </c>
      <c r="J2147" s="4">
        <f>B2147+('PV model'!$B$3/15)+(I2147/60)</f>
        <v>5.6457634881882193</v>
      </c>
      <c r="K2147" s="2">
        <f t="shared" si="371"/>
        <v>95.313547677176715</v>
      </c>
      <c r="L2147" s="2">
        <f>DEGREES(ASIN((((COS(RADIANS('PV model'!$B$2))*COS(RADIANS(H2147))*COS(RADIANS(K2147)))+(SIN(RADIANS('PV model'!$B$2))*SIN(RADIANS(H2147)))))))</f>
        <v>-2.0503729851919693E-2</v>
      </c>
      <c r="M2147" s="3">
        <f t="shared" si="367"/>
        <v>0</v>
      </c>
      <c r="N2147" s="2">
        <f t="shared" si="372"/>
        <v>83.575204947096836</v>
      </c>
      <c r="O2147" s="2">
        <f>IF('PV model'!$B$2&gt;0, 180-N2147,IF('PV model'!$B$2&lt;0,0-N2147,N2147))</f>
        <v>96.424795052903164</v>
      </c>
      <c r="P2147" s="2">
        <f>ABS(O2147-'PV model'!$B$5)</f>
        <v>108.57520494709684</v>
      </c>
      <c r="Q2147" s="3">
        <f t="shared" si="368"/>
        <v>90.020503729851924</v>
      </c>
      <c r="R2147" s="3">
        <f t="shared" si="373"/>
        <v>0</v>
      </c>
      <c r="S2147" s="3">
        <f t="shared" si="369"/>
        <v>0</v>
      </c>
      <c r="T2147" s="3">
        <f>(0.5*(1-COS(RADIANS(90-$X$3)))*(D2147+E2147)*'PV model'!$B$4)</f>
        <v>0</v>
      </c>
      <c r="U2147" s="3">
        <f t="shared" si="374"/>
        <v>0</v>
      </c>
      <c r="V2147" s="3">
        <f>('PV model'!$B$13*(U2147/1000)*(1-'PV model'!$B$14*((20+C2147)-25))*'PV model'!$B$10)/'PV model'!$B$12</f>
        <v>0</v>
      </c>
    </row>
    <row r="2148" spans="1:22" x14ac:dyDescent="0.2">
      <c r="A2148" s="10">
        <f t="shared" si="375"/>
        <v>90</v>
      </c>
      <c r="B2148" s="10">
        <f t="shared" si="376"/>
        <v>7</v>
      </c>
      <c r="C2148" s="23">
        <v>0.7</v>
      </c>
      <c r="D2148" s="24">
        <v>38.1633</v>
      </c>
      <c r="E2148" s="24">
        <v>22.931999999999999</v>
      </c>
      <c r="F2148" s="48"/>
      <c r="G2148" s="48"/>
      <c r="H2148" s="1">
        <f t="shared" si="377"/>
        <v>3.6169264641720438</v>
      </c>
      <c r="I2148" s="1">
        <f t="shared" si="370"/>
        <v>-4.6541907087068477</v>
      </c>
      <c r="J2148" s="4">
        <f>B2148+('PV model'!$B$3/15)+(I2148/60)</f>
        <v>6.6457634881882193</v>
      </c>
      <c r="K2148" s="2">
        <f t="shared" si="371"/>
        <v>80.313547677176715</v>
      </c>
      <c r="L2148" s="2">
        <f>DEGREES(ASIN((((COS(RADIANS('PV model'!$B$2))*COS(RADIANS(H2148))*COS(RADIANS(K2148)))+(SIN(RADIANS('PV model'!$B$2))*SIN(RADIANS(H2148)))))))</f>
        <v>8.4590137947680955</v>
      </c>
      <c r="M2148" s="3">
        <f t="shared" si="367"/>
        <v>8.4590137947680955</v>
      </c>
      <c r="N2148" s="2">
        <f t="shared" si="372"/>
        <v>84.042811198063191</v>
      </c>
      <c r="O2148" s="2">
        <f>IF('PV model'!$B$2&gt;0, 180-N2148,IF('PV model'!$B$2&lt;0,0-N2148,N2148))</f>
        <v>95.957188801936809</v>
      </c>
      <c r="P2148" s="2">
        <f>ABS(O2148-'PV model'!$B$5)</f>
        <v>109.04281119806319</v>
      </c>
      <c r="Q2148" s="3">
        <f t="shared" si="368"/>
        <v>81.540986205231903</v>
      </c>
      <c r="R2148" s="3">
        <f t="shared" si="373"/>
        <v>38.163300000000014</v>
      </c>
      <c r="S2148" s="3">
        <f t="shared" si="369"/>
        <v>26.889918773469269</v>
      </c>
      <c r="T2148" s="3">
        <f>(0.5*(1-COS(RADIANS(90-$X$3)))*(D2148+E2148)*'PV model'!$B$4)</f>
        <v>0</v>
      </c>
      <c r="U2148" s="3">
        <f t="shared" si="374"/>
        <v>65.053218773469283</v>
      </c>
      <c r="V2148" s="3">
        <f>('PV model'!$B$13*(U2148/1000)*(1-'PV model'!$B$14*((20+C2148)-25))*'PV model'!$B$10)/'PV model'!$B$12</f>
        <v>6.6145665282718413</v>
      </c>
    </row>
    <row r="2149" spans="1:22" x14ac:dyDescent="0.2">
      <c r="A2149" s="10">
        <f t="shared" si="375"/>
        <v>90</v>
      </c>
      <c r="B2149" s="10">
        <f t="shared" si="376"/>
        <v>8</v>
      </c>
      <c r="C2149" s="23">
        <v>4.2</v>
      </c>
      <c r="D2149" s="24">
        <v>294.08190000000002</v>
      </c>
      <c r="E2149" s="24">
        <v>76.734000000000009</v>
      </c>
      <c r="F2149" s="48"/>
      <c r="G2149" s="48"/>
      <c r="H2149" s="1">
        <f t="shared" si="377"/>
        <v>3.6169264641720438</v>
      </c>
      <c r="I2149" s="1">
        <f t="shared" si="370"/>
        <v>-4.6541907087068477</v>
      </c>
      <c r="J2149" s="4">
        <f>B2149+('PV model'!$B$3/15)+(I2149/60)</f>
        <v>7.6457634881882193</v>
      </c>
      <c r="K2149" s="2">
        <f t="shared" si="371"/>
        <v>65.313547677176715</v>
      </c>
      <c r="L2149" s="2">
        <f>DEGREES(ASIN((((COS(RADIANS('PV model'!$B$2))*COS(RADIANS(H2149))*COS(RADIANS(K2149)))+(SIN(RADIANS('PV model'!$B$2))*SIN(RADIANS(H2149)))))))</f>
        <v>16.743039270495757</v>
      </c>
      <c r="M2149" s="3">
        <f t="shared" si="367"/>
        <v>16.743039270495757</v>
      </c>
      <c r="N2149" s="2">
        <f t="shared" si="372"/>
        <v>71.252013193551875</v>
      </c>
      <c r="O2149" s="2">
        <f>IF('PV model'!$B$2&gt;0, 180-N2149,IF('PV model'!$B$2&lt;0,0-N2149,N2149))</f>
        <v>108.74798680644813</v>
      </c>
      <c r="P2149" s="2">
        <f>ABS(O2149-'PV model'!$B$5)</f>
        <v>96.252013193551875</v>
      </c>
      <c r="Q2149" s="3">
        <f t="shared" si="368"/>
        <v>73.256960729504243</v>
      </c>
      <c r="R2149" s="3">
        <f t="shared" si="373"/>
        <v>294.08189999999996</v>
      </c>
      <c r="S2149" s="3">
        <f t="shared" si="369"/>
        <v>95.976265446199903</v>
      </c>
      <c r="T2149" s="3">
        <f>(0.5*(1-COS(RADIANS(90-$X$3)))*(D2149+E2149)*'PV model'!$B$4)</f>
        <v>0</v>
      </c>
      <c r="U2149" s="3">
        <f t="shared" si="374"/>
        <v>390.05816544619984</v>
      </c>
      <c r="V2149" s="3">
        <f>('PV model'!$B$13*(U2149/1000)*(1-'PV model'!$B$14*((20+C2149)-25))*'PV model'!$B$10)/'PV model'!$B$12</f>
        <v>39.114982903499744</v>
      </c>
    </row>
    <row r="2150" spans="1:22" x14ac:dyDescent="0.2">
      <c r="A2150" s="10">
        <f t="shared" si="375"/>
        <v>90</v>
      </c>
      <c r="B2150" s="10">
        <f t="shared" si="376"/>
        <v>9</v>
      </c>
      <c r="C2150" s="23">
        <v>5.9</v>
      </c>
      <c r="D2150" s="24">
        <v>627.44955000000004</v>
      </c>
      <c r="E2150" s="24">
        <v>82.025999999999996</v>
      </c>
      <c r="F2150" s="48"/>
      <c r="G2150" s="48"/>
      <c r="H2150" s="1">
        <f t="shared" si="377"/>
        <v>3.6169264641720438</v>
      </c>
      <c r="I2150" s="1">
        <f t="shared" si="370"/>
        <v>-4.6541907087068477</v>
      </c>
      <c r="J2150" s="4">
        <f>B2150+('PV model'!$B$3/15)+(I2150/60)</f>
        <v>8.6457634881882193</v>
      </c>
      <c r="K2150" s="2">
        <f t="shared" si="371"/>
        <v>50.313547677176715</v>
      </c>
      <c r="L2150" s="2">
        <f>DEGREES(ASIN((((COS(RADIANS('PV model'!$B$2))*COS(RADIANS(H2150))*COS(RADIANS(K2150)))+(SIN(RADIANS('PV model'!$B$2))*SIN(RADIANS(H2150)))))))</f>
        <v>24.391470928591733</v>
      </c>
      <c r="M2150" s="3">
        <f t="shared" si="367"/>
        <v>24.391470928591733</v>
      </c>
      <c r="N2150" s="2">
        <f t="shared" si="372"/>
        <v>57.488651960813328</v>
      </c>
      <c r="O2150" s="2">
        <f>IF('PV model'!$B$2&gt;0, 180-N2150,IF('PV model'!$B$2&lt;0,0-N2150,N2150))</f>
        <v>122.51134803918667</v>
      </c>
      <c r="P2150" s="2">
        <f>ABS(O2150-'PV model'!$B$5)</f>
        <v>82.488651960813328</v>
      </c>
      <c r="Q2150" s="3">
        <f t="shared" si="368"/>
        <v>65.608529071408256</v>
      </c>
      <c r="R2150" s="3">
        <f t="shared" si="373"/>
        <v>627.44955000000016</v>
      </c>
      <c r="S2150" s="3">
        <f t="shared" si="369"/>
        <v>108.57731566541996</v>
      </c>
      <c r="T2150" s="3">
        <f>(0.5*(1-COS(RADIANS(90-$X$3)))*(D2150+E2150)*'PV model'!$B$4)</f>
        <v>0</v>
      </c>
      <c r="U2150" s="3">
        <f t="shared" si="374"/>
        <v>736.02686566542013</v>
      </c>
      <c r="V2150" s="3">
        <f>('PV model'!$B$13*(U2150/1000)*(1-'PV model'!$B$14*((20+C2150)-25))*'PV model'!$B$10)/'PV model'!$B$12</f>
        <v>73.308381808144489</v>
      </c>
    </row>
    <row r="2151" spans="1:22" x14ac:dyDescent="0.2">
      <c r="A2151" s="10">
        <f t="shared" si="375"/>
        <v>90</v>
      </c>
      <c r="B2151" s="10">
        <f t="shared" si="376"/>
        <v>10</v>
      </c>
      <c r="C2151" s="23">
        <v>6.9</v>
      </c>
      <c r="D2151" s="24">
        <v>819.38849999999991</v>
      </c>
      <c r="E2151" s="24">
        <v>74.087999999999994</v>
      </c>
      <c r="F2151" s="48"/>
      <c r="G2151" s="48"/>
      <c r="H2151" s="1">
        <f t="shared" si="377"/>
        <v>3.6169264641720438</v>
      </c>
      <c r="I2151" s="1">
        <f t="shared" si="370"/>
        <v>-4.6541907087068477</v>
      </c>
      <c r="J2151" s="4">
        <f>B2151+('PV model'!$B$3/15)+(I2151/60)</f>
        <v>9.6457634881882193</v>
      </c>
      <c r="K2151" s="2">
        <f t="shared" si="371"/>
        <v>35.313547677176715</v>
      </c>
      <c r="L2151" s="2">
        <f>DEGREES(ASIN((((COS(RADIANS('PV model'!$B$2))*COS(RADIANS(H2151))*COS(RADIANS(K2151)))+(SIN(RADIANS('PV model'!$B$2))*SIN(RADIANS(H2151)))))))</f>
        <v>30.881067873591366</v>
      </c>
      <c r="M2151" s="3">
        <f t="shared" si="367"/>
        <v>30.881067873591366</v>
      </c>
      <c r="N2151" s="2">
        <f t="shared" si="372"/>
        <v>42.236541888788935</v>
      </c>
      <c r="O2151" s="2">
        <f>IF('PV model'!$B$2&gt;0, 180-N2151,IF('PV model'!$B$2&lt;0,0-N2151,N2151))</f>
        <v>137.76345811121107</v>
      </c>
      <c r="P2151" s="2">
        <f>ABS(O2151-'PV model'!$B$5)</f>
        <v>67.236541888788935</v>
      </c>
      <c r="Q2151" s="3">
        <f t="shared" si="368"/>
        <v>59.118932126408637</v>
      </c>
      <c r="R2151" s="3">
        <f t="shared" si="373"/>
        <v>819.38849999999968</v>
      </c>
      <c r="S2151" s="3">
        <f t="shared" si="369"/>
        <v>101.49905883625631</v>
      </c>
      <c r="T2151" s="3">
        <f>(0.5*(1-COS(RADIANS(90-$X$3)))*(D2151+E2151)*'PV model'!$B$4)</f>
        <v>0</v>
      </c>
      <c r="U2151" s="3">
        <f t="shared" si="374"/>
        <v>920.88755883625595</v>
      </c>
      <c r="V2151" s="3">
        <f>('PV model'!$B$13*(U2151/1000)*(1-'PV model'!$B$14*((20+C2151)-25))*'PV model'!$B$10)/'PV model'!$B$12</f>
        <v>91.352325786374479</v>
      </c>
    </row>
    <row r="2152" spans="1:22" x14ac:dyDescent="0.2">
      <c r="A2152" s="10">
        <f t="shared" si="375"/>
        <v>90</v>
      </c>
      <c r="B2152" s="10">
        <f t="shared" si="376"/>
        <v>11</v>
      </c>
      <c r="C2152" s="23">
        <v>8</v>
      </c>
      <c r="D2152" s="24">
        <v>854.18445000000008</v>
      </c>
      <c r="E2152" s="24">
        <v>87.317999999999998</v>
      </c>
      <c r="F2152" s="48"/>
      <c r="G2152" s="48"/>
      <c r="H2152" s="1">
        <f t="shared" si="377"/>
        <v>3.6169264641720438</v>
      </c>
      <c r="I2152" s="1">
        <f t="shared" si="370"/>
        <v>-4.6541907087068477</v>
      </c>
      <c r="J2152" s="4">
        <f>B2152+('PV model'!$B$3/15)+(I2152/60)</f>
        <v>10.645763488188219</v>
      </c>
      <c r="K2152" s="2">
        <f t="shared" si="371"/>
        <v>20.313547677176711</v>
      </c>
      <c r="L2152" s="2">
        <f>DEGREES(ASIN((((COS(RADIANS('PV model'!$B$2))*COS(RADIANS(H2152))*COS(RADIANS(K2152)))+(SIN(RADIANS('PV model'!$B$2))*SIN(RADIANS(H2152)))))))</f>
        <v>35.599221287994077</v>
      </c>
      <c r="M2152" s="3">
        <f t="shared" si="367"/>
        <v>35.599221287994077</v>
      </c>
      <c r="N2152" s="2">
        <f t="shared" si="372"/>
        <v>25.220333941260918</v>
      </c>
      <c r="O2152" s="2">
        <f>IF('PV model'!$B$2&gt;0, 180-N2152,IF('PV model'!$B$2&lt;0,0-N2152,N2152))</f>
        <v>154.77966605873908</v>
      </c>
      <c r="P2152" s="2">
        <f>ABS(O2152-'PV model'!$B$5)</f>
        <v>50.220333941260918</v>
      </c>
      <c r="Q2152" s="3">
        <f t="shared" si="368"/>
        <v>54.400778712005923</v>
      </c>
      <c r="R2152" s="3">
        <f t="shared" si="373"/>
        <v>854.18445000000008</v>
      </c>
      <c r="S2152" s="3">
        <f t="shared" si="369"/>
        <v>121.15392144773121</v>
      </c>
      <c r="T2152" s="3">
        <f>(0.5*(1-COS(RADIANS(90-$X$3)))*(D2152+E2152)*'PV model'!$B$4)</f>
        <v>0</v>
      </c>
      <c r="U2152" s="3">
        <f t="shared" si="374"/>
        <v>975.33837144773133</v>
      </c>
      <c r="V2152" s="3">
        <f>('PV model'!$B$13*(U2152/1000)*(1-'PV model'!$B$14*((20+C2152)-25))*'PV model'!$B$10)/'PV model'!$B$12</f>
        <v>96.324885726596236</v>
      </c>
    </row>
    <row r="2153" spans="1:22" x14ac:dyDescent="0.2">
      <c r="A2153" s="10">
        <f t="shared" si="375"/>
        <v>90</v>
      </c>
      <c r="B2153" s="10">
        <f t="shared" si="376"/>
        <v>12</v>
      </c>
      <c r="C2153" s="23">
        <v>8.5</v>
      </c>
      <c r="D2153" s="24">
        <v>561.22500000000002</v>
      </c>
      <c r="E2153" s="24">
        <v>188.74800000000002</v>
      </c>
      <c r="F2153" s="48"/>
      <c r="G2153" s="48"/>
      <c r="H2153" s="1">
        <f t="shared" si="377"/>
        <v>3.6169264641720438</v>
      </c>
      <c r="I2153" s="1">
        <f t="shared" si="370"/>
        <v>-4.6541907087068477</v>
      </c>
      <c r="J2153" s="4">
        <f>B2153+('PV model'!$B$3/15)+(I2153/60)</f>
        <v>11.645763488188219</v>
      </c>
      <c r="K2153" s="2">
        <f t="shared" si="371"/>
        <v>5.3135476771767109</v>
      </c>
      <c r="L2153" s="2">
        <f>DEGREES(ASIN((((COS(RADIANS('PV model'!$B$2))*COS(RADIANS(H2153))*COS(RADIANS(K2153)))+(SIN(RADIANS('PV model'!$B$2))*SIN(RADIANS(H2153)))))))</f>
        <v>37.94023940465074</v>
      </c>
      <c r="M2153" s="3">
        <f t="shared" si="367"/>
        <v>37.94023940465074</v>
      </c>
      <c r="N2153" s="2">
        <f t="shared" si="372"/>
        <v>6.729911990286805</v>
      </c>
      <c r="O2153" s="2">
        <f>IF('PV model'!$B$2&gt;0, 180-N2153,IF('PV model'!$B$2&lt;0,0-N2153,N2153))</f>
        <v>173.27008800971319</v>
      </c>
      <c r="P2153" s="2">
        <f>ABS(O2153-'PV model'!$B$5)</f>
        <v>31.729911990286809</v>
      </c>
      <c r="Q2153" s="3">
        <f t="shared" si="368"/>
        <v>52.05976059534926</v>
      </c>
      <c r="R2153" s="3">
        <f t="shared" si="373"/>
        <v>561.22499999999991</v>
      </c>
      <c r="S2153" s="3">
        <f t="shared" si="369"/>
        <v>258.21171034086314</v>
      </c>
      <c r="T2153" s="3">
        <f>(0.5*(1-COS(RADIANS(90-$X$3)))*(D2153+E2153)*'PV model'!$B$4)</f>
        <v>0</v>
      </c>
      <c r="U2153" s="3">
        <f t="shared" si="374"/>
        <v>819.4367103408631</v>
      </c>
      <c r="V2153" s="3">
        <f>('PV model'!$B$13*(U2153/1000)*(1-'PV model'!$B$14*((20+C2153)-25))*'PV model'!$B$10)/'PV model'!$B$12</f>
        <v>80.764141055753242</v>
      </c>
    </row>
    <row r="2154" spans="1:22" x14ac:dyDescent="0.2">
      <c r="A2154" s="10">
        <f t="shared" si="375"/>
        <v>90</v>
      </c>
      <c r="B2154" s="10">
        <f t="shared" si="376"/>
        <v>13</v>
      </c>
      <c r="C2154" s="23">
        <v>9.4</v>
      </c>
      <c r="D2154" s="24">
        <v>620.71484999999996</v>
      </c>
      <c r="E2154" s="24">
        <v>163.16999999999999</v>
      </c>
      <c r="F2154" s="48"/>
      <c r="G2154" s="48"/>
      <c r="H2154" s="1">
        <f t="shared" si="377"/>
        <v>3.6169264641720438</v>
      </c>
      <c r="I2154" s="1">
        <f t="shared" si="370"/>
        <v>-4.6541907087068477</v>
      </c>
      <c r="J2154" s="4">
        <f>B2154+('PV model'!$B$3/15)+(I2154/60)</f>
        <v>12.645763488188219</v>
      </c>
      <c r="K2154" s="2">
        <f t="shared" si="371"/>
        <v>-9.6864523228232891</v>
      </c>
      <c r="L2154" s="2">
        <f>DEGREES(ASIN((((COS(RADIANS('PV model'!$B$2))*COS(RADIANS(H2154))*COS(RADIANS(K2154)))+(SIN(RADIANS('PV model'!$B$2))*SIN(RADIANS(H2154)))))))</f>
        <v>37.532353336778094</v>
      </c>
      <c r="M2154" s="3">
        <f t="shared" si="367"/>
        <v>37.532353336778094</v>
      </c>
      <c r="N2154" s="2">
        <f t="shared" si="372"/>
        <v>-12.225030405045279</v>
      </c>
      <c r="O2154" s="2">
        <f>IF('PV model'!$B$2&gt;0, 180-N2154,IF('PV model'!$B$2&lt;0,0-N2154,N2154))</f>
        <v>192.22503040504529</v>
      </c>
      <c r="P2154" s="2">
        <f>ABS(O2154-'PV model'!$B$5)</f>
        <v>12.774969594954712</v>
      </c>
      <c r="Q2154" s="3">
        <f t="shared" si="368"/>
        <v>52.467646663221906</v>
      </c>
      <c r="R2154" s="3">
        <f t="shared" si="373"/>
        <v>620.71485000000007</v>
      </c>
      <c r="S2154" s="3">
        <f t="shared" si="369"/>
        <v>224.54248792568885</v>
      </c>
      <c r="T2154" s="3">
        <f>(0.5*(1-COS(RADIANS(90-$X$3)))*(D2154+E2154)*'PV model'!$B$4)</f>
        <v>0</v>
      </c>
      <c r="U2154" s="3">
        <f t="shared" si="374"/>
        <v>845.25733792568894</v>
      </c>
      <c r="V2154" s="3">
        <f>('PV model'!$B$13*(U2154/1000)*(1-'PV model'!$B$14*((20+C2154)-25))*'PV model'!$B$10)/'PV model'!$B$12</f>
        <v>83.004865645468556</v>
      </c>
    </row>
    <row r="2155" spans="1:22" x14ac:dyDescent="0.2">
      <c r="A2155" s="10">
        <f t="shared" si="375"/>
        <v>90</v>
      </c>
      <c r="B2155" s="10">
        <f t="shared" si="376"/>
        <v>14</v>
      </c>
      <c r="C2155" s="23">
        <v>8.5</v>
      </c>
      <c r="D2155" s="24">
        <v>130.20420000000001</v>
      </c>
      <c r="E2155" s="24">
        <v>229.32</v>
      </c>
      <c r="F2155" s="48"/>
      <c r="G2155" s="48"/>
      <c r="H2155" s="1">
        <f t="shared" si="377"/>
        <v>3.6169264641720438</v>
      </c>
      <c r="I2155" s="1">
        <f t="shared" si="370"/>
        <v>-4.6541907087068477</v>
      </c>
      <c r="J2155" s="4">
        <f>B2155+('PV model'!$B$3/15)+(I2155/60)</f>
        <v>13.645763488188219</v>
      </c>
      <c r="K2155" s="2">
        <f t="shared" si="371"/>
        <v>-24.686452322823289</v>
      </c>
      <c r="L2155" s="2">
        <f>DEGREES(ASIN((((COS(RADIANS('PV model'!$B$2))*COS(RADIANS(H2155))*COS(RADIANS(K2155)))+(SIN(RADIANS('PV model'!$B$2))*SIN(RADIANS(H2155)))))))</f>
        <v>34.444373009128554</v>
      </c>
      <c r="M2155" s="3">
        <f t="shared" si="367"/>
        <v>34.444373009128554</v>
      </c>
      <c r="N2155" s="2">
        <f t="shared" si="372"/>
        <v>-30.360262679841984</v>
      </c>
      <c r="O2155" s="2">
        <f>IF('PV model'!$B$2&gt;0, 180-N2155,IF('PV model'!$B$2&lt;0,0-N2155,N2155))</f>
        <v>210.36026267984198</v>
      </c>
      <c r="P2155" s="2">
        <f>ABS(O2155-'PV model'!$B$5)</f>
        <v>5.3602626798419806</v>
      </c>
      <c r="Q2155" s="3">
        <f t="shared" si="368"/>
        <v>55.555626990871446</v>
      </c>
      <c r="R2155" s="3">
        <f t="shared" si="373"/>
        <v>130.20420000000001</v>
      </c>
      <c r="S2155" s="3">
        <f t="shared" si="369"/>
        <v>280.33024047764633</v>
      </c>
      <c r="T2155" s="3">
        <f>(0.5*(1-COS(RADIANS(90-$X$3)))*(D2155+E2155)*'PV model'!$B$4)</f>
        <v>0</v>
      </c>
      <c r="U2155" s="3">
        <f t="shared" si="374"/>
        <v>410.53444047764634</v>
      </c>
      <c r="V2155" s="3">
        <f>('PV model'!$B$13*(U2155/1000)*(1-'PV model'!$B$14*((20+C2155)-25))*'PV model'!$B$10)/'PV model'!$B$12</f>
        <v>40.462504352763489</v>
      </c>
    </row>
    <row r="2156" spans="1:22" x14ac:dyDescent="0.2">
      <c r="A2156" s="10">
        <f t="shared" si="375"/>
        <v>90</v>
      </c>
      <c r="B2156" s="10">
        <f t="shared" si="376"/>
        <v>15</v>
      </c>
      <c r="C2156" s="23">
        <v>9</v>
      </c>
      <c r="D2156" s="24">
        <v>314.286</v>
      </c>
      <c r="E2156" s="24">
        <v>206.38800000000001</v>
      </c>
      <c r="F2156" s="48"/>
      <c r="G2156" s="48"/>
      <c r="H2156" s="1">
        <f t="shared" si="377"/>
        <v>3.6169264641720438</v>
      </c>
      <c r="I2156" s="1">
        <f t="shared" si="370"/>
        <v>-4.6541907087068477</v>
      </c>
      <c r="J2156" s="4">
        <f>B2156+('PV model'!$B$3/15)+(I2156/60)</f>
        <v>14.645763488188219</v>
      </c>
      <c r="K2156" s="2">
        <f t="shared" si="371"/>
        <v>-39.686452322823285</v>
      </c>
      <c r="L2156" s="2">
        <f>DEGREES(ASIN((((COS(RADIANS('PV model'!$B$2))*COS(RADIANS(H2156))*COS(RADIANS(K2156)))+(SIN(RADIANS('PV model'!$B$2))*SIN(RADIANS(H2156)))))))</f>
        <v>29.143611711884493</v>
      </c>
      <c r="M2156" s="3">
        <f t="shared" si="367"/>
        <v>29.143611711884493</v>
      </c>
      <c r="N2156" s="2">
        <f t="shared" si="372"/>
        <v>-46.860541201449621</v>
      </c>
      <c r="O2156" s="2">
        <f>IF('PV model'!$B$2&gt;0, 180-N2156,IF('PV model'!$B$2&lt;0,0-N2156,N2156))</f>
        <v>226.86054120144962</v>
      </c>
      <c r="P2156" s="2">
        <f>ABS(O2156-'PV model'!$B$5)</f>
        <v>21.860541201449621</v>
      </c>
      <c r="Q2156" s="3">
        <f t="shared" si="368"/>
        <v>60.856388288115504</v>
      </c>
      <c r="R2156" s="3">
        <f t="shared" si="373"/>
        <v>314.28600000000006</v>
      </c>
      <c r="S2156" s="3">
        <f t="shared" si="369"/>
        <v>268.72428985381549</v>
      </c>
      <c r="T2156" s="3">
        <f>(0.5*(1-COS(RADIANS(90-$X$3)))*(D2156+E2156)*'PV model'!$B$4)</f>
        <v>0</v>
      </c>
      <c r="U2156" s="3">
        <f t="shared" si="374"/>
        <v>583.01028985381549</v>
      </c>
      <c r="V2156" s="3">
        <f>('PV model'!$B$13*(U2156/1000)*(1-'PV model'!$B$14*((20+C2156)-25))*'PV model'!$B$10)/'PV model'!$B$12</f>
        <v>57.345265236606799</v>
      </c>
    </row>
    <row r="2157" spans="1:22" x14ac:dyDescent="0.2">
      <c r="A2157" s="10">
        <f t="shared" si="375"/>
        <v>90</v>
      </c>
      <c r="B2157" s="10">
        <f t="shared" si="376"/>
        <v>16</v>
      </c>
      <c r="C2157" s="23">
        <v>9.6</v>
      </c>
      <c r="D2157" s="24">
        <v>480.40860000000004</v>
      </c>
      <c r="E2157" s="24">
        <v>142.00200000000001</v>
      </c>
      <c r="F2157" s="48"/>
      <c r="G2157" s="48"/>
      <c r="H2157" s="1">
        <f t="shared" si="377"/>
        <v>3.6169264641720438</v>
      </c>
      <c r="I2157" s="1">
        <f t="shared" si="370"/>
        <v>-4.6541907087068477</v>
      </c>
      <c r="J2157" s="4">
        <f>B2157+('PV model'!$B$3/15)+(I2157/60)</f>
        <v>15.645763488188219</v>
      </c>
      <c r="K2157" s="2">
        <f t="shared" si="371"/>
        <v>-54.686452322823285</v>
      </c>
      <c r="L2157" s="2">
        <f>DEGREES(ASIN((((COS(RADIANS('PV model'!$B$2))*COS(RADIANS(H2157))*COS(RADIANS(K2157)))+(SIN(RADIANS('PV model'!$B$2))*SIN(RADIANS(H2157)))))))</f>
        <v>22.256250975662191</v>
      </c>
      <c r="M2157" s="3">
        <f t="shared" si="367"/>
        <v>22.256250975662191</v>
      </c>
      <c r="N2157" s="2">
        <f t="shared" si="372"/>
        <v>-61.63405967587034</v>
      </c>
      <c r="O2157" s="2">
        <f>IF('PV model'!$B$2&gt;0, 180-N2157,IF('PV model'!$B$2&lt;0,0-N2157,N2157))</f>
        <v>241.63405967587033</v>
      </c>
      <c r="P2157" s="2">
        <f>ABS(O2157-'PV model'!$B$5)</f>
        <v>36.634059675870333</v>
      </c>
      <c r="Q2157" s="3">
        <f t="shared" si="368"/>
        <v>67.743749024337802</v>
      </c>
      <c r="R2157" s="3">
        <f t="shared" si="373"/>
        <v>480.40860000000009</v>
      </c>
      <c r="S2157" s="3">
        <f t="shared" si="369"/>
        <v>183.67096676468137</v>
      </c>
      <c r="T2157" s="3">
        <f>(0.5*(1-COS(RADIANS(90-$X$3)))*(D2157+E2157)*'PV model'!$B$4)</f>
        <v>0</v>
      </c>
      <c r="U2157" s="3">
        <f t="shared" si="374"/>
        <v>664.07956676468143</v>
      </c>
      <c r="V2157" s="3">
        <f>('PV model'!$B$13*(U2157/1000)*(1-'PV model'!$B$14*((20+C2157)-25))*'PV model'!$B$10)/'PV model'!$B$12</f>
        <v>65.159975853511668</v>
      </c>
    </row>
    <row r="2158" spans="1:22" x14ac:dyDescent="0.2">
      <c r="A2158" s="10">
        <f t="shared" si="375"/>
        <v>90</v>
      </c>
      <c r="B2158" s="10">
        <f t="shared" si="376"/>
        <v>17</v>
      </c>
      <c r="C2158" s="23">
        <v>8.6</v>
      </c>
      <c r="D2158" s="24">
        <v>194.18385000000001</v>
      </c>
      <c r="E2158" s="24">
        <v>127.00800000000001</v>
      </c>
      <c r="F2158" s="48"/>
      <c r="G2158" s="48"/>
      <c r="H2158" s="1">
        <f t="shared" si="377"/>
        <v>3.6169264641720438</v>
      </c>
      <c r="I2158" s="1">
        <f t="shared" si="370"/>
        <v>-4.6541907087068477</v>
      </c>
      <c r="J2158" s="4">
        <f>B2158+('PV model'!$B$3/15)+(I2158/60)</f>
        <v>16.645763488188219</v>
      </c>
      <c r="K2158" s="2">
        <f t="shared" si="371"/>
        <v>-69.686452322823285</v>
      </c>
      <c r="L2158" s="2">
        <f>DEGREES(ASIN((((COS(RADIANS('PV model'!$B$2))*COS(RADIANS(H2158))*COS(RADIANS(K2158)))+(SIN(RADIANS('PV model'!$B$2))*SIN(RADIANS(H2158)))))))</f>
        <v>14.372841770238889</v>
      </c>
      <c r="M2158" s="3">
        <f t="shared" si="367"/>
        <v>14.372841770238889</v>
      </c>
      <c r="N2158" s="2">
        <f t="shared" si="372"/>
        <v>-75.056238901705754</v>
      </c>
      <c r="O2158" s="2">
        <f>IF('PV model'!$B$2&gt;0, 180-N2158,IF('PV model'!$B$2&lt;0,0-N2158,N2158))</f>
        <v>255.05623890170574</v>
      </c>
      <c r="P2158" s="2">
        <f>ABS(O2158-'PV model'!$B$5)</f>
        <v>50.05623890170574</v>
      </c>
      <c r="Q2158" s="3">
        <f t="shared" si="368"/>
        <v>75.627158229761108</v>
      </c>
      <c r="R2158" s="3">
        <f t="shared" si="373"/>
        <v>194.18385000000009</v>
      </c>
      <c r="S2158" s="3">
        <f t="shared" si="369"/>
        <v>152.84604404556742</v>
      </c>
      <c r="T2158" s="3">
        <f>(0.5*(1-COS(RADIANS(90-$X$3)))*(D2158+E2158)*'PV model'!$B$4)</f>
        <v>0</v>
      </c>
      <c r="U2158" s="3">
        <f t="shared" si="374"/>
        <v>347.02989404556752</v>
      </c>
      <c r="V2158" s="3">
        <f>('PV model'!$B$13*(U2158/1000)*(1-'PV model'!$B$14*((20+C2158)-25))*'PV model'!$B$10)/'PV model'!$B$12</f>
        <v>34.189585050588285</v>
      </c>
    </row>
    <row r="2159" spans="1:22" x14ac:dyDescent="0.2">
      <c r="A2159" s="10">
        <f t="shared" si="375"/>
        <v>90</v>
      </c>
      <c r="B2159" s="10">
        <f t="shared" si="376"/>
        <v>18</v>
      </c>
      <c r="C2159" s="23">
        <v>7.1</v>
      </c>
      <c r="D2159" s="24">
        <v>83.061300000000003</v>
      </c>
      <c r="E2159" s="24">
        <v>70.56</v>
      </c>
      <c r="F2159" s="48"/>
      <c r="G2159" s="48"/>
      <c r="H2159" s="1">
        <f t="shared" si="377"/>
        <v>3.6169264641720438</v>
      </c>
      <c r="I2159" s="1">
        <f t="shared" si="370"/>
        <v>-4.6541907087068477</v>
      </c>
      <c r="J2159" s="4">
        <f>B2159+('PV model'!$B$3/15)+(I2159/60)</f>
        <v>17.645763488188219</v>
      </c>
      <c r="K2159" s="2">
        <f t="shared" si="371"/>
        <v>-84.686452322823285</v>
      </c>
      <c r="L2159" s="2">
        <f>DEGREES(ASIN((((COS(RADIANS('PV model'!$B$2))*COS(RADIANS(H2159))*COS(RADIANS(K2159)))+(SIN(RADIANS('PV model'!$B$2))*SIN(RADIANS(H2159)))))))</f>
        <v>5.9890529635285255</v>
      </c>
      <c r="M2159" s="3">
        <f t="shared" si="367"/>
        <v>5.9890529635285255</v>
      </c>
      <c r="N2159" s="2">
        <f t="shared" si="372"/>
        <v>-87.669882879254743</v>
      </c>
      <c r="O2159" s="2">
        <f>IF('PV model'!$B$2&gt;0, 180-N2159,IF('PV model'!$B$2&lt;0,0-N2159,N2159))</f>
        <v>267.66988287925471</v>
      </c>
      <c r="P2159" s="2">
        <f>ABS(O2159-'PV model'!$B$5)</f>
        <v>62.669882879254715</v>
      </c>
      <c r="Q2159" s="3">
        <f t="shared" si="368"/>
        <v>84.010947036471478</v>
      </c>
      <c r="R2159" s="3">
        <f t="shared" si="373"/>
        <v>83.061299999999974</v>
      </c>
      <c r="S2159" s="3">
        <f t="shared" si="369"/>
        <v>81.081287526709019</v>
      </c>
      <c r="T2159" s="3">
        <f>(0.5*(1-COS(RADIANS(90-$X$3)))*(D2159+E2159)*'PV model'!$B$4)</f>
        <v>0</v>
      </c>
      <c r="U2159" s="3">
        <f t="shared" si="374"/>
        <v>164.14258752670901</v>
      </c>
      <c r="V2159" s="3">
        <f>('PV model'!$B$13*(U2159/1000)*(1-'PV model'!$B$14*((20+C2159)-25))*'PV model'!$B$10)/'PV model'!$B$12</f>
        <v>16.269868427556808</v>
      </c>
    </row>
    <row r="2160" spans="1:22" x14ac:dyDescent="0.2">
      <c r="A2160" s="10">
        <f t="shared" si="375"/>
        <v>90</v>
      </c>
      <c r="B2160" s="10">
        <f t="shared" si="376"/>
        <v>19</v>
      </c>
      <c r="C2160" s="23">
        <v>7.2</v>
      </c>
      <c r="D2160" s="24">
        <v>0</v>
      </c>
      <c r="E2160" s="24">
        <v>14.994</v>
      </c>
      <c r="F2160" s="48"/>
      <c r="G2160" s="48"/>
      <c r="H2160" s="1">
        <f t="shared" si="377"/>
        <v>3.6169264641720438</v>
      </c>
      <c r="I2160" s="1">
        <f t="shared" si="370"/>
        <v>-4.6541907087068477</v>
      </c>
      <c r="J2160" s="4">
        <f>B2160+('PV model'!$B$3/15)+(I2160/60)</f>
        <v>18.645763488188219</v>
      </c>
      <c r="K2160" s="2">
        <f t="shared" si="371"/>
        <v>-99.686452322823285</v>
      </c>
      <c r="L2160" s="2">
        <f>DEGREES(ASIN((((COS(RADIANS('PV model'!$B$2))*COS(RADIANS(H2160))*COS(RADIANS(K2160)))+(SIN(RADIANS('PV model'!$B$2))*SIN(RADIANS(H2160)))))))</f>
        <v>-2.4714347020175085</v>
      </c>
      <c r="M2160" s="3">
        <f t="shared" si="367"/>
        <v>0</v>
      </c>
      <c r="N2160" s="2">
        <f t="shared" si="372"/>
        <v>-79.963106367232356</v>
      </c>
      <c r="O2160" s="2">
        <f>IF('PV model'!$B$2&gt;0, 180-N2160,IF('PV model'!$B$2&lt;0,0-N2160,N2160))</f>
        <v>259.96310636723234</v>
      </c>
      <c r="P2160" s="2">
        <f>ABS(O2160-'PV model'!$B$5)</f>
        <v>54.963106367232342</v>
      </c>
      <c r="Q2160" s="3">
        <f t="shared" si="368"/>
        <v>92.471434702017504</v>
      </c>
      <c r="R2160" s="3">
        <f t="shared" si="373"/>
        <v>0</v>
      </c>
      <c r="S2160" s="3">
        <f t="shared" si="369"/>
        <v>14.994</v>
      </c>
      <c r="T2160" s="3">
        <f>(0.5*(1-COS(RADIANS(90-$X$3)))*(D2160+E2160)*'PV model'!$B$4)</f>
        <v>0</v>
      </c>
      <c r="U2160" s="3">
        <f t="shared" si="374"/>
        <v>14.994</v>
      </c>
      <c r="V2160" s="3">
        <f>('PV model'!$B$13*(U2160/1000)*(1-'PV model'!$B$14*((20+C2160)-25))*'PV model'!$B$10)/'PV model'!$B$12</f>
        <v>1.485610797888</v>
      </c>
    </row>
    <row r="2161" spans="1:22" x14ac:dyDescent="0.2">
      <c r="A2161" s="10">
        <f t="shared" si="375"/>
        <v>90</v>
      </c>
      <c r="B2161" s="10">
        <f t="shared" si="376"/>
        <v>20</v>
      </c>
      <c r="C2161" s="23">
        <v>7.1</v>
      </c>
      <c r="D2161" s="24">
        <v>0</v>
      </c>
      <c r="E2161" s="24">
        <v>0</v>
      </c>
      <c r="F2161" s="48"/>
      <c r="G2161" s="48"/>
      <c r="H2161" s="1">
        <f t="shared" si="377"/>
        <v>3.6169264641720438</v>
      </c>
      <c r="I2161" s="1">
        <f t="shared" si="370"/>
        <v>-4.6541907087068477</v>
      </c>
      <c r="J2161" s="4">
        <f>B2161+('PV model'!$B$3/15)+(I2161/60)</f>
        <v>19.645763488188219</v>
      </c>
      <c r="K2161" s="2">
        <f t="shared" si="371"/>
        <v>-114.68645232282329</v>
      </c>
      <c r="L2161" s="2">
        <f>DEGREES(ASIN((((COS(RADIANS('PV model'!$B$2))*COS(RADIANS(H2161))*COS(RADIANS(K2161)))+(SIN(RADIANS('PV model'!$B$2))*SIN(RADIANS(H2161)))))))</f>
        <v>-10.608626746412034</v>
      </c>
      <c r="M2161" s="3">
        <f t="shared" si="367"/>
        <v>0</v>
      </c>
      <c r="N2161" s="2">
        <f t="shared" si="372"/>
        <v>-67.304138841311428</v>
      </c>
      <c r="O2161" s="2">
        <f>IF('PV model'!$B$2&gt;0, 180-N2161,IF('PV model'!$B$2&lt;0,0-N2161,N2161))</f>
        <v>247.30413884131144</v>
      </c>
      <c r="P2161" s="2">
        <f>ABS(O2161-'PV model'!$B$5)</f>
        <v>42.304138841311442</v>
      </c>
      <c r="Q2161" s="3">
        <f t="shared" si="368"/>
        <v>100.60862674641203</v>
      </c>
      <c r="R2161" s="3">
        <f t="shared" si="373"/>
        <v>0</v>
      </c>
      <c r="S2161" s="3">
        <f t="shared" si="369"/>
        <v>0</v>
      </c>
      <c r="T2161" s="3">
        <f>(0.5*(1-COS(RADIANS(90-$X$3)))*(D2161+E2161)*'PV model'!$B$4)</f>
        <v>0</v>
      </c>
      <c r="U2161" s="3">
        <f t="shared" si="374"/>
        <v>0</v>
      </c>
      <c r="V2161" s="3">
        <f>('PV model'!$B$13*(U2161/1000)*(1-'PV model'!$B$14*((20+C2161)-25))*'PV model'!$B$10)/'PV model'!$B$12</f>
        <v>0</v>
      </c>
    </row>
    <row r="2162" spans="1:22" x14ac:dyDescent="0.2">
      <c r="A2162" s="10">
        <f t="shared" si="375"/>
        <v>90</v>
      </c>
      <c r="B2162" s="10">
        <f t="shared" si="376"/>
        <v>21</v>
      </c>
      <c r="C2162" s="23">
        <v>7</v>
      </c>
      <c r="D2162" s="24">
        <v>0</v>
      </c>
      <c r="E2162" s="24">
        <v>0</v>
      </c>
      <c r="F2162" s="48"/>
      <c r="G2162" s="48"/>
      <c r="H2162" s="1">
        <f t="shared" si="377"/>
        <v>3.6169264641720438</v>
      </c>
      <c r="I2162" s="1">
        <f t="shared" si="370"/>
        <v>-4.6541907087068477</v>
      </c>
      <c r="J2162" s="4">
        <f>B2162+('PV model'!$B$3/15)+(I2162/60)</f>
        <v>20.645763488188219</v>
      </c>
      <c r="K2162" s="2">
        <f t="shared" si="371"/>
        <v>-129.6864523228233</v>
      </c>
      <c r="L2162" s="2">
        <f>DEGREES(ASIN((((COS(RADIANS('PV model'!$B$2))*COS(RADIANS(H2162))*COS(RADIANS(K2162)))+(SIN(RADIANS('PV model'!$B$2))*SIN(RADIANS(H2162)))))))</f>
        <v>-17.998269643717162</v>
      </c>
      <c r="M2162" s="3">
        <f t="shared" si="367"/>
        <v>0</v>
      </c>
      <c r="N2162" s="2">
        <f t="shared" si="372"/>
        <v>-53.85566311615959</v>
      </c>
      <c r="O2162" s="2">
        <f>IF('PV model'!$B$2&gt;0, 180-N2162,IF('PV model'!$B$2&lt;0,0-N2162,N2162))</f>
        <v>233.85566311615958</v>
      </c>
      <c r="P2162" s="2">
        <f>ABS(O2162-'PV model'!$B$5)</f>
        <v>28.855663116159576</v>
      </c>
      <c r="Q2162" s="3">
        <f t="shared" si="368"/>
        <v>107.99826964371717</v>
      </c>
      <c r="R2162" s="3">
        <f t="shared" si="373"/>
        <v>0</v>
      </c>
      <c r="S2162" s="3">
        <f t="shared" si="369"/>
        <v>0</v>
      </c>
      <c r="T2162" s="3">
        <f>(0.5*(1-COS(RADIANS(90-$X$3)))*(D2162+E2162)*'PV model'!$B$4)</f>
        <v>0</v>
      </c>
      <c r="U2162" s="3">
        <f t="shared" si="374"/>
        <v>0</v>
      </c>
      <c r="V2162" s="3">
        <f>('PV model'!$B$13*(U2162/1000)*(1-'PV model'!$B$14*((20+C2162)-25))*'PV model'!$B$10)/'PV model'!$B$12</f>
        <v>0</v>
      </c>
    </row>
    <row r="2163" spans="1:22" x14ac:dyDescent="0.2">
      <c r="A2163" s="10">
        <f t="shared" si="375"/>
        <v>90</v>
      </c>
      <c r="B2163" s="10">
        <f t="shared" si="376"/>
        <v>22</v>
      </c>
      <c r="C2163" s="23">
        <v>6.8</v>
      </c>
      <c r="D2163" s="24">
        <v>0</v>
      </c>
      <c r="E2163" s="24">
        <v>0</v>
      </c>
      <c r="F2163" s="48"/>
      <c r="G2163" s="48"/>
      <c r="H2163" s="1">
        <f t="shared" si="377"/>
        <v>3.6169264641720438</v>
      </c>
      <c r="I2163" s="1">
        <f t="shared" si="370"/>
        <v>-4.6541907087068477</v>
      </c>
      <c r="J2163" s="4">
        <f>B2163+('PV model'!$B$3/15)+(I2163/60)</f>
        <v>21.645763488188219</v>
      </c>
      <c r="K2163" s="2">
        <f t="shared" si="371"/>
        <v>-144.6864523228233</v>
      </c>
      <c r="L2163" s="2">
        <f>DEGREES(ASIN((((COS(RADIANS('PV model'!$B$2))*COS(RADIANS(H2163))*COS(RADIANS(K2163)))+(SIN(RADIANS('PV model'!$B$2))*SIN(RADIANS(H2163)))))))</f>
        <v>-24.159431868718446</v>
      </c>
      <c r="M2163" s="3">
        <f t="shared" si="367"/>
        <v>0</v>
      </c>
      <c r="N2163" s="2">
        <f t="shared" si="372"/>
        <v>-39.218579016035861</v>
      </c>
      <c r="O2163" s="2">
        <f>IF('PV model'!$B$2&gt;0, 180-N2163,IF('PV model'!$B$2&lt;0,0-N2163,N2163))</f>
        <v>219.21857901603585</v>
      </c>
      <c r="P2163" s="2">
        <f>ABS(O2163-'PV model'!$B$5)</f>
        <v>14.218579016035847</v>
      </c>
      <c r="Q2163" s="3">
        <f t="shared" si="368"/>
        <v>114.15943186871844</v>
      </c>
      <c r="R2163" s="3">
        <f t="shared" si="373"/>
        <v>0</v>
      </c>
      <c r="S2163" s="3">
        <f t="shared" si="369"/>
        <v>0</v>
      </c>
      <c r="T2163" s="3">
        <f>(0.5*(1-COS(RADIANS(90-$X$3)))*(D2163+E2163)*'PV model'!$B$4)</f>
        <v>0</v>
      </c>
      <c r="U2163" s="3">
        <f t="shared" si="374"/>
        <v>0</v>
      </c>
      <c r="V2163" s="3">
        <f>('PV model'!$B$13*(U2163/1000)*(1-'PV model'!$B$14*((20+C2163)-25))*'PV model'!$B$10)/'PV model'!$B$12</f>
        <v>0</v>
      </c>
    </row>
    <row r="2164" spans="1:22" x14ac:dyDescent="0.2">
      <c r="A2164" s="10">
        <f t="shared" si="375"/>
        <v>90</v>
      </c>
      <c r="B2164" s="10">
        <f t="shared" si="376"/>
        <v>23</v>
      </c>
      <c r="C2164" s="23">
        <v>6.7</v>
      </c>
      <c r="D2164" s="24">
        <v>0</v>
      </c>
      <c r="E2164" s="24">
        <v>0</v>
      </c>
      <c r="F2164" s="48"/>
      <c r="G2164" s="48"/>
      <c r="H2164" s="1">
        <f t="shared" si="377"/>
        <v>3.6169264641720438</v>
      </c>
      <c r="I2164" s="1">
        <f t="shared" si="370"/>
        <v>-4.6541907087068477</v>
      </c>
      <c r="J2164" s="4">
        <f>B2164+('PV model'!$B$3/15)+(I2164/60)</f>
        <v>22.645763488188219</v>
      </c>
      <c r="K2164" s="2">
        <f t="shared" si="371"/>
        <v>-159.6864523228233</v>
      </c>
      <c r="L2164" s="2">
        <f>DEGREES(ASIN((((COS(RADIANS('PV model'!$B$2))*COS(RADIANS(H2164))*COS(RADIANS(K2164)))+(SIN(RADIANS('PV model'!$B$2))*SIN(RADIANS(H2164)))))))</f>
        <v>-28.56342723297865</v>
      </c>
      <c r="M2164" s="3">
        <f t="shared" si="367"/>
        <v>0</v>
      </c>
      <c r="N2164" s="2">
        <f t="shared" si="372"/>
        <v>-23.233456576886354</v>
      </c>
      <c r="O2164" s="2">
        <f>IF('PV model'!$B$2&gt;0, 180-N2164,IF('PV model'!$B$2&lt;0,0-N2164,N2164))</f>
        <v>203.23345657688634</v>
      </c>
      <c r="P2164" s="2">
        <f>ABS(O2164-'PV model'!$B$5)</f>
        <v>1.7665434231136601</v>
      </c>
      <c r="Q2164" s="3">
        <f t="shared" si="368"/>
        <v>118.56342723297865</v>
      </c>
      <c r="R2164" s="3">
        <f t="shared" si="373"/>
        <v>0</v>
      </c>
      <c r="S2164" s="3">
        <f t="shared" si="369"/>
        <v>0</v>
      </c>
      <c r="T2164" s="3">
        <f>(0.5*(1-COS(RADIANS(90-$X$3)))*(D2164+E2164)*'PV model'!$B$4)</f>
        <v>0</v>
      </c>
      <c r="U2164" s="3">
        <f t="shared" si="374"/>
        <v>0</v>
      </c>
      <c r="V2164" s="3">
        <f>('PV model'!$B$13*(U2164/1000)*(1-'PV model'!$B$14*((20+C2164)-25))*'PV model'!$B$10)/'PV model'!$B$12</f>
        <v>0</v>
      </c>
    </row>
    <row r="2165" spans="1:22" x14ac:dyDescent="0.2">
      <c r="A2165" s="10">
        <f t="shared" si="375"/>
        <v>90</v>
      </c>
      <c r="B2165" s="10">
        <f t="shared" si="376"/>
        <v>24</v>
      </c>
      <c r="C2165" s="23">
        <v>6.6</v>
      </c>
      <c r="D2165" s="24">
        <v>0</v>
      </c>
      <c r="E2165" s="24">
        <v>0</v>
      </c>
      <c r="F2165" s="48"/>
      <c r="G2165" s="48"/>
      <c r="H2165" s="1">
        <f t="shared" si="377"/>
        <v>3.6169264641720438</v>
      </c>
      <c r="I2165" s="1">
        <f t="shared" si="370"/>
        <v>-4.6541907087068477</v>
      </c>
      <c r="J2165" s="4">
        <f>B2165+('PV model'!$B$3/15)+(I2165/60)</f>
        <v>23.645763488188219</v>
      </c>
      <c r="K2165" s="2">
        <f t="shared" si="371"/>
        <v>-174.6864523228233</v>
      </c>
      <c r="L2165" s="2">
        <f>DEGREES(ASIN((((COS(RADIANS('PV model'!$B$2))*COS(RADIANS(H2165))*COS(RADIANS(K2165)))+(SIN(RADIANS('PV model'!$B$2))*SIN(RADIANS(H2165)))))))</f>
        <v>-30.72104037265467</v>
      </c>
      <c r="M2165" s="3">
        <f t="shared" si="367"/>
        <v>0</v>
      </c>
      <c r="N2165" s="2">
        <f t="shared" si="372"/>
        <v>-6.1717315234719283</v>
      </c>
      <c r="O2165" s="2">
        <f>IF('PV model'!$B$2&gt;0, 180-N2165,IF('PV model'!$B$2&lt;0,0-N2165,N2165))</f>
        <v>186.17173152347192</v>
      </c>
      <c r="P2165" s="2">
        <f>ABS(O2165-'PV model'!$B$5)</f>
        <v>18.828268476528081</v>
      </c>
      <c r="Q2165" s="3">
        <f t="shared" si="368"/>
        <v>120.72104037265467</v>
      </c>
      <c r="R2165" s="3">
        <f t="shared" si="373"/>
        <v>0</v>
      </c>
      <c r="S2165" s="3">
        <f t="shared" si="369"/>
        <v>0</v>
      </c>
      <c r="T2165" s="3">
        <f>(0.5*(1-COS(RADIANS(90-$X$3)))*(D2165+E2165)*'PV model'!$B$4)</f>
        <v>0</v>
      </c>
      <c r="U2165" s="3">
        <f t="shared" si="374"/>
        <v>0</v>
      </c>
      <c r="V2165" s="3">
        <f>('PV model'!$B$13*(U2165/1000)*(1-'PV model'!$B$14*((20+C2165)-25))*'PV model'!$B$10)/'PV model'!$B$12</f>
        <v>0</v>
      </c>
    </row>
    <row r="2166" spans="1:22" x14ac:dyDescent="0.2">
      <c r="A2166" s="10">
        <f t="shared" si="375"/>
        <v>91</v>
      </c>
      <c r="B2166" s="10">
        <f t="shared" si="376"/>
        <v>1</v>
      </c>
      <c r="C2166" s="23">
        <v>6.5</v>
      </c>
      <c r="D2166" s="24">
        <v>0</v>
      </c>
      <c r="E2166" s="24">
        <v>0</v>
      </c>
      <c r="F2166" s="48"/>
      <c r="G2166" s="48"/>
      <c r="H2166" s="1">
        <f t="shared" si="377"/>
        <v>4.0154742045001575</v>
      </c>
      <c r="I2166" s="1">
        <f t="shared" si="370"/>
        <v>-4.335954325118788</v>
      </c>
      <c r="J2166" s="4">
        <f>B2166+('PV model'!$B$3/15)+(I2166/60)</f>
        <v>0.65106742791468686</v>
      </c>
      <c r="K2166" s="2">
        <f t="shared" si="371"/>
        <v>170.2339885812797</v>
      </c>
      <c r="L2166" s="2">
        <f>DEGREES(ASIN((((COS(RADIANS('PV model'!$B$2))*COS(RADIANS(H2166))*COS(RADIANS(K2166)))+(SIN(RADIANS('PV model'!$B$2))*SIN(RADIANS(H2166)))))))</f>
        <v>-29.941652791132977</v>
      </c>
      <c r="M2166" s="3">
        <f t="shared" si="367"/>
        <v>0</v>
      </c>
      <c r="N2166" s="2">
        <f t="shared" si="372"/>
        <v>11.260523207416091</v>
      </c>
      <c r="O2166" s="2">
        <f>IF('PV model'!$B$2&gt;0, 180-N2166,IF('PV model'!$B$2&lt;0,0-N2166,N2166))</f>
        <v>168.7394767925839</v>
      </c>
      <c r="P2166" s="2">
        <f>ABS(O2166-'PV model'!$B$5)</f>
        <v>36.260523207416099</v>
      </c>
      <c r="Q2166" s="3">
        <f t="shared" si="368"/>
        <v>119.941652791133</v>
      </c>
      <c r="R2166" s="3">
        <f t="shared" si="373"/>
        <v>0</v>
      </c>
      <c r="S2166" s="3">
        <f t="shared" si="369"/>
        <v>0</v>
      </c>
      <c r="T2166" s="3">
        <f>(0.5*(1-COS(RADIANS(90-$X$3)))*(D2166+E2166)*'PV model'!$B$4)</f>
        <v>0</v>
      </c>
      <c r="U2166" s="3">
        <f t="shared" si="374"/>
        <v>0</v>
      </c>
      <c r="V2166" s="3">
        <f>('PV model'!$B$13*(U2166/1000)*(1-'PV model'!$B$14*((20+C2166)-25))*'PV model'!$B$10)/'PV model'!$B$12</f>
        <v>0</v>
      </c>
    </row>
    <row r="2167" spans="1:22" x14ac:dyDescent="0.2">
      <c r="A2167" s="10">
        <f t="shared" si="375"/>
        <v>91</v>
      </c>
      <c r="B2167" s="10">
        <f t="shared" si="376"/>
        <v>2</v>
      </c>
      <c r="C2167" s="23">
        <v>6.4</v>
      </c>
      <c r="D2167" s="24">
        <v>0</v>
      </c>
      <c r="E2167" s="24">
        <v>0</v>
      </c>
      <c r="F2167" s="48"/>
      <c r="G2167" s="48"/>
      <c r="H2167" s="1">
        <f t="shared" si="377"/>
        <v>4.0154742045001575</v>
      </c>
      <c r="I2167" s="1">
        <f t="shared" si="370"/>
        <v>-4.335954325118788</v>
      </c>
      <c r="J2167" s="4">
        <f>B2167+('PV model'!$B$3/15)+(I2167/60)</f>
        <v>1.6510674279146869</v>
      </c>
      <c r="K2167" s="2">
        <f t="shared" si="371"/>
        <v>155.2339885812797</v>
      </c>
      <c r="L2167" s="2">
        <f>DEGREES(ASIN((((COS(RADIANS('PV model'!$B$2))*COS(RADIANS(H2167))*COS(RADIANS(K2167)))+(SIN(RADIANS('PV model'!$B$2))*SIN(RADIANS(H2167)))))))</f>
        <v>-27.086745382301654</v>
      </c>
      <c r="M2167" s="3">
        <f t="shared" si="367"/>
        <v>0</v>
      </c>
      <c r="N2167" s="2">
        <f t="shared" si="372"/>
        <v>27.993155056096889</v>
      </c>
      <c r="O2167" s="2">
        <f>IF('PV model'!$B$2&gt;0, 180-N2167,IF('PV model'!$B$2&lt;0,0-N2167,N2167))</f>
        <v>152.0068449439031</v>
      </c>
      <c r="P2167" s="2">
        <f>ABS(O2167-'PV model'!$B$5)</f>
        <v>52.993155056096896</v>
      </c>
      <c r="Q2167" s="3">
        <f t="shared" si="368"/>
        <v>117.08674538230166</v>
      </c>
      <c r="R2167" s="3">
        <f t="shared" si="373"/>
        <v>0</v>
      </c>
      <c r="S2167" s="3">
        <f t="shared" si="369"/>
        <v>0</v>
      </c>
      <c r="T2167" s="3">
        <f>(0.5*(1-COS(RADIANS(90-$X$3)))*(D2167+E2167)*'PV model'!$B$4)</f>
        <v>0</v>
      </c>
      <c r="U2167" s="3">
        <f t="shared" si="374"/>
        <v>0</v>
      </c>
      <c r="V2167" s="3">
        <f>('PV model'!$B$13*(U2167/1000)*(1-'PV model'!$B$14*((20+C2167)-25))*'PV model'!$B$10)/'PV model'!$B$12</f>
        <v>0</v>
      </c>
    </row>
    <row r="2168" spans="1:22" x14ac:dyDescent="0.2">
      <c r="A2168" s="10">
        <f t="shared" si="375"/>
        <v>91</v>
      </c>
      <c r="B2168" s="10">
        <f t="shared" si="376"/>
        <v>3</v>
      </c>
      <c r="C2168" s="23">
        <v>6.3</v>
      </c>
      <c r="D2168" s="24">
        <v>0</v>
      </c>
      <c r="E2168" s="24">
        <v>0</v>
      </c>
      <c r="F2168" s="48"/>
      <c r="G2168" s="48"/>
      <c r="H2168" s="1">
        <f t="shared" si="377"/>
        <v>4.0154742045001575</v>
      </c>
      <c r="I2168" s="1">
        <f t="shared" si="370"/>
        <v>-4.335954325118788</v>
      </c>
      <c r="J2168" s="4">
        <f>B2168+('PV model'!$B$3/15)+(I2168/60)</f>
        <v>2.6510674279146866</v>
      </c>
      <c r="K2168" s="2">
        <f t="shared" si="371"/>
        <v>140.2339885812797</v>
      </c>
      <c r="L2168" s="2">
        <f>DEGREES(ASIN((((COS(RADIANS('PV model'!$B$2))*COS(RADIANS(H2168))*COS(RADIANS(K2168)))+(SIN(RADIANS('PV model'!$B$2))*SIN(RADIANS(H2168)))))))</f>
        <v>-22.123029307457305</v>
      </c>
      <c r="M2168" s="3">
        <f t="shared" si="367"/>
        <v>0</v>
      </c>
      <c r="N2168" s="2">
        <f t="shared" si="372"/>
        <v>43.534756794864748</v>
      </c>
      <c r="O2168" s="2">
        <f>IF('PV model'!$B$2&gt;0, 180-N2168,IF('PV model'!$B$2&lt;0,0-N2168,N2168))</f>
        <v>136.46524320513527</v>
      </c>
      <c r="P2168" s="2">
        <f>ABS(O2168-'PV model'!$B$5)</f>
        <v>68.534756794864734</v>
      </c>
      <c r="Q2168" s="3">
        <f t="shared" si="368"/>
        <v>112.1230293074573</v>
      </c>
      <c r="R2168" s="3">
        <f t="shared" si="373"/>
        <v>0</v>
      </c>
      <c r="S2168" s="3">
        <f t="shared" si="369"/>
        <v>0</v>
      </c>
      <c r="T2168" s="3">
        <f>(0.5*(1-COS(RADIANS(90-$X$3)))*(D2168+E2168)*'PV model'!$B$4)</f>
        <v>0</v>
      </c>
      <c r="U2168" s="3">
        <f t="shared" si="374"/>
        <v>0</v>
      </c>
      <c r="V2168" s="3">
        <f>('PV model'!$B$13*(U2168/1000)*(1-'PV model'!$B$14*((20+C2168)-25))*'PV model'!$B$10)/'PV model'!$B$12</f>
        <v>0</v>
      </c>
    </row>
    <row r="2169" spans="1:22" x14ac:dyDescent="0.2">
      <c r="A2169" s="10">
        <f t="shared" si="375"/>
        <v>91</v>
      </c>
      <c r="B2169" s="10">
        <f t="shared" si="376"/>
        <v>4</v>
      </c>
      <c r="C2169" s="23">
        <v>6.2</v>
      </c>
      <c r="D2169" s="24">
        <v>0</v>
      </c>
      <c r="E2169" s="24">
        <v>0</v>
      </c>
      <c r="F2169" s="48"/>
      <c r="G2169" s="48"/>
      <c r="H2169" s="1">
        <f t="shared" si="377"/>
        <v>4.0154742045001575</v>
      </c>
      <c r="I2169" s="1">
        <f t="shared" si="370"/>
        <v>-4.335954325118788</v>
      </c>
      <c r="J2169" s="4">
        <f>B2169+('PV model'!$B$3/15)+(I2169/60)</f>
        <v>3.6510674279146866</v>
      </c>
      <c r="K2169" s="2">
        <f t="shared" si="371"/>
        <v>125.2339885812797</v>
      </c>
      <c r="L2169" s="2">
        <f>DEGREES(ASIN((((COS(RADIANS('PV model'!$B$2))*COS(RADIANS(H2169))*COS(RADIANS(K2169)))+(SIN(RADIANS('PV model'!$B$2))*SIN(RADIANS(H2169)))))))</f>
        <v>-15.560576318639299</v>
      </c>
      <c r="M2169" s="3">
        <f t="shared" si="367"/>
        <v>0</v>
      </c>
      <c r="N2169" s="2">
        <f t="shared" si="372"/>
        <v>57.757582397155659</v>
      </c>
      <c r="O2169" s="2">
        <f>IF('PV model'!$B$2&gt;0, 180-N2169,IF('PV model'!$B$2&lt;0,0-N2169,N2169))</f>
        <v>122.24241760284434</v>
      </c>
      <c r="P2169" s="2">
        <f>ABS(O2169-'PV model'!$B$5)</f>
        <v>82.757582397155659</v>
      </c>
      <c r="Q2169" s="3">
        <f t="shared" si="368"/>
        <v>105.56057631863931</v>
      </c>
      <c r="R2169" s="3">
        <f t="shared" si="373"/>
        <v>0</v>
      </c>
      <c r="S2169" s="3">
        <f t="shared" si="369"/>
        <v>0</v>
      </c>
      <c r="T2169" s="3">
        <f>(0.5*(1-COS(RADIANS(90-$X$3)))*(D2169+E2169)*'PV model'!$B$4)</f>
        <v>0</v>
      </c>
      <c r="U2169" s="3">
        <f t="shared" si="374"/>
        <v>0</v>
      </c>
      <c r="V2169" s="3">
        <f>('PV model'!$B$13*(U2169/1000)*(1-'PV model'!$B$14*((20+C2169)-25))*'PV model'!$B$10)/'PV model'!$B$12</f>
        <v>0</v>
      </c>
    </row>
    <row r="2170" spans="1:22" x14ac:dyDescent="0.2">
      <c r="A2170" s="10">
        <f t="shared" si="375"/>
        <v>91</v>
      </c>
      <c r="B2170" s="10">
        <f t="shared" si="376"/>
        <v>5</v>
      </c>
      <c r="C2170" s="23">
        <v>6.2</v>
      </c>
      <c r="D2170" s="24">
        <v>0</v>
      </c>
      <c r="E2170" s="24">
        <v>0</v>
      </c>
      <c r="F2170" s="48"/>
      <c r="G2170" s="48"/>
      <c r="H2170" s="1">
        <f t="shared" si="377"/>
        <v>4.0154742045001575</v>
      </c>
      <c r="I2170" s="1">
        <f t="shared" si="370"/>
        <v>-4.335954325118788</v>
      </c>
      <c r="J2170" s="4">
        <f>B2170+('PV model'!$B$3/15)+(I2170/60)</f>
        <v>4.6510674279146871</v>
      </c>
      <c r="K2170" s="2">
        <f t="shared" si="371"/>
        <v>110.23398858127969</v>
      </c>
      <c r="L2170" s="2">
        <f>DEGREES(ASIN((((COS(RADIANS('PV model'!$B$2))*COS(RADIANS(H2170))*COS(RADIANS(K2170)))+(SIN(RADIANS('PV model'!$B$2))*SIN(RADIANS(H2170)))))))</f>
        <v>-7.914967631056439</v>
      </c>
      <c r="M2170" s="3">
        <f t="shared" si="367"/>
        <v>0</v>
      </c>
      <c r="N2170" s="2">
        <f t="shared" si="372"/>
        <v>70.906685266395755</v>
      </c>
      <c r="O2170" s="2">
        <f>IF('PV model'!$B$2&gt;0, 180-N2170,IF('PV model'!$B$2&lt;0,0-N2170,N2170))</f>
        <v>109.09331473360425</v>
      </c>
      <c r="P2170" s="2">
        <f>ABS(O2170-'PV model'!$B$5)</f>
        <v>95.906685266395755</v>
      </c>
      <c r="Q2170" s="3">
        <f t="shared" si="368"/>
        <v>97.914967631056442</v>
      </c>
      <c r="R2170" s="3">
        <f t="shared" si="373"/>
        <v>0</v>
      </c>
      <c r="S2170" s="3">
        <f t="shared" si="369"/>
        <v>0</v>
      </c>
      <c r="T2170" s="3">
        <f>(0.5*(1-COS(RADIANS(90-$X$3)))*(D2170+E2170)*'PV model'!$B$4)</f>
        <v>0</v>
      </c>
      <c r="U2170" s="3">
        <f t="shared" si="374"/>
        <v>0</v>
      </c>
      <c r="V2170" s="3">
        <f>('PV model'!$B$13*(U2170/1000)*(1-'PV model'!$B$14*((20+C2170)-25))*'PV model'!$B$10)/'PV model'!$B$12</f>
        <v>0</v>
      </c>
    </row>
    <row r="2171" spans="1:22" x14ac:dyDescent="0.2">
      <c r="A2171" s="10">
        <f t="shared" si="375"/>
        <v>91</v>
      </c>
      <c r="B2171" s="10">
        <f t="shared" si="376"/>
        <v>6</v>
      </c>
      <c r="C2171" s="23">
        <v>6.1</v>
      </c>
      <c r="D2171" s="24">
        <v>0</v>
      </c>
      <c r="E2171" s="24">
        <v>0</v>
      </c>
      <c r="F2171" s="48"/>
      <c r="G2171" s="48"/>
      <c r="H2171" s="1">
        <f t="shared" si="377"/>
        <v>4.0154742045001575</v>
      </c>
      <c r="I2171" s="1">
        <f t="shared" si="370"/>
        <v>-4.335954325118788</v>
      </c>
      <c r="J2171" s="4">
        <f>B2171+('PV model'!$B$3/15)+(I2171/60)</f>
        <v>5.6510674279146871</v>
      </c>
      <c r="K2171" s="2">
        <f t="shared" si="371"/>
        <v>95.233988581279689</v>
      </c>
      <c r="L2171" s="2">
        <f>DEGREES(ASIN((((COS(RADIANS('PV model'!$B$2))*COS(RADIANS(H2171))*COS(RADIANS(K2171)))+(SIN(RADIANS('PV model'!$B$2))*SIN(RADIANS(H2171)))))))</f>
        <v>0.35337639513644381</v>
      </c>
      <c r="M2171" s="3">
        <f t="shared" si="367"/>
        <v>0.35337639513644381</v>
      </c>
      <c r="N2171" s="2">
        <f t="shared" si="372"/>
        <v>83.415969765990425</v>
      </c>
      <c r="O2171" s="2">
        <f>IF('PV model'!$B$2&gt;0, 180-N2171,IF('PV model'!$B$2&lt;0,0-N2171,N2171))</f>
        <v>96.584030234009575</v>
      </c>
      <c r="P2171" s="2">
        <f>ABS(O2171-'PV model'!$B$5)</f>
        <v>108.41596976599043</v>
      </c>
      <c r="Q2171" s="3">
        <f t="shared" si="368"/>
        <v>89.646623604863549</v>
      </c>
      <c r="R2171" s="3">
        <f t="shared" si="373"/>
        <v>0</v>
      </c>
      <c r="S2171" s="3">
        <f t="shared" si="369"/>
        <v>0</v>
      </c>
      <c r="T2171" s="3">
        <f>(0.5*(1-COS(RADIANS(90-$X$3)))*(D2171+E2171)*'PV model'!$B$4)</f>
        <v>0</v>
      </c>
      <c r="U2171" s="3">
        <f t="shared" si="374"/>
        <v>0</v>
      </c>
      <c r="V2171" s="3">
        <f>('PV model'!$B$13*(U2171/1000)*(1-'PV model'!$B$14*((20+C2171)-25))*'PV model'!$B$10)/'PV model'!$B$12</f>
        <v>0</v>
      </c>
    </row>
    <row r="2172" spans="1:22" x14ac:dyDescent="0.2">
      <c r="A2172" s="10">
        <f t="shared" si="375"/>
        <v>91</v>
      </c>
      <c r="B2172" s="10">
        <f t="shared" si="376"/>
        <v>7</v>
      </c>
      <c r="C2172" s="23">
        <v>6.3</v>
      </c>
      <c r="D2172" s="24">
        <v>12.34695</v>
      </c>
      <c r="E2172" s="24">
        <v>22.931999999999999</v>
      </c>
      <c r="F2172" s="48"/>
      <c r="G2172" s="48"/>
      <c r="H2172" s="1">
        <f t="shared" si="377"/>
        <v>4.0154742045001575</v>
      </c>
      <c r="I2172" s="1">
        <f t="shared" si="370"/>
        <v>-4.335954325118788</v>
      </c>
      <c r="J2172" s="4">
        <f>B2172+('PV model'!$B$3/15)+(I2172/60)</f>
        <v>6.6510674279146871</v>
      </c>
      <c r="K2172" s="2">
        <f t="shared" si="371"/>
        <v>80.233988581279689</v>
      </c>
      <c r="L2172" s="2">
        <f>DEGREES(ASIN((((COS(RADIANS('PV model'!$B$2))*COS(RADIANS(H2172))*COS(RADIANS(K2172)))+(SIN(RADIANS('PV model'!$B$2))*SIN(RADIANS(H2172)))))))</f>
        <v>8.8327644004063952</v>
      </c>
      <c r="M2172" s="3">
        <f t="shared" si="367"/>
        <v>8.8327644004063952</v>
      </c>
      <c r="N2172" s="2">
        <f t="shared" si="372"/>
        <v>84.204183280141564</v>
      </c>
      <c r="O2172" s="2">
        <f>IF('PV model'!$B$2&gt;0, 180-N2172,IF('PV model'!$B$2&lt;0,0-N2172,N2172))</f>
        <v>95.795816719858436</v>
      </c>
      <c r="P2172" s="2">
        <f>ABS(O2172-'PV model'!$B$5)</f>
        <v>109.20418328014156</v>
      </c>
      <c r="Q2172" s="3">
        <f t="shared" si="368"/>
        <v>81.16723559959361</v>
      </c>
      <c r="R2172" s="3">
        <f t="shared" si="373"/>
        <v>12.346949999999998</v>
      </c>
      <c r="S2172" s="3">
        <f t="shared" si="369"/>
        <v>25.605002380683374</v>
      </c>
      <c r="T2172" s="3">
        <f>(0.5*(1-COS(RADIANS(90-$X$3)))*(D2172+E2172)*'PV model'!$B$4)</f>
        <v>0</v>
      </c>
      <c r="U2172" s="3">
        <f t="shared" si="374"/>
        <v>37.951952380683373</v>
      </c>
      <c r="V2172" s="3">
        <f>('PV model'!$B$13*(U2172/1000)*(1-'PV model'!$B$14*((20+C2172)-25))*'PV model'!$B$10)/'PV model'!$B$12</f>
        <v>3.7739500387412495</v>
      </c>
    </row>
    <row r="2173" spans="1:22" x14ac:dyDescent="0.2">
      <c r="A2173" s="10">
        <f t="shared" si="375"/>
        <v>91</v>
      </c>
      <c r="B2173" s="10">
        <f t="shared" si="376"/>
        <v>8</v>
      </c>
      <c r="C2173" s="23">
        <v>6.5</v>
      </c>
      <c r="D2173" s="24">
        <v>282.85739999999998</v>
      </c>
      <c r="E2173" s="24">
        <v>80.262</v>
      </c>
      <c r="F2173" s="48"/>
      <c r="G2173" s="48"/>
      <c r="H2173" s="1">
        <f t="shared" si="377"/>
        <v>4.0154742045001575</v>
      </c>
      <c r="I2173" s="1">
        <f t="shared" si="370"/>
        <v>-4.335954325118788</v>
      </c>
      <c r="J2173" s="4">
        <f>B2173+('PV model'!$B$3/15)+(I2173/60)</f>
        <v>7.6510674279146871</v>
      </c>
      <c r="K2173" s="2">
        <f t="shared" si="371"/>
        <v>65.233988581279689</v>
      </c>
      <c r="L2173" s="2">
        <f>DEGREES(ASIN((((COS(RADIANS('PV model'!$B$2))*COS(RADIANS(H2173))*COS(RADIANS(K2173)))+(SIN(RADIANS('PV model'!$B$2))*SIN(RADIANS(H2173)))))))</f>
        <v>17.121737361772084</v>
      </c>
      <c r="M2173" s="3">
        <f t="shared" si="367"/>
        <v>17.121737361772084</v>
      </c>
      <c r="N2173" s="2">
        <f t="shared" si="372"/>
        <v>71.406103260454728</v>
      </c>
      <c r="O2173" s="2">
        <f>IF('PV model'!$B$2&gt;0, 180-N2173,IF('PV model'!$B$2&lt;0,0-N2173,N2173))</f>
        <v>108.59389673954527</v>
      </c>
      <c r="P2173" s="2">
        <f>ABS(O2173-'PV model'!$B$5)</f>
        <v>96.406103260454728</v>
      </c>
      <c r="Q2173" s="3">
        <f t="shared" si="368"/>
        <v>72.878262638227909</v>
      </c>
      <c r="R2173" s="3">
        <f t="shared" si="373"/>
        <v>282.85740000000015</v>
      </c>
      <c r="S2173" s="3">
        <f t="shared" si="369"/>
        <v>100.50369436029341</v>
      </c>
      <c r="T2173" s="3">
        <f>(0.5*(1-COS(RADIANS(90-$X$3)))*(D2173+E2173)*'PV model'!$B$4)</f>
        <v>0</v>
      </c>
      <c r="U2173" s="3">
        <f t="shared" si="374"/>
        <v>383.36109436029358</v>
      </c>
      <c r="V2173" s="3">
        <f>('PV model'!$B$13*(U2173/1000)*(1-'PV model'!$B$14*((20+C2173)-25))*'PV model'!$B$10)/'PV model'!$B$12</f>
        <v>38.090850342301415</v>
      </c>
    </row>
    <row r="2174" spans="1:22" x14ac:dyDescent="0.2">
      <c r="A2174" s="10">
        <f t="shared" si="375"/>
        <v>91</v>
      </c>
      <c r="B2174" s="10">
        <f t="shared" si="376"/>
        <v>9</v>
      </c>
      <c r="C2174" s="23">
        <v>7.5</v>
      </c>
      <c r="D2174" s="24">
        <v>434.38815</v>
      </c>
      <c r="E2174" s="24">
        <v>104.07600000000001</v>
      </c>
      <c r="F2174" s="48"/>
      <c r="G2174" s="48"/>
      <c r="H2174" s="1">
        <f t="shared" si="377"/>
        <v>4.0154742045001575</v>
      </c>
      <c r="I2174" s="1">
        <f t="shared" si="370"/>
        <v>-4.335954325118788</v>
      </c>
      <c r="J2174" s="4">
        <f>B2174+('PV model'!$B$3/15)+(I2174/60)</f>
        <v>8.6510674279146862</v>
      </c>
      <c r="K2174" s="2">
        <f t="shared" si="371"/>
        <v>50.233988581279704</v>
      </c>
      <c r="L2174" s="2">
        <f>DEGREES(ASIN((((COS(RADIANS('PV model'!$B$2))*COS(RADIANS(H2174))*COS(RADIANS(K2174)))+(SIN(RADIANS('PV model'!$B$2))*SIN(RADIANS(H2174)))))))</f>
        <v>24.779338201136841</v>
      </c>
      <c r="M2174" s="3">
        <f t="shared" si="367"/>
        <v>24.779338201136841</v>
      </c>
      <c r="N2174" s="2">
        <f t="shared" si="372"/>
        <v>57.621987374756209</v>
      </c>
      <c r="O2174" s="2">
        <f>IF('PV model'!$B$2&gt;0, 180-N2174,IF('PV model'!$B$2&lt;0,0-N2174,N2174))</f>
        <v>122.3780126252438</v>
      </c>
      <c r="P2174" s="2">
        <f>ABS(O2174-'PV model'!$B$5)</f>
        <v>82.621987374756202</v>
      </c>
      <c r="Q2174" s="3">
        <f t="shared" si="368"/>
        <v>65.220661798863162</v>
      </c>
      <c r="R2174" s="3">
        <f t="shared" si="373"/>
        <v>434.38815000000005</v>
      </c>
      <c r="S2174" s="3">
        <f t="shared" si="369"/>
        <v>137.20058392613973</v>
      </c>
      <c r="T2174" s="3">
        <f>(0.5*(1-COS(RADIANS(90-$X$3)))*(D2174+E2174)*'PV model'!$B$4)</f>
        <v>0</v>
      </c>
      <c r="U2174" s="3">
        <f t="shared" si="374"/>
        <v>571.58873392613975</v>
      </c>
      <c r="V2174" s="3">
        <f>('PV model'!$B$13*(U2174/1000)*(1-'PV model'!$B$14*((20+C2174)-25))*'PV model'!$B$10)/'PV model'!$B$12</f>
        <v>56.564649744824351</v>
      </c>
    </row>
    <row r="2175" spans="1:22" x14ac:dyDescent="0.2">
      <c r="A2175" s="10">
        <f t="shared" si="375"/>
        <v>91</v>
      </c>
      <c r="B2175" s="10">
        <f t="shared" si="376"/>
        <v>10</v>
      </c>
      <c r="C2175" s="23">
        <v>7.9</v>
      </c>
      <c r="D2175" s="24">
        <v>98.775599999999997</v>
      </c>
      <c r="E2175" s="24">
        <v>175.518</v>
      </c>
      <c r="F2175" s="48"/>
      <c r="G2175" s="48"/>
      <c r="H2175" s="1">
        <f t="shared" si="377"/>
        <v>4.0154742045001575</v>
      </c>
      <c r="I2175" s="1">
        <f t="shared" si="370"/>
        <v>-4.335954325118788</v>
      </c>
      <c r="J2175" s="4">
        <f>B2175+('PV model'!$B$3/15)+(I2175/60)</f>
        <v>9.6510674279146862</v>
      </c>
      <c r="K2175" s="2">
        <f t="shared" si="371"/>
        <v>35.233988581279704</v>
      </c>
      <c r="L2175" s="2">
        <f>DEGREES(ASIN((((COS(RADIANS('PV model'!$B$2))*COS(RADIANS(H2175))*COS(RADIANS(K2175)))+(SIN(RADIANS('PV model'!$B$2))*SIN(RADIANS(H2175)))))))</f>
        <v>31.279721774253371</v>
      </c>
      <c r="M2175" s="3">
        <f t="shared" si="367"/>
        <v>31.279721774253371</v>
      </c>
      <c r="N2175" s="2">
        <f t="shared" si="372"/>
        <v>42.32860630894961</v>
      </c>
      <c r="O2175" s="2">
        <f>IF('PV model'!$B$2&gt;0, 180-N2175,IF('PV model'!$B$2&lt;0,0-N2175,N2175))</f>
        <v>137.67139369105038</v>
      </c>
      <c r="P2175" s="2">
        <f>ABS(O2175-'PV model'!$B$5)</f>
        <v>67.328606308949617</v>
      </c>
      <c r="Q2175" s="3">
        <f t="shared" si="368"/>
        <v>58.720278225746625</v>
      </c>
      <c r="R2175" s="3">
        <f t="shared" si="373"/>
        <v>98.775599999999997</v>
      </c>
      <c r="S2175" s="3">
        <f t="shared" si="369"/>
        <v>213.10491608453643</v>
      </c>
      <c r="T2175" s="3">
        <f>(0.5*(1-COS(RADIANS(90-$X$3)))*(D2175+E2175)*'PV model'!$B$4)</f>
        <v>0</v>
      </c>
      <c r="U2175" s="3">
        <f t="shared" si="374"/>
        <v>311.88051608453645</v>
      </c>
      <c r="V2175" s="3">
        <f>('PV model'!$B$13*(U2175/1000)*(1-'PV model'!$B$14*((20+C2175)-25))*'PV model'!$B$10)/'PV model'!$B$12</f>
        <v>30.813939701711664</v>
      </c>
    </row>
    <row r="2176" spans="1:22" x14ac:dyDescent="0.2">
      <c r="A2176" s="10">
        <f t="shared" si="375"/>
        <v>91</v>
      </c>
      <c r="B2176" s="10">
        <f t="shared" si="376"/>
        <v>11</v>
      </c>
      <c r="C2176" s="23">
        <v>8.5</v>
      </c>
      <c r="D2176" s="24">
        <v>65.102100000000007</v>
      </c>
      <c r="E2176" s="24">
        <v>236.37600000000003</v>
      </c>
      <c r="F2176" s="48"/>
      <c r="G2176" s="48"/>
      <c r="H2176" s="1">
        <f t="shared" si="377"/>
        <v>4.0154742045001575</v>
      </c>
      <c r="I2176" s="1">
        <f t="shared" si="370"/>
        <v>-4.335954325118788</v>
      </c>
      <c r="J2176" s="4">
        <f>B2176+('PV model'!$B$3/15)+(I2176/60)</f>
        <v>10.651067427914686</v>
      </c>
      <c r="K2176" s="2">
        <f t="shared" si="371"/>
        <v>20.233988581279707</v>
      </c>
      <c r="L2176" s="2">
        <f>DEGREES(ASIN((((COS(RADIANS('PV model'!$B$2))*COS(RADIANS(H2176))*COS(RADIANS(K2176)))+(SIN(RADIANS('PV model'!$B$2))*SIN(RADIANS(H2176)))))))</f>
        <v>36.005133467763876</v>
      </c>
      <c r="M2176" s="3">
        <f t="shared" si="367"/>
        <v>36.005133467763876</v>
      </c>
      <c r="N2176" s="2">
        <f t="shared" si="372"/>
        <v>25.24428026198806</v>
      </c>
      <c r="O2176" s="2">
        <f>IF('PV model'!$B$2&gt;0, 180-N2176,IF('PV model'!$B$2&lt;0,0-N2176,N2176))</f>
        <v>154.75571973801195</v>
      </c>
      <c r="P2176" s="2">
        <f>ABS(O2176-'PV model'!$B$5)</f>
        <v>50.244280261988052</v>
      </c>
      <c r="Q2176" s="3">
        <f t="shared" si="368"/>
        <v>53.994866532236124</v>
      </c>
      <c r="R2176" s="3">
        <f t="shared" si="373"/>
        <v>65.102100000000007</v>
      </c>
      <c r="S2176" s="3">
        <f t="shared" si="369"/>
        <v>270.26914210446796</v>
      </c>
      <c r="T2176" s="3">
        <f>(0.5*(1-COS(RADIANS(90-$X$3)))*(D2176+E2176)*'PV model'!$B$4)</f>
        <v>0</v>
      </c>
      <c r="U2176" s="3">
        <f t="shared" si="374"/>
        <v>335.37124210446797</v>
      </c>
      <c r="V2176" s="3">
        <f>('PV model'!$B$13*(U2176/1000)*(1-'PV model'!$B$14*((20+C2176)-25))*'PV model'!$B$10)/'PV model'!$B$12</f>
        <v>33.054377429711941</v>
      </c>
    </row>
    <row r="2177" spans="1:22" x14ac:dyDescent="0.2">
      <c r="A2177" s="10">
        <f t="shared" si="375"/>
        <v>91</v>
      </c>
      <c r="B2177" s="10">
        <f t="shared" si="376"/>
        <v>12</v>
      </c>
      <c r="C2177" s="23">
        <v>8.5</v>
      </c>
      <c r="D2177" s="24">
        <v>123.4695</v>
      </c>
      <c r="E2177" s="24">
        <v>239.02199999999999</v>
      </c>
      <c r="F2177" s="48"/>
      <c r="G2177" s="48"/>
      <c r="H2177" s="1">
        <f t="shared" si="377"/>
        <v>4.0154742045001575</v>
      </c>
      <c r="I2177" s="1">
        <f t="shared" si="370"/>
        <v>-4.335954325118788</v>
      </c>
      <c r="J2177" s="4">
        <f>B2177+('PV model'!$B$3/15)+(I2177/60)</f>
        <v>11.651067427914686</v>
      </c>
      <c r="K2177" s="2">
        <f t="shared" si="371"/>
        <v>5.2339885812797071</v>
      </c>
      <c r="L2177" s="2">
        <f>DEGREES(ASIN((((COS(RADIANS('PV model'!$B$2))*COS(RADIANS(H2177))*COS(RADIANS(K2177)))+(SIN(RADIANS('PV model'!$B$2))*SIN(RADIANS(H2177)))))))</f>
        <v>38.343167701788438</v>
      </c>
      <c r="M2177" s="3">
        <f t="shared" si="367"/>
        <v>38.343167701788438</v>
      </c>
      <c r="N2177" s="2">
        <f t="shared" si="372"/>
        <v>6.6627433896646133</v>
      </c>
      <c r="O2177" s="2">
        <f>IF('PV model'!$B$2&gt;0, 180-N2177,IF('PV model'!$B$2&lt;0,0-N2177,N2177))</f>
        <v>173.33725661033537</v>
      </c>
      <c r="P2177" s="2">
        <f>ABS(O2177-'PV model'!$B$5)</f>
        <v>31.662743389664627</v>
      </c>
      <c r="Q2177" s="3">
        <f t="shared" si="368"/>
        <v>51.656832298211569</v>
      </c>
      <c r="R2177" s="3">
        <f t="shared" si="373"/>
        <v>123.46949999999998</v>
      </c>
      <c r="S2177" s="3">
        <f t="shared" si="369"/>
        <v>290.49527745189272</v>
      </c>
      <c r="T2177" s="3">
        <f>(0.5*(1-COS(RADIANS(90-$X$3)))*(D2177+E2177)*'PV model'!$B$4)</f>
        <v>0</v>
      </c>
      <c r="U2177" s="3">
        <f t="shared" si="374"/>
        <v>413.9647774518927</v>
      </c>
      <c r="V2177" s="3">
        <f>('PV model'!$B$13*(U2177/1000)*(1-'PV model'!$B$14*((20+C2177)-25))*'PV model'!$B$10)/'PV model'!$B$12</f>
        <v>40.800600285933911</v>
      </c>
    </row>
    <row r="2178" spans="1:22" x14ac:dyDescent="0.2">
      <c r="A2178" s="10">
        <f t="shared" si="375"/>
        <v>91</v>
      </c>
      <c r="B2178" s="10">
        <f t="shared" si="376"/>
        <v>13</v>
      </c>
      <c r="C2178" s="23">
        <v>8.9</v>
      </c>
      <c r="D2178" s="24">
        <v>123.4695</v>
      </c>
      <c r="E2178" s="24">
        <v>246.95999999999998</v>
      </c>
      <c r="F2178" s="48"/>
      <c r="G2178" s="48"/>
      <c r="H2178" s="1">
        <f t="shared" si="377"/>
        <v>4.0154742045001575</v>
      </c>
      <c r="I2178" s="1">
        <f t="shared" si="370"/>
        <v>-4.335954325118788</v>
      </c>
      <c r="J2178" s="4">
        <f>B2178+('PV model'!$B$3/15)+(I2178/60)</f>
        <v>12.651067427914686</v>
      </c>
      <c r="K2178" s="2">
        <f t="shared" si="371"/>
        <v>-9.7660114187202929</v>
      </c>
      <c r="L2178" s="2">
        <f>DEGREES(ASIN((((COS(RADIANS('PV model'!$B$2))*COS(RADIANS(H2178))*COS(RADIANS(K2178)))+(SIN(RADIANS('PV model'!$B$2))*SIN(RADIANS(H2178)))))))</f>
        <v>37.918369932832263</v>
      </c>
      <c r="M2178" s="3">
        <f t="shared" si="367"/>
        <v>37.918369932832263</v>
      </c>
      <c r="N2178" s="2">
        <f t="shared" si="372"/>
        <v>-12.385617398815864</v>
      </c>
      <c r="O2178" s="2">
        <f>IF('PV model'!$B$2&gt;0, 180-N2178,IF('PV model'!$B$2&lt;0,0-N2178,N2178))</f>
        <v>192.38561739881587</v>
      </c>
      <c r="P2178" s="2">
        <f>ABS(O2178-'PV model'!$B$5)</f>
        <v>12.614382601184133</v>
      </c>
      <c r="Q2178" s="3">
        <f t="shared" si="368"/>
        <v>52.081630067167737</v>
      </c>
      <c r="R2178" s="3">
        <f t="shared" si="373"/>
        <v>123.46949999999998</v>
      </c>
      <c r="S2178" s="3">
        <f t="shared" si="369"/>
        <v>299.14839283928876</v>
      </c>
      <c r="T2178" s="3">
        <f>(0.5*(1-COS(RADIANS(90-$X$3)))*(D2178+E2178)*'PV model'!$B$4)</f>
        <v>0</v>
      </c>
      <c r="U2178" s="3">
        <f t="shared" si="374"/>
        <v>422.61789283928874</v>
      </c>
      <c r="V2178" s="3">
        <f>('PV model'!$B$13*(U2178/1000)*(1-'PV model'!$B$14*((20+C2178)-25))*'PV model'!$B$10)/'PV model'!$B$12</f>
        <v>41.585864368951142</v>
      </c>
    </row>
    <row r="2179" spans="1:22" x14ac:dyDescent="0.2">
      <c r="A2179" s="10">
        <f t="shared" si="375"/>
        <v>91</v>
      </c>
      <c r="B2179" s="10">
        <f t="shared" si="376"/>
        <v>14</v>
      </c>
      <c r="C2179" s="23">
        <v>9</v>
      </c>
      <c r="D2179" s="24">
        <v>122.34705</v>
      </c>
      <c r="E2179" s="24">
        <v>236.37600000000003</v>
      </c>
      <c r="F2179" s="48"/>
      <c r="G2179" s="48"/>
      <c r="H2179" s="1">
        <f t="shared" si="377"/>
        <v>4.0154742045001575</v>
      </c>
      <c r="I2179" s="1">
        <f t="shared" si="370"/>
        <v>-4.335954325118788</v>
      </c>
      <c r="J2179" s="4">
        <f>B2179+('PV model'!$B$3/15)+(I2179/60)</f>
        <v>13.651067427914686</v>
      </c>
      <c r="K2179" s="2">
        <f t="shared" si="371"/>
        <v>-24.766011418720293</v>
      </c>
      <c r="L2179" s="2">
        <f>DEGREES(ASIN((((COS(RADIANS('PV model'!$B$2))*COS(RADIANS(H2179))*COS(RADIANS(K2179)))+(SIN(RADIANS('PV model'!$B$2))*SIN(RADIANS(H2179)))))))</f>
        <v>34.803190645154132</v>
      </c>
      <c r="M2179" s="3">
        <f t="shared" si="367"/>
        <v>34.803190645154132</v>
      </c>
      <c r="N2179" s="2">
        <f t="shared" si="372"/>
        <v>-30.592085483884862</v>
      </c>
      <c r="O2179" s="2">
        <f>IF('PV model'!$B$2&gt;0, 180-N2179,IF('PV model'!$B$2&lt;0,0-N2179,N2179))</f>
        <v>210.59208548388486</v>
      </c>
      <c r="P2179" s="2">
        <f>ABS(O2179-'PV model'!$B$5)</f>
        <v>5.5920854838848584</v>
      </c>
      <c r="Q2179" s="3">
        <f t="shared" si="368"/>
        <v>55.196809354845868</v>
      </c>
      <c r="R2179" s="3">
        <f t="shared" si="373"/>
        <v>122.34704999999998</v>
      </c>
      <c r="S2179" s="3">
        <f t="shared" si="369"/>
        <v>286.55168788128105</v>
      </c>
      <c r="T2179" s="3">
        <f>(0.5*(1-COS(RADIANS(90-$X$3)))*(D2179+E2179)*'PV model'!$B$4)</f>
        <v>0</v>
      </c>
      <c r="U2179" s="3">
        <f t="shared" si="374"/>
        <v>408.89873788128102</v>
      </c>
      <c r="V2179" s="3">
        <f>('PV model'!$B$13*(U2179/1000)*(1-'PV model'!$B$14*((20+C2179)-25))*'PV model'!$B$10)/'PV model'!$B$12</f>
        <v>40.219541553195043</v>
      </c>
    </row>
    <row r="2180" spans="1:22" x14ac:dyDescent="0.2">
      <c r="A2180" s="10">
        <f t="shared" si="375"/>
        <v>91</v>
      </c>
      <c r="B2180" s="10">
        <f t="shared" si="376"/>
        <v>15</v>
      </c>
      <c r="C2180" s="23">
        <v>8.3000000000000007</v>
      </c>
      <c r="D2180" s="24">
        <v>0</v>
      </c>
      <c r="E2180" s="24">
        <v>136.71</v>
      </c>
      <c r="F2180" s="48"/>
      <c r="G2180" s="48"/>
      <c r="H2180" s="1">
        <f t="shared" si="377"/>
        <v>4.0154742045001575</v>
      </c>
      <c r="I2180" s="1">
        <f t="shared" si="370"/>
        <v>-4.335954325118788</v>
      </c>
      <c r="J2180" s="4">
        <f>B2180+('PV model'!$B$3/15)+(I2180/60)</f>
        <v>14.651067427914686</v>
      </c>
      <c r="K2180" s="2">
        <f t="shared" si="371"/>
        <v>-39.766011418720296</v>
      </c>
      <c r="L2180" s="2">
        <f>DEGREES(ASIN((((COS(RADIANS('PV model'!$B$2))*COS(RADIANS(H2180))*COS(RADIANS(K2180)))+(SIN(RADIANS('PV model'!$B$2))*SIN(RADIANS(H2180)))))))</f>
        <v>29.47323806685144</v>
      </c>
      <c r="M2180" s="3">
        <f t="shared" si="367"/>
        <v>29.47323806685144</v>
      </c>
      <c r="N2180" s="2">
        <f t="shared" si="372"/>
        <v>-47.133103370985616</v>
      </c>
      <c r="O2180" s="2">
        <f>IF('PV model'!$B$2&gt;0, 180-N2180,IF('PV model'!$B$2&lt;0,0-N2180,N2180))</f>
        <v>227.13310337098562</v>
      </c>
      <c r="P2180" s="2">
        <f>ABS(O2180-'PV model'!$B$5)</f>
        <v>22.133103370985623</v>
      </c>
      <c r="Q2180" s="3">
        <f t="shared" si="368"/>
        <v>60.526761933148556</v>
      </c>
      <c r="R2180" s="3">
        <f t="shared" si="373"/>
        <v>0</v>
      </c>
      <c r="S2180" s="3">
        <f t="shared" si="369"/>
        <v>136.71</v>
      </c>
      <c r="T2180" s="3">
        <f>(0.5*(1-COS(RADIANS(90-$X$3)))*(D2180+E2180)*'PV model'!$B$4)</f>
        <v>0</v>
      </c>
      <c r="U2180" s="3">
        <f t="shared" si="374"/>
        <v>136.71</v>
      </c>
      <c r="V2180" s="3">
        <f>('PV model'!$B$13*(U2180/1000)*(1-'PV model'!$B$14*((20+C2180)-25))*'PV model'!$B$10)/'PV model'!$B$12</f>
        <v>13.485146582880001</v>
      </c>
    </row>
    <row r="2181" spans="1:22" x14ac:dyDescent="0.2">
      <c r="A2181" s="10">
        <f t="shared" si="375"/>
        <v>91</v>
      </c>
      <c r="B2181" s="10">
        <f t="shared" si="376"/>
        <v>16</v>
      </c>
      <c r="C2181" s="23">
        <v>7.6</v>
      </c>
      <c r="D2181" s="24">
        <v>99.898049999999998</v>
      </c>
      <c r="E2181" s="24">
        <v>234.61199999999999</v>
      </c>
      <c r="F2181" s="48"/>
      <c r="G2181" s="48"/>
      <c r="H2181" s="1">
        <f t="shared" si="377"/>
        <v>4.0154742045001575</v>
      </c>
      <c r="I2181" s="1">
        <f t="shared" si="370"/>
        <v>-4.335954325118788</v>
      </c>
      <c r="J2181" s="4">
        <f>B2181+('PV model'!$B$3/15)+(I2181/60)</f>
        <v>15.651067427914686</v>
      </c>
      <c r="K2181" s="2">
        <f t="shared" si="371"/>
        <v>-54.766011418720296</v>
      </c>
      <c r="L2181" s="2">
        <f>DEGREES(ASIN((((COS(RADIANS('PV model'!$B$2))*COS(RADIANS(H2181))*COS(RADIANS(K2181)))+(SIN(RADIANS('PV model'!$B$2))*SIN(RADIANS(H2181)))))))</f>
        <v>22.561654230003619</v>
      </c>
      <c r="M2181" s="3">
        <f t="shared" si="367"/>
        <v>22.561654230003619</v>
      </c>
      <c r="N2181" s="2">
        <f t="shared" si="372"/>
        <v>-61.924045211041651</v>
      </c>
      <c r="O2181" s="2">
        <f>IF('PV model'!$B$2&gt;0, 180-N2181,IF('PV model'!$B$2&lt;0,0-N2181,N2181))</f>
        <v>241.92404521104166</v>
      </c>
      <c r="P2181" s="2">
        <f>ABS(O2181-'PV model'!$B$5)</f>
        <v>36.924045211041658</v>
      </c>
      <c r="Q2181" s="3">
        <f t="shared" si="368"/>
        <v>67.438345769996388</v>
      </c>
      <c r="R2181" s="3">
        <f t="shared" si="373"/>
        <v>99.898049999999998</v>
      </c>
      <c r="S2181" s="3">
        <f t="shared" si="369"/>
        <v>270.74537136236916</v>
      </c>
      <c r="T2181" s="3">
        <f>(0.5*(1-COS(RADIANS(90-$X$3)))*(D2181+E2181)*'PV model'!$B$4)</f>
        <v>0</v>
      </c>
      <c r="U2181" s="3">
        <f t="shared" si="374"/>
        <v>370.64342136236917</v>
      </c>
      <c r="V2181" s="3">
        <f>('PV model'!$B$13*(U2181/1000)*(1-'PV model'!$B$14*((20+C2181)-25))*'PV model'!$B$10)/'PV model'!$B$12</f>
        <v>36.664201428828846</v>
      </c>
    </row>
    <row r="2182" spans="1:22" x14ac:dyDescent="0.2">
      <c r="A2182" s="10">
        <f t="shared" si="375"/>
        <v>91</v>
      </c>
      <c r="B2182" s="10">
        <f t="shared" si="376"/>
        <v>17</v>
      </c>
      <c r="C2182" s="23">
        <v>8.1999999999999993</v>
      </c>
      <c r="D2182" s="24">
        <v>423.16365000000002</v>
      </c>
      <c r="E2182" s="24">
        <v>98.784000000000006</v>
      </c>
      <c r="F2182" s="48"/>
      <c r="G2182" s="48"/>
      <c r="H2182" s="1">
        <f t="shared" si="377"/>
        <v>4.0154742045001575</v>
      </c>
      <c r="I2182" s="1">
        <f t="shared" si="370"/>
        <v>-4.335954325118788</v>
      </c>
      <c r="J2182" s="4">
        <f>B2182+('PV model'!$B$3/15)+(I2182/60)</f>
        <v>16.651067427914686</v>
      </c>
      <c r="K2182" s="2">
        <f t="shared" si="371"/>
        <v>-69.766011418720296</v>
      </c>
      <c r="L2182" s="2">
        <f>DEGREES(ASIN((((COS(RADIANS('PV model'!$B$2))*COS(RADIANS(H2182))*COS(RADIANS(K2182)))+(SIN(RADIANS('PV model'!$B$2))*SIN(RADIANS(H2182)))))))</f>
        <v>14.662430099298049</v>
      </c>
      <c r="M2182" s="3">
        <f t="shared" ref="M2182:M2245" si="378">IF(L2182&gt;0, L2182, 0)</f>
        <v>14.662430099298049</v>
      </c>
      <c r="N2182" s="2">
        <f t="shared" si="372"/>
        <v>-75.350739875148918</v>
      </c>
      <c r="O2182" s="2">
        <f>IF('PV model'!$B$2&gt;0, 180-N2182,IF('PV model'!$B$2&lt;0,0-N2182,N2182))</f>
        <v>255.35073987514892</v>
      </c>
      <c r="P2182" s="2">
        <f>ABS(O2182-'PV model'!$B$5)</f>
        <v>50.350739875148918</v>
      </c>
      <c r="Q2182" s="3">
        <f t="shared" ref="Q2182:Q2245" si="379">DEGREES(ACOS((SIN(RADIANS(L2182))*COS(RADIANS(90-$X$3))+COS(RADIANS(L2182))*COS(RADIANS(P2182))*SIN(RADIANS(90-$X$3)))))</f>
        <v>75.337569900701951</v>
      </c>
      <c r="R2182" s="3">
        <f t="shared" si="373"/>
        <v>423.16365000000002</v>
      </c>
      <c r="S2182" s="3">
        <f t="shared" ref="S2182:S2245" si="380">IF($Z$3=TRUE, IF(E2182=0,0,E2182*(0.5*(1+COS(RADIANS(90-$X$3))*(1+(1-(E2182^2/(D2182+E2182)^2))*(SIN(RADIANS(0.5*$X$3))^3)))*(1+(1-(E2182^2/(D2182+E2182)^2))*(COS(RADIANS(Q2182))^2)*(SIN(RADIANS(90-L2182))^3)))), IF(E2182=0,0,E2182*(0.5*(1+COS(RADIANS(90-$X$3))))))</f>
        <v>122.08853636361555</v>
      </c>
      <c r="T2182" s="3">
        <f>(0.5*(1-COS(RADIANS(90-$X$3)))*(D2182+E2182)*'PV model'!$B$4)</f>
        <v>0</v>
      </c>
      <c r="U2182" s="3">
        <f t="shared" si="374"/>
        <v>545.25218636361558</v>
      </c>
      <c r="V2182" s="3">
        <f>('PV model'!$B$13*(U2182/1000)*(1-'PV model'!$B$14*((20+C2182)-25))*'PV model'!$B$10)/'PV model'!$B$12</f>
        <v>53.805764919481</v>
      </c>
    </row>
    <row r="2183" spans="1:22" x14ac:dyDescent="0.2">
      <c r="A2183" s="10">
        <f t="shared" si="375"/>
        <v>91</v>
      </c>
      <c r="B2183" s="10">
        <f t="shared" si="376"/>
        <v>18</v>
      </c>
      <c r="C2183" s="23">
        <v>7.7</v>
      </c>
      <c r="D2183" s="24">
        <v>104.38785</v>
      </c>
      <c r="E2183" s="24">
        <v>70.56</v>
      </c>
      <c r="F2183" s="48"/>
      <c r="G2183" s="48"/>
      <c r="H2183" s="1">
        <f t="shared" si="377"/>
        <v>4.0154742045001575</v>
      </c>
      <c r="I2183" s="1">
        <f t="shared" ref="I2183:I2246" si="381">9.87*SIN(RADIANS(1.978*A2183-160.22))-7.53*COS(RADIANS(0.989*A2183-80.11))-1.5*SIN((RADIANS(0.989*A2183-80.11)))</f>
        <v>-4.335954325118788</v>
      </c>
      <c r="J2183" s="4">
        <f>B2183+('PV model'!$B$3/15)+(I2183/60)</f>
        <v>17.651067427914686</v>
      </c>
      <c r="K2183" s="2">
        <f t="shared" ref="K2183:K2246" si="382">15*(12-J2183)</f>
        <v>-84.766011418720296</v>
      </c>
      <c r="L2183" s="2">
        <f>DEGREES(ASIN((((COS(RADIANS('PV model'!$B$2))*COS(RADIANS(H2183))*COS(RADIANS(K2183)))+(SIN(RADIANS('PV model'!$B$2))*SIN(RADIANS(H2183)))))))</f>
        <v>6.2722443205363563</v>
      </c>
      <c r="M2183" s="3">
        <f t="shared" si="378"/>
        <v>6.2722443205363563</v>
      </c>
      <c r="N2183" s="2">
        <f t="shared" ref="N2183:N2246" si="383">DEGREES(ASIN((COS(RADIANS(H2183))*SIN(RADIANS(K2183)))/COS(RADIANS(L2183))))</f>
        <v>-87.963012077470964</v>
      </c>
      <c r="O2183" s="2">
        <f>IF('PV model'!$B$2&gt;0, 180-N2183,IF('PV model'!$B$2&lt;0,0-N2183,N2183))</f>
        <v>267.96301207747098</v>
      </c>
      <c r="P2183" s="2">
        <f>ABS(O2183-'PV model'!$B$5)</f>
        <v>62.963012077470978</v>
      </c>
      <c r="Q2183" s="3">
        <f t="shared" si="379"/>
        <v>83.727755679463641</v>
      </c>
      <c r="R2183" s="3">
        <f t="shared" ref="R2183:R2246" si="384">IF(D2183=0,0,D2183*COS(RADIANS(Q2183))/SIN(RADIANS(L2183)))</f>
        <v>104.38785000000014</v>
      </c>
      <c r="S2183" s="3">
        <f t="shared" si="380"/>
        <v>81.799506885355882</v>
      </c>
      <c r="T2183" s="3">
        <f>(0.5*(1-COS(RADIANS(90-$X$3)))*(D2183+E2183)*'PV model'!$B$4)</f>
        <v>0</v>
      </c>
      <c r="U2183" s="3">
        <f t="shared" ref="U2183:U2246" si="385">R2183+S2183+T2183</f>
        <v>186.18735688535602</v>
      </c>
      <c r="V2183" s="3">
        <f>('PV model'!$B$13*(U2183/1000)*(1-'PV model'!$B$14*((20+C2183)-25))*'PV model'!$B$10)/'PV model'!$B$12</f>
        <v>18.410286281762176</v>
      </c>
    </row>
    <row r="2184" spans="1:22" x14ac:dyDescent="0.2">
      <c r="A2184" s="10">
        <f t="shared" ref="A2184:A2247" si="386">IF(B2184&gt;1,A2183,A2183+1)</f>
        <v>91</v>
      </c>
      <c r="B2184" s="10">
        <f t="shared" ref="B2184:B2247" si="387">IF(B2183&lt;24,B2183+1,1)</f>
        <v>19</v>
      </c>
      <c r="C2184" s="23">
        <v>7.3</v>
      </c>
      <c r="D2184" s="24">
        <v>0</v>
      </c>
      <c r="E2184" s="24">
        <v>20.286000000000001</v>
      </c>
      <c r="F2184" s="48"/>
      <c r="G2184" s="48"/>
      <c r="H2184" s="1">
        <f t="shared" ref="H2184:H2247" si="388">(23.465*SIN(RADIANS(280.1+0.9863*A2184)))</f>
        <v>4.0154742045001575</v>
      </c>
      <c r="I2184" s="1">
        <f t="shared" si="381"/>
        <v>-4.335954325118788</v>
      </c>
      <c r="J2184" s="4">
        <f>B2184+('PV model'!$B$3/15)+(I2184/60)</f>
        <v>18.651067427914686</v>
      </c>
      <c r="K2184" s="2">
        <f t="shared" si="382"/>
        <v>-99.766011418720296</v>
      </c>
      <c r="L2184" s="2">
        <f>DEGREES(ASIN((((COS(RADIANS('PV model'!$B$2))*COS(RADIANS(H2184))*COS(RADIANS(K2184)))+(SIN(RADIANS('PV model'!$B$2))*SIN(RADIANS(H2184)))))))</f>
        <v>-2.185251526404639</v>
      </c>
      <c r="M2184" s="3">
        <f t="shared" si="378"/>
        <v>0</v>
      </c>
      <c r="N2184" s="2">
        <f t="shared" si="383"/>
        <v>-79.674352378545066</v>
      </c>
      <c r="O2184" s="2">
        <f>IF('PV model'!$B$2&gt;0, 180-N2184,IF('PV model'!$B$2&lt;0,0-N2184,N2184))</f>
        <v>259.67435237854505</v>
      </c>
      <c r="P2184" s="2">
        <f>ABS(O2184-'PV model'!$B$5)</f>
        <v>54.674352378545052</v>
      </c>
      <c r="Q2184" s="3">
        <f t="shared" si="379"/>
        <v>92.185251526404642</v>
      </c>
      <c r="R2184" s="3">
        <f t="shared" si="384"/>
        <v>0</v>
      </c>
      <c r="S2184" s="3">
        <f t="shared" si="380"/>
        <v>20.286000000000001</v>
      </c>
      <c r="T2184" s="3">
        <f>(0.5*(1-COS(RADIANS(90-$X$3)))*(D2184+E2184)*'PV model'!$B$4)</f>
        <v>0</v>
      </c>
      <c r="U2184" s="3">
        <f t="shared" si="385"/>
        <v>20.286000000000001</v>
      </c>
      <c r="V2184" s="3">
        <f>('PV model'!$B$13*(U2184/1000)*(1-'PV model'!$B$14*((20+C2184)-25))*'PV model'!$B$10)/'PV model'!$B$12</f>
        <v>2.0091329052479998</v>
      </c>
    </row>
    <row r="2185" spans="1:22" x14ac:dyDescent="0.2">
      <c r="A2185" s="10">
        <f t="shared" si="386"/>
        <v>91</v>
      </c>
      <c r="B2185" s="10">
        <f t="shared" si="387"/>
        <v>20</v>
      </c>
      <c r="C2185" s="23">
        <v>6.5</v>
      </c>
      <c r="D2185" s="24">
        <v>0</v>
      </c>
      <c r="E2185" s="24">
        <v>0</v>
      </c>
      <c r="F2185" s="48"/>
      <c r="G2185" s="48"/>
      <c r="H2185" s="1">
        <f t="shared" si="388"/>
        <v>4.0154742045001575</v>
      </c>
      <c r="I2185" s="1">
        <f t="shared" si="381"/>
        <v>-4.335954325118788</v>
      </c>
      <c r="J2185" s="4">
        <f>B2185+('PV model'!$B$3/15)+(I2185/60)</f>
        <v>19.651067427914686</v>
      </c>
      <c r="K2185" s="2">
        <f t="shared" si="382"/>
        <v>-114.7660114187203</v>
      </c>
      <c r="L2185" s="2">
        <f>DEGREES(ASIN((((COS(RADIANS('PV model'!$B$2))*COS(RADIANS(H2185))*COS(RADIANS(K2185)))+(SIN(RADIANS('PV model'!$B$2))*SIN(RADIANS(H2185)))))))</f>
        <v>-10.310503744178826</v>
      </c>
      <c r="M2185" s="3">
        <f t="shared" si="378"/>
        <v>0</v>
      </c>
      <c r="N2185" s="2">
        <f t="shared" si="383"/>
        <v>-67.023311666986672</v>
      </c>
      <c r="O2185" s="2">
        <f>IF('PV model'!$B$2&gt;0, 180-N2185,IF('PV model'!$B$2&lt;0,0-N2185,N2185))</f>
        <v>247.02331166698667</v>
      </c>
      <c r="P2185" s="2">
        <f>ABS(O2185-'PV model'!$B$5)</f>
        <v>42.023311666986672</v>
      </c>
      <c r="Q2185" s="3">
        <f t="shared" si="379"/>
        <v>100.31050374417883</v>
      </c>
      <c r="R2185" s="3">
        <f t="shared" si="384"/>
        <v>0</v>
      </c>
      <c r="S2185" s="3">
        <f t="shared" si="380"/>
        <v>0</v>
      </c>
      <c r="T2185" s="3">
        <f>(0.5*(1-COS(RADIANS(90-$X$3)))*(D2185+E2185)*'PV model'!$B$4)</f>
        <v>0</v>
      </c>
      <c r="U2185" s="3">
        <f t="shared" si="385"/>
        <v>0</v>
      </c>
      <c r="V2185" s="3">
        <f>('PV model'!$B$13*(U2185/1000)*(1-'PV model'!$B$14*((20+C2185)-25))*'PV model'!$B$10)/'PV model'!$B$12</f>
        <v>0</v>
      </c>
    </row>
    <row r="2186" spans="1:22" x14ac:dyDescent="0.2">
      <c r="A2186" s="10">
        <f t="shared" si="386"/>
        <v>91</v>
      </c>
      <c r="B2186" s="10">
        <f t="shared" si="387"/>
        <v>21</v>
      </c>
      <c r="C2186" s="23">
        <v>4.5</v>
      </c>
      <c r="D2186" s="24">
        <v>0</v>
      </c>
      <c r="E2186" s="24">
        <v>0</v>
      </c>
      <c r="F2186" s="48"/>
      <c r="G2186" s="48"/>
      <c r="H2186" s="1">
        <f t="shared" si="388"/>
        <v>4.0154742045001575</v>
      </c>
      <c r="I2186" s="1">
        <f t="shared" si="381"/>
        <v>-4.335954325118788</v>
      </c>
      <c r="J2186" s="4">
        <f>B2186+('PV model'!$B$3/15)+(I2186/60)</f>
        <v>20.651067427914686</v>
      </c>
      <c r="K2186" s="2">
        <f t="shared" si="382"/>
        <v>-129.7660114187203</v>
      </c>
      <c r="L2186" s="2">
        <f>DEGREES(ASIN((((COS(RADIANS('PV model'!$B$2))*COS(RADIANS(H2186))*COS(RADIANS(K2186)))+(SIN(RADIANS('PV model'!$B$2))*SIN(RADIANS(H2186)))))))</f>
        <v>-17.680231926065879</v>
      </c>
      <c r="M2186" s="3">
        <f t="shared" si="378"/>
        <v>0</v>
      </c>
      <c r="N2186" s="2">
        <f t="shared" si="383"/>
        <v>-53.58991529757003</v>
      </c>
      <c r="O2186" s="2">
        <f>IF('PV model'!$B$2&gt;0, 180-N2186,IF('PV model'!$B$2&lt;0,0-N2186,N2186))</f>
        <v>233.58991529757003</v>
      </c>
      <c r="P2186" s="2">
        <f>ABS(O2186-'PV model'!$B$5)</f>
        <v>28.58991529757003</v>
      </c>
      <c r="Q2186" s="3">
        <f t="shared" si="379"/>
        <v>107.68023192606587</v>
      </c>
      <c r="R2186" s="3">
        <f t="shared" si="384"/>
        <v>0</v>
      </c>
      <c r="S2186" s="3">
        <f t="shared" si="380"/>
        <v>0</v>
      </c>
      <c r="T2186" s="3">
        <f>(0.5*(1-COS(RADIANS(90-$X$3)))*(D2186+E2186)*'PV model'!$B$4)</f>
        <v>0</v>
      </c>
      <c r="U2186" s="3">
        <f t="shared" si="385"/>
        <v>0</v>
      </c>
      <c r="V2186" s="3">
        <f>('PV model'!$B$13*(U2186/1000)*(1-'PV model'!$B$14*((20+C2186)-25))*'PV model'!$B$10)/'PV model'!$B$12</f>
        <v>0</v>
      </c>
    </row>
    <row r="2187" spans="1:22" x14ac:dyDescent="0.2">
      <c r="A2187" s="10">
        <f t="shared" si="386"/>
        <v>91</v>
      </c>
      <c r="B2187" s="10">
        <f t="shared" si="387"/>
        <v>22</v>
      </c>
      <c r="C2187" s="23">
        <v>3.1</v>
      </c>
      <c r="D2187" s="24">
        <v>0</v>
      </c>
      <c r="E2187" s="24">
        <v>0</v>
      </c>
      <c r="F2187" s="48"/>
      <c r="G2187" s="48"/>
      <c r="H2187" s="1">
        <f t="shared" si="388"/>
        <v>4.0154742045001575</v>
      </c>
      <c r="I2187" s="1">
        <f t="shared" si="381"/>
        <v>-4.335954325118788</v>
      </c>
      <c r="J2187" s="4">
        <f>B2187+('PV model'!$B$3/15)+(I2187/60)</f>
        <v>21.651067427914686</v>
      </c>
      <c r="K2187" s="2">
        <f t="shared" si="382"/>
        <v>-144.7660114187203</v>
      </c>
      <c r="L2187" s="2">
        <f>DEGREES(ASIN((((COS(RADIANS('PV model'!$B$2))*COS(RADIANS(H2187))*COS(RADIANS(K2187)))+(SIN(RADIANS('PV model'!$B$2))*SIN(RADIANS(H2187)))))))</f>
        <v>-23.815720924163951</v>
      </c>
      <c r="M2187" s="3">
        <f t="shared" si="378"/>
        <v>0</v>
      </c>
      <c r="N2187" s="2">
        <f t="shared" si="383"/>
        <v>-38.981278035919829</v>
      </c>
      <c r="O2187" s="2">
        <f>IF('PV model'!$B$2&gt;0, 180-N2187,IF('PV model'!$B$2&lt;0,0-N2187,N2187))</f>
        <v>218.98127803591984</v>
      </c>
      <c r="P2187" s="2">
        <f>ABS(O2187-'PV model'!$B$5)</f>
        <v>13.981278035919843</v>
      </c>
      <c r="Q2187" s="3">
        <f t="shared" si="379"/>
        <v>113.81572092416394</v>
      </c>
      <c r="R2187" s="3">
        <f t="shared" si="384"/>
        <v>0</v>
      </c>
      <c r="S2187" s="3">
        <f t="shared" si="380"/>
        <v>0</v>
      </c>
      <c r="T2187" s="3">
        <f>(0.5*(1-COS(RADIANS(90-$X$3)))*(D2187+E2187)*'PV model'!$B$4)</f>
        <v>0</v>
      </c>
      <c r="U2187" s="3">
        <f t="shared" si="385"/>
        <v>0</v>
      </c>
      <c r="V2187" s="3">
        <f>('PV model'!$B$13*(U2187/1000)*(1-'PV model'!$B$14*((20+C2187)-25))*'PV model'!$B$10)/'PV model'!$B$12</f>
        <v>0</v>
      </c>
    </row>
    <row r="2188" spans="1:22" x14ac:dyDescent="0.2">
      <c r="A2188" s="10">
        <f t="shared" si="386"/>
        <v>91</v>
      </c>
      <c r="B2188" s="10">
        <f t="shared" si="387"/>
        <v>23</v>
      </c>
      <c r="C2188" s="23">
        <v>3.4</v>
      </c>
      <c r="D2188" s="24">
        <v>0</v>
      </c>
      <c r="E2188" s="24">
        <v>0</v>
      </c>
      <c r="F2188" s="48"/>
      <c r="G2188" s="48"/>
      <c r="H2188" s="1">
        <f t="shared" si="388"/>
        <v>4.0154742045001575</v>
      </c>
      <c r="I2188" s="1">
        <f t="shared" si="381"/>
        <v>-4.335954325118788</v>
      </c>
      <c r="J2188" s="4">
        <f>B2188+('PV model'!$B$3/15)+(I2188/60)</f>
        <v>22.651067427914686</v>
      </c>
      <c r="K2188" s="2">
        <f t="shared" si="382"/>
        <v>-159.7660114187203</v>
      </c>
      <c r="L2188" s="2">
        <f>DEGREES(ASIN((((COS(RADIANS('PV model'!$B$2))*COS(RADIANS(H2188))*COS(RADIANS(K2188)))+(SIN(RADIANS('PV model'!$B$2))*SIN(RADIANS(H2188)))))))</f>
        <v>-28.192629877297794</v>
      </c>
      <c r="M2188" s="3">
        <f t="shared" si="378"/>
        <v>0</v>
      </c>
      <c r="N2188" s="2">
        <f t="shared" si="383"/>
        <v>-23.044457662380434</v>
      </c>
      <c r="O2188" s="2">
        <f>IF('PV model'!$B$2&gt;0, 180-N2188,IF('PV model'!$B$2&lt;0,0-N2188,N2188))</f>
        <v>203.04445766238044</v>
      </c>
      <c r="P2188" s="2">
        <f>ABS(O2188-'PV model'!$B$5)</f>
        <v>1.955542337619562</v>
      </c>
      <c r="Q2188" s="3">
        <f t="shared" si="379"/>
        <v>118.1926298772978</v>
      </c>
      <c r="R2188" s="3">
        <f t="shared" si="384"/>
        <v>0</v>
      </c>
      <c r="S2188" s="3">
        <f t="shared" si="380"/>
        <v>0</v>
      </c>
      <c r="T2188" s="3">
        <f>(0.5*(1-COS(RADIANS(90-$X$3)))*(D2188+E2188)*'PV model'!$B$4)</f>
        <v>0</v>
      </c>
      <c r="U2188" s="3">
        <f t="shared" si="385"/>
        <v>0</v>
      </c>
      <c r="V2188" s="3">
        <f>('PV model'!$B$13*(U2188/1000)*(1-'PV model'!$B$14*((20+C2188)-25))*'PV model'!$B$10)/'PV model'!$B$12</f>
        <v>0</v>
      </c>
    </row>
    <row r="2189" spans="1:22" x14ac:dyDescent="0.2">
      <c r="A2189" s="10">
        <f t="shared" si="386"/>
        <v>91</v>
      </c>
      <c r="B2189" s="10">
        <f t="shared" si="387"/>
        <v>24</v>
      </c>
      <c r="C2189" s="23">
        <v>1.8</v>
      </c>
      <c r="D2189" s="24">
        <v>0</v>
      </c>
      <c r="E2189" s="24">
        <v>0</v>
      </c>
      <c r="F2189" s="48"/>
      <c r="G2189" s="48"/>
      <c r="H2189" s="1">
        <f t="shared" si="388"/>
        <v>4.0154742045001575</v>
      </c>
      <c r="I2189" s="1">
        <f t="shared" si="381"/>
        <v>-4.335954325118788</v>
      </c>
      <c r="J2189" s="4">
        <f>B2189+('PV model'!$B$3/15)+(I2189/60)</f>
        <v>23.651067427914686</v>
      </c>
      <c r="K2189" s="2">
        <f t="shared" si="382"/>
        <v>-174.7660114187203</v>
      </c>
      <c r="L2189" s="2">
        <f>DEGREES(ASIN((((COS(RADIANS('PV model'!$B$2))*COS(RADIANS(H2189))*COS(RADIANS(K2189)))+(SIN(RADIANS('PV model'!$B$2))*SIN(RADIANS(H2189)))))))</f>
        <v>-30.3280188823698</v>
      </c>
      <c r="M2189" s="3">
        <f t="shared" si="378"/>
        <v>0</v>
      </c>
      <c r="N2189" s="2">
        <f t="shared" si="383"/>
        <v>-6.0517829387908932</v>
      </c>
      <c r="O2189" s="2">
        <f>IF('PV model'!$B$2&gt;0, 180-N2189,IF('PV model'!$B$2&lt;0,0-N2189,N2189))</f>
        <v>186.05178293879089</v>
      </c>
      <c r="P2189" s="2">
        <f>ABS(O2189-'PV model'!$B$5)</f>
        <v>18.948217061209107</v>
      </c>
      <c r="Q2189" s="3">
        <f t="shared" si="379"/>
        <v>120.3280188823698</v>
      </c>
      <c r="R2189" s="3">
        <f t="shared" si="384"/>
        <v>0</v>
      </c>
      <c r="S2189" s="3">
        <f t="shared" si="380"/>
        <v>0</v>
      </c>
      <c r="T2189" s="3">
        <f>(0.5*(1-COS(RADIANS(90-$X$3)))*(D2189+E2189)*'PV model'!$B$4)</f>
        <v>0</v>
      </c>
      <c r="U2189" s="3">
        <f t="shared" si="385"/>
        <v>0</v>
      </c>
      <c r="V2189" s="3">
        <f>('PV model'!$B$13*(U2189/1000)*(1-'PV model'!$B$14*((20+C2189)-25))*'PV model'!$B$10)/'PV model'!$B$12</f>
        <v>0</v>
      </c>
    </row>
    <row r="2190" spans="1:22" x14ac:dyDescent="0.2">
      <c r="A2190" s="10">
        <f t="shared" si="386"/>
        <v>92</v>
      </c>
      <c r="B2190" s="10">
        <f t="shared" si="387"/>
        <v>1</v>
      </c>
      <c r="C2190" s="23">
        <v>1.5</v>
      </c>
      <c r="D2190" s="24">
        <v>0</v>
      </c>
      <c r="E2190" s="24">
        <v>0</v>
      </c>
      <c r="F2190" s="48"/>
      <c r="G2190" s="48"/>
      <c r="H2190" s="1">
        <f t="shared" si="388"/>
        <v>4.4128320764655626</v>
      </c>
      <c r="I2190" s="1">
        <f t="shared" si="381"/>
        <v>-4.0194109806478364</v>
      </c>
      <c r="J2190" s="4">
        <f>B2190+('PV model'!$B$3/15)+(I2190/60)</f>
        <v>0.6563431503225361</v>
      </c>
      <c r="K2190" s="2">
        <f t="shared" si="382"/>
        <v>170.15485274516195</v>
      </c>
      <c r="L2190" s="2">
        <f>DEGREES(ASIN((((COS(RADIANS('PV model'!$B$2))*COS(RADIANS(H2190))*COS(RADIANS(K2190)))+(SIN(RADIANS('PV model'!$B$2))*SIN(RADIANS(H2190)))))))</f>
        <v>-29.537986851464947</v>
      </c>
      <c r="M2190" s="3">
        <f t="shared" si="378"/>
        <v>0</v>
      </c>
      <c r="N2190" s="2">
        <f t="shared" si="383"/>
        <v>11.300013601047626</v>
      </c>
      <c r="O2190" s="2">
        <f>IF('PV model'!$B$2&gt;0, 180-N2190,IF('PV model'!$B$2&lt;0,0-N2190,N2190))</f>
        <v>168.69998639895238</v>
      </c>
      <c r="P2190" s="2">
        <f>ABS(O2190-'PV model'!$B$5)</f>
        <v>36.300013601047624</v>
      </c>
      <c r="Q2190" s="3">
        <f t="shared" si="379"/>
        <v>119.53798685146494</v>
      </c>
      <c r="R2190" s="3">
        <f t="shared" si="384"/>
        <v>0</v>
      </c>
      <c r="S2190" s="3">
        <f t="shared" si="380"/>
        <v>0</v>
      </c>
      <c r="T2190" s="3">
        <f>(0.5*(1-COS(RADIANS(90-$X$3)))*(D2190+E2190)*'PV model'!$B$4)</f>
        <v>0</v>
      </c>
      <c r="U2190" s="3">
        <f t="shared" si="385"/>
        <v>0</v>
      </c>
      <c r="V2190" s="3">
        <f>('PV model'!$B$13*(U2190/1000)*(1-'PV model'!$B$14*((20+C2190)-25))*'PV model'!$B$10)/'PV model'!$B$12</f>
        <v>0</v>
      </c>
    </row>
    <row r="2191" spans="1:22" x14ac:dyDescent="0.2">
      <c r="A2191" s="10">
        <f t="shared" si="386"/>
        <v>92</v>
      </c>
      <c r="B2191" s="10">
        <f t="shared" si="387"/>
        <v>2</v>
      </c>
      <c r="C2191" s="23">
        <v>1.2</v>
      </c>
      <c r="D2191" s="24">
        <v>0</v>
      </c>
      <c r="E2191" s="24">
        <v>0</v>
      </c>
      <c r="F2191" s="48"/>
      <c r="G2191" s="48"/>
      <c r="H2191" s="1">
        <f t="shared" si="388"/>
        <v>4.4128320764655626</v>
      </c>
      <c r="I2191" s="1">
        <f t="shared" si="381"/>
        <v>-4.0194109806478364</v>
      </c>
      <c r="J2191" s="4">
        <f>B2191+('PV model'!$B$3/15)+(I2191/60)</f>
        <v>1.6563431503225361</v>
      </c>
      <c r="K2191" s="2">
        <f t="shared" si="382"/>
        <v>155.15485274516195</v>
      </c>
      <c r="L2191" s="2">
        <f>DEGREES(ASIN((((COS(RADIANS('PV model'!$B$2))*COS(RADIANS(H2191))*COS(RADIANS(K2191)))+(SIN(RADIANS('PV model'!$B$2))*SIN(RADIANS(H2191)))))))</f>
        <v>-26.682723086362227</v>
      </c>
      <c r="M2191" s="3">
        <f t="shared" si="378"/>
        <v>0</v>
      </c>
      <c r="N2191" s="2">
        <f t="shared" si="383"/>
        <v>27.959746412193983</v>
      </c>
      <c r="O2191" s="2">
        <f>IF('PV model'!$B$2&gt;0, 180-N2191,IF('PV model'!$B$2&lt;0,0-N2191,N2191))</f>
        <v>152.04025358780601</v>
      </c>
      <c r="P2191" s="2">
        <f>ABS(O2191-'PV model'!$B$5)</f>
        <v>52.959746412193994</v>
      </c>
      <c r="Q2191" s="3">
        <f t="shared" si="379"/>
        <v>116.68272308636223</v>
      </c>
      <c r="R2191" s="3">
        <f t="shared" si="384"/>
        <v>0</v>
      </c>
      <c r="S2191" s="3">
        <f t="shared" si="380"/>
        <v>0</v>
      </c>
      <c r="T2191" s="3">
        <f>(0.5*(1-COS(RADIANS(90-$X$3)))*(D2191+E2191)*'PV model'!$B$4)</f>
        <v>0</v>
      </c>
      <c r="U2191" s="3">
        <f t="shared" si="385"/>
        <v>0</v>
      </c>
      <c r="V2191" s="3">
        <f>('PV model'!$B$13*(U2191/1000)*(1-'PV model'!$B$14*((20+C2191)-25))*'PV model'!$B$10)/'PV model'!$B$12</f>
        <v>0</v>
      </c>
    </row>
    <row r="2192" spans="1:22" x14ac:dyDescent="0.2">
      <c r="A2192" s="10">
        <f t="shared" si="386"/>
        <v>92</v>
      </c>
      <c r="B2192" s="10">
        <f t="shared" si="387"/>
        <v>3</v>
      </c>
      <c r="C2192" s="23">
        <v>1.6</v>
      </c>
      <c r="D2192" s="24">
        <v>0</v>
      </c>
      <c r="E2192" s="24">
        <v>0</v>
      </c>
      <c r="F2192" s="48"/>
      <c r="G2192" s="48"/>
      <c r="H2192" s="1">
        <f t="shared" si="388"/>
        <v>4.4128320764655626</v>
      </c>
      <c r="I2192" s="1">
        <f t="shared" si="381"/>
        <v>-4.0194109806478364</v>
      </c>
      <c r="J2192" s="4">
        <f>B2192+('PV model'!$B$3/15)+(I2192/60)</f>
        <v>2.6563431503225359</v>
      </c>
      <c r="K2192" s="2">
        <f t="shared" si="382"/>
        <v>140.15485274516195</v>
      </c>
      <c r="L2192" s="2">
        <f>DEGREES(ASIN((((COS(RADIANS('PV model'!$B$2))*COS(RADIANS(H2192))*COS(RADIANS(K2192)))+(SIN(RADIANS('PV model'!$B$2))*SIN(RADIANS(H2192)))))))</f>
        <v>-21.726435229507182</v>
      </c>
      <c r="M2192" s="3">
        <f t="shared" si="378"/>
        <v>0</v>
      </c>
      <c r="N2192" s="2">
        <f t="shared" si="383"/>
        <v>43.445636558579558</v>
      </c>
      <c r="O2192" s="2">
        <f>IF('PV model'!$B$2&gt;0, 180-N2192,IF('PV model'!$B$2&lt;0,0-N2192,N2192))</f>
        <v>136.55436344142043</v>
      </c>
      <c r="P2192" s="2">
        <f>ABS(O2192-'PV model'!$B$5)</f>
        <v>68.445636558579565</v>
      </c>
      <c r="Q2192" s="3">
        <f t="shared" si="379"/>
        <v>111.72643522950717</v>
      </c>
      <c r="R2192" s="3">
        <f t="shared" si="384"/>
        <v>0</v>
      </c>
      <c r="S2192" s="3">
        <f t="shared" si="380"/>
        <v>0</v>
      </c>
      <c r="T2192" s="3">
        <f>(0.5*(1-COS(RADIANS(90-$X$3)))*(D2192+E2192)*'PV model'!$B$4)</f>
        <v>0</v>
      </c>
      <c r="U2192" s="3">
        <f t="shared" si="385"/>
        <v>0</v>
      </c>
      <c r="V2192" s="3">
        <f>('PV model'!$B$13*(U2192/1000)*(1-'PV model'!$B$14*((20+C2192)-25))*'PV model'!$B$10)/'PV model'!$B$12</f>
        <v>0</v>
      </c>
    </row>
    <row r="2193" spans="1:22" x14ac:dyDescent="0.2">
      <c r="A2193" s="10">
        <f t="shared" si="386"/>
        <v>92</v>
      </c>
      <c r="B2193" s="10">
        <f t="shared" si="387"/>
        <v>4</v>
      </c>
      <c r="C2193" s="23">
        <v>1.9</v>
      </c>
      <c r="D2193" s="24">
        <v>0</v>
      </c>
      <c r="E2193" s="24">
        <v>0</v>
      </c>
      <c r="F2193" s="48"/>
      <c r="G2193" s="48"/>
      <c r="H2193" s="1">
        <f t="shared" si="388"/>
        <v>4.4128320764655626</v>
      </c>
      <c r="I2193" s="1">
        <f t="shared" si="381"/>
        <v>-4.0194109806478364</v>
      </c>
      <c r="J2193" s="4">
        <f>B2193+('PV model'!$B$3/15)+(I2193/60)</f>
        <v>3.6563431503225359</v>
      </c>
      <c r="K2193" s="2">
        <f t="shared" si="382"/>
        <v>125.15485274516196</v>
      </c>
      <c r="L2193" s="2">
        <f>DEGREES(ASIN((((COS(RADIANS('PV model'!$B$2))*COS(RADIANS(H2193))*COS(RADIANS(K2193)))+(SIN(RADIANS('PV model'!$B$2))*SIN(RADIANS(H2193)))))))</f>
        <v>-15.174108706846582</v>
      </c>
      <c r="M2193" s="3">
        <f t="shared" si="378"/>
        <v>0</v>
      </c>
      <c r="N2193" s="2">
        <f t="shared" si="383"/>
        <v>57.631566530911186</v>
      </c>
      <c r="O2193" s="2">
        <f>IF('PV model'!$B$2&gt;0, 180-N2193,IF('PV model'!$B$2&lt;0,0-N2193,N2193))</f>
        <v>122.36843346908881</v>
      </c>
      <c r="P2193" s="2">
        <f>ABS(O2193-'PV model'!$B$5)</f>
        <v>82.631566530911186</v>
      </c>
      <c r="Q2193" s="3">
        <f t="shared" si="379"/>
        <v>105.17410870684658</v>
      </c>
      <c r="R2193" s="3">
        <f t="shared" si="384"/>
        <v>0</v>
      </c>
      <c r="S2193" s="3">
        <f t="shared" si="380"/>
        <v>0</v>
      </c>
      <c r="T2193" s="3">
        <f>(0.5*(1-COS(RADIANS(90-$X$3)))*(D2193+E2193)*'PV model'!$B$4)</f>
        <v>0</v>
      </c>
      <c r="U2193" s="3">
        <f t="shared" si="385"/>
        <v>0</v>
      </c>
      <c r="V2193" s="3">
        <f>('PV model'!$B$13*(U2193/1000)*(1-'PV model'!$B$14*((20+C2193)-25))*'PV model'!$B$10)/'PV model'!$B$12</f>
        <v>0</v>
      </c>
    </row>
    <row r="2194" spans="1:22" x14ac:dyDescent="0.2">
      <c r="A2194" s="10">
        <f t="shared" si="386"/>
        <v>92</v>
      </c>
      <c r="B2194" s="10">
        <f t="shared" si="387"/>
        <v>5</v>
      </c>
      <c r="C2194" s="23">
        <v>2.2000000000000002</v>
      </c>
      <c r="D2194" s="24">
        <v>0</v>
      </c>
      <c r="E2194" s="24">
        <v>0</v>
      </c>
      <c r="F2194" s="48"/>
      <c r="G2194" s="48"/>
      <c r="H2194" s="1">
        <f t="shared" si="388"/>
        <v>4.4128320764655626</v>
      </c>
      <c r="I2194" s="1">
        <f t="shared" si="381"/>
        <v>-4.0194109806478364</v>
      </c>
      <c r="J2194" s="4">
        <f>B2194+('PV model'!$B$3/15)+(I2194/60)</f>
        <v>4.6563431503225363</v>
      </c>
      <c r="K2194" s="2">
        <f t="shared" si="382"/>
        <v>110.15485274516196</v>
      </c>
      <c r="L2194" s="2">
        <f>DEGREES(ASIN((((COS(RADIANS('PV model'!$B$2))*COS(RADIANS(H2194))*COS(RADIANS(K2194)))+(SIN(RADIANS('PV model'!$B$2))*SIN(RADIANS(H2194)))))))</f>
        <v>-7.5372884409926533</v>
      </c>
      <c r="M2194" s="3">
        <f t="shared" si="378"/>
        <v>0</v>
      </c>
      <c r="N2194" s="2">
        <f t="shared" si="383"/>
        <v>70.758780559044993</v>
      </c>
      <c r="O2194" s="2">
        <f>IF('PV model'!$B$2&gt;0, 180-N2194,IF('PV model'!$B$2&lt;0,0-N2194,N2194))</f>
        <v>109.24121944095501</v>
      </c>
      <c r="P2194" s="2">
        <f>ABS(O2194-'PV model'!$B$5)</f>
        <v>95.758780559044993</v>
      </c>
      <c r="Q2194" s="3">
        <f t="shared" si="379"/>
        <v>97.537288440992654</v>
      </c>
      <c r="R2194" s="3">
        <f t="shared" si="384"/>
        <v>0</v>
      </c>
      <c r="S2194" s="3">
        <f t="shared" si="380"/>
        <v>0</v>
      </c>
      <c r="T2194" s="3">
        <f>(0.5*(1-COS(RADIANS(90-$X$3)))*(D2194+E2194)*'PV model'!$B$4)</f>
        <v>0</v>
      </c>
      <c r="U2194" s="3">
        <f t="shared" si="385"/>
        <v>0</v>
      </c>
      <c r="V2194" s="3">
        <f>('PV model'!$B$13*(U2194/1000)*(1-'PV model'!$B$14*((20+C2194)-25))*'PV model'!$B$10)/'PV model'!$B$12</f>
        <v>0</v>
      </c>
    </row>
    <row r="2195" spans="1:22" x14ac:dyDescent="0.2">
      <c r="A2195" s="10">
        <f t="shared" si="386"/>
        <v>92</v>
      </c>
      <c r="B2195" s="10">
        <f t="shared" si="387"/>
        <v>6</v>
      </c>
      <c r="C2195" s="23">
        <v>1.8</v>
      </c>
      <c r="D2195" s="24">
        <v>0</v>
      </c>
      <c r="E2195" s="24">
        <v>0</v>
      </c>
      <c r="F2195" s="48"/>
      <c r="G2195" s="48"/>
      <c r="H2195" s="1">
        <f t="shared" si="388"/>
        <v>4.4128320764655626</v>
      </c>
      <c r="I2195" s="1">
        <f t="shared" si="381"/>
        <v>-4.0194109806478364</v>
      </c>
      <c r="J2195" s="4">
        <f>B2195+('PV model'!$B$3/15)+(I2195/60)</f>
        <v>5.6563431503225363</v>
      </c>
      <c r="K2195" s="2">
        <f t="shared" si="382"/>
        <v>95.154852745161961</v>
      </c>
      <c r="L2195" s="2">
        <f>DEGREES(ASIN((((COS(RADIANS('PV model'!$B$2))*COS(RADIANS(H2195))*COS(RADIANS(K2195)))+(SIN(RADIANS('PV model'!$B$2))*SIN(RADIANS(H2195)))))))</f>
        <v>0.72599593221339953</v>
      </c>
      <c r="M2195" s="3">
        <f t="shared" si="378"/>
        <v>0.72599593221339953</v>
      </c>
      <c r="N2195" s="2">
        <f t="shared" si="383"/>
        <v>83.256976279349999</v>
      </c>
      <c r="O2195" s="2">
        <f>IF('PV model'!$B$2&gt;0, 180-N2195,IF('PV model'!$B$2&lt;0,0-N2195,N2195))</f>
        <v>96.743023720650001</v>
      </c>
      <c r="P2195" s="2">
        <f>ABS(O2195-'PV model'!$B$5)</f>
        <v>108.25697627935</v>
      </c>
      <c r="Q2195" s="3">
        <f t="shared" si="379"/>
        <v>89.274004067786606</v>
      </c>
      <c r="R2195" s="3">
        <f t="shared" si="384"/>
        <v>0</v>
      </c>
      <c r="S2195" s="3">
        <f t="shared" si="380"/>
        <v>0</v>
      </c>
      <c r="T2195" s="3">
        <f>(0.5*(1-COS(RADIANS(90-$X$3)))*(D2195+E2195)*'PV model'!$B$4)</f>
        <v>0</v>
      </c>
      <c r="U2195" s="3">
        <f t="shared" si="385"/>
        <v>0</v>
      </c>
      <c r="V2195" s="3">
        <f>('PV model'!$B$13*(U2195/1000)*(1-'PV model'!$B$14*((20+C2195)-25))*'PV model'!$B$10)/'PV model'!$B$12</f>
        <v>0</v>
      </c>
    </row>
    <row r="2196" spans="1:22" x14ac:dyDescent="0.2">
      <c r="A2196" s="10">
        <f t="shared" si="386"/>
        <v>92</v>
      </c>
      <c r="B2196" s="10">
        <f t="shared" si="387"/>
        <v>7</v>
      </c>
      <c r="C2196" s="23">
        <v>1.7</v>
      </c>
      <c r="D2196" s="24">
        <v>13.4694</v>
      </c>
      <c r="E2196" s="24">
        <v>24.696000000000002</v>
      </c>
      <c r="F2196" s="48"/>
      <c r="G2196" s="48"/>
      <c r="H2196" s="1">
        <f t="shared" si="388"/>
        <v>4.4128320764655626</v>
      </c>
      <c r="I2196" s="1">
        <f t="shared" si="381"/>
        <v>-4.0194109806478364</v>
      </c>
      <c r="J2196" s="4">
        <f>B2196+('PV model'!$B$3/15)+(I2196/60)</f>
        <v>6.6563431503225363</v>
      </c>
      <c r="K2196" s="2">
        <f t="shared" si="382"/>
        <v>80.154852745161961</v>
      </c>
      <c r="L2196" s="2">
        <f>DEGREES(ASIN((((COS(RADIANS('PV model'!$B$2))*COS(RADIANS(H2196))*COS(RADIANS(K2196)))+(SIN(RADIANS('PV model'!$B$2))*SIN(RADIANS(H2196)))))))</f>
        <v>9.2051884133132429</v>
      </c>
      <c r="M2196" s="3">
        <f t="shared" si="378"/>
        <v>9.2051884133132429</v>
      </c>
      <c r="N2196" s="2">
        <f t="shared" si="383"/>
        <v>84.365623178881819</v>
      </c>
      <c r="O2196" s="2">
        <f>IF('PV model'!$B$2&gt;0, 180-N2196,IF('PV model'!$B$2&lt;0,0-N2196,N2196))</f>
        <v>95.634376821118181</v>
      </c>
      <c r="P2196" s="2">
        <f>ABS(O2196-'PV model'!$B$5)</f>
        <v>109.36562317888182</v>
      </c>
      <c r="Q2196" s="3">
        <f t="shared" si="379"/>
        <v>80.794811586686762</v>
      </c>
      <c r="R2196" s="3">
        <f t="shared" si="384"/>
        <v>13.469399999999997</v>
      </c>
      <c r="S2196" s="3">
        <f t="shared" si="380"/>
        <v>27.623389074906516</v>
      </c>
      <c r="T2196" s="3">
        <f>(0.5*(1-COS(RADIANS(90-$X$3)))*(D2196+E2196)*'PV model'!$B$4)</f>
        <v>0</v>
      </c>
      <c r="U2196" s="3">
        <f t="shared" si="385"/>
        <v>41.092789074906513</v>
      </c>
      <c r="V2196" s="3">
        <f>('PV model'!$B$13*(U2196/1000)*(1-'PV model'!$B$14*((20+C2196)-25))*'PV model'!$B$10)/'PV model'!$B$12</f>
        <v>4.1618559805139004</v>
      </c>
    </row>
    <row r="2197" spans="1:22" x14ac:dyDescent="0.2">
      <c r="A2197" s="10">
        <f t="shared" si="386"/>
        <v>92</v>
      </c>
      <c r="B2197" s="10">
        <f t="shared" si="387"/>
        <v>8</v>
      </c>
      <c r="C2197" s="23">
        <v>3.4</v>
      </c>
      <c r="D2197" s="24">
        <v>290.71454999999997</v>
      </c>
      <c r="E2197" s="24">
        <v>82.025999999999996</v>
      </c>
      <c r="F2197" s="48"/>
      <c r="G2197" s="48"/>
      <c r="H2197" s="1">
        <f t="shared" si="388"/>
        <v>4.4128320764655626</v>
      </c>
      <c r="I2197" s="1">
        <f t="shared" si="381"/>
        <v>-4.0194109806478364</v>
      </c>
      <c r="J2197" s="4">
        <f>B2197+('PV model'!$B$3/15)+(I2197/60)</f>
        <v>7.6563431503225363</v>
      </c>
      <c r="K2197" s="2">
        <f t="shared" si="382"/>
        <v>65.154852745161961</v>
      </c>
      <c r="L2197" s="2">
        <f>DEGREES(ASIN((((COS(RADIANS('PV model'!$B$2))*COS(RADIANS(H2197))*COS(RADIANS(K2197)))+(SIN(RADIANS('PV model'!$B$2))*SIN(RADIANS(H2197)))))))</f>
        <v>17.499053400289764</v>
      </c>
      <c r="M2197" s="3">
        <f t="shared" si="378"/>
        <v>17.499053400289764</v>
      </c>
      <c r="N2197" s="2">
        <f t="shared" si="383"/>
        <v>71.560595184608459</v>
      </c>
      <c r="O2197" s="2">
        <f>IF('PV model'!$B$2&gt;0, 180-N2197,IF('PV model'!$B$2&lt;0,0-N2197,N2197))</f>
        <v>108.43940481539154</v>
      </c>
      <c r="P2197" s="2">
        <f>ABS(O2197-'PV model'!$B$5)</f>
        <v>96.560595184608459</v>
      </c>
      <c r="Q2197" s="3">
        <f t="shared" si="379"/>
        <v>72.500946599710232</v>
      </c>
      <c r="R2197" s="3">
        <f t="shared" si="384"/>
        <v>290.71455000000009</v>
      </c>
      <c r="S2197" s="3">
        <f t="shared" si="380"/>
        <v>102.97595311465001</v>
      </c>
      <c r="T2197" s="3">
        <f>(0.5*(1-COS(RADIANS(90-$X$3)))*(D2197+E2197)*'PV model'!$B$4)</f>
        <v>0</v>
      </c>
      <c r="U2197" s="3">
        <f t="shared" si="385"/>
        <v>393.69050311465008</v>
      </c>
      <c r="V2197" s="3">
        <f>('PV model'!$B$13*(U2197/1000)*(1-'PV model'!$B$14*((20+C2197)-25))*'PV model'!$B$10)/'PV model'!$B$12</f>
        <v>39.605163828565004</v>
      </c>
    </row>
    <row r="2198" spans="1:22" x14ac:dyDescent="0.2">
      <c r="A2198" s="10">
        <f t="shared" si="386"/>
        <v>92</v>
      </c>
      <c r="B2198" s="10">
        <f t="shared" si="387"/>
        <v>9</v>
      </c>
      <c r="C2198" s="23">
        <v>5.7</v>
      </c>
      <c r="D2198" s="24">
        <v>628.572</v>
      </c>
      <c r="E2198" s="24">
        <v>85.554000000000002</v>
      </c>
      <c r="F2198" s="48"/>
      <c r="G2198" s="48"/>
      <c r="H2198" s="1">
        <f t="shared" si="388"/>
        <v>4.4128320764655626</v>
      </c>
      <c r="I2198" s="1">
        <f t="shared" si="381"/>
        <v>-4.0194109806478364</v>
      </c>
      <c r="J2198" s="4">
        <f>B2198+('PV model'!$B$3/15)+(I2198/60)</f>
        <v>8.6563431503225363</v>
      </c>
      <c r="K2198" s="2">
        <f t="shared" si="382"/>
        <v>50.154852745161953</v>
      </c>
      <c r="L2198" s="2">
        <f>DEGREES(ASIN((((COS(RADIANS('PV model'!$B$2))*COS(RADIANS(H2198))*COS(RADIANS(K2198)))+(SIN(RADIANS('PV model'!$B$2))*SIN(RADIANS(H2198)))))))</f>
        <v>25.165809906170356</v>
      </c>
      <c r="M2198" s="3">
        <f t="shared" si="378"/>
        <v>25.165809906170356</v>
      </c>
      <c r="N2198" s="2">
        <f t="shared" si="383"/>
        <v>57.756015080962968</v>
      </c>
      <c r="O2198" s="2">
        <f>IF('PV model'!$B$2&gt;0, 180-N2198,IF('PV model'!$B$2&lt;0,0-N2198,N2198))</f>
        <v>122.24398491903703</v>
      </c>
      <c r="P2198" s="2">
        <f>ABS(O2198-'PV model'!$B$5)</f>
        <v>82.756015080962968</v>
      </c>
      <c r="Q2198" s="3">
        <f t="shared" si="379"/>
        <v>64.834190093829633</v>
      </c>
      <c r="R2198" s="3">
        <f t="shared" si="384"/>
        <v>628.57200000000023</v>
      </c>
      <c r="S2198" s="3">
        <f t="shared" si="380"/>
        <v>113.73628519306253</v>
      </c>
      <c r="T2198" s="3">
        <f>(0.5*(1-COS(RADIANS(90-$X$3)))*(D2198+E2198)*'PV model'!$B$4)</f>
        <v>0</v>
      </c>
      <c r="U2198" s="3">
        <f t="shared" si="385"/>
        <v>742.30828519306272</v>
      </c>
      <c r="V2198" s="3">
        <f>('PV model'!$B$13*(U2198/1000)*(1-'PV model'!$B$14*((20+C2198)-25))*'PV model'!$B$10)/'PV model'!$B$12</f>
        <v>73.993373006572426</v>
      </c>
    </row>
    <row r="2199" spans="1:22" x14ac:dyDescent="0.2">
      <c r="A2199" s="10">
        <f t="shared" si="386"/>
        <v>92</v>
      </c>
      <c r="B2199" s="10">
        <f t="shared" si="387"/>
        <v>10</v>
      </c>
      <c r="C2199" s="23">
        <v>7.1</v>
      </c>
      <c r="D2199" s="24">
        <v>825.00074999999993</v>
      </c>
      <c r="E2199" s="24">
        <v>75.85199999999999</v>
      </c>
      <c r="F2199" s="48"/>
      <c r="G2199" s="48"/>
      <c r="H2199" s="1">
        <f t="shared" si="388"/>
        <v>4.4128320764655626</v>
      </c>
      <c r="I2199" s="1">
        <f t="shared" si="381"/>
        <v>-4.0194109806478364</v>
      </c>
      <c r="J2199" s="4">
        <f>B2199+('PV model'!$B$3/15)+(I2199/60)</f>
        <v>9.6563431503225363</v>
      </c>
      <c r="K2199" s="2">
        <f t="shared" si="382"/>
        <v>35.154852745161953</v>
      </c>
      <c r="L2199" s="2">
        <f>DEGREES(ASIN((((COS(RADIANS('PV model'!$B$2))*COS(RADIANS(H2199))*COS(RADIANS(K2199)))+(SIN(RADIANS('PV model'!$B$2))*SIN(RADIANS(H2199)))))))</f>
        <v>31.677026156161379</v>
      </c>
      <c r="M2199" s="3">
        <f t="shared" si="378"/>
        <v>31.677026156161379</v>
      </c>
      <c r="N2199" s="2">
        <f t="shared" si="383"/>
        <v>42.421462115758352</v>
      </c>
      <c r="O2199" s="2">
        <f>IF('PV model'!$B$2&gt;0, 180-N2199,IF('PV model'!$B$2&lt;0,0-N2199,N2199))</f>
        <v>137.57853788424165</v>
      </c>
      <c r="P2199" s="2">
        <f>ABS(O2199-'PV model'!$B$5)</f>
        <v>67.421462115758345</v>
      </c>
      <c r="Q2199" s="3">
        <f t="shared" si="379"/>
        <v>58.322973843838625</v>
      </c>
      <c r="R2199" s="3">
        <f t="shared" si="384"/>
        <v>825.00075000000004</v>
      </c>
      <c r="S2199" s="3">
        <f t="shared" si="380"/>
        <v>104.21331428956736</v>
      </c>
      <c r="T2199" s="3">
        <f>(0.5*(1-COS(RADIANS(90-$X$3)))*(D2199+E2199)*'PV model'!$B$4)</f>
        <v>0</v>
      </c>
      <c r="U2199" s="3">
        <f t="shared" si="385"/>
        <v>929.21406428956743</v>
      </c>
      <c r="V2199" s="3">
        <f>('PV model'!$B$13*(U2199/1000)*(1-'PV model'!$B$14*((20+C2199)-25))*'PV model'!$B$10)/'PV model'!$B$12</f>
        <v>92.104010268307519</v>
      </c>
    </row>
    <row r="2200" spans="1:22" x14ac:dyDescent="0.2">
      <c r="A2200" s="10">
        <f t="shared" si="386"/>
        <v>92</v>
      </c>
      <c r="B2200" s="10">
        <f t="shared" si="387"/>
        <v>11</v>
      </c>
      <c r="C2200" s="23">
        <v>7.9</v>
      </c>
      <c r="D2200" s="24">
        <v>895.71510000000001</v>
      </c>
      <c r="E2200" s="24">
        <v>82.025999999999996</v>
      </c>
      <c r="F2200" s="48"/>
      <c r="G2200" s="48"/>
      <c r="H2200" s="1">
        <f t="shared" si="388"/>
        <v>4.4128320764655626</v>
      </c>
      <c r="I2200" s="1">
        <f t="shared" si="381"/>
        <v>-4.0194109806478364</v>
      </c>
      <c r="J2200" s="4">
        <f>B2200+('PV model'!$B$3/15)+(I2200/60)</f>
        <v>10.656343150322536</v>
      </c>
      <c r="K2200" s="2">
        <f t="shared" si="382"/>
        <v>20.154852745161953</v>
      </c>
      <c r="L2200" s="2">
        <f>DEGREES(ASIN((((COS(RADIANS('PV model'!$B$2))*COS(RADIANS(H2200))*COS(RADIANS(K2200)))+(SIN(RADIANS('PV model'!$B$2))*SIN(RADIANS(H2200)))))))</f>
        <v>36.40977284997939</v>
      </c>
      <c r="M2200" s="3">
        <f t="shared" si="378"/>
        <v>36.40977284997939</v>
      </c>
      <c r="N2200" s="2">
        <f t="shared" si="383"/>
        <v>25.268720367219032</v>
      </c>
      <c r="O2200" s="2">
        <f>IF('PV model'!$B$2&gt;0, 180-N2200,IF('PV model'!$B$2&lt;0,0-N2200,N2200))</f>
        <v>154.73127963278097</v>
      </c>
      <c r="P2200" s="2">
        <f>ABS(O2200-'PV model'!$B$5)</f>
        <v>50.268720367219032</v>
      </c>
      <c r="Q2200" s="3">
        <f t="shared" si="379"/>
        <v>53.59022715002061</v>
      </c>
      <c r="R2200" s="3">
        <f t="shared" si="384"/>
        <v>895.71510000000012</v>
      </c>
      <c r="S2200" s="3">
        <f t="shared" si="380"/>
        <v>114.00728367260533</v>
      </c>
      <c r="T2200" s="3">
        <f>(0.5*(1-COS(RADIANS(90-$X$3)))*(D2200+E2200)*'PV model'!$B$4)</f>
        <v>0</v>
      </c>
      <c r="U2200" s="3">
        <f t="shared" si="385"/>
        <v>1009.7223836726055</v>
      </c>
      <c r="V2200" s="3">
        <f>('PV model'!$B$13*(U2200/1000)*(1-'PV model'!$B$14*((20+C2200)-25))*'PV model'!$B$10)/'PV model'!$B$12</f>
        <v>99.761040018039438</v>
      </c>
    </row>
    <row r="2201" spans="1:22" x14ac:dyDescent="0.2">
      <c r="A2201" s="10">
        <f t="shared" si="386"/>
        <v>92</v>
      </c>
      <c r="B2201" s="10">
        <f t="shared" si="387"/>
        <v>12</v>
      </c>
      <c r="C2201" s="23">
        <v>9.3000000000000007</v>
      </c>
      <c r="D2201" s="24">
        <v>956.32740000000001</v>
      </c>
      <c r="E2201" s="24">
        <v>73.206000000000003</v>
      </c>
      <c r="F2201" s="48"/>
      <c r="G2201" s="48"/>
      <c r="H2201" s="1">
        <f t="shared" si="388"/>
        <v>4.4128320764655626</v>
      </c>
      <c r="I2201" s="1">
        <f t="shared" si="381"/>
        <v>-4.0194109806478364</v>
      </c>
      <c r="J2201" s="4">
        <f>B2201+('PV model'!$B$3/15)+(I2201/60)</f>
        <v>11.656343150322536</v>
      </c>
      <c r="K2201" s="2">
        <f t="shared" si="382"/>
        <v>5.1548527451619552</v>
      </c>
      <c r="L2201" s="2">
        <f>DEGREES(ASIN((((COS(RADIANS('PV model'!$B$2))*COS(RADIANS(H2201))*COS(RADIANS(K2201)))+(SIN(RADIANS('PV model'!$B$2))*SIN(RADIANS(H2201)))))))</f>
        <v>38.744845041043575</v>
      </c>
      <c r="M2201" s="3">
        <f t="shared" si="378"/>
        <v>38.744845041043575</v>
      </c>
      <c r="N2201" s="2">
        <f t="shared" si="383"/>
        <v>6.5953635772862347</v>
      </c>
      <c r="O2201" s="2">
        <f>IF('PV model'!$B$2&gt;0, 180-N2201,IF('PV model'!$B$2&lt;0,0-N2201,N2201))</f>
        <v>173.40463642271376</v>
      </c>
      <c r="P2201" s="2">
        <f>ABS(O2201-'PV model'!$B$5)</f>
        <v>31.595363577286236</v>
      </c>
      <c r="Q2201" s="3">
        <f t="shared" si="379"/>
        <v>51.255154958956425</v>
      </c>
      <c r="R2201" s="3">
        <f t="shared" si="384"/>
        <v>956.32740000000024</v>
      </c>
      <c r="S2201" s="3">
        <f t="shared" si="380"/>
        <v>101.99788299981857</v>
      </c>
      <c r="T2201" s="3">
        <f>(0.5*(1-COS(RADIANS(90-$X$3)))*(D2201+E2201)*'PV model'!$B$4)</f>
        <v>0</v>
      </c>
      <c r="U2201" s="3">
        <f t="shared" si="385"/>
        <v>1058.3252829998189</v>
      </c>
      <c r="V2201" s="3">
        <f>('PV model'!$B$13*(U2201/1000)*(1-'PV model'!$B$14*((20+C2201)-25))*'PV model'!$B$10)/'PV model'!$B$12</f>
        <v>103.97060392969691</v>
      </c>
    </row>
    <row r="2202" spans="1:22" x14ac:dyDescent="0.2">
      <c r="A2202" s="10">
        <f t="shared" si="386"/>
        <v>92</v>
      </c>
      <c r="B2202" s="10">
        <f t="shared" si="387"/>
        <v>13</v>
      </c>
      <c r="C2202" s="23">
        <v>10.6</v>
      </c>
      <c r="D2202" s="24">
        <v>964.18455000000006</v>
      </c>
      <c r="E2202" s="24">
        <v>74.97</v>
      </c>
      <c r="F2202" s="48"/>
      <c r="G2202" s="48"/>
      <c r="H2202" s="1">
        <f t="shared" si="388"/>
        <v>4.4128320764655626</v>
      </c>
      <c r="I2202" s="1">
        <f t="shared" si="381"/>
        <v>-4.0194109806478364</v>
      </c>
      <c r="J2202" s="4">
        <f>B2202+('PV model'!$B$3/15)+(I2202/60)</f>
        <v>12.656343150322536</v>
      </c>
      <c r="K2202" s="2">
        <f t="shared" si="382"/>
        <v>-9.8451472548380448</v>
      </c>
      <c r="L2202" s="2">
        <f>DEGREES(ASIN((((COS(RADIANS('PV model'!$B$2))*COS(RADIANS(H2202))*COS(RADIANS(K2202)))+(SIN(RADIANS('PV model'!$B$2))*SIN(RADIANS(H2202)))))))</f>
        <v>38.303054565060073</v>
      </c>
      <c r="M2202" s="3">
        <f t="shared" si="378"/>
        <v>38.303054565060073</v>
      </c>
      <c r="N2202" s="2">
        <f t="shared" si="383"/>
        <v>-12.547080852841374</v>
      </c>
      <c r="O2202" s="2">
        <f>IF('PV model'!$B$2&gt;0, 180-N2202,IF('PV model'!$B$2&lt;0,0-N2202,N2202))</f>
        <v>192.54708085284136</v>
      </c>
      <c r="P2202" s="2">
        <f>ABS(O2202-'PV model'!$B$5)</f>
        <v>12.452919147158639</v>
      </c>
      <c r="Q2202" s="3">
        <f t="shared" si="379"/>
        <v>51.696945434939927</v>
      </c>
      <c r="R2202" s="3">
        <f t="shared" si="384"/>
        <v>964.18454999999994</v>
      </c>
      <c r="S2202" s="3">
        <f t="shared" si="380"/>
        <v>104.43533184113259</v>
      </c>
      <c r="T2202" s="3">
        <f>(0.5*(1-COS(RADIANS(90-$X$3)))*(D2202+E2202)*'PV model'!$B$4)</f>
        <v>0</v>
      </c>
      <c r="U2202" s="3">
        <f t="shared" si="385"/>
        <v>1068.6198818411326</v>
      </c>
      <c r="V2202" s="3">
        <f>('PV model'!$B$13*(U2202/1000)*(1-'PV model'!$B$14*((20+C2202)-25))*'PV model'!$B$10)/'PV model'!$B$12</f>
        <v>104.4264923369296</v>
      </c>
    </row>
    <row r="2203" spans="1:22" x14ac:dyDescent="0.2">
      <c r="A2203" s="10">
        <f t="shared" si="386"/>
        <v>92</v>
      </c>
      <c r="B2203" s="10">
        <f t="shared" si="387"/>
        <v>14</v>
      </c>
      <c r="C2203" s="23">
        <v>11.6</v>
      </c>
      <c r="D2203" s="24">
        <v>943.98045000000002</v>
      </c>
      <c r="E2203" s="24">
        <v>74.97</v>
      </c>
      <c r="F2203" s="48"/>
      <c r="G2203" s="48"/>
      <c r="H2203" s="1">
        <f t="shared" si="388"/>
        <v>4.4128320764655626</v>
      </c>
      <c r="I2203" s="1">
        <f t="shared" si="381"/>
        <v>-4.0194109806478364</v>
      </c>
      <c r="J2203" s="4">
        <f>B2203+('PV model'!$B$3/15)+(I2203/60)</f>
        <v>13.656343150322536</v>
      </c>
      <c r="K2203" s="2">
        <f t="shared" si="382"/>
        <v>-24.845147254838047</v>
      </c>
      <c r="L2203" s="2">
        <f>DEGREES(ASIN((((COS(RADIANS('PV model'!$B$2))*COS(RADIANS(H2203))*COS(RADIANS(K2203)))+(SIN(RADIANS('PV model'!$B$2))*SIN(RADIANS(H2203)))))))</f>
        <v>35.160579310754947</v>
      </c>
      <c r="M2203" s="3">
        <f t="shared" si="378"/>
        <v>35.160579310754947</v>
      </c>
      <c r="N2203" s="2">
        <f t="shared" si="383"/>
        <v>-30.824928708762876</v>
      </c>
      <c r="O2203" s="2">
        <f>IF('PV model'!$B$2&gt;0, 180-N2203,IF('PV model'!$B$2&lt;0,0-N2203,N2203))</f>
        <v>210.82492870876288</v>
      </c>
      <c r="P2203" s="2">
        <f>ABS(O2203-'PV model'!$B$5)</f>
        <v>5.8249287087628829</v>
      </c>
      <c r="Q2203" s="3">
        <f t="shared" si="379"/>
        <v>54.839420689245046</v>
      </c>
      <c r="R2203" s="3">
        <f t="shared" si="384"/>
        <v>943.98045000000025</v>
      </c>
      <c r="S2203" s="3">
        <f t="shared" si="380"/>
        <v>104.03845932955412</v>
      </c>
      <c r="T2203" s="3">
        <f>(0.5*(1-COS(RADIANS(90-$X$3)))*(D2203+E2203)*'PV model'!$B$4)</f>
        <v>0</v>
      </c>
      <c r="U2203" s="3">
        <f t="shared" si="385"/>
        <v>1048.0189093295544</v>
      </c>
      <c r="V2203" s="3">
        <f>('PV model'!$B$13*(U2203/1000)*(1-'PV model'!$B$14*((20+C2203)-25))*'PV model'!$B$10)/'PV model'!$B$12</f>
        <v>101.99430696392049</v>
      </c>
    </row>
    <row r="2204" spans="1:22" x14ac:dyDescent="0.2">
      <c r="A2204" s="10">
        <f t="shared" si="386"/>
        <v>92</v>
      </c>
      <c r="B2204" s="10">
        <f t="shared" si="387"/>
        <v>15</v>
      </c>
      <c r="C2204" s="23">
        <v>11.9</v>
      </c>
      <c r="D2204" s="24">
        <v>885.61305000000004</v>
      </c>
      <c r="E2204" s="24">
        <v>80.262</v>
      </c>
      <c r="F2204" s="48"/>
      <c r="G2204" s="48"/>
      <c r="H2204" s="1">
        <f t="shared" si="388"/>
        <v>4.4128320764655626</v>
      </c>
      <c r="I2204" s="1">
        <f t="shared" si="381"/>
        <v>-4.0194109806478364</v>
      </c>
      <c r="J2204" s="4">
        <f>B2204+('PV model'!$B$3/15)+(I2204/60)</f>
        <v>14.656343150322536</v>
      </c>
      <c r="K2204" s="2">
        <f t="shared" si="382"/>
        <v>-39.845147254838047</v>
      </c>
      <c r="L2204" s="2">
        <f>DEGREES(ASIN((((COS(RADIANS('PV model'!$B$2))*COS(RADIANS(H2204))*COS(RADIANS(K2204)))+(SIN(RADIANS('PV model'!$B$2))*SIN(RADIANS(H2204)))))))</f>
        <v>29.80144051402528</v>
      </c>
      <c r="M2204" s="3">
        <f t="shared" si="378"/>
        <v>29.80144051402528</v>
      </c>
      <c r="N2204" s="2">
        <f t="shared" si="383"/>
        <v>-47.40634960950085</v>
      </c>
      <c r="O2204" s="2">
        <f>IF('PV model'!$B$2&gt;0, 180-N2204,IF('PV model'!$B$2&lt;0,0-N2204,N2204))</f>
        <v>227.40634960950086</v>
      </c>
      <c r="P2204" s="2">
        <f>ABS(O2204-'PV model'!$B$5)</f>
        <v>22.406349609500865</v>
      </c>
      <c r="Q2204" s="3">
        <f t="shared" si="379"/>
        <v>60.198559485974705</v>
      </c>
      <c r="R2204" s="3">
        <f t="shared" si="384"/>
        <v>885.6130500000005</v>
      </c>
      <c r="S2204" s="3">
        <f t="shared" si="380"/>
        <v>109.47546808935226</v>
      </c>
      <c r="T2204" s="3">
        <f>(0.5*(1-COS(RADIANS(90-$X$3)))*(D2204+E2204)*'PV model'!$B$4)</f>
        <v>0</v>
      </c>
      <c r="U2204" s="3">
        <f t="shared" si="385"/>
        <v>995.08851808935276</v>
      </c>
      <c r="V2204" s="3">
        <f>('PV model'!$B$13*(U2204/1000)*(1-'PV model'!$B$14*((20+C2204)-25))*'PV model'!$B$10)/'PV model'!$B$12</f>
        <v>96.723702536009057</v>
      </c>
    </row>
    <row r="2205" spans="1:22" x14ac:dyDescent="0.2">
      <c r="A2205" s="10">
        <f t="shared" si="386"/>
        <v>92</v>
      </c>
      <c r="B2205" s="10">
        <f t="shared" si="387"/>
        <v>16</v>
      </c>
      <c r="C2205" s="23">
        <v>12.2</v>
      </c>
      <c r="D2205" s="24">
        <v>771.12315000000001</v>
      </c>
      <c r="E2205" s="24">
        <v>82.025999999999996</v>
      </c>
      <c r="F2205" s="48"/>
      <c r="G2205" s="48"/>
      <c r="H2205" s="1">
        <f t="shared" si="388"/>
        <v>4.4128320764655626</v>
      </c>
      <c r="I2205" s="1">
        <f t="shared" si="381"/>
        <v>-4.0194109806478364</v>
      </c>
      <c r="J2205" s="4">
        <f>B2205+('PV model'!$B$3/15)+(I2205/60)</f>
        <v>15.656343150322536</v>
      </c>
      <c r="K2205" s="2">
        <f t="shared" si="382"/>
        <v>-54.845147254838047</v>
      </c>
      <c r="L2205" s="2">
        <f>DEGREES(ASIN((((COS(RADIANS('PV model'!$B$2))*COS(RADIANS(H2205))*COS(RADIANS(K2205)))+(SIN(RADIANS('PV model'!$B$2))*SIN(RADIANS(H2205)))))))</f>
        <v>22.865764217224797</v>
      </c>
      <c r="M2205" s="3">
        <f t="shared" si="378"/>
        <v>22.865764217224797</v>
      </c>
      <c r="N2205" s="2">
        <f t="shared" si="383"/>
        <v>-62.214203430828384</v>
      </c>
      <c r="O2205" s="2">
        <f>IF('PV model'!$B$2&gt;0, 180-N2205,IF('PV model'!$B$2&lt;0,0-N2205,N2205))</f>
        <v>242.21420343082838</v>
      </c>
      <c r="P2205" s="2">
        <f>ABS(O2205-'PV model'!$B$5)</f>
        <v>37.214203430828377</v>
      </c>
      <c r="Q2205" s="3">
        <f t="shared" si="379"/>
        <v>67.134235782775207</v>
      </c>
      <c r="R2205" s="3">
        <f t="shared" si="384"/>
        <v>771.12315000000012</v>
      </c>
      <c r="S2205" s="3">
        <f t="shared" si="380"/>
        <v>107.67265563585612</v>
      </c>
      <c r="T2205" s="3">
        <f>(0.5*(1-COS(RADIANS(90-$X$3)))*(D2205+E2205)*'PV model'!$B$4)</f>
        <v>0</v>
      </c>
      <c r="U2205" s="3">
        <f t="shared" si="385"/>
        <v>878.79580563585625</v>
      </c>
      <c r="V2205" s="3">
        <f>('PV model'!$B$13*(U2205/1000)*(1-'PV model'!$B$14*((20+C2205)-25))*'PV model'!$B$10)/'PV model'!$B$12</f>
        <v>85.314509183897002</v>
      </c>
    </row>
    <row r="2206" spans="1:22" x14ac:dyDescent="0.2">
      <c r="A2206" s="10">
        <f t="shared" si="386"/>
        <v>92</v>
      </c>
      <c r="B2206" s="10">
        <f t="shared" si="387"/>
        <v>17</v>
      </c>
      <c r="C2206" s="23">
        <v>12.3</v>
      </c>
      <c r="D2206" s="24">
        <v>613.98014999999998</v>
      </c>
      <c r="E2206" s="24">
        <v>75.85199999999999</v>
      </c>
      <c r="F2206" s="48"/>
      <c r="G2206" s="48"/>
      <c r="H2206" s="1">
        <f t="shared" si="388"/>
        <v>4.4128320764655626</v>
      </c>
      <c r="I2206" s="1">
        <f t="shared" si="381"/>
        <v>-4.0194109806478364</v>
      </c>
      <c r="J2206" s="4">
        <f>B2206+('PV model'!$B$3/15)+(I2206/60)</f>
        <v>16.656343150322535</v>
      </c>
      <c r="K2206" s="2">
        <f t="shared" si="382"/>
        <v>-69.845147254838025</v>
      </c>
      <c r="L2206" s="2">
        <f>DEGREES(ASIN((((COS(RADIANS('PV model'!$B$2))*COS(RADIANS(H2206))*COS(RADIANS(K2206)))+(SIN(RADIANS('PV model'!$B$2))*SIN(RADIANS(H2206)))))))</f>
        <v>14.950934662358552</v>
      </c>
      <c r="M2206" s="3">
        <f t="shared" si="378"/>
        <v>14.950934662358552</v>
      </c>
      <c r="N2206" s="2">
        <f t="shared" si="383"/>
        <v>-75.644915224529385</v>
      </c>
      <c r="O2206" s="2">
        <f>IF('PV model'!$B$2&gt;0, 180-N2206,IF('PV model'!$B$2&lt;0,0-N2206,N2206))</f>
        <v>255.64491522452937</v>
      </c>
      <c r="P2206" s="2">
        <f>ABS(O2206-'PV model'!$B$5)</f>
        <v>50.64491522452937</v>
      </c>
      <c r="Q2206" s="3">
        <f t="shared" si="379"/>
        <v>75.049065337641451</v>
      </c>
      <c r="R2206" s="3">
        <f t="shared" si="384"/>
        <v>613.98014999999975</v>
      </c>
      <c r="S2206" s="3">
        <f t="shared" si="380"/>
        <v>94.382348452854004</v>
      </c>
      <c r="T2206" s="3">
        <f>(0.5*(1-COS(RADIANS(90-$X$3)))*(D2206+E2206)*'PV model'!$B$4)</f>
        <v>0</v>
      </c>
      <c r="U2206" s="3">
        <f t="shared" si="385"/>
        <v>708.36249845285374</v>
      </c>
      <c r="V2206" s="3">
        <f>('PV model'!$B$13*(U2206/1000)*(1-'PV model'!$B$14*((20+C2206)-25))*'PV model'!$B$10)/'PV model'!$B$12</f>
        <v>68.740324217263108</v>
      </c>
    </row>
    <row r="2207" spans="1:22" x14ac:dyDescent="0.2">
      <c r="A2207" s="10">
        <f t="shared" si="386"/>
        <v>92</v>
      </c>
      <c r="B2207" s="10">
        <f t="shared" si="387"/>
        <v>18</v>
      </c>
      <c r="C2207" s="23">
        <v>11.1</v>
      </c>
      <c r="D2207" s="24">
        <v>362.55135000000001</v>
      </c>
      <c r="E2207" s="24">
        <v>57.33</v>
      </c>
      <c r="F2207" s="48"/>
      <c r="G2207" s="48"/>
      <c r="H2207" s="1">
        <f t="shared" si="388"/>
        <v>4.4128320764655626</v>
      </c>
      <c r="I2207" s="1">
        <f t="shared" si="381"/>
        <v>-4.0194109806478364</v>
      </c>
      <c r="J2207" s="4">
        <f>B2207+('PV model'!$B$3/15)+(I2207/60)</f>
        <v>17.656343150322535</v>
      </c>
      <c r="K2207" s="2">
        <f t="shared" si="382"/>
        <v>-84.845147254838025</v>
      </c>
      <c r="L2207" s="2">
        <f>DEGREES(ASIN((((COS(RADIANS('PV model'!$B$2))*COS(RADIANS(H2207))*COS(RADIANS(K2207)))+(SIN(RADIANS('PV model'!$B$2))*SIN(RADIANS(H2207)))))))</f>
        <v>6.5545831951114248</v>
      </c>
      <c r="M2207" s="3">
        <f t="shared" si="378"/>
        <v>6.5545831951114248</v>
      </c>
      <c r="N2207" s="2">
        <f t="shared" si="383"/>
        <v>-88.255370294990186</v>
      </c>
      <c r="O2207" s="2">
        <f>IF('PV model'!$B$2&gt;0, 180-N2207,IF('PV model'!$B$2&lt;0,0-N2207,N2207))</f>
        <v>268.2553702949902</v>
      </c>
      <c r="P2207" s="2">
        <f>ABS(O2207-'PV model'!$B$5)</f>
        <v>63.2553702949902</v>
      </c>
      <c r="Q2207" s="3">
        <f t="shared" si="379"/>
        <v>83.44541680488858</v>
      </c>
      <c r="R2207" s="3">
        <f t="shared" si="384"/>
        <v>362.55135000000013</v>
      </c>
      <c r="S2207" s="3">
        <f t="shared" si="380"/>
        <v>68.119181160772897</v>
      </c>
      <c r="T2207" s="3">
        <f>(0.5*(1-COS(RADIANS(90-$X$3)))*(D2207+E2207)*'PV model'!$B$4)</f>
        <v>0</v>
      </c>
      <c r="U2207" s="3">
        <f t="shared" si="385"/>
        <v>430.67053116077301</v>
      </c>
      <c r="V2207" s="3">
        <f>('PV model'!$B$13*(U2207/1000)*(1-'PV model'!$B$14*((20+C2207)-25))*'PV model'!$B$10)/'PV model'!$B$12</f>
        <v>41.999410533236997</v>
      </c>
    </row>
    <row r="2208" spans="1:22" x14ac:dyDescent="0.2">
      <c r="A2208" s="10">
        <f t="shared" si="386"/>
        <v>92</v>
      </c>
      <c r="B2208" s="10">
        <f t="shared" si="387"/>
        <v>19</v>
      </c>
      <c r="C2208" s="23">
        <v>9.4</v>
      </c>
      <c r="D2208" s="24">
        <v>25.81635</v>
      </c>
      <c r="E2208" s="24">
        <v>21.168000000000003</v>
      </c>
      <c r="F2208" s="48"/>
      <c r="G2208" s="48"/>
      <c r="H2208" s="1">
        <f t="shared" si="388"/>
        <v>4.4128320764655626</v>
      </c>
      <c r="I2208" s="1">
        <f t="shared" si="381"/>
        <v>-4.0194109806478364</v>
      </c>
      <c r="J2208" s="4">
        <f>B2208+('PV model'!$B$3/15)+(I2208/60)</f>
        <v>18.656343150322535</v>
      </c>
      <c r="K2208" s="2">
        <f t="shared" si="382"/>
        <v>-99.845147254838025</v>
      </c>
      <c r="L2208" s="2">
        <f>DEGREES(ASIN((((COS(RADIANS('PV model'!$B$2))*COS(RADIANS(H2208))*COS(RADIANS(K2208)))+(SIN(RADIANS('PV model'!$B$2))*SIN(RADIANS(H2208)))))))</f>
        <v>-1.8997147075654426</v>
      </c>
      <c r="M2208" s="3">
        <f t="shared" si="378"/>
        <v>0</v>
      </c>
      <c r="N2208" s="2">
        <f t="shared" si="383"/>
        <v>-79.386783504575874</v>
      </c>
      <c r="O2208" s="2">
        <f>IF('PV model'!$B$2&gt;0, 180-N2208,IF('PV model'!$B$2&lt;0,0-N2208,N2208))</f>
        <v>259.38678350457587</v>
      </c>
      <c r="P2208" s="2">
        <f>ABS(O2208-'PV model'!$B$5)</f>
        <v>54.386783504575874</v>
      </c>
      <c r="Q2208" s="3">
        <f t="shared" si="379"/>
        <v>91.899714707565437</v>
      </c>
      <c r="R2208" s="3">
        <f t="shared" si="384"/>
        <v>25.816349999999929</v>
      </c>
      <c r="S2208" s="3">
        <f t="shared" si="380"/>
        <v>24.171574048121695</v>
      </c>
      <c r="T2208" s="3">
        <f>(0.5*(1-COS(RADIANS(90-$X$3)))*(D2208+E2208)*'PV model'!$B$4)</f>
        <v>0</v>
      </c>
      <c r="U2208" s="3">
        <f t="shared" si="385"/>
        <v>49.987924048121627</v>
      </c>
      <c r="V2208" s="3">
        <f>('PV model'!$B$13*(U2208/1000)*(1-'PV model'!$B$14*((20+C2208)-25))*'PV model'!$B$10)/'PV model'!$B$12</f>
        <v>4.9088493330240741</v>
      </c>
    </row>
    <row r="2209" spans="1:22" x14ac:dyDescent="0.2">
      <c r="A2209" s="10">
        <f t="shared" si="386"/>
        <v>92</v>
      </c>
      <c r="B2209" s="10">
        <f t="shared" si="387"/>
        <v>20</v>
      </c>
      <c r="C2209" s="23">
        <v>8.1999999999999993</v>
      </c>
      <c r="D2209" s="24">
        <v>0</v>
      </c>
      <c r="E2209" s="24">
        <v>0</v>
      </c>
      <c r="F2209" s="48"/>
      <c r="G2209" s="48"/>
      <c r="H2209" s="1">
        <f t="shared" si="388"/>
        <v>4.4128320764655626</v>
      </c>
      <c r="I2209" s="1">
        <f t="shared" si="381"/>
        <v>-4.0194109806478364</v>
      </c>
      <c r="J2209" s="4">
        <f>B2209+('PV model'!$B$3/15)+(I2209/60)</f>
        <v>19.656343150322535</v>
      </c>
      <c r="K2209" s="2">
        <f t="shared" si="382"/>
        <v>-114.84514725483803</v>
      </c>
      <c r="L2209" s="2">
        <f>DEGREES(ASIN((((COS(RADIANS('PV model'!$B$2))*COS(RADIANS(H2209))*COS(RADIANS(K2209)))+(SIN(RADIANS('PV model'!$B$2))*SIN(RADIANS(H2209)))))))</f>
        <v>-10.01288646522333</v>
      </c>
      <c r="M2209" s="3">
        <f t="shared" si="378"/>
        <v>0</v>
      </c>
      <c r="N2209" s="2">
        <f t="shared" si="383"/>
        <v>-66.744075059630859</v>
      </c>
      <c r="O2209" s="2">
        <f>IF('PV model'!$B$2&gt;0, 180-N2209,IF('PV model'!$B$2&lt;0,0-N2209,N2209))</f>
        <v>246.74407505963086</v>
      </c>
      <c r="P2209" s="2">
        <f>ABS(O2209-'PV model'!$B$5)</f>
        <v>41.744075059630859</v>
      </c>
      <c r="Q2209" s="3">
        <f t="shared" si="379"/>
        <v>100.01288646522333</v>
      </c>
      <c r="R2209" s="3">
        <f t="shared" si="384"/>
        <v>0</v>
      </c>
      <c r="S2209" s="3">
        <f t="shared" si="380"/>
        <v>0</v>
      </c>
      <c r="T2209" s="3">
        <f>(0.5*(1-COS(RADIANS(90-$X$3)))*(D2209+E2209)*'PV model'!$B$4)</f>
        <v>0</v>
      </c>
      <c r="U2209" s="3">
        <f t="shared" si="385"/>
        <v>0</v>
      </c>
      <c r="V2209" s="3">
        <f>('PV model'!$B$13*(U2209/1000)*(1-'PV model'!$B$14*((20+C2209)-25))*'PV model'!$B$10)/'PV model'!$B$12</f>
        <v>0</v>
      </c>
    </row>
    <row r="2210" spans="1:22" x14ac:dyDescent="0.2">
      <c r="A2210" s="10">
        <f t="shared" si="386"/>
        <v>92</v>
      </c>
      <c r="B2210" s="10">
        <f t="shared" si="387"/>
        <v>21</v>
      </c>
      <c r="C2210" s="23">
        <v>7.7</v>
      </c>
      <c r="D2210" s="24">
        <v>0</v>
      </c>
      <c r="E2210" s="24">
        <v>0</v>
      </c>
      <c r="F2210" s="48"/>
      <c r="G2210" s="48"/>
      <c r="H2210" s="1">
        <f t="shared" si="388"/>
        <v>4.4128320764655626</v>
      </c>
      <c r="I2210" s="1">
        <f t="shared" si="381"/>
        <v>-4.0194109806478364</v>
      </c>
      <c r="J2210" s="4">
        <f>B2210+('PV model'!$B$3/15)+(I2210/60)</f>
        <v>20.656343150322535</v>
      </c>
      <c r="K2210" s="2">
        <f t="shared" si="382"/>
        <v>-129.84514725483803</v>
      </c>
      <c r="L2210" s="2">
        <f>DEGREES(ASIN((((COS(RADIANS('PV model'!$B$2))*COS(RADIANS(H2210))*COS(RADIANS(K2210)))+(SIN(RADIANS('PV model'!$B$2))*SIN(RADIANS(H2210)))))))</f>
        <v>-17.362663522600574</v>
      </c>
      <c r="M2210" s="3">
        <f t="shared" si="378"/>
        <v>0</v>
      </c>
      <c r="N2210" s="2">
        <f t="shared" si="383"/>
        <v>-53.326136974965848</v>
      </c>
      <c r="O2210" s="2">
        <f>IF('PV model'!$B$2&gt;0, 180-N2210,IF('PV model'!$B$2&lt;0,0-N2210,N2210))</f>
        <v>233.32613697496583</v>
      </c>
      <c r="P2210" s="2">
        <f>ABS(O2210-'PV model'!$B$5)</f>
        <v>28.326136974965834</v>
      </c>
      <c r="Q2210" s="3">
        <f t="shared" si="379"/>
        <v>107.36266352260057</v>
      </c>
      <c r="R2210" s="3">
        <f t="shared" si="384"/>
        <v>0</v>
      </c>
      <c r="S2210" s="3">
        <f t="shared" si="380"/>
        <v>0</v>
      </c>
      <c r="T2210" s="3">
        <f>(0.5*(1-COS(RADIANS(90-$X$3)))*(D2210+E2210)*'PV model'!$B$4)</f>
        <v>0</v>
      </c>
      <c r="U2210" s="3">
        <f t="shared" si="385"/>
        <v>0</v>
      </c>
      <c r="V2210" s="3">
        <f>('PV model'!$B$13*(U2210/1000)*(1-'PV model'!$B$14*((20+C2210)-25))*'PV model'!$B$10)/'PV model'!$B$12</f>
        <v>0</v>
      </c>
    </row>
    <row r="2211" spans="1:22" x14ac:dyDescent="0.2">
      <c r="A2211" s="10">
        <f t="shared" si="386"/>
        <v>92</v>
      </c>
      <c r="B2211" s="10">
        <f t="shared" si="387"/>
        <v>22</v>
      </c>
      <c r="C2211" s="23">
        <v>7.1</v>
      </c>
      <c r="D2211" s="24">
        <v>0</v>
      </c>
      <c r="E2211" s="24">
        <v>0</v>
      </c>
      <c r="F2211" s="48"/>
      <c r="G2211" s="48"/>
      <c r="H2211" s="1">
        <f t="shared" si="388"/>
        <v>4.4128320764655626</v>
      </c>
      <c r="I2211" s="1">
        <f t="shared" si="381"/>
        <v>-4.0194109806478364</v>
      </c>
      <c r="J2211" s="4">
        <f>B2211+('PV model'!$B$3/15)+(I2211/60)</f>
        <v>21.656343150322535</v>
      </c>
      <c r="K2211" s="2">
        <f t="shared" si="382"/>
        <v>-144.84514725483803</v>
      </c>
      <c r="L2211" s="2">
        <f>DEGREES(ASIN((((COS(RADIANS('PV model'!$B$2))*COS(RADIANS(H2211))*COS(RADIANS(K2211)))+(SIN(RADIANS('PV model'!$B$2))*SIN(RADIANS(H2211)))))))</f>
        <v>-23.472576130459991</v>
      </c>
      <c r="M2211" s="3">
        <f t="shared" si="378"/>
        <v>0</v>
      </c>
      <c r="N2211" s="2">
        <f t="shared" si="383"/>
        <v>-38.7461982648801</v>
      </c>
      <c r="O2211" s="2">
        <f>IF('PV model'!$B$2&gt;0, 180-N2211,IF('PV model'!$B$2&lt;0,0-N2211,N2211))</f>
        <v>218.74619826488009</v>
      </c>
      <c r="P2211" s="2">
        <f>ABS(O2211-'PV model'!$B$5)</f>
        <v>13.746198264880093</v>
      </c>
      <c r="Q2211" s="3">
        <f t="shared" si="379"/>
        <v>113.47257613045998</v>
      </c>
      <c r="R2211" s="3">
        <f t="shared" si="384"/>
        <v>0</v>
      </c>
      <c r="S2211" s="3">
        <f t="shared" si="380"/>
        <v>0</v>
      </c>
      <c r="T2211" s="3">
        <f>(0.5*(1-COS(RADIANS(90-$X$3)))*(D2211+E2211)*'PV model'!$B$4)</f>
        <v>0</v>
      </c>
      <c r="U2211" s="3">
        <f t="shared" si="385"/>
        <v>0</v>
      </c>
      <c r="V2211" s="3">
        <f>('PV model'!$B$13*(U2211/1000)*(1-'PV model'!$B$14*((20+C2211)-25))*'PV model'!$B$10)/'PV model'!$B$12</f>
        <v>0</v>
      </c>
    </row>
    <row r="2212" spans="1:22" x14ac:dyDescent="0.2">
      <c r="A2212" s="10">
        <f t="shared" si="386"/>
        <v>92</v>
      </c>
      <c r="B2212" s="10">
        <f t="shared" si="387"/>
        <v>23</v>
      </c>
      <c r="C2212" s="23">
        <v>4.9000000000000004</v>
      </c>
      <c r="D2212" s="24">
        <v>0</v>
      </c>
      <c r="E2212" s="24">
        <v>0</v>
      </c>
      <c r="F2212" s="48"/>
      <c r="G2212" s="48"/>
      <c r="H2212" s="1">
        <f t="shared" si="388"/>
        <v>4.4128320764655626</v>
      </c>
      <c r="I2212" s="1">
        <f t="shared" si="381"/>
        <v>-4.0194109806478364</v>
      </c>
      <c r="J2212" s="4">
        <f>B2212+('PV model'!$B$3/15)+(I2212/60)</f>
        <v>22.656343150322535</v>
      </c>
      <c r="K2212" s="2">
        <f t="shared" si="382"/>
        <v>-159.84514725483803</v>
      </c>
      <c r="L2212" s="2">
        <f>DEGREES(ASIN((((COS(RADIANS('PV model'!$B$2))*COS(RADIANS(H2212))*COS(RADIANS(K2212)))+(SIN(RADIANS('PV model'!$B$2))*SIN(RADIANS(H2212)))))))</f>
        <v>-27.822617500455838</v>
      </c>
      <c r="M2212" s="3">
        <f t="shared" si="378"/>
        <v>0</v>
      </c>
      <c r="N2212" s="2">
        <f t="shared" si="383"/>
        <v>-22.857611786852701</v>
      </c>
      <c r="O2212" s="2">
        <f>IF('PV model'!$B$2&gt;0, 180-N2212,IF('PV model'!$B$2&lt;0,0-N2212,N2212))</f>
        <v>202.85761178685271</v>
      </c>
      <c r="P2212" s="2">
        <f>ABS(O2212-'PV model'!$B$5)</f>
        <v>2.1423882131472851</v>
      </c>
      <c r="Q2212" s="3">
        <f t="shared" si="379"/>
        <v>117.82261750045585</v>
      </c>
      <c r="R2212" s="3">
        <f t="shared" si="384"/>
        <v>0</v>
      </c>
      <c r="S2212" s="3">
        <f t="shared" si="380"/>
        <v>0</v>
      </c>
      <c r="T2212" s="3">
        <f>(0.5*(1-COS(RADIANS(90-$X$3)))*(D2212+E2212)*'PV model'!$B$4)</f>
        <v>0</v>
      </c>
      <c r="U2212" s="3">
        <f t="shared" si="385"/>
        <v>0</v>
      </c>
      <c r="V2212" s="3">
        <f>('PV model'!$B$13*(U2212/1000)*(1-'PV model'!$B$14*((20+C2212)-25))*'PV model'!$B$10)/'PV model'!$B$12</f>
        <v>0</v>
      </c>
    </row>
    <row r="2213" spans="1:22" x14ac:dyDescent="0.2">
      <c r="A2213" s="10">
        <f t="shared" si="386"/>
        <v>92</v>
      </c>
      <c r="B2213" s="10">
        <f t="shared" si="387"/>
        <v>24</v>
      </c>
      <c r="C2213" s="23">
        <v>4.2</v>
      </c>
      <c r="D2213" s="24">
        <v>0</v>
      </c>
      <c r="E2213" s="24">
        <v>0</v>
      </c>
      <c r="F2213" s="48"/>
      <c r="G2213" s="48"/>
      <c r="H2213" s="1">
        <f t="shared" si="388"/>
        <v>4.4128320764655626</v>
      </c>
      <c r="I2213" s="1">
        <f t="shared" si="381"/>
        <v>-4.0194109806478364</v>
      </c>
      <c r="J2213" s="4">
        <f>B2213+('PV model'!$B$3/15)+(I2213/60)</f>
        <v>23.656343150322535</v>
      </c>
      <c r="K2213" s="2">
        <f t="shared" si="382"/>
        <v>-174.84514725483803</v>
      </c>
      <c r="L2213" s="2">
        <f>DEGREES(ASIN((((COS(RADIANS('PV model'!$B$2))*COS(RADIANS(H2213))*COS(RADIANS(K2213)))+(SIN(RADIANS('PV model'!$B$2))*SIN(RADIANS(H2213)))))))</f>
        <v>-29.936039592299565</v>
      </c>
      <c r="M2213" s="3">
        <f t="shared" si="378"/>
        <v>0</v>
      </c>
      <c r="N2213" s="2">
        <f t="shared" si="383"/>
        <v>-5.9334488510457692</v>
      </c>
      <c r="O2213" s="2">
        <f>IF('PV model'!$B$2&gt;0, 180-N2213,IF('PV model'!$B$2&lt;0,0-N2213,N2213))</f>
        <v>185.93344885104577</v>
      </c>
      <c r="P2213" s="2">
        <f>ABS(O2213-'PV model'!$B$5)</f>
        <v>19.066551148954233</v>
      </c>
      <c r="Q2213" s="3">
        <f t="shared" si="379"/>
        <v>119.93603959229957</v>
      </c>
      <c r="R2213" s="3">
        <f t="shared" si="384"/>
        <v>0</v>
      </c>
      <c r="S2213" s="3">
        <f t="shared" si="380"/>
        <v>0</v>
      </c>
      <c r="T2213" s="3">
        <f>(0.5*(1-COS(RADIANS(90-$X$3)))*(D2213+E2213)*'PV model'!$B$4)</f>
        <v>0</v>
      </c>
      <c r="U2213" s="3">
        <f t="shared" si="385"/>
        <v>0</v>
      </c>
      <c r="V2213" s="3">
        <f>('PV model'!$B$13*(U2213/1000)*(1-'PV model'!$B$14*((20+C2213)-25))*'PV model'!$B$10)/'PV model'!$B$12</f>
        <v>0</v>
      </c>
    </row>
    <row r="2214" spans="1:22" x14ac:dyDescent="0.2">
      <c r="A2214" s="10">
        <f t="shared" si="386"/>
        <v>93</v>
      </c>
      <c r="B2214" s="10">
        <f t="shared" si="387"/>
        <v>1</v>
      </c>
      <c r="C2214" s="23">
        <v>3.1</v>
      </c>
      <c r="D2214" s="24">
        <v>0</v>
      </c>
      <c r="E2214" s="24">
        <v>0</v>
      </c>
      <c r="F2214" s="48"/>
      <c r="G2214" s="48"/>
      <c r="H2214" s="1">
        <f t="shared" si="388"/>
        <v>4.8088823346821732</v>
      </c>
      <c r="I2214" s="1">
        <f t="shared" si="381"/>
        <v>-3.7049397219833118</v>
      </c>
      <c r="J2214" s="4">
        <f>B2214+('PV model'!$B$3/15)+(I2214/60)</f>
        <v>0.66158433796694482</v>
      </c>
      <c r="K2214" s="2">
        <f t="shared" si="382"/>
        <v>170.07623493049584</v>
      </c>
      <c r="L2214" s="2">
        <f>DEGREES(ASIN((((COS(RADIANS('PV model'!$B$2))*COS(RADIANS(H2214))*COS(RADIANS(K2214)))+(SIN(RADIANS('PV model'!$B$2))*SIN(RADIANS(H2214)))))))</f>
        <v>-29.135667537558152</v>
      </c>
      <c r="M2214" s="3">
        <f t="shared" si="378"/>
        <v>0</v>
      </c>
      <c r="N2214" s="2">
        <f t="shared" si="383"/>
        <v>11.338672809199316</v>
      </c>
      <c r="O2214" s="2">
        <f>IF('PV model'!$B$2&gt;0, 180-N2214,IF('PV model'!$B$2&lt;0,0-N2214,N2214))</f>
        <v>168.66132719080068</v>
      </c>
      <c r="P2214" s="2">
        <f>ABS(O2214-'PV model'!$B$5)</f>
        <v>36.338672809199323</v>
      </c>
      <c r="Q2214" s="3">
        <f t="shared" si="379"/>
        <v>119.13566753755815</v>
      </c>
      <c r="R2214" s="3">
        <f t="shared" si="384"/>
        <v>0</v>
      </c>
      <c r="S2214" s="3">
        <f t="shared" si="380"/>
        <v>0</v>
      </c>
      <c r="T2214" s="3">
        <f>(0.5*(1-COS(RADIANS(90-$X$3)))*(D2214+E2214)*'PV model'!$B$4)</f>
        <v>0</v>
      </c>
      <c r="U2214" s="3">
        <f t="shared" si="385"/>
        <v>0</v>
      </c>
      <c r="V2214" s="3">
        <f>('PV model'!$B$13*(U2214/1000)*(1-'PV model'!$B$14*((20+C2214)-25))*'PV model'!$B$10)/'PV model'!$B$12</f>
        <v>0</v>
      </c>
    </row>
    <row r="2215" spans="1:22" x14ac:dyDescent="0.2">
      <c r="A2215" s="10">
        <f t="shared" si="386"/>
        <v>93</v>
      </c>
      <c r="B2215" s="10">
        <f t="shared" si="387"/>
        <v>2</v>
      </c>
      <c r="C2215" s="23">
        <v>2.6</v>
      </c>
      <c r="D2215" s="24">
        <v>0</v>
      </c>
      <c r="E2215" s="24">
        <v>0</v>
      </c>
      <c r="F2215" s="48"/>
      <c r="G2215" s="48"/>
      <c r="H2215" s="1">
        <f t="shared" si="388"/>
        <v>4.8088823346821732</v>
      </c>
      <c r="I2215" s="1">
        <f t="shared" si="381"/>
        <v>-3.7049397219833118</v>
      </c>
      <c r="J2215" s="4">
        <f>B2215+('PV model'!$B$3/15)+(I2215/60)</f>
        <v>1.6615843379669448</v>
      </c>
      <c r="K2215" s="2">
        <f t="shared" si="382"/>
        <v>155.07623493049584</v>
      </c>
      <c r="L2215" s="2">
        <f>DEGREES(ASIN((((COS(RADIANS('PV model'!$B$2))*COS(RADIANS(H2215))*COS(RADIANS(K2215)))+(SIN(RADIANS('PV model'!$B$2))*SIN(RADIANS(H2215)))))))</f>
        <v>-26.280105265748983</v>
      </c>
      <c r="M2215" s="3">
        <f t="shared" si="378"/>
        <v>0</v>
      </c>
      <c r="N2215" s="2">
        <f t="shared" si="383"/>
        <v>27.926313743490564</v>
      </c>
      <c r="O2215" s="2">
        <f>IF('PV model'!$B$2&gt;0, 180-N2215,IF('PV model'!$B$2&lt;0,0-N2215,N2215))</f>
        <v>152.07368625650943</v>
      </c>
      <c r="P2215" s="2">
        <f>ABS(O2215-'PV model'!$B$5)</f>
        <v>52.926313743490567</v>
      </c>
      <c r="Q2215" s="3">
        <f t="shared" si="379"/>
        <v>116.28010526574899</v>
      </c>
      <c r="R2215" s="3">
        <f t="shared" si="384"/>
        <v>0</v>
      </c>
      <c r="S2215" s="3">
        <f t="shared" si="380"/>
        <v>0</v>
      </c>
      <c r="T2215" s="3">
        <f>(0.5*(1-COS(RADIANS(90-$X$3)))*(D2215+E2215)*'PV model'!$B$4)</f>
        <v>0</v>
      </c>
      <c r="U2215" s="3">
        <f t="shared" si="385"/>
        <v>0</v>
      </c>
      <c r="V2215" s="3">
        <f>('PV model'!$B$13*(U2215/1000)*(1-'PV model'!$B$14*((20+C2215)-25))*'PV model'!$B$10)/'PV model'!$B$12</f>
        <v>0</v>
      </c>
    </row>
    <row r="2216" spans="1:22" x14ac:dyDescent="0.2">
      <c r="A2216" s="10">
        <f t="shared" si="386"/>
        <v>93</v>
      </c>
      <c r="B2216" s="10">
        <f t="shared" si="387"/>
        <v>3</v>
      </c>
      <c r="C2216" s="23">
        <v>2.4</v>
      </c>
      <c r="D2216" s="24">
        <v>0</v>
      </c>
      <c r="E2216" s="24">
        <v>0</v>
      </c>
      <c r="F2216" s="48"/>
      <c r="G2216" s="48"/>
      <c r="H2216" s="1">
        <f t="shared" si="388"/>
        <v>4.8088823346821732</v>
      </c>
      <c r="I2216" s="1">
        <f t="shared" si="381"/>
        <v>-3.7049397219833118</v>
      </c>
      <c r="J2216" s="4">
        <f>B2216+('PV model'!$B$3/15)+(I2216/60)</f>
        <v>2.6615843379669446</v>
      </c>
      <c r="K2216" s="2">
        <f t="shared" si="382"/>
        <v>140.07623493049584</v>
      </c>
      <c r="L2216" s="2">
        <f>DEGREES(ASIN((((COS(RADIANS('PV model'!$B$2))*COS(RADIANS(H2216))*COS(RADIANS(K2216)))+(SIN(RADIANS('PV model'!$B$2))*SIN(RADIANS(H2216)))))))</f>
        <v>-21.33122435167795</v>
      </c>
      <c r="M2216" s="3">
        <f t="shared" si="378"/>
        <v>0</v>
      </c>
      <c r="N2216" s="2">
        <f t="shared" si="383"/>
        <v>43.356957226433003</v>
      </c>
      <c r="O2216" s="2">
        <f>IF('PV model'!$B$2&gt;0, 180-N2216,IF('PV model'!$B$2&lt;0,0-N2216,N2216))</f>
        <v>136.643042773567</v>
      </c>
      <c r="P2216" s="2">
        <f>ABS(O2216-'PV model'!$B$5)</f>
        <v>68.356957226432996</v>
      </c>
      <c r="Q2216" s="3">
        <f t="shared" si="379"/>
        <v>111.33122435167795</v>
      </c>
      <c r="R2216" s="3">
        <f t="shared" si="384"/>
        <v>0</v>
      </c>
      <c r="S2216" s="3">
        <f t="shared" si="380"/>
        <v>0</v>
      </c>
      <c r="T2216" s="3">
        <f>(0.5*(1-COS(RADIANS(90-$X$3)))*(D2216+E2216)*'PV model'!$B$4)</f>
        <v>0</v>
      </c>
      <c r="U2216" s="3">
        <f t="shared" si="385"/>
        <v>0</v>
      </c>
      <c r="V2216" s="3">
        <f>('PV model'!$B$13*(U2216/1000)*(1-'PV model'!$B$14*((20+C2216)-25))*'PV model'!$B$10)/'PV model'!$B$12</f>
        <v>0</v>
      </c>
    </row>
    <row r="2217" spans="1:22" x14ac:dyDescent="0.2">
      <c r="A2217" s="10">
        <f t="shared" si="386"/>
        <v>93</v>
      </c>
      <c r="B2217" s="10">
        <f t="shared" si="387"/>
        <v>4</v>
      </c>
      <c r="C2217" s="23">
        <v>1.7</v>
      </c>
      <c r="D2217" s="24">
        <v>0</v>
      </c>
      <c r="E2217" s="24">
        <v>0</v>
      </c>
      <c r="F2217" s="48"/>
      <c r="G2217" s="48"/>
      <c r="H2217" s="1">
        <f t="shared" si="388"/>
        <v>4.8088823346821732</v>
      </c>
      <c r="I2217" s="1">
        <f t="shared" si="381"/>
        <v>-3.7049397219833118</v>
      </c>
      <c r="J2217" s="4">
        <f>B2217+('PV model'!$B$3/15)+(I2217/60)</f>
        <v>3.6615843379669446</v>
      </c>
      <c r="K2217" s="2">
        <f t="shared" si="382"/>
        <v>125.07623493049583</v>
      </c>
      <c r="L2217" s="2">
        <f>DEGREES(ASIN((((COS(RADIANS('PV model'!$B$2))*COS(RADIANS(H2217))*COS(RADIANS(K2217)))+(SIN(RADIANS('PV model'!$B$2))*SIN(RADIANS(H2217)))))))</f>
        <v>-14.788999473765131</v>
      </c>
      <c r="M2217" s="3">
        <f t="shared" si="378"/>
        <v>0</v>
      </c>
      <c r="N2217" s="2">
        <f t="shared" si="383"/>
        <v>57.506109955747519</v>
      </c>
      <c r="O2217" s="2">
        <f>IF('PV model'!$B$2&gt;0, 180-N2217,IF('PV model'!$B$2&lt;0,0-N2217,N2217))</f>
        <v>122.49389004425248</v>
      </c>
      <c r="P2217" s="2">
        <f>ABS(O2217-'PV model'!$B$5)</f>
        <v>82.506109955747519</v>
      </c>
      <c r="Q2217" s="3">
        <f t="shared" si="379"/>
        <v>104.78899947376513</v>
      </c>
      <c r="R2217" s="3">
        <f t="shared" si="384"/>
        <v>0</v>
      </c>
      <c r="S2217" s="3">
        <f t="shared" si="380"/>
        <v>0</v>
      </c>
      <c r="T2217" s="3">
        <f>(0.5*(1-COS(RADIANS(90-$X$3)))*(D2217+E2217)*'PV model'!$B$4)</f>
        <v>0</v>
      </c>
      <c r="U2217" s="3">
        <f t="shared" si="385"/>
        <v>0</v>
      </c>
      <c r="V2217" s="3">
        <f>('PV model'!$B$13*(U2217/1000)*(1-'PV model'!$B$14*((20+C2217)-25))*'PV model'!$B$10)/'PV model'!$B$12</f>
        <v>0</v>
      </c>
    </row>
    <row r="2218" spans="1:22" x14ac:dyDescent="0.2">
      <c r="A2218" s="10">
        <f t="shared" si="386"/>
        <v>93</v>
      </c>
      <c r="B2218" s="10">
        <f t="shared" si="387"/>
        <v>5</v>
      </c>
      <c r="C2218" s="23">
        <v>1.5</v>
      </c>
      <c r="D2218" s="24">
        <v>0</v>
      </c>
      <c r="E2218" s="24">
        <v>0</v>
      </c>
      <c r="F2218" s="48"/>
      <c r="G2218" s="48"/>
      <c r="H2218" s="1">
        <f t="shared" si="388"/>
        <v>4.8088823346821732</v>
      </c>
      <c r="I2218" s="1">
        <f t="shared" si="381"/>
        <v>-3.7049397219833118</v>
      </c>
      <c r="J2218" s="4">
        <f>B2218+('PV model'!$B$3/15)+(I2218/60)</f>
        <v>4.6615843379669455</v>
      </c>
      <c r="K2218" s="2">
        <f t="shared" si="382"/>
        <v>110.07623493049581</v>
      </c>
      <c r="L2218" s="2">
        <f>DEGREES(ASIN((((COS(RADIANS('PV model'!$B$2))*COS(RADIANS(H2218))*COS(RADIANS(K2218)))+(SIN(RADIANS('PV model'!$B$2))*SIN(RADIANS(H2218)))))))</f>
        <v>-7.16097842364952</v>
      </c>
      <c r="M2218" s="3">
        <f t="shared" si="378"/>
        <v>0</v>
      </c>
      <c r="N2218" s="2">
        <f t="shared" si="383"/>
        <v>70.611324727865878</v>
      </c>
      <c r="O2218" s="2">
        <f>IF('PV model'!$B$2&gt;0, 180-N2218,IF('PV model'!$B$2&lt;0,0-N2218,N2218))</f>
        <v>109.38867527213412</v>
      </c>
      <c r="P2218" s="2">
        <f>ABS(O2218-'PV model'!$B$5)</f>
        <v>95.611324727865878</v>
      </c>
      <c r="Q2218" s="3">
        <f t="shared" si="379"/>
        <v>97.16097842364951</v>
      </c>
      <c r="R2218" s="3">
        <f t="shared" si="384"/>
        <v>0</v>
      </c>
      <c r="S2218" s="3">
        <f t="shared" si="380"/>
        <v>0</v>
      </c>
      <c r="T2218" s="3">
        <f>(0.5*(1-COS(RADIANS(90-$X$3)))*(D2218+E2218)*'PV model'!$B$4)</f>
        <v>0</v>
      </c>
      <c r="U2218" s="3">
        <f t="shared" si="385"/>
        <v>0</v>
      </c>
      <c r="V2218" s="3">
        <f>('PV model'!$B$13*(U2218/1000)*(1-'PV model'!$B$14*((20+C2218)-25))*'PV model'!$B$10)/'PV model'!$B$12</f>
        <v>0</v>
      </c>
    </row>
    <row r="2219" spans="1:22" x14ac:dyDescent="0.2">
      <c r="A2219" s="10">
        <f t="shared" si="386"/>
        <v>93</v>
      </c>
      <c r="B2219" s="10">
        <f t="shared" si="387"/>
        <v>6</v>
      </c>
      <c r="C2219" s="23">
        <v>1.8</v>
      </c>
      <c r="D2219" s="24">
        <v>0</v>
      </c>
      <c r="E2219" s="24">
        <v>0</v>
      </c>
      <c r="F2219" s="48"/>
      <c r="G2219" s="48"/>
      <c r="H2219" s="1">
        <f t="shared" si="388"/>
        <v>4.8088823346821732</v>
      </c>
      <c r="I2219" s="1">
        <f t="shared" si="381"/>
        <v>-3.7049397219833118</v>
      </c>
      <c r="J2219" s="4">
        <f>B2219+('PV model'!$B$3/15)+(I2219/60)</f>
        <v>5.6615843379669455</v>
      </c>
      <c r="K2219" s="2">
        <f t="shared" si="382"/>
        <v>95.076234930495815</v>
      </c>
      <c r="L2219" s="2">
        <f>DEGREES(ASIN((((COS(RADIANS('PV model'!$B$2))*COS(RADIANS(H2219))*COS(RADIANS(K2219)))+(SIN(RADIANS('PV model'!$B$2))*SIN(RADIANS(H2219)))))))</f>
        <v>1.0971983309692921</v>
      </c>
      <c r="M2219" s="3">
        <f t="shared" si="378"/>
        <v>1.0971983309692921</v>
      </c>
      <c r="N2219" s="2">
        <f t="shared" si="383"/>
        <v>83.098193879340087</v>
      </c>
      <c r="O2219" s="2">
        <f>IF('PV model'!$B$2&gt;0, 180-N2219,IF('PV model'!$B$2&lt;0,0-N2219,N2219))</f>
        <v>96.901806120659913</v>
      </c>
      <c r="P2219" s="2">
        <f>ABS(O2219-'PV model'!$B$5)</f>
        <v>108.09819387934009</v>
      </c>
      <c r="Q2219" s="3">
        <f t="shared" si="379"/>
        <v>88.902801669030708</v>
      </c>
      <c r="R2219" s="3">
        <f t="shared" si="384"/>
        <v>0</v>
      </c>
      <c r="S2219" s="3">
        <f t="shared" si="380"/>
        <v>0</v>
      </c>
      <c r="T2219" s="3">
        <f>(0.5*(1-COS(RADIANS(90-$X$3)))*(D2219+E2219)*'PV model'!$B$4)</f>
        <v>0</v>
      </c>
      <c r="U2219" s="3">
        <f t="shared" si="385"/>
        <v>0</v>
      </c>
      <c r="V2219" s="3">
        <f>('PV model'!$B$13*(U2219/1000)*(1-'PV model'!$B$14*((20+C2219)-25))*'PV model'!$B$10)/'PV model'!$B$12</f>
        <v>0</v>
      </c>
    </row>
    <row r="2220" spans="1:22" x14ac:dyDescent="0.2">
      <c r="A2220" s="10">
        <f t="shared" si="386"/>
        <v>93</v>
      </c>
      <c r="B2220" s="10">
        <f t="shared" si="387"/>
        <v>7</v>
      </c>
      <c r="C2220" s="23">
        <v>1.3</v>
      </c>
      <c r="D2220" s="24">
        <v>48.265349999999998</v>
      </c>
      <c r="E2220" s="24">
        <v>29.105999999999998</v>
      </c>
      <c r="F2220" s="48"/>
      <c r="G2220" s="48"/>
      <c r="H2220" s="1">
        <f t="shared" si="388"/>
        <v>4.8088823346821732</v>
      </c>
      <c r="I2220" s="1">
        <f t="shared" si="381"/>
        <v>-3.7049397219833118</v>
      </c>
      <c r="J2220" s="4">
        <f>B2220+('PV model'!$B$3/15)+(I2220/60)</f>
        <v>6.6615843379669455</v>
      </c>
      <c r="K2220" s="2">
        <f t="shared" si="382"/>
        <v>80.076234930495815</v>
      </c>
      <c r="L2220" s="2">
        <f>DEGREES(ASIN((((COS(RADIANS('PV model'!$B$2))*COS(RADIANS(H2220))*COS(RADIANS(K2220)))+(SIN(RADIANS('PV model'!$B$2))*SIN(RADIANS(H2220)))))))</f>
        <v>9.5761293384067532</v>
      </c>
      <c r="M2220" s="3">
        <f t="shared" si="378"/>
        <v>9.5761293384067532</v>
      </c>
      <c r="N2220" s="2">
        <f t="shared" si="383"/>
        <v>84.527160267623188</v>
      </c>
      <c r="O2220" s="2">
        <f>IF('PV model'!$B$2&gt;0, 180-N2220,IF('PV model'!$B$2&lt;0,0-N2220,N2220))</f>
        <v>95.472839732376812</v>
      </c>
      <c r="P2220" s="2">
        <f>ABS(O2220-'PV model'!$B$5)</f>
        <v>109.52716026762319</v>
      </c>
      <c r="Q2220" s="3">
        <f t="shared" si="379"/>
        <v>80.423870661593241</v>
      </c>
      <c r="R2220" s="3">
        <f t="shared" si="384"/>
        <v>48.265350000000026</v>
      </c>
      <c r="S2220" s="3">
        <f t="shared" si="380"/>
        <v>34.286753739788566</v>
      </c>
      <c r="T2220" s="3">
        <f>(0.5*(1-COS(RADIANS(90-$X$3)))*(D2220+E2220)*'PV model'!$B$4)</f>
        <v>0</v>
      </c>
      <c r="U2220" s="3">
        <f t="shared" si="385"/>
        <v>82.552103739788592</v>
      </c>
      <c r="V2220" s="3">
        <f>('PV model'!$B$13*(U2220/1000)*(1-'PV model'!$B$14*((20+C2220)-25))*'PV model'!$B$10)/'PV model'!$B$12</f>
        <v>8.3740365325187387</v>
      </c>
    </row>
    <row r="2221" spans="1:22" x14ac:dyDescent="0.2">
      <c r="A2221" s="10">
        <f t="shared" si="386"/>
        <v>93</v>
      </c>
      <c r="B2221" s="10">
        <f t="shared" si="387"/>
        <v>8</v>
      </c>
      <c r="C2221" s="23">
        <v>4.4000000000000004</v>
      </c>
      <c r="D2221" s="24">
        <v>341.22479999999996</v>
      </c>
      <c r="E2221" s="24">
        <v>78.498000000000005</v>
      </c>
      <c r="F2221" s="48"/>
      <c r="G2221" s="48"/>
      <c r="H2221" s="1">
        <f t="shared" si="388"/>
        <v>4.8088823346821732</v>
      </c>
      <c r="I2221" s="1">
        <f t="shared" si="381"/>
        <v>-3.7049397219833118</v>
      </c>
      <c r="J2221" s="4">
        <f>B2221+('PV model'!$B$3/15)+(I2221/60)</f>
        <v>7.6615843379669455</v>
      </c>
      <c r="K2221" s="2">
        <f t="shared" si="382"/>
        <v>65.076234930495815</v>
      </c>
      <c r="L2221" s="2">
        <f>DEGREES(ASIN((((COS(RADIANS('PV model'!$B$2))*COS(RADIANS(H2221))*COS(RADIANS(K2221)))+(SIN(RADIANS('PV model'!$B$2))*SIN(RADIANS(H2221)))))))</f>
        <v>17.874831552585476</v>
      </c>
      <c r="M2221" s="3">
        <f t="shared" si="378"/>
        <v>17.874831552585476</v>
      </c>
      <c r="N2221" s="2">
        <f t="shared" si="383"/>
        <v>71.715524417383449</v>
      </c>
      <c r="O2221" s="2">
        <f>IF('PV model'!$B$2&gt;0, 180-N2221,IF('PV model'!$B$2&lt;0,0-N2221,N2221))</f>
        <v>108.28447558261655</v>
      </c>
      <c r="P2221" s="2">
        <f>ABS(O2221-'PV model'!$B$5)</f>
        <v>96.715524417383449</v>
      </c>
      <c r="Q2221" s="3">
        <f t="shared" si="379"/>
        <v>72.125168447414524</v>
      </c>
      <c r="R2221" s="3">
        <f t="shared" si="384"/>
        <v>341.22479999999996</v>
      </c>
      <c r="S2221" s="3">
        <f t="shared" si="380"/>
        <v>99.091114486266505</v>
      </c>
      <c r="T2221" s="3">
        <f>(0.5*(1-COS(RADIANS(90-$X$3)))*(D2221+E2221)*'PV model'!$B$4)</f>
        <v>0</v>
      </c>
      <c r="U2221" s="3">
        <f t="shared" si="385"/>
        <v>440.31591448626648</v>
      </c>
      <c r="V2221" s="3">
        <f>('PV model'!$B$13*(U2221/1000)*(1-'PV model'!$B$14*((20+C2221)-25))*'PV model'!$B$10)/'PV model'!$B$12</f>
        <v>44.119612361196111</v>
      </c>
    </row>
    <row r="2222" spans="1:22" x14ac:dyDescent="0.2">
      <c r="A2222" s="10">
        <f t="shared" si="386"/>
        <v>93</v>
      </c>
      <c r="B2222" s="10">
        <f t="shared" si="387"/>
        <v>9</v>
      </c>
      <c r="C2222" s="23">
        <v>6.3</v>
      </c>
      <c r="D2222" s="24">
        <v>601.6332000000001</v>
      </c>
      <c r="E2222" s="24">
        <v>90.846000000000004</v>
      </c>
      <c r="F2222" s="48"/>
      <c r="G2222" s="48"/>
      <c r="H2222" s="1">
        <f t="shared" si="388"/>
        <v>4.8088823346821732</v>
      </c>
      <c r="I2222" s="1">
        <f t="shared" si="381"/>
        <v>-3.7049397219833118</v>
      </c>
      <c r="J2222" s="4">
        <f>B2222+('PV model'!$B$3/15)+(I2222/60)</f>
        <v>8.6615843379669446</v>
      </c>
      <c r="K2222" s="2">
        <f t="shared" si="382"/>
        <v>50.076234930495829</v>
      </c>
      <c r="L2222" s="2">
        <f>DEGREES(ASIN((((COS(RADIANS('PV model'!$B$2))*COS(RADIANS(H2222))*COS(RADIANS(K2222)))+(SIN(RADIANS('PV model'!$B$2))*SIN(RADIANS(H2222)))))))</f>
        <v>25.550732263326363</v>
      </c>
      <c r="M2222" s="3">
        <f t="shared" si="378"/>
        <v>25.550732263326363</v>
      </c>
      <c r="N2222" s="2">
        <f t="shared" si="383"/>
        <v>57.890785055759878</v>
      </c>
      <c r="O2222" s="2">
        <f>IF('PV model'!$B$2&gt;0, 180-N2222,IF('PV model'!$B$2&lt;0,0-N2222,N2222))</f>
        <v>122.10921494424012</v>
      </c>
      <c r="P2222" s="2">
        <f>ABS(O2222-'PV model'!$B$5)</f>
        <v>82.890785055759878</v>
      </c>
      <c r="Q2222" s="3">
        <f t="shared" si="379"/>
        <v>64.449267736673633</v>
      </c>
      <c r="R2222" s="3">
        <f t="shared" si="384"/>
        <v>601.6332000000001</v>
      </c>
      <c r="S2222" s="3">
        <f t="shared" si="380"/>
        <v>120.94530797271365</v>
      </c>
      <c r="T2222" s="3">
        <f>(0.5*(1-COS(RADIANS(90-$X$3)))*(D2222+E2222)*'PV model'!$B$4)</f>
        <v>0</v>
      </c>
      <c r="U2222" s="3">
        <f t="shared" si="385"/>
        <v>722.57850797271374</v>
      </c>
      <c r="V2222" s="3">
        <f>('PV model'!$B$13*(U2222/1000)*(1-'PV model'!$B$14*((20+C2222)-25))*'PV model'!$B$10)/'PV model'!$B$12</f>
        <v>71.853357129136299</v>
      </c>
    </row>
    <row r="2223" spans="1:22" x14ac:dyDescent="0.2">
      <c r="A2223" s="10">
        <f t="shared" si="386"/>
        <v>93</v>
      </c>
      <c r="B2223" s="10">
        <f t="shared" si="387"/>
        <v>10</v>
      </c>
      <c r="C2223" s="23">
        <v>7.6</v>
      </c>
      <c r="D2223" s="24">
        <v>778.98030000000006</v>
      </c>
      <c r="E2223" s="24">
        <v>85.554000000000002</v>
      </c>
      <c r="F2223" s="48"/>
      <c r="G2223" s="48"/>
      <c r="H2223" s="1">
        <f t="shared" si="388"/>
        <v>4.8088823346821732</v>
      </c>
      <c r="I2223" s="1">
        <f t="shared" si="381"/>
        <v>-3.7049397219833118</v>
      </c>
      <c r="J2223" s="4">
        <f>B2223+('PV model'!$B$3/15)+(I2223/60)</f>
        <v>9.6615843379669446</v>
      </c>
      <c r="K2223" s="2">
        <f t="shared" si="382"/>
        <v>35.076234930495829</v>
      </c>
      <c r="L2223" s="2">
        <f>DEGREES(ASIN((((COS(RADIANS('PV model'!$B$2))*COS(RADIANS(H2223))*COS(RADIANS(K2223)))+(SIN(RADIANS('PV model'!$B$2))*SIN(RADIANS(H2223)))))))</f>
        <v>32.072832438273252</v>
      </c>
      <c r="M2223" s="3">
        <f t="shared" si="378"/>
        <v>32.072832438273252</v>
      </c>
      <c r="N2223" s="2">
        <f t="shared" si="383"/>
        <v>42.515181425998826</v>
      </c>
      <c r="O2223" s="2">
        <f>IF('PV model'!$B$2&gt;0, 180-N2223,IF('PV model'!$B$2&lt;0,0-N2223,N2223))</f>
        <v>137.48481857400117</v>
      </c>
      <c r="P2223" s="2">
        <f>ABS(O2223-'PV model'!$B$5)</f>
        <v>67.515181425998833</v>
      </c>
      <c r="Q2223" s="3">
        <f t="shared" si="379"/>
        <v>57.927167561726748</v>
      </c>
      <c r="R2223" s="3">
        <f t="shared" si="384"/>
        <v>778.98030000000017</v>
      </c>
      <c r="S2223" s="3">
        <f t="shared" si="380"/>
        <v>117.60756755475821</v>
      </c>
      <c r="T2223" s="3">
        <f>(0.5*(1-COS(RADIANS(90-$X$3)))*(D2223+E2223)*'PV model'!$B$4)</f>
        <v>0</v>
      </c>
      <c r="U2223" s="3">
        <f t="shared" si="385"/>
        <v>896.58786755475842</v>
      </c>
      <c r="V2223" s="3">
        <f>('PV model'!$B$13*(U2223/1000)*(1-'PV model'!$B$14*((20+C2223)-25))*'PV model'!$B$10)/'PV model'!$B$12</f>
        <v>88.690844839069598</v>
      </c>
    </row>
    <row r="2224" spans="1:22" x14ac:dyDescent="0.2">
      <c r="A2224" s="10">
        <f t="shared" si="386"/>
        <v>93</v>
      </c>
      <c r="B2224" s="10">
        <f t="shared" si="387"/>
        <v>11</v>
      </c>
      <c r="C2224" s="23">
        <v>8.9</v>
      </c>
      <c r="D2224" s="24">
        <v>761.02109999999993</v>
      </c>
      <c r="E2224" s="24">
        <v>112.896</v>
      </c>
      <c r="F2224" s="48"/>
      <c r="G2224" s="48"/>
      <c r="H2224" s="1">
        <f t="shared" si="388"/>
        <v>4.8088823346821732</v>
      </c>
      <c r="I2224" s="1">
        <f t="shared" si="381"/>
        <v>-3.7049397219833118</v>
      </c>
      <c r="J2224" s="4">
        <f>B2224+('PV model'!$B$3/15)+(I2224/60)</f>
        <v>10.661584337966945</v>
      </c>
      <c r="K2224" s="2">
        <f t="shared" si="382"/>
        <v>20.076234930495829</v>
      </c>
      <c r="L2224" s="2">
        <f>DEGREES(ASIN((((COS(RADIANS('PV model'!$B$2))*COS(RADIANS(H2224))*COS(RADIANS(K2224)))+(SIN(RADIANS('PV model'!$B$2))*SIN(RADIANS(H2224)))))))</f>
        <v>36.813001004024478</v>
      </c>
      <c r="M2224" s="3">
        <f t="shared" si="378"/>
        <v>36.813001004024478</v>
      </c>
      <c r="N2224" s="2">
        <f t="shared" si="383"/>
        <v>25.293750094349594</v>
      </c>
      <c r="O2224" s="2">
        <f>IF('PV model'!$B$2&gt;0, 180-N2224,IF('PV model'!$B$2&lt;0,0-N2224,N2224))</f>
        <v>154.7062499056504</v>
      </c>
      <c r="P2224" s="2">
        <f>ABS(O2224-'PV model'!$B$5)</f>
        <v>50.293750094349605</v>
      </c>
      <c r="Q2224" s="3">
        <f t="shared" si="379"/>
        <v>53.186998995975522</v>
      </c>
      <c r="R2224" s="3">
        <f t="shared" si="384"/>
        <v>761.02110000000005</v>
      </c>
      <c r="S2224" s="3">
        <f t="shared" si="380"/>
        <v>156.52877723770686</v>
      </c>
      <c r="T2224" s="3">
        <f>(0.5*(1-COS(RADIANS(90-$X$3)))*(D2224+E2224)*'PV model'!$B$4)</f>
        <v>0</v>
      </c>
      <c r="U2224" s="3">
        <f t="shared" si="385"/>
        <v>917.54987723770694</v>
      </c>
      <c r="V2224" s="3">
        <f>('PV model'!$B$13*(U2224/1000)*(1-'PV model'!$B$14*((20+C2224)-25))*'PV model'!$B$10)/'PV model'!$B$12</f>
        <v>90.287480471313756</v>
      </c>
    </row>
    <row r="2225" spans="1:22" x14ac:dyDescent="0.2">
      <c r="A2225" s="10">
        <f t="shared" si="386"/>
        <v>93</v>
      </c>
      <c r="B2225" s="10">
        <f t="shared" si="387"/>
        <v>12</v>
      </c>
      <c r="C2225" s="23">
        <v>10.3</v>
      </c>
      <c r="D2225" s="24">
        <v>803.67420000000004</v>
      </c>
      <c r="E2225" s="24">
        <v>114.66</v>
      </c>
      <c r="F2225" s="48"/>
      <c r="G2225" s="48"/>
      <c r="H2225" s="1">
        <f t="shared" si="388"/>
        <v>4.8088823346821732</v>
      </c>
      <c r="I2225" s="1">
        <f t="shared" si="381"/>
        <v>-3.7049397219833118</v>
      </c>
      <c r="J2225" s="4">
        <f>B2225+('PV model'!$B$3/15)+(I2225/60)</f>
        <v>11.661584337966945</v>
      </c>
      <c r="K2225" s="2">
        <f t="shared" si="382"/>
        <v>5.076234930495831</v>
      </c>
      <c r="L2225" s="2">
        <f>DEGREES(ASIN((((COS(RADIANS('PV model'!$B$2))*COS(RADIANS(H2225))*COS(RADIANS(K2225)))+(SIN(RADIANS('PV model'!$B$2))*SIN(RADIANS(H2225)))))))</f>
        <v>39.145147947014848</v>
      </c>
      <c r="M2225" s="3">
        <f t="shared" si="378"/>
        <v>39.145147947014848</v>
      </c>
      <c r="N2225" s="2">
        <f t="shared" si="383"/>
        <v>6.5278860275546746</v>
      </c>
      <c r="O2225" s="2">
        <f>IF('PV model'!$B$2&gt;0, 180-N2225,IF('PV model'!$B$2&lt;0,0-N2225,N2225))</f>
        <v>173.47211397244533</v>
      </c>
      <c r="P2225" s="2">
        <f>ABS(O2225-'PV model'!$B$5)</f>
        <v>31.527886027554672</v>
      </c>
      <c r="Q2225" s="3">
        <f t="shared" si="379"/>
        <v>50.854852052985152</v>
      </c>
      <c r="R2225" s="3">
        <f t="shared" si="384"/>
        <v>803.67420000000027</v>
      </c>
      <c r="S2225" s="3">
        <f t="shared" si="380"/>
        <v>159.24786865664214</v>
      </c>
      <c r="T2225" s="3">
        <f>(0.5*(1-COS(RADIANS(90-$X$3)))*(D2225+E2225)*'PV model'!$B$4)</f>
        <v>0</v>
      </c>
      <c r="U2225" s="3">
        <f t="shared" si="385"/>
        <v>962.92206865664241</v>
      </c>
      <c r="V2225" s="3">
        <f>('PV model'!$B$13*(U2225/1000)*(1-'PV model'!$B$14*((20+C2225)-25))*'PV model'!$B$10)/'PV model'!$B$12</f>
        <v>94.21311175528011</v>
      </c>
    </row>
    <row r="2226" spans="1:22" x14ac:dyDescent="0.2">
      <c r="A2226" s="10">
        <f t="shared" si="386"/>
        <v>93</v>
      </c>
      <c r="B2226" s="10">
        <f t="shared" si="387"/>
        <v>13</v>
      </c>
      <c r="C2226" s="23">
        <v>11</v>
      </c>
      <c r="D2226" s="24">
        <v>812.65380000000005</v>
      </c>
      <c r="E2226" s="24">
        <v>117.306</v>
      </c>
      <c r="F2226" s="48"/>
      <c r="G2226" s="48"/>
      <c r="H2226" s="1">
        <f t="shared" si="388"/>
        <v>4.8088823346821732</v>
      </c>
      <c r="I2226" s="1">
        <f t="shared" si="381"/>
        <v>-3.7049397219833118</v>
      </c>
      <c r="J2226" s="4">
        <f>B2226+('PV model'!$B$3/15)+(I2226/60)</f>
        <v>12.661584337966945</v>
      </c>
      <c r="K2226" s="2">
        <f t="shared" si="382"/>
        <v>-9.923765069504169</v>
      </c>
      <c r="L2226" s="2">
        <f>DEGREES(ASIN((((COS(RADIANS('PV model'!$B$2))*COS(RADIANS(H2226))*COS(RADIANS(K2226)))+(SIN(RADIANS('PV model'!$B$2))*SIN(RADIANS(H2226)))))))</f>
        <v>38.686301613635877</v>
      </c>
      <c r="M2226" s="3">
        <f t="shared" si="378"/>
        <v>38.686301613635877</v>
      </c>
      <c r="N2226" s="2">
        <f t="shared" si="383"/>
        <v>-12.70929382544262</v>
      </c>
      <c r="O2226" s="2">
        <f>IF('PV model'!$B$2&gt;0, 180-N2226,IF('PV model'!$B$2&lt;0,0-N2226,N2226))</f>
        <v>192.70929382544261</v>
      </c>
      <c r="P2226" s="2">
        <f>ABS(O2226-'PV model'!$B$5)</f>
        <v>12.290706174557386</v>
      </c>
      <c r="Q2226" s="3">
        <f t="shared" si="379"/>
        <v>51.313698386364116</v>
      </c>
      <c r="R2226" s="3">
        <f t="shared" si="384"/>
        <v>812.65380000000016</v>
      </c>
      <c r="S2226" s="3">
        <f t="shared" si="380"/>
        <v>162.89552384060082</v>
      </c>
      <c r="T2226" s="3">
        <f>(0.5*(1-COS(RADIANS(90-$X$3)))*(D2226+E2226)*'PV model'!$B$4)</f>
        <v>0</v>
      </c>
      <c r="U2226" s="3">
        <f t="shared" si="385"/>
        <v>975.54932384060101</v>
      </c>
      <c r="V2226" s="3">
        <f>('PV model'!$B$13*(U2226/1000)*(1-'PV model'!$B$14*((20+C2226)-25))*'PV model'!$B$10)/'PV model'!$B$12</f>
        <v>95.175528561239915</v>
      </c>
    </row>
    <row r="2227" spans="1:22" x14ac:dyDescent="0.2">
      <c r="A2227" s="10">
        <f t="shared" si="386"/>
        <v>93</v>
      </c>
      <c r="B2227" s="10">
        <f t="shared" si="387"/>
        <v>14</v>
      </c>
      <c r="C2227" s="23">
        <v>10.8</v>
      </c>
      <c r="D2227" s="24">
        <v>810.40890000000002</v>
      </c>
      <c r="E2227" s="24">
        <v>111.13200000000001</v>
      </c>
      <c r="F2227" s="48"/>
      <c r="G2227" s="48"/>
      <c r="H2227" s="1">
        <f t="shared" si="388"/>
        <v>4.8088823346821732</v>
      </c>
      <c r="I2227" s="1">
        <f t="shared" si="381"/>
        <v>-3.7049397219833118</v>
      </c>
      <c r="J2227" s="4">
        <f>B2227+('PV model'!$B$3/15)+(I2227/60)</f>
        <v>13.661584337966945</v>
      </c>
      <c r="K2227" s="2">
        <f t="shared" si="382"/>
        <v>-24.923765069504171</v>
      </c>
      <c r="L2227" s="2">
        <f>DEGREES(ASIN((((COS(RADIANS('PV model'!$B$2))*COS(RADIANS(H2227))*COS(RADIANS(K2227)))+(SIN(RADIANS('PV model'!$B$2))*SIN(RADIANS(H2227)))))))</f>
        <v>35.516452600926364</v>
      </c>
      <c r="M2227" s="3">
        <f t="shared" si="378"/>
        <v>35.516452600926364</v>
      </c>
      <c r="N2227" s="2">
        <f t="shared" si="383"/>
        <v>-31.058652181764682</v>
      </c>
      <c r="O2227" s="2">
        <f>IF('PV model'!$B$2&gt;0, 180-N2227,IF('PV model'!$B$2&lt;0,0-N2227,N2227))</f>
        <v>211.05865218176467</v>
      </c>
      <c r="P2227" s="2">
        <f>ABS(O2227-'PV model'!$B$5)</f>
        <v>6.0586521817646712</v>
      </c>
      <c r="Q2227" s="3">
        <f t="shared" si="379"/>
        <v>54.483547399073636</v>
      </c>
      <c r="R2227" s="3">
        <f t="shared" si="384"/>
        <v>810.40890000000002</v>
      </c>
      <c r="S2227" s="3">
        <f t="shared" si="380"/>
        <v>153.8947588935462</v>
      </c>
      <c r="T2227" s="3">
        <f>(0.5*(1-COS(RADIANS(90-$X$3)))*(D2227+E2227)*'PV model'!$B$4)</f>
        <v>0</v>
      </c>
      <c r="U2227" s="3">
        <f t="shared" si="385"/>
        <v>964.30365889354619</v>
      </c>
      <c r="V2227" s="3">
        <f>('PV model'!$B$13*(U2227/1000)*(1-'PV model'!$B$14*((20+C2227)-25))*'PV model'!$B$10)/'PV model'!$B$12</f>
        <v>94.155504128161297</v>
      </c>
    </row>
    <row r="2228" spans="1:22" x14ac:dyDescent="0.2">
      <c r="A2228" s="10">
        <f t="shared" si="386"/>
        <v>93</v>
      </c>
      <c r="B2228" s="10">
        <f t="shared" si="387"/>
        <v>15</v>
      </c>
      <c r="C2228" s="23">
        <v>11.3</v>
      </c>
      <c r="D2228" s="24">
        <v>881.12324999999998</v>
      </c>
      <c r="E2228" s="24">
        <v>82.908000000000001</v>
      </c>
      <c r="F2228" s="48"/>
      <c r="G2228" s="48"/>
      <c r="H2228" s="1">
        <f t="shared" si="388"/>
        <v>4.8088823346821732</v>
      </c>
      <c r="I2228" s="1">
        <f t="shared" si="381"/>
        <v>-3.7049397219833118</v>
      </c>
      <c r="J2228" s="4">
        <f>B2228+('PV model'!$B$3/15)+(I2228/60)</f>
        <v>14.661584337966945</v>
      </c>
      <c r="K2228" s="2">
        <f t="shared" si="382"/>
        <v>-39.923765069504171</v>
      </c>
      <c r="L2228" s="2">
        <f>DEGREES(ASIN((((COS(RADIANS('PV model'!$B$2))*COS(RADIANS(H2228))*COS(RADIANS(K2228)))+(SIN(RADIANS('PV model'!$B$2))*SIN(RADIANS(H2228)))))))</f>
        <v>30.128150807509531</v>
      </c>
      <c r="M2228" s="3">
        <f t="shared" si="378"/>
        <v>30.128150807509531</v>
      </c>
      <c r="N2228" s="2">
        <f t="shared" si="383"/>
        <v>-47.680131628859755</v>
      </c>
      <c r="O2228" s="2">
        <f>IF('PV model'!$B$2&gt;0, 180-N2228,IF('PV model'!$B$2&lt;0,0-N2228,N2228))</f>
        <v>227.68013162885975</v>
      </c>
      <c r="P2228" s="2">
        <f>ABS(O2228-'PV model'!$B$5)</f>
        <v>22.680131628859755</v>
      </c>
      <c r="Q2228" s="3">
        <f t="shared" si="379"/>
        <v>59.87184919249048</v>
      </c>
      <c r="R2228" s="3">
        <f t="shared" si="384"/>
        <v>881.12324999999998</v>
      </c>
      <c r="S2228" s="3">
        <f t="shared" si="380"/>
        <v>113.22410462811958</v>
      </c>
      <c r="T2228" s="3">
        <f>(0.5*(1-COS(RADIANS(90-$X$3)))*(D2228+E2228)*'PV model'!$B$4)</f>
        <v>0</v>
      </c>
      <c r="U2228" s="3">
        <f t="shared" si="385"/>
        <v>994.34735462811955</v>
      </c>
      <c r="V2228" s="3">
        <f>('PV model'!$B$13*(U2228/1000)*(1-'PV model'!$B$14*((20+C2228)-25))*'PV model'!$B$10)/'PV model'!$B$12</f>
        <v>96.890208537097436</v>
      </c>
    </row>
    <row r="2229" spans="1:22" x14ac:dyDescent="0.2">
      <c r="A2229" s="10">
        <f t="shared" si="386"/>
        <v>93</v>
      </c>
      <c r="B2229" s="10">
        <f t="shared" si="387"/>
        <v>16</v>
      </c>
      <c r="C2229" s="23">
        <v>11.3</v>
      </c>
      <c r="D2229" s="24">
        <v>803.67420000000004</v>
      </c>
      <c r="E2229" s="24">
        <v>76.734000000000009</v>
      </c>
      <c r="F2229" s="48"/>
      <c r="G2229" s="48"/>
      <c r="H2229" s="1">
        <f t="shared" si="388"/>
        <v>4.8088823346821732</v>
      </c>
      <c r="I2229" s="1">
        <f t="shared" si="381"/>
        <v>-3.7049397219833118</v>
      </c>
      <c r="J2229" s="4">
        <f>B2229+('PV model'!$B$3/15)+(I2229/60)</f>
        <v>15.661584337966945</v>
      </c>
      <c r="K2229" s="2">
        <f t="shared" si="382"/>
        <v>-54.923765069504171</v>
      </c>
      <c r="L2229" s="2">
        <f>DEGREES(ASIN((((COS(RADIANS('PV model'!$B$2))*COS(RADIANS(H2229))*COS(RADIANS(K2229)))+(SIN(RADIANS('PV model'!$B$2))*SIN(RADIANS(H2229)))))))</f>
        <v>23.168526604133916</v>
      </c>
      <c r="M2229" s="3">
        <f t="shared" si="378"/>
        <v>23.168526604133916</v>
      </c>
      <c r="N2229" s="2">
        <f t="shared" si="383"/>
        <v>-62.504385618694045</v>
      </c>
      <c r="O2229" s="2">
        <f>IF('PV model'!$B$2&gt;0, 180-N2229,IF('PV model'!$B$2&lt;0,0-N2229,N2229))</f>
        <v>242.50438561869404</v>
      </c>
      <c r="P2229" s="2">
        <f>ABS(O2229-'PV model'!$B$5)</f>
        <v>37.504385618694045</v>
      </c>
      <c r="Q2229" s="3">
        <f t="shared" si="379"/>
        <v>66.831473395866084</v>
      </c>
      <c r="R2229" s="3">
        <f t="shared" si="384"/>
        <v>803.67420000000004</v>
      </c>
      <c r="S2229" s="3">
        <f t="shared" si="380"/>
        <v>100.96211606680944</v>
      </c>
      <c r="T2229" s="3">
        <f>(0.5*(1-COS(RADIANS(90-$X$3)))*(D2229+E2229)*'PV model'!$B$4)</f>
        <v>0</v>
      </c>
      <c r="U2229" s="3">
        <f t="shared" si="385"/>
        <v>904.63631606680951</v>
      </c>
      <c r="V2229" s="3">
        <f>('PV model'!$B$13*(U2229/1000)*(1-'PV model'!$B$14*((20+C2229)-25))*'PV model'!$B$10)/'PV model'!$B$12</f>
        <v>88.148674510956511</v>
      </c>
    </row>
    <row r="2230" spans="1:22" x14ac:dyDescent="0.2">
      <c r="A2230" s="10">
        <f t="shared" si="386"/>
        <v>93</v>
      </c>
      <c r="B2230" s="10">
        <f t="shared" si="387"/>
        <v>17</v>
      </c>
      <c r="C2230" s="23">
        <v>11.1</v>
      </c>
      <c r="D2230" s="24">
        <v>642.04139999999995</v>
      </c>
      <c r="E2230" s="24">
        <v>74.087999999999994</v>
      </c>
      <c r="F2230" s="48"/>
      <c r="G2230" s="48"/>
      <c r="H2230" s="1">
        <f t="shared" si="388"/>
        <v>4.8088823346821732</v>
      </c>
      <c r="I2230" s="1">
        <f t="shared" si="381"/>
        <v>-3.7049397219833118</v>
      </c>
      <c r="J2230" s="4">
        <f>B2230+('PV model'!$B$3/15)+(I2230/60)</f>
        <v>16.661584337966943</v>
      </c>
      <c r="K2230" s="2">
        <f t="shared" si="382"/>
        <v>-69.923765069504142</v>
      </c>
      <c r="L2230" s="2">
        <f>DEGREES(ASIN((((COS(RADIANS('PV model'!$B$2))*COS(RADIANS(H2230))*COS(RADIANS(K2230)))+(SIN(RADIANS('PV model'!$B$2))*SIN(RADIANS(H2230)))))))</f>
        <v>15.238309039022711</v>
      </c>
      <c r="M2230" s="3">
        <f t="shared" si="378"/>
        <v>15.238309039022711</v>
      </c>
      <c r="N2230" s="2">
        <f t="shared" si="383"/>
        <v>-75.938620394704699</v>
      </c>
      <c r="O2230" s="2">
        <f>IF('PV model'!$B$2&gt;0, 180-N2230,IF('PV model'!$B$2&lt;0,0-N2230,N2230))</f>
        <v>255.93862039470469</v>
      </c>
      <c r="P2230" s="2">
        <f>ABS(O2230-'PV model'!$B$5)</f>
        <v>50.938620394704685</v>
      </c>
      <c r="Q2230" s="3">
        <f t="shared" si="379"/>
        <v>74.76169096097729</v>
      </c>
      <c r="R2230" s="3">
        <f t="shared" si="384"/>
        <v>642.04139999999995</v>
      </c>
      <c r="S2230" s="3">
        <f t="shared" si="380"/>
        <v>92.388048618333158</v>
      </c>
      <c r="T2230" s="3">
        <f>(0.5*(1-COS(RADIANS(90-$X$3)))*(D2230+E2230)*'PV model'!$B$4)</f>
        <v>0</v>
      </c>
      <c r="U2230" s="3">
        <f t="shared" si="385"/>
        <v>734.42944861833314</v>
      </c>
      <c r="V2230" s="3">
        <f>('PV model'!$B$13*(U2230/1000)*(1-'PV model'!$B$14*((20+C2230)-25))*'PV model'!$B$10)/'PV model'!$B$12</f>
        <v>71.622276632401693</v>
      </c>
    </row>
    <row r="2231" spans="1:22" x14ac:dyDescent="0.2">
      <c r="A2231" s="10">
        <f t="shared" si="386"/>
        <v>93</v>
      </c>
      <c r="B2231" s="10">
        <f t="shared" si="387"/>
        <v>18</v>
      </c>
      <c r="C2231" s="23">
        <v>10.199999999999999</v>
      </c>
      <c r="D2231" s="24">
        <v>397.34729999999996</v>
      </c>
      <c r="E2231" s="24">
        <v>57.33</v>
      </c>
      <c r="F2231" s="48"/>
      <c r="G2231" s="48"/>
      <c r="H2231" s="1">
        <f t="shared" si="388"/>
        <v>4.8088823346821732</v>
      </c>
      <c r="I2231" s="1">
        <f t="shared" si="381"/>
        <v>-3.7049397219833118</v>
      </c>
      <c r="J2231" s="4">
        <f>B2231+('PV model'!$B$3/15)+(I2231/60)</f>
        <v>17.661584337966943</v>
      </c>
      <c r="K2231" s="2">
        <f t="shared" si="382"/>
        <v>-84.923765069504142</v>
      </c>
      <c r="L2231" s="2">
        <f>DEGREES(ASIN((((COS(RADIANS('PV model'!$B$2))*COS(RADIANS(H2231))*COS(RADIANS(K2231)))+(SIN(RADIANS('PV model'!$B$2))*SIN(RADIANS(H2231)))))))</f>
        <v>6.8360249158931667</v>
      </c>
      <c r="M2231" s="3">
        <f t="shared" si="378"/>
        <v>6.8360249158931667</v>
      </c>
      <c r="N2231" s="2">
        <f t="shared" si="383"/>
        <v>-88.546818334208737</v>
      </c>
      <c r="O2231" s="2">
        <f>IF('PV model'!$B$2&gt;0, 180-N2231,IF('PV model'!$B$2&lt;0,0-N2231,N2231))</f>
        <v>268.54681833420875</v>
      </c>
      <c r="P2231" s="2">
        <f>ABS(O2231-'PV model'!$B$5)</f>
        <v>63.546818334208751</v>
      </c>
      <c r="Q2231" s="3">
        <f t="shared" si="379"/>
        <v>83.163975084106823</v>
      </c>
      <c r="R2231" s="3">
        <f t="shared" si="384"/>
        <v>397.34730000000047</v>
      </c>
      <c r="S2231" s="3">
        <f t="shared" si="380"/>
        <v>68.221988943386108</v>
      </c>
      <c r="T2231" s="3">
        <f>(0.5*(1-COS(RADIANS(90-$X$3)))*(D2231+E2231)*'PV model'!$B$4)</f>
        <v>0</v>
      </c>
      <c r="U2231" s="3">
        <f t="shared" si="385"/>
        <v>465.5692889433866</v>
      </c>
      <c r="V2231" s="3">
        <f>('PV model'!$B$13*(U2231/1000)*(1-'PV model'!$B$14*((20+C2231)-25))*'PV model'!$B$10)/'PV model'!$B$12</f>
        <v>45.570309355427078</v>
      </c>
    </row>
    <row r="2232" spans="1:22" x14ac:dyDescent="0.2">
      <c r="A2232" s="10">
        <f t="shared" si="386"/>
        <v>93</v>
      </c>
      <c r="B2232" s="10">
        <f t="shared" si="387"/>
        <v>19</v>
      </c>
      <c r="C2232" s="23">
        <v>8.6999999999999993</v>
      </c>
      <c r="D2232" s="24">
        <v>41.530650000000001</v>
      </c>
      <c r="E2232" s="24">
        <v>21.168000000000003</v>
      </c>
      <c r="F2232" s="48"/>
      <c r="G2232" s="48"/>
      <c r="H2232" s="1">
        <f t="shared" si="388"/>
        <v>4.8088823346821732</v>
      </c>
      <c r="I2232" s="1">
        <f t="shared" si="381"/>
        <v>-3.7049397219833118</v>
      </c>
      <c r="J2232" s="4">
        <f>B2232+('PV model'!$B$3/15)+(I2232/60)</f>
        <v>18.661584337966943</v>
      </c>
      <c r="K2232" s="2">
        <f t="shared" si="382"/>
        <v>-99.923765069504142</v>
      </c>
      <c r="L2232" s="2">
        <f>DEGREES(ASIN((((COS(RADIANS('PV model'!$B$2))*COS(RADIANS(H2232))*COS(RADIANS(K2232)))+(SIN(RADIANS('PV model'!$B$2))*SIN(RADIANS(H2232)))))))</f>
        <v>-1.6148728419534701</v>
      </c>
      <c r="M2232" s="3">
        <f t="shared" si="378"/>
        <v>0</v>
      </c>
      <c r="N2232" s="2">
        <f t="shared" si="383"/>
        <v>-79.100533724074353</v>
      </c>
      <c r="O2232" s="2">
        <f>IF('PV model'!$B$2&gt;0, 180-N2232,IF('PV model'!$B$2&lt;0,0-N2232,N2232))</f>
        <v>259.10053372407435</v>
      </c>
      <c r="P2232" s="2">
        <f>ABS(O2232-'PV model'!$B$5)</f>
        <v>54.100533724074353</v>
      </c>
      <c r="Q2232" s="3">
        <f t="shared" si="379"/>
        <v>91.614872841953471</v>
      </c>
      <c r="R2232" s="3">
        <f t="shared" si="384"/>
        <v>41.530650000000037</v>
      </c>
      <c r="S2232" s="3">
        <f t="shared" si="380"/>
        <v>24.500687866523922</v>
      </c>
      <c r="T2232" s="3">
        <f>(0.5*(1-COS(RADIANS(90-$X$3)))*(D2232+E2232)*'PV model'!$B$4)</f>
        <v>0</v>
      </c>
      <c r="U2232" s="3">
        <f t="shared" si="385"/>
        <v>66.031337866523955</v>
      </c>
      <c r="V2232" s="3">
        <f>('PV model'!$B$13*(U2232/1000)*(1-'PV model'!$B$14*((20+C2232)-25))*'PV model'!$B$10)/'PV model'!$B$12</f>
        <v>6.5028052436472965</v>
      </c>
    </row>
    <row r="2233" spans="1:22" x14ac:dyDescent="0.2">
      <c r="A2233" s="10">
        <f t="shared" si="386"/>
        <v>93</v>
      </c>
      <c r="B2233" s="10">
        <f t="shared" si="387"/>
        <v>20</v>
      </c>
      <c r="C2233" s="23">
        <v>7.7</v>
      </c>
      <c r="D2233" s="24">
        <v>0</v>
      </c>
      <c r="E2233" s="24">
        <v>0</v>
      </c>
      <c r="F2233" s="48"/>
      <c r="G2233" s="48"/>
      <c r="H2233" s="1">
        <f t="shared" si="388"/>
        <v>4.8088823346821732</v>
      </c>
      <c r="I2233" s="1">
        <f t="shared" si="381"/>
        <v>-3.7049397219833118</v>
      </c>
      <c r="J2233" s="4">
        <f>B2233+('PV model'!$B$3/15)+(I2233/60)</f>
        <v>19.661584337966943</v>
      </c>
      <c r="K2233" s="2">
        <f t="shared" si="382"/>
        <v>-114.92376506950414</v>
      </c>
      <c r="L2233" s="2">
        <f>DEGREES(ASIN((((COS(RADIANS('PV model'!$B$2))*COS(RADIANS(H2233))*COS(RADIANS(K2233)))+(SIN(RADIANS('PV model'!$B$2))*SIN(RADIANS(H2233)))))))</f>
        <v>-9.7158324391663715</v>
      </c>
      <c r="M2233" s="3">
        <f t="shared" si="378"/>
        <v>0</v>
      </c>
      <c r="N2233" s="2">
        <f t="shared" si="383"/>
        <v>-66.466557385997106</v>
      </c>
      <c r="O2233" s="2">
        <f>IF('PV model'!$B$2&gt;0, 180-N2233,IF('PV model'!$B$2&lt;0,0-N2233,N2233))</f>
        <v>246.46655738599711</v>
      </c>
      <c r="P2233" s="2">
        <f>ABS(O2233-'PV model'!$B$5)</f>
        <v>41.466557385997106</v>
      </c>
      <c r="Q2233" s="3">
        <f t="shared" si="379"/>
        <v>99.715832439166377</v>
      </c>
      <c r="R2233" s="3">
        <f t="shared" si="384"/>
        <v>0</v>
      </c>
      <c r="S2233" s="3">
        <f t="shared" si="380"/>
        <v>0</v>
      </c>
      <c r="T2233" s="3">
        <f>(0.5*(1-COS(RADIANS(90-$X$3)))*(D2233+E2233)*'PV model'!$B$4)</f>
        <v>0</v>
      </c>
      <c r="U2233" s="3">
        <f t="shared" si="385"/>
        <v>0</v>
      </c>
      <c r="V2233" s="3">
        <f>('PV model'!$B$13*(U2233/1000)*(1-'PV model'!$B$14*((20+C2233)-25))*'PV model'!$B$10)/'PV model'!$B$12</f>
        <v>0</v>
      </c>
    </row>
    <row r="2234" spans="1:22" x14ac:dyDescent="0.2">
      <c r="A2234" s="10">
        <f t="shared" si="386"/>
        <v>93</v>
      </c>
      <c r="B2234" s="10">
        <f t="shared" si="387"/>
        <v>21</v>
      </c>
      <c r="C2234" s="23">
        <v>7.2</v>
      </c>
      <c r="D2234" s="24">
        <v>0</v>
      </c>
      <c r="E2234" s="24">
        <v>0</v>
      </c>
      <c r="F2234" s="48"/>
      <c r="G2234" s="48"/>
      <c r="H2234" s="1">
        <f t="shared" si="388"/>
        <v>4.8088823346821732</v>
      </c>
      <c r="I2234" s="1">
        <f t="shared" si="381"/>
        <v>-3.7049397219833118</v>
      </c>
      <c r="J2234" s="4">
        <f>B2234+('PV model'!$B$3/15)+(I2234/60)</f>
        <v>20.661584337966943</v>
      </c>
      <c r="K2234" s="2">
        <f t="shared" si="382"/>
        <v>-129.92376506950416</v>
      </c>
      <c r="L2234" s="2">
        <f>DEGREES(ASIN((((COS(RADIANS('PV model'!$B$2))*COS(RADIANS(H2234))*COS(RADIANS(K2234)))+(SIN(RADIANS('PV model'!$B$2))*SIN(RADIANS(H2234)))))))</f>
        <v>-17.045634927217463</v>
      </c>
      <c r="M2234" s="3">
        <f t="shared" si="378"/>
        <v>0</v>
      </c>
      <c r="N2234" s="2">
        <f t="shared" si="383"/>
        <v>-53.06444887882607</v>
      </c>
      <c r="O2234" s="2">
        <f>IF('PV model'!$B$2&gt;0, 180-N2234,IF('PV model'!$B$2&lt;0,0-N2234,N2234))</f>
        <v>233.06444887882606</v>
      </c>
      <c r="P2234" s="2">
        <f>ABS(O2234-'PV model'!$B$5)</f>
        <v>28.064448878826056</v>
      </c>
      <c r="Q2234" s="3">
        <f t="shared" si="379"/>
        <v>107.04563492721746</v>
      </c>
      <c r="R2234" s="3">
        <f t="shared" si="384"/>
        <v>0</v>
      </c>
      <c r="S2234" s="3">
        <f t="shared" si="380"/>
        <v>0</v>
      </c>
      <c r="T2234" s="3">
        <f>(0.5*(1-COS(RADIANS(90-$X$3)))*(D2234+E2234)*'PV model'!$B$4)</f>
        <v>0</v>
      </c>
      <c r="U2234" s="3">
        <f t="shared" si="385"/>
        <v>0</v>
      </c>
      <c r="V2234" s="3">
        <f>('PV model'!$B$13*(U2234/1000)*(1-'PV model'!$B$14*((20+C2234)-25))*'PV model'!$B$10)/'PV model'!$B$12</f>
        <v>0</v>
      </c>
    </row>
    <row r="2235" spans="1:22" x14ac:dyDescent="0.2">
      <c r="A2235" s="10">
        <f t="shared" si="386"/>
        <v>93</v>
      </c>
      <c r="B2235" s="10">
        <f t="shared" si="387"/>
        <v>22</v>
      </c>
      <c r="C2235" s="23">
        <v>5.9</v>
      </c>
      <c r="D2235" s="24">
        <v>0</v>
      </c>
      <c r="E2235" s="24">
        <v>0</v>
      </c>
      <c r="F2235" s="48"/>
      <c r="G2235" s="48"/>
      <c r="H2235" s="1">
        <f t="shared" si="388"/>
        <v>4.8088823346821732</v>
      </c>
      <c r="I2235" s="1">
        <f t="shared" si="381"/>
        <v>-3.7049397219833118</v>
      </c>
      <c r="J2235" s="4">
        <f>B2235+('PV model'!$B$3/15)+(I2235/60)</f>
        <v>21.661584337966943</v>
      </c>
      <c r="K2235" s="2">
        <f t="shared" si="382"/>
        <v>-144.92376506950416</v>
      </c>
      <c r="L2235" s="2">
        <f>DEGREES(ASIN((((COS(RADIANS('PV model'!$B$2))*COS(RADIANS(H2235))*COS(RADIANS(K2235)))+(SIN(RADIANS('PV model'!$B$2))*SIN(RADIANS(H2235)))))))</f>
        <v>-23.130083302922692</v>
      </c>
      <c r="M2235" s="3">
        <f t="shared" si="378"/>
        <v>0</v>
      </c>
      <c r="N2235" s="2">
        <f t="shared" si="383"/>
        <v>-38.513449607106843</v>
      </c>
      <c r="O2235" s="2">
        <f>IF('PV model'!$B$2&gt;0, 180-N2235,IF('PV model'!$B$2&lt;0,0-N2235,N2235))</f>
        <v>218.51344960710685</v>
      </c>
      <c r="P2235" s="2">
        <f>ABS(O2235-'PV model'!$B$5)</f>
        <v>13.51344960710685</v>
      </c>
      <c r="Q2235" s="3">
        <f t="shared" si="379"/>
        <v>113.13008330292269</v>
      </c>
      <c r="R2235" s="3">
        <f t="shared" si="384"/>
        <v>0</v>
      </c>
      <c r="S2235" s="3">
        <f t="shared" si="380"/>
        <v>0</v>
      </c>
      <c r="T2235" s="3">
        <f>(0.5*(1-COS(RADIANS(90-$X$3)))*(D2235+E2235)*'PV model'!$B$4)</f>
        <v>0</v>
      </c>
      <c r="U2235" s="3">
        <f t="shared" si="385"/>
        <v>0</v>
      </c>
      <c r="V2235" s="3">
        <f>('PV model'!$B$13*(U2235/1000)*(1-'PV model'!$B$14*((20+C2235)-25))*'PV model'!$B$10)/'PV model'!$B$12</f>
        <v>0</v>
      </c>
    </row>
    <row r="2236" spans="1:22" x14ac:dyDescent="0.2">
      <c r="A2236" s="10">
        <f t="shared" si="386"/>
        <v>93</v>
      </c>
      <c r="B2236" s="10">
        <f t="shared" si="387"/>
        <v>23</v>
      </c>
      <c r="C2236" s="23">
        <v>3.9</v>
      </c>
      <c r="D2236" s="24">
        <v>0</v>
      </c>
      <c r="E2236" s="24">
        <v>0</v>
      </c>
      <c r="F2236" s="48"/>
      <c r="G2236" s="48"/>
      <c r="H2236" s="1">
        <f t="shared" si="388"/>
        <v>4.8088823346821732</v>
      </c>
      <c r="I2236" s="1">
        <f t="shared" si="381"/>
        <v>-3.7049397219833118</v>
      </c>
      <c r="J2236" s="4">
        <f>B2236+('PV model'!$B$3/15)+(I2236/60)</f>
        <v>22.661584337966943</v>
      </c>
      <c r="K2236" s="2">
        <f t="shared" si="382"/>
        <v>-159.92376506950416</v>
      </c>
      <c r="L2236" s="2">
        <f>DEGREES(ASIN((((COS(RADIANS('PV model'!$B$2))*COS(RADIANS(H2236))*COS(RADIANS(K2236)))+(SIN(RADIANS('PV model'!$B$2))*SIN(RADIANS(H2236)))))))</f>
        <v>-27.453491367195411</v>
      </c>
      <c r="M2236" s="3">
        <f t="shared" si="378"/>
        <v>0</v>
      </c>
      <c r="N2236" s="2">
        <f t="shared" si="383"/>
        <v>-22.673016832925573</v>
      </c>
      <c r="O2236" s="2">
        <f>IF('PV model'!$B$2&gt;0, 180-N2236,IF('PV model'!$B$2&lt;0,0-N2236,N2236))</f>
        <v>202.67301683292558</v>
      </c>
      <c r="P2236" s="2">
        <f>ABS(O2236-'PV model'!$B$5)</f>
        <v>2.3269831670744168</v>
      </c>
      <c r="Q2236" s="3">
        <f t="shared" si="379"/>
        <v>117.4534913671954</v>
      </c>
      <c r="R2236" s="3">
        <f t="shared" si="384"/>
        <v>0</v>
      </c>
      <c r="S2236" s="3">
        <f t="shared" si="380"/>
        <v>0</v>
      </c>
      <c r="T2236" s="3">
        <f>(0.5*(1-COS(RADIANS(90-$X$3)))*(D2236+E2236)*'PV model'!$B$4)</f>
        <v>0</v>
      </c>
      <c r="U2236" s="3">
        <f t="shared" si="385"/>
        <v>0</v>
      </c>
      <c r="V2236" s="3">
        <f>('PV model'!$B$13*(U2236/1000)*(1-'PV model'!$B$14*((20+C2236)-25))*'PV model'!$B$10)/'PV model'!$B$12</f>
        <v>0</v>
      </c>
    </row>
    <row r="2237" spans="1:22" x14ac:dyDescent="0.2">
      <c r="A2237" s="10">
        <f t="shared" si="386"/>
        <v>93</v>
      </c>
      <c r="B2237" s="10">
        <f t="shared" si="387"/>
        <v>24</v>
      </c>
      <c r="C2237" s="23">
        <v>3.1</v>
      </c>
      <c r="D2237" s="24">
        <v>0</v>
      </c>
      <c r="E2237" s="24">
        <v>0</v>
      </c>
      <c r="F2237" s="48"/>
      <c r="G2237" s="48"/>
      <c r="H2237" s="1">
        <f t="shared" si="388"/>
        <v>4.8088823346821732</v>
      </c>
      <c r="I2237" s="1">
        <f t="shared" si="381"/>
        <v>-3.7049397219833118</v>
      </c>
      <c r="J2237" s="4">
        <f>B2237+('PV model'!$B$3/15)+(I2237/60)</f>
        <v>23.661584337966943</v>
      </c>
      <c r="K2237" s="2">
        <f t="shared" si="382"/>
        <v>-174.92376506950416</v>
      </c>
      <c r="L2237" s="2">
        <f>DEGREES(ASIN((((COS(RADIANS('PV model'!$B$2))*COS(RADIANS(H2237))*COS(RADIANS(K2237)))+(SIN(RADIANS('PV model'!$B$2))*SIN(RADIANS(H2237)))))))</f>
        <v>-29.545217904224163</v>
      </c>
      <c r="M2237" s="3">
        <f t="shared" si="378"/>
        <v>0</v>
      </c>
      <c r="N2237" s="2">
        <f t="shared" si="383"/>
        <v>-5.8168189402918697</v>
      </c>
      <c r="O2237" s="2">
        <f>IF('PV model'!$B$2&gt;0, 180-N2237,IF('PV model'!$B$2&lt;0,0-N2237,N2237))</f>
        <v>185.81681894029188</v>
      </c>
      <c r="P2237" s="2">
        <f>ABS(O2237-'PV model'!$B$5)</f>
        <v>19.183181059708119</v>
      </c>
      <c r="Q2237" s="3">
        <f t="shared" si="379"/>
        <v>119.54521790422415</v>
      </c>
      <c r="R2237" s="3">
        <f t="shared" si="384"/>
        <v>0</v>
      </c>
      <c r="S2237" s="3">
        <f t="shared" si="380"/>
        <v>0</v>
      </c>
      <c r="T2237" s="3">
        <f>(0.5*(1-COS(RADIANS(90-$X$3)))*(D2237+E2237)*'PV model'!$B$4)</f>
        <v>0</v>
      </c>
      <c r="U2237" s="3">
        <f t="shared" si="385"/>
        <v>0</v>
      </c>
      <c r="V2237" s="3">
        <f>('PV model'!$B$13*(U2237/1000)*(1-'PV model'!$B$14*((20+C2237)-25))*'PV model'!$B$10)/'PV model'!$B$12</f>
        <v>0</v>
      </c>
    </row>
    <row r="2238" spans="1:22" x14ac:dyDescent="0.2">
      <c r="A2238" s="10">
        <f t="shared" si="386"/>
        <v>94</v>
      </c>
      <c r="B2238" s="10">
        <f t="shared" si="387"/>
        <v>1</v>
      </c>
      <c r="C2238" s="23">
        <v>2.8</v>
      </c>
      <c r="D2238" s="24">
        <v>0</v>
      </c>
      <c r="E2238" s="24">
        <v>0</v>
      </c>
      <c r="F2238" s="48"/>
      <c r="G2238" s="48"/>
      <c r="H2238" s="1">
        <f t="shared" si="388"/>
        <v>5.2035076212369811</v>
      </c>
      <c r="I2238" s="1">
        <f t="shared" si="381"/>
        <v>-3.3929150820287068</v>
      </c>
      <c r="J2238" s="4">
        <f>B2238+('PV model'!$B$3/15)+(I2238/60)</f>
        <v>0.66678474863285497</v>
      </c>
      <c r="K2238" s="2">
        <f t="shared" si="382"/>
        <v>169.99822877050718</v>
      </c>
      <c r="L2238" s="2">
        <f>DEGREES(ASIN((((COS(RADIANS('PV model'!$B$2))*COS(RADIANS(H2238))*COS(RADIANS(K2238)))+(SIN(RADIANS('PV model'!$B$2))*SIN(RADIANS(H2238)))))))</f>
        <v>-28.734822788845921</v>
      </c>
      <c r="M2238" s="3">
        <f t="shared" si="378"/>
        <v>0</v>
      </c>
      <c r="N2238" s="2">
        <f t="shared" si="383"/>
        <v>11.376418186864033</v>
      </c>
      <c r="O2238" s="2">
        <f>IF('PV model'!$B$2&gt;0, 180-N2238,IF('PV model'!$B$2&lt;0,0-N2238,N2238))</f>
        <v>168.62358181313596</v>
      </c>
      <c r="P2238" s="2">
        <f>ABS(O2238-'PV model'!$B$5)</f>
        <v>36.376418186864043</v>
      </c>
      <c r="Q2238" s="3">
        <f t="shared" si="379"/>
        <v>118.73482278884593</v>
      </c>
      <c r="R2238" s="3">
        <f t="shared" si="384"/>
        <v>0</v>
      </c>
      <c r="S2238" s="3">
        <f t="shared" si="380"/>
        <v>0</v>
      </c>
      <c r="T2238" s="3">
        <f>(0.5*(1-COS(RADIANS(90-$X$3)))*(D2238+E2238)*'PV model'!$B$4)</f>
        <v>0</v>
      </c>
      <c r="U2238" s="3">
        <f t="shared" si="385"/>
        <v>0</v>
      </c>
      <c r="V2238" s="3">
        <f>('PV model'!$B$13*(U2238/1000)*(1-'PV model'!$B$14*((20+C2238)-25))*'PV model'!$B$10)/'PV model'!$B$12</f>
        <v>0</v>
      </c>
    </row>
    <row r="2239" spans="1:22" x14ac:dyDescent="0.2">
      <c r="A2239" s="10">
        <f t="shared" si="386"/>
        <v>94</v>
      </c>
      <c r="B2239" s="10">
        <f t="shared" si="387"/>
        <v>2</v>
      </c>
      <c r="C2239" s="23">
        <v>2.5</v>
      </c>
      <c r="D2239" s="24">
        <v>0</v>
      </c>
      <c r="E2239" s="24">
        <v>0</v>
      </c>
      <c r="F2239" s="48"/>
      <c r="G2239" s="48"/>
      <c r="H2239" s="1">
        <f t="shared" si="388"/>
        <v>5.2035076212369811</v>
      </c>
      <c r="I2239" s="1">
        <f t="shared" si="381"/>
        <v>-3.3929150820287068</v>
      </c>
      <c r="J2239" s="4">
        <f>B2239+('PV model'!$B$3/15)+(I2239/60)</f>
        <v>1.6667847486328549</v>
      </c>
      <c r="K2239" s="2">
        <f t="shared" si="382"/>
        <v>154.99822877050718</v>
      </c>
      <c r="L2239" s="2">
        <f>DEGREES(ASIN((((COS(RADIANS('PV model'!$B$2))*COS(RADIANS(H2239))*COS(RADIANS(K2239)))+(SIN(RADIANS('PV model'!$B$2))*SIN(RADIANS(H2239)))))))</f>
        <v>-25.879030979599452</v>
      </c>
      <c r="M2239" s="3">
        <f t="shared" si="378"/>
        <v>0</v>
      </c>
      <c r="N2239" s="2">
        <f t="shared" si="383"/>
        <v>27.892780796843574</v>
      </c>
      <c r="O2239" s="2">
        <f>IF('PV model'!$B$2&gt;0, 180-N2239,IF('PV model'!$B$2&lt;0,0-N2239,N2239))</f>
        <v>152.10721920315643</v>
      </c>
      <c r="P2239" s="2">
        <f>ABS(O2239-'PV model'!$B$5)</f>
        <v>52.892780796843567</v>
      </c>
      <c r="Q2239" s="3">
        <f t="shared" si="379"/>
        <v>115.87903097959945</v>
      </c>
      <c r="R2239" s="3">
        <f t="shared" si="384"/>
        <v>0</v>
      </c>
      <c r="S2239" s="3">
        <f t="shared" si="380"/>
        <v>0</v>
      </c>
      <c r="T2239" s="3">
        <f>(0.5*(1-COS(RADIANS(90-$X$3)))*(D2239+E2239)*'PV model'!$B$4)</f>
        <v>0</v>
      </c>
      <c r="U2239" s="3">
        <f t="shared" si="385"/>
        <v>0</v>
      </c>
      <c r="V2239" s="3">
        <f>('PV model'!$B$13*(U2239/1000)*(1-'PV model'!$B$14*((20+C2239)-25))*'PV model'!$B$10)/'PV model'!$B$12</f>
        <v>0</v>
      </c>
    </row>
    <row r="2240" spans="1:22" x14ac:dyDescent="0.2">
      <c r="A2240" s="10">
        <f t="shared" si="386"/>
        <v>94</v>
      </c>
      <c r="B2240" s="10">
        <f t="shared" si="387"/>
        <v>3</v>
      </c>
      <c r="C2240" s="23">
        <v>2.2999999999999998</v>
      </c>
      <c r="D2240" s="24">
        <v>0</v>
      </c>
      <c r="E2240" s="24">
        <v>0</v>
      </c>
      <c r="F2240" s="48"/>
      <c r="G2240" s="48"/>
      <c r="H2240" s="1">
        <f t="shared" si="388"/>
        <v>5.2035076212369811</v>
      </c>
      <c r="I2240" s="1">
        <f t="shared" si="381"/>
        <v>-3.3929150820287068</v>
      </c>
      <c r="J2240" s="4">
        <f>B2240+('PV model'!$B$3/15)+(I2240/60)</f>
        <v>2.6667847486328546</v>
      </c>
      <c r="K2240" s="2">
        <f t="shared" si="382"/>
        <v>139.99822877050718</v>
      </c>
      <c r="L2240" s="2">
        <f>DEGREES(ASIN((((COS(RADIANS('PV model'!$B$2))*COS(RADIANS(H2240))*COS(RADIANS(K2240)))+(SIN(RADIANS('PV model'!$B$2))*SIN(RADIANS(H2240)))))))</f>
        <v>-20.93754412392968</v>
      </c>
      <c r="M2240" s="3">
        <f t="shared" si="378"/>
        <v>0</v>
      </c>
      <c r="N2240" s="2">
        <f t="shared" si="383"/>
        <v>43.268654960451876</v>
      </c>
      <c r="O2240" s="2">
        <f>IF('PV model'!$B$2&gt;0, 180-N2240,IF('PV model'!$B$2&lt;0,0-N2240,N2240))</f>
        <v>136.73134503954813</v>
      </c>
      <c r="P2240" s="2">
        <f>ABS(O2240-'PV model'!$B$5)</f>
        <v>68.268654960451869</v>
      </c>
      <c r="Q2240" s="3">
        <f t="shared" si="379"/>
        <v>110.93754412392968</v>
      </c>
      <c r="R2240" s="3">
        <f t="shared" si="384"/>
        <v>0</v>
      </c>
      <c r="S2240" s="3">
        <f t="shared" si="380"/>
        <v>0</v>
      </c>
      <c r="T2240" s="3">
        <f>(0.5*(1-COS(RADIANS(90-$X$3)))*(D2240+E2240)*'PV model'!$B$4)</f>
        <v>0</v>
      </c>
      <c r="U2240" s="3">
        <f t="shared" si="385"/>
        <v>0</v>
      </c>
      <c r="V2240" s="3">
        <f>('PV model'!$B$13*(U2240/1000)*(1-'PV model'!$B$14*((20+C2240)-25))*'PV model'!$B$10)/'PV model'!$B$12</f>
        <v>0</v>
      </c>
    </row>
    <row r="2241" spans="1:22" x14ac:dyDescent="0.2">
      <c r="A2241" s="10">
        <f t="shared" si="386"/>
        <v>94</v>
      </c>
      <c r="B2241" s="10">
        <f t="shared" si="387"/>
        <v>4</v>
      </c>
      <c r="C2241" s="23">
        <v>2.2999999999999998</v>
      </c>
      <c r="D2241" s="24">
        <v>0</v>
      </c>
      <c r="E2241" s="24">
        <v>0</v>
      </c>
      <c r="F2241" s="48"/>
      <c r="G2241" s="48"/>
      <c r="H2241" s="1">
        <f t="shared" si="388"/>
        <v>5.2035076212369811</v>
      </c>
      <c r="I2241" s="1">
        <f t="shared" si="381"/>
        <v>-3.3929150820287068</v>
      </c>
      <c r="J2241" s="4">
        <f>B2241+('PV model'!$B$3/15)+(I2241/60)</f>
        <v>3.6667847486328546</v>
      </c>
      <c r="K2241" s="2">
        <f t="shared" si="382"/>
        <v>124.99822877050717</v>
      </c>
      <c r="L2241" s="2">
        <f>DEGREES(ASIN((((COS(RADIANS('PV model'!$B$2))*COS(RADIANS(H2241))*COS(RADIANS(K2241)))+(SIN(RADIANS('PV model'!$B$2))*SIN(RADIANS(H2241)))))))</f>
        <v>-14.405401039588774</v>
      </c>
      <c r="M2241" s="3">
        <f t="shared" si="378"/>
        <v>0</v>
      </c>
      <c r="N2241" s="2">
        <f t="shared" si="383"/>
        <v>57.38116357995154</v>
      </c>
      <c r="O2241" s="2">
        <f>IF('PV model'!$B$2&gt;0, 180-N2241,IF('PV model'!$B$2&lt;0,0-N2241,N2241))</f>
        <v>122.61883642004847</v>
      </c>
      <c r="P2241" s="2">
        <f>ABS(O2241-'PV model'!$B$5)</f>
        <v>82.381163579951533</v>
      </c>
      <c r="Q2241" s="3">
        <f t="shared" si="379"/>
        <v>104.40540103958877</v>
      </c>
      <c r="R2241" s="3">
        <f t="shared" si="384"/>
        <v>0</v>
      </c>
      <c r="S2241" s="3">
        <f t="shared" si="380"/>
        <v>0</v>
      </c>
      <c r="T2241" s="3">
        <f>(0.5*(1-COS(RADIANS(90-$X$3)))*(D2241+E2241)*'PV model'!$B$4)</f>
        <v>0</v>
      </c>
      <c r="U2241" s="3">
        <f t="shared" si="385"/>
        <v>0</v>
      </c>
      <c r="V2241" s="3">
        <f>('PV model'!$B$13*(U2241/1000)*(1-'PV model'!$B$14*((20+C2241)-25))*'PV model'!$B$10)/'PV model'!$B$12</f>
        <v>0</v>
      </c>
    </row>
    <row r="2242" spans="1:22" x14ac:dyDescent="0.2">
      <c r="A2242" s="10">
        <f t="shared" si="386"/>
        <v>94</v>
      </c>
      <c r="B2242" s="10">
        <f t="shared" si="387"/>
        <v>5</v>
      </c>
      <c r="C2242" s="23">
        <v>1.5</v>
      </c>
      <c r="D2242" s="24">
        <v>0</v>
      </c>
      <c r="E2242" s="24">
        <v>0</v>
      </c>
      <c r="F2242" s="48"/>
      <c r="G2242" s="48"/>
      <c r="H2242" s="1">
        <f t="shared" si="388"/>
        <v>5.2035076212369811</v>
      </c>
      <c r="I2242" s="1">
        <f t="shared" si="381"/>
        <v>-3.3929150820287068</v>
      </c>
      <c r="J2242" s="4">
        <f>B2242+('PV model'!$B$3/15)+(I2242/60)</f>
        <v>4.6667847486328551</v>
      </c>
      <c r="K2242" s="2">
        <f t="shared" si="382"/>
        <v>109.99822877050717</v>
      </c>
      <c r="L2242" s="2">
        <f>DEGREES(ASIN((((COS(RADIANS('PV model'!$B$2))*COS(RADIANS(H2242))*COS(RADIANS(K2242)))+(SIN(RADIANS('PV model'!$B$2))*SIN(RADIANS(H2242)))))))</f>
        <v>-6.7861922468254798</v>
      </c>
      <c r="M2242" s="3">
        <f t="shared" si="378"/>
        <v>0</v>
      </c>
      <c r="N2242" s="2">
        <f t="shared" si="383"/>
        <v>70.464281055371501</v>
      </c>
      <c r="O2242" s="2">
        <f>IF('PV model'!$B$2&gt;0, 180-N2242,IF('PV model'!$B$2&lt;0,0-N2242,N2242))</f>
        <v>109.5357189446285</v>
      </c>
      <c r="P2242" s="2">
        <f>ABS(O2242-'PV model'!$B$5)</f>
        <v>95.464281055371501</v>
      </c>
      <c r="Q2242" s="3">
        <f t="shared" si="379"/>
        <v>96.786192246825479</v>
      </c>
      <c r="R2242" s="3">
        <f t="shared" si="384"/>
        <v>0</v>
      </c>
      <c r="S2242" s="3">
        <f t="shared" si="380"/>
        <v>0</v>
      </c>
      <c r="T2242" s="3">
        <f>(0.5*(1-COS(RADIANS(90-$X$3)))*(D2242+E2242)*'PV model'!$B$4)</f>
        <v>0</v>
      </c>
      <c r="U2242" s="3">
        <f t="shared" si="385"/>
        <v>0</v>
      </c>
      <c r="V2242" s="3">
        <f>('PV model'!$B$13*(U2242/1000)*(1-'PV model'!$B$14*((20+C2242)-25))*'PV model'!$B$10)/'PV model'!$B$12</f>
        <v>0</v>
      </c>
    </row>
    <row r="2243" spans="1:22" x14ac:dyDescent="0.2">
      <c r="A2243" s="10">
        <f t="shared" si="386"/>
        <v>94</v>
      </c>
      <c r="B2243" s="10">
        <f t="shared" si="387"/>
        <v>6</v>
      </c>
      <c r="C2243" s="23">
        <v>0.9</v>
      </c>
      <c r="D2243" s="24">
        <v>0</v>
      </c>
      <c r="E2243" s="24">
        <v>0.88200000000000001</v>
      </c>
      <c r="F2243" s="48"/>
      <c r="G2243" s="48"/>
      <c r="H2243" s="1">
        <f t="shared" si="388"/>
        <v>5.2035076212369811</v>
      </c>
      <c r="I2243" s="1">
        <f t="shared" si="381"/>
        <v>-3.3929150820287068</v>
      </c>
      <c r="J2243" s="4">
        <f>B2243+('PV model'!$B$3/15)+(I2243/60)</f>
        <v>5.6667847486328551</v>
      </c>
      <c r="K2243" s="2">
        <f t="shared" si="382"/>
        <v>94.998228770507168</v>
      </c>
      <c r="L2243" s="2">
        <f>DEGREES(ASIN((((COS(RADIANS('PV model'!$B$2))*COS(RADIANS(H2243))*COS(RADIANS(K2243)))+(SIN(RADIANS('PV model'!$B$2))*SIN(RADIANS(H2243)))))))</f>
        <v>1.4668282257269374</v>
      </c>
      <c r="M2243" s="3">
        <f t="shared" si="378"/>
        <v>1.4668282257269374</v>
      </c>
      <c r="N2243" s="2">
        <f t="shared" si="383"/>
        <v>82.93959332247006</v>
      </c>
      <c r="O2243" s="2">
        <f>IF('PV model'!$B$2&gt;0, 180-N2243,IF('PV model'!$B$2&lt;0,0-N2243,N2243))</f>
        <v>97.06040667752994</v>
      </c>
      <c r="P2243" s="2">
        <f>ABS(O2243-'PV model'!$B$5)</f>
        <v>107.93959332247006</v>
      </c>
      <c r="Q2243" s="3">
        <f t="shared" si="379"/>
        <v>88.533171774273058</v>
      </c>
      <c r="R2243" s="3">
        <f t="shared" si="384"/>
        <v>0</v>
      </c>
      <c r="S2243" s="3">
        <f t="shared" si="380"/>
        <v>0.88200000000000001</v>
      </c>
      <c r="T2243" s="3">
        <f>(0.5*(1-COS(RADIANS(90-$X$3)))*(D2243+E2243)*'PV model'!$B$4)</f>
        <v>0</v>
      </c>
      <c r="U2243" s="3">
        <f t="shared" si="385"/>
        <v>0.88200000000000001</v>
      </c>
      <c r="V2243" s="3">
        <f>('PV model'!$B$13*(U2243/1000)*(1-'PV model'!$B$14*((20+C2243)-25))*'PV model'!$B$10)/'PV model'!$B$12</f>
        <v>8.9610621407999982E-2</v>
      </c>
    </row>
    <row r="2244" spans="1:22" x14ac:dyDescent="0.2">
      <c r="A2244" s="10">
        <f t="shared" si="386"/>
        <v>94</v>
      </c>
      <c r="B2244" s="10">
        <f t="shared" si="387"/>
        <v>7</v>
      </c>
      <c r="C2244" s="23">
        <v>1.1000000000000001</v>
      </c>
      <c r="D2244" s="24">
        <v>61.734749999999998</v>
      </c>
      <c r="E2244" s="24">
        <v>31.752000000000002</v>
      </c>
      <c r="F2244" s="48"/>
      <c r="G2244" s="48"/>
      <c r="H2244" s="1">
        <f t="shared" si="388"/>
        <v>5.2035076212369811</v>
      </c>
      <c r="I2244" s="1">
        <f t="shared" si="381"/>
        <v>-3.3929150820287068</v>
      </c>
      <c r="J2244" s="4">
        <f>B2244+('PV model'!$B$3/15)+(I2244/60)</f>
        <v>6.6667847486328551</v>
      </c>
      <c r="K2244" s="2">
        <f t="shared" si="382"/>
        <v>79.998228770507168</v>
      </c>
      <c r="L2244" s="2">
        <f>DEGREES(ASIN((((COS(RADIANS('PV model'!$B$2))*COS(RADIANS(H2244))*COS(RADIANS(K2244)))+(SIN(RADIANS('PV model'!$B$2))*SIN(RADIANS(H2244)))))))</f>
        <v>9.9454318197365872</v>
      </c>
      <c r="M2244" s="3">
        <f t="shared" si="378"/>
        <v>9.9454318197365872</v>
      </c>
      <c r="N2244" s="2">
        <f t="shared" si="383"/>
        <v>84.688822431207356</v>
      </c>
      <c r="O2244" s="2">
        <f>IF('PV model'!$B$2&gt;0, 180-N2244,IF('PV model'!$B$2&lt;0,0-N2244,N2244))</f>
        <v>95.311177568792644</v>
      </c>
      <c r="P2244" s="2">
        <f>ABS(O2244-'PV model'!$B$5)</f>
        <v>109.68882243120736</v>
      </c>
      <c r="Q2244" s="3">
        <f t="shared" si="379"/>
        <v>80.054568180263416</v>
      </c>
      <c r="R2244" s="3">
        <f t="shared" si="384"/>
        <v>61.734749999999956</v>
      </c>
      <c r="S2244" s="3">
        <f t="shared" si="380"/>
        <v>37.643386017033258</v>
      </c>
      <c r="T2244" s="3">
        <f>(0.5*(1-COS(RADIANS(90-$X$3)))*(D2244+E2244)*'PV model'!$B$4)</f>
        <v>0</v>
      </c>
      <c r="U2244" s="3">
        <f t="shared" si="385"/>
        <v>99.378136017033214</v>
      </c>
      <c r="V2244" s="3">
        <f>('PV model'!$B$13*(U2244/1000)*(1-'PV model'!$B$14*((20+C2244)-25))*'PV model'!$B$10)/'PV model'!$B$12</f>
        <v>10.088806356492338</v>
      </c>
    </row>
    <row r="2245" spans="1:22" x14ac:dyDescent="0.2">
      <c r="A2245" s="10">
        <f t="shared" si="386"/>
        <v>94</v>
      </c>
      <c r="B2245" s="10">
        <f t="shared" si="387"/>
        <v>8</v>
      </c>
      <c r="C2245" s="23">
        <v>3.6</v>
      </c>
      <c r="D2245" s="24">
        <v>443.36775</v>
      </c>
      <c r="E2245" s="24">
        <v>64.385999999999996</v>
      </c>
      <c r="F2245" s="48"/>
      <c r="G2245" s="48"/>
      <c r="H2245" s="1">
        <f t="shared" si="388"/>
        <v>5.2035076212369811</v>
      </c>
      <c r="I2245" s="1">
        <f t="shared" si="381"/>
        <v>-3.3929150820287068</v>
      </c>
      <c r="J2245" s="4">
        <f>B2245+('PV model'!$B$3/15)+(I2245/60)</f>
        <v>7.6667847486328551</v>
      </c>
      <c r="K2245" s="2">
        <f t="shared" si="382"/>
        <v>64.998228770507168</v>
      </c>
      <c r="L2245" s="2">
        <f>DEGREES(ASIN((((COS(RADIANS('PV model'!$B$2))*COS(RADIANS(H2245))*COS(RADIANS(K2245)))+(SIN(RADIANS('PV model'!$B$2))*SIN(RADIANS(H2245)))))))</f>
        <v>18.248917026115908</v>
      </c>
      <c r="M2245" s="3">
        <f t="shared" si="378"/>
        <v>18.248917026115908</v>
      </c>
      <c r="N2245" s="2">
        <f t="shared" si="383"/>
        <v>71.870924809450557</v>
      </c>
      <c r="O2245" s="2">
        <f>IF('PV model'!$B$2&gt;0, 180-N2245,IF('PV model'!$B$2&lt;0,0-N2245,N2245))</f>
        <v>108.12907519054944</v>
      </c>
      <c r="P2245" s="2">
        <f>ABS(O2245-'PV model'!$B$5)</f>
        <v>96.870924809450557</v>
      </c>
      <c r="Q2245" s="3">
        <f t="shared" si="379"/>
        <v>71.751082973884095</v>
      </c>
      <c r="R2245" s="3">
        <f t="shared" si="384"/>
        <v>443.36774999999994</v>
      </c>
      <c r="S2245" s="3">
        <f t="shared" si="380"/>
        <v>81.831685035470173</v>
      </c>
      <c r="T2245" s="3">
        <f>(0.5*(1-COS(RADIANS(90-$X$3)))*(D2245+E2245)*'PV model'!$B$4)</f>
        <v>0</v>
      </c>
      <c r="U2245" s="3">
        <f t="shared" si="385"/>
        <v>525.19943503547006</v>
      </c>
      <c r="V2245" s="3">
        <f>('PV model'!$B$13*(U2245/1000)*(1-'PV model'!$B$14*((20+C2245)-25))*'PV model'!$B$10)/'PV model'!$B$12</f>
        <v>52.792929565092003</v>
      </c>
    </row>
    <row r="2246" spans="1:22" x14ac:dyDescent="0.2">
      <c r="A2246" s="10">
        <f t="shared" si="386"/>
        <v>94</v>
      </c>
      <c r="B2246" s="10">
        <f t="shared" si="387"/>
        <v>9</v>
      </c>
      <c r="C2246" s="23">
        <v>6.4</v>
      </c>
      <c r="D2246" s="24">
        <v>642.04139999999995</v>
      </c>
      <c r="E2246" s="24">
        <v>86.436000000000007</v>
      </c>
      <c r="F2246" s="48"/>
      <c r="G2246" s="48"/>
      <c r="H2246" s="1">
        <f t="shared" si="388"/>
        <v>5.2035076212369811</v>
      </c>
      <c r="I2246" s="1">
        <f t="shared" si="381"/>
        <v>-3.3929150820287068</v>
      </c>
      <c r="J2246" s="4">
        <f>B2246+('PV model'!$B$3/15)+(I2246/60)</f>
        <v>8.6667847486328551</v>
      </c>
      <c r="K2246" s="2">
        <f t="shared" si="382"/>
        <v>49.998228770507176</v>
      </c>
      <c r="L2246" s="2">
        <f>DEGREES(ASIN((((COS(RADIANS('PV model'!$B$2))*COS(RADIANS(H2246))*COS(RADIANS(K2246)))+(SIN(RADIANS('PV model'!$B$2))*SIN(RADIANS(H2246)))))))</f>
        <v>25.933952374119901</v>
      </c>
      <c r="M2246" s="3">
        <f t="shared" ref="M2246:M2309" si="389">IF(L2246&gt;0, L2246, 0)</f>
        <v>25.933952374119901</v>
      </c>
      <c r="N2246" s="2">
        <f t="shared" si="383"/>
        <v>58.026345765867141</v>
      </c>
      <c r="O2246" s="2">
        <f>IF('PV model'!$B$2&gt;0, 180-N2246,IF('PV model'!$B$2&lt;0,0-N2246,N2246))</f>
        <v>121.97365423413285</v>
      </c>
      <c r="P2246" s="2">
        <f>ABS(O2246-'PV model'!$B$5)</f>
        <v>83.026345765867148</v>
      </c>
      <c r="Q2246" s="3">
        <f t="shared" ref="Q2246:Q2309" si="390">DEGREES(ACOS((SIN(RADIANS(L2246))*COS(RADIANS(90-$X$3))+COS(RADIANS(L2246))*COS(RADIANS(P2246))*SIN(RADIANS(90-$X$3)))))</f>
        <v>64.066047625880103</v>
      </c>
      <c r="R2246" s="3">
        <f t="shared" si="384"/>
        <v>642.04140000000007</v>
      </c>
      <c r="S2246" s="3">
        <f t="shared" ref="S2246:S2309" si="391">IF($Z$3=TRUE, IF(E2246=0,0,E2246*(0.5*(1+COS(RADIANS(90-$X$3))*(1+(1-(E2246^2/(D2246+E2246)^2))*(SIN(RADIANS(0.5*$X$3))^3)))*(1+(1-(E2246^2/(D2246+E2246)^2))*(COS(RADIANS(Q2246))^2)*(SIN(RADIANS(90-L2246))^3)))), IF(E2246=0,0,E2246*(0.5*(1+COS(RADIANS(90-$X$3))))))</f>
        <v>115.42114936280342</v>
      </c>
      <c r="T2246" s="3">
        <f>(0.5*(1-COS(RADIANS(90-$X$3)))*(D2246+E2246)*'PV model'!$B$4)</f>
        <v>0</v>
      </c>
      <c r="U2246" s="3">
        <f t="shared" si="385"/>
        <v>757.46254936280343</v>
      </c>
      <c r="V2246" s="3">
        <f>('PV model'!$B$13*(U2246/1000)*(1-'PV model'!$B$14*((20+C2246)-25))*'PV model'!$B$10)/'PV model'!$B$12</f>
        <v>75.291947078273708</v>
      </c>
    </row>
    <row r="2247" spans="1:22" x14ac:dyDescent="0.2">
      <c r="A2247" s="10">
        <f t="shared" si="386"/>
        <v>94</v>
      </c>
      <c r="B2247" s="10">
        <f t="shared" si="387"/>
        <v>10</v>
      </c>
      <c r="C2247" s="23">
        <v>8.1999999999999993</v>
      </c>
      <c r="D2247" s="24">
        <v>829.49054999999998</v>
      </c>
      <c r="E2247" s="24">
        <v>76.734000000000009</v>
      </c>
      <c r="F2247" s="48"/>
      <c r="G2247" s="48"/>
      <c r="H2247" s="1">
        <f t="shared" si="388"/>
        <v>5.2035076212369811</v>
      </c>
      <c r="I2247" s="1">
        <f t="shared" ref="I2247:I2310" si="392">9.87*SIN(RADIANS(1.978*A2247-160.22))-7.53*COS(RADIANS(0.989*A2247-80.11))-1.5*SIN((RADIANS(0.989*A2247-80.11)))</f>
        <v>-3.3929150820287068</v>
      </c>
      <c r="J2247" s="4">
        <f>B2247+('PV model'!$B$3/15)+(I2247/60)</f>
        <v>9.6667847486328551</v>
      </c>
      <c r="K2247" s="2">
        <f t="shared" ref="K2247:K2310" si="393">15*(12-J2247)</f>
        <v>34.998228770507176</v>
      </c>
      <c r="L2247" s="2">
        <f>DEGREES(ASIN((((COS(RADIANS('PV model'!$B$2))*COS(RADIANS(H2247))*COS(RADIANS(K2247)))+(SIN(RADIANS('PV model'!$B$2))*SIN(RADIANS(H2247)))))))</f>
        <v>32.466992740640606</v>
      </c>
      <c r="M2247" s="3">
        <f t="shared" si="389"/>
        <v>32.466992740640606</v>
      </c>
      <c r="N2247" s="2">
        <f t="shared" ref="N2247:N2310" si="394">DEGREES(ASIN((COS(RADIANS(H2247))*SIN(RADIANS(K2247)))/COS(RADIANS(L2247))))</f>
        <v>42.609835379378026</v>
      </c>
      <c r="O2247" s="2">
        <f>IF('PV model'!$B$2&gt;0, 180-N2247,IF('PV model'!$B$2&lt;0,0-N2247,N2247))</f>
        <v>137.39016462062199</v>
      </c>
      <c r="P2247" s="2">
        <f>ABS(O2247-'PV model'!$B$5)</f>
        <v>67.609835379378012</v>
      </c>
      <c r="Q2247" s="3">
        <f t="shared" si="390"/>
        <v>57.533007259359394</v>
      </c>
      <c r="R2247" s="3">
        <f t="shared" ref="R2247:R2310" si="395">IF(D2247=0,0,D2247*COS(RADIANS(Q2247))/SIN(RADIANS(L2247)))</f>
        <v>829.4905500000001</v>
      </c>
      <c r="S2247" s="3">
        <f t="shared" si="391"/>
        <v>105.70044679019958</v>
      </c>
      <c r="T2247" s="3">
        <f>(0.5*(1-COS(RADIANS(90-$X$3)))*(D2247+E2247)*'PV model'!$B$4)</f>
        <v>0</v>
      </c>
      <c r="U2247" s="3">
        <f t="shared" ref="U2247:U2310" si="396">R2247+S2247+T2247</f>
        <v>935.19099679019973</v>
      </c>
      <c r="V2247" s="3">
        <f>('PV model'!$B$13*(U2247/1000)*(1-'PV model'!$B$14*((20+C2247)-25))*'PV model'!$B$10)/'PV model'!$B$12</f>
        <v>92.285126381047249</v>
      </c>
    </row>
    <row r="2248" spans="1:22" x14ac:dyDescent="0.2">
      <c r="A2248" s="10">
        <f t="shared" ref="A2248:A2311" si="397">IF(B2248&gt;1,A2247,A2247+1)</f>
        <v>94</v>
      </c>
      <c r="B2248" s="10">
        <f t="shared" ref="B2248:B2311" si="398">IF(B2247&lt;24,B2247+1,1)</f>
        <v>11</v>
      </c>
      <c r="C2248" s="23">
        <v>9.1999999999999993</v>
      </c>
      <c r="D2248" s="24">
        <v>893.47019999999998</v>
      </c>
      <c r="E2248" s="24">
        <v>82.908000000000001</v>
      </c>
      <c r="F2248" s="48"/>
      <c r="G2248" s="48"/>
      <c r="H2248" s="1">
        <f t="shared" ref="H2248:H2311" si="399">(23.465*SIN(RADIANS(280.1+0.9863*A2248)))</f>
        <v>5.2035076212369811</v>
      </c>
      <c r="I2248" s="1">
        <f t="shared" si="392"/>
        <v>-3.3929150820287068</v>
      </c>
      <c r="J2248" s="4">
        <f>B2248+('PV model'!$B$3/15)+(I2248/60)</f>
        <v>10.666784748632855</v>
      </c>
      <c r="K2248" s="2">
        <f t="shared" si="393"/>
        <v>19.998228770507176</v>
      </c>
      <c r="L2248" s="2">
        <f>DEGREES(ASIN((((COS(RADIANS('PV model'!$B$2))*COS(RADIANS(H2248))*COS(RADIANS(K2248)))+(SIN(RADIANS('PV model'!$B$2))*SIN(RADIANS(H2248)))))))</f>
        <v>37.214680108388116</v>
      </c>
      <c r="M2248" s="3">
        <f t="shared" si="389"/>
        <v>37.214680108388116</v>
      </c>
      <c r="N2248" s="2">
        <f t="shared" si="394"/>
        <v>25.319465323516443</v>
      </c>
      <c r="O2248" s="2">
        <f>IF('PV model'!$B$2&gt;0, 180-N2248,IF('PV model'!$B$2&lt;0,0-N2248,N2248))</f>
        <v>154.68053467648355</v>
      </c>
      <c r="P2248" s="2">
        <f>ABS(O2248-'PV model'!$B$5)</f>
        <v>50.319465323516454</v>
      </c>
      <c r="Q2248" s="3">
        <f t="shared" si="390"/>
        <v>52.785319891611884</v>
      </c>
      <c r="R2248" s="3">
        <f t="shared" si="395"/>
        <v>893.47019999999986</v>
      </c>
      <c r="S2248" s="3">
        <f t="shared" si="391"/>
        <v>115.33401904934395</v>
      </c>
      <c r="T2248" s="3">
        <f>(0.5*(1-COS(RADIANS(90-$X$3)))*(D2248+E2248)*'PV model'!$B$4)</f>
        <v>0</v>
      </c>
      <c r="U2248" s="3">
        <f t="shared" si="396"/>
        <v>1008.8042190493438</v>
      </c>
      <c r="V2248" s="3">
        <f>('PV model'!$B$13*(U2248/1000)*(1-'PV model'!$B$14*((20+C2248)-25))*'PV model'!$B$10)/'PV model'!$B$12</f>
        <v>99.145956564604703</v>
      </c>
    </row>
    <row r="2249" spans="1:22" x14ac:dyDescent="0.2">
      <c r="A2249" s="10">
        <f t="shared" si="397"/>
        <v>94</v>
      </c>
      <c r="B2249" s="10">
        <f t="shared" si="398"/>
        <v>12</v>
      </c>
      <c r="C2249" s="23">
        <v>10.6</v>
      </c>
      <c r="D2249" s="24">
        <v>902.44979999999998</v>
      </c>
      <c r="E2249" s="24">
        <v>89.082000000000008</v>
      </c>
      <c r="F2249" s="48"/>
      <c r="G2249" s="48"/>
      <c r="H2249" s="1">
        <f t="shared" si="399"/>
        <v>5.2035076212369811</v>
      </c>
      <c r="I2249" s="1">
        <f t="shared" si="392"/>
        <v>-3.3929150820287068</v>
      </c>
      <c r="J2249" s="4">
        <f>B2249+('PV model'!$B$3/15)+(I2249/60)</f>
        <v>11.666784748632855</v>
      </c>
      <c r="K2249" s="2">
        <f t="shared" si="393"/>
        <v>4.9982287705071737</v>
      </c>
      <c r="L2249" s="2">
        <f>DEGREES(ASIN((((COS(RADIANS('PV model'!$B$2))*COS(RADIANS(H2249))*COS(RADIANS(K2249)))+(SIN(RADIANS('PV model'!$B$2))*SIN(RADIANS(H2249)))))))</f>
        <v>39.543953643927047</v>
      </c>
      <c r="M2249" s="3">
        <f t="shared" si="389"/>
        <v>39.543953643927047</v>
      </c>
      <c r="N2249" s="2">
        <f t="shared" si="394"/>
        <v>6.4604253437750918</v>
      </c>
      <c r="O2249" s="2">
        <f>IF('PV model'!$B$2&gt;0, 180-N2249,IF('PV model'!$B$2&lt;0,0-N2249,N2249))</f>
        <v>173.53957465622491</v>
      </c>
      <c r="P2249" s="2">
        <f>ABS(O2249-'PV model'!$B$5)</f>
        <v>31.460425343775086</v>
      </c>
      <c r="Q2249" s="3">
        <f t="shared" si="390"/>
        <v>50.456046356072953</v>
      </c>
      <c r="R2249" s="3">
        <f t="shared" si="395"/>
        <v>902.44979999999998</v>
      </c>
      <c r="S2249" s="3">
        <f t="shared" si="391"/>
        <v>124.00706223388066</v>
      </c>
      <c r="T2249" s="3">
        <f>(0.5*(1-COS(RADIANS(90-$X$3)))*(D2249+E2249)*'PV model'!$B$4)</f>
        <v>0</v>
      </c>
      <c r="U2249" s="3">
        <f t="shared" si="396"/>
        <v>1026.4568622338807</v>
      </c>
      <c r="V2249" s="3">
        <f>('PV model'!$B$13*(U2249/1000)*(1-'PV model'!$B$14*((20+C2249)-25))*'PV model'!$B$10)/'PV model'!$B$12</f>
        <v>100.30628428284336</v>
      </c>
    </row>
    <row r="2250" spans="1:22" x14ac:dyDescent="0.2">
      <c r="A2250" s="10">
        <f t="shared" si="397"/>
        <v>94</v>
      </c>
      <c r="B2250" s="10">
        <f t="shared" si="398"/>
        <v>13</v>
      </c>
      <c r="C2250" s="23">
        <v>11.5</v>
      </c>
      <c r="D2250" s="24">
        <v>949.59270000000004</v>
      </c>
      <c r="E2250" s="24">
        <v>80.262</v>
      </c>
      <c r="F2250" s="48"/>
      <c r="G2250" s="48"/>
      <c r="H2250" s="1">
        <f t="shared" si="399"/>
        <v>5.2035076212369811</v>
      </c>
      <c r="I2250" s="1">
        <f t="shared" si="392"/>
        <v>-3.3929150820287068</v>
      </c>
      <c r="J2250" s="4">
        <f>B2250+('PV model'!$B$3/15)+(I2250/60)</f>
        <v>12.666784748632855</v>
      </c>
      <c r="K2250" s="2">
        <f t="shared" si="393"/>
        <v>-10.001771229492826</v>
      </c>
      <c r="L2250" s="2">
        <f>DEGREES(ASIN((((COS(RADIANS('PV model'!$B$2))*COS(RADIANS(H2250))*COS(RADIANS(K2250)))+(SIN(RADIANS('PV model'!$B$2))*SIN(RADIANS(H2250)))))))</f>
        <v>39.068006369779603</v>
      </c>
      <c r="M2250" s="3">
        <f t="shared" si="389"/>
        <v>39.068006369779603</v>
      </c>
      <c r="N2250" s="2">
        <f t="shared" si="394"/>
        <v>-12.872127612090555</v>
      </c>
      <c r="O2250" s="2">
        <f>IF('PV model'!$B$2&gt;0, 180-N2250,IF('PV model'!$B$2&lt;0,0-N2250,N2250))</f>
        <v>192.87212761209057</v>
      </c>
      <c r="P2250" s="2">
        <f>ABS(O2250-'PV model'!$B$5)</f>
        <v>12.127872387909434</v>
      </c>
      <c r="Q2250" s="3">
        <f t="shared" si="390"/>
        <v>50.931993630220397</v>
      </c>
      <c r="R2250" s="3">
        <f t="shared" si="395"/>
        <v>949.59269999999992</v>
      </c>
      <c r="S2250" s="3">
        <f t="shared" si="391"/>
        <v>111.79962942897365</v>
      </c>
      <c r="T2250" s="3">
        <f>(0.5*(1-COS(RADIANS(90-$X$3)))*(D2250+E2250)*'PV model'!$B$4)</f>
        <v>0</v>
      </c>
      <c r="U2250" s="3">
        <f t="shared" si="396"/>
        <v>1061.3923294289737</v>
      </c>
      <c r="V2250" s="3">
        <f>('PV model'!$B$13*(U2250/1000)*(1-'PV model'!$B$14*((20+C2250)-25))*'PV model'!$B$10)/'PV model'!$B$12</f>
        <v>103.33826104122747</v>
      </c>
    </row>
    <row r="2251" spans="1:22" x14ac:dyDescent="0.2">
      <c r="A2251" s="10">
        <f t="shared" si="397"/>
        <v>94</v>
      </c>
      <c r="B2251" s="10">
        <f t="shared" si="398"/>
        <v>14</v>
      </c>
      <c r="C2251" s="23">
        <v>11.3</v>
      </c>
      <c r="D2251" s="24">
        <v>872.14364999999998</v>
      </c>
      <c r="E2251" s="24">
        <v>101.42999999999999</v>
      </c>
      <c r="F2251" s="48"/>
      <c r="G2251" s="48"/>
      <c r="H2251" s="1">
        <f t="shared" si="399"/>
        <v>5.2035076212369811</v>
      </c>
      <c r="I2251" s="1">
        <f t="shared" si="392"/>
        <v>-3.3929150820287068</v>
      </c>
      <c r="J2251" s="4">
        <f>B2251+('PV model'!$B$3/15)+(I2251/60)</f>
        <v>13.666784748632855</v>
      </c>
      <c r="K2251" s="2">
        <f t="shared" si="393"/>
        <v>-25.001771229492824</v>
      </c>
      <c r="L2251" s="2">
        <f>DEGREES(ASIN((((COS(RADIANS('PV model'!$B$2))*COS(RADIANS(H2251))*COS(RADIANS(K2251)))+(SIN(RADIANS('PV model'!$B$2))*SIN(RADIANS(H2251)))))))</f>
        <v>35.870725172594888</v>
      </c>
      <c r="M2251" s="3">
        <f t="shared" si="389"/>
        <v>35.870725172594888</v>
      </c>
      <c r="N2251" s="2">
        <f t="shared" si="394"/>
        <v>-31.293114004181962</v>
      </c>
      <c r="O2251" s="2">
        <f>IF('PV model'!$B$2&gt;0, 180-N2251,IF('PV model'!$B$2&lt;0,0-N2251,N2251))</f>
        <v>211.29311400418197</v>
      </c>
      <c r="P2251" s="2">
        <f>ABS(O2251-'PV model'!$B$5)</f>
        <v>6.2931140041819731</v>
      </c>
      <c r="Q2251" s="3">
        <f t="shared" si="390"/>
        <v>54.129274827405112</v>
      </c>
      <c r="R2251" s="3">
        <f t="shared" si="395"/>
        <v>872.14364999999998</v>
      </c>
      <c r="S2251" s="3">
        <f t="shared" si="391"/>
        <v>140.70106203952113</v>
      </c>
      <c r="T2251" s="3">
        <f>(0.5*(1-COS(RADIANS(90-$X$3)))*(D2251+E2251)*'PV model'!$B$4)</f>
        <v>0</v>
      </c>
      <c r="U2251" s="3">
        <f t="shared" si="396"/>
        <v>1012.8447120395211</v>
      </c>
      <c r="V2251" s="3">
        <f>('PV model'!$B$13*(U2251/1000)*(1-'PV model'!$B$14*((20+C2251)-25))*'PV model'!$B$10)/'PV model'!$B$12</f>
        <v>98.692609688600669</v>
      </c>
    </row>
    <row r="2252" spans="1:22" x14ac:dyDescent="0.2">
      <c r="A2252" s="10">
        <f t="shared" si="397"/>
        <v>94</v>
      </c>
      <c r="B2252" s="10">
        <f t="shared" si="398"/>
        <v>15</v>
      </c>
      <c r="C2252" s="23">
        <v>11.2</v>
      </c>
      <c r="D2252" s="24">
        <v>711.63329999999996</v>
      </c>
      <c r="E2252" s="24">
        <v>132.29999999999998</v>
      </c>
      <c r="F2252" s="48"/>
      <c r="G2252" s="48"/>
      <c r="H2252" s="1">
        <f t="shared" si="399"/>
        <v>5.2035076212369811</v>
      </c>
      <c r="I2252" s="1">
        <f t="shared" si="392"/>
        <v>-3.3929150820287068</v>
      </c>
      <c r="J2252" s="4">
        <f>B2252+('PV model'!$B$3/15)+(I2252/60)</f>
        <v>14.666784748632855</v>
      </c>
      <c r="K2252" s="2">
        <f t="shared" si="393"/>
        <v>-40.001771229492824</v>
      </c>
      <c r="L2252" s="2">
        <f>DEGREES(ASIN((((COS(RADIANS('PV model'!$B$2))*COS(RADIANS(H2252))*COS(RADIANS(K2252)))+(SIN(RADIANS('PV model'!$B$2))*SIN(RADIANS(H2252)))))))</f>
        <v>30.453301697478384</v>
      </c>
      <c r="M2252" s="3">
        <f t="shared" si="389"/>
        <v>30.453301697478384</v>
      </c>
      <c r="N2252" s="2">
        <f t="shared" si="394"/>
        <v>-47.95430000350801</v>
      </c>
      <c r="O2252" s="2">
        <f>IF('PV model'!$B$2&gt;0, 180-N2252,IF('PV model'!$B$2&lt;0,0-N2252,N2252))</f>
        <v>227.95430000350802</v>
      </c>
      <c r="P2252" s="2">
        <f>ABS(O2252-'PV model'!$B$5)</f>
        <v>22.954300003508024</v>
      </c>
      <c r="Q2252" s="3">
        <f t="shared" si="390"/>
        <v>59.546698302521619</v>
      </c>
      <c r="R2252" s="3">
        <f t="shared" si="395"/>
        <v>711.63329999999996</v>
      </c>
      <c r="S2252" s="3">
        <f t="shared" si="391"/>
        <v>180.01066127954951</v>
      </c>
      <c r="T2252" s="3">
        <f>(0.5*(1-COS(RADIANS(90-$X$3)))*(D2252+E2252)*'PV model'!$B$4)</f>
        <v>0</v>
      </c>
      <c r="U2252" s="3">
        <f t="shared" si="396"/>
        <v>891.64396127954944</v>
      </c>
      <c r="V2252" s="3">
        <f>('PV model'!$B$13*(U2252/1000)*(1-'PV model'!$B$14*((20+C2252)-25))*'PV model'!$B$10)/'PV model'!$B$12</f>
        <v>86.918337856340059</v>
      </c>
    </row>
    <row r="2253" spans="1:22" x14ac:dyDescent="0.2">
      <c r="A2253" s="10">
        <f t="shared" si="397"/>
        <v>94</v>
      </c>
      <c r="B2253" s="10">
        <f t="shared" si="398"/>
        <v>16</v>
      </c>
      <c r="C2253" s="23">
        <v>11</v>
      </c>
      <c r="D2253" s="24">
        <v>496.12290000000002</v>
      </c>
      <c r="E2253" s="24">
        <v>143.76599999999999</v>
      </c>
      <c r="F2253" s="48"/>
      <c r="G2253" s="48"/>
      <c r="H2253" s="1">
        <f t="shared" si="399"/>
        <v>5.2035076212369811</v>
      </c>
      <c r="I2253" s="1">
        <f t="shared" si="392"/>
        <v>-3.3929150820287068</v>
      </c>
      <c r="J2253" s="4">
        <f>B2253+('PV model'!$B$3/15)+(I2253/60)</f>
        <v>15.666784748632855</v>
      </c>
      <c r="K2253" s="2">
        <f t="shared" si="393"/>
        <v>-55.001771229492824</v>
      </c>
      <c r="L2253" s="2">
        <f>DEGREES(ASIN((((COS(RADIANS('PV model'!$B$2))*COS(RADIANS(H2253))*COS(RADIANS(K2253)))+(SIN(RADIANS('PV model'!$B$2))*SIN(RADIANS(H2253)))))))</f>
        <v>23.469887762162234</v>
      </c>
      <c r="M2253" s="3">
        <f t="shared" si="389"/>
        <v>23.469887762162234</v>
      </c>
      <c r="N2253" s="2">
        <f t="shared" si="394"/>
        <v>-62.794442672637601</v>
      </c>
      <c r="O2253" s="2">
        <f>IF('PV model'!$B$2&gt;0, 180-N2253,IF('PV model'!$B$2&lt;0,0-N2253,N2253))</f>
        <v>242.79444267263762</v>
      </c>
      <c r="P2253" s="2">
        <f>ABS(O2253-'PV model'!$B$5)</f>
        <v>37.794442672637615</v>
      </c>
      <c r="Q2253" s="3">
        <f t="shared" si="390"/>
        <v>66.53011223783777</v>
      </c>
      <c r="R2253" s="3">
        <f t="shared" si="395"/>
        <v>496.12289999999985</v>
      </c>
      <c r="S2253" s="3">
        <f t="shared" si="391"/>
        <v>187.41352603340431</v>
      </c>
      <c r="T2253" s="3">
        <f>(0.5*(1-COS(RADIANS(90-$X$3)))*(D2253+E2253)*'PV model'!$B$4)</f>
        <v>0</v>
      </c>
      <c r="U2253" s="3">
        <f t="shared" si="396"/>
        <v>683.53642603340415</v>
      </c>
      <c r="V2253" s="3">
        <f>('PV model'!$B$13*(U2253/1000)*(1-'PV model'!$B$14*((20+C2253)-25))*'PV model'!$B$10)/'PV model'!$B$12</f>
        <v>66.686469918787893</v>
      </c>
    </row>
    <row r="2254" spans="1:22" x14ac:dyDescent="0.2">
      <c r="A2254" s="10">
        <f t="shared" si="397"/>
        <v>94</v>
      </c>
      <c r="B2254" s="10">
        <f t="shared" si="398"/>
        <v>17</v>
      </c>
      <c r="C2254" s="23">
        <v>10.9</v>
      </c>
      <c r="D2254" s="24">
        <v>225.61245</v>
      </c>
      <c r="E2254" s="24">
        <v>127.89</v>
      </c>
      <c r="F2254" s="48"/>
      <c r="G2254" s="48"/>
      <c r="H2254" s="1">
        <f t="shared" si="399"/>
        <v>5.2035076212369811</v>
      </c>
      <c r="I2254" s="1">
        <f t="shared" si="392"/>
        <v>-3.3929150820287068</v>
      </c>
      <c r="J2254" s="4">
        <f>B2254+('PV model'!$B$3/15)+(I2254/60)</f>
        <v>16.666784748632853</v>
      </c>
      <c r="K2254" s="2">
        <f t="shared" si="393"/>
        <v>-70.001771229492803</v>
      </c>
      <c r="L2254" s="2">
        <f>DEGREES(ASIN((((COS(RADIANS('PV model'!$B$2))*COS(RADIANS(H2254))*COS(RADIANS(K2254)))+(SIN(RADIANS('PV model'!$B$2))*SIN(RADIANS(H2254)))))))</f>
        <v>15.524507096532654</v>
      </c>
      <c r="M2254" s="3">
        <f t="shared" si="389"/>
        <v>15.524507096532654</v>
      </c>
      <c r="N2254" s="2">
        <f t="shared" si="394"/>
        <v>-76.231711105492025</v>
      </c>
      <c r="O2254" s="2">
        <f>IF('PV model'!$B$2&gt;0, 180-N2254,IF('PV model'!$B$2&lt;0,0-N2254,N2254))</f>
        <v>256.23171110549202</v>
      </c>
      <c r="P2254" s="2">
        <f>ABS(O2254-'PV model'!$B$5)</f>
        <v>51.231711105492025</v>
      </c>
      <c r="Q2254" s="3">
        <f t="shared" si="390"/>
        <v>74.475492903467341</v>
      </c>
      <c r="R2254" s="3">
        <f t="shared" si="395"/>
        <v>225.61245000000008</v>
      </c>
      <c r="S2254" s="3">
        <f t="shared" si="391"/>
        <v>155.75563353742814</v>
      </c>
      <c r="T2254" s="3">
        <f>(0.5*(1-COS(RADIANS(90-$X$3)))*(D2254+E2254)*'PV model'!$B$4)</f>
        <v>0</v>
      </c>
      <c r="U2254" s="3">
        <f t="shared" si="396"/>
        <v>381.36808353742822</v>
      </c>
      <c r="V2254" s="3">
        <f>('PV model'!$B$13*(U2254/1000)*(1-'PV model'!$B$14*((20+C2254)-25))*'PV model'!$B$10)/'PV model'!$B$12</f>
        <v>37.221884964723856</v>
      </c>
    </row>
    <row r="2255" spans="1:22" x14ac:dyDescent="0.2">
      <c r="A2255" s="10">
        <f t="shared" si="397"/>
        <v>94</v>
      </c>
      <c r="B2255" s="10">
        <f t="shared" si="398"/>
        <v>18</v>
      </c>
      <c r="C2255" s="23">
        <v>10.6</v>
      </c>
      <c r="D2255" s="24">
        <v>17.959199999999999</v>
      </c>
      <c r="E2255" s="24">
        <v>68.796000000000006</v>
      </c>
      <c r="F2255" s="48"/>
      <c r="G2255" s="48"/>
      <c r="H2255" s="1">
        <f t="shared" si="399"/>
        <v>5.2035076212369811</v>
      </c>
      <c r="I2255" s="1">
        <f t="shared" si="392"/>
        <v>-3.3929150820287068</v>
      </c>
      <c r="J2255" s="4">
        <f>B2255+('PV model'!$B$3/15)+(I2255/60)</f>
        <v>17.666784748632853</v>
      </c>
      <c r="K2255" s="2">
        <f t="shared" si="393"/>
        <v>-85.001771229492803</v>
      </c>
      <c r="L2255" s="2">
        <f>DEGREES(ASIN((((COS(RADIANS('PV model'!$B$2))*COS(RADIANS(H2255))*COS(RADIANS(K2255)))+(SIN(RADIANS('PV model'!$B$2))*SIN(RADIANS(H2255)))))))</f>
        <v>7.1165246604725656</v>
      </c>
      <c r="M2255" s="3">
        <f t="shared" si="389"/>
        <v>7.1165246604725656</v>
      </c>
      <c r="N2255" s="2">
        <f t="shared" si="394"/>
        <v>-88.837217818715047</v>
      </c>
      <c r="O2255" s="2">
        <f>IF('PV model'!$B$2&gt;0, 180-N2255,IF('PV model'!$B$2&lt;0,0-N2255,N2255))</f>
        <v>268.83721781871503</v>
      </c>
      <c r="P2255" s="2">
        <f>ABS(O2255-'PV model'!$B$5)</f>
        <v>63.837217818715033</v>
      </c>
      <c r="Q2255" s="3">
        <f t="shared" si="390"/>
        <v>82.883475339527422</v>
      </c>
      <c r="R2255" s="3">
        <f t="shared" si="395"/>
        <v>17.95920000000002</v>
      </c>
      <c r="S2255" s="3">
        <f t="shared" si="391"/>
        <v>73.718007252794948</v>
      </c>
      <c r="T2255" s="3">
        <f>(0.5*(1-COS(RADIANS(90-$X$3)))*(D2255+E2255)*'PV model'!$B$4)</f>
        <v>0</v>
      </c>
      <c r="U2255" s="3">
        <f t="shared" si="396"/>
        <v>91.677207252794972</v>
      </c>
      <c r="V2255" s="3">
        <f>('PV model'!$B$13*(U2255/1000)*(1-'PV model'!$B$14*((20+C2255)-25))*'PV model'!$B$10)/'PV model'!$B$12</f>
        <v>8.9587788355208229</v>
      </c>
    </row>
    <row r="2256" spans="1:22" x14ac:dyDescent="0.2">
      <c r="A2256" s="10">
        <f t="shared" si="397"/>
        <v>94</v>
      </c>
      <c r="B2256" s="10">
        <f t="shared" si="398"/>
        <v>19</v>
      </c>
      <c r="C2256" s="23">
        <v>9.3000000000000007</v>
      </c>
      <c r="D2256" s="24">
        <v>5.6122499999999995</v>
      </c>
      <c r="E2256" s="24">
        <v>22.05</v>
      </c>
      <c r="F2256" s="48"/>
      <c r="G2256" s="48"/>
      <c r="H2256" s="1">
        <f t="shared" si="399"/>
        <v>5.2035076212369811</v>
      </c>
      <c r="I2256" s="1">
        <f t="shared" si="392"/>
        <v>-3.3929150820287068</v>
      </c>
      <c r="J2256" s="4">
        <f>B2256+('PV model'!$B$3/15)+(I2256/60)</f>
        <v>18.666784748632853</v>
      </c>
      <c r="K2256" s="2">
        <f t="shared" si="393"/>
        <v>-100.0017712294928</v>
      </c>
      <c r="L2256" s="2">
        <f>DEGREES(ASIN((((COS(RADIANS('PV model'!$B$2))*COS(RADIANS(H2256))*COS(RADIANS(K2256)))+(SIN(RADIANS('PV model'!$B$2))*SIN(RADIANS(H2256)))))))</f>
        <v>-1.3307750630513921</v>
      </c>
      <c r="M2256" s="3">
        <f t="shared" si="389"/>
        <v>0</v>
      </c>
      <c r="N2256" s="2">
        <f t="shared" si="394"/>
        <v>-78.815735691412101</v>
      </c>
      <c r="O2256" s="2">
        <f>IF('PV model'!$B$2&gt;0, 180-N2256,IF('PV model'!$B$2&lt;0,0-N2256,N2256))</f>
        <v>258.8157356914121</v>
      </c>
      <c r="P2256" s="2">
        <f>ABS(O2256-'PV model'!$B$5)</f>
        <v>53.815735691412101</v>
      </c>
      <c r="Q2256" s="3">
        <f t="shared" si="390"/>
        <v>91.330775063051391</v>
      </c>
      <c r="R2256" s="3">
        <f t="shared" si="395"/>
        <v>5.612250000000004</v>
      </c>
      <c r="S2256" s="3">
        <f t="shared" si="391"/>
        <v>23.475824600087488</v>
      </c>
      <c r="T2256" s="3">
        <f>(0.5*(1-COS(RADIANS(90-$X$3)))*(D2256+E2256)*'PV model'!$B$4)</f>
        <v>0</v>
      </c>
      <c r="U2256" s="3">
        <f t="shared" si="396"/>
        <v>29.088074600087491</v>
      </c>
      <c r="V2256" s="3">
        <f>('PV model'!$B$13*(U2256/1000)*(1-'PV model'!$B$14*((20+C2256)-25))*'PV model'!$B$10)/'PV model'!$B$12</f>
        <v>2.85763246130792</v>
      </c>
    </row>
    <row r="2257" spans="1:22" x14ac:dyDescent="0.2">
      <c r="A2257" s="10">
        <f t="shared" si="397"/>
        <v>94</v>
      </c>
      <c r="B2257" s="10">
        <f t="shared" si="398"/>
        <v>20</v>
      </c>
      <c r="C2257" s="23">
        <v>7.7</v>
      </c>
      <c r="D2257" s="24">
        <v>0</v>
      </c>
      <c r="E2257" s="24">
        <v>0</v>
      </c>
      <c r="F2257" s="48"/>
      <c r="G2257" s="48"/>
      <c r="H2257" s="1">
        <f t="shared" si="399"/>
        <v>5.2035076212369811</v>
      </c>
      <c r="I2257" s="1">
        <f t="shared" si="392"/>
        <v>-3.3929150820287068</v>
      </c>
      <c r="J2257" s="4">
        <f>B2257+('PV model'!$B$3/15)+(I2257/60)</f>
        <v>19.666784748632853</v>
      </c>
      <c r="K2257" s="2">
        <f t="shared" si="393"/>
        <v>-115.0017712294928</v>
      </c>
      <c r="L2257" s="2">
        <f>DEGREES(ASIN((((COS(RADIANS('PV model'!$B$2))*COS(RADIANS(H2257))*COS(RADIANS(K2257)))+(SIN(RADIANS('PV model'!$B$2))*SIN(RADIANS(H2257)))))))</f>
        <v>-9.4194000064656453</v>
      </c>
      <c r="M2257" s="3">
        <f t="shared" si="389"/>
        <v>0</v>
      </c>
      <c r="N2257" s="2">
        <f t="shared" si="394"/>
        <v>-66.190885164888897</v>
      </c>
      <c r="O2257" s="2">
        <f>IF('PV model'!$B$2&gt;0, 180-N2257,IF('PV model'!$B$2&lt;0,0-N2257,N2257))</f>
        <v>246.1908851648889</v>
      </c>
      <c r="P2257" s="2">
        <f>ABS(O2257-'PV model'!$B$5)</f>
        <v>41.190885164888897</v>
      </c>
      <c r="Q2257" s="3">
        <f t="shared" si="390"/>
        <v>99.419400006465636</v>
      </c>
      <c r="R2257" s="3">
        <f t="shared" si="395"/>
        <v>0</v>
      </c>
      <c r="S2257" s="3">
        <f t="shared" si="391"/>
        <v>0</v>
      </c>
      <c r="T2257" s="3">
        <f>(0.5*(1-COS(RADIANS(90-$X$3)))*(D2257+E2257)*'PV model'!$B$4)</f>
        <v>0</v>
      </c>
      <c r="U2257" s="3">
        <f t="shared" si="396"/>
        <v>0</v>
      </c>
      <c r="V2257" s="3">
        <f>('PV model'!$B$13*(U2257/1000)*(1-'PV model'!$B$14*((20+C2257)-25))*'PV model'!$B$10)/'PV model'!$B$12</f>
        <v>0</v>
      </c>
    </row>
    <row r="2258" spans="1:22" x14ac:dyDescent="0.2">
      <c r="A2258" s="10">
        <f t="shared" si="397"/>
        <v>94</v>
      </c>
      <c r="B2258" s="10">
        <f t="shared" si="398"/>
        <v>21</v>
      </c>
      <c r="C2258" s="23">
        <v>7</v>
      </c>
      <c r="D2258" s="24">
        <v>0</v>
      </c>
      <c r="E2258" s="24">
        <v>0</v>
      </c>
      <c r="F2258" s="48"/>
      <c r="G2258" s="48"/>
      <c r="H2258" s="1">
        <f t="shared" si="399"/>
        <v>5.2035076212369811</v>
      </c>
      <c r="I2258" s="1">
        <f t="shared" si="392"/>
        <v>-3.3929150820287068</v>
      </c>
      <c r="J2258" s="4">
        <f>B2258+('PV model'!$B$3/15)+(I2258/60)</f>
        <v>20.666784748632853</v>
      </c>
      <c r="K2258" s="2">
        <f t="shared" si="393"/>
        <v>-130.00177122949279</v>
      </c>
      <c r="L2258" s="2">
        <f>DEGREES(ASIN((((COS(RADIANS('PV model'!$B$2))*COS(RADIANS(H2258))*COS(RADIANS(K2258)))+(SIN(RADIANS('PV model'!$B$2))*SIN(RADIANS(H2258)))))))</f>
        <v>-16.729217548419825</v>
      </c>
      <c r="M2258" s="3">
        <f t="shared" si="389"/>
        <v>0</v>
      </c>
      <c r="N2258" s="2">
        <f t="shared" si="394"/>
        <v>-52.804969346674675</v>
      </c>
      <c r="O2258" s="2">
        <f>IF('PV model'!$B$2&gt;0, 180-N2258,IF('PV model'!$B$2&lt;0,0-N2258,N2258))</f>
        <v>232.80496934667468</v>
      </c>
      <c r="P2258" s="2">
        <f>ABS(O2258-'PV model'!$B$5)</f>
        <v>27.804969346674682</v>
      </c>
      <c r="Q2258" s="3">
        <f t="shared" si="390"/>
        <v>106.72921754841983</v>
      </c>
      <c r="R2258" s="3">
        <f t="shared" si="395"/>
        <v>0</v>
      </c>
      <c r="S2258" s="3">
        <f t="shared" si="391"/>
        <v>0</v>
      </c>
      <c r="T2258" s="3">
        <f>(0.5*(1-COS(RADIANS(90-$X$3)))*(D2258+E2258)*'PV model'!$B$4)</f>
        <v>0</v>
      </c>
      <c r="U2258" s="3">
        <f t="shared" si="396"/>
        <v>0</v>
      </c>
      <c r="V2258" s="3">
        <f>('PV model'!$B$13*(U2258/1000)*(1-'PV model'!$B$14*((20+C2258)-25))*'PV model'!$B$10)/'PV model'!$B$12</f>
        <v>0</v>
      </c>
    </row>
    <row r="2259" spans="1:22" x14ac:dyDescent="0.2">
      <c r="A2259" s="10">
        <f t="shared" si="397"/>
        <v>94</v>
      </c>
      <c r="B2259" s="10">
        <f t="shared" si="398"/>
        <v>22</v>
      </c>
      <c r="C2259" s="23">
        <v>5.6</v>
      </c>
      <c r="D2259" s="24">
        <v>0</v>
      </c>
      <c r="E2259" s="24">
        <v>0</v>
      </c>
      <c r="F2259" s="48"/>
      <c r="G2259" s="48"/>
      <c r="H2259" s="1">
        <f t="shared" si="399"/>
        <v>5.2035076212369811</v>
      </c>
      <c r="I2259" s="1">
        <f t="shared" si="392"/>
        <v>-3.3929150820287068</v>
      </c>
      <c r="J2259" s="4">
        <f>B2259+('PV model'!$B$3/15)+(I2259/60)</f>
        <v>21.666784748632853</v>
      </c>
      <c r="K2259" s="2">
        <f t="shared" si="393"/>
        <v>-145.00177122949279</v>
      </c>
      <c r="L2259" s="2">
        <f>DEGREES(ASIN((((COS(RADIANS('PV model'!$B$2))*COS(RADIANS(H2259))*COS(RADIANS(K2259)))+(SIN(RADIANS('PV model'!$B$2))*SIN(RADIANS(H2259)))))))</f>
        <v>-22.788329061937056</v>
      </c>
      <c r="M2259" s="3">
        <f t="shared" si="389"/>
        <v>0</v>
      </c>
      <c r="N2259" s="2">
        <f t="shared" si="394"/>
        <v>-38.283139100386897</v>
      </c>
      <c r="O2259" s="2">
        <f>IF('PV model'!$B$2&gt;0, 180-N2259,IF('PV model'!$B$2&lt;0,0-N2259,N2259))</f>
        <v>218.2831391003869</v>
      </c>
      <c r="P2259" s="2">
        <f>ABS(O2259-'PV model'!$B$5)</f>
        <v>13.283139100386904</v>
      </c>
      <c r="Q2259" s="3">
        <f t="shared" si="390"/>
        <v>112.78832906193706</v>
      </c>
      <c r="R2259" s="3">
        <f t="shared" si="395"/>
        <v>0</v>
      </c>
      <c r="S2259" s="3">
        <f t="shared" si="391"/>
        <v>0</v>
      </c>
      <c r="T2259" s="3">
        <f>(0.5*(1-COS(RADIANS(90-$X$3)))*(D2259+E2259)*'PV model'!$B$4)</f>
        <v>0</v>
      </c>
      <c r="U2259" s="3">
        <f t="shared" si="396"/>
        <v>0</v>
      </c>
      <c r="V2259" s="3">
        <f>('PV model'!$B$13*(U2259/1000)*(1-'PV model'!$B$14*((20+C2259)-25))*'PV model'!$B$10)/'PV model'!$B$12</f>
        <v>0</v>
      </c>
    </row>
    <row r="2260" spans="1:22" x14ac:dyDescent="0.2">
      <c r="A2260" s="10">
        <f t="shared" si="397"/>
        <v>94</v>
      </c>
      <c r="B2260" s="10">
        <f t="shared" si="398"/>
        <v>23</v>
      </c>
      <c r="C2260" s="23">
        <v>4.5</v>
      </c>
      <c r="D2260" s="24">
        <v>0</v>
      </c>
      <c r="E2260" s="24">
        <v>0</v>
      </c>
      <c r="F2260" s="48"/>
      <c r="G2260" s="48"/>
      <c r="H2260" s="1">
        <f t="shared" si="399"/>
        <v>5.2035076212369811</v>
      </c>
      <c r="I2260" s="1">
        <f t="shared" si="392"/>
        <v>-3.3929150820287068</v>
      </c>
      <c r="J2260" s="4">
        <f>B2260+('PV model'!$B$3/15)+(I2260/60)</f>
        <v>22.666784748632853</v>
      </c>
      <c r="K2260" s="2">
        <f t="shared" si="393"/>
        <v>-160.00177122949279</v>
      </c>
      <c r="L2260" s="2">
        <f>DEGREES(ASIN((((COS(RADIANS('PV model'!$B$2))*COS(RADIANS(H2260))*COS(RADIANS(K2260)))+(SIN(RADIANS('PV model'!$B$2))*SIN(RADIANS(H2260)))))))</f>
        <v>-27.085353235310368</v>
      </c>
      <c r="M2260" s="3">
        <f t="shared" si="389"/>
        <v>0</v>
      </c>
      <c r="N2260" s="2">
        <f t="shared" si="394"/>
        <v>-22.490767546321734</v>
      </c>
      <c r="O2260" s="2">
        <f>IF('PV model'!$B$2&gt;0, 180-N2260,IF('PV model'!$B$2&lt;0,0-N2260,N2260))</f>
        <v>202.49076754632173</v>
      </c>
      <c r="P2260" s="2">
        <f>ABS(O2260-'PV model'!$B$5)</f>
        <v>2.5092324536782655</v>
      </c>
      <c r="Q2260" s="3">
        <f t="shared" si="390"/>
        <v>117.08535323531038</v>
      </c>
      <c r="R2260" s="3">
        <f t="shared" si="395"/>
        <v>0</v>
      </c>
      <c r="S2260" s="3">
        <f t="shared" si="391"/>
        <v>0</v>
      </c>
      <c r="T2260" s="3">
        <f>(0.5*(1-COS(RADIANS(90-$X$3)))*(D2260+E2260)*'PV model'!$B$4)</f>
        <v>0</v>
      </c>
      <c r="U2260" s="3">
        <f t="shared" si="396"/>
        <v>0</v>
      </c>
      <c r="V2260" s="3">
        <f>('PV model'!$B$13*(U2260/1000)*(1-'PV model'!$B$14*((20+C2260)-25))*'PV model'!$B$10)/'PV model'!$B$12</f>
        <v>0</v>
      </c>
    </row>
    <row r="2261" spans="1:22" x14ac:dyDescent="0.2">
      <c r="A2261" s="10">
        <f t="shared" si="397"/>
        <v>94</v>
      </c>
      <c r="B2261" s="10">
        <f t="shared" si="398"/>
        <v>24</v>
      </c>
      <c r="C2261" s="23">
        <v>3.9</v>
      </c>
      <c r="D2261" s="24">
        <v>0</v>
      </c>
      <c r="E2261" s="24">
        <v>0</v>
      </c>
      <c r="F2261" s="48"/>
      <c r="G2261" s="48"/>
      <c r="H2261" s="1">
        <f t="shared" si="399"/>
        <v>5.2035076212369811</v>
      </c>
      <c r="I2261" s="1">
        <f t="shared" si="392"/>
        <v>-3.3929150820287068</v>
      </c>
      <c r="J2261" s="4">
        <f>B2261+('PV model'!$B$3/15)+(I2261/60)</f>
        <v>23.666784748632853</v>
      </c>
      <c r="K2261" s="2">
        <f t="shared" si="393"/>
        <v>-175.00177122949279</v>
      </c>
      <c r="L2261" s="2">
        <f>DEGREES(ASIN((((COS(RADIANS('PV model'!$B$2))*COS(RADIANS(H2261))*COS(RADIANS(K2261)))+(SIN(RADIANS('PV model'!$B$2))*SIN(RADIANS(H2261)))))))</f>
        <v>-29.155669275997674</v>
      </c>
      <c r="M2261" s="3">
        <f t="shared" si="389"/>
        <v>0</v>
      </c>
      <c r="N2261" s="2">
        <f t="shared" si="394"/>
        <v>-5.701979708158972</v>
      </c>
      <c r="O2261" s="2">
        <f>IF('PV model'!$B$2&gt;0, 180-N2261,IF('PV model'!$B$2&lt;0,0-N2261,N2261))</f>
        <v>185.70197970815897</v>
      </c>
      <c r="P2261" s="2">
        <f>ABS(O2261-'PV model'!$B$5)</f>
        <v>19.298020291841027</v>
      </c>
      <c r="Q2261" s="3">
        <f t="shared" si="390"/>
        <v>119.15566927599767</v>
      </c>
      <c r="R2261" s="3">
        <f t="shared" si="395"/>
        <v>0</v>
      </c>
      <c r="S2261" s="3">
        <f t="shared" si="391"/>
        <v>0</v>
      </c>
      <c r="T2261" s="3">
        <f>(0.5*(1-COS(RADIANS(90-$X$3)))*(D2261+E2261)*'PV model'!$B$4)</f>
        <v>0</v>
      </c>
      <c r="U2261" s="3">
        <f t="shared" si="396"/>
        <v>0</v>
      </c>
      <c r="V2261" s="3">
        <f>('PV model'!$B$13*(U2261/1000)*(1-'PV model'!$B$14*((20+C2261)-25))*'PV model'!$B$10)/'PV model'!$B$12</f>
        <v>0</v>
      </c>
    </row>
    <row r="2262" spans="1:22" x14ac:dyDescent="0.2">
      <c r="A2262" s="10">
        <f t="shared" si="397"/>
        <v>95</v>
      </c>
      <c r="B2262" s="10">
        <f t="shared" si="398"/>
        <v>1</v>
      </c>
      <c r="C2262" s="23">
        <v>3</v>
      </c>
      <c r="D2262" s="24">
        <v>0</v>
      </c>
      <c r="E2262" s="24">
        <v>0</v>
      </c>
      <c r="F2262" s="48"/>
      <c r="G2262" s="48"/>
      <c r="H2262" s="1">
        <f t="shared" si="399"/>
        <v>5.5965910004657031</v>
      </c>
      <c r="I2262" s="1">
        <f t="shared" si="392"/>
        <v>-3.0837066336392467</v>
      </c>
      <c r="J2262" s="4">
        <f>B2262+('PV model'!$B$3/15)+(I2262/60)</f>
        <v>0.67193822277267923</v>
      </c>
      <c r="K2262" s="2">
        <f t="shared" si="393"/>
        <v>169.9209266584098</v>
      </c>
      <c r="L2262" s="2">
        <f>DEGREES(ASIN((((COS(RADIANS('PV model'!$B$2))*COS(RADIANS(H2262))*COS(RADIANS(K2262)))+(SIN(RADIANS('PV model'!$B$2))*SIN(RADIANS(H2262)))))))</f>
        <v>-28.335580081009581</v>
      </c>
      <c r="M2262" s="3">
        <f t="shared" si="389"/>
        <v>0</v>
      </c>
      <c r="N2262" s="2">
        <f t="shared" si="394"/>
        <v>11.413170144206168</v>
      </c>
      <c r="O2262" s="2">
        <f>IF('PV model'!$B$2&gt;0, 180-N2262,IF('PV model'!$B$2&lt;0,0-N2262,N2262))</f>
        <v>168.58682985579384</v>
      </c>
      <c r="P2262" s="2">
        <f>ABS(O2262-'PV model'!$B$5)</f>
        <v>36.413170144206163</v>
      </c>
      <c r="Q2262" s="3">
        <f t="shared" si="390"/>
        <v>118.3355800810096</v>
      </c>
      <c r="R2262" s="3">
        <f t="shared" si="395"/>
        <v>0</v>
      </c>
      <c r="S2262" s="3">
        <f t="shared" si="391"/>
        <v>0</v>
      </c>
      <c r="T2262" s="3">
        <f>(0.5*(1-COS(RADIANS(90-$X$3)))*(D2262+E2262)*'PV model'!$B$4)</f>
        <v>0</v>
      </c>
      <c r="U2262" s="3">
        <f t="shared" si="396"/>
        <v>0</v>
      </c>
      <c r="V2262" s="3">
        <f>('PV model'!$B$13*(U2262/1000)*(1-'PV model'!$B$14*((20+C2262)-25))*'PV model'!$B$10)/'PV model'!$B$12</f>
        <v>0</v>
      </c>
    </row>
    <row r="2263" spans="1:22" x14ac:dyDescent="0.2">
      <c r="A2263" s="10">
        <f t="shared" si="397"/>
        <v>95</v>
      </c>
      <c r="B2263" s="10">
        <f t="shared" si="398"/>
        <v>2</v>
      </c>
      <c r="C2263" s="23">
        <v>2.6</v>
      </c>
      <c r="D2263" s="24">
        <v>0</v>
      </c>
      <c r="E2263" s="24">
        <v>0</v>
      </c>
      <c r="F2263" s="48"/>
      <c r="G2263" s="48"/>
      <c r="H2263" s="1">
        <f t="shared" si="399"/>
        <v>5.5965910004657031</v>
      </c>
      <c r="I2263" s="1">
        <f t="shared" si="392"/>
        <v>-3.0837066336392467</v>
      </c>
      <c r="J2263" s="4">
        <f>B2263+('PV model'!$B$3/15)+(I2263/60)</f>
        <v>1.6719382227726793</v>
      </c>
      <c r="K2263" s="2">
        <f t="shared" si="393"/>
        <v>154.9209266584098</v>
      </c>
      <c r="L2263" s="2">
        <f>DEGREES(ASIN((((COS(RADIANS('PV model'!$B$2))*COS(RADIANS(H2263))*COS(RADIANS(K2263)))+(SIN(RADIANS('PV model'!$B$2))*SIN(RADIANS(H2263)))))))</f>
        <v>-25.479638424870487</v>
      </c>
      <c r="M2263" s="3">
        <f t="shared" si="389"/>
        <v>0</v>
      </c>
      <c r="N2263" s="2">
        <f t="shared" si="394"/>
        <v>27.859073964698013</v>
      </c>
      <c r="O2263" s="2">
        <f>IF('PV model'!$B$2&gt;0, 180-N2263,IF('PV model'!$B$2&lt;0,0-N2263,N2263))</f>
        <v>152.14092603530199</v>
      </c>
      <c r="P2263" s="2">
        <f>ABS(O2263-'PV model'!$B$5)</f>
        <v>52.859073964698013</v>
      </c>
      <c r="Q2263" s="3">
        <f t="shared" si="390"/>
        <v>115.47963842487049</v>
      </c>
      <c r="R2263" s="3">
        <f t="shared" si="395"/>
        <v>0</v>
      </c>
      <c r="S2263" s="3">
        <f t="shared" si="391"/>
        <v>0</v>
      </c>
      <c r="T2263" s="3">
        <f>(0.5*(1-COS(RADIANS(90-$X$3)))*(D2263+E2263)*'PV model'!$B$4)</f>
        <v>0</v>
      </c>
      <c r="U2263" s="3">
        <f t="shared" si="396"/>
        <v>0</v>
      </c>
      <c r="V2263" s="3">
        <f>('PV model'!$B$13*(U2263/1000)*(1-'PV model'!$B$14*((20+C2263)-25))*'PV model'!$B$10)/'PV model'!$B$12</f>
        <v>0</v>
      </c>
    </row>
    <row r="2264" spans="1:22" x14ac:dyDescent="0.2">
      <c r="A2264" s="10">
        <f t="shared" si="397"/>
        <v>95</v>
      </c>
      <c r="B2264" s="10">
        <f t="shared" si="398"/>
        <v>3</v>
      </c>
      <c r="C2264" s="23">
        <v>2.2000000000000002</v>
      </c>
      <c r="D2264" s="24">
        <v>0</v>
      </c>
      <c r="E2264" s="24">
        <v>0</v>
      </c>
      <c r="F2264" s="48"/>
      <c r="G2264" s="48"/>
      <c r="H2264" s="1">
        <f t="shared" si="399"/>
        <v>5.5965910004657031</v>
      </c>
      <c r="I2264" s="1">
        <f t="shared" si="392"/>
        <v>-3.0837066336392467</v>
      </c>
      <c r="J2264" s="4">
        <f>B2264+('PV model'!$B$3/15)+(I2264/60)</f>
        <v>2.6719382227726789</v>
      </c>
      <c r="K2264" s="2">
        <f t="shared" si="393"/>
        <v>139.9209266584098</v>
      </c>
      <c r="L2264" s="2">
        <f>DEGREES(ASIN((((COS(RADIANS('PV model'!$B$2))*COS(RADIANS(H2264))*COS(RADIANS(K2264)))+(SIN(RADIANS('PV model'!$B$2))*SIN(RADIANS(H2264)))))))</f>
        <v>-20.545540874997332</v>
      </c>
      <c r="M2264" s="3">
        <f t="shared" si="389"/>
        <v>0</v>
      </c>
      <c r="N2264" s="2">
        <f t="shared" si="394"/>
        <v>43.180668024003687</v>
      </c>
      <c r="O2264" s="2">
        <f>IF('PV model'!$B$2&gt;0, 180-N2264,IF('PV model'!$B$2&lt;0,0-N2264,N2264))</f>
        <v>136.81933197599631</v>
      </c>
      <c r="P2264" s="2">
        <f>ABS(O2264-'PV model'!$B$5)</f>
        <v>68.180668024003694</v>
      </c>
      <c r="Q2264" s="3">
        <f t="shared" si="390"/>
        <v>110.54554087499734</v>
      </c>
      <c r="R2264" s="3">
        <f t="shared" si="395"/>
        <v>0</v>
      </c>
      <c r="S2264" s="3">
        <f t="shared" si="391"/>
        <v>0</v>
      </c>
      <c r="T2264" s="3">
        <f>(0.5*(1-COS(RADIANS(90-$X$3)))*(D2264+E2264)*'PV model'!$B$4)</f>
        <v>0</v>
      </c>
      <c r="U2264" s="3">
        <f t="shared" si="396"/>
        <v>0</v>
      </c>
      <c r="V2264" s="3">
        <f>('PV model'!$B$13*(U2264/1000)*(1-'PV model'!$B$14*((20+C2264)-25))*'PV model'!$B$10)/'PV model'!$B$12</f>
        <v>0</v>
      </c>
    </row>
    <row r="2265" spans="1:22" x14ac:dyDescent="0.2">
      <c r="A2265" s="10">
        <f t="shared" si="397"/>
        <v>95</v>
      </c>
      <c r="B2265" s="10">
        <f t="shared" si="398"/>
        <v>4</v>
      </c>
      <c r="C2265" s="23">
        <v>1.8</v>
      </c>
      <c r="D2265" s="24">
        <v>0</v>
      </c>
      <c r="E2265" s="24">
        <v>0</v>
      </c>
      <c r="F2265" s="48"/>
      <c r="G2265" s="48"/>
      <c r="H2265" s="1">
        <f t="shared" si="399"/>
        <v>5.5965910004657031</v>
      </c>
      <c r="I2265" s="1">
        <f t="shared" si="392"/>
        <v>-3.0837066336392467</v>
      </c>
      <c r="J2265" s="4">
        <f>B2265+('PV model'!$B$3/15)+(I2265/60)</f>
        <v>3.6719382227726789</v>
      </c>
      <c r="K2265" s="2">
        <f t="shared" si="393"/>
        <v>124.92092665840981</v>
      </c>
      <c r="L2265" s="2">
        <f>DEGREES(ASIN((((COS(RADIANS('PV model'!$B$2))*COS(RADIANS(H2265))*COS(RADIANS(K2265)))+(SIN(RADIANS('PV model'!$B$2))*SIN(RADIANS(H2265)))))))</f>
        <v>-14.023464576285006</v>
      </c>
      <c r="M2265" s="3">
        <f t="shared" si="389"/>
        <v>0</v>
      </c>
      <c r="N2265" s="2">
        <f t="shared" si="394"/>
        <v>57.256679985259254</v>
      </c>
      <c r="O2265" s="2">
        <f>IF('PV model'!$B$2&gt;0, 180-N2265,IF('PV model'!$B$2&lt;0,0-N2265,N2265))</f>
        <v>122.74332001474075</v>
      </c>
      <c r="P2265" s="2">
        <f>ABS(O2265-'PV model'!$B$5)</f>
        <v>82.256679985259254</v>
      </c>
      <c r="Q2265" s="3">
        <f t="shared" si="390"/>
        <v>104.02346457628501</v>
      </c>
      <c r="R2265" s="3">
        <f t="shared" si="395"/>
        <v>0</v>
      </c>
      <c r="S2265" s="3">
        <f t="shared" si="391"/>
        <v>0</v>
      </c>
      <c r="T2265" s="3">
        <f>(0.5*(1-COS(RADIANS(90-$X$3)))*(D2265+E2265)*'PV model'!$B$4)</f>
        <v>0</v>
      </c>
      <c r="U2265" s="3">
        <f t="shared" si="396"/>
        <v>0</v>
      </c>
      <c r="V2265" s="3">
        <f>('PV model'!$B$13*(U2265/1000)*(1-'PV model'!$B$14*((20+C2265)-25))*'PV model'!$B$10)/'PV model'!$B$12</f>
        <v>0</v>
      </c>
    </row>
    <row r="2266" spans="1:22" x14ac:dyDescent="0.2">
      <c r="A2266" s="10">
        <f t="shared" si="397"/>
        <v>95</v>
      </c>
      <c r="B2266" s="10">
        <f t="shared" si="398"/>
        <v>5</v>
      </c>
      <c r="C2266" s="23">
        <v>1.5</v>
      </c>
      <c r="D2266" s="24">
        <v>0</v>
      </c>
      <c r="E2266" s="24">
        <v>0</v>
      </c>
      <c r="F2266" s="48"/>
      <c r="G2266" s="48"/>
      <c r="H2266" s="1">
        <f t="shared" si="399"/>
        <v>5.5965910004657031</v>
      </c>
      <c r="I2266" s="1">
        <f t="shared" si="392"/>
        <v>-3.0837066336392467</v>
      </c>
      <c r="J2266" s="4">
        <f>B2266+('PV model'!$B$3/15)+(I2266/60)</f>
        <v>4.6719382227726793</v>
      </c>
      <c r="K2266" s="2">
        <f t="shared" si="393"/>
        <v>109.92092665840981</v>
      </c>
      <c r="L2266" s="2">
        <f>DEGREES(ASIN((((COS(RADIANS('PV model'!$B$2))*COS(RADIANS(H2266))*COS(RADIANS(K2266)))+(SIN(RADIANS('PV model'!$B$2))*SIN(RADIANS(H2266)))))))</f>
        <v>-6.4130832844861541</v>
      </c>
      <c r="M2266" s="3">
        <f t="shared" si="389"/>
        <v>0</v>
      </c>
      <c r="N2266" s="2">
        <f t="shared" si="394"/>
        <v>70.317614304929663</v>
      </c>
      <c r="O2266" s="2">
        <f>IF('PV model'!$B$2&gt;0, 180-N2266,IF('PV model'!$B$2&lt;0,0-N2266,N2266))</f>
        <v>109.68238569507034</v>
      </c>
      <c r="P2266" s="2">
        <f>ABS(O2266-'PV model'!$B$5)</f>
        <v>95.317614304929663</v>
      </c>
      <c r="Q2266" s="3">
        <f t="shared" si="390"/>
        <v>96.413083284486149</v>
      </c>
      <c r="R2266" s="3">
        <f t="shared" si="395"/>
        <v>0</v>
      </c>
      <c r="S2266" s="3">
        <f t="shared" si="391"/>
        <v>0</v>
      </c>
      <c r="T2266" s="3">
        <f>(0.5*(1-COS(RADIANS(90-$X$3)))*(D2266+E2266)*'PV model'!$B$4)</f>
        <v>0</v>
      </c>
      <c r="U2266" s="3">
        <f t="shared" si="396"/>
        <v>0</v>
      </c>
      <c r="V2266" s="3">
        <f>('PV model'!$B$13*(U2266/1000)*(1-'PV model'!$B$14*((20+C2266)-25))*'PV model'!$B$10)/'PV model'!$B$12</f>
        <v>0</v>
      </c>
    </row>
    <row r="2267" spans="1:22" x14ac:dyDescent="0.2">
      <c r="A2267" s="10">
        <f t="shared" si="397"/>
        <v>95</v>
      </c>
      <c r="B2267" s="10">
        <f t="shared" si="398"/>
        <v>6</v>
      </c>
      <c r="C2267" s="23">
        <v>1.6</v>
      </c>
      <c r="D2267" s="24">
        <v>0</v>
      </c>
      <c r="E2267" s="24">
        <v>0.88200000000000001</v>
      </c>
      <c r="F2267" s="48"/>
      <c r="G2267" s="48"/>
      <c r="H2267" s="1">
        <f t="shared" si="399"/>
        <v>5.5965910004657031</v>
      </c>
      <c r="I2267" s="1">
        <f t="shared" si="392"/>
        <v>-3.0837066336392467</v>
      </c>
      <c r="J2267" s="4">
        <f>B2267+('PV model'!$B$3/15)+(I2267/60)</f>
        <v>5.6719382227726793</v>
      </c>
      <c r="K2267" s="2">
        <f t="shared" si="393"/>
        <v>94.920926658409812</v>
      </c>
      <c r="L2267" s="2">
        <f>DEGREES(ASIN((((COS(RADIANS('PV model'!$B$2))*COS(RADIANS(H2267))*COS(RADIANS(K2267)))+(SIN(RADIANS('PV model'!$B$2))*SIN(RADIANS(H2267)))))))</f>
        <v>1.834731544277457</v>
      </c>
      <c r="M2267" s="3">
        <f t="shared" si="389"/>
        <v>1.834731544277457</v>
      </c>
      <c r="N2267" s="2">
        <f t="shared" si="394"/>
        <v>82.781146860509452</v>
      </c>
      <c r="O2267" s="2">
        <f>IF('PV model'!$B$2&gt;0, 180-N2267,IF('PV model'!$B$2&lt;0,0-N2267,N2267))</f>
        <v>97.218853139490548</v>
      </c>
      <c r="P2267" s="2">
        <f>ABS(O2267-'PV model'!$B$5)</f>
        <v>107.78114686050945</v>
      </c>
      <c r="Q2267" s="3">
        <f t="shared" si="390"/>
        <v>88.165268455722554</v>
      </c>
      <c r="R2267" s="3">
        <f t="shared" si="395"/>
        <v>0</v>
      </c>
      <c r="S2267" s="3">
        <f t="shared" si="391"/>
        <v>0.88200000000000001</v>
      </c>
      <c r="T2267" s="3">
        <f>(0.5*(1-COS(RADIANS(90-$X$3)))*(D2267+E2267)*'PV model'!$B$4)</f>
        <v>0</v>
      </c>
      <c r="U2267" s="3">
        <f t="shared" si="396"/>
        <v>0.88200000000000001</v>
      </c>
      <c r="V2267" s="3">
        <f>('PV model'!$B$13*(U2267/1000)*(1-'PV model'!$B$14*((20+C2267)-25))*'PV model'!$B$10)/'PV model'!$B$12</f>
        <v>8.9363760192E-2</v>
      </c>
    </row>
    <row r="2268" spans="1:22" x14ac:dyDescent="0.2">
      <c r="A2268" s="10">
        <f t="shared" si="397"/>
        <v>95</v>
      </c>
      <c r="B2268" s="10">
        <f t="shared" si="398"/>
        <v>7</v>
      </c>
      <c r="C2268" s="23">
        <v>2.1</v>
      </c>
      <c r="D2268" s="24">
        <v>78.5715</v>
      </c>
      <c r="E2268" s="24">
        <v>32.634</v>
      </c>
      <c r="F2268" s="48"/>
      <c r="G2268" s="48"/>
      <c r="H2268" s="1">
        <f t="shared" si="399"/>
        <v>5.5965910004657031</v>
      </c>
      <c r="I2268" s="1">
        <f t="shared" si="392"/>
        <v>-3.0837066336392467</v>
      </c>
      <c r="J2268" s="4">
        <f>B2268+('PV model'!$B$3/15)+(I2268/60)</f>
        <v>6.6719382227726793</v>
      </c>
      <c r="K2268" s="2">
        <f t="shared" si="393"/>
        <v>79.920926658409812</v>
      </c>
      <c r="L2268" s="2">
        <f>DEGREES(ASIN((((COS(RADIANS('PV model'!$B$2))*COS(RADIANS(H2268))*COS(RADIANS(K2268)))+(SIN(RADIANS('PV model'!$B$2))*SIN(RADIANS(H2268)))))))</f>
        <v>10.312941752551318</v>
      </c>
      <c r="M2268" s="3">
        <f t="shared" si="389"/>
        <v>10.312941752551318</v>
      </c>
      <c r="N2268" s="2">
        <f t="shared" si="394"/>
        <v>84.85063592510997</v>
      </c>
      <c r="O2268" s="2">
        <f>IF('PV model'!$B$2&gt;0, 180-N2268,IF('PV model'!$B$2&lt;0,0-N2268,N2268))</f>
        <v>95.14936407489003</v>
      </c>
      <c r="P2268" s="2">
        <f>ABS(O2268-'PV model'!$B$5)</f>
        <v>109.85063592510997</v>
      </c>
      <c r="Q2268" s="3">
        <f t="shared" si="390"/>
        <v>79.687058247448675</v>
      </c>
      <c r="R2268" s="3">
        <f t="shared" si="395"/>
        <v>78.571500000000015</v>
      </c>
      <c r="S2268" s="3">
        <f t="shared" si="391"/>
        <v>38.963443464950117</v>
      </c>
      <c r="T2268" s="3">
        <f>(0.5*(1-COS(RADIANS(90-$X$3)))*(D2268+E2268)*'PV model'!$B$4)</f>
        <v>0</v>
      </c>
      <c r="U2268" s="3">
        <f t="shared" si="396"/>
        <v>117.53494346495013</v>
      </c>
      <c r="V2268" s="3">
        <f>('PV model'!$B$13*(U2268/1000)*(1-'PV model'!$B$14*((20+C2268)-25))*'PV model'!$B$10)/'PV model'!$B$12</f>
        <v>11.88507894696199</v>
      </c>
    </row>
    <row r="2269" spans="1:22" x14ac:dyDescent="0.2">
      <c r="A2269" s="10">
        <f t="shared" si="397"/>
        <v>95</v>
      </c>
      <c r="B2269" s="10">
        <f t="shared" si="398"/>
        <v>8</v>
      </c>
      <c r="C2269" s="23">
        <v>4.8</v>
      </c>
      <c r="D2269" s="24">
        <v>442.24530000000004</v>
      </c>
      <c r="E2269" s="24">
        <v>66.149999999999991</v>
      </c>
      <c r="F2269" s="48"/>
      <c r="G2269" s="48"/>
      <c r="H2269" s="1">
        <f t="shared" si="399"/>
        <v>5.5965910004657031</v>
      </c>
      <c r="I2269" s="1">
        <f t="shared" si="392"/>
        <v>-3.0837066336392467</v>
      </c>
      <c r="J2269" s="4">
        <f>B2269+('PV model'!$B$3/15)+(I2269/60)</f>
        <v>7.6719382227726793</v>
      </c>
      <c r="K2269" s="2">
        <f t="shared" si="393"/>
        <v>64.920926658409812</v>
      </c>
      <c r="L2269" s="2">
        <f>DEGREES(ASIN((((COS(RADIANS('PV model'!$B$2))*COS(RADIANS(H2269))*COS(RADIANS(K2269)))+(SIN(RADIANS('PV model'!$B$2))*SIN(RADIANS(H2269)))))))</f>
        <v>18.6211561797173</v>
      </c>
      <c r="M2269" s="3">
        <f t="shared" si="389"/>
        <v>18.6211561797173</v>
      </c>
      <c r="N2269" s="2">
        <f t="shared" si="394"/>
        <v>72.026828452224791</v>
      </c>
      <c r="O2269" s="2">
        <f>IF('PV model'!$B$2&gt;0, 180-N2269,IF('PV model'!$B$2&lt;0,0-N2269,N2269))</f>
        <v>107.97317154777521</v>
      </c>
      <c r="P2269" s="2">
        <f>ABS(O2269-'PV model'!$B$5)</f>
        <v>97.026828452224791</v>
      </c>
      <c r="Q2269" s="3">
        <f t="shared" si="390"/>
        <v>71.378843820282697</v>
      </c>
      <c r="R2269" s="3">
        <f t="shared" si="395"/>
        <v>442.24529999999999</v>
      </c>
      <c r="S2269" s="3">
        <f t="shared" si="391"/>
        <v>84.269037022306534</v>
      </c>
      <c r="T2269" s="3">
        <f>(0.5*(1-COS(RADIANS(90-$X$3)))*(D2269+E2269)*'PV model'!$B$4)</f>
        <v>0</v>
      </c>
      <c r="U2269" s="3">
        <f t="shared" si="396"/>
        <v>526.51433702230656</v>
      </c>
      <c r="V2269" s="3">
        <f>('PV model'!$B$13*(U2269/1000)*(1-'PV model'!$B$14*((20+C2269)-25))*'PV model'!$B$10)/'PV model'!$B$12</f>
        <v>52.672477427252758</v>
      </c>
    </row>
    <row r="2270" spans="1:22" x14ac:dyDescent="0.2">
      <c r="A2270" s="10">
        <f t="shared" si="397"/>
        <v>95</v>
      </c>
      <c r="B2270" s="10">
        <f t="shared" si="398"/>
        <v>9</v>
      </c>
      <c r="C2270" s="23">
        <v>6.3</v>
      </c>
      <c r="D2270" s="24">
        <v>649.89855</v>
      </c>
      <c r="E2270" s="24">
        <v>87.317999999999998</v>
      </c>
      <c r="F2270" s="48"/>
      <c r="G2270" s="48"/>
      <c r="H2270" s="1">
        <f t="shared" si="399"/>
        <v>5.5965910004657031</v>
      </c>
      <c r="I2270" s="1">
        <f t="shared" si="392"/>
        <v>-3.0837066336392467</v>
      </c>
      <c r="J2270" s="4">
        <f>B2270+('PV model'!$B$3/15)+(I2270/60)</f>
        <v>8.6719382227726793</v>
      </c>
      <c r="K2270" s="2">
        <f t="shared" si="393"/>
        <v>49.920926658409812</v>
      </c>
      <c r="L2270" s="2">
        <f>DEGREES(ASIN((((COS(RADIANS('PV model'!$B$2))*COS(RADIANS(H2270))*COS(RADIANS(K2270)))+(SIN(RADIANS('PV model'!$B$2))*SIN(RADIANS(H2270)))))))</f>
        <v>26.315318323774679</v>
      </c>
      <c r="M2270" s="3">
        <f t="shared" si="389"/>
        <v>26.315318323774679</v>
      </c>
      <c r="N2270" s="2">
        <f t="shared" si="394"/>
        <v>58.162743987605374</v>
      </c>
      <c r="O2270" s="2">
        <f>IF('PV model'!$B$2&gt;0, 180-N2270,IF('PV model'!$B$2&lt;0,0-N2270,N2270))</f>
        <v>121.83725601239462</v>
      </c>
      <c r="P2270" s="2">
        <f>ABS(O2270-'PV model'!$B$5)</f>
        <v>83.162743987605381</v>
      </c>
      <c r="Q2270" s="3">
        <f t="shared" si="390"/>
        <v>63.684681676225317</v>
      </c>
      <c r="R2270" s="3">
        <f t="shared" si="395"/>
        <v>649.89855</v>
      </c>
      <c r="S2270" s="3">
        <f t="shared" si="391"/>
        <v>116.84664892375766</v>
      </c>
      <c r="T2270" s="3">
        <f>(0.5*(1-COS(RADIANS(90-$X$3)))*(D2270+E2270)*'PV model'!$B$4)</f>
        <v>0</v>
      </c>
      <c r="U2270" s="3">
        <f t="shared" si="396"/>
        <v>766.7451989237577</v>
      </c>
      <c r="V2270" s="3">
        <f>('PV model'!$B$13*(U2270/1000)*(1-'PV model'!$B$14*((20+C2270)-25))*'PV model'!$B$10)/'PV model'!$B$12</f>
        <v>76.245302063979835</v>
      </c>
    </row>
    <row r="2271" spans="1:22" x14ac:dyDescent="0.2">
      <c r="A2271" s="10">
        <f t="shared" si="397"/>
        <v>95</v>
      </c>
      <c r="B2271" s="10">
        <f t="shared" si="398"/>
        <v>10</v>
      </c>
      <c r="C2271" s="23">
        <v>7.9</v>
      </c>
      <c r="D2271" s="24">
        <v>828.36809999999991</v>
      </c>
      <c r="E2271" s="24">
        <v>78.498000000000005</v>
      </c>
      <c r="F2271" s="48"/>
      <c r="G2271" s="48"/>
      <c r="H2271" s="1">
        <f t="shared" si="399"/>
        <v>5.5965910004657031</v>
      </c>
      <c r="I2271" s="1">
        <f t="shared" si="392"/>
        <v>-3.0837066336392467</v>
      </c>
      <c r="J2271" s="4">
        <f>B2271+('PV model'!$B$3/15)+(I2271/60)</f>
        <v>9.6719382227726793</v>
      </c>
      <c r="K2271" s="2">
        <f t="shared" si="393"/>
        <v>34.920926658409812</v>
      </c>
      <c r="L2271" s="2">
        <f>DEGREES(ASIN((((COS(RADIANS('PV model'!$B$2))*COS(RADIANS(H2271))*COS(RADIANS(K2271)))+(SIN(RADIANS('PV model'!$B$2))*SIN(RADIANS(H2271)))))))</f>
        <v>32.859359968769709</v>
      </c>
      <c r="M2271" s="3">
        <f t="shared" si="389"/>
        <v>32.859359968769709</v>
      </c>
      <c r="N2271" s="2">
        <f t="shared" si="394"/>
        <v>42.705493945673936</v>
      </c>
      <c r="O2271" s="2">
        <f>IF('PV model'!$B$2&gt;0, 180-N2271,IF('PV model'!$B$2&lt;0,0-N2271,N2271))</f>
        <v>137.29450605432606</v>
      </c>
      <c r="P2271" s="2">
        <f>ABS(O2271-'PV model'!$B$5)</f>
        <v>67.705493945673936</v>
      </c>
      <c r="Q2271" s="3">
        <f t="shared" si="390"/>
        <v>57.140640031230291</v>
      </c>
      <c r="R2271" s="3">
        <f t="shared" si="395"/>
        <v>828.36809999999991</v>
      </c>
      <c r="S2271" s="3">
        <f t="shared" si="391"/>
        <v>108.25033803611586</v>
      </c>
      <c r="T2271" s="3">
        <f>(0.5*(1-COS(RADIANS(90-$X$3)))*(D2271+E2271)*'PV model'!$B$4)</f>
        <v>0</v>
      </c>
      <c r="U2271" s="3">
        <f t="shared" si="396"/>
        <v>936.61843803611578</v>
      </c>
      <c r="V2271" s="3">
        <f>('PV model'!$B$13*(U2271/1000)*(1-'PV model'!$B$14*((20+C2271)-25))*'PV model'!$B$10)/'PV model'!$B$12</f>
        <v>92.538336268923487</v>
      </c>
    </row>
    <row r="2272" spans="1:22" x14ac:dyDescent="0.2">
      <c r="A2272" s="10">
        <f t="shared" si="397"/>
        <v>95</v>
      </c>
      <c r="B2272" s="10">
        <f t="shared" si="398"/>
        <v>11</v>
      </c>
      <c r="C2272" s="23">
        <v>8.6999999999999993</v>
      </c>
      <c r="D2272" s="24">
        <v>896.83754999999996</v>
      </c>
      <c r="E2272" s="24">
        <v>83.789999999999992</v>
      </c>
      <c r="F2272" s="48"/>
      <c r="G2272" s="48"/>
      <c r="H2272" s="1">
        <f t="shared" si="399"/>
        <v>5.5965910004657031</v>
      </c>
      <c r="I2272" s="1">
        <f t="shared" si="392"/>
        <v>-3.0837066336392467</v>
      </c>
      <c r="J2272" s="4">
        <f>B2272+('PV model'!$B$3/15)+(I2272/60)</f>
        <v>10.671938222772679</v>
      </c>
      <c r="K2272" s="2">
        <f t="shared" si="393"/>
        <v>19.920926658409812</v>
      </c>
      <c r="L2272" s="2">
        <f>DEGREES(ASIN((((COS(RADIANS('PV model'!$B$2))*COS(RADIANS(H2272))*COS(RADIANS(K2272)))+(SIN(RADIANS('PV model'!$B$2))*SIN(RADIANS(H2272)))))))</f>
        <v>37.614673011456667</v>
      </c>
      <c r="M2272" s="3">
        <f t="shared" si="389"/>
        <v>37.614673011456667</v>
      </c>
      <c r="N2272" s="2">
        <f t="shared" si="394"/>
        <v>25.345961803582782</v>
      </c>
      <c r="O2272" s="2">
        <f>IF('PV model'!$B$2&gt;0, 180-N2272,IF('PV model'!$B$2&lt;0,0-N2272,N2272))</f>
        <v>154.65403819641722</v>
      </c>
      <c r="P2272" s="2">
        <f>ABS(O2272-'PV model'!$B$5)</f>
        <v>50.345961803582782</v>
      </c>
      <c r="Q2272" s="3">
        <f t="shared" si="390"/>
        <v>52.385326988543333</v>
      </c>
      <c r="R2272" s="3">
        <f t="shared" si="395"/>
        <v>896.83754999999985</v>
      </c>
      <c r="S2272" s="3">
        <f t="shared" si="391"/>
        <v>116.59809406562432</v>
      </c>
      <c r="T2272" s="3">
        <f>(0.5*(1-COS(RADIANS(90-$X$3)))*(D2272+E2272)*'PV model'!$B$4)</f>
        <v>0</v>
      </c>
      <c r="U2272" s="3">
        <f t="shared" si="396"/>
        <v>1013.4356440656242</v>
      </c>
      <c r="V2272" s="3">
        <f>('PV model'!$B$13*(U2272/1000)*(1-'PV model'!$B$14*((20+C2272)-25))*'PV model'!$B$10)/'PV model'!$B$12</f>
        <v>99.803742181483955</v>
      </c>
    </row>
    <row r="2273" spans="1:22" x14ac:dyDescent="0.2">
      <c r="A2273" s="10">
        <f t="shared" si="397"/>
        <v>95</v>
      </c>
      <c r="B2273" s="10">
        <f t="shared" si="398"/>
        <v>12</v>
      </c>
      <c r="C2273" s="23">
        <v>11</v>
      </c>
      <c r="D2273" s="24">
        <v>945.10289999999998</v>
      </c>
      <c r="E2273" s="24">
        <v>79.38</v>
      </c>
      <c r="F2273" s="48"/>
      <c r="G2273" s="48"/>
      <c r="H2273" s="1">
        <f t="shared" si="399"/>
        <v>5.5965910004657031</v>
      </c>
      <c r="I2273" s="1">
        <f t="shared" si="392"/>
        <v>-3.0837066336392467</v>
      </c>
      <c r="J2273" s="4">
        <f>B2273+('PV model'!$B$3/15)+(I2273/60)</f>
        <v>11.671938222772679</v>
      </c>
      <c r="K2273" s="2">
        <f t="shared" si="393"/>
        <v>4.9209266584098099</v>
      </c>
      <c r="L2273" s="2">
        <f>DEGREES(ASIN((((COS(RADIANS('PV model'!$B$2))*COS(RADIANS(H2273))*COS(RADIANS(K2273)))+(SIN(RADIANS('PV model'!$B$2))*SIN(RADIANS(H2273)))))))</f>
        <v>39.94114009447329</v>
      </c>
      <c r="M2273" s="3">
        <f t="shared" si="389"/>
        <v>39.94114009447329</v>
      </c>
      <c r="N2273" s="2">
        <f t="shared" si="394"/>
        <v>6.3930971272371853</v>
      </c>
      <c r="O2273" s="2">
        <f>IF('PV model'!$B$2&gt;0, 180-N2273,IF('PV model'!$B$2&lt;0,0-N2273,N2273))</f>
        <v>173.60690287276282</v>
      </c>
      <c r="P2273" s="2">
        <f>ABS(O2273-'PV model'!$B$5)</f>
        <v>31.393097127237183</v>
      </c>
      <c r="Q2273" s="3">
        <f t="shared" si="390"/>
        <v>50.05885990552671</v>
      </c>
      <c r="R2273" s="3">
        <f t="shared" si="395"/>
        <v>945.10289999999998</v>
      </c>
      <c r="S2273" s="3">
        <f t="shared" si="391"/>
        <v>110.56095169432949</v>
      </c>
      <c r="T2273" s="3">
        <f>(0.5*(1-COS(RADIANS(90-$X$3)))*(D2273+E2273)*'PV model'!$B$4)</f>
        <v>0</v>
      </c>
      <c r="U2273" s="3">
        <f t="shared" si="396"/>
        <v>1055.6638516943294</v>
      </c>
      <c r="V2273" s="3">
        <f>('PV model'!$B$13*(U2273/1000)*(1-'PV model'!$B$14*((20+C2273)-25))*'PV model'!$B$10)/'PV model'!$B$12</f>
        <v>102.9915788085964</v>
      </c>
    </row>
    <row r="2274" spans="1:22" x14ac:dyDescent="0.2">
      <c r="A2274" s="10">
        <f t="shared" si="397"/>
        <v>95</v>
      </c>
      <c r="B2274" s="10">
        <f t="shared" si="398"/>
        <v>13</v>
      </c>
      <c r="C2274" s="23">
        <v>12.3</v>
      </c>
      <c r="D2274" s="24">
        <v>949.59270000000004</v>
      </c>
      <c r="E2274" s="24">
        <v>82.025999999999996</v>
      </c>
      <c r="F2274" s="48"/>
      <c r="G2274" s="48"/>
      <c r="H2274" s="1">
        <f t="shared" si="399"/>
        <v>5.5965910004657031</v>
      </c>
      <c r="I2274" s="1">
        <f t="shared" si="392"/>
        <v>-3.0837066336392467</v>
      </c>
      <c r="J2274" s="4">
        <f>B2274+('PV model'!$B$3/15)+(I2274/60)</f>
        <v>12.671938222772679</v>
      </c>
      <c r="K2274" s="2">
        <f t="shared" si="393"/>
        <v>-10.07907334159019</v>
      </c>
      <c r="L2274" s="2">
        <f>DEGREES(ASIN((((COS(RADIANS('PV model'!$B$2))*COS(RADIANS(H2274))*COS(RADIANS(K2274)))+(SIN(RADIANS('PV model'!$B$2))*SIN(RADIANS(H2274)))))))</f>
        <v>39.44806505667146</v>
      </c>
      <c r="M2274" s="3">
        <f t="shared" si="389"/>
        <v>39.44806505667146</v>
      </c>
      <c r="N2274" s="2">
        <f t="shared" si="394"/>
        <v>-13.035451848308467</v>
      </c>
      <c r="O2274" s="2">
        <f>IF('PV model'!$B$2&gt;0, 180-N2274,IF('PV model'!$B$2&lt;0,0-N2274,N2274))</f>
        <v>193.03545184830847</v>
      </c>
      <c r="P2274" s="2">
        <f>ABS(O2274-'PV model'!$B$5)</f>
        <v>11.964548151691531</v>
      </c>
      <c r="Q2274" s="3">
        <f t="shared" si="390"/>
        <v>50.551934943328533</v>
      </c>
      <c r="R2274" s="3">
        <f t="shared" si="395"/>
        <v>949.59270000000004</v>
      </c>
      <c r="S2274" s="3">
        <f t="shared" si="391"/>
        <v>114.24750340324424</v>
      </c>
      <c r="T2274" s="3">
        <f>(0.5*(1-COS(RADIANS(90-$X$3)))*(D2274+E2274)*'PV model'!$B$4)</f>
        <v>0</v>
      </c>
      <c r="U2274" s="3">
        <f t="shared" si="396"/>
        <v>1063.8402034032442</v>
      </c>
      <c r="V2274" s="3">
        <f>('PV model'!$B$13*(U2274/1000)*(1-'PV model'!$B$14*((20+C2274)-25))*'PV model'!$B$10)/'PV model'!$B$12</f>
        <v>103.23629590360838</v>
      </c>
    </row>
    <row r="2275" spans="1:22" x14ac:dyDescent="0.2">
      <c r="A2275" s="10">
        <f t="shared" si="397"/>
        <v>95</v>
      </c>
      <c r="B2275" s="10">
        <f t="shared" si="398"/>
        <v>14</v>
      </c>
      <c r="C2275" s="23">
        <v>11.7</v>
      </c>
      <c r="D2275" s="24">
        <v>901.32735000000002</v>
      </c>
      <c r="E2275" s="24">
        <v>89.082000000000008</v>
      </c>
      <c r="F2275" s="48"/>
      <c r="G2275" s="48"/>
      <c r="H2275" s="1">
        <f t="shared" si="399"/>
        <v>5.5965910004657031</v>
      </c>
      <c r="I2275" s="1">
        <f t="shared" si="392"/>
        <v>-3.0837066336392467</v>
      </c>
      <c r="J2275" s="4">
        <f>B2275+('PV model'!$B$3/15)+(I2275/60)</f>
        <v>13.671938222772679</v>
      </c>
      <c r="K2275" s="2">
        <f t="shared" si="393"/>
        <v>-25.079073341590188</v>
      </c>
      <c r="L2275" s="2">
        <f>DEGREES(ASIN((((COS(RADIANS('PV model'!$B$2))*COS(RADIANS(H2275))*COS(RADIANS(K2275)))+(SIN(RADIANS('PV model'!$B$2))*SIN(RADIANS(H2275)))))))</f>
        <v>36.223312746454361</v>
      </c>
      <c r="M2275" s="3">
        <f t="shared" si="389"/>
        <v>36.223312746454361</v>
      </c>
      <c r="N2275" s="2">
        <f t="shared" si="394"/>
        <v>-31.528170657917681</v>
      </c>
      <c r="O2275" s="2">
        <f>IF('PV model'!$B$2&gt;0, 180-N2275,IF('PV model'!$B$2&lt;0,0-N2275,N2275))</f>
        <v>211.52817065791768</v>
      </c>
      <c r="P2275" s="2">
        <f>ABS(O2275-'PV model'!$B$5)</f>
        <v>6.5281706579176841</v>
      </c>
      <c r="Q2275" s="3">
        <f t="shared" si="390"/>
        <v>53.776687253545639</v>
      </c>
      <c r="R2275" s="3">
        <f t="shared" si="395"/>
        <v>901.32735000000002</v>
      </c>
      <c r="S2275" s="3">
        <f t="shared" si="391"/>
        <v>123.74255050344689</v>
      </c>
      <c r="T2275" s="3">
        <f>(0.5*(1-COS(RADIANS(90-$X$3)))*(D2275+E2275)*'PV model'!$B$4)</f>
        <v>0</v>
      </c>
      <c r="U2275" s="3">
        <f t="shared" si="396"/>
        <v>1025.0699005034469</v>
      </c>
      <c r="V2275" s="3">
        <f>('PV model'!$B$13*(U2275/1000)*(1-'PV model'!$B$14*((20+C2275)-25))*'PV model'!$B$10)/'PV model'!$B$12</f>
        <v>99.719898795908648</v>
      </c>
    </row>
    <row r="2276" spans="1:22" x14ac:dyDescent="0.2">
      <c r="A2276" s="10">
        <f t="shared" si="397"/>
        <v>95</v>
      </c>
      <c r="B2276" s="10">
        <f t="shared" si="398"/>
        <v>15</v>
      </c>
      <c r="C2276" s="23">
        <v>11.9</v>
      </c>
      <c r="D2276" s="24">
        <v>530.91885000000002</v>
      </c>
      <c r="E2276" s="24">
        <v>179.04599999999999</v>
      </c>
      <c r="F2276" s="48"/>
      <c r="G2276" s="48"/>
      <c r="H2276" s="1">
        <f t="shared" si="399"/>
        <v>5.5965910004657031</v>
      </c>
      <c r="I2276" s="1">
        <f t="shared" si="392"/>
        <v>-3.0837066336392467</v>
      </c>
      <c r="J2276" s="4">
        <f>B2276+('PV model'!$B$3/15)+(I2276/60)</f>
        <v>14.671938222772679</v>
      </c>
      <c r="K2276" s="2">
        <f t="shared" si="393"/>
        <v>-40.079073341590188</v>
      </c>
      <c r="L2276" s="2">
        <f>DEGREES(ASIN((((COS(RADIANS('PV model'!$B$2))*COS(RADIANS(H2276))*COS(RADIANS(K2276)))+(SIN(RADIANS('PV model'!$B$2))*SIN(RADIANS(H2276)))))))</f>
        <v>30.776826911287326</v>
      </c>
      <c r="M2276" s="3">
        <f t="shared" si="389"/>
        <v>30.776826911287326</v>
      </c>
      <c r="N2276" s="2">
        <f t="shared" si="394"/>
        <v>-48.228704290059895</v>
      </c>
      <c r="O2276" s="2">
        <f>IF('PV model'!$B$2&gt;0, 180-N2276,IF('PV model'!$B$2&lt;0,0-N2276,N2276))</f>
        <v>228.22870429005991</v>
      </c>
      <c r="P2276" s="2">
        <f>ABS(O2276-'PV model'!$B$5)</f>
        <v>23.228704290059909</v>
      </c>
      <c r="Q2276" s="3">
        <f t="shared" si="390"/>
        <v>59.223173088712677</v>
      </c>
      <c r="R2276" s="3">
        <f t="shared" si="395"/>
        <v>530.91885000000002</v>
      </c>
      <c r="S2276" s="3">
        <f t="shared" si="391"/>
        <v>241.1335547228779</v>
      </c>
      <c r="T2276" s="3">
        <f>(0.5*(1-COS(RADIANS(90-$X$3)))*(D2276+E2276)*'PV model'!$B$4)</f>
        <v>0</v>
      </c>
      <c r="U2276" s="3">
        <f t="shared" si="396"/>
        <v>772.0524047228779</v>
      </c>
      <c r="V2276" s="3">
        <f>('PV model'!$B$13*(U2276/1000)*(1-'PV model'!$B$14*((20+C2276)-25))*'PV model'!$B$10)/'PV model'!$B$12</f>
        <v>75.044346084918558</v>
      </c>
    </row>
    <row r="2277" spans="1:22" x14ac:dyDescent="0.2">
      <c r="A2277" s="10">
        <f t="shared" si="397"/>
        <v>95</v>
      </c>
      <c r="B2277" s="10">
        <f t="shared" si="398"/>
        <v>16</v>
      </c>
      <c r="C2277" s="23">
        <v>12.5</v>
      </c>
      <c r="D2277" s="24">
        <v>288.46965</v>
      </c>
      <c r="E2277" s="24">
        <v>176.4</v>
      </c>
      <c r="F2277" s="48"/>
      <c r="G2277" s="48"/>
      <c r="H2277" s="1">
        <f t="shared" si="399"/>
        <v>5.5965910004657031</v>
      </c>
      <c r="I2277" s="1">
        <f t="shared" si="392"/>
        <v>-3.0837066336392467</v>
      </c>
      <c r="J2277" s="4">
        <f>B2277+('PV model'!$B$3/15)+(I2277/60)</f>
        <v>15.671938222772679</v>
      </c>
      <c r="K2277" s="2">
        <f t="shared" si="393"/>
        <v>-55.079073341590188</v>
      </c>
      <c r="L2277" s="2">
        <f>DEGREES(ASIN((((COS(RADIANS('PV model'!$B$2))*COS(RADIANS(H2277))*COS(RADIANS(K2277)))+(SIN(RADIANS('PV model'!$B$2))*SIN(RADIANS(H2277)))))))</f>
        <v>23.769794732339243</v>
      </c>
      <c r="M2277" s="3">
        <f t="shared" si="389"/>
        <v>23.769794732339243</v>
      </c>
      <c r="N2277" s="2">
        <f t="shared" si="394"/>
        <v>-63.084225227723408</v>
      </c>
      <c r="O2277" s="2">
        <f>IF('PV model'!$B$2&gt;0, 180-N2277,IF('PV model'!$B$2&lt;0,0-N2277,N2277))</f>
        <v>243.08422522772341</v>
      </c>
      <c r="P2277" s="2">
        <f>ABS(O2277-'PV model'!$B$5)</f>
        <v>38.084225227723408</v>
      </c>
      <c r="Q2277" s="3">
        <f t="shared" si="390"/>
        <v>66.23020526766075</v>
      </c>
      <c r="R2277" s="3">
        <f t="shared" si="395"/>
        <v>288.46965000000012</v>
      </c>
      <c r="S2277" s="3">
        <f t="shared" si="391"/>
        <v>224.74180395380344</v>
      </c>
      <c r="T2277" s="3">
        <f>(0.5*(1-COS(RADIANS(90-$X$3)))*(D2277+E2277)*'PV model'!$B$4)</f>
        <v>0</v>
      </c>
      <c r="U2277" s="3">
        <f t="shared" si="396"/>
        <v>513.21145395380358</v>
      </c>
      <c r="V2277" s="3">
        <f>('PV model'!$B$13*(U2277/1000)*(1-'PV model'!$B$14*((20+C2277)-25))*'PV model'!$B$10)/'PV model'!$B$12</f>
        <v>49.76159842910554</v>
      </c>
    </row>
    <row r="2278" spans="1:22" x14ac:dyDescent="0.2">
      <c r="A2278" s="10">
        <f t="shared" si="397"/>
        <v>95</v>
      </c>
      <c r="B2278" s="10">
        <f t="shared" si="398"/>
        <v>17</v>
      </c>
      <c r="C2278" s="23">
        <v>12.8</v>
      </c>
      <c r="D2278" s="24">
        <v>407.44935000000004</v>
      </c>
      <c r="E2278" s="24">
        <v>110.25</v>
      </c>
      <c r="F2278" s="48"/>
      <c r="G2278" s="48"/>
      <c r="H2278" s="1">
        <f t="shared" si="399"/>
        <v>5.5965910004657031</v>
      </c>
      <c r="I2278" s="1">
        <f t="shared" si="392"/>
        <v>-3.0837066336392467</v>
      </c>
      <c r="J2278" s="4">
        <f>B2278+('PV model'!$B$3/15)+(I2278/60)</f>
        <v>16.671938222772678</v>
      </c>
      <c r="K2278" s="2">
        <f t="shared" si="393"/>
        <v>-70.07907334159016</v>
      </c>
      <c r="L2278" s="2">
        <f>DEGREES(ASIN((((COS(RADIANS('PV model'!$B$2))*COS(RADIANS(H2278))*COS(RADIANS(K2278)))+(SIN(RADIANS('PV model'!$B$2))*SIN(RADIANS(H2278)))))))</f>
        <v>15.809482947595489</v>
      </c>
      <c r="M2278" s="3">
        <f t="shared" si="389"/>
        <v>15.809482947595489</v>
      </c>
      <c r="N2278" s="2">
        <f t="shared" si="394"/>
        <v>-76.524043468730767</v>
      </c>
      <c r="O2278" s="2">
        <f>IF('PV model'!$B$2&gt;0, 180-N2278,IF('PV model'!$B$2&lt;0,0-N2278,N2278))</f>
        <v>256.52404346873078</v>
      </c>
      <c r="P2278" s="2">
        <f>ABS(O2278-'PV model'!$B$5)</f>
        <v>51.524043468730781</v>
      </c>
      <c r="Q2278" s="3">
        <f t="shared" si="390"/>
        <v>74.190517052404516</v>
      </c>
      <c r="R2278" s="3">
        <f t="shared" si="395"/>
        <v>407.44934999999975</v>
      </c>
      <c r="S2278" s="3">
        <f t="shared" si="391"/>
        <v>136.98864110252487</v>
      </c>
      <c r="T2278" s="3">
        <f>(0.5*(1-COS(RADIANS(90-$X$3)))*(D2278+E2278)*'PV model'!$B$4)</f>
        <v>0</v>
      </c>
      <c r="U2278" s="3">
        <f t="shared" si="396"/>
        <v>544.43799110252462</v>
      </c>
      <c r="V2278" s="3">
        <f>('PV model'!$B$13*(U2278/1000)*(1-'PV model'!$B$14*((20+C2278)-25))*'PV model'!$B$10)/'PV model'!$B$12</f>
        <v>52.724054516981376</v>
      </c>
    </row>
    <row r="2279" spans="1:22" x14ac:dyDescent="0.2">
      <c r="A2279" s="10">
        <f t="shared" si="397"/>
        <v>95</v>
      </c>
      <c r="B2279" s="10">
        <f t="shared" si="398"/>
        <v>18</v>
      </c>
      <c r="C2279" s="23">
        <v>13.6</v>
      </c>
      <c r="D2279" s="24">
        <v>111.12255</v>
      </c>
      <c r="E2279" s="24">
        <v>77.616</v>
      </c>
      <c r="F2279" s="48"/>
      <c r="G2279" s="48"/>
      <c r="H2279" s="1">
        <f t="shared" si="399"/>
        <v>5.5965910004657031</v>
      </c>
      <c r="I2279" s="1">
        <f t="shared" si="392"/>
        <v>-3.0837066336392467</v>
      </c>
      <c r="J2279" s="4">
        <f>B2279+('PV model'!$B$3/15)+(I2279/60)</f>
        <v>17.671938222772678</v>
      </c>
      <c r="K2279" s="2">
        <f t="shared" si="393"/>
        <v>-85.07907334159016</v>
      </c>
      <c r="L2279" s="2">
        <f>DEGREES(ASIN((((COS(RADIANS('PV model'!$B$2))*COS(RADIANS(H2279))*COS(RADIANS(K2279)))+(SIN(RADIANS('PV model'!$B$2))*SIN(RADIANS(H2279)))))))</f>
        <v>7.3960374153680011</v>
      </c>
      <c r="M2279" s="3">
        <f t="shared" si="389"/>
        <v>7.3960374153680011</v>
      </c>
      <c r="N2279" s="2">
        <f t="shared" si="394"/>
        <v>-89.12643130296793</v>
      </c>
      <c r="O2279" s="2">
        <f>IF('PV model'!$B$2&gt;0, 180-N2279,IF('PV model'!$B$2&lt;0,0-N2279,N2279))</f>
        <v>269.12643130296794</v>
      </c>
      <c r="P2279" s="2">
        <f>ABS(O2279-'PV model'!$B$5)</f>
        <v>64.126431302967944</v>
      </c>
      <c r="Q2279" s="3">
        <f t="shared" si="390"/>
        <v>82.603962584632001</v>
      </c>
      <c r="R2279" s="3">
        <f t="shared" si="395"/>
        <v>111.12255000000006</v>
      </c>
      <c r="S2279" s="3">
        <f t="shared" si="391"/>
        <v>90.211595226385825</v>
      </c>
      <c r="T2279" s="3">
        <f>(0.5*(1-COS(RADIANS(90-$X$3)))*(D2279+E2279)*'PV model'!$B$4)</f>
        <v>0</v>
      </c>
      <c r="U2279" s="3">
        <f t="shared" si="396"/>
        <v>201.33414522638589</v>
      </c>
      <c r="V2279" s="3">
        <f>('PV model'!$B$13*(U2279/1000)*(1-'PV model'!$B$14*((20+C2279)-25))*'PV model'!$B$10)/'PV model'!$B$12</f>
        <v>19.433048733034596</v>
      </c>
    </row>
    <row r="2280" spans="1:22" x14ac:dyDescent="0.2">
      <c r="A2280" s="10">
        <f t="shared" si="397"/>
        <v>95</v>
      </c>
      <c r="B2280" s="10">
        <f t="shared" si="398"/>
        <v>19</v>
      </c>
      <c r="C2280" s="23">
        <v>10.3</v>
      </c>
      <c r="D2280" s="24">
        <v>0</v>
      </c>
      <c r="E2280" s="24">
        <v>20.286000000000001</v>
      </c>
      <c r="F2280" s="48"/>
      <c r="G2280" s="48"/>
      <c r="H2280" s="1">
        <f t="shared" si="399"/>
        <v>5.5965910004657031</v>
      </c>
      <c r="I2280" s="1">
        <f t="shared" si="392"/>
        <v>-3.0837066336392467</v>
      </c>
      <c r="J2280" s="4">
        <f>B2280+('PV model'!$B$3/15)+(I2280/60)</f>
        <v>18.671938222772678</v>
      </c>
      <c r="K2280" s="2">
        <f t="shared" si="393"/>
        <v>-100.07907334159016</v>
      </c>
      <c r="L2280" s="2">
        <f>DEGREES(ASIN((((COS(RADIANS('PV model'!$B$2))*COS(RADIANS(H2280))*COS(RADIANS(K2280)))+(SIN(RADIANS('PV model'!$B$2))*SIN(RADIANS(H2280)))))))</f>
        <v>-1.0474710712536757</v>
      </c>
      <c r="M2280" s="3">
        <f t="shared" si="389"/>
        <v>0</v>
      </c>
      <c r="N2280" s="2">
        <f t="shared" si="394"/>
        <v>-78.532520633933942</v>
      </c>
      <c r="O2280" s="2">
        <f>IF('PV model'!$B$2&gt;0, 180-N2280,IF('PV model'!$B$2&lt;0,0-N2280,N2280))</f>
        <v>258.53252063393393</v>
      </c>
      <c r="P2280" s="2">
        <f>ABS(O2280-'PV model'!$B$5)</f>
        <v>53.532520633933927</v>
      </c>
      <c r="Q2280" s="3">
        <f t="shared" si="390"/>
        <v>91.047471071253668</v>
      </c>
      <c r="R2280" s="3">
        <f t="shared" si="395"/>
        <v>0</v>
      </c>
      <c r="S2280" s="3">
        <f t="shared" si="391"/>
        <v>20.286000000000001</v>
      </c>
      <c r="T2280" s="3">
        <f>(0.5*(1-COS(RADIANS(90-$X$3)))*(D2280+E2280)*'PV model'!$B$4)</f>
        <v>0</v>
      </c>
      <c r="U2280" s="3">
        <f t="shared" si="396"/>
        <v>20.286000000000001</v>
      </c>
      <c r="V2280" s="3">
        <f>('PV model'!$B$13*(U2280/1000)*(1-'PV model'!$B$14*((20+C2280)-25))*'PV model'!$B$10)/'PV model'!$B$12</f>
        <v>1.9847994425279998</v>
      </c>
    </row>
    <row r="2281" spans="1:22" x14ac:dyDescent="0.2">
      <c r="A2281" s="10">
        <f t="shared" si="397"/>
        <v>95</v>
      </c>
      <c r="B2281" s="10">
        <f t="shared" si="398"/>
        <v>20</v>
      </c>
      <c r="C2281" s="23">
        <v>8.9</v>
      </c>
      <c r="D2281" s="24">
        <v>0</v>
      </c>
      <c r="E2281" s="24">
        <v>0</v>
      </c>
      <c r="F2281" s="48"/>
      <c r="G2281" s="48"/>
      <c r="H2281" s="1">
        <f t="shared" si="399"/>
        <v>5.5965910004657031</v>
      </c>
      <c r="I2281" s="1">
        <f t="shared" si="392"/>
        <v>-3.0837066336392467</v>
      </c>
      <c r="J2281" s="4">
        <f>B2281+('PV model'!$B$3/15)+(I2281/60)</f>
        <v>19.671938222772678</v>
      </c>
      <c r="K2281" s="2">
        <f t="shared" si="393"/>
        <v>-115.07907334159016</v>
      </c>
      <c r="L2281" s="2">
        <f>DEGREES(ASIN((((COS(RADIANS('PV model'!$B$2))*COS(RADIANS(H2281))*COS(RADIANS(K2281)))+(SIN(RADIANS('PV model'!$B$2))*SIN(RADIANS(H2281)))))))</f>
        <v>-9.1236483318237873</v>
      </c>
      <c r="M2281" s="3">
        <f t="shared" si="389"/>
        <v>0</v>
      </c>
      <c r="N2281" s="2">
        <f t="shared" si="394"/>
        <v>-65.917182973006533</v>
      </c>
      <c r="O2281" s="2">
        <f>IF('PV model'!$B$2&gt;0, 180-N2281,IF('PV model'!$B$2&lt;0,0-N2281,N2281))</f>
        <v>245.91718297300653</v>
      </c>
      <c r="P2281" s="2">
        <f>ABS(O2281-'PV model'!$B$5)</f>
        <v>40.917182973006533</v>
      </c>
      <c r="Q2281" s="3">
        <f t="shared" si="390"/>
        <v>99.123648331823787</v>
      </c>
      <c r="R2281" s="3">
        <f t="shared" si="395"/>
        <v>0</v>
      </c>
      <c r="S2281" s="3">
        <f t="shared" si="391"/>
        <v>0</v>
      </c>
      <c r="T2281" s="3">
        <f>(0.5*(1-COS(RADIANS(90-$X$3)))*(D2281+E2281)*'PV model'!$B$4)</f>
        <v>0</v>
      </c>
      <c r="U2281" s="3">
        <f t="shared" si="396"/>
        <v>0</v>
      </c>
      <c r="V2281" s="3">
        <f>('PV model'!$B$13*(U2281/1000)*(1-'PV model'!$B$14*((20+C2281)-25))*'PV model'!$B$10)/'PV model'!$B$12</f>
        <v>0</v>
      </c>
    </row>
    <row r="2282" spans="1:22" x14ac:dyDescent="0.2">
      <c r="A2282" s="10">
        <f t="shared" si="397"/>
        <v>95</v>
      </c>
      <c r="B2282" s="10">
        <f t="shared" si="398"/>
        <v>21</v>
      </c>
      <c r="C2282" s="23">
        <v>8.1999999999999993</v>
      </c>
      <c r="D2282" s="24">
        <v>0</v>
      </c>
      <c r="E2282" s="24">
        <v>0</v>
      </c>
      <c r="F2282" s="48"/>
      <c r="G2282" s="48"/>
      <c r="H2282" s="1">
        <f t="shared" si="399"/>
        <v>5.5965910004657031</v>
      </c>
      <c r="I2282" s="1">
        <f t="shared" si="392"/>
        <v>-3.0837066336392467</v>
      </c>
      <c r="J2282" s="4">
        <f>B2282+('PV model'!$B$3/15)+(I2282/60)</f>
        <v>20.671938222772678</v>
      </c>
      <c r="K2282" s="2">
        <f t="shared" si="393"/>
        <v>-130.07907334159017</v>
      </c>
      <c r="L2282" s="2">
        <f>DEGREES(ASIN((((COS(RADIANS('PV model'!$B$2))*COS(RADIANS(H2282))*COS(RADIANS(K2282)))+(SIN(RADIANS('PV model'!$B$2))*SIN(RADIANS(H2282)))))))</f>
        <v>-16.413483702415405</v>
      </c>
      <c r="M2282" s="3">
        <f t="shared" si="389"/>
        <v>0</v>
      </c>
      <c r="N2282" s="2">
        <f t="shared" si="394"/>
        <v>-52.547814242487824</v>
      </c>
      <c r="O2282" s="2">
        <f>IF('PV model'!$B$2&gt;0, 180-N2282,IF('PV model'!$B$2&lt;0,0-N2282,N2282))</f>
        <v>232.54781424248782</v>
      </c>
      <c r="P2282" s="2">
        <f>ABS(O2282-'PV model'!$B$5)</f>
        <v>27.547814242487817</v>
      </c>
      <c r="Q2282" s="3">
        <f t="shared" si="390"/>
        <v>106.41348370241541</v>
      </c>
      <c r="R2282" s="3">
        <f t="shared" si="395"/>
        <v>0</v>
      </c>
      <c r="S2282" s="3">
        <f t="shared" si="391"/>
        <v>0</v>
      </c>
      <c r="T2282" s="3">
        <f>(0.5*(1-COS(RADIANS(90-$X$3)))*(D2282+E2282)*'PV model'!$B$4)</f>
        <v>0</v>
      </c>
      <c r="U2282" s="3">
        <f t="shared" si="396"/>
        <v>0</v>
      </c>
      <c r="V2282" s="3">
        <f>('PV model'!$B$13*(U2282/1000)*(1-'PV model'!$B$14*((20+C2282)-25))*'PV model'!$B$10)/'PV model'!$B$12</f>
        <v>0</v>
      </c>
    </row>
    <row r="2283" spans="1:22" x14ac:dyDescent="0.2">
      <c r="A2283" s="10">
        <f t="shared" si="397"/>
        <v>95</v>
      </c>
      <c r="B2283" s="10">
        <f t="shared" si="398"/>
        <v>22</v>
      </c>
      <c r="C2283" s="23">
        <v>7.8</v>
      </c>
      <c r="D2283" s="24">
        <v>0</v>
      </c>
      <c r="E2283" s="24">
        <v>0</v>
      </c>
      <c r="F2283" s="48"/>
      <c r="G2283" s="48"/>
      <c r="H2283" s="1">
        <f t="shared" si="399"/>
        <v>5.5965910004657031</v>
      </c>
      <c r="I2283" s="1">
        <f t="shared" si="392"/>
        <v>-3.0837066336392467</v>
      </c>
      <c r="J2283" s="4">
        <f>B2283+('PV model'!$B$3/15)+(I2283/60)</f>
        <v>21.671938222772678</v>
      </c>
      <c r="K2283" s="2">
        <f t="shared" si="393"/>
        <v>-145.07907334159017</v>
      </c>
      <c r="L2283" s="2">
        <f>DEGREES(ASIN((((COS(RADIANS('PV model'!$B$2))*COS(RADIANS(H2283))*COS(RADIANS(K2283)))+(SIN(RADIANS('PV model'!$B$2))*SIN(RADIANS(H2283)))))))</f>
        <v>-22.447400806073162</v>
      </c>
      <c r="M2283" s="3">
        <f t="shared" si="389"/>
        <v>0</v>
      </c>
      <c r="N2283" s="2">
        <f t="shared" si="394"/>
        <v>-38.055370855114234</v>
      </c>
      <c r="O2283" s="2">
        <f>IF('PV model'!$B$2&gt;0, 180-N2283,IF('PV model'!$B$2&lt;0,0-N2283,N2283))</f>
        <v>218.05537085511423</v>
      </c>
      <c r="P2283" s="2">
        <f>ABS(O2283-'PV model'!$B$5)</f>
        <v>13.055370855114234</v>
      </c>
      <c r="Q2283" s="3">
        <f t="shared" si="390"/>
        <v>112.44740080607316</v>
      </c>
      <c r="R2283" s="3">
        <f t="shared" si="395"/>
        <v>0</v>
      </c>
      <c r="S2283" s="3">
        <f t="shared" si="391"/>
        <v>0</v>
      </c>
      <c r="T2283" s="3">
        <f>(0.5*(1-COS(RADIANS(90-$X$3)))*(D2283+E2283)*'PV model'!$B$4)</f>
        <v>0</v>
      </c>
      <c r="U2283" s="3">
        <f t="shared" si="396"/>
        <v>0</v>
      </c>
      <c r="V2283" s="3">
        <f>('PV model'!$B$13*(U2283/1000)*(1-'PV model'!$B$14*((20+C2283)-25))*'PV model'!$B$10)/'PV model'!$B$12</f>
        <v>0</v>
      </c>
    </row>
    <row r="2284" spans="1:22" x14ac:dyDescent="0.2">
      <c r="A2284" s="10">
        <f t="shared" si="397"/>
        <v>95</v>
      </c>
      <c r="B2284" s="10">
        <f t="shared" si="398"/>
        <v>23</v>
      </c>
      <c r="C2284" s="23">
        <v>7.8</v>
      </c>
      <c r="D2284" s="24">
        <v>0</v>
      </c>
      <c r="E2284" s="24">
        <v>0</v>
      </c>
      <c r="F2284" s="48"/>
      <c r="G2284" s="48"/>
      <c r="H2284" s="1">
        <f t="shared" si="399"/>
        <v>5.5965910004657031</v>
      </c>
      <c r="I2284" s="1">
        <f t="shared" si="392"/>
        <v>-3.0837066336392467</v>
      </c>
      <c r="J2284" s="4">
        <f>B2284+('PV model'!$B$3/15)+(I2284/60)</f>
        <v>22.671938222772678</v>
      </c>
      <c r="K2284" s="2">
        <f t="shared" si="393"/>
        <v>-160.07907334159017</v>
      </c>
      <c r="L2284" s="2">
        <f>DEGREES(ASIN((((COS(RADIANS('PV model'!$B$2))*COS(RADIANS(H2284))*COS(RADIANS(K2284)))+(SIN(RADIANS('PV model'!$B$2))*SIN(RADIANS(H2284)))))))</f>
        <v>-26.718305313742011</v>
      </c>
      <c r="M2284" s="3">
        <f t="shared" si="389"/>
        <v>0</v>
      </c>
      <c r="N2284" s="2">
        <f t="shared" si="394"/>
        <v>-22.310955493624558</v>
      </c>
      <c r="O2284" s="2">
        <f>IF('PV model'!$B$2&gt;0, 180-N2284,IF('PV model'!$B$2&lt;0,0-N2284,N2284))</f>
        <v>202.31095549362456</v>
      </c>
      <c r="P2284" s="2">
        <f>ABS(O2284-'PV model'!$B$5)</f>
        <v>2.6890445063754385</v>
      </c>
      <c r="Q2284" s="3">
        <f t="shared" si="390"/>
        <v>116.71830531374201</v>
      </c>
      <c r="R2284" s="3">
        <f t="shared" si="395"/>
        <v>0</v>
      </c>
      <c r="S2284" s="3">
        <f t="shared" si="391"/>
        <v>0</v>
      </c>
      <c r="T2284" s="3">
        <f>(0.5*(1-COS(RADIANS(90-$X$3)))*(D2284+E2284)*'PV model'!$B$4)</f>
        <v>0</v>
      </c>
      <c r="U2284" s="3">
        <f t="shared" si="396"/>
        <v>0</v>
      </c>
      <c r="V2284" s="3">
        <f>('PV model'!$B$13*(U2284/1000)*(1-'PV model'!$B$14*((20+C2284)-25))*'PV model'!$B$10)/'PV model'!$B$12</f>
        <v>0</v>
      </c>
    </row>
    <row r="2285" spans="1:22" x14ac:dyDescent="0.2">
      <c r="A2285" s="10">
        <f t="shared" si="397"/>
        <v>95</v>
      </c>
      <c r="B2285" s="10">
        <f t="shared" si="398"/>
        <v>24</v>
      </c>
      <c r="C2285" s="23">
        <v>7.7</v>
      </c>
      <c r="D2285" s="24">
        <v>0</v>
      </c>
      <c r="E2285" s="24">
        <v>0</v>
      </c>
      <c r="F2285" s="48"/>
      <c r="G2285" s="48"/>
      <c r="H2285" s="1">
        <f t="shared" si="399"/>
        <v>5.5965910004657031</v>
      </c>
      <c r="I2285" s="1">
        <f t="shared" si="392"/>
        <v>-3.0837066336392467</v>
      </c>
      <c r="J2285" s="4">
        <f>B2285+('PV model'!$B$3/15)+(I2285/60)</f>
        <v>23.671938222772678</v>
      </c>
      <c r="K2285" s="2">
        <f t="shared" si="393"/>
        <v>-175.07907334159017</v>
      </c>
      <c r="L2285" s="2">
        <f>DEGREES(ASIN((((COS(RADIANS('PV model'!$B$2))*COS(RADIANS(H2285))*COS(RADIANS(K2285)))+(SIN(RADIANS('PV model'!$B$2))*SIN(RADIANS(H2285)))))))</f>
        <v>-28.767509170896581</v>
      </c>
      <c r="M2285" s="3">
        <f t="shared" si="389"/>
        <v>0</v>
      </c>
      <c r="N2285" s="2">
        <f t="shared" si="394"/>
        <v>-5.5890144418928225</v>
      </c>
      <c r="O2285" s="2">
        <f>IF('PV model'!$B$2&gt;0, 180-N2285,IF('PV model'!$B$2&lt;0,0-N2285,N2285))</f>
        <v>185.58901444189283</v>
      </c>
      <c r="P2285" s="2">
        <f>ABS(O2285-'PV model'!$B$5)</f>
        <v>19.410985558107171</v>
      </c>
      <c r="Q2285" s="3">
        <f t="shared" si="390"/>
        <v>118.76750917089659</v>
      </c>
      <c r="R2285" s="3">
        <f t="shared" si="395"/>
        <v>0</v>
      </c>
      <c r="S2285" s="3">
        <f t="shared" si="391"/>
        <v>0</v>
      </c>
      <c r="T2285" s="3">
        <f>(0.5*(1-COS(RADIANS(90-$X$3)))*(D2285+E2285)*'PV model'!$B$4)</f>
        <v>0</v>
      </c>
      <c r="U2285" s="3">
        <f t="shared" si="396"/>
        <v>0</v>
      </c>
      <c r="V2285" s="3">
        <f>('PV model'!$B$13*(U2285/1000)*(1-'PV model'!$B$14*((20+C2285)-25))*'PV model'!$B$10)/'PV model'!$B$12</f>
        <v>0</v>
      </c>
    </row>
    <row r="2286" spans="1:22" x14ac:dyDescent="0.2">
      <c r="A2286" s="10">
        <f t="shared" si="397"/>
        <v>96</v>
      </c>
      <c r="B2286" s="10">
        <f t="shared" si="398"/>
        <v>1</v>
      </c>
      <c r="C2286" s="23">
        <v>7.1</v>
      </c>
      <c r="D2286" s="24">
        <v>0</v>
      </c>
      <c r="E2286" s="24">
        <v>0</v>
      </c>
      <c r="F2286" s="48"/>
      <c r="G2286" s="48"/>
      <c r="H2286" s="1">
        <f t="shared" si="399"/>
        <v>5.9880159936032253</v>
      </c>
      <c r="I2286" s="1">
        <f t="shared" si="392"/>
        <v>-2.7776785498794436</v>
      </c>
      <c r="J2286" s="4">
        <f>B2286+('PV model'!$B$3/15)+(I2286/60)</f>
        <v>0.67703869083534263</v>
      </c>
      <c r="K2286" s="2">
        <f t="shared" si="393"/>
        <v>169.84441963746985</v>
      </c>
      <c r="L2286" s="2">
        <f>DEGREES(ASIN((((COS(RADIANS('PV model'!$B$2))*COS(RADIANS(H2286))*COS(RADIANS(K2286)))+(SIN(RADIANS('PV model'!$B$2))*SIN(RADIANS(H2286)))))))</f>
        <v>-27.938066369026917</v>
      </c>
      <c r="M2286" s="3">
        <f t="shared" si="389"/>
        <v>0</v>
      </c>
      <c r="N2286" s="2">
        <f t="shared" si="394"/>
        <v>11.448852190737938</v>
      </c>
      <c r="O2286" s="2">
        <f>IF('PV model'!$B$2&gt;0, 180-N2286,IF('PV model'!$B$2&lt;0,0-N2286,N2286))</f>
        <v>168.55114780926206</v>
      </c>
      <c r="P2286" s="2">
        <f>ABS(O2286-'PV model'!$B$5)</f>
        <v>36.448852190737938</v>
      </c>
      <c r="Q2286" s="3">
        <f t="shared" si="390"/>
        <v>117.93806636902691</v>
      </c>
      <c r="R2286" s="3">
        <f t="shared" si="395"/>
        <v>0</v>
      </c>
      <c r="S2286" s="3">
        <f t="shared" si="391"/>
        <v>0</v>
      </c>
      <c r="T2286" s="3">
        <f>(0.5*(1-COS(RADIANS(90-$X$3)))*(D2286+E2286)*'PV model'!$B$4)</f>
        <v>0</v>
      </c>
      <c r="U2286" s="3">
        <f t="shared" si="396"/>
        <v>0</v>
      </c>
      <c r="V2286" s="3">
        <f>('PV model'!$B$13*(U2286/1000)*(1-'PV model'!$B$14*((20+C2286)-25))*'PV model'!$B$10)/'PV model'!$B$12</f>
        <v>0</v>
      </c>
    </row>
    <row r="2287" spans="1:22" x14ac:dyDescent="0.2">
      <c r="A2287" s="10">
        <f t="shared" si="397"/>
        <v>96</v>
      </c>
      <c r="B2287" s="10">
        <f t="shared" si="398"/>
        <v>2</v>
      </c>
      <c r="C2287" s="23">
        <v>7.3</v>
      </c>
      <c r="D2287" s="24">
        <v>0</v>
      </c>
      <c r="E2287" s="24">
        <v>0</v>
      </c>
      <c r="F2287" s="48"/>
      <c r="G2287" s="48"/>
      <c r="H2287" s="1">
        <f t="shared" si="399"/>
        <v>5.9880159936032253</v>
      </c>
      <c r="I2287" s="1">
        <f t="shared" si="392"/>
        <v>-2.7776785498794436</v>
      </c>
      <c r="J2287" s="4">
        <f>B2287+('PV model'!$B$3/15)+(I2287/60)</f>
        <v>1.6770386908353427</v>
      </c>
      <c r="K2287" s="2">
        <f t="shared" si="393"/>
        <v>154.84441963746985</v>
      </c>
      <c r="L2287" s="2">
        <f>DEGREES(ASIN((((COS(RADIANS('PV model'!$B$2))*COS(RADIANS(H2287))*COS(RADIANS(K2287)))+(SIN(RADIANS('PV model'!$B$2))*SIN(RADIANS(H2287)))))))</f>
        <v>-25.08206487178116</v>
      </c>
      <c r="M2287" s="3">
        <f t="shared" si="389"/>
        <v>0</v>
      </c>
      <c r="N2287" s="2">
        <f t="shared" si="394"/>
        <v>27.825122356035664</v>
      </c>
      <c r="O2287" s="2">
        <f>IF('PV model'!$B$2&gt;0, 180-N2287,IF('PV model'!$B$2&lt;0,0-N2287,N2287))</f>
        <v>152.17487764396435</v>
      </c>
      <c r="P2287" s="2">
        <f>ABS(O2287-'PV model'!$B$5)</f>
        <v>52.825122356035649</v>
      </c>
      <c r="Q2287" s="3">
        <f t="shared" si="390"/>
        <v>115.08206487178117</v>
      </c>
      <c r="R2287" s="3">
        <f t="shared" si="395"/>
        <v>0</v>
      </c>
      <c r="S2287" s="3">
        <f t="shared" si="391"/>
        <v>0</v>
      </c>
      <c r="T2287" s="3">
        <f>(0.5*(1-COS(RADIANS(90-$X$3)))*(D2287+E2287)*'PV model'!$B$4)</f>
        <v>0</v>
      </c>
      <c r="U2287" s="3">
        <f t="shared" si="396"/>
        <v>0</v>
      </c>
      <c r="V2287" s="3">
        <f>('PV model'!$B$13*(U2287/1000)*(1-'PV model'!$B$14*((20+C2287)-25))*'PV model'!$B$10)/'PV model'!$B$12</f>
        <v>0</v>
      </c>
    </row>
    <row r="2288" spans="1:22" x14ac:dyDescent="0.2">
      <c r="A2288" s="10">
        <f t="shared" si="397"/>
        <v>96</v>
      </c>
      <c r="B2288" s="10">
        <f t="shared" si="398"/>
        <v>3</v>
      </c>
      <c r="C2288" s="23">
        <v>7.5</v>
      </c>
      <c r="D2288" s="24">
        <v>0</v>
      </c>
      <c r="E2288" s="24">
        <v>0</v>
      </c>
      <c r="F2288" s="48"/>
      <c r="G2288" s="48"/>
      <c r="H2288" s="1">
        <f t="shared" si="399"/>
        <v>5.9880159936032253</v>
      </c>
      <c r="I2288" s="1">
        <f t="shared" si="392"/>
        <v>-2.7776785498794436</v>
      </c>
      <c r="J2288" s="4">
        <f>B2288+('PV model'!$B$3/15)+(I2288/60)</f>
        <v>2.6770386908353423</v>
      </c>
      <c r="K2288" s="2">
        <f t="shared" si="393"/>
        <v>139.84441963746985</v>
      </c>
      <c r="L2288" s="2">
        <f>DEGREES(ASIN((((COS(RADIANS('PV model'!$B$2))*COS(RADIANS(H2288))*COS(RADIANS(K2288)))+(SIN(RADIANS('PV model'!$B$2))*SIN(RADIANS(H2288)))))))</f>
        <v>-20.155359736284755</v>
      </c>
      <c r="M2288" s="3">
        <f t="shared" si="389"/>
        <v>0</v>
      </c>
      <c r="N2288" s="2">
        <f t="shared" si="394"/>
        <v>43.092936879696623</v>
      </c>
      <c r="O2288" s="2">
        <f>IF('PV model'!$B$2&gt;0, 180-N2288,IF('PV model'!$B$2&lt;0,0-N2288,N2288))</f>
        <v>136.90706312030338</v>
      </c>
      <c r="P2288" s="2">
        <f>ABS(O2288-'PV model'!$B$5)</f>
        <v>68.092936879696623</v>
      </c>
      <c r="Q2288" s="3">
        <f t="shared" si="390"/>
        <v>110.15535973628475</v>
      </c>
      <c r="R2288" s="3">
        <f t="shared" si="395"/>
        <v>0</v>
      </c>
      <c r="S2288" s="3">
        <f t="shared" si="391"/>
        <v>0</v>
      </c>
      <c r="T2288" s="3">
        <f>(0.5*(1-COS(RADIANS(90-$X$3)))*(D2288+E2288)*'PV model'!$B$4)</f>
        <v>0</v>
      </c>
      <c r="U2288" s="3">
        <f t="shared" si="396"/>
        <v>0</v>
      </c>
      <c r="V2288" s="3">
        <f>('PV model'!$B$13*(U2288/1000)*(1-'PV model'!$B$14*((20+C2288)-25))*'PV model'!$B$10)/'PV model'!$B$12</f>
        <v>0</v>
      </c>
    </row>
    <row r="2289" spans="1:22" x14ac:dyDescent="0.2">
      <c r="A2289" s="10">
        <f t="shared" si="397"/>
        <v>96</v>
      </c>
      <c r="B2289" s="10">
        <f t="shared" si="398"/>
        <v>4</v>
      </c>
      <c r="C2289" s="23">
        <v>7.4</v>
      </c>
      <c r="D2289" s="24">
        <v>0</v>
      </c>
      <c r="E2289" s="24">
        <v>0</v>
      </c>
      <c r="F2289" s="48"/>
      <c r="G2289" s="48"/>
      <c r="H2289" s="1">
        <f t="shared" si="399"/>
        <v>5.9880159936032253</v>
      </c>
      <c r="I2289" s="1">
        <f t="shared" si="392"/>
        <v>-2.7776785498794436</v>
      </c>
      <c r="J2289" s="4">
        <f>B2289+('PV model'!$B$3/15)+(I2289/60)</f>
        <v>3.6770386908353423</v>
      </c>
      <c r="K2289" s="2">
        <f t="shared" si="393"/>
        <v>124.84441963746987</v>
      </c>
      <c r="L2289" s="2">
        <f>DEGREES(ASIN((((COS(RADIANS('PV model'!$B$2))*COS(RADIANS(H2289))*COS(RADIANS(K2289)))+(SIN(RADIANS('PV model'!$B$2))*SIN(RADIANS(H2289)))))))</f>
        <v>-13.643339918738775</v>
      </c>
      <c r="M2289" s="3">
        <f t="shared" si="389"/>
        <v>0</v>
      </c>
      <c r="N2289" s="2">
        <f t="shared" si="394"/>
        <v>57.132613540872633</v>
      </c>
      <c r="O2289" s="2">
        <f>IF('PV model'!$B$2&gt;0, 180-N2289,IF('PV model'!$B$2&lt;0,0-N2289,N2289))</f>
        <v>122.86738645912737</v>
      </c>
      <c r="P2289" s="2">
        <f>ABS(O2289-'PV model'!$B$5)</f>
        <v>82.132613540872626</v>
      </c>
      <c r="Q2289" s="3">
        <f t="shared" si="390"/>
        <v>103.64333991873877</v>
      </c>
      <c r="R2289" s="3">
        <f t="shared" si="395"/>
        <v>0</v>
      </c>
      <c r="S2289" s="3">
        <f t="shared" si="391"/>
        <v>0</v>
      </c>
      <c r="T2289" s="3">
        <f>(0.5*(1-COS(RADIANS(90-$X$3)))*(D2289+E2289)*'PV model'!$B$4)</f>
        <v>0</v>
      </c>
      <c r="U2289" s="3">
        <f t="shared" si="396"/>
        <v>0</v>
      </c>
      <c r="V2289" s="3">
        <f>('PV model'!$B$13*(U2289/1000)*(1-'PV model'!$B$14*((20+C2289)-25))*'PV model'!$B$10)/'PV model'!$B$12</f>
        <v>0</v>
      </c>
    </row>
    <row r="2290" spans="1:22" x14ac:dyDescent="0.2">
      <c r="A2290" s="10">
        <f t="shared" si="397"/>
        <v>96</v>
      </c>
      <c r="B2290" s="10">
        <f t="shared" si="398"/>
        <v>5</v>
      </c>
      <c r="C2290" s="23">
        <v>7.4</v>
      </c>
      <c r="D2290" s="24">
        <v>0</v>
      </c>
      <c r="E2290" s="24">
        <v>0</v>
      </c>
      <c r="F2290" s="48"/>
      <c r="G2290" s="48"/>
      <c r="H2290" s="1">
        <f t="shared" si="399"/>
        <v>5.9880159936032253</v>
      </c>
      <c r="I2290" s="1">
        <f t="shared" si="392"/>
        <v>-2.7776785498794436</v>
      </c>
      <c r="J2290" s="4">
        <f>B2290+('PV model'!$B$3/15)+(I2290/60)</f>
        <v>4.6770386908353432</v>
      </c>
      <c r="K2290" s="2">
        <f t="shared" si="393"/>
        <v>109.84441963746985</v>
      </c>
      <c r="L2290" s="2">
        <f>DEGREES(ASIN((((COS(RADIANS('PV model'!$B$2))*COS(RADIANS(H2290))*COS(RADIANS(K2290)))+(SIN(RADIANS('PV model'!$B$2))*SIN(RADIANS(H2290)))))))</f>
        <v>-6.0418035171298889</v>
      </c>
      <c r="M2290" s="3">
        <f t="shared" si="389"/>
        <v>0</v>
      </c>
      <c r="N2290" s="2">
        <f t="shared" si="394"/>
        <v>70.171290842067293</v>
      </c>
      <c r="O2290" s="2">
        <f>IF('PV model'!$B$2&gt;0, 180-N2290,IF('PV model'!$B$2&lt;0,0-N2290,N2290))</f>
        <v>109.82870915793271</v>
      </c>
      <c r="P2290" s="2">
        <f>ABS(O2290-'PV model'!$B$5)</f>
        <v>95.171290842067293</v>
      </c>
      <c r="Q2290" s="3">
        <f t="shared" si="390"/>
        <v>96.041803517129892</v>
      </c>
      <c r="R2290" s="3">
        <f t="shared" si="395"/>
        <v>0</v>
      </c>
      <c r="S2290" s="3">
        <f t="shared" si="391"/>
        <v>0</v>
      </c>
      <c r="T2290" s="3">
        <f>(0.5*(1-COS(RADIANS(90-$X$3)))*(D2290+E2290)*'PV model'!$B$4)</f>
        <v>0</v>
      </c>
      <c r="U2290" s="3">
        <f t="shared" si="396"/>
        <v>0</v>
      </c>
      <c r="V2290" s="3">
        <f>('PV model'!$B$13*(U2290/1000)*(1-'PV model'!$B$14*((20+C2290)-25))*'PV model'!$B$10)/'PV model'!$B$12</f>
        <v>0</v>
      </c>
    </row>
    <row r="2291" spans="1:22" x14ac:dyDescent="0.2">
      <c r="A2291" s="10">
        <f t="shared" si="397"/>
        <v>96</v>
      </c>
      <c r="B2291" s="10">
        <f t="shared" si="398"/>
        <v>6</v>
      </c>
      <c r="C2291" s="23">
        <v>7.2</v>
      </c>
      <c r="D2291" s="24">
        <v>0</v>
      </c>
      <c r="E2291" s="24">
        <v>0.88200000000000001</v>
      </c>
      <c r="F2291" s="48"/>
      <c r="G2291" s="48"/>
      <c r="H2291" s="1">
        <f t="shared" si="399"/>
        <v>5.9880159936032253</v>
      </c>
      <c r="I2291" s="1">
        <f t="shared" si="392"/>
        <v>-2.7776785498794436</v>
      </c>
      <c r="J2291" s="4">
        <f>B2291+('PV model'!$B$3/15)+(I2291/60)</f>
        <v>5.6770386908353432</v>
      </c>
      <c r="K2291" s="2">
        <f t="shared" si="393"/>
        <v>94.844419637469855</v>
      </c>
      <c r="L2291" s="2">
        <f>DEGREES(ASIN((((COS(RADIANS('PV model'!$B$2))*COS(RADIANS(H2291))*COS(RADIANS(K2291)))+(SIN(RADIANS('PV model'!$B$2))*SIN(RADIANS(H2291)))))))</f>
        <v>2.2007556149556549</v>
      </c>
      <c r="M2291" s="3">
        <f t="shared" si="389"/>
        <v>2.2007556149556549</v>
      </c>
      <c r="N2291" s="2">
        <f t="shared" si="394"/>
        <v>82.622828367689621</v>
      </c>
      <c r="O2291" s="2">
        <f>IF('PV model'!$B$2&gt;0, 180-N2291,IF('PV model'!$B$2&lt;0,0-N2291,N2291))</f>
        <v>97.377171632310379</v>
      </c>
      <c r="P2291" s="2">
        <f>ABS(O2291-'PV model'!$B$5)</f>
        <v>107.62282836768962</v>
      </c>
      <c r="Q2291" s="3">
        <f t="shared" si="390"/>
        <v>87.799244385044346</v>
      </c>
      <c r="R2291" s="3">
        <f t="shared" si="395"/>
        <v>0</v>
      </c>
      <c r="S2291" s="3">
        <f t="shared" si="391"/>
        <v>0.88200000000000001</v>
      </c>
      <c r="T2291" s="3">
        <f>(0.5*(1-COS(RADIANS(90-$X$3)))*(D2291+E2291)*'PV model'!$B$4)</f>
        <v>0</v>
      </c>
      <c r="U2291" s="3">
        <f t="shared" si="396"/>
        <v>0.88200000000000001</v>
      </c>
      <c r="V2291" s="3">
        <f>('PV model'!$B$13*(U2291/1000)*(1-'PV model'!$B$14*((20+C2291)-25))*'PV model'!$B$10)/'PV model'!$B$12</f>
        <v>8.7388870463999985E-2</v>
      </c>
    </row>
    <row r="2292" spans="1:22" x14ac:dyDescent="0.2">
      <c r="A2292" s="10">
        <f t="shared" si="397"/>
        <v>96</v>
      </c>
      <c r="B2292" s="10">
        <f t="shared" si="398"/>
        <v>7</v>
      </c>
      <c r="C2292" s="23">
        <v>7.3</v>
      </c>
      <c r="D2292" s="24">
        <v>0</v>
      </c>
      <c r="E2292" s="24">
        <v>13.229999999999999</v>
      </c>
      <c r="F2292" s="48"/>
      <c r="G2292" s="48"/>
      <c r="H2292" s="1">
        <f t="shared" si="399"/>
        <v>5.9880159936032253</v>
      </c>
      <c r="I2292" s="1">
        <f t="shared" si="392"/>
        <v>-2.7776785498794436</v>
      </c>
      <c r="J2292" s="4">
        <f>B2292+('PV model'!$B$3/15)+(I2292/60)</f>
        <v>6.6770386908353432</v>
      </c>
      <c r="K2292" s="2">
        <f t="shared" si="393"/>
        <v>79.844419637469855</v>
      </c>
      <c r="L2292" s="2">
        <f>DEGREES(ASIN((((COS(RADIANS('PV model'!$B$2))*COS(RADIANS(H2292))*COS(RADIANS(K2292)))+(SIN(RADIANS('PV model'!$B$2))*SIN(RADIANS(H2292)))))))</f>
        <v>10.678506394010421</v>
      </c>
      <c r="M2292" s="3">
        <f t="shared" si="389"/>
        <v>10.678506394010421</v>
      </c>
      <c r="N2292" s="2">
        <f t="shared" si="394"/>
        <v>85.012625237458693</v>
      </c>
      <c r="O2292" s="2">
        <f>IF('PV model'!$B$2&gt;0, 180-N2292,IF('PV model'!$B$2&lt;0,0-N2292,N2292))</f>
        <v>94.987374762541307</v>
      </c>
      <c r="P2292" s="2">
        <f>ABS(O2292-'PV model'!$B$5)</f>
        <v>110.01262523745869</v>
      </c>
      <c r="Q2292" s="3">
        <f t="shared" si="390"/>
        <v>79.321493605989588</v>
      </c>
      <c r="R2292" s="3">
        <f t="shared" si="395"/>
        <v>0</v>
      </c>
      <c r="S2292" s="3">
        <f t="shared" si="391"/>
        <v>13.229999999999999</v>
      </c>
      <c r="T2292" s="3">
        <f>(0.5*(1-COS(RADIANS(90-$X$3)))*(D2292+E2292)*'PV model'!$B$4)</f>
        <v>0</v>
      </c>
      <c r="U2292" s="3">
        <f t="shared" si="396"/>
        <v>13.229999999999999</v>
      </c>
      <c r="V2292" s="3">
        <f>('PV model'!$B$13*(U2292/1000)*(1-'PV model'!$B$14*((20+C2292)-25))*'PV model'!$B$10)/'PV model'!$B$12</f>
        <v>1.3103040686399998</v>
      </c>
    </row>
    <row r="2293" spans="1:22" x14ac:dyDescent="0.2">
      <c r="A2293" s="10">
        <f t="shared" si="397"/>
        <v>96</v>
      </c>
      <c r="B2293" s="10">
        <f t="shared" si="398"/>
        <v>8</v>
      </c>
      <c r="C2293" s="23">
        <v>7.6</v>
      </c>
      <c r="D2293" s="24">
        <v>0</v>
      </c>
      <c r="E2293" s="24">
        <v>46.746000000000002</v>
      </c>
      <c r="F2293" s="48"/>
      <c r="G2293" s="48"/>
      <c r="H2293" s="1">
        <f t="shared" si="399"/>
        <v>5.9880159936032253</v>
      </c>
      <c r="I2293" s="1">
        <f t="shared" si="392"/>
        <v>-2.7776785498794436</v>
      </c>
      <c r="J2293" s="4">
        <f>B2293+('PV model'!$B$3/15)+(I2293/60)</f>
        <v>7.6770386908353432</v>
      </c>
      <c r="K2293" s="2">
        <f t="shared" si="393"/>
        <v>64.844419637469855</v>
      </c>
      <c r="L2293" s="2">
        <f>DEGREES(ASIN((((COS(RADIANS('PV model'!$B$2))*COS(RADIANS(H2293))*COS(RADIANS(K2293)))+(SIN(RADIANS('PV model'!$B$2))*SIN(RADIANS(H2293)))))))</f>
        <v>18.991396633138773</v>
      </c>
      <c r="M2293" s="3">
        <f t="shared" si="389"/>
        <v>18.991396633138773</v>
      </c>
      <c r="N2293" s="2">
        <f t="shared" si="394"/>
        <v>72.18326552099731</v>
      </c>
      <c r="O2293" s="2">
        <f>IF('PV model'!$B$2&gt;0, 180-N2293,IF('PV model'!$B$2&lt;0,0-N2293,N2293))</f>
        <v>107.81673447900269</v>
      </c>
      <c r="P2293" s="2">
        <f>ABS(O2293-'PV model'!$B$5)</f>
        <v>97.18326552099731</v>
      </c>
      <c r="Q2293" s="3">
        <f t="shared" si="390"/>
        <v>71.008603366861223</v>
      </c>
      <c r="R2293" s="3">
        <f t="shared" si="395"/>
        <v>0</v>
      </c>
      <c r="S2293" s="3">
        <f t="shared" si="391"/>
        <v>46.746000000000002</v>
      </c>
      <c r="T2293" s="3">
        <f>(0.5*(1-COS(RADIANS(90-$X$3)))*(D2293+E2293)*'PV model'!$B$4)</f>
        <v>0</v>
      </c>
      <c r="U2293" s="3">
        <f t="shared" si="396"/>
        <v>46.746000000000002</v>
      </c>
      <c r="V2293" s="3">
        <f>('PV model'!$B$13*(U2293/1000)*(1-'PV model'!$B$14*((20+C2293)-25))*'PV model'!$B$10)/'PV model'!$B$12</f>
        <v>4.6241337663360005</v>
      </c>
    </row>
    <row r="2294" spans="1:22" x14ac:dyDescent="0.2">
      <c r="A2294" s="10">
        <f t="shared" si="397"/>
        <v>96</v>
      </c>
      <c r="B2294" s="10">
        <f t="shared" si="398"/>
        <v>9</v>
      </c>
      <c r="C2294" s="23">
        <v>8</v>
      </c>
      <c r="D2294" s="24">
        <v>79.693949999999987</v>
      </c>
      <c r="E2294" s="24">
        <v>136.71</v>
      </c>
      <c r="F2294" s="48"/>
      <c r="G2294" s="48"/>
      <c r="H2294" s="1">
        <f t="shared" si="399"/>
        <v>5.9880159936032253</v>
      </c>
      <c r="I2294" s="1">
        <f t="shared" si="392"/>
        <v>-2.7776785498794436</v>
      </c>
      <c r="J2294" s="4">
        <f>B2294+('PV model'!$B$3/15)+(I2294/60)</f>
        <v>8.6770386908353423</v>
      </c>
      <c r="K2294" s="2">
        <f t="shared" si="393"/>
        <v>49.844419637469869</v>
      </c>
      <c r="L2294" s="2">
        <f>DEGREES(ASIN((((COS(RADIANS('PV model'!$B$2))*COS(RADIANS(H2294))*COS(RADIANS(K2294)))+(SIN(RADIANS('PV model'!$B$2))*SIN(RADIANS(H2294)))))))</f>
        <v>26.69467928252563</v>
      </c>
      <c r="M2294" s="3">
        <f t="shared" si="389"/>
        <v>26.69467928252563</v>
      </c>
      <c r="N2294" s="2">
        <f t="shared" si="394"/>
        <v>58.300024625788467</v>
      </c>
      <c r="O2294" s="2">
        <f>IF('PV model'!$B$2&gt;0, 180-N2294,IF('PV model'!$B$2&lt;0,0-N2294,N2294))</f>
        <v>121.69997537421153</v>
      </c>
      <c r="P2294" s="2">
        <f>ABS(O2294-'PV model'!$B$5)</f>
        <v>83.300024625788467</v>
      </c>
      <c r="Q2294" s="3">
        <f t="shared" si="390"/>
        <v>63.305320717474373</v>
      </c>
      <c r="R2294" s="3">
        <f t="shared" si="395"/>
        <v>79.693949999999987</v>
      </c>
      <c r="S2294" s="3">
        <f t="shared" si="391"/>
        <v>164.31086967810424</v>
      </c>
      <c r="T2294" s="3">
        <f>(0.5*(1-COS(RADIANS(90-$X$3)))*(D2294+E2294)*'PV model'!$B$4)</f>
        <v>0</v>
      </c>
      <c r="U2294" s="3">
        <f t="shared" si="396"/>
        <v>244.00481967810424</v>
      </c>
      <c r="V2294" s="3">
        <f>('PV model'!$B$13*(U2294/1000)*(1-'PV model'!$B$14*((20+C2294)-25))*'PV model'!$B$10)/'PV model'!$B$12</f>
        <v>24.098033113723019</v>
      </c>
    </row>
    <row r="2295" spans="1:22" x14ac:dyDescent="0.2">
      <c r="A2295" s="10">
        <f t="shared" si="397"/>
        <v>96</v>
      </c>
      <c r="B2295" s="10">
        <f t="shared" si="398"/>
        <v>10</v>
      </c>
      <c r="C2295" s="23">
        <v>8.4</v>
      </c>
      <c r="D2295" s="24">
        <v>59.489850000000004</v>
      </c>
      <c r="E2295" s="24">
        <v>203.74199999999999</v>
      </c>
      <c r="F2295" s="48"/>
      <c r="G2295" s="48"/>
      <c r="H2295" s="1">
        <f t="shared" si="399"/>
        <v>5.9880159936032253</v>
      </c>
      <c r="I2295" s="1">
        <f t="shared" si="392"/>
        <v>-2.7776785498794436</v>
      </c>
      <c r="J2295" s="4">
        <f>B2295+('PV model'!$B$3/15)+(I2295/60)</f>
        <v>9.6770386908353423</v>
      </c>
      <c r="K2295" s="2">
        <f t="shared" si="393"/>
        <v>34.844419637469869</v>
      </c>
      <c r="L2295" s="2">
        <f>DEGREES(ASIN((((COS(RADIANS('PV model'!$B$2))*COS(RADIANS(H2295))*COS(RADIANS(K2295)))+(SIN(RADIANS('PV model'!$B$2))*SIN(RADIANS(H2295)))))))</f>
        <v>33.24978789753078</v>
      </c>
      <c r="M2295" s="3">
        <f t="shared" si="389"/>
        <v>33.24978789753078</v>
      </c>
      <c r="N2295" s="2">
        <f t="shared" si="394"/>
        <v>42.802225728888921</v>
      </c>
      <c r="O2295" s="2">
        <f>IF('PV model'!$B$2&gt;0, 180-N2295,IF('PV model'!$B$2&lt;0,0-N2295,N2295))</f>
        <v>137.19777427111109</v>
      </c>
      <c r="P2295" s="2">
        <f>ABS(O2295-'PV model'!$B$5)</f>
        <v>67.802225728888914</v>
      </c>
      <c r="Q2295" s="3">
        <f t="shared" si="390"/>
        <v>56.75021210246922</v>
      </c>
      <c r="R2295" s="3">
        <f t="shared" si="395"/>
        <v>59.489850000000004</v>
      </c>
      <c r="S2295" s="3">
        <f t="shared" si="391"/>
        <v>233.56224161875002</v>
      </c>
      <c r="T2295" s="3">
        <f>(0.5*(1-COS(RADIANS(90-$X$3)))*(D2295+E2295)*'PV model'!$B$4)</f>
        <v>0</v>
      </c>
      <c r="U2295" s="3">
        <f t="shared" si="396"/>
        <v>293.05209161875001</v>
      </c>
      <c r="V2295" s="3">
        <f>('PV model'!$B$13*(U2295/1000)*(1-'PV model'!$B$14*((20+C2295)-25))*'PV model'!$B$10)/'PV model'!$B$12</f>
        <v>28.895095653946591</v>
      </c>
    </row>
    <row r="2296" spans="1:22" x14ac:dyDescent="0.2">
      <c r="A2296" s="10">
        <f t="shared" si="397"/>
        <v>96</v>
      </c>
      <c r="B2296" s="10">
        <f t="shared" si="398"/>
        <v>11</v>
      </c>
      <c r="C2296" s="23">
        <v>9.6</v>
      </c>
      <c r="D2296" s="24">
        <v>510.71474999999998</v>
      </c>
      <c r="E2296" s="24">
        <v>195.804</v>
      </c>
      <c r="F2296" s="48"/>
      <c r="G2296" s="48"/>
      <c r="H2296" s="1">
        <f t="shared" si="399"/>
        <v>5.9880159936032253</v>
      </c>
      <c r="I2296" s="1">
        <f t="shared" si="392"/>
        <v>-2.7776785498794436</v>
      </c>
      <c r="J2296" s="4">
        <f>B2296+('PV model'!$B$3/15)+(I2296/60)</f>
        <v>10.677038690835342</v>
      </c>
      <c r="K2296" s="2">
        <f t="shared" si="393"/>
        <v>19.844419637469866</v>
      </c>
      <c r="L2296" s="2">
        <f>DEGREES(ASIN((((COS(RADIANS('PV model'!$B$2))*COS(RADIANS(H2296))*COS(RADIANS(K2296)))+(SIN(RADIANS('PV model'!$B$2))*SIN(RADIANS(H2296)))))))</f>
        <v>38.012843291368128</v>
      </c>
      <c r="M2296" s="3">
        <f t="shared" si="389"/>
        <v>38.012843291368128</v>
      </c>
      <c r="N2296" s="2">
        <f t="shared" si="394"/>
        <v>25.373334973317746</v>
      </c>
      <c r="O2296" s="2">
        <f>IF('PV model'!$B$2&gt;0, 180-N2296,IF('PV model'!$B$2&lt;0,0-N2296,N2296))</f>
        <v>154.62666502668225</v>
      </c>
      <c r="P2296" s="2">
        <f>ABS(O2296-'PV model'!$B$5)</f>
        <v>50.373334973317753</v>
      </c>
      <c r="Q2296" s="3">
        <f t="shared" si="390"/>
        <v>51.987156708631872</v>
      </c>
      <c r="R2296" s="3">
        <f t="shared" si="395"/>
        <v>510.71474999999998</v>
      </c>
      <c r="S2296" s="3">
        <f t="shared" si="391"/>
        <v>266.75952267066759</v>
      </c>
      <c r="T2296" s="3">
        <f>(0.5*(1-COS(RADIANS(90-$X$3)))*(D2296+E2296)*'PV model'!$B$4)</f>
        <v>0</v>
      </c>
      <c r="U2296" s="3">
        <f t="shared" si="396"/>
        <v>777.47427267066757</v>
      </c>
      <c r="V2296" s="3">
        <f>('PV model'!$B$13*(U2296/1000)*(1-'PV model'!$B$14*((20+C2296)-25))*'PV model'!$B$10)/'PV model'!$B$12</f>
        <v>76.286347855510584</v>
      </c>
    </row>
    <row r="2297" spans="1:22" x14ac:dyDescent="0.2">
      <c r="A2297" s="10">
        <f t="shared" si="397"/>
        <v>96</v>
      </c>
      <c r="B2297" s="10">
        <f t="shared" si="398"/>
        <v>12</v>
      </c>
      <c r="C2297" s="23">
        <v>10.5</v>
      </c>
      <c r="D2297" s="24">
        <v>728.47005000000001</v>
      </c>
      <c r="E2297" s="24">
        <v>154.35</v>
      </c>
      <c r="F2297" s="48"/>
      <c r="G2297" s="48"/>
      <c r="H2297" s="1">
        <f t="shared" si="399"/>
        <v>5.9880159936032253</v>
      </c>
      <c r="I2297" s="1">
        <f t="shared" si="392"/>
        <v>-2.7776785498794436</v>
      </c>
      <c r="J2297" s="4">
        <f>B2297+('PV model'!$B$3/15)+(I2297/60)</f>
        <v>11.677038690835342</v>
      </c>
      <c r="K2297" s="2">
        <f t="shared" si="393"/>
        <v>4.8444196374698656</v>
      </c>
      <c r="L2297" s="2">
        <f>DEGREES(ASIN((((COS(RADIANS('PV model'!$B$2))*COS(RADIANS(H2297))*COS(RADIANS(K2297)))+(SIN(RADIANS('PV model'!$B$2))*SIN(RADIANS(H2297)))))))</f>
        <v>40.336586036959289</v>
      </c>
      <c r="M2297" s="3">
        <f t="shared" si="389"/>
        <v>40.336586036959289</v>
      </c>
      <c r="N2297" s="2">
        <f t="shared" si="394"/>
        <v>6.3260178418951334</v>
      </c>
      <c r="O2297" s="2">
        <f>IF('PV model'!$B$2&gt;0, 180-N2297,IF('PV model'!$B$2&lt;0,0-N2297,N2297))</f>
        <v>173.67398215810488</v>
      </c>
      <c r="P2297" s="2">
        <f>ABS(O2297-'PV model'!$B$5)</f>
        <v>31.326017841895123</v>
      </c>
      <c r="Q2297" s="3">
        <f t="shared" si="390"/>
        <v>49.663413963040711</v>
      </c>
      <c r="R2297" s="3">
        <f t="shared" si="395"/>
        <v>728.47005000000001</v>
      </c>
      <c r="S2297" s="3">
        <f t="shared" si="391"/>
        <v>213.32513060068175</v>
      </c>
      <c r="T2297" s="3">
        <f>(0.5*(1-COS(RADIANS(90-$X$3)))*(D2297+E2297)*'PV model'!$B$4)</f>
        <v>0</v>
      </c>
      <c r="U2297" s="3">
        <f t="shared" si="396"/>
        <v>941.79518060068176</v>
      </c>
      <c r="V2297" s="3">
        <f>('PV model'!$B$13*(U2297/1000)*(1-'PV model'!$B$14*((20+C2297)-25))*'PV model'!$B$10)/'PV model'!$B$12</f>
        <v>92.070725635281576</v>
      </c>
    </row>
    <row r="2298" spans="1:22" x14ac:dyDescent="0.2">
      <c r="A2298" s="10">
        <f t="shared" si="397"/>
        <v>96</v>
      </c>
      <c r="B2298" s="10">
        <f t="shared" si="398"/>
        <v>13</v>
      </c>
      <c r="C2298" s="23">
        <v>11.9</v>
      </c>
      <c r="D2298" s="24">
        <v>859.79669999999999</v>
      </c>
      <c r="E2298" s="24">
        <v>124.36200000000001</v>
      </c>
      <c r="F2298" s="48"/>
      <c r="G2298" s="48"/>
      <c r="H2298" s="1">
        <f t="shared" si="399"/>
        <v>5.9880159936032253</v>
      </c>
      <c r="I2298" s="1">
        <f t="shared" si="392"/>
        <v>-2.7776785498794436</v>
      </c>
      <c r="J2298" s="4">
        <f>B2298+('PV model'!$B$3/15)+(I2298/60)</f>
        <v>12.677038690835342</v>
      </c>
      <c r="K2298" s="2">
        <f t="shared" si="393"/>
        <v>-10.155580362530134</v>
      </c>
      <c r="L2298" s="2">
        <f>DEGREES(ASIN((((COS(RADIANS('PV model'!$B$2))*COS(RADIANS(H2298))*COS(RADIANS(K2298)))+(SIN(RADIANS('PV model'!$B$2))*SIN(RADIANS(H2298)))))))</f>
        <v>39.826374848116075</v>
      </c>
      <c r="M2298" s="3">
        <f t="shared" si="389"/>
        <v>39.826374848116075</v>
      </c>
      <c r="N2298" s="2">
        <f t="shared" si="394"/>
        <v>-13.199134615813779</v>
      </c>
      <c r="O2298" s="2">
        <f>IF('PV model'!$B$2&gt;0, 180-N2298,IF('PV model'!$B$2&lt;0,0-N2298,N2298))</f>
        <v>193.19913461581379</v>
      </c>
      <c r="P2298" s="2">
        <f>ABS(O2298-'PV model'!$B$5)</f>
        <v>11.80086538418621</v>
      </c>
      <c r="Q2298" s="3">
        <f t="shared" si="390"/>
        <v>50.173625151883925</v>
      </c>
      <c r="R2298" s="3">
        <f t="shared" si="395"/>
        <v>859.7967000000001</v>
      </c>
      <c r="S2298" s="3">
        <f t="shared" si="391"/>
        <v>172.68849618530777</v>
      </c>
      <c r="T2298" s="3">
        <f>(0.5*(1-COS(RADIANS(90-$X$3)))*(D2298+E2298)*'PV model'!$B$4)</f>
        <v>0</v>
      </c>
      <c r="U2298" s="3">
        <f t="shared" si="396"/>
        <v>1032.4851961853078</v>
      </c>
      <c r="V2298" s="3">
        <f>('PV model'!$B$13*(U2298/1000)*(1-'PV model'!$B$14*((20+C2298)-25))*'PV model'!$B$10)/'PV model'!$B$12</f>
        <v>100.35870093286852</v>
      </c>
    </row>
    <row r="2299" spans="1:22" x14ac:dyDescent="0.2">
      <c r="A2299" s="10">
        <f t="shared" si="397"/>
        <v>96</v>
      </c>
      <c r="B2299" s="10">
        <f t="shared" si="398"/>
        <v>14</v>
      </c>
      <c r="C2299" s="23">
        <v>12.4</v>
      </c>
      <c r="D2299" s="24">
        <v>547.75559999999996</v>
      </c>
      <c r="E2299" s="24">
        <v>201.096</v>
      </c>
      <c r="F2299" s="48"/>
      <c r="G2299" s="48"/>
      <c r="H2299" s="1">
        <f t="shared" si="399"/>
        <v>5.9880159936032253</v>
      </c>
      <c r="I2299" s="1">
        <f t="shared" si="392"/>
        <v>-2.7776785498794436</v>
      </c>
      <c r="J2299" s="4">
        <f>B2299+('PV model'!$B$3/15)+(I2299/60)</f>
        <v>13.677038690835342</v>
      </c>
      <c r="K2299" s="2">
        <f t="shared" si="393"/>
        <v>-25.155580362530134</v>
      </c>
      <c r="L2299" s="2">
        <f>DEGREES(ASIN((((COS(RADIANS('PV model'!$B$2))*COS(RADIANS(H2299))*COS(RADIANS(K2299)))+(SIN(RADIANS('PV model'!$B$2))*SIN(RADIANS(H2299)))))))</f>
        <v>36.574132106369149</v>
      </c>
      <c r="M2299" s="3">
        <f t="shared" si="389"/>
        <v>36.574132106369149</v>
      </c>
      <c r="N2299" s="2">
        <f t="shared" si="394"/>
        <v>-31.763677114455067</v>
      </c>
      <c r="O2299" s="2">
        <f>IF('PV model'!$B$2&gt;0, 180-N2299,IF('PV model'!$B$2&lt;0,0-N2299,N2299))</f>
        <v>211.76367711445508</v>
      </c>
      <c r="P2299" s="2">
        <f>ABS(O2299-'PV model'!$B$5)</f>
        <v>6.7636771144550778</v>
      </c>
      <c r="Q2299" s="3">
        <f t="shared" si="390"/>
        <v>53.425867893630851</v>
      </c>
      <c r="R2299" s="3">
        <f t="shared" si="395"/>
        <v>547.75560000000007</v>
      </c>
      <c r="S2299" s="3">
        <f t="shared" si="391"/>
        <v>274.02456248391616</v>
      </c>
      <c r="T2299" s="3">
        <f>(0.5*(1-COS(RADIANS(90-$X$3)))*(D2299+E2299)*'PV model'!$B$4)</f>
        <v>0</v>
      </c>
      <c r="U2299" s="3">
        <f t="shared" si="396"/>
        <v>821.78016248391623</v>
      </c>
      <c r="V2299" s="3">
        <f>('PV model'!$B$13*(U2299/1000)*(1-'PV model'!$B$14*((20+C2299)-25))*'PV model'!$B$10)/'PV model'!$B$12</f>
        <v>79.713648748652261</v>
      </c>
    </row>
    <row r="2300" spans="1:22" x14ac:dyDescent="0.2">
      <c r="A2300" s="10">
        <f t="shared" si="397"/>
        <v>96</v>
      </c>
      <c r="B2300" s="10">
        <f t="shared" si="398"/>
        <v>15</v>
      </c>
      <c r="C2300" s="23">
        <v>13.8</v>
      </c>
      <c r="D2300" s="24">
        <v>488.26574999999997</v>
      </c>
      <c r="E2300" s="24">
        <v>198.45</v>
      </c>
      <c r="F2300" s="48"/>
      <c r="G2300" s="48"/>
      <c r="H2300" s="1">
        <f t="shared" si="399"/>
        <v>5.9880159936032253</v>
      </c>
      <c r="I2300" s="1">
        <f t="shared" si="392"/>
        <v>-2.7776785498794436</v>
      </c>
      <c r="J2300" s="4">
        <f>B2300+('PV model'!$B$3/15)+(I2300/60)</f>
        <v>14.677038690835342</v>
      </c>
      <c r="K2300" s="2">
        <f t="shared" si="393"/>
        <v>-40.155580362530131</v>
      </c>
      <c r="L2300" s="2">
        <f>DEGREES(ASIN((((COS(RADIANS('PV model'!$B$2))*COS(RADIANS(H2300))*COS(RADIANS(K2300)))+(SIN(RADIANS('PV model'!$B$2))*SIN(RADIANS(H2300)))))))</f>
        <v>31.098661132505931</v>
      </c>
      <c r="M2300" s="3">
        <f t="shared" si="389"/>
        <v>31.098661132505931</v>
      </c>
      <c r="N2300" s="2">
        <f t="shared" si="394"/>
        <v>-48.503193148002879</v>
      </c>
      <c r="O2300" s="2">
        <f>IF('PV model'!$B$2&gt;0, 180-N2300,IF('PV model'!$B$2&lt;0,0-N2300,N2300))</f>
        <v>228.50319314800288</v>
      </c>
      <c r="P2300" s="2">
        <f>ABS(O2300-'PV model'!$B$5)</f>
        <v>23.503193148002879</v>
      </c>
      <c r="Q2300" s="3">
        <f t="shared" si="390"/>
        <v>58.901338867494076</v>
      </c>
      <c r="R2300" s="3">
        <f t="shared" si="395"/>
        <v>488.26574999999991</v>
      </c>
      <c r="S2300" s="3">
        <f t="shared" si="391"/>
        <v>266.00122945294777</v>
      </c>
      <c r="T2300" s="3">
        <f>(0.5*(1-COS(RADIANS(90-$X$3)))*(D2300+E2300)*'PV model'!$B$4)</f>
        <v>0</v>
      </c>
      <c r="U2300" s="3">
        <f t="shared" si="396"/>
        <v>754.26697945294768</v>
      </c>
      <c r="V2300" s="3">
        <f>('PV model'!$B$13*(U2300/1000)*(1-'PV model'!$B$14*((20+C2300)-25))*'PV model'!$B$10)/'PV model'!$B$12</f>
        <v>72.742569506349327</v>
      </c>
    </row>
    <row r="2301" spans="1:22" x14ac:dyDescent="0.2">
      <c r="A2301" s="10">
        <f t="shared" si="397"/>
        <v>96</v>
      </c>
      <c r="B2301" s="10">
        <f t="shared" si="398"/>
        <v>16</v>
      </c>
      <c r="C2301" s="23">
        <v>13.6</v>
      </c>
      <c r="D2301" s="24">
        <v>698.16390000000001</v>
      </c>
      <c r="E2301" s="24">
        <v>117.306</v>
      </c>
      <c r="F2301" s="48"/>
      <c r="G2301" s="48"/>
      <c r="H2301" s="1">
        <f t="shared" si="399"/>
        <v>5.9880159936032253</v>
      </c>
      <c r="I2301" s="1">
        <f t="shared" si="392"/>
        <v>-2.7776785498794436</v>
      </c>
      <c r="J2301" s="4">
        <f>B2301+('PV model'!$B$3/15)+(I2301/60)</f>
        <v>15.677038690835342</v>
      </c>
      <c r="K2301" s="2">
        <f t="shared" si="393"/>
        <v>-55.155580362530131</v>
      </c>
      <c r="L2301" s="2">
        <f>DEGREES(ASIN((((COS(RADIANS('PV model'!$B$2))*COS(RADIANS(H2301))*COS(RADIANS(K2301)))+(SIN(RADIANS('PV model'!$B$2))*SIN(RADIANS(H2301)))))))</f>
        <v>24.068195189081411</v>
      </c>
      <c r="M2301" s="3">
        <f t="shared" si="389"/>
        <v>24.068195189081411</v>
      </c>
      <c r="N2301" s="2">
        <f t="shared" si="394"/>
        <v>-63.373583778348518</v>
      </c>
      <c r="O2301" s="2">
        <f>IF('PV model'!$B$2&gt;0, 180-N2301,IF('PV model'!$B$2&lt;0,0-N2301,N2301))</f>
        <v>243.37358377834852</v>
      </c>
      <c r="P2301" s="2">
        <f>ABS(O2301-'PV model'!$B$5)</f>
        <v>38.373583778348518</v>
      </c>
      <c r="Q2301" s="3">
        <f t="shared" si="390"/>
        <v>65.931804810918592</v>
      </c>
      <c r="R2301" s="3">
        <f t="shared" si="395"/>
        <v>698.16390000000001</v>
      </c>
      <c r="S2301" s="3">
        <f t="shared" si="391"/>
        <v>154.67565549489419</v>
      </c>
      <c r="T2301" s="3">
        <f>(0.5*(1-COS(RADIANS(90-$X$3)))*(D2301+E2301)*'PV model'!$B$4)</f>
        <v>0</v>
      </c>
      <c r="U2301" s="3">
        <f t="shared" si="396"/>
        <v>852.83955549489417</v>
      </c>
      <c r="V2301" s="3">
        <f>('PV model'!$B$13*(U2301/1000)*(1-'PV model'!$B$14*((20+C2301)-25))*'PV model'!$B$10)/'PV model'!$B$12</f>
        <v>82.317247403595545</v>
      </c>
    </row>
    <row r="2302" spans="1:22" x14ac:dyDescent="0.2">
      <c r="A2302" s="10">
        <f t="shared" si="397"/>
        <v>96</v>
      </c>
      <c r="B2302" s="10">
        <f t="shared" si="398"/>
        <v>17</v>
      </c>
      <c r="C2302" s="23">
        <v>13.1</v>
      </c>
      <c r="D2302" s="24">
        <v>645.40874999999994</v>
      </c>
      <c r="E2302" s="24">
        <v>77.616</v>
      </c>
      <c r="F2302" s="48"/>
      <c r="G2302" s="48"/>
      <c r="H2302" s="1">
        <f t="shared" si="399"/>
        <v>5.9880159936032253</v>
      </c>
      <c r="I2302" s="1">
        <f t="shared" si="392"/>
        <v>-2.7776785498794436</v>
      </c>
      <c r="J2302" s="4">
        <f>B2302+('PV model'!$B$3/15)+(I2302/60)</f>
        <v>16.677038690835342</v>
      </c>
      <c r="K2302" s="2">
        <f t="shared" si="393"/>
        <v>-70.155580362530131</v>
      </c>
      <c r="L2302" s="2">
        <f>DEGREES(ASIN((((COS(RADIANS('PV model'!$B$2))*COS(RADIANS(H2302))*COS(RADIANS(K2302)))+(SIN(RADIANS('PV model'!$B$2))*SIN(RADIANS(H2302)))))))</f>
        <v>16.093190908156163</v>
      </c>
      <c r="M2302" s="3">
        <f t="shared" si="389"/>
        <v>16.093190908156163</v>
      </c>
      <c r="N2302" s="2">
        <f t="shared" si="394"/>
        <v>-76.815474104078618</v>
      </c>
      <c r="O2302" s="2">
        <f>IF('PV model'!$B$2&gt;0, 180-N2302,IF('PV model'!$B$2&lt;0,0-N2302,N2302))</f>
        <v>256.81547410407859</v>
      </c>
      <c r="P2302" s="2">
        <f>ABS(O2302-'PV model'!$B$5)</f>
        <v>51.815474104078589</v>
      </c>
      <c r="Q2302" s="3">
        <f t="shared" si="390"/>
        <v>73.906809091843826</v>
      </c>
      <c r="R2302" s="3">
        <f t="shared" si="395"/>
        <v>645.40875000000017</v>
      </c>
      <c r="S2302" s="3">
        <f t="shared" si="391"/>
        <v>97.321328771476729</v>
      </c>
      <c r="T2302" s="3">
        <f>(0.5*(1-COS(RADIANS(90-$X$3)))*(D2302+E2302)*'PV model'!$B$4)</f>
        <v>0</v>
      </c>
      <c r="U2302" s="3">
        <f t="shared" si="396"/>
        <v>742.73007877147688</v>
      </c>
      <c r="V2302" s="3">
        <f>('PV model'!$B$13*(U2302/1000)*(1-'PV model'!$B$14*((20+C2302)-25))*'PV model'!$B$10)/'PV model'!$B$12</f>
        <v>71.837815796959333</v>
      </c>
    </row>
    <row r="2303" spans="1:22" x14ac:dyDescent="0.2">
      <c r="A2303" s="10">
        <f t="shared" si="397"/>
        <v>96</v>
      </c>
      <c r="B2303" s="10">
        <f t="shared" si="398"/>
        <v>18</v>
      </c>
      <c r="C2303" s="23">
        <v>12.6</v>
      </c>
      <c r="D2303" s="24">
        <v>407.44935000000004</v>
      </c>
      <c r="E2303" s="24">
        <v>60.857999999999997</v>
      </c>
      <c r="F2303" s="48"/>
      <c r="G2303" s="48"/>
      <c r="H2303" s="1">
        <f t="shared" si="399"/>
        <v>5.9880159936032253</v>
      </c>
      <c r="I2303" s="1">
        <f t="shared" si="392"/>
        <v>-2.7776785498794436</v>
      </c>
      <c r="J2303" s="4">
        <f>B2303+('PV model'!$B$3/15)+(I2303/60)</f>
        <v>17.677038690835342</v>
      </c>
      <c r="K2303" s="2">
        <f t="shared" si="393"/>
        <v>-85.155580362530131</v>
      </c>
      <c r="L2303" s="2">
        <f>DEGREES(ASIN((((COS(RADIANS('PV model'!$B$2))*COS(RADIANS(H2303))*COS(RADIANS(K2303)))+(SIN(RADIANS('PV model'!$B$2))*SIN(RADIANS(H2303)))))))</f>
        <v>7.6745179370401395</v>
      </c>
      <c r="M2303" s="3">
        <f t="shared" si="389"/>
        <v>7.6745179370401395</v>
      </c>
      <c r="N2303" s="2">
        <f t="shared" si="394"/>
        <v>-89.41432238004235</v>
      </c>
      <c r="O2303" s="2">
        <f>IF('PV model'!$B$2&gt;0, 180-N2303,IF('PV model'!$B$2&lt;0,0-N2303,N2303))</f>
        <v>269.41432238004234</v>
      </c>
      <c r="P2303" s="2">
        <f>ABS(O2303-'PV model'!$B$5)</f>
        <v>64.414322380042336</v>
      </c>
      <c r="Q2303" s="3">
        <f t="shared" si="390"/>
        <v>82.325482062959864</v>
      </c>
      <c r="R2303" s="3">
        <f t="shared" si="395"/>
        <v>407.44935000000021</v>
      </c>
      <c r="S2303" s="3">
        <f t="shared" si="391"/>
        <v>72.653713458995824</v>
      </c>
      <c r="T2303" s="3">
        <f>(0.5*(1-COS(RADIANS(90-$X$3)))*(D2303+E2303)*'PV model'!$B$4)</f>
        <v>0</v>
      </c>
      <c r="U2303" s="3">
        <f t="shared" si="396"/>
        <v>480.10306345899602</v>
      </c>
      <c r="V2303" s="3">
        <f>('PV model'!$B$13*(U2303/1000)*(1-'PV model'!$B$14*((20+C2303)-25))*'PV model'!$B$10)/'PV model'!$B$12</f>
        <v>46.532172715771061</v>
      </c>
    </row>
    <row r="2304" spans="1:22" x14ac:dyDescent="0.2">
      <c r="A2304" s="10">
        <f t="shared" si="397"/>
        <v>96</v>
      </c>
      <c r="B2304" s="10">
        <f t="shared" si="398"/>
        <v>19</v>
      </c>
      <c r="C2304" s="23">
        <v>11.4</v>
      </c>
      <c r="D2304" s="24">
        <v>0</v>
      </c>
      <c r="E2304" s="24">
        <v>15.876000000000001</v>
      </c>
      <c r="F2304" s="48"/>
      <c r="G2304" s="48"/>
      <c r="H2304" s="1">
        <f t="shared" si="399"/>
        <v>5.9880159936032253</v>
      </c>
      <c r="I2304" s="1">
        <f t="shared" si="392"/>
        <v>-2.7776785498794436</v>
      </c>
      <c r="J2304" s="4">
        <f>B2304+('PV model'!$B$3/15)+(I2304/60)</f>
        <v>18.677038690835342</v>
      </c>
      <c r="K2304" s="2">
        <f t="shared" si="393"/>
        <v>-100.15558036253013</v>
      </c>
      <c r="L2304" s="2">
        <f>DEGREES(ASIN((((COS(RADIANS('PV model'!$B$2))*COS(RADIANS(H2304))*COS(RADIANS(K2304)))+(SIN(RADIANS('PV model'!$B$2))*SIN(RADIANS(H2304)))))))</f>
        <v>-0.76501116183069751</v>
      </c>
      <c r="M2304" s="3">
        <f t="shared" si="389"/>
        <v>0</v>
      </c>
      <c r="N2304" s="2">
        <f t="shared" si="394"/>
        <v>-78.251018251811644</v>
      </c>
      <c r="O2304" s="2">
        <f>IF('PV model'!$B$2&gt;0, 180-N2304,IF('PV model'!$B$2&lt;0,0-N2304,N2304))</f>
        <v>258.25101825181162</v>
      </c>
      <c r="P2304" s="2">
        <f>ABS(O2304-'PV model'!$B$5)</f>
        <v>53.251018251811615</v>
      </c>
      <c r="Q2304" s="3">
        <f t="shared" si="390"/>
        <v>90.765011161830699</v>
      </c>
      <c r="R2304" s="3">
        <f t="shared" si="395"/>
        <v>0</v>
      </c>
      <c r="S2304" s="3">
        <f t="shared" si="391"/>
        <v>15.876000000000001</v>
      </c>
      <c r="T2304" s="3">
        <f>(0.5*(1-COS(RADIANS(90-$X$3)))*(D2304+E2304)*'PV model'!$B$4)</f>
        <v>0</v>
      </c>
      <c r="U2304" s="3">
        <f t="shared" si="396"/>
        <v>15.876000000000001</v>
      </c>
      <c r="V2304" s="3">
        <f>('PV model'!$B$13*(U2304/1000)*(1-'PV model'!$B$14*((20+C2304)-25))*'PV model'!$B$10)/'PV model'!$B$12</f>
        <v>1.5463386570240001</v>
      </c>
    </row>
    <row r="2305" spans="1:22" x14ac:dyDescent="0.2">
      <c r="A2305" s="10">
        <f t="shared" si="397"/>
        <v>96</v>
      </c>
      <c r="B2305" s="10">
        <f t="shared" si="398"/>
        <v>20</v>
      </c>
      <c r="C2305" s="23">
        <v>9.6</v>
      </c>
      <c r="D2305" s="24">
        <v>0</v>
      </c>
      <c r="E2305" s="24">
        <v>0</v>
      </c>
      <c r="F2305" s="48"/>
      <c r="G2305" s="48"/>
      <c r="H2305" s="1">
        <f t="shared" si="399"/>
        <v>5.9880159936032253</v>
      </c>
      <c r="I2305" s="1">
        <f t="shared" si="392"/>
        <v>-2.7776785498794436</v>
      </c>
      <c r="J2305" s="4">
        <f>B2305+('PV model'!$B$3/15)+(I2305/60)</f>
        <v>19.677038690835342</v>
      </c>
      <c r="K2305" s="2">
        <f t="shared" si="393"/>
        <v>-115.15558036253013</v>
      </c>
      <c r="L2305" s="2">
        <f>DEGREES(ASIN((((COS(RADIANS('PV model'!$B$2))*COS(RADIANS(H2305))*COS(RADIANS(K2305)))+(SIN(RADIANS('PV model'!$B$2))*SIN(RADIANS(H2305)))))))</f>
        <v>-8.8286374151284939</v>
      </c>
      <c r="M2305" s="3">
        <f t="shared" si="389"/>
        <v>0</v>
      </c>
      <c r="N2305" s="2">
        <f t="shared" si="394"/>
        <v>-65.645573353934353</v>
      </c>
      <c r="O2305" s="2">
        <f>IF('PV model'!$B$2&gt;0, 180-N2305,IF('PV model'!$B$2&lt;0,0-N2305,N2305))</f>
        <v>245.64557335393437</v>
      </c>
      <c r="P2305" s="2">
        <f>ABS(O2305-'PV model'!$B$5)</f>
        <v>40.645573353934367</v>
      </c>
      <c r="Q2305" s="3">
        <f t="shared" si="390"/>
        <v>98.828637415128497</v>
      </c>
      <c r="R2305" s="3">
        <f t="shared" si="395"/>
        <v>0</v>
      </c>
      <c r="S2305" s="3">
        <f t="shared" si="391"/>
        <v>0</v>
      </c>
      <c r="T2305" s="3">
        <f>(0.5*(1-COS(RADIANS(90-$X$3)))*(D2305+E2305)*'PV model'!$B$4)</f>
        <v>0</v>
      </c>
      <c r="U2305" s="3">
        <f t="shared" si="396"/>
        <v>0</v>
      </c>
      <c r="V2305" s="3">
        <f>('PV model'!$B$13*(U2305/1000)*(1-'PV model'!$B$14*((20+C2305)-25))*'PV model'!$B$10)/'PV model'!$B$12</f>
        <v>0</v>
      </c>
    </row>
    <row r="2306" spans="1:22" x14ac:dyDescent="0.2">
      <c r="A2306" s="10">
        <f t="shared" si="397"/>
        <v>96</v>
      </c>
      <c r="B2306" s="10">
        <f t="shared" si="398"/>
        <v>21</v>
      </c>
      <c r="C2306" s="23">
        <v>8.5</v>
      </c>
      <c r="D2306" s="24">
        <v>0</v>
      </c>
      <c r="E2306" s="24">
        <v>0</v>
      </c>
      <c r="F2306" s="48"/>
      <c r="G2306" s="48"/>
      <c r="H2306" s="1">
        <f t="shared" si="399"/>
        <v>5.9880159936032253</v>
      </c>
      <c r="I2306" s="1">
        <f t="shared" si="392"/>
        <v>-2.7776785498794436</v>
      </c>
      <c r="J2306" s="4">
        <f>B2306+('PV model'!$B$3/15)+(I2306/60)</f>
        <v>20.677038690835342</v>
      </c>
      <c r="K2306" s="2">
        <f t="shared" si="393"/>
        <v>-130.15558036253015</v>
      </c>
      <c r="L2306" s="2">
        <f>DEGREES(ASIN((((COS(RADIANS('PV model'!$B$2))*COS(RADIANS(H2306))*COS(RADIANS(K2306)))+(SIN(RADIANS('PV model'!$B$2))*SIN(RADIANS(H2306)))))))</f>
        <v>-16.098506603631797</v>
      </c>
      <c r="M2306" s="3">
        <f t="shared" si="389"/>
        <v>0</v>
      </c>
      <c r="N2306" s="2">
        <f t="shared" si="394"/>
        <v>-52.293096879866432</v>
      </c>
      <c r="O2306" s="2">
        <f>IF('PV model'!$B$2&gt;0, 180-N2306,IF('PV model'!$B$2&lt;0,0-N2306,N2306))</f>
        <v>232.29309687986643</v>
      </c>
      <c r="P2306" s="2">
        <f>ABS(O2306-'PV model'!$B$5)</f>
        <v>27.293096879866425</v>
      </c>
      <c r="Q2306" s="3">
        <f t="shared" si="390"/>
        <v>106.0985066036318</v>
      </c>
      <c r="R2306" s="3">
        <f t="shared" si="395"/>
        <v>0</v>
      </c>
      <c r="S2306" s="3">
        <f t="shared" si="391"/>
        <v>0</v>
      </c>
      <c r="T2306" s="3">
        <f>(0.5*(1-COS(RADIANS(90-$X$3)))*(D2306+E2306)*'PV model'!$B$4)</f>
        <v>0</v>
      </c>
      <c r="U2306" s="3">
        <f t="shared" si="396"/>
        <v>0</v>
      </c>
      <c r="V2306" s="3">
        <f>('PV model'!$B$13*(U2306/1000)*(1-'PV model'!$B$14*((20+C2306)-25))*'PV model'!$B$10)/'PV model'!$B$12</f>
        <v>0</v>
      </c>
    </row>
    <row r="2307" spans="1:22" x14ac:dyDescent="0.2">
      <c r="A2307" s="10">
        <f t="shared" si="397"/>
        <v>96</v>
      </c>
      <c r="B2307" s="10">
        <f t="shared" si="398"/>
        <v>22</v>
      </c>
      <c r="C2307" s="23">
        <v>8.6</v>
      </c>
      <c r="D2307" s="24">
        <v>0</v>
      </c>
      <c r="E2307" s="24">
        <v>0</v>
      </c>
      <c r="F2307" s="48"/>
      <c r="G2307" s="48"/>
      <c r="H2307" s="1">
        <f t="shared" si="399"/>
        <v>5.9880159936032253</v>
      </c>
      <c r="I2307" s="1">
        <f t="shared" si="392"/>
        <v>-2.7776785498794436</v>
      </c>
      <c r="J2307" s="4">
        <f>B2307+('PV model'!$B$3/15)+(I2307/60)</f>
        <v>21.677038690835342</v>
      </c>
      <c r="K2307" s="2">
        <f t="shared" si="393"/>
        <v>-145.15558036253015</v>
      </c>
      <c r="L2307" s="2">
        <f>DEGREES(ASIN((((COS(RADIANS('PV model'!$B$2))*COS(RADIANS(H2307))*COS(RADIANS(K2307)))+(SIN(RADIANS('PV model'!$B$2))*SIN(RADIANS(H2307)))))))</f>
        <v>-22.107386682962925</v>
      </c>
      <c r="M2307" s="3">
        <f t="shared" si="389"/>
        <v>0</v>
      </c>
      <c r="N2307" s="2">
        <f t="shared" si="394"/>
        <v>-37.830245997370646</v>
      </c>
      <c r="O2307" s="2">
        <f>IF('PV model'!$B$2&gt;0, 180-N2307,IF('PV model'!$B$2&lt;0,0-N2307,N2307))</f>
        <v>217.83024599737064</v>
      </c>
      <c r="P2307" s="2">
        <f>ABS(O2307-'PV model'!$B$5)</f>
        <v>12.830245997370639</v>
      </c>
      <c r="Q2307" s="3">
        <f t="shared" si="390"/>
        <v>112.10738668296293</v>
      </c>
      <c r="R2307" s="3">
        <f t="shared" si="395"/>
        <v>0</v>
      </c>
      <c r="S2307" s="3">
        <f t="shared" si="391"/>
        <v>0</v>
      </c>
      <c r="T2307" s="3">
        <f>(0.5*(1-COS(RADIANS(90-$X$3)))*(D2307+E2307)*'PV model'!$B$4)</f>
        <v>0</v>
      </c>
      <c r="U2307" s="3">
        <f t="shared" si="396"/>
        <v>0</v>
      </c>
      <c r="V2307" s="3">
        <f>('PV model'!$B$13*(U2307/1000)*(1-'PV model'!$B$14*((20+C2307)-25))*'PV model'!$B$10)/'PV model'!$B$12</f>
        <v>0</v>
      </c>
    </row>
    <row r="2308" spans="1:22" x14ac:dyDescent="0.2">
      <c r="A2308" s="10">
        <f t="shared" si="397"/>
        <v>96</v>
      </c>
      <c r="B2308" s="10">
        <f t="shared" si="398"/>
        <v>23</v>
      </c>
      <c r="C2308" s="23">
        <v>8</v>
      </c>
      <c r="D2308" s="24">
        <v>0</v>
      </c>
      <c r="E2308" s="24">
        <v>0</v>
      </c>
      <c r="F2308" s="48"/>
      <c r="G2308" s="48"/>
      <c r="H2308" s="1">
        <f t="shared" si="399"/>
        <v>5.9880159936032253</v>
      </c>
      <c r="I2308" s="1">
        <f t="shared" si="392"/>
        <v>-2.7776785498794436</v>
      </c>
      <c r="J2308" s="4">
        <f>B2308+('PV model'!$B$3/15)+(I2308/60)</f>
        <v>22.677038690835342</v>
      </c>
      <c r="K2308" s="2">
        <f t="shared" si="393"/>
        <v>-160.15558036253015</v>
      </c>
      <c r="L2308" s="2">
        <f>DEGREES(ASIN((((COS(RADIANS('PV model'!$B$2))*COS(RADIANS(H2308))*COS(RADIANS(K2308)))+(SIN(RADIANS('PV model'!$B$2))*SIN(RADIANS(H2308)))))))</f>
        <v>-26.352450219063432</v>
      </c>
      <c r="M2308" s="3">
        <f t="shared" si="389"/>
        <v>0</v>
      </c>
      <c r="N2308" s="2">
        <f t="shared" si="394"/>
        <v>-22.133669023962092</v>
      </c>
      <c r="O2308" s="2">
        <f>IF('PV model'!$B$2&gt;0, 180-N2308,IF('PV model'!$B$2&lt;0,0-N2308,N2308))</f>
        <v>202.13366902396209</v>
      </c>
      <c r="P2308" s="2">
        <f>ABS(O2308-'PV model'!$B$5)</f>
        <v>2.866330976037915</v>
      </c>
      <c r="Q2308" s="3">
        <f t="shared" si="390"/>
        <v>116.35245021906343</v>
      </c>
      <c r="R2308" s="3">
        <f t="shared" si="395"/>
        <v>0</v>
      </c>
      <c r="S2308" s="3">
        <f t="shared" si="391"/>
        <v>0</v>
      </c>
      <c r="T2308" s="3">
        <f>(0.5*(1-COS(RADIANS(90-$X$3)))*(D2308+E2308)*'PV model'!$B$4)</f>
        <v>0</v>
      </c>
      <c r="U2308" s="3">
        <f t="shared" si="396"/>
        <v>0</v>
      </c>
      <c r="V2308" s="3">
        <f>('PV model'!$B$13*(U2308/1000)*(1-'PV model'!$B$14*((20+C2308)-25))*'PV model'!$B$10)/'PV model'!$B$12</f>
        <v>0</v>
      </c>
    </row>
    <row r="2309" spans="1:22" x14ac:dyDescent="0.2">
      <c r="A2309" s="10">
        <f t="shared" si="397"/>
        <v>96</v>
      </c>
      <c r="B2309" s="10">
        <f t="shared" si="398"/>
        <v>24</v>
      </c>
      <c r="C2309" s="23">
        <v>7.8</v>
      </c>
      <c r="D2309" s="24">
        <v>0</v>
      </c>
      <c r="E2309" s="24">
        <v>0</v>
      </c>
      <c r="F2309" s="48"/>
      <c r="G2309" s="48"/>
      <c r="H2309" s="1">
        <f t="shared" si="399"/>
        <v>5.9880159936032253</v>
      </c>
      <c r="I2309" s="1">
        <f t="shared" si="392"/>
        <v>-2.7776785498794436</v>
      </c>
      <c r="J2309" s="4">
        <f>B2309+('PV model'!$B$3/15)+(I2309/60)</f>
        <v>23.677038690835342</v>
      </c>
      <c r="K2309" s="2">
        <f t="shared" si="393"/>
        <v>-175.15558036253015</v>
      </c>
      <c r="L2309" s="2">
        <f>DEGREES(ASIN((((COS(RADIANS('PV model'!$B$2))*COS(RADIANS(H2309))*COS(RADIANS(K2309)))+(SIN(RADIANS('PV model'!$B$2))*SIN(RADIANS(H2309)))))))</f>
        <v>-28.380853006016153</v>
      </c>
      <c r="M2309" s="3">
        <f t="shared" si="389"/>
        <v>0</v>
      </c>
      <c r="N2309" s="2">
        <f t="shared" si="394"/>
        <v>-5.4780031822372015</v>
      </c>
      <c r="O2309" s="2">
        <f>IF('PV model'!$B$2&gt;0, 180-N2309,IF('PV model'!$B$2&lt;0,0-N2309,N2309))</f>
        <v>185.47800318223719</v>
      </c>
      <c r="P2309" s="2">
        <f>ABS(O2309-'PV model'!$B$5)</f>
        <v>19.521996817762812</v>
      </c>
      <c r="Q2309" s="3">
        <f t="shared" si="390"/>
        <v>118.38085300601617</v>
      </c>
      <c r="R2309" s="3">
        <f t="shared" si="395"/>
        <v>0</v>
      </c>
      <c r="S2309" s="3">
        <f t="shared" si="391"/>
        <v>0</v>
      </c>
      <c r="T2309" s="3">
        <f>(0.5*(1-COS(RADIANS(90-$X$3)))*(D2309+E2309)*'PV model'!$B$4)</f>
        <v>0</v>
      </c>
      <c r="U2309" s="3">
        <f t="shared" si="396"/>
        <v>0</v>
      </c>
      <c r="V2309" s="3">
        <f>('PV model'!$B$13*(U2309/1000)*(1-'PV model'!$B$14*((20+C2309)-25))*'PV model'!$B$10)/'PV model'!$B$12</f>
        <v>0</v>
      </c>
    </row>
    <row r="2310" spans="1:22" x14ac:dyDescent="0.2">
      <c r="A2310" s="10">
        <f t="shared" si="397"/>
        <v>97</v>
      </c>
      <c r="B2310" s="10">
        <f t="shared" si="398"/>
        <v>1</v>
      </c>
      <c r="C2310" s="23">
        <v>7.9</v>
      </c>
      <c r="D2310" s="24">
        <v>0</v>
      </c>
      <c r="E2310" s="24">
        <v>0</v>
      </c>
      <c r="F2310" s="48"/>
      <c r="G2310" s="48"/>
      <c r="H2310" s="1">
        <f t="shared" si="399"/>
        <v>6.3776666132985582</v>
      </c>
      <c r="I2310" s="1">
        <f t="shared" si="392"/>
        <v>-2.4751891713244514</v>
      </c>
      <c r="J2310" s="4">
        <f>B2310+('PV model'!$B$3/15)+(I2310/60)</f>
        <v>0.68208018047792585</v>
      </c>
      <c r="K2310" s="2">
        <f t="shared" si="393"/>
        <v>169.76879729283112</v>
      </c>
      <c r="L2310" s="2">
        <f>DEGREES(ASIN((((COS(RADIANS('PV model'!$B$2))*COS(RADIANS(H2310))*COS(RADIANS(K2310)))+(SIN(RADIANS('PV model'!$B$2))*SIN(RADIANS(H2310)))))))</f>
        <v>-27.542408030019857</v>
      </c>
      <c r="M2310" s="3">
        <f t="shared" ref="M2310:M2373" si="400">IF(L2310&gt;0, L2310, 0)</f>
        <v>0</v>
      </c>
      <c r="N2310" s="2">
        <f t="shared" si="394"/>
        <v>11.483390975122111</v>
      </c>
      <c r="O2310" s="2">
        <f>IF('PV model'!$B$2&gt;0, 180-N2310,IF('PV model'!$B$2&lt;0,0-N2310,N2310))</f>
        <v>168.51660902487788</v>
      </c>
      <c r="P2310" s="2">
        <f>ABS(O2310-'PV model'!$B$5)</f>
        <v>36.48339097512212</v>
      </c>
      <c r="Q2310" s="3">
        <f t="shared" ref="Q2310:Q2373" si="401">DEGREES(ACOS((SIN(RADIANS(L2310))*COS(RADIANS(90-$X$3))+COS(RADIANS(L2310))*COS(RADIANS(P2310))*SIN(RADIANS(90-$X$3)))))</f>
        <v>117.54240803001986</v>
      </c>
      <c r="R2310" s="3">
        <f t="shared" si="395"/>
        <v>0</v>
      </c>
      <c r="S2310" s="3">
        <f t="shared" ref="S2310:S2373" si="402">IF($Z$3=TRUE, IF(E2310=0,0,E2310*(0.5*(1+COS(RADIANS(90-$X$3))*(1+(1-(E2310^2/(D2310+E2310)^2))*(SIN(RADIANS(0.5*$X$3))^3)))*(1+(1-(E2310^2/(D2310+E2310)^2))*(COS(RADIANS(Q2310))^2)*(SIN(RADIANS(90-L2310))^3)))), IF(E2310=0,0,E2310*(0.5*(1+COS(RADIANS(90-$X$3))))))</f>
        <v>0</v>
      </c>
      <c r="T2310" s="3">
        <f>(0.5*(1-COS(RADIANS(90-$X$3)))*(D2310+E2310)*'PV model'!$B$4)</f>
        <v>0</v>
      </c>
      <c r="U2310" s="3">
        <f t="shared" si="396"/>
        <v>0</v>
      </c>
      <c r="V2310" s="3">
        <f>('PV model'!$B$13*(U2310/1000)*(1-'PV model'!$B$14*((20+C2310)-25))*'PV model'!$B$10)/'PV model'!$B$12</f>
        <v>0</v>
      </c>
    </row>
    <row r="2311" spans="1:22" x14ac:dyDescent="0.2">
      <c r="A2311" s="10">
        <f t="shared" si="397"/>
        <v>97</v>
      </c>
      <c r="B2311" s="10">
        <f t="shared" si="398"/>
        <v>2</v>
      </c>
      <c r="C2311" s="23">
        <v>7.9</v>
      </c>
      <c r="D2311" s="24">
        <v>0</v>
      </c>
      <c r="E2311" s="24">
        <v>0</v>
      </c>
      <c r="F2311" s="48"/>
      <c r="G2311" s="48"/>
      <c r="H2311" s="1">
        <f t="shared" si="399"/>
        <v>6.3776666132985582</v>
      </c>
      <c r="I2311" s="1">
        <f t="shared" ref="I2311:I2374" si="403">9.87*SIN(RADIANS(1.978*A2311-160.22))-7.53*COS(RADIANS(0.989*A2311-80.11))-1.5*SIN((RADIANS(0.989*A2311-80.11)))</f>
        <v>-2.4751891713244514</v>
      </c>
      <c r="J2311" s="4">
        <f>B2311+('PV model'!$B$3/15)+(I2311/60)</f>
        <v>1.682080180477926</v>
      </c>
      <c r="K2311" s="2">
        <f t="shared" ref="K2311:K2374" si="404">15*(12-J2311)</f>
        <v>154.76879729283112</v>
      </c>
      <c r="L2311" s="2">
        <f>DEGREES(ASIN((((COS(RADIANS('PV model'!$B$2))*COS(RADIANS(H2311))*COS(RADIANS(K2311)))+(SIN(RADIANS('PV model'!$B$2))*SIN(RADIANS(H2311)))))))</f>
        <v>-24.686446599758362</v>
      </c>
      <c r="M2311" s="3">
        <f t="shared" si="400"/>
        <v>0</v>
      </c>
      <c r="N2311" s="2">
        <f t="shared" ref="N2311:N2374" si="405">DEGREES(ASIN((COS(RADIANS(H2311))*SIN(RADIANS(K2311)))/COS(RADIANS(L2311))))</f>
        <v>27.790857862004639</v>
      </c>
      <c r="O2311" s="2">
        <f>IF('PV model'!$B$2&gt;0, 180-N2311,IF('PV model'!$B$2&lt;0,0-N2311,N2311))</f>
        <v>152.20914213799537</v>
      </c>
      <c r="P2311" s="2">
        <f>ABS(O2311-'PV model'!$B$5)</f>
        <v>52.790857862004628</v>
      </c>
      <c r="Q2311" s="3">
        <f t="shared" si="401"/>
        <v>114.68644659975836</v>
      </c>
      <c r="R2311" s="3">
        <f t="shared" ref="R2311:R2374" si="406">IF(D2311=0,0,D2311*COS(RADIANS(Q2311))/SIN(RADIANS(L2311)))</f>
        <v>0</v>
      </c>
      <c r="S2311" s="3">
        <f t="shared" si="402"/>
        <v>0</v>
      </c>
      <c r="T2311" s="3">
        <f>(0.5*(1-COS(RADIANS(90-$X$3)))*(D2311+E2311)*'PV model'!$B$4)</f>
        <v>0</v>
      </c>
      <c r="U2311" s="3">
        <f t="shared" ref="U2311:U2374" si="407">R2311+S2311+T2311</f>
        <v>0</v>
      </c>
      <c r="V2311" s="3">
        <f>('PV model'!$B$13*(U2311/1000)*(1-'PV model'!$B$14*((20+C2311)-25))*'PV model'!$B$10)/'PV model'!$B$12</f>
        <v>0</v>
      </c>
    </row>
    <row r="2312" spans="1:22" x14ac:dyDescent="0.2">
      <c r="A2312" s="10">
        <f t="shared" ref="A2312:A2375" si="408">IF(B2312&gt;1,A2311,A2311+1)</f>
        <v>97</v>
      </c>
      <c r="B2312" s="10">
        <f t="shared" ref="B2312:B2375" si="409">IF(B2311&lt;24,B2311+1,1)</f>
        <v>3</v>
      </c>
      <c r="C2312" s="23">
        <v>7.8</v>
      </c>
      <c r="D2312" s="24">
        <v>0</v>
      </c>
      <c r="E2312" s="24">
        <v>0</v>
      </c>
      <c r="F2312" s="48"/>
      <c r="G2312" s="48"/>
      <c r="H2312" s="1">
        <f t="shared" ref="H2312:H2375" si="410">(23.465*SIN(RADIANS(280.1+0.9863*A2312)))</f>
        <v>6.3776666132985582</v>
      </c>
      <c r="I2312" s="1">
        <f t="shared" si="403"/>
        <v>-2.4751891713244514</v>
      </c>
      <c r="J2312" s="4">
        <f>B2312+('PV model'!$B$3/15)+(I2312/60)</f>
        <v>2.6820801804779255</v>
      </c>
      <c r="K2312" s="2">
        <f t="shared" si="404"/>
        <v>139.76879729283112</v>
      </c>
      <c r="L2312" s="2">
        <f>DEGREES(ASIN((((COS(RADIANS('PV model'!$B$2))*COS(RADIANS(H2312))*COS(RADIANS(K2312)))+(SIN(RADIANS('PV model'!$B$2))*SIN(RADIANS(H2312)))))))</f>
        <v>-19.767144566962578</v>
      </c>
      <c r="M2312" s="3">
        <f t="shared" si="400"/>
        <v>0</v>
      </c>
      <c r="N2312" s="2">
        <f t="shared" si="405"/>
        <v>43.0054042815431</v>
      </c>
      <c r="O2312" s="2">
        <f>IF('PV model'!$B$2&gt;0, 180-N2312,IF('PV model'!$B$2&lt;0,0-N2312,N2312))</f>
        <v>136.99459571845691</v>
      </c>
      <c r="P2312" s="2">
        <f>ABS(O2312-'PV model'!$B$5)</f>
        <v>68.005404281543093</v>
      </c>
      <c r="Q2312" s="3">
        <f t="shared" si="401"/>
        <v>109.76714456696259</v>
      </c>
      <c r="R2312" s="3">
        <f t="shared" si="406"/>
        <v>0</v>
      </c>
      <c r="S2312" s="3">
        <f t="shared" si="402"/>
        <v>0</v>
      </c>
      <c r="T2312" s="3">
        <f>(0.5*(1-COS(RADIANS(90-$X$3)))*(D2312+E2312)*'PV model'!$B$4)</f>
        <v>0</v>
      </c>
      <c r="U2312" s="3">
        <f t="shared" si="407"/>
        <v>0</v>
      </c>
      <c r="V2312" s="3">
        <f>('PV model'!$B$13*(U2312/1000)*(1-'PV model'!$B$14*((20+C2312)-25))*'PV model'!$B$10)/'PV model'!$B$12</f>
        <v>0</v>
      </c>
    </row>
    <row r="2313" spans="1:22" x14ac:dyDescent="0.2">
      <c r="A2313" s="10">
        <f t="shared" si="408"/>
        <v>97</v>
      </c>
      <c r="B2313" s="10">
        <f t="shared" si="409"/>
        <v>4</v>
      </c>
      <c r="C2313" s="23">
        <v>7.6</v>
      </c>
      <c r="D2313" s="24">
        <v>0</v>
      </c>
      <c r="E2313" s="24">
        <v>0</v>
      </c>
      <c r="F2313" s="48"/>
      <c r="G2313" s="48"/>
      <c r="H2313" s="1">
        <f t="shared" si="410"/>
        <v>6.3776666132985582</v>
      </c>
      <c r="I2313" s="1">
        <f t="shared" si="403"/>
        <v>-2.4751891713244514</v>
      </c>
      <c r="J2313" s="4">
        <f>B2313+('PV model'!$B$3/15)+(I2313/60)</f>
        <v>3.6820801804779255</v>
      </c>
      <c r="K2313" s="2">
        <f t="shared" si="404"/>
        <v>124.76879729283112</v>
      </c>
      <c r="L2313" s="2">
        <f>DEGREES(ASIN((((COS(RADIANS('PV model'!$B$2))*COS(RADIANS(H2313))*COS(RADIANS(K2313)))+(SIN(RADIANS('PV model'!$B$2))*SIN(RADIANS(H2313)))))))</f>
        <v>-13.265175477587936</v>
      </c>
      <c r="M2313" s="3">
        <f t="shared" si="400"/>
        <v>0</v>
      </c>
      <c r="N2313" s="2">
        <f t="shared" si="405"/>
        <v>57.008920512100325</v>
      </c>
      <c r="O2313" s="2">
        <f>IF('PV model'!$B$2&gt;0, 180-N2313,IF('PV model'!$B$2&lt;0,0-N2313,N2313))</f>
        <v>122.99107948789967</v>
      </c>
      <c r="P2313" s="2">
        <f>ABS(O2313-'PV model'!$B$5)</f>
        <v>82.008920512100332</v>
      </c>
      <c r="Q2313" s="3">
        <f t="shared" si="401"/>
        <v>103.26517547758793</v>
      </c>
      <c r="R2313" s="3">
        <f t="shared" si="406"/>
        <v>0</v>
      </c>
      <c r="S2313" s="3">
        <f t="shared" si="402"/>
        <v>0</v>
      </c>
      <c r="T2313" s="3">
        <f>(0.5*(1-COS(RADIANS(90-$X$3)))*(D2313+E2313)*'PV model'!$B$4)</f>
        <v>0</v>
      </c>
      <c r="U2313" s="3">
        <f t="shared" si="407"/>
        <v>0</v>
      </c>
      <c r="V2313" s="3">
        <f>('PV model'!$B$13*(U2313/1000)*(1-'PV model'!$B$14*((20+C2313)-25))*'PV model'!$B$10)/'PV model'!$B$12</f>
        <v>0</v>
      </c>
    </row>
    <row r="2314" spans="1:22" x14ac:dyDescent="0.2">
      <c r="A2314" s="10">
        <f t="shared" si="408"/>
        <v>97</v>
      </c>
      <c r="B2314" s="10">
        <f t="shared" si="409"/>
        <v>5</v>
      </c>
      <c r="C2314" s="23">
        <v>7.6</v>
      </c>
      <c r="D2314" s="24">
        <v>0</v>
      </c>
      <c r="E2314" s="24">
        <v>0</v>
      </c>
      <c r="F2314" s="48"/>
      <c r="G2314" s="48"/>
      <c r="H2314" s="1">
        <f t="shared" si="410"/>
        <v>6.3776666132985582</v>
      </c>
      <c r="I2314" s="1">
        <f t="shared" si="403"/>
        <v>-2.4751891713244514</v>
      </c>
      <c r="J2314" s="4">
        <f>B2314+('PV model'!$B$3/15)+(I2314/60)</f>
        <v>4.682080180477926</v>
      </c>
      <c r="K2314" s="2">
        <f t="shared" si="404"/>
        <v>109.76879729283111</v>
      </c>
      <c r="L2314" s="2">
        <f>DEGREES(ASIN((((COS(RADIANS('PV model'!$B$2))*COS(RADIANS(H2314))*COS(RADIANS(K2314)))+(SIN(RADIANS('PV model'!$B$2))*SIN(RADIANS(H2314)))))))</f>
        <v>-5.6725034340256233</v>
      </c>
      <c r="M2314" s="3">
        <f t="shared" si="400"/>
        <v>0</v>
      </c>
      <c r="N2314" s="2">
        <f t="shared" si="405"/>
        <v>70.025278751100245</v>
      </c>
      <c r="O2314" s="2">
        <f>IF('PV model'!$B$2&gt;0, 180-N2314,IF('PV model'!$B$2&lt;0,0-N2314,N2314))</f>
        <v>109.97472124889975</v>
      </c>
      <c r="P2314" s="2">
        <f>ABS(O2314-'PV model'!$B$5)</f>
        <v>95.025278751100245</v>
      </c>
      <c r="Q2314" s="3">
        <f t="shared" si="401"/>
        <v>95.672503434025614</v>
      </c>
      <c r="R2314" s="3">
        <f t="shared" si="406"/>
        <v>0</v>
      </c>
      <c r="S2314" s="3">
        <f t="shared" si="402"/>
        <v>0</v>
      </c>
      <c r="T2314" s="3">
        <f>(0.5*(1-COS(RADIANS(90-$X$3)))*(D2314+E2314)*'PV model'!$B$4)</f>
        <v>0</v>
      </c>
      <c r="U2314" s="3">
        <f t="shared" si="407"/>
        <v>0</v>
      </c>
      <c r="V2314" s="3">
        <f>('PV model'!$B$13*(U2314/1000)*(1-'PV model'!$B$14*((20+C2314)-25))*'PV model'!$B$10)/'PV model'!$B$12</f>
        <v>0</v>
      </c>
    </row>
    <row r="2315" spans="1:22" x14ac:dyDescent="0.2">
      <c r="A2315" s="10">
        <f t="shared" si="408"/>
        <v>97</v>
      </c>
      <c r="B2315" s="10">
        <f t="shared" si="409"/>
        <v>6</v>
      </c>
      <c r="C2315" s="23">
        <v>7.8</v>
      </c>
      <c r="D2315" s="24">
        <v>0</v>
      </c>
      <c r="E2315" s="24">
        <v>0.88200000000000001</v>
      </c>
      <c r="F2315" s="48"/>
      <c r="G2315" s="48"/>
      <c r="H2315" s="1">
        <f t="shared" si="410"/>
        <v>6.3776666132985582</v>
      </c>
      <c r="I2315" s="1">
        <f t="shared" si="403"/>
        <v>-2.4751891713244514</v>
      </c>
      <c r="J2315" s="4">
        <f>B2315+('PV model'!$B$3/15)+(I2315/60)</f>
        <v>5.682080180477926</v>
      </c>
      <c r="K2315" s="2">
        <f t="shared" si="404"/>
        <v>94.76879729283111</v>
      </c>
      <c r="L2315" s="2">
        <f>DEGREES(ASIN((((COS(RADIANS('PV model'!$B$2))*COS(RADIANS(H2315))*COS(RADIANS(K2315)))+(SIN(RADIANS('PV model'!$B$2))*SIN(RADIANS(H2315)))))))</f>
        <v>2.5647492719325511</v>
      </c>
      <c r="M2315" s="3">
        <f t="shared" si="400"/>
        <v>2.5647492719325511</v>
      </c>
      <c r="N2315" s="2">
        <f t="shared" si="405"/>
        <v>82.46461346394068</v>
      </c>
      <c r="O2315" s="2">
        <f>IF('PV model'!$B$2&gt;0, 180-N2315,IF('PV model'!$B$2&lt;0,0-N2315,N2315))</f>
        <v>97.53538653605932</v>
      </c>
      <c r="P2315" s="2">
        <f>ABS(O2315-'PV model'!$B$5)</f>
        <v>107.46461346394068</v>
      </c>
      <c r="Q2315" s="3">
        <f t="shared" si="401"/>
        <v>87.435250728067459</v>
      </c>
      <c r="R2315" s="3">
        <f t="shared" si="406"/>
        <v>0</v>
      </c>
      <c r="S2315" s="3">
        <f t="shared" si="402"/>
        <v>0.88200000000000001</v>
      </c>
      <c r="T2315" s="3">
        <f>(0.5*(1-COS(RADIANS(90-$X$3)))*(D2315+E2315)*'PV model'!$B$4)</f>
        <v>0</v>
      </c>
      <c r="U2315" s="3">
        <f t="shared" si="407"/>
        <v>0.88200000000000001</v>
      </c>
      <c r="V2315" s="3">
        <f>('PV model'!$B$13*(U2315/1000)*(1-'PV model'!$B$14*((20+C2315)-25))*'PV model'!$B$10)/'PV model'!$B$12</f>
        <v>8.7177275135999988E-2</v>
      </c>
    </row>
    <row r="2316" spans="1:22" x14ac:dyDescent="0.2">
      <c r="A2316" s="10">
        <f t="shared" si="408"/>
        <v>97</v>
      </c>
      <c r="B2316" s="10">
        <f t="shared" si="409"/>
        <v>7</v>
      </c>
      <c r="C2316" s="23">
        <v>7.8</v>
      </c>
      <c r="D2316" s="24">
        <v>0</v>
      </c>
      <c r="E2316" s="24">
        <v>26.459999999999997</v>
      </c>
      <c r="F2316" s="48"/>
      <c r="G2316" s="48"/>
      <c r="H2316" s="1">
        <f t="shared" si="410"/>
        <v>6.3776666132985582</v>
      </c>
      <c r="I2316" s="1">
        <f t="shared" si="403"/>
        <v>-2.4751891713244514</v>
      </c>
      <c r="J2316" s="4">
        <f>B2316+('PV model'!$B$3/15)+(I2316/60)</f>
        <v>6.682080180477926</v>
      </c>
      <c r="K2316" s="2">
        <f t="shared" si="404"/>
        <v>79.76879729283111</v>
      </c>
      <c r="L2316" s="2">
        <f>DEGREES(ASIN((((COS(RADIANS('PV model'!$B$2))*COS(RADIANS(H2316))*COS(RADIANS(K2316)))+(SIN(RADIANS('PV model'!$B$2))*SIN(RADIANS(H2316)))))))</f>
        <v>11.041974472411777</v>
      </c>
      <c r="M2316" s="3">
        <f t="shared" si="400"/>
        <v>11.041974472411777</v>
      </c>
      <c r="N2316" s="2">
        <f t="shared" si="405"/>
        <v>85.174812954258442</v>
      </c>
      <c r="O2316" s="2">
        <f>IF('PV model'!$B$2&gt;0, 180-N2316,IF('PV model'!$B$2&lt;0,0-N2316,N2316))</f>
        <v>94.825187045741558</v>
      </c>
      <c r="P2316" s="2">
        <f>ABS(O2316-'PV model'!$B$5)</f>
        <v>110.17481295425844</v>
      </c>
      <c r="Q2316" s="3">
        <f t="shared" si="401"/>
        <v>78.958025527588219</v>
      </c>
      <c r="R2316" s="3">
        <f t="shared" si="406"/>
        <v>0</v>
      </c>
      <c r="S2316" s="3">
        <f t="shared" si="402"/>
        <v>26.459999999999997</v>
      </c>
      <c r="T2316" s="3">
        <f>(0.5*(1-COS(RADIANS(90-$X$3)))*(D2316+E2316)*'PV model'!$B$4)</f>
        <v>0</v>
      </c>
      <c r="U2316" s="3">
        <f t="shared" si="407"/>
        <v>26.459999999999997</v>
      </c>
      <c r="V2316" s="3">
        <f>('PV model'!$B$13*(U2316/1000)*(1-'PV model'!$B$14*((20+C2316)-25))*'PV model'!$B$10)/'PV model'!$B$12</f>
        <v>2.6153182540799995</v>
      </c>
    </row>
    <row r="2317" spans="1:22" x14ac:dyDescent="0.2">
      <c r="A2317" s="10">
        <f t="shared" si="408"/>
        <v>97</v>
      </c>
      <c r="B2317" s="10">
        <f t="shared" si="409"/>
        <v>8</v>
      </c>
      <c r="C2317" s="23">
        <v>7.8</v>
      </c>
      <c r="D2317" s="24">
        <v>318.77579999999995</v>
      </c>
      <c r="E2317" s="24">
        <v>94.374000000000009</v>
      </c>
      <c r="F2317" s="48"/>
      <c r="G2317" s="48"/>
      <c r="H2317" s="1">
        <f t="shared" si="410"/>
        <v>6.3776666132985582</v>
      </c>
      <c r="I2317" s="1">
        <f t="shared" si="403"/>
        <v>-2.4751891713244514</v>
      </c>
      <c r="J2317" s="4">
        <f>B2317+('PV model'!$B$3/15)+(I2317/60)</f>
        <v>7.682080180477926</v>
      </c>
      <c r="K2317" s="2">
        <f t="shared" si="404"/>
        <v>64.76879729283111</v>
      </c>
      <c r="L2317" s="2">
        <f>DEGREES(ASIN((((COS(RADIANS('PV model'!$B$2))*COS(RADIANS(H2317))*COS(RADIANS(K2317)))+(SIN(RADIANS('PV model'!$B$2))*SIN(RADIANS(H2317)))))))</f>
        <v>19.359487375531256</v>
      </c>
      <c r="M2317" s="3">
        <f t="shared" si="400"/>
        <v>19.359487375531256</v>
      </c>
      <c r="N2317" s="2">
        <f t="shared" si="405"/>
        <v>72.340264120128694</v>
      </c>
      <c r="O2317" s="2">
        <f>IF('PV model'!$B$2&gt;0, 180-N2317,IF('PV model'!$B$2&lt;0,0-N2317,N2317))</f>
        <v>107.65973587987131</v>
      </c>
      <c r="P2317" s="2">
        <f>ABS(O2317-'PV model'!$B$5)</f>
        <v>97.340264120128694</v>
      </c>
      <c r="Q2317" s="3">
        <f t="shared" si="401"/>
        <v>70.640512624468741</v>
      </c>
      <c r="R2317" s="3">
        <f t="shared" si="406"/>
        <v>318.77580000000006</v>
      </c>
      <c r="S2317" s="3">
        <f t="shared" si="402"/>
        <v>119.82433910193393</v>
      </c>
      <c r="T2317" s="3">
        <f>(0.5*(1-COS(RADIANS(90-$X$3)))*(D2317+E2317)*'PV model'!$B$4)</f>
        <v>0</v>
      </c>
      <c r="U2317" s="3">
        <f t="shared" si="407"/>
        <v>438.60013910193402</v>
      </c>
      <c r="V2317" s="3">
        <f>('PV model'!$B$13*(U2317/1000)*(1-'PV model'!$B$14*((20+C2317)-25))*'PV model'!$B$10)/'PV model'!$B$12</f>
        <v>43.351434241697469</v>
      </c>
    </row>
    <row r="2318" spans="1:22" x14ac:dyDescent="0.2">
      <c r="A2318" s="10">
        <f t="shared" si="408"/>
        <v>97</v>
      </c>
      <c r="B2318" s="10">
        <f t="shared" si="409"/>
        <v>9</v>
      </c>
      <c r="C2318" s="23">
        <v>8.6999999999999993</v>
      </c>
      <c r="D2318" s="24">
        <v>664.49040000000002</v>
      </c>
      <c r="E2318" s="24">
        <v>88.2</v>
      </c>
      <c r="F2318" s="48"/>
      <c r="G2318" s="48"/>
      <c r="H2318" s="1">
        <f t="shared" si="410"/>
        <v>6.3776666132985582</v>
      </c>
      <c r="I2318" s="1">
        <f t="shared" si="403"/>
        <v>-2.4751891713244514</v>
      </c>
      <c r="J2318" s="4">
        <f>B2318+('PV model'!$B$3/15)+(I2318/60)</f>
        <v>8.6820801804779251</v>
      </c>
      <c r="K2318" s="2">
        <f t="shared" si="404"/>
        <v>49.768797292831124</v>
      </c>
      <c r="L2318" s="2">
        <f>DEGREES(ASIN((((COS(RADIANS('PV model'!$B$2))*COS(RADIANS(H2318))*COS(RADIANS(K2318)))+(SIN(RADIANS('PV model'!$B$2))*SIN(RADIANS(H2318)))))))</f>
        <v>27.071885606311934</v>
      </c>
      <c r="M2318" s="3">
        <f t="shared" si="400"/>
        <v>27.071885606311934</v>
      </c>
      <c r="N2318" s="2">
        <f t="shared" si="405"/>
        <v>58.43823053267954</v>
      </c>
      <c r="O2318" s="2">
        <f>IF('PV model'!$B$2&gt;0, 180-N2318,IF('PV model'!$B$2&lt;0,0-N2318,N2318))</f>
        <v>121.56176946732046</v>
      </c>
      <c r="P2318" s="2">
        <f>ABS(O2318-'PV model'!$B$5)</f>
        <v>83.43823053267954</v>
      </c>
      <c r="Q2318" s="3">
        <f t="shared" si="401"/>
        <v>62.92811439368807</v>
      </c>
      <c r="R2318" s="3">
        <f t="shared" si="406"/>
        <v>664.49040000000002</v>
      </c>
      <c r="S2318" s="3">
        <f t="shared" si="402"/>
        <v>118.51582931397145</v>
      </c>
      <c r="T2318" s="3">
        <f>(0.5*(1-COS(RADIANS(90-$X$3)))*(D2318+E2318)*'PV model'!$B$4)</f>
        <v>0</v>
      </c>
      <c r="U2318" s="3">
        <f t="shared" si="407"/>
        <v>783.00622931397152</v>
      </c>
      <c r="V2318" s="3">
        <f>('PV model'!$B$13*(U2318/1000)*(1-'PV model'!$B$14*((20+C2318)-25))*'PV model'!$B$10)/'PV model'!$B$12</f>
        <v>77.110917002527671</v>
      </c>
    </row>
    <row r="2319" spans="1:22" x14ac:dyDescent="0.2">
      <c r="A2319" s="10">
        <f t="shared" si="408"/>
        <v>97</v>
      </c>
      <c r="B2319" s="10">
        <f t="shared" si="409"/>
        <v>10</v>
      </c>
      <c r="C2319" s="23">
        <v>7</v>
      </c>
      <c r="D2319" s="24">
        <v>836.22524999999996</v>
      </c>
      <c r="E2319" s="24">
        <v>79.38</v>
      </c>
      <c r="F2319" s="48"/>
      <c r="G2319" s="48"/>
      <c r="H2319" s="1">
        <f t="shared" si="410"/>
        <v>6.3776666132985582</v>
      </c>
      <c r="I2319" s="1">
        <f t="shared" si="403"/>
        <v>-2.4751891713244514</v>
      </c>
      <c r="J2319" s="4">
        <f>B2319+('PV model'!$B$3/15)+(I2319/60)</f>
        <v>9.6820801804779251</v>
      </c>
      <c r="K2319" s="2">
        <f t="shared" si="404"/>
        <v>34.768797292831124</v>
      </c>
      <c r="L2319" s="2">
        <f>DEGREES(ASIN((((COS(RADIANS('PV model'!$B$2))*COS(RADIANS(H2319))*COS(RADIANS(K2319)))+(SIN(RADIANS('PV model'!$B$2))*SIN(RADIANS(H2319)))))))</f>
        <v>33.638131254579548</v>
      </c>
      <c r="M2319" s="3">
        <f t="shared" si="400"/>
        <v>33.638131254579548</v>
      </c>
      <c r="N2319" s="2">
        <f t="shared" si="405"/>
        <v>42.900097768677789</v>
      </c>
      <c r="O2319" s="2">
        <f>IF('PV model'!$B$2&gt;0, 180-N2319,IF('PV model'!$B$2&lt;0,0-N2319,N2319))</f>
        <v>137.0999022313222</v>
      </c>
      <c r="P2319" s="2">
        <f>ABS(O2319-'PV model'!$B$5)</f>
        <v>67.900097768677796</v>
      </c>
      <c r="Q2319" s="3">
        <f t="shared" si="401"/>
        <v>56.361868745420452</v>
      </c>
      <c r="R2319" s="3">
        <f t="shared" si="406"/>
        <v>836.22524999999996</v>
      </c>
      <c r="S2319" s="3">
        <f t="shared" si="402"/>
        <v>109.70569417950975</v>
      </c>
      <c r="T2319" s="3">
        <f>(0.5*(1-COS(RADIANS(90-$X$3)))*(D2319+E2319)*'PV model'!$B$4)</f>
        <v>0</v>
      </c>
      <c r="U2319" s="3">
        <f t="shared" si="407"/>
        <v>945.93094417950965</v>
      </c>
      <c r="V2319" s="3">
        <f>('PV model'!$B$13*(U2319/1000)*(1-'PV model'!$B$14*((20+C2319)-25))*'PV model'!$B$10)/'PV model'!$B$12</f>
        <v>93.798815122742297</v>
      </c>
    </row>
    <row r="2320" spans="1:22" x14ac:dyDescent="0.2">
      <c r="A2320" s="10">
        <f t="shared" si="408"/>
        <v>97</v>
      </c>
      <c r="B2320" s="10">
        <f t="shared" si="409"/>
        <v>11</v>
      </c>
      <c r="C2320" s="23">
        <v>10.8</v>
      </c>
      <c r="D2320" s="24">
        <v>926.02125000000001</v>
      </c>
      <c r="E2320" s="24">
        <v>74.087999999999994</v>
      </c>
      <c r="F2320" s="48"/>
      <c r="G2320" s="48"/>
      <c r="H2320" s="1">
        <f t="shared" si="410"/>
        <v>6.3776666132985582</v>
      </c>
      <c r="I2320" s="1">
        <f t="shared" si="403"/>
        <v>-2.4751891713244514</v>
      </c>
      <c r="J2320" s="4">
        <f>B2320+('PV model'!$B$3/15)+(I2320/60)</f>
        <v>10.682080180477925</v>
      </c>
      <c r="K2320" s="2">
        <f t="shared" si="404"/>
        <v>19.768797292831124</v>
      </c>
      <c r="L2320" s="2">
        <f>DEGREES(ASIN((((COS(RADIANS('PV model'!$B$2))*COS(RADIANS(H2320))*COS(RADIANS(K2320)))+(SIN(RADIANS('PV model'!$B$2))*SIN(RADIANS(H2320)))))))</f>
        <v>38.409055314923059</v>
      </c>
      <c r="M2320" s="3">
        <f t="shared" si="400"/>
        <v>38.409055314923059</v>
      </c>
      <c r="N2320" s="2">
        <f t="shared" si="405"/>
        <v>25.401679777848621</v>
      </c>
      <c r="O2320" s="2">
        <f>IF('PV model'!$B$2&gt;0, 180-N2320,IF('PV model'!$B$2&lt;0,0-N2320,N2320))</f>
        <v>154.59832022215139</v>
      </c>
      <c r="P2320" s="2">
        <f>ABS(O2320-'PV model'!$B$5)</f>
        <v>50.401679777848614</v>
      </c>
      <c r="Q2320" s="3">
        <f t="shared" si="401"/>
        <v>51.590944685076941</v>
      </c>
      <c r="R2320" s="3">
        <f t="shared" si="406"/>
        <v>926.02125000000001</v>
      </c>
      <c r="S2320" s="3">
        <f t="shared" si="402"/>
        <v>103.20227907400469</v>
      </c>
      <c r="T2320" s="3">
        <f>(0.5*(1-COS(RADIANS(90-$X$3)))*(D2320+E2320)*'PV model'!$B$4)</f>
        <v>0</v>
      </c>
      <c r="U2320" s="3">
        <f t="shared" si="407"/>
        <v>1029.2235290740048</v>
      </c>
      <c r="V2320" s="3">
        <f>('PV model'!$B$13*(U2320/1000)*(1-'PV model'!$B$14*((20+C2320)-25))*'PV model'!$B$10)/'PV model'!$B$12</f>
        <v>100.49434049822081</v>
      </c>
    </row>
    <row r="2321" spans="1:22" x14ac:dyDescent="0.2">
      <c r="A2321" s="10">
        <f t="shared" si="408"/>
        <v>97</v>
      </c>
      <c r="B2321" s="10">
        <f t="shared" si="409"/>
        <v>12</v>
      </c>
      <c r="C2321" s="23">
        <v>12.1</v>
      </c>
      <c r="D2321" s="24">
        <v>952.96005000000002</v>
      </c>
      <c r="E2321" s="24">
        <v>79.38</v>
      </c>
      <c r="F2321" s="48"/>
      <c r="G2321" s="48"/>
      <c r="H2321" s="1">
        <f t="shared" si="410"/>
        <v>6.3776666132985582</v>
      </c>
      <c r="I2321" s="1">
        <f t="shared" si="403"/>
        <v>-2.4751891713244514</v>
      </c>
      <c r="J2321" s="4">
        <f>B2321+('PV model'!$B$3/15)+(I2321/60)</f>
        <v>11.682080180477925</v>
      </c>
      <c r="K2321" s="2">
        <f t="shared" si="404"/>
        <v>4.768797292831124</v>
      </c>
      <c r="L2321" s="2">
        <f>DEGREES(ASIN((((COS(RADIANS('PV model'!$B$2))*COS(RADIANS(H2321))*COS(RADIANS(K2321)))+(SIN(RADIANS('PV model'!$B$2))*SIN(RADIANS(H2321)))))))</f>
        <v>40.730171020747775</v>
      </c>
      <c r="M2321" s="3">
        <f t="shared" si="400"/>
        <v>40.730171020747775</v>
      </c>
      <c r="N2321" s="2">
        <f t="shared" si="405"/>
        <v>6.2593046746260628</v>
      </c>
      <c r="O2321" s="2">
        <f>IF('PV model'!$B$2&gt;0, 180-N2321,IF('PV model'!$B$2&lt;0,0-N2321,N2321))</f>
        <v>173.74069532537393</v>
      </c>
      <c r="P2321" s="2">
        <f>ABS(O2321-'PV model'!$B$5)</f>
        <v>31.259304674626065</v>
      </c>
      <c r="Q2321" s="3">
        <f t="shared" si="401"/>
        <v>49.269828979252225</v>
      </c>
      <c r="R2321" s="3">
        <f t="shared" si="406"/>
        <v>952.96005000000014</v>
      </c>
      <c r="S2321" s="3">
        <f t="shared" si="402"/>
        <v>110.51852723752806</v>
      </c>
      <c r="T2321" s="3">
        <f>(0.5*(1-COS(RADIANS(90-$X$3)))*(D2321+E2321)*'PV model'!$B$4)</f>
        <v>0</v>
      </c>
      <c r="U2321" s="3">
        <f t="shared" si="407"/>
        <v>1063.4785772375283</v>
      </c>
      <c r="V2321" s="3">
        <f>('PV model'!$B$13*(U2321/1000)*(1-'PV model'!$B$14*((20+C2321)-25))*'PV model'!$B$10)/'PV model'!$B$12</f>
        <v>103.2862475329725</v>
      </c>
    </row>
    <row r="2322" spans="1:22" x14ac:dyDescent="0.2">
      <c r="A2322" s="10">
        <f t="shared" si="408"/>
        <v>97</v>
      </c>
      <c r="B2322" s="10">
        <f t="shared" si="409"/>
        <v>13</v>
      </c>
      <c r="C2322" s="23">
        <v>12.4</v>
      </c>
      <c r="D2322" s="24">
        <v>959.69475</v>
      </c>
      <c r="E2322" s="24">
        <v>81.144000000000005</v>
      </c>
      <c r="F2322" s="48"/>
      <c r="G2322" s="48"/>
      <c r="H2322" s="1">
        <f t="shared" si="410"/>
        <v>6.3776666132985582</v>
      </c>
      <c r="I2322" s="1">
        <f t="shared" si="403"/>
        <v>-2.4751891713244514</v>
      </c>
      <c r="J2322" s="4">
        <f>B2322+('PV model'!$B$3/15)+(I2322/60)</f>
        <v>12.682080180477925</v>
      </c>
      <c r="K2322" s="2">
        <f t="shared" si="404"/>
        <v>-10.231202707168876</v>
      </c>
      <c r="L2322" s="2">
        <f>DEGREES(ASIN((((COS(RADIANS('PV model'!$B$2))*COS(RADIANS(H2322))*COS(RADIANS(K2322)))+(SIN(RADIANS('PV model'!$B$2))*SIN(RADIANS(H2322)))))))</f>
        <v>40.202833884962047</v>
      </c>
      <c r="M2322" s="3">
        <f t="shared" si="400"/>
        <v>40.202833884962047</v>
      </c>
      <c r="N2322" s="2">
        <f t="shared" si="405"/>
        <v>-13.363042551882089</v>
      </c>
      <c r="O2322" s="2">
        <f>IF('PV model'!$B$2&gt;0, 180-N2322,IF('PV model'!$B$2&lt;0,0-N2322,N2322))</f>
        <v>193.36304255188207</v>
      </c>
      <c r="P2322" s="2">
        <f>ABS(O2322-'PV model'!$B$5)</f>
        <v>11.636957448117926</v>
      </c>
      <c r="Q2322" s="3">
        <f t="shared" si="401"/>
        <v>49.797166115037946</v>
      </c>
      <c r="R2322" s="3">
        <f t="shared" si="406"/>
        <v>959.69475000000011</v>
      </c>
      <c r="S2322" s="3">
        <f t="shared" si="402"/>
        <v>113.00352123448729</v>
      </c>
      <c r="T2322" s="3">
        <f>(0.5*(1-COS(RADIANS(90-$X$3)))*(D2322+E2322)*'PV model'!$B$4)</f>
        <v>0</v>
      </c>
      <c r="U2322" s="3">
        <f t="shared" si="407"/>
        <v>1072.6982712344875</v>
      </c>
      <c r="V2322" s="3">
        <f>('PV model'!$B$13*(U2322/1000)*(1-'PV model'!$B$14*((20+C2322)-25))*'PV model'!$B$10)/'PV model'!$B$12</f>
        <v>104.05300238449841</v>
      </c>
    </row>
    <row r="2323" spans="1:22" x14ac:dyDescent="0.2">
      <c r="A2323" s="10">
        <f t="shared" si="408"/>
        <v>97</v>
      </c>
      <c r="B2323" s="10">
        <f t="shared" si="409"/>
        <v>14</v>
      </c>
      <c r="C2323" s="23">
        <v>12.3</v>
      </c>
      <c r="D2323" s="24">
        <v>949.59270000000004</v>
      </c>
      <c r="E2323" s="24">
        <v>78.498000000000005</v>
      </c>
      <c r="F2323" s="48"/>
      <c r="G2323" s="48"/>
      <c r="H2323" s="1">
        <f t="shared" si="410"/>
        <v>6.3776666132985582</v>
      </c>
      <c r="I2323" s="1">
        <f t="shared" si="403"/>
        <v>-2.4751891713244514</v>
      </c>
      <c r="J2323" s="4">
        <f>B2323+('PV model'!$B$3/15)+(I2323/60)</f>
        <v>13.682080180477925</v>
      </c>
      <c r="K2323" s="2">
        <f t="shared" si="404"/>
        <v>-25.231202707168876</v>
      </c>
      <c r="L2323" s="2">
        <f>DEGREES(ASIN((((COS(RADIANS('PV model'!$B$2))*COS(RADIANS(H2323))*COS(RADIANS(K2323)))+(SIN(RADIANS('PV model'!$B$2))*SIN(RADIANS(H2323)))))))</f>
        <v>36.923101096385075</v>
      </c>
      <c r="M2323" s="3">
        <f t="shared" si="400"/>
        <v>36.923101096385075</v>
      </c>
      <c r="N2323" s="2">
        <f t="shared" si="405"/>
        <v>-31.999486946078672</v>
      </c>
      <c r="O2323" s="2">
        <f>IF('PV model'!$B$2&gt;0, 180-N2323,IF('PV model'!$B$2&lt;0,0-N2323,N2323))</f>
        <v>211.99948694607866</v>
      </c>
      <c r="P2323" s="2">
        <f>ABS(O2323-'PV model'!$B$5)</f>
        <v>6.9994869460786617</v>
      </c>
      <c r="Q2323" s="3">
        <f t="shared" si="401"/>
        <v>53.076898903614918</v>
      </c>
      <c r="R2323" s="3">
        <f t="shared" si="406"/>
        <v>949.59270000000026</v>
      </c>
      <c r="S2323" s="3">
        <f t="shared" si="402"/>
        <v>109.21259312267837</v>
      </c>
      <c r="T2323" s="3">
        <f>(0.5*(1-COS(RADIANS(90-$X$3)))*(D2323+E2323)*'PV model'!$B$4)</f>
        <v>0</v>
      </c>
      <c r="U2323" s="3">
        <f t="shared" si="407"/>
        <v>1058.8052931226787</v>
      </c>
      <c r="V2323" s="3">
        <f>('PV model'!$B$13*(U2323/1000)*(1-'PV model'!$B$14*((20+C2323)-25))*'PV model'!$B$10)/'PV model'!$B$12</f>
        <v>102.7477023292071</v>
      </c>
    </row>
    <row r="2324" spans="1:22" x14ac:dyDescent="0.2">
      <c r="A2324" s="10">
        <f t="shared" si="408"/>
        <v>97</v>
      </c>
      <c r="B2324" s="10">
        <f t="shared" si="409"/>
        <v>15</v>
      </c>
      <c r="C2324" s="23">
        <v>13.5</v>
      </c>
      <c r="D2324" s="24">
        <v>710.51084999999989</v>
      </c>
      <c r="E2324" s="24">
        <v>136.71</v>
      </c>
      <c r="F2324" s="48"/>
      <c r="G2324" s="48"/>
      <c r="H2324" s="1">
        <f t="shared" si="410"/>
        <v>6.3776666132985582</v>
      </c>
      <c r="I2324" s="1">
        <f t="shared" si="403"/>
        <v>-2.4751891713244514</v>
      </c>
      <c r="J2324" s="4">
        <f>B2324+('PV model'!$B$3/15)+(I2324/60)</f>
        <v>14.682080180477925</v>
      </c>
      <c r="K2324" s="2">
        <f t="shared" si="404"/>
        <v>-40.231202707168876</v>
      </c>
      <c r="L2324" s="2">
        <f>DEGREES(ASIN((((COS(RADIANS('PV model'!$B$2))*COS(RADIANS(H2324))*COS(RADIANS(K2324)))+(SIN(RADIANS('PV model'!$B$2))*SIN(RADIANS(H2324)))))))</f>
        <v>31.418739977967768</v>
      </c>
      <c r="M2324" s="3">
        <f t="shared" si="400"/>
        <v>31.418739977967768</v>
      </c>
      <c r="N2324" s="2">
        <f t="shared" si="405"/>
        <v>-48.77761446133033</v>
      </c>
      <c r="O2324" s="2">
        <f>IF('PV model'!$B$2&gt;0, 180-N2324,IF('PV model'!$B$2&lt;0,0-N2324,N2324))</f>
        <v>228.77761446133033</v>
      </c>
      <c r="P2324" s="2">
        <f>ABS(O2324-'PV model'!$B$5)</f>
        <v>23.77761446133033</v>
      </c>
      <c r="Q2324" s="3">
        <f t="shared" si="401"/>
        <v>58.581260022032225</v>
      </c>
      <c r="R2324" s="3">
        <f t="shared" si="406"/>
        <v>710.51085000000012</v>
      </c>
      <c r="S2324" s="3">
        <f t="shared" si="402"/>
        <v>186.60627375430161</v>
      </c>
      <c r="T2324" s="3">
        <f>(0.5*(1-COS(RADIANS(90-$X$3)))*(D2324+E2324)*'PV model'!$B$4)</f>
        <v>0</v>
      </c>
      <c r="U2324" s="3">
        <f t="shared" si="407"/>
        <v>897.1171237543017</v>
      </c>
      <c r="V2324" s="3">
        <f>('PV model'!$B$13*(U2324/1000)*(1-'PV model'!$B$14*((20+C2324)-25))*'PV model'!$B$10)/'PV model'!$B$12</f>
        <v>86.626849549003666</v>
      </c>
    </row>
    <row r="2325" spans="1:22" x14ac:dyDescent="0.2">
      <c r="A2325" s="10">
        <f t="shared" si="408"/>
        <v>97</v>
      </c>
      <c r="B2325" s="10">
        <f t="shared" si="409"/>
        <v>16</v>
      </c>
      <c r="C2325" s="23">
        <v>12.6</v>
      </c>
      <c r="D2325" s="24">
        <v>496.12290000000002</v>
      </c>
      <c r="E2325" s="24">
        <v>149.05800000000002</v>
      </c>
      <c r="F2325" s="48"/>
      <c r="G2325" s="48"/>
      <c r="H2325" s="1">
        <f t="shared" si="410"/>
        <v>6.3776666132985582</v>
      </c>
      <c r="I2325" s="1">
        <f t="shared" si="403"/>
        <v>-2.4751891713244514</v>
      </c>
      <c r="J2325" s="4">
        <f>B2325+('PV model'!$B$3/15)+(I2325/60)</f>
        <v>15.682080180477925</v>
      </c>
      <c r="K2325" s="2">
        <f t="shared" si="404"/>
        <v>-55.231202707168876</v>
      </c>
      <c r="L2325" s="2">
        <f>DEGREES(ASIN((((COS(RADIANS('PV model'!$B$2))*COS(RADIANS(H2325))*COS(RADIANS(K2325)))+(SIN(RADIANS('PV model'!$B$2))*SIN(RADIANS(H2325)))))))</f>
        <v>24.36503740293217</v>
      </c>
      <c r="M2325" s="3">
        <f t="shared" si="400"/>
        <v>24.36503740293217</v>
      </c>
      <c r="N2325" s="2">
        <f t="shared" si="405"/>
        <v>-63.6623688000371</v>
      </c>
      <c r="O2325" s="2">
        <f>IF('PV model'!$B$2&gt;0, 180-N2325,IF('PV model'!$B$2&lt;0,0-N2325,N2325))</f>
        <v>243.66236880003709</v>
      </c>
      <c r="P2325" s="2">
        <f>ABS(O2325-'PV model'!$B$5)</f>
        <v>38.662368800037086</v>
      </c>
      <c r="Q2325" s="3">
        <f t="shared" si="401"/>
        <v>65.634962597067826</v>
      </c>
      <c r="R2325" s="3">
        <f t="shared" si="406"/>
        <v>496.12290000000013</v>
      </c>
      <c r="S2325" s="3">
        <f t="shared" si="402"/>
        <v>195.19214443713145</v>
      </c>
      <c r="T2325" s="3">
        <f>(0.5*(1-COS(RADIANS(90-$X$3)))*(D2325+E2325)*'PV model'!$B$4)</f>
        <v>0</v>
      </c>
      <c r="U2325" s="3">
        <f t="shared" si="407"/>
        <v>691.31504443713152</v>
      </c>
      <c r="V2325" s="3">
        <f>('PV model'!$B$13*(U2325/1000)*(1-'PV model'!$B$14*((20+C2325)-25))*'PV model'!$B$10)/'PV model'!$B$12</f>
        <v>67.003094745940828</v>
      </c>
    </row>
    <row r="2326" spans="1:22" x14ac:dyDescent="0.2">
      <c r="A2326" s="10">
        <f t="shared" si="408"/>
        <v>97</v>
      </c>
      <c r="B2326" s="10">
        <f t="shared" si="409"/>
        <v>17</v>
      </c>
      <c r="C2326" s="23">
        <v>12.6</v>
      </c>
      <c r="D2326" s="24">
        <v>427.65344999999996</v>
      </c>
      <c r="E2326" s="24">
        <v>108.486</v>
      </c>
      <c r="F2326" s="48"/>
      <c r="G2326" s="48"/>
      <c r="H2326" s="1">
        <f t="shared" si="410"/>
        <v>6.3776666132985582</v>
      </c>
      <c r="I2326" s="1">
        <f t="shared" si="403"/>
        <v>-2.4751891713244514</v>
      </c>
      <c r="J2326" s="4">
        <f>B2326+('PV model'!$B$3/15)+(I2326/60)</f>
        <v>16.682080180477925</v>
      </c>
      <c r="K2326" s="2">
        <f t="shared" si="404"/>
        <v>-70.231202707168876</v>
      </c>
      <c r="L2326" s="2">
        <f>DEGREES(ASIN((((COS(RADIANS('PV model'!$B$2))*COS(RADIANS(H2326))*COS(RADIANS(K2326)))+(SIN(RADIANS('PV model'!$B$2))*SIN(RADIANS(H2326)))))))</f>
        <v>16.375585455266879</v>
      </c>
      <c r="M2326" s="3">
        <f t="shared" si="400"/>
        <v>16.375585455266879</v>
      </c>
      <c r="N2326" s="2">
        <f t="shared" si="405"/>
        <v>-77.105860253341334</v>
      </c>
      <c r="O2326" s="2">
        <f>IF('PV model'!$B$2&gt;0, 180-N2326,IF('PV model'!$B$2&lt;0,0-N2326,N2326))</f>
        <v>257.10586025334135</v>
      </c>
      <c r="P2326" s="2">
        <f>ABS(O2326-'PV model'!$B$5)</f>
        <v>52.105860253341348</v>
      </c>
      <c r="Q2326" s="3">
        <f t="shared" si="401"/>
        <v>73.624414544733114</v>
      </c>
      <c r="R2326" s="3">
        <f t="shared" si="406"/>
        <v>427.65345000000019</v>
      </c>
      <c r="S2326" s="3">
        <f t="shared" si="402"/>
        <v>135.42075450653635</v>
      </c>
      <c r="T2326" s="3">
        <f>(0.5*(1-COS(RADIANS(90-$X$3)))*(D2326+E2326)*'PV model'!$B$4)</f>
        <v>0</v>
      </c>
      <c r="U2326" s="3">
        <f t="shared" si="407"/>
        <v>563.07420450653649</v>
      </c>
      <c r="V2326" s="3">
        <f>('PV model'!$B$13*(U2326/1000)*(1-'PV model'!$B$14*((20+C2326)-25))*'PV model'!$B$10)/'PV model'!$B$12</f>
        <v>54.573836599006192</v>
      </c>
    </row>
    <row r="2327" spans="1:22" x14ac:dyDescent="0.2">
      <c r="A2327" s="10">
        <f t="shared" si="408"/>
        <v>97</v>
      </c>
      <c r="B2327" s="10">
        <f t="shared" si="409"/>
        <v>18</v>
      </c>
      <c r="C2327" s="23">
        <v>12</v>
      </c>
      <c r="D2327" s="24">
        <v>295.20435000000003</v>
      </c>
      <c r="E2327" s="24">
        <v>75.85199999999999</v>
      </c>
      <c r="F2327" s="48"/>
      <c r="G2327" s="48"/>
      <c r="H2327" s="1">
        <f t="shared" si="410"/>
        <v>6.3776666132985582</v>
      </c>
      <c r="I2327" s="1">
        <f t="shared" si="403"/>
        <v>-2.4751891713244514</v>
      </c>
      <c r="J2327" s="4">
        <f>B2327+('PV model'!$B$3/15)+(I2327/60)</f>
        <v>17.682080180477925</v>
      </c>
      <c r="K2327" s="2">
        <f t="shared" si="404"/>
        <v>-85.231202707168876</v>
      </c>
      <c r="L2327" s="2">
        <f>DEGREES(ASIN((((COS(RADIANS('PV model'!$B$2))*COS(RADIANS(H2327))*COS(RADIANS(K2327)))+(SIN(RADIANS('PV model'!$B$2))*SIN(RADIANS(H2327)))))))</f>
        <v>7.9519207140763246</v>
      </c>
      <c r="M2327" s="3">
        <f t="shared" si="400"/>
        <v>7.9519207140763246</v>
      </c>
      <c r="N2327" s="2">
        <f t="shared" si="405"/>
        <v>-89.700755787264669</v>
      </c>
      <c r="O2327" s="2">
        <f>IF('PV model'!$B$2&gt;0, 180-N2327,IF('PV model'!$B$2&lt;0,0-N2327,N2327))</f>
        <v>269.70075578726465</v>
      </c>
      <c r="P2327" s="2">
        <f>ABS(O2327-'PV model'!$B$5)</f>
        <v>64.700755787264654</v>
      </c>
      <c r="Q2327" s="3">
        <f t="shared" si="401"/>
        <v>82.048079285923677</v>
      </c>
      <c r="R2327" s="3">
        <f t="shared" si="406"/>
        <v>295.20434999999986</v>
      </c>
      <c r="S2327" s="3">
        <f t="shared" si="402"/>
        <v>90.280717189904152</v>
      </c>
      <c r="T2327" s="3">
        <f>(0.5*(1-COS(RADIANS(90-$X$3)))*(D2327+E2327)*'PV model'!$B$4)</f>
        <v>0</v>
      </c>
      <c r="U2327" s="3">
        <f t="shared" si="407"/>
        <v>385.48506718990404</v>
      </c>
      <c r="V2327" s="3">
        <f>('PV model'!$B$13*(U2327/1000)*(1-'PV model'!$B$14*((20+C2327)-25))*'PV model'!$B$10)/'PV model'!$B$12</f>
        <v>37.454160871446327</v>
      </c>
    </row>
    <row r="2328" spans="1:22" x14ac:dyDescent="0.2">
      <c r="A2328" s="10">
        <f t="shared" si="408"/>
        <v>97</v>
      </c>
      <c r="B2328" s="10">
        <f t="shared" si="409"/>
        <v>19</v>
      </c>
      <c r="C2328" s="23">
        <v>10.6</v>
      </c>
      <c r="D2328" s="24">
        <v>34.795950000000005</v>
      </c>
      <c r="E2328" s="24">
        <v>26.459999999999997</v>
      </c>
      <c r="F2328" s="48"/>
      <c r="G2328" s="48"/>
      <c r="H2328" s="1">
        <f t="shared" si="410"/>
        <v>6.3776666132985582</v>
      </c>
      <c r="I2328" s="1">
        <f t="shared" si="403"/>
        <v>-2.4751891713244514</v>
      </c>
      <c r="J2328" s="4">
        <f>B2328+('PV model'!$B$3/15)+(I2328/60)</f>
        <v>18.682080180477925</v>
      </c>
      <c r="K2328" s="2">
        <f t="shared" si="404"/>
        <v>-100.23120270716888</v>
      </c>
      <c r="L2328" s="2">
        <f>DEGREES(ASIN((((COS(RADIANS('PV model'!$B$2))*COS(RADIANS(H2328))*COS(RADIANS(K2328)))+(SIN(RADIANS('PV model'!$B$2))*SIN(RADIANS(H2328)))))))</f>
        <v>-0.48344625088526949</v>
      </c>
      <c r="M2328" s="3">
        <f t="shared" si="400"/>
        <v>0</v>
      </c>
      <c r="N2328" s="2">
        <f t="shared" si="405"/>
        <v>-77.971356620568642</v>
      </c>
      <c r="O2328" s="2">
        <f>IF('PV model'!$B$2&gt;0, 180-N2328,IF('PV model'!$B$2&lt;0,0-N2328,N2328))</f>
        <v>257.97135662056866</v>
      </c>
      <c r="P2328" s="2">
        <f>ABS(O2328-'PV model'!$B$5)</f>
        <v>52.971356620568656</v>
      </c>
      <c r="Q2328" s="3">
        <f t="shared" si="401"/>
        <v>90.483446250885265</v>
      </c>
      <c r="R2328" s="3">
        <f t="shared" si="406"/>
        <v>34.795949999999486</v>
      </c>
      <c r="S2328" s="3">
        <f t="shared" si="402"/>
        <v>30.266497488241313</v>
      </c>
      <c r="T2328" s="3">
        <f>(0.5*(1-COS(RADIANS(90-$X$3)))*(D2328+E2328)*'PV model'!$B$4)</f>
        <v>0</v>
      </c>
      <c r="U2328" s="3">
        <f t="shared" si="407"/>
        <v>65.062447488240792</v>
      </c>
      <c r="V2328" s="3">
        <f>('PV model'!$B$13*(U2328/1000)*(1-'PV model'!$B$14*((20+C2328)-25))*'PV model'!$B$10)/'PV model'!$B$12</f>
        <v>6.3579606645038389</v>
      </c>
    </row>
    <row r="2329" spans="1:22" x14ac:dyDescent="0.2">
      <c r="A2329" s="10">
        <f t="shared" si="408"/>
        <v>97</v>
      </c>
      <c r="B2329" s="10">
        <f t="shared" si="409"/>
        <v>20</v>
      </c>
      <c r="C2329" s="23">
        <v>9.6</v>
      </c>
      <c r="D2329" s="24">
        <v>0</v>
      </c>
      <c r="E2329" s="24">
        <v>0</v>
      </c>
      <c r="F2329" s="48"/>
      <c r="G2329" s="48"/>
      <c r="H2329" s="1">
        <f t="shared" si="410"/>
        <v>6.3776666132985582</v>
      </c>
      <c r="I2329" s="1">
        <f t="shared" si="403"/>
        <v>-2.4751891713244514</v>
      </c>
      <c r="J2329" s="4">
        <f>B2329+('PV model'!$B$3/15)+(I2329/60)</f>
        <v>19.682080180477925</v>
      </c>
      <c r="K2329" s="2">
        <f t="shared" si="404"/>
        <v>-115.23120270716888</v>
      </c>
      <c r="L2329" s="2">
        <f>DEGREES(ASIN((((COS(RADIANS('PV model'!$B$2))*COS(RADIANS(H2329))*COS(RADIANS(K2329)))+(SIN(RADIANS('PV model'!$B$2))*SIN(RADIANS(H2329)))))))</f>
        <v>-8.534428099892839</v>
      </c>
      <c r="M2329" s="3">
        <f t="shared" si="400"/>
        <v>0</v>
      </c>
      <c r="N2329" s="2">
        <f t="shared" si="405"/>
        <v>-65.376176730417953</v>
      </c>
      <c r="O2329" s="2">
        <f>IF('PV model'!$B$2&gt;0, 180-N2329,IF('PV model'!$B$2&lt;0,0-N2329,N2329))</f>
        <v>245.37617673041797</v>
      </c>
      <c r="P2329" s="2">
        <f>ABS(O2329-'PV model'!$B$5)</f>
        <v>40.376176730417967</v>
      </c>
      <c r="Q2329" s="3">
        <f t="shared" si="401"/>
        <v>98.534428099892835</v>
      </c>
      <c r="R2329" s="3">
        <f t="shared" si="406"/>
        <v>0</v>
      </c>
      <c r="S2329" s="3">
        <f t="shared" si="402"/>
        <v>0</v>
      </c>
      <c r="T2329" s="3">
        <f>(0.5*(1-COS(RADIANS(90-$X$3)))*(D2329+E2329)*'PV model'!$B$4)</f>
        <v>0</v>
      </c>
      <c r="U2329" s="3">
        <f t="shared" si="407"/>
        <v>0</v>
      </c>
      <c r="V2329" s="3">
        <f>('PV model'!$B$13*(U2329/1000)*(1-'PV model'!$B$14*((20+C2329)-25))*'PV model'!$B$10)/'PV model'!$B$12</f>
        <v>0</v>
      </c>
    </row>
    <row r="2330" spans="1:22" x14ac:dyDescent="0.2">
      <c r="A2330" s="10">
        <f t="shared" si="408"/>
        <v>97</v>
      </c>
      <c r="B2330" s="10">
        <f t="shared" si="409"/>
        <v>21</v>
      </c>
      <c r="C2330" s="23">
        <v>9.5</v>
      </c>
      <c r="D2330" s="24">
        <v>0</v>
      </c>
      <c r="E2330" s="24">
        <v>0</v>
      </c>
      <c r="F2330" s="48"/>
      <c r="G2330" s="48"/>
      <c r="H2330" s="1">
        <f t="shared" si="410"/>
        <v>6.3776666132985582</v>
      </c>
      <c r="I2330" s="1">
        <f t="shared" si="403"/>
        <v>-2.4751891713244514</v>
      </c>
      <c r="J2330" s="4">
        <f>B2330+('PV model'!$B$3/15)+(I2330/60)</f>
        <v>20.682080180477925</v>
      </c>
      <c r="K2330" s="2">
        <f t="shared" si="404"/>
        <v>-130.23120270716888</v>
      </c>
      <c r="L2330" s="2">
        <f>DEGREES(ASIN((((COS(RADIANS('PV model'!$B$2))*COS(RADIANS(H2330))*COS(RADIANS(K2330)))+(SIN(RADIANS('PV model'!$B$2))*SIN(RADIANS(H2330)))))))</f>
        <v>-15.784360352680459</v>
      </c>
      <c r="M2330" s="3">
        <f t="shared" si="400"/>
        <v>0</v>
      </c>
      <c r="N2330" s="2">
        <f t="shared" si="405"/>
        <v>-52.040927949085727</v>
      </c>
      <c r="O2330" s="2">
        <f>IF('PV model'!$B$2&gt;0, 180-N2330,IF('PV model'!$B$2&lt;0,0-N2330,N2330))</f>
        <v>232.04092794908573</v>
      </c>
      <c r="P2330" s="2">
        <f>ABS(O2330-'PV model'!$B$5)</f>
        <v>27.040927949085727</v>
      </c>
      <c r="Q2330" s="3">
        <f t="shared" si="401"/>
        <v>105.78436035268047</v>
      </c>
      <c r="R2330" s="3">
        <f t="shared" si="406"/>
        <v>0</v>
      </c>
      <c r="S2330" s="3">
        <f t="shared" si="402"/>
        <v>0</v>
      </c>
      <c r="T2330" s="3">
        <f>(0.5*(1-COS(RADIANS(90-$X$3)))*(D2330+E2330)*'PV model'!$B$4)</f>
        <v>0</v>
      </c>
      <c r="U2330" s="3">
        <f t="shared" si="407"/>
        <v>0</v>
      </c>
      <c r="V2330" s="3">
        <f>('PV model'!$B$13*(U2330/1000)*(1-'PV model'!$B$14*((20+C2330)-25))*'PV model'!$B$10)/'PV model'!$B$12</f>
        <v>0</v>
      </c>
    </row>
    <row r="2331" spans="1:22" x14ac:dyDescent="0.2">
      <c r="A2331" s="10">
        <f t="shared" si="408"/>
        <v>97</v>
      </c>
      <c r="B2331" s="10">
        <f t="shared" si="409"/>
        <v>22</v>
      </c>
      <c r="C2331" s="23">
        <v>9.1</v>
      </c>
      <c r="D2331" s="24">
        <v>0</v>
      </c>
      <c r="E2331" s="24">
        <v>0</v>
      </c>
      <c r="F2331" s="48"/>
      <c r="G2331" s="48"/>
      <c r="H2331" s="1">
        <f t="shared" si="410"/>
        <v>6.3776666132985582</v>
      </c>
      <c r="I2331" s="1">
        <f t="shared" si="403"/>
        <v>-2.4751891713244514</v>
      </c>
      <c r="J2331" s="4">
        <f>B2331+('PV model'!$B$3/15)+(I2331/60)</f>
        <v>21.682080180477925</v>
      </c>
      <c r="K2331" s="2">
        <f t="shared" si="404"/>
        <v>-145.23120270716888</v>
      </c>
      <c r="L2331" s="2">
        <f>DEGREES(ASIN((((COS(RADIANS('PV model'!$B$2))*COS(RADIANS(H2331))*COS(RADIANS(K2331)))+(SIN(RADIANS('PV model'!$B$2))*SIN(RADIANS(H2331)))))))</f>
        <v>-21.768375558019546</v>
      </c>
      <c r="M2331" s="3">
        <f t="shared" si="400"/>
        <v>0</v>
      </c>
      <c r="N2331" s="2">
        <f t="shared" si="405"/>
        <v>-37.607862616134611</v>
      </c>
      <c r="O2331" s="2">
        <f>IF('PV model'!$B$2&gt;0, 180-N2331,IF('PV model'!$B$2&lt;0,0-N2331,N2331))</f>
        <v>217.60786261613461</v>
      </c>
      <c r="P2331" s="2">
        <f>ABS(O2331-'PV model'!$B$5)</f>
        <v>12.607862616134611</v>
      </c>
      <c r="Q2331" s="3">
        <f t="shared" si="401"/>
        <v>111.76837555801954</v>
      </c>
      <c r="R2331" s="3">
        <f t="shared" si="406"/>
        <v>0</v>
      </c>
      <c r="S2331" s="3">
        <f t="shared" si="402"/>
        <v>0</v>
      </c>
      <c r="T2331" s="3">
        <f>(0.5*(1-COS(RADIANS(90-$X$3)))*(D2331+E2331)*'PV model'!$B$4)</f>
        <v>0</v>
      </c>
      <c r="U2331" s="3">
        <f t="shared" si="407"/>
        <v>0</v>
      </c>
      <c r="V2331" s="3">
        <f>('PV model'!$B$13*(U2331/1000)*(1-'PV model'!$B$14*((20+C2331)-25))*'PV model'!$B$10)/'PV model'!$B$12</f>
        <v>0</v>
      </c>
    </row>
    <row r="2332" spans="1:22" x14ac:dyDescent="0.2">
      <c r="A2332" s="10">
        <f t="shared" si="408"/>
        <v>97</v>
      </c>
      <c r="B2332" s="10">
        <f t="shared" si="409"/>
        <v>23</v>
      </c>
      <c r="C2332" s="23">
        <v>9.1</v>
      </c>
      <c r="D2332" s="24">
        <v>0</v>
      </c>
      <c r="E2332" s="24">
        <v>0</v>
      </c>
      <c r="F2332" s="48"/>
      <c r="G2332" s="48"/>
      <c r="H2332" s="1">
        <f t="shared" si="410"/>
        <v>6.3776666132985582</v>
      </c>
      <c r="I2332" s="1">
        <f t="shared" si="403"/>
        <v>-2.4751891713244514</v>
      </c>
      <c r="J2332" s="4">
        <f>B2332+('PV model'!$B$3/15)+(I2332/60)</f>
        <v>22.682080180477925</v>
      </c>
      <c r="K2332" s="2">
        <f t="shared" si="404"/>
        <v>-160.23120270716888</v>
      </c>
      <c r="L2332" s="2">
        <f>DEGREES(ASIN((((COS(RADIANS('PV model'!$B$2))*COS(RADIANS(H2332))*COS(RADIANS(K2332)))+(SIN(RADIANS('PV model'!$B$2))*SIN(RADIANS(H2332)))))))</f>
        <v>-25.987890930462129</v>
      </c>
      <c r="M2332" s="3">
        <f t="shared" si="400"/>
        <v>0</v>
      </c>
      <c r="N2332" s="2">
        <f t="shared" si="405"/>
        <v>-21.95899323462465</v>
      </c>
      <c r="O2332" s="2">
        <f>IF('PV model'!$B$2&gt;0, 180-N2332,IF('PV model'!$B$2&lt;0,0-N2332,N2332))</f>
        <v>201.95899323462464</v>
      </c>
      <c r="P2332" s="2">
        <f>ABS(O2332-'PV model'!$B$5)</f>
        <v>3.0410067653753572</v>
      </c>
      <c r="Q2332" s="3">
        <f t="shared" si="401"/>
        <v>115.98789093046213</v>
      </c>
      <c r="R2332" s="3">
        <f t="shared" si="406"/>
        <v>0</v>
      </c>
      <c r="S2332" s="3">
        <f t="shared" si="402"/>
        <v>0</v>
      </c>
      <c r="T2332" s="3">
        <f>(0.5*(1-COS(RADIANS(90-$X$3)))*(D2332+E2332)*'PV model'!$B$4)</f>
        <v>0</v>
      </c>
      <c r="U2332" s="3">
        <f t="shared" si="407"/>
        <v>0</v>
      </c>
      <c r="V2332" s="3">
        <f>('PV model'!$B$13*(U2332/1000)*(1-'PV model'!$B$14*((20+C2332)-25))*'PV model'!$B$10)/'PV model'!$B$12</f>
        <v>0</v>
      </c>
    </row>
    <row r="2333" spans="1:22" x14ac:dyDescent="0.2">
      <c r="A2333" s="10">
        <f t="shared" si="408"/>
        <v>97</v>
      </c>
      <c r="B2333" s="10">
        <f t="shared" si="409"/>
        <v>24</v>
      </c>
      <c r="C2333" s="23">
        <v>8.9</v>
      </c>
      <c r="D2333" s="24">
        <v>0</v>
      </c>
      <c r="E2333" s="24">
        <v>0</v>
      </c>
      <c r="F2333" s="48"/>
      <c r="G2333" s="48"/>
      <c r="H2333" s="1">
        <f t="shared" si="410"/>
        <v>6.3776666132985582</v>
      </c>
      <c r="I2333" s="1">
        <f t="shared" si="403"/>
        <v>-2.4751891713244514</v>
      </c>
      <c r="J2333" s="4">
        <f>B2333+('PV model'!$B$3/15)+(I2333/60)</f>
        <v>23.682080180477925</v>
      </c>
      <c r="K2333" s="2">
        <f t="shared" si="404"/>
        <v>-175.23120270716888</v>
      </c>
      <c r="L2333" s="2">
        <f>DEGREES(ASIN((((COS(RADIANS('PV model'!$B$2))*COS(RADIANS(H2333))*COS(RADIANS(K2333)))+(SIN(RADIANS('PV model'!$B$2))*SIN(RADIANS(H2333)))))))</f>
        <v>-27.99581609983175</v>
      </c>
      <c r="M2333" s="3">
        <f t="shared" si="400"/>
        <v>0</v>
      </c>
      <c r="N2333" s="2">
        <f t="shared" si="405"/>
        <v>-5.3690226951331903</v>
      </c>
      <c r="O2333" s="2">
        <f>IF('PV model'!$B$2&gt;0, 180-N2333,IF('PV model'!$B$2&lt;0,0-N2333,N2333))</f>
        <v>185.3690226951332</v>
      </c>
      <c r="P2333" s="2">
        <f>ABS(O2333-'PV model'!$B$5)</f>
        <v>19.630977304866803</v>
      </c>
      <c r="Q2333" s="3">
        <f t="shared" si="401"/>
        <v>117.99581609983174</v>
      </c>
      <c r="R2333" s="3">
        <f t="shared" si="406"/>
        <v>0</v>
      </c>
      <c r="S2333" s="3">
        <f t="shared" si="402"/>
        <v>0</v>
      </c>
      <c r="T2333" s="3">
        <f>(0.5*(1-COS(RADIANS(90-$X$3)))*(D2333+E2333)*'PV model'!$B$4)</f>
        <v>0</v>
      </c>
      <c r="U2333" s="3">
        <f t="shared" si="407"/>
        <v>0</v>
      </c>
      <c r="V2333" s="3">
        <f>('PV model'!$B$13*(U2333/1000)*(1-'PV model'!$B$14*((20+C2333)-25))*'PV model'!$B$10)/'PV model'!$B$12</f>
        <v>0</v>
      </c>
    </row>
    <row r="2334" spans="1:22" x14ac:dyDescent="0.2">
      <c r="A2334" s="10">
        <f t="shared" si="408"/>
        <v>98</v>
      </c>
      <c r="B2334" s="10">
        <f t="shared" si="409"/>
        <v>1</v>
      </c>
      <c r="C2334" s="23">
        <v>8.5</v>
      </c>
      <c r="D2334" s="24">
        <v>0</v>
      </c>
      <c r="E2334" s="24">
        <v>0</v>
      </c>
      <c r="F2334" s="48"/>
      <c r="G2334" s="48"/>
      <c r="H2334" s="1">
        <f t="shared" si="410"/>
        <v>6.7654273979844541</v>
      </c>
      <c r="I2334" s="1">
        <f t="shared" si="403"/>
        <v>-2.1765905809204815</v>
      </c>
      <c r="J2334" s="4">
        <f>B2334+('PV model'!$B$3/15)+(I2334/60)</f>
        <v>0.68705682365132537</v>
      </c>
      <c r="K2334" s="2">
        <f t="shared" si="404"/>
        <v>169.69414764523012</v>
      </c>
      <c r="L2334" s="2">
        <f>DEGREES(ASIN((((COS(RADIANS('PV model'!$B$2))*COS(RADIANS(H2334))*COS(RADIANS(K2334)))+(SIN(RADIANS('PV model'!$B$2))*SIN(RADIANS(H2334)))))))</f>
        <v>-27.14873080601134</v>
      </c>
      <c r="M2334" s="3">
        <f t="shared" si="400"/>
        <v>0</v>
      </c>
      <c r="N2334" s="2">
        <f t="shared" si="405"/>
        <v>11.516716320658453</v>
      </c>
      <c r="O2334" s="2">
        <f>IF('PV model'!$B$2&gt;0, 180-N2334,IF('PV model'!$B$2&lt;0,0-N2334,N2334))</f>
        <v>168.48328367934155</v>
      </c>
      <c r="P2334" s="2">
        <f>ABS(O2334-'PV model'!$B$5)</f>
        <v>36.516716320658446</v>
      </c>
      <c r="Q2334" s="3">
        <f t="shared" si="401"/>
        <v>117.14873080601134</v>
      </c>
      <c r="R2334" s="3">
        <f t="shared" si="406"/>
        <v>0</v>
      </c>
      <c r="S2334" s="3">
        <f t="shared" si="402"/>
        <v>0</v>
      </c>
      <c r="T2334" s="3">
        <f>(0.5*(1-COS(RADIANS(90-$X$3)))*(D2334+E2334)*'PV model'!$B$4)</f>
        <v>0</v>
      </c>
      <c r="U2334" s="3">
        <f t="shared" si="407"/>
        <v>0</v>
      </c>
      <c r="V2334" s="3">
        <f>('PV model'!$B$13*(U2334/1000)*(1-'PV model'!$B$14*((20+C2334)-25))*'PV model'!$B$10)/'PV model'!$B$12</f>
        <v>0</v>
      </c>
    </row>
    <row r="2335" spans="1:22" x14ac:dyDescent="0.2">
      <c r="A2335" s="10">
        <f t="shared" si="408"/>
        <v>98</v>
      </c>
      <c r="B2335" s="10">
        <f t="shared" si="409"/>
        <v>2</v>
      </c>
      <c r="C2335" s="23">
        <v>8.1</v>
      </c>
      <c r="D2335" s="24">
        <v>0</v>
      </c>
      <c r="E2335" s="24">
        <v>0</v>
      </c>
      <c r="F2335" s="48"/>
      <c r="G2335" s="48"/>
      <c r="H2335" s="1">
        <f t="shared" si="410"/>
        <v>6.7654273979844541</v>
      </c>
      <c r="I2335" s="1">
        <f t="shared" si="403"/>
        <v>-2.1765905809204815</v>
      </c>
      <c r="J2335" s="4">
        <f>B2335+('PV model'!$B$3/15)+(I2335/60)</f>
        <v>1.6870568236513253</v>
      </c>
      <c r="K2335" s="2">
        <f t="shared" si="404"/>
        <v>154.69414764523012</v>
      </c>
      <c r="L2335" s="2">
        <f>DEGREES(ASIN((((COS(RADIANS('PV model'!$B$2))*COS(RADIANS(H2335))*COS(RADIANS(K2335)))+(SIN(RADIANS('PV model'!$B$2))*SIN(RADIANS(H2335)))))))</f>
        <v>-24.292918833978675</v>
      </c>
      <c r="M2335" s="3">
        <f t="shared" si="400"/>
        <v>0</v>
      </c>
      <c r="N2335" s="2">
        <f t="shared" si="405"/>
        <v>27.756215216297957</v>
      </c>
      <c r="O2335" s="2">
        <f>IF('PV model'!$B$2&gt;0, 180-N2335,IF('PV model'!$B$2&lt;0,0-N2335,N2335))</f>
        <v>152.24378478370204</v>
      </c>
      <c r="P2335" s="2">
        <f>ABS(O2335-'PV model'!$B$5)</f>
        <v>52.75621521629796</v>
      </c>
      <c r="Q2335" s="3">
        <f t="shared" si="401"/>
        <v>114.29291883397867</v>
      </c>
      <c r="R2335" s="3">
        <f t="shared" si="406"/>
        <v>0</v>
      </c>
      <c r="S2335" s="3">
        <f t="shared" si="402"/>
        <v>0</v>
      </c>
      <c r="T2335" s="3">
        <f>(0.5*(1-COS(RADIANS(90-$X$3)))*(D2335+E2335)*'PV model'!$B$4)</f>
        <v>0</v>
      </c>
      <c r="U2335" s="3">
        <f t="shared" si="407"/>
        <v>0</v>
      </c>
      <c r="V2335" s="3">
        <f>('PV model'!$B$13*(U2335/1000)*(1-'PV model'!$B$14*((20+C2335)-25))*'PV model'!$B$10)/'PV model'!$B$12</f>
        <v>0</v>
      </c>
    </row>
    <row r="2336" spans="1:22" x14ac:dyDescent="0.2">
      <c r="A2336" s="10">
        <f t="shared" si="408"/>
        <v>98</v>
      </c>
      <c r="B2336" s="10">
        <f t="shared" si="409"/>
        <v>3</v>
      </c>
      <c r="C2336" s="23">
        <v>7.8</v>
      </c>
      <c r="D2336" s="24">
        <v>0</v>
      </c>
      <c r="E2336" s="24">
        <v>0</v>
      </c>
      <c r="F2336" s="48"/>
      <c r="G2336" s="48"/>
      <c r="H2336" s="1">
        <f t="shared" si="410"/>
        <v>6.7654273979844541</v>
      </c>
      <c r="I2336" s="1">
        <f t="shared" si="403"/>
        <v>-2.1765905809204815</v>
      </c>
      <c r="J2336" s="4">
        <f>B2336+('PV model'!$B$3/15)+(I2336/60)</f>
        <v>2.687056823651325</v>
      </c>
      <c r="K2336" s="2">
        <f t="shared" si="404"/>
        <v>139.69414764523012</v>
      </c>
      <c r="L2336" s="2">
        <f>DEGREES(ASIN((((COS(RADIANS('PV model'!$B$2))*COS(RADIANS(H2336))*COS(RADIANS(K2336)))+(SIN(RADIANS('PV model'!$B$2))*SIN(RADIANS(H2336)))))))</f>
        <v>-19.381037880352878</v>
      </c>
      <c r="M2336" s="3">
        <f t="shared" si="400"/>
        <v>0</v>
      </c>
      <c r="N2336" s="2">
        <f t="shared" si="405"/>
        <v>42.918015361402325</v>
      </c>
      <c r="O2336" s="2">
        <f>IF('PV model'!$B$2&gt;0, 180-N2336,IF('PV model'!$B$2&lt;0,0-N2336,N2336))</f>
        <v>137.08198463859767</v>
      </c>
      <c r="P2336" s="2">
        <f>ABS(O2336-'PV model'!$B$5)</f>
        <v>67.918015361402325</v>
      </c>
      <c r="Q2336" s="3">
        <f t="shared" si="401"/>
        <v>109.38103788035288</v>
      </c>
      <c r="R2336" s="3">
        <f t="shared" si="406"/>
        <v>0</v>
      </c>
      <c r="S2336" s="3">
        <f t="shared" si="402"/>
        <v>0</v>
      </c>
      <c r="T2336" s="3">
        <f>(0.5*(1-COS(RADIANS(90-$X$3)))*(D2336+E2336)*'PV model'!$B$4)</f>
        <v>0</v>
      </c>
      <c r="U2336" s="3">
        <f t="shared" si="407"/>
        <v>0</v>
      </c>
      <c r="V2336" s="3">
        <f>('PV model'!$B$13*(U2336/1000)*(1-'PV model'!$B$14*((20+C2336)-25))*'PV model'!$B$10)/'PV model'!$B$12</f>
        <v>0</v>
      </c>
    </row>
    <row r="2337" spans="1:22" x14ac:dyDescent="0.2">
      <c r="A2337" s="10">
        <f t="shared" si="408"/>
        <v>98</v>
      </c>
      <c r="B2337" s="10">
        <f t="shared" si="409"/>
        <v>4</v>
      </c>
      <c r="C2337" s="23">
        <v>7.4</v>
      </c>
      <c r="D2337" s="24">
        <v>0</v>
      </c>
      <c r="E2337" s="24">
        <v>0</v>
      </c>
      <c r="F2337" s="48"/>
      <c r="G2337" s="48"/>
      <c r="H2337" s="1">
        <f t="shared" si="410"/>
        <v>6.7654273979844541</v>
      </c>
      <c r="I2337" s="1">
        <f t="shared" si="403"/>
        <v>-2.1765905809204815</v>
      </c>
      <c r="J2337" s="4">
        <f>B2337+('PV model'!$B$3/15)+(I2337/60)</f>
        <v>3.687056823651325</v>
      </c>
      <c r="K2337" s="2">
        <f t="shared" si="404"/>
        <v>124.69414764523012</v>
      </c>
      <c r="L2337" s="2">
        <f>DEGREES(ASIN((((COS(RADIANS('PV model'!$B$2))*COS(RADIANS(H2337))*COS(RADIANS(K2337)))+(SIN(RADIANS('PV model'!$B$2))*SIN(RADIANS(H2337)))))))</f>
        <v>-12.889118153837886</v>
      </c>
      <c r="M2337" s="3">
        <f t="shared" si="400"/>
        <v>0</v>
      </c>
      <c r="N2337" s="2">
        <f t="shared" si="405"/>
        <v>56.885559163547967</v>
      </c>
      <c r="O2337" s="2">
        <f>IF('PV model'!$B$2&gt;0, 180-N2337,IF('PV model'!$B$2&lt;0,0-N2337,N2337))</f>
        <v>123.11444083645203</v>
      </c>
      <c r="P2337" s="2">
        <f>ABS(O2337-'PV model'!$B$5)</f>
        <v>81.885559163547967</v>
      </c>
      <c r="Q2337" s="3">
        <f t="shared" si="401"/>
        <v>102.88911815383788</v>
      </c>
      <c r="R2337" s="3">
        <f t="shared" si="406"/>
        <v>0</v>
      </c>
      <c r="S2337" s="3">
        <f t="shared" si="402"/>
        <v>0</v>
      </c>
      <c r="T2337" s="3">
        <f>(0.5*(1-COS(RADIANS(90-$X$3)))*(D2337+E2337)*'PV model'!$B$4)</f>
        <v>0</v>
      </c>
      <c r="U2337" s="3">
        <f t="shared" si="407"/>
        <v>0</v>
      </c>
      <c r="V2337" s="3">
        <f>('PV model'!$B$13*(U2337/1000)*(1-'PV model'!$B$14*((20+C2337)-25))*'PV model'!$B$10)/'PV model'!$B$12</f>
        <v>0</v>
      </c>
    </row>
    <row r="2338" spans="1:22" x14ac:dyDescent="0.2">
      <c r="A2338" s="10">
        <f t="shared" si="408"/>
        <v>98</v>
      </c>
      <c r="B2338" s="10">
        <f t="shared" si="409"/>
        <v>5</v>
      </c>
      <c r="C2338" s="23">
        <v>6.9</v>
      </c>
      <c r="D2338" s="24">
        <v>0</v>
      </c>
      <c r="E2338" s="24">
        <v>0</v>
      </c>
      <c r="F2338" s="48"/>
      <c r="G2338" s="48"/>
      <c r="H2338" s="1">
        <f t="shared" si="410"/>
        <v>6.7654273979844541</v>
      </c>
      <c r="I2338" s="1">
        <f t="shared" si="403"/>
        <v>-2.1765905809204815</v>
      </c>
      <c r="J2338" s="4">
        <f>B2338+('PV model'!$B$3/15)+(I2338/60)</f>
        <v>4.6870568236513259</v>
      </c>
      <c r="K2338" s="2">
        <f t="shared" si="404"/>
        <v>109.69414764523012</v>
      </c>
      <c r="L2338" s="2">
        <f>DEGREES(ASIN((((COS(RADIANS('PV model'!$B$2))*COS(RADIANS(H2338))*COS(RADIANS(K2338)))+(SIN(RADIANS('PV model'!$B$2))*SIN(RADIANS(H2338)))))))</f>
        <v>-5.3053319374272387</v>
      </c>
      <c r="M2338" s="3">
        <f t="shared" si="400"/>
        <v>0</v>
      </c>
      <c r="N2338" s="2">
        <f t="shared" si="405"/>
        <v>69.879547946922031</v>
      </c>
      <c r="O2338" s="2">
        <f>IF('PV model'!$B$2&gt;0, 180-N2338,IF('PV model'!$B$2&lt;0,0-N2338,N2338))</f>
        <v>110.12045205307797</v>
      </c>
      <c r="P2338" s="2">
        <f>ABS(O2338-'PV model'!$B$5)</f>
        <v>94.879547946922031</v>
      </c>
      <c r="Q2338" s="3">
        <f t="shared" si="401"/>
        <v>95.305331937427226</v>
      </c>
      <c r="R2338" s="3">
        <f t="shared" si="406"/>
        <v>0</v>
      </c>
      <c r="S2338" s="3">
        <f t="shared" si="402"/>
        <v>0</v>
      </c>
      <c r="T2338" s="3">
        <f>(0.5*(1-COS(RADIANS(90-$X$3)))*(D2338+E2338)*'PV model'!$B$4)</f>
        <v>0</v>
      </c>
      <c r="U2338" s="3">
        <f t="shared" si="407"/>
        <v>0</v>
      </c>
      <c r="V2338" s="3">
        <f>('PV model'!$B$13*(U2338/1000)*(1-'PV model'!$B$14*((20+C2338)-25))*'PV model'!$B$10)/'PV model'!$B$12</f>
        <v>0</v>
      </c>
    </row>
    <row r="2339" spans="1:22" x14ac:dyDescent="0.2">
      <c r="A2339" s="10">
        <f t="shared" si="408"/>
        <v>98</v>
      </c>
      <c r="B2339" s="10">
        <f t="shared" si="409"/>
        <v>6</v>
      </c>
      <c r="C2339" s="23">
        <v>6.6</v>
      </c>
      <c r="D2339" s="24">
        <v>0</v>
      </c>
      <c r="E2339" s="24">
        <v>1.764</v>
      </c>
      <c r="F2339" s="48"/>
      <c r="G2339" s="48"/>
      <c r="H2339" s="1">
        <f t="shared" si="410"/>
        <v>6.7654273979844541</v>
      </c>
      <c r="I2339" s="1">
        <f t="shared" si="403"/>
        <v>-2.1765905809204815</v>
      </c>
      <c r="J2339" s="4">
        <f>B2339+('PV model'!$B$3/15)+(I2339/60)</f>
        <v>5.6870568236513259</v>
      </c>
      <c r="K2339" s="2">
        <f t="shared" si="404"/>
        <v>94.694147645230117</v>
      </c>
      <c r="L2339" s="2">
        <f>DEGREES(ASIN((((COS(RADIANS('PV model'!$B$2))*COS(RADIANS(H2339))*COS(RADIANS(K2339)))+(SIN(RADIANS('PV model'!$B$2))*SIN(RADIANS(H2339)))))))</f>
        <v>2.9265629586043374</v>
      </c>
      <c r="M2339" s="3">
        <f t="shared" si="400"/>
        <v>2.9265629586043374</v>
      </c>
      <c r="N2339" s="2">
        <f t="shared" si="405"/>
        <v>82.306479633919636</v>
      </c>
      <c r="O2339" s="2">
        <f>IF('PV model'!$B$2&gt;0, 180-N2339,IF('PV model'!$B$2&lt;0,0-N2339,N2339))</f>
        <v>97.693520366080364</v>
      </c>
      <c r="P2339" s="2">
        <f>ABS(O2339-'PV model'!$B$5)</f>
        <v>107.30647963391964</v>
      </c>
      <c r="Q2339" s="3">
        <f t="shared" si="401"/>
        <v>87.073437041395664</v>
      </c>
      <c r="R2339" s="3">
        <f t="shared" si="406"/>
        <v>0</v>
      </c>
      <c r="S2339" s="3">
        <f t="shared" si="402"/>
        <v>1.764</v>
      </c>
      <c r="T2339" s="3">
        <f>(0.5*(1-COS(RADIANS(90-$X$3)))*(D2339+E2339)*'PV model'!$B$4)</f>
        <v>0</v>
      </c>
      <c r="U2339" s="3">
        <f t="shared" si="407"/>
        <v>1.764</v>
      </c>
      <c r="V2339" s="3">
        <f>('PV model'!$B$13*(U2339/1000)*(1-'PV model'!$B$14*((20+C2339)-25))*'PV model'!$B$10)/'PV model'!$B$12</f>
        <v>0.17520093158399999</v>
      </c>
    </row>
    <row r="2340" spans="1:22" x14ac:dyDescent="0.2">
      <c r="A2340" s="10">
        <f t="shared" si="408"/>
        <v>98</v>
      </c>
      <c r="B2340" s="10">
        <f t="shared" si="409"/>
        <v>7</v>
      </c>
      <c r="C2340" s="23">
        <v>6.6</v>
      </c>
      <c r="D2340" s="24">
        <v>0</v>
      </c>
      <c r="E2340" s="24">
        <v>14.994</v>
      </c>
      <c r="F2340" s="48"/>
      <c r="G2340" s="48"/>
      <c r="H2340" s="1">
        <f t="shared" si="410"/>
        <v>6.7654273979844541</v>
      </c>
      <c r="I2340" s="1">
        <f t="shared" si="403"/>
        <v>-2.1765905809204815</v>
      </c>
      <c r="J2340" s="4">
        <f>B2340+('PV model'!$B$3/15)+(I2340/60)</f>
        <v>6.6870568236513259</v>
      </c>
      <c r="K2340" s="2">
        <f t="shared" si="404"/>
        <v>79.694147645230117</v>
      </c>
      <c r="L2340" s="2">
        <f>DEGREES(ASIN((((COS(RADIANS('PV model'!$B$2))*COS(RADIANS(H2340))*COS(RADIANS(K2340)))+(SIN(RADIANS('PV model'!$B$2))*SIN(RADIANS(H2340)))))))</f>
        <v>11.40319629480612</v>
      </c>
      <c r="M2340" s="3">
        <f t="shared" si="400"/>
        <v>11.40319629480612</v>
      </c>
      <c r="N2340" s="2">
        <f t="shared" si="405"/>
        <v>85.337219628140147</v>
      </c>
      <c r="O2340" s="2">
        <f>IF('PV model'!$B$2&gt;0, 180-N2340,IF('PV model'!$B$2&lt;0,0-N2340,N2340))</f>
        <v>94.662780371859853</v>
      </c>
      <c r="P2340" s="2">
        <f>ABS(O2340-'PV model'!$B$5)</f>
        <v>110.33721962814015</v>
      </c>
      <c r="Q2340" s="3">
        <f t="shared" si="401"/>
        <v>78.596803705193878</v>
      </c>
      <c r="R2340" s="3">
        <f t="shared" si="406"/>
        <v>0</v>
      </c>
      <c r="S2340" s="3">
        <f t="shared" si="402"/>
        <v>14.994</v>
      </c>
      <c r="T2340" s="3">
        <f>(0.5*(1-COS(RADIANS(90-$X$3)))*(D2340+E2340)*'PV model'!$B$4)</f>
        <v>0</v>
      </c>
      <c r="U2340" s="3">
        <f t="shared" si="407"/>
        <v>14.994</v>
      </c>
      <c r="V2340" s="3">
        <f>('PV model'!$B$13*(U2340/1000)*(1-'PV model'!$B$14*((20+C2340)-25))*'PV model'!$B$10)/'PV model'!$B$12</f>
        <v>1.4892079184640001</v>
      </c>
    </row>
    <row r="2341" spans="1:22" x14ac:dyDescent="0.2">
      <c r="A2341" s="10">
        <f t="shared" si="408"/>
        <v>98</v>
      </c>
      <c r="B2341" s="10">
        <f t="shared" si="409"/>
        <v>8</v>
      </c>
      <c r="C2341" s="23">
        <v>6.4</v>
      </c>
      <c r="D2341" s="24">
        <v>0</v>
      </c>
      <c r="E2341" s="24">
        <v>50.274000000000001</v>
      </c>
      <c r="F2341" s="48"/>
      <c r="G2341" s="48"/>
      <c r="H2341" s="1">
        <f t="shared" si="410"/>
        <v>6.7654273979844541</v>
      </c>
      <c r="I2341" s="1">
        <f t="shared" si="403"/>
        <v>-2.1765905809204815</v>
      </c>
      <c r="J2341" s="4">
        <f>B2341+('PV model'!$B$3/15)+(I2341/60)</f>
        <v>7.6870568236513259</v>
      </c>
      <c r="K2341" s="2">
        <f t="shared" si="404"/>
        <v>64.694147645230117</v>
      </c>
      <c r="L2341" s="2">
        <f>DEGREES(ASIN((((COS(RADIANS('PV model'!$B$2))*COS(RADIANS(H2341))*COS(RADIANS(K2341)))+(SIN(RADIANS('PV model'!$B$2))*SIN(RADIANS(H2341)))))))</f>
        <v>19.725278872773579</v>
      </c>
      <c r="M2341" s="3">
        <f t="shared" si="400"/>
        <v>19.725278872773579</v>
      </c>
      <c r="N2341" s="2">
        <f t="shared" si="405"/>
        <v>72.497850130683531</v>
      </c>
      <c r="O2341" s="2">
        <f>IF('PV model'!$B$2&gt;0, 180-N2341,IF('PV model'!$B$2&lt;0,0-N2341,N2341))</f>
        <v>107.50214986931647</v>
      </c>
      <c r="P2341" s="2">
        <f>ABS(O2341-'PV model'!$B$5)</f>
        <v>97.497850130683531</v>
      </c>
      <c r="Q2341" s="3">
        <f t="shared" si="401"/>
        <v>70.274721127226414</v>
      </c>
      <c r="R2341" s="3">
        <f t="shared" si="406"/>
        <v>0</v>
      </c>
      <c r="S2341" s="3">
        <f t="shared" si="402"/>
        <v>50.274000000000001</v>
      </c>
      <c r="T2341" s="3">
        <f>(0.5*(1-COS(RADIANS(90-$X$3)))*(D2341+E2341)*'PV model'!$B$4)</f>
        <v>0</v>
      </c>
      <c r="U2341" s="3">
        <f t="shared" si="407"/>
        <v>50.274000000000001</v>
      </c>
      <c r="V2341" s="3">
        <f>('PV model'!$B$13*(U2341/1000)*(1-'PV model'!$B$14*((20+C2341)-25))*'PV model'!$B$10)/'PV model'!$B$12</f>
        <v>4.9972468613759995</v>
      </c>
    </row>
    <row r="2342" spans="1:22" x14ac:dyDescent="0.2">
      <c r="A2342" s="10">
        <f t="shared" si="408"/>
        <v>98</v>
      </c>
      <c r="B2342" s="10">
        <f t="shared" si="409"/>
        <v>9</v>
      </c>
      <c r="C2342" s="23">
        <v>6.9</v>
      </c>
      <c r="D2342" s="24">
        <v>0</v>
      </c>
      <c r="E2342" s="24">
        <v>88.2</v>
      </c>
      <c r="F2342" s="48"/>
      <c r="G2342" s="48"/>
      <c r="H2342" s="1">
        <f t="shared" si="410"/>
        <v>6.7654273979844541</v>
      </c>
      <c r="I2342" s="1">
        <f t="shared" si="403"/>
        <v>-2.1765905809204815</v>
      </c>
      <c r="J2342" s="4">
        <f>B2342+('PV model'!$B$3/15)+(I2342/60)</f>
        <v>8.687056823651325</v>
      </c>
      <c r="K2342" s="2">
        <f t="shared" si="404"/>
        <v>49.694147645230125</v>
      </c>
      <c r="L2342" s="2">
        <f>DEGREES(ASIN((((COS(RADIANS('PV model'!$B$2))*COS(RADIANS(H2342))*COS(RADIANS(K2342)))+(SIN(RADIANS('PV model'!$B$2))*SIN(RADIANS(H2342)))))))</f>
        <v>27.446788936776546</v>
      </c>
      <c r="M2342" s="3">
        <f t="shared" si="400"/>
        <v>27.446788936776546</v>
      </c>
      <c r="N2342" s="2">
        <f t="shared" si="405"/>
        <v>58.577402327405764</v>
      </c>
      <c r="O2342" s="2">
        <f>IF('PV model'!$B$2&gt;0, 180-N2342,IF('PV model'!$B$2&lt;0,0-N2342,N2342))</f>
        <v>121.42259767259424</v>
      </c>
      <c r="P2342" s="2">
        <f>ABS(O2342-'PV model'!$B$5)</f>
        <v>83.577402327405764</v>
      </c>
      <c r="Q2342" s="3">
        <f t="shared" si="401"/>
        <v>62.553211063223451</v>
      </c>
      <c r="R2342" s="3">
        <f t="shared" si="406"/>
        <v>0</v>
      </c>
      <c r="S2342" s="3">
        <f t="shared" si="402"/>
        <v>88.2</v>
      </c>
      <c r="T2342" s="3">
        <f>(0.5*(1-COS(RADIANS(90-$X$3)))*(D2342+E2342)*'PV model'!$B$4)</f>
        <v>0</v>
      </c>
      <c r="U2342" s="3">
        <f t="shared" si="407"/>
        <v>88.2</v>
      </c>
      <c r="V2342" s="3">
        <f>('PV model'!$B$13*(U2342/1000)*(1-'PV model'!$B$14*((20+C2342)-25))*'PV model'!$B$10)/'PV model'!$B$12</f>
        <v>8.7494668127999997</v>
      </c>
    </row>
    <row r="2343" spans="1:22" x14ac:dyDescent="0.2">
      <c r="A2343" s="10">
        <f t="shared" si="408"/>
        <v>98</v>
      </c>
      <c r="B2343" s="10">
        <f t="shared" si="409"/>
        <v>10</v>
      </c>
      <c r="C2343" s="23">
        <v>7.8</v>
      </c>
      <c r="D2343" s="24">
        <v>225.61245</v>
      </c>
      <c r="E2343" s="24">
        <v>222.26400000000001</v>
      </c>
      <c r="F2343" s="48"/>
      <c r="G2343" s="48"/>
      <c r="H2343" s="1">
        <f t="shared" si="410"/>
        <v>6.7654273979844541</v>
      </c>
      <c r="I2343" s="1">
        <f t="shared" si="403"/>
        <v>-2.1765905809204815</v>
      </c>
      <c r="J2343" s="4">
        <f>B2343+('PV model'!$B$3/15)+(I2343/60)</f>
        <v>9.687056823651325</v>
      </c>
      <c r="K2343" s="2">
        <f t="shared" si="404"/>
        <v>34.694147645230125</v>
      </c>
      <c r="L2343" s="2">
        <f>DEGREES(ASIN((((COS(RADIANS('PV model'!$B$2))*COS(RADIANS(H2343))*COS(RADIANS(K2343)))+(SIN(RADIANS('PV model'!$B$2))*SIN(RADIANS(H2343)))))))</f>
        <v>34.024245803257649</v>
      </c>
      <c r="M2343" s="3">
        <f t="shared" si="400"/>
        <v>34.024245803257649</v>
      </c>
      <c r="N2343" s="2">
        <f t="shared" si="405"/>
        <v>42.999175339343566</v>
      </c>
      <c r="O2343" s="2">
        <f>IF('PV model'!$B$2&gt;0, 180-N2343,IF('PV model'!$B$2&lt;0,0-N2343,N2343))</f>
        <v>137.00082466065643</v>
      </c>
      <c r="P2343" s="2">
        <f>ABS(O2343-'PV model'!$B$5)</f>
        <v>67.999175339343566</v>
      </c>
      <c r="Q2343" s="3">
        <f t="shared" si="401"/>
        <v>55.975754196742344</v>
      </c>
      <c r="R2343" s="3">
        <f t="shared" si="406"/>
        <v>225.61245</v>
      </c>
      <c r="S2343" s="3">
        <f t="shared" si="402"/>
        <v>285.71802564152171</v>
      </c>
      <c r="T2343" s="3">
        <f>(0.5*(1-COS(RADIANS(90-$X$3)))*(D2343+E2343)*'PV model'!$B$4)</f>
        <v>0</v>
      </c>
      <c r="U2343" s="3">
        <f t="shared" si="407"/>
        <v>511.33047564152173</v>
      </c>
      <c r="V2343" s="3">
        <f>('PV model'!$B$13*(U2343/1000)*(1-'PV model'!$B$14*((20+C2343)-25))*'PV model'!$B$10)/'PV model'!$B$12</f>
        <v>50.540133288461085</v>
      </c>
    </row>
    <row r="2344" spans="1:22" x14ac:dyDescent="0.2">
      <c r="A2344" s="10">
        <f t="shared" si="408"/>
        <v>98</v>
      </c>
      <c r="B2344" s="10">
        <f t="shared" si="409"/>
        <v>11</v>
      </c>
      <c r="C2344" s="23">
        <v>8.1</v>
      </c>
      <c r="D2344" s="24">
        <v>299.69415000000004</v>
      </c>
      <c r="E2344" s="24">
        <v>241.66799999999998</v>
      </c>
      <c r="F2344" s="48"/>
      <c r="G2344" s="48"/>
      <c r="H2344" s="1">
        <f t="shared" si="410"/>
        <v>6.7654273979844541</v>
      </c>
      <c r="I2344" s="1">
        <f t="shared" si="403"/>
        <v>-2.1765905809204815</v>
      </c>
      <c r="J2344" s="4">
        <f>B2344+('PV model'!$B$3/15)+(I2344/60)</f>
        <v>10.687056823651325</v>
      </c>
      <c r="K2344" s="2">
        <f t="shared" si="404"/>
        <v>19.694147645230125</v>
      </c>
      <c r="L2344" s="2">
        <f>DEGREES(ASIN((((COS(RADIANS('PV model'!$B$2))*COS(RADIANS(H2344))*COS(RADIANS(K2344)))+(SIN(RADIANS('PV model'!$B$2))*SIN(RADIANS(H2344)))))))</f>
        <v>38.80317429555469</v>
      </c>
      <c r="M2344" s="3">
        <f t="shared" si="400"/>
        <v>38.80317429555469</v>
      </c>
      <c r="N2344" s="2">
        <f t="shared" si="405"/>
        <v>25.431090480480016</v>
      </c>
      <c r="O2344" s="2">
        <f>IF('PV model'!$B$2&gt;0, 180-N2344,IF('PV model'!$B$2&lt;0,0-N2344,N2344))</f>
        <v>154.56890951951999</v>
      </c>
      <c r="P2344" s="2">
        <f>ABS(O2344-'PV model'!$B$5)</f>
        <v>50.431090480480009</v>
      </c>
      <c r="Q2344" s="3">
        <f t="shared" si="401"/>
        <v>51.19682570444531</v>
      </c>
      <c r="R2344" s="3">
        <f t="shared" si="406"/>
        <v>299.69415000000009</v>
      </c>
      <c r="S2344" s="3">
        <f t="shared" si="402"/>
        <v>316.93022179403499</v>
      </c>
      <c r="T2344" s="3">
        <f>(0.5*(1-COS(RADIANS(90-$X$3)))*(D2344+E2344)*'PV model'!$B$4)</f>
        <v>0</v>
      </c>
      <c r="U2344" s="3">
        <f t="shared" si="407"/>
        <v>616.62437179403514</v>
      </c>
      <c r="V2344" s="3">
        <f>('PV model'!$B$13*(U2344/1000)*(1-'PV model'!$B$14*((20+C2344)-25))*'PV model'!$B$10)/'PV model'!$B$12</f>
        <v>60.873463829195558</v>
      </c>
    </row>
    <row r="2345" spans="1:22" x14ac:dyDescent="0.2">
      <c r="A2345" s="10">
        <f t="shared" si="408"/>
        <v>98</v>
      </c>
      <c r="B2345" s="10">
        <f t="shared" si="409"/>
        <v>12</v>
      </c>
      <c r="C2345" s="23">
        <v>8.6</v>
      </c>
      <c r="D2345" s="24">
        <v>491.63310000000001</v>
      </c>
      <c r="E2345" s="24">
        <v>243.43199999999999</v>
      </c>
      <c r="F2345" s="48"/>
      <c r="G2345" s="48"/>
      <c r="H2345" s="1">
        <f t="shared" si="410"/>
        <v>6.7654273979844541</v>
      </c>
      <c r="I2345" s="1">
        <f t="shared" si="403"/>
        <v>-2.1765905809204815</v>
      </c>
      <c r="J2345" s="4">
        <f>B2345+('PV model'!$B$3/15)+(I2345/60)</f>
        <v>11.687056823651325</v>
      </c>
      <c r="K2345" s="2">
        <f t="shared" si="404"/>
        <v>4.6941476452301245</v>
      </c>
      <c r="L2345" s="2">
        <f>DEGREES(ASIN((((COS(RADIANS('PV model'!$B$2))*COS(RADIANS(H2345))*COS(RADIANS(K2345)))+(SIN(RADIANS('PV model'!$B$2))*SIN(RADIANS(H2345)))))))</f>
        <v>41.121775440010573</v>
      </c>
      <c r="M2345" s="3">
        <f t="shared" si="400"/>
        <v>41.121775440010573</v>
      </c>
      <c r="N2345" s="2">
        <f t="shared" si="405"/>
        <v>6.1930753910497351</v>
      </c>
      <c r="O2345" s="2">
        <f>IF('PV model'!$B$2&gt;0, 180-N2345,IF('PV model'!$B$2&lt;0,0-N2345,N2345))</f>
        <v>173.80692460895025</v>
      </c>
      <c r="P2345" s="2">
        <f>ABS(O2345-'PV model'!$B$5)</f>
        <v>31.193075391049746</v>
      </c>
      <c r="Q2345" s="3">
        <f t="shared" si="401"/>
        <v>48.878224559989427</v>
      </c>
      <c r="R2345" s="3">
        <f t="shared" si="406"/>
        <v>491.63310000000007</v>
      </c>
      <c r="S2345" s="3">
        <f t="shared" si="402"/>
        <v>328.12629148059335</v>
      </c>
      <c r="T2345" s="3">
        <f>(0.5*(1-COS(RADIANS(90-$X$3)))*(D2345+E2345)*'PV model'!$B$4)</f>
        <v>0</v>
      </c>
      <c r="U2345" s="3">
        <f t="shared" si="407"/>
        <v>819.75939148059342</v>
      </c>
      <c r="V2345" s="3">
        <f>('PV model'!$B$13*(U2345/1000)*(1-'PV model'!$B$14*((20+C2345)-25))*'PV model'!$B$10)/'PV model'!$B$12</f>
        <v>80.763167430077544</v>
      </c>
    </row>
    <row r="2346" spans="1:22" x14ac:dyDescent="0.2">
      <c r="A2346" s="10">
        <f t="shared" si="408"/>
        <v>98</v>
      </c>
      <c r="B2346" s="10">
        <f t="shared" si="409"/>
        <v>13</v>
      </c>
      <c r="C2346" s="23">
        <v>8.9</v>
      </c>
      <c r="D2346" s="24">
        <v>682.44959999999992</v>
      </c>
      <c r="E2346" s="24">
        <v>196.68600000000001</v>
      </c>
      <c r="F2346" s="48"/>
      <c r="G2346" s="48"/>
      <c r="H2346" s="1">
        <f t="shared" si="410"/>
        <v>6.7654273979844541</v>
      </c>
      <c r="I2346" s="1">
        <f t="shared" si="403"/>
        <v>-2.1765905809204815</v>
      </c>
      <c r="J2346" s="4">
        <f>B2346+('PV model'!$B$3/15)+(I2346/60)</f>
        <v>12.687056823651325</v>
      </c>
      <c r="K2346" s="2">
        <f t="shared" si="404"/>
        <v>-10.305852354769875</v>
      </c>
      <c r="L2346" s="2">
        <f>DEGREES(ASIN((((COS(RADIANS('PV model'!$B$2))*COS(RADIANS(H2346))*COS(RADIANS(K2346)))+(SIN(RADIANS('PV model'!$B$2))*SIN(RADIANS(H2346)))))))</f>
        <v>40.577341289291716</v>
      </c>
      <c r="M2346" s="3">
        <f t="shared" si="400"/>
        <v>40.577341289291716</v>
      </c>
      <c r="N2346" s="2">
        <f t="shared" si="405"/>
        <v>-13.527040961918594</v>
      </c>
      <c r="O2346" s="2">
        <f>IF('PV model'!$B$2&gt;0, 180-N2346,IF('PV model'!$B$2&lt;0,0-N2346,N2346))</f>
        <v>193.5270409619186</v>
      </c>
      <c r="P2346" s="2">
        <f>ABS(O2346-'PV model'!$B$5)</f>
        <v>11.472959038081399</v>
      </c>
      <c r="Q2346" s="3">
        <f t="shared" si="401"/>
        <v>49.422658710708284</v>
      </c>
      <c r="R2346" s="3">
        <f t="shared" si="406"/>
        <v>682.44959999999992</v>
      </c>
      <c r="S2346" s="3">
        <f t="shared" si="402"/>
        <v>270.17097587110226</v>
      </c>
      <c r="T2346" s="3">
        <f>(0.5*(1-COS(RADIANS(90-$X$3)))*(D2346+E2346)*'PV model'!$B$4)</f>
        <v>0</v>
      </c>
      <c r="U2346" s="3">
        <f t="shared" si="407"/>
        <v>952.62057587110212</v>
      </c>
      <c r="V2346" s="3">
        <f>('PV model'!$B$13*(U2346/1000)*(1-'PV model'!$B$14*((20+C2346)-25))*'PV model'!$B$10)/'PV model'!$B$12</f>
        <v>93.738459100955794</v>
      </c>
    </row>
    <row r="2347" spans="1:22" x14ac:dyDescent="0.2">
      <c r="A2347" s="10">
        <f t="shared" si="408"/>
        <v>98</v>
      </c>
      <c r="B2347" s="10">
        <f t="shared" si="409"/>
        <v>14</v>
      </c>
      <c r="C2347" s="23">
        <v>9.1999999999999993</v>
      </c>
      <c r="D2347" s="24">
        <v>846.32730000000004</v>
      </c>
      <c r="E2347" s="24">
        <v>126.126</v>
      </c>
      <c r="F2347" s="48"/>
      <c r="G2347" s="48"/>
      <c r="H2347" s="1">
        <f t="shared" si="410"/>
        <v>6.7654273979844541</v>
      </c>
      <c r="I2347" s="1">
        <f t="shared" si="403"/>
        <v>-2.1765905809204815</v>
      </c>
      <c r="J2347" s="4">
        <f>B2347+('PV model'!$B$3/15)+(I2347/60)</f>
        <v>13.687056823651325</v>
      </c>
      <c r="K2347" s="2">
        <f t="shared" si="404"/>
        <v>-25.305852354769875</v>
      </c>
      <c r="L2347" s="2">
        <f>DEGREES(ASIN((((COS(RADIANS('PV model'!$B$2))*COS(RADIANS(H2347))*COS(RADIANS(K2347)))+(SIN(RADIANS('PV model'!$B$2))*SIN(RADIANS(H2347)))))))</f>
        <v>37.270138615397926</v>
      </c>
      <c r="M2347" s="3">
        <f t="shared" si="400"/>
        <v>37.270138615397926</v>
      </c>
      <c r="N2347" s="2">
        <f t="shared" si="405"/>
        <v>-32.235452439241499</v>
      </c>
      <c r="O2347" s="2">
        <f>IF('PV model'!$B$2&gt;0, 180-N2347,IF('PV model'!$B$2&lt;0,0-N2347,N2347))</f>
        <v>212.2354524392415</v>
      </c>
      <c r="P2347" s="2">
        <f>ABS(O2347-'PV model'!$B$5)</f>
        <v>7.2354524392414987</v>
      </c>
      <c r="Q2347" s="3">
        <f t="shared" si="401"/>
        <v>52.729861384602074</v>
      </c>
      <c r="R2347" s="3">
        <f t="shared" si="406"/>
        <v>846.32730000000015</v>
      </c>
      <c r="S2347" s="3">
        <f t="shared" si="402"/>
        <v>174.94757209026744</v>
      </c>
      <c r="T2347" s="3">
        <f>(0.5*(1-COS(RADIANS(90-$X$3)))*(D2347+E2347)*'PV model'!$B$4)</f>
        <v>0</v>
      </c>
      <c r="U2347" s="3">
        <f t="shared" si="407"/>
        <v>1021.2748720902675</v>
      </c>
      <c r="V2347" s="3">
        <f>('PV model'!$B$13*(U2347/1000)*(1-'PV model'!$B$14*((20+C2347)-25))*'PV model'!$B$10)/'PV model'!$B$12</f>
        <v>100.37158072574553</v>
      </c>
    </row>
    <row r="2348" spans="1:22" x14ac:dyDescent="0.2">
      <c r="A2348" s="10">
        <f t="shared" si="408"/>
        <v>98</v>
      </c>
      <c r="B2348" s="10">
        <f t="shared" si="409"/>
        <v>15</v>
      </c>
      <c r="C2348" s="23">
        <v>9</v>
      </c>
      <c r="D2348" s="24">
        <v>281.73495000000003</v>
      </c>
      <c r="E2348" s="24">
        <v>245.19600000000003</v>
      </c>
      <c r="F2348" s="48"/>
      <c r="G2348" s="48"/>
      <c r="H2348" s="1">
        <f t="shared" si="410"/>
        <v>6.7654273979844541</v>
      </c>
      <c r="I2348" s="1">
        <f t="shared" si="403"/>
        <v>-2.1765905809204815</v>
      </c>
      <c r="J2348" s="4">
        <f>B2348+('PV model'!$B$3/15)+(I2348/60)</f>
        <v>14.687056823651325</v>
      </c>
      <c r="K2348" s="2">
        <f t="shared" si="404"/>
        <v>-40.305852354769875</v>
      </c>
      <c r="L2348" s="2">
        <f>DEGREES(ASIN((((COS(RADIANS('PV model'!$B$2))*COS(RADIANS(H2348))*COS(RADIANS(K2348)))+(SIN(RADIANS('PV model'!$B$2))*SIN(RADIANS(H2348)))))))</f>
        <v>31.736999972939536</v>
      </c>
      <c r="M2348" s="3">
        <f t="shared" si="400"/>
        <v>31.736999972939536</v>
      </c>
      <c r="N2348" s="2">
        <f t="shared" si="405"/>
        <v>-49.051815460919372</v>
      </c>
      <c r="O2348" s="2">
        <f>IF('PV model'!$B$2&gt;0, 180-N2348,IF('PV model'!$B$2&lt;0,0-N2348,N2348))</f>
        <v>229.05181546091939</v>
      </c>
      <c r="P2348" s="2">
        <f>ABS(O2348-'PV model'!$B$5)</f>
        <v>24.051815460919386</v>
      </c>
      <c r="Q2348" s="3">
        <f t="shared" si="401"/>
        <v>58.263000027060471</v>
      </c>
      <c r="R2348" s="3">
        <f t="shared" si="406"/>
        <v>281.73495000000003</v>
      </c>
      <c r="S2348" s="3">
        <f t="shared" si="402"/>
        <v>316.38205648686932</v>
      </c>
      <c r="T2348" s="3">
        <f>(0.5*(1-COS(RADIANS(90-$X$3)))*(D2348+E2348)*'PV model'!$B$4)</f>
        <v>0</v>
      </c>
      <c r="U2348" s="3">
        <f t="shared" si="407"/>
        <v>598.11700648686929</v>
      </c>
      <c r="V2348" s="3">
        <f>('PV model'!$B$13*(U2348/1000)*(1-'PV model'!$B$14*((20+C2348)-25))*'PV model'!$B$10)/'PV model'!$B$12</f>
        <v>58.831171552932609</v>
      </c>
    </row>
    <row r="2349" spans="1:22" x14ac:dyDescent="0.2">
      <c r="A2349" s="10">
        <f t="shared" si="408"/>
        <v>98</v>
      </c>
      <c r="B2349" s="10">
        <f t="shared" si="409"/>
        <v>16</v>
      </c>
      <c r="C2349" s="23">
        <v>9.3000000000000007</v>
      </c>
      <c r="D2349" s="24">
        <v>252.55124999999998</v>
      </c>
      <c r="E2349" s="24">
        <v>201.97800000000001</v>
      </c>
      <c r="F2349" s="48"/>
      <c r="G2349" s="48"/>
      <c r="H2349" s="1">
        <f t="shared" si="410"/>
        <v>6.7654273979844541</v>
      </c>
      <c r="I2349" s="1">
        <f t="shared" si="403"/>
        <v>-2.1765905809204815</v>
      </c>
      <c r="J2349" s="4">
        <f>B2349+('PV model'!$B$3/15)+(I2349/60)</f>
        <v>15.687056823651325</v>
      </c>
      <c r="K2349" s="2">
        <f t="shared" si="404"/>
        <v>-55.305852354769875</v>
      </c>
      <c r="L2349" s="2">
        <f>DEGREES(ASIN((((COS(RADIANS('PV model'!$B$2))*COS(RADIANS(H2349))*COS(RADIANS(K2349)))+(SIN(RADIANS('PV model'!$B$2))*SIN(RADIANS(H2349)))))))</f>
        <v>24.660270202392841</v>
      </c>
      <c r="M2349" s="3">
        <f t="shared" si="400"/>
        <v>24.660270202392841</v>
      </c>
      <c r="N2349" s="2">
        <f t="shared" si="405"/>
        <v>-63.950430870559828</v>
      </c>
      <c r="O2349" s="2">
        <f>IF('PV model'!$B$2&gt;0, 180-N2349,IF('PV model'!$B$2&lt;0,0-N2349,N2349))</f>
        <v>243.95043087055984</v>
      </c>
      <c r="P2349" s="2">
        <f>ABS(O2349-'PV model'!$B$5)</f>
        <v>38.950430870559842</v>
      </c>
      <c r="Q2349" s="3">
        <f t="shared" si="401"/>
        <v>65.339729797607148</v>
      </c>
      <c r="R2349" s="3">
        <f t="shared" si="406"/>
        <v>252.55125000000001</v>
      </c>
      <c r="S2349" s="3">
        <f t="shared" si="402"/>
        <v>254.81801331535806</v>
      </c>
      <c r="T2349" s="3">
        <f>(0.5*(1-COS(RADIANS(90-$X$3)))*(D2349+E2349)*'PV model'!$B$4)</f>
        <v>0</v>
      </c>
      <c r="U2349" s="3">
        <f t="shared" si="407"/>
        <v>507.36926331535807</v>
      </c>
      <c r="V2349" s="3">
        <f>('PV model'!$B$13*(U2349/1000)*(1-'PV model'!$B$14*((20+C2349)-25))*'PV model'!$B$10)/'PV model'!$B$12</f>
        <v>49.844305498153929</v>
      </c>
    </row>
    <row r="2350" spans="1:22" x14ac:dyDescent="0.2">
      <c r="A2350" s="10">
        <f t="shared" si="408"/>
        <v>98</v>
      </c>
      <c r="B2350" s="10">
        <f t="shared" si="409"/>
        <v>17</v>
      </c>
      <c r="C2350" s="23">
        <v>8.4</v>
      </c>
      <c r="D2350" s="24">
        <v>248.06145000000001</v>
      </c>
      <c r="E2350" s="24">
        <v>133.18200000000002</v>
      </c>
      <c r="F2350" s="48"/>
      <c r="G2350" s="48"/>
      <c r="H2350" s="1">
        <f t="shared" si="410"/>
        <v>6.7654273979844541</v>
      </c>
      <c r="I2350" s="1">
        <f t="shared" si="403"/>
        <v>-2.1765905809204815</v>
      </c>
      <c r="J2350" s="4">
        <f>B2350+('PV model'!$B$3/15)+(I2350/60)</f>
        <v>16.687056823651325</v>
      </c>
      <c r="K2350" s="2">
        <f t="shared" si="404"/>
        <v>-70.305852354769883</v>
      </c>
      <c r="L2350" s="2">
        <f>DEGREES(ASIN((((COS(RADIANS('PV model'!$B$2))*COS(RADIANS(H2350))*COS(RADIANS(K2350)))+(SIN(RADIANS('PV model'!$B$2))*SIN(RADIANS(H2350)))))))</f>
        <v>16.656621185199516</v>
      </c>
      <c r="M2350" s="3">
        <f t="shared" si="400"/>
        <v>16.656621185199516</v>
      </c>
      <c r="N2350" s="2">
        <f t="shared" si="405"/>
        <v>-77.395059893152037</v>
      </c>
      <c r="O2350" s="2">
        <f>IF('PV model'!$B$2&gt;0, 180-N2350,IF('PV model'!$B$2&lt;0,0-N2350,N2350))</f>
        <v>257.39505989315205</v>
      </c>
      <c r="P2350" s="2">
        <f>ABS(O2350-'PV model'!$B$5)</f>
        <v>52.395059893152052</v>
      </c>
      <c r="Q2350" s="3">
        <f t="shared" si="401"/>
        <v>73.343378814800488</v>
      </c>
      <c r="R2350" s="3">
        <f t="shared" si="406"/>
        <v>248.06144999999992</v>
      </c>
      <c r="S2350" s="3">
        <f t="shared" si="402"/>
        <v>163.61100978537797</v>
      </c>
      <c r="T2350" s="3">
        <f>(0.5*(1-COS(RADIANS(90-$X$3)))*(D2350+E2350)*'PV model'!$B$4)</f>
        <v>0</v>
      </c>
      <c r="U2350" s="3">
        <f t="shared" si="407"/>
        <v>411.6724597853779</v>
      </c>
      <c r="V2350" s="3">
        <f>('PV model'!$B$13*(U2350/1000)*(1-'PV model'!$B$14*((20+C2350)-25))*'PV model'!$B$10)/'PV model'!$B$12</f>
        <v>40.59112848465638</v>
      </c>
    </row>
    <row r="2351" spans="1:22" x14ac:dyDescent="0.2">
      <c r="A2351" s="10">
        <f t="shared" si="408"/>
        <v>98</v>
      </c>
      <c r="B2351" s="10">
        <f t="shared" si="409"/>
        <v>18</v>
      </c>
      <c r="C2351" s="23">
        <v>8</v>
      </c>
      <c r="D2351" s="24">
        <v>281.73495000000003</v>
      </c>
      <c r="E2351" s="24">
        <v>72.323999999999998</v>
      </c>
      <c r="F2351" s="48"/>
      <c r="G2351" s="48"/>
      <c r="H2351" s="1">
        <f t="shared" si="410"/>
        <v>6.7654273979844541</v>
      </c>
      <c r="I2351" s="1">
        <f t="shared" si="403"/>
        <v>-2.1765905809204815</v>
      </c>
      <c r="J2351" s="4">
        <f>B2351+('PV model'!$B$3/15)+(I2351/60)</f>
        <v>17.687056823651325</v>
      </c>
      <c r="K2351" s="2">
        <f t="shared" si="404"/>
        <v>-85.305852354769883</v>
      </c>
      <c r="L2351" s="2">
        <f>DEGREES(ASIN((((COS(RADIANS('PV model'!$B$2))*COS(RADIANS(H2351))*COS(RADIANS(K2351)))+(SIN(RADIANS('PV model'!$B$2))*SIN(RADIANS(H2351)))))))</f>
        <v>8.2281999306682749</v>
      </c>
      <c r="M2351" s="3">
        <f t="shared" si="400"/>
        <v>8.2281999306682749</v>
      </c>
      <c r="N2351" s="2">
        <f t="shared" si="405"/>
        <v>-89.985597509539417</v>
      </c>
      <c r="O2351" s="2">
        <f>IF('PV model'!$B$2&gt;0, 180-N2351,IF('PV model'!$B$2&lt;0,0-N2351,N2351))</f>
        <v>269.98559750953939</v>
      </c>
      <c r="P2351" s="2">
        <f>ABS(O2351-'PV model'!$B$5)</f>
        <v>64.985597509539389</v>
      </c>
      <c r="Q2351" s="3">
        <f t="shared" si="401"/>
        <v>81.771800069331718</v>
      </c>
      <c r="R2351" s="3">
        <f t="shared" si="406"/>
        <v>281.73495000000014</v>
      </c>
      <c r="S2351" s="3">
        <f t="shared" si="402"/>
        <v>86.18498930058297</v>
      </c>
      <c r="T2351" s="3">
        <f>(0.5*(1-COS(RADIANS(90-$X$3)))*(D2351+E2351)*'PV model'!$B$4)</f>
        <v>0</v>
      </c>
      <c r="U2351" s="3">
        <f t="shared" si="407"/>
        <v>367.91993930058311</v>
      </c>
      <c r="V2351" s="3">
        <f>('PV model'!$B$13*(U2351/1000)*(1-'PV model'!$B$14*((20+C2351)-25))*'PV model'!$B$10)/'PV model'!$B$12</f>
        <v>36.335949806896444</v>
      </c>
    </row>
    <row r="2352" spans="1:22" x14ac:dyDescent="0.2">
      <c r="A2352" s="10">
        <f t="shared" si="408"/>
        <v>98</v>
      </c>
      <c r="B2352" s="10">
        <f t="shared" si="409"/>
        <v>19</v>
      </c>
      <c r="C2352" s="23">
        <v>6.9</v>
      </c>
      <c r="D2352" s="24">
        <v>10.10205</v>
      </c>
      <c r="E2352" s="24">
        <v>27.342000000000002</v>
      </c>
      <c r="F2352" s="48"/>
      <c r="G2352" s="48"/>
      <c r="H2352" s="1">
        <f t="shared" si="410"/>
        <v>6.7654273979844541</v>
      </c>
      <c r="I2352" s="1">
        <f t="shared" si="403"/>
        <v>-2.1765905809204815</v>
      </c>
      <c r="J2352" s="4">
        <f>B2352+('PV model'!$B$3/15)+(I2352/60)</f>
        <v>18.687056823651325</v>
      </c>
      <c r="K2352" s="2">
        <f t="shared" si="404"/>
        <v>-100.30585235476988</v>
      </c>
      <c r="L2352" s="2">
        <f>DEGREES(ASIN((((COS(RADIANS('PV model'!$B$2))*COS(RADIANS(H2352))*COS(RADIANS(K2352)))+(SIN(RADIANS('PV model'!$B$2))*SIN(RADIANS(H2352)))))))</f>
        <v>-0.20282789922135511</v>
      </c>
      <c r="M2352" s="3">
        <f t="shared" si="400"/>
        <v>0</v>
      </c>
      <c r="N2352" s="2">
        <f t="shared" si="405"/>
        <v>-77.693662096431396</v>
      </c>
      <c r="O2352" s="2">
        <f>IF('PV model'!$B$2&gt;0, 180-N2352,IF('PV model'!$B$2&lt;0,0-N2352,N2352))</f>
        <v>257.69366209643141</v>
      </c>
      <c r="P2352" s="2">
        <f>ABS(O2352-'PV model'!$B$5)</f>
        <v>52.69366209643141</v>
      </c>
      <c r="Q2352" s="3">
        <f t="shared" si="401"/>
        <v>90.202827899221347</v>
      </c>
      <c r="R2352" s="3">
        <f t="shared" si="406"/>
        <v>10.102049999999613</v>
      </c>
      <c r="S2352" s="3">
        <f t="shared" si="402"/>
        <v>29.598389125414187</v>
      </c>
      <c r="T2352" s="3">
        <f>(0.5*(1-COS(RADIANS(90-$X$3)))*(D2352+E2352)*'PV model'!$B$4)</f>
        <v>0</v>
      </c>
      <c r="U2352" s="3">
        <f t="shared" si="407"/>
        <v>39.700439125413801</v>
      </c>
      <c r="V2352" s="3">
        <f>('PV model'!$B$13*(U2352/1000)*(1-'PV model'!$B$14*((20+C2352)-25))*'PV model'!$B$10)/'PV model'!$B$12</f>
        <v>3.9382956301745433</v>
      </c>
    </row>
    <row r="2353" spans="1:22" x14ac:dyDescent="0.2">
      <c r="A2353" s="10">
        <f t="shared" si="408"/>
        <v>98</v>
      </c>
      <c r="B2353" s="10">
        <f t="shared" si="409"/>
        <v>20</v>
      </c>
      <c r="C2353" s="23">
        <v>6.4</v>
      </c>
      <c r="D2353" s="24">
        <v>0</v>
      </c>
      <c r="E2353" s="24">
        <v>0</v>
      </c>
      <c r="F2353" s="48"/>
      <c r="G2353" s="48"/>
      <c r="H2353" s="1">
        <f t="shared" si="410"/>
        <v>6.7654273979844541</v>
      </c>
      <c r="I2353" s="1">
        <f t="shared" si="403"/>
        <v>-2.1765905809204815</v>
      </c>
      <c r="J2353" s="4">
        <f>B2353+('PV model'!$B$3/15)+(I2353/60)</f>
        <v>19.687056823651325</v>
      </c>
      <c r="K2353" s="2">
        <f t="shared" si="404"/>
        <v>-115.30585235476988</v>
      </c>
      <c r="L2353" s="2">
        <f>DEGREES(ASIN((((COS(RADIANS('PV model'!$B$2))*COS(RADIANS(H2353))*COS(RADIANS(K2353)))+(SIN(RADIANS('PV model'!$B$2))*SIN(RADIANS(H2353)))))))</f>
        <v>-8.2410820791730028</v>
      </c>
      <c r="M2353" s="3">
        <f t="shared" si="400"/>
        <v>0</v>
      </c>
      <c r="N2353" s="2">
        <f t="shared" si="405"/>
        <v>-65.109111320069331</v>
      </c>
      <c r="O2353" s="2">
        <f>IF('PV model'!$B$2&gt;0, 180-N2353,IF('PV model'!$B$2&lt;0,0-N2353,N2353))</f>
        <v>245.10911132006933</v>
      </c>
      <c r="P2353" s="2">
        <f>ABS(O2353-'PV model'!$B$5)</f>
        <v>40.109111320069331</v>
      </c>
      <c r="Q2353" s="3">
        <f t="shared" si="401"/>
        <v>98.241082079172998</v>
      </c>
      <c r="R2353" s="3">
        <f t="shared" si="406"/>
        <v>0</v>
      </c>
      <c r="S2353" s="3">
        <f t="shared" si="402"/>
        <v>0</v>
      </c>
      <c r="T2353" s="3">
        <f>(0.5*(1-COS(RADIANS(90-$X$3)))*(D2353+E2353)*'PV model'!$B$4)</f>
        <v>0</v>
      </c>
      <c r="U2353" s="3">
        <f t="shared" si="407"/>
        <v>0</v>
      </c>
      <c r="V2353" s="3">
        <f>('PV model'!$B$13*(U2353/1000)*(1-'PV model'!$B$14*((20+C2353)-25))*'PV model'!$B$10)/'PV model'!$B$12</f>
        <v>0</v>
      </c>
    </row>
    <row r="2354" spans="1:22" x14ac:dyDescent="0.2">
      <c r="A2354" s="10">
        <f t="shared" si="408"/>
        <v>98</v>
      </c>
      <c r="B2354" s="10">
        <f t="shared" si="409"/>
        <v>21</v>
      </c>
      <c r="C2354" s="23">
        <v>4.5999999999999996</v>
      </c>
      <c r="D2354" s="24">
        <v>0</v>
      </c>
      <c r="E2354" s="24">
        <v>0</v>
      </c>
      <c r="F2354" s="48"/>
      <c r="G2354" s="48"/>
      <c r="H2354" s="1">
        <f t="shared" si="410"/>
        <v>6.7654273979844541</v>
      </c>
      <c r="I2354" s="1">
        <f t="shared" si="403"/>
        <v>-2.1765905809204815</v>
      </c>
      <c r="J2354" s="4">
        <f>B2354+('PV model'!$B$3/15)+(I2354/60)</f>
        <v>20.687056823651325</v>
      </c>
      <c r="K2354" s="2">
        <f t="shared" si="404"/>
        <v>-130.30585235476988</v>
      </c>
      <c r="L2354" s="2">
        <f>DEGREES(ASIN((((COS(RADIANS('PV model'!$B$2))*COS(RADIANS(H2354))*COS(RADIANS(K2354)))+(SIN(RADIANS('PV model'!$B$2))*SIN(RADIANS(H2354)))))))</f>
        <v>-15.471119921807579</v>
      </c>
      <c r="M2354" s="3">
        <f t="shared" si="400"/>
        <v>0</v>
      </c>
      <c r="N2354" s="2">
        <f t="shared" si="405"/>
        <v>-51.791415448122883</v>
      </c>
      <c r="O2354" s="2">
        <f>IF('PV model'!$B$2&gt;0, 180-N2354,IF('PV model'!$B$2&lt;0,0-N2354,N2354))</f>
        <v>231.79141544812288</v>
      </c>
      <c r="P2354" s="2">
        <f>ABS(O2354-'PV model'!$B$5)</f>
        <v>26.791415448122876</v>
      </c>
      <c r="Q2354" s="3">
        <f t="shared" si="401"/>
        <v>105.47111992180758</v>
      </c>
      <c r="R2354" s="3">
        <f t="shared" si="406"/>
        <v>0</v>
      </c>
      <c r="S2354" s="3">
        <f t="shared" si="402"/>
        <v>0</v>
      </c>
      <c r="T2354" s="3">
        <f>(0.5*(1-COS(RADIANS(90-$X$3)))*(D2354+E2354)*'PV model'!$B$4)</f>
        <v>0</v>
      </c>
      <c r="U2354" s="3">
        <f t="shared" si="407"/>
        <v>0</v>
      </c>
      <c r="V2354" s="3">
        <f>('PV model'!$B$13*(U2354/1000)*(1-'PV model'!$B$14*((20+C2354)-25))*'PV model'!$B$10)/'PV model'!$B$12</f>
        <v>0</v>
      </c>
    </row>
    <row r="2355" spans="1:22" x14ac:dyDescent="0.2">
      <c r="A2355" s="10">
        <f t="shared" si="408"/>
        <v>98</v>
      </c>
      <c r="B2355" s="10">
        <f t="shared" si="409"/>
        <v>22</v>
      </c>
      <c r="C2355" s="23">
        <v>3.6</v>
      </c>
      <c r="D2355" s="24">
        <v>0</v>
      </c>
      <c r="E2355" s="24">
        <v>0</v>
      </c>
      <c r="F2355" s="48"/>
      <c r="G2355" s="48"/>
      <c r="H2355" s="1">
        <f t="shared" si="410"/>
        <v>6.7654273979844541</v>
      </c>
      <c r="I2355" s="1">
        <f t="shared" si="403"/>
        <v>-2.1765905809204815</v>
      </c>
      <c r="J2355" s="4">
        <f>B2355+('PV model'!$B$3/15)+(I2355/60)</f>
        <v>21.687056823651325</v>
      </c>
      <c r="K2355" s="2">
        <f t="shared" si="404"/>
        <v>-145.30585235476988</v>
      </c>
      <c r="L2355" s="2">
        <f>DEGREES(ASIN((((COS(RADIANS('PV model'!$B$2))*COS(RADIANS(H2355))*COS(RADIANS(K2355)))+(SIN(RADIANS('PV model'!$B$2))*SIN(RADIANS(H2355)))))))</f>
        <v>-21.430456981087232</v>
      </c>
      <c r="M2355" s="3">
        <f t="shared" si="400"/>
        <v>0</v>
      </c>
      <c r="N2355" s="2">
        <f t="shared" si="405"/>
        <v>-37.38831571466536</v>
      </c>
      <c r="O2355" s="2">
        <f>IF('PV model'!$B$2&gt;0, 180-N2355,IF('PV model'!$B$2&lt;0,0-N2355,N2355))</f>
        <v>217.38831571466537</v>
      </c>
      <c r="P2355" s="2">
        <f>ABS(O2355-'PV model'!$B$5)</f>
        <v>12.388315714665367</v>
      </c>
      <c r="Q2355" s="3">
        <f t="shared" si="401"/>
        <v>111.43045698108725</v>
      </c>
      <c r="R2355" s="3">
        <f t="shared" si="406"/>
        <v>0</v>
      </c>
      <c r="S2355" s="3">
        <f t="shared" si="402"/>
        <v>0</v>
      </c>
      <c r="T2355" s="3">
        <f>(0.5*(1-COS(RADIANS(90-$X$3)))*(D2355+E2355)*'PV model'!$B$4)</f>
        <v>0</v>
      </c>
      <c r="U2355" s="3">
        <f t="shared" si="407"/>
        <v>0</v>
      </c>
      <c r="V2355" s="3">
        <f>('PV model'!$B$13*(U2355/1000)*(1-'PV model'!$B$14*((20+C2355)-25))*'PV model'!$B$10)/'PV model'!$B$12</f>
        <v>0</v>
      </c>
    </row>
    <row r="2356" spans="1:22" x14ac:dyDescent="0.2">
      <c r="A2356" s="10">
        <f t="shared" si="408"/>
        <v>98</v>
      </c>
      <c r="B2356" s="10">
        <f t="shared" si="409"/>
        <v>23</v>
      </c>
      <c r="C2356" s="23">
        <v>2.7</v>
      </c>
      <c r="D2356" s="24">
        <v>0</v>
      </c>
      <c r="E2356" s="24">
        <v>0</v>
      </c>
      <c r="F2356" s="48"/>
      <c r="G2356" s="48"/>
      <c r="H2356" s="1">
        <f t="shared" si="410"/>
        <v>6.7654273979844541</v>
      </c>
      <c r="I2356" s="1">
        <f t="shared" si="403"/>
        <v>-2.1765905809204815</v>
      </c>
      <c r="J2356" s="4">
        <f>B2356+('PV model'!$B$3/15)+(I2356/60)</f>
        <v>22.687056823651325</v>
      </c>
      <c r="K2356" s="2">
        <f t="shared" si="404"/>
        <v>-160.30585235476988</v>
      </c>
      <c r="L2356" s="2">
        <f>DEGREES(ASIN((((COS(RADIANS('PV model'!$B$2))*COS(RADIANS(H2356))*COS(RADIANS(K2356)))+(SIN(RADIANS('PV model'!$B$2))*SIN(RADIANS(H2356)))))))</f>
        <v>-25.624730743334389</v>
      </c>
      <c r="M2356" s="3">
        <f t="shared" si="400"/>
        <v>0</v>
      </c>
      <c r="N2356" s="2">
        <f t="shared" si="405"/>
        <v>-21.787009940619114</v>
      </c>
      <c r="O2356" s="2">
        <f>IF('PV model'!$B$2&gt;0, 180-N2356,IF('PV model'!$B$2&lt;0,0-N2356,N2356))</f>
        <v>201.7870099406191</v>
      </c>
      <c r="P2356" s="2">
        <f>ABS(O2356-'PV model'!$B$5)</f>
        <v>3.2129900593808998</v>
      </c>
      <c r="Q2356" s="3">
        <f t="shared" si="401"/>
        <v>115.6247307433344</v>
      </c>
      <c r="R2356" s="3">
        <f t="shared" si="406"/>
        <v>0</v>
      </c>
      <c r="S2356" s="3">
        <f t="shared" si="402"/>
        <v>0</v>
      </c>
      <c r="T2356" s="3">
        <f>(0.5*(1-COS(RADIANS(90-$X$3)))*(D2356+E2356)*'PV model'!$B$4)</f>
        <v>0</v>
      </c>
      <c r="U2356" s="3">
        <f t="shared" si="407"/>
        <v>0</v>
      </c>
      <c r="V2356" s="3">
        <f>('PV model'!$B$13*(U2356/1000)*(1-'PV model'!$B$14*((20+C2356)-25))*'PV model'!$B$10)/'PV model'!$B$12</f>
        <v>0</v>
      </c>
    </row>
    <row r="2357" spans="1:22" x14ac:dyDescent="0.2">
      <c r="A2357" s="10">
        <f t="shared" si="408"/>
        <v>98</v>
      </c>
      <c r="B2357" s="10">
        <f t="shared" si="409"/>
        <v>24</v>
      </c>
      <c r="C2357" s="23">
        <v>2.2000000000000002</v>
      </c>
      <c r="D2357" s="24">
        <v>0</v>
      </c>
      <c r="E2357" s="24">
        <v>0</v>
      </c>
      <c r="F2357" s="48"/>
      <c r="G2357" s="48"/>
      <c r="H2357" s="1">
        <f t="shared" si="410"/>
        <v>6.7654273979844541</v>
      </c>
      <c r="I2357" s="1">
        <f t="shared" si="403"/>
        <v>-2.1765905809204815</v>
      </c>
      <c r="J2357" s="4">
        <f>B2357+('PV model'!$B$3/15)+(I2357/60)</f>
        <v>23.687056823651325</v>
      </c>
      <c r="K2357" s="2">
        <f t="shared" si="404"/>
        <v>-175.30585235476988</v>
      </c>
      <c r="L2357" s="2">
        <f>DEGREES(ASIN((((COS(RADIANS('PV model'!$B$2))*COS(RADIANS(H2357))*COS(RADIANS(K2357)))+(SIN(RADIANS('PV model'!$B$2))*SIN(RADIANS(H2357)))))))</f>
        <v>-27.612513619043341</v>
      </c>
      <c r="M2357" s="3">
        <f t="shared" si="400"/>
        <v>0</v>
      </c>
      <c r="N2357" s="2">
        <f t="shared" si="405"/>
        <v>-5.2621464472100987</v>
      </c>
      <c r="O2357" s="2">
        <f>IF('PV model'!$B$2&gt;0, 180-N2357,IF('PV model'!$B$2&lt;0,0-N2357,N2357))</f>
        <v>185.26214644721009</v>
      </c>
      <c r="P2357" s="2">
        <f>ABS(O2357-'PV model'!$B$5)</f>
        <v>19.737853552789915</v>
      </c>
      <c r="Q2357" s="3">
        <f t="shared" si="401"/>
        <v>117.61251361904334</v>
      </c>
      <c r="R2357" s="3">
        <f t="shared" si="406"/>
        <v>0</v>
      </c>
      <c r="S2357" s="3">
        <f t="shared" si="402"/>
        <v>0</v>
      </c>
      <c r="T2357" s="3">
        <f>(0.5*(1-COS(RADIANS(90-$X$3)))*(D2357+E2357)*'PV model'!$B$4)</f>
        <v>0</v>
      </c>
      <c r="U2357" s="3">
        <f t="shared" si="407"/>
        <v>0</v>
      </c>
      <c r="V2357" s="3">
        <f>('PV model'!$B$13*(U2357/1000)*(1-'PV model'!$B$14*((20+C2357)-25))*'PV model'!$B$10)/'PV model'!$B$12</f>
        <v>0</v>
      </c>
    </row>
    <row r="2358" spans="1:22" x14ac:dyDescent="0.2">
      <c r="A2358" s="10">
        <f t="shared" si="408"/>
        <v>99</v>
      </c>
      <c r="B2358" s="10">
        <f t="shared" si="409"/>
        <v>1</v>
      </c>
      <c r="C2358" s="23">
        <v>1.4</v>
      </c>
      <c r="D2358" s="24">
        <v>0</v>
      </c>
      <c r="E2358" s="24">
        <v>0</v>
      </c>
      <c r="F2358" s="48"/>
      <c r="G2358" s="48"/>
      <c r="H2358" s="1">
        <f t="shared" si="410"/>
        <v>7.1511834460910331</v>
      </c>
      <c r="I2358" s="1">
        <f t="shared" si="403"/>
        <v>-1.8822281869104194</v>
      </c>
      <c r="J2358" s="4">
        <f>B2358+('PV model'!$B$3/15)+(I2358/60)</f>
        <v>0.69196286355149306</v>
      </c>
      <c r="K2358" s="2">
        <f t="shared" si="404"/>
        <v>169.62055704672758</v>
      </c>
      <c r="L2358" s="2">
        <f>DEGREES(ASIN((((COS(RADIANS('PV model'!$B$2))*COS(RADIANS(H2358))*COS(RADIANS(K2358)))+(SIN(RADIANS('PV model'!$B$2))*SIN(RADIANS(H2358)))))))</f>
        <v>-26.757159746702644</v>
      </c>
      <c r="M2358" s="3">
        <f t="shared" si="400"/>
        <v>0</v>
      </c>
      <c r="N2358" s="2">
        <f t="shared" si="405"/>
        <v>11.548761256512243</v>
      </c>
      <c r="O2358" s="2">
        <f>IF('PV model'!$B$2&gt;0, 180-N2358,IF('PV model'!$B$2&lt;0,0-N2358,N2358))</f>
        <v>168.45123874348775</v>
      </c>
      <c r="P2358" s="2">
        <f>ABS(O2358-'PV model'!$B$5)</f>
        <v>36.54876125651225</v>
      </c>
      <c r="Q2358" s="3">
        <f t="shared" si="401"/>
        <v>116.75715974670264</v>
      </c>
      <c r="R2358" s="3">
        <f t="shared" si="406"/>
        <v>0</v>
      </c>
      <c r="S2358" s="3">
        <f t="shared" si="402"/>
        <v>0</v>
      </c>
      <c r="T2358" s="3">
        <f>(0.5*(1-COS(RADIANS(90-$X$3)))*(D2358+E2358)*'PV model'!$B$4)</f>
        <v>0</v>
      </c>
      <c r="U2358" s="3">
        <f t="shared" si="407"/>
        <v>0</v>
      </c>
      <c r="V2358" s="3">
        <f>('PV model'!$B$13*(U2358/1000)*(1-'PV model'!$B$14*((20+C2358)-25))*'PV model'!$B$10)/'PV model'!$B$12</f>
        <v>0</v>
      </c>
    </row>
    <row r="2359" spans="1:22" x14ac:dyDescent="0.2">
      <c r="A2359" s="10">
        <f t="shared" si="408"/>
        <v>99</v>
      </c>
      <c r="B2359" s="10">
        <f t="shared" si="409"/>
        <v>2</v>
      </c>
      <c r="C2359" s="23">
        <v>1</v>
      </c>
      <c r="D2359" s="24">
        <v>0</v>
      </c>
      <c r="E2359" s="24">
        <v>0</v>
      </c>
      <c r="F2359" s="48"/>
      <c r="G2359" s="48"/>
      <c r="H2359" s="1">
        <f t="shared" si="410"/>
        <v>7.1511834460910331</v>
      </c>
      <c r="I2359" s="1">
        <f t="shared" si="403"/>
        <v>-1.8822281869104194</v>
      </c>
      <c r="J2359" s="4">
        <f>B2359+('PV model'!$B$3/15)+(I2359/60)</f>
        <v>1.6919628635514932</v>
      </c>
      <c r="K2359" s="2">
        <f t="shared" si="404"/>
        <v>154.62055704672758</v>
      </c>
      <c r="L2359" s="2">
        <f>DEGREES(ASIN((((COS(RADIANS('PV model'!$B$2))*COS(RADIANS(H2359))*COS(RADIANS(K2359)))+(SIN(RADIANS('PV model'!$B$2))*SIN(RADIANS(H2359)))))))</f>
        <v>-23.90161568260136</v>
      </c>
      <c r="M2359" s="3">
        <f t="shared" si="400"/>
        <v>0</v>
      </c>
      <c r="N2359" s="2">
        <f t="shared" si="405"/>
        <v>27.721132050349347</v>
      </c>
      <c r="O2359" s="2">
        <f>IF('PV model'!$B$2&gt;0, 180-N2359,IF('PV model'!$B$2&lt;0,0-N2359,N2359))</f>
        <v>152.27886794965065</v>
      </c>
      <c r="P2359" s="2">
        <f>ABS(O2359-'PV model'!$B$5)</f>
        <v>52.721132050349354</v>
      </c>
      <c r="Q2359" s="3">
        <f t="shared" si="401"/>
        <v>113.90161568260136</v>
      </c>
      <c r="R2359" s="3">
        <f t="shared" si="406"/>
        <v>0</v>
      </c>
      <c r="S2359" s="3">
        <f t="shared" si="402"/>
        <v>0</v>
      </c>
      <c r="T2359" s="3">
        <f>(0.5*(1-COS(RADIANS(90-$X$3)))*(D2359+E2359)*'PV model'!$B$4)</f>
        <v>0</v>
      </c>
      <c r="U2359" s="3">
        <f t="shared" si="407"/>
        <v>0</v>
      </c>
      <c r="V2359" s="3">
        <f>('PV model'!$B$13*(U2359/1000)*(1-'PV model'!$B$14*((20+C2359)-25))*'PV model'!$B$10)/'PV model'!$B$12</f>
        <v>0</v>
      </c>
    </row>
    <row r="2360" spans="1:22" x14ac:dyDescent="0.2">
      <c r="A2360" s="10">
        <f t="shared" si="408"/>
        <v>99</v>
      </c>
      <c r="B2360" s="10">
        <f t="shared" si="409"/>
        <v>3</v>
      </c>
      <c r="C2360" s="23">
        <v>1.3</v>
      </c>
      <c r="D2360" s="24">
        <v>0</v>
      </c>
      <c r="E2360" s="24">
        <v>0</v>
      </c>
      <c r="F2360" s="48"/>
      <c r="G2360" s="48"/>
      <c r="H2360" s="1">
        <f t="shared" si="410"/>
        <v>7.1511834460910331</v>
      </c>
      <c r="I2360" s="1">
        <f t="shared" si="403"/>
        <v>-1.8822281869104194</v>
      </c>
      <c r="J2360" s="4">
        <f>B2360+('PV model'!$B$3/15)+(I2360/60)</f>
        <v>2.6919628635514927</v>
      </c>
      <c r="K2360" s="2">
        <f t="shared" si="404"/>
        <v>139.62055704672761</v>
      </c>
      <c r="L2360" s="2">
        <f>DEGREES(ASIN((((COS(RADIANS('PV model'!$B$2))*COS(RADIANS(H2360))*COS(RADIANS(K2360)))+(SIN(RADIANS('PV model'!$B$2))*SIN(RADIANS(H2360)))))))</f>
        <v>-18.997180771684583</v>
      </c>
      <c r="M2360" s="3">
        <f t="shared" si="400"/>
        <v>0</v>
      </c>
      <c r="N2360" s="2">
        <f t="shared" si="405"/>
        <v>42.830717709723061</v>
      </c>
      <c r="O2360" s="2">
        <f>IF('PV model'!$B$2&gt;0, 180-N2360,IF('PV model'!$B$2&lt;0,0-N2360,N2360))</f>
        <v>137.16928229027695</v>
      </c>
      <c r="P2360" s="2">
        <f>ABS(O2360-'PV model'!$B$5)</f>
        <v>67.830717709723046</v>
      </c>
      <c r="Q2360" s="3">
        <f t="shared" si="401"/>
        <v>108.99718077168458</v>
      </c>
      <c r="R2360" s="3">
        <f t="shared" si="406"/>
        <v>0</v>
      </c>
      <c r="S2360" s="3">
        <f t="shared" si="402"/>
        <v>0</v>
      </c>
      <c r="T2360" s="3">
        <f>(0.5*(1-COS(RADIANS(90-$X$3)))*(D2360+E2360)*'PV model'!$B$4)</f>
        <v>0</v>
      </c>
      <c r="U2360" s="3">
        <f t="shared" si="407"/>
        <v>0</v>
      </c>
      <c r="V2360" s="3">
        <f>('PV model'!$B$13*(U2360/1000)*(1-'PV model'!$B$14*((20+C2360)-25))*'PV model'!$B$10)/'PV model'!$B$12</f>
        <v>0</v>
      </c>
    </row>
    <row r="2361" spans="1:22" x14ac:dyDescent="0.2">
      <c r="A2361" s="10">
        <f t="shared" si="408"/>
        <v>99</v>
      </c>
      <c r="B2361" s="10">
        <f t="shared" si="409"/>
        <v>4</v>
      </c>
      <c r="C2361" s="23">
        <v>1.3</v>
      </c>
      <c r="D2361" s="24">
        <v>0</v>
      </c>
      <c r="E2361" s="24">
        <v>0</v>
      </c>
      <c r="F2361" s="48"/>
      <c r="G2361" s="48"/>
      <c r="H2361" s="1">
        <f t="shared" si="410"/>
        <v>7.1511834460910331</v>
      </c>
      <c r="I2361" s="1">
        <f t="shared" si="403"/>
        <v>-1.8822281869104194</v>
      </c>
      <c r="J2361" s="4">
        <f>B2361+('PV model'!$B$3/15)+(I2361/60)</f>
        <v>3.6919628635514927</v>
      </c>
      <c r="K2361" s="2">
        <f t="shared" si="404"/>
        <v>124.62055704672763</v>
      </c>
      <c r="L2361" s="2">
        <f>DEGREES(ASIN((((COS(RADIANS('PV model'!$B$2))*COS(RADIANS(H2361))*COS(RADIANS(K2361)))+(SIN(RADIANS('PV model'!$B$2))*SIN(RADIANS(H2361)))))))</f>
        <v>-12.515313255343898</v>
      </c>
      <c r="M2361" s="3">
        <f t="shared" si="400"/>
        <v>0</v>
      </c>
      <c r="N2361" s="2">
        <f t="shared" si="405"/>
        <v>56.762489856789543</v>
      </c>
      <c r="O2361" s="2">
        <f>IF('PV model'!$B$2&gt;0, 180-N2361,IF('PV model'!$B$2&lt;0,0-N2361,N2361))</f>
        <v>123.23751014321046</v>
      </c>
      <c r="P2361" s="2">
        <f>ABS(O2361-'PV model'!$B$5)</f>
        <v>81.762489856789543</v>
      </c>
      <c r="Q2361" s="3">
        <f t="shared" si="401"/>
        <v>102.5153132553439</v>
      </c>
      <c r="R2361" s="3">
        <f t="shared" si="406"/>
        <v>0</v>
      </c>
      <c r="S2361" s="3">
        <f t="shared" si="402"/>
        <v>0</v>
      </c>
      <c r="T2361" s="3">
        <f>(0.5*(1-COS(RADIANS(90-$X$3)))*(D2361+E2361)*'PV model'!$B$4)</f>
        <v>0</v>
      </c>
      <c r="U2361" s="3">
        <f t="shared" si="407"/>
        <v>0</v>
      </c>
      <c r="V2361" s="3">
        <f>('PV model'!$B$13*(U2361/1000)*(1-'PV model'!$B$14*((20+C2361)-25))*'PV model'!$B$10)/'PV model'!$B$12</f>
        <v>0</v>
      </c>
    </row>
    <row r="2362" spans="1:22" x14ac:dyDescent="0.2">
      <c r="A2362" s="10">
        <f t="shared" si="408"/>
        <v>99</v>
      </c>
      <c r="B2362" s="10">
        <f t="shared" si="409"/>
        <v>5</v>
      </c>
      <c r="C2362" s="23">
        <v>1.2</v>
      </c>
      <c r="D2362" s="24">
        <v>0</v>
      </c>
      <c r="E2362" s="24">
        <v>0</v>
      </c>
      <c r="F2362" s="48"/>
      <c r="G2362" s="48"/>
      <c r="H2362" s="1">
        <f t="shared" si="410"/>
        <v>7.1511834460910331</v>
      </c>
      <c r="I2362" s="1">
        <f t="shared" si="403"/>
        <v>-1.8822281869104194</v>
      </c>
      <c r="J2362" s="4">
        <f>B2362+('PV model'!$B$3/15)+(I2362/60)</f>
        <v>4.6919628635514936</v>
      </c>
      <c r="K2362" s="2">
        <f t="shared" si="404"/>
        <v>109.6205570467276</v>
      </c>
      <c r="L2362" s="2">
        <f>DEGREES(ASIN((((COS(RADIANS('PV model'!$B$2))*COS(RADIANS(H2362))*COS(RADIANS(K2362)))+(SIN(RADIANS('PV model'!$B$2))*SIN(RADIANS(H2362)))))))</f>
        <v>-4.9404362488682088</v>
      </c>
      <c r="M2362" s="3">
        <f t="shared" si="400"/>
        <v>0</v>
      </c>
      <c r="N2362" s="2">
        <f t="shared" si="405"/>
        <v>69.734070281794416</v>
      </c>
      <c r="O2362" s="2">
        <f>IF('PV model'!$B$2&gt;0, 180-N2362,IF('PV model'!$B$2&lt;0,0-N2362,N2362))</f>
        <v>110.26592971820558</v>
      </c>
      <c r="P2362" s="2">
        <f>ABS(O2362-'PV model'!$B$5)</f>
        <v>94.734070281794416</v>
      </c>
      <c r="Q2362" s="3">
        <f t="shared" si="401"/>
        <v>94.94043624886821</v>
      </c>
      <c r="R2362" s="3">
        <f t="shared" si="406"/>
        <v>0</v>
      </c>
      <c r="S2362" s="3">
        <f t="shared" si="402"/>
        <v>0</v>
      </c>
      <c r="T2362" s="3">
        <f>(0.5*(1-COS(RADIANS(90-$X$3)))*(D2362+E2362)*'PV model'!$B$4)</f>
        <v>0</v>
      </c>
      <c r="U2362" s="3">
        <f t="shared" si="407"/>
        <v>0</v>
      </c>
      <c r="V2362" s="3">
        <f>('PV model'!$B$13*(U2362/1000)*(1-'PV model'!$B$14*((20+C2362)-25))*'PV model'!$B$10)/'PV model'!$B$12</f>
        <v>0</v>
      </c>
    </row>
    <row r="2363" spans="1:22" x14ac:dyDescent="0.2">
      <c r="A2363" s="10">
        <f t="shared" si="408"/>
        <v>99</v>
      </c>
      <c r="B2363" s="10">
        <f t="shared" si="409"/>
        <v>6</v>
      </c>
      <c r="C2363" s="23">
        <v>0.8</v>
      </c>
      <c r="D2363" s="24">
        <v>0</v>
      </c>
      <c r="E2363" s="24">
        <v>1.764</v>
      </c>
      <c r="F2363" s="48"/>
      <c r="G2363" s="48"/>
      <c r="H2363" s="1">
        <f t="shared" si="410"/>
        <v>7.1511834460910331</v>
      </c>
      <c r="I2363" s="1">
        <f t="shared" si="403"/>
        <v>-1.8822281869104194</v>
      </c>
      <c r="J2363" s="4">
        <f>B2363+('PV model'!$B$3/15)+(I2363/60)</f>
        <v>5.6919628635514936</v>
      </c>
      <c r="K2363" s="2">
        <f t="shared" si="404"/>
        <v>94.620557046727598</v>
      </c>
      <c r="L2363" s="2">
        <f>DEGREES(ASIN((((COS(RADIANS('PV model'!$B$2))*COS(RADIANS(H2363))*COS(RADIANS(K2363)))+(SIN(RADIANS('PV model'!$B$2))*SIN(RADIANS(H2363)))))))</f>
        <v>3.286048828957195</v>
      </c>
      <c r="M2363" s="3">
        <f t="shared" si="400"/>
        <v>3.286048828957195</v>
      </c>
      <c r="N2363" s="2">
        <f t="shared" si="405"/>
        <v>82.148406341590331</v>
      </c>
      <c r="O2363" s="2">
        <f>IF('PV model'!$B$2&gt;0, 180-N2363,IF('PV model'!$B$2&lt;0,0-N2363,N2363))</f>
        <v>97.851593658409669</v>
      </c>
      <c r="P2363" s="2">
        <f>ABS(O2363-'PV model'!$B$5)</f>
        <v>107.14840634159033</v>
      </c>
      <c r="Q2363" s="3">
        <f t="shared" si="401"/>
        <v>86.713951171042808</v>
      </c>
      <c r="R2363" s="3">
        <f t="shared" si="406"/>
        <v>0</v>
      </c>
      <c r="S2363" s="3">
        <f t="shared" si="402"/>
        <v>1.764</v>
      </c>
      <c r="T2363" s="3">
        <f>(0.5*(1-COS(RADIANS(90-$X$3)))*(D2363+E2363)*'PV model'!$B$4)</f>
        <v>0</v>
      </c>
      <c r="U2363" s="3">
        <f t="shared" si="407"/>
        <v>1.764</v>
      </c>
      <c r="V2363" s="3">
        <f>('PV model'!$B$13*(U2363/1000)*(1-'PV model'!$B$14*((20+C2363)-25))*'PV model'!$B$10)/'PV model'!$B$12</f>
        <v>0.17929177459199996</v>
      </c>
    </row>
    <row r="2364" spans="1:22" x14ac:dyDescent="0.2">
      <c r="A2364" s="10">
        <f t="shared" si="408"/>
        <v>99</v>
      </c>
      <c r="B2364" s="10">
        <f t="shared" si="409"/>
        <v>7</v>
      </c>
      <c r="C2364" s="23">
        <v>0.2</v>
      </c>
      <c r="D2364" s="24">
        <v>0</v>
      </c>
      <c r="E2364" s="24">
        <v>30.869999999999997</v>
      </c>
      <c r="F2364" s="48"/>
      <c r="G2364" s="48"/>
      <c r="H2364" s="1">
        <f t="shared" si="410"/>
        <v>7.1511834460910331</v>
      </c>
      <c r="I2364" s="1">
        <f t="shared" si="403"/>
        <v>-1.8822281869104194</v>
      </c>
      <c r="J2364" s="4">
        <f>B2364+('PV model'!$B$3/15)+(I2364/60)</f>
        <v>6.6919628635514936</v>
      </c>
      <c r="K2364" s="2">
        <f t="shared" si="404"/>
        <v>79.620557046727598</v>
      </c>
      <c r="L2364" s="2">
        <f>DEGREES(ASIN((((COS(RADIANS('PV model'!$B$2))*COS(RADIANS(H2364))*COS(RADIANS(K2364)))+(SIN(RADIANS('PV model'!$B$2))*SIN(RADIANS(H2364)))))))</f>
        <v>11.762023852869554</v>
      </c>
      <c r="M2364" s="3">
        <f t="shared" si="400"/>
        <v>11.762023852869554</v>
      </c>
      <c r="N2364" s="2">
        <f t="shared" si="405"/>
        <v>85.499863650949536</v>
      </c>
      <c r="O2364" s="2">
        <f>IF('PV model'!$B$2&gt;0, 180-N2364,IF('PV model'!$B$2&lt;0,0-N2364,N2364))</f>
        <v>94.500136349050464</v>
      </c>
      <c r="P2364" s="2">
        <f>ABS(O2364-'PV model'!$B$5)</f>
        <v>110.49986365094954</v>
      </c>
      <c r="Q2364" s="3">
        <f t="shared" si="401"/>
        <v>78.237976147130439</v>
      </c>
      <c r="R2364" s="3">
        <f t="shared" si="406"/>
        <v>0</v>
      </c>
      <c r="S2364" s="3">
        <f t="shared" si="402"/>
        <v>30.869999999999997</v>
      </c>
      <c r="T2364" s="3">
        <f>(0.5*(1-COS(RADIANS(90-$X$3)))*(D2364+E2364)*'PV model'!$B$4)</f>
        <v>0</v>
      </c>
      <c r="U2364" s="3">
        <f t="shared" si="407"/>
        <v>30.869999999999997</v>
      </c>
      <c r="V2364" s="3">
        <f>('PV model'!$B$13*(U2364/1000)*(1-'PV model'!$B$14*((20+C2364)-25))*'PV model'!$B$10)/'PV model'!$B$12</f>
        <v>3.1450118918399999</v>
      </c>
    </row>
    <row r="2365" spans="1:22" x14ac:dyDescent="0.2">
      <c r="A2365" s="10">
        <f t="shared" si="408"/>
        <v>99</v>
      </c>
      <c r="B2365" s="10">
        <f t="shared" si="409"/>
        <v>8</v>
      </c>
      <c r="C2365" s="23">
        <v>2.4</v>
      </c>
      <c r="D2365" s="24">
        <v>300.81660000000005</v>
      </c>
      <c r="E2365" s="24">
        <v>88.2</v>
      </c>
      <c r="F2365" s="48"/>
      <c r="G2365" s="48"/>
      <c r="H2365" s="1">
        <f t="shared" si="410"/>
        <v>7.1511834460910331</v>
      </c>
      <c r="I2365" s="1">
        <f t="shared" si="403"/>
        <v>-1.8822281869104194</v>
      </c>
      <c r="J2365" s="4">
        <f>B2365+('PV model'!$B$3/15)+(I2365/60)</f>
        <v>7.6919628635514936</v>
      </c>
      <c r="K2365" s="2">
        <f t="shared" si="404"/>
        <v>64.620557046727598</v>
      </c>
      <c r="L2365" s="2">
        <f>DEGREES(ASIN((((COS(RADIANS('PV model'!$B$2))*COS(RADIANS(H2365))*COS(RADIANS(K2365)))+(SIN(RADIANS('PV model'!$B$2))*SIN(RADIANS(H2365)))))))</f>
        <v>20.088623173516041</v>
      </c>
      <c r="M2365" s="3">
        <f t="shared" si="400"/>
        <v>20.088623173516041</v>
      </c>
      <c r="N2365" s="2">
        <f t="shared" si="405"/>
        <v>72.656047060894252</v>
      </c>
      <c r="O2365" s="2">
        <f>IF('PV model'!$B$2&gt;0, 180-N2365,IF('PV model'!$B$2&lt;0,0-N2365,N2365))</f>
        <v>107.34395293910575</v>
      </c>
      <c r="P2365" s="2">
        <f>ABS(O2365-'PV model'!$B$5)</f>
        <v>97.656047060894252</v>
      </c>
      <c r="Q2365" s="3">
        <f t="shared" si="401"/>
        <v>69.911376826483945</v>
      </c>
      <c r="R2365" s="3">
        <f t="shared" si="406"/>
        <v>300.81660000000016</v>
      </c>
      <c r="S2365" s="3">
        <f t="shared" si="402"/>
        <v>112.53761887575135</v>
      </c>
      <c r="T2365" s="3">
        <f>(0.5*(1-COS(RADIANS(90-$X$3)))*(D2365+E2365)*'PV model'!$B$4)</f>
        <v>0</v>
      </c>
      <c r="U2365" s="3">
        <f t="shared" si="407"/>
        <v>413.35421887575149</v>
      </c>
      <c r="V2365" s="3">
        <f>('PV model'!$B$13*(U2365/1000)*(1-'PV model'!$B$14*((20+C2365)-25))*'PV model'!$B$10)/'PV model'!$B$12</f>
        <v>41.74860415109584</v>
      </c>
    </row>
    <row r="2366" spans="1:22" x14ac:dyDescent="0.2">
      <c r="A2366" s="10">
        <f t="shared" si="408"/>
        <v>99</v>
      </c>
      <c r="B2366" s="10">
        <f t="shared" si="409"/>
        <v>9</v>
      </c>
      <c r="C2366" s="23">
        <v>3.8</v>
      </c>
      <c r="D2366" s="24">
        <v>393.97994999999997</v>
      </c>
      <c r="E2366" s="24">
        <v>142.88399999999999</v>
      </c>
      <c r="F2366" s="48"/>
      <c r="G2366" s="48"/>
      <c r="H2366" s="1">
        <f t="shared" si="410"/>
        <v>7.1511834460910331</v>
      </c>
      <c r="I2366" s="1">
        <f t="shared" si="403"/>
        <v>-1.8822281869104194</v>
      </c>
      <c r="J2366" s="4">
        <f>B2366+('PV model'!$B$3/15)+(I2366/60)</f>
        <v>8.6919628635514918</v>
      </c>
      <c r="K2366" s="2">
        <f t="shared" si="404"/>
        <v>49.620557046727626</v>
      </c>
      <c r="L2366" s="2">
        <f>DEGREES(ASIN((((COS(RADIANS('PV model'!$B$2))*COS(RADIANS(H2366))*COS(RADIANS(K2366)))+(SIN(RADIANS('PV model'!$B$2))*SIN(RADIANS(H2366)))))))</f>
        <v>27.81924230048719</v>
      </c>
      <c r="M2366" s="3">
        <f t="shared" si="400"/>
        <v>27.81924230048719</v>
      </c>
      <c r="N2366" s="2">
        <f t="shared" si="405"/>
        <v>58.717578216244462</v>
      </c>
      <c r="O2366" s="2">
        <f>IF('PV model'!$B$2&gt;0, 180-N2366,IF('PV model'!$B$2&lt;0,0-N2366,N2366))</f>
        <v>121.28242178375554</v>
      </c>
      <c r="P2366" s="2">
        <f>ABS(O2366-'PV model'!$B$5)</f>
        <v>83.717578216244462</v>
      </c>
      <c r="Q2366" s="3">
        <f t="shared" si="401"/>
        <v>62.180757699512817</v>
      </c>
      <c r="R2366" s="3">
        <f t="shared" si="406"/>
        <v>393.97994999999992</v>
      </c>
      <c r="S2366" s="3">
        <f t="shared" si="402"/>
        <v>189.64249735919961</v>
      </c>
      <c r="T2366" s="3">
        <f>(0.5*(1-COS(RADIANS(90-$X$3)))*(D2366+E2366)*'PV model'!$B$4)</f>
        <v>0</v>
      </c>
      <c r="U2366" s="3">
        <f t="shared" si="407"/>
        <v>583.62244735919955</v>
      </c>
      <c r="V2366" s="3">
        <f>('PV model'!$B$13*(U2366/1000)*(1-'PV model'!$B$14*((20+C2366)-25))*'PV model'!$B$10)/'PV model'!$B$12</f>
        <v>58.618926557248102</v>
      </c>
    </row>
    <row r="2367" spans="1:22" x14ac:dyDescent="0.2">
      <c r="A2367" s="10">
        <f t="shared" si="408"/>
        <v>99</v>
      </c>
      <c r="B2367" s="10">
        <f t="shared" si="409"/>
        <v>10</v>
      </c>
      <c r="C2367" s="23">
        <v>4.5</v>
      </c>
      <c r="D2367" s="24">
        <v>704.89859999999999</v>
      </c>
      <c r="E2367" s="24">
        <v>134.946</v>
      </c>
      <c r="F2367" s="48"/>
      <c r="G2367" s="48"/>
      <c r="H2367" s="1">
        <f t="shared" si="410"/>
        <v>7.1511834460910331</v>
      </c>
      <c r="I2367" s="1">
        <f t="shared" si="403"/>
        <v>-1.8822281869104194</v>
      </c>
      <c r="J2367" s="4">
        <f>B2367+('PV model'!$B$3/15)+(I2367/60)</f>
        <v>9.6919628635514918</v>
      </c>
      <c r="K2367" s="2">
        <f t="shared" si="404"/>
        <v>34.620557046727626</v>
      </c>
      <c r="L2367" s="2">
        <f>DEGREES(ASIN((((COS(RADIANS('PV model'!$B$2))*COS(RADIANS(H2367))*COS(RADIANS(K2367)))+(SIN(RADIANS('PV model'!$B$2))*SIN(RADIANS(H2367)))))))</f>
        <v>34.407988424940179</v>
      </c>
      <c r="M2367" s="3">
        <f t="shared" si="400"/>
        <v>34.407988424940179</v>
      </c>
      <c r="N2367" s="2">
        <f t="shared" si="405"/>
        <v>43.099521746718146</v>
      </c>
      <c r="O2367" s="2">
        <f>IF('PV model'!$B$2&gt;0, 180-N2367,IF('PV model'!$B$2&lt;0,0-N2367,N2367))</f>
        <v>136.90047825328185</v>
      </c>
      <c r="P2367" s="2">
        <f>ABS(O2367-'PV model'!$B$5)</f>
        <v>68.099521746718153</v>
      </c>
      <c r="Q2367" s="3">
        <f t="shared" si="401"/>
        <v>55.592011575059821</v>
      </c>
      <c r="R2367" s="3">
        <f t="shared" si="406"/>
        <v>704.89860000000022</v>
      </c>
      <c r="S2367" s="3">
        <f t="shared" si="402"/>
        <v>185.81956953956859</v>
      </c>
      <c r="T2367" s="3">
        <f>(0.5*(1-COS(RADIANS(90-$X$3)))*(D2367+E2367)*'PV model'!$B$4)</f>
        <v>0</v>
      </c>
      <c r="U2367" s="3">
        <f t="shared" si="407"/>
        <v>890.71816953956886</v>
      </c>
      <c r="V2367" s="3">
        <f>('PV model'!$B$13*(U2367/1000)*(1-'PV model'!$B$14*((20+C2367)-25))*'PV model'!$B$10)/'PV model'!$B$12</f>
        <v>89.214260603629654</v>
      </c>
    </row>
    <row r="2368" spans="1:22" x14ac:dyDescent="0.2">
      <c r="A2368" s="10">
        <f t="shared" si="408"/>
        <v>99</v>
      </c>
      <c r="B2368" s="10">
        <f t="shared" si="409"/>
        <v>11</v>
      </c>
      <c r="C2368" s="23">
        <v>5.3</v>
      </c>
      <c r="D2368" s="24">
        <v>866.53139999999996</v>
      </c>
      <c r="E2368" s="24">
        <v>110.25</v>
      </c>
      <c r="F2368" s="48"/>
      <c r="G2368" s="48"/>
      <c r="H2368" s="1">
        <f t="shared" si="410"/>
        <v>7.1511834460910331</v>
      </c>
      <c r="I2368" s="1">
        <f t="shared" si="403"/>
        <v>-1.8822281869104194</v>
      </c>
      <c r="J2368" s="4">
        <f>B2368+('PV model'!$B$3/15)+(I2368/60)</f>
        <v>10.691962863551492</v>
      </c>
      <c r="K2368" s="2">
        <f t="shared" si="404"/>
        <v>19.620557046727622</v>
      </c>
      <c r="L2368" s="2">
        <f>DEGREES(ASIN((((COS(RADIANS('PV model'!$B$2))*COS(RADIANS(H2368))*COS(RADIANS(K2368)))+(SIN(RADIANS('PV model'!$B$2))*SIN(RADIANS(H2368)))))))</f>
        <v>39.195066350365096</v>
      </c>
      <c r="M2368" s="3">
        <f t="shared" si="400"/>
        <v>39.195066350365096</v>
      </c>
      <c r="N2368" s="2">
        <f t="shared" si="405"/>
        <v>25.461660469990861</v>
      </c>
      <c r="O2368" s="2">
        <f>IF('PV model'!$B$2&gt;0, 180-N2368,IF('PV model'!$B$2&lt;0,0-N2368,N2368))</f>
        <v>154.53833953000913</v>
      </c>
      <c r="P2368" s="2">
        <f>ABS(O2368-'PV model'!$B$5)</f>
        <v>50.461660469990875</v>
      </c>
      <c r="Q2368" s="3">
        <f t="shared" si="401"/>
        <v>50.804933649634897</v>
      </c>
      <c r="R2368" s="3">
        <f t="shared" si="406"/>
        <v>866.53139999999985</v>
      </c>
      <c r="S2368" s="3">
        <f t="shared" si="402"/>
        <v>153.25745938837755</v>
      </c>
      <c r="T2368" s="3">
        <f>(0.5*(1-COS(RADIANS(90-$X$3)))*(D2368+E2368)*'PV model'!$B$4)</f>
        <v>0</v>
      </c>
      <c r="U2368" s="3">
        <f t="shared" si="407"/>
        <v>1019.7888593883774</v>
      </c>
      <c r="V2368" s="3">
        <f>('PV model'!$B$13*(U2368/1000)*(1-'PV model'!$B$14*((20+C2368)-25))*'PV model'!$B$10)/'PV model'!$B$12</f>
        <v>101.81576867120086</v>
      </c>
    </row>
    <row r="2369" spans="1:22" x14ac:dyDescent="0.2">
      <c r="A2369" s="10">
        <f t="shared" si="408"/>
        <v>99</v>
      </c>
      <c r="B2369" s="10">
        <f t="shared" si="409"/>
        <v>12</v>
      </c>
      <c r="C2369" s="23">
        <v>6.1</v>
      </c>
      <c r="D2369" s="24">
        <v>994.49070000000006</v>
      </c>
      <c r="E2369" s="24">
        <v>68.796000000000006</v>
      </c>
      <c r="F2369" s="48"/>
      <c r="G2369" s="48"/>
      <c r="H2369" s="1">
        <f t="shared" si="410"/>
        <v>7.1511834460910331</v>
      </c>
      <c r="I2369" s="1">
        <f t="shared" si="403"/>
        <v>-1.8822281869104194</v>
      </c>
      <c r="J2369" s="4">
        <f>B2369+('PV model'!$B$3/15)+(I2369/60)</f>
        <v>11.691962863551492</v>
      </c>
      <c r="K2369" s="2">
        <f t="shared" si="404"/>
        <v>4.6205570467276225</v>
      </c>
      <c r="L2369" s="2">
        <f>DEGREES(ASIN((((COS(RADIANS('PV model'!$B$2))*COS(RADIANS(H2369))*COS(RADIANS(K2369)))+(SIN(RADIANS('PV model'!$B$2))*SIN(RADIANS(H2369)))))))</f>
        <v>41.51128056580248</v>
      </c>
      <c r="M2369" s="3">
        <f t="shared" si="400"/>
        <v>41.51128056580248</v>
      </c>
      <c r="N2369" s="2">
        <f t="shared" si="405"/>
        <v>6.1274481868950055</v>
      </c>
      <c r="O2369" s="2">
        <f>IF('PV model'!$B$2&gt;0, 180-N2369,IF('PV model'!$B$2&lt;0,0-N2369,N2369))</f>
        <v>173.87255181310499</v>
      </c>
      <c r="P2369" s="2">
        <f>ABS(O2369-'PV model'!$B$5)</f>
        <v>31.127448186895009</v>
      </c>
      <c r="Q2369" s="3">
        <f t="shared" si="401"/>
        <v>48.48871943419752</v>
      </c>
      <c r="R2369" s="3">
        <f t="shared" si="406"/>
        <v>994.49069999999995</v>
      </c>
      <c r="S2369" s="3">
        <f t="shared" si="402"/>
        <v>95.766864288929199</v>
      </c>
      <c r="T2369" s="3">
        <f>(0.5*(1-COS(RADIANS(90-$X$3)))*(D2369+E2369)*'PV model'!$B$4)</f>
        <v>0</v>
      </c>
      <c r="U2369" s="3">
        <f t="shared" si="407"/>
        <v>1090.2575642889292</v>
      </c>
      <c r="V2369" s="3">
        <f>('PV model'!$B$13*(U2369/1000)*(1-'PV model'!$B$14*((20+C2369)-25))*'PV model'!$B$10)/'PV model'!$B$12</f>
        <v>108.50262468336554</v>
      </c>
    </row>
    <row r="2370" spans="1:22" x14ac:dyDescent="0.2">
      <c r="A2370" s="10">
        <f t="shared" si="408"/>
        <v>99</v>
      </c>
      <c r="B2370" s="10">
        <f t="shared" si="409"/>
        <v>13</v>
      </c>
      <c r="C2370" s="23">
        <v>7.1</v>
      </c>
      <c r="D2370" s="24">
        <v>961.93965000000003</v>
      </c>
      <c r="E2370" s="24">
        <v>79.38</v>
      </c>
      <c r="F2370" s="48"/>
      <c r="G2370" s="48"/>
      <c r="H2370" s="1">
        <f t="shared" si="410"/>
        <v>7.1511834460910331</v>
      </c>
      <c r="I2370" s="1">
        <f t="shared" si="403"/>
        <v>-1.8822281869104194</v>
      </c>
      <c r="J2370" s="4">
        <f>B2370+('PV model'!$B$3/15)+(I2370/60)</f>
        <v>12.691962863551492</v>
      </c>
      <c r="K2370" s="2">
        <f t="shared" si="404"/>
        <v>-10.379442953272378</v>
      </c>
      <c r="L2370" s="2">
        <f>DEGREES(ASIN((((COS(RADIANS('PV model'!$B$2))*COS(RADIANS(H2370))*COS(RADIANS(K2370)))+(SIN(RADIANS('PV model'!$B$2))*SIN(RADIANS(H2370)))))))</f>
        <v>40.949797176403145</v>
      </c>
      <c r="M2370" s="3">
        <f t="shared" si="400"/>
        <v>40.949797176403145</v>
      </c>
      <c r="N2370" s="2">
        <f t="shared" si="405"/>
        <v>-13.690993935224402</v>
      </c>
      <c r="O2370" s="2">
        <f>IF('PV model'!$B$2&gt;0, 180-N2370,IF('PV model'!$B$2&lt;0,0-N2370,N2370))</f>
        <v>193.69099393522441</v>
      </c>
      <c r="P2370" s="2">
        <f>ABS(O2370-'PV model'!$B$5)</f>
        <v>11.309006064775588</v>
      </c>
      <c r="Q2370" s="3">
        <f t="shared" si="401"/>
        <v>49.050202823596855</v>
      </c>
      <c r="R2370" s="3">
        <f t="shared" si="406"/>
        <v>961.93965000000026</v>
      </c>
      <c r="S2370" s="3">
        <f t="shared" si="402"/>
        <v>110.50356649999404</v>
      </c>
      <c r="T2370" s="3">
        <f>(0.5*(1-COS(RADIANS(90-$X$3)))*(D2370+E2370)*'PV model'!$B$4)</f>
        <v>0</v>
      </c>
      <c r="U2370" s="3">
        <f t="shared" si="407"/>
        <v>1072.4432164999944</v>
      </c>
      <c r="V2370" s="3">
        <f>('PV model'!$B$13*(U2370/1000)*(1-'PV model'!$B$14*((20+C2370)-25))*'PV model'!$B$10)/'PV model'!$B$12</f>
        <v>106.30093196040019</v>
      </c>
    </row>
    <row r="2371" spans="1:22" x14ac:dyDescent="0.2">
      <c r="A2371" s="10">
        <f t="shared" si="408"/>
        <v>99</v>
      </c>
      <c r="B2371" s="10">
        <f t="shared" si="409"/>
        <v>14</v>
      </c>
      <c r="C2371" s="23">
        <v>6.3</v>
      </c>
      <c r="D2371" s="24">
        <v>766.63334999999995</v>
      </c>
      <c r="E2371" s="24">
        <v>148.17599999999999</v>
      </c>
      <c r="F2371" s="48"/>
      <c r="G2371" s="48"/>
      <c r="H2371" s="1">
        <f t="shared" si="410"/>
        <v>7.1511834460910331</v>
      </c>
      <c r="I2371" s="1">
        <f t="shared" si="403"/>
        <v>-1.8822281869104194</v>
      </c>
      <c r="J2371" s="4">
        <f>B2371+('PV model'!$B$3/15)+(I2371/60)</f>
        <v>13.691962863551492</v>
      </c>
      <c r="K2371" s="2">
        <f t="shared" si="404"/>
        <v>-25.379442953272378</v>
      </c>
      <c r="L2371" s="2">
        <f>DEGREES(ASIN((((COS(RADIANS('PV model'!$B$2))*COS(RADIANS(H2371))*COS(RADIANS(K2371)))+(SIN(RADIANS('PV model'!$B$2))*SIN(RADIANS(H2371)))))))</f>
        <v>37.615164609535832</v>
      </c>
      <c r="M2371" s="3">
        <f t="shared" si="400"/>
        <v>37.615164609535832</v>
      </c>
      <c r="N2371" s="2">
        <f t="shared" si="405"/>
        <v>-32.471424709973647</v>
      </c>
      <c r="O2371" s="2">
        <f>IF('PV model'!$B$2&gt;0, 180-N2371,IF('PV model'!$B$2&lt;0,0-N2371,N2371))</f>
        <v>212.47142470997363</v>
      </c>
      <c r="P2371" s="2">
        <f>ABS(O2371-'PV model'!$B$5)</f>
        <v>7.4714247099736326</v>
      </c>
      <c r="Q2371" s="3">
        <f t="shared" si="401"/>
        <v>52.384835390464168</v>
      </c>
      <c r="R2371" s="3">
        <f t="shared" si="406"/>
        <v>766.63334999999995</v>
      </c>
      <c r="S2371" s="3">
        <f t="shared" si="402"/>
        <v>204.9985177333707</v>
      </c>
      <c r="T2371" s="3">
        <f>(0.5*(1-COS(RADIANS(90-$X$3)))*(D2371+E2371)*'PV model'!$B$4)</f>
        <v>0</v>
      </c>
      <c r="U2371" s="3">
        <f t="shared" si="407"/>
        <v>971.63186773337065</v>
      </c>
      <c r="V2371" s="3">
        <f>('PV model'!$B$13*(U2371/1000)*(1-'PV model'!$B$14*((20+C2371)-25))*'PV model'!$B$10)/'PV model'!$B$12</f>
        <v>96.619275026834856</v>
      </c>
    </row>
    <row r="2372" spans="1:22" x14ac:dyDescent="0.2">
      <c r="A2372" s="10">
        <f t="shared" si="408"/>
        <v>99</v>
      </c>
      <c r="B2372" s="10">
        <f t="shared" si="409"/>
        <v>15</v>
      </c>
      <c r="C2372" s="23">
        <v>6</v>
      </c>
      <c r="D2372" s="24">
        <v>359.18399999999997</v>
      </c>
      <c r="E2372" s="24">
        <v>210.798</v>
      </c>
      <c r="F2372" s="48"/>
      <c r="G2372" s="48"/>
      <c r="H2372" s="1">
        <f t="shared" si="410"/>
        <v>7.1511834460910331</v>
      </c>
      <c r="I2372" s="1">
        <f t="shared" si="403"/>
        <v>-1.8822281869104194</v>
      </c>
      <c r="J2372" s="4">
        <f>B2372+('PV model'!$B$3/15)+(I2372/60)</f>
        <v>14.691962863551492</v>
      </c>
      <c r="K2372" s="2">
        <f t="shared" si="404"/>
        <v>-40.379442953272374</v>
      </c>
      <c r="L2372" s="2">
        <f>DEGREES(ASIN((((COS(RADIANS('PV model'!$B$2))*COS(RADIANS(H2372))*COS(RADIANS(K2372)))+(SIN(RADIANS('PV model'!$B$2))*SIN(RADIANS(H2372)))))))</f>
        <v>32.053378524516233</v>
      </c>
      <c r="M2372" s="3">
        <f t="shared" si="400"/>
        <v>32.053378524516233</v>
      </c>
      <c r="N2372" s="2">
        <f t="shared" si="405"/>
        <v>-49.325642847473326</v>
      </c>
      <c r="O2372" s="2">
        <f>IF('PV model'!$B$2&gt;0, 180-N2372,IF('PV model'!$B$2&lt;0,0-N2372,N2372))</f>
        <v>229.32564284747332</v>
      </c>
      <c r="P2372" s="2">
        <f>ABS(O2372-'PV model'!$B$5)</f>
        <v>24.325642847473318</v>
      </c>
      <c r="Q2372" s="3">
        <f t="shared" si="401"/>
        <v>57.946621475483774</v>
      </c>
      <c r="R2372" s="3">
        <f t="shared" si="406"/>
        <v>359.18399999999997</v>
      </c>
      <c r="S2372" s="3">
        <f t="shared" si="402"/>
        <v>278.93055758696335</v>
      </c>
      <c r="T2372" s="3">
        <f>(0.5*(1-COS(RADIANS(90-$X$3)))*(D2372+E2372)*'PV model'!$B$4)</f>
        <v>0</v>
      </c>
      <c r="U2372" s="3">
        <f t="shared" si="407"/>
        <v>638.11455758696331</v>
      </c>
      <c r="V2372" s="3">
        <f>('PV model'!$B$13*(U2372/1000)*(1-'PV model'!$B$14*((20+C2372)-25))*'PV model'!$B$10)/'PV model'!$B$12</f>
        <v>63.530787451687281</v>
      </c>
    </row>
    <row r="2373" spans="1:22" x14ac:dyDescent="0.2">
      <c r="A2373" s="10">
        <f t="shared" si="408"/>
        <v>99</v>
      </c>
      <c r="B2373" s="10">
        <f t="shared" si="409"/>
        <v>16</v>
      </c>
      <c r="C2373" s="23">
        <v>5.7</v>
      </c>
      <c r="D2373" s="24">
        <v>0</v>
      </c>
      <c r="E2373" s="24">
        <v>119.07</v>
      </c>
      <c r="F2373" s="48"/>
      <c r="G2373" s="48"/>
      <c r="H2373" s="1">
        <f t="shared" si="410"/>
        <v>7.1511834460910331</v>
      </c>
      <c r="I2373" s="1">
        <f t="shared" si="403"/>
        <v>-1.8822281869104194</v>
      </c>
      <c r="J2373" s="4">
        <f>B2373+('PV model'!$B$3/15)+(I2373/60)</f>
        <v>15.691962863551492</v>
      </c>
      <c r="K2373" s="2">
        <f t="shared" si="404"/>
        <v>-55.379442953272374</v>
      </c>
      <c r="L2373" s="2">
        <f>DEGREES(ASIN((((COS(RADIANS('PV model'!$B$2))*COS(RADIANS(H2373))*COS(RADIANS(K2373)))+(SIN(RADIANS('PV model'!$B$2))*SIN(RADIANS(H2373)))))))</f>
        <v>24.953842934986071</v>
      </c>
      <c r="M2373" s="3">
        <f t="shared" si="400"/>
        <v>24.953842934986071</v>
      </c>
      <c r="N2373" s="2">
        <f t="shared" si="405"/>
        <v>-64.237620790181708</v>
      </c>
      <c r="O2373" s="2">
        <f>IF('PV model'!$B$2&gt;0, 180-N2373,IF('PV model'!$B$2&lt;0,0-N2373,N2373))</f>
        <v>244.23762079018172</v>
      </c>
      <c r="P2373" s="2">
        <f>ABS(O2373-'PV model'!$B$5)</f>
        <v>39.237620790181722</v>
      </c>
      <c r="Q2373" s="3">
        <f t="shared" si="401"/>
        <v>65.046157065013929</v>
      </c>
      <c r="R2373" s="3">
        <f t="shared" si="406"/>
        <v>0</v>
      </c>
      <c r="S2373" s="3">
        <f t="shared" si="402"/>
        <v>119.07</v>
      </c>
      <c r="T2373" s="3">
        <f>(0.5*(1-COS(RADIANS(90-$X$3)))*(D2373+E2373)*'PV model'!$B$4)</f>
        <v>0</v>
      </c>
      <c r="U2373" s="3">
        <f t="shared" si="407"/>
        <v>119.07</v>
      </c>
      <c r="V2373" s="3">
        <f>('PV model'!$B$13*(U2373/1000)*(1-'PV model'!$B$14*((20+C2373)-25))*'PV model'!$B$10)/'PV model'!$B$12</f>
        <v>11.868910935839997</v>
      </c>
    </row>
    <row r="2374" spans="1:22" x14ac:dyDescent="0.2">
      <c r="A2374" s="10">
        <f t="shared" si="408"/>
        <v>99</v>
      </c>
      <c r="B2374" s="10">
        <f t="shared" si="409"/>
        <v>17</v>
      </c>
      <c r="C2374" s="23">
        <v>5</v>
      </c>
      <c r="D2374" s="24">
        <v>0</v>
      </c>
      <c r="E2374" s="24">
        <v>82.908000000000001</v>
      </c>
      <c r="F2374" s="48"/>
      <c r="G2374" s="48"/>
      <c r="H2374" s="1">
        <f t="shared" si="410"/>
        <v>7.1511834460910331</v>
      </c>
      <c r="I2374" s="1">
        <f t="shared" si="403"/>
        <v>-1.8822281869104194</v>
      </c>
      <c r="J2374" s="4">
        <f>B2374+('PV model'!$B$3/15)+(I2374/60)</f>
        <v>16.691962863551492</v>
      </c>
      <c r="K2374" s="2">
        <f t="shared" si="404"/>
        <v>-70.379442953272374</v>
      </c>
      <c r="L2374" s="2">
        <f>DEGREES(ASIN((((COS(RADIANS('PV model'!$B$2))*COS(RADIANS(H2374))*COS(RADIANS(K2374)))+(SIN(RADIANS('PV model'!$B$2))*SIN(RADIANS(H2374)))))))</f>
        <v>16.936252771944812</v>
      </c>
      <c r="M2374" s="3">
        <f t="shared" ref="M2374:M2437" si="411">IF(L2374&gt;0, L2374, 0)</f>
        <v>16.936252771944812</v>
      </c>
      <c r="N2374" s="2">
        <f t="shared" si="405"/>
        <v>-77.682931845820335</v>
      </c>
      <c r="O2374" s="2">
        <f>IF('PV model'!$B$2&gt;0, 180-N2374,IF('PV model'!$B$2&lt;0,0-N2374,N2374))</f>
        <v>257.68293184582035</v>
      </c>
      <c r="P2374" s="2">
        <f>ABS(O2374-'PV model'!$B$5)</f>
        <v>52.682931845820349</v>
      </c>
      <c r="Q2374" s="3">
        <f t="shared" ref="Q2374:Q2437" si="412">DEGREES(ACOS((SIN(RADIANS(L2374))*COS(RADIANS(90-$X$3))+COS(RADIANS(L2374))*COS(RADIANS(P2374))*SIN(RADIANS(90-$X$3)))))</f>
        <v>73.063747228055192</v>
      </c>
      <c r="R2374" s="3">
        <f t="shared" si="406"/>
        <v>0</v>
      </c>
      <c r="S2374" s="3">
        <f t="shared" ref="S2374:S2437" si="413">IF($Z$3=TRUE, IF(E2374=0,0,E2374*(0.5*(1+COS(RADIANS(90-$X$3))*(1+(1-(E2374^2/(D2374+E2374)^2))*(SIN(RADIANS(0.5*$X$3))^3)))*(1+(1-(E2374^2/(D2374+E2374)^2))*(COS(RADIANS(Q2374))^2)*(SIN(RADIANS(90-L2374))^3)))), IF(E2374=0,0,E2374*(0.5*(1+COS(RADIANS(90-$X$3))))))</f>
        <v>82.908000000000001</v>
      </c>
      <c r="T2374" s="3">
        <f>(0.5*(1-COS(RADIANS(90-$X$3)))*(D2374+E2374)*'PV model'!$B$4)</f>
        <v>0</v>
      </c>
      <c r="U2374" s="3">
        <f t="shared" si="407"/>
        <v>82.908000000000001</v>
      </c>
      <c r="V2374" s="3">
        <f>('PV model'!$B$13*(U2374/1000)*(1-'PV model'!$B$14*((20+C2374)-25))*'PV model'!$B$10)/'PV model'!$B$12</f>
        <v>8.2874836799999994</v>
      </c>
    </row>
    <row r="2375" spans="1:22" x14ac:dyDescent="0.2">
      <c r="A2375" s="10">
        <f t="shared" si="408"/>
        <v>99</v>
      </c>
      <c r="B2375" s="10">
        <f t="shared" si="409"/>
        <v>18</v>
      </c>
      <c r="C2375" s="23">
        <v>4.9000000000000004</v>
      </c>
      <c r="D2375" s="24">
        <v>0</v>
      </c>
      <c r="E2375" s="24">
        <v>43.218000000000004</v>
      </c>
      <c r="F2375" s="48"/>
      <c r="G2375" s="48"/>
      <c r="H2375" s="1">
        <f t="shared" si="410"/>
        <v>7.1511834460910331</v>
      </c>
      <c r="I2375" s="1">
        <f t="shared" ref="I2375:I2438" si="414">9.87*SIN(RADIANS(1.978*A2375-160.22))-7.53*COS(RADIANS(0.989*A2375-80.11))-1.5*SIN((RADIANS(0.989*A2375-80.11)))</f>
        <v>-1.8822281869104194</v>
      </c>
      <c r="J2375" s="4">
        <f>B2375+('PV model'!$B$3/15)+(I2375/60)</f>
        <v>17.691962863551492</v>
      </c>
      <c r="K2375" s="2">
        <f t="shared" ref="K2375:K2438" si="415">15*(12-J2375)</f>
        <v>-85.379442953272374</v>
      </c>
      <c r="L2375" s="2">
        <f>DEGREES(ASIN((((COS(RADIANS('PV model'!$B$2))*COS(RADIANS(H2375))*COS(RADIANS(K2375)))+(SIN(RADIANS('PV model'!$B$2))*SIN(RADIANS(H2375)))))))</f>
        <v>8.5033094315009023</v>
      </c>
      <c r="M2375" s="3">
        <f t="shared" si="411"/>
        <v>8.5033094315009023</v>
      </c>
      <c r="N2375" s="2">
        <f t="shared" ref="N2375:N2438" si="416">DEGREES(ASIN((COS(RADIANS(H2375))*SIN(RADIANS(K2375)))/COS(RADIANS(L2375))))</f>
        <v>-89.731285119575915</v>
      </c>
      <c r="O2375" s="2">
        <f>IF('PV model'!$B$2&gt;0, 180-N2375,IF('PV model'!$B$2&lt;0,0-N2375,N2375))</f>
        <v>269.73128511957589</v>
      </c>
      <c r="P2375" s="2">
        <f>ABS(O2375-'PV model'!$B$5)</f>
        <v>64.731285119575887</v>
      </c>
      <c r="Q2375" s="3">
        <f t="shared" si="412"/>
        <v>81.496690568499091</v>
      </c>
      <c r="R2375" s="3">
        <f t="shared" ref="R2375:R2438" si="417">IF(D2375=0,0,D2375*COS(RADIANS(Q2375))/SIN(RADIANS(L2375)))</f>
        <v>0</v>
      </c>
      <c r="S2375" s="3">
        <f t="shared" si="413"/>
        <v>43.218000000000004</v>
      </c>
      <c r="T2375" s="3">
        <f>(0.5*(1-COS(RADIANS(90-$X$3)))*(D2375+E2375)*'PV model'!$B$4)</f>
        <v>0</v>
      </c>
      <c r="U2375" s="3">
        <f t="shared" ref="U2375:U2438" si="418">R2375+S2375+T2375</f>
        <v>43.218000000000004</v>
      </c>
      <c r="V2375" s="3">
        <f>('PV model'!$B$13*(U2375/1000)*(1-'PV model'!$B$14*((20+C2375)-25))*'PV model'!$B$10)/'PV model'!$B$12</f>
        <v>4.3217993085120003</v>
      </c>
    </row>
    <row r="2376" spans="1:22" x14ac:dyDescent="0.2">
      <c r="A2376" s="10">
        <f t="shared" ref="A2376:A2439" si="419">IF(B2376&gt;1,A2375,A2375+1)</f>
        <v>99</v>
      </c>
      <c r="B2376" s="10">
        <f t="shared" ref="B2376:B2439" si="420">IF(B2375&lt;24,B2375+1,1)</f>
        <v>19</v>
      </c>
      <c r="C2376" s="23">
        <v>5.5</v>
      </c>
      <c r="D2376" s="24">
        <v>0</v>
      </c>
      <c r="E2376" s="24">
        <v>10.584000000000001</v>
      </c>
      <c r="F2376" s="48"/>
      <c r="G2376" s="48"/>
      <c r="H2376" s="1">
        <f t="shared" ref="H2376:H2439" si="421">(23.465*SIN(RADIANS(280.1+0.9863*A2376)))</f>
        <v>7.1511834460910331</v>
      </c>
      <c r="I2376" s="1">
        <f t="shared" si="414"/>
        <v>-1.8822281869104194</v>
      </c>
      <c r="J2376" s="4">
        <f>B2376+('PV model'!$B$3/15)+(I2376/60)</f>
        <v>18.691962863551492</v>
      </c>
      <c r="K2376" s="2">
        <f t="shared" si="415"/>
        <v>-100.37944295327237</v>
      </c>
      <c r="L2376" s="2">
        <f>DEGREES(ASIN((((COS(RADIANS('PV model'!$B$2))*COS(RADIANS(H2376))*COS(RADIANS(K2376)))+(SIN(RADIANS('PV model'!$B$2))*SIN(RADIANS(H2376)))))))</f>
        <v>7.6791665946468926E-2</v>
      </c>
      <c r="M2376" s="3">
        <f t="shared" si="411"/>
        <v>7.6791665946468926E-2</v>
      </c>
      <c r="N2376" s="2">
        <f t="shared" si="416"/>
        <v>-77.418059224654698</v>
      </c>
      <c r="O2376" s="2">
        <f>IF('PV model'!$B$2&gt;0, 180-N2376,IF('PV model'!$B$2&lt;0,0-N2376,N2376))</f>
        <v>257.41805922465471</v>
      </c>
      <c r="P2376" s="2">
        <f>ABS(O2376-'PV model'!$B$5)</f>
        <v>52.418059224654712</v>
      </c>
      <c r="Q2376" s="3">
        <f t="shared" si="412"/>
        <v>89.923208334053541</v>
      </c>
      <c r="R2376" s="3">
        <f t="shared" si="417"/>
        <v>0</v>
      </c>
      <c r="S2376" s="3">
        <f t="shared" si="413"/>
        <v>10.584000000000001</v>
      </c>
      <c r="T2376" s="3">
        <f>(0.5*(1-COS(RADIANS(90-$X$3)))*(D2376+E2376)*'PV model'!$B$4)</f>
        <v>0</v>
      </c>
      <c r="U2376" s="3">
        <f t="shared" si="418"/>
        <v>10.584000000000001</v>
      </c>
      <c r="V2376" s="3">
        <f>('PV model'!$B$13*(U2376/1000)*(1-'PV model'!$B$14*((20+C2376)-25))*'PV model'!$B$10)/'PV model'!$B$12</f>
        <v>1.0558606867200002</v>
      </c>
    </row>
    <row r="2377" spans="1:22" x14ac:dyDescent="0.2">
      <c r="A2377" s="10">
        <f t="shared" si="419"/>
        <v>99</v>
      </c>
      <c r="B2377" s="10">
        <f t="shared" si="420"/>
        <v>20</v>
      </c>
      <c r="C2377" s="23">
        <v>6.3</v>
      </c>
      <c r="D2377" s="24">
        <v>0</v>
      </c>
      <c r="E2377" s="24">
        <v>0</v>
      </c>
      <c r="F2377" s="48"/>
      <c r="G2377" s="48"/>
      <c r="H2377" s="1">
        <f t="shared" si="421"/>
        <v>7.1511834460910331</v>
      </c>
      <c r="I2377" s="1">
        <f t="shared" si="414"/>
        <v>-1.8822281869104194</v>
      </c>
      <c r="J2377" s="4">
        <f>B2377+('PV model'!$B$3/15)+(I2377/60)</f>
        <v>19.691962863551492</v>
      </c>
      <c r="K2377" s="2">
        <f t="shared" si="415"/>
        <v>-115.37944295327237</v>
      </c>
      <c r="L2377" s="2">
        <f>DEGREES(ASIN((((COS(RADIANS('PV model'!$B$2))*COS(RADIANS(H2377))*COS(RADIANS(K2377)))+(SIN(RADIANS('PV model'!$B$2))*SIN(RADIANS(H2377)))))))</f>
        <v>-7.9486618989510447</v>
      </c>
      <c r="M2377" s="3">
        <f t="shared" si="411"/>
        <v>0</v>
      </c>
      <c r="N2377" s="2">
        <f t="shared" si="416"/>
        <v>-64.844493054626099</v>
      </c>
      <c r="O2377" s="2">
        <f>IF('PV model'!$B$2&gt;0, 180-N2377,IF('PV model'!$B$2&lt;0,0-N2377,N2377))</f>
        <v>244.8444930546261</v>
      </c>
      <c r="P2377" s="2">
        <f>ABS(O2377-'PV model'!$B$5)</f>
        <v>39.844493054626099</v>
      </c>
      <c r="Q2377" s="3">
        <f t="shared" si="412"/>
        <v>97.948661898951045</v>
      </c>
      <c r="R2377" s="3">
        <f t="shared" si="417"/>
        <v>0</v>
      </c>
      <c r="S2377" s="3">
        <f t="shared" si="413"/>
        <v>0</v>
      </c>
      <c r="T2377" s="3">
        <f>(0.5*(1-COS(RADIANS(90-$X$3)))*(D2377+E2377)*'PV model'!$B$4)</f>
        <v>0</v>
      </c>
      <c r="U2377" s="3">
        <f t="shared" si="418"/>
        <v>0</v>
      </c>
      <c r="V2377" s="3">
        <f>('PV model'!$B$13*(U2377/1000)*(1-'PV model'!$B$14*((20+C2377)-25))*'PV model'!$B$10)/'PV model'!$B$12</f>
        <v>0</v>
      </c>
    </row>
    <row r="2378" spans="1:22" x14ac:dyDescent="0.2">
      <c r="A2378" s="10">
        <f t="shared" si="419"/>
        <v>99</v>
      </c>
      <c r="B2378" s="10">
        <f t="shared" si="420"/>
        <v>21</v>
      </c>
      <c r="C2378" s="23">
        <v>7</v>
      </c>
      <c r="D2378" s="24">
        <v>0</v>
      </c>
      <c r="E2378" s="24">
        <v>0</v>
      </c>
      <c r="F2378" s="48"/>
      <c r="G2378" s="48"/>
      <c r="H2378" s="1">
        <f t="shared" si="421"/>
        <v>7.1511834460910331</v>
      </c>
      <c r="I2378" s="1">
        <f t="shared" si="414"/>
        <v>-1.8822281869104194</v>
      </c>
      <c r="J2378" s="4">
        <f>B2378+('PV model'!$B$3/15)+(I2378/60)</f>
        <v>20.691962863551492</v>
      </c>
      <c r="K2378" s="2">
        <f t="shared" si="415"/>
        <v>-130.37944295327239</v>
      </c>
      <c r="L2378" s="2">
        <f>DEGREES(ASIN((((COS(RADIANS('PV model'!$B$2))*COS(RADIANS(H2378))*COS(RADIANS(K2378)))+(SIN(RADIANS('PV model'!$B$2))*SIN(RADIANS(H2378)))))))</f>
        <v>-15.158861137879814</v>
      </c>
      <c r="M2378" s="3">
        <f t="shared" si="411"/>
        <v>0</v>
      </c>
      <c r="N2378" s="2">
        <f t="shared" si="416"/>
        <v>-51.544664617750144</v>
      </c>
      <c r="O2378" s="2">
        <f>IF('PV model'!$B$2&gt;0, 180-N2378,IF('PV model'!$B$2&lt;0,0-N2378,N2378))</f>
        <v>231.54466461775013</v>
      </c>
      <c r="P2378" s="2">
        <f>ABS(O2378-'PV model'!$B$5)</f>
        <v>26.544664617750129</v>
      </c>
      <c r="Q2378" s="3">
        <f t="shared" si="412"/>
        <v>105.15886113787981</v>
      </c>
      <c r="R2378" s="3">
        <f t="shared" si="417"/>
        <v>0</v>
      </c>
      <c r="S2378" s="3">
        <f t="shared" si="413"/>
        <v>0</v>
      </c>
      <c r="T2378" s="3">
        <f>(0.5*(1-COS(RADIANS(90-$X$3)))*(D2378+E2378)*'PV model'!$B$4)</f>
        <v>0</v>
      </c>
      <c r="U2378" s="3">
        <f t="shared" si="418"/>
        <v>0</v>
      </c>
      <c r="V2378" s="3">
        <f>('PV model'!$B$13*(U2378/1000)*(1-'PV model'!$B$14*((20+C2378)-25))*'PV model'!$B$10)/'PV model'!$B$12</f>
        <v>0</v>
      </c>
    </row>
    <row r="2379" spans="1:22" x14ac:dyDescent="0.2">
      <c r="A2379" s="10">
        <f t="shared" si="419"/>
        <v>99</v>
      </c>
      <c r="B2379" s="10">
        <f t="shared" si="420"/>
        <v>22</v>
      </c>
      <c r="C2379" s="23">
        <v>7</v>
      </c>
      <c r="D2379" s="24">
        <v>0</v>
      </c>
      <c r="E2379" s="24">
        <v>0</v>
      </c>
      <c r="F2379" s="48"/>
      <c r="G2379" s="48"/>
      <c r="H2379" s="1">
        <f t="shared" si="421"/>
        <v>7.1511834460910331</v>
      </c>
      <c r="I2379" s="1">
        <f t="shared" si="414"/>
        <v>-1.8822281869104194</v>
      </c>
      <c r="J2379" s="4">
        <f>B2379+('PV model'!$B$3/15)+(I2379/60)</f>
        <v>21.691962863551492</v>
      </c>
      <c r="K2379" s="2">
        <f t="shared" si="415"/>
        <v>-145.37944295327239</v>
      </c>
      <c r="L2379" s="2">
        <f>DEGREES(ASIN((((COS(RADIANS('PV model'!$B$2))*COS(RADIANS(H2379))*COS(RADIANS(K2379)))+(SIN(RADIANS('PV model'!$B$2))*SIN(RADIANS(H2379)))))))</f>
        <v>-21.093721151115474</v>
      </c>
      <c r="M2379" s="3">
        <f t="shared" si="411"/>
        <v>0</v>
      </c>
      <c r="N2379" s="2">
        <f t="shared" si="416"/>
        <v>-37.171697166097942</v>
      </c>
      <c r="O2379" s="2">
        <f>IF('PV model'!$B$2&gt;0, 180-N2379,IF('PV model'!$B$2&lt;0,0-N2379,N2379))</f>
        <v>217.17169716609794</v>
      </c>
      <c r="P2379" s="2">
        <f>ABS(O2379-'PV model'!$B$5)</f>
        <v>12.171697166097942</v>
      </c>
      <c r="Q2379" s="3">
        <f t="shared" si="412"/>
        <v>111.09372115111547</v>
      </c>
      <c r="R2379" s="3">
        <f t="shared" si="417"/>
        <v>0</v>
      </c>
      <c r="S2379" s="3">
        <f t="shared" si="413"/>
        <v>0</v>
      </c>
      <c r="T2379" s="3">
        <f>(0.5*(1-COS(RADIANS(90-$X$3)))*(D2379+E2379)*'PV model'!$B$4)</f>
        <v>0</v>
      </c>
      <c r="U2379" s="3">
        <f t="shared" si="418"/>
        <v>0</v>
      </c>
      <c r="V2379" s="3">
        <f>('PV model'!$B$13*(U2379/1000)*(1-'PV model'!$B$14*((20+C2379)-25))*'PV model'!$B$10)/'PV model'!$B$12</f>
        <v>0</v>
      </c>
    </row>
    <row r="2380" spans="1:22" x14ac:dyDescent="0.2">
      <c r="A2380" s="10">
        <f t="shared" si="419"/>
        <v>99</v>
      </c>
      <c r="B2380" s="10">
        <f t="shared" si="420"/>
        <v>23</v>
      </c>
      <c r="C2380" s="23">
        <v>7</v>
      </c>
      <c r="D2380" s="24">
        <v>0</v>
      </c>
      <c r="E2380" s="24">
        <v>0</v>
      </c>
      <c r="F2380" s="48"/>
      <c r="G2380" s="48"/>
      <c r="H2380" s="1">
        <f t="shared" si="421"/>
        <v>7.1511834460910331</v>
      </c>
      <c r="I2380" s="1">
        <f t="shared" si="414"/>
        <v>-1.8822281869104194</v>
      </c>
      <c r="J2380" s="4">
        <f>B2380+('PV model'!$B$3/15)+(I2380/60)</f>
        <v>22.691962863551492</v>
      </c>
      <c r="K2380" s="2">
        <f t="shared" si="415"/>
        <v>-160.37944295327239</v>
      </c>
      <c r="L2380" s="2">
        <f>DEGREES(ASIN((((COS(RADIANS('PV model'!$B$2))*COS(RADIANS(H2380))*COS(RADIANS(K2380)))+(SIN(RADIANS('PV model'!$B$2))*SIN(RADIANS(H2380)))))))</f>
        <v>-25.263073221608359</v>
      </c>
      <c r="M2380" s="3">
        <f t="shared" si="411"/>
        <v>0</v>
      </c>
      <c r="N2380" s="2">
        <f t="shared" si="416"/>
        <v>-21.617797648154976</v>
      </c>
      <c r="O2380" s="2">
        <f>IF('PV model'!$B$2&gt;0, 180-N2380,IF('PV model'!$B$2&lt;0,0-N2380,N2380))</f>
        <v>201.61779764815498</v>
      </c>
      <c r="P2380" s="2">
        <f>ABS(O2380-'PV model'!$B$5)</f>
        <v>3.3822023518450237</v>
      </c>
      <c r="Q2380" s="3">
        <f t="shared" si="412"/>
        <v>115.26307322160835</v>
      </c>
      <c r="R2380" s="3">
        <f t="shared" si="417"/>
        <v>0</v>
      </c>
      <c r="S2380" s="3">
        <f t="shared" si="413"/>
        <v>0</v>
      </c>
      <c r="T2380" s="3">
        <f>(0.5*(1-COS(RADIANS(90-$X$3)))*(D2380+E2380)*'PV model'!$B$4)</f>
        <v>0</v>
      </c>
      <c r="U2380" s="3">
        <f t="shared" si="418"/>
        <v>0</v>
      </c>
      <c r="V2380" s="3">
        <f>('PV model'!$B$13*(U2380/1000)*(1-'PV model'!$B$14*((20+C2380)-25))*'PV model'!$B$10)/'PV model'!$B$12</f>
        <v>0</v>
      </c>
    </row>
    <row r="2381" spans="1:22" x14ac:dyDescent="0.2">
      <c r="A2381" s="10">
        <f t="shared" si="419"/>
        <v>99</v>
      </c>
      <c r="B2381" s="10">
        <f t="shared" si="420"/>
        <v>24</v>
      </c>
      <c r="C2381" s="23">
        <v>7.6</v>
      </c>
      <c r="D2381" s="24">
        <v>0</v>
      </c>
      <c r="E2381" s="24">
        <v>0</v>
      </c>
      <c r="F2381" s="48"/>
      <c r="G2381" s="48"/>
      <c r="H2381" s="1">
        <f t="shared" si="421"/>
        <v>7.1511834460910331</v>
      </c>
      <c r="I2381" s="1">
        <f t="shared" si="414"/>
        <v>-1.8822281869104194</v>
      </c>
      <c r="J2381" s="4">
        <f>B2381+('PV model'!$B$3/15)+(I2381/60)</f>
        <v>23.691962863551492</v>
      </c>
      <c r="K2381" s="2">
        <f t="shared" si="415"/>
        <v>-175.37944295327239</v>
      </c>
      <c r="L2381" s="2">
        <f>DEGREES(ASIN((((COS(RADIANS('PV model'!$B$2))*COS(RADIANS(H2381))*COS(RADIANS(K2381)))+(SIN(RADIANS('PV model'!$B$2))*SIN(RADIANS(H2381)))))))</f>
        <v>-27.231060524823665</v>
      </c>
      <c r="M2381" s="3">
        <f t="shared" si="411"/>
        <v>0</v>
      </c>
      <c r="N2381" s="2">
        <f t="shared" si="416"/>
        <v>-5.1574445850386068</v>
      </c>
      <c r="O2381" s="2">
        <f>IF('PV model'!$B$2&gt;0, 180-N2381,IF('PV model'!$B$2&lt;0,0-N2381,N2381))</f>
        <v>185.1574445850386</v>
      </c>
      <c r="P2381" s="2">
        <f>ABS(O2381-'PV model'!$B$5)</f>
        <v>19.842555414961396</v>
      </c>
      <c r="Q2381" s="3">
        <f t="shared" si="412"/>
        <v>117.23106052482366</v>
      </c>
      <c r="R2381" s="3">
        <f t="shared" si="417"/>
        <v>0</v>
      </c>
      <c r="S2381" s="3">
        <f t="shared" si="413"/>
        <v>0</v>
      </c>
      <c r="T2381" s="3">
        <f>(0.5*(1-COS(RADIANS(90-$X$3)))*(D2381+E2381)*'PV model'!$B$4)</f>
        <v>0</v>
      </c>
      <c r="U2381" s="3">
        <f t="shared" si="418"/>
        <v>0</v>
      </c>
      <c r="V2381" s="3">
        <f>('PV model'!$B$13*(U2381/1000)*(1-'PV model'!$B$14*((20+C2381)-25))*'PV model'!$B$10)/'PV model'!$B$12</f>
        <v>0</v>
      </c>
    </row>
    <row r="2382" spans="1:22" x14ac:dyDescent="0.2">
      <c r="A2382" s="10">
        <f t="shared" si="419"/>
        <v>100</v>
      </c>
      <c r="B2382" s="10">
        <f t="shared" si="420"/>
        <v>1</v>
      </c>
      <c r="C2382" s="23">
        <v>7.8</v>
      </c>
      <c r="D2382" s="24">
        <v>0</v>
      </c>
      <c r="E2382" s="24">
        <v>0</v>
      </c>
      <c r="F2382" s="48"/>
      <c r="G2382" s="48"/>
      <c r="H2382" s="1">
        <f t="shared" si="421"/>
        <v>7.5348204500934752</v>
      </c>
      <c r="I2382" s="1">
        <f t="shared" si="414"/>
        <v>-1.592440314320821</v>
      </c>
      <c r="J2382" s="4">
        <f>B2382+('PV model'!$B$3/15)+(I2382/60)</f>
        <v>0.69679266142798635</v>
      </c>
      <c r="K2382" s="2">
        <f t="shared" si="415"/>
        <v>169.54811007858021</v>
      </c>
      <c r="L2382" s="2">
        <f>DEGREES(ASIN((((COS(RADIANS('PV model'!$B$2))*COS(RADIANS(H2382))*COS(RADIANS(K2382)))+(SIN(RADIANS('PV model'!$B$2))*SIN(RADIANS(H2382)))))))</f>
        <v>-26.367819152381557</v>
      </c>
      <c r="M2382" s="3">
        <f t="shared" si="411"/>
        <v>0</v>
      </c>
      <c r="N2382" s="2">
        <f t="shared" si="416"/>
        <v>11.579462044743865</v>
      </c>
      <c r="O2382" s="2">
        <f>IF('PV model'!$B$2&gt;0, 180-N2382,IF('PV model'!$B$2&lt;0,0-N2382,N2382))</f>
        <v>168.42053795525612</v>
      </c>
      <c r="P2382" s="2">
        <f>ABS(O2382-'PV model'!$B$5)</f>
        <v>36.579462044743877</v>
      </c>
      <c r="Q2382" s="3">
        <f t="shared" si="412"/>
        <v>116.36781915238156</v>
      </c>
      <c r="R2382" s="3">
        <f t="shared" si="417"/>
        <v>0</v>
      </c>
      <c r="S2382" s="3">
        <f t="shared" si="413"/>
        <v>0</v>
      </c>
      <c r="T2382" s="3">
        <f>(0.5*(1-COS(RADIANS(90-$X$3)))*(D2382+E2382)*'PV model'!$B$4)</f>
        <v>0</v>
      </c>
      <c r="U2382" s="3">
        <f t="shared" si="418"/>
        <v>0</v>
      </c>
      <c r="V2382" s="3">
        <f>('PV model'!$B$13*(U2382/1000)*(1-'PV model'!$B$14*((20+C2382)-25))*'PV model'!$B$10)/'PV model'!$B$12</f>
        <v>0</v>
      </c>
    </row>
    <row r="2383" spans="1:22" x14ac:dyDescent="0.2">
      <c r="A2383" s="10">
        <f t="shared" si="419"/>
        <v>100</v>
      </c>
      <c r="B2383" s="10">
        <f t="shared" si="420"/>
        <v>2</v>
      </c>
      <c r="C2383" s="23">
        <v>7.6</v>
      </c>
      <c r="D2383" s="24">
        <v>0</v>
      </c>
      <c r="E2383" s="24">
        <v>0</v>
      </c>
      <c r="F2383" s="48"/>
      <c r="G2383" s="48"/>
      <c r="H2383" s="1">
        <f t="shared" si="421"/>
        <v>7.5348204500934752</v>
      </c>
      <c r="I2383" s="1">
        <f t="shared" si="414"/>
        <v>-1.592440314320821</v>
      </c>
      <c r="J2383" s="4">
        <f>B2383+('PV model'!$B$3/15)+(I2383/60)</f>
        <v>1.6967926614279865</v>
      </c>
      <c r="K2383" s="2">
        <f t="shared" si="415"/>
        <v>154.54811007858021</v>
      </c>
      <c r="L2383" s="2">
        <f>DEGREES(ASIN((((COS(RADIANS('PV model'!$B$2))*COS(RADIANS(H2383))*COS(RADIANS(K2383)))+(SIN(RADIANS('PV model'!$B$2))*SIN(RADIANS(H2383)))))))</f>
        <v>-23.51267007478695</v>
      </c>
      <c r="M2383" s="3">
        <f t="shared" si="411"/>
        <v>0</v>
      </c>
      <c r="N2383" s="2">
        <f t="shared" si="416"/>
        <v>27.68554894341495</v>
      </c>
      <c r="O2383" s="2">
        <f>IF('PV model'!$B$2&gt;0, 180-N2383,IF('PV model'!$B$2&lt;0,0-N2383,N2383))</f>
        <v>152.31445105658506</v>
      </c>
      <c r="P2383" s="2">
        <f>ABS(O2383-'PV model'!$B$5)</f>
        <v>52.685548943414943</v>
      </c>
      <c r="Q2383" s="3">
        <f t="shared" si="412"/>
        <v>113.51267007478695</v>
      </c>
      <c r="R2383" s="3">
        <f t="shared" si="417"/>
        <v>0</v>
      </c>
      <c r="S2383" s="3">
        <f t="shared" si="413"/>
        <v>0</v>
      </c>
      <c r="T2383" s="3">
        <f>(0.5*(1-COS(RADIANS(90-$X$3)))*(D2383+E2383)*'PV model'!$B$4)</f>
        <v>0</v>
      </c>
      <c r="U2383" s="3">
        <f t="shared" si="418"/>
        <v>0</v>
      </c>
      <c r="V2383" s="3">
        <f>('PV model'!$B$13*(U2383/1000)*(1-'PV model'!$B$14*((20+C2383)-25))*'PV model'!$B$10)/'PV model'!$B$12</f>
        <v>0</v>
      </c>
    </row>
    <row r="2384" spans="1:22" x14ac:dyDescent="0.2">
      <c r="A2384" s="10">
        <f t="shared" si="419"/>
        <v>100</v>
      </c>
      <c r="B2384" s="10">
        <f t="shared" si="420"/>
        <v>3</v>
      </c>
      <c r="C2384" s="23">
        <v>8.1999999999999993</v>
      </c>
      <c r="D2384" s="24">
        <v>0</v>
      </c>
      <c r="E2384" s="24">
        <v>0</v>
      </c>
      <c r="F2384" s="48"/>
      <c r="G2384" s="48"/>
      <c r="H2384" s="1">
        <f t="shared" si="421"/>
        <v>7.5348204500934752</v>
      </c>
      <c r="I2384" s="1">
        <f t="shared" si="414"/>
        <v>-1.592440314320821</v>
      </c>
      <c r="J2384" s="4">
        <f>B2384+('PV model'!$B$3/15)+(I2384/60)</f>
        <v>2.696792661427986</v>
      </c>
      <c r="K2384" s="2">
        <f t="shared" si="415"/>
        <v>139.54811007858021</v>
      </c>
      <c r="L2384" s="2">
        <f>DEGREES(ASIN((((COS(RADIANS('PV model'!$B$2))*COS(RADIANS(H2384))*COS(RADIANS(K2384)))+(SIN(RADIANS('PV model'!$B$2))*SIN(RADIANS(H2384)))))))</f>
        <v>-18.615712847302351</v>
      </c>
      <c r="M2384" s="3">
        <f t="shared" si="411"/>
        <v>0</v>
      </c>
      <c r="N2384" s="2">
        <f t="shared" si="416"/>
        <v>42.743461450611647</v>
      </c>
      <c r="O2384" s="2">
        <f>IF('PV model'!$B$2&gt;0, 180-N2384,IF('PV model'!$B$2&lt;0,0-N2384,N2384))</f>
        <v>137.25653854938835</v>
      </c>
      <c r="P2384" s="2">
        <f>ABS(O2384-'PV model'!$B$5)</f>
        <v>67.743461450611647</v>
      </c>
      <c r="Q2384" s="3">
        <f t="shared" si="412"/>
        <v>108.61571284730235</v>
      </c>
      <c r="R2384" s="3">
        <f t="shared" si="417"/>
        <v>0</v>
      </c>
      <c r="S2384" s="3">
        <f t="shared" si="413"/>
        <v>0</v>
      </c>
      <c r="T2384" s="3">
        <f>(0.5*(1-COS(RADIANS(90-$X$3)))*(D2384+E2384)*'PV model'!$B$4)</f>
        <v>0</v>
      </c>
      <c r="U2384" s="3">
        <f t="shared" si="418"/>
        <v>0</v>
      </c>
      <c r="V2384" s="3">
        <f>('PV model'!$B$13*(U2384/1000)*(1-'PV model'!$B$14*((20+C2384)-25))*'PV model'!$B$10)/'PV model'!$B$12</f>
        <v>0</v>
      </c>
    </row>
    <row r="2385" spans="1:22" x14ac:dyDescent="0.2">
      <c r="A2385" s="10">
        <f t="shared" si="419"/>
        <v>100</v>
      </c>
      <c r="B2385" s="10">
        <f t="shared" si="420"/>
        <v>4</v>
      </c>
      <c r="C2385" s="23">
        <v>7.8</v>
      </c>
      <c r="D2385" s="24">
        <v>0</v>
      </c>
      <c r="E2385" s="24">
        <v>0</v>
      </c>
      <c r="F2385" s="48"/>
      <c r="G2385" s="48"/>
      <c r="H2385" s="1">
        <f t="shared" si="421"/>
        <v>7.5348204500934752</v>
      </c>
      <c r="I2385" s="1">
        <f t="shared" si="414"/>
        <v>-1.592440314320821</v>
      </c>
      <c r="J2385" s="4">
        <f>B2385+('PV model'!$B$3/15)+(I2385/60)</f>
        <v>3.696792661427986</v>
      </c>
      <c r="K2385" s="2">
        <f t="shared" si="415"/>
        <v>124.54811007858021</v>
      </c>
      <c r="L2385" s="2">
        <f>DEGREES(ASIN((((COS(RADIANS('PV model'!$B$2))*COS(RADIANS(H2385))*COS(RADIANS(K2385)))+(SIN(RADIANS('PV model'!$B$2))*SIN(RADIANS(H2385)))))))</f>
        <v>-12.143904415247199</v>
      </c>
      <c r="M2385" s="3">
        <f t="shared" si="411"/>
        <v>0</v>
      </c>
      <c r="N2385" s="2">
        <f t="shared" si="416"/>
        <v>56.639675142461336</v>
      </c>
      <c r="O2385" s="2">
        <f>IF('PV model'!$B$2&gt;0, 180-N2385,IF('PV model'!$B$2&lt;0,0-N2385,N2385))</f>
        <v>123.36032485753867</v>
      </c>
      <c r="P2385" s="2">
        <f>ABS(O2385-'PV model'!$B$5)</f>
        <v>81.639675142461329</v>
      </c>
      <c r="Q2385" s="3">
        <f t="shared" si="412"/>
        <v>102.14390441524721</v>
      </c>
      <c r="R2385" s="3">
        <f t="shared" si="417"/>
        <v>0</v>
      </c>
      <c r="S2385" s="3">
        <f t="shared" si="413"/>
        <v>0</v>
      </c>
      <c r="T2385" s="3">
        <f>(0.5*(1-COS(RADIANS(90-$X$3)))*(D2385+E2385)*'PV model'!$B$4)</f>
        <v>0</v>
      </c>
      <c r="U2385" s="3">
        <f t="shared" si="418"/>
        <v>0</v>
      </c>
      <c r="V2385" s="3">
        <f>('PV model'!$B$13*(U2385/1000)*(1-'PV model'!$B$14*((20+C2385)-25))*'PV model'!$B$10)/'PV model'!$B$12</f>
        <v>0</v>
      </c>
    </row>
    <row r="2386" spans="1:22" x14ac:dyDescent="0.2">
      <c r="A2386" s="10">
        <f t="shared" si="419"/>
        <v>100</v>
      </c>
      <c r="B2386" s="10">
        <f t="shared" si="420"/>
        <v>5</v>
      </c>
      <c r="C2386" s="23">
        <v>7.6</v>
      </c>
      <c r="D2386" s="24">
        <v>0</v>
      </c>
      <c r="E2386" s="24">
        <v>0</v>
      </c>
      <c r="F2386" s="48"/>
      <c r="G2386" s="48"/>
      <c r="H2386" s="1">
        <f t="shared" si="421"/>
        <v>7.5348204500934752</v>
      </c>
      <c r="I2386" s="1">
        <f t="shared" si="414"/>
        <v>-1.592440314320821</v>
      </c>
      <c r="J2386" s="4">
        <f>B2386+('PV model'!$B$3/15)+(I2386/60)</f>
        <v>4.6967926614279865</v>
      </c>
      <c r="K2386" s="2">
        <f t="shared" si="415"/>
        <v>109.54811007858021</v>
      </c>
      <c r="L2386" s="2">
        <f>DEGREES(ASIN((((COS(RADIANS('PV model'!$B$2))*COS(RADIANS(H2386))*COS(RADIANS(K2386)))+(SIN(RADIANS('PV model'!$B$2))*SIN(RADIANS(H2386)))))))</f>
        <v>-4.5779618176377959</v>
      </c>
      <c r="M2386" s="3">
        <f t="shared" si="411"/>
        <v>0</v>
      </c>
      <c r="N2386" s="2">
        <f t="shared" si="416"/>
        <v>69.5888196469908</v>
      </c>
      <c r="O2386" s="2">
        <f>IF('PV model'!$B$2&gt;0, 180-N2386,IF('PV model'!$B$2&lt;0,0-N2386,N2386))</f>
        <v>110.4111803530092</v>
      </c>
      <c r="P2386" s="2">
        <f>ABS(O2386-'PV model'!$B$5)</f>
        <v>94.5888196469908</v>
      </c>
      <c r="Q2386" s="3">
        <f t="shared" si="412"/>
        <v>94.577961817637799</v>
      </c>
      <c r="R2386" s="3">
        <f t="shared" si="417"/>
        <v>0</v>
      </c>
      <c r="S2386" s="3">
        <f t="shared" si="413"/>
        <v>0</v>
      </c>
      <c r="T2386" s="3">
        <f>(0.5*(1-COS(RADIANS(90-$X$3)))*(D2386+E2386)*'PV model'!$B$4)</f>
        <v>0</v>
      </c>
      <c r="U2386" s="3">
        <f t="shared" si="418"/>
        <v>0</v>
      </c>
      <c r="V2386" s="3">
        <f>('PV model'!$B$13*(U2386/1000)*(1-'PV model'!$B$14*((20+C2386)-25))*'PV model'!$B$10)/'PV model'!$B$12</f>
        <v>0</v>
      </c>
    </row>
    <row r="2387" spans="1:22" x14ac:dyDescent="0.2">
      <c r="A2387" s="10">
        <f t="shared" si="419"/>
        <v>100</v>
      </c>
      <c r="B2387" s="10">
        <f t="shared" si="420"/>
        <v>6</v>
      </c>
      <c r="C2387" s="23">
        <v>8.6</v>
      </c>
      <c r="D2387" s="24">
        <v>0</v>
      </c>
      <c r="E2387" s="24">
        <v>1.764</v>
      </c>
      <c r="F2387" s="48"/>
      <c r="G2387" s="48"/>
      <c r="H2387" s="1">
        <f t="shared" si="421"/>
        <v>7.5348204500934752</v>
      </c>
      <c r="I2387" s="1">
        <f t="shared" si="414"/>
        <v>-1.592440314320821</v>
      </c>
      <c r="J2387" s="4">
        <f>B2387+('PV model'!$B$3/15)+(I2387/60)</f>
        <v>5.6967926614279865</v>
      </c>
      <c r="K2387" s="2">
        <f t="shared" si="415"/>
        <v>94.548110078580208</v>
      </c>
      <c r="L2387" s="2">
        <f>DEGREES(ASIN((((COS(RADIANS('PV model'!$B$2))*COS(RADIANS(H2387))*COS(RADIANS(K2387)))+(SIN(RADIANS('PV model'!$B$2))*SIN(RADIANS(H2387)))))))</f>
        <v>3.6430608467895773</v>
      </c>
      <c r="M2387" s="3">
        <f t="shared" si="411"/>
        <v>3.6430608467895773</v>
      </c>
      <c r="N2387" s="2">
        <f t="shared" si="416"/>
        <v>81.990375140124485</v>
      </c>
      <c r="O2387" s="2">
        <f>IF('PV model'!$B$2&gt;0, 180-N2387,IF('PV model'!$B$2&lt;0,0-N2387,N2387))</f>
        <v>98.009624859875515</v>
      </c>
      <c r="P2387" s="2">
        <f>ABS(O2387-'PV model'!$B$5)</f>
        <v>106.99037514012448</v>
      </c>
      <c r="Q2387" s="3">
        <f t="shared" si="412"/>
        <v>86.356939153210419</v>
      </c>
      <c r="R2387" s="3">
        <f t="shared" si="417"/>
        <v>0</v>
      </c>
      <c r="S2387" s="3">
        <f t="shared" si="413"/>
        <v>1.764</v>
      </c>
      <c r="T2387" s="3">
        <f>(0.5*(1-COS(RADIANS(90-$X$3)))*(D2387+E2387)*'PV model'!$B$4)</f>
        <v>0</v>
      </c>
      <c r="U2387" s="3">
        <f t="shared" si="418"/>
        <v>1.764</v>
      </c>
      <c r="V2387" s="3">
        <f>('PV model'!$B$13*(U2387/1000)*(1-'PV model'!$B$14*((20+C2387)-25))*'PV model'!$B$10)/'PV model'!$B$12</f>
        <v>0.17379029606399998</v>
      </c>
    </row>
    <row r="2388" spans="1:22" x14ac:dyDescent="0.2">
      <c r="A2388" s="10">
        <f t="shared" si="419"/>
        <v>100</v>
      </c>
      <c r="B2388" s="10">
        <f t="shared" si="420"/>
        <v>7</v>
      </c>
      <c r="C2388" s="23">
        <v>7.6</v>
      </c>
      <c r="D2388" s="24">
        <v>0</v>
      </c>
      <c r="E2388" s="24">
        <v>17.64</v>
      </c>
      <c r="F2388" s="48"/>
      <c r="G2388" s="48"/>
      <c r="H2388" s="1">
        <f t="shared" si="421"/>
        <v>7.5348204500934752</v>
      </c>
      <c r="I2388" s="1">
        <f t="shared" si="414"/>
        <v>-1.592440314320821</v>
      </c>
      <c r="J2388" s="4">
        <f>B2388+('PV model'!$B$3/15)+(I2388/60)</f>
        <v>6.6967926614279865</v>
      </c>
      <c r="K2388" s="2">
        <f t="shared" si="415"/>
        <v>79.548110078580208</v>
      </c>
      <c r="L2388" s="2">
        <f>DEGREES(ASIN((((COS(RADIANS('PV model'!$B$2))*COS(RADIANS(H2388))*COS(RADIANS(K2388)))+(SIN(RADIANS('PV model'!$B$2))*SIN(RADIANS(H2388)))))))</f>
        <v>12.11831092690635</v>
      </c>
      <c r="M2388" s="3">
        <f t="shared" si="411"/>
        <v>12.11831092690635</v>
      </c>
      <c r="N2388" s="2">
        <f t="shared" si="416"/>
        <v>85.662761130489926</v>
      </c>
      <c r="O2388" s="2">
        <f>IF('PV model'!$B$2&gt;0, 180-N2388,IF('PV model'!$B$2&lt;0,0-N2388,N2388))</f>
        <v>94.337238869510074</v>
      </c>
      <c r="P2388" s="2">
        <f>ABS(O2388-'PV model'!$B$5)</f>
        <v>110.66276113048993</v>
      </c>
      <c r="Q2388" s="3">
        <f t="shared" si="412"/>
        <v>77.881689073093654</v>
      </c>
      <c r="R2388" s="3">
        <f t="shared" si="417"/>
        <v>0</v>
      </c>
      <c r="S2388" s="3">
        <f t="shared" si="413"/>
        <v>17.64</v>
      </c>
      <c r="T2388" s="3">
        <f>(0.5*(1-COS(RADIANS(90-$X$3)))*(D2388+E2388)*'PV model'!$B$4)</f>
        <v>0</v>
      </c>
      <c r="U2388" s="3">
        <f t="shared" si="418"/>
        <v>17.64</v>
      </c>
      <c r="V2388" s="3">
        <f>('PV model'!$B$13*(U2388/1000)*(1-'PV model'!$B$14*((20+C2388)-25))*'PV model'!$B$10)/'PV model'!$B$12</f>
        <v>1.7449561382400001</v>
      </c>
    </row>
    <row r="2389" spans="1:22" x14ac:dyDescent="0.2">
      <c r="A2389" s="10">
        <f t="shared" si="419"/>
        <v>100</v>
      </c>
      <c r="B2389" s="10">
        <f t="shared" si="420"/>
        <v>8</v>
      </c>
      <c r="C2389" s="23">
        <v>5.6</v>
      </c>
      <c r="D2389" s="24">
        <v>0</v>
      </c>
      <c r="E2389" s="24">
        <v>52.919999999999995</v>
      </c>
      <c r="F2389" s="48"/>
      <c r="G2389" s="48"/>
      <c r="H2389" s="1">
        <f t="shared" si="421"/>
        <v>7.5348204500934752</v>
      </c>
      <c r="I2389" s="1">
        <f t="shared" si="414"/>
        <v>-1.592440314320821</v>
      </c>
      <c r="J2389" s="4">
        <f>B2389+('PV model'!$B$3/15)+(I2389/60)</f>
        <v>7.6967926614279865</v>
      </c>
      <c r="K2389" s="2">
        <f t="shared" si="415"/>
        <v>64.548110078580208</v>
      </c>
      <c r="L2389" s="2">
        <f>DEGREES(ASIN((((COS(RADIANS('PV model'!$B$2))*COS(RADIANS(H2389))*COS(RADIANS(K2389)))+(SIN(RADIANS('PV model'!$B$2))*SIN(RADIANS(H2389)))))))</f>
        <v>20.449374013821842</v>
      </c>
      <c r="M2389" s="3">
        <f t="shared" si="411"/>
        <v>20.449374013821842</v>
      </c>
      <c r="N2389" s="2">
        <f t="shared" si="416"/>
        <v>72.814875899848076</v>
      </c>
      <c r="O2389" s="2">
        <f>IF('PV model'!$B$2&gt;0, 180-N2389,IF('PV model'!$B$2&lt;0,0-N2389,N2389))</f>
        <v>107.18512410015192</v>
      </c>
      <c r="P2389" s="2">
        <f>ABS(O2389-'PV model'!$B$5)</f>
        <v>97.814875899848076</v>
      </c>
      <c r="Q2389" s="3">
        <f t="shared" si="412"/>
        <v>69.550625986178161</v>
      </c>
      <c r="R2389" s="3">
        <f t="shared" si="417"/>
        <v>0</v>
      </c>
      <c r="S2389" s="3">
        <f t="shared" si="413"/>
        <v>52.919999999999995</v>
      </c>
      <c r="T2389" s="3">
        <f>(0.5*(1-COS(RADIANS(90-$X$3)))*(D2389+E2389)*'PV model'!$B$4)</f>
        <v>0</v>
      </c>
      <c r="U2389" s="3">
        <f t="shared" si="418"/>
        <v>52.919999999999995</v>
      </c>
      <c r="V2389" s="3">
        <f>('PV model'!$B$13*(U2389/1000)*(1-'PV model'!$B$14*((20+C2389)-25))*'PV model'!$B$10)/'PV model'!$B$12</f>
        <v>5.2771874803199994</v>
      </c>
    </row>
    <row r="2390" spans="1:22" x14ac:dyDescent="0.2">
      <c r="A2390" s="10">
        <f t="shared" si="419"/>
        <v>100</v>
      </c>
      <c r="B2390" s="10">
        <f t="shared" si="420"/>
        <v>9</v>
      </c>
      <c r="C2390" s="23">
        <v>9.1</v>
      </c>
      <c r="D2390" s="24">
        <v>84.183749999999989</v>
      </c>
      <c r="E2390" s="24">
        <v>147.29399999999998</v>
      </c>
      <c r="F2390" s="48"/>
      <c r="G2390" s="48"/>
      <c r="H2390" s="1">
        <f t="shared" si="421"/>
        <v>7.5348204500934752</v>
      </c>
      <c r="I2390" s="1">
        <f t="shared" si="414"/>
        <v>-1.592440314320821</v>
      </c>
      <c r="J2390" s="4">
        <f>B2390+('PV model'!$B$3/15)+(I2390/60)</f>
        <v>8.6967926614279865</v>
      </c>
      <c r="K2390" s="2">
        <f t="shared" si="415"/>
        <v>49.548110078580201</v>
      </c>
      <c r="L2390" s="2">
        <f>DEGREES(ASIN((((COS(RADIANS('PV model'!$B$2))*COS(RADIANS(H2390))*COS(RADIANS(K2390)))+(SIN(RADIANS('PV model'!$B$2))*SIN(RADIANS(H2390)))))))</f>
        <v>28.189100207293606</v>
      </c>
      <c r="M2390" s="3">
        <f t="shared" si="411"/>
        <v>28.189100207293606</v>
      </c>
      <c r="N2390" s="2">
        <f t="shared" si="416"/>
        <v>58.858793814211857</v>
      </c>
      <c r="O2390" s="2">
        <f>IF('PV model'!$B$2&gt;0, 180-N2390,IF('PV model'!$B$2&lt;0,0-N2390,N2390))</f>
        <v>121.14120618578815</v>
      </c>
      <c r="P2390" s="2">
        <f>ABS(O2390-'PV model'!$B$5)</f>
        <v>83.85879381421185</v>
      </c>
      <c r="Q2390" s="3">
        <f t="shared" si="412"/>
        <v>61.810899792706387</v>
      </c>
      <c r="R2390" s="3">
        <f t="shared" si="417"/>
        <v>84.183750000000018</v>
      </c>
      <c r="S2390" s="3">
        <f t="shared" si="413"/>
        <v>177.59088559227294</v>
      </c>
      <c r="T2390" s="3">
        <f>(0.5*(1-COS(RADIANS(90-$X$3)))*(D2390+E2390)*'PV model'!$B$4)</f>
        <v>0</v>
      </c>
      <c r="U2390" s="3">
        <f t="shared" si="418"/>
        <v>261.77463559227294</v>
      </c>
      <c r="V2390" s="3">
        <f>('PV model'!$B$13*(U2390/1000)*(1-'PV model'!$B$14*((20+C2390)-25))*'PV model'!$B$10)/'PV model'!$B$12</f>
        <v>25.737853895593222</v>
      </c>
    </row>
    <row r="2391" spans="1:22" x14ac:dyDescent="0.2">
      <c r="A2391" s="10">
        <f t="shared" si="419"/>
        <v>100</v>
      </c>
      <c r="B2391" s="10">
        <f t="shared" si="420"/>
        <v>10</v>
      </c>
      <c r="C2391" s="23">
        <v>9.5</v>
      </c>
      <c r="D2391" s="24">
        <v>60.612299999999998</v>
      </c>
      <c r="E2391" s="24">
        <v>215.20799999999997</v>
      </c>
      <c r="F2391" s="48"/>
      <c r="G2391" s="48"/>
      <c r="H2391" s="1">
        <f t="shared" si="421"/>
        <v>7.5348204500934752</v>
      </c>
      <c r="I2391" s="1">
        <f t="shared" si="414"/>
        <v>-1.592440314320821</v>
      </c>
      <c r="J2391" s="4">
        <f>B2391+('PV model'!$B$3/15)+(I2391/60)</f>
        <v>9.6967926614279865</v>
      </c>
      <c r="K2391" s="2">
        <f t="shared" si="415"/>
        <v>34.548110078580201</v>
      </c>
      <c r="L2391" s="2">
        <f>DEGREES(ASIN((((COS(RADIANS('PV model'!$B$2))*COS(RADIANS(H2391))*COS(RADIANS(K2391)))+(SIN(RADIANS('PV model'!$B$2))*SIN(RADIANS(H2391)))))))</f>
        <v>34.78921720080082</v>
      </c>
      <c r="M2391" s="3">
        <f t="shared" si="411"/>
        <v>34.78921720080082</v>
      </c>
      <c r="N2391" s="2">
        <f t="shared" si="416"/>
        <v>43.201198123270593</v>
      </c>
      <c r="O2391" s="2">
        <f>IF('PV model'!$B$2&gt;0, 180-N2391,IF('PV model'!$B$2&lt;0,0-N2391,N2391))</f>
        <v>136.79880187672941</v>
      </c>
      <c r="P2391" s="2">
        <f>ABS(O2391-'PV model'!$B$5)</f>
        <v>68.201198123270586</v>
      </c>
      <c r="Q2391" s="3">
        <f t="shared" si="412"/>
        <v>55.21078279919918</v>
      </c>
      <c r="R2391" s="3">
        <f t="shared" si="417"/>
        <v>60.612299999999998</v>
      </c>
      <c r="S2391" s="3">
        <f t="shared" si="413"/>
        <v>246.32254533115341</v>
      </c>
      <c r="T2391" s="3">
        <f>(0.5*(1-COS(RADIANS(90-$X$3)))*(D2391+E2391)*'PV model'!$B$4)</f>
        <v>0</v>
      </c>
      <c r="U2391" s="3">
        <f t="shared" si="418"/>
        <v>306.93484533115338</v>
      </c>
      <c r="V2391" s="3">
        <f>('PV model'!$B$13*(U2391/1000)*(1-'PV model'!$B$14*((20+C2391)-25))*'PV model'!$B$10)/'PV model'!$B$12</f>
        <v>30.128945410794653</v>
      </c>
    </row>
    <row r="2392" spans="1:22" x14ac:dyDescent="0.2">
      <c r="A2392" s="10">
        <f t="shared" si="419"/>
        <v>100</v>
      </c>
      <c r="B2392" s="10">
        <f t="shared" si="420"/>
        <v>11</v>
      </c>
      <c r="C2392" s="23">
        <v>9.4</v>
      </c>
      <c r="D2392" s="24">
        <v>34.314900000000002</v>
      </c>
      <c r="E2392" s="24">
        <v>235.494</v>
      </c>
      <c r="F2392" s="48"/>
      <c r="G2392" s="48"/>
      <c r="H2392" s="1">
        <f t="shared" si="421"/>
        <v>7.5348204500934752</v>
      </c>
      <c r="I2392" s="1">
        <f t="shared" si="414"/>
        <v>-1.592440314320821</v>
      </c>
      <c r="J2392" s="4">
        <f>B2392+('PV model'!$B$3/15)+(I2392/60)</f>
        <v>10.696792661427986</v>
      </c>
      <c r="K2392" s="2">
        <f t="shared" si="415"/>
        <v>19.548110078580201</v>
      </c>
      <c r="L2392" s="2">
        <f>DEGREES(ASIN((((COS(RADIANS('PV model'!$B$2))*COS(RADIANS(H2392))*COS(RADIANS(K2392)))+(SIN(RADIANS('PV model'!$B$2))*SIN(RADIANS(H2392)))))))</f>
        <v>39.584598556241566</v>
      </c>
      <c r="M2392" s="3">
        <f t="shared" si="411"/>
        <v>39.584598556241566</v>
      </c>
      <c r="N2392" s="2">
        <f t="shared" si="416"/>
        <v>25.4934820635386</v>
      </c>
      <c r="O2392" s="2">
        <f>IF('PV model'!$B$2&gt;0, 180-N2392,IF('PV model'!$B$2&lt;0,0-N2392,N2392))</f>
        <v>154.50651793646139</v>
      </c>
      <c r="P2392" s="2">
        <f>ABS(O2392-'PV model'!$B$5)</f>
        <v>50.493482063538607</v>
      </c>
      <c r="Q2392" s="3">
        <f t="shared" si="412"/>
        <v>50.415401443758434</v>
      </c>
      <c r="R2392" s="3">
        <f t="shared" si="417"/>
        <v>34.314900000000009</v>
      </c>
      <c r="S2392" s="3">
        <f t="shared" si="413"/>
        <v>256.2744936984912</v>
      </c>
      <c r="T2392" s="3">
        <f>(0.5*(1-COS(RADIANS(90-$X$3)))*(D2392+E2392)*'PV model'!$B$4)</f>
        <v>0</v>
      </c>
      <c r="U2392" s="3">
        <f t="shared" si="418"/>
        <v>290.58939369849122</v>
      </c>
      <c r="V2392" s="3">
        <f>('PV model'!$B$13*(U2392/1000)*(1-'PV model'!$B$14*((20+C2392)-25))*'PV model'!$B$10)/'PV model'!$B$12</f>
        <v>28.536083036125003</v>
      </c>
    </row>
    <row r="2393" spans="1:22" x14ac:dyDescent="0.2">
      <c r="A2393" s="10">
        <f t="shared" si="419"/>
        <v>100</v>
      </c>
      <c r="B2393" s="10">
        <f t="shared" si="420"/>
        <v>12</v>
      </c>
      <c r="C2393" s="23">
        <v>9.6999999999999993</v>
      </c>
      <c r="D2393" s="24">
        <v>2.2448999999999999</v>
      </c>
      <c r="E2393" s="24">
        <v>169.34400000000002</v>
      </c>
      <c r="F2393" s="48"/>
      <c r="G2393" s="48"/>
      <c r="H2393" s="1">
        <f t="shared" si="421"/>
        <v>7.5348204500934752</v>
      </c>
      <c r="I2393" s="1">
        <f t="shared" si="414"/>
        <v>-1.592440314320821</v>
      </c>
      <c r="J2393" s="4">
        <f>B2393+('PV model'!$B$3/15)+(I2393/60)</f>
        <v>11.696792661427986</v>
      </c>
      <c r="K2393" s="2">
        <f t="shared" si="415"/>
        <v>4.5481100785802031</v>
      </c>
      <c r="L2393" s="2">
        <f>DEGREES(ASIN((((COS(RADIANS('PV model'!$B$2))*COS(RADIANS(H2393))*COS(RADIANS(K2393)))+(SIN(RADIANS('PV model'!$B$2))*SIN(RADIANS(H2393)))))))</f>
        <v>41.898568576480393</v>
      </c>
      <c r="M2393" s="3">
        <f t="shared" si="411"/>
        <v>41.898568576480393</v>
      </c>
      <c r="N2393" s="2">
        <f t="shared" si="416"/>
        <v>6.0625415349016567</v>
      </c>
      <c r="O2393" s="2">
        <f>IF('PV model'!$B$2&gt;0, 180-N2393,IF('PV model'!$B$2&lt;0,0-N2393,N2393))</f>
        <v>173.93745846509833</v>
      </c>
      <c r="P2393" s="2">
        <f>ABS(O2393-'PV model'!$B$5)</f>
        <v>31.062541534901669</v>
      </c>
      <c r="Q2393" s="3">
        <f t="shared" si="412"/>
        <v>48.1014314235196</v>
      </c>
      <c r="R2393" s="3">
        <f t="shared" si="417"/>
        <v>2.2448999999999999</v>
      </c>
      <c r="S2393" s="3">
        <f t="shared" si="413"/>
        <v>170.9354881700626</v>
      </c>
      <c r="T2393" s="3">
        <f>(0.5*(1-COS(RADIANS(90-$X$3)))*(D2393+E2393)*'PV model'!$B$4)</f>
        <v>0</v>
      </c>
      <c r="U2393" s="3">
        <f t="shared" si="418"/>
        <v>173.1803881700626</v>
      </c>
      <c r="V2393" s="3">
        <f>('PV model'!$B$13*(U2393/1000)*(1-'PV model'!$B$14*((20+C2393)-25))*'PV model'!$B$10)/'PV model'!$B$12</f>
        <v>16.985662703371641</v>
      </c>
    </row>
    <row r="2394" spans="1:22" x14ac:dyDescent="0.2">
      <c r="A2394" s="10">
        <f t="shared" si="419"/>
        <v>100</v>
      </c>
      <c r="B2394" s="10">
        <f t="shared" si="420"/>
        <v>13</v>
      </c>
      <c r="C2394" s="23">
        <v>9.6999999999999993</v>
      </c>
      <c r="D2394" s="24">
        <v>1.1224499999999999</v>
      </c>
      <c r="E2394" s="24">
        <v>174.636</v>
      </c>
      <c r="F2394" s="48"/>
      <c r="G2394" s="48"/>
      <c r="H2394" s="1">
        <f t="shared" si="421"/>
        <v>7.5348204500934752</v>
      </c>
      <c r="I2394" s="1">
        <f t="shared" si="414"/>
        <v>-1.592440314320821</v>
      </c>
      <c r="J2394" s="4">
        <f>B2394+('PV model'!$B$3/15)+(I2394/60)</f>
        <v>12.696792661427986</v>
      </c>
      <c r="K2394" s="2">
        <f t="shared" si="415"/>
        <v>-10.451889921419797</v>
      </c>
      <c r="L2394" s="2">
        <f>DEGREES(ASIN((((COS(RADIANS('PV model'!$B$2))*COS(RADIANS(H2394))*COS(RADIANS(K2394)))+(SIN(RADIANS('PV model'!$B$2))*SIN(RADIANS(H2394)))))))</f>
        <v>41.320102664615206</v>
      </c>
      <c r="M2394" s="3">
        <f t="shared" si="411"/>
        <v>41.320102664615206</v>
      </c>
      <c r="N2394" s="2">
        <f t="shared" si="416"/>
        <v>-13.854764463948333</v>
      </c>
      <c r="O2394" s="2">
        <f>IF('PV model'!$B$2&gt;0, 180-N2394,IF('PV model'!$B$2&lt;0,0-N2394,N2394))</f>
        <v>193.85476446394833</v>
      </c>
      <c r="P2394" s="2">
        <f>ABS(O2394-'PV model'!$B$5)</f>
        <v>11.145235536051672</v>
      </c>
      <c r="Q2394" s="3">
        <f t="shared" si="412"/>
        <v>48.679897335384794</v>
      </c>
      <c r="R2394" s="3">
        <f t="shared" si="417"/>
        <v>1.1224499999999999</v>
      </c>
      <c r="S2394" s="3">
        <f t="shared" si="413"/>
        <v>175.44059530895788</v>
      </c>
      <c r="T2394" s="3">
        <f>(0.5*(1-COS(RADIANS(90-$X$3)))*(D2394+E2394)*'PV model'!$B$4)</f>
        <v>0</v>
      </c>
      <c r="U2394" s="3">
        <f t="shared" si="418"/>
        <v>176.56304530895787</v>
      </c>
      <c r="V2394" s="3">
        <f>('PV model'!$B$13*(U2394/1000)*(1-'PV model'!$B$14*((20+C2394)-25))*'PV model'!$B$10)/'PV model'!$B$12</f>
        <v>17.317436259312657</v>
      </c>
    </row>
    <row r="2395" spans="1:22" x14ac:dyDescent="0.2">
      <c r="A2395" s="10">
        <f t="shared" si="419"/>
        <v>100</v>
      </c>
      <c r="B2395" s="10">
        <f t="shared" si="420"/>
        <v>14</v>
      </c>
      <c r="C2395" s="23">
        <v>9.5</v>
      </c>
      <c r="D2395" s="24">
        <v>1.1224499999999999</v>
      </c>
      <c r="E2395" s="24">
        <v>167.57999999999998</v>
      </c>
      <c r="F2395" s="48"/>
      <c r="G2395" s="48"/>
      <c r="H2395" s="1">
        <f t="shared" si="421"/>
        <v>7.5348204500934752</v>
      </c>
      <c r="I2395" s="1">
        <f t="shared" si="414"/>
        <v>-1.592440314320821</v>
      </c>
      <c r="J2395" s="4">
        <f>B2395+('PV model'!$B$3/15)+(I2395/60)</f>
        <v>13.696792661427986</v>
      </c>
      <c r="K2395" s="2">
        <f t="shared" si="415"/>
        <v>-25.451889921419799</v>
      </c>
      <c r="L2395" s="2">
        <f>DEGREES(ASIN((((COS(RADIANS('PV model'!$B$2))*COS(RADIANS(H2395))*COS(RADIANS(K2395)))+(SIN(RADIANS('PV model'!$B$2))*SIN(RADIANS(H2395)))))))</f>
        <v>37.958100062320128</v>
      </c>
      <c r="M2395" s="3">
        <f t="shared" si="411"/>
        <v>37.958100062320128</v>
      </c>
      <c r="N2395" s="2">
        <f t="shared" si="416"/>
        <v>-32.707253821231504</v>
      </c>
      <c r="O2395" s="2">
        <f>IF('PV model'!$B$2&gt;0, 180-N2395,IF('PV model'!$B$2&lt;0,0-N2395,N2395))</f>
        <v>212.70725382123152</v>
      </c>
      <c r="P2395" s="2">
        <f>ABS(O2395-'PV model'!$B$5)</f>
        <v>7.707253821231518</v>
      </c>
      <c r="Q2395" s="3">
        <f t="shared" si="412"/>
        <v>52.041899937679872</v>
      </c>
      <c r="R2395" s="3">
        <f t="shared" si="417"/>
        <v>1.1224499999999999</v>
      </c>
      <c r="S2395" s="3">
        <f t="shared" si="413"/>
        <v>168.3860161268733</v>
      </c>
      <c r="T2395" s="3">
        <f>(0.5*(1-COS(RADIANS(90-$X$3)))*(D2395+E2395)*'PV model'!$B$4)</f>
        <v>0</v>
      </c>
      <c r="U2395" s="3">
        <f t="shared" si="418"/>
        <v>169.50846612687329</v>
      </c>
      <c r="V2395" s="3">
        <f>('PV model'!$B$13*(U2395/1000)*(1-'PV model'!$B$14*((20+C2395)-25))*'PV model'!$B$10)/'PV model'!$B$12</f>
        <v>16.639073081109494</v>
      </c>
    </row>
    <row r="2396" spans="1:22" x14ac:dyDescent="0.2">
      <c r="A2396" s="10">
        <f t="shared" si="419"/>
        <v>100</v>
      </c>
      <c r="B2396" s="10">
        <f t="shared" si="420"/>
        <v>15</v>
      </c>
      <c r="C2396" s="23">
        <v>9.6</v>
      </c>
      <c r="D2396" s="24">
        <v>0</v>
      </c>
      <c r="E2396" s="24">
        <v>149.05800000000002</v>
      </c>
      <c r="F2396" s="48"/>
      <c r="G2396" s="48"/>
      <c r="H2396" s="1">
        <f t="shared" si="421"/>
        <v>7.5348204500934752</v>
      </c>
      <c r="I2396" s="1">
        <f t="shared" si="414"/>
        <v>-1.592440314320821</v>
      </c>
      <c r="J2396" s="4">
        <f>B2396+('PV model'!$B$3/15)+(I2396/60)</f>
        <v>14.696792661427986</v>
      </c>
      <c r="K2396" s="2">
        <f t="shared" si="415"/>
        <v>-40.451889921419799</v>
      </c>
      <c r="L2396" s="2">
        <f>DEGREES(ASIN((((COS(RADIANS('PV model'!$B$2))*COS(RADIANS(H2396))*COS(RADIANS(K2396)))+(SIN(RADIANS('PV model'!$B$2))*SIN(RADIANS(H2396)))))))</f>
        <v>32.367813893354864</v>
      </c>
      <c r="M2396" s="3">
        <f t="shared" si="411"/>
        <v>32.367813893354864</v>
      </c>
      <c r="N2396" s="2">
        <f t="shared" si="416"/>
        <v>-49.598942914854426</v>
      </c>
      <c r="O2396" s="2">
        <f>IF('PV model'!$B$2&gt;0, 180-N2396,IF('PV model'!$B$2&lt;0,0-N2396,N2396))</f>
        <v>229.59894291485443</v>
      </c>
      <c r="P2396" s="2">
        <f>ABS(O2396-'PV model'!$B$5)</f>
        <v>24.598942914854433</v>
      </c>
      <c r="Q2396" s="3">
        <f t="shared" si="412"/>
        <v>57.632186106645136</v>
      </c>
      <c r="R2396" s="3">
        <f t="shared" si="417"/>
        <v>0</v>
      </c>
      <c r="S2396" s="3">
        <f t="shared" si="413"/>
        <v>149.05800000000002</v>
      </c>
      <c r="T2396" s="3">
        <f>(0.5*(1-COS(RADIANS(90-$X$3)))*(D2396+E2396)*'PV model'!$B$4)</f>
        <v>0</v>
      </c>
      <c r="U2396" s="3">
        <f t="shared" si="418"/>
        <v>149.05800000000002</v>
      </c>
      <c r="V2396" s="3">
        <f>('PV model'!$B$13*(U2396/1000)*(1-'PV model'!$B$14*((20+C2396)-25))*'PV model'!$B$10)/'PV model'!$B$12</f>
        <v>14.625680666688002</v>
      </c>
    </row>
    <row r="2397" spans="1:22" x14ac:dyDescent="0.2">
      <c r="A2397" s="10">
        <f t="shared" si="419"/>
        <v>100</v>
      </c>
      <c r="B2397" s="10">
        <f t="shared" si="420"/>
        <v>16</v>
      </c>
      <c r="C2397" s="23">
        <v>10</v>
      </c>
      <c r="D2397" s="24">
        <v>99.898049999999998</v>
      </c>
      <c r="E2397" s="24">
        <v>187.86599999999999</v>
      </c>
      <c r="F2397" s="48"/>
      <c r="G2397" s="48"/>
      <c r="H2397" s="1">
        <f t="shared" si="421"/>
        <v>7.5348204500934752</v>
      </c>
      <c r="I2397" s="1">
        <f t="shared" si="414"/>
        <v>-1.592440314320821</v>
      </c>
      <c r="J2397" s="4">
        <f>B2397+('PV model'!$B$3/15)+(I2397/60)</f>
        <v>15.696792661427986</v>
      </c>
      <c r="K2397" s="2">
        <f t="shared" si="415"/>
        <v>-55.451889921419799</v>
      </c>
      <c r="L2397" s="2">
        <f>DEGREES(ASIN((((COS(RADIANS('PV model'!$B$2))*COS(RADIANS(H2397))*COS(RADIANS(K2397)))+(SIN(RADIANS('PV model'!$B$2))*SIN(RADIANS(H2397)))))))</f>
        <v>25.245705427694134</v>
      </c>
      <c r="M2397" s="3">
        <f t="shared" si="411"/>
        <v>25.245705427694134</v>
      </c>
      <c r="N2397" s="2">
        <f t="shared" si="416"/>
        <v>-64.523789700853513</v>
      </c>
      <c r="O2397" s="2">
        <f>IF('PV model'!$B$2&gt;0, 180-N2397,IF('PV model'!$B$2&lt;0,0-N2397,N2397))</f>
        <v>244.52378970085351</v>
      </c>
      <c r="P2397" s="2">
        <f>ABS(O2397-'PV model'!$B$5)</f>
        <v>39.523789700853513</v>
      </c>
      <c r="Q2397" s="3">
        <f t="shared" si="412"/>
        <v>64.754294572305866</v>
      </c>
      <c r="R2397" s="3">
        <f t="shared" si="417"/>
        <v>99.898050000000012</v>
      </c>
      <c r="S2397" s="3">
        <f t="shared" si="413"/>
        <v>222.90286211171397</v>
      </c>
      <c r="T2397" s="3">
        <f>(0.5*(1-COS(RADIANS(90-$X$3)))*(D2397+E2397)*'PV model'!$B$4)</f>
        <v>0</v>
      </c>
      <c r="U2397" s="3">
        <f t="shared" si="418"/>
        <v>322.80091211171396</v>
      </c>
      <c r="V2397" s="3">
        <f>('PV model'!$B$13*(U2397/1000)*(1-'PV model'!$B$14*((20+C2397)-25))*'PV model'!$B$10)/'PV model'!$B$12</f>
        <v>31.621835591193186</v>
      </c>
    </row>
    <row r="2398" spans="1:22" x14ac:dyDescent="0.2">
      <c r="A2398" s="10">
        <f t="shared" si="419"/>
        <v>100</v>
      </c>
      <c r="B2398" s="10">
        <f t="shared" si="420"/>
        <v>17</v>
      </c>
      <c r="C2398" s="23">
        <v>9.1</v>
      </c>
      <c r="D2398" s="24">
        <v>55.000050000000002</v>
      </c>
      <c r="E2398" s="24">
        <v>141.12</v>
      </c>
      <c r="F2398" s="48"/>
      <c r="G2398" s="48"/>
      <c r="H2398" s="1">
        <f t="shared" si="421"/>
        <v>7.5348204500934752</v>
      </c>
      <c r="I2398" s="1">
        <f t="shared" si="414"/>
        <v>-1.592440314320821</v>
      </c>
      <c r="J2398" s="4">
        <f>B2398+('PV model'!$B$3/15)+(I2398/60)</f>
        <v>16.696792661427985</v>
      </c>
      <c r="K2398" s="2">
        <f t="shared" si="415"/>
        <v>-70.451889921419763</v>
      </c>
      <c r="L2398" s="2">
        <f>DEGREES(ASIN((((COS(RADIANS('PV model'!$B$2))*COS(RADIANS(H2398))*COS(RADIANS(K2398)))+(SIN(RADIANS('PV model'!$B$2))*SIN(RADIANS(H2398)))))))</f>
        <v>17.214434926238315</v>
      </c>
      <c r="M2398" s="3">
        <f t="shared" si="411"/>
        <v>17.214434926238315</v>
      </c>
      <c r="N2398" s="2">
        <f t="shared" si="416"/>
        <v>-77.969335888185014</v>
      </c>
      <c r="O2398" s="2">
        <f>IF('PV model'!$B$2&gt;0, 180-N2398,IF('PV model'!$B$2&lt;0,0-N2398,N2398))</f>
        <v>257.96933588818501</v>
      </c>
      <c r="P2398" s="2">
        <f>ABS(O2398-'PV model'!$B$5)</f>
        <v>52.969335888185014</v>
      </c>
      <c r="Q2398" s="3">
        <f t="shared" si="412"/>
        <v>72.785565073761688</v>
      </c>
      <c r="R2398" s="3">
        <f t="shared" si="417"/>
        <v>55.000049999999995</v>
      </c>
      <c r="S2398" s="3">
        <f t="shared" si="413"/>
        <v>158.78780443938254</v>
      </c>
      <c r="T2398" s="3">
        <f>(0.5*(1-COS(RADIANS(90-$X$3)))*(D2398+E2398)*'PV model'!$B$4)</f>
        <v>0</v>
      </c>
      <c r="U2398" s="3">
        <f t="shared" si="418"/>
        <v>213.78785443938253</v>
      </c>
      <c r="V2398" s="3">
        <f>('PV model'!$B$13*(U2398/1000)*(1-'PV model'!$B$14*((20+C2398)-25))*'PV model'!$B$10)/'PV model'!$B$12</f>
        <v>21.0197620933126</v>
      </c>
    </row>
    <row r="2399" spans="1:22" x14ac:dyDescent="0.2">
      <c r="A2399" s="10">
        <f t="shared" si="419"/>
        <v>100</v>
      </c>
      <c r="B2399" s="10">
        <f t="shared" si="420"/>
        <v>18</v>
      </c>
      <c r="C2399" s="23">
        <v>9.1999999999999993</v>
      </c>
      <c r="D2399" s="24">
        <v>0</v>
      </c>
      <c r="E2399" s="24">
        <v>44.1</v>
      </c>
      <c r="F2399" s="48"/>
      <c r="G2399" s="48"/>
      <c r="H2399" s="1">
        <f t="shared" si="421"/>
        <v>7.5348204500934752</v>
      </c>
      <c r="I2399" s="1">
        <f t="shared" si="414"/>
        <v>-1.592440314320821</v>
      </c>
      <c r="J2399" s="4">
        <f>B2399+('PV model'!$B$3/15)+(I2399/60)</f>
        <v>17.696792661427985</v>
      </c>
      <c r="K2399" s="2">
        <f t="shared" si="415"/>
        <v>-85.451889921419763</v>
      </c>
      <c r="L2399" s="2">
        <f>DEGREES(ASIN((((COS(RADIANS('PV model'!$B$2))*COS(RADIANS(H2399))*COS(RADIANS(K2399)))+(SIN(RADIANS('PV model'!$B$2))*SIN(RADIANS(H2399)))))))</f>
        <v>8.7772026881625589</v>
      </c>
      <c r="M2399" s="3">
        <f t="shared" si="411"/>
        <v>8.7772026881625589</v>
      </c>
      <c r="N2399" s="2">
        <f t="shared" si="416"/>
        <v>-89.450023319878966</v>
      </c>
      <c r="O2399" s="2">
        <f>IF('PV model'!$B$2&gt;0, 180-N2399,IF('PV model'!$B$2&lt;0,0-N2399,N2399))</f>
        <v>269.45002331987894</v>
      </c>
      <c r="P2399" s="2">
        <f>ABS(O2399-'PV model'!$B$5)</f>
        <v>64.450023319878937</v>
      </c>
      <c r="Q2399" s="3">
        <f t="shared" si="412"/>
        <v>81.222797311837439</v>
      </c>
      <c r="R2399" s="3">
        <f t="shared" si="417"/>
        <v>0</v>
      </c>
      <c r="S2399" s="3">
        <f t="shared" si="413"/>
        <v>44.1</v>
      </c>
      <c r="T2399" s="3">
        <f>(0.5*(1-COS(RADIANS(90-$X$3)))*(D2399+E2399)*'PV model'!$B$4)</f>
        <v>0</v>
      </c>
      <c r="U2399" s="3">
        <f t="shared" si="418"/>
        <v>44.1</v>
      </c>
      <c r="V2399" s="3">
        <f>('PV model'!$B$13*(U2399/1000)*(1-'PV model'!$B$14*((20+C2399)-25))*'PV model'!$B$10)/'PV model'!$B$12</f>
        <v>4.3341776351999997</v>
      </c>
    </row>
    <row r="2400" spans="1:22" x14ac:dyDescent="0.2">
      <c r="A2400" s="10">
        <f t="shared" si="419"/>
        <v>100</v>
      </c>
      <c r="B2400" s="10">
        <f t="shared" si="420"/>
        <v>19</v>
      </c>
      <c r="C2400" s="23">
        <v>8.9</v>
      </c>
      <c r="D2400" s="24">
        <v>0</v>
      </c>
      <c r="E2400" s="24">
        <v>11.465999999999999</v>
      </c>
      <c r="F2400" s="48"/>
      <c r="G2400" s="48"/>
      <c r="H2400" s="1">
        <f t="shared" si="421"/>
        <v>7.5348204500934752</v>
      </c>
      <c r="I2400" s="1">
        <f t="shared" si="414"/>
        <v>-1.592440314320821</v>
      </c>
      <c r="J2400" s="4">
        <f>B2400+('PV model'!$B$3/15)+(I2400/60)</f>
        <v>18.696792661427985</v>
      </c>
      <c r="K2400" s="2">
        <f t="shared" si="415"/>
        <v>-100.45188992141976</v>
      </c>
      <c r="L2400" s="2">
        <f>DEGREES(ASIN((((COS(RADIANS('PV model'!$B$2))*COS(RADIANS(H2400))*COS(RADIANS(K2400)))+(SIN(RADIANS('PV model'!$B$2))*SIN(RADIANS(H2400)))))))</f>
        <v>0.35535953150458871</v>
      </c>
      <c r="M2400" s="3">
        <f t="shared" si="411"/>
        <v>0.35535953150458871</v>
      </c>
      <c r="N2400" s="2">
        <f t="shared" si="416"/>
        <v>-77.144670650954424</v>
      </c>
      <c r="O2400" s="2">
        <f>IF('PV model'!$B$2&gt;0, 180-N2400,IF('PV model'!$B$2&lt;0,0-N2400,N2400))</f>
        <v>257.14467065095442</v>
      </c>
      <c r="P2400" s="2">
        <f>ABS(O2400-'PV model'!$B$5)</f>
        <v>52.144670650954424</v>
      </c>
      <c r="Q2400" s="3">
        <f t="shared" si="412"/>
        <v>89.64464046849541</v>
      </c>
      <c r="R2400" s="3">
        <f t="shared" si="417"/>
        <v>0</v>
      </c>
      <c r="S2400" s="3">
        <f t="shared" si="413"/>
        <v>11.465999999999999</v>
      </c>
      <c r="T2400" s="3">
        <f>(0.5*(1-COS(RADIANS(90-$X$3)))*(D2400+E2400)*'PV model'!$B$4)</f>
        <v>0</v>
      </c>
      <c r="U2400" s="3">
        <f t="shared" si="418"/>
        <v>11.465999999999999</v>
      </c>
      <c r="V2400" s="3">
        <f>('PV model'!$B$13*(U2400/1000)*(1-'PV model'!$B$14*((20+C2400)-25))*'PV model'!$B$10)/'PV model'!$B$12</f>
        <v>1.128261554784</v>
      </c>
    </row>
    <row r="2401" spans="1:22" x14ac:dyDescent="0.2">
      <c r="A2401" s="10">
        <f t="shared" si="419"/>
        <v>100</v>
      </c>
      <c r="B2401" s="10">
        <f t="shared" si="420"/>
        <v>20</v>
      </c>
      <c r="C2401" s="23">
        <v>8.8000000000000007</v>
      </c>
      <c r="D2401" s="24">
        <v>0</v>
      </c>
      <c r="E2401" s="24">
        <v>0.88200000000000001</v>
      </c>
      <c r="F2401" s="48"/>
      <c r="G2401" s="48"/>
      <c r="H2401" s="1">
        <f t="shared" si="421"/>
        <v>7.5348204500934752</v>
      </c>
      <c r="I2401" s="1">
        <f t="shared" si="414"/>
        <v>-1.592440314320821</v>
      </c>
      <c r="J2401" s="4">
        <f>B2401+('PV model'!$B$3/15)+(I2401/60)</f>
        <v>19.696792661427985</v>
      </c>
      <c r="K2401" s="2">
        <f t="shared" si="415"/>
        <v>-115.45188992141976</v>
      </c>
      <c r="L2401" s="2">
        <f>DEGREES(ASIN((((COS(RADIANS('PV model'!$B$2))*COS(RADIANS(H2401))*COS(RADIANS(K2401)))+(SIN(RADIANS('PV model'!$B$2))*SIN(RADIANS(H2401)))))))</f>
        <v>-7.6572309589796017</v>
      </c>
      <c r="M2401" s="3">
        <f t="shared" si="411"/>
        <v>0</v>
      </c>
      <c r="N2401" s="2">
        <f t="shared" si="416"/>
        <v>-64.58243550287817</v>
      </c>
      <c r="O2401" s="2">
        <f>IF('PV model'!$B$2&gt;0, 180-N2401,IF('PV model'!$B$2&lt;0,0-N2401,N2401))</f>
        <v>244.58243550287818</v>
      </c>
      <c r="P2401" s="2">
        <f>ABS(O2401-'PV model'!$B$5)</f>
        <v>39.582435502878184</v>
      </c>
      <c r="Q2401" s="3">
        <f t="shared" si="412"/>
        <v>97.657230958979596</v>
      </c>
      <c r="R2401" s="3">
        <f t="shared" si="417"/>
        <v>0</v>
      </c>
      <c r="S2401" s="3">
        <f t="shared" si="413"/>
        <v>0.88200000000000001</v>
      </c>
      <c r="T2401" s="3">
        <f>(0.5*(1-COS(RADIANS(90-$X$3)))*(D2401+E2401)*'PV model'!$B$4)</f>
        <v>0</v>
      </c>
      <c r="U2401" s="3">
        <f t="shared" si="418"/>
        <v>0.88200000000000001</v>
      </c>
      <c r="V2401" s="3">
        <f>('PV model'!$B$13*(U2401/1000)*(1-'PV model'!$B$14*((20+C2401)-25))*'PV model'!$B$10)/'PV model'!$B$12</f>
        <v>8.6824616255999992E-2</v>
      </c>
    </row>
    <row r="2402" spans="1:22" x14ac:dyDescent="0.2">
      <c r="A2402" s="10">
        <f t="shared" si="419"/>
        <v>100</v>
      </c>
      <c r="B2402" s="10">
        <f t="shared" si="420"/>
        <v>21</v>
      </c>
      <c r="C2402" s="23">
        <v>8.6999999999999993</v>
      </c>
      <c r="D2402" s="24">
        <v>0</v>
      </c>
      <c r="E2402" s="24">
        <v>0</v>
      </c>
      <c r="F2402" s="48"/>
      <c r="G2402" s="48"/>
      <c r="H2402" s="1">
        <f t="shared" si="421"/>
        <v>7.5348204500934752</v>
      </c>
      <c r="I2402" s="1">
        <f t="shared" si="414"/>
        <v>-1.592440314320821</v>
      </c>
      <c r="J2402" s="4">
        <f>B2402+('PV model'!$B$3/15)+(I2402/60)</f>
        <v>20.696792661427985</v>
      </c>
      <c r="K2402" s="2">
        <f t="shared" si="415"/>
        <v>-130.45188992141976</v>
      </c>
      <c r="L2402" s="2">
        <f>DEGREES(ASIN((((COS(RADIANS('PV model'!$B$2))*COS(RADIANS(H2402))*COS(RADIANS(K2402)))+(SIN(RADIANS('PV model'!$B$2))*SIN(RADIANS(H2402)))))))</f>
        <v>-14.847660662960061</v>
      </c>
      <c r="M2402" s="3">
        <f t="shared" si="411"/>
        <v>0</v>
      </c>
      <c r="N2402" s="2">
        <f t="shared" si="416"/>
        <v>-51.300777880767612</v>
      </c>
      <c r="O2402" s="2">
        <f>IF('PV model'!$B$2&gt;0, 180-N2402,IF('PV model'!$B$2&lt;0,0-N2402,N2402))</f>
        <v>231.30077788076761</v>
      </c>
      <c r="P2402" s="2">
        <f>ABS(O2402-'PV model'!$B$5)</f>
        <v>26.300777880767612</v>
      </c>
      <c r="Q2402" s="3">
        <f t="shared" si="412"/>
        <v>104.84766066296007</v>
      </c>
      <c r="R2402" s="3">
        <f t="shared" si="417"/>
        <v>0</v>
      </c>
      <c r="S2402" s="3">
        <f t="shared" si="413"/>
        <v>0</v>
      </c>
      <c r="T2402" s="3">
        <f>(0.5*(1-COS(RADIANS(90-$X$3)))*(D2402+E2402)*'PV model'!$B$4)</f>
        <v>0</v>
      </c>
      <c r="U2402" s="3">
        <f t="shared" si="418"/>
        <v>0</v>
      </c>
      <c r="V2402" s="3">
        <f>('PV model'!$B$13*(U2402/1000)*(1-'PV model'!$B$14*((20+C2402)-25))*'PV model'!$B$10)/'PV model'!$B$12</f>
        <v>0</v>
      </c>
    </row>
    <row r="2403" spans="1:22" x14ac:dyDescent="0.2">
      <c r="A2403" s="10">
        <f t="shared" si="419"/>
        <v>100</v>
      </c>
      <c r="B2403" s="10">
        <f t="shared" si="420"/>
        <v>22</v>
      </c>
      <c r="C2403" s="23">
        <v>8.9</v>
      </c>
      <c r="D2403" s="24">
        <v>0</v>
      </c>
      <c r="E2403" s="24">
        <v>0</v>
      </c>
      <c r="F2403" s="48"/>
      <c r="G2403" s="48"/>
      <c r="H2403" s="1">
        <f t="shared" si="421"/>
        <v>7.5348204500934752</v>
      </c>
      <c r="I2403" s="1">
        <f t="shared" si="414"/>
        <v>-1.592440314320821</v>
      </c>
      <c r="J2403" s="4">
        <f>B2403+('PV model'!$B$3/15)+(I2403/60)</f>
        <v>21.696792661427985</v>
      </c>
      <c r="K2403" s="2">
        <f t="shared" si="415"/>
        <v>-145.45188992141976</v>
      </c>
      <c r="L2403" s="2">
        <f>DEGREES(ASIN((((COS(RADIANS('PV model'!$B$2))*COS(RADIANS(H2403))*COS(RADIANS(K2403)))+(SIN(RADIANS('PV model'!$B$2))*SIN(RADIANS(H2403)))))))</f>
        <v>-20.75825887895726</v>
      </c>
      <c r="M2403" s="3">
        <f t="shared" si="411"/>
        <v>0</v>
      </c>
      <c r="N2403" s="2">
        <f t="shared" si="416"/>
        <v>-36.958095673272517</v>
      </c>
      <c r="O2403" s="2">
        <f>IF('PV model'!$B$2&gt;0, 180-N2403,IF('PV model'!$B$2&lt;0,0-N2403,N2403))</f>
        <v>216.95809567327251</v>
      </c>
      <c r="P2403" s="2">
        <f>ABS(O2403-'PV model'!$B$5)</f>
        <v>11.95809567327251</v>
      </c>
      <c r="Q2403" s="3">
        <f t="shared" si="412"/>
        <v>110.75825887895726</v>
      </c>
      <c r="R2403" s="3">
        <f t="shared" si="417"/>
        <v>0</v>
      </c>
      <c r="S2403" s="3">
        <f t="shared" si="413"/>
        <v>0</v>
      </c>
      <c r="T2403" s="3">
        <f>(0.5*(1-COS(RADIANS(90-$X$3)))*(D2403+E2403)*'PV model'!$B$4)</f>
        <v>0</v>
      </c>
      <c r="U2403" s="3">
        <f t="shared" si="418"/>
        <v>0</v>
      </c>
      <c r="V2403" s="3">
        <f>('PV model'!$B$13*(U2403/1000)*(1-'PV model'!$B$14*((20+C2403)-25))*'PV model'!$B$10)/'PV model'!$B$12</f>
        <v>0</v>
      </c>
    </row>
    <row r="2404" spans="1:22" x14ac:dyDescent="0.2">
      <c r="A2404" s="10">
        <f t="shared" si="419"/>
        <v>100</v>
      </c>
      <c r="B2404" s="10">
        <f t="shared" si="420"/>
        <v>23</v>
      </c>
      <c r="C2404" s="23">
        <v>6.7</v>
      </c>
      <c r="D2404" s="24">
        <v>0</v>
      </c>
      <c r="E2404" s="24">
        <v>0</v>
      </c>
      <c r="F2404" s="48"/>
      <c r="G2404" s="48"/>
      <c r="H2404" s="1">
        <f t="shared" si="421"/>
        <v>7.5348204500934752</v>
      </c>
      <c r="I2404" s="1">
        <f t="shared" si="414"/>
        <v>-1.592440314320821</v>
      </c>
      <c r="J2404" s="4">
        <f>B2404+('PV model'!$B$3/15)+(I2404/60)</f>
        <v>22.696792661427985</v>
      </c>
      <c r="K2404" s="2">
        <f t="shared" si="415"/>
        <v>-160.45188992141976</v>
      </c>
      <c r="L2404" s="2">
        <f>DEGREES(ASIN((((COS(RADIANS('PV model'!$B$2))*COS(RADIANS(H2404))*COS(RADIANS(K2404)))+(SIN(RADIANS('PV model'!$B$2))*SIN(RADIANS(H2404)))))))</f>
        <v>-24.903022148915035</v>
      </c>
      <c r="M2404" s="3">
        <f t="shared" si="411"/>
        <v>0</v>
      </c>
      <c r="N2404" s="2">
        <f t="shared" si="416"/>
        <v>-21.451431532048588</v>
      </c>
      <c r="O2404" s="2">
        <f>IF('PV model'!$B$2&gt;0, 180-N2404,IF('PV model'!$B$2&lt;0,0-N2404,N2404))</f>
        <v>201.45143153204859</v>
      </c>
      <c r="P2404" s="2">
        <f>ABS(O2404-'PV model'!$B$5)</f>
        <v>3.5485684679514122</v>
      </c>
      <c r="Q2404" s="3">
        <f t="shared" si="412"/>
        <v>114.90302214891504</v>
      </c>
      <c r="R2404" s="3">
        <f t="shared" si="417"/>
        <v>0</v>
      </c>
      <c r="S2404" s="3">
        <f t="shared" si="413"/>
        <v>0</v>
      </c>
      <c r="T2404" s="3">
        <f>(0.5*(1-COS(RADIANS(90-$X$3)))*(D2404+E2404)*'PV model'!$B$4)</f>
        <v>0</v>
      </c>
      <c r="U2404" s="3">
        <f t="shared" si="418"/>
        <v>0</v>
      </c>
      <c r="V2404" s="3">
        <f>('PV model'!$B$13*(U2404/1000)*(1-'PV model'!$B$14*((20+C2404)-25))*'PV model'!$B$10)/'PV model'!$B$12</f>
        <v>0</v>
      </c>
    </row>
    <row r="2405" spans="1:22" x14ac:dyDescent="0.2">
      <c r="A2405" s="10">
        <f t="shared" si="419"/>
        <v>100</v>
      </c>
      <c r="B2405" s="10">
        <f t="shared" si="420"/>
        <v>24</v>
      </c>
      <c r="C2405" s="23">
        <v>8.6999999999999993</v>
      </c>
      <c r="D2405" s="24">
        <v>0</v>
      </c>
      <c r="E2405" s="24">
        <v>0</v>
      </c>
      <c r="F2405" s="48"/>
      <c r="G2405" s="48"/>
      <c r="H2405" s="1">
        <f t="shared" si="421"/>
        <v>7.5348204500934752</v>
      </c>
      <c r="I2405" s="1">
        <f t="shared" si="414"/>
        <v>-1.592440314320821</v>
      </c>
      <c r="J2405" s="4">
        <f>B2405+('PV model'!$B$3/15)+(I2405/60)</f>
        <v>23.696792661427985</v>
      </c>
      <c r="K2405" s="2">
        <f t="shared" si="415"/>
        <v>-175.45188992141976</v>
      </c>
      <c r="L2405" s="2">
        <f>DEGREES(ASIN((((COS(RADIANS('PV model'!$B$2))*COS(RADIANS(H2405))*COS(RADIANS(K2405)))+(SIN(RADIANS('PV model'!$B$2))*SIN(RADIANS(H2405)))))))</f>
        <v>-26.851571518589992</v>
      </c>
      <c r="M2405" s="3">
        <f t="shared" si="411"/>
        <v>0</v>
      </c>
      <c r="N2405" s="2">
        <f t="shared" si="416"/>
        <v>-5.0549839181119598</v>
      </c>
      <c r="O2405" s="2">
        <f>IF('PV model'!$B$2&gt;0, 180-N2405,IF('PV model'!$B$2&lt;0,0-N2405,N2405))</f>
        <v>185.05498391811196</v>
      </c>
      <c r="P2405" s="2">
        <f>ABS(O2405-'PV model'!$B$5)</f>
        <v>19.945016081888042</v>
      </c>
      <c r="Q2405" s="3">
        <f t="shared" si="412"/>
        <v>116.85157151858999</v>
      </c>
      <c r="R2405" s="3">
        <f t="shared" si="417"/>
        <v>0</v>
      </c>
      <c r="S2405" s="3">
        <f t="shared" si="413"/>
        <v>0</v>
      </c>
      <c r="T2405" s="3">
        <f>(0.5*(1-COS(RADIANS(90-$X$3)))*(D2405+E2405)*'PV model'!$B$4)</f>
        <v>0</v>
      </c>
      <c r="U2405" s="3">
        <f t="shared" si="418"/>
        <v>0</v>
      </c>
      <c r="V2405" s="3">
        <f>('PV model'!$B$13*(U2405/1000)*(1-'PV model'!$B$14*((20+C2405)-25))*'PV model'!$B$10)/'PV model'!$B$12</f>
        <v>0</v>
      </c>
    </row>
    <row r="2406" spans="1:22" x14ac:dyDescent="0.2">
      <c r="A2406" s="10">
        <f t="shared" si="419"/>
        <v>101</v>
      </c>
      <c r="B2406" s="10">
        <f t="shared" si="420"/>
        <v>1</v>
      </c>
      <c r="C2406" s="23">
        <v>8.1999999999999993</v>
      </c>
      <c r="D2406" s="24">
        <v>0</v>
      </c>
      <c r="E2406" s="24">
        <v>0</v>
      </c>
      <c r="F2406" s="48"/>
      <c r="G2406" s="48"/>
      <c r="H2406" s="1">
        <f t="shared" si="421"/>
        <v>7.9162247303837017</v>
      </c>
      <c r="I2406" s="1">
        <f t="shared" si="414"/>
        <v>-1.307557805496272</v>
      </c>
      <c r="J2406" s="4">
        <f>B2406+('PV model'!$B$3/15)+(I2406/60)</f>
        <v>0.7015407032417289</v>
      </c>
      <c r="K2406" s="2">
        <f t="shared" si="415"/>
        <v>169.47688945137406</v>
      </c>
      <c r="L2406" s="2">
        <f>DEGREES(ASIN((((COS(RADIANS('PV model'!$B$2))*COS(RADIANS(H2406))*COS(RADIANS(K2406)))+(SIN(RADIANS('PV model'!$B$2))*SIN(RADIANS(H2406)))))))</f>
        <v>-25.980832517071782</v>
      </c>
      <c r="M2406" s="3">
        <f t="shared" si="411"/>
        <v>0</v>
      </c>
      <c r="N2406" s="2">
        <f t="shared" si="416"/>
        <v>11.608758203198724</v>
      </c>
      <c r="O2406" s="2">
        <f>IF('PV model'!$B$2&gt;0, 180-N2406,IF('PV model'!$B$2&lt;0,0-N2406,N2406))</f>
        <v>168.39124179680127</v>
      </c>
      <c r="P2406" s="2">
        <f>ABS(O2406-'PV model'!$B$5)</f>
        <v>36.608758203198732</v>
      </c>
      <c r="Q2406" s="3">
        <f t="shared" si="412"/>
        <v>115.98083251707178</v>
      </c>
      <c r="R2406" s="3">
        <f t="shared" si="417"/>
        <v>0</v>
      </c>
      <c r="S2406" s="3">
        <f t="shared" si="413"/>
        <v>0</v>
      </c>
      <c r="T2406" s="3">
        <f>(0.5*(1-COS(RADIANS(90-$X$3)))*(D2406+E2406)*'PV model'!$B$4)</f>
        <v>0</v>
      </c>
      <c r="U2406" s="3">
        <f t="shared" si="418"/>
        <v>0</v>
      </c>
      <c r="V2406" s="3">
        <f>('PV model'!$B$13*(U2406/1000)*(1-'PV model'!$B$14*((20+C2406)-25))*'PV model'!$B$10)/'PV model'!$B$12</f>
        <v>0</v>
      </c>
    </row>
    <row r="2407" spans="1:22" x14ac:dyDescent="0.2">
      <c r="A2407" s="10">
        <f t="shared" si="419"/>
        <v>101</v>
      </c>
      <c r="B2407" s="10">
        <f t="shared" si="420"/>
        <v>2</v>
      </c>
      <c r="C2407" s="23">
        <v>8.6999999999999993</v>
      </c>
      <c r="D2407" s="24">
        <v>0</v>
      </c>
      <c r="E2407" s="24">
        <v>0</v>
      </c>
      <c r="F2407" s="48"/>
      <c r="G2407" s="48"/>
      <c r="H2407" s="1">
        <f t="shared" si="421"/>
        <v>7.9162247303837017</v>
      </c>
      <c r="I2407" s="1">
        <f t="shared" si="414"/>
        <v>-1.307557805496272</v>
      </c>
      <c r="J2407" s="4">
        <f>B2407+('PV model'!$B$3/15)+(I2407/60)</f>
        <v>1.7015407032417289</v>
      </c>
      <c r="K2407" s="2">
        <f t="shared" si="415"/>
        <v>154.47688945137406</v>
      </c>
      <c r="L2407" s="2">
        <f>DEGREES(ASIN((((COS(RADIANS('PV model'!$B$2))*COS(RADIANS(H2407))*COS(RADIANS(K2407)))+(SIN(RADIANS('PV model'!$B$2))*SIN(RADIANS(H2407)))))))</f>
        <v>-23.126213699595517</v>
      </c>
      <c r="M2407" s="3">
        <f t="shared" si="411"/>
        <v>0</v>
      </c>
      <c r="N2407" s="2">
        <f t="shared" si="416"/>
        <v>27.649409467611704</v>
      </c>
      <c r="O2407" s="2">
        <f>IF('PV model'!$B$2&gt;0, 180-N2407,IF('PV model'!$B$2&lt;0,0-N2407,N2407))</f>
        <v>152.35059053238831</v>
      </c>
      <c r="P2407" s="2">
        <f>ABS(O2407-'PV model'!$B$5)</f>
        <v>52.64940946761169</v>
      </c>
      <c r="Q2407" s="3">
        <f t="shared" si="412"/>
        <v>113.12621369959552</v>
      </c>
      <c r="R2407" s="3">
        <f t="shared" si="417"/>
        <v>0</v>
      </c>
      <c r="S2407" s="3">
        <f t="shared" si="413"/>
        <v>0</v>
      </c>
      <c r="T2407" s="3">
        <f>(0.5*(1-COS(RADIANS(90-$X$3)))*(D2407+E2407)*'PV model'!$B$4)</f>
        <v>0</v>
      </c>
      <c r="U2407" s="3">
        <f t="shared" si="418"/>
        <v>0</v>
      </c>
      <c r="V2407" s="3">
        <f>('PV model'!$B$13*(U2407/1000)*(1-'PV model'!$B$14*((20+C2407)-25))*'PV model'!$B$10)/'PV model'!$B$12</f>
        <v>0</v>
      </c>
    </row>
    <row r="2408" spans="1:22" x14ac:dyDescent="0.2">
      <c r="A2408" s="10">
        <f t="shared" si="419"/>
        <v>101</v>
      </c>
      <c r="B2408" s="10">
        <f t="shared" si="420"/>
        <v>3</v>
      </c>
      <c r="C2408" s="23">
        <v>8.5</v>
      </c>
      <c r="D2408" s="24">
        <v>0</v>
      </c>
      <c r="E2408" s="24">
        <v>0</v>
      </c>
      <c r="F2408" s="48"/>
      <c r="G2408" s="48"/>
      <c r="H2408" s="1">
        <f t="shared" si="421"/>
        <v>7.9162247303837017</v>
      </c>
      <c r="I2408" s="1">
        <f t="shared" si="414"/>
        <v>-1.307557805496272</v>
      </c>
      <c r="J2408" s="4">
        <f>B2408+('PV model'!$B$3/15)+(I2408/60)</f>
        <v>2.7015407032417285</v>
      </c>
      <c r="K2408" s="2">
        <f t="shared" si="415"/>
        <v>139.47688945137406</v>
      </c>
      <c r="L2408" s="2">
        <f>DEGREES(ASIN((((COS(RADIANS('PV model'!$B$2))*COS(RADIANS(H2408))*COS(RADIANS(K2408)))+(SIN(RADIANS('PV model'!$B$2))*SIN(RADIANS(H2408)))))))</f>
        <v>-18.236772155412211</v>
      </c>
      <c r="M2408" s="3">
        <f t="shared" si="411"/>
        <v>0</v>
      </c>
      <c r="N2408" s="2">
        <f t="shared" si="416"/>
        <v>42.656199311253317</v>
      </c>
      <c r="O2408" s="2">
        <f>IF('PV model'!$B$2&gt;0, 180-N2408,IF('PV model'!$B$2&lt;0,0-N2408,N2408))</f>
        <v>137.34380068874668</v>
      </c>
      <c r="P2408" s="2">
        <f>ABS(O2408-'PV model'!$B$5)</f>
        <v>67.656199311253317</v>
      </c>
      <c r="Q2408" s="3">
        <f t="shared" si="412"/>
        <v>108.23677215541221</v>
      </c>
      <c r="R2408" s="3">
        <f t="shared" si="417"/>
        <v>0</v>
      </c>
      <c r="S2408" s="3">
        <f t="shared" si="413"/>
        <v>0</v>
      </c>
      <c r="T2408" s="3">
        <f>(0.5*(1-COS(RADIANS(90-$X$3)))*(D2408+E2408)*'PV model'!$B$4)</f>
        <v>0</v>
      </c>
      <c r="U2408" s="3">
        <f t="shared" si="418"/>
        <v>0</v>
      </c>
      <c r="V2408" s="3">
        <f>('PV model'!$B$13*(U2408/1000)*(1-'PV model'!$B$14*((20+C2408)-25))*'PV model'!$B$10)/'PV model'!$B$12</f>
        <v>0</v>
      </c>
    </row>
    <row r="2409" spans="1:22" x14ac:dyDescent="0.2">
      <c r="A2409" s="10">
        <f t="shared" si="419"/>
        <v>101</v>
      </c>
      <c r="B2409" s="10">
        <f t="shared" si="420"/>
        <v>4</v>
      </c>
      <c r="C2409" s="23">
        <v>8.3000000000000007</v>
      </c>
      <c r="D2409" s="24">
        <v>0</v>
      </c>
      <c r="E2409" s="24">
        <v>0</v>
      </c>
      <c r="F2409" s="48"/>
      <c r="G2409" s="48"/>
      <c r="H2409" s="1">
        <f t="shared" si="421"/>
        <v>7.9162247303837017</v>
      </c>
      <c r="I2409" s="1">
        <f t="shared" si="414"/>
        <v>-1.307557805496272</v>
      </c>
      <c r="J2409" s="4">
        <f>B2409+('PV model'!$B$3/15)+(I2409/60)</f>
        <v>3.7015407032417285</v>
      </c>
      <c r="K2409" s="2">
        <f t="shared" si="415"/>
        <v>124.47688945137406</v>
      </c>
      <c r="L2409" s="2">
        <f>DEGREES(ASIN((((COS(RADIANS('PV model'!$B$2))*COS(RADIANS(H2409))*COS(RADIANS(K2409)))+(SIN(RADIANS('PV model'!$B$2))*SIN(RADIANS(H2409)))))))</f>
        <v>-11.775033512451021</v>
      </c>
      <c r="M2409" s="3">
        <f t="shared" si="411"/>
        <v>0</v>
      </c>
      <c r="N2409" s="2">
        <f t="shared" si="416"/>
        <v>56.517079846725331</v>
      </c>
      <c r="O2409" s="2">
        <f>IF('PV model'!$B$2&gt;0, 180-N2409,IF('PV model'!$B$2&lt;0,0-N2409,N2409))</f>
        <v>123.48292015327468</v>
      </c>
      <c r="P2409" s="2">
        <f>ABS(O2409-'PV model'!$B$5)</f>
        <v>81.517079846725323</v>
      </c>
      <c r="Q2409" s="3">
        <f t="shared" si="412"/>
        <v>101.77503351245102</v>
      </c>
      <c r="R2409" s="3">
        <f t="shared" si="417"/>
        <v>0</v>
      </c>
      <c r="S2409" s="3">
        <f t="shared" si="413"/>
        <v>0</v>
      </c>
      <c r="T2409" s="3">
        <f>(0.5*(1-COS(RADIANS(90-$X$3)))*(D2409+E2409)*'PV model'!$B$4)</f>
        <v>0</v>
      </c>
      <c r="U2409" s="3">
        <f t="shared" si="418"/>
        <v>0</v>
      </c>
      <c r="V2409" s="3">
        <f>('PV model'!$B$13*(U2409/1000)*(1-'PV model'!$B$14*((20+C2409)-25))*'PV model'!$B$10)/'PV model'!$B$12</f>
        <v>0</v>
      </c>
    </row>
    <row r="2410" spans="1:22" x14ac:dyDescent="0.2">
      <c r="A2410" s="10">
        <f t="shared" si="419"/>
        <v>101</v>
      </c>
      <c r="B2410" s="10">
        <f t="shared" si="420"/>
        <v>5</v>
      </c>
      <c r="C2410" s="23">
        <v>8.4</v>
      </c>
      <c r="D2410" s="24">
        <v>0</v>
      </c>
      <c r="E2410" s="24">
        <v>0</v>
      </c>
      <c r="F2410" s="48"/>
      <c r="G2410" s="48"/>
      <c r="H2410" s="1">
        <f t="shared" si="421"/>
        <v>7.9162247303837017</v>
      </c>
      <c r="I2410" s="1">
        <f t="shared" si="414"/>
        <v>-1.307557805496272</v>
      </c>
      <c r="J2410" s="4">
        <f>B2410+('PV model'!$B$3/15)+(I2410/60)</f>
        <v>4.7015407032417293</v>
      </c>
      <c r="K2410" s="2">
        <f t="shared" si="415"/>
        <v>109.47688945137406</v>
      </c>
      <c r="L2410" s="2">
        <f>DEGREES(ASIN((((COS(RADIANS('PV model'!$B$2))*COS(RADIANS(H2410))*COS(RADIANS(K2410)))+(SIN(RADIANS('PV model'!$B$2))*SIN(RADIANS(H2410)))))))</f>
        <v>-4.2180522315389206</v>
      </c>
      <c r="M2410" s="3">
        <f t="shared" si="411"/>
        <v>0</v>
      </c>
      <c r="N2410" s="2">
        <f t="shared" si="416"/>
        <v>69.443772069153141</v>
      </c>
      <c r="O2410" s="2">
        <f>IF('PV model'!$B$2&gt;0, 180-N2410,IF('PV model'!$B$2&lt;0,0-N2410,N2410))</f>
        <v>110.55622793084686</v>
      </c>
      <c r="P2410" s="2">
        <f>ABS(O2410-'PV model'!$B$5)</f>
        <v>94.443772069153141</v>
      </c>
      <c r="Q2410" s="3">
        <f t="shared" si="412"/>
        <v>94.21805223153892</v>
      </c>
      <c r="R2410" s="3">
        <f t="shared" si="417"/>
        <v>0</v>
      </c>
      <c r="S2410" s="3">
        <f t="shared" si="413"/>
        <v>0</v>
      </c>
      <c r="T2410" s="3">
        <f>(0.5*(1-COS(RADIANS(90-$X$3)))*(D2410+E2410)*'PV model'!$B$4)</f>
        <v>0</v>
      </c>
      <c r="U2410" s="3">
        <f t="shared" si="418"/>
        <v>0</v>
      </c>
      <c r="V2410" s="3">
        <f>('PV model'!$B$13*(U2410/1000)*(1-'PV model'!$B$14*((20+C2410)-25))*'PV model'!$B$10)/'PV model'!$B$12</f>
        <v>0</v>
      </c>
    </row>
    <row r="2411" spans="1:22" x14ac:dyDescent="0.2">
      <c r="A2411" s="10">
        <f t="shared" si="419"/>
        <v>101</v>
      </c>
      <c r="B2411" s="10">
        <f t="shared" si="420"/>
        <v>6</v>
      </c>
      <c r="C2411" s="23">
        <v>8.6</v>
      </c>
      <c r="D2411" s="24">
        <v>0</v>
      </c>
      <c r="E2411" s="24">
        <v>1.764</v>
      </c>
      <c r="F2411" s="48"/>
      <c r="G2411" s="48"/>
      <c r="H2411" s="1">
        <f t="shared" si="421"/>
        <v>7.9162247303837017</v>
      </c>
      <c r="I2411" s="1">
        <f t="shared" si="414"/>
        <v>-1.307557805496272</v>
      </c>
      <c r="J2411" s="4">
        <f>B2411+('PV model'!$B$3/15)+(I2411/60)</f>
        <v>5.7015407032417293</v>
      </c>
      <c r="K2411" s="2">
        <f t="shared" si="415"/>
        <v>94.476889451374063</v>
      </c>
      <c r="L2411" s="2">
        <f>DEGREES(ASIN((((COS(RADIANS('PV model'!$B$2))*COS(RADIANS(H2411))*COS(RADIANS(K2411)))+(SIN(RADIANS('PV model'!$B$2))*SIN(RADIANS(H2411)))))))</f>
        <v>3.9974548826751333</v>
      </c>
      <c r="M2411" s="3">
        <f t="shared" si="411"/>
        <v>3.9974548826751333</v>
      </c>
      <c r="N2411" s="2">
        <f t="shared" si="416"/>
        <v>81.832369776898631</v>
      </c>
      <c r="O2411" s="2">
        <f>IF('PV model'!$B$2&gt;0, 180-N2411,IF('PV model'!$B$2&lt;0,0-N2411,N2411))</f>
        <v>98.167630223101369</v>
      </c>
      <c r="P2411" s="2">
        <f>ABS(O2411-'PV model'!$B$5)</f>
        <v>106.83236977689863</v>
      </c>
      <c r="Q2411" s="3">
        <f t="shared" si="412"/>
        <v>86.002545117324871</v>
      </c>
      <c r="R2411" s="3">
        <f t="shared" si="417"/>
        <v>0</v>
      </c>
      <c r="S2411" s="3">
        <f t="shared" si="413"/>
        <v>1.764</v>
      </c>
      <c r="T2411" s="3">
        <f>(0.5*(1-COS(RADIANS(90-$X$3)))*(D2411+E2411)*'PV model'!$B$4)</f>
        <v>0</v>
      </c>
      <c r="U2411" s="3">
        <f t="shared" si="418"/>
        <v>1.764</v>
      </c>
      <c r="V2411" s="3">
        <f>('PV model'!$B$13*(U2411/1000)*(1-'PV model'!$B$14*((20+C2411)-25))*'PV model'!$B$10)/'PV model'!$B$12</f>
        <v>0.17379029606399998</v>
      </c>
    </row>
    <row r="2412" spans="1:22" x14ac:dyDescent="0.2">
      <c r="A2412" s="10">
        <f t="shared" si="419"/>
        <v>101</v>
      </c>
      <c r="B2412" s="10">
        <f t="shared" si="420"/>
        <v>7</v>
      </c>
      <c r="C2412" s="23">
        <v>8.1999999999999993</v>
      </c>
      <c r="D2412" s="24">
        <v>0</v>
      </c>
      <c r="E2412" s="24">
        <v>18.521999999999998</v>
      </c>
      <c r="F2412" s="48"/>
      <c r="G2412" s="48"/>
      <c r="H2412" s="1">
        <f t="shared" si="421"/>
        <v>7.9162247303837017</v>
      </c>
      <c r="I2412" s="1">
        <f t="shared" si="414"/>
        <v>-1.307557805496272</v>
      </c>
      <c r="J2412" s="4">
        <f>B2412+('PV model'!$B$3/15)+(I2412/60)</f>
        <v>6.7015407032417293</v>
      </c>
      <c r="K2412" s="2">
        <f t="shared" si="415"/>
        <v>79.476889451374063</v>
      </c>
      <c r="L2412" s="2">
        <f>DEGREES(ASIN((((COS(RADIANS('PV model'!$B$2))*COS(RADIANS(H2412))*COS(RADIANS(K2412)))+(SIN(RADIANS('PV model'!$B$2))*SIN(RADIANS(H2412)))))))</f>
        <v>12.471913187854909</v>
      </c>
      <c r="M2412" s="3">
        <f t="shared" si="411"/>
        <v>12.471913187854909</v>
      </c>
      <c r="N2412" s="2">
        <f t="shared" si="416"/>
        <v>85.825925771731775</v>
      </c>
      <c r="O2412" s="2">
        <f>IF('PV model'!$B$2&gt;0, 180-N2412,IF('PV model'!$B$2&lt;0,0-N2412,N2412))</f>
        <v>94.174074228268225</v>
      </c>
      <c r="P2412" s="2">
        <f>ABS(O2412-'PV model'!$B$5)</f>
        <v>110.82592577173178</v>
      </c>
      <c r="Q2412" s="3">
        <f t="shared" si="412"/>
        <v>77.528086812145091</v>
      </c>
      <c r="R2412" s="3">
        <f t="shared" si="417"/>
        <v>0</v>
      </c>
      <c r="S2412" s="3">
        <f t="shared" si="413"/>
        <v>18.521999999999998</v>
      </c>
      <c r="T2412" s="3">
        <f>(0.5*(1-COS(RADIANS(90-$X$3)))*(D2412+E2412)*'PV model'!$B$4)</f>
        <v>0</v>
      </c>
      <c r="U2412" s="3">
        <f t="shared" si="418"/>
        <v>18.521999999999998</v>
      </c>
      <c r="V2412" s="3">
        <f>('PV model'!$B$13*(U2412/1000)*(1-'PV model'!$B$14*((20+C2412)-25))*'PV model'!$B$10)/'PV model'!$B$12</f>
        <v>1.8277604432639993</v>
      </c>
    </row>
    <row r="2413" spans="1:22" x14ac:dyDescent="0.2">
      <c r="A2413" s="10">
        <f t="shared" si="419"/>
        <v>101</v>
      </c>
      <c r="B2413" s="10">
        <f t="shared" si="420"/>
        <v>8</v>
      </c>
      <c r="C2413" s="23">
        <v>7.4</v>
      </c>
      <c r="D2413" s="24">
        <v>0</v>
      </c>
      <c r="E2413" s="24">
        <v>54.684000000000005</v>
      </c>
      <c r="F2413" s="48"/>
      <c r="G2413" s="48"/>
      <c r="H2413" s="1">
        <f t="shared" si="421"/>
        <v>7.9162247303837017</v>
      </c>
      <c r="I2413" s="1">
        <f t="shared" si="414"/>
        <v>-1.307557805496272</v>
      </c>
      <c r="J2413" s="4">
        <f>B2413+('PV model'!$B$3/15)+(I2413/60)</f>
        <v>7.7015407032417293</v>
      </c>
      <c r="K2413" s="2">
        <f t="shared" si="415"/>
        <v>64.476889451374063</v>
      </c>
      <c r="L2413" s="2">
        <f>DEGREES(ASIN((((COS(RADIANS('PV model'!$B$2))*COS(RADIANS(H2413))*COS(RADIANS(K2413)))+(SIN(RADIANS('PV model'!$B$2))*SIN(RADIANS(H2413)))))))</f>
        <v>20.807386920285879</v>
      </c>
      <c r="M2413" s="3">
        <f t="shared" si="411"/>
        <v>20.807386920285879</v>
      </c>
      <c r="N2413" s="2">
        <f t="shared" si="416"/>
        <v>72.974354974796825</v>
      </c>
      <c r="O2413" s="2">
        <f>IF('PV model'!$B$2&gt;0, 180-N2413,IF('PV model'!$B$2&lt;0,0-N2413,N2413))</f>
        <v>107.02564502520318</v>
      </c>
      <c r="P2413" s="2">
        <f>ABS(O2413-'PV model'!$B$5)</f>
        <v>97.974354974796825</v>
      </c>
      <c r="Q2413" s="3">
        <f t="shared" si="412"/>
        <v>69.192613079714121</v>
      </c>
      <c r="R2413" s="3">
        <f t="shared" si="417"/>
        <v>0</v>
      </c>
      <c r="S2413" s="3">
        <f t="shared" si="413"/>
        <v>54.684000000000005</v>
      </c>
      <c r="T2413" s="3">
        <f>(0.5*(1-COS(RADIANS(90-$X$3)))*(D2413+E2413)*'PV model'!$B$4)</f>
        <v>0</v>
      </c>
      <c r="U2413" s="3">
        <f t="shared" si="418"/>
        <v>54.684000000000005</v>
      </c>
      <c r="V2413" s="3">
        <f>('PV model'!$B$13*(U2413/1000)*(1-'PV model'!$B$14*((20+C2413)-25))*'PV model'!$B$10)/'PV model'!$B$12</f>
        <v>5.4137369986560007</v>
      </c>
    </row>
    <row r="2414" spans="1:22" x14ac:dyDescent="0.2">
      <c r="A2414" s="10">
        <f t="shared" si="419"/>
        <v>101</v>
      </c>
      <c r="B2414" s="10">
        <f t="shared" si="420"/>
        <v>9</v>
      </c>
      <c r="C2414" s="23">
        <v>8.1</v>
      </c>
      <c r="D2414" s="24">
        <v>0</v>
      </c>
      <c r="E2414" s="24">
        <v>93.492000000000004</v>
      </c>
      <c r="F2414" s="48"/>
      <c r="G2414" s="48"/>
      <c r="H2414" s="1">
        <f t="shared" si="421"/>
        <v>7.9162247303837017</v>
      </c>
      <c r="I2414" s="1">
        <f t="shared" si="414"/>
        <v>-1.307557805496272</v>
      </c>
      <c r="J2414" s="4">
        <f>B2414+('PV model'!$B$3/15)+(I2414/60)</f>
        <v>8.7015407032417276</v>
      </c>
      <c r="K2414" s="2">
        <f t="shared" si="415"/>
        <v>49.476889451374085</v>
      </c>
      <c r="L2414" s="2">
        <f>DEGREES(ASIN((((COS(RADIANS('PV model'!$B$2))*COS(RADIANS(H2414))*COS(RADIANS(K2414)))+(SIN(RADIANS('PV model'!$B$2))*SIN(RADIANS(H2414)))))))</f>
        <v>28.556218747734619</v>
      </c>
      <c r="M2414" s="3">
        <f t="shared" si="411"/>
        <v>28.556218747734619</v>
      </c>
      <c r="N2414" s="2">
        <f t="shared" si="416"/>
        <v>59.001081968404392</v>
      </c>
      <c r="O2414" s="2">
        <f>IF('PV model'!$B$2&gt;0, 180-N2414,IF('PV model'!$B$2&lt;0,0-N2414,N2414))</f>
        <v>120.99891803159561</v>
      </c>
      <c r="P2414" s="2">
        <f>ABS(O2414-'PV model'!$B$5)</f>
        <v>84.001081968404392</v>
      </c>
      <c r="Q2414" s="3">
        <f t="shared" si="412"/>
        <v>61.443781252265374</v>
      </c>
      <c r="R2414" s="3">
        <f t="shared" si="417"/>
        <v>0</v>
      </c>
      <c r="S2414" s="3">
        <f t="shared" si="413"/>
        <v>93.492000000000004</v>
      </c>
      <c r="T2414" s="3">
        <f>(0.5*(1-COS(RADIANS(90-$X$3)))*(D2414+E2414)*'PV model'!$B$4)</f>
        <v>0</v>
      </c>
      <c r="U2414" s="3">
        <f t="shared" si="418"/>
        <v>93.492000000000004</v>
      </c>
      <c r="V2414" s="3">
        <f>('PV model'!$B$13*(U2414/1000)*(1-'PV model'!$B$14*((20+C2414)-25))*'PV model'!$B$10)/'PV model'!$B$12</f>
        <v>9.2295766120320017</v>
      </c>
    </row>
    <row r="2415" spans="1:22" x14ac:dyDescent="0.2">
      <c r="A2415" s="10">
        <f t="shared" si="419"/>
        <v>101</v>
      </c>
      <c r="B2415" s="10">
        <f t="shared" si="420"/>
        <v>10</v>
      </c>
      <c r="C2415" s="23">
        <v>8.4</v>
      </c>
      <c r="D2415" s="24">
        <v>0</v>
      </c>
      <c r="E2415" s="24">
        <v>127.89</v>
      </c>
      <c r="F2415" s="48"/>
      <c r="G2415" s="48"/>
      <c r="H2415" s="1">
        <f t="shared" si="421"/>
        <v>7.9162247303837017</v>
      </c>
      <c r="I2415" s="1">
        <f t="shared" si="414"/>
        <v>-1.307557805496272</v>
      </c>
      <c r="J2415" s="4">
        <f>B2415+('PV model'!$B$3/15)+(I2415/60)</f>
        <v>9.7015407032417276</v>
      </c>
      <c r="K2415" s="2">
        <f t="shared" si="415"/>
        <v>34.476889451374085</v>
      </c>
      <c r="L2415" s="2">
        <f>DEGREES(ASIN((((COS(RADIANS('PV model'!$B$2))*COS(RADIANS(H2415))*COS(RADIANS(K2415)))+(SIN(RADIANS('PV model'!$B$2))*SIN(RADIANS(H2415)))))))</f>
        <v>35.16779149296628</v>
      </c>
      <c r="M2415" s="3">
        <f t="shared" si="411"/>
        <v>35.16779149296628</v>
      </c>
      <c r="N2415" s="2">
        <f t="shared" si="416"/>
        <v>43.304263221814324</v>
      </c>
      <c r="O2415" s="2">
        <f>IF('PV model'!$B$2&gt;0, 180-N2415,IF('PV model'!$B$2&lt;0,0-N2415,N2415))</f>
        <v>136.69573677818568</v>
      </c>
      <c r="P2415" s="2">
        <f>ABS(O2415-'PV model'!$B$5)</f>
        <v>68.304263221814324</v>
      </c>
      <c r="Q2415" s="3">
        <f t="shared" si="412"/>
        <v>54.83220850703372</v>
      </c>
      <c r="R2415" s="3">
        <f t="shared" si="417"/>
        <v>0</v>
      </c>
      <c r="S2415" s="3">
        <f t="shared" si="413"/>
        <v>127.89</v>
      </c>
      <c r="T2415" s="3">
        <f>(0.5*(1-COS(RADIANS(90-$X$3)))*(D2415+E2415)*'PV model'!$B$4)</f>
        <v>0</v>
      </c>
      <c r="U2415" s="3">
        <f t="shared" si="418"/>
        <v>127.89</v>
      </c>
      <c r="V2415" s="3">
        <f>('PV model'!$B$13*(U2415/1000)*(1-'PV model'!$B$14*((20+C2415)-25))*'PV model'!$B$10)/'PV model'!$B$12</f>
        <v>12.610023572160001</v>
      </c>
    </row>
    <row r="2416" spans="1:22" x14ac:dyDescent="0.2">
      <c r="A2416" s="10">
        <f t="shared" si="419"/>
        <v>101</v>
      </c>
      <c r="B2416" s="10">
        <f t="shared" si="420"/>
        <v>11</v>
      </c>
      <c r="C2416" s="23">
        <v>8.6</v>
      </c>
      <c r="D2416" s="24">
        <v>0</v>
      </c>
      <c r="E2416" s="24">
        <v>155.232</v>
      </c>
      <c r="F2416" s="48"/>
      <c r="G2416" s="48"/>
      <c r="H2416" s="1">
        <f t="shared" si="421"/>
        <v>7.9162247303837017</v>
      </c>
      <c r="I2416" s="1">
        <f t="shared" si="414"/>
        <v>-1.307557805496272</v>
      </c>
      <c r="J2416" s="4">
        <f>B2416+('PV model'!$B$3/15)+(I2416/60)</f>
        <v>10.701540703241728</v>
      </c>
      <c r="K2416" s="2">
        <f t="shared" si="415"/>
        <v>19.476889451374085</v>
      </c>
      <c r="L2416" s="2">
        <f>DEGREES(ASIN((((COS(RADIANS('PV model'!$B$2))*COS(RADIANS(H2416))*COS(RADIANS(K2416)))+(SIN(RADIANS('PV model'!$B$2))*SIN(RADIANS(H2416)))))))</f>
        <v>39.971639005072277</v>
      </c>
      <c r="M2416" s="3">
        <f t="shared" si="411"/>
        <v>39.971639005072277</v>
      </c>
      <c r="N2416" s="2">
        <f t="shared" si="416"/>
        <v>25.52664630532087</v>
      </c>
      <c r="O2416" s="2">
        <f>IF('PV model'!$B$2&gt;0, 180-N2416,IF('PV model'!$B$2&lt;0,0-N2416,N2416))</f>
        <v>154.47335369467913</v>
      </c>
      <c r="P2416" s="2">
        <f>ABS(O2416-'PV model'!$B$5)</f>
        <v>50.526646305320867</v>
      </c>
      <c r="Q2416" s="3">
        <f t="shared" si="412"/>
        <v>50.028360994927723</v>
      </c>
      <c r="R2416" s="3">
        <f t="shared" si="417"/>
        <v>0</v>
      </c>
      <c r="S2416" s="3">
        <f t="shared" si="413"/>
        <v>155.232</v>
      </c>
      <c r="T2416" s="3">
        <f>(0.5*(1-COS(RADIANS(90-$X$3)))*(D2416+E2416)*'PV model'!$B$4)</f>
        <v>0</v>
      </c>
      <c r="U2416" s="3">
        <f t="shared" si="418"/>
        <v>155.232</v>
      </c>
      <c r="V2416" s="3">
        <f>('PV model'!$B$13*(U2416/1000)*(1-'PV model'!$B$14*((20+C2416)-25))*'PV model'!$B$10)/'PV model'!$B$12</f>
        <v>15.293546053632001</v>
      </c>
    </row>
    <row r="2417" spans="1:22" x14ac:dyDescent="0.2">
      <c r="A2417" s="10">
        <f t="shared" si="419"/>
        <v>101</v>
      </c>
      <c r="B2417" s="10">
        <f t="shared" si="420"/>
        <v>12</v>
      </c>
      <c r="C2417" s="23">
        <v>8.3000000000000007</v>
      </c>
      <c r="D2417" s="24">
        <v>1.1224499999999999</v>
      </c>
      <c r="E2417" s="24">
        <v>171.98999999999998</v>
      </c>
      <c r="F2417" s="48"/>
      <c r="G2417" s="48"/>
      <c r="H2417" s="1">
        <f t="shared" si="421"/>
        <v>7.9162247303837017</v>
      </c>
      <c r="I2417" s="1">
        <f t="shared" si="414"/>
        <v>-1.307557805496272</v>
      </c>
      <c r="J2417" s="4">
        <f>B2417+('PV model'!$B$3/15)+(I2417/60)</f>
        <v>11.701540703241728</v>
      </c>
      <c r="K2417" s="2">
        <f t="shared" si="415"/>
        <v>4.4768894513740864</v>
      </c>
      <c r="L2417" s="2">
        <f>DEGREES(ASIN((((COS(RADIANS('PV model'!$B$2))*COS(RADIANS(H2417))*COS(RADIANS(K2417)))+(SIN(RADIANS('PV model'!$B$2))*SIN(RADIANS(H2417)))))))</f>
        <v>42.283522586498776</v>
      </c>
      <c r="M2417" s="3">
        <f t="shared" si="411"/>
        <v>42.283522586498776</v>
      </c>
      <c r="N2417" s="2">
        <f t="shared" si="416"/>
        <v>5.9984740272515245</v>
      </c>
      <c r="O2417" s="2">
        <f>IF('PV model'!$B$2&gt;0, 180-N2417,IF('PV model'!$B$2&lt;0,0-N2417,N2417))</f>
        <v>174.00152597274848</v>
      </c>
      <c r="P2417" s="2">
        <f>ABS(O2417-'PV model'!$B$5)</f>
        <v>30.998474027251518</v>
      </c>
      <c r="Q2417" s="3">
        <f t="shared" si="412"/>
        <v>47.716477413501224</v>
      </c>
      <c r="R2417" s="3">
        <f t="shared" si="417"/>
        <v>1.1224499999999999</v>
      </c>
      <c r="S2417" s="3">
        <f t="shared" si="413"/>
        <v>172.79141829654159</v>
      </c>
      <c r="T2417" s="3">
        <f>(0.5*(1-COS(RADIANS(90-$X$3)))*(D2417+E2417)*'PV model'!$B$4)</f>
        <v>0</v>
      </c>
      <c r="U2417" s="3">
        <f t="shared" si="418"/>
        <v>173.91386829654158</v>
      </c>
      <c r="V2417" s="3">
        <f>('PV model'!$B$13*(U2417/1000)*(1-'PV model'!$B$14*((20+C2417)-25))*'PV model'!$B$10)/'PV model'!$B$12</f>
        <v>17.154955795293322</v>
      </c>
    </row>
    <row r="2418" spans="1:22" x14ac:dyDescent="0.2">
      <c r="A2418" s="10">
        <f t="shared" si="419"/>
        <v>101</v>
      </c>
      <c r="B2418" s="10">
        <f t="shared" si="420"/>
        <v>13</v>
      </c>
      <c r="C2418" s="23">
        <v>8.3000000000000007</v>
      </c>
      <c r="D2418" s="24">
        <v>1.1224499999999999</v>
      </c>
      <c r="E2418" s="24">
        <v>176.4</v>
      </c>
      <c r="F2418" s="48"/>
      <c r="G2418" s="48"/>
      <c r="H2418" s="1">
        <f t="shared" si="421"/>
        <v>7.9162247303837017</v>
      </c>
      <c r="I2418" s="1">
        <f t="shared" si="414"/>
        <v>-1.307557805496272</v>
      </c>
      <c r="J2418" s="4">
        <f>B2418+('PV model'!$B$3/15)+(I2418/60)</f>
        <v>12.701540703241728</v>
      </c>
      <c r="K2418" s="2">
        <f t="shared" si="415"/>
        <v>-10.523110548625914</v>
      </c>
      <c r="L2418" s="2">
        <f>DEGREES(ASIN((((COS(RADIANS('PV model'!$B$2))*COS(RADIANS(H2418))*COS(RADIANS(K2418)))+(SIN(RADIANS('PV model'!$B$2))*SIN(RADIANS(H2418)))))))</f>
        <v>41.688159882934762</v>
      </c>
      <c r="M2418" s="3">
        <f t="shared" si="411"/>
        <v>41.688159882934762</v>
      </c>
      <c r="N2418" s="2">
        <f t="shared" si="416"/>
        <v>-14.018214565216839</v>
      </c>
      <c r="O2418" s="2">
        <f>IF('PV model'!$B$2&gt;0, 180-N2418,IF('PV model'!$B$2&lt;0,0-N2418,N2418))</f>
        <v>194.01821456521685</v>
      </c>
      <c r="P2418" s="2">
        <f>ABS(O2418-'PV model'!$B$5)</f>
        <v>10.981785434783149</v>
      </c>
      <c r="Q2418" s="3">
        <f t="shared" si="412"/>
        <v>48.311840117065238</v>
      </c>
      <c r="R2418" s="3">
        <f t="shared" si="417"/>
        <v>1.1224499999999999</v>
      </c>
      <c r="S2418" s="3">
        <f t="shared" si="413"/>
        <v>177.20362199742726</v>
      </c>
      <c r="T2418" s="3">
        <f>(0.5*(1-COS(RADIANS(90-$X$3)))*(D2418+E2418)*'PV model'!$B$4)</f>
        <v>0</v>
      </c>
      <c r="U2418" s="3">
        <f t="shared" si="418"/>
        <v>178.32607199742725</v>
      </c>
      <c r="V2418" s="3">
        <f>('PV model'!$B$13*(U2418/1000)*(1-'PV model'!$B$14*((20+C2418)-25))*'PV model'!$B$10)/'PV model'!$B$12</f>
        <v>17.590177897992238</v>
      </c>
    </row>
    <row r="2419" spans="1:22" x14ac:dyDescent="0.2">
      <c r="A2419" s="10">
        <f t="shared" si="419"/>
        <v>101</v>
      </c>
      <c r="B2419" s="10">
        <f t="shared" si="420"/>
        <v>14</v>
      </c>
      <c r="C2419" s="23">
        <v>8.3000000000000007</v>
      </c>
      <c r="D2419" s="24">
        <v>1.1224499999999999</v>
      </c>
      <c r="E2419" s="24">
        <v>169.34400000000002</v>
      </c>
      <c r="F2419" s="48"/>
      <c r="G2419" s="48"/>
      <c r="H2419" s="1">
        <f t="shared" si="421"/>
        <v>7.9162247303837017</v>
      </c>
      <c r="I2419" s="1">
        <f t="shared" si="414"/>
        <v>-1.307557805496272</v>
      </c>
      <c r="J2419" s="4">
        <f>B2419+('PV model'!$B$3/15)+(I2419/60)</f>
        <v>13.701540703241728</v>
      </c>
      <c r="K2419" s="2">
        <f t="shared" si="415"/>
        <v>-25.523110548625915</v>
      </c>
      <c r="L2419" s="2">
        <f>DEGREES(ASIN((((COS(RADIANS('PV model'!$B$2))*COS(RADIANS(H2419))*COS(RADIANS(K2419)))+(SIN(RADIANS('PV model'!$B$2))*SIN(RADIANS(H2419)))))))</f>
        <v>38.298866982676529</v>
      </c>
      <c r="M2419" s="3">
        <f t="shared" si="411"/>
        <v>38.298866982676529</v>
      </c>
      <c r="N2419" s="2">
        <f t="shared" si="416"/>
        <v>-32.942788902089831</v>
      </c>
      <c r="O2419" s="2">
        <f>IF('PV model'!$B$2&gt;0, 180-N2419,IF('PV model'!$B$2&lt;0,0-N2419,N2419))</f>
        <v>212.94278890208983</v>
      </c>
      <c r="P2419" s="2">
        <f>ABS(O2419-'PV model'!$B$5)</f>
        <v>7.9427889020898306</v>
      </c>
      <c r="Q2419" s="3">
        <f t="shared" si="412"/>
        <v>51.701133017323471</v>
      </c>
      <c r="R2419" s="3">
        <f t="shared" si="417"/>
        <v>1.1224499999999997</v>
      </c>
      <c r="S2419" s="3">
        <f t="shared" si="413"/>
        <v>170.15056533044822</v>
      </c>
      <c r="T2419" s="3">
        <f>(0.5*(1-COS(RADIANS(90-$X$3)))*(D2419+E2419)*'PV model'!$B$4)</f>
        <v>0</v>
      </c>
      <c r="U2419" s="3">
        <f t="shared" si="418"/>
        <v>171.2730153304482</v>
      </c>
      <c r="V2419" s="3">
        <f>('PV model'!$B$13*(U2419/1000)*(1-'PV model'!$B$14*((20+C2419)-25))*'PV model'!$B$10)/'PV model'!$B$12</f>
        <v>16.894460664347502</v>
      </c>
    </row>
    <row r="2420" spans="1:22" x14ac:dyDescent="0.2">
      <c r="A2420" s="10">
        <f t="shared" si="419"/>
        <v>101</v>
      </c>
      <c r="B2420" s="10">
        <f t="shared" si="420"/>
        <v>15</v>
      </c>
      <c r="C2420" s="23">
        <v>8.3000000000000007</v>
      </c>
      <c r="D2420" s="24">
        <v>0</v>
      </c>
      <c r="E2420" s="24">
        <v>149.05800000000002</v>
      </c>
      <c r="F2420" s="48"/>
      <c r="G2420" s="48"/>
      <c r="H2420" s="1">
        <f t="shared" si="421"/>
        <v>7.9162247303837017</v>
      </c>
      <c r="I2420" s="1">
        <f t="shared" si="414"/>
        <v>-1.307557805496272</v>
      </c>
      <c r="J2420" s="4">
        <f>B2420+('PV model'!$B$3/15)+(I2420/60)</f>
        <v>14.701540703241728</v>
      </c>
      <c r="K2420" s="2">
        <f t="shared" si="415"/>
        <v>-40.523110548625915</v>
      </c>
      <c r="L2420" s="2">
        <f>DEGREES(ASIN((((COS(RADIANS('PV model'!$B$2))*COS(RADIANS(H2420))*COS(RADIANS(K2420)))+(SIN(RADIANS('PV model'!$B$2))*SIN(RADIANS(H2420)))))))</f>
        <v>32.680245163863887</v>
      </c>
      <c r="M2420" s="3">
        <f t="shared" si="411"/>
        <v>32.680245163863887</v>
      </c>
      <c r="N2420" s="2">
        <f t="shared" si="416"/>
        <v>-49.871561673638539</v>
      </c>
      <c r="O2420" s="2">
        <f>IF('PV model'!$B$2&gt;0, 180-N2420,IF('PV model'!$B$2&lt;0,0-N2420,N2420))</f>
        <v>229.87156167363855</v>
      </c>
      <c r="P2420" s="2">
        <f>ABS(O2420-'PV model'!$B$5)</f>
        <v>24.871561673638553</v>
      </c>
      <c r="Q2420" s="3">
        <f t="shared" si="412"/>
        <v>57.319754836136113</v>
      </c>
      <c r="R2420" s="3">
        <f t="shared" si="417"/>
        <v>0</v>
      </c>
      <c r="S2420" s="3">
        <f t="shared" si="413"/>
        <v>149.05800000000002</v>
      </c>
      <c r="T2420" s="3">
        <f>(0.5*(1-COS(RADIANS(90-$X$3)))*(D2420+E2420)*'PV model'!$B$4)</f>
        <v>0</v>
      </c>
      <c r="U2420" s="3">
        <f t="shared" si="418"/>
        <v>149.05800000000002</v>
      </c>
      <c r="V2420" s="3">
        <f>('PV model'!$B$13*(U2420/1000)*(1-'PV model'!$B$14*((20+C2420)-25))*'PV model'!$B$10)/'PV model'!$B$12</f>
        <v>14.703159822624</v>
      </c>
    </row>
    <row r="2421" spans="1:22" x14ac:dyDescent="0.2">
      <c r="A2421" s="10">
        <f t="shared" si="419"/>
        <v>101</v>
      </c>
      <c r="B2421" s="10">
        <f t="shared" si="420"/>
        <v>16</v>
      </c>
      <c r="C2421" s="23">
        <v>8.3000000000000007</v>
      </c>
      <c r="D2421" s="24">
        <v>0</v>
      </c>
      <c r="E2421" s="24">
        <v>120.83399999999999</v>
      </c>
      <c r="F2421" s="48"/>
      <c r="G2421" s="48"/>
      <c r="H2421" s="1">
        <f t="shared" si="421"/>
        <v>7.9162247303837017</v>
      </c>
      <c r="I2421" s="1">
        <f t="shared" si="414"/>
        <v>-1.307557805496272</v>
      </c>
      <c r="J2421" s="4">
        <f>B2421+('PV model'!$B$3/15)+(I2421/60)</f>
        <v>15.701540703241728</v>
      </c>
      <c r="K2421" s="2">
        <f t="shared" si="415"/>
        <v>-55.523110548625915</v>
      </c>
      <c r="L2421" s="2">
        <f>DEGREES(ASIN((((COS(RADIANS('PV model'!$B$2))*COS(RADIANS(H2421))*COS(RADIANS(K2421)))+(SIN(RADIANS('PV model'!$B$2))*SIN(RADIANS(H2421)))))))</f>
        <v>25.535807946915472</v>
      </c>
      <c r="M2421" s="3">
        <f t="shared" si="411"/>
        <v>25.535807946915472</v>
      </c>
      <c r="N2421" s="2">
        <f t="shared" si="416"/>
        <v>-64.808789204168221</v>
      </c>
      <c r="O2421" s="2">
        <f>IF('PV model'!$B$2&gt;0, 180-N2421,IF('PV model'!$B$2&lt;0,0-N2421,N2421))</f>
        <v>244.80878920416822</v>
      </c>
      <c r="P2421" s="2">
        <f>ABS(O2421-'PV model'!$B$5)</f>
        <v>39.808789204168221</v>
      </c>
      <c r="Q2421" s="3">
        <f t="shared" si="412"/>
        <v>64.464192053084517</v>
      </c>
      <c r="R2421" s="3">
        <f t="shared" si="417"/>
        <v>0</v>
      </c>
      <c r="S2421" s="3">
        <f t="shared" si="413"/>
        <v>120.83399999999999</v>
      </c>
      <c r="T2421" s="3">
        <f>(0.5*(1-COS(RADIANS(90-$X$3)))*(D2421+E2421)*'PV model'!$B$4)</f>
        <v>0</v>
      </c>
      <c r="U2421" s="3">
        <f t="shared" si="418"/>
        <v>120.83399999999999</v>
      </c>
      <c r="V2421" s="3">
        <f>('PV model'!$B$13*(U2421/1000)*(1-'PV model'!$B$14*((20+C2421)-25))*'PV model'!$B$10)/'PV model'!$B$12</f>
        <v>11.919129560351998</v>
      </c>
    </row>
    <row r="2422" spans="1:22" x14ac:dyDescent="0.2">
      <c r="A2422" s="10">
        <f t="shared" si="419"/>
        <v>101</v>
      </c>
      <c r="B2422" s="10">
        <f t="shared" si="420"/>
        <v>17</v>
      </c>
      <c r="C2422" s="23">
        <v>8</v>
      </c>
      <c r="D2422" s="24">
        <v>4.4897999999999998</v>
      </c>
      <c r="E2422" s="24">
        <v>114.66</v>
      </c>
      <c r="F2422" s="48"/>
      <c r="G2422" s="48"/>
      <c r="H2422" s="1">
        <f t="shared" si="421"/>
        <v>7.9162247303837017</v>
      </c>
      <c r="I2422" s="1">
        <f t="shared" si="414"/>
        <v>-1.307557805496272</v>
      </c>
      <c r="J2422" s="4">
        <f>B2422+('PV model'!$B$3/15)+(I2422/60)</f>
        <v>16.701540703241729</v>
      </c>
      <c r="K2422" s="2">
        <f t="shared" si="415"/>
        <v>-70.523110548625937</v>
      </c>
      <c r="L2422" s="2">
        <f>DEGREES(ASIN((((COS(RADIANS('PV model'!$B$2))*COS(RADIANS(H2422))*COS(RADIANS(K2422)))+(SIN(RADIANS('PV model'!$B$2))*SIN(RADIANS(H2422)))))))</f>
        <v>17.491122355249811</v>
      </c>
      <c r="M2422" s="3">
        <f t="shared" si="411"/>
        <v>17.491122355249811</v>
      </c>
      <c r="N2422" s="2">
        <f t="shared" si="416"/>
        <v>-78.254132858312332</v>
      </c>
      <c r="O2422" s="2">
        <f>IF('PV model'!$B$2&gt;0, 180-N2422,IF('PV model'!$B$2&lt;0,0-N2422,N2422))</f>
        <v>258.25413285831235</v>
      </c>
      <c r="P2422" s="2">
        <f>ABS(O2422-'PV model'!$B$5)</f>
        <v>53.254132858312346</v>
      </c>
      <c r="Q2422" s="3">
        <f t="shared" si="412"/>
        <v>72.5088776447502</v>
      </c>
      <c r="R2422" s="3">
        <f t="shared" si="417"/>
        <v>4.4897999999999962</v>
      </c>
      <c r="S2422" s="3">
        <f t="shared" si="413"/>
        <v>116.83197157309951</v>
      </c>
      <c r="T2422" s="3">
        <f>(0.5*(1-COS(RADIANS(90-$X$3)))*(D2422+E2422)*'PV model'!$B$4)</f>
        <v>0</v>
      </c>
      <c r="U2422" s="3">
        <f t="shared" si="418"/>
        <v>121.32177157309951</v>
      </c>
      <c r="V2422" s="3">
        <f>('PV model'!$B$13*(U2422/1000)*(1-'PV model'!$B$14*((20+C2422)-25))*'PV model'!$B$10)/'PV model'!$B$12</f>
        <v>11.981796395009662</v>
      </c>
    </row>
    <row r="2423" spans="1:22" x14ac:dyDescent="0.2">
      <c r="A2423" s="10">
        <f t="shared" si="419"/>
        <v>101</v>
      </c>
      <c r="B2423" s="10">
        <f t="shared" si="420"/>
        <v>18</v>
      </c>
      <c r="C2423" s="23">
        <v>7.9</v>
      </c>
      <c r="D2423" s="24">
        <v>0</v>
      </c>
      <c r="E2423" s="24">
        <v>45.863999999999997</v>
      </c>
      <c r="F2423" s="48"/>
      <c r="G2423" s="48"/>
      <c r="H2423" s="1">
        <f t="shared" si="421"/>
        <v>7.9162247303837017</v>
      </c>
      <c r="I2423" s="1">
        <f t="shared" si="414"/>
        <v>-1.307557805496272</v>
      </c>
      <c r="J2423" s="4">
        <f>B2423+('PV model'!$B$3/15)+(I2423/60)</f>
        <v>17.701540703241729</v>
      </c>
      <c r="K2423" s="2">
        <f t="shared" si="415"/>
        <v>-85.523110548625937</v>
      </c>
      <c r="L2423" s="2">
        <f>DEGREES(ASIN((((COS(RADIANS('PV model'!$B$2))*COS(RADIANS(H2423))*COS(RADIANS(K2423)))+(SIN(RADIANS('PV model'!$B$2))*SIN(RADIANS(H2423)))))))</f>
        <v>9.0498327671803604</v>
      </c>
      <c r="M2423" s="3">
        <f t="shared" si="411"/>
        <v>9.0498327671803604</v>
      </c>
      <c r="N2423" s="2">
        <f t="shared" si="416"/>
        <v>-89.170746768580258</v>
      </c>
      <c r="O2423" s="2">
        <f>IF('PV model'!$B$2&gt;0, 180-N2423,IF('PV model'!$B$2&lt;0,0-N2423,N2423))</f>
        <v>269.17074676858027</v>
      </c>
      <c r="P2423" s="2">
        <f>ABS(O2423-'PV model'!$B$5)</f>
        <v>64.170746768580273</v>
      </c>
      <c r="Q2423" s="3">
        <f t="shared" si="412"/>
        <v>80.950167232819638</v>
      </c>
      <c r="R2423" s="3">
        <f t="shared" si="417"/>
        <v>0</v>
      </c>
      <c r="S2423" s="3">
        <f t="shared" si="413"/>
        <v>45.863999999999997</v>
      </c>
      <c r="T2423" s="3">
        <f>(0.5*(1-COS(RADIANS(90-$X$3)))*(D2423+E2423)*'PV model'!$B$4)</f>
        <v>0</v>
      </c>
      <c r="U2423" s="3">
        <f t="shared" si="418"/>
        <v>45.863999999999997</v>
      </c>
      <c r="V2423" s="3">
        <f>('PV model'!$B$13*(U2423/1000)*(1-'PV model'!$B$14*((20+C2423)-25))*'PV model'!$B$10)/'PV model'!$B$12</f>
        <v>4.5313844808959995</v>
      </c>
    </row>
    <row r="2424" spans="1:22" x14ac:dyDescent="0.2">
      <c r="A2424" s="10">
        <f t="shared" si="419"/>
        <v>101</v>
      </c>
      <c r="B2424" s="10">
        <f t="shared" si="420"/>
        <v>19</v>
      </c>
      <c r="C2424" s="23">
        <v>7.5</v>
      </c>
      <c r="D2424" s="24">
        <v>0</v>
      </c>
      <c r="E2424" s="24">
        <v>12.348000000000001</v>
      </c>
      <c r="F2424" s="48"/>
      <c r="G2424" s="48"/>
      <c r="H2424" s="1">
        <f t="shared" si="421"/>
        <v>7.9162247303837017</v>
      </c>
      <c r="I2424" s="1">
        <f t="shared" si="414"/>
        <v>-1.307557805496272</v>
      </c>
      <c r="J2424" s="4">
        <f>B2424+('PV model'!$B$3/15)+(I2424/60)</f>
        <v>18.701540703241729</v>
      </c>
      <c r="K2424" s="2">
        <f t="shared" si="415"/>
        <v>-100.52311054862594</v>
      </c>
      <c r="L2424" s="2">
        <f>DEGREES(ASIN((((COS(RADIANS('PV model'!$B$2))*COS(RADIANS(H2424))*COS(RADIANS(K2424)))+(SIN(RADIANS('PV model'!$B$2))*SIN(RADIANS(H2424)))))))</f>
        <v>0.63282208122673611</v>
      </c>
      <c r="M2424" s="3">
        <f t="shared" si="411"/>
        <v>0.63282208122673611</v>
      </c>
      <c r="N2424" s="2">
        <f t="shared" si="416"/>
        <v>-76.873617036172277</v>
      </c>
      <c r="O2424" s="2">
        <f>IF('PV model'!$B$2&gt;0, 180-N2424,IF('PV model'!$B$2&lt;0,0-N2424,N2424))</f>
        <v>256.87361703617228</v>
      </c>
      <c r="P2424" s="2">
        <f>ABS(O2424-'PV model'!$B$5)</f>
        <v>51.873617036172277</v>
      </c>
      <c r="Q2424" s="3">
        <f t="shared" si="412"/>
        <v>89.367177918773265</v>
      </c>
      <c r="R2424" s="3">
        <f t="shared" si="417"/>
        <v>0</v>
      </c>
      <c r="S2424" s="3">
        <f t="shared" si="413"/>
        <v>12.348000000000001</v>
      </c>
      <c r="T2424" s="3">
        <f>(0.5*(1-COS(RADIANS(90-$X$3)))*(D2424+E2424)*'PV model'!$B$4)</f>
        <v>0</v>
      </c>
      <c r="U2424" s="3">
        <f t="shared" si="418"/>
        <v>12.348000000000001</v>
      </c>
      <c r="V2424" s="3">
        <f>('PV model'!$B$13*(U2424/1000)*(1-'PV model'!$B$14*((20+C2424)-25))*'PV model'!$B$10)/'PV model'!$B$12</f>
        <v>1.2219630192000002</v>
      </c>
    </row>
    <row r="2425" spans="1:22" x14ac:dyDescent="0.2">
      <c r="A2425" s="10">
        <f t="shared" si="419"/>
        <v>101</v>
      </c>
      <c r="B2425" s="10">
        <f t="shared" si="420"/>
        <v>20</v>
      </c>
      <c r="C2425" s="23">
        <v>7.5</v>
      </c>
      <c r="D2425" s="24">
        <v>0</v>
      </c>
      <c r="E2425" s="24">
        <v>0.88200000000000001</v>
      </c>
      <c r="F2425" s="48"/>
      <c r="G2425" s="48"/>
      <c r="H2425" s="1">
        <f t="shared" si="421"/>
        <v>7.9162247303837017</v>
      </c>
      <c r="I2425" s="1">
        <f t="shared" si="414"/>
        <v>-1.307557805496272</v>
      </c>
      <c r="J2425" s="4">
        <f>B2425+('PV model'!$B$3/15)+(I2425/60)</f>
        <v>19.701540703241729</v>
      </c>
      <c r="K2425" s="2">
        <f t="shared" si="415"/>
        <v>-115.52311054862594</v>
      </c>
      <c r="L2425" s="2">
        <f>DEGREES(ASIN((((COS(RADIANS('PV model'!$B$2))*COS(RADIANS(H2425))*COS(RADIANS(K2425)))+(SIN(RADIANS('PV model'!$B$2))*SIN(RADIANS(H2425)))))))</f>
        <v>-7.3668535110940523</v>
      </c>
      <c r="M2425" s="3">
        <f t="shared" si="411"/>
        <v>0</v>
      </c>
      <c r="N2425" s="2">
        <f t="shared" si="416"/>
        <v>-64.323049797364092</v>
      </c>
      <c r="O2425" s="2">
        <f>IF('PV model'!$B$2&gt;0, 180-N2425,IF('PV model'!$B$2&lt;0,0-N2425,N2425))</f>
        <v>244.32304979736409</v>
      </c>
      <c r="P2425" s="2">
        <f>ABS(O2425-'PV model'!$B$5)</f>
        <v>39.323049797364092</v>
      </c>
      <c r="Q2425" s="3">
        <f t="shared" si="412"/>
        <v>97.36685351109405</v>
      </c>
      <c r="R2425" s="3">
        <f t="shared" si="417"/>
        <v>0</v>
      </c>
      <c r="S2425" s="3">
        <f t="shared" si="413"/>
        <v>0.88200000000000001</v>
      </c>
      <c r="T2425" s="3">
        <f>(0.5*(1-COS(RADIANS(90-$X$3)))*(D2425+E2425)*'PV model'!$B$4)</f>
        <v>0</v>
      </c>
      <c r="U2425" s="3">
        <f t="shared" si="418"/>
        <v>0.88200000000000001</v>
      </c>
      <c r="V2425" s="3">
        <f>('PV model'!$B$13*(U2425/1000)*(1-'PV model'!$B$14*((20+C2425)-25))*'PV model'!$B$10)/'PV model'!$B$12</f>
        <v>8.7283072799999986E-2</v>
      </c>
    </row>
    <row r="2426" spans="1:22" x14ac:dyDescent="0.2">
      <c r="A2426" s="10">
        <f t="shared" si="419"/>
        <v>101</v>
      </c>
      <c r="B2426" s="10">
        <f t="shared" si="420"/>
        <v>21</v>
      </c>
      <c r="C2426" s="23">
        <v>7.4</v>
      </c>
      <c r="D2426" s="24">
        <v>0</v>
      </c>
      <c r="E2426" s="24">
        <v>0</v>
      </c>
      <c r="F2426" s="48"/>
      <c r="G2426" s="48"/>
      <c r="H2426" s="1">
        <f t="shared" si="421"/>
        <v>7.9162247303837017</v>
      </c>
      <c r="I2426" s="1">
        <f t="shared" si="414"/>
        <v>-1.307557805496272</v>
      </c>
      <c r="J2426" s="4">
        <f>B2426+('PV model'!$B$3/15)+(I2426/60)</f>
        <v>20.701540703241729</v>
      </c>
      <c r="K2426" s="2">
        <f t="shared" si="415"/>
        <v>-130.52311054862594</v>
      </c>
      <c r="L2426" s="2">
        <f>DEGREES(ASIN((((COS(RADIANS('PV model'!$B$2))*COS(RADIANS(H2426))*COS(RADIANS(K2426)))+(SIN(RADIANS('PV model'!$B$2))*SIN(RADIANS(H2426)))))))</f>
        <v>-14.537595972536813</v>
      </c>
      <c r="M2426" s="3">
        <f t="shared" si="411"/>
        <v>0</v>
      </c>
      <c r="N2426" s="2">
        <f t="shared" si="416"/>
        <v>-51.059854785437416</v>
      </c>
      <c r="O2426" s="2">
        <f>IF('PV model'!$B$2&gt;0, 180-N2426,IF('PV model'!$B$2&lt;0,0-N2426,N2426))</f>
        <v>231.05985478543741</v>
      </c>
      <c r="P2426" s="2">
        <f>ABS(O2426-'PV model'!$B$5)</f>
        <v>26.059854785437409</v>
      </c>
      <c r="Q2426" s="3">
        <f t="shared" si="412"/>
        <v>104.53759597253681</v>
      </c>
      <c r="R2426" s="3">
        <f t="shared" si="417"/>
        <v>0</v>
      </c>
      <c r="S2426" s="3">
        <f t="shared" si="413"/>
        <v>0</v>
      </c>
      <c r="T2426" s="3">
        <f>(0.5*(1-COS(RADIANS(90-$X$3)))*(D2426+E2426)*'PV model'!$B$4)</f>
        <v>0</v>
      </c>
      <c r="U2426" s="3">
        <f t="shared" si="418"/>
        <v>0</v>
      </c>
      <c r="V2426" s="3">
        <f>('PV model'!$B$13*(U2426/1000)*(1-'PV model'!$B$14*((20+C2426)-25))*'PV model'!$B$10)/'PV model'!$B$12</f>
        <v>0</v>
      </c>
    </row>
    <row r="2427" spans="1:22" x14ac:dyDescent="0.2">
      <c r="A2427" s="10">
        <f t="shared" si="419"/>
        <v>101</v>
      </c>
      <c r="B2427" s="10">
        <f t="shared" si="420"/>
        <v>22</v>
      </c>
      <c r="C2427" s="23">
        <v>7.7</v>
      </c>
      <c r="D2427" s="24">
        <v>0</v>
      </c>
      <c r="E2427" s="24">
        <v>0</v>
      </c>
      <c r="F2427" s="48"/>
      <c r="G2427" s="48"/>
      <c r="H2427" s="1">
        <f t="shared" si="421"/>
        <v>7.9162247303837017</v>
      </c>
      <c r="I2427" s="1">
        <f t="shared" si="414"/>
        <v>-1.307557805496272</v>
      </c>
      <c r="J2427" s="4">
        <f>B2427+('PV model'!$B$3/15)+(I2427/60)</f>
        <v>21.701540703241729</v>
      </c>
      <c r="K2427" s="2">
        <f t="shared" si="415"/>
        <v>-145.52311054862594</v>
      </c>
      <c r="L2427" s="2">
        <f>DEGREES(ASIN((((COS(RADIANS('PV model'!$B$2))*COS(RADIANS(H2427))*COS(RADIANS(K2427)))+(SIN(RADIANS('PV model'!$B$2))*SIN(RADIANS(H2427)))))))</f>
        <v>-20.424161548394743</v>
      </c>
      <c r="M2427" s="3">
        <f t="shared" si="411"/>
        <v>0</v>
      </c>
      <c r="N2427" s="2">
        <f t="shared" si="416"/>
        <v>-36.747596732811616</v>
      </c>
      <c r="O2427" s="2">
        <f>IF('PV model'!$B$2&gt;0, 180-N2427,IF('PV model'!$B$2&lt;0,0-N2427,N2427))</f>
        <v>216.74759673281162</v>
      </c>
      <c r="P2427" s="2">
        <f>ABS(O2427-'PV model'!$B$5)</f>
        <v>11.747596732811616</v>
      </c>
      <c r="Q2427" s="3">
        <f t="shared" si="412"/>
        <v>110.42416154839474</v>
      </c>
      <c r="R2427" s="3">
        <f t="shared" si="417"/>
        <v>0</v>
      </c>
      <c r="S2427" s="3">
        <f t="shared" si="413"/>
        <v>0</v>
      </c>
      <c r="T2427" s="3">
        <f>(0.5*(1-COS(RADIANS(90-$X$3)))*(D2427+E2427)*'PV model'!$B$4)</f>
        <v>0</v>
      </c>
      <c r="U2427" s="3">
        <f t="shared" si="418"/>
        <v>0</v>
      </c>
      <c r="V2427" s="3">
        <f>('PV model'!$B$13*(U2427/1000)*(1-'PV model'!$B$14*((20+C2427)-25))*'PV model'!$B$10)/'PV model'!$B$12</f>
        <v>0</v>
      </c>
    </row>
    <row r="2428" spans="1:22" x14ac:dyDescent="0.2">
      <c r="A2428" s="10">
        <f t="shared" si="419"/>
        <v>101</v>
      </c>
      <c r="B2428" s="10">
        <f t="shared" si="420"/>
        <v>23</v>
      </c>
      <c r="C2428" s="23">
        <v>6.4</v>
      </c>
      <c r="D2428" s="24">
        <v>0</v>
      </c>
      <c r="E2428" s="24">
        <v>0</v>
      </c>
      <c r="F2428" s="48"/>
      <c r="G2428" s="48"/>
      <c r="H2428" s="1">
        <f t="shared" si="421"/>
        <v>7.9162247303837017</v>
      </c>
      <c r="I2428" s="1">
        <f t="shared" si="414"/>
        <v>-1.307557805496272</v>
      </c>
      <c r="J2428" s="4">
        <f>B2428+('PV model'!$B$3/15)+(I2428/60)</f>
        <v>22.701540703241729</v>
      </c>
      <c r="K2428" s="2">
        <f t="shared" si="415"/>
        <v>-160.52311054862594</v>
      </c>
      <c r="L2428" s="2">
        <f>DEGREES(ASIN((((COS(RADIANS('PV model'!$B$2))*COS(RADIANS(H2428))*COS(RADIANS(K2428)))+(SIN(RADIANS('PV model'!$B$2))*SIN(RADIANS(H2428)))))))</f>
        <v>-24.544681478727622</v>
      </c>
      <c r="M2428" s="3">
        <f t="shared" si="411"/>
        <v>0</v>
      </c>
      <c r="N2428" s="2">
        <f t="shared" si="416"/>
        <v>-21.287983417025615</v>
      </c>
      <c r="O2428" s="2">
        <f>IF('PV model'!$B$2&gt;0, 180-N2428,IF('PV model'!$B$2&lt;0,0-N2428,N2428))</f>
        <v>201.2879834170256</v>
      </c>
      <c r="P2428" s="2">
        <f>ABS(O2428-'PV model'!$B$5)</f>
        <v>3.7120165829743996</v>
      </c>
      <c r="Q2428" s="3">
        <f t="shared" si="412"/>
        <v>114.54468147872763</v>
      </c>
      <c r="R2428" s="3">
        <f t="shared" si="417"/>
        <v>0</v>
      </c>
      <c r="S2428" s="3">
        <f t="shared" si="413"/>
        <v>0</v>
      </c>
      <c r="T2428" s="3">
        <f>(0.5*(1-COS(RADIANS(90-$X$3)))*(D2428+E2428)*'PV model'!$B$4)</f>
        <v>0</v>
      </c>
      <c r="U2428" s="3">
        <f t="shared" si="418"/>
        <v>0</v>
      </c>
      <c r="V2428" s="3">
        <f>('PV model'!$B$13*(U2428/1000)*(1-'PV model'!$B$14*((20+C2428)-25))*'PV model'!$B$10)/'PV model'!$B$12</f>
        <v>0</v>
      </c>
    </row>
    <row r="2429" spans="1:22" x14ac:dyDescent="0.2">
      <c r="A2429" s="10">
        <f t="shared" si="419"/>
        <v>101</v>
      </c>
      <c r="B2429" s="10">
        <f t="shared" si="420"/>
        <v>24</v>
      </c>
      <c r="C2429" s="23">
        <v>6</v>
      </c>
      <c r="D2429" s="24">
        <v>0</v>
      </c>
      <c r="E2429" s="24">
        <v>0</v>
      </c>
      <c r="F2429" s="48"/>
      <c r="G2429" s="48"/>
      <c r="H2429" s="1">
        <f t="shared" si="421"/>
        <v>7.9162247303837017</v>
      </c>
      <c r="I2429" s="1">
        <f t="shared" si="414"/>
        <v>-1.307557805496272</v>
      </c>
      <c r="J2429" s="4">
        <f>B2429+('PV model'!$B$3/15)+(I2429/60)</f>
        <v>23.701540703241729</v>
      </c>
      <c r="K2429" s="2">
        <f t="shared" si="415"/>
        <v>-175.52311054862594</v>
      </c>
      <c r="L2429" s="2">
        <f>DEGREES(ASIN((((COS(RADIANS('PV model'!$B$2))*COS(RADIANS(H2429))*COS(RADIANS(K2429)))+(SIN(RADIANS('PV model'!$B$2))*SIN(RADIANS(H2429)))))))</f>
        <v>-26.474160987420017</v>
      </c>
      <c r="M2429" s="3">
        <f t="shared" si="411"/>
        <v>0</v>
      </c>
      <c r="N2429" s="2">
        <f t="shared" si="416"/>
        <v>-4.9548279055175808</v>
      </c>
      <c r="O2429" s="2">
        <f>IF('PV model'!$B$2&gt;0, 180-N2429,IF('PV model'!$B$2&lt;0,0-N2429,N2429))</f>
        <v>184.95482790551759</v>
      </c>
      <c r="P2429" s="2">
        <f>ABS(O2429-'PV model'!$B$5)</f>
        <v>20.04517209448241</v>
      </c>
      <c r="Q2429" s="3">
        <f t="shared" si="412"/>
        <v>116.47416098742001</v>
      </c>
      <c r="R2429" s="3">
        <f t="shared" si="417"/>
        <v>0</v>
      </c>
      <c r="S2429" s="3">
        <f t="shared" si="413"/>
        <v>0</v>
      </c>
      <c r="T2429" s="3">
        <f>(0.5*(1-COS(RADIANS(90-$X$3)))*(D2429+E2429)*'PV model'!$B$4)</f>
        <v>0</v>
      </c>
      <c r="U2429" s="3">
        <f t="shared" si="418"/>
        <v>0</v>
      </c>
      <c r="V2429" s="3">
        <f>('PV model'!$B$13*(U2429/1000)*(1-'PV model'!$B$14*((20+C2429)-25))*'PV model'!$B$10)/'PV model'!$B$12</f>
        <v>0</v>
      </c>
    </row>
    <row r="2430" spans="1:22" x14ac:dyDescent="0.2">
      <c r="A2430" s="10">
        <f t="shared" si="419"/>
        <v>102</v>
      </c>
      <c r="B2430" s="10">
        <f t="shared" si="420"/>
        <v>1</v>
      </c>
      <c r="C2430" s="23">
        <v>5.4</v>
      </c>
      <c r="D2430" s="24">
        <v>0</v>
      </c>
      <c r="E2430" s="24">
        <v>0</v>
      </c>
      <c r="F2430" s="48"/>
      <c r="G2430" s="48"/>
      <c r="H2430" s="1">
        <f t="shared" si="421"/>
        <v>8.2952832689559575</v>
      </c>
      <c r="I2430" s="1">
        <f t="shared" si="414"/>
        <v>-1.0279036301559568</v>
      </c>
      <c r="J2430" s="4">
        <f>B2430+('PV model'!$B$3/15)+(I2430/60)</f>
        <v>0.70620160616406746</v>
      </c>
      <c r="K2430" s="2">
        <f t="shared" si="415"/>
        <v>169.40697590753896</v>
      </c>
      <c r="L2430" s="2">
        <f>DEGREES(ASIN((((COS(RADIANS('PV model'!$B$2))*COS(RADIANS(H2430))*COS(RADIANS(K2430)))+(SIN(RADIANS('PV model'!$B$2))*SIN(RADIANS(H2430)))))))</f>
        <v>-25.596322472033055</v>
      </c>
      <c r="M2430" s="3">
        <f t="shared" si="411"/>
        <v>0</v>
      </c>
      <c r="N2430" s="2">
        <f t="shared" si="416"/>
        <v>11.636592524318552</v>
      </c>
      <c r="O2430" s="2">
        <f>IF('PV model'!$B$2&gt;0, 180-N2430,IF('PV model'!$B$2&lt;0,0-N2430,N2430))</f>
        <v>168.36340747568144</v>
      </c>
      <c r="P2430" s="2">
        <f>ABS(O2430-'PV model'!$B$5)</f>
        <v>36.636592524318559</v>
      </c>
      <c r="Q2430" s="3">
        <f t="shared" si="412"/>
        <v>115.59632247203307</v>
      </c>
      <c r="R2430" s="3">
        <f t="shared" si="417"/>
        <v>0</v>
      </c>
      <c r="S2430" s="3">
        <f t="shared" si="413"/>
        <v>0</v>
      </c>
      <c r="T2430" s="3">
        <f>(0.5*(1-COS(RADIANS(90-$X$3)))*(D2430+E2430)*'PV model'!$B$4)</f>
        <v>0</v>
      </c>
      <c r="U2430" s="3">
        <f t="shared" si="418"/>
        <v>0</v>
      </c>
      <c r="V2430" s="3">
        <f>('PV model'!$B$13*(U2430/1000)*(1-'PV model'!$B$14*((20+C2430)-25))*'PV model'!$B$10)/'PV model'!$B$12</f>
        <v>0</v>
      </c>
    </row>
    <row r="2431" spans="1:22" x14ac:dyDescent="0.2">
      <c r="A2431" s="10">
        <f t="shared" si="419"/>
        <v>102</v>
      </c>
      <c r="B2431" s="10">
        <f t="shared" si="420"/>
        <v>2</v>
      </c>
      <c r="C2431" s="23">
        <v>5.2</v>
      </c>
      <c r="D2431" s="24">
        <v>0</v>
      </c>
      <c r="E2431" s="24">
        <v>0</v>
      </c>
      <c r="F2431" s="48"/>
      <c r="G2431" s="48"/>
      <c r="H2431" s="1">
        <f t="shared" si="421"/>
        <v>8.2952832689559575</v>
      </c>
      <c r="I2431" s="1">
        <f t="shared" si="414"/>
        <v>-1.0279036301559568</v>
      </c>
      <c r="J2431" s="4">
        <f>B2431+('PV model'!$B$3/15)+(I2431/60)</f>
        <v>1.7062016061640675</v>
      </c>
      <c r="K2431" s="2">
        <f t="shared" si="415"/>
        <v>154.40697590753896</v>
      </c>
      <c r="L2431" s="2">
        <f>DEGREES(ASIN((((COS(RADIANS('PV model'!$B$2))*COS(RADIANS(H2431))*COS(RADIANS(K2431)))+(SIN(RADIANS('PV model'!$B$2))*SIN(RADIANS(H2431)))))))</f>
        <v>-22.742376945858485</v>
      </c>
      <c r="M2431" s="3">
        <f t="shared" si="411"/>
        <v>0</v>
      </c>
      <c r="N2431" s="2">
        <f t="shared" si="416"/>
        <v>27.61266022798139</v>
      </c>
      <c r="O2431" s="2">
        <f>IF('PV model'!$B$2&gt;0, 180-N2431,IF('PV model'!$B$2&lt;0,0-N2431,N2431))</f>
        <v>152.38733977201861</v>
      </c>
      <c r="P2431" s="2">
        <f>ABS(O2431-'PV model'!$B$5)</f>
        <v>52.612660227981394</v>
      </c>
      <c r="Q2431" s="3">
        <f t="shared" si="412"/>
        <v>112.74237694585848</v>
      </c>
      <c r="R2431" s="3">
        <f t="shared" si="417"/>
        <v>0</v>
      </c>
      <c r="S2431" s="3">
        <f t="shared" si="413"/>
        <v>0</v>
      </c>
      <c r="T2431" s="3">
        <f>(0.5*(1-COS(RADIANS(90-$X$3)))*(D2431+E2431)*'PV model'!$B$4)</f>
        <v>0</v>
      </c>
      <c r="U2431" s="3">
        <f t="shared" si="418"/>
        <v>0</v>
      </c>
      <c r="V2431" s="3">
        <f>('PV model'!$B$13*(U2431/1000)*(1-'PV model'!$B$14*((20+C2431)-25))*'PV model'!$B$10)/'PV model'!$B$12</f>
        <v>0</v>
      </c>
    </row>
    <row r="2432" spans="1:22" x14ac:dyDescent="0.2">
      <c r="A2432" s="10">
        <f t="shared" si="419"/>
        <v>102</v>
      </c>
      <c r="B2432" s="10">
        <f t="shared" si="420"/>
        <v>3</v>
      </c>
      <c r="C2432" s="23">
        <v>5</v>
      </c>
      <c r="D2432" s="24">
        <v>0</v>
      </c>
      <c r="E2432" s="24">
        <v>0</v>
      </c>
      <c r="F2432" s="48"/>
      <c r="G2432" s="48"/>
      <c r="H2432" s="1">
        <f t="shared" si="421"/>
        <v>8.2952832689559575</v>
      </c>
      <c r="I2432" s="1">
        <f t="shared" si="414"/>
        <v>-1.0279036301559568</v>
      </c>
      <c r="J2432" s="4">
        <f>B2432+('PV model'!$B$3/15)+(I2432/60)</f>
        <v>2.706201606164067</v>
      </c>
      <c r="K2432" s="2">
        <f t="shared" si="415"/>
        <v>139.40697590753899</v>
      </c>
      <c r="L2432" s="2">
        <f>DEGREES(ASIN((((COS(RADIANS('PV model'!$B$2))*COS(RADIANS(H2432))*COS(RADIANS(K2432)))+(SIN(RADIANS('PV model'!$B$2))*SIN(RADIANS(H2432)))))))</f>
        <v>-17.860495118445591</v>
      </c>
      <c r="M2432" s="3">
        <f t="shared" si="411"/>
        <v>0</v>
      </c>
      <c r="N2432" s="2">
        <f t="shared" si="416"/>
        <v>42.568886685720919</v>
      </c>
      <c r="O2432" s="2">
        <f>IF('PV model'!$B$2&gt;0, 180-N2432,IF('PV model'!$B$2&lt;0,0-N2432,N2432))</f>
        <v>137.43111331427909</v>
      </c>
      <c r="P2432" s="2">
        <f>ABS(O2432-'PV model'!$B$5)</f>
        <v>67.568886685720912</v>
      </c>
      <c r="Q2432" s="3">
        <f t="shared" si="412"/>
        <v>107.8604951184456</v>
      </c>
      <c r="R2432" s="3">
        <f t="shared" si="417"/>
        <v>0</v>
      </c>
      <c r="S2432" s="3">
        <f t="shared" si="413"/>
        <v>0</v>
      </c>
      <c r="T2432" s="3">
        <f>(0.5*(1-COS(RADIANS(90-$X$3)))*(D2432+E2432)*'PV model'!$B$4)</f>
        <v>0</v>
      </c>
      <c r="U2432" s="3">
        <f t="shared" si="418"/>
        <v>0</v>
      </c>
      <c r="V2432" s="3">
        <f>('PV model'!$B$13*(U2432/1000)*(1-'PV model'!$B$14*((20+C2432)-25))*'PV model'!$B$10)/'PV model'!$B$12</f>
        <v>0</v>
      </c>
    </row>
    <row r="2433" spans="1:22" x14ac:dyDescent="0.2">
      <c r="A2433" s="10">
        <f t="shared" si="419"/>
        <v>102</v>
      </c>
      <c r="B2433" s="10">
        <f t="shared" si="420"/>
        <v>4</v>
      </c>
      <c r="C2433" s="23">
        <v>5.0999999999999996</v>
      </c>
      <c r="D2433" s="24">
        <v>0</v>
      </c>
      <c r="E2433" s="24">
        <v>0</v>
      </c>
      <c r="F2433" s="48"/>
      <c r="G2433" s="48"/>
      <c r="H2433" s="1">
        <f t="shared" si="421"/>
        <v>8.2952832689559575</v>
      </c>
      <c r="I2433" s="1">
        <f t="shared" si="414"/>
        <v>-1.0279036301559568</v>
      </c>
      <c r="J2433" s="4">
        <f>B2433+('PV model'!$B$3/15)+(I2433/60)</f>
        <v>3.706201606164067</v>
      </c>
      <c r="K2433" s="2">
        <f t="shared" si="415"/>
        <v>124.40697590753901</v>
      </c>
      <c r="L2433" s="2">
        <f>DEGREES(ASIN((((COS(RADIANS('PV model'!$B$2))*COS(RADIANS(H2433))*COS(RADIANS(K2433)))+(SIN(RADIANS('PV model'!$B$2))*SIN(RADIANS(H2433)))))))</f>
        <v>-11.408840594219862</v>
      </c>
      <c r="M2433" s="3">
        <f t="shared" si="411"/>
        <v>0</v>
      </c>
      <c r="N2433" s="2">
        <f t="shared" si="416"/>
        <v>56.394671152059381</v>
      </c>
      <c r="O2433" s="2">
        <f>IF('PV model'!$B$2&gt;0, 180-N2433,IF('PV model'!$B$2&lt;0,0-N2433,N2433))</f>
        <v>123.60532884794063</v>
      </c>
      <c r="P2433" s="2">
        <f>ABS(O2433-'PV model'!$B$5)</f>
        <v>81.394671152059374</v>
      </c>
      <c r="Q2433" s="3">
        <f t="shared" si="412"/>
        <v>101.40884059421985</v>
      </c>
      <c r="R2433" s="3">
        <f t="shared" si="417"/>
        <v>0</v>
      </c>
      <c r="S2433" s="3">
        <f t="shared" si="413"/>
        <v>0</v>
      </c>
      <c r="T2433" s="3">
        <f>(0.5*(1-COS(RADIANS(90-$X$3)))*(D2433+E2433)*'PV model'!$B$4)</f>
        <v>0</v>
      </c>
      <c r="U2433" s="3">
        <f t="shared" si="418"/>
        <v>0</v>
      </c>
      <c r="V2433" s="3">
        <f>('PV model'!$B$13*(U2433/1000)*(1-'PV model'!$B$14*((20+C2433)-25))*'PV model'!$B$10)/'PV model'!$B$12</f>
        <v>0</v>
      </c>
    </row>
    <row r="2434" spans="1:22" x14ac:dyDescent="0.2">
      <c r="A2434" s="10">
        <f t="shared" si="419"/>
        <v>102</v>
      </c>
      <c r="B2434" s="10">
        <f t="shared" si="420"/>
        <v>5</v>
      </c>
      <c r="C2434" s="23">
        <v>4.5</v>
      </c>
      <c r="D2434" s="24">
        <v>0</v>
      </c>
      <c r="E2434" s="24">
        <v>0</v>
      </c>
      <c r="F2434" s="48"/>
      <c r="G2434" s="48"/>
      <c r="H2434" s="1">
        <f t="shared" si="421"/>
        <v>8.2952832689559575</v>
      </c>
      <c r="I2434" s="1">
        <f t="shared" si="414"/>
        <v>-1.0279036301559568</v>
      </c>
      <c r="J2434" s="4">
        <f>B2434+('PV model'!$B$3/15)+(I2434/60)</f>
        <v>4.7062016061640675</v>
      </c>
      <c r="K2434" s="2">
        <f t="shared" si="415"/>
        <v>109.40697590753899</v>
      </c>
      <c r="L2434" s="2">
        <f>DEGREES(ASIN((((COS(RADIANS('PV model'!$B$2))*COS(RADIANS(H2434))*COS(RADIANS(K2434)))+(SIN(RADIANS('PV model'!$B$2))*SIN(RADIANS(H2434)))))))</f>
        <v>-3.860849130025644</v>
      </c>
      <c r="M2434" s="3">
        <f t="shared" si="411"/>
        <v>0</v>
      </c>
      <c r="N2434" s="2">
        <f t="shared" si="416"/>
        <v>69.298905801230191</v>
      </c>
      <c r="O2434" s="2">
        <f>IF('PV model'!$B$2&gt;0, 180-N2434,IF('PV model'!$B$2&lt;0,0-N2434,N2434))</f>
        <v>110.70109419876981</v>
      </c>
      <c r="P2434" s="2">
        <f>ABS(O2434-'PV model'!$B$5)</f>
        <v>94.298905801230191</v>
      </c>
      <c r="Q2434" s="3">
        <f t="shared" si="412"/>
        <v>93.860849130025642</v>
      </c>
      <c r="R2434" s="3">
        <f t="shared" si="417"/>
        <v>0</v>
      </c>
      <c r="S2434" s="3">
        <f t="shared" si="413"/>
        <v>0</v>
      </c>
      <c r="T2434" s="3">
        <f>(0.5*(1-COS(RADIANS(90-$X$3)))*(D2434+E2434)*'PV model'!$B$4)</f>
        <v>0</v>
      </c>
      <c r="U2434" s="3">
        <f t="shared" si="418"/>
        <v>0</v>
      </c>
      <c r="V2434" s="3">
        <f>('PV model'!$B$13*(U2434/1000)*(1-'PV model'!$B$14*((20+C2434)-25))*'PV model'!$B$10)/'PV model'!$B$12</f>
        <v>0</v>
      </c>
    </row>
    <row r="2435" spans="1:22" x14ac:dyDescent="0.2">
      <c r="A2435" s="10">
        <f t="shared" si="419"/>
        <v>102</v>
      </c>
      <c r="B2435" s="10">
        <f t="shared" si="420"/>
        <v>6</v>
      </c>
      <c r="C2435" s="23">
        <v>4.7</v>
      </c>
      <c r="D2435" s="24">
        <v>0</v>
      </c>
      <c r="E2435" s="24">
        <v>1.764</v>
      </c>
      <c r="F2435" s="48"/>
      <c r="G2435" s="48"/>
      <c r="H2435" s="1">
        <f t="shared" si="421"/>
        <v>8.2952832689559575</v>
      </c>
      <c r="I2435" s="1">
        <f t="shared" si="414"/>
        <v>-1.0279036301559568</v>
      </c>
      <c r="J2435" s="4">
        <f>B2435+('PV model'!$B$3/15)+(I2435/60)</f>
        <v>5.7062016061640675</v>
      </c>
      <c r="K2435" s="2">
        <f t="shared" si="415"/>
        <v>94.406975907538992</v>
      </c>
      <c r="L2435" s="2">
        <f>DEGREES(ASIN((((COS(RADIANS('PV model'!$B$2))*COS(RADIANS(H2435))*COS(RADIANS(K2435)))+(SIN(RADIANS('PV model'!$B$2))*SIN(RADIANS(H2435)))))))</f>
        <v>4.3490888085507358</v>
      </c>
      <c r="M2435" s="3">
        <f t="shared" si="411"/>
        <v>4.3490888085507358</v>
      </c>
      <c r="N2435" s="2">
        <f t="shared" si="416"/>
        <v>81.674376293370017</v>
      </c>
      <c r="O2435" s="2">
        <f>IF('PV model'!$B$2&gt;0, 180-N2435,IF('PV model'!$B$2&lt;0,0-N2435,N2435))</f>
        <v>98.325623706629983</v>
      </c>
      <c r="P2435" s="2">
        <f>ABS(O2435-'PV model'!$B$5)</f>
        <v>106.67437629337002</v>
      </c>
      <c r="Q2435" s="3">
        <f t="shared" si="412"/>
        <v>85.650911191449254</v>
      </c>
      <c r="R2435" s="3">
        <f t="shared" si="417"/>
        <v>0</v>
      </c>
      <c r="S2435" s="3">
        <f t="shared" si="413"/>
        <v>1.764</v>
      </c>
      <c r="T2435" s="3">
        <f>(0.5*(1-COS(RADIANS(90-$X$3)))*(D2435+E2435)*'PV model'!$B$4)</f>
        <v>0</v>
      </c>
      <c r="U2435" s="3">
        <f t="shared" si="418"/>
        <v>1.764</v>
      </c>
      <c r="V2435" s="3">
        <f>('PV model'!$B$13*(U2435/1000)*(1-'PV model'!$B$14*((20+C2435)-25))*'PV model'!$B$10)/'PV model'!$B$12</f>
        <v>0.176541035328</v>
      </c>
    </row>
    <row r="2436" spans="1:22" x14ac:dyDescent="0.2">
      <c r="A2436" s="10">
        <f t="shared" si="419"/>
        <v>102</v>
      </c>
      <c r="B2436" s="10">
        <f t="shared" si="420"/>
        <v>7</v>
      </c>
      <c r="C2436" s="23">
        <v>4.3</v>
      </c>
      <c r="D2436" s="24">
        <v>0</v>
      </c>
      <c r="E2436" s="24">
        <v>20.286000000000001</v>
      </c>
      <c r="F2436" s="48"/>
      <c r="G2436" s="48"/>
      <c r="H2436" s="1">
        <f t="shared" si="421"/>
        <v>8.2952832689559575</v>
      </c>
      <c r="I2436" s="1">
        <f t="shared" si="414"/>
        <v>-1.0279036301559568</v>
      </c>
      <c r="J2436" s="4">
        <f>B2436+('PV model'!$B$3/15)+(I2436/60)</f>
        <v>6.7062016061640675</v>
      </c>
      <c r="K2436" s="2">
        <f t="shared" si="415"/>
        <v>79.406975907538992</v>
      </c>
      <c r="L2436" s="2">
        <f>DEGREES(ASIN((((COS(RADIANS('PV model'!$B$2))*COS(RADIANS(H2436))*COS(RADIANS(K2436)))+(SIN(RADIANS('PV model'!$B$2))*SIN(RADIANS(H2436)))))))</f>
        <v>12.822688297170199</v>
      </c>
      <c r="M2436" s="3">
        <f t="shared" si="411"/>
        <v>12.822688297170199</v>
      </c>
      <c r="N2436" s="2">
        <f t="shared" si="416"/>
        <v>85.989368762794754</v>
      </c>
      <c r="O2436" s="2">
        <f>IF('PV model'!$B$2&gt;0, 180-N2436,IF('PV model'!$B$2&lt;0,0-N2436,N2436))</f>
        <v>94.010631237205246</v>
      </c>
      <c r="P2436" s="2">
        <f>ABS(O2436-'PV model'!$B$5)</f>
        <v>110.98936876279475</v>
      </c>
      <c r="Q2436" s="3">
        <f t="shared" si="412"/>
        <v>77.177311702829797</v>
      </c>
      <c r="R2436" s="3">
        <f t="shared" si="417"/>
        <v>0</v>
      </c>
      <c r="S2436" s="3">
        <f t="shared" si="413"/>
        <v>20.286000000000001</v>
      </c>
      <c r="T2436" s="3">
        <f>(0.5*(1-COS(RADIANS(90-$X$3)))*(D2436+E2436)*'PV model'!$B$4)</f>
        <v>0</v>
      </c>
      <c r="U2436" s="3">
        <f t="shared" si="418"/>
        <v>20.286000000000001</v>
      </c>
      <c r="V2436" s="3">
        <f>('PV model'!$B$13*(U2436/1000)*(1-'PV model'!$B$14*((20+C2436)-25))*'PV model'!$B$10)/'PV model'!$B$12</f>
        <v>2.0334663679679998</v>
      </c>
    </row>
    <row r="2437" spans="1:22" x14ac:dyDescent="0.2">
      <c r="A2437" s="10">
        <f t="shared" si="419"/>
        <v>102</v>
      </c>
      <c r="B2437" s="10">
        <f t="shared" si="420"/>
        <v>8</v>
      </c>
      <c r="C2437" s="23">
        <v>4.4000000000000004</v>
      </c>
      <c r="D2437" s="24">
        <v>0</v>
      </c>
      <c r="E2437" s="24">
        <v>56.448</v>
      </c>
      <c r="F2437" s="48"/>
      <c r="G2437" s="48"/>
      <c r="H2437" s="1">
        <f t="shared" si="421"/>
        <v>8.2952832689559575</v>
      </c>
      <c r="I2437" s="1">
        <f t="shared" si="414"/>
        <v>-1.0279036301559568</v>
      </c>
      <c r="J2437" s="4">
        <f>B2437+('PV model'!$B$3/15)+(I2437/60)</f>
        <v>7.7062016061640675</v>
      </c>
      <c r="K2437" s="2">
        <f t="shared" si="415"/>
        <v>64.406975907538992</v>
      </c>
      <c r="L2437" s="2">
        <f>DEGREES(ASIN((((COS(RADIANS('PV model'!$B$2))*COS(RADIANS(H2437))*COS(RADIANS(K2437)))+(SIN(RADIANS('PV model'!$B$2))*SIN(RADIANS(H2437)))))))</f>
        <v>21.162519311509826</v>
      </c>
      <c r="M2437" s="3">
        <f t="shared" si="411"/>
        <v>21.162519311509826</v>
      </c>
      <c r="N2437" s="2">
        <f t="shared" si="416"/>
        <v>73.134499812493871</v>
      </c>
      <c r="O2437" s="2">
        <f>IF('PV model'!$B$2&gt;0, 180-N2437,IF('PV model'!$B$2&lt;0,0-N2437,N2437))</f>
        <v>106.86550018750613</v>
      </c>
      <c r="P2437" s="2">
        <f>ABS(O2437-'PV model'!$B$5)</f>
        <v>98.134499812493871</v>
      </c>
      <c r="Q2437" s="3">
        <f t="shared" si="412"/>
        <v>68.837480688490174</v>
      </c>
      <c r="R2437" s="3">
        <f t="shared" si="417"/>
        <v>0</v>
      </c>
      <c r="S2437" s="3">
        <f t="shared" si="413"/>
        <v>56.448</v>
      </c>
      <c r="T2437" s="3">
        <f>(0.5*(1-COS(RADIANS(90-$X$3)))*(D2437+E2437)*'PV model'!$B$4)</f>
        <v>0</v>
      </c>
      <c r="U2437" s="3">
        <f t="shared" si="418"/>
        <v>56.448</v>
      </c>
      <c r="V2437" s="3">
        <f>('PV model'!$B$13*(U2437/1000)*(1-'PV model'!$B$14*((20+C2437)-25))*'PV model'!$B$10)/'PV model'!$B$12</f>
        <v>5.6560841809919991</v>
      </c>
    </row>
    <row r="2438" spans="1:22" x14ac:dyDescent="0.2">
      <c r="A2438" s="10">
        <f t="shared" si="419"/>
        <v>102</v>
      </c>
      <c r="B2438" s="10">
        <f t="shared" si="420"/>
        <v>9</v>
      </c>
      <c r="C2438" s="23">
        <v>6.2</v>
      </c>
      <c r="D2438" s="24">
        <v>0</v>
      </c>
      <c r="E2438" s="24">
        <v>96.138000000000005</v>
      </c>
      <c r="F2438" s="48"/>
      <c r="G2438" s="48"/>
      <c r="H2438" s="1">
        <f t="shared" si="421"/>
        <v>8.2952832689559575</v>
      </c>
      <c r="I2438" s="1">
        <f t="shared" si="414"/>
        <v>-1.0279036301559568</v>
      </c>
      <c r="J2438" s="4">
        <f>B2438+('PV model'!$B$3/15)+(I2438/60)</f>
        <v>8.7062016061640666</v>
      </c>
      <c r="K2438" s="2">
        <f t="shared" si="415"/>
        <v>49.406975907539</v>
      </c>
      <c r="L2438" s="2">
        <f>DEGREES(ASIN((((COS(RADIANS('PV model'!$B$2))*COS(RADIANS(H2438))*COS(RADIANS(K2438)))+(SIN(RADIANS('PV model'!$B$2))*SIN(RADIANS(H2438)))))))</f>
        <v>28.920455689407852</v>
      </c>
      <c r="M2438" s="3">
        <f t="shared" ref="M2438:M2501" si="422">IF(L2438&gt;0, L2438, 0)</f>
        <v>28.920455689407852</v>
      </c>
      <c r="N2438" s="2">
        <f t="shared" si="416"/>
        <v>59.144472583557523</v>
      </c>
      <c r="O2438" s="2">
        <f>IF('PV model'!$B$2&gt;0, 180-N2438,IF('PV model'!$B$2&lt;0,0-N2438,N2438))</f>
        <v>120.85552741644247</v>
      </c>
      <c r="P2438" s="2">
        <f>ABS(O2438-'PV model'!$B$5)</f>
        <v>84.14447258355753</v>
      </c>
      <c r="Q2438" s="3">
        <f t="shared" ref="Q2438:Q2501" si="423">DEGREES(ACOS((SIN(RADIANS(L2438))*COS(RADIANS(90-$X$3))+COS(RADIANS(L2438))*COS(RADIANS(P2438))*SIN(RADIANS(90-$X$3)))))</f>
        <v>61.079544310592155</v>
      </c>
      <c r="R2438" s="3">
        <f t="shared" si="417"/>
        <v>0</v>
      </c>
      <c r="S2438" s="3">
        <f t="shared" ref="S2438:S2501" si="424">IF($Z$3=TRUE, IF(E2438=0,0,E2438*(0.5*(1+COS(RADIANS(90-$X$3))*(1+(1-(E2438^2/(D2438+E2438)^2))*(SIN(RADIANS(0.5*$X$3))^3)))*(1+(1-(E2438^2/(D2438+E2438)^2))*(COS(RADIANS(Q2438))^2)*(SIN(RADIANS(90-L2438))^3)))), IF(E2438=0,0,E2438*(0.5*(1+COS(RADIANS(90-$X$3))))))</f>
        <v>96.138000000000005</v>
      </c>
      <c r="T2438" s="3">
        <f>(0.5*(1-COS(RADIANS(90-$X$3)))*(D2438+E2438)*'PV model'!$B$4)</f>
        <v>0</v>
      </c>
      <c r="U2438" s="3">
        <f t="shared" si="418"/>
        <v>96.138000000000005</v>
      </c>
      <c r="V2438" s="3">
        <f>('PV model'!$B$13*(U2438/1000)*(1-'PV model'!$B$14*((20+C2438)-25))*'PV model'!$B$10)/'PV model'!$B$12</f>
        <v>9.5638266984959994</v>
      </c>
    </row>
    <row r="2439" spans="1:22" x14ac:dyDescent="0.2">
      <c r="A2439" s="10">
        <f t="shared" si="419"/>
        <v>102</v>
      </c>
      <c r="B2439" s="10">
        <f t="shared" si="420"/>
        <v>10</v>
      </c>
      <c r="C2439" s="23">
        <v>7</v>
      </c>
      <c r="D2439" s="24">
        <v>0</v>
      </c>
      <c r="E2439" s="24">
        <v>131.41800000000001</v>
      </c>
      <c r="F2439" s="48"/>
      <c r="G2439" s="48"/>
      <c r="H2439" s="1">
        <f t="shared" si="421"/>
        <v>8.2952832689559575</v>
      </c>
      <c r="I2439" s="1">
        <f t="shared" ref="I2439:I2502" si="425">9.87*SIN(RADIANS(1.978*A2439-160.22))-7.53*COS(RADIANS(0.989*A2439-80.11))-1.5*SIN((RADIANS(0.989*A2439-80.11)))</f>
        <v>-1.0279036301559568</v>
      </c>
      <c r="J2439" s="4">
        <f>B2439+('PV model'!$B$3/15)+(I2439/60)</f>
        <v>9.7062016061640666</v>
      </c>
      <c r="K2439" s="2">
        <f t="shared" ref="K2439:K2502" si="426">15*(12-J2439)</f>
        <v>34.406975907539</v>
      </c>
      <c r="L2439" s="2">
        <f>DEGREES(ASIN((((COS(RADIANS('PV model'!$B$2))*COS(RADIANS(H2439))*COS(RADIANS(K2439)))+(SIN(RADIANS('PV model'!$B$2))*SIN(RADIANS(H2439)))))))</f>
        <v>35.54357202503305</v>
      </c>
      <c r="M2439" s="3">
        <f t="shared" si="422"/>
        <v>35.54357202503305</v>
      </c>
      <c r="N2439" s="2">
        <f t="shared" ref="N2439:N2502" si="427">DEGREES(ASIN((COS(RADIANS(H2439))*SIN(RADIANS(K2439)))/COS(RADIANS(L2439))))</f>
        <v>43.408773208210079</v>
      </c>
      <c r="O2439" s="2">
        <f>IF('PV model'!$B$2&gt;0, 180-N2439,IF('PV model'!$B$2&lt;0,0-N2439,N2439))</f>
        <v>136.59122679178992</v>
      </c>
      <c r="P2439" s="2">
        <f>ABS(O2439-'PV model'!$B$5)</f>
        <v>68.408773208210079</v>
      </c>
      <c r="Q2439" s="3">
        <f t="shared" si="423"/>
        <v>54.45642797496695</v>
      </c>
      <c r="R2439" s="3">
        <f t="shared" ref="R2439:R2502" si="428">IF(D2439=0,0,D2439*COS(RADIANS(Q2439))/SIN(RADIANS(L2439)))</f>
        <v>0</v>
      </c>
      <c r="S2439" s="3">
        <f t="shared" si="424"/>
        <v>131.41800000000001</v>
      </c>
      <c r="T2439" s="3">
        <f>(0.5*(1-COS(RADIANS(90-$X$3)))*(D2439+E2439)*'PV model'!$B$4)</f>
        <v>0</v>
      </c>
      <c r="U2439" s="3">
        <f t="shared" ref="U2439:U2502" si="429">R2439+S2439+T2439</f>
        <v>131.41800000000001</v>
      </c>
      <c r="V2439" s="3">
        <f>('PV model'!$B$13*(U2439/1000)*(1-'PV model'!$B$14*((20+C2439)-25))*'PV model'!$B$10)/'PV model'!$B$12</f>
        <v>13.03145093376</v>
      </c>
    </row>
    <row r="2440" spans="1:22" x14ac:dyDescent="0.2">
      <c r="A2440" s="10">
        <f t="shared" ref="A2440:A2503" si="430">IF(B2440&gt;1,A2439,A2439+1)</f>
        <v>102</v>
      </c>
      <c r="B2440" s="10">
        <f t="shared" ref="B2440:B2503" si="431">IF(B2439&lt;24,B2439+1,1)</f>
        <v>11</v>
      </c>
      <c r="C2440" s="23">
        <v>7.8</v>
      </c>
      <c r="D2440" s="24">
        <v>2.2448999999999999</v>
      </c>
      <c r="E2440" s="24">
        <v>156.99600000000001</v>
      </c>
      <c r="F2440" s="48"/>
      <c r="G2440" s="48"/>
      <c r="H2440" s="1">
        <f t="shared" ref="H2440:H2503" si="432">(23.465*SIN(RADIANS(280.1+0.9863*A2440)))</f>
        <v>8.2952832689559575</v>
      </c>
      <c r="I2440" s="1">
        <f t="shared" si="425"/>
        <v>-1.0279036301559568</v>
      </c>
      <c r="J2440" s="4">
        <f>B2440+('PV model'!$B$3/15)+(I2440/60)</f>
        <v>10.706201606164067</v>
      </c>
      <c r="K2440" s="2">
        <f t="shared" si="426"/>
        <v>19.406975907539</v>
      </c>
      <c r="L2440" s="2">
        <f>DEGREES(ASIN((((COS(RADIANS('PV model'!$B$2))*COS(RADIANS(H2440))*COS(RADIANS(K2440)))+(SIN(RADIANS('PV model'!$B$2))*SIN(RADIANS(H2440)))))))</f>
        <v>40.356056858086461</v>
      </c>
      <c r="M2440" s="3">
        <f t="shared" si="422"/>
        <v>40.356056858086461</v>
      </c>
      <c r="N2440" s="2">
        <f t="shared" si="427"/>
        <v>25.561242761165744</v>
      </c>
      <c r="O2440" s="2">
        <f>IF('PV model'!$B$2&gt;0, 180-N2440,IF('PV model'!$B$2&lt;0,0-N2440,N2440))</f>
        <v>154.43875723883426</v>
      </c>
      <c r="P2440" s="2">
        <f>ABS(O2440-'PV model'!$B$5)</f>
        <v>50.561242761165744</v>
      </c>
      <c r="Q2440" s="3">
        <f t="shared" si="423"/>
        <v>49.643943141913532</v>
      </c>
      <c r="R2440" s="3">
        <f t="shared" si="428"/>
        <v>2.2449000000000003</v>
      </c>
      <c r="S2440" s="3">
        <f t="shared" si="424"/>
        <v>158.59255590881079</v>
      </c>
      <c r="T2440" s="3">
        <f>(0.5*(1-COS(RADIANS(90-$X$3)))*(D2440+E2440)*'PV model'!$B$4)</f>
        <v>0</v>
      </c>
      <c r="U2440" s="3">
        <f t="shared" si="429"/>
        <v>160.8374559088108</v>
      </c>
      <c r="V2440" s="3">
        <f>('PV model'!$B$13*(U2440/1000)*(1-'PV model'!$B$14*((20+C2440)-25))*'PV model'!$B$10)/'PV model'!$B$12</f>
        <v>15.897246197207105</v>
      </c>
    </row>
    <row r="2441" spans="1:22" x14ac:dyDescent="0.2">
      <c r="A2441" s="10">
        <f t="shared" si="430"/>
        <v>102</v>
      </c>
      <c r="B2441" s="10">
        <f t="shared" si="431"/>
        <v>12</v>
      </c>
      <c r="C2441" s="23">
        <v>7.7</v>
      </c>
      <c r="D2441" s="24">
        <v>3.3673500000000001</v>
      </c>
      <c r="E2441" s="24">
        <v>172.87200000000001</v>
      </c>
      <c r="F2441" s="48"/>
      <c r="G2441" s="48"/>
      <c r="H2441" s="1">
        <f t="shared" si="432"/>
        <v>8.2952832689559575</v>
      </c>
      <c r="I2441" s="1">
        <f t="shared" si="425"/>
        <v>-1.0279036301559568</v>
      </c>
      <c r="J2441" s="4">
        <f>B2441+('PV model'!$B$3/15)+(I2441/60)</f>
        <v>11.706201606164067</v>
      </c>
      <c r="K2441" s="2">
        <f t="shared" si="426"/>
        <v>4.4069759075390014</v>
      </c>
      <c r="L2441" s="2">
        <f>DEGREES(ASIN((((COS(RADIANS('PV model'!$B$2))*COS(RADIANS(H2441))*COS(RADIANS(K2441)))+(SIN(RADIANS('PV model'!$B$2))*SIN(RADIANS(H2441)))))))</f>
        <v>42.666026673620692</v>
      </c>
      <c r="M2441" s="3">
        <f t="shared" si="422"/>
        <v>42.666026673620692</v>
      </c>
      <c r="N2441" s="2">
        <f t="shared" si="427"/>
        <v>5.9353642135260509</v>
      </c>
      <c r="O2441" s="2">
        <f>IF('PV model'!$B$2&gt;0, 180-N2441,IF('PV model'!$B$2&lt;0,0-N2441,N2441))</f>
        <v>174.06463578647396</v>
      </c>
      <c r="P2441" s="2">
        <f>ABS(O2441-'PV model'!$B$5)</f>
        <v>30.935364213526043</v>
      </c>
      <c r="Q2441" s="3">
        <f t="shared" si="423"/>
        <v>47.333973326379308</v>
      </c>
      <c r="R2441" s="3">
        <f t="shared" si="428"/>
        <v>3.3673500000000001</v>
      </c>
      <c r="S2441" s="3">
        <f t="shared" si="424"/>
        <v>175.23144079476128</v>
      </c>
      <c r="T2441" s="3">
        <f>(0.5*(1-COS(RADIANS(90-$X$3)))*(D2441+E2441)*'PV model'!$B$4)</f>
        <v>0</v>
      </c>
      <c r="U2441" s="3">
        <f t="shared" si="429"/>
        <v>178.59879079476127</v>
      </c>
      <c r="V2441" s="3">
        <f>('PV model'!$B$13*(U2441/1000)*(1-'PV model'!$B$14*((20+C2441)-25))*'PV model'!$B$10)/'PV model'!$B$12</f>
        <v>17.659925588463615</v>
      </c>
    </row>
    <row r="2442" spans="1:22" x14ac:dyDescent="0.2">
      <c r="A2442" s="10">
        <f t="shared" si="430"/>
        <v>102</v>
      </c>
      <c r="B2442" s="10">
        <f t="shared" si="431"/>
        <v>13</v>
      </c>
      <c r="C2442" s="23">
        <v>7.2</v>
      </c>
      <c r="D2442" s="24">
        <v>4.4897999999999998</v>
      </c>
      <c r="E2442" s="24">
        <v>177.28200000000001</v>
      </c>
      <c r="F2442" s="48"/>
      <c r="G2442" s="48"/>
      <c r="H2442" s="1">
        <f t="shared" si="432"/>
        <v>8.2952832689559575</v>
      </c>
      <c r="I2442" s="1">
        <f t="shared" si="425"/>
        <v>-1.0279036301559568</v>
      </c>
      <c r="J2442" s="4">
        <f>B2442+('PV model'!$B$3/15)+(I2442/60)</f>
        <v>12.706201606164067</v>
      </c>
      <c r="K2442" s="2">
        <f t="shared" si="426"/>
        <v>-10.593024092460999</v>
      </c>
      <c r="L2442" s="2">
        <f>DEGREES(ASIN((((COS(RADIANS('PV model'!$B$2))*COS(RADIANS(H2442))*COS(RADIANS(K2442)))+(SIN(RADIANS('PV model'!$B$2))*SIN(RADIANS(H2442)))))))</f>
        <v>42.053871976632813</v>
      </c>
      <c r="M2442" s="3">
        <f t="shared" si="422"/>
        <v>42.053871976632813</v>
      </c>
      <c r="N2442" s="2">
        <f t="shared" si="427"/>
        <v>-14.181205406439672</v>
      </c>
      <c r="O2442" s="2">
        <f>IF('PV model'!$B$2&gt;0, 180-N2442,IF('PV model'!$B$2&lt;0,0-N2442,N2442))</f>
        <v>194.18120540643966</v>
      </c>
      <c r="P2442" s="2">
        <f>ABS(O2442-'PV model'!$B$5)</f>
        <v>10.818794593560341</v>
      </c>
      <c r="Q2442" s="3">
        <f t="shared" si="423"/>
        <v>47.946128023367187</v>
      </c>
      <c r="R2442" s="3">
        <f t="shared" si="428"/>
        <v>4.4897999999999998</v>
      </c>
      <c r="S2442" s="3">
        <f t="shared" si="424"/>
        <v>180.41345962442921</v>
      </c>
      <c r="T2442" s="3">
        <f>(0.5*(1-COS(RADIANS(90-$X$3)))*(D2442+E2442)*'PV model'!$B$4)</f>
        <v>0</v>
      </c>
      <c r="U2442" s="3">
        <f t="shared" si="429"/>
        <v>184.90325962442921</v>
      </c>
      <c r="V2442" s="3">
        <f>('PV model'!$B$13*(U2442/1000)*(1-'PV model'!$B$14*((20+C2442)-25))*'PV model'!$B$10)/'PV model'!$B$12</f>
        <v>18.320280049535835</v>
      </c>
    </row>
    <row r="2443" spans="1:22" x14ac:dyDescent="0.2">
      <c r="A2443" s="10">
        <f t="shared" si="430"/>
        <v>102</v>
      </c>
      <c r="B2443" s="10">
        <f t="shared" si="431"/>
        <v>14</v>
      </c>
      <c r="C2443" s="23">
        <v>6.8</v>
      </c>
      <c r="D2443" s="24">
        <v>3.3673500000000001</v>
      </c>
      <c r="E2443" s="24">
        <v>169.34400000000002</v>
      </c>
      <c r="F2443" s="48"/>
      <c r="G2443" s="48"/>
      <c r="H2443" s="1">
        <f t="shared" si="432"/>
        <v>8.2952832689559575</v>
      </c>
      <c r="I2443" s="1">
        <f t="shared" si="425"/>
        <v>-1.0279036301559568</v>
      </c>
      <c r="J2443" s="4">
        <f>B2443+('PV model'!$B$3/15)+(I2443/60)</f>
        <v>13.706201606164067</v>
      </c>
      <c r="K2443" s="2">
        <f t="shared" si="426"/>
        <v>-25.593024092461</v>
      </c>
      <c r="L2443" s="2">
        <f>DEGREES(ASIN((((COS(RADIANS('PV model'!$B$2))*COS(RADIANS(H2443))*COS(RADIANS(K2443)))+(SIN(RADIANS('PV model'!$B$2))*SIN(RADIANS(H2443)))))))</f>
        <v>38.637388390875003</v>
      </c>
      <c r="M2443" s="3">
        <f t="shared" si="422"/>
        <v>38.637388390875003</v>
      </c>
      <c r="N2443" s="2">
        <f t="shared" si="427"/>
        <v>-33.177878268684566</v>
      </c>
      <c r="O2443" s="2">
        <f>IF('PV model'!$B$2&gt;0, 180-N2443,IF('PV model'!$B$2&lt;0,0-N2443,N2443))</f>
        <v>213.17787826868457</v>
      </c>
      <c r="P2443" s="2">
        <f>ABS(O2443-'PV model'!$B$5)</f>
        <v>8.1778782686845659</v>
      </c>
      <c r="Q2443" s="3">
        <f t="shared" si="423"/>
        <v>51.362611609124997</v>
      </c>
      <c r="R2443" s="3">
        <f t="shared" si="428"/>
        <v>3.3673500000000005</v>
      </c>
      <c r="S2443" s="3">
        <f t="shared" si="424"/>
        <v>171.72321035070385</v>
      </c>
      <c r="T2443" s="3">
        <f>(0.5*(1-COS(RADIANS(90-$X$3)))*(D2443+E2443)*'PV model'!$B$4)</f>
        <v>0</v>
      </c>
      <c r="U2443" s="3">
        <f t="shared" si="429"/>
        <v>175.09056035070384</v>
      </c>
      <c r="V2443" s="3">
        <f>('PV model'!$B$13*(U2443/1000)*(1-'PV model'!$B$14*((20+C2443)-25))*'PV model'!$B$10)/'PV model'!$B$12</f>
        <v>17.376037635285229</v>
      </c>
    </row>
    <row r="2444" spans="1:22" x14ac:dyDescent="0.2">
      <c r="A2444" s="10">
        <f t="shared" si="430"/>
        <v>102</v>
      </c>
      <c r="B2444" s="10">
        <f t="shared" si="431"/>
        <v>15</v>
      </c>
      <c r="C2444" s="23">
        <v>7</v>
      </c>
      <c r="D2444" s="24">
        <v>1.1224499999999999</v>
      </c>
      <c r="E2444" s="24">
        <v>151.70399999999998</v>
      </c>
      <c r="F2444" s="48"/>
      <c r="G2444" s="48"/>
      <c r="H2444" s="1">
        <f t="shared" si="432"/>
        <v>8.2952832689559575</v>
      </c>
      <c r="I2444" s="1">
        <f t="shared" si="425"/>
        <v>-1.0279036301559568</v>
      </c>
      <c r="J2444" s="4">
        <f>B2444+('PV model'!$B$3/15)+(I2444/60)</f>
        <v>14.706201606164067</v>
      </c>
      <c r="K2444" s="2">
        <f t="shared" si="426"/>
        <v>-40.593024092461</v>
      </c>
      <c r="L2444" s="2">
        <f>DEGREES(ASIN((((COS(RADIANS('PV model'!$B$2))*COS(RADIANS(H2444))*COS(RADIANS(K2444)))+(SIN(RADIANS('PV model'!$B$2))*SIN(RADIANS(H2444)))))))</f>
        <v>32.990612212969509</v>
      </c>
      <c r="M2444" s="3">
        <f t="shared" si="422"/>
        <v>32.990612212969509</v>
      </c>
      <c r="N2444" s="2">
        <f t="shared" si="427"/>
        <v>-50.143344974731924</v>
      </c>
      <c r="O2444" s="2">
        <f>IF('PV model'!$B$2&gt;0, 180-N2444,IF('PV model'!$B$2&lt;0,0-N2444,N2444))</f>
        <v>230.14334497473192</v>
      </c>
      <c r="P2444" s="2">
        <f>ABS(O2444-'PV model'!$B$5)</f>
        <v>25.143344974731917</v>
      </c>
      <c r="Q2444" s="3">
        <f t="shared" si="423"/>
        <v>57.009387787030491</v>
      </c>
      <c r="R2444" s="3">
        <f t="shared" si="428"/>
        <v>1.1224499999999999</v>
      </c>
      <c r="S2444" s="3">
        <f t="shared" si="424"/>
        <v>152.48591613115335</v>
      </c>
      <c r="T2444" s="3">
        <f>(0.5*(1-COS(RADIANS(90-$X$3)))*(D2444+E2444)*'PV model'!$B$4)</f>
        <v>0</v>
      </c>
      <c r="U2444" s="3">
        <f t="shared" si="429"/>
        <v>153.60836613115333</v>
      </c>
      <c r="V2444" s="3">
        <f>('PV model'!$B$13*(U2444/1000)*(1-'PV model'!$B$14*((20+C2444)-25))*'PV model'!$B$10)/'PV model'!$B$12</f>
        <v>15.231854740242325</v>
      </c>
    </row>
    <row r="2445" spans="1:22" x14ac:dyDescent="0.2">
      <c r="A2445" s="10">
        <f t="shared" si="430"/>
        <v>102</v>
      </c>
      <c r="B2445" s="10">
        <f t="shared" si="431"/>
        <v>16</v>
      </c>
      <c r="C2445" s="23">
        <v>7.6</v>
      </c>
      <c r="D2445" s="24">
        <v>0</v>
      </c>
      <c r="E2445" s="24">
        <v>122.59800000000001</v>
      </c>
      <c r="F2445" s="48"/>
      <c r="G2445" s="48"/>
      <c r="H2445" s="1">
        <f t="shared" si="432"/>
        <v>8.2952832689559575</v>
      </c>
      <c r="I2445" s="1">
        <f t="shared" si="425"/>
        <v>-1.0279036301559568</v>
      </c>
      <c r="J2445" s="4">
        <f>B2445+('PV model'!$B$3/15)+(I2445/60)</f>
        <v>15.706201606164067</v>
      </c>
      <c r="K2445" s="2">
        <f t="shared" si="426"/>
        <v>-55.593024092461</v>
      </c>
      <c r="L2445" s="2">
        <f>DEGREES(ASIN((((COS(RADIANS('PV model'!$B$2))*COS(RADIANS(H2445))*COS(RADIANS(K2445)))+(SIN(RADIANS('PV model'!$B$2))*SIN(RADIANS(H2445)))))))</f>
        <v>25.82410115808144</v>
      </c>
      <c r="M2445" s="3">
        <f t="shared" si="422"/>
        <v>25.82410115808144</v>
      </c>
      <c r="N2445" s="2">
        <f t="shared" si="427"/>
        <v>-65.092471477918409</v>
      </c>
      <c r="O2445" s="2">
        <f>IF('PV model'!$B$2&gt;0, 180-N2445,IF('PV model'!$B$2&lt;0,0-N2445,N2445))</f>
        <v>245.09247147791842</v>
      </c>
      <c r="P2445" s="2">
        <f>ABS(O2445-'PV model'!$B$5)</f>
        <v>40.092471477918423</v>
      </c>
      <c r="Q2445" s="3">
        <f t="shared" si="423"/>
        <v>64.175898841918567</v>
      </c>
      <c r="R2445" s="3">
        <f t="shared" si="428"/>
        <v>0</v>
      </c>
      <c r="S2445" s="3">
        <f t="shared" si="424"/>
        <v>122.59800000000001</v>
      </c>
      <c r="T2445" s="3">
        <f>(0.5*(1-COS(RADIANS(90-$X$3)))*(D2445+E2445)*'PV model'!$B$4)</f>
        <v>0</v>
      </c>
      <c r="U2445" s="3">
        <f t="shared" si="429"/>
        <v>122.59800000000001</v>
      </c>
      <c r="V2445" s="3">
        <f>('PV model'!$B$13*(U2445/1000)*(1-'PV model'!$B$14*((20+C2445)-25))*'PV model'!$B$10)/'PV model'!$B$12</f>
        <v>12.127445160768</v>
      </c>
    </row>
    <row r="2446" spans="1:22" x14ac:dyDescent="0.2">
      <c r="A2446" s="10">
        <f t="shared" si="430"/>
        <v>102</v>
      </c>
      <c r="B2446" s="10">
        <f t="shared" si="431"/>
        <v>17</v>
      </c>
      <c r="C2446" s="23">
        <v>7.3</v>
      </c>
      <c r="D2446" s="24">
        <v>0</v>
      </c>
      <c r="E2446" s="24">
        <v>85.554000000000002</v>
      </c>
      <c r="F2446" s="48"/>
      <c r="G2446" s="48"/>
      <c r="H2446" s="1">
        <f t="shared" si="432"/>
        <v>8.2952832689559575</v>
      </c>
      <c r="I2446" s="1">
        <f t="shared" si="425"/>
        <v>-1.0279036301559568</v>
      </c>
      <c r="J2446" s="4">
        <f>B2446+('PV model'!$B$3/15)+(I2446/60)</f>
        <v>16.706201606164068</v>
      </c>
      <c r="K2446" s="2">
        <f t="shared" si="426"/>
        <v>-70.593024092461022</v>
      </c>
      <c r="L2446" s="2">
        <f>DEGREES(ASIN((((COS(RADIANS('PV model'!$B$2))*COS(RADIANS(H2446))*COS(RADIANS(K2446)))+(SIN(RADIANS('PV model'!$B$2))*SIN(RADIANS(H2446)))))))</f>
        <v>17.766269723067609</v>
      </c>
      <c r="M2446" s="3">
        <f t="shared" si="422"/>
        <v>17.766269723067609</v>
      </c>
      <c r="N2446" s="2">
        <f t="shared" si="427"/>
        <v>-78.537184759895894</v>
      </c>
      <c r="O2446" s="2">
        <f>IF('PV model'!$B$2&gt;0, 180-N2446,IF('PV model'!$B$2&lt;0,0-N2446,N2446))</f>
        <v>258.53718475989592</v>
      </c>
      <c r="P2446" s="2">
        <f>ABS(O2446-'PV model'!$B$5)</f>
        <v>53.537184759895922</v>
      </c>
      <c r="Q2446" s="3">
        <f t="shared" si="423"/>
        <v>72.233730276932391</v>
      </c>
      <c r="R2446" s="3">
        <f t="shared" si="428"/>
        <v>0</v>
      </c>
      <c r="S2446" s="3">
        <f t="shared" si="424"/>
        <v>85.554000000000002</v>
      </c>
      <c r="T2446" s="3">
        <f>(0.5*(1-COS(RADIANS(90-$X$3)))*(D2446+E2446)*'PV model'!$B$4)</f>
        <v>0</v>
      </c>
      <c r="U2446" s="3">
        <f t="shared" si="429"/>
        <v>85.554000000000002</v>
      </c>
      <c r="V2446" s="3">
        <f>('PV model'!$B$13*(U2446/1000)*(1-'PV model'!$B$14*((20+C2446)-25))*'PV model'!$B$10)/'PV model'!$B$12</f>
        <v>8.4732996438720001</v>
      </c>
    </row>
    <row r="2447" spans="1:22" x14ac:dyDescent="0.2">
      <c r="A2447" s="10">
        <f t="shared" si="430"/>
        <v>102</v>
      </c>
      <c r="B2447" s="10">
        <f t="shared" si="431"/>
        <v>18</v>
      </c>
      <c r="C2447" s="23">
        <v>6.7</v>
      </c>
      <c r="D2447" s="24">
        <v>125.7144</v>
      </c>
      <c r="E2447" s="24">
        <v>92.61</v>
      </c>
      <c r="F2447" s="48"/>
      <c r="G2447" s="48"/>
      <c r="H2447" s="1">
        <f t="shared" si="432"/>
        <v>8.2952832689559575</v>
      </c>
      <c r="I2447" s="1">
        <f t="shared" si="425"/>
        <v>-1.0279036301559568</v>
      </c>
      <c r="J2447" s="4">
        <f>B2447+('PV model'!$B$3/15)+(I2447/60)</f>
        <v>17.706201606164068</v>
      </c>
      <c r="K2447" s="2">
        <f t="shared" si="426"/>
        <v>-85.593024092461022</v>
      </c>
      <c r="L2447" s="2">
        <f>DEGREES(ASIN((((COS(RADIANS('PV model'!$B$2))*COS(RADIANS(H2447))*COS(RADIANS(K2447)))+(SIN(RADIANS('PV model'!$B$2))*SIN(RADIANS(H2447)))))))</f>
        <v>9.3211522997759477</v>
      </c>
      <c r="M2447" s="3">
        <f t="shared" si="422"/>
        <v>9.3211522997759477</v>
      </c>
      <c r="N2447" s="2">
        <f t="shared" si="427"/>
        <v>-88.893583507729673</v>
      </c>
      <c r="O2447" s="2">
        <f>IF('PV model'!$B$2&gt;0, 180-N2447,IF('PV model'!$B$2&lt;0,0-N2447,N2447))</f>
        <v>268.89358350772966</v>
      </c>
      <c r="P2447" s="2">
        <f>ABS(O2447-'PV model'!$B$5)</f>
        <v>63.893583507729659</v>
      </c>
      <c r="Q2447" s="3">
        <f t="shared" si="423"/>
        <v>80.678847700224054</v>
      </c>
      <c r="R2447" s="3">
        <f t="shared" si="428"/>
        <v>125.71440000000007</v>
      </c>
      <c r="S2447" s="3">
        <f t="shared" si="424"/>
        <v>108.22755929054722</v>
      </c>
      <c r="T2447" s="3">
        <f>(0.5*(1-COS(RADIANS(90-$X$3)))*(D2447+E2447)*'PV model'!$B$4)</f>
        <v>0</v>
      </c>
      <c r="U2447" s="3">
        <f t="shared" si="429"/>
        <v>233.94195929054729</v>
      </c>
      <c r="V2447" s="3">
        <f>('PV model'!$B$13*(U2447/1000)*(1-'PV model'!$B$14*((20+C2447)-25))*'PV model'!$B$10)/'PV model'!$B$12</f>
        <v>23.22582135057846</v>
      </c>
    </row>
    <row r="2448" spans="1:22" x14ac:dyDescent="0.2">
      <c r="A2448" s="10">
        <f t="shared" si="430"/>
        <v>102</v>
      </c>
      <c r="B2448" s="10">
        <f t="shared" si="431"/>
        <v>19</v>
      </c>
      <c r="C2448" s="23">
        <v>6.2</v>
      </c>
      <c r="D2448" s="24">
        <v>25.81635</v>
      </c>
      <c r="E2448" s="24">
        <v>35.28</v>
      </c>
      <c r="F2448" s="48"/>
      <c r="G2448" s="48"/>
      <c r="H2448" s="1">
        <f t="shared" si="432"/>
        <v>8.2952832689559575</v>
      </c>
      <c r="I2448" s="1">
        <f t="shared" si="425"/>
        <v>-1.0279036301559568</v>
      </c>
      <c r="J2448" s="4">
        <f>B2448+('PV model'!$B$3/15)+(I2448/60)</f>
        <v>18.706201606164068</v>
      </c>
      <c r="K2448" s="2">
        <f t="shared" si="426"/>
        <v>-100.59302409246102</v>
      </c>
      <c r="L2448" s="2">
        <f>DEGREES(ASIN((((COS(RADIANS('PV model'!$B$2))*COS(RADIANS(H2448))*COS(RADIANS(K2448)))+(SIN(RADIANS('PV model'!$B$2))*SIN(RADIANS(H2448)))))))</f>
        <v>0.90912498087829408</v>
      </c>
      <c r="M2448" s="3">
        <f t="shared" si="422"/>
        <v>0.90912498087829408</v>
      </c>
      <c r="N2448" s="2">
        <f t="shared" si="427"/>
        <v>-76.605016974282549</v>
      </c>
      <c r="O2448" s="2">
        <f>IF('PV model'!$B$2&gt;0, 180-N2448,IF('PV model'!$B$2&lt;0,0-N2448,N2448))</f>
        <v>256.60501697428253</v>
      </c>
      <c r="P2448" s="2">
        <f>ABS(O2448-'PV model'!$B$5)</f>
        <v>51.605016974282535</v>
      </c>
      <c r="Q2448" s="3">
        <f t="shared" si="423"/>
        <v>89.090875019121697</v>
      </c>
      <c r="R2448" s="3">
        <f t="shared" si="428"/>
        <v>25.816350000000174</v>
      </c>
      <c r="S2448" s="3">
        <f t="shared" si="424"/>
        <v>39.443695062361826</v>
      </c>
      <c r="T2448" s="3">
        <f>(0.5*(1-COS(RADIANS(90-$X$3)))*(D2448+E2448)*'PV model'!$B$4)</f>
        <v>0</v>
      </c>
      <c r="U2448" s="3">
        <f t="shared" si="429"/>
        <v>65.260045062361996</v>
      </c>
      <c r="V2448" s="3">
        <f>('PV model'!$B$13*(U2448/1000)*(1-'PV model'!$B$14*((20+C2448)-25))*'PV model'!$B$10)/'PV model'!$B$12</f>
        <v>6.4920818127324225</v>
      </c>
    </row>
    <row r="2449" spans="1:22" x14ac:dyDescent="0.2">
      <c r="A2449" s="10">
        <f t="shared" si="430"/>
        <v>102</v>
      </c>
      <c r="B2449" s="10">
        <f t="shared" si="431"/>
        <v>20</v>
      </c>
      <c r="C2449" s="23">
        <v>5</v>
      </c>
      <c r="D2449" s="24">
        <v>0</v>
      </c>
      <c r="E2449" s="24">
        <v>1.764</v>
      </c>
      <c r="F2449" s="48"/>
      <c r="G2449" s="48"/>
      <c r="H2449" s="1">
        <f t="shared" si="432"/>
        <v>8.2952832689559575</v>
      </c>
      <c r="I2449" s="1">
        <f t="shared" si="425"/>
        <v>-1.0279036301559568</v>
      </c>
      <c r="J2449" s="4">
        <f>B2449+('PV model'!$B$3/15)+(I2449/60)</f>
        <v>19.706201606164068</v>
      </c>
      <c r="K2449" s="2">
        <f t="shared" si="426"/>
        <v>-115.59302409246102</v>
      </c>
      <c r="L2449" s="2">
        <f>DEGREES(ASIN((((COS(RADIANS('PV model'!$B$2))*COS(RADIANS(H2449))*COS(RADIANS(K2449)))+(SIN(RADIANS('PV model'!$B$2))*SIN(RADIANS(H2449)))))))</f>
        <v>-7.0775946550082383</v>
      </c>
      <c r="M2449" s="3">
        <f t="shared" si="422"/>
        <v>0</v>
      </c>
      <c r="N2449" s="2">
        <f t="shared" si="427"/>
        <v>-64.066444564923586</v>
      </c>
      <c r="O2449" s="2">
        <f>IF('PV model'!$B$2&gt;0, 180-N2449,IF('PV model'!$B$2&lt;0,0-N2449,N2449))</f>
        <v>244.06644456492359</v>
      </c>
      <c r="P2449" s="2">
        <f>ABS(O2449-'PV model'!$B$5)</f>
        <v>39.066444564923586</v>
      </c>
      <c r="Q2449" s="3">
        <f t="shared" si="423"/>
        <v>97.077594655008241</v>
      </c>
      <c r="R2449" s="3">
        <f t="shared" si="428"/>
        <v>0</v>
      </c>
      <c r="S2449" s="3">
        <f t="shared" si="424"/>
        <v>1.764</v>
      </c>
      <c r="T2449" s="3">
        <f>(0.5*(1-COS(RADIANS(90-$X$3)))*(D2449+E2449)*'PV model'!$B$4)</f>
        <v>0</v>
      </c>
      <c r="U2449" s="3">
        <f t="shared" si="429"/>
        <v>1.764</v>
      </c>
      <c r="V2449" s="3">
        <f>('PV model'!$B$13*(U2449/1000)*(1-'PV model'!$B$14*((20+C2449)-25))*'PV model'!$B$10)/'PV model'!$B$12</f>
        <v>0.17632943999999998</v>
      </c>
    </row>
    <row r="2450" spans="1:22" x14ac:dyDescent="0.2">
      <c r="A2450" s="10">
        <f t="shared" si="430"/>
        <v>102</v>
      </c>
      <c r="B2450" s="10">
        <f t="shared" si="431"/>
        <v>21</v>
      </c>
      <c r="C2450" s="23">
        <v>4.4000000000000004</v>
      </c>
      <c r="D2450" s="24">
        <v>0</v>
      </c>
      <c r="E2450" s="24">
        <v>0</v>
      </c>
      <c r="F2450" s="48"/>
      <c r="G2450" s="48"/>
      <c r="H2450" s="1">
        <f t="shared" si="432"/>
        <v>8.2952832689559575</v>
      </c>
      <c r="I2450" s="1">
        <f t="shared" si="425"/>
        <v>-1.0279036301559568</v>
      </c>
      <c r="J2450" s="4">
        <f>B2450+('PV model'!$B$3/15)+(I2450/60)</f>
        <v>20.706201606164068</v>
      </c>
      <c r="K2450" s="2">
        <f t="shared" si="426"/>
        <v>-130.59302409246104</v>
      </c>
      <c r="L2450" s="2">
        <f>DEGREES(ASIN((((COS(RADIANS('PV model'!$B$2))*COS(RADIANS(H2450))*COS(RADIANS(K2450)))+(SIN(RADIANS('PV model'!$B$2))*SIN(RADIANS(H2450)))))))</f>
        <v>-14.228745331477077</v>
      </c>
      <c r="M2450" s="3">
        <f t="shared" si="422"/>
        <v>0</v>
      </c>
      <c r="N2450" s="2">
        <f t="shared" si="427"/>
        <v>-50.821991953168144</v>
      </c>
      <c r="O2450" s="2">
        <f>IF('PV model'!$B$2&gt;0, 180-N2450,IF('PV model'!$B$2&lt;0,0-N2450,N2450))</f>
        <v>230.82199195316815</v>
      </c>
      <c r="P2450" s="2">
        <f>ABS(O2450-'PV model'!$B$5)</f>
        <v>25.821991953168151</v>
      </c>
      <c r="Q2450" s="3">
        <f t="shared" si="423"/>
        <v>104.22874533147709</v>
      </c>
      <c r="R2450" s="3">
        <f t="shared" si="428"/>
        <v>0</v>
      </c>
      <c r="S2450" s="3">
        <f t="shared" si="424"/>
        <v>0</v>
      </c>
      <c r="T2450" s="3">
        <f>(0.5*(1-COS(RADIANS(90-$X$3)))*(D2450+E2450)*'PV model'!$B$4)</f>
        <v>0</v>
      </c>
      <c r="U2450" s="3">
        <f t="shared" si="429"/>
        <v>0</v>
      </c>
      <c r="V2450" s="3">
        <f>('PV model'!$B$13*(U2450/1000)*(1-'PV model'!$B$14*((20+C2450)-25))*'PV model'!$B$10)/'PV model'!$B$12</f>
        <v>0</v>
      </c>
    </row>
    <row r="2451" spans="1:22" x14ac:dyDescent="0.2">
      <c r="A2451" s="10">
        <f t="shared" si="430"/>
        <v>102</v>
      </c>
      <c r="B2451" s="10">
        <f t="shared" si="431"/>
        <v>22</v>
      </c>
      <c r="C2451" s="23">
        <v>3.8</v>
      </c>
      <c r="D2451" s="24">
        <v>0</v>
      </c>
      <c r="E2451" s="24">
        <v>0</v>
      </c>
      <c r="F2451" s="48"/>
      <c r="G2451" s="48"/>
      <c r="H2451" s="1">
        <f t="shared" si="432"/>
        <v>8.2952832689559575</v>
      </c>
      <c r="I2451" s="1">
        <f t="shared" si="425"/>
        <v>-1.0279036301559568</v>
      </c>
      <c r="J2451" s="4">
        <f>B2451+('PV model'!$B$3/15)+(I2451/60)</f>
        <v>21.706201606164068</v>
      </c>
      <c r="K2451" s="2">
        <f t="shared" si="426"/>
        <v>-145.59302409246104</v>
      </c>
      <c r="L2451" s="2">
        <f>DEGREES(ASIN((((COS(RADIANS('PV model'!$B$2))*COS(RADIANS(H2451))*COS(RADIANS(K2451)))+(SIN(RADIANS('PV model'!$B$2))*SIN(RADIANS(H2451)))))))</f>
        <v>-20.091521075500776</v>
      </c>
      <c r="M2451" s="3">
        <f t="shared" si="422"/>
        <v>0</v>
      </c>
      <c r="N2451" s="2">
        <f t="shared" si="427"/>
        <v>-36.540282603446286</v>
      </c>
      <c r="O2451" s="2">
        <f>IF('PV model'!$B$2&gt;0, 180-N2451,IF('PV model'!$B$2&lt;0,0-N2451,N2451))</f>
        <v>216.54028260344629</v>
      </c>
      <c r="P2451" s="2">
        <f>ABS(O2451-'PV model'!$B$5)</f>
        <v>11.540282603446286</v>
      </c>
      <c r="Q2451" s="3">
        <f t="shared" si="423"/>
        <v>110.09152107550078</v>
      </c>
      <c r="R2451" s="3">
        <f t="shared" si="428"/>
        <v>0</v>
      </c>
      <c r="S2451" s="3">
        <f t="shared" si="424"/>
        <v>0</v>
      </c>
      <c r="T2451" s="3">
        <f>(0.5*(1-COS(RADIANS(90-$X$3)))*(D2451+E2451)*'PV model'!$B$4)</f>
        <v>0</v>
      </c>
      <c r="U2451" s="3">
        <f t="shared" si="429"/>
        <v>0</v>
      </c>
      <c r="V2451" s="3">
        <f>('PV model'!$B$13*(U2451/1000)*(1-'PV model'!$B$14*((20+C2451)-25))*'PV model'!$B$10)/'PV model'!$B$12</f>
        <v>0</v>
      </c>
    </row>
    <row r="2452" spans="1:22" x14ac:dyDescent="0.2">
      <c r="A2452" s="10">
        <f t="shared" si="430"/>
        <v>102</v>
      </c>
      <c r="B2452" s="10">
        <f t="shared" si="431"/>
        <v>23</v>
      </c>
      <c r="C2452" s="23">
        <v>3.2</v>
      </c>
      <c r="D2452" s="24">
        <v>0</v>
      </c>
      <c r="E2452" s="24">
        <v>0</v>
      </c>
      <c r="F2452" s="48"/>
      <c r="G2452" s="48"/>
      <c r="H2452" s="1">
        <f t="shared" si="432"/>
        <v>8.2952832689559575</v>
      </c>
      <c r="I2452" s="1">
        <f t="shared" si="425"/>
        <v>-1.0279036301559568</v>
      </c>
      <c r="J2452" s="4">
        <f>B2452+('PV model'!$B$3/15)+(I2452/60)</f>
        <v>22.706201606164068</v>
      </c>
      <c r="K2452" s="2">
        <f t="shared" si="426"/>
        <v>-160.59302409246104</v>
      </c>
      <c r="L2452" s="2">
        <f>DEGREES(ASIN((((COS(RADIANS('PV model'!$B$2))*COS(RADIANS(H2452))*COS(RADIANS(K2452)))+(SIN(RADIANS('PV model'!$B$2))*SIN(RADIANS(H2452)))))))</f>
        <v>-24.188155283591961</v>
      </c>
      <c r="M2452" s="3">
        <f t="shared" si="422"/>
        <v>0</v>
      </c>
      <c r="N2452" s="2">
        <f t="shared" si="427"/>
        <v>-21.127521762893334</v>
      </c>
      <c r="O2452" s="2">
        <f>IF('PV model'!$B$2&gt;0, 180-N2452,IF('PV model'!$B$2&lt;0,0-N2452,N2452))</f>
        <v>201.12752176289334</v>
      </c>
      <c r="P2452" s="2">
        <f>ABS(O2452-'PV model'!$B$5)</f>
        <v>3.8724782371066624</v>
      </c>
      <c r="Q2452" s="3">
        <f t="shared" si="423"/>
        <v>114.18815528359197</v>
      </c>
      <c r="R2452" s="3">
        <f t="shared" si="428"/>
        <v>0</v>
      </c>
      <c r="S2452" s="3">
        <f t="shared" si="424"/>
        <v>0</v>
      </c>
      <c r="T2452" s="3">
        <f>(0.5*(1-COS(RADIANS(90-$X$3)))*(D2452+E2452)*'PV model'!$B$4)</f>
        <v>0</v>
      </c>
      <c r="U2452" s="3">
        <f t="shared" si="429"/>
        <v>0</v>
      </c>
      <c r="V2452" s="3">
        <f>('PV model'!$B$13*(U2452/1000)*(1-'PV model'!$B$14*((20+C2452)-25))*'PV model'!$B$10)/'PV model'!$B$12</f>
        <v>0</v>
      </c>
    </row>
    <row r="2453" spans="1:22" x14ac:dyDescent="0.2">
      <c r="A2453" s="10">
        <f t="shared" si="430"/>
        <v>102</v>
      </c>
      <c r="B2453" s="10">
        <f t="shared" si="431"/>
        <v>24</v>
      </c>
      <c r="C2453" s="23">
        <v>2.7</v>
      </c>
      <c r="D2453" s="24">
        <v>0</v>
      </c>
      <c r="E2453" s="24">
        <v>0</v>
      </c>
      <c r="F2453" s="48"/>
      <c r="G2453" s="48"/>
      <c r="H2453" s="1">
        <f t="shared" si="432"/>
        <v>8.2952832689559575</v>
      </c>
      <c r="I2453" s="1">
        <f t="shared" si="425"/>
        <v>-1.0279036301559568</v>
      </c>
      <c r="J2453" s="4">
        <f>B2453+('PV model'!$B$3/15)+(I2453/60)</f>
        <v>23.706201606164068</v>
      </c>
      <c r="K2453" s="2">
        <f t="shared" si="426"/>
        <v>-175.59302409246104</v>
      </c>
      <c r="L2453" s="2">
        <f>DEGREES(ASIN((((COS(RADIANS('PV model'!$B$2))*COS(RADIANS(H2453))*COS(RADIANS(K2453)))+(SIN(RADIANS('PV model'!$B$2))*SIN(RADIANS(H2453)))))))</f>
        <v>-26.098942949232022</v>
      </c>
      <c r="M2453" s="3">
        <f t="shared" si="422"/>
        <v>0</v>
      </c>
      <c r="N2453" s="2">
        <f t="shared" si="427"/>
        <v>-4.8570366462587042</v>
      </c>
      <c r="O2453" s="2">
        <f>IF('PV model'!$B$2&gt;0, 180-N2453,IF('PV model'!$B$2&lt;0,0-N2453,N2453))</f>
        <v>184.85703664625871</v>
      </c>
      <c r="P2453" s="2">
        <f>ABS(O2453-'PV model'!$B$5)</f>
        <v>20.142963353741294</v>
      </c>
      <c r="Q2453" s="3">
        <f t="shared" si="423"/>
        <v>116.09894294923204</v>
      </c>
      <c r="R2453" s="3">
        <f t="shared" si="428"/>
        <v>0</v>
      </c>
      <c r="S2453" s="3">
        <f t="shared" si="424"/>
        <v>0</v>
      </c>
      <c r="T2453" s="3">
        <f>(0.5*(1-COS(RADIANS(90-$X$3)))*(D2453+E2453)*'PV model'!$B$4)</f>
        <v>0</v>
      </c>
      <c r="U2453" s="3">
        <f t="shared" si="429"/>
        <v>0</v>
      </c>
      <c r="V2453" s="3">
        <f>('PV model'!$B$13*(U2453/1000)*(1-'PV model'!$B$14*((20+C2453)-25))*'PV model'!$B$10)/'PV model'!$B$12</f>
        <v>0</v>
      </c>
    </row>
    <row r="2454" spans="1:22" x14ac:dyDescent="0.2">
      <c r="A2454" s="10">
        <f t="shared" si="430"/>
        <v>103</v>
      </c>
      <c r="B2454" s="10">
        <f t="shared" si="431"/>
        <v>1</v>
      </c>
      <c r="C2454" s="23">
        <v>2.5</v>
      </c>
      <c r="D2454" s="24">
        <v>0</v>
      </c>
      <c r="E2454" s="24">
        <v>0</v>
      </c>
      <c r="F2454" s="48"/>
      <c r="G2454" s="48"/>
      <c r="H2454" s="1">
        <f t="shared" si="432"/>
        <v>8.6718837428965472</v>
      </c>
      <c r="I2454" s="1">
        <f t="shared" si="425"/>
        <v>-0.75379250543596599</v>
      </c>
      <c r="J2454" s="4">
        <f>B2454+('PV model'!$B$3/15)+(I2454/60)</f>
        <v>0.71077012490940061</v>
      </c>
      <c r="K2454" s="2">
        <f t="shared" si="426"/>
        <v>169.338448126359</v>
      </c>
      <c r="L2454" s="2">
        <f>DEGREES(ASIN((((COS(RADIANS('PV model'!$B$2))*COS(RADIANS(H2454))*COS(RADIANS(K2454)))+(SIN(RADIANS('PV model'!$B$2))*SIN(RADIANS(H2454)))))))</f>
        <v>-25.214410729719443</v>
      </c>
      <c r="M2454" s="3">
        <f t="shared" si="422"/>
        <v>0</v>
      </c>
      <c r="N2454" s="2">
        <f t="shared" si="427"/>
        <v>11.662911089936124</v>
      </c>
      <c r="O2454" s="2">
        <f>IF('PV model'!$B$2&gt;0, 180-N2454,IF('PV model'!$B$2&lt;0,0-N2454,N2454))</f>
        <v>168.33708891006387</v>
      </c>
      <c r="P2454" s="2">
        <f>ABS(O2454-'PV model'!$B$5)</f>
        <v>36.662911089936131</v>
      </c>
      <c r="Q2454" s="3">
        <f t="shared" si="423"/>
        <v>115.21441072971943</v>
      </c>
      <c r="R2454" s="3">
        <f t="shared" si="428"/>
        <v>0</v>
      </c>
      <c r="S2454" s="3">
        <f t="shared" si="424"/>
        <v>0</v>
      </c>
      <c r="T2454" s="3">
        <f>(0.5*(1-COS(RADIANS(90-$X$3)))*(D2454+E2454)*'PV model'!$B$4)</f>
        <v>0</v>
      </c>
      <c r="U2454" s="3">
        <f t="shared" si="429"/>
        <v>0</v>
      </c>
      <c r="V2454" s="3">
        <f>('PV model'!$B$13*(U2454/1000)*(1-'PV model'!$B$14*((20+C2454)-25))*'PV model'!$B$10)/'PV model'!$B$12</f>
        <v>0</v>
      </c>
    </row>
    <row r="2455" spans="1:22" x14ac:dyDescent="0.2">
      <c r="A2455" s="10">
        <f t="shared" si="430"/>
        <v>103</v>
      </c>
      <c r="B2455" s="10">
        <f t="shared" si="431"/>
        <v>2</v>
      </c>
      <c r="C2455" s="23">
        <v>2.1</v>
      </c>
      <c r="D2455" s="24">
        <v>0</v>
      </c>
      <c r="E2455" s="24">
        <v>0</v>
      </c>
      <c r="F2455" s="48"/>
      <c r="G2455" s="48"/>
      <c r="H2455" s="1">
        <f t="shared" si="432"/>
        <v>8.6718837428965472</v>
      </c>
      <c r="I2455" s="1">
        <f t="shared" si="425"/>
        <v>-0.75379250543596599</v>
      </c>
      <c r="J2455" s="4">
        <f>B2455+('PV model'!$B$3/15)+(I2455/60)</f>
        <v>1.7107701249094007</v>
      </c>
      <c r="K2455" s="2">
        <f t="shared" si="426"/>
        <v>154.338448126359</v>
      </c>
      <c r="L2455" s="2">
        <f>DEGREES(ASIN((((COS(RADIANS('PV model'!$B$2))*COS(RADIANS(H2455))*COS(RADIANS(K2455)))+(SIN(RADIANS('PV model'!$B$2))*SIN(RADIANS(H2455)))))))</f>
        <v>-22.361288843115421</v>
      </c>
      <c r="M2455" s="3">
        <f t="shared" si="422"/>
        <v>0</v>
      </c>
      <c r="N2455" s="2">
        <f t="shared" si="427"/>
        <v>27.575250897653753</v>
      </c>
      <c r="O2455" s="2">
        <f>IF('PV model'!$B$2&gt;0, 180-N2455,IF('PV model'!$B$2&lt;0,0-N2455,N2455))</f>
        <v>152.42474910234625</v>
      </c>
      <c r="P2455" s="2">
        <f>ABS(O2455-'PV model'!$B$5)</f>
        <v>52.575250897653746</v>
      </c>
      <c r="Q2455" s="3">
        <f t="shared" si="423"/>
        <v>112.36128884311542</v>
      </c>
      <c r="R2455" s="3">
        <f t="shared" si="428"/>
        <v>0</v>
      </c>
      <c r="S2455" s="3">
        <f t="shared" si="424"/>
        <v>0</v>
      </c>
      <c r="T2455" s="3">
        <f>(0.5*(1-COS(RADIANS(90-$X$3)))*(D2455+E2455)*'PV model'!$B$4)</f>
        <v>0</v>
      </c>
      <c r="U2455" s="3">
        <f t="shared" si="429"/>
        <v>0</v>
      </c>
      <c r="V2455" s="3">
        <f>('PV model'!$B$13*(U2455/1000)*(1-'PV model'!$B$14*((20+C2455)-25))*'PV model'!$B$10)/'PV model'!$B$12</f>
        <v>0</v>
      </c>
    </row>
    <row r="2456" spans="1:22" x14ac:dyDescent="0.2">
      <c r="A2456" s="10">
        <f t="shared" si="430"/>
        <v>103</v>
      </c>
      <c r="B2456" s="10">
        <f t="shared" si="431"/>
        <v>3</v>
      </c>
      <c r="C2456" s="23">
        <v>2.2000000000000002</v>
      </c>
      <c r="D2456" s="24">
        <v>0</v>
      </c>
      <c r="E2456" s="24">
        <v>0</v>
      </c>
      <c r="F2456" s="48"/>
      <c r="G2456" s="48"/>
      <c r="H2456" s="1">
        <f t="shared" si="432"/>
        <v>8.6718837428965472</v>
      </c>
      <c r="I2456" s="1">
        <f t="shared" si="425"/>
        <v>-0.75379250543596599</v>
      </c>
      <c r="J2456" s="4">
        <f>B2456+('PV model'!$B$3/15)+(I2456/60)</f>
        <v>2.7107701249094003</v>
      </c>
      <c r="K2456" s="2">
        <f t="shared" si="426"/>
        <v>139.338448126359</v>
      </c>
      <c r="L2456" s="2">
        <f>DEGREES(ASIN((((COS(RADIANS('PV model'!$B$2))*COS(RADIANS(H2456))*COS(RADIANS(K2456)))+(SIN(RADIANS('PV model'!$B$2))*SIN(RADIANS(H2456)))))))</f>
        <v>-17.487016467122054</v>
      </c>
      <c r="M2456" s="3">
        <f t="shared" si="422"/>
        <v>0</v>
      </c>
      <c r="N2456" s="2">
        <f t="shared" si="427"/>
        <v>42.481481693207783</v>
      </c>
      <c r="O2456" s="2">
        <f>IF('PV model'!$B$2&gt;0, 180-N2456,IF('PV model'!$B$2&lt;0,0-N2456,N2456))</f>
        <v>137.5185183067922</v>
      </c>
      <c r="P2456" s="2">
        <f>ABS(O2456-'PV model'!$B$5)</f>
        <v>67.481481693207797</v>
      </c>
      <c r="Q2456" s="3">
        <f t="shared" si="423"/>
        <v>107.48701646712205</v>
      </c>
      <c r="R2456" s="3">
        <f t="shared" si="428"/>
        <v>0</v>
      </c>
      <c r="S2456" s="3">
        <f t="shared" si="424"/>
        <v>0</v>
      </c>
      <c r="T2456" s="3">
        <f>(0.5*(1-COS(RADIANS(90-$X$3)))*(D2456+E2456)*'PV model'!$B$4)</f>
        <v>0</v>
      </c>
      <c r="U2456" s="3">
        <f t="shared" si="429"/>
        <v>0</v>
      </c>
      <c r="V2456" s="3">
        <f>('PV model'!$B$13*(U2456/1000)*(1-'PV model'!$B$14*((20+C2456)-25))*'PV model'!$B$10)/'PV model'!$B$12</f>
        <v>0</v>
      </c>
    </row>
    <row r="2457" spans="1:22" x14ac:dyDescent="0.2">
      <c r="A2457" s="10">
        <f t="shared" si="430"/>
        <v>103</v>
      </c>
      <c r="B2457" s="10">
        <f t="shared" si="431"/>
        <v>4</v>
      </c>
      <c r="C2457" s="23">
        <v>2.1</v>
      </c>
      <c r="D2457" s="24">
        <v>0</v>
      </c>
      <c r="E2457" s="24">
        <v>0</v>
      </c>
      <c r="F2457" s="48"/>
      <c r="G2457" s="48"/>
      <c r="H2457" s="1">
        <f t="shared" si="432"/>
        <v>8.6718837428965472</v>
      </c>
      <c r="I2457" s="1">
        <f t="shared" si="425"/>
        <v>-0.75379250543596599</v>
      </c>
      <c r="J2457" s="4">
        <f>B2457+('PV model'!$B$3/15)+(I2457/60)</f>
        <v>3.7107701249094003</v>
      </c>
      <c r="K2457" s="2">
        <f t="shared" si="426"/>
        <v>124.338448126359</v>
      </c>
      <c r="L2457" s="2">
        <f>DEGREES(ASIN((((COS(RADIANS('PV model'!$B$2))*COS(RADIANS(H2457))*COS(RADIANS(K2457)))+(SIN(RADIANS('PV model'!$B$2))*SIN(RADIANS(H2457)))))))</f>
        <v>-11.045463800984592</v>
      </c>
      <c r="M2457" s="3">
        <f t="shared" si="422"/>
        <v>0</v>
      </c>
      <c r="N2457" s="2">
        <f t="shared" si="427"/>
        <v>56.272418672335789</v>
      </c>
      <c r="O2457" s="2">
        <f>IF('PV model'!$B$2&gt;0, 180-N2457,IF('PV model'!$B$2&lt;0,0-N2457,N2457))</f>
        <v>123.72758132766421</v>
      </c>
      <c r="P2457" s="2">
        <f>ABS(O2457-'PV model'!$B$5)</f>
        <v>81.272418672335789</v>
      </c>
      <c r="Q2457" s="3">
        <f t="shared" si="423"/>
        <v>101.04546380098459</v>
      </c>
      <c r="R2457" s="3">
        <f t="shared" si="428"/>
        <v>0</v>
      </c>
      <c r="S2457" s="3">
        <f t="shared" si="424"/>
        <v>0</v>
      </c>
      <c r="T2457" s="3">
        <f>(0.5*(1-COS(RADIANS(90-$X$3)))*(D2457+E2457)*'PV model'!$B$4)</f>
        <v>0</v>
      </c>
      <c r="U2457" s="3">
        <f t="shared" si="429"/>
        <v>0</v>
      </c>
      <c r="V2457" s="3">
        <f>('PV model'!$B$13*(U2457/1000)*(1-'PV model'!$B$14*((20+C2457)-25))*'PV model'!$B$10)/'PV model'!$B$12</f>
        <v>0</v>
      </c>
    </row>
    <row r="2458" spans="1:22" x14ac:dyDescent="0.2">
      <c r="A2458" s="10">
        <f t="shared" si="430"/>
        <v>103</v>
      </c>
      <c r="B2458" s="10">
        <f t="shared" si="431"/>
        <v>5</v>
      </c>
      <c r="C2458" s="23">
        <v>2</v>
      </c>
      <c r="D2458" s="24">
        <v>0</v>
      </c>
      <c r="E2458" s="24">
        <v>0</v>
      </c>
      <c r="F2458" s="48"/>
      <c r="G2458" s="48"/>
      <c r="H2458" s="1">
        <f t="shared" si="432"/>
        <v>8.6718837428965472</v>
      </c>
      <c r="I2458" s="1">
        <f t="shared" si="425"/>
        <v>-0.75379250543596599</v>
      </c>
      <c r="J2458" s="4">
        <f>B2458+('PV model'!$B$3/15)+(I2458/60)</f>
        <v>4.7107701249094012</v>
      </c>
      <c r="K2458" s="2">
        <f t="shared" si="426"/>
        <v>109.33844812635898</v>
      </c>
      <c r="L2458" s="2">
        <f>DEGREES(ASIN((((COS(RADIANS('PV model'!$B$2))*COS(RADIANS(H2458))*COS(RADIANS(K2458)))+(SIN(RADIANS('PV model'!$B$2))*SIN(RADIANS(H2458)))))))</f>
        <v>-3.5064921198156167</v>
      </c>
      <c r="M2458" s="3">
        <f t="shared" si="422"/>
        <v>0</v>
      </c>
      <c r="N2458" s="2">
        <f t="shared" si="427"/>
        <v>69.154201407876286</v>
      </c>
      <c r="O2458" s="2">
        <f>IF('PV model'!$B$2&gt;0, 180-N2458,IF('PV model'!$B$2&lt;0,0-N2458,N2458))</f>
        <v>110.84579859212371</v>
      </c>
      <c r="P2458" s="2">
        <f>ABS(O2458-'PV model'!$B$5)</f>
        <v>94.154201407876286</v>
      </c>
      <c r="Q2458" s="3">
        <f t="shared" si="423"/>
        <v>93.506492119815604</v>
      </c>
      <c r="R2458" s="3">
        <f t="shared" si="428"/>
        <v>0</v>
      </c>
      <c r="S2458" s="3">
        <f t="shared" si="424"/>
        <v>0</v>
      </c>
      <c r="T2458" s="3">
        <f>(0.5*(1-COS(RADIANS(90-$X$3)))*(D2458+E2458)*'PV model'!$B$4)</f>
        <v>0</v>
      </c>
      <c r="U2458" s="3">
        <f t="shared" si="429"/>
        <v>0</v>
      </c>
      <c r="V2458" s="3">
        <f>('PV model'!$B$13*(U2458/1000)*(1-'PV model'!$B$14*((20+C2458)-25))*'PV model'!$B$10)/'PV model'!$B$12</f>
        <v>0</v>
      </c>
    </row>
    <row r="2459" spans="1:22" x14ac:dyDescent="0.2">
      <c r="A2459" s="10">
        <f t="shared" si="430"/>
        <v>103</v>
      </c>
      <c r="B2459" s="10">
        <f t="shared" si="431"/>
        <v>6</v>
      </c>
      <c r="C2459" s="23">
        <v>1.9</v>
      </c>
      <c r="D2459" s="24">
        <v>0</v>
      </c>
      <c r="E2459" s="24">
        <v>7.056</v>
      </c>
      <c r="F2459" s="48"/>
      <c r="G2459" s="48"/>
      <c r="H2459" s="1">
        <f t="shared" si="432"/>
        <v>8.6718837428965472</v>
      </c>
      <c r="I2459" s="1">
        <f t="shared" si="425"/>
        <v>-0.75379250543596599</v>
      </c>
      <c r="J2459" s="4">
        <f>B2459+('PV model'!$B$3/15)+(I2459/60)</f>
        <v>5.7107701249094012</v>
      </c>
      <c r="K2459" s="2">
        <f t="shared" si="426"/>
        <v>94.338448126358983</v>
      </c>
      <c r="L2459" s="2">
        <f>DEGREES(ASIN((((COS(RADIANS('PV model'!$B$2))*COS(RADIANS(H2459))*COS(RADIANS(K2459)))+(SIN(RADIANS('PV model'!$B$2))*SIN(RADIANS(H2459)))))))</f>
        <v>4.697822589816953</v>
      </c>
      <c r="M2459" s="3">
        <f t="shared" si="422"/>
        <v>4.697822589816953</v>
      </c>
      <c r="N2459" s="2">
        <f t="shared" si="427"/>
        <v>81.516383119622901</v>
      </c>
      <c r="O2459" s="2">
        <f>IF('PV model'!$B$2&gt;0, 180-N2459,IF('PV model'!$B$2&lt;0,0-N2459,N2459))</f>
        <v>98.483616880377099</v>
      </c>
      <c r="P2459" s="2">
        <f>ABS(O2459-'PV model'!$B$5)</f>
        <v>106.5163831196229</v>
      </c>
      <c r="Q2459" s="3">
        <f t="shared" si="423"/>
        <v>85.302177410183049</v>
      </c>
      <c r="R2459" s="3">
        <f t="shared" si="428"/>
        <v>0</v>
      </c>
      <c r="S2459" s="3">
        <f t="shared" si="424"/>
        <v>7.056</v>
      </c>
      <c r="T2459" s="3">
        <f>(0.5*(1-COS(RADIANS(90-$X$3)))*(D2459+E2459)*'PV model'!$B$4)</f>
        <v>0</v>
      </c>
      <c r="U2459" s="3">
        <f t="shared" si="429"/>
        <v>7.056</v>
      </c>
      <c r="V2459" s="3">
        <f>('PV model'!$B$13*(U2459/1000)*(1-'PV model'!$B$14*((20+C2459)-25))*'PV model'!$B$10)/'PV model'!$B$12</f>
        <v>0.7140637002239999</v>
      </c>
    </row>
    <row r="2460" spans="1:22" x14ac:dyDescent="0.2">
      <c r="A2460" s="10">
        <f t="shared" si="430"/>
        <v>103</v>
      </c>
      <c r="B2460" s="10">
        <f t="shared" si="431"/>
        <v>7</v>
      </c>
      <c r="C2460" s="23">
        <v>2.5</v>
      </c>
      <c r="D2460" s="24">
        <v>47.142899999999997</v>
      </c>
      <c r="E2460" s="24">
        <v>65.268000000000001</v>
      </c>
      <c r="F2460" s="48"/>
      <c r="G2460" s="48"/>
      <c r="H2460" s="1">
        <f t="shared" si="432"/>
        <v>8.6718837428965472</v>
      </c>
      <c r="I2460" s="1">
        <f t="shared" si="425"/>
        <v>-0.75379250543596599</v>
      </c>
      <c r="J2460" s="4">
        <f>B2460+('PV model'!$B$3/15)+(I2460/60)</f>
        <v>6.7107701249094012</v>
      </c>
      <c r="K2460" s="2">
        <f t="shared" si="426"/>
        <v>79.338448126358983</v>
      </c>
      <c r="L2460" s="2">
        <f>DEGREES(ASIN((((COS(RADIANS('PV model'!$B$2))*COS(RADIANS(H2460))*COS(RADIANS(K2460)))+(SIN(RADIANS('PV model'!$B$2))*SIN(RADIANS(H2460)))))))</f>
        <v>13.170496004457465</v>
      </c>
      <c r="M2460" s="3">
        <f t="shared" si="422"/>
        <v>13.170496004457465</v>
      </c>
      <c r="N2460" s="2">
        <f t="shared" si="427"/>
        <v>86.15309866601045</v>
      </c>
      <c r="O2460" s="2">
        <f>IF('PV model'!$B$2&gt;0, 180-N2460,IF('PV model'!$B$2&lt;0,0-N2460,N2460))</f>
        <v>93.84690133398955</v>
      </c>
      <c r="P2460" s="2">
        <f>ABS(O2460-'PV model'!$B$5)</f>
        <v>111.15309866601045</v>
      </c>
      <c r="Q2460" s="3">
        <f t="shared" si="423"/>
        <v>76.829503995542538</v>
      </c>
      <c r="R2460" s="3">
        <f t="shared" si="428"/>
        <v>47.142899999999976</v>
      </c>
      <c r="S2460" s="3">
        <f t="shared" si="424"/>
        <v>75.232692228958413</v>
      </c>
      <c r="T2460" s="3">
        <f>(0.5*(1-COS(RADIANS(90-$X$3)))*(D2460+E2460)*'PV model'!$B$4)</f>
        <v>0</v>
      </c>
      <c r="U2460" s="3">
        <f t="shared" si="429"/>
        <v>122.3755922289584</v>
      </c>
      <c r="V2460" s="3">
        <f>('PV model'!$B$13*(U2460/1000)*(1-'PV model'!$B$14*((20+C2460)-25))*'PV model'!$B$10)/'PV model'!$B$12</f>
        <v>12.354990841198749</v>
      </c>
    </row>
    <row r="2461" spans="1:22" x14ac:dyDescent="0.2">
      <c r="A2461" s="10">
        <f t="shared" si="430"/>
        <v>103</v>
      </c>
      <c r="B2461" s="10">
        <f t="shared" si="431"/>
        <v>8</v>
      </c>
      <c r="C2461" s="23">
        <v>4</v>
      </c>
      <c r="D2461" s="24">
        <v>396.22485</v>
      </c>
      <c r="E2461" s="24">
        <v>91.727999999999994</v>
      </c>
      <c r="F2461" s="48"/>
      <c r="G2461" s="48"/>
      <c r="H2461" s="1">
        <f t="shared" si="432"/>
        <v>8.6718837428965472</v>
      </c>
      <c r="I2461" s="1">
        <f t="shared" si="425"/>
        <v>-0.75379250543596599</v>
      </c>
      <c r="J2461" s="4">
        <f>B2461+('PV model'!$B$3/15)+(I2461/60)</f>
        <v>7.7107701249094012</v>
      </c>
      <c r="K2461" s="2">
        <f t="shared" si="426"/>
        <v>64.338448126358983</v>
      </c>
      <c r="L2461" s="2">
        <f>DEGREES(ASIN((((COS(RADIANS('PV model'!$B$2))*COS(RADIANS(H2461))*COS(RADIANS(K2461)))+(SIN(RADIANS('PV model'!$B$2))*SIN(RADIANS(H2461)))))))</f>
        <v>21.514630597811909</v>
      </c>
      <c r="M2461" s="3">
        <f t="shared" si="422"/>
        <v>21.514630597811909</v>
      </c>
      <c r="N2461" s="2">
        <f t="shared" si="427"/>
        <v>73.295323004966917</v>
      </c>
      <c r="O2461" s="2">
        <f>IF('PV model'!$B$2&gt;0, 180-N2461,IF('PV model'!$B$2&lt;0,0-N2461,N2461))</f>
        <v>106.70467699503308</v>
      </c>
      <c r="P2461" s="2">
        <f>ABS(O2461-'PV model'!$B$5)</f>
        <v>98.295323004966917</v>
      </c>
      <c r="Q2461" s="3">
        <f t="shared" si="423"/>
        <v>68.485369402188084</v>
      </c>
      <c r="R2461" s="3">
        <f t="shared" si="428"/>
        <v>396.22485000000023</v>
      </c>
      <c r="S2461" s="3">
        <f t="shared" si="424"/>
        <v>118.58731729326666</v>
      </c>
      <c r="T2461" s="3">
        <f>(0.5*(1-COS(RADIANS(90-$X$3)))*(D2461+E2461)*'PV model'!$B$4)</f>
        <v>0</v>
      </c>
      <c r="U2461" s="3">
        <f t="shared" si="429"/>
        <v>514.81216729326684</v>
      </c>
      <c r="V2461" s="3">
        <f>('PV model'!$B$13*(U2461/1000)*(1-'PV model'!$B$14*((20+C2461)-25))*'PV model'!$B$10)/'PV model'!$B$12</f>
        <v>51.66646673960549</v>
      </c>
    </row>
    <row r="2462" spans="1:22" x14ac:dyDescent="0.2">
      <c r="A2462" s="10">
        <f t="shared" si="430"/>
        <v>103</v>
      </c>
      <c r="B2462" s="10">
        <f t="shared" si="431"/>
        <v>9</v>
      </c>
      <c r="C2462" s="23">
        <v>5.3</v>
      </c>
      <c r="D2462" s="24">
        <v>508.46985000000001</v>
      </c>
      <c r="E2462" s="24">
        <v>138.47399999999999</v>
      </c>
      <c r="F2462" s="48"/>
      <c r="G2462" s="48"/>
      <c r="H2462" s="1">
        <f t="shared" si="432"/>
        <v>8.6718837428965472</v>
      </c>
      <c r="I2462" s="1">
        <f t="shared" si="425"/>
        <v>-0.75379250543596599</v>
      </c>
      <c r="J2462" s="4">
        <f>B2462+('PV model'!$B$3/15)+(I2462/60)</f>
        <v>8.7107701249094003</v>
      </c>
      <c r="K2462" s="2">
        <f t="shared" si="426"/>
        <v>49.338448126358998</v>
      </c>
      <c r="L2462" s="2">
        <f>DEGREES(ASIN((((COS(RADIANS('PV model'!$B$2))*COS(RADIANS(H2462))*COS(RADIANS(K2462)))+(SIN(RADIANS('PV model'!$B$2))*SIN(RADIANS(H2462)))))))</f>
        <v>29.281670572212708</v>
      </c>
      <c r="M2462" s="3">
        <f t="shared" si="422"/>
        <v>29.281670572212708</v>
      </c>
      <c r="N2462" s="2">
        <f t="shared" si="427"/>
        <v>59.288992450307546</v>
      </c>
      <c r="O2462" s="2">
        <f>IF('PV model'!$B$2&gt;0, 180-N2462,IF('PV model'!$B$2&lt;0,0-N2462,N2462))</f>
        <v>120.71100754969245</v>
      </c>
      <c r="P2462" s="2">
        <f>ABS(O2462-'PV model'!$B$5)</f>
        <v>84.288992450307546</v>
      </c>
      <c r="Q2462" s="3">
        <f t="shared" si="423"/>
        <v>60.718329427787296</v>
      </c>
      <c r="R2462" s="3">
        <f t="shared" si="428"/>
        <v>508.46984999999995</v>
      </c>
      <c r="S2462" s="3">
        <f t="shared" si="424"/>
        <v>186.34378054657711</v>
      </c>
      <c r="T2462" s="3">
        <f>(0.5*(1-COS(RADIANS(90-$X$3)))*(D2462+E2462)*'PV model'!$B$4)</f>
        <v>0</v>
      </c>
      <c r="U2462" s="3">
        <f t="shared" si="429"/>
        <v>694.81363054657709</v>
      </c>
      <c r="V2462" s="3">
        <f>('PV model'!$B$13*(U2462/1000)*(1-'PV model'!$B$14*((20+C2462)-25))*'PV model'!$B$10)/'PV model'!$B$12</f>
        <v>69.370226224824506</v>
      </c>
    </row>
    <row r="2463" spans="1:22" x14ac:dyDescent="0.2">
      <c r="A2463" s="10">
        <f t="shared" si="430"/>
        <v>103</v>
      </c>
      <c r="B2463" s="10">
        <f t="shared" si="431"/>
        <v>10</v>
      </c>
      <c r="C2463" s="23">
        <v>6.8</v>
      </c>
      <c r="D2463" s="24">
        <v>273.87779999999998</v>
      </c>
      <c r="E2463" s="24">
        <v>219.61799999999999</v>
      </c>
      <c r="F2463" s="48"/>
      <c r="G2463" s="48"/>
      <c r="H2463" s="1">
        <f t="shared" si="432"/>
        <v>8.6718837428965472</v>
      </c>
      <c r="I2463" s="1">
        <f t="shared" si="425"/>
        <v>-0.75379250543596599</v>
      </c>
      <c r="J2463" s="4">
        <f>B2463+('PV model'!$B$3/15)+(I2463/60)</f>
        <v>9.7107701249094003</v>
      </c>
      <c r="K2463" s="2">
        <f t="shared" si="426"/>
        <v>34.338448126358998</v>
      </c>
      <c r="L2463" s="2">
        <f>DEGREES(ASIN((((COS(RADIANS('PV model'!$B$2))*COS(RADIANS(H2463))*COS(RADIANS(K2463)))+(SIN(RADIANS('PV model'!$B$2))*SIN(RADIANS(H2463)))))))</f>
        <v>35.916420961919457</v>
      </c>
      <c r="M2463" s="3">
        <f t="shared" si="422"/>
        <v>35.916420961919457</v>
      </c>
      <c r="N2463" s="2">
        <f t="shared" si="427"/>
        <v>43.514781453493249</v>
      </c>
      <c r="O2463" s="2">
        <f>IF('PV model'!$B$2&gt;0, 180-N2463,IF('PV model'!$B$2&lt;0,0-N2463,N2463))</f>
        <v>136.48521854650676</v>
      </c>
      <c r="P2463" s="2">
        <f>ABS(O2463-'PV model'!$B$5)</f>
        <v>68.514781453493242</v>
      </c>
      <c r="Q2463" s="3">
        <f t="shared" si="423"/>
        <v>54.083579038080543</v>
      </c>
      <c r="R2463" s="3">
        <f t="shared" si="428"/>
        <v>273.87779999999998</v>
      </c>
      <c r="S2463" s="3">
        <f t="shared" si="424"/>
        <v>287.50917698294228</v>
      </c>
      <c r="T2463" s="3">
        <f>(0.5*(1-COS(RADIANS(90-$X$3)))*(D2463+E2463)*'PV model'!$B$4)</f>
        <v>0</v>
      </c>
      <c r="U2463" s="3">
        <f t="shared" si="429"/>
        <v>561.38697698294231</v>
      </c>
      <c r="V2463" s="3">
        <f>('PV model'!$B$13*(U2463/1000)*(1-'PV model'!$B$14*((20+C2463)-25))*'PV model'!$B$10)/'PV model'!$B$12</f>
        <v>55.712205275236556</v>
      </c>
    </row>
    <row r="2464" spans="1:22" x14ac:dyDescent="0.2">
      <c r="A2464" s="10">
        <f t="shared" si="430"/>
        <v>103</v>
      </c>
      <c r="B2464" s="10">
        <f t="shared" si="431"/>
        <v>11</v>
      </c>
      <c r="C2464" s="23">
        <v>8.4</v>
      </c>
      <c r="D2464" s="24">
        <v>306.42885000000001</v>
      </c>
      <c r="E2464" s="24">
        <v>254.01600000000002</v>
      </c>
      <c r="F2464" s="48"/>
      <c r="G2464" s="48"/>
      <c r="H2464" s="1">
        <f t="shared" si="432"/>
        <v>8.6718837428965472</v>
      </c>
      <c r="I2464" s="1">
        <f t="shared" si="425"/>
        <v>-0.75379250543596599</v>
      </c>
      <c r="J2464" s="4">
        <f>B2464+('PV model'!$B$3/15)+(I2464/60)</f>
        <v>10.7107701249094</v>
      </c>
      <c r="K2464" s="2">
        <f t="shared" si="426"/>
        <v>19.338448126358998</v>
      </c>
      <c r="L2464" s="2">
        <f>DEGREES(ASIN((((COS(RADIANS('PV model'!$B$2))*COS(RADIANS(H2464))*COS(RADIANS(K2464)))+(SIN(RADIANS('PV model'!$B$2))*SIN(RADIANS(H2464)))))))</f>
        <v>40.737722399348421</v>
      </c>
      <c r="M2464" s="3">
        <f t="shared" si="422"/>
        <v>40.737722399348421</v>
      </c>
      <c r="N2464" s="2">
        <f t="shared" si="427"/>
        <v>25.597359309247416</v>
      </c>
      <c r="O2464" s="2">
        <f>IF('PV model'!$B$2&gt;0, 180-N2464,IF('PV model'!$B$2&lt;0,0-N2464,N2464))</f>
        <v>154.40264069075258</v>
      </c>
      <c r="P2464" s="2">
        <f>ABS(O2464-'PV model'!$B$5)</f>
        <v>50.597359309247423</v>
      </c>
      <c r="Q2464" s="3">
        <f t="shared" si="423"/>
        <v>49.262277600651579</v>
      </c>
      <c r="R2464" s="3">
        <f t="shared" si="428"/>
        <v>306.42885000000007</v>
      </c>
      <c r="S2464" s="3">
        <f t="shared" si="424"/>
        <v>332.34049682790527</v>
      </c>
      <c r="T2464" s="3">
        <f>(0.5*(1-COS(RADIANS(90-$X$3)))*(D2464+E2464)*'PV model'!$B$4)</f>
        <v>0</v>
      </c>
      <c r="U2464" s="3">
        <f t="shared" si="429"/>
        <v>638.76934682790534</v>
      </c>
      <c r="V2464" s="3">
        <f>('PV model'!$B$13*(U2464/1000)*(1-'PV model'!$B$14*((20+C2464)-25))*'PV model'!$B$10)/'PV model'!$B$12</f>
        <v>62.98300508775614</v>
      </c>
    </row>
    <row r="2465" spans="1:22" x14ac:dyDescent="0.2">
      <c r="A2465" s="10">
        <f t="shared" si="430"/>
        <v>103</v>
      </c>
      <c r="B2465" s="10">
        <f t="shared" si="431"/>
        <v>12</v>
      </c>
      <c r="C2465" s="23">
        <v>8.5</v>
      </c>
      <c r="D2465" s="24">
        <v>63.979649999999999</v>
      </c>
      <c r="E2465" s="24">
        <v>299.88</v>
      </c>
      <c r="F2465" s="48"/>
      <c r="G2465" s="48"/>
      <c r="H2465" s="1">
        <f t="shared" si="432"/>
        <v>8.6718837428965472</v>
      </c>
      <c r="I2465" s="1">
        <f t="shared" si="425"/>
        <v>-0.75379250543596599</v>
      </c>
      <c r="J2465" s="4">
        <f>B2465+('PV model'!$B$3/15)+(I2465/60)</f>
        <v>11.7107701249094</v>
      </c>
      <c r="K2465" s="2">
        <f t="shared" si="426"/>
        <v>4.3384481263589958</v>
      </c>
      <c r="L2465" s="2">
        <f>DEGREES(ASIN((((COS(RADIANS('PV model'!$B$2))*COS(RADIANS(H2465))*COS(RADIANS(K2465)))+(SIN(RADIANS('PV model'!$B$2))*SIN(RADIANS(H2465)))))))</f>
        <v>43.045965904591355</v>
      </c>
      <c r="M2465" s="3">
        <f t="shared" si="422"/>
        <v>43.045965904591355</v>
      </c>
      <c r="N2465" s="2">
        <f t="shared" si="427"/>
        <v>5.8733304341960535</v>
      </c>
      <c r="O2465" s="2">
        <f>IF('PV model'!$B$2&gt;0, 180-N2465,IF('PV model'!$B$2&lt;0,0-N2465,N2465))</f>
        <v>174.12666956580395</v>
      </c>
      <c r="P2465" s="2">
        <f>ABS(O2465-'PV model'!$B$5)</f>
        <v>30.873330434196049</v>
      </c>
      <c r="Q2465" s="3">
        <f t="shared" si="423"/>
        <v>46.954034095408637</v>
      </c>
      <c r="R2465" s="3">
        <f t="shared" si="428"/>
        <v>63.979649999999999</v>
      </c>
      <c r="S2465" s="3">
        <f t="shared" si="424"/>
        <v>335.36756672857246</v>
      </c>
      <c r="T2465" s="3">
        <f>(0.5*(1-COS(RADIANS(90-$X$3)))*(D2465+E2465)*'PV model'!$B$4)</f>
        <v>0</v>
      </c>
      <c r="U2465" s="3">
        <f t="shared" si="429"/>
        <v>399.34721672857245</v>
      </c>
      <c r="V2465" s="3">
        <f>('PV model'!$B$13*(U2465/1000)*(1-'PV model'!$B$14*((20+C2465)-25))*'PV model'!$B$10)/'PV model'!$B$12</f>
        <v>39.359885315209468</v>
      </c>
    </row>
    <row r="2466" spans="1:22" x14ac:dyDescent="0.2">
      <c r="A2466" s="10">
        <f t="shared" si="430"/>
        <v>103</v>
      </c>
      <c r="B2466" s="10">
        <f t="shared" si="431"/>
        <v>13</v>
      </c>
      <c r="C2466" s="23">
        <v>8.1</v>
      </c>
      <c r="D2466" s="24">
        <v>5.6122499999999995</v>
      </c>
      <c r="E2466" s="24">
        <v>178.16400000000002</v>
      </c>
      <c r="F2466" s="48"/>
      <c r="G2466" s="48"/>
      <c r="H2466" s="1">
        <f t="shared" si="432"/>
        <v>8.6718837428965472</v>
      </c>
      <c r="I2466" s="1">
        <f t="shared" si="425"/>
        <v>-0.75379250543596599</v>
      </c>
      <c r="J2466" s="4">
        <f>B2466+('PV model'!$B$3/15)+(I2466/60)</f>
        <v>12.7107701249094</v>
      </c>
      <c r="K2466" s="2">
        <f t="shared" si="426"/>
        <v>-10.661551873641004</v>
      </c>
      <c r="L2466" s="2">
        <f>DEGREES(ASIN((((COS(RADIANS('PV model'!$B$2))*COS(RADIANS(H2466))*COS(RADIANS(K2466)))+(SIN(RADIANS('PV model'!$B$2))*SIN(RADIANS(H2466)))))))</f>
        <v>42.417143110784131</v>
      </c>
      <c r="M2466" s="3">
        <f t="shared" si="422"/>
        <v>42.417143110784131</v>
      </c>
      <c r="N2466" s="2">
        <f t="shared" si="427"/>
        <v>-14.343597433789592</v>
      </c>
      <c r="O2466" s="2">
        <f>IF('PV model'!$B$2&gt;0, 180-N2466,IF('PV model'!$B$2&lt;0,0-N2466,N2466))</f>
        <v>194.3435974337896</v>
      </c>
      <c r="P2466" s="2">
        <f>ABS(O2466-'PV model'!$B$5)</f>
        <v>10.656402566210403</v>
      </c>
      <c r="Q2466" s="3">
        <f t="shared" si="423"/>
        <v>47.582856889215861</v>
      </c>
      <c r="R2466" s="3">
        <f t="shared" si="428"/>
        <v>5.6122499999999995</v>
      </c>
      <c r="S2466" s="3">
        <f t="shared" si="424"/>
        <v>182.04078744060081</v>
      </c>
      <c r="T2466" s="3">
        <f>(0.5*(1-COS(RADIANS(90-$X$3)))*(D2466+E2466)*'PV model'!$B$4)</f>
        <v>0</v>
      </c>
      <c r="U2466" s="3">
        <f t="shared" si="429"/>
        <v>187.6530374406008</v>
      </c>
      <c r="V2466" s="3">
        <f>('PV model'!$B$13*(U2466/1000)*(1-'PV model'!$B$14*((20+C2466)-25))*'PV model'!$B$10)/'PV model'!$B$12</f>
        <v>18.525200932042679</v>
      </c>
    </row>
    <row r="2467" spans="1:22" x14ac:dyDescent="0.2">
      <c r="A2467" s="10">
        <f t="shared" si="430"/>
        <v>103</v>
      </c>
      <c r="B2467" s="10">
        <f t="shared" si="431"/>
        <v>14</v>
      </c>
      <c r="C2467" s="23">
        <v>7.9</v>
      </c>
      <c r="D2467" s="24">
        <v>3.3673500000000001</v>
      </c>
      <c r="E2467" s="24">
        <v>171.108</v>
      </c>
      <c r="F2467" s="48"/>
      <c r="G2467" s="48"/>
      <c r="H2467" s="1">
        <f t="shared" si="432"/>
        <v>8.6718837428965472</v>
      </c>
      <c r="I2467" s="1">
        <f t="shared" si="425"/>
        <v>-0.75379250543596599</v>
      </c>
      <c r="J2467" s="4">
        <f>B2467+('PV model'!$B$3/15)+(I2467/60)</f>
        <v>13.7107701249094</v>
      </c>
      <c r="K2467" s="2">
        <f t="shared" si="426"/>
        <v>-25.661551873641002</v>
      </c>
      <c r="L2467" s="2">
        <f>DEGREES(ASIN((((COS(RADIANS('PV model'!$B$2))*COS(RADIANS(H2467))*COS(RADIANS(K2467)))+(SIN(RADIANS('PV model'!$B$2))*SIN(RADIANS(H2467)))))))</f>
        <v>38.97358830248335</v>
      </c>
      <c r="M2467" s="3">
        <f t="shared" si="422"/>
        <v>38.97358830248335</v>
      </c>
      <c r="N2467" s="2">
        <f t="shared" si="427"/>
        <v>-33.41236954681748</v>
      </c>
      <c r="O2467" s="2">
        <f>IF('PV model'!$B$2&gt;0, 180-N2467,IF('PV model'!$B$2&lt;0,0-N2467,N2467))</f>
        <v>213.41236954681747</v>
      </c>
      <c r="P2467" s="2">
        <f>ABS(O2467-'PV model'!$B$5)</f>
        <v>8.4123695468174731</v>
      </c>
      <c r="Q2467" s="3">
        <f t="shared" si="423"/>
        <v>51.02641169751665</v>
      </c>
      <c r="R2467" s="3">
        <f t="shared" si="428"/>
        <v>3.3673500000000005</v>
      </c>
      <c r="S2467" s="3">
        <f t="shared" si="424"/>
        <v>173.48837732610659</v>
      </c>
      <c r="T2467" s="3">
        <f>(0.5*(1-COS(RADIANS(90-$X$3)))*(D2467+E2467)*'PV model'!$B$4)</f>
        <v>0</v>
      </c>
      <c r="U2467" s="3">
        <f t="shared" si="429"/>
        <v>176.85572732610657</v>
      </c>
      <c r="V2467" s="3">
        <f>('PV model'!$B$13*(U2467/1000)*(1-'PV model'!$B$14*((20+C2467)-25))*'PV model'!$B$10)/'PV model'!$B$12</f>
        <v>17.473427920876809</v>
      </c>
    </row>
    <row r="2468" spans="1:22" x14ac:dyDescent="0.2">
      <c r="A2468" s="10">
        <f t="shared" si="430"/>
        <v>103</v>
      </c>
      <c r="B2468" s="10">
        <f t="shared" si="431"/>
        <v>15</v>
      </c>
      <c r="C2468" s="23">
        <v>8.5</v>
      </c>
      <c r="D2468" s="24">
        <v>1.1224499999999999</v>
      </c>
      <c r="E2468" s="24">
        <v>152.58600000000001</v>
      </c>
      <c r="F2468" s="48"/>
      <c r="G2468" s="48"/>
      <c r="H2468" s="1">
        <f t="shared" si="432"/>
        <v>8.6718837428965472</v>
      </c>
      <c r="I2468" s="1">
        <f t="shared" si="425"/>
        <v>-0.75379250543596599</v>
      </c>
      <c r="J2468" s="4">
        <f>B2468+('PV model'!$B$3/15)+(I2468/60)</f>
        <v>14.7107701249094</v>
      </c>
      <c r="K2468" s="2">
        <f t="shared" si="426"/>
        <v>-40.661551873641002</v>
      </c>
      <c r="L2468" s="2">
        <f>DEGREES(ASIN((((COS(RADIANS('PV model'!$B$2))*COS(RADIANS(H2468))*COS(RADIANS(K2468)))+(SIN(RADIANS('PV model'!$B$2))*SIN(RADIANS(H2468)))))))</f>
        <v>33.29885567758356</v>
      </c>
      <c r="M2468" s="3">
        <f t="shared" si="422"/>
        <v>33.29885567758356</v>
      </c>
      <c r="N2468" s="2">
        <f t="shared" si="427"/>
        <v>-50.414138632895963</v>
      </c>
      <c r="O2468" s="2">
        <f>IF('PV model'!$B$2&gt;0, 180-N2468,IF('PV model'!$B$2&lt;0,0-N2468,N2468))</f>
        <v>230.41413863289597</v>
      </c>
      <c r="P2468" s="2">
        <f>ABS(O2468-'PV model'!$B$5)</f>
        <v>25.41413863289597</v>
      </c>
      <c r="Q2468" s="3">
        <f t="shared" si="423"/>
        <v>56.70114432241644</v>
      </c>
      <c r="R2468" s="3">
        <f t="shared" si="428"/>
        <v>1.1224500000000002</v>
      </c>
      <c r="S2468" s="3">
        <f t="shared" si="424"/>
        <v>153.37027960324076</v>
      </c>
      <c r="T2468" s="3">
        <f>(0.5*(1-COS(RADIANS(90-$X$3)))*(D2468+E2468)*'PV model'!$B$4)</f>
        <v>0</v>
      </c>
      <c r="U2468" s="3">
        <f t="shared" si="429"/>
        <v>154.49272960324075</v>
      </c>
      <c r="V2468" s="3">
        <f>('PV model'!$B$13*(U2468/1000)*(1-'PV model'!$B$14*((20+C2468)-25))*'PV model'!$B$10)/'PV model'!$B$12</f>
        <v>15.226889945623986</v>
      </c>
    </row>
    <row r="2469" spans="1:22" x14ac:dyDescent="0.2">
      <c r="A2469" s="10">
        <f t="shared" si="430"/>
        <v>103</v>
      </c>
      <c r="B2469" s="10">
        <f t="shared" si="431"/>
        <v>16</v>
      </c>
      <c r="C2469" s="23">
        <v>9.6</v>
      </c>
      <c r="D2469" s="24">
        <v>101.0205</v>
      </c>
      <c r="E2469" s="24">
        <v>194.04</v>
      </c>
      <c r="F2469" s="48"/>
      <c r="G2469" s="48"/>
      <c r="H2469" s="1">
        <f t="shared" si="432"/>
        <v>8.6718837428965472</v>
      </c>
      <c r="I2469" s="1">
        <f t="shared" si="425"/>
        <v>-0.75379250543596599</v>
      </c>
      <c r="J2469" s="4">
        <f>B2469+('PV model'!$B$3/15)+(I2469/60)</f>
        <v>15.7107701249094</v>
      </c>
      <c r="K2469" s="2">
        <f t="shared" si="426"/>
        <v>-55.661551873641002</v>
      </c>
      <c r="L2469" s="2">
        <f>DEGREES(ASIN((((COS(RADIANS('PV model'!$B$2))*COS(RADIANS(H2469))*COS(RADIANS(K2469)))+(SIN(RADIANS('PV model'!$B$2))*SIN(RADIANS(H2469)))))))</f>
        <v>26.11053608507547</v>
      </c>
      <c r="M2469" s="3">
        <f t="shared" si="422"/>
        <v>26.11053608507547</v>
      </c>
      <c r="N2469" s="2">
        <f t="shared" si="427"/>
        <v>-65.374689391096354</v>
      </c>
      <c r="O2469" s="2">
        <f>IF('PV model'!$B$2&gt;0, 180-N2469,IF('PV model'!$B$2&lt;0,0-N2469,N2469))</f>
        <v>245.37468939109635</v>
      </c>
      <c r="P2469" s="2">
        <f>ABS(O2469-'PV model'!$B$5)</f>
        <v>40.374689391096354</v>
      </c>
      <c r="Q2469" s="3">
        <f t="shared" si="423"/>
        <v>63.889463914924526</v>
      </c>
      <c r="R2469" s="3">
        <f t="shared" si="428"/>
        <v>101.02050000000003</v>
      </c>
      <c r="S2469" s="3">
        <f t="shared" si="424"/>
        <v>230.49975508646276</v>
      </c>
      <c r="T2469" s="3">
        <f>(0.5*(1-COS(RADIANS(90-$X$3)))*(D2469+E2469)*'PV model'!$B$4)</f>
        <v>0</v>
      </c>
      <c r="U2469" s="3">
        <f t="shared" si="429"/>
        <v>331.52025508646278</v>
      </c>
      <c r="V2469" s="3">
        <f>('PV model'!$B$13*(U2469/1000)*(1-'PV model'!$B$14*((20+C2469)-25))*'PV model'!$B$10)/'PV model'!$B$12</f>
        <v>32.529011427991463</v>
      </c>
    </row>
    <row r="2470" spans="1:22" x14ac:dyDescent="0.2">
      <c r="A2470" s="10">
        <f t="shared" si="430"/>
        <v>103</v>
      </c>
      <c r="B2470" s="10">
        <f t="shared" si="431"/>
        <v>17</v>
      </c>
      <c r="C2470" s="23">
        <v>10</v>
      </c>
      <c r="D2470" s="24">
        <v>237.95940000000002</v>
      </c>
      <c r="E2470" s="24">
        <v>145.53</v>
      </c>
      <c r="F2470" s="48"/>
      <c r="G2470" s="48"/>
      <c r="H2470" s="1">
        <f t="shared" si="432"/>
        <v>8.6718837428965472</v>
      </c>
      <c r="I2470" s="1">
        <f t="shared" si="425"/>
        <v>-0.75379250543596599</v>
      </c>
      <c r="J2470" s="4">
        <f>B2470+('PV model'!$B$3/15)+(I2470/60)</f>
        <v>16.710770124909399</v>
      </c>
      <c r="K2470" s="2">
        <f t="shared" si="426"/>
        <v>-70.661551873640974</v>
      </c>
      <c r="L2470" s="2">
        <f>DEGREES(ASIN((((COS(RADIANS('PV model'!$B$2))*COS(RADIANS(H2470))*COS(RADIANS(K2470)))+(SIN(RADIANS('PV model'!$B$2))*SIN(RADIANS(H2470)))))))</f>
        <v>18.039831612103981</v>
      </c>
      <c r="M2470" s="3">
        <f t="shared" si="422"/>
        <v>18.039831612103981</v>
      </c>
      <c r="N2470" s="2">
        <f t="shared" si="427"/>
        <v>-78.818354864224901</v>
      </c>
      <c r="O2470" s="2">
        <f>IF('PV model'!$B$2&gt;0, 180-N2470,IF('PV model'!$B$2&lt;0,0-N2470,N2470))</f>
        <v>258.81835486422489</v>
      </c>
      <c r="P2470" s="2">
        <f>ABS(O2470-'PV model'!$B$5)</f>
        <v>53.818354864224887</v>
      </c>
      <c r="Q2470" s="3">
        <f t="shared" si="423"/>
        <v>71.960168387896019</v>
      </c>
      <c r="R2470" s="3">
        <f t="shared" si="428"/>
        <v>237.95940000000013</v>
      </c>
      <c r="S2470" s="3">
        <f t="shared" si="424"/>
        <v>179.37532801984293</v>
      </c>
      <c r="T2470" s="3">
        <f>(0.5*(1-COS(RADIANS(90-$X$3)))*(D2470+E2470)*'PV model'!$B$4)</f>
        <v>0</v>
      </c>
      <c r="U2470" s="3">
        <f t="shared" si="429"/>
        <v>417.33472801984306</v>
      </c>
      <c r="V2470" s="3">
        <f>('PV model'!$B$13*(U2470/1000)*(1-'PV model'!$B$14*((20+C2470)-25))*'PV model'!$B$10)/'PV model'!$B$12</f>
        <v>40.882443824606241</v>
      </c>
    </row>
    <row r="2471" spans="1:22" x14ac:dyDescent="0.2">
      <c r="A2471" s="10">
        <f t="shared" si="430"/>
        <v>103</v>
      </c>
      <c r="B2471" s="10">
        <f t="shared" si="431"/>
        <v>18</v>
      </c>
      <c r="C2471" s="23">
        <v>9.3000000000000007</v>
      </c>
      <c r="D2471" s="24">
        <v>28.061249999999998</v>
      </c>
      <c r="E2471" s="24">
        <v>84.672000000000011</v>
      </c>
      <c r="F2471" s="48"/>
      <c r="G2471" s="48"/>
      <c r="H2471" s="1">
        <f t="shared" si="432"/>
        <v>8.6718837428965472</v>
      </c>
      <c r="I2471" s="1">
        <f t="shared" si="425"/>
        <v>-0.75379250543596599</v>
      </c>
      <c r="J2471" s="4">
        <f>B2471+('PV model'!$B$3/15)+(I2471/60)</f>
        <v>17.710770124909399</v>
      </c>
      <c r="K2471" s="2">
        <f t="shared" si="426"/>
        <v>-85.661551873640974</v>
      </c>
      <c r="L2471" s="2">
        <f>DEGREES(ASIN((((COS(RADIANS('PV model'!$B$2))*COS(RADIANS(H2471))*COS(RADIANS(K2471)))+(SIN(RADIANS('PV model'!$B$2))*SIN(RADIANS(H2471)))))))</f>
        <v>9.5911134534289815</v>
      </c>
      <c r="M2471" s="3">
        <f t="shared" si="422"/>
        <v>9.5911134534289815</v>
      </c>
      <c r="N2471" s="2">
        <f t="shared" si="427"/>
        <v>-88.61865985441456</v>
      </c>
      <c r="O2471" s="2">
        <f>IF('PV model'!$B$2&gt;0, 180-N2471,IF('PV model'!$B$2&lt;0,0-N2471,N2471))</f>
        <v>268.61865985441455</v>
      </c>
      <c r="P2471" s="2">
        <f>ABS(O2471-'PV model'!$B$5)</f>
        <v>63.618659854414545</v>
      </c>
      <c r="Q2471" s="3">
        <f t="shared" si="423"/>
        <v>80.408886546571011</v>
      </c>
      <c r="R2471" s="3">
        <f t="shared" si="428"/>
        <v>28.061250000000019</v>
      </c>
      <c r="S2471" s="3">
        <f t="shared" si="424"/>
        <v>92.25405381360045</v>
      </c>
      <c r="T2471" s="3">
        <f>(0.5*(1-COS(RADIANS(90-$X$3)))*(D2471+E2471)*'PV model'!$B$4)</f>
        <v>0</v>
      </c>
      <c r="U2471" s="3">
        <f t="shared" si="429"/>
        <v>120.31530381360047</v>
      </c>
      <c r="V2471" s="3">
        <f>('PV model'!$B$13*(U2471/1000)*(1-'PV model'!$B$14*((20+C2471)-25))*'PV model'!$B$10)/'PV model'!$B$12</f>
        <v>11.819858223577132</v>
      </c>
    </row>
    <row r="2472" spans="1:22" x14ac:dyDescent="0.2">
      <c r="A2472" s="10">
        <f t="shared" si="430"/>
        <v>103</v>
      </c>
      <c r="B2472" s="10">
        <f t="shared" si="431"/>
        <v>19</v>
      </c>
      <c r="C2472" s="23">
        <v>8.3000000000000007</v>
      </c>
      <c r="D2472" s="24">
        <v>0</v>
      </c>
      <c r="E2472" s="24">
        <v>25.578000000000003</v>
      </c>
      <c r="F2472" s="48"/>
      <c r="G2472" s="48"/>
      <c r="H2472" s="1">
        <f t="shared" si="432"/>
        <v>8.6718837428965472</v>
      </c>
      <c r="I2472" s="1">
        <f t="shared" si="425"/>
        <v>-0.75379250543596599</v>
      </c>
      <c r="J2472" s="4">
        <f>B2472+('PV model'!$B$3/15)+(I2472/60)</f>
        <v>18.710770124909399</v>
      </c>
      <c r="K2472" s="2">
        <f t="shared" si="426"/>
        <v>-100.66155187364097</v>
      </c>
      <c r="L2472" s="2">
        <f>DEGREES(ASIN((((COS(RADIANS('PV model'!$B$2))*COS(RADIANS(H2472))*COS(RADIANS(K2472)))+(SIN(RADIANS('PV model'!$B$2))*SIN(RADIANS(H2472)))))))</f>
        <v>1.1842131656731549</v>
      </c>
      <c r="M2472" s="3">
        <f t="shared" si="422"/>
        <v>1.1842131656731549</v>
      </c>
      <c r="N2472" s="2">
        <f t="shared" si="427"/>
        <v>-76.338986913840145</v>
      </c>
      <c r="O2472" s="2">
        <f>IF('PV model'!$B$2&gt;0, 180-N2472,IF('PV model'!$B$2&lt;0,0-N2472,N2472))</f>
        <v>256.33898691384013</v>
      </c>
      <c r="P2472" s="2">
        <f>ABS(O2472-'PV model'!$B$5)</f>
        <v>51.338986913840131</v>
      </c>
      <c r="Q2472" s="3">
        <f t="shared" si="423"/>
        <v>88.815786834326843</v>
      </c>
      <c r="R2472" s="3">
        <f t="shared" si="428"/>
        <v>0</v>
      </c>
      <c r="S2472" s="3">
        <f t="shared" si="424"/>
        <v>25.578000000000003</v>
      </c>
      <c r="T2472" s="3">
        <f>(0.5*(1-COS(RADIANS(90-$X$3)))*(D2472+E2472)*'PV model'!$B$4)</f>
        <v>0</v>
      </c>
      <c r="U2472" s="3">
        <f t="shared" si="429"/>
        <v>25.578000000000003</v>
      </c>
      <c r="V2472" s="3">
        <f>('PV model'!$B$13*(U2472/1000)*(1-'PV model'!$B$14*((20+C2472)-25))*'PV model'!$B$10)/'PV model'!$B$12</f>
        <v>2.5230274251840004</v>
      </c>
    </row>
    <row r="2473" spans="1:22" x14ac:dyDescent="0.2">
      <c r="A2473" s="10">
        <f t="shared" si="430"/>
        <v>103</v>
      </c>
      <c r="B2473" s="10">
        <f t="shared" si="431"/>
        <v>20</v>
      </c>
      <c r="C2473" s="23">
        <v>7.9</v>
      </c>
      <c r="D2473" s="24">
        <v>0</v>
      </c>
      <c r="E2473" s="24">
        <v>0.88200000000000001</v>
      </c>
      <c r="F2473" s="48"/>
      <c r="G2473" s="48"/>
      <c r="H2473" s="1">
        <f t="shared" si="432"/>
        <v>8.6718837428965472</v>
      </c>
      <c r="I2473" s="1">
        <f t="shared" si="425"/>
        <v>-0.75379250543596599</v>
      </c>
      <c r="J2473" s="4">
        <f>B2473+('PV model'!$B$3/15)+(I2473/60)</f>
        <v>19.710770124909399</v>
      </c>
      <c r="K2473" s="2">
        <f t="shared" si="426"/>
        <v>-115.66155187364097</v>
      </c>
      <c r="L2473" s="2">
        <f>DEGREES(ASIN((((COS(RADIANS('PV model'!$B$2))*COS(RADIANS(H2473))*COS(RADIANS(K2473)))+(SIN(RADIANS('PV model'!$B$2))*SIN(RADIANS(H2473)))))))</f>
        <v>-6.7895203316173998</v>
      </c>
      <c r="M2473" s="3">
        <f t="shared" si="422"/>
        <v>0</v>
      </c>
      <c r="N2473" s="2">
        <f t="shared" si="427"/>
        <v>-63.812725861182621</v>
      </c>
      <c r="O2473" s="2">
        <f>IF('PV model'!$B$2&gt;0, 180-N2473,IF('PV model'!$B$2&lt;0,0-N2473,N2473))</f>
        <v>243.81272586118263</v>
      </c>
      <c r="P2473" s="2">
        <f>ABS(O2473-'PV model'!$B$5)</f>
        <v>38.812725861182628</v>
      </c>
      <c r="Q2473" s="3">
        <f t="shared" si="423"/>
        <v>96.789520331617396</v>
      </c>
      <c r="R2473" s="3">
        <f t="shared" si="428"/>
        <v>0</v>
      </c>
      <c r="S2473" s="3">
        <f t="shared" si="424"/>
        <v>0.88200000000000001</v>
      </c>
      <c r="T2473" s="3">
        <f>(0.5*(1-COS(RADIANS(90-$X$3)))*(D2473+E2473)*'PV model'!$B$4)</f>
        <v>0</v>
      </c>
      <c r="U2473" s="3">
        <f t="shared" si="429"/>
        <v>0.88200000000000001</v>
      </c>
      <c r="V2473" s="3">
        <f>('PV model'!$B$13*(U2473/1000)*(1-'PV model'!$B$14*((20+C2473)-25))*'PV model'!$B$10)/'PV model'!$B$12</f>
        <v>8.7142009247999988E-2</v>
      </c>
    </row>
    <row r="2474" spans="1:22" x14ac:dyDescent="0.2">
      <c r="A2474" s="10">
        <f t="shared" si="430"/>
        <v>103</v>
      </c>
      <c r="B2474" s="10">
        <f t="shared" si="431"/>
        <v>21</v>
      </c>
      <c r="C2474" s="23">
        <v>7.5</v>
      </c>
      <c r="D2474" s="24">
        <v>0</v>
      </c>
      <c r="E2474" s="24">
        <v>0</v>
      </c>
      <c r="F2474" s="48"/>
      <c r="G2474" s="48"/>
      <c r="H2474" s="1">
        <f t="shared" si="432"/>
        <v>8.6718837428965472</v>
      </c>
      <c r="I2474" s="1">
        <f t="shared" si="425"/>
        <v>-0.75379250543596599</v>
      </c>
      <c r="J2474" s="4">
        <f>B2474+('PV model'!$B$3/15)+(I2474/60)</f>
        <v>20.710770124909399</v>
      </c>
      <c r="K2474" s="2">
        <f t="shared" si="426"/>
        <v>-130.66155187364097</v>
      </c>
      <c r="L2474" s="2">
        <f>DEGREES(ASIN((((COS(RADIANS('PV model'!$B$2))*COS(RADIANS(H2474))*COS(RADIANS(K2474)))+(SIN(RADIANS('PV model'!$B$2))*SIN(RADIANS(H2474)))))))</f>
        <v>-13.921187767780621</v>
      </c>
      <c r="M2474" s="3">
        <f t="shared" si="422"/>
        <v>0</v>
      </c>
      <c r="N2474" s="2">
        <f t="shared" si="427"/>
        <v>-50.587283030483313</v>
      </c>
      <c r="O2474" s="2">
        <f>IF('PV model'!$B$2&gt;0, 180-N2474,IF('PV model'!$B$2&lt;0,0-N2474,N2474))</f>
        <v>230.58728303048332</v>
      </c>
      <c r="P2474" s="2">
        <f>ABS(O2474-'PV model'!$B$5)</f>
        <v>25.58728303048332</v>
      </c>
      <c r="Q2474" s="3">
        <f t="shared" si="423"/>
        <v>103.92118776778062</v>
      </c>
      <c r="R2474" s="3">
        <f t="shared" si="428"/>
        <v>0</v>
      </c>
      <c r="S2474" s="3">
        <f t="shared" si="424"/>
        <v>0</v>
      </c>
      <c r="T2474" s="3">
        <f>(0.5*(1-COS(RADIANS(90-$X$3)))*(D2474+E2474)*'PV model'!$B$4)</f>
        <v>0</v>
      </c>
      <c r="U2474" s="3">
        <f t="shared" si="429"/>
        <v>0</v>
      </c>
      <c r="V2474" s="3">
        <f>('PV model'!$B$13*(U2474/1000)*(1-'PV model'!$B$14*((20+C2474)-25))*'PV model'!$B$10)/'PV model'!$B$12</f>
        <v>0</v>
      </c>
    </row>
    <row r="2475" spans="1:22" x14ac:dyDescent="0.2">
      <c r="A2475" s="10">
        <f t="shared" si="430"/>
        <v>103</v>
      </c>
      <c r="B2475" s="10">
        <f t="shared" si="431"/>
        <v>22</v>
      </c>
      <c r="C2475" s="23">
        <v>7.4</v>
      </c>
      <c r="D2475" s="24">
        <v>0</v>
      </c>
      <c r="E2475" s="24">
        <v>0</v>
      </c>
      <c r="F2475" s="48"/>
      <c r="G2475" s="48"/>
      <c r="H2475" s="1">
        <f t="shared" si="432"/>
        <v>8.6718837428965472</v>
      </c>
      <c r="I2475" s="1">
        <f t="shared" si="425"/>
        <v>-0.75379250543596599</v>
      </c>
      <c r="J2475" s="4">
        <f>B2475+('PV model'!$B$3/15)+(I2475/60)</f>
        <v>21.710770124909399</v>
      </c>
      <c r="K2475" s="2">
        <f t="shared" si="426"/>
        <v>-145.66155187364097</v>
      </c>
      <c r="L2475" s="2">
        <f>DEGREES(ASIN((((COS(RADIANS('PV model'!$B$2))*COS(RADIANS(H2475))*COS(RADIANS(K2475)))+(SIN(RADIANS('PV model'!$B$2))*SIN(RADIANS(H2475)))))))</f>
        <v>-19.760429866448096</v>
      </c>
      <c r="M2475" s="3">
        <f t="shared" si="422"/>
        <v>0</v>
      </c>
      <c r="N2475" s="2">
        <f t="shared" si="427"/>
        <v>-36.336232278581278</v>
      </c>
      <c r="O2475" s="2">
        <f>IF('PV model'!$B$2&gt;0, 180-N2475,IF('PV model'!$B$2&lt;0,0-N2475,N2475))</f>
        <v>216.33623227858129</v>
      </c>
      <c r="P2475" s="2">
        <f>ABS(O2475-'PV model'!$B$5)</f>
        <v>11.336232278581292</v>
      </c>
      <c r="Q2475" s="3">
        <f t="shared" si="423"/>
        <v>109.76042986644809</v>
      </c>
      <c r="R2475" s="3">
        <f t="shared" si="428"/>
        <v>0</v>
      </c>
      <c r="S2475" s="3">
        <f t="shared" si="424"/>
        <v>0</v>
      </c>
      <c r="T2475" s="3">
        <f>(0.5*(1-COS(RADIANS(90-$X$3)))*(D2475+E2475)*'PV model'!$B$4)</f>
        <v>0</v>
      </c>
      <c r="U2475" s="3">
        <f t="shared" si="429"/>
        <v>0</v>
      </c>
      <c r="V2475" s="3">
        <f>('PV model'!$B$13*(U2475/1000)*(1-'PV model'!$B$14*((20+C2475)-25))*'PV model'!$B$10)/'PV model'!$B$12</f>
        <v>0</v>
      </c>
    </row>
    <row r="2476" spans="1:22" x14ac:dyDescent="0.2">
      <c r="A2476" s="10">
        <f t="shared" si="430"/>
        <v>103</v>
      </c>
      <c r="B2476" s="10">
        <f t="shared" si="431"/>
        <v>23</v>
      </c>
      <c r="C2476" s="23">
        <v>7.6</v>
      </c>
      <c r="D2476" s="24">
        <v>0</v>
      </c>
      <c r="E2476" s="24">
        <v>0</v>
      </c>
      <c r="F2476" s="48"/>
      <c r="G2476" s="48"/>
      <c r="H2476" s="1">
        <f t="shared" si="432"/>
        <v>8.6718837428965472</v>
      </c>
      <c r="I2476" s="1">
        <f t="shared" si="425"/>
        <v>-0.75379250543596599</v>
      </c>
      <c r="J2476" s="4">
        <f>B2476+('PV model'!$B$3/15)+(I2476/60)</f>
        <v>22.710770124909399</v>
      </c>
      <c r="K2476" s="2">
        <f t="shared" si="426"/>
        <v>-160.66155187364097</v>
      </c>
      <c r="L2476" s="2">
        <f>DEGREES(ASIN((((COS(RADIANS('PV model'!$B$2))*COS(RADIANS(H2476))*COS(RADIANS(K2476)))+(SIN(RADIANS('PV model'!$B$2))*SIN(RADIANS(H2476)))))))</f>
        <v>-23.833547703570549</v>
      </c>
      <c r="M2476" s="3">
        <f t="shared" si="422"/>
        <v>0</v>
      </c>
      <c r="N2476" s="2">
        <f t="shared" si="427"/>
        <v>-20.970111653546695</v>
      </c>
      <c r="O2476" s="2">
        <f>IF('PV model'!$B$2&gt;0, 180-N2476,IF('PV model'!$B$2&lt;0,0-N2476,N2476))</f>
        <v>200.9701116535467</v>
      </c>
      <c r="P2476" s="2">
        <f>ABS(O2476-'PV model'!$B$5)</f>
        <v>4.0298883464533048</v>
      </c>
      <c r="Q2476" s="3">
        <f t="shared" si="423"/>
        <v>113.83354770357055</v>
      </c>
      <c r="R2476" s="3">
        <f t="shared" si="428"/>
        <v>0</v>
      </c>
      <c r="S2476" s="3">
        <f t="shared" si="424"/>
        <v>0</v>
      </c>
      <c r="T2476" s="3">
        <f>(0.5*(1-COS(RADIANS(90-$X$3)))*(D2476+E2476)*'PV model'!$B$4)</f>
        <v>0</v>
      </c>
      <c r="U2476" s="3">
        <f t="shared" si="429"/>
        <v>0</v>
      </c>
      <c r="V2476" s="3">
        <f>('PV model'!$B$13*(U2476/1000)*(1-'PV model'!$B$14*((20+C2476)-25))*'PV model'!$B$10)/'PV model'!$B$12</f>
        <v>0</v>
      </c>
    </row>
    <row r="2477" spans="1:22" x14ac:dyDescent="0.2">
      <c r="A2477" s="10">
        <f t="shared" si="430"/>
        <v>103</v>
      </c>
      <c r="B2477" s="10">
        <f t="shared" si="431"/>
        <v>24</v>
      </c>
      <c r="C2477" s="23">
        <v>7.4</v>
      </c>
      <c r="D2477" s="24">
        <v>0</v>
      </c>
      <c r="E2477" s="24">
        <v>0</v>
      </c>
      <c r="F2477" s="48"/>
      <c r="G2477" s="48"/>
      <c r="H2477" s="1">
        <f t="shared" si="432"/>
        <v>8.6718837428965472</v>
      </c>
      <c r="I2477" s="1">
        <f t="shared" si="425"/>
        <v>-0.75379250543596599</v>
      </c>
      <c r="J2477" s="4">
        <f>B2477+('PV model'!$B$3/15)+(I2477/60)</f>
        <v>23.710770124909399</v>
      </c>
      <c r="K2477" s="2">
        <f t="shared" si="426"/>
        <v>-175.66155187364097</v>
      </c>
      <c r="L2477" s="2">
        <f>DEGREES(ASIN((((COS(RADIANS('PV model'!$B$2))*COS(RADIANS(H2477))*COS(RADIANS(K2477)))+(SIN(RADIANS('PV model'!$B$2))*SIN(RADIANS(H2477)))))))</f>
        <v>-25.726030997848074</v>
      </c>
      <c r="M2477" s="3">
        <f t="shared" si="422"/>
        <v>0</v>
      </c>
      <c r="N2477" s="2">
        <f t="shared" si="427"/>
        <v>-4.7616668731787044</v>
      </c>
      <c r="O2477" s="2">
        <f>IF('PV model'!$B$2&gt;0, 180-N2477,IF('PV model'!$B$2&lt;0,0-N2477,N2477))</f>
        <v>184.76166687317871</v>
      </c>
      <c r="P2477" s="2">
        <f>ABS(O2477-'PV model'!$B$5)</f>
        <v>20.238333126821288</v>
      </c>
      <c r="Q2477" s="3">
        <f t="shared" si="423"/>
        <v>115.72603099784807</v>
      </c>
      <c r="R2477" s="3">
        <f t="shared" si="428"/>
        <v>0</v>
      </c>
      <c r="S2477" s="3">
        <f t="shared" si="424"/>
        <v>0</v>
      </c>
      <c r="T2477" s="3">
        <f>(0.5*(1-COS(RADIANS(90-$X$3)))*(D2477+E2477)*'PV model'!$B$4)</f>
        <v>0</v>
      </c>
      <c r="U2477" s="3">
        <f t="shared" si="429"/>
        <v>0</v>
      </c>
      <c r="V2477" s="3">
        <f>('PV model'!$B$13*(U2477/1000)*(1-'PV model'!$B$14*((20+C2477)-25))*'PV model'!$B$10)/'PV model'!$B$12</f>
        <v>0</v>
      </c>
    </row>
    <row r="2478" spans="1:22" x14ac:dyDescent="0.2">
      <c r="A2478" s="10">
        <f t="shared" si="430"/>
        <v>104</v>
      </c>
      <c r="B2478" s="10">
        <f t="shared" si="431"/>
        <v>1</v>
      </c>
      <c r="C2478" s="23">
        <v>7.5</v>
      </c>
      <c r="D2478" s="24">
        <v>0</v>
      </c>
      <c r="E2478" s="24">
        <v>0</v>
      </c>
      <c r="F2478" s="48"/>
      <c r="G2478" s="48"/>
      <c r="H2478" s="1">
        <f t="shared" si="432"/>
        <v>9.0459145576673379</v>
      </c>
      <c r="I2478" s="1">
        <f t="shared" si="425"/>
        <v>-0.48553052636853544</v>
      </c>
      <c r="J2478" s="4">
        <f>B2478+('PV model'!$B$3/15)+(I2478/60)</f>
        <v>0.71524115789385778</v>
      </c>
      <c r="K2478" s="2">
        <f t="shared" si="426"/>
        <v>169.27138263159213</v>
      </c>
      <c r="L2478" s="2">
        <f>DEGREES(ASIN((((COS(RADIANS('PV model'!$B$2))*COS(RADIANS(H2478))*COS(RADIANS(K2478)))+(SIN(RADIANS('PV model'!$B$2))*SIN(RADIANS(H2478)))))))</f>
        <v>-24.835218028302425</v>
      </c>
      <c r="M2478" s="3">
        <f t="shared" si="422"/>
        <v>0</v>
      </c>
      <c r="N2478" s="2">
        <f t="shared" si="427"/>
        <v>11.687663282118081</v>
      </c>
      <c r="O2478" s="2">
        <f>IF('PV model'!$B$2&gt;0, 180-N2478,IF('PV model'!$B$2&lt;0,0-N2478,N2478))</f>
        <v>168.31233671788192</v>
      </c>
      <c r="P2478" s="2">
        <f>ABS(O2478-'PV model'!$B$5)</f>
        <v>36.687663282118081</v>
      </c>
      <c r="Q2478" s="3">
        <f t="shared" si="423"/>
        <v>114.83521802830241</v>
      </c>
      <c r="R2478" s="3">
        <f t="shared" si="428"/>
        <v>0</v>
      </c>
      <c r="S2478" s="3">
        <f t="shared" si="424"/>
        <v>0</v>
      </c>
      <c r="T2478" s="3">
        <f>(0.5*(1-COS(RADIANS(90-$X$3)))*(D2478+E2478)*'PV model'!$B$4)</f>
        <v>0</v>
      </c>
      <c r="U2478" s="3">
        <f t="shared" si="429"/>
        <v>0</v>
      </c>
      <c r="V2478" s="3">
        <f>('PV model'!$B$13*(U2478/1000)*(1-'PV model'!$B$14*((20+C2478)-25))*'PV model'!$B$10)/'PV model'!$B$12</f>
        <v>0</v>
      </c>
    </row>
    <row r="2479" spans="1:22" x14ac:dyDescent="0.2">
      <c r="A2479" s="10">
        <f t="shared" si="430"/>
        <v>104</v>
      </c>
      <c r="B2479" s="10">
        <f t="shared" si="431"/>
        <v>2</v>
      </c>
      <c r="C2479" s="23">
        <v>7.5</v>
      </c>
      <c r="D2479" s="24">
        <v>0</v>
      </c>
      <c r="E2479" s="24">
        <v>0</v>
      </c>
      <c r="F2479" s="48"/>
      <c r="G2479" s="48"/>
      <c r="H2479" s="1">
        <f t="shared" si="432"/>
        <v>9.0459145576673379</v>
      </c>
      <c r="I2479" s="1">
        <f t="shared" si="425"/>
        <v>-0.48553052636853544</v>
      </c>
      <c r="J2479" s="4">
        <f>B2479+('PV model'!$B$3/15)+(I2479/60)</f>
        <v>1.7152411578938578</v>
      </c>
      <c r="K2479" s="2">
        <f t="shared" si="426"/>
        <v>154.27138263159213</v>
      </c>
      <c r="L2479" s="2">
        <f>DEGREES(ASIN((((COS(RADIANS('PV model'!$B$2))*COS(RADIANS(H2479))*COS(RADIANS(K2479)))+(SIN(RADIANS('PV model'!$B$2))*SIN(RADIANS(H2479)))))))</f>
        <v>-21.983077003707191</v>
      </c>
      <c r="M2479" s="3">
        <f t="shared" si="422"/>
        <v>0</v>
      </c>
      <c r="N2479" s="2">
        <f t="shared" si="427"/>
        <v>27.537134248180724</v>
      </c>
      <c r="O2479" s="2">
        <f>IF('PV model'!$B$2&gt;0, 180-N2479,IF('PV model'!$B$2&lt;0,0-N2479,N2479))</f>
        <v>152.46286575181927</v>
      </c>
      <c r="P2479" s="2">
        <f>ABS(O2479-'PV model'!$B$5)</f>
        <v>52.537134248180735</v>
      </c>
      <c r="Q2479" s="3">
        <f t="shared" si="423"/>
        <v>111.98307700370719</v>
      </c>
      <c r="R2479" s="3">
        <f t="shared" si="428"/>
        <v>0</v>
      </c>
      <c r="S2479" s="3">
        <f t="shared" si="424"/>
        <v>0</v>
      </c>
      <c r="T2479" s="3">
        <f>(0.5*(1-COS(RADIANS(90-$X$3)))*(D2479+E2479)*'PV model'!$B$4)</f>
        <v>0</v>
      </c>
      <c r="U2479" s="3">
        <f t="shared" si="429"/>
        <v>0</v>
      </c>
      <c r="V2479" s="3">
        <f>('PV model'!$B$13*(U2479/1000)*(1-'PV model'!$B$14*((20+C2479)-25))*'PV model'!$B$10)/'PV model'!$B$12</f>
        <v>0</v>
      </c>
    </row>
    <row r="2480" spans="1:22" x14ac:dyDescent="0.2">
      <c r="A2480" s="10">
        <f t="shared" si="430"/>
        <v>104</v>
      </c>
      <c r="B2480" s="10">
        <f t="shared" si="431"/>
        <v>3</v>
      </c>
      <c r="C2480" s="23">
        <v>7.3</v>
      </c>
      <c r="D2480" s="24">
        <v>0</v>
      </c>
      <c r="E2480" s="24">
        <v>0</v>
      </c>
      <c r="F2480" s="48"/>
      <c r="G2480" s="48"/>
      <c r="H2480" s="1">
        <f t="shared" si="432"/>
        <v>9.0459145576673379</v>
      </c>
      <c r="I2480" s="1">
        <f t="shared" si="425"/>
        <v>-0.48553052636853544</v>
      </c>
      <c r="J2480" s="4">
        <f>B2480+('PV model'!$B$3/15)+(I2480/60)</f>
        <v>2.7152411578938578</v>
      </c>
      <c r="K2480" s="2">
        <f t="shared" si="426"/>
        <v>139.27138263159213</v>
      </c>
      <c r="L2480" s="2">
        <f>DEGREES(ASIN((((COS(RADIANS('PV model'!$B$2))*COS(RADIANS(H2480))*COS(RADIANS(K2480)))+(SIN(RADIANS('PV model'!$B$2))*SIN(RADIANS(H2480)))))))</f>
        <v>-17.116469176290209</v>
      </c>
      <c r="M2480" s="3">
        <f t="shared" si="422"/>
        <v>0</v>
      </c>
      <c r="N2480" s="2">
        <f t="shared" si="427"/>
        <v>42.393945230725777</v>
      </c>
      <c r="O2480" s="2">
        <f>IF('PV model'!$B$2&gt;0, 180-N2480,IF('PV model'!$B$2&lt;0,0-N2480,N2480))</f>
        <v>137.60605476927424</v>
      </c>
      <c r="P2480" s="2">
        <f>ABS(O2480-'PV model'!$B$5)</f>
        <v>67.393945230725762</v>
      </c>
      <c r="Q2480" s="3">
        <f t="shared" si="423"/>
        <v>107.11646917629021</v>
      </c>
      <c r="R2480" s="3">
        <f t="shared" si="428"/>
        <v>0</v>
      </c>
      <c r="S2480" s="3">
        <f t="shared" si="424"/>
        <v>0</v>
      </c>
      <c r="T2480" s="3">
        <f>(0.5*(1-COS(RADIANS(90-$X$3)))*(D2480+E2480)*'PV model'!$B$4)</f>
        <v>0</v>
      </c>
      <c r="U2480" s="3">
        <f t="shared" si="429"/>
        <v>0</v>
      </c>
      <c r="V2480" s="3">
        <f>('PV model'!$B$13*(U2480/1000)*(1-'PV model'!$B$14*((20+C2480)-25))*'PV model'!$B$10)/'PV model'!$B$12</f>
        <v>0</v>
      </c>
    </row>
    <row r="2481" spans="1:22" x14ac:dyDescent="0.2">
      <c r="A2481" s="10">
        <f t="shared" si="430"/>
        <v>104</v>
      </c>
      <c r="B2481" s="10">
        <f t="shared" si="431"/>
        <v>4</v>
      </c>
      <c r="C2481" s="23">
        <v>7</v>
      </c>
      <c r="D2481" s="24">
        <v>0</v>
      </c>
      <c r="E2481" s="24">
        <v>0</v>
      </c>
      <c r="F2481" s="48"/>
      <c r="G2481" s="48"/>
      <c r="H2481" s="1">
        <f t="shared" si="432"/>
        <v>9.0459145576673379</v>
      </c>
      <c r="I2481" s="1">
        <f t="shared" si="425"/>
        <v>-0.48553052636853544</v>
      </c>
      <c r="J2481" s="4">
        <f>B2481+('PV model'!$B$3/15)+(I2481/60)</f>
        <v>3.7152411578938578</v>
      </c>
      <c r="K2481" s="2">
        <f t="shared" si="426"/>
        <v>124.27138263159215</v>
      </c>
      <c r="L2481" s="2">
        <f>DEGREES(ASIN((((COS(RADIANS('PV model'!$B$2))*COS(RADIANS(H2481))*COS(RADIANS(K2481)))+(SIN(RADIANS('PV model'!$B$2))*SIN(RADIANS(H2481)))))))</f>
        <v>-10.685039293433418</v>
      </c>
      <c r="M2481" s="3">
        <f t="shared" si="422"/>
        <v>0</v>
      </c>
      <c r="N2481" s="2">
        <f t="shared" si="427"/>
        <v>56.150294522160593</v>
      </c>
      <c r="O2481" s="2">
        <f>IF('PV model'!$B$2&gt;0, 180-N2481,IF('PV model'!$B$2&lt;0,0-N2481,N2481))</f>
        <v>123.84970547783941</v>
      </c>
      <c r="P2481" s="2">
        <f>ABS(O2481-'PV model'!$B$5)</f>
        <v>81.150294522160593</v>
      </c>
      <c r="Q2481" s="3">
        <f t="shared" si="423"/>
        <v>100.68503929343342</v>
      </c>
      <c r="R2481" s="3">
        <f t="shared" si="428"/>
        <v>0</v>
      </c>
      <c r="S2481" s="3">
        <f t="shared" si="424"/>
        <v>0</v>
      </c>
      <c r="T2481" s="3">
        <f>(0.5*(1-COS(RADIANS(90-$X$3)))*(D2481+E2481)*'PV model'!$B$4)</f>
        <v>0</v>
      </c>
      <c r="U2481" s="3">
        <f t="shared" si="429"/>
        <v>0</v>
      </c>
      <c r="V2481" s="3">
        <f>('PV model'!$B$13*(U2481/1000)*(1-'PV model'!$B$14*((20+C2481)-25))*'PV model'!$B$10)/'PV model'!$B$12</f>
        <v>0</v>
      </c>
    </row>
    <row r="2482" spans="1:22" x14ac:dyDescent="0.2">
      <c r="A2482" s="10">
        <f t="shared" si="430"/>
        <v>104</v>
      </c>
      <c r="B2482" s="10">
        <f t="shared" si="431"/>
        <v>5</v>
      </c>
      <c r="C2482" s="23">
        <v>7</v>
      </c>
      <c r="D2482" s="24">
        <v>0</v>
      </c>
      <c r="E2482" s="24">
        <v>0</v>
      </c>
      <c r="F2482" s="48"/>
      <c r="G2482" s="48"/>
      <c r="H2482" s="1">
        <f t="shared" si="432"/>
        <v>9.0459145576673379</v>
      </c>
      <c r="I2482" s="1">
        <f t="shared" si="425"/>
        <v>-0.48553052636853544</v>
      </c>
      <c r="J2482" s="4">
        <f>B2482+('PV model'!$B$3/15)+(I2482/60)</f>
        <v>4.7152411578938578</v>
      </c>
      <c r="K2482" s="2">
        <f t="shared" si="426"/>
        <v>109.27138263159213</v>
      </c>
      <c r="L2482" s="2">
        <f>DEGREES(ASIN((((COS(RADIANS('PV model'!$B$2))*COS(RADIANS(H2482))*COS(RADIANS(K2482)))+(SIN(RADIANS('PV model'!$B$2))*SIN(RADIANS(H2482)))))))</f>
        <v>-3.1551186930711346</v>
      </c>
      <c r="M2482" s="3">
        <f t="shared" si="422"/>
        <v>0</v>
      </c>
      <c r="N2482" s="2">
        <f t="shared" si="427"/>
        <v>69.009641845197677</v>
      </c>
      <c r="O2482" s="2">
        <f>IF('PV model'!$B$2&gt;0, 180-N2482,IF('PV model'!$B$2&lt;0,0-N2482,N2482))</f>
        <v>110.99035815480232</v>
      </c>
      <c r="P2482" s="2">
        <f>ABS(O2482-'PV model'!$B$5)</f>
        <v>94.009641845197677</v>
      </c>
      <c r="Q2482" s="3">
        <f t="shared" si="423"/>
        <v>93.155118693071131</v>
      </c>
      <c r="R2482" s="3">
        <f t="shared" si="428"/>
        <v>0</v>
      </c>
      <c r="S2482" s="3">
        <f t="shared" si="424"/>
        <v>0</v>
      </c>
      <c r="T2482" s="3">
        <f>(0.5*(1-COS(RADIANS(90-$X$3)))*(D2482+E2482)*'PV model'!$B$4)</f>
        <v>0</v>
      </c>
      <c r="U2482" s="3">
        <f t="shared" si="429"/>
        <v>0</v>
      </c>
      <c r="V2482" s="3">
        <f>('PV model'!$B$13*(U2482/1000)*(1-'PV model'!$B$14*((20+C2482)-25))*'PV model'!$B$10)/'PV model'!$B$12</f>
        <v>0</v>
      </c>
    </row>
    <row r="2483" spans="1:22" x14ac:dyDescent="0.2">
      <c r="A2483" s="10">
        <f t="shared" si="430"/>
        <v>104</v>
      </c>
      <c r="B2483" s="10">
        <f t="shared" si="431"/>
        <v>6</v>
      </c>
      <c r="C2483" s="23">
        <v>6.7</v>
      </c>
      <c r="D2483" s="24">
        <v>0</v>
      </c>
      <c r="E2483" s="24">
        <v>2.6460000000000004</v>
      </c>
      <c r="F2483" s="48"/>
      <c r="G2483" s="48"/>
      <c r="H2483" s="1">
        <f t="shared" si="432"/>
        <v>9.0459145576673379</v>
      </c>
      <c r="I2483" s="1">
        <f t="shared" si="425"/>
        <v>-0.48553052636853544</v>
      </c>
      <c r="J2483" s="4">
        <f>B2483+('PV model'!$B$3/15)+(I2483/60)</f>
        <v>5.7152411578938578</v>
      </c>
      <c r="K2483" s="2">
        <f t="shared" si="426"/>
        <v>94.271382631592132</v>
      </c>
      <c r="L2483" s="2">
        <f>DEGREES(ASIN((((COS(RADIANS('PV model'!$B$2))*COS(RADIANS(H2483))*COS(RADIANS(K2483)))+(SIN(RADIANS('PV model'!$B$2))*SIN(RADIANS(H2483)))))))</f>
        <v>5.0435183748394206</v>
      </c>
      <c r="M2483" s="3">
        <f t="shared" si="422"/>
        <v>5.0435183748394206</v>
      </c>
      <c r="N2483" s="2">
        <f t="shared" si="427"/>
        <v>81.358381163385118</v>
      </c>
      <c r="O2483" s="2">
        <f>IF('PV model'!$B$2&gt;0, 180-N2483,IF('PV model'!$B$2&lt;0,0-N2483,N2483))</f>
        <v>98.641618836614882</v>
      </c>
      <c r="P2483" s="2">
        <f>ABS(O2483-'PV model'!$B$5)</f>
        <v>106.35838116338512</v>
      </c>
      <c r="Q2483" s="3">
        <f t="shared" si="423"/>
        <v>84.956481625160578</v>
      </c>
      <c r="R2483" s="3">
        <f t="shared" si="428"/>
        <v>0</v>
      </c>
      <c r="S2483" s="3">
        <f t="shared" si="424"/>
        <v>2.6460000000000004</v>
      </c>
      <c r="T2483" s="3">
        <f>(0.5*(1-COS(RADIANS(90-$X$3)))*(D2483+E2483)*'PV model'!$B$4)</f>
        <v>0</v>
      </c>
      <c r="U2483" s="3">
        <f t="shared" si="429"/>
        <v>2.6460000000000004</v>
      </c>
      <c r="V2483" s="3">
        <f>('PV model'!$B$13*(U2483/1000)*(1-'PV model'!$B$14*((20+C2483)-25))*'PV model'!$B$10)/'PV model'!$B$12</f>
        <v>0.26269559971200002</v>
      </c>
    </row>
    <row r="2484" spans="1:22" x14ac:dyDescent="0.2">
      <c r="A2484" s="10">
        <f t="shared" si="430"/>
        <v>104</v>
      </c>
      <c r="B2484" s="10">
        <f t="shared" si="431"/>
        <v>7</v>
      </c>
      <c r="C2484" s="23">
        <v>7.1</v>
      </c>
      <c r="D2484" s="24">
        <v>0</v>
      </c>
      <c r="E2484" s="24">
        <v>42.336000000000006</v>
      </c>
      <c r="F2484" s="48"/>
      <c r="G2484" s="48"/>
      <c r="H2484" s="1">
        <f t="shared" si="432"/>
        <v>9.0459145576673379</v>
      </c>
      <c r="I2484" s="1">
        <f t="shared" si="425"/>
        <v>-0.48553052636853544</v>
      </c>
      <c r="J2484" s="4">
        <f>B2484+('PV model'!$B$3/15)+(I2484/60)</f>
        <v>6.7152411578938578</v>
      </c>
      <c r="K2484" s="2">
        <f t="shared" si="426"/>
        <v>79.271382631592132</v>
      </c>
      <c r="L2484" s="2">
        <f>DEGREES(ASIN((((COS(RADIANS('PV model'!$B$2))*COS(RADIANS(H2484))*COS(RADIANS(K2484)))+(SIN(RADIANS('PV model'!$B$2))*SIN(RADIANS(H2484)))))))</f>
        <v>13.515198242732072</v>
      </c>
      <c r="M2484" s="3">
        <f t="shared" si="422"/>
        <v>13.515198242732072</v>
      </c>
      <c r="N2484" s="2">
        <f t="shared" si="427"/>
        <v>86.317121314359738</v>
      </c>
      <c r="O2484" s="2">
        <f>IF('PV model'!$B$2&gt;0, 180-N2484,IF('PV model'!$B$2&lt;0,0-N2484,N2484))</f>
        <v>93.682878685640262</v>
      </c>
      <c r="P2484" s="2">
        <f>ABS(O2484-'PV model'!$B$5)</f>
        <v>111.31712131435974</v>
      </c>
      <c r="Q2484" s="3">
        <f t="shared" si="423"/>
        <v>76.484801757267917</v>
      </c>
      <c r="R2484" s="3">
        <f t="shared" si="428"/>
        <v>0</v>
      </c>
      <c r="S2484" s="3">
        <f t="shared" si="424"/>
        <v>42.336000000000006</v>
      </c>
      <c r="T2484" s="3">
        <f>(0.5*(1-COS(RADIANS(90-$X$3)))*(D2484+E2484)*'PV model'!$B$4)</f>
        <v>0</v>
      </c>
      <c r="U2484" s="3">
        <f t="shared" si="429"/>
        <v>42.336000000000006</v>
      </c>
      <c r="V2484" s="3">
        <f>('PV model'!$B$13*(U2484/1000)*(1-'PV model'!$B$14*((20+C2484)-25))*'PV model'!$B$10)/'PV model'!$B$12</f>
        <v>4.1963585448960004</v>
      </c>
    </row>
    <row r="2485" spans="1:22" x14ac:dyDescent="0.2">
      <c r="A2485" s="10">
        <f t="shared" si="430"/>
        <v>104</v>
      </c>
      <c r="B2485" s="10">
        <f t="shared" si="431"/>
        <v>8</v>
      </c>
      <c r="C2485" s="23">
        <v>8.3000000000000007</v>
      </c>
      <c r="D2485" s="24">
        <v>24.693899999999999</v>
      </c>
      <c r="E2485" s="24">
        <v>105.83999999999999</v>
      </c>
      <c r="F2485" s="48"/>
      <c r="G2485" s="48"/>
      <c r="H2485" s="1">
        <f t="shared" si="432"/>
        <v>9.0459145576673379</v>
      </c>
      <c r="I2485" s="1">
        <f t="shared" si="425"/>
        <v>-0.48553052636853544</v>
      </c>
      <c r="J2485" s="4">
        <f>B2485+('PV model'!$B$3/15)+(I2485/60)</f>
        <v>7.7152411578938578</v>
      </c>
      <c r="K2485" s="2">
        <f t="shared" si="426"/>
        <v>64.271382631592132</v>
      </c>
      <c r="L2485" s="2">
        <f>DEGREES(ASIN((((COS(RADIANS('PV model'!$B$2))*COS(RADIANS(H2485))*COS(RADIANS(K2485)))+(SIN(RADIANS('PV model'!$B$2))*SIN(RADIANS(H2485)))))))</f>
        <v>21.863582279048419</v>
      </c>
      <c r="M2485" s="3">
        <f t="shared" si="422"/>
        <v>21.863582279048419</v>
      </c>
      <c r="N2485" s="2">
        <f t="shared" si="427"/>
        <v>73.456834080136929</v>
      </c>
      <c r="O2485" s="2">
        <f>IF('PV model'!$B$2&gt;0, 180-N2485,IF('PV model'!$B$2&lt;0,0-N2485,N2485))</f>
        <v>106.54316591986307</v>
      </c>
      <c r="P2485" s="2">
        <f>ABS(O2485-'PV model'!$B$5)</f>
        <v>98.456834080136929</v>
      </c>
      <c r="Q2485" s="3">
        <f t="shared" si="423"/>
        <v>68.136417720951584</v>
      </c>
      <c r="R2485" s="3">
        <f t="shared" si="428"/>
        <v>24.693899999999999</v>
      </c>
      <c r="S2485" s="3">
        <f t="shared" si="424"/>
        <v>116.51213062199533</v>
      </c>
      <c r="T2485" s="3">
        <f>(0.5*(1-COS(RADIANS(90-$X$3)))*(D2485+E2485)*'PV model'!$B$4)</f>
        <v>0</v>
      </c>
      <c r="U2485" s="3">
        <f t="shared" si="429"/>
        <v>141.20603062199532</v>
      </c>
      <c r="V2485" s="3">
        <f>('PV model'!$B$13*(U2485/1000)*(1-'PV model'!$B$14*((20+C2485)-25))*'PV model'!$B$10)/'PV model'!$B$12</f>
        <v>13.928637417337788</v>
      </c>
    </row>
    <row r="2486" spans="1:22" x14ac:dyDescent="0.2">
      <c r="A2486" s="10">
        <f t="shared" si="430"/>
        <v>104</v>
      </c>
      <c r="B2486" s="10">
        <f t="shared" si="431"/>
        <v>9</v>
      </c>
      <c r="C2486" s="23">
        <v>8.3000000000000007</v>
      </c>
      <c r="D2486" s="24">
        <v>61.734749999999998</v>
      </c>
      <c r="E2486" s="24">
        <v>164.934</v>
      </c>
      <c r="F2486" s="48"/>
      <c r="G2486" s="48"/>
      <c r="H2486" s="1">
        <f t="shared" si="432"/>
        <v>9.0459145576673379</v>
      </c>
      <c r="I2486" s="1">
        <f t="shared" si="425"/>
        <v>-0.48553052636853544</v>
      </c>
      <c r="J2486" s="4">
        <f>B2486+('PV model'!$B$3/15)+(I2486/60)</f>
        <v>8.7152411578938569</v>
      </c>
      <c r="K2486" s="2">
        <f t="shared" si="426"/>
        <v>49.271382631592147</v>
      </c>
      <c r="L2486" s="2">
        <f>DEGREES(ASIN((((COS(RADIANS('PV model'!$B$2))*COS(RADIANS(H2486))*COS(RADIANS(K2486)))+(SIN(RADIANS('PV model'!$B$2))*SIN(RADIANS(H2486)))))))</f>
        <v>29.639724802375962</v>
      </c>
      <c r="M2486" s="3">
        <f t="shared" si="422"/>
        <v>29.639724802375962</v>
      </c>
      <c r="N2486" s="2">
        <f t="shared" si="427"/>
        <v>59.434665076654504</v>
      </c>
      <c r="O2486" s="2">
        <f>IF('PV model'!$B$2&gt;0, 180-N2486,IF('PV model'!$B$2&lt;0,0-N2486,N2486))</f>
        <v>120.56533492334549</v>
      </c>
      <c r="P2486" s="2">
        <f>ABS(O2486-'PV model'!$B$5)</f>
        <v>84.434665076654511</v>
      </c>
      <c r="Q2486" s="3">
        <f t="shared" si="423"/>
        <v>60.360275197624034</v>
      </c>
      <c r="R2486" s="3">
        <f t="shared" si="428"/>
        <v>61.734750000000005</v>
      </c>
      <c r="S2486" s="3">
        <f t="shared" si="424"/>
        <v>192.15214527972569</v>
      </c>
      <c r="T2486" s="3">
        <f>(0.5*(1-COS(RADIANS(90-$X$3)))*(D2486+E2486)*'PV model'!$B$4)</f>
        <v>0</v>
      </c>
      <c r="U2486" s="3">
        <f t="shared" si="429"/>
        <v>253.88689527972571</v>
      </c>
      <c r="V2486" s="3">
        <f>('PV model'!$B$13*(U2486/1000)*(1-'PV model'!$B$14*((20+C2486)-25))*'PV model'!$B$10)/'PV model'!$B$12</f>
        <v>25.043537402672847</v>
      </c>
    </row>
    <row r="2487" spans="1:22" x14ac:dyDescent="0.2">
      <c r="A2487" s="10">
        <f t="shared" si="430"/>
        <v>104</v>
      </c>
      <c r="B2487" s="10">
        <f t="shared" si="431"/>
        <v>10</v>
      </c>
      <c r="C2487" s="23">
        <v>8.4</v>
      </c>
      <c r="D2487" s="24">
        <v>61.734749999999998</v>
      </c>
      <c r="E2487" s="24">
        <v>225.792</v>
      </c>
      <c r="F2487" s="48"/>
      <c r="G2487" s="48"/>
      <c r="H2487" s="1">
        <f t="shared" si="432"/>
        <v>9.0459145576673379</v>
      </c>
      <c r="I2487" s="1">
        <f t="shared" si="425"/>
        <v>-0.48553052636853544</v>
      </c>
      <c r="J2487" s="4">
        <f>B2487+('PV model'!$B$3/15)+(I2487/60)</f>
        <v>9.7152411578938569</v>
      </c>
      <c r="K2487" s="2">
        <f t="shared" si="426"/>
        <v>34.271382631592147</v>
      </c>
      <c r="L2487" s="2">
        <f>DEGREES(ASIN((((COS(RADIANS('PV model'!$B$2))*COS(RADIANS(H2487))*COS(RADIANS(K2487)))+(SIN(RADIANS('PV model'!$B$2))*SIN(RADIANS(H2487)))))))</f>
        <v>36.286201989026303</v>
      </c>
      <c r="M2487" s="3">
        <f t="shared" si="422"/>
        <v>36.286201989026303</v>
      </c>
      <c r="N2487" s="2">
        <f t="shared" si="427"/>
        <v>43.622338325880335</v>
      </c>
      <c r="O2487" s="2">
        <f>IF('PV model'!$B$2&gt;0, 180-N2487,IF('PV model'!$B$2&lt;0,0-N2487,N2487))</f>
        <v>136.37766167411968</v>
      </c>
      <c r="P2487" s="2">
        <f>ABS(O2487-'PV model'!$B$5)</f>
        <v>68.622338325880321</v>
      </c>
      <c r="Q2487" s="3">
        <f t="shared" si="423"/>
        <v>53.71379801097369</v>
      </c>
      <c r="R2487" s="3">
        <f t="shared" si="428"/>
        <v>61.734750000000005</v>
      </c>
      <c r="S2487" s="3">
        <f t="shared" si="424"/>
        <v>258.04486105667564</v>
      </c>
      <c r="T2487" s="3">
        <f>(0.5*(1-COS(RADIANS(90-$X$3)))*(D2487+E2487)*'PV model'!$B$4)</f>
        <v>0</v>
      </c>
      <c r="U2487" s="3">
        <f t="shared" si="429"/>
        <v>319.77961105667566</v>
      </c>
      <c r="V2487" s="3">
        <f>('PV model'!$B$13*(U2487/1000)*(1-'PV model'!$B$14*((20+C2487)-25))*'PV model'!$B$10)/'PV model'!$B$12</f>
        <v>31.530443610296636</v>
      </c>
    </row>
    <row r="2488" spans="1:22" x14ac:dyDescent="0.2">
      <c r="A2488" s="10">
        <f t="shared" si="430"/>
        <v>104</v>
      </c>
      <c r="B2488" s="10">
        <f t="shared" si="431"/>
        <v>11</v>
      </c>
      <c r="C2488" s="23">
        <v>9.5</v>
      </c>
      <c r="D2488" s="24">
        <v>120.10215000000001</v>
      </c>
      <c r="E2488" s="24">
        <v>244.31400000000002</v>
      </c>
      <c r="F2488" s="48"/>
      <c r="G2488" s="48"/>
      <c r="H2488" s="1">
        <f t="shared" si="432"/>
        <v>9.0459145576673379</v>
      </c>
      <c r="I2488" s="1">
        <f t="shared" si="425"/>
        <v>-0.48553052636853544</v>
      </c>
      <c r="J2488" s="4">
        <f>B2488+('PV model'!$B$3/15)+(I2488/60)</f>
        <v>10.715241157893857</v>
      </c>
      <c r="K2488" s="2">
        <f t="shared" si="426"/>
        <v>19.271382631592147</v>
      </c>
      <c r="L2488" s="2">
        <f>DEGREES(ASIN((((COS(RADIANS('PV model'!$B$2))*COS(RADIANS(H2488))*COS(RADIANS(K2488)))+(SIN(RADIANS('PV model'!$B$2))*SIN(RADIANS(H2488)))))))</f>
        <v>41.116507088439995</v>
      </c>
      <c r="M2488" s="3">
        <f t="shared" si="422"/>
        <v>41.116507088439995</v>
      </c>
      <c r="N2488" s="2">
        <f t="shared" si="427"/>
        <v>25.635081927148097</v>
      </c>
      <c r="O2488" s="2">
        <f>IF('PV model'!$B$2&gt;0, 180-N2488,IF('PV model'!$B$2&lt;0,0-N2488,N2488))</f>
        <v>154.36491807285191</v>
      </c>
      <c r="P2488" s="2">
        <f>ABS(O2488-'PV model'!$B$5)</f>
        <v>50.635081927148093</v>
      </c>
      <c r="Q2488" s="3">
        <f t="shared" si="423"/>
        <v>48.883492911560005</v>
      </c>
      <c r="R2488" s="3">
        <f t="shared" si="428"/>
        <v>120.10215000000001</v>
      </c>
      <c r="S2488" s="3">
        <f t="shared" si="424"/>
        <v>295.38107322904852</v>
      </c>
      <c r="T2488" s="3">
        <f>(0.5*(1-COS(RADIANS(90-$X$3)))*(D2488+E2488)*'PV model'!$B$4)</f>
        <v>0</v>
      </c>
      <c r="U2488" s="3">
        <f t="shared" si="429"/>
        <v>415.48322322904852</v>
      </c>
      <c r="V2488" s="3">
        <f>('PV model'!$B$13*(U2488/1000)*(1-'PV model'!$B$14*((20+C2488)-25))*'PV model'!$B$10)/'PV model'!$B$12</f>
        <v>40.78413234008412</v>
      </c>
    </row>
    <row r="2489" spans="1:22" x14ac:dyDescent="0.2">
      <c r="A2489" s="10">
        <f t="shared" si="430"/>
        <v>104</v>
      </c>
      <c r="B2489" s="10">
        <f t="shared" si="431"/>
        <v>12</v>
      </c>
      <c r="C2489" s="23">
        <v>10.3</v>
      </c>
      <c r="D2489" s="24">
        <v>323.26560000000001</v>
      </c>
      <c r="E2489" s="24">
        <v>273.42</v>
      </c>
      <c r="F2489" s="48"/>
      <c r="G2489" s="48"/>
      <c r="H2489" s="1">
        <f t="shared" si="432"/>
        <v>9.0459145576673379</v>
      </c>
      <c r="I2489" s="1">
        <f t="shared" si="425"/>
        <v>-0.48553052636853544</v>
      </c>
      <c r="J2489" s="4">
        <f>B2489+('PV model'!$B$3/15)+(I2489/60)</f>
        <v>11.715241157893857</v>
      </c>
      <c r="K2489" s="2">
        <f t="shared" si="426"/>
        <v>4.2713826315921466</v>
      </c>
      <c r="L2489" s="2">
        <f>DEGREES(ASIN((((COS(RADIANS('PV model'!$B$2))*COS(RADIANS(H2489))*COS(RADIANS(K2489)))+(SIN(RADIANS('PV model'!$B$2))*SIN(RADIANS(H2489)))))))</f>
        <v>43.423226359328787</v>
      </c>
      <c r="M2489" s="3">
        <f t="shared" si="422"/>
        <v>43.423226359328787</v>
      </c>
      <c r="N2489" s="2">
        <f t="shared" si="427"/>
        <v>5.8124906496541406</v>
      </c>
      <c r="O2489" s="2">
        <f>IF('PV model'!$B$2&gt;0, 180-N2489,IF('PV model'!$B$2&lt;0,0-N2489,N2489))</f>
        <v>174.18750935034586</v>
      </c>
      <c r="P2489" s="2">
        <f>ABS(O2489-'PV model'!$B$5)</f>
        <v>30.812490649654137</v>
      </c>
      <c r="Q2489" s="3">
        <f t="shared" si="423"/>
        <v>46.576773640671213</v>
      </c>
      <c r="R2489" s="3">
        <f t="shared" si="428"/>
        <v>323.26560000000001</v>
      </c>
      <c r="S2489" s="3">
        <f t="shared" si="424"/>
        <v>356.16907958151182</v>
      </c>
      <c r="T2489" s="3">
        <f>(0.5*(1-COS(RADIANS(90-$X$3)))*(D2489+E2489)*'PV model'!$B$4)</f>
        <v>0</v>
      </c>
      <c r="U2489" s="3">
        <f t="shared" si="429"/>
        <v>679.43467958151177</v>
      </c>
      <c r="V2489" s="3">
        <f>('PV model'!$B$13*(U2489/1000)*(1-'PV model'!$B$14*((20+C2489)-25))*'PV model'!$B$10)/'PV model'!$B$12</f>
        <v>66.476465210863395</v>
      </c>
    </row>
    <row r="2490" spans="1:22" x14ac:dyDescent="0.2">
      <c r="A2490" s="10">
        <f t="shared" si="430"/>
        <v>104</v>
      </c>
      <c r="B2490" s="10">
        <f t="shared" si="431"/>
        <v>13</v>
      </c>
      <c r="C2490" s="23">
        <v>11.3</v>
      </c>
      <c r="D2490" s="24">
        <v>368.16360000000003</v>
      </c>
      <c r="E2490" s="24">
        <v>256.66199999999998</v>
      </c>
      <c r="F2490" s="48"/>
      <c r="G2490" s="48"/>
      <c r="H2490" s="1">
        <f t="shared" si="432"/>
        <v>9.0459145576673379</v>
      </c>
      <c r="I2490" s="1">
        <f t="shared" si="425"/>
        <v>-0.48553052636853544</v>
      </c>
      <c r="J2490" s="4">
        <f>B2490+('PV model'!$B$3/15)+(I2490/60)</f>
        <v>12.715241157893857</v>
      </c>
      <c r="K2490" s="2">
        <f t="shared" si="426"/>
        <v>-10.728617368407853</v>
      </c>
      <c r="L2490" s="2">
        <f>DEGREES(ASIN((((COS(RADIANS('PV model'!$B$2))*COS(RADIANS(H2490))*COS(RADIANS(K2490)))+(SIN(RADIANS('PV model'!$B$2))*SIN(RADIANS(H2490)))))))</f>
        <v>42.777878471832715</v>
      </c>
      <c r="M2490" s="3">
        <f t="shared" si="422"/>
        <v>42.777878471832715</v>
      </c>
      <c r="N2490" s="2">
        <f t="shared" si="427"/>
        <v>-14.505250503860388</v>
      </c>
      <c r="O2490" s="2">
        <f>IF('PV model'!$B$2&gt;0, 180-N2490,IF('PV model'!$B$2&lt;0,0-N2490,N2490))</f>
        <v>194.5052505038604</v>
      </c>
      <c r="P2490" s="2">
        <f>ABS(O2490-'PV model'!$B$5)</f>
        <v>10.494749496139605</v>
      </c>
      <c r="Q2490" s="3">
        <f t="shared" si="423"/>
        <v>47.222121528167285</v>
      </c>
      <c r="R2490" s="3">
        <f t="shared" si="428"/>
        <v>368.16360000000003</v>
      </c>
      <c r="S2490" s="3">
        <f t="shared" si="424"/>
        <v>339.01150266634858</v>
      </c>
      <c r="T2490" s="3">
        <f>(0.5*(1-COS(RADIANS(90-$X$3)))*(D2490+E2490)*'PV model'!$B$4)</f>
        <v>0</v>
      </c>
      <c r="U2490" s="3">
        <f t="shared" si="429"/>
        <v>707.17510266634861</v>
      </c>
      <c r="V2490" s="3">
        <f>('PV model'!$B$13*(U2490/1000)*(1-'PV model'!$B$14*((20+C2490)-25))*'PV model'!$B$10)/'PV model'!$B$12</f>
        <v>68.907854836312495</v>
      </c>
    </row>
    <row r="2491" spans="1:22" x14ac:dyDescent="0.2">
      <c r="A2491" s="10">
        <f t="shared" si="430"/>
        <v>104</v>
      </c>
      <c r="B2491" s="10">
        <f t="shared" si="431"/>
        <v>14</v>
      </c>
      <c r="C2491" s="23">
        <v>11.7</v>
      </c>
      <c r="D2491" s="24">
        <v>362.55135000000001</v>
      </c>
      <c r="E2491" s="24">
        <v>246.07799999999997</v>
      </c>
      <c r="F2491" s="48"/>
      <c r="G2491" s="48"/>
      <c r="H2491" s="1">
        <f t="shared" si="432"/>
        <v>9.0459145576673379</v>
      </c>
      <c r="I2491" s="1">
        <f t="shared" si="425"/>
        <v>-0.48553052636853544</v>
      </c>
      <c r="J2491" s="4">
        <f>B2491+('PV model'!$B$3/15)+(I2491/60)</f>
        <v>13.715241157893857</v>
      </c>
      <c r="K2491" s="2">
        <f t="shared" si="426"/>
        <v>-25.728617368407853</v>
      </c>
      <c r="L2491" s="2">
        <f>DEGREES(ASIN((((COS(RADIANS('PV model'!$B$2))*COS(RADIANS(H2491))*COS(RADIANS(K2491)))+(SIN(RADIANS('PV model'!$B$2))*SIN(RADIANS(H2491)))))))</f>
        <v>39.30739171042562</v>
      </c>
      <c r="M2491" s="3">
        <f t="shared" si="422"/>
        <v>39.30739171042562</v>
      </c>
      <c r="N2491" s="2">
        <f t="shared" si="427"/>
        <v>-33.646109796141793</v>
      </c>
      <c r="O2491" s="2">
        <f>IF('PV model'!$B$2&gt;0, 180-N2491,IF('PV model'!$B$2&lt;0,0-N2491,N2491))</f>
        <v>213.64610979614179</v>
      </c>
      <c r="P2491" s="2">
        <f>ABS(O2491-'PV model'!$B$5)</f>
        <v>8.6461097961417863</v>
      </c>
      <c r="Q2491" s="3">
        <f t="shared" si="423"/>
        <v>50.69260828957438</v>
      </c>
      <c r="R2491" s="3">
        <f t="shared" si="428"/>
        <v>362.55135000000001</v>
      </c>
      <c r="S2491" s="3">
        <f t="shared" si="424"/>
        <v>326.39489988193861</v>
      </c>
      <c r="T2491" s="3">
        <f>(0.5*(1-COS(RADIANS(90-$X$3)))*(D2491+E2491)*'PV model'!$B$4)</f>
        <v>0</v>
      </c>
      <c r="U2491" s="3">
        <f t="shared" si="429"/>
        <v>688.94624988193868</v>
      </c>
      <c r="V2491" s="3">
        <f>('PV model'!$B$13*(U2491/1000)*(1-'PV model'!$B$14*((20+C2491)-25))*'PV model'!$B$10)/'PV model'!$B$12</f>
        <v>67.021429738894852</v>
      </c>
    </row>
    <row r="2492" spans="1:22" x14ac:dyDescent="0.2">
      <c r="A2492" s="10">
        <f t="shared" si="430"/>
        <v>104</v>
      </c>
      <c r="B2492" s="10">
        <f t="shared" si="431"/>
        <v>15</v>
      </c>
      <c r="C2492" s="23">
        <v>10</v>
      </c>
      <c r="D2492" s="24">
        <v>107.7552</v>
      </c>
      <c r="E2492" s="24">
        <v>240.78600000000003</v>
      </c>
      <c r="F2492" s="48"/>
      <c r="G2492" s="48"/>
      <c r="H2492" s="1">
        <f t="shared" si="432"/>
        <v>9.0459145576673379</v>
      </c>
      <c r="I2492" s="1">
        <f t="shared" si="425"/>
        <v>-0.48553052636853544</v>
      </c>
      <c r="J2492" s="4">
        <f>B2492+('PV model'!$B$3/15)+(I2492/60)</f>
        <v>14.715241157893857</v>
      </c>
      <c r="K2492" s="2">
        <f t="shared" si="426"/>
        <v>-40.728617368407853</v>
      </c>
      <c r="L2492" s="2">
        <f>DEGREES(ASIN((((COS(RADIANS('PV model'!$B$2))*COS(RADIANS(H2492))*COS(RADIANS(K2492)))+(SIN(RADIANS('PV model'!$B$2))*SIN(RADIANS(H2492)))))))</f>
        <v>33.604916920899704</v>
      </c>
      <c r="M2492" s="3">
        <f t="shared" si="422"/>
        <v>33.604916920899704</v>
      </c>
      <c r="N2492" s="2">
        <f t="shared" si="427"/>
        <v>-50.683788550037399</v>
      </c>
      <c r="O2492" s="2">
        <f>IF('PV model'!$B$2&gt;0, 180-N2492,IF('PV model'!$B$2&lt;0,0-N2492,N2492))</f>
        <v>230.68378855003741</v>
      </c>
      <c r="P2492" s="2">
        <f>ABS(O2492-'PV model'!$B$5)</f>
        <v>25.683788550037406</v>
      </c>
      <c r="Q2492" s="3">
        <f t="shared" si="423"/>
        <v>56.395083079100296</v>
      </c>
      <c r="R2492" s="3">
        <f t="shared" si="428"/>
        <v>107.75520000000003</v>
      </c>
      <c r="S2492" s="3">
        <f t="shared" si="424"/>
        <v>287.37087443130804</v>
      </c>
      <c r="T2492" s="3">
        <f>(0.5*(1-COS(RADIANS(90-$X$3)))*(D2492+E2492)*'PV model'!$B$4)</f>
        <v>0</v>
      </c>
      <c r="U2492" s="3">
        <f t="shared" si="429"/>
        <v>395.1260744313081</v>
      </c>
      <c r="V2492" s="3">
        <f>('PV model'!$B$13*(U2492/1000)*(1-'PV model'!$B$14*((20+C2492)-25))*'PV model'!$B$10)/'PV model'!$B$12</f>
        <v>38.706866352150485</v>
      </c>
    </row>
    <row r="2493" spans="1:22" x14ac:dyDescent="0.2">
      <c r="A2493" s="10">
        <f t="shared" si="430"/>
        <v>104</v>
      </c>
      <c r="B2493" s="10">
        <f t="shared" si="431"/>
        <v>16</v>
      </c>
      <c r="C2493" s="23">
        <v>9.9</v>
      </c>
      <c r="D2493" s="24">
        <v>59.489850000000004</v>
      </c>
      <c r="E2493" s="24">
        <v>211.67999999999998</v>
      </c>
      <c r="F2493" s="48"/>
      <c r="G2493" s="48"/>
      <c r="H2493" s="1">
        <f t="shared" si="432"/>
        <v>9.0459145576673379</v>
      </c>
      <c r="I2493" s="1">
        <f t="shared" si="425"/>
        <v>-0.48553052636853544</v>
      </c>
      <c r="J2493" s="4">
        <f>B2493+('PV model'!$B$3/15)+(I2493/60)</f>
        <v>15.715241157893857</v>
      </c>
      <c r="K2493" s="2">
        <f t="shared" si="426"/>
        <v>-55.728617368407853</v>
      </c>
      <c r="L2493" s="2">
        <f>DEGREES(ASIN((((COS(RADIANS('PV model'!$B$2))*COS(RADIANS(H2493))*COS(RADIANS(K2493)))+(SIN(RADIANS('PV model'!$B$2))*SIN(RADIANS(H2493)))))))</f>
        <v>26.395064069593637</v>
      </c>
      <c r="M2493" s="3">
        <f t="shared" si="422"/>
        <v>26.395064069593637</v>
      </c>
      <c r="N2493" s="2">
        <f t="shared" si="427"/>
        <v>-65.655296617195688</v>
      </c>
      <c r="O2493" s="2">
        <f>IF('PV model'!$B$2&gt;0, 180-N2493,IF('PV model'!$B$2&lt;0,0-N2493,N2493))</f>
        <v>245.65529661719569</v>
      </c>
      <c r="P2493" s="2">
        <f>ABS(O2493-'PV model'!$B$5)</f>
        <v>40.655296617195688</v>
      </c>
      <c r="Q2493" s="3">
        <f t="shared" si="423"/>
        <v>63.604935930406363</v>
      </c>
      <c r="R2493" s="3">
        <f t="shared" si="428"/>
        <v>59.489850000000011</v>
      </c>
      <c r="S2493" s="3">
        <f t="shared" si="424"/>
        <v>238.85416065036239</v>
      </c>
      <c r="T2493" s="3">
        <f>(0.5*(1-COS(RADIANS(90-$X$3)))*(D2493+E2493)*'PV model'!$B$4)</f>
        <v>0</v>
      </c>
      <c r="U2493" s="3">
        <f t="shared" si="429"/>
        <v>298.34401065036241</v>
      </c>
      <c r="V2493" s="3">
        <f>('PV model'!$B$13*(U2493/1000)*(1-'PV model'!$B$14*((20+C2493)-25))*'PV model'!$B$10)/'PV model'!$B$12</f>
        <v>29.237946945439866</v>
      </c>
    </row>
    <row r="2494" spans="1:22" x14ac:dyDescent="0.2">
      <c r="A2494" s="10">
        <f t="shared" si="430"/>
        <v>104</v>
      </c>
      <c r="B2494" s="10">
        <f t="shared" si="431"/>
        <v>17</v>
      </c>
      <c r="C2494" s="23">
        <v>8.3000000000000007</v>
      </c>
      <c r="D2494" s="24">
        <v>0</v>
      </c>
      <c r="E2494" s="24">
        <v>87.317999999999998</v>
      </c>
      <c r="F2494" s="48"/>
      <c r="G2494" s="48"/>
      <c r="H2494" s="1">
        <f t="shared" si="432"/>
        <v>9.0459145576673379</v>
      </c>
      <c r="I2494" s="1">
        <f t="shared" si="425"/>
        <v>-0.48553052636853544</v>
      </c>
      <c r="J2494" s="4">
        <f>B2494+('PV model'!$B$3/15)+(I2494/60)</f>
        <v>16.715241157893857</v>
      </c>
      <c r="K2494" s="2">
        <f t="shared" si="426"/>
        <v>-70.728617368407853</v>
      </c>
      <c r="L2494" s="2">
        <f>DEGREES(ASIN((((COS(RADIANS('PV model'!$B$2))*COS(RADIANS(H2494))*COS(RADIANS(K2494)))+(SIN(RADIANS('PV model'!$B$2))*SIN(RADIANS(H2494)))))))</f>
        <v>18.311762485542268</v>
      </c>
      <c r="M2494" s="3">
        <f t="shared" si="422"/>
        <v>18.311762485542268</v>
      </c>
      <c r="N2494" s="2">
        <f t="shared" si="427"/>
        <v>-79.097507809599975</v>
      </c>
      <c r="O2494" s="2">
        <f>IF('PV model'!$B$2&gt;0, 180-N2494,IF('PV model'!$B$2&lt;0,0-N2494,N2494))</f>
        <v>259.09750780959996</v>
      </c>
      <c r="P2494" s="2">
        <f>ABS(O2494-'PV model'!$B$5)</f>
        <v>54.097507809599961</v>
      </c>
      <c r="Q2494" s="3">
        <f t="shared" si="423"/>
        <v>71.688237514457725</v>
      </c>
      <c r="R2494" s="3">
        <f t="shared" si="428"/>
        <v>0</v>
      </c>
      <c r="S2494" s="3">
        <f t="shared" si="424"/>
        <v>87.317999999999998</v>
      </c>
      <c r="T2494" s="3">
        <f>(0.5*(1-COS(RADIANS(90-$X$3)))*(D2494+E2494)*'PV model'!$B$4)</f>
        <v>0</v>
      </c>
      <c r="U2494" s="3">
        <f t="shared" si="429"/>
        <v>87.317999999999998</v>
      </c>
      <c r="V2494" s="3">
        <f>('PV model'!$B$13*(U2494/1000)*(1-'PV model'!$B$14*((20+C2494)-25))*'PV model'!$B$10)/'PV model'!$B$12</f>
        <v>8.6130936239039997</v>
      </c>
    </row>
    <row r="2495" spans="1:22" x14ac:dyDescent="0.2">
      <c r="A2495" s="10">
        <f t="shared" si="430"/>
        <v>104</v>
      </c>
      <c r="B2495" s="10">
        <f t="shared" si="431"/>
        <v>18</v>
      </c>
      <c r="C2495" s="23">
        <v>7.9</v>
      </c>
      <c r="D2495" s="24">
        <v>0</v>
      </c>
      <c r="E2495" s="24">
        <v>48.51</v>
      </c>
      <c r="F2495" s="48"/>
      <c r="G2495" s="48"/>
      <c r="H2495" s="1">
        <f t="shared" si="432"/>
        <v>9.0459145576673379</v>
      </c>
      <c r="I2495" s="1">
        <f t="shared" si="425"/>
        <v>-0.48553052636853544</v>
      </c>
      <c r="J2495" s="4">
        <f>B2495+('PV model'!$B$3/15)+(I2495/60)</f>
        <v>17.715241157893857</v>
      </c>
      <c r="K2495" s="2">
        <f t="shared" si="426"/>
        <v>-85.728617368407853</v>
      </c>
      <c r="L2495" s="2">
        <f>DEGREES(ASIN((((COS(RADIANS('PV model'!$B$2))*COS(RADIANS(H2495))*COS(RADIANS(K2495)))+(SIN(RADIANS('PV model'!$B$2))*SIN(RADIANS(H2495)))))))</f>
        <v>9.8596679053272442</v>
      </c>
      <c r="M2495" s="3">
        <f t="shared" si="422"/>
        <v>9.8596679053272442</v>
      </c>
      <c r="N2495" s="2">
        <f t="shared" si="427"/>
        <v>-88.346100314033293</v>
      </c>
      <c r="O2495" s="2">
        <f>IF('PV model'!$B$2&gt;0, 180-N2495,IF('PV model'!$B$2&lt;0,0-N2495,N2495))</f>
        <v>268.34610031403327</v>
      </c>
      <c r="P2495" s="2">
        <f>ABS(O2495-'PV model'!$B$5)</f>
        <v>63.346100314033265</v>
      </c>
      <c r="Q2495" s="3">
        <f t="shared" si="423"/>
        <v>80.140332094672758</v>
      </c>
      <c r="R2495" s="3">
        <f t="shared" si="428"/>
        <v>0</v>
      </c>
      <c r="S2495" s="3">
        <f t="shared" si="424"/>
        <v>48.51</v>
      </c>
      <c r="T2495" s="3">
        <f>(0.5*(1-COS(RADIANS(90-$X$3)))*(D2495+E2495)*'PV model'!$B$4)</f>
        <v>0</v>
      </c>
      <c r="U2495" s="3">
        <f t="shared" si="429"/>
        <v>48.51</v>
      </c>
      <c r="V2495" s="3">
        <f>('PV model'!$B$13*(U2495/1000)*(1-'PV model'!$B$14*((20+C2495)-25))*'PV model'!$B$10)/'PV model'!$B$12</f>
        <v>4.7928105086399997</v>
      </c>
    </row>
    <row r="2496" spans="1:22" x14ac:dyDescent="0.2">
      <c r="A2496" s="10">
        <f t="shared" si="430"/>
        <v>104</v>
      </c>
      <c r="B2496" s="10">
        <f t="shared" si="431"/>
        <v>19</v>
      </c>
      <c r="C2496" s="23">
        <v>7.9</v>
      </c>
      <c r="D2496" s="24">
        <v>0</v>
      </c>
      <c r="E2496" s="24">
        <v>14.112</v>
      </c>
      <c r="F2496" s="48"/>
      <c r="G2496" s="48"/>
      <c r="H2496" s="1">
        <f t="shared" si="432"/>
        <v>9.0459145576673379</v>
      </c>
      <c r="I2496" s="1">
        <f t="shared" si="425"/>
        <v>-0.48553052636853544</v>
      </c>
      <c r="J2496" s="4">
        <f>B2496+('PV model'!$B$3/15)+(I2496/60)</f>
        <v>18.715241157893857</v>
      </c>
      <c r="K2496" s="2">
        <f t="shared" si="426"/>
        <v>-100.72861736840785</v>
      </c>
      <c r="L2496" s="2">
        <f>DEGREES(ASIN((((COS(RADIANS('PV model'!$B$2))*COS(RADIANS(H2496))*COS(RADIANS(K2496)))+(SIN(RADIANS('PV model'!$B$2))*SIN(RADIANS(H2496)))))))</f>
        <v>1.4580308301076221</v>
      </c>
      <c r="M2496" s="3">
        <f t="shared" si="422"/>
        <v>1.4580308301076221</v>
      </c>
      <c r="N2496" s="2">
        <f t="shared" si="427"/>
        <v>-76.075641082955968</v>
      </c>
      <c r="O2496" s="2">
        <f>IF('PV model'!$B$2&gt;0, 180-N2496,IF('PV model'!$B$2&lt;0,0-N2496,N2496))</f>
        <v>256.07564108295594</v>
      </c>
      <c r="P2496" s="2">
        <f>ABS(O2496-'PV model'!$B$5)</f>
        <v>51.07564108295594</v>
      </c>
      <c r="Q2496" s="3">
        <f t="shared" si="423"/>
        <v>88.541969169892383</v>
      </c>
      <c r="R2496" s="3">
        <f t="shared" si="428"/>
        <v>0</v>
      </c>
      <c r="S2496" s="3">
        <f t="shared" si="424"/>
        <v>14.112</v>
      </c>
      <c r="T2496" s="3">
        <f>(0.5*(1-COS(RADIANS(90-$X$3)))*(D2496+E2496)*'PV model'!$B$4)</f>
        <v>0</v>
      </c>
      <c r="U2496" s="3">
        <f t="shared" si="429"/>
        <v>14.112</v>
      </c>
      <c r="V2496" s="3">
        <f>('PV model'!$B$13*(U2496/1000)*(1-'PV model'!$B$14*((20+C2496)-25))*'PV model'!$B$10)/'PV model'!$B$12</f>
        <v>1.3942721479679998</v>
      </c>
    </row>
    <row r="2497" spans="1:22" x14ac:dyDescent="0.2">
      <c r="A2497" s="10">
        <f t="shared" si="430"/>
        <v>104</v>
      </c>
      <c r="B2497" s="10">
        <f t="shared" si="431"/>
        <v>20</v>
      </c>
      <c r="C2497" s="23">
        <v>8.1</v>
      </c>
      <c r="D2497" s="24">
        <v>0</v>
      </c>
      <c r="E2497" s="24">
        <v>0.88200000000000001</v>
      </c>
      <c r="F2497" s="48"/>
      <c r="G2497" s="48"/>
      <c r="H2497" s="1">
        <f t="shared" si="432"/>
        <v>9.0459145576673379</v>
      </c>
      <c r="I2497" s="1">
        <f t="shared" si="425"/>
        <v>-0.48553052636853544</v>
      </c>
      <c r="J2497" s="4">
        <f>B2497+('PV model'!$B$3/15)+(I2497/60)</f>
        <v>19.715241157893857</v>
      </c>
      <c r="K2497" s="2">
        <f t="shared" si="426"/>
        <v>-115.72861736840785</v>
      </c>
      <c r="L2497" s="2">
        <f>DEGREES(ASIN((((COS(RADIANS('PV model'!$B$2))*COS(RADIANS(H2497))*COS(RADIANS(K2497)))+(SIN(RADIANS('PV model'!$B$2))*SIN(RADIANS(H2497)))))))</f>
        <v>-6.5026973138419626</v>
      </c>
      <c r="M2497" s="3">
        <f t="shared" si="422"/>
        <v>0</v>
      </c>
      <c r="N2497" s="2">
        <f t="shared" si="427"/>
        <v>-63.561997109032177</v>
      </c>
      <c r="O2497" s="2">
        <f>IF('PV model'!$B$2&gt;0, 180-N2497,IF('PV model'!$B$2&lt;0,0-N2497,N2497))</f>
        <v>243.56199710903218</v>
      </c>
      <c r="P2497" s="2">
        <f>ABS(O2497-'PV model'!$B$5)</f>
        <v>38.561997109032177</v>
      </c>
      <c r="Q2497" s="3">
        <f t="shared" si="423"/>
        <v>96.502697313841963</v>
      </c>
      <c r="R2497" s="3">
        <f t="shared" si="428"/>
        <v>0</v>
      </c>
      <c r="S2497" s="3">
        <f t="shared" si="424"/>
        <v>0.88200000000000001</v>
      </c>
      <c r="T2497" s="3">
        <f>(0.5*(1-COS(RADIANS(90-$X$3)))*(D2497+E2497)*'PV model'!$B$4)</f>
        <v>0</v>
      </c>
      <c r="U2497" s="3">
        <f t="shared" si="429"/>
        <v>0.88200000000000001</v>
      </c>
      <c r="V2497" s="3">
        <f>('PV model'!$B$13*(U2497/1000)*(1-'PV model'!$B$14*((20+C2497)-25))*'PV model'!$B$10)/'PV model'!$B$12</f>
        <v>8.7071477471999989E-2</v>
      </c>
    </row>
    <row r="2498" spans="1:22" x14ac:dyDescent="0.2">
      <c r="A2498" s="10">
        <f t="shared" si="430"/>
        <v>104</v>
      </c>
      <c r="B2498" s="10">
        <f t="shared" si="431"/>
        <v>21</v>
      </c>
      <c r="C2498" s="23">
        <v>8.1</v>
      </c>
      <c r="D2498" s="24">
        <v>0</v>
      </c>
      <c r="E2498" s="24">
        <v>0</v>
      </c>
      <c r="F2498" s="48"/>
      <c r="G2498" s="48"/>
      <c r="H2498" s="1">
        <f t="shared" si="432"/>
        <v>9.0459145576673379</v>
      </c>
      <c r="I2498" s="1">
        <f t="shared" si="425"/>
        <v>-0.48553052636853544</v>
      </c>
      <c r="J2498" s="4">
        <f>B2498+('PV model'!$B$3/15)+(I2498/60)</f>
        <v>20.715241157893857</v>
      </c>
      <c r="K2498" s="2">
        <f t="shared" si="426"/>
        <v>-130.72861736840787</v>
      </c>
      <c r="L2498" s="2">
        <f>DEGREES(ASIN((((COS(RADIANS('PV model'!$B$2))*COS(RADIANS(H2498))*COS(RADIANS(K2498)))+(SIN(RADIANS('PV model'!$B$2))*SIN(RADIANS(H2498)))))))</f>
        <v>-13.615003044219177</v>
      </c>
      <c r="M2498" s="3">
        <f t="shared" si="422"/>
        <v>0</v>
      </c>
      <c r="N2498" s="2">
        <f t="shared" si="427"/>
        <v>-50.355818645297902</v>
      </c>
      <c r="O2498" s="2">
        <f>IF('PV model'!$B$2&gt;0, 180-N2498,IF('PV model'!$B$2&lt;0,0-N2498,N2498))</f>
        <v>230.35581864529792</v>
      </c>
      <c r="P2498" s="2">
        <f>ABS(O2498-'PV model'!$B$5)</f>
        <v>25.355818645297916</v>
      </c>
      <c r="Q2498" s="3">
        <f t="shared" si="423"/>
        <v>103.61500304421918</v>
      </c>
      <c r="R2498" s="3">
        <f t="shared" si="428"/>
        <v>0</v>
      </c>
      <c r="S2498" s="3">
        <f t="shared" si="424"/>
        <v>0</v>
      </c>
      <c r="T2498" s="3">
        <f>(0.5*(1-COS(RADIANS(90-$X$3)))*(D2498+E2498)*'PV model'!$B$4)</f>
        <v>0</v>
      </c>
      <c r="U2498" s="3">
        <f t="shared" si="429"/>
        <v>0</v>
      </c>
      <c r="V2498" s="3">
        <f>('PV model'!$B$13*(U2498/1000)*(1-'PV model'!$B$14*((20+C2498)-25))*'PV model'!$B$10)/'PV model'!$B$12</f>
        <v>0</v>
      </c>
    </row>
    <row r="2499" spans="1:22" x14ac:dyDescent="0.2">
      <c r="A2499" s="10">
        <f t="shared" si="430"/>
        <v>104</v>
      </c>
      <c r="B2499" s="10">
        <f t="shared" si="431"/>
        <v>22</v>
      </c>
      <c r="C2499" s="23">
        <v>8.3000000000000007</v>
      </c>
      <c r="D2499" s="24">
        <v>0</v>
      </c>
      <c r="E2499" s="24">
        <v>0</v>
      </c>
      <c r="F2499" s="48"/>
      <c r="G2499" s="48"/>
      <c r="H2499" s="1">
        <f t="shared" si="432"/>
        <v>9.0459145576673379</v>
      </c>
      <c r="I2499" s="1">
        <f t="shared" si="425"/>
        <v>-0.48553052636853544</v>
      </c>
      <c r="J2499" s="4">
        <f>B2499+('PV model'!$B$3/15)+(I2499/60)</f>
        <v>21.715241157893857</v>
      </c>
      <c r="K2499" s="2">
        <f t="shared" si="426"/>
        <v>-145.72861736840787</v>
      </c>
      <c r="L2499" s="2">
        <f>DEGREES(ASIN((((COS(RADIANS('PV model'!$B$2))*COS(RADIANS(H2499))*COS(RADIANS(K2499)))+(SIN(RADIANS('PV model'!$B$2))*SIN(RADIANS(H2499)))))))</f>
        <v>-19.430980773881231</v>
      </c>
      <c r="M2499" s="3">
        <f t="shared" si="422"/>
        <v>0</v>
      </c>
      <c r="N2499" s="2">
        <f t="shared" si="427"/>
        <v>-36.135521463079222</v>
      </c>
      <c r="O2499" s="2">
        <f>IF('PV model'!$B$2&gt;0, 180-N2499,IF('PV model'!$B$2&lt;0,0-N2499,N2499))</f>
        <v>216.13552146307921</v>
      </c>
      <c r="P2499" s="2">
        <f>ABS(O2499-'PV model'!$B$5)</f>
        <v>11.135521463079215</v>
      </c>
      <c r="Q2499" s="3">
        <f t="shared" si="423"/>
        <v>109.43098077388123</v>
      </c>
      <c r="R2499" s="3">
        <f t="shared" si="428"/>
        <v>0</v>
      </c>
      <c r="S2499" s="3">
        <f t="shared" si="424"/>
        <v>0</v>
      </c>
      <c r="T2499" s="3">
        <f>(0.5*(1-COS(RADIANS(90-$X$3)))*(D2499+E2499)*'PV model'!$B$4)</f>
        <v>0</v>
      </c>
      <c r="U2499" s="3">
        <f t="shared" si="429"/>
        <v>0</v>
      </c>
      <c r="V2499" s="3">
        <f>('PV model'!$B$13*(U2499/1000)*(1-'PV model'!$B$14*((20+C2499)-25))*'PV model'!$B$10)/'PV model'!$B$12</f>
        <v>0</v>
      </c>
    </row>
    <row r="2500" spans="1:22" x14ac:dyDescent="0.2">
      <c r="A2500" s="10">
        <f t="shared" si="430"/>
        <v>104</v>
      </c>
      <c r="B2500" s="10">
        <f t="shared" si="431"/>
        <v>23</v>
      </c>
      <c r="C2500" s="23">
        <v>8.6999999999999993</v>
      </c>
      <c r="D2500" s="24">
        <v>0</v>
      </c>
      <c r="E2500" s="24">
        <v>0</v>
      </c>
      <c r="F2500" s="48"/>
      <c r="G2500" s="48"/>
      <c r="H2500" s="1">
        <f t="shared" si="432"/>
        <v>9.0459145576673379</v>
      </c>
      <c r="I2500" s="1">
        <f t="shared" si="425"/>
        <v>-0.48553052636853544</v>
      </c>
      <c r="J2500" s="4">
        <f>B2500+('PV model'!$B$3/15)+(I2500/60)</f>
        <v>22.715241157893857</v>
      </c>
      <c r="K2500" s="2">
        <f t="shared" si="426"/>
        <v>-160.72861736840787</v>
      </c>
      <c r="L2500" s="2">
        <f>DEGREES(ASIN((((COS(RADIANS('PV model'!$B$2))*COS(RADIANS(H2500))*COS(RADIANS(K2500)))+(SIN(RADIANS('PV model'!$B$2))*SIN(RADIANS(H2500)))))))</f>
        <v>-23.480962894024202</v>
      </c>
      <c r="M2500" s="3">
        <f t="shared" si="422"/>
        <v>0</v>
      </c>
      <c r="N2500" s="2">
        <f t="shared" si="427"/>
        <v>-20.815814789764971</v>
      </c>
      <c r="O2500" s="2">
        <f>IF('PV model'!$B$2&gt;0, 180-N2500,IF('PV model'!$B$2&lt;0,0-N2500,N2500))</f>
        <v>200.81581478976497</v>
      </c>
      <c r="P2500" s="2">
        <f>ABS(O2500-'PV model'!$B$5)</f>
        <v>4.1841852102350288</v>
      </c>
      <c r="Q2500" s="3">
        <f t="shared" si="423"/>
        <v>113.4809628940242</v>
      </c>
      <c r="R2500" s="3">
        <f t="shared" si="428"/>
        <v>0</v>
      </c>
      <c r="S2500" s="3">
        <f t="shared" si="424"/>
        <v>0</v>
      </c>
      <c r="T2500" s="3">
        <f>(0.5*(1-COS(RADIANS(90-$X$3)))*(D2500+E2500)*'PV model'!$B$4)</f>
        <v>0</v>
      </c>
      <c r="U2500" s="3">
        <f t="shared" si="429"/>
        <v>0</v>
      </c>
      <c r="V2500" s="3">
        <f>('PV model'!$B$13*(U2500/1000)*(1-'PV model'!$B$14*((20+C2500)-25))*'PV model'!$B$10)/'PV model'!$B$12</f>
        <v>0</v>
      </c>
    </row>
    <row r="2501" spans="1:22" x14ac:dyDescent="0.2">
      <c r="A2501" s="10">
        <f t="shared" si="430"/>
        <v>104</v>
      </c>
      <c r="B2501" s="10">
        <f t="shared" si="431"/>
        <v>24</v>
      </c>
      <c r="C2501" s="23">
        <v>8.8000000000000007</v>
      </c>
      <c r="D2501" s="24">
        <v>0</v>
      </c>
      <c r="E2501" s="24">
        <v>0</v>
      </c>
      <c r="F2501" s="48"/>
      <c r="G2501" s="48"/>
      <c r="H2501" s="1">
        <f t="shared" si="432"/>
        <v>9.0459145576673379</v>
      </c>
      <c r="I2501" s="1">
        <f t="shared" si="425"/>
        <v>-0.48553052636853544</v>
      </c>
      <c r="J2501" s="4">
        <f>B2501+('PV model'!$B$3/15)+(I2501/60)</f>
        <v>23.715241157893857</v>
      </c>
      <c r="K2501" s="2">
        <f t="shared" si="426"/>
        <v>-175.72861736840787</v>
      </c>
      <c r="L2501" s="2">
        <f>DEGREES(ASIN((((COS(RADIANS('PV model'!$B$2))*COS(RADIANS(H2501))*COS(RADIANS(K2501)))+(SIN(RADIANS('PV model'!$B$2))*SIN(RADIANS(H2501)))))))</f>
        <v>-25.355538248058568</v>
      </c>
      <c r="M2501" s="3">
        <f t="shared" si="422"/>
        <v>0</v>
      </c>
      <c r="N2501" s="2">
        <f t="shared" si="427"/>
        <v>-4.6687719504397647</v>
      </c>
      <c r="O2501" s="2">
        <f>IF('PV model'!$B$2&gt;0, 180-N2501,IF('PV model'!$B$2&lt;0,0-N2501,N2501))</f>
        <v>184.66877195043978</v>
      </c>
      <c r="P2501" s="2">
        <f>ABS(O2501-'PV model'!$B$5)</f>
        <v>20.331228049560224</v>
      </c>
      <c r="Q2501" s="3">
        <f t="shared" si="423"/>
        <v>115.35553824805858</v>
      </c>
      <c r="R2501" s="3">
        <f t="shared" si="428"/>
        <v>0</v>
      </c>
      <c r="S2501" s="3">
        <f t="shared" si="424"/>
        <v>0</v>
      </c>
      <c r="T2501" s="3">
        <f>(0.5*(1-COS(RADIANS(90-$X$3)))*(D2501+E2501)*'PV model'!$B$4)</f>
        <v>0</v>
      </c>
      <c r="U2501" s="3">
        <f t="shared" si="429"/>
        <v>0</v>
      </c>
      <c r="V2501" s="3">
        <f>('PV model'!$B$13*(U2501/1000)*(1-'PV model'!$B$14*((20+C2501)-25))*'PV model'!$B$10)/'PV model'!$B$12</f>
        <v>0</v>
      </c>
    </row>
    <row r="2502" spans="1:22" x14ac:dyDescent="0.2">
      <c r="A2502" s="10">
        <f t="shared" si="430"/>
        <v>105</v>
      </c>
      <c r="B2502" s="10">
        <f t="shared" si="431"/>
        <v>1</v>
      </c>
      <c r="C2502" s="23">
        <v>9</v>
      </c>
      <c r="D2502" s="24">
        <v>0</v>
      </c>
      <c r="E2502" s="24">
        <v>0</v>
      </c>
      <c r="F2502" s="48"/>
      <c r="G2502" s="48"/>
      <c r="H2502" s="1">
        <f t="shared" si="432"/>
        <v>9.4172648801735104</v>
      </c>
      <c r="I2502" s="1">
        <f t="shared" si="425"/>
        <v>-0.22341480723699692</v>
      </c>
      <c r="J2502" s="4">
        <f>B2502+('PV model'!$B$3/15)+(I2502/60)</f>
        <v>0.71960975321271681</v>
      </c>
      <c r="K2502" s="2">
        <f t="shared" si="426"/>
        <v>169.20585370180925</v>
      </c>
      <c r="L2502" s="2">
        <f>DEGREES(ASIN((((COS(RADIANS('PV model'!$B$2))*COS(RADIANS(H2502))*COS(RADIANS(K2502)))+(SIN(RADIANS('PV model'!$B$2))*SIN(RADIANS(H2502)))))))</f>
        <v>-24.458864076862177</v>
      </c>
      <c r="M2502" s="3">
        <f t="shared" ref="M2502:M2565" si="433">IF(L2502&gt;0, L2502, 0)</f>
        <v>0</v>
      </c>
      <c r="N2502" s="2">
        <f t="shared" si="427"/>
        <v>11.710801790119701</v>
      </c>
      <c r="O2502" s="2">
        <f>IF('PV model'!$B$2&gt;0, 180-N2502,IF('PV model'!$B$2&lt;0,0-N2502,N2502))</f>
        <v>168.28919820988031</v>
      </c>
      <c r="P2502" s="2">
        <f>ABS(O2502-'PV model'!$B$5)</f>
        <v>36.710801790119689</v>
      </c>
      <c r="Q2502" s="3">
        <f t="shared" ref="Q2502:Q2565" si="434">DEGREES(ACOS((SIN(RADIANS(L2502))*COS(RADIANS(90-$X$3))+COS(RADIANS(L2502))*COS(RADIANS(P2502))*SIN(RADIANS(90-$X$3)))))</f>
        <v>114.45886407686218</v>
      </c>
      <c r="R2502" s="3">
        <f t="shared" si="428"/>
        <v>0</v>
      </c>
      <c r="S2502" s="3">
        <f t="shared" ref="S2502:S2565" si="435">IF($Z$3=TRUE, IF(E2502=0,0,E2502*(0.5*(1+COS(RADIANS(90-$X$3))*(1+(1-(E2502^2/(D2502+E2502)^2))*(SIN(RADIANS(0.5*$X$3))^3)))*(1+(1-(E2502^2/(D2502+E2502)^2))*(COS(RADIANS(Q2502))^2)*(SIN(RADIANS(90-L2502))^3)))), IF(E2502=0,0,E2502*(0.5*(1+COS(RADIANS(90-$X$3))))))</f>
        <v>0</v>
      </c>
      <c r="T2502" s="3">
        <f>(0.5*(1-COS(RADIANS(90-$X$3)))*(D2502+E2502)*'PV model'!$B$4)</f>
        <v>0</v>
      </c>
      <c r="U2502" s="3">
        <f t="shared" si="429"/>
        <v>0</v>
      </c>
      <c r="V2502" s="3">
        <f>('PV model'!$B$13*(U2502/1000)*(1-'PV model'!$B$14*((20+C2502)-25))*'PV model'!$B$10)/'PV model'!$B$12</f>
        <v>0</v>
      </c>
    </row>
    <row r="2503" spans="1:22" x14ac:dyDescent="0.2">
      <c r="A2503" s="10">
        <f t="shared" si="430"/>
        <v>105</v>
      </c>
      <c r="B2503" s="10">
        <f t="shared" si="431"/>
        <v>2</v>
      </c>
      <c r="C2503" s="23">
        <v>9.1999999999999993</v>
      </c>
      <c r="D2503" s="24">
        <v>0</v>
      </c>
      <c r="E2503" s="24">
        <v>0</v>
      </c>
      <c r="F2503" s="48"/>
      <c r="G2503" s="48"/>
      <c r="H2503" s="1">
        <f t="shared" si="432"/>
        <v>9.4172648801735104</v>
      </c>
      <c r="I2503" s="1">
        <f t="shared" ref="I2503:I2566" si="436">9.87*SIN(RADIANS(1.978*A2503-160.22))-7.53*COS(RADIANS(0.989*A2503-80.11))-1.5*SIN((RADIANS(0.989*A2503-80.11)))</f>
        <v>-0.22341480723699692</v>
      </c>
      <c r="J2503" s="4">
        <f>B2503+('PV model'!$B$3/15)+(I2503/60)</f>
        <v>1.7196097532127168</v>
      </c>
      <c r="K2503" s="2">
        <f t="shared" ref="K2503:K2566" si="437">15*(12-J2503)</f>
        <v>154.20585370180925</v>
      </c>
      <c r="L2503" s="2">
        <f>DEGREES(ASIN((((COS(RADIANS('PV model'!$B$2))*COS(RADIANS(H2503))*COS(RADIANS(K2503)))+(SIN(RADIANS('PV model'!$B$2))*SIN(RADIANS(H2503)))))))</f>
        <v>-21.607867566112937</v>
      </c>
      <c r="M2503" s="3">
        <f t="shared" si="433"/>
        <v>0</v>
      </c>
      <c r="N2503" s="2">
        <f t="shared" ref="N2503:N2566" si="438">DEGREES(ASIN((COS(RADIANS(H2503))*SIN(RADIANS(K2503)))/COS(RADIANS(L2503))))</f>
        <v>27.49826617511625</v>
      </c>
      <c r="O2503" s="2">
        <f>IF('PV model'!$B$2&gt;0, 180-N2503,IF('PV model'!$B$2&lt;0,0-N2503,N2503))</f>
        <v>152.50173382488376</v>
      </c>
      <c r="P2503" s="2">
        <f>ABS(O2503-'PV model'!$B$5)</f>
        <v>52.498266175116242</v>
      </c>
      <c r="Q2503" s="3">
        <f t="shared" si="434"/>
        <v>111.60786756611294</v>
      </c>
      <c r="R2503" s="3">
        <f t="shared" ref="R2503:R2566" si="439">IF(D2503=0,0,D2503*COS(RADIANS(Q2503))/SIN(RADIANS(L2503)))</f>
        <v>0</v>
      </c>
      <c r="S2503" s="3">
        <f t="shared" si="435"/>
        <v>0</v>
      </c>
      <c r="T2503" s="3">
        <f>(0.5*(1-COS(RADIANS(90-$X$3)))*(D2503+E2503)*'PV model'!$B$4)</f>
        <v>0</v>
      </c>
      <c r="U2503" s="3">
        <f t="shared" ref="U2503:U2566" si="440">R2503+S2503+T2503</f>
        <v>0</v>
      </c>
      <c r="V2503" s="3">
        <f>('PV model'!$B$13*(U2503/1000)*(1-'PV model'!$B$14*((20+C2503)-25))*'PV model'!$B$10)/'PV model'!$B$12</f>
        <v>0</v>
      </c>
    </row>
    <row r="2504" spans="1:22" x14ac:dyDescent="0.2">
      <c r="A2504" s="10">
        <f t="shared" ref="A2504:A2567" si="441">IF(B2504&gt;1,A2503,A2503+1)</f>
        <v>105</v>
      </c>
      <c r="B2504" s="10">
        <f t="shared" ref="B2504:B2567" si="442">IF(B2503&lt;24,B2503+1,1)</f>
        <v>3</v>
      </c>
      <c r="C2504" s="23">
        <v>9.3000000000000007</v>
      </c>
      <c r="D2504" s="24">
        <v>0</v>
      </c>
      <c r="E2504" s="24">
        <v>0</v>
      </c>
      <c r="F2504" s="48"/>
      <c r="G2504" s="48"/>
      <c r="H2504" s="1">
        <f t="shared" ref="H2504:H2567" si="443">(23.465*SIN(RADIANS(280.1+0.9863*A2504)))</f>
        <v>9.4172648801735104</v>
      </c>
      <c r="I2504" s="1">
        <f t="shared" si="436"/>
        <v>-0.22341480723699692</v>
      </c>
      <c r="J2504" s="4">
        <f>B2504+('PV model'!$B$3/15)+(I2504/60)</f>
        <v>2.7196097532127164</v>
      </c>
      <c r="K2504" s="2">
        <f t="shared" si="437"/>
        <v>139.20585370180927</v>
      </c>
      <c r="L2504" s="2">
        <f>DEGREES(ASIN((((COS(RADIANS('PV model'!$B$2))*COS(RADIANS(H2504))*COS(RADIANS(K2504)))+(SIN(RADIANS('PV model'!$B$2))*SIN(RADIANS(H2504)))))))</f>
        <v>-16.748984402622842</v>
      </c>
      <c r="M2504" s="3">
        <f t="shared" si="433"/>
        <v>0</v>
      </c>
      <c r="N2504" s="2">
        <f t="shared" si="438"/>
        <v>42.306241020314467</v>
      </c>
      <c r="O2504" s="2">
        <f>IF('PV model'!$B$2&gt;0, 180-N2504,IF('PV model'!$B$2&lt;0,0-N2504,N2504))</f>
        <v>137.69375897968553</v>
      </c>
      <c r="P2504" s="2">
        <f>ABS(O2504-'PV model'!$B$5)</f>
        <v>67.306241020314474</v>
      </c>
      <c r="Q2504" s="3">
        <f t="shared" si="434"/>
        <v>106.74898440262285</v>
      </c>
      <c r="R2504" s="3">
        <f t="shared" si="439"/>
        <v>0</v>
      </c>
      <c r="S2504" s="3">
        <f t="shared" si="435"/>
        <v>0</v>
      </c>
      <c r="T2504" s="3">
        <f>(0.5*(1-COS(RADIANS(90-$X$3)))*(D2504+E2504)*'PV model'!$B$4)</f>
        <v>0</v>
      </c>
      <c r="U2504" s="3">
        <f t="shared" si="440"/>
        <v>0</v>
      </c>
      <c r="V2504" s="3">
        <f>('PV model'!$B$13*(U2504/1000)*(1-'PV model'!$B$14*((20+C2504)-25))*'PV model'!$B$10)/'PV model'!$B$12</f>
        <v>0</v>
      </c>
    </row>
    <row r="2505" spans="1:22" x14ac:dyDescent="0.2">
      <c r="A2505" s="10">
        <f t="shared" si="441"/>
        <v>105</v>
      </c>
      <c r="B2505" s="10">
        <f t="shared" si="442"/>
        <v>4</v>
      </c>
      <c r="C2505" s="23">
        <v>9.3000000000000007</v>
      </c>
      <c r="D2505" s="24">
        <v>0</v>
      </c>
      <c r="E2505" s="24">
        <v>0</v>
      </c>
      <c r="F2505" s="48"/>
      <c r="G2505" s="48"/>
      <c r="H2505" s="1">
        <f t="shared" si="443"/>
        <v>9.4172648801735104</v>
      </c>
      <c r="I2505" s="1">
        <f t="shared" si="436"/>
        <v>-0.22341480723699692</v>
      </c>
      <c r="J2505" s="4">
        <f>B2505+('PV model'!$B$3/15)+(I2505/60)</f>
        <v>3.7196097532127164</v>
      </c>
      <c r="K2505" s="2">
        <f t="shared" si="437"/>
        <v>124.20585370180927</v>
      </c>
      <c r="L2505" s="2">
        <f>DEGREES(ASIN((((COS(RADIANS('PV model'!$B$2))*COS(RADIANS(H2505))*COS(RADIANS(K2505)))+(SIN(RADIANS('PV model'!$B$2))*SIN(RADIANS(H2505)))))))</f>
        <v>-10.327701181965846</v>
      </c>
      <c r="M2505" s="3">
        <f t="shared" si="433"/>
        <v>0</v>
      </c>
      <c r="N2505" s="2">
        <f t="shared" si="438"/>
        <v>56.028273380451537</v>
      </c>
      <c r="O2505" s="2">
        <f>IF('PV model'!$B$2&gt;0, 180-N2505,IF('PV model'!$B$2&lt;0,0-N2505,N2505))</f>
        <v>123.97172661954846</v>
      </c>
      <c r="P2505" s="2">
        <f>ABS(O2505-'PV model'!$B$5)</f>
        <v>81.028273380451537</v>
      </c>
      <c r="Q2505" s="3">
        <f t="shared" si="434"/>
        <v>100.32770118196585</v>
      </c>
      <c r="R2505" s="3">
        <f t="shared" si="439"/>
        <v>0</v>
      </c>
      <c r="S2505" s="3">
        <f t="shared" si="435"/>
        <v>0</v>
      </c>
      <c r="T2505" s="3">
        <f>(0.5*(1-COS(RADIANS(90-$X$3)))*(D2505+E2505)*'PV model'!$B$4)</f>
        <v>0</v>
      </c>
      <c r="U2505" s="3">
        <f t="shared" si="440"/>
        <v>0</v>
      </c>
      <c r="V2505" s="3">
        <f>('PV model'!$B$13*(U2505/1000)*(1-'PV model'!$B$14*((20+C2505)-25))*'PV model'!$B$10)/'PV model'!$B$12</f>
        <v>0</v>
      </c>
    </row>
    <row r="2506" spans="1:22" x14ac:dyDescent="0.2">
      <c r="A2506" s="10">
        <f t="shared" si="441"/>
        <v>105</v>
      </c>
      <c r="B2506" s="10">
        <f t="shared" si="442"/>
        <v>5</v>
      </c>
      <c r="C2506" s="23">
        <v>9.4</v>
      </c>
      <c r="D2506" s="24">
        <v>0</v>
      </c>
      <c r="E2506" s="24">
        <v>0</v>
      </c>
      <c r="F2506" s="48"/>
      <c r="G2506" s="48"/>
      <c r="H2506" s="1">
        <f t="shared" si="443"/>
        <v>9.4172648801735104</v>
      </c>
      <c r="I2506" s="1">
        <f t="shared" si="436"/>
        <v>-0.22341480723699692</v>
      </c>
      <c r="J2506" s="4">
        <f>B2506+('PV model'!$B$3/15)+(I2506/60)</f>
        <v>4.7196097532127173</v>
      </c>
      <c r="K2506" s="2">
        <f t="shared" si="437"/>
        <v>109.20585370180925</v>
      </c>
      <c r="L2506" s="2">
        <f>DEGREES(ASIN((((COS(RADIANS('PV model'!$B$2))*COS(RADIANS(H2506))*COS(RADIANS(K2506)))+(SIN(RADIANS('PV model'!$B$2))*SIN(RADIANS(H2506)))))))</f>
        <v>-2.8068641482385965</v>
      </c>
      <c r="M2506" s="3">
        <f t="shared" si="433"/>
        <v>0</v>
      </c>
      <c r="N2506" s="2">
        <f t="shared" si="438"/>
        <v>68.865212534743563</v>
      </c>
      <c r="O2506" s="2">
        <f>IF('PV model'!$B$2&gt;0, 180-N2506,IF('PV model'!$B$2&lt;0,0-N2506,N2506))</f>
        <v>111.13478746525644</v>
      </c>
      <c r="P2506" s="2">
        <f>ABS(O2506-'PV model'!$B$5)</f>
        <v>93.865212534743563</v>
      </c>
      <c r="Q2506" s="3">
        <f t="shared" si="434"/>
        <v>92.806864148238603</v>
      </c>
      <c r="R2506" s="3">
        <f t="shared" si="439"/>
        <v>0</v>
      </c>
      <c r="S2506" s="3">
        <f t="shared" si="435"/>
        <v>0</v>
      </c>
      <c r="T2506" s="3">
        <f>(0.5*(1-COS(RADIANS(90-$X$3)))*(D2506+E2506)*'PV model'!$B$4)</f>
        <v>0</v>
      </c>
      <c r="U2506" s="3">
        <f t="shared" si="440"/>
        <v>0</v>
      </c>
      <c r="V2506" s="3">
        <f>('PV model'!$B$13*(U2506/1000)*(1-'PV model'!$B$14*((20+C2506)-25))*'PV model'!$B$10)/'PV model'!$B$12</f>
        <v>0</v>
      </c>
    </row>
    <row r="2507" spans="1:22" x14ac:dyDescent="0.2">
      <c r="A2507" s="10">
        <f t="shared" si="441"/>
        <v>105</v>
      </c>
      <c r="B2507" s="10">
        <f t="shared" si="442"/>
        <v>6</v>
      </c>
      <c r="C2507" s="23">
        <v>9.5</v>
      </c>
      <c r="D2507" s="24">
        <v>0</v>
      </c>
      <c r="E2507" s="24">
        <v>2.6460000000000004</v>
      </c>
      <c r="F2507" s="48"/>
      <c r="G2507" s="48"/>
      <c r="H2507" s="1">
        <f t="shared" si="443"/>
        <v>9.4172648801735104</v>
      </c>
      <c r="I2507" s="1">
        <f t="shared" si="436"/>
        <v>-0.22341480723699692</v>
      </c>
      <c r="J2507" s="4">
        <f>B2507+('PV model'!$B$3/15)+(I2507/60)</f>
        <v>5.7196097532127173</v>
      </c>
      <c r="K2507" s="2">
        <f t="shared" si="437"/>
        <v>94.205853701809247</v>
      </c>
      <c r="L2507" s="2">
        <f>DEGREES(ASIN((((COS(RADIANS('PV model'!$B$2))*COS(RADIANS(H2507))*COS(RADIANS(K2507)))+(SIN(RADIANS('PV model'!$B$2))*SIN(RADIANS(H2507)))))))</f>
        <v>5.3860405817431491</v>
      </c>
      <c r="M2507" s="3">
        <f t="shared" si="433"/>
        <v>5.3860405817431491</v>
      </c>
      <c r="N2507" s="2">
        <f t="shared" si="438"/>
        <v>81.200363893324521</v>
      </c>
      <c r="O2507" s="2">
        <f>IF('PV model'!$B$2&gt;0, 180-N2507,IF('PV model'!$B$2&lt;0,0-N2507,N2507))</f>
        <v>98.799636106675479</v>
      </c>
      <c r="P2507" s="2">
        <f>ABS(O2507-'PV model'!$B$5)</f>
        <v>106.20036389332452</v>
      </c>
      <c r="Q2507" s="3">
        <f t="shared" si="434"/>
        <v>84.613959418256854</v>
      </c>
      <c r="R2507" s="3">
        <f t="shared" si="439"/>
        <v>0</v>
      </c>
      <c r="S2507" s="3">
        <f t="shared" si="435"/>
        <v>2.6460000000000004</v>
      </c>
      <c r="T2507" s="3">
        <f>(0.5*(1-COS(RADIANS(90-$X$3)))*(D2507+E2507)*'PV model'!$B$4)</f>
        <v>0</v>
      </c>
      <c r="U2507" s="3">
        <f t="shared" si="440"/>
        <v>2.6460000000000004</v>
      </c>
      <c r="V2507" s="3">
        <f>('PV model'!$B$13*(U2507/1000)*(1-'PV model'!$B$14*((20+C2507)-25))*'PV model'!$B$10)/'PV model'!$B$12</f>
        <v>0.25973326512000006</v>
      </c>
    </row>
    <row r="2508" spans="1:22" x14ac:dyDescent="0.2">
      <c r="A2508" s="10">
        <f t="shared" si="441"/>
        <v>105</v>
      </c>
      <c r="B2508" s="10">
        <f t="shared" si="442"/>
        <v>7</v>
      </c>
      <c r="C2508" s="23">
        <v>9.6999999999999993</v>
      </c>
      <c r="D2508" s="24">
        <v>0</v>
      </c>
      <c r="E2508" s="24">
        <v>22.931999999999999</v>
      </c>
      <c r="F2508" s="48"/>
      <c r="G2508" s="48"/>
      <c r="H2508" s="1">
        <f t="shared" si="443"/>
        <v>9.4172648801735104</v>
      </c>
      <c r="I2508" s="1">
        <f t="shared" si="436"/>
        <v>-0.22341480723699692</v>
      </c>
      <c r="J2508" s="4">
        <f>B2508+('PV model'!$B$3/15)+(I2508/60)</f>
        <v>6.7196097532127173</v>
      </c>
      <c r="K2508" s="2">
        <f t="shared" si="437"/>
        <v>79.205853701809247</v>
      </c>
      <c r="L2508" s="2">
        <f>DEGREES(ASIN((((COS(RADIANS('PV model'!$B$2))*COS(RADIANS(H2508))*COS(RADIANS(K2508)))+(SIN(RADIANS('PV model'!$B$2))*SIN(RADIANS(H2508)))))))</f>
        <v>13.856659221182946</v>
      </c>
      <c r="M2508" s="3">
        <f t="shared" si="433"/>
        <v>13.856659221182946</v>
      </c>
      <c r="N2508" s="2">
        <f t="shared" si="438"/>
        <v>86.481439713578212</v>
      </c>
      <c r="O2508" s="2">
        <f>IF('PV model'!$B$2&gt;0, 180-N2508,IF('PV model'!$B$2&lt;0,0-N2508,N2508))</f>
        <v>93.518560286421788</v>
      </c>
      <c r="P2508" s="2">
        <f>ABS(O2508-'PV model'!$B$5)</f>
        <v>111.48143971357821</v>
      </c>
      <c r="Q2508" s="3">
        <f t="shared" si="434"/>
        <v>76.143340778817048</v>
      </c>
      <c r="R2508" s="3">
        <f t="shared" si="439"/>
        <v>0</v>
      </c>
      <c r="S2508" s="3">
        <f t="shared" si="435"/>
        <v>22.931999999999999</v>
      </c>
      <c r="T2508" s="3">
        <f>(0.5*(1-COS(RADIANS(90-$X$3)))*(D2508+E2508)*'PV model'!$B$4)</f>
        <v>0</v>
      </c>
      <c r="U2508" s="3">
        <f t="shared" si="440"/>
        <v>22.931999999999999</v>
      </c>
      <c r="V2508" s="3">
        <f>('PV model'!$B$13*(U2508/1000)*(1-'PV model'!$B$14*((20+C2508)-25))*'PV model'!$B$10)/'PV model'!$B$12</f>
        <v>2.2491878048639995</v>
      </c>
    </row>
    <row r="2509" spans="1:22" x14ac:dyDescent="0.2">
      <c r="A2509" s="10">
        <f t="shared" si="441"/>
        <v>105</v>
      </c>
      <c r="B2509" s="10">
        <f t="shared" si="442"/>
        <v>8</v>
      </c>
      <c r="C2509" s="23">
        <v>9.9</v>
      </c>
      <c r="D2509" s="24">
        <v>0</v>
      </c>
      <c r="E2509" s="24">
        <v>59.975999999999999</v>
      </c>
      <c r="F2509" s="48"/>
      <c r="G2509" s="48"/>
      <c r="H2509" s="1">
        <f t="shared" si="443"/>
        <v>9.4172648801735104</v>
      </c>
      <c r="I2509" s="1">
        <f t="shared" si="436"/>
        <v>-0.22341480723699692</v>
      </c>
      <c r="J2509" s="4">
        <f>B2509+('PV model'!$B$3/15)+(I2509/60)</f>
        <v>7.7196097532127173</v>
      </c>
      <c r="K2509" s="2">
        <f t="shared" si="437"/>
        <v>64.205853701809247</v>
      </c>
      <c r="L2509" s="2">
        <f>DEGREES(ASIN((((COS(RADIANS('PV model'!$B$2))*COS(RADIANS(H2509))*COS(RADIANS(K2509)))+(SIN(RADIANS('PV model'!$B$2))*SIN(RADIANS(H2509)))))))</f>
        <v>22.20923804042425</v>
      </c>
      <c r="M2509" s="3">
        <f t="shared" si="433"/>
        <v>22.20923804042425</v>
      </c>
      <c r="N2509" s="2">
        <f t="shared" si="438"/>
        <v>73.619039377694591</v>
      </c>
      <c r="O2509" s="2">
        <f>IF('PV model'!$B$2&gt;0, 180-N2509,IF('PV model'!$B$2&lt;0,0-N2509,N2509))</f>
        <v>106.38096062230541</v>
      </c>
      <c r="P2509" s="2">
        <f>ABS(O2509-'PV model'!$B$5)</f>
        <v>98.619039377694591</v>
      </c>
      <c r="Q2509" s="3">
        <f t="shared" si="434"/>
        <v>67.790761959575747</v>
      </c>
      <c r="R2509" s="3">
        <f t="shared" si="439"/>
        <v>0</v>
      </c>
      <c r="S2509" s="3">
        <f t="shared" si="435"/>
        <v>59.975999999999999</v>
      </c>
      <c r="T2509" s="3">
        <f>(0.5*(1-COS(RADIANS(90-$X$3)))*(D2509+E2509)*'PV model'!$B$4)</f>
        <v>0</v>
      </c>
      <c r="U2509" s="3">
        <f t="shared" si="440"/>
        <v>59.975999999999999</v>
      </c>
      <c r="V2509" s="3">
        <f>('PV model'!$B$13*(U2509/1000)*(1-'PV model'!$B$14*((20+C2509)-25))*'PV model'!$B$10)/'PV model'!$B$12</f>
        <v>5.8776950211840004</v>
      </c>
    </row>
    <row r="2510" spans="1:22" x14ac:dyDescent="0.2">
      <c r="A2510" s="10">
        <f t="shared" si="441"/>
        <v>105</v>
      </c>
      <c r="B2510" s="10">
        <f t="shared" si="442"/>
        <v>9</v>
      </c>
      <c r="C2510" s="23">
        <v>9.9</v>
      </c>
      <c r="D2510" s="24">
        <v>0</v>
      </c>
      <c r="E2510" s="24">
        <v>98.784000000000006</v>
      </c>
      <c r="F2510" s="48"/>
      <c r="G2510" s="48"/>
      <c r="H2510" s="1">
        <f t="shared" si="443"/>
        <v>9.4172648801735104</v>
      </c>
      <c r="I2510" s="1">
        <f t="shared" si="436"/>
        <v>-0.22341480723699692</v>
      </c>
      <c r="J2510" s="4">
        <f>B2510+('PV model'!$B$3/15)+(I2510/60)</f>
        <v>8.7196097532127155</v>
      </c>
      <c r="K2510" s="2">
        <f t="shared" si="437"/>
        <v>49.205853701809268</v>
      </c>
      <c r="L2510" s="2">
        <f>DEGREES(ASIN((((COS(RADIANS('PV model'!$B$2))*COS(RADIANS(H2510))*COS(RADIANS(K2510)))+(SIN(RADIANS('PV model'!$B$2))*SIN(RADIANS(H2510)))))))</f>
        <v>29.994481745167054</v>
      </c>
      <c r="M2510" s="3">
        <f t="shared" si="433"/>
        <v>29.994481745167054</v>
      </c>
      <c r="N2510" s="2">
        <f t="shared" si="438"/>
        <v>59.581510523141894</v>
      </c>
      <c r="O2510" s="2">
        <f>IF('PV model'!$B$2&gt;0, 180-N2510,IF('PV model'!$B$2&lt;0,0-N2510,N2510))</f>
        <v>120.4184894768581</v>
      </c>
      <c r="P2510" s="2">
        <f>ABS(O2510-'PV model'!$B$5)</f>
        <v>84.581510523141901</v>
      </c>
      <c r="Q2510" s="3">
        <f t="shared" si="434"/>
        <v>60.005518254832943</v>
      </c>
      <c r="R2510" s="3">
        <f t="shared" si="439"/>
        <v>0</v>
      </c>
      <c r="S2510" s="3">
        <f t="shared" si="435"/>
        <v>98.784000000000006</v>
      </c>
      <c r="T2510" s="3">
        <f>(0.5*(1-COS(RADIANS(90-$X$3)))*(D2510+E2510)*'PV model'!$B$4)</f>
        <v>0</v>
      </c>
      <c r="U2510" s="3">
        <f t="shared" si="440"/>
        <v>98.784000000000006</v>
      </c>
      <c r="V2510" s="3">
        <f>('PV model'!$B$13*(U2510/1000)*(1-'PV model'!$B$14*((20+C2510)-25))*'PV model'!$B$10)/'PV model'!$B$12</f>
        <v>9.6809094466560008</v>
      </c>
    </row>
    <row r="2511" spans="1:22" x14ac:dyDescent="0.2">
      <c r="A2511" s="10">
        <f t="shared" si="441"/>
        <v>105</v>
      </c>
      <c r="B2511" s="10">
        <f t="shared" si="442"/>
        <v>10</v>
      </c>
      <c r="C2511" s="23">
        <v>10.4</v>
      </c>
      <c r="D2511" s="24">
        <v>0</v>
      </c>
      <c r="E2511" s="24">
        <v>133.18200000000002</v>
      </c>
      <c r="F2511" s="48"/>
      <c r="G2511" s="48"/>
      <c r="H2511" s="1">
        <f t="shared" si="443"/>
        <v>9.4172648801735104</v>
      </c>
      <c r="I2511" s="1">
        <f t="shared" si="436"/>
        <v>-0.22341480723699692</v>
      </c>
      <c r="J2511" s="4">
        <f>B2511+('PV model'!$B$3/15)+(I2511/60)</f>
        <v>9.7196097532127155</v>
      </c>
      <c r="K2511" s="2">
        <f t="shared" si="437"/>
        <v>34.205853701809268</v>
      </c>
      <c r="L2511" s="2">
        <f>DEGREES(ASIN((((COS(RADIANS('PV model'!$B$2))*COS(RADIANS(H2511))*COS(RADIANS(K2511)))+(SIN(RADIANS('PV model'!$B$2))*SIN(RADIANS(H2511)))))))</f>
        <v>36.652780390678643</v>
      </c>
      <c r="M2511" s="3">
        <f t="shared" si="433"/>
        <v>36.652780390678643</v>
      </c>
      <c r="N2511" s="2">
        <f t="shared" si="438"/>
        <v>43.731490983142855</v>
      </c>
      <c r="O2511" s="2">
        <f>IF('PV model'!$B$2&gt;0, 180-N2511,IF('PV model'!$B$2&lt;0,0-N2511,N2511))</f>
        <v>136.26850901685714</v>
      </c>
      <c r="P2511" s="2">
        <f>ABS(O2511-'PV model'!$B$5)</f>
        <v>68.731490983142862</v>
      </c>
      <c r="Q2511" s="3">
        <f t="shared" si="434"/>
        <v>53.347219609321357</v>
      </c>
      <c r="R2511" s="3">
        <f t="shared" si="439"/>
        <v>0</v>
      </c>
      <c r="S2511" s="3">
        <f t="shared" si="435"/>
        <v>133.18200000000002</v>
      </c>
      <c r="T2511" s="3">
        <f>(0.5*(1-COS(RADIANS(90-$X$3)))*(D2511+E2511)*'PV model'!$B$4)</f>
        <v>0</v>
      </c>
      <c r="U2511" s="3">
        <f t="shared" si="440"/>
        <v>133.18200000000002</v>
      </c>
      <c r="V2511" s="3">
        <f>('PV model'!$B$13*(U2511/1000)*(1-'PV model'!$B$14*((20+C2511)-25))*'PV model'!$B$10)/'PV model'!$B$12</f>
        <v>13.025314669248003</v>
      </c>
    </row>
    <row r="2512" spans="1:22" x14ac:dyDescent="0.2">
      <c r="A2512" s="10">
        <f t="shared" si="441"/>
        <v>105</v>
      </c>
      <c r="B2512" s="10">
        <f t="shared" si="442"/>
        <v>11</v>
      </c>
      <c r="C2512" s="23">
        <v>10.5</v>
      </c>
      <c r="D2512" s="24">
        <v>0</v>
      </c>
      <c r="E2512" s="24">
        <v>159.642</v>
      </c>
      <c r="F2512" s="48"/>
      <c r="G2512" s="48"/>
      <c r="H2512" s="1">
        <f t="shared" si="443"/>
        <v>9.4172648801735104</v>
      </c>
      <c r="I2512" s="1">
        <f t="shared" si="436"/>
        <v>-0.22341480723699692</v>
      </c>
      <c r="J2512" s="4">
        <f>B2512+('PV model'!$B$3/15)+(I2512/60)</f>
        <v>10.719609753212715</v>
      </c>
      <c r="K2512" s="2">
        <f t="shared" si="437"/>
        <v>19.205853701809268</v>
      </c>
      <c r="L2512" s="2">
        <f>DEGREES(ASIN((((COS(RADIANS('PV model'!$B$2))*COS(RADIANS(H2512))*COS(RADIANS(K2512)))+(SIN(RADIANS('PV model'!$B$2))*SIN(RADIANS(H2512)))))))</f>
        <v>41.492283612369867</v>
      </c>
      <c r="M2512" s="3">
        <f t="shared" si="433"/>
        <v>41.492283612369867</v>
      </c>
      <c r="N2512" s="2">
        <f t="shared" si="438"/>
        <v>25.674494475516006</v>
      </c>
      <c r="O2512" s="2">
        <f>IF('PV model'!$B$2&gt;0, 180-N2512,IF('PV model'!$B$2&lt;0,0-N2512,N2512))</f>
        <v>154.32550552448399</v>
      </c>
      <c r="P2512" s="2">
        <f>ABS(O2512-'PV model'!$B$5)</f>
        <v>50.674494475516013</v>
      </c>
      <c r="Q2512" s="3">
        <f t="shared" si="434"/>
        <v>48.507716387630133</v>
      </c>
      <c r="R2512" s="3">
        <f t="shared" si="439"/>
        <v>0</v>
      </c>
      <c r="S2512" s="3">
        <f t="shared" si="435"/>
        <v>159.642</v>
      </c>
      <c r="T2512" s="3">
        <f>(0.5*(1-COS(RADIANS(90-$X$3)))*(D2512+E2512)*'PV model'!$B$4)</f>
        <v>0</v>
      </c>
      <c r="U2512" s="3">
        <f t="shared" si="440"/>
        <v>159.642</v>
      </c>
      <c r="V2512" s="3">
        <f>('PV model'!$B$13*(U2512/1000)*(1-'PV model'!$B$14*((20+C2512)-25))*'PV model'!$B$10)/'PV model'!$B$12</f>
        <v>15.606742404959999</v>
      </c>
    </row>
    <row r="2513" spans="1:22" x14ac:dyDescent="0.2">
      <c r="A2513" s="10">
        <f t="shared" si="441"/>
        <v>105</v>
      </c>
      <c r="B2513" s="10">
        <f t="shared" si="442"/>
        <v>12</v>
      </c>
      <c r="C2513" s="23">
        <v>10.7</v>
      </c>
      <c r="D2513" s="24">
        <v>1.1224499999999999</v>
      </c>
      <c r="E2513" s="24">
        <v>175.518</v>
      </c>
      <c r="F2513" s="48"/>
      <c r="G2513" s="48"/>
      <c r="H2513" s="1">
        <f t="shared" si="443"/>
        <v>9.4172648801735104</v>
      </c>
      <c r="I2513" s="1">
        <f t="shared" si="436"/>
        <v>-0.22341480723699692</v>
      </c>
      <c r="J2513" s="4">
        <f>B2513+('PV model'!$B$3/15)+(I2513/60)</f>
        <v>11.719609753212715</v>
      </c>
      <c r="K2513" s="2">
        <f t="shared" si="437"/>
        <v>4.2058537018092679</v>
      </c>
      <c r="L2513" s="2">
        <f>DEGREES(ASIN((((COS(RADIANS('PV model'!$B$2))*COS(RADIANS(H2513))*COS(RADIANS(K2513)))+(SIN(RADIANS('PV model'!$B$2))*SIN(RADIANS(H2513)))))))</f>
        <v>43.797695153693532</v>
      </c>
      <c r="M2513" s="3">
        <f t="shared" si="433"/>
        <v>43.797695153693532</v>
      </c>
      <c r="N2513" s="2">
        <f t="shared" si="438"/>
        <v>5.752962264810499</v>
      </c>
      <c r="O2513" s="2">
        <f>IF('PV model'!$B$2&gt;0, 180-N2513,IF('PV model'!$B$2&lt;0,0-N2513,N2513))</f>
        <v>174.24703773518951</v>
      </c>
      <c r="P2513" s="2">
        <f>ABS(O2513-'PV model'!$B$5)</f>
        <v>30.752962264810492</v>
      </c>
      <c r="Q2513" s="3">
        <f t="shared" si="434"/>
        <v>46.202304846306468</v>
      </c>
      <c r="R2513" s="3">
        <f t="shared" si="439"/>
        <v>1.1224500000000002</v>
      </c>
      <c r="S2513" s="3">
        <f t="shared" si="435"/>
        <v>176.3124946555391</v>
      </c>
      <c r="T2513" s="3">
        <f>(0.5*(1-COS(RADIANS(90-$X$3)))*(D2513+E2513)*'PV model'!$B$4)</f>
        <v>0</v>
      </c>
      <c r="U2513" s="3">
        <f t="shared" si="440"/>
        <v>177.43494465553908</v>
      </c>
      <c r="V2513" s="3">
        <f>('PV model'!$B$13*(U2513/1000)*(1-'PV model'!$B$14*((20+C2513)-25))*'PV model'!$B$10)/'PV model'!$B$12</f>
        <v>17.332007214622582</v>
      </c>
    </row>
    <row r="2514" spans="1:22" x14ac:dyDescent="0.2">
      <c r="A2514" s="10">
        <f t="shared" si="441"/>
        <v>105</v>
      </c>
      <c r="B2514" s="10">
        <f t="shared" si="442"/>
        <v>13</v>
      </c>
      <c r="C2514" s="23">
        <v>11.1</v>
      </c>
      <c r="D2514" s="24">
        <v>1.1224499999999999</v>
      </c>
      <c r="E2514" s="24">
        <v>179.928</v>
      </c>
      <c r="F2514" s="48"/>
      <c r="G2514" s="48"/>
      <c r="H2514" s="1">
        <f t="shared" si="443"/>
        <v>9.4172648801735104</v>
      </c>
      <c r="I2514" s="1">
        <f t="shared" si="436"/>
        <v>-0.22341480723699692</v>
      </c>
      <c r="J2514" s="4">
        <f>B2514+('PV model'!$B$3/15)+(I2514/60)</f>
        <v>12.719609753212715</v>
      </c>
      <c r="K2514" s="2">
        <f t="shared" si="437"/>
        <v>-10.794146298190732</v>
      </c>
      <c r="L2514" s="2">
        <f>DEGREES(ASIN((((COS(RADIANS('PV model'!$B$2))*COS(RADIANS(H2514))*COS(RADIANS(K2514)))+(SIN(RADIANS('PV model'!$B$2))*SIN(RADIANS(H2514)))))))</f>
        <v>43.135984267252269</v>
      </c>
      <c r="M2514" s="3">
        <f t="shared" si="433"/>
        <v>43.135984267252269</v>
      </c>
      <c r="N2514" s="2">
        <f t="shared" si="438"/>
        <v>-14.666024018508852</v>
      </c>
      <c r="O2514" s="2">
        <f>IF('PV model'!$B$2&gt;0, 180-N2514,IF('PV model'!$B$2&lt;0,0-N2514,N2514))</f>
        <v>194.66602401850886</v>
      </c>
      <c r="P2514" s="2">
        <f>ABS(O2514-'PV model'!$B$5)</f>
        <v>10.333975981491136</v>
      </c>
      <c r="Q2514" s="3">
        <f t="shared" si="434"/>
        <v>46.864015732747731</v>
      </c>
      <c r="R2514" s="3">
        <f t="shared" si="439"/>
        <v>1.1224499999999999</v>
      </c>
      <c r="S2514" s="3">
        <f t="shared" si="435"/>
        <v>180.72607439384433</v>
      </c>
      <c r="T2514" s="3">
        <f>(0.5*(1-COS(RADIANS(90-$X$3)))*(D2514+E2514)*'PV model'!$B$4)</f>
        <v>0</v>
      </c>
      <c r="U2514" s="3">
        <f t="shared" si="440"/>
        <v>181.84852439384431</v>
      </c>
      <c r="V2514" s="3">
        <f>('PV model'!$B$13*(U2514/1000)*(1-'PV model'!$B$14*((20+C2514)-25))*'PV model'!$B$10)/'PV model'!$B$12</f>
        <v>17.734045583047504</v>
      </c>
    </row>
    <row r="2515" spans="1:22" x14ac:dyDescent="0.2">
      <c r="A2515" s="10">
        <f t="shared" si="441"/>
        <v>105</v>
      </c>
      <c r="B2515" s="10">
        <f t="shared" si="442"/>
        <v>14</v>
      </c>
      <c r="C2515" s="23">
        <v>11</v>
      </c>
      <c r="D2515" s="24">
        <v>1.1224499999999999</v>
      </c>
      <c r="E2515" s="24">
        <v>171.98999999999998</v>
      </c>
      <c r="F2515" s="48"/>
      <c r="G2515" s="48"/>
      <c r="H2515" s="1">
        <f t="shared" si="443"/>
        <v>9.4172648801735104</v>
      </c>
      <c r="I2515" s="1">
        <f t="shared" si="436"/>
        <v>-0.22341480723699692</v>
      </c>
      <c r="J2515" s="4">
        <f>B2515+('PV model'!$B$3/15)+(I2515/60)</f>
        <v>13.719609753212715</v>
      </c>
      <c r="K2515" s="2">
        <f t="shared" si="437"/>
        <v>-25.794146298190732</v>
      </c>
      <c r="L2515" s="2">
        <f>DEGREES(ASIN((((COS(RADIANS('PV model'!$B$2))*COS(RADIANS(H2515))*COS(RADIANS(K2515)))+(SIN(RADIANS('PV model'!$B$2))*SIN(RADIANS(H2515)))))))</f>
        <v>39.638724565241631</v>
      </c>
      <c r="M2515" s="3">
        <f t="shared" si="433"/>
        <v>39.638724565241631</v>
      </c>
      <c r="N2515" s="2">
        <f t="shared" si="438"/>
        <v>-33.878945635852531</v>
      </c>
      <c r="O2515" s="2">
        <f>IF('PV model'!$B$2&gt;0, 180-N2515,IF('PV model'!$B$2&lt;0,0-N2515,N2515))</f>
        <v>213.87894563585252</v>
      </c>
      <c r="P2515" s="2">
        <f>ABS(O2515-'PV model'!$B$5)</f>
        <v>8.8789456358525172</v>
      </c>
      <c r="Q2515" s="3">
        <f t="shared" si="434"/>
        <v>50.361275434758369</v>
      </c>
      <c r="R2515" s="3">
        <f t="shared" si="439"/>
        <v>1.1224499999999999</v>
      </c>
      <c r="S2515" s="3">
        <f t="shared" si="435"/>
        <v>172.79711842049483</v>
      </c>
      <c r="T2515" s="3">
        <f>(0.5*(1-COS(RADIANS(90-$X$3)))*(D2515+E2515)*'PV model'!$B$4)</f>
        <v>0</v>
      </c>
      <c r="U2515" s="3">
        <f t="shared" si="440"/>
        <v>173.91956842049481</v>
      </c>
      <c r="V2515" s="3">
        <f>('PV model'!$B$13*(U2515/1000)*(1-'PV model'!$B$14*((20+C2515)-25))*'PV model'!$B$10)/'PV model'!$B$12</f>
        <v>16.967760057889155</v>
      </c>
    </row>
    <row r="2516" spans="1:22" x14ac:dyDescent="0.2">
      <c r="A2516" s="10">
        <f t="shared" si="441"/>
        <v>105</v>
      </c>
      <c r="B2516" s="10">
        <f t="shared" si="442"/>
        <v>15</v>
      </c>
      <c r="C2516" s="23">
        <v>11.1</v>
      </c>
      <c r="D2516" s="24">
        <v>0</v>
      </c>
      <c r="E2516" s="24">
        <v>153.46800000000002</v>
      </c>
      <c r="F2516" s="48"/>
      <c r="G2516" s="48"/>
      <c r="H2516" s="1">
        <f t="shared" si="443"/>
        <v>9.4172648801735104</v>
      </c>
      <c r="I2516" s="1">
        <f t="shared" si="436"/>
        <v>-0.22341480723699692</v>
      </c>
      <c r="J2516" s="4">
        <f>B2516+('PV model'!$B$3/15)+(I2516/60)</f>
        <v>14.719609753212715</v>
      </c>
      <c r="K2516" s="2">
        <f t="shared" si="437"/>
        <v>-40.794146298190732</v>
      </c>
      <c r="L2516" s="2">
        <f>DEGREES(ASIN((((COS(RADIANS('PV model'!$B$2))*COS(RADIANS(H2516))*COS(RADIANS(K2516)))+(SIN(RADIANS('PV model'!$B$2))*SIN(RADIANS(H2516)))))))</f>
        <v>33.908737997647897</v>
      </c>
      <c r="M2516" s="3">
        <f t="shared" si="433"/>
        <v>33.908737997647897</v>
      </c>
      <c r="N2516" s="2">
        <f t="shared" si="438"/>
        <v>-50.952140838129374</v>
      </c>
      <c r="O2516" s="2">
        <f>IF('PV model'!$B$2&gt;0, 180-N2516,IF('PV model'!$B$2&lt;0,0-N2516,N2516))</f>
        <v>230.95214083812937</v>
      </c>
      <c r="P2516" s="2">
        <f>ABS(O2516-'PV model'!$B$5)</f>
        <v>25.952140838129367</v>
      </c>
      <c r="Q2516" s="3">
        <f t="shared" si="434"/>
        <v>56.091262002352103</v>
      </c>
      <c r="R2516" s="3">
        <f t="shared" si="439"/>
        <v>0</v>
      </c>
      <c r="S2516" s="3">
        <f t="shared" si="435"/>
        <v>153.46800000000002</v>
      </c>
      <c r="T2516" s="3">
        <f>(0.5*(1-COS(RADIANS(90-$X$3)))*(D2516+E2516)*'PV model'!$B$4)</f>
        <v>0</v>
      </c>
      <c r="U2516" s="3">
        <f t="shared" si="440"/>
        <v>153.46800000000002</v>
      </c>
      <c r="V2516" s="3">
        <f>('PV model'!$B$13*(U2516/1000)*(1-'PV model'!$B$14*((20+C2516)-25))*'PV model'!$B$10)/'PV model'!$B$12</f>
        <v>14.966349144768001</v>
      </c>
    </row>
    <row r="2517" spans="1:22" x14ac:dyDescent="0.2">
      <c r="A2517" s="10">
        <f t="shared" si="441"/>
        <v>105</v>
      </c>
      <c r="B2517" s="10">
        <f t="shared" si="442"/>
        <v>16</v>
      </c>
      <c r="C2517" s="23">
        <v>11.5</v>
      </c>
      <c r="D2517" s="24">
        <v>0</v>
      </c>
      <c r="E2517" s="24">
        <v>124.36200000000001</v>
      </c>
      <c r="F2517" s="48"/>
      <c r="G2517" s="48"/>
      <c r="H2517" s="1">
        <f t="shared" si="443"/>
        <v>9.4172648801735104</v>
      </c>
      <c r="I2517" s="1">
        <f t="shared" si="436"/>
        <v>-0.22341480723699692</v>
      </c>
      <c r="J2517" s="4">
        <f>B2517+('PV model'!$B$3/15)+(I2517/60)</f>
        <v>15.719609753212715</v>
      </c>
      <c r="K2517" s="2">
        <f t="shared" si="437"/>
        <v>-55.794146298190732</v>
      </c>
      <c r="L2517" s="2">
        <f>DEGREES(ASIN((((COS(RADIANS('PV model'!$B$2))*COS(RADIANS(H2517))*COS(RADIANS(K2517)))+(SIN(RADIANS('PV model'!$B$2))*SIN(RADIANS(H2517)))))))</f>
        <v>26.677636730584464</v>
      </c>
      <c r="M2517" s="3">
        <f t="shared" si="433"/>
        <v>26.677636730584464</v>
      </c>
      <c r="N2517" s="2">
        <f t="shared" si="438"/>
        <v>-65.934147745682139</v>
      </c>
      <c r="O2517" s="2">
        <f>IF('PV model'!$B$2&gt;0, 180-N2517,IF('PV model'!$B$2&lt;0,0-N2517,N2517))</f>
        <v>245.93414774568214</v>
      </c>
      <c r="P2517" s="2">
        <f>ABS(O2517-'PV model'!$B$5)</f>
        <v>40.934147745682139</v>
      </c>
      <c r="Q2517" s="3">
        <f t="shared" si="434"/>
        <v>63.322363269415533</v>
      </c>
      <c r="R2517" s="3">
        <f t="shared" si="439"/>
        <v>0</v>
      </c>
      <c r="S2517" s="3">
        <f t="shared" si="435"/>
        <v>124.36200000000001</v>
      </c>
      <c r="T2517" s="3">
        <f>(0.5*(1-COS(RADIANS(90-$X$3)))*(D2517+E2517)*'PV model'!$B$4)</f>
        <v>0</v>
      </c>
      <c r="U2517" s="3">
        <f t="shared" si="440"/>
        <v>124.36200000000001</v>
      </c>
      <c r="V2517" s="3">
        <f>('PV model'!$B$13*(U2517/1000)*(1-'PV model'!$B$14*((20+C2517)-25))*'PV model'!$B$10)/'PV model'!$B$12</f>
        <v>12.108013656479999</v>
      </c>
    </row>
    <row r="2518" spans="1:22" x14ac:dyDescent="0.2">
      <c r="A2518" s="10">
        <f t="shared" si="441"/>
        <v>105</v>
      </c>
      <c r="B2518" s="10">
        <f t="shared" si="442"/>
        <v>17</v>
      </c>
      <c r="C2518" s="23">
        <v>11.3</v>
      </c>
      <c r="D2518" s="24">
        <v>0</v>
      </c>
      <c r="E2518" s="24">
        <v>88.2</v>
      </c>
      <c r="F2518" s="48"/>
      <c r="G2518" s="48"/>
      <c r="H2518" s="1">
        <f t="shared" si="443"/>
        <v>9.4172648801735104</v>
      </c>
      <c r="I2518" s="1">
        <f t="shared" si="436"/>
        <v>-0.22341480723699692</v>
      </c>
      <c r="J2518" s="4">
        <f>B2518+('PV model'!$B$3/15)+(I2518/60)</f>
        <v>16.719609753212715</v>
      </c>
      <c r="K2518" s="2">
        <f t="shared" si="437"/>
        <v>-70.794146298190725</v>
      </c>
      <c r="L2518" s="2">
        <f>DEGREES(ASIN((((COS(RADIANS('PV model'!$B$2))*COS(RADIANS(H2518))*COS(RADIANS(K2518)))+(SIN(RADIANS('PV model'!$B$2))*SIN(RADIANS(H2518)))))))</f>
        <v>18.5820166509403</v>
      </c>
      <c r="M2518" s="3">
        <f t="shared" si="433"/>
        <v>18.5820166509403</v>
      </c>
      <c r="N2518" s="2">
        <f t="shared" si="438"/>
        <v>-79.374509698087948</v>
      </c>
      <c r="O2518" s="2">
        <f>IF('PV model'!$B$2&gt;0, 180-N2518,IF('PV model'!$B$2&lt;0,0-N2518,N2518))</f>
        <v>259.37450969808793</v>
      </c>
      <c r="P2518" s="2">
        <f>ABS(O2518-'PV model'!$B$5)</f>
        <v>54.374509698087934</v>
      </c>
      <c r="Q2518" s="3">
        <f t="shared" si="434"/>
        <v>71.417983349059696</v>
      </c>
      <c r="R2518" s="3">
        <f t="shared" si="439"/>
        <v>0</v>
      </c>
      <c r="S2518" s="3">
        <f t="shared" si="435"/>
        <v>88.2</v>
      </c>
      <c r="T2518" s="3">
        <f>(0.5*(1-COS(RADIANS(90-$X$3)))*(D2518+E2518)*'PV model'!$B$4)</f>
        <v>0</v>
      </c>
      <c r="U2518" s="3">
        <f t="shared" si="440"/>
        <v>88.2</v>
      </c>
      <c r="V2518" s="3">
        <f>('PV model'!$B$13*(U2518/1000)*(1-'PV model'!$B$14*((20+C2518)-25))*'PV model'!$B$10)/'PV model'!$B$12</f>
        <v>8.5942969055999985</v>
      </c>
    </row>
    <row r="2519" spans="1:22" x14ac:dyDescent="0.2">
      <c r="A2519" s="10">
        <f t="shared" si="441"/>
        <v>105</v>
      </c>
      <c r="B2519" s="10">
        <f t="shared" si="442"/>
        <v>18</v>
      </c>
      <c r="C2519" s="23">
        <v>11.1</v>
      </c>
      <c r="D2519" s="24">
        <v>0</v>
      </c>
      <c r="E2519" s="24">
        <v>49.392000000000003</v>
      </c>
      <c r="F2519" s="48"/>
      <c r="G2519" s="48"/>
      <c r="H2519" s="1">
        <f t="shared" si="443"/>
        <v>9.4172648801735104</v>
      </c>
      <c r="I2519" s="1">
        <f t="shared" si="436"/>
        <v>-0.22341480723699692</v>
      </c>
      <c r="J2519" s="4">
        <f>B2519+('PV model'!$B$3/15)+(I2519/60)</f>
        <v>17.719609753212715</v>
      </c>
      <c r="K2519" s="2">
        <f t="shared" si="437"/>
        <v>-85.794146298190725</v>
      </c>
      <c r="L2519" s="2">
        <f>DEGREES(ASIN((((COS(RADIANS('PV model'!$B$2))*COS(RADIANS(H2519))*COS(RADIANS(K2519)))+(SIN(RADIANS('PV model'!$B$2))*SIN(RADIANS(H2519)))))))</f>
        <v>10.126766817774136</v>
      </c>
      <c r="M2519" s="3">
        <f t="shared" si="433"/>
        <v>10.126766817774136</v>
      </c>
      <c r="N2519" s="2">
        <f t="shared" si="438"/>
        <v>-88.076027496759593</v>
      </c>
      <c r="O2519" s="2">
        <f>IF('PV model'!$B$2&gt;0, 180-N2519,IF('PV model'!$B$2&lt;0,0-N2519,N2519))</f>
        <v>268.07602749675959</v>
      </c>
      <c r="P2519" s="2">
        <f>ABS(O2519-'PV model'!$B$5)</f>
        <v>63.076027496759593</v>
      </c>
      <c r="Q2519" s="3">
        <f t="shared" si="434"/>
        <v>79.87323318222586</v>
      </c>
      <c r="R2519" s="3">
        <f t="shared" si="439"/>
        <v>0</v>
      </c>
      <c r="S2519" s="3">
        <f t="shared" si="435"/>
        <v>49.392000000000003</v>
      </c>
      <c r="T2519" s="3">
        <f>(0.5*(1-COS(RADIANS(90-$X$3)))*(D2519+E2519)*'PV model'!$B$4)</f>
        <v>0</v>
      </c>
      <c r="U2519" s="3">
        <f t="shared" si="440"/>
        <v>49.392000000000003</v>
      </c>
      <c r="V2519" s="3">
        <f>('PV model'!$B$13*(U2519/1000)*(1-'PV model'!$B$14*((20+C2519)-25))*'PV model'!$B$10)/'PV model'!$B$12</f>
        <v>4.8167560465920003</v>
      </c>
    </row>
    <row r="2520" spans="1:22" x14ac:dyDescent="0.2">
      <c r="A2520" s="10">
        <f t="shared" si="441"/>
        <v>105</v>
      </c>
      <c r="B2520" s="10">
        <f t="shared" si="442"/>
        <v>19</v>
      </c>
      <c r="C2520" s="23">
        <v>10.8</v>
      </c>
      <c r="D2520" s="24">
        <v>0</v>
      </c>
      <c r="E2520" s="24">
        <v>14.994</v>
      </c>
      <c r="F2520" s="48"/>
      <c r="G2520" s="48"/>
      <c r="H2520" s="1">
        <f t="shared" si="443"/>
        <v>9.4172648801735104</v>
      </c>
      <c r="I2520" s="1">
        <f t="shared" si="436"/>
        <v>-0.22341480723699692</v>
      </c>
      <c r="J2520" s="4">
        <f>B2520+('PV model'!$B$3/15)+(I2520/60)</f>
        <v>18.719609753212715</v>
      </c>
      <c r="K2520" s="2">
        <f t="shared" si="437"/>
        <v>-100.79414629819073</v>
      </c>
      <c r="L2520" s="2">
        <f>DEGREES(ASIN((((COS(RADIANS('PV model'!$B$2))*COS(RADIANS(H2520))*COS(RADIANS(K2520)))+(SIN(RADIANS('PV model'!$B$2))*SIN(RADIANS(H2520)))))))</f>
        <v>1.7305214201874835</v>
      </c>
      <c r="M2520" s="3">
        <f t="shared" si="433"/>
        <v>1.7305214201874835</v>
      </c>
      <c r="N2520" s="2">
        <f t="shared" si="438"/>
        <v>-75.815091417873475</v>
      </c>
      <c r="O2520" s="2">
        <f>IF('PV model'!$B$2&gt;0, 180-N2520,IF('PV model'!$B$2&lt;0,0-N2520,N2520))</f>
        <v>255.81509141787348</v>
      </c>
      <c r="P2520" s="2">
        <f>ABS(O2520-'PV model'!$B$5)</f>
        <v>50.815091417873475</v>
      </c>
      <c r="Q2520" s="3">
        <f t="shared" si="434"/>
        <v>88.269478579812514</v>
      </c>
      <c r="R2520" s="3">
        <f t="shared" si="439"/>
        <v>0</v>
      </c>
      <c r="S2520" s="3">
        <f t="shared" si="435"/>
        <v>14.994</v>
      </c>
      <c r="T2520" s="3">
        <f>(0.5*(1-COS(RADIANS(90-$X$3)))*(D2520+E2520)*'PV model'!$B$4)</f>
        <v>0</v>
      </c>
      <c r="U2520" s="3">
        <f t="shared" si="440"/>
        <v>14.994</v>
      </c>
      <c r="V2520" s="3">
        <f>('PV model'!$B$13*(U2520/1000)*(1-'PV model'!$B$14*((20+C2520)-25))*'PV model'!$B$10)/'PV model'!$B$12</f>
        <v>1.464028074432</v>
      </c>
    </row>
    <row r="2521" spans="1:22" x14ac:dyDescent="0.2">
      <c r="A2521" s="10">
        <f t="shared" si="441"/>
        <v>105</v>
      </c>
      <c r="B2521" s="10">
        <f t="shared" si="442"/>
        <v>20</v>
      </c>
      <c r="C2521" s="23">
        <v>10.5</v>
      </c>
      <c r="D2521" s="24">
        <v>0</v>
      </c>
      <c r="E2521" s="24">
        <v>0.88200000000000001</v>
      </c>
      <c r="F2521" s="48"/>
      <c r="G2521" s="48"/>
      <c r="H2521" s="1">
        <f t="shared" si="443"/>
        <v>9.4172648801735104</v>
      </c>
      <c r="I2521" s="1">
        <f t="shared" si="436"/>
        <v>-0.22341480723699692</v>
      </c>
      <c r="J2521" s="4">
        <f>B2521+('PV model'!$B$3/15)+(I2521/60)</f>
        <v>19.719609753212715</v>
      </c>
      <c r="K2521" s="2">
        <f t="shared" si="437"/>
        <v>-115.79414629819073</v>
      </c>
      <c r="L2521" s="2">
        <f>DEGREES(ASIN((((COS(RADIANS('PV model'!$B$2))*COS(RADIANS(H2521))*COS(RADIANS(K2521)))+(SIN(RADIANS('PV model'!$B$2))*SIN(RADIANS(H2521)))))))</f>
        <v>-6.2171931950527766</v>
      </c>
      <c r="M2521" s="3">
        <f t="shared" si="433"/>
        <v>0</v>
      </c>
      <c r="N2521" s="2">
        <f t="shared" si="438"/>
        <v>-63.314359041149487</v>
      </c>
      <c r="O2521" s="2">
        <f>IF('PV model'!$B$2&gt;0, 180-N2521,IF('PV model'!$B$2&lt;0,0-N2521,N2521))</f>
        <v>243.31435904114949</v>
      </c>
      <c r="P2521" s="2">
        <f>ABS(O2521-'PV model'!$B$5)</f>
        <v>38.314359041149487</v>
      </c>
      <c r="Q2521" s="3">
        <f t="shared" si="434"/>
        <v>96.217193195052772</v>
      </c>
      <c r="R2521" s="3">
        <f t="shared" si="439"/>
        <v>0</v>
      </c>
      <c r="S2521" s="3">
        <f t="shared" si="435"/>
        <v>0.88200000000000001</v>
      </c>
      <c r="T2521" s="3">
        <f>(0.5*(1-COS(RADIANS(90-$X$3)))*(D2521+E2521)*'PV model'!$B$4)</f>
        <v>0</v>
      </c>
      <c r="U2521" s="3">
        <f t="shared" si="440"/>
        <v>0.88200000000000001</v>
      </c>
      <c r="V2521" s="3">
        <f>('PV model'!$B$13*(U2521/1000)*(1-'PV model'!$B$14*((20+C2521)-25))*'PV model'!$B$10)/'PV model'!$B$12</f>
        <v>8.6225096159999987E-2</v>
      </c>
    </row>
    <row r="2522" spans="1:22" x14ac:dyDescent="0.2">
      <c r="A2522" s="10">
        <f t="shared" si="441"/>
        <v>105</v>
      </c>
      <c r="B2522" s="10">
        <f t="shared" si="442"/>
        <v>21</v>
      </c>
      <c r="C2522" s="23">
        <v>10.199999999999999</v>
      </c>
      <c r="D2522" s="24">
        <v>0</v>
      </c>
      <c r="E2522" s="24">
        <v>0</v>
      </c>
      <c r="F2522" s="48"/>
      <c r="G2522" s="48"/>
      <c r="H2522" s="1">
        <f t="shared" si="443"/>
        <v>9.4172648801735104</v>
      </c>
      <c r="I2522" s="1">
        <f t="shared" si="436"/>
        <v>-0.22341480723699692</v>
      </c>
      <c r="J2522" s="4">
        <f>B2522+('PV model'!$B$3/15)+(I2522/60)</f>
        <v>20.719609753212715</v>
      </c>
      <c r="K2522" s="2">
        <f t="shared" si="437"/>
        <v>-130.79414629819073</v>
      </c>
      <c r="L2522" s="2">
        <f>DEGREES(ASIN((((COS(RADIANS('PV model'!$B$2))*COS(RADIANS(H2522))*COS(RADIANS(K2522)))+(SIN(RADIANS('PV model'!$B$2))*SIN(RADIANS(H2522)))))))</f>
        <v>-13.310271627949557</v>
      </c>
      <c r="M2522" s="3">
        <f t="shared" si="433"/>
        <v>0</v>
      </c>
      <c r="N2522" s="2">
        <f t="shared" si="438"/>
        <v>-50.127686367510805</v>
      </c>
      <c r="O2522" s="2">
        <f>IF('PV model'!$B$2&gt;0, 180-N2522,IF('PV model'!$B$2&lt;0,0-N2522,N2522))</f>
        <v>230.12768636751082</v>
      </c>
      <c r="P2522" s="2">
        <f>ABS(O2522-'PV model'!$B$5)</f>
        <v>25.127686367510819</v>
      </c>
      <c r="Q2522" s="3">
        <f t="shared" si="434"/>
        <v>103.31027162794956</v>
      </c>
      <c r="R2522" s="3">
        <f t="shared" si="439"/>
        <v>0</v>
      </c>
      <c r="S2522" s="3">
        <f t="shared" si="435"/>
        <v>0</v>
      </c>
      <c r="T2522" s="3">
        <f>(0.5*(1-COS(RADIANS(90-$X$3)))*(D2522+E2522)*'PV model'!$B$4)</f>
        <v>0</v>
      </c>
      <c r="U2522" s="3">
        <f t="shared" si="440"/>
        <v>0</v>
      </c>
      <c r="V2522" s="3">
        <f>('PV model'!$B$13*(U2522/1000)*(1-'PV model'!$B$14*((20+C2522)-25))*'PV model'!$B$10)/'PV model'!$B$12</f>
        <v>0</v>
      </c>
    </row>
    <row r="2523" spans="1:22" x14ac:dyDescent="0.2">
      <c r="A2523" s="10">
        <f t="shared" si="441"/>
        <v>105</v>
      </c>
      <c r="B2523" s="10">
        <f t="shared" si="442"/>
        <v>22</v>
      </c>
      <c r="C2523" s="23">
        <v>10.199999999999999</v>
      </c>
      <c r="D2523" s="24">
        <v>0</v>
      </c>
      <c r="E2523" s="24">
        <v>0</v>
      </c>
      <c r="F2523" s="48"/>
      <c r="G2523" s="48"/>
      <c r="H2523" s="1">
        <f t="shared" si="443"/>
        <v>9.4172648801735104</v>
      </c>
      <c r="I2523" s="1">
        <f t="shared" si="436"/>
        <v>-0.22341480723699692</v>
      </c>
      <c r="J2523" s="4">
        <f>B2523+('PV model'!$B$3/15)+(I2523/60)</f>
        <v>21.719609753212715</v>
      </c>
      <c r="K2523" s="2">
        <f t="shared" si="437"/>
        <v>-145.79414629819073</v>
      </c>
      <c r="L2523" s="2">
        <f>DEGREES(ASIN((((COS(RADIANS('PV model'!$B$2))*COS(RADIANS(H2523))*COS(RADIANS(K2523)))+(SIN(RADIANS('PV model'!$B$2))*SIN(RADIANS(H2523)))))))</f>
        <v>-19.103267051968043</v>
      </c>
      <c r="M2523" s="3">
        <f t="shared" si="433"/>
        <v>0</v>
      </c>
      <c r="N2523" s="2">
        <f t="shared" si="438"/>
        <v>-35.938222554233349</v>
      </c>
      <c r="O2523" s="2">
        <f>IF('PV model'!$B$2&gt;0, 180-N2523,IF('PV model'!$B$2&lt;0,0-N2523,N2523))</f>
        <v>215.93822255423333</v>
      </c>
      <c r="P2523" s="2">
        <f>ABS(O2523-'PV model'!$B$5)</f>
        <v>10.938222554233334</v>
      </c>
      <c r="Q2523" s="3">
        <f t="shared" si="434"/>
        <v>109.10326705196805</v>
      </c>
      <c r="R2523" s="3">
        <f t="shared" si="439"/>
        <v>0</v>
      </c>
      <c r="S2523" s="3">
        <f t="shared" si="435"/>
        <v>0</v>
      </c>
      <c r="T2523" s="3">
        <f>(0.5*(1-COS(RADIANS(90-$X$3)))*(D2523+E2523)*'PV model'!$B$4)</f>
        <v>0</v>
      </c>
      <c r="U2523" s="3">
        <f t="shared" si="440"/>
        <v>0</v>
      </c>
      <c r="V2523" s="3">
        <f>('PV model'!$B$13*(U2523/1000)*(1-'PV model'!$B$14*((20+C2523)-25))*'PV model'!$B$10)/'PV model'!$B$12</f>
        <v>0</v>
      </c>
    </row>
    <row r="2524" spans="1:22" x14ac:dyDescent="0.2">
      <c r="A2524" s="10">
        <f t="shared" si="441"/>
        <v>105</v>
      </c>
      <c r="B2524" s="10">
        <f t="shared" si="442"/>
        <v>23</v>
      </c>
      <c r="C2524" s="23">
        <v>10.7</v>
      </c>
      <c r="D2524" s="24">
        <v>0</v>
      </c>
      <c r="E2524" s="24">
        <v>0</v>
      </c>
      <c r="F2524" s="48"/>
      <c r="G2524" s="48"/>
      <c r="H2524" s="1">
        <f t="shared" si="443"/>
        <v>9.4172648801735104</v>
      </c>
      <c r="I2524" s="1">
        <f t="shared" si="436"/>
        <v>-0.22341480723699692</v>
      </c>
      <c r="J2524" s="4">
        <f>B2524+('PV model'!$B$3/15)+(I2524/60)</f>
        <v>22.719609753212715</v>
      </c>
      <c r="K2524" s="2">
        <f t="shared" si="437"/>
        <v>-160.79414629819073</v>
      </c>
      <c r="L2524" s="2">
        <f>DEGREES(ASIN((((COS(RADIANS('PV model'!$B$2))*COS(RADIANS(H2524))*COS(RADIANS(K2524)))+(SIN(RADIANS('PV model'!$B$2))*SIN(RADIANS(H2524)))))))</f>
        <v>-23.130504972853405</v>
      </c>
      <c r="M2524" s="3">
        <f t="shared" si="433"/>
        <v>0</v>
      </c>
      <c r="N2524" s="2">
        <f t="shared" si="438"/>
        <v>-20.664689485750298</v>
      </c>
      <c r="O2524" s="2">
        <f>IF('PV model'!$B$2&gt;0, 180-N2524,IF('PV model'!$B$2&lt;0,0-N2524,N2524))</f>
        <v>200.6646894857503</v>
      </c>
      <c r="P2524" s="2">
        <f>ABS(O2524-'PV model'!$B$5)</f>
        <v>4.3353105142496986</v>
      </c>
      <c r="Q2524" s="3">
        <f t="shared" si="434"/>
        <v>113.1305049728534</v>
      </c>
      <c r="R2524" s="3">
        <f t="shared" si="439"/>
        <v>0</v>
      </c>
      <c r="S2524" s="3">
        <f t="shared" si="435"/>
        <v>0</v>
      </c>
      <c r="T2524" s="3">
        <f>(0.5*(1-COS(RADIANS(90-$X$3)))*(D2524+E2524)*'PV model'!$B$4)</f>
        <v>0</v>
      </c>
      <c r="U2524" s="3">
        <f t="shared" si="440"/>
        <v>0</v>
      </c>
      <c r="V2524" s="3">
        <f>('PV model'!$B$13*(U2524/1000)*(1-'PV model'!$B$14*((20+C2524)-25))*'PV model'!$B$10)/'PV model'!$B$12</f>
        <v>0</v>
      </c>
    </row>
    <row r="2525" spans="1:22" x14ac:dyDescent="0.2">
      <c r="A2525" s="10">
        <f t="shared" si="441"/>
        <v>105</v>
      </c>
      <c r="B2525" s="10">
        <f t="shared" si="442"/>
        <v>24</v>
      </c>
      <c r="C2525" s="23">
        <v>10.6</v>
      </c>
      <c r="D2525" s="24">
        <v>0</v>
      </c>
      <c r="E2525" s="24">
        <v>0</v>
      </c>
      <c r="F2525" s="48"/>
      <c r="G2525" s="48"/>
      <c r="H2525" s="1">
        <f t="shared" si="443"/>
        <v>9.4172648801735104</v>
      </c>
      <c r="I2525" s="1">
        <f t="shared" si="436"/>
        <v>-0.22341480723699692</v>
      </c>
      <c r="J2525" s="4">
        <f>B2525+('PV model'!$B$3/15)+(I2525/60)</f>
        <v>23.719609753212715</v>
      </c>
      <c r="K2525" s="2">
        <f t="shared" si="437"/>
        <v>-175.79414629819073</v>
      </c>
      <c r="L2525" s="2">
        <f>DEGREES(ASIN((((COS(RADIANS('PV model'!$B$2))*COS(RADIANS(H2525))*COS(RADIANS(K2525)))+(SIN(RADIANS('PV model'!$B$2))*SIN(RADIANS(H2525)))))))</f>
        <v>-24.987577280803507</v>
      </c>
      <c r="M2525" s="3">
        <f t="shared" si="433"/>
        <v>0</v>
      </c>
      <c r="N2525" s="2">
        <f t="shared" si="438"/>
        <v>-4.5784018745021511</v>
      </c>
      <c r="O2525" s="2">
        <f>IF('PV model'!$B$2&gt;0, 180-N2525,IF('PV model'!$B$2&lt;0,0-N2525,N2525))</f>
        <v>184.57840187450216</v>
      </c>
      <c r="P2525" s="2">
        <f>ABS(O2525-'PV model'!$B$5)</f>
        <v>20.421598125497837</v>
      </c>
      <c r="Q2525" s="3">
        <f t="shared" si="434"/>
        <v>114.98757728080349</v>
      </c>
      <c r="R2525" s="3">
        <f t="shared" si="439"/>
        <v>0</v>
      </c>
      <c r="S2525" s="3">
        <f t="shared" si="435"/>
        <v>0</v>
      </c>
      <c r="T2525" s="3">
        <f>(0.5*(1-COS(RADIANS(90-$X$3)))*(D2525+E2525)*'PV model'!$B$4)</f>
        <v>0</v>
      </c>
      <c r="U2525" s="3">
        <f t="shared" si="440"/>
        <v>0</v>
      </c>
      <c r="V2525" s="3">
        <f>('PV model'!$B$13*(U2525/1000)*(1-'PV model'!$B$14*((20+C2525)-25))*'PV model'!$B$10)/'PV model'!$B$12</f>
        <v>0</v>
      </c>
    </row>
    <row r="2526" spans="1:22" x14ac:dyDescent="0.2">
      <c r="A2526" s="10">
        <f t="shared" si="441"/>
        <v>106</v>
      </c>
      <c r="B2526" s="10">
        <f t="shared" si="442"/>
        <v>1</v>
      </c>
      <c r="C2526" s="23">
        <v>10.7</v>
      </c>
      <c r="D2526" s="24">
        <v>0</v>
      </c>
      <c r="E2526" s="24">
        <v>0</v>
      </c>
      <c r="F2526" s="48"/>
      <c r="G2526" s="48"/>
      <c r="H2526" s="1">
        <f t="shared" si="443"/>
        <v>9.7858246716057664</v>
      </c>
      <c r="I2526" s="1">
        <f t="shared" si="436"/>
        <v>3.2266865767974995E-2</v>
      </c>
      <c r="J2526" s="4">
        <f>B2526+('PV model'!$B$3/15)+(I2526/60)</f>
        <v>0.72387111442946628</v>
      </c>
      <c r="K2526" s="2">
        <f t="shared" si="437"/>
        <v>169.14193328355802</v>
      </c>
      <c r="L2526" s="2">
        <f>DEGREES(ASIN((((COS(RADIANS('PV model'!$B$2))*COS(RADIANS(H2526))*COS(RADIANS(K2526)))+(SIN(RADIANS('PV model'!$B$2))*SIN(RADIANS(H2526)))))))</f>
        <v>-24.085467501347846</v>
      </c>
      <c r="M2526" s="3">
        <f t="shared" si="433"/>
        <v>0</v>
      </c>
      <c r="N2526" s="2">
        <f t="shared" si="438"/>
        <v>11.732282613521203</v>
      </c>
      <c r="O2526" s="2">
        <f>IF('PV model'!$B$2&gt;0, 180-N2526,IF('PV model'!$B$2&lt;0,0-N2526,N2526))</f>
        <v>168.26771738647881</v>
      </c>
      <c r="P2526" s="2">
        <f>ABS(O2526-'PV model'!$B$5)</f>
        <v>36.732282613521193</v>
      </c>
      <c r="Q2526" s="3">
        <f t="shared" si="434"/>
        <v>114.08546750134785</v>
      </c>
      <c r="R2526" s="3">
        <f t="shared" si="439"/>
        <v>0</v>
      </c>
      <c r="S2526" s="3">
        <f t="shared" si="435"/>
        <v>0</v>
      </c>
      <c r="T2526" s="3">
        <f>(0.5*(1-COS(RADIANS(90-$X$3)))*(D2526+E2526)*'PV model'!$B$4)</f>
        <v>0</v>
      </c>
      <c r="U2526" s="3">
        <f t="shared" si="440"/>
        <v>0</v>
      </c>
      <c r="V2526" s="3">
        <f>('PV model'!$B$13*(U2526/1000)*(1-'PV model'!$B$14*((20+C2526)-25))*'PV model'!$B$10)/'PV model'!$B$12</f>
        <v>0</v>
      </c>
    </row>
    <row r="2527" spans="1:22" x14ac:dyDescent="0.2">
      <c r="A2527" s="10">
        <f t="shared" si="441"/>
        <v>106</v>
      </c>
      <c r="B2527" s="10">
        <f t="shared" si="442"/>
        <v>2</v>
      </c>
      <c r="C2527" s="23">
        <v>10.5</v>
      </c>
      <c r="D2527" s="24">
        <v>0</v>
      </c>
      <c r="E2527" s="24">
        <v>0</v>
      </c>
      <c r="F2527" s="48"/>
      <c r="G2527" s="48"/>
      <c r="H2527" s="1">
        <f t="shared" si="443"/>
        <v>9.7858246716057664</v>
      </c>
      <c r="I2527" s="1">
        <f t="shared" si="436"/>
        <v>3.2266865767974995E-2</v>
      </c>
      <c r="J2527" s="4">
        <f>B2527+('PV model'!$B$3/15)+(I2527/60)</f>
        <v>1.7238711144294663</v>
      </c>
      <c r="K2527" s="2">
        <f t="shared" si="437"/>
        <v>154.14193328355802</v>
      </c>
      <c r="L2527" s="2">
        <f>DEGREES(ASIN((((COS(RADIANS('PV model'!$B$2))*COS(RADIANS(H2527))*COS(RADIANS(K2527)))+(SIN(RADIANS('PV model'!$B$2))*SIN(RADIANS(H2527)))))))</f>
        <v>-21.235785139617128</v>
      </c>
      <c r="M2527" s="3">
        <f t="shared" si="433"/>
        <v>0</v>
      </c>
      <c r="N2527" s="2">
        <f t="shared" si="438"/>
        <v>27.458605718917976</v>
      </c>
      <c r="O2527" s="2">
        <f>IF('PV model'!$B$2&gt;0, 180-N2527,IF('PV model'!$B$2&lt;0,0-N2527,N2527))</f>
        <v>152.54139428108203</v>
      </c>
      <c r="P2527" s="2">
        <f>ABS(O2527-'PV model'!$B$5)</f>
        <v>52.458605718917966</v>
      </c>
      <c r="Q2527" s="3">
        <f t="shared" si="434"/>
        <v>111.23578513961714</v>
      </c>
      <c r="R2527" s="3">
        <f t="shared" si="439"/>
        <v>0</v>
      </c>
      <c r="S2527" s="3">
        <f t="shared" si="435"/>
        <v>0</v>
      </c>
      <c r="T2527" s="3">
        <f>(0.5*(1-COS(RADIANS(90-$X$3)))*(D2527+E2527)*'PV model'!$B$4)</f>
        <v>0</v>
      </c>
      <c r="U2527" s="3">
        <f t="shared" si="440"/>
        <v>0</v>
      </c>
      <c r="V2527" s="3">
        <f>('PV model'!$B$13*(U2527/1000)*(1-'PV model'!$B$14*((20+C2527)-25))*'PV model'!$B$10)/'PV model'!$B$12</f>
        <v>0</v>
      </c>
    </row>
    <row r="2528" spans="1:22" x14ac:dyDescent="0.2">
      <c r="A2528" s="10">
        <f t="shared" si="441"/>
        <v>106</v>
      </c>
      <c r="B2528" s="10">
        <f t="shared" si="442"/>
        <v>3</v>
      </c>
      <c r="C2528" s="23">
        <v>10.5</v>
      </c>
      <c r="D2528" s="24">
        <v>0</v>
      </c>
      <c r="E2528" s="24">
        <v>0</v>
      </c>
      <c r="F2528" s="48"/>
      <c r="G2528" s="48"/>
      <c r="H2528" s="1">
        <f t="shared" si="443"/>
        <v>9.7858246716057664</v>
      </c>
      <c r="I2528" s="1">
        <f t="shared" si="436"/>
        <v>3.2266865767974995E-2</v>
      </c>
      <c r="J2528" s="4">
        <f>B2528+('PV model'!$B$3/15)+(I2528/60)</f>
        <v>2.7238711144294663</v>
      </c>
      <c r="K2528" s="2">
        <f t="shared" si="437"/>
        <v>139.14193328355802</v>
      </c>
      <c r="L2528" s="2">
        <f>DEGREES(ASIN((((COS(RADIANS('PV model'!$B$2))*COS(RADIANS(H2528))*COS(RADIANS(K2528)))+(SIN(RADIANS('PV model'!$B$2))*SIN(RADIANS(H2528)))))))</f>
        <v>-16.384691424240735</v>
      </c>
      <c r="M2528" s="3">
        <f t="shared" si="433"/>
        <v>0</v>
      </c>
      <c r="N2528" s="2">
        <f t="shared" si="438"/>
        <v>42.218335650810467</v>
      </c>
      <c r="O2528" s="2">
        <f>IF('PV model'!$B$2&gt;0, 180-N2528,IF('PV model'!$B$2&lt;0,0-N2528,N2528))</f>
        <v>137.78166434918953</v>
      </c>
      <c r="P2528" s="2">
        <f>ABS(O2528-'PV model'!$B$5)</f>
        <v>67.218335650810474</v>
      </c>
      <c r="Q2528" s="3">
        <f t="shared" si="434"/>
        <v>106.38469142424074</v>
      </c>
      <c r="R2528" s="3">
        <f t="shared" si="439"/>
        <v>0</v>
      </c>
      <c r="S2528" s="3">
        <f t="shared" si="435"/>
        <v>0</v>
      </c>
      <c r="T2528" s="3">
        <f>(0.5*(1-COS(RADIANS(90-$X$3)))*(D2528+E2528)*'PV model'!$B$4)</f>
        <v>0</v>
      </c>
      <c r="U2528" s="3">
        <f t="shared" si="440"/>
        <v>0</v>
      </c>
      <c r="V2528" s="3">
        <f>('PV model'!$B$13*(U2528/1000)*(1-'PV model'!$B$14*((20+C2528)-25))*'PV model'!$B$10)/'PV model'!$B$12</f>
        <v>0</v>
      </c>
    </row>
    <row r="2529" spans="1:22" x14ac:dyDescent="0.2">
      <c r="A2529" s="10">
        <f t="shared" si="441"/>
        <v>106</v>
      </c>
      <c r="B2529" s="10">
        <f t="shared" si="442"/>
        <v>4</v>
      </c>
      <c r="C2529" s="23">
        <v>10.8</v>
      </c>
      <c r="D2529" s="24">
        <v>0</v>
      </c>
      <c r="E2529" s="24">
        <v>0</v>
      </c>
      <c r="F2529" s="48"/>
      <c r="G2529" s="48"/>
      <c r="H2529" s="1">
        <f t="shared" si="443"/>
        <v>9.7858246716057664</v>
      </c>
      <c r="I2529" s="1">
        <f t="shared" si="436"/>
        <v>3.2266865767974995E-2</v>
      </c>
      <c r="J2529" s="4">
        <f>B2529+('PV model'!$B$3/15)+(I2529/60)</f>
        <v>3.7238711144294663</v>
      </c>
      <c r="K2529" s="2">
        <f t="shared" si="437"/>
        <v>124.14193328355802</v>
      </c>
      <c r="L2529" s="2">
        <f>DEGREES(ASIN((((COS(RADIANS('PV model'!$B$2))*COS(RADIANS(H2529))*COS(RADIANS(K2529)))+(SIN(RADIANS('PV model'!$B$2))*SIN(RADIANS(H2529)))))))</f>
        <v>-9.9735814585844018</v>
      </c>
      <c r="M2529" s="3">
        <f t="shared" si="433"/>
        <v>0</v>
      </c>
      <c r="N2529" s="2">
        <f t="shared" si="438"/>
        <v>55.906332548241046</v>
      </c>
      <c r="O2529" s="2">
        <f>IF('PV model'!$B$2&gt;0, 180-N2529,IF('PV model'!$B$2&lt;0,0-N2529,N2529))</f>
        <v>124.09366745175896</v>
      </c>
      <c r="P2529" s="2">
        <f>ABS(O2529-'PV model'!$B$5)</f>
        <v>80.906332548241039</v>
      </c>
      <c r="Q2529" s="3">
        <f t="shared" si="434"/>
        <v>99.973581458584405</v>
      </c>
      <c r="R2529" s="3">
        <f t="shared" si="439"/>
        <v>0</v>
      </c>
      <c r="S2529" s="3">
        <f t="shared" si="435"/>
        <v>0</v>
      </c>
      <c r="T2529" s="3">
        <f>(0.5*(1-COS(RADIANS(90-$X$3)))*(D2529+E2529)*'PV model'!$B$4)</f>
        <v>0</v>
      </c>
      <c r="U2529" s="3">
        <f t="shared" si="440"/>
        <v>0</v>
      </c>
      <c r="V2529" s="3">
        <f>('PV model'!$B$13*(U2529/1000)*(1-'PV model'!$B$14*((20+C2529)-25))*'PV model'!$B$10)/'PV model'!$B$12</f>
        <v>0</v>
      </c>
    </row>
    <row r="2530" spans="1:22" x14ac:dyDescent="0.2">
      <c r="A2530" s="10">
        <f t="shared" si="441"/>
        <v>106</v>
      </c>
      <c r="B2530" s="10">
        <f t="shared" si="442"/>
        <v>5</v>
      </c>
      <c r="C2530" s="23">
        <v>10.6</v>
      </c>
      <c r="D2530" s="24">
        <v>0</v>
      </c>
      <c r="E2530" s="24">
        <v>0</v>
      </c>
      <c r="F2530" s="48"/>
      <c r="G2530" s="48"/>
      <c r="H2530" s="1">
        <f t="shared" si="443"/>
        <v>9.7858246716057664</v>
      </c>
      <c r="I2530" s="1">
        <f t="shared" si="436"/>
        <v>3.2266865767974995E-2</v>
      </c>
      <c r="J2530" s="4">
        <f>B2530+('PV model'!$B$3/15)+(I2530/60)</f>
        <v>4.7238711144294667</v>
      </c>
      <c r="K2530" s="2">
        <f t="shared" si="437"/>
        <v>109.141933283558</v>
      </c>
      <c r="L2530" s="2">
        <f>DEGREES(ASIN((((COS(RADIANS('PV model'!$B$2))*COS(RADIANS(H2530))*COS(RADIANS(K2530)))+(SIN(RADIANS('PV model'!$B$2))*SIN(RADIANS(H2530)))))))</f>
        <v>-2.4618615136336608</v>
      </c>
      <c r="M2530" s="3">
        <f t="shared" si="433"/>
        <v>0</v>
      </c>
      <c r="N2530" s="2">
        <f t="shared" si="438"/>
        <v>68.720901431648628</v>
      </c>
      <c r="O2530" s="2">
        <f>IF('PV model'!$B$2&gt;0, 180-N2530,IF('PV model'!$B$2&lt;0,0-N2530,N2530))</f>
        <v>111.27909856835137</v>
      </c>
      <c r="P2530" s="2">
        <f>ABS(O2530-'PV model'!$B$5)</f>
        <v>93.720901431648628</v>
      </c>
      <c r="Q2530" s="3">
        <f t="shared" si="434"/>
        <v>92.461861513633664</v>
      </c>
      <c r="R2530" s="3">
        <f t="shared" si="439"/>
        <v>0</v>
      </c>
      <c r="S2530" s="3">
        <f t="shared" si="435"/>
        <v>0</v>
      </c>
      <c r="T2530" s="3">
        <f>(0.5*(1-COS(RADIANS(90-$X$3)))*(D2530+E2530)*'PV model'!$B$4)</f>
        <v>0</v>
      </c>
      <c r="U2530" s="3">
        <f t="shared" si="440"/>
        <v>0</v>
      </c>
      <c r="V2530" s="3">
        <f>('PV model'!$B$13*(U2530/1000)*(1-'PV model'!$B$14*((20+C2530)-25))*'PV model'!$B$10)/'PV model'!$B$12</f>
        <v>0</v>
      </c>
    </row>
    <row r="2531" spans="1:22" x14ac:dyDescent="0.2">
      <c r="A2531" s="10">
        <f t="shared" si="441"/>
        <v>106</v>
      </c>
      <c r="B2531" s="10">
        <f t="shared" si="442"/>
        <v>6</v>
      </c>
      <c r="C2531" s="23">
        <v>10.4</v>
      </c>
      <c r="D2531" s="24">
        <v>0</v>
      </c>
      <c r="E2531" s="24">
        <v>3.528</v>
      </c>
      <c r="F2531" s="48"/>
      <c r="G2531" s="48"/>
      <c r="H2531" s="1">
        <f t="shared" si="443"/>
        <v>9.7858246716057664</v>
      </c>
      <c r="I2531" s="1">
        <f t="shared" si="436"/>
        <v>3.2266865767974995E-2</v>
      </c>
      <c r="J2531" s="4">
        <f>B2531+('PV model'!$B$3/15)+(I2531/60)</f>
        <v>5.7238711144294667</v>
      </c>
      <c r="K2531" s="2">
        <f t="shared" si="437"/>
        <v>94.141933283558004</v>
      </c>
      <c r="L2531" s="2">
        <f>DEGREES(ASIN((((COS(RADIANS('PV model'!$B$2))*COS(RADIANS(H2531))*COS(RADIANS(K2531)))+(SIN(RADIANS('PV model'!$B$2))*SIN(RADIANS(H2531)))))))</f>
        <v>5.7252559823939908</v>
      </c>
      <c r="M2531" s="3">
        <f t="shared" si="433"/>
        <v>5.7252559823939908</v>
      </c>
      <c r="N2531" s="2">
        <f t="shared" si="438"/>
        <v>81.042327416444522</v>
      </c>
      <c r="O2531" s="2">
        <f>IF('PV model'!$B$2&gt;0, 180-N2531,IF('PV model'!$B$2&lt;0,0-N2531,N2531))</f>
        <v>98.957672583555478</v>
      </c>
      <c r="P2531" s="2">
        <f>ABS(O2531-'PV model'!$B$5)</f>
        <v>106.04232741644452</v>
      </c>
      <c r="Q2531" s="3">
        <f t="shared" si="434"/>
        <v>84.274744017605997</v>
      </c>
      <c r="R2531" s="3">
        <f t="shared" si="439"/>
        <v>0</v>
      </c>
      <c r="S2531" s="3">
        <f t="shared" si="435"/>
        <v>3.528</v>
      </c>
      <c r="T2531" s="3">
        <f>(0.5*(1-COS(RADIANS(90-$X$3)))*(D2531+E2531)*'PV model'!$B$4)</f>
        <v>0</v>
      </c>
      <c r="U2531" s="3">
        <f t="shared" si="440"/>
        <v>3.528</v>
      </c>
      <c r="V2531" s="3">
        <f>('PV model'!$B$13*(U2531/1000)*(1-'PV model'!$B$14*((20+C2531)-25))*'PV model'!$B$10)/'PV model'!$B$12</f>
        <v>0.34504144819199994</v>
      </c>
    </row>
    <row r="2532" spans="1:22" x14ac:dyDescent="0.2">
      <c r="A2532" s="10">
        <f t="shared" si="441"/>
        <v>106</v>
      </c>
      <c r="B2532" s="10">
        <f t="shared" si="442"/>
        <v>7</v>
      </c>
      <c r="C2532" s="23">
        <v>10.1</v>
      </c>
      <c r="D2532" s="24">
        <v>0</v>
      </c>
      <c r="E2532" s="24">
        <v>24.696000000000002</v>
      </c>
      <c r="F2532" s="48"/>
      <c r="G2532" s="48"/>
      <c r="H2532" s="1">
        <f t="shared" si="443"/>
        <v>9.7858246716057664</v>
      </c>
      <c r="I2532" s="1">
        <f t="shared" si="436"/>
        <v>3.2266865767974995E-2</v>
      </c>
      <c r="J2532" s="4">
        <f>B2532+('PV model'!$B$3/15)+(I2532/60)</f>
        <v>6.7238711144294667</v>
      </c>
      <c r="K2532" s="2">
        <f t="shared" si="437"/>
        <v>79.141933283558004</v>
      </c>
      <c r="L2532" s="2">
        <f>DEGREES(ASIN((((COS(RADIANS('PV model'!$B$2))*COS(RADIANS(H2532))*COS(RADIANS(K2532)))+(SIN(RADIANS('PV model'!$B$2))*SIN(RADIANS(H2532)))))))</f>
        <v>14.194745515317486</v>
      </c>
      <c r="M2532" s="3">
        <f t="shared" si="433"/>
        <v>14.194745515317486</v>
      </c>
      <c r="N2532" s="2">
        <f t="shared" si="438"/>
        <v>86.646053950216768</v>
      </c>
      <c r="O2532" s="2">
        <f>IF('PV model'!$B$2&gt;0, 180-N2532,IF('PV model'!$B$2&lt;0,0-N2532,N2532))</f>
        <v>93.353946049783232</v>
      </c>
      <c r="P2532" s="2">
        <f>ABS(O2532-'PV model'!$B$5)</f>
        <v>111.64605395021677</v>
      </c>
      <c r="Q2532" s="3">
        <f t="shared" si="434"/>
        <v>75.805254484682521</v>
      </c>
      <c r="R2532" s="3">
        <f t="shared" si="439"/>
        <v>0</v>
      </c>
      <c r="S2532" s="3">
        <f t="shared" si="435"/>
        <v>24.696000000000002</v>
      </c>
      <c r="T2532" s="3">
        <f>(0.5*(1-COS(RADIANS(90-$X$3)))*(D2532+E2532)*'PV model'!$B$4)</f>
        <v>0</v>
      </c>
      <c r="U2532" s="3">
        <f t="shared" si="440"/>
        <v>24.696000000000002</v>
      </c>
      <c r="V2532" s="3">
        <f>('PV model'!$B$13*(U2532/1000)*(1-'PV model'!$B$14*((20+C2532)-25))*'PV model'!$B$10)/'PV model'!$B$12</f>
        <v>2.4182524719360003</v>
      </c>
    </row>
    <row r="2533" spans="1:22" x14ac:dyDescent="0.2">
      <c r="A2533" s="10">
        <f t="shared" si="441"/>
        <v>106</v>
      </c>
      <c r="B2533" s="10">
        <f t="shared" si="442"/>
        <v>8</v>
      </c>
      <c r="C2533" s="23">
        <v>10</v>
      </c>
      <c r="D2533" s="24">
        <v>0</v>
      </c>
      <c r="E2533" s="24">
        <v>60.857999999999997</v>
      </c>
      <c r="F2533" s="48"/>
      <c r="G2533" s="48"/>
      <c r="H2533" s="1">
        <f t="shared" si="443"/>
        <v>9.7858246716057664</v>
      </c>
      <c r="I2533" s="1">
        <f t="shared" si="436"/>
        <v>3.2266865767974995E-2</v>
      </c>
      <c r="J2533" s="4">
        <f>B2533+('PV model'!$B$3/15)+(I2533/60)</f>
        <v>7.7238711144294667</v>
      </c>
      <c r="K2533" s="2">
        <f t="shared" si="437"/>
        <v>64.141933283558004</v>
      </c>
      <c r="L2533" s="2">
        <f>DEGREES(ASIN((((COS(RADIANS('PV model'!$B$2))*COS(RADIANS(H2533))*COS(RADIANS(K2533)))+(SIN(RADIANS('PV model'!$B$2))*SIN(RADIANS(H2533)))))))</f>
        <v>22.551463846168694</v>
      </c>
      <c r="M2533" s="3">
        <f t="shared" si="433"/>
        <v>22.551463846168694</v>
      </c>
      <c r="N2533" s="2">
        <f t="shared" si="438"/>
        <v>73.781941930647463</v>
      </c>
      <c r="O2533" s="2">
        <f>IF('PV model'!$B$2&gt;0, 180-N2533,IF('PV model'!$B$2&lt;0,0-N2533,N2533))</f>
        <v>106.21805806935254</v>
      </c>
      <c r="P2533" s="2">
        <f>ABS(O2533-'PV model'!$B$5)</f>
        <v>98.781941930647463</v>
      </c>
      <c r="Q2533" s="3">
        <f t="shared" si="434"/>
        <v>67.448536153831313</v>
      </c>
      <c r="R2533" s="3">
        <f t="shared" si="439"/>
        <v>0</v>
      </c>
      <c r="S2533" s="3">
        <f t="shared" si="435"/>
        <v>60.857999999999997</v>
      </c>
      <c r="T2533" s="3">
        <f>(0.5*(1-COS(RADIANS(90-$X$3)))*(D2533+E2533)*'PV model'!$B$4)</f>
        <v>0</v>
      </c>
      <c r="U2533" s="3">
        <f t="shared" si="440"/>
        <v>60.857999999999997</v>
      </c>
      <c r="V2533" s="3">
        <f>('PV model'!$B$13*(U2533/1000)*(1-'PV model'!$B$14*((20+C2533)-25))*'PV model'!$B$10)/'PV model'!$B$12</f>
        <v>5.9616983663999994</v>
      </c>
    </row>
    <row r="2534" spans="1:22" x14ac:dyDescent="0.2">
      <c r="A2534" s="10">
        <f t="shared" si="441"/>
        <v>106</v>
      </c>
      <c r="B2534" s="10">
        <f t="shared" si="442"/>
        <v>9</v>
      </c>
      <c r="C2534" s="23">
        <v>10.4</v>
      </c>
      <c r="D2534" s="24">
        <v>0</v>
      </c>
      <c r="E2534" s="24">
        <v>99.665999999999997</v>
      </c>
      <c r="F2534" s="48"/>
      <c r="G2534" s="48"/>
      <c r="H2534" s="1">
        <f t="shared" si="443"/>
        <v>9.7858246716057664</v>
      </c>
      <c r="I2534" s="1">
        <f t="shared" si="436"/>
        <v>3.2266865767974995E-2</v>
      </c>
      <c r="J2534" s="4">
        <f>B2534+('PV model'!$B$3/15)+(I2534/60)</f>
        <v>8.7238711144294658</v>
      </c>
      <c r="K2534" s="2">
        <f t="shared" si="437"/>
        <v>49.141933283558011</v>
      </c>
      <c r="L2534" s="2">
        <f>DEGREES(ASIN((((COS(RADIANS('PV model'!$B$2))*COS(RADIANS(H2534))*COS(RADIANS(K2534)))+(SIN(RADIANS('PV model'!$B$2))*SIN(RADIANS(H2534)))))))</f>
        <v>30.345806816208086</v>
      </c>
      <c r="M2534" s="3">
        <f t="shared" si="433"/>
        <v>30.345806816208086</v>
      </c>
      <c r="N2534" s="2">
        <f t="shared" si="438"/>
        <v>59.729545242283159</v>
      </c>
      <c r="O2534" s="2">
        <f>IF('PV model'!$B$2&gt;0, 180-N2534,IF('PV model'!$B$2&lt;0,0-N2534,N2534))</f>
        <v>120.27045475771683</v>
      </c>
      <c r="P2534" s="2">
        <f>ABS(O2534-'PV model'!$B$5)</f>
        <v>84.729545242283166</v>
      </c>
      <c r="Q2534" s="3">
        <f t="shared" si="434"/>
        <v>59.654193183791911</v>
      </c>
      <c r="R2534" s="3">
        <f t="shared" si="439"/>
        <v>0</v>
      </c>
      <c r="S2534" s="3">
        <f t="shared" si="435"/>
        <v>99.665999999999997</v>
      </c>
      <c r="T2534" s="3">
        <f>(0.5*(1-COS(RADIANS(90-$X$3)))*(D2534+E2534)*'PV model'!$B$4)</f>
        <v>0</v>
      </c>
      <c r="U2534" s="3">
        <f t="shared" si="440"/>
        <v>99.665999999999997</v>
      </c>
      <c r="V2534" s="3">
        <f>('PV model'!$B$13*(U2534/1000)*(1-'PV model'!$B$14*((20+C2534)-25))*'PV model'!$B$10)/'PV model'!$B$12</f>
        <v>9.7474209114239994</v>
      </c>
    </row>
    <row r="2535" spans="1:22" x14ac:dyDescent="0.2">
      <c r="A2535" s="10">
        <f t="shared" si="441"/>
        <v>106</v>
      </c>
      <c r="B2535" s="10">
        <f t="shared" si="442"/>
        <v>10</v>
      </c>
      <c r="C2535" s="23">
        <v>11.1</v>
      </c>
      <c r="D2535" s="24">
        <v>0</v>
      </c>
      <c r="E2535" s="24">
        <v>134.946</v>
      </c>
      <c r="F2535" s="48"/>
      <c r="G2535" s="48"/>
      <c r="H2535" s="1">
        <f t="shared" si="443"/>
        <v>9.7858246716057664</v>
      </c>
      <c r="I2535" s="1">
        <f t="shared" si="436"/>
        <v>3.2266865767974995E-2</v>
      </c>
      <c r="J2535" s="4">
        <f>B2535+('PV model'!$B$3/15)+(I2535/60)</f>
        <v>9.7238711144294658</v>
      </c>
      <c r="K2535" s="2">
        <f t="shared" si="437"/>
        <v>34.141933283558011</v>
      </c>
      <c r="L2535" s="2">
        <f>DEGREES(ASIN((((COS(RADIANS('PV model'!$B$2))*COS(RADIANS(H2535))*COS(RADIANS(K2535)))+(SIN(RADIANS('PV model'!$B$2))*SIN(RADIANS(H2535)))))))</f>
        <v>37.016023127820596</v>
      </c>
      <c r="M2535" s="3">
        <f t="shared" si="433"/>
        <v>37.016023127820596</v>
      </c>
      <c r="N2535" s="2">
        <f t="shared" si="438"/>
        <v>43.842283165865389</v>
      </c>
      <c r="O2535" s="2">
        <f>IF('PV model'!$B$2&gt;0, 180-N2535,IF('PV model'!$B$2&lt;0,0-N2535,N2535))</f>
        <v>136.15771683413462</v>
      </c>
      <c r="P2535" s="2">
        <f>ABS(O2535-'PV model'!$B$5)</f>
        <v>68.842283165865382</v>
      </c>
      <c r="Q2535" s="3">
        <f t="shared" si="434"/>
        <v>52.983976872179404</v>
      </c>
      <c r="R2535" s="3">
        <f t="shared" si="439"/>
        <v>0</v>
      </c>
      <c r="S2535" s="3">
        <f t="shared" si="435"/>
        <v>134.946</v>
      </c>
      <c r="T2535" s="3">
        <f>(0.5*(1-COS(RADIANS(90-$X$3)))*(D2535+E2535)*'PV model'!$B$4)</f>
        <v>0</v>
      </c>
      <c r="U2535" s="3">
        <f t="shared" si="440"/>
        <v>134.946</v>
      </c>
      <c r="V2535" s="3">
        <f>('PV model'!$B$13*(U2535/1000)*(1-'PV model'!$B$14*((20+C2535)-25))*'PV model'!$B$10)/'PV model'!$B$12</f>
        <v>13.160065627295999</v>
      </c>
    </row>
    <row r="2536" spans="1:22" x14ac:dyDescent="0.2">
      <c r="A2536" s="10">
        <f t="shared" si="441"/>
        <v>106</v>
      </c>
      <c r="B2536" s="10">
        <f t="shared" si="442"/>
        <v>11</v>
      </c>
      <c r="C2536" s="23">
        <v>11.1</v>
      </c>
      <c r="D2536" s="24">
        <v>0</v>
      </c>
      <c r="E2536" s="24">
        <v>160.524</v>
      </c>
      <c r="F2536" s="48"/>
      <c r="G2536" s="48"/>
      <c r="H2536" s="1">
        <f t="shared" si="443"/>
        <v>9.7858246716057664</v>
      </c>
      <c r="I2536" s="1">
        <f t="shared" si="436"/>
        <v>3.2266865767974995E-2</v>
      </c>
      <c r="J2536" s="4">
        <f>B2536+('PV model'!$B$3/15)+(I2536/60)</f>
        <v>10.723871114429466</v>
      </c>
      <c r="K2536" s="2">
        <f t="shared" si="437"/>
        <v>19.141933283558011</v>
      </c>
      <c r="L2536" s="2">
        <f>DEGREES(ASIN((((COS(RADIANS('PV model'!$B$2))*COS(RADIANS(H2536))*COS(RADIANS(K2536)))+(SIN(RADIANS('PV model'!$B$2))*SIN(RADIANS(H2536)))))))</f>
        <v>41.864925936752336</v>
      </c>
      <c r="M2536" s="3">
        <f t="shared" si="433"/>
        <v>41.864925936752336</v>
      </c>
      <c r="N2536" s="2">
        <f t="shared" si="438"/>
        <v>25.715678478598814</v>
      </c>
      <c r="O2536" s="2">
        <f>IF('PV model'!$B$2&gt;0, 180-N2536,IF('PV model'!$B$2&lt;0,0-N2536,N2536))</f>
        <v>154.28432152140118</v>
      </c>
      <c r="P2536" s="2">
        <f>ABS(O2536-'PV model'!$B$5)</f>
        <v>50.715678478598818</v>
      </c>
      <c r="Q2536" s="3">
        <f t="shared" si="434"/>
        <v>48.135074063247664</v>
      </c>
      <c r="R2536" s="3">
        <f t="shared" si="439"/>
        <v>0</v>
      </c>
      <c r="S2536" s="3">
        <f t="shared" si="435"/>
        <v>160.524</v>
      </c>
      <c r="T2536" s="3">
        <f>(0.5*(1-COS(RADIANS(90-$X$3)))*(D2536+E2536)*'PV model'!$B$4)</f>
        <v>0</v>
      </c>
      <c r="U2536" s="3">
        <f t="shared" si="440"/>
        <v>160.524</v>
      </c>
      <c r="V2536" s="3">
        <f>('PV model'!$B$13*(U2536/1000)*(1-'PV model'!$B$14*((20+C2536)-25))*'PV model'!$B$10)/'PV model'!$B$12</f>
        <v>15.654457151423999</v>
      </c>
    </row>
    <row r="2537" spans="1:22" x14ac:dyDescent="0.2">
      <c r="A2537" s="10">
        <f t="shared" si="441"/>
        <v>106</v>
      </c>
      <c r="B2537" s="10">
        <f t="shared" si="442"/>
        <v>12</v>
      </c>
      <c r="C2537" s="23">
        <v>11.2</v>
      </c>
      <c r="D2537" s="24">
        <v>1.1224499999999999</v>
      </c>
      <c r="E2537" s="24">
        <v>176.4</v>
      </c>
      <c r="F2537" s="48"/>
      <c r="G2537" s="48"/>
      <c r="H2537" s="1">
        <f t="shared" si="443"/>
        <v>9.7858246716057664</v>
      </c>
      <c r="I2537" s="1">
        <f t="shared" si="436"/>
        <v>3.2266865767974995E-2</v>
      </c>
      <c r="J2537" s="4">
        <f>B2537+('PV model'!$B$3/15)+(I2537/60)</f>
        <v>11.723871114429466</v>
      </c>
      <c r="K2537" s="2">
        <f t="shared" si="437"/>
        <v>4.1419332835580125</v>
      </c>
      <c r="L2537" s="2">
        <f>DEGREES(ASIN((((COS(RADIANS('PV model'!$B$2))*COS(RADIANS(H2537))*COS(RADIANS(K2537)))+(SIN(RADIANS('PV model'!$B$2))*SIN(RADIANS(H2537)))))))</f>
        <v>44.169260460907218</v>
      </c>
      <c r="M2537" s="3">
        <f t="shared" si="433"/>
        <v>44.169260460907218</v>
      </c>
      <c r="N2537" s="2">
        <f t="shared" si="438"/>
        <v>5.6948619492819814</v>
      </c>
      <c r="O2537" s="2">
        <f>IF('PV model'!$B$2&gt;0, 180-N2537,IF('PV model'!$B$2&lt;0,0-N2537,N2537))</f>
        <v>174.30513805071803</v>
      </c>
      <c r="P2537" s="2">
        <f>ABS(O2537-'PV model'!$B$5)</f>
        <v>30.694861949281972</v>
      </c>
      <c r="Q2537" s="3">
        <f t="shared" si="434"/>
        <v>45.830739539092782</v>
      </c>
      <c r="R2537" s="3">
        <f t="shared" si="439"/>
        <v>1.1224499999999997</v>
      </c>
      <c r="S2537" s="3">
        <f t="shared" si="435"/>
        <v>177.19239082597724</v>
      </c>
      <c r="T2537" s="3">
        <f>(0.5*(1-COS(RADIANS(90-$X$3)))*(D2537+E2537)*'PV model'!$B$4)</f>
        <v>0</v>
      </c>
      <c r="U2537" s="3">
        <f t="shared" si="440"/>
        <v>178.31484082597723</v>
      </c>
      <c r="V2537" s="3">
        <f>('PV model'!$B$13*(U2537/1000)*(1-'PV model'!$B$14*((20+C2537)-25))*'PV model'!$B$10)/'PV model'!$B$12</f>
        <v>17.382307572038361</v>
      </c>
    </row>
    <row r="2538" spans="1:22" x14ac:dyDescent="0.2">
      <c r="A2538" s="10">
        <f t="shared" si="441"/>
        <v>106</v>
      </c>
      <c r="B2538" s="10">
        <f t="shared" si="442"/>
        <v>13</v>
      </c>
      <c r="C2538" s="23">
        <v>11.9</v>
      </c>
      <c r="D2538" s="24">
        <v>3.3673500000000001</v>
      </c>
      <c r="E2538" s="24">
        <v>179.928</v>
      </c>
      <c r="F2538" s="48"/>
      <c r="G2538" s="48"/>
      <c r="H2538" s="1">
        <f t="shared" si="443"/>
        <v>9.7858246716057664</v>
      </c>
      <c r="I2538" s="1">
        <f t="shared" si="436"/>
        <v>3.2266865767974995E-2</v>
      </c>
      <c r="J2538" s="4">
        <f>B2538+('PV model'!$B$3/15)+(I2538/60)</f>
        <v>12.723871114429466</v>
      </c>
      <c r="K2538" s="2">
        <f t="shared" si="437"/>
        <v>-10.858066716441988</v>
      </c>
      <c r="L2538" s="2">
        <f>DEGREES(ASIN((((COS(RADIANS('PV model'!$B$2))*COS(RADIANS(H2538))*COS(RADIANS(K2538)))+(SIN(RADIANS('PV model'!$B$2))*SIN(RADIANS(H2538)))))))</f>
        <v>43.491367723379277</v>
      </c>
      <c r="M2538" s="3">
        <f t="shared" si="433"/>
        <v>43.491367723379277</v>
      </c>
      <c r="N2538" s="2">
        <f t="shared" si="438"/>
        <v>-14.825777062890504</v>
      </c>
      <c r="O2538" s="2">
        <f>IF('PV model'!$B$2&gt;0, 180-N2538,IF('PV model'!$B$2&lt;0,0-N2538,N2538))</f>
        <v>194.8257770628905</v>
      </c>
      <c r="P2538" s="2">
        <f>ABS(O2538-'PV model'!$B$5)</f>
        <v>10.174222937109505</v>
      </c>
      <c r="Q2538" s="3">
        <f t="shared" si="434"/>
        <v>46.508632276620723</v>
      </c>
      <c r="R2538" s="3">
        <f t="shared" si="439"/>
        <v>3.3673500000000005</v>
      </c>
      <c r="S2538" s="3">
        <f t="shared" si="435"/>
        <v>182.27827999544365</v>
      </c>
      <c r="T2538" s="3">
        <f>(0.5*(1-COS(RADIANS(90-$X$3)))*(D2538+E2538)*'PV model'!$B$4)</f>
        <v>0</v>
      </c>
      <c r="U2538" s="3">
        <f t="shared" si="440"/>
        <v>185.64562999544364</v>
      </c>
      <c r="V2538" s="3">
        <f>('PV model'!$B$13*(U2538/1000)*(1-'PV model'!$B$14*((20+C2538)-25))*'PV model'!$B$10)/'PV model'!$B$12</f>
        <v>18.044960188332638</v>
      </c>
    </row>
    <row r="2539" spans="1:22" x14ac:dyDescent="0.2">
      <c r="A2539" s="10">
        <f t="shared" si="441"/>
        <v>106</v>
      </c>
      <c r="B2539" s="10">
        <f t="shared" si="442"/>
        <v>14</v>
      </c>
      <c r="C2539" s="23">
        <v>12.1</v>
      </c>
      <c r="D2539" s="24">
        <v>1.1224499999999999</v>
      </c>
      <c r="E2539" s="24">
        <v>172.87200000000001</v>
      </c>
      <c r="F2539" s="48"/>
      <c r="G2539" s="48"/>
      <c r="H2539" s="1">
        <f t="shared" si="443"/>
        <v>9.7858246716057664</v>
      </c>
      <c r="I2539" s="1">
        <f t="shared" si="436"/>
        <v>3.2266865767974995E-2</v>
      </c>
      <c r="J2539" s="4">
        <f>B2539+('PV model'!$B$3/15)+(I2539/60)</f>
        <v>13.723871114429466</v>
      </c>
      <c r="K2539" s="2">
        <f t="shared" si="437"/>
        <v>-25.858066716441989</v>
      </c>
      <c r="L2539" s="2">
        <f>DEGREES(ASIN((((COS(RADIANS('PV model'!$B$2))*COS(RADIANS(H2539))*COS(RADIANS(K2539)))+(SIN(RADIANS('PV model'!$B$2))*SIN(RADIANS(H2539)))))))</f>
        <v>39.967513753650451</v>
      </c>
      <c r="M2539" s="3">
        <f t="shared" si="433"/>
        <v>39.967513753650451</v>
      </c>
      <c r="N2539" s="2">
        <f t="shared" si="438"/>
        <v>-34.110723371813236</v>
      </c>
      <c r="O2539" s="2">
        <f>IF('PV model'!$B$2&gt;0, 180-N2539,IF('PV model'!$B$2&lt;0,0-N2539,N2539))</f>
        <v>214.11072337181324</v>
      </c>
      <c r="P2539" s="2">
        <f>ABS(O2539-'PV model'!$B$5)</f>
        <v>9.1107233718132363</v>
      </c>
      <c r="Q2539" s="3">
        <f t="shared" si="434"/>
        <v>50.032486246349542</v>
      </c>
      <c r="R2539" s="3">
        <f t="shared" si="439"/>
        <v>1.1224499999999999</v>
      </c>
      <c r="S2539" s="3">
        <f t="shared" si="435"/>
        <v>173.67891709847666</v>
      </c>
      <c r="T2539" s="3">
        <f>(0.5*(1-COS(RADIANS(90-$X$3)))*(D2539+E2539)*'PV model'!$B$4)</f>
        <v>0</v>
      </c>
      <c r="U2539" s="3">
        <f t="shared" si="440"/>
        <v>174.80136709847665</v>
      </c>
      <c r="V2539" s="3">
        <f>('PV model'!$B$13*(U2539/1000)*(1-'PV model'!$B$14*((20+C2539)-25))*'PV model'!$B$10)/'PV model'!$B$12</f>
        <v>16.976907346957077</v>
      </c>
    </row>
    <row r="2540" spans="1:22" x14ac:dyDescent="0.2">
      <c r="A2540" s="10">
        <f t="shared" si="441"/>
        <v>106</v>
      </c>
      <c r="B2540" s="10">
        <f t="shared" si="442"/>
        <v>15</v>
      </c>
      <c r="C2540" s="23">
        <v>12.6</v>
      </c>
      <c r="D2540" s="24">
        <v>12.34695</v>
      </c>
      <c r="E2540" s="24">
        <v>174.636</v>
      </c>
      <c r="F2540" s="48"/>
      <c r="G2540" s="48"/>
      <c r="H2540" s="1">
        <f t="shared" si="443"/>
        <v>9.7858246716057664</v>
      </c>
      <c r="I2540" s="1">
        <f t="shared" si="436"/>
        <v>3.2266865767974995E-2</v>
      </c>
      <c r="J2540" s="4">
        <f>B2540+('PV model'!$B$3/15)+(I2540/60)</f>
        <v>14.723871114429466</v>
      </c>
      <c r="K2540" s="2">
        <f t="shared" si="437"/>
        <v>-40.858066716441989</v>
      </c>
      <c r="L2540" s="2">
        <f>DEGREES(ASIN((((COS(RADIANS('PV model'!$B$2))*COS(RADIANS(H2540))*COS(RADIANS(K2540)))+(SIN(RADIANS('PV model'!$B$2))*SIN(RADIANS(H2540)))))))</f>
        <v>34.210261618438373</v>
      </c>
      <c r="M2540" s="3">
        <f t="shared" si="433"/>
        <v>34.210261618438373</v>
      </c>
      <c r="N2540" s="2">
        <f t="shared" si="438"/>
        <v>-51.21904194164015</v>
      </c>
      <c r="O2540" s="2">
        <f>IF('PV model'!$B$2&gt;0, 180-N2540,IF('PV model'!$B$2&lt;0,0-N2540,N2540))</f>
        <v>231.21904194164014</v>
      </c>
      <c r="P2540" s="2">
        <f>ABS(O2540-'PV model'!$B$5)</f>
        <v>26.219041941640143</v>
      </c>
      <c r="Q2540" s="3">
        <f t="shared" si="434"/>
        <v>55.789738381561627</v>
      </c>
      <c r="R2540" s="3">
        <f t="shared" si="439"/>
        <v>12.34695</v>
      </c>
      <c r="S2540" s="3">
        <f t="shared" si="435"/>
        <v>182.65554239986736</v>
      </c>
      <c r="T2540" s="3">
        <f>(0.5*(1-COS(RADIANS(90-$X$3)))*(D2540+E2540)*'PV model'!$B$4)</f>
        <v>0</v>
      </c>
      <c r="U2540" s="3">
        <f t="shared" si="440"/>
        <v>195.00249239986735</v>
      </c>
      <c r="V2540" s="3">
        <f>('PV model'!$B$13*(U2540/1000)*(1-'PV model'!$B$14*((20+C2540)-25))*'PV model'!$B$10)/'PV model'!$B$12</f>
        <v>18.899878686425904</v>
      </c>
    </row>
    <row r="2541" spans="1:22" x14ac:dyDescent="0.2">
      <c r="A2541" s="10">
        <f t="shared" si="441"/>
        <v>106</v>
      </c>
      <c r="B2541" s="10">
        <f t="shared" si="442"/>
        <v>16</v>
      </c>
      <c r="C2541" s="23">
        <v>12.8</v>
      </c>
      <c r="D2541" s="24">
        <v>0</v>
      </c>
      <c r="E2541" s="24">
        <v>139.35599999999999</v>
      </c>
      <c r="F2541" s="48"/>
      <c r="G2541" s="48"/>
      <c r="H2541" s="1">
        <f t="shared" si="443"/>
        <v>9.7858246716057664</v>
      </c>
      <c r="I2541" s="1">
        <f t="shared" si="436"/>
        <v>3.2266865767974995E-2</v>
      </c>
      <c r="J2541" s="4">
        <f>B2541+('PV model'!$B$3/15)+(I2541/60)</f>
        <v>15.723871114429466</v>
      </c>
      <c r="K2541" s="2">
        <f t="shared" si="437"/>
        <v>-55.858066716441989</v>
      </c>
      <c r="L2541" s="2">
        <f>DEGREES(ASIN((((COS(RADIANS('PV model'!$B$2))*COS(RADIANS(H2541))*COS(RADIANS(K2541)))+(SIN(RADIANS('PV model'!$B$2))*SIN(RADIANS(H2541)))))))</f>
        <v>26.95820592390244</v>
      </c>
      <c r="M2541" s="3">
        <f t="shared" si="433"/>
        <v>26.95820592390244</v>
      </c>
      <c r="N2541" s="2">
        <f t="shared" si="438"/>
        <v>-66.211098391515492</v>
      </c>
      <c r="O2541" s="2">
        <f>IF('PV model'!$B$2&gt;0, 180-N2541,IF('PV model'!$B$2&lt;0,0-N2541,N2541))</f>
        <v>246.21109839151549</v>
      </c>
      <c r="P2541" s="2">
        <f>ABS(O2541-'PV model'!$B$5)</f>
        <v>41.211098391515492</v>
      </c>
      <c r="Q2541" s="3">
        <f t="shared" si="434"/>
        <v>63.04179407609756</v>
      </c>
      <c r="R2541" s="3">
        <f t="shared" si="439"/>
        <v>0</v>
      </c>
      <c r="S2541" s="3">
        <f t="shared" si="435"/>
        <v>139.35599999999999</v>
      </c>
      <c r="T2541" s="3">
        <f>(0.5*(1-COS(RADIANS(90-$X$3)))*(D2541+E2541)*'PV model'!$B$4)</f>
        <v>0</v>
      </c>
      <c r="U2541" s="3">
        <f t="shared" si="440"/>
        <v>139.35599999999999</v>
      </c>
      <c r="V2541" s="3">
        <f>('PV model'!$B$13*(U2541/1000)*(1-'PV model'!$B$14*((20+C2541)-25))*'PV model'!$B$10)/'PV model'!$B$12</f>
        <v>13.495408956287999</v>
      </c>
    </row>
    <row r="2542" spans="1:22" x14ac:dyDescent="0.2">
      <c r="A2542" s="10">
        <f t="shared" si="441"/>
        <v>106</v>
      </c>
      <c r="B2542" s="10">
        <f t="shared" si="442"/>
        <v>17</v>
      </c>
      <c r="C2542" s="23">
        <v>12.8</v>
      </c>
      <c r="D2542" s="24">
        <v>14.591849999999999</v>
      </c>
      <c r="E2542" s="24">
        <v>131.41800000000001</v>
      </c>
      <c r="F2542" s="48"/>
      <c r="G2542" s="48"/>
      <c r="H2542" s="1">
        <f t="shared" si="443"/>
        <v>9.7858246716057664</v>
      </c>
      <c r="I2542" s="1">
        <f t="shared" si="436"/>
        <v>3.2266865767974995E-2</v>
      </c>
      <c r="J2542" s="4">
        <f>B2542+('PV model'!$B$3/15)+(I2542/60)</f>
        <v>16.723871114429464</v>
      </c>
      <c r="K2542" s="2">
        <f t="shared" si="437"/>
        <v>-70.858066716441954</v>
      </c>
      <c r="L2542" s="2">
        <f>DEGREES(ASIN((((COS(RADIANS('PV model'!$B$2))*COS(RADIANS(H2542))*COS(RADIANS(K2542)))+(SIN(RADIANS('PV model'!$B$2))*SIN(RADIANS(H2542)))))))</f>
        <v>18.850548225097292</v>
      </c>
      <c r="M2542" s="3">
        <f t="shared" si="433"/>
        <v>18.850548225097292</v>
      </c>
      <c r="N2542" s="2">
        <f t="shared" si="438"/>
        <v>-79.649228189523498</v>
      </c>
      <c r="O2542" s="2">
        <f>IF('PV model'!$B$2&gt;0, 180-N2542,IF('PV model'!$B$2&lt;0,0-N2542,N2542))</f>
        <v>259.64922818952351</v>
      </c>
      <c r="P2542" s="2">
        <f>ABS(O2542-'PV model'!$B$5)</f>
        <v>54.649228189523512</v>
      </c>
      <c r="Q2542" s="3">
        <f t="shared" si="434"/>
        <v>71.149451774902701</v>
      </c>
      <c r="R2542" s="3">
        <f t="shared" si="439"/>
        <v>14.591850000000004</v>
      </c>
      <c r="S2542" s="3">
        <f t="shared" si="435"/>
        <v>138.11152947781301</v>
      </c>
      <c r="T2542" s="3">
        <f>(0.5*(1-COS(RADIANS(90-$X$3)))*(D2542+E2542)*'PV model'!$B$4)</f>
        <v>0</v>
      </c>
      <c r="U2542" s="3">
        <f t="shared" si="440"/>
        <v>152.703379477813</v>
      </c>
      <c r="V2542" s="3">
        <f>('PV model'!$B$13*(U2542/1000)*(1-'PV model'!$B$14*((20+C2542)-25))*'PV model'!$B$10)/'PV model'!$B$12</f>
        <v>14.787985842449</v>
      </c>
    </row>
    <row r="2543" spans="1:22" x14ac:dyDescent="0.2">
      <c r="A2543" s="10">
        <f t="shared" si="441"/>
        <v>106</v>
      </c>
      <c r="B2543" s="10">
        <f t="shared" si="442"/>
        <v>18</v>
      </c>
      <c r="C2543" s="23">
        <v>11.9</v>
      </c>
      <c r="D2543" s="24">
        <v>0</v>
      </c>
      <c r="E2543" s="24">
        <v>50.274000000000001</v>
      </c>
      <c r="F2543" s="48"/>
      <c r="G2543" s="48"/>
      <c r="H2543" s="1">
        <f t="shared" si="443"/>
        <v>9.7858246716057664</v>
      </c>
      <c r="I2543" s="1">
        <f t="shared" si="436"/>
        <v>3.2266865767974995E-2</v>
      </c>
      <c r="J2543" s="4">
        <f>B2543+('PV model'!$B$3/15)+(I2543/60)</f>
        <v>17.723871114429464</v>
      </c>
      <c r="K2543" s="2">
        <f t="shared" si="437"/>
        <v>-85.858066716441954</v>
      </c>
      <c r="L2543" s="2">
        <f>DEGREES(ASIN((((COS(RADIANS('PV model'!$B$2))*COS(RADIANS(H2543))*COS(RADIANS(K2543)))+(SIN(RADIANS('PV model'!$B$2))*SIN(RADIANS(H2543)))))))</f>
        <v>10.392360815614435</v>
      </c>
      <c r="M2543" s="3">
        <f t="shared" si="433"/>
        <v>10.392360815614435</v>
      </c>
      <c r="N2543" s="2">
        <f t="shared" si="438"/>
        <v>-87.808562037218408</v>
      </c>
      <c r="O2543" s="2">
        <f>IF('PV model'!$B$2&gt;0, 180-N2543,IF('PV model'!$B$2&lt;0,0-N2543,N2543))</f>
        <v>267.80856203721839</v>
      </c>
      <c r="P2543" s="2">
        <f>ABS(O2543-'PV model'!$B$5)</f>
        <v>62.808562037218394</v>
      </c>
      <c r="Q2543" s="3">
        <f t="shared" si="434"/>
        <v>79.607639184385576</v>
      </c>
      <c r="R2543" s="3">
        <f t="shared" si="439"/>
        <v>0</v>
      </c>
      <c r="S2543" s="3">
        <f t="shared" si="435"/>
        <v>50.274000000000001</v>
      </c>
      <c r="T2543" s="3">
        <f>(0.5*(1-COS(RADIANS(90-$X$3)))*(D2543+E2543)*'PV model'!$B$4)</f>
        <v>0</v>
      </c>
      <c r="U2543" s="3">
        <f t="shared" si="440"/>
        <v>50.274000000000001</v>
      </c>
      <c r="V2543" s="3">
        <f>('PV model'!$B$13*(U2543/1000)*(1-'PV model'!$B$14*((20+C2543)-25))*'PV model'!$B$10)/'PV model'!$B$12</f>
        <v>4.8866883024959993</v>
      </c>
    </row>
    <row r="2544" spans="1:22" x14ac:dyDescent="0.2">
      <c r="A2544" s="10">
        <f t="shared" si="441"/>
        <v>106</v>
      </c>
      <c r="B2544" s="10">
        <f t="shared" si="442"/>
        <v>19</v>
      </c>
      <c r="C2544" s="23">
        <v>11.5</v>
      </c>
      <c r="D2544" s="24">
        <v>0</v>
      </c>
      <c r="E2544" s="24">
        <v>15.876000000000001</v>
      </c>
      <c r="F2544" s="48"/>
      <c r="G2544" s="48"/>
      <c r="H2544" s="1">
        <f t="shared" si="443"/>
        <v>9.7858246716057664</v>
      </c>
      <c r="I2544" s="1">
        <f t="shared" si="436"/>
        <v>3.2266865767974995E-2</v>
      </c>
      <c r="J2544" s="4">
        <f>B2544+('PV model'!$B$3/15)+(I2544/60)</f>
        <v>18.723871114429464</v>
      </c>
      <c r="K2544" s="2">
        <f t="shared" si="437"/>
        <v>-100.85806671644195</v>
      </c>
      <c r="L2544" s="2">
        <f>DEGREES(ASIN((((COS(RADIANS('PV model'!$B$2))*COS(RADIANS(H2544))*COS(RADIANS(K2544)))+(SIN(RADIANS('PV model'!$B$2))*SIN(RADIANS(H2544)))))))</f>
        <v>2.0016276280539493</v>
      </c>
      <c r="M2544" s="3">
        <f t="shared" si="433"/>
        <v>2.0016276280539493</v>
      </c>
      <c r="N2544" s="2">
        <f t="shared" si="438"/>
        <v>-75.557447495205921</v>
      </c>
      <c r="O2544" s="2">
        <f>IF('PV model'!$B$2&gt;0, 180-N2544,IF('PV model'!$B$2&lt;0,0-N2544,N2544))</f>
        <v>255.55744749520591</v>
      </c>
      <c r="P2544" s="2">
        <f>ABS(O2544-'PV model'!$B$5)</f>
        <v>50.557447495205906</v>
      </c>
      <c r="Q2544" s="3">
        <f t="shared" si="434"/>
        <v>87.998372371946047</v>
      </c>
      <c r="R2544" s="3">
        <f t="shared" si="439"/>
        <v>0</v>
      </c>
      <c r="S2544" s="3">
        <f t="shared" si="435"/>
        <v>15.876000000000001</v>
      </c>
      <c r="T2544" s="3">
        <f>(0.5*(1-COS(RADIANS(90-$X$3)))*(D2544+E2544)*'PV model'!$B$4)</f>
        <v>0</v>
      </c>
      <c r="U2544" s="3">
        <f t="shared" si="440"/>
        <v>15.876000000000001</v>
      </c>
      <c r="V2544" s="3">
        <f>('PV model'!$B$13*(U2544/1000)*(1-'PV model'!$B$14*((20+C2544)-25))*'PV model'!$B$10)/'PV model'!$B$12</f>
        <v>1.54570387104</v>
      </c>
    </row>
    <row r="2545" spans="1:22" x14ac:dyDescent="0.2">
      <c r="A2545" s="10">
        <f t="shared" si="441"/>
        <v>106</v>
      </c>
      <c r="B2545" s="10">
        <f t="shared" si="442"/>
        <v>20</v>
      </c>
      <c r="C2545" s="23">
        <v>11.2</v>
      </c>
      <c r="D2545" s="24">
        <v>0</v>
      </c>
      <c r="E2545" s="24">
        <v>0.88200000000000001</v>
      </c>
      <c r="F2545" s="48"/>
      <c r="G2545" s="48"/>
      <c r="H2545" s="1">
        <f t="shared" si="443"/>
        <v>9.7858246716057664</v>
      </c>
      <c r="I2545" s="1">
        <f t="shared" si="436"/>
        <v>3.2266865767974995E-2</v>
      </c>
      <c r="J2545" s="4">
        <f>B2545+('PV model'!$B$3/15)+(I2545/60)</f>
        <v>19.723871114429464</v>
      </c>
      <c r="K2545" s="2">
        <f t="shared" si="437"/>
        <v>-115.85806671644195</v>
      </c>
      <c r="L2545" s="2">
        <f>DEGREES(ASIN((((COS(RADIANS('PV model'!$B$2))*COS(RADIANS(H2545))*COS(RADIANS(K2545)))+(SIN(RADIANS('PV model'!$B$2))*SIN(RADIANS(H2545)))))))</f>
        <v>-5.9330763751278122</v>
      </c>
      <c r="M2545" s="3">
        <f t="shared" si="433"/>
        <v>0</v>
      </c>
      <c r="N2545" s="2">
        <f t="shared" si="438"/>
        <v>-63.06990964659667</v>
      </c>
      <c r="O2545" s="2">
        <f>IF('PV model'!$B$2&gt;0, 180-N2545,IF('PV model'!$B$2&lt;0,0-N2545,N2545))</f>
        <v>243.06990964659667</v>
      </c>
      <c r="P2545" s="2">
        <f>ABS(O2545-'PV model'!$B$5)</f>
        <v>38.06990964659667</v>
      </c>
      <c r="Q2545" s="3">
        <f t="shared" si="434"/>
        <v>95.933076375127811</v>
      </c>
      <c r="R2545" s="3">
        <f t="shared" si="439"/>
        <v>0</v>
      </c>
      <c r="S2545" s="3">
        <f t="shared" si="435"/>
        <v>0.88200000000000001</v>
      </c>
      <c r="T2545" s="3">
        <f>(0.5*(1-COS(RADIANS(90-$X$3)))*(D2545+E2545)*'PV model'!$B$4)</f>
        <v>0</v>
      </c>
      <c r="U2545" s="3">
        <f t="shared" si="440"/>
        <v>0.88200000000000001</v>
      </c>
      <c r="V2545" s="3">
        <f>('PV model'!$B$13*(U2545/1000)*(1-'PV model'!$B$14*((20+C2545)-25))*'PV model'!$B$10)/'PV model'!$B$12</f>
        <v>8.597823494399999E-2</v>
      </c>
    </row>
    <row r="2546" spans="1:22" x14ac:dyDescent="0.2">
      <c r="A2546" s="10">
        <f t="shared" si="441"/>
        <v>106</v>
      </c>
      <c r="B2546" s="10">
        <f t="shared" si="442"/>
        <v>21</v>
      </c>
      <c r="C2546" s="23">
        <v>11.1</v>
      </c>
      <c r="D2546" s="24">
        <v>0</v>
      </c>
      <c r="E2546" s="24">
        <v>0</v>
      </c>
      <c r="F2546" s="48"/>
      <c r="G2546" s="48"/>
      <c r="H2546" s="1">
        <f t="shared" si="443"/>
        <v>9.7858246716057664</v>
      </c>
      <c r="I2546" s="1">
        <f t="shared" si="436"/>
        <v>3.2266865767974995E-2</v>
      </c>
      <c r="J2546" s="4">
        <f>B2546+('PV model'!$B$3/15)+(I2546/60)</f>
        <v>20.723871114429464</v>
      </c>
      <c r="K2546" s="2">
        <f t="shared" si="437"/>
        <v>-130.85806671644195</v>
      </c>
      <c r="L2546" s="2">
        <f>DEGREES(ASIN((((COS(RADIANS('PV model'!$B$2))*COS(RADIANS(H2546))*COS(RADIANS(K2546)))+(SIN(RADIANS('PV model'!$B$2))*SIN(RADIANS(H2546)))))))</f>
        <v>-13.007074658196082</v>
      </c>
      <c r="M2546" s="3">
        <f t="shared" si="433"/>
        <v>0</v>
      </c>
      <c r="N2546" s="2">
        <f t="shared" si="438"/>
        <v>-49.902970673910254</v>
      </c>
      <c r="O2546" s="2">
        <f>IF('PV model'!$B$2&gt;0, 180-N2546,IF('PV model'!$B$2&lt;0,0-N2546,N2546))</f>
        <v>229.90297067391026</v>
      </c>
      <c r="P2546" s="2">
        <f>ABS(O2546-'PV model'!$B$5)</f>
        <v>24.902970673910261</v>
      </c>
      <c r="Q2546" s="3">
        <f t="shared" si="434"/>
        <v>103.00707465819609</v>
      </c>
      <c r="R2546" s="3">
        <f t="shared" si="439"/>
        <v>0</v>
      </c>
      <c r="S2546" s="3">
        <f t="shared" si="435"/>
        <v>0</v>
      </c>
      <c r="T2546" s="3">
        <f>(0.5*(1-COS(RADIANS(90-$X$3)))*(D2546+E2546)*'PV model'!$B$4)</f>
        <v>0</v>
      </c>
      <c r="U2546" s="3">
        <f t="shared" si="440"/>
        <v>0</v>
      </c>
      <c r="V2546" s="3">
        <f>('PV model'!$B$13*(U2546/1000)*(1-'PV model'!$B$14*((20+C2546)-25))*'PV model'!$B$10)/'PV model'!$B$12</f>
        <v>0</v>
      </c>
    </row>
    <row r="2547" spans="1:22" x14ac:dyDescent="0.2">
      <c r="A2547" s="10">
        <f t="shared" si="441"/>
        <v>106</v>
      </c>
      <c r="B2547" s="10">
        <f t="shared" si="442"/>
        <v>22</v>
      </c>
      <c r="C2547" s="23">
        <v>10</v>
      </c>
      <c r="D2547" s="24">
        <v>0</v>
      </c>
      <c r="E2547" s="24">
        <v>0</v>
      </c>
      <c r="F2547" s="48"/>
      <c r="G2547" s="48"/>
      <c r="H2547" s="1">
        <f t="shared" si="443"/>
        <v>9.7858246716057664</v>
      </c>
      <c r="I2547" s="1">
        <f t="shared" si="436"/>
        <v>3.2266865767974995E-2</v>
      </c>
      <c r="J2547" s="4">
        <f>B2547+('PV model'!$B$3/15)+(I2547/60)</f>
        <v>21.723871114429464</v>
      </c>
      <c r="K2547" s="2">
        <f t="shared" si="437"/>
        <v>-145.85806671644195</v>
      </c>
      <c r="L2547" s="2">
        <f>DEGREES(ASIN((((COS(RADIANS('PV model'!$B$2))*COS(RADIANS(H2547))*COS(RADIANS(K2547)))+(SIN(RADIANS('PV model'!$B$2))*SIN(RADIANS(H2547)))))))</f>
        <v>-18.777382310250967</v>
      </c>
      <c r="M2547" s="3">
        <f t="shared" si="433"/>
        <v>0</v>
      </c>
      <c r="N2547" s="2">
        <f t="shared" si="438"/>
        <v>-35.744404626885384</v>
      </c>
      <c r="O2547" s="2">
        <f>IF('PV model'!$B$2&gt;0, 180-N2547,IF('PV model'!$B$2&lt;0,0-N2547,N2547))</f>
        <v>215.7444046268854</v>
      </c>
      <c r="P2547" s="2">
        <f>ABS(O2547-'PV model'!$B$5)</f>
        <v>10.744404626885398</v>
      </c>
      <c r="Q2547" s="3">
        <f t="shared" si="434"/>
        <v>108.77738231025097</v>
      </c>
      <c r="R2547" s="3">
        <f t="shared" si="439"/>
        <v>0</v>
      </c>
      <c r="S2547" s="3">
        <f t="shared" si="435"/>
        <v>0</v>
      </c>
      <c r="T2547" s="3">
        <f>(0.5*(1-COS(RADIANS(90-$X$3)))*(D2547+E2547)*'PV model'!$B$4)</f>
        <v>0</v>
      </c>
      <c r="U2547" s="3">
        <f t="shared" si="440"/>
        <v>0</v>
      </c>
      <c r="V2547" s="3">
        <f>('PV model'!$B$13*(U2547/1000)*(1-'PV model'!$B$14*((20+C2547)-25))*'PV model'!$B$10)/'PV model'!$B$12</f>
        <v>0</v>
      </c>
    </row>
    <row r="2548" spans="1:22" x14ac:dyDescent="0.2">
      <c r="A2548" s="10">
        <f t="shared" si="441"/>
        <v>106</v>
      </c>
      <c r="B2548" s="10">
        <f t="shared" si="442"/>
        <v>23</v>
      </c>
      <c r="C2548" s="23">
        <v>9.6</v>
      </c>
      <c r="D2548" s="24">
        <v>0</v>
      </c>
      <c r="E2548" s="24">
        <v>0</v>
      </c>
      <c r="F2548" s="48"/>
      <c r="G2548" s="48"/>
      <c r="H2548" s="1">
        <f t="shared" si="443"/>
        <v>9.7858246716057664</v>
      </c>
      <c r="I2548" s="1">
        <f t="shared" si="436"/>
        <v>3.2266865767974995E-2</v>
      </c>
      <c r="J2548" s="4">
        <f>B2548+('PV model'!$B$3/15)+(I2548/60)</f>
        <v>22.723871114429464</v>
      </c>
      <c r="K2548" s="2">
        <f t="shared" si="437"/>
        <v>-160.85806671644195</v>
      </c>
      <c r="L2548" s="2">
        <f>DEGREES(ASIN((((COS(RADIANS('PV model'!$B$2))*COS(RADIANS(H2548))*COS(RADIANS(K2548)))+(SIN(RADIANS('PV model'!$B$2))*SIN(RADIANS(H2548)))))))</f>
        <v>-22.782277967322482</v>
      </c>
      <c r="M2548" s="3">
        <f t="shared" si="433"/>
        <v>0</v>
      </c>
      <c r="N2548" s="2">
        <f t="shared" si="438"/>
        <v>-20.516790669348136</v>
      </c>
      <c r="O2548" s="2">
        <f>IF('PV model'!$B$2&gt;0, 180-N2548,IF('PV model'!$B$2&lt;0,0-N2548,N2548))</f>
        <v>200.51679066934813</v>
      </c>
      <c r="P2548" s="2">
        <f>ABS(O2548-'PV model'!$B$5)</f>
        <v>4.4832093306518743</v>
      </c>
      <c r="Q2548" s="3">
        <f t="shared" si="434"/>
        <v>112.78227796732249</v>
      </c>
      <c r="R2548" s="3">
        <f t="shared" si="439"/>
        <v>0</v>
      </c>
      <c r="S2548" s="3">
        <f t="shared" si="435"/>
        <v>0</v>
      </c>
      <c r="T2548" s="3">
        <f>(0.5*(1-COS(RADIANS(90-$X$3)))*(D2548+E2548)*'PV model'!$B$4)</f>
        <v>0</v>
      </c>
      <c r="U2548" s="3">
        <f t="shared" si="440"/>
        <v>0</v>
      </c>
      <c r="V2548" s="3">
        <f>('PV model'!$B$13*(U2548/1000)*(1-'PV model'!$B$14*((20+C2548)-25))*'PV model'!$B$10)/'PV model'!$B$12</f>
        <v>0</v>
      </c>
    </row>
    <row r="2549" spans="1:22" x14ac:dyDescent="0.2">
      <c r="A2549" s="10">
        <f t="shared" si="441"/>
        <v>106</v>
      </c>
      <c r="B2549" s="10">
        <f t="shared" si="442"/>
        <v>24</v>
      </c>
      <c r="C2549" s="23">
        <v>9.4</v>
      </c>
      <c r="D2549" s="24">
        <v>0</v>
      </c>
      <c r="E2549" s="24">
        <v>0</v>
      </c>
      <c r="F2549" s="48"/>
      <c r="G2549" s="48"/>
      <c r="H2549" s="1">
        <f t="shared" si="443"/>
        <v>9.7858246716057664</v>
      </c>
      <c r="I2549" s="1">
        <f t="shared" si="436"/>
        <v>3.2266865767974995E-2</v>
      </c>
      <c r="J2549" s="4">
        <f>B2549+('PV model'!$B$3/15)+(I2549/60)</f>
        <v>23.723871114429464</v>
      </c>
      <c r="K2549" s="2">
        <f t="shared" si="437"/>
        <v>-175.85806671644195</v>
      </c>
      <c r="L2549" s="2">
        <f>DEGREES(ASIN((((COS(RADIANS('PV model'!$B$2))*COS(RADIANS(H2549))*COS(RADIANS(K2549)))+(SIN(RADIANS('PV model'!$B$2))*SIN(RADIANS(H2549)))))))</f>
        <v>-24.622260088584447</v>
      </c>
      <c r="M2549" s="3">
        <f t="shared" si="433"/>
        <v>0</v>
      </c>
      <c r="N2549" s="2">
        <f t="shared" si="438"/>
        <v>-4.4906032785450023</v>
      </c>
      <c r="O2549" s="2">
        <f>IF('PV model'!$B$2&gt;0, 180-N2549,IF('PV model'!$B$2&lt;0,0-N2549,N2549))</f>
        <v>184.490603278545</v>
      </c>
      <c r="P2549" s="2">
        <f>ABS(O2549-'PV model'!$B$5)</f>
        <v>20.509396721455005</v>
      </c>
      <c r="Q2549" s="3">
        <f t="shared" si="434"/>
        <v>114.62226008858445</v>
      </c>
      <c r="R2549" s="3">
        <f t="shared" si="439"/>
        <v>0</v>
      </c>
      <c r="S2549" s="3">
        <f t="shared" si="435"/>
        <v>0</v>
      </c>
      <c r="T2549" s="3">
        <f>(0.5*(1-COS(RADIANS(90-$X$3)))*(D2549+E2549)*'PV model'!$B$4)</f>
        <v>0</v>
      </c>
      <c r="U2549" s="3">
        <f t="shared" si="440"/>
        <v>0</v>
      </c>
      <c r="V2549" s="3">
        <f>('PV model'!$B$13*(U2549/1000)*(1-'PV model'!$B$14*((20+C2549)-25))*'PV model'!$B$10)/'PV model'!$B$12</f>
        <v>0</v>
      </c>
    </row>
    <row r="2550" spans="1:22" x14ac:dyDescent="0.2">
      <c r="A2550" s="10">
        <f t="shared" si="441"/>
        <v>107</v>
      </c>
      <c r="B2550" s="10">
        <f t="shared" si="442"/>
        <v>1</v>
      </c>
      <c r="C2550" s="23">
        <v>9.1999999999999993</v>
      </c>
      <c r="D2550" s="24">
        <v>0</v>
      </c>
      <c r="E2550" s="24">
        <v>0</v>
      </c>
      <c r="F2550" s="48"/>
      <c r="G2550" s="48"/>
      <c r="H2550" s="1">
        <f t="shared" si="443"/>
        <v>10.151484720047071</v>
      </c>
      <c r="I2550" s="1">
        <f t="shared" si="436"/>
        <v>0.28123637017894731</v>
      </c>
      <c r="J2550" s="4">
        <f>B2550+('PV model'!$B$3/15)+(I2550/60)</f>
        <v>0.72802060616964914</v>
      </c>
      <c r="K2550" s="2">
        <f t="shared" si="437"/>
        <v>169.07969090745527</v>
      </c>
      <c r="L2550" s="2">
        <f>DEGREES(ASIN((((COS(RADIANS('PV model'!$B$2))*COS(RADIANS(H2550))*COS(RADIANS(K2550)))+(SIN(RADIANS('PV model'!$B$2))*SIN(RADIANS(H2550)))))))</f>
        <v>-23.715145791404982</v>
      </c>
      <c r="M2550" s="3">
        <f t="shared" si="433"/>
        <v>0</v>
      </c>
      <c r="N2550" s="2">
        <f t="shared" si="438"/>
        <v>11.752065061613672</v>
      </c>
      <c r="O2550" s="2">
        <f>IF('PV model'!$B$2&gt;0, 180-N2550,IF('PV model'!$B$2&lt;0,0-N2550,N2550))</f>
        <v>168.24793493838632</v>
      </c>
      <c r="P2550" s="2">
        <f>ABS(O2550-'PV model'!$B$5)</f>
        <v>36.752065061613678</v>
      </c>
      <c r="Q2550" s="3">
        <f t="shared" si="434"/>
        <v>113.71514579140499</v>
      </c>
      <c r="R2550" s="3">
        <f t="shared" si="439"/>
        <v>0</v>
      </c>
      <c r="S2550" s="3">
        <f t="shared" si="435"/>
        <v>0</v>
      </c>
      <c r="T2550" s="3">
        <f>(0.5*(1-COS(RADIANS(90-$X$3)))*(D2550+E2550)*'PV model'!$B$4)</f>
        <v>0</v>
      </c>
      <c r="U2550" s="3">
        <f t="shared" si="440"/>
        <v>0</v>
      </c>
      <c r="V2550" s="3">
        <f>('PV model'!$B$13*(U2550/1000)*(1-'PV model'!$B$14*((20+C2550)-25))*'PV model'!$B$10)/'PV model'!$B$12</f>
        <v>0</v>
      </c>
    </row>
    <row r="2551" spans="1:22" x14ac:dyDescent="0.2">
      <c r="A2551" s="10">
        <f t="shared" si="441"/>
        <v>107</v>
      </c>
      <c r="B2551" s="10">
        <f t="shared" si="442"/>
        <v>2</v>
      </c>
      <c r="C2551" s="23">
        <v>9</v>
      </c>
      <c r="D2551" s="24">
        <v>0</v>
      </c>
      <c r="E2551" s="24">
        <v>0</v>
      </c>
      <c r="F2551" s="48"/>
      <c r="G2551" s="48"/>
      <c r="H2551" s="1">
        <f t="shared" si="443"/>
        <v>10.151484720047071</v>
      </c>
      <c r="I2551" s="1">
        <f t="shared" si="436"/>
        <v>0.28123637017894731</v>
      </c>
      <c r="J2551" s="4">
        <f>B2551+('PV model'!$B$3/15)+(I2551/60)</f>
        <v>1.7280206061696493</v>
      </c>
      <c r="K2551" s="2">
        <f t="shared" si="437"/>
        <v>154.07969090745527</v>
      </c>
      <c r="L2551" s="2">
        <f>DEGREES(ASIN((((COS(RADIANS('PV model'!$B$2))*COS(RADIANS(H2551))*COS(RADIANS(K2551)))+(SIN(RADIANS('PV model'!$B$2))*SIN(RADIANS(H2551)))))))</f>
        <v>-20.866952750388851</v>
      </c>
      <c r="M2551" s="3">
        <f t="shared" si="433"/>
        <v>0</v>
      </c>
      <c r="N2551" s="2">
        <f t="shared" si="438"/>
        <v>27.418115081248754</v>
      </c>
      <c r="O2551" s="2">
        <f>IF('PV model'!$B$2&gt;0, 180-N2551,IF('PV model'!$B$2&lt;0,0-N2551,N2551))</f>
        <v>152.58188491875126</v>
      </c>
      <c r="P2551" s="2">
        <f>ABS(O2551-'PV model'!$B$5)</f>
        <v>52.418115081248743</v>
      </c>
      <c r="Q2551" s="3">
        <f t="shared" si="434"/>
        <v>110.86695275038885</v>
      </c>
      <c r="R2551" s="3">
        <f t="shared" si="439"/>
        <v>0</v>
      </c>
      <c r="S2551" s="3">
        <f t="shared" si="435"/>
        <v>0</v>
      </c>
      <c r="T2551" s="3">
        <f>(0.5*(1-COS(RADIANS(90-$X$3)))*(D2551+E2551)*'PV model'!$B$4)</f>
        <v>0</v>
      </c>
      <c r="U2551" s="3">
        <f t="shared" si="440"/>
        <v>0</v>
      </c>
      <c r="V2551" s="3">
        <f>('PV model'!$B$13*(U2551/1000)*(1-'PV model'!$B$14*((20+C2551)-25))*'PV model'!$B$10)/'PV model'!$B$12</f>
        <v>0</v>
      </c>
    </row>
    <row r="2552" spans="1:22" x14ac:dyDescent="0.2">
      <c r="A2552" s="10">
        <f t="shared" si="441"/>
        <v>107</v>
      </c>
      <c r="B2552" s="10">
        <f t="shared" si="442"/>
        <v>3</v>
      </c>
      <c r="C2552" s="23">
        <v>9</v>
      </c>
      <c r="D2552" s="24">
        <v>0</v>
      </c>
      <c r="E2552" s="24">
        <v>0</v>
      </c>
      <c r="F2552" s="48"/>
      <c r="G2552" s="48"/>
      <c r="H2552" s="1">
        <f t="shared" si="443"/>
        <v>10.151484720047071</v>
      </c>
      <c r="I2552" s="1">
        <f t="shared" si="436"/>
        <v>0.28123637017894731</v>
      </c>
      <c r="J2552" s="4">
        <f>B2552+('PV model'!$B$3/15)+(I2552/60)</f>
        <v>2.728020606169649</v>
      </c>
      <c r="K2552" s="2">
        <f t="shared" si="437"/>
        <v>139.07969090745527</v>
      </c>
      <c r="L2552" s="2">
        <f>DEGREES(ASIN((((COS(RADIANS('PV model'!$B$2))*COS(RADIANS(H2552))*COS(RADIANS(K2552)))+(SIN(RADIANS('PV model'!$B$2))*SIN(RADIANS(H2552)))))))</f>
        <v>-16.023717582336271</v>
      </c>
      <c r="M2552" s="3">
        <f t="shared" si="433"/>
        <v>0</v>
      </c>
      <c r="N2552" s="2">
        <f t="shared" si="438"/>
        <v>42.130198614230899</v>
      </c>
      <c r="O2552" s="2">
        <f>IF('PV model'!$B$2&gt;0, 180-N2552,IF('PV model'!$B$2&lt;0,0-N2552,N2552))</f>
        <v>137.86980138576911</v>
      </c>
      <c r="P2552" s="2">
        <f>ABS(O2552-'PV model'!$B$5)</f>
        <v>67.130198614230892</v>
      </c>
      <c r="Q2552" s="3">
        <f t="shared" si="434"/>
        <v>106.02371758233626</v>
      </c>
      <c r="R2552" s="3">
        <f t="shared" si="439"/>
        <v>0</v>
      </c>
      <c r="S2552" s="3">
        <f t="shared" si="435"/>
        <v>0</v>
      </c>
      <c r="T2552" s="3">
        <f>(0.5*(1-COS(RADIANS(90-$X$3)))*(D2552+E2552)*'PV model'!$B$4)</f>
        <v>0</v>
      </c>
      <c r="U2552" s="3">
        <f t="shared" si="440"/>
        <v>0</v>
      </c>
      <c r="V2552" s="3">
        <f>('PV model'!$B$13*(U2552/1000)*(1-'PV model'!$B$14*((20+C2552)-25))*'PV model'!$B$10)/'PV model'!$B$12</f>
        <v>0</v>
      </c>
    </row>
    <row r="2553" spans="1:22" x14ac:dyDescent="0.2">
      <c r="A2553" s="10">
        <f t="shared" si="441"/>
        <v>107</v>
      </c>
      <c r="B2553" s="10">
        <f t="shared" si="442"/>
        <v>4</v>
      </c>
      <c r="C2553" s="23">
        <v>8.6999999999999993</v>
      </c>
      <c r="D2553" s="24">
        <v>0</v>
      </c>
      <c r="E2553" s="24">
        <v>0</v>
      </c>
      <c r="F2553" s="48"/>
      <c r="G2553" s="48"/>
      <c r="H2553" s="1">
        <f t="shared" si="443"/>
        <v>10.151484720047071</v>
      </c>
      <c r="I2553" s="1">
        <f t="shared" si="436"/>
        <v>0.28123637017894731</v>
      </c>
      <c r="J2553" s="4">
        <f>B2553+('PV model'!$B$3/15)+(I2553/60)</f>
        <v>3.728020606169649</v>
      </c>
      <c r="K2553" s="2">
        <f t="shared" si="437"/>
        <v>124.07969090745527</v>
      </c>
      <c r="L2553" s="2">
        <f>DEGREES(ASIN((((COS(RADIANS('PV model'!$B$2))*COS(RADIANS(H2553))*COS(RADIANS(K2553)))+(SIN(RADIANS('PV model'!$B$2))*SIN(RADIANS(H2553)))))))</f>
        <v>-9.6228099312954498</v>
      </c>
      <c r="M2553" s="3">
        <f t="shared" si="433"/>
        <v>0</v>
      </c>
      <c r="N2553" s="2">
        <f t="shared" si="438"/>
        <v>55.784452000698174</v>
      </c>
      <c r="O2553" s="2">
        <f>IF('PV model'!$B$2&gt;0, 180-N2553,IF('PV model'!$B$2&lt;0,0-N2553,N2553))</f>
        <v>124.21554799930183</v>
      </c>
      <c r="P2553" s="2">
        <f>ABS(O2553-'PV model'!$B$5)</f>
        <v>80.784452000698167</v>
      </c>
      <c r="Q2553" s="3">
        <f t="shared" si="434"/>
        <v>99.62280993129545</v>
      </c>
      <c r="R2553" s="3">
        <f t="shared" si="439"/>
        <v>0</v>
      </c>
      <c r="S2553" s="3">
        <f t="shared" si="435"/>
        <v>0</v>
      </c>
      <c r="T2553" s="3">
        <f>(0.5*(1-COS(RADIANS(90-$X$3)))*(D2553+E2553)*'PV model'!$B$4)</f>
        <v>0</v>
      </c>
      <c r="U2553" s="3">
        <f t="shared" si="440"/>
        <v>0</v>
      </c>
      <c r="V2553" s="3">
        <f>('PV model'!$B$13*(U2553/1000)*(1-'PV model'!$B$14*((20+C2553)-25))*'PV model'!$B$10)/'PV model'!$B$12</f>
        <v>0</v>
      </c>
    </row>
    <row r="2554" spans="1:22" x14ac:dyDescent="0.2">
      <c r="A2554" s="10">
        <f t="shared" si="441"/>
        <v>107</v>
      </c>
      <c r="B2554" s="10">
        <f t="shared" si="442"/>
        <v>5</v>
      </c>
      <c r="C2554" s="23">
        <v>8.5</v>
      </c>
      <c r="D2554" s="24">
        <v>0</v>
      </c>
      <c r="E2554" s="24">
        <v>0</v>
      </c>
      <c r="F2554" s="48"/>
      <c r="G2554" s="48"/>
      <c r="H2554" s="1">
        <f t="shared" si="443"/>
        <v>10.151484720047071</v>
      </c>
      <c r="I2554" s="1">
        <f t="shared" si="436"/>
        <v>0.28123637017894731</v>
      </c>
      <c r="J2554" s="4">
        <f>B2554+('PV model'!$B$3/15)+(I2554/60)</f>
        <v>4.7280206061696495</v>
      </c>
      <c r="K2554" s="2">
        <f t="shared" si="437"/>
        <v>109.07969090745526</v>
      </c>
      <c r="L2554" s="2">
        <f>DEGREES(ASIN((((COS(RADIANS('PV model'!$B$2))*COS(RADIANS(H2554))*COS(RADIANS(K2554)))+(SIN(RADIANS('PV model'!$B$2))*SIN(RADIANS(H2554)))))))</f>
        <v>-2.1202414738557529</v>
      </c>
      <c r="M2554" s="3">
        <f t="shared" si="433"/>
        <v>0</v>
      </c>
      <c r="N2554" s="2">
        <f t="shared" si="438"/>
        <v>68.576699086844727</v>
      </c>
      <c r="O2554" s="2">
        <f>IF('PV model'!$B$2&gt;0, 180-N2554,IF('PV model'!$B$2&lt;0,0-N2554,N2554))</f>
        <v>111.42330091315527</v>
      </c>
      <c r="P2554" s="2">
        <f>ABS(O2554-'PV model'!$B$5)</f>
        <v>93.576699086844727</v>
      </c>
      <c r="Q2554" s="3">
        <f t="shared" si="434"/>
        <v>92.120241473855742</v>
      </c>
      <c r="R2554" s="3">
        <f t="shared" si="439"/>
        <v>0</v>
      </c>
      <c r="S2554" s="3">
        <f t="shared" si="435"/>
        <v>0</v>
      </c>
      <c r="T2554" s="3">
        <f>(0.5*(1-COS(RADIANS(90-$X$3)))*(D2554+E2554)*'PV model'!$B$4)</f>
        <v>0</v>
      </c>
      <c r="U2554" s="3">
        <f t="shared" si="440"/>
        <v>0</v>
      </c>
      <c r="V2554" s="3">
        <f>('PV model'!$B$13*(U2554/1000)*(1-'PV model'!$B$14*((20+C2554)-25))*'PV model'!$B$10)/'PV model'!$B$12</f>
        <v>0</v>
      </c>
    </row>
    <row r="2555" spans="1:22" x14ac:dyDescent="0.2">
      <c r="A2555" s="10">
        <f t="shared" si="441"/>
        <v>107</v>
      </c>
      <c r="B2555" s="10">
        <f t="shared" si="442"/>
        <v>6</v>
      </c>
      <c r="C2555" s="23">
        <v>8.5</v>
      </c>
      <c r="D2555" s="24">
        <v>0</v>
      </c>
      <c r="E2555" s="24">
        <v>3.528</v>
      </c>
      <c r="F2555" s="48"/>
      <c r="G2555" s="48"/>
      <c r="H2555" s="1">
        <f t="shared" si="443"/>
        <v>10.151484720047071</v>
      </c>
      <c r="I2555" s="1">
        <f t="shared" si="436"/>
        <v>0.28123637017894731</v>
      </c>
      <c r="J2555" s="4">
        <f>B2555+('PV model'!$B$3/15)+(I2555/60)</f>
        <v>5.7280206061696495</v>
      </c>
      <c r="K2555" s="2">
        <f t="shared" si="437"/>
        <v>94.079690907455259</v>
      </c>
      <c r="L2555" s="2">
        <f>DEGREES(ASIN((((COS(RADIANS('PV model'!$B$2))*COS(RADIANS(H2555))*COS(RADIANS(K2555)))+(SIN(RADIANS('PV model'!$B$2))*SIN(RADIANS(H2555)))))))</f>
        <v>6.0610337834648096</v>
      </c>
      <c r="M2555" s="3">
        <f t="shared" si="433"/>
        <v>6.0610337834648096</v>
      </c>
      <c r="N2555" s="2">
        <f t="shared" si="438"/>
        <v>80.884270549409337</v>
      </c>
      <c r="O2555" s="2">
        <f>IF('PV model'!$B$2&gt;0, 180-N2555,IF('PV model'!$B$2&lt;0,0-N2555,N2555))</f>
        <v>99.115729450590663</v>
      </c>
      <c r="P2555" s="2">
        <f>ABS(O2555-'PV model'!$B$5)</f>
        <v>105.88427054940934</v>
      </c>
      <c r="Q2555" s="3">
        <f t="shared" si="434"/>
        <v>83.938966216535192</v>
      </c>
      <c r="R2555" s="3">
        <f t="shared" si="439"/>
        <v>0</v>
      </c>
      <c r="S2555" s="3">
        <f t="shared" si="435"/>
        <v>3.528</v>
      </c>
      <c r="T2555" s="3">
        <f>(0.5*(1-COS(RADIANS(90-$X$3)))*(D2555+E2555)*'PV model'!$B$4)</f>
        <v>0</v>
      </c>
      <c r="U2555" s="3">
        <f t="shared" si="440"/>
        <v>3.528</v>
      </c>
      <c r="V2555" s="3">
        <f>('PV model'!$B$13*(U2555/1000)*(1-'PV model'!$B$14*((20+C2555)-25))*'PV model'!$B$10)/'PV model'!$B$12</f>
        <v>0.34772165567999996</v>
      </c>
    </row>
    <row r="2556" spans="1:22" x14ac:dyDescent="0.2">
      <c r="A2556" s="10">
        <f t="shared" si="441"/>
        <v>107</v>
      </c>
      <c r="B2556" s="10">
        <f t="shared" si="442"/>
        <v>7</v>
      </c>
      <c r="C2556" s="23">
        <v>8.5</v>
      </c>
      <c r="D2556" s="24">
        <v>0</v>
      </c>
      <c r="E2556" s="24">
        <v>25.578000000000003</v>
      </c>
      <c r="F2556" s="48"/>
      <c r="G2556" s="48"/>
      <c r="H2556" s="1">
        <f t="shared" si="443"/>
        <v>10.151484720047071</v>
      </c>
      <c r="I2556" s="1">
        <f t="shared" si="436"/>
        <v>0.28123637017894731</v>
      </c>
      <c r="J2556" s="4">
        <f>B2556+('PV model'!$B$3/15)+(I2556/60)</f>
        <v>6.7280206061696495</v>
      </c>
      <c r="K2556" s="2">
        <f t="shared" si="437"/>
        <v>79.079690907455259</v>
      </c>
      <c r="L2556" s="2">
        <f>DEGREES(ASIN((((COS(RADIANS('PV model'!$B$2))*COS(RADIANS(H2556))*COS(RADIANS(K2556)))+(SIN(RADIANS('PV model'!$B$2))*SIN(RADIANS(H2556)))))))</f>
        <v>14.529326154368094</v>
      </c>
      <c r="M2556" s="3">
        <f t="shared" si="433"/>
        <v>14.529326154368094</v>
      </c>
      <c r="N2556" s="2">
        <f t="shared" si="438"/>
        <v>86.810961105928527</v>
      </c>
      <c r="O2556" s="2">
        <f>IF('PV model'!$B$2&gt;0, 180-N2556,IF('PV model'!$B$2&lt;0,0-N2556,N2556))</f>
        <v>93.189038894071473</v>
      </c>
      <c r="P2556" s="2">
        <f>ABS(O2556-'PV model'!$B$5)</f>
        <v>111.81096110592853</v>
      </c>
      <c r="Q2556" s="3">
        <f t="shared" si="434"/>
        <v>75.470673845631907</v>
      </c>
      <c r="R2556" s="3">
        <f t="shared" si="439"/>
        <v>0</v>
      </c>
      <c r="S2556" s="3">
        <f t="shared" si="435"/>
        <v>25.578000000000003</v>
      </c>
      <c r="T2556" s="3">
        <f>(0.5*(1-COS(RADIANS(90-$X$3)))*(D2556+E2556)*'PV model'!$B$4)</f>
        <v>0</v>
      </c>
      <c r="U2556" s="3">
        <f t="shared" si="440"/>
        <v>25.578000000000003</v>
      </c>
      <c r="V2556" s="3">
        <f>('PV model'!$B$13*(U2556/1000)*(1-'PV model'!$B$14*((20+C2556)-25))*'PV model'!$B$10)/'PV model'!$B$12</f>
        <v>2.5209820036799999</v>
      </c>
    </row>
    <row r="2557" spans="1:22" x14ac:dyDescent="0.2">
      <c r="A2557" s="10">
        <f t="shared" si="441"/>
        <v>107</v>
      </c>
      <c r="B2557" s="10">
        <f t="shared" si="442"/>
        <v>8</v>
      </c>
      <c r="C2557" s="23">
        <v>8.6</v>
      </c>
      <c r="D2557" s="24">
        <v>0</v>
      </c>
      <c r="E2557" s="24">
        <v>62.621999999999993</v>
      </c>
      <c r="F2557" s="48"/>
      <c r="G2557" s="48"/>
      <c r="H2557" s="1">
        <f t="shared" si="443"/>
        <v>10.151484720047071</v>
      </c>
      <c r="I2557" s="1">
        <f t="shared" si="436"/>
        <v>0.28123637017894731</v>
      </c>
      <c r="J2557" s="4">
        <f>B2557+('PV model'!$B$3/15)+(I2557/60)</f>
        <v>7.7280206061696495</v>
      </c>
      <c r="K2557" s="2">
        <f t="shared" si="437"/>
        <v>64.079690907455259</v>
      </c>
      <c r="L2557" s="2">
        <f>DEGREES(ASIN((((COS(RADIANS('PV model'!$B$2))*COS(RADIANS(H2557))*COS(RADIANS(K2557)))+(SIN(RADIANS('PV model'!$B$2))*SIN(RADIANS(H2557)))))))</f>
        <v>22.890128030952134</v>
      </c>
      <c r="M2557" s="3">
        <f t="shared" si="433"/>
        <v>22.890128030952134</v>
      </c>
      <c r="N2557" s="2">
        <f t="shared" si="438"/>
        <v>73.945541352945995</v>
      </c>
      <c r="O2557" s="2">
        <f>IF('PV model'!$B$2&gt;0, 180-N2557,IF('PV model'!$B$2&lt;0,0-N2557,N2557))</f>
        <v>106.05445864705401</v>
      </c>
      <c r="P2557" s="2">
        <f>ABS(O2557-'PV model'!$B$5)</f>
        <v>98.945541352945995</v>
      </c>
      <c r="Q2557" s="3">
        <f t="shared" si="434"/>
        <v>67.109871969047859</v>
      </c>
      <c r="R2557" s="3">
        <f t="shared" si="439"/>
        <v>0</v>
      </c>
      <c r="S2557" s="3">
        <f t="shared" si="435"/>
        <v>62.621999999999993</v>
      </c>
      <c r="T2557" s="3">
        <f>(0.5*(1-COS(RADIANS(90-$X$3)))*(D2557+E2557)*'PV model'!$B$4)</f>
        <v>0</v>
      </c>
      <c r="U2557" s="3">
        <f t="shared" si="440"/>
        <v>62.621999999999993</v>
      </c>
      <c r="V2557" s="3">
        <f>('PV model'!$B$13*(U2557/1000)*(1-'PV model'!$B$14*((20+C2557)-25))*'PV model'!$B$10)/'PV model'!$B$12</f>
        <v>6.1695555102719997</v>
      </c>
    </row>
    <row r="2558" spans="1:22" x14ac:dyDescent="0.2">
      <c r="A2558" s="10">
        <f t="shared" si="441"/>
        <v>107</v>
      </c>
      <c r="B2558" s="10">
        <f t="shared" si="442"/>
        <v>9</v>
      </c>
      <c r="C2558" s="23">
        <v>8.8000000000000007</v>
      </c>
      <c r="D2558" s="24">
        <v>0</v>
      </c>
      <c r="E2558" s="24">
        <v>101.42999999999999</v>
      </c>
      <c r="F2558" s="48"/>
      <c r="G2558" s="48"/>
      <c r="H2558" s="1">
        <f t="shared" si="443"/>
        <v>10.151484720047071</v>
      </c>
      <c r="I2558" s="1">
        <f t="shared" si="436"/>
        <v>0.28123637017894731</v>
      </c>
      <c r="J2558" s="4">
        <f>B2558+('PV model'!$B$3/15)+(I2558/60)</f>
        <v>8.7280206061696486</v>
      </c>
      <c r="K2558" s="2">
        <f t="shared" si="437"/>
        <v>49.079690907455273</v>
      </c>
      <c r="L2558" s="2">
        <f>DEGREES(ASIN((((COS(RADIANS('PV model'!$B$2))*COS(RADIANS(H2558))*COS(RADIANS(K2558)))+(SIN(RADIANS('PV model'!$B$2))*SIN(RADIANS(H2558)))))))</f>
        <v>30.693567571280578</v>
      </c>
      <c r="M2558" s="3">
        <f t="shared" si="433"/>
        <v>30.693567571280578</v>
      </c>
      <c r="N2558" s="2">
        <f t="shared" si="438"/>
        <v>59.87878192277563</v>
      </c>
      <c r="O2558" s="2">
        <f>IF('PV model'!$B$2&gt;0, 180-N2558,IF('PV model'!$B$2&lt;0,0-N2558,N2558))</f>
        <v>120.12121807722437</v>
      </c>
      <c r="P2558" s="2">
        <f>ABS(O2558-'PV model'!$B$5)</f>
        <v>84.87878192277563</v>
      </c>
      <c r="Q2558" s="3">
        <f t="shared" si="434"/>
        <v>59.306432428719425</v>
      </c>
      <c r="R2558" s="3">
        <f t="shared" si="439"/>
        <v>0</v>
      </c>
      <c r="S2558" s="3">
        <f t="shared" si="435"/>
        <v>101.42999999999999</v>
      </c>
      <c r="T2558" s="3">
        <f>(0.5*(1-COS(RADIANS(90-$X$3)))*(D2558+E2558)*'PV model'!$B$4)</f>
        <v>0</v>
      </c>
      <c r="U2558" s="3">
        <f t="shared" si="440"/>
        <v>101.42999999999999</v>
      </c>
      <c r="V2558" s="3">
        <f>('PV model'!$B$13*(U2558/1000)*(1-'PV model'!$B$14*((20+C2558)-25))*'PV model'!$B$10)/'PV model'!$B$12</f>
        <v>9.9848308694399996</v>
      </c>
    </row>
    <row r="2559" spans="1:22" x14ac:dyDescent="0.2">
      <c r="A2559" s="10">
        <f t="shared" si="441"/>
        <v>107</v>
      </c>
      <c r="B2559" s="10">
        <f t="shared" si="442"/>
        <v>10</v>
      </c>
      <c r="C2559" s="23">
        <v>9.6</v>
      </c>
      <c r="D2559" s="24">
        <v>0</v>
      </c>
      <c r="E2559" s="24">
        <v>135.828</v>
      </c>
      <c r="F2559" s="48"/>
      <c r="G2559" s="48"/>
      <c r="H2559" s="1">
        <f t="shared" si="443"/>
        <v>10.151484720047071</v>
      </c>
      <c r="I2559" s="1">
        <f t="shared" si="436"/>
        <v>0.28123637017894731</v>
      </c>
      <c r="J2559" s="4">
        <f>B2559+('PV model'!$B$3/15)+(I2559/60)</f>
        <v>9.7280206061696486</v>
      </c>
      <c r="K2559" s="2">
        <f t="shared" si="437"/>
        <v>34.079690907455273</v>
      </c>
      <c r="L2559" s="2">
        <f>DEGREES(ASIN((((COS(RADIANS('PV model'!$B$2))*COS(RADIANS(H2559))*COS(RADIANS(K2559)))+(SIN(RADIANS('PV model'!$B$2))*SIN(RADIANS(H2559)))))))</f>
        <v>37.375798914932574</v>
      </c>
      <c r="M2559" s="3">
        <f t="shared" si="433"/>
        <v>37.375798914932574</v>
      </c>
      <c r="N2559" s="2">
        <f t="shared" si="438"/>
        <v>43.954754992135889</v>
      </c>
      <c r="O2559" s="2">
        <f>IF('PV model'!$B$2&gt;0, 180-N2559,IF('PV model'!$B$2&lt;0,0-N2559,N2559))</f>
        <v>136.04524500786411</v>
      </c>
      <c r="P2559" s="2">
        <f>ABS(O2559-'PV model'!$B$5)</f>
        <v>68.954754992135889</v>
      </c>
      <c r="Q2559" s="3">
        <f t="shared" si="434"/>
        <v>52.624201085067426</v>
      </c>
      <c r="R2559" s="3">
        <f t="shared" si="439"/>
        <v>0</v>
      </c>
      <c r="S2559" s="3">
        <f t="shared" si="435"/>
        <v>135.828</v>
      </c>
      <c r="T2559" s="3">
        <f>(0.5*(1-COS(RADIANS(90-$X$3)))*(D2559+E2559)*'PV model'!$B$4)</f>
        <v>0</v>
      </c>
      <c r="U2559" s="3">
        <f t="shared" si="440"/>
        <v>135.828</v>
      </c>
      <c r="V2559" s="3">
        <f>('PV model'!$B$13*(U2559/1000)*(1-'PV model'!$B$14*((20+C2559)-25))*'PV model'!$B$10)/'PV model'!$B$12</f>
        <v>13.327543329408</v>
      </c>
    </row>
    <row r="2560" spans="1:22" x14ac:dyDescent="0.2">
      <c r="A2560" s="10">
        <f t="shared" si="441"/>
        <v>107</v>
      </c>
      <c r="B2560" s="10">
        <f t="shared" si="442"/>
        <v>11</v>
      </c>
      <c r="C2560" s="23">
        <v>9.5</v>
      </c>
      <c r="D2560" s="24">
        <v>1.1224499999999999</v>
      </c>
      <c r="E2560" s="24">
        <v>162.28800000000001</v>
      </c>
      <c r="F2560" s="48"/>
      <c r="G2560" s="48"/>
      <c r="H2560" s="1">
        <f t="shared" si="443"/>
        <v>10.151484720047071</v>
      </c>
      <c r="I2560" s="1">
        <f t="shared" si="436"/>
        <v>0.28123637017894731</v>
      </c>
      <c r="J2560" s="4">
        <f>B2560+('PV model'!$B$3/15)+(I2560/60)</f>
        <v>10.728020606169649</v>
      </c>
      <c r="K2560" s="2">
        <f t="shared" si="437"/>
        <v>19.079690907455273</v>
      </c>
      <c r="L2560" s="2">
        <f>DEGREES(ASIN((((COS(RADIANS('PV model'!$B$2))*COS(RADIANS(H2560))*COS(RADIANS(K2560)))+(SIN(RADIANS('PV model'!$B$2))*SIN(RADIANS(H2560)))))))</f>
        <v>42.23430935630013</v>
      </c>
      <c r="M2560" s="3">
        <f t="shared" si="433"/>
        <v>42.23430935630013</v>
      </c>
      <c r="N2560" s="2">
        <f t="shared" si="438"/>
        <v>25.758712901963214</v>
      </c>
      <c r="O2560" s="2">
        <f>IF('PV model'!$B$2&gt;0, 180-N2560,IF('PV model'!$B$2&lt;0,0-N2560,N2560))</f>
        <v>154.24128709803679</v>
      </c>
      <c r="P2560" s="2">
        <f>ABS(O2560-'PV model'!$B$5)</f>
        <v>50.758712901963207</v>
      </c>
      <c r="Q2560" s="3">
        <f t="shared" si="434"/>
        <v>47.765690643699863</v>
      </c>
      <c r="R2560" s="3">
        <f t="shared" si="439"/>
        <v>1.1224499999999999</v>
      </c>
      <c r="S2560" s="3">
        <f t="shared" si="435"/>
        <v>163.08919216091167</v>
      </c>
      <c r="T2560" s="3">
        <f>(0.5*(1-COS(RADIANS(90-$X$3)))*(D2560+E2560)*'PV model'!$B$4)</f>
        <v>0</v>
      </c>
      <c r="U2560" s="3">
        <f t="shared" si="440"/>
        <v>164.21164216091165</v>
      </c>
      <c r="V2560" s="3">
        <f>('PV model'!$B$13*(U2560/1000)*(1-'PV model'!$B$14*((20+C2560)-25))*'PV model'!$B$10)/'PV model'!$B$12</f>
        <v>16.119133026897444</v>
      </c>
    </row>
    <row r="2561" spans="1:22" x14ac:dyDescent="0.2">
      <c r="A2561" s="10">
        <f t="shared" si="441"/>
        <v>107</v>
      </c>
      <c r="B2561" s="10">
        <f t="shared" si="442"/>
        <v>12</v>
      </c>
      <c r="C2561" s="23">
        <v>9.5</v>
      </c>
      <c r="D2561" s="24">
        <v>1.1224499999999999</v>
      </c>
      <c r="E2561" s="24">
        <v>178.16400000000002</v>
      </c>
      <c r="F2561" s="48"/>
      <c r="G2561" s="48"/>
      <c r="H2561" s="1">
        <f t="shared" si="443"/>
        <v>10.151484720047071</v>
      </c>
      <c r="I2561" s="1">
        <f t="shared" si="436"/>
        <v>0.28123637017894731</v>
      </c>
      <c r="J2561" s="4">
        <f>B2561+('PV model'!$B$3/15)+(I2561/60)</f>
        <v>11.728020606169649</v>
      </c>
      <c r="K2561" s="2">
        <f t="shared" si="437"/>
        <v>4.0796909074552712</v>
      </c>
      <c r="L2561" s="2">
        <f>DEGREES(ASIN((((COS(RADIANS('PV model'!$B$2))*COS(RADIANS(H2561))*COS(RADIANS(K2561)))+(SIN(RADIANS('PV model'!$B$2))*SIN(RADIANS(H2561)))))))</f>
        <v>44.537811531695574</v>
      </c>
      <c r="M2561" s="3">
        <f t="shared" si="433"/>
        <v>44.537811531695574</v>
      </c>
      <c r="N2561" s="2">
        <f t="shared" si="438"/>
        <v>5.6383054532156649</v>
      </c>
      <c r="O2561" s="2">
        <f>IF('PV model'!$B$2&gt;0, 180-N2561,IF('PV model'!$B$2&lt;0,0-N2561,N2561))</f>
        <v>174.36169454678435</v>
      </c>
      <c r="P2561" s="2">
        <f>ABS(O2561-'PV model'!$B$5)</f>
        <v>30.638305453215651</v>
      </c>
      <c r="Q2561" s="3">
        <f t="shared" si="434"/>
        <v>45.462188468304426</v>
      </c>
      <c r="R2561" s="3">
        <f t="shared" si="439"/>
        <v>1.1224499999999997</v>
      </c>
      <c r="S2561" s="3">
        <f t="shared" si="435"/>
        <v>178.95418348945998</v>
      </c>
      <c r="T2561" s="3">
        <f>(0.5*(1-COS(RADIANS(90-$X$3)))*(D2561+E2561)*'PV model'!$B$4)</f>
        <v>0</v>
      </c>
      <c r="U2561" s="3">
        <f t="shared" si="440"/>
        <v>180.07663348945997</v>
      </c>
      <c r="V2561" s="3">
        <f>('PV model'!$B$13*(U2561/1000)*(1-'PV model'!$B$14*((20+C2561)-25))*'PV model'!$B$10)/'PV model'!$B$12</f>
        <v>17.676451998501499</v>
      </c>
    </row>
    <row r="2562" spans="1:22" x14ac:dyDescent="0.2">
      <c r="A2562" s="10">
        <f t="shared" si="441"/>
        <v>107</v>
      </c>
      <c r="B2562" s="10">
        <f t="shared" si="442"/>
        <v>13</v>
      </c>
      <c r="C2562" s="23">
        <v>10.3</v>
      </c>
      <c r="D2562" s="24">
        <v>1.1224499999999999</v>
      </c>
      <c r="E2562" s="24">
        <v>182.57400000000001</v>
      </c>
      <c r="F2562" s="48"/>
      <c r="G2562" s="48"/>
      <c r="H2562" s="1">
        <f t="shared" si="443"/>
        <v>10.151484720047071</v>
      </c>
      <c r="I2562" s="1">
        <f t="shared" si="436"/>
        <v>0.28123637017894731</v>
      </c>
      <c r="J2562" s="4">
        <f>B2562+('PV model'!$B$3/15)+(I2562/60)</f>
        <v>12.728020606169649</v>
      </c>
      <c r="K2562" s="2">
        <f t="shared" si="437"/>
        <v>-10.920309092544729</v>
      </c>
      <c r="L2562" s="2">
        <f>DEGREES(ASIN((((COS(RADIANS('PV model'!$B$2))*COS(RADIANS(H2562))*COS(RADIANS(K2562)))+(SIN(RADIANS('PV model'!$B$2))*SIN(RADIANS(H2562)))))))</f>
        <v>43.843937081501501</v>
      </c>
      <c r="M2562" s="3">
        <f t="shared" si="433"/>
        <v>43.843937081501501</v>
      </c>
      <c r="N2562" s="2">
        <f t="shared" si="438"/>
        <v>-14.984368546701617</v>
      </c>
      <c r="O2562" s="2">
        <f>IF('PV model'!$B$2&gt;0, 180-N2562,IF('PV model'!$B$2&lt;0,0-N2562,N2562))</f>
        <v>194.9843685467016</v>
      </c>
      <c r="P2562" s="2">
        <f>ABS(O2562-'PV model'!$B$5)</f>
        <v>10.015631453298397</v>
      </c>
      <c r="Q2562" s="3">
        <f t="shared" si="434"/>
        <v>46.156062918498499</v>
      </c>
      <c r="R2562" s="3">
        <f t="shared" si="439"/>
        <v>1.1224500000000002</v>
      </c>
      <c r="S2562" s="3">
        <f t="shared" si="435"/>
        <v>183.3684952211448</v>
      </c>
      <c r="T2562" s="3">
        <f>(0.5*(1-COS(RADIANS(90-$X$3)))*(D2562+E2562)*'PV model'!$B$4)</f>
        <v>0</v>
      </c>
      <c r="U2562" s="3">
        <f t="shared" si="440"/>
        <v>184.49094522114478</v>
      </c>
      <c r="V2562" s="3">
        <f>('PV model'!$B$13*(U2562/1000)*(1-'PV model'!$B$14*((20+C2562)-25))*'PV model'!$B$10)/'PV model'!$B$12</f>
        <v>18.050750528758353</v>
      </c>
    </row>
    <row r="2563" spans="1:22" x14ac:dyDescent="0.2">
      <c r="A2563" s="10">
        <f t="shared" si="441"/>
        <v>107</v>
      </c>
      <c r="B2563" s="10">
        <f t="shared" si="442"/>
        <v>14</v>
      </c>
      <c r="C2563" s="23">
        <v>10.9</v>
      </c>
      <c r="D2563" s="24">
        <v>1.1224499999999999</v>
      </c>
      <c r="E2563" s="24">
        <v>174.636</v>
      </c>
      <c r="F2563" s="48"/>
      <c r="G2563" s="48"/>
      <c r="H2563" s="1">
        <f t="shared" si="443"/>
        <v>10.151484720047071</v>
      </c>
      <c r="I2563" s="1">
        <f t="shared" si="436"/>
        <v>0.28123637017894731</v>
      </c>
      <c r="J2563" s="4">
        <f>B2563+('PV model'!$B$3/15)+(I2563/60)</f>
        <v>13.728020606169649</v>
      </c>
      <c r="K2563" s="2">
        <f t="shared" si="437"/>
        <v>-25.920309092544727</v>
      </c>
      <c r="L2563" s="2">
        <f>DEGREES(ASIN((((COS(RADIANS('PV model'!$B$2))*COS(RADIANS(H2563))*COS(RADIANS(K2563)))+(SIN(RADIANS('PV model'!$B$2))*SIN(RADIANS(H2563)))))))</f>
        <v>40.293687075523628</v>
      </c>
      <c r="M2563" s="3">
        <f t="shared" si="433"/>
        <v>40.293687075523628</v>
      </c>
      <c r="N2563" s="2">
        <f t="shared" si="438"/>
        <v>-34.341289125057813</v>
      </c>
      <c r="O2563" s="2">
        <f>IF('PV model'!$B$2&gt;0, 180-N2563,IF('PV model'!$B$2&lt;0,0-N2563,N2563))</f>
        <v>214.34128912505781</v>
      </c>
      <c r="P2563" s="2">
        <f>ABS(O2563-'PV model'!$B$5)</f>
        <v>9.3412891250578127</v>
      </c>
      <c r="Q2563" s="3">
        <f t="shared" si="434"/>
        <v>49.706312924476372</v>
      </c>
      <c r="R2563" s="3">
        <f t="shared" si="439"/>
        <v>1.1224499999999999</v>
      </c>
      <c r="S2563" s="3">
        <f t="shared" si="435"/>
        <v>175.44261795632107</v>
      </c>
      <c r="T2563" s="3">
        <f>(0.5*(1-COS(RADIANS(90-$X$3)))*(D2563+E2563)*'PV model'!$B$4)</f>
        <v>0</v>
      </c>
      <c r="U2563" s="3">
        <f t="shared" si="440"/>
        <v>176.56506795632106</v>
      </c>
      <c r="V2563" s="3">
        <f>('PV model'!$B$13*(U2563/1000)*(1-'PV model'!$B$14*((20+C2563)-25))*'PV model'!$B$10)/'PV model'!$B$12</f>
        <v>17.232917309961088</v>
      </c>
    </row>
    <row r="2564" spans="1:22" x14ac:dyDescent="0.2">
      <c r="A2564" s="10">
        <f t="shared" si="441"/>
        <v>107</v>
      </c>
      <c r="B2564" s="10">
        <f t="shared" si="442"/>
        <v>15</v>
      </c>
      <c r="C2564" s="23">
        <v>11.7</v>
      </c>
      <c r="D2564" s="24">
        <v>121.2246</v>
      </c>
      <c r="E2564" s="24">
        <v>236.37600000000003</v>
      </c>
      <c r="F2564" s="48"/>
      <c r="G2564" s="48"/>
      <c r="H2564" s="1">
        <f t="shared" si="443"/>
        <v>10.151484720047071</v>
      </c>
      <c r="I2564" s="1">
        <f t="shared" si="436"/>
        <v>0.28123637017894731</v>
      </c>
      <c r="J2564" s="4">
        <f>B2564+('PV model'!$B$3/15)+(I2564/60)</f>
        <v>14.728020606169649</v>
      </c>
      <c r="K2564" s="2">
        <f t="shared" si="437"/>
        <v>-40.920309092544727</v>
      </c>
      <c r="L2564" s="2">
        <f>DEGREES(ASIN((((COS(RADIANS('PV model'!$B$2))*COS(RADIANS(H2564))*COS(RADIANS(K2564)))+(SIN(RADIANS('PV model'!$B$2))*SIN(RADIANS(H2564)))))))</f>
        <v>34.509431113326677</v>
      </c>
      <c r="M2564" s="3">
        <f t="shared" si="433"/>
        <v>34.509431113326677</v>
      </c>
      <c r="N2564" s="2">
        <f t="shared" si="438"/>
        <v>-51.484338759356632</v>
      </c>
      <c r="O2564" s="2">
        <f>IF('PV model'!$B$2&gt;0, 180-N2564,IF('PV model'!$B$2&lt;0,0-N2564,N2564))</f>
        <v>231.48433875935663</v>
      </c>
      <c r="P2564" s="2">
        <f>ABS(O2564-'PV model'!$B$5)</f>
        <v>26.484338759356632</v>
      </c>
      <c r="Q2564" s="3">
        <f t="shared" si="434"/>
        <v>55.490568886673323</v>
      </c>
      <c r="R2564" s="3">
        <f t="shared" si="439"/>
        <v>121.2246</v>
      </c>
      <c r="S2564" s="3">
        <f t="shared" si="435"/>
        <v>286.18738206100807</v>
      </c>
      <c r="T2564" s="3">
        <f>(0.5*(1-COS(RADIANS(90-$X$3)))*(D2564+E2564)*'PV model'!$B$4)</f>
        <v>0</v>
      </c>
      <c r="U2564" s="3">
        <f t="shared" si="440"/>
        <v>407.41198206100808</v>
      </c>
      <c r="V2564" s="3">
        <f>('PV model'!$B$13*(U2564/1000)*(1-'PV model'!$B$14*((20+C2564)-25))*'PV model'!$B$10)/'PV model'!$B$12</f>
        <v>39.63347436053963</v>
      </c>
    </row>
    <row r="2565" spans="1:22" x14ac:dyDescent="0.2">
      <c r="A2565" s="10">
        <f t="shared" si="441"/>
        <v>107</v>
      </c>
      <c r="B2565" s="10">
        <f t="shared" si="442"/>
        <v>16</v>
      </c>
      <c r="C2565" s="23">
        <v>11.6</v>
      </c>
      <c r="D2565" s="24">
        <v>57.244950000000003</v>
      </c>
      <c r="E2565" s="24">
        <v>216.09</v>
      </c>
      <c r="F2565" s="48"/>
      <c r="G2565" s="48"/>
      <c r="H2565" s="1">
        <f t="shared" si="443"/>
        <v>10.151484720047071</v>
      </c>
      <c r="I2565" s="1">
        <f t="shared" si="436"/>
        <v>0.28123637017894731</v>
      </c>
      <c r="J2565" s="4">
        <f>B2565+('PV model'!$B$3/15)+(I2565/60)</f>
        <v>15.728020606169649</v>
      </c>
      <c r="K2565" s="2">
        <f t="shared" si="437"/>
        <v>-55.920309092544727</v>
      </c>
      <c r="L2565" s="2">
        <f>DEGREES(ASIN((((COS(RADIANS('PV model'!$B$2))*COS(RADIANS(H2565))*COS(RADIANS(K2565)))+(SIN(RADIANS('PV model'!$B$2))*SIN(RADIANS(H2565)))))))</f>
        <v>27.236723702305852</v>
      </c>
      <c r="M2565" s="3">
        <f t="shared" si="433"/>
        <v>27.236723702305852</v>
      </c>
      <c r="N2565" s="2">
        <f t="shared" si="438"/>
        <v>-66.486005302616988</v>
      </c>
      <c r="O2565" s="2">
        <f>IF('PV model'!$B$2&gt;0, 180-N2565,IF('PV model'!$B$2&lt;0,0-N2565,N2565))</f>
        <v>246.486005302617</v>
      </c>
      <c r="P2565" s="2">
        <f>ABS(O2565-'PV model'!$B$5)</f>
        <v>41.486005302617002</v>
      </c>
      <c r="Q2565" s="3">
        <f t="shared" si="434"/>
        <v>62.763276297694148</v>
      </c>
      <c r="R2565" s="3">
        <f t="shared" si="439"/>
        <v>57.24495000000001</v>
      </c>
      <c r="S2565" s="3">
        <f t="shared" si="435"/>
        <v>243.13620024584037</v>
      </c>
      <c r="T2565" s="3">
        <f>(0.5*(1-COS(RADIANS(90-$X$3)))*(D2565+E2565)*'PV model'!$B$4)</f>
        <v>0</v>
      </c>
      <c r="U2565" s="3">
        <f t="shared" si="440"/>
        <v>300.38115024584039</v>
      </c>
      <c r="V2565" s="3">
        <f>('PV model'!$B$13*(U2565/1000)*(1-'PV model'!$B$14*((20+C2565)-25))*'PV model'!$B$10)/'PV model'!$B$12</f>
        <v>29.233410744419846</v>
      </c>
    </row>
    <row r="2566" spans="1:22" x14ac:dyDescent="0.2">
      <c r="A2566" s="10">
        <f t="shared" si="441"/>
        <v>107</v>
      </c>
      <c r="B2566" s="10">
        <f t="shared" si="442"/>
        <v>17</v>
      </c>
      <c r="C2566" s="23">
        <v>11.7</v>
      </c>
      <c r="D2566" s="24">
        <v>164.73289999999997</v>
      </c>
      <c r="E2566" s="24">
        <v>153.46800000000002</v>
      </c>
      <c r="F2566" s="48"/>
      <c r="G2566" s="48"/>
      <c r="H2566" s="1">
        <f t="shared" si="443"/>
        <v>10.151484720047071</v>
      </c>
      <c r="I2566" s="1">
        <f t="shared" si="436"/>
        <v>0.28123637017894731</v>
      </c>
      <c r="J2566" s="4">
        <f>B2566+('PV model'!$B$3/15)+(I2566/60)</f>
        <v>16.728020606169647</v>
      </c>
      <c r="K2566" s="2">
        <f t="shared" si="437"/>
        <v>-70.920309092544699</v>
      </c>
      <c r="L2566" s="2">
        <f>DEGREES(ASIN((((COS(RADIANS('PV model'!$B$2))*COS(RADIANS(H2566))*COS(RADIANS(K2566)))+(SIN(RADIANS('PV model'!$B$2))*SIN(RADIANS(H2566)))))))</f>
        <v>19.117311100285228</v>
      </c>
      <c r="M2566" s="3">
        <f t="shared" ref="M2566:M2629" si="444">IF(L2566&gt;0, L2566, 0)</f>
        <v>19.117311100285228</v>
      </c>
      <c r="N2566" s="2">
        <f t="shared" si="438"/>
        <v>-79.921532592672747</v>
      </c>
      <c r="O2566" s="2">
        <f>IF('PV model'!$B$2&gt;0, 180-N2566,IF('PV model'!$B$2&lt;0,0-N2566,N2566))</f>
        <v>259.92153259267275</v>
      </c>
      <c r="P2566" s="2">
        <f>ABS(O2566-'PV model'!$B$5)</f>
        <v>54.921532592672747</v>
      </c>
      <c r="Q2566" s="3">
        <f t="shared" ref="Q2566:Q2629" si="445">DEGREES(ACOS((SIN(RADIANS(L2566))*COS(RADIANS(90-$X$3))+COS(RADIANS(L2566))*COS(RADIANS(P2566))*SIN(RADIANS(90-$X$3)))))</f>
        <v>70.882688899714779</v>
      </c>
      <c r="R2566" s="3">
        <f t="shared" si="439"/>
        <v>164.73289999999989</v>
      </c>
      <c r="S2566" s="3">
        <f t="shared" ref="S2566:S2629" si="446">IF($Z$3=TRUE, IF(E2566=0,0,E2566*(0.5*(1+COS(RADIANS(90-$X$3))*(1+(1-(E2566^2/(D2566+E2566)^2))*(SIN(RADIANS(0.5*$X$3))^3)))*(1+(1-(E2566^2/(D2566+E2566)^2))*(COS(RADIANS(Q2566))^2)*(SIN(RADIANS(90-L2566))^3)))), IF(E2566=0,0,E2566*(0.5*(1+COS(RADIANS(90-$X$3))))))</f>
        <v>186.38729186291113</v>
      </c>
      <c r="T2566" s="3">
        <f>(0.5*(1-COS(RADIANS(90-$X$3)))*(D2566+E2566)*'PV model'!$B$4)</f>
        <v>0</v>
      </c>
      <c r="U2566" s="3">
        <f t="shared" si="440"/>
        <v>351.12019186291104</v>
      </c>
      <c r="V2566" s="3">
        <f>('PV model'!$B$13*(U2566/1000)*(1-'PV model'!$B$14*((20+C2566)-25))*'PV model'!$B$10)/'PV model'!$B$12</f>
        <v>34.157348665269659</v>
      </c>
    </row>
    <row r="2567" spans="1:22" x14ac:dyDescent="0.2">
      <c r="A2567" s="10">
        <f t="shared" si="441"/>
        <v>107</v>
      </c>
      <c r="B2567" s="10">
        <f t="shared" si="442"/>
        <v>18</v>
      </c>
      <c r="C2567" s="23">
        <v>10.1</v>
      </c>
      <c r="D2567" s="24">
        <v>29.183699999999998</v>
      </c>
      <c r="E2567" s="24">
        <v>90.846000000000004</v>
      </c>
      <c r="F2567" s="48"/>
      <c r="G2567" s="48"/>
      <c r="H2567" s="1">
        <f t="shared" si="443"/>
        <v>10.151484720047071</v>
      </c>
      <c r="I2567" s="1">
        <f t="shared" ref="I2567:I2630" si="447">9.87*SIN(RADIANS(1.978*A2567-160.22))-7.53*COS(RADIANS(0.989*A2567-80.11))-1.5*SIN((RADIANS(0.989*A2567-80.11)))</f>
        <v>0.28123637017894731</v>
      </c>
      <c r="J2567" s="4">
        <f>B2567+('PV model'!$B$3/15)+(I2567/60)</f>
        <v>17.728020606169647</v>
      </c>
      <c r="K2567" s="2">
        <f t="shared" ref="K2567:K2630" si="448">15*(12-J2567)</f>
        <v>-85.920309092544699</v>
      </c>
      <c r="L2567" s="2">
        <f>DEGREES(ASIN((((COS(RADIANS('PV model'!$B$2))*COS(RADIANS(H2567))*COS(RADIANS(K2567)))+(SIN(RADIANS('PV model'!$B$2))*SIN(RADIANS(H2567)))))))</f>
        <v>10.65639996573152</v>
      </c>
      <c r="M2567" s="3">
        <f t="shared" si="444"/>
        <v>10.65639996573152</v>
      </c>
      <c r="N2567" s="2">
        <f t="shared" ref="N2567:N2630" si="449">DEGREES(ASIN((COS(RADIANS(H2567))*SIN(RADIANS(K2567)))/COS(RADIANS(L2567))))</f>
        <v>-87.543822517473274</v>
      </c>
      <c r="O2567" s="2">
        <f>IF('PV model'!$B$2&gt;0, 180-N2567,IF('PV model'!$B$2&lt;0,0-N2567,N2567))</f>
        <v>267.54382251747325</v>
      </c>
      <c r="P2567" s="2">
        <f>ABS(O2567-'PV model'!$B$5)</f>
        <v>62.543822517473245</v>
      </c>
      <c r="Q2567" s="3">
        <f t="shared" si="445"/>
        <v>79.343600034268476</v>
      </c>
      <c r="R2567" s="3">
        <f t="shared" ref="R2567:R2630" si="450">IF(D2567=0,0,D2567*COS(RADIANS(Q2567))/SIN(RADIANS(L2567)))</f>
        <v>29.183700000000009</v>
      </c>
      <c r="S2567" s="3">
        <f t="shared" si="446"/>
        <v>99.060526138180222</v>
      </c>
      <c r="T2567" s="3">
        <f>(0.5*(1-COS(RADIANS(90-$X$3)))*(D2567+E2567)*'PV model'!$B$4)</f>
        <v>0</v>
      </c>
      <c r="U2567" s="3">
        <f t="shared" ref="U2567:U2630" si="451">R2567+S2567+T2567</f>
        <v>128.24422613818024</v>
      </c>
      <c r="V2567" s="3">
        <f>('PV model'!$B$13*(U2567/1000)*(1-'PV model'!$B$14*((20+C2567)-25))*'PV model'!$B$10)/'PV model'!$B$12</f>
        <v>12.557779270739136</v>
      </c>
    </row>
    <row r="2568" spans="1:22" x14ac:dyDescent="0.2">
      <c r="A2568" s="10">
        <f t="shared" ref="A2568:A2631" si="452">IF(B2568&gt;1,A2567,A2567+1)</f>
        <v>107</v>
      </c>
      <c r="B2568" s="10">
        <f t="shared" ref="B2568:B2631" si="453">IF(B2567&lt;24,B2567+1,1)</f>
        <v>19</v>
      </c>
      <c r="C2568" s="23">
        <v>10.5</v>
      </c>
      <c r="D2568" s="24">
        <v>0</v>
      </c>
      <c r="E2568" s="24">
        <v>16.757999999999999</v>
      </c>
      <c r="F2568" s="48"/>
      <c r="G2568" s="48"/>
      <c r="H2568" s="1">
        <f t="shared" ref="H2568:H2631" si="454">(23.465*SIN(RADIANS(280.1+0.9863*A2568)))</f>
        <v>10.151484720047071</v>
      </c>
      <c r="I2568" s="1">
        <f t="shared" si="447"/>
        <v>0.28123637017894731</v>
      </c>
      <c r="J2568" s="4">
        <f>B2568+('PV model'!$B$3/15)+(I2568/60)</f>
        <v>18.728020606169647</v>
      </c>
      <c r="K2568" s="2">
        <f t="shared" si="448"/>
        <v>-100.9203090925447</v>
      </c>
      <c r="L2568" s="2">
        <f>DEGREES(ASIN((((COS(RADIANS('PV model'!$B$2))*COS(RADIANS(H2568))*COS(RADIANS(K2568)))+(SIN(RADIANS('PV model'!$B$2))*SIN(RADIANS(H2568)))))))</f>
        <v>2.2712913890062394</v>
      </c>
      <c r="M2568" s="3">
        <f t="shared" si="444"/>
        <v>2.2712913890062394</v>
      </c>
      <c r="N2568" s="2">
        <f t="shared" si="449"/>
        <v>-75.302816467881911</v>
      </c>
      <c r="O2568" s="2">
        <f>IF('PV model'!$B$2&gt;0, 180-N2568,IF('PV model'!$B$2&lt;0,0-N2568,N2568))</f>
        <v>255.30281646788191</v>
      </c>
      <c r="P2568" s="2">
        <f>ABS(O2568-'PV model'!$B$5)</f>
        <v>50.302816467881911</v>
      </c>
      <c r="Q2568" s="3">
        <f t="shared" si="445"/>
        <v>87.728708610993763</v>
      </c>
      <c r="R2568" s="3">
        <f t="shared" si="450"/>
        <v>0</v>
      </c>
      <c r="S2568" s="3">
        <f t="shared" si="446"/>
        <v>16.757999999999999</v>
      </c>
      <c r="T2568" s="3">
        <f>(0.5*(1-COS(RADIANS(90-$X$3)))*(D2568+E2568)*'PV model'!$B$4)</f>
        <v>0</v>
      </c>
      <c r="U2568" s="3">
        <f t="shared" si="451"/>
        <v>16.757999999999999</v>
      </c>
      <c r="V2568" s="3">
        <f>('PV model'!$B$13*(U2568/1000)*(1-'PV model'!$B$14*((20+C2568)-25))*'PV model'!$B$10)/'PV model'!$B$12</f>
        <v>1.6382768270399997</v>
      </c>
    </row>
    <row r="2569" spans="1:22" x14ac:dyDescent="0.2">
      <c r="A2569" s="10">
        <f t="shared" si="452"/>
        <v>107</v>
      </c>
      <c r="B2569" s="10">
        <f t="shared" si="453"/>
        <v>20</v>
      </c>
      <c r="C2569" s="23">
        <v>10.6</v>
      </c>
      <c r="D2569" s="24">
        <v>0</v>
      </c>
      <c r="E2569" s="24">
        <v>0.88200000000000001</v>
      </c>
      <c r="F2569" s="48"/>
      <c r="G2569" s="48"/>
      <c r="H2569" s="1">
        <f t="shared" si="454"/>
        <v>10.151484720047071</v>
      </c>
      <c r="I2569" s="1">
        <f t="shared" si="447"/>
        <v>0.28123637017894731</v>
      </c>
      <c r="J2569" s="4">
        <f>B2569+('PV model'!$B$3/15)+(I2569/60)</f>
        <v>19.728020606169647</v>
      </c>
      <c r="K2569" s="2">
        <f t="shared" si="448"/>
        <v>-115.9203090925447</v>
      </c>
      <c r="L2569" s="2">
        <f>DEGREES(ASIN((((COS(RADIANS('PV model'!$B$2))*COS(RADIANS(H2569))*COS(RADIANS(K2569)))+(SIN(RADIANS('PV model'!$B$2))*SIN(RADIANS(H2569)))))))</f>
        <v>-5.6504160441966294</v>
      </c>
      <c r="M2569" s="3">
        <f t="shared" si="444"/>
        <v>0</v>
      </c>
      <c r="N2569" s="2">
        <f t="shared" si="449"/>
        <v>-62.828744121518746</v>
      </c>
      <c r="O2569" s="2">
        <f>IF('PV model'!$B$2&gt;0, 180-N2569,IF('PV model'!$B$2&lt;0,0-N2569,N2569))</f>
        <v>242.82874412151875</v>
      </c>
      <c r="P2569" s="2">
        <f>ABS(O2569-'PV model'!$B$5)</f>
        <v>37.828744121518753</v>
      </c>
      <c r="Q2569" s="3">
        <f t="shared" si="445"/>
        <v>95.650416044196632</v>
      </c>
      <c r="R2569" s="3">
        <f t="shared" si="450"/>
        <v>0</v>
      </c>
      <c r="S2569" s="3">
        <f t="shared" si="446"/>
        <v>0.88200000000000001</v>
      </c>
      <c r="T2569" s="3">
        <f>(0.5*(1-COS(RADIANS(90-$X$3)))*(D2569+E2569)*'PV model'!$B$4)</f>
        <v>0</v>
      </c>
      <c r="U2569" s="3">
        <f t="shared" si="451"/>
        <v>0.88200000000000001</v>
      </c>
      <c r="V2569" s="3">
        <f>('PV model'!$B$13*(U2569/1000)*(1-'PV model'!$B$14*((20+C2569)-25))*'PV model'!$B$10)/'PV model'!$B$12</f>
        <v>8.6189830271999987E-2</v>
      </c>
    </row>
    <row r="2570" spans="1:22" x14ac:dyDescent="0.2">
      <c r="A2570" s="10">
        <f t="shared" si="452"/>
        <v>107</v>
      </c>
      <c r="B2570" s="10">
        <f t="shared" si="453"/>
        <v>21</v>
      </c>
      <c r="C2570" s="23">
        <v>11.6</v>
      </c>
      <c r="D2570" s="24">
        <v>0</v>
      </c>
      <c r="E2570" s="24">
        <v>0</v>
      </c>
      <c r="F2570" s="48"/>
      <c r="G2570" s="48"/>
      <c r="H2570" s="1">
        <f t="shared" si="454"/>
        <v>10.151484720047071</v>
      </c>
      <c r="I2570" s="1">
        <f t="shared" si="447"/>
        <v>0.28123637017894731</v>
      </c>
      <c r="J2570" s="4">
        <f>B2570+('PV model'!$B$3/15)+(I2570/60)</f>
        <v>20.728020606169647</v>
      </c>
      <c r="K2570" s="2">
        <f t="shared" si="448"/>
        <v>-130.9203090925447</v>
      </c>
      <c r="L2570" s="2">
        <f>DEGREES(ASIN((((COS(RADIANS('PV model'!$B$2))*COS(RADIANS(H2570))*COS(RADIANS(K2570)))+(SIN(RADIANS('PV model'!$B$2))*SIN(RADIANS(H2570)))))))</f>
        <v>-12.705493912101119</v>
      </c>
      <c r="M2570" s="3">
        <f t="shared" si="444"/>
        <v>0</v>
      </c>
      <c r="N2570" s="2">
        <f t="shared" si="449"/>
        <v>-49.681752917375533</v>
      </c>
      <c r="O2570" s="2">
        <f>IF('PV model'!$B$2&gt;0, 180-N2570,IF('PV model'!$B$2&lt;0,0-N2570,N2570))</f>
        <v>229.68175291737555</v>
      </c>
      <c r="P2570" s="2">
        <f>ABS(O2570-'PV model'!$B$5)</f>
        <v>24.681752917375547</v>
      </c>
      <c r="Q2570" s="3">
        <f t="shared" si="445"/>
        <v>102.70549391210112</v>
      </c>
      <c r="R2570" s="3">
        <f t="shared" si="450"/>
        <v>0</v>
      </c>
      <c r="S2570" s="3">
        <f t="shared" si="446"/>
        <v>0</v>
      </c>
      <c r="T2570" s="3">
        <f>(0.5*(1-COS(RADIANS(90-$X$3)))*(D2570+E2570)*'PV model'!$B$4)</f>
        <v>0</v>
      </c>
      <c r="U2570" s="3">
        <f t="shared" si="451"/>
        <v>0</v>
      </c>
      <c r="V2570" s="3">
        <f>('PV model'!$B$13*(U2570/1000)*(1-'PV model'!$B$14*((20+C2570)-25))*'PV model'!$B$10)/'PV model'!$B$12</f>
        <v>0</v>
      </c>
    </row>
    <row r="2571" spans="1:22" x14ac:dyDescent="0.2">
      <c r="A2571" s="10">
        <f t="shared" si="452"/>
        <v>107</v>
      </c>
      <c r="B2571" s="10">
        <f t="shared" si="453"/>
        <v>22</v>
      </c>
      <c r="C2571" s="23">
        <v>10.9</v>
      </c>
      <c r="D2571" s="24">
        <v>0</v>
      </c>
      <c r="E2571" s="24">
        <v>0</v>
      </c>
      <c r="F2571" s="48"/>
      <c r="G2571" s="48"/>
      <c r="H2571" s="1">
        <f t="shared" si="454"/>
        <v>10.151484720047071</v>
      </c>
      <c r="I2571" s="1">
        <f t="shared" si="447"/>
        <v>0.28123637017894731</v>
      </c>
      <c r="J2571" s="4">
        <f>B2571+('PV model'!$B$3/15)+(I2571/60)</f>
        <v>21.728020606169647</v>
      </c>
      <c r="K2571" s="2">
        <f t="shared" si="448"/>
        <v>-145.9203090925447</v>
      </c>
      <c r="L2571" s="2">
        <f>DEGREES(ASIN((((COS(RADIANS('PV model'!$B$2))*COS(RADIANS(H2571))*COS(RADIANS(K2571)))+(SIN(RADIANS('PV model'!$B$2))*SIN(RADIANS(H2571)))))))</f>
        <v>-18.453420466418049</v>
      </c>
      <c r="M2571" s="3">
        <f t="shared" si="444"/>
        <v>0</v>
      </c>
      <c r="N2571" s="2">
        <f t="shared" si="449"/>
        <v>-35.554133422639168</v>
      </c>
      <c r="O2571" s="2">
        <f>IF('PV model'!$B$2&gt;0, 180-N2571,IF('PV model'!$B$2&lt;0,0-N2571,N2571))</f>
        <v>215.55413342263915</v>
      </c>
      <c r="P2571" s="2">
        <f>ABS(O2571-'PV model'!$B$5)</f>
        <v>10.554133422639154</v>
      </c>
      <c r="Q2571" s="3">
        <f t="shared" si="445"/>
        <v>108.45342046641805</v>
      </c>
      <c r="R2571" s="3">
        <f t="shared" si="450"/>
        <v>0</v>
      </c>
      <c r="S2571" s="3">
        <f t="shared" si="446"/>
        <v>0</v>
      </c>
      <c r="T2571" s="3">
        <f>(0.5*(1-COS(RADIANS(90-$X$3)))*(D2571+E2571)*'PV model'!$B$4)</f>
        <v>0</v>
      </c>
      <c r="U2571" s="3">
        <f t="shared" si="451"/>
        <v>0</v>
      </c>
      <c r="V2571" s="3">
        <f>('PV model'!$B$13*(U2571/1000)*(1-'PV model'!$B$14*((20+C2571)-25))*'PV model'!$B$10)/'PV model'!$B$12</f>
        <v>0</v>
      </c>
    </row>
    <row r="2572" spans="1:22" x14ac:dyDescent="0.2">
      <c r="A2572" s="10">
        <f t="shared" si="452"/>
        <v>107</v>
      </c>
      <c r="B2572" s="10">
        <f t="shared" si="453"/>
        <v>23</v>
      </c>
      <c r="C2572" s="23">
        <v>11</v>
      </c>
      <c r="D2572" s="24">
        <v>0</v>
      </c>
      <c r="E2572" s="24">
        <v>0</v>
      </c>
      <c r="F2572" s="48"/>
      <c r="G2572" s="48"/>
      <c r="H2572" s="1">
        <f t="shared" si="454"/>
        <v>10.151484720047071</v>
      </c>
      <c r="I2572" s="1">
        <f t="shared" si="447"/>
        <v>0.28123637017894731</v>
      </c>
      <c r="J2572" s="4">
        <f>B2572+('PV model'!$B$3/15)+(I2572/60)</f>
        <v>22.728020606169647</v>
      </c>
      <c r="K2572" s="2">
        <f t="shared" si="448"/>
        <v>-160.9203090925447</v>
      </c>
      <c r="L2572" s="2">
        <f>DEGREES(ASIN((((COS(RADIANS('PV model'!$B$2))*COS(RADIANS(H2572))*COS(RADIANS(K2572)))+(SIN(RADIANS('PV model'!$B$2))*SIN(RADIANS(H2572)))))))</f>
        <v>-22.436385760586962</v>
      </c>
      <c r="M2572" s="3">
        <f t="shared" si="444"/>
        <v>0</v>
      </c>
      <c r="N2572" s="2">
        <f t="shared" si="449"/>
        <v>-20.372169885888628</v>
      </c>
      <c r="O2572" s="2">
        <f>IF('PV model'!$B$2&gt;0, 180-N2572,IF('PV model'!$B$2&lt;0,0-N2572,N2572))</f>
        <v>200.37216988588864</v>
      </c>
      <c r="P2572" s="2">
        <f>ABS(O2572-'PV model'!$B$5)</f>
        <v>4.6278301141113616</v>
      </c>
      <c r="Q2572" s="3">
        <f t="shared" si="445"/>
        <v>112.43638576058697</v>
      </c>
      <c r="R2572" s="3">
        <f t="shared" si="450"/>
        <v>0</v>
      </c>
      <c r="S2572" s="3">
        <f t="shared" si="446"/>
        <v>0</v>
      </c>
      <c r="T2572" s="3">
        <f>(0.5*(1-COS(RADIANS(90-$X$3)))*(D2572+E2572)*'PV model'!$B$4)</f>
        <v>0</v>
      </c>
      <c r="U2572" s="3">
        <f t="shared" si="451"/>
        <v>0</v>
      </c>
      <c r="V2572" s="3">
        <f>('PV model'!$B$13*(U2572/1000)*(1-'PV model'!$B$14*((20+C2572)-25))*'PV model'!$B$10)/'PV model'!$B$12</f>
        <v>0</v>
      </c>
    </row>
    <row r="2573" spans="1:22" x14ac:dyDescent="0.2">
      <c r="A2573" s="10">
        <f t="shared" si="452"/>
        <v>107</v>
      </c>
      <c r="B2573" s="10">
        <f t="shared" si="453"/>
        <v>24</v>
      </c>
      <c r="C2573" s="23">
        <v>10.199999999999999</v>
      </c>
      <c r="D2573" s="24">
        <v>0</v>
      </c>
      <c r="E2573" s="24">
        <v>0</v>
      </c>
      <c r="F2573" s="48"/>
      <c r="G2573" s="48"/>
      <c r="H2573" s="1">
        <f t="shared" si="454"/>
        <v>10.151484720047071</v>
      </c>
      <c r="I2573" s="1">
        <f t="shared" si="447"/>
        <v>0.28123637017894731</v>
      </c>
      <c r="J2573" s="4">
        <f>B2573+('PV model'!$B$3/15)+(I2573/60)</f>
        <v>23.728020606169647</v>
      </c>
      <c r="K2573" s="2">
        <f t="shared" si="448"/>
        <v>-175.9203090925447</v>
      </c>
      <c r="L2573" s="2">
        <f>DEGREES(ASIN((((COS(RADIANS('PV model'!$B$2))*COS(RADIANS(H2573))*COS(RADIANS(K2573)))+(SIN(RADIANS('PV model'!$B$2))*SIN(RADIANS(H2573)))))))</f>
        <v>-24.259698021217719</v>
      </c>
      <c r="M2573" s="3">
        <f t="shared" si="444"/>
        <v>0</v>
      </c>
      <c r="N2573" s="2">
        <f t="shared" si="449"/>
        <v>-4.405419440267945</v>
      </c>
      <c r="O2573" s="2">
        <f>IF('PV model'!$B$2&gt;0, 180-N2573,IF('PV model'!$B$2&lt;0,0-N2573,N2573))</f>
        <v>184.40541944026793</v>
      </c>
      <c r="P2573" s="2">
        <f>ABS(O2573-'PV model'!$B$5)</f>
        <v>20.594580559732066</v>
      </c>
      <c r="Q2573" s="3">
        <f t="shared" si="445"/>
        <v>114.25969802121772</v>
      </c>
      <c r="R2573" s="3">
        <f t="shared" si="450"/>
        <v>0</v>
      </c>
      <c r="S2573" s="3">
        <f t="shared" si="446"/>
        <v>0</v>
      </c>
      <c r="T2573" s="3">
        <f>(0.5*(1-COS(RADIANS(90-$X$3)))*(D2573+E2573)*'PV model'!$B$4)</f>
        <v>0</v>
      </c>
      <c r="U2573" s="3">
        <f t="shared" si="451"/>
        <v>0</v>
      </c>
      <c r="V2573" s="3">
        <f>('PV model'!$B$13*(U2573/1000)*(1-'PV model'!$B$14*((20+C2573)-25))*'PV model'!$B$10)/'PV model'!$B$12</f>
        <v>0</v>
      </c>
    </row>
    <row r="2574" spans="1:22" x14ac:dyDescent="0.2">
      <c r="A2574" s="10">
        <f t="shared" si="452"/>
        <v>108</v>
      </c>
      <c r="B2574" s="10">
        <f t="shared" si="453"/>
        <v>1</v>
      </c>
      <c r="C2574" s="23">
        <v>9.8000000000000007</v>
      </c>
      <c r="D2574" s="24">
        <v>0</v>
      </c>
      <c r="E2574" s="24">
        <v>0</v>
      </c>
      <c r="F2574" s="48"/>
      <c r="G2574" s="48"/>
      <c r="H2574" s="1">
        <f t="shared" si="454"/>
        <v>10.514136672834494</v>
      </c>
      <c r="I2574" s="1">
        <f t="shared" si="447"/>
        <v>0.52322557077134502</v>
      </c>
      <c r="J2574" s="4">
        <f>B2574+('PV model'!$B$3/15)+(I2574/60)</f>
        <v>0.73205375951285578</v>
      </c>
      <c r="K2574" s="2">
        <f t="shared" si="448"/>
        <v>169.01919360730719</v>
      </c>
      <c r="L2574" s="2">
        <f>DEGREES(ASIN((((COS(RADIANS('PV model'!$B$2))*COS(RADIANS(H2574))*COS(RADIANS(K2574)))+(SIN(RADIANS('PV model'!$B$2))*SIN(RADIANS(H2574)))))))</f>
        <v>-23.348015248163986</v>
      </c>
      <c r="M2574" s="3">
        <f t="shared" si="444"/>
        <v>0</v>
      </c>
      <c r="N2574" s="2">
        <f t="shared" si="449"/>
        <v>11.770111749107411</v>
      </c>
      <c r="O2574" s="2">
        <f>IF('PV model'!$B$2&gt;0, 180-N2574,IF('PV model'!$B$2&lt;0,0-N2574,N2574))</f>
        <v>168.2298882508926</v>
      </c>
      <c r="P2574" s="2">
        <f>ABS(O2574-'PV model'!$B$5)</f>
        <v>36.7701117491074</v>
      </c>
      <c r="Q2574" s="3">
        <f t="shared" si="445"/>
        <v>113.34801524816399</v>
      </c>
      <c r="R2574" s="3">
        <f t="shared" si="450"/>
        <v>0</v>
      </c>
      <c r="S2574" s="3">
        <f t="shared" si="446"/>
        <v>0</v>
      </c>
      <c r="T2574" s="3">
        <f>(0.5*(1-COS(RADIANS(90-$X$3)))*(D2574+E2574)*'PV model'!$B$4)</f>
        <v>0</v>
      </c>
      <c r="U2574" s="3">
        <f t="shared" si="451"/>
        <v>0</v>
      </c>
      <c r="V2574" s="3">
        <f>('PV model'!$B$13*(U2574/1000)*(1-'PV model'!$B$14*((20+C2574)-25))*'PV model'!$B$10)/'PV model'!$B$12</f>
        <v>0</v>
      </c>
    </row>
    <row r="2575" spans="1:22" x14ac:dyDescent="0.2">
      <c r="A2575" s="10">
        <f t="shared" si="452"/>
        <v>108</v>
      </c>
      <c r="B2575" s="10">
        <f t="shared" si="453"/>
        <v>2</v>
      </c>
      <c r="C2575" s="23">
        <v>9.4</v>
      </c>
      <c r="D2575" s="24">
        <v>0</v>
      </c>
      <c r="E2575" s="24">
        <v>0</v>
      </c>
      <c r="F2575" s="48"/>
      <c r="G2575" s="48"/>
      <c r="H2575" s="1">
        <f t="shared" si="454"/>
        <v>10.514136672834494</v>
      </c>
      <c r="I2575" s="1">
        <f t="shared" si="447"/>
        <v>0.52322557077134502</v>
      </c>
      <c r="J2575" s="4">
        <f>B2575+('PV model'!$B$3/15)+(I2575/60)</f>
        <v>1.7320537595128558</v>
      </c>
      <c r="K2575" s="2">
        <f t="shared" si="448"/>
        <v>154.01919360730719</v>
      </c>
      <c r="L2575" s="2">
        <f>DEGREES(ASIN((((COS(RADIANS('PV model'!$B$2))*COS(RADIANS(H2575))*COS(RADIANS(K2575)))+(SIN(RADIANS('PV model'!$B$2))*SIN(RADIANS(H2575)))))))</f>
        <v>-20.501491789053084</v>
      </c>
      <c r="M2575" s="3">
        <f t="shared" si="444"/>
        <v>0</v>
      </c>
      <c r="N2575" s="2">
        <f t="shared" si="449"/>
        <v>27.37675963675736</v>
      </c>
      <c r="O2575" s="2">
        <f>IF('PV model'!$B$2&gt;0, 180-N2575,IF('PV model'!$B$2&lt;0,0-N2575,N2575))</f>
        <v>152.62324036324264</v>
      </c>
      <c r="P2575" s="2">
        <f>ABS(O2575-'PV model'!$B$5)</f>
        <v>52.376759636757356</v>
      </c>
      <c r="Q2575" s="3">
        <f t="shared" si="445"/>
        <v>110.50149178905309</v>
      </c>
      <c r="R2575" s="3">
        <f t="shared" si="450"/>
        <v>0</v>
      </c>
      <c r="S2575" s="3">
        <f t="shared" si="446"/>
        <v>0</v>
      </c>
      <c r="T2575" s="3">
        <f>(0.5*(1-COS(RADIANS(90-$X$3)))*(D2575+E2575)*'PV model'!$B$4)</f>
        <v>0</v>
      </c>
      <c r="U2575" s="3">
        <f t="shared" si="451"/>
        <v>0</v>
      </c>
      <c r="V2575" s="3">
        <f>('PV model'!$B$13*(U2575/1000)*(1-'PV model'!$B$14*((20+C2575)-25))*'PV model'!$B$10)/'PV model'!$B$12</f>
        <v>0</v>
      </c>
    </row>
    <row r="2576" spans="1:22" x14ac:dyDescent="0.2">
      <c r="A2576" s="10">
        <f t="shared" si="452"/>
        <v>108</v>
      </c>
      <c r="B2576" s="10">
        <f t="shared" si="453"/>
        <v>3</v>
      </c>
      <c r="C2576" s="23">
        <v>9.1999999999999993</v>
      </c>
      <c r="D2576" s="24">
        <v>0</v>
      </c>
      <c r="E2576" s="24">
        <v>0</v>
      </c>
      <c r="F2576" s="48"/>
      <c r="G2576" s="48"/>
      <c r="H2576" s="1">
        <f t="shared" si="454"/>
        <v>10.514136672834494</v>
      </c>
      <c r="I2576" s="1">
        <f t="shared" si="447"/>
        <v>0.52322557077134502</v>
      </c>
      <c r="J2576" s="4">
        <f>B2576+('PV model'!$B$3/15)+(I2576/60)</f>
        <v>2.7320537595128558</v>
      </c>
      <c r="K2576" s="2">
        <f t="shared" si="448"/>
        <v>139.01919360730719</v>
      </c>
      <c r="L2576" s="2">
        <f>DEGREES(ASIN((((COS(RADIANS('PV model'!$B$2))*COS(RADIANS(H2576))*COS(RADIANS(K2576)))+(SIN(RADIANS('PV model'!$B$2))*SIN(RADIANS(H2576)))))))</f>
        <v>-15.666188224864779</v>
      </c>
      <c r="M2576" s="3">
        <f t="shared" si="444"/>
        <v>0</v>
      </c>
      <c r="N2576" s="2">
        <f t="shared" si="449"/>
        <v>42.041802336829718</v>
      </c>
      <c r="O2576" s="2">
        <f>IF('PV model'!$B$2&gt;0, 180-N2576,IF('PV model'!$B$2&lt;0,0-N2576,N2576))</f>
        <v>137.95819766317027</v>
      </c>
      <c r="P2576" s="2">
        <f>ABS(O2576-'PV model'!$B$5)</f>
        <v>67.041802336829733</v>
      </c>
      <c r="Q2576" s="3">
        <f t="shared" si="445"/>
        <v>105.66618822486478</v>
      </c>
      <c r="R2576" s="3">
        <f t="shared" si="450"/>
        <v>0</v>
      </c>
      <c r="S2576" s="3">
        <f t="shared" si="446"/>
        <v>0</v>
      </c>
      <c r="T2576" s="3">
        <f>(0.5*(1-COS(RADIANS(90-$X$3)))*(D2576+E2576)*'PV model'!$B$4)</f>
        <v>0</v>
      </c>
      <c r="U2576" s="3">
        <f t="shared" si="451"/>
        <v>0</v>
      </c>
      <c r="V2576" s="3">
        <f>('PV model'!$B$13*(U2576/1000)*(1-'PV model'!$B$14*((20+C2576)-25))*'PV model'!$B$10)/'PV model'!$B$12</f>
        <v>0</v>
      </c>
    </row>
    <row r="2577" spans="1:22" x14ac:dyDescent="0.2">
      <c r="A2577" s="10">
        <f t="shared" si="452"/>
        <v>108</v>
      </c>
      <c r="B2577" s="10">
        <f t="shared" si="453"/>
        <v>4</v>
      </c>
      <c r="C2577" s="23">
        <v>8.8000000000000007</v>
      </c>
      <c r="D2577" s="24">
        <v>0</v>
      </c>
      <c r="E2577" s="24">
        <v>0</v>
      </c>
      <c r="F2577" s="48"/>
      <c r="G2577" s="48"/>
      <c r="H2577" s="1">
        <f t="shared" si="454"/>
        <v>10.514136672834494</v>
      </c>
      <c r="I2577" s="1">
        <f t="shared" si="447"/>
        <v>0.52322557077134502</v>
      </c>
      <c r="J2577" s="4">
        <f>B2577+('PV model'!$B$3/15)+(I2577/60)</f>
        <v>3.7320537595128558</v>
      </c>
      <c r="K2577" s="2">
        <f t="shared" si="448"/>
        <v>124.01919360730717</v>
      </c>
      <c r="L2577" s="2">
        <f>DEGREES(ASIN((((COS(RADIANS('PV model'!$B$2))*COS(RADIANS(H2577))*COS(RADIANS(K2577)))+(SIN(RADIANS('PV model'!$B$2))*SIN(RADIANS(H2577)))))))</f>
        <v>-9.275514161086873</v>
      </c>
      <c r="M2577" s="3">
        <f t="shared" si="444"/>
        <v>0</v>
      </c>
      <c r="N2577" s="2">
        <f t="shared" si="449"/>
        <v>55.662614433371701</v>
      </c>
      <c r="O2577" s="2">
        <f>IF('PV model'!$B$2&gt;0, 180-N2577,IF('PV model'!$B$2&lt;0,0-N2577,N2577))</f>
        <v>124.3373855666283</v>
      </c>
      <c r="P2577" s="2">
        <f>ABS(O2577-'PV model'!$B$5)</f>
        <v>80.662614433371701</v>
      </c>
      <c r="Q2577" s="3">
        <f t="shared" si="445"/>
        <v>99.275514161086875</v>
      </c>
      <c r="R2577" s="3">
        <f t="shared" si="450"/>
        <v>0</v>
      </c>
      <c r="S2577" s="3">
        <f t="shared" si="446"/>
        <v>0</v>
      </c>
      <c r="T2577" s="3">
        <f>(0.5*(1-COS(RADIANS(90-$X$3)))*(D2577+E2577)*'PV model'!$B$4)</f>
        <v>0</v>
      </c>
      <c r="U2577" s="3">
        <f t="shared" si="451"/>
        <v>0</v>
      </c>
      <c r="V2577" s="3">
        <f>('PV model'!$B$13*(U2577/1000)*(1-'PV model'!$B$14*((20+C2577)-25))*'PV model'!$B$10)/'PV model'!$B$12</f>
        <v>0</v>
      </c>
    </row>
    <row r="2578" spans="1:22" x14ac:dyDescent="0.2">
      <c r="A2578" s="10">
        <f t="shared" si="452"/>
        <v>108</v>
      </c>
      <c r="B2578" s="10">
        <f t="shared" si="453"/>
        <v>5</v>
      </c>
      <c r="C2578" s="23">
        <v>9.1</v>
      </c>
      <c r="D2578" s="24">
        <v>0</v>
      </c>
      <c r="E2578" s="24">
        <v>0</v>
      </c>
      <c r="F2578" s="48"/>
      <c r="G2578" s="48"/>
      <c r="H2578" s="1">
        <f t="shared" si="454"/>
        <v>10.514136672834494</v>
      </c>
      <c r="I2578" s="1">
        <f t="shared" si="447"/>
        <v>0.52322557077134502</v>
      </c>
      <c r="J2578" s="4">
        <f>B2578+('PV model'!$B$3/15)+(I2578/60)</f>
        <v>4.7320537595128558</v>
      </c>
      <c r="K2578" s="2">
        <f t="shared" si="448"/>
        <v>109.01919360730716</v>
      </c>
      <c r="L2578" s="2">
        <f>DEGREES(ASIN((((COS(RADIANS('PV model'!$B$2))*COS(RADIANS(H2578))*COS(RADIANS(K2578)))+(SIN(RADIANS('PV model'!$B$2))*SIN(RADIANS(H2578)))))))</f>
        <v>-1.7821322991117667</v>
      </c>
      <c r="M2578" s="3">
        <f t="shared" si="444"/>
        <v>0</v>
      </c>
      <c r="N2578" s="2">
        <f t="shared" si="449"/>
        <v>68.432598703268823</v>
      </c>
      <c r="O2578" s="2">
        <f>IF('PV model'!$B$2&gt;0, 180-N2578,IF('PV model'!$B$2&lt;0,0-N2578,N2578))</f>
        <v>111.56740129673118</v>
      </c>
      <c r="P2578" s="2">
        <f>ABS(O2578-'PV model'!$B$5)</f>
        <v>93.432598703268823</v>
      </c>
      <c r="Q2578" s="3">
        <f t="shared" si="445"/>
        <v>91.782132299111765</v>
      </c>
      <c r="R2578" s="3">
        <f t="shared" si="450"/>
        <v>0</v>
      </c>
      <c r="S2578" s="3">
        <f t="shared" si="446"/>
        <v>0</v>
      </c>
      <c r="T2578" s="3">
        <f>(0.5*(1-COS(RADIANS(90-$X$3)))*(D2578+E2578)*'PV model'!$B$4)</f>
        <v>0</v>
      </c>
      <c r="U2578" s="3">
        <f t="shared" si="451"/>
        <v>0</v>
      </c>
      <c r="V2578" s="3">
        <f>('PV model'!$B$13*(U2578/1000)*(1-'PV model'!$B$14*((20+C2578)-25))*'PV model'!$B$10)/'PV model'!$B$12</f>
        <v>0</v>
      </c>
    </row>
    <row r="2579" spans="1:22" x14ac:dyDescent="0.2">
      <c r="A2579" s="10">
        <f t="shared" si="452"/>
        <v>108</v>
      </c>
      <c r="B2579" s="10">
        <f t="shared" si="453"/>
        <v>6</v>
      </c>
      <c r="C2579" s="23">
        <v>8.8000000000000007</v>
      </c>
      <c r="D2579" s="24">
        <v>0</v>
      </c>
      <c r="E2579" s="24">
        <v>4.41</v>
      </c>
      <c r="F2579" s="48"/>
      <c r="G2579" s="48"/>
      <c r="H2579" s="1">
        <f t="shared" si="454"/>
        <v>10.514136672834494</v>
      </c>
      <c r="I2579" s="1">
        <f t="shared" si="447"/>
        <v>0.52322557077134502</v>
      </c>
      <c r="J2579" s="4">
        <f>B2579+('PV model'!$B$3/15)+(I2579/60)</f>
        <v>5.7320537595128558</v>
      </c>
      <c r="K2579" s="2">
        <f t="shared" si="448"/>
        <v>94.019193607307159</v>
      </c>
      <c r="L2579" s="2">
        <f>DEGREES(ASIN((((COS(RADIANS('PV model'!$B$2))*COS(RADIANS(H2579))*COS(RADIANS(K2579)))+(SIN(RADIANS('PV model'!$B$2))*SIN(RADIANS(H2579)))))))</f>
        <v>6.3932457044870663</v>
      </c>
      <c r="M2579" s="3">
        <f t="shared" si="444"/>
        <v>6.3932457044870663</v>
      </c>
      <c r="N2579" s="2">
        <f t="shared" si="449"/>
        <v>80.726194883640147</v>
      </c>
      <c r="O2579" s="2">
        <f>IF('PV model'!$B$2&gt;0, 180-N2579,IF('PV model'!$B$2&lt;0,0-N2579,N2579))</f>
        <v>99.273805116359853</v>
      </c>
      <c r="P2579" s="2">
        <f>ABS(O2579-'PV model'!$B$5)</f>
        <v>105.72619488364015</v>
      </c>
      <c r="Q2579" s="3">
        <f t="shared" si="445"/>
        <v>83.606754295512928</v>
      </c>
      <c r="R2579" s="3">
        <f t="shared" si="450"/>
        <v>0</v>
      </c>
      <c r="S2579" s="3">
        <f t="shared" si="446"/>
        <v>4.41</v>
      </c>
      <c r="T2579" s="3">
        <f>(0.5*(1-COS(RADIANS(90-$X$3)))*(D2579+E2579)*'PV model'!$B$4)</f>
        <v>0</v>
      </c>
      <c r="U2579" s="3">
        <f t="shared" si="451"/>
        <v>4.41</v>
      </c>
      <c r="V2579" s="3">
        <f>('PV model'!$B$13*(U2579/1000)*(1-'PV model'!$B$14*((20+C2579)-25))*'PV model'!$B$10)/'PV model'!$B$12</f>
        <v>0.43412308127999999</v>
      </c>
    </row>
    <row r="2580" spans="1:22" x14ac:dyDescent="0.2">
      <c r="A2580" s="10">
        <f t="shared" si="452"/>
        <v>108</v>
      </c>
      <c r="B2580" s="10">
        <f t="shared" si="453"/>
        <v>7</v>
      </c>
      <c r="C2580" s="23">
        <v>8.4</v>
      </c>
      <c r="D2580" s="24">
        <v>0</v>
      </c>
      <c r="E2580" s="24">
        <v>27.342000000000002</v>
      </c>
      <c r="F2580" s="48"/>
      <c r="G2580" s="48"/>
      <c r="H2580" s="1">
        <f t="shared" si="454"/>
        <v>10.514136672834494</v>
      </c>
      <c r="I2580" s="1">
        <f t="shared" si="447"/>
        <v>0.52322557077134502</v>
      </c>
      <c r="J2580" s="4">
        <f>B2580+('PV model'!$B$3/15)+(I2580/60)</f>
        <v>6.7320537595128558</v>
      </c>
      <c r="K2580" s="2">
        <f t="shared" si="448"/>
        <v>79.019193607307159</v>
      </c>
      <c r="L2580" s="2">
        <f>DEGREES(ASIN((((COS(RADIANS('PV model'!$B$2))*COS(RADIANS(H2580))*COS(RADIANS(K2580)))+(SIN(RADIANS('PV model'!$B$2))*SIN(RADIANS(H2580)))))))</f>
        <v>14.860272705842453</v>
      </c>
      <c r="M2580" s="3">
        <f t="shared" si="444"/>
        <v>14.860272705842453</v>
      </c>
      <c r="N2580" s="2">
        <f t="shared" si="449"/>
        <v>86.976155178252242</v>
      </c>
      <c r="O2580" s="2">
        <f>IF('PV model'!$B$2&gt;0, 180-N2580,IF('PV model'!$B$2&lt;0,0-N2580,N2580))</f>
        <v>93.023844821747758</v>
      </c>
      <c r="P2580" s="2">
        <f>ABS(O2580-'PV model'!$B$5)</f>
        <v>111.97615517825224</v>
      </c>
      <c r="Q2580" s="3">
        <f t="shared" si="445"/>
        <v>75.139727294157538</v>
      </c>
      <c r="R2580" s="3">
        <f t="shared" si="450"/>
        <v>0</v>
      </c>
      <c r="S2580" s="3">
        <f t="shared" si="446"/>
        <v>27.342000000000002</v>
      </c>
      <c r="T2580" s="3">
        <f>(0.5*(1-COS(RADIANS(90-$X$3)))*(D2580+E2580)*'PV model'!$B$4)</f>
        <v>0</v>
      </c>
      <c r="U2580" s="3">
        <f t="shared" si="451"/>
        <v>27.342000000000002</v>
      </c>
      <c r="V2580" s="3">
        <f>('PV model'!$B$13*(U2580/1000)*(1-'PV model'!$B$14*((20+C2580)-25))*'PV model'!$B$10)/'PV model'!$B$12</f>
        <v>2.6959360740480003</v>
      </c>
    </row>
    <row r="2581" spans="1:22" x14ac:dyDescent="0.2">
      <c r="A2581" s="10">
        <f t="shared" si="452"/>
        <v>108</v>
      </c>
      <c r="B2581" s="10">
        <f t="shared" si="453"/>
        <v>8</v>
      </c>
      <c r="C2581" s="23">
        <v>9.1</v>
      </c>
      <c r="D2581" s="24">
        <v>0</v>
      </c>
      <c r="E2581" s="24">
        <v>64.385999999999996</v>
      </c>
      <c r="F2581" s="48"/>
      <c r="G2581" s="48"/>
      <c r="H2581" s="1">
        <f t="shared" si="454"/>
        <v>10.514136672834494</v>
      </c>
      <c r="I2581" s="1">
        <f t="shared" si="447"/>
        <v>0.52322557077134502</v>
      </c>
      <c r="J2581" s="4">
        <f>B2581+('PV model'!$B$3/15)+(I2581/60)</f>
        <v>7.7320537595128558</v>
      </c>
      <c r="K2581" s="2">
        <f t="shared" si="448"/>
        <v>64.019193607307159</v>
      </c>
      <c r="L2581" s="2">
        <f>DEGREES(ASIN((((COS(RADIANS('PV model'!$B$2))*COS(RADIANS(H2581))*COS(RADIANS(K2581)))+(SIN(RADIANS('PV model'!$B$2))*SIN(RADIANS(H2581)))))))</f>
        <v>23.225101388919288</v>
      </c>
      <c r="M2581" s="3">
        <f t="shared" si="444"/>
        <v>23.225101388919288</v>
      </c>
      <c r="N2581" s="2">
        <f t="shared" si="449"/>
        <v>74.10983373359592</v>
      </c>
      <c r="O2581" s="2">
        <f>IF('PV model'!$B$2&gt;0, 180-N2581,IF('PV model'!$B$2&lt;0,0-N2581,N2581))</f>
        <v>105.89016626640408</v>
      </c>
      <c r="P2581" s="2">
        <f>ABS(O2581-'PV model'!$B$5)</f>
        <v>99.10983373359592</v>
      </c>
      <c r="Q2581" s="3">
        <f t="shared" si="445"/>
        <v>66.774898611080701</v>
      </c>
      <c r="R2581" s="3">
        <f t="shared" si="450"/>
        <v>0</v>
      </c>
      <c r="S2581" s="3">
        <f t="shared" si="446"/>
        <v>64.385999999999996</v>
      </c>
      <c r="T2581" s="3">
        <f>(0.5*(1-COS(RADIANS(90-$X$3)))*(D2581+E2581)*'PV model'!$B$4)</f>
        <v>0</v>
      </c>
      <c r="U2581" s="3">
        <f t="shared" si="451"/>
        <v>64.385999999999996</v>
      </c>
      <c r="V2581" s="3">
        <f>('PV model'!$B$13*(U2581/1000)*(1-'PV model'!$B$14*((20+C2581)-25))*'PV model'!$B$10)/'PV model'!$B$12</f>
        <v>6.3304737572159997</v>
      </c>
    </row>
    <row r="2582" spans="1:22" x14ac:dyDescent="0.2">
      <c r="A2582" s="10">
        <f t="shared" si="452"/>
        <v>108</v>
      </c>
      <c r="B2582" s="10">
        <f t="shared" si="453"/>
        <v>9</v>
      </c>
      <c r="C2582" s="23">
        <v>9.1999999999999993</v>
      </c>
      <c r="D2582" s="24">
        <v>0</v>
      </c>
      <c r="E2582" s="24">
        <v>103.194</v>
      </c>
      <c r="F2582" s="48"/>
      <c r="G2582" s="48"/>
      <c r="H2582" s="1">
        <f t="shared" si="454"/>
        <v>10.514136672834494</v>
      </c>
      <c r="I2582" s="1">
        <f t="shared" si="447"/>
        <v>0.52322557077134502</v>
      </c>
      <c r="J2582" s="4">
        <f>B2582+('PV model'!$B$3/15)+(I2582/60)</f>
        <v>8.7320537595128549</v>
      </c>
      <c r="K2582" s="2">
        <f t="shared" si="448"/>
        <v>49.019193607307173</v>
      </c>
      <c r="L2582" s="2">
        <f>DEGREES(ASIN((((COS(RADIANS('PV model'!$B$2))*COS(RADIANS(H2582))*COS(RADIANS(K2582)))+(SIN(RADIANS('PV model'!$B$2))*SIN(RADIANS(H2582)))))))</f>
        <v>31.037633794528908</v>
      </c>
      <c r="M2582" s="3">
        <f t="shared" si="444"/>
        <v>31.037633794528908</v>
      </c>
      <c r="N2582" s="2">
        <f t="shared" si="449"/>
        <v>60.029229339056364</v>
      </c>
      <c r="O2582" s="2">
        <f>IF('PV model'!$B$2&gt;0, 180-N2582,IF('PV model'!$B$2&lt;0,0-N2582,N2582))</f>
        <v>119.97077066094363</v>
      </c>
      <c r="P2582" s="2">
        <f>ABS(O2582-'PV model'!$B$5)</f>
        <v>85.029229339056371</v>
      </c>
      <c r="Q2582" s="3">
        <f t="shared" si="445"/>
        <v>58.962366205471099</v>
      </c>
      <c r="R2582" s="3">
        <f t="shared" si="450"/>
        <v>0</v>
      </c>
      <c r="S2582" s="3">
        <f t="shared" si="446"/>
        <v>103.194</v>
      </c>
      <c r="T2582" s="3">
        <f>(0.5*(1-COS(RADIANS(90-$X$3)))*(D2582+E2582)*'PV model'!$B$4)</f>
        <v>0</v>
      </c>
      <c r="U2582" s="3">
        <f t="shared" si="451"/>
        <v>103.194</v>
      </c>
      <c r="V2582" s="3">
        <f>('PV model'!$B$13*(U2582/1000)*(1-'PV model'!$B$14*((20+C2582)-25))*'PV model'!$B$10)/'PV model'!$B$12</f>
        <v>10.141975666367999</v>
      </c>
    </row>
    <row r="2583" spans="1:22" x14ac:dyDescent="0.2">
      <c r="A2583" s="10">
        <f t="shared" si="452"/>
        <v>108</v>
      </c>
      <c r="B2583" s="10">
        <f t="shared" si="453"/>
        <v>10</v>
      </c>
      <c r="C2583" s="23">
        <v>9.1</v>
      </c>
      <c r="D2583" s="24">
        <v>0</v>
      </c>
      <c r="E2583" s="24">
        <v>137.59200000000001</v>
      </c>
      <c r="F2583" s="48"/>
      <c r="G2583" s="48"/>
      <c r="H2583" s="1">
        <f t="shared" si="454"/>
        <v>10.514136672834494</v>
      </c>
      <c r="I2583" s="1">
        <f t="shared" si="447"/>
        <v>0.52322557077134502</v>
      </c>
      <c r="J2583" s="4">
        <f>B2583+('PV model'!$B$3/15)+(I2583/60)</f>
        <v>9.7320537595128549</v>
      </c>
      <c r="K2583" s="2">
        <f t="shared" si="448"/>
        <v>34.019193607307173</v>
      </c>
      <c r="L2583" s="2">
        <f>DEGREES(ASIN((((COS(RADIANS('PV model'!$B$2))*COS(RADIANS(H2583))*COS(RADIANS(K2583)))+(SIN(RADIANS('PV model'!$B$2))*SIN(RADIANS(H2583)))))))</f>
        <v>37.731978296139275</v>
      </c>
      <c r="M2583" s="3">
        <f t="shared" si="444"/>
        <v>37.731978296139275</v>
      </c>
      <c r="N2583" s="2">
        <f t="shared" si="449"/>
        <v>44.068942754247459</v>
      </c>
      <c r="O2583" s="2">
        <f>IF('PV model'!$B$2&gt;0, 180-N2583,IF('PV model'!$B$2&lt;0,0-N2583,N2583))</f>
        <v>135.93105724575253</v>
      </c>
      <c r="P2583" s="2">
        <f>ABS(O2583-'PV model'!$B$5)</f>
        <v>69.068942754247473</v>
      </c>
      <c r="Q2583" s="3">
        <f t="shared" si="445"/>
        <v>52.268021703860725</v>
      </c>
      <c r="R2583" s="3">
        <f t="shared" si="450"/>
        <v>0</v>
      </c>
      <c r="S2583" s="3">
        <f t="shared" si="446"/>
        <v>137.59200000000001</v>
      </c>
      <c r="T2583" s="3">
        <f>(0.5*(1-COS(RADIANS(90-$X$3)))*(D2583+E2583)*'PV model'!$B$4)</f>
        <v>0</v>
      </c>
      <c r="U2583" s="3">
        <f t="shared" si="451"/>
        <v>137.59200000000001</v>
      </c>
      <c r="V2583" s="3">
        <f>('PV model'!$B$13*(U2583/1000)*(1-'PV model'!$B$14*((20+C2583)-25))*'PV model'!$B$10)/'PV model'!$B$12</f>
        <v>13.528135700352001</v>
      </c>
    </row>
    <row r="2584" spans="1:22" x14ac:dyDescent="0.2">
      <c r="A2584" s="10">
        <f t="shared" si="452"/>
        <v>108</v>
      </c>
      <c r="B2584" s="10">
        <f t="shared" si="453"/>
        <v>11</v>
      </c>
      <c r="C2584" s="23">
        <v>9.6999999999999993</v>
      </c>
      <c r="D2584" s="24">
        <v>1.1224499999999999</v>
      </c>
      <c r="E2584" s="24">
        <v>164.934</v>
      </c>
      <c r="F2584" s="48"/>
      <c r="G2584" s="48"/>
      <c r="H2584" s="1">
        <f t="shared" si="454"/>
        <v>10.514136672834494</v>
      </c>
      <c r="I2584" s="1">
        <f t="shared" si="447"/>
        <v>0.52322557077134502</v>
      </c>
      <c r="J2584" s="4">
        <f>B2584+('PV model'!$B$3/15)+(I2584/60)</f>
        <v>10.732053759512855</v>
      </c>
      <c r="K2584" s="2">
        <f t="shared" si="448"/>
        <v>19.019193607307177</v>
      </c>
      <c r="L2584" s="2">
        <f>DEGREES(ASIN((((COS(RADIANS('PV model'!$B$2))*COS(RADIANS(H2584))*COS(RADIANS(K2584)))+(SIN(RADIANS('PV model'!$B$2))*SIN(RADIANS(H2584)))))))</f>
        <v>42.600310544680084</v>
      </c>
      <c r="M2584" s="3">
        <f t="shared" si="444"/>
        <v>42.600310544680084</v>
      </c>
      <c r="N2584" s="2">
        <f t="shared" si="449"/>
        <v>25.803673927745237</v>
      </c>
      <c r="O2584" s="2">
        <f>IF('PV model'!$B$2&gt;0, 180-N2584,IF('PV model'!$B$2&lt;0,0-N2584,N2584))</f>
        <v>154.19632607225475</v>
      </c>
      <c r="P2584" s="2">
        <f>ABS(O2584-'PV model'!$B$5)</f>
        <v>50.803673927745251</v>
      </c>
      <c r="Q2584" s="3">
        <f t="shared" si="445"/>
        <v>47.399689455319916</v>
      </c>
      <c r="R2584" s="3">
        <f t="shared" si="450"/>
        <v>1.1224499999999999</v>
      </c>
      <c r="S2584" s="3">
        <f t="shared" si="446"/>
        <v>165.73387075827034</v>
      </c>
      <c r="T2584" s="3">
        <f>(0.5*(1-COS(RADIANS(90-$X$3)))*(D2584+E2584)*'PV model'!$B$4)</f>
        <v>0</v>
      </c>
      <c r="U2584" s="3">
        <f t="shared" si="451"/>
        <v>166.85632075827033</v>
      </c>
      <c r="V2584" s="3">
        <f>('PV model'!$B$13*(U2584/1000)*(1-'PV model'!$B$14*((20+C2584)-25))*'PV model'!$B$10)/'PV model'!$B$12</f>
        <v>16.365393415924363</v>
      </c>
    </row>
    <row r="2585" spans="1:22" x14ac:dyDescent="0.2">
      <c r="A2585" s="10">
        <f t="shared" si="452"/>
        <v>108</v>
      </c>
      <c r="B2585" s="10">
        <f t="shared" si="453"/>
        <v>12</v>
      </c>
      <c r="C2585" s="23">
        <v>10.3</v>
      </c>
      <c r="D2585" s="24">
        <v>127.9593</v>
      </c>
      <c r="E2585" s="24">
        <v>273.42</v>
      </c>
      <c r="F2585" s="48"/>
      <c r="G2585" s="48"/>
      <c r="H2585" s="1">
        <f t="shared" si="454"/>
        <v>10.514136672834494</v>
      </c>
      <c r="I2585" s="1">
        <f t="shared" si="447"/>
        <v>0.52322557077134502</v>
      </c>
      <c r="J2585" s="4">
        <f>B2585+('PV model'!$B$3/15)+(I2585/60)</f>
        <v>11.732053759512855</v>
      </c>
      <c r="K2585" s="2">
        <f t="shared" si="448"/>
        <v>4.0191936073071766</v>
      </c>
      <c r="L2585" s="2">
        <f>DEGREES(ASIN((((COS(RADIANS('PV model'!$B$2))*COS(RADIANS(H2585))*COS(RADIANS(K2585)))+(SIN(RADIANS('PV model'!$B$2))*SIN(RADIANS(H2585)))))))</f>
        <v>44.903238713238935</v>
      </c>
      <c r="M2585" s="3">
        <f t="shared" si="444"/>
        <v>44.903238713238935</v>
      </c>
      <c r="N2585" s="2">
        <f t="shared" si="449"/>
        <v>5.5834074188008236</v>
      </c>
      <c r="O2585" s="2">
        <f>IF('PV model'!$B$2&gt;0, 180-N2585,IF('PV model'!$B$2&lt;0,0-N2585,N2585))</f>
        <v>174.41659258119918</v>
      </c>
      <c r="P2585" s="2">
        <f>ABS(O2585-'PV model'!$B$5)</f>
        <v>30.583407418800817</v>
      </c>
      <c r="Q2585" s="3">
        <f t="shared" si="445"/>
        <v>45.096761286761065</v>
      </c>
      <c r="R2585" s="3">
        <f t="shared" si="450"/>
        <v>127.95930000000001</v>
      </c>
      <c r="S2585" s="3">
        <f t="shared" si="446"/>
        <v>327.7329569852875</v>
      </c>
      <c r="T2585" s="3">
        <f>(0.5*(1-COS(RADIANS(90-$X$3)))*(D2585+E2585)*'PV model'!$B$4)</f>
        <v>0</v>
      </c>
      <c r="U2585" s="3">
        <f t="shared" si="451"/>
        <v>455.69225698528749</v>
      </c>
      <c r="V2585" s="3">
        <f>('PV model'!$B$13*(U2585/1000)*(1-'PV model'!$B$14*((20+C2585)-25))*'PV model'!$B$10)/'PV model'!$B$12</f>
        <v>44.585316850474449</v>
      </c>
    </row>
    <row r="2586" spans="1:22" x14ac:dyDescent="0.2">
      <c r="A2586" s="10">
        <f t="shared" si="452"/>
        <v>108</v>
      </c>
      <c r="B2586" s="10">
        <f t="shared" si="453"/>
        <v>13</v>
      </c>
      <c r="C2586" s="23">
        <v>10.6</v>
      </c>
      <c r="D2586" s="24">
        <v>3.3673500000000001</v>
      </c>
      <c r="E2586" s="24">
        <v>183.45599999999999</v>
      </c>
      <c r="F2586" s="48"/>
      <c r="G2586" s="48"/>
      <c r="H2586" s="1">
        <f t="shared" si="454"/>
        <v>10.514136672834494</v>
      </c>
      <c r="I2586" s="1">
        <f t="shared" si="447"/>
        <v>0.52322557077134502</v>
      </c>
      <c r="J2586" s="4">
        <f>B2586+('PV model'!$B$3/15)+(I2586/60)</f>
        <v>12.732053759512855</v>
      </c>
      <c r="K2586" s="2">
        <f t="shared" si="448"/>
        <v>-10.980806392692823</v>
      </c>
      <c r="L2586" s="2">
        <f>DEGREES(ASIN((((COS(RADIANS('PV model'!$B$2))*COS(RADIANS(H2586))*COS(RADIANS(K2586)))+(SIN(RADIANS('PV model'!$B$2))*SIN(RADIANS(H2586)))))))</f>
        <v>44.193601592292566</v>
      </c>
      <c r="M2586" s="3">
        <f t="shared" si="444"/>
        <v>44.193601592292566</v>
      </c>
      <c r="N2586" s="2">
        <f t="shared" si="449"/>
        <v>-15.14165734864323</v>
      </c>
      <c r="O2586" s="2">
        <f>IF('PV model'!$B$2&gt;0, 180-N2586,IF('PV model'!$B$2&lt;0,0-N2586,N2586))</f>
        <v>195.14165734864324</v>
      </c>
      <c r="P2586" s="2">
        <f>ABS(O2586-'PV model'!$B$5)</f>
        <v>9.8583426513567645</v>
      </c>
      <c r="Q2586" s="3">
        <f t="shared" si="445"/>
        <v>45.806398407707427</v>
      </c>
      <c r="R2586" s="3">
        <f t="shared" si="450"/>
        <v>3.3673500000000005</v>
      </c>
      <c r="S2586" s="3">
        <f t="shared" si="446"/>
        <v>185.79575970205991</v>
      </c>
      <c r="T2586" s="3">
        <f>(0.5*(1-COS(RADIANS(90-$X$3)))*(D2586+E2586)*'PV model'!$B$4)</f>
        <v>0</v>
      </c>
      <c r="U2586" s="3">
        <f t="shared" si="451"/>
        <v>189.1631097020599</v>
      </c>
      <c r="V2586" s="3">
        <f>('PV model'!$B$13*(U2586/1000)*(1-'PV model'!$B$14*((20+C2586)-25))*'PV model'!$B$10)/'PV model'!$B$12</f>
        <v>18.485188570231585</v>
      </c>
    </row>
    <row r="2587" spans="1:22" x14ac:dyDescent="0.2">
      <c r="A2587" s="10">
        <f t="shared" si="452"/>
        <v>108</v>
      </c>
      <c r="B2587" s="10">
        <f t="shared" si="453"/>
        <v>14</v>
      </c>
      <c r="C2587" s="23">
        <v>10.4</v>
      </c>
      <c r="D2587" s="24">
        <v>1.1224499999999999</v>
      </c>
      <c r="E2587" s="24">
        <v>177.28200000000001</v>
      </c>
      <c r="F2587" s="48"/>
      <c r="G2587" s="48"/>
      <c r="H2587" s="1">
        <f t="shared" si="454"/>
        <v>10.514136672834494</v>
      </c>
      <c r="I2587" s="1">
        <f t="shared" si="447"/>
        <v>0.52322557077134502</v>
      </c>
      <c r="J2587" s="4">
        <f>B2587+('PV model'!$B$3/15)+(I2587/60)</f>
        <v>13.732053759512855</v>
      </c>
      <c r="K2587" s="2">
        <f t="shared" si="448"/>
        <v>-25.980806392692823</v>
      </c>
      <c r="L2587" s="2">
        <f>DEGREES(ASIN((((COS(RADIANS('PV model'!$B$2))*COS(RADIANS(H2587))*COS(RADIANS(K2587)))+(SIN(RADIANS('PV model'!$B$2))*SIN(RADIANS(H2587)))))))</f>
        <v>40.617173219379872</v>
      </c>
      <c r="M2587" s="3">
        <f t="shared" si="444"/>
        <v>40.617173219379872</v>
      </c>
      <c r="N2587" s="2">
        <f t="shared" si="449"/>
        <v>-34.570488961614686</v>
      </c>
      <c r="O2587" s="2">
        <f>IF('PV model'!$B$2&gt;0, 180-N2587,IF('PV model'!$B$2&lt;0,0-N2587,N2587))</f>
        <v>214.57048896161467</v>
      </c>
      <c r="P2587" s="2">
        <f>ABS(O2587-'PV model'!$B$5)</f>
        <v>9.5704889616146716</v>
      </c>
      <c r="Q2587" s="3">
        <f t="shared" si="445"/>
        <v>49.382826780620128</v>
      </c>
      <c r="R2587" s="3">
        <f t="shared" si="450"/>
        <v>1.1224499999999999</v>
      </c>
      <c r="S2587" s="3">
        <f t="shared" si="446"/>
        <v>178.08822277594965</v>
      </c>
      <c r="T2587" s="3">
        <f>(0.5*(1-COS(RADIANS(90-$X$3)))*(D2587+E2587)*'PV model'!$B$4)</f>
        <v>0</v>
      </c>
      <c r="U2587" s="3">
        <f t="shared" si="451"/>
        <v>179.21067277594963</v>
      </c>
      <c r="V2587" s="3">
        <f>('PV model'!$B$13*(U2587/1000)*(1-'PV model'!$B$14*((20+C2587)-25))*'PV model'!$B$10)/'PV model'!$B$12</f>
        <v>17.526958635509153</v>
      </c>
    </row>
    <row r="2588" spans="1:22" x14ac:dyDescent="0.2">
      <c r="A2588" s="10">
        <f t="shared" si="452"/>
        <v>108</v>
      </c>
      <c r="B2588" s="10">
        <f t="shared" si="453"/>
        <v>15</v>
      </c>
      <c r="C2588" s="23">
        <v>10.6</v>
      </c>
      <c r="D2588" s="24">
        <v>0</v>
      </c>
      <c r="E2588" s="24">
        <v>157.87800000000001</v>
      </c>
      <c r="F2588" s="48"/>
      <c r="G2588" s="48"/>
      <c r="H2588" s="1">
        <f t="shared" si="454"/>
        <v>10.514136672834494</v>
      </c>
      <c r="I2588" s="1">
        <f t="shared" si="447"/>
        <v>0.52322557077134502</v>
      </c>
      <c r="J2588" s="4">
        <f>B2588+('PV model'!$B$3/15)+(I2588/60)</f>
        <v>14.732053759512855</v>
      </c>
      <c r="K2588" s="2">
        <f t="shared" si="448"/>
        <v>-40.980806392692827</v>
      </c>
      <c r="L2588" s="2">
        <f>DEGREES(ASIN((((COS(RADIANS('PV model'!$B$2))*COS(RADIANS(H2588))*COS(RADIANS(K2588)))+(SIN(RADIANS('PV model'!$B$2))*SIN(RADIANS(H2588)))))))</f>
        <v>34.806190394732567</v>
      </c>
      <c r="M2588" s="3">
        <f t="shared" si="444"/>
        <v>34.806190394732567</v>
      </c>
      <c r="N2588" s="2">
        <f t="shared" si="449"/>
        <v>-51.74787876550257</v>
      </c>
      <c r="O2588" s="2">
        <f>IF('PV model'!$B$2&gt;0, 180-N2588,IF('PV model'!$B$2&lt;0,0-N2588,N2588))</f>
        <v>231.74787876550258</v>
      </c>
      <c r="P2588" s="2">
        <f>ABS(O2588-'PV model'!$B$5)</f>
        <v>26.747878765502577</v>
      </c>
      <c r="Q2588" s="3">
        <f t="shared" si="445"/>
        <v>55.193809605267433</v>
      </c>
      <c r="R2588" s="3">
        <f t="shared" si="450"/>
        <v>0</v>
      </c>
      <c r="S2588" s="3">
        <f t="shared" si="446"/>
        <v>157.87800000000001</v>
      </c>
      <c r="T2588" s="3">
        <f>(0.5*(1-COS(RADIANS(90-$X$3)))*(D2588+E2588)*'PV model'!$B$4)</f>
        <v>0</v>
      </c>
      <c r="U2588" s="3">
        <f t="shared" si="451"/>
        <v>157.87800000000001</v>
      </c>
      <c r="V2588" s="3">
        <f>('PV model'!$B$13*(U2588/1000)*(1-'PV model'!$B$14*((20+C2588)-25))*'PV model'!$B$10)/'PV model'!$B$12</f>
        <v>15.427979618688001</v>
      </c>
    </row>
    <row r="2589" spans="1:22" x14ac:dyDescent="0.2">
      <c r="A2589" s="10">
        <f t="shared" si="452"/>
        <v>108</v>
      </c>
      <c r="B2589" s="10">
        <f t="shared" si="453"/>
        <v>16</v>
      </c>
      <c r="C2589" s="23">
        <v>10.8</v>
      </c>
      <c r="D2589" s="24">
        <v>0</v>
      </c>
      <c r="E2589" s="24">
        <v>128.77199999999999</v>
      </c>
      <c r="F2589" s="48"/>
      <c r="G2589" s="48"/>
      <c r="H2589" s="1">
        <f t="shared" si="454"/>
        <v>10.514136672834494</v>
      </c>
      <c r="I2589" s="1">
        <f t="shared" si="447"/>
        <v>0.52322557077134502</v>
      </c>
      <c r="J2589" s="4">
        <f>B2589+('PV model'!$B$3/15)+(I2589/60)</f>
        <v>15.732053759512855</v>
      </c>
      <c r="K2589" s="2">
        <f t="shared" si="448"/>
        <v>-55.980806392692827</v>
      </c>
      <c r="L2589" s="2">
        <f>DEGREES(ASIN((((COS(RADIANS('PV model'!$B$2))*COS(RADIANS(H2589))*COS(RADIANS(K2589)))+(SIN(RADIANS('PV model'!$B$2))*SIN(RADIANS(H2589)))))))</f>
        <v>27.513142275925951</v>
      </c>
      <c r="M2589" s="3">
        <f t="shared" si="444"/>
        <v>27.513142275925951</v>
      </c>
      <c r="N2589" s="2">
        <f t="shared" si="449"/>
        <v>-66.758726465192368</v>
      </c>
      <c r="O2589" s="2">
        <f>IF('PV model'!$B$2&gt;0, 180-N2589,IF('PV model'!$B$2&lt;0,0-N2589,N2589))</f>
        <v>246.75872646519235</v>
      </c>
      <c r="P2589" s="2">
        <f>ABS(O2589-'PV model'!$B$5)</f>
        <v>41.758726465192353</v>
      </c>
      <c r="Q2589" s="3">
        <f t="shared" si="445"/>
        <v>62.486857724074042</v>
      </c>
      <c r="R2589" s="3">
        <f t="shared" si="450"/>
        <v>0</v>
      </c>
      <c r="S2589" s="3">
        <f t="shared" si="446"/>
        <v>128.77199999999999</v>
      </c>
      <c r="T2589" s="3">
        <f>(0.5*(1-COS(RADIANS(90-$X$3)))*(D2589+E2589)*'PV model'!$B$4)</f>
        <v>0</v>
      </c>
      <c r="U2589" s="3">
        <f t="shared" si="451"/>
        <v>128.77199999999999</v>
      </c>
      <c r="V2589" s="3">
        <f>('PV model'!$B$13*(U2589/1000)*(1-'PV model'!$B$14*((20+C2589)-25))*'PV model'!$B$10)/'PV model'!$B$12</f>
        <v>12.573417580416001</v>
      </c>
    </row>
    <row r="2590" spans="1:22" x14ac:dyDescent="0.2">
      <c r="A2590" s="10">
        <f t="shared" si="452"/>
        <v>108</v>
      </c>
      <c r="B2590" s="10">
        <f t="shared" si="453"/>
        <v>17</v>
      </c>
      <c r="C2590" s="23">
        <v>10.4</v>
      </c>
      <c r="D2590" s="24">
        <v>0</v>
      </c>
      <c r="E2590" s="24">
        <v>92.61</v>
      </c>
      <c r="F2590" s="48"/>
      <c r="G2590" s="48"/>
      <c r="H2590" s="1">
        <f t="shared" si="454"/>
        <v>10.514136672834494</v>
      </c>
      <c r="I2590" s="1">
        <f t="shared" si="447"/>
        <v>0.52322557077134502</v>
      </c>
      <c r="J2590" s="4">
        <f>B2590+('PV model'!$B$3/15)+(I2590/60)</f>
        <v>16.732053759512855</v>
      </c>
      <c r="K2590" s="2">
        <f t="shared" si="448"/>
        <v>-70.980806392692827</v>
      </c>
      <c r="L2590" s="2">
        <f>DEGREES(ASIN((((COS(RADIANS('PV model'!$B$2))*COS(RADIANS(H2590))*COS(RADIANS(K2590)))+(SIN(RADIANS('PV model'!$B$2))*SIN(RADIANS(H2590)))))))</f>
        <v>19.382258911937605</v>
      </c>
      <c r="M2590" s="3">
        <f t="shared" si="444"/>
        <v>19.382258911937605</v>
      </c>
      <c r="N2590" s="2">
        <f t="shared" si="449"/>
        <v>-80.191293953494451</v>
      </c>
      <c r="O2590" s="2">
        <f>IF('PV model'!$B$2&gt;0, 180-N2590,IF('PV model'!$B$2&lt;0,0-N2590,N2590))</f>
        <v>260.19129395349444</v>
      </c>
      <c r="P2590" s="2">
        <f>ABS(O2590-'PV model'!$B$5)</f>
        <v>55.191293953494437</v>
      </c>
      <c r="Q2590" s="3">
        <f t="shared" si="445"/>
        <v>70.617741088062388</v>
      </c>
      <c r="R2590" s="3">
        <f t="shared" si="450"/>
        <v>0</v>
      </c>
      <c r="S2590" s="3">
        <f t="shared" si="446"/>
        <v>92.61</v>
      </c>
      <c r="T2590" s="3">
        <f>(0.5*(1-COS(RADIANS(90-$X$3)))*(D2590+E2590)*'PV model'!$B$4)</f>
        <v>0</v>
      </c>
      <c r="U2590" s="3">
        <f t="shared" si="451"/>
        <v>92.61</v>
      </c>
      <c r="V2590" s="3">
        <f>('PV model'!$B$13*(U2590/1000)*(1-'PV model'!$B$14*((20+C2590)-25))*'PV model'!$B$10)/'PV model'!$B$12</f>
        <v>9.0573380150399991</v>
      </c>
    </row>
    <row r="2591" spans="1:22" x14ac:dyDescent="0.2">
      <c r="A2591" s="10">
        <f t="shared" si="452"/>
        <v>108</v>
      </c>
      <c r="B2591" s="10">
        <f t="shared" si="453"/>
        <v>18</v>
      </c>
      <c r="C2591" s="23">
        <v>9.6999999999999993</v>
      </c>
      <c r="D2591" s="24">
        <v>0</v>
      </c>
      <c r="E2591" s="24">
        <v>52.919999999999995</v>
      </c>
      <c r="F2591" s="48"/>
      <c r="G2591" s="48"/>
      <c r="H2591" s="1">
        <f t="shared" si="454"/>
        <v>10.514136672834494</v>
      </c>
      <c r="I2591" s="1">
        <f t="shared" si="447"/>
        <v>0.52322557077134502</v>
      </c>
      <c r="J2591" s="4">
        <f>B2591+('PV model'!$B$3/15)+(I2591/60)</f>
        <v>17.732053759512855</v>
      </c>
      <c r="K2591" s="2">
        <f t="shared" si="448"/>
        <v>-85.980806392692827</v>
      </c>
      <c r="L2591" s="2">
        <f>DEGREES(ASIN((((COS(RADIANS('PV model'!$B$2))*COS(RADIANS(H2591))*COS(RADIANS(K2591)))+(SIN(RADIANS('PV model'!$B$2))*SIN(RADIANS(H2591)))))))</f>
        <v>10.918833758659529</v>
      </c>
      <c r="M2591" s="3">
        <f t="shared" si="444"/>
        <v>10.918833758659529</v>
      </c>
      <c r="N2591" s="2">
        <f t="shared" si="449"/>
        <v>-87.281925393355777</v>
      </c>
      <c r="O2591" s="2">
        <f>IF('PV model'!$B$2&gt;0, 180-N2591,IF('PV model'!$B$2&lt;0,0-N2591,N2591))</f>
        <v>267.28192539335578</v>
      </c>
      <c r="P2591" s="2">
        <f>ABS(O2591-'PV model'!$B$5)</f>
        <v>62.281925393355777</v>
      </c>
      <c r="Q2591" s="3">
        <f t="shared" si="445"/>
        <v>79.081166241340469</v>
      </c>
      <c r="R2591" s="3">
        <f t="shared" si="450"/>
        <v>0</v>
      </c>
      <c r="S2591" s="3">
        <f t="shared" si="446"/>
        <v>52.919999999999995</v>
      </c>
      <c r="T2591" s="3">
        <f>(0.5*(1-COS(RADIANS(90-$X$3)))*(D2591+E2591)*'PV model'!$B$4)</f>
        <v>0</v>
      </c>
      <c r="U2591" s="3">
        <f t="shared" si="451"/>
        <v>52.919999999999995</v>
      </c>
      <c r="V2591" s="3">
        <f>('PV model'!$B$13*(U2591/1000)*(1-'PV model'!$B$14*((20+C2591)-25))*'PV model'!$B$10)/'PV model'!$B$12</f>
        <v>5.1904333958399995</v>
      </c>
    </row>
    <row r="2592" spans="1:22" x14ac:dyDescent="0.2">
      <c r="A2592" s="10">
        <f t="shared" si="452"/>
        <v>108</v>
      </c>
      <c r="B2592" s="10">
        <f t="shared" si="453"/>
        <v>19</v>
      </c>
      <c r="C2592" s="23">
        <v>10</v>
      </c>
      <c r="D2592" s="24">
        <v>0</v>
      </c>
      <c r="E2592" s="24">
        <v>17.64</v>
      </c>
      <c r="F2592" s="48"/>
      <c r="G2592" s="48"/>
      <c r="H2592" s="1">
        <f t="shared" si="454"/>
        <v>10.514136672834494</v>
      </c>
      <c r="I2592" s="1">
        <f t="shared" si="447"/>
        <v>0.52322557077134502</v>
      </c>
      <c r="J2592" s="4">
        <f>B2592+('PV model'!$B$3/15)+(I2592/60)</f>
        <v>18.732053759512855</v>
      </c>
      <c r="K2592" s="2">
        <f t="shared" si="448"/>
        <v>-100.98080639269283</v>
      </c>
      <c r="L2592" s="2">
        <f>DEGREES(ASIN((((COS(RADIANS('PV model'!$B$2))*COS(RADIANS(H2592))*COS(RADIANS(K2592)))+(SIN(RADIANS('PV model'!$B$2))*SIN(RADIANS(H2592)))))))</f>
        <v>2.5394538809089413</v>
      </c>
      <c r="M2592" s="3">
        <f t="shared" si="444"/>
        <v>2.5394538809089413</v>
      </c>
      <c r="N2592" s="2">
        <f t="shared" si="449"/>
        <v>-75.051303004834679</v>
      </c>
      <c r="O2592" s="2">
        <f>IF('PV model'!$B$2&gt;0, 180-N2592,IF('PV model'!$B$2&lt;0,0-N2592,N2592))</f>
        <v>255.05130300483466</v>
      </c>
      <c r="P2592" s="2">
        <f>ABS(O2592-'PV model'!$B$5)</f>
        <v>50.051303004834665</v>
      </c>
      <c r="Q2592" s="3">
        <f t="shared" si="445"/>
        <v>87.460546119091063</v>
      </c>
      <c r="R2592" s="3">
        <f t="shared" si="450"/>
        <v>0</v>
      </c>
      <c r="S2592" s="3">
        <f t="shared" si="446"/>
        <v>17.64</v>
      </c>
      <c r="T2592" s="3">
        <f>(0.5*(1-COS(RADIANS(90-$X$3)))*(D2592+E2592)*'PV model'!$B$4)</f>
        <v>0</v>
      </c>
      <c r="U2592" s="3">
        <f t="shared" si="451"/>
        <v>17.64</v>
      </c>
      <c r="V2592" s="3">
        <f>('PV model'!$B$13*(U2592/1000)*(1-'PV model'!$B$14*((20+C2592)-25))*'PV model'!$B$10)/'PV model'!$B$12</f>
        <v>1.7280285119999998</v>
      </c>
    </row>
    <row r="2593" spans="1:22" x14ac:dyDescent="0.2">
      <c r="A2593" s="10">
        <f t="shared" si="452"/>
        <v>108</v>
      </c>
      <c r="B2593" s="10">
        <f t="shared" si="453"/>
        <v>20</v>
      </c>
      <c r="C2593" s="23">
        <v>9.9</v>
      </c>
      <c r="D2593" s="24">
        <v>0</v>
      </c>
      <c r="E2593" s="24">
        <v>1.764</v>
      </c>
      <c r="F2593" s="48"/>
      <c r="G2593" s="48"/>
      <c r="H2593" s="1">
        <f t="shared" si="454"/>
        <v>10.514136672834494</v>
      </c>
      <c r="I2593" s="1">
        <f t="shared" si="447"/>
        <v>0.52322557077134502</v>
      </c>
      <c r="J2593" s="4">
        <f>B2593+('PV model'!$B$3/15)+(I2593/60)</f>
        <v>19.732053759512855</v>
      </c>
      <c r="K2593" s="2">
        <f t="shared" si="448"/>
        <v>-115.98080639269283</v>
      </c>
      <c r="L2593" s="2">
        <f>DEGREES(ASIN((((COS(RADIANS('PV model'!$B$2))*COS(RADIANS(H2593))*COS(RADIANS(K2593)))+(SIN(RADIANS('PV model'!$B$2))*SIN(RADIANS(H2593)))))))</f>
        <v>-5.3692821641369459</v>
      </c>
      <c r="M2593" s="3">
        <f t="shared" si="444"/>
        <v>0</v>
      </c>
      <c r="N2593" s="2">
        <f t="shared" si="449"/>
        <v>-62.590954823949232</v>
      </c>
      <c r="O2593" s="2">
        <f>IF('PV model'!$B$2&gt;0, 180-N2593,IF('PV model'!$B$2&lt;0,0-N2593,N2593))</f>
        <v>242.59095482394923</v>
      </c>
      <c r="P2593" s="2">
        <f>ABS(O2593-'PV model'!$B$5)</f>
        <v>37.590954823949232</v>
      </c>
      <c r="Q2593" s="3">
        <f t="shared" si="445"/>
        <v>95.369282164136948</v>
      </c>
      <c r="R2593" s="3">
        <f t="shared" si="450"/>
        <v>0</v>
      </c>
      <c r="S2593" s="3">
        <f t="shared" si="446"/>
        <v>1.764</v>
      </c>
      <c r="T2593" s="3">
        <f>(0.5*(1-COS(RADIANS(90-$X$3)))*(D2593+E2593)*'PV model'!$B$4)</f>
        <v>0</v>
      </c>
      <c r="U2593" s="3">
        <f t="shared" si="451"/>
        <v>1.764</v>
      </c>
      <c r="V2593" s="3">
        <f>('PV model'!$B$13*(U2593/1000)*(1-'PV model'!$B$14*((20+C2593)-25))*'PV model'!$B$10)/'PV model'!$B$12</f>
        <v>0.172873382976</v>
      </c>
    </row>
    <row r="2594" spans="1:22" x14ac:dyDescent="0.2">
      <c r="A2594" s="10">
        <f t="shared" si="452"/>
        <v>108</v>
      </c>
      <c r="B2594" s="10">
        <f t="shared" si="453"/>
        <v>21</v>
      </c>
      <c r="C2594" s="23">
        <v>9.3000000000000007</v>
      </c>
      <c r="D2594" s="24">
        <v>0</v>
      </c>
      <c r="E2594" s="24">
        <v>0</v>
      </c>
      <c r="F2594" s="48"/>
      <c r="G2594" s="48"/>
      <c r="H2594" s="1">
        <f t="shared" si="454"/>
        <v>10.514136672834494</v>
      </c>
      <c r="I2594" s="1">
        <f t="shared" si="447"/>
        <v>0.52322557077134502</v>
      </c>
      <c r="J2594" s="4">
        <f>B2594+('PV model'!$B$3/15)+(I2594/60)</f>
        <v>20.732053759512855</v>
      </c>
      <c r="K2594" s="2">
        <f t="shared" si="448"/>
        <v>-130.98080639269281</v>
      </c>
      <c r="L2594" s="2">
        <f>DEGREES(ASIN((((COS(RADIANS('PV model'!$B$2))*COS(RADIANS(H2594))*COS(RADIANS(K2594)))+(SIN(RADIANS('PV model'!$B$2))*SIN(RADIANS(H2594)))))))</f>
        <v>-12.405611768847709</v>
      </c>
      <c r="M2594" s="3">
        <f t="shared" si="444"/>
        <v>0</v>
      </c>
      <c r="N2594" s="2">
        <f t="shared" si="449"/>
        <v>-49.464111300347305</v>
      </c>
      <c r="O2594" s="2">
        <f>IF('PV model'!$B$2&gt;0, 180-N2594,IF('PV model'!$B$2&lt;0,0-N2594,N2594))</f>
        <v>229.4641113003473</v>
      </c>
      <c r="P2594" s="2">
        <f>ABS(O2594-'PV model'!$B$5)</f>
        <v>24.464111300347298</v>
      </c>
      <c r="Q2594" s="3">
        <f t="shared" si="445"/>
        <v>102.40561176884771</v>
      </c>
      <c r="R2594" s="3">
        <f t="shared" si="450"/>
        <v>0</v>
      </c>
      <c r="S2594" s="3">
        <f t="shared" si="446"/>
        <v>0</v>
      </c>
      <c r="T2594" s="3">
        <f>(0.5*(1-COS(RADIANS(90-$X$3)))*(D2594+E2594)*'PV model'!$B$4)</f>
        <v>0</v>
      </c>
      <c r="U2594" s="3">
        <f t="shared" si="451"/>
        <v>0</v>
      </c>
      <c r="V2594" s="3">
        <f>('PV model'!$B$13*(U2594/1000)*(1-'PV model'!$B$14*((20+C2594)-25))*'PV model'!$B$10)/'PV model'!$B$12</f>
        <v>0</v>
      </c>
    </row>
    <row r="2595" spans="1:22" x14ac:dyDescent="0.2">
      <c r="A2595" s="10">
        <f t="shared" si="452"/>
        <v>108</v>
      </c>
      <c r="B2595" s="10">
        <f t="shared" si="453"/>
        <v>22</v>
      </c>
      <c r="C2595" s="23">
        <v>9.4</v>
      </c>
      <c r="D2595" s="24">
        <v>0</v>
      </c>
      <c r="E2595" s="24">
        <v>0</v>
      </c>
      <c r="F2595" s="48"/>
      <c r="G2595" s="48"/>
      <c r="H2595" s="1">
        <f t="shared" si="454"/>
        <v>10.514136672834494</v>
      </c>
      <c r="I2595" s="1">
        <f t="shared" si="447"/>
        <v>0.52322557077134502</v>
      </c>
      <c r="J2595" s="4">
        <f>B2595+('PV model'!$B$3/15)+(I2595/60)</f>
        <v>21.732053759512855</v>
      </c>
      <c r="K2595" s="2">
        <f t="shared" si="448"/>
        <v>-145.98080639269281</v>
      </c>
      <c r="L2595" s="2">
        <f>DEGREES(ASIN((((COS(RADIANS('PV model'!$B$2))*COS(RADIANS(H2595))*COS(RADIANS(K2595)))+(SIN(RADIANS('PV model'!$B$2))*SIN(RADIANS(H2595)))))))</f>
        <v>-18.131475698115548</v>
      </c>
      <c r="M2595" s="3">
        <f t="shared" si="444"/>
        <v>0</v>
      </c>
      <c r="N2595" s="2">
        <f t="shared" si="449"/>
        <v>-35.367471343107894</v>
      </c>
      <c r="O2595" s="2">
        <f>IF('PV model'!$B$2&gt;0, 180-N2595,IF('PV model'!$B$2&lt;0,0-N2595,N2595))</f>
        <v>215.36747134310789</v>
      </c>
      <c r="P2595" s="2">
        <f>ABS(O2595-'PV model'!$B$5)</f>
        <v>10.367471343107894</v>
      </c>
      <c r="Q2595" s="3">
        <f t="shared" si="445"/>
        <v>108.13147569811554</v>
      </c>
      <c r="R2595" s="3">
        <f t="shared" si="450"/>
        <v>0</v>
      </c>
      <c r="S2595" s="3">
        <f t="shared" si="446"/>
        <v>0</v>
      </c>
      <c r="T2595" s="3">
        <f>(0.5*(1-COS(RADIANS(90-$X$3)))*(D2595+E2595)*'PV model'!$B$4)</f>
        <v>0</v>
      </c>
      <c r="U2595" s="3">
        <f t="shared" si="451"/>
        <v>0</v>
      </c>
      <c r="V2595" s="3">
        <f>('PV model'!$B$13*(U2595/1000)*(1-'PV model'!$B$14*((20+C2595)-25))*'PV model'!$B$10)/'PV model'!$B$12</f>
        <v>0</v>
      </c>
    </row>
    <row r="2596" spans="1:22" x14ac:dyDescent="0.2">
      <c r="A2596" s="10">
        <f t="shared" si="452"/>
        <v>108</v>
      </c>
      <c r="B2596" s="10">
        <f t="shared" si="453"/>
        <v>23</v>
      </c>
      <c r="C2596" s="23">
        <v>9.5</v>
      </c>
      <c r="D2596" s="24">
        <v>0</v>
      </c>
      <c r="E2596" s="24">
        <v>0</v>
      </c>
      <c r="F2596" s="48"/>
      <c r="G2596" s="48"/>
      <c r="H2596" s="1">
        <f t="shared" si="454"/>
        <v>10.514136672834494</v>
      </c>
      <c r="I2596" s="1">
        <f t="shared" si="447"/>
        <v>0.52322557077134502</v>
      </c>
      <c r="J2596" s="4">
        <f>B2596+('PV model'!$B$3/15)+(I2596/60)</f>
        <v>22.732053759512855</v>
      </c>
      <c r="K2596" s="2">
        <f t="shared" si="448"/>
        <v>-160.98080639269281</v>
      </c>
      <c r="L2596" s="2">
        <f>DEGREES(ASIN((((COS(RADIANS('PV model'!$B$2))*COS(RADIANS(H2596))*COS(RADIANS(K2596)))+(SIN(RADIANS('PV model'!$B$2))*SIN(RADIANS(H2596)))))))</f>
        <v>-22.0929320380435</v>
      </c>
      <c r="M2596" s="3">
        <f t="shared" si="444"/>
        <v>0</v>
      </c>
      <c r="N2596" s="2">
        <f t="shared" si="449"/>
        <v>-20.230875305576216</v>
      </c>
      <c r="O2596" s="2">
        <f>IF('PV model'!$B$2&gt;0, 180-N2596,IF('PV model'!$B$2&lt;0,0-N2596,N2596))</f>
        <v>200.23087530557621</v>
      </c>
      <c r="P2596" s="2">
        <f>ABS(O2596-'PV model'!$B$5)</f>
        <v>4.7691246944237946</v>
      </c>
      <c r="Q2596" s="3">
        <f t="shared" si="445"/>
        <v>112.0929320380435</v>
      </c>
      <c r="R2596" s="3">
        <f t="shared" si="450"/>
        <v>0</v>
      </c>
      <c r="S2596" s="3">
        <f t="shared" si="446"/>
        <v>0</v>
      </c>
      <c r="T2596" s="3">
        <f>(0.5*(1-COS(RADIANS(90-$X$3)))*(D2596+E2596)*'PV model'!$B$4)</f>
        <v>0</v>
      </c>
      <c r="U2596" s="3">
        <f t="shared" si="451"/>
        <v>0</v>
      </c>
      <c r="V2596" s="3">
        <f>('PV model'!$B$13*(U2596/1000)*(1-'PV model'!$B$14*((20+C2596)-25))*'PV model'!$B$10)/'PV model'!$B$12</f>
        <v>0</v>
      </c>
    </row>
    <row r="2597" spans="1:22" x14ac:dyDescent="0.2">
      <c r="A2597" s="10">
        <f t="shared" si="452"/>
        <v>108</v>
      </c>
      <c r="B2597" s="10">
        <f t="shared" si="453"/>
        <v>24</v>
      </c>
      <c r="C2597" s="23">
        <v>9.1999999999999993</v>
      </c>
      <c r="D2597" s="24">
        <v>0</v>
      </c>
      <c r="E2597" s="24">
        <v>0</v>
      </c>
      <c r="F2597" s="48"/>
      <c r="G2597" s="48"/>
      <c r="H2597" s="1">
        <f t="shared" si="454"/>
        <v>10.514136672834494</v>
      </c>
      <c r="I2597" s="1">
        <f t="shared" si="447"/>
        <v>0.52322557077134502</v>
      </c>
      <c r="J2597" s="4">
        <f>B2597+('PV model'!$B$3/15)+(I2597/60)</f>
        <v>23.732053759512855</v>
      </c>
      <c r="K2597" s="2">
        <f t="shared" si="448"/>
        <v>-175.98080639269281</v>
      </c>
      <c r="L2597" s="2">
        <f>DEGREES(ASIN((((COS(RADIANS('PV model'!$B$2))*COS(RADIANS(H2597))*COS(RADIANS(K2597)))+(SIN(RADIANS('PV model'!$B$2))*SIN(RADIANS(H2597)))))))</f>
        <v>-23.900001732037005</v>
      </c>
      <c r="M2597" s="3">
        <f t="shared" si="444"/>
        <v>0</v>
      </c>
      <c r="N2597" s="2">
        <f t="shared" si="449"/>
        <v>-4.3228902930065027</v>
      </c>
      <c r="O2597" s="2">
        <f>IF('PV model'!$B$2&gt;0, 180-N2597,IF('PV model'!$B$2&lt;0,0-N2597,N2597))</f>
        <v>184.32289029300651</v>
      </c>
      <c r="P2597" s="2">
        <f>ABS(O2597-'PV model'!$B$5)</f>
        <v>20.677109706993491</v>
      </c>
      <c r="Q2597" s="3">
        <f t="shared" si="445"/>
        <v>113.90000173203701</v>
      </c>
      <c r="R2597" s="3">
        <f t="shared" si="450"/>
        <v>0</v>
      </c>
      <c r="S2597" s="3">
        <f t="shared" si="446"/>
        <v>0</v>
      </c>
      <c r="T2597" s="3">
        <f>(0.5*(1-COS(RADIANS(90-$X$3)))*(D2597+E2597)*'PV model'!$B$4)</f>
        <v>0</v>
      </c>
      <c r="U2597" s="3">
        <f t="shared" si="451"/>
        <v>0</v>
      </c>
      <c r="V2597" s="3">
        <f>('PV model'!$B$13*(U2597/1000)*(1-'PV model'!$B$14*((20+C2597)-25))*'PV model'!$B$10)/'PV model'!$B$12</f>
        <v>0</v>
      </c>
    </row>
    <row r="2598" spans="1:22" x14ac:dyDescent="0.2">
      <c r="A2598" s="10">
        <f t="shared" si="452"/>
        <v>109</v>
      </c>
      <c r="B2598" s="10">
        <f t="shared" si="453"/>
        <v>1</v>
      </c>
      <c r="C2598" s="23">
        <v>9.4</v>
      </c>
      <c r="D2598" s="24">
        <v>0</v>
      </c>
      <c r="E2598" s="24">
        <v>0</v>
      </c>
      <c r="F2598" s="48"/>
      <c r="G2598" s="48"/>
      <c r="H2598" s="1">
        <f t="shared" si="454"/>
        <v>10.87367306866623</v>
      </c>
      <c r="I2598" s="1">
        <f t="shared" si="447"/>
        <v>0.75797663058886366</v>
      </c>
      <c r="J2598" s="4">
        <f>B2598+('PV model'!$B$3/15)+(I2598/60)</f>
        <v>0.73596627717648111</v>
      </c>
      <c r="K2598" s="2">
        <f t="shared" si="448"/>
        <v>168.9605058423528</v>
      </c>
      <c r="L2598" s="2">
        <f>DEGREES(ASIN((((COS(RADIANS('PV model'!$B$2))*COS(RADIANS(H2598))*COS(RADIANS(K2598)))+(SIN(RADIANS('PV model'!$B$2))*SIN(RADIANS(H2598)))))))</f>
        <v>-22.984190933080562</v>
      </c>
      <c r="M2598" s="3">
        <f t="shared" si="444"/>
        <v>0</v>
      </c>
      <c r="N2598" s="2">
        <f t="shared" si="449"/>
        <v>11.786388588237402</v>
      </c>
      <c r="O2598" s="2">
        <f>IF('PV model'!$B$2&gt;0, 180-N2598,IF('PV model'!$B$2&lt;0,0-N2598,N2598))</f>
        <v>168.2136114117626</v>
      </c>
      <c r="P2598" s="2">
        <f>ABS(O2598-'PV model'!$B$5)</f>
        <v>36.786388588237401</v>
      </c>
      <c r="Q2598" s="3">
        <f t="shared" si="445"/>
        <v>112.98419093308055</v>
      </c>
      <c r="R2598" s="3">
        <f t="shared" si="450"/>
        <v>0</v>
      </c>
      <c r="S2598" s="3">
        <f t="shared" si="446"/>
        <v>0</v>
      </c>
      <c r="T2598" s="3">
        <f>(0.5*(1-COS(RADIANS(90-$X$3)))*(D2598+E2598)*'PV model'!$B$4)</f>
        <v>0</v>
      </c>
      <c r="U2598" s="3">
        <f t="shared" si="451"/>
        <v>0</v>
      </c>
      <c r="V2598" s="3">
        <f>('PV model'!$B$13*(U2598/1000)*(1-'PV model'!$B$14*((20+C2598)-25))*'PV model'!$B$10)/'PV model'!$B$12</f>
        <v>0</v>
      </c>
    </row>
    <row r="2599" spans="1:22" x14ac:dyDescent="0.2">
      <c r="A2599" s="10">
        <f t="shared" si="452"/>
        <v>109</v>
      </c>
      <c r="B2599" s="10">
        <f t="shared" si="453"/>
        <v>2</v>
      </c>
      <c r="C2599" s="23">
        <v>9.5</v>
      </c>
      <c r="D2599" s="24">
        <v>0</v>
      </c>
      <c r="E2599" s="24">
        <v>0</v>
      </c>
      <c r="F2599" s="48"/>
      <c r="G2599" s="48"/>
      <c r="H2599" s="1">
        <f t="shared" si="454"/>
        <v>10.87367306866623</v>
      </c>
      <c r="I2599" s="1">
        <f t="shared" si="447"/>
        <v>0.75797663058886366</v>
      </c>
      <c r="J2599" s="4">
        <f>B2599+('PV model'!$B$3/15)+(I2599/60)</f>
        <v>1.7359662771764812</v>
      </c>
      <c r="K2599" s="2">
        <f t="shared" si="448"/>
        <v>153.9605058423528</v>
      </c>
      <c r="L2599" s="2">
        <f>DEGREES(ASIN((((COS(RADIANS('PV model'!$B$2))*COS(RADIANS(H2599))*COS(RADIANS(K2599)))+(SIN(RADIANS('PV model'!$B$2))*SIN(RADIANS(H2599)))))))</f>
        <v>-20.139521959829477</v>
      </c>
      <c r="M2599" s="3">
        <f t="shared" si="444"/>
        <v>0</v>
      </c>
      <c r="N2599" s="2">
        <f t="shared" si="449"/>
        <v>27.334507940421442</v>
      </c>
      <c r="O2599" s="2">
        <f>IF('PV model'!$B$2&gt;0, 180-N2599,IF('PV model'!$B$2&lt;0,0-N2599,N2599))</f>
        <v>152.66549205957855</v>
      </c>
      <c r="P2599" s="2">
        <f>ABS(O2599-'PV model'!$B$5)</f>
        <v>52.334507940421446</v>
      </c>
      <c r="Q2599" s="3">
        <f t="shared" si="445"/>
        <v>110.13952195982948</v>
      </c>
      <c r="R2599" s="3">
        <f t="shared" si="450"/>
        <v>0</v>
      </c>
      <c r="S2599" s="3">
        <f t="shared" si="446"/>
        <v>0</v>
      </c>
      <c r="T2599" s="3">
        <f>(0.5*(1-COS(RADIANS(90-$X$3)))*(D2599+E2599)*'PV model'!$B$4)</f>
        <v>0</v>
      </c>
      <c r="U2599" s="3">
        <f t="shared" si="451"/>
        <v>0</v>
      </c>
      <c r="V2599" s="3">
        <f>('PV model'!$B$13*(U2599/1000)*(1-'PV model'!$B$14*((20+C2599)-25))*'PV model'!$B$10)/'PV model'!$B$12</f>
        <v>0</v>
      </c>
    </row>
    <row r="2600" spans="1:22" x14ac:dyDescent="0.2">
      <c r="A2600" s="10">
        <f t="shared" si="452"/>
        <v>109</v>
      </c>
      <c r="B2600" s="10">
        <f t="shared" si="453"/>
        <v>3</v>
      </c>
      <c r="C2600" s="23">
        <v>9.5</v>
      </c>
      <c r="D2600" s="24">
        <v>0</v>
      </c>
      <c r="E2600" s="24">
        <v>0</v>
      </c>
      <c r="F2600" s="48"/>
      <c r="G2600" s="48"/>
      <c r="H2600" s="1">
        <f t="shared" si="454"/>
        <v>10.87367306866623</v>
      </c>
      <c r="I2600" s="1">
        <f t="shared" si="447"/>
        <v>0.75797663058886366</v>
      </c>
      <c r="J2600" s="4">
        <f>B2600+('PV model'!$B$3/15)+(I2600/60)</f>
        <v>2.7359662771764808</v>
      </c>
      <c r="K2600" s="2">
        <f t="shared" si="448"/>
        <v>138.9605058423528</v>
      </c>
      <c r="L2600" s="2">
        <f>DEGREES(ASIN((((COS(RADIANS('PV model'!$B$2))*COS(RADIANS(H2600))*COS(RADIANS(K2600)))+(SIN(RADIANS('PV model'!$B$2))*SIN(RADIANS(H2600)))))))</f>
        <v>-15.312226652368144</v>
      </c>
      <c r="M2600" s="3">
        <f t="shared" si="444"/>
        <v>0</v>
      </c>
      <c r="N2600" s="2">
        <f t="shared" si="449"/>
        <v>41.953122204889119</v>
      </c>
      <c r="O2600" s="2">
        <f>IF('PV model'!$B$2&gt;0, 180-N2600,IF('PV model'!$B$2&lt;0,0-N2600,N2600))</f>
        <v>138.04687779511087</v>
      </c>
      <c r="P2600" s="2">
        <f>ABS(O2600-'PV model'!$B$5)</f>
        <v>66.953122204889127</v>
      </c>
      <c r="Q2600" s="3">
        <f t="shared" si="445"/>
        <v>105.31222665236814</v>
      </c>
      <c r="R2600" s="3">
        <f t="shared" si="450"/>
        <v>0</v>
      </c>
      <c r="S2600" s="3">
        <f t="shared" si="446"/>
        <v>0</v>
      </c>
      <c r="T2600" s="3">
        <f>(0.5*(1-COS(RADIANS(90-$X$3)))*(D2600+E2600)*'PV model'!$B$4)</f>
        <v>0</v>
      </c>
      <c r="U2600" s="3">
        <f t="shared" si="451"/>
        <v>0</v>
      </c>
      <c r="V2600" s="3">
        <f>('PV model'!$B$13*(U2600/1000)*(1-'PV model'!$B$14*((20+C2600)-25))*'PV model'!$B$10)/'PV model'!$B$12</f>
        <v>0</v>
      </c>
    </row>
    <row r="2601" spans="1:22" x14ac:dyDescent="0.2">
      <c r="A2601" s="10">
        <f t="shared" si="452"/>
        <v>109</v>
      </c>
      <c r="B2601" s="10">
        <f t="shared" si="453"/>
        <v>4</v>
      </c>
      <c r="C2601" s="23">
        <v>9.8000000000000007</v>
      </c>
      <c r="D2601" s="24">
        <v>0</v>
      </c>
      <c r="E2601" s="24">
        <v>0</v>
      </c>
      <c r="F2601" s="48"/>
      <c r="G2601" s="48"/>
      <c r="H2601" s="1">
        <f t="shared" si="454"/>
        <v>10.87367306866623</v>
      </c>
      <c r="I2601" s="1">
        <f t="shared" si="447"/>
        <v>0.75797663058886366</v>
      </c>
      <c r="J2601" s="4">
        <f>B2601+('PV model'!$B$3/15)+(I2601/60)</f>
        <v>3.7359662771764808</v>
      </c>
      <c r="K2601" s="2">
        <f t="shared" si="448"/>
        <v>123.9605058423528</v>
      </c>
      <c r="L2601" s="2">
        <f>DEGREES(ASIN((((COS(RADIANS('PV model'!$B$2))*COS(RADIANS(H2601))*COS(RADIANS(K2601)))+(SIN(RADIANS('PV model'!$B$2))*SIN(RADIANS(H2601)))))))</f>
        <v>-8.9318194015467007</v>
      </c>
      <c r="M2601" s="3">
        <f t="shared" si="444"/>
        <v>0</v>
      </c>
      <c r="N2601" s="2">
        <f t="shared" si="449"/>
        <v>55.540805302664559</v>
      </c>
      <c r="O2601" s="2">
        <f>IF('PV model'!$B$2&gt;0, 180-N2601,IF('PV model'!$B$2&lt;0,0-N2601,N2601))</f>
        <v>124.45919469733545</v>
      </c>
      <c r="P2601" s="2">
        <f>ABS(O2601-'PV model'!$B$5)</f>
        <v>80.540805302664552</v>
      </c>
      <c r="Q2601" s="3">
        <f t="shared" si="445"/>
        <v>98.931819401546704</v>
      </c>
      <c r="R2601" s="3">
        <f t="shared" si="450"/>
        <v>0</v>
      </c>
      <c r="S2601" s="3">
        <f t="shared" si="446"/>
        <v>0</v>
      </c>
      <c r="T2601" s="3">
        <f>(0.5*(1-COS(RADIANS(90-$X$3)))*(D2601+E2601)*'PV model'!$B$4)</f>
        <v>0</v>
      </c>
      <c r="U2601" s="3">
        <f t="shared" si="451"/>
        <v>0</v>
      </c>
      <c r="V2601" s="3">
        <f>('PV model'!$B$13*(U2601/1000)*(1-'PV model'!$B$14*((20+C2601)-25))*'PV model'!$B$10)/'PV model'!$B$12</f>
        <v>0</v>
      </c>
    </row>
    <row r="2602" spans="1:22" x14ac:dyDescent="0.2">
      <c r="A2602" s="10">
        <f t="shared" si="452"/>
        <v>109</v>
      </c>
      <c r="B2602" s="10">
        <f t="shared" si="453"/>
        <v>5</v>
      </c>
      <c r="C2602" s="23">
        <v>9.6</v>
      </c>
      <c r="D2602" s="24">
        <v>0</v>
      </c>
      <c r="E2602" s="24">
        <v>0</v>
      </c>
      <c r="F2602" s="48"/>
      <c r="G2602" s="48"/>
      <c r="H2602" s="1">
        <f t="shared" si="454"/>
        <v>10.87367306866623</v>
      </c>
      <c r="I2602" s="1">
        <f t="shared" si="447"/>
        <v>0.75797663058886366</v>
      </c>
      <c r="J2602" s="4">
        <f>B2602+('PV model'!$B$3/15)+(I2602/60)</f>
        <v>4.7359662771764812</v>
      </c>
      <c r="K2602" s="2">
        <f t="shared" si="448"/>
        <v>108.96050584235279</v>
      </c>
      <c r="L2602" s="2">
        <f>DEGREES(ASIN((((COS(RADIANS('PV model'!$B$2))*COS(RADIANS(H2602))*COS(RADIANS(K2602)))+(SIN(RADIANS('PV model'!$B$2))*SIN(RADIANS(H2602)))))))</f>
        <v>-1.4476597775249818</v>
      </c>
      <c r="M2602" s="3">
        <f t="shared" si="444"/>
        <v>0</v>
      </c>
      <c r="N2602" s="2">
        <f t="shared" si="449"/>
        <v>68.288596186006657</v>
      </c>
      <c r="O2602" s="2">
        <f>IF('PV model'!$B$2&gt;0, 180-N2602,IF('PV model'!$B$2&lt;0,0-N2602,N2602))</f>
        <v>111.71140381399334</v>
      </c>
      <c r="P2602" s="2">
        <f>ABS(O2602-'PV model'!$B$5)</f>
        <v>93.288596186006657</v>
      </c>
      <c r="Q2602" s="3">
        <f t="shared" si="445"/>
        <v>91.447659777524976</v>
      </c>
      <c r="R2602" s="3">
        <f t="shared" si="450"/>
        <v>0</v>
      </c>
      <c r="S2602" s="3">
        <f t="shared" si="446"/>
        <v>0</v>
      </c>
      <c r="T2602" s="3">
        <f>(0.5*(1-COS(RADIANS(90-$X$3)))*(D2602+E2602)*'PV model'!$B$4)</f>
        <v>0</v>
      </c>
      <c r="U2602" s="3">
        <f t="shared" si="451"/>
        <v>0</v>
      </c>
      <c r="V2602" s="3">
        <f>('PV model'!$B$13*(U2602/1000)*(1-'PV model'!$B$14*((20+C2602)-25))*'PV model'!$B$10)/'PV model'!$B$12</f>
        <v>0</v>
      </c>
    </row>
    <row r="2603" spans="1:22" x14ac:dyDescent="0.2">
      <c r="A2603" s="10">
        <f t="shared" si="452"/>
        <v>109</v>
      </c>
      <c r="B2603" s="10">
        <f t="shared" si="453"/>
        <v>6</v>
      </c>
      <c r="C2603" s="23">
        <v>9.3000000000000007</v>
      </c>
      <c r="D2603" s="24">
        <v>0</v>
      </c>
      <c r="E2603" s="24">
        <v>4.41</v>
      </c>
      <c r="F2603" s="48"/>
      <c r="G2603" s="48"/>
      <c r="H2603" s="1">
        <f t="shared" si="454"/>
        <v>10.87367306866623</v>
      </c>
      <c r="I2603" s="1">
        <f t="shared" si="447"/>
        <v>0.75797663058886366</v>
      </c>
      <c r="J2603" s="4">
        <f>B2603+('PV model'!$B$3/15)+(I2603/60)</f>
        <v>5.7359662771764812</v>
      </c>
      <c r="K2603" s="2">
        <f t="shared" si="448"/>
        <v>93.960505842352788</v>
      </c>
      <c r="L2603" s="2">
        <f>DEGREES(ASIN((((COS(RADIANS('PV model'!$B$2))*COS(RADIANS(H2603))*COS(RADIANS(K2603)))+(SIN(RADIANS('PV model'!$B$2))*SIN(RADIANS(H2603)))))))</f>
        <v>6.7217660527923559</v>
      </c>
      <c r="M2603" s="3">
        <f t="shared" si="444"/>
        <v>6.7217660527923559</v>
      </c>
      <c r="N2603" s="2">
        <f t="shared" si="449"/>
        <v>80.56810484403735</v>
      </c>
      <c r="O2603" s="2">
        <f>IF('PV model'!$B$2&gt;0, 180-N2603,IF('PV model'!$B$2&lt;0,0-N2603,N2603))</f>
        <v>99.43189515596265</v>
      </c>
      <c r="P2603" s="2">
        <f>ABS(O2603-'PV model'!$B$5)</f>
        <v>105.56810484403735</v>
      </c>
      <c r="Q2603" s="3">
        <f t="shared" si="445"/>
        <v>83.278233947207639</v>
      </c>
      <c r="R2603" s="3">
        <f t="shared" si="450"/>
        <v>0</v>
      </c>
      <c r="S2603" s="3">
        <f t="shared" si="446"/>
        <v>4.41</v>
      </c>
      <c r="T2603" s="3">
        <f>(0.5*(1-COS(RADIANS(90-$X$3)))*(D2603+E2603)*'PV model'!$B$4)</f>
        <v>0</v>
      </c>
      <c r="U2603" s="3">
        <f t="shared" si="451"/>
        <v>4.41</v>
      </c>
      <c r="V2603" s="3">
        <f>('PV model'!$B$13*(U2603/1000)*(1-'PV model'!$B$14*((20+C2603)-25))*'PV model'!$B$10)/'PV model'!$B$12</f>
        <v>0.43324143407999999</v>
      </c>
    </row>
    <row r="2604" spans="1:22" x14ac:dyDescent="0.2">
      <c r="A2604" s="10">
        <f t="shared" si="452"/>
        <v>109</v>
      </c>
      <c r="B2604" s="10">
        <f t="shared" si="453"/>
        <v>7</v>
      </c>
      <c r="C2604" s="23">
        <v>9.1</v>
      </c>
      <c r="D2604" s="24">
        <v>0</v>
      </c>
      <c r="E2604" s="24">
        <v>53.801999999999992</v>
      </c>
      <c r="F2604" s="48"/>
      <c r="G2604" s="48"/>
      <c r="H2604" s="1">
        <f t="shared" si="454"/>
        <v>10.87367306866623</v>
      </c>
      <c r="I2604" s="1">
        <f t="shared" si="447"/>
        <v>0.75797663058886366</v>
      </c>
      <c r="J2604" s="4">
        <f>B2604+('PV model'!$B$3/15)+(I2604/60)</f>
        <v>6.7359662771764812</v>
      </c>
      <c r="K2604" s="2">
        <f t="shared" si="448"/>
        <v>78.960505842352788</v>
      </c>
      <c r="L2604" s="2">
        <f>DEGREES(ASIN((((COS(RADIANS('PV model'!$B$2))*COS(RADIANS(H2604))*COS(RADIANS(K2604)))+(SIN(RADIANS('PV model'!$B$2))*SIN(RADIANS(H2604)))))))</f>
        <v>15.187459357101453</v>
      </c>
      <c r="M2604" s="3">
        <f t="shared" si="444"/>
        <v>15.187459357101453</v>
      </c>
      <c r="N2604" s="2">
        <f t="shared" si="449"/>
        <v>87.141627008143729</v>
      </c>
      <c r="O2604" s="2">
        <f>IF('PV model'!$B$2&gt;0, 180-N2604,IF('PV model'!$B$2&lt;0,0-N2604,N2604))</f>
        <v>92.858372991856271</v>
      </c>
      <c r="P2604" s="2">
        <f>ABS(O2604-'PV model'!$B$5)</f>
        <v>112.14162700814373</v>
      </c>
      <c r="Q2604" s="3">
        <f t="shared" si="445"/>
        <v>74.81254064289854</v>
      </c>
      <c r="R2604" s="3">
        <f t="shared" si="450"/>
        <v>0</v>
      </c>
      <c r="S2604" s="3">
        <f t="shared" si="446"/>
        <v>53.801999999999992</v>
      </c>
      <c r="T2604" s="3">
        <f>(0.5*(1-COS(RADIANS(90-$X$3)))*(D2604+E2604)*'PV model'!$B$4)</f>
        <v>0</v>
      </c>
      <c r="U2604" s="3">
        <f t="shared" si="451"/>
        <v>53.801999999999992</v>
      </c>
      <c r="V2604" s="3">
        <f>('PV model'!$B$13*(U2604/1000)*(1-'PV model'!$B$14*((20+C2604)-25))*'PV model'!$B$10)/'PV model'!$B$12</f>
        <v>5.2898479341119993</v>
      </c>
    </row>
    <row r="2605" spans="1:22" x14ac:dyDescent="0.2">
      <c r="A2605" s="10">
        <f t="shared" si="452"/>
        <v>109</v>
      </c>
      <c r="B2605" s="10">
        <f t="shared" si="453"/>
        <v>8</v>
      </c>
      <c r="C2605" s="23">
        <v>9</v>
      </c>
      <c r="D2605" s="24">
        <v>26.938800000000001</v>
      </c>
      <c r="E2605" s="24">
        <v>117.306</v>
      </c>
      <c r="F2605" s="48"/>
      <c r="G2605" s="48"/>
      <c r="H2605" s="1">
        <f t="shared" si="454"/>
        <v>10.87367306866623</v>
      </c>
      <c r="I2605" s="1">
        <f t="shared" si="447"/>
        <v>0.75797663058886366</v>
      </c>
      <c r="J2605" s="4">
        <f>B2605+('PV model'!$B$3/15)+(I2605/60)</f>
        <v>7.7359662771764812</v>
      </c>
      <c r="K2605" s="2">
        <f t="shared" si="448"/>
        <v>63.960505842352781</v>
      </c>
      <c r="L2605" s="2">
        <f>DEGREES(ASIN((((COS(RADIANS('PV model'!$B$2))*COS(RADIANS(H2605))*COS(RADIANS(K2605)))+(SIN(RADIANS('PV model'!$B$2))*SIN(RADIANS(H2605)))))))</f>
        <v>23.556257260213791</v>
      </c>
      <c r="M2605" s="3">
        <f t="shared" si="444"/>
        <v>23.556257260213791</v>
      </c>
      <c r="N2605" s="2">
        <f t="shared" si="449"/>
        <v>74.274811537657826</v>
      </c>
      <c r="O2605" s="2">
        <f>IF('PV model'!$B$2&gt;0, 180-N2605,IF('PV model'!$B$2&lt;0,0-N2605,N2605))</f>
        <v>105.72518846234217</v>
      </c>
      <c r="P2605" s="2">
        <f>ABS(O2605-'PV model'!$B$5)</f>
        <v>99.274811537657826</v>
      </c>
      <c r="Q2605" s="3">
        <f t="shared" si="445"/>
        <v>66.443742739786202</v>
      </c>
      <c r="R2605" s="3">
        <f t="shared" si="450"/>
        <v>26.938800000000008</v>
      </c>
      <c r="S2605" s="3">
        <f t="shared" si="446"/>
        <v>129.5079239415131</v>
      </c>
      <c r="T2605" s="3">
        <f>(0.5*(1-COS(RADIANS(90-$X$3)))*(D2605+E2605)*'PV model'!$B$4)</f>
        <v>0</v>
      </c>
      <c r="U2605" s="3">
        <f t="shared" si="451"/>
        <v>156.44672394151311</v>
      </c>
      <c r="V2605" s="3">
        <f>('PV model'!$B$13*(U2605/1000)*(1-'PV model'!$B$14*((20+C2605)-25))*'PV model'!$B$10)/'PV model'!$B$12</f>
        <v>15.388199892790549</v>
      </c>
    </row>
    <row r="2606" spans="1:22" x14ac:dyDescent="0.2">
      <c r="A2606" s="10">
        <f t="shared" si="452"/>
        <v>109</v>
      </c>
      <c r="B2606" s="10">
        <f t="shared" si="453"/>
        <v>9</v>
      </c>
      <c r="C2606" s="23">
        <v>9</v>
      </c>
      <c r="D2606" s="24">
        <v>0</v>
      </c>
      <c r="E2606" s="24">
        <v>104.958</v>
      </c>
      <c r="F2606" s="48"/>
      <c r="G2606" s="48"/>
      <c r="H2606" s="1">
        <f t="shared" si="454"/>
        <v>10.87367306866623</v>
      </c>
      <c r="I2606" s="1">
        <f t="shared" si="447"/>
        <v>0.75797663058886366</v>
      </c>
      <c r="J2606" s="4">
        <f>B2606+('PV model'!$B$3/15)+(I2606/60)</f>
        <v>8.7359662771764803</v>
      </c>
      <c r="K2606" s="2">
        <f t="shared" si="448"/>
        <v>48.960505842352795</v>
      </c>
      <c r="L2606" s="2">
        <f>DEGREES(ASIN((((COS(RADIANS('PV model'!$B$2))*COS(RADIANS(H2606))*COS(RADIANS(K2606)))+(SIN(RADIANS('PV model'!$B$2))*SIN(RADIANS(H2606)))))))</f>
        <v>31.377877584956781</v>
      </c>
      <c r="M2606" s="3">
        <f t="shared" si="444"/>
        <v>31.377877584956781</v>
      </c>
      <c r="N2606" s="2">
        <f t="shared" si="449"/>
        <v>60.180892206762493</v>
      </c>
      <c r="O2606" s="2">
        <f>IF('PV model'!$B$2&gt;0, 180-N2606,IF('PV model'!$B$2&lt;0,0-N2606,N2606))</f>
        <v>119.81910779323751</v>
      </c>
      <c r="P2606" s="2">
        <f>ABS(O2606-'PV model'!$B$5)</f>
        <v>85.180892206762493</v>
      </c>
      <c r="Q2606" s="3">
        <f t="shared" si="445"/>
        <v>58.622122415043215</v>
      </c>
      <c r="R2606" s="3">
        <f t="shared" si="450"/>
        <v>0</v>
      </c>
      <c r="S2606" s="3">
        <f t="shared" si="446"/>
        <v>104.958</v>
      </c>
      <c r="T2606" s="3">
        <f>(0.5*(1-COS(RADIANS(90-$X$3)))*(D2606+E2606)*'PV model'!$B$4)</f>
        <v>0</v>
      </c>
      <c r="U2606" s="3">
        <f t="shared" si="451"/>
        <v>104.958</v>
      </c>
      <c r="V2606" s="3">
        <f>('PV model'!$B$13*(U2606/1000)*(1-'PV model'!$B$14*((20+C2606)-25))*'PV model'!$B$10)/'PV model'!$B$12</f>
        <v>10.323736053119999</v>
      </c>
    </row>
    <row r="2607" spans="1:22" x14ac:dyDescent="0.2">
      <c r="A2607" s="10">
        <f t="shared" si="452"/>
        <v>109</v>
      </c>
      <c r="B2607" s="10">
        <f t="shared" si="453"/>
        <v>10</v>
      </c>
      <c r="C2607" s="23">
        <v>9.1999999999999993</v>
      </c>
      <c r="D2607" s="24">
        <v>0</v>
      </c>
      <c r="E2607" s="24">
        <v>139.35599999999999</v>
      </c>
      <c r="F2607" s="48"/>
      <c r="G2607" s="48"/>
      <c r="H2607" s="1">
        <f t="shared" si="454"/>
        <v>10.87367306866623</v>
      </c>
      <c r="I2607" s="1">
        <f t="shared" si="447"/>
        <v>0.75797663058886366</v>
      </c>
      <c r="J2607" s="4">
        <f>B2607+('PV model'!$B$3/15)+(I2607/60)</f>
        <v>9.7359662771764803</v>
      </c>
      <c r="K2607" s="2">
        <f t="shared" si="448"/>
        <v>33.960505842352795</v>
      </c>
      <c r="L2607" s="2">
        <f>DEGREES(ASIN((((COS(RADIANS('PV model'!$B$2))*COS(RADIANS(H2607))*COS(RADIANS(K2607)))+(SIN(RADIANS('PV model'!$B$2))*SIN(RADIANS(H2607)))))))</f>
        <v>38.084433720472312</v>
      </c>
      <c r="M2607" s="3">
        <f t="shared" si="444"/>
        <v>38.084433720472312</v>
      </c>
      <c r="N2607" s="2">
        <f t="shared" si="449"/>
        <v>44.184878718020968</v>
      </c>
      <c r="O2607" s="2">
        <f>IF('PV model'!$B$2&gt;0, 180-N2607,IF('PV model'!$B$2&lt;0,0-N2607,N2607))</f>
        <v>135.81512128197903</v>
      </c>
      <c r="P2607" s="2">
        <f>ABS(O2607-'PV model'!$B$5)</f>
        <v>69.184878718020968</v>
      </c>
      <c r="Q2607" s="3">
        <f t="shared" si="445"/>
        <v>51.915566279527688</v>
      </c>
      <c r="R2607" s="3">
        <f t="shared" si="450"/>
        <v>0</v>
      </c>
      <c r="S2607" s="3">
        <f t="shared" si="446"/>
        <v>139.35599999999999</v>
      </c>
      <c r="T2607" s="3">
        <f>(0.5*(1-COS(RADIANS(90-$X$3)))*(D2607+E2607)*'PV model'!$B$4)</f>
        <v>0</v>
      </c>
      <c r="U2607" s="3">
        <f t="shared" si="451"/>
        <v>139.35599999999999</v>
      </c>
      <c r="V2607" s="3">
        <f>('PV model'!$B$13*(U2607/1000)*(1-'PV model'!$B$14*((20+C2607)-25))*'PV model'!$B$10)/'PV model'!$B$12</f>
        <v>13.696001327231999</v>
      </c>
    </row>
    <row r="2608" spans="1:22" x14ac:dyDescent="0.2">
      <c r="A2608" s="10">
        <f t="shared" si="452"/>
        <v>109</v>
      </c>
      <c r="B2608" s="10">
        <f t="shared" si="453"/>
        <v>11</v>
      </c>
      <c r="C2608" s="23">
        <v>9.3000000000000007</v>
      </c>
      <c r="D2608" s="24">
        <v>1.1224499999999999</v>
      </c>
      <c r="E2608" s="24">
        <v>165.816</v>
      </c>
      <c r="F2608" s="48"/>
      <c r="G2608" s="48"/>
      <c r="H2608" s="1">
        <f t="shared" si="454"/>
        <v>10.87367306866623</v>
      </c>
      <c r="I2608" s="1">
        <f t="shared" si="447"/>
        <v>0.75797663058886366</v>
      </c>
      <c r="J2608" s="4">
        <f>B2608+('PV model'!$B$3/15)+(I2608/60)</f>
        <v>10.73596627717648</v>
      </c>
      <c r="K2608" s="2">
        <f t="shared" si="448"/>
        <v>18.960505842352795</v>
      </c>
      <c r="L2608" s="2">
        <f>DEGREES(ASIN((((COS(RADIANS('PV model'!$B$2))*COS(RADIANS(H2608))*COS(RADIANS(K2608)))+(SIN(RADIANS('PV model'!$B$2))*SIN(RADIANS(H2608)))))))</f>
        <v>42.962807603780192</v>
      </c>
      <c r="M2608" s="3">
        <f t="shared" si="444"/>
        <v>42.962807603780192</v>
      </c>
      <c r="N2608" s="2">
        <f t="shared" si="449"/>
        <v>25.850634727811737</v>
      </c>
      <c r="O2608" s="2">
        <f>IF('PV model'!$B$2&gt;0, 180-N2608,IF('PV model'!$B$2&lt;0,0-N2608,N2608))</f>
        <v>154.14936527218828</v>
      </c>
      <c r="P2608" s="2">
        <f>ABS(O2608-'PV model'!$B$5)</f>
        <v>50.850634727811723</v>
      </c>
      <c r="Q2608" s="3">
        <f t="shared" si="445"/>
        <v>47.037192396219808</v>
      </c>
      <c r="R2608" s="3">
        <f t="shared" si="450"/>
        <v>1.1224499999999999</v>
      </c>
      <c r="S2608" s="3">
        <f t="shared" si="446"/>
        <v>166.61432789004431</v>
      </c>
      <c r="T2608" s="3">
        <f>(0.5*(1-COS(RADIANS(90-$X$3)))*(D2608+E2608)*'PV model'!$B$4)</f>
        <v>0</v>
      </c>
      <c r="U2608" s="3">
        <f t="shared" si="451"/>
        <v>167.73677789004429</v>
      </c>
      <c r="V2608" s="3">
        <f>('PV model'!$B$13*(U2608/1000)*(1-'PV model'!$B$14*((20+C2608)-25))*'PV model'!$B$10)/'PV model'!$B$12</f>
        <v>16.478576462821138</v>
      </c>
    </row>
    <row r="2609" spans="1:22" x14ac:dyDescent="0.2">
      <c r="A2609" s="10">
        <f t="shared" si="452"/>
        <v>109</v>
      </c>
      <c r="B2609" s="10">
        <f t="shared" si="453"/>
        <v>12</v>
      </c>
      <c r="C2609" s="23">
        <v>9.6999999999999993</v>
      </c>
      <c r="D2609" s="24">
        <v>1.1224499999999999</v>
      </c>
      <c r="E2609" s="24">
        <v>180.81</v>
      </c>
      <c r="F2609" s="48"/>
      <c r="G2609" s="48"/>
      <c r="H2609" s="1">
        <f t="shared" si="454"/>
        <v>10.87367306866623</v>
      </c>
      <c r="I2609" s="1">
        <f t="shared" si="447"/>
        <v>0.75797663058886366</v>
      </c>
      <c r="J2609" s="4">
        <f>B2609+('PV model'!$B$3/15)+(I2609/60)</f>
        <v>11.73596627717648</v>
      </c>
      <c r="K2609" s="2">
        <f t="shared" si="448"/>
        <v>3.960505842352795</v>
      </c>
      <c r="L2609" s="2">
        <f>DEGREES(ASIN((((COS(RADIANS('PV model'!$B$2))*COS(RADIANS(H2609))*COS(RADIANS(K2609)))+(SIN(RADIANS('PV model'!$B$2))*SIN(RADIANS(H2609)))))))</f>
        <v>45.265433467018973</v>
      </c>
      <c r="M2609" s="3">
        <f t="shared" si="444"/>
        <v>45.265433467018973</v>
      </c>
      <c r="N2609" s="2">
        <f t="shared" si="449"/>
        <v>5.5302811875386109</v>
      </c>
      <c r="O2609" s="2">
        <f>IF('PV model'!$B$2&gt;0, 180-N2609,IF('PV model'!$B$2&lt;0,0-N2609,N2609))</f>
        <v>174.46971881246139</v>
      </c>
      <c r="P2609" s="2">
        <f>ABS(O2609-'PV model'!$B$5)</f>
        <v>30.530281187538606</v>
      </c>
      <c r="Q2609" s="3">
        <f t="shared" si="445"/>
        <v>44.73456653298102</v>
      </c>
      <c r="R2609" s="3">
        <f t="shared" si="450"/>
        <v>1.1224499999999999</v>
      </c>
      <c r="S2609" s="3">
        <f t="shared" si="446"/>
        <v>181.59535362827972</v>
      </c>
      <c r="T2609" s="3">
        <f>(0.5*(1-COS(RADIANS(90-$X$3)))*(D2609+E2609)*'PV model'!$B$4)</f>
        <v>0</v>
      </c>
      <c r="U2609" s="3">
        <f t="shared" si="451"/>
        <v>182.71780362827971</v>
      </c>
      <c r="V2609" s="3">
        <f>('PV model'!$B$13*(U2609/1000)*(1-'PV model'!$B$14*((20+C2609)-25))*'PV model'!$B$10)/'PV model'!$B$12</f>
        <v>17.921099583650001</v>
      </c>
    </row>
    <row r="2610" spans="1:22" x14ac:dyDescent="0.2">
      <c r="A2610" s="10">
        <f t="shared" si="452"/>
        <v>109</v>
      </c>
      <c r="B2610" s="10">
        <f t="shared" si="453"/>
        <v>13</v>
      </c>
      <c r="C2610" s="23">
        <v>11.8</v>
      </c>
      <c r="D2610" s="24">
        <v>1.1224499999999999</v>
      </c>
      <c r="E2610" s="24">
        <v>185.22</v>
      </c>
      <c r="F2610" s="48"/>
      <c r="G2610" s="48"/>
      <c r="H2610" s="1">
        <f t="shared" si="454"/>
        <v>10.87367306866623</v>
      </c>
      <c r="I2610" s="1">
        <f t="shared" si="447"/>
        <v>0.75797663058886366</v>
      </c>
      <c r="J2610" s="4">
        <f>B2610+('PV model'!$B$3/15)+(I2610/60)</f>
        <v>12.73596627717648</v>
      </c>
      <c r="K2610" s="2">
        <f t="shared" si="448"/>
        <v>-11.039494157647205</v>
      </c>
      <c r="L2610" s="2">
        <f>DEGREES(ASIN((((COS(RADIANS('PV model'!$B$2))*COS(RADIANS(H2610))*COS(RADIANS(K2610)))+(SIN(RADIANS('PV model'!$B$2))*SIN(RADIANS(H2610)))))))</f>
        <v>44.540271508688782</v>
      </c>
      <c r="M2610" s="3">
        <f t="shared" si="444"/>
        <v>44.540271508688782</v>
      </c>
      <c r="N2610" s="2">
        <f t="shared" si="449"/>
        <v>-15.29750246412444</v>
      </c>
      <c r="O2610" s="2">
        <f>IF('PV model'!$B$2&gt;0, 180-N2610,IF('PV model'!$B$2&lt;0,0-N2610,N2610))</f>
        <v>195.29750246412445</v>
      </c>
      <c r="P2610" s="2">
        <f>ABS(O2610-'PV model'!$B$5)</f>
        <v>9.7024975358755512</v>
      </c>
      <c r="Q2610" s="3">
        <f t="shared" si="445"/>
        <v>45.459728491311218</v>
      </c>
      <c r="R2610" s="3">
        <f t="shared" si="450"/>
        <v>1.1224500000000002</v>
      </c>
      <c r="S2610" s="3">
        <f t="shared" si="446"/>
        <v>186.01041727679407</v>
      </c>
      <c r="T2610" s="3">
        <f>(0.5*(1-COS(RADIANS(90-$X$3)))*(D2610+E2610)*'PV model'!$B$4)</f>
        <v>0</v>
      </c>
      <c r="U2610" s="3">
        <f t="shared" si="451"/>
        <v>187.13286727679406</v>
      </c>
      <c r="V2610" s="3">
        <f>('PV model'!$B$13*(U2610/1000)*(1-'PV model'!$B$14*((20+C2610)-25))*'PV model'!$B$10)/'PV model'!$B$12</f>
        <v>18.197003614555051</v>
      </c>
    </row>
    <row r="2611" spans="1:22" x14ac:dyDescent="0.2">
      <c r="A2611" s="10">
        <f t="shared" si="452"/>
        <v>109</v>
      </c>
      <c r="B2611" s="10">
        <f t="shared" si="453"/>
        <v>14</v>
      </c>
      <c r="C2611" s="23">
        <v>13.2</v>
      </c>
      <c r="D2611" s="24">
        <v>297.44925000000001</v>
      </c>
      <c r="E2611" s="24">
        <v>286.64999999999998</v>
      </c>
      <c r="F2611" s="48"/>
      <c r="G2611" s="48"/>
      <c r="H2611" s="1">
        <f t="shared" si="454"/>
        <v>10.87367306866623</v>
      </c>
      <c r="I2611" s="1">
        <f t="shared" si="447"/>
        <v>0.75797663058886366</v>
      </c>
      <c r="J2611" s="4">
        <f>B2611+('PV model'!$B$3/15)+(I2611/60)</f>
        <v>13.73596627717648</v>
      </c>
      <c r="K2611" s="2">
        <f t="shared" si="448"/>
        <v>-26.039494157647205</v>
      </c>
      <c r="L2611" s="2">
        <f>DEGREES(ASIN((((COS(RADIANS('PV model'!$B$2))*COS(RADIANS(H2611))*COS(RADIANS(K2611)))+(SIN(RADIANS('PV model'!$B$2))*SIN(RADIANS(H2611)))))))</f>
        <v>40.937901736515713</v>
      </c>
      <c r="M2611" s="3">
        <f t="shared" si="444"/>
        <v>40.937901736515713</v>
      </c>
      <c r="N2611" s="2">
        <f t="shared" si="449"/>
        <v>-34.7981690236074</v>
      </c>
      <c r="O2611" s="2">
        <f>IF('PV model'!$B$2&gt;0, 180-N2611,IF('PV model'!$B$2&lt;0,0-N2611,N2611))</f>
        <v>214.79816902360739</v>
      </c>
      <c r="P2611" s="2">
        <f>ABS(O2611-'PV model'!$B$5)</f>
        <v>9.798169023607386</v>
      </c>
      <c r="Q2611" s="3">
        <f t="shared" si="445"/>
        <v>49.062098263484287</v>
      </c>
      <c r="R2611" s="3">
        <f t="shared" si="450"/>
        <v>297.44925000000006</v>
      </c>
      <c r="S2611" s="3">
        <f t="shared" si="446"/>
        <v>370.80059883375066</v>
      </c>
      <c r="T2611" s="3">
        <f>(0.5*(1-COS(RADIANS(90-$X$3)))*(D2611+E2611)*'PV model'!$B$4)</f>
        <v>0</v>
      </c>
      <c r="U2611" s="3">
        <f t="shared" si="451"/>
        <v>668.24984883375078</v>
      </c>
      <c r="V2611" s="3">
        <f>('PV model'!$B$13*(U2611/1000)*(1-'PV model'!$B$14*((20+C2611)-25))*'PV model'!$B$10)/'PV model'!$B$12</f>
        <v>64.607272129048695</v>
      </c>
    </row>
    <row r="2612" spans="1:22" x14ac:dyDescent="0.2">
      <c r="A2612" s="10">
        <f t="shared" si="452"/>
        <v>109</v>
      </c>
      <c r="B2612" s="10">
        <f t="shared" si="453"/>
        <v>15</v>
      </c>
      <c r="C2612" s="23">
        <v>13.2</v>
      </c>
      <c r="D2612" s="24">
        <v>342.34724999999997</v>
      </c>
      <c r="E2612" s="24">
        <v>230.202</v>
      </c>
      <c r="F2612" s="48"/>
      <c r="G2612" s="48"/>
      <c r="H2612" s="1">
        <f t="shared" si="454"/>
        <v>10.87367306866623</v>
      </c>
      <c r="I2612" s="1">
        <f t="shared" si="447"/>
        <v>0.75797663058886366</v>
      </c>
      <c r="J2612" s="4">
        <f>B2612+('PV model'!$B$3/15)+(I2612/60)</f>
        <v>14.73596627717648</v>
      </c>
      <c r="K2612" s="2">
        <f t="shared" si="448"/>
        <v>-41.039494157647205</v>
      </c>
      <c r="L2612" s="2">
        <f>DEGREES(ASIN((((COS(RADIANS('PV model'!$B$2))*COS(RADIANS(H2612))*COS(RADIANS(K2612)))+(SIN(RADIANS('PV model'!$B$2))*SIN(RADIANS(H2612)))))))</f>
        <v>35.10048391984482</v>
      </c>
      <c r="M2612" s="3">
        <f t="shared" si="444"/>
        <v>35.10048391984482</v>
      </c>
      <c r="N2612" s="2">
        <f t="shared" si="449"/>
        <v>-52.009510130062111</v>
      </c>
      <c r="O2612" s="2">
        <f>IF('PV model'!$B$2&gt;0, 180-N2612,IF('PV model'!$B$2&lt;0,0-N2612,N2612))</f>
        <v>232.0095101300621</v>
      </c>
      <c r="P2612" s="2">
        <f>ABS(O2612-'PV model'!$B$5)</f>
        <v>27.009510130062097</v>
      </c>
      <c r="Q2612" s="3">
        <f t="shared" si="445"/>
        <v>54.89951608015518</v>
      </c>
      <c r="R2612" s="3">
        <f t="shared" si="450"/>
        <v>342.34724999999992</v>
      </c>
      <c r="S2612" s="3">
        <f t="shared" si="446"/>
        <v>304.44084544334095</v>
      </c>
      <c r="T2612" s="3">
        <f>(0.5*(1-COS(RADIANS(90-$X$3)))*(D2612+E2612)*'PV model'!$B$4)</f>
        <v>0</v>
      </c>
      <c r="U2612" s="3">
        <f t="shared" si="451"/>
        <v>646.78809544334081</v>
      </c>
      <c r="V2612" s="3">
        <f>('PV model'!$B$13*(U2612/1000)*(1-'PV model'!$B$14*((20+C2612)-25))*'PV model'!$B$10)/'PV model'!$B$12</f>
        <v>62.532321653443404</v>
      </c>
    </row>
    <row r="2613" spans="1:22" x14ac:dyDescent="0.2">
      <c r="A2613" s="10">
        <f t="shared" si="452"/>
        <v>109</v>
      </c>
      <c r="B2613" s="10">
        <f t="shared" si="453"/>
        <v>16</v>
      </c>
      <c r="C2613" s="23">
        <v>15</v>
      </c>
      <c r="D2613" s="24">
        <v>475.91880000000003</v>
      </c>
      <c r="E2613" s="24">
        <v>177.28200000000001</v>
      </c>
      <c r="F2613" s="48"/>
      <c r="G2613" s="48"/>
      <c r="H2613" s="1">
        <f t="shared" si="454"/>
        <v>10.87367306866623</v>
      </c>
      <c r="I2613" s="1">
        <f t="shared" si="447"/>
        <v>0.75797663058886366</v>
      </c>
      <c r="J2613" s="4">
        <f>B2613+('PV model'!$B$3/15)+(I2613/60)</f>
        <v>15.73596627717648</v>
      </c>
      <c r="K2613" s="2">
        <f t="shared" si="448"/>
        <v>-56.039494157647205</v>
      </c>
      <c r="L2613" s="2">
        <f>DEGREES(ASIN((((COS(RADIANS('PV model'!$B$2))*COS(RADIANS(H2613))*COS(RADIANS(K2613)))+(SIN(RADIANS('PV model'!$B$2))*SIN(RADIANS(H2613)))))))</f>
        <v>27.787413973329357</v>
      </c>
      <c r="M2613" s="3">
        <f t="shared" si="444"/>
        <v>27.787413973329357</v>
      </c>
      <c r="N2613" s="2">
        <f t="shared" si="449"/>
        <v>-67.029121206831363</v>
      </c>
      <c r="O2613" s="2">
        <f>IF('PV model'!$B$2&gt;0, 180-N2613,IF('PV model'!$B$2&lt;0,0-N2613,N2613))</f>
        <v>247.02912120683135</v>
      </c>
      <c r="P2613" s="2">
        <f>ABS(O2613-'PV model'!$B$5)</f>
        <v>42.029121206831348</v>
      </c>
      <c r="Q2613" s="3">
        <f t="shared" si="445"/>
        <v>62.212586026670635</v>
      </c>
      <c r="R2613" s="3">
        <f t="shared" si="450"/>
        <v>475.91880000000009</v>
      </c>
      <c r="S2613" s="3">
        <f t="shared" si="446"/>
        <v>235.07293824529418</v>
      </c>
      <c r="T2613" s="3">
        <f>(0.5*(1-COS(RADIANS(90-$X$3)))*(D2613+E2613)*'PV model'!$B$4)</f>
        <v>0</v>
      </c>
      <c r="U2613" s="3">
        <f t="shared" si="451"/>
        <v>710.9917382452943</v>
      </c>
      <c r="V2613" s="3">
        <f>('PV model'!$B$13*(U2613/1000)*(1-'PV model'!$B$14*((20+C2613)-25))*'PV model'!$B$10)/'PV model'!$B$12</f>
        <v>68.22790478879962</v>
      </c>
    </row>
    <row r="2614" spans="1:22" x14ac:dyDescent="0.2">
      <c r="A2614" s="10">
        <f t="shared" si="452"/>
        <v>109</v>
      </c>
      <c r="B2614" s="10">
        <f t="shared" si="453"/>
        <v>17</v>
      </c>
      <c r="C2614" s="23">
        <v>13.3</v>
      </c>
      <c r="D2614" s="24">
        <v>233.46959999999999</v>
      </c>
      <c r="E2614" s="24">
        <v>156.99600000000001</v>
      </c>
      <c r="F2614" s="48"/>
      <c r="G2614" s="48"/>
      <c r="H2614" s="1">
        <f t="shared" si="454"/>
        <v>10.87367306866623</v>
      </c>
      <c r="I2614" s="1">
        <f t="shared" si="447"/>
        <v>0.75797663058886366</v>
      </c>
      <c r="J2614" s="4">
        <f>B2614+('PV model'!$B$3/15)+(I2614/60)</f>
        <v>16.73596627717648</v>
      </c>
      <c r="K2614" s="2">
        <f t="shared" si="448"/>
        <v>-71.039494157647198</v>
      </c>
      <c r="L2614" s="2">
        <f>DEGREES(ASIN((((COS(RADIANS('PV model'!$B$2))*COS(RADIANS(H2614))*COS(RADIANS(K2614)))+(SIN(RADIANS('PV model'!$B$2))*SIN(RADIANS(H2614)))))))</f>
        <v>19.645345007881083</v>
      </c>
      <c r="M2614" s="3">
        <f t="shared" si="444"/>
        <v>19.645345007881083</v>
      </c>
      <c r="N2614" s="2">
        <f t="shared" si="449"/>
        <v>-80.458385140442616</v>
      </c>
      <c r="O2614" s="2">
        <f>IF('PV model'!$B$2&gt;0, 180-N2614,IF('PV model'!$B$2&lt;0,0-N2614,N2614))</f>
        <v>260.4583851404426</v>
      </c>
      <c r="P2614" s="2">
        <f>ABS(O2614-'PV model'!$B$5)</f>
        <v>55.458385140442601</v>
      </c>
      <c r="Q2614" s="3">
        <f t="shared" si="445"/>
        <v>70.35465499211891</v>
      </c>
      <c r="R2614" s="3">
        <f t="shared" si="450"/>
        <v>233.46960000000007</v>
      </c>
      <c r="S2614" s="3">
        <f t="shared" si="446"/>
        <v>194.53098452738388</v>
      </c>
      <c r="T2614" s="3">
        <f>(0.5*(1-COS(RADIANS(90-$X$3)))*(D2614+E2614)*'PV model'!$B$4)</f>
        <v>0</v>
      </c>
      <c r="U2614" s="3">
        <f t="shared" si="451"/>
        <v>428.00058452738392</v>
      </c>
      <c r="V2614" s="3">
        <f>('PV model'!$B$13*(U2614/1000)*(1-'PV model'!$B$14*((20+C2614)-25))*'PV model'!$B$10)/'PV model'!$B$12</f>
        <v>41.362544873502635</v>
      </c>
    </row>
    <row r="2615" spans="1:22" x14ac:dyDescent="0.2">
      <c r="A2615" s="10">
        <f t="shared" si="452"/>
        <v>109</v>
      </c>
      <c r="B2615" s="10">
        <f t="shared" si="453"/>
        <v>18</v>
      </c>
      <c r="C2615" s="23">
        <v>12.6</v>
      </c>
      <c r="D2615" s="24">
        <v>148.1634</v>
      </c>
      <c r="E2615" s="24">
        <v>110.25</v>
      </c>
      <c r="F2615" s="48"/>
      <c r="G2615" s="48"/>
      <c r="H2615" s="1">
        <f t="shared" si="454"/>
        <v>10.87367306866623</v>
      </c>
      <c r="I2615" s="1">
        <f t="shared" si="447"/>
        <v>0.75797663058886366</v>
      </c>
      <c r="J2615" s="4">
        <f>B2615+('PV model'!$B$3/15)+(I2615/60)</f>
        <v>17.73596627717648</v>
      </c>
      <c r="K2615" s="2">
        <f t="shared" si="448"/>
        <v>-86.039494157647198</v>
      </c>
      <c r="L2615" s="2">
        <f>DEGREES(ASIN((((COS(RADIANS('PV model'!$B$2))*COS(RADIANS(H2615))*COS(RADIANS(K2615)))+(SIN(RADIANS('PV model'!$B$2))*SIN(RADIANS(H2615)))))))</f>
        <v>11.179611092344961</v>
      </c>
      <c r="M2615" s="3">
        <f t="shared" si="444"/>
        <v>11.179611092344961</v>
      </c>
      <c r="N2615" s="2">
        <f t="shared" si="449"/>
        <v>-87.022984924186872</v>
      </c>
      <c r="O2615" s="2">
        <f>IF('PV model'!$B$2&gt;0, 180-N2615,IF('PV model'!$B$2&lt;0,0-N2615,N2615))</f>
        <v>267.02298492418686</v>
      </c>
      <c r="P2615" s="2">
        <f>ABS(O2615-'PV model'!$B$5)</f>
        <v>62.022984924186858</v>
      </c>
      <c r="Q2615" s="3">
        <f t="shared" si="445"/>
        <v>78.82038890765503</v>
      </c>
      <c r="R2615" s="3">
        <f t="shared" si="450"/>
        <v>148.16340000000014</v>
      </c>
      <c r="S2615" s="3">
        <f t="shared" si="446"/>
        <v>129.85560907670296</v>
      </c>
      <c r="T2615" s="3">
        <f>(0.5*(1-COS(RADIANS(90-$X$3)))*(D2615+E2615)*'PV model'!$B$4)</f>
        <v>0</v>
      </c>
      <c r="U2615" s="3">
        <f t="shared" si="451"/>
        <v>278.01900907670313</v>
      </c>
      <c r="V2615" s="3">
        <f>('PV model'!$B$13*(U2615/1000)*(1-'PV model'!$B$14*((20+C2615)-25))*'PV model'!$B$10)/'PV model'!$B$12</f>
        <v>26.945940430829101</v>
      </c>
    </row>
    <row r="2616" spans="1:22" x14ac:dyDescent="0.2">
      <c r="A2616" s="10">
        <f t="shared" si="452"/>
        <v>109</v>
      </c>
      <c r="B2616" s="10">
        <f t="shared" si="453"/>
        <v>19</v>
      </c>
      <c r="C2616" s="23">
        <v>12</v>
      </c>
      <c r="D2616" s="24">
        <v>38.1633</v>
      </c>
      <c r="E2616" s="24">
        <v>47.628</v>
      </c>
      <c r="F2616" s="48"/>
      <c r="G2616" s="48"/>
      <c r="H2616" s="1">
        <f t="shared" si="454"/>
        <v>10.87367306866623</v>
      </c>
      <c r="I2616" s="1">
        <f t="shared" si="447"/>
        <v>0.75797663058886366</v>
      </c>
      <c r="J2616" s="4">
        <f>B2616+('PV model'!$B$3/15)+(I2616/60)</f>
        <v>18.73596627717648</v>
      </c>
      <c r="K2616" s="2">
        <f t="shared" si="448"/>
        <v>-101.0394941576472</v>
      </c>
      <c r="L2616" s="2">
        <f>DEGREES(ASIN((((COS(RADIANS('PV model'!$B$2))*COS(RADIANS(H2616))*COS(RADIANS(K2616)))+(SIN(RADIANS('PV model'!$B$2))*SIN(RADIANS(H2616)))))))</f>
        <v>2.8060555259640814</v>
      </c>
      <c r="M2616" s="3">
        <f t="shared" si="444"/>
        <v>2.8060555259640814</v>
      </c>
      <c r="N2616" s="2">
        <f t="shared" si="449"/>
        <v>-74.803009234455246</v>
      </c>
      <c r="O2616" s="2">
        <f>IF('PV model'!$B$2&gt;0, 180-N2616,IF('PV model'!$B$2&lt;0,0-N2616,N2616))</f>
        <v>254.80300923445526</v>
      </c>
      <c r="P2616" s="2">
        <f>ABS(O2616-'PV model'!$B$5)</f>
        <v>49.80300923445526</v>
      </c>
      <c r="Q2616" s="3">
        <f t="shared" si="445"/>
        <v>87.193944474035916</v>
      </c>
      <c r="R2616" s="3">
        <f t="shared" si="450"/>
        <v>38.163300000000042</v>
      </c>
      <c r="S2616" s="3">
        <f t="shared" si="446"/>
        <v>53.540895711997784</v>
      </c>
      <c r="T2616" s="3">
        <f>(0.5*(1-COS(RADIANS(90-$X$3)))*(D2616+E2616)*'PV model'!$B$4)</f>
        <v>0</v>
      </c>
      <c r="U2616" s="3">
        <f t="shared" si="451"/>
        <v>91.704195711997826</v>
      </c>
      <c r="V2616" s="3">
        <f>('PV model'!$B$13*(U2616/1000)*(1-'PV model'!$B$14*((20+C2616)-25))*'PV model'!$B$10)/'PV model'!$B$12</f>
        <v>8.9100823640769047</v>
      </c>
    </row>
    <row r="2617" spans="1:22" x14ac:dyDescent="0.2">
      <c r="A2617" s="10">
        <f t="shared" si="452"/>
        <v>109</v>
      </c>
      <c r="B2617" s="10">
        <f t="shared" si="453"/>
        <v>20</v>
      </c>
      <c r="C2617" s="23">
        <v>11.3</v>
      </c>
      <c r="D2617" s="24">
        <v>0</v>
      </c>
      <c r="E2617" s="24">
        <v>5.2920000000000007</v>
      </c>
      <c r="F2617" s="48"/>
      <c r="G2617" s="48"/>
      <c r="H2617" s="1">
        <f t="shared" si="454"/>
        <v>10.87367306866623</v>
      </c>
      <c r="I2617" s="1">
        <f t="shared" si="447"/>
        <v>0.75797663058886366</v>
      </c>
      <c r="J2617" s="4">
        <f>B2617+('PV model'!$B$3/15)+(I2617/60)</f>
        <v>19.73596627717648</v>
      </c>
      <c r="K2617" s="2">
        <f t="shared" si="448"/>
        <v>-116.0394941576472</v>
      </c>
      <c r="L2617" s="2">
        <f>DEGREES(ASIN((((COS(RADIANS('PV model'!$B$2))*COS(RADIANS(H2617))*COS(RADIANS(K2617)))+(SIN(RADIANS('PV model'!$B$2))*SIN(RADIANS(H2617)))))))</f>
        <v>-5.089745447893895</v>
      </c>
      <c r="M2617" s="3">
        <f t="shared" si="444"/>
        <v>0</v>
      </c>
      <c r="N2617" s="2">
        <f t="shared" si="449"/>
        <v>-62.356631232720382</v>
      </c>
      <c r="O2617" s="2">
        <f>IF('PV model'!$B$2&gt;0, 180-N2617,IF('PV model'!$B$2&lt;0,0-N2617,N2617))</f>
        <v>242.35663123272039</v>
      </c>
      <c r="P2617" s="2">
        <f>ABS(O2617-'PV model'!$B$5)</f>
        <v>37.356631232720389</v>
      </c>
      <c r="Q2617" s="3">
        <f t="shared" si="445"/>
        <v>95.089745447893904</v>
      </c>
      <c r="R2617" s="3">
        <f t="shared" si="450"/>
        <v>0</v>
      </c>
      <c r="S2617" s="3">
        <f t="shared" si="446"/>
        <v>5.2920000000000007</v>
      </c>
      <c r="T2617" s="3">
        <f>(0.5*(1-COS(RADIANS(90-$X$3)))*(D2617+E2617)*'PV model'!$B$4)</f>
        <v>0</v>
      </c>
      <c r="U2617" s="3">
        <f t="shared" si="451"/>
        <v>5.2920000000000007</v>
      </c>
      <c r="V2617" s="3">
        <f>('PV model'!$B$13*(U2617/1000)*(1-'PV model'!$B$14*((20+C2617)-25))*'PV model'!$B$10)/'PV model'!$B$12</f>
        <v>0.51565781433600011</v>
      </c>
    </row>
    <row r="2618" spans="1:22" x14ac:dyDescent="0.2">
      <c r="A2618" s="10">
        <f t="shared" si="452"/>
        <v>109</v>
      </c>
      <c r="B2618" s="10">
        <f t="shared" si="453"/>
        <v>21</v>
      </c>
      <c r="C2618" s="23">
        <v>9.9</v>
      </c>
      <c r="D2618" s="24">
        <v>0</v>
      </c>
      <c r="E2618" s="24">
        <v>0</v>
      </c>
      <c r="F2618" s="48"/>
      <c r="G2618" s="48"/>
      <c r="H2618" s="1">
        <f t="shared" si="454"/>
        <v>10.87367306866623</v>
      </c>
      <c r="I2618" s="1">
        <f t="shared" si="447"/>
        <v>0.75797663058886366</v>
      </c>
      <c r="J2618" s="4">
        <f>B2618+('PV model'!$B$3/15)+(I2618/60)</f>
        <v>20.73596627717648</v>
      </c>
      <c r="K2618" s="2">
        <f t="shared" si="448"/>
        <v>-131.0394941576472</v>
      </c>
      <c r="L2618" s="2">
        <f>DEGREES(ASIN((((COS(RADIANS('PV model'!$B$2))*COS(RADIANS(H2618))*COS(RADIANS(K2618)))+(SIN(RADIANS('PV model'!$B$2))*SIN(RADIANS(H2618)))))))</f>
        <v>-12.107511172161418</v>
      </c>
      <c r="M2618" s="3">
        <f t="shared" si="444"/>
        <v>0</v>
      </c>
      <c r="N2618" s="2">
        <f t="shared" si="449"/>
        <v>-49.250120852525569</v>
      </c>
      <c r="O2618" s="2">
        <f>IF('PV model'!$B$2&gt;0, 180-N2618,IF('PV model'!$B$2&lt;0,0-N2618,N2618))</f>
        <v>229.25012085252558</v>
      </c>
      <c r="P2618" s="2">
        <f>ABS(O2618-'PV model'!$B$5)</f>
        <v>24.250120852525583</v>
      </c>
      <c r="Q2618" s="3">
        <f t="shared" si="445"/>
        <v>102.10751117216142</v>
      </c>
      <c r="R2618" s="3">
        <f t="shared" si="450"/>
        <v>0</v>
      </c>
      <c r="S2618" s="3">
        <f t="shared" si="446"/>
        <v>0</v>
      </c>
      <c r="T2618" s="3">
        <f>(0.5*(1-COS(RADIANS(90-$X$3)))*(D2618+E2618)*'PV model'!$B$4)</f>
        <v>0</v>
      </c>
      <c r="U2618" s="3">
        <f t="shared" si="451"/>
        <v>0</v>
      </c>
      <c r="V2618" s="3">
        <f>('PV model'!$B$13*(U2618/1000)*(1-'PV model'!$B$14*((20+C2618)-25))*'PV model'!$B$10)/'PV model'!$B$12</f>
        <v>0</v>
      </c>
    </row>
    <row r="2619" spans="1:22" x14ac:dyDescent="0.2">
      <c r="A2619" s="10">
        <f t="shared" si="452"/>
        <v>109</v>
      </c>
      <c r="B2619" s="10">
        <f t="shared" si="453"/>
        <v>22</v>
      </c>
      <c r="C2619" s="23">
        <v>8.6999999999999993</v>
      </c>
      <c r="D2619" s="24">
        <v>0</v>
      </c>
      <c r="E2619" s="24">
        <v>0</v>
      </c>
      <c r="F2619" s="48"/>
      <c r="G2619" s="48"/>
      <c r="H2619" s="1">
        <f t="shared" si="454"/>
        <v>10.87367306866623</v>
      </c>
      <c r="I2619" s="1">
        <f t="shared" si="447"/>
        <v>0.75797663058886366</v>
      </c>
      <c r="J2619" s="4">
        <f>B2619+('PV model'!$B$3/15)+(I2619/60)</f>
        <v>21.73596627717648</v>
      </c>
      <c r="K2619" s="2">
        <f t="shared" si="448"/>
        <v>-146.0394941576472</v>
      </c>
      <c r="L2619" s="2">
        <f>DEGREES(ASIN((((COS(RADIANS('PV model'!$B$2))*COS(RADIANS(H2619))*COS(RADIANS(K2619)))+(SIN(RADIANS('PV model'!$B$2))*SIN(RADIANS(H2619)))))))</f>
        <v>-17.811642393924288</v>
      </c>
      <c r="M2619" s="3">
        <f t="shared" si="444"/>
        <v>0</v>
      </c>
      <c r="N2619" s="2">
        <f t="shared" si="449"/>
        <v>-35.184477447124323</v>
      </c>
      <c r="O2619" s="2">
        <f>IF('PV model'!$B$2&gt;0, 180-N2619,IF('PV model'!$B$2&lt;0,0-N2619,N2619))</f>
        <v>215.18447744712432</v>
      </c>
      <c r="P2619" s="2">
        <f>ABS(O2619-'PV model'!$B$5)</f>
        <v>10.184477447124323</v>
      </c>
      <c r="Q2619" s="3">
        <f t="shared" si="445"/>
        <v>107.81164239392429</v>
      </c>
      <c r="R2619" s="3">
        <f t="shared" si="450"/>
        <v>0</v>
      </c>
      <c r="S2619" s="3">
        <f t="shared" si="446"/>
        <v>0</v>
      </c>
      <c r="T2619" s="3">
        <f>(0.5*(1-COS(RADIANS(90-$X$3)))*(D2619+E2619)*'PV model'!$B$4)</f>
        <v>0</v>
      </c>
      <c r="U2619" s="3">
        <f t="shared" si="451"/>
        <v>0</v>
      </c>
      <c r="V2619" s="3">
        <f>('PV model'!$B$13*(U2619/1000)*(1-'PV model'!$B$14*((20+C2619)-25))*'PV model'!$B$10)/'PV model'!$B$12</f>
        <v>0</v>
      </c>
    </row>
    <row r="2620" spans="1:22" x14ac:dyDescent="0.2">
      <c r="A2620" s="10">
        <f t="shared" si="452"/>
        <v>109</v>
      </c>
      <c r="B2620" s="10">
        <f t="shared" si="453"/>
        <v>23</v>
      </c>
      <c r="C2620" s="23">
        <v>7.8</v>
      </c>
      <c r="D2620" s="24">
        <v>0</v>
      </c>
      <c r="E2620" s="24">
        <v>0</v>
      </c>
      <c r="F2620" s="48"/>
      <c r="G2620" s="48"/>
      <c r="H2620" s="1">
        <f t="shared" si="454"/>
        <v>10.87367306866623</v>
      </c>
      <c r="I2620" s="1">
        <f t="shared" si="447"/>
        <v>0.75797663058886366</v>
      </c>
      <c r="J2620" s="4">
        <f>B2620+('PV model'!$B$3/15)+(I2620/60)</f>
        <v>22.73596627717648</v>
      </c>
      <c r="K2620" s="2">
        <f t="shared" si="448"/>
        <v>-161.0394941576472</v>
      </c>
      <c r="L2620" s="2">
        <f>DEGREES(ASIN((((COS(RADIANS('PV model'!$B$2))*COS(RADIANS(H2620))*COS(RADIANS(K2620)))+(SIN(RADIANS('PV model'!$B$2))*SIN(RADIANS(H2620)))))))</f>
        <v>-21.752020233619803</v>
      </c>
      <c r="M2620" s="3">
        <f t="shared" si="444"/>
        <v>0</v>
      </c>
      <c r="N2620" s="2">
        <f t="shared" si="449"/>
        <v>-20.092951734352173</v>
      </c>
      <c r="O2620" s="2">
        <f>IF('PV model'!$B$2&gt;0, 180-N2620,IF('PV model'!$B$2&lt;0,0-N2620,N2620))</f>
        <v>200.09295173435217</v>
      </c>
      <c r="P2620" s="2">
        <f>ABS(O2620-'PV model'!$B$5)</f>
        <v>4.9070482656478305</v>
      </c>
      <c r="Q2620" s="3">
        <f t="shared" si="445"/>
        <v>111.7520202336198</v>
      </c>
      <c r="R2620" s="3">
        <f t="shared" si="450"/>
        <v>0</v>
      </c>
      <c r="S2620" s="3">
        <f t="shared" si="446"/>
        <v>0</v>
      </c>
      <c r="T2620" s="3">
        <f>(0.5*(1-COS(RADIANS(90-$X$3)))*(D2620+E2620)*'PV model'!$B$4)</f>
        <v>0</v>
      </c>
      <c r="U2620" s="3">
        <f t="shared" si="451"/>
        <v>0</v>
      </c>
      <c r="V2620" s="3">
        <f>('PV model'!$B$13*(U2620/1000)*(1-'PV model'!$B$14*((20+C2620)-25))*'PV model'!$B$10)/'PV model'!$B$12</f>
        <v>0</v>
      </c>
    </row>
    <row r="2621" spans="1:22" x14ac:dyDescent="0.2">
      <c r="A2621" s="10">
        <f t="shared" si="452"/>
        <v>109</v>
      </c>
      <c r="B2621" s="10">
        <f t="shared" si="453"/>
        <v>24</v>
      </c>
      <c r="C2621" s="23">
        <v>8.5</v>
      </c>
      <c r="D2621" s="24">
        <v>0</v>
      </c>
      <c r="E2621" s="24">
        <v>0</v>
      </c>
      <c r="F2621" s="48"/>
      <c r="G2621" s="48"/>
      <c r="H2621" s="1">
        <f t="shared" si="454"/>
        <v>10.87367306866623</v>
      </c>
      <c r="I2621" s="1">
        <f t="shared" si="447"/>
        <v>0.75797663058886366</v>
      </c>
      <c r="J2621" s="4">
        <f>B2621+('PV model'!$B$3/15)+(I2621/60)</f>
        <v>23.73596627717648</v>
      </c>
      <c r="K2621" s="2">
        <f t="shared" si="448"/>
        <v>-176.0394941576472</v>
      </c>
      <c r="L2621" s="2">
        <f>DEGREES(ASIN((((COS(RADIANS('PV model'!$B$2))*COS(RADIANS(H2621))*COS(RADIANS(K2621)))+(SIN(RADIANS('PV model'!$B$2))*SIN(RADIANS(H2621)))))))</f>
        <v>-23.543281124649635</v>
      </c>
      <c r="M2621" s="3">
        <f t="shared" si="444"/>
        <v>0</v>
      </c>
      <c r="N2621" s="2">
        <f t="shared" si="449"/>
        <v>-4.2430524400915619</v>
      </c>
      <c r="O2621" s="2">
        <f>IF('PV model'!$B$2&gt;0, 180-N2621,IF('PV model'!$B$2&lt;0,0-N2621,N2621))</f>
        <v>184.24305244009156</v>
      </c>
      <c r="P2621" s="2">
        <f>ABS(O2621-'PV model'!$B$5)</f>
        <v>20.75694755990844</v>
      </c>
      <c r="Q2621" s="3">
        <f t="shared" si="445"/>
        <v>113.54328112464964</v>
      </c>
      <c r="R2621" s="3">
        <f t="shared" si="450"/>
        <v>0</v>
      </c>
      <c r="S2621" s="3">
        <f t="shared" si="446"/>
        <v>0</v>
      </c>
      <c r="T2621" s="3">
        <f>(0.5*(1-COS(RADIANS(90-$X$3)))*(D2621+E2621)*'PV model'!$B$4)</f>
        <v>0</v>
      </c>
      <c r="U2621" s="3">
        <f t="shared" si="451"/>
        <v>0</v>
      </c>
      <c r="V2621" s="3">
        <f>('PV model'!$B$13*(U2621/1000)*(1-'PV model'!$B$14*((20+C2621)-25))*'PV model'!$B$10)/'PV model'!$B$12</f>
        <v>0</v>
      </c>
    </row>
    <row r="2622" spans="1:22" x14ac:dyDescent="0.2">
      <c r="A2622" s="10">
        <f t="shared" si="452"/>
        <v>110</v>
      </c>
      <c r="B2622" s="10">
        <f t="shared" si="453"/>
        <v>1</v>
      </c>
      <c r="C2622" s="23">
        <v>8.6999999999999993</v>
      </c>
      <c r="D2622" s="24">
        <v>0</v>
      </c>
      <c r="E2622" s="24">
        <v>0</v>
      </c>
      <c r="F2622" s="48"/>
      <c r="G2622" s="48"/>
      <c r="H2622" s="1">
        <f t="shared" si="454"/>
        <v>11.229987369444681</v>
      </c>
      <c r="I2622" s="1">
        <f t="shared" si="447"/>
        <v>0.98524230910666122</v>
      </c>
      <c r="J2622" s="4">
        <f>B2622+('PV model'!$B$3/15)+(I2622/60)</f>
        <v>0.73975403848511112</v>
      </c>
      <c r="K2622" s="2">
        <f t="shared" si="448"/>
        <v>168.90368942272332</v>
      </c>
      <c r="L2622" s="2">
        <f>DEGREES(ASIN((((COS(RADIANS('PV model'!$B$2))*COS(RADIANS(H2622))*COS(RADIANS(K2622)))+(SIN(RADIANS('PV model'!$B$2))*SIN(RADIANS(H2622)))))))</f>
        <v>-22.623786617913638</v>
      </c>
      <c r="M2622" s="3">
        <f t="shared" si="444"/>
        <v>0</v>
      </c>
      <c r="N2622" s="2">
        <f t="shared" si="449"/>
        <v>11.800864777342264</v>
      </c>
      <c r="O2622" s="2">
        <f>IF('PV model'!$B$2&gt;0, 180-N2622,IF('PV model'!$B$2&lt;0,0-N2622,N2622))</f>
        <v>168.19913522265773</v>
      </c>
      <c r="P2622" s="2">
        <f>ABS(O2622-'PV model'!$B$5)</f>
        <v>36.800864777342269</v>
      </c>
      <c r="Q2622" s="3">
        <f t="shared" si="445"/>
        <v>112.62378661791364</v>
      </c>
      <c r="R2622" s="3">
        <f t="shared" si="450"/>
        <v>0</v>
      </c>
      <c r="S2622" s="3">
        <f t="shared" si="446"/>
        <v>0</v>
      </c>
      <c r="T2622" s="3">
        <f>(0.5*(1-COS(RADIANS(90-$X$3)))*(D2622+E2622)*'PV model'!$B$4)</f>
        <v>0</v>
      </c>
      <c r="U2622" s="3">
        <f t="shared" si="451"/>
        <v>0</v>
      </c>
      <c r="V2622" s="3">
        <f>('PV model'!$B$13*(U2622/1000)*(1-'PV model'!$B$14*((20+C2622)-25))*'PV model'!$B$10)/'PV model'!$B$12</f>
        <v>0</v>
      </c>
    </row>
    <row r="2623" spans="1:22" x14ac:dyDescent="0.2">
      <c r="A2623" s="10">
        <f t="shared" si="452"/>
        <v>110</v>
      </c>
      <c r="B2623" s="10">
        <f t="shared" si="453"/>
        <v>2</v>
      </c>
      <c r="C2623" s="23">
        <v>8.4</v>
      </c>
      <c r="D2623" s="24">
        <v>0</v>
      </c>
      <c r="E2623" s="24">
        <v>0</v>
      </c>
      <c r="F2623" s="48"/>
      <c r="G2623" s="48"/>
      <c r="H2623" s="1">
        <f t="shared" si="454"/>
        <v>11.229987369444681</v>
      </c>
      <c r="I2623" s="1">
        <f t="shared" si="447"/>
        <v>0.98524230910666122</v>
      </c>
      <c r="J2623" s="4">
        <f>B2623+('PV model'!$B$3/15)+(I2623/60)</f>
        <v>1.7397540384851111</v>
      </c>
      <c r="K2623" s="2">
        <f t="shared" si="448"/>
        <v>153.90368942272332</v>
      </c>
      <c r="L2623" s="2">
        <f>DEGREES(ASIN((((COS(RADIANS('PV model'!$B$2))*COS(RADIANS(H2623))*COS(RADIANS(K2623)))+(SIN(RADIANS('PV model'!$B$2))*SIN(RADIANS(H2623)))))))</f>
        <v>-19.781161231309763</v>
      </c>
      <c r="M2623" s="3">
        <f t="shared" si="444"/>
        <v>0</v>
      </c>
      <c r="N2623" s="2">
        <f t="shared" si="449"/>
        <v>27.291331730536424</v>
      </c>
      <c r="O2623" s="2">
        <f>IF('PV model'!$B$2&gt;0, 180-N2623,IF('PV model'!$B$2&lt;0,0-N2623,N2623))</f>
        <v>152.70866826946357</v>
      </c>
      <c r="P2623" s="2">
        <f>ABS(O2623-'PV model'!$B$5)</f>
        <v>52.291331730536427</v>
      </c>
      <c r="Q2623" s="3">
        <f t="shared" si="445"/>
        <v>109.78116123130975</v>
      </c>
      <c r="R2623" s="3">
        <f t="shared" si="450"/>
        <v>0</v>
      </c>
      <c r="S2623" s="3">
        <f t="shared" si="446"/>
        <v>0</v>
      </c>
      <c r="T2623" s="3">
        <f>(0.5*(1-COS(RADIANS(90-$X$3)))*(D2623+E2623)*'PV model'!$B$4)</f>
        <v>0</v>
      </c>
      <c r="U2623" s="3">
        <f t="shared" si="451"/>
        <v>0</v>
      </c>
      <c r="V2623" s="3">
        <f>('PV model'!$B$13*(U2623/1000)*(1-'PV model'!$B$14*((20+C2623)-25))*'PV model'!$B$10)/'PV model'!$B$12</f>
        <v>0</v>
      </c>
    </row>
    <row r="2624" spans="1:22" x14ac:dyDescent="0.2">
      <c r="A2624" s="10">
        <f t="shared" si="452"/>
        <v>110</v>
      </c>
      <c r="B2624" s="10">
        <f t="shared" si="453"/>
        <v>3</v>
      </c>
      <c r="C2624" s="23">
        <v>6.7</v>
      </c>
      <c r="D2624" s="24">
        <v>0</v>
      </c>
      <c r="E2624" s="24">
        <v>0</v>
      </c>
      <c r="F2624" s="48"/>
      <c r="G2624" s="48"/>
      <c r="H2624" s="1">
        <f t="shared" si="454"/>
        <v>11.229987369444681</v>
      </c>
      <c r="I2624" s="1">
        <f t="shared" si="447"/>
        <v>0.98524230910666122</v>
      </c>
      <c r="J2624" s="4">
        <f>B2624+('PV model'!$B$3/15)+(I2624/60)</f>
        <v>2.7397540384851107</v>
      </c>
      <c r="K2624" s="2">
        <f t="shared" si="448"/>
        <v>138.90368942272335</v>
      </c>
      <c r="L2624" s="2">
        <f>DEGREES(ASIN((((COS(RADIANS('PV model'!$B$2))*COS(RADIANS(H2624))*COS(RADIANS(K2624)))+(SIN(RADIANS('PV model'!$B$2))*SIN(RADIANS(H2624)))))))</f>
        <v>-14.961954065990714</v>
      </c>
      <c r="M2624" s="3">
        <f t="shared" si="444"/>
        <v>0</v>
      </c>
      <c r="N2624" s="2">
        <f t="shared" si="449"/>
        <v>41.864136585313744</v>
      </c>
      <c r="O2624" s="2">
        <f>IF('PV model'!$B$2&gt;0, 180-N2624,IF('PV model'!$B$2&lt;0,0-N2624,N2624))</f>
        <v>138.13586341468624</v>
      </c>
      <c r="P2624" s="2">
        <f>ABS(O2624-'PV model'!$B$5)</f>
        <v>66.864136585313759</v>
      </c>
      <c r="Q2624" s="3">
        <f t="shared" si="445"/>
        <v>104.96195406599071</v>
      </c>
      <c r="R2624" s="3">
        <f t="shared" si="450"/>
        <v>0</v>
      </c>
      <c r="S2624" s="3">
        <f t="shared" si="446"/>
        <v>0</v>
      </c>
      <c r="T2624" s="3">
        <f>(0.5*(1-COS(RADIANS(90-$X$3)))*(D2624+E2624)*'PV model'!$B$4)</f>
        <v>0</v>
      </c>
      <c r="U2624" s="3">
        <f t="shared" si="451"/>
        <v>0</v>
      </c>
      <c r="V2624" s="3">
        <f>('PV model'!$B$13*(U2624/1000)*(1-'PV model'!$B$14*((20+C2624)-25))*'PV model'!$B$10)/'PV model'!$B$12</f>
        <v>0</v>
      </c>
    </row>
    <row r="2625" spans="1:22" x14ac:dyDescent="0.2">
      <c r="A2625" s="10">
        <f t="shared" si="452"/>
        <v>110</v>
      </c>
      <c r="B2625" s="10">
        <f t="shared" si="453"/>
        <v>4</v>
      </c>
      <c r="C2625" s="23">
        <v>6.6</v>
      </c>
      <c r="D2625" s="24">
        <v>0</v>
      </c>
      <c r="E2625" s="24">
        <v>0</v>
      </c>
      <c r="F2625" s="48"/>
      <c r="G2625" s="48"/>
      <c r="H2625" s="1">
        <f t="shared" si="454"/>
        <v>11.229987369444681</v>
      </c>
      <c r="I2625" s="1">
        <f t="shared" si="447"/>
        <v>0.98524230910666122</v>
      </c>
      <c r="J2625" s="4">
        <f>B2625+('PV model'!$B$3/15)+(I2625/60)</f>
        <v>3.7397540384851107</v>
      </c>
      <c r="K2625" s="2">
        <f t="shared" si="448"/>
        <v>123.90368942272335</v>
      </c>
      <c r="L2625" s="2">
        <f>DEGREES(ASIN((((COS(RADIANS('PV model'!$B$2))*COS(RADIANS(H2625))*COS(RADIANS(K2625)))+(SIN(RADIANS('PV model'!$B$2))*SIN(RADIANS(H2625)))))))</f>
        <v>-8.5918485411824257</v>
      </c>
      <c r="M2625" s="3">
        <f t="shared" si="444"/>
        <v>0</v>
      </c>
      <c r="N2625" s="2">
        <f t="shared" si="449"/>
        <v>55.41901286055694</v>
      </c>
      <c r="O2625" s="2">
        <f>IF('PV model'!$B$2&gt;0, 180-N2625,IF('PV model'!$B$2&lt;0,0-N2625,N2625))</f>
        <v>124.58098713944307</v>
      </c>
      <c r="P2625" s="2">
        <f>ABS(O2625-'PV model'!$B$5)</f>
        <v>80.419012860556933</v>
      </c>
      <c r="Q2625" s="3">
        <f t="shared" si="445"/>
        <v>98.591848541182429</v>
      </c>
      <c r="R2625" s="3">
        <f t="shared" si="450"/>
        <v>0</v>
      </c>
      <c r="S2625" s="3">
        <f t="shared" si="446"/>
        <v>0</v>
      </c>
      <c r="T2625" s="3">
        <f>(0.5*(1-COS(RADIANS(90-$X$3)))*(D2625+E2625)*'PV model'!$B$4)</f>
        <v>0</v>
      </c>
      <c r="U2625" s="3">
        <f t="shared" si="451"/>
        <v>0</v>
      </c>
      <c r="V2625" s="3">
        <f>('PV model'!$B$13*(U2625/1000)*(1-'PV model'!$B$14*((20+C2625)-25))*'PV model'!$B$10)/'PV model'!$B$12</f>
        <v>0</v>
      </c>
    </row>
    <row r="2626" spans="1:22" x14ac:dyDescent="0.2">
      <c r="A2626" s="10">
        <f t="shared" si="452"/>
        <v>110</v>
      </c>
      <c r="B2626" s="10">
        <f t="shared" si="453"/>
        <v>5</v>
      </c>
      <c r="C2626" s="23">
        <v>6.8</v>
      </c>
      <c r="D2626" s="24">
        <v>0</v>
      </c>
      <c r="E2626" s="24">
        <v>0</v>
      </c>
      <c r="F2626" s="48"/>
      <c r="G2626" s="48"/>
      <c r="H2626" s="1">
        <f t="shared" si="454"/>
        <v>11.229987369444681</v>
      </c>
      <c r="I2626" s="1">
        <f t="shared" si="447"/>
        <v>0.98524230910666122</v>
      </c>
      <c r="J2626" s="4">
        <f>B2626+('PV model'!$B$3/15)+(I2626/60)</f>
        <v>4.7397540384851116</v>
      </c>
      <c r="K2626" s="2">
        <f t="shared" si="448"/>
        <v>108.90368942272333</v>
      </c>
      <c r="L2626" s="2">
        <f>DEGREES(ASIN((((COS(RADIANS('PV model'!$B$2))*COS(RADIANS(H2626))*COS(RADIANS(K2626)))+(SIN(RADIANS('PV model'!$B$2))*SIN(RADIANS(H2626)))))))</f>
        <v>-1.1169471505003885</v>
      </c>
      <c r="M2626" s="3">
        <f t="shared" si="444"/>
        <v>0</v>
      </c>
      <c r="N2626" s="2">
        <f t="shared" si="449"/>
        <v>68.144690186320858</v>
      </c>
      <c r="O2626" s="2">
        <f>IF('PV model'!$B$2&gt;0, 180-N2626,IF('PV model'!$B$2&lt;0,0-N2626,N2626))</f>
        <v>111.85530981367914</v>
      </c>
      <c r="P2626" s="2">
        <f>ABS(O2626-'PV model'!$B$5)</f>
        <v>93.144690186320858</v>
      </c>
      <c r="Q2626" s="3">
        <f t="shared" si="445"/>
        <v>91.11694715050038</v>
      </c>
      <c r="R2626" s="3">
        <f t="shared" si="450"/>
        <v>0</v>
      </c>
      <c r="S2626" s="3">
        <f t="shared" si="446"/>
        <v>0</v>
      </c>
      <c r="T2626" s="3">
        <f>(0.5*(1-COS(RADIANS(90-$X$3)))*(D2626+E2626)*'PV model'!$B$4)</f>
        <v>0</v>
      </c>
      <c r="U2626" s="3">
        <f t="shared" si="451"/>
        <v>0</v>
      </c>
      <c r="V2626" s="3">
        <f>('PV model'!$B$13*(U2626/1000)*(1-'PV model'!$B$14*((20+C2626)-25))*'PV model'!$B$10)/'PV model'!$B$12</f>
        <v>0</v>
      </c>
    </row>
    <row r="2627" spans="1:22" x14ac:dyDescent="0.2">
      <c r="A2627" s="10">
        <f t="shared" si="452"/>
        <v>110</v>
      </c>
      <c r="B2627" s="10">
        <f t="shared" si="453"/>
        <v>6</v>
      </c>
      <c r="C2627" s="23">
        <v>7.8</v>
      </c>
      <c r="D2627" s="24">
        <v>0</v>
      </c>
      <c r="E2627" s="24">
        <v>14.994</v>
      </c>
      <c r="F2627" s="48"/>
      <c r="G2627" s="48"/>
      <c r="H2627" s="1">
        <f t="shared" si="454"/>
        <v>11.229987369444681</v>
      </c>
      <c r="I2627" s="1">
        <f t="shared" si="447"/>
        <v>0.98524230910666122</v>
      </c>
      <c r="J2627" s="4">
        <f>B2627+('PV model'!$B$3/15)+(I2627/60)</f>
        <v>5.7397540384851116</v>
      </c>
      <c r="K2627" s="2">
        <f t="shared" si="448"/>
        <v>93.903689422723332</v>
      </c>
      <c r="L2627" s="2">
        <f>DEGREES(ASIN((((COS(RADIANS('PV model'!$B$2))*COS(RADIANS(H2627))*COS(RADIANS(K2627)))+(SIN(RADIANS('PV model'!$B$2))*SIN(RADIANS(H2627)))))))</f>
        <v>7.0464717952525797</v>
      </c>
      <c r="M2627" s="3">
        <f t="shared" si="444"/>
        <v>7.0464717952525797</v>
      </c>
      <c r="N2627" s="2">
        <f t="shared" si="449"/>
        <v>80.410007741193823</v>
      </c>
      <c r="O2627" s="2">
        <f>IF('PV model'!$B$2&gt;0, 180-N2627,IF('PV model'!$B$2&lt;0,0-N2627,N2627))</f>
        <v>99.589992258806177</v>
      </c>
      <c r="P2627" s="2">
        <f>ABS(O2627-'PV model'!$B$5)</f>
        <v>105.41000774119382</v>
      </c>
      <c r="Q2627" s="3">
        <f t="shared" si="445"/>
        <v>82.953528204747414</v>
      </c>
      <c r="R2627" s="3">
        <f t="shared" si="450"/>
        <v>0</v>
      </c>
      <c r="S2627" s="3">
        <f t="shared" si="446"/>
        <v>14.994</v>
      </c>
      <c r="T2627" s="3">
        <f>(0.5*(1-COS(RADIANS(90-$X$3)))*(D2627+E2627)*'PV model'!$B$4)</f>
        <v>0</v>
      </c>
      <c r="U2627" s="3">
        <f t="shared" si="451"/>
        <v>14.994</v>
      </c>
      <c r="V2627" s="3">
        <f>('PV model'!$B$13*(U2627/1000)*(1-'PV model'!$B$14*((20+C2627)-25))*'PV model'!$B$10)/'PV model'!$B$12</f>
        <v>1.4820136773120001</v>
      </c>
    </row>
    <row r="2628" spans="1:22" x14ac:dyDescent="0.2">
      <c r="A2628" s="10">
        <f t="shared" si="452"/>
        <v>110</v>
      </c>
      <c r="B2628" s="10">
        <f t="shared" si="453"/>
        <v>7</v>
      </c>
      <c r="C2628" s="23">
        <v>8.9</v>
      </c>
      <c r="D2628" s="24">
        <v>149.28585000000001</v>
      </c>
      <c r="E2628" s="24">
        <v>63.504000000000005</v>
      </c>
      <c r="F2628" s="48"/>
      <c r="G2628" s="48"/>
      <c r="H2628" s="1">
        <f t="shared" si="454"/>
        <v>11.229987369444681</v>
      </c>
      <c r="I2628" s="1">
        <f t="shared" si="447"/>
        <v>0.98524230910666122</v>
      </c>
      <c r="J2628" s="4">
        <f>B2628+('PV model'!$B$3/15)+(I2628/60)</f>
        <v>6.7397540384851116</v>
      </c>
      <c r="K2628" s="2">
        <f t="shared" si="448"/>
        <v>78.903689422723332</v>
      </c>
      <c r="L2628" s="2">
        <f>DEGREES(ASIN((((COS(RADIANS('PV model'!$B$2))*COS(RADIANS(H2628))*COS(RADIANS(K2628)))+(SIN(RADIANS('PV model'!$B$2))*SIN(RADIANS(H2628)))))))</f>
        <v>15.510762993852307</v>
      </c>
      <c r="M2628" s="3">
        <f t="shared" si="444"/>
        <v>15.510762993852307</v>
      </c>
      <c r="N2628" s="2">
        <f t="shared" si="449"/>
        <v>87.307364214500026</v>
      </c>
      <c r="O2628" s="2">
        <f>IF('PV model'!$B$2&gt;0, 180-N2628,IF('PV model'!$B$2&lt;0,0-N2628,N2628))</f>
        <v>92.692635785499974</v>
      </c>
      <c r="P2628" s="2">
        <f>ABS(O2628-'PV model'!$B$5)</f>
        <v>112.30736421450003</v>
      </c>
      <c r="Q2628" s="3">
        <f t="shared" si="445"/>
        <v>74.48923700614769</v>
      </c>
      <c r="R2628" s="3">
        <f t="shared" si="450"/>
        <v>149.2858500000001</v>
      </c>
      <c r="S2628" s="3">
        <f t="shared" si="446"/>
        <v>78.027369971202006</v>
      </c>
      <c r="T2628" s="3">
        <f>(0.5*(1-COS(RADIANS(90-$X$3)))*(D2628+E2628)*'PV model'!$B$4)</f>
        <v>0</v>
      </c>
      <c r="U2628" s="3">
        <f t="shared" si="451"/>
        <v>227.3132199712021</v>
      </c>
      <c r="V2628" s="3">
        <f>('PV model'!$B$13*(U2628/1000)*(1-'PV model'!$B$14*((20+C2628)-25))*'PV model'!$B$10)/'PV model'!$B$12</f>
        <v>22.367762688615546</v>
      </c>
    </row>
    <row r="2629" spans="1:22" x14ac:dyDescent="0.2">
      <c r="A2629" s="10">
        <f t="shared" si="452"/>
        <v>110</v>
      </c>
      <c r="B2629" s="10">
        <f t="shared" si="453"/>
        <v>8</v>
      </c>
      <c r="C2629" s="23">
        <v>9.8000000000000007</v>
      </c>
      <c r="D2629" s="24">
        <v>142.55114999999998</v>
      </c>
      <c r="E2629" s="24">
        <v>131.41800000000001</v>
      </c>
      <c r="F2629" s="48"/>
      <c r="G2629" s="48"/>
      <c r="H2629" s="1">
        <f t="shared" si="454"/>
        <v>11.229987369444681</v>
      </c>
      <c r="I2629" s="1">
        <f t="shared" si="447"/>
        <v>0.98524230910666122</v>
      </c>
      <c r="J2629" s="4">
        <f>B2629+('PV model'!$B$3/15)+(I2629/60)</f>
        <v>7.7397540384851116</v>
      </c>
      <c r="K2629" s="2">
        <f t="shared" si="448"/>
        <v>63.903689422723325</v>
      </c>
      <c r="L2629" s="2">
        <f>DEGREES(ASIN((((COS(RADIANS('PV model'!$B$2))*COS(RADIANS(H2629))*COS(RADIANS(K2629)))+(SIN(RADIANS('PV model'!$B$2))*SIN(RADIANS(H2629)))))))</f>
        <v>23.883471614869766</v>
      </c>
      <c r="M2629" s="3">
        <f t="shared" si="444"/>
        <v>23.883471614869766</v>
      </c>
      <c r="N2629" s="2">
        <f t="shared" si="449"/>
        <v>74.440463514526982</v>
      </c>
      <c r="O2629" s="2">
        <f>IF('PV model'!$B$2&gt;0, 180-N2629,IF('PV model'!$B$2&lt;0,0-N2629,N2629))</f>
        <v>105.55953648547302</v>
      </c>
      <c r="P2629" s="2">
        <f>ABS(O2629-'PV model'!$B$5)</f>
        <v>99.440463514526982</v>
      </c>
      <c r="Q2629" s="3">
        <f t="shared" si="445"/>
        <v>66.116528385130238</v>
      </c>
      <c r="R2629" s="3">
        <f t="shared" si="450"/>
        <v>142.55114999999995</v>
      </c>
      <c r="S2629" s="3">
        <f t="shared" si="446"/>
        <v>163.70953252926441</v>
      </c>
      <c r="T2629" s="3">
        <f>(0.5*(1-COS(RADIANS(90-$X$3)))*(D2629+E2629)*'PV model'!$B$4)</f>
        <v>0</v>
      </c>
      <c r="U2629" s="3">
        <f t="shared" si="451"/>
        <v>306.26068252926439</v>
      </c>
      <c r="V2629" s="3">
        <f>('PV model'!$B$13*(U2629/1000)*(1-'PV model'!$B$14*((20+C2629)-25))*'PV model'!$B$10)/'PV model'!$B$12</f>
        <v>30.02603252337326</v>
      </c>
    </row>
    <row r="2630" spans="1:22" x14ac:dyDescent="0.2">
      <c r="A2630" s="10">
        <f t="shared" si="452"/>
        <v>110</v>
      </c>
      <c r="B2630" s="10">
        <f t="shared" si="453"/>
        <v>9</v>
      </c>
      <c r="C2630" s="23">
        <v>10.1</v>
      </c>
      <c r="D2630" s="24">
        <v>0</v>
      </c>
      <c r="E2630" s="24">
        <v>105.83999999999999</v>
      </c>
      <c r="F2630" s="48"/>
      <c r="G2630" s="48"/>
      <c r="H2630" s="1">
        <f t="shared" si="454"/>
        <v>11.229987369444681</v>
      </c>
      <c r="I2630" s="1">
        <f t="shared" si="447"/>
        <v>0.98524230910666122</v>
      </c>
      <c r="J2630" s="4">
        <f>B2630+('PV model'!$B$3/15)+(I2630/60)</f>
        <v>8.7397540384851098</v>
      </c>
      <c r="K2630" s="2">
        <f t="shared" si="448"/>
        <v>48.903689422723353</v>
      </c>
      <c r="L2630" s="2">
        <f>DEGREES(ASIN((((COS(RADIANS('PV model'!$B$2))*COS(RADIANS(H2630))*COS(RADIANS(K2630)))+(SIN(RADIANS('PV model'!$B$2))*SIN(RADIANS(H2630)))))))</f>
        <v>31.714173441110677</v>
      </c>
      <c r="M2630" s="3">
        <f t="shared" ref="M2630:M2693" si="455">IF(L2630&gt;0, L2630, 0)</f>
        <v>31.714173441110677</v>
      </c>
      <c r="N2630" s="2">
        <f t="shared" si="449"/>
        <v>60.333771044665738</v>
      </c>
      <c r="O2630" s="2">
        <f>IF('PV model'!$B$2&gt;0, 180-N2630,IF('PV model'!$B$2&lt;0,0-N2630,N2630))</f>
        <v>119.66622895533426</v>
      </c>
      <c r="P2630" s="2">
        <f>ABS(O2630-'PV model'!$B$5)</f>
        <v>85.333771044665738</v>
      </c>
      <c r="Q2630" s="3">
        <f t="shared" ref="Q2630:Q2693" si="456">DEGREES(ACOS((SIN(RADIANS(L2630))*COS(RADIANS(90-$X$3))+COS(RADIANS(L2630))*COS(RADIANS(P2630))*SIN(RADIANS(90-$X$3)))))</f>
        <v>58.285826558889333</v>
      </c>
      <c r="R2630" s="3">
        <f t="shared" si="450"/>
        <v>0</v>
      </c>
      <c r="S2630" s="3">
        <f t="shared" ref="S2630:S2693" si="457">IF($Z$3=TRUE, IF(E2630=0,0,E2630*(0.5*(1+COS(RADIANS(90-$X$3))*(1+(1-(E2630^2/(D2630+E2630)^2))*(SIN(RADIANS(0.5*$X$3))^3)))*(1+(1-(E2630^2/(D2630+E2630)^2))*(COS(RADIANS(Q2630))^2)*(SIN(RADIANS(90-L2630))^3)))), IF(E2630=0,0,E2630*(0.5*(1+COS(RADIANS(90-$X$3))))))</f>
        <v>105.83999999999999</v>
      </c>
      <c r="T2630" s="3">
        <f>(0.5*(1-COS(RADIANS(90-$X$3)))*(D2630+E2630)*'PV model'!$B$4)</f>
        <v>0</v>
      </c>
      <c r="U2630" s="3">
        <f t="shared" si="451"/>
        <v>105.83999999999999</v>
      </c>
      <c r="V2630" s="3">
        <f>('PV model'!$B$13*(U2630/1000)*(1-'PV model'!$B$14*((20+C2630)-25))*'PV model'!$B$10)/'PV model'!$B$12</f>
        <v>10.36393916544</v>
      </c>
    </row>
    <row r="2631" spans="1:22" x14ac:dyDescent="0.2">
      <c r="A2631" s="10">
        <f t="shared" si="452"/>
        <v>110</v>
      </c>
      <c r="B2631" s="10">
        <f t="shared" si="453"/>
        <v>10</v>
      </c>
      <c r="C2631" s="23">
        <v>9.6999999999999993</v>
      </c>
      <c r="D2631" s="24">
        <v>0</v>
      </c>
      <c r="E2631" s="24">
        <v>141.12</v>
      </c>
      <c r="F2631" s="48"/>
      <c r="G2631" s="48"/>
      <c r="H2631" s="1">
        <f t="shared" si="454"/>
        <v>11.229987369444681</v>
      </c>
      <c r="I2631" s="1">
        <f t="shared" ref="I2631:I2694" si="458">9.87*SIN(RADIANS(1.978*A2631-160.22))-7.53*COS(RADIANS(0.989*A2631-80.11))-1.5*SIN((RADIANS(0.989*A2631-80.11)))</f>
        <v>0.98524230910666122</v>
      </c>
      <c r="J2631" s="4">
        <f>B2631+('PV model'!$B$3/15)+(I2631/60)</f>
        <v>9.7397540384851098</v>
      </c>
      <c r="K2631" s="2">
        <f t="shared" ref="K2631:K2694" si="459">15*(12-J2631)</f>
        <v>33.903689422723353</v>
      </c>
      <c r="L2631" s="2">
        <f>DEGREES(ASIN((((COS(RADIANS('PV model'!$B$2))*COS(RADIANS(H2631))*COS(RADIANS(K2631)))+(SIN(RADIANS('PV model'!$B$2))*SIN(RADIANS(H2631)))))))</f>
        <v>38.433039616249886</v>
      </c>
      <c r="M2631" s="3">
        <f t="shared" si="455"/>
        <v>38.433039616249886</v>
      </c>
      <c r="N2631" s="2">
        <f t="shared" ref="N2631:N2694" si="460">DEGREES(ASIN((COS(RADIANS(H2631))*SIN(RADIANS(K2631)))/COS(RADIANS(L2631))))</f>
        <v>44.302590925388103</v>
      </c>
      <c r="O2631" s="2">
        <f>IF('PV model'!$B$2&gt;0, 180-N2631,IF('PV model'!$B$2&lt;0,0-N2631,N2631))</f>
        <v>135.6974090746119</v>
      </c>
      <c r="P2631" s="2">
        <f>ABS(O2631-'PV model'!$B$5)</f>
        <v>69.302590925388103</v>
      </c>
      <c r="Q2631" s="3">
        <f t="shared" si="456"/>
        <v>51.566960383750114</v>
      </c>
      <c r="R2631" s="3">
        <f t="shared" ref="R2631:R2694" si="461">IF(D2631=0,0,D2631*COS(RADIANS(Q2631))/SIN(RADIANS(L2631)))</f>
        <v>0</v>
      </c>
      <c r="S2631" s="3">
        <f t="shared" si="457"/>
        <v>141.12</v>
      </c>
      <c r="T2631" s="3">
        <f>(0.5*(1-COS(RADIANS(90-$X$3)))*(D2631+E2631)*'PV model'!$B$4)</f>
        <v>0</v>
      </c>
      <c r="U2631" s="3">
        <f t="shared" ref="U2631:U2694" si="462">R2631+S2631+T2631</f>
        <v>141.12</v>
      </c>
      <c r="V2631" s="3">
        <f>('PV model'!$B$13*(U2631/1000)*(1-'PV model'!$B$14*((20+C2631)-25))*'PV model'!$B$10)/'PV model'!$B$12</f>
        <v>13.841155722239998</v>
      </c>
    </row>
    <row r="2632" spans="1:22" x14ac:dyDescent="0.2">
      <c r="A2632" s="10">
        <f t="shared" ref="A2632:A2695" si="463">IF(B2632&gt;1,A2631,A2631+1)</f>
        <v>110</v>
      </c>
      <c r="B2632" s="10">
        <f t="shared" ref="B2632:B2695" si="464">IF(B2631&lt;24,B2631+1,1)</f>
        <v>11</v>
      </c>
      <c r="C2632" s="23">
        <v>10.6</v>
      </c>
      <c r="D2632" s="24">
        <v>123.4695</v>
      </c>
      <c r="E2632" s="24">
        <v>253.13400000000001</v>
      </c>
      <c r="F2632" s="48"/>
      <c r="G2632" s="48"/>
      <c r="H2632" s="1">
        <f t="shared" ref="H2632:H2695" si="465">(23.465*SIN(RADIANS(280.1+0.9863*A2632)))</f>
        <v>11.229987369444681</v>
      </c>
      <c r="I2632" s="1">
        <f t="shared" si="458"/>
        <v>0.98524230910666122</v>
      </c>
      <c r="J2632" s="4">
        <f>B2632+('PV model'!$B$3/15)+(I2632/60)</f>
        <v>10.73975403848511</v>
      </c>
      <c r="K2632" s="2">
        <f t="shared" si="459"/>
        <v>18.903689422723353</v>
      </c>
      <c r="L2632" s="2">
        <f>DEGREES(ASIN((((COS(RADIANS('PV model'!$B$2))*COS(RADIANS(H2632))*COS(RADIANS(K2632)))+(SIN(RADIANS('PV model'!$B$2))*SIN(RADIANS(H2632)))))))</f>
        <v>43.3216801124398</v>
      </c>
      <c r="M2632" s="3">
        <f t="shared" si="455"/>
        <v>43.3216801124398</v>
      </c>
      <c r="N2632" s="2">
        <f t="shared" si="460"/>
        <v>25.899665235250257</v>
      </c>
      <c r="O2632" s="2">
        <f>IF('PV model'!$B$2&gt;0, 180-N2632,IF('PV model'!$B$2&lt;0,0-N2632,N2632))</f>
        <v>154.10033476474973</v>
      </c>
      <c r="P2632" s="2">
        <f>ABS(O2632-'PV model'!$B$5)</f>
        <v>50.899665235250268</v>
      </c>
      <c r="Q2632" s="3">
        <f t="shared" si="456"/>
        <v>46.6783198875602</v>
      </c>
      <c r="R2632" s="3">
        <f t="shared" si="461"/>
        <v>123.4695</v>
      </c>
      <c r="S2632" s="3">
        <f t="shared" si="457"/>
        <v>305.25627027872702</v>
      </c>
      <c r="T2632" s="3">
        <f>(0.5*(1-COS(RADIANS(90-$X$3)))*(D2632+E2632)*'PV model'!$B$4)</f>
        <v>0</v>
      </c>
      <c r="U2632" s="3">
        <f t="shared" si="462"/>
        <v>428.725770278727</v>
      </c>
      <c r="V2632" s="3">
        <f>('PV model'!$B$13*(U2632/1000)*(1-'PV model'!$B$14*((20+C2632)-25))*'PV model'!$B$10)/'PV model'!$B$12</f>
        <v>41.895466409927366</v>
      </c>
    </row>
    <row r="2633" spans="1:22" x14ac:dyDescent="0.2">
      <c r="A2633" s="10">
        <f t="shared" si="463"/>
        <v>110</v>
      </c>
      <c r="B2633" s="10">
        <f t="shared" si="464"/>
        <v>12</v>
      </c>
      <c r="C2633" s="23">
        <v>11.6</v>
      </c>
      <c r="D2633" s="24">
        <v>117.85724999999999</v>
      </c>
      <c r="E2633" s="24">
        <v>281.358</v>
      </c>
      <c r="F2633" s="48"/>
      <c r="G2633" s="48"/>
      <c r="H2633" s="1">
        <f t="shared" si="465"/>
        <v>11.229987369444681</v>
      </c>
      <c r="I2633" s="1">
        <f t="shared" si="458"/>
        <v>0.98524230910666122</v>
      </c>
      <c r="J2633" s="4">
        <f>B2633+('PV model'!$B$3/15)+(I2633/60)</f>
        <v>11.73975403848511</v>
      </c>
      <c r="K2633" s="2">
        <f t="shared" si="459"/>
        <v>3.9036894227233532</v>
      </c>
      <c r="L2633" s="2">
        <f>DEGREES(ASIN((((COS(RADIANS('PV model'!$B$2))*COS(RADIANS(H2633))*COS(RADIANS(K2633)))+(SIN(RADIANS('PV model'!$B$2))*SIN(RADIANS(H2633)))))))</f>
        <v>45.624288385656556</v>
      </c>
      <c r="M2633" s="3">
        <f t="shared" si="455"/>
        <v>45.624288385656556</v>
      </c>
      <c r="N2633" s="2">
        <f t="shared" si="460"/>
        <v>5.4790386033545522</v>
      </c>
      <c r="O2633" s="2">
        <f>IF('PV model'!$B$2&gt;0, 180-N2633,IF('PV model'!$B$2&lt;0,0-N2633,N2633))</f>
        <v>174.52096139664545</v>
      </c>
      <c r="P2633" s="2">
        <f>ABS(O2633-'PV model'!$B$5)</f>
        <v>30.479038603354553</v>
      </c>
      <c r="Q2633" s="3">
        <f t="shared" si="456"/>
        <v>44.375711614343444</v>
      </c>
      <c r="R2633" s="3">
        <f t="shared" si="461"/>
        <v>117.85725000000002</v>
      </c>
      <c r="S2633" s="3">
        <f t="shared" si="457"/>
        <v>333.33834101911202</v>
      </c>
      <c r="T2633" s="3">
        <f>(0.5*(1-COS(RADIANS(90-$X$3)))*(D2633+E2633)*'PV model'!$B$4)</f>
        <v>0</v>
      </c>
      <c r="U2633" s="3">
        <f t="shared" si="462"/>
        <v>451.19559101911204</v>
      </c>
      <c r="V2633" s="3">
        <f>('PV model'!$B$13*(U2633/1000)*(1-'PV model'!$B$14*((20+C2633)-25))*'PV model'!$B$10)/'PV model'!$B$12</f>
        <v>43.910831380524101</v>
      </c>
    </row>
    <row r="2634" spans="1:22" x14ac:dyDescent="0.2">
      <c r="A2634" s="10">
        <f t="shared" si="463"/>
        <v>110</v>
      </c>
      <c r="B2634" s="10">
        <f t="shared" si="464"/>
        <v>13</v>
      </c>
      <c r="C2634" s="23">
        <v>11.4</v>
      </c>
      <c r="D2634" s="24">
        <v>117.85724999999999</v>
      </c>
      <c r="E2634" s="24">
        <v>288.41399999999999</v>
      </c>
      <c r="F2634" s="48"/>
      <c r="G2634" s="48"/>
      <c r="H2634" s="1">
        <f t="shared" si="465"/>
        <v>11.229987369444681</v>
      </c>
      <c r="I2634" s="1">
        <f t="shared" si="458"/>
        <v>0.98524230910666122</v>
      </c>
      <c r="J2634" s="4">
        <f>B2634+('PV model'!$B$3/15)+(I2634/60)</f>
        <v>12.73975403848511</v>
      </c>
      <c r="K2634" s="2">
        <f t="shared" si="459"/>
        <v>-11.096310577276647</v>
      </c>
      <c r="L2634" s="2">
        <f>DEGREES(ASIN((((COS(RADIANS('PV model'!$B$2))*COS(RADIANS(H2634))*COS(RADIANS(K2634)))+(SIN(RADIANS('PV model'!$B$2))*SIN(RADIANS(H2634)))))))</f>
        <v>44.883858077311103</v>
      </c>
      <c r="M2634" s="3">
        <f t="shared" si="455"/>
        <v>44.883858077311103</v>
      </c>
      <c r="N2634" s="2">
        <f t="shared" si="460"/>
        <v>-15.451763156225082</v>
      </c>
      <c r="O2634" s="2">
        <f>IF('PV model'!$B$2&gt;0, 180-N2634,IF('PV model'!$B$2&lt;0,0-N2634,N2634))</f>
        <v>195.45176315622507</v>
      </c>
      <c r="P2634" s="2">
        <f>ABS(O2634-'PV model'!$B$5)</f>
        <v>9.5482368437749301</v>
      </c>
      <c r="Q2634" s="3">
        <f t="shared" si="456"/>
        <v>45.116141922688897</v>
      </c>
      <c r="R2634" s="3">
        <f t="shared" si="461"/>
        <v>117.85724999999998</v>
      </c>
      <c r="S2634" s="3">
        <f t="shared" si="457"/>
        <v>341.2674388028945</v>
      </c>
      <c r="T2634" s="3">
        <f>(0.5*(1-COS(RADIANS(90-$X$3)))*(D2634+E2634)*'PV model'!$B$4)</f>
        <v>0</v>
      </c>
      <c r="U2634" s="3">
        <f t="shared" si="462"/>
        <v>459.12468880289447</v>
      </c>
      <c r="V2634" s="3">
        <f>('PV model'!$B$13*(U2634/1000)*(1-'PV model'!$B$14*((20+C2634)-25))*'PV model'!$B$10)/'PV model'!$B$12</f>
        <v>44.719214833083257</v>
      </c>
    </row>
    <row r="2635" spans="1:22" x14ac:dyDescent="0.2">
      <c r="A2635" s="10">
        <f t="shared" si="463"/>
        <v>110</v>
      </c>
      <c r="B2635" s="10">
        <f t="shared" si="464"/>
        <v>14</v>
      </c>
      <c r="C2635" s="23">
        <v>11.6</v>
      </c>
      <c r="D2635" s="24">
        <v>2.2448999999999999</v>
      </c>
      <c r="E2635" s="24">
        <v>178.16400000000002</v>
      </c>
      <c r="F2635" s="48"/>
      <c r="G2635" s="48"/>
      <c r="H2635" s="1">
        <f t="shared" si="465"/>
        <v>11.229987369444681</v>
      </c>
      <c r="I2635" s="1">
        <f t="shared" si="458"/>
        <v>0.98524230910666122</v>
      </c>
      <c r="J2635" s="4">
        <f>B2635+('PV model'!$B$3/15)+(I2635/60)</f>
        <v>13.73975403848511</v>
      </c>
      <c r="K2635" s="2">
        <f t="shared" si="459"/>
        <v>-26.096310577276647</v>
      </c>
      <c r="L2635" s="2">
        <f>DEGREES(ASIN((((COS(RADIANS('PV model'!$B$2))*COS(RADIANS(H2635))*COS(RADIANS(K2635)))+(SIN(RADIANS('PV model'!$B$2))*SIN(RADIANS(H2635)))))))</f>
        <v>41.255803013891033</v>
      </c>
      <c r="M2635" s="3">
        <f t="shared" si="455"/>
        <v>41.255803013891033</v>
      </c>
      <c r="N2635" s="2">
        <f t="shared" si="460"/>
        <v>-35.024175661596033</v>
      </c>
      <c r="O2635" s="2">
        <f>IF('PV model'!$B$2&gt;0, 180-N2635,IF('PV model'!$B$2&lt;0,0-N2635,N2635))</f>
        <v>215.02417566159602</v>
      </c>
      <c r="P2635" s="2">
        <f>ABS(O2635-'PV model'!$B$5)</f>
        <v>10.024175661596018</v>
      </c>
      <c r="Q2635" s="3">
        <f t="shared" si="456"/>
        <v>48.744196986108967</v>
      </c>
      <c r="R2635" s="3">
        <f t="shared" si="461"/>
        <v>2.2448999999999999</v>
      </c>
      <c r="S2635" s="3">
        <f t="shared" si="457"/>
        <v>179.76057536218053</v>
      </c>
      <c r="T2635" s="3">
        <f>(0.5*(1-COS(RADIANS(90-$X$3)))*(D2635+E2635)*'PV model'!$B$4)</f>
        <v>0</v>
      </c>
      <c r="U2635" s="3">
        <f t="shared" si="462"/>
        <v>182.00547536218053</v>
      </c>
      <c r="V2635" s="3">
        <f>('PV model'!$B$13*(U2635/1000)*(1-'PV model'!$B$14*((20+C2635)-25))*'PV model'!$B$10)/'PV model'!$B$12</f>
        <v>17.71296506002939</v>
      </c>
    </row>
    <row r="2636" spans="1:22" x14ac:dyDescent="0.2">
      <c r="A2636" s="10">
        <f t="shared" si="463"/>
        <v>110</v>
      </c>
      <c r="B2636" s="10">
        <f t="shared" si="464"/>
        <v>15</v>
      </c>
      <c r="C2636" s="23">
        <v>11</v>
      </c>
      <c r="D2636" s="24">
        <v>0</v>
      </c>
      <c r="E2636" s="24">
        <v>159.642</v>
      </c>
      <c r="F2636" s="48"/>
      <c r="G2636" s="48"/>
      <c r="H2636" s="1">
        <f t="shared" si="465"/>
        <v>11.229987369444681</v>
      </c>
      <c r="I2636" s="1">
        <f t="shared" si="458"/>
        <v>0.98524230910666122</v>
      </c>
      <c r="J2636" s="4">
        <f>B2636+('PV model'!$B$3/15)+(I2636/60)</f>
        <v>14.73975403848511</v>
      </c>
      <c r="K2636" s="2">
        <f t="shared" si="459"/>
        <v>-41.096310577276647</v>
      </c>
      <c r="L2636" s="2">
        <f>DEGREES(ASIN((((COS(RADIANS('PV model'!$B$2))*COS(RADIANS(H2636))*COS(RADIANS(K2636)))+(SIN(RADIANS('PV model'!$B$2))*SIN(RADIANS(H2636)))))))</f>
        <v>35.392256652643496</v>
      </c>
      <c r="M2636" s="3">
        <f t="shared" si="455"/>
        <v>35.392256652643496</v>
      </c>
      <c r="N2636" s="2">
        <f t="shared" si="460"/>
        <v>-52.269081838232992</v>
      </c>
      <c r="O2636" s="2">
        <f>IF('PV model'!$B$2&gt;0, 180-N2636,IF('PV model'!$B$2&lt;0,0-N2636,N2636))</f>
        <v>232.26908183823298</v>
      </c>
      <c r="P2636" s="2">
        <f>ABS(O2636-'PV model'!$B$5)</f>
        <v>27.269081838232978</v>
      </c>
      <c r="Q2636" s="3">
        <f t="shared" si="456"/>
        <v>54.607743347356497</v>
      </c>
      <c r="R2636" s="3">
        <f t="shared" si="461"/>
        <v>0</v>
      </c>
      <c r="S2636" s="3">
        <f t="shared" si="457"/>
        <v>159.642</v>
      </c>
      <c r="T2636" s="3">
        <f>(0.5*(1-COS(RADIANS(90-$X$3)))*(D2636+E2636)*'PV model'!$B$4)</f>
        <v>0</v>
      </c>
      <c r="U2636" s="3">
        <f t="shared" si="462"/>
        <v>159.642</v>
      </c>
      <c r="V2636" s="3">
        <f>('PV model'!$B$13*(U2636/1000)*(1-'PV model'!$B$14*((20+C2636)-25))*'PV model'!$B$10)/'PV model'!$B$12</f>
        <v>15.574826776319998</v>
      </c>
    </row>
    <row r="2637" spans="1:22" x14ac:dyDescent="0.2">
      <c r="A2637" s="10">
        <f t="shared" si="463"/>
        <v>110</v>
      </c>
      <c r="B2637" s="10">
        <f t="shared" si="464"/>
        <v>16</v>
      </c>
      <c r="C2637" s="23">
        <v>10.3</v>
      </c>
      <c r="D2637" s="24">
        <v>0</v>
      </c>
      <c r="E2637" s="24">
        <v>130.536</v>
      </c>
      <c r="F2637" s="48"/>
      <c r="G2637" s="48"/>
      <c r="H2637" s="1">
        <f t="shared" si="465"/>
        <v>11.229987369444681</v>
      </c>
      <c r="I2637" s="1">
        <f t="shared" si="458"/>
        <v>0.98524230910666122</v>
      </c>
      <c r="J2637" s="4">
        <f>B2637+('PV model'!$B$3/15)+(I2637/60)</f>
        <v>15.73975403848511</v>
      </c>
      <c r="K2637" s="2">
        <f t="shared" si="459"/>
        <v>-56.096310577276647</v>
      </c>
      <c r="L2637" s="2">
        <f>DEGREES(ASIN((((COS(RADIANS('PV model'!$B$2))*COS(RADIANS(H2637))*COS(RADIANS(K2637)))+(SIN(RADIANS('PV model'!$B$2))*SIN(RADIANS(H2637)))))))</f>
        <v>28.05949120329117</v>
      </c>
      <c r="M2637" s="3">
        <f t="shared" si="455"/>
        <v>28.05949120329117</v>
      </c>
      <c r="N2637" s="2">
        <f t="shared" si="460"/>
        <v>-67.297050297321448</v>
      </c>
      <c r="O2637" s="2">
        <f>IF('PV model'!$B$2&gt;0, 180-N2637,IF('PV model'!$B$2&lt;0,0-N2637,N2637))</f>
        <v>247.29705029732145</v>
      </c>
      <c r="P2637" s="2">
        <f>ABS(O2637-'PV model'!$B$5)</f>
        <v>42.297050297321448</v>
      </c>
      <c r="Q2637" s="3">
        <f t="shared" si="456"/>
        <v>61.940508796708833</v>
      </c>
      <c r="R2637" s="3">
        <f t="shared" si="461"/>
        <v>0</v>
      </c>
      <c r="S2637" s="3">
        <f t="shared" si="457"/>
        <v>130.536</v>
      </c>
      <c r="T2637" s="3">
        <f>(0.5*(1-COS(RADIANS(90-$X$3)))*(D2637+E2637)*'PV model'!$B$4)</f>
        <v>0</v>
      </c>
      <c r="U2637" s="3">
        <f t="shared" si="462"/>
        <v>130.536</v>
      </c>
      <c r="V2637" s="3">
        <f>('PV model'!$B$13*(U2637/1000)*(1-'PV model'!$B$14*((20+C2637)-25))*'PV model'!$B$10)/'PV model'!$B$12</f>
        <v>12.771752934527999</v>
      </c>
    </row>
    <row r="2638" spans="1:22" x14ac:dyDescent="0.2">
      <c r="A2638" s="10">
        <f t="shared" si="463"/>
        <v>110</v>
      </c>
      <c r="B2638" s="10">
        <f t="shared" si="464"/>
        <v>17</v>
      </c>
      <c r="C2638" s="23">
        <v>9.6999999999999993</v>
      </c>
      <c r="D2638" s="24">
        <v>0</v>
      </c>
      <c r="E2638" s="24">
        <v>94.374000000000009</v>
      </c>
      <c r="F2638" s="48"/>
      <c r="G2638" s="48"/>
      <c r="H2638" s="1">
        <f t="shared" si="465"/>
        <v>11.229987369444681</v>
      </c>
      <c r="I2638" s="1">
        <f t="shared" si="458"/>
        <v>0.98524230910666122</v>
      </c>
      <c r="J2638" s="4">
        <f>B2638+('PV model'!$B$3/15)+(I2638/60)</f>
        <v>16.73975403848511</v>
      </c>
      <c r="K2638" s="2">
        <f t="shared" si="459"/>
        <v>-71.096310577276654</v>
      </c>
      <c r="L2638" s="2">
        <f>DEGREES(ASIN((((COS(RADIANS('PV model'!$B$2))*COS(RADIANS(H2638))*COS(RADIANS(K2638)))+(SIN(RADIANS('PV model'!$B$2))*SIN(RADIANS(H2638)))))))</f>
        <v>19.906522419187702</v>
      </c>
      <c r="M2638" s="3">
        <f t="shared" si="455"/>
        <v>19.906522419187702</v>
      </c>
      <c r="N2638" s="2">
        <f t="shared" si="460"/>
        <v>-80.722680926770977</v>
      </c>
      <c r="O2638" s="2">
        <f>IF('PV model'!$B$2&gt;0, 180-N2638,IF('PV model'!$B$2&lt;0,0-N2638,N2638))</f>
        <v>260.72268092677098</v>
      </c>
      <c r="P2638" s="2">
        <f>ABS(O2638-'PV model'!$B$5)</f>
        <v>55.722680926770977</v>
      </c>
      <c r="Q2638" s="3">
        <f t="shared" si="456"/>
        <v>70.093477580812305</v>
      </c>
      <c r="R2638" s="3">
        <f t="shared" si="461"/>
        <v>0</v>
      </c>
      <c r="S2638" s="3">
        <f t="shared" si="457"/>
        <v>94.374000000000009</v>
      </c>
      <c r="T2638" s="3">
        <f>(0.5*(1-COS(RADIANS(90-$X$3)))*(D2638+E2638)*'PV model'!$B$4)</f>
        <v>0</v>
      </c>
      <c r="U2638" s="3">
        <f t="shared" si="462"/>
        <v>94.374000000000009</v>
      </c>
      <c r="V2638" s="3">
        <f>('PV model'!$B$13*(U2638/1000)*(1-'PV model'!$B$14*((20+C2638)-25))*'PV model'!$B$10)/'PV model'!$B$12</f>
        <v>9.2562728892480006</v>
      </c>
    </row>
    <row r="2639" spans="1:22" x14ac:dyDescent="0.2">
      <c r="A2639" s="10">
        <f t="shared" si="463"/>
        <v>110</v>
      </c>
      <c r="B2639" s="10">
        <f t="shared" si="464"/>
        <v>18</v>
      </c>
      <c r="C2639" s="23">
        <v>10</v>
      </c>
      <c r="D2639" s="24">
        <v>0</v>
      </c>
      <c r="E2639" s="24">
        <v>54.684000000000005</v>
      </c>
      <c r="F2639" s="48"/>
      <c r="G2639" s="48"/>
      <c r="H2639" s="1">
        <f t="shared" si="465"/>
        <v>11.229987369444681</v>
      </c>
      <c r="I2639" s="1">
        <f t="shared" si="458"/>
        <v>0.98524230910666122</v>
      </c>
      <c r="J2639" s="4">
        <f>B2639+('PV model'!$B$3/15)+(I2639/60)</f>
        <v>17.73975403848511</v>
      </c>
      <c r="K2639" s="2">
        <f t="shared" si="459"/>
        <v>-86.096310577276654</v>
      </c>
      <c r="L2639" s="2">
        <f>DEGREES(ASIN((((COS(RADIANS('PV model'!$B$2))*COS(RADIANS(H2639))*COS(RADIANS(K2639)))+(SIN(RADIANS('PV model'!$B$2))*SIN(RADIANS(H2639)))))))</f>
        <v>11.438680258083592</v>
      </c>
      <c r="M2639" s="3">
        <f t="shared" si="455"/>
        <v>11.438680258083592</v>
      </c>
      <c r="N2639" s="2">
        <f t="shared" si="460"/>
        <v>-86.767113105904272</v>
      </c>
      <c r="O2639" s="2">
        <f>IF('PV model'!$B$2&gt;0, 180-N2639,IF('PV model'!$B$2&lt;0,0-N2639,N2639))</f>
        <v>266.76711310590429</v>
      </c>
      <c r="P2639" s="2">
        <f>ABS(O2639-'PV model'!$B$5)</f>
        <v>61.767113105904286</v>
      </c>
      <c r="Q2639" s="3">
        <f t="shared" si="456"/>
        <v>78.561319741916407</v>
      </c>
      <c r="R2639" s="3">
        <f t="shared" si="461"/>
        <v>0</v>
      </c>
      <c r="S2639" s="3">
        <f t="shared" si="457"/>
        <v>54.684000000000005</v>
      </c>
      <c r="T2639" s="3">
        <f>(0.5*(1-COS(RADIANS(90-$X$3)))*(D2639+E2639)*'PV model'!$B$4)</f>
        <v>0</v>
      </c>
      <c r="U2639" s="3">
        <f t="shared" si="462"/>
        <v>54.684000000000005</v>
      </c>
      <c r="V2639" s="3">
        <f>('PV model'!$B$13*(U2639/1000)*(1-'PV model'!$B$14*((20+C2639)-25))*'PV model'!$B$10)/'PV model'!$B$12</f>
        <v>5.3568883871999997</v>
      </c>
    </row>
    <row r="2640" spans="1:22" x14ac:dyDescent="0.2">
      <c r="A2640" s="10">
        <f t="shared" si="463"/>
        <v>110</v>
      </c>
      <c r="B2640" s="10">
        <f t="shared" si="464"/>
        <v>19</v>
      </c>
      <c r="C2640" s="23">
        <v>9.9</v>
      </c>
      <c r="D2640" s="24">
        <v>47.142899999999997</v>
      </c>
      <c r="E2640" s="24">
        <v>43.218000000000004</v>
      </c>
      <c r="F2640" s="48"/>
      <c r="G2640" s="48"/>
      <c r="H2640" s="1">
        <f t="shared" si="465"/>
        <v>11.229987369444681</v>
      </c>
      <c r="I2640" s="1">
        <f t="shared" si="458"/>
        <v>0.98524230910666122</v>
      </c>
      <c r="J2640" s="4">
        <f>B2640+('PV model'!$B$3/15)+(I2640/60)</f>
        <v>18.73975403848511</v>
      </c>
      <c r="K2640" s="2">
        <f t="shared" si="459"/>
        <v>-101.09631057727665</v>
      </c>
      <c r="L2640" s="2">
        <f>DEGREES(ASIN((((COS(RADIANS('PV model'!$B$2))*COS(RADIANS(H2640))*COS(RADIANS(K2640)))+(SIN(RADIANS('PV model'!$B$2))*SIN(RADIANS(H2640)))))))</f>
        <v>3.0710359948193218</v>
      </c>
      <c r="M2640" s="3">
        <f t="shared" si="455"/>
        <v>3.0710359948193218</v>
      </c>
      <c r="N2640" s="2">
        <f t="shared" si="460"/>
        <v>-74.558034691818577</v>
      </c>
      <c r="O2640" s="2">
        <f>IF('PV model'!$B$2&gt;0, 180-N2640,IF('PV model'!$B$2&lt;0,0-N2640,N2640))</f>
        <v>254.55803469181859</v>
      </c>
      <c r="P2640" s="2">
        <f>ABS(O2640-'PV model'!$B$5)</f>
        <v>49.558034691818591</v>
      </c>
      <c r="Q2640" s="3">
        <f t="shared" si="456"/>
        <v>86.928964005180674</v>
      </c>
      <c r="R2640" s="3">
        <f t="shared" si="461"/>
        <v>47.142900000000047</v>
      </c>
      <c r="S2640" s="3">
        <f t="shared" si="457"/>
        <v>49.218514771669646</v>
      </c>
      <c r="T2640" s="3">
        <f>(0.5*(1-COS(RADIANS(90-$X$3)))*(D2640+E2640)*'PV model'!$B$4)</f>
        <v>0</v>
      </c>
      <c r="U2640" s="3">
        <f t="shared" si="462"/>
        <v>96.3614147716697</v>
      </c>
      <c r="V2640" s="3">
        <f>('PV model'!$B$13*(U2640/1000)*(1-'PV model'!$B$14*((20+C2640)-25))*'PV model'!$B$10)/'PV model'!$B$12</f>
        <v>9.4434941949728106</v>
      </c>
    </row>
    <row r="2641" spans="1:22" x14ac:dyDescent="0.2">
      <c r="A2641" s="10">
        <f t="shared" si="463"/>
        <v>110</v>
      </c>
      <c r="B2641" s="10">
        <f t="shared" si="464"/>
        <v>20</v>
      </c>
      <c r="C2641" s="23">
        <v>10</v>
      </c>
      <c r="D2641" s="24">
        <v>0</v>
      </c>
      <c r="E2641" s="24">
        <v>4.41</v>
      </c>
      <c r="F2641" s="48"/>
      <c r="G2641" s="48"/>
      <c r="H2641" s="1">
        <f t="shared" si="465"/>
        <v>11.229987369444681</v>
      </c>
      <c r="I2641" s="1">
        <f t="shared" si="458"/>
        <v>0.98524230910666122</v>
      </c>
      <c r="J2641" s="4">
        <f>B2641+('PV model'!$B$3/15)+(I2641/60)</f>
        <v>19.73975403848511</v>
      </c>
      <c r="K2641" s="2">
        <f t="shared" si="459"/>
        <v>-116.09631057727665</v>
      </c>
      <c r="L2641" s="2">
        <f>DEGREES(ASIN((((COS(RADIANS('PV model'!$B$2))*COS(RADIANS(H2641))*COS(RADIANS(K2641)))+(SIN(RADIANS('PV model'!$B$2))*SIN(RADIANS(H2641)))))))</f>
        <v>-4.8118773366989345</v>
      </c>
      <c r="M2641" s="3">
        <f t="shared" si="455"/>
        <v>0</v>
      </c>
      <c r="N2641" s="2">
        <f t="shared" si="460"/>
        <v>-62.125859910458935</v>
      </c>
      <c r="O2641" s="2">
        <f>IF('PV model'!$B$2&gt;0, 180-N2641,IF('PV model'!$B$2&lt;0,0-N2641,N2641))</f>
        <v>242.12585991045893</v>
      </c>
      <c r="P2641" s="2">
        <f>ABS(O2641-'PV model'!$B$5)</f>
        <v>37.125859910458928</v>
      </c>
      <c r="Q2641" s="3">
        <f t="shared" si="456"/>
        <v>94.811877336698942</v>
      </c>
      <c r="R2641" s="3">
        <f t="shared" si="461"/>
        <v>0</v>
      </c>
      <c r="S2641" s="3">
        <f t="shared" si="457"/>
        <v>4.41</v>
      </c>
      <c r="T2641" s="3">
        <f>(0.5*(1-COS(RADIANS(90-$X$3)))*(D2641+E2641)*'PV model'!$B$4)</f>
        <v>0</v>
      </c>
      <c r="U2641" s="3">
        <f t="shared" si="462"/>
        <v>4.41</v>
      </c>
      <c r="V2641" s="3">
        <f>('PV model'!$B$13*(U2641/1000)*(1-'PV model'!$B$14*((20+C2641)-25))*'PV model'!$B$10)/'PV model'!$B$12</f>
        <v>0.43200712799999996</v>
      </c>
    </row>
    <row r="2642" spans="1:22" x14ac:dyDescent="0.2">
      <c r="A2642" s="10">
        <f t="shared" si="463"/>
        <v>110</v>
      </c>
      <c r="B2642" s="10">
        <f t="shared" si="464"/>
        <v>21</v>
      </c>
      <c r="C2642" s="23">
        <v>9.5</v>
      </c>
      <c r="D2642" s="24">
        <v>0</v>
      </c>
      <c r="E2642" s="24">
        <v>0</v>
      </c>
      <c r="F2642" s="48"/>
      <c r="G2642" s="48"/>
      <c r="H2642" s="1">
        <f t="shared" si="465"/>
        <v>11.229987369444681</v>
      </c>
      <c r="I2642" s="1">
        <f t="shared" si="458"/>
        <v>0.98524230910666122</v>
      </c>
      <c r="J2642" s="4">
        <f>B2642+('PV model'!$B$3/15)+(I2642/60)</f>
        <v>20.73975403848511</v>
      </c>
      <c r="K2642" s="2">
        <f t="shared" si="459"/>
        <v>-131.09631057727665</v>
      </c>
      <c r="L2642" s="2">
        <f>DEGREES(ASIN((((COS(RADIANS('PV model'!$B$2))*COS(RADIANS(H2642))*COS(RADIANS(K2642)))+(SIN(RADIANS('PV model'!$B$2))*SIN(RADIANS(H2642)))))))</f>
        <v>-11.811275591301449</v>
      </c>
      <c r="M2642" s="3">
        <f t="shared" si="455"/>
        <v>0</v>
      </c>
      <c r="N2642" s="2">
        <f t="shared" si="460"/>
        <v>-49.039853412743241</v>
      </c>
      <c r="O2642" s="2">
        <f>IF('PV model'!$B$2&gt;0, 180-N2642,IF('PV model'!$B$2&lt;0,0-N2642,N2642))</f>
        <v>229.03985341274324</v>
      </c>
      <c r="P2642" s="2">
        <f>ABS(O2642-'PV model'!$B$5)</f>
        <v>24.039853412743241</v>
      </c>
      <c r="Q2642" s="3">
        <f t="shared" si="456"/>
        <v>101.81127559130144</v>
      </c>
      <c r="R2642" s="3">
        <f t="shared" si="461"/>
        <v>0</v>
      </c>
      <c r="S2642" s="3">
        <f t="shared" si="457"/>
        <v>0</v>
      </c>
      <c r="T2642" s="3">
        <f>(0.5*(1-COS(RADIANS(90-$X$3)))*(D2642+E2642)*'PV model'!$B$4)</f>
        <v>0</v>
      </c>
      <c r="U2642" s="3">
        <f t="shared" si="462"/>
        <v>0</v>
      </c>
      <c r="V2642" s="3">
        <f>('PV model'!$B$13*(U2642/1000)*(1-'PV model'!$B$14*((20+C2642)-25))*'PV model'!$B$10)/'PV model'!$B$12</f>
        <v>0</v>
      </c>
    </row>
    <row r="2643" spans="1:22" x14ac:dyDescent="0.2">
      <c r="A2643" s="10">
        <f t="shared" si="463"/>
        <v>110</v>
      </c>
      <c r="B2643" s="10">
        <f t="shared" si="464"/>
        <v>22</v>
      </c>
      <c r="C2643" s="23">
        <v>9.1999999999999993</v>
      </c>
      <c r="D2643" s="24">
        <v>0</v>
      </c>
      <c r="E2643" s="24">
        <v>0</v>
      </c>
      <c r="F2643" s="48"/>
      <c r="G2643" s="48"/>
      <c r="H2643" s="1">
        <f t="shared" si="465"/>
        <v>11.229987369444681</v>
      </c>
      <c r="I2643" s="1">
        <f t="shared" si="458"/>
        <v>0.98524230910666122</v>
      </c>
      <c r="J2643" s="4">
        <f>B2643+('PV model'!$B$3/15)+(I2643/60)</f>
        <v>21.73975403848511</v>
      </c>
      <c r="K2643" s="2">
        <f t="shared" si="459"/>
        <v>-146.09631057727665</v>
      </c>
      <c r="L2643" s="2">
        <f>DEGREES(ASIN((((COS(RADIANS('PV model'!$B$2))*COS(RADIANS(H2643))*COS(RADIANS(K2643)))+(SIN(RADIANS('PV model'!$B$2))*SIN(RADIANS(H2643)))))))</f>
        <v>-17.494015103620669</v>
      </c>
      <c r="M2643" s="3">
        <f t="shared" si="455"/>
        <v>0</v>
      </c>
      <c r="N2643" s="2">
        <f t="shared" si="460"/>
        <v>-35.005207451834977</v>
      </c>
      <c r="O2643" s="2">
        <f>IF('PV model'!$B$2&gt;0, 180-N2643,IF('PV model'!$B$2&lt;0,0-N2643,N2643))</f>
        <v>215.00520745183496</v>
      </c>
      <c r="P2643" s="2">
        <f>ABS(O2643-'PV model'!$B$5)</f>
        <v>10.005207451834963</v>
      </c>
      <c r="Q2643" s="3">
        <f t="shared" si="456"/>
        <v>107.49401510362067</v>
      </c>
      <c r="R2643" s="3">
        <f t="shared" si="461"/>
        <v>0</v>
      </c>
      <c r="S2643" s="3">
        <f t="shared" si="457"/>
        <v>0</v>
      </c>
      <c r="T2643" s="3">
        <f>(0.5*(1-COS(RADIANS(90-$X$3)))*(D2643+E2643)*'PV model'!$B$4)</f>
        <v>0</v>
      </c>
      <c r="U2643" s="3">
        <f t="shared" si="462"/>
        <v>0</v>
      </c>
      <c r="V2643" s="3">
        <f>('PV model'!$B$13*(U2643/1000)*(1-'PV model'!$B$14*((20+C2643)-25))*'PV model'!$B$10)/'PV model'!$B$12</f>
        <v>0</v>
      </c>
    </row>
    <row r="2644" spans="1:22" x14ac:dyDescent="0.2">
      <c r="A2644" s="10">
        <f t="shared" si="463"/>
        <v>110</v>
      </c>
      <c r="B2644" s="10">
        <f t="shared" si="464"/>
        <v>23</v>
      </c>
      <c r="C2644" s="23">
        <v>9.4</v>
      </c>
      <c r="D2644" s="24">
        <v>0</v>
      </c>
      <c r="E2644" s="24">
        <v>0</v>
      </c>
      <c r="F2644" s="48"/>
      <c r="G2644" s="48"/>
      <c r="H2644" s="1">
        <f t="shared" si="465"/>
        <v>11.229987369444681</v>
      </c>
      <c r="I2644" s="1">
        <f t="shared" si="458"/>
        <v>0.98524230910666122</v>
      </c>
      <c r="J2644" s="4">
        <f>B2644+('PV model'!$B$3/15)+(I2644/60)</f>
        <v>22.73975403848511</v>
      </c>
      <c r="K2644" s="2">
        <f t="shared" si="459"/>
        <v>-161.09631057727665</v>
      </c>
      <c r="L2644" s="2">
        <f>DEGREES(ASIN((((COS(RADIANS('PV model'!$B$2))*COS(RADIANS(H2644))*COS(RADIANS(K2644)))+(SIN(RADIANS('PV model'!$B$2))*SIN(RADIANS(H2644)))))))</f>
        <v>-21.413753476118298</v>
      </c>
      <c r="M2644" s="3">
        <f t="shared" si="455"/>
        <v>0</v>
      </c>
      <c r="N2644" s="2">
        <f t="shared" si="460"/>
        <v>-19.958440628146224</v>
      </c>
      <c r="O2644" s="2">
        <f>IF('PV model'!$B$2&gt;0, 180-N2644,IF('PV model'!$B$2&lt;0,0-N2644,N2644))</f>
        <v>199.95844062814623</v>
      </c>
      <c r="P2644" s="2">
        <f>ABS(O2644-'PV model'!$B$5)</f>
        <v>5.041559371853765</v>
      </c>
      <c r="Q2644" s="3">
        <f t="shared" si="456"/>
        <v>111.41375347611829</v>
      </c>
      <c r="R2644" s="3">
        <f t="shared" si="461"/>
        <v>0</v>
      </c>
      <c r="S2644" s="3">
        <f t="shared" si="457"/>
        <v>0</v>
      </c>
      <c r="T2644" s="3">
        <f>(0.5*(1-COS(RADIANS(90-$X$3)))*(D2644+E2644)*'PV model'!$B$4)</f>
        <v>0</v>
      </c>
      <c r="U2644" s="3">
        <f t="shared" si="462"/>
        <v>0</v>
      </c>
      <c r="V2644" s="3">
        <f>('PV model'!$B$13*(U2644/1000)*(1-'PV model'!$B$14*((20+C2644)-25))*'PV model'!$B$10)/'PV model'!$B$12</f>
        <v>0</v>
      </c>
    </row>
    <row r="2645" spans="1:22" x14ac:dyDescent="0.2">
      <c r="A2645" s="10">
        <f t="shared" si="463"/>
        <v>110</v>
      </c>
      <c r="B2645" s="10">
        <f t="shared" si="464"/>
        <v>24</v>
      </c>
      <c r="C2645" s="23">
        <v>9.4</v>
      </c>
      <c r="D2645" s="24">
        <v>0</v>
      </c>
      <c r="E2645" s="24">
        <v>0</v>
      </c>
      <c r="F2645" s="48"/>
      <c r="G2645" s="48"/>
      <c r="H2645" s="1">
        <f t="shared" si="465"/>
        <v>11.229987369444681</v>
      </c>
      <c r="I2645" s="1">
        <f t="shared" si="458"/>
        <v>0.98524230910666122</v>
      </c>
      <c r="J2645" s="4">
        <f>B2645+('PV model'!$B$3/15)+(I2645/60)</f>
        <v>23.73975403848511</v>
      </c>
      <c r="K2645" s="2">
        <f t="shared" si="459"/>
        <v>-176.09631057727665</v>
      </c>
      <c r="L2645" s="2">
        <f>DEGREES(ASIN((((COS(RADIANS('PV model'!$B$2))*COS(RADIANS(H2645))*COS(RADIANS(K2645)))+(SIN(RADIANS('PV model'!$B$2))*SIN(RADIANS(H2645)))))))</f>
        <v>-23.189645300346609</v>
      </c>
      <c r="M2645" s="3">
        <f t="shared" si="455"/>
        <v>0</v>
      </c>
      <c r="N2645" s="2">
        <f t="shared" si="460"/>
        <v>-4.1659391723782324</v>
      </c>
      <c r="O2645" s="2">
        <f>IF('PV model'!$B$2&gt;0, 180-N2645,IF('PV model'!$B$2&lt;0,0-N2645,N2645))</f>
        <v>184.16593917237824</v>
      </c>
      <c r="P2645" s="2">
        <f>ABS(O2645-'PV model'!$B$5)</f>
        <v>20.834060827621755</v>
      </c>
      <c r="Q2645" s="3">
        <f t="shared" si="456"/>
        <v>113.1896453003466</v>
      </c>
      <c r="R2645" s="3">
        <f t="shared" si="461"/>
        <v>0</v>
      </c>
      <c r="S2645" s="3">
        <f t="shared" si="457"/>
        <v>0</v>
      </c>
      <c r="T2645" s="3">
        <f>(0.5*(1-COS(RADIANS(90-$X$3)))*(D2645+E2645)*'PV model'!$B$4)</f>
        <v>0</v>
      </c>
      <c r="U2645" s="3">
        <f t="shared" si="462"/>
        <v>0</v>
      </c>
      <c r="V2645" s="3">
        <f>('PV model'!$B$13*(U2645/1000)*(1-'PV model'!$B$14*((20+C2645)-25))*'PV model'!$B$10)/'PV model'!$B$12</f>
        <v>0</v>
      </c>
    </row>
    <row r="2646" spans="1:22" x14ac:dyDescent="0.2">
      <c r="A2646" s="10">
        <f t="shared" si="463"/>
        <v>111</v>
      </c>
      <c r="B2646" s="10">
        <f t="shared" si="464"/>
        <v>1</v>
      </c>
      <c r="C2646" s="23">
        <v>9.1999999999999993</v>
      </c>
      <c r="D2646" s="24">
        <v>0</v>
      </c>
      <c r="E2646" s="24">
        <v>0</v>
      </c>
      <c r="F2646" s="48"/>
      <c r="G2646" s="48"/>
      <c r="H2646" s="1">
        <f t="shared" si="465"/>
        <v>11.582973991845948</v>
      </c>
      <c r="I2646" s="1">
        <f t="shared" si="458"/>
        <v>1.204786247179664</v>
      </c>
      <c r="J2646" s="4">
        <f>B2646+('PV model'!$B$3/15)+(I2646/60)</f>
        <v>0.74341310411966111</v>
      </c>
      <c r="K2646" s="2">
        <f t="shared" si="459"/>
        <v>168.8488034382051</v>
      </c>
      <c r="L2646" s="2">
        <f>DEGREES(ASIN((((COS(RADIANS('PV model'!$B$2))*COS(RADIANS(H2646))*COS(RADIANS(K2646)))+(SIN(RADIANS('PV model'!$B$2))*SIN(RADIANS(H2646)))))))</f>
        <v>-22.266914735922867</v>
      </c>
      <c r="M2646" s="3">
        <f t="shared" si="455"/>
        <v>0</v>
      </c>
      <c r="N2646" s="2">
        <f t="shared" si="460"/>
        <v>11.813512785997263</v>
      </c>
      <c r="O2646" s="2">
        <f>IF('PV model'!$B$2&gt;0, 180-N2646,IF('PV model'!$B$2&lt;0,0-N2646,N2646))</f>
        <v>168.18648721400274</v>
      </c>
      <c r="P2646" s="2">
        <f>ABS(O2646-'PV model'!$B$5)</f>
        <v>36.813512785997261</v>
      </c>
      <c r="Q2646" s="3">
        <f t="shared" si="456"/>
        <v>112.26691473592287</v>
      </c>
      <c r="R2646" s="3">
        <f t="shared" si="461"/>
        <v>0</v>
      </c>
      <c r="S2646" s="3">
        <f t="shared" si="457"/>
        <v>0</v>
      </c>
      <c r="T2646" s="3">
        <f>(0.5*(1-COS(RADIANS(90-$X$3)))*(D2646+E2646)*'PV model'!$B$4)</f>
        <v>0</v>
      </c>
      <c r="U2646" s="3">
        <f t="shared" si="462"/>
        <v>0</v>
      </c>
      <c r="V2646" s="3">
        <f>('PV model'!$B$13*(U2646/1000)*(1-'PV model'!$B$14*((20+C2646)-25))*'PV model'!$B$10)/'PV model'!$B$12</f>
        <v>0</v>
      </c>
    </row>
    <row r="2647" spans="1:22" x14ac:dyDescent="0.2">
      <c r="A2647" s="10">
        <f t="shared" si="463"/>
        <v>111</v>
      </c>
      <c r="B2647" s="10">
        <f t="shared" si="464"/>
        <v>2</v>
      </c>
      <c r="C2647" s="23">
        <v>8.8000000000000007</v>
      </c>
      <c r="D2647" s="24">
        <v>0</v>
      </c>
      <c r="E2647" s="24">
        <v>0</v>
      </c>
      <c r="F2647" s="48"/>
      <c r="G2647" s="48"/>
      <c r="H2647" s="1">
        <f t="shared" si="465"/>
        <v>11.582973991845948</v>
      </c>
      <c r="I2647" s="1">
        <f t="shared" si="458"/>
        <v>1.204786247179664</v>
      </c>
      <c r="J2647" s="4">
        <f>B2647+('PV model'!$B$3/15)+(I2647/60)</f>
        <v>1.7434131041196612</v>
      </c>
      <c r="K2647" s="2">
        <f t="shared" si="459"/>
        <v>153.8488034382051</v>
      </c>
      <c r="L2647" s="2">
        <f>DEGREES(ASIN((((COS(RADIANS('PV model'!$B$2))*COS(RADIANS(H2647))*COS(RADIANS(K2647)))+(SIN(RADIANS('PV model'!$B$2))*SIN(RADIANS(H2647)))))))</f>
        <v>-19.426525788941145</v>
      </c>
      <c r="M2647" s="3">
        <f t="shared" si="455"/>
        <v>0</v>
      </c>
      <c r="N2647" s="2">
        <f t="shared" si="460"/>
        <v>27.247205927438358</v>
      </c>
      <c r="O2647" s="2">
        <f>IF('PV model'!$B$2&gt;0, 180-N2647,IF('PV model'!$B$2&lt;0,0-N2647,N2647))</f>
        <v>152.75279407256164</v>
      </c>
      <c r="P2647" s="2">
        <f>ABS(O2647-'PV model'!$B$5)</f>
        <v>52.247205927438358</v>
      </c>
      <c r="Q2647" s="3">
        <f t="shared" si="456"/>
        <v>109.42652578894115</v>
      </c>
      <c r="R2647" s="3">
        <f t="shared" si="461"/>
        <v>0</v>
      </c>
      <c r="S2647" s="3">
        <f t="shared" si="457"/>
        <v>0</v>
      </c>
      <c r="T2647" s="3">
        <f>(0.5*(1-COS(RADIANS(90-$X$3)))*(D2647+E2647)*'PV model'!$B$4)</f>
        <v>0</v>
      </c>
      <c r="U2647" s="3">
        <f t="shared" si="462"/>
        <v>0</v>
      </c>
      <c r="V2647" s="3">
        <f>('PV model'!$B$13*(U2647/1000)*(1-'PV model'!$B$14*((20+C2647)-25))*'PV model'!$B$10)/'PV model'!$B$12</f>
        <v>0</v>
      </c>
    </row>
    <row r="2648" spans="1:22" x14ac:dyDescent="0.2">
      <c r="A2648" s="10">
        <f t="shared" si="463"/>
        <v>111</v>
      </c>
      <c r="B2648" s="10">
        <f t="shared" si="464"/>
        <v>3</v>
      </c>
      <c r="C2648" s="23">
        <v>8.4</v>
      </c>
      <c r="D2648" s="24">
        <v>0</v>
      </c>
      <c r="E2648" s="24">
        <v>0</v>
      </c>
      <c r="F2648" s="48"/>
      <c r="G2648" s="48"/>
      <c r="H2648" s="1">
        <f t="shared" si="465"/>
        <v>11.582973991845948</v>
      </c>
      <c r="I2648" s="1">
        <f t="shared" si="458"/>
        <v>1.204786247179664</v>
      </c>
      <c r="J2648" s="4">
        <f>B2648+('PV model'!$B$3/15)+(I2648/60)</f>
        <v>2.7434131041196608</v>
      </c>
      <c r="K2648" s="2">
        <f t="shared" si="459"/>
        <v>138.8488034382051</v>
      </c>
      <c r="L2648" s="2">
        <f>DEGREES(ASIN((((COS(RADIANS('PV model'!$B$2))*COS(RADIANS(H2648))*COS(RADIANS(K2648)))+(SIN(RADIANS('PV model'!$B$2))*SIN(RADIANS(H2648)))))))</f>
        <v>-14.615489517743493</v>
      </c>
      <c r="M2648" s="3">
        <f t="shared" si="455"/>
        <v>0</v>
      </c>
      <c r="N2648" s="2">
        <f t="shared" si="460"/>
        <v>41.774826841100158</v>
      </c>
      <c r="O2648" s="2">
        <f>IF('PV model'!$B$2&gt;0, 180-N2648,IF('PV model'!$B$2&lt;0,0-N2648,N2648))</f>
        <v>138.22517315889985</v>
      </c>
      <c r="P2648" s="2">
        <f>ABS(O2648-'PV model'!$B$5)</f>
        <v>66.77482684110015</v>
      </c>
      <c r="Q2648" s="3">
        <f t="shared" si="456"/>
        <v>104.6154895177435</v>
      </c>
      <c r="R2648" s="3">
        <f t="shared" si="461"/>
        <v>0</v>
      </c>
      <c r="S2648" s="3">
        <f t="shared" si="457"/>
        <v>0</v>
      </c>
      <c r="T2648" s="3">
        <f>(0.5*(1-COS(RADIANS(90-$X$3)))*(D2648+E2648)*'PV model'!$B$4)</f>
        <v>0</v>
      </c>
      <c r="U2648" s="3">
        <f t="shared" si="462"/>
        <v>0</v>
      </c>
      <c r="V2648" s="3">
        <f>('PV model'!$B$13*(U2648/1000)*(1-'PV model'!$B$14*((20+C2648)-25))*'PV model'!$B$10)/'PV model'!$B$12</f>
        <v>0</v>
      </c>
    </row>
    <row r="2649" spans="1:22" x14ac:dyDescent="0.2">
      <c r="A2649" s="10">
        <f t="shared" si="463"/>
        <v>111</v>
      </c>
      <c r="B2649" s="10">
        <f t="shared" si="464"/>
        <v>4</v>
      </c>
      <c r="C2649" s="23">
        <v>8.3000000000000007</v>
      </c>
      <c r="D2649" s="24">
        <v>0</v>
      </c>
      <c r="E2649" s="24">
        <v>0</v>
      </c>
      <c r="F2649" s="48"/>
      <c r="G2649" s="48"/>
      <c r="H2649" s="1">
        <f t="shared" si="465"/>
        <v>11.582973991845948</v>
      </c>
      <c r="I2649" s="1">
        <f t="shared" si="458"/>
        <v>1.204786247179664</v>
      </c>
      <c r="J2649" s="4">
        <f>B2649+('PV model'!$B$3/15)+(I2649/60)</f>
        <v>3.7434131041196608</v>
      </c>
      <c r="K2649" s="2">
        <f t="shared" si="459"/>
        <v>123.8488034382051</v>
      </c>
      <c r="L2649" s="2">
        <f>DEGREES(ASIN((((COS(RADIANS('PV model'!$B$2))*COS(RADIANS(H2649))*COS(RADIANS(K2649)))+(SIN(RADIANS('PV model'!$B$2))*SIN(RADIANS(H2649)))))))</f>
        <v>-8.2557220484959757</v>
      </c>
      <c r="M2649" s="3">
        <f t="shared" si="455"/>
        <v>0</v>
      </c>
      <c r="N2649" s="2">
        <f t="shared" si="460"/>
        <v>55.297228183605746</v>
      </c>
      <c r="O2649" s="2">
        <f>IF('PV model'!$B$2&gt;0, 180-N2649,IF('PV model'!$B$2&lt;0,0-N2649,N2649))</f>
        <v>124.70277181639426</v>
      </c>
      <c r="P2649" s="2">
        <f>ABS(O2649-'PV model'!$B$5)</f>
        <v>80.297228183605739</v>
      </c>
      <c r="Q2649" s="3">
        <f t="shared" si="456"/>
        <v>98.255722048495983</v>
      </c>
      <c r="R2649" s="3">
        <f t="shared" si="461"/>
        <v>0</v>
      </c>
      <c r="S2649" s="3">
        <f t="shared" si="457"/>
        <v>0</v>
      </c>
      <c r="T2649" s="3">
        <f>(0.5*(1-COS(RADIANS(90-$X$3)))*(D2649+E2649)*'PV model'!$B$4)</f>
        <v>0</v>
      </c>
      <c r="U2649" s="3">
        <f t="shared" si="462"/>
        <v>0</v>
      </c>
      <c r="V2649" s="3">
        <f>('PV model'!$B$13*(U2649/1000)*(1-'PV model'!$B$14*((20+C2649)-25))*'PV model'!$B$10)/'PV model'!$B$12</f>
        <v>0</v>
      </c>
    </row>
    <row r="2650" spans="1:22" x14ac:dyDescent="0.2">
      <c r="A2650" s="10">
        <f t="shared" si="463"/>
        <v>111</v>
      </c>
      <c r="B2650" s="10">
        <f t="shared" si="464"/>
        <v>5</v>
      </c>
      <c r="C2650" s="23">
        <v>8.1999999999999993</v>
      </c>
      <c r="D2650" s="24">
        <v>0</v>
      </c>
      <c r="E2650" s="24">
        <v>0</v>
      </c>
      <c r="F2650" s="48"/>
      <c r="G2650" s="48"/>
      <c r="H2650" s="1">
        <f t="shared" si="465"/>
        <v>11.582973991845948</v>
      </c>
      <c r="I2650" s="1">
        <f t="shared" si="458"/>
        <v>1.204786247179664</v>
      </c>
      <c r="J2650" s="4">
        <f>B2650+('PV model'!$B$3/15)+(I2650/60)</f>
        <v>4.7434131041196617</v>
      </c>
      <c r="K2650" s="2">
        <f t="shared" si="459"/>
        <v>108.84880343820508</v>
      </c>
      <c r="L2650" s="2">
        <f>DEGREES(ASIN((((COS(RADIANS('PV model'!$B$2))*COS(RADIANS(H2650))*COS(RADIANS(K2650)))+(SIN(RADIANS('PV model'!$B$2))*SIN(RADIANS(H2650)))))))</f>
        <v>-0.79011505121326098</v>
      </c>
      <c r="M2650" s="3">
        <f t="shared" si="455"/>
        <v>0</v>
      </c>
      <c r="N2650" s="2">
        <f t="shared" si="460"/>
        <v>68.000882139525785</v>
      </c>
      <c r="O2650" s="2">
        <f>IF('PV model'!$B$2&gt;0, 180-N2650,IF('PV model'!$B$2&lt;0,0-N2650,N2650))</f>
        <v>111.99911786047421</v>
      </c>
      <c r="P2650" s="2">
        <f>ABS(O2650-'PV model'!$B$5)</f>
        <v>93.000882139525785</v>
      </c>
      <c r="Q2650" s="3">
        <f t="shared" si="456"/>
        <v>90.790115051213263</v>
      </c>
      <c r="R2650" s="3">
        <f t="shared" si="461"/>
        <v>0</v>
      </c>
      <c r="S2650" s="3">
        <f t="shared" si="457"/>
        <v>0</v>
      </c>
      <c r="T2650" s="3">
        <f>(0.5*(1-COS(RADIANS(90-$X$3)))*(D2650+E2650)*'PV model'!$B$4)</f>
        <v>0</v>
      </c>
      <c r="U2650" s="3">
        <f t="shared" si="462"/>
        <v>0</v>
      </c>
      <c r="V2650" s="3">
        <f>('PV model'!$B$13*(U2650/1000)*(1-'PV model'!$B$14*((20+C2650)-25))*'PV model'!$B$10)/'PV model'!$B$12</f>
        <v>0</v>
      </c>
    </row>
    <row r="2651" spans="1:22" x14ac:dyDescent="0.2">
      <c r="A2651" s="10">
        <f t="shared" si="463"/>
        <v>111</v>
      </c>
      <c r="B2651" s="10">
        <f t="shared" si="464"/>
        <v>6</v>
      </c>
      <c r="C2651" s="23">
        <v>7.9</v>
      </c>
      <c r="D2651" s="24">
        <v>0</v>
      </c>
      <c r="E2651" s="24">
        <v>9.702</v>
      </c>
      <c r="F2651" s="48"/>
      <c r="G2651" s="48"/>
      <c r="H2651" s="1">
        <f t="shared" si="465"/>
        <v>11.582973991845948</v>
      </c>
      <c r="I2651" s="1">
        <f t="shared" si="458"/>
        <v>1.204786247179664</v>
      </c>
      <c r="J2651" s="4">
        <f>B2651+('PV model'!$B$3/15)+(I2651/60)</f>
        <v>5.7434131041196617</v>
      </c>
      <c r="K2651" s="2">
        <f t="shared" si="459"/>
        <v>93.848803438205081</v>
      </c>
      <c r="L2651" s="2">
        <f>DEGREES(ASIN((((COS(RADIANS('PV model'!$B$2))*COS(RADIANS(H2651))*COS(RADIANS(K2651)))+(SIN(RADIANS('PV model'!$B$2))*SIN(RADIANS(H2651)))))))</f>
        <v>7.3672426267315174</v>
      </c>
      <c r="M2651" s="3">
        <f t="shared" si="455"/>
        <v>7.3672426267315174</v>
      </c>
      <c r="N2651" s="2">
        <f t="shared" si="460"/>
        <v>80.251913816981883</v>
      </c>
      <c r="O2651" s="2">
        <f>IF('PV model'!$B$2&gt;0, 180-N2651,IF('PV model'!$B$2&lt;0,0-N2651,N2651))</f>
        <v>99.748086183018117</v>
      </c>
      <c r="P2651" s="2">
        <f>ABS(O2651-'PV model'!$B$5)</f>
        <v>105.25191381698188</v>
      </c>
      <c r="Q2651" s="3">
        <f t="shared" si="456"/>
        <v>82.63275737326849</v>
      </c>
      <c r="R2651" s="3">
        <f t="shared" si="461"/>
        <v>0</v>
      </c>
      <c r="S2651" s="3">
        <f t="shared" si="457"/>
        <v>9.702</v>
      </c>
      <c r="T2651" s="3">
        <f>(0.5*(1-COS(RADIANS(90-$X$3)))*(D2651+E2651)*'PV model'!$B$4)</f>
        <v>0</v>
      </c>
      <c r="U2651" s="3">
        <f t="shared" si="462"/>
        <v>9.702</v>
      </c>
      <c r="V2651" s="3">
        <f>('PV model'!$B$13*(U2651/1000)*(1-'PV model'!$B$14*((20+C2651)-25))*'PV model'!$B$10)/'PV model'!$B$12</f>
        <v>0.95856210172800005</v>
      </c>
    </row>
    <row r="2652" spans="1:22" x14ac:dyDescent="0.2">
      <c r="A2652" s="10">
        <f t="shared" si="463"/>
        <v>111</v>
      </c>
      <c r="B2652" s="10">
        <f t="shared" si="464"/>
        <v>7</v>
      </c>
      <c r="C2652" s="23">
        <v>7.6</v>
      </c>
      <c r="D2652" s="24">
        <v>0</v>
      </c>
      <c r="E2652" s="24">
        <v>30.869999999999997</v>
      </c>
      <c r="F2652" s="48"/>
      <c r="G2652" s="48"/>
      <c r="H2652" s="1">
        <f t="shared" si="465"/>
        <v>11.582973991845948</v>
      </c>
      <c r="I2652" s="1">
        <f t="shared" si="458"/>
        <v>1.204786247179664</v>
      </c>
      <c r="J2652" s="4">
        <f>B2652+('PV model'!$B$3/15)+(I2652/60)</f>
        <v>6.7434131041196617</v>
      </c>
      <c r="K2652" s="2">
        <f t="shared" si="459"/>
        <v>78.848803438205081</v>
      </c>
      <c r="L2652" s="2">
        <f>DEGREES(ASIN((((COS(RADIANS('PV model'!$B$2))*COS(RADIANS(H2652))*COS(RADIANS(K2652)))+(SIN(RADIANS('PV model'!$B$2))*SIN(RADIANS(H2652)))))))</f>
        <v>15.830063275446161</v>
      </c>
      <c r="M2652" s="3">
        <f t="shared" si="455"/>
        <v>15.830063275446161</v>
      </c>
      <c r="N2652" s="2">
        <f t="shared" si="460"/>
        <v>87.473351135901197</v>
      </c>
      <c r="O2652" s="2">
        <f>IF('PV model'!$B$2&gt;0, 180-N2652,IF('PV model'!$B$2&lt;0,0-N2652,N2652))</f>
        <v>92.526648864098803</v>
      </c>
      <c r="P2652" s="2">
        <f>ABS(O2652-'PV model'!$B$5)</f>
        <v>112.4733511359012</v>
      </c>
      <c r="Q2652" s="3">
        <f t="shared" si="456"/>
        <v>74.169936724553835</v>
      </c>
      <c r="R2652" s="3">
        <f t="shared" si="461"/>
        <v>0</v>
      </c>
      <c r="S2652" s="3">
        <f t="shared" si="457"/>
        <v>30.869999999999997</v>
      </c>
      <c r="T2652" s="3">
        <f>(0.5*(1-COS(RADIANS(90-$X$3)))*(D2652+E2652)*'PV model'!$B$4)</f>
        <v>0</v>
      </c>
      <c r="U2652" s="3">
        <f t="shared" si="462"/>
        <v>30.869999999999997</v>
      </c>
      <c r="V2652" s="3">
        <f>('PV model'!$B$13*(U2652/1000)*(1-'PV model'!$B$14*((20+C2652)-25))*'PV model'!$B$10)/'PV model'!$B$12</f>
        <v>3.0536732419199994</v>
      </c>
    </row>
    <row r="2653" spans="1:22" x14ac:dyDescent="0.2">
      <c r="A2653" s="10">
        <f t="shared" si="463"/>
        <v>111</v>
      </c>
      <c r="B2653" s="10">
        <f t="shared" si="464"/>
        <v>8</v>
      </c>
      <c r="C2653" s="23">
        <v>8.1</v>
      </c>
      <c r="D2653" s="24">
        <v>0</v>
      </c>
      <c r="E2653" s="24">
        <v>68.796000000000006</v>
      </c>
      <c r="F2653" s="48"/>
      <c r="G2653" s="48"/>
      <c r="H2653" s="1">
        <f t="shared" si="465"/>
        <v>11.582973991845948</v>
      </c>
      <c r="I2653" s="1">
        <f t="shared" si="458"/>
        <v>1.204786247179664</v>
      </c>
      <c r="J2653" s="4">
        <f>B2653+('PV model'!$B$3/15)+(I2653/60)</f>
        <v>7.7434131041196617</v>
      </c>
      <c r="K2653" s="2">
        <f t="shared" si="459"/>
        <v>63.848803438205074</v>
      </c>
      <c r="L2653" s="2">
        <f>DEGREES(ASIN((((COS(RADIANS('PV model'!$B$2))*COS(RADIANS(H2653))*COS(RADIANS(K2653)))+(SIN(RADIANS('PV model'!$B$2))*SIN(RADIANS(H2653)))))))</f>
        <v>24.206623133945335</v>
      </c>
      <c r="M2653" s="3">
        <f t="shared" si="455"/>
        <v>24.206623133945335</v>
      </c>
      <c r="N2653" s="2">
        <f t="shared" si="460"/>
        <v>74.606774613878983</v>
      </c>
      <c r="O2653" s="2">
        <f>IF('PV model'!$B$2&gt;0, 180-N2653,IF('PV model'!$B$2&lt;0,0-N2653,N2653))</f>
        <v>105.39322538612102</v>
      </c>
      <c r="P2653" s="2">
        <f>ABS(O2653-'PV model'!$B$5)</f>
        <v>99.606774613878983</v>
      </c>
      <c r="Q2653" s="3">
        <f t="shared" si="456"/>
        <v>65.793376866054672</v>
      </c>
      <c r="R2653" s="3">
        <f t="shared" si="461"/>
        <v>0</v>
      </c>
      <c r="S2653" s="3">
        <f t="shared" si="457"/>
        <v>68.796000000000006</v>
      </c>
      <c r="T2653" s="3">
        <f>(0.5*(1-COS(RADIANS(90-$X$3)))*(D2653+E2653)*'PV model'!$B$4)</f>
        <v>0</v>
      </c>
      <c r="U2653" s="3">
        <f t="shared" si="462"/>
        <v>68.796000000000006</v>
      </c>
      <c r="V2653" s="3">
        <f>('PV model'!$B$13*(U2653/1000)*(1-'PV model'!$B$14*((20+C2653)-25))*'PV model'!$B$10)/'PV model'!$B$12</f>
        <v>6.791575242816001</v>
      </c>
    </row>
    <row r="2654" spans="1:22" x14ac:dyDescent="0.2">
      <c r="A2654" s="10">
        <f t="shared" si="463"/>
        <v>111</v>
      </c>
      <c r="B2654" s="10">
        <f t="shared" si="464"/>
        <v>9</v>
      </c>
      <c r="C2654" s="23">
        <v>9.4</v>
      </c>
      <c r="D2654" s="24">
        <v>88.673550000000006</v>
      </c>
      <c r="E2654" s="24">
        <v>171.98999999999998</v>
      </c>
      <c r="F2654" s="48"/>
      <c r="G2654" s="48"/>
      <c r="H2654" s="1">
        <f t="shared" si="465"/>
        <v>11.582973991845948</v>
      </c>
      <c r="I2654" s="1">
        <f t="shared" si="458"/>
        <v>1.204786247179664</v>
      </c>
      <c r="J2654" s="4">
        <f>B2654+('PV model'!$B$3/15)+(I2654/60)</f>
        <v>8.7434131041196608</v>
      </c>
      <c r="K2654" s="2">
        <f t="shared" si="459"/>
        <v>48.848803438205088</v>
      </c>
      <c r="L2654" s="2">
        <f>DEGREES(ASIN((((COS(RADIANS('PV model'!$B$2))*COS(RADIANS(H2654))*COS(RADIANS(K2654)))+(SIN(RADIANS('PV model'!$B$2))*SIN(RADIANS(H2654)))))))</f>
        <v>32.046398343840757</v>
      </c>
      <c r="M2654" s="3">
        <f t="shared" si="455"/>
        <v>32.046398343840757</v>
      </c>
      <c r="N2654" s="2">
        <f t="shared" si="460"/>
        <v>60.487862043657231</v>
      </c>
      <c r="O2654" s="2">
        <f>IF('PV model'!$B$2&gt;0, 180-N2654,IF('PV model'!$B$2&lt;0,0-N2654,N2654))</f>
        <v>119.51213795634277</v>
      </c>
      <c r="P2654" s="2">
        <f>ABS(O2654-'PV model'!$B$5)</f>
        <v>85.487862043657231</v>
      </c>
      <c r="Q2654" s="3">
        <f t="shared" si="456"/>
        <v>57.953601656159243</v>
      </c>
      <c r="R2654" s="3">
        <f t="shared" si="461"/>
        <v>88.67355000000002</v>
      </c>
      <c r="S2654" s="3">
        <f t="shared" si="457"/>
        <v>207.46958138844766</v>
      </c>
      <c r="T2654" s="3">
        <f>(0.5*(1-COS(RADIANS(90-$X$3)))*(D2654+E2654)*'PV model'!$B$4)</f>
        <v>0</v>
      </c>
      <c r="U2654" s="3">
        <f t="shared" si="462"/>
        <v>296.14313138844767</v>
      </c>
      <c r="V2654" s="3">
        <f>('PV model'!$B$13*(U2654/1000)*(1-'PV model'!$B$14*((20+C2654)-25))*'PV model'!$B$10)/'PV model'!$B$12</f>
        <v>29.081463987110059</v>
      </c>
    </row>
    <row r="2655" spans="1:22" x14ac:dyDescent="0.2">
      <c r="A2655" s="10">
        <f t="shared" si="463"/>
        <v>111</v>
      </c>
      <c r="B2655" s="10">
        <f t="shared" si="464"/>
        <v>10</v>
      </c>
      <c r="C2655" s="23">
        <v>7.6</v>
      </c>
      <c r="D2655" s="24">
        <v>60.612299999999998</v>
      </c>
      <c r="E2655" s="24">
        <v>242.54999999999998</v>
      </c>
      <c r="F2655" s="48"/>
      <c r="G2655" s="48"/>
      <c r="H2655" s="1">
        <f t="shared" si="465"/>
        <v>11.582973991845948</v>
      </c>
      <c r="I2655" s="1">
        <f t="shared" si="458"/>
        <v>1.204786247179664</v>
      </c>
      <c r="J2655" s="4">
        <f>B2655+('PV model'!$B$3/15)+(I2655/60)</f>
        <v>9.7434131041196608</v>
      </c>
      <c r="K2655" s="2">
        <f t="shared" si="459"/>
        <v>33.848803438205088</v>
      </c>
      <c r="L2655" s="2">
        <f>DEGREES(ASIN((((COS(RADIANS('PV model'!$B$2))*COS(RADIANS(H2655))*COS(RADIANS(K2655)))+(SIN(RADIANS('PV model'!$B$2))*SIN(RADIANS(H2655)))))))</f>
        <v>38.777672464530319</v>
      </c>
      <c r="M2655" s="3">
        <f t="shared" si="455"/>
        <v>38.777672464530319</v>
      </c>
      <c r="N2655" s="2">
        <f t="shared" si="460"/>
        <v>44.422103000902965</v>
      </c>
      <c r="O2655" s="2">
        <f>IF('PV model'!$B$2&gt;0, 180-N2655,IF('PV model'!$B$2&lt;0,0-N2655,N2655))</f>
        <v>135.57789699909705</v>
      </c>
      <c r="P2655" s="2">
        <f>ABS(O2655-'PV model'!$B$5)</f>
        <v>69.42210300090295</v>
      </c>
      <c r="Q2655" s="3">
        <f t="shared" si="456"/>
        <v>51.222327535469688</v>
      </c>
      <c r="R2655" s="3">
        <f t="shared" si="461"/>
        <v>60.612299999999983</v>
      </c>
      <c r="S2655" s="3">
        <f t="shared" si="457"/>
        <v>275.2361347794303</v>
      </c>
      <c r="T2655" s="3">
        <f>(0.5*(1-COS(RADIANS(90-$X$3)))*(D2655+E2655)*'PV model'!$B$4)</f>
        <v>0</v>
      </c>
      <c r="U2655" s="3">
        <f t="shared" si="462"/>
        <v>335.84843477943031</v>
      </c>
      <c r="V2655" s="3">
        <f>('PV model'!$B$13*(U2655/1000)*(1-'PV model'!$B$14*((20+C2655)-25))*'PV model'!$B$10)/'PV model'!$B$12</f>
        <v>33.222266881330114</v>
      </c>
    </row>
    <row r="2656" spans="1:22" x14ac:dyDescent="0.2">
      <c r="A2656" s="10">
        <f t="shared" si="463"/>
        <v>111</v>
      </c>
      <c r="B2656" s="10">
        <f t="shared" si="464"/>
        <v>11</v>
      </c>
      <c r="C2656" s="23">
        <v>9.8000000000000007</v>
      </c>
      <c r="D2656" s="24">
        <v>2.2448999999999999</v>
      </c>
      <c r="E2656" s="24">
        <v>167.57999999999998</v>
      </c>
      <c r="F2656" s="48"/>
      <c r="G2656" s="48"/>
      <c r="H2656" s="1">
        <f t="shared" si="465"/>
        <v>11.582973991845948</v>
      </c>
      <c r="I2656" s="1">
        <f t="shared" si="458"/>
        <v>1.204786247179664</v>
      </c>
      <c r="J2656" s="4">
        <f>B2656+('PV model'!$B$3/15)+(I2656/60)</f>
        <v>10.743413104119661</v>
      </c>
      <c r="K2656" s="2">
        <f t="shared" si="459"/>
        <v>18.848803438205088</v>
      </c>
      <c r="L2656" s="2">
        <f>DEGREES(ASIN((((COS(RADIANS('PV model'!$B$2))*COS(RADIANS(H2656))*COS(RADIANS(K2656)))+(SIN(RADIANS('PV model'!$B$2))*SIN(RADIANS(H2656)))))))</f>
        <v>43.676809174693872</v>
      </c>
      <c r="M2656" s="3">
        <f t="shared" si="455"/>
        <v>43.676809174693872</v>
      </c>
      <c r="N2656" s="2">
        <f t="shared" si="460"/>
        <v>25.950831914644176</v>
      </c>
      <c r="O2656" s="2">
        <f>IF('PV model'!$B$2&gt;0, 180-N2656,IF('PV model'!$B$2&lt;0,0-N2656,N2656))</f>
        <v>154.04916808535583</v>
      </c>
      <c r="P2656" s="2">
        <f>ABS(O2656-'PV model'!$B$5)</f>
        <v>50.950831914644169</v>
      </c>
      <c r="Q2656" s="3">
        <f t="shared" si="456"/>
        <v>46.323190825306128</v>
      </c>
      <c r="R2656" s="3">
        <f t="shared" si="461"/>
        <v>2.2449000000000003</v>
      </c>
      <c r="S2656" s="3">
        <f t="shared" si="457"/>
        <v>169.15579635816798</v>
      </c>
      <c r="T2656" s="3">
        <f>(0.5*(1-COS(RADIANS(90-$X$3)))*(D2656+E2656)*'PV model'!$B$4)</f>
        <v>0</v>
      </c>
      <c r="U2656" s="3">
        <f t="shared" si="462"/>
        <v>171.40069635816798</v>
      </c>
      <c r="V2656" s="3">
        <f>('PV model'!$B$13*(U2656/1000)*(1-'PV model'!$B$14*((20+C2656)-25))*'PV model'!$B$10)/'PV model'!$B$12</f>
        <v>16.80425590668959</v>
      </c>
    </row>
    <row r="2657" spans="1:22" x14ac:dyDescent="0.2">
      <c r="A2657" s="10">
        <f t="shared" si="463"/>
        <v>111</v>
      </c>
      <c r="B2657" s="10">
        <f t="shared" si="464"/>
        <v>12</v>
      </c>
      <c r="C2657" s="23">
        <v>8.8000000000000007</v>
      </c>
      <c r="D2657" s="24">
        <v>1.1224499999999999</v>
      </c>
      <c r="E2657" s="24">
        <v>184.33799999999999</v>
      </c>
      <c r="F2657" s="48"/>
      <c r="G2657" s="48"/>
      <c r="H2657" s="1">
        <f t="shared" si="465"/>
        <v>11.582973991845948</v>
      </c>
      <c r="I2657" s="1">
        <f t="shared" si="458"/>
        <v>1.204786247179664</v>
      </c>
      <c r="J2657" s="4">
        <f>B2657+('PV model'!$B$3/15)+(I2657/60)</f>
        <v>11.743413104119661</v>
      </c>
      <c r="K2657" s="2">
        <f t="shared" si="459"/>
        <v>3.8488034382050884</v>
      </c>
      <c r="L2657" s="2">
        <f>DEGREES(ASIN((((COS(RADIANS('PV model'!$B$2))*COS(RADIANS(H2657))*COS(RADIANS(K2657)))+(SIN(RADIANS('PV model'!$B$2))*SIN(RADIANS(H2657)))))))</f>
        <v>45.979697208840605</v>
      </c>
      <c r="M2657" s="3">
        <f t="shared" si="455"/>
        <v>45.979697208840605</v>
      </c>
      <c r="N2657" s="2">
        <f t="shared" si="460"/>
        <v>5.429789811657729</v>
      </c>
      <c r="O2657" s="2">
        <f>IF('PV model'!$B$2&gt;0, 180-N2657,IF('PV model'!$B$2&lt;0,0-N2657,N2657))</f>
        <v>174.57021018834226</v>
      </c>
      <c r="P2657" s="2">
        <f>ABS(O2657-'PV model'!$B$5)</f>
        <v>30.429789811657741</v>
      </c>
      <c r="Q2657" s="3">
        <f t="shared" si="456"/>
        <v>44.020302791159388</v>
      </c>
      <c r="R2657" s="3">
        <f t="shared" si="461"/>
        <v>1.1224500000000002</v>
      </c>
      <c r="S2657" s="3">
        <f t="shared" si="457"/>
        <v>185.11809149892792</v>
      </c>
      <c r="T2657" s="3">
        <f>(0.5*(1-COS(RADIANS(90-$X$3)))*(D2657+E2657)*'PV model'!$B$4)</f>
        <v>0</v>
      </c>
      <c r="U2657" s="3">
        <f t="shared" si="462"/>
        <v>186.24054149892791</v>
      </c>
      <c r="V2657" s="3">
        <f>('PV model'!$B$13*(U2657/1000)*(1-'PV model'!$B$14*((20+C2657)-25))*'PV model'!$B$10)/'PV model'!$B$12</f>
        <v>18.333632139403694</v>
      </c>
    </row>
    <row r="2658" spans="1:22" x14ac:dyDescent="0.2">
      <c r="A2658" s="10">
        <f t="shared" si="463"/>
        <v>111</v>
      </c>
      <c r="B2658" s="10">
        <f t="shared" si="464"/>
        <v>13</v>
      </c>
      <c r="C2658" s="23">
        <v>9.5</v>
      </c>
      <c r="D2658" s="24">
        <v>1.1224499999999999</v>
      </c>
      <c r="E2658" s="24">
        <v>188.74800000000002</v>
      </c>
      <c r="F2658" s="48"/>
      <c r="G2658" s="48"/>
      <c r="H2658" s="1">
        <f t="shared" si="465"/>
        <v>11.582973991845948</v>
      </c>
      <c r="I2658" s="1">
        <f t="shared" si="458"/>
        <v>1.204786247179664</v>
      </c>
      <c r="J2658" s="4">
        <f>B2658+('PV model'!$B$3/15)+(I2658/60)</f>
        <v>12.743413104119661</v>
      </c>
      <c r="K2658" s="2">
        <f t="shared" si="459"/>
        <v>-11.151196561794912</v>
      </c>
      <c r="L2658" s="2">
        <f>DEGREES(ASIN((((COS(RADIANS('PV model'!$B$2))*COS(RADIANS(H2658))*COS(RADIANS(K2658)))+(SIN(RADIANS('PV model'!$B$2))*SIN(RADIANS(H2658)))))))</f>
        <v>45.224273528539868</v>
      </c>
      <c r="M2658" s="3">
        <f t="shared" si="455"/>
        <v>45.224273528539868</v>
      </c>
      <c r="N2658" s="2">
        <f t="shared" si="460"/>
        <v>-15.604299109938612</v>
      </c>
      <c r="O2658" s="2">
        <f>IF('PV model'!$B$2&gt;0, 180-N2658,IF('PV model'!$B$2&lt;0,0-N2658,N2658))</f>
        <v>195.60429910993861</v>
      </c>
      <c r="P2658" s="2">
        <f>ABS(O2658-'PV model'!$B$5)</f>
        <v>9.3957008900613914</v>
      </c>
      <c r="Q2658" s="3">
        <f t="shared" si="456"/>
        <v>44.775726471460132</v>
      </c>
      <c r="R2658" s="3">
        <f t="shared" si="461"/>
        <v>1.1224500000000002</v>
      </c>
      <c r="S2658" s="3">
        <f t="shared" si="457"/>
        <v>189.53391757230975</v>
      </c>
      <c r="T2658" s="3">
        <f>(0.5*(1-COS(RADIANS(90-$X$3)))*(D2658+E2658)*'PV model'!$B$4)</f>
        <v>0</v>
      </c>
      <c r="U2658" s="3">
        <f t="shared" si="462"/>
        <v>190.65636757230973</v>
      </c>
      <c r="V2658" s="3">
        <f>('PV model'!$B$13*(U2658/1000)*(1-'PV model'!$B$14*((20+C2658)-25))*'PV model'!$B$10)/'PV model'!$B$12</f>
        <v>18.71496631348257</v>
      </c>
    </row>
    <row r="2659" spans="1:22" x14ac:dyDescent="0.2">
      <c r="A2659" s="10">
        <f t="shared" si="463"/>
        <v>111</v>
      </c>
      <c r="B2659" s="10">
        <f t="shared" si="464"/>
        <v>14</v>
      </c>
      <c r="C2659" s="23">
        <v>9.9</v>
      </c>
      <c r="D2659" s="24">
        <v>1.1224499999999999</v>
      </c>
      <c r="E2659" s="24">
        <v>180.81</v>
      </c>
      <c r="F2659" s="48"/>
      <c r="G2659" s="48"/>
      <c r="H2659" s="1">
        <f t="shared" si="465"/>
        <v>11.582973991845948</v>
      </c>
      <c r="I2659" s="1">
        <f t="shared" si="458"/>
        <v>1.204786247179664</v>
      </c>
      <c r="J2659" s="4">
        <f>B2659+('PV model'!$B$3/15)+(I2659/60)</f>
        <v>13.743413104119661</v>
      </c>
      <c r="K2659" s="2">
        <f t="shared" si="459"/>
        <v>-26.151196561794912</v>
      </c>
      <c r="L2659" s="2">
        <f>DEGREES(ASIN((((COS(RADIANS('PV model'!$B$2))*COS(RADIANS(H2659))*COS(RADIANS(K2659)))+(SIN(RADIANS('PV model'!$B$2))*SIN(RADIANS(H2659)))))))</f>
        <v>41.570808245890241</v>
      </c>
      <c r="M2659" s="3">
        <f t="shared" si="455"/>
        <v>41.570808245890241</v>
      </c>
      <c r="N2659" s="2">
        <f t="shared" si="460"/>
        <v>-35.248355568131181</v>
      </c>
      <c r="O2659" s="2">
        <f>IF('PV model'!$B$2&gt;0, 180-N2659,IF('PV model'!$B$2&lt;0,0-N2659,N2659))</f>
        <v>215.24835556813119</v>
      </c>
      <c r="P2659" s="2">
        <f>ABS(O2659-'PV model'!$B$5)</f>
        <v>10.248355568131188</v>
      </c>
      <c r="Q2659" s="3">
        <f t="shared" si="456"/>
        <v>48.429191754109759</v>
      </c>
      <c r="R2659" s="3">
        <f t="shared" si="461"/>
        <v>1.1224500000000002</v>
      </c>
      <c r="S2659" s="3">
        <f t="shared" si="457"/>
        <v>181.61413564548334</v>
      </c>
      <c r="T2659" s="3">
        <f>(0.5*(1-COS(RADIANS(90-$X$3)))*(D2659+E2659)*'PV model'!$B$4)</f>
        <v>0</v>
      </c>
      <c r="U2659" s="3">
        <f t="shared" si="462"/>
        <v>182.73658564548333</v>
      </c>
      <c r="V2659" s="3">
        <f>('PV model'!$B$13*(U2659/1000)*(1-'PV model'!$B$14*((20+C2659)-25))*'PV model'!$B$10)/'PV model'!$B$12</f>
        <v>17.908328658740515</v>
      </c>
    </row>
    <row r="2660" spans="1:22" x14ac:dyDescent="0.2">
      <c r="A2660" s="10">
        <f t="shared" si="463"/>
        <v>111</v>
      </c>
      <c r="B2660" s="10">
        <f t="shared" si="464"/>
        <v>15</v>
      </c>
      <c r="C2660" s="23">
        <v>9.6999999999999993</v>
      </c>
      <c r="D2660" s="24">
        <v>0</v>
      </c>
      <c r="E2660" s="24">
        <v>161.40600000000001</v>
      </c>
      <c r="F2660" s="48"/>
      <c r="G2660" s="48"/>
      <c r="H2660" s="1">
        <f t="shared" si="465"/>
        <v>11.582973991845948</v>
      </c>
      <c r="I2660" s="1">
        <f t="shared" si="458"/>
        <v>1.204786247179664</v>
      </c>
      <c r="J2660" s="4">
        <f>B2660+('PV model'!$B$3/15)+(I2660/60)</f>
        <v>14.743413104119661</v>
      </c>
      <c r="K2660" s="2">
        <f t="shared" si="459"/>
        <v>-41.151196561794912</v>
      </c>
      <c r="L2660" s="2">
        <f>DEGREES(ASIN((((COS(RADIANS('PV model'!$B$2))*COS(RADIANS(H2660))*COS(RADIANS(K2660)))+(SIN(RADIANS('PV model'!$B$2))*SIN(RADIANS(H2660)))))))</f>
        <v>35.681454025669908</v>
      </c>
      <c r="M2660" s="3">
        <f t="shared" si="455"/>
        <v>35.681454025669908</v>
      </c>
      <c r="N2660" s="2">
        <f t="shared" si="460"/>
        <v>-52.526443808945935</v>
      </c>
      <c r="O2660" s="2">
        <f>IF('PV model'!$B$2&gt;0, 180-N2660,IF('PV model'!$B$2&lt;0,0-N2660,N2660))</f>
        <v>232.52644380894594</v>
      </c>
      <c r="P2660" s="2">
        <f>ABS(O2660-'PV model'!$B$5)</f>
        <v>27.526443808945942</v>
      </c>
      <c r="Q2660" s="3">
        <f t="shared" si="456"/>
        <v>54.318545974330092</v>
      </c>
      <c r="R2660" s="3">
        <f t="shared" si="461"/>
        <v>0</v>
      </c>
      <c r="S2660" s="3">
        <f t="shared" si="457"/>
        <v>161.40600000000001</v>
      </c>
      <c r="T2660" s="3">
        <f>(0.5*(1-COS(RADIANS(90-$X$3)))*(D2660+E2660)*'PV model'!$B$4)</f>
        <v>0</v>
      </c>
      <c r="U2660" s="3">
        <f t="shared" si="462"/>
        <v>161.40600000000001</v>
      </c>
      <c r="V2660" s="3">
        <f>('PV model'!$B$13*(U2660/1000)*(1-'PV model'!$B$14*((20+C2660)-25))*'PV model'!$B$10)/'PV model'!$B$12</f>
        <v>15.830821857311996</v>
      </c>
    </row>
    <row r="2661" spans="1:22" x14ac:dyDescent="0.2">
      <c r="A2661" s="10">
        <f t="shared" si="463"/>
        <v>111</v>
      </c>
      <c r="B2661" s="10">
        <f t="shared" si="464"/>
        <v>16</v>
      </c>
      <c r="C2661" s="23">
        <v>9.6</v>
      </c>
      <c r="D2661" s="24">
        <v>0</v>
      </c>
      <c r="E2661" s="24">
        <v>132.29999999999998</v>
      </c>
      <c r="F2661" s="48"/>
      <c r="G2661" s="48"/>
      <c r="H2661" s="1">
        <f t="shared" si="465"/>
        <v>11.582973991845948</v>
      </c>
      <c r="I2661" s="1">
        <f t="shared" si="458"/>
        <v>1.204786247179664</v>
      </c>
      <c r="J2661" s="4">
        <f>B2661+('PV model'!$B$3/15)+(I2661/60)</f>
        <v>15.743413104119661</v>
      </c>
      <c r="K2661" s="2">
        <f t="shared" si="459"/>
        <v>-56.151196561794912</v>
      </c>
      <c r="L2661" s="2">
        <f>DEGREES(ASIN((((COS(RADIANS('PV model'!$B$2))*COS(RADIANS(H2661))*COS(RADIANS(K2661)))+(SIN(RADIANS('PV model'!$B$2))*SIN(RADIANS(H2661)))))))</f>
        <v>28.329326417390227</v>
      </c>
      <c r="M2661" s="3">
        <f t="shared" si="455"/>
        <v>28.329326417390227</v>
      </c>
      <c r="N2661" s="2">
        <f t="shared" si="460"/>
        <v>-67.562376047126492</v>
      </c>
      <c r="O2661" s="2">
        <f>IF('PV model'!$B$2&gt;0, 180-N2661,IF('PV model'!$B$2&lt;0,0-N2661,N2661))</f>
        <v>247.56237604712649</v>
      </c>
      <c r="P2661" s="2">
        <f>ABS(O2661-'PV model'!$B$5)</f>
        <v>42.562376047126492</v>
      </c>
      <c r="Q2661" s="3">
        <f t="shared" si="456"/>
        <v>61.67067358260978</v>
      </c>
      <c r="R2661" s="3">
        <f t="shared" si="461"/>
        <v>0</v>
      </c>
      <c r="S2661" s="3">
        <f t="shared" si="457"/>
        <v>132.29999999999998</v>
      </c>
      <c r="T2661" s="3">
        <f>(0.5*(1-COS(RADIANS(90-$X$3)))*(D2661+E2661)*'PV model'!$B$4)</f>
        <v>0</v>
      </c>
      <c r="U2661" s="3">
        <f t="shared" si="462"/>
        <v>132.29999999999998</v>
      </c>
      <c r="V2661" s="3">
        <f>('PV model'!$B$13*(U2661/1000)*(1-'PV model'!$B$14*((20+C2661)-25))*'PV model'!$B$10)/'PV model'!$B$12</f>
        <v>12.981373372799997</v>
      </c>
    </row>
    <row r="2662" spans="1:22" x14ac:dyDescent="0.2">
      <c r="A2662" s="10">
        <f t="shared" si="463"/>
        <v>111</v>
      </c>
      <c r="B2662" s="10">
        <f t="shared" si="464"/>
        <v>17</v>
      </c>
      <c r="C2662" s="23">
        <v>8.4</v>
      </c>
      <c r="D2662" s="24">
        <v>0</v>
      </c>
      <c r="E2662" s="24">
        <v>96.138000000000005</v>
      </c>
      <c r="F2662" s="48"/>
      <c r="G2662" s="48"/>
      <c r="H2662" s="1">
        <f t="shared" si="465"/>
        <v>11.582973991845948</v>
      </c>
      <c r="I2662" s="1">
        <f t="shared" si="458"/>
        <v>1.204786247179664</v>
      </c>
      <c r="J2662" s="4">
        <f>B2662+('PV model'!$B$3/15)+(I2662/60)</f>
        <v>16.743413104119661</v>
      </c>
      <c r="K2662" s="2">
        <f t="shared" si="459"/>
        <v>-71.151196561794904</v>
      </c>
      <c r="L2662" s="2">
        <f>DEGREES(ASIN((((COS(RADIANS('PV model'!$B$2))*COS(RADIANS(H2662))*COS(RADIANS(K2662)))+(SIN(RADIANS('PV model'!$B$2))*SIN(RADIANS(H2662)))))))</f>
        <v>20.16574383271729</v>
      </c>
      <c r="M2662" s="3">
        <f t="shared" si="455"/>
        <v>20.16574383271729</v>
      </c>
      <c r="N2662" s="2">
        <f t="shared" si="460"/>
        <v>-80.984058069812619</v>
      </c>
      <c r="O2662" s="2">
        <f>IF('PV model'!$B$2&gt;0, 180-N2662,IF('PV model'!$B$2&lt;0,0-N2662,N2662))</f>
        <v>260.98405806981259</v>
      </c>
      <c r="P2662" s="2">
        <f>ABS(O2662-'PV model'!$B$5)</f>
        <v>55.98405806981259</v>
      </c>
      <c r="Q2662" s="3">
        <f t="shared" si="456"/>
        <v>69.834256167282717</v>
      </c>
      <c r="R2662" s="3">
        <f t="shared" si="461"/>
        <v>0</v>
      </c>
      <c r="S2662" s="3">
        <f t="shared" si="457"/>
        <v>96.138000000000005</v>
      </c>
      <c r="T2662" s="3">
        <f>(0.5*(1-COS(RADIANS(90-$X$3)))*(D2662+E2662)*'PV model'!$B$4)</f>
        <v>0</v>
      </c>
      <c r="U2662" s="3">
        <f t="shared" si="462"/>
        <v>96.138000000000005</v>
      </c>
      <c r="V2662" s="3">
        <f>('PV model'!$B$13*(U2662/1000)*(1-'PV model'!$B$14*((20+C2662)-25))*'PV model'!$B$10)/'PV model'!$B$12</f>
        <v>9.4792590990719994</v>
      </c>
    </row>
    <row r="2663" spans="1:22" x14ac:dyDescent="0.2">
      <c r="A2663" s="10">
        <f t="shared" si="463"/>
        <v>111</v>
      </c>
      <c r="B2663" s="10">
        <f t="shared" si="464"/>
        <v>18</v>
      </c>
      <c r="C2663" s="23">
        <v>9.3000000000000007</v>
      </c>
      <c r="D2663" s="24">
        <v>34.795950000000005</v>
      </c>
      <c r="E2663" s="24">
        <v>97.902000000000001</v>
      </c>
      <c r="F2663" s="48"/>
      <c r="G2663" s="48"/>
      <c r="H2663" s="1">
        <f t="shared" si="465"/>
        <v>11.582973991845948</v>
      </c>
      <c r="I2663" s="1">
        <f t="shared" si="458"/>
        <v>1.204786247179664</v>
      </c>
      <c r="J2663" s="4">
        <f>B2663+('PV model'!$B$3/15)+(I2663/60)</f>
        <v>17.743413104119661</v>
      </c>
      <c r="K2663" s="2">
        <f t="shared" si="459"/>
        <v>-86.151196561794904</v>
      </c>
      <c r="L2663" s="2">
        <f>DEGREES(ASIN((((COS(RADIANS('PV model'!$B$2))*COS(RADIANS(H2663))*COS(RADIANS(K2663)))+(SIN(RADIANS('PV model'!$B$2))*SIN(RADIANS(H2663)))))))</f>
        <v>11.695988928649975</v>
      </c>
      <c r="M2663" s="3">
        <f t="shared" si="455"/>
        <v>11.695988928649975</v>
      </c>
      <c r="N2663" s="2">
        <f t="shared" si="460"/>
        <v>-86.514419607614741</v>
      </c>
      <c r="O2663" s="2">
        <f>IF('PV model'!$B$2&gt;0, 180-N2663,IF('PV model'!$B$2&lt;0,0-N2663,N2663))</f>
        <v>266.51441960761474</v>
      </c>
      <c r="P2663" s="2">
        <f>ABS(O2663-'PV model'!$B$5)</f>
        <v>61.514419607614741</v>
      </c>
      <c r="Q2663" s="3">
        <f t="shared" si="456"/>
        <v>78.304011071350033</v>
      </c>
      <c r="R2663" s="3">
        <f t="shared" si="461"/>
        <v>34.795950000000005</v>
      </c>
      <c r="S2663" s="3">
        <f t="shared" si="457"/>
        <v>107.64850276700913</v>
      </c>
      <c r="T2663" s="3">
        <f>(0.5*(1-COS(RADIANS(90-$X$3)))*(D2663+E2663)*'PV model'!$B$4)</f>
        <v>0</v>
      </c>
      <c r="U2663" s="3">
        <f t="shared" si="462"/>
        <v>142.44445276700912</v>
      </c>
      <c r="V2663" s="3">
        <f>('PV model'!$B$13*(U2663/1000)*(1-'PV model'!$B$14*((20+C2663)-25))*'PV model'!$B$10)/'PV model'!$B$12</f>
        <v>13.993841041614479</v>
      </c>
    </row>
    <row r="2664" spans="1:22" x14ac:dyDescent="0.2">
      <c r="A2664" s="10">
        <f t="shared" si="463"/>
        <v>111</v>
      </c>
      <c r="B2664" s="10">
        <f t="shared" si="464"/>
        <v>19</v>
      </c>
      <c r="C2664" s="23">
        <v>9</v>
      </c>
      <c r="D2664" s="24">
        <v>0</v>
      </c>
      <c r="E2664" s="24">
        <v>38.808</v>
      </c>
      <c r="F2664" s="48"/>
      <c r="G2664" s="48"/>
      <c r="H2664" s="1">
        <f t="shared" si="465"/>
        <v>11.582973991845948</v>
      </c>
      <c r="I2664" s="1">
        <f t="shared" si="458"/>
        <v>1.204786247179664</v>
      </c>
      <c r="J2664" s="4">
        <f>B2664+('PV model'!$B$3/15)+(I2664/60)</f>
        <v>18.743413104119661</v>
      </c>
      <c r="K2664" s="2">
        <f t="shared" si="459"/>
        <v>-101.1511965617949</v>
      </c>
      <c r="L2664" s="2">
        <f>DEGREES(ASIN((((COS(RADIANS('PV model'!$B$2))*COS(RADIANS(H2664))*COS(RADIANS(K2664)))+(SIN(RADIANS('PV model'!$B$2))*SIN(RADIANS(H2664)))))))</f>
        <v>3.3343342129762226</v>
      </c>
      <c r="M2664" s="3">
        <f t="shared" si="455"/>
        <v>3.3343342129762226</v>
      </c>
      <c r="N2664" s="2">
        <f t="shared" si="460"/>
        <v>-74.316476269678517</v>
      </c>
      <c r="O2664" s="2">
        <f>IF('PV model'!$B$2&gt;0, 180-N2664,IF('PV model'!$B$2&lt;0,0-N2664,N2664))</f>
        <v>254.3164762696785</v>
      </c>
      <c r="P2664" s="2">
        <f>ABS(O2664-'PV model'!$B$5)</f>
        <v>49.316476269678503</v>
      </c>
      <c r="Q2664" s="3">
        <f t="shared" si="456"/>
        <v>86.665665787023784</v>
      </c>
      <c r="R2664" s="3">
        <f t="shared" si="461"/>
        <v>0</v>
      </c>
      <c r="S2664" s="3">
        <f t="shared" si="457"/>
        <v>38.808</v>
      </c>
      <c r="T2664" s="3">
        <f>(0.5*(1-COS(RADIANS(90-$X$3)))*(D2664+E2664)*'PV model'!$B$4)</f>
        <v>0</v>
      </c>
      <c r="U2664" s="3">
        <f t="shared" si="462"/>
        <v>38.808</v>
      </c>
      <c r="V2664" s="3">
        <f>('PV model'!$B$13*(U2664/1000)*(1-'PV model'!$B$14*((20+C2664)-25))*'PV model'!$B$10)/'PV model'!$B$12</f>
        <v>3.8171797171200001</v>
      </c>
    </row>
    <row r="2665" spans="1:22" x14ac:dyDescent="0.2">
      <c r="A2665" s="10">
        <f t="shared" si="463"/>
        <v>111</v>
      </c>
      <c r="B2665" s="10">
        <f t="shared" si="464"/>
        <v>20</v>
      </c>
      <c r="C2665" s="23">
        <v>8.1999999999999993</v>
      </c>
      <c r="D2665" s="24">
        <v>0</v>
      </c>
      <c r="E2665" s="24">
        <v>1.764</v>
      </c>
      <c r="F2665" s="48"/>
      <c r="G2665" s="48"/>
      <c r="H2665" s="1">
        <f t="shared" si="465"/>
        <v>11.582973991845948</v>
      </c>
      <c r="I2665" s="1">
        <f t="shared" si="458"/>
        <v>1.204786247179664</v>
      </c>
      <c r="J2665" s="4">
        <f>B2665+('PV model'!$B$3/15)+(I2665/60)</f>
        <v>19.743413104119661</v>
      </c>
      <c r="K2665" s="2">
        <f t="shared" si="459"/>
        <v>-116.1511965617949</v>
      </c>
      <c r="L2665" s="2">
        <f>DEGREES(ASIN((((COS(RADIANS('PV model'!$B$2))*COS(RADIANS(H2665))*COS(RADIANS(K2665)))+(SIN(RADIANS('PV model'!$B$2))*SIN(RADIANS(H2665)))))))</f>
        <v>-4.5357499752705088</v>
      </c>
      <c r="M2665" s="3">
        <f t="shared" si="455"/>
        <v>0</v>
      </c>
      <c r="N2665" s="2">
        <f t="shared" si="460"/>
        <v>-61.898724470640033</v>
      </c>
      <c r="O2665" s="2">
        <f>IF('PV model'!$B$2&gt;0, 180-N2665,IF('PV model'!$B$2&lt;0,0-N2665,N2665))</f>
        <v>241.89872447064005</v>
      </c>
      <c r="P2665" s="2">
        <f>ABS(O2665-'PV model'!$B$5)</f>
        <v>36.898724470640047</v>
      </c>
      <c r="Q2665" s="3">
        <f t="shared" si="456"/>
        <v>94.535749975270505</v>
      </c>
      <c r="R2665" s="3">
        <f t="shared" si="461"/>
        <v>0</v>
      </c>
      <c r="S2665" s="3">
        <f t="shared" si="457"/>
        <v>1.764</v>
      </c>
      <c r="T2665" s="3">
        <f>(0.5*(1-COS(RADIANS(90-$X$3)))*(D2665+E2665)*'PV model'!$B$4)</f>
        <v>0</v>
      </c>
      <c r="U2665" s="3">
        <f t="shared" si="462"/>
        <v>1.764</v>
      </c>
      <c r="V2665" s="3">
        <f>('PV model'!$B$13*(U2665/1000)*(1-'PV model'!$B$14*((20+C2665)-25))*'PV model'!$B$10)/'PV model'!$B$12</f>
        <v>0.17407242316799998</v>
      </c>
    </row>
    <row r="2666" spans="1:22" x14ac:dyDescent="0.2">
      <c r="A2666" s="10">
        <f t="shared" si="463"/>
        <v>111</v>
      </c>
      <c r="B2666" s="10">
        <f t="shared" si="464"/>
        <v>21</v>
      </c>
      <c r="C2666" s="23">
        <v>7.7</v>
      </c>
      <c r="D2666" s="24">
        <v>0</v>
      </c>
      <c r="E2666" s="24">
        <v>0</v>
      </c>
      <c r="F2666" s="48"/>
      <c r="G2666" s="48"/>
      <c r="H2666" s="1">
        <f t="shared" si="465"/>
        <v>11.582973991845948</v>
      </c>
      <c r="I2666" s="1">
        <f t="shared" si="458"/>
        <v>1.204786247179664</v>
      </c>
      <c r="J2666" s="4">
        <f>B2666+('PV model'!$B$3/15)+(I2666/60)</f>
        <v>20.743413104119661</v>
      </c>
      <c r="K2666" s="2">
        <f t="shared" si="459"/>
        <v>-131.1511965617949</v>
      </c>
      <c r="L2666" s="2">
        <f>DEGREES(ASIN((((COS(RADIANS('PV model'!$B$2))*COS(RADIANS(H2666))*COS(RADIANS(K2666)))+(SIN(RADIANS('PV model'!$B$2))*SIN(RADIANS(H2666)))))))</f>
        <v>-11.516988980653679</v>
      </c>
      <c r="M2666" s="3">
        <f t="shared" si="455"/>
        <v>0</v>
      </c>
      <c r="N2666" s="2">
        <f t="shared" si="460"/>
        <v>-48.833377614952873</v>
      </c>
      <c r="O2666" s="2">
        <f>IF('PV model'!$B$2&gt;0, 180-N2666,IF('PV model'!$B$2&lt;0,0-N2666,N2666))</f>
        <v>228.83337761495287</v>
      </c>
      <c r="P2666" s="2">
        <f>ABS(O2666-'PV model'!$B$5)</f>
        <v>23.833377614952866</v>
      </c>
      <c r="Q2666" s="3">
        <f t="shared" si="456"/>
        <v>101.51698898065368</v>
      </c>
      <c r="R2666" s="3">
        <f t="shared" si="461"/>
        <v>0</v>
      </c>
      <c r="S2666" s="3">
        <f t="shared" si="457"/>
        <v>0</v>
      </c>
      <c r="T2666" s="3">
        <f>(0.5*(1-COS(RADIANS(90-$X$3)))*(D2666+E2666)*'PV model'!$B$4)</f>
        <v>0</v>
      </c>
      <c r="U2666" s="3">
        <f t="shared" si="462"/>
        <v>0</v>
      </c>
      <c r="V2666" s="3">
        <f>('PV model'!$B$13*(U2666/1000)*(1-'PV model'!$B$14*((20+C2666)-25))*'PV model'!$B$10)/'PV model'!$B$12</f>
        <v>0</v>
      </c>
    </row>
    <row r="2667" spans="1:22" x14ac:dyDescent="0.2">
      <c r="A2667" s="10">
        <f t="shared" si="463"/>
        <v>111</v>
      </c>
      <c r="B2667" s="10">
        <f t="shared" si="464"/>
        <v>22</v>
      </c>
      <c r="C2667" s="23">
        <v>7.4</v>
      </c>
      <c r="D2667" s="24">
        <v>0</v>
      </c>
      <c r="E2667" s="24">
        <v>0</v>
      </c>
      <c r="F2667" s="48"/>
      <c r="G2667" s="48"/>
      <c r="H2667" s="1">
        <f t="shared" si="465"/>
        <v>11.582973991845948</v>
      </c>
      <c r="I2667" s="1">
        <f t="shared" si="458"/>
        <v>1.204786247179664</v>
      </c>
      <c r="J2667" s="4">
        <f>B2667+('PV model'!$B$3/15)+(I2667/60)</f>
        <v>21.743413104119661</v>
      </c>
      <c r="K2667" s="2">
        <f t="shared" si="459"/>
        <v>-146.1511965617949</v>
      </c>
      <c r="L2667" s="2">
        <f>DEGREES(ASIN((((COS(RADIANS('PV model'!$B$2))*COS(RADIANS(H2667))*COS(RADIANS(K2667)))+(SIN(RADIANS('PV model'!$B$2))*SIN(RADIANS(H2667)))))))</f>
        <v>-17.178688487843566</v>
      </c>
      <c r="M2667" s="3">
        <f t="shared" si="455"/>
        <v>0</v>
      </c>
      <c r="N2667" s="2">
        <f t="shared" si="460"/>
        <v>-34.829713737590488</v>
      </c>
      <c r="O2667" s="2">
        <f>IF('PV model'!$B$2&gt;0, 180-N2667,IF('PV model'!$B$2&lt;0,0-N2667,N2667))</f>
        <v>214.82971373759048</v>
      </c>
      <c r="P2667" s="2">
        <f>ABS(O2667-'PV model'!$B$5)</f>
        <v>9.8297137375904811</v>
      </c>
      <c r="Q2667" s="3">
        <f t="shared" si="456"/>
        <v>107.17868848784357</v>
      </c>
      <c r="R2667" s="3">
        <f t="shared" si="461"/>
        <v>0</v>
      </c>
      <c r="S2667" s="3">
        <f t="shared" si="457"/>
        <v>0</v>
      </c>
      <c r="T2667" s="3">
        <f>(0.5*(1-COS(RADIANS(90-$X$3)))*(D2667+E2667)*'PV model'!$B$4)</f>
        <v>0</v>
      </c>
      <c r="U2667" s="3">
        <f t="shared" si="462"/>
        <v>0</v>
      </c>
      <c r="V2667" s="3">
        <f>('PV model'!$B$13*(U2667/1000)*(1-'PV model'!$B$14*((20+C2667)-25))*'PV model'!$B$10)/'PV model'!$B$12</f>
        <v>0</v>
      </c>
    </row>
    <row r="2668" spans="1:22" x14ac:dyDescent="0.2">
      <c r="A2668" s="10">
        <f t="shared" si="463"/>
        <v>111</v>
      </c>
      <c r="B2668" s="10">
        <f t="shared" si="464"/>
        <v>23</v>
      </c>
      <c r="C2668" s="23">
        <v>7.3</v>
      </c>
      <c r="D2668" s="24">
        <v>0</v>
      </c>
      <c r="E2668" s="24">
        <v>0</v>
      </c>
      <c r="F2668" s="48"/>
      <c r="G2668" s="48"/>
      <c r="H2668" s="1">
        <f t="shared" si="465"/>
        <v>11.582973991845948</v>
      </c>
      <c r="I2668" s="1">
        <f t="shared" si="458"/>
        <v>1.204786247179664</v>
      </c>
      <c r="J2668" s="4">
        <f>B2668+('PV model'!$B$3/15)+(I2668/60)</f>
        <v>22.743413104119661</v>
      </c>
      <c r="K2668" s="2">
        <f t="shared" si="459"/>
        <v>-161.1511965617949</v>
      </c>
      <c r="L2668" s="2">
        <f>DEGREES(ASIN((((COS(RADIANS('PV model'!$B$2))*COS(RADIANS(H2668))*COS(RADIANS(K2668)))+(SIN(RADIANS('PV model'!$B$2))*SIN(RADIANS(H2668)))))))</f>
        <v>-21.078234535725421</v>
      </c>
      <c r="M2668" s="3">
        <f t="shared" si="455"/>
        <v>0</v>
      </c>
      <c r="N2668" s="2">
        <f t="shared" si="460"/>
        <v>-19.827380110429537</v>
      </c>
      <c r="O2668" s="2">
        <f>IF('PV model'!$B$2&gt;0, 180-N2668,IF('PV model'!$B$2&lt;0,0-N2668,N2668))</f>
        <v>199.82738011042954</v>
      </c>
      <c r="P2668" s="2">
        <f>ABS(O2668-'PV model'!$B$5)</f>
        <v>5.1726198895704556</v>
      </c>
      <c r="Q2668" s="3">
        <f t="shared" si="456"/>
        <v>111.07823453572541</v>
      </c>
      <c r="R2668" s="3">
        <f t="shared" si="461"/>
        <v>0</v>
      </c>
      <c r="S2668" s="3">
        <f t="shared" si="457"/>
        <v>0</v>
      </c>
      <c r="T2668" s="3">
        <f>(0.5*(1-COS(RADIANS(90-$X$3)))*(D2668+E2668)*'PV model'!$B$4)</f>
        <v>0</v>
      </c>
      <c r="U2668" s="3">
        <f t="shared" si="462"/>
        <v>0</v>
      </c>
      <c r="V2668" s="3">
        <f>('PV model'!$B$13*(U2668/1000)*(1-'PV model'!$B$14*((20+C2668)-25))*'PV model'!$B$10)/'PV model'!$B$12</f>
        <v>0</v>
      </c>
    </row>
    <row r="2669" spans="1:22" x14ac:dyDescent="0.2">
      <c r="A2669" s="10">
        <f t="shared" si="463"/>
        <v>111</v>
      </c>
      <c r="B2669" s="10">
        <f t="shared" si="464"/>
        <v>24</v>
      </c>
      <c r="C2669" s="23">
        <v>7.3</v>
      </c>
      <c r="D2669" s="24">
        <v>0</v>
      </c>
      <c r="E2669" s="24">
        <v>0</v>
      </c>
      <c r="F2669" s="48"/>
      <c r="G2669" s="48"/>
      <c r="H2669" s="1">
        <f t="shared" si="465"/>
        <v>11.582973991845948</v>
      </c>
      <c r="I2669" s="1">
        <f t="shared" si="458"/>
        <v>1.204786247179664</v>
      </c>
      <c r="J2669" s="4">
        <f>B2669+('PV model'!$B$3/15)+(I2669/60)</f>
        <v>23.743413104119661</v>
      </c>
      <c r="K2669" s="2">
        <f t="shared" si="459"/>
        <v>-176.1511965617949</v>
      </c>
      <c r="L2669" s="2">
        <f>DEGREES(ASIN((((COS(RADIANS('PV model'!$B$2))*COS(RADIANS(H2669))*COS(RADIANS(K2669)))+(SIN(RADIANS('PV model'!$B$2))*SIN(RADIANS(H2669)))))))</f>
        <v>-22.83920250626306</v>
      </c>
      <c r="M2669" s="3">
        <f t="shared" si="455"/>
        <v>0</v>
      </c>
      <c r="N2669" s="2">
        <f t="shared" si="460"/>
        <v>-4.09158048886614</v>
      </c>
      <c r="O2669" s="2">
        <f>IF('PV model'!$B$2&gt;0, 180-N2669,IF('PV model'!$B$2&lt;0,0-N2669,N2669))</f>
        <v>184.09158048886613</v>
      </c>
      <c r="P2669" s="2">
        <f>ABS(O2669-'PV model'!$B$5)</f>
        <v>20.908419511133872</v>
      </c>
      <c r="Q2669" s="3">
        <f t="shared" si="456"/>
        <v>112.83920250626306</v>
      </c>
      <c r="R2669" s="3">
        <f t="shared" si="461"/>
        <v>0</v>
      </c>
      <c r="S2669" s="3">
        <f t="shared" si="457"/>
        <v>0</v>
      </c>
      <c r="T2669" s="3">
        <f>(0.5*(1-COS(RADIANS(90-$X$3)))*(D2669+E2669)*'PV model'!$B$4)</f>
        <v>0</v>
      </c>
      <c r="U2669" s="3">
        <f t="shared" si="462"/>
        <v>0</v>
      </c>
      <c r="V2669" s="3">
        <f>('PV model'!$B$13*(U2669/1000)*(1-'PV model'!$B$14*((20+C2669)-25))*'PV model'!$B$10)/'PV model'!$B$12</f>
        <v>0</v>
      </c>
    </row>
    <row r="2670" spans="1:22" x14ac:dyDescent="0.2">
      <c r="A2670" s="10">
        <f t="shared" si="463"/>
        <v>112</v>
      </c>
      <c r="B2670" s="10">
        <f t="shared" si="464"/>
        <v>1</v>
      </c>
      <c r="C2670" s="23">
        <v>7.2</v>
      </c>
      <c r="D2670" s="24">
        <v>0</v>
      </c>
      <c r="E2670" s="24">
        <v>0</v>
      </c>
      <c r="F2670" s="48"/>
      <c r="G2670" s="48"/>
      <c r="H2670" s="1">
        <f t="shared" si="465"/>
        <v>11.932528338606261</v>
      </c>
      <c r="I2670" s="1">
        <f t="shared" si="458"/>
        <v>1.4163832384392845</v>
      </c>
      <c r="J2670" s="4">
        <f>B2670+('PV model'!$B$3/15)+(I2670/60)</f>
        <v>0.74693972064065484</v>
      </c>
      <c r="K2670" s="2">
        <f t="shared" si="459"/>
        <v>168.79590419039019</v>
      </c>
      <c r="L2670" s="2">
        <f>DEGREES(ASIN((((COS(RADIANS('PV model'!$B$2))*COS(RADIANS(H2670))*COS(RADIANS(K2670)))+(SIN(RADIANS('PV model'!$B$2))*SIN(RADIANS(H2670)))))))</f>
        <v>-21.913686334362378</v>
      </c>
      <c r="M2670" s="3">
        <f t="shared" si="455"/>
        <v>0</v>
      </c>
      <c r="N2670" s="2">
        <f t="shared" si="460"/>
        <v>11.82430833678446</v>
      </c>
      <c r="O2670" s="2">
        <f>IF('PV model'!$B$2&gt;0, 180-N2670,IF('PV model'!$B$2&lt;0,0-N2670,N2670))</f>
        <v>168.17569166321553</v>
      </c>
      <c r="P2670" s="2">
        <f>ABS(O2670-'PV model'!$B$5)</f>
        <v>36.824308336784469</v>
      </c>
      <c r="Q2670" s="3">
        <f t="shared" si="456"/>
        <v>111.91368633436238</v>
      </c>
      <c r="R2670" s="3">
        <f t="shared" si="461"/>
        <v>0</v>
      </c>
      <c r="S2670" s="3">
        <f t="shared" si="457"/>
        <v>0</v>
      </c>
      <c r="T2670" s="3">
        <f>(0.5*(1-COS(RADIANS(90-$X$3)))*(D2670+E2670)*'PV model'!$B$4)</f>
        <v>0</v>
      </c>
      <c r="U2670" s="3">
        <f t="shared" si="462"/>
        <v>0</v>
      </c>
      <c r="V2670" s="3">
        <f>('PV model'!$B$13*(U2670/1000)*(1-'PV model'!$B$14*((20+C2670)-25))*'PV model'!$B$10)/'PV model'!$B$12</f>
        <v>0</v>
      </c>
    </row>
    <row r="2671" spans="1:22" x14ac:dyDescent="0.2">
      <c r="A2671" s="10">
        <f t="shared" si="463"/>
        <v>112</v>
      </c>
      <c r="B2671" s="10">
        <f t="shared" si="464"/>
        <v>2</v>
      </c>
      <c r="C2671" s="23">
        <v>7.1</v>
      </c>
      <c r="D2671" s="24">
        <v>0</v>
      </c>
      <c r="E2671" s="24">
        <v>0</v>
      </c>
      <c r="F2671" s="48"/>
      <c r="G2671" s="48"/>
      <c r="H2671" s="1">
        <f t="shared" si="465"/>
        <v>11.932528338606261</v>
      </c>
      <c r="I2671" s="1">
        <f t="shared" si="458"/>
        <v>1.4163832384392845</v>
      </c>
      <c r="J2671" s="4">
        <f>B2671+('PV model'!$B$3/15)+(I2671/60)</f>
        <v>1.7469397206406547</v>
      </c>
      <c r="K2671" s="2">
        <f t="shared" si="459"/>
        <v>153.79590419039019</v>
      </c>
      <c r="L2671" s="2">
        <f>DEGREES(ASIN((((COS(RADIANS('PV model'!$B$2))*COS(RADIANS(H2671))*COS(RADIANS(K2671)))+(SIN(RADIANS('PV model'!$B$2))*SIN(RADIANS(H2671)))))))</f>
        <v>-19.075729989277935</v>
      </c>
      <c r="M2671" s="3">
        <f t="shared" si="455"/>
        <v>0</v>
      </c>
      <c r="N2671" s="2">
        <f t="shared" si="460"/>
        <v>27.202108628050802</v>
      </c>
      <c r="O2671" s="2">
        <f>IF('PV model'!$B$2&gt;0, 180-N2671,IF('PV model'!$B$2&lt;0,0-N2671,N2671))</f>
        <v>152.79789137194919</v>
      </c>
      <c r="P2671" s="2">
        <f>ABS(O2671-'PV model'!$B$5)</f>
        <v>52.202108628050809</v>
      </c>
      <c r="Q2671" s="3">
        <f t="shared" si="456"/>
        <v>109.07572998927793</v>
      </c>
      <c r="R2671" s="3">
        <f t="shared" si="461"/>
        <v>0</v>
      </c>
      <c r="S2671" s="3">
        <f t="shared" si="457"/>
        <v>0</v>
      </c>
      <c r="T2671" s="3">
        <f>(0.5*(1-COS(RADIANS(90-$X$3)))*(D2671+E2671)*'PV model'!$B$4)</f>
        <v>0</v>
      </c>
      <c r="U2671" s="3">
        <f t="shared" si="462"/>
        <v>0</v>
      </c>
      <c r="V2671" s="3">
        <f>('PV model'!$B$13*(U2671/1000)*(1-'PV model'!$B$14*((20+C2671)-25))*'PV model'!$B$10)/'PV model'!$B$12</f>
        <v>0</v>
      </c>
    </row>
    <row r="2672" spans="1:22" x14ac:dyDescent="0.2">
      <c r="A2672" s="10">
        <f t="shared" si="463"/>
        <v>112</v>
      </c>
      <c r="B2672" s="10">
        <f t="shared" si="464"/>
        <v>3</v>
      </c>
      <c r="C2672" s="23">
        <v>7.2</v>
      </c>
      <c r="D2672" s="24">
        <v>0</v>
      </c>
      <c r="E2672" s="24">
        <v>0</v>
      </c>
      <c r="F2672" s="48"/>
      <c r="G2672" s="48"/>
      <c r="H2672" s="1">
        <f t="shared" si="465"/>
        <v>11.932528338606261</v>
      </c>
      <c r="I2672" s="1">
        <f t="shared" si="458"/>
        <v>1.4163832384392845</v>
      </c>
      <c r="J2672" s="4">
        <f>B2672+('PV model'!$B$3/15)+(I2672/60)</f>
        <v>2.7469397206406545</v>
      </c>
      <c r="K2672" s="2">
        <f t="shared" si="459"/>
        <v>138.79590419039019</v>
      </c>
      <c r="L2672" s="2">
        <f>DEGREES(ASIN((((COS(RADIANS('PV model'!$B$2))*COS(RADIANS(H2672))*COS(RADIANS(K2672)))+(SIN(RADIANS('PV model'!$B$2))*SIN(RADIANS(H2672)))))))</f>
        <v>-14.272949863068355</v>
      </c>
      <c r="M2672" s="3">
        <f t="shared" si="455"/>
        <v>0</v>
      </c>
      <c r="N2672" s="2">
        <f t="shared" si="460"/>
        <v>41.68517734175888</v>
      </c>
      <c r="O2672" s="2">
        <f>IF('PV model'!$B$2&gt;0, 180-N2672,IF('PV model'!$B$2&lt;0,0-N2672,N2672))</f>
        <v>138.31482265824113</v>
      </c>
      <c r="P2672" s="2">
        <f>ABS(O2672-'PV model'!$B$5)</f>
        <v>66.685177341758873</v>
      </c>
      <c r="Q2672" s="3">
        <f t="shared" si="456"/>
        <v>104.27294986306836</v>
      </c>
      <c r="R2672" s="3">
        <f t="shared" si="461"/>
        <v>0</v>
      </c>
      <c r="S2672" s="3">
        <f t="shared" si="457"/>
        <v>0</v>
      </c>
      <c r="T2672" s="3">
        <f>(0.5*(1-COS(RADIANS(90-$X$3)))*(D2672+E2672)*'PV model'!$B$4)</f>
        <v>0</v>
      </c>
      <c r="U2672" s="3">
        <f t="shared" si="462"/>
        <v>0</v>
      </c>
      <c r="V2672" s="3">
        <f>('PV model'!$B$13*(U2672/1000)*(1-'PV model'!$B$14*((20+C2672)-25))*'PV model'!$B$10)/'PV model'!$B$12</f>
        <v>0</v>
      </c>
    </row>
    <row r="2673" spans="1:22" x14ac:dyDescent="0.2">
      <c r="A2673" s="10">
        <f t="shared" si="463"/>
        <v>112</v>
      </c>
      <c r="B2673" s="10">
        <f t="shared" si="464"/>
        <v>4</v>
      </c>
      <c r="C2673" s="23">
        <v>6.9</v>
      </c>
      <c r="D2673" s="24">
        <v>0</v>
      </c>
      <c r="E2673" s="24">
        <v>0</v>
      </c>
      <c r="F2673" s="48"/>
      <c r="G2673" s="48"/>
      <c r="H2673" s="1">
        <f t="shared" si="465"/>
        <v>11.932528338606261</v>
      </c>
      <c r="I2673" s="1">
        <f t="shared" si="458"/>
        <v>1.4163832384392845</v>
      </c>
      <c r="J2673" s="4">
        <f>B2673+('PV model'!$B$3/15)+(I2673/60)</f>
        <v>3.7469397206406545</v>
      </c>
      <c r="K2673" s="2">
        <f t="shared" si="459"/>
        <v>123.79590419039019</v>
      </c>
      <c r="L2673" s="2">
        <f>DEGREES(ASIN((((COS(RADIANS('PV model'!$B$2))*COS(RADIANS(H2673))*COS(RADIANS(K2673)))+(SIN(RADIANS('PV model'!$B$2))*SIN(RADIANS(H2673)))))))</f>
        <v>-7.9235579198653996</v>
      </c>
      <c r="M2673" s="3">
        <f t="shared" si="455"/>
        <v>0</v>
      </c>
      <c r="N2673" s="2">
        <f t="shared" si="460"/>
        <v>55.175445196254572</v>
      </c>
      <c r="O2673" s="2">
        <f>IF('PV model'!$B$2&gt;0, 180-N2673,IF('PV model'!$B$2&lt;0,0-N2673,N2673))</f>
        <v>124.82455480374543</v>
      </c>
      <c r="P2673" s="2">
        <f>ABS(O2673-'PV model'!$B$5)</f>
        <v>80.175445196254572</v>
      </c>
      <c r="Q2673" s="3">
        <f t="shared" si="456"/>
        <v>97.923557919865402</v>
      </c>
      <c r="R2673" s="3">
        <f t="shared" si="461"/>
        <v>0</v>
      </c>
      <c r="S2673" s="3">
        <f t="shared" si="457"/>
        <v>0</v>
      </c>
      <c r="T2673" s="3">
        <f>(0.5*(1-COS(RADIANS(90-$X$3)))*(D2673+E2673)*'PV model'!$B$4)</f>
        <v>0</v>
      </c>
      <c r="U2673" s="3">
        <f t="shared" si="462"/>
        <v>0</v>
      </c>
      <c r="V2673" s="3">
        <f>('PV model'!$B$13*(U2673/1000)*(1-'PV model'!$B$14*((20+C2673)-25))*'PV model'!$B$10)/'PV model'!$B$12</f>
        <v>0</v>
      </c>
    </row>
    <row r="2674" spans="1:22" x14ac:dyDescent="0.2">
      <c r="A2674" s="10">
        <f t="shared" si="463"/>
        <v>112</v>
      </c>
      <c r="B2674" s="10">
        <f t="shared" si="464"/>
        <v>5</v>
      </c>
      <c r="C2674" s="23">
        <v>6.8</v>
      </c>
      <c r="D2674" s="24">
        <v>0</v>
      </c>
      <c r="E2674" s="24">
        <v>0</v>
      </c>
      <c r="F2674" s="48"/>
      <c r="G2674" s="48"/>
      <c r="H2674" s="1">
        <f t="shared" si="465"/>
        <v>11.932528338606261</v>
      </c>
      <c r="I2674" s="1">
        <f t="shared" si="458"/>
        <v>1.4163832384392845</v>
      </c>
      <c r="J2674" s="4">
        <f>B2674+('PV model'!$B$3/15)+(I2674/60)</f>
        <v>4.7469397206406549</v>
      </c>
      <c r="K2674" s="2">
        <f t="shared" si="459"/>
        <v>108.79590419039017</v>
      </c>
      <c r="L2674" s="2">
        <f>DEGREES(ASIN((((COS(RADIANS('PV model'!$B$2))*COS(RADIANS(H2674))*COS(RADIANS(K2674)))+(SIN(RADIANS('PV model'!$B$2))*SIN(RADIANS(H2674)))))))</f>
        <v>-0.46728144628284779</v>
      </c>
      <c r="M2674" s="3">
        <f t="shared" si="455"/>
        <v>0</v>
      </c>
      <c r="N2674" s="2">
        <f t="shared" si="460"/>
        <v>67.857176296681786</v>
      </c>
      <c r="O2674" s="2">
        <f>IF('PV model'!$B$2&gt;0, 180-N2674,IF('PV model'!$B$2&lt;0,0-N2674,N2674))</f>
        <v>112.14282370331821</v>
      </c>
      <c r="P2674" s="2">
        <f>ABS(O2674-'PV model'!$B$5)</f>
        <v>92.857176296681786</v>
      </c>
      <c r="Q2674" s="3">
        <f t="shared" si="456"/>
        <v>90.46728144628284</v>
      </c>
      <c r="R2674" s="3">
        <f t="shared" si="461"/>
        <v>0</v>
      </c>
      <c r="S2674" s="3">
        <f t="shared" si="457"/>
        <v>0</v>
      </c>
      <c r="T2674" s="3">
        <f>(0.5*(1-COS(RADIANS(90-$X$3)))*(D2674+E2674)*'PV model'!$B$4)</f>
        <v>0</v>
      </c>
      <c r="U2674" s="3">
        <f t="shared" si="462"/>
        <v>0</v>
      </c>
      <c r="V2674" s="3">
        <f>('PV model'!$B$13*(U2674/1000)*(1-'PV model'!$B$14*((20+C2674)-25))*'PV model'!$B$10)/'PV model'!$B$12</f>
        <v>0</v>
      </c>
    </row>
    <row r="2675" spans="1:22" x14ac:dyDescent="0.2">
      <c r="A2675" s="10">
        <f t="shared" si="463"/>
        <v>112</v>
      </c>
      <c r="B2675" s="10">
        <f t="shared" si="464"/>
        <v>6</v>
      </c>
      <c r="C2675" s="23">
        <v>6.8</v>
      </c>
      <c r="D2675" s="24">
        <v>0</v>
      </c>
      <c r="E2675" s="24">
        <v>5.2920000000000007</v>
      </c>
      <c r="F2675" s="48"/>
      <c r="G2675" s="48"/>
      <c r="H2675" s="1">
        <f t="shared" si="465"/>
        <v>11.932528338606261</v>
      </c>
      <c r="I2675" s="1">
        <f t="shared" si="458"/>
        <v>1.4163832384392845</v>
      </c>
      <c r="J2675" s="4">
        <f>B2675+('PV model'!$B$3/15)+(I2675/60)</f>
        <v>5.7469397206406549</v>
      </c>
      <c r="K2675" s="2">
        <f t="shared" si="459"/>
        <v>93.795904190390175</v>
      </c>
      <c r="L2675" s="2">
        <f>DEGREES(ASIN((((COS(RADIANS('PV model'!$B$2))*COS(RADIANS(H2675))*COS(RADIANS(K2675)))+(SIN(RADIANS('PV model'!$B$2))*SIN(RADIANS(H2675)))))))</f>
        <v>7.6839610351653986</v>
      </c>
      <c r="M2675" s="3">
        <f t="shared" si="455"/>
        <v>7.6839610351653986</v>
      </c>
      <c r="N2675" s="2">
        <f t="shared" si="460"/>
        <v>80.093836283407853</v>
      </c>
      <c r="O2675" s="2">
        <f>IF('PV model'!$B$2&gt;0, 180-N2675,IF('PV model'!$B$2&lt;0,0-N2675,N2675))</f>
        <v>99.906163716592147</v>
      </c>
      <c r="P2675" s="2">
        <f>ABS(O2675-'PV model'!$B$5)</f>
        <v>105.09383628340785</v>
      </c>
      <c r="Q2675" s="3">
        <f t="shared" si="456"/>
        <v>82.316038964834604</v>
      </c>
      <c r="R2675" s="3">
        <f t="shared" si="461"/>
        <v>0</v>
      </c>
      <c r="S2675" s="3">
        <f t="shared" si="457"/>
        <v>5.2920000000000007</v>
      </c>
      <c r="T2675" s="3">
        <f>(0.5*(1-COS(RADIANS(90-$X$3)))*(D2675+E2675)*'PV model'!$B$4)</f>
        <v>0</v>
      </c>
      <c r="U2675" s="3">
        <f t="shared" si="462"/>
        <v>5.2920000000000007</v>
      </c>
      <c r="V2675" s="3">
        <f>('PV model'!$B$13*(U2675/1000)*(1-'PV model'!$B$14*((20+C2675)-25))*'PV model'!$B$10)/'PV model'!$B$12</f>
        <v>0.52517960409600006</v>
      </c>
    </row>
    <row r="2676" spans="1:22" x14ac:dyDescent="0.2">
      <c r="A2676" s="10">
        <f t="shared" si="463"/>
        <v>112</v>
      </c>
      <c r="B2676" s="10">
        <f t="shared" si="464"/>
        <v>7</v>
      </c>
      <c r="C2676" s="23">
        <v>7.1</v>
      </c>
      <c r="D2676" s="24">
        <v>0</v>
      </c>
      <c r="E2676" s="24">
        <v>47.628</v>
      </c>
      <c r="F2676" s="48"/>
      <c r="G2676" s="48"/>
      <c r="H2676" s="1">
        <f t="shared" si="465"/>
        <v>11.932528338606261</v>
      </c>
      <c r="I2676" s="1">
        <f t="shared" si="458"/>
        <v>1.4163832384392845</v>
      </c>
      <c r="J2676" s="4">
        <f>B2676+('PV model'!$B$3/15)+(I2676/60)</f>
        <v>6.7469397206406549</v>
      </c>
      <c r="K2676" s="2">
        <f t="shared" si="459"/>
        <v>78.795904190390175</v>
      </c>
      <c r="L2676" s="2">
        <f>DEGREES(ASIN((((COS(RADIANS('PV model'!$B$2))*COS(RADIANS(H2676))*COS(RADIANS(K2676)))+(SIN(RADIANS('PV model'!$B$2))*SIN(RADIANS(H2676)))))))</f>
        <v>16.14524270687356</v>
      </c>
      <c r="M2676" s="3">
        <f t="shared" si="455"/>
        <v>16.14524270687356</v>
      </c>
      <c r="N2676" s="2">
        <f t="shared" si="460"/>
        <v>87.639568779787339</v>
      </c>
      <c r="O2676" s="2">
        <f>IF('PV model'!$B$2&gt;0, 180-N2676,IF('PV model'!$B$2&lt;0,0-N2676,N2676))</f>
        <v>92.360431220212661</v>
      </c>
      <c r="P2676" s="2">
        <f>ABS(O2676-'PV model'!$B$5)</f>
        <v>112.63956877978734</v>
      </c>
      <c r="Q2676" s="3">
        <f t="shared" si="456"/>
        <v>73.85475729312644</v>
      </c>
      <c r="R2676" s="3">
        <f t="shared" si="461"/>
        <v>0</v>
      </c>
      <c r="S2676" s="3">
        <f t="shared" si="457"/>
        <v>47.628</v>
      </c>
      <c r="T2676" s="3">
        <f>(0.5*(1-COS(RADIANS(90-$X$3)))*(D2676+E2676)*'PV model'!$B$4)</f>
        <v>0</v>
      </c>
      <c r="U2676" s="3">
        <f t="shared" si="462"/>
        <v>47.628</v>
      </c>
      <c r="V2676" s="3">
        <f>('PV model'!$B$13*(U2676/1000)*(1-'PV model'!$B$14*((20+C2676)-25))*'PV model'!$B$10)/'PV model'!$B$12</f>
        <v>4.7209033630079995</v>
      </c>
    </row>
    <row r="2677" spans="1:22" x14ac:dyDescent="0.2">
      <c r="A2677" s="10">
        <f t="shared" si="463"/>
        <v>112</v>
      </c>
      <c r="B2677" s="10">
        <f t="shared" si="464"/>
        <v>8</v>
      </c>
      <c r="C2677" s="23">
        <v>7.4</v>
      </c>
      <c r="D2677" s="24">
        <v>25.81635</v>
      </c>
      <c r="E2677" s="24">
        <v>126.126</v>
      </c>
      <c r="F2677" s="48"/>
      <c r="G2677" s="48"/>
      <c r="H2677" s="1">
        <f t="shared" si="465"/>
        <v>11.932528338606261</v>
      </c>
      <c r="I2677" s="1">
        <f t="shared" si="458"/>
        <v>1.4163832384392845</v>
      </c>
      <c r="J2677" s="4">
        <f>B2677+('PV model'!$B$3/15)+(I2677/60)</f>
        <v>7.7469397206406549</v>
      </c>
      <c r="K2677" s="2">
        <f t="shared" si="459"/>
        <v>63.795904190390175</v>
      </c>
      <c r="L2677" s="2">
        <f>DEGREES(ASIN((((COS(RADIANS('PV model'!$B$2))*COS(RADIANS(H2677))*COS(RADIANS(K2677)))+(SIN(RADIANS('PV model'!$B$2))*SIN(RADIANS(H2677)))))))</f>
        <v>24.525593287774093</v>
      </c>
      <c r="M2677" s="3">
        <f t="shared" si="455"/>
        <v>24.525593287774093</v>
      </c>
      <c r="N2677" s="2">
        <f t="shared" si="460"/>
        <v>74.773725909653024</v>
      </c>
      <c r="O2677" s="2">
        <f>IF('PV model'!$B$2&gt;0, 180-N2677,IF('PV model'!$B$2&lt;0,0-N2677,N2677))</f>
        <v>105.22627409034698</v>
      </c>
      <c r="P2677" s="2">
        <f>ABS(O2677-'PV model'!$B$5)</f>
        <v>99.773725909653024</v>
      </c>
      <c r="Q2677" s="3">
        <f t="shared" si="456"/>
        <v>65.4744067122259</v>
      </c>
      <c r="R2677" s="3">
        <f t="shared" si="461"/>
        <v>25.816350000000011</v>
      </c>
      <c r="S2677" s="3">
        <f t="shared" si="457"/>
        <v>138.4273061381719</v>
      </c>
      <c r="T2677" s="3">
        <f>(0.5*(1-COS(RADIANS(90-$X$3)))*(D2677+E2677)*'PV model'!$B$4)</f>
        <v>0</v>
      </c>
      <c r="U2677" s="3">
        <f t="shared" si="462"/>
        <v>164.2436561381719</v>
      </c>
      <c r="V2677" s="3">
        <f>('PV model'!$B$13*(U2677/1000)*(1-'PV model'!$B$14*((20+C2677)-25))*'PV model'!$B$10)/'PV model'!$B$12</f>
        <v>16.260185027242976</v>
      </c>
    </row>
    <row r="2678" spans="1:22" x14ac:dyDescent="0.2">
      <c r="A2678" s="10">
        <f t="shared" si="463"/>
        <v>112</v>
      </c>
      <c r="B2678" s="10">
        <f t="shared" si="464"/>
        <v>9</v>
      </c>
      <c r="C2678" s="23">
        <v>8</v>
      </c>
      <c r="D2678" s="24">
        <v>87.551100000000005</v>
      </c>
      <c r="E2678" s="24">
        <v>176.4</v>
      </c>
      <c r="F2678" s="48"/>
      <c r="G2678" s="48"/>
      <c r="H2678" s="1">
        <f t="shared" si="465"/>
        <v>11.932528338606261</v>
      </c>
      <c r="I2678" s="1">
        <f t="shared" si="458"/>
        <v>1.4163832384392845</v>
      </c>
      <c r="J2678" s="4">
        <f>B2678+('PV model'!$B$3/15)+(I2678/60)</f>
        <v>8.7469397206406541</v>
      </c>
      <c r="K2678" s="2">
        <f t="shared" si="459"/>
        <v>48.795904190390189</v>
      </c>
      <c r="L2678" s="2">
        <f>DEGREES(ASIN((((COS(RADIANS('PV model'!$B$2))*COS(RADIANS(H2678))*COS(RADIANS(K2678)))+(SIN(RADIANS('PV model'!$B$2))*SIN(RADIANS(H2678)))))))</f>
        <v>32.374431837026371</v>
      </c>
      <c r="M2678" s="3">
        <f t="shared" si="455"/>
        <v>32.374431837026371</v>
      </c>
      <c r="N2678" s="2">
        <f t="shared" si="460"/>
        <v>60.643156943359685</v>
      </c>
      <c r="O2678" s="2">
        <f>IF('PV model'!$B$2&gt;0, 180-N2678,IF('PV model'!$B$2&lt;0,0-N2678,N2678))</f>
        <v>119.35684305664032</v>
      </c>
      <c r="P2678" s="2">
        <f>ABS(O2678-'PV model'!$B$5)</f>
        <v>85.643156943359685</v>
      </c>
      <c r="Q2678" s="3">
        <f t="shared" si="456"/>
        <v>57.625568162973629</v>
      </c>
      <c r="R2678" s="3">
        <f t="shared" si="461"/>
        <v>87.551100000000005</v>
      </c>
      <c r="S2678" s="3">
        <f t="shared" si="457"/>
        <v>212.16495385179846</v>
      </c>
      <c r="T2678" s="3">
        <f>(0.5*(1-COS(RADIANS(90-$X$3)))*(D2678+E2678)*'PV model'!$B$4)</f>
        <v>0</v>
      </c>
      <c r="U2678" s="3">
        <f t="shared" si="462"/>
        <v>299.71605385179845</v>
      </c>
      <c r="V2678" s="3">
        <f>('PV model'!$B$13*(U2678/1000)*(1-'PV model'!$B$14*((20+C2678)-25))*'PV model'!$B$10)/'PV model'!$B$12</f>
        <v>29.600101342109461</v>
      </c>
    </row>
    <row r="2679" spans="1:22" x14ac:dyDescent="0.2">
      <c r="A2679" s="10">
        <f t="shared" si="463"/>
        <v>112</v>
      </c>
      <c r="B2679" s="10">
        <f t="shared" si="464"/>
        <v>10</v>
      </c>
      <c r="C2679" s="23">
        <v>8.8000000000000007</v>
      </c>
      <c r="D2679" s="24">
        <v>0</v>
      </c>
      <c r="E2679" s="24">
        <v>144.648</v>
      </c>
      <c r="F2679" s="48"/>
      <c r="G2679" s="48"/>
      <c r="H2679" s="1">
        <f t="shared" si="465"/>
        <v>11.932528338606261</v>
      </c>
      <c r="I2679" s="1">
        <f t="shared" si="458"/>
        <v>1.4163832384392845</v>
      </c>
      <c r="J2679" s="4">
        <f>B2679+('PV model'!$B$3/15)+(I2679/60)</f>
        <v>9.7469397206406541</v>
      </c>
      <c r="K2679" s="2">
        <f t="shared" si="459"/>
        <v>33.795904190390189</v>
      </c>
      <c r="L2679" s="2">
        <f>DEGREES(ASIN((((COS(RADIANS('PV model'!$B$2))*COS(RADIANS(H2679))*COS(RADIANS(K2679)))+(SIN(RADIANS('PV model'!$B$2))*SIN(RADIANS(H2679)))))))</f>
        <v>39.118210871592503</v>
      </c>
      <c r="M2679" s="3">
        <f t="shared" si="455"/>
        <v>39.118210871592503</v>
      </c>
      <c r="N2679" s="2">
        <f t="shared" si="460"/>
        <v>44.543433962879355</v>
      </c>
      <c r="O2679" s="2">
        <f>IF('PV model'!$B$2&gt;0, 180-N2679,IF('PV model'!$B$2&lt;0,0-N2679,N2679))</f>
        <v>135.45656603712064</v>
      </c>
      <c r="P2679" s="2">
        <f>ABS(O2679-'PV model'!$B$5)</f>
        <v>69.543433962879362</v>
      </c>
      <c r="Q2679" s="3">
        <f t="shared" si="456"/>
        <v>50.881789128407497</v>
      </c>
      <c r="R2679" s="3">
        <f t="shared" si="461"/>
        <v>0</v>
      </c>
      <c r="S2679" s="3">
        <f t="shared" si="457"/>
        <v>144.648</v>
      </c>
      <c r="T2679" s="3">
        <f>(0.5*(1-COS(RADIANS(90-$X$3)))*(D2679+E2679)*'PV model'!$B$4)</f>
        <v>0</v>
      </c>
      <c r="U2679" s="3">
        <f t="shared" si="462"/>
        <v>144.648</v>
      </c>
      <c r="V2679" s="3">
        <f>('PV model'!$B$13*(U2679/1000)*(1-'PV model'!$B$14*((20+C2679)-25))*'PV model'!$B$10)/'PV model'!$B$12</f>
        <v>14.239237065984</v>
      </c>
    </row>
    <row r="2680" spans="1:22" x14ac:dyDescent="0.2">
      <c r="A2680" s="10">
        <f t="shared" si="463"/>
        <v>112</v>
      </c>
      <c r="B2680" s="10">
        <f t="shared" si="464"/>
        <v>11</v>
      </c>
      <c r="C2680" s="23">
        <v>8.6999999999999993</v>
      </c>
      <c r="D2680" s="24">
        <v>1.1224499999999999</v>
      </c>
      <c r="E2680" s="24">
        <v>171.108</v>
      </c>
      <c r="F2680" s="48"/>
      <c r="G2680" s="48"/>
      <c r="H2680" s="1">
        <f t="shared" si="465"/>
        <v>11.932528338606261</v>
      </c>
      <c r="I2680" s="1">
        <f t="shared" si="458"/>
        <v>1.4163832384392845</v>
      </c>
      <c r="J2680" s="4">
        <f>B2680+('PV model'!$B$3/15)+(I2680/60)</f>
        <v>10.746939720640654</v>
      </c>
      <c r="K2680" s="2">
        <f t="shared" si="459"/>
        <v>18.795904190390189</v>
      </c>
      <c r="L2680" s="2">
        <f>DEGREES(ASIN((((COS(RADIANS('PV model'!$B$2))*COS(RADIANS(H2680))*COS(RADIANS(K2680)))+(SIN(RADIANS('PV model'!$B$2))*SIN(RADIANS(H2680)))))))</f>
        <v>44.028077467582072</v>
      </c>
      <c r="M2680" s="3">
        <f t="shared" si="455"/>
        <v>44.028077467582072</v>
      </c>
      <c r="N2680" s="2">
        <f t="shared" si="460"/>
        <v>26.004197531630467</v>
      </c>
      <c r="O2680" s="2">
        <f>IF('PV model'!$B$2&gt;0, 180-N2680,IF('PV model'!$B$2&lt;0,0-N2680,N2680))</f>
        <v>153.99580246836953</v>
      </c>
      <c r="P2680" s="2">
        <f>ABS(O2680-'PV model'!$B$5)</f>
        <v>51.004197531630467</v>
      </c>
      <c r="Q2680" s="3">
        <f t="shared" si="456"/>
        <v>45.971922532417928</v>
      </c>
      <c r="R2680" s="3">
        <f t="shared" si="461"/>
        <v>1.1224499999999999</v>
      </c>
      <c r="S2680" s="3">
        <f t="shared" si="457"/>
        <v>171.90101613370408</v>
      </c>
      <c r="T2680" s="3">
        <f>(0.5*(1-COS(RADIANS(90-$X$3)))*(D2680+E2680)*'PV model'!$B$4)</f>
        <v>0</v>
      </c>
      <c r="U2680" s="3">
        <f t="shared" si="462"/>
        <v>173.02346613370406</v>
      </c>
      <c r="V2680" s="3">
        <f>('PV model'!$B$13*(U2680/1000)*(1-'PV model'!$B$14*((20+C2680)-25))*'PV model'!$B$10)/'PV model'!$B$12</f>
        <v>17.039453374739125</v>
      </c>
    </row>
    <row r="2681" spans="1:22" x14ac:dyDescent="0.2">
      <c r="A2681" s="10">
        <f t="shared" si="463"/>
        <v>112</v>
      </c>
      <c r="B2681" s="10">
        <f t="shared" si="464"/>
        <v>12</v>
      </c>
      <c r="C2681" s="23">
        <v>9.1</v>
      </c>
      <c r="D2681" s="24">
        <v>1.1224499999999999</v>
      </c>
      <c r="E2681" s="24">
        <v>186.98400000000001</v>
      </c>
      <c r="F2681" s="48"/>
      <c r="G2681" s="48"/>
      <c r="H2681" s="1">
        <f t="shared" si="465"/>
        <v>11.932528338606261</v>
      </c>
      <c r="I2681" s="1">
        <f t="shared" si="458"/>
        <v>1.4163832384392845</v>
      </c>
      <c r="J2681" s="4">
        <f>B2681+('PV model'!$B$3/15)+(I2681/60)</f>
        <v>11.746939720640654</v>
      </c>
      <c r="K2681" s="2">
        <f t="shared" si="459"/>
        <v>3.7959041903901891</v>
      </c>
      <c r="L2681" s="2">
        <f>DEGREES(ASIN((((COS(RADIANS('PV model'!$B$2))*COS(RADIANS(H2681))*COS(RADIANS(K2681)))+(SIN(RADIANS('PV model'!$B$2))*SIN(RADIANS(H2681)))))))</f>
        <v>46.331554838452696</v>
      </c>
      <c r="M2681" s="3">
        <f t="shared" si="455"/>
        <v>46.331554838452696</v>
      </c>
      <c r="N2681" s="2">
        <f t="shared" si="460"/>
        <v>5.3826430544716386</v>
      </c>
      <c r="O2681" s="2">
        <f>IF('PV model'!$B$2&gt;0, 180-N2681,IF('PV model'!$B$2&lt;0,0-N2681,N2681))</f>
        <v>174.61735694552837</v>
      </c>
      <c r="P2681" s="2">
        <f>ABS(O2681-'PV model'!$B$5)</f>
        <v>30.382643054471629</v>
      </c>
      <c r="Q2681" s="3">
        <f t="shared" si="456"/>
        <v>43.668445161547304</v>
      </c>
      <c r="R2681" s="3">
        <f t="shared" si="461"/>
        <v>1.1224500000000002</v>
      </c>
      <c r="S2681" s="3">
        <f t="shared" si="457"/>
        <v>187.76133333431162</v>
      </c>
      <c r="T2681" s="3">
        <f>(0.5*(1-COS(RADIANS(90-$X$3)))*(D2681+E2681)*'PV model'!$B$4)</f>
        <v>0</v>
      </c>
      <c r="U2681" s="3">
        <f t="shared" si="462"/>
        <v>188.8837833343116</v>
      </c>
      <c r="V2681" s="3">
        <f>('PV model'!$B$13*(U2681/1000)*(1-'PV model'!$B$14*((20+C2681)-25))*'PV model'!$B$10)/'PV model'!$B$12</f>
        <v>18.571177485191384</v>
      </c>
    </row>
    <row r="2682" spans="1:22" x14ac:dyDescent="0.2">
      <c r="A2682" s="10">
        <f t="shared" si="463"/>
        <v>112</v>
      </c>
      <c r="B2682" s="10">
        <f t="shared" si="464"/>
        <v>13</v>
      </c>
      <c r="C2682" s="23">
        <v>9.1</v>
      </c>
      <c r="D2682" s="24">
        <v>1.1224499999999999</v>
      </c>
      <c r="E2682" s="24">
        <v>190.512</v>
      </c>
      <c r="F2682" s="48"/>
      <c r="G2682" s="48"/>
      <c r="H2682" s="1">
        <f t="shared" si="465"/>
        <v>11.932528338606261</v>
      </c>
      <c r="I2682" s="1">
        <f t="shared" si="458"/>
        <v>1.4163832384392845</v>
      </c>
      <c r="J2682" s="4">
        <f>B2682+('PV model'!$B$3/15)+(I2682/60)</f>
        <v>12.746939720640654</v>
      </c>
      <c r="K2682" s="2">
        <f t="shared" si="459"/>
        <v>-11.204095809609811</v>
      </c>
      <c r="L2682" s="2">
        <f>DEGREES(ASIN((((COS(RADIANS('PV model'!$B$2))*COS(RADIANS(H2682))*COS(RADIANS(K2682)))+(SIN(RADIANS('PV model'!$B$2))*SIN(RADIANS(H2682)))))))</f>
        <v>45.561431065355642</v>
      </c>
      <c r="M2682" s="3">
        <f t="shared" si="455"/>
        <v>45.561431065355642</v>
      </c>
      <c r="N2682" s="2">
        <f t="shared" si="460"/>
        <v>-15.754970589716311</v>
      </c>
      <c r="O2682" s="2">
        <f>IF('PV model'!$B$2&gt;0, 180-N2682,IF('PV model'!$B$2&lt;0,0-N2682,N2682))</f>
        <v>195.75497058971632</v>
      </c>
      <c r="P2682" s="2">
        <f>ABS(O2682-'PV model'!$B$5)</f>
        <v>9.2450294102836779</v>
      </c>
      <c r="Q2682" s="3">
        <f t="shared" si="456"/>
        <v>44.438568934644358</v>
      </c>
      <c r="R2682" s="3">
        <f t="shared" si="461"/>
        <v>1.1224499999999999</v>
      </c>
      <c r="S2682" s="3">
        <f t="shared" si="457"/>
        <v>191.29551333776271</v>
      </c>
      <c r="T2682" s="3">
        <f>(0.5*(1-COS(RADIANS(90-$X$3)))*(D2682+E2682)*'PV model'!$B$4)</f>
        <v>0</v>
      </c>
      <c r="U2682" s="3">
        <f t="shared" si="462"/>
        <v>192.4179633377627</v>
      </c>
      <c r="V2682" s="3">
        <f>('PV model'!$B$13*(U2682/1000)*(1-'PV model'!$B$14*((20+C2682)-25))*'PV model'!$B$10)/'PV model'!$B$12</f>
        <v>18.91866038155278</v>
      </c>
    </row>
    <row r="2683" spans="1:22" x14ac:dyDescent="0.2">
      <c r="A2683" s="10">
        <f t="shared" si="463"/>
        <v>112</v>
      </c>
      <c r="B2683" s="10">
        <f t="shared" si="464"/>
        <v>14</v>
      </c>
      <c r="C2683" s="23">
        <v>9.6</v>
      </c>
      <c r="D2683" s="24">
        <v>4.4897999999999998</v>
      </c>
      <c r="E2683" s="24">
        <v>180.81</v>
      </c>
      <c r="F2683" s="48"/>
      <c r="G2683" s="48"/>
      <c r="H2683" s="1">
        <f t="shared" si="465"/>
        <v>11.932528338606261</v>
      </c>
      <c r="I2683" s="1">
        <f t="shared" si="458"/>
        <v>1.4163832384392845</v>
      </c>
      <c r="J2683" s="4">
        <f>B2683+('PV model'!$B$3/15)+(I2683/60)</f>
        <v>13.746939720640654</v>
      </c>
      <c r="K2683" s="2">
        <f t="shared" si="459"/>
        <v>-26.204095809609811</v>
      </c>
      <c r="L2683" s="2">
        <f>DEGREES(ASIN((((COS(RADIANS('PV model'!$B$2))*COS(RADIANS(H2683))*COS(RADIANS(K2683)))+(SIN(RADIANS('PV model'!$B$2))*SIN(RADIANS(H2683)))))))</f>
        <v>41.882849405083348</v>
      </c>
      <c r="M2683" s="3">
        <f t="shared" si="455"/>
        <v>41.882849405083348</v>
      </c>
      <c r="N2683" s="2">
        <f t="shared" si="460"/>
        <v>-35.470555912501155</v>
      </c>
      <c r="O2683" s="2">
        <f>IF('PV model'!$B$2&gt;0, 180-N2683,IF('PV model'!$B$2&lt;0,0-N2683,N2683))</f>
        <v>215.47055591250114</v>
      </c>
      <c r="P2683" s="2">
        <f>ABS(O2683-'PV model'!$B$5)</f>
        <v>10.47055591250114</v>
      </c>
      <c r="Q2683" s="3">
        <f t="shared" si="456"/>
        <v>48.117150594916652</v>
      </c>
      <c r="R2683" s="3">
        <f t="shared" si="461"/>
        <v>4.4897999999999998</v>
      </c>
      <c r="S2683" s="3">
        <f t="shared" si="457"/>
        <v>183.94573012006771</v>
      </c>
      <c r="T2683" s="3">
        <f>(0.5*(1-COS(RADIANS(90-$X$3)))*(D2683+E2683)*'PV model'!$B$4)</f>
        <v>0</v>
      </c>
      <c r="U2683" s="3">
        <f t="shared" si="462"/>
        <v>188.43553012006771</v>
      </c>
      <c r="V2683" s="3">
        <f>('PV model'!$B$13*(U2683/1000)*(1-'PV model'!$B$14*((20+C2683)-25))*'PV model'!$B$10)/'PV model'!$B$12</f>
        <v>18.48943290393121</v>
      </c>
    </row>
    <row r="2684" spans="1:22" x14ac:dyDescent="0.2">
      <c r="A2684" s="10">
        <f t="shared" si="463"/>
        <v>112</v>
      </c>
      <c r="B2684" s="10">
        <f t="shared" si="464"/>
        <v>15</v>
      </c>
      <c r="C2684" s="23">
        <v>9.4</v>
      </c>
      <c r="D2684" s="24">
        <v>1.1224499999999999</v>
      </c>
      <c r="E2684" s="24">
        <v>162.28800000000001</v>
      </c>
      <c r="F2684" s="48"/>
      <c r="G2684" s="48"/>
      <c r="H2684" s="1">
        <f t="shared" si="465"/>
        <v>11.932528338606261</v>
      </c>
      <c r="I2684" s="1">
        <f t="shared" si="458"/>
        <v>1.4163832384392845</v>
      </c>
      <c r="J2684" s="4">
        <f>B2684+('PV model'!$B$3/15)+(I2684/60)</f>
        <v>14.746939720640654</v>
      </c>
      <c r="K2684" s="2">
        <f t="shared" si="459"/>
        <v>-41.204095809609811</v>
      </c>
      <c r="L2684" s="2">
        <f>DEGREES(ASIN((((COS(RADIANS('PV model'!$B$2))*COS(RADIANS(H2684))*COS(RADIANS(K2684)))+(SIN(RADIANS('PV model'!$B$2))*SIN(RADIANS(H2684)))))))</f>
        <v>35.968021901672607</v>
      </c>
      <c r="M2684" s="3">
        <f t="shared" si="455"/>
        <v>35.968021901672607</v>
      </c>
      <c r="N2684" s="2">
        <f t="shared" si="460"/>
        <v>-52.781447012399774</v>
      </c>
      <c r="O2684" s="2">
        <f>IF('PV model'!$B$2&gt;0, 180-N2684,IF('PV model'!$B$2&lt;0,0-N2684,N2684))</f>
        <v>232.78144701239978</v>
      </c>
      <c r="P2684" s="2">
        <f>ABS(O2684-'PV model'!$B$5)</f>
        <v>27.781447012399781</v>
      </c>
      <c r="Q2684" s="3">
        <f t="shared" si="456"/>
        <v>54.031978098327393</v>
      </c>
      <c r="R2684" s="3">
        <f t="shared" si="461"/>
        <v>1.1224499999999997</v>
      </c>
      <c r="S2684" s="3">
        <f t="shared" si="457"/>
        <v>163.08808108175705</v>
      </c>
      <c r="T2684" s="3">
        <f>(0.5*(1-COS(RADIANS(90-$X$3)))*(D2684+E2684)*'PV model'!$B$4)</f>
        <v>0</v>
      </c>
      <c r="U2684" s="3">
        <f t="shared" si="462"/>
        <v>164.21053108175704</v>
      </c>
      <c r="V2684" s="3">
        <f>('PV model'!$B$13*(U2684/1000)*(1-'PV model'!$B$14*((20+C2684)-25))*'PV model'!$B$10)/'PV model'!$B$12</f>
        <v>16.125589756442423</v>
      </c>
    </row>
    <row r="2685" spans="1:22" x14ac:dyDescent="0.2">
      <c r="A2685" s="10">
        <f t="shared" si="463"/>
        <v>112</v>
      </c>
      <c r="B2685" s="10">
        <f t="shared" si="464"/>
        <v>16</v>
      </c>
      <c r="C2685" s="23">
        <v>8.6</v>
      </c>
      <c r="D2685" s="24">
        <v>0</v>
      </c>
      <c r="E2685" s="24">
        <v>134.06399999999999</v>
      </c>
      <c r="F2685" s="48"/>
      <c r="G2685" s="48"/>
      <c r="H2685" s="1">
        <f t="shared" si="465"/>
        <v>11.932528338606261</v>
      </c>
      <c r="I2685" s="1">
        <f t="shared" si="458"/>
        <v>1.4163832384392845</v>
      </c>
      <c r="J2685" s="4">
        <f>B2685+('PV model'!$B$3/15)+(I2685/60)</f>
        <v>15.746939720640654</v>
      </c>
      <c r="K2685" s="2">
        <f t="shared" si="459"/>
        <v>-56.204095809609811</v>
      </c>
      <c r="L2685" s="2">
        <f>DEGREES(ASIN((((COS(RADIANS('PV model'!$B$2))*COS(RADIANS(H2685))*COS(RADIANS(K2685)))+(SIN(RADIANS('PV model'!$B$2))*SIN(RADIANS(H2685)))))))</f>
        <v>28.596872073532527</v>
      </c>
      <c r="M2685" s="3">
        <f t="shared" si="455"/>
        <v>28.596872073532527</v>
      </c>
      <c r="N2685" s="2">
        <f t="shared" si="460"/>
        <v>-67.824962403495391</v>
      </c>
      <c r="O2685" s="2">
        <f>IF('PV model'!$B$2&gt;0, 180-N2685,IF('PV model'!$B$2&lt;0,0-N2685,N2685))</f>
        <v>247.82496240349539</v>
      </c>
      <c r="P2685" s="2">
        <f>ABS(O2685-'PV model'!$B$5)</f>
        <v>42.824962403495391</v>
      </c>
      <c r="Q2685" s="3">
        <f t="shared" si="456"/>
        <v>61.403127926467469</v>
      </c>
      <c r="R2685" s="3">
        <f t="shared" si="461"/>
        <v>0</v>
      </c>
      <c r="S2685" s="3">
        <f t="shared" si="457"/>
        <v>134.06399999999999</v>
      </c>
      <c r="T2685" s="3">
        <f>(0.5*(1-COS(RADIANS(90-$X$3)))*(D2685+E2685)*'PV model'!$B$4)</f>
        <v>0</v>
      </c>
      <c r="U2685" s="3">
        <f t="shared" si="462"/>
        <v>134.06399999999999</v>
      </c>
      <c r="V2685" s="3">
        <f>('PV model'!$B$13*(U2685/1000)*(1-'PV model'!$B$14*((20+C2685)-25))*'PV model'!$B$10)/'PV model'!$B$12</f>
        <v>13.208062500863999</v>
      </c>
    </row>
    <row r="2686" spans="1:22" x14ac:dyDescent="0.2">
      <c r="A2686" s="10">
        <f t="shared" si="463"/>
        <v>112</v>
      </c>
      <c r="B2686" s="10">
        <f t="shared" si="464"/>
        <v>17</v>
      </c>
      <c r="C2686" s="23">
        <v>8.3000000000000007</v>
      </c>
      <c r="D2686" s="24">
        <v>0</v>
      </c>
      <c r="E2686" s="24">
        <v>97.02</v>
      </c>
      <c r="F2686" s="48"/>
      <c r="G2686" s="48"/>
      <c r="H2686" s="1">
        <f t="shared" si="465"/>
        <v>11.932528338606261</v>
      </c>
      <c r="I2686" s="1">
        <f t="shared" si="458"/>
        <v>1.4163832384392845</v>
      </c>
      <c r="J2686" s="4">
        <f>B2686+('PV model'!$B$3/15)+(I2686/60)</f>
        <v>16.746939720640654</v>
      </c>
      <c r="K2686" s="2">
        <f t="shared" si="459"/>
        <v>-71.204095809609811</v>
      </c>
      <c r="L2686" s="2">
        <f>DEGREES(ASIN((((COS(RADIANS('PV model'!$B$2))*COS(RADIANS(H2686))*COS(RADIANS(K2686)))+(SIN(RADIANS('PV model'!$B$2))*SIN(RADIANS(H2686)))))))</f>
        <v>20.422961565411153</v>
      </c>
      <c r="M2686" s="3">
        <f t="shared" si="455"/>
        <v>20.422961565411153</v>
      </c>
      <c r="N2686" s="2">
        <f t="shared" si="460"/>
        <v>-81.242395387219702</v>
      </c>
      <c r="O2686" s="2">
        <f>IF('PV model'!$B$2&gt;0, 180-N2686,IF('PV model'!$B$2&lt;0,0-N2686,N2686))</f>
        <v>261.24239538721969</v>
      </c>
      <c r="P2686" s="2">
        <f>ABS(O2686-'PV model'!$B$5)</f>
        <v>56.242395387219688</v>
      </c>
      <c r="Q2686" s="3">
        <f t="shared" si="456"/>
        <v>69.577038434588843</v>
      </c>
      <c r="R2686" s="3">
        <f t="shared" si="461"/>
        <v>0</v>
      </c>
      <c r="S2686" s="3">
        <f t="shared" si="457"/>
        <v>97.02</v>
      </c>
      <c r="T2686" s="3">
        <f>(0.5*(1-COS(RADIANS(90-$X$3)))*(D2686+E2686)*'PV model'!$B$4)</f>
        <v>0</v>
      </c>
      <c r="U2686" s="3">
        <f t="shared" si="462"/>
        <v>97.02</v>
      </c>
      <c r="V2686" s="3">
        <f>('PV model'!$B$13*(U2686/1000)*(1-'PV model'!$B$14*((20+C2686)-25))*'PV model'!$B$10)/'PV model'!$B$12</f>
        <v>9.5701040265599993</v>
      </c>
    </row>
    <row r="2687" spans="1:22" x14ac:dyDescent="0.2">
      <c r="A2687" s="10">
        <f t="shared" si="463"/>
        <v>112</v>
      </c>
      <c r="B2687" s="10">
        <f t="shared" si="464"/>
        <v>18</v>
      </c>
      <c r="C2687" s="23">
        <v>7.6</v>
      </c>
      <c r="D2687" s="24">
        <v>0</v>
      </c>
      <c r="E2687" s="24">
        <v>57.33</v>
      </c>
      <c r="F2687" s="48"/>
      <c r="G2687" s="48"/>
      <c r="H2687" s="1">
        <f t="shared" si="465"/>
        <v>11.932528338606261</v>
      </c>
      <c r="I2687" s="1">
        <f t="shared" si="458"/>
        <v>1.4163832384392845</v>
      </c>
      <c r="J2687" s="4">
        <f>B2687+('PV model'!$B$3/15)+(I2687/60)</f>
        <v>17.746939720640654</v>
      </c>
      <c r="K2687" s="2">
        <f t="shared" si="459"/>
        <v>-86.204095809609811</v>
      </c>
      <c r="L2687" s="2">
        <f>DEGREES(ASIN((((COS(RADIANS('PV model'!$B$2))*COS(RADIANS(H2687))*COS(RADIANS(K2687)))+(SIN(RADIANS('PV model'!$B$2))*SIN(RADIANS(H2687)))))))</f>
        <v>11.951484148627156</v>
      </c>
      <c r="M2687" s="3">
        <f t="shared" si="455"/>
        <v>11.951484148627156</v>
      </c>
      <c r="N2687" s="2">
        <f t="shared" si="460"/>
        <v>-86.265011711570693</v>
      </c>
      <c r="O2687" s="2">
        <f>IF('PV model'!$B$2&gt;0, 180-N2687,IF('PV model'!$B$2&lt;0,0-N2687,N2687))</f>
        <v>266.26501171157071</v>
      </c>
      <c r="P2687" s="2">
        <f>ABS(O2687-'PV model'!$B$5)</f>
        <v>61.265011711570708</v>
      </c>
      <c r="Q2687" s="3">
        <f t="shared" si="456"/>
        <v>78.048515851372841</v>
      </c>
      <c r="R2687" s="3">
        <f t="shared" si="461"/>
        <v>0</v>
      </c>
      <c r="S2687" s="3">
        <f t="shared" si="457"/>
        <v>57.33</v>
      </c>
      <c r="T2687" s="3">
        <f>(0.5*(1-COS(RADIANS(90-$X$3)))*(D2687+E2687)*'PV model'!$B$4)</f>
        <v>0</v>
      </c>
      <c r="U2687" s="3">
        <f t="shared" si="462"/>
        <v>57.33</v>
      </c>
      <c r="V2687" s="3">
        <f>('PV model'!$B$13*(U2687/1000)*(1-'PV model'!$B$14*((20+C2687)-25))*'PV model'!$B$10)/'PV model'!$B$12</f>
        <v>5.6711074492799991</v>
      </c>
    </row>
    <row r="2688" spans="1:22" x14ac:dyDescent="0.2">
      <c r="A2688" s="10">
        <f t="shared" si="463"/>
        <v>112</v>
      </c>
      <c r="B2688" s="10">
        <f t="shared" si="464"/>
        <v>19</v>
      </c>
      <c r="C2688" s="23">
        <v>7.1</v>
      </c>
      <c r="D2688" s="24">
        <v>0</v>
      </c>
      <c r="E2688" s="24">
        <v>21.168000000000003</v>
      </c>
      <c r="F2688" s="48"/>
      <c r="G2688" s="48"/>
      <c r="H2688" s="1">
        <f t="shared" si="465"/>
        <v>11.932528338606261</v>
      </c>
      <c r="I2688" s="1">
        <f t="shared" si="458"/>
        <v>1.4163832384392845</v>
      </c>
      <c r="J2688" s="4">
        <f>B2688+('PV model'!$B$3/15)+(I2688/60)</f>
        <v>18.746939720640654</v>
      </c>
      <c r="K2688" s="2">
        <f t="shared" si="459"/>
        <v>-101.20409580960981</v>
      </c>
      <c r="L2688" s="2">
        <f>DEGREES(ASIN((((COS(RADIANS('PV model'!$B$2))*COS(RADIANS(H2688))*COS(RADIANS(K2688)))+(SIN(RADIANS('PV model'!$B$2))*SIN(RADIANS(H2688)))))))</f>
        <v>3.5958883694542081</v>
      </c>
      <c r="M2688" s="3">
        <f t="shared" si="455"/>
        <v>3.5958883694542081</v>
      </c>
      <c r="N2688" s="2">
        <f t="shared" si="460"/>
        <v>-74.078428173216182</v>
      </c>
      <c r="O2688" s="2">
        <f>IF('PV model'!$B$2&gt;0, 180-N2688,IF('PV model'!$B$2&lt;0,0-N2688,N2688))</f>
        <v>254.0784281732162</v>
      </c>
      <c r="P2688" s="2">
        <f>ABS(O2688-'PV model'!$B$5)</f>
        <v>49.078428173216196</v>
      </c>
      <c r="Q2688" s="3">
        <f t="shared" si="456"/>
        <v>86.404111630545799</v>
      </c>
      <c r="R2688" s="3">
        <f t="shared" si="461"/>
        <v>0</v>
      </c>
      <c r="S2688" s="3">
        <f t="shared" si="457"/>
        <v>21.168000000000003</v>
      </c>
      <c r="T2688" s="3">
        <f>(0.5*(1-COS(RADIANS(90-$X$3)))*(D2688+E2688)*'PV model'!$B$4)</f>
        <v>0</v>
      </c>
      <c r="U2688" s="3">
        <f t="shared" si="462"/>
        <v>21.168000000000003</v>
      </c>
      <c r="V2688" s="3">
        <f>('PV model'!$B$13*(U2688/1000)*(1-'PV model'!$B$14*((20+C2688)-25))*'PV model'!$B$10)/'PV model'!$B$12</f>
        <v>2.0981792724480002</v>
      </c>
    </row>
    <row r="2689" spans="1:22" x14ac:dyDescent="0.2">
      <c r="A2689" s="10">
        <f t="shared" si="463"/>
        <v>112</v>
      </c>
      <c r="B2689" s="10">
        <f t="shared" si="464"/>
        <v>20</v>
      </c>
      <c r="C2689" s="23">
        <v>6.8</v>
      </c>
      <c r="D2689" s="24">
        <v>0</v>
      </c>
      <c r="E2689" s="24">
        <v>2.6460000000000004</v>
      </c>
      <c r="F2689" s="48"/>
      <c r="G2689" s="48"/>
      <c r="H2689" s="1">
        <f t="shared" si="465"/>
        <v>11.932528338606261</v>
      </c>
      <c r="I2689" s="1">
        <f t="shared" si="458"/>
        <v>1.4163832384392845</v>
      </c>
      <c r="J2689" s="4">
        <f>B2689+('PV model'!$B$3/15)+(I2689/60)</f>
        <v>19.746939720640654</v>
      </c>
      <c r="K2689" s="2">
        <f t="shared" si="459"/>
        <v>-116.20409580960981</v>
      </c>
      <c r="L2689" s="2">
        <f>DEGREES(ASIN((((COS(RADIANS('PV model'!$B$2))*COS(RADIANS(H2689))*COS(RADIANS(K2689)))+(SIN(RADIANS('PV model'!$B$2))*SIN(RADIANS(H2689)))))))</f>
        <v>-4.2614361850847295</v>
      </c>
      <c r="M2689" s="3">
        <f t="shared" si="455"/>
        <v>0</v>
      </c>
      <c r="N2689" s="2">
        <f t="shared" si="460"/>
        <v>-61.675305548656269</v>
      </c>
      <c r="O2689" s="2">
        <f>IF('PV model'!$B$2&gt;0, 180-N2689,IF('PV model'!$B$2&lt;0,0-N2689,N2689))</f>
        <v>241.67530554865627</v>
      </c>
      <c r="P2689" s="2">
        <f>ABS(O2689-'PV model'!$B$5)</f>
        <v>36.675305548656269</v>
      </c>
      <c r="Q2689" s="3">
        <f t="shared" si="456"/>
        <v>94.261436185084733</v>
      </c>
      <c r="R2689" s="3">
        <f t="shared" si="461"/>
        <v>0</v>
      </c>
      <c r="S2689" s="3">
        <f t="shared" si="457"/>
        <v>2.6460000000000004</v>
      </c>
      <c r="T2689" s="3">
        <f>(0.5*(1-COS(RADIANS(90-$X$3)))*(D2689+E2689)*'PV model'!$B$4)</f>
        <v>0</v>
      </c>
      <c r="U2689" s="3">
        <f t="shared" si="462"/>
        <v>2.6460000000000004</v>
      </c>
      <c r="V2689" s="3">
        <f>('PV model'!$B$13*(U2689/1000)*(1-'PV model'!$B$14*((20+C2689)-25))*'PV model'!$B$10)/'PV model'!$B$12</f>
        <v>0.26258980204800003</v>
      </c>
    </row>
    <row r="2690" spans="1:22" x14ac:dyDescent="0.2">
      <c r="A2690" s="10">
        <f t="shared" si="463"/>
        <v>112</v>
      </c>
      <c r="B2690" s="10">
        <f t="shared" si="464"/>
        <v>21</v>
      </c>
      <c r="C2690" s="23">
        <v>6.3</v>
      </c>
      <c r="D2690" s="24">
        <v>0</v>
      </c>
      <c r="E2690" s="24">
        <v>0</v>
      </c>
      <c r="F2690" s="48"/>
      <c r="G2690" s="48"/>
      <c r="H2690" s="1">
        <f t="shared" si="465"/>
        <v>11.932528338606261</v>
      </c>
      <c r="I2690" s="1">
        <f t="shared" si="458"/>
        <v>1.4163832384392845</v>
      </c>
      <c r="J2690" s="4">
        <f>B2690+('PV model'!$B$3/15)+(I2690/60)</f>
        <v>20.746939720640654</v>
      </c>
      <c r="K2690" s="2">
        <f t="shared" si="459"/>
        <v>-131.20409580960981</v>
      </c>
      <c r="L2690" s="2">
        <f>DEGREES(ASIN((((COS(RADIANS('PV model'!$B$2))*COS(RADIANS(H2690))*COS(RADIANS(K2690)))+(SIN(RADIANS('PV model'!$B$2))*SIN(RADIANS(H2690)))))))</f>
        <v>-11.2247357380403</v>
      </c>
      <c r="M2690" s="3">
        <f t="shared" si="455"/>
        <v>0</v>
      </c>
      <c r="N2690" s="2">
        <f t="shared" si="460"/>
        <v>-48.630758878251832</v>
      </c>
      <c r="O2690" s="2">
        <f>IF('PV model'!$B$2&gt;0, 180-N2690,IF('PV model'!$B$2&lt;0,0-N2690,N2690))</f>
        <v>228.63075887825184</v>
      </c>
      <c r="P2690" s="2">
        <f>ABS(O2690-'PV model'!$B$5)</f>
        <v>23.630758878251839</v>
      </c>
      <c r="Q2690" s="3">
        <f t="shared" si="456"/>
        <v>101.22473573804031</v>
      </c>
      <c r="R2690" s="3">
        <f t="shared" si="461"/>
        <v>0</v>
      </c>
      <c r="S2690" s="3">
        <f t="shared" si="457"/>
        <v>0</v>
      </c>
      <c r="T2690" s="3">
        <f>(0.5*(1-COS(RADIANS(90-$X$3)))*(D2690+E2690)*'PV model'!$B$4)</f>
        <v>0</v>
      </c>
      <c r="U2690" s="3">
        <f t="shared" si="462"/>
        <v>0</v>
      </c>
      <c r="V2690" s="3">
        <f>('PV model'!$B$13*(U2690/1000)*(1-'PV model'!$B$14*((20+C2690)-25))*'PV model'!$B$10)/'PV model'!$B$12</f>
        <v>0</v>
      </c>
    </row>
    <row r="2691" spans="1:22" x14ac:dyDescent="0.2">
      <c r="A2691" s="10">
        <f t="shared" si="463"/>
        <v>112</v>
      </c>
      <c r="B2691" s="10">
        <f t="shared" si="464"/>
        <v>22</v>
      </c>
      <c r="C2691" s="23">
        <v>5.6</v>
      </c>
      <c r="D2691" s="24">
        <v>0</v>
      </c>
      <c r="E2691" s="24">
        <v>0</v>
      </c>
      <c r="F2691" s="48"/>
      <c r="G2691" s="48"/>
      <c r="H2691" s="1">
        <f t="shared" si="465"/>
        <v>11.932528338606261</v>
      </c>
      <c r="I2691" s="1">
        <f t="shared" si="458"/>
        <v>1.4163832384392845</v>
      </c>
      <c r="J2691" s="4">
        <f>B2691+('PV model'!$B$3/15)+(I2691/60)</f>
        <v>21.746939720640654</v>
      </c>
      <c r="K2691" s="2">
        <f t="shared" si="459"/>
        <v>-146.20409580960981</v>
      </c>
      <c r="L2691" s="2">
        <f>DEGREES(ASIN((((COS(RADIANS('PV model'!$B$2))*COS(RADIANS(H2691))*COS(RADIANS(K2691)))+(SIN(RADIANS('PV model'!$B$2))*SIN(RADIANS(H2691)))))))</f>
        <v>-16.865757267286625</v>
      </c>
      <c r="M2691" s="3">
        <f t="shared" si="455"/>
        <v>0</v>
      </c>
      <c r="N2691" s="2">
        <f t="shared" si="460"/>
        <v>-34.658045356535702</v>
      </c>
      <c r="O2691" s="2">
        <f>IF('PV model'!$B$2&gt;0, 180-N2691,IF('PV model'!$B$2&lt;0,0-N2691,N2691))</f>
        <v>214.65804535653569</v>
      </c>
      <c r="P2691" s="2">
        <f>ABS(O2691-'PV model'!$B$5)</f>
        <v>9.6580453565356947</v>
      </c>
      <c r="Q2691" s="3">
        <f t="shared" si="456"/>
        <v>106.86575726728663</v>
      </c>
      <c r="R2691" s="3">
        <f t="shared" si="461"/>
        <v>0</v>
      </c>
      <c r="S2691" s="3">
        <f t="shared" si="457"/>
        <v>0</v>
      </c>
      <c r="T2691" s="3">
        <f>(0.5*(1-COS(RADIANS(90-$X$3)))*(D2691+E2691)*'PV model'!$B$4)</f>
        <v>0</v>
      </c>
      <c r="U2691" s="3">
        <f t="shared" si="462"/>
        <v>0</v>
      </c>
      <c r="V2691" s="3">
        <f>('PV model'!$B$13*(U2691/1000)*(1-'PV model'!$B$14*((20+C2691)-25))*'PV model'!$B$10)/'PV model'!$B$12</f>
        <v>0</v>
      </c>
    </row>
    <row r="2692" spans="1:22" x14ac:dyDescent="0.2">
      <c r="A2692" s="10">
        <f t="shared" si="463"/>
        <v>112</v>
      </c>
      <c r="B2692" s="10">
        <f t="shared" si="464"/>
        <v>23</v>
      </c>
      <c r="C2692" s="23">
        <v>5.8</v>
      </c>
      <c r="D2692" s="24">
        <v>0</v>
      </c>
      <c r="E2692" s="24">
        <v>0</v>
      </c>
      <c r="F2692" s="48"/>
      <c r="G2692" s="48"/>
      <c r="H2692" s="1">
        <f t="shared" si="465"/>
        <v>11.932528338606261</v>
      </c>
      <c r="I2692" s="1">
        <f t="shared" si="458"/>
        <v>1.4163832384392845</v>
      </c>
      <c r="J2692" s="4">
        <f>B2692+('PV model'!$B$3/15)+(I2692/60)</f>
        <v>22.746939720640654</v>
      </c>
      <c r="K2692" s="2">
        <f t="shared" si="459"/>
        <v>-161.20409580960981</v>
      </c>
      <c r="L2692" s="2">
        <f>DEGREES(ASIN((((COS(RADIANS('PV model'!$B$2))*COS(RADIANS(H2692))*COS(RADIANS(K2692)))+(SIN(RADIANS('PV model'!$B$2))*SIN(RADIANS(H2692)))))))</f>
        <v>-20.745565770794361</v>
      </c>
      <c r="M2692" s="3">
        <f t="shared" si="455"/>
        <v>0</v>
      </c>
      <c r="N2692" s="2">
        <f t="shared" si="460"/>
        <v>-19.699804992974844</v>
      </c>
      <c r="O2692" s="2">
        <f>IF('PV model'!$B$2&gt;0, 180-N2692,IF('PV model'!$B$2&lt;0,0-N2692,N2692))</f>
        <v>199.69980499297483</v>
      </c>
      <c r="P2692" s="2">
        <f>ABS(O2692-'PV model'!$B$5)</f>
        <v>5.3001950070251667</v>
      </c>
      <c r="Q2692" s="3">
        <f t="shared" si="456"/>
        <v>110.74556577079436</v>
      </c>
      <c r="R2692" s="3">
        <f t="shared" si="461"/>
        <v>0</v>
      </c>
      <c r="S2692" s="3">
        <f t="shared" si="457"/>
        <v>0</v>
      </c>
      <c r="T2692" s="3">
        <f>(0.5*(1-COS(RADIANS(90-$X$3)))*(D2692+E2692)*'PV model'!$B$4)</f>
        <v>0</v>
      </c>
      <c r="U2692" s="3">
        <f t="shared" si="462"/>
        <v>0</v>
      </c>
      <c r="V2692" s="3">
        <f>('PV model'!$B$13*(U2692/1000)*(1-'PV model'!$B$14*((20+C2692)-25))*'PV model'!$B$10)/'PV model'!$B$12</f>
        <v>0</v>
      </c>
    </row>
    <row r="2693" spans="1:22" x14ac:dyDescent="0.2">
      <c r="A2693" s="10">
        <f t="shared" si="463"/>
        <v>112</v>
      </c>
      <c r="B2693" s="10">
        <f t="shared" si="464"/>
        <v>24</v>
      </c>
      <c r="C2693" s="23">
        <v>5.8</v>
      </c>
      <c r="D2693" s="24">
        <v>0</v>
      </c>
      <c r="E2693" s="24">
        <v>0</v>
      </c>
      <c r="F2693" s="48"/>
      <c r="G2693" s="48"/>
      <c r="H2693" s="1">
        <f t="shared" si="465"/>
        <v>11.932528338606261</v>
      </c>
      <c r="I2693" s="1">
        <f t="shared" si="458"/>
        <v>1.4163832384392845</v>
      </c>
      <c r="J2693" s="4">
        <f>B2693+('PV model'!$B$3/15)+(I2693/60)</f>
        <v>23.746939720640654</v>
      </c>
      <c r="K2693" s="2">
        <f t="shared" si="459"/>
        <v>-176.20409580960981</v>
      </c>
      <c r="L2693" s="2">
        <f>DEGREES(ASIN((((COS(RADIANS('PV model'!$B$2))*COS(RADIANS(H2693))*COS(RADIANS(K2693)))+(SIN(RADIANS('PV model'!$B$2))*SIN(RADIANS(H2693)))))))</f>
        <v>-22.492060084380949</v>
      </c>
      <c r="M2693" s="3">
        <f t="shared" si="455"/>
        <v>0</v>
      </c>
      <c r="N2693" s="2">
        <f t="shared" si="460"/>
        <v>-4.0200031203288082</v>
      </c>
      <c r="O2693" s="2">
        <f>IF('PV model'!$B$2&gt;0, 180-N2693,IF('PV model'!$B$2&lt;0,0-N2693,N2693))</f>
        <v>184.02000312032879</v>
      </c>
      <c r="P2693" s="2">
        <f>ABS(O2693-'PV model'!$B$5)</f>
        <v>20.979996879671205</v>
      </c>
      <c r="Q2693" s="3">
        <f t="shared" si="456"/>
        <v>112.49206008438095</v>
      </c>
      <c r="R2693" s="3">
        <f t="shared" si="461"/>
        <v>0</v>
      </c>
      <c r="S2693" s="3">
        <f t="shared" si="457"/>
        <v>0</v>
      </c>
      <c r="T2693" s="3">
        <f>(0.5*(1-COS(RADIANS(90-$X$3)))*(D2693+E2693)*'PV model'!$B$4)</f>
        <v>0</v>
      </c>
      <c r="U2693" s="3">
        <f t="shared" si="462"/>
        <v>0</v>
      </c>
      <c r="V2693" s="3">
        <f>('PV model'!$B$13*(U2693/1000)*(1-'PV model'!$B$14*((20+C2693)-25))*'PV model'!$B$10)/'PV model'!$B$12</f>
        <v>0</v>
      </c>
    </row>
    <row r="2694" spans="1:22" x14ac:dyDescent="0.2">
      <c r="A2694" s="10">
        <f t="shared" si="463"/>
        <v>113</v>
      </c>
      <c r="B2694" s="10">
        <f t="shared" si="464"/>
        <v>1</v>
      </c>
      <c r="C2694" s="23">
        <v>5.7</v>
      </c>
      <c r="D2694" s="24">
        <v>0</v>
      </c>
      <c r="E2694" s="24">
        <v>0</v>
      </c>
      <c r="F2694" s="48"/>
      <c r="G2694" s="48"/>
      <c r="H2694" s="1">
        <f t="shared" si="465"/>
        <v>12.278546829516392</v>
      </c>
      <c r="I2694" s="1">
        <f t="shared" si="458"/>
        <v>1.6198194868182474</v>
      </c>
      <c r="J2694" s="4">
        <f>B2694+('PV model'!$B$3/15)+(I2694/60)</f>
        <v>0.75033032478030415</v>
      </c>
      <c r="K2694" s="2">
        <f t="shared" si="459"/>
        <v>168.74504512829543</v>
      </c>
      <c r="L2694" s="2">
        <f>DEGREES(ASIN((((COS(RADIANS('PV model'!$B$2))*COS(RADIANS(H2694))*COS(RADIANS(K2694)))+(SIN(RADIANS('PV model'!$B$2))*SIN(RADIANS(H2694)))))))</f>
        <v>-21.564211028342307</v>
      </c>
      <c r="M2694" s="3">
        <f t="shared" ref="M2694:M2757" si="466">IF(L2694&gt;0, L2694, 0)</f>
        <v>0</v>
      </c>
      <c r="N2694" s="2">
        <f t="shared" si="460"/>
        <v>11.83323038378448</v>
      </c>
      <c r="O2694" s="2">
        <f>IF('PV model'!$B$2&gt;0, 180-N2694,IF('PV model'!$B$2&lt;0,0-N2694,N2694))</f>
        <v>168.16676961621553</v>
      </c>
      <c r="P2694" s="2">
        <f>ABS(O2694-'PV model'!$B$5)</f>
        <v>36.833230383784468</v>
      </c>
      <c r="Q2694" s="3">
        <f t="shared" ref="Q2694:Q2757" si="467">DEGREES(ACOS((SIN(RADIANS(L2694))*COS(RADIANS(90-$X$3))+COS(RADIANS(L2694))*COS(RADIANS(P2694))*SIN(RADIANS(90-$X$3)))))</f>
        <v>111.56421102834231</v>
      </c>
      <c r="R2694" s="3">
        <f t="shared" si="461"/>
        <v>0</v>
      </c>
      <c r="S2694" s="3">
        <f t="shared" ref="S2694:S2757" si="468">IF($Z$3=TRUE, IF(E2694=0,0,E2694*(0.5*(1+COS(RADIANS(90-$X$3))*(1+(1-(E2694^2/(D2694+E2694)^2))*(SIN(RADIANS(0.5*$X$3))^3)))*(1+(1-(E2694^2/(D2694+E2694)^2))*(COS(RADIANS(Q2694))^2)*(SIN(RADIANS(90-L2694))^3)))), IF(E2694=0,0,E2694*(0.5*(1+COS(RADIANS(90-$X$3))))))</f>
        <v>0</v>
      </c>
      <c r="T2694" s="3">
        <f>(0.5*(1-COS(RADIANS(90-$X$3)))*(D2694+E2694)*'PV model'!$B$4)</f>
        <v>0</v>
      </c>
      <c r="U2694" s="3">
        <f t="shared" si="462"/>
        <v>0</v>
      </c>
      <c r="V2694" s="3">
        <f>('PV model'!$B$13*(U2694/1000)*(1-'PV model'!$B$14*((20+C2694)-25))*'PV model'!$B$10)/'PV model'!$B$12</f>
        <v>0</v>
      </c>
    </row>
    <row r="2695" spans="1:22" x14ac:dyDescent="0.2">
      <c r="A2695" s="10">
        <f t="shared" si="463"/>
        <v>113</v>
      </c>
      <c r="B2695" s="10">
        <f t="shared" si="464"/>
        <v>2</v>
      </c>
      <c r="C2695" s="23">
        <v>5.5</v>
      </c>
      <c r="D2695" s="24">
        <v>0</v>
      </c>
      <c r="E2695" s="24">
        <v>0</v>
      </c>
      <c r="F2695" s="48"/>
      <c r="G2695" s="48"/>
      <c r="H2695" s="1">
        <f t="shared" si="465"/>
        <v>12.278546829516392</v>
      </c>
      <c r="I2695" s="1">
        <f t="shared" ref="I2695:I2758" si="469">9.87*SIN(RADIANS(1.978*A2695-160.22))-7.53*COS(RADIANS(0.989*A2695-80.11))-1.5*SIN((RADIANS(0.989*A2695-80.11)))</f>
        <v>1.6198194868182474</v>
      </c>
      <c r="J2695" s="4">
        <f>B2695+('PV model'!$B$3/15)+(I2695/60)</f>
        <v>1.7503303247803041</v>
      </c>
      <c r="K2695" s="2">
        <f t="shared" ref="K2695:K2758" si="470">15*(12-J2695)</f>
        <v>153.74504512829543</v>
      </c>
      <c r="L2695" s="2">
        <f>DEGREES(ASIN((((COS(RADIANS('PV model'!$B$2))*COS(RADIANS(H2695))*COS(RADIANS(K2695)))+(SIN(RADIANS('PV model'!$B$2))*SIN(RADIANS(H2695)))))))</f>
        <v>-18.728886316058627</v>
      </c>
      <c r="M2695" s="3">
        <f t="shared" si="466"/>
        <v>0</v>
      </c>
      <c r="N2695" s="2">
        <f t="shared" ref="N2695:N2758" si="471">DEGREES(ASIN((COS(RADIANS(H2695))*SIN(RADIANS(K2695)))/COS(RADIANS(L2695))))</f>
        <v>27.156021096348532</v>
      </c>
      <c r="O2695" s="2">
        <f>IF('PV model'!$B$2&gt;0, 180-N2695,IF('PV model'!$B$2&lt;0,0-N2695,N2695))</f>
        <v>152.84397890365148</v>
      </c>
      <c r="P2695" s="2">
        <f>ABS(O2695-'PV model'!$B$5)</f>
        <v>52.156021096348525</v>
      </c>
      <c r="Q2695" s="3">
        <f t="shared" si="467"/>
        <v>108.72888631605863</v>
      </c>
      <c r="R2695" s="3">
        <f t="shared" ref="R2695:R2758" si="472">IF(D2695=0,0,D2695*COS(RADIANS(Q2695))/SIN(RADIANS(L2695)))</f>
        <v>0</v>
      </c>
      <c r="S2695" s="3">
        <f t="shared" si="468"/>
        <v>0</v>
      </c>
      <c r="T2695" s="3">
        <f>(0.5*(1-COS(RADIANS(90-$X$3)))*(D2695+E2695)*'PV model'!$B$4)</f>
        <v>0</v>
      </c>
      <c r="U2695" s="3">
        <f t="shared" ref="U2695:U2758" si="473">R2695+S2695+T2695</f>
        <v>0</v>
      </c>
      <c r="V2695" s="3">
        <f>('PV model'!$B$13*(U2695/1000)*(1-'PV model'!$B$14*((20+C2695)-25))*'PV model'!$B$10)/'PV model'!$B$12</f>
        <v>0</v>
      </c>
    </row>
    <row r="2696" spans="1:22" x14ac:dyDescent="0.2">
      <c r="A2696" s="10">
        <f t="shared" ref="A2696:A2759" si="474">IF(B2696&gt;1,A2695,A2695+1)</f>
        <v>113</v>
      </c>
      <c r="B2696" s="10">
        <f t="shared" ref="B2696:B2759" si="475">IF(B2695&lt;24,B2695+1,1)</f>
        <v>3</v>
      </c>
      <c r="C2696" s="23">
        <v>5.5</v>
      </c>
      <c r="D2696" s="24">
        <v>0</v>
      </c>
      <c r="E2696" s="24">
        <v>0</v>
      </c>
      <c r="F2696" s="48"/>
      <c r="G2696" s="48"/>
      <c r="H2696" s="1">
        <f t="shared" ref="H2696:H2759" si="476">(23.465*SIN(RADIANS(280.1+0.9863*A2696)))</f>
        <v>12.278546829516392</v>
      </c>
      <c r="I2696" s="1">
        <f t="shared" si="469"/>
        <v>1.6198194868182474</v>
      </c>
      <c r="J2696" s="4">
        <f>B2696+('PV model'!$B$3/15)+(I2696/60)</f>
        <v>2.7503303247803039</v>
      </c>
      <c r="K2696" s="2">
        <f t="shared" si="470"/>
        <v>138.74504512829543</v>
      </c>
      <c r="L2696" s="2">
        <f>DEGREES(ASIN((((COS(RADIANS('PV model'!$B$2))*COS(RADIANS(H2696))*COS(RADIANS(K2696)))+(SIN(RADIANS('PV model'!$B$2))*SIN(RADIANS(H2696)))))))</f>
        <v>-13.934449715748283</v>
      </c>
      <c r="M2696" s="3">
        <f t="shared" si="466"/>
        <v>0</v>
      </c>
      <c r="N2696" s="2">
        <f t="shared" si="471"/>
        <v>41.595175468771046</v>
      </c>
      <c r="O2696" s="2">
        <f>IF('PV model'!$B$2&gt;0, 180-N2696,IF('PV model'!$B$2&lt;0,0-N2696,N2696))</f>
        <v>138.40482453122894</v>
      </c>
      <c r="P2696" s="2">
        <f>ABS(O2696-'PV model'!$B$5)</f>
        <v>66.59517546877106</v>
      </c>
      <c r="Q2696" s="3">
        <f t="shared" si="467"/>
        <v>103.93444971574829</v>
      </c>
      <c r="R2696" s="3">
        <f t="shared" si="472"/>
        <v>0</v>
      </c>
      <c r="S2696" s="3">
        <f t="shared" si="468"/>
        <v>0</v>
      </c>
      <c r="T2696" s="3">
        <f>(0.5*(1-COS(RADIANS(90-$X$3)))*(D2696+E2696)*'PV model'!$B$4)</f>
        <v>0</v>
      </c>
      <c r="U2696" s="3">
        <f t="shared" si="473"/>
        <v>0</v>
      </c>
      <c r="V2696" s="3">
        <f>('PV model'!$B$13*(U2696/1000)*(1-'PV model'!$B$14*((20+C2696)-25))*'PV model'!$B$10)/'PV model'!$B$12</f>
        <v>0</v>
      </c>
    </row>
    <row r="2697" spans="1:22" x14ac:dyDescent="0.2">
      <c r="A2697" s="10">
        <f t="shared" si="474"/>
        <v>113</v>
      </c>
      <c r="B2697" s="10">
        <f t="shared" si="475"/>
        <v>4</v>
      </c>
      <c r="C2697" s="23">
        <v>5.4</v>
      </c>
      <c r="D2697" s="24">
        <v>0</v>
      </c>
      <c r="E2697" s="24">
        <v>0</v>
      </c>
      <c r="F2697" s="48"/>
      <c r="G2697" s="48"/>
      <c r="H2697" s="1">
        <f t="shared" si="476"/>
        <v>12.278546829516392</v>
      </c>
      <c r="I2697" s="1">
        <f t="shared" si="469"/>
        <v>1.6198194868182474</v>
      </c>
      <c r="J2697" s="4">
        <f>B2697+('PV model'!$B$3/15)+(I2697/60)</f>
        <v>3.7503303247803039</v>
      </c>
      <c r="K2697" s="2">
        <f t="shared" si="470"/>
        <v>123.74504512829544</v>
      </c>
      <c r="L2697" s="2">
        <f>DEGREES(ASIN((((COS(RADIANS('PV model'!$B$2))*COS(RADIANS(H2697))*COS(RADIANS(K2697)))+(SIN(RADIANS('PV model'!$B$2))*SIN(RADIANS(H2697)))))))</f>
        <v>-7.5954716302778209</v>
      </c>
      <c r="M2697" s="3">
        <f t="shared" si="466"/>
        <v>0</v>
      </c>
      <c r="N2697" s="2">
        <f t="shared" si="471"/>
        <v>55.053660688498354</v>
      </c>
      <c r="O2697" s="2">
        <f>IF('PV model'!$B$2&gt;0, 180-N2697,IF('PV model'!$B$2&lt;0,0-N2697,N2697))</f>
        <v>124.94633931150165</v>
      </c>
      <c r="P2697" s="2">
        <f>ABS(O2697-'PV model'!$B$5)</f>
        <v>80.053660688498354</v>
      </c>
      <c r="Q2697" s="3">
        <f t="shared" si="467"/>
        <v>97.595471630277828</v>
      </c>
      <c r="R2697" s="3">
        <f t="shared" si="472"/>
        <v>0</v>
      </c>
      <c r="S2697" s="3">
        <f t="shared" si="468"/>
        <v>0</v>
      </c>
      <c r="T2697" s="3">
        <f>(0.5*(1-COS(RADIANS(90-$X$3)))*(D2697+E2697)*'PV model'!$B$4)</f>
        <v>0</v>
      </c>
      <c r="U2697" s="3">
        <f t="shared" si="473"/>
        <v>0</v>
      </c>
      <c r="V2697" s="3">
        <f>('PV model'!$B$13*(U2697/1000)*(1-'PV model'!$B$14*((20+C2697)-25))*'PV model'!$B$10)/'PV model'!$B$12</f>
        <v>0</v>
      </c>
    </row>
    <row r="2698" spans="1:22" x14ac:dyDescent="0.2">
      <c r="A2698" s="10">
        <f t="shared" si="474"/>
        <v>113</v>
      </c>
      <c r="B2698" s="10">
        <f t="shared" si="475"/>
        <v>5</v>
      </c>
      <c r="C2698" s="23">
        <v>5.2</v>
      </c>
      <c r="D2698" s="24">
        <v>0</v>
      </c>
      <c r="E2698" s="24">
        <v>0</v>
      </c>
      <c r="F2698" s="48"/>
      <c r="G2698" s="48"/>
      <c r="H2698" s="1">
        <f t="shared" si="476"/>
        <v>12.278546829516392</v>
      </c>
      <c r="I2698" s="1">
        <f t="shared" si="469"/>
        <v>1.6198194868182474</v>
      </c>
      <c r="J2698" s="4">
        <f>B2698+('PV model'!$B$3/15)+(I2698/60)</f>
        <v>4.7503303247803048</v>
      </c>
      <c r="K2698" s="2">
        <f t="shared" si="470"/>
        <v>108.74504512829543</v>
      </c>
      <c r="L2698" s="2">
        <f>DEGREES(ASIN((((COS(RADIANS('PV model'!$B$2))*COS(RADIANS(H2698))*COS(RADIANS(K2698)))+(SIN(RADIANS('PV model'!$B$2))*SIN(RADIANS(H2698)))))))</f>
        <v>-0.14856158068718428</v>
      </c>
      <c r="M2698" s="3">
        <f t="shared" si="466"/>
        <v>0</v>
      </c>
      <c r="N2698" s="2">
        <f t="shared" si="471"/>
        <v>67.713579750094965</v>
      </c>
      <c r="O2698" s="2">
        <f>IF('PV model'!$B$2&gt;0, 180-N2698,IF('PV model'!$B$2&lt;0,0-N2698,N2698))</f>
        <v>112.28642024990504</v>
      </c>
      <c r="P2698" s="2">
        <f>ABS(O2698-'PV model'!$B$5)</f>
        <v>92.713579750094965</v>
      </c>
      <c r="Q2698" s="3">
        <f t="shared" si="467"/>
        <v>90.148561580687186</v>
      </c>
      <c r="R2698" s="3">
        <f t="shared" si="472"/>
        <v>0</v>
      </c>
      <c r="S2698" s="3">
        <f t="shared" si="468"/>
        <v>0</v>
      </c>
      <c r="T2698" s="3">
        <f>(0.5*(1-COS(RADIANS(90-$X$3)))*(D2698+E2698)*'PV model'!$B$4)</f>
        <v>0</v>
      </c>
      <c r="U2698" s="3">
        <f t="shared" si="473"/>
        <v>0</v>
      </c>
      <c r="V2698" s="3">
        <f>('PV model'!$B$13*(U2698/1000)*(1-'PV model'!$B$14*((20+C2698)-25))*'PV model'!$B$10)/'PV model'!$B$12</f>
        <v>0</v>
      </c>
    </row>
    <row r="2699" spans="1:22" x14ac:dyDescent="0.2">
      <c r="A2699" s="10">
        <f t="shared" si="474"/>
        <v>113</v>
      </c>
      <c r="B2699" s="10">
        <f t="shared" si="475"/>
        <v>6</v>
      </c>
      <c r="C2699" s="23">
        <v>5.2</v>
      </c>
      <c r="D2699" s="24">
        <v>0</v>
      </c>
      <c r="E2699" s="24">
        <v>11.465999999999999</v>
      </c>
      <c r="F2699" s="48"/>
      <c r="G2699" s="48"/>
      <c r="H2699" s="1">
        <f t="shared" si="476"/>
        <v>12.278546829516392</v>
      </c>
      <c r="I2699" s="1">
        <f t="shared" si="469"/>
        <v>1.6198194868182474</v>
      </c>
      <c r="J2699" s="4">
        <f>B2699+('PV model'!$B$3/15)+(I2699/60)</f>
        <v>5.7503303247803048</v>
      </c>
      <c r="K2699" s="2">
        <f t="shared" si="470"/>
        <v>93.74504512829543</v>
      </c>
      <c r="L2699" s="2">
        <f>DEGREES(ASIN((((COS(RADIANS('PV model'!$B$2))*COS(RADIANS(H2699))*COS(RADIANS(K2699)))+(SIN(RADIANS('PV model'!$B$2))*SIN(RADIANS(H2699)))))))</f>
        <v>7.996512363195186</v>
      </c>
      <c r="M2699" s="3">
        <f t="shared" si="466"/>
        <v>7.996512363195186</v>
      </c>
      <c r="N2699" s="2">
        <f t="shared" si="471"/>
        <v>79.935791354644238</v>
      </c>
      <c r="O2699" s="2">
        <f>IF('PV model'!$B$2&gt;0, 180-N2699,IF('PV model'!$B$2&lt;0,0-N2699,N2699))</f>
        <v>100.06420864535576</v>
      </c>
      <c r="P2699" s="2">
        <f>ABS(O2699-'PV model'!$B$5)</f>
        <v>104.93579135464424</v>
      </c>
      <c r="Q2699" s="3">
        <f t="shared" si="467"/>
        <v>82.00348763680482</v>
      </c>
      <c r="R2699" s="3">
        <f t="shared" si="472"/>
        <v>0</v>
      </c>
      <c r="S2699" s="3">
        <f t="shared" si="468"/>
        <v>11.465999999999999</v>
      </c>
      <c r="T2699" s="3">
        <f>(0.5*(1-COS(RADIANS(90-$X$3)))*(D2699+E2699)*'PV model'!$B$4)</f>
        <v>0</v>
      </c>
      <c r="U2699" s="3">
        <f t="shared" si="473"/>
        <v>11.465999999999999</v>
      </c>
      <c r="V2699" s="3">
        <f>('PV model'!$B$13*(U2699/1000)*(1-'PV model'!$B$14*((20+C2699)-25))*'PV model'!$B$10)/'PV model'!$B$12</f>
        <v>1.1452244469119999</v>
      </c>
    </row>
    <row r="2700" spans="1:22" x14ac:dyDescent="0.2">
      <c r="A2700" s="10">
        <f t="shared" si="474"/>
        <v>113</v>
      </c>
      <c r="B2700" s="10">
        <f t="shared" si="475"/>
        <v>7</v>
      </c>
      <c r="C2700" s="23">
        <v>5.2</v>
      </c>
      <c r="D2700" s="24">
        <v>29.183699999999998</v>
      </c>
      <c r="E2700" s="24">
        <v>58.211999999999996</v>
      </c>
      <c r="F2700" s="48"/>
      <c r="G2700" s="48"/>
      <c r="H2700" s="1">
        <f t="shared" si="476"/>
        <v>12.278546829516392</v>
      </c>
      <c r="I2700" s="1">
        <f t="shared" si="469"/>
        <v>1.6198194868182474</v>
      </c>
      <c r="J2700" s="4">
        <f>B2700+('PV model'!$B$3/15)+(I2700/60)</f>
        <v>6.7503303247803048</v>
      </c>
      <c r="K2700" s="2">
        <f t="shared" si="470"/>
        <v>78.74504512829543</v>
      </c>
      <c r="L2700" s="2">
        <f>DEGREES(ASIN((((COS(RADIANS('PV model'!$B$2))*COS(RADIANS(H2700))*COS(RADIANS(K2700)))+(SIN(RADIANS('PV model'!$B$2))*SIN(RADIANS(H2700)))))))</f>
        <v>16.456186707354711</v>
      </c>
      <c r="M2700" s="3">
        <f t="shared" si="466"/>
        <v>16.456186707354711</v>
      </c>
      <c r="N2700" s="2">
        <f t="shared" si="471"/>
        <v>87.805994779262917</v>
      </c>
      <c r="O2700" s="2">
        <f>IF('PV model'!$B$2&gt;0, 180-N2700,IF('PV model'!$B$2&lt;0,0-N2700,N2700))</f>
        <v>92.194005220737083</v>
      </c>
      <c r="P2700" s="2">
        <f>ABS(O2700-'PV model'!$B$5)</f>
        <v>112.80599477926292</v>
      </c>
      <c r="Q2700" s="3">
        <f t="shared" si="467"/>
        <v>73.543813292645282</v>
      </c>
      <c r="R2700" s="3">
        <f t="shared" si="472"/>
        <v>29.183700000000009</v>
      </c>
      <c r="S2700" s="3">
        <f t="shared" si="468"/>
        <v>66.455002642801787</v>
      </c>
      <c r="T2700" s="3">
        <f>(0.5*(1-COS(RADIANS(90-$X$3)))*(D2700+E2700)*'PV model'!$B$4)</f>
        <v>0</v>
      </c>
      <c r="U2700" s="3">
        <f t="shared" si="473"/>
        <v>95.638702642801803</v>
      </c>
      <c r="V2700" s="3">
        <f>('PV model'!$B$13*(U2700/1000)*(1-'PV model'!$B$14*((20+C2700)-25))*'PV model'!$B$10)/'PV model'!$B$12</f>
        <v>9.5523966804015288</v>
      </c>
    </row>
    <row r="2701" spans="1:22" x14ac:dyDescent="0.2">
      <c r="A2701" s="10">
        <f t="shared" si="474"/>
        <v>113</v>
      </c>
      <c r="B2701" s="10">
        <f t="shared" si="475"/>
        <v>8</v>
      </c>
      <c r="C2701" s="23">
        <v>5.8</v>
      </c>
      <c r="D2701" s="24">
        <v>12.34695</v>
      </c>
      <c r="E2701" s="24">
        <v>133.18200000000002</v>
      </c>
      <c r="F2701" s="48"/>
      <c r="G2701" s="48"/>
      <c r="H2701" s="1">
        <f t="shared" si="476"/>
        <v>12.278546829516392</v>
      </c>
      <c r="I2701" s="1">
        <f t="shared" si="469"/>
        <v>1.6198194868182474</v>
      </c>
      <c r="J2701" s="4">
        <f>B2701+('PV model'!$B$3/15)+(I2701/60)</f>
        <v>7.7503303247803048</v>
      </c>
      <c r="K2701" s="2">
        <f t="shared" si="470"/>
        <v>63.74504512829543</v>
      </c>
      <c r="L2701" s="2">
        <f>DEGREES(ASIN((((COS(RADIANS('PV model'!$B$2))*COS(RADIANS(H2701))*COS(RADIANS(K2701)))+(SIN(RADIANS('PV model'!$B$2))*SIN(RADIANS(H2701)))))))</f>
        <v>24.840266411211161</v>
      </c>
      <c r="M2701" s="3">
        <f t="shared" si="466"/>
        <v>24.840266411211161</v>
      </c>
      <c r="N2701" s="2">
        <f t="shared" si="471"/>
        <v>74.94129453243292</v>
      </c>
      <c r="O2701" s="2">
        <f>IF('PV model'!$B$2&gt;0, 180-N2701,IF('PV model'!$B$2&lt;0,0-N2701,N2701))</f>
        <v>105.05870546756708</v>
      </c>
      <c r="P2701" s="2">
        <f>ABS(O2701-'PV model'!$B$5)</f>
        <v>99.94129453243292</v>
      </c>
      <c r="Q2701" s="3">
        <f t="shared" si="467"/>
        <v>65.159733588788839</v>
      </c>
      <c r="R2701" s="3">
        <f t="shared" si="472"/>
        <v>12.346949999999998</v>
      </c>
      <c r="S2701" s="3">
        <f t="shared" si="468"/>
        <v>139.94349253703388</v>
      </c>
      <c r="T2701" s="3">
        <f>(0.5*(1-COS(RADIANS(90-$X$3)))*(D2701+E2701)*'PV model'!$B$4)</f>
        <v>0</v>
      </c>
      <c r="U2701" s="3">
        <f t="shared" si="473"/>
        <v>152.29044253703387</v>
      </c>
      <c r="V2701" s="3">
        <f>('PV model'!$B$13*(U2701/1000)*(1-'PV model'!$B$14*((20+C2701)-25))*'PV model'!$B$10)/'PV model'!$B$12</f>
        <v>15.174239187566696</v>
      </c>
    </row>
    <row r="2702" spans="1:22" x14ac:dyDescent="0.2">
      <c r="A2702" s="10">
        <f t="shared" si="474"/>
        <v>113</v>
      </c>
      <c r="B2702" s="10">
        <f t="shared" si="475"/>
        <v>9</v>
      </c>
      <c r="C2702" s="23">
        <v>6.5</v>
      </c>
      <c r="D2702" s="24">
        <v>89.795999999999992</v>
      </c>
      <c r="E2702" s="24">
        <v>178.16400000000002</v>
      </c>
      <c r="F2702" s="48"/>
      <c r="G2702" s="48"/>
      <c r="H2702" s="1">
        <f t="shared" si="476"/>
        <v>12.278546829516392</v>
      </c>
      <c r="I2702" s="1">
        <f t="shared" si="469"/>
        <v>1.6198194868182474</v>
      </c>
      <c r="J2702" s="4">
        <f>B2702+('PV model'!$B$3/15)+(I2702/60)</f>
        <v>8.7503303247803039</v>
      </c>
      <c r="K2702" s="2">
        <f t="shared" si="470"/>
        <v>48.745045128295445</v>
      </c>
      <c r="L2702" s="2">
        <f>DEGREES(ASIN((((COS(RADIANS('PV model'!$B$2))*COS(RADIANS(H2702))*COS(RADIANS(K2702)))+(SIN(RADIANS('PV model'!$B$2))*SIN(RADIANS(H2702)))))))</f>
        <v>32.698156106150876</v>
      </c>
      <c r="M2702" s="3">
        <f t="shared" si="466"/>
        <v>32.698156106150876</v>
      </c>
      <c r="N2702" s="2">
        <f t="shared" si="471"/>
        <v>60.799642916945103</v>
      </c>
      <c r="O2702" s="2">
        <f>IF('PV model'!$B$2&gt;0, 180-N2702,IF('PV model'!$B$2&lt;0,0-N2702,N2702))</f>
        <v>119.2003570830549</v>
      </c>
      <c r="P2702" s="2">
        <f>ABS(O2702-'PV model'!$B$5)</f>
        <v>85.799642916945103</v>
      </c>
      <c r="Q2702" s="3">
        <f t="shared" si="467"/>
        <v>57.301843893849124</v>
      </c>
      <c r="R2702" s="3">
        <f t="shared" si="472"/>
        <v>89.795999999999992</v>
      </c>
      <c r="S2702" s="3">
        <f t="shared" si="468"/>
        <v>214.72823715347786</v>
      </c>
      <c r="T2702" s="3">
        <f>(0.5*(1-COS(RADIANS(90-$X$3)))*(D2702+E2702)*'PV model'!$B$4)</f>
        <v>0</v>
      </c>
      <c r="U2702" s="3">
        <f t="shared" si="473"/>
        <v>304.52423715347788</v>
      </c>
      <c r="V2702" s="3">
        <f>('PV model'!$B$13*(U2702/1000)*(1-'PV model'!$B$14*((20+C2702)-25))*'PV model'!$B$10)/'PV model'!$B$12</f>
        <v>30.257601289386475</v>
      </c>
    </row>
    <row r="2703" spans="1:22" x14ac:dyDescent="0.2">
      <c r="A2703" s="10">
        <f t="shared" si="474"/>
        <v>113</v>
      </c>
      <c r="B2703" s="10">
        <f t="shared" si="475"/>
        <v>10</v>
      </c>
      <c r="C2703" s="23">
        <v>7.5</v>
      </c>
      <c r="D2703" s="24">
        <v>371.04989999999998</v>
      </c>
      <c r="E2703" s="24">
        <v>160.524</v>
      </c>
      <c r="F2703" s="48"/>
      <c r="G2703" s="48"/>
      <c r="H2703" s="1">
        <f t="shared" si="476"/>
        <v>12.278546829516392</v>
      </c>
      <c r="I2703" s="1">
        <f t="shared" si="469"/>
        <v>1.6198194868182474</v>
      </c>
      <c r="J2703" s="4">
        <f>B2703+('PV model'!$B$3/15)+(I2703/60)</f>
        <v>9.7503303247803039</v>
      </c>
      <c r="K2703" s="2">
        <f t="shared" si="470"/>
        <v>33.745045128295445</v>
      </c>
      <c r="L2703" s="2">
        <f>DEGREES(ASIN((((COS(RADIANS('PV model'!$B$2))*COS(RADIANS(H2703))*COS(RADIANS(K2703)))+(SIN(RADIANS('PV model'!$B$2))*SIN(RADIANS(H2703)))))))</f>
        <v>39.454535640391128</v>
      </c>
      <c r="M2703" s="3">
        <f t="shared" si="466"/>
        <v>39.454535640391128</v>
      </c>
      <c r="N2703" s="2">
        <f t="shared" si="471"/>
        <v>44.666598039875318</v>
      </c>
      <c r="O2703" s="2">
        <f>IF('PV model'!$B$2&gt;0, 180-N2703,IF('PV model'!$B$2&lt;0,0-N2703,N2703))</f>
        <v>135.33340196012469</v>
      </c>
      <c r="P2703" s="2">
        <f>ABS(O2703-'PV model'!$B$5)</f>
        <v>69.666598039875311</v>
      </c>
      <c r="Q2703" s="3">
        <f t="shared" si="467"/>
        <v>50.545464359608872</v>
      </c>
      <c r="R2703" s="3">
        <f t="shared" si="472"/>
        <v>371.04989999999998</v>
      </c>
      <c r="S2703" s="3">
        <f t="shared" si="468"/>
        <v>217.78849740359308</v>
      </c>
      <c r="T2703" s="3">
        <f>(0.5*(1-COS(RADIANS(90-$X$3)))*(D2703+E2703)*'PV model'!$B$4)</f>
        <v>0</v>
      </c>
      <c r="U2703" s="3">
        <f t="shared" si="473"/>
        <v>588.83839740359304</v>
      </c>
      <c r="V2703" s="3">
        <f>('PV model'!$B$13*(U2703/1000)*(1-'PV model'!$B$14*((20+C2703)-25))*'PV model'!$B$10)/'PV model'!$B$12</f>
        <v>58.27168334241852</v>
      </c>
    </row>
    <row r="2704" spans="1:22" x14ac:dyDescent="0.2">
      <c r="A2704" s="10">
        <f t="shared" si="474"/>
        <v>113</v>
      </c>
      <c r="B2704" s="10">
        <f t="shared" si="475"/>
        <v>11</v>
      </c>
      <c r="C2704" s="23">
        <v>8.6999999999999993</v>
      </c>
      <c r="D2704" s="24">
        <v>315.99639999999999</v>
      </c>
      <c r="E2704" s="24">
        <v>228.43799999999999</v>
      </c>
      <c r="F2704" s="48"/>
      <c r="G2704" s="48"/>
      <c r="H2704" s="1">
        <f t="shared" si="476"/>
        <v>12.278546829516392</v>
      </c>
      <c r="I2704" s="1">
        <f t="shared" si="469"/>
        <v>1.6198194868182474</v>
      </c>
      <c r="J2704" s="4">
        <f>B2704+('PV model'!$B$3/15)+(I2704/60)</f>
        <v>10.750330324780304</v>
      </c>
      <c r="K2704" s="2">
        <f t="shared" si="470"/>
        <v>18.745045128295441</v>
      </c>
      <c r="L2704" s="2">
        <f>DEGREES(ASIN((((COS(RADIANS('PV model'!$B$2))*COS(RADIANS(H2704))*COS(RADIANS(K2704)))+(SIN(RADIANS('PV model'!$B$2))*SIN(RADIANS(H2704)))))))</f>
        <v>44.375369288573062</v>
      </c>
      <c r="M2704" s="3">
        <f t="shared" si="466"/>
        <v>44.375369288573062</v>
      </c>
      <c r="N2704" s="2">
        <f t="shared" si="471"/>
        <v>26.059820922279499</v>
      </c>
      <c r="O2704" s="2">
        <f>IF('PV model'!$B$2&gt;0, 180-N2704,IF('PV model'!$B$2&lt;0,0-N2704,N2704))</f>
        <v>153.9401790777205</v>
      </c>
      <c r="P2704" s="2">
        <f>ABS(O2704-'PV model'!$B$5)</f>
        <v>51.059820922279499</v>
      </c>
      <c r="Q2704" s="3">
        <f t="shared" si="467"/>
        <v>45.624630711426931</v>
      </c>
      <c r="R2704" s="3">
        <f t="shared" si="472"/>
        <v>315.99640000000005</v>
      </c>
      <c r="S2704" s="3">
        <f t="shared" si="468"/>
        <v>300.22538012808712</v>
      </c>
      <c r="T2704" s="3">
        <f>(0.5*(1-COS(RADIANS(90-$X$3)))*(D2704+E2704)*'PV model'!$B$4)</f>
        <v>0</v>
      </c>
      <c r="U2704" s="3">
        <f t="shared" si="473"/>
        <v>616.22178012808718</v>
      </c>
      <c r="V2704" s="3">
        <f>('PV model'!$B$13*(U2704/1000)*(1-'PV model'!$B$14*((20+C2704)-25))*'PV model'!$B$10)/'PV model'!$B$12</f>
        <v>60.685885710307851</v>
      </c>
    </row>
    <row r="2705" spans="1:22" x14ac:dyDescent="0.2">
      <c r="A2705" s="10">
        <f t="shared" si="474"/>
        <v>113</v>
      </c>
      <c r="B2705" s="10">
        <f t="shared" si="475"/>
        <v>12</v>
      </c>
      <c r="C2705" s="23">
        <v>9.4</v>
      </c>
      <c r="D2705" s="24">
        <v>125.7144</v>
      </c>
      <c r="E2705" s="24">
        <v>288.41399999999999</v>
      </c>
      <c r="F2705" s="48"/>
      <c r="G2705" s="48"/>
      <c r="H2705" s="1">
        <f t="shared" si="476"/>
        <v>12.278546829516392</v>
      </c>
      <c r="I2705" s="1">
        <f t="shared" si="469"/>
        <v>1.6198194868182474</v>
      </c>
      <c r="J2705" s="4">
        <f>B2705+('PV model'!$B$3/15)+(I2705/60)</f>
        <v>11.750330324780304</v>
      </c>
      <c r="K2705" s="2">
        <f t="shared" si="470"/>
        <v>3.7450451282954411</v>
      </c>
      <c r="L2705" s="2">
        <f>DEGREES(ASIN((((COS(RADIANS('PV model'!$B$2))*COS(RADIANS(H2705))*COS(RADIANS(K2705)))+(SIN(RADIANS('PV model'!$B$2))*SIN(RADIANS(H2705)))))))</f>
        <v>46.679757352996717</v>
      </c>
      <c r="M2705" s="3">
        <f t="shared" si="466"/>
        <v>46.679757352996717</v>
      </c>
      <c r="N2705" s="2">
        <f t="shared" si="471"/>
        <v>5.3377044617836233</v>
      </c>
      <c r="O2705" s="2">
        <f>IF('PV model'!$B$2&gt;0, 180-N2705,IF('PV model'!$B$2&lt;0,0-N2705,N2705))</f>
        <v>174.66229553821637</v>
      </c>
      <c r="P2705" s="2">
        <f>ABS(O2705-'PV model'!$B$5)</f>
        <v>30.33770446178363</v>
      </c>
      <c r="Q2705" s="3">
        <f t="shared" si="467"/>
        <v>43.320242647003269</v>
      </c>
      <c r="R2705" s="3">
        <f t="shared" si="472"/>
        <v>125.71440000000001</v>
      </c>
      <c r="S2705" s="3">
        <f t="shared" si="468"/>
        <v>342.36881060161642</v>
      </c>
      <c r="T2705" s="3">
        <f>(0.5*(1-COS(RADIANS(90-$X$3)))*(D2705+E2705)*'PV model'!$B$4)</f>
        <v>0</v>
      </c>
      <c r="U2705" s="3">
        <f t="shared" si="473"/>
        <v>468.08321060161643</v>
      </c>
      <c r="V2705" s="3">
        <f>('PV model'!$B$13*(U2705/1000)*(1-'PV model'!$B$14*((20+C2705)-25))*'PV model'!$B$10)/'PV model'!$B$12</f>
        <v>45.966100811659004</v>
      </c>
    </row>
    <row r="2706" spans="1:22" x14ac:dyDescent="0.2">
      <c r="A2706" s="10">
        <f t="shared" si="474"/>
        <v>113</v>
      </c>
      <c r="B2706" s="10">
        <f t="shared" si="475"/>
        <v>13</v>
      </c>
      <c r="C2706" s="23">
        <v>9.6</v>
      </c>
      <c r="D2706" s="24">
        <v>281.73495000000003</v>
      </c>
      <c r="E2706" s="24">
        <v>325.45799999999997</v>
      </c>
      <c r="F2706" s="48"/>
      <c r="G2706" s="48"/>
      <c r="H2706" s="1">
        <f t="shared" si="476"/>
        <v>12.278546829516392</v>
      </c>
      <c r="I2706" s="1">
        <f t="shared" si="469"/>
        <v>1.6198194868182474</v>
      </c>
      <c r="J2706" s="4">
        <f>B2706+('PV model'!$B$3/15)+(I2706/60)</f>
        <v>12.750330324780304</v>
      </c>
      <c r="K2706" s="2">
        <f t="shared" si="470"/>
        <v>-11.254954871704559</v>
      </c>
      <c r="L2706" s="2">
        <f>DEGREES(ASIN((((COS(RADIANS('PV model'!$B$2))*COS(RADIANS(H2706))*COS(RADIANS(K2706)))+(SIN(RADIANS('PV model'!$B$2))*SIN(RADIANS(H2706)))))))</f>
        <v>45.895244851064781</v>
      </c>
      <c r="M2706" s="3">
        <f t="shared" si="466"/>
        <v>45.895244851064781</v>
      </c>
      <c r="N2706" s="2">
        <f t="shared" si="471"/>
        <v>-15.903638600334542</v>
      </c>
      <c r="O2706" s="2">
        <f>IF('PV model'!$B$2&gt;0, 180-N2706,IF('PV model'!$B$2&lt;0,0-N2706,N2706))</f>
        <v>195.90363860033455</v>
      </c>
      <c r="P2706" s="2">
        <f>ABS(O2706-'PV model'!$B$5)</f>
        <v>9.0963613996654544</v>
      </c>
      <c r="Q2706" s="3">
        <f t="shared" si="467"/>
        <v>44.104755148935219</v>
      </c>
      <c r="R2706" s="3">
        <f t="shared" si="472"/>
        <v>281.73495000000003</v>
      </c>
      <c r="S2706" s="3">
        <f t="shared" si="468"/>
        <v>411.86069506749919</v>
      </c>
      <c r="T2706" s="3">
        <f>(0.5*(1-COS(RADIANS(90-$X$3)))*(D2706+E2706)*'PV model'!$B$4)</f>
        <v>0</v>
      </c>
      <c r="U2706" s="3">
        <f t="shared" si="473"/>
        <v>693.59564506749916</v>
      </c>
      <c r="V2706" s="3">
        <f>('PV model'!$B$13*(U2706/1000)*(1-'PV model'!$B$14*((20+C2706)-25))*'PV model'!$B$10)/'PV model'!$B$12</f>
        <v>68.056115180417791</v>
      </c>
    </row>
    <row r="2707" spans="1:22" x14ac:dyDescent="0.2">
      <c r="A2707" s="10">
        <f t="shared" si="474"/>
        <v>113</v>
      </c>
      <c r="B2707" s="10">
        <f t="shared" si="475"/>
        <v>14</v>
      </c>
      <c r="C2707" s="23">
        <v>9.6</v>
      </c>
      <c r="D2707" s="24">
        <v>305.3064</v>
      </c>
      <c r="E2707" s="24">
        <v>297.23399999999998</v>
      </c>
      <c r="F2707" s="48"/>
      <c r="G2707" s="48"/>
      <c r="H2707" s="1">
        <f t="shared" si="476"/>
        <v>12.278546829516392</v>
      </c>
      <c r="I2707" s="1">
        <f t="shared" si="469"/>
        <v>1.6198194868182474</v>
      </c>
      <c r="J2707" s="4">
        <f>B2707+('PV model'!$B$3/15)+(I2707/60)</f>
        <v>13.750330324780304</v>
      </c>
      <c r="K2707" s="2">
        <f t="shared" si="470"/>
        <v>-26.254954871704559</v>
      </c>
      <c r="L2707" s="2">
        <f>DEGREES(ASIN((((COS(RADIANS('PV model'!$B$2))*COS(RADIANS(H2707))*COS(RADIANS(K2707)))+(SIN(RADIANS('PV model'!$B$2))*SIN(RADIANS(H2707)))))))</f>
        <v>42.191859212112917</v>
      </c>
      <c r="M2707" s="3">
        <f t="shared" si="466"/>
        <v>42.191859212112917</v>
      </c>
      <c r="N2707" s="2">
        <f t="shared" si="471"/>
        <v>-35.690624476662663</v>
      </c>
      <c r="O2707" s="2">
        <f>IF('PV model'!$B$2&gt;0, 180-N2707,IF('PV model'!$B$2&lt;0,0-N2707,N2707))</f>
        <v>215.69062447666266</v>
      </c>
      <c r="P2707" s="2">
        <f>ABS(O2707-'PV model'!$B$5)</f>
        <v>10.690624476662663</v>
      </c>
      <c r="Q2707" s="3">
        <f t="shared" si="467"/>
        <v>47.808140787887083</v>
      </c>
      <c r="R2707" s="3">
        <f t="shared" si="472"/>
        <v>305.30640000000005</v>
      </c>
      <c r="S2707" s="3">
        <f t="shared" si="468"/>
        <v>383.76908022196733</v>
      </c>
      <c r="T2707" s="3">
        <f>(0.5*(1-COS(RADIANS(90-$X$3)))*(D2707+E2707)*'PV model'!$B$4)</f>
        <v>0</v>
      </c>
      <c r="U2707" s="3">
        <f t="shared" si="473"/>
        <v>689.07548022196738</v>
      </c>
      <c r="V2707" s="3">
        <f>('PV model'!$B$13*(U2707/1000)*(1-'PV model'!$B$14*((20+C2707)-25))*'PV model'!$B$10)/'PV model'!$B$12</f>
        <v>67.612593278932877</v>
      </c>
    </row>
    <row r="2708" spans="1:22" x14ac:dyDescent="0.2">
      <c r="A2708" s="10">
        <f t="shared" si="474"/>
        <v>113</v>
      </c>
      <c r="B2708" s="10">
        <f t="shared" si="475"/>
        <v>15</v>
      </c>
      <c r="C2708" s="23">
        <v>9.6999999999999993</v>
      </c>
      <c r="D2708" s="24">
        <v>61.734749999999998</v>
      </c>
      <c r="E2708" s="24">
        <v>282.24</v>
      </c>
      <c r="F2708" s="48"/>
      <c r="G2708" s="48"/>
      <c r="H2708" s="1">
        <f t="shared" si="476"/>
        <v>12.278546829516392</v>
      </c>
      <c r="I2708" s="1">
        <f t="shared" si="469"/>
        <v>1.6198194868182474</v>
      </c>
      <c r="J2708" s="4">
        <f>B2708+('PV model'!$B$3/15)+(I2708/60)</f>
        <v>14.750330324780304</v>
      </c>
      <c r="K2708" s="2">
        <f t="shared" si="470"/>
        <v>-41.254954871704555</v>
      </c>
      <c r="L2708" s="2">
        <f>DEGREES(ASIN((((COS(RADIANS('PV model'!$B$2))*COS(RADIANS(H2708))*COS(RADIANS(K2708)))+(SIN(RADIANS('PV model'!$B$2))*SIN(RADIANS(H2708)))))))</f>
        <v>36.25190653525565</v>
      </c>
      <c r="M2708" s="3">
        <f t="shared" si="466"/>
        <v>36.25190653525565</v>
      </c>
      <c r="N2708" s="2">
        <f t="shared" si="471"/>
        <v>-53.033943586575226</v>
      </c>
      <c r="O2708" s="2">
        <f>IF('PV model'!$B$2&gt;0, 180-N2708,IF('PV model'!$B$2&lt;0,0-N2708,N2708))</f>
        <v>233.03394358657522</v>
      </c>
      <c r="P2708" s="2">
        <f>ABS(O2708-'PV model'!$B$5)</f>
        <v>28.033943586575219</v>
      </c>
      <c r="Q2708" s="3">
        <f t="shared" si="467"/>
        <v>53.74809346474435</v>
      </c>
      <c r="R2708" s="3">
        <f t="shared" si="472"/>
        <v>61.734750000000012</v>
      </c>
      <c r="S2708" s="3">
        <f t="shared" si="468"/>
        <v>316.43029444662949</v>
      </c>
      <c r="T2708" s="3">
        <f>(0.5*(1-COS(RADIANS(90-$X$3)))*(D2708+E2708)*'PV model'!$B$4)</f>
        <v>0</v>
      </c>
      <c r="U2708" s="3">
        <f t="shared" si="473"/>
        <v>378.16504444662951</v>
      </c>
      <c r="V2708" s="3">
        <f>('PV model'!$B$13*(U2708/1000)*(1-'PV model'!$B$14*((20+C2708)-25))*'PV model'!$B$10)/'PV model'!$B$12</f>
        <v>37.09071193943884</v>
      </c>
    </row>
    <row r="2709" spans="1:22" x14ac:dyDescent="0.2">
      <c r="A2709" s="10">
        <f t="shared" si="474"/>
        <v>113</v>
      </c>
      <c r="B2709" s="10">
        <f t="shared" si="475"/>
        <v>16</v>
      </c>
      <c r="C2709" s="23">
        <v>9.8000000000000007</v>
      </c>
      <c r="D2709" s="24">
        <v>86.428650000000005</v>
      </c>
      <c r="E2709" s="24">
        <v>220.5</v>
      </c>
      <c r="F2709" s="48"/>
      <c r="G2709" s="48"/>
      <c r="H2709" s="1">
        <f t="shared" si="476"/>
        <v>12.278546829516392</v>
      </c>
      <c r="I2709" s="1">
        <f t="shared" si="469"/>
        <v>1.6198194868182474</v>
      </c>
      <c r="J2709" s="4">
        <f>B2709+('PV model'!$B$3/15)+(I2709/60)</f>
        <v>15.750330324780304</v>
      </c>
      <c r="K2709" s="2">
        <f t="shared" si="470"/>
        <v>-56.254954871704555</v>
      </c>
      <c r="L2709" s="2">
        <f>DEGREES(ASIN((((COS(RADIANS('PV model'!$B$2))*COS(RADIANS(H2709))*COS(RADIANS(K2709)))+(SIN(RADIANS('PV model'!$B$2))*SIN(RADIANS(H2709)))))))</f>
        <v>28.862080600502455</v>
      </c>
      <c r="M2709" s="3">
        <f t="shared" si="466"/>
        <v>28.862080600502455</v>
      </c>
      <c r="N2709" s="2">
        <f t="shared" si="471"/>
        <v>-68.084675044180074</v>
      </c>
      <c r="O2709" s="2">
        <f>IF('PV model'!$B$2&gt;0, 180-N2709,IF('PV model'!$B$2&lt;0,0-N2709,N2709))</f>
        <v>248.08467504418007</v>
      </c>
      <c r="P2709" s="2">
        <f>ABS(O2709-'PV model'!$B$5)</f>
        <v>43.084675044180074</v>
      </c>
      <c r="Q2709" s="3">
        <f t="shared" si="467"/>
        <v>61.137919399497541</v>
      </c>
      <c r="R2709" s="3">
        <f t="shared" si="472"/>
        <v>86.428650000000019</v>
      </c>
      <c r="S2709" s="3">
        <f t="shared" si="468"/>
        <v>257.48977121557829</v>
      </c>
      <c r="T2709" s="3">
        <f>(0.5*(1-COS(RADIANS(90-$X$3)))*(D2709+E2709)*'PV model'!$B$4)</f>
        <v>0</v>
      </c>
      <c r="U2709" s="3">
        <f t="shared" si="473"/>
        <v>343.91842121557829</v>
      </c>
      <c r="V2709" s="3">
        <f>('PV model'!$B$13*(U2709/1000)*(1-'PV model'!$B$14*((20+C2709)-25))*'PV model'!$B$10)/'PV model'!$B$12</f>
        <v>33.718026145322796</v>
      </c>
    </row>
    <row r="2710" spans="1:22" x14ac:dyDescent="0.2">
      <c r="A2710" s="10">
        <f t="shared" si="474"/>
        <v>113</v>
      </c>
      <c r="B2710" s="10">
        <f t="shared" si="475"/>
        <v>17</v>
      </c>
      <c r="C2710" s="23">
        <v>9.5</v>
      </c>
      <c r="D2710" s="24">
        <v>81.938850000000002</v>
      </c>
      <c r="E2710" s="24">
        <v>159.642</v>
      </c>
      <c r="F2710" s="48"/>
      <c r="G2710" s="48"/>
      <c r="H2710" s="1">
        <f t="shared" si="476"/>
        <v>12.278546829516392</v>
      </c>
      <c r="I2710" s="1">
        <f t="shared" si="469"/>
        <v>1.6198194868182474</v>
      </c>
      <c r="J2710" s="4">
        <f>B2710+('PV model'!$B$3/15)+(I2710/60)</f>
        <v>16.750330324780304</v>
      </c>
      <c r="K2710" s="2">
        <f t="shared" si="470"/>
        <v>-71.254954871704555</v>
      </c>
      <c r="L2710" s="2">
        <f>DEGREES(ASIN((((COS(RADIANS('PV model'!$B$2))*COS(RADIANS(H2710))*COS(RADIANS(K2710)))+(SIN(RADIANS('PV model'!$B$2))*SIN(RADIANS(H2710)))))))</f>
        <v>20.678127540390555</v>
      </c>
      <c r="M2710" s="3">
        <f t="shared" si="466"/>
        <v>20.678127540390555</v>
      </c>
      <c r="N2710" s="2">
        <f t="shared" si="471"/>
        <v>-81.497573830166019</v>
      </c>
      <c r="O2710" s="2">
        <f>IF('PV model'!$B$2&gt;0, 180-N2710,IF('PV model'!$B$2&lt;0,0-N2710,N2710))</f>
        <v>261.497573830166</v>
      </c>
      <c r="P2710" s="2">
        <f>ABS(O2710-'PV model'!$B$5)</f>
        <v>56.497573830166004</v>
      </c>
      <c r="Q2710" s="3">
        <f t="shared" si="467"/>
        <v>69.321872459609438</v>
      </c>
      <c r="R2710" s="3">
        <f t="shared" si="472"/>
        <v>81.938850000000031</v>
      </c>
      <c r="S2710" s="3">
        <f t="shared" si="468"/>
        <v>185.63657075241454</v>
      </c>
      <c r="T2710" s="3">
        <f>(0.5*(1-COS(RADIANS(90-$X$3)))*(D2710+E2710)*'PV model'!$B$4)</f>
        <v>0</v>
      </c>
      <c r="U2710" s="3">
        <f t="shared" si="473"/>
        <v>267.57542075241457</v>
      </c>
      <c r="V2710" s="3">
        <f>('PV model'!$B$13*(U2710/1000)*(1-'PV model'!$B$14*((20+C2710)-25))*'PV model'!$B$10)/'PV model'!$B$12</f>
        <v>26.265395955359956</v>
      </c>
    </row>
    <row r="2711" spans="1:22" x14ac:dyDescent="0.2">
      <c r="A2711" s="10">
        <f t="shared" si="474"/>
        <v>113</v>
      </c>
      <c r="B2711" s="10">
        <f t="shared" si="475"/>
        <v>18</v>
      </c>
      <c r="C2711" s="23">
        <v>9.1</v>
      </c>
      <c r="D2711" s="24">
        <v>15.7143</v>
      </c>
      <c r="E2711" s="24">
        <v>107.60399999999998</v>
      </c>
      <c r="F2711" s="48"/>
      <c r="G2711" s="48"/>
      <c r="H2711" s="1">
        <f t="shared" si="476"/>
        <v>12.278546829516392</v>
      </c>
      <c r="I2711" s="1">
        <f t="shared" si="469"/>
        <v>1.6198194868182474</v>
      </c>
      <c r="J2711" s="4">
        <f>B2711+('PV model'!$B$3/15)+(I2711/60)</f>
        <v>17.750330324780304</v>
      </c>
      <c r="K2711" s="2">
        <f t="shared" si="470"/>
        <v>-86.254954871704555</v>
      </c>
      <c r="L2711" s="2">
        <f>DEGREES(ASIN((((COS(RADIANS('PV model'!$B$2))*COS(RADIANS(H2711))*COS(RADIANS(K2711)))+(SIN(RADIANS('PV model'!$B$2))*SIN(RADIANS(H2711)))))))</f>
        <v>12.205112326937117</v>
      </c>
      <c r="M2711" s="3">
        <f t="shared" si="466"/>
        <v>12.205112326937117</v>
      </c>
      <c r="N2711" s="2">
        <f t="shared" si="471"/>
        <v>-86.01899425655067</v>
      </c>
      <c r="O2711" s="2">
        <f>IF('PV model'!$B$2&gt;0, 180-N2711,IF('PV model'!$B$2&lt;0,0-N2711,N2711))</f>
        <v>266.01899425655068</v>
      </c>
      <c r="P2711" s="2">
        <f>ABS(O2711-'PV model'!$B$5)</f>
        <v>61.018994256550684</v>
      </c>
      <c r="Q2711" s="3">
        <f t="shared" si="467"/>
        <v>77.794887673062888</v>
      </c>
      <c r="R2711" s="3">
        <f t="shared" si="472"/>
        <v>15.714299999999989</v>
      </c>
      <c r="S2711" s="3">
        <f t="shared" si="468"/>
        <v>113.25972614179317</v>
      </c>
      <c r="T2711" s="3">
        <f>(0.5*(1-COS(RADIANS(90-$X$3)))*(D2711+E2711)*'PV model'!$B$4)</f>
        <v>0</v>
      </c>
      <c r="U2711" s="3">
        <f t="shared" si="473"/>
        <v>128.97402614179316</v>
      </c>
      <c r="V2711" s="3">
        <f>('PV model'!$B$13*(U2711/1000)*(1-'PV model'!$B$14*((20+C2711)-25))*'PV model'!$B$10)/'PV model'!$B$12</f>
        <v>12.68081085722225</v>
      </c>
    </row>
    <row r="2712" spans="1:22" x14ac:dyDescent="0.2">
      <c r="A2712" s="10">
        <f t="shared" si="474"/>
        <v>113</v>
      </c>
      <c r="B2712" s="10">
        <f t="shared" si="475"/>
        <v>19</v>
      </c>
      <c r="C2712" s="23">
        <v>8.6999999999999993</v>
      </c>
      <c r="D2712" s="24">
        <v>0</v>
      </c>
      <c r="E2712" s="24">
        <v>42.336000000000006</v>
      </c>
      <c r="F2712" s="48"/>
      <c r="G2712" s="48"/>
      <c r="H2712" s="1">
        <f t="shared" si="476"/>
        <v>12.278546829516392</v>
      </c>
      <c r="I2712" s="1">
        <f t="shared" si="469"/>
        <v>1.6198194868182474</v>
      </c>
      <c r="J2712" s="4">
        <f>B2712+('PV model'!$B$3/15)+(I2712/60)</f>
        <v>18.750330324780304</v>
      </c>
      <c r="K2712" s="2">
        <f t="shared" si="470"/>
        <v>-101.25495487170456</v>
      </c>
      <c r="L2712" s="2">
        <f>DEGREES(ASIN((((COS(RADIANS('PV model'!$B$2))*COS(RADIANS(H2712))*COS(RADIANS(K2712)))+(SIN(RADIANS('PV model'!$B$2))*SIN(RADIANS(H2712)))))))</f>
        <v>3.8556359276594647</v>
      </c>
      <c r="M2712" s="3">
        <f t="shared" si="466"/>
        <v>3.8556359276594647</v>
      </c>
      <c r="N2712" s="2">
        <f t="shared" si="471"/>
        <v>-73.843981878511542</v>
      </c>
      <c r="O2712" s="2">
        <f>IF('PV model'!$B$2&gt;0, 180-N2712,IF('PV model'!$B$2&lt;0,0-N2712,N2712))</f>
        <v>253.84398187851156</v>
      </c>
      <c r="P2712" s="2">
        <f>ABS(O2712-'PV model'!$B$5)</f>
        <v>48.843981878511556</v>
      </c>
      <c r="Q2712" s="3">
        <f t="shared" si="467"/>
        <v>86.144364072340537</v>
      </c>
      <c r="R2712" s="3">
        <f t="shared" si="472"/>
        <v>0</v>
      </c>
      <c r="S2712" s="3">
        <f t="shared" si="468"/>
        <v>42.336000000000006</v>
      </c>
      <c r="T2712" s="3">
        <f>(0.5*(1-COS(RADIANS(90-$X$3)))*(D2712+E2712)*'PV model'!$B$4)</f>
        <v>0</v>
      </c>
      <c r="U2712" s="3">
        <f t="shared" si="473"/>
        <v>42.336000000000006</v>
      </c>
      <c r="V2712" s="3">
        <f>('PV model'!$B$13*(U2712/1000)*(1-'PV model'!$B$14*((20+C2712)-25))*'PV model'!$B$10)/'PV model'!$B$12</f>
        <v>4.1692743429120007</v>
      </c>
    </row>
    <row r="2713" spans="1:22" x14ac:dyDescent="0.2">
      <c r="A2713" s="10">
        <f t="shared" si="474"/>
        <v>113</v>
      </c>
      <c r="B2713" s="10">
        <f t="shared" si="475"/>
        <v>20</v>
      </c>
      <c r="C2713" s="23">
        <v>8.4</v>
      </c>
      <c r="D2713" s="24">
        <v>0</v>
      </c>
      <c r="E2713" s="24">
        <v>5.2920000000000007</v>
      </c>
      <c r="F2713" s="48"/>
      <c r="G2713" s="48"/>
      <c r="H2713" s="1">
        <f t="shared" si="476"/>
        <v>12.278546829516392</v>
      </c>
      <c r="I2713" s="1">
        <f t="shared" si="469"/>
        <v>1.6198194868182474</v>
      </c>
      <c r="J2713" s="4">
        <f>B2713+('PV model'!$B$3/15)+(I2713/60)</f>
        <v>19.750330324780304</v>
      </c>
      <c r="K2713" s="2">
        <f t="shared" si="470"/>
        <v>-116.25495487170456</v>
      </c>
      <c r="L2713" s="2">
        <f>DEGREES(ASIN((((COS(RADIANS('PV model'!$B$2))*COS(RADIANS(H2713))*COS(RADIANS(K2713)))+(SIN(RADIANS('PV model'!$B$2))*SIN(RADIANS(H2713)))))))</f>
        <v>-3.9890094358076866</v>
      </c>
      <c r="M2713" s="3">
        <f t="shared" si="466"/>
        <v>0</v>
      </c>
      <c r="N2713" s="2">
        <f t="shared" si="471"/>
        <v>-61.455680776849185</v>
      </c>
      <c r="O2713" s="2">
        <f>IF('PV model'!$B$2&gt;0, 180-N2713,IF('PV model'!$B$2&lt;0,0-N2713,N2713))</f>
        <v>241.45568077684919</v>
      </c>
      <c r="P2713" s="2">
        <f>ABS(O2713-'PV model'!$B$5)</f>
        <v>36.455680776849192</v>
      </c>
      <c r="Q2713" s="3">
        <f t="shared" si="467"/>
        <v>93.989009435807688</v>
      </c>
      <c r="R2713" s="3">
        <f t="shared" si="472"/>
        <v>0</v>
      </c>
      <c r="S2713" s="3">
        <f t="shared" si="468"/>
        <v>5.2920000000000007</v>
      </c>
      <c r="T2713" s="3">
        <f>(0.5*(1-COS(RADIANS(90-$X$3)))*(D2713+E2713)*'PV model'!$B$4)</f>
        <v>0</v>
      </c>
      <c r="U2713" s="3">
        <f t="shared" si="473"/>
        <v>5.2920000000000007</v>
      </c>
      <c r="V2713" s="3">
        <f>('PV model'!$B$13*(U2713/1000)*(1-'PV model'!$B$14*((20+C2713)-25))*'PV model'!$B$10)/'PV model'!$B$12</f>
        <v>0.52179407884800011</v>
      </c>
    </row>
    <row r="2714" spans="1:22" x14ac:dyDescent="0.2">
      <c r="A2714" s="10">
        <f t="shared" si="474"/>
        <v>113</v>
      </c>
      <c r="B2714" s="10">
        <f t="shared" si="475"/>
        <v>21</v>
      </c>
      <c r="C2714" s="23">
        <v>7.7</v>
      </c>
      <c r="D2714" s="24">
        <v>0</v>
      </c>
      <c r="E2714" s="24">
        <v>0</v>
      </c>
      <c r="F2714" s="48"/>
      <c r="G2714" s="48"/>
      <c r="H2714" s="1">
        <f t="shared" si="476"/>
        <v>12.278546829516392</v>
      </c>
      <c r="I2714" s="1">
        <f t="shared" si="469"/>
        <v>1.6198194868182474</v>
      </c>
      <c r="J2714" s="4">
        <f>B2714+('PV model'!$B$3/15)+(I2714/60)</f>
        <v>20.750330324780304</v>
      </c>
      <c r="K2714" s="2">
        <f t="shared" si="470"/>
        <v>-131.25495487170457</v>
      </c>
      <c r="L2714" s="2">
        <f>DEGREES(ASIN((((COS(RADIANS('PV model'!$B$2))*COS(RADIANS(H2714))*COS(RADIANS(K2714)))+(SIN(RADIANS('PV model'!$B$2))*SIN(RADIANS(H2714)))))))</f>
        <v>-10.934600661861571</v>
      </c>
      <c r="M2714" s="3">
        <f t="shared" si="466"/>
        <v>0</v>
      </c>
      <c r="N2714" s="2">
        <f t="shared" si="471"/>
        <v>-48.432059400862464</v>
      </c>
      <c r="O2714" s="2">
        <f>IF('PV model'!$B$2&gt;0, 180-N2714,IF('PV model'!$B$2&lt;0,0-N2714,N2714))</f>
        <v>228.43205940086247</v>
      </c>
      <c r="P2714" s="2">
        <f>ABS(O2714-'PV model'!$B$5)</f>
        <v>23.432059400862471</v>
      </c>
      <c r="Q2714" s="3">
        <f t="shared" si="467"/>
        <v>100.93460066186158</v>
      </c>
      <c r="R2714" s="3">
        <f t="shared" si="472"/>
        <v>0</v>
      </c>
      <c r="S2714" s="3">
        <f t="shared" si="468"/>
        <v>0</v>
      </c>
      <c r="T2714" s="3">
        <f>(0.5*(1-COS(RADIANS(90-$X$3)))*(D2714+E2714)*'PV model'!$B$4)</f>
        <v>0</v>
      </c>
      <c r="U2714" s="3">
        <f t="shared" si="473"/>
        <v>0</v>
      </c>
      <c r="V2714" s="3">
        <f>('PV model'!$B$13*(U2714/1000)*(1-'PV model'!$B$14*((20+C2714)-25))*'PV model'!$B$10)/'PV model'!$B$12</f>
        <v>0</v>
      </c>
    </row>
    <row r="2715" spans="1:22" x14ac:dyDescent="0.2">
      <c r="A2715" s="10">
        <f t="shared" si="474"/>
        <v>113</v>
      </c>
      <c r="B2715" s="10">
        <f t="shared" si="475"/>
        <v>22</v>
      </c>
      <c r="C2715" s="23">
        <v>7.6</v>
      </c>
      <c r="D2715" s="24">
        <v>0</v>
      </c>
      <c r="E2715" s="24">
        <v>0</v>
      </c>
      <c r="F2715" s="48"/>
      <c r="G2715" s="48"/>
      <c r="H2715" s="1">
        <f t="shared" si="476"/>
        <v>12.278546829516392</v>
      </c>
      <c r="I2715" s="1">
        <f t="shared" si="469"/>
        <v>1.6198194868182474</v>
      </c>
      <c r="J2715" s="4">
        <f>B2715+('PV model'!$B$3/15)+(I2715/60)</f>
        <v>21.750330324780304</v>
      </c>
      <c r="K2715" s="2">
        <f t="shared" si="470"/>
        <v>-146.25495487170457</v>
      </c>
      <c r="L2715" s="2">
        <f>DEGREES(ASIN((((COS(RADIANS('PV model'!$B$2))*COS(RADIANS(H2715))*COS(RADIANS(K2715)))+(SIN(RADIANS('PV model'!$B$2))*SIN(RADIANS(H2715)))))))</f>
        <v>-16.555316171533313</v>
      </c>
      <c r="M2715" s="3">
        <f t="shared" si="466"/>
        <v>0</v>
      </c>
      <c r="N2715" s="2">
        <f t="shared" si="471"/>
        <v>-34.490248044796786</v>
      </c>
      <c r="O2715" s="2">
        <f>IF('PV model'!$B$2&gt;0, 180-N2715,IF('PV model'!$B$2&lt;0,0-N2715,N2715))</f>
        <v>214.49024804479677</v>
      </c>
      <c r="P2715" s="2">
        <f>ABS(O2715-'PV model'!$B$5)</f>
        <v>9.4902480447967719</v>
      </c>
      <c r="Q2715" s="3">
        <f t="shared" si="467"/>
        <v>106.55531617153331</v>
      </c>
      <c r="R2715" s="3">
        <f t="shared" si="472"/>
        <v>0</v>
      </c>
      <c r="S2715" s="3">
        <f t="shared" si="468"/>
        <v>0</v>
      </c>
      <c r="T2715" s="3">
        <f>(0.5*(1-COS(RADIANS(90-$X$3)))*(D2715+E2715)*'PV model'!$B$4)</f>
        <v>0</v>
      </c>
      <c r="U2715" s="3">
        <f t="shared" si="473"/>
        <v>0</v>
      </c>
      <c r="V2715" s="3">
        <f>('PV model'!$B$13*(U2715/1000)*(1-'PV model'!$B$14*((20+C2715)-25))*'PV model'!$B$10)/'PV model'!$B$12</f>
        <v>0</v>
      </c>
    </row>
    <row r="2716" spans="1:22" x14ac:dyDescent="0.2">
      <c r="A2716" s="10">
        <f t="shared" si="474"/>
        <v>113</v>
      </c>
      <c r="B2716" s="10">
        <f t="shared" si="475"/>
        <v>23</v>
      </c>
      <c r="C2716" s="23">
        <v>7.2</v>
      </c>
      <c r="D2716" s="24">
        <v>0</v>
      </c>
      <c r="E2716" s="24">
        <v>0</v>
      </c>
      <c r="F2716" s="48"/>
      <c r="G2716" s="48"/>
      <c r="H2716" s="1">
        <f t="shared" si="476"/>
        <v>12.278546829516392</v>
      </c>
      <c r="I2716" s="1">
        <f t="shared" si="469"/>
        <v>1.6198194868182474</v>
      </c>
      <c r="J2716" s="4">
        <f>B2716+('PV model'!$B$3/15)+(I2716/60)</f>
        <v>22.750330324780304</v>
      </c>
      <c r="K2716" s="2">
        <f t="shared" si="470"/>
        <v>-161.25495487170457</v>
      </c>
      <c r="L2716" s="2">
        <f>DEGREES(ASIN((((COS(RADIANS('PV model'!$B$2))*COS(RADIANS(H2716))*COS(RADIANS(K2716)))+(SIN(RADIANS('PV model'!$B$2))*SIN(RADIANS(H2716)))))))</f>
        <v>-20.415849075005116</v>
      </c>
      <c r="M2716" s="3">
        <f t="shared" si="466"/>
        <v>0</v>
      </c>
      <c r="N2716" s="2">
        <f t="shared" si="471"/>
        <v>-19.575746799724389</v>
      </c>
      <c r="O2716" s="2">
        <f>IF('PV model'!$B$2&gt;0, 180-N2716,IF('PV model'!$B$2&lt;0,0-N2716,N2716))</f>
        <v>199.57574679972439</v>
      </c>
      <c r="P2716" s="2">
        <f>ABS(O2716-'PV model'!$B$5)</f>
        <v>5.424253200275615</v>
      </c>
      <c r="Q2716" s="3">
        <f t="shared" si="467"/>
        <v>110.41584907500511</v>
      </c>
      <c r="R2716" s="3">
        <f t="shared" si="472"/>
        <v>0</v>
      </c>
      <c r="S2716" s="3">
        <f t="shared" si="468"/>
        <v>0</v>
      </c>
      <c r="T2716" s="3">
        <f>(0.5*(1-COS(RADIANS(90-$X$3)))*(D2716+E2716)*'PV model'!$B$4)</f>
        <v>0</v>
      </c>
      <c r="U2716" s="3">
        <f t="shared" si="473"/>
        <v>0</v>
      </c>
      <c r="V2716" s="3">
        <f>('PV model'!$B$13*(U2716/1000)*(1-'PV model'!$B$14*((20+C2716)-25))*'PV model'!$B$10)/'PV model'!$B$12</f>
        <v>0</v>
      </c>
    </row>
    <row r="2717" spans="1:22" x14ac:dyDescent="0.2">
      <c r="A2717" s="10">
        <f t="shared" si="474"/>
        <v>113</v>
      </c>
      <c r="B2717" s="10">
        <f t="shared" si="475"/>
        <v>24</v>
      </c>
      <c r="C2717" s="23">
        <v>6.6</v>
      </c>
      <c r="D2717" s="24">
        <v>0</v>
      </c>
      <c r="E2717" s="24">
        <v>0</v>
      </c>
      <c r="F2717" s="48"/>
      <c r="G2717" s="48"/>
      <c r="H2717" s="1">
        <f t="shared" si="476"/>
        <v>12.278546829516392</v>
      </c>
      <c r="I2717" s="1">
        <f t="shared" si="469"/>
        <v>1.6198194868182474</v>
      </c>
      <c r="J2717" s="4">
        <f>B2717+('PV model'!$B$3/15)+(I2717/60)</f>
        <v>23.750330324780304</v>
      </c>
      <c r="K2717" s="2">
        <f t="shared" si="470"/>
        <v>-176.25495487170457</v>
      </c>
      <c r="L2717" s="2">
        <f>DEGREES(ASIN((((COS(RADIANS('PV model'!$B$2))*COS(RADIANS(H2717))*COS(RADIANS(K2717)))+(SIN(RADIANS('PV model'!$B$2))*SIN(RADIANS(H2717)))))))</f>
        <v>-22.148324421460529</v>
      </c>
      <c r="M2717" s="3">
        <f t="shared" si="466"/>
        <v>0</v>
      </c>
      <c r="N2717" s="2">
        <f t="shared" si="471"/>
        <v>-3.9512305558659784</v>
      </c>
      <c r="O2717" s="2">
        <f>IF('PV model'!$B$2&gt;0, 180-N2717,IF('PV model'!$B$2&lt;0,0-N2717,N2717))</f>
        <v>183.95123055586598</v>
      </c>
      <c r="P2717" s="2">
        <f>ABS(O2717-'PV model'!$B$5)</f>
        <v>21.048769444134024</v>
      </c>
      <c r="Q2717" s="3">
        <f t="shared" si="467"/>
        <v>112.14832442146053</v>
      </c>
      <c r="R2717" s="3">
        <f t="shared" si="472"/>
        <v>0</v>
      </c>
      <c r="S2717" s="3">
        <f t="shared" si="468"/>
        <v>0</v>
      </c>
      <c r="T2717" s="3">
        <f>(0.5*(1-COS(RADIANS(90-$X$3)))*(D2717+E2717)*'PV model'!$B$4)</f>
        <v>0</v>
      </c>
      <c r="U2717" s="3">
        <f t="shared" si="473"/>
        <v>0</v>
      </c>
      <c r="V2717" s="3">
        <f>('PV model'!$B$13*(U2717/1000)*(1-'PV model'!$B$14*((20+C2717)-25))*'PV model'!$B$10)/'PV model'!$B$12</f>
        <v>0</v>
      </c>
    </row>
    <row r="2718" spans="1:22" x14ac:dyDescent="0.2">
      <c r="A2718" s="10">
        <f t="shared" si="474"/>
        <v>114</v>
      </c>
      <c r="B2718" s="10">
        <f t="shared" si="475"/>
        <v>1</v>
      </c>
      <c r="C2718" s="23">
        <v>6.5</v>
      </c>
      <c r="D2718" s="24">
        <v>0</v>
      </c>
      <c r="E2718" s="24">
        <v>0</v>
      </c>
      <c r="F2718" s="48"/>
      <c r="G2718" s="48"/>
      <c r="H2718" s="1">
        <f t="shared" si="476"/>
        <v>12.62092693211458</v>
      </c>
      <c r="I2718" s="1">
        <f t="shared" si="469"/>
        <v>1.8148928498998278</v>
      </c>
      <c r="J2718" s="4">
        <f>B2718+('PV model'!$B$3/15)+(I2718/60)</f>
        <v>0.75358154749833051</v>
      </c>
      <c r="K2718" s="2">
        <f t="shared" si="470"/>
        <v>168.69627678752505</v>
      </c>
      <c r="L2718" s="2">
        <f>DEGREES(ASIN((((COS(RADIANS('PV model'!$B$2))*COS(RADIANS(H2718))*COS(RADIANS(K2718)))+(SIN(RADIANS('PV model'!$B$2))*SIN(RADIANS(H2718)))))))</f>
        <v>-21.218596956124898</v>
      </c>
      <c r="M2718" s="3">
        <f t="shared" si="466"/>
        <v>0</v>
      </c>
      <c r="N2718" s="2">
        <f t="shared" si="471"/>
        <v>11.840261087880368</v>
      </c>
      <c r="O2718" s="2">
        <f>IF('PV model'!$B$2&gt;0, 180-N2718,IF('PV model'!$B$2&lt;0,0-N2718,N2718))</f>
        <v>168.15973891211962</v>
      </c>
      <c r="P2718" s="2">
        <f>ABS(O2718-'PV model'!$B$5)</f>
        <v>36.840261087880378</v>
      </c>
      <c r="Q2718" s="3">
        <f t="shared" si="467"/>
        <v>111.2185969561249</v>
      </c>
      <c r="R2718" s="3">
        <f t="shared" si="472"/>
        <v>0</v>
      </c>
      <c r="S2718" s="3">
        <f t="shared" si="468"/>
        <v>0</v>
      </c>
      <c r="T2718" s="3">
        <f>(0.5*(1-COS(RADIANS(90-$X$3)))*(D2718+E2718)*'PV model'!$B$4)</f>
        <v>0</v>
      </c>
      <c r="U2718" s="3">
        <f t="shared" si="473"/>
        <v>0</v>
      </c>
      <c r="V2718" s="3">
        <f>('PV model'!$B$13*(U2718/1000)*(1-'PV model'!$B$14*((20+C2718)-25))*'PV model'!$B$10)/'PV model'!$B$12</f>
        <v>0</v>
      </c>
    </row>
    <row r="2719" spans="1:22" x14ac:dyDescent="0.2">
      <c r="A2719" s="10">
        <f t="shared" si="474"/>
        <v>114</v>
      </c>
      <c r="B2719" s="10">
        <f t="shared" si="475"/>
        <v>2</v>
      </c>
      <c r="C2719" s="23">
        <v>6.4</v>
      </c>
      <c r="D2719" s="24">
        <v>0</v>
      </c>
      <c r="E2719" s="24">
        <v>0</v>
      </c>
      <c r="F2719" s="48"/>
      <c r="G2719" s="48"/>
      <c r="H2719" s="1">
        <f t="shared" si="476"/>
        <v>12.62092693211458</v>
      </c>
      <c r="I2719" s="1">
        <f t="shared" si="469"/>
        <v>1.8148928498998278</v>
      </c>
      <c r="J2719" s="4">
        <f>B2719+('PV model'!$B$3/15)+(I2719/60)</f>
        <v>1.7535815474983305</v>
      </c>
      <c r="K2719" s="2">
        <f t="shared" si="470"/>
        <v>153.69627678752505</v>
      </c>
      <c r="L2719" s="2">
        <f>DEGREES(ASIN((((COS(RADIANS('PV model'!$B$2))*COS(RADIANS(H2719))*COS(RADIANS(K2719)))+(SIN(RADIANS('PV model'!$B$2))*SIN(RADIANS(H2719)))))))</f>
        <v>-18.386105338160707</v>
      </c>
      <c r="M2719" s="3">
        <f t="shared" si="466"/>
        <v>0</v>
      </c>
      <c r="N2719" s="2">
        <f t="shared" si="471"/>
        <v>27.108927749834582</v>
      </c>
      <c r="O2719" s="2">
        <f>IF('PV model'!$B$2&gt;0, 180-N2719,IF('PV model'!$B$2&lt;0,0-N2719,N2719))</f>
        <v>152.89107225016542</v>
      </c>
      <c r="P2719" s="2">
        <f>ABS(O2719-'PV model'!$B$5)</f>
        <v>52.108927749834578</v>
      </c>
      <c r="Q2719" s="3">
        <f t="shared" si="467"/>
        <v>108.38610533816072</v>
      </c>
      <c r="R2719" s="3">
        <f t="shared" si="472"/>
        <v>0</v>
      </c>
      <c r="S2719" s="3">
        <f t="shared" si="468"/>
        <v>0</v>
      </c>
      <c r="T2719" s="3">
        <f>(0.5*(1-COS(RADIANS(90-$X$3)))*(D2719+E2719)*'PV model'!$B$4)</f>
        <v>0</v>
      </c>
      <c r="U2719" s="3">
        <f t="shared" si="473"/>
        <v>0</v>
      </c>
      <c r="V2719" s="3">
        <f>('PV model'!$B$13*(U2719/1000)*(1-'PV model'!$B$14*((20+C2719)-25))*'PV model'!$B$10)/'PV model'!$B$12</f>
        <v>0</v>
      </c>
    </row>
    <row r="2720" spans="1:22" x14ac:dyDescent="0.2">
      <c r="A2720" s="10">
        <f t="shared" si="474"/>
        <v>114</v>
      </c>
      <c r="B2720" s="10">
        <f t="shared" si="475"/>
        <v>3</v>
      </c>
      <c r="C2720" s="23">
        <v>6.3</v>
      </c>
      <c r="D2720" s="24">
        <v>0</v>
      </c>
      <c r="E2720" s="24">
        <v>0</v>
      </c>
      <c r="F2720" s="48"/>
      <c r="G2720" s="48"/>
      <c r="H2720" s="1">
        <f t="shared" si="476"/>
        <v>12.62092693211458</v>
      </c>
      <c r="I2720" s="1">
        <f t="shared" si="469"/>
        <v>1.8148928498998278</v>
      </c>
      <c r="J2720" s="4">
        <f>B2720+('PV model'!$B$3/15)+(I2720/60)</f>
        <v>2.7535815474983303</v>
      </c>
      <c r="K2720" s="2">
        <f t="shared" si="470"/>
        <v>138.69627678752505</v>
      </c>
      <c r="L2720" s="2">
        <f>DEGREES(ASIN((((COS(RADIANS('PV model'!$B$2))*COS(RADIANS(H2720))*COS(RADIANS(K2720)))+(SIN(RADIANS('PV model'!$B$2))*SIN(RADIANS(H2720)))))))</f>
        <v>-13.600101405205292</v>
      </c>
      <c r="M2720" s="3">
        <f t="shared" si="466"/>
        <v>0</v>
      </c>
      <c r="N2720" s="2">
        <f t="shared" si="471"/>
        <v>41.504811616167942</v>
      </c>
      <c r="O2720" s="2">
        <f>IF('PV model'!$B$2&gt;0, 180-N2720,IF('PV model'!$B$2&lt;0,0-N2720,N2720))</f>
        <v>138.49518838383204</v>
      </c>
      <c r="P2720" s="2">
        <f>ABS(O2720-'PV model'!$B$5)</f>
        <v>66.504811616167956</v>
      </c>
      <c r="Q2720" s="3">
        <f t="shared" si="467"/>
        <v>103.60010140520529</v>
      </c>
      <c r="R2720" s="3">
        <f t="shared" si="472"/>
        <v>0</v>
      </c>
      <c r="S2720" s="3">
        <f t="shared" si="468"/>
        <v>0</v>
      </c>
      <c r="T2720" s="3">
        <f>(0.5*(1-COS(RADIANS(90-$X$3)))*(D2720+E2720)*'PV model'!$B$4)</f>
        <v>0</v>
      </c>
      <c r="U2720" s="3">
        <f t="shared" si="473"/>
        <v>0</v>
      </c>
      <c r="V2720" s="3">
        <f>('PV model'!$B$13*(U2720/1000)*(1-'PV model'!$B$14*((20+C2720)-25))*'PV model'!$B$10)/'PV model'!$B$12</f>
        <v>0</v>
      </c>
    </row>
    <row r="2721" spans="1:22" x14ac:dyDescent="0.2">
      <c r="A2721" s="10">
        <f t="shared" si="474"/>
        <v>114</v>
      </c>
      <c r="B2721" s="10">
        <f t="shared" si="475"/>
        <v>4</v>
      </c>
      <c r="C2721" s="23">
        <v>6</v>
      </c>
      <c r="D2721" s="24">
        <v>0</v>
      </c>
      <c r="E2721" s="24">
        <v>0</v>
      </c>
      <c r="F2721" s="48"/>
      <c r="G2721" s="48"/>
      <c r="H2721" s="1">
        <f t="shared" si="476"/>
        <v>12.62092693211458</v>
      </c>
      <c r="I2721" s="1">
        <f t="shared" si="469"/>
        <v>1.8148928498998278</v>
      </c>
      <c r="J2721" s="4">
        <f>B2721+('PV model'!$B$3/15)+(I2721/60)</f>
        <v>3.7535815474983303</v>
      </c>
      <c r="K2721" s="2">
        <f t="shared" si="470"/>
        <v>123.69627678752505</v>
      </c>
      <c r="L2721" s="2">
        <f>DEGREES(ASIN((((COS(RADIANS('PV model'!$B$2))*COS(RADIANS(H2721))*COS(RADIANS(K2721)))+(SIN(RADIANS('PV model'!$B$2))*SIN(RADIANS(H2721)))))))</f>
        <v>-7.2715760869542425</v>
      </c>
      <c r="M2721" s="3">
        <f t="shared" si="466"/>
        <v>0</v>
      </c>
      <c r="N2721" s="2">
        <f t="shared" si="471"/>
        <v>54.931874327955093</v>
      </c>
      <c r="O2721" s="2">
        <f>IF('PV model'!$B$2&gt;0, 180-N2721,IF('PV model'!$B$2&lt;0,0-N2721,N2721))</f>
        <v>125.06812567204491</v>
      </c>
      <c r="P2721" s="2">
        <f>ABS(O2721-'PV model'!$B$5)</f>
        <v>79.931874327955086</v>
      </c>
      <c r="Q2721" s="3">
        <f t="shared" si="467"/>
        <v>97.271576086954241</v>
      </c>
      <c r="R2721" s="3">
        <f t="shared" si="472"/>
        <v>0</v>
      </c>
      <c r="S2721" s="3">
        <f t="shared" si="468"/>
        <v>0</v>
      </c>
      <c r="T2721" s="3">
        <f>(0.5*(1-COS(RADIANS(90-$X$3)))*(D2721+E2721)*'PV model'!$B$4)</f>
        <v>0</v>
      </c>
      <c r="U2721" s="3">
        <f t="shared" si="473"/>
        <v>0</v>
      </c>
      <c r="V2721" s="3">
        <f>('PV model'!$B$13*(U2721/1000)*(1-'PV model'!$B$14*((20+C2721)-25))*'PV model'!$B$10)/'PV model'!$B$12</f>
        <v>0</v>
      </c>
    </row>
    <row r="2722" spans="1:22" x14ac:dyDescent="0.2">
      <c r="A2722" s="10">
        <f t="shared" si="474"/>
        <v>114</v>
      </c>
      <c r="B2722" s="10">
        <f t="shared" si="475"/>
        <v>5</v>
      </c>
      <c r="C2722" s="23">
        <v>5.8</v>
      </c>
      <c r="D2722" s="24">
        <v>0</v>
      </c>
      <c r="E2722" s="24">
        <v>0</v>
      </c>
      <c r="F2722" s="48"/>
      <c r="G2722" s="48"/>
      <c r="H2722" s="1">
        <f t="shared" si="476"/>
        <v>12.62092693211458</v>
      </c>
      <c r="I2722" s="1">
        <f t="shared" si="469"/>
        <v>1.8148928498998278</v>
      </c>
      <c r="J2722" s="4">
        <f>B2722+('PV model'!$B$3/15)+(I2722/60)</f>
        <v>4.7535815474983307</v>
      </c>
      <c r="K2722" s="2">
        <f t="shared" si="470"/>
        <v>108.69627678752504</v>
      </c>
      <c r="L2722" s="2">
        <f>DEGREES(ASIN((((COS(RADIANS('PV model'!$B$2))*COS(RADIANS(H2722))*COS(RADIANS(K2722)))+(SIN(RADIANS('PV model'!$B$2))*SIN(RADIANS(H2722)))))))</f>
        <v>0.16593207402982291</v>
      </c>
      <c r="M2722" s="3">
        <f t="shared" si="466"/>
        <v>0.16593207402982291</v>
      </c>
      <c r="N2722" s="2">
        <f t="shared" si="471"/>
        <v>67.570102452619949</v>
      </c>
      <c r="O2722" s="2">
        <f>IF('PV model'!$B$2&gt;0, 180-N2722,IF('PV model'!$B$2&lt;0,0-N2722,N2722))</f>
        <v>112.42989754738005</v>
      </c>
      <c r="P2722" s="2">
        <f>ABS(O2722-'PV model'!$B$5)</f>
        <v>92.570102452619949</v>
      </c>
      <c r="Q2722" s="3">
        <f t="shared" si="467"/>
        <v>89.834067925970174</v>
      </c>
      <c r="R2722" s="3">
        <f t="shared" si="472"/>
        <v>0</v>
      </c>
      <c r="S2722" s="3">
        <f t="shared" si="468"/>
        <v>0</v>
      </c>
      <c r="T2722" s="3">
        <f>(0.5*(1-COS(RADIANS(90-$X$3)))*(D2722+E2722)*'PV model'!$B$4)</f>
        <v>0</v>
      </c>
      <c r="U2722" s="3">
        <f t="shared" si="473"/>
        <v>0</v>
      </c>
      <c r="V2722" s="3">
        <f>('PV model'!$B$13*(U2722/1000)*(1-'PV model'!$B$14*((20+C2722)-25))*'PV model'!$B$10)/'PV model'!$B$12</f>
        <v>0</v>
      </c>
    </row>
    <row r="2723" spans="1:22" x14ac:dyDescent="0.2">
      <c r="A2723" s="10">
        <f t="shared" si="474"/>
        <v>114</v>
      </c>
      <c r="B2723" s="10">
        <f t="shared" si="475"/>
        <v>6</v>
      </c>
      <c r="C2723" s="23">
        <v>5.7</v>
      </c>
      <c r="D2723" s="24">
        <v>0</v>
      </c>
      <c r="E2723" s="24">
        <v>12.348000000000001</v>
      </c>
      <c r="F2723" s="48"/>
      <c r="G2723" s="48"/>
      <c r="H2723" s="1">
        <f t="shared" si="476"/>
        <v>12.62092693211458</v>
      </c>
      <c r="I2723" s="1">
        <f t="shared" si="469"/>
        <v>1.8148928498998278</v>
      </c>
      <c r="J2723" s="4">
        <f>B2723+('PV model'!$B$3/15)+(I2723/60)</f>
        <v>5.7535815474983307</v>
      </c>
      <c r="K2723" s="2">
        <f t="shared" si="470"/>
        <v>93.696276787525036</v>
      </c>
      <c r="L2723" s="2">
        <f>DEGREES(ASIN((((COS(RADIANS('PV model'!$B$2))*COS(RADIANS(H2723))*COS(RADIANS(K2723)))+(SIN(RADIANS('PV model'!$B$2))*SIN(RADIANS(H2723)))))))</f>
        <v>8.3047848662785544</v>
      </c>
      <c r="M2723" s="3">
        <f t="shared" si="466"/>
        <v>8.3047848662785544</v>
      </c>
      <c r="N2723" s="2">
        <f t="shared" si="471"/>
        <v>79.777798272166592</v>
      </c>
      <c r="O2723" s="2">
        <f>IF('PV model'!$B$2&gt;0, 180-N2723,IF('PV model'!$B$2&lt;0,0-N2723,N2723))</f>
        <v>100.22220172783341</v>
      </c>
      <c r="P2723" s="2">
        <f>ABS(O2723-'PV model'!$B$5)</f>
        <v>104.77779827216659</v>
      </c>
      <c r="Q2723" s="3">
        <f t="shared" si="467"/>
        <v>81.695215133721447</v>
      </c>
      <c r="R2723" s="3">
        <f t="shared" si="472"/>
        <v>0</v>
      </c>
      <c r="S2723" s="3">
        <f t="shared" si="468"/>
        <v>12.348000000000001</v>
      </c>
      <c r="T2723" s="3">
        <f>(0.5*(1-COS(RADIANS(90-$X$3)))*(D2723+E2723)*'PV model'!$B$4)</f>
        <v>0</v>
      </c>
      <c r="U2723" s="3">
        <f t="shared" si="473"/>
        <v>12.348000000000001</v>
      </c>
      <c r="V2723" s="3">
        <f>('PV model'!$B$13*(U2723/1000)*(1-'PV model'!$B$14*((20+C2723)-25))*'PV model'!$B$10)/'PV model'!$B$12</f>
        <v>1.230850022976</v>
      </c>
    </row>
    <row r="2724" spans="1:22" x14ac:dyDescent="0.2">
      <c r="A2724" s="10">
        <f t="shared" si="474"/>
        <v>114</v>
      </c>
      <c r="B2724" s="10">
        <f t="shared" si="475"/>
        <v>7</v>
      </c>
      <c r="C2724" s="23">
        <v>5.8</v>
      </c>
      <c r="D2724" s="24">
        <v>32.551050000000004</v>
      </c>
      <c r="E2724" s="24">
        <v>59.975999999999999</v>
      </c>
      <c r="F2724" s="48"/>
      <c r="G2724" s="48"/>
      <c r="H2724" s="1">
        <f t="shared" si="476"/>
        <v>12.62092693211458</v>
      </c>
      <c r="I2724" s="1">
        <f t="shared" si="469"/>
        <v>1.8148928498998278</v>
      </c>
      <c r="J2724" s="4">
        <f>B2724+('PV model'!$B$3/15)+(I2724/60)</f>
        <v>6.7535815474983307</v>
      </c>
      <c r="K2724" s="2">
        <f t="shared" si="470"/>
        <v>78.696276787525036</v>
      </c>
      <c r="L2724" s="2">
        <f>DEGREES(ASIN((((COS(RADIANS('PV model'!$B$2))*COS(RADIANS(H2724))*COS(RADIANS(K2724)))+(SIN(RADIANS('PV model'!$B$2))*SIN(RADIANS(H2724)))))))</f>
        <v>16.762783675425272</v>
      </c>
      <c r="M2724" s="3">
        <f t="shared" si="466"/>
        <v>16.762783675425272</v>
      </c>
      <c r="N2724" s="2">
        <f t="shared" si="471"/>
        <v>87.972603357708579</v>
      </c>
      <c r="O2724" s="2">
        <f>IF('PV model'!$B$2&gt;0, 180-N2724,IF('PV model'!$B$2&lt;0,0-N2724,N2724))</f>
        <v>92.027396642291421</v>
      </c>
      <c r="P2724" s="2">
        <f>ABS(O2724-'PV model'!$B$5)</f>
        <v>112.97260335770858</v>
      </c>
      <c r="Q2724" s="3">
        <f t="shared" si="467"/>
        <v>73.237216324574717</v>
      </c>
      <c r="R2724" s="3">
        <f t="shared" si="472"/>
        <v>32.551050000000018</v>
      </c>
      <c r="S2724" s="3">
        <f t="shared" si="468"/>
        <v>68.923327447528564</v>
      </c>
      <c r="T2724" s="3">
        <f>(0.5*(1-COS(RADIANS(90-$X$3)))*(D2724+E2724)*'PV model'!$B$4)</f>
        <v>0</v>
      </c>
      <c r="U2724" s="3">
        <f t="shared" si="473"/>
        <v>101.47437744752858</v>
      </c>
      <c r="V2724" s="3">
        <f>('PV model'!$B$13*(U2724/1000)*(1-'PV model'!$B$14*((20+C2724)-25))*'PV model'!$B$10)/'PV model'!$B$12</f>
        <v>10.110919957592062</v>
      </c>
    </row>
    <row r="2725" spans="1:22" x14ac:dyDescent="0.2">
      <c r="A2725" s="10">
        <f t="shared" si="474"/>
        <v>114</v>
      </c>
      <c r="B2725" s="10">
        <f t="shared" si="475"/>
        <v>8</v>
      </c>
      <c r="C2725" s="23">
        <v>6.4</v>
      </c>
      <c r="D2725" s="24">
        <v>203.16345000000001</v>
      </c>
      <c r="E2725" s="24">
        <v>127.89</v>
      </c>
      <c r="F2725" s="48"/>
      <c r="G2725" s="48"/>
      <c r="H2725" s="1">
        <f t="shared" si="476"/>
        <v>12.62092693211458</v>
      </c>
      <c r="I2725" s="1">
        <f t="shared" si="469"/>
        <v>1.8148928498998278</v>
      </c>
      <c r="J2725" s="4">
        <f>B2725+('PV model'!$B$3/15)+(I2725/60)</f>
        <v>7.7535815474983307</v>
      </c>
      <c r="K2725" s="2">
        <f t="shared" si="470"/>
        <v>63.696276787525036</v>
      </c>
      <c r="L2725" s="2">
        <f>DEGREES(ASIN((((COS(RADIANS('PV model'!$B$2))*COS(RADIANS(H2725))*COS(RADIANS(K2725)))+(SIN(RADIANS('PV model'!$B$2))*SIN(RADIANS(H2725)))))))</f>
        <v>25.150529775751512</v>
      </c>
      <c r="M2725" s="3">
        <f t="shared" si="466"/>
        <v>25.150529775751512</v>
      </c>
      <c r="N2725" s="2">
        <f t="shared" si="471"/>
        <v>75.109453610568238</v>
      </c>
      <c r="O2725" s="2">
        <f>IF('PV model'!$B$2&gt;0, 180-N2725,IF('PV model'!$B$2&lt;0,0-N2725,N2725))</f>
        <v>104.89054638943176</v>
      </c>
      <c r="P2725" s="2">
        <f>ABS(O2725-'PV model'!$B$5)</f>
        <v>100.10945361056824</v>
      </c>
      <c r="Q2725" s="3">
        <f t="shared" si="467"/>
        <v>64.849470224248492</v>
      </c>
      <c r="R2725" s="3">
        <f t="shared" si="472"/>
        <v>203.16344999999998</v>
      </c>
      <c r="S2725" s="3">
        <f t="shared" si="468"/>
        <v>163.89240381761928</v>
      </c>
      <c r="T2725" s="3">
        <f>(0.5*(1-COS(RADIANS(90-$X$3)))*(D2725+E2725)*'PV model'!$B$4)</f>
        <v>0</v>
      </c>
      <c r="U2725" s="3">
        <f t="shared" si="473"/>
        <v>367.05585381761927</v>
      </c>
      <c r="V2725" s="3">
        <f>('PV model'!$B$13*(U2725/1000)*(1-'PV model'!$B$14*((20+C2725)-25))*'PV model'!$B$10)/'PV model'!$B$12</f>
        <v>36.485434089982604</v>
      </c>
    </row>
    <row r="2726" spans="1:22" x14ac:dyDescent="0.2">
      <c r="A2726" s="10">
        <f t="shared" si="474"/>
        <v>114</v>
      </c>
      <c r="B2726" s="10">
        <f t="shared" si="475"/>
        <v>9</v>
      </c>
      <c r="C2726" s="23">
        <v>7.8</v>
      </c>
      <c r="D2726" s="24">
        <v>270.51044999999999</v>
      </c>
      <c r="E2726" s="24">
        <v>181.69200000000001</v>
      </c>
      <c r="F2726" s="48"/>
      <c r="G2726" s="48"/>
      <c r="H2726" s="1">
        <f t="shared" si="476"/>
        <v>12.62092693211458</v>
      </c>
      <c r="I2726" s="1">
        <f t="shared" si="469"/>
        <v>1.8148928498998278</v>
      </c>
      <c r="J2726" s="4">
        <f>B2726+('PV model'!$B$3/15)+(I2726/60)</f>
        <v>8.7535815474983298</v>
      </c>
      <c r="K2726" s="2">
        <f t="shared" si="470"/>
        <v>48.696276787525051</v>
      </c>
      <c r="L2726" s="2">
        <f>DEGREES(ASIN((((COS(RADIANS('PV model'!$B$2))*COS(RADIANS(H2726))*COS(RADIANS(K2726)))+(SIN(RADIANS('PV model'!$B$2))*SIN(RADIANS(H2726)))))))</f>
        <v>33.017456054606349</v>
      </c>
      <c r="M2726" s="3">
        <f t="shared" si="466"/>
        <v>33.017456054606349</v>
      </c>
      <c r="N2726" s="2">
        <f t="shared" si="471"/>
        <v>60.957302464731946</v>
      </c>
      <c r="O2726" s="2">
        <f>IF('PV model'!$B$2&gt;0, 180-N2726,IF('PV model'!$B$2&lt;0,0-N2726,N2726))</f>
        <v>119.04269753526805</v>
      </c>
      <c r="P2726" s="2">
        <f>ABS(O2726-'PV model'!$B$5)</f>
        <v>85.957302464731953</v>
      </c>
      <c r="Q2726" s="3">
        <f t="shared" si="467"/>
        <v>56.982543945393651</v>
      </c>
      <c r="R2726" s="3">
        <f t="shared" si="472"/>
        <v>270.51045000000005</v>
      </c>
      <c r="S2726" s="3">
        <f t="shared" si="468"/>
        <v>239.24844952568884</v>
      </c>
      <c r="T2726" s="3">
        <f>(0.5*(1-COS(RADIANS(90-$X$3)))*(D2726+E2726)*'PV model'!$B$4)</f>
        <v>0</v>
      </c>
      <c r="U2726" s="3">
        <f t="shared" si="473"/>
        <v>509.75889952568889</v>
      </c>
      <c r="V2726" s="3">
        <f>('PV model'!$B$13*(U2726/1000)*(1-'PV model'!$B$14*((20+C2726)-25))*'PV model'!$B$10)/'PV model'!$B$12</f>
        <v>50.38479800110607</v>
      </c>
    </row>
    <row r="2727" spans="1:22" x14ac:dyDescent="0.2">
      <c r="A2727" s="10">
        <f t="shared" si="474"/>
        <v>114</v>
      </c>
      <c r="B2727" s="10">
        <f t="shared" si="475"/>
        <v>10</v>
      </c>
      <c r="C2727" s="23">
        <v>7.9</v>
      </c>
      <c r="D2727" s="24">
        <v>0</v>
      </c>
      <c r="E2727" s="24">
        <v>147.29399999999998</v>
      </c>
      <c r="F2727" s="48"/>
      <c r="G2727" s="48"/>
      <c r="H2727" s="1">
        <f t="shared" si="476"/>
        <v>12.62092693211458</v>
      </c>
      <c r="I2727" s="1">
        <f t="shared" si="469"/>
        <v>1.8148928498998278</v>
      </c>
      <c r="J2727" s="4">
        <f>B2727+('PV model'!$B$3/15)+(I2727/60)</f>
        <v>9.7535815474983298</v>
      </c>
      <c r="K2727" s="2">
        <f t="shared" si="470"/>
        <v>33.696276787525051</v>
      </c>
      <c r="L2727" s="2">
        <f>DEGREES(ASIN((((COS(RADIANS('PV model'!$B$2))*COS(RADIANS(H2727))*COS(RADIANS(K2727)))+(SIN(RADIANS('PV model'!$B$2))*SIN(RADIANS(H2727)))))))</f>
        <v>39.786529840929155</v>
      </c>
      <c r="M2727" s="3">
        <f t="shared" si="466"/>
        <v>39.786529840929155</v>
      </c>
      <c r="N2727" s="2">
        <f t="shared" si="471"/>
        <v>44.791604493273439</v>
      </c>
      <c r="O2727" s="2">
        <f>IF('PV model'!$B$2&gt;0, 180-N2727,IF('PV model'!$B$2&lt;0,0-N2727,N2727))</f>
        <v>135.20839550672656</v>
      </c>
      <c r="P2727" s="2">
        <f>ABS(O2727-'PV model'!$B$5)</f>
        <v>69.791604493273439</v>
      </c>
      <c r="Q2727" s="3">
        <f t="shared" si="467"/>
        <v>50.213470159070845</v>
      </c>
      <c r="R2727" s="3">
        <f t="shared" si="472"/>
        <v>0</v>
      </c>
      <c r="S2727" s="3">
        <f t="shared" si="468"/>
        <v>147.29399999999998</v>
      </c>
      <c r="T2727" s="3">
        <f>(0.5*(1-COS(RADIANS(90-$X$3)))*(D2727+E2727)*'PV model'!$B$4)</f>
        <v>0</v>
      </c>
      <c r="U2727" s="3">
        <f t="shared" si="473"/>
        <v>147.29399999999998</v>
      </c>
      <c r="V2727" s="3">
        <f>('PV model'!$B$13*(U2727/1000)*(1-'PV model'!$B$14*((20+C2727)-25))*'PV model'!$B$10)/'PV model'!$B$12</f>
        <v>14.552715544415998</v>
      </c>
    </row>
    <row r="2728" spans="1:22" x14ac:dyDescent="0.2">
      <c r="A2728" s="10">
        <f t="shared" si="474"/>
        <v>114</v>
      </c>
      <c r="B2728" s="10">
        <f t="shared" si="475"/>
        <v>11</v>
      </c>
      <c r="C2728" s="23">
        <v>8.4</v>
      </c>
      <c r="D2728" s="24">
        <v>127.9593</v>
      </c>
      <c r="E2728" s="24">
        <v>261.95400000000001</v>
      </c>
      <c r="F2728" s="48"/>
      <c r="G2728" s="48"/>
      <c r="H2728" s="1">
        <f t="shared" si="476"/>
        <v>12.62092693211458</v>
      </c>
      <c r="I2728" s="1">
        <f t="shared" si="469"/>
        <v>1.8148928498998278</v>
      </c>
      <c r="J2728" s="4">
        <f>B2728+('PV model'!$B$3/15)+(I2728/60)</f>
        <v>10.75358154749833</v>
      </c>
      <c r="K2728" s="2">
        <f t="shared" si="470"/>
        <v>18.696276787525051</v>
      </c>
      <c r="L2728" s="2">
        <f>DEGREES(ASIN((((COS(RADIANS('PV model'!$B$2))*COS(RADIANS(H2728))*COS(RADIANS(K2728)))+(SIN(RADIANS('PV model'!$B$2))*SIN(RADIANS(H2728)))))))</f>
        <v>44.718570602651283</v>
      </c>
      <c r="M2728" s="3">
        <f t="shared" si="466"/>
        <v>44.718570602651283</v>
      </c>
      <c r="N2728" s="2">
        <f t="shared" si="471"/>
        <v>26.117756762880013</v>
      </c>
      <c r="O2728" s="2">
        <f>IF('PV model'!$B$2&gt;0, 180-N2728,IF('PV model'!$B$2&lt;0,0-N2728,N2728))</f>
        <v>153.88224323711998</v>
      </c>
      <c r="P2728" s="2">
        <f>ABS(O2728-'PV model'!$B$5)</f>
        <v>51.11775676288002</v>
      </c>
      <c r="Q2728" s="3">
        <f t="shared" si="467"/>
        <v>45.281429397348717</v>
      </c>
      <c r="R2728" s="3">
        <f t="shared" si="472"/>
        <v>127.95929999999998</v>
      </c>
      <c r="S2728" s="3">
        <f t="shared" si="468"/>
        <v>315.36501350077441</v>
      </c>
      <c r="T2728" s="3">
        <f>(0.5*(1-COS(RADIANS(90-$X$3)))*(D2728+E2728)*'PV model'!$B$4)</f>
        <v>0</v>
      </c>
      <c r="U2728" s="3">
        <f t="shared" si="473"/>
        <v>443.32431350077439</v>
      </c>
      <c r="V2728" s="3">
        <f>('PV model'!$B$13*(U2728/1000)*(1-'PV model'!$B$14*((20+C2728)-25))*'PV model'!$B$10)/'PV model'!$B$12</f>
        <v>43.712018479602897</v>
      </c>
    </row>
    <row r="2729" spans="1:22" x14ac:dyDescent="0.2">
      <c r="A2729" s="10">
        <f t="shared" si="474"/>
        <v>114</v>
      </c>
      <c r="B2729" s="10">
        <f t="shared" si="475"/>
        <v>12</v>
      </c>
      <c r="C2729" s="23">
        <v>9.1999999999999993</v>
      </c>
      <c r="D2729" s="24">
        <v>321.02069999999998</v>
      </c>
      <c r="E2729" s="24">
        <v>295.46999999999997</v>
      </c>
      <c r="F2729" s="48"/>
      <c r="G2729" s="48"/>
      <c r="H2729" s="1">
        <f t="shared" si="476"/>
        <v>12.62092693211458</v>
      </c>
      <c r="I2729" s="1">
        <f t="shared" si="469"/>
        <v>1.8148928498998278</v>
      </c>
      <c r="J2729" s="4">
        <f>B2729+('PV model'!$B$3/15)+(I2729/60)</f>
        <v>11.75358154749833</v>
      </c>
      <c r="K2729" s="2">
        <f t="shared" si="470"/>
        <v>3.6962767875250524</v>
      </c>
      <c r="L2729" s="2">
        <f>DEGREES(ASIN((((COS(RADIANS('PV model'!$B$2))*COS(RADIANS(H2729))*COS(RADIANS(K2729)))+(SIN(RADIANS('PV model'!$B$2))*SIN(RADIANS(H2729)))))))</f>
        <v>47.024202021446541</v>
      </c>
      <c r="M2729" s="3">
        <f t="shared" si="466"/>
        <v>47.024202021446541</v>
      </c>
      <c r="N2729" s="2">
        <f t="shared" si="471"/>
        <v>5.2950778392864226</v>
      </c>
      <c r="O2729" s="2">
        <f>IF('PV model'!$B$2&gt;0, 180-N2729,IF('PV model'!$B$2&lt;0,0-N2729,N2729))</f>
        <v>174.70492216071358</v>
      </c>
      <c r="P2729" s="2">
        <f>ABS(O2729-'PV model'!$B$5)</f>
        <v>30.295077839286421</v>
      </c>
      <c r="Q2729" s="3">
        <f t="shared" si="467"/>
        <v>42.975797978553452</v>
      </c>
      <c r="R2729" s="3">
        <f t="shared" si="472"/>
        <v>321.02069999999998</v>
      </c>
      <c r="S2729" s="3">
        <f t="shared" si="468"/>
        <v>379.55408578193823</v>
      </c>
      <c r="T2729" s="3">
        <f>(0.5*(1-COS(RADIANS(90-$X$3)))*(D2729+E2729)*'PV model'!$B$4)</f>
        <v>0</v>
      </c>
      <c r="U2729" s="3">
        <f t="shared" si="473"/>
        <v>700.5747857819382</v>
      </c>
      <c r="V2729" s="3">
        <f>('PV model'!$B$13*(U2729/1000)*(1-'PV model'!$B$14*((20+C2729)-25))*'PV model'!$B$10)/'PV model'!$B$12</f>
        <v>68.852960732904918</v>
      </c>
    </row>
    <row r="2730" spans="1:22" x14ac:dyDescent="0.2">
      <c r="A2730" s="10">
        <f t="shared" si="474"/>
        <v>114</v>
      </c>
      <c r="B2730" s="10">
        <f t="shared" si="475"/>
        <v>13</v>
      </c>
      <c r="C2730" s="23">
        <v>9.5</v>
      </c>
      <c r="D2730" s="24">
        <v>110.0001</v>
      </c>
      <c r="E2730" s="24">
        <v>303.40799999999996</v>
      </c>
      <c r="F2730" s="48"/>
      <c r="G2730" s="48"/>
      <c r="H2730" s="1">
        <f t="shared" si="476"/>
        <v>12.62092693211458</v>
      </c>
      <c r="I2730" s="1">
        <f t="shared" si="469"/>
        <v>1.8148928498998278</v>
      </c>
      <c r="J2730" s="4">
        <f>B2730+('PV model'!$B$3/15)+(I2730/60)</f>
        <v>12.75358154749833</v>
      </c>
      <c r="K2730" s="2">
        <f t="shared" si="470"/>
        <v>-11.303723212474948</v>
      </c>
      <c r="L2730" s="2">
        <f>DEGREES(ASIN((((COS(RADIANS('PV model'!$B$2))*COS(RADIANS(H2730))*COS(RADIANS(K2730)))+(SIN(RADIANS('PV model'!$B$2))*SIN(RADIANS(H2730)))))))</f>
        <v>46.225629996032076</v>
      </c>
      <c r="M2730" s="3">
        <f t="shared" si="466"/>
        <v>46.225629996032076</v>
      </c>
      <c r="N2730" s="2">
        <f t="shared" si="471"/>
        <v>-16.050165051103672</v>
      </c>
      <c r="O2730" s="2">
        <f>IF('PV model'!$B$2&gt;0, 180-N2730,IF('PV model'!$B$2&lt;0,0-N2730,N2730))</f>
        <v>196.05016505110368</v>
      </c>
      <c r="P2730" s="2">
        <f>ABS(O2730-'PV model'!$B$5)</f>
        <v>8.9498349488963242</v>
      </c>
      <c r="Q2730" s="3">
        <f t="shared" si="467"/>
        <v>43.774370003967924</v>
      </c>
      <c r="R2730" s="3">
        <f t="shared" si="472"/>
        <v>110.00010000000002</v>
      </c>
      <c r="S2730" s="3">
        <f t="shared" si="468"/>
        <v>354.29055628212564</v>
      </c>
      <c r="T2730" s="3">
        <f>(0.5*(1-COS(RADIANS(90-$X$3)))*(D2730+E2730)*'PV model'!$B$4)</f>
        <v>0</v>
      </c>
      <c r="U2730" s="3">
        <f t="shared" si="473"/>
        <v>464.29065628212567</v>
      </c>
      <c r="V2730" s="3">
        <f>('PV model'!$B$13*(U2730/1000)*(1-'PV model'!$B$14*((20+C2730)-25))*'PV model'!$B$10)/'PV model'!$B$12</f>
        <v>45.575105109925978</v>
      </c>
    </row>
    <row r="2731" spans="1:22" x14ac:dyDescent="0.2">
      <c r="A2731" s="10">
        <f t="shared" si="474"/>
        <v>114</v>
      </c>
      <c r="B2731" s="10">
        <f t="shared" si="475"/>
        <v>14</v>
      </c>
      <c r="C2731" s="23">
        <v>10.5</v>
      </c>
      <c r="D2731" s="24">
        <v>317.65335000000005</v>
      </c>
      <c r="E2731" s="24">
        <v>289.29599999999999</v>
      </c>
      <c r="F2731" s="48"/>
      <c r="G2731" s="48"/>
      <c r="H2731" s="1">
        <f t="shared" si="476"/>
        <v>12.62092693211458</v>
      </c>
      <c r="I2731" s="1">
        <f t="shared" si="469"/>
        <v>1.8148928498998278</v>
      </c>
      <c r="J2731" s="4">
        <f>B2731+('PV model'!$B$3/15)+(I2731/60)</f>
        <v>13.75358154749833</v>
      </c>
      <c r="K2731" s="2">
        <f t="shared" si="470"/>
        <v>-26.303723212474949</v>
      </c>
      <c r="L2731" s="2">
        <f>DEGREES(ASIN((((COS(RADIANS('PV model'!$B$2))*COS(RADIANS(H2731))*COS(RADIANS(K2731)))+(SIN(RADIANS('PV model'!$B$2))*SIN(RADIANS(H2731)))))))</f>
        <v>42.497771104834307</v>
      </c>
      <c r="M2731" s="3">
        <f t="shared" si="466"/>
        <v>42.497771104834307</v>
      </c>
      <c r="N2731" s="2">
        <f t="shared" si="471"/>
        <v>-35.908409792352252</v>
      </c>
      <c r="O2731" s="2">
        <f>IF('PV model'!$B$2&gt;0, 180-N2731,IF('PV model'!$B$2&lt;0,0-N2731,N2731))</f>
        <v>215.90840979235224</v>
      </c>
      <c r="P2731" s="2">
        <f>ABS(O2731-'PV model'!$B$5)</f>
        <v>10.908409792352245</v>
      </c>
      <c r="Q2731" s="3">
        <f t="shared" si="467"/>
        <v>47.502228895165693</v>
      </c>
      <c r="R2731" s="3">
        <f t="shared" si="472"/>
        <v>317.65335000000005</v>
      </c>
      <c r="S2731" s="3">
        <f t="shared" si="468"/>
        <v>375.30203398310141</v>
      </c>
      <c r="T2731" s="3">
        <f>(0.5*(1-COS(RADIANS(90-$X$3)))*(D2731+E2731)*'PV model'!$B$4)</f>
        <v>0</v>
      </c>
      <c r="U2731" s="3">
        <f t="shared" si="473"/>
        <v>692.95538398310146</v>
      </c>
      <c r="V2731" s="3">
        <f>('PV model'!$B$13*(U2731/1000)*(1-'PV model'!$B$14*((20+C2731)-25))*'PV model'!$B$10)/'PV model'!$B$12</f>
        <v>67.743928138925895</v>
      </c>
    </row>
    <row r="2732" spans="1:22" x14ac:dyDescent="0.2">
      <c r="A2732" s="10">
        <f t="shared" si="474"/>
        <v>114</v>
      </c>
      <c r="B2732" s="10">
        <f t="shared" si="475"/>
        <v>15</v>
      </c>
      <c r="C2732" s="23">
        <v>11.2</v>
      </c>
      <c r="D2732" s="24">
        <v>106.63275</v>
      </c>
      <c r="E2732" s="24">
        <v>259.30799999999999</v>
      </c>
      <c r="F2732" s="48"/>
      <c r="G2732" s="48"/>
      <c r="H2732" s="1">
        <f t="shared" si="476"/>
        <v>12.62092693211458</v>
      </c>
      <c r="I2732" s="1">
        <f t="shared" si="469"/>
        <v>1.8148928498998278</v>
      </c>
      <c r="J2732" s="4">
        <f>B2732+('PV model'!$B$3/15)+(I2732/60)</f>
        <v>14.75358154749833</v>
      </c>
      <c r="K2732" s="2">
        <f t="shared" si="470"/>
        <v>-41.303723212474949</v>
      </c>
      <c r="L2732" s="2">
        <f>DEGREES(ASIN((((COS(RADIANS('PV model'!$B$2))*COS(RADIANS(H2732))*COS(RADIANS(K2732)))+(SIN(RADIANS('PV model'!$B$2))*SIN(RADIANS(H2732)))))))</f>
        <v>36.533054534652983</v>
      </c>
      <c r="M2732" s="3">
        <f t="shared" si="466"/>
        <v>36.533054534652983</v>
      </c>
      <c r="N2732" s="2">
        <f t="shared" si="471"/>
        <v>-53.283786952703068</v>
      </c>
      <c r="O2732" s="2">
        <f>IF('PV model'!$B$2&gt;0, 180-N2732,IF('PV model'!$B$2&lt;0,0-N2732,N2732))</f>
        <v>233.28378695270305</v>
      </c>
      <c r="P2732" s="2">
        <f>ABS(O2732-'PV model'!$B$5)</f>
        <v>28.283786952703053</v>
      </c>
      <c r="Q2732" s="3">
        <f t="shared" si="467"/>
        <v>53.46694546534701</v>
      </c>
      <c r="R2732" s="3">
        <f t="shared" si="472"/>
        <v>106.63275000000003</v>
      </c>
      <c r="S2732" s="3">
        <f t="shared" si="468"/>
        <v>307.95329071726428</v>
      </c>
      <c r="T2732" s="3">
        <f>(0.5*(1-COS(RADIANS(90-$X$3)))*(D2732+E2732)*'PV model'!$B$4)</f>
        <v>0</v>
      </c>
      <c r="U2732" s="3">
        <f t="shared" si="473"/>
        <v>414.58604071726432</v>
      </c>
      <c r="V2732" s="3">
        <f>('PV model'!$B$13*(U2732/1000)*(1-'PV model'!$B$14*((20+C2732)-25))*'PV model'!$B$10)/'PV model'!$B$12</f>
        <v>40.414258518471321</v>
      </c>
    </row>
    <row r="2733" spans="1:22" x14ac:dyDescent="0.2">
      <c r="A2733" s="10">
        <f t="shared" si="474"/>
        <v>114</v>
      </c>
      <c r="B2733" s="10">
        <f t="shared" si="475"/>
        <v>16</v>
      </c>
      <c r="C2733" s="23">
        <v>10.9</v>
      </c>
      <c r="D2733" s="24">
        <v>58.367399999999996</v>
      </c>
      <c r="E2733" s="24">
        <v>230.202</v>
      </c>
      <c r="F2733" s="48"/>
      <c r="G2733" s="48"/>
      <c r="H2733" s="1">
        <f t="shared" si="476"/>
        <v>12.62092693211458</v>
      </c>
      <c r="I2733" s="1">
        <f t="shared" si="469"/>
        <v>1.8148928498998278</v>
      </c>
      <c r="J2733" s="4">
        <f>B2733+('PV model'!$B$3/15)+(I2733/60)</f>
        <v>15.75358154749833</v>
      </c>
      <c r="K2733" s="2">
        <f t="shared" si="470"/>
        <v>-56.303723212474949</v>
      </c>
      <c r="L2733" s="2">
        <f>DEGREES(ASIN((((COS(RADIANS('PV model'!$B$2))*COS(RADIANS(H2733))*COS(RADIANS(K2733)))+(SIN(RADIANS('PV model'!$B$2))*SIN(RADIANS(H2733)))))))</f>
        <v>29.124904363635395</v>
      </c>
      <c r="M2733" s="3">
        <f t="shared" si="466"/>
        <v>29.124904363635395</v>
      </c>
      <c r="N2733" s="2">
        <f t="shared" si="471"/>
        <v>-68.341381468755841</v>
      </c>
      <c r="O2733" s="2">
        <f>IF('PV model'!$B$2&gt;0, 180-N2733,IF('PV model'!$B$2&lt;0,0-N2733,N2733))</f>
        <v>248.34138146875586</v>
      </c>
      <c r="P2733" s="2">
        <f>ABS(O2733-'PV model'!$B$5)</f>
        <v>43.341381468755856</v>
      </c>
      <c r="Q2733" s="3">
        <f t="shared" si="467"/>
        <v>60.875095636364605</v>
      </c>
      <c r="R2733" s="3">
        <f t="shared" si="472"/>
        <v>58.367399999999996</v>
      </c>
      <c r="S2733" s="3">
        <f t="shared" si="468"/>
        <v>259.06744554496805</v>
      </c>
      <c r="T2733" s="3">
        <f>(0.5*(1-COS(RADIANS(90-$X$3)))*(D2733+E2733)*'PV model'!$B$4)</f>
        <v>0</v>
      </c>
      <c r="U2733" s="3">
        <f t="shared" si="473"/>
        <v>317.43484554496803</v>
      </c>
      <c r="V2733" s="3">
        <f>('PV model'!$B$13*(U2733/1000)*(1-'PV model'!$B$14*((20+C2733)-25))*'PV model'!$B$10)/'PV model'!$B$12</f>
        <v>30.981940583683073</v>
      </c>
    </row>
    <row r="2734" spans="1:22" x14ac:dyDescent="0.2">
      <c r="A2734" s="10">
        <f t="shared" si="474"/>
        <v>114</v>
      </c>
      <c r="B2734" s="10">
        <f t="shared" si="475"/>
        <v>17</v>
      </c>
      <c r="C2734" s="23">
        <v>10.3</v>
      </c>
      <c r="D2734" s="24">
        <v>0</v>
      </c>
      <c r="E2734" s="24">
        <v>99.665999999999997</v>
      </c>
      <c r="F2734" s="48"/>
      <c r="G2734" s="48"/>
      <c r="H2734" s="1">
        <f t="shared" si="476"/>
        <v>12.62092693211458</v>
      </c>
      <c r="I2734" s="1">
        <f t="shared" si="469"/>
        <v>1.8148928498998278</v>
      </c>
      <c r="J2734" s="4">
        <f>B2734+('PV model'!$B$3/15)+(I2734/60)</f>
        <v>16.753581547498332</v>
      </c>
      <c r="K2734" s="2">
        <f t="shared" si="470"/>
        <v>-71.303723212474978</v>
      </c>
      <c r="L2734" s="2">
        <f>DEGREES(ASIN((((COS(RADIANS('PV model'!$B$2))*COS(RADIANS(H2734))*COS(RADIANS(K2734)))+(SIN(RADIANS('PV model'!$B$2))*SIN(RADIANS(H2734)))))))</f>
        <v>20.931193264904817</v>
      </c>
      <c r="M2734" s="3">
        <f t="shared" si="466"/>
        <v>20.931193264904817</v>
      </c>
      <c r="N2734" s="2">
        <f t="shared" si="471"/>
        <v>-81.749476553521504</v>
      </c>
      <c r="O2734" s="2">
        <f>IF('PV model'!$B$2&gt;0, 180-N2734,IF('PV model'!$B$2&lt;0,0-N2734,N2734))</f>
        <v>261.7494765535215</v>
      </c>
      <c r="P2734" s="2">
        <f>ABS(O2734-'PV model'!$B$5)</f>
        <v>56.749476553521504</v>
      </c>
      <c r="Q2734" s="3">
        <f t="shared" si="467"/>
        <v>69.06880673509518</v>
      </c>
      <c r="R2734" s="3">
        <f t="shared" si="472"/>
        <v>0</v>
      </c>
      <c r="S2734" s="3">
        <f t="shared" si="468"/>
        <v>99.665999999999997</v>
      </c>
      <c r="T2734" s="3">
        <f>(0.5*(1-COS(RADIANS(90-$X$3)))*(D2734+E2734)*'PV model'!$B$4)</f>
        <v>0</v>
      </c>
      <c r="U2734" s="3">
        <f t="shared" si="473"/>
        <v>99.665999999999997</v>
      </c>
      <c r="V2734" s="3">
        <f>('PV model'!$B$13*(U2734/1000)*(1-'PV model'!$B$14*((20+C2734)-25))*'PV model'!$B$10)/'PV model'!$B$12</f>
        <v>9.7514059567679983</v>
      </c>
    </row>
    <row r="2735" spans="1:22" x14ac:dyDescent="0.2">
      <c r="A2735" s="10">
        <f t="shared" si="474"/>
        <v>114</v>
      </c>
      <c r="B2735" s="10">
        <f t="shared" si="475"/>
        <v>18</v>
      </c>
      <c r="C2735" s="23">
        <v>9.6</v>
      </c>
      <c r="D2735" s="24">
        <v>0</v>
      </c>
      <c r="E2735" s="24">
        <v>59.975999999999999</v>
      </c>
      <c r="F2735" s="48"/>
      <c r="G2735" s="48"/>
      <c r="H2735" s="1">
        <f t="shared" si="476"/>
        <v>12.62092693211458</v>
      </c>
      <c r="I2735" s="1">
        <f t="shared" si="469"/>
        <v>1.8148928498998278</v>
      </c>
      <c r="J2735" s="4">
        <f>B2735+('PV model'!$B$3/15)+(I2735/60)</f>
        <v>17.753581547498332</v>
      </c>
      <c r="K2735" s="2">
        <f t="shared" si="470"/>
        <v>-86.303723212474978</v>
      </c>
      <c r="L2735" s="2">
        <f>DEGREES(ASIN((((COS(RADIANS('PV model'!$B$2))*COS(RADIANS(H2735))*COS(RADIANS(K2735)))+(SIN(RADIANS('PV model'!$B$2))*SIN(RADIANS(H2735)))))))</f>
        <v>12.456819231563111</v>
      </c>
      <c r="M2735" s="3">
        <f t="shared" si="466"/>
        <v>12.456819231563111</v>
      </c>
      <c r="N2735" s="2">
        <f t="shared" si="471"/>
        <v>-85.776469584625971</v>
      </c>
      <c r="O2735" s="2">
        <f>IF('PV model'!$B$2&gt;0, 180-N2735,IF('PV model'!$B$2&lt;0,0-N2735,N2735))</f>
        <v>265.77646958462594</v>
      </c>
      <c r="P2735" s="2">
        <f>ABS(O2735-'PV model'!$B$5)</f>
        <v>60.776469584625943</v>
      </c>
      <c r="Q2735" s="3">
        <f t="shared" si="467"/>
        <v>77.543180768436883</v>
      </c>
      <c r="R2735" s="3">
        <f t="shared" si="472"/>
        <v>0</v>
      </c>
      <c r="S2735" s="3">
        <f t="shared" si="468"/>
        <v>59.975999999999999</v>
      </c>
      <c r="T2735" s="3">
        <f>(0.5*(1-COS(RADIANS(90-$X$3)))*(D2735+E2735)*'PV model'!$B$4)</f>
        <v>0</v>
      </c>
      <c r="U2735" s="3">
        <f t="shared" si="473"/>
        <v>59.975999999999999</v>
      </c>
      <c r="V2735" s="3">
        <f>('PV model'!$B$13*(U2735/1000)*(1-'PV model'!$B$14*((20+C2735)-25))*'PV model'!$B$10)/'PV model'!$B$12</f>
        <v>5.8848892623360003</v>
      </c>
    </row>
    <row r="2736" spans="1:22" x14ac:dyDescent="0.2">
      <c r="A2736" s="10">
        <f t="shared" si="474"/>
        <v>114</v>
      </c>
      <c r="B2736" s="10">
        <f t="shared" si="475"/>
        <v>19</v>
      </c>
      <c r="C2736" s="23">
        <v>9.1</v>
      </c>
      <c r="D2736" s="24">
        <v>0</v>
      </c>
      <c r="E2736" s="24">
        <v>22.931999999999999</v>
      </c>
      <c r="F2736" s="48"/>
      <c r="G2736" s="48"/>
      <c r="H2736" s="1">
        <f t="shared" si="476"/>
        <v>12.62092693211458</v>
      </c>
      <c r="I2736" s="1">
        <f t="shared" si="469"/>
        <v>1.8148928498998278</v>
      </c>
      <c r="J2736" s="4">
        <f>B2736+('PV model'!$B$3/15)+(I2736/60)</f>
        <v>18.753581547498332</v>
      </c>
      <c r="K2736" s="2">
        <f t="shared" si="470"/>
        <v>-101.30372321247498</v>
      </c>
      <c r="L2736" s="2">
        <f>DEGREES(ASIN((((COS(RADIANS('PV model'!$B$2))*COS(RADIANS(H2736))*COS(RADIANS(K2736)))+(SIN(RADIANS('PV model'!$B$2))*SIN(RADIANS(H2736)))))))</f>
        <v>4.1135136384008719</v>
      </c>
      <c r="M2736" s="3">
        <f t="shared" si="466"/>
        <v>4.1135136384008719</v>
      </c>
      <c r="N2736" s="2">
        <f t="shared" si="471"/>
        <v>-73.613226094699471</v>
      </c>
      <c r="O2736" s="2">
        <f>IF('PV model'!$B$2&gt;0, 180-N2736,IF('PV model'!$B$2&lt;0,0-N2736,N2736))</f>
        <v>253.61322609469948</v>
      </c>
      <c r="P2736" s="2">
        <f>ABS(O2736-'PV model'!$B$5)</f>
        <v>48.613226094699485</v>
      </c>
      <c r="Q2736" s="3">
        <f t="shared" si="467"/>
        <v>85.886486361599125</v>
      </c>
      <c r="R2736" s="3">
        <f t="shared" si="472"/>
        <v>0</v>
      </c>
      <c r="S2736" s="3">
        <f t="shared" si="468"/>
        <v>22.931999999999999</v>
      </c>
      <c r="T2736" s="3">
        <f>(0.5*(1-COS(RADIANS(90-$X$3)))*(D2736+E2736)*'PV model'!$B$4)</f>
        <v>0</v>
      </c>
      <c r="U2736" s="3">
        <f t="shared" si="473"/>
        <v>22.931999999999999</v>
      </c>
      <c r="V2736" s="3">
        <f>('PV model'!$B$13*(U2736/1000)*(1-'PV model'!$B$14*((20+C2736)-25))*'PV model'!$B$10)/'PV model'!$B$12</f>
        <v>2.254689283392</v>
      </c>
    </row>
    <row r="2737" spans="1:22" x14ac:dyDescent="0.2">
      <c r="A2737" s="10">
        <f t="shared" si="474"/>
        <v>114</v>
      </c>
      <c r="B2737" s="10">
        <f t="shared" si="475"/>
        <v>20</v>
      </c>
      <c r="C2737" s="23">
        <v>8.6</v>
      </c>
      <c r="D2737" s="24">
        <v>0</v>
      </c>
      <c r="E2737" s="24">
        <v>2.6460000000000004</v>
      </c>
      <c r="F2737" s="48"/>
      <c r="G2737" s="48"/>
      <c r="H2737" s="1">
        <f t="shared" si="476"/>
        <v>12.62092693211458</v>
      </c>
      <c r="I2737" s="1">
        <f t="shared" si="469"/>
        <v>1.8148928498998278</v>
      </c>
      <c r="J2737" s="4">
        <f>B2737+('PV model'!$B$3/15)+(I2737/60)</f>
        <v>19.753581547498332</v>
      </c>
      <c r="K2737" s="2">
        <f t="shared" si="470"/>
        <v>-116.30372321247498</v>
      </c>
      <c r="L2737" s="2">
        <f>DEGREES(ASIN((((COS(RADIANS('PV model'!$B$2))*COS(RADIANS(H2737))*COS(RADIANS(K2737)))+(SIN(RADIANS('PV model'!$B$2))*SIN(RADIANS(H2737)))))))</f>
        <v>-3.7185438149859769</v>
      </c>
      <c r="M2737" s="3">
        <f t="shared" si="466"/>
        <v>0</v>
      </c>
      <c r="N2737" s="2">
        <f t="shared" si="471"/>
        <v>-61.239924763438651</v>
      </c>
      <c r="O2737" s="2">
        <f>IF('PV model'!$B$2&gt;0, 180-N2737,IF('PV model'!$B$2&lt;0,0-N2737,N2737))</f>
        <v>241.23992476343864</v>
      </c>
      <c r="P2737" s="2">
        <f>ABS(O2737-'PV model'!$B$5)</f>
        <v>36.239924763438637</v>
      </c>
      <c r="Q2737" s="3">
        <f t="shared" si="467"/>
        <v>93.718543814985978</v>
      </c>
      <c r="R2737" s="3">
        <f t="shared" si="472"/>
        <v>0</v>
      </c>
      <c r="S2737" s="3">
        <f t="shared" si="468"/>
        <v>2.6460000000000004</v>
      </c>
      <c r="T2737" s="3">
        <f>(0.5*(1-COS(RADIANS(90-$X$3)))*(D2737+E2737)*'PV model'!$B$4)</f>
        <v>0</v>
      </c>
      <c r="U2737" s="3">
        <f t="shared" si="473"/>
        <v>2.6460000000000004</v>
      </c>
      <c r="V2737" s="3">
        <f>('PV model'!$B$13*(U2737/1000)*(1-'PV model'!$B$14*((20+C2737)-25))*'PV model'!$B$10)/'PV model'!$B$12</f>
        <v>0.26068544409600003</v>
      </c>
    </row>
    <row r="2738" spans="1:22" x14ac:dyDescent="0.2">
      <c r="A2738" s="10">
        <f t="shared" si="474"/>
        <v>114</v>
      </c>
      <c r="B2738" s="10">
        <f t="shared" si="475"/>
        <v>21</v>
      </c>
      <c r="C2738" s="23">
        <v>8.4</v>
      </c>
      <c r="D2738" s="24">
        <v>0</v>
      </c>
      <c r="E2738" s="24">
        <v>0</v>
      </c>
      <c r="F2738" s="48"/>
      <c r="G2738" s="48"/>
      <c r="H2738" s="1">
        <f t="shared" si="476"/>
        <v>12.62092693211458</v>
      </c>
      <c r="I2738" s="1">
        <f t="shared" si="469"/>
        <v>1.8148928498998278</v>
      </c>
      <c r="J2738" s="4">
        <f>B2738+('PV model'!$B$3/15)+(I2738/60)</f>
        <v>20.753581547498332</v>
      </c>
      <c r="K2738" s="2">
        <f t="shared" si="470"/>
        <v>-131.30372321247498</v>
      </c>
      <c r="L2738" s="2">
        <f>DEGREES(ASIN((((COS(RADIANS('PV model'!$B$2))*COS(RADIANS(H2738))*COS(RADIANS(K2738)))+(SIN(RADIANS('PV model'!$B$2))*SIN(RADIANS(H2738)))))))</f>
        <v>-10.646668907186307</v>
      </c>
      <c r="M2738" s="3">
        <f t="shared" si="466"/>
        <v>0</v>
      </c>
      <c r="N2738" s="2">
        <f t="shared" si="471"/>
        <v>-48.23733815797366</v>
      </c>
      <c r="O2738" s="2">
        <f>IF('PV model'!$B$2&gt;0, 180-N2738,IF('PV model'!$B$2&lt;0,0-N2738,N2738))</f>
        <v>228.23733815797365</v>
      </c>
      <c r="P2738" s="2">
        <f>ABS(O2738-'PV model'!$B$5)</f>
        <v>23.237338157973653</v>
      </c>
      <c r="Q2738" s="3">
        <f t="shared" si="467"/>
        <v>100.64666890718631</v>
      </c>
      <c r="R2738" s="3">
        <f t="shared" si="472"/>
        <v>0</v>
      </c>
      <c r="S2738" s="3">
        <f t="shared" si="468"/>
        <v>0</v>
      </c>
      <c r="T2738" s="3">
        <f>(0.5*(1-COS(RADIANS(90-$X$3)))*(D2738+E2738)*'PV model'!$B$4)</f>
        <v>0</v>
      </c>
      <c r="U2738" s="3">
        <f t="shared" si="473"/>
        <v>0</v>
      </c>
      <c r="V2738" s="3">
        <f>('PV model'!$B$13*(U2738/1000)*(1-'PV model'!$B$14*((20+C2738)-25))*'PV model'!$B$10)/'PV model'!$B$12</f>
        <v>0</v>
      </c>
    </row>
    <row r="2739" spans="1:22" x14ac:dyDescent="0.2">
      <c r="A2739" s="10">
        <f t="shared" si="474"/>
        <v>114</v>
      </c>
      <c r="B2739" s="10">
        <f t="shared" si="475"/>
        <v>22</v>
      </c>
      <c r="C2739" s="23">
        <v>8.1999999999999993</v>
      </c>
      <c r="D2739" s="24">
        <v>0</v>
      </c>
      <c r="E2739" s="24">
        <v>0</v>
      </c>
      <c r="F2739" s="48"/>
      <c r="G2739" s="48"/>
      <c r="H2739" s="1">
        <f t="shared" si="476"/>
        <v>12.62092693211458</v>
      </c>
      <c r="I2739" s="1">
        <f t="shared" si="469"/>
        <v>1.8148928498998278</v>
      </c>
      <c r="J2739" s="4">
        <f>B2739+('PV model'!$B$3/15)+(I2739/60)</f>
        <v>21.753581547498332</v>
      </c>
      <c r="K2739" s="2">
        <f t="shared" si="470"/>
        <v>-146.30372321247498</v>
      </c>
      <c r="L2739" s="2">
        <f>DEGREES(ASIN((((COS(RADIANS('PV model'!$B$2))*COS(RADIANS(H2739))*COS(RADIANS(K2739)))+(SIN(RADIANS('PV model'!$B$2))*SIN(RADIANS(H2739)))))))</f>
        <v>-16.24745988765066</v>
      </c>
      <c r="M2739" s="3">
        <f t="shared" si="466"/>
        <v>0</v>
      </c>
      <c r="N2739" s="2">
        <f t="shared" si="471"/>
        <v>-34.326364238154341</v>
      </c>
      <c r="O2739" s="2">
        <f>IF('PV model'!$B$2&gt;0, 180-N2739,IF('PV model'!$B$2&lt;0,0-N2739,N2739))</f>
        <v>214.32636423815433</v>
      </c>
      <c r="P2739" s="2">
        <f>ABS(O2739-'PV model'!$B$5)</f>
        <v>9.3263642381543264</v>
      </c>
      <c r="Q2739" s="3">
        <f t="shared" si="467"/>
        <v>106.24745988765066</v>
      </c>
      <c r="R2739" s="3">
        <f t="shared" si="472"/>
        <v>0</v>
      </c>
      <c r="S2739" s="3">
        <f t="shared" si="468"/>
        <v>0</v>
      </c>
      <c r="T2739" s="3">
        <f>(0.5*(1-COS(RADIANS(90-$X$3)))*(D2739+E2739)*'PV model'!$B$4)</f>
        <v>0</v>
      </c>
      <c r="U2739" s="3">
        <f t="shared" si="473"/>
        <v>0</v>
      </c>
      <c r="V2739" s="3">
        <f>('PV model'!$B$13*(U2739/1000)*(1-'PV model'!$B$14*((20+C2739)-25))*'PV model'!$B$10)/'PV model'!$B$12</f>
        <v>0</v>
      </c>
    </row>
    <row r="2740" spans="1:22" x14ac:dyDescent="0.2">
      <c r="A2740" s="10">
        <f t="shared" si="474"/>
        <v>114</v>
      </c>
      <c r="B2740" s="10">
        <f t="shared" si="475"/>
        <v>23</v>
      </c>
      <c r="C2740" s="23">
        <v>7.2</v>
      </c>
      <c r="D2740" s="24">
        <v>0</v>
      </c>
      <c r="E2740" s="24">
        <v>0</v>
      </c>
      <c r="F2740" s="48"/>
      <c r="G2740" s="48"/>
      <c r="H2740" s="1">
        <f t="shared" si="476"/>
        <v>12.62092693211458</v>
      </c>
      <c r="I2740" s="1">
        <f t="shared" si="469"/>
        <v>1.8148928498998278</v>
      </c>
      <c r="J2740" s="4">
        <f>B2740+('PV model'!$B$3/15)+(I2740/60)</f>
        <v>22.753581547498332</v>
      </c>
      <c r="K2740" s="2">
        <f t="shared" si="470"/>
        <v>-161.30372321247498</v>
      </c>
      <c r="L2740" s="2">
        <f>DEGREES(ASIN((((COS(RADIANS('PV model'!$B$2))*COS(RADIANS(H2740))*COS(RADIANS(K2740)))+(SIN(RADIANS('PV model'!$B$2))*SIN(RADIANS(H2740)))))))</f>
        <v>-20.089185825002435</v>
      </c>
      <c r="M2740" s="3">
        <f t="shared" si="466"/>
        <v>0</v>
      </c>
      <c r="N2740" s="2">
        <f t="shared" si="471"/>
        <v>-19.455233793661915</v>
      </c>
      <c r="O2740" s="2">
        <f>IF('PV model'!$B$2&gt;0, 180-N2740,IF('PV model'!$B$2&lt;0,0-N2740,N2740))</f>
        <v>199.4552337936619</v>
      </c>
      <c r="P2740" s="2">
        <f>ABS(O2740-'PV model'!$B$5)</f>
        <v>5.544766206338096</v>
      </c>
      <c r="Q2740" s="3">
        <f t="shared" si="467"/>
        <v>110.08918582500243</v>
      </c>
      <c r="R2740" s="3">
        <f t="shared" si="472"/>
        <v>0</v>
      </c>
      <c r="S2740" s="3">
        <f t="shared" si="468"/>
        <v>0</v>
      </c>
      <c r="T2740" s="3">
        <f>(0.5*(1-COS(RADIANS(90-$X$3)))*(D2740+E2740)*'PV model'!$B$4)</f>
        <v>0</v>
      </c>
      <c r="U2740" s="3">
        <f t="shared" si="473"/>
        <v>0</v>
      </c>
      <c r="V2740" s="3">
        <f>('PV model'!$B$13*(U2740/1000)*(1-'PV model'!$B$14*((20+C2740)-25))*'PV model'!$B$10)/'PV model'!$B$12</f>
        <v>0</v>
      </c>
    </row>
    <row r="2741" spans="1:22" x14ac:dyDescent="0.2">
      <c r="A2741" s="10">
        <f t="shared" si="474"/>
        <v>114</v>
      </c>
      <c r="B2741" s="10">
        <f t="shared" si="475"/>
        <v>24</v>
      </c>
      <c r="C2741" s="23">
        <v>7.6</v>
      </c>
      <c r="D2741" s="24">
        <v>0</v>
      </c>
      <c r="E2741" s="24">
        <v>0</v>
      </c>
      <c r="F2741" s="48"/>
      <c r="G2741" s="48"/>
      <c r="H2741" s="1">
        <f t="shared" si="476"/>
        <v>12.62092693211458</v>
      </c>
      <c r="I2741" s="1">
        <f t="shared" si="469"/>
        <v>1.8148928498998278</v>
      </c>
      <c r="J2741" s="4">
        <f>B2741+('PV model'!$B$3/15)+(I2741/60)</f>
        <v>23.753581547498332</v>
      </c>
      <c r="K2741" s="2">
        <f t="shared" si="470"/>
        <v>-176.30372321247498</v>
      </c>
      <c r="L2741" s="2">
        <f>DEGREES(ASIN((((COS(RADIANS('PV model'!$B$2))*COS(RADIANS(H2741))*COS(RADIANS(K2741)))+(SIN(RADIANS('PV model'!$B$2))*SIN(RADIANS(H2741)))))))</f>
        <v>-21.808100899983259</v>
      </c>
      <c r="M2741" s="3">
        <f t="shared" si="466"/>
        <v>0</v>
      </c>
      <c r="N2741" s="2">
        <f t="shared" si="471"/>
        <v>-3.8852830722896137</v>
      </c>
      <c r="O2741" s="2">
        <f>IF('PV model'!$B$2&gt;0, 180-N2741,IF('PV model'!$B$2&lt;0,0-N2741,N2741))</f>
        <v>183.88528307228961</v>
      </c>
      <c r="P2741" s="2">
        <f>ABS(O2741-'PV model'!$B$5)</f>
        <v>21.11471692771039</v>
      </c>
      <c r="Q2741" s="3">
        <f t="shared" si="467"/>
        <v>111.80810089998326</v>
      </c>
      <c r="R2741" s="3">
        <f t="shared" si="472"/>
        <v>0</v>
      </c>
      <c r="S2741" s="3">
        <f t="shared" si="468"/>
        <v>0</v>
      </c>
      <c r="T2741" s="3">
        <f>(0.5*(1-COS(RADIANS(90-$X$3)))*(D2741+E2741)*'PV model'!$B$4)</f>
        <v>0</v>
      </c>
      <c r="U2741" s="3">
        <f t="shared" si="473"/>
        <v>0</v>
      </c>
      <c r="V2741" s="3">
        <f>('PV model'!$B$13*(U2741/1000)*(1-'PV model'!$B$14*((20+C2741)-25))*'PV model'!$B$10)/'PV model'!$B$12</f>
        <v>0</v>
      </c>
    </row>
    <row r="2742" spans="1:22" x14ac:dyDescent="0.2">
      <c r="A2742" s="10">
        <f t="shared" si="474"/>
        <v>115</v>
      </c>
      <c r="B2742" s="10">
        <f t="shared" si="475"/>
        <v>1</v>
      </c>
      <c r="C2742" s="23">
        <v>7.5</v>
      </c>
      <c r="D2742" s="24">
        <v>0</v>
      </c>
      <c r="E2742" s="24">
        <v>0</v>
      </c>
      <c r="F2742" s="48"/>
      <c r="G2742" s="48"/>
      <c r="H2742" s="1">
        <f t="shared" si="476"/>
        <v>12.959567192069091</v>
      </c>
      <c r="I2742" s="1">
        <f t="shared" si="469"/>
        <v>2.0014130678049233</v>
      </c>
      <c r="J2742" s="4">
        <f>B2742+('PV model'!$B$3/15)+(I2742/60)</f>
        <v>0.75669021779674872</v>
      </c>
      <c r="K2742" s="2">
        <f t="shared" si="470"/>
        <v>168.64964673304877</v>
      </c>
      <c r="L2742" s="2">
        <f>DEGREES(ASIN((((COS(RADIANS('PV model'!$B$2))*COS(RADIANS(H2742))*COS(RADIANS(K2742)))+(SIN(RADIANS('PV model'!$B$2))*SIN(RADIANS(H2742)))))))</f>
        <v>-20.876950735915408</v>
      </c>
      <c r="M2742" s="3">
        <f t="shared" si="466"/>
        <v>0</v>
      </c>
      <c r="N2742" s="2">
        <f t="shared" si="471"/>
        <v>11.845385788964387</v>
      </c>
      <c r="O2742" s="2">
        <f>IF('PV model'!$B$2&gt;0, 180-N2742,IF('PV model'!$B$2&lt;0,0-N2742,N2742))</f>
        <v>168.15461421103561</v>
      </c>
      <c r="P2742" s="2">
        <f>ABS(O2742-'PV model'!$B$5)</f>
        <v>36.845385788964393</v>
      </c>
      <c r="Q2742" s="3">
        <f t="shared" si="467"/>
        <v>110.8769507359154</v>
      </c>
      <c r="R2742" s="3">
        <f t="shared" si="472"/>
        <v>0</v>
      </c>
      <c r="S2742" s="3">
        <f t="shared" si="468"/>
        <v>0</v>
      </c>
      <c r="T2742" s="3">
        <f>(0.5*(1-COS(RADIANS(90-$X$3)))*(D2742+E2742)*'PV model'!$B$4)</f>
        <v>0</v>
      </c>
      <c r="U2742" s="3">
        <f t="shared" si="473"/>
        <v>0</v>
      </c>
      <c r="V2742" s="3">
        <f>('PV model'!$B$13*(U2742/1000)*(1-'PV model'!$B$14*((20+C2742)-25))*'PV model'!$B$10)/'PV model'!$B$12</f>
        <v>0</v>
      </c>
    </row>
    <row r="2743" spans="1:22" x14ac:dyDescent="0.2">
      <c r="A2743" s="10">
        <f t="shared" si="474"/>
        <v>115</v>
      </c>
      <c r="B2743" s="10">
        <f t="shared" si="475"/>
        <v>2</v>
      </c>
      <c r="C2743" s="23">
        <v>6.9</v>
      </c>
      <c r="D2743" s="24">
        <v>0</v>
      </c>
      <c r="E2743" s="24">
        <v>0</v>
      </c>
      <c r="F2743" s="48"/>
      <c r="G2743" s="48"/>
      <c r="H2743" s="1">
        <f t="shared" si="476"/>
        <v>12.959567192069091</v>
      </c>
      <c r="I2743" s="1">
        <f t="shared" si="469"/>
        <v>2.0014130678049233</v>
      </c>
      <c r="J2743" s="4">
        <f>B2743+('PV model'!$B$3/15)+(I2743/60)</f>
        <v>1.7566902177967487</v>
      </c>
      <c r="K2743" s="2">
        <f t="shared" si="470"/>
        <v>153.64964673304877</v>
      </c>
      <c r="L2743" s="2">
        <f>DEGREES(ASIN((((COS(RADIANS('PV model'!$B$2))*COS(RADIANS(H2743))*COS(RADIANS(K2743)))+(SIN(RADIANS('PV model'!$B$2))*SIN(RADIANS(H2743)))))))</f>
        <v>-18.047495669479456</v>
      </c>
      <c r="M2743" s="3">
        <f t="shared" si="466"/>
        <v>0</v>
      </c>
      <c r="N2743" s="2">
        <f t="shared" si="471"/>
        <v>27.060816142130829</v>
      </c>
      <c r="O2743" s="2">
        <f>IF('PV model'!$B$2&gt;0, 180-N2743,IF('PV model'!$B$2&lt;0,0-N2743,N2743))</f>
        <v>152.93918385786918</v>
      </c>
      <c r="P2743" s="2">
        <f>ABS(O2743-'PV model'!$B$5)</f>
        <v>52.060816142130818</v>
      </c>
      <c r="Q2743" s="3">
        <f t="shared" si="467"/>
        <v>108.04749566947946</v>
      </c>
      <c r="R2743" s="3">
        <f t="shared" si="472"/>
        <v>0</v>
      </c>
      <c r="S2743" s="3">
        <f t="shared" si="468"/>
        <v>0</v>
      </c>
      <c r="T2743" s="3">
        <f>(0.5*(1-COS(RADIANS(90-$X$3)))*(D2743+E2743)*'PV model'!$B$4)</f>
        <v>0</v>
      </c>
      <c r="U2743" s="3">
        <f t="shared" si="473"/>
        <v>0</v>
      </c>
      <c r="V2743" s="3">
        <f>('PV model'!$B$13*(U2743/1000)*(1-'PV model'!$B$14*((20+C2743)-25))*'PV model'!$B$10)/'PV model'!$B$12</f>
        <v>0</v>
      </c>
    </row>
    <row r="2744" spans="1:22" x14ac:dyDescent="0.2">
      <c r="A2744" s="10">
        <f t="shared" si="474"/>
        <v>115</v>
      </c>
      <c r="B2744" s="10">
        <f t="shared" si="475"/>
        <v>3</v>
      </c>
      <c r="C2744" s="23">
        <v>6.5</v>
      </c>
      <c r="D2744" s="24">
        <v>0</v>
      </c>
      <c r="E2744" s="24">
        <v>0</v>
      </c>
      <c r="F2744" s="48"/>
      <c r="G2744" s="48"/>
      <c r="H2744" s="1">
        <f t="shared" si="476"/>
        <v>12.959567192069091</v>
      </c>
      <c r="I2744" s="1">
        <f t="shared" si="469"/>
        <v>2.0014130678049233</v>
      </c>
      <c r="J2744" s="4">
        <f>B2744+('PV model'!$B$3/15)+(I2744/60)</f>
        <v>2.7566902177967485</v>
      </c>
      <c r="K2744" s="2">
        <f t="shared" si="470"/>
        <v>138.64964673304877</v>
      </c>
      <c r="L2744" s="2">
        <f>DEGREES(ASIN((((COS(RADIANS('PV model'!$B$2))*COS(RADIANS(H2744))*COS(RADIANS(K2744)))+(SIN(RADIANS('PV model'!$B$2))*SIN(RADIANS(H2744)))))))</f>
        <v>-13.270014936221397</v>
      </c>
      <c r="M2744" s="3">
        <f t="shared" si="466"/>
        <v>0</v>
      </c>
      <c r="N2744" s="2">
        <f t="shared" si="471"/>
        <v>41.41407918632617</v>
      </c>
      <c r="O2744" s="2">
        <f>IF('PV model'!$B$2&gt;0, 180-N2744,IF('PV model'!$B$2&lt;0,0-N2744,N2744))</f>
        <v>138.58592081367382</v>
      </c>
      <c r="P2744" s="2">
        <f>ABS(O2744-'PV model'!$B$5)</f>
        <v>66.414079186326177</v>
      </c>
      <c r="Q2744" s="3">
        <f t="shared" si="467"/>
        <v>103.2700149362214</v>
      </c>
      <c r="R2744" s="3">
        <f t="shared" si="472"/>
        <v>0</v>
      </c>
      <c r="S2744" s="3">
        <f t="shared" si="468"/>
        <v>0</v>
      </c>
      <c r="T2744" s="3">
        <f>(0.5*(1-COS(RADIANS(90-$X$3)))*(D2744+E2744)*'PV model'!$B$4)</f>
        <v>0</v>
      </c>
      <c r="U2744" s="3">
        <f t="shared" si="473"/>
        <v>0</v>
      </c>
      <c r="V2744" s="3">
        <f>('PV model'!$B$13*(U2744/1000)*(1-'PV model'!$B$14*((20+C2744)-25))*'PV model'!$B$10)/'PV model'!$B$12</f>
        <v>0</v>
      </c>
    </row>
    <row r="2745" spans="1:22" x14ac:dyDescent="0.2">
      <c r="A2745" s="10">
        <f t="shared" si="474"/>
        <v>115</v>
      </c>
      <c r="B2745" s="10">
        <f t="shared" si="475"/>
        <v>4</v>
      </c>
      <c r="C2745" s="23">
        <v>6.2</v>
      </c>
      <c r="D2745" s="24">
        <v>0</v>
      </c>
      <c r="E2745" s="24">
        <v>0</v>
      </c>
      <c r="F2745" s="48"/>
      <c r="G2745" s="48"/>
      <c r="H2745" s="1">
        <f t="shared" si="476"/>
        <v>12.959567192069091</v>
      </c>
      <c r="I2745" s="1">
        <f t="shared" si="469"/>
        <v>2.0014130678049233</v>
      </c>
      <c r="J2745" s="4">
        <f>B2745+('PV model'!$B$3/15)+(I2745/60)</f>
        <v>3.7566902177967485</v>
      </c>
      <c r="K2745" s="2">
        <f t="shared" si="470"/>
        <v>123.64964673304877</v>
      </c>
      <c r="L2745" s="2">
        <f>DEGREES(ASIN((((COS(RADIANS('PV model'!$B$2))*COS(RADIANS(H2745))*COS(RADIANS(K2745)))+(SIN(RADIANS('PV model'!$B$2))*SIN(RADIANS(H2745)))))))</f>
        <v>-6.951981585900044</v>
      </c>
      <c r="M2745" s="3">
        <f t="shared" si="466"/>
        <v>0</v>
      </c>
      <c r="N2745" s="2">
        <f t="shared" si="471"/>
        <v>54.810088666406081</v>
      </c>
      <c r="O2745" s="2">
        <f>IF('PV model'!$B$2&gt;0, 180-N2745,IF('PV model'!$B$2&lt;0,0-N2745,N2745))</f>
        <v>125.18991133359393</v>
      </c>
      <c r="P2745" s="2">
        <f>ABS(O2745-'PV model'!$B$5)</f>
        <v>79.810088666406074</v>
      </c>
      <c r="Q2745" s="3">
        <f t="shared" si="467"/>
        <v>96.951981585900043</v>
      </c>
      <c r="R2745" s="3">
        <f t="shared" si="472"/>
        <v>0</v>
      </c>
      <c r="S2745" s="3">
        <f t="shared" si="468"/>
        <v>0</v>
      </c>
      <c r="T2745" s="3">
        <f>(0.5*(1-COS(RADIANS(90-$X$3)))*(D2745+E2745)*'PV model'!$B$4)</f>
        <v>0</v>
      </c>
      <c r="U2745" s="3">
        <f t="shared" si="473"/>
        <v>0</v>
      </c>
      <c r="V2745" s="3">
        <f>('PV model'!$B$13*(U2745/1000)*(1-'PV model'!$B$14*((20+C2745)-25))*'PV model'!$B$10)/'PV model'!$B$12</f>
        <v>0</v>
      </c>
    </row>
    <row r="2746" spans="1:22" x14ac:dyDescent="0.2">
      <c r="A2746" s="10">
        <f t="shared" si="474"/>
        <v>115</v>
      </c>
      <c r="B2746" s="10">
        <f t="shared" si="475"/>
        <v>5</v>
      </c>
      <c r="C2746" s="23">
        <v>6.1</v>
      </c>
      <c r="D2746" s="24">
        <v>0</v>
      </c>
      <c r="E2746" s="24">
        <v>0</v>
      </c>
      <c r="F2746" s="48"/>
      <c r="G2746" s="48"/>
      <c r="H2746" s="1">
        <f t="shared" si="476"/>
        <v>12.959567192069091</v>
      </c>
      <c r="I2746" s="1">
        <f t="shared" si="469"/>
        <v>2.0014130678049233</v>
      </c>
      <c r="J2746" s="4">
        <f>B2746+('PV model'!$B$3/15)+(I2746/60)</f>
        <v>4.7566902177967494</v>
      </c>
      <c r="K2746" s="2">
        <f t="shared" si="470"/>
        <v>108.64964673304875</v>
      </c>
      <c r="L2746" s="2">
        <f>DEGREES(ASIN((((COS(RADIANS('PV model'!$B$2))*COS(RADIANS(H2746))*COS(RADIANS(K2746)))+(SIN(RADIANS('PV model'!$B$2))*SIN(RADIANS(H2746)))))))</f>
        <v>0.4760898682145413</v>
      </c>
      <c r="M2746" s="3">
        <f t="shared" si="466"/>
        <v>0.4760898682145413</v>
      </c>
      <c r="N2746" s="2">
        <f t="shared" si="471"/>
        <v>67.426757230776687</v>
      </c>
      <c r="O2746" s="2">
        <f>IF('PV model'!$B$2&gt;0, 180-N2746,IF('PV model'!$B$2&lt;0,0-N2746,N2746))</f>
        <v>112.57324276922331</v>
      </c>
      <c r="P2746" s="2">
        <f>ABS(O2746-'PV model'!$B$5)</f>
        <v>92.426757230776687</v>
      </c>
      <c r="Q2746" s="3">
        <f t="shared" si="467"/>
        <v>89.523910131785456</v>
      </c>
      <c r="R2746" s="3">
        <f t="shared" si="472"/>
        <v>0</v>
      </c>
      <c r="S2746" s="3">
        <f t="shared" si="468"/>
        <v>0</v>
      </c>
      <c r="T2746" s="3">
        <f>(0.5*(1-COS(RADIANS(90-$X$3)))*(D2746+E2746)*'PV model'!$B$4)</f>
        <v>0</v>
      </c>
      <c r="U2746" s="3">
        <f t="shared" si="473"/>
        <v>0</v>
      </c>
      <c r="V2746" s="3">
        <f>('PV model'!$B$13*(U2746/1000)*(1-'PV model'!$B$14*((20+C2746)-25))*'PV model'!$B$10)/'PV model'!$B$12</f>
        <v>0</v>
      </c>
    </row>
    <row r="2747" spans="1:22" x14ac:dyDescent="0.2">
      <c r="A2747" s="10">
        <f t="shared" si="474"/>
        <v>115</v>
      </c>
      <c r="B2747" s="10">
        <f t="shared" si="475"/>
        <v>6</v>
      </c>
      <c r="C2747" s="23">
        <v>6.4</v>
      </c>
      <c r="D2747" s="24">
        <v>0</v>
      </c>
      <c r="E2747" s="24">
        <v>13.229999999999999</v>
      </c>
      <c r="F2747" s="48"/>
      <c r="G2747" s="48"/>
      <c r="H2747" s="1">
        <f t="shared" si="476"/>
        <v>12.959567192069091</v>
      </c>
      <c r="I2747" s="1">
        <f t="shared" si="469"/>
        <v>2.0014130678049233</v>
      </c>
      <c r="J2747" s="4">
        <f>B2747+('PV model'!$B$3/15)+(I2747/60)</f>
        <v>5.7566902177967494</v>
      </c>
      <c r="K2747" s="2">
        <f t="shared" si="470"/>
        <v>93.649646733048755</v>
      </c>
      <c r="L2747" s="2">
        <f>DEGREES(ASIN((((COS(RADIANS('PV model'!$B$2))*COS(RADIANS(H2747))*COS(RADIANS(K2747)))+(SIN(RADIANS('PV model'!$B$2))*SIN(RADIANS(H2747)))))))</f>
        <v>8.6086697672154173</v>
      </c>
      <c r="M2747" s="3">
        <f t="shared" si="466"/>
        <v>8.6086697672154173</v>
      </c>
      <c r="N2747" s="2">
        <f t="shared" si="471"/>
        <v>79.619879322936825</v>
      </c>
      <c r="O2747" s="2">
        <f>IF('PV model'!$B$2&gt;0, 180-N2747,IF('PV model'!$B$2&lt;0,0-N2747,N2747))</f>
        <v>100.38012067706318</v>
      </c>
      <c r="P2747" s="2">
        <f>ABS(O2747-'PV model'!$B$5)</f>
        <v>104.61987932293682</v>
      </c>
      <c r="Q2747" s="3">
        <f t="shared" si="467"/>
        <v>81.391330232784583</v>
      </c>
      <c r="R2747" s="3">
        <f t="shared" si="472"/>
        <v>0</v>
      </c>
      <c r="S2747" s="3">
        <f t="shared" si="468"/>
        <v>13.229999999999999</v>
      </c>
      <c r="T2747" s="3">
        <f>(0.5*(1-COS(RADIANS(90-$X$3)))*(D2747+E2747)*'PV model'!$B$4)</f>
        <v>0</v>
      </c>
      <c r="U2747" s="3">
        <f t="shared" si="473"/>
        <v>13.229999999999999</v>
      </c>
      <c r="V2747" s="3">
        <f>('PV model'!$B$13*(U2747/1000)*(1-'PV model'!$B$14*((20+C2747)-25))*'PV model'!$B$10)/'PV model'!$B$12</f>
        <v>1.3150649635199998</v>
      </c>
    </row>
    <row r="2748" spans="1:22" x14ac:dyDescent="0.2">
      <c r="A2748" s="10">
        <f t="shared" si="474"/>
        <v>115</v>
      </c>
      <c r="B2748" s="10">
        <f t="shared" si="475"/>
        <v>7</v>
      </c>
      <c r="C2748" s="23">
        <v>6.8</v>
      </c>
      <c r="D2748" s="24">
        <v>15.7143</v>
      </c>
      <c r="E2748" s="24">
        <v>64.385999999999996</v>
      </c>
      <c r="F2748" s="48"/>
      <c r="G2748" s="48"/>
      <c r="H2748" s="1">
        <f t="shared" si="476"/>
        <v>12.959567192069091</v>
      </c>
      <c r="I2748" s="1">
        <f t="shared" si="469"/>
        <v>2.0014130678049233</v>
      </c>
      <c r="J2748" s="4">
        <f>B2748+('PV model'!$B$3/15)+(I2748/60)</f>
        <v>6.7566902177967494</v>
      </c>
      <c r="K2748" s="2">
        <f t="shared" si="470"/>
        <v>78.649646733048755</v>
      </c>
      <c r="L2748" s="2">
        <f>DEGREES(ASIN((((COS(RADIANS('PV model'!$B$2))*COS(RADIANS(H2748))*COS(RADIANS(K2748)))+(SIN(RADIANS('PV model'!$B$2))*SIN(RADIANS(H2748)))))))</f>
        <v>17.064925050423319</v>
      </c>
      <c r="M2748" s="3">
        <f t="shared" si="466"/>
        <v>17.064925050423319</v>
      </c>
      <c r="N2748" s="2">
        <f t="shared" si="471"/>
        <v>88.139365301360513</v>
      </c>
      <c r="O2748" s="2">
        <f>IF('PV model'!$B$2&gt;0, 180-N2748,IF('PV model'!$B$2&lt;0,0-N2748,N2748))</f>
        <v>91.860634698639487</v>
      </c>
      <c r="P2748" s="2">
        <f>ABS(O2748-'PV model'!$B$5)</f>
        <v>113.13936530136051</v>
      </c>
      <c r="Q2748" s="3">
        <f t="shared" si="467"/>
        <v>72.935074949576673</v>
      </c>
      <c r="R2748" s="3">
        <f t="shared" si="472"/>
        <v>15.714300000000003</v>
      </c>
      <c r="S2748" s="3">
        <f t="shared" si="468"/>
        <v>70.235269060120274</v>
      </c>
      <c r="T2748" s="3">
        <f>(0.5*(1-COS(RADIANS(90-$X$3)))*(D2748+E2748)*'PV model'!$B$4)</f>
        <v>0</v>
      </c>
      <c r="U2748" s="3">
        <f t="shared" si="473"/>
        <v>85.949569060120282</v>
      </c>
      <c r="V2748" s="3">
        <f>('PV model'!$B$13*(U2748/1000)*(1-'PV model'!$B$14*((20+C2748)-25))*'PV model'!$B$10)/'PV model'!$B$12</f>
        <v>8.5296599870022263</v>
      </c>
    </row>
    <row r="2749" spans="1:22" x14ac:dyDescent="0.2">
      <c r="A2749" s="10">
        <f t="shared" si="474"/>
        <v>115</v>
      </c>
      <c r="B2749" s="10">
        <f t="shared" si="475"/>
        <v>8</v>
      </c>
      <c r="C2749" s="23">
        <v>8</v>
      </c>
      <c r="D2749" s="24">
        <v>218.87774999999999</v>
      </c>
      <c r="E2749" s="24">
        <v>125.24399999999999</v>
      </c>
      <c r="F2749" s="48"/>
      <c r="G2749" s="48"/>
      <c r="H2749" s="1">
        <f t="shared" si="476"/>
        <v>12.959567192069091</v>
      </c>
      <c r="I2749" s="1">
        <f t="shared" si="469"/>
        <v>2.0014130678049233</v>
      </c>
      <c r="J2749" s="4">
        <f>B2749+('PV model'!$B$3/15)+(I2749/60)</f>
        <v>7.7566902177967494</v>
      </c>
      <c r="K2749" s="2">
        <f t="shared" si="470"/>
        <v>63.649646733048762</v>
      </c>
      <c r="L2749" s="2">
        <f>DEGREES(ASIN((((COS(RADIANS('PV model'!$B$2))*COS(RADIANS(H2749))*COS(RADIANS(K2749)))+(SIN(RADIANS('PV model'!$B$2))*SIN(RADIANS(H2749)))))))</f>
        <v>25.456273658400043</v>
      </c>
      <c r="M2749" s="3">
        <f t="shared" si="466"/>
        <v>25.456273658400043</v>
      </c>
      <c r="N2749" s="2">
        <f t="shared" si="471"/>
        <v>75.278172220361185</v>
      </c>
      <c r="O2749" s="2">
        <f>IF('PV model'!$B$2&gt;0, 180-N2749,IF('PV model'!$B$2&lt;0,0-N2749,N2749))</f>
        <v>104.72182777963882</v>
      </c>
      <c r="P2749" s="2">
        <f>ABS(O2749-'PV model'!$B$5)</f>
        <v>100.27817222036118</v>
      </c>
      <c r="Q2749" s="3">
        <f t="shared" si="467"/>
        <v>64.54372634159995</v>
      </c>
      <c r="R2749" s="3">
        <f t="shared" si="472"/>
        <v>218.87775000000008</v>
      </c>
      <c r="S2749" s="3">
        <f t="shared" si="468"/>
        <v>161.49374382276341</v>
      </c>
      <c r="T2749" s="3">
        <f>(0.5*(1-COS(RADIANS(90-$X$3)))*(D2749+E2749)*'PV model'!$B$4)</f>
        <v>0</v>
      </c>
      <c r="U2749" s="3">
        <f t="shared" si="473"/>
        <v>380.37149382276345</v>
      </c>
      <c r="V2749" s="3">
        <f>('PV model'!$B$13*(U2749/1000)*(1-'PV model'!$B$14*((20+C2749)-25))*'PV model'!$B$10)/'PV model'!$B$12</f>
        <v>37.565671308253158</v>
      </c>
    </row>
    <row r="2750" spans="1:22" x14ac:dyDescent="0.2">
      <c r="A2750" s="10">
        <f t="shared" si="474"/>
        <v>115</v>
      </c>
      <c r="B2750" s="10">
        <f t="shared" si="475"/>
        <v>9</v>
      </c>
      <c r="C2750" s="23">
        <v>9.1</v>
      </c>
      <c r="D2750" s="24">
        <v>580.30664999999999</v>
      </c>
      <c r="E2750" s="24">
        <v>150.822</v>
      </c>
      <c r="F2750" s="48"/>
      <c r="G2750" s="48"/>
      <c r="H2750" s="1">
        <f t="shared" si="476"/>
        <v>12.959567192069091</v>
      </c>
      <c r="I2750" s="1">
        <f t="shared" si="469"/>
        <v>2.0014130678049233</v>
      </c>
      <c r="J2750" s="4">
        <f>B2750+('PV model'!$B$3/15)+(I2750/60)</f>
        <v>8.7566902177967485</v>
      </c>
      <c r="K2750" s="2">
        <f t="shared" si="470"/>
        <v>48.649646733048769</v>
      </c>
      <c r="L2750" s="2">
        <f>DEGREES(ASIN((((COS(RADIANS('PV model'!$B$2))*COS(RADIANS(H2750))*COS(RADIANS(K2750)))+(SIN(RADIANS('PV model'!$B$2))*SIN(RADIANS(H2750)))))))</f>
        <v>33.332219377606805</v>
      </c>
      <c r="M2750" s="3">
        <f t="shared" si="466"/>
        <v>33.332219377606805</v>
      </c>
      <c r="N2750" s="2">
        <f t="shared" si="471"/>
        <v>61.116113317130221</v>
      </c>
      <c r="O2750" s="2">
        <f>IF('PV model'!$B$2&gt;0, 180-N2750,IF('PV model'!$B$2&lt;0,0-N2750,N2750))</f>
        <v>118.88388668286979</v>
      </c>
      <c r="P2750" s="2">
        <f>ABS(O2750-'PV model'!$B$5)</f>
        <v>86.116113317130214</v>
      </c>
      <c r="Q2750" s="3">
        <f t="shared" si="467"/>
        <v>56.667780622393195</v>
      </c>
      <c r="R2750" s="3">
        <f t="shared" si="472"/>
        <v>580.3066500000001</v>
      </c>
      <c r="S2750" s="3">
        <f t="shared" si="468"/>
        <v>206.08293044315465</v>
      </c>
      <c r="T2750" s="3">
        <f>(0.5*(1-COS(RADIANS(90-$X$3)))*(D2750+E2750)*'PV model'!$B$4)</f>
        <v>0</v>
      </c>
      <c r="U2750" s="3">
        <f t="shared" si="473"/>
        <v>786.38958044315473</v>
      </c>
      <c r="V2750" s="3">
        <f>('PV model'!$B$13*(U2750/1000)*(1-'PV model'!$B$14*((20+C2750)-25))*'PV model'!$B$10)/'PV model'!$B$12</f>
        <v>77.318339420735754</v>
      </c>
    </row>
    <row r="2751" spans="1:22" x14ac:dyDescent="0.2">
      <c r="A2751" s="10">
        <f t="shared" si="474"/>
        <v>115</v>
      </c>
      <c r="B2751" s="10">
        <f t="shared" si="475"/>
        <v>10</v>
      </c>
      <c r="C2751" s="23">
        <v>10.4</v>
      </c>
      <c r="D2751" s="24">
        <v>289.59210000000002</v>
      </c>
      <c r="E2751" s="24">
        <v>237.25799999999998</v>
      </c>
      <c r="F2751" s="48"/>
      <c r="G2751" s="48"/>
      <c r="H2751" s="1">
        <f t="shared" si="476"/>
        <v>12.959567192069091</v>
      </c>
      <c r="I2751" s="1">
        <f t="shared" si="469"/>
        <v>2.0014130678049233</v>
      </c>
      <c r="J2751" s="4">
        <f>B2751+('PV model'!$B$3/15)+(I2751/60)</f>
        <v>9.7566902177967485</v>
      </c>
      <c r="K2751" s="2">
        <f t="shared" si="470"/>
        <v>33.649646733048769</v>
      </c>
      <c r="L2751" s="2">
        <f>DEGREES(ASIN((((COS(RADIANS('PV model'!$B$2))*COS(RADIANS(H2751))*COS(RADIANS(K2751)))+(SIN(RADIANS('PV model'!$B$2))*SIN(RADIANS(H2751)))))))</f>
        <v>40.114078879483458</v>
      </c>
      <c r="M2751" s="3">
        <f t="shared" si="466"/>
        <v>40.114078879483458</v>
      </c>
      <c r="N2751" s="2">
        <f t="shared" si="471"/>
        <v>44.918457446724673</v>
      </c>
      <c r="O2751" s="2">
        <f>IF('PV model'!$B$2&gt;0, 180-N2751,IF('PV model'!$B$2&lt;0,0-N2751,N2751))</f>
        <v>135.08154255327531</v>
      </c>
      <c r="P2751" s="2">
        <f>ABS(O2751-'PV model'!$B$5)</f>
        <v>69.918457446724688</v>
      </c>
      <c r="Q2751" s="3">
        <f t="shared" si="467"/>
        <v>49.885921120516542</v>
      </c>
      <c r="R2751" s="3">
        <f t="shared" si="472"/>
        <v>289.59210000000002</v>
      </c>
      <c r="S2751" s="3">
        <f t="shared" si="468"/>
        <v>310.76384208047807</v>
      </c>
      <c r="T2751" s="3">
        <f>(0.5*(1-COS(RADIANS(90-$X$3)))*(D2751+E2751)*'PV model'!$B$4)</f>
        <v>0</v>
      </c>
      <c r="U2751" s="3">
        <f t="shared" si="473"/>
        <v>600.35594208047814</v>
      </c>
      <c r="V2751" s="3">
        <f>('PV model'!$B$13*(U2751/1000)*(1-'PV model'!$B$14*((20+C2751)-25))*'PV model'!$B$10)/'PV model'!$B$12</f>
        <v>58.715329843004724</v>
      </c>
    </row>
    <row r="2752" spans="1:22" x14ac:dyDescent="0.2">
      <c r="A2752" s="10">
        <f t="shared" si="474"/>
        <v>115</v>
      </c>
      <c r="B2752" s="10">
        <f t="shared" si="475"/>
        <v>11</v>
      </c>
      <c r="C2752" s="23">
        <v>10.1</v>
      </c>
      <c r="D2752" s="24">
        <v>106.63275</v>
      </c>
      <c r="E2752" s="24">
        <v>273.42</v>
      </c>
      <c r="F2752" s="48"/>
      <c r="G2752" s="48"/>
      <c r="H2752" s="1">
        <f t="shared" si="476"/>
        <v>12.959567192069091</v>
      </c>
      <c r="I2752" s="1">
        <f t="shared" si="469"/>
        <v>2.0014130678049233</v>
      </c>
      <c r="J2752" s="4">
        <f>B2752+('PV model'!$B$3/15)+(I2752/60)</f>
        <v>10.756690217796748</v>
      </c>
      <c r="K2752" s="2">
        <f t="shared" si="470"/>
        <v>18.649646733048773</v>
      </c>
      <c r="L2752" s="2">
        <f>DEGREES(ASIN((((COS(RADIANS('PV model'!$B$2))*COS(RADIANS(H2752))*COS(RADIANS(K2752)))+(SIN(RADIANS('PV model'!$B$2))*SIN(RADIANS(H2752)))))))</f>
        <v>45.057569089112143</v>
      </c>
      <c r="M2752" s="3">
        <f t="shared" si="466"/>
        <v>45.057569089112143</v>
      </c>
      <c r="N2752" s="2">
        <f t="shared" si="471"/>
        <v>26.178055340756515</v>
      </c>
      <c r="O2752" s="2">
        <f>IF('PV model'!$B$2&gt;0, 180-N2752,IF('PV model'!$B$2&lt;0,0-N2752,N2752))</f>
        <v>153.82194465924348</v>
      </c>
      <c r="P2752" s="2">
        <f>ABS(O2752-'PV model'!$B$5)</f>
        <v>51.178055340756515</v>
      </c>
      <c r="Q2752" s="3">
        <f t="shared" si="467"/>
        <v>44.942430910887865</v>
      </c>
      <c r="R2752" s="3">
        <f t="shared" si="472"/>
        <v>106.63274999999999</v>
      </c>
      <c r="S2752" s="3">
        <f t="shared" si="468"/>
        <v>322.0184191194968</v>
      </c>
      <c r="T2752" s="3">
        <f>(0.5*(1-COS(RADIANS(90-$X$3)))*(D2752+E2752)*'PV model'!$B$4)</f>
        <v>0</v>
      </c>
      <c r="U2752" s="3">
        <f t="shared" si="473"/>
        <v>428.65116911949679</v>
      </c>
      <c r="V2752" s="3">
        <f>('PV model'!$B$13*(U2752/1000)*(1-'PV model'!$B$14*((20+C2752)-25))*'PV model'!$B$10)/'PV model'!$B$12</f>
        <v>41.973872259535128</v>
      </c>
    </row>
    <row r="2753" spans="1:22" x14ac:dyDescent="0.2">
      <c r="A2753" s="10">
        <f t="shared" si="474"/>
        <v>115</v>
      </c>
      <c r="B2753" s="10">
        <f t="shared" si="475"/>
        <v>12</v>
      </c>
      <c r="C2753" s="23">
        <v>10.7</v>
      </c>
      <c r="D2753" s="24">
        <v>317.65335000000005</v>
      </c>
      <c r="E2753" s="24">
        <v>297.23399999999998</v>
      </c>
      <c r="F2753" s="48"/>
      <c r="G2753" s="48"/>
      <c r="H2753" s="1">
        <f t="shared" si="476"/>
        <v>12.959567192069091</v>
      </c>
      <c r="I2753" s="1">
        <f t="shared" si="469"/>
        <v>2.0014130678049233</v>
      </c>
      <c r="J2753" s="4">
        <f>B2753+('PV model'!$B$3/15)+(I2753/60)</f>
        <v>11.756690217796748</v>
      </c>
      <c r="K2753" s="2">
        <f t="shared" si="470"/>
        <v>3.6496467330487725</v>
      </c>
      <c r="L2753" s="2">
        <f>DEGREES(ASIN((((COS(RADIANS('PV model'!$B$2))*COS(RADIANS(H2753))*COS(RADIANS(K2753)))+(SIN(RADIANS('PV model'!$B$2))*SIN(RADIANS(H2753)))))))</f>
        <v>47.364787316627627</v>
      </c>
      <c r="M2753" s="3">
        <f t="shared" si="466"/>
        <v>47.364787316627627</v>
      </c>
      <c r="N2753" s="2">
        <f t="shared" si="471"/>
        <v>5.2548644527116695</v>
      </c>
      <c r="O2753" s="2">
        <f>IF('PV model'!$B$2&gt;0, 180-N2753,IF('PV model'!$B$2&lt;0,0-N2753,N2753))</f>
        <v>174.74513554728833</v>
      </c>
      <c r="P2753" s="2">
        <f>ABS(O2753-'PV model'!$B$5)</f>
        <v>30.254864452711672</v>
      </c>
      <c r="Q2753" s="3">
        <f t="shared" si="467"/>
        <v>42.635212683372373</v>
      </c>
      <c r="R2753" s="3">
        <f t="shared" si="472"/>
        <v>317.65335000000005</v>
      </c>
      <c r="S2753" s="3">
        <f t="shared" si="468"/>
        <v>380.99759340352222</v>
      </c>
      <c r="T2753" s="3">
        <f>(0.5*(1-COS(RADIANS(90-$X$3)))*(D2753+E2753)*'PV model'!$B$4)</f>
        <v>0</v>
      </c>
      <c r="U2753" s="3">
        <f t="shared" si="473"/>
        <v>698.65094340352221</v>
      </c>
      <c r="V2753" s="3">
        <f>('PV model'!$B$13*(U2753/1000)*(1-'PV model'!$B$14*((20+C2753)-25))*'PV model'!$B$10)/'PV model'!$B$12</f>
        <v>68.244861321316421</v>
      </c>
    </row>
    <row r="2754" spans="1:22" x14ac:dyDescent="0.2">
      <c r="A2754" s="10">
        <f t="shared" si="474"/>
        <v>115</v>
      </c>
      <c r="B2754" s="10">
        <f t="shared" si="475"/>
        <v>13</v>
      </c>
      <c r="C2754" s="23">
        <v>11.1</v>
      </c>
      <c r="D2754" s="24">
        <v>108.87765</v>
      </c>
      <c r="E2754" s="24">
        <v>304.28999999999996</v>
      </c>
      <c r="F2754" s="48"/>
      <c r="G2754" s="48"/>
      <c r="H2754" s="1">
        <f t="shared" si="476"/>
        <v>12.959567192069091</v>
      </c>
      <c r="I2754" s="1">
        <f t="shared" si="469"/>
        <v>2.0014130678049233</v>
      </c>
      <c r="J2754" s="4">
        <f>B2754+('PV model'!$B$3/15)+(I2754/60)</f>
        <v>12.756690217796748</v>
      </c>
      <c r="K2754" s="2">
        <f t="shared" si="470"/>
        <v>-11.350353266951227</v>
      </c>
      <c r="L2754" s="2">
        <f>DEGREES(ASIN((((COS(RADIANS('PV model'!$B$2))*COS(RADIANS(H2754))*COS(RADIANS(K2754)))+(SIN(RADIANS('PV model'!$B$2))*SIN(RADIANS(H2754)))))))</f>
        <v>46.552502543547561</v>
      </c>
      <c r="M2754" s="3">
        <f t="shared" si="466"/>
        <v>46.552502543547561</v>
      </c>
      <c r="N2754" s="2">
        <f t="shared" si="471"/>
        <v>-16.194412923436246</v>
      </c>
      <c r="O2754" s="2">
        <f>IF('PV model'!$B$2&gt;0, 180-N2754,IF('PV model'!$B$2&lt;0,0-N2754,N2754))</f>
        <v>196.19441292343623</v>
      </c>
      <c r="P2754" s="2">
        <f>ABS(O2754-'PV model'!$B$5)</f>
        <v>8.8055870765637678</v>
      </c>
      <c r="Q2754" s="3">
        <f t="shared" si="467"/>
        <v>43.447497456452439</v>
      </c>
      <c r="R2754" s="3">
        <f t="shared" si="472"/>
        <v>108.87765000000002</v>
      </c>
      <c r="S2754" s="3">
        <f t="shared" si="468"/>
        <v>354.70408802163729</v>
      </c>
      <c r="T2754" s="3">
        <f>(0.5*(1-COS(RADIANS(90-$X$3)))*(D2754+E2754)*'PV model'!$B$4)</f>
        <v>0</v>
      </c>
      <c r="U2754" s="3">
        <f t="shared" si="473"/>
        <v>463.58173802163731</v>
      </c>
      <c r="V2754" s="3">
        <f>('PV model'!$B$13*(U2754/1000)*(1-'PV model'!$B$14*((20+C2754)-25))*'PV model'!$B$10)/'PV model'!$B$12</f>
        <v>45.208943547646378</v>
      </c>
    </row>
    <row r="2755" spans="1:22" x14ac:dyDescent="0.2">
      <c r="A2755" s="10">
        <f t="shared" si="474"/>
        <v>115</v>
      </c>
      <c r="B2755" s="10">
        <f t="shared" si="475"/>
        <v>14</v>
      </c>
      <c r="C2755" s="23">
        <v>11.7</v>
      </c>
      <c r="D2755" s="24">
        <v>120.10215000000001</v>
      </c>
      <c r="E2755" s="24">
        <v>285.76799999999997</v>
      </c>
      <c r="F2755" s="48"/>
      <c r="G2755" s="48"/>
      <c r="H2755" s="1">
        <f t="shared" si="476"/>
        <v>12.959567192069091</v>
      </c>
      <c r="I2755" s="1">
        <f t="shared" si="469"/>
        <v>2.0014130678049233</v>
      </c>
      <c r="J2755" s="4">
        <f>B2755+('PV model'!$B$3/15)+(I2755/60)</f>
        <v>13.756690217796748</v>
      </c>
      <c r="K2755" s="2">
        <f t="shared" si="470"/>
        <v>-26.350353266951227</v>
      </c>
      <c r="L2755" s="2">
        <f>DEGREES(ASIN((((COS(RADIANS('PV model'!$B$2))*COS(RADIANS(H2755))*COS(RADIANS(K2755)))+(SIN(RADIANS('PV model'!$B$2))*SIN(RADIANS(H2755)))))))</f>
        <v>42.800519206838466</v>
      </c>
      <c r="M2755" s="3">
        <f t="shared" si="466"/>
        <v>42.800519206838466</v>
      </c>
      <c r="N2755" s="2">
        <f t="shared" si="471"/>
        <v>-36.123761279385548</v>
      </c>
      <c r="O2755" s="2">
        <f>IF('PV model'!$B$2&gt;0, 180-N2755,IF('PV model'!$B$2&lt;0,0-N2755,N2755))</f>
        <v>216.12376127938555</v>
      </c>
      <c r="P2755" s="2">
        <f>ABS(O2755-'PV model'!$B$5)</f>
        <v>11.123761279385548</v>
      </c>
      <c r="Q2755" s="3">
        <f t="shared" si="467"/>
        <v>47.199480793161527</v>
      </c>
      <c r="R2755" s="3">
        <f t="shared" si="472"/>
        <v>120.10214999999999</v>
      </c>
      <c r="S2755" s="3">
        <f t="shared" si="468"/>
        <v>339.86141723728713</v>
      </c>
      <c r="T2755" s="3">
        <f>(0.5*(1-COS(RADIANS(90-$X$3)))*(D2755+E2755)*'PV model'!$B$4)</f>
        <v>0</v>
      </c>
      <c r="U2755" s="3">
        <f t="shared" si="473"/>
        <v>459.96356723728712</v>
      </c>
      <c r="V2755" s="3">
        <f>('PV model'!$B$13*(U2755/1000)*(1-'PV model'!$B$14*((20+C2755)-25))*'PV model'!$B$10)/'PV model'!$B$12</f>
        <v>44.745748901787358</v>
      </c>
    </row>
    <row r="2756" spans="1:22" x14ac:dyDescent="0.2">
      <c r="A2756" s="10">
        <f t="shared" si="474"/>
        <v>115</v>
      </c>
      <c r="B2756" s="10">
        <f t="shared" si="475"/>
        <v>15</v>
      </c>
      <c r="C2756" s="23">
        <v>11.3</v>
      </c>
      <c r="D2756" s="24">
        <v>2.2448999999999999</v>
      </c>
      <c r="E2756" s="24">
        <v>165.816</v>
      </c>
      <c r="F2756" s="48"/>
      <c r="G2756" s="48"/>
      <c r="H2756" s="1">
        <f t="shared" si="476"/>
        <v>12.959567192069091</v>
      </c>
      <c r="I2756" s="1">
        <f t="shared" si="469"/>
        <v>2.0014130678049233</v>
      </c>
      <c r="J2756" s="4">
        <f>B2756+('PV model'!$B$3/15)+(I2756/60)</f>
        <v>14.756690217796748</v>
      </c>
      <c r="K2756" s="2">
        <f t="shared" si="470"/>
        <v>-41.350353266951231</v>
      </c>
      <c r="L2756" s="2">
        <f>DEGREES(ASIN((((COS(RADIANS('PV model'!$B$2))*COS(RADIANS(H2756))*COS(RADIANS(K2756)))+(SIN(RADIANS('PV model'!$B$2))*SIN(RADIANS(H2756)))))))</f>
        <v>36.81141282374908</v>
      </c>
      <c r="M2756" s="3">
        <f t="shared" si="466"/>
        <v>36.81141282374908</v>
      </c>
      <c r="N2756" s="2">
        <f t="shared" si="471"/>
        <v>-53.530831929675323</v>
      </c>
      <c r="O2756" s="2">
        <f>IF('PV model'!$B$2&gt;0, 180-N2756,IF('PV model'!$B$2&lt;0,0-N2756,N2756))</f>
        <v>233.53083192967532</v>
      </c>
      <c r="P2756" s="2">
        <f>ABS(O2756-'PV model'!$B$5)</f>
        <v>28.530831929675315</v>
      </c>
      <c r="Q2756" s="3">
        <f t="shared" si="467"/>
        <v>53.18858717625092</v>
      </c>
      <c r="R2756" s="3">
        <f t="shared" si="472"/>
        <v>2.2449000000000003</v>
      </c>
      <c r="S2756" s="3">
        <f t="shared" si="468"/>
        <v>167.40836627389189</v>
      </c>
      <c r="T2756" s="3">
        <f>(0.5*(1-COS(RADIANS(90-$X$3)))*(D2756+E2756)*'PV model'!$B$4)</f>
        <v>0</v>
      </c>
      <c r="U2756" s="3">
        <f t="shared" si="473"/>
        <v>169.65326627389189</v>
      </c>
      <c r="V2756" s="3">
        <f>('PV model'!$B$13*(U2756/1000)*(1-'PV model'!$B$14*((20+C2756)-25))*'PV model'!$B$10)/'PV model'!$B$12</f>
        <v>16.531185276220427</v>
      </c>
    </row>
    <row r="2757" spans="1:22" x14ac:dyDescent="0.2">
      <c r="A2757" s="10">
        <f t="shared" si="474"/>
        <v>115</v>
      </c>
      <c r="B2757" s="10">
        <f t="shared" si="475"/>
        <v>16</v>
      </c>
      <c r="C2757" s="23">
        <v>11.2</v>
      </c>
      <c r="D2757" s="24">
        <v>0</v>
      </c>
      <c r="E2757" s="24">
        <v>136.71</v>
      </c>
      <c r="F2757" s="48"/>
      <c r="G2757" s="48"/>
      <c r="H2757" s="1">
        <f t="shared" si="476"/>
        <v>12.959567192069091</v>
      </c>
      <c r="I2757" s="1">
        <f t="shared" si="469"/>
        <v>2.0014130678049233</v>
      </c>
      <c r="J2757" s="4">
        <f>B2757+('PV model'!$B$3/15)+(I2757/60)</f>
        <v>15.756690217796748</v>
      </c>
      <c r="K2757" s="2">
        <f t="shared" si="470"/>
        <v>-56.350353266951231</v>
      </c>
      <c r="L2757" s="2">
        <f>DEGREES(ASIN((((COS(RADIANS('PV model'!$B$2))*COS(RADIANS(H2757))*COS(RADIANS(K2757)))+(SIN(RADIANS('PV model'!$B$2))*SIN(RADIANS(H2757)))))))</f>
        <v>29.385295631698597</v>
      </c>
      <c r="M2757" s="3">
        <f t="shared" si="466"/>
        <v>29.385295631698597</v>
      </c>
      <c r="N2757" s="2">
        <f t="shared" si="471"/>
        <v>-68.594951087551081</v>
      </c>
      <c r="O2757" s="2">
        <f>IF('PV model'!$B$2&gt;0, 180-N2757,IF('PV model'!$B$2&lt;0,0-N2757,N2757))</f>
        <v>248.59495108755107</v>
      </c>
      <c r="P2757" s="2">
        <f>ABS(O2757-'PV model'!$B$5)</f>
        <v>43.594951087551067</v>
      </c>
      <c r="Q2757" s="3">
        <f t="shared" si="467"/>
        <v>60.61470436830141</v>
      </c>
      <c r="R2757" s="3">
        <f t="shared" si="472"/>
        <v>0</v>
      </c>
      <c r="S2757" s="3">
        <f t="shared" si="468"/>
        <v>136.71</v>
      </c>
      <c r="T2757" s="3">
        <f>(0.5*(1-COS(RADIANS(90-$X$3)))*(D2757+E2757)*'PV model'!$B$4)</f>
        <v>0</v>
      </c>
      <c r="U2757" s="3">
        <f t="shared" si="473"/>
        <v>136.71</v>
      </c>
      <c r="V2757" s="3">
        <f>('PV model'!$B$13*(U2757/1000)*(1-'PV model'!$B$14*((20+C2757)-25))*'PV model'!$B$10)/'PV model'!$B$12</f>
        <v>13.326626416319998</v>
      </c>
    </row>
    <row r="2758" spans="1:22" x14ac:dyDescent="0.2">
      <c r="A2758" s="10">
        <f t="shared" si="474"/>
        <v>115</v>
      </c>
      <c r="B2758" s="10">
        <f t="shared" si="475"/>
        <v>17</v>
      </c>
      <c r="C2758" s="23">
        <v>11.1</v>
      </c>
      <c r="D2758" s="24">
        <v>0</v>
      </c>
      <c r="E2758" s="24">
        <v>99.665999999999997</v>
      </c>
      <c r="F2758" s="48"/>
      <c r="G2758" s="48"/>
      <c r="H2758" s="1">
        <f t="shared" si="476"/>
        <v>12.959567192069091</v>
      </c>
      <c r="I2758" s="1">
        <f t="shared" si="469"/>
        <v>2.0014130678049233</v>
      </c>
      <c r="J2758" s="4">
        <f>B2758+('PV model'!$B$3/15)+(I2758/60)</f>
        <v>16.756690217796748</v>
      </c>
      <c r="K2758" s="2">
        <f t="shared" si="470"/>
        <v>-71.350353266951231</v>
      </c>
      <c r="L2758" s="2">
        <f>DEGREES(ASIN((((COS(RADIANS('PV model'!$B$2))*COS(RADIANS(H2758))*COS(RADIANS(K2758)))+(SIN(RADIANS('PV model'!$B$2))*SIN(RADIANS(H2758)))))))</f>
        <v>21.182109810165919</v>
      </c>
      <c r="M2758" s="3">
        <f t="shared" ref="M2758:M2821" si="477">IF(L2758&gt;0, L2758, 0)</f>
        <v>21.182109810165919</v>
      </c>
      <c r="N2758" s="2">
        <f t="shared" si="471"/>
        <v>-81.99798898302727</v>
      </c>
      <c r="O2758" s="2">
        <f>IF('PV model'!$B$2&gt;0, 180-N2758,IF('PV model'!$B$2&lt;0,0-N2758,N2758))</f>
        <v>261.99798898302726</v>
      </c>
      <c r="P2758" s="2">
        <f>ABS(O2758-'PV model'!$B$5)</f>
        <v>56.997988983027255</v>
      </c>
      <c r="Q2758" s="3">
        <f t="shared" ref="Q2758:Q2821" si="478">DEGREES(ACOS((SIN(RADIANS(L2758))*COS(RADIANS(90-$X$3))+COS(RADIANS(L2758))*COS(RADIANS(P2758))*SIN(RADIANS(90-$X$3)))))</f>
        <v>68.817890189834074</v>
      </c>
      <c r="R2758" s="3">
        <f t="shared" si="472"/>
        <v>0</v>
      </c>
      <c r="S2758" s="3">
        <f t="shared" ref="S2758:S2821" si="479">IF($Z$3=TRUE, IF(E2758=0,0,E2758*(0.5*(1+COS(RADIANS(90-$X$3))*(1+(1-(E2758^2/(D2758+E2758)^2))*(SIN(RADIANS(0.5*$X$3))^3)))*(1+(1-(E2758^2/(D2758+E2758)^2))*(COS(RADIANS(Q2758))^2)*(SIN(RADIANS(90-L2758))^3)))), IF(E2758=0,0,E2758*(0.5*(1+COS(RADIANS(90-$X$3))))))</f>
        <v>99.665999999999997</v>
      </c>
      <c r="T2758" s="3">
        <f>(0.5*(1-COS(RADIANS(90-$X$3)))*(D2758+E2758)*'PV model'!$B$4)</f>
        <v>0</v>
      </c>
      <c r="U2758" s="3">
        <f t="shared" si="473"/>
        <v>99.665999999999997</v>
      </c>
      <c r="V2758" s="3">
        <f>('PV model'!$B$13*(U2758/1000)*(1-'PV model'!$B$14*((20+C2758)-25))*'PV model'!$B$10)/'PV model'!$B$12</f>
        <v>9.7195255940159999</v>
      </c>
    </row>
    <row r="2759" spans="1:22" x14ac:dyDescent="0.2">
      <c r="A2759" s="10">
        <f t="shared" si="474"/>
        <v>115</v>
      </c>
      <c r="B2759" s="10">
        <f t="shared" si="475"/>
        <v>18</v>
      </c>
      <c r="C2759" s="23">
        <v>10.3</v>
      </c>
      <c r="D2759" s="24">
        <v>184.08180000000002</v>
      </c>
      <c r="E2759" s="24">
        <v>106.72200000000001</v>
      </c>
      <c r="F2759" s="48"/>
      <c r="G2759" s="48"/>
      <c r="H2759" s="1">
        <f t="shared" si="476"/>
        <v>12.959567192069091</v>
      </c>
      <c r="I2759" s="1">
        <f t="shared" ref="I2759:I2822" si="480">9.87*SIN(RADIANS(1.978*A2759-160.22))-7.53*COS(RADIANS(0.989*A2759-80.11))-1.5*SIN((RADIANS(0.989*A2759-80.11)))</f>
        <v>2.0014130678049233</v>
      </c>
      <c r="J2759" s="4">
        <f>B2759+('PV model'!$B$3/15)+(I2759/60)</f>
        <v>17.756690217796748</v>
      </c>
      <c r="K2759" s="2">
        <f t="shared" ref="K2759:K2822" si="481">15*(12-J2759)</f>
        <v>-86.350353266951231</v>
      </c>
      <c r="L2759" s="2">
        <f>DEGREES(ASIN((((COS(RADIANS('PV model'!$B$2))*COS(RADIANS(H2759))*COS(RADIANS(K2759)))+(SIN(RADIANS('PV model'!$B$2))*SIN(RADIANS(H2759)))))))</f>
        <v>12.70654998644806</v>
      </c>
      <c r="M2759" s="3">
        <f t="shared" si="477"/>
        <v>12.70654998644806</v>
      </c>
      <c r="N2759" s="2">
        <f t="shared" ref="N2759:N2822" si="482">DEGREES(ASIN((COS(RADIANS(H2759))*SIN(RADIANS(K2759)))/COS(RADIANS(L2759))))</f>
        <v>-85.537537491273412</v>
      </c>
      <c r="O2759" s="2">
        <f>IF('PV model'!$B$2&gt;0, 180-N2759,IF('PV model'!$B$2&lt;0,0-N2759,N2759))</f>
        <v>265.53753749127338</v>
      </c>
      <c r="P2759" s="2">
        <f>ABS(O2759-'PV model'!$B$5)</f>
        <v>60.537537491273383</v>
      </c>
      <c r="Q2759" s="3">
        <f t="shared" si="478"/>
        <v>77.293450013551947</v>
      </c>
      <c r="R2759" s="3">
        <f t="shared" ref="R2759:R2822" si="483">IF(D2759=0,0,D2759*COS(RADIANS(Q2759))/SIN(RADIANS(L2759)))</f>
        <v>184.08179999999984</v>
      </c>
      <c r="S2759" s="3">
        <f t="shared" si="479"/>
        <v>127.82918344729617</v>
      </c>
      <c r="T2759" s="3">
        <f>(0.5*(1-COS(RADIANS(90-$X$3)))*(D2759+E2759)*'PV model'!$B$4)</f>
        <v>0</v>
      </c>
      <c r="U2759" s="3">
        <f t="shared" ref="U2759:U2822" si="484">R2759+S2759+T2759</f>
        <v>311.91098344729602</v>
      </c>
      <c r="V2759" s="3">
        <f>('PV model'!$B$13*(U2759/1000)*(1-'PV model'!$B$14*((20+C2759)-25))*'PV model'!$B$10)/'PV model'!$B$12</f>
        <v>30.517635120997404</v>
      </c>
    </row>
    <row r="2760" spans="1:22" x14ac:dyDescent="0.2">
      <c r="A2760" s="10">
        <f t="shared" ref="A2760:A2823" si="485">IF(B2760&gt;1,A2759,A2759+1)</f>
        <v>115</v>
      </c>
      <c r="B2760" s="10">
        <f t="shared" ref="B2760:B2823" si="486">IF(B2759&lt;24,B2759+1,1)</f>
        <v>19</v>
      </c>
      <c r="C2760" s="23">
        <v>10.199999999999999</v>
      </c>
      <c r="D2760" s="24">
        <v>66.224549999999994</v>
      </c>
      <c r="E2760" s="24">
        <v>60.857999999999997</v>
      </c>
      <c r="F2760" s="48"/>
      <c r="G2760" s="48"/>
      <c r="H2760" s="1">
        <f t="shared" ref="H2760:H2823" si="487">(23.465*SIN(RADIANS(280.1+0.9863*A2760)))</f>
        <v>12.959567192069091</v>
      </c>
      <c r="I2760" s="1">
        <f t="shared" si="480"/>
        <v>2.0014130678049233</v>
      </c>
      <c r="J2760" s="4">
        <f>B2760+('PV model'!$B$3/15)+(I2760/60)</f>
        <v>18.756690217796748</v>
      </c>
      <c r="K2760" s="2">
        <f t="shared" si="481"/>
        <v>-101.35035326695123</v>
      </c>
      <c r="L2760" s="2">
        <f>DEGREES(ASIN((((COS(RADIANS('PV model'!$B$2))*COS(RADIANS(H2760))*COS(RADIANS(K2760)))+(SIN(RADIANS('PV model'!$B$2))*SIN(RADIANS(H2760)))))))</f>
        <v>4.3694575549891601</v>
      </c>
      <c r="M2760" s="3">
        <f t="shared" si="477"/>
        <v>4.3694575549891601</v>
      </c>
      <c r="N2760" s="2">
        <f t="shared" si="482"/>
        <v>-73.386246729757843</v>
      </c>
      <c r="O2760" s="2">
        <f>IF('PV model'!$B$2&gt;0, 180-N2760,IF('PV model'!$B$2&lt;0,0-N2760,N2760))</f>
        <v>253.38624672975783</v>
      </c>
      <c r="P2760" s="2">
        <f>ABS(O2760-'PV model'!$B$5)</f>
        <v>48.386246729757829</v>
      </c>
      <c r="Q2760" s="3">
        <f t="shared" si="478"/>
        <v>85.630542445010846</v>
      </c>
      <c r="R2760" s="3">
        <f t="shared" si="483"/>
        <v>66.224549999999994</v>
      </c>
      <c r="S2760" s="3">
        <f t="shared" si="479"/>
        <v>69.455706046747707</v>
      </c>
      <c r="T2760" s="3">
        <f>(0.5*(1-COS(RADIANS(90-$X$3)))*(D2760+E2760)*'PV model'!$B$4)</f>
        <v>0</v>
      </c>
      <c r="U2760" s="3">
        <f t="shared" si="484"/>
        <v>135.6802560467477</v>
      </c>
      <c r="V2760" s="3">
        <f>('PV model'!$B$13*(U2760/1000)*(1-'PV model'!$B$14*((20+C2760)-25))*'PV model'!$B$10)/'PV model'!$B$12</f>
        <v>13.280496347828693</v>
      </c>
    </row>
    <row r="2761" spans="1:22" x14ac:dyDescent="0.2">
      <c r="A2761" s="10">
        <f t="shared" si="485"/>
        <v>115</v>
      </c>
      <c r="B2761" s="10">
        <f t="shared" si="486"/>
        <v>20</v>
      </c>
      <c r="C2761" s="23">
        <v>9.5</v>
      </c>
      <c r="D2761" s="24">
        <v>0</v>
      </c>
      <c r="E2761" s="24">
        <v>6.1740000000000004</v>
      </c>
      <c r="F2761" s="48"/>
      <c r="G2761" s="48"/>
      <c r="H2761" s="1">
        <f t="shared" si="487"/>
        <v>12.959567192069091</v>
      </c>
      <c r="I2761" s="1">
        <f t="shared" si="480"/>
        <v>2.0014130678049233</v>
      </c>
      <c r="J2761" s="4">
        <f>B2761+('PV model'!$B$3/15)+(I2761/60)</f>
        <v>19.756690217796748</v>
      </c>
      <c r="K2761" s="2">
        <f t="shared" si="481"/>
        <v>-116.35035326695123</v>
      </c>
      <c r="L2761" s="2">
        <f>DEGREES(ASIN((((COS(RADIANS('PV model'!$B$2))*COS(RADIANS(H2761))*COS(RADIANS(K2761)))+(SIN(RADIANS('PV model'!$B$2))*SIN(RADIANS(H2761)))))))</f>
        <v>-3.450113996094831</v>
      </c>
      <c r="M2761" s="3">
        <f t="shared" si="477"/>
        <v>0</v>
      </c>
      <c r="N2761" s="2">
        <f t="shared" si="482"/>
        <v>-61.028109075274863</v>
      </c>
      <c r="O2761" s="2">
        <f>IF('PV model'!$B$2&gt;0, 180-N2761,IF('PV model'!$B$2&lt;0,0-N2761,N2761))</f>
        <v>241.02810907527487</v>
      </c>
      <c r="P2761" s="2">
        <f>ABS(O2761-'PV model'!$B$5)</f>
        <v>36.02810907527487</v>
      </c>
      <c r="Q2761" s="3">
        <f t="shared" si="478"/>
        <v>93.450113996094828</v>
      </c>
      <c r="R2761" s="3">
        <f t="shared" si="483"/>
        <v>0</v>
      </c>
      <c r="S2761" s="3">
        <f t="shared" si="479"/>
        <v>6.1740000000000004</v>
      </c>
      <c r="T2761" s="3">
        <f>(0.5*(1-COS(RADIANS(90-$X$3)))*(D2761+E2761)*'PV model'!$B$4)</f>
        <v>0</v>
      </c>
      <c r="U2761" s="3">
        <f t="shared" si="484"/>
        <v>6.1740000000000004</v>
      </c>
      <c r="V2761" s="3">
        <f>('PV model'!$B$13*(U2761/1000)*(1-'PV model'!$B$14*((20+C2761)-25))*'PV model'!$B$10)/'PV model'!$B$12</f>
        <v>0.60604428527999998</v>
      </c>
    </row>
    <row r="2762" spans="1:22" x14ac:dyDescent="0.2">
      <c r="A2762" s="10">
        <f t="shared" si="485"/>
        <v>115</v>
      </c>
      <c r="B2762" s="10">
        <f t="shared" si="486"/>
        <v>21</v>
      </c>
      <c r="C2762" s="23">
        <v>9</v>
      </c>
      <c r="D2762" s="24">
        <v>0</v>
      </c>
      <c r="E2762" s="24">
        <v>0</v>
      </c>
      <c r="F2762" s="48"/>
      <c r="G2762" s="48"/>
      <c r="H2762" s="1">
        <f t="shared" si="487"/>
        <v>12.959567192069091</v>
      </c>
      <c r="I2762" s="1">
        <f t="shared" si="480"/>
        <v>2.0014130678049233</v>
      </c>
      <c r="J2762" s="4">
        <f>B2762+('PV model'!$B$3/15)+(I2762/60)</f>
        <v>20.756690217796748</v>
      </c>
      <c r="K2762" s="2">
        <f t="shared" si="481"/>
        <v>-131.35035326695123</v>
      </c>
      <c r="L2762" s="2">
        <f>DEGREES(ASIN((((COS(RADIANS('PV model'!$B$2))*COS(RADIANS(H2762))*COS(RADIANS(K2762)))+(SIN(RADIANS('PV model'!$B$2))*SIN(RADIANS(H2762)))))))</f>
        <v>-10.361025940907782</v>
      </c>
      <c r="M2762" s="3">
        <f t="shared" si="477"/>
        <v>0</v>
      </c>
      <c r="N2762" s="2">
        <f t="shared" si="482"/>
        <v>-48.046650903340321</v>
      </c>
      <c r="O2762" s="2">
        <f>IF('PV model'!$B$2&gt;0, 180-N2762,IF('PV model'!$B$2&lt;0,0-N2762,N2762))</f>
        <v>228.04665090334032</v>
      </c>
      <c r="P2762" s="2">
        <f>ABS(O2762-'PV model'!$B$5)</f>
        <v>23.046650903340321</v>
      </c>
      <c r="Q2762" s="3">
        <f t="shared" si="478"/>
        <v>100.36102594090779</v>
      </c>
      <c r="R2762" s="3">
        <f t="shared" si="483"/>
        <v>0</v>
      </c>
      <c r="S2762" s="3">
        <f t="shared" si="479"/>
        <v>0</v>
      </c>
      <c r="T2762" s="3">
        <f>(0.5*(1-COS(RADIANS(90-$X$3)))*(D2762+E2762)*'PV model'!$B$4)</f>
        <v>0</v>
      </c>
      <c r="U2762" s="3">
        <f t="shared" si="484"/>
        <v>0</v>
      </c>
      <c r="V2762" s="3">
        <f>('PV model'!$B$13*(U2762/1000)*(1-'PV model'!$B$14*((20+C2762)-25))*'PV model'!$B$10)/'PV model'!$B$12</f>
        <v>0</v>
      </c>
    </row>
    <row r="2763" spans="1:22" x14ac:dyDescent="0.2">
      <c r="A2763" s="10">
        <f t="shared" si="485"/>
        <v>115</v>
      </c>
      <c r="B2763" s="10">
        <f t="shared" si="486"/>
        <v>22</v>
      </c>
      <c r="C2763" s="23">
        <v>8.8000000000000007</v>
      </c>
      <c r="D2763" s="24">
        <v>0</v>
      </c>
      <c r="E2763" s="24">
        <v>0</v>
      </c>
      <c r="F2763" s="48"/>
      <c r="G2763" s="48"/>
      <c r="H2763" s="1">
        <f t="shared" si="487"/>
        <v>12.959567192069091</v>
      </c>
      <c r="I2763" s="1">
        <f t="shared" si="480"/>
        <v>2.0014130678049233</v>
      </c>
      <c r="J2763" s="4">
        <f>B2763+('PV model'!$B$3/15)+(I2763/60)</f>
        <v>21.756690217796748</v>
      </c>
      <c r="K2763" s="2">
        <f t="shared" si="481"/>
        <v>-146.35035326695123</v>
      </c>
      <c r="L2763" s="2">
        <f>DEGREES(ASIN((((COS(RADIANS('PV model'!$B$2))*COS(RADIANS(H2763))*COS(RADIANS(K2763)))+(SIN(RADIANS('PV model'!$B$2))*SIN(RADIANS(H2763)))))))</f>
        <v>-15.942283008654195</v>
      </c>
      <c r="M2763" s="3">
        <f t="shared" si="477"/>
        <v>0</v>
      </c>
      <c r="N2763" s="2">
        <f t="shared" si="482"/>
        <v>-34.166433091085253</v>
      </c>
      <c r="O2763" s="2">
        <f>IF('PV model'!$B$2&gt;0, 180-N2763,IF('PV model'!$B$2&lt;0,0-N2763,N2763))</f>
        <v>214.16643309108525</v>
      </c>
      <c r="P2763" s="2">
        <f>ABS(O2763-'PV model'!$B$5)</f>
        <v>9.1664330910852527</v>
      </c>
      <c r="Q2763" s="3">
        <f t="shared" si="478"/>
        <v>105.9422830086542</v>
      </c>
      <c r="R2763" s="3">
        <f t="shared" si="483"/>
        <v>0</v>
      </c>
      <c r="S2763" s="3">
        <f t="shared" si="479"/>
        <v>0</v>
      </c>
      <c r="T2763" s="3">
        <f>(0.5*(1-COS(RADIANS(90-$X$3)))*(D2763+E2763)*'PV model'!$B$4)</f>
        <v>0</v>
      </c>
      <c r="U2763" s="3">
        <f t="shared" si="484"/>
        <v>0</v>
      </c>
      <c r="V2763" s="3">
        <f>('PV model'!$B$13*(U2763/1000)*(1-'PV model'!$B$14*((20+C2763)-25))*'PV model'!$B$10)/'PV model'!$B$12</f>
        <v>0</v>
      </c>
    </row>
    <row r="2764" spans="1:22" x14ac:dyDescent="0.2">
      <c r="A2764" s="10">
        <f t="shared" si="485"/>
        <v>115</v>
      </c>
      <c r="B2764" s="10">
        <f t="shared" si="486"/>
        <v>23</v>
      </c>
      <c r="C2764" s="23">
        <v>8.3000000000000007</v>
      </c>
      <c r="D2764" s="24">
        <v>0</v>
      </c>
      <c r="E2764" s="24">
        <v>0</v>
      </c>
      <c r="F2764" s="48"/>
      <c r="G2764" s="48"/>
      <c r="H2764" s="1">
        <f t="shared" si="487"/>
        <v>12.959567192069091</v>
      </c>
      <c r="I2764" s="1">
        <f t="shared" si="480"/>
        <v>2.0014130678049233</v>
      </c>
      <c r="J2764" s="4">
        <f>B2764+('PV model'!$B$3/15)+(I2764/60)</f>
        <v>22.756690217796748</v>
      </c>
      <c r="K2764" s="2">
        <f t="shared" si="481"/>
        <v>-161.35035326695123</v>
      </c>
      <c r="L2764" s="2">
        <f>DEGREES(ASIN((((COS(RADIANS('PV model'!$B$2))*COS(RADIANS(H2764))*COS(RADIANS(K2764)))+(SIN(RADIANS('PV model'!$B$2))*SIN(RADIANS(H2764)))))))</f>
        <v>-19.765676828606512</v>
      </c>
      <c r="M2764" s="3">
        <f t="shared" si="477"/>
        <v>0</v>
      </c>
      <c r="N2764" s="2">
        <f t="shared" si="482"/>
        <v>-19.33829100658015</v>
      </c>
      <c r="O2764" s="2">
        <f>IF('PV model'!$B$2&gt;0, 180-N2764,IF('PV model'!$B$2&lt;0,0-N2764,N2764))</f>
        <v>199.33829100658016</v>
      </c>
      <c r="P2764" s="2">
        <f>ABS(O2764-'PV model'!$B$5)</f>
        <v>5.6617089934198361</v>
      </c>
      <c r="Q2764" s="3">
        <f t="shared" si="478"/>
        <v>109.7656768286065</v>
      </c>
      <c r="R2764" s="3">
        <f t="shared" si="483"/>
        <v>0</v>
      </c>
      <c r="S2764" s="3">
        <f t="shared" si="479"/>
        <v>0</v>
      </c>
      <c r="T2764" s="3">
        <f>(0.5*(1-COS(RADIANS(90-$X$3)))*(D2764+E2764)*'PV model'!$B$4)</f>
        <v>0</v>
      </c>
      <c r="U2764" s="3">
        <f t="shared" si="484"/>
        <v>0</v>
      </c>
      <c r="V2764" s="3">
        <f>('PV model'!$B$13*(U2764/1000)*(1-'PV model'!$B$14*((20+C2764)-25))*'PV model'!$B$10)/'PV model'!$B$12</f>
        <v>0</v>
      </c>
    </row>
    <row r="2765" spans="1:22" x14ac:dyDescent="0.2">
      <c r="A2765" s="10">
        <f t="shared" si="485"/>
        <v>115</v>
      </c>
      <c r="B2765" s="10">
        <f t="shared" si="486"/>
        <v>24</v>
      </c>
      <c r="C2765" s="23">
        <v>8.4</v>
      </c>
      <c r="D2765" s="24">
        <v>0</v>
      </c>
      <c r="E2765" s="24">
        <v>0</v>
      </c>
      <c r="F2765" s="48"/>
      <c r="G2765" s="48"/>
      <c r="H2765" s="1">
        <f t="shared" si="487"/>
        <v>12.959567192069091</v>
      </c>
      <c r="I2765" s="1">
        <f t="shared" si="480"/>
        <v>2.0014130678049233</v>
      </c>
      <c r="J2765" s="4">
        <f>B2765+('PV model'!$B$3/15)+(I2765/60)</f>
        <v>23.756690217796748</v>
      </c>
      <c r="K2765" s="2">
        <f t="shared" si="481"/>
        <v>-176.35035326695123</v>
      </c>
      <c r="L2765" s="2">
        <f>DEGREES(ASIN((((COS(RADIANS('PV model'!$B$2))*COS(RADIANS(H2765))*COS(RADIANS(K2765)))+(SIN(RADIANS('PV model'!$B$2))*SIN(RADIANS(H2765)))))))</f>
        <v>-21.471493850182096</v>
      </c>
      <c r="M2765" s="3">
        <f t="shared" si="477"/>
        <v>0</v>
      </c>
      <c r="N2765" s="2">
        <f t="shared" si="482"/>
        <v>-3.8221777662494154</v>
      </c>
      <c r="O2765" s="2">
        <f>IF('PV model'!$B$2&gt;0, 180-N2765,IF('PV model'!$B$2&lt;0,0-N2765,N2765))</f>
        <v>183.82217776624941</v>
      </c>
      <c r="P2765" s="2">
        <f>ABS(O2765-'PV model'!$B$5)</f>
        <v>21.177822233750589</v>
      </c>
      <c r="Q2765" s="3">
        <f t="shared" si="478"/>
        <v>111.4714938501821</v>
      </c>
      <c r="R2765" s="3">
        <f t="shared" si="483"/>
        <v>0</v>
      </c>
      <c r="S2765" s="3">
        <f t="shared" si="479"/>
        <v>0</v>
      </c>
      <c r="T2765" s="3">
        <f>(0.5*(1-COS(RADIANS(90-$X$3)))*(D2765+E2765)*'PV model'!$B$4)</f>
        <v>0</v>
      </c>
      <c r="U2765" s="3">
        <f t="shared" si="484"/>
        <v>0</v>
      </c>
      <c r="V2765" s="3">
        <f>('PV model'!$B$13*(U2765/1000)*(1-'PV model'!$B$14*((20+C2765)-25))*'PV model'!$B$10)/'PV model'!$B$12</f>
        <v>0</v>
      </c>
    </row>
    <row r="2766" spans="1:22" x14ac:dyDescent="0.2">
      <c r="A2766" s="10">
        <f t="shared" si="485"/>
        <v>116</v>
      </c>
      <c r="B2766" s="10">
        <f t="shared" si="486"/>
        <v>1</v>
      </c>
      <c r="C2766" s="23">
        <v>8.6</v>
      </c>
      <c r="D2766" s="24">
        <v>0</v>
      </c>
      <c r="E2766" s="24">
        <v>0</v>
      </c>
      <c r="F2766" s="48"/>
      <c r="G2766" s="48"/>
      <c r="H2766" s="1">
        <f t="shared" si="487"/>
        <v>13.29436726324121</v>
      </c>
      <c r="I2766" s="1">
        <f t="shared" si="480"/>
        <v>2.1792019773477431</v>
      </c>
      <c r="J2766" s="4">
        <f>B2766+('PV model'!$B$3/15)+(I2766/60)</f>
        <v>0.75965336628912905</v>
      </c>
      <c r="K2766" s="2">
        <f t="shared" si="481"/>
        <v>168.60519950566305</v>
      </c>
      <c r="L2766" s="2">
        <f>DEGREES(ASIN((((COS(RADIANS('PV model'!$B$2))*COS(RADIANS(H2766))*COS(RADIANS(K2766)))+(SIN(RADIANS('PV model'!$B$2))*SIN(RADIANS(H2766)))))))</f>
        <v>-20.539377424203764</v>
      </c>
      <c r="M2766" s="3">
        <f t="shared" si="477"/>
        <v>0</v>
      </c>
      <c r="N2766" s="2">
        <f t="shared" si="482"/>
        <v>11.848592975143241</v>
      </c>
      <c r="O2766" s="2">
        <f>IF('PV model'!$B$2&gt;0, 180-N2766,IF('PV model'!$B$2&lt;0,0-N2766,N2766))</f>
        <v>168.15140702485675</v>
      </c>
      <c r="P2766" s="2">
        <f>ABS(O2766-'PV model'!$B$5)</f>
        <v>36.848592975143248</v>
      </c>
      <c r="Q2766" s="3">
        <f t="shared" si="478"/>
        <v>110.53937742420376</v>
      </c>
      <c r="R2766" s="3">
        <f t="shared" si="483"/>
        <v>0</v>
      </c>
      <c r="S2766" s="3">
        <f t="shared" si="479"/>
        <v>0</v>
      </c>
      <c r="T2766" s="3">
        <f>(0.5*(1-COS(RADIANS(90-$X$3)))*(D2766+E2766)*'PV model'!$B$4)</f>
        <v>0</v>
      </c>
      <c r="U2766" s="3">
        <f t="shared" si="484"/>
        <v>0</v>
      </c>
      <c r="V2766" s="3">
        <f>('PV model'!$B$13*(U2766/1000)*(1-'PV model'!$B$14*((20+C2766)-25))*'PV model'!$B$10)/'PV model'!$B$12</f>
        <v>0</v>
      </c>
    </row>
    <row r="2767" spans="1:22" x14ac:dyDescent="0.2">
      <c r="A2767" s="10">
        <f t="shared" si="485"/>
        <v>116</v>
      </c>
      <c r="B2767" s="10">
        <f t="shared" si="486"/>
        <v>2</v>
      </c>
      <c r="C2767" s="23">
        <v>8.5</v>
      </c>
      <c r="D2767" s="24">
        <v>0</v>
      </c>
      <c r="E2767" s="24">
        <v>0</v>
      </c>
      <c r="F2767" s="48"/>
      <c r="G2767" s="48"/>
      <c r="H2767" s="1">
        <f t="shared" si="487"/>
        <v>13.29436726324121</v>
      </c>
      <c r="I2767" s="1">
        <f t="shared" si="480"/>
        <v>2.1792019773477431</v>
      </c>
      <c r="J2767" s="4">
        <f>B2767+('PV model'!$B$3/15)+(I2767/60)</f>
        <v>1.7596533662891292</v>
      </c>
      <c r="K2767" s="2">
        <f t="shared" si="481"/>
        <v>153.60519950566305</v>
      </c>
      <c r="L2767" s="2">
        <f>DEGREES(ASIN((((COS(RADIANS('PV model'!$B$2))*COS(RADIANS(H2767))*COS(RADIANS(K2767)))+(SIN(RADIANS('PV model'!$B$2))*SIN(RADIANS(H2767)))))))</f>
        <v>-17.713163930772119</v>
      </c>
      <c r="M2767" s="3">
        <f t="shared" si="477"/>
        <v>0</v>
      </c>
      <c r="N2767" s="2">
        <f t="shared" si="482"/>
        <v>27.011676941784497</v>
      </c>
      <c r="O2767" s="2">
        <f>IF('PV model'!$B$2&gt;0, 180-N2767,IF('PV model'!$B$2&lt;0,0-N2767,N2767))</f>
        <v>152.98832305821551</v>
      </c>
      <c r="P2767" s="2">
        <f>ABS(O2767-'PV model'!$B$5)</f>
        <v>52.011676941784486</v>
      </c>
      <c r="Q2767" s="3">
        <f t="shared" si="478"/>
        <v>107.71316393077213</v>
      </c>
      <c r="R2767" s="3">
        <f t="shared" si="483"/>
        <v>0</v>
      </c>
      <c r="S2767" s="3">
        <f t="shared" si="479"/>
        <v>0</v>
      </c>
      <c r="T2767" s="3">
        <f>(0.5*(1-COS(RADIANS(90-$X$3)))*(D2767+E2767)*'PV model'!$B$4)</f>
        <v>0</v>
      </c>
      <c r="U2767" s="3">
        <f t="shared" si="484"/>
        <v>0</v>
      </c>
      <c r="V2767" s="3">
        <f>('PV model'!$B$13*(U2767/1000)*(1-'PV model'!$B$14*((20+C2767)-25))*'PV model'!$B$10)/'PV model'!$B$12</f>
        <v>0</v>
      </c>
    </row>
    <row r="2768" spans="1:22" x14ac:dyDescent="0.2">
      <c r="A2768" s="10">
        <f t="shared" si="485"/>
        <v>116</v>
      </c>
      <c r="B2768" s="10">
        <f t="shared" si="486"/>
        <v>3</v>
      </c>
      <c r="C2768" s="23">
        <v>8.4</v>
      </c>
      <c r="D2768" s="24">
        <v>0</v>
      </c>
      <c r="E2768" s="24">
        <v>0</v>
      </c>
      <c r="F2768" s="48"/>
      <c r="G2768" s="48"/>
      <c r="H2768" s="1">
        <f t="shared" si="487"/>
        <v>13.29436726324121</v>
      </c>
      <c r="I2768" s="1">
        <f t="shared" si="480"/>
        <v>2.1792019773477431</v>
      </c>
      <c r="J2768" s="4">
        <f>B2768+('PV model'!$B$3/15)+(I2768/60)</f>
        <v>2.7596533662891289</v>
      </c>
      <c r="K2768" s="2">
        <f t="shared" si="481"/>
        <v>138.60519950566305</v>
      </c>
      <c r="L2768" s="2">
        <f>DEGREES(ASIN((((COS(RADIANS('PV model'!$B$2))*COS(RADIANS(H2768))*COS(RADIANS(K2768)))+(SIN(RADIANS('PV model'!$B$2))*SIN(RADIANS(H2768)))))))</f>
        <v>-12.944297951113581</v>
      </c>
      <c r="M2768" s="3">
        <f t="shared" si="477"/>
        <v>0</v>
      </c>
      <c r="N2768" s="2">
        <f t="shared" si="482"/>
        <v>41.322974581076899</v>
      </c>
      <c r="O2768" s="2">
        <f>IF('PV model'!$B$2&gt;0, 180-N2768,IF('PV model'!$B$2&lt;0,0-N2768,N2768))</f>
        <v>138.67702541892311</v>
      </c>
      <c r="P2768" s="2">
        <f>ABS(O2768-'PV model'!$B$5)</f>
        <v>66.322974581076892</v>
      </c>
      <c r="Q2768" s="3">
        <f t="shared" si="478"/>
        <v>102.94429795111358</v>
      </c>
      <c r="R2768" s="3">
        <f t="shared" si="483"/>
        <v>0</v>
      </c>
      <c r="S2768" s="3">
        <f t="shared" si="479"/>
        <v>0</v>
      </c>
      <c r="T2768" s="3">
        <f>(0.5*(1-COS(RADIANS(90-$X$3)))*(D2768+E2768)*'PV model'!$B$4)</f>
        <v>0</v>
      </c>
      <c r="U2768" s="3">
        <f t="shared" si="484"/>
        <v>0</v>
      </c>
      <c r="V2768" s="3">
        <f>('PV model'!$B$13*(U2768/1000)*(1-'PV model'!$B$14*((20+C2768)-25))*'PV model'!$B$10)/'PV model'!$B$12</f>
        <v>0</v>
      </c>
    </row>
    <row r="2769" spans="1:22" x14ac:dyDescent="0.2">
      <c r="A2769" s="10">
        <f t="shared" si="485"/>
        <v>116</v>
      </c>
      <c r="B2769" s="10">
        <f t="shared" si="486"/>
        <v>4</v>
      </c>
      <c r="C2769" s="23">
        <v>7.9</v>
      </c>
      <c r="D2769" s="24">
        <v>0</v>
      </c>
      <c r="E2769" s="24">
        <v>0</v>
      </c>
      <c r="F2769" s="48"/>
      <c r="G2769" s="48"/>
      <c r="H2769" s="1">
        <f t="shared" si="487"/>
        <v>13.29436726324121</v>
      </c>
      <c r="I2769" s="1">
        <f t="shared" si="480"/>
        <v>2.1792019773477431</v>
      </c>
      <c r="J2769" s="4">
        <f>B2769+('PV model'!$B$3/15)+(I2769/60)</f>
        <v>3.7596533662891289</v>
      </c>
      <c r="K2769" s="2">
        <f t="shared" si="481"/>
        <v>123.60519950566307</v>
      </c>
      <c r="L2769" s="2">
        <f>DEGREES(ASIN((((COS(RADIANS('PV model'!$B$2))*COS(RADIANS(H2769))*COS(RADIANS(K2769)))+(SIN(RADIANS('PV model'!$B$2))*SIN(RADIANS(H2769)))))))</f>
        <v>-6.6367957714099255</v>
      </c>
      <c r="M2769" s="3">
        <f t="shared" si="477"/>
        <v>0</v>
      </c>
      <c r="N2769" s="2">
        <f t="shared" si="482"/>
        <v>54.688309140874914</v>
      </c>
      <c r="O2769" s="2">
        <f>IF('PV model'!$B$2&gt;0, 180-N2769,IF('PV model'!$B$2&lt;0,0-N2769,N2769))</f>
        <v>125.31169085912509</v>
      </c>
      <c r="P2769" s="2">
        <f>ABS(O2769-'PV model'!$B$5)</f>
        <v>79.688309140874907</v>
      </c>
      <c r="Q2769" s="3">
        <f t="shared" si="478"/>
        <v>96.636795771409936</v>
      </c>
      <c r="R2769" s="3">
        <f t="shared" si="483"/>
        <v>0</v>
      </c>
      <c r="S2769" s="3">
        <f t="shared" si="479"/>
        <v>0</v>
      </c>
      <c r="T2769" s="3">
        <f>(0.5*(1-COS(RADIANS(90-$X$3)))*(D2769+E2769)*'PV model'!$B$4)</f>
        <v>0</v>
      </c>
      <c r="U2769" s="3">
        <f t="shared" si="484"/>
        <v>0</v>
      </c>
      <c r="V2769" s="3">
        <f>('PV model'!$B$13*(U2769/1000)*(1-'PV model'!$B$14*((20+C2769)-25))*'PV model'!$B$10)/'PV model'!$B$12</f>
        <v>0</v>
      </c>
    </row>
    <row r="2770" spans="1:22" x14ac:dyDescent="0.2">
      <c r="A2770" s="10">
        <f t="shared" si="485"/>
        <v>116</v>
      </c>
      <c r="B2770" s="10">
        <f t="shared" si="486"/>
        <v>5</v>
      </c>
      <c r="C2770" s="23">
        <v>7.8</v>
      </c>
      <c r="D2770" s="24">
        <v>0</v>
      </c>
      <c r="E2770" s="24">
        <v>0</v>
      </c>
      <c r="F2770" s="48"/>
      <c r="G2770" s="48"/>
      <c r="H2770" s="1">
        <f t="shared" si="487"/>
        <v>13.29436726324121</v>
      </c>
      <c r="I2770" s="1">
        <f t="shared" si="480"/>
        <v>2.1792019773477431</v>
      </c>
      <c r="J2770" s="4">
        <f>B2770+('PV model'!$B$3/15)+(I2770/60)</f>
        <v>4.7596533662891289</v>
      </c>
      <c r="K2770" s="2">
        <f t="shared" si="481"/>
        <v>108.60519950566307</v>
      </c>
      <c r="L2770" s="2">
        <f>DEGREES(ASIN((((COS(RADIANS('PV model'!$B$2))*COS(RADIANS(H2770))*COS(RADIANS(K2770)))+(SIN(RADIANS('PV model'!$B$2))*SIN(RADIANS(H2770)))))))</f>
        <v>0.78180501918414369</v>
      </c>
      <c r="M2770" s="3">
        <f t="shared" si="477"/>
        <v>0.78180501918414369</v>
      </c>
      <c r="N2770" s="2">
        <f t="shared" si="482"/>
        <v>67.283559791706324</v>
      </c>
      <c r="O2770" s="2">
        <f>IF('PV model'!$B$2&gt;0, 180-N2770,IF('PV model'!$B$2&lt;0,0-N2770,N2770))</f>
        <v>112.71644020829368</v>
      </c>
      <c r="P2770" s="2">
        <f>ABS(O2770-'PV model'!$B$5)</f>
        <v>92.283559791706324</v>
      </c>
      <c r="Q2770" s="3">
        <f t="shared" si="478"/>
        <v>89.218194980815852</v>
      </c>
      <c r="R2770" s="3">
        <f t="shared" si="483"/>
        <v>0</v>
      </c>
      <c r="S2770" s="3">
        <f t="shared" si="479"/>
        <v>0</v>
      </c>
      <c r="T2770" s="3">
        <f>(0.5*(1-COS(RADIANS(90-$X$3)))*(D2770+E2770)*'PV model'!$B$4)</f>
        <v>0</v>
      </c>
      <c r="U2770" s="3">
        <f t="shared" si="484"/>
        <v>0</v>
      </c>
      <c r="V2770" s="3">
        <f>('PV model'!$B$13*(U2770/1000)*(1-'PV model'!$B$14*((20+C2770)-25))*'PV model'!$B$10)/'PV model'!$B$12</f>
        <v>0</v>
      </c>
    </row>
    <row r="2771" spans="1:22" x14ac:dyDescent="0.2">
      <c r="A2771" s="10">
        <f t="shared" si="485"/>
        <v>116</v>
      </c>
      <c r="B2771" s="10">
        <f t="shared" si="486"/>
        <v>6</v>
      </c>
      <c r="C2771" s="23">
        <v>7.5</v>
      </c>
      <c r="D2771" s="24">
        <v>0</v>
      </c>
      <c r="E2771" s="24">
        <v>7.9380000000000006</v>
      </c>
      <c r="F2771" s="48"/>
      <c r="G2771" s="48"/>
      <c r="H2771" s="1">
        <f t="shared" si="487"/>
        <v>13.29436726324121</v>
      </c>
      <c r="I2771" s="1">
        <f t="shared" si="480"/>
        <v>2.1792019773477431</v>
      </c>
      <c r="J2771" s="4">
        <f>B2771+('PV model'!$B$3/15)+(I2771/60)</f>
        <v>5.7596533662891289</v>
      </c>
      <c r="K2771" s="2">
        <f t="shared" si="481"/>
        <v>93.605199505663066</v>
      </c>
      <c r="L2771" s="2">
        <f>DEGREES(ASIN((((COS(RADIANS('PV model'!$B$2))*COS(RADIANS(H2771))*COS(RADIANS(K2771)))+(SIN(RADIANS('PV model'!$B$2))*SIN(RADIANS(H2771)))))))</f>
        <v>8.9080613070267507</v>
      </c>
      <c r="M2771" s="3">
        <f t="shared" si="477"/>
        <v>8.9080613070267507</v>
      </c>
      <c r="N2771" s="2">
        <f t="shared" si="482"/>
        <v>79.462059850593704</v>
      </c>
      <c r="O2771" s="2">
        <f>IF('PV model'!$B$2&gt;0, 180-N2771,IF('PV model'!$B$2&lt;0,0-N2771,N2771))</f>
        <v>100.5379401494063</v>
      </c>
      <c r="P2771" s="2">
        <f>ABS(O2771-'PV model'!$B$5)</f>
        <v>104.4620598505937</v>
      </c>
      <c r="Q2771" s="3">
        <f t="shared" si="478"/>
        <v>81.091938692973244</v>
      </c>
      <c r="R2771" s="3">
        <f t="shared" si="483"/>
        <v>0</v>
      </c>
      <c r="S2771" s="3">
        <f t="shared" si="479"/>
        <v>7.9380000000000006</v>
      </c>
      <c r="T2771" s="3">
        <f>(0.5*(1-COS(RADIANS(90-$X$3)))*(D2771+E2771)*'PV model'!$B$4)</f>
        <v>0</v>
      </c>
      <c r="U2771" s="3">
        <f t="shared" si="484"/>
        <v>7.9380000000000006</v>
      </c>
      <c r="V2771" s="3">
        <f>('PV model'!$B$13*(U2771/1000)*(1-'PV model'!$B$14*((20+C2771)-25))*'PV model'!$B$10)/'PV model'!$B$12</f>
        <v>0.78554765520000003</v>
      </c>
    </row>
    <row r="2772" spans="1:22" x14ac:dyDescent="0.2">
      <c r="A2772" s="10">
        <f t="shared" si="485"/>
        <v>116</v>
      </c>
      <c r="B2772" s="10">
        <f t="shared" si="486"/>
        <v>7</v>
      </c>
      <c r="C2772" s="23">
        <v>8.1999999999999993</v>
      </c>
      <c r="D2772" s="24">
        <v>17.959199999999999</v>
      </c>
      <c r="E2772" s="24">
        <v>66.149999999999991</v>
      </c>
      <c r="F2772" s="48"/>
      <c r="G2772" s="48"/>
      <c r="H2772" s="1">
        <f t="shared" si="487"/>
        <v>13.29436726324121</v>
      </c>
      <c r="I2772" s="1">
        <f t="shared" si="480"/>
        <v>2.1792019773477431</v>
      </c>
      <c r="J2772" s="4">
        <f>B2772+('PV model'!$B$3/15)+(I2772/60)</f>
        <v>6.7596533662891289</v>
      </c>
      <c r="K2772" s="2">
        <f t="shared" si="481"/>
        <v>78.605199505663066</v>
      </c>
      <c r="L2772" s="2">
        <f>DEGREES(ASIN((((COS(RADIANS('PV model'!$B$2))*COS(RADIANS(H2772))*COS(RADIANS(K2772)))+(SIN(RADIANS('PV model'!$B$2))*SIN(RADIANS(H2772)))))))</f>
        <v>17.362505370287447</v>
      </c>
      <c r="M2772" s="3">
        <f t="shared" si="477"/>
        <v>17.362505370287447</v>
      </c>
      <c r="N2772" s="2">
        <f t="shared" si="482"/>
        <v>88.30624793999516</v>
      </c>
      <c r="O2772" s="2">
        <f>IF('PV model'!$B$2&gt;0, 180-N2772,IF('PV model'!$B$2&lt;0,0-N2772,N2772))</f>
        <v>91.69375206000484</v>
      </c>
      <c r="P2772" s="2">
        <f>ABS(O2772-'PV model'!$B$5)</f>
        <v>113.30624793999516</v>
      </c>
      <c r="Q2772" s="3">
        <f t="shared" si="478"/>
        <v>72.637494629712549</v>
      </c>
      <c r="R2772" s="3">
        <f t="shared" si="483"/>
        <v>17.959200000000003</v>
      </c>
      <c r="S2772" s="3">
        <f t="shared" si="479"/>
        <v>72.696060346248686</v>
      </c>
      <c r="T2772" s="3">
        <f>(0.5*(1-COS(RADIANS(90-$X$3)))*(D2772+E2772)*'PV model'!$B$4)</f>
        <v>0</v>
      </c>
      <c r="U2772" s="3">
        <f t="shared" si="484"/>
        <v>90.655260346248696</v>
      </c>
      <c r="V2772" s="3">
        <f>('PV model'!$B$13*(U2772/1000)*(1-'PV model'!$B$14*((20+C2772)-25))*'PV model'!$B$10)/'PV model'!$B$12</f>
        <v>8.9459075064611184</v>
      </c>
    </row>
    <row r="2773" spans="1:22" x14ac:dyDescent="0.2">
      <c r="A2773" s="10">
        <f t="shared" si="485"/>
        <v>116</v>
      </c>
      <c r="B2773" s="10">
        <f t="shared" si="486"/>
        <v>8</v>
      </c>
      <c r="C2773" s="23">
        <v>8.8000000000000007</v>
      </c>
      <c r="D2773" s="24">
        <v>188.57159999999999</v>
      </c>
      <c r="E2773" s="24">
        <v>196.68600000000001</v>
      </c>
      <c r="F2773" s="48"/>
      <c r="G2773" s="48"/>
      <c r="H2773" s="1">
        <f t="shared" si="487"/>
        <v>13.29436726324121</v>
      </c>
      <c r="I2773" s="1">
        <f t="shared" si="480"/>
        <v>2.1792019773477431</v>
      </c>
      <c r="J2773" s="4">
        <f>B2773+('PV model'!$B$3/15)+(I2773/60)</f>
        <v>7.7596533662891289</v>
      </c>
      <c r="K2773" s="2">
        <f t="shared" si="481"/>
        <v>63.605199505663066</v>
      </c>
      <c r="L2773" s="2">
        <f>DEGREES(ASIN((((COS(RADIANS('PV model'!$B$2))*COS(RADIANS(H2773))*COS(RADIANS(K2773)))+(SIN(RADIANS('PV model'!$B$2))*SIN(RADIANS(H2773)))))))</f>
        <v>25.757391407174559</v>
      </c>
      <c r="M2773" s="3">
        <f t="shared" si="477"/>
        <v>25.757391407174559</v>
      </c>
      <c r="N2773" s="2">
        <f t="shared" si="482"/>
        <v>75.447415345622574</v>
      </c>
      <c r="O2773" s="2">
        <f>IF('PV model'!$B$2&gt;0, 180-N2773,IF('PV model'!$B$2&lt;0,0-N2773,N2773))</f>
        <v>104.55258465437743</v>
      </c>
      <c r="P2773" s="2">
        <f>ABS(O2773-'PV model'!$B$5)</f>
        <v>100.44741534562257</v>
      </c>
      <c r="Q2773" s="3">
        <f t="shared" si="478"/>
        <v>64.242608592825434</v>
      </c>
      <c r="R2773" s="3">
        <f t="shared" si="483"/>
        <v>188.57160000000005</v>
      </c>
      <c r="S2773" s="3">
        <f t="shared" si="479"/>
        <v>245.07792662863415</v>
      </c>
      <c r="T2773" s="3">
        <f>(0.5*(1-COS(RADIANS(90-$X$3)))*(D2773+E2773)*'PV model'!$B$4)</f>
        <v>0</v>
      </c>
      <c r="U2773" s="3">
        <f t="shared" si="484"/>
        <v>433.64952662863419</v>
      </c>
      <c r="V2773" s="3">
        <f>('PV model'!$B$13*(U2773/1000)*(1-'PV model'!$B$14*((20+C2773)-25))*'PV model'!$B$10)/'PV model'!$B$12</f>
        <v>42.688723060234942</v>
      </c>
    </row>
    <row r="2774" spans="1:22" x14ac:dyDescent="0.2">
      <c r="A2774" s="10">
        <f t="shared" si="485"/>
        <v>116</v>
      </c>
      <c r="B2774" s="10">
        <f t="shared" si="486"/>
        <v>9</v>
      </c>
      <c r="C2774" s="23">
        <v>9.8000000000000007</v>
      </c>
      <c r="D2774" s="24">
        <v>730.71495000000004</v>
      </c>
      <c r="E2774" s="24">
        <v>95.256</v>
      </c>
      <c r="F2774" s="48"/>
      <c r="G2774" s="48"/>
      <c r="H2774" s="1">
        <f t="shared" si="487"/>
        <v>13.29436726324121</v>
      </c>
      <c r="I2774" s="1">
        <f t="shared" si="480"/>
        <v>2.1792019773477431</v>
      </c>
      <c r="J2774" s="4">
        <f>B2774+('PV model'!$B$3/15)+(I2774/60)</f>
        <v>8.7596533662891289</v>
      </c>
      <c r="K2774" s="2">
        <f t="shared" si="481"/>
        <v>48.605199505663066</v>
      </c>
      <c r="L2774" s="2">
        <f>DEGREES(ASIN((((COS(RADIANS('PV model'!$B$2))*COS(RADIANS(H2774))*COS(RADIANS(K2774)))+(SIN(RADIANS('PV model'!$B$2))*SIN(RADIANS(H2774)))))))</f>
        <v>33.642336633585096</v>
      </c>
      <c r="M2774" s="3">
        <f t="shared" si="477"/>
        <v>33.642336633585096</v>
      </c>
      <c r="N2774" s="2">
        <f t="shared" si="482"/>
        <v>61.276048347492114</v>
      </c>
      <c r="O2774" s="2">
        <f>IF('PV model'!$B$2&gt;0, 180-N2774,IF('PV model'!$B$2&lt;0,0-N2774,N2774))</f>
        <v>118.72395165250788</v>
      </c>
      <c r="P2774" s="2">
        <f>ABS(O2774-'PV model'!$B$5)</f>
        <v>86.276048347492122</v>
      </c>
      <c r="Q2774" s="3">
        <f t="shared" si="478"/>
        <v>56.357663366414897</v>
      </c>
      <c r="R2774" s="3">
        <f t="shared" si="483"/>
        <v>730.71495000000004</v>
      </c>
      <c r="S2774" s="3">
        <f t="shared" si="479"/>
        <v>131.41919365598525</v>
      </c>
      <c r="T2774" s="3">
        <f>(0.5*(1-COS(RADIANS(90-$X$3)))*(D2774+E2774)*'PV model'!$B$4)</f>
        <v>0</v>
      </c>
      <c r="U2774" s="3">
        <f t="shared" si="484"/>
        <v>862.13414365598533</v>
      </c>
      <c r="V2774" s="3">
        <f>('PV model'!$B$13*(U2774/1000)*(1-'PV model'!$B$14*((20+C2774)-25))*'PV model'!$B$10)/'PV model'!$B$12</f>
        <v>84.524293563055124</v>
      </c>
    </row>
    <row r="2775" spans="1:22" x14ac:dyDescent="0.2">
      <c r="A2775" s="10">
        <f t="shared" si="485"/>
        <v>116</v>
      </c>
      <c r="B2775" s="10">
        <f t="shared" si="486"/>
        <v>10</v>
      </c>
      <c r="C2775" s="23">
        <v>10.4</v>
      </c>
      <c r="D2775" s="24">
        <v>817.14359999999999</v>
      </c>
      <c r="E2775" s="24">
        <v>106.72200000000001</v>
      </c>
      <c r="F2775" s="48"/>
      <c r="G2775" s="48"/>
      <c r="H2775" s="1">
        <f t="shared" si="487"/>
        <v>13.29436726324121</v>
      </c>
      <c r="I2775" s="1">
        <f t="shared" si="480"/>
        <v>2.1792019773477431</v>
      </c>
      <c r="J2775" s="4">
        <f>B2775+('PV model'!$B$3/15)+(I2775/60)</f>
        <v>9.7596533662891289</v>
      </c>
      <c r="K2775" s="2">
        <f t="shared" si="481"/>
        <v>33.605199505663066</v>
      </c>
      <c r="L2775" s="2">
        <f>DEGREES(ASIN((((COS(RADIANS('PV model'!$B$2))*COS(RADIANS(H2775))*COS(RADIANS(K2775)))+(SIN(RADIANS('PV model'!$B$2))*SIN(RADIANS(H2775)))))))</f>
        <v>40.437070566613542</v>
      </c>
      <c r="M2775" s="3">
        <f t="shared" si="477"/>
        <v>40.437070566613542</v>
      </c>
      <c r="N2775" s="2">
        <f t="shared" si="482"/>
        <v>45.04715572324487</v>
      </c>
      <c r="O2775" s="2">
        <f>IF('PV model'!$B$2&gt;0, 180-N2775,IF('PV model'!$B$2&lt;0,0-N2775,N2775))</f>
        <v>134.95284427675512</v>
      </c>
      <c r="P2775" s="2">
        <f>ABS(O2775-'PV model'!$B$5)</f>
        <v>70.047155723244884</v>
      </c>
      <c r="Q2775" s="3">
        <f t="shared" si="478"/>
        <v>49.562929433386458</v>
      </c>
      <c r="R2775" s="3">
        <f t="shared" si="483"/>
        <v>817.14359999999999</v>
      </c>
      <c r="S2775" s="3">
        <f t="shared" si="479"/>
        <v>148.27498884745432</v>
      </c>
      <c r="T2775" s="3">
        <f>(0.5*(1-COS(RADIANS(90-$X$3)))*(D2775+E2775)*'PV model'!$B$4)</f>
        <v>0</v>
      </c>
      <c r="U2775" s="3">
        <f t="shared" si="484"/>
        <v>965.41858884745432</v>
      </c>
      <c r="V2775" s="3">
        <f>('PV model'!$B$13*(U2775/1000)*(1-'PV model'!$B$14*((20+C2775)-25))*'PV model'!$B$10)/'PV model'!$B$12</f>
        <v>94.418772110941802</v>
      </c>
    </row>
    <row r="2776" spans="1:22" x14ac:dyDescent="0.2">
      <c r="A2776" s="10">
        <f t="shared" si="485"/>
        <v>116</v>
      </c>
      <c r="B2776" s="10">
        <f t="shared" si="486"/>
        <v>11</v>
      </c>
      <c r="C2776" s="23">
        <v>11.8</v>
      </c>
      <c r="D2776" s="24">
        <v>298.57170000000002</v>
      </c>
      <c r="E2776" s="24">
        <v>280.476</v>
      </c>
      <c r="F2776" s="48"/>
      <c r="G2776" s="48"/>
      <c r="H2776" s="1">
        <f t="shared" si="487"/>
        <v>13.29436726324121</v>
      </c>
      <c r="I2776" s="1">
        <f t="shared" si="480"/>
        <v>2.1792019773477431</v>
      </c>
      <c r="J2776" s="4">
        <f>B2776+('PV model'!$B$3/15)+(I2776/60)</f>
        <v>10.759653366289129</v>
      </c>
      <c r="K2776" s="2">
        <f t="shared" si="481"/>
        <v>18.605199505663066</v>
      </c>
      <c r="L2776" s="2">
        <f>DEGREES(ASIN((((COS(RADIANS('PV model'!$B$2))*COS(RADIANS(H2776))*COS(RADIANS(K2776)))+(SIN(RADIANS('PV model'!$B$2))*SIN(RADIANS(H2776)))))))</f>
        <v>45.392254188106435</v>
      </c>
      <c r="M2776" s="3">
        <f t="shared" si="477"/>
        <v>45.392254188106435</v>
      </c>
      <c r="N2776" s="2">
        <f t="shared" si="482"/>
        <v>26.240762326791522</v>
      </c>
      <c r="O2776" s="2">
        <f>IF('PV model'!$B$2&gt;0, 180-N2776,IF('PV model'!$B$2&lt;0,0-N2776,N2776))</f>
        <v>153.75923767320847</v>
      </c>
      <c r="P2776" s="2">
        <f>ABS(O2776-'PV model'!$B$5)</f>
        <v>51.240762326791526</v>
      </c>
      <c r="Q2776" s="3">
        <f t="shared" si="478"/>
        <v>44.607745811893565</v>
      </c>
      <c r="R2776" s="3">
        <f t="shared" si="483"/>
        <v>298.57170000000002</v>
      </c>
      <c r="S2776" s="3">
        <f t="shared" si="479"/>
        <v>361.20423954801555</v>
      </c>
      <c r="T2776" s="3">
        <f>(0.5*(1-COS(RADIANS(90-$X$3)))*(D2776+E2776)*'PV model'!$B$4)</f>
        <v>0</v>
      </c>
      <c r="U2776" s="3">
        <f t="shared" si="484"/>
        <v>659.77593954801557</v>
      </c>
      <c r="V2776" s="3">
        <f>('PV model'!$B$13*(U2776/1000)*(1-'PV model'!$B$14*((20+C2776)-25))*'PV model'!$B$10)/'PV model'!$B$12</f>
        <v>64.157330197871261</v>
      </c>
    </row>
    <row r="2777" spans="1:22" x14ac:dyDescent="0.2">
      <c r="A2777" s="10">
        <f t="shared" si="485"/>
        <v>116</v>
      </c>
      <c r="B2777" s="10">
        <f t="shared" si="486"/>
        <v>12</v>
      </c>
      <c r="C2777" s="23">
        <v>10.5</v>
      </c>
      <c r="D2777" s="24">
        <v>355.81664999999998</v>
      </c>
      <c r="E2777" s="24">
        <v>276.94799999999998</v>
      </c>
      <c r="F2777" s="48"/>
      <c r="G2777" s="48"/>
      <c r="H2777" s="1">
        <f t="shared" si="487"/>
        <v>13.29436726324121</v>
      </c>
      <c r="I2777" s="1">
        <f t="shared" si="480"/>
        <v>2.1792019773477431</v>
      </c>
      <c r="J2777" s="4">
        <f>B2777+('PV model'!$B$3/15)+(I2777/60)</f>
        <v>11.759653366289129</v>
      </c>
      <c r="K2777" s="2">
        <f t="shared" si="481"/>
        <v>3.6051995056630659</v>
      </c>
      <c r="L2777" s="2">
        <f>DEGREES(ASIN((((COS(RADIANS('PV model'!$B$2))*COS(RADIANS(H2777))*COS(RADIANS(K2777)))+(SIN(RADIANS('PV model'!$B$2))*SIN(RADIANS(H2777)))))))</f>
        <v>47.701412928251173</v>
      </c>
      <c r="M2777" s="3">
        <f t="shared" si="477"/>
        <v>47.701412928251173</v>
      </c>
      <c r="N2777" s="2">
        <f t="shared" si="482"/>
        <v>5.2171628089866529</v>
      </c>
      <c r="O2777" s="2">
        <f>IF('PV model'!$B$2&gt;0, 180-N2777,IF('PV model'!$B$2&lt;0,0-N2777,N2777))</f>
        <v>174.78283719101336</v>
      </c>
      <c r="P2777" s="2">
        <f>ABS(O2777-'PV model'!$B$5)</f>
        <v>30.217162808986643</v>
      </c>
      <c r="Q2777" s="3">
        <f t="shared" si="478"/>
        <v>42.29858707174882</v>
      </c>
      <c r="R2777" s="3">
        <f t="shared" si="483"/>
        <v>355.81664999999998</v>
      </c>
      <c r="S2777" s="3">
        <f t="shared" si="479"/>
        <v>359.19924677010846</v>
      </c>
      <c r="T2777" s="3">
        <f>(0.5*(1-COS(RADIANS(90-$X$3)))*(D2777+E2777)*'PV model'!$B$4)</f>
        <v>0</v>
      </c>
      <c r="U2777" s="3">
        <f t="shared" si="484"/>
        <v>715.01589677010838</v>
      </c>
      <c r="V2777" s="3">
        <f>('PV model'!$B$13*(U2777/1000)*(1-'PV model'!$B$14*((20+C2777)-25))*'PV model'!$B$10)/'PV model'!$B$12</f>
        <v>69.900583282234948</v>
      </c>
    </row>
    <row r="2778" spans="1:22" x14ac:dyDescent="0.2">
      <c r="A2778" s="10">
        <f t="shared" si="485"/>
        <v>116</v>
      </c>
      <c r="B2778" s="10">
        <f t="shared" si="486"/>
        <v>13</v>
      </c>
      <c r="C2778" s="23">
        <v>11.7</v>
      </c>
      <c r="D2778" s="24">
        <v>361.4289</v>
      </c>
      <c r="E2778" s="24">
        <v>281.358</v>
      </c>
      <c r="F2778" s="48"/>
      <c r="G2778" s="48"/>
      <c r="H2778" s="1">
        <f t="shared" si="487"/>
        <v>13.29436726324121</v>
      </c>
      <c r="I2778" s="1">
        <f t="shared" si="480"/>
        <v>2.1792019773477431</v>
      </c>
      <c r="J2778" s="4">
        <f>B2778+('PV model'!$B$3/15)+(I2778/60)</f>
        <v>12.759653366289129</v>
      </c>
      <c r="K2778" s="2">
        <f t="shared" si="481"/>
        <v>-11.394800494336934</v>
      </c>
      <c r="L2778" s="2">
        <f>DEGREES(ASIN((((COS(RADIANS('PV model'!$B$2))*COS(RADIANS(H2778))*COS(RADIANS(K2778)))+(SIN(RADIANS('PV model'!$B$2))*SIN(RADIANS(H2778)))))))</f>
        <v>46.875779454958128</v>
      </c>
      <c r="M2778" s="3">
        <f t="shared" si="477"/>
        <v>46.875779454958128</v>
      </c>
      <c r="N2778" s="2">
        <f t="shared" si="482"/>
        <v>-16.33624644178645</v>
      </c>
      <c r="O2778" s="2">
        <f>IF('PV model'!$B$2&gt;0, 180-N2778,IF('PV model'!$B$2&lt;0,0-N2778,N2778))</f>
        <v>196.33624644178644</v>
      </c>
      <c r="P2778" s="2">
        <f>ABS(O2778-'PV model'!$B$5)</f>
        <v>8.663753558213557</v>
      </c>
      <c r="Q2778" s="3">
        <f t="shared" si="478"/>
        <v>43.124220545041865</v>
      </c>
      <c r="R2778" s="3">
        <f t="shared" si="483"/>
        <v>361.4289</v>
      </c>
      <c r="S2778" s="3">
        <f t="shared" si="479"/>
        <v>365.80113797273304</v>
      </c>
      <c r="T2778" s="3">
        <f>(0.5*(1-COS(RADIANS(90-$X$3)))*(D2778+E2778)*'PV model'!$B$4)</f>
        <v>0</v>
      </c>
      <c r="U2778" s="3">
        <f t="shared" si="484"/>
        <v>727.23003797273304</v>
      </c>
      <c r="V2778" s="3">
        <f>('PV model'!$B$13*(U2778/1000)*(1-'PV model'!$B$14*((20+C2778)-25))*'PV model'!$B$10)/'PV model'!$B$12</f>
        <v>70.745717684588172</v>
      </c>
    </row>
    <row r="2779" spans="1:22" x14ac:dyDescent="0.2">
      <c r="A2779" s="10">
        <f t="shared" si="485"/>
        <v>116</v>
      </c>
      <c r="B2779" s="10">
        <f t="shared" si="486"/>
        <v>14</v>
      </c>
      <c r="C2779" s="23">
        <v>11.1</v>
      </c>
      <c r="D2779" s="24">
        <v>356.9391</v>
      </c>
      <c r="E2779" s="24">
        <v>269.892</v>
      </c>
      <c r="F2779" s="48"/>
      <c r="G2779" s="48"/>
      <c r="H2779" s="1">
        <f t="shared" si="487"/>
        <v>13.29436726324121</v>
      </c>
      <c r="I2779" s="1">
        <f t="shared" si="480"/>
        <v>2.1792019773477431</v>
      </c>
      <c r="J2779" s="4">
        <f>B2779+('PV model'!$B$3/15)+(I2779/60)</f>
        <v>13.759653366289129</v>
      </c>
      <c r="K2779" s="2">
        <f t="shared" si="481"/>
        <v>-26.394800494336934</v>
      </c>
      <c r="L2779" s="2">
        <f>DEGREES(ASIN((((COS(RADIANS('PV model'!$B$2))*COS(RADIANS(H2779))*COS(RADIANS(K2779)))+(SIN(RADIANS('PV model'!$B$2))*SIN(RADIANS(H2779)))))))</f>
        <v>43.100038295486868</v>
      </c>
      <c r="M2779" s="3">
        <f t="shared" si="477"/>
        <v>43.100038295486868</v>
      </c>
      <c r="N2779" s="2">
        <f t="shared" si="482"/>
        <v>-36.336529385157569</v>
      </c>
      <c r="O2779" s="2">
        <f>IF('PV model'!$B$2&gt;0, 180-N2779,IF('PV model'!$B$2&lt;0,0-N2779,N2779))</f>
        <v>216.33652938515758</v>
      </c>
      <c r="P2779" s="2">
        <f>ABS(O2779-'PV model'!$B$5)</f>
        <v>11.336529385157576</v>
      </c>
      <c r="Q2779" s="3">
        <f t="shared" si="478"/>
        <v>46.899961704513132</v>
      </c>
      <c r="R2779" s="3">
        <f t="shared" si="483"/>
        <v>356.9391</v>
      </c>
      <c r="S2779" s="3">
        <f t="shared" si="479"/>
        <v>354.4682693729157</v>
      </c>
      <c r="T2779" s="3">
        <f>(0.5*(1-COS(RADIANS(90-$X$3)))*(D2779+E2779)*'PV model'!$B$4)</f>
        <v>0</v>
      </c>
      <c r="U2779" s="3">
        <f t="shared" si="484"/>
        <v>711.4073693729157</v>
      </c>
      <c r="V2779" s="3">
        <f>('PV model'!$B$13*(U2779/1000)*(1-'PV model'!$B$14*((20+C2779)-25))*'PV model'!$B$10)/'PV model'!$B$12</f>
        <v>69.377140994839252</v>
      </c>
    </row>
    <row r="2780" spans="1:22" x14ac:dyDescent="0.2">
      <c r="A2780" s="10">
        <f t="shared" si="485"/>
        <v>116</v>
      </c>
      <c r="B2780" s="10">
        <f t="shared" si="486"/>
        <v>15</v>
      </c>
      <c r="C2780" s="23">
        <v>12</v>
      </c>
      <c r="D2780" s="24">
        <v>345.71460000000002</v>
      </c>
      <c r="E2780" s="24">
        <v>242.54999999999998</v>
      </c>
      <c r="F2780" s="48"/>
      <c r="G2780" s="48"/>
      <c r="H2780" s="1">
        <f t="shared" si="487"/>
        <v>13.29436726324121</v>
      </c>
      <c r="I2780" s="1">
        <f t="shared" si="480"/>
        <v>2.1792019773477431</v>
      </c>
      <c r="J2780" s="4">
        <f>B2780+('PV model'!$B$3/15)+(I2780/60)</f>
        <v>14.759653366289129</v>
      </c>
      <c r="K2780" s="2">
        <f t="shared" si="481"/>
        <v>-41.394800494336934</v>
      </c>
      <c r="L2780" s="2">
        <f>DEGREES(ASIN((((COS(RADIANS('PV model'!$B$2))*COS(RADIANS(H2780))*COS(RADIANS(K2780)))+(SIN(RADIANS('PV model'!$B$2))*SIN(RADIANS(H2780)))))))</f>
        <v>37.086928604463452</v>
      </c>
      <c r="M2780" s="3">
        <f t="shared" si="477"/>
        <v>37.086928604463452</v>
      </c>
      <c r="N2780" s="2">
        <f t="shared" si="482"/>
        <v>-53.774934847400637</v>
      </c>
      <c r="O2780" s="2">
        <f>IF('PV model'!$B$2&gt;0, 180-N2780,IF('PV model'!$B$2&lt;0,0-N2780,N2780))</f>
        <v>233.77493484740063</v>
      </c>
      <c r="P2780" s="2">
        <f>ABS(O2780-'PV model'!$B$5)</f>
        <v>28.77493484740063</v>
      </c>
      <c r="Q2780" s="3">
        <f t="shared" si="478"/>
        <v>52.913071395536541</v>
      </c>
      <c r="R2780" s="3">
        <f t="shared" si="483"/>
        <v>345.71460000000002</v>
      </c>
      <c r="S2780" s="3">
        <f t="shared" si="479"/>
        <v>320.75294308846549</v>
      </c>
      <c r="T2780" s="3">
        <f>(0.5*(1-COS(RADIANS(90-$X$3)))*(D2780+E2780)*'PV model'!$B$4)</f>
        <v>0</v>
      </c>
      <c r="U2780" s="3">
        <f t="shared" si="484"/>
        <v>666.4675430884655</v>
      </c>
      <c r="V2780" s="3">
        <f>('PV model'!$B$13*(U2780/1000)*(1-'PV model'!$B$14*((20+C2780)-25))*'PV model'!$B$10)/'PV model'!$B$12</f>
        <v>64.754732930123566</v>
      </c>
    </row>
    <row r="2781" spans="1:22" x14ac:dyDescent="0.2">
      <c r="A2781" s="10">
        <f t="shared" si="485"/>
        <v>116</v>
      </c>
      <c r="B2781" s="10">
        <f t="shared" si="486"/>
        <v>16</v>
      </c>
      <c r="C2781" s="23">
        <v>10.6</v>
      </c>
      <c r="D2781" s="24">
        <v>272.75535000000002</v>
      </c>
      <c r="E2781" s="24">
        <v>224.91</v>
      </c>
      <c r="F2781" s="48"/>
      <c r="G2781" s="48"/>
      <c r="H2781" s="1">
        <f t="shared" si="487"/>
        <v>13.29436726324121</v>
      </c>
      <c r="I2781" s="1">
        <f t="shared" si="480"/>
        <v>2.1792019773477431</v>
      </c>
      <c r="J2781" s="4">
        <f>B2781+('PV model'!$B$3/15)+(I2781/60)</f>
        <v>15.759653366289129</v>
      </c>
      <c r="K2781" s="2">
        <f t="shared" si="481"/>
        <v>-56.394800494336934</v>
      </c>
      <c r="L2781" s="2">
        <f>DEGREES(ASIN((((COS(RADIANS('PV model'!$B$2))*COS(RADIANS(H2781))*COS(RADIANS(K2781)))+(SIN(RADIANS('PV model'!$B$2))*SIN(RADIANS(H2781)))))))</f>
        <v>29.643206545060313</v>
      </c>
      <c r="M2781" s="3">
        <f t="shared" si="477"/>
        <v>29.643206545060313</v>
      </c>
      <c r="N2781" s="2">
        <f t="shared" si="482"/>
        <v>-68.845255308206006</v>
      </c>
      <c r="O2781" s="2">
        <f>IF('PV model'!$B$2&gt;0, 180-N2781,IF('PV model'!$B$2&lt;0,0-N2781,N2781))</f>
        <v>248.84525530820599</v>
      </c>
      <c r="P2781" s="2">
        <f>ABS(O2781-'PV model'!$B$5)</f>
        <v>43.845255308205992</v>
      </c>
      <c r="Q2781" s="3">
        <f t="shared" si="478"/>
        <v>60.356793454939684</v>
      </c>
      <c r="R2781" s="3">
        <f t="shared" si="483"/>
        <v>272.75535000000002</v>
      </c>
      <c r="S2781" s="3">
        <f t="shared" si="479"/>
        <v>289.33512839019875</v>
      </c>
      <c r="T2781" s="3">
        <f>(0.5*(1-COS(RADIANS(90-$X$3)))*(D2781+E2781)*'PV model'!$B$4)</f>
        <v>0</v>
      </c>
      <c r="U2781" s="3">
        <f t="shared" si="484"/>
        <v>562.09047839019877</v>
      </c>
      <c r="V2781" s="3">
        <f>('PV model'!$B$13*(U2781/1000)*(1-'PV model'!$B$14*((20+C2781)-25))*'PV model'!$B$10)/'PV model'!$B$12</f>
        <v>54.927985181358864</v>
      </c>
    </row>
    <row r="2782" spans="1:22" x14ac:dyDescent="0.2">
      <c r="A2782" s="10">
        <f t="shared" si="485"/>
        <v>116</v>
      </c>
      <c r="B2782" s="10">
        <f t="shared" si="486"/>
        <v>17</v>
      </c>
      <c r="C2782" s="23">
        <v>11.3</v>
      </c>
      <c r="D2782" s="24">
        <v>189.69405</v>
      </c>
      <c r="E2782" s="24">
        <v>187.86599999999999</v>
      </c>
      <c r="F2782" s="48"/>
      <c r="G2782" s="48"/>
      <c r="H2782" s="1">
        <f t="shared" si="487"/>
        <v>13.29436726324121</v>
      </c>
      <c r="I2782" s="1">
        <f t="shared" si="480"/>
        <v>2.1792019773477431</v>
      </c>
      <c r="J2782" s="4">
        <f>B2782+('PV model'!$B$3/15)+(I2782/60)</f>
        <v>16.759653366289129</v>
      </c>
      <c r="K2782" s="2">
        <f t="shared" si="481"/>
        <v>-71.394800494336934</v>
      </c>
      <c r="L2782" s="2">
        <f>DEGREES(ASIN((((COS(RADIANS('PV model'!$B$2))*COS(RADIANS(H2782))*COS(RADIANS(K2782)))+(SIN(RADIANS('PV model'!$B$2))*SIN(RADIANS(H2782)))))))</f>
        <v>21.430827793098263</v>
      </c>
      <c r="M2782" s="3">
        <f t="shared" si="477"/>
        <v>21.430827793098263</v>
      </c>
      <c r="N2782" s="2">
        <f t="shared" si="482"/>
        <v>-82.242998879505521</v>
      </c>
      <c r="O2782" s="2">
        <f>IF('PV model'!$B$2&gt;0, 180-N2782,IF('PV model'!$B$2&lt;0,0-N2782,N2782))</f>
        <v>262.24299887950554</v>
      </c>
      <c r="P2782" s="2">
        <f>ABS(O2782-'PV model'!$B$5)</f>
        <v>57.242998879505535</v>
      </c>
      <c r="Q2782" s="3">
        <f t="shared" si="478"/>
        <v>68.56917220690174</v>
      </c>
      <c r="R2782" s="3">
        <f t="shared" si="483"/>
        <v>189.69405</v>
      </c>
      <c r="S2782" s="3">
        <f t="shared" si="479"/>
        <v>230.09943639897489</v>
      </c>
      <c r="T2782" s="3">
        <f>(0.5*(1-COS(RADIANS(90-$X$3)))*(D2782+E2782)*'PV model'!$B$4)</f>
        <v>0</v>
      </c>
      <c r="U2782" s="3">
        <f t="shared" si="484"/>
        <v>419.79348639897489</v>
      </c>
      <c r="V2782" s="3">
        <f>('PV model'!$B$13*(U2782/1000)*(1-'PV model'!$B$14*((20+C2782)-25))*'PV model'!$B$10)/'PV model'!$B$12</f>
        <v>40.905100466550401</v>
      </c>
    </row>
    <row r="2783" spans="1:22" x14ac:dyDescent="0.2">
      <c r="A2783" s="10">
        <f t="shared" si="485"/>
        <v>116</v>
      </c>
      <c r="B2783" s="10">
        <f t="shared" si="486"/>
        <v>18</v>
      </c>
      <c r="C2783" s="23">
        <v>10.6</v>
      </c>
      <c r="D2783" s="24">
        <v>38.1633</v>
      </c>
      <c r="E2783" s="24">
        <v>106.72200000000001</v>
      </c>
      <c r="F2783" s="48"/>
      <c r="G2783" s="48"/>
      <c r="H2783" s="1">
        <f t="shared" si="487"/>
        <v>13.29436726324121</v>
      </c>
      <c r="I2783" s="1">
        <f t="shared" si="480"/>
        <v>2.1792019773477431</v>
      </c>
      <c r="J2783" s="4">
        <f>B2783+('PV model'!$B$3/15)+(I2783/60)</f>
        <v>17.759653366289129</v>
      </c>
      <c r="K2783" s="2">
        <f t="shared" si="481"/>
        <v>-86.394800494336934</v>
      </c>
      <c r="L2783" s="2">
        <f>DEGREES(ASIN((((COS(RADIANS('PV model'!$B$2))*COS(RADIANS(H2783))*COS(RADIANS(K2783)))+(SIN(RADIANS('PV model'!$B$2))*SIN(RADIANS(H2783)))))))</f>
        <v>12.954249070544691</v>
      </c>
      <c r="M2783" s="3">
        <f t="shared" si="477"/>
        <v>12.954249070544691</v>
      </c>
      <c r="N2783" s="2">
        <f t="shared" si="482"/>
        <v>-85.302295178785457</v>
      </c>
      <c r="O2783" s="2">
        <f>IF('PV model'!$B$2&gt;0, 180-N2783,IF('PV model'!$B$2&lt;0,0-N2783,N2783))</f>
        <v>265.30229517878547</v>
      </c>
      <c r="P2783" s="2">
        <f>ABS(O2783-'PV model'!$B$5)</f>
        <v>60.302295178785471</v>
      </c>
      <c r="Q2783" s="3">
        <f t="shared" si="478"/>
        <v>77.045750929455309</v>
      </c>
      <c r="R2783" s="3">
        <f t="shared" si="483"/>
        <v>38.163300000000014</v>
      </c>
      <c r="S2783" s="3">
        <f t="shared" si="479"/>
        <v>117.8060472747801</v>
      </c>
      <c r="T2783" s="3">
        <f>(0.5*(1-COS(RADIANS(90-$X$3)))*(D2783+E2783)*'PV model'!$B$4)</f>
        <v>0</v>
      </c>
      <c r="U2783" s="3">
        <f t="shared" si="484"/>
        <v>155.96934727478012</v>
      </c>
      <c r="V2783" s="3">
        <f>('PV model'!$B$13*(U2783/1000)*(1-'PV model'!$B$14*((20+C2783)-25))*'PV model'!$B$10)/'PV model'!$B$12</f>
        <v>15.241464364226671</v>
      </c>
    </row>
    <row r="2784" spans="1:22" x14ac:dyDescent="0.2">
      <c r="A2784" s="10">
        <f t="shared" si="485"/>
        <v>116</v>
      </c>
      <c r="B2784" s="10">
        <f t="shared" si="486"/>
        <v>19</v>
      </c>
      <c r="C2784" s="23">
        <v>8.1</v>
      </c>
      <c r="D2784" s="24">
        <v>0</v>
      </c>
      <c r="E2784" s="24">
        <v>46.746000000000002</v>
      </c>
      <c r="F2784" s="48"/>
      <c r="G2784" s="48"/>
      <c r="H2784" s="1">
        <f t="shared" si="487"/>
        <v>13.29436726324121</v>
      </c>
      <c r="I2784" s="1">
        <f t="shared" si="480"/>
        <v>2.1792019773477431</v>
      </c>
      <c r="J2784" s="4">
        <f>B2784+('PV model'!$B$3/15)+(I2784/60)</f>
        <v>18.759653366289129</v>
      </c>
      <c r="K2784" s="2">
        <f t="shared" si="481"/>
        <v>-101.39480049433693</v>
      </c>
      <c r="L2784" s="2">
        <f>DEGREES(ASIN((((COS(RADIANS('PV model'!$B$2))*COS(RADIANS(H2784))*COS(RADIANS(K2784)))+(SIN(RADIANS('PV model'!$B$2))*SIN(RADIANS(H2784)))))))</f>
        <v>4.6234030503492169</v>
      </c>
      <c r="M2784" s="3">
        <f t="shared" si="477"/>
        <v>4.6234030503492169</v>
      </c>
      <c r="N2784" s="2">
        <f t="shared" si="482"/>
        <v>-73.163126859865798</v>
      </c>
      <c r="O2784" s="2">
        <f>IF('PV model'!$B$2&gt;0, 180-N2784,IF('PV model'!$B$2&lt;0,0-N2784,N2784))</f>
        <v>253.1631268598658</v>
      </c>
      <c r="P2784" s="2">
        <f>ABS(O2784-'PV model'!$B$5)</f>
        <v>48.163126859865798</v>
      </c>
      <c r="Q2784" s="3">
        <f t="shared" si="478"/>
        <v>85.376596949650789</v>
      </c>
      <c r="R2784" s="3">
        <f t="shared" si="483"/>
        <v>0</v>
      </c>
      <c r="S2784" s="3">
        <f t="shared" si="479"/>
        <v>46.746000000000002</v>
      </c>
      <c r="T2784" s="3">
        <f>(0.5*(1-COS(RADIANS(90-$X$3)))*(D2784+E2784)*'PV model'!$B$4)</f>
        <v>0</v>
      </c>
      <c r="U2784" s="3">
        <f t="shared" si="484"/>
        <v>46.746000000000002</v>
      </c>
      <c r="V2784" s="3">
        <f>('PV model'!$B$13*(U2784/1000)*(1-'PV model'!$B$14*((20+C2784)-25))*'PV model'!$B$10)/'PV model'!$B$12</f>
        <v>4.6147883060160009</v>
      </c>
    </row>
    <row r="2785" spans="1:22" x14ac:dyDescent="0.2">
      <c r="A2785" s="10">
        <f t="shared" si="485"/>
        <v>116</v>
      </c>
      <c r="B2785" s="10">
        <f t="shared" si="486"/>
        <v>20</v>
      </c>
      <c r="C2785" s="23">
        <v>7.8</v>
      </c>
      <c r="D2785" s="24">
        <v>0</v>
      </c>
      <c r="E2785" s="24">
        <v>3.528</v>
      </c>
      <c r="F2785" s="48"/>
      <c r="G2785" s="48"/>
      <c r="H2785" s="1">
        <f t="shared" si="487"/>
        <v>13.29436726324121</v>
      </c>
      <c r="I2785" s="1">
        <f t="shared" si="480"/>
        <v>2.1792019773477431</v>
      </c>
      <c r="J2785" s="4">
        <f>B2785+('PV model'!$B$3/15)+(I2785/60)</f>
        <v>19.759653366289129</v>
      </c>
      <c r="K2785" s="2">
        <f t="shared" si="481"/>
        <v>-116.39480049433693</v>
      </c>
      <c r="L2785" s="2">
        <f>DEGREES(ASIN((((COS(RADIANS('PV model'!$B$2))*COS(RADIANS(H2785))*COS(RADIANS(K2785)))+(SIN(RADIANS('PV model'!$B$2))*SIN(RADIANS(H2785)))))))</f>
        <v>-3.1837952050466827</v>
      </c>
      <c r="M2785" s="3">
        <f t="shared" si="477"/>
        <v>0</v>
      </c>
      <c r="N2785" s="2">
        <f t="shared" si="482"/>
        <v>-60.820302224327428</v>
      </c>
      <c r="O2785" s="2">
        <f>IF('PV model'!$B$2&gt;0, 180-N2785,IF('PV model'!$B$2&lt;0,0-N2785,N2785))</f>
        <v>240.82030222432743</v>
      </c>
      <c r="P2785" s="2">
        <f>ABS(O2785-'PV model'!$B$5)</f>
        <v>35.820302224327435</v>
      </c>
      <c r="Q2785" s="3">
        <f t="shared" si="478"/>
        <v>93.183795205046678</v>
      </c>
      <c r="R2785" s="3">
        <f t="shared" si="483"/>
        <v>0</v>
      </c>
      <c r="S2785" s="3">
        <f t="shared" si="479"/>
        <v>3.528</v>
      </c>
      <c r="T2785" s="3">
        <f>(0.5*(1-COS(RADIANS(90-$X$3)))*(D2785+E2785)*'PV model'!$B$4)</f>
        <v>0</v>
      </c>
      <c r="U2785" s="3">
        <f t="shared" si="484"/>
        <v>3.528</v>
      </c>
      <c r="V2785" s="3">
        <f>('PV model'!$B$13*(U2785/1000)*(1-'PV model'!$B$14*((20+C2785)-25))*'PV model'!$B$10)/'PV model'!$B$12</f>
        <v>0.34870910054399995</v>
      </c>
    </row>
    <row r="2786" spans="1:22" x14ac:dyDescent="0.2">
      <c r="A2786" s="10">
        <f t="shared" si="485"/>
        <v>116</v>
      </c>
      <c r="B2786" s="10">
        <f t="shared" si="486"/>
        <v>21</v>
      </c>
      <c r="C2786" s="23">
        <v>7.3</v>
      </c>
      <c r="D2786" s="24">
        <v>0</v>
      </c>
      <c r="E2786" s="24">
        <v>0</v>
      </c>
      <c r="F2786" s="48"/>
      <c r="G2786" s="48"/>
      <c r="H2786" s="1">
        <f t="shared" si="487"/>
        <v>13.29436726324121</v>
      </c>
      <c r="I2786" s="1">
        <f t="shared" si="480"/>
        <v>2.1792019773477431</v>
      </c>
      <c r="J2786" s="4">
        <f>B2786+('PV model'!$B$3/15)+(I2786/60)</f>
        <v>20.759653366289129</v>
      </c>
      <c r="K2786" s="2">
        <f t="shared" si="481"/>
        <v>-131.39480049433695</v>
      </c>
      <c r="L2786" s="2">
        <f>DEGREES(ASIN((((COS(RADIANS('PV model'!$B$2))*COS(RADIANS(H2786))*COS(RADIANS(K2786)))+(SIN(RADIANS('PV model'!$B$2))*SIN(RADIANS(H2786)))))))</f>
        <v>-10.077757496081572</v>
      </c>
      <c r="M2786" s="3">
        <f t="shared" si="477"/>
        <v>0</v>
      </c>
      <c r="N2786" s="2">
        <f t="shared" si="482"/>
        <v>-47.860050174529974</v>
      </c>
      <c r="O2786" s="2">
        <f>IF('PV model'!$B$2&gt;0, 180-N2786,IF('PV model'!$B$2&lt;0,0-N2786,N2786))</f>
        <v>227.86005017452999</v>
      </c>
      <c r="P2786" s="2">
        <f>ABS(O2786-'PV model'!$B$5)</f>
        <v>22.860050174529988</v>
      </c>
      <c r="Q2786" s="3">
        <f t="shared" si="478"/>
        <v>100.07775749608156</v>
      </c>
      <c r="R2786" s="3">
        <f t="shared" si="483"/>
        <v>0</v>
      </c>
      <c r="S2786" s="3">
        <f t="shared" si="479"/>
        <v>0</v>
      </c>
      <c r="T2786" s="3">
        <f>(0.5*(1-COS(RADIANS(90-$X$3)))*(D2786+E2786)*'PV model'!$B$4)</f>
        <v>0</v>
      </c>
      <c r="U2786" s="3">
        <f t="shared" si="484"/>
        <v>0</v>
      </c>
      <c r="V2786" s="3">
        <f>('PV model'!$B$13*(U2786/1000)*(1-'PV model'!$B$14*((20+C2786)-25))*'PV model'!$B$10)/'PV model'!$B$12</f>
        <v>0</v>
      </c>
    </row>
    <row r="2787" spans="1:22" x14ac:dyDescent="0.2">
      <c r="A2787" s="10">
        <f t="shared" si="485"/>
        <v>116</v>
      </c>
      <c r="B2787" s="10">
        <f t="shared" si="486"/>
        <v>22</v>
      </c>
      <c r="C2787" s="23">
        <v>6.7</v>
      </c>
      <c r="D2787" s="24">
        <v>0</v>
      </c>
      <c r="E2787" s="24">
        <v>0</v>
      </c>
      <c r="F2787" s="48"/>
      <c r="G2787" s="48"/>
      <c r="H2787" s="1">
        <f t="shared" si="487"/>
        <v>13.29436726324121</v>
      </c>
      <c r="I2787" s="1">
        <f t="shared" si="480"/>
        <v>2.1792019773477431</v>
      </c>
      <c r="J2787" s="4">
        <f>B2787+('PV model'!$B$3/15)+(I2787/60)</f>
        <v>21.759653366289129</v>
      </c>
      <c r="K2787" s="2">
        <f t="shared" si="481"/>
        <v>-146.39480049433695</v>
      </c>
      <c r="L2787" s="2">
        <f>DEGREES(ASIN((((COS(RADIANS('PV model'!$B$2))*COS(RADIANS(H2787))*COS(RADIANS(K2787)))+(SIN(RADIANS('PV model'!$B$2))*SIN(RADIANS(H2787)))))))</f>
        <v>-15.639879981954071</v>
      </c>
      <c r="M2787" s="3">
        <f t="shared" si="477"/>
        <v>0</v>
      </c>
      <c r="N2787" s="2">
        <f t="shared" si="482"/>
        <v>-34.01049049905086</v>
      </c>
      <c r="O2787" s="2">
        <f>IF('PV model'!$B$2&gt;0, 180-N2787,IF('PV model'!$B$2&lt;0,0-N2787,N2787))</f>
        <v>214.01049049905086</v>
      </c>
      <c r="P2787" s="2">
        <f>ABS(O2787-'PV model'!$B$5)</f>
        <v>9.0104904990508601</v>
      </c>
      <c r="Q2787" s="3">
        <f t="shared" si="478"/>
        <v>105.63987998195407</v>
      </c>
      <c r="R2787" s="3">
        <f t="shared" si="483"/>
        <v>0</v>
      </c>
      <c r="S2787" s="3">
        <f t="shared" si="479"/>
        <v>0</v>
      </c>
      <c r="T2787" s="3">
        <f>(0.5*(1-COS(RADIANS(90-$X$3)))*(D2787+E2787)*'PV model'!$B$4)</f>
        <v>0</v>
      </c>
      <c r="U2787" s="3">
        <f t="shared" si="484"/>
        <v>0</v>
      </c>
      <c r="V2787" s="3">
        <f>('PV model'!$B$13*(U2787/1000)*(1-'PV model'!$B$14*((20+C2787)-25))*'PV model'!$B$10)/'PV model'!$B$12</f>
        <v>0</v>
      </c>
    </row>
    <row r="2788" spans="1:22" x14ac:dyDescent="0.2">
      <c r="A2788" s="10">
        <f t="shared" si="485"/>
        <v>116</v>
      </c>
      <c r="B2788" s="10">
        <f t="shared" si="486"/>
        <v>23</v>
      </c>
      <c r="C2788" s="23">
        <v>6.5</v>
      </c>
      <c r="D2788" s="24">
        <v>0</v>
      </c>
      <c r="E2788" s="24">
        <v>0</v>
      </c>
      <c r="F2788" s="48"/>
      <c r="G2788" s="48"/>
      <c r="H2788" s="1">
        <f t="shared" si="487"/>
        <v>13.29436726324121</v>
      </c>
      <c r="I2788" s="1">
        <f t="shared" si="480"/>
        <v>2.1792019773477431</v>
      </c>
      <c r="J2788" s="4">
        <f>B2788+('PV model'!$B$3/15)+(I2788/60)</f>
        <v>22.759653366289129</v>
      </c>
      <c r="K2788" s="2">
        <f t="shared" si="481"/>
        <v>-161.39480049433695</v>
      </c>
      <c r="L2788" s="2">
        <f>DEGREES(ASIN((((COS(RADIANS('PV model'!$B$2))*COS(RADIANS(H2788))*COS(RADIANS(K2788)))+(SIN(RADIANS('PV model'!$B$2))*SIN(RADIANS(H2788)))))))</f>
        <v>-19.445422273688138</v>
      </c>
      <c r="M2788" s="3">
        <f t="shared" si="477"/>
        <v>0</v>
      </c>
      <c r="N2788" s="2">
        <f t="shared" si="482"/>
        <v>-19.224940271630935</v>
      </c>
      <c r="O2788" s="2">
        <f>IF('PV model'!$B$2&gt;0, 180-N2788,IF('PV model'!$B$2&lt;0,0-N2788,N2788))</f>
        <v>199.22494027163094</v>
      </c>
      <c r="P2788" s="2">
        <f>ABS(O2788-'PV model'!$B$5)</f>
        <v>5.7750597283690581</v>
      </c>
      <c r="Q2788" s="3">
        <f t="shared" si="478"/>
        <v>109.44542227368812</v>
      </c>
      <c r="R2788" s="3">
        <f t="shared" si="483"/>
        <v>0</v>
      </c>
      <c r="S2788" s="3">
        <f t="shared" si="479"/>
        <v>0</v>
      </c>
      <c r="T2788" s="3">
        <f>(0.5*(1-COS(RADIANS(90-$X$3)))*(D2788+E2788)*'PV model'!$B$4)</f>
        <v>0</v>
      </c>
      <c r="U2788" s="3">
        <f t="shared" si="484"/>
        <v>0</v>
      </c>
      <c r="V2788" s="3">
        <f>('PV model'!$B$13*(U2788/1000)*(1-'PV model'!$B$14*((20+C2788)-25))*'PV model'!$B$10)/'PV model'!$B$12</f>
        <v>0</v>
      </c>
    </row>
    <row r="2789" spans="1:22" x14ac:dyDescent="0.2">
      <c r="A2789" s="10">
        <f t="shared" si="485"/>
        <v>116</v>
      </c>
      <c r="B2789" s="10">
        <f t="shared" si="486"/>
        <v>24</v>
      </c>
      <c r="C2789" s="23">
        <v>6.1</v>
      </c>
      <c r="D2789" s="24">
        <v>0</v>
      </c>
      <c r="E2789" s="24">
        <v>0</v>
      </c>
      <c r="F2789" s="48"/>
      <c r="G2789" s="48"/>
      <c r="H2789" s="1">
        <f t="shared" si="487"/>
        <v>13.29436726324121</v>
      </c>
      <c r="I2789" s="1">
        <f t="shared" si="480"/>
        <v>2.1792019773477431</v>
      </c>
      <c r="J2789" s="4">
        <f>B2789+('PV model'!$B$3/15)+(I2789/60)</f>
        <v>23.759653366289129</v>
      </c>
      <c r="K2789" s="2">
        <f t="shared" si="481"/>
        <v>-176.39480049433695</v>
      </c>
      <c r="L2789" s="2">
        <f>DEGREES(ASIN((((COS(RADIANS('PV model'!$B$2))*COS(RADIANS(H2789))*COS(RADIANS(K2789)))+(SIN(RADIANS('PV model'!$B$2))*SIN(RADIANS(H2789)))))))</f>
        <v>-21.138606503231273</v>
      </c>
      <c r="M2789" s="3">
        <f t="shared" si="477"/>
        <v>0</v>
      </c>
      <c r="N2789" s="2">
        <f t="shared" si="482"/>
        <v>-3.7619285890013621</v>
      </c>
      <c r="O2789" s="2">
        <f>IF('PV model'!$B$2&gt;0, 180-N2789,IF('PV model'!$B$2&lt;0,0-N2789,N2789))</f>
        <v>183.76192858900137</v>
      </c>
      <c r="P2789" s="2">
        <f>ABS(O2789-'PV model'!$B$5)</f>
        <v>21.238071410998629</v>
      </c>
      <c r="Q2789" s="3">
        <f t="shared" si="478"/>
        <v>111.13860650323127</v>
      </c>
      <c r="R2789" s="3">
        <f t="shared" si="483"/>
        <v>0</v>
      </c>
      <c r="S2789" s="3">
        <f t="shared" si="479"/>
        <v>0</v>
      </c>
      <c r="T2789" s="3">
        <f>(0.5*(1-COS(RADIANS(90-$X$3)))*(D2789+E2789)*'PV model'!$B$4)</f>
        <v>0</v>
      </c>
      <c r="U2789" s="3">
        <f t="shared" si="484"/>
        <v>0</v>
      </c>
      <c r="V2789" s="3">
        <f>('PV model'!$B$13*(U2789/1000)*(1-'PV model'!$B$14*((20+C2789)-25))*'PV model'!$B$10)/'PV model'!$B$12</f>
        <v>0</v>
      </c>
    </row>
    <row r="2790" spans="1:22" x14ac:dyDescent="0.2">
      <c r="A2790" s="10">
        <f t="shared" si="485"/>
        <v>117</v>
      </c>
      <c r="B2790" s="10">
        <f t="shared" si="486"/>
        <v>1</v>
      </c>
      <c r="C2790" s="23">
        <v>5.4</v>
      </c>
      <c r="D2790" s="24">
        <v>0</v>
      </c>
      <c r="E2790" s="24">
        <v>0</v>
      </c>
      <c r="F2790" s="48"/>
      <c r="G2790" s="48"/>
      <c r="H2790" s="1">
        <f t="shared" si="487"/>
        <v>13.625227937419789</v>
      </c>
      <c r="I2790" s="1">
        <f t="shared" si="480"/>
        <v>2.3480937112087159</v>
      </c>
      <c r="J2790" s="4">
        <f>B2790+('PV model'!$B$3/15)+(I2790/60)</f>
        <v>0.76246822852014529</v>
      </c>
      <c r="K2790" s="2">
        <f t="shared" si="481"/>
        <v>168.56297657219781</v>
      </c>
      <c r="L2790" s="2">
        <f>DEGREES(ASIN((((COS(RADIANS('PV model'!$B$2))*COS(RADIANS(H2790))*COS(RADIANS(K2790)))+(SIN(RADIANS('PV model'!$B$2))*SIN(RADIANS(H2790)))))))</f>
        <v>-20.205980475705687</v>
      </c>
      <c r="M2790" s="3">
        <f t="shared" si="477"/>
        <v>0</v>
      </c>
      <c r="N2790" s="2">
        <f t="shared" si="482"/>
        <v>11.849874249040123</v>
      </c>
      <c r="O2790" s="2">
        <f>IF('PV model'!$B$2&gt;0, 180-N2790,IF('PV model'!$B$2&lt;0,0-N2790,N2790))</f>
        <v>168.15012575095989</v>
      </c>
      <c r="P2790" s="2">
        <f>ABS(O2790-'PV model'!$B$5)</f>
        <v>36.849874249040113</v>
      </c>
      <c r="Q2790" s="3">
        <f t="shared" si="478"/>
        <v>110.20598047570569</v>
      </c>
      <c r="R2790" s="3">
        <f t="shared" si="483"/>
        <v>0</v>
      </c>
      <c r="S2790" s="3">
        <f t="shared" si="479"/>
        <v>0</v>
      </c>
      <c r="T2790" s="3">
        <f>(0.5*(1-COS(RADIANS(90-$X$3)))*(D2790+E2790)*'PV model'!$B$4)</f>
        <v>0</v>
      </c>
      <c r="U2790" s="3">
        <f t="shared" si="484"/>
        <v>0</v>
      </c>
      <c r="V2790" s="3">
        <f>('PV model'!$B$13*(U2790/1000)*(1-'PV model'!$B$14*((20+C2790)-25))*'PV model'!$B$10)/'PV model'!$B$12</f>
        <v>0</v>
      </c>
    </row>
    <row r="2791" spans="1:22" x14ac:dyDescent="0.2">
      <c r="A2791" s="10">
        <f t="shared" si="485"/>
        <v>117</v>
      </c>
      <c r="B2791" s="10">
        <f t="shared" si="486"/>
        <v>2</v>
      </c>
      <c r="C2791" s="23">
        <v>5</v>
      </c>
      <c r="D2791" s="24">
        <v>0</v>
      </c>
      <c r="E2791" s="24">
        <v>0</v>
      </c>
      <c r="F2791" s="48"/>
      <c r="G2791" s="48"/>
      <c r="H2791" s="1">
        <f t="shared" si="487"/>
        <v>13.625227937419789</v>
      </c>
      <c r="I2791" s="1">
        <f t="shared" si="480"/>
        <v>2.3480937112087159</v>
      </c>
      <c r="J2791" s="4">
        <f>B2791+('PV model'!$B$3/15)+(I2791/60)</f>
        <v>1.7624682285201454</v>
      </c>
      <c r="K2791" s="2">
        <f t="shared" si="481"/>
        <v>153.56297657219781</v>
      </c>
      <c r="L2791" s="2">
        <f>DEGREES(ASIN((((COS(RADIANS('PV model'!$B$2))*COS(RADIANS(H2791))*COS(RADIANS(K2791)))+(SIN(RADIANS('PV model'!$B$2))*SIN(RADIANS(H2791)))))))</f>
        <v>-17.383214713502337</v>
      </c>
      <c r="M2791" s="3">
        <f t="shared" si="477"/>
        <v>0</v>
      </c>
      <c r="N2791" s="2">
        <f t="shared" si="482"/>
        <v>26.961503907397717</v>
      </c>
      <c r="O2791" s="2">
        <f>IF('PV model'!$B$2&gt;0, 180-N2791,IF('PV model'!$B$2&lt;0,0-N2791,N2791))</f>
        <v>153.03849609260229</v>
      </c>
      <c r="P2791" s="2">
        <f>ABS(O2791-'PV model'!$B$5)</f>
        <v>51.961503907397713</v>
      </c>
      <c r="Q2791" s="3">
        <f t="shared" si="478"/>
        <v>107.38321471350234</v>
      </c>
      <c r="R2791" s="3">
        <f t="shared" si="483"/>
        <v>0</v>
      </c>
      <c r="S2791" s="3">
        <f t="shared" si="479"/>
        <v>0</v>
      </c>
      <c r="T2791" s="3">
        <f>(0.5*(1-COS(RADIANS(90-$X$3)))*(D2791+E2791)*'PV model'!$B$4)</f>
        <v>0</v>
      </c>
      <c r="U2791" s="3">
        <f t="shared" si="484"/>
        <v>0</v>
      </c>
      <c r="V2791" s="3">
        <f>('PV model'!$B$13*(U2791/1000)*(1-'PV model'!$B$14*((20+C2791)-25))*'PV model'!$B$10)/'PV model'!$B$12</f>
        <v>0</v>
      </c>
    </row>
    <row r="2792" spans="1:22" x14ac:dyDescent="0.2">
      <c r="A2792" s="10">
        <f t="shared" si="485"/>
        <v>117</v>
      </c>
      <c r="B2792" s="10">
        <f t="shared" si="486"/>
        <v>3</v>
      </c>
      <c r="C2792" s="23">
        <v>4.7</v>
      </c>
      <c r="D2792" s="24">
        <v>0</v>
      </c>
      <c r="E2792" s="24">
        <v>0</v>
      </c>
      <c r="F2792" s="48"/>
      <c r="G2792" s="48"/>
      <c r="H2792" s="1">
        <f t="shared" si="487"/>
        <v>13.625227937419789</v>
      </c>
      <c r="I2792" s="1">
        <f t="shared" si="480"/>
        <v>2.3480937112087159</v>
      </c>
      <c r="J2792" s="4">
        <f>B2792+('PV model'!$B$3/15)+(I2792/60)</f>
        <v>2.7624682285201452</v>
      </c>
      <c r="K2792" s="2">
        <f t="shared" si="481"/>
        <v>138.56297657219781</v>
      </c>
      <c r="L2792" s="2">
        <f>DEGREES(ASIN((((COS(RADIANS('PV model'!$B$2))*COS(RADIANS(H2792))*COS(RADIANS(K2792)))+(SIN(RADIANS('PV model'!$B$2))*SIN(RADIANS(H2792)))))))</f>
        <v>-12.623055694386505</v>
      </c>
      <c r="M2792" s="3">
        <f t="shared" si="477"/>
        <v>0</v>
      </c>
      <c r="N2792" s="2">
        <f t="shared" si="482"/>
        <v>41.231497188233625</v>
      </c>
      <c r="O2792" s="2">
        <f>IF('PV model'!$B$2&gt;0, 180-N2792,IF('PV model'!$B$2&lt;0,0-N2792,N2792))</f>
        <v>138.76850281176638</v>
      </c>
      <c r="P2792" s="2">
        <f>ABS(O2792-'PV model'!$B$5)</f>
        <v>66.231497188233618</v>
      </c>
      <c r="Q2792" s="3">
        <f t="shared" si="478"/>
        <v>102.62305569438651</v>
      </c>
      <c r="R2792" s="3">
        <f t="shared" si="483"/>
        <v>0</v>
      </c>
      <c r="S2792" s="3">
        <f t="shared" si="479"/>
        <v>0</v>
      </c>
      <c r="T2792" s="3">
        <f>(0.5*(1-COS(RADIANS(90-$X$3)))*(D2792+E2792)*'PV model'!$B$4)</f>
        <v>0</v>
      </c>
      <c r="U2792" s="3">
        <f t="shared" si="484"/>
        <v>0</v>
      </c>
      <c r="V2792" s="3">
        <f>('PV model'!$B$13*(U2792/1000)*(1-'PV model'!$B$14*((20+C2792)-25))*'PV model'!$B$10)/'PV model'!$B$12</f>
        <v>0</v>
      </c>
    </row>
    <row r="2793" spans="1:22" x14ac:dyDescent="0.2">
      <c r="A2793" s="10">
        <f t="shared" si="485"/>
        <v>117</v>
      </c>
      <c r="B2793" s="10">
        <f t="shared" si="486"/>
        <v>4</v>
      </c>
      <c r="C2793" s="23">
        <v>3.8</v>
      </c>
      <c r="D2793" s="24">
        <v>0</v>
      </c>
      <c r="E2793" s="24">
        <v>0</v>
      </c>
      <c r="F2793" s="48"/>
      <c r="G2793" s="48"/>
      <c r="H2793" s="1">
        <f t="shared" si="487"/>
        <v>13.625227937419789</v>
      </c>
      <c r="I2793" s="1">
        <f t="shared" si="480"/>
        <v>2.3480937112087159</v>
      </c>
      <c r="J2793" s="4">
        <f>B2793+('PV model'!$B$3/15)+(I2793/60)</f>
        <v>3.7624682285201452</v>
      </c>
      <c r="K2793" s="2">
        <f t="shared" si="481"/>
        <v>123.56297657219783</v>
      </c>
      <c r="L2793" s="2">
        <f>DEGREES(ASIN((((COS(RADIANS('PV model'!$B$2))*COS(RADIANS(H2793))*COS(RADIANS(K2793)))+(SIN(RADIANS('PV model'!$B$2))*SIN(RADIANS(H2793)))))))</f>
        <v>-6.326123598549434</v>
      </c>
      <c r="M2793" s="3">
        <f t="shared" si="477"/>
        <v>0</v>
      </c>
      <c r="N2793" s="2">
        <f t="shared" si="482"/>
        <v>54.566544069325708</v>
      </c>
      <c r="O2793" s="2">
        <f>IF('PV model'!$B$2&gt;0, 180-N2793,IF('PV model'!$B$2&lt;0,0-N2793,N2793))</f>
        <v>125.43345593067428</v>
      </c>
      <c r="P2793" s="2">
        <f>ABS(O2793-'PV model'!$B$5)</f>
        <v>79.566544069325715</v>
      </c>
      <c r="Q2793" s="3">
        <f t="shared" si="478"/>
        <v>96.326123598549444</v>
      </c>
      <c r="R2793" s="3">
        <f t="shared" si="483"/>
        <v>0</v>
      </c>
      <c r="S2793" s="3">
        <f t="shared" si="479"/>
        <v>0</v>
      </c>
      <c r="T2793" s="3">
        <f>(0.5*(1-COS(RADIANS(90-$X$3)))*(D2793+E2793)*'PV model'!$B$4)</f>
        <v>0</v>
      </c>
      <c r="U2793" s="3">
        <f t="shared" si="484"/>
        <v>0</v>
      </c>
      <c r="V2793" s="3">
        <f>('PV model'!$B$13*(U2793/1000)*(1-'PV model'!$B$14*((20+C2793)-25))*'PV model'!$B$10)/'PV model'!$B$12</f>
        <v>0</v>
      </c>
    </row>
    <row r="2794" spans="1:22" x14ac:dyDescent="0.2">
      <c r="A2794" s="10">
        <f t="shared" si="485"/>
        <v>117</v>
      </c>
      <c r="B2794" s="10">
        <f t="shared" si="486"/>
        <v>5</v>
      </c>
      <c r="C2794" s="23">
        <v>3.8</v>
      </c>
      <c r="D2794" s="24">
        <v>0</v>
      </c>
      <c r="E2794" s="24">
        <v>0</v>
      </c>
      <c r="F2794" s="48"/>
      <c r="G2794" s="48"/>
      <c r="H2794" s="1">
        <f t="shared" si="487"/>
        <v>13.625227937419789</v>
      </c>
      <c r="I2794" s="1">
        <f t="shared" si="480"/>
        <v>2.3480937112087159</v>
      </c>
      <c r="J2794" s="4">
        <f>B2794+('PV model'!$B$3/15)+(I2794/60)</f>
        <v>4.7624682285201452</v>
      </c>
      <c r="K2794" s="2">
        <f t="shared" si="481"/>
        <v>108.56297657219783</v>
      </c>
      <c r="L2794" s="2">
        <f>DEGREES(ASIN((((COS(RADIANS('PV model'!$B$2))*COS(RADIANS(H2794))*COS(RADIANS(K2794)))+(SIN(RADIANS('PV model'!$B$2))*SIN(RADIANS(H2794)))))))</f>
        <v>1.0829736528994054</v>
      </c>
      <c r="M2794" s="3">
        <f t="shared" si="477"/>
        <v>1.0829736528994054</v>
      </c>
      <c r="N2794" s="2">
        <f t="shared" si="482"/>
        <v>67.140528724002181</v>
      </c>
      <c r="O2794" s="2">
        <f>IF('PV model'!$B$2&gt;0, 180-N2794,IF('PV model'!$B$2&lt;0,0-N2794,N2794))</f>
        <v>112.85947127599782</v>
      </c>
      <c r="P2794" s="2">
        <f>ABS(O2794-'PV model'!$B$5)</f>
        <v>92.140528724002181</v>
      </c>
      <c r="Q2794" s="3">
        <f t="shared" si="478"/>
        <v>88.917026347100602</v>
      </c>
      <c r="R2794" s="3">
        <f t="shared" si="483"/>
        <v>0</v>
      </c>
      <c r="S2794" s="3">
        <f t="shared" si="479"/>
        <v>0</v>
      </c>
      <c r="T2794" s="3">
        <f>(0.5*(1-COS(RADIANS(90-$X$3)))*(D2794+E2794)*'PV model'!$B$4)</f>
        <v>0</v>
      </c>
      <c r="U2794" s="3">
        <f t="shared" si="484"/>
        <v>0</v>
      </c>
      <c r="V2794" s="3">
        <f>('PV model'!$B$13*(U2794/1000)*(1-'PV model'!$B$14*((20+C2794)-25))*'PV model'!$B$10)/'PV model'!$B$12</f>
        <v>0</v>
      </c>
    </row>
    <row r="2795" spans="1:22" x14ac:dyDescent="0.2">
      <c r="A2795" s="10">
        <f t="shared" si="485"/>
        <v>117</v>
      </c>
      <c r="B2795" s="10">
        <f t="shared" si="486"/>
        <v>6</v>
      </c>
      <c r="C2795" s="23">
        <v>4.5999999999999996</v>
      </c>
      <c r="D2795" s="24">
        <v>12.34695</v>
      </c>
      <c r="E2795" s="24">
        <v>25.578000000000003</v>
      </c>
      <c r="F2795" s="48"/>
      <c r="G2795" s="48"/>
      <c r="H2795" s="1">
        <f t="shared" si="487"/>
        <v>13.625227937419789</v>
      </c>
      <c r="I2795" s="1">
        <f t="shared" si="480"/>
        <v>2.3480937112087159</v>
      </c>
      <c r="J2795" s="4">
        <f>B2795+('PV model'!$B$3/15)+(I2795/60)</f>
        <v>5.7624682285201452</v>
      </c>
      <c r="K2795" s="2">
        <f t="shared" si="481"/>
        <v>93.562976572197826</v>
      </c>
      <c r="L2795" s="2">
        <f>DEGREES(ASIN((((COS(RADIANS('PV model'!$B$2))*COS(RADIANS(H2795))*COS(RADIANS(K2795)))+(SIN(RADIANS('PV model'!$B$2))*SIN(RADIANS(H2795)))))))</f>
        <v>9.202856792133133</v>
      </c>
      <c r="M2795" s="3">
        <f t="shared" si="477"/>
        <v>9.202856792133133</v>
      </c>
      <c r="N2795" s="2">
        <f t="shared" si="482"/>
        <v>79.304368259627765</v>
      </c>
      <c r="O2795" s="2">
        <f>IF('PV model'!$B$2&gt;0, 180-N2795,IF('PV model'!$B$2&lt;0,0-N2795,N2795))</f>
        <v>100.69563174037224</v>
      </c>
      <c r="P2795" s="2">
        <f>ABS(O2795-'PV model'!$B$5)</f>
        <v>104.30436825962776</v>
      </c>
      <c r="Q2795" s="3">
        <f t="shared" si="478"/>
        <v>80.797143207866867</v>
      </c>
      <c r="R2795" s="3">
        <f t="shared" si="483"/>
        <v>12.346950000000001</v>
      </c>
      <c r="S2795" s="3">
        <f t="shared" si="479"/>
        <v>28.418981323271566</v>
      </c>
      <c r="T2795" s="3">
        <f>(0.5*(1-COS(RADIANS(90-$X$3)))*(D2795+E2795)*'PV model'!$B$4)</f>
        <v>0</v>
      </c>
      <c r="U2795" s="3">
        <f t="shared" si="484"/>
        <v>40.765931323271566</v>
      </c>
      <c r="V2795" s="3">
        <f>('PV model'!$B$13*(U2795/1000)*(1-'PV model'!$B$14*((20+C2795)-25))*'PV model'!$B$10)/'PV model'!$B$12</f>
        <v>4.0814824350663441</v>
      </c>
    </row>
    <row r="2796" spans="1:22" x14ac:dyDescent="0.2">
      <c r="A2796" s="10">
        <f t="shared" si="485"/>
        <v>117</v>
      </c>
      <c r="B2796" s="10">
        <f t="shared" si="486"/>
        <v>7</v>
      </c>
      <c r="C2796" s="23">
        <v>5.5</v>
      </c>
      <c r="D2796" s="24">
        <v>226.73490000000001</v>
      </c>
      <c r="E2796" s="24">
        <v>87.317999999999998</v>
      </c>
      <c r="F2796" s="48"/>
      <c r="G2796" s="48"/>
      <c r="H2796" s="1">
        <f t="shared" si="487"/>
        <v>13.625227937419789</v>
      </c>
      <c r="I2796" s="1">
        <f t="shared" si="480"/>
        <v>2.3480937112087159</v>
      </c>
      <c r="J2796" s="4">
        <f>B2796+('PV model'!$B$3/15)+(I2796/60)</f>
        <v>6.7624682285201452</v>
      </c>
      <c r="K2796" s="2">
        <f t="shared" si="481"/>
        <v>78.562976572197826</v>
      </c>
      <c r="L2796" s="2">
        <f>DEGREES(ASIN((((COS(RADIANS('PV model'!$B$2))*COS(RADIANS(H2796))*COS(RADIANS(K2796)))+(SIN(RADIANS('PV model'!$B$2))*SIN(RADIANS(H2796)))))))</f>
        <v>17.655422325582258</v>
      </c>
      <c r="M2796" s="3">
        <f t="shared" si="477"/>
        <v>17.655422325582258</v>
      </c>
      <c r="N2796" s="2">
        <f t="shared" si="482"/>
        <v>88.473215135832035</v>
      </c>
      <c r="O2796" s="2">
        <f>IF('PV model'!$B$2&gt;0, 180-N2796,IF('PV model'!$B$2&lt;0,0-N2796,N2796))</f>
        <v>91.526784864167965</v>
      </c>
      <c r="P2796" s="2">
        <f>ABS(O2796-'PV model'!$B$5)</f>
        <v>113.47321513583204</v>
      </c>
      <c r="Q2796" s="3">
        <f t="shared" si="478"/>
        <v>72.344577674417735</v>
      </c>
      <c r="R2796" s="3">
        <f t="shared" si="483"/>
        <v>226.7349000000001</v>
      </c>
      <c r="S2796" s="3">
        <f t="shared" si="479"/>
        <v>109.01890705748451</v>
      </c>
      <c r="T2796" s="3">
        <f>(0.5*(1-COS(RADIANS(90-$X$3)))*(D2796+E2796)*'PV model'!$B$4)</f>
        <v>0</v>
      </c>
      <c r="U2796" s="3">
        <f t="shared" si="484"/>
        <v>335.75380705748461</v>
      </c>
      <c r="V2796" s="3">
        <f>('PV model'!$B$13*(U2796/1000)*(1-'PV model'!$B$14*((20+C2796)-25))*'PV model'!$B$10)/'PV model'!$B$12</f>
        <v>33.494826652359222</v>
      </c>
    </row>
    <row r="2797" spans="1:22" x14ac:dyDescent="0.2">
      <c r="A2797" s="10">
        <f t="shared" si="485"/>
        <v>117</v>
      </c>
      <c r="B2797" s="10">
        <f t="shared" si="486"/>
        <v>8</v>
      </c>
      <c r="C2797" s="23">
        <v>6.9</v>
      </c>
      <c r="D2797" s="24">
        <v>514.08209999999997</v>
      </c>
      <c r="E2797" s="24">
        <v>110.25</v>
      </c>
      <c r="F2797" s="48"/>
      <c r="G2797" s="48"/>
      <c r="H2797" s="1">
        <f t="shared" si="487"/>
        <v>13.625227937419789</v>
      </c>
      <c r="I2797" s="1">
        <f t="shared" si="480"/>
        <v>2.3480937112087159</v>
      </c>
      <c r="J2797" s="4">
        <f>B2797+('PV model'!$B$3/15)+(I2797/60)</f>
        <v>7.7624682285201452</v>
      </c>
      <c r="K2797" s="2">
        <f t="shared" si="481"/>
        <v>63.562976572197826</v>
      </c>
      <c r="L2797" s="2">
        <f>DEGREES(ASIN((((COS(RADIANS('PV model'!$B$2))*COS(RADIANS(H2797))*COS(RADIANS(K2797)))+(SIN(RADIANS('PV model'!$B$2))*SIN(RADIANS(H2797)))))))</f>
        <v>26.053779503125469</v>
      </c>
      <c r="M2797" s="3">
        <f t="shared" si="477"/>
        <v>26.053779503125469</v>
      </c>
      <c r="N2797" s="2">
        <f t="shared" si="482"/>
        <v>75.617143846878378</v>
      </c>
      <c r="O2797" s="2">
        <f>IF('PV model'!$B$2&gt;0, 180-N2797,IF('PV model'!$B$2&lt;0,0-N2797,N2797))</f>
        <v>104.38285615312162</v>
      </c>
      <c r="P2797" s="2">
        <f>ABS(O2797-'PV model'!$B$5)</f>
        <v>100.61714384687838</v>
      </c>
      <c r="Q2797" s="3">
        <f t="shared" si="478"/>
        <v>63.946220496874531</v>
      </c>
      <c r="R2797" s="3">
        <f t="shared" si="483"/>
        <v>514.08210000000008</v>
      </c>
      <c r="S2797" s="3">
        <f t="shared" si="479"/>
        <v>146.63081876544746</v>
      </c>
      <c r="T2797" s="3">
        <f>(0.5*(1-COS(RADIANS(90-$X$3)))*(D2797+E2797)*'PV model'!$B$4)</f>
        <v>0</v>
      </c>
      <c r="U2797" s="3">
        <f t="shared" si="484"/>
        <v>660.71291876544751</v>
      </c>
      <c r="V2797" s="3">
        <f>('PV model'!$B$13*(U2797/1000)*(1-'PV model'!$B$14*((20+C2797)-25))*'PV model'!$B$10)/'PV model'!$B$12</f>
        <v>65.542922398259691</v>
      </c>
    </row>
    <row r="2798" spans="1:22" x14ac:dyDescent="0.2">
      <c r="A2798" s="10">
        <f t="shared" si="485"/>
        <v>117</v>
      </c>
      <c r="B2798" s="10">
        <f t="shared" si="486"/>
        <v>9</v>
      </c>
      <c r="C2798" s="23">
        <v>7.8</v>
      </c>
      <c r="D2798" s="24">
        <v>697.04145000000005</v>
      </c>
      <c r="E2798" s="24">
        <v>119.952</v>
      </c>
      <c r="F2798" s="48"/>
      <c r="G2798" s="48"/>
      <c r="H2798" s="1">
        <f t="shared" si="487"/>
        <v>13.625227937419789</v>
      </c>
      <c r="I2798" s="1">
        <f t="shared" si="480"/>
        <v>2.3480937112087159</v>
      </c>
      <c r="J2798" s="4">
        <f>B2798+('PV model'!$B$3/15)+(I2798/60)</f>
        <v>8.7624682285201452</v>
      </c>
      <c r="K2798" s="2">
        <f t="shared" si="481"/>
        <v>48.562976572197826</v>
      </c>
      <c r="L2798" s="2">
        <f>DEGREES(ASIN((((COS(RADIANS('PV model'!$B$2))*COS(RADIANS(H2798))*COS(RADIANS(K2798)))+(SIN(RADIANS('PV model'!$B$2))*SIN(RADIANS(H2798)))))))</f>
        <v>33.947701312946236</v>
      </c>
      <c r="M2798" s="3">
        <f t="shared" si="477"/>
        <v>33.947701312946236</v>
      </c>
      <c r="N2798" s="2">
        <f t="shared" si="482"/>
        <v>61.437075495412671</v>
      </c>
      <c r="O2798" s="2">
        <f>IF('PV model'!$B$2&gt;0, 180-N2798,IF('PV model'!$B$2&lt;0,0-N2798,N2798))</f>
        <v>118.56292450458733</v>
      </c>
      <c r="P2798" s="2">
        <f>ABS(O2798-'PV model'!$B$5)</f>
        <v>86.437075495412671</v>
      </c>
      <c r="Q2798" s="3">
        <f t="shared" si="478"/>
        <v>56.052298687053764</v>
      </c>
      <c r="R2798" s="3">
        <f t="shared" si="483"/>
        <v>697.04145000000005</v>
      </c>
      <c r="S2798" s="3">
        <f t="shared" si="479"/>
        <v>165.20714179004472</v>
      </c>
      <c r="T2798" s="3">
        <f>(0.5*(1-COS(RADIANS(90-$X$3)))*(D2798+E2798)*'PV model'!$B$4)</f>
        <v>0</v>
      </c>
      <c r="U2798" s="3">
        <f t="shared" si="484"/>
        <v>862.24859179004477</v>
      </c>
      <c r="V2798" s="3">
        <f>('PV model'!$B$13*(U2798/1000)*(1-'PV model'!$B$14*((20+C2798)-25))*'PV model'!$B$10)/'PV model'!$B$12</f>
        <v>85.225037099897136</v>
      </c>
    </row>
    <row r="2799" spans="1:22" x14ac:dyDescent="0.2">
      <c r="A2799" s="10">
        <f t="shared" si="485"/>
        <v>117</v>
      </c>
      <c r="B2799" s="10">
        <f t="shared" si="486"/>
        <v>10</v>
      </c>
      <c r="C2799" s="23">
        <v>8.5</v>
      </c>
      <c r="D2799" s="24">
        <v>872.14364999999998</v>
      </c>
      <c r="E2799" s="24">
        <v>85.554000000000002</v>
      </c>
      <c r="F2799" s="48"/>
      <c r="G2799" s="48"/>
      <c r="H2799" s="1">
        <f t="shared" si="487"/>
        <v>13.625227937419789</v>
      </c>
      <c r="I2799" s="1">
        <f t="shared" si="480"/>
        <v>2.3480937112087159</v>
      </c>
      <c r="J2799" s="4">
        <f>B2799+('PV model'!$B$3/15)+(I2799/60)</f>
        <v>9.7624682285201452</v>
      </c>
      <c r="K2799" s="2">
        <f t="shared" si="481"/>
        <v>33.562976572197826</v>
      </c>
      <c r="L2799" s="2">
        <f>DEGREES(ASIN((((COS(RADIANS('PV model'!$B$2))*COS(RADIANS(H2799))*COS(RADIANS(K2799)))+(SIN(RADIANS('PV model'!$B$2))*SIN(RADIANS(H2799)))))))</f>
        <v>40.755395183876551</v>
      </c>
      <c r="M2799" s="3">
        <f t="shared" si="477"/>
        <v>40.755395183876551</v>
      </c>
      <c r="N2799" s="2">
        <f t="shared" si="482"/>
        <v>45.177692690768296</v>
      </c>
      <c r="O2799" s="2">
        <f>IF('PV model'!$B$2&gt;0, 180-N2799,IF('PV model'!$B$2&lt;0,0-N2799,N2799))</f>
        <v>134.82230730923169</v>
      </c>
      <c r="P2799" s="2">
        <f>ABS(O2799-'PV model'!$B$5)</f>
        <v>70.177692690768311</v>
      </c>
      <c r="Q2799" s="3">
        <f t="shared" si="478"/>
        <v>49.244604816123449</v>
      </c>
      <c r="R2799" s="3">
        <f t="shared" si="483"/>
        <v>872.14364999999998</v>
      </c>
      <c r="S2799" s="3">
        <f t="shared" si="479"/>
        <v>119.03671908048399</v>
      </c>
      <c r="T2799" s="3">
        <f>(0.5*(1-COS(RADIANS(90-$X$3)))*(D2799+E2799)*'PV model'!$B$4)</f>
        <v>0</v>
      </c>
      <c r="U2799" s="3">
        <f t="shared" si="484"/>
        <v>991.18036908048396</v>
      </c>
      <c r="V2799" s="3">
        <f>('PV model'!$B$13*(U2799/1000)*(1-'PV model'!$B$14*((20+C2799)-25))*'PV model'!$B$10)/'PV model'!$B$12</f>
        <v>97.691292237579162</v>
      </c>
    </row>
    <row r="2800" spans="1:22" x14ac:dyDescent="0.2">
      <c r="A2800" s="10">
        <f t="shared" si="485"/>
        <v>117</v>
      </c>
      <c r="B2800" s="10">
        <f t="shared" si="486"/>
        <v>11</v>
      </c>
      <c r="C2800" s="23">
        <v>9.3000000000000007</v>
      </c>
      <c r="D2800" s="24">
        <v>859.79669999999999</v>
      </c>
      <c r="E2800" s="24">
        <v>133.18200000000002</v>
      </c>
      <c r="F2800" s="48"/>
      <c r="G2800" s="48"/>
      <c r="H2800" s="1">
        <f t="shared" si="487"/>
        <v>13.625227937419789</v>
      </c>
      <c r="I2800" s="1">
        <f t="shared" si="480"/>
        <v>2.3480937112087159</v>
      </c>
      <c r="J2800" s="4">
        <f>B2800+('PV model'!$B$3/15)+(I2800/60)</f>
        <v>10.762468228520145</v>
      </c>
      <c r="K2800" s="2">
        <f t="shared" si="481"/>
        <v>18.562976572197822</v>
      </c>
      <c r="L2800" s="2">
        <f>DEGREES(ASIN((((COS(RADIANS('PV model'!$B$2))*COS(RADIANS(H2800))*COS(RADIANS(K2800)))+(SIN(RADIANS('PV model'!$B$2))*SIN(RADIANS(H2800)))))))</f>
        <v>45.722517146971278</v>
      </c>
      <c r="M2800" s="3">
        <f t="shared" si="477"/>
        <v>45.722517146971278</v>
      </c>
      <c r="N2800" s="2">
        <f t="shared" si="482"/>
        <v>26.305918550370354</v>
      </c>
      <c r="O2800" s="2">
        <f>IF('PV model'!$B$2&gt;0, 180-N2800,IF('PV model'!$B$2&lt;0,0-N2800,N2800))</f>
        <v>153.69408144962964</v>
      </c>
      <c r="P2800" s="2">
        <f>ABS(O2800-'PV model'!$B$5)</f>
        <v>51.305918550370365</v>
      </c>
      <c r="Q2800" s="3">
        <f t="shared" si="478"/>
        <v>44.277482853028722</v>
      </c>
      <c r="R2800" s="3">
        <f t="shared" si="483"/>
        <v>859.79669999999999</v>
      </c>
      <c r="S2800" s="3">
        <f t="shared" si="479"/>
        <v>183.07409088361675</v>
      </c>
      <c r="T2800" s="3">
        <f>(0.5*(1-COS(RADIANS(90-$X$3)))*(D2800+E2800)*'PV model'!$B$4)</f>
        <v>0</v>
      </c>
      <c r="U2800" s="3">
        <f t="shared" si="484"/>
        <v>1042.8707908836168</v>
      </c>
      <c r="V2800" s="3">
        <f>('PV model'!$B$13*(U2800/1000)*(1-'PV model'!$B$14*((20+C2800)-25))*'PV model'!$B$10)/'PV model'!$B$12</f>
        <v>102.45234399151065</v>
      </c>
    </row>
    <row r="2801" spans="1:22" x14ac:dyDescent="0.2">
      <c r="A2801" s="10">
        <f t="shared" si="485"/>
        <v>117</v>
      </c>
      <c r="B2801" s="10">
        <f t="shared" si="486"/>
        <v>12</v>
      </c>
      <c r="C2801" s="23">
        <v>9.4</v>
      </c>
      <c r="D2801" s="24">
        <v>938.3682</v>
      </c>
      <c r="E2801" s="24">
        <v>98.784000000000006</v>
      </c>
      <c r="F2801" s="48"/>
      <c r="G2801" s="48"/>
      <c r="H2801" s="1">
        <f t="shared" si="487"/>
        <v>13.625227937419789</v>
      </c>
      <c r="I2801" s="1">
        <f t="shared" si="480"/>
        <v>2.3480937112087159</v>
      </c>
      <c r="J2801" s="4">
        <f>B2801+('PV model'!$B$3/15)+(I2801/60)</f>
        <v>11.762468228520145</v>
      </c>
      <c r="K2801" s="2">
        <f t="shared" si="481"/>
        <v>3.5629765721978224</v>
      </c>
      <c r="L2801" s="2">
        <f>DEGREES(ASIN((((COS(RADIANS('PV model'!$B$2))*COS(RADIANS(H2801))*COS(RADIANS(K2801)))+(SIN(RADIANS('PV model'!$B$2))*SIN(RADIANS(H2801)))))))</f>
        <v>48.033979775721299</v>
      </c>
      <c r="M2801" s="3">
        <f t="shared" si="477"/>
        <v>48.033979775721299</v>
      </c>
      <c r="N2801" s="2">
        <f t="shared" si="482"/>
        <v>5.1820684344775199</v>
      </c>
      <c r="O2801" s="2">
        <f>IF('PV model'!$B$2&gt;0, 180-N2801,IF('PV model'!$B$2&lt;0,0-N2801,N2801))</f>
        <v>174.81793156552249</v>
      </c>
      <c r="P2801" s="2">
        <f>ABS(O2801-'PV model'!$B$5)</f>
        <v>30.182068434477515</v>
      </c>
      <c r="Q2801" s="3">
        <f t="shared" si="478"/>
        <v>41.966020224278701</v>
      </c>
      <c r="R2801" s="3">
        <f t="shared" si="483"/>
        <v>938.36820000000023</v>
      </c>
      <c r="S2801" s="3">
        <f t="shared" si="479"/>
        <v>135.10411629220033</v>
      </c>
      <c r="T2801" s="3">
        <f>(0.5*(1-COS(RADIANS(90-$X$3)))*(D2801+E2801)*'PV model'!$B$4)</f>
        <v>0</v>
      </c>
      <c r="U2801" s="3">
        <f t="shared" si="484"/>
        <v>1073.4723162922005</v>
      </c>
      <c r="V2801" s="3">
        <f>('PV model'!$B$13*(U2801/1000)*(1-'PV model'!$B$14*((20+C2801)-25))*'PV model'!$B$10)/'PV model'!$B$12</f>
        <v>105.41573718440475</v>
      </c>
    </row>
    <row r="2802" spans="1:22" x14ac:dyDescent="0.2">
      <c r="A2802" s="10">
        <f t="shared" si="485"/>
        <v>117</v>
      </c>
      <c r="B2802" s="10">
        <f t="shared" si="486"/>
        <v>13</v>
      </c>
      <c r="C2802" s="23">
        <v>10.7</v>
      </c>
      <c r="D2802" s="24">
        <v>125.7144</v>
      </c>
      <c r="E2802" s="24">
        <v>300.762</v>
      </c>
      <c r="F2802" s="48"/>
      <c r="G2802" s="48"/>
      <c r="H2802" s="1">
        <f t="shared" si="487"/>
        <v>13.625227937419789</v>
      </c>
      <c r="I2802" s="1">
        <f t="shared" si="480"/>
        <v>2.3480937112087159</v>
      </c>
      <c r="J2802" s="4">
        <f>B2802+('PV model'!$B$3/15)+(I2802/60)</f>
        <v>12.762468228520145</v>
      </c>
      <c r="K2802" s="2">
        <f t="shared" si="481"/>
        <v>-11.437023427802178</v>
      </c>
      <c r="L2802" s="2">
        <f>DEGREES(ASIN((((COS(RADIANS('PV model'!$B$2))*COS(RADIANS(H2802))*COS(RADIANS(K2802)))+(SIN(RADIANS('PV model'!$B$2))*SIN(RADIANS(H2802)))))))</f>
        <v>47.195378594198026</v>
      </c>
      <c r="M2802" s="3">
        <f t="shared" si="477"/>
        <v>47.195378594198026</v>
      </c>
      <c r="N2802" s="2">
        <f t="shared" si="482"/>
        <v>-16.475531247968334</v>
      </c>
      <c r="O2802" s="2">
        <f>IF('PV model'!$B$2&gt;0, 180-N2802,IF('PV model'!$B$2&lt;0,0-N2802,N2802))</f>
        <v>196.47553124796832</v>
      </c>
      <c r="P2802" s="2">
        <f>ABS(O2802-'PV model'!$B$5)</f>
        <v>8.5244687520316802</v>
      </c>
      <c r="Q2802" s="3">
        <f t="shared" si="478"/>
        <v>42.804621405801967</v>
      </c>
      <c r="R2802" s="3">
        <f t="shared" si="483"/>
        <v>125.71439999999998</v>
      </c>
      <c r="S2802" s="3">
        <f t="shared" si="479"/>
        <v>355.28700556258525</v>
      </c>
      <c r="T2802" s="3">
        <f>(0.5*(1-COS(RADIANS(90-$X$3)))*(D2802+E2802)*'PV model'!$B$4)</f>
        <v>0</v>
      </c>
      <c r="U2802" s="3">
        <f t="shared" si="484"/>
        <v>481.00140556258521</v>
      </c>
      <c r="V2802" s="3">
        <f>('PV model'!$B$13*(U2802/1000)*(1-'PV model'!$B$14*((20+C2802)-25))*'PV model'!$B$10)/'PV model'!$B$12</f>
        <v>46.984655968635195</v>
      </c>
    </row>
    <row r="2803" spans="1:22" x14ac:dyDescent="0.2">
      <c r="A2803" s="10">
        <f t="shared" si="485"/>
        <v>117</v>
      </c>
      <c r="B2803" s="10">
        <f t="shared" si="486"/>
        <v>14</v>
      </c>
      <c r="C2803" s="23">
        <v>9.8000000000000007</v>
      </c>
      <c r="D2803" s="24">
        <v>121.2246</v>
      </c>
      <c r="E2803" s="24">
        <v>289.29599999999999</v>
      </c>
      <c r="F2803" s="48"/>
      <c r="G2803" s="48"/>
      <c r="H2803" s="1">
        <f t="shared" si="487"/>
        <v>13.625227937419789</v>
      </c>
      <c r="I2803" s="1">
        <f t="shared" si="480"/>
        <v>2.3480937112087159</v>
      </c>
      <c r="J2803" s="4">
        <f>B2803+('PV model'!$B$3/15)+(I2803/60)</f>
        <v>13.762468228520145</v>
      </c>
      <c r="K2803" s="2">
        <f t="shared" si="481"/>
        <v>-26.437023427802178</v>
      </c>
      <c r="L2803" s="2">
        <f>DEGREES(ASIN((((COS(RADIANS('PV model'!$B$2))*COS(RADIANS(H2803))*COS(RADIANS(K2803)))+(SIN(RADIANS('PV model'!$B$2))*SIN(RADIANS(H2803)))))))</f>
        <v>43.396263769589048</v>
      </c>
      <c r="M2803" s="3">
        <f t="shared" si="477"/>
        <v>43.396263769589048</v>
      </c>
      <c r="N2803" s="2">
        <f t="shared" si="482"/>
        <v>-36.546565725366108</v>
      </c>
      <c r="O2803" s="2">
        <f>IF('PV model'!$B$2&gt;0, 180-N2803,IF('PV model'!$B$2&lt;0,0-N2803,N2803))</f>
        <v>216.54656572536612</v>
      </c>
      <c r="P2803" s="2">
        <f>ABS(O2803-'PV model'!$B$5)</f>
        <v>11.546565725366122</v>
      </c>
      <c r="Q2803" s="3">
        <f t="shared" si="478"/>
        <v>46.603736230410952</v>
      </c>
      <c r="R2803" s="3">
        <f t="shared" si="483"/>
        <v>121.22459999999997</v>
      </c>
      <c r="S2803" s="3">
        <f t="shared" si="479"/>
        <v>343.75789985671071</v>
      </c>
      <c r="T2803" s="3">
        <f>(0.5*(1-COS(RADIANS(90-$X$3)))*(D2803+E2803)*'PV model'!$B$4)</f>
        <v>0</v>
      </c>
      <c r="U2803" s="3">
        <f t="shared" si="484"/>
        <v>464.98249985671066</v>
      </c>
      <c r="V2803" s="3">
        <f>('PV model'!$B$13*(U2803/1000)*(1-'PV model'!$B$14*((20+C2803)-25))*'PV model'!$B$10)/'PV model'!$B$12</f>
        <v>45.5872413925118</v>
      </c>
    </row>
    <row r="2804" spans="1:22" x14ac:dyDescent="0.2">
      <c r="A2804" s="10">
        <f t="shared" si="485"/>
        <v>117</v>
      </c>
      <c r="B2804" s="10">
        <f t="shared" si="486"/>
        <v>15</v>
      </c>
      <c r="C2804" s="23">
        <v>9.4</v>
      </c>
      <c r="D2804" s="24">
        <v>70.714349999999996</v>
      </c>
      <c r="E2804" s="24">
        <v>284.88600000000002</v>
      </c>
      <c r="F2804" s="48"/>
      <c r="G2804" s="48"/>
      <c r="H2804" s="1">
        <f t="shared" si="487"/>
        <v>13.625227937419789</v>
      </c>
      <c r="I2804" s="1">
        <f t="shared" si="480"/>
        <v>2.3480937112087159</v>
      </c>
      <c r="J2804" s="4">
        <f>B2804+('PV model'!$B$3/15)+(I2804/60)</f>
        <v>14.762468228520145</v>
      </c>
      <c r="K2804" s="2">
        <f t="shared" si="481"/>
        <v>-41.437023427802174</v>
      </c>
      <c r="L2804" s="2">
        <f>DEGREES(ASIN((((COS(RADIANS('PV model'!$B$2))*COS(RADIANS(H2804))*COS(RADIANS(K2804)))+(SIN(RADIANS('PV model'!$B$2))*SIN(RADIANS(H2804)))))))</f>
        <v>37.359549319612249</v>
      </c>
      <c r="M2804" s="3">
        <f t="shared" si="477"/>
        <v>37.359549319612249</v>
      </c>
      <c r="N2804" s="2">
        <f t="shared" si="482"/>
        <v>-54.015953659117827</v>
      </c>
      <c r="O2804" s="2">
        <f>IF('PV model'!$B$2&gt;0, 180-N2804,IF('PV model'!$B$2&lt;0,0-N2804,N2804))</f>
        <v>234.01595365911783</v>
      </c>
      <c r="P2804" s="2">
        <f>ABS(O2804-'PV model'!$B$5)</f>
        <v>29.015953659117827</v>
      </c>
      <c r="Q2804" s="3">
        <f t="shared" si="478"/>
        <v>52.640450680387751</v>
      </c>
      <c r="R2804" s="3">
        <f t="shared" si="483"/>
        <v>70.714349999999996</v>
      </c>
      <c r="S2804" s="3">
        <f t="shared" si="479"/>
        <v>322.98646738711824</v>
      </c>
      <c r="T2804" s="3">
        <f>(0.5*(1-COS(RADIANS(90-$X$3)))*(D2804+E2804)*'PV model'!$B$4)</f>
        <v>0</v>
      </c>
      <c r="U2804" s="3">
        <f t="shared" si="484"/>
        <v>393.70081738711826</v>
      </c>
      <c r="V2804" s="3">
        <f>('PV model'!$B$13*(U2804/1000)*(1-'PV model'!$B$14*((20+C2804)-25))*'PV model'!$B$10)/'PV model'!$B$12</f>
        <v>38.661697432790454</v>
      </c>
    </row>
    <row r="2805" spans="1:22" x14ac:dyDescent="0.2">
      <c r="A2805" s="10">
        <f t="shared" si="485"/>
        <v>117</v>
      </c>
      <c r="B2805" s="10">
        <f t="shared" si="486"/>
        <v>16</v>
      </c>
      <c r="C2805" s="23">
        <v>9.6</v>
      </c>
      <c r="D2805" s="24">
        <v>86.428650000000005</v>
      </c>
      <c r="E2805" s="24">
        <v>227.55600000000001</v>
      </c>
      <c r="F2805" s="48"/>
      <c r="G2805" s="48"/>
      <c r="H2805" s="1">
        <f t="shared" si="487"/>
        <v>13.625227937419789</v>
      </c>
      <c r="I2805" s="1">
        <f t="shared" si="480"/>
        <v>2.3480937112087159</v>
      </c>
      <c r="J2805" s="4">
        <f>B2805+('PV model'!$B$3/15)+(I2805/60)</f>
        <v>15.762468228520145</v>
      </c>
      <c r="K2805" s="2">
        <f t="shared" si="481"/>
        <v>-56.437023427802174</v>
      </c>
      <c r="L2805" s="2">
        <f>DEGREES(ASIN((((COS(RADIANS('PV model'!$B$2))*COS(RADIANS(H2805))*COS(RADIANS(K2805)))+(SIN(RADIANS('PV model'!$B$2))*SIN(RADIANS(H2805)))))))</f>
        <v>29.898589085220809</v>
      </c>
      <c r="M2805" s="3">
        <f t="shared" si="477"/>
        <v>29.898589085220809</v>
      </c>
      <c r="N2805" s="2">
        <f t="shared" si="482"/>
        <v>-69.092167619894127</v>
      </c>
      <c r="O2805" s="2">
        <f>IF('PV model'!$B$2&gt;0, 180-N2805,IF('PV model'!$B$2&lt;0,0-N2805,N2805))</f>
        <v>249.09216761989413</v>
      </c>
      <c r="P2805" s="2">
        <f>ABS(O2805-'PV model'!$B$5)</f>
        <v>44.092167619894127</v>
      </c>
      <c r="Q2805" s="3">
        <f t="shared" si="478"/>
        <v>60.10141091477918</v>
      </c>
      <c r="R2805" s="3">
        <f t="shared" si="483"/>
        <v>86.428650000000033</v>
      </c>
      <c r="S2805" s="3">
        <f t="shared" si="479"/>
        <v>265.61012673257028</v>
      </c>
      <c r="T2805" s="3">
        <f>(0.5*(1-COS(RADIANS(90-$X$3)))*(D2805+E2805)*'PV model'!$B$4)</f>
        <v>0</v>
      </c>
      <c r="U2805" s="3">
        <f t="shared" si="484"/>
        <v>352.03877673257034</v>
      </c>
      <c r="V2805" s="3">
        <f>('PV model'!$B$13*(U2805/1000)*(1-'PV model'!$B$14*((20+C2805)-25))*'PV model'!$B$10)/'PV model'!$B$12</f>
        <v>34.542303873539474</v>
      </c>
    </row>
    <row r="2806" spans="1:22" x14ac:dyDescent="0.2">
      <c r="A2806" s="10">
        <f t="shared" si="485"/>
        <v>117</v>
      </c>
      <c r="B2806" s="10">
        <f t="shared" si="486"/>
        <v>17</v>
      </c>
      <c r="C2806" s="23">
        <v>8.9</v>
      </c>
      <c r="D2806" s="24">
        <v>72.959249999999997</v>
      </c>
      <c r="E2806" s="24">
        <v>169.34400000000002</v>
      </c>
      <c r="F2806" s="48"/>
      <c r="G2806" s="48"/>
      <c r="H2806" s="1">
        <f t="shared" si="487"/>
        <v>13.625227937419789</v>
      </c>
      <c r="I2806" s="1">
        <f t="shared" si="480"/>
        <v>2.3480937112087159</v>
      </c>
      <c r="J2806" s="4">
        <f>B2806+('PV model'!$B$3/15)+(I2806/60)</f>
        <v>16.762468228520145</v>
      </c>
      <c r="K2806" s="2">
        <f t="shared" si="481"/>
        <v>-71.437023427802174</v>
      </c>
      <c r="L2806" s="2">
        <f>DEGREES(ASIN((((COS(RADIANS('PV model'!$B$2))*COS(RADIANS(H2806))*COS(RADIANS(K2806)))+(SIN(RADIANS('PV model'!$B$2))*SIN(RADIANS(H2806)))))))</f>
        <v>21.677297360024909</v>
      </c>
      <c r="M2806" s="3">
        <f t="shared" si="477"/>
        <v>21.677297360024909</v>
      </c>
      <c r="N2806" s="2">
        <f t="shared" si="482"/>
        <v>-82.484396400155603</v>
      </c>
      <c r="O2806" s="2">
        <f>IF('PV model'!$B$2&gt;0, 180-N2806,IF('PV model'!$B$2&lt;0,0-N2806,N2806))</f>
        <v>262.48439640015562</v>
      </c>
      <c r="P2806" s="2">
        <f>ABS(O2806-'PV model'!$B$5)</f>
        <v>57.484396400155617</v>
      </c>
      <c r="Q2806" s="3">
        <f t="shared" si="478"/>
        <v>68.322702639975091</v>
      </c>
      <c r="R2806" s="3">
        <f t="shared" si="483"/>
        <v>72.959250000000011</v>
      </c>
      <c r="S2806" s="3">
        <f t="shared" si="479"/>
        <v>195.00052309195374</v>
      </c>
      <c r="T2806" s="3">
        <f>(0.5*(1-COS(RADIANS(90-$X$3)))*(D2806+E2806)*'PV model'!$B$4)</f>
        <v>0</v>
      </c>
      <c r="U2806" s="3">
        <f t="shared" si="484"/>
        <v>267.95977309195376</v>
      </c>
      <c r="V2806" s="3">
        <f>('PV model'!$B$13*(U2806/1000)*(1-'PV model'!$B$14*((20+C2806)-25))*'PV model'!$B$10)/'PV model'!$B$12</f>
        <v>26.367408879146659</v>
      </c>
    </row>
    <row r="2807" spans="1:22" x14ac:dyDescent="0.2">
      <c r="A2807" s="10">
        <f t="shared" si="485"/>
        <v>117</v>
      </c>
      <c r="B2807" s="10">
        <f t="shared" si="486"/>
        <v>18</v>
      </c>
      <c r="C2807" s="23">
        <v>9.1999999999999993</v>
      </c>
      <c r="D2807" s="24">
        <v>17.959199999999999</v>
      </c>
      <c r="E2807" s="24">
        <v>114.66</v>
      </c>
      <c r="F2807" s="48"/>
      <c r="G2807" s="48"/>
      <c r="H2807" s="1">
        <f t="shared" si="487"/>
        <v>13.625227937419789</v>
      </c>
      <c r="I2807" s="1">
        <f t="shared" si="480"/>
        <v>2.3480937112087159</v>
      </c>
      <c r="J2807" s="4">
        <f>B2807+('PV model'!$B$3/15)+(I2807/60)</f>
        <v>17.762468228520145</v>
      </c>
      <c r="K2807" s="2">
        <f t="shared" si="481"/>
        <v>-86.437023427802174</v>
      </c>
      <c r="L2807" s="2">
        <f>DEGREES(ASIN((((COS(RADIANS('PV model'!$B$2))*COS(RADIANS(H2807))*COS(RADIANS(K2807)))+(SIN(RADIANS('PV model'!$B$2))*SIN(RADIANS(H2807)))))))</f>
        <v>13.199860318987039</v>
      </c>
      <c r="M2807" s="3">
        <f t="shared" si="477"/>
        <v>13.199860318987039</v>
      </c>
      <c r="N2807" s="2">
        <f t="shared" si="482"/>
        <v>-85.070837212919756</v>
      </c>
      <c r="O2807" s="2">
        <f>IF('PV model'!$B$2&gt;0, 180-N2807,IF('PV model'!$B$2&lt;0,0-N2807,N2807))</f>
        <v>265.07083721291974</v>
      </c>
      <c r="P2807" s="2">
        <f>ABS(O2807-'PV model'!$B$5)</f>
        <v>60.070837212919741</v>
      </c>
      <c r="Q2807" s="3">
        <f t="shared" si="478"/>
        <v>76.800139681012965</v>
      </c>
      <c r="R2807" s="3">
        <f t="shared" si="483"/>
        <v>17.959200000000006</v>
      </c>
      <c r="S2807" s="3">
        <f t="shared" si="479"/>
        <v>121.23327063948724</v>
      </c>
      <c r="T2807" s="3">
        <f>(0.5*(1-COS(RADIANS(90-$X$3)))*(D2807+E2807)*'PV model'!$B$4)</f>
        <v>0</v>
      </c>
      <c r="U2807" s="3">
        <f t="shared" si="484"/>
        <v>139.19247063948725</v>
      </c>
      <c r="V2807" s="3">
        <f>('PV model'!$B$13*(U2807/1000)*(1-'PV model'!$B$14*((20+C2807)-25))*'PV model'!$B$10)/'PV model'!$B$12</f>
        <v>13.679929551789074</v>
      </c>
    </row>
    <row r="2808" spans="1:22" x14ac:dyDescent="0.2">
      <c r="A2808" s="10">
        <f t="shared" si="485"/>
        <v>117</v>
      </c>
      <c r="B2808" s="10">
        <f t="shared" si="486"/>
        <v>19</v>
      </c>
      <c r="C2808" s="23">
        <v>8.5</v>
      </c>
      <c r="D2808" s="24">
        <v>0</v>
      </c>
      <c r="E2808" s="24">
        <v>48.51</v>
      </c>
      <c r="F2808" s="48"/>
      <c r="G2808" s="48"/>
      <c r="H2808" s="1">
        <f t="shared" si="487"/>
        <v>13.625227937419789</v>
      </c>
      <c r="I2808" s="1">
        <f t="shared" si="480"/>
        <v>2.3480937112087159</v>
      </c>
      <c r="J2808" s="4">
        <f>B2808+('PV model'!$B$3/15)+(I2808/60)</f>
        <v>18.762468228520145</v>
      </c>
      <c r="K2808" s="2">
        <f t="shared" si="481"/>
        <v>-101.43702342780217</v>
      </c>
      <c r="L2808" s="2">
        <f>DEGREES(ASIN((((COS(RADIANS('PV model'!$B$2))*COS(RADIANS(H2808))*COS(RADIANS(K2808)))+(SIN(RADIANS('PV model'!$B$2))*SIN(RADIANS(H2808)))))))</f>
        <v>4.8752848360711685</v>
      </c>
      <c r="M2808" s="3">
        <f t="shared" si="477"/>
        <v>4.8752848360711685</v>
      </c>
      <c r="N2808" s="2">
        <f t="shared" si="482"/>
        <v>-72.943946702259552</v>
      </c>
      <c r="O2808" s="2">
        <f>IF('PV model'!$B$2&gt;0, 180-N2808,IF('PV model'!$B$2&lt;0,0-N2808,N2808))</f>
        <v>252.94394670225955</v>
      </c>
      <c r="P2808" s="2">
        <f>ABS(O2808-'PV model'!$B$5)</f>
        <v>47.943946702259552</v>
      </c>
      <c r="Q2808" s="3">
        <f t="shared" si="478"/>
        <v>85.124715163928826</v>
      </c>
      <c r="R2808" s="3">
        <f t="shared" si="483"/>
        <v>0</v>
      </c>
      <c r="S2808" s="3">
        <f t="shared" si="479"/>
        <v>48.51</v>
      </c>
      <c r="T2808" s="3">
        <f>(0.5*(1-COS(RADIANS(90-$X$3)))*(D2808+E2808)*'PV model'!$B$4)</f>
        <v>0</v>
      </c>
      <c r="U2808" s="3">
        <f t="shared" si="484"/>
        <v>48.51</v>
      </c>
      <c r="V2808" s="3">
        <f>('PV model'!$B$13*(U2808/1000)*(1-'PV model'!$B$14*((20+C2808)-25))*'PV model'!$B$10)/'PV model'!$B$12</f>
        <v>4.7811727655999992</v>
      </c>
    </row>
    <row r="2809" spans="1:22" x14ac:dyDescent="0.2">
      <c r="A2809" s="10">
        <f t="shared" si="485"/>
        <v>117</v>
      </c>
      <c r="B2809" s="10">
        <f t="shared" si="486"/>
        <v>20</v>
      </c>
      <c r="C2809" s="23">
        <v>8.1999999999999993</v>
      </c>
      <c r="D2809" s="24">
        <v>0</v>
      </c>
      <c r="E2809" s="24">
        <v>9.702</v>
      </c>
      <c r="F2809" s="48"/>
      <c r="G2809" s="48"/>
      <c r="H2809" s="1">
        <f t="shared" si="487"/>
        <v>13.625227937419789</v>
      </c>
      <c r="I2809" s="1">
        <f t="shared" si="480"/>
        <v>2.3480937112087159</v>
      </c>
      <c r="J2809" s="4">
        <f>B2809+('PV model'!$B$3/15)+(I2809/60)</f>
        <v>19.762468228520145</v>
      </c>
      <c r="K2809" s="2">
        <f t="shared" si="481"/>
        <v>-116.43702342780217</v>
      </c>
      <c r="L2809" s="2">
        <f>DEGREES(ASIN((((COS(RADIANS('PV model'!$B$2))*COS(RADIANS(H2809))*COS(RADIANS(K2809)))+(SIN(RADIANS('PV model'!$B$2))*SIN(RADIANS(H2809)))))))</f>
        <v>-2.9196631852648447</v>
      </c>
      <c r="M2809" s="3">
        <f t="shared" si="477"/>
        <v>0</v>
      </c>
      <c r="N2809" s="2">
        <f t="shared" si="482"/>
        <v>-60.616569657816484</v>
      </c>
      <c r="O2809" s="2">
        <f>IF('PV model'!$B$2&gt;0, 180-N2809,IF('PV model'!$B$2&lt;0,0-N2809,N2809))</f>
        <v>240.61656965781648</v>
      </c>
      <c r="P2809" s="2">
        <f>ABS(O2809-'PV model'!$B$5)</f>
        <v>35.616569657816484</v>
      </c>
      <c r="Q2809" s="3">
        <f t="shared" si="478"/>
        <v>92.919663185264838</v>
      </c>
      <c r="R2809" s="3">
        <f t="shared" si="483"/>
        <v>0</v>
      </c>
      <c r="S2809" s="3">
        <f t="shared" si="479"/>
        <v>9.702</v>
      </c>
      <c r="T2809" s="3">
        <f>(0.5*(1-COS(RADIANS(90-$X$3)))*(D2809+E2809)*'PV model'!$B$4)</f>
        <v>0</v>
      </c>
      <c r="U2809" s="3">
        <f t="shared" si="484"/>
        <v>9.702</v>
      </c>
      <c r="V2809" s="3">
        <f>('PV model'!$B$13*(U2809/1000)*(1-'PV model'!$B$14*((20+C2809)-25))*'PV model'!$B$10)/'PV model'!$B$12</f>
        <v>0.957398327424</v>
      </c>
    </row>
    <row r="2810" spans="1:22" x14ac:dyDescent="0.2">
      <c r="A2810" s="10">
        <f t="shared" si="485"/>
        <v>117</v>
      </c>
      <c r="B2810" s="10">
        <f t="shared" si="486"/>
        <v>21</v>
      </c>
      <c r="C2810" s="23">
        <v>7.7</v>
      </c>
      <c r="D2810" s="24">
        <v>0</v>
      </c>
      <c r="E2810" s="24">
        <v>0</v>
      </c>
      <c r="F2810" s="48"/>
      <c r="G2810" s="48"/>
      <c r="H2810" s="1">
        <f t="shared" si="487"/>
        <v>13.625227937419789</v>
      </c>
      <c r="I2810" s="1">
        <f t="shared" si="480"/>
        <v>2.3480937112087159</v>
      </c>
      <c r="J2810" s="4">
        <f>B2810+('PV model'!$B$3/15)+(I2810/60)</f>
        <v>20.762468228520145</v>
      </c>
      <c r="K2810" s="2">
        <f t="shared" si="481"/>
        <v>-131.43702342780219</v>
      </c>
      <c r="L2810" s="2">
        <f>DEGREES(ASIN((((COS(RADIANS('PV model'!$B$2))*COS(RADIANS(H2810))*COS(RADIANS(K2810)))+(SIN(RADIANS('PV model'!$B$2))*SIN(RADIANS(H2810)))))))</f>
        <v>-9.7969495255605548</v>
      </c>
      <c r="M2810" s="3">
        <f t="shared" si="477"/>
        <v>0</v>
      </c>
      <c r="N2810" s="2">
        <f t="shared" si="482"/>
        <v>-47.677585301697441</v>
      </c>
      <c r="O2810" s="2">
        <f>IF('PV model'!$B$2&gt;0, 180-N2810,IF('PV model'!$B$2&lt;0,0-N2810,N2810))</f>
        <v>227.67758530169743</v>
      </c>
      <c r="P2810" s="2">
        <f>ABS(O2810-'PV model'!$B$5)</f>
        <v>22.677585301697434</v>
      </c>
      <c r="Q2810" s="3">
        <f t="shared" si="478"/>
        <v>99.796949525560549</v>
      </c>
      <c r="R2810" s="3">
        <f t="shared" si="483"/>
        <v>0</v>
      </c>
      <c r="S2810" s="3">
        <f t="shared" si="479"/>
        <v>0</v>
      </c>
      <c r="T2810" s="3">
        <f>(0.5*(1-COS(RADIANS(90-$X$3)))*(D2810+E2810)*'PV model'!$B$4)</f>
        <v>0</v>
      </c>
      <c r="U2810" s="3">
        <f t="shared" si="484"/>
        <v>0</v>
      </c>
      <c r="V2810" s="3">
        <f>('PV model'!$B$13*(U2810/1000)*(1-'PV model'!$B$14*((20+C2810)-25))*'PV model'!$B$10)/'PV model'!$B$12</f>
        <v>0</v>
      </c>
    </row>
    <row r="2811" spans="1:22" x14ac:dyDescent="0.2">
      <c r="A2811" s="10">
        <f t="shared" si="485"/>
        <v>117</v>
      </c>
      <c r="B2811" s="10">
        <f t="shared" si="486"/>
        <v>22</v>
      </c>
      <c r="C2811" s="23">
        <v>7.2</v>
      </c>
      <c r="D2811" s="24">
        <v>0</v>
      </c>
      <c r="E2811" s="24">
        <v>0</v>
      </c>
      <c r="F2811" s="48"/>
      <c r="G2811" s="48"/>
      <c r="H2811" s="1">
        <f t="shared" si="487"/>
        <v>13.625227937419789</v>
      </c>
      <c r="I2811" s="1">
        <f t="shared" si="480"/>
        <v>2.3480937112087159</v>
      </c>
      <c r="J2811" s="4">
        <f>B2811+('PV model'!$B$3/15)+(I2811/60)</f>
        <v>21.762468228520145</v>
      </c>
      <c r="K2811" s="2">
        <f t="shared" si="481"/>
        <v>-146.43702342780219</v>
      </c>
      <c r="L2811" s="2">
        <f>DEGREES(ASIN((((COS(RADIANS('PV model'!$B$2))*COS(RADIANS(H2811))*COS(RADIANS(K2811)))+(SIN(RADIANS('PV model'!$B$2))*SIN(RADIANS(H2811)))))))</f>
        <v>-15.34034505788877</v>
      </c>
      <c r="M2811" s="3">
        <f t="shared" si="477"/>
        <v>0</v>
      </c>
      <c r="N2811" s="2">
        <f t="shared" si="482"/>
        <v>-33.858569123902335</v>
      </c>
      <c r="O2811" s="2">
        <f>IF('PV model'!$B$2&gt;0, 180-N2811,IF('PV model'!$B$2&lt;0,0-N2811,N2811))</f>
        <v>213.85856912390233</v>
      </c>
      <c r="P2811" s="2">
        <f>ABS(O2811-'PV model'!$B$5)</f>
        <v>8.8585691239023276</v>
      </c>
      <c r="Q2811" s="3">
        <f t="shared" si="478"/>
        <v>105.34034505788877</v>
      </c>
      <c r="R2811" s="3">
        <f t="shared" si="483"/>
        <v>0</v>
      </c>
      <c r="S2811" s="3">
        <f t="shared" si="479"/>
        <v>0</v>
      </c>
      <c r="T2811" s="3">
        <f>(0.5*(1-COS(RADIANS(90-$X$3)))*(D2811+E2811)*'PV model'!$B$4)</f>
        <v>0</v>
      </c>
      <c r="U2811" s="3">
        <f t="shared" si="484"/>
        <v>0</v>
      </c>
      <c r="V2811" s="3">
        <f>('PV model'!$B$13*(U2811/1000)*(1-'PV model'!$B$14*((20+C2811)-25))*'PV model'!$B$10)/'PV model'!$B$12</f>
        <v>0</v>
      </c>
    </row>
    <row r="2812" spans="1:22" x14ac:dyDescent="0.2">
      <c r="A2812" s="10">
        <f t="shared" si="485"/>
        <v>117</v>
      </c>
      <c r="B2812" s="10">
        <f t="shared" si="486"/>
        <v>23</v>
      </c>
      <c r="C2812" s="23">
        <v>7.2</v>
      </c>
      <c r="D2812" s="24">
        <v>0</v>
      </c>
      <c r="E2812" s="24">
        <v>0</v>
      </c>
      <c r="F2812" s="48"/>
      <c r="G2812" s="48"/>
      <c r="H2812" s="1">
        <f t="shared" si="487"/>
        <v>13.625227937419789</v>
      </c>
      <c r="I2812" s="1">
        <f t="shared" si="480"/>
        <v>2.3480937112087159</v>
      </c>
      <c r="J2812" s="4">
        <f>B2812+('PV model'!$B$3/15)+(I2812/60)</f>
        <v>22.762468228520145</v>
      </c>
      <c r="K2812" s="2">
        <f t="shared" si="481"/>
        <v>-161.43702342780219</v>
      </c>
      <c r="L2812" s="2">
        <f>DEGREES(ASIN((((COS(RADIANS('PV model'!$B$2))*COS(RADIANS(H2812))*COS(RADIANS(K2812)))+(SIN(RADIANS('PV model'!$B$2))*SIN(RADIANS(H2812)))))))</f>
        <v>-19.128521677793639</v>
      </c>
      <c r="M2812" s="3">
        <f t="shared" si="477"/>
        <v>0</v>
      </c>
      <c r="N2812" s="2">
        <f t="shared" si="482"/>
        <v>-19.115200258541691</v>
      </c>
      <c r="O2812" s="2">
        <f>IF('PV model'!$B$2&gt;0, 180-N2812,IF('PV model'!$B$2&lt;0,0-N2812,N2812))</f>
        <v>199.11520025854168</v>
      </c>
      <c r="P2812" s="2">
        <f>ABS(O2812-'PV model'!$B$5)</f>
        <v>5.8847997414583233</v>
      </c>
      <c r="Q2812" s="3">
        <f t="shared" si="478"/>
        <v>109.12852167779364</v>
      </c>
      <c r="R2812" s="3">
        <f t="shared" si="483"/>
        <v>0</v>
      </c>
      <c r="S2812" s="3">
        <f t="shared" si="479"/>
        <v>0</v>
      </c>
      <c r="T2812" s="3">
        <f>(0.5*(1-COS(RADIANS(90-$X$3)))*(D2812+E2812)*'PV model'!$B$4)</f>
        <v>0</v>
      </c>
      <c r="U2812" s="3">
        <f t="shared" si="484"/>
        <v>0</v>
      </c>
      <c r="V2812" s="3">
        <f>('PV model'!$B$13*(U2812/1000)*(1-'PV model'!$B$14*((20+C2812)-25))*'PV model'!$B$10)/'PV model'!$B$12</f>
        <v>0</v>
      </c>
    </row>
    <row r="2813" spans="1:22" x14ac:dyDescent="0.2">
      <c r="A2813" s="10">
        <f t="shared" si="485"/>
        <v>117</v>
      </c>
      <c r="B2813" s="10">
        <f t="shared" si="486"/>
        <v>24</v>
      </c>
      <c r="C2813" s="23">
        <v>6.9</v>
      </c>
      <c r="D2813" s="24">
        <v>0</v>
      </c>
      <c r="E2813" s="24">
        <v>0</v>
      </c>
      <c r="F2813" s="48"/>
      <c r="G2813" s="48"/>
      <c r="H2813" s="1">
        <f t="shared" si="487"/>
        <v>13.625227937419789</v>
      </c>
      <c r="I2813" s="1">
        <f t="shared" si="480"/>
        <v>2.3480937112087159</v>
      </c>
      <c r="J2813" s="4">
        <f>B2813+('PV model'!$B$3/15)+(I2813/60)</f>
        <v>23.762468228520145</v>
      </c>
      <c r="K2813" s="2">
        <f t="shared" si="481"/>
        <v>-176.43702342780219</v>
      </c>
      <c r="L2813" s="2">
        <f>DEGREES(ASIN((((COS(RADIANS('PV model'!$B$2))*COS(RADIANS(H2813))*COS(RADIANS(K2813)))+(SIN(RADIANS('PV model'!$B$2))*SIN(RADIANS(H2813)))))))</f>
        <v>-20.809540945660689</v>
      </c>
      <c r="M2813" s="3">
        <f t="shared" si="477"/>
        <v>0</v>
      </c>
      <c r="N2813" s="2">
        <f t="shared" si="482"/>
        <v>-3.7045463837194434</v>
      </c>
      <c r="O2813" s="2">
        <f>IF('PV model'!$B$2&gt;0, 180-N2813,IF('PV model'!$B$2&lt;0,0-N2813,N2813))</f>
        <v>183.70454638371945</v>
      </c>
      <c r="P2813" s="2">
        <f>ABS(O2813-'PV model'!$B$5)</f>
        <v>21.295453616280554</v>
      </c>
      <c r="Q2813" s="3">
        <f t="shared" si="478"/>
        <v>110.80954094566069</v>
      </c>
      <c r="R2813" s="3">
        <f t="shared" si="483"/>
        <v>0</v>
      </c>
      <c r="S2813" s="3">
        <f t="shared" si="479"/>
        <v>0</v>
      </c>
      <c r="T2813" s="3">
        <f>(0.5*(1-COS(RADIANS(90-$X$3)))*(D2813+E2813)*'PV model'!$B$4)</f>
        <v>0</v>
      </c>
      <c r="U2813" s="3">
        <f t="shared" si="484"/>
        <v>0</v>
      </c>
      <c r="V2813" s="3">
        <f>('PV model'!$B$13*(U2813/1000)*(1-'PV model'!$B$14*((20+C2813)-25))*'PV model'!$B$10)/'PV model'!$B$12</f>
        <v>0</v>
      </c>
    </row>
    <row r="2814" spans="1:22" x14ac:dyDescent="0.2">
      <c r="A2814" s="10">
        <f t="shared" si="485"/>
        <v>118</v>
      </c>
      <c r="B2814" s="10">
        <f t="shared" si="486"/>
        <v>1</v>
      </c>
      <c r="C2814" s="23">
        <v>6.5</v>
      </c>
      <c r="D2814" s="24">
        <v>0</v>
      </c>
      <c r="E2814" s="24">
        <v>0</v>
      </c>
      <c r="F2814" s="48"/>
      <c r="G2814" s="48"/>
      <c r="H2814" s="1">
        <f t="shared" si="487"/>
        <v>13.952051173718841</v>
      </c>
      <c r="I2814" s="1">
        <f t="shared" si="480"/>
        <v>2.507934881891126</v>
      </c>
      <c r="J2814" s="4">
        <f>B2814+('PV model'!$B$3/15)+(I2814/60)</f>
        <v>0.7651322480315188</v>
      </c>
      <c r="K2814" s="2">
        <f t="shared" si="481"/>
        <v>168.52301627952721</v>
      </c>
      <c r="L2814" s="2">
        <f>DEGREES(ASIN((((COS(RADIANS('PV model'!$B$2))*COS(RADIANS(H2814))*COS(RADIANS(K2814)))+(SIN(RADIANS('PV model'!$B$2))*SIN(RADIANS(H2814)))))))</f>
        <v>-19.876861704946769</v>
      </c>
      <c r="M2814" s="3">
        <f t="shared" si="477"/>
        <v>0</v>
      </c>
      <c r="N2814" s="2">
        <f t="shared" si="482"/>
        <v>11.849224291294968</v>
      </c>
      <c r="O2814" s="2">
        <f>IF('PV model'!$B$2&gt;0, 180-N2814,IF('PV model'!$B$2&lt;0,0-N2814,N2814))</f>
        <v>168.15077570870503</v>
      </c>
      <c r="P2814" s="2">
        <f>ABS(O2814-'PV model'!$B$5)</f>
        <v>36.849224291294973</v>
      </c>
      <c r="Q2814" s="3">
        <f t="shared" si="478"/>
        <v>109.87686170494676</v>
      </c>
      <c r="R2814" s="3">
        <f t="shared" si="483"/>
        <v>0</v>
      </c>
      <c r="S2814" s="3">
        <f t="shared" si="479"/>
        <v>0</v>
      </c>
      <c r="T2814" s="3">
        <f>(0.5*(1-COS(RADIANS(90-$X$3)))*(D2814+E2814)*'PV model'!$B$4)</f>
        <v>0</v>
      </c>
      <c r="U2814" s="3">
        <f t="shared" si="484"/>
        <v>0</v>
      </c>
      <c r="V2814" s="3">
        <f>('PV model'!$B$13*(U2814/1000)*(1-'PV model'!$B$14*((20+C2814)-25))*'PV model'!$B$10)/'PV model'!$B$12</f>
        <v>0</v>
      </c>
    </row>
    <row r="2815" spans="1:22" x14ac:dyDescent="0.2">
      <c r="A2815" s="10">
        <f t="shared" si="485"/>
        <v>118</v>
      </c>
      <c r="B2815" s="10">
        <f t="shared" si="486"/>
        <v>2</v>
      </c>
      <c r="C2815" s="23">
        <v>6.2</v>
      </c>
      <c r="D2815" s="24">
        <v>0</v>
      </c>
      <c r="E2815" s="24">
        <v>0</v>
      </c>
      <c r="F2815" s="48"/>
      <c r="G2815" s="48"/>
      <c r="H2815" s="1">
        <f t="shared" si="487"/>
        <v>13.952051173718841</v>
      </c>
      <c r="I2815" s="1">
        <f t="shared" si="480"/>
        <v>2.507934881891126</v>
      </c>
      <c r="J2815" s="4">
        <f>B2815+('PV model'!$B$3/15)+(I2815/60)</f>
        <v>1.7651322480315188</v>
      </c>
      <c r="K2815" s="2">
        <f t="shared" si="481"/>
        <v>153.52301627952721</v>
      </c>
      <c r="L2815" s="2">
        <f>DEGREES(ASIN((((COS(RADIANS('PV model'!$B$2))*COS(RADIANS(H2815))*COS(RADIANS(K2815)))+(SIN(RADIANS('PV model'!$B$2))*SIN(RADIANS(H2815)))))))</f>
        <v>-17.057750545713844</v>
      </c>
      <c r="M2815" s="3">
        <f t="shared" si="477"/>
        <v>0</v>
      </c>
      <c r="N2815" s="2">
        <f t="shared" si="482"/>
        <v>26.91029385919046</v>
      </c>
      <c r="O2815" s="2">
        <f>IF('PV model'!$B$2&gt;0, 180-N2815,IF('PV model'!$B$2&lt;0,0-N2815,N2815))</f>
        <v>153.08970614080954</v>
      </c>
      <c r="P2815" s="2">
        <f>ABS(O2815-'PV model'!$B$5)</f>
        <v>51.91029385919046</v>
      </c>
      <c r="Q2815" s="3">
        <f t="shared" si="478"/>
        <v>107.05775054571384</v>
      </c>
      <c r="R2815" s="3">
        <f t="shared" si="483"/>
        <v>0</v>
      </c>
      <c r="S2815" s="3">
        <f t="shared" si="479"/>
        <v>0</v>
      </c>
      <c r="T2815" s="3">
        <f>(0.5*(1-COS(RADIANS(90-$X$3)))*(D2815+E2815)*'PV model'!$B$4)</f>
        <v>0</v>
      </c>
      <c r="U2815" s="3">
        <f t="shared" si="484"/>
        <v>0</v>
      </c>
      <c r="V2815" s="3">
        <f>('PV model'!$B$13*(U2815/1000)*(1-'PV model'!$B$14*((20+C2815)-25))*'PV model'!$B$10)/'PV model'!$B$12</f>
        <v>0</v>
      </c>
    </row>
    <row r="2816" spans="1:22" x14ac:dyDescent="0.2">
      <c r="A2816" s="10">
        <f t="shared" si="485"/>
        <v>118</v>
      </c>
      <c r="B2816" s="10">
        <f t="shared" si="486"/>
        <v>3</v>
      </c>
      <c r="C2816" s="23">
        <v>5.4</v>
      </c>
      <c r="D2816" s="24">
        <v>0</v>
      </c>
      <c r="E2816" s="24">
        <v>0</v>
      </c>
      <c r="F2816" s="48"/>
      <c r="G2816" s="48"/>
      <c r="H2816" s="1">
        <f t="shared" si="487"/>
        <v>13.952051173718841</v>
      </c>
      <c r="I2816" s="1">
        <f t="shared" si="480"/>
        <v>2.507934881891126</v>
      </c>
      <c r="J2816" s="4">
        <f>B2816+('PV model'!$B$3/15)+(I2816/60)</f>
        <v>2.7651322480315188</v>
      </c>
      <c r="K2816" s="2">
        <f t="shared" si="481"/>
        <v>138.52301627952721</v>
      </c>
      <c r="L2816" s="2">
        <f>DEGREES(ASIN((((COS(RADIANS('PV model'!$B$2))*COS(RADIANS(H2816))*COS(RADIANS(K2816)))+(SIN(RADIANS('PV model'!$B$2))*SIN(RADIANS(H2816)))))))</f>
        <v>-12.306390979881447</v>
      </c>
      <c r="M2816" s="3">
        <f t="shared" si="477"/>
        <v>0</v>
      </c>
      <c r="N2816" s="2">
        <f t="shared" si="482"/>
        <v>41.139649363648161</v>
      </c>
      <c r="O2816" s="2">
        <f>IF('PV model'!$B$2&gt;0, 180-N2816,IF('PV model'!$B$2&lt;0,0-N2816,N2816))</f>
        <v>138.86035063635182</v>
      </c>
      <c r="P2816" s="2">
        <f>ABS(O2816-'PV model'!$B$5)</f>
        <v>66.139649363648175</v>
      </c>
      <c r="Q2816" s="3">
        <f t="shared" si="478"/>
        <v>102.30639097988144</v>
      </c>
      <c r="R2816" s="3">
        <f t="shared" si="483"/>
        <v>0</v>
      </c>
      <c r="S2816" s="3">
        <f t="shared" si="479"/>
        <v>0</v>
      </c>
      <c r="T2816" s="3">
        <f>(0.5*(1-COS(RADIANS(90-$X$3)))*(D2816+E2816)*'PV model'!$B$4)</f>
        <v>0</v>
      </c>
      <c r="U2816" s="3">
        <f t="shared" si="484"/>
        <v>0</v>
      </c>
      <c r="V2816" s="3">
        <f>('PV model'!$B$13*(U2816/1000)*(1-'PV model'!$B$14*((20+C2816)-25))*'PV model'!$B$10)/'PV model'!$B$12</f>
        <v>0</v>
      </c>
    </row>
    <row r="2817" spans="1:22" x14ac:dyDescent="0.2">
      <c r="A2817" s="10">
        <f t="shared" si="485"/>
        <v>118</v>
      </c>
      <c r="B2817" s="10">
        <f t="shared" si="486"/>
        <v>4</v>
      </c>
      <c r="C2817" s="23">
        <v>4.5999999999999996</v>
      </c>
      <c r="D2817" s="24">
        <v>0</v>
      </c>
      <c r="E2817" s="24">
        <v>0</v>
      </c>
      <c r="F2817" s="48"/>
      <c r="G2817" s="48"/>
      <c r="H2817" s="1">
        <f t="shared" si="487"/>
        <v>13.952051173718841</v>
      </c>
      <c r="I2817" s="1">
        <f t="shared" si="480"/>
        <v>2.507934881891126</v>
      </c>
      <c r="J2817" s="4">
        <f>B2817+('PV model'!$B$3/15)+(I2817/60)</f>
        <v>3.7651322480315188</v>
      </c>
      <c r="K2817" s="2">
        <f t="shared" si="481"/>
        <v>123.52301627952723</v>
      </c>
      <c r="L2817" s="2">
        <f>DEGREES(ASIN((((COS(RADIANS('PV model'!$B$2))*COS(RADIANS(H2817))*COS(RADIANS(K2817)))+(SIN(RADIANS('PV model'!$B$2))*SIN(RADIANS(H2817)))))))</f>
        <v>-6.0200672986290238</v>
      </c>
      <c r="M2817" s="3">
        <f t="shared" si="477"/>
        <v>0</v>
      </c>
      <c r="N2817" s="2">
        <f t="shared" si="482"/>
        <v>54.444804641068259</v>
      </c>
      <c r="O2817" s="2">
        <f>IF('PV model'!$B$2&gt;0, 180-N2817,IF('PV model'!$B$2&lt;0,0-N2817,N2817))</f>
        <v>125.55519535893174</v>
      </c>
      <c r="P2817" s="2">
        <f>ABS(O2817-'PV model'!$B$5)</f>
        <v>79.444804641068259</v>
      </c>
      <c r="Q2817" s="3">
        <f t="shared" si="478"/>
        <v>96.02006729862903</v>
      </c>
      <c r="R2817" s="3">
        <f t="shared" si="483"/>
        <v>0</v>
      </c>
      <c r="S2817" s="3">
        <f t="shared" si="479"/>
        <v>0</v>
      </c>
      <c r="T2817" s="3">
        <f>(0.5*(1-COS(RADIANS(90-$X$3)))*(D2817+E2817)*'PV model'!$B$4)</f>
        <v>0</v>
      </c>
      <c r="U2817" s="3">
        <f t="shared" si="484"/>
        <v>0</v>
      </c>
      <c r="V2817" s="3">
        <f>('PV model'!$B$13*(U2817/1000)*(1-'PV model'!$B$14*((20+C2817)-25))*'PV model'!$B$10)/'PV model'!$B$12</f>
        <v>0</v>
      </c>
    </row>
    <row r="2818" spans="1:22" x14ac:dyDescent="0.2">
      <c r="A2818" s="10">
        <f t="shared" si="485"/>
        <v>118</v>
      </c>
      <c r="B2818" s="10">
        <f t="shared" si="486"/>
        <v>5</v>
      </c>
      <c r="C2818" s="23">
        <v>4.4000000000000004</v>
      </c>
      <c r="D2818" s="24">
        <v>0</v>
      </c>
      <c r="E2818" s="24">
        <v>0.88200000000000001</v>
      </c>
      <c r="F2818" s="48"/>
      <c r="G2818" s="48"/>
      <c r="H2818" s="1">
        <f t="shared" si="487"/>
        <v>13.952051173718841</v>
      </c>
      <c r="I2818" s="1">
        <f t="shared" si="480"/>
        <v>2.507934881891126</v>
      </c>
      <c r="J2818" s="4">
        <f>B2818+('PV model'!$B$3/15)+(I2818/60)</f>
        <v>4.7651322480315192</v>
      </c>
      <c r="K2818" s="2">
        <f t="shared" si="481"/>
        <v>108.52301627952721</v>
      </c>
      <c r="L2818" s="2">
        <f>DEGREES(ASIN((((COS(RADIANS('PV model'!$B$2))*COS(RADIANS(H2818))*COS(RADIANS(K2818)))+(SIN(RADIANS('PV model'!$B$2))*SIN(RADIANS(H2818)))))))</f>
        <v>1.3794948422044944</v>
      </c>
      <c r="M2818" s="3">
        <f t="shared" si="477"/>
        <v>1.3794948422044944</v>
      </c>
      <c r="N2818" s="2">
        <f t="shared" si="482"/>
        <v>66.997685492468108</v>
      </c>
      <c r="O2818" s="2">
        <f>IF('PV model'!$B$2&gt;0, 180-N2818,IF('PV model'!$B$2&lt;0,0-N2818,N2818))</f>
        <v>113.00231450753189</v>
      </c>
      <c r="P2818" s="2">
        <f>ABS(O2818-'PV model'!$B$5)</f>
        <v>91.997685492468108</v>
      </c>
      <c r="Q2818" s="3">
        <f t="shared" si="478"/>
        <v>88.620505157795506</v>
      </c>
      <c r="R2818" s="3">
        <f t="shared" si="483"/>
        <v>0</v>
      </c>
      <c r="S2818" s="3">
        <f t="shared" si="479"/>
        <v>0.88200000000000001</v>
      </c>
      <c r="T2818" s="3">
        <f>(0.5*(1-COS(RADIANS(90-$X$3)))*(D2818+E2818)*'PV model'!$B$4)</f>
        <v>0</v>
      </c>
      <c r="U2818" s="3">
        <f t="shared" si="484"/>
        <v>0.88200000000000001</v>
      </c>
      <c r="V2818" s="3">
        <f>('PV model'!$B$13*(U2818/1000)*(1-'PV model'!$B$14*((20+C2818)-25))*'PV model'!$B$10)/'PV model'!$B$12</f>
        <v>8.8376315327999985E-2</v>
      </c>
    </row>
    <row r="2819" spans="1:22" x14ac:dyDescent="0.2">
      <c r="A2819" s="10">
        <f t="shared" si="485"/>
        <v>118</v>
      </c>
      <c r="B2819" s="10">
        <f t="shared" si="486"/>
        <v>6</v>
      </c>
      <c r="C2819" s="23">
        <v>4.5</v>
      </c>
      <c r="D2819" s="24">
        <v>17.959199999999999</v>
      </c>
      <c r="E2819" s="24">
        <v>27.342000000000002</v>
      </c>
      <c r="F2819" s="48"/>
      <c r="G2819" s="48"/>
      <c r="H2819" s="1">
        <f t="shared" si="487"/>
        <v>13.952051173718841</v>
      </c>
      <c r="I2819" s="1">
        <f t="shared" si="480"/>
        <v>2.507934881891126</v>
      </c>
      <c r="J2819" s="4">
        <f>B2819+('PV model'!$B$3/15)+(I2819/60)</f>
        <v>5.7651322480315192</v>
      </c>
      <c r="K2819" s="2">
        <f t="shared" si="481"/>
        <v>93.523016279527212</v>
      </c>
      <c r="L2819" s="2">
        <f>DEGREES(ASIN((((COS(RADIANS('PV model'!$B$2))*COS(RADIANS(H2819))*COS(RADIANS(K2819)))+(SIN(RADIANS('PV model'!$B$2))*SIN(RADIANS(H2819)))))))</f>
        <v>9.4929566377861789</v>
      </c>
      <c r="M2819" s="3">
        <f t="shared" si="477"/>
        <v>9.4929566377861789</v>
      </c>
      <c r="N2819" s="2">
        <f t="shared" si="482"/>
        <v>79.146836012536241</v>
      </c>
      <c r="O2819" s="2">
        <f>IF('PV model'!$B$2&gt;0, 180-N2819,IF('PV model'!$B$2&lt;0,0-N2819,N2819))</f>
        <v>100.85316398746376</v>
      </c>
      <c r="P2819" s="2">
        <f>ABS(O2819-'PV model'!$B$5)</f>
        <v>104.14683601253624</v>
      </c>
      <c r="Q2819" s="3">
        <f t="shared" si="478"/>
        <v>80.507043362213821</v>
      </c>
      <c r="R2819" s="3">
        <f t="shared" si="483"/>
        <v>17.959199999999999</v>
      </c>
      <c r="S2819" s="3">
        <f t="shared" si="479"/>
        <v>30.919299343903987</v>
      </c>
      <c r="T2819" s="3">
        <f>(0.5*(1-COS(RADIANS(90-$X$3)))*(D2819+E2819)*'PV model'!$B$4)</f>
        <v>0</v>
      </c>
      <c r="U2819" s="3">
        <f t="shared" si="484"/>
        <v>48.878499343903982</v>
      </c>
      <c r="V2819" s="3">
        <f>('PV model'!$B$13*(U2819/1000)*(1-'PV model'!$B$14*((20+C2819)-25))*'PV model'!$B$10)/'PV model'!$B$12</f>
        <v>4.8956665840054745</v>
      </c>
    </row>
    <row r="2820" spans="1:22" x14ac:dyDescent="0.2">
      <c r="A2820" s="10">
        <f t="shared" si="485"/>
        <v>118</v>
      </c>
      <c r="B2820" s="10">
        <f t="shared" si="486"/>
        <v>7</v>
      </c>
      <c r="C2820" s="23">
        <v>5.4</v>
      </c>
      <c r="D2820" s="24">
        <v>335.61255</v>
      </c>
      <c r="E2820" s="24">
        <v>70.56</v>
      </c>
      <c r="F2820" s="48"/>
      <c r="G2820" s="48"/>
      <c r="H2820" s="1">
        <f t="shared" si="487"/>
        <v>13.952051173718841</v>
      </c>
      <c r="I2820" s="1">
        <f t="shared" si="480"/>
        <v>2.507934881891126</v>
      </c>
      <c r="J2820" s="4">
        <f>B2820+('PV model'!$B$3/15)+(I2820/60)</f>
        <v>6.7651322480315192</v>
      </c>
      <c r="K2820" s="2">
        <f t="shared" si="481"/>
        <v>78.523016279527212</v>
      </c>
      <c r="L2820" s="2">
        <f>DEGREES(ASIN((((COS(RADIANS('PV model'!$B$2))*COS(RADIANS(H2820))*COS(RADIANS(K2820)))+(SIN(RADIANS('PV model'!$B$2))*SIN(RADIANS(H2820)))))))</f>
        <v>17.943576809672393</v>
      </c>
      <c r="M2820" s="3">
        <f t="shared" si="477"/>
        <v>17.943576809672393</v>
      </c>
      <c r="N2820" s="2">
        <f t="shared" si="482"/>
        <v>88.640227280755624</v>
      </c>
      <c r="O2820" s="2">
        <f>IF('PV model'!$B$2&gt;0, 180-N2820,IF('PV model'!$B$2&lt;0,0-N2820,N2820))</f>
        <v>91.359772719244376</v>
      </c>
      <c r="P2820" s="2">
        <f>ABS(O2820-'PV model'!$B$5)</f>
        <v>113.64022728075562</v>
      </c>
      <c r="Q2820" s="3">
        <f t="shared" si="478"/>
        <v>72.056423190327607</v>
      </c>
      <c r="R2820" s="3">
        <f t="shared" si="483"/>
        <v>335.61255</v>
      </c>
      <c r="S2820" s="3">
        <f t="shared" si="479"/>
        <v>89.208337586364891</v>
      </c>
      <c r="T2820" s="3">
        <f>(0.5*(1-COS(RADIANS(90-$X$3)))*(D2820+E2820)*'PV model'!$B$4)</f>
        <v>0</v>
      </c>
      <c r="U2820" s="3">
        <f t="shared" si="484"/>
        <v>424.8208875863649</v>
      </c>
      <c r="V2820" s="3">
        <f>('PV model'!$B$13*(U2820/1000)*(1-'PV model'!$B$14*((20+C2820)-25))*'PV model'!$B$10)/'PV model'!$B$12</f>
        <v>42.397151769656013</v>
      </c>
    </row>
    <row r="2821" spans="1:22" x14ac:dyDescent="0.2">
      <c r="A2821" s="10">
        <f t="shared" si="485"/>
        <v>118</v>
      </c>
      <c r="B2821" s="10">
        <f t="shared" si="486"/>
        <v>8</v>
      </c>
      <c r="C2821" s="23">
        <v>6.1</v>
      </c>
      <c r="D2821" s="24">
        <v>529.79639999999995</v>
      </c>
      <c r="E2821" s="24">
        <v>110.25</v>
      </c>
      <c r="F2821" s="48"/>
      <c r="G2821" s="48"/>
      <c r="H2821" s="1">
        <f t="shared" si="487"/>
        <v>13.952051173718841</v>
      </c>
      <c r="I2821" s="1">
        <f t="shared" si="480"/>
        <v>2.507934881891126</v>
      </c>
      <c r="J2821" s="4">
        <f>B2821+('PV model'!$B$3/15)+(I2821/60)</f>
        <v>7.7651322480315192</v>
      </c>
      <c r="K2821" s="2">
        <f t="shared" si="481"/>
        <v>63.523016279527212</v>
      </c>
      <c r="L2821" s="2">
        <f>DEGREES(ASIN((((COS(RADIANS('PV model'!$B$2))*COS(RADIANS(H2821))*COS(RADIANS(K2821)))+(SIN(RADIANS('PV model'!$B$2))*SIN(RADIANS(H2821)))))))</f>
        <v>26.345337618759174</v>
      </c>
      <c r="M2821" s="3">
        <f t="shared" si="477"/>
        <v>26.345337618759174</v>
      </c>
      <c r="N2821" s="2">
        <f t="shared" si="482"/>
        <v>75.787314440481666</v>
      </c>
      <c r="O2821" s="2">
        <f>IF('PV model'!$B$2&gt;0, 180-N2821,IF('PV model'!$B$2&lt;0,0-N2821,N2821))</f>
        <v>104.21268555951833</v>
      </c>
      <c r="P2821" s="2">
        <f>ABS(O2821-'PV model'!$B$5)</f>
        <v>100.78731444048167</v>
      </c>
      <c r="Q2821" s="3">
        <f t="shared" si="478"/>
        <v>63.654662381240819</v>
      </c>
      <c r="R2821" s="3">
        <f t="shared" si="483"/>
        <v>529.79640000000006</v>
      </c>
      <c r="S2821" s="3">
        <f t="shared" si="479"/>
        <v>146.92404966937946</v>
      </c>
      <c r="T2821" s="3">
        <f>(0.5*(1-COS(RADIANS(90-$X$3)))*(D2821+E2821)*'PV model'!$B$4)</f>
        <v>0</v>
      </c>
      <c r="U2821" s="3">
        <f t="shared" si="484"/>
        <v>676.72044966937949</v>
      </c>
      <c r="V2821" s="3">
        <f>('PV model'!$B$13*(U2821/1000)*(1-'PV model'!$B$14*((20+C2821)-25))*'PV model'!$B$10)/'PV model'!$B$12</f>
        <v>67.347338253895785</v>
      </c>
    </row>
    <row r="2822" spans="1:22" x14ac:dyDescent="0.2">
      <c r="A2822" s="10">
        <f t="shared" si="485"/>
        <v>118</v>
      </c>
      <c r="B2822" s="10">
        <f t="shared" si="486"/>
        <v>9</v>
      </c>
      <c r="C2822" s="23">
        <v>6.9</v>
      </c>
      <c r="D2822" s="24">
        <v>790.20479999999998</v>
      </c>
      <c r="E2822" s="24">
        <v>86.436000000000007</v>
      </c>
      <c r="F2822" s="48"/>
      <c r="G2822" s="48"/>
      <c r="H2822" s="1">
        <f t="shared" si="487"/>
        <v>13.952051173718841</v>
      </c>
      <c r="I2822" s="1">
        <f t="shared" si="480"/>
        <v>2.507934881891126</v>
      </c>
      <c r="J2822" s="4">
        <f>B2822+('PV model'!$B$3/15)+(I2822/60)</f>
        <v>8.7651322480315184</v>
      </c>
      <c r="K2822" s="2">
        <f t="shared" si="481"/>
        <v>48.523016279527226</v>
      </c>
      <c r="L2822" s="2">
        <f>DEGREES(ASIN((((COS(RADIANS('PV model'!$B$2))*COS(RADIANS(H2822))*COS(RADIANS(K2822)))+(SIN(RADIANS('PV model'!$B$2))*SIN(RADIANS(H2822)))))))</f>
        <v>34.248209904048373</v>
      </c>
      <c r="M2822" s="3">
        <f t="shared" ref="M2822:M2885" si="488">IF(L2822&gt;0, L2822, 0)</f>
        <v>34.248209904048373</v>
      </c>
      <c r="N2822" s="2">
        <f t="shared" si="482"/>
        <v>61.599157701008089</v>
      </c>
      <c r="O2822" s="2">
        <f>IF('PV model'!$B$2&gt;0, 180-N2822,IF('PV model'!$B$2&lt;0,0-N2822,N2822))</f>
        <v>118.4008422989919</v>
      </c>
      <c r="P2822" s="2">
        <f>ABS(O2822-'PV model'!$B$5)</f>
        <v>86.599157701008096</v>
      </c>
      <c r="Q2822" s="3">
        <f t="shared" ref="Q2822:Q2885" si="489">DEGREES(ACOS((SIN(RADIANS(L2822))*COS(RADIANS(90-$X$3))+COS(RADIANS(L2822))*COS(RADIANS(P2822))*SIN(RADIANS(90-$X$3)))))</f>
        <v>55.751790095951627</v>
      </c>
      <c r="R2822" s="3">
        <f t="shared" si="483"/>
        <v>790.2048000000002</v>
      </c>
      <c r="S2822" s="3">
        <f t="shared" ref="S2822:S2885" si="490">IF($Z$3=TRUE, IF(E2822=0,0,E2822*(0.5*(1+COS(RADIANS(90-$X$3))*(1+(1-(E2822^2/(D2822+E2822)^2))*(SIN(RADIANS(0.5*$X$3))^3)))*(1+(1-(E2822^2/(D2822+E2822)^2))*(COS(RADIANS(Q2822))^2)*(SIN(RADIANS(90-L2822))^3)))), IF(E2822=0,0,E2822*(0.5*(1+COS(RADIANS(90-$X$3))))))</f>
        <v>119.55954958745254</v>
      </c>
      <c r="T2822" s="3">
        <f>(0.5*(1-COS(RADIANS(90-$X$3)))*(D2822+E2822)*'PV model'!$B$4)</f>
        <v>0</v>
      </c>
      <c r="U2822" s="3">
        <f t="shared" si="484"/>
        <v>909.76434958745278</v>
      </c>
      <c r="V2822" s="3">
        <f>('PV model'!$B$13*(U2822/1000)*(1-'PV model'!$B$14*((20+C2822)-25))*'PV model'!$B$10)/'PV model'!$B$12</f>
        <v>90.248900047437587</v>
      </c>
    </row>
    <row r="2823" spans="1:22" x14ac:dyDescent="0.2">
      <c r="A2823" s="10">
        <f t="shared" si="485"/>
        <v>118</v>
      </c>
      <c r="B2823" s="10">
        <f t="shared" si="486"/>
        <v>10</v>
      </c>
      <c r="C2823" s="23">
        <v>8</v>
      </c>
      <c r="D2823" s="24">
        <v>833.98034999999993</v>
      </c>
      <c r="E2823" s="24">
        <v>116.42399999999999</v>
      </c>
      <c r="F2823" s="48"/>
      <c r="G2823" s="48"/>
      <c r="H2823" s="1">
        <f t="shared" si="487"/>
        <v>13.952051173718841</v>
      </c>
      <c r="I2823" s="1">
        <f t="shared" ref="I2823:I2886" si="491">9.87*SIN(RADIANS(1.978*A2823-160.22))-7.53*COS(RADIANS(0.989*A2823-80.11))-1.5*SIN((RADIANS(0.989*A2823-80.11)))</f>
        <v>2.507934881891126</v>
      </c>
      <c r="J2823" s="4">
        <f>B2823+('PV model'!$B$3/15)+(I2823/60)</f>
        <v>9.7651322480315184</v>
      </c>
      <c r="K2823" s="2">
        <f t="shared" ref="K2823:K2886" si="492">15*(12-J2823)</f>
        <v>33.523016279527226</v>
      </c>
      <c r="L2823" s="2">
        <f>DEGREES(ASIN((((COS(RADIANS('PV model'!$B$2))*COS(RADIANS(H2823))*COS(RADIANS(K2823)))+(SIN(RADIANS('PV model'!$B$2))*SIN(RADIANS(H2823)))))))</f>
        <v>41.068945549164248</v>
      </c>
      <c r="M2823" s="3">
        <f t="shared" si="488"/>
        <v>41.068945549164248</v>
      </c>
      <c r="N2823" s="2">
        <f t="shared" ref="N2823:N2886" si="493">DEGREES(ASIN((COS(RADIANS(H2823))*SIN(RADIANS(K2823)))/COS(RADIANS(L2823))))</f>
        <v>45.310056116974835</v>
      </c>
      <c r="O2823" s="2">
        <f>IF('PV model'!$B$2&gt;0, 180-N2823,IF('PV model'!$B$2&lt;0,0-N2823,N2823))</f>
        <v>134.68994388302517</v>
      </c>
      <c r="P2823" s="2">
        <f>ABS(O2823-'PV model'!$B$5)</f>
        <v>70.310056116974835</v>
      </c>
      <c r="Q2823" s="3">
        <f t="shared" si="489"/>
        <v>48.931054450835752</v>
      </c>
      <c r="R2823" s="3">
        <f t="shared" ref="R2823:R2886" si="494">IF(D2823=0,0,D2823*COS(RADIANS(Q2823))/SIN(RADIANS(L2823)))</f>
        <v>833.98034999999982</v>
      </c>
      <c r="S2823" s="3">
        <f t="shared" si="490"/>
        <v>161.599216374934</v>
      </c>
      <c r="T2823" s="3">
        <f>(0.5*(1-COS(RADIANS(90-$X$3)))*(D2823+E2823)*'PV model'!$B$4)</f>
        <v>0</v>
      </c>
      <c r="U2823" s="3">
        <f t="shared" ref="U2823:U2886" si="495">R2823+S2823+T2823</f>
        <v>995.57956637493385</v>
      </c>
      <c r="V2823" s="3">
        <f>('PV model'!$B$13*(U2823/1000)*(1-'PV model'!$B$14*((20+C2823)-25))*'PV model'!$B$10)/'PV model'!$B$12</f>
        <v>98.323915853380313</v>
      </c>
    </row>
    <row r="2824" spans="1:22" x14ac:dyDescent="0.2">
      <c r="A2824" s="10">
        <f t="shared" ref="A2824:A2887" si="496">IF(B2824&gt;1,A2823,A2823+1)</f>
        <v>118</v>
      </c>
      <c r="B2824" s="10">
        <f t="shared" ref="B2824:B2887" si="497">IF(B2823&lt;24,B2823+1,1)</f>
        <v>11</v>
      </c>
      <c r="C2824" s="23">
        <v>9.6999999999999993</v>
      </c>
      <c r="D2824" s="24">
        <v>866.31759999999997</v>
      </c>
      <c r="E2824" s="24">
        <v>77.616</v>
      </c>
      <c r="F2824" s="48"/>
      <c r="G2824" s="48"/>
      <c r="H2824" s="1">
        <f t="shared" ref="H2824:H2887" si="498">(23.465*SIN(RADIANS(280.1+0.9863*A2824)))</f>
        <v>13.952051173718841</v>
      </c>
      <c r="I2824" s="1">
        <f t="shared" si="491"/>
        <v>2.507934881891126</v>
      </c>
      <c r="J2824" s="4">
        <f>B2824+('PV model'!$B$3/15)+(I2824/60)</f>
        <v>10.765132248031518</v>
      </c>
      <c r="K2824" s="2">
        <f t="shared" si="492"/>
        <v>18.523016279527226</v>
      </c>
      <c r="L2824" s="2">
        <f>DEGREES(ASIN((((COS(RADIANS('PV model'!$B$2))*COS(RADIANS(H2824))*COS(RADIANS(K2824)))+(SIN(RADIANS('PV model'!$B$2))*SIN(RADIANS(H2824)))))))</f>
        <v>46.048251066379642</v>
      </c>
      <c r="M2824" s="3">
        <f t="shared" si="488"/>
        <v>46.048251066379642</v>
      </c>
      <c r="N2824" s="2">
        <f t="shared" si="493"/>
        <v>26.37355977751233</v>
      </c>
      <c r="O2824" s="2">
        <f>IF('PV model'!$B$2&gt;0, 180-N2824,IF('PV model'!$B$2&lt;0,0-N2824,N2824))</f>
        <v>153.62644022248767</v>
      </c>
      <c r="P2824" s="2">
        <f>ABS(O2824-'PV model'!$B$5)</f>
        <v>51.373559777512327</v>
      </c>
      <c r="Q2824" s="3">
        <f t="shared" si="489"/>
        <v>43.951748933620358</v>
      </c>
      <c r="R2824" s="3">
        <f t="shared" si="494"/>
        <v>866.31759999999986</v>
      </c>
      <c r="S2824" s="3">
        <f t="shared" si="490"/>
        <v>106.94786163091921</v>
      </c>
      <c r="T2824" s="3">
        <f>(0.5*(1-COS(RADIANS(90-$X$3)))*(D2824+E2824)*'PV model'!$B$4)</f>
        <v>0</v>
      </c>
      <c r="U2824" s="3">
        <f t="shared" si="495"/>
        <v>973.26546163091905</v>
      </c>
      <c r="V2824" s="3">
        <f>('PV model'!$B$13*(U2824/1000)*(1-'PV model'!$B$14*((20+C2824)-25))*'PV model'!$B$10)/'PV model'!$B$12</f>
        <v>95.458608372387673</v>
      </c>
    </row>
    <row r="2825" spans="1:22" x14ac:dyDescent="0.2">
      <c r="A2825" s="10">
        <f t="shared" si="496"/>
        <v>118</v>
      </c>
      <c r="B2825" s="10">
        <f t="shared" si="497"/>
        <v>12</v>
      </c>
      <c r="C2825" s="23">
        <v>10.3</v>
      </c>
      <c r="D2825" s="24">
        <v>991.12335000000007</v>
      </c>
      <c r="E2825" s="24">
        <v>83.789999999999992</v>
      </c>
      <c r="F2825" s="48"/>
      <c r="G2825" s="48"/>
      <c r="H2825" s="1">
        <f t="shared" si="498"/>
        <v>13.952051173718841</v>
      </c>
      <c r="I2825" s="1">
        <f t="shared" si="491"/>
        <v>2.507934881891126</v>
      </c>
      <c r="J2825" s="4">
        <f>B2825+('PV model'!$B$3/15)+(I2825/60)</f>
        <v>11.765132248031518</v>
      </c>
      <c r="K2825" s="2">
        <f t="shared" si="492"/>
        <v>3.5230162795272246</v>
      </c>
      <c r="L2825" s="2">
        <f>DEGREES(ASIN((((COS(RADIANS('PV model'!$B$2))*COS(RADIANS(H2825))*COS(RADIANS(K2825)))+(SIN(RADIANS('PV model'!$B$2))*SIN(RADIANS(H2825)))))))</f>
        <v>48.362390020836997</v>
      </c>
      <c r="M2825" s="3">
        <f t="shared" si="488"/>
        <v>48.362390020836997</v>
      </c>
      <c r="N2825" s="2">
        <f t="shared" si="493"/>
        <v>5.1496736506182943</v>
      </c>
      <c r="O2825" s="2">
        <f>IF('PV model'!$B$2&gt;0, 180-N2825,IF('PV model'!$B$2&lt;0,0-N2825,N2825))</f>
        <v>174.8503263493817</v>
      </c>
      <c r="P2825" s="2">
        <f>ABS(O2825-'PV model'!$B$5)</f>
        <v>30.149673650618297</v>
      </c>
      <c r="Q2825" s="3">
        <f t="shared" si="489"/>
        <v>41.637609979162995</v>
      </c>
      <c r="R2825" s="3">
        <f t="shared" si="494"/>
        <v>991.12335000000007</v>
      </c>
      <c r="S2825" s="3">
        <f t="shared" si="490"/>
        <v>114.55295110097632</v>
      </c>
      <c r="T2825" s="3">
        <f>(0.5*(1-COS(RADIANS(90-$X$3)))*(D2825+E2825)*'PV model'!$B$4)</f>
        <v>0</v>
      </c>
      <c r="U2825" s="3">
        <f t="shared" si="495"/>
        <v>1105.6763011009764</v>
      </c>
      <c r="V2825" s="3">
        <f>('PV model'!$B$13*(U2825/1000)*(1-'PV model'!$B$14*((20+C2825)-25))*'PV model'!$B$10)/'PV model'!$B$12</f>
        <v>108.18030691322286</v>
      </c>
    </row>
    <row r="2826" spans="1:22" x14ac:dyDescent="0.2">
      <c r="A2826" s="10">
        <f t="shared" si="496"/>
        <v>118</v>
      </c>
      <c r="B2826" s="10">
        <f t="shared" si="497"/>
        <v>13</v>
      </c>
      <c r="C2826" s="23">
        <v>9.6999999999999993</v>
      </c>
      <c r="D2826" s="24">
        <v>955.20495000000005</v>
      </c>
      <c r="E2826" s="24">
        <v>97.902000000000001</v>
      </c>
      <c r="F2826" s="48"/>
      <c r="G2826" s="48"/>
      <c r="H2826" s="1">
        <f t="shared" si="498"/>
        <v>13.952051173718841</v>
      </c>
      <c r="I2826" s="1">
        <f t="shared" si="491"/>
        <v>2.507934881891126</v>
      </c>
      <c r="J2826" s="4">
        <f>B2826+('PV model'!$B$3/15)+(I2826/60)</f>
        <v>12.765132248031518</v>
      </c>
      <c r="K2826" s="2">
        <f t="shared" si="492"/>
        <v>-11.476983720472775</v>
      </c>
      <c r="L2826" s="2">
        <f>DEGREES(ASIN((((COS(RADIANS('PV model'!$B$2))*COS(RADIANS(H2826))*COS(RADIANS(K2826)))+(SIN(RADIANS('PV model'!$B$2))*SIN(RADIANS(H2826)))))))</f>
        <v>47.511218711855363</v>
      </c>
      <c r="M2826" s="3">
        <f t="shared" si="488"/>
        <v>47.511218711855363</v>
      </c>
      <c r="N2826" s="2">
        <f t="shared" si="493"/>
        <v>-16.612134578851975</v>
      </c>
      <c r="O2826" s="2">
        <f>IF('PV model'!$B$2&gt;0, 180-N2826,IF('PV model'!$B$2&lt;0,0-N2826,N2826))</f>
        <v>196.61213457885196</v>
      </c>
      <c r="P2826" s="2">
        <f>ABS(O2826-'PV model'!$B$5)</f>
        <v>8.3878654211480352</v>
      </c>
      <c r="Q2826" s="3">
        <f t="shared" si="489"/>
        <v>42.488781288144637</v>
      </c>
      <c r="R2826" s="3">
        <f t="shared" si="494"/>
        <v>955.20495000000005</v>
      </c>
      <c r="S2826" s="3">
        <f t="shared" si="490"/>
        <v>134.17274788109137</v>
      </c>
      <c r="T2826" s="3">
        <f>(0.5*(1-COS(RADIANS(90-$X$3)))*(D2826+E2826)*'PV model'!$B$4)</f>
        <v>0</v>
      </c>
      <c r="U2826" s="3">
        <f t="shared" si="495"/>
        <v>1089.3776978810915</v>
      </c>
      <c r="V2826" s="3">
        <f>('PV model'!$B$13*(U2826/1000)*(1-'PV model'!$B$14*((20+C2826)-25))*'PV model'!$B$10)/'PV model'!$B$12</f>
        <v>106.84698382020626</v>
      </c>
    </row>
    <row r="2827" spans="1:22" x14ac:dyDescent="0.2">
      <c r="A2827" s="10">
        <f t="shared" si="496"/>
        <v>118</v>
      </c>
      <c r="B2827" s="10">
        <f t="shared" si="497"/>
        <v>14</v>
      </c>
      <c r="C2827" s="23">
        <v>9.9</v>
      </c>
      <c r="D2827" s="24">
        <v>755.40884999999992</v>
      </c>
      <c r="E2827" s="24">
        <v>177.28200000000001</v>
      </c>
      <c r="F2827" s="48"/>
      <c r="G2827" s="48"/>
      <c r="H2827" s="1">
        <f t="shared" si="498"/>
        <v>13.952051173718841</v>
      </c>
      <c r="I2827" s="1">
        <f t="shared" si="491"/>
        <v>2.507934881891126</v>
      </c>
      <c r="J2827" s="4">
        <f>B2827+('PV model'!$B$3/15)+(I2827/60)</f>
        <v>13.765132248031518</v>
      </c>
      <c r="K2827" s="2">
        <f t="shared" si="492"/>
        <v>-26.476983720472774</v>
      </c>
      <c r="L2827" s="2">
        <f>DEGREES(ASIN((((COS(RADIANS('PV model'!$B$2))*COS(RADIANS(H2827))*COS(RADIANS(K2827)))+(SIN(RADIANS('PV model'!$B$2))*SIN(RADIANS(H2827)))))))</f>
        <v>43.68913161685348</v>
      </c>
      <c r="M2827" s="3">
        <f t="shared" si="488"/>
        <v>43.68913161685348</v>
      </c>
      <c r="N2827" s="2">
        <f t="shared" si="493"/>
        <v>-36.753723225985219</v>
      </c>
      <c r="O2827" s="2">
        <f>IF('PV model'!$B$2&gt;0, 180-N2827,IF('PV model'!$B$2&lt;0,0-N2827,N2827))</f>
        <v>216.75372322598523</v>
      </c>
      <c r="P2827" s="2">
        <f>ABS(O2827-'PV model'!$B$5)</f>
        <v>11.753723225985226</v>
      </c>
      <c r="Q2827" s="3">
        <f t="shared" si="489"/>
        <v>46.31086838314652</v>
      </c>
      <c r="R2827" s="3">
        <f t="shared" si="494"/>
        <v>755.4088499999998</v>
      </c>
      <c r="S2827" s="3">
        <f t="shared" si="490"/>
        <v>243.56702404981377</v>
      </c>
      <c r="T2827" s="3">
        <f>(0.5*(1-COS(RADIANS(90-$X$3)))*(D2827+E2827)*'PV model'!$B$4)</f>
        <v>0</v>
      </c>
      <c r="U2827" s="3">
        <f t="shared" si="495"/>
        <v>998.97587404981357</v>
      </c>
      <c r="V2827" s="3">
        <f>('PV model'!$B$13*(U2827/1000)*(1-'PV model'!$B$14*((20+C2827)-25))*'PV model'!$B$10)/'PV model'!$B$12</f>
        <v>97.900418853966983</v>
      </c>
    </row>
    <row r="2828" spans="1:22" x14ac:dyDescent="0.2">
      <c r="A2828" s="10">
        <f t="shared" si="496"/>
        <v>118</v>
      </c>
      <c r="B2828" s="10">
        <f t="shared" si="497"/>
        <v>15</v>
      </c>
      <c r="C2828" s="23">
        <v>11.3</v>
      </c>
      <c r="D2828" s="24">
        <v>821.63339999999994</v>
      </c>
      <c r="E2828" s="24">
        <v>116.42399999999999</v>
      </c>
      <c r="F2828" s="48"/>
      <c r="G2828" s="48"/>
      <c r="H2828" s="1">
        <f t="shared" si="498"/>
        <v>13.952051173718841</v>
      </c>
      <c r="I2828" s="1">
        <f t="shared" si="491"/>
        <v>2.507934881891126</v>
      </c>
      <c r="J2828" s="4">
        <f>B2828+('PV model'!$B$3/15)+(I2828/60)</f>
        <v>14.765132248031518</v>
      </c>
      <c r="K2828" s="2">
        <f t="shared" si="492"/>
        <v>-41.476983720472774</v>
      </c>
      <c r="L2828" s="2">
        <f>DEGREES(ASIN((((COS(RADIANS('PV model'!$B$2))*COS(RADIANS(H2828))*COS(RADIANS(K2828)))+(SIN(RADIANS('PV model'!$B$2))*SIN(RADIANS(H2828)))))))</f>
        <v>37.629222616357197</v>
      </c>
      <c r="M2828" s="3">
        <f t="shared" si="488"/>
        <v>37.629222616357197</v>
      </c>
      <c r="N2828" s="2">
        <f t="shared" si="493"/>
        <v>-54.253748052692686</v>
      </c>
      <c r="O2828" s="2">
        <f>IF('PV model'!$B$2&gt;0, 180-N2828,IF('PV model'!$B$2&lt;0,0-N2828,N2828))</f>
        <v>234.25374805269269</v>
      </c>
      <c r="P2828" s="2">
        <f>ABS(O2828-'PV model'!$B$5)</f>
        <v>29.253748052692686</v>
      </c>
      <c r="Q2828" s="3">
        <f t="shared" si="489"/>
        <v>52.370777383642803</v>
      </c>
      <c r="R2828" s="3">
        <f t="shared" si="494"/>
        <v>821.63340000000005</v>
      </c>
      <c r="S2828" s="3">
        <f t="shared" si="490"/>
        <v>161.60927778990748</v>
      </c>
      <c r="T2828" s="3">
        <f>(0.5*(1-COS(RADIANS(90-$X$3)))*(D2828+E2828)*'PV model'!$B$4)</f>
        <v>0</v>
      </c>
      <c r="U2828" s="3">
        <f t="shared" si="495"/>
        <v>983.24267778990748</v>
      </c>
      <c r="V2828" s="3">
        <f>('PV model'!$B$13*(U2828/1000)*(1-'PV model'!$B$14*((20+C2828)-25))*'PV model'!$B$10)/'PV model'!$B$12</f>
        <v>95.808157632467783</v>
      </c>
    </row>
    <row r="2829" spans="1:22" x14ac:dyDescent="0.2">
      <c r="A2829" s="10">
        <f t="shared" si="496"/>
        <v>118</v>
      </c>
      <c r="B2829" s="10">
        <f t="shared" si="497"/>
        <v>16</v>
      </c>
      <c r="C2829" s="23">
        <v>10.5</v>
      </c>
      <c r="D2829" s="24">
        <v>744.18434999999999</v>
      </c>
      <c r="E2829" s="24">
        <v>114.66</v>
      </c>
      <c r="F2829" s="48"/>
      <c r="G2829" s="48"/>
      <c r="H2829" s="1">
        <f t="shared" si="498"/>
        <v>13.952051173718841</v>
      </c>
      <c r="I2829" s="1">
        <f t="shared" si="491"/>
        <v>2.507934881891126</v>
      </c>
      <c r="J2829" s="4">
        <f>B2829+('PV model'!$B$3/15)+(I2829/60)</f>
        <v>15.765132248031518</v>
      </c>
      <c r="K2829" s="2">
        <f t="shared" si="492"/>
        <v>-56.476983720472774</v>
      </c>
      <c r="L2829" s="2">
        <f>DEGREES(ASIN((((COS(RADIANS('PV model'!$B$2))*COS(RADIANS(H2829))*COS(RADIANS(K2829)))+(SIN(RADIANS('PV model'!$B$2))*SIN(RADIANS(H2829)))))))</f>
        <v>30.151395045771981</v>
      </c>
      <c r="M2829" s="3">
        <f t="shared" si="488"/>
        <v>30.151395045771981</v>
      </c>
      <c r="N2829" s="2">
        <f t="shared" si="493"/>
        <v>-69.335563675250199</v>
      </c>
      <c r="O2829" s="2">
        <f>IF('PV model'!$B$2&gt;0, 180-N2829,IF('PV model'!$B$2&lt;0,0-N2829,N2829))</f>
        <v>249.3355636752502</v>
      </c>
      <c r="P2829" s="2">
        <f>ABS(O2829-'PV model'!$B$5)</f>
        <v>44.335563675250199</v>
      </c>
      <c r="Q2829" s="3">
        <f t="shared" si="489"/>
        <v>59.848604954228023</v>
      </c>
      <c r="R2829" s="3">
        <f t="shared" si="494"/>
        <v>744.18434999999999</v>
      </c>
      <c r="S2829" s="3">
        <f t="shared" si="490"/>
        <v>156.12713838206028</v>
      </c>
      <c r="T2829" s="3">
        <f>(0.5*(1-COS(RADIANS(90-$X$3)))*(D2829+E2829)*'PV model'!$B$4)</f>
        <v>0</v>
      </c>
      <c r="U2829" s="3">
        <f t="shared" si="495"/>
        <v>900.31148838206025</v>
      </c>
      <c r="V2829" s="3">
        <f>('PV model'!$B$13*(U2829/1000)*(1-'PV model'!$B$14*((20+C2829)-25))*'PV model'!$B$10)/'PV model'!$B$12</f>
        <v>88.015243378339974</v>
      </c>
    </row>
    <row r="2830" spans="1:22" x14ac:dyDescent="0.2">
      <c r="A2830" s="10">
        <f t="shared" si="496"/>
        <v>118</v>
      </c>
      <c r="B2830" s="10">
        <f t="shared" si="497"/>
        <v>17</v>
      </c>
      <c r="C2830" s="23">
        <v>10.6</v>
      </c>
      <c r="D2830" s="24">
        <v>477.04124999999999</v>
      </c>
      <c r="E2830" s="24">
        <v>159.642</v>
      </c>
      <c r="F2830" s="48"/>
      <c r="G2830" s="48"/>
      <c r="H2830" s="1">
        <f t="shared" si="498"/>
        <v>13.952051173718841</v>
      </c>
      <c r="I2830" s="1">
        <f t="shared" si="491"/>
        <v>2.507934881891126</v>
      </c>
      <c r="J2830" s="4">
        <f>B2830+('PV model'!$B$3/15)+(I2830/60)</f>
        <v>16.765132248031517</v>
      </c>
      <c r="K2830" s="2">
        <f t="shared" si="492"/>
        <v>-71.476983720472745</v>
      </c>
      <c r="L2830" s="2">
        <f>DEGREES(ASIN((((COS(RADIANS('PV model'!$B$2))*COS(RADIANS(H2830))*COS(RADIANS(K2830)))+(SIN(RADIANS('PV model'!$B$2))*SIN(RADIANS(H2830)))))))</f>
        <v>21.921468172303495</v>
      </c>
      <c r="M2830" s="3">
        <f t="shared" si="488"/>
        <v>21.921468172303495</v>
      </c>
      <c r="N2830" s="2">
        <f t="shared" si="493"/>
        <v>-82.722074156994836</v>
      </c>
      <c r="O2830" s="2">
        <f>IF('PV model'!$B$2&gt;0, 180-N2830,IF('PV model'!$B$2&lt;0,0-N2830,N2830))</f>
        <v>262.72207415699484</v>
      </c>
      <c r="P2830" s="2">
        <f>ABS(O2830-'PV model'!$B$5)</f>
        <v>57.722074156994836</v>
      </c>
      <c r="Q2830" s="3">
        <f t="shared" si="489"/>
        <v>68.078531827696509</v>
      </c>
      <c r="R2830" s="3">
        <f t="shared" si="494"/>
        <v>477.04124999999988</v>
      </c>
      <c r="S2830" s="3">
        <f t="shared" si="490"/>
        <v>205.49469787243976</v>
      </c>
      <c r="T2830" s="3">
        <f>(0.5*(1-COS(RADIANS(90-$X$3)))*(D2830+E2830)*'PV model'!$B$4)</f>
        <v>0</v>
      </c>
      <c r="U2830" s="3">
        <f t="shared" si="495"/>
        <v>682.53594787243969</v>
      </c>
      <c r="V2830" s="3">
        <f>('PV model'!$B$13*(U2830/1000)*(1-'PV model'!$B$14*((20+C2830)-25))*'PV model'!$B$10)/'PV model'!$B$12</f>
        <v>66.698024378304098</v>
      </c>
    </row>
    <row r="2831" spans="1:22" x14ac:dyDescent="0.2">
      <c r="A2831" s="10">
        <f t="shared" si="496"/>
        <v>118</v>
      </c>
      <c r="B2831" s="10">
        <f t="shared" si="497"/>
        <v>18</v>
      </c>
      <c r="C2831" s="23">
        <v>9.9</v>
      </c>
      <c r="D2831" s="24">
        <v>59.222599999999993</v>
      </c>
      <c r="E2831" s="24">
        <v>113.77800000000001</v>
      </c>
      <c r="F2831" s="48"/>
      <c r="G2831" s="48"/>
      <c r="H2831" s="1">
        <f t="shared" si="498"/>
        <v>13.952051173718841</v>
      </c>
      <c r="I2831" s="1">
        <f t="shared" si="491"/>
        <v>2.507934881891126</v>
      </c>
      <c r="J2831" s="4">
        <f>B2831+('PV model'!$B$3/15)+(I2831/60)</f>
        <v>17.765132248031517</v>
      </c>
      <c r="K2831" s="2">
        <f t="shared" si="492"/>
        <v>-86.476983720472745</v>
      </c>
      <c r="L2831" s="2">
        <f>DEGREES(ASIN((((COS(RADIANS('PV model'!$B$2))*COS(RADIANS(H2831))*COS(RADIANS(K2831)))+(SIN(RADIANS('PV model'!$B$2))*SIN(RADIANS(H2831)))))))</f>
        <v>13.443326926345284</v>
      </c>
      <c r="M2831" s="3">
        <f t="shared" si="488"/>
        <v>13.443326926345284</v>
      </c>
      <c r="N2831" s="2">
        <f t="shared" si="493"/>
        <v>-84.843255482719002</v>
      </c>
      <c r="O2831" s="2">
        <f>IF('PV model'!$B$2&gt;0, 180-N2831,IF('PV model'!$B$2&lt;0,0-N2831,N2831))</f>
        <v>264.84325548271897</v>
      </c>
      <c r="P2831" s="2">
        <f>ABS(O2831-'PV model'!$B$5)</f>
        <v>59.843255482718973</v>
      </c>
      <c r="Q2831" s="3">
        <f t="shared" si="489"/>
        <v>76.556673073654721</v>
      </c>
      <c r="R2831" s="3">
        <f t="shared" si="494"/>
        <v>59.222599999999979</v>
      </c>
      <c r="S2831" s="3">
        <f t="shared" si="490"/>
        <v>128.72424796514852</v>
      </c>
      <c r="T2831" s="3">
        <f>(0.5*(1-COS(RADIANS(90-$X$3)))*(D2831+E2831)*'PV model'!$B$4)</f>
        <v>0</v>
      </c>
      <c r="U2831" s="3">
        <f t="shared" si="495"/>
        <v>187.94684796514849</v>
      </c>
      <c r="V2831" s="3">
        <f>('PV model'!$B$13*(U2831/1000)*(1-'PV model'!$B$14*((20+C2831)-25))*'PV model'!$B$10)/'PV model'!$B$12</f>
        <v>18.418938450913355</v>
      </c>
    </row>
    <row r="2832" spans="1:22" x14ac:dyDescent="0.2">
      <c r="A2832" s="10">
        <f t="shared" si="496"/>
        <v>118</v>
      </c>
      <c r="B2832" s="10">
        <f t="shared" si="497"/>
        <v>19</v>
      </c>
      <c r="C2832" s="23">
        <v>8.8000000000000007</v>
      </c>
      <c r="D2832" s="24">
        <v>56.122499999999995</v>
      </c>
      <c r="E2832" s="24">
        <v>59.094000000000008</v>
      </c>
      <c r="F2832" s="48"/>
      <c r="G2832" s="48"/>
      <c r="H2832" s="1">
        <f t="shared" si="498"/>
        <v>13.952051173718841</v>
      </c>
      <c r="I2832" s="1">
        <f t="shared" si="491"/>
        <v>2.507934881891126</v>
      </c>
      <c r="J2832" s="4">
        <f>B2832+('PV model'!$B$3/15)+(I2832/60)</f>
        <v>18.765132248031517</v>
      </c>
      <c r="K2832" s="2">
        <f t="shared" si="492"/>
        <v>-101.47698372047275</v>
      </c>
      <c r="L2832" s="2">
        <f>DEGREES(ASIN((((COS(RADIANS('PV model'!$B$2))*COS(RADIANS(H2832))*COS(RADIANS(K2832)))+(SIN(RADIANS('PV model'!$B$2))*SIN(RADIANS(H2832)))))))</f>
        <v>5.1250369833205314</v>
      </c>
      <c r="M2832" s="3">
        <f t="shared" si="488"/>
        <v>5.1250369833205314</v>
      </c>
      <c r="N2832" s="2">
        <f t="shared" si="493"/>
        <v>-72.728783591502747</v>
      </c>
      <c r="O2832" s="2">
        <f>IF('PV model'!$B$2&gt;0, 180-N2832,IF('PV model'!$B$2&lt;0,0-N2832,N2832))</f>
        <v>252.72878359150275</v>
      </c>
      <c r="P2832" s="2">
        <f>ABS(O2832-'PV model'!$B$5)</f>
        <v>47.728783591502747</v>
      </c>
      <c r="Q2832" s="3">
        <f t="shared" si="489"/>
        <v>84.874963016679473</v>
      </c>
      <c r="R2832" s="3">
        <f t="shared" si="494"/>
        <v>56.122499999999995</v>
      </c>
      <c r="S2832" s="3">
        <f t="shared" si="490"/>
        <v>67.180471524818799</v>
      </c>
      <c r="T2832" s="3">
        <f>(0.5*(1-COS(RADIANS(90-$X$3)))*(D2832+E2832)*'PV model'!$B$4)</f>
        <v>0</v>
      </c>
      <c r="U2832" s="3">
        <f t="shared" si="495"/>
        <v>123.30297152481879</v>
      </c>
      <c r="V2832" s="3">
        <f>('PV model'!$B$13*(U2832/1000)*(1-'PV model'!$B$14*((20+C2832)-25))*'PV model'!$B$10)/'PV model'!$B$12</f>
        <v>12.138019485109847</v>
      </c>
    </row>
    <row r="2833" spans="1:22" x14ac:dyDescent="0.2">
      <c r="A2833" s="10">
        <f t="shared" si="496"/>
        <v>118</v>
      </c>
      <c r="B2833" s="10">
        <f t="shared" si="497"/>
        <v>20</v>
      </c>
      <c r="C2833" s="23">
        <v>7.7</v>
      </c>
      <c r="D2833" s="24">
        <v>0</v>
      </c>
      <c r="E2833" s="24">
        <v>10.584000000000001</v>
      </c>
      <c r="F2833" s="48"/>
      <c r="G2833" s="48"/>
      <c r="H2833" s="1">
        <f t="shared" si="498"/>
        <v>13.952051173718841</v>
      </c>
      <c r="I2833" s="1">
        <f t="shared" si="491"/>
        <v>2.507934881891126</v>
      </c>
      <c r="J2833" s="4">
        <f>B2833+('PV model'!$B$3/15)+(I2833/60)</f>
        <v>19.765132248031517</v>
      </c>
      <c r="K2833" s="2">
        <f t="shared" si="492"/>
        <v>-116.47698372047275</v>
      </c>
      <c r="L2833" s="2">
        <f>DEGREES(ASIN((((COS(RADIANS('PV model'!$B$2))*COS(RADIANS(H2833))*COS(RADIANS(K2833)))+(SIN(RADIANS('PV model'!$B$2))*SIN(RADIANS(H2833)))))))</f>
        <v>-2.6577941614286114</v>
      </c>
      <c r="M2833" s="3">
        <f t="shared" si="488"/>
        <v>0</v>
      </c>
      <c r="N2833" s="2">
        <f t="shared" si="493"/>
        <v>-60.416973751882054</v>
      </c>
      <c r="O2833" s="2">
        <f>IF('PV model'!$B$2&gt;0, 180-N2833,IF('PV model'!$B$2&lt;0,0-N2833,N2833))</f>
        <v>240.41697375188204</v>
      </c>
      <c r="P2833" s="2">
        <f>ABS(O2833-'PV model'!$B$5)</f>
        <v>35.41697375188204</v>
      </c>
      <c r="Q2833" s="3">
        <f t="shared" si="489"/>
        <v>92.657794161428612</v>
      </c>
      <c r="R2833" s="3">
        <f t="shared" si="494"/>
        <v>0</v>
      </c>
      <c r="S2833" s="3">
        <f t="shared" si="490"/>
        <v>10.584000000000001</v>
      </c>
      <c r="T2833" s="3">
        <f>(0.5*(1-COS(RADIANS(90-$X$3)))*(D2833+E2833)*'PV model'!$B$4)</f>
        <v>0</v>
      </c>
      <c r="U2833" s="3">
        <f t="shared" si="495"/>
        <v>10.584000000000001</v>
      </c>
      <c r="V2833" s="3">
        <f>('PV model'!$B$13*(U2833/1000)*(1-'PV model'!$B$14*((20+C2833)-25))*'PV model'!$B$10)/'PV model'!$B$12</f>
        <v>1.046550492288</v>
      </c>
    </row>
    <row r="2834" spans="1:22" x14ac:dyDescent="0.2">
      <c r="A2834" s="10">
        <f t="shared" si="496"/>
        <v>118</v>
      </c>
      <c r="B2834" s="10">
        <f t="shared" si="497"/>
        <v>21</v>
      </c>
      <c r="C2834" s="23">
        <v>7</v>
      </c>
      <c r="D2834" s="24">
        <v>0</v>
      </c>
      <c r="E2834" s="24">
        <v>0</v>
      </c>
      <c r="F2834" s="48"/>
      <c r="G2834" s="48"/>
      <c r="H2834" s="1">
        <f t="shared" si="498"/>
        <v>13.952051173718841</v>
      </c>
      <c r="I2834" s="1">
        <f t="shared" si="491"/>
        <v>2.507934881891126</v>
      </c>
      <c r="J2834" s="4">
        <f>B2834+('PV model'!$B$3/15)+(I2834/60)</f>
        <v>20.765132248031517</v>
      </c>
      <c r="K2834" s="2">
        <f t="shared" si="492"/>
        <v>-131.47698372047276</v>
      </c>
      <c r="L2834" s="2">
        <f>DEGREES(ASIN((((COS(RADIANS('PV model'!$B$2))*COS(RADIANS(H2834))*COS(RADIANS(K2834)))+(SIN(RADIANS('PV model'!$B$2))*SIN(RADIANS(H2834)))))))</f>
        <v>-9.5186881550412892</v>
      </c>
      <c r="M2834" s="3">
        <f t="shared" si="488"/>
        <v>0</v>
      </c>
      <c r="N2834" s="2">
        <f t="shared" si="493"/>
        <v>-47.499302419760511</v>
      </c>
      <c r="O2834" s="2">
        <f>IF('PV model'!$B$2&gt;0, 180-N2834,IF('PV model'!$B$2&lt;0,0-N2834,N2834))</f>
        <v>227.49930241976051</v>
      </c>
      <c r="P2834" s="2">
        <f>ABS(O2834-'PV model'!$B$5)</f>
        <v>22.499302419760511</v>
      </c>
      <c r="Q2834" s="3">
        <f t="shared" si="489"/>
        <v>99.518688155041289</v>
      </c>
      <c r="R2834" s="3">
        <f t="shared" si="494"/>
        <v>0</v>
      </c>
      <c r="S2834" s="3">
        <f t="shared" si="490"/>
        <v>0</v>
      </c>
      <c r="T2834" s="3">
        <f>(0.5*(1-COS(RADIANS(90-$X$3)))*(D2834+E2834)*'PV model'!$B$4)</f>
        <v>0</v>
      </c>
      <c r="U2834" s="3">
        <f t="shared" si="495"/>
        <v>0</v>
      </c>
      <c r="V2834" s="3">
        <f>('PV model'!$B$13*(U2834/1000)*(1-'PV model'!$B$14*((20+C2834)-25))*'PV model'!$B$10)/'PV model'!$B$12</f>
        <v>0</v>
      </c>
    </row>
    <row r="2835" spans="1:22" x14ac:dyDescent="0.2">
      <c r="A2835" s="10">
        <f t="shared" si="496"/>
        <v>118</v>
      </c>
      <c r="B2835" s="10">
        <f t="shared" si="497"/>
        <v>22</v>
      </c>
      <c r="C2835" s="23">
        <v>6.5</v>
      </c>
      <c r="D2835" s="24">
        <v>0</v>
      </c>
      <c r="E2835" s="24">
        <v>0</v>
      </c>
      <c r="F2835" s="48"/>
      <c r="G2835" s="48"/>
      <c r="H2835" s="1">
        <f t="shared" si="498"/>
        <v>13.952051173718841</v>
      </c>
      <c r="I2835" s="1">
        <f t="shared" si="491"/>
        <v>2.507934881891126</v>
      </c>
      <c r="J2835" s="4">
        <f>B2835+('PV model'!$B$3/15)+(I2835/60)</f>
        <v>21.765132248031517</v>
      </c>
      <c r="K2835" s="2">
        <f t="shared" si="492"/>
        <v>-146.47698372047276</v>
      </c>
      <c r="L2835" s="2">
        <f>DEGREES(ASIN((((COS(RADIANS('PV model'!$B$2))*COS(RADIANS(H2835))*COS(RADIANS(K2835)))+(SIN(RADIANS('PV model'!$B$2))*SIN(RADIANS(H2835)))))))</f>
        <v>-15.04377223844846</v>
      </c>
      <c r="M2835" s="3">
        <f t="shared" si="488"/>
        <v>0</v>
      </c>
      <c r="N2835" s="2">
        <f t="shared" si="493"/>
        <v>-33.710698422269488</v>
      </c>
      <c r="O2835" s="2">
        <f>IF('PV model'!$B$2&gt;0, 180-N2835,IF('PV model'!$B$2&lt;0,0-N2835,N2835))</f>
        <v>213.7106984222695</v>
      </c>
      <c r="P2835" s="2">
        <f>ABS(O2835-'PV model'!$B$5)</f>
        <v>8.7106984222695019</v>
      </c>
      <c r="Q2835" s="3">
        <f t="shared" si="489"/>
        <v>105.04377223844845</v>
      </c>
      <c r="R2835" s="3">
        <f t="shared" si="494"/>
        <v>0</v>
      </c>
      <c r="S2835" s="3">
        <f t="shared" si="490"/>
        <v>0</v>
      </c>
      <c r="T2835" s="3">
        <f>(0.5*(1-COS(RADIANS(90-$X$3)))*(D2835+E2835)*'PV model'!$B$4)</f>
        <v>0</v>
      </c>
      <c r="U2835" s="3">
        <f t="shared" si="495"/>
        <v>0</v>
      </c>
      <c r="V2835" s="3">
        <f>('PV model'!$B$13*(U2835/1000)*(1-'PV model'!$B$14*((20+C2835)-25))*'PV model'!$B$10)/'PV model'!$B$12</f>
        <v>0</v>
      </c>
    </row>
    <row r="2836" spans="1:22" x14ac:dyDescent="0.2">
      <c r="A2836" s="10">
        <f t="shared" si="496"/>
        <v>118</v>
      </c>
      <c r="B2836" s="10">
        <f t="shared" si="497"/>
        <v>23</v>
      </c>
      <c r="C2836" s="23">
        <v>5.8</v>
      </c>
      <c r="D2836" s="24">
        <v>0</v>
      </c>
      <c r="E2836" s="24">
        <v>0</v>
      </c>
      <c r="F2836" s="48"/>
      <c r="G2836" s="48"/>
      <c r="H2836" s="1">
        <f t="shared" si="498"/>
        <v>13.952051173718841</v>
      </c>
      <c r="I2836" s="1">
        <f t="shared" si="491"/>
        <v>2.507934881891126</v>
      </c>
      <c r="J2836" s="4">
        <f>B2836+('PV model'!$B$3/15)+(I2836/60)</f>
        <v>22.765132248031517</v>
      </c>
      <c r="K2836" s="2">
        <f t="shared" si="492"/>
        <v>-161.47698372047276</v>
      </c>
      <c r="L2836" s="2">
        <f>DEGREES(ASIN((((COS(RADIANS('PV model'!$B$2))*COS(RADIANS(H2836))*COS(RADIANS(K2836)))+(SIN(RADIANS('PV model'!$B$2))*SIN(RADIANS(H2836)))))))</f>
        <v>-18.815073838600512</v>
      </c>
      <c r="M2836" s="3">
        <f t="shared" si="488"/>
        <v>0</v>
      </c>
      <c r="N2836" s="2">
        <f t="shared" si="493"/>
        <v>-19.009086511377582</v>
      </c>
      <c r="O2836" s="2">
        <f>IF('PV model'!$B$2&gt;0, 180-N2836,IF('PV model'!$B$2&lt;0,0-N2836,N2836))</f>
        <v>199.00908651137757</v>
      </c>
      <c r="P2836" s="2">
        <f>ABS(O2836-'PV model'!$B$5)</f>
        <v>5.9909134886224251</v>
      </c>
      <c r="Q2836" s="3">
        <f t="shared" si="489"/>
        <v>108.81507383860051</v>
      </c>
      <c r="R2836" s="3">
        <f t="shared" si="494"/>
        <v>0</v>
      </c>
      <c r="S2836" s="3">
        <f t="shared" si="490"/>
        <v>0</v>
      </c>
      <c r="T2836" s="3">
        <f>(0.5*(1-COS(RADIANS(90-$X$3)))*(D2836+E2836)*'PV model'!$B$4)</f>
        <v>0</v>
      </c>
      <c r="U2836" s="3">
        <f t="shared" si="495"/>
        <v>0</v>
      </c>
      <c r="V2836" s="3">
        <f>('PV model'!$B$13*(U2836/1000)*(1-'PV model'!$B$14*((20+C2836)-25))*'PV model'!$B$10)/'PV model'!$B$12</f>
        <v>0</v>
      </c>
    </row>
    <row r="2837" spans="1:22" x14ac:dyDescent="0.2">
      <c r="A2837" s="10">
        <f t="shared" si="496"/>
        <v>118</v>
      </c>
      <c r="B2837" s="10">
        <f t="shared" si="497"/>
        <v>24</v>
      </c>
      <c r="C2837" s="23">
        <v>5.5</v>
      </c>
      <c r="D2837" s="24">
        <v>0</v>
      </c>
      <c r="E2837" s="24">
        <v>0</v>
      </c>
      <c r="F2837" s="48"/>
      <c r="G2837" s="48"/>
      <c r="H2837" s="1">
        <f t="shared" si="498"/>
        <v>13.952051173718841</v>
      </c>
      <c r="I2837" s="1">
        <f t="shared" si="491"/>
        <v>2.507934881891126</v>
      </c>
      <c r="J2837" s="4">
        <f>B2837+('PV model'!$B$3/15)+(I2837/60)</f>
        <v>23.765132248031517</v>
      </c>
      <c r="K2837" s="2">
        <f t="shared" si="492"/>
        <v>-176.47698372047276</v>
      </c>
      <c r="L2837" s="2">
        <f>DEGREES(ASIN((((COS(RADIANS('PV model'!$B$2))*COS(RADIANS(H2837))*COS(RADIANS(K2837)))+(SIN(RADIANS('PV model'!$B$2))*SIN(RADIANS(H2837)))))))</f>
        <v>-20.484398075054802</v>
      </c>
      <c r="M2837" s="3">
        <f t="shared" si="488"/>
        <v>0</v>
      </c>
      <c r="N2837" s="2">
        <f t="shared" si="493"/>
        <v>-3.650038925246196</v>
      </c>
      <c r="O2837" s="2">
        <f>IF('PV model'!$B$2&gt;0, 180-N2837,IF('PV model'!$B$2&lt;0,0-N2837,N2837))</f>
        <v>183.65003892524621</v>
      </c>
      <c r="P2837" s="2">
        <f>ABS(O2837-'PV model'!$B$5)</f>
        <v>21.349961074753793</v>
      </c>
      <c r="Q2837" s="3">
        <f t="shared" si="489"/>
        <v>110.4843980750548</v>
      </c>
      <c r="R2837" s="3">
        <f t="shared" si="494"/>
        <v>0</v>
      </c>
      <c r="S2837" s="3">
        <f t="shared" si="490"/>
        <v>0</v>
      </c>
      <c r="T2837" s="3">
        <f>(0.5*(1-COS(RADIANS(90-$X$3)))*(D2837+E2837)*'PV model'!$B$4)</f>
        <v>0</v>
      </c>
      <c r="U2837" s="3">
        <f t="shared" si="495"/>
        <v>0</v>
      </c>
      <c r="V2837" s="3">
        <f>('PV model'!$B$13*(U2837/1000)*(1-'PV model'!$B$14*((20+C2837)-25))*'PV model'!$B$10)/'PV model'!$B$12</f>
        <v>0</v>
      </c>
    </row>
    <row r="2838" spans="1:22" x14ac:dyDescent="0.2">
      <c r="A2838" s="10">
        <f t="shared" si="496"/>
        <v>119</v>
      </c>
      <c r="B2838" s="10">
        <f t="shared" si="497"/>
        <v>1</v>
      </c>
      <c r="C2838" s="23">
        <v>5.5</v>
      </c>
      <c r="D2838" s="24">
        <v>0</v>
      </c>
      <c r="E2838" s="24">
        <v>0</v>
      </c>
      <c r="F2838" s="48"/>
      <c r="G2838" s="48"/>
      <c r="H2838" s="1">
        <f t="shared" si="498"/>
        <v>14.274740127629055</v>
      </c>
      <c r="I2838" s="1">
        <f t="shared" si="491"/>
        <v>2.6585847502463418</v>
      </c>
      <c r="J2838" s="4">
        <f>B2838+('PV model'!$B$3/15)+(I2838/60)</f>
        <v>0.76764307917077246</v>
      </c>
      <c r="K2838" s="2">
        <f t="shared" si="492"/>
        <v>168.4853538124384</v>
      </c>
      <c r="L2838" s="2">
        <f>DEGREES(ASIN((((COS(RADIANS('PV model'!$B$2))*COS(RADIANS(H2838))*COS(RADIANS(K2838)))+(SIN(RADIANS('PV model'!$B$2))*SIN(RADIANS(H2838)))))))</f>
        <v>-19.552121249527016</v>
      </c>
      <c r="M2838" s="3">
        <f t="shared" si="488"/>
        <v>0</v>
      </c>
      <c r="N2838" s="2">
        <f t="shared" si="493"/>
        <v>11.846640821367114</v>
      </c>
      <c r="O2838" s="2">
        <f>IF('PV model'!$B$2&gt;0, 180-N2838,IF('PV model'!$B$2&lt;0,0-N2838,N2838))</f>
        <v>168.15335917863288</v>
      </c>
      <c r="P2838" s="2">
        <f>ABS(O2838-'PV model'!$B$5)</f>
        <v>36.846640821367117</v>
      </c>
      <c r="Q2838" s="3">
        <f t="shared" si="489"/>
        <v>109.55212124952702</v>
      </c>
      <c r="R2838" s="3">
        <f t="shared" si="494"/>
        <v>0</v>
      </c>
      <c r="S2838" s="3">
        <f t="shared" si="490"/>
        <v>0</v>
      </c>
      <c r="T2838" s="3">
        <f>(0.5*(1-COS(RADIANS(90-$X$3)))*(D2838+E2838)*'PV model'!$B$4)</f>
        <v>0</v>
      </c>
      <c r="U2838" s="3">
        <f t="shared" si="495"/>
        <v>0</v>
      </c>
      <c r="V2838" s="3">
        <f>('PV model'!$B$13*(U2838/1000)*(1-'PV model'!$B$14*((20+C2838)-25))*'PV model'!$B$10)/'PV model'!$B$12</f>
        <v>0</v>
      </c>
    </row>
    <row r="2839" spans="1:22" x14ac:dyDescent="0.2">
      <c r="A2839" s="10">
        <f t="shared" si="496"/>
        <v>119</v>
      </c>
      <c r="B2839" s="10">
        <f t="shared" si="497"/>
        <v>2</v>
      </c>
      <c r="C2839" s="23">
        <v>5.4</v>
      </c>
      <c r="D2839" s="24">
        <v>0</v>
      </c>
      <c r="E2839" s="24">
        <v>0</v>
      </c>
      <c r="F2839" s="48"/>
      <c r="G2839" s="48"/>
      <c r="H2839" s="1">
        <f t="shared" si="498"/>
        <v>14.274740127629055</v>
      </c>
      <c r="I2839" s="1">
        <f t="shared" si="491"/>
        <v>2.6585847502463418</v>
      </c>
      <c r="J2839" s="4">
        <f>B2839+('PV model'!$B$3/15)+(I2839/60)</f>
        <v>1.7676430791707725</v>
      </c>
      <c r="K2839" s="2">
        <f t="shared" si="492"/>
        <v>153.4853538124384</v>
      </c>
      <c r="L2839" s="2">
        <f>DEGREES(ASIN((((COS(RADIANS('PV model'!$B$2))*COS(RADIANS(H2839))*COS(RADIANS(K2839)))+(SIN(RADIANS('PV model'!$B$2))*SIN(RADIANS(H2839)))))))</f>
        <v>-16.736871859956878</v>
      </c>
      <c r="M2839" s="3">
        <f t="shared" si="488"/>
        <v>0</v>
      </c>
      <c r="N2839" s="2">
        <f t="shared" si="493"/>
        <v>26.858046647110527</v>
      </c>
      <c r="O2839" s="2">
        <f>IF('PV model'!$B$2&gt;0, 180-N2839,IF('PV model'!$B$2&lt;0,0-N2839,N2839))</f>
        <v>153.14195335288946</v>
      </c>
      <c r="P2839" s="2">
        <f>ABS(O2839-'PV model'!$B$5)</f>
        <v>51.858046647110541</v>
      </c>
      <c r="Q2839" s="3">
        <f t="shared" si="489"/>
        <v>106.73687185995688</v>
      </c>
      <c r="R2839" s="3">
        <f t="shared" si="494"/>
        <v>0</v>
      </c>
      <c r="S2839" s="3">
        <f t="shared" si="490"/>
        <v>0</v>
      </c>
      <c r="T2839" s="3">
        <f>(0.5*(1-COS(RADIANS(90-$X$3)))*(D2839+E2839)*'PV model'!$B$4)</f>
        <v>0</v>
      </c>
      <c r="U2839" s="3">
        <f t="shared" si="495"/>
        <v>0</v>
      </c>
      <c r="V2839" s="3">
        <f>('PV model'!$B$13*(U2839/1000)*(1-'PV model'!$B$14*((20+C2839)-25))*'PV model'!$B$10)/'PV model'!$B$12</f>
        <v>0</v>
      </c>
    </row>
    <row r="2840" spans="1:22" x14ac:dyDescent="0.2">
      <c r="A2840" s="10">
        <f t="shared" si="496"/>
        <v>119</v>
      </c>
      <c r="B2840" s="10">
        <f t="shared" si="497"/>
        <v>3</v>
      </c>
      <c r="C2840" s="23">
        <v>5.5</v>
      </c>
      <c r="D2840" s="24">
        <v>0</v>
      </c>
      <c r="E2840" s="24">
        <v>0</v>
      </c>
      <c r="F2840" s="48"/>
      <c r="G2840" s="48"/>
      <c r="H2840" s="1">
        <f t="shared" si="498"/>
        <v>14.274740127629055</v>
      </c>
      <c r="I2840" s="1">
        <f t="shared" si="491"/>
        <v>2.6585847502463418</v>
      </c>
      <c r="J2840" s="4">
        <f>B2840+('PV model'!$B$3/15)+(I2840/60)</f>
        <v>2.7676430791707722</v>
      </c>
      <c r="K2840" s="2">
        <f t="shared" si="492"/>
        <v>138.4853538124384</v>
      </c>
      <c r="L2840" s="2">
        <f>DEGREES(ASIN((((COS(RADIANS('PV model'!$B$2))*COS(RADIANS(H2840))*COS(RADIANS(K2840)))+(SIN(RADIANS('PV model'!$B$2))*SIN(RADIANS(H2840)))))))</f>
        <v>-11.994404160434049</v>
      </c>
      <c r="M2840" s="3">
        <f t="shared" si="488"/>
        <v>0</v>
      </c>
      <c r="N2840" s="2">
        <f t="shared" si="493"/>
        <v>41.047436408910166</v>
      </c>
      <c r="O2840" s="2">
        <f>IF('PV model'!$B$2&gt;0, 180-N2840,IF('PV model'!$B$2&lt;0,0-N2840,N2840))</f>
        <v>138.95256359108984</v>
      </c>
      <c r="P2840" s="2">
        <f>ABS(O2840-'PV model'!$B$5)</f>
        <v>66.047436408910158</v>
      </c>
      <c r="Q2840" s="3">
        <f t="shared" si="489"/>
        <v>101.99440416043404</v>
      </c>
      <c r="R2840" s="3">
        <f t="shared" si="494"/>
        <v>0</v>
      </c>
      <c r="S2840" s="3">
        <f t="shared" si="490"/>
        <v>0</v>
      </c>
      <c r="T2840" s="3">
        <f>(0.5*(1-COS(RADIANS(90-$X$3)))*(D2840+E2840)*'PV model'!$B$4)</f>
        <v>0</v>
      </c>
      <c r="U2840" s="3">
        <f t="shared" si="495"/>
        <v>0</v>
      </c>
      <c r="V2840" s="3">
        <f>('PV model'!$B$13*(U2840/1000)*(1-'PV model'!$B$14*((20+C2840)-25))*'PV model'!$B$10)/'PV model'!$B$12</f>
        <v>0</v>
      </c>
    </row>
    <row r="2841" spans="1:22" x14ac:dyDescent="0.2">
      <c r="A2841" s="10">
        <f t="shared" si="496"/>
        <v>119</v>
      </c>
      <c r="B2841" s="10">
        <f t="shared" si="497"/>
        <v>4</v>
      </c>
      <c r="C2841" s="23">
        <v>4.9000000000000004</v>
      </c>
      <c r="D2841" s="24">
        <v>0</v>
      </c>
      <c r="E2841" s="24">
        <v>0</v>
      </c>
      <c r="F2841" s="48"/>
      <c r="G2841" s="48"/>
      <c r="H2841" s="1">
        <f t="shared" si="498"/>
        <v>14.274740127629055</v>
      </c>
      <c r="I2841" s="1">
        <f t="shared" si="491"/>
        <v>2.6585847502463418</v>
      </c>
      <c r="J2841" s="4">
        <f>B2841+('PV model'!$B$3/15)+(I2841/60)</f>
        <v>3.7676430791707722</v>
      </c>
      <c r="K2841" s="2">
        <f t="shared" si="492"/>
        <v>123.4853538124384</v>
      </c>
      <c r="L2841" s="2">
        <f>DEGREES(ASIN((((COS(RADIANS('PV model'!$B$2))*COS(RADIANS(H2841))*COS(RADIANS(K2841)))+(SIN(RADIANS('PV model'!$B$2))*SIN(RADIANS(H2841)))))))</f>
        <v>-5.7187263476803674</v>
      </c>
      <c r="M2841" s="3">
        <f t="shared" si="488"/>
        <v>0</v>
      </c>
      <c r="N2841" s="2">
        <f t="shared" si="493"/>
        <v>54.323104901969458</v>
      </c>
      <c r="O2841" s="2">
        <f>IF('PV model'!$B$2&gt;0, 180-N2841,IF('PV model'!$B$2&lt;0,0-N2841,N2841))</f>
        <v>125.67689509803054</v>
      </c>
      <c r="P2841" s="2">
        <f>ABS(O2841-'PV model'!$B$5)</f>
        <v>79.323104901969458</v>
      </c>
      <c r="Q2841" s="3">
        <f t="shared" si="489"/>
        <v>95.718726347680359</v>
      </c>
      <c r="R2841" s="3">
        <f t="shared" si="494"/>
        <v>0</v>
      </c>
      <c r="S2841" s="3">
        <f t="shared" si="490"/>
        <v>0</v>
      </c>
      <c r="T2841" s="3">
        <f>(0.5*(1-COS(RADIANS(90-$X$3)))*(D2841+E2841)*'PV model'!$B$4)</f>
        <v>0</v>
      </c>
      <c r="U2841" s="3">
        <f t="shared" si="495"/>
        <v>0</v>
      </c>
      <c r="V2841" s="3">
        <f>('PV model'!$B$13*(U2841/1000)*(1-'PV model'!$B$14*((20+C2841)-25))*'PV model'!$B$10)/'PV model'!$B$12</f>
        <v>0</v>
      </c>
    </row>
    <row r="2842" spans="1:22" x14ac:dyDescent="0.2">
      <c r="A2842" s="10">
        <f t="shared" si="496"/>
        <v>119</v>
      </c>
      <c r="B2842" s="10">
        <f t="shared" si="497"/>
        <v>5</v>
      </c>
      <c r="C2842" s="23">
        <v>2.9</v>
      </c>
      <c r="D2842" s="24">
        <v>0</v>
      </c>
      <c r="E2842" s="24">
        <v>0.88200000000000001</v>
      </c>
      <c r="F2842" s="48"/>
      <c r="G2842" s="48"/>
      <c r="H2842" s="1">
        <f t="shared" si="498"/>
        <v>14.274740127629055</v>
      </c>
      <c r="I2842" s="1">
        <f t="shared" si="491"/>
        <v>2.6585847502463418</v>
      </c>
      <c r="J2842" s="4">
        <f>B2842+('PV model'!$B$3/15)+(I2842/60)</f>
        <v>4.7676430791707727</v>
      </c>
      <c r="K2842" s="2">
        <f t="shared" si="492"/>
        <v>108.4853538124384</v>
      </c>
      <c r="L2842" s="2">
        <f>DEGREES(ASIN((((COS(RADIANS('PV model'!$B$2))*COS(RADIANS(H2842))*COS(RADIANS(K2842)))+(SIN(RADIANS('PV model'!$B$2))*SIN(RADIANS(H2842)))))))</f>
        <v>1.6712706416149632</v>
      </c>
      <c r="M2842" s="3">
        <f t="shared" si="488"/>
        <v>1.6712706416149632</v>
      </c>
      <c r="N2842" s="2">
        <f t="shared" si="493"/>
        <v>66.855054426868364</v>
      </c>
      <c r="O2842" s="2">
        <f>IF('PV model'!$B$2&gt;0, 180-N2842,IF('PV model'!$B$2&lt;0,0-N2842,N2842))</f>
        <v>113.14494557313164</v>
      </c>
      <c r="P2842" s="2">
        <f>ABS(O2842-'PV model'!$B$5)</f>
        <v>91.855054426868364</v>
      </c>
      <c r="Q2842" s="3">
        <f t="shared" si="489"/>
        <v>88.328729358385033</v>
      </c>
      <c r="R2842" s="3">
        <f t="shared" si="494"/>
        <v>0</v>
      </c>
      <c r="S2842" s="3">
        <f t="shared" si="490"/>
        <v>0.88200000000000001</v>
      </c>
      <c r="T2842" s="3">
        <f>(0.5*(1-COS(RADIANS(90-$X$3)))*(D2842+E2842)*'PV model'!$B$4)</f>
        <v>0</v>
      </c>
      <c r="U2842" s="3">
        <f t="shared" si="495"/>
        <v>0.88200000000000001</v>
      </c>
      <c r="V2842" s="3">
        <f>('PV model'!$B$13*(U2842/1000)*(1-'PV model'!$B$14*((20+C2842)-25))*'PV model'!$B$10)/'PV model'!$B$12</f>
        <v>8.8905303647999978E-2</v>
      </c>
    </row>
    <row r="2843" spans="1:22" x14ac:dyDescent="0.2">
      <c r="A2843" s="10">
        <f t="shared" si="496"/>
        <v>119</v>
      </c>
      <c r="B2843" s="10">
        <f t="shared" si="497"/>
        <v>6</v>
      </c>
      <c r="C2843" s="23">
        <v>4.7</v>
      </c>
      <c r="D2843" s="24">
        <v>29.183699999999998</v>
      </c>
      <c r="E2843" s="24">
        <v>29.105999999999998</v>
      </c>
      <c r="F2843" s="48"/>
      <c r="G2843" s="48"/>
      <c r="H2843" s="1">
        <f t="shared" si="498"/>
        <v>14.274740127629055</v>
      </c>
      <c r="I2843" s="1">
        <f t="shared" si="491"/>
        <v>2.6585847502463418</v>
      </c>
      <c r="J2843" s="4">
        <f>B2843+('PV model'!$B$3/15)+(I2843/60)</f>
        <v>5.7676430791707727</v>
      </c>
      <c r="K2843" s="2">
        <f t="shared" si="492"/>
        <v>93.485353812438404</v>
      </c>
      <c r="L2843" s="2">
        <f>DEGREES(ASIN((((COS(RADIANS('PV model'!$B$2))*COS(RADIANS(H2843))*COS(RADIANS(K2843)))+(SIN(RADIANS('PV model'!$B$2))*SIN(RADIANS(H2843)))))))</f>
        <v>9.7782644077129106</v>
      </c>
      <c r="M2843" s="3">
        <f t="shared" si="488"/>
        <v>9.7782644077129106</v>
      </c>
      <c r="N2843" s="2">
        <f t="shared" si="493"/>
        <v>78.989497619974927</v>
      </c>
      <c r="O2843" s="2">
        <f>IF('PV model'!$B$2&gt;0, 180-N2843,IF('PV model'!$B$2&lt;0,0-N2843,N2843))</f>
        <v>101.01050238002507</v>
      </c>
      <c r="P2843" s="2">
        <f>ABS(O2843-'PV model'!$B$5)</f>
        <v>103.98949761997493</v>
      </c>
      <c r="Q2843" s="3">
        <f t="shared" si="489"/>
        <v>80.221735592287089</v>
      </c>
      <c r="R2843" s="3">
        <f t="shared" si="494"/>
        <v>29.183699999999995</v>
      </c>
      <c r="S2843" s="3">
        <f t="shared" si="490"/>
        <v>33.651554437928546</v>
      </c>
      <c r="T2843" s="3">
        <f>(0.5*(1-COS(RADIANS(90-$X$3)))*(D2843+E2843)*'PV model'!$B$4)</f>
        <v>0</v>
      </c>
      <c r="U2843" s="3">
        <f t="shared" si="495"/>
        <v>62.83525443792854</v>
      </c>
      <c r="V2843" s="3">
        <f>('PV model'!$B$13*(U2843/1000)*(1-'PV model'!$B$14*((20+C2843)-25))*'PV model'!$B$10)/'PV model'!$B$12</f>
        <v>6.2885492480556753</v>
      </c>
    </row>
    <row r="2844" spans="1:22" x14ac:dyDescent="0.2">
      <c r="A2844" s="10">
        <f t="shared" si="496"/>
        <v>119</v>
      </c>
      <c r="B2844" s="10">
        <f t="shared" si="497"/>
        <v>7</v>
      </c>
      <c r="C2844" s="23">
        <v>6.5</v>
      </c>
      <c r="D2844" s="24">
        <v>141.53559999999999</v>
      </c>
      <c r="E2844" s="24">
        <v>72.323999999999998</v>
      </c>
      <c r="F2844" s="48"/>
      <c r="G2844" s="48"/>
      <c r="H2844" s="1">
        <f t="shared" si="498"/>
        <v>14.274740127629055</v>
      </c>
      <c r="I2844" s="1">
        <f t="shared" si="491"/>
        <v>2.6585847502463418</v>
      </c>
      <c r="J2844" s="4">
        <f>B2844+('PV model'!$B$3/15)+(I2844/60)</f>
        <v>6.7676430791707727</v>
      </c>
      <c r="K2844" s="2">
        <f t="shared" si="492"/>
        <v>78.485353812438404</v>
      </c>
      <c r="L2844" s="2">
        <f>DEGREES(ASIN((((COS(RADIANS('PV model'!$B$2))*COS(RADIANS(H2844))*COS(RADIANS(K2844)))+(SIN(RADIANS('PV model'!$B$2))*SIN(RADIANS(H2844)))))))</f>
        <v>18.226872964973083</v>
      </c>
      <c r="M2844" s="3">
        <f t="shared" si="488"/>
        <v>18.226872964973083</v>
      </c>
      <c r="N2844" s="2">
        <f t="shared" si="493"/>
        <v>88.807241301917188</v>
      </c>
      <c r="O2844" s="2">
        <f>IF('PV model'!$B$2&gt;0, 180-N2844,IF('PV model'!$B$2&lt;0,0-N2844,N2844))</f>
        <v>91.192758698082812</v>
      </c>
      <c r="P2844" s="2">
        <f>ABS(O2844-'PV model'!$B$5)</f>
        <v>113.80724130191719</v>
      </c>
      <c r="Q2844" s="3">
        <f t="shared" si="489"/>
        <v>71.773127035026917</v>
      </c>
      <c r="R2844" s="3">
        <f t="shared" si="494"/>
        <v>141.53560000000004</v>
      </c>
      <c r="S2844" s="3">
        <f t="shared" si="490"/>
        <v>89.857287215634088</v>
      </c>
      <c r="T2844" s="3">
        <f>(0.5*(1-COS(RADIANS(90-$X$3)))*(D2844+E2844)*'PV model'!$B$4)</f>
        <v>0</v>
      </c>
      <c r="U2844" s="3">
        <f t="shared" si="495"/>
        <v>231.39288721563412</v>
      </c>
      <c r="V2844" s="3">
        <f>('PV model'!$B$13*(U2844/1000)*(1-'PV model'!$B$14*((20+C2844)-25))*'PV model'!$B$10)/'PV model'!$B$12</f>
        <v>22.991252808038336</v>
      </c>
    </row>
    <row r="2845" spans="1:22" x14ac:dyDescent="0.2">
      <c r="A2845" s="10">
        <f t="shared" si="496"/>
        <v>119</v>
      </c>
      <c r="B2845" s="10">
        <f t="shared" si="497"/>
        <v>8</v>
      </c>
      <c r="C2845" s="23">
        <v>7.7</v>
      </c>
      <c r="D2845" s="24">
        <v>491.63310000000001</v>
      </c>
      <c r="E2845" s="24">
        <v>119.07</v>
      </c>
      <c r="F2845" s="48"/>
      <c r="G2845" s="48"/>
      <c r="H2845" s="1">
        <f t="shared" si="498"/>
        <v>14.274740127629055</v>
      </c>
      <c r="I2845" s="1">
        <f t="shared" si="491"/>
        <v>2.6585847502463418</v>
      </c>
      <c r="J2845" s="4">
        <f>B2845+('PV model'!$B$3/15)+(I2845/60)</f>
        <v>7.7676430791707727</v>
      </c>
      <c r="K2845" s="2">
        <f t="shared" si="492"/>
        <v>63.485353812438412</v>
      </c>
      <c r="L2845" s="2">
        <f>DEGREES(ASIN((((COS(RADIANS('PV model'!$B$2))*COS(RADIANS(H2845))*COS(RADIANS(K2845)))+(SIN(RADIANS('PV model'!$B$2))*SIN(RADIANS(H2845)))))))</f>
        <v>26.631968672755161</v>
      </c>
      <c r="M2845" s="3">
        <f t="shared" si="488"/>
        <v>26.631968672755161</v>
      </c>
      <c r="N2845" s="2">
        <f t="shared" si="493"/>
        <v>75.957879687858153</v>
      </c>
      <c r="O2845" s="2">
        <f>IF('PV model'!$B$2&gt;0, 180-N2845,IF('PV model'!$B$2&lt;0,0-N2845,N2845))</f>
        <v>104.04212031214185</v>
      </c>
      <c r="P2845" s="2">
        <f>ABS(O2845-'PV model'!$B$5)</f>
        <v>100.95787968785815</v>
      </c>
      <c r="Q2845" s="3">
        <f t="shared" si="489"/>
        <v>63.368031327244843</v>
      </c>
      <c r="R2845" s="3">
        <f t="shared" si="494"/>
        <v>491.63310000000001</v>
      </c>
      <c r="S2845" s="3">
        <f t="shared" si="490"/>
        <v>158.55430393434142</v>
      </c>
      <c r="T2845" s="3">
        <f>(0.5*(1-COS(RADIANS(90-$X$3)))*(D2845+E2845)*'PV model'!$B$4)</f>
        <v>0</v>
      </c>
      <c r="U2845" s="3">
        <f t="shared" si="495"/>
        <v>650.18740393434143</v>
      </c>
      <c r="V2845" s="3">
        <f>('PV model'!$B$13*(U2845/1000)*(1-'PV model'!$B$14*((20+C2845)-25))*'PV model'!$B$10)/'PV model'!$B$12</f>
        <v>64.290811381986174</v>
      </c>
    </row>
    <row r="2846" spans="1:22" x14ac:dyDescent="0.2">
      <c r="A2846" s="10">
        <f t="shared" si="496"/>
        <v>119</v>
      </c>
      <c r="B2846" s="10">
        <f t="shared" si="497"/>
        <v>9</v>
      </c>
      <c r="C2846" s="23">
        <v>8.4</v>
      </c>
      <c r="D2846" s="24">
        <v>752.04149999999993</v>
      </c>
      <c r="E2846" s="24">
        <v>95.256</v>
      </c>
      <c r="F2846" s="48"/>
      <c r="G2846" s="48"/>
      <c r="H2846" s="1">
        <f t="shared" si="498"/>
        <v>14.274740127629055</v>
      </c>
      <c r="I2846" s="1">
        <f t="shared" si="491"/>
        <v>2.6585847502463418</v>
      </c>
      <c r="J2846" s="4">
        <f>B2846+('PV model'!$B$3/15)+(I2846/60)</f>
        <v>8.7676430791707709</v>
      </c>
      <c r="K2846" s="2">
        <f t="shared" si="492"/>
        <v>48.485353812438433</v>
      </c>
      <c r="L2846" s="2">
        <f>DEGREES(ASIN((((COS(RADIANS('PV model'!$B$2))*COS(RADIANS(H2846))*COS(RADIANS(K2846)))+(SIN(RADIANS('PV model'!$B$2))*SIN(RADIANS(H2846)))))))</f>
        <v>34.543761956279681</v>
      </c>
      <c r="M2846" s="3">
        <f t="shared" si="488"/>
        <v>34.543761956279681</v>
      </c>
      <c r="N2846" s="2">
        <f t="shared" si="493"/>
        <v>61.762252850677207</v>
      </c>
      <c r="O2846" s="2">
        <f>IF('PV model'!$B$2&gt;0, 180-N2846,IF('PV model'!$B$2&lt;0,0-N2846,N2846))</f>
        <v>118.23774714932279</v>
      </c>
      <c r="P2846" s="2">
        <f>ABS(O2846-'PV model'!$B$5)</f>
        <v>86.762252850677214</v>
      </c>
      <c r="Q2846" s="3">
        <f t="shared" si="489"/>
        <v>55.456238043720319</v>
      </c>
      <c r="R2846" s="3">
        <f t="shared" si="494"/>
        <v>752.04150000000016</v>
      </c>
      <c r="S2846" s="3">
        <f t="shared" si="490"/>
        <v>131.73192422488543</v>
      </c>
      <c r="T2846" s="3">
        <f>(0.5*(1-COS(RADIANS(90-$X$3)))*(D2846+E2846)*'PV model'!$B$4)</f>
        <v>0</v>
      </c>
      <c r="U2846" s="3">
        <f t="shared" si="495"/>
        <v>883.77342422488562</v>
      </c>
      <c r="V2846" s="3">
        <f>('PV model'!$B$13*(U2846/1000)*(1-'PV model'!$B$14*((20+C2846)-25))*'PV model'!$B$10)/'PV model'!$B$12</f>
        <v>87.1405404013165</v>
      </c>
    </row>
    <row r="2847" spans="1:22" x14ac:dyDescent="0.2">
      <c r="A2847" s="10">
        <f t="shared" si="496"/>
        <v>119</v>
      </c>
      <c r="B2847" s="10">
        <f t="shared" si="497"/>
        <v>10</v>
      </c>
      <c r="C2847" s="23">
        <v>9.5</v>
      </c>
      <c r="D2847" s="24">
        <v>822.7558499999999</v>
      </c>
      <c r="E2847" s="24">
        <v>119.952</v>
      </c>
      <c r="F2847" s="48"/>
      <c r="G2847" s="48"/>
      <c r="H2847" s="1">
        <f t="shared" si="498"/>
        <v>14.274740127629055</v>
      </c>
      <c r="I2847" s="1">
        <f t="shared" si="491"/>
        <v>2.6585847502463418</v>
      </c>
      <c r="J2847" s="4">
        <f>B2847+('PV model'!$B$3/15)+(I2847/60)</f>
        <v>9.7676430791707709</v>
      </c>
      <c r="K2847" s="2">
        <f t="shared" si="492"/>
        <v>33.485353812438433</v>
      </c>
      <c r="L2847" s="2">
        <f>DEGREES(ASIN((((COS(RADIANS('PV model'!$B$2))*COS(RADIANS(H2847))*COS(RADIANS(K2847)))+(SIN(RADIANS('PV model'!$B$2))*SIN(RADIANS(H2847)))))))</f>
        <v>41.377617080570765</v>
      </c>
      <c r="M2847" s="3">
        <f t="shared" si="488"/>
        <v>41.377617080570765</v>
      </c>
      <c r="N2847" s="2">
        <f t="shared" si="493"/>
        <v>45.444228034216501</v>
      </c>
      <c r="O2847" s="2">
        <f>IF('PV model'!$B$2&gt;0, 180-N2847,IF('PV model'!$B$2&lt;0,0-N2847,N2847))</f>
        <v>134.55577196578349</v>
      </c>
      <c r="P2847" s="2">
        <f>ABS(O2847-'PV model'!$B$5)</f>
        <v>70.444228034216508</v>
      </c>
      <c r="Q2847" s="3">
        <f t="shared" si="489"/>
        <v>48.622382919429235</v>
      </c>
      <c r="R2847" s="3">
        <f t="shared" si="494"/>
        <v>822.7558499999999</v>
      </c>
      <c r="S2847" s="3">
        <f t="shared" si="490"/>
        <v>166.38794483751761</v>
      </c>
      <c r="T2847" s="3">
        <f>(0.5*(1-COS(RADIANS(90-$X$3)))*(D2847+E2847)*'PV model'!$B$4)</f>
        <v>0</v>
      </c>
      <c r="U2847" s="3">
        <f t="shared" si="495"/>
        <v>989.14379483751748</v>
      </c>
      <c r="V2847" s="3">
        <f>('PV model'!$B$13*(U2847/1000)*(1-'PV model'!$B$14*((20+C2847)-25))*'PV model'!$B$10)/'PV model'!$B$12</f>
        <v>97.095067084782997</v>
      </c>
    </row>
    <row r="2848" spans="1:22" x14ac:dyDescent="0.2">
      <c r="A2848" s="10">
        <f t="shared" si="496"/>
        <v>119</v>
      </c>
      <c r="B2848" s="10">
        <f t="shared" si="497"/>
        <v>11</v>
      </c>
      <c r="C2848" s="23">
        <v>9.9</v>
      </c>
      <c r="D2848" s="24">
        <v>730.71495000000004</v>
      </c>
      <c r="E2848" s="24">
        <v>172.87200000000001</v>
      </c>
      <c r="F2848" s="48"/>
      <c r="G2848" s="48"/>
      <c r="H2848" s="1">
        <f t="shared" si="498"/>
        <v>14.274740127629055</v>
      </c>
      <c r="I2848" s="1">
        <f t="shared" si="491"/>
        <v>2.6585847502463418</v>
      </c>
      <c r="J2848" s="4">
        <f>B2848+('PV model'!$B$3/15)+(I2848/60)</f>
        <v>10.767643079170771</v>
      </c>
      <c r="K2848" s="2">
        <f t="shared" si="492"/>
        <v>18.485353812438436</v>
      </c>
      <c r="L2848" s="2">
        <f>DEGREES(ASIN((((COS(RADIANS('PV model'!$B$2))*COS(RADIANS(H2848))*COS(RADIANS(K2848)))+(SIN(RADIANS('PV model'!$B$2))*SIN(RADIANS(H2848)))))))</f>
        <v>46.369350946333235</v>
      </c>
      <c r="M2848" s="3">
        <f t="shared" si="488"/>
        <v>46.369350946333235</v>
      </c>
      <c r="N2848" s="2">
        <f t="shared" si="493"/>
        <v>26.443716492996103</v>
      </c>
      <c r="O2848" s="2">
        <f>IF('PV model'!$B$2&gt;0, 180-N2848,IF('PV model'!$B$2&lt;0,0-N2848,N2848))</f>
        <v>153.55628350700391</v>
      </c>
      <c r="P2848" s="2">
        <f>ABS(O2848-'PV model'!$B$5)</f>
        <v>51.443716492996089</v>
      </c>
      <c r="Q2848" s="3">
        <f t="shared" si="489"/>
        <v>43.630649053666772</v>
      </c>
      <c r="R2848" s="3">
        <f t="shared" si="494"/>
        <v>730.71494999999993</v>
      </c>
      <c r="S2848" s="3">
        <f t="shared" si="490"/>
        <v>235.85838982331032</v>
      </c>
      <c r="T2848" s="3">
        <f>(0.5*(1-COS(RADIANS(90-$X$3)))*(D2848+E2848)*'PV model'!$B$4)</f>
        <v>0</v>
      </c>
      <c r="U2848" s="3">
        <f t="shared" si="495"/>
        <v>966.57333982331022</v>
      </c>
      <c r="V2848" s="3">
        <f>('PV model'!$B$13*(U2848/1000)*(1-'PV model'!$B$14*((20+C2848)-25))*'PV model'!$B$10)/'PV model'!$B$12</f>
        <v>94.724945096182822</v>
      </c>
    </row>
    <row r="2849" spans="1:22" x14ac:dyDescent="0.2">
      <c r="A2849" s="10">
        <f t="shared" si="496"/>
        <v>119</v>
      </c>
      <c r="B2849" s="10">
        <f t="shared" si="497"/>
        <v>12</v>
      </c>
      <c r="C2849" s="23">
        <v>10.4</v>
      </c>
      <c r="D2849" s="24">
        <v>591.53115000000003</v>
      </c>
      <c r="E2849" s="24">
        <v>226.67400000000001</v>
      </c>
      <c r="F2849" s="48"/>
      <c r="G2849" s="48"/>
      <c r="H2849" s="1">
        <f t="shared" si="498"/>
        <v>14.274740127629055</v>
      </c>
      <c r="I2849" s="1">
        <f t="shared" si="491"/>
        <v>2.6585847502463418</v>
      </c>
      <c r="J2849" s="4">
        <f>B2849+('PV model'!$B$3/15)+(I2849/60)</f>
        <v>11.767643079170771</v>
      </c>
      <c r="K2849" s="2">
        <f t="shared" si="492"/>
        <v>3.4853538124384364</v>
      </c>
      <c r="L2849" s="2">
        <f>DEGREES(ASIN((((COS(RADIANS('PV model'!$B$2))*COS(RADIANS(H2849))*COS(RADIANS(K2849)))+(SIN(RADIANS('PV model'!$B$2))*SIN(RADIANS(H2849)))))))</f>
        <v>48.686547080510692</v>
      </c>
      <c r="M2849" s="3">
        <f t="shared" si="488"/>
        <v>48.686547080510692</v>
      </c>
      <c r="N2849" s="2">
        <f t="shared" si="493"/>
        <v>5.1200673472627436</v>
      </c>
      <c r="O2849" s="2">
        <f>IF('PV model'!$B$2&gt;0, 180-N2849,IF('PV model'!$B$2&lt;0,0-N2849,N2849))</f>
        <v>174.87993265273727</v>
      </c>
      <c r="P2849" s="2">
        <f>ABS(O2849-'PV model'!$B$5)</f>
        <v>30.120067347262733</v>
      </c>
      <c r="Q2849" s="3">
        <f t="shared" si="489"/>
        <v>41.313452919489308</v>
      </c>
      <c r="R2849" s="3">
        <f t="shared" si="494"/>
        <v>591.53115000000003</v>
      </c>
      <c r="S2849" s="3">
        <f t="shared" si="490"/>
        <v>303.18480630621809</v>
      </c>
      <c r="T2849" s="3">
        <f>(0.5*(1-COS(RADIANS(90-$X$3)))*(D2849+E2849)*'PV model'!$B$4)</f>
        <v>0</v>
      </c>
      <c r="U2849" s="3">
        <f t="shared" si="495"/>
        <v>894.71595630621812</v>
      </c>
      <c r="V2849" s="3">
        <f>('PV model'!$B$13*(U2849/1000)*(1-'PV model'!$B$14*((20+C2849)-25))*'PV model'!$B$10)/'PV model'!$B$12</f>
        <v>87.503993561334383</v>
      </c>
    </row>
    <row r="2850" spans="1:22" x14ac:dyDescent="0.2">
      <c r="A2850" s="10">
        <f t="shared" si="496"/>
        <v>119</v>
      </c>
      <c r="B2850" s="10">
        <f t="shared" si="497"/>
        <v>13</v>
      </c>
      <c r="C2850" s="23">
        <v>10.8</v>
      </c>
      <c r="D2850" s="24">
        <v>275.00024999999999</v>
      </c>
      <c r="E2850" s="24">
        <v>338.68800000000005</v>
      </c>
      <c r="F2850" s="48"/>
      <c r="G2850" s="48"/>
      <c r="H2850" s="1">
        <f t="shared" si="498"/>
        <v>14.274740127629055</v>
      </c>
      <c r="I2850" s="1">
        <f t="shared" si="491"/>
        <v>2.6585847502463418</v>
      </c>
      <c r="J2850" s="4">
        <f>B2850+('PV model'!$B$3/15)+(I2850/60)</f>
        <v>12.767643079170771</v>
      </c>
      <c r="K2850" s="2">
        <f t="shared" si="492"/>
        <v>-11.514646187561564</v>
      </c>
      <c r="L2850" s="2">
        <f>DEGREES(ASIN((((COS(RADIANS('PV model'!$B$2))*COS(RADIANS(H2850))*COS(RADIANS(K2850)))+(SIN(RADIANS('PV model'!$B$2))*SIN(RADIANS(H2850)))))))</f>
        <v>47.823219428914122</v>
      </c>
      <c r="M2850" s="3">
        <f t="shared" si="488"/>
        <v>47.823219428914122</v>
      </c>
      <c r="N2850" s="2">
        <f t="shared" si="493"/>
        <v>-16.745925447427783</v>
      </c>
      <c r="O2850" s="2">
        <f>IF('PV model'!$B$2&gt;0, 180-N2850,IF('PV model'!$B$2&lt;0,0-N2850,N2850))</f>
        <v>196.74592544742779</v>
      </c>
      <c r="P2850" s="2">
        <f>ABS(O2850-'PV model'!$B$5)</f>
        <v>8.2540745525722059</v>
      </c>
      <c r="Q2850" s="3">
        <f t="shared" si="489"/>
        <v>42.176780571085878</v>
      </c>
      <c r="R2850" s="3">
        <f t="shared" si="494"/>
        <v>275.00024999999999</v>
      </c>
      <c r="S2850" s="3">
        <f t="shared" si="490"/>
        <v>424.28945137262855</v>
      </c>
      <c r="T2850" s="3">
        <f>(0.5*(1-COS(RADIANS(90-$X$3)))*(D2850+E2850)*'PV model'!$B$4)</f>
        <v>0</v>
      </c>
      <c r="U2850" s="3">
        <f t="shared" si="495"/>
        <v>699.28970137262854</v>
      </c>
      <c r="V2850" s="3">
        <f>('PV model'!$B$13*(U2850/1000)*(1-'PV model'!$B$14*((20+C2850)-25))*'PV model'!$B$10)/'PV model'!$B$12</f>
        <v>68.279295382866337</v>
      </c>
    </row>
    <row r="2851" spans="1:22" x14ac:dyDescent="0.2">
      <c r="A2851" s="10">
        <f t="shared" si="496"/>
        <v>119</v>
      </c>
      <c r="B2851" s="10">
        <f t="shared" si="497"/>
        <v>14</v>
      </c>
      <c r="C2851" s="23">
        <v>11.3</v>
      </c>
      <c r="D2851" s="24">
        <v>361.4289</v>
      </c>
      <c r="E2851" s="24">
        <v>274.30200000000002</v>
      </c>
      <c r="F2851" s="48"/>
      <c r="G2851" s="48"/>
      <c r="H2851" s="1">
        <f t="shared" si="498"/>
        <v>14.274740127629055</v>
      </c>
      <c r="I2851" s="1">
        <f t="shared" si="491"/>
        <v>2.6585847502463418</v>
      </c>
      <c r="J2851" s="4">
        <f>B2851+('PV model'!$B$3/15)+(I2851/60)</f>
        <v>13.767643079170771</v>
      </c>
      <c r="K2851" s="2">
        <f t="shared" si="492"/>
        <v>-26.514646187561564</v>
      </c>
      <c r="L2851" s="2">
        <f>DEGREES(ASIN((((COS(RADIANS('PV model'!$B$2))*COS(RADIANS(H2851))*COS(RADIANS(K2851)))+(SIN(RADIANS('PV model'!$B$2))*SIN(RADIANS(H2851)))))))</f>
        <v>43.978578381242095</v>
      </c>
      <c r="M2851" s="3">
        <f t="shared" si="488"/>
        <v>43.978578381242095</v>
      </c>
      <c r="N2851" s="2">
        <f t="shared" si="493"/>
        <v>-36.95785626652232</v>
      </c>
      <c r="O2851" s="2">
        <f>IF('PV model'!$B$2&gt;0, 180-N2851,IF('PV model'!$B$2&lt;0,0-N2851,N2851))</f>
        <v>216.95785626652233</v>
      </c>
      <c r="P2851" s="2">
        <f>ABS(O2851-'PV model'!$B$5)</f>
        <v>11.957856266522327</v>
      </c>
      <c r="Q2851" s="3">
        <f t="shared" si="489"/>
        <v>46.021421618757898</v>
      </c>
      <c r="R2851" s="3">
        <f t="shared" si="494"/>
        <v>361.4289</v>
      </c>
      <c r="S2851" s="3">
        <f t="shared" si="490"/>
        <v>359.64397582135553</v>
      </c>
      <c r="T2851" s="3">
        <f>(0.5*(1-COS(RADIANS(90-$X$3)))*(D2851+E2851)*'PV model'!$B$4)</f>
        <v>0</v>
      </c>
      <c r="U2851" s="3">
        <f t="shared" si="495"/>
        <v>721.07287582135552</v>
      </c>
      <c r="V2851" s="3">
        <f>('PV model'!$B$13*(U2851/1000)*(1-'PV model'!$B$14*((20+C2851)-25))*'PV model'!$B$10)/'PV model'!$B$12</f>
        <v>70.262067861491701</v>
      </c>
    </row>
    <row r="2852" spans="1:22" x14ac:dyDescent="0.2">
      <c r="A2852" s="10">
        <f t="shared" si="496"/>
        <v>119</v>
      </c>
      <c r="B2852" s="10">
        <f t="shared" si="497"/>
        <v>15</v>
      </c>
      <c r="C2852" s="23">
        <v>12</v>
      </c>
      <c r="D2852" s="24">
        <v>552.24540000000002</v>
      </c>
      <c r="E2852" s="24">
        <v>211.67999999999998</v>
      </c>
      <c r="F2852" s="48"/>
      <c r="G2852" s="48"/>
      <c r="H2852" s="1">
        <f t="shared" si="498"/>
        <v>14.274740127629055</v>
      </c>
      <c r="I2852" s="1">
        <f t="shared" si="491"/>
        <v>2.6585847502463418</v>
      </c>
      <c r="J2852" s="4">
        <f>B2852+('PV model'!$B$3/15)+(I2852/60)</f>
        <v>14.767643079170771</v>
      </c>
      <c r="K2852" s="2">
        <f t="shared" si="492"/>
        <v>-41.514646187561567</v>
      </c>
      <c r="L2852" s="2">
        <f>DEGREES(ASIN((((COS(RADIANS('PV model'!$B$2))*COS(RADIANS(H2852))*COS(RADIANS(K2852)))+(SIN(RADIANS('PV model'!$B$2))*SIN(RADIANS(H2852)))))))</f>
        <v>37.895896310346913</v>
      </c>
      <c r="M2852" s="3">
        <f t="shared" si="488"/>
        <v>37.895896310346913</v>
      </c>
      <c r="N2852" s="2">
        <f t="shared" si="493"/>
        <v>-54.488179560934164</v>
      </c>
      <c r="O2852" s="2">
        <f>IF('PV model'!$B$2&gt;0, 180-N2852,IF('PV model'!$B$2&lt;0,0-N2852,N2852))</f>
        <v>234.48817956093416</v>
      </c>
      <c r="P2852" s="2">
        <f>ABS(O2852-'PV model'!$B$5)</f>
        <v>29.488179560934157</v>
      </c>
      <c r="Q2852" s="3">
        <f t="shared" si="489"/>
        <v>52.104103689653087</v>
      </c>
      <c r="R2852" s="3">
        <f t="shared" si="494"/>
        <v>552.24540000000013</v>
      </c>
      <c r="S2852" s="3">
        <f t="shared" si="490"/>
        <v>288.37157667970871</v>
      </c>
      <c r="T2852" s="3">
        <f>(0.5*(1-COS(RADIANS(90-$X$3)))*(D2852+E2852)*'PV model'!$B$4)</f>
        <v>0</v>
      </c>
      <c r="U2852" s="3">
        <f t="shared" si="495"/>
        <v>840.61697667970884</v>
      </c>
      <c r="V2852" s="3">
        <f>('PV model'!$B$13*(U2852/1000)*(1-'PV model'!$B$14*((20+C2852)-25))*'PV model'!$B$10)/'PV model'!$B$12</f>
        <v>81.675286945214381</v>
      </c>
    </row>
    <row r="2853" spans="1:22" x14ac:dyDescent="0.2">
      <c r="A2853" s="10">
        <f t="shared" si="496"/>
        <v>119</v>
      </c>
      <c r="B2853" s="10">
        <f t="shared" si="497"/>
        <v>16</v>
      </c>
      <c r="C2853" s="23">
        <v>13.2</v>
      </c>
      <c r="D2853" s="24">
        <v>639.79649999999992</v>
      </c>
      <c r="E2853" s="24">
        <v>159.642</v>
      </c>
      <c r="F2853" s="48"/>
      <c r="G2853" s="48"/>
      <c r="H2853" s="1">
        <f t="shared" si="498"/>
        <v>14.274740127629055</v>
      </c>
      <c r="I2853" s="1">
        <f t="shared" si="491"/>
        <v>2.6585847502463418</v>
      </c>
      <c r="J2853" s="4">
        <f>B2853+('PV model'!$B$3/15)+(I2853/60)</f>
        <v>15.767643079170771</v>
      </c>
      <c r="K2853" s="2">
        <f t="shared" si="492"/>
        <v>-56.514646187561567</v>
      </c>
      <c r="L2853" s="2">
        <f>DEGREES(ASIN((((COS(RADIANS('PV model'!$B$2))*COS(RADIANS(H2853))*COS(RADIANS(K2853)))+(SIN(RADIANS('PV model'!$B$2))*SIN(RADIANS(H2853)))))))</f>
        <v>30.401576004845374</v>
      </c>
      <c r="M2853" s="3">
        <f t="shared" si="488"/>
        <v>30.401576004845374</v>
      </c>
      <c r="N2853" s="2">
        <f t="shared" si="493"/>
        <v>-69.575321370063065</v>
      </c>
      <c r="O2853" s="2">
        <f>IF('PV model'!$B$2&gt;0, 180-N2853,IF('PV model'!$B$2&lt;0,0-N2853,N2853))</f>
        <v>249.57532137006308</v>
      </c>
      <c r="P2853" s="2">
        <f>ABS(O2853-'PV model'!$B$5)</f>
        <v>44.575321370063079</v>
      </c>
      <c r="Q2853" s="3">
        <f t="shared" si="489"/>
        <v>59.598423995154626</v>
      </c>
      <c r="R2853" s="3">
        <f t="shared" si="494"/>
        <v>639.79649999999992</v>
      </c>
      <c r="S2853" s="3">
        <f t="shared" si="490"/>
        <v>216.19778251218423</v>
      </c>
      <c r="T2853" s="3">
        <f>(0.5*(1-COS(RADIANS(90-$X$3)))*(D2853+E2853)*'PV model'!$B$4)</f>
        <v>0</v>
      </c>
      <c r="U2853" s="3">
        <f t="shared" si="495"/>
        <v>855.9942825121841</v>
      </c>
      <c r="V2853" s="3">
        <f>('PV model'!$B$13*(U2853/1000)*(1-'PV model'!$B$14*((20+C2853)-25))*'PV model'!$B$10)/'PV model'!$B$12</f>
        <v>82.758650297776612</v>
      </c>
    </row>
    <row r="2854" spans="1:22" x14ac:dyDescent="0.2">
      <c r="A2854" s="10">
        <f t="shared" si="496"/>
        <v>119</v>
      </c>
      <c r="B2854" s="10">
        <f t="shared" si="497"/>
        <v>17</v>
      </c>
      <c r="C2854" s="23">
        <v>13.8</v>
      </c>
      <c r="D2854" s="24">
        <v>469.1841</v>
      </c>
      <c r="E2854" s="24">
        <v>162.28800000000001</v>
      </c>
      <c r="F2854" s="48"/>
      <c r="G2854" s="48"/>
      <c r="H2854" s="1">
        <f t="shared" si="498"/>
        <v>14.274740127629055</v>
      </c>
      <c r="I2854" s="1">
        <f t="shared" si="491"/>
        <v>2.6585847502463418</v>
      </c>
      <c r="J2854" s="4">
        <f>B2854+('PV model'!$B$3/15)+(I2854/60)</f>
        <v>16.767643079170771</v>
      </c>
      <c r="K2854" s="2">
        <f t="shared" si="492"/>
        <v>-71.514646187561567</v>
      </c>
      <c r="L2854" s="2">
        <f>DEGREES(ASIN((((COS(RADIANS('PV model'!$B$2))*COS(RADIANS(H2854))*COS(RADIANS(K2854)))+(SIN(RADIANS('PV model'!$B$2))*SIN(RADIANS(H2854)))))))</f>
        <v>22.16328939391768</v>
      </c>
      <c r="M2854" s="3">
        <f t="shared" si="488"/>
        <v>22.16328939391768</v>
      </c>
      <c r="N2854" s="2">
        <f t="shared" si="493"/>
        <v>-82.95592727251541</v>
      </c>
      <c r="O2854" s="2">
        <f>IF('PV model'!$B$2&gt;0, 180-N2854,IF('PV model'!$B$2&lt;0,0-N2854,N2854))</f>
        <v>262.9559272725154</v>
      </c>
      <c r="P2854" s="2">
        <f>ABS(O2854-'PV model'!$B$5)</f>
        <v>57.955927272515396</v>
      </c>
      <c r="Q2854" s="3">
        <f t="shared" si="489"/>
        <v>67.83671060608232</v>
      </c>
      <c r="R2854" s="3">
        <f t="shared" si="494"/>
        <v>469.18409999999994</v>
      </c>
      <c r="S2854" s="3">
        <f t="shared" si="490"/>
        <v>209.04452534411993</v>
      </c>
      <c r="T2854" s="3">
        <f>(0.5*(1-COS(RADIANS(90-$X$3)))*(D2854+E2854)*'PV model'!$B$4)</f>
        <v>0</v>
      </c>
      <c r="U2854" s="3">
        <f t="shared" si="495"/>
        <v>678.22862534411991</v>
      </c>
      <c r="V2854" s="3">
        <f>('PV model'!$B$13*(U2854/1000)*(1-'PV model'!$B$14*((20+C2854)-25))*'PV model'!$B$10)/'PV model'!$B$12</f>
        <v>65.409323574091403</v>
      </c>
    </row>
    <row r="2855" spans="1:22" x14ac:dyDescent="0.2">
      <c r="A2855" s="10">
        <f t="shared" si="496"/>
        <v>119</v>
      </c>
      <c r="B2855" s="10">
        <f t="shared" si="497"/>
        <v>18</v>
      </c>
      <c r="C2855" s="23">
        <v>12.5</v>
      </c>
      <c r="D2855" s="24">
        <v>286.22474999999997</v>
      </c>
      <c r="E2855" s="24">
        <v>115.542</v>
      </c>
      <c r="F2855" s="48"/>
      <c r="G2855" s="48"/>
      <c r="H2855" s="1">
        <f t="shared" si="498"/>
        <v>14.274740127629055</v>
      </c>
      <c r="I2855" s="1">
        <f t="shared" si="491"/>
        <v>2.6585847502463418</v>
      </c>
      <c r="J2855" s="4">
        <f>B2855+('PV model'!$B$3/15)+(I2855/60)</f>
        <v>17.767643079170771</v>
      </c>
      <c r="K2855" s="2">
        <f t="shared" si="492"/>
        <v>-86.514646187561567</v>
      </c>
      <c r="L2855" s="2">
        <f>DEGREES(ASIN((((COS(RADIANS('PV model'!$B$2))*COS(RADIANS(H2855))*COS(RADIANS(K2855)))+(SIN(RADIANS('PV model'!$B$2))*SIN(RADIANS(H2855)))))))</f>
        <v>13.684591451919944</v>
      </c>
      <c r="M2855" s="3">
        <f t="shared" si="488"/>
        <v>13.684591451919944</v>
      </c>
      <c r="N2855" s="2">
        <f t="shared" si="493"/>
        <v>-84.619639163420885</v>
      </c>
      <c r="O2855" s="2">
        <f>IF('PV model'!$B$2&gt;0, 180-N2855,IF('PV model'!$B$2&lt;0,0-N2855,N2855))</f>
        <v>264.61963916342086</v>
      </c>
      <c r="P2855" s="2">
        <f>ABS(O2855-'PV model'!$B$5)</f>
        <v>59.619639163420857</v>
      </c>
      <c r="Q2855" s="3">
        <f t="shared" si="489"/>
        <v>76.315408548080043</v>
      </c>
      <c r="R2855" s="3">
        <f t="shared" si="494"/>
        <v>286.2247500000002</v>
      </c>
      <c r="S2855" s="3">
        <f t="shared" si="490"/>
        <v>140.60108293274644</v>
      </c>
      <c r="T2855" s="3">
        <f>(0.5*(1-COS(RADIANS(90-$X$3)))*(D2855+E2855)*'PV model'!$B$4)</f>
        <v>0</v>
      </c>
      <c r="U2855" s="3">
        <f t="shared" si="495"/>
        <v>426.82583293274661</v>
      </c>
      <c r="V2855" s="3">
        <f>('PV model'!$B$13*(U2855/1000)*(1-'PV model'!$B$14*((20+C2855)-25))*'PV model'!$B$10)/'PV model'!$B$12</f>
        <v>41.385544952158632</v>
      </c>
    </row>
    <row r="2856" spans="1:22" x14ac:dyDescent="0.2">
      <c r="A2856" s="10">
        <f t="shared" si="496"/>
        <v>119</v>
      </c>
      <c r="B2856" s="10">
        <f t="shared" si="497"/>
        <v>19</v>
      </c>
      <c r="C2856" s="23">
        <v>11.5</v>
      </c>
      <c r="D2856" s="24">
        <v>13.1487</v>
      </c>
      <c r="E2856" s="24">
        <v>62.621999999999993</v>
      </c>
      <c r="F2856" s="48"/>
      <c r="G2856" s="48"/>
      <c r="H2856" s="1">
        <f t="shared" si="498"/>
        <v>14.274740127629055</v>
      </c>
      <c r="I2856" s="1">
        <f t="shared" si="491"/>
        <v>2.6585847502463418</v>
      </c>
      <c r="J2856" s="4">
        <f>B2856+('PV model'!$B$3/15)+(I2856/60)</f>
        <v>18.767643079170771</v>
      </c>
      <c r="K2856" s="2">
        <f t="shared" si="492"/>
        <v>-101.51464618756157</v>
      </c>
      <c r="L2856" s="2">
        <f>DEGREES(ASIN((((COS(RADIANS('PV model'!$B$2))*COS(RADIANS(H2856))*COS(RADIANS(K2856)))+(SIN(RADIANS('PV model'!$B$2))*SIN(RADIANS(H2856)))))))</f>
        <v>5.3725929455237189</v>
      </c>
      <c r="M2856" s="3">
        <f t="shared" si="488"/>
        <v>5.3725929455237189</v>
      </c>
      <c r="N2856" s="2">
        <f t="shared" si="493"/>
        <v>-72.51771195908016</v>
      </c>
      <c r="O2856" s="2">
        <f>IF('PV model'!$B$2&gt;0, 180-N2856,IF('PV model'!$B$2&lt;0,0-N2856,N2856))</f>
        <v>252.51771195908015</v>
      </c>
      <c r="P2856" s="2">
        <f>ABS(O2856-'PV model'!$B$5)</f>
        <v>47.517711959080145</v>
      </c>
      <c r="Q2856" s="3">
        <f t="shared" si="489"/>
        <v>84.627407054476279</v>
      </c>
      <c r="R2856" s="3">
        <f t="shared" si="494"/>
        <v>13.148700000000014</v>
      </c>
      <c r="S2856" s="3">
        <f t="shared" si="490"/>
        <v>66.312039420944515</v>
      </c>
      <c r="T2856" s="3">
        <f>(0.5*(1-COS(RADIANS(90-$X$3)))*(D2856+E2856)*'PV model'!$B$4)</f>
        <v>0</v>
      </c>
      <c r="U2856" s="3">
        <f t="shared" si="495"/>
        <v>79.460739420944535</v>
      </c>
      <c r="V2856" s="3">
        <f>('PV model'!$B$13*(U2856/1000)*(1-'PV model'!$B$14*((20+C2856)-25))*'PV model'!$B$10)/'PV model'!$B$12</f>
        <v>7.7363802291921573</v>
      </c>
    </row>
    <row r="2857" spans="1:22" x14ac:dyDescent="0.2">
      <c r="A2857" s="10">
        <f t="shared" si="496"/>
        <v>119</v>
      </c>
      <c r="B2857" s="10">
        <f t="shared" si="497"/>
        <v>20</v>
      </c>
      <c r="C2857" s="23">
        <v>10.199999999999999</v>
      </c>
      <c r="D2857" s="24">
        <v>0</v>
      </c>
      <c r="E2857" s="24">
        <v>12.348000000000001</v>
      </c>
      <c r="F2857" s="48"/>
      <c r="G2857" s="48"/>
      <c r="H2857" s="1">
        <f t="shared" si="498"/>
        <v>14.274740127629055</v>
      </c>
      <c r="I2857" s="1">
        <f t="shared" si="491"/>
        <v>2.6585847502463418</v>
      </c>
      <c r="J2857" s="4">
        <f>B2857+('PV model'!$B$3/15)+(I2857/60)</f>
        <v>19.767643079170771</v>
      </c>
      <c r="K2857" s="2">
        <f t="shared" si="492"/>
        <v>-116.51464618756157</v>
      </c>
      <c r="L2857" s="2">
        <f>DEGREES(ASIN((((COS(RADIANS('PV model'!$B$2))*COS(RADIANS(H2857))*COS(RADIANS(K2857)))+(SIN(RADIANS('PV model'!$B$2))*SIN(RADIANS(H2857)))))))</f>
        <v>-2.3982648019981307</v>
      </c>
      <c r="M2857" s="3">
        <f t="shared" si="488"/>
        <v>0</v>
      </c>
      <c r="N2857" s="2">
        <f t="shared" si="493"/>
        <v>-60.221573808678677</v>
      </c>
      <c r="O2857" s="2">
        <f>IF('PV model'!$B$2&gt;0, 180-N2857,IF('PV model'!$B$2&lt;0,0-N2857,N2857))</f>
        <v>240.22157380867867</v>
      </c>
      <c r="P2857" s="2">
        <f>ABS(O2857-'PV model'!$B$5)</f>
        <v>35.22157380867867</v>
      </c>
      <c r="Q2857" s="3">
        <f t="shared" si="489"/>
        <v>92.398264801998124</v>
      </c>
      <c r="R2857" s="3">
        <f t="shared" si="494"/>
        <v>0</v>
      </c>
      <c r="S2857" s="3">
        <f t="shared" si="490"/>
        <v>12.348000000000001</v>
      </c>
      <c r="T2857" s="3">
        <f>(0.5*(1-COS(RADIANS(90-$X$3)))*(D2857+E2857)*'PV model'!$B$4)</f>
        <v>0</v>
      </c>
      <c r="U2857" s="3">
        <f t="shared" si="495"/>
        <v>12.348000000000001</v>
      </c>
      <c r="V2857" s="3">
        <f>('PV model'!$B$13*(U2857/1000)*(1-'PV model'!$B$14*((20+C2857)-25))*'PV model'!$B$10)/'PV model'!$B$12</f>
        <v>1.2086325135360001</v>
      </c>
    </row>
    <row r="2858" spans="1:22" x14ac:dyDescent="0.2">
      <c r="A2858" s="10">
        <f t="shared" si="496"/>
        <v>119</v>
      </c>
      <c r="B2858" s="10">
        <f t="shared" si="497"/>
        <v>21</v>
      </c>
      <c r="C2858" s="23">
        <v>8.5</v>
      </c>
      <c r="D2858" s="24">
        <v>0</v>
      </c>
      <c r="E2858" s="24">
        <v>0</v>
      </c>
      <c r="F2858" s="48"/>
      <c r="G2858" s="48"/>
      <c r="H2858" s="1">
        <f t="shared" si="498"/>
        <v>14.274740127629055</v>
      </c>
      <c r="I2858" s="1">
        <f t="shared" si="491"/>
        <v>2.6585847502463418</v>
      </c>
      <c r="J2858" s="4">
        <f>B2858+('PV model'!$B$3/15)+(I2858/60)</f>
        <v>20.767643079170771</v>
      </c>
      <c r="K2858" s="2">
        <f t="shared" si="492"/>
        <v>-131.51464618756157</v>
      </c>
      <c r="L2858" s="2">
        <f>DEGREES(ASIN((((COS(RADIANS('PV model'!$B$2))*COS(RADIANS(H2858))*COS(RADIANS(K2858)))+(SIN(RADIANS('PV model'!$B$2))*SIN(RADIANS(H2858)))))))</f>
        <v>-9.2430596356343582</v>
      </c>
      <c r="M2858" s="3">
        <f t="shared" si="488"/>
        <v>0</v>
      </c>
      <c r="N2858" s="2">
        <f t="shared" si="493"/>
        <v>-47.325244483843882</v>
      </c>
      <c r="O2858" s="2">
        <f>IF('PV model'!$B$2&gt;0, 180-N2858,IF('PV model'!$B$2&lt;0,0-N2858,N2858))</f>
        <v>227.32524448384387</v>
      </c>
      <c r="P2858" s="2">
        <f>ABS(O2858-'PV model'!$B$5)</f>
        <v>22.325244483843875</v>
      </c>
      <c r="Q2858" s="3">
        <f t="shared" si="489"/>
        <v>99.243059635634353</v>
      </c>
      <c r="R2858" s="3">
        <f t="shared" si="494"/>
        <v>0</v>
      </c>
      <c r="S2858" s="3">
        <f t="shared" si="490"/>
        <v>0</v>
      </c>
      <c r="T2858" s="3">
        <f>(0.5*(1-COS(RADIANS(90-$X$3)))*(D2858+E2858)*'PV model'!$B$4)</f>
        <v>0</v>
      </c>
      <c r="U2858" s="3">
        <f t="shared" si="495"/>
        <v>0</v>
      </c>
      <c r="V2858" s="3">
        <f>('PV model'!$B$13*(U2858/1000)*(1-'PV model'!$B$14*((20+C2858)-25))*'PV model'!$B$10)/'PV model'!$B$12</f>
        <v>0</v>
      </c>
    </row>
    <row r="2859" spans="1:22" x14ac:dyDescent="0.2">
      <c r="A2859" s="10">
        <f t="shared" si="496"/>
        <v>119</v>
      </c>
      <c r="B2859" s="10">
        <f t="shared" si="497"/>
        <v>22</v>
      </c>
      <c r="C2859" s="23">
        <v>8.1</v>
      </c>
      <c r="D2859" s="24">
        <v>0</v>
      </c>
      <c r="E2859" s="24">
        <v>0</v>
      </c>
      <c r="F2859" s="48"/>
      <c r="G2859" s="48"/>
      <c r="H2859" s="1">
        <f t="shared" si="498"/>
        <v>14.274740127629055</v>
      </c>
      <c r="I2859" s="1">
        <f t="shared" si="491"/>
        <v>2.6585847502463418</v>
      </c>
      <c r="J2859" s="4">
        <f>B2859+('PV model'!$B$3/15)+(I2859/60)</f>
        <v>21.767643079170771</v>
      </c>
      <c r="K2859" s="2">
        <f t="shared" si="492"/>
        <v>-146.51464618756157</v>
      </c>
      <c r="L2859" s="2">
        <f>DEGREES(ASIN((((COS(RADIANS('PV model'!$B$2))*COS(RADIANS(H2859))*COS(RADIANS(K2859)))+(SIN(RADIANS('PV model'!$B$2))*SIN(RADIANS(H2859)))))))</f>
        <v>-14.750255226287136</v>
      </c>
      <c r="M2859" s="3">
        <f t="shared" si="488"/>
        <v>0</v>
      </c>
      <c r="N2859" s="2">
        <f t="shared" si="493"/>
        <v>-33.566904676795154</v>
      </c>
      <c r="O2859" s="2">
        <f>IF('PV model'!$B$2&gt;0, 180-N2859,IF('PV model'!$B$2&lt;0,0-N2859,N2859))</f>
        <v>213.56690467679516</v>
      </c>
      <c r="P2859" s="2">
        <f>ABS(O2859-'PV model'!$B$5)</f>
        <v>8.5669046767951613</v>
      </c>
      <c r="Q2859" s="3">
        <f t="shared" si="489"/>
        <v>104.75025522628714</v>
      </c>
      <c r="R2859" s="3">
        <f t="shared" si="494"/>
        <v>0</v>
      </c>
      <c r="S2859" s="3">
        <f t="shared" si="490"/>
        <v>0</v>
      </c>
      <c r="T2859" s="3">
        <f>(0.5*(1-COS(RADIANS(90-$X$3)))*(D2859+E2859)*'PV model'!$B$4)</f>
        <v>0</v>
      </c>
      <c r="U2859" s="3">
        <f t="shared" si="495"/>
        <v>0</v>
      </c>
      <c r="V2859" s="3">
        <f>('PV model'!$B$13*(U2859/1000)*(1-'PV model'!$B$14*((20+C2859)-25))*'PV model'!$B$10)/'PV model'!$B$12</f>
        <v>0</v>
      </c>
    </row>
    <row r="2860" spans="1:22" x14ac:dyDescent="0.2">
      <c r="A2860" s="10">
        <f t="shared" si="496"/>
        <v>119</v>
      </c>
      <c r="B2860" s="10">
        <f t="shared" si="497"/>
        <v>23</v>
      </c>
      <c r="C2860" s="23">
        <v>7.4</v>
      </c>
      <c r="D2860" s="24">
        <v>0</v>
      </c>
      <c r="E2860" s="24">
        <v>0</v>
      </c>
      <c r="F2860" s="48"/>
      <c r="G2860" s="48"/>
      <c r="H2860" s="1">
        <f t="shared" si="498"/>
        <v>14.274740127629055</v>
      </c>
      <c r="I2860" s="1">
        <f t="shared" si="491"/>
        <v>2.6585847502463418</v>
      </c>
      <c r="J2860" s="4">
        <f>B2860+('PV model'!$B$3/15)+(I2860/60)</f>
        <v>22.767643079170771</v>
      </c>
      <c r="K2860" s="2">
        <f t="shared" si="492"/>
        <v>-161.51464618756157</v>
      </c>
      <c r="L2860" s="2">
        <f>DEGREES(ASIN((((COS(RADIANS('PV model'!$B$2))*COS(RADIANS(H2860))*COS(RADIANS(K2860)))+(SIN(RADIANS('PV model'!$B$2))*SIN(RADIANS(H2860)))))))</f>
        <v>-18.505176785279289</v>
      </c>
      <c r="M2860" s="3">
        <f t="shared" si="488"/>
        <v>0</v>
      </c>
      <c r="N2860" s="2">
        <f t="shared" si="493"/>
        <v>-18.9066114887267</v>
      </c>
      <c r="O2860" s="2">
        <f>IF('PV model'!$B$2&gt;0, 180-N2860,IF('PV model'!$B$2&lt;0,0-N2860,N2860))</f>
        <v>198.9066114887267</v>
      </c>
      <c r="P2860" s="2">
        <f>ABS(O2860-'PV model'!$B$5)</f>
        <v>6.0933885112733037</v>
      </c>
      <c r="Q2860" s="3">
        <f t="shared" si="489"/>
        <v>108.50517678527929</v>
      </c>
      <c r="R2860" s="3">
        <f t="shared" si="494"/>
        <v>0</v>
      </c>
      <c r="S2860" s="3">
        <f t="shared" si="490"/>
        <v>0</v>
      </c>
      <c r="T2860" s="3">
        <f>(0.5*(1-COS(RADIANS(90-$X$3)))*(D2860+E2860)*'PV model'!$B$4)</f>
        <v>0</v>
      </c>
      <c r="U2860" s="3">
        <f t="shared" si="495"/>
        <v>0</v>
      </c>
      <c r="V2860" s="3">
        <f>('PV model'!$B$13*(U2860/1000)*(1-'PV model'!$B$14*((20+C2860)-25))*'PV model'!$B$10)/'PV model'!$B$12</f>
        <v>0</v>
      </c>
    </row>
    <row r="2861" spans="1:22" x14ac:dyDescent="0.2">
      <c r="A2861" s="10">
        <f t="shared" si="496"/>
        <v>119</v>
      </c>
      <c r="B2861" s="10">
        <f t="shared" si="497"/>
        <v>24</v>
      </c>
      <c r="C2861" s="23">
        <v>7.3</v>
      </c>
      <c r="D2861" s="24">
        <v>0</v>
      </c>
      <c r="E2861" s="24">
        <v>0</v>
      </c>
      <c r="F2861" s="48"/>
      <c r="G2861" s="48"/>
      <c r="H2861" s="1">
        <f t="shared" si="498"/>
        <v>14.274740127629055</v>
      </c>
      <c r="I2861" s="1">
        <f t="shared" si="491"/>
        <v>2.6585847502463418</v>
      </c>
      <c r="J2861" s="4">
        <f>B2861+('PV model'!$B$3/15)+(I2861/60)</f>
        <v>23.767643079170771</v>
      </c>
      <c r="K2861" s="2">
        <f t="shared" si="492"/>
        <v>-176.51464618756157</v>
      </c>
      <c r="L2861" s="2">
        <f>DEGREES(ASIN((((COS(RADIANS('PV model'!$B$2))*COS(RADIANS(H2861))*COS(RADIANS(K2861)))+(SIN(RADIANS('PV model'!$B$2))*SIN(RADIANS(H2861)))))))</f>
        <v>-20.16327755709035</v>
      </c>
      <c r="M2861" s="3">
        <f t="shared" si="488"/>
        <v>0</v>
      </c>
      <c r="N2861" s="2">
        <f t="shared" si="493"/>
        <v>-3.598410962176096</v>
      </c>
      <c r="O2861" s="2">
        <f>IF('PV model'!$B$2&gt;0, 180-N2861,IF('PV model'!$B$2&lt;0,0-N2861,N2861))</f>
        <v>183.5984109621761</v>
      </c>
      <c r="P2861" s="2">
        <f>ABS(O2861-'PV model'!$B$5)</f>
        <v>21.401589037823896</v>
      </c>
      <c r="Q2861" s="3">
        <f t="shared" si="489"/>
        <v>110.16327755709035</v>
      </c>
      <c r="R2861" s="3">
        <f t="shared" si="494"/>
        <v>0</v>
      </c>
      <c r="S2861" s="3">
        <f t="shared" si="490"/>
        <v>0</v>
      </c>
      <c r="T2861" s="3">
        <f>(0.5*(1-COS(RADIANS(90-$X$3)))*(D2861+E2861)*'PV model'!$B$4)</f>
        <v>0</v>
      </c>
      <c r="U2861" s="3">
        <f t="shared" si="495"/>
        <v>0</v>
      </c>
      <c r="V2861" s="3">
        <f>('PV model'!$B$13*(U2861/1000)*(1-'PV model'!$B$14*((20+C2861)-25))*'PV model'!$B$10)/'PV model'!$B$12</f>
        <v>0</v>
      </c>
    </row>
    <row r="2862" spans="1:22" x14ac:dyDescent="0.2">
      <c r="A2862" s="10">
        <f t="shared" si="496"/>
        <v>120</v>
      </c>
      <c r="B2862" s="10">
        <f t="shared" si="497"/>
        <v>1</v>
      </c>
      <c r="C2862" s="23">
        <v>7</v>
      </c>
      <c r="D2862" s="24">
        <v>0</v>
      </c>
      <c r="E2862" s="24">
        <v>0</v>
      </c>
      <c r="F2862" s="48"/>
      <c r="G2862" s="48"/>
      <c r="H2862" s="1">
        <f t="shared" si="498"/>
        <v>14.593199179714807</v>
      </c>
      <c r="I2862" s="1">
        <f t="shared" si="491"/>
        <v>2.7999153783711082</v>
      </c>
      <c r="J2862" s="4">
        <f>B2862+('PV model'!$B$3/15)+(I2862/60)</f>
        <v>0.7699985896395185</v>
      </c>
      <c r="K2862" s="2">
        <f t="shared" si="492"/>
        <v>168.45002115540723</v>
      </c>
      <c r="L2862" s="2">
        <f>DEGREES(ASIN((((COS(RADIANS('PV model'!$B$2))*COS(RADIANS(H2862))*COS(RADIANS(K2862)))+(SIN(RADIANS('PV model'!$B$2))*SIN(RADIANS(H2862)))))))</f>
        <v>-19.231857535096822</v>
      </c>
      <c r="M2862" s="3">
        <f t="shared" si="488"/>
        <v>0</v>
      </c>
      <c r="N2862" s="2">
        <f t="shared" si="493"/>
        <v>11.84212455574885</v>
      </c>
      <c r="O2862" s="2">
        <f>IF('PV model'!$B$2&gt;0, 180-N2862,IF('PV model'!$B$2&lt;0,0-N2862,N2862))</f>
        <v>168.15787544425115</v>
      </c>
      <c r="P2862" s="2">
        <f>ABS(O2862-'PV model'!$B$5)</f>
        <v>36.842124555748853</v>
      </c>
      <c r="Q2862" s="3">
        <f t="shared" si="489"/>
        <v>109.23185753509682</v>
      </c>
      <c r="R2862" s="3">
        <f t="shared" si="494"/>
        <v>0</v>
      </c>
      <c r="S2862" s="3">
        <f t="shared" si="490"/>
        <v>0</v>
      </c>
      <c r="T2862" s="3">
        <f>(0.5*(1-COS(RADIANS(90-$X$3)))*(D2862+E2862)*'PV model'!$B$4)</f>
        <v>0</v>
      </c>
      <c r="U2862" s="3">
        <f t="shared" si="495"/>
        <v>0</v>
      </c>
      <c r="V2862" s="3">
        <f>('PV model'!$B$13*(U2862/1000)*(1-'PV model'!$B$14*((20+C2862)-25))*'PV model'!$B$10)/'PV model'!$B$12</f>
        <v>0</v>
      </c>
    </row>
    <row r="2863" spans="1:22" x14ac:dyDescent="0.2">
      <c r="A2863" s="10">
        <f t="shared" si="496"/>
        <v>120</v>
      </c>
      <c r="B2863" s="10">
        <f t="shared" si="497"/>
        <v>2</v>
      </c>
      <c r="C2863" s="23">
        <v>5.3</v>
      </c>
      <c r="D2863" s="24">
        <v>0</v>
      </c>
      <c r="E2863" s="24">
        <v>0</v>
      </c>
      <c r="F2863" s="48"/>
      <c r="G2863" s="48"/>
      <c r="H2863" s="1">
        <f t="shared" si="498"/>
        <v>14.593199179714807</v>
      </c>
      <c r="I2863" s="1">
        <f t="shared" si="491"/>
        <v>2.7999153783711082</v>
      </c>
      <c r="J2863" s="4">
        <f>B2863+('PV model'!$B$3/15)+(I2863/60)</f>
        <v>1.7699985896395185</v>
      </c>
      <c r="K2863" s="2">
        <f t="shared" si="492"/>
        <v>153.45002115540723</v>
      </c>
      <c r="L2863" s="2">
        <f>DEGREES(ASIN((((COS(RADIANS('PV model'!$B$2))*COS(RADIANS(H2863))*COS(RADIANS(K2863)))+(SIN(RADIANS('PV model'!$B$2))*SIN(RADIANS(H2863)))))))</f>
        <v>-16.420676963284052</v>
      </c>
      <c r="M2863" s="3">
        <f t="shared" si="488"/>
        <v>0</v>
      </c>
      <c r="N2863" s="2">
        <f t="shared" si="493"/>
        <v>26.804765115608628</v>
      </c>
      <c r="O2863" s="2">
        <f>IF('PV model'!$B$2&gt;0, 180-N2863,IF('PV model'!$B$2&lt;0,0-N2863,N2863))</f>
        <v>153.19523488439137</v>
      </c>
      <c r="P2863" s="2">
        <f>ABS(O2863-'PV model'!$B$5)</f>
        <v>51.804765115608632</v>
      </c>
      <c r="Q2863" s="3">
        <f t="shared" si="489"/>
        <v>106.42067696328407</v>
      </c>
      <c r="R2863" s="3">
        <f t="shared" si="494"/>
        <v>0</v>
      </c>
      <c r="S2863" s="3">
        <f t="shared" si="490"/>
        <v>0</v>
      </c>
      <c r="T2863" s="3">
        <f>(0.5*(1-COS(RADIANS(90-$X$3)))*(D2863+E2863)*'PV model'!$B$4)</f>
        <v>0</v>
      </c>
      <c r="U2863" s="3">
        <f t="shared" si="495"/>
        <v>0</v>
      </c>
      <c r="V2863" s="3">
        <f>('PV model'!$B$13*(U2863/1000)*(1-'PV model'!$B$14*((20+C2863)-25))*'PV model'!$B$10)/'PV model'!$B$12</f>
        <v>0</v>
      </c>
    </row>
    <row r="2864" spans="1:22" x14ac:dyDescent="0.2">
      <c r="A2864" s="10">
        <f t="shared" si="496"/>
        <v>120</v>
      </c>
      <c r="B2864" s="10">
        <f t="shared" si="497"/>
        <v>3</v>
      </c>
      <c r="C2864" s="23">
        <v>3.8</v>
      </c>
      <c r="D2864" s="24">
        <v>0</v>
      </c>
      <c r="E2864" s="24">
        <v>0</v>
      </c>
      <c r="F2864" s="48"/>
      <c r="G2864" s="48"/>
      <c r="H2864" s="1">
        <f t="shared" si="498"/>
        <v>14.593199179714807</v>
      </c>
      <c r="I2864" s="1">
        <f t="shared" si="491"/>
        <v>2.7999153783711082</v>
      </c>
      <c r="J2864" s="4">
        <f>B2864+('PV model'!$B$3/15)+(I2864/60)</f>
        <v>2.7699985896395183</v>
      </c>
      <c r="K2864" s="2">
        <f t="shared" si="492"/>
        <v>138.45002115540723</v>
      </c>
      <c r="L2864" s="2">
        <f>DEGREES(ASIN((((COS(RADIANS('PV model'!$B$2))*COS(RADIANS(H2864))*COS(RADIANS(K2864)))+(SIN(RADIANS('PV model'!$B$2))*SIN(RADIANS(H2864)))))))</f>
        <v>-11.687193100046715</v>
      </c>
      <c r="M2864" s="3">
        <f t="shared" si="488"/>
        <v>0</v>
      </c>
      <c r="N2864" s="2">
        <f t="shared" si="493"/>
        <v>40.954866544811445</v>
      </c>
      <c r="O2864" s="2">
        <f>IF('PV model'!$B$2&gt;0, 180-N2864,IF('PV model'!$B$2&lt;0,0-N2864,N2864))</f>
        <v>139.04513345518856</v>
      </c>
      <c r="P2864" s="2">
        <f>ABS(O2864-'PV model'!$B$5)</f>
        <v>65.954866544811438</v>
      </c>
      <c r="Q2864" s="3">
        <f t="shared" si="489"/>
        <v>101.68719310004671</v>
      </c>
      <c r="R2864" s="3">
        <f t="shared" si="494"/>
        <v>0</v>
      </c>
      <c r="S2864" s="3">
        <f t="shared" si="490"/>
        <v>0</v>
      </c>
      <c r="T2864" s="3">
        <f>(0.5*(1-COS(RADIANS(90-$X$3)))*(D2864+E2864)*'PV model'!$B$4)</f>
        <v>0</v>
      </c>
      <c r="U2864" s="3">
        <f t="shared" si="495"/>
        <v>0</v>
      </c>
      <c r="V2864" s="3">
        <f>('PV model'!$B$13*(U2864/1000)*(1-'PV model'!$B$14*((20+C2864)-25))*'PV model'!$B$10)/'PV model'!$B$12</f>
        <v>0</v>
      </c>
    </row>
    <row r="2865" spans="1:22" x14ac:dyDescent="0.2">
      <c r="A2865" s="10">
        <f t="shared" si="496"/>
        <v>120</v>
      </c>
      <c r="B2865" s="10">
        <f t="shared" si="497"/>
        <v>4</v>
      </c>
      <c r="C2865" s="23">
        <v>3.5</v>
      </c>
      <c r="D2865" s="24">
        <v>0</v>
      </c>
      <c r="E2865" s="24">
        <v>0</v>
      </c>
      <c r="F2865" s="48"/>
      <c r="G2865" s="48"/>
      <c r="H2865" s="1">
        <f t="shared" si="498"/>
        <v>14.593199179714807</v>
      </c>
      <c r="I2865" s="1">
        <f t="shared" si="491"/>
        <v>2.7999153783711082</v>
      </c>
      <c r="J2865" s="4">
        <f>B2865+('PV model'!$B$3/15)+(I2865/60)</f>
        <v>3.7699985896395183</v>
      </c>
      <c r="K2865" s="2">
        <f t="shared" si="492"/>
        <v>123.45002115540721</v>
      </c>
      <c r="L2865" s="2">
        <f>DEGREES(ASIN((((COS(RADIANS('PV model'!$B$2))*COS(RADIANS(H2865))*COS(RADIANS(K2865)))+(SIN(RADIANS('PV model'!$B$2))*SIN(RADIANS(H2865)))))))</f>
        <v>-5.4221974379379176</v>
      </c>
      <c r="M2865" s="3">
        <f t="shared" si="488"/>
        <v>0</v>
      </c>
      <c r="N2865" s="2">
        <f t="shared" si="493"/>
        <v>54.201461734577357</v>
      </c>
      <c r="O2865" s="2">
        <f>IF('PV model'!$B$2&gt;0, 180-N2865,IF('PV model'!$B$2&lt;0,0-N2865,N2865))</f>
        <v>125.79853826542265</v>
      </c>
      <c r="P2865" s="2">
        <f>ABS(O2865-'PV model'!$B$5)</f>
        <v>79.20146173457735</v>
      </c>
      <c r="Q2865" s="3">
        <f t="shared" si="489"/>
        <v>95.422197437937925</v>
      </c>
      <c r="R2865" s="3">
        <f t="shared" si="494"/>
        <v>0</v>
      </c>
      <c r="S2865" s="3">
        <f t="shared" si="490"/>
        <v>0</v>
      </c>
      <c r="T2865" s="3">
        <f>(0.5*(1-COS(RADIANS(90-$X$3)))*(D2865+E2865)*'PV model'!$B$4)</f>
        <v>0</v>
      </c>
      <c r="U2865" s="3">
        <f t="shared" si="495"/>
        <v>0</v>
      </c>
      <c r="V2865" s="3">
        <f>('PV model'!$B$13*(U2865/1000)*(1-'PV model'!$B$14*((20+C2865)-25))*'PV model'!$B$10)/'PV model'!$B$12</f>
        <v>0</v>
      </c>
    </row>
    <row r="2866" spans="1:22" x14ac:dyDescent="0.2">
      <c r="A2866" s="10">
        <f t="shared" si="496"/>
        <v>120</v>
      </c>
      <c r="B2866" s="10">
        <f t="shared" si="497"/>
        <v>5</v>
      </c>
      <c r="C2866" s="23">
        <v>4.4000000000000004</v>
      </c>
      <c r="D2866" s="24">
        <v>0</v>
      </c>
      <c r="E2866" s="24">
        <v>0.88200000000000001</v>
      </c>
      <c r="F2866" s="48"/>
      <c r="G2866" s="48"/>
      <c r="H2866" s="1">
        <f t="shared" si="498"/>
        <v>14.593199179714807</v>
      </c>
      <c r="I2866" s="1">
        <f t="shared" si="491"/>
        <v>2.7999153783711082</v>
      </c>
      <c r="J2866" s="4">
        <f>B2866+('PV model'!$B$3/15)+(I2866/60)</f>
        <v>4.7699985896395187</v>
      </c>
      <c r="K2866" s="2">
        <f t="shared" si="492"/>
        <v>108.45002115540721</v>
      </c>
      <c r="L2866" s="2">
        <f>DEGREES(ASIN((((COS(RADIANS('PV model'!$B$2))*COS(RADIANS(H2866))*COS(RADIANS(K2866)))+(SIN(RADIANS('PV model'!$B$2))*SIN(RADIANS(H2866)))))))</f>
        <v>1.9582061186427115</v>
      </c>
      <c r="M2866" s="3">
        <f t="shared" si="488"/>
        <v>1.9582061186427115</v>
      </c>
      <c r="N2866" s="2">
        <f t="shared" si="493"/>
        <v>66.712662704748027</v>
      </c>
      <c r="O2866" s="2">
        <f>IF('PV model'!$B$2&gt;0, 180-N2866,IF('PV model'!$B$2&lt;0,0-N2866,N2866))</f>
        <v>113.28733729525197</v>
      </c>
      <c r="P2866" s="2">
        <f>ABS(O2866-'PV model'!$B$5)</f>
        <v>91.712662704748027</v>
      </c>
      <c r="Q2866" s="3">
        <f t="shared" si="489"/>
        <v>88.041793881357279</v>
      </c>
      <c r="R2866" s="3">
        <f t="shared" si="494"/>
        <v>0</v>
      </c>
      <c r="S2866" s="3">
        <f t="shared" si="490"/>
        <v>0.88200000000000001</v>
      </c>
      <c r="T2866" s="3">
        <f>(0.5*(1-COS(RADIANS(90-$X$3)))*(D2866+E2866)*'PV model'!$B$4)</f>
        <v>0</v>
      </c>
      <c r="U2866" s="3">
        <f t="shared" si="495"/>
        <v>0.88200000000000001</v>
      </c>
      <c r="V2866" s="3">
        <f>('PV model'!$B$13*(U2866/1000)*(1-'PV model'!$B$14*((20+C2866)-25))*'PV model'!$B$10)/'PV model'!$B$12</f>
        <v>8.8376315327999985E-2</v>
      </c>
    </row>
    <row r="2867" spans="1:22" x14ac:dyDescent="0.2">
      <c r="A2867" s="10">
        <f t="shared" si="496"/>
        <v>120</v>
      </c>
      <c r="B2867" s="10">
        <f t="shared" si="497"/>
        <v>6</v>
      </c>
      <c r="C2867" s="23">
        <v>4.8</v>
      </c>
      <c r="D2867" s="24">
        <v>0</v>
      </c>
      <c r="E2867" s="24">
        <v>19.404</v>
      </c>
      <c r="F2867" s="48"/>
      <c r="G2867" s="48"/>
      <c r="H2867" s="1">
        <f t="shared" si="498"/>
        <v>14.593199179714807</v>
      </c>
      <c r="I2867" s="1">
        <f t="shared" si="491"/>
        <v>2.7999153783711082</v>
      </c>
      <c r="J2867" s="4">
        <f>B2867+('PV model'!$B$3/15)+(I2867/60)</f>
        <v>5.7699985896395187</v>
      </c>
      <c r="K2867" s="2">
        <f t="shared" si="492"/>
        <v>93.450021155407214</v>
      </c>
      <c r="L2867" s="2">
        <f>DEGREES(ASIN((((COS(RADIANS('PV model'!$B$2))*COS(RADIANS(H2867))*COS(RADIANS(K2867)))+(SIN(RADIANS('PV model'!$B$2))*SIN(RADIANS(H2867)))))))</f>
        <v>10.058686849940761</v>
      </c>
      <c r="M2867" s="3">
        <f t="shared" si="488"/>
        <v>10.058686849940761</v>
      </c>
      <c r="N2867" s="2">
        <f t="shared" si="493"/>
        <v>78.832390623938636</v>
      </c>
      <c r="O2867" s="2">
        <f>IF('PV model'!$B$2&gt;0, 180-N2867,IF('PV model'!$B$2&lt;0,0-N2867,N2867))</f>
        <v>101.16760937606136</v>
      </c>
      <c r="P2867" s="2">
        <f>ABS(O2867-'PV model'!$B$5)</f>
        <v>103.83239062393864</v>
      </c>
      <c r="Q2867" s="3">
        <f t="shared" si="489"/>
        <v>79.94131315005923</v>
      </c>
      <c r="R2867" s="3">
        <f t="shared" si="494"/>
        <v>0</v>
      </c>
      <c r="S2867" s="3">
        <f t="shared" si="490"/>
        <v>19.404</v>
      </c>
      <c r="T2867" s="3">
        <f>(0.5*(1-COS(RADIANS(90-$X$3)))*(D2867+E2867)*'PV model'!$B$4)</f>
        <v>0</v>
      </c>
      <c r="U2867" s="3">
        <f t="shared" si="495"/>
        <v>19.404</v>
      </c>
      <c r="V2867" s="3">
        <f>('PV model'!$B$13*(U2867/1000)*(1-'PV model'!$B$14*((20+C2867)-25))*'PV model'!$B$10)/'PV model'!$B$12</f>
        <v>1.941175539072</v>
      </c>
    </row>
    <row r="2868" spans="1:22" x14ac:dyDescent="0.2">
      <c r="A2868" s="10">
        <f t="shared" si="496"/>
        <v>120</v>
      </c>
      <c r="B2868" s="10">
        <f t="shared" si="497"/>
        <v>7</v>
      </c>
      <c r="C2868" s="23">
        <v>5.8</v>
      </c>
      <c r="D2868" s="24">
        <v>8.9795999999999996</v>
      </c>
      <c r="E2868" s="24">
        <v>76.734000000000009</v>
      </c>
      <c r="F2868" s="48"/>
      <c r="G2868" s="48"/>
      <c r="H2868" s="1">
        <f t="shared" si="498"/>
        <v>14.593199179714807</v>
      </c>
      <c r="I2868" s="1">
        <f t="shared" si="491"/>
        <v>2.7999153783711082</v>
      </c>
      <c r="J2868" s="4">
        <f>B2868+('PV model'!$B$3/15)+(I2868/60)</f>
        <v>6.7699985896395187</v>
      </c>
      <c r="K2868" s="2">
        <f t="shared" si="492"/>
        <v>78.450021155407214</v>
      </c>
      <c r="L2868" s="2">
        <f>DEGREES(ASIN((((COS(RADIANS('PV model'!$B$2))*COS(RADIANS(H2868))*COS(RADIANS(K2868)))+(SIN(RADIANS('PV model'!$B$2))*SIN(RADIANS(H2868)))))))</f>
        <v>18.50521822521182</v>
      </c>
      <c r="M2868" s="3">
        <f t="shared" si="488"/>
        <v>18.50521822521182</v>
      </c>
      <c r="N2868" s="2">
        <f t="shared" si="493"/>
        <v>88.974210675764425</v>
      </c>
      <c r="O2868" s="2">
        <f>IF('PV model'!$B$2&gt;0, 180-N2868,IF('PV model'!$B$2&lt;0,0-N2868,N2868))</f>
        <v>91.025789324235575</v>
      </c>
      <c r="P2868" s="2">
        <f>ABS(O2868-'PV model'!$B$5)</f>
        <v>113.97421067576443</v>
      </c>
      <c r="Q2868" s="3">
        <f t="shared" si="489"/>
        <v>71.49478177478818</v>
      </c>
      <c r="R2868" s="3">
        <f t="shared" si="494"/>
        <v>8.9796000000000031</v>
      </c>
      <c r="S2868" s="3">
        <f t="shared" si="490"/>
        <v>80.782045728785207</v>
      </c>
      <c r="T2868" s="3">
        <f>(0.5*(1-COS(RADIANS(90-$X$3)))*(D2868+E2868)*'PV model'!$B$4)</f>
        <v>0</v>
      </c>
      <c r="U2868" s="3">
        <f t="shared" si="495"/>
        <v>89.761645728785211</v>
      </c>
      <c r="V2868" s="3">
        <f>('PV model'!$B$13*(U2868/1000)*(1-'PV model'!$B$14*((20+C2868)-25))*'PV model'!$B$10)/'PV model'!$B$12</f>
        <v>8.9438618699068115</v>
      </c>
    </row>
    <row r="2869" spans="1:22" x14ac:dyDescent="0.2">
      <c r="A2869" s="10">
        <f t="shared" si="496"/>
        <v>120</v>
      </c>
      <c r="B2869" s="10">
        <f t="shared" si="497"/>
        <v>8</v>
      </c>
      <c r="C2869" s="23">
        <v>6.8</v>
      </c>
      <c r="D2869" s="24">
        <v>2.2448999999999999</v>
      </c>
      <c r="E2869" s="24">
        <v>119.07</v>
      </c>
      <c r="F2869" s="48"/>
      <c r="G2869" s="48"/>
      <c r="H2869" s="1">
        <f t="shared" si="498"/>
        <v>14.593199179714807</v>
      </c>
      <c r="I2869" s="1">
        <f t="shared" si="491"/>
        <v>2.7999153783711082</v>
      </c>
      <c r="J2869" s="4">
        <f>B2869+('PV model'!$B$3/15)+(I2869/60)</f>
        <v>7.7699985896395187</v>
      </c>
      <c r="K2869" s="2">
        <f t="shared" si="492"/>
        <v>63.450021155407221</v>
      </c>
      <c r="L2869" s="2">
        <f>DEGREES(ASIN((((COS(RADIANS('PV model'!$B$2))*COS(RADIANS(H2869))*COS(RADIANS(K2869)))+(SIN(RADIANS('PV model'!$B$2))*SIN(RADIANS(H2869)))))))</f>
        <v>26.913578880871448</v>
      </c>
      <c r="M2869" s="3">
        <f t="shared" si="488"/>
        <v>26.913578880871448</v>
      </c>
      <c r="N2869" s="2">
        <f t="shared" si="493"/>
        <v>76.128787995081439</v>
      </c>
      <c r="O2869" s="2">
        <f>IF('PV model'!$B$2&gt;0, 180-N2869,IF('PV model'!$B$2&lt;0,0-N2869,N2869))</f>
        <v>103.87121200491856</v>
      </c>
      <c r="P2869" s="2">
        <f>ABS(O2869-'PV model'!$B$5)</f>
        <v>101.12878799508144</v>
      </c>
      <c r="Q2869" s="3">
        <f t="shared" si="489"/>
        <v>63.086421119128559</v>
      </c>
      <c r="R2869" s="3">
        <f t="shared" si="494"/>
        <v>2.2448999999999999</v>
      </c>
      <c r="S2869" s="3">
        <f t="shared" si="490"/>
        <v>120.48012512756702</v>
      </c>
      <c r="T2869" s="3">
        <f>(0.5*(1-COS(RADIANS(90-$X$3)))*(D2869+E2869)*'PV model'!$B$4)</f>
        <v>0</v>
      </c>
      <c r="U2869" s="3">
        <f t="shared" si="495"/>
        <v>122.72502512756702</v>
      </c>
      <c r="V2869" s="3">
        <f>('PV model'!$B$13*(U2869/1000)*(1-'PV model'!$B$14*((20+C2869)-25))*'PV model'!$B$10)/'PV model'!$B$12</f>
        <v>12.179266838466988</v>
      </c>
    </row>
    <row r="2870" spans="1:22" x14ac:dyDescent="0.2">
      <c r="A2870" s="10">
        <f t="shared" si="496"/>
        <v>120</v>
      </c>
      <c r="B2870" s="10">
        <f t="shared" si="497"/>
        <v>9</v>
      </c>
      <c r="C2870" s="23">
        <v>7.8</v>
      </c>
      <c r="D2870" s="24">
        <v>0</v>
      </c>
      <c r="E2870" s="24">
        <v>120.83399999999999</v>
      </c>
      <c r="F2870" s="48"/>
      <c r="G2870" s="48"/>
      <c r="H2870" s="1">
        <f t="shared" si="498"/>
        <v>14.593199179714807</v>
      </c>
      <c r="I2870" s="1">
        <f t="shared" si="491"/>
        <v>2.7999153783711082</v>
      </c>
      <c r="J2870" s="4">
        <f>B2870+('PV model'!$B$3/15)+(I2870/60)</f>
        <v>8.7699985896395187</v>
      </c>
      <c r="K2870" s="2">
        <f t="shared" si="492"/>
        <v>48.450021155407221</v>
      </c>
      <c r="L2870" s="2">
        <f>DEGREES(ASIN((((COS(RADIANS('PV model'!$B$2))*COS(RADIANS(H2870))*COS(RADIANS(K2870)))+(SIN(RADIANS('PV model'!$B$2))*SIN(RADIANS(H2870)))))))</f>
        <v>34.834260140099168</v>
      </c>
      <c r="M2870" s="3">
        <f t="shared" si="488"/>
        <v>34.834260140099168</v>
      </c>
      <c r="N2870" s="2">
        <f t="shared" si="493"/>
        <v>61.926313734826742</v>
      </c>
      <c r="O2870" s="2">
        <f>IF('PV model'!$B$2&gt;0, 180-N2870,IF('PV model'!$B$2&lt;0,0-N2870,N2870))</f>
        <v>118.07368626517325</v>
      </c>
      <c r="P2870" s="2">
        <f>ABS(O2870-'PV model'!$B$5)</f>
        <v>86.926313734826749</v>
      </c>
      <c r="Q2870" s="3">
        <f t="shared" si="489"/>
        <v>55.165739859900832</v>
      </c>
      <c r="R2870" s="3">
        <f t="shared" si="494"/>
        <v>0</v>
      </c>
      <c r="S2870" s="3">
        <f t="shared" si="490"/>
        <v>120.83399999999999</v>
      </c>
      <c r="T2870" s="3">
        <f>(0.5*(1-COS(RADIANS(90-$X$3)))*(D2870+E2870)*'PV model'!$B$4)</f>
        <v>0</v>
      </c>
      <c r="U2870" s="3">
        <f t="shared" si="495"/>
        <v>120.83399999999999</v>
      </c>
      <c r="V2870" s="3">
        <f>('PV model'!$B$13*(U2870/1000)*(1-'PV model'!$B$14*((20+C2870)-25))*'PV model'!$B$10)/'PV model'!$B$12</f>
        <v>11.943286693631999</v>
      </c>
    </row>
    <row r="2871" spans="1:22" x14ac:dyDescent="0.2">
      <c r="A2871" s="10">
        <f t="shared" si="496"/>
        <v>120</v>
      </c>
      <c r="B2871" s="10">
        <f t="shared" si="497"/>
        <v>10</v>
      </c>
      <c r="C2871" s="23">
        <v>8</v>
      </c>
      <c r="D2871" s="24">
        <v>2.2448999999999999</v>
      </c>
      <c r="E2871" s="24">
        <v>154.35</v>
      </c>
      <c r="F2871" s="48"/>
      <c r="G2871" s="48"/>
      <c r="H2871" s="1">
        <f t="shared" si="498"/>
        <v>14.593199179714807</v>
      </c>
      <c r="I2871" s="1">
        <f t="shared" si="491"/>
        <v>2.7999153783711082</v>
      </c>
      <c r="J2871" s="4">
        <f>B2871+('PV model'!$B$3/15)+(I2871/60)</f>
        <v>9.7699985896395187</v>
      </c>
      <c r="K2871" s="2">
        <f t="shared" si="492"/>
        <v>33.450021155407221</v>
      </c>
      <c r="L2871" s="2">
        <f>DEGREES(ASIN((((COS(RADIANS('PV model'!$B$2))*COS(RADIANS(H2871))*COS(RADIANS(K2871)))+(SIN(RADIANS('PV model'!$B$2))*SIN(RADIANS(H2871)))))))</f>
        <v>41.681307858692101</v>
      </c>
      <c r="M2871" s="3">
        <f t="shared" si="488"/>
        <v>41.681307858692101</v>
      </c>
      <c r="N2871" s="2">
        <f t="shared" si="493"/>
        <v>45.58018461537214</v>
      </c>
      <c r="O2871" s="2">
        <f>IF('PV model'!$B$2&gt;0, 180-N2871,IF('PV model'!$B$2&lt;0,0-N2871,N2871))</f>
        <v>134.41981538462787</v>
      </c>
      <c r="P2871" s="2">
        <f>ABS(O2871-'PV model'!$B$5)</f>
        <v>70.580184615372133</v>
      </c>
      <c r="Q2871" s="3">
        <f t="shared" si="489"/>
        <v>48.318692141307899</v>
      </c>
      <c r="R2871" s="3">
        <f t="shared" si="494"/>
        <v>2.2449000000000003</v>
      </c>
      <c r="S2871" s="3">
        <f t="shared" si="490"/>
        <v>155.94018642000347</v>
      </c>
      <c r="T2871" s="3">
        <f>(0.5*(1-COS(RADIANS(90-$X$3)))*(D2871+E2871)*'PV model'!$B$4)</f>
        <v>0</v>
      </c>
      <c r="U2871" s="3">
        <f t="shared" si="495"/>
        <v>158.18508642000347</v>
      </c>
      <c r="V2871" s="3">
        <f>('PV model'!$B$13*(U2871/1000)*(1-'PV model'!$B$14*((20+C2871)-25))*'PV model'!$B$10)/'PV model'!$B$12</f>
        <v>15.622435063681024</v>
      </c>
    </row>
    <row r="2872" spans="1:22" x14ac:dyDescent="0.2">
      <c r="A2872" s="10">
        <f t="shared" si="496"/>
        <v>120</v>
      </c>
      <c r="B2872" s="10">
        <f t="shared" si="497"/>
        <v>11</v>
      </c>
      <c r="C2872" s="23">
        <v>9.3000000000000007</v>
      </c>
      <c r="D2872" s="24">
        <v>123.4695</v>
      </c>
      <c r="E2872" s="24">
        <v>276.94799999999998</v>
      </c>
      <c r="F2872" s="48"/>
      <c r="G2872" s="48"/>
      <c r="H2872" s="1">
        <f t="shared" si="498"/>
        <v>14.593199179714807</v>
      </c>
      <c r="I2872" s="1">
        <f t="shared" si="491"/>
        <v>2.7999153783711082</v>
      </c>
      <c r="J2872" s="4">
        <f>B2872+('PV model'!$B$3/15)+(I2872/60)</f>
        <v>10.769998589639519</v>
      </c>
      <c r="K2872" s="2">
        <f t="shared" si="492"/>
        <v>18.450021155407221</v>
      </c>
      <c r="L2872" s="2">
        <f>DEGREES(ASIN((((COS(RADIANS('PV model'!$B$2))*COS(RADIANS(H2872))*COS(RADIANS(K2872)))+(SIN(RADIANS('PV model'!$B$2))*SIN(RADIANS(H2872)))))))</f>
        <v>46.685713732017518</v>
      </c>
      <c r="M2872" s="3">
        <f t="shared" si="488"/>
        <v>46.685713732017518</v>
      </c>
      <c r="N2872" s="2">
        <f t="shared" si="493"/>
        <v>26.516413687332019</v>
      </c>
      <c r="O2872" s="2">
        <f>IF('PV model'!$B$2&gt;0, 180-N2872,IF('PV model'!$B$2&lt;0,0-N2872,N2872))</f>
        <v>153.48358631266797</v>
      </c>
      <c r="P2872" s="2">
        <f>ABS(O2872-'PV model'!$B$5)</f>
        <v>51.516413687332033</v>
      </c>
      <c r="Q2872" s="3">
        <f t="shared" si="489"/>
        <v>43.314286267982482</v>
      </c>
      <c r="R2872" s="3">
        <f t="shared" si="494"/>
        <v>123.46950000000002</v>
      </c>
      <c r="S2872" s="3">
        <f t="shared" si="490"/>
        <v>329.45185249904915</v>
      </c>
      <c r="T2872" s="3">
        <f>(0.5*(1-COS(RADIANS(90-$X$3)))*(D2872+E2872)*'PV model'!$B$4)</f>
        <v>0</v>
      </c>
      <c r="U2872" s="3">
        <f t="shared" si="495"/>
        <v>452.92135249904919</v>
      </c>
      <c r="V2872" s="3">
        <f>('PV model'!$B$13*(U2872/1000)*(1-'PV model'!$B$14*((20+C2872)-25))*'PV model'!$B$10)/'PV model'!$B$12</f>
        <v>44.495305279397108</v>
      </c>
    </row>
    <row r="2873" spans="1:22" x14ac:dyDescent="0.2">
      <c r="A2873" s="10">
        <f t="shared" si="496"/>
        <v>120</v>
      </c>
      <c r="B2873" s="10">
        <f t="shared" si="497"/>
        <v>12</v>
      </c>
      <c r="C2873" s="23">
        <v>9.1999999999999993</v>
      </c>
      <c r="D2873" s="24">
        <v>71.836799999999997</v>
      </c>
      <c r="E2873" s="24">
        <v>330.75</v>
      </c>
      <c r="F2873" s="48"/>
      <c r="G2873" s="48"/>
      <c r="H2873" s="1">
        <f t="shared" si="498"/>
        <v>14.593199179714807</v>
      </c>
      <c r="I2873" s="1">
        <f t="shared" si="491"/>
        <v>2.7999153783711082</v>
      </c>
      <c r="J2873" s="4">
        <f>B2873+('PV model'!$B$3/15)+(I2873/60)</f>
        <v>11.769998589639519</v>
      </c>
      <c r="K2873" s="2">
        <f t="shared" si="492"/>
        <v>3.4500211554072191</v>
      </c>
      <c r="L2873" s="2">
        <f>DEGREES(ASIN((((COS(RADIANS('PV model'!$B$2))*COS(RADIANS(H2873))*COS(RADIANS(K2873)))+(SIN(RADIANS('PV model'!$B$2))*SIN(RADIANS(H2873)))))))</f>
        <v>49.006355639625248</v>
      </c>
      <c r="M2873" s="3">
        <f t="shared" si="488"/>
        <v>49.006355639625248</v>
      </c>
      <c r="N2873" s="2">
        <f t="shared" si="493"/>
        <v>5.0933347541369551</v>
      </c>
      <c r="O2873" s="2">
        <f>IF('PV model'!$B$2&gt;0, 180-N2873,IF('PV model'!$B$2&lt;0,0-N2873,N2873))</f>
        <v>174.90666524586305</v>
      </c>
      <c r="P2873" s="2">
        <f>ABS(O2873-'PV model'!$B$5)</f>
        <v>30.093334754136947</v>
      </c>
      <c r="Q2873" s="3">
        <f t="shared" si="489"/>
        <v>40.993644360374752</v>
      </c>
      <c r="R2873" s="3">
        <f t="shared" si="494"/>
        <v>71.836799999999997</v>
      </c>
      <c r="S2873" s="3">
        <f t="shared" si="490"/>
        <v>368.03552094647705</v>
      </c>
      <c r="T2873" s="3">
        <f>(0.5*(1-COS(RADIANS(90-$X$3)))*(D2873+E2873)*'PV model'!$B$4)</f>
        <v>0</v>
      </c>
      <c r="U2873" s="3">
        <f t="shared" si="495"/>
        <v>439.87232094647703</v>
      </c>
      <c r="V2873" s="3">
        <f>('PV model'!$B$13*(U2873/1000)*(1-'PV model'!$B$14*((20+C2873)-25))*'PV model'!$B$10)/'PV model'!$B$12</f>
        <v>43.230947296819437</v>
      </c>
    </row>
    <row r="2874" spans="1:22" x14ac:dyDescent="0.2">
      <c r="A2874" s="10">
        <f t="shared" si="496"/>
        <v>120</v>
      </c>
      <c r="B2874" s="10">
        <f t="shared" si="497"/>
        <v>13</v>
      </c>
      <c r="C2874" s="23">
        <v>9.1999999999999993</v>
      </c>
      <c r="D2874" s="24">
        <v>71.836799999999997</v>
      </c>
      <c r="E2874" s="24">
        <v>337.80600000000004</v>
      </c>
      <c r="F2874" s="48"/>
      <c r="G2874" s="48"/>
      <c r="H2874" s="1">
        <f t="shared" si="498"/>
        <v>14.593199179714807</v>
      </c>
      <c r="I2874" s="1">
        <f t="shared" si="491"/>
        <v>2.7999153783711082</v>
      </c>
      <c r="J2874" s="4">
        <f>B2874+('PV model'!$B$3/15)+(I2874/60)</f>
        <v>12.769998589639519</v>
      </c>
      <c r="K2874" s="2">
        <f t="shared" si="492"/>
        <v>-11.549978844592781</v>
      </c>
      <c r="L2874" s="2">
        <f>DEGREES(ASIN((((COS(RADIANS('PV model'!$B$2))*COS(RADIANS(H2874))*COS(RADIANS(K2874)))+(SIN(RADIANS('PV model'!$B$2))*SIN(RADIANS(H2874)))))))</f>
        <v>48.131301220313532</v>
      </c>
      <c r="M2874" s="3">
        <f t="shared" si="488"/>
        <v>48.131301220313532</v>
      </c>
      <c r="N2874" s="2">
        <f t="shared" si="493"/>
        <v>-16.876774827217808</v>
      </c>
      <c r="O2874" s="2">
        <f>IF('PV model'!$B$2&gt;0, 180-N2874,IF('PV model'!$B$2&lt;0,0-N2874,N2874))</f>
        <v>196.87677482721782</v>
      </c>
      <c r="P2874" s="2">
        <f>ABS(O2874-'PV model'!$B$5)</f>
        <v>8.1232251727821847</v>
      </c>
      <c r="Q2874" s="3">
        <f t="shared" si="489"/>
        <v>41.868698779686468</v>
      </c>
      <c r="R2874" s="3">
        <f t="shared" si="494"/>
        <v>71.836799999999997</v>
      </c>
      <c r="S2874" s="3">
        <f t="shared" si="490"/>
        <v>375.7426852886785</v>
      </c>
      <c r="T2874" s="3">
        <f>(0.5*(1-COS(RADIANS(90-$X$3)))*(D2874+E2874)*'PV model'!$B$4)</f>
        <v>0</v>
      </c>
      <c r="U2874" s="3">
        <f t="shared" si="495"/>
        <v>447.57948528867848</v>
      </c>
      <c r="V2874" s="3">
        <f>('PV model'!$B$13*(U2874/1000)*(1-'PV model'!$B$14*((20+C2874)-25))*'PV model'!$B$10)/'PV model'!$B$12</f>
        <v>43.988412587585429</v>
      </c>
    </row>
    <row r="2875" spans="1:22" x14ac:dyDescent="0.2">
      <c r="A2875" s="10">
        <f t="shared" si="496"/>
        <v>120</v>
      </c>
      <c r="B2875" s="10">
        <f t="shared" si="497"/>
        <v>14</v>
      </c>
      <c r="C2875" s="23">
        <v>9.9</v>
      </c>
      <c r="D2875" s="24">
        <v>70.714349999999996</v>
      </c>
      <c r="E2875" s="24">
        <v>323.69400000000002</v>
      </c>
      <c r="F2875" s="48"/>
      <c r="G2875" s="48"/>
      <c r="H2875" s="1">
        <f t="shared" si="498"/>
        <v>14.593199179714807</v>
      </c>
      <c r="I2875" s="1">
        <f t="shared" si="491"/>
        <v>2.7999153783711082</v>
      </c>
      <c r="J2875" s="4">
        <f>B2875+('PV model'!$B$3/15)+(I2875/60)</f>
        <v>13.769998589639519</v>
      </c>
      <c r="K2875" s="2">
        <f t="shared" si="492"/>
        <v>-26.549978844592779</v>
      </c>
      <c r="L2875" s="2">
        <f>DEGREES(ASIN((((COS(RADIANS('PV model'!$B$2))*COS(RADIANS(H2875))*COS(RADIANS(K2875)))+(SIN(RADIANS('PV model'!$B$2))*SIN(RADIANS(H2875)))))))</f>
        <v>44.264541130358637</v>
      </c>
      <c r="M2875" s="3">
        <f t="shared" si="488"/>
        <v>44.264541130358637</v>
      </c>
      <c r="N2875" s="2">
        <f t="shared" si="493"/>
        <v>-37.158820824596418</v>
      </c>
      <c r="O2875" s="2">
        <f>IF('PV model'!$B$2&gt;0, 180-N2875,IF('PV model'!$B$2&lt;0,0-N2875,N2875))</f>
        <v>217.15882082459643</v>
      </c>
      <c r="P2875" s="2">
        <f>ABS(O2875-'PV model'!$B$5)</f>
        <v>12.158820824596432</v>
      </c>
      <c r="Q2875" s="3">
        <f t="shared" si="489"/>
        <v>45.735458869641363</v>
      </c>
      <c r="R2875" s="3">
        <f t="shared" si="494"/>
        <v>70.714349999999996</v>
      </c>
      <c r="S2875" s="3">
        <f t="shared" si="490"/>
        <v>362.36937794874819</v>
      </c>
      <c r="T2875" s="3">
        <f>(0.5*(1-COS(RADIANS(90-$X$3)))*(D2875+E2875)*'PV model'!$B$4)</f>
        <v>0</v>
      </c>
      <c r="U2875" s="3">
        <f t="shared" si="495"/>
        <v>433.08372794874822</v>
      </c>
      <c r="V2875" s="3">
        <f>('PV model'!$B$13*(U2875/1000)*(1-'PV model'!$B$14*((20+C2875)-25))*'PV model'!$B$10)/'PV model'!$B$12</f>
        <v>42.442544876620033</v>
      </c>
    </row>
    <row r="2876" spans="1:22" x14ac:dyDescent="0.2">
      <c r="A2876" s="10">
        <f t="shared" si="496"/>
        <v>120</v>
      </c>
      <c r="B2876" s="10">
        <f t="shared" si="497"/>
        <v>15</v>
      </c>
      <c r="C2876" s="23">
        <v>10.7</v>
      </c>
      <c r="D2876" s="24">
        <v>69.59190000000001</v>
      </c>
      <c r="E2876" s="24">
        <v>290.178</v>
      </c>
      <c r="F2876" s="48"/>
      <c r="G2876" s="48"/>
      <c r="H2876" s="1">
        <f t="shared" si="498"/>
        <v>14.593199179714807</v>
      </c>
      <c r="I2876" s="1">
        <f t="shared" si="491"/>
        <v>2.7999153783711082</v>
      </c>
      <c r="J2876" s="4">
        <f>B2876+('PV model'!$B$3/15)+(I2876/60)</f>
        <v>14.769998589639519</v>
      </c>
      <c r="K2876" s="2">
        <f t="shared" si="492"/>
        <v>-41.549978844592779</v>
      </c>
      <c r="L2876" s="2">
        <f>DEGREES(ASIN((((COS(RADIANS('PV model'!$B$2))*COS(RADIANS(H2876))*COS(RADIANS(K2876)))+(SIN(RADIANS('PV model'!$B$2))*SIN(RADIANS(H2876)))))))</f>
        <v>38.159518350652441</v>
      </c>
      <c r="M2876" s="3">
        <f t="shared" si="488"/>
        <v>38.159518350652441</v>
      </c>
      <c r="N2876" s="2">
        <f t="shared" si="493"/>
        <v>-54.719111670977632</v>
      </c>
      <c r="O2876" s="2">
        <f>IF('PV model'!$B$2&gt;0, 180-N2876,IF('PV model'!$B$2&lt;0,0-N2876,N2876))</f>
        <v>234.71911167097764</v>
      </c>
      <c r="P2876" s="2">
        <f>ABS(O2876-'PV model'!$B$5)</f>
        <v>29.71911167097764</v>
      </c>
      <c r="Q2876" s="3">
        <f t="shared" si="489"/>
        <v>51.840481649347559</v>
      </c>
      <c r="R2876" s="3">
        <f t="shared" si="494"/>
        <v>69.59190000000001</v>
      </c>
      <c r="S2876" s="3">
        <f t="shared" si="490"/>
        <v>328.08436810923627</v>
      </c>
      <c r="T2876" s="3">
        <f>(0.5*(1-COS(RADIANS(90-$X$3)))*(D2876+E2876)*'PV model'!$B$4)</f>
        <v>0</v>
      </c>
      <c r="U2876" s="3">
        <f t="shared" si="495"/>
        <v>397.67626810923628</v>
      </c>
      <c r="V2876" s="3">
        <f>('PV model'!$B$13*(U2876/1000)*(1-'PV model'!$B$14*((20+C2876)-25))*'PV model'!$B$10)/'PV model'!$B$12</f>
        <v>38.845380549666714</v>
      </c>
    </row>
    <row r="2877" spans="1:22" x14ac:dyDescent="0.2">
      <c r="A2877" s="10">
        <f t="shared" si="496"/>
        <v>120</v>
      </c>
      <c r="B2877" s="10">
        <f t="shared" si="497"/>
        <v>16</v>
      </c>
      <c r="C2877" s="23">
        <v>10.1</v>
      </c>
      <c r="D2877" s="24">
        <v>85.30619999999999</v>
      </c>
      <c r="E2877" s="24">
        <v>231.96600000000001</v>
      </c>
      <c r="F2877" s="48"/>
      <c r="G2877" s="48"/>
      <c r="H2877" s="1">
        <f t="shared" si="498"/>
        <v>14.593199179714807</v>
      </c>
      <c r="I2877" s="1">
        <f t="shared" si="491"/>
        <v>2.7999153783711082</v>
      </c>
      <c r="J2877" s="4">
        <f>B2877+('PV model'!$B$3/15)+(I2877/60)</f>
        <v>15.769998589639519</v>
      </c>
      <c r="K2877" s="2">
        <f t="shared" si="492"/>
        <v>-56.549978844592779</v>
      </c>
      <c r="L2877" s="2">
        <f>DEGREES(ASIN((((COS(RADIANS('PV model'!$B$2))*COS(RADIANS(H2877))*COS(RADIANS(K2877)))+(SIN(RADIANS('PV model'!$B$2))*SIN(RADIANS(H2877)))))))</f>
        <v>30.649083299101761</v>
      </c>
      <c r="M2877" s="3">
        <f t="shared" si="488"/>
        <v>30.649083299101761</v>
      </c>
      <c r="N2877" s="2">
        <f t="shared" si="493"/>
        <v>-69.811320920798636</v>
      </c>
      <c r="O2877" s="2">
        <f>IF('PV model'!$B$2&gt;0, 180-N2877,IF('PV model'!$B$2&lt;0,0-N2877,N2877))</f>
        <v>249.81132092079864</v>
      </c>
      <c r="P2877" s="2">
        <f>ABS(O2877-'PV model'!$B$5)</f>
        <v>44.811320920798636</v>
      </c>
      <c r="Q2877" s="3">
        <f t="shared" si="489"/>
        <v>59.350916700898232</v>
      </c>
      <c r="R2877" s="3">
        <f t="shared" si="494"/>
        <v>85.306200000000004</v>
      </c>
      <c r="S2877" s="3">
        <f t="shared" si="490"/>
        <v>270.38836911010588</v>
      </c>
      <c r="T2877" s="3">
        <f>(0.5*(1-COS(RADIANS(90-$X$3)))*(D2877+E2877)*'PV model'!$B$4)</f>
        <v>0</v>
      </c>
      <c r="U2877" s="3">
        <f t="shared" si="495"/>
        <v>355.69456911010587</v>
      </c>
      <c r="V2877" s="3">
        <f>('PV model'!$B$13*(U2877/1000)*(1-'PV model'!$B$14*((20+C2877)-25))*'PV model'!$B$10)/'PV model'!$B$12</f>
        <v>34.829902454029963</v>
      </c>
    </row>
    <row r="2878" spans="1:22" x14ac:dyDescent="0.2">
      <c r="A2878" s="10">
        <f t="shared" si="496"/>
        <v>120</v>
      </c>
      <c r="B2878" s="10">
        <f t="shared" si="497"/>
        <v>17</v>
      </c>
      <c r="C2878" s="23">
        <v>8.8000000000000007</v>
      </c>
      <c r="D2878" s="24">
        <v>0</v>
      </c>
      <c r="E2878" s="24">
        <v>105.83999999999999</v>
      </c>
      <c r="F2878" s="48"/>
      <c r="G2878" s="48"/>
      <c r="H2878" s="1">
        <f t="shared" si="498"/>
        <v>14.593199179714807</v>
      </c>
      <c r="I2878" s="1">
        <f t="shared" si="491"/>
        <v>2.7999153783711082</v>
      </c>
      <c r="J2878" s="4">
        <f>B2878+('PV model'!$B$3/15)+(I2878/60)</f>
        <v>16.769998589639517</v>
      </c>
      <c r="K2878" s="2">
        <f t="shared" si="492"/>
        <v>-71.549978844592758</v>
      </c>
      <c r="L2878" s="2">
        <f>DEGREES(ASIN((((COS(RADIANS('PV model'!$B$2))*COS(RADIANS(H2878))*COS(RADIANS(K2878)))+(SIN(RADIANS('PV model'!$B$2))*SIN(RADIANS(H2878)))))))</f>
        <v>22.402709681023556</v>
      </c>
      <c r="M2878" s="3">
        <f t="shared" si="488"/>
        <v>22.402709681023556</v>
      </c>
      <c r="N2878" s="2">
        <f t="shared" si="493"/>
        <v>-83.185853432636293</v>
      </c>
      <c r="O2878" s="2">
        <f>IF('PV model'!$B$2&gt;0, 180-N2878,IF('PV model'!$B$2&lt;0,0-N2878,N2878))</f>
        <v>263.18585343263629</v>
      </c>
      <c r="P2878" s="2">
        <f>ABS(O2878-'PV model'!$B$5)</f>
        <v>58.185853432636293</v>
      </c>
      <c r="Q2878" s="3">
        <f t="shared" si="489"/>
        <v>67.597290318976448</v>
      </c>
      <c r="R2878" s="3">
        <f t="shared" si="494"/>
        <v>0</v>
      </c>
      <c r="S2878" s="3">
        <f t="shared" si="490"/>
        <v>105.83999999999999</v>
      </c>
      <c r="T2878" s="3">
        <f>(0.5*(1-COS(RADIANS(90-$X$3)))*(D2878+E2878)*'PV model'!$B$4)</f>
        <v>0</v>
      </c>
      <c r="U2878" s="3">
        <f t="shared" si="495"/>
        <v>105.83999999999999</v>
      </c>
      <c r="V2878" s="3">
        <f>('PV model'!$B$13*(U2878/1000)*(1-'PV model'!$B$14*((20+C2878)-25))*'PV model'!$B$10)/'PV model'!$B$12</f>
        <v>10.418953950719999</v>
      </c>
    </row>
    <row r="2879" spans="1:22" x14ac:dyDescent="0.2">
      <c r="A2879" s="10">
        <f t="shared" si="496"/>
        <v>120</v>
      </c>
      <c r="B2879" s="10">
        <f t="shared" si="497"/>
        <v>18</v>
      </c>
      <c r="C2879" s="23">
        <v>8.1999999999999993</v>
      </c>
      <c r="D2879" s="24">
        <v>0</v>
      </c>
      <c r="E2879" s="24">
        <v>65.268000000000001</v>
      </c>
      <c r="F2879" s="48"/>
      <c r="G2879" s="48"/>
      <c r="H2879" s="1">
        <f t="shared" si="498"/>
        <v>14.593199179714807</v>
      </c>
      <c r="I2879" s="1">
        <f t="shared" si="491"/>
        <v>2.7999153783711082</v>
      </c>
      <c r="J2879" s="4">
        <f>B2879+('PV model'!$B$3/15)+(I2879/60)</f>
        <v>17.769998589639517</v>
      </c>
      <c r="K2879" s="2">
        <f t="shared" si="492"/>
        <v>-86.549978844592758</v>
      </c>
      <c r="L2879" s="2">
        <f>DEGREES(ASIN((((COS(RADIANS('PV model'!$B$2))*COS(RADIANS(H2879))*COS(RADIANS(K2879)))+(SIN(RADIANS('PV model'!$B$2))*SIN(RADIANS(H2879)))))))</f>
        <v>13.923595827025736</v>
      </c>
      <c r="M2879" s="3">
        <f t="shared" si="488"/>
        <v>13.923595827025736</v>
      </c>
      <c r="N2879" s="2">
        <f t="shared" si="493"/>
        <v>-84.400074682373287</v>
      </c>
      <c r="O2879" s="2">
        <f>IF('PV model'!$B$2&gt;0, 180-N2879,IF('PV model'!$B$2&lt;0,0-N2879,N2879))</f>
        <v>264.40007468237332</v>
      </c>
      <c r="P2879" s="2">
        <f>ABS(O2879-'PV model'!$B$5)</f>
        <v>59.400074682373315</v>
      </c>
      <c r="Q2879" s="3">
        <f t="shared" si="489"/>
        <v>76.076404172974264</v>
      </c>
      <c r="R2879" s="3">
        <f t="shared" si="494"/>
        <v>0</v>
      </c>
      <c r="S2879" s="3">
        <f t="shared" si="490"/>
        <v>65.268000000000001</v>
      </c>
      <c r="T2879" s="3">
        <f>(0.5*(1-COS(RADIANS(90-$X$3)))*(D2879+E2879)*'PV model'!$B$4)</f>
        <v>0</v>
      </c>
      <c r="U2879" s="3">
        <f t="shared" si="495"/>
        <v>65.268000000000001</v>
      </c>
      <c r="V2879" s="3">
        <f>('PV model'!$B$13*(U2879/1000)*(1-'PV model'!$B$14*((20+C2879)-25))*'PV model'!$B$10)/'PV model'!$B$12</f>
        <v>6.4406796572159992</v>
      </c>
    </row>
    <row r="2880" spans="1:22" x14ac:dyDescent="0.2">
      <c r="A2880" s="10">
        <f t="shared" si="496"/>
        <v>120</v>
      </c>
      <c r="B2880" s="10">
        <f t="shared" si="497"/>
        <v>19</v>
      </c>
      <c r="C2880" s="23">
        <v>7</v>
      </c>
      <c r="D2880" s="24">
        <v>0</v>
      </c>
      <c r="E2880" s="24">
        <v>28.224</v>
      </c>
      <c r="F2880" s="48"/>
      <c r="G2880" s="48"/>
      <c r="H2880" s="1">
        <f t="shared" si="498"/>
        <v>14.593199179714807</v>
      </c>
      <c r="I2880" s="1">
        <f t="shared" si="491"/>
        <v>2.7999153783711082</v>
      </c>
      <c r="J2880" s="4">
        <f>B2880+('PV model'!$B$3/15)+(I2880/60)</f>
        <v>18.769998589639517</v>
      </c>
      <c r="K2880" s="2">
        <f t="shared" si="492"/>
        <v>-101.54997884459276</v>
      </c>
      <c r="L2880" s="2">
        <f>DEGREES(ASIN((((COS(RADIANS('PV model'!$B$2))*COS(RADIANS(H2880))*COS(RADIANS(K2880)))+(SIN(RADIANS('PV model'!$B$2))*SIN(RADIANS(H2880)))))))</f>
        <v>5.6178855827420415</v>
      </c>
      <c r="M2880" s="3">
        <f t="shared" si="488"/>
        <v>5.6178855827420415</v>
      </c>
      <c r="N2880" s="2">
        <f t="shared" si="493"/>
        <v>-72.310803316215186</v>
      </c>
      <c r="O2880" s="2">
        <f>IF('PV model'!$B$2&gt;0, 180-N2880,IF('PV model'!$B$2&lt;0,0-N2880,N2880))</f>
        <v>252.31080331621519</v>
      </c>
      <c r="P2880" s="2">
        <f>ABS(O2880-'PV model'!$B$5)</f>
        <v>47.310803316215186</v>
      </c>
      <c r="Q2880" s="3">
        <f t="shared" si="489"/>
        <v>84.382114417257952</v>
      </c>
      <c r="R2880" s="3">
        <f t="shared" si="494"/>
        <v>0</v>
      </c>
      <c r="S2880" s="3">
        <f t="shared" si="490"/>
        <v>28.224</v>
      </c>
      <c r="T2880" s="3">
        <f>(0.5*(1-COS(RADIANS(90-$X$3)))*(D2880+E2880)*'PV model'!$B$4)</f>
        <v>0</v>
      </c>
      <c r="U2880" s="3">
        <f t="shared" si="495"/>
        <v>28.224</v>
      </c>
      <c r="V2880" s="3">
        <f>('PV model'!$B$13*(U2880/1000)*(1-'PV model'!$B$14*((20+C2880)-25))*'PV model'!$B$10)/'PV model'!$B$12</f>
        <v>2.7987008716799995</v>
      </c>
    </row>
    <row r="2881" spans="1:22" x14ac:dyDescent="0.2">
      <c r="A2881" s="10">
        <f t="shared" si="496"/>
        <v>120</v>
      </c>
      <c r="B2881" s="10">
        <f t="shared" si="497"/>
        <v>20</v>
      </c>
      <c r="C2881" s="23">
        <v>7</v>
      </c>
      <c r="D2881" s="24">
        <v>0</v>
      </c>
      <c r="E2881" s="24">
        <v>4.41</v>
      </c>
      <c r="F2881" s="48"/>
      <c r="G2881" s="48"/>
      <c r="H2881" s="1">
        <f t="shared" si="498"/>
        <v>14.593199179714807</v>
      </c>
      <c r="I2881" s="1">
        <f t="shared" si="491"/>
        <v>2.7999153783711082</v>
      </c>
      <c r="J2881" s="4">
        <f>B2881+('PV model'!$B$3/15)+(I2881/60)</f>
        <v>19.769998589639517</v>
      </c>
      <c r="K2881" s="2">
        <f t="shared" si="492"/>
        <v>-116.54997884459276</v>
      </c>
      <c r="L2881" s="2">
        <f>DEGREES(ASIN((((COS(RADIANS('PV model'!$B$2))*COS(RADIANS(H2881))*COS(RADIANS(K2881)))+(SIN(RADIANS('PV model'!$B$2))*SIN(RADIANS(H2881)))))))</f>
        <v>-2.1411521806267624</v>
      </c>
      <c r="M2881" s="3">
        <f t="shared" si="488"/>
        <v>0</v>
      </c>
      <c r="N2881" s="2">
        <f t="shared" si="493"/>
        <v>-60.030426056776001</v>
      </c>
      <c r="O2881" s="2">
        <f>IF('PV model'!$B$2&gt;0, 180-N2881,IF('PV model'!$B$2&lt;0,0-N2881,N2881))</f>
        <v>240.03042605677601</v>
      </c>
      <c r="P2881" s="2">
        <f>ABS(O2881-'PV model'!$B$5)</f>
        <v>35.030426056776008</v>
      </c>
      <c r="Q2881" s="3">
        <f t="shared" si="489"/>
        <v>92.141152180626761</v>
      </c>
      <c r="R2881" s="3">
        <f t="shared" si="494"/>
        <v>0</v>
      </c>
      <c r="S2881" s="3">
        <f t="shared" si="490"/>
        <v>4.41</v>
      </c>
      <c r="T2881" s="3">
        <f>(0.5*(1-COS(RADIANS(90-$X$3)))*(D2881+E2881)*'PV model'!$B$4)</f>
        <v>0</v>
      </c>
      <c r="U2881" s="3">
        <f t="shared" si="495"/>
        <v>4.41</v>
      </c>
      <c r="V2881" s="3">
        <f>('PV model'!$B$13*(U2881/1000)*(1-'PV model'!$B$14*((20+C2881)-25))*'PV model'!$B$10)/'PV model'!$B$12</f>
        <v>0.43729701119999997</v>
      </c>
    </row>
    <row r="2882" spans="1:22" x14ac:dyDescent="0.2">
      <c r="A2882" s="10">
        <f t="shared" si="496"/>
        <v>120</v>
      </c>
      <c r="B2882" s="10">
        <f t="shared" si="497"/>
        <v>21</v>
      </c>
      <c r="C2882" s="23">
        <v>6.9</v>
      </c>
      <c r="D2882" s="24">
        <v>0</v>
      </c>
      <c r="E2882" s="24">
        <v>0</v>
      </c>
      <c r="F2882" s="48"/>
      <c r="G2882" s="48"/>
      <c r="H2882" s="1">
        <f t="shared" si="498"/>
        <v>14.593199179714807</v>
      </c>
      <c r="I2882" s="1">
        <f t="shared" si="491"/>
        <v>2.7999153783711082</v>
      </c>
      <c r="J2882" s="4">
        <f>B2882+('PV model'!$B$3/15)+(I2882/60)</f>
        <v>20.769998589639517</v>
      </c>
      <c r="K2882" s="2">
        <f t="shared" si="492"/>
        <v>-131.54997884459274</v>
      </c>
      <c r="L2882" s="2">
        <f>DEGREES(ASIN((((COS(RADIANS('PV model'!$B$2))*COS(RADIANS(H2882))*COS(RADIANS(K2882)))+(SIN(RADIANS('PV model'!$B$2))*SIN(RADIANS(H2882)))))))</f>
        <v>-8.970150296068292</v>
      </c>
      <c r="M2882" s="3">
        <f t="shared" si="488"/>
        <v>0</v>
      </c>
      <c r="N2882" s="2">
        <f t="shared" si="493"/>
        <v>-47.155451287852813</v>
      </c>
      <c r="O2882" s="2">
        <f>IF('PV model'!$B$2&gt;0, 180-N2882,IF('PV model'!$B$2&lt;0,0-N2882,N2882))</f>
        <v>227.15545128785283</v>
      </c>
      <c r="P2882" s="2">
        <f>ABS(O2882-'PV model'!$B$5)</f>
        <v>22.155451287852827</v>
      </c>
      <c r="Q2882" s="3">
        <f t="shared" si="489"/>
        <v>98.970150296068297</v>
      </c>
      <c r="R2882" s="3">
        <f t="shared" si="494"/>
        <v>0</v>
      </c>
      <c r="S2882" s="3">
        <f t="shared" si="490"/>
        <v>0</v>
      </c>
      <c r="T2882" s="3">
        <f>(0.5*(1-COS(RADIANS(90-$X$3)))*(D2882+E2882)*'PV model'!$B$4)</f>
        <v>0</v>
      </c>
      <c r="U2882" s="3">
        <f t="shared" si="495"/>
        <v>0</v>
      </c>
      <c r="V2882" s="3">
        <f>('PV model'!$B$13*(U2882/1000)*(1-'PV model'!$B$14*((20+C2882)-25))*'PV model'!$B$10)/'PV model'!$B$12</f>
        <v>0</v>
      </c>
    </row>
    <row r="2883" spans="1:22" x14ac:dyDescent="0.2">
      <c r="A2883" s="10">
        <f t="shared" si="496"/>
        <v>120</v>
      </c>
      <c r="B2883" s="10">
        <f t="shared" si="497"/>
        <v>22</v>
      </c>
      <c r="C2883" s="23">
        <v>6.8</v>
      </c>
      <c r="D2883" s="24">
        <v>0</v>
      </c>
      <c r="E2883" s="24">
        <v>0</v>
      </c>
      <c r="F2883" s="48"/>
      <c r="G2883" s="48"/>
      <c r="H2883" s="1">
        <f t="shared" si="498"/>
        <v>14.593199179714807</v>
      </c>
      <c r="I2883" s="1">
        <f t="shared" si="491"/>
        <v>2.7999153783711082</v>
      </c>
      <c r="J2883" s="4">
        <f>B2883+('PV model'!$B$3/15)+(I2883/60)</f>
        <v>21.769998589639517</v>
      </c>
      <c r="K2883" s="2">
        <f t="shared" si="492"/>
        <v>-146.54997884459274</v>
      </c>
      <c r="L2883" s="2">
        <f>DEGREES(ASIN((((COS(RADIANS('PV model'!$B$2))*COS(RADIANS(H2883))*COS(RADIANS(K2883)))+(SIN(RADIANS('PV model'!$B$2))*SIN(RADIANS(H2883)))))))</f>
        <v>-14.459887374116885</v>
      </c>
      <c r="M2883" s="3">
        <f t="shared" si="488"/>
        <v>0</v>
      </c>
      <c r="N2883" s="2">
        <f t="shared" si="493"/>
        <v>-33.427211030073849</v>
      </c>
      <c r="O2883" s="2">
        <f>IF('PV model'!$B$2&gt;0, 180-N2883,IF('PV model'!$B$2&lt;0,0-N2883,N2883))</f>
        <v>213.42721103007386</v>
      </c>
      <c r="P2883" s="2">
        <f>ABS(O2883-'PV model'!$B$5)</f>
        <v>8.4272110300738632</v>
      </c>
      <c r="Q2883" s="3">
        <f t="shared" si="489"/>
        <v>104.45988737411687</v>
      </c>
      <c r="R2883" s="3">
        <f t="shared" si="494"/>
        <v>0</v>
      </c>
      <c r="S2883" s="3">
        <f t="shared" si="490"/>
        <v>0</v>
      </c>
      <c r="T2883" s="3">
        <f>(0.5*(1-COS(RADIANS(90-$X$3)))*(D2883+E2883)*'PV model'!$B$4)</f>
        <v>0</v>
      </c>
      <c r="U2883" s="3">
        <f t="shared" si="495"/>
        <v>0</v>
      </c>
      <c r="V2883" s="3">
        <f>('PV model'!$B$13*(U2883/1000)*(1-'PV model'!$B$14*((20+C2883)-25))*'PV model'!$B$10)/'PV model'!$B$12</f>
        <v>0</v>
      </c>
    </row>
    <row r="2884" spans="1:22" x14ac:dyDescent="0.2">
      <c r="A2884" s="10">
        <f t="shared" si="496"/>
        <v>120</v>
      </c>
      <c r="B2884" s="10">
        <f t="shared" si="497"/>
        <v>23</v>
      </c>
      <c r="C2884" s="23">
        <v>6.6</v>
      </c>
      <c r="D2884" s="24">
        <v>0</v>
      </c>
      <c r="E2884" s="24">
        <v>0</v>
      </c>
      <c r="F2884" s="48"/>
      <c r="G2884" s="48"/>
      <c r="H2884" s="1">
        <f t="shared" si="498"/>
        <v>14.593199179714807</v>
      </c>
      <c r="I2884" s="1">
        <f t="shared" si="491"/>
        <v>2.7999153783711082</v>
      </c>
      <c r="J2884" s="4">
        <f>B2884+('PV model'!$B$3/15)+(I2884/60)</f>
        <v>22.769998589639517</v>
      </c>
      <c r="K2884" s="2">
        <f t="shared" si="492"/>
        <v>-161.54997884459274</v>
      </c>
      <c r="L2884" s="2">
        <f>DEGREES(ASIN((((COS(RADIANS('PV model'!$B$2))*COS(RADIANS(H2884))*COS(RADIANS(K2884)))+(SIN(RADIANS('PV model'!$B$2))*SIN(RADIANS(H2884)))))))</f>
        <v>-18.198927730831553</v>
      </c>
      <c r="M2884" s="3">
        <f t="shared" si="488"/>
        <v>0</v>
      </c>
      <c r="N2884" s="2">
        <f t="shared" si="493"/>
        <v>-18.807784606181713</v>
      </c>
      <c r="O2884" s="2">
        <f>IF('PV model'!$B$2&gt;0, 180-N2884,IF('PV model'!$B$2&lt;0,0-N2884,N2884))</f>
        <v>198.80778460618171</v>
      </c>
      <c r="P2884" s="2">
        <f>ABS(O2884-'PV model'!$B$5)</f>
        <v>6.1922153938182873</v>
      </c>
      <c r="Q2884" s="3">
        <f t="shared" si="489"/>
        <v>108.19892773083156</v>
      </c>
      <c r="R2884" s="3">
        <f t="shared" si="494"/>
        <v>0</v>
      </c>
      <c r="S2884" s="3">
        <f t="shared" si="490"/>
        <v>0</v>
      </c>
      <c r="T2884" s="3">
        <f>(0.5*(1-COS(RADIANS(90-$X$3)))*(D2884+E2884)*'PV model'!$B$4)</f>
        <v>0</v>
      </c>
      <c r="U2884" s="3">
        <f t="shared" si="495"/>
        <v>0</v>
      </c>
      <c r="V2884" s="3">
        <f>('PV model'!$B$13*(U2884/1000)*(1-'PV model'!$B$14*((20+C2884)-25))*'PV model'!$B$10)/'PV model'!$B$12</f>
        <v>0</v>
      </c>
    </row>
    <row r="2885" spans="1:22" x14ac:dyDescent="0.2">
      <c r="A2885" s="10">
        <f t="shared" si="496"/>
        <v>120</v>
      </c>
      <c r="B2885" s="10">
        <f t="shared" si="497"/>
        <v>24</v>
      </c>
      <c r="C2885" s="23">
        <v>6.3</v>
      </c>
      <c r="D2885" s="24">
        <v>0</v>
      </c>
      <c r="E2885" s="24">
        <v>0</v>
      </c>
      <c r="F2885" s="48"/>
      <c r="G2885" s="48"/>
      <c r="H2885" s="1">
        <f t="shared" si="498"/>
        <v>14.593199179714807</v>
      </c>
      <c r="I2885" s="1">
        <f t="shared" si="491"/>
        <v>2.7999153783711082</v>
      </c>
      <c r="J2885" s="4">
        <f>B2885+('PV model'!$B$3/15)+(I2885/60)</f>
        <v>23.769998589639517</v>
      </c>
      <c r="K2885" s="2">
        <f t="shared" si="492"/>
        <v>-176.54997884459274</v>
      </c>
      <c r="L2885" s="2">
        <f>DEGREES(ASIN((((COS(RADIANS('PV model'!$B$2))*COS(RADIANS(H2885))*COS(RADIANS(K2885)))+(SIN(RADIANS('PV model'!$B$2))*SIN(RADIANS(H2885)))))))</f>
        <v>-19.846277783960897</v>
      </c>
      <c r="M2885" s="3">
        <f t="shared" si="488"/>
        <v>0</v>
      </c>
      <c r="N2885" s="2">
        <f t="shared" si="493"/>
        <v>-3.5496642611628948</v>
      </c>
      <c r="O2885" s="2">
        <f>IF('PV model'!$B$2&gt;0, 180-N2885,IF('PV model'!$B$2&lt;0,0-N2885,N2885))</f>
        <v>183.54966426116289</v>
      </c>
      <c r="P2885" s="2">
        <f>ABS(O2885-'PV model'!$B$5)</f>
        <v>21.450335738837111</v>
      </c>
      <c r="Q2885" s="3">
        <f t="shared" si="489"/>
        <v>109.8462777839609</v>
      </c>
      <c r="R2885" s="3">
        <f t="shared" si="494"/>
        <v>0</v>
      </c>
      <c r="S2885" s="3">
        <f t="shared" si="490"/>
        <v>0</v>
      </c>
      <c r="T2885" s="3">
        <f>(0.5*(1-COS(RADIANS(90-$X$3)))*(D2885+E2885)*'PV model'!$B$4)</f>
        <v>0</v>
      </c>
      <c r="U2885" s="3">
        <f t="shared" si="495"/>
        <v>0</v>
      </c>
      <c r="V2885" s="3">
        <f>('PV model'!$B$13*(U2885/1000)*(1-'PV model'!$B$14*((20+C2885)-25))*'PV model'!$B$10)/'PV model'!$B$12</f>
        <v>0</v>
      </c>
    </row>
    <row r="2886" spans="1:22" x14ac:dyDescent="0.2">
      <c r="A2886" s="10">
        <f t="shared" si="496"/>
        <v>121</v>
      </c>
      <c r="B2886" s="10">
        <f t="shared" si="497"/>
        <v>1</v>
      </c>
      <c r="C2886" s="23">
        <v>6.1</v>
      </c>
      <c r="D2886" s="24">
        <v>0</v>
      </c>
      <c r="E2886" s="24">
        <v>0</v>
      </c>
      <c r="F2886" s="48"/>
      <c r="G2886" s="48"/>
      <c r="H2886" s="1">
        <f t="shared" si="498"/>
        <v>14.907333963948178</v>
      </c>
      <c r="I2886" s="1">
        <f t="shared" si="491"/>
        <v>2.9318117666990453</v>
      </c>
      <c r="J2886" s="4">
        <f>B2886+('PV model'!$B$3/15)+(I2886/60)</f>
        <v>0.77219686277831745</v>
      </c>
      <c r="K2886" s="2">
        <f t="shared" si="492"/>
        <v>168.41704705832524</v>
      </c>
      <c r="L2886" s="2">
        <f>DEGREES(ASIN((((COS(RADIANS('PV model'!$B$2))*COS(RADIANS(H2886))*COS(RADIANS(K2886)))+(SIN(RADIANS('PV model'!$B$2))*SIN(RADIANS(H2886)))))))</f>
        <v>-18.916167242069601</v>
      </c>
      <c r="M2886" s="3">
        <f t="shared" ref="M2886:M2949" si="499">IF(L2886&gt;0, L2886, 0)</f>
        <v>0</v>
      </c>
      <c r="N2886" s="2">
        <f t="shared" si="493"/>
        <v>11.835679163699615</v>
      </c>
      <c r="O2886" s="2">
        <f>IF('PV model'!$B$2&gt;0, 180-N2886,IF('PV model'!$B$2&lt;0,0-N2886,N2886))</f>
        <v>168.16432083630039</v>
      </c>
      <c r="P2886" s="2">
        <f>ABS(O2886-'PV model'!$B$5)</f>
        <v>36.835679163699609</v>
      </c>
      <c r="Q2886" s="3">
        <f t="shared" ref="Q2886:Q2949" si="500">DEGREES(ACOS((SIN(RADIANS(L2886))*COS(RADIANS(90-$X$3))+COS(RADIANS(L2886))*COS(RADIANS(P2886))*SIN(RADIANS(90-$X$3)))))</f>
        <v>108.9161672420696</v>
      </c>
      <c r="R2886" s="3">
        <f t="shared" si="494"/>
        <v>0</v>
      </c>
      <c r="S2886" s="3">
        <f t="shared" ref="S2886:S2949" si="501">IF($Z$3=TRUE, IF(E2886=0,0,E2886*(0.5*(1+COS(RADIANS(90-$X$3))*(1+(1-(E2886^2/(D2886+E2886)^2))*(SIN(RADIANS(0.5*$X$3))^3)))*(1+(1-(E2886^2/(D2886+E2886)^2))*(COS(RADIANS(Q2886))^2)*(SIN(RADIANS(90-L2886))^3)))), IF(E2886=0,0,E2886*(0.5*(1+COS(RADIANS(90-$X$3))))))</f>
        <v>0</v>
      </c>
      <c r="T2886" s="3">
        <f>(0.5*(1-COS(RADIANS(90-$X$3)))*(D2886+E2886)*'PV model'!$B$4)</f>
        <v>0</v>
      </c>
      <c r="U2886" s="3">
        <f t="shared" si="495"/>
        <v>0</v>
      </c>
      <c r="V2886" s="3">
        <f>('PV model'!$B$13*(U2886/1000)*(1-'PV model'!$B$14*((20+C2886)-25))*'PV model'!$B$10)/'PV model'!$B$12</f>
        <v>0</v>
      </c>
    </row>
    <row r="2887" spans="1:22" x14ac:dyDescent="0.2">
      <c r="A2887" s="10">
        <f t="shared" si="496"/>
        <v>121</v>
      </c>
      <c r="B2887" s="10">
        <f t="shared" si="497"/>
        <v>2</v>
      </c>
      <c r="C2887" s="23">
        <v>6</v>
      </c>
      <c r="D2887" s="24">
        <v>0</v>
      </c>
      <c r="E2887" s="24">
        <v>0</v>
      </c>
      <c r="F2887" s="48"/>
      <c r="G2887" s="48"/>
      <c r="H2887" s="1">
        <f t="shared" si="498"/>
        <v>14.907333963948178</v>
      </c>
      <c r="I2887" s="1">
        <f t="shared" ref="I2887:I2950" si="502">9.87*SIN(RADIANS(1.978*A2887-160.22))-7.53*COS(RADIANS(0.989*A2887-80.11))-1.5*SIN((RADIANS(0.989*A2887-80.11)))</f>
        <v>2.9318117666990453</v>
      </c>
      <c r="J2887" s="4">
        <f>B2887+('PV model'!$B$3/15)+(I2887/60)</f>
        <v>1.7721968627783176</v>
      </c>
      <c r="K2887" s="2">
        <f t="shared" ref="K2887:K2950" si="503">15*(12-J2887)</f>
        <v>153.41704705832524</v>
      </c>
      <c r="L2887" s="2">
        <f>DEGREES(ASIN((((COS(RADIANS('PV model'!$B$2))*COS(RADIANS(H2887))*COS(RADIANS(K2887)))+(SIN(RADIANS('PV model'!$B$2))*SIN(RADIANS(H2887)))))))</f>
        <v>-16.109262009326589</v>
      </c>
      <c r="M2887" s="3">
        <f t="shared" si="499"/>
        <v>0</v>
      </c>
      <c r="N2887" s="2">
        <f t="shared" ref="N2887:N2950" si="504">DEGREES(ASIN((COS(RADIANS(H2887))*SIN(RADIANS(K2887)))/COS(RADIANS(L2887))))</f>
        <v>26.750455065199507</v>
      </c>
      <c r="O2887" s="2">
        <f>IF('PV model'!$B$2&gt;0, 180-N2887,IF('PV model'!$B$2&lt;0,0-N2887,N2887))</f>
        <v>153.2495449348005</v>
      </c>
      <c r="P2887" s="2">
        <f>ABS(O2887-'PV model'!$B$5)</f>
        <v>51.750455065199503</v>
      </c>
      <c r="Q2887" s="3">
        <f t="shared" si="500"/>
        <v>106.1092620093266</v>
      </c>
      <c r="R2887" s="3">
        <f t="shared" ref="R2887:R2950" si="505">IF(D2887=0,0,D2887*COS(RADIANS(Q2887))/SIN(RADIANS(L2887)))</f>
        <v>0</v>
      </c>
      <c r="S2887" s="3">
        <f t="shared" si="501"/>
        <v>0</v>
      </c>
      <c r="T2887" s="3">
        <f>(0.5*(1-COS(RADIANS(90-$X$3)))*(D2887+E2887)*'PV model'!$B$4)</f>
        <v>0</v>
      </c>
      <c r="U2887" s="3">
        <f t="shared" ref="U2887:U2950" si="506">R2887+S2887+T2887</f>
        <v>0</v>
      </c>
      <c r="V2887" s="3">
        <f>('PV model'!$B$13*(U2887/1000)*(1-'PV model'!$B$14*((20+C2887)-25))*'PV model'!$B$10)/'PV model'!$B$12</f>
        <v>0</v>
      </c>
    </row>
    <row r="2888" spans="1:22" x14ac:dyDescent="0.2">
      <c r="A2888" s="10">
        <f t="shared" ref="A2888:A2951" si="507">IF(B2888&gt;1,A2887,A2887+1)</f>
        <v>121</v>
      </c>
      <c r="B2888" s="10">
        <f t="shared" ref="B2888:B2951" si="508">IF(B2887&lt;24,B2887+1,1)</f>
        <v>3</v>
      </c>
      <c r="C2888" s="23">
        <v>5.9</v>
      </c>
      <c r="D2888" s="24">
        <v>0</v>
      </c>
      <c r="E2888" s="24">
        <v>0</v>
      </c>
      <c r="F2888" s="48"/>
      <c r="G2888" s="48"/>
      <c r="H2888" s="1">
        <f t="shared" ref="H2888:H2951" si="509">(23.465*SIN(RADIANS(280.1+0.9863*A2888)))</f>
        <v>14.907333963948178</v>
      </c>
      <c r="I2888" s="1">
        <f t="shared" si="502"/>
        <v>2.9318117666990453</v>
      </c>
      <c r="J2888" s="4">
        <f>B2888+('PV model'!$B$3/15)+(I2888/60)</f>
        <v>2.7721968627783173</v>
      </c>
      <c r="K2888" s="2">
        <f t="shared" si="503"/>
        <v>138.41704705832524</v>
      </c>
      <c r="L2888" s="2">
        <f>DEGREES(ASIN((((COS(RADIANS('PV model'!$B$2))*COS(RADIANS(H2888))*COS(RADIANS(K2888)))+(SIN(RADIANS('PV model'!$B$2))*SIN(RADIANS(H2888)))))))</f>
        <v>-11.384853148575269</v>
      </c>
      <c r="M2888" s="3">
        <f t="shared" si="499"/>
        <v>0</v>
      </c>
      <c r="N2888" s="2">
        <f t="shared" si="504"/>
        <v>40.861950880702103</v>
      </c>
      <c r="O2888" s="2">
        <f>IF('PV model'!$B$2&gt;0, 180-N2888,IF('PV model'!$B$2&lt;0,0-N2888,N2888))</f>
        <v>139.1380491192979</v>
      </c>
      <c r="P2888" s="2">
        <f>ABS(O2888-'PV model'!$B$5)</f>
        <v>65.861950880702096</v>
      </c>
      <c r="Q2888" s="3">
        <f t="shared" si="500"/>
        <v>101.38485314857527</v>
      </c>
      <c r="R2888" s="3">
        <f t="shared" si="505"/>
        <v>0</v>
      </c>
      <c r="S2888" s="3">
        <f t="shared" si="501"/>
        <v>0</v>
      </c>
      <c r="T2888" s="3">
        <f>(0.5*(1-COS(RADIANS(90-$X$3)))*(D2888+E2888)*'PV model'!$B$4)</f>
        <v>0</v>
      </c>
      <c r="U2888" s="3">
        <f t="shared" si="506"/>
        <v>0</v>
      </c>
      <c r="V2888" s="3">
        <f>('PV model'!$B$13*(U2888/1000)*(1-'PV model'!$B$14*((20+C2888)-25))*'PV model'!$B$10)/'PV model'!$B$12</f>
        <v>0</v>
      </c>
    </row>
    <row r="2889" spans="1:22" x14ac:dyDescent="0.2">
      <c r="A2889" s="10">
        <f t="shared" si="507"/>
        <v>121</v>
      </c>
      <c r="B2889" s="10">
        <f t="shared" si="508"/>
        <v>4</v>
      </c>
      <c r="C2889" s="23">
        <v>5.9</v>
      </c>
      <c r="D2889" s="24">
        <v>0</v>
      </c>
      <c r="E2889" s="24">
        <v>0</v>
      </c>
      <c r="F2889" s="48"/>
      <c r="G2889" s="48"/>
      <c r="H2889" s="1">
        <f t="shared" si="509"/>
        <v>14.907333963948178</v>
      </c>
      <c r="I2889" s="1">
        <f t="shared" si="502"/>
        <v>2.9318117666990453</v>
      </c>
      <c r="J2889" s="4">
        <f>B2889+('PV model'!$B$3/15)+(I2889/60)</f>
        <v>3.7721968627783173</v>
      </c>
      <c r="K2889" s="2">
        <f t="shared" si="503"/>
        <v>123.41704705832524</v>
      </c>
      <c r="L2889" s="2">
        <f>DEGREES(ASIN((((COS(RADIANS('PV model'!$B$2))*COS(RADIANS(H2889))*COS(RADIANS(K2889)))+(SIN(RADIANS('PV model'!$B$2))*SIN(RADIANS(H2889)))))))</f>
        <v>-5.130574452321877</v>
      </c>
      <c r="M2889" s="3">
        <f t="shared" si="499"/>
        <v>0</v>
      </c>
      <c r="N2889" s="2">
        <f t="shared" si="504"/>
        <v>54.07989483327529</v>
      </c>
      <c r="O2889" s="2">
        <f>IF('PV model'!$B$2&gt;0, 180-N2889,IF('PV model'!$B$2&lt;0,0-N2889,N2889))</f>
        <v>125.92010516672471</v>
      </c>
      <c r="P2889" s="2">
        <f>ABS(O2889-'PV model'!$B$5)</f>
        <v>79.07989483327529</v>
      </c>
      <c r="Q2889" s="3">
        <f t="shared" si="500"/>
        <v>95.130574452321881</v>
      </c>
      <c r="R2889" s="3">
        <f t="shared" si="505"/>
        <v>0</v>
      </c>
      <c r="S2889" s="3">
        <f t="shared" si="501"/>
        <v>0</v>
      </c>
      <c r="T2889" s="3">
        <f>(0.5*(1-COS(RADIANS(90-$X$3)))*(D2889+E2889)*'PV model'!$B$4)</f>
        <v>0</v>
      </c>
      <c r="U2889" s="3">
        <f t="shared" si="506"/>
        <v>0</v>
      </c>
      <c r="V2889" s="3">
        <f>('PV model'!$B$13*(U2889/1000)*(1-'PV model'!$B$14*((20+C2889)-25))*'PV model'!$B$10)/'PV model'!$B$12</f>
        <v>0</v>
      </c>
    </row>
    <row r="2890" spans="1:22" x14ac:dyDescent="0.2">
      <c r="A2890" s="10">
        <f t="shared" si="507"/>
        <v>121</v>
      </c>
      <c r="B2890" s="10">
        <f t="shared" si="508"/>
        <v>5</v>
      </c>
      <c r="C2890" s="23">
        <v>5.9</v>
      </c>
      <c r="D2890" s="24">
        <v>0</v>
      </c>
      <c r="E2890" s="24">
        <v>0.88200000000000001</v>
      </c>
      <c r="F2890" s="48"/>
      <c r="G2890" s="48"/>
      <c r="H2890" s="1">
        <f t="shared" si="509"/>
        <v>14.907333963948178</v>
      </c>
      <c r="I2890" s="1">
        <f t="shared" si="502"/>
        <v>2.9318117666990453</v>
      </c>
      <c r="J2890" s="4">
        <f>B2890+('PV model'!$B$3/15)+(I2890/60)</f>
        <v>4.7721968627783173</v>
      </c>
      <c r="K2890" s="2">
        <f t="shared" si="503"/>
        <v>108.41704705832524</v>
      </c>
      <c r="L2890" s="2">
        <f>DEGREES(ASIN((((COS(RADIANS('PV model'!$B$2))*COS(RADIANS(H2890))*COS(RADIANS(K2890)))+(SIN(RADIANS('PV model'!$B$2))*SIN(RADIANS(H2890)))))))</f>
        <v>2.2402093816536901</v>
      </c>
      <c r="M2890" s="3">
        <f t="shared" si="499"/>
        <v>2.2402093816536901</v>
      </c>
      <c r="N2890" s="2">
        <f t="shared" si="504"/>
        <v>66.570540328416385</v>
      </c>
      <c r="O2890" s="2">
        <f>IF('PV model'!$B$2&gt;0, 180-N2890,IF('PV model'!$B$2&lt;0,0-N2890,N2890))</f>
        <v>113.42945967158361</v>
      </c>
      <c r="P2890" s="2">
        <f>ABS(O2890-'PV model'!$B$5)</f>
        <v>91.570540328416385</v>
      </c>
      <c r="Q2890" s="3">
        <f t="shared" si="500"/>
        <v>87.759790618346315</v>
      </c>
      <c r="R2890" s="3">
        <f t="shared" si="505"/>
        <v>0</v>
      </c>
      <c r="S2890" s="3">
        <f t="shared" si="501"/>
        <v>0.88200000000000001</v>
      </c>
      <c r="T2890" s="3">
        <f>(0.5*(1-COS(RADIANS(90-$X$3)))*(D2890+E2890)*'PV model'!$B$4)</f>
        <v>0</v>
      </c>
      <c r="U2890" s="3">
        <f t="shared" si="506"/>
        <v>0.88200000000000001</v>
      </c>
      <c r="V2890" s="3">
        <f>('PV model'!$B$13*(U2890/1000)*(1-'PV model'!$B$14*((20+C2890)-25))*'PV model'!$B$10)/'PV model'!$B$12</f>
        <v>8.7847327007999979E-2</v>
      </c>
    </row>
    <row r="2891" spans="1:22" x14ac:dyDescent="0.2">
      <c r="A2891" s="10">
        <f t="shared" si="507"/>
        <v>121</v>
      </c>
      <c r="B2891" s="10">
        <f t="shared" si="508"/>
        <v>6</v>
      </c>
      <c r="C2891" s="23">
        <v>5.9</v>
      </c>
      <c r="D2891" s="24">
        <v>15.7143</v>
      </c>
      <c r="E2891" s="24">
        <v>29.105999999999998</v>
      </c>
      <c r="F2891" s="48"/>
      <c r="G2891" s="48"/>
      <c r="H2891" s="1">
        <f t="shared" si="509"/>
        <v>14.907333963948178</v>
      </c>
      <c r="I2891" s="1">
        <f t="shared" si="502"/>
        <v>2.9318117666990453</v>
      </c>
      <c r="J2891" s="4">
        <f>B2891+('PV model'!$B$3/15)+(I2891/60)</f>
        <v>5.7721968627783173</v>
      </c>
      <c r="K2891" s="2">
        <f t="shared" si="503"/>
        <v>93.417047058325238</v>
      </c>
      <c r="L2891" s="2">
        <f>DEGREES(ASIN((((COS(RADIANS('PV model'!$B$2))*COS(RADIANS(H2891))*COS(RADIANS(K2891)))+(SIN(RADIANS('PV model'!$B$2))*SIN(RADIANS(H2891)))))))</f>
        <v>10.334133928778394</v>
      </c>
      <c r="M2891" s="3">
        <f t="shared" si="499"/>
        <v>10.334133928778394</v>
      </c>
      <c r="N2891" s="2">
        <f t="shared" si="504"/>
        <v>78.675555574026106</v>
      </c>
      <c r="O2891" s="2">
        <f>IF('PV model'!$B$2&gt;0, 180-N2891,IF('PV model'!$B$2&lt;0,0-N2891,N2891))</f>
        <v>101.32444442597389</v>
      </c>
      <c r="P2891" s="2">
        <f>ABS(O2891-'PV model'!$B$5)</f>
        <v>103.67555557402611</v>
      </c>
      <c r="Q2891" s="3">
        <f t="shared" si="500"/>
        <v>79.665866071221615</v>
      </c>
      <c r="R2891" s="3">
        <f t="shared" si="505"/>
        <v>15.714299999999978</v>
      </c>
      <c r="S2891" s="3">
        <f t="shared" si="501"/>
        <v>32.649877772148699</v>
      </c>
      <c r="T2891" s="3">
        <f>(0.5*(1-COS(RADIANS(90-$X$3)))*(D2891+E2891)*'PV model'!$B$4)</f>
        <v>0</v>
      </c>
      <c r="U2891" s="3">
        <f t="shared" si="506"/>
        <v>48.364177772148679</v>
      </c>
      <c r="V2891" s="3">
        <f>('PV model'!$B$13*(U2891/1000)*(1-'PV model'!$B$14*((20+C2891)-25))*'PV model'!$B$10)/'PV model'!$B$12</f>
        <v>4.8170790705476074</v>
      </c>
    </row>
    <row r="2892" spans="1:22" x14ac:dyDescent="0.2">
      <c r="A2892" s="10">
        <f t="shared" si="507"/>
        <v>121</v>
      </c>
      <c r="B2892" s="10">
        <f t="shared" si="508"/>
        <v>7</v>
      </c>
      <c r="C2892" s="23">
        <v>6.2</v>
      </c>
      <c r="D2892" s="24">
        <v>17.638500000000001</v>
      </c>
      <c r="E2892" s="24">
        <v>84.672000000000011</v>
      </c>
      <c r="F2892" s="48"/>
      <c r="G2892" s="48"/>
      <c r="H2892" s="1">
        <f t="shared" si="509"/>
        <v>14.907333963948178</v>
      </c>
      <c r="I2892" s="1">
        <f t="shared" si="502"/>
        <v>2.9318117666990453</v>
      </c>
      <c r="J2892" s="4">
        <f>B2892+('PV model'!$B$3/15)+(I2892/60)</f>
        <v>6.7721968627783173</v>
      </c>
      <c r="K2892" s="2">
        <f t="shared" si="503"/>
        <v>78.417047058325238</v>
      </c>
      <c r="L2892" s="2">
        <f>DEGREES(ASIN((((COS(RADIANS('PV model'!$B$2))*COS(RADIANS(H2892))*COS(RADIANS(K2892)))+(SIN(RADIANS('PV model'!$B$2))*SIN(RADIANS(H2892)))))))</f>
        <v>18.778523353642868</v>
      </c>
      <c r="M2892" s="3">
        <f t="shared" si="499"/>
        <v>18.778523353642868</v>
      </c>
      <c r="N2892" s="2">
        <f t="shared" si="504"/>
        <v>89.141085450516371</v>
      </c>
      <c r="O2892" s="2">
        <f>IF('PV model'!$B$2&gt;0, 180-N2892,IF('PV model'!$B$2&lt;0,0-N2892,N2892))</f>
        <v>90.858914549483629</v>
      </c>
      <c r="P2892" s="2">
        <f>ABS(O2892-'PV model'!$B$5)</f>
        <v>114.14108545051637</v>
      </c>
      <c r="Q2892" s="3">
        <f t="shared" si="500"/>
        <v>71.221476646357132</v>
      </c>
      <c r="R2892" s="3">
        <f t="shared" si="505"/>
        <v>17.638499999999997</v>
      </c>
      <c r="S2892" s="3">
        <f t="shared" si="501"/>
        <v>91.865033836073934</v>
      </c>
      <c r="T2892" s="3">
        <f>(0.5*(1-COS(RADIANS(90-$X$3)))*(D2892+E2892)*'PV model'!$B$4)</f>
        <v>0</v>
      </c>
      <c r="U2892" s="3">
        <f t="shared" si="506"/>
        <v>109.50353383607393</v>
      </c>
      <c r="V2892" s="3">
        <f>('PV model'!$B$13*(U2892/1000)*(1-'PV model'!$B$14*((20+C2892)-25))*'PV model'!$B$10)/'PV model'!$B$12</f>
        <v>10.893432570691129</v>
      </c>
    </row>
    <row r="2893" spans="1:22" x14ac:dyDescent="0.2">
      <c r="A2893" s="10">
        <f t="shared" si="507"/>
        <v>121</v>
      </c>
      <c r="B2893" s="10">
        <f t="shared" si="508"/>
        <v>8</v>
      </c>
      <c r="C2893" s="23">
        <v>6.6</v>
      </c>
      <c r="D2893" s="24">
        <v>98.775599999999997</v>
      </c>
      <c r="E2893" s="24">
        <v>120.83399999999999</v>
      </c>
      <c r="F2893" s="48"/>
      <c r="G2893" s="48"/>
      <c r="H2893" s="1">
        <f t="shared" si="509"/>
        <v>14.907333963948178</v>
      </c>
      <c r="I2893" s="1">
        <f t="shared" si="502"/>
        <v>2.9318117666990453</v>
      </c>
      <c r="J2893" s="4">
        <f>B2893+('PV model'!$B$3/15)+(I2893/60)</f>
        <v>7.7721968627783173</v>
      </c>
      <c r="K2893" s="2">
        <f t="shared" si="503"/>
        <v>63.417047058325238</v>
      </c>
      <c r="L2893" s="2">
        <f>DEGREES(ASIN((((COS(RADIANS('PV model'!$B$2))*COS(RADIANS(H2893))*COS(RADIANS(K2893)))+(SIN(RADIANS('PV model'!$B$2))*SIN(RADIANS(H2893)))))))</f>
        <v>27.190077802937417</v>
      </c>
      <c r="M2893" s="3">
        <f t="shared" si="499"/>
        <v>27.190077802937417</v>
      </c>
      <c r="N2893" s="2">
        <f t="shared" si="504"/>
        <v>76.299983622943756</v>
      </c>
      <c r="O2893" s="2">
        <f>IF('PV model'!$B$2&gt;0, 180-N2893,IF('PV model'!$B$2&lt;0,0-N2893,N2893))</f>
        <v>103.70001637705624</v>
      </c>
      <c r="P2893" s="2">
        <f>ABS(O2893-'PV model'!$B$5)</f>
        <v>101.29998362294376</v>
      </c>
      <c r="Q2893" s="3">
        <f t="shared" si="500"/>
        <v>62.809922197062583</v>
      </c>
      <c r="R2893" s="3">
        <f t="shared" si="505"/>
        <v>98.775600000000011</v>
      </c>
      <c r="S2893" s="3">
        <f t="shared" si="501"/>
        <v>149.63433967267198</v>
      </c>
      <c r="T2893" s="3">
        <f>(0.5*(1-COS(RADIANS(90-$X$3)))*(D2893+E2893)*'PV model'!$B$4)</f>
        <v>0</v>
      </c>
      <c r="U2893" s="3">
        <f t="shared" si="506"/>
        <v>248.40993967267201</v>
      </c>
      <c r="V2893" s="3">
        <f>('PV model'!$B$13*(U2893/1000)*(1-'PV model'!$B$14*((20+C2893)-25))*'PV model'!$B$10)/'PV model'!$B$12</f>
        <v>24.672138801234336</v>
      </c>
    </row>
    <row r="2894" spans="1:22" x14ac:dyDescent="0.2">
      <c r="A2894" s="10">
        <f t="shared" si="507"/>
        <v>121</v>
      </c>
      <c r="B2894" s="10">
        <f t="shared" si="508"/>
        <v>9</v>
      </c>
      <c r="C2894" s="23">
        <v>7.1</v>
      </c>
      <c r="D2894" s="24">
        <v>392.85749999999996</v>
      </c>
      <c r="E2894" s="24">
        <v>190.512</v>
      </c>
      <c r="F2894" s="48"/>
      <c r="G2894" s="48"/>
      <c r="H2894" s="1">
        <f t="shared" si="509"/>
        <v>14.907333963948178</v>
      </c>
      <c r="I2894" s="1">
        <f t="shared" si="502"/>
        <v>2.9318117666990453</v>
      </c>
      <c r="J2894" s="4">
        <f>B2894+('PV model'!$B$3/15)+(I2894/60)</f>
        <v>8.7721968627783173</v>
      </c>
      <c r="K2894" s="2">
        <f t="shared" si="503"/>
        <v>48.417047058325238</v>
      </c>
      <c r="L2894" s="2">
        <f>DEGREES(ASIN((((COS(RADIANS('PV model'!$B$2))*COS(RADIANS(H2894))*COS(RADIANS(K2894)))+(SIN(RADIANS('PV model'!$B$2))*SIN(RADIANS(H2894)))))))</f>
        <v>35.119610303908154</v>
      </c>
      <c r="M2894" s="3">
        <f t="shared" si="499"/>
        <v>35.119610303908154</v>
      </c>
      <c r="N2894" s="2">
        <f t="shared" si="504"/>
        <v>62.091288018012278</v>
      </c>
      <c r="O2894" s="2">
        <f>IF('PV model'!$B$2&gt;0, 180-N2894,IF('PV model'!$B$2&lt;0,0-N2894,N2894))</f>
        <v>117.90871198198772</v>
      </c>
      <c r="P2894" s="2">
        <f>ABS(O2894-'PV model'!$B$5)</f>
        <v>87.091288018012278</v>
      </c>
      <c r="Q2894" s="3">
        <f t="shared" si="500"/>
        <v>54.880389696091846</v>
      </c>
      <c r="R2894" s="3">
        <f t="shared" si="505"/>
        <v>392.85750000000002</v>
      </c>
      <c r="S2894" s="3">
        <f t="shared" si="501"/>
        <v>256.29073386932913</v>
      </c>
      <c r="T2894" s="3">
        <f>(0.5*(1-COS(RADIANS(90-$X$3)))*(D2894+E2894)*'PV model'!$B$4)</f>
        <v>0</v>
      </c>
      <c r="U2894" s="3">
        <f t="shared" si="506"/>
        <v>649.14823386932915</v>
      </c>
      <c r="V2894" s="3">
        <f>('PV model'!$B$13*(U2894/1000)*(1-'PV model'!$B$14*((20+C2894)-25))*'PV model'!$B$10)/'PV model'!$B$12</f>
        <v>64.343791054934485</v>
      </c>
    </row>
    <row r="2895" spans="1:22" x14ac:dyDescent="0.2">
      <c r="A2895" s="10">
        <f t="shared" si="507"/>
        <v>121</v>
      </c>
      <c r="B2895" s="10">
        <f t="shared" si="508"/>
        <v>10</v>
      </c>
      <c r="C2895" s="23">
        <v>8.1</v>
      </c>
      <c r="D2895" s="24">
        <v>539.89845000000003</v>
      </c>
      <c r="E2895" s="24">
        <v>187.86599999999999</v>
      </c>
      <c r="F2895" s="48"/>
      <c r="G2895" s="48"/>
      <c r="H2895" s="1">
        <f t="shared" si="509"/>
        <v>14.907333963948178</v>
      </c>
      <c r="I2895" s="1">
        <f t="shared" si="502"/>
        <v>2.9318117666990453</v>
      </c>
      <c r="J2895" s="4">
        <f>B2895+('PV model'!$B$3/15)+(I2895/60)</f>
        <v>9.7721968627783173</v>
      </c>
      <c r="K2895" s="2">
        <f t="shared" si="503"/>
        <v>33.417047058325238</v>
      </c>
      <c r="L2895" s="2">
        <f>DEGREES(ASIN((((COS(RADIANS('PV model'!$B$2))*COS(RADIANS(H2895))*COS(RADIANS(K2895)))+(SIN(RADIANS('PV model'!$B$2))*SIN(RADIANS(H2895)))))))</f>
        <v>41.979918687250986</v>
      </c>
      <c r="M2895" s="3">
        <f t="shared" si="499"/>
        <v>41.979918687250986</v>
      </c>
      <c r="N2895" s="2">
        <f t="shared" si="504"/>
        <v>45.717896061458582</v>
      </c>
      <c r="O2895" s="2">
        <f>IF('PV model'!$B$2&gt;0, 180-N2895,IF('PV model'!$B$2&lt;0,0-N2895,N2895))</f>
        <v>134.28210393854141</v>
      </c>
      <c r="P2895" s="2">
        <f>ABS(O2895-'PV model'!$B$5)</f>
        <v>70.717896061458589</v>
      </c>
      <c r="Q2895" s="3">
        <f t="shared" si="500"/>
        <v>48.020081312749014</v>
      </c>
      <c r="R2895" s="3">
        <f t="shared" si="505"/>
        <v>539.89845000000003</v>
      </c>
      <c r="S2895" s="3">
        <f t="shared" si="501"/>
        <v>256.40712396423959</v>
      </c>
      <c r="T2895" s="3">
        <f>(0.5*(1-COS(RADIANS(90-$X$3)))*(D2895+E2895)*'PV model'!$B$4)</f>
        <v>0</v>
      </c>
      <c r="U2895" s="3">
        <f t="shared" si="506"/>
        <v>796.30557396423956</v>
      </c>
      <c r="V2895" s="3">
        <f>('PV model'!$B$13*(U2895/1000)*(1-'PV model'!$B$14*((20+C2895)-25))*'PV model'!$B$10)/'PV model'!$B$12</f>
        <v>78.611681229314414</v>
      </c>
    </row>
    <row r="2896" spans="1:22" x14ac:dyDescent="0.2">
      <c r="A2896" s="10">
        <f t="shared" si="507"/>
        <v>121</v>
      </c>
      <c r="B2896" s="10">
        <f t="shared" si="508"/>
        <v>11</v>
      </c>
      <c r="C2896" s="23">
        <v>8.1999999999999993</v>
      </c>
      <c r="D2896" s="24">
        <v>618.46995000000004</v>
      </c>
      <c r="E2896" s="24">
        <v>186.98400000000001</v>
      </c>
      <c r="F2896" s="48"/>
      <c r="G2896" s="48"/>
      <c r="H2896" s="1">
        <f t="shared" si="509"/>
        <v>14.907333963948178</v>
      </c>
      <c r="I2896" s="1">
        <f t="shared" si="502"/>
        <v>2.9318117666990453</v>
      </c>
      <c r="J2896" s="4">
        <f>B2896+('PV model'!$B$3/15)+(I2896/60)</f>
        <v>10.772196862778317</v>
      </c>
      <c r="K2896" s="2">
        <f t="shared" si="503"/>
        <v>18.417047058325238</v>
      </c>
      <c r="L2896" s="2">
        <f>DEGREES(ASIN((((COS(RADIANS('PV model'!$B$2))*COS(RADIANS(H2896))*COS(RADIANS(K2896)))+(SIN(RADIANS('PV model'!$B$2))*SIN(RADIANS(H2896)))))))</f>
        <v>46.997238359529057</v>
      </c>
      <c r="M2896" s="3">
        <f t="shared" si="499"/>
        <v>46.997238359529057</v>
      </c>
      <c r="N2896" s="2">
        <f t="shared" si="504"/>
        <v>26.591670649477013</v>
      </c>
      <c r="O2896" s="2">
        <f>IF('PV model'!$B$2&gt;0, 180-N2896,IF('PV model'!$B$2&lt;0,0-N2896,N2896))</f>
        <v>153.40832935052299</v>
      </c>
      <c r="P2896" s="2">
        <f>ABS(O2896-'PV model'!$B$5)</f>
        <v>51.59167064947701</v>
      </c>
      <c r="Q2896" s="3">
        <f t="shared" si="500"/>
        <v>43.002761640470943</v>
      </c>
      <c r="R2896" s="3">
        <f t="shared" si="505"/>
        <v>618.46995000000004</v>
      </c>
      <c r="S2896" s="3">
        <f t="shared" si="501"/>
        <v>253.29524906706382</v>
      </c>
      <c r="T2896" s="3">
        <f>(0.5*(1-COS(RADIANS(90-$X$3)))*(D2896+E2896)*'PV model'!$B$4)</f>
        <v>0</v>
      </c>
      <c r="U2896" s="3">
        <f t="shared" si="506"/>
        <v>871.7651990670638</v>
      </c>
      <c r="V2896" s="3">
        <f>('PV model'!$B$13*(U2896/1000)*(1-'PV model'!$B$14*((20+C2896)-25))*'PV model'!$B$10)/'PV model'!$B$12</f>
        <v>86.026236187719775</v>
      </c>
    </row>
    <row r="2897" spans="1:22" x14ac:dyDescent="0.2">
      <c r="A2897" s="10">
        <f t="shared" si="507"/>
        <v>121</v>
      </c>
      <c r="B2897" s="10">
        <f t="shared" si="508"/>
        <v>12</v>
      </c>
      <c r="C2897" s="23">
        <v>8.4</v>
      </c>
      <c r="D2897" s="24">
        <v>656.63324999999998</v>
      </c>
      <c r="E2897" s="24">
        <v>214.32599999999999</v>
      </c>
      <c r="F2897" s="48"/>
      <c r="G2897" s="48"/>
      <c r="H2897" s="1">
        <f t="shared" si="509"/>
        <v>14.907333963948178</v>
      </c>
      <c r="I2897" s="1">
        <f t="shared" si="502"/>
        <v>2.9318117666990453</v>
      </c>
      <c r="J2897" s="4">
        <f>B2897+('PV model'!$B$3/15)+(I2897/60)</f>
        <v>11.772196862778317</v>
      </c>
      <c r="K2897" s="2">
        <f t="shared" si="503"/>
        <v>3.4170470583252399</v>
      </c>
      <c r="L2897" s="2">
        <f>DEGREES(ASIN((((COS(RADIANS('PV model'!$B$2))*COS(RADIANS(H2897))*COS(RADIANS(K2897)))+(SIN(RADIANS('PV model'!$B$2))*SIN(RADIANS(H2897)))))))</f>
        <v>49.321721664149692</v>
      </c>
      <c r="M2897" s="3">
        <f t="shared" si="499"/>
        <v>49.321721664149692</v>
      </c>
      <c r="N2897" s="2">
        <f t="shared" si="504"/>
        <v>5.0695572108142422</v>
      </c>
      <c r="O2897" s="2">
        <f>IF('PV model'!$B$2&gt;0, 180-N2897,IF('PV model'!$B$2&lt;0,0-N2897,N2897))</f>
        <v>174.93044278918575</v>
      </c>
      <c r="P2897" s="2">
        <f>ABS(O2897-'PV model'!$B$5)</f>
        <v>30.069557210814253</v>
      </c>
      <c r="Q2897" s="3">
        <f t="shared" si="500"/>
        <v>40.678278335850308</v>
      </c>
      <c r="R2897" s="3">
        <f t="shared" si="505"/>
        <v>656.63324999999998</v>
      </c>
      <c r="S2897" s="3">
        <f t="shared" si="501"/>
        <v>287.3143619702409</v>
      </c>
      <c r="T2897" s="3">
        <f>(0.5*(1-COS(RADIANS(90-$X$3)))*(D2897+E2897)*'PV model'!$B$4)</f>
        <v>0</v>
      </c>
      <c r="U2897" s="3">
        <f t="shared" si="506"/>
        <v>943.94761197024081</v>
      </c>
      <c r="V2897" s="3">
        <f>('PV model'!$B$13*(U2897/1000)*(1-'PV model'!$B$14*((20+C2897)-25))*'PV model'!$B$10)/'PV model'!$B$12</f>
        <v>93.073748047766642</v>
      </c>
    </row>
    <row r="2898" spans="1:22" x14ac:dyDescent="0.2">
      <c r="A2898" s="10">
        <f t="shared" si="507"/>
        <v>121</v>
      </c>
      <c r="B2898" s="10">
        <f t="shared" si="508"/>
        <v>13</v>
      </c>
      <c r="C2898" s="23">
        <v>8.6</v>
      </c>
      <c r="D2898" s="24">
        <v>777.85784999999998</v>
      </c>
      <c r="E2898" s="24">
        <v>169.34400000000002</v>
      </c>
      <c r="F2898" s="48"/>
      <c r="G2898" s="48"/>
      <c r="H2898" s="1">
        <f t="shared" si="509"/>
        <v>14.907333963948178</v>
      </c>
      <c r="I2898" s="1">
        <f t="shared" si="502"/>
        <v>2.9318117666990453</v>
      </c>
      <c r="J2898" s="4">
        <f>B2898+('PV model'!$B$3/15)+(I2898/60)</f>
        <v>12.772196862778317</v>
      </c>
      <c r="K2898" s="2">
        <f t="shared" si="503"/>
        <v>-11.58295294167476</v>
      </c>
      <c r="L2898" s="2">
        <f>DEGREES(ASIN((((COS(RADIANS('PV model'!$B$2))*COS(RADIANS(H2898))*COS(RADIANS(K2898)))+(SIN(RADIANS('PV model'!$B$2))*SIN(RADIANS(H2898)))))))</f>
        <v>48.43538539846837</v>
      </c>
      <c r="M2898" s="3">
        <f t="shared" si="499"/>
        <v>48.43538539846837</v>
      </c>
      <c r="N2898" s="2">
        <f t="shared" si="504"/>
        <v>-17.004555839998151</v>
      </c>
      <c r="O2898" s="2">
        <f>IF('PV model'!$B$2&gt;0, 180-N2898,IF('PV model'!$B$2&lt;0,0-N2898,N2898))</f>
        <v>197.00455583999815</v>
      </c>
      <c r="P2898" s="2">
        <f>ABS(O2898-'PV model'!$B$5)</f>
        <v>7.9954441600018527</v>
      </c>
      <c r="Q2898" s="3">
        <f t="shared" si="500"/>
        <v>41.56461460153163</v>
      </c>
      <c r="R2898" s="3">
        <f t="shared" si="505"/>
        <v>777.85784999999998</v>
      </c>
      <c r="S2898" s="3">
        <f t="shared" si="501"/>
        <v>229.71112991879559</v>
      </c>
      <c r="T2898" s="3">
        <f>(0.5*(1-COS(RADIANS(90-$X$3)))*(D2898+E2898)*'PV model'!$B$4)</f>
        <v>0</v>
      </c>
      <c r="U2898" s="3">
        <f t="shared" si="506"/>
        <v>1007.5689799187955</v>
      </c>
      <c r="V2898" s="3">
        <f>('PV model'!$B$13*(U2898/1000)*(1-'PV model'!$B$14*((20+C2898)-25))*'PV model'!$B$10)/'PV model'!$B$12</f>
        <v>99.266276261332166</v>
      </c>
    </row>
    <row r="2899" spans="1:22" x14ac:dyDescent="0.2">
      <c r="A2899" s="10">
        <f t="shared" si="507"/>
        <v>121</v>
      </c>
      <c r="B2899" s="10">
        <f t="shared" si="508"/>
        <v>14</v>
      </c>
      <c r="C2899" s="23">
        <v>9.1</v>
      </c>
      <c r="D2899" s="24">
        <v>795.81704999999999</v>
      </c>
      <c r="E2899" s="24">
        <v>148.17599999999999</v>
      </c>
      <c r="F2899" s="48"/>
      <c r="G2899" s="48"/>
      <c r="H2899" s="1">
        <f t="shared" si="509"/>
        <v>14.907333963948178</v>
      </c>
      <c r="I2899" s="1">
        <f t="shared" si="502"/>
        <v>2.9318117666990453</v>
      </c>
      <c r="J2899" s="4">
        <f>B2899+('PV model'!$B$3/15)+(I2899/60)</f>
        <v>13.772196862778317</v>
      </c>
      <c r="K2899" s="2">
        <f t="shared" si="503"/>
        <v>-26.582952941674762</v>
      </c>
      <c r="L2899" s="2">
        <f>DEGREES(ASIN((((COS(RADIANS('PV model'!$B$2))*COS(RADIANS(H2899))*COS(RADIANS(K2899)))+(SIN(RADIANS('PV model'!$B$2))*SIN(RADIANS(H2899)))))))</f>
        <v>44.546957423000528</v>
      </c>
      <c r="M2899" s="3">
        <f t="shared" si="499"/>
        <v>44.546957423000528</v>
      </c>
      <c r="N2899" s="2">
        <f t="shared" si="504"/>
        <v>-37.356474621878398</v>
      </c>
      <c r="O2899" s="2">
        <f>IF('PV model'!$B$2&gt;0, 180-N2899,IF('PV model'!$B$2&lt;0,0-N2899,N2899))</f>
        <v>217.35647462187839</v>
      </c>
      <c r="P2899" s="2">
        <f>ABS(O2899-'PV model'!$B$5)</f>
        <v>12.356474621878391</v>
      </c>
      <c r="Q2899" s="3">
        <f t="shared" si="500"/>
        <v>45.453042576999472</v>
      </c>
      <c r="R2899" s="3">
        <f t="shared" si="505"/>
        <v>795.81704999999999</v>
      </c>
      <c r="S2899" s="3">
        <f t="shared" si="501"/>
        <v>203.90684163530941</v>
      </c>
      <c r="T2899" s="3">
        <f>(0.5*(1-COS(RADIANS(90-$X$3)))*(D2899+E2899)*'PV model'!$B$4)</f>
        <v>0</v>
      </c>
      <c r="U2899" s="3">
        <f t="shared" si="506"/>
        <v>999.72389163530943</v>
      </c>
      <c r="V2899" s="3">
        <f>('PV model'!$B$13*(U2899/1000)*(1-'PV model'!$B$14*((20+C2899)-25))*'PV model'!$B$10)/'PV model'!$B$12</f>
        <v>98.293508844456539</v>
      </c>
    </row>
    <row r="2900" spans="1:22" x14ac:dyDescent="0.2">
      <c r="A2900" s="10">
        <f t="shared" si="507"/>
        <v>121</v>
      </c>
      <c r="B2900" s="10">
        <f t="shared" si="508"/>
        <v>15</v>
      </c>
      <c r="C2900" s="23">
        <v>8.4</v>
      </c>
      <c r="D2900" s="24">
        <v>564.5923499999999</v>
      </c>
      <c r="E2900" s="24">
        <v>202.85999999999999</v>
      </c>
      <c r="F2900" s="48"/>
      <c r="G2900" s="48"/>
      <c r="H2900" s="1">
        <f t="shared" si="509"/>
        <v>14.907333963948178</v>
      </c>
      <c r="I2900" s="1">
        <f t="shared" si="502"/>
        <v>2.9318117666990453</v>
      </c>
      <c r="J2900" s="4">
        <f>B2900+('PV model'!$B$3/15)+(I2900/60)</f>
        <v>14.772196862778317</v>
      </c>
      <c r="K2900" s="2">
        <f t="shared" si="503"/>
        <v>-41.582952941674762</v>
      </c>
      <c r="L2900" s="2">
        <f>DEGREES(ASIN((((COS(RADIANS('PV model'!$B$2))*COS(RADIANS(H2900))*COS(RADIANS(K2900)))+(SIN(RADIANS('PV model'!$B$2))*SIN(RADIANS(H2900)))))))</f>
        <v>38.420036785594043</v>
      </c>
      <c r="M2900" s="3">
        <f t="shared" si="499"/>
        <v>38.420036785594043</v>
      </c>
      <c r="N2900" s="2">
        <f t="shared" si="504"/>
        <v>-54.946409932790345</v>
      </c>
      <c r="O2900" s="2">
        <f>IF('PV model'!$B$2&gt;0, 180-N2900,IF('PV model'!$B$2&lt;0,0-N2900,N2900))</f>
        <v>234.94640993279035</v>
      </c>
      <c r="P2900" s="2">
        <f>ABS(O2900-'PV model'!$B$5)</f>
        <v>29.946409932790345</v>
      </c>
      <c r="Q2900" s="3">
        <f t="shared" si="500"/>
        <v>51.57996321440595</v>
      </c>
      <c r="R2900" s="3">
        <f t="shared" si="505"/>
        <v>564.5923499999999</v>
      </c>
      <c r="S2900" s="3">
        <f t="shared" si="501"/>
        <v>277.01926750989088</v>
      </c>
      <c r="T2900" s="3">
        <f>(0.5*(1-COS(RADIANS(90-$X$3)))*(D2900+E2900)*'PV model'!$B$4)</f>
        <v>0</v>
      </c>
      <c r="U2900" s="3">
        <f t="shared" si="506"/>
        <v>841.61161750989072</v>
      </c>
      <c r="V2900" s="3">
        <f>('PV model'!$B$13*(U2900/1000)*(1-'PV model'!$B$14*((20+C2900)-25))*'PV model'!$B$10)/'PV model'!$B$12</f>
        <v>82.98336332319515</v>
      </c>
    </row>
    <row r="2901" spans="1:22" x14ac:dyDescent="0.2">
      <c r="A2901" s="10">
        <f t="shared" si="507"/>
        <v>121</v>
      </c>
      <c r="B2901" s="10">
        <f t="shared" si="508"/>
        <v>16</v>
      </c>
      <c r="C2901" s="23">
        <v>9.6</v>
      </c>
      <c r="D2901" s="24">
        <v>671.2251</v>
      </c>
      <c r="E2901" s="24">
        <v>143.76599999999999</v>
      </c>
      <c r="F2901" s="48"/>
      <c r="G2901" s="48"/>
      <c r="H2901" s="1">
        <f t="shared" si="509"/>
        <v>14.907333963948178</v>
      </c>
      <c r="I2901" s="1">
        <f t="shared" si="502"/>
        <v>2.9318117666990453</v>
      </c>
      <c r="J2901" s="4">
        <f>B2901+('PV model'!$B$3/15)+(I2901/60)</f>
        <v>15.772196862778317</v>
      </c>
      <c r="K2901" s="2">
        <f t="shared" si="503"/>
        <v>-56.582952941674762</v>
      </c>
      <c r="L2901" s="2">
        <f>DEGREES(ASIN((((COS(RADIANS('PV model'!$B$2))*COS(RADIANS(H2901))*COS(RADIANS(K2901)))+(SIN(RADIANS('PV model'!$B$2))*SIN(RADIANS(H2901)))))))</f>
        <v>30.893867999309332</v>
      </c>
      <c r="M2901" s="3">
        <f t="shared" si="499"/>
        <v>30.893867999309332</v>
      </c>
      <c r="N2901" s="2">
        <f t="shared" si="504"/>
        <v>-70.043444940032586</v>
      </c>
      <c r="O2901" s="2">
        <f>IF('PV model'!$B$2&gt;0, 180-N2901,IF('PV model'!$B$2&lt;0,0-N2901,N2901))</f>
        <v>250.0434449400326</v>
      </c>
      <c r="P2901" s="2">
        <f>ABS(O2901-'PV model'!$B$5)</f>
        <v>45.0434449400326</v>
      </c>
      <c r="Q2901" s="3">
        <f t="shared" si="500"/>
        <v>59.106132000690671</v>
      </c>
      <c r="R2901" s="3">
        <f t="shared" si="505"/>
        <v>671.2251</v>
      </c>
      <c r="S2901" s="3">
        <f t="shared" si="501"/>
        <v>195.56814754769266</v>
      </c>
      <c r="T2901" s="3">
        <f>(0.5*(1-COS(RADIANS(90-$X$3)))*(D2901+E2901)*'PV model'!$B$4)</f>
        <v>0</v>
      </c>
      <c r="U2901" s="3">
        <f t="shared" si="506"/>
        <v>866.79324754769266</v>
      </c>
      <c r="V2901" s="3">
        <f>('PV model'!$B$13*(U2901/1000)*(1-'PV model'!$B$14*((20+C2901)-25))*'PV model'!$B$10)/'PV model'!$B$12</f>
        <v>85.050391409209794</v>
      </c>
    </row>
    <row r="2902" spans="1:22" x14ac:dyDescent="0.2">
      <c r="A2902" s="10">
        <f t="shared" si="507"/>
        <v>121</v>
      </c>
      <c r="B2902" s="10">
        <f t="shared" si="508"/>
        <v>17</v>
      </c>
      <c r="C2902" s="23">
        <v>9.5</v>
      </c>
      <c r="D2902" s="24">
        <v>587.04134999999997</v>
      </c>
      <c r="E2902" s="24">
        <v>117.306</v>
      </c>
      <c r="F2902" s="48"/>
      <c r="G2902" s="48"/>
      <c r="H2902" s="1">
        <f t="shared" si="509"/>
        <v>14.907333963948178</v>
      </c>
      <c r="I2902" s="1">
        <f t="shared" si="502"/>
        <v>2.9318117666990453</v>
      </c>
      <c r="J2902" s="4">
        <f>B2902+('PV model'!$B$3/15)+(I2902/60)</f>
        <v>16.772196862778316</v>
      </c>
      <c r="K2902" s="2">
        <f t="shared" si="503"/>
        <v>-71.582952941674733</v>
      </c>
      <c r="L2902" s="2">
        <f>DEGREES(ASIN((((COS(RADIANS('PV model'!$B$2))*COS(RADIANS(H2902))*COS(RADIANS(K2902)))+(SIN(RADIANS('PV model'!$B$2))*SIN(RADIANS(H2902)))))))</f>
        <v>22.639677173442667</v>
      </c>
      <c r="M2902" s="3">
        <f t="shared" si="499"/>
        <v>22.639677173442667</v>
      </c>
      <c r="N2902" s="2">
        <f t="shared" si="504"/>
        <v>-83.411752937039566</v>
      </c>
      <c r="O2902" s="2">
        <f>IF('PV model'!$B$2&gt;0, 180-N2902,IF('PV model'!$B$2&lt;0,0-N2902,N2902))</f>
        <v>263.41175293703958</v>
      </c>
      <c r="P2902" s="2">
        <f>ABS(O2902-'PV model'!$B$5)</f>
        <v>58.41175293703958</v>
      </c>
      <c r="Q2902" s="3">
        <f t="shared" si="500"/>
        <v>67.360322826557336</v>
      </c>
      <c r="R2902" s="3">
        <f t="shared" si="505"/>
        <v>587.04134999999974</v>
      </c>
      <c r="S2902" s="3">
        <f t="shared" si="501"/>
        <v>153.03761523240507</v>
      </c>
      <c r="T2902" s="3">
        <f>(0.5*(1-COS(RADIANS(90-$X$3)))*(D2902+E2902)*'PV model'!$B$4)</f>
        <v>0</v>
      </c>
      <c r="U2902" s="3">
        <f t="shared" si="506"/>
        <v>740.07896523240481</v>
      </c>
      <c r="V2902" s="3">
        <f>('PV model'!$B$13*(U2902/1000)*(1-'PV model'!$B$14*((20+C2902)-25))*'PV model'!$B$10)/'PV model'!$B$12</f>
        <v>72.646684084067829</v>
      </c>
    </row>
    <row r="2903" spans="1:22" x14ac:dyDescent="0.2">
      <c r="A2903" s="10">
        <f t="shared" si="507"/>
        <v>121</v>
      </c>
      <c r="B2903" s="10">
        <f t="shared" si="508"/>
        <v>18</v>
      </c>
      <c r="C2903" s="23">
        <v>9.1</v>
      </c>
      <c r="D2903" s="24">
        <v>432.14324999999997</v>
      </c>
      <c r="E2903" s="24">
        <v>92.61</v>
      </c>
      <c r="F2903" s="48"/>
      <c r="G2903" s="48"/>
      <c r="H2903" s="1">
        <f t="shared" si="509"/>
        <v>14.907333963948178</v>
      </c>
      <c r="I2903" s="1">
        <f t="shared" si="502"/>
        <v>2.9318117666990453</v>
      </c>
      <c r="J2903" s="4">
        <f>B2903+('PV model'!$B$3/15)+(I2903/60)</f>
        <v>17.772196862778316</v>
      </c>
      <c r="K2903" s="2">
        <f t="shared" si="503"/>
        <v>-86.582952941674733</v>
      </c>
      <c r="L2903" s="2">
        <f>DEGREES(ASIN((((COS(RADIANS('PV model'!$B$2))*COS(RADIANS(H2903))*COS(RADIANS(K2903)))+(SIN(RADIANS('PV model'!$B$2))*SIN(RADIANS(H2903)))))))</f>
        <v>14.160281364209723</v>
      </c>
      <c r="M2903" s="3">
        <f t="shared" si="499"/>
        <v>14.160281364209723</v>
      </c>
      <c r="N2903" s="2">
        <f t="shared" si="504"/>
        <v>-84.184645687856559</v>
      </c>
      <c r="O2903" s="2">
        <f>IF('PV model'!$B$2&gt;0, 180-N2903,IF('PV model'!$B$2&lt;0,0-N2903,N2903))</f>
        <v>264.18464568785657</v>
      </c>
      <c r="P2903" s="2">
        <f>ABS(O2903-'PV model'!$B$5)</f>
        <v>59.184645687856573</v>
      </c>
      <c r="Q2903" s="3">
        <f t="shared" si="500"/>
        <v>75.839718635790277</v>
      </c>
      <c r="R2903" s="3">
        <f t="shared" si="505"/>
        <v>432.14324999999997</v>
      </c>
      <c r="S2903" s="3">
        <f t="shared" si="501"/>
        <v>114.20475392318241</v>
      </c>
      <c r="T2903" s="3">
        <f>(0.5*(1-COS(RADIANS(90-$X$3)))*(D2903+E2903)*'PV model'!$B$4)</f>
        <v>0</v>
      </c>
      <c r="U2903" s="3">
        <f t="shared" si="506"/>
        <v>546.34800392318243</v>
      </c>
      <c r="V2903" s="3">
        <f>('PV model'!$B$13*(U2903/1000)*(1-'PV model'!$B$14*((20+C2903)-25))*'PV model'!$B$10)/'PV model'!$B$12</f>
        <v>53.717294150017871</v>
      </c>
    </row>
    <row r="2904" spans="1:22" x14ac:dyDescent="0.2">
      <c r="A2904" s="10">
        <f t="shared" si="507"/>
        <v>121</v>
      </c>
      <c r="B2904" s="10">
        <f t="shared" si="508"/>
        <v>19</v>
      </c>
      <c r="C2904" s="23">
        <v>8.6</v>
      </c>
      <c r="D2904" s="24">
        <v>22.876599999999996</v>
      </c>
      <c r="E2904" s="24">
        <v>64.385999999999996</v>
      </c>
      <c r="F2904" s="48"/>
      <c r="G2904" s="48"/>
      <c r="H2904" s="1">
        <f t="shared" si="509"/>
        <v>14.907333963948178</v>
      </c>
      <c r="I2904" s="1">
        <f t="shared" si="502"/>
        <v>2.9318117666990453</v>
      </c>
      <c r="J2904" s="4">
        <f>B2904+('PV model'!$B$3/15)+(I2904/60)</f>
        <v>18.772196862778316</v>
      </c>
      <c r="K2904" s="2">
        <f t="shared" si="503"/>
        <v>-101.58295294167473</v>
      </c>
      <c r="L2904" s="2">
        <f>DEGREES(ASIN((((COS(RADIANS('PV model'!$B$2))*COS(RADIANS(H2904))*COS(RADIANS(K2904)))+(SIN(RADIANS('PV model'!$B$2))*SIN(RADIANS(H2904)))))))</f>
        <v>5.8608471876437696</v>
      </c>
      <c r="M2904" s="3">
        <f t="shared" si="499"/>
        <v>5.8608471876437696</v>
      </c>
      <c r="N2904" s="2">
        <f t="shared" si="504"/>
        <v>-72.108126239801933</v>
      </c>
      <c r="O2904" s="2">
        <f>IF('PV model'!$B$2&gt;0, 180-N2904,IF('PV model'!$B$2&lt;0,0-N2904,N2904))</f>
        <v>252.10812623980195</v>
      </c>
      <c r="P2904" s="2">
        <f>ABS(O2904-'PV model'!$B$5)</f>
        <v>47.108126239801948</v>
      </c>
      <c r="Q2904" s="3">
        <f t="shared" si="500"/>
        <v>84.13915281235623</v>
      </c>
      <c r="R2904" s="3">
        <f t="shared" si="505"/>
        <v>22.876599999999993</v>
      </c>
      <c r="S2904" s="3">
        <f t="shared" si="501"/>
        <v>69.896832470882913</v>
      </c>
      <c r="T2904" s="3">
        <f>(0.5*(1-COS(RADIANS(90-$X$3)))*(D2904+E2904)*'PV model'!$B$4)</f>
        <v>0</v>
      </c>
      <c r="U2904" s="3">
        <f t="shared" si="506"/>
        <v>92.773432470882909</v>
      </c>
      <c r="V2904" s="3">
        <f>('PV model'!$B$13*(U2904/1000)*(1-'PV model'!$B$14*((20+C2904)-25))*'PV model'!$B$10)/'PV model'!$B$12</f>
        <v>9.1400920045284852</v>
      </c>
    </row>
    <row r="2905" spans="1:22" x14ac:dyDescent="0.2">
      <c r="A2905" s="10">
        <f t="shared" si="507"/>
        <v>121</v>
      </c>
      <c r="B2905" s="10">
        <f t="shared" si="508"/>
        <v>20</v>
      </c>
      <c r="C2905" s="23">
        <v>7.8</v>
      </c>
      <c r="D2905" s="24">
        <v>0</v>
      </c>
      <c r="E2905" s="24">
        <v>14.112</v>
      </c>
      <c r="F2905" s="48"/>
      <c r="G2905" s="48"/>
      <c r="H2905" s="1">
        <f t="shared" si="509"/>
        <v>14.907333963948178</v>
      </c>
      <c r="I2905" s="1">
        <f t="shared" si="502"/>
        <v>2.9318117666990453</v>
      </c>
      <c r="J2905" s="4">
        <f>B2905+('PV model'!$B$3/15)+(I2905/60)</f>
        <v>19.772196862778316</v>
      </c>
      <c r="K2905" s="2">
        <f t="shared" si="503"/>
        <v>-116.58295294167473</v>
      </c>
      <c r="L2905" s="2">
        <f>DEGREES(ASIN((((COS(RADIANS('PV model'!$B$2))*COS(RADIANS(H2905))*COS(RADIANS(K2905)))+(SIN(RADIANS('PV model'!$B$2))*SIN(RADIANS(H2905)))))))</f>
        <v>-1.8865337365699866</v>
      </c>
      <c r="M2905" s="3">
        <f t="shared" si="499"/>
        <v>0</v>
      </c>
      <c r="N2905" s="2">
        <f t="shared" si="504"/>
        <v>-59.843583654737635</v>
      </c>
      <c r="O2905" s="2">
        <f>IF('PV model'!$B$2&gt;0, 180-N2905,IF('PV model'!$B$2&lt;0,0-N2905,N2905))</f>
        <v>239.84358365473764</v>
      </c>
      <c r="P2905" s="2">
        <f>ABS(O2905-'PV model'!$B$5)</f>
        <v>34.843583654737643</v>
      </c>
      <c r="Q2905" s="3">
        <f t="shared" si="500"/>
        <v>91.886533736569987</v>
      </c>
      <c r="R2905" s="3">
        <f t="shared" si="505"/>
        <v>0</v>
      </c>
      <c r="S2905" s="3">
        <f t="shared" si="501"/>
        <v>14.112</v>
      </c>
      <c r="T2905" s="3">
        <f>(0.5*(1-COS(RADIANS(90-$X$3)))*(D2905+E2905)*'PV model'!$B$4)</f>
        <v>0</v>
      </c>
      <c r="U2905" s="3">
        <f t="shared" si="506"/>
        <v>14.112</v>
      </c>
      <c r="V2905" s="3">
        <f>('PV model'!$B$13*(U2905/1000)*(1-'PV model'!$B$14*((20+C2905)-25))*'PV model'!$B$10)/'PV model'!$B$12</f>
        <v>1.3948364021759998</v>
      </c>
    </row>
    <row r="2906" spans="1:22" x14ac:dyDescent="0.2">
      <c r="A2906" s="10">
        <f t="shared" si="507"/>
        <v>121</v>
      </c>
      <c r="B2906" s="10">
        <f t="shared" si="508"/>
        <v>21</v>
      </c>
      <c r="C2906" s="23">
        <v>7.3</v>
      </c>
      <c r="D2906" s="24">
        <v>0</v>
      </c>
      <c r="E2906" s="24">
        <v>0</v>
      </c>
      <c r="F2906" s="48"/>
      <c r="G2906" s="48"/>
      <c r="H2906" s="1">
        <f t="shared" si="509"/>
        <v>14.907333963948178</v>
      </c>
      <c r="I2906" s="1">
        <f t="shared" si="502"/>
        <v>2.9318117666990453</v>
      </c>
      <c r="J2906" s="4">
        <f>B2906+('PV model'!$B$3/15)+(I2906/60)</f>
        <v>20.772196862778316</v>
      </c>
      <c r="K2906" s="2">
        <f t="shared" si="503"/>
        <v>-131.58295294167473</v>
      </c>
      <c r="L2906" s="2">
        <f>DEGREES(ASIN((((COS(RADIANS('PV model'!$B$2))*COS(RADIANS(H2906))*COS(RADIANS(K2906)))+(SIN(RADIANS('PV model'!$B$2))*SIN(RADIANS(H2906)))))))</f>
        <v>-8.7000464946350675</v>
      </c>
      <c r="M2906" s="3">
        <f t="shared" si="499"/>
        <v>0</v>
      </c>
      <c r="N2906" s="2">
        <f t="shared" si="504"/>
        <v>-46.989959486031331</v>
      </c>
      <c r="O2906" s="2">
        <f>IF('PV model'!$B$2&gt;0, 180-N2906,IF('PV model'!$B$2&lt;0,0-N2906,N2906))</f>
        <v>226.98995948603132</v>
      </c>
      <c r="P2906" s="2">
        <f>ABS(O2906-'PV model'!$B$5)</f>
        <v>21.989959486031324</v>
      </c>
      <c r="Q2906" s="3">
        <f t="shared" si="500"/>
        <v>98.70004649463506</v>
      </c>
      <c r="R2906" s="3">
        <f t="shared" si="505"/>
        <v>0</v>
      </c>
      <c r="S2906" s="3">
        <f t="shared" si="501"/>
        <v>0</v>
      </c>
      <c r="T2906" s="3">
        <f>(0.5*(1-COS(RADIANS(90-$X$3)))*(D2906+E2906)*'PV model'!$B$4)</f>
        <v>0</v>
      </c>
      <c r="U2906" s="3">
        <f t="shared" si="506"/>
        <v>0</v>
      </c>
      <c r="V2906" s="3">
        <f>('PV model'!$B$13*(U2906/1000)*(1-'PV model'!$B$14*((20+C2906)-25))*'PV model'!$B$10)/'PV model'!$B$12</f>
        <v>0</v>
      </c>
    </row>
    <row r="2907" spans="1:22" x14ac:dyDescent="0.2">
      <c r="A2907" s="10">
        <f t="shared" si="507"/>
        <v>121</v>
      </c>
      <c r="B2907" s="10">
        <f t="shared" si="508"/>
        <v>22</v>
      </c>
      <c r="C2907" s="23">
        <v>6.7</v>
      </c>
      <c r="D2907" s="24">
        <v>0</v>
      </c>
      <c r="E2907" s="24">
        <v>0</v>
      </c>
      <c r="F2907" s="48"/>
      <c r="G2907" s="48"/>
      <c r="H2907" s="1">
        <f t="shared" si="509"/>
        <v>14.907333963948178</v>
      </c>
      <c r="I2907" s="1">
        <f t="shared" si="502"/>
        <v>2.9318117666990453</v>
      </c>
      <c r="J2907" s="4">
        <f>B2907+('PV model'!$B$3/15)+(I2907/60)</f>
        <v>21.772196862778316</v>
      </c>
      <c r="K2907" s="2">
        <f t="shared" si="503"/>
        <v>-146.58295294167473</v>
      </c>
      <c r="L2907" s="2">
        <f>DEGREES(ASIN((((COS(RADIANS('PV model'!$B$2))*COS(RADIANS(H2907))*COS(RADIANS(K2907)))+(SIN(RADIANS('PV model'!$B$2))*SIN(RADIANS(H2907)))))))</f>
        <v>-14.172761634574258</v>
      </c>
      <c r="M2907" s="3">
        <f t="shared" si="499"/>
        <v>0</v>
      </c>
      <c r="N2907" s="2">
        <f t="shared" si="504"/>
        <v>-33.291637521148004</v>
      </c>
      <c r="O2907" s="2">
        <f>IF('PV model'!$B$2&gt;0, 180-N2907,IF('PV model'!$B$2&lt;0,0-N2907,N2907))</f>
        <v>213.291637521148</v>
      </c>
      <c r="P2907" s="2">
        <f>ABS(O2907-'PV model'!$B$5)</f>
        <v>8.2916375211480045</v>
      </c>
      <c r="Q2907" s="3">
        <f t="shared" si="500"/>
        <v>104.17276163457426</v>
      </c>
      <c r="R2907" s="3">
        <f t="shared" si="505"/>
        <v>0</v>
      </c>
      <c r="S2907" s="3">
        <f t="shared" si="501"/>
        <v>0</v>
      </c>
      <c r="T2907" s="3">
        <f>(0.5*(1-COS(RADIANS(90-$X$3)))*(D2907+E2907)*'PV model'!$B$4)</f>
        <v>0</v>
      </c>
      <c r="U2907" s="3">
        <f t="shared" si="506"/>
        <v>0</v>
      </c>
      <c r="V2907" s="3">
        <f>('PV model'!$B$13*(U2907/1000)*(1-'PV model'!$B$14*((20+C2907)-25))*'PV model'!$B$10)/'PV model'!$B$12</f>
        <v>0</v>
      </c>
    </row>
    <row r="2908" spans="1:22" x14ac:dyDescent="0.2">
      <c r="A2908" s="10">
        <f t="shared" si="507"/>
        <v>121</v>
      </c>
      <c r="B2908" s="10">
        <f t="shared" si="508"/>
        <v>23</v>
      </c>
      <c r="C2908" s="23">
        <v>6.2</v>
      </c>
      <c r="D2908" s="24">
        <v>0</v>
      </c>
      <c r="E2908" s="24">
        <v>0</v>
      </c>
      <c r="F2908" s="48"/>
      <c r="G2908" s="48"/>
      <c r="H2908" s="1">
        <f t="shared" si="509"/>
        <v>14.907333963948178</v>
      </c>
      <c r="I2908" s="1">
        <f t="shared" si="502"/>
        <v>2.9318117666990453</v>
      </c>
      <c r="J2908" s="4">
        <f>B2908+('PV model'!$B$3/15)+(I2908/60)</f>
        <v>22.772196862778316</v>
      </c>
      <c r="K2908" s="2">
        <f t="shared" si="503"/>
        <v>-161.58295294167473</v>
      </c>
      <c r="L2908" s="2">
        <f>DEGREES(ASIN((((COS(RADIANS('PV model'!$B$2))*COS(RADIANS(H2908))*COS(RADIANS(K2908)))+(SIN(RADIANS('PV model'!$B$2))*SIN(RADIANS(H2908)))))))</f>
        <v>-17.896423025468223</v>
      </c>
      <c r="M2908" s="3">
        <f t="shared" si="499"/>
        <v>0</v>
      </c>
      <c r="N2908" s="2">
        <f t="shared" si="504"/>
        <v>-18.712612280989674</v>
      </c>
      <c r="O2908" s="2">
        <f>IF('PV model'!$B$2&gt;0, 180-N2908,IF('PV model'!$B$2&lt;0,0-N2908,N2908))</f>
        <v>198.71261228098967</v>
      </c>
      <c r="P2908" s="2">
        <f>ABS(O2908-'PV model'!$B$5)</f>
        <v>6.2873877190103258</v>
      </c>
      <c r="Q2908" s="3">
        <f t="shared" si="500"/>
        <v>107.89642302546822</v>
      </c>
      <c r="R2908" s="3">
        <f t="shared" si="505"/>
        <v>0</v>
      </c>
      <c r="S2908" s="3">
        <f t="shared" si="501"/>
        <v>0</v>
      </c>
      <c r="T2908" s="3">
        <f>(0.5*(1-COS(RADIANS(90-$X$3)))*(D2908+E2908)*'PV model'!$B$4)</f>
        <v>0</v>
      </c>
      <c r="U2908" s="3">
        <f t="shared" si="506"/>
        <v>0</v>
      </c>
      <c r="V2908" s="3">
        <f>('PV model'!$B$13*(U2908/1000)*(1-'PV model'!$B$14*((20+C2908)-25))*'PV model'!$B$10)/'PV model'!$B$12</f>
        <v>0</v>
      </c>
    </row>
    <row r="2909" spans="1:22" x14ac:dyDescent="0.2">
      <c r="A2909" s="10">
        <f t="shared" si="507"/>
        <v>121</v>
      </c>
      <c r="B2909" s="10">
        <f t="shared" si="508"/>
        <v>24</v>
      </c>
      <c r="C2909" s="23">
        <v>5.7</v>
      </c>
      <c r="D2909" s="24">
        <v>0</v>
      </c>
      <c r="E2909" s="24">
        <v>0</v>
      </c>
      <c r="F2909" s="48"/>
      <c r="G2909" s="48"/>
      <c r="H2909" s="1">
        <f t="shared" si="509"/>
        <v>14.907333963948178</v>
      </c>
      <c r="I2909" s="1">
        <f t="shared" si="502"/>
        <v>2.9318117666990453</v>
      </c>
      <c r="J2909" s="4">
        <f>B2909+('PV model'!$B$3/15)+(I2909/60)</f>
        <v>23.772196862778316</v>
      </c>
      <c r="K2909" s="2">
        <f t="shared" si="503"/>
        <v>-176.58295294167473</v>
      </c>
      <c r="L2909" s="2">
        <f>DEGREES(ASIN((((COS(RADIANS('PV model'!$B$2))*COS(RADIANS(H2909))*COS(RADIANS(K2909)))+(SIN(RADIANS('PV model'!$B$2))*SIN(RADIANS(H2909)))))))</f>
        <v>-19.533495834230227</v>
      </c>
      <c r="M2909" s="3">
        <f t="shared" si="499"/>
        <v>0</v>
      </c>
      <c r="N2909" s="2">
        <f t="shared" si="504"/>
        <v>-3.5037976533379132</v>
      </c>
      <c r="O2909" s="2">
        <f>IF('PV model'!$B$2&gt;0, 180-N2909,IF('PV model'!$B$2&lt;0,0-N2909,N2909))</f>
        <v>183.50379765333793</v>
      </c>
      <c r="P2909" s="2">
        <f>ABS(O2909-'PV model'!$B$5)</f>
        <v>21.496202346662074</v>
      </c>
      <c r="Q2909" s="3">
        <f t="shared" si="500"/>
        <v>109.53349583423022</v>
      </c>
      <c r="R2909" s="3">
        <f t="shared" si="505"/>
        <v>0</v>
      </c>
      <c r="S2909" s="3">
        <f t="shared" si="501"/>
        <v>0</v>
      </c>
      <c r="T2909" s="3">
        <f>(0.5*(1-COS(RADIANS(90-$X$3)))*(D2909+E2909)*'PV model'!$B$4)</f>
        <v>0</v>
      </c>
      <c r="U2909" s="3">
        <f t="shared" si="506"/>
        <v>0</v>
      </c>
      <c r="V2909" s="3">
        <f>('PV model'!$B$13*(U2909/1000)*(1-'PV model'!$B$14*((20+C2909)-25))*'PV model'!$B$10)/'PV model'!$B$12</f>
        <v>0</v>
      </c>
    </row>
    <row r="2910" spans="1:22" x14ac:dyDescent="0.2">
      <c r="A2910" s="10">
        <f t="shared" si="507"/>
        <v>122</v>
      </c>
      <c r="B2910" s="10">
        <f t="shared" si="508"/>
        <v>1</v>
      </c>
      <c r="C2910" s="23">
        <v>5.7</v>
      </c>
      <c r="D2910" s="24">
        <v>0</v>
      </c>
      <c r="E2910" s="24">
        <v>0</v>
      </c>
      <c r="F2910" s="48"/>
      <c r="G2910" s="48"/>
      <c r="H2910" s="1">
        <f t="shared" si="509"/>
        <v>15.217051395671525</v>
      </c>
      <c r="I2910" s="1">
        <f t="shared" si="502"/>
        <v>3.0541719751276104</v>
      </c>
      <c r="J2910" s="4">
        <f>B2910+('PV model'!$B$3/15)+(I2910/60)</f>
        <v>0.77423619958546019</v>
      </c>
      <c r="K2910" s="2">
        <f t="shared" si="503"/>
        <v>168.38645700621811</v>
      </c>
      <c r="L2910" s="2">
        <f>DEGREES(ASIN((((COS(RADIANS('PV model'!$B$2))*COS(RADIANS(H2910))*COS(RADIANS(K2910)))+(SIN(RADIANS('PV model'!$B$2))*SIN(RADIANS(H2910)))))))</f>
        <v>-18.605145274089928</v>
      </c>
      <c r="M2910" s="3">
        <f t="shared" si="499"/>
        <v>0</v>
      </c>
      <c r="N2910" s="2">
        <f t="shared" si="504"/>
        <v>11.827311220614959</v>
      </c>
      <c r="O2910" s="2">
        <f>IF('PV model'!$B$2&gt;0, 180-N2910,IF('PV model'!$B$2&lt;0,0-N2910,N2910))</f>
        <v>168.17268877938506</v>
      </c>
      <c r="P2910" s="2">
        <f>ABS(O2910-'PV model'!$B$5)</f>
        <v>36.827311220614945</v>
      </c>
      <c r="Q2910" s="3">
        <f t="shared" si="500"/>
        <v>108.60514527408992</v>
      </c>
      <c r="R2910" s="3">
        <f t="shared" si="505"/>
        <v>0</v>
      </c>
      <c r="S2910" s="3">
        <f t="shared" si="501"/>
        <v>0</v>
      </c>
      <c r="T2910" s="3">
        <f>(0.5*(1-COS(RADIANS(90-$X$3)))*(D2910+E2910)*'PV model'!$B$4)</f>
        <v>0</v>
      </c>
      <c r="U2910" s="3">
        <f t="shared" si="506"/>
        <v>0</v>
      </c>
      <c r="V2910" s="3">
        <f>('PV model'!$B$13*(U2910/1000)*(1-'PV model'!$B$14*((20+C2910)-25))*'PV model'!$B$10)/'PV model'!$B$12</f>
        <v>0</v>
      </c>
    </row>
    <row r="2911" spans="1:22" x14ac:dyDescent="0.2">
      <c r="A2911" s="10">
        <f t="shared" si="507"/>
        <v>122</v>
      </c>
      <c r="B2911" s="10">
        <f t="shared" si="508"/>
        <v>2</v>
      </c>
      <c r="C2911" s="23">
        <v>5.5</v>
      </c>
      <c r="D2911" s="24">
        <v>0</v>
      </c>
      <c r="E2911" s="24">
        <v>0</v>
      </c>
      <c r="F2911" s="48"/>
      <c r="G2911" s="48"/>
      <c r="H2911" s="1">
        <f t="shared" si="509"/>
        <v>15.217051395671525</v>
      </c>
      <c r="I2911" s="1">
        <f t="shared" si="502"/>
        <v>3.0541719751276104</v>
      </c>
      <c r="J2911" s="4">
        <f>B2911+('PV model'!$B$3/15)+(I2911/60)</f>
        <v>1.7742361995854603</v>
      </c>
      <c r="K2911" s="2">
        <f t="shared" si="503"/>
        <v>153.38645700621811</v>
      </c>
      <c r="L2911" s="2">
        <f>DEGREES(ASIN((((COS(RADIANS('PV model'!$B$2))*COS(RADIANS(H2911))*COS(RADIANS(K2911)))+(SIN(RADIANS('PV model'!$B$2))*SIN(RADIANS(H2911)))))))</f>
        <v>-15.802720972455374</v>
      </c>
      <c r="M2911" s="3">
        <f t="shared" si="499"/>
        <v>0</v>
      </c>
      <c r="N2911" s="2">
        <f t="shared" si="504"/>
        <v>26.695125210934247</v>
      </c>
      <c r="O2911" s="2">
        <f>IF('PV model'!$B$2&gt;0, 180-N2911,IF('PV model'!$B$2&lt;0,0-N2911,N2911))</f>
        <v>153.30487478906576</v>
      </c>
      <c r="P2911" s="2">
        <f>ABS(O2911-'PV model'!$B$5)</f>
        <v>51.695125210934236</v>
      </c>
      <c r="Q2911" s="3">
        <f t="shared" si="500"/>
        <v>105.80272097245538</v>
      </c>
      <c r="R2911" s="3">
        <f t="shared" si="505"/>
        <v>0</v>
      </c>
      <c r="S2911" s="3">
        <f t="shared" si="501"/>
        <v>0</v>
      </c>
      <c r="T2911" s="3">
        <f>(0.5*(1-COS(RADIANS(90-$X$3)))*(D2911+E2911)*'PV model'!$B$4)</f>
        <v>0</v>
      </c>
      <c r="U2911" s="3">
        <f t="shared" si="506"/>
        <v>0</v>
      </c>
      <c r="V2911" s="3">
        <f>('PV model'!$B$13*(U2911/1000)*(1-'PV model'!$B$14*((20+C2911)-25))*'PV model'!$B$10)/'PV model'!$B$12</f>
        <v>0</v>
      </c>
    </row>
    <row r="2912" spans="1:22" x14ac:dyDescent="0.2">
      <c r="A2912" s="10">
        <f t="shared" si="507"/>
        <v>122</v>
      </c>
      <c r="B2912" s="10">
        <f t="shared" si="508"/>
        <v>3</v>
      </c>
      <c r="C2912" s="23">
        <v>5.3</v>
      </c>
      <c r="D2912" s="24">
        <v>0</v>
      </c>
      <c r="E2912" s="24">
        <v>0</v>
      </c>
      <c r="F2912" s="48"/>
      <c r="G2912" s="48"/>
      <c r="H2912" s="1">
        <f t="shared" si="509"/>
        <v>15.217051395671525</v>
      </c>
      <c r="I2912" s="1">
        <f t="shared" si="502"/>
        <v>3.0541719751276104</v>
      </c>
      <c r="J2912" s="4">
        <f>B2912+('PV model'!$B$3/15)+(I2912/60)</f>
        <v>2.7742361995854599</v>
      </c>
      <c r="K2912" s="2">
        <f t="shared" si="503"/>
        <v>138.38645700621811</v>
      </c>
      <c r="L2912" s="2">
        <f>DEGREES(ASIN((((COS(RADIANS('PV model'!$B$2))*COS(RADIANS(H2912))*COS(RADIANS(K2912)))+(SIN(RADIANS('PV model'!$B$2))*SIN(RADIANS(H2912)))))))</f>
        <v>-11.087477118923648</v>
      </c>
      <c r="M2912" s="3">
        <f t="shared" si="499"/>
        <v>0</v>
      </c>
      <c r="N2912" s="2">
        <f t="shared" si="504"/>
        <v>40.768703379870438</v>
      </c>
      <c r="O2912" s="2">
        <f>IF('PV model'!$B$2&gt;0, 180-N2912,IF('PV model'!$B$2&lt;0,0-N2912,N2912))</f>
        <v>139.23129662012957</v>
      </c>
      <c r="P2912" s="2">
        <f>ABS(O2912-'PV model'!$B$5)</f>
        <v>65.768703379870431</v>
      </c>
      <c r="Q2912" s="3">
        <f t="shared" si="500"/>
        <v>101.08747711892364</v>
      </c>
      <c r="R2912" s="3">
        <f t="shared" si="505"/>
        <v>0</v>
      </c>
      <c r="S2912" s="3">
        <f t="shared" si="501"/>
        <v>0</v>
      </c>
      <c r="T2912" s="3">
        <f>(0.5*(1-COS(RADIANS(90-$X$3)))*(D2912+E2912)*'PV model'!$B$4)</f>
        <v>0</v>
      </c>
      <c r="U2912" s="3">
        <f t="shared" si="506"/>
        <v>0</v>
      </c>
      <c r="V2912" s="3">
        <f>('PV model'!$B$13*(U2912/1000)*(1-'PV model'!$B$14*((20+C2912)-25))*'PV model'!$B$10)/'PV model'!$B$12</f>
        <v>0</v>
      </c>
    </row>
    <row r="2913" spans="1:22" x14ac:dyDescent="0.2">
      <c r="A2913" s="10">
        <f t="shared" si="507"/>
        <v>122</v>
      </c>
      <c r="B2913" s="10">
        <f t="shared" si="508"/>
        <v>4</v>
      </c>
      <c r="C2913" s="23">
        <v>5.3</v>
      </c>
      <c r="D2913" s="24">
        <v>0</v>
      </c>
      <c r="E2913" s="24">
        <v>0</v>
      </c>
      <c r="F2913" s="48"/>
      <c r="G2913" s="48"/>
      <c r="H2913" s="1">
        <f t="shared" si="509"/>
        <v>15.217051395671525</v>
      </c>
      <c r="I2913" s="1">
        <f t="shared" si="502"/>
        <v>3.0541719751276104</v>
      </c>
      <c r="J2913" s="4">
        <f>B2913+('PV model'!$B$3/15)+(I2913/60)</f>
        <v>3.7742361995854599</v>
      </c>
      <c r="K2913" s="2">
        <f t="shared" si="503"/>
        <v>123.38645700621811</v>
      </c>
      <c r="L2913" s="2">
        <f>DEGREES(ASIN((((COS(RADIANS('PV model'!$B$2))*COS(RADIANS(H2913))*COS(RADIANS(K2913)))+(SIN(RADIANS('PV model'!$B$2))*SIN(RADIANS(H2913)))))))</f>
        <v>-4.8439484419119845</v>
      </c>
      <c r="M2913" s="3">
        <f t="shared" si="499"/>
        <v>0</v>
      </c>
      <c r="N2913" s="2">
        <f t="shared" si="504"/>
        <v>53.958426674591536</v>
      </c>
      <c r="O2913" s="2">
        <f>IF('PV model'!$B$2&gt;0, 180-N2913,IF('PV model'!$B$2&lt;0,0-N2913,N2913))</f>
        <v>126.04157332540846</v>
      </c>
      <c r="P2913" s="2">
        <f>ABS(O2913-'PV model'!$B$5)</f>
        <v>78.958426674591536</v>
      </c>
      <c r="Q2913" s="3">
        <f t="shared" si="500"/>
        <v>94.843948441911991</v>
      </c>
      <c r="R2913" s="3">
        <f t="shared" si="505"/>
        <v>0</v>
      </c>
      <c r="S2913" s="3">
        <f t="shared" si="501"/>
        <v>0</v>
      </c>
      <c r="T2913" s="3">
        <f>(0.5*(1-COS(RADIANS(90-$X$3)))*(D2913+E2913)*'PV model'!$B$4)</f>
        <v>0</v>
      </c>
      <c r="U2913" s="3">
        <f t="shared" si="506"/>
        <v>0</v>
      </c>
      <c r="V2913" s="3">
        <f>('PV model'!$B$13*(U2913/1000)*(1-'PV model'!$B$14*((20+C2913)-25))*'PV model'!$B$10)/'PV model'!$B$12</f>
        <v>0</v>
      </c>
    </row>
    <row r="2914" spans="1:22" x14ac:dyDescent="0.2">
      <c r="A2914" s="10">
        <f t="shared" si="507"/>
        <v>122</v>
      </c>
      <c r="B2914" s="10">
        <f t="shared" si="508"/>
        <v>5</v>
      </c>
      <c r="C2914" s="23">
        <v>5.4</v>
      </c>
      <c r="D2914" s="24">
        <v>0</v>
      </c>
      <c r="E2914" s="24">
        <v>1.764</v>
      </c>
      <c r="F2914" s="48"/>
      <c r="G2914" s="48"/>
      <c r="H2914" s="1">
        <f t="shared" si="509"/>
        <v>15.217051395671525</v>
      </c>
      <c r="I2914" s="1">
        <f t="shared" si="502"/>
        <v>3.0541719751276104</v>
      </c>
      <c r="J2914" s="4">
        <f>B2914+('PV model'!$B$3/15)+(I2914/60)</f>
        <v>4.7742361995854603</v>
      </c>
      <c r="K2914" s="2">
        <f t="shared" si="503"/>
        <v>108.38645700621809</v>
      </c>
      <c r="L2914" s="2">
        <f>DEGREES(ASIN((((COS(RADIANS('PV model'!$B$2))*COS(RADIANS(H2914))*COS(RADIANS(K2914)))+(SIN(RADIANS('PV model'!$B$2))*SIN(RADIANS(H2914)))))))</f>
        <v>2.5171916042618978</v>
      </c>
      <c r="M2914" s="3">
        <f t="shared" si="499"/>
        <v>2.5171916042618978</v>
      </c>
      <c r="N2914" s="2">
        <f t="shared" si="504"/>
        <v>66.428720096199811</v>
      </c>
      <c r="O2914" s="2">
        <f>IF('PV model'!$B$2&gt;0, 180-N2914,IF('PV model'!$B$2&lt;0,0-N2914,N2914))</f>
        <v>113.57127990380019</v>
      </c>
      <c r="P2914" s="2">
        <f>ABS(O2914-'PV model'!$B$5)</f>
        <v>91.428720096199811</v>
      </c>
      <c r="Q2914" s="3">
        <f t="shared" si="500"/>
        <v>87.482808395738104</v>
      </c>
      <c r="R2914" s="3">
        <f t="shared" si="505"/>
        <v>0</v>
      </c>
      <c r="S2914" s="3">
        <f t="shared" si="501"/>
        <v>1.764</v>
      </c>
      <c r="T2914" s="3">
        <f>(0.5*(1-COS(RADIANS(90-$X$3)))*(D2914+E2914)*'PV model'!$B$4)</f>
        <v>0</v>
      </c>
      <c r="U2914" s="3">
        <f t="shared" si="506"/>
        <v>1.764</v>
      </c>
      <c r="V2914" s="3">
        <f>('PV model'!$B$13*(U2914/1000)*(1-'PV model'!$B$14*((20+C2914)-25))*'PV model'!$B$10)/'PV model'!$B$12</f>
        <v>0.17604731289599998</v>
      </c>
    </row>
    <row r="2915" spans="1:22" x14ac:dyDescent="0.2">
      <c r="A2915" s="10">
        <f t="shared" si="507"/>
        <v>122</v>
      </c>
      <c r="B2915" s="10">
        <f t="shared" si="508"/>
        <v>6</v>
      </c>
      <c r="C2915" s="23">
        <v>6</v>
      </c>
      <c r="D2915" s="24">
        <v>39.28575</v>
      </c>
      <c r="E2915" s="24">
        <v>31.752000000000002</v>
      </c>
      <c r="F2915" s="48"/>
      <c r="G2915" s="48"/>
      <c r="H2915" s="1">
        <f t="shared" si="509"/>
        <v>15.217051395671525</v>
      </c>
      <c r="I2915" s="1">
        <f t="shared" si="502"/>
        <v>3.0541719751276104</v>
      </c>
      <c r="J2915" s="4">
        <f>B2915+('PV model'!$B$3/15)+(I2915/60)</f>
        <v>5.7742361995854603</v>
      </c>
      <c r="K2915" s="2">
        <f t="shared" si="503"/>
        <v>93.386457006218095</v>
      </c>
      <c r="L2915" s="2">
        <f>DEGREES(ASIN((((COS(RADIANS('PV model'!$B$2))*COS(RADIANS(H2915))*COS(RADIANS(K2915)))+(SIN(RADIANS('PV model'!$B$2))*SIN(RADIANS(H2915)))))))</f>
        <v>10.604518852935723</v>
      </c>
      <c r="M2915" s="3">
        <f t="shared" si="499"/>
        <v>10.604518852935723</v>
      </c>
      <c r="N2915" s="2">
        <f t="shared" si="504"/>
        <v>78.519035996862314</v>
      </c>
      <c r="O2915" s="2">
        <f>IF('PV model'!$B$2&gt;0, 180-N2915,IF('PV model'!$B$2&lt;0,0-N2915,N2915))</f>
        <v>101.48096400313769</v>
      </c>
      <c r="P2915" s="2">
        <f>ABS(O2915-'PV model'!$B$5)</f>
        <v>103.51903599686231</v>
      </c>
      <c r="Q2915" s="3">
        <f t="shared" si="500"/>
        <v>79.395481147064274</v>
      </c>
      <c r="R2915" s="3">
        <f t="shared" si="505"/>
        <v>39.285750000000029</v>
      </c>
      <c r="S2915" s="3">
        <f t="shared" si="501"/>
        <v>37.176365978732107</v>
      </c>
      <c r="T2915" s="3">
        <f>(0.5*(1-COS(RADIANS(90-$X$3)))*(D2915+E2915)*'PV model'!$B$4)</f>
        <v>0</v>
      </c>
      <c r="U2915" s="3">
        <f t="shared" si="506"/>
        <v>76.462115978732129</v>
      </c>
      <c r="V2915" s="3">
        <f>('PV model'!$B$13*(U2915/1000)*(1-'PV model'!$B$14*((20+C2915)-25))*'PV model'!$B$10)/'PV model'!$B$12</f>
        <v>7.6125805007811271</v>
      </c>
    </row>
    <row r="2916" spans="1:22" x14ac:dyDescent="0.2">
      <c r="A2916" s="10">
        <f t="shared" si="507"/>
        <v>122</v>
      </c>
      <c r="B2916" s="10">
        <f t="shared" si="508"/>
        <v>7</v>
      </c>
      <c r="C2916" s="23">
        <v>6.6</v>
      </c>
      <c r="D2916" s="24">
        <v>276.12270000000001</v>
      </c>
      <c r="E2916" s="24">
        <v>84.672000000000011</v>
      </c>
      <c r="F2916" s="48"/>
      <c r="G2916" s="48"/>
      <c r="H2916" s="1">
        <f t="shared" si="509"/>
        <v>15.217051395671525</v>
      </c>
      <c r="I2916" s="1">
        <f t="shared" si="502"/>
        <v>3.0541719751276104</v>
      </c>
      <c r="J2916" s="4">
        <f>B2916+('PV model'!$B$3/15)+(I2916/60)</f>
        <v>6.7742361995854603</v>
      </c>
      <c r="K2916" s="2">
        <f t="shared" si="503"/>
        <v>78.386457006218095</v>
      </c>
      <c r="L2916" s="2">
        <f>DEGREES(ASIN((((COS(RADIANS('PV model'!$B$2))*COS(RADIANS(H2916))*COS(RADIANS(K2916)))+(SIN(RADIANS('PV model'!$B$2))*SIN(RADIANS(H2916)))))))</f>
        <v>19.046702477163993</v>
      </c>
      <c r="M2916" s="3">
        <f t="shared" si="499"/>
        <v>19.046702477163993</v>
      </c>
      <c r="N2916" s="2">
        <f t="shared" si="504"/>
        <v>89.307812277070269</v>
      </c>
      <c r="O2916" s="2">
        <f>IF('PV model'!$B$2&gt;0, 180-N2916,IF('PV model'!$B$2&lt;0,0-N2916,N2916))</f>
        <v>90.692187722929731</v>
      </c>
      <c r="P2916" s="2">
        <f>ABS(O2916-'PV model'!$B$5)</f>
        <v>114.30781227707027</v>
      </c>
      <c r="Q2916" s="3">
        <f t="shared" si="500"/>
        <v>70.95329752283601</v>
      </c>
      <c r="R2916" s="3">
        <f t="shared" si="505"/>
        <v>276.12269999999995</v>
      </c>
      <c r="S2916" s="3">
        <f t="shared" si="501"/>
        <v>107.21420987659948</v>
      </c>
      <c r="T2916" s="3">
        <f>(0.5*(1-COS(RADIANS(90-$X$3)))*(D2916+E2916)*'PV model'!$B$4)</f>
        <v>0</v>
      </c>
      <c r="U2916" s="3">
        <f t="shared" si="506"/>
        <v>383.33690987659941</v>
      </c>
      <c r="V2916" s="3">
        <f>('PV model'!$B$13*(U2916/1000)*(1-'PV model'!$B$14*((20+C2916)-25))*'PV model'!$B$10)/'PV model'!$B$12</f>
        <v>38.073120023192779</v>
      </c>
    </row>
    <row r="2917" spans="1:22" x14ac:dyDescent="0.2">
      <c r="A2917" s="10">
        <f t="shared" si="507"/>
        <v>122</v>
      </c>
      <c r="B2917" s="10">
        <f t="shared" si="508"/>
        <v>8</v>
      </c>
      <c r="C2917" s="23">
        <v>7.7</v>
      </c>
      <c r="D2917" s="24">
        <v>542.14335000000005</v>
      </c>
      <c r="E2917" s="24">
        <v>101.42999999999999</v>
      </c>
      <c r="F2917" s="48"/>
      <c r="G2917" s="48"/>
      <c r="H2917" s="1">
        <f t="shared" si="509"/>
        <v>15.217051395671525</v>
      </c>
      <c r="I2917" s="1">
        <f t="shared" si="502"/>
        <v>3.0541719751276104</v>
      </c>
      <c r="J2917" s="4">
        <f>B2917+('PV model'!$B$3/15)+(I2917/60)</f>
        <v>7.7742361995854603</v>
      </c>
      <c r="K2917" s="2">
        <f t="shared" si="503"/>
        <v>63.386457006218095</v>
      </c>
      <c r="L2917" s="2">
        <f>DEGREES(ASIN((((COS(RADIANS('PV model'!$B$2))*COS(RADIANS(H2917))*COS(RADIANS(K2917)))+(SIN(RADIANS('PV model'!$B$2))*SIN(RADIANS(H2917)))))))</f>
        <v>27.461378385838618</v>
      </c>
      <c r="M2917" s="3">
        <f t="shared" si="499"/>
        <v>27.461378385838618</v>
      </c>
      <c r="N2917" s="2">
        <f t="shared" si="504"/>
        <v>76.471406707651823</v>
      </c>
      <c r="O2917" s="2">
        <f>IF('PV model'!$B$2&gt;0, 180-N2917,IF('PV model'!$B$2&lt;0,0-N2917,N2917))</f>
        <v>103.52859329234818</v>
      </c>
      <c r="P2917" s="2">
        <f>ABS(O2917-'PV model'!$B$5)</f>
        <v>101.47140670765182</v>
      </c>
      <c r="Q2917" s="3">
        <f t="shared" si="500"/>
        <v>62.538621614161379</v>
      </c>
      <c r="R2917" s="3">
        <f t="shared" si="505"/>
        <v>542.14335000000017</v>
      </c>
      <c r="S2917" s="3">
        <f t="shared" si="501"/>
        <v>136.14337895478096</v>
      </c>
      <c r="T2917" s="3">
        <f>(0.5*(1-COS(RADIANS(90-$X$3)))*(D2917+E2917)*'PV model'!$B$4)</f>
        <v>0</v>
      </c>
      <c r="U2917" s="3">
        <f t="shared" si="506"/>
        <v>678.2867289547811</v>
      </c>
      <c r="V2917" s="3">
        <f>('PV model'!$B$13*(U2917/1000)*(1-'PV model'!$B$14*((20+C2917)-25))*'PV model'!$B$10)/'PV model'!$B$12</f>
        <v>67.069284778915659</v>
      </c>
    </row>
    <row r="2918" spans="1:22" x14ac:dyDescent="0.2">
      <c r="A2918" s="10">
        <f t="shared" si="507"/>
        <v>122</v>
      </c>
      <c r="B2918" s="10">
        <f t="shared" si="508"/>
        <v>9</v>
      </c>
      <c r="C2918" s="23">
        <v>8.9</v>
      </c>
      <c r="D2918" s="24">
        <v>398.46974999999998</v>
      </c>
      <c r="E2918" s="24">
        <v>191.39400000000001</v>
      </c>
      <c r="F2918" s="48"/>
      <c r="G2918" s="48"/>
      <c r="H2918" s="1">
        <f t="shared" si="509"/>
        <v>15.217051395671525</v>
      </c>
      <c r="I2918" s="1">
        <f t="shared" si="502"/>
        <v>3.0541719751276104</v>
      </c>
      <c r="J2918" s="4">
        <f>B2918+('PV model'!$B$3/15)+(I2918/60)</f>
        <v>8.7742361995854594</v>
      </c>
      <c r="K2918" s="2">
        <f t="shared" si="503"/>
        <v>48.386457006218109</v>
      </c>
      <c r="L2918" s="2">
        <f>DEGREES(ASIN((((COS(RADIANS('PV model'!$B$2))*COS(RADIANS(H2918))*COS(RADIANS(K2918)))+(SIN(RADIANS('PV model'!$B$2))*SIN(RADIANS(H2918)))))))</f>
        <v>35.39972152761915</v>
      </c>
      <c r="M2918" s="3">
        <f t="shared" si="499"/>
        <v>35.39972152761915</v>
      </c>
      <c r="N2918" s="2">
        <f t="shared" si="504"/>
        <v>62.257118221911128</v>
      </c>
      <c r="O2918" s="2">
        <f>IF('PV model'!$B$2&gt;0, 180-N2918,IF('PV model'!$B$2&lt;0,0-N2918,N2918))</f>
        <v>117.74288177808887</v>
      </c>
      <c r="P2918" s="2">
        <f>ABS(O2918-'PV model'!$B$5)</f>
        <v>87.257118221911128</v>
      </c>
      <c r="Q2918" s="3">
        <f t="shared" si="500"/>
        <v>54.60027847238085</v>
      </c>
      <c r="R2918" s="3">
        <f t="shared" si="505"/>
        <v>398.46974999999998</v>
      </c>
      <c r="S2918" s="3">
        <f t="shared" si="501"/>
        <v>257.7104490581055</v>
      </c>
      <c r="T2918" s="3">
        <f>(0.5*(1-COS(RADIANS(90-$X$3)))*(D2918+E2918)*'PV model'!$B$4)</f>
        <v>0</v>
      </c>
      <c r="U2918" s="3">
        <f t="shared" si="506"/>
        <v>656.18019905810547</v>
      </c>
      <c r="V2918" s="3">
        <f>('PV model'!$B$13*(U2918/1000)*(1-'PV model'!$B$14*((20+C2918)-25))*'PV model'!$B$10)/'PV model'!$B$12</f>
        <v>64.568541043761783</v>
      </c>
    </row>
    <row r="2919" spans="1:22" x14ac:dyDescent="0.2">
      <c r="A2919" s="10">
        <f t="shared" si="507"/>
        <v>122</v>
      </c>
      <c r="B2919" s="10">
        <f t="shared" si="508"/>
        <v>10</v>
      </c>
      <c r="C2919" s="23">
        <v>8.9</v>
      </c>
      <c r="D2919" s="24">
        <v>543.26580000000001</v>
      </c>
      <c r="E2919" s="24">
        <v>187.86599999999999</v>
      </c>
      <c r="F2919" s="48"/>
      <c r="G2919" s="48"/>
      <c r="H2919" s="1">
        <f t="shared" si="509"/>
        <v>15.217051395671525</v>
      </c>
      <c r="I2919" s="1">
        <f t="shared" si="502"/>
        <v>3.0541719751276104</v>
      </c>
      <c r="J2919" s="4">
        <f>B2919+('PV model'!$B$3/15)+(I2919/60)</f>
        <v>9.7742361995854594</v>
      </c>
      <c r="K2919" s="2">
        <f t="shared" si="503"/>
        <v>33.386457006218109</v>
      </c>
      <c r="L2919" s="2">
        <f>DEGREES(ASIN((((COS(RADIANS('PV model'!$B$2))*COS(RADIANS(H2919))*COS(RADIANS(K2919)))+(SIN(RADIANS('PV model'!$B$2))*SIN(RADIANS(H2919)))))))</f>
        <v>42.273353151933755</v>
      </c>
      <c r="M2919" s="3">
        <f t="shared" si="499"/>
        <v>42.273353151933755</v>
      </c>
      <c r="N2919" s="2">
        <f t="shared" si="504"/>
        <v>45.857326501819948</v>
      </c>
      <c r="O2919" s="2">
        <f>IF('PV model'!$B$2&gt;0, 180-N2919,IF('PV model'!$B$2&lt;0,0-N2919,N2919))</f>
        <v>134.14267349818005</v>
      </c>
      <c r="P2919" s="2">
        <f>ABS(O2919-'PV model'!$B$5)</f>
        <v>70.857326501819955</v>
      </c>
      <c r="Q2919" s="3">
        <f t="shared" si="500"/>
        <v>47.726646848066252</v>
      </c>
      <c r="R2919" s="3">
        <f t="shared" si="505"/>
        <v>543.26580000000001</v>
      </c>
      <c r="S2919" s="3">
        <f t="shared" si="501"/>
        <v>256.35914094172477</v>
      </c>
      <c r="T2919" s="3">
        <f>(0.5*(1-COS(RADIANS(90-$X$3)))*(D2919+E2919)*'PV model'!$B$4)</f>
        <v>0</v>
      </c>
      <c r="U2919" s="3">
        <f t="shared" si="506"/>
        <v>799.62494094172484</v>
      </c>
      <c r="V2919" s="3">
        <f>('PV model'!$B$13*(U2919/1000)*(1-'PV model'!$B$14*((20+C2919)-25))*'PV model'!$B$10)/'PV model'!$B$12</f>
        <v>78.68359315462888</v>
      </c>
    </row>
    <row r="2920" spans="1:22" x14ac:dyDescent="0.2">
      <c r="A2920" s="10">
        <f t="shared" si="507"/>
        <v>122</v>
      </c>
      <c r="B2920" s="10">
        <f t="shared" si="508"/>
        <v>11</v>
      </c>
      <c r="C2920" s="23">
        <v>10.6</v>
      </c>
      <c r="D2920" s="24">
        <v>619.5924</v>
      </c>
      <c r="E2920" s="24">
        <v>187.86599999999999</v>
      </c>
      <c r="F2920" s="48"/>
      <c r="G2920" s="48"/>
      <c r="H2920" s="1">
        <f t="shared" si="509"/>
        <v>15.217051395671525</v>
      </c>
      <c r="I2920" s="1">
        <f t="shared" si="502"/>
        <v>3.0541719751276104</v>
      </c>
      <c r="J2920" s="4">
        <f>B2920+('PV model'!$B$3/15)+(I2920/60)</f>
        <v>10.774236199585459</v>
      </c>
      <c r="K2920" s="2">
        <f t="shared" si="503"/>
        <v>18.386457006218109</v>
      </c>
      <c r="L2920" s="2">
        <f>DEGREES(ASIN((((COS(RADIANS('PV model'!$B$2))*COS(RADIANS(H2920))*COS(RADIANS(K2920)))+(SIN(RADIANS('PV model'!$B$2))*SIN(RADIANS(H2920)))))))</f>
        <v>47.303825801477096</v>
      </c>
      <c r="M2920" s="3">
        <f t="shared" si="499"/>
        <v>47.303825801477096</v>
      </c>
      <c r="N2920" s="2">
        <f t="shared" si="504"/>
        <v>26.669500766227188</v>
      </c>
      <c r="O2920" s="2">
        <f>IF('PV model'!$B$2&gt;0, 180-N2920,IF('PV model'!$B$2&lt;0,0-N2920,N2920))</f>
        <v>153.3304992337728</v>
      </c>
      <c r="P2920" s="2">
        <f>ABS(O2920-'PV model'!$B$5)</f>
        <v>51.669500766227202</v>
      </c>
      <c r="Q2920" s="3">
        <f t="shared" si="500"/>
        <v>42.696174198522904</v>
      </c>
      <c r="R2920" s="3">
        <f t="shared" si="505"/>
        <v>619.5924</v>
      </c>
      <c r="S2920" s="3">
        <f t="shared" si="501"/>
        <v>254.21315729675305</v>
      </c>
      <c r="T2920" s="3">
        <f>(0.5*(1-COS(RADIANS(90-$X$3)))*(D2920+E2920)*'PV model'!$B$4)</f>
        <v>0</v>
      </c>
      <c r="U2920" s="3">
        <f t="shared" si="506"/>
        <v>873.80555729675302</v>
      </c>
      <c r="V2920" s="3">
        <f>('PV model'!$B$13*(U2920/1000)*(1-'PV model'!$B$14*((20+C2920)-25))*'PV model'!$B$10)/'PV model'!$B$12</f>
        <v>85.389061988818042</v>
      </c>
    </row>
    <row r="2921" spans="1:22" x14ac:dyDescent="0.2">
      <c r="A2921" s="10">
        <f t="shared" si="507"/>
        <v>122</v>
      </c>
      <c r="B2921" s="10">
        <f t="shared" si="508"/>
        <v>12</v>
      </c>
      <c r="C2921" s="23">
        <v>12</v>
      </c>
      <c r="D2921" s="24">
        <v>735.20474999999999</v>
      </c>
      <c r="E2921" s="24">
        <v>190.512</v>
      </c>
      <c r="F2921" s="48"/>
      <c r="G2921" s="48"/>
      <c r="H2921" s="1">
        <f t="shared" si="509"/>
        <v>15.217051395671525</v>
      </c>
      <c r="I2921" s="1">
        <f t="shared" si="502"/>
        <v>3.0541719751276104</v>
      </c>
      <c r="J2921" s="4">
        <f>B2921+('PV model'!$B$3/15)+(I2921/60)</f>
        <v>11.774236199585459</v>
      </c>
      <c r="K2921" s="2">
        <f t="shared" si="503"/>
        <v>3.3864570062181087</v>
      </c>
      <c r="L2921" s="2">
        <f>DEGREES(ASIN((((COS(RADIANS('PV model'!$B$2))*COS(RADIANS(H2921))*COS(RADIANS(K2921)))+(SIN(RADIANS('PV model'!$B$2))*SIN(RADIANS(H2921)))))))</f>
        <v>49.632552414632862</v>
      </c>
      <c r="M2921" s="3">
        <f t="shared" si="499"/>
        <v>49.632552414632862</v>
      </c>
      <c r="N2921" s="2">
        <f t="shared" si="504"/>
        <v>5.0488119356784331</v>
      </c>
      <c r="O2921" s="2">
        <f>IF('PV model'!$B$2&gt;0, 180-N2921,IF('PV model'!$B$2&lt;0,0-N2921,N2921))</f>
        <v>174.95118806432157</v>
      </c>
      <c r="P2921" s="2">
        <f>ABS(O2921-'PV model'!$B$5)</f>
        <v>30.04881193567843</v>
      </c>
      <c r="Q2921" s="3">
        <f t="shared" si="500"/>
        <v>40.367447585367138</v>
      </c>
      <c r="R2921" s="3">
        <f t="shared" si="505"/>
        <v>735.20474999999999</v>
      </c>
      <c r="S2921" s="3">
        <f t="shared" si="501"/>
        <v>256.41088595697335</v>
      </c>
      <c r="T2921" s="3">
        <f>(0.5*(1-COS(RADIANS(90-$X$3)))*(D2921+E2921)*'PV model'!$B$4)</f>
        <v>0</v>
      </c>
      <c r="U2921" s="3">
        <f t="shared" si="506"/>
        <v>991.61563595697339</v>
      </c>
      <c r="V2921" s="3">
        <f>('PV model'!$B$13*(U2921/1000)*(1-'PV model'!$B$14*((20+C2921)-25))*'PV model'!$B$10)/'PV model'!$B$12</f>
        <v>96.346485799091795</v>
      </c>
    </row>
    <row r="2922" spans="1:22" x14ac:dyDescent="0.2">
      <c r="A2922" s="10">
        <f t="shared" si="507"/>
        <v>122</v>
      </c>
      <c r="B2922" s="10">
        <f t="shared" si="508"/>
        <v>13</v>
      </c>
      <c r="C2922" s="23">
        <v>12.3</v>
      </c>
      <c r="D2922" s="24">
        <v>271.63290000000001</v>
      </c>
      <c r="E2922" s="24">
        <v>343.09800000000001</v>
      </c>
      <c r="F2922" s="48"/>
      <c r="G2922" s="48"/>
      <c r="H2922" s="1">
        <f t="shared" si="509"/>
        <v>15.217051395671525</v>
      </c>
      <c r="I2922" s="1">
        <f t="shared" si="502"/>
        <v>3.0541719751276104</v>
      </c>
      <c r="J2922" s="4">
        <f>B2922+('PV model'!$B$3/15)+(I2922/60)</f>
        <v>12.774236199585459</v>
      </c>
      <c r="K2922" s="2">
        <f t="shared" si="503"/>
        <v>-11.613542993781891</v>
      </c>
      <c r="L2922" s="2">
        <f>DEGREES(ASIN((((COS(RADIANS('PV model'!$B$2))*COS(RADIANS(H2922))*COS(RADIANS(K2922)))+(SIN(RADIANS('PV model'!$B$2))*SIN(RADIANS(H2922)))))))</f>
        <v>48.735394096895128</v>
      </c>
      <c r="M2922" s="3">
        <f t="shared" si="499"/>
        <v>48.735394096895128</v>
      </c>
      <c r="N2922" s="2">
        <f t="shared" si="504"/>
        <v>-17.129143946782257</v>
      </c>
      <c r="O2922" s="2">
        <f>IF('PV model'!$B$2&gt;0, 180-N2922,IF('PV model'!$B$2&lt;0,0-N2922,N2922))</f>
        <v>197.12914394678225</v>
      </c>
      <c r="P2922" s="2">
        <f>ABS(O2922-'PV model'!$B$5)</f>
        <v>7.8708560532177501</v>
      </c>
      <c r="Q2922" s="3">
        <f t="shared" si="500"/>
        <v>41.264605903104872</v>
      </c>
      <c r="R2922" s="3">
        <f t="shared" si="505"/>
        <v>271.63290000000001</v>
      </c>
      <c r="S2922" s="3">
        <f t="shared" si="501"/>
        <v>427.8073974909679</v>
      </c>
      <c r="T2922" s="3">
        <f>(0.5*(1-COS(RADIANS(90-$X$3)))*(D2922+E2922)*'PV model'!$B$4)</f>
        <v>0</v>
      </c>
      <c r="U2922" s="3">
        <f t="shared" si="506"/>
        <v>699.44029749096785</v>
      </c>
      <c r="V2922" s="3">
        <f>('PV model'!$B$13*(U2922/1000)*(1-'PV model'!$B$14*((20+C2922)-25))*'PV model'!$B$10)/'PV model'!$B$12</f>
        <v>67.874503414790979</v>
      </c>
    </row>
    <row r="2923" spans="1:22" x14ac:dyDescent="0.2">
      <c r="A2923" s="10">
        <f t="shared" si="507"/>
        <v>122</v>
      </c>
      <c r="B2923" s="10">
        <f t="shared" si="508"/>
        <v>14</v>
      </c>
      <c r="C2923" s="23">
        <v>13</v>
      </c>
      <c r="D2923" s="24">
        <v>356.9391</v>
      </c>
      <c r="E2923" s="24">
        <v>277.83</v>
      </c>
      <c r="F2923" s="48"/>
      <c r="G2923" s="48"/>
      <c r="H2923" s="1">
        <f t="shared" si="509"/>
        <v>15.217051395671525</v>
      </c>
      <c r="I2923" s="1">
        <f t="shared" si="502"/>
        <v>3.0541719751276104</v>
      </c>
      <c r="J2923" s="4">
        <f>B2923+('PV model'!$B$3/15)+(I2923/60)</f>
        <v>13.774236199585459</v>
      </c>
      <c r="K2923" s="2">
        <f t="shared" si="503"/>
        <v>-26.613542993781891</v>
      </c>
      <c r="L2923" s="2">
        <f>DEGREES(ASIN((((COS(RADIANS('PV model'!$B$2))*COS(RADIANS(H2923))*COS(RADIANS(K2923)))+(SIN(RADIANS('PV model'!$B$2))*SIN(RADIANS(H2923)))))))</f>
        <v>44.825765277002589</v>
      </c>
      <c r="M2923" s="3">
        <f t="shared" si="499"/>
        <v>44.825765277002589</v>
      </c>
      <c r="N2923" s="2">
        <f t="shared" si="504"/>
        <v>-37.550677271436598</v>
      </c>
      <c r="O2923" s="2">
        <f>IF('PV model'!$B$2&gt;0, 180-N2923,IF('PV model'!$B$2&lt;0,0-N2923,N2923))</f>
        <v>217.5506772714366</v>
      </c>
      <c r="P2923" s="2">
        <f>ABS(O2923-'PV model'!$B$5)</f>
        <v>12.550677271436598</v>
      </c>
      <c r="Q2923" s="3">
        <f t="shared" si="500"/>
        <v>45.174234722997411</v>
      </c>
      <c r="R2923" s="3">
        <f t="shared" si="505"/>
        <v>356.9391</v>
      </c>
      <c r="S2923" s="3">
        <f t="shared" si="501"/>
        <v>363.05071532503581</v>
      </c>
      <c r="T2923" s="3">
        <f>(0.5*(1-COS(RADIANS(90-$X$3)))*(D2923+E2923)*'PV model'!$B$4)</f>
        <v>0</v>
      </c>
      <c r="U2923" s="3">
        <f t="shared" si="506"/>
        <v>719.98981532503581</v>
      </c>
      <c r="V2923" s="3">
        <f>('PV model'!$B$13*(U2923/1000)*(1-'PV model'!$B$14*((20+C2923)-25))*'PV model'!$B$10)/'PV model'!$B$12</f>
        <v>69.667136117814081</v>
      </c>
    </row>
    <row r="2924" spans="1:22" x14ac:dyDescent="0.2">
      <c r="A2924" s="10">
        <f t="shared" si="507"/>
        <v>122</v>
      </c>
      <c r="B2924" s="10">
        <f t="shared" si="508"/>
        <v>15</v>
      </c>
      <c r="C2924" s="23">
        <v>13</v>
      </c>
      <c r="D2924" s="24">
        <v>689.18430000000001</v>
      </c>
      <c r="E2924" s="24">
        <v>180.81</v>
      </c>
      <c r="F2924" s="48"/>
      <c r="G2924" s="48"/>
      <c r="H2924" s="1">
        <f t="shared" si="509"/>
        <v>15.217051395671525</v>
      </c>
      <c r="I2924" s="1">
        <f t="shared" si="502"/>
        <v>3.0541719751276104</v>
      </c>
      <c r="J2924" s="4">
        <f>B2924+('PV model'!$B$3/15)+(I2924/60)</f>
        <v>14.774236199585459</v>
      </c>
      <c r="K2924" s="2">
        <f t="shared" si="503"/>
        <v>-41.613542993781891</v>
      </c>
      <c r="L2924" s="2">
        <f>DEGREES(ASIN((((COS(RADIANS('PV model'!$B$2))*COS(RADIANS(H2924))*COS(RADIANS(K2924)))+(SIN(RADIANS('PV model'!$B$2))*SIN(RADIANS(H2924)))))))</f>
        <v>38.677399729551816</v>
      </c>
      <c r="M2924" s="3">
        <f t="shared" si="499"/>
        <v>38.677399729551816</v>
      </c>
      <c r="N2924" s="2">
        <f t="shared" si="504"/>
        <v>-55.169942066864934</v>
      </c>
      <c r="O2924" s="2">
        <f>IF('PV model'!$B$2&gt;0, 180-N2924,IF('PV model'!$B$2&lt;0,0-N2924,N2924))</f>
        <v>235.16994206686493</v>
      </c>
      <c r="P2924" s="2">
        <f>ABS(O2924-'PV model'!$B$5)</f>
        <v>30.169942066864934</v>
      </c>
      <c r="Q2924" s="3">
        <f t="shared" si="500"/>
        <v>51.322600270448184</v>
      </c>
      <c r="R2924" s="3">
        <f t="shared" si="505"/>
        <v>689.18430000000001</v>
      </c>
      <c r="S2924" s="3">
        <f t="shared" si="501"/>
        <v>248.97592726025542</v>
      </c>
      <c r="T2924" s="3">
        <f>(0.5*(1-COS(RADIANS(90-$X$3)))*(D2924+E2924)*'PV model'!$B$4)</f>
        <v>0</v>
      </c>
      <c r="U2924" s="3">
        <f t="shared" si="506"/>
        <v>938.1602272602554</v>
      </c>
      <c r="V2924" s="3">
        <f>('PV model'!$B$13*(U2924/1000)*(1-'PV model'!$B$14*((20+C2924)-25))*'PV model'!$B$10)/'PV model'!$B$12</f>
        <v>90.777584434793198</v>
      </c>
    </row>
    <row r="2925" spans="1:22" x14ac:dyDescent="0.2">
      <c r="A2925" s="10">
        <f t="shared" si="507"/>
        <v>122</v>
      </c>
      <c r="B2925" s="10">
        <f t="shared" si="508"/>
        <v>16</v>
      </c>
      <c r="C2925" s="23">
        <v>13.6</v>
      </c>
      <c r="D2925" s="24">
        <v>731.8374</v>
      </c>
      <c r="E2925" s="24">
        <v>117.306</v>
      </c>
      <c r="F2925" s="48"/>
      <c r="G2925" s="48"/>
      <c r="H2925" s="1">
        <f t="shared" si="509"/>
        <v>15.217051395671525</v>
      </c>
      <c r="I2925" s="1">
        <f t="shared" si="502"/>
        <v>3.0541719751276104</v>
      </c>
      <c r="J2925" s="4">
        <f>B2925+('PV model'!$B$3/15)+(I2925/60)</f>
        <v>15.774236199585459</v>
      </c>
      <c r="K2925" s="2">
        <f t="shared" si="503"/>
        <v>-56.613542993781891</v>
      </c>
      <c r="L2925" s="2">
        <f>DEGREES(ASIN((((COS(RADIANS('PV model'!$B$2))*COS(RADIANS(H2925))*COS(RADIANS(K2925)))+(SIN(RADIANS('PV model'!$B$2))*SIN(RADIANS(H2925)))))))</f>
        <v>31.135880887550492</v>
      </c>
      <c r="M2925" s="3">
        <f t="shared" si="499"/>
        <v>31.135880887550492</v>
      </c>
      <c r="N2925" s="2">
        <f t="shared" si="504"/>
        <v>-70.271578509878097</v>
      </c>
      <c r="O2925" s="2">
        <f>IF('PV model'!$B$2&gt;0, 180-N2925,IF('PV model'!$B$2&lt;0,0-N2925,N2925))</f>
        <v>250.27157850987811</v>
      </c>
      <c r="P2925" s="2">
        <f>ABS(O2925-'PV model'!$B$5)</f>
        <v>45.271578509878111</v>
      </c>
      <c r="Q2925" s="3">
        <f t="shared" si="500"/>
        <v>58.864119112449508</v>
      </c>
      <c r="R2925" s="3">
        <f t="shared" si="505"/>
        <v>731.83740000000012</v>
      </c>
      <c r="S2925" s="3">
        <f t="shared" si="501"/>
        <v>160.28490140915287</v>
      </c>
      <c r="T2925" s="3">
        <f>(0.5*(1-COS(RADIANS(90-$X$3)))*(D2925+E2925)*'PV model'!$B$4)</f>
        <v>0</v>
      </c>
      <c r="U2925" s="3">
        <f t="shared" si="506"/>
        <v>892.12230140915301</v>
      </c>
      <c r="V2925" s="3">
        <f>('PV model'!$B$13*(U2925/1000)*(1-'PV model'!$B$14*((20+C2925)-25))*'PV model'!$B$10)/'PV model'!$B$12</f>
        <v>86.108872092298185</v>
      </c>
    </row>
    <row r="2926" spans="1:22" x14ac:dyDescent="0.2">
      <c r="A2926" s="10">
        <f t="shared" si="507"/>
        <v>122</v>
      </c>
      <c r="B2926" s="10">
        <f t="shared" si="508"/>
        <v>17</v>
      </c>
      <c r="C2926" s="23">
        <v>13</v>
      </c>
      <c r="D2926" s="24">
        <v>592.65359999999998</v>
      </c>
      <c r="E2926" s="24">
        <v>117.306</v>
      </c>
      <c r="F2926" s="48"/>
      <c r="G2926" s="48"/>
      <c r="H2926" s="1">
        <f t="shared" si="509"/>
        <v>15.217051395671525</v>
      </c>
      <c r="I2926" s="1">
        <f t="shared" si="502"/>
        <v>3.0541719751276104</v>
      </c>
      <c r="J2926" s="4">
        <f>B2926+('PV model'!$B$3/15)+(I2926/60)</f>
        <v>16.774236199585459</v>
      </c>
      <c r="K2926" s="2">
        <f t="shared" si="503"/>
        <v>-71.613542993781891</v>
      </c>
      <c r="L2926" s="2">
        <f>DEGREES(ASIN((((COS(RADIANS('PV model'!$B$2))*COS(RADIANS(H2926))*COS(RADIANS(K2926)))+(SIN(RADIANS('PV model'!$B$2))*SIN(RADIANS(H2926)))))))</f>
        <v>22.874139488088254</v>
      </c>
      <c r="M2926" s="3">
        <f t="shared" si="499"/>
        <v>22.874139488088254</v>
      </c>
      <c r="N2926" s="2">
        <f t="shared" si="504"/>
        <v>-83.633528746989896</v>
      </c>
      <c r="O2926" s="2">
        <f>IF('PV model'!$B$2&gt;0, 180-N2926,IF('PV model'!$B$2&lt;0,0-N2926,N2926))</f>
        <v>263.6335287469899</v>
      </c>
      <c r="P2926" s="2">
        <f>ABS(O2926-'PV model'!$B$5)</f>
        <v>58.633528746989896</v>
      </c>
      <c r="Q2926" s="3">
        <f t="shared" si="500"/>
        <v>67.125860511911739</v>
      </c>
      <c r="R2926" s="3">
        <f t="shared" si="505"/>
        <v>592.65360000000021</v>
      </c>
      <c r="S2926" s="3">
        <f t="shared" si="501"/>
        <v>153.28002518875678</v>
      </c>
      <c r="T2926" s="3">
        <f>(0.5*(1-COS(RADIANS(90-$X$3)))*(D2926+E2926)*'PV model'!$B$4)</f>
        <v>0</v>
      </c>
      <c r="U2926" s="3">
        <f t="shared" si="506"/>
        <v>745.93362518875699</v>
      </c>
      <c r="V2926" s="3">
        <f>('PV model'!$B$13*(U2926/1000)*(1-'PV model'!$B$14*((20+C2926)-25))*'PV model'!$B$10)/'PV model'!$B$12</f>
        <v>72.177492368304357</v>
      </c>
    </row>
    <row r="2927" spans="1:22" x14ac:dyDescent="0.2">
      <c r="A2927" s="10">
        <f t="shared" si="507"/>
        <v>122</v>
      </c>
      <c r="B2927" s="10">
        <f t="shared" si="508"/>
        <v>18</v>
      </c>
      <c r="C2927" s="23">
        <v>11</v>
      </c>
      <c r="D2927" s="24">
        <v>435.51060000000001</v>
      </c>
      <c r="E2927" s="24">
        <v>93.492000000000004</v>
      </c>
      <c r="F2927" s="48"/>
      <c r="G2927" s="48"/>
      <c r="H2927" s="1">
        <f t="shared" si="509"/>
        <v>15.217051395671525</v>
      </c>
      <c r="I2927" s="1">
        <f t="shared" si="502"/>
        <v>3.0541719751276104</v>
      </c>
      <c r="J2927" s="4">
        <f>B2927+('PV model'!$B$3/15)+(I2927/60)</f>
        <v>17.774236199585459</v>
      </c>
      <c r="K2927" s="2">
        <f t="shared" si="503"/>
        <v>-86.613542993781891</v>
      </c>
      <c r="L2927" s="2">
        <f>DEGREES(ASIN((((COS(RADIANS('PV model'!$B$2))*COS(RADIANS(H2927))*COS(RADIANS(K2927)))+(SIN(RADIANS('PV model'!$B$2))*SIN(RADIANS(H2927)))))))</f>
        <v>14.39458876834412</v>
      </c>
      <c r="M2927" s="3">
        <f t="shared" si="499"/>
        <v>14.39458876834412</v>
      </c>
      <c r="N2927" s="2">
        <f t="shared" si="504"/>
        <v>-83.97343302070982</v>
      </c>
      <c r="O2927" s="2">
        <f>IF('PV model'!$B$2&gt;0, 180-N2927,IF('PV model'!$B$2&lt;0,0-N2927,N2927))</f>
        <v>263.97343302070982</v>
      </c>
      <c r="P2927" s="2">
        <f>ABS(O2927-'PV model'!$B$5)</f>
        <v>58.97343302070982</v>
      </c>
      <c r="Q2927" s="3">
        <f t="shared" si="500"/>
        <v>75.605411231655879</v>
      </c>
      <c r="R2927" s="3">
        <f t="shared" si="505"/>
        <v>435.51060000000012</v>
      </c>
      <c r="S2927" s="3">
        <f t="shared" si="501"/>
        <v>115.46075884083477</v>
      </c>
      <c r="T2927" s="3">
        <f>(0.5*(1-COS(RADIANS(90-$X$3)))*(D2927+E2927)*'PV model'!$B$4)</f>
        <v>0</v>
      </c>
      <c r="U2927" s="3">
        <f t="shared" si="506"/>
        <v>550.97135884083491</v>
      </c>
      <c r="V2927" s="3">
        <f>('PV model'!$B$13*(U2927/1000)*(1-'PV model'!$B$14*((20+C2927)-25))*'PV model'!$B$10)/'PV model'!$B$12</f>
        <v>53.753294701016337</v>
      </c>
    </row>
    <row r="2928" spans="1:22" x14ac:dyDescent="0.2">
      <c r="A2928" s="10">
        <f t="shared" si="507"/>
        <v>122</v>
      </c>
      <c r="B2928" s="10">
        <f t="shared" si="508"/>
        <v>19</v>
      </c>
      <c r="C2928" s="23">
        <v>10</v>
      </c>
      <c r="D2928" s="24">
        <v>228.97980000000001</v>
      </c>
      <c r="E2928" s="24">
        <v>58.211999999999996</v>
      </c>
      <c r="F2928" s="48"/>
      <c r="G2928" s="48"/>
      <c r="H2928" s="1">
        <f t="shared" si="509"/>
        <v>15.217051395671525</v>
      </c>
      <c r="I2928" s="1">
        <f t="shared" si="502"/>
        <v>3.0541719751276104</v>
      </c>
      <c r="J2928" s="4">
        <f>B2928+('PV model'!$B$3/15)+(I2928/60)</f>
        <v>18.774236199585459</v>
      </c>
      <c r="K2928" s="2">
        <f t="shared" si="503"/>
        <v>-101.61354299378189</v>
      </c>
      <c r="L2928" s="2">
        <f>DEGREES(ASIN((((COS(RADIANS('PV model'!$B$2))*COS(RADIANS(H2928))*COS(RADIANS(K2928)))+(SIN(RADIANS('PV model'!$B$2))*SIN(RADIANS(H2928)))))))</f>
        <v>6.1014095129821655</v>
      </c>
      <c r="M2928" s="3">
        <f t="shared" si="499"/>
        <v>6.1014095129821655</v>
      </c>
      <c r="N2928" s="2">
        <f t="shared" si="504"/>
        <v>-71.909746361338378</v>
      </c>
      <c r="O2928" s="2">
        <f>IF('PV model'!$B$2&gt;0, 180-N2928,IF('PV model'!$B$2&lt;0,0-N2928,N2928))</f>
        <v>251.90974636133836</v>
      </c>
      <c r="P2928" s="2">
        <f>ABS(O2928-'PV model'!$B$5)</f>
        <v>46.909746361338364</v>
      </c>
      <c r="Q2928" s="3">
        <f t="shared" si="500"/>
        <v>83.898590487017842</v>
      </c>
      <c r="R2928" s="3">
        <f t="shared" si="505"/>
        <v>228.97980000000001</v>
      </c>
      <c r="S2928" s="3">
        <f t="shared" si="501"/>
        <v>68.804793672744623</v>
      </c>
      <c r="T2928" s="3">
        <f>(0.5*(1-COS(RADIANS(90-$X$3)))*(D2928+E2928)*'PV model'!$B$4)</f>
        <v>0</v>
      </c>
      <c r="U2928" s="3">
        <f t="shared" si="506"/>
        <v>297.78459367274462</v>
      </c>
      <c r="V2928" s="3">
        <f>('PV model'!$B$13*(U2928/1000)*(1-'PV model'!$B$14*((20+C2928)-25))*'PV model'!$B$10)/'PV model'!$B$12</f>
        <v>29.171217023857</v>
      </c>
    </row>
    <row r="2929" spans="1:22" x14ac:dyDescent="0.2">
      <c r="A2929" s="10">
        <f t="shared" si="507"/>
        <v>122</v>
      </c>
      <c r="B2929" s="10">
        <f t="shared" si="508"/>
        <v>20</v>
      </c>
      <c r="C2929" s="23">
        <v>9</v>
      </c>
      <c r="D2929" s="24">
        <v>0</v>
      </c>
      <c r="E2929" s="24">
        <v>15.876000000000001</v>
      </c>
      <c r="F2929" s="48"/>
      <c r="G2929" s="48"/>
      <c r="H2929" s="1">
        <f t="shared" si="509"/>
        <v>15.217051395671525</v>
      </c>
      <c r="I2929" s="1">
        <f t="shared" si="502"/>
        <v>3.0541719751276104</v>
      </c>
      <c r="J2929" s="4">
        <f>B2929+('PV model'!$B$3/15)+(I2929/60)</f>
        <v>19.774236199585459</v>
      </c>
      <c r="K2929" s="2">
        <f t="shared" si="503"/>
        <v>-116.61354299378189</v>
      </c>
      <c r="L2929" s="2">
        <f>DEGREES(ASIN((((COS(RADIANS('PV model'!$B$2))*COS(RADIANS(H2929))*COS(RADIANS(K2929)))+(SIN(RADIANS('PV model'!$B$2))*SIN(RADIANS(H2929)))))))</f>
        <v>-1.6344872341983976</v>
      </c>
      <c r="M2929" s="3">
        <f t="shared" si="499"/>
        <v>0</v>
      </c>
      <c r="N2929" s="2">
        <f t="shared" si="504"/>
        <v>-59.661096697745705</v>
      </c>
      <c r="O2929" s="2">
        <f>IF('PV model'!$B$2&gt;0, 180-N2929,IF('PV model'!$B$2&lt;0,0-N2929,N2929))</f>
        <v>239.66109669774571</v>
      </c>
      <c r="P2929" s="2">
        <f>ABS(O2929-'PV model'!$B$5)</f>
        <v>34.661096697745705</v>
      </c>
      <c r="Q2929" s="3">
        <f t="shared" si="500"/>
        <v>91.634487234198389</v>
      </c>
      <c r="R2929" s="3">
        <f t="shared" si="505"/>
        <v>0</v>
      </c>
      <c r="S2929" s="3">
        <f t="shared" si="501"/>
        <v>15.876000000000001</v>
      </c>
      <c r="T2929" s="3">
        <f>(0.5*(1-COS(RADIANS(90-$X$3)))*(D2929+E2929)*'PV model'!$B$4)</f>
        <v>0</v>
      </c>
      <c r="U2929" s="3">
        <f t="shared" si="506"/>
        <v>15.876000000000001</v>
      </c>
      <c r="V2929" s="3">
        <f>('PV model'!$B$13*(U2929/1000)*(1-'PV model'!$B$14*((20+C2929)-25))*'PV model'!$B$10)/'PV model'!$B$12</f>
        <v>1.5615735206399999</v>
      </c>
    </row>
    <row r="2930" spans="1:22" x14ac:dyDescent="0.2">
      <c r="A2930" s="10">
        <f t="shared" si="507"/>
        <v>122</v>
      </c>
      <c r="B2930" s="10">
        <f t="shared" si="508"/>
        <v>21</v>
      </c>
      <c r="C2930" s="23">
        <v>8.1999999999999993</v>
      </c>
      <c r="D2930" s="24">
        <v>0</v>
      </c>
      <c r="E2930" s="24">
        <v>0</v>
      </c>
      <c r="F2930" s="48"/>
      <c r="G2930" s="48"/>
      <c r="H2930" s="1">
        <f t="shared" si="509"/>
        <v>15.217051395671525</v>
      </c>
      <c r="I2930" s="1">
        <f t="shared" si="502"/>
        <v>3.0541719751276104</v>
      </c>
      <c r="J2930" s="4">
        <f>B2930+('PV model'!$B$3/15)+(I2930/60)</f>
        <v>20.774236199585459</v>
      </c>
      <c r="K2930" s="2">
        <f t="shared" si="503"/>
        <v>-131.61354299378189</v>
      </c>
      <c r="L2930" s="2">
        <f>DEGREES(ASIN((((COS(RADIANS('PV model'!$B$2))*COS(RADIANS(H2930))*COS(RADIANS(K2930)))+(SIN(RADIANS('PV model'!$B$2))*SIN(RADIANS(H2930)))))))</f>
        <v>-8.4328345709807149</v>
      </c>
      <c r="M2930" s="3">
        <f t="shared" si="499"/>
        <v>0</v>
      </c>
      <c r="N2930" s="2">
        <f t="shared" si="504"/>
        <v>-46.82880261735739</v>
      </c>
      <c r="O2930" s="2">
        <f>IF('PV model'!$B$2&gt;0, 180-N2930,IF('PV model'!$B$2&lt;0,0-N2930,N2930))</f>
        <v>226.82880261735738</v>
      </c>
      <c r="P2930" s="2">
        <f>ABS(O2930-'PV model'!$B$5)</f>
        <v>21.828802617357383</v>
      </c>
      <c r="Q2930" s="3">
        <f t="shared" si="500"/>
        <v>98.432834570980717</v>
      </c>
      <c r="R2930" s="3">
        <f t="shared" si="505"/>
        <v>0</v>
      </c>
      <c r="S2930" s="3">
        <f t="shared" si="501"/>
        <v>0</v>
      </c>
      <c r="T2930" s="3">
        <f>(0.5*(1-COS(RADIANS(90-$X$3)))*(D2930+E2930)*'PV model'!$B$4)</f>
        <v>0</v>
      </c>
      <c r="U2930" s="3">
        <f t="shared" si="506"/>
        <v>0</v>
      </c>
      <c r="V2930" s="3">
        <f>('PV model'!$B$13*(U2930/1000)*(1-'PV model'!$B$14*((20+C2930)-25))*'PV model'!$B$10)/'PV model'!$B$12</f>
        <v>0</v>
      </c>
    </row>
    <row r="2931" spans="1:22" x14ac:dyDescent="0.2">
      <c r="A2931" s="10">
        <f t="shared" si="507"/>
        <v>122</v>
      </c>
      <c r="B2931" s="10">
        <f t="shared" si="508"/>
        <v>22</v>
      </c>
      <c r="C2931" s="23">
        <v>8.5</v>
      </c>
      <c r="D2931" s="24">
        <v>0</v>
      </c>
      <c r="E2931" s="24">
        <v>0</v>
      </c>
      <c r="F2931" s="48"/>
      <c r="G2931" s="48"/>
      <c r="H2931" s="1">
        <f t="shared" si="509"/>
        <v>15.217051395671525</v>
      </c>
      <c r="I2931" s="1">
        <f t="shared" si="502"/>
        <v>3.0541719751276104</v>
      </c>
      <c r="J2931" s="4">
        <f>B2931+('PV model'!$B$3/15)+(I2931/60)</f>
        <v>21.774236199585459</v>
      </c>
      <c r="K2931" s="2">
        <f t="shared" si="503"/>
        <v>-146.61354299378189</v>
      </c>
      <c r="L2931" s="2">
        <f>DEGREES(ASIN((((COS(RADIANS('PV model'!$B$2))*COS(RADIANS(H2931))*COS(RADIANS(K2931)))+(SIN(RADIANS('PV model'!$B$2))*SIN(RADIANS(H2931)))))))</f>
        <v>-13.888970510642553</v>
      </c>
      <c r="M2931" s="3">
        <f t="shared" si="499"/>
        <v>0</v>
      </c>
      <c r="N2931" s="2">
        <f t="shared" si="504"/>
        <v>-33.160201124415586</v>
      </c>
      <c r="O2931" s="2">
        <f>IF('PV model'!$B$2&gt;0, 180-N2931,IF('PV model'!$B$2&lt;0,0-N2931,N2931))</f>
        <v>213.16020112441558</v>
      </c>
      <c r="P2931" s="2">
        <f>ABS(O2931-'PV model'!$B$5)</f>
        <v>8.160201124415579</v>
      </c>
      <c r="Q2931" s="3">
        <f t="shared" si="500"/>
        <v>103.88897051064255</v>
      </c>
      <c r="R2931" s="3">
        <f t="shared" si="505"/>
        <v>0</v>
      </c>
      <c r="S2931" s="3">
        <f t="shared" si="501"/>
        <v>0</v>
      </c>
      <c r="T2931" s="3">
        <f>(0.5*(1-COS(RADIANS(90-$X$3)))*(D2931+E2931)*'PV model'!$B$4)</f>
        <v>0</v>
      </c>
      <c r="U2931" s="3">
        <f t="shared" si="506"/>
        <v>0</v>
      </c>
      <c r="V2931" s="3">
        <f>('PV model'!$B$13*(U2931/1000)*(1-'PV model'!$B$14*((20+C2931)-25))*'PV model'!$B$10)/'PV model'!$B$12</f>
        <v>0</v>
      </c>
    </row>
    <row r="2932" spans="1:22" x14ac:dyDescent="0.2">
      <c r="A2932" s="10">
        <f t="shared" si="507"/>
        <v>122</v>
      </c>
      <c r="B2932" s="10">
        <f t="shared" si="508"/>
        <v>23</v>
      </c>
      <c r="C2932" s="23">
        <v>8.6</v>
      </c>
      <c r="D2932" s="24">
        <v>0</v>
      </c>
      <c r="E2932" s="24">
        <v>0</v>
      </c>
      <c r="F2932" s="48"/>
      <c r="G2932" s="48"/>
      <c r="H2932" s="1">
        <f t="shared" si="509"/>
        <v>15.217051395671525</v>
      </c>
      <c r="I2932" s="1">
        <f t="shared" si="502"/>
        <v>3.0541719751276104</v>
      </c>
      <c r="J2932" s="4">
        <f>B2932+('PV model'!$B$3/15)+(I2932/60)</f>
        <v>22.774236199585459</v>
      </c>
      <c r="K2932" s="2">
        <f t="shared" si="503"/>
        <v>-161.61354299378189</v>
      </c>
      <c r="L2932" s="2">
        <f>DEGREES(ASIN((((COS(RADIANS('PV model'!$B$2))*COS(RADIANS(H2932))*COS(RADIANS(K2932)))+(SIN(RADIANS('PV model'!$B$2))*SIN(RADIANS(H2932)))))))</f>
        <v>-17.597758111086783</v>
      </c>
      <c r="M2932" s="3">
        <f t="shared" si="499"/>
        <v>0</v>
      </c>
      <c r="N2932" s="2">
        <f t="shared" si="504"/>
        <v>-18.62109797873924</v>
      </c>
      <c r="O2932" s="2">
        <f>IF('PV model'!$B$2&gt;0, 180-N2932,IF('PV model'!$B$2&lt;0,0-N2932,N2932))</f>
        <v>198.62109797873924</v>
      </c>
      <c r="P2932" s="2">
        <f>ABS(O2932-'PV model'!$B$5)</f>
        <v>6.3789020212607568</v>
      </c>
      <c r="Q2932" s="3">
        <f t="shared" si="500"/>
        <v>107.59775811108679</v>
      </c>
      <c r="R2932" s="3">
        <f t="shared" si="505"/>
        <v>0</v>
      </c>
      <c r="S2932" s="3">
        <f t="shared" si="501"/>
        <v>0</v>
      </c>
      <c r="T2932" s="3">
        <f>(0.5*(1-COS(RADIANS(90-$X$3)))*(D2932+E2932)*'PV model'!$B$4)</f>
        <v>0</v>
      </c>
      <c r="U2932" s="3">
        <f t="shared" si="506"/>
        <v>0</v>
      </c>
      <c r="V2932" s="3">
        <f>('PV model'!$B$13*(U2932/1000)*(1-'PV model'!$B$14*((20+C2932)-25))*'PV model'!$B$10)/'PV model'!$B$12</f>
        <v>0</v>
      </c>
    </row>
    <row r="2933" spans="1:22" x14ac:dyDescent="0.2">
      <c r="A2933" s="10">
        <f t="shared" si="507"/>
        <v>122</v>
      </c>
      <c r="B2933" s="10">
        <f t="shared" si="508"/>
        <v>24</v>
      </c>
      <c r="C2933" s="23">
        <v>8.1999999999999993</v>
      </c>
      <c r="D2933" s="24">
        <v>0</v>
      </c>
      <c r="E2933" s="24">
        <v>0</v>
      </c>
      <c r="F2933" s="48"/>
      <c r="G2933" s="48"/>
      <c r="H2933" s="1">
        <f t="shared" si="509"/>
        <v>15.217051395671525</v>
      </c>
      <c r="I2933" s="1">
        <f t="shared" si="502"/>
        <v>3.0541719751276104</v>
      </c>
      <c r="J2933" s="4">
        <f>B2933+('PV model'!$B$3/15)+(I2933/60)</f>
        <v>23.774236199585459</v>
      </c>
      <c r="K2933" s="2">
        <f t="shared" si="503"/>
        <v>-176.61354299378189</v>
      </c>
      <c r="L2933" s="2">
        <f>DEGREES(ASIN((((COS(RADIANS('PV model'!$B$2))*COS(RADIANS(H2933))*COS(RADIANS(K2933)))+(SIN(RADIANS('PV model'!$B$2))*SIN(RADIANS(H2933)))))))</f>
        <v>-19.225027434150753</v>
      </c>
      <c r="M2933" s="3">
        <f t="shared" si="499"/>
        <v>0</v>
      </c>
      <c r="N2933" s="2">
        <f t="shared" si="504"/>
        <v>-3.4608070827259554</v>
      </c>
      <c r="O2933" s="2">
        <f>IF('PV model'!$B$2&gt;0, 180-N2933,IF('PV model'!$B$2&lt;0,0-N2933,N2933))</f>
        <v>183.46080708272595</v>
      </c>
      <c r="P2933" s="2">
        <f>ABS(O2933-'PV model'!$B$5)</f>
        <v>21.53919291727405</v>
      </c>
      <c r="Q2933" s="3">
        <f t="shared" si="500"/>
        <v>109.22502743415076</v>
      </c>
      <c r="R2933" s="3">
        <f t="shared" si="505"/>
        <v>0</v>
      </c>
      <c r="S2933" s="3">
        <f t="shared" si="501"/>
        <v>0</v>
      </c>
      <c r="T2933" s="3">
        <f>(0.5*(1-COS(RADIANS(90-$X$3)))*(D2933+E2933)*'PV model'!$B$4)</f>
        <v>0</v>
      </c>
      <c r="U2933" s="3">
        <f t="shared" si="506"/>
        <v>0</v>
      </c>
      <c r="V2933" s="3">
        <f>('PV model'!$B$13*(U2933/1000)*(1-'PV model'!$B$14*((20+C2933)-25))*'PV model'!$B$10)/'PV model'!$B$12</f>
        <v>0</v>
      </c>
    </row>
    <row r="2934" spans="1:22" x14ac:dyDescent="0.2">
      <c r="A2934" s="10">
        <f t="shared" si="507"/>
        <v>123</v>
      </c>
      <c r="B2934" s="10">
        <f t="shared" si="508"/>
        <v>1</v>
      </c>
      <c r="C2934" s="23">
        <v>7.9</v>
      </c>
      <c r="D2934" s="24">
        <v>0</v>
      </c>
      <c r="E2934" s="24">
        <v>0</v>
      </c>
      <c r="F2934" s="48"/>
      <c r="G2934" s="48"/>
      <c r="H2934" s="1">
        <f t="shared" si="509"/>
        <v>15.522259699180545</v>
      </c>
      <c r="I2934" s="1">
        <f t="shared" si="502"/>
        <v>3.1669072280408987</v>
      </c>
      <c r="J2934" s="4">
        <f>B2934+('PV model'!$B$3/15)+(I2934/60)</f>
        <v>0.77611512046734832</v>
      </c>
      <c r="K2934" s="2">
        <f t="shared" si="503"/>
        <v>168.35827319298977</v>
      </c>
      <c r="L2934" s="2">
        <f>DEGREES(ASIN((((COS(RADIANS('PV model'!$B$2))*COS(RADIANS(H2934))*COS(RADIANS(K2934)))+(SIN(RADIANS('PV model'!$B$2))*SIN(RADIANS(H2934)))))))</f>
        <v>-18.298884728269751</v>
      </c>
      <c r="M2934" s="3">
        <f t="shared" si="499"/>
        <v>0</v>
      </c>
      <c r="N2934" s="2">
        <f t="shared" si="504"/>
        <v>11.817030159146199</v>
      </c>
      <c r="O2934" s="2">
        <f>IF('PV model'!$B$2&gt;0, 180-N2934,IF('PV model'!$B$2&lt;0,0-N2934,N2934))</f>
        <v>168.18296984085379</v>
      </c>
      <c r="P2934" s="2">
        <f>ABS(O2934-'PV model'!$B$5)</f>
        <v>36.817030159146213</v>
      </c>
      <c r="Q2934" s="3">
        <f t="shared" si="500"/>
        <v>108.29888472826975</v>
      </c>
      <c r="R2934" s="3">
        <f t="shared" si="505"/>
        <v>0</v>
      </c>
      <c r="S2934" s="3">
        <f t="shared" si="501"/>
        <v>0</v>
      </c>
      <c r="T2934" s="3">
        <f>(0.5*(1-COS(RADIANS(90-$X$3)))*(D2934+E2934)*'PV model'!$B$4)</f>
        <v>0</v>
      </c>
      <c r="U2934" s="3">
        <f t="shared" si="506"/>
        <v>0</v>
      </c>
      <c r="V2934" s="3">
        <f>('PV model'!$B$13*(U2934/1000)*(1-'PV model'!$B$14*((20+C2934)-25))*'PV model'!$B$10)/'PV model'!$B$12</f>
        <v>0</v>
      </c>
    </row>
    <row r="2935" spans="1:22" x14ac:dyDescent="0.2">
      <c r="A2935" s="10">
        <f t="shared" si="507"/>
        <v>123</v>
      </c>
      <c r="B2935" s="10">
        <f t="shared" si="508"/>
        <v>2</v>
      </c>
      <c r="C2935" s="23">
        <v>7.5</v>
      </c>
      <c r="D2935" s="24">
        <v>0</v>
      </c>
      <c r="E2935" s="24">
        <v>0</v>
      </c>
      <c r="F2935" s="48"/>
      <c r="G2935" s="48"/>
      <c r="H2935" s="1">
        <f t="shared" si="509"/>
        <v>15.522259699180545</v>
      </c>
      <c r="I2935" s="1">
        <f t="shared" si="502"/>
        <v>3.1669072280408987</v>
      </c>
      <c r="J2935" s="4">
        <f>B2935+('PV model'!$B$3/15)+(I2935/60)</f>
        <v>1.7761151204673484</v>
      </c>
      <c r="K2935" s="2">
        <f t="shared" si="503"/>
        <v>153.35827319298977</v>
      </c>
      <c r="L2935" s="2">
        <f>DEGREES(ASIN((((COS(RADIANS('PV model'!$B$2))*COS(RADIANS(H2935))*COS(RADIANS(K2935)))+(SIN(RADIANS('PV model'!$B$2))*SIN(RADIANS(H2935)))))))</f>
        <v>-15.501145624025233</v>
      </c>
      <c r="M2935" s="3">
        <f t="shared" si="499"/>
        <v>0</v>
      </c>
      <c r="N2935" s="2">
        <f t="shared" si="504"/>
        <v>26.638787137912278</v>
      </c>
      <c r="O2935" s="2">
        <f>IF('PV model'!$B$2&gt;0, 180-N2935,IF('PV model'!$B$2&lt;0,0-N2935,N2935))</f>
        <v>153.36121286208771</v>
      </c>
      <c r="P2935" s="2">
        <f>ABS(O2935-'PV model'!$B$5)</f>
        <v>51.638787137912288</v>
      </c>
      <c r="Q2935" s="3">
        <f t="shared" si="500"/>
        <v>105.50114562402524</v>
      </c>
      <c r="R2935" s="3">
        <f t="shared" si="505"/>
        <v>0</v>
      </c>
      <c r="S2935" s="3">
        <f t="shared" si="501"/>
        <v>0</v>
      </c>
      <c r="T2935" s="3">
        <f>(0.5*(1-COS(RADIANS(90-$X$3)))*(D2935+E2935)*'PV model'!$B$4)</f>
        <v>0</v>
      </c>
      <c r="U2935" s="3">
        <f t="shared" si="506"/>
        <v>0</v>
      </c>
      <c r="V2935" s="3">
        <f>('PV model'!$B$13*(U2935/1000)*(1-'PV model'!$B$14*((20+C2935)-25))*'PV model'!$B$10)/'PV model'!$B$12</f>
        <v>0</v>
      </c>
    </row>
    <row r="2936" spans="1:22" x14ac:dyDescent="0.2">
      <c r="A2936" s="10">
        <f t="shared" si="507"/>
        <v>123</v>
      </c>
      <c r="B2936" s="10">
        <f t="shared" si="508"/>
        <v>3</v>
      </c>
      <c r="C2936" s="23">
        <v>7.4</v>
      </c>
      <c r="D2936" s="24">
        <v>0</v>
      </c>
      <c r="E2936" s="24">
        <v>0</v>
      </c>
      <c r="F2936" s="48"/>
      <c r="G2936" s="48"/>
      <c r="H2936" s="1">
        <f t="shared" si="509"/>
        <v>15.522259699180545</v>
      </c>
      <c r="I2936" s="1">
        <f t="shared" si="502"/>
        <v>3.1669072280408987</v>
      </c>
      <c r="J2936" s="4">
        <f>B2936+('PV model'!$B$3/15)+(I2936/60)</f>
        <v>2.776115120467348</v>
      </c>
      <c r="K2936" s="2">
        <f t="shared" si="503"/>
        <v>138.35827319298977</v>
      </c>
      <c r="L2936" s="2">
        <f>DEGREES(ASIN((((COS(RADIANS('PV model'!$B$2))*COS(RADIANS(H2936))*COS(RADIANS(K2936)))+(SIN(RADIANS('PV model'!$B$2))*SIN(RADIANS(H2936)))))))</f>
        <v>-10.795155266732964</v>
      </c>
      <c r="M2936" s="3">
        <f t="shared" si="499"/>
        <v>0</v>
      </c>
      <c r="N2936" s="2">
        <f t="shared" si="504"/>
        <v>40.675140821085257</v>
      </c>
      <c r="O2936" s="2">
        <f>IF('PV model'!$B$2&gt;0, 180-N2936,IF('PV model'!$B$2&lt;0,0-N2936,N2936))</f>
        <v>139.32485917891475</v>
      </c>
      <c r="P2936" s="2">
        <f>ABS(O2936-'PV model'!$B$5)</f>
        <v>65.67514082108525</v>
      </c>
      <c r="Q2936" s="3">
        <f t="shared" si="500"/>
        <v>100.79515526673296</v>
      </c>
      <c r="R2936" s="3">
        <f t="shared" si="505"/>
        <v>0</v>
      </c>
      <c r="S2936" s="3">
        <f t="shared" si="501"/>
        <v>0</v>
      </c>
      <c r="T2936" s="3">
        <f>(0.5*(1-COS(RADIANS(90-$X$3)))*(D2936+E2936)*'PV model'!$B$4)</f>
        <v>0</v>
      </c>
      <c r="U2936" s="3">
        <f t="shared" si="506"/>
        <v>0</v>
      </c>
      <c r="V2936" s="3">
        <f>('PV model'!$B$13*(U2936/1000)*(1-'PV model'!$B$14*((20+C2936)-25))*'PV model'!$B$10)/'PV model'!$B$12</f>
        <v>0</v>
      </c>
    </row>
    <row r="2937" spans="1:22" x14ac:dyDescent="0.2">
      <c r="A2937" s="10">
        <f t="shared" si="507"/>
        <v>123</v>
      </c>
      <c r="B2937" s="10">
        <f t="shared" si="508"/>
        <v>4</v>
      </c>
      <c r="C2937" s="23">
        <v>7.3</v>
      </c>
      <c r="D2937" s="24">
        <v>0</v>
      </c>
      <c r="E2937" s="24">
        <v>0</v>
      </c>
      <c r="F2937" s="48"/>
      <c r="G2937" s="48"/>
      <c r="H2937" s="1">
        <f t="shared" si="509"/>
        <v>15.522259699180545</v>
      </c>
      <c r="I2937" s="1">
        <f t="shared" si="502"/>
        <v>3.1669072280408987</v>
      </c>
      <c r="J2937" s="4">
        <f>B2937+('PV model'!$B$3/15)+(I2937/60)</f>
        <v>3.776115120467348</v>
      </c>
      <c r="K2937" s="2">
        <f t="shared" si="503"/>
        <v>123.35827319298977</v>
      </c>
      <c r="L2937" s="2">
        <f>DEGREES(ASIN((((COS(RADIANS('PV model'!$B$2))*COS(RADIANS(H2937))*COS(RADIANS(K2937)))+(SIN(RADIANS('PV model'!$B$2))*SIN(RADIANS(H2937)))))))</f>
        <v>-4.5624076063949008</v>
      </c>
      <c r="M2937" s="3">
        <f t="shared" si="499"/>
        <v>0</v>
      </c>
      <c r="N2937" s="2">
        <f t="shared" si="504"/>
        <v>53.837082482798913</v>
      </c>
      <c r="O2937" s="2">
        <f>IF('PV model'!$B$2&gt;0, 180-N2937,IF('PV model'!$B$2&lt;0,0-N2937,N2937))</f>
        <v>126.16291751720109</v>
      </c>
      <c r="P2937" s="2">
        <f>ABS(O2937-'PV model'!$B$5)</f>
        <v>78.837082482798905</v>
      </c>
      <c r="Q2937" s="3">
        <f t="shared" si="500"/>
        <v>94.562407606394899</v>
      </c>
      <c r="R2937" s="3">
        <f t="shared" si="505"/>
        <v>0</v>
      </c>
      <c r="S2937" s="3">
        <f t="shared" si="501"/>
        <v>0</v>
      </c>
      <c r="T2937" s="3">
        <f>(0.5*(1-COS(RADIANS(90-$X$3)))*(D2937+E2937)*'PV model'!$B$4)</f>
        <v>0</v>
      </c>
      <c r="U2937" s="3">
        <f t="shared" si="506"/>
        <v>0</v>
      </c>
      <c r="V2937" s="3">
        <f>('PV model'!$B$13*(U2937/1000)*(1-'PV model'!$B$14*((20+C2937)-25))*'PV model'!$B$10)/'PV model'!$B$12</f>
        <v>0</v>
      </c>
    </row>
    <row r="2938" spans="1:22" x14ac:dyDescent="0.2">
      <c r="A2938" s="10">
        <f t="shared" si="507"/>
        <v>123</v>
      </c>
      <c r="B2938" s="10">
        <f t="shared" si="508"/>
        <v>5</v>
      </c>
      <c r="C2938" s="23">
        <v>7.1</v>
      </c>
      <c r="D2938" s="24">
        <v>0</v>
      </c>
      <c r="E2938" s="24">
        <v>1.764</v>
      </c>
      <c r="F2938" s="48"/>
      <c r="G2938" s="48"/>
      <c r="H2938" s="1">
        <f t="shared" si="509"/>
        <v>15.522259699180545</v>
      </c>
      <c r="I2938" s="1">
        <f t="shared" si="502"/>
        <v>3.1669072280408987</v>
      </c>
      <c r="J2938" s="4">
        <f>B2938+('PV model'!$B$3/15)+(I2938/60)</f>
        <v>4.7761151204673489</v>
      </c>
      <c r="K2938" s="2">
        <f t="shared" si="503"/>
        <v>108.35827319298977</v>
      </c>
      <c r="L2938" s="2">
        <f>DEGREES(ASIN((((COS(RADIANS('PV model'!$B$2))*COS(RADIANS(H2938))*COS(RADIANS(K2938)))+(SIN(RADIANS('PV model'!$B$2))*SIN(RADIANS(H2938)))))))</f>
        <v>2.7890670462704636</v>
      </c>
      <c r="M2938" s="3">
        <f t="shared" si="499"/>
        <v>2.7890670462704636</v>
      </c>
      <c r="N2938" s="2">
        <f t="shared" si="504"/>
        <v>66.287237568083995</v>
      </c>
      <c r="O2938" s="2">
        <f>IF('PV model'!$B$2&gt;0, 180-N2938,IF('PV model'!$B$2&lt;0,0-N2938,N2938))</f>
        <v>113.712762431916</v>
      </c>
      <c r="P2938" s="2">
        <f>ABS(O2938-'PV model'!$B$5)</f>
        <v>91.287237568083995</v>
      </c>
      <c r="Q2938" s="3">
        <f t="shared" si="500"/>
        <v>87.210932953729539</v>
      </c>
      <c r="R2938" s="3">
        <f t="shared" si="505"/>
        <v>0</v>
      </c>
      <c r="S2938" s="3">
        <f t="shared" si="501"/>
        <v>1.764</v>
      </c>
      <c r="T2938" s="3">
        <f>(0.5*(1-COS(RADIANS(90-$X$3)))*(D2938+E2938)*'PV model'!$B$4)</f>
        <v>0</v>
      </c>
      <c r="U2938" s="3">
        <f t="shared" si="506"/>
        <v>1.764</v>
      </c>
      <c r="V2938" s="3">
        <f>('PV model'!$B$13*(U2938/1000)*(1-'PV model'!$B$14*((20+C2938)-25))*'PV model'!$B$10)/'PV model'!$B$12</f>
        <v>0.174848272704</v>
      </c>
    </row>
    <row r="2939" spans="1:22" x14ac:dyDescent="0.2">
      <c r="A2939" s="10">
        <f t="shared" si="507"/>
        <v>123</v>
      </c>
      <c r="B2939" s="10">
        <f t="shared" si="508"/>
        <v>6</v>
      </c>
      <c r="C2939" s="23">
        <v>6.8</v>
      </c>
      <c r="D2939" s="24">
        <v>38.1633</v>
      </c>
      <c r="E2939" s="24">
        <v>34.398000000000003</v>
      </c>
      <c r="F2939" s="48"/>
      <c r="G2939" s="48"/>
      <c r="H2939" s="1">
        <f t="shared" si="509"/>
        <v>15.522259699180545</v>
      </c>
      <c r="I2939" s="1">
        <f t="shared" si="502"/>
        <v>3.1669072280408987</v>
      </c>
      <c r="J2939" s="4">
        <f>B2939+('PV model'!$B$3/15)+(I2939/60)</f>
        <v>5.7761151204673489</v>
      </c>
      <c r="K2939" s="2">
        <f t="shared" si="503"/>
        <v>93.35827319298977</v>
      </c>
      <c r="L2939" s="2">
        <f>DEGREES(ASIN((((COS(RADIANS('PV model'!$B$2))*COS(RADIANS(H2939))*COS(RADIANS(K2939)))+(SIN(RADIANS('PV model'!$B$2))*SIN(RADIANS(H2939)))))))</f>
        <v>10.869758099774652</v>
      </c>
      <c r="M2939" s="3">
        <f t="shared" si="499"/>
        <v>10.869758099774652</v>
      </c>
      <c r="N2939" s="2">
        <f t="shared" si="504"/>
        <v>78.362878358771468</v>
      </c>
      <c r="O2939" s="2">
        <f>IF('PV model'!$B$2&gt;0, 180-N2939,IF('PV model'!$B$2&lt;0,0-N2939,N2939))</f>
        <v>101.63712164122853</v>
      </c>
      <c r="P2939" s="2">
        <f>ABS(O2939-'PV model'!$B$5)</f>
        <v>103.36287835877147</v>
      </c>
      <c r="Q2939" s="3">
        <f t="shared" si="500"/>
        <v>79.130241900225343</v>
      </c>
      <c r="R2939" s="3">
        <f t="shared" si="505"/>
        <v>38.163300000000028</v>
      </c>
      <c r="S2939" s="3">
        <f t="shared" si="501"/>
        <v>40.133558328045247</v>
      </c>
      <c r="T2939" s="3">
        <f>(0.5*(1-COS(RADIANS(90-$X$3)))*(D2939+E2939)*'PV model'!$B$4)</f>
        <v>0</v>
      </c>
      <c r="U2939" s="3">
        <f t="shared" si="506"/>
        <v>78.296858328045275</v>
      </c>
      <c r="V2939" s="3">
        <f>('PV model'!$B$13*(U2939/1000)*(1-'PV model'!$B$14*((20+C2939)-25))*'PV model'!$B$10)/'PV model'!$B$12</f>
        <v>7.7702027699704104</v>
      </c>
    </row>
    <row r="2940" spans="1:22" x14ac:dyDescent="0.2">
      <c r="A2940" s="10">
        <f t="shared" si="507"/>
        <v>123</v>
      </c>
      <c r="B2940" s="10">
        <f t="shared" si="508"/>
        <v>7</v>
      </c>
      <c r="C2940" s="23">
        <v>7.3</v>
      </c>
      <c r="D2940" s="24">
        <v>332.24520000000001</v>
      </c>
      <c r="E2940" s="24">
        <v>77.616</v>
      </c>
      <c r="F2940" s="48"/>
      <c r="G2940" s="48"/>
      <c r="H2940" s="1">
        <f t="shared" si="509"/>
        <v>15.522259699180545</v>
      </c>
      <c r="I2940" s="1">
        <f t="shared" si="502"/>
        <v>3.1669072280408987</v>
      </c>
      <c r="J2940" s="4">
        <f>B2940+('PV model'!$B$3/15)+(I2940/60)</f>
        <v>6.7761151204673489</v>
      </c>
      <c r="K2940" s="2">
        <f t="shared" si="503"/>
        <v>78.35827319298977</v>
      </c>
      <c r="L2940" s="2">
        <f>DEGREES(ASIN((((COS(RADIANS('PV model'!$B$2))*COS(RADIANS(H2940))*COS(RADIANS(K2940)))+(SIN(RADIANS('PV model'!$B$2))*SIN(RADIANS(H2940)))))))</f>
        <v>19.309673116293094</v>
      </c>
      <c r="M2940" s="3">
        <f t="shared" si="499"/>
        <v>19.309673116293094</v>
      </c>
      <c r="N2940" s="2">
        <f t="shared" si="504"/>
        <v>89.474334448304674</v>
      </c>
      <c r="O2940" s="2">
        <f>IF('PV model'!$B$2&gt;0, 180-N2940,IF('PV model'!$B$2&lt;0,0-N2940,N2940))</f>
        <v>90.525665551695326</v>
      </c>
      <c r="P2940" s="2">
        <f>ABS(O2940-'PV model'!$B$5)</f>
        <v>114.47433444830467</v>
      </c>
      <c r="Q2940" s="3">
        <f t="shared" si="500"/>
        <v>70.690326883706916</v>
      </c>
      <c r="R2940" s="3">
        <f t="shared" si="505"/>
        <v>332.24519999999995</v>
      </c>
      <c r="S2940" s="3">
        <f t="shared" si="501"/>
        <v>98.894774536101949</v>
      </c>
      <c r="T2940" s="3">
        <f>(0.5*(1-COS(RADIANS(90-$X$3)))*(D2940+E2940)*'PV model'!$B$4)</f>
        <v>0</v>
      </c>
      <c r="U2940" s="3">
        <f t="shared" si="506"/>
        <v>431.13997453610193</v>
      </c>
      <c r="V2940" s="3">
        <f>('PV model'!$B$13*(U2940/1000)*(1-'PV model'!$B$14*((20+C2940)-25))*'PV model'!$B$10)/'PV model'!$B$12</f>
        <v>42.700261737566159</v>
      </c>
    </row>
    <row r="2941" spans="1:22" x14ac:dyDescent="0.2">
      <c r="A2941" s="10">
        <f t="shared" si="507"/>
        <v>123</v>
      </c>
      <c r="B2941" s="10">
        <f t="shared" si="508"/>
        <v>8</v>
      </c>
      <c r="C2941" s="23">
        <v>8</v>
      </c>
      <c r="D2941" s="24">
        <v>490.51065</v>
      </c>
      <c r="E2941" s="24">
        <v>124.36200000000001</v>
      </c>
      <c r="F2941" s="48"/>
      <c r="G2941" s="48"/>
      <c r="H2941" s="1">
        <f t="shared" si="509"/>
        <v>15.522259699180545</v>
      </c>
      <c r="I2941" s="1">
        <f t="shared" si="502"/>
        <v>3.1669072280408987</v>
      </c>
      <c r="J2941" s="4">
        <f>B2941+('PV model'!$B$3/15)+(I2941/60)</f>
        <v>7.7761151204673489</v>
      </c>
      <c r="K2941" s="2">
        <f t="shared" si="503"/>
        <v>63.35827319298977</v>
      </c>
      <c r="L2941" s="2">
        <f>DEGREES(ASIN((((COS(RADIANS('PV model'!$B$2))*COS(RADIANS(H2941))*COS(RADIANS(K2941)))+(SIN(RADIANS('PV model'!$B$2))*SIN(RADIANS(H2941)))))))</f>
        <v>27.727397002404228</v>
      </c>
      <c r="M2941" s="3">
        <f t="shared" si="499"/>
        <v>27.727397002404228</v>
      </c>
      <c r="N2941" s="2">
        <f t="shared" si="504"/>
        <v>76.642993292242068</v>
      </c>
      <c r="O2941" s="2">
        <f>IF('PV model'!$B$2&gt;0, 180-N2941,IF('PV model'!$B$2&lt;0,0-N2941,N2941))</f>
        <v>103.35700670775793</v>
      </c>
      <c r="P2941" s="2">
        <f>ABS(O2941-'PV model'!$B$5)</f>
        <v>101.64299329224207</v>
      </c>
      <c r="Q2941" s="3">
        <f t="shared" si="500"/>
        <v>62.272602997595776</v>
      </c>
      <c r="R2941" s="3">
        <f t="shared" si="505"/>
        <v>490.51065</v>
      </c>
      <c r="S2941" s="3">
        <f t="shared" si="501"/>
        <v>166.3904366297235</v>
      </c>
      <c r="T2941" s="3">
        <f>(0.5*(1-COS(RADIANS(90-$X$3)))*(D2941+E2941)*'PV model'!$B$4)</f>
        <v>0</v>
      </c>
      <c r="U2941" s="3">
        <f t="shared" si="506"/>
        <v>656.90108662972352</v>
      </c>
      <c r="V2941" s="3">
        <f>('PV model'!$B$13*(U2941/1000)*(1-'PV model'!$B$14*((20+C2941)-25))*'PV model'!$B$10)/'PV model'!$B$12</f>
        <v>64.875866628073069</v>
      </c>
    </row>
    <row r="2942" spans="1:22" x14ac:dyDescent="0.2">
      <c r="A2942" s="10">
        <f t="shared" si="507"/>
        <v>123</v>
      </c>
      <c r="B2942" s="10">
        <f t="shared" si="508"/>
        <v>9</v>
      </c>
      <c r="C2942" s="23">
        <v>9.1</v>
      </c>
      <c r="D2942" s="24">
        <v>500.61269999999996</v>
      </c>
      <c r="E2942" s="24">
        <v>181.69200000000001</v>
      </c>
      <c r="F2942" s="48"/>
      <c r="G2942" s="48"/>
      <c r="H2942" s="1">
        <f t="shared" si="509"/>
        <v>15.522259699180545</v>
      </c>
      <c r="I2942" s="1">
        <f t="shared" si="502"/>
        <v>3.1669072280408987</v>
      </c>
      <c r="J2942" s="4">
        <f>B2942+('PV model'!$B$3/15)+(I2942/60)</f>
        <v>8.7761151204673471</v>
      </c>
      <c r="K2942" s="2">
        <f t="shared" si="503"/>
        <v>48.358273192989792</v>
      </c>
      <c r="L2942" s="2">
        <f>DEGREES(ASIN((((COS(RADIANS('PV model'!$B$2))*COS(RADIANS(H2942))*COS(RADIANS(K2942)))+(SIN(RADIANS('PV model'!$B$2))*SIN(RADIANS(H2942)))))))</f>
        <v>35.674506172789471</v>
      </c>
      <c r="M2942" s="3">
        <f t="shared" si="499"/>
        <v>35.674506172789471</v>
      </c>
      <c r="N2942" s="2">
        <f t="shared" si="504"/>
        <v>62.423741721508655</v>
      </c>
      <c r="O2942" s="2">
        <f>IF('PV model'!$B$2&gt;0, 180-N2942,IF('PV model'!$B$2&lt;0,0-N2942,N2942))</f>
        <v>117.57625827849134</v>
      </c>
      <c r="P2942" s="2">
        <f>ABS(O2942-'PV model'!$B$5)</f>
        <v>87.423741721508662</v>
      </c>
      <c r="Q2942" s="3">
        <f t="shared" si="500"/>
        <v>54.325493827210529</v>
      </c>
      <c r="R2942" s="3">
        <f t="shared" si="505"/>
        <v>500.6126999999999</v>
      </c>
      <c r="S2942" s="3">
        <f t="shared" si="501"/>
        <v>247.36436389401527</v>
      </c>
      <c r="T2942" s="3">
        <f>(0.5*(1-COS(RADIANS(90-$X$3)))*(D2942+E2942)*'PV model'!$B$4)</f>
        <v>0</v>
      </c>
      <c r="U2942" s="3">
        <f t="shared" si="506"/>
        <v>747.97706389401515</v>
      </c>
      <c r="V2942" s="3">
        <f>('PV model'!$B$13*(U2942/1000)*(1-'PV model'!$B$14*((20+C2942)-25))*'PV model'!$B$10)/'PV model'!$B$12</f>
        <v>73.541595595013476</v>
      </c>
    </row>
    <row r="2943" spans="1:22" x14ac:dyDescent="0.2">
      <c r="A2943" s="10">
        <f t="shared" si="507"/>
        <v>123</v>
      </c>
      <c r="B2943" s="10">
        <f t="shared" si="508"/>
        <v>10</v>
      </c>
      <c r="C2943" s="23">
        <v>9.4</v>
      </c>
      <c r="D2943" s="24">
        <v>725.10270000000003</v>
      </c>
      <c r="E2943" s="24">
        <v>166.69800000000001</v>
      </c>
      <c r="F2943" s="48"/>
      <c r="G2943" s="48"/>
      <c r="H2943" s="1">
        <f t="shared" si="509"/>
        <v>15.522259699180545</v>
      </c>
      <c r="I2943" s="1">
        <f t="shared" si="502"/>
        <v>3.1669072280408987</v>
      </c>
      <c r="J2943" s="4">
        <f>B2943+('PV model'!$B$3/15)+(I2943/60)</f>
        <v>9.7761151204673471</v>
      </c>
      <c r="K2943" s="2">
        <f t="shared" si="503"/>
        <v>33.358273192989792</v>
      </c>
      <c r="L2943" s="2">
        <f>DEGREES(ASIN((((COS(RADIANS('PV model'!$B$2))*COS(RADIANS(H2943))*COS(RADIANS(K2943)))+(SIN(RADIANS('PV model'!$B$2))*SIN(RADIANS(H2943)))))))</f>
        <v>42.561517677317752</v>
      </c>
      <c r="M2943" s="3">
        <f t="shared" si="499"/>
        <v>42.561517677317752</v>
      </c>
      <c r="N2943" s="2">
        <f t="shared" si="504"/>
        <v>45.9984339077049</v>
      </c>
      <c r="O2943" s="2">
        <f>IF('PV model'!$B$2&gt;0, 180-N2943,IF('PV model'!$B$2&lt;0,0-N2943,N2943))</f>
        <v>134.00156609229509</v>
      </c>
      <c r="P2943" s="2">
        <f>ABS(O2943-'PV model'!$B$5)</f>
        <v>70.998433907704907</v>
      </c>
      <c r="Q2943" s="3">
        <f t="shared" si="500"/>
        <v>47.438482322682241</v>
      </c>
      <c r="R2943" s="3">
        <f t="shared" si="505"/>
        <v>725.10270000000003</v>
      </c>
      <c r="S2943" s="3">
        <f t="shared" si="501"/>
        <v>229.56264367419709</v>
      </c>
      <c r="T2943" s="3">
        <f>(0.5*(1-COS(RADIANS(90-$X$3)))*(D2943+E2943)*'PV model'!$B$4)</f>
        <v>0</v>
      </c>
      <c r="U2943" s="3">
        <f t="shared" si="506"/>
        <v>954.66534367419717</v>
      </c>
      <c r="V2943" s="3">
        <f>('PV model'!$B$13*(U2943/1000)*(1-'PV model'!$B$14*((20+C2943)-25))*'PV model'!$B$10)/'PV model'!$B$12</f>
        <v>93.748808833208102</v>
      </c>
    </row>
    <row r="2944" spans="1:22" x14ac:dyDescent="0.2">
      <c r="A2944" s="10">
        <f t="shared" si="507"/>
        <v>123</v>
      </c>
      <c r="B2944" s="10">
        <f t="shared" si="508"/>
        <v>11</v>
      </c>
      <c r="C2944" s="23">
        <v>10.4</v>
      </c>
      <c r="D2944" s="24">
        <v>929.38860000000011</v>
      </c>
      <c r="E2944" s="24">
        <v>93.492000000000004</v>
      </c>
      <c r="F2944" s="48"/>
      <c r="G2944" s="48"/>
      <c r="H2944" s="1">
        <f t="shared" si="509"/>
        <v>15.522259699180545</v>
      </c>
      <c r="I2944" s="1">
        <f t="shared" si="502"/>
        <v>3.1669072280408987</v>
      </c>
      <c r="J2944" s="4">
        <f>B2944+('PV model'!$B$3/15)+(I2944/60)</f>
        <v>10.776115120467347</v>
      </c>
      <c r="K2944" s="2">
        <f t="shared" si="503"/>
        <v>18.358273192989792</v>
      </c>
      <c r="L2944" s="2">
        <f>DEGREES(ASIN((((COS(RADIANS('PV model'!$B$2))*COS(RADIANS(H2944))*COS(RADIANS(K2944)))+(SIN(RADIANS('PV model'!$B$2))*SIN(RADIANS(H2944)))))))</f>
        <v>47.605379112451629</v>
      </c>
      <c r="M2944" s="3">
        <f t="shared" si="499"/>
        <v>47.605379112451629</v>
      </c>
      <c r="N2944" s="2">
        <f t="shared" si="504"/>
        <v>26.749911329263302</v>
      </c>
      <c r="O2944" s="2">
        <f>IF('PV model'!$B$2&gt;0, 180-N2944,IF('PV model'!$B$2&lt;0,0-N2944,N2944))</f>
        <v>153.25008867073669</v>
      </c>
      <c r="P2944" s="2">
        <f>ABS(O2944-'PV model'!$B$5)</f>
        <v>51.749911329263313</v>
      </c>
      <c r="Q2944" s="3">
        <f t="shared" si="500"/>
        <v>42.394620887548371</v>
      </c>
      <c r="R2944" s="3">
        <f t="shared" si="505"/>
        <v>929.38860000000011</v>
      </c>
      <c r="S2944" s="3">
        <f t="shared" si="501"/>
        <v>128.09628994123045</v>
      </c>
      <c r="T2944" s="3">
        <f>(0.5*(1-COS(RADIANS(90-$X$3)))*(D2944+E2944)*'PV model'!$B$4)</f>
        <v>0</v>
      </c>
      <c r="U2944" s="3">
        <f t="shared" si="506"/>
        <v>1057.4848899412304</v>
      </c>
      <c r="V2944" s="3">
        <f>('PV model'!$B$13*(U2944/1000)*(1-'PV model'!$B$14*((20+C2944)-25))*'PV model'!$B$10)/'PV model'!$B$12</f>
        <v>103.42293590319724</v>
      </c>
    </row>
    <row r="2945" spans="1:22" x14ac:dyDescent="0.2">
      <c r="A2945" s="10">
        <f t="shared" si="507"/>
        <v>123</v>
      </c>
      <c r="B2945" s="10">
        <f t="shared" si="508"/>
        <v>12</v>
      </c>
      <c r="C2945" s="23">
        <v>11.4</v>
      </c>
      <c r="D2945" s="24">
        <v>921.53145000000006</v>
      </c>
      <c r="E2945" s="24">
        <v>108.486</v>
      </c>
      <c r="F2945" s="48"/>
      <c r="G2945" s="48"/>
      <c r="H2945" s="1">
        <f t="shared" si="509"/>
        <v>15.522259699180545</v>
      </c>
      <c r="I2945" s="1">
        <f t="shared" si="502"/>
        <v>3.1669072280408987</v>
      </c>
      <c r="J2945" s="4">
        <f>B2945+('PV model'!$B$3/15)+(I2945/60)</f>
        <v>11.776115120467347</v>
      </c>
      <c r="K2945" s="2">
        <f t="shared" si="503"/>
        <v>3.3582731929897935</v>
      </c>
      <c r="L2945" s="2">
        <f>DEGREES(ASIN((((COS(RADIANS('PV model'!$B$2))*COS(RADIANS(H2945))*COS(RADIANS(K2945)))+(SIN(RADIANS('PV model'!$B$2))*SIN(RADIANS(H2945)))))))</f>
        <v>49.938756460190227</v>
      </c>
      <c r="M2945" s="3">
        <f t="shared" si="499"/>
        <v>49.938756460190227</v>
      </c>
      <c r="N2945" s="2">
        <f t="shared" si="504"/>
        <v>5.0311717943915868</v>
      </c>
      <c r="O2945" s="2">
        <f>IF('PV model'!$B$2&gt;0, 180-N2945,IF('PV model'!$B$2&lt;0,0-N2945,N2945))</f>
        <v>174.96882820560842</v>
      </c>
      <c r="P2945" s="2">
        <f>ABS(O2945-'PV model'!$B$5)</f>
        <v>30.031171794391582</v>
      </c>
      <c r="Q2945" s="3">
        <f t="shared" si="500"/>
        <v>40.061243539809773</v>
      </c>
      <c r="R2945" s="3">
        <f t="shared" si="505"/>
        <v>921.53145000000006</v>
      </c>
      <c r="S2945" s="3">
        <f t="shared" si="501"/>
        <v>147.13386738016246</v>
      </c>
      <c r="T2945" s="3">
        <f>(0.5*(1-COS(RADIANS(90-$X$3)))*(D2945+E2945)*'PV model'!$B$4)</f>
        <v>0</v>
      </c>
      <c r="U2945" s="3">
        <f t="shared" si="506"/>
        <v>1068.6653173801626</v>
      </c>
      <c r="V2945" s="3">
        <f>('PV model'!$B$13*(U2945/1000)*(1-'PV model'!$B$14*((20+C2945)-25))*'PV model'!$B$10)/'PV model'!$B$12</f>
        <v>104.08909622611283</v>
      </c>
    </row>
    <row r="2946" spans="1:22" x14ac:dyDescent="0.2">
      <c r="A2946" s="10">
        <f t="shared" si="507"/>
        <v>123</v>
      </c>
      <c r="B2946" s="10">
        <f t="shared" si="508"/>
        <v>13</v>
      </c>
      <c r="C2946" s="23">
        <v>12.3</v>
      </c>
      <c r="D2946" s="24">
        <v>123.4695</v>
      </c>
      <c r="E2946" s="24">
        <v>308.7</v>
      </c>
      <c r="F2946" s="48"/>
      <c r="G2946" s="48"/>
      <c r="H2946" s="1">
        <f t="shared" si="509"/>
        <v>15.522259699180545</v>
      </c>
      <c r="I2946" s="1">
        <f t="shared" si="502"/>
        <v>3.1669072280408987</v>
      </c>
      <c r="J2946" s="4">
        <f>B2946+('PV model'!$B$3/15)+(I2946/60)</f>
        <v>12.776115120467347</v>
      </c>
      <c r="K2946" s="2">
        <f t="shared" si="503"/>
        <v>-11.641726807010206</v>
      </c>
      <c r="L2946" s="2">
        <f>DEGREES(ASIN((((COS(RADIANS('PV model'!$B$2))*COS(RADIANS(H2946))*COS(RADIANS(K2946)))+(SIN(RADIANS('PV model'!$B$2))*SIN(RADIANS(H2946)))))))</f>
        <v>49.03125025409021</v>
      </c>
      <c r="M2946" s="3">
        <f t="shared" si="499"/>
        <v>49.03125025409021</v>
      </c>
      <c r="N2946" s="2">
        <f t="shared" si="504"/>
        <v>-17.250417141993641</v>
      </c>
      <c r="O2946" s="2">
        <f>IF('PV model'!$B$2&gt;0, 180-N2946,IF('PV model'!$B$2&lt;0,0-N2946,N2946))</f>
        <v>197.25041714199364</v>
      </c>
      <c r="P2946" s="2">
        <f>ABS(O2946-'PV model'!$B$5)</f>
        <v>7.749582858006363</v>
      </c>
      <c r="Q2946" s="3">
        <f t="shared" si="500"/>
        <v>40.96874974590979</v>
      </c>
      <c r="R2946" s="3">
        <f t="shared" si="505"/>
        <v>123.46950000000001</v>
      </c>
      <c r="S2946" s="3">
        <f t="shared" si="501"/>
        <v>361.8254466373848</v>
      </c>
      <c r="T2946" s="3">
        <f>(0.5*(1-COS(RADIANS(90-$X$3)))*(D2946+E2946)*'PV model'!$B$4)</f>
        <v>0</v>
      </c>
      <c r="U2946" s="3">
        <f t="shared" si="506"/>
        <v>485.29494663738478</v>
      </c>
      <c r="V2946" s="3">
        <f>('PV model'!$B$13*(U2946/1000)*(1-'PV model'!$B$14*((20+C2946)-25))*'PV model'!$B$10)/'PV model'!$B$12</f>
        <v>47.093588446189493</v>
      </c>
    </row>
    <row r="2947" spans="1:22" x14ac:dyDescent="0.2">
      <c r="A2947" s="10">
        <f t="shared" si="507"/>
        <v>123</v>
      </c>
      <c r="B2947" s="10">
        <f t="shared" si="508"/>
        <v>14</v>
      </c>
      <c r="C2947" s="23">
        <v>12.7</v>
      </c>
      <c r="D2947" s="24">
        <v>70.714349999999996</v>
      </c>
      <c r="E2947" s="24">
        <v>326.33999999999997</v>
      </c>
      <c r="F2947" s="48"/>
      <c r="G2947" s="48"/>
      <c r="H2947" s="1">
        <f t="shared" si="509"/>
        <v>15.522259699180545</v>
      </c>
      <c r="I2947" s="1">
        <f t="shared" si="502"/>
        <v>3.1669072280408987</v>
      </c>
      <c r="J2947" s="4">
        <f>B2947+('PV model'!$B$3/15)+(I2947/60)</f>
        <v>13.776115120467347</v>
      </c>
      <c r="K2947" s="2">
        <f t="shared" si="503"/>
        <v>-26.641726807010208</v>
      </c>
      <c r="L2947" s="2">
        <f>DEGREES(ASIN((((COS(RADIANS('PV model'!$B$2))*COS(RADIANS(H2947))*COS(RADIANS(K2947)))+(SIN(RADIANS('PV model'!$B$2))*SIN(RADIANS(H2947)))))))</f>
        <v>45.100903137500737</v>
      </c>
      <c r="M2947" s="3">
        <f t="shared" si="499"/>
        <v>45.100903137500737</v>
      </c>
      <c r="N2947" s="2">
        <f t="shared" si="504"/>
        <v>-37.741290426530121</v>
      </c>
      <c r="O2947" s="2">
        <f>IF('PV model'!$B$2&gt;0, 180-N2947,IF('PV model'!$B$2&lt;0,0-N2947,N2947))</f>
        <v>217.74129042653013</v>
      </c>
      <c r="P2947" s="2">
        <f>ABS(O2947-'PV model'!$B$5)</f>
        <v>12.741290426530128</v>
      </c>
      <c r="Q2947" s="3">
        <f t="shared" si="500"/>
        <v>44.899096862499263</v>
      </c>
      <c r="R2947" s="3">
        <f t="shared" si="505"/>
        <v>70.71435000000001</v>
      </c>
      <c r="S2947" s="3">
        <f t="shared" si="501"/>
        <v>364.81618053048766</v>
      </c>
      <c r="T2947" s="3">
        <f>(0.5*(1-COS(RADIANS(90-$X$3)))*(D2947+E2947)*'PV model'!$B$4)</f>
        <v>0</v>
      </c>
      <c r="U2947" s="3">
        <f t="shared" si="506"/>
        <v>435.53053053048768</v>
      </c>
      <c r="V2947" s="3">
        <f>('PV model'!$B$13*(U2947/1000)*(1-'PV model'!$B$14*((20+C2947)-25))*'PV model'!$B$10)/'PV model'!$B$12</f>
        <v>42.19473437140725</v>
      </c>
    </row>
    <row r="2948" spans="1:22" x14ac:dyDescent="0.2">
      <c r="A2948" s="10">
        <f t="shared" si="507"/>
        <v>123</v>
      </c>
      <c r="B2948" s="10">
        <f t="shared" si="508"/>
        <v>15</v>
      </c>
      <c r="C2948" s="23">
        <v>13.5</v>
      </c>
      <c r="D2948" s="24">
        <v>263.77574999999996</v>
      </c>
      <c r="E2948" s="24">
        <v>296.35199999999998</v>
      </c>
      <c r="F2948" s="48"/>
      <c r="G2948" s="48"/>
      <c r="H2948" s="1">
        <f t="shared" si="509"/>
        <v>15.522259699180545</v>
      </c>
      <c r="I2948" s="1">
        <f t="shared" si="502"/>
        <v>3.1669072280408987</v>
      </c>
      <c r="J2948" s="4">
        <f>B2948+('PV model'!$B$3/15)+(I2948/60)</f>
        <v>14.776115120467347</v>
      </c>
      <c r="K2948" s="2">
        <f t="shared" si="503"/>
        <v>-41.641726807010208</v>
      </c>
      <c r="L2948" s="2">
        <f>DEGREES(ASIN((((COS(RADIANS('PV model'!$B$2))*COS(RADIANS(H2948))*COS(RADIANS(K2948)))+(SIN(RADIANS('PV model'!$B$2))*SIN(RADIANS(H2948)))))))</f>
        <v>38.9315553308491</v>
      </c>
      <c r="M2948" s="3">
        <f t="shared" si="499"/>
        <v>38.9315553308491</v>
      </c>
      <c r="N2948" s="2">
        <f t="shared" si="504"/>
        <v>-55.389578071172707</v>
      </c>
      <c r="O2948" s="2">
        <f>IF('PV model'!$B$2&gt;0, 180-N2948,IF('PV model'!$B$2&lt;0,0-N2948,N2948))</f>
        <v>235.38957807117271</v>
      </c>
      <c r="P2948" s="2">
        <f>ABS(O2948-'PV model'!$B$5)</f>
        <v>30.389578071172707</v>
      </c>
      <c r="Q2948" s="3">
        <f t="shared" si="500"/>
        <v>51.0684446691509</v>
      </c>
      <c r="R2948" s="3">
        <f t="shared" si="505"/>
        <v>263.77574999999996</v>
      </c>
      <c r="S2948" s="3">
        <f t="shared" si="501"/>
        <v>378.79000814419982</v>
      </c>
      <c r="T2948" s="3">
        <f>(0.5*(1-COS(RADIANS(90-$X$3)))*(D2948+E2948)*'PV model'!$B$4)</f>
        <v>0</v>
      </c>
      <c r="U2948" s="3">
        <f t="shared" si="506"/>
        <v>642.56575814419978</v>
      </c>
      <c r="V2948" s="3">
        <f>('PV model'!$B$13*(U2948/1000)*(1-'PV model'!$B$14*((20+C2948)-25))*'PV model'!$B$10)/'PV model'!$B$12</f>
        <v>62.047023495834999</v>
      </c>
    </row>
    <row r="2949" spans="1:22" x14ac:dyDescent="0.2">
      <c r="A2949" s="10">
        <f t="shared" si="507"/>
        <v>123</v>
      </c>
      <c r="B2949" s="10">
        <f t="shared" si="508"/>
        <v>16</v>
      </c>
      <c r="C2949" s="23">
        <v>13.1</v>
      </c>
      <c r="D2949" s="24">
        <v>110.0001</v>
      </c>
      <c r="E2949" s="24">
        <v>222.26400000000001</v>
      </c>
      <c r="F2949" s="48"/>
      <c r="G2949" s="48"/>
      <c r="H2949" s="1">
        <f t="shared" si="509"/>
        <v>15.522259699180545</v>
      </c>
      <c r="I2949" s="1">
        <f t="shared" si="502"/>
        <v>3.1669072280408987</v>
      </c>
      <c r="J2949" s="4">
        <f>B2949+('PV model'!$B$3/15)+(I2949/60)</f>
        <v>15.776115120467347</v>
      </c>
      <c r="K2949" s="2">
        <f t="shared" si="503"/>
        <v>-56.641726807010208</v>
      </c>
      <c r="L2949" s="2">
        <f>DEGREES(ASIN((((COS(RADIANS('PV model'!$B$2))*COS(RADIANS(H2949))*COS(RADIANS(K2949)))+(SIN(RADIANS('PV model'!$B$2))*SIN(RADIANS(H2949)))))))</f>
        <v>31.375072436092086</v>
      </c>
      <c r="M2949" s="3">
        <f t="shared" si="499"/>
        <v>31.375072436092086</v>
      </c>
      <c r="N2949" s="2">
        <f t="shared" si="504"/>
        <v>-70.49560925350346</v>
      </c>
      <c r="O2949" s="2">
        <f>IF('PV model'!$B$2&gt;0, 180-N2949,IF('PV model'!$B$2&lt;0,0-N2949,N2949))</f>
        <v>250.49560925350346</v>
      </c>
      <c r="P2949" s="2">
        <f>ABS(O2949-'PV model'!$B$5)</f>
        <v>45.49560925350346</v>
      </c>
      <c r="Q2949" s="3">
        <f t="shared" si="500"/>
        <v>58.62492756390791</v>
      </c>
      <c r="R2949" s="3">
        <f t="shared" si="505"/>
        <v>110.0001</v>
      </c>
      <c r="S2949" s="3">
        <f t="shared" si="501"/>
        <v>266.71360011430647</v>
      </c>
      <c r="T2949" s="3">
        <f>(0.5*(1-COS(RADIANS(90-$X$3)))*(D2949+E2949)*'PV model'!$B$4)</f>
        <v>0</v>
      </c>
      <c r="U2949" s="3">
        <f t="shared" si="506"/>
        <v>376.71370011430645</v>
      </c>
      <c r="V2949" s="3">
        <f>('PV model'!$B$13*(U2949/1000)*(1-'PV model'!$B$14*((20+C2949)-25))*'PV model'!$B$10)/'PV model'!$B$12</f>
        <v>36.436237296011065</v>
      </c>
    </row>
    <row r="2950" spans="1:22" x14ac:dyDescent="0.2">
      <c r="A2950" s="10">
        <f t="shared" si="507"/>
        <v>123</v>
      </c>
      <c r="B2950" s="10">
        <f t="shared" si="508"/>
        <v>17</v>
      </c>
      <c r="C2950" s="23">
        <v>11.6</v>
      </c>
      <c r="D2950" s="24">
        <v>242.44919999999999</v>
      </c>
      <c r="E2950" s="24">
        <v>179.04599999999999</v>
      </c>
      <c r="F2950" s="48"/>
      <c r="G2950" s="48"/>
      <c r="H2950" s="1">
        <f t="shared" si="509"/>
        <v>15.522259699180545</v>
      </c>
      <c r="I2950" s="1">
        <f t="shared" si="502"/>
        <v>3.1669072280408987</v>
      </c>
      <c r="J2950" s="4">
        <f>B2950+('PV model'!$B$3/15)+(I2950/60)</f>
        <v>16.776115120467349</v>
      </c>
      <c r="K2950" s="2">
        <f t="shared" si="503"/>
        <v>-71.64172680701023</v>
      </c>
      <c r="L2950" s="2">
        <f>DEGREES(ASIN((((COS(RADIANS('PV model'!$B$2))*COS(RADIANS(H2950))*COS(RADIANS(K2950)))+(SIN(RADIANS('PV model'!$B$2))*SIN(RADIANS(H2950)))))))</f>
        <v>23.106043714304779</v>
      </c>
      <c r="M2950" s="3">
        <f t="shared" ref="M2950:M3013" si="510">IF(L2950&gt;0, L2950, 0)</f>
        <v>23.106043714304779</v>
      </c>
      <c r="N2950" s="2">
        <f t="shared" si="504"/>
        <v>-83.851086530738229</v>
      </c>
      <c r="O2950" s="2">
        <f>IF('PV model'!$B$2&gt;0, 180-N2950,IF('PV model'!$B$2&lt;0,0-N2950,N2950))</f>
        <v>263.85108653073826</v>
      </c>
      <c r="P2950" s="2">
        <f>ABS(O2950-'PV model'!$B$5)</f>
        <v>58.851086530738257</v>
      </c>
      <c r="Q2950" s="3">
        <f t="shared" ref="Q2950:Q3013" si="511">DEGREES(ACOS((SIN(RADIANS(L2950))*COS(RADIANS(90-$X$3))+COS(RADIANS(L2950))*COS(RADIANS(P2950))*SIN(RADIANS(90-$X$3)))))</f>
        <v>66.893956285695211</v>
      </c>
      <c r="R2950" s="3">
        <f t="shared" si="505"/>
        <v>242.44920000000008</v>
      </c>
      <c r="S2950" s="3">
        <f t="shared" ref="S2950:S3013" si="512">IF($Z$3=TRUE, IF(E2950=0,0,E2950*(0.5*(1+COS(RADIANS(90-$X$3))*(1+(1-(E2950^2/(D2950+E2950)^2))*(SIN(RADIANS(0.5*$X$3))^3)))*(1+(1-(E2950^2/(D2950+E2950)^2))*(COS(RADIANS(Q2950))^2)*(SIN(RADIANS(90-L2950))^3)))), IF(E2950=0,0,E2950*(0.5*(1+COS(RADIANS(90-$X$3))))))</f>
        <v>225.11792064154014</v>
      </c>
      <c r="T2950" s="3">
        <f>(0.5*(1-COS(RADIANS(90-$X$3)))*(D2950+E2950)*'PV model'!$B$4)</f>
        <v>0</v>
      </c>
      <c r="U2950" s="3">
        <f t="shared" si="506"/>
        <v>467.56712064154021</v>
      </c>
      <c r="V2950" s="3">
        <f>('PV model'!$B$13*(U2950/1000)*(1-'PV model'!$B$14*((20+C2950)-25))*'PV model'!$B$10)/'PV model'!$B$12</f>
        <v>45.504125931714086</v>
      </c>
    </row>
    <row r="2951" spans="1:22" x14ac:dyDescent="0.2">
      <c r="A2951" s="10">
        <f t="shared" si="507"/>
        <v>123</v>
      </c>
      <c r="B2951" s="10">
        <f t="shared" si="508"/>
        <v>18</v>
      </c>
      <c r="C2951" s="23">
        <v>11</v>
      </c>
      <c r="D2951" s="24">
        <v>21.326549999999997</v>
      </c>
      <c r="E2951" s="24">
        <v>120.83399999999999</v>
      </c>
      <c r="F2951" s="48"/>
      <c r="G2951" s="48"/>
      <c r="H2951" s="1">
        <f t="shared" si="509"/>
        <v>15.522259699180545</v>
      </c>
      <c r="I2951" s="1">
        <f t="shared" ref="I2951:I3014" si="513">9.87*SIN(RADIANS(1.978*A2951-160.22))-7.53*COS(RADIANS(0.989*A2951-80.11))-1.5*SIN((RADIANS(0.989*A2951-80.11)))</f>
        <v>3.1669072280408987</v>
      </c>
      <c r="J2951" s="4">
        <f>B2951+('PV model'!$B$3/15)+(I2951/60)</f>
        <v>17.776115120467349</v>
      </c>
      <c r="K2951" s="2">
        <f t="shared" ref="K2951:K3014" si="514">15*(12-J2951)</f>
        <v>-86.64172680701023</v>
      </c>
      <c r="L2951" s="2">
        <f>DEGREES(ASIN((((COS(RADIANS('PV model'!$B$2))*COS(RADIANS(H2951))*COS(RADIANS(K2951)))+(SIN(RADIANS('PV model'!$B$2))*SIN(RADIANS(H2951)))))))</f>
        <v>14.626458149529597</v>
      </c>
      <c r="M2951" s="3">
        <f t="shared" si="510"/>
        <v>14.626458149529597</v>
      </c>
      <c r="N2951" s="2">
        <f t="shared" ref="N2951:N3014" si="515">DEGREES(ASIN((COS(RADIANS(H2951))*SIN(RADIANS(K2951)))/COS(RADIANS(L2951))))</f>
        <v>-83.766514688652407</v>
      </c>
      <c r="O2951" s="2">
        <f>IF('PV model'!$B$2&gt;0, 180-N2951,IF('PV model'!$B$2&lt;0,0-N2951,N2951))</f>
        <v>263.76651468865242</v>
      </c>
      <c r="P2951" s="2">
        <f>ABS(O2951-'PV model'!$B$5)</f>
        <v>58.766514688652421</v>
      </c>
      <c r="Q2951" s="3">
        <f t="shared" si="511"/>
        <v>75.373541850470403</v>
      </c>
      <c r="R2951" s="3">
        <f t="shared" ref="R2951:R3014" si="516">IF(D2951=0,0,D2951*COS(RADIANS(Q2951))/SIN(RADIANS(L2951)))</f>
        <v>21.326550000000008</v>
      </c>
      <c r="S2951" s="3">
        <f t="shared" si="512"/>
        <v>128.79435371501188</v>
      </c>
      <c r="T2951" s="3">
        <f>(0.5*(1-COS(RADIANS(90-$X$3)))*(D2951+E2951)*'PV model'!$B$4)</f>
        <v>0</v>
      </c>
      <c r="U2951" s="3">
        <f t="shared" ref="U2951:U3014" si="517">R2951+S2951+T2951</f>
        <v>150.12090371501188</v>
      </c>
      <c r="V2951" s="3">
        <f>('PV model'!$B$13*(U2951/1000)*(1-'PV model'!$B$14*((20+C2951)-25))*'PV model'!$B$10)/'PV model'!$B$12</f>
        <v>14.645939482504126</v>
      </c>
    </row>
    <row r="2952" spans="1:22" x14ac:dyDescent="0.2">
      <c r="A2952" s="10">
        <f t="shared" ref="A2952:A3015" si="518">IF(B2952&gt;1,A2951,A2951+1)</f>
        <v>123</v>
      </c>
      <c r="B2952" s="10">
        <f t="shared" ref="B2952:B3015" si="519">IF(B2951&lt;24,B2951+1,1)</f>
        <v>19</v>
      </c>
      <c r="C2952" s="23">
        <v>10.7</v>
      </c>
      <c r="D2952" s="24">
        <v>48.265349999999998</v>
      </c>
      <c r="E2952" s="24">
        <v>66.149999999999991</v>
      </c>
      <c r="F2952" s="48"/>
      <c r="G2952" s="48"/>
      <c r="H2952" s="1">
        <f t="shared" ref="H2952:H3015" si="520">(23.465*SIN(RADIANS(280.1+0.9863*A2952)))</f>
        <v>15.522259699180545</v>
      </c>
      <c r="I2952" s="1">
        <f t="shared" si="513"/>
        <v>3.1669072280408987</v>
      </c>
      <c r="J2952" s="4">
        <f>B2952+('PV model'!$B$3/15)+(I2952/60)</f>
        <v>18.776115120467349</v>
      </c>
      <c r="K2952" s="2">
        <f t="shared" si="514"/>
        <v>-101.64172680701023</v>
      </c>
      <c r="L2952" s="2">
        <f>DEGREES(ASIN((((COS(RADIANS('PV model'!$B$2))*COS(RADIANS(H2952))*COS(RADIANS(K2952)))+(SIN(RADIANS('PV model'!$B$2))*SIN(RADIANS(H2952)))))))</f>
        <v>6.3395038004851392</v>
      </c>
      <c r="M2952" s="3">
        <f t="shared" si="510"/>
        <v>6.3395038004851392</v>
      </c>
      <c r="N2952" s="2">
        <f t="shared" si="515"/>
        <v>-71.715726358738351</v>
      </c>
      <c r="O2952" s="2">
        <f>IF('PV model'!$B$2&gt;0, 180-N2952,IF('PV model'!$B$2&lt;0,0-N2952,N2952))</f>
        <v>251.71572635873835</v>
      </c>
      <c r="P2952" s="2">
        <f>ABS(O2952-'PV model'!$B$5)</f>
        <v>46.715726358738351</v>
      </c>
      <c r="Q2952" s="3">
        <f t="shared" si="511"/>
        <v>83.660496199514867</v>
      </c>
      <c r="R2952" s="3">
        <f t="shared" si="516"/>
        <v>48.26534999999992</v>
      </c>
      <c r="S2952" s="3">
        <f t="shared" si="512"/>
        <v>74.52414097327825</v>
      </c>
      <c r="T2952" s="3">
        <f>(0.5*(1-COS(RADIANS(90-$X$3)))*(D2952+E2952)*'PV model'!$B$4)</f>
        <v>0</v>
      </c>
      <c r="U2952" s="3">
        <f t="shared" si="517"/>
        <v>122.78949097327816</v>
      </c>
      <c r="V2952" s="3">
        <f>('PV model'!$B$13*(U2952/1000)*(1-'PV model'!$B$14*((20+C2952)-25))*'PV model'!$B$10)/'PV model'!$B$12</f>
        <v>11.994189462285579</v>
      </c>
    </row>
    <row r="2953" spans="1:22" x14ac:dyDescent="0.2">
      <c r="A2953" s="10">
        <f t="shared" si="518"/>
        <v>123</v>
      </c>
      <c r="B2953" s="10">
        <f t="shared" si="519"/>
        <v>20</v>
      </c>
      <c r="C2953" s="23">
        <v>9.4</v>
      </c>
      <c r="D2953" s="24">
        <v>0</v>
      </c>
      <c r="E2953" s="24">
        <v>16.757999999999999</v>
      </c>
      <c r="F2953" s="48"/>
      <c r="G2953" s="48"/>
      <c r="H2953" s="1">
        <f t="shared" si="520"/>
        <v>15.522259699180545</v>
      </c>
      <c r="I2953" s="1">
        <f t="shared" si="513"/>
        <v>3.1669072280408987</v>
      </c>
      <c r="J2953" s="4">
        <f>B2953+('PV model'!$B$3/15)+(I2953/60)</f>
        <v>19.776115120467349</v>
      </c>
      <c r="K2953" s="2">
        <f t="shared" si="514"/>
        <v>-116.64172680701023</v>
      </c>
      <c r="L2953" s="2">
        <f>DEGREES(ASIN((((COS(RADIANS('PV model'!$B$2))*COS(RADIANS(H2953))*COS(RADIANS(K2953)))+(SIN(RADIANS('PV model'!$B$2))*SIN(RADIANS(H2953)))))))</f>
        <v>-1.3850907217218782</v>
      </c>
      <c r="M2953" s="3">
        <f t="shared" si="510"/>
        <v>0</v>
      </c>
      <c r="N2953" s="2">
        <f t="shared" si="515"/>
        <v>-59.483012227132036</v>
      </c>
      <c r="O2953" s="2">
        <f>IF('PV model'!$B$2&gt;0, 180-N2953,IF('PV model'!$B$2&lt;0,0-N2953,N2953))</f>
        <v>239.48301222713204</v>
      </c>
      <c r="P2953" s="2">
        <f>ABS(O2953-'PV model'!$B$5)</f>
        <v>34.483012227132036</v>
      </c>
      <c r="Q2953" s="3">
        <f t="shared" si="511"/>
        <v>91.38509072172188</v>
      </c>
      <c r="R2953" s="3">
        <f t="shared" si="516"/>
        <v>0</v>
      </c>
      <c r="S2953" s="3">
        <f t="shared" si="512"/>
        <v>16.757999999999999</v>
      </c>
      <c r="T2953" s="3">
        <f>(0.5*(1-COS(RADIANS(90-$X$3)))*(D2953+E2953)*'PV model'!$B$4)</f>
        <v>0</v>
      </c>
      <c r="U2953" s="3">
        <f t="shared" si="517"/>
        <v>16.757999999999999</v>
      </c>
      <c r="V2953" s="3">
        <f>('PV model'!$B$13*(U2953/1000)*(1-'PV model'!$B$14*((20+C2953)-25))*'PV model'!$B$10)/'PV model'!$B$12</f>
        <v>1.6456473976319999</v>
      </c>
    </row>
    <row r="2954" spans="1:22" x14ac:dyDescent="0.2">
      <c r="A2954" s="10">
        <f t="shared" si="518"/>
        <v>123</v>
      </c>
      <c r="B2954" s="10">
        <f t="shared" si="519"/>
        <v>21</v>
      </c>
      <c r="C2954" s="23">
        <v>7.7</v>
      </c>
      <c r="D2954" s="24">
        <v>0</v>
      </c>
      <c r="E2954" s="24">
        <v>0</v>
      </c>
      <c r="F2954" s="48"/>
      <c r="G2954" s="48"/>
      <c r="H2954" s="1">
        <f t="shared" si="520"/>
        <v>15.522259699180545</v>
      </c>
      <c r="I2954" s="1">
        <f t="shared" si="513"/>
        <v>3.1669072280408987</v>
      </c>
      <c r="J2954" s="4">
        <f>B2954+('PV model'!$B$3/15)+(I2954/60)</f>
        <v>20.776115120467349</v>
      </c>
      <c r="K2954" s="2">
        <f t="shared" si="514"/>
        <v>-131.64172680701023</v>
      </c>
      <c r="L2954" s="2">
        <f>DEGREES(ASIN((((COS(RADIANS('PV model'!$B$2))*COS(RADIANS(H2954))*COS(RADIANS(K2954)))+(SIN(RADIANS('PV model'!$B$2))*SIN(RADIANS(H2954)))))))</f>
        <v>-8.1686007978424495</v>
      </c>
      <c r="M2954" s="3">
        <f t="shared" si="510"/>
        <v>0</v>
      </c>
      <c r="N2954" s="2">
        <f t="shared" si="515"/>
        <v>-46.67201113262152</v>
      </c>
      <c r="O2954" s="2">
        <f>IF('PV model'!$B$2&gt;0, 180-N2954,IF('PV model'!$B$2&lt;0,0-N2954,N2954))</f>
        <v>226.67201113262152</v>
      </c>
      <c r="P2954" s="2">
        <f>ABS(O2954-'PV model'!$B$5)</f>
        <v>21.67201113262152</v>
      </c>
      <c r="Q2954" s="3">
        <f t="shared" si="511"/>
        <v>98.168600797842444</v>
      </c>
      <c r="R2954" s="3">
        <f t="shared" si="516"/>
        <v>0</v>
      </c>
      <c r="S2954" s="3">
        <f t="shared" si="512"/>
        <v>0</v>
      </c>
      <c r="T2954" s="3">
        <f>(0.5*(1-COS(RADIANS(90-$X$3)))*(D2954+E2954)*'PV model'!$B$4)</f>
        <v>0</v>
      </c>
      <c r="U2954" s="3">
        <f t="shared" si="517"/>
        <v>0</v>
      </c>
      <c r="V2954" s="3">
        <f>('PV model'!$B$13*(U2954/1000)*(1-'PV model'!$B$14*((20+C2954)-25))*'PV model'!$B$10)/'PV model'!$B$12</f>
        <v>0</v>
      </c>
    </row>
    <row r="2955" spans="1:22" x14ac:dyDescent="0.2">
      <c r="A2955" s="10">
        <f t="shared" si="518"/>
        <v>123</v>
      </c>
      <c r="B2955" s="10">
        <f t="shared" si="519"/>
        <v>22</v>
      </c>
      <c r="C2955" s="23">
        <v>7.2</v>
      </c>
      <c r="D2955" s="24">
        <v>0</v>
      </c>
      <c r="E2955" s="24">
        <v>0</v>
      </c>
      <c r="F2955" s="48"/>
      <c r="G2955" s="48"/>
      <c r="H2955" s="1">
        <f t="shared" si="520"/>
        <v>15.522259699180545</v>
      </c>
      <c r="I2955" s="1">
        <f t="shared" si="513"/>
        <v>3.1669072280408987</v>
      </c>
      <c r="J2955" s="4">
        <f>B2955+('PV model'!$B$3/15)+(I2955/60)</f>
        <v>21.776115120467349</v>
      </c>
      <c r="K2955" s="2">
        <f t="shared" si="514"/>
        <v>-146.64172680701023</v>
      </c>
      <c r="L2955" s="2">
        <f>DEGREES(ASIN((((COS(RADIANS('PV model'!$B$2))*COS(RADIANS(H2955))*COS(RADIANS(K2955)))+(SIN(RADIANS('PV model'!$B$2))*SIN(RADIANS(H2955)))))))</f>
        <v>-13.608606006709785</v>
      </c>
      <c r="M2955" s="3">
        <f t="shared" si="510"/>
        <v>0</v>
      </c>
      <c r="N2955" s="2">
        <f t="shared" si="515"/>
        <v>-33.032915790797375</v>
      </c>
      <c r="O2955" s="2">
        <f>IF('PV model'!$B$2&gt;0, 180-N2955,IF('PV model'!$B$2&lt;0,0-N2955,N2955))</f>
        <v>213.03291579079738</v>
      </c>
      <c r="P2955" s="2">
        <f>ABS(O2955-'PV model'!$B$5)</f>
        <v>8.0329157907973752</v>
      </c>
      <c r="Q2955" s="3">
        <f t="shared" si="511"/>
        <v>103.60860600670979</v>
      </c>
      <c r="R2955" s="3">
        <f t="shared" si="516"/>
        <v>0</v>
      </c>
      <c r="S2955" s="3">
        <f t="shared" si="512"/>
        <v>0</v>
      </c>
      <c r="T2955" s="3">
        <f>(0.5*(1-COS(RADIANS(90-$X$3)))*(D2955+E2955)*'PV model'!$B$4)</f>
        <v>0</v>
      </c>
      <c r="U2955" s="3">
        <f t="shared" si="517"/>
        <v>0</v>
      </c>
      <c r="V2955" s="3">
        <f>('PV model'!$B$13*(U2955/1000)*(1-'PV model'!$B$14*((20+C2955)-25))*'PV model'!$B$10)/'PV model'!$B$12</f>
        <v>0</v>
      </c>
    </row>
    <row r="2956" spans="1:22" x14ac:dyDescent="0.2">
      <c r="A2956" s="10">
        <f t="shared" si="518"/>
        <v>123</v>
      </c>
      <c r="B2956" s="10">
        <f t="shared" si="519"/>
        <v>23</v>
      </c>
      <c r="C2956" s="23">
        <v>6.9</v>
      </c>
      <c r="D2956" s="24">
        <v>0</v>
      </c>
      <c r="E2956" s="24">
        <v>0</v>
      </c>
      <c r="F2956" s="48"/>
      <c r="G2956" s="48"/>
      <c r="H2956" s="1">
        <f t="shared" si="520"/>
        <v>15.522259699180545</v>
      </c>
      <c r="I2956" s="1">
        <f t="shared" si="513"/>
        <v>3.1669072280408987</v>
      </c>
      <c r="J2956" s="4">
        <f>B2956+('PV model'!$B$3/15)+(I2956/60)</f>
        <v>22.776115120467349</v>
      </c>
      <c r="K2956" s="2">
        <f t="shared" si="514"/>
        <v>-161.64172680701023</v>
      </c>
      <c r="L2956" s="2">
        <f>DEGREES(ASIN((((COS(RADIANS('PV model'!$B$2))*COS(RADIANS(H2956))*COS(RADIANS(K2956)))+(SIN(RADIANS('PV model'!$B$2))*SIN(RADIANS(H2956)))))))</f>
        <v>-17.303027476899924</v>
      </c>
      <c r="M2956" s="3">
        <f t="shared" si="510"/>
        <v>0</v>
      </c>
      <c r="N2956" s="2">
        <f t="shared" si="515"/>
        <v>-18.533242261953319</v>
      </c>
      <c r="O2956" s="2">
        <f>IF('PV model'!$B$2&gt;0, 180-N2956,IF('PV model'!$B$2&lt;0,0-N2956,N2956))</f>
        <v>198.53324226195332</v>
      </c>
      <c r="P2956" s="2">
        <f>ABS(O2956-'PV model'!$B$5)</f>
        <v>6.466757738046681</v>
      </c>
      <c r="Q2956" s="3">
        <f t="shared" si="511"/>
        <v>107.30302747689993</v>
      </c>
      <c r="R2956" s="3">
        <f t="shared" si="516"/>
        <v>0</v>
      </c>
      <c r="S2956" s="3">
        <f t="shared" si="512"/>
        <v>0</v>
      </c>
      <c r="T2956" s="3">
        <f>(0.5*(1-COS(RADIANS(90-$X$3)))*(D2956+E2956)*'PV model'!$B$4)</f>
        <v>0</v>
      </c>
      <c r="U2956" s="3">
        <f t="shared" si="517"/>
        <v>0</v>
      </c>
      <c r="V2956" s="3">
        <f>('PV model'!$B$13*(U2956/1000)*(1-'PV model'!$B$14*((20+C2956)-25))*'PV model'!$B$10)/'PV model'!$B$12</f>
        <v>0</v>
      </c>
    </row>
    <row r="2957" spans="1:22" x14ac:dyDescent="0.2">
      <c r="A2957" s="10">
        <f t="shared" si="518"/>
        <v>123</v>
      </c>
      <c r="B2957" s="10">
        <f t="shared" si="519"/>
        <v>24</v>
      </c>
      <c r="C2957" s="23">
        <v>6.1</v>
      </c>
      <c r="D2957" s="24">
        <v>0</v>
      </c>
      <c r="E2957" s="24">
        <v>0</v>
      </c>
      <c r="F2957" s="48"/>
      <c r="G2957" s="48"/>
      <c r="H2957" s="1">
        <f t="shared" si="520"/>
        <v>15.522259699180545</v>
      </c>
      <c r="I2957" s="1">
        <f t="shared" si="513"/>
        <v>3.1669072280408987</v>
      </c>
      <c r="J2957" s="4">
        <f>B2957+('PV model'!$B$3/15)+(I2957/60)</f>
        <v>23.776115120467349</v>
      </c>
      <c r="K2957" s="2">
        <f t="shared" si="514"/>
        <v>-176.64172680701023</v>
      </c>
      <c r="L2957" s="2">
        <f>DEGREES(ASIN((((COS(RADIANS('PV model'!$B$2))*COS(RADIANS(H2957))*COS(RADIANS(K2957)))+(SIN(RADIANS('PV model'!$B$2))*SIN(RADIANS(H2957)))))))</f>
        <v>-18.920966920476808</v>
      </c>
      <c r="M2957" s="3">
        <f t="shared" si="510"/>
        <v>0</v>
      </c>
      <c r="N2957" s="2">
        <f t="shared" si="515"/>
        <v>-3.4206856565418153</v>
      </c>
      <c r="O2957" s="2">
        <f>IF('PV model'!$B$2&gt;0, 180-N2957,IF('PV model'!$B$2&lt;0,0-N2957,N2957))</f>
        <v>183.42068565654182</v>
      </c>
      <c r="P2957" s="2">
        <f>ABS(O2957-'PV model'!$B$5)</f>
        <v>21.579314343458179</v>
      </c>
      <c r="Q2957" s="3">
        <f t="shared" si="511"/>
        <v>108.92096692047681</v>
      </c>
      <c r="R2957" s="3">
        <f t="shared" si="516"/>
        <v>0</v>
      </c>
      <c r="S2957" s="3">
        <f t="shared" si="512"/>
        <v>0</v>
      </c>
      <c r="T2957" s="3">
        <f>(0.5*(1-COS(RADIANS(90-$X$3)))*(D2957+E2957)*'PV model'!$B$4)</f>
        <v>0</v>
      </c>
      <c r="U2957" s="3">
        <f t="shared" si="517"/>
        <v>0</v>
      </c>
      <c r="V2957" s="3">
        <f>('PV model'!$B$13*(U2957/1000)*(1-'PV model'!$B$14*((20+C2957)-25))*'PV model'!$B$10)/'PV model'!$B$12</f>
        <v>0</v>
      </c>
    </row>
    <row r="2958" spans="1:22" x14ac:dyDescent="0.2">
      <c r="A2958" s="10">
        <f t="shared" si="518"/>
        <v>124</v>
      </c>
      <c r="B2958" s="10">
        <f t="shared" si="519"/>
        <v>1</v>
      </c>
      <c r="C2958" s="23">
        <v>6.2</v>
      </c>
      <c r="D2958" s="24">
        <v>0</v>
      </c>
      <c r="E2958" s="24">
        <v>0</v>
      </c>
      <c r="F2958" s="48"/>
      <c r="G2958" s="48"/>
      <c r="H2958" s="1">
        <f t="shared" si="520"/>
        <v>15.822868434919199</v>
      </c>
      <c r="I2958" s="1">
        <f t="shared" si="513"/>
        <v>3.2699420031080413</v>
      </c>
      <c r="J2958" s="4">
        <f>B2958+('PV model'!$B$3/15)+(I2958/60)</f>
        <v>0.77783236671846745</v>
      </c>
      <c r="K2958" s="2">
        <f t="shared" si="514"/>
        <v>168.33251449922298</v>
      </c>
      <c r="L2958" s="2">
        <f>DEGREES(ASIN((((COS(RADIANS('PV model'!$B$2))*COS(RADIANS(H2958))*COS(RADIANS(K2958)))+(SIN(RADIANS('PV model'!$B$2))*SIN(RADIANS(H2958)))))))</f>
        <v>-17.997476867199978</v>
      </c>
      <c r="M2958" s="3">
        <f t="shared" si="510"/>
        <v>0</v>
      </c>
      <c r="N2958" s="2">
        <f t="shared" si="515"/>
        <v>11.80484821818979</v>
      </c>
      <c r="O2958" s="2">
        <f>IF('PV model'!$B$2&gt;0, 180-N2958,IF('PV model'!$B$2&lt;0,0-N2958,N2958))</f>
        <v>168.19515178181021</v>
      </c>
      <c r="P2958" s="2">
        <f>ABS(O2958-'PV model'!$B$5)</f>
        <v>36.80484821818979</v>
      </c>
      <c r="Q2958" s="3">
        <f t="shared" si="511"/>
        <v>107.99747686719998</v>
      </c>
      <c r="R2958" s="3">
        <f t="shared" si="516"/>
        <v>0</v>
      </c>
      <c r="S2958" s="3">
        <f t="shared" si="512"/>
        <v>0</v>
      </c>
      <c r="T2958" s="3">
        <f>(0.5*(1-COS(RADIANS(90-$X$3)))*(D2958+E2958)*'PV model'!$B$4)</f>
        <v>0</v>
      </c>
      <c r="U2958" s="3">
        <f t="shared" si="517"/>
        <v>0</v>
      </c>
      <c r="V2958" s="3">
        <f>('PV model'!$B$13*(U2958/1000)*(1-'PV model'!$B$14*((20+C2958)-25))*'PV model'!$B$10)/'PV model'!$B$12</f>
        <v>0</v>
      </c>
    </row>
    <row r="2959" spans="1:22" x14ac:dyDescent="0.2">
      <c r="A2959" s="10">
        <f t="shared" si="518"/>
        <v>124</v>
      </c>
      <c r="B2959" s="10">
        <f t="shared" si="519"/>
        <v>2</v>
      </c>
      <c r="C2959" s="23">
        <v>5.9</v>
      </c>
      <c r="D2959" s="24">
        <v>0</v>
      </c>
      <c r="E2959" s="24">
        <v>0</v>
      </c>
      <c r="F2959" s="48"/>
      <c r="G2959" s="48"/>
      <c r="H2959" s="1">
        <f t="shared" si="520"/>
        <v>15.822868434919199</v>
      </c>
      <c r="I2959" s="1">
        <f t="shared" si="513"/>
        <v>3.2699420031080413</v>
      </c>
      <c r="J2959" s="4">
        <f>B2959+('PV model'!$B$3/15)+(I2959/60)</f>
        <v>1.7778323667184674</v>
      </c>
      <c r="K2959" s="2">
        <f t="shared" si="514"/>
        <v>153.33251449922298</v>
      </c>
      <c r="L2959" s="2">
        <f>DEGREES(ASIN((((COS(RADIANS('PV model'!$B$2))*COS(RADIANS(H2959))*COS(RADIANS(K2959)))+(SIN(RADIANS('PV model'!$B$2))*SIN(RADIANS(H2959)))))))</f>
        <v>-15.204625510695042</v>
      </c>
      <c r="M2959" s="3">
        <f t="shared" si="510"/>
        <v>0</v>
      </c>
      <c r="N2959" s="2">
        <f t="shared" si="515"/>
        <v>26.581455253964481</v>
      </c>
      <c r="O2959" s="2">
        <f>IF('PV model'!$B$2&gt;0, 180-N2959,IF('PV model'!$B$2&lt;0,0-N2959,N2959))</f>
        <v>153.41854474603551</v>
      </c>
      <c r="P2959" s="2">
        <f>ABS(O2959-'PV model'!$B$5)</f>
        <v>51.581455253964492</v>
      </c>
      <c r="Q2959" s="3">
        <f t="shared" si="511"/>
        <v>105.20462551069504</v>
      </c>
      <c r="R2959" s="3">
        <f t="shared" si="516"/>
        <v>0</v>
      </c>
      <c r="S2959" s="3">
        <f t="shared" si="512"/>
        <v>0</v>
      </c>
      <c r="T2959" s="3">
        <f>(0.5*(1-COS(RADIANS(90-$X$3)))*(D2959+E2959)*'PV model'!$B$4)</f>
        <v>0</v>
      </c>
      <c r="U2959" s="3">
        <f t="shared" si="517"/>
        <v>0</v>
      </c>
      <c r="V2959" s="3">
        <f>('PV model'!$B$13*(U2959/1000)*(1-'PV model'!$B$14*((20+C2959)-25))*'PV model'!$B$10)/'PV model'!$B$12</f>
        <v>0</v>
      </c>
    </row>
    <row r="2960" spans="1:22" x14ac:dyDescent="0.2">
      <c r="A2960" s="10">
        <f t="shared" si="518"/>
        <v>124</v>
      </c>
      <c r="B2960" s="10">
        <f t="shared" si="519"/>
        <v>3</v>
      </c>
      <c r="C2960" s="23">
        <v>5.4</v>
      </c>
      <c r="D2960" s="24">
        <v>0</v>
      </c>
      <c r="E2960" s="24">
        <v>0</v>
      </c>
      <c r="F2960" s="48"/>
      <c r="G2960" s="48"/>
      <c r="H2960" s="1">
        <f t="shared" si="520"/>
        <v>15.822868434919199</v>
      </c>
      <c r="I2960" s="1">
        <f t="shared" si="513"/>
        <v>3.2699420031080413</v>
      </c>
      <c r="J2960" s="4">
        <f>B2960+('PV model'!$B$3/15)+(I2960/60)</f>
        <v>2.7778323667184672</v>
      </c>
      <c r="K2960" s="2">
        <f t="shared" si="514"/>
        <v>138.33251449922298</v>
      </c>
      <c r="L2960" s="2">
        <f>DEGREES(ASIN((((COS(RADIANS('PV model'!$B$2))*COS(RADIANS(H2960))*COS(RADIANS(K2960)))+(SIN(RADIANS('PV model'!$B$2))*SIN(RADIANS(H2960)))))))</f>
        <v>-10.507975272546584</v>
      </c>
      <c r="M2960" s="3">
        <f t="shared" si="510"/>
        <v>0</v>
      </c>
      <c r="N2960" s="2">
        <f t="shared" si="515"/>
        <v>40.58128275644308</v>
      </c>
      <c r="O2960" s="2">
        <f>IF('PV model'!$B$2&gt;0, 180-N2960,IF('PV model'!$B$2&lt;0,0-N2960,N2960))</f>
        <v>139.41871724355693</v>
      </c>
      <c r="P2960" s="2">
        <f>ABS(O2960-'PV model'!$B$5)</f>
        <v>65.581282756443073</v>
      </c>
      <c r="Q2960" s="3">
        <f t="shared" si="511"/>
        <v>100.50797527254657</v>
      </c>
      <c r="R2960" s="3">
        <f t="shared" si="516"/>
        <v>0</v>
      </c>
      <c r="S2960" s="3">
        <f t="shared" si="512"/>
        <v>0</v>
      </c>
      <c r="T2960" s="3">
        <f>(0.5*(1-COS(RADIANS(90-$X$3)))*(D2960+E2960)*'PV model'!$B$4)</f>
        <v>0</v>
      </c>
      <c r="U2960" s="3">
        <f t="shared" si="517"/>
        <v>0</v>
      </c>
      <c r="V2960" s="3">
        <f>('PV model'!$B$13*(U2960/1000)*(1-'PV model'!$B$14*((20+C2960)-25))*'PV model'!$B$10)/'PV model'!$B$12</f>
        <v>0</v>
      </c>
    </row>
    <row r="2961" spans="1:22" x14ac:dyDescent="0.2">
      <c r="A2961" s="10">
        <f t="shared" si="518"/>
        <v>124</v>
      </c>
      <c r="B2961" s="10">
        <f t="shared" si="519"/>
        <v>4</v>
      </c>
      <c r="C2961" s="23">
        <v>5.2</v>
      </c>
      <c r="D2961" s="24">
        <v>0</v>
      </c>
      <c r="E2961" s="24">
        <v>0</v>
      </c>
      <c r="F2961" s="48"/>
      <c r="G2961" s="48"/>
      <c r="H2961" s="1">
        <f t="shared" si="520"/>
        <v>15.822868434919199</v>
      </c>
      <c r="I2961" s="1">
        <f t="shared" si="513"/>
        <v>3.2699420031080413</v>
      </c>
      <c r="J2961" s="4">
        <f>B2961+('PV model'!$B$3/15)+(I2961/60)</f>
        <v>3.7778323667184672</v>
      </c>
      <c r="K2961" s="2">
        <f t="shared" si="514"/>
        <v>123.332514499223</v>
      </c>
      <c r="L2961" s="2">
        <f>DEGREES(ASIN((((COS(RADIANS('PV model'!$B$2))*COS(RADIANS(H2961))*COS(RADIANS(K2961)))+(SIN(RADIANS('PV model'!$B$2))*SIN(RADIANS(H2961)))))))</f>
        <v>-4.2860372774610154</v>
      </c>
      <c r="M2961" s="3">
        <f t="shared" si="510"/>
        <v>0</v>
      </c>
      <c r="N2961" s="2">
        <f t="shared" si="515"/>
        <v>53.715890190948528</v>
      </c>
      <c r="O2961" s="2">
        <f>IF('PV model'!$B$2&gt;0, 180-N2961,IF('PV model'!$B$2&lt;0,0-N2961,N2961))</f>
        <v>126.28410980905147</v>
      </c>
      <c r="P2961" s="2">
        <f>ABS(O2961-'PV model'!$B$5)</f>
        <v>78.715890190948528</v>
      </c>
      <c r="Q2961" s="3">
        <f t="shared" si="511"/>
        <v>94.28603727746102</v>
      </c>
      <c r="R2961" s="3">
        <f t="shared" si="516"/>
        <v>0</v>
      </c>
      <c r="S2961" s="3">
        <f t="shared" si="512"/>
        <v>0</v>
      </c>
      <c r="T2961" s="3">
        <f>(0.5*(1-COS(RADIANS(90-$X$3)))*(D2961+E2961)*'PV model'!$B$4)</f>
        <v>0</v>
      </c>
      <c r="U2961" s="3">
        <f t="shared" si="517"/>
        <v>0</v>
      </c>
      <c r="V2961" s="3">
        <f>('PV model'!$B$13*(U2961/1000)*(1-'PV model'!$B$14*((20+C2961)-25))*'PV model'!$B$10)/'PV model'!$B$12</f>
        <v>0</v>
      </c>
    </row>
    <row r="2962" spans="1:22" x14ac:dyDescent="0.2">
      <c r="A2962" s="10">
        <f t="shared" si="518"/>
        <v>124</v>
      </c>
      <c r="B2962" s="10">
        <f t="shared" si="519"/>
        <v>5</v>
      </c>
      <c r="C2962" s="23">
        <v>5.3</v>
      </c>
      <c r="D2962" s="24">
        <v>0</v>
      </c>
      <c r="E2962" s="24">
        <v>0.88200000000000001</v>
      </c>
      <c r="F2962" s="48"/>
      <c r="G2962" s="48"/>
      <c r="H2962" s="1">
        <f t="shared" si="520"/>
        <v>15.822868434919199</v>
      </c>
      <c r="I2962" s="1">
        <f t="shared" si="513"/>
        <v>3.2699420031080413</v>
      </c>
      <c r="J2962" s="4">
        <f>B2962+('PV model'!$B$3/15)+(I2962/60)</f>
        <v>4.7778323667184672</v>
      </c>
      <c r="K2962" s="2">
        <f t="shared" si="514"/>
        <v>108.332514499223</v>
      </c>
      <c r="L2962" s="2">
        <f>DEGREES(ASIN((((COS(RADIANS('PV model'!$B$2))*COS(RADIANS(H2962))*COS(RADIANS(K2962)))+(SIN(RADIANS('PV model'!$B$2))*SIN(RADIANS(H2962)))))))</f>
        <v>3.0557530711783008</v>
      </c>
      <c r="M2962" s="3">
        <f t="shared" si="510"/>
        <v>3.0557530711783008</v>
      </c>
      <c r="N2962" s="2">
        <f t="shared" si="515"/>
        <v>66.146131025879995</v>
      </c>
      <c r="O2962" s="2">
        <f>IF('PV model'!$B$2&gt;0, 180-N2962,IF('PV model'!$B$2&lt;0,0-N2962,N2962))</f>
        <v>113.85386897412</v>
      </c>
      <c r="P2962" s="2">
        <f>ABS(O2962-'PV model'!$B$5)</f>
        <v>91.146131025879995</v>
      </c>
      <c r="Q2962" s="3">
        <f t="shared" si="511"/>
        <v>86.944246928821698</v>
      </c>
      <c r="R2962" s="3">
        <f t="shared" si="516"/>
        <v>0</v>
      </c>
      <c r="S2962" s="3">
        <f t="shared" si="512"/>
        <v>0.88200000000000001</v>
      </c>
      <c r="T2962" s="3">
        <f>(0.5*(1-COS(RADIANS(90-$X$3)))*(D2962+E2962)*'PV model'!$B$4)</f>
        <v>0</v>
      </c>
      <c r="U2962" s="3">
        <f t="shared" si="517"/>
        <v>0.88200000000000001</v>
      </c>
      <c r="V2962" s="3">
        <f>('PV model'!$B$13*(U2962/1000)*(1-'PV model'!$B$14*((20+C2962)-25))*'PV model'!$B$10)/'PV model'!$B$12</f>
        <v>8.805892233599999E-2</v>
      </c>
    </row>
    <row r="2963" spans="1:22" x14ac:dyDescent="0.2">
      <c r="A2963" s="10">
        <f t="shared" si="518"/>
        <v>124</v>
      </c>
      <c r="B2963" s="10">
        <f t="shared" si="519"/>
        <v>6</v>
      </c>
      <c r="C2963" s="23">
        <v>5.8</v>
      </c>
      <c r="D2963" s="24">
        <v>0</v>
      </c>
      <c r="E2963" s="24">
        <v>12.348000000000001</v>
      </c>
      <c r="F2963" s="48"/>
      <c r="G2963" s="48"/>
      <c r="H2963" s="1">
        <f t="shared" si="520"/>
        <v>15.822868434919199</v>
      </c>
      <c r="I2963" s="1">
        <f t="shared" si="513"/>
        <v>3.2699420031080413</v>
      </c>
      <c r="J2963" s="4">
        <f>B2963+('PV model'!$B$3/15)+(I2963/60)</f>
        <v>5.7778323667184672</v>
      </c>
      <c r="K2963" s="2">
        <f t="shared" si="514"/>
        <v>93.332514499222995</v>
      </c>
      <c r="L2963" s="2">
        <f>DEGREES(ASIN((((COS(RADIANS('PV model'!$B$2))*COS(RADIANS(H2963))*COS(RADIANS(K2963)))+(SIN(RADIANS('PV model'!$B$2))*SIN(RADIANS(H2963)))))))</f>
        <v>11.129771435690003</v>
      </c>
      <c r="M2963" s="3">
        <f t="shared" si="510"/>
        <v>11.129771435690003</v>
      </c>
      <c r="N2963" s="2">
        <f t="shared" si="515"/>
        <v>78.207132021814886</v>
      </c>
      <c r="O2963" s="2">
        <f>IF('PV model'!$B$2&gt;0, 180-N2963,IF('PV model'!$B$2&lt;0,0-N2963,N2963))</f>
        <v>101.79286797818511</v>
      </c>
      <c r="P2963" s="2">
        <f>ABS(O2963-'PV model'!$B$5)</f>
        <v>103.20713202181489</v>
      </c>
      <c r="Q2963" s="3">
        <f t="shared" si="511"/>
        <v>78.870228564309997</v>
      </c>
      <c r="R2963" s="3">
        <f t="shared" si="516"/>
        <v>0</v>
      </c>
      <c r="S2963" s="3">
        <f t="shared" si="512"/>
        <v>12.348000000000001</v>
      </c>
      <c r="T2963" s="3">
        <f>(0.5*(1-COS(RADIANS(90-$X$3)))*(D2963+E2963)*'PV model'!$B$4)</f>
        <v>0</v>
      </c>
      <c r="U2963" s="3">
        <f t="shared" si="517"/>
        <v>12.348000000000001</v>
      </c>
      <c r="V2963" s="3">
        <f>('PV model'!$B$13*(U2963/1000)*(1-'PV model'!$B$14*((20+C2963)-25))*'PV model'!$B$10)/'PV model'!$B$12</f>
        <v>1.2303563005440001</v>
      </c>
    </row>
    <row r="2964" spans="1:22" x14ac:dyDescent="0.2">
      <c r="A2964" s="10">
        <f t="shared" si="518"/>
        <v>124</v>
      </c>
      <c r="B2964" s="10">
        <f t="shared" si="519"/>
        <v>7</v>
      </c>
      <c r="C2964" s="23">
        <v>6.5</v>
      </c>
      <c r="D2964" s="24">
        <v>0</v>
      </c>
      <c r="E2964" s="24">
        <v>44.1</v>
      </c>
      <c r="F2964" s="48"/>
      <c r="G2964" s="48"/>
      <c r="H2964" s="1">
        <f t="shared" si="520"/>
        <v>15.822868434919199</v>
      </c>
      <c r="I2964" s="1">
        <f t="shared" si="513"/>
        <v>3.2699420031080413</v>
      </c>
      <c r="J2964" s="4">
        <f>B2964+('PV model'!$B$3/15)+(I2964/60)</f>
        <v>6.7778323667184672</v>
      </c>
      <c r="K2964" s="2">
        <f t="shared" si="514"/>
        <v>78.332514499222995</v>
      </c>
      <c r="L2964" s="2">
        <f>DEGREES(ASIN((((COS(RADIANS('PV model'!$B$2))*COS(RADIANS(H2964))*COS(RADIANS(K2964)))+(SIN(RADIANS('PV model'!$B$2))*SIN(RADIANS(H2964)))))))</f>
        <v>19.567356210970434</v>
      </c>
      <c r="M2964" s="3">
        <f t="shared" si="510"/>
        <v>19.567356210970434</v>
      </c>
      <c r="N2964" s="2">
        <f t="shared" si="515"/>
        <v>89.640591946712334</v>
      </c>
      <c r="O2964" s="2">
        <f>IF('PV model'!$B$2&gt;0, 180-N2964,IF('PV model'!$B$2&lt;0,0-N2964,N2964))</f>
        <v>90.359408053287666</v>
      </c>
      <c r="P2964" s="2">
        <f>ABS(O2964-'PV model'!$B$5)</f>
        <v>114.64059194671233</v>
      </c>
      <c r="Q2964" s="3">
        <f t="shared" si="511"/>
        <v>70.432643789029569</v>
      </c>
      <c r="R2964" s="3">
        <f t="shared" si="516"/>
        <v>0</v>
      </c>
      <c r="S2964" s="3">
        <f t="shared" si="512"/>
        <v>44.1</v>
      </c>
      <c r="T2964" s="3">
        <f>(0.5*(1-COS(RADIANS(90-$X$3)))*(D2964+E2964)*'PV model'!$B$4)</f>
        <v>0</v>
      </c>
      <c r="U2964" s="3">
        <f t="shared" si="517"/>
        <v>44.1</v>
      </c>
      <c r="V2964" s="3">
        <f>('PV model'!$B$13*(U2964/1000)*(1-'PV model'!$B$14*((20+C2964)-25))*'PV model'!$B$10)/'PV model'!$B$12</f>
        <v>4.3817865839999994</v>
      </c>
    </row>
    <row r="2965" spans="1:22" x14ac:dyDescent="0.2">
      <c r="A2965" s="10">
        <f t="shared" si="518"/>
        <v>124</v>
      </c>
      <c r="B2965" s="10">
        <f t="shared" si="519"/>
        <v>8</v>
      </c>
      <c r="C2965" s="23">
        <v>7.2</v>
      </c>
      <c r="D2965" s="24">
        <v>30.306149999999999</v>
      </c>
      <c r="E2965" s="24">
        <v>148.17599999999999</v>
      </c>
      <c r="F2965" s="48"/>
      <c r="G2965" s="48"/>
      <c r="H2965" s="1">
        <f t="shared" si="520"/>
        <v>15.822868434919199</v>
      </c>
      <c r="I2965" s="1">
        <f t="shared" si="513"/>
        <v>3.2699420031080413</v>
      </c>
      <c r="J2965" s="4">
        <f>B2965+('PV model'!$B$3/15)+(I2965/60)</f>
        <v>7.7778323667184672</v>
      </c>
      <c r="K2965" s="2">
        <f t="shared" si="514"/>
        <v>63.332514499222995</v>
      </c>
      <c r="L2965" s="2">
        <f>DEGREES(ASIN((((COS(RADIANS('PV model'!$B$2))*COS(RADIANS(H2965))*COS(RADIANS(K2965)))+(SIN(RADIANS('PV model'!$B$2))*SIN(RADIANS(H2965)))))))</f>
        <v>27.988053486114097</v>
      </c>
      <c r="M2965" s="3">
        <f t="shared" si="510"/>
        <v>27.988053486114097</v>
      </c>
      <c r="N2965" s="2">
        <f t="shared" si="515"/>
        <v>76.814675368769869</v>
      </c>
      <c r="O2965" s="2">
        <f>IF('PV model'!$B$2&gt;0, 180-N2965,IF('PV model'!$B$2&lt;0,0-N2965,N2965))</f>
        <v>103.18532463123013</v>
      </c>
      <c r="P2965" s="2">
        <f>ABS(O2965-'PV model'!$B$5)</f>
        <v>101.81467536876987</v>
      </c>
      <c r="Q2965" s="3">
        <f t="shared" si="511"/>
        <v>62.011946513885903</v>
      </c>
      <c r="R2965" s="3">
        <f t="shared" si="516"/>
        <v>30.306149999999999</v>
      </c>
      <c r="S2965" s="3">
        <f t="shared" si="512"/>
        <v>163.68282620963549</v>
      </c>
      <c r="T2965" s="3">
        <f>(0.5*(1-COS(RADIANS(90-$X$3)))*(D2965+E2965)*'PV model'!$B$4)</f>
        <v>0</v>
      </c>
      <c r="U2965" s="3">
        <f t="shared" si="517"/>
        <v>193.9889762096355</v>
      </c>
      <c r="V2965" s="3">
        <f>('PV model'!$B$13*(U2965/1000)*(1-'PV model'!$B$14*((20+C2965)-25))*'PV model'!$B$10)/'PV model'!$B$12</f>
        <v>19.220496046970307</v>
      </c>
    </row>
    <row r="2966" spans="1:22" x14ac:dyDescent="0.2">
      <c r="A2966" s="10">
        <f t="shared" si="518"/>
        <v>124</v>
      </c>
      <c r="B2966" s="10">
        <f t="shared" si="519"/>
        <v>9</v>
      </c>
      <c r="C2966" s="23">
        <v>7.8</v>
      </c>
      <c r="D2966" s="24">
        <v>136.93889999999999</v>
      </c>
      <c r="E2966" s="24">
        <v>218.73600000000002</v>
      </c>
      <c r="F2966" s="48"/>
      <c r="G2966" s="48"/>
      <c r="H2966" s="1">
        <f t="shared" si="520"/>
        <v>15.822868434919199</v>
      </c>
      <c r="I2966" s="1">
        <f t="shared" si="513"/>
        <v>3.2699420031080413</v>
      </c>
      <c r="J2966" s="4">
        <f>B2966+('PV model'!$B$3/15)+(I2966/60)</f>
        <v>8.7778323667184672</v>
      </c>
      <c r="K2966" s="2">
        <f t="shared" si="514"/>
        <v>48.332514499222995</v>
      </c>
      <c r="L2966" s="2">
        <f>DEGREES(ASIN((((COS(RADIANS('PV model'!$B$2))*COS(RADIANS(H2966))*COS(RADIANS(K2966)))+(SIN(RADIANS('PV model'!$B$2))*SIN(RADIANS(H2966)))))))</f>
        <v>35.943879929188007</v>
      </c>
      <c r="M2966" s="3">
        <f t="shared" si="510"/>
        <v>35.943879929188007</v>
      </c>
      <c r="N2966" s="2">
        <f t="shared" si="515"/>
        <v>62.591090754834781</v>
      </c>
      <c r="O2966" s="2">
        <f>IF('PV model'!$B$2&gt;0, 180-N2966,IF('PV model'!$B$2&lt;0,0-N2966,N2966))</f>
        <v>117.40890924516522</v>
      </c>
      <c r="P2966" s="2">
        <f>ABS(O2966-'PV model'!$B$5)</f>
        <v>87.591090754834781</v>
      </c>
      <c r="Q2966" s="3">
        <f t="shared" si="511"/>
        <v>54.056120070811993</v>
      </c>
      <c r="R2966" s="3">
        <f t="shared" si="516"/>
        <v>136.93889999999999</v>
      </c>
      <c r="S2966" s="3">
        <f t="shared" si="512"/>
        <v>270.37958142796396</v>
      </c>
      <c r="T2966" s="3">
        <f>(0.5*(1-COS(RADIANS(90-$X$3)))*(D2966+E2966)*'PV model'!$B$4)</f>
        <v>0</v>
      </c>
      <c r="U2966" s="3">
        <f t="shared" si="517"/>
        <v>407.31848142796395</v>
      </c>
      <c r="V2966" s="3">
        <f>('PV model'!$B$13*(U2966/1000)*(1-'PV model'!$B$14*((20+C2966)-25))*'PV model'!$B$10)/'PV model'!$B$12</f>
        <v>40.259541183019635</v>
      </c>
    </row>
    <row r="2967" spans="1:22" x14ac:dyDescent="0.2">
      <c r="A2967" s="10">
        <f t="shared" si="518"/>
        <v>124</v>
      </c>
      <c r="B2967" s="10">
        <f t="shared" si="519"/>
        <v>10</v>
      </c>
      <c r="C2967" s="23">
        <v>8.5</v>
      </c>
      <c r="D2967" s="24">
        <v>257.04104999999998</v>
      </c>
      <c r="E2967" s="24">
        <v>269.892</v>
      </c>
      <c r="F2967" s="48"/>
      <c r="G2967" s="48"/>
      <c r="H2967" s="1">
        <f t="shared" si="520"/>
        <v>15.822868434919199</v>
      </c>
      <c r="I2967" s="1">
        <f t="shared" si="513"/>
        <v>3.2699420031080413</v>
      </c>
      <c r="J2967" s="4">
        <f>B2967+('PV model'!$B$3/15)+(I2967/60)</f>
        <v>9.7778323667184672</v>
      </c>
      <c r="K2967" s="2">
        <f t="shared" si="514"/>
        <v>33.332514499222995</v>
      </c>
      <c r="L2967" s="2">
        <f>DEGREES(ASIN((((COS(RADIANS('PV model'!$B$2))*COS(RADIANS(H2967))*COS(RADIANS(K2967)))+(SIN(RADIANS('PV model'!$B$2))*SIN(RADIANS(H2967)))))))</f>
        <v>42.844321581761221</v>
      </c>
      <c r="M2967" s="3">
        <f t="shared" si="510"/>
        <v>42.844321581761221</v>
      </c>
      <c r="N2967" s="2">
        <f t="shared" si="515"/>
        <v>46.141170020022685</v>
      </c>
      <c r="O2967" s="2">
        <f>IF('PV model'!$B$2&gt;0, 180-N2967,IF('PV model'!$B$2&lt;0,0-N2967,N2967))</f>
        <v>133.85882997997732</v>
      </c>
      <c r="P2967" s="2">
        <f>ABS(O2967-'PV model'!$B$5)</f>
        <v>71.141170020022685</v>
      </c>
      <c r="Q2967" s="3">
        <f t="shared" si="511"/>
        <v>47.155678418238779</v>
      </c>
      <c r="R2967" s="3">
        <f t="shared" si="516"/>
        <v>257.04104999999998</v>
      </c>
      <c r="S2967" s="3">
        <f t="shared" si="512"/>
        <v>346.10464565021124</v>
      </c>
      <c r="T2967" s="3">
        <f>(0.5*(1-COS(RADIANS(90-$X$3)))*(D2967+E2967)*'PV model'!$B$4)</f>
        <v>0</v>
      </c>
      <c r="U2967" s="3">
        <f t="shared" si="517"/>
        <v>603.14569565021122</v>
      </c>
      <c r="V2967" s="3">
        <f>('PV model'!$B$13*(U2967/1000)*(1-'PV model'!$B$14*((20+C2967)-25))*'PV model'!$B$10)/'PV model'!$B$12</f>
        <v>59.446377524874379</v>
      </c>
    </row>
    <row r="2968" spans="1:22" x14ac:dyDescent="0.2">
      <c r="A2968" s="10">
        <f t="shared" si="518"/>
        <v>124</v>
      </c>
      <c r="B2968" s="10">
        <f t="shared" si="519"/>
        <v>11</v>
      </c>
      <c r="C2968" s="23">
        <v>9.1</v>
      </c>
      <c r="D2968" s="24">
        <v>61.734749999999998</v>
      </c>
      <c r="E2968" s="24">
        <v>314.87400000000002</v>
      </c>
      <c r="F2968" s="48"/>
      <c r="G2968" s="48"/>
      <c r="H2968" s="1">
        <f t="shared" si="520"/>
        <v>15.822868434919199</v>
      </c>
      <c r="I2968" s="1">
        <f t="shared" si="513"/>
        <v>3.2699420031080413</v>
      </c>
      <c r="J2968" s="4">
        <f>B2968+('PV model'!$B$3/15)+(I2968/60)</f>
        <v>10.777832366718467</v>
      </c>
      <c r="K2968" s="2">
        <f t="shared" si="514"/>
        <v>18.332514499222992</v>
      </c>
      <c r="L2968" s="2">
        <f>DEGREES(ASIN((((COS(RADIANS('PV model'!$B$2))*COS(RADIANS(H2968))*COS(RADIANS(K2968)))+(SIN(RADIANS('PV model'!$B$2))*SIN(RADIANS(H2968)))))))</f>
        <v>47.901803474339687</v>
      </c>
      <c r="M2968" s="3">
        <f t="shared" si="510"/>
        <v>47.901803474339687</v>
      </c>
      <c r="N2968" s="2">
        <f t="shared" si="515"/>
        <v>26.832903350857691</v>
      </c>
      <c r="O2968" s="2">
        <f>IF('PV model'!$B$2&gt;0, 180-N2968,IF('PV model'!$B$2&lt;0,0-N2968,N2968))</f>
        <v>153.16709664914231</v>
      </c>
      <c r="P2968" s="2">
        <f>ABS(O2968-'PV model'!$B$5)</f>
        <v>51.832903350857691</v>
      </c>
      <c r="Q2968" s="3">
        <f t="shared" si="511"/>
        <v>42.098196525660306</v>
      </c>
      <c r="R2968" s="3">
        <f t="shared" si="516"/>
        <v>61.734749999999998</v>
      </c>
      <c r="S2968" s="3">
        <f t="shared" si="512"/>
        <v>348.18439952882221</v>
      </c>
      <c r="T2968" s="3">
        <f>(0.5*(1-COS(RADIANS(90-$X$3)))*(D2968+E2968)*'PV model'!$B$4)</f>
        <v>0</v>
      </c>
      <c r="U2968" s="3">
        <f t="shared" si="517"/>
        <v>409.91914952882223</v>
      </c>
      <c r="V2968" s="3">
        <f>('PV model'!$B$13*(U2968/1000)*(1-'PV model'!$B$14*((20+C2968)-25))*'PV model'!$B$10)/'PV model'!$B$12</f>
        <v>40.303519688635895</v>
      </c>
    </row>
    <row r="2969" spans="1:22" x14ac:dyDescent="0.2">
      <c r="A2969" s="10">
        <f t="shared" si="518"/>
        <v>124</v>
      </c>
      <c r="B2969" s="10">
        <f t="shared" si="519"/>
        <v>12</v>
      </c>
      <c r="C2969" s="23">
        <v>9.1</v>
      </c>
      <c r="D2969" s="24">
        <v>70.714349999999996</v>
      </c>
      <c r="E2969" s="24">
        <v>336.04199999999997</v>
      </c>
      <c r="F2969" s="48"/>
      <c r="G2969" s="48"/>
      <c r="H2969" s="1">
        <f t="shared" si="520"/>
        <v>15.822868434919199</v>
      </c>
      <c r="I2969" s="1">
        <f t="shared" si="513"/>
        <v>3.2699420031080413</v>
      </c>
      <c r="J2969" s="4">
        <f>B2969+('PV model'!$B$3/15)+(I2969/60)</f>
        <v>11.777832366718467</v>
      </c>
      <c r="K2969" s="2">
        <f t="shared" si="514"/>
        <v>3.3325144992229916</v>
      </c>
      <c r="L2969" s="2">
        <f>DEGREES(ASIN((((COS(RADIANS('PV model'!$B$2))*COS(RADIANS(H2969))*COS(RADIANS(K2969)))+(SIN(RADIANS('PV model'!$B$2))*SIN(RADIANS(H2969)))))))</f>
        <v>50.240243693096346</v>
      </c>
      <c r="M2969" s="3">
        <f t="shared" si="510"/>
        <v>50.240243693096346</v>
      </c>
      <c r="N2969" s="2">
        <f t="shared" si="515"/>
        <v>5.0167050684307091</v>
      </c>
      <c r="O2969" s="2">
        <f>IF('PV model'!$B$2&gt;0, 180-N2969,IF('PV model'!$B$2&lt;0,0-N2969,N2969))</f>
        <v>174.9832949315693</v>
      </c>
      <c r="P2969" s="2">
        <f>ABS(O2969-'PV model'!$B$5)</f>
        <v>30.016705068430696</v>
      </c>
      <c r="Q2969" s="3">
        <f t="shared" si="511"/>
        <v>39.759756306903654</v>
      </c>
      <c r="R2969" s="3">
        <f t="shared" si="516"/>
        <v>70.714349999999996</v>
      </c>
      <c r="S2969" s="3">
        <f t="shared" si="512"/>
        <v>372.32079761530258</v>
      </c>
      <c r="T2969" s="3">
        <f>(0.5*(1-COS(RADIANS(90-$X$3)))*(D2969+E2969)*'PV model'!$B$4)</f>
        <v>0</v>
      </c>
      <c r="U2969" s="3">
        <f t="shared" si="517"/>
        <v>443.03514761530255</v>
      </c>
      <c r="V2969" s="3">
        <f>('PV model'!$B$13*(U2969/1000)*(1-'PV model'!$B$14*((20+C2969)-25))*'PV model'!$B$10)/'PV model'!$B$12</f>
        <v>43.55950634459338</v>
      </c>
    </row>
    <row r="2970" spans="1:22" x14ac:dyDescent="0.2">
      <c r="A2970" s="10">
        <f t="shared" si="518"/>
        <v>124</v>
      </c>
      <c r="B2970" s="10">
        <f t="shared" si="519"/>
        <v>13</v>
      </c>
      <c r="C2970" s="23">
        <v>10.3</v>
      </c>
      <c r="D2970" s="24">
        <v>622.95974999999999</v>
      </c>
      <c r="E2970" s="24">
        <v>220.5</v>
      </c>
      <c r="F2970" s="48"/>
      <c r="G2970" s="48"/>
      <c r="H2970" s="1">
        <f t="shared" si="520"/>
        <v>15.822868434919199</v>
      </c>
      <c r="I2970" s="1">
        <f t="shared" si="513"/>
        <v>3.2699420031080413</v>
      </c>
      <c r="J2970" s="4">
        <f>B2970+('PV model'!$B$3/15)+(I2970/60)</f>
        <v>12.777832366718467</v>
      </c>
      <c r="K2970" s="2">
        <f t="shared" si="514"/>
        <v>-11.667485500777008</v>
      </c>
      <c r="L2970" s="2">
        <f>DEGREES(ASIN((((COS(RADIANS('PV model'!$B$2))*COS(RADIANS(H2970))*COS(RADIANS(K2970)))+(SIN(RADIANS('PV model'!$B$2))*SIN(RADIANS(H2970)))))))</f>
        <v>49.322877597805928</v>
      </c>
      <c r="M2970" s="3">
        <f t="shared" si="510"/>
        <v>49.322877597805928</v>
      </c>
      <c r="N2970" s="2">
        <f t="shared" si="515"/>
        <v>-17.368256150736652</v>
      </c>
      <c r="O2970" s="2">
        <f>IF('PV model'!$B$2&gt;0, 180-N2970,IF('PV model'!$B$2&lt;0,0-N2970,N2970))</f>
        <v>197.36825615073664</v>
      </c>
      <c r="P2970" s="2">
        <f>ABS(O2970-'PV model'!$B$5)</f>
        <v>7.6317438492633585</v>
      </c>
      <c r="Q2970" s="3">
        <f t="shared" si="511"/>
        <v>40.677122402194072</v>
      </c>
      <c r="R2970" s="3">
        <f t="shared" si="516"/>
        <v>622.95974999999999</v>
      </c>
      <c r="S2970" s="3">
        <f t="shared" si="512"/>
        <v>294.92211869435965</v>
      </c>
      <c r="T2970" s="3">
        <f>(0.5*(1-COS(RADIANS(90-$X$3)))*(D2970+E2970)*'PV model'!$B$4)</f>
        <v>0</v>
      </c>
      <c r="U2970" s="3">
        <f t="shared" si="517"/>
        <v>917.88186869435958</v>
      </c>
      <c r="V2970" s="3">
        <f>('PV model'!$B$13*(U2970/1000)*(1-'PV model'!$B$14*((20+C2970)-25))*'PV model'!$B$10)/'PV model'!$B$12</f>
        <v>89.806340396880799</v>
      </c>
    </row>
    <row r="2971" spans="1:22" x14ac:dyDescent="0.2">
      <c r="A2971" s="10">
        <f t="shared" si="518"/>
        <v>124</v>
      </c>
      <c r="B2971" s="10">
        <f t="shared" si="519"/>
        <v>14</v>
      </c>
      <c r="C2971" s="23">
        <v>11.4</v>
      </c>
      <c r="D2971" s="24">
        <v>809.28645000000006</v>
      </c>
      <c r="E2971" s="24">
        <v>171.108</v>
      </c>
      <c r="F2971" s="48"/>
      <c r="G2971" s="48"/>
      <c r="H2971" s="1">
        <f t="shared" si="520"/>
        <v>15.822868434919199</v>
      </c>
      <c r="I2971" s="1">
        <f t="shared" si="513"/>
        <v>3.2699420031080413</v>
      </c>
      <c r="J2971" s="4">
        <f>B2971+('PV model'!$B$3/15)+(I2971/60)</f>
        <v>13.777832366718467</v>
      </c>
      <c r="K2971" s="2">
        <f t="shared" si="514"/>
        <v>-26.667485500777008</v>
      </c>
      <c r="L2971" s="2">
        <f>DEGREES(ASIN((((COS(RADIANS('PV model'!$B$2))*COS(RADIANS(H2971))*COS(RADIANS(K2971)))+(SIN(RADIANS('PV model'!$B$2))*SIN(RADIANS(H2971)))))))</f>
        <v>45.372309845741704</v>
      </c>
      <c r="M2971" s="3">
        <f t="shared" si="510"/>
        <v>45.372309845741704</v>
      </c>
      <c r="N2971" s="2">
        <f t="shared" si="515"/>
        <v>-37.92817793089224</v>
      </c>
      <c r="O2971" s="2">
        <f>IF('PV model'!$B$2&gt;0, 180-N2971,IF('PV model'!$B$2&lt;0,0-N2971,N2971))</f>
        <v>217.92817793089225</v>
      </c>
      <c r="P2971" s="2">
        <f>ABS(O2971-'PV model'!$B$5)</f>
        <v>12.928177930892247</v>
      </c>
      <c r="Q2971" s="3">
        <f t="shared" si="511"/>
        <v>44.627690154258296</v>
      </c>
      <c r="R2971" s="3">
        <f t="shared" si="516"/>
        <v>809.28645000000006</v>
      </c>
      <c r="S2971" s="3">
        <f t="shared" si="512"/>
        <v>234.55769167216417</v>
      </c>
      <c r="T2971" s="3">
        <f>(0.5*(1-COS(RADIANS(90-$X$3)))*(D2971+E2971)*'PV model'!$B$4)</f>
        <v>0</v>
      </c>
      <c r="U2971" s="3">
        <f t="shared" si="517"/>
        <v>1043.8441416721641</v>
      </c>
      <c r="V2971" s="3">
        <f>('PV model'!$B$13*(U2971/1000)*(1-'PV model'!$B$14*((20+C2971)-25))*'PV model'!$B$10)/'PV model'!$B$12</f>
        <v>101.67148829526985</v>
      </c>
    </row>
    <row r="2972" spans="1:22" x14ac:dyDescent="0.2">
      <c r="A2972" s="10">
        <f t="shared" si="518"/>
        <v>124</v>
      </c>
      <c r="B2972" s="10">
        <f t="shared" si="519"/>
        <v>15</v>
      </c>
      <c r="C2972" s="23">
        <v>10.7</v>
      </c>
      <c r="D2972" s="24">
        <v>120.10215000000001</v>
      </c>
      <c r="E2972" s="24">
        <v>267.24600000000004</v>
      </c>
      <c r="F2972" s="48"/>
      <c r="G2972" s="48"/>
      <c r="H2972" s="1">
        <f t="shared" si="520"/>
        <v>15.822868434919199</v>
      </c>
      <c r="I2972" s="1">
        <f t="shared" si="513"/>
        <v>3.2699420031080413</v>
      </c>
      <c r="J2972" s="4">
        <f>B2972+('PV model'!$B$3/15)+(I2972/60)</f>
        <v>14.777832366718467</v>
      </c>
      <c r="K2972" s="2">
        <f t="shared" si="514"/>
        <v>-41.667485500777005</v>
      </c>
      <c r="L2972" s="2">
        <f>DEGREES(ASIN((((COS(RADIANS('PV model'!$B$2))*COS(RADIANS(H2972))*COS(RADIANS(K2972)))+(SIN(RADIANS('PV model'!$B$2))*SIN(RADIANS(H2972)))))))</f>
        <v>39.182451740792246</v>
      </c>
      <c r="M2972" s="3">
        <f t="shared" si="510"/>
        <v>39.182451740792246</v>
      </c>
      <c r="N2972" s="2">
        <f t="shared" si="515"/>
        <v>-55.60519032745475</v>
      </c>
      <c r="O2972" s="2">
        <f>IF('PV model'!$B$2&gt;0, 180-N2972,IF('PV model'!$B$2&lt;0,0-N2972,N2972))</f>
        <v>235.60519032745475</v>
      </c>
      <c r="P2972" s="2">
        <f>ABS(O2972-'PV model'!$B$5)</f>
        <v>30.60519032745475</v>
      </c>
      <c r="Q2972" s="3">
        <f t="shared" si="511"/>
        <v>50.817548259207754</v>
      </c>
      <c r="R2972" s="3">
        <f t="shared" si="516"/>
        <v>120.10215000000002</v>
      </c>
      <c r="S2972" s="3">
        <f t="shared" si="512"/>
        <v>320.444502254182</v>
      </c>
      <c r="T2972" s="3">
        <f>(0.5*(1-COS(RADIANS(90-$X$3)))*(D2972+E2972)*'PV model'!$B$4)</f>
        <v>0</v>
      </c>
      <c r="U2972" s="3">
        <f t="shared" si="517"/>
        <v>440.54665225418205</v>
      </c>
      <c r="V2972" s="3">
        <f>('PV model'!$B$13*(U2972/1000)*(1-'PV model'!$B$14*((20+C2972)-25))*'PV model'!$B$10)/'PV model'!$B$12</f>
        <v>43.032998770735354</v>
      </c>
    </row>
    <row r="2973" spans="1:22" x14ac:dyDescent="0.2">
      <c r="A2973" s="10">
        <f t="shared" si="518"/>
        <v>124</v>
      </c>
      <c r="B2973" s="10">
        <f t="shared" si="519"/>
        <v>16</v>
      </c>
      <c r="C2973" s="23">
        <v>10.199999999999999</v>
      </c>
      <c r="D2973" s="24">
        <v>251.4288</v>
      </c>
      <c r="E2973" s="24">
        <v>248.72400000000002</v>
      </c>
      <c r="F2973" s="48"/>
      <c r="G2973" s="48"/>
      <c r="H2973" s="1">
        <f t="shared" si="520"/>
        <v>15.822868434919199</v>
      </c>
      <c r="I2973" s="1">
        <f t="shared" si="513"/>
        <v>3.2699420031080413</v>
      </c>
      <c r="J2973" s="4">
        <f>B2973+('PV model'!$B$3/15)+(I2973/60)</f>
        <v>15.777832366718467</v>
      </c>
      <c r="K2973" s="2">
        <f t="shared" si="514"/>
        <v>-56.667485500777005</v>
      </c>
      <c r="L2973" s="2">
        <f>DEGREES(ASIN((((COS(RADIANS('PV model'!$B$2))*COS(RADIANS(H2973))*COS(RADIANS(K2973)))+(SIN(RADIANS('PV model'!$B$2))*SIN(RADIANS(H2973)))))))</f>
        <v>31.611392787947132</v>
      </c>
      <c r="M2973" s="3">
        <f t="shared" si="510"/>
        <v>31.611392787947132</v>
      </c>
      <c r="N2973" s="2">
        <f t="shared" si="515"/>
        <v>-70.715427404841364</v>
      </c>
      <c r="O2973" s="2">
        <f>IF('PV model'!$B$2&gt;0, 180-N2973,IF('PV model'!$B$2&lt;0,0-N2973,N2973))</f>
        <v>250.71542740484136</v>
      </c>
      <c r="P2973" s="2">
        <f>ABS(O2973-'PV model'!$B$5)</f>
        <v>45.715427404841364</v>
      </c>
      <c r="Q2973" s="3">
        <f t="shared" si="511"/>
        <v>58.388607212052868</v>
      </c>
      <c r="R2973" s="3">
        <f t="shared" si="516"/>
        <v>251.42880000000005</v>
      </c>
      <c r="S2973" s="3">
        <f t="shared" si="512"/>
        <v>317.8148303397864</v>
      </c>
      <c r="T2973" s="3">
        <f>(0.5*(1-COS(RADIANS(90-$X$3)))*(D2973+E2973)*'PV model'!$B$4)</f>
        <v>0</v>
      </c>
      <c r="U2973" s="3">
        <f t="shared" si="517"/>
        <v>569.24363033978648</v>
      </c>
      <c r="V2973" s="3">
        <f>('PV model'!$B$13*(U2973/1000)*(1-'PV model'!$B$14*((20+C2973)-25))*'PV model'!$B$10)/'PV model'!$B$12</f>
        <v>55.718040148358739</v>
      </c>
    </row>
    <row r="2974" spans="1:22" x14ac:dyDescent="0.2">
      <c r="A2974" s="10">
        <f t="shared" si="518"/>
        <v>124</v>
      </c>
      <c r="B2974" s="10">
        <f t="shared" si="519"/>
        <v>17</v>
      </c>
      <c r="C2974" s="23">
        <v>10.199999999999999</v>
      </c>
      <c r="D2974" s="24">
        <v>78.5715</v>
      </c>
      <c r="E2974" s="24">
        <v>175.518</v>
      </c>
      <c r="F2974" s="48"/>
      <c r="G2974" s="48"/>
      <c r="H2974" s="1">
        <f t="shared" si="520"/>
        <v>15.822868434919199</v>
      </c>
      <c r="I2974" s="1">
        <f t="shared" si="513"/>
        <v>3.2699420031080413</v>
      </c>
      <c r="J2974" s="4">
        <f>B2974+('PV model'!$B$3/15)+(I2974/60)</f>
        <v>16.777832366718467</v>
      </c>
      <c r="K2974" s="2">
        <f t="shared" si="514"/>
        <v>-71.667485500777005</v>
      </c>
      <c r="L2974" s="2">
        <f>DEGREES(ASIN((((COS(RADIANS('PV model'!$B$2))*COS(RADIANS(H2974))*COS(RADIANS(K2974)))+(SIN(RADIANS('PV model'!$B$2))*SIN(RADIANS(H2974)))))))</f>
        <v>23.335336411095184</v>
      </c>
      <c r="M2974" s="3">
        <f t="shared" si="510"/>
        <v>23.335336411095184</v>
      </c>
      <c r="N2974" s="2">
        <f t="shared" si="515"/>
        <v>-84.064334706623953</v>
      </c>
      <c r="O2974" s="2">
        <f>IF('PV model'!$B$2&gt;0, 180-N2974,IF('PV model'!$B$2&lt;0,0-N2974,N2974))</f>
        <v>264.06433470662398</v>
      </c>
      <c r="P2974" s="2">
        <f>ABS(O2974-'PV model'!$B$5)</f>
        <v>59.064334706623981</v>
      </c>
      <c r="Q2974" s="3">
        <f t="shared" si="511"/>
        <v>66.664663588904816</v>
      </c>
      <c r="R2974" s="3">
        <f t="shared" si="516"/>
        <v>78.571500000000015</v>
      </c>
      <c r="S2974" s="3">
        <f t="shared" si="512"/>
        <v>203.91685377182819</v>
      </c>
      <c r="T2974" s="3">
        <f>(0.5*(1-COS(RADIANS(90-$X$3)))*(D2974+E2974)*'PV model'!$B$4)</f>
        <v>0</v>
      </c>
      <c r="U2974" s="3">
        <f t="shared" si="517"/>
        <v>282.4883537718282</v>
      </c>
      <c r="V2974" s="3">
        <f>('PV model'!$B$13*(U2974/1000)*(1-'PV model'!$B$14*((20+C2974)-25))*'PV model'!$B$10)/'PV model'!$B$12</f>
        <v>27.650195097496876</v>
      </c>
    </row>
    <row r="2975" spans="1:22" x14ac:dyDescent="0.2">
      <c r="A2975" s="10">
        <f t="shared" si="518"/>
        <v>124</v>
      </c>
      <c r="B2975" s="10">
        <f t="shared" si="519"/>
        <v>18</v>
      </c>
      <c r="C2975" s="23">
        <v>9.1</v>
      </c>
      <c r="D2975" s="24">
        <v>16.836749999999999</v>
      </c>
      <c r="E2975" s="24">
        <v>123.47999999999999</v>
      </c>
      <c r="F2975" s="48"/>
      <c r="G2975" s="48"/>
      <c r="H2975" s="1">
        <f t="shared" si="520"/>
        <v>15.822868434919199</v>
      </c>
      <c r="I2975" s="1">
        <f t="shared" si="513"/>
        <v>3.2699420031080413</v>
      </c>
      <c r="J2975" s="4">
        <f>B2975+('PV model'!$B$3/15)+(I2975/60)</f>
        <v>17.777832366718467</v>
      </c>
      <c r="K2975" s="2">
        <f t="shared" si="514"/>
        <v>-86.667485500777005</v>
      </c>
      <c r="L2975" s="2">
        <f>DEGREES(ASIN((((COS(RADIANS('PV model'!$B$2))*COS(RADIANS(H2975))*COS(RADIANS(K2975)))+(SIN(RADIANS('PV model'!$B$2))*SIN(RADIANS(H2975)))))))</f>
        <v>14.85582903774092</v>
      </c>
      <c r="M2975" s="3">
        <f t="shared" si="510"/>
        <v>14.85582903774092</v>
      </c>
      <c r="N2975" s="2">
        <f t="shared" si="515"/>
        <v>-83.563965843182999</v>
      </c>
      <c r="O2975" s="2">
        <f>IF('PV model'!$B$2&gt;0, 180-N2975,IF('PV model'!$B$2&lt;0,0-N2975,N2975))</f>
        <v>263.56396584318298</v>
      </c>
      <c r="P2975" s="2">
        <f>ABS(O2975-'PV model'!$B$5)</f>
        <v>58.563965843182984</v>
      </c>
      <c r="Q2975" s="3">
        <f t="shared" si="511"/>
        <v>75.144170962259082</v>
      </c>
      <c r="R2975" s="3">
        <f t="shared" si="516"/>
        <v>16.836750000000002</v>
      </c>
      <c r="S2975" s="3">
        <f t="shared" si="512"/>
        <v>130.12358067965698</v>
      </c>
      <c r="T2975" s="3">
        <f>(0.5*(1-COS(RADIANS(90-$X$3)))*(D2975+E2975)*'PV model'!$B$4)</f>
        <v>0</v>
      </c>
      <c r="U2975" s="3">
        <f t="shared" si="517"/>
        <v>146.96033067965698</v>
      </c>
      <c r="V2975" s="3">
        <f>('PV model'!$B$13*(U2975/1000)*(1-'PV model'!$B$14*((20+C2975)-25))*'PV model'!$B$10)/'PV model'!$B$12</f>
        <v>14.449236118400799</v>
      </c>
    </row>
    <row r="2976" spans="1:22" x14ac:dyDescent="0.2">
      <c r="A2976" s="10">
        <f t="shared" si="518"/>
        <v>124</v>
      </c>
      <c r="B2976" s="10">
        <f t="shared" si="519"/>
        <v>19</v>
      </c>
      <c r="C2976" s="23">
        <v>9.1</v>
      </c>
      <c r="D2976" s="24">
        <v>0</v>
      </c>
      <c r="E2976" s="24">
        <v>57.33</v>
      </c>
      <c r="F2976" s="48"/>
      <c r="G2976" s="48"/>
      <c r="H2976" s="1">
        <f t="shared" si="520"/>
        <v>15.822868434919199</v>
      </c>
      <c r="I2976" s="1">
        <f t="shared" si="513"/>
        <v>3.2699420031080413</v>
      </c>
      <c r="J2976" s="4">
        <f>B2976+('PV model'!$B$3/15)+(I2976/60)</f>
        <v>18.777832366718467</v>
      </c>
      <c r="K2976" s="2">
        <f t="shared" si="514"/>
        <v>-101.667485500777</v>
      </c>
      <c r="L2976" s="2">
        <f>DEGREES(ASIN((((COS(RADIANS('PV model'!$B$2))*COS(RADIANS(H2976))*COS(RADIANS(K2976)))+(SIN(RADIANS('PV model'!$B$2))*SIN(RADIANS(H2976)))))))</f>
        <v>6.5750608110607232</v>
      </c>
      <c r="M2976" s="3">
        <f t="shared" si="510"/>
        <v>6.5750608110607232</v>
      </c>
      <c r="N2976" s="2">
        <f t="shared" si="515"/>
        <v>-71.526125950895832</v>
      </c>
      <c r="O2976" s="2">
        <f>IF('PV model'!$B$2&gt;0, 180-N2976,IF('PV model'!$B$2&lt;0,0-N2976,N2976))</f>
        <v>251.52612595089585</v>
      </c>
      <c r="P2976" s="2">
        <f>ABS(O2976-'PV model'!$B$5)</f>
        <v>46.526125950895846</v>
      </c>
      <c r="Q2976" s="3">
        <f t="shared" si="511"/>
        <v>83.424939188939277</v>
      </c>
      <c r="R2976" s="3">
        <f t="shared" si="516"/>
        <v>0</v>
      </c>
      <c r="S2976" s="3">
        <f t="shared" si="512"/>
        <v>57.33</v>
      </c>
      <c r="T2976" s="3">
        <f>(0.5*(1-COS(RADIANS(90-$X$3)))*(D2976+E2976)*'PV model'!$B$4)</f>
        <v>0</v>
      </c>
      <c r="U2976" s="3">
        <f t="shared" si="517"/>
        <v>57.33</v>
      </c>
      <c r="V2976" s="3">
        <f>('PV model'!$B$13*(U2976/1000)*(1-'PV model'!$B$14*((20+C2976)-25))*'PV model'!$B$10)/'PV model'!$B$12</f>
        <v>5.6367232084799994</v>
      </c>
    </row>
    <row r="2977" spans="1:22" x14ac:dyDescent="0.2">
      <c r="A2977" s="10">
        <f t="shared" si="518"/>
        <v>124</v>
      </c>
      <c r="B2977" s="10">
        <f t="shared" si="519"/>
        <v>20</v>
      </c>
      <c r="C2977" s="23">
        <v>8.6</v>
      </c>
      <c r="D2977" s="24">
        <v>0</v>
      </c>
      <c r="E2977" s="24">
        <v>10.584000000000001</v>
      </c>
      <c r="F2977" s="48"/>
      <c r="G2977" s="48"/>
      <c r="H2977" s="1">
        <f t="shared" si="520"/>
        <v>15.822868434919199</v>
      </c>
      <c r="I2977" s="1">
        <f t="shared" si="513"/>
        <v>3.2699420031080413</v>
      </c>
      <c r="J2977" s="4">
        <f>B2977+('PV model'!$B$3/15)+(I2977/60)</f>
        <v>19.777832366718467</v>
      </c>
      <c r="K2977" s="2">
        <f t="shared" si="514"/>
        <v>-116.667485500777</v>
      </c>
      <c r="L2977" s="2">
        <f>DEGREES(ASIN((((COS(RADIANS('PV model'!$B$2))*COS(RADIANS(H2977))*COS(RADIANS(K2977)))+(SIN(RADIANS('PV model'!$B$2))*SIN(RADIANS(H2977)))))))</f>
        <v>-1.1384224892310302</v>
      </c>
      <c r="M2977" s="3">
        <f t="shared" si="510"/>
        <v>0</v>
      </c>
      <c r="N2977" s="2">
        <f t="shared" si="515"/>
        <v>-59.309374242672945</v>
      </c>
      <c r="O2977" s="2">
        <f>IF('PV model'!$B$2&gt;0, 180-N2977,IF('PV model'!$B$2&lt;0,0-N2977,N2977))</f>
        <v>239.30937424267296</v>
      </c>
      <c r="P2977" s="2">
        <f>ABS(O2977-'PV model'!$B$5)</f>
        <v>34.309374242672959</v>
      </c>
      <c r="Q2977" s="3">
        <f t="shared" si="511"/>
        <v>91.138422489231019</v>
      </c>
      <c r="R2977" s="3">
        <f t="shared" si="516"/>
        <v>0</v>
      </c>
      <c r="S2977" s="3">
        <f t="shared" si="512"/>
        <v>10.584000000000001</v>
      </c>
      <c r="T2977" s="3">
        <f>(0.5*(1-COS(RADIANS(90-$X$3)))*(D2977+E2977)*'PV model'!$B$4)</f>
        <v>0</v>
      </c>
      <c r="U2977" s="3">
        <f t="shared" si="517"/>
        <v>10.584000000000001</v>
      </c>
      <c r="V2977" s="3">
        <f>('PV model'!$B$13*(U2977/1000)*(1-'PV model'!$B$14*((20+C2977)-25))*'PV model'!$B$10)/'PV model'!$B$12</f>
        <v>1.0427417763840001</v>
      </c>
    </row>
    <row r="2978" spans="1:22" x14ac:dyDescent="0.2">
      <c r="A2978" s="10">
        <f t="shared" si="518"/>
        <v>124</v>
      </c>
      <c r="B2978" s="10">
        <f t="shared" si="519"/>
        <v>21</v>
      </c>
      <c r="C2978" s="23">
        <v>8.1</v>
      </c>
      <c r="D2978" s="24">
        <v>0</v>
      </c>
      <c r="E2978" s="24">
        <v>0</v>
      </c>
      <c r="F2978" s="48"/>
      <c r="G2978" s="48"/>
      <c r="H2978" s="1">
        <f t="shared" si="520"/>
        <v>15.822868434919199</v>
      </c>
      <c r="I2978" s="1">
        <f t="shared" si="513"/>
        <v>3.2699420031080413</v>
      </c>
      <c r="J2978" s="4">
        <f>B2978+('PV model'!$B$3/15)+(I2978/60)</f>
        <v>20.777832366718467</v>
      </c>
      <c r="K2978" s="2">
        <f t="shared" si="514"/>
        <v>-131.66748550077702</v>
      </c>
      <c r="L2978" s="2">
        <f>DEGREES(ASIN((((COS(RADIANS('PV model'!$B$2))*COS(RADIANS(H2978))*COS(RADIANS(K2978)))+(SIN(RADIANS('PV model'!$B$2))*SIN(RADIANS(H2978)))))))</f>
        <v>-7.9074313328291641</v>
      </c>
      <c r="M2978" s="3">
        <f t="shared" si="510"/>
        <v>0</v>
      </c>
      <c r="N2978" s="2">
        <f t="shared" si="515"/>
        <v>-46.519612424034229</v>
      </c>
      <c r="O2978" s="2">
        <f>IF('PV model'!$B$2&gt;0, 180-N2978,IF('PV model'!$B$2&lt;0,0-N2978,N2978))</f>
        <v>226.51961242403422</v>
      </c>
      <c r="P2978" s="2">
        <f>ABS(O2978-'PV model'!$B$5)</f>
        <v>21.519612424034221</v>
      </c>
      <c r="Q2978" s="3">
        <f t="shared" si="511"/>
        <v>97.907431332829162</v>
      </c>
      <c r="R2978" s="3">
        <f t="shared" si="516"/>
        <v>0</v>
      </c>
      <c r="S2978" s="3">
        <f t="shared" si="512"/>
        <v>0</v>
      </c>
      <c r="T2978" s="3">
        <f>(0.5*(1-COS(RADIANS(90-$X$3)))*(D2978+E2978)*'PV model'!$B$4)</f>
        <v>0</v>
      </c>
      <c r="U2978" s="3">
        <f t="shared" si="517"/>
        <v>0</v>
      </c>
      <c r="V2978" s="3">
        <f>('PV model'!$B$13*(U2978/1000)*(1-'PV model'!$B$14*((20+C2978)-25))*'PV model'!$B$10)/'PV model'!$B$12</f>
        <v>0</v>
      </c>
    </row>
    <row r="2979" spans="1:22" x14ac:dyDescent="0.2">
      <c r="A2979" s="10">
        <f t="shared" si="518"/>
        <v>124</v>
      </c>
      <c r="B2979" s="10">
        <f t="shared" si="519"/>
        <v>22</v>
      </c>
      <c r="C2979" s="23">
        <v>7.5</v>
      </c>
      <c r="D2979" s="24">
        <v>0</v>
      </c>
      <c r="E2979" s="24">
        <v>0</v>
      </c>
      <c r="F2979" s="48"/>
      <c r="G2979" s="48"/>
      <c r="H2979" s="1">
        <f t="shared" si="520"/>
        <v>15.822868434919199</v>
      </c>
      <c r="I2979" s="1">
        <f t="shared" si="513"/>
        <v>3.2699420031080413</v>
      </c>
      <c r="J2979" s="4">
        <f>B2979+('PV model'!$B$3/15)+(I2979/60)</f>
        <v>21.777832366718467</v>
      </c>
      <c r="K2979" s="2">
        <f t="shared" si="514"/>
        <v>-146.66748550077702</v>
      </c>
      <c r="L2979" s="2">
        <f>DEGREES(ASIN((((COS(RADIANS('PV model'!$B$2))*COS(RADIANS(H2979))*COS(RADIANS(K2979)))+(SIN(RADIANS('PV model'!$B$2))*SIN(RADIANS(H2979)))))))</f>
        <v>-13.331759580336342</v>
      </c>
      <c r="M2979" s="3">
        <f t="shared" si="510"/>
        <v>0</v>
      </c>
      <c r="N2979" s="2">
        <f t="shared" si="515"/>
        <v>-32.909792491013306</v>
      </c>
      <c r="O2979" s="2">
        <f>IF('PV model'!$B$2&gt;0, 180-N2979,IF('PV model'!$B$2&lt;0,0-N2979,N2979))</f>
        <v>212.90979249101332</v>
      </c>
      <c r="P2979" s="2">
        <f>ABS(O2979-'PV model'!$B$5)</f>
        <v>7.9097924910133202</v>
      </c>
      <c r="Q2979" s="3">
        <f t="shared" si="511"/>
        <v>103.33175958033634</v>
      </c>
      <c r="R2979" s="3">
        <f t="shared" si="516"/>
        <v>0</v>
      </c>
      <c r="S2979" s="3">
        <f t="shared" si="512"/>
        <v>0</v>
      </c>
      <c r="T2979" s="3">
        <f>(0.5*(1-COS(RADIANS(90-$X$3)))*(D2979+E2979)*'PV model'!$B$4)</f>
        <v>0</v>
      </c>
      <c r="U2979" s="3">
        <f t="shared" si="517"/>
        <v>0</v>
      </c>
      <c r="V2979" s="3">
        <f>('PV model'!$B$13*(U2979/1000)*(1-'PV model'!$B$14*((20+C2979)-25))*'PV model'!$B$10)/'PV model'!$B$12</f>
        <v>0</v>
      </c>
    </row>
    <row r="2980" spans="1:22" x14ac:dyDescent="0.2">
      <c r="A2980" s="10">
        <f t="shared" si="518"/>
        <v>124</v>
      </c>
      <c r="B2980" s="10">
        <f t="shared" si="519"/>
        <v>23</v>
      </c>
      <c r="C2980" s="23">
        <v>7.4</v>
      </c>
      <c r="D2980" s="24">
        <v>0</v>
      </c>
      <c r="E2980" s="24">
        <v>0</v>
      </c>
      <c r="F2980" s="48"/>
      <c r="G2980" s="48"/>
      <c r="H2980" s="1">
        <f t="shared" si="520"/>
        <v>15.822868434919199</v>
      </c>
      <c r="I2980" s="1">
        <f t="shared" si="513"/>
        <v>3.2699420031080413</v>
      </c>
      <c r="J2980" s="4">
        <f>B2980+('PV model'!$B$3/15)+(I2980/60)</f>
        <v>22.777832366718467</v>
      </c>
      <c r="K2980" s="2">
        <f t="shared" si="514"/>
        <v>-161.66748550077702</v>
      </c>
      <c r="L2980" s="2">
        <f>DEGREES(ASIN((((COS(RADIANS('PV model'!$B$2))*COS(RADIANS(H2980))*COS(RADIANS(K2980)))+(SIN(RADIANS('PV model'!$B$2))*SIN(RADIANS(H2980)))))))</f>
        <v>-17.012324616263029</v>
      </c>
      <c r="M2980" s="3">
        <f t="shared" si="510"/>
        <v>0</v>
      </c>
      <c r="N2980" s="2">
        <f t="shared" si="515"/>
        <v>-18.449042840453153</v>
      </c>
      <c r="O2980" s="2">
        <f>IF('PV model'!$B$2&gt;0, 180-N2980,IF('PV model'!$B$2&lt;0,0-N2980,N2980))</f>
        <v>198.44904284045316</v>
      </c>
      <c r="P2980" s="2">
        <f>ABS(O2980-'PV model'!$B$5)</f>
        <v>6.5509571595468401</v>
      </c>
      <c r="Q2980" s="3">
        <f t="shared" si="511"/>
        <v>107.01232461626303</v>
      </c>
      <c r="R2980" s="3">
        <f t="shared" si="516"/>
        <v>0</v>
      </c>
      <c r="S2980" s="3">
        <f t="shared" si="512"/>
        <v>0</v>
      </c>
      <c r="T2980" s="3">
        <f>(0.5*(1-COS(RADIANS(90-$X$3)))*(D2980+E2980)*'PV model'!$B$4)</f>
        <v>0</v>
      </c>
      <c r="U2980" s="3">
        <f t="shared" si="517"/>
        <v>0</v>
      </c>
      <c r="V2980" s="3">
        <f>('PV model'!$B$13*(U2980/1000)*(1-'PV model'!$B$14*((20+C2980)-25))*'PV model'!$B$10)/'PV model'!$B$12</f>
        <v>0</v>
      </c>
    </row>
    <row r="2981" spans="1:22" x14ac:dyDescent="0.2">
      <c r="A2981" s="10">
        <f t="shared" si="518"/>
        <v>124</v>
      </c>
      <c r="B2981" s="10">
        <f t="shared" si="519"/>
        <v>24</v>
      </c>
      <c r="C2981" s="23">
        <v>7.1</v>
      </c>
      <c r="D2981" s="24">
        <v>0</v>
      </c>
      <c r="E2981" s="24">
        <v>0</v>
      </c>
      <c r="F2981" s="48"/>
      <c r="G2981" s="48"/>
      <c r="H2981" s="1">
        <f t="shared" si="520"/>
        <v>15.822868434919199</v>
      </c>
      <c r="I2981" s="1">
        <f t="shared" si="513"/>
        <v>3.2699420031080413</v>
      </c>
      <c r="J2981" s="4">
        <f>B2981+('PV model'!$B$3/15)+(I2981/60)</f>
        <v>23.777832366718467</v>
      </c>
      <c r="K2981" s="2">
        <f t="shared" si="514"/>
        <v>-176.66748550077702</v>
      </c>
      <c r="L2981" s="2">
        <f>DEGREES(ASIN((((COS(RADIANS('PV model'!$B$2))*COS(RADIANS(H2981))*COS(RADIANS(K2981)))+(SIN(RADIANS('PV model'!$B$2))*SIN(RADIANS(H2981)))))))</f>
        <v>-18.621407204797318</v>
      </c>
      <c r="M2981" s="3">
        <f t="shared" si="510"/>
        <v>0</v>
      </c>
      <c r="N2981" s="2">
        <f t="shared" si="515"/>
        <v>-3.3834236972492917</v>
      </c>
      <c r="O2981" s="2">
        <f>IF('PV model'!$B$2&gt;0, 180-N2981,IF('PV model'!$B$2&lt;0,0-N2981,N2981))</f>
        <v>183.3834236972493</v>
      </c>
      <c r="P2981" s="2">
        <f>ABS(O2981-'PV model'!$B$5)</f>
        <v>21.616576302750701</v>
      </c>
      <c r="Q2981" s="3">
        <f t="shared" si="511"/>
        <v>108.62140720479732</v>
      </c>
      <c r="R2981" s="3">
        <f t="shared" si="516"/>
        <v>0</v>
      </c>
      <c r="S2981" s="3">
        <f t="shared" si="512"/>
        <v>0</v>
      </c>
      <c r="T2981" s="3">
        <f>(0.5*(1-COS(RADIANS(90-$X$3)))*(D2981+E2981)*'PV model'!$B$4)</f>
        <v>0</v>
      </c>
      <c r="U2981" s="3">
        <f t="shared" si="517"/>
        <v>0</v>
      </c>
      <c r="V2981" s="3">
        <f>('PV model'!$B$13*(U2981/1000)*(1-'PV model'!$B$14*((20+C2981)-25))*'PV model'!$B$10)/'PV model'!$B$12</f>
        <v>0</v>
      </c>
    </row>
    <row r="2982" spans="1:22" x14ac:dyDescent="0.2">
      <c r="A2982" s="10">
        <f t="shared" si="518"/>
        <v>125</v>
      </c>
      <c r="B2982" s="10">
        <f t="shared" si="519"/>
        <v>1</v>
      </c>
      <c r="C2982" s="23">
        <v>6.9</v>
      </c>
      <c r="D2982" s="24">
        <v>0</v>
      </c>
      <c r="E2982" s="24">
        <v>0</v>
      </c>
      <c r="F2982" s="48"/>
      <c r="G2982" s="48"/>
      <c r="H2982" s="1">
        <f t="shared" si="520"/>
        <v>16.118788526278834</v>
      </c>
      <c r="I2982" s="1">
        <f t="shared" si="513"/>
        <v>3.3632141037564347</v>
      </c>
      <c r="J2982" s="4">
        <f>B2982+('PV model'!$B$3/15)+(I2982/60)</f>
        <v>0.77938690172927394</v>
      </c>
      <c r="K2982" s="2">
        <f t="shared" si="514"/>
        <v>168.30919647406091</v>
      </c>
      <c r="L2982" s="2">
        <f>DEGREES(ASIN((((COS(RADIANS('PV model'!$B$2))*COS(RADIANS(H2982))*COS(RADIANS(K2982)))+(SIN(RADIANS('PV model'!$B$2))*SIN(RADIANS(H2982)))))))</f>
        <v>-17.701011092737794</v>
      </c>
      <c r="M2982" s="3">
        <f t="shared" si="510"/>
        <v>0</v>
      </c>
      <c r="N2982" s="2">
        <f t="shared" si="515"/>
        <v>11.790780389867463</v>
      </c>
      <c r="O2982" s="2">
        <f>IF('PV model'!$B$2&gt;0, 180-N2982,IF('PV model'!$B$2&lt;0,0-N2982,N2982))</f>
        <v>168.20921961013255</v>
      </c>
      <c r="P2982" s="2">
        <f>ABS(O2982-'PV model'!$B$5)</f>
        <v>36.79078038986745</v>
      </c>
      <c r="Q2982" s="3">
        <f t="shared" si="511"/>
        <v>107.7010110927378</v>
      </c>
      <c r="R2982" s="3">
        <f t="shared" si="516"/>
        <v>0</v>
      </c>
      <c r="S2982" s="3">
        <f t="shared" si="512"/>
        <v>0</v>
      </c>
      <c r="T2982" s="3">
        <f>(0.5*(1-COS(RADIANS(90-$X$3)))*(D2982+E2982)*'PV model'!$B$4)</f>
        <v>0</v>
      </c>
      <c r="U2982" s="3">
        <f t="shared" si="517"/>
        <v>0</v>
      </c>
      <c r="V2982" s="3">
        <f>('PV model'!$B$13*(U2982/1000)*(1-'PV model'!$B$14*((20+C2982)-25))*'PV model'!$B$10)/'PV model'!$B$12</f>
        <v>0</v>
      </c>
    </row>
    <row r="2983" spans="1:22" x14ac:dyDescent="0.2">
      <c r="A2983" s="10">
        <f t="shared" si="518"/>
        <v>125</v>
      </c>
      <c r="B2983" s="10">
        <f t="shared" si="519"/>
        <v>2</v>
      </c>
      <c r="C2983" s="23">
        <v>6.6</v>
      </c>
      <c r="D2983" s="24">
        <v>0</v>
      </c>
      <c r="E2983" s="24">
        <v>0</v>
      </c>
      <c r="F2983" s="48"/>
      <c r="G2983" s="48"/>
      <c r="H2983" s="1">
        <f t="shared" si="520"/>
        <v>16.118788526278834</v>
      </c>
      <c r="I2983" s="1">
        <f t="shared" si="513"/>
        <v>3.3632141037564347</v>
      </c>
      <c r="J2983" s="4">
        <f>B2983+('PV model'!$B$3/15)+(I2983/60)</f>
        <v>1.7793869017292741</v>
      </c>
      <c r="K2983" s="2">
        <f t="shared" si="514"/>
        <v>153.30919647406088</v>
      </c>
      <c r="L2983" s="2">
        <f>DEGREES(ASIN((((COS(RADIANS('PV model'!$B$2))*COS(RADIANS(H2983))*COS(RADIANS(K2983)))+(SIN(RADIANS('PV model'!$B$2))*SIN(RADIANS(H2983)))))))</f>
        <v>-14.913247934809526</v>
      </c>
      <c r="M2983" s="3">
        <f t="shared" si="510"/>
        <v>0</v>
      </c>
      <c r="N2983" s="2">
        <f t="shared" si="515"/>
        <v>26.523146739643575</v>
      </c>
      <c r="O2983" s="2">
        <f>IF('PV model'!$B$2&gt;0, 180-N2983,IF('PV model'!$B$2&lt;0,0-N2983,N2983))</f>
        <v>153.47685326035642</v>
      </c>
      <c r="P2983" s="2">
        <f>ABS(O2983-'PV model'!$B$5)</f>
        <v>51.523146739643579</v>
      </c>
      <c r="Q2983" s="3">
        <f t="shared" si="511"/>
        <v>104.91324793480953</v>
      </c>
      <c r="R2983" s="3">
        <f t="shared" si="516"/>
        <v>0</v>
      </c>
      <c r="S2983" s="3">
        <f t="shared" si="512"/>
        <v>0</v>
      </c>
      <c r="T2983" s="3">
        <f>(0.5*(1-COS(RADIANS(90-$X$3)))*(D2983+E2983)*'PV model'!$B$4)</f>
        <v>0</v>
      </c>
      <c r="U2983" s="3">
        <f t="shared" si="517"/>
        <v>0</v>
      </c>
      <c r="V2983" s="3">
        <f>('PV model'!$B$13*(U2983/1000)*(1-'PV model'!$B$14*((20+C2983)-25))*'PV model'!$B$10)/'PV model'!$B$12</f>
        <v>0</v>
      </c>
    </row>
    <row r="2984" spans="1:22" x14ac:dyDescent="0.2">
      <c r="A2984" s="10">
        <f t="shared" si="518"/>
        <v>125</v>
      </c>
      <c r="B2984" s="10">
        <f t="shared" si="519"/>
        <v>3</v>
      </c>
      <c r="C2984" s="23">
        <v>6.5</v>
      </c>
      <c r="D2984" s="24">
        <v>0</v>
      </c>
      <c r="E2984" s="24">
        <v>0</v>
      </c>
      <c r="F2984" s="48"/>
      <c r="G2984" s="48"/>
      <c r="H2984" s="1">
        <f t="shared" si="520"/>
        <v>16.118788526278834</v>
      </c>
      <c r="I2984" s="1">
        <f t="shared" si="513"/>
        <v>3.3632141037564347</v>
      </c>
      <c r="J2984" s="4">
        <f>B2984+('PV model'!$B$3/15)+(I2984/60)</f>
        <v>2.7793869017292736</v>
      </c>
      <c r="K2984" s="2">
        <f t="shared" si="514"/>
        <v>138.30919647406091</v>
      </c>
      <c r="L2984" s="2">
        <f>DEGREES(ASIN((((COS(RADIANS('PV model'!$B$2))*COS(RADIANS(H2984))*COS(RADIANS(K2984)))+(SIN(RADIANS('PV model'!$B$2))*SIN(RADIANS(H2984)))))))</f>
        <v>-10.226022226424877</v>
      </c>
      <c r="M2984" s="3">
        <f t="shared" si="510"/>
        <v>0</v>
      </c>
      <c r="N2984" s="2">
        <f t="shared" si="515"/>
        <v>40.487151465669683</v>
      </c>
      <c r="O2984" s="2">
        <f>IF('PV model'!$B$2&gt;0, 180-N2984,IF('PV model'!$B$2&lt;0,0-N2984,N2984))</f>
        <v>139.51284853433032</v>
      </c>
      <c r="P2984" s="2">
        <f>ABS(O2984-'PV model'!$B$5)</f>
        <v>65.487151465669683</v>
      </c>
      <c r="Q2984" s="3">
        <f t="shared" si="511"/>
        <v>100.22602222642487</v>
      </c>
      <c r="R2984" s="3">
        <f t="shared" si="516"/>
        <v>0</v>
      </c>
      <c r="S2984" s="3">
        <f t="shared" si="512"/>
        <v>0</v>
      </c>
      <c r="T2984" s="3">
        <f>(0.5*(1-COS(RADIANS(90-$X$3)))*(D2984+E2984)*'PV model'!$B$4)</f>
        <v>0</v>
      </c>
      <c r="U2984" s="3">
        <f t="shared" si="517"/>
        <v>0</v>
      </c>
      <c r="V2984" s="3">
        <f>('PV model'!$B$13*(U2984/1000)*(1-'PV model'!$B$14*((20+C2984)-25))*'PV model'!$B$10)/'PV model'!$B$12</f>
        <v>0</v>
      </c>
    </row>
    <row r="2985" spans="1:22" x14ac:dyDescent="0.2">
      <c r="A2985" s="10">
        <f t="shared" si="518"/>
        <v>125</v>
      </c>
      <c r="B2985" s="10">
        <f t="shared" si="519"/>
        <v>4</v>
      </c>
      <c r="C2985" s="23">
        <v>6.2</v>
      </c>
      <c r="D2985" s="24">
        <v>0</v>
      </c>
      <c r="E2985" s="24">
        <v>0</v>
      </c>
      <c r="F2985" s="48"/>
      <c r="G2985" s="48"/>
      <c r="H2985" s="1">
        <f t="shared" si="520"/>
        <v>16.118788526278834</v>
      </c>
      <c r="I2985" s="1">
        <f t="shared" si="513"/>
        <v>3.3632141037564347</v>
      </c>
      <c r="J2985" s="4">
        <f>B2985+('PV model'!$B$3/15)+(I2985/60)</f>
        <v>3.7793869017292736</v>
      </c>
      <c r="K2985" s="2">
        <f t="shared" si="514"/>
        <v>123.3091964740609</v>
      </c>
      <c r="L2985" s="2">
        <f>DEGREES(ASIN((((COS(RADIANS('PV model'!$B$2))*COS(RADIANS(H2985))*COS(RADIANS(K2985)))+(SIN(RADIANS('PV model'!$B$2))*SIN(RADIANS(H2985)))))))</f>
        <v>-4.0149199051194104</v>
      </c>
      <c r="M2985" s="3">
        <f t="shared" si="510"/>
        <v>0</v>
      </c>
      <c r="N2985" s="2">
        <f t="shared" si="515"/>
        <v>53.594880397489874</v>
      </c>
      <c r="O2985" s="2">
        <f>IF('PV model'!$B$2&gt;0, 180-N2985,IF('PV model'!$B$2&lt;0,0-N2985,N2985))</f>
        <v>126.40511960251013</v>
      </c>
      <c r="P2985" s="2">
        <f>ABS(O2985-'PV model'!$B$5)</f>
        <v>78.594880397489874</v>
      </c>
      <c r="Q2985" s="3">
        <f t="shared" si="511"/>
        <v>94.014919905119413</v>
      </c>
      <c r="R2985" s="3">
        <f t="shared" si="516"/>
        <v>0</v>
      </c>
      <c r="S2985" s="3">
        <f t="shared" si="512"/>
        <v>0</v>
      </c>
      <c r="T2985" s="3">
        <f>(0.5*(1-COS(RADIANS(90-$X$3)))*(D2985+E2985)*'PV model'!$B$4)</f>
        <v>0</v>
      </c>
      <c r="U2985" s="3">
        <f t="shared" si="517"/>
        <v>0</v>
      </c>
      <c r="V2985" s="3">
        <f>('PV model'!$B$13*(U2985/1000)*(1-'PV model'!$B$14*((20+C2985)-25))*'PV model'!$B$10)/'PV model'!$B$12</f>
        <v>0</v>
      </c>
    </row>
    <row r="2986" spans="1:22" x14ac:dyDescent="0.2">
      <c r="A2986" s="10">
        <f t="shared" si="518"/>
        <v>125</v>
      </c>
      <c r="B2986" s="10">
        <f t="shared" si="519"/>
        <v>5</v>
      </c>
      <c r="C2986" s="23">
        <v>6.6</v>
      </c>
      <c r="D2986" s="24">
        <v>0</v>
      </c>
      <c r="E2986" s="24">
        <v>0.88200000000000001</v>
      </c>
      <c r="F2986" s="48"/>
      <c r="G2986" s="48"/>
      <c r="H2986" s="1">
        <f t="shared" si="520"/>
        <v>16.118788526278834</v>
      </c>
      <c r="I2986" s="1">
        <f t="shared" si="513"/>
        <v>3.3632141037564347</v>
      </c>
      <c r="J2986" s="4">
        <f>B2986+('PV model'!$B$3/15)+(I2986/60)</f>
        <v>4.7793869017292741</v>
      </c>
      <c r="K2986" s="2">
        <f t="shared" si="514"/>
        <v>108.30919647406088</v>
      </c>
      <c r="L2986" s="2">
        <f>DEGREES(ASIN((((COS(RADIANS('PV model'!$B$2))*COS(RADIANS(H2986))*COS(RADIANS(K2986)))+(SIN(RADIANS('PV model'!$B$2))*SIN(RADIANS(H2986)))))))</f>
        <v>3.3171701602788715</v>
      </c>
      <c r="M2986" s="3">
        <f t="shared" si="510"/>
        <v>3.3171701602788715</v>
      </c>
      <c r="N2986" s="2">
        <f t="shared" si="515"/>
        <v>66.005441428061189</v>
      </c>
      <c r="O2986" s="2">
        <f>IF('PV model'!$B$2&gt;0, 180-N2986,IF('PV model'!$B$2&lt;0,0-N2986,N2986))</f>
        <v>113.99455857193881</v>
      </c>
      <c r="P2986" s="2">
        <f>ABS(O2986-'PV model'!$B$5)</f>
        <v>91.005441428061189</v>
      </c>
      <c r="Q2986" s="3">
        <f t="shared" si="511"/>
        <v>86.682829839721137</v>
      </c>
      <c r="R2986" s="3">
        <f t="shared" si="516"/>
        <v>0</v>
      </c>
      <c r="S2986" s="3">
        <f t="shared" si="512"/>
        <v>0.88200000000000001</v>
      </c>
      <c r="T2986" s="3">
        <f>(0.5*(1-COS(RADIANS(90-$X$3)))*(D2986+E2986)*'PV model'!$B$4)</f>
        <v>0</v>
      </c>
      <c r="U2986" s="3">
        <f t="shared" si="517"/>
        <v>0.88200000000000001</v>
      </c>
      <c r="V2986" s="3">
        <f>('PV model'!$B$13*(U2986/1000)*(1-'PV model'!$B$14*((20+C2986)-25))*'PV model'!$B$10)/'PV model'!$B$12</f>
        <v>8.7600465791999996E-2</v>
      </c>
    </row>
    <row r="2987" spans="1:22" x14ac:dyDescent="0.2">
      <c r="A2987" s="10">
        <f t="shared" si="518"/>
        <v>125</v>
      </c>
      <c r="B2987" s="10">
        <f t="shared" si="519"/>
        <v>6</v>
      </c>
      <c r="C2987" s="23">
        <v>7.2</v>
      </c>
      <c r="D2987" s="24">
        <v>0</v>
      </c>
      <c r="E2987" s="24">
        <v>13.229999999999999</v>
      </c>
      <c r="F2987" s="48"/>
      <c r="G2987" s="48"/>
      <c r="H2987" s="1">
        <f t="shared" si="520"/>
        <v>16.118788526278834</v>
      </c>
      <c r="I2987" s="1">
        <f t="shared" si="513"/>
        <v>3.3632141037564347</v>
      </c>
      <c r="J2987" s="4">
        <f>B2987+('PV model'!$B$3/15)+(I2987/60)</f>
        <v>5.7793869017292741</v>
      </c>
      <c r="K2987" s="2">
        <f t="shared" si="514"/>
        <v>93.309196474060883</v>
      </c>
      <c r="L2987" s="2">
        <f>DEGREES(ASIN((((COS(RADIANS('PV model'!$B$2))*COS(RADIANS(H2987))*COS(RADIANS(K2987)))+(SIN(RADIANS('PV model'!$B$2))*SIN(RADIANS(H2987)))))))</f>
        <v>11.384481932629594</v>
      </c>
      <c r="M2987" s="3">
        <f t="shared" si="510"/>
        <v>11.384481932629594</v>
      </c>
      <c r="N2987" s="2">
        <f t="shared" si="515"/>
        <v>78.051849193327484</v>
      </c>
      <c r="O2987" s="2">
        <f>IF('PV model'!$B$2&gt;0, 180-N2987,IF('PV model'!$B$2&lt;0,0-N2987,N2987))</f>
        <v>101.94815080667252</v>
      </c>
      <c r="P2987" s="2">
        <f>ABS(O2987-'PV model'!$B$5)</f>
        <v>103.05184919332748</v>
      </c>
      <c r="Q2987" s="3">
        <f t="shared" si="511"/>
        <v>78.615518067370402</v>
      </c>
      <c r="R2987" s="3">
        <f t="shared" si="516"/>
        <v>0</v>
      </c>
      <c r="S2987" s="3">
        <f t="shared" si="512"/>
        <v>13.229999999999999</v>
      </c>
      <c r="T2987" s="3">
        <f>(0.5*(1-COS(RADIANS(90-$X$3)))*(D2987+E2987)*'PV model'!$B$4)</f>
        <v>0</v>
      </c>
      <c r="U2987" s="3">
        <f t="shared" si="517"/>
        <v>13.229999999999999</v>
      </c>
      <c r="V2987" s="3">
        <f>('PV model'!$B$13*(U2987/1000)*(1-'PV model'!$B$14*((20+C2987)-25))*'PV model'!$B$10)/'PV model'!$B$12</f>
        <v>1.3108330569599997</v>
      </c>
    </row>
    <row r="2988" spans="1:22" x14ac:dyDescent="0.2">
      <c r="A2988" s="10">
        <f t="shared" si="518"/>
        <v>125</v>
      </c>
      <c r="B2988" s="10">
        <f t="shared" si="519"/>
        <v>7</v>
      </c>
      <c r="C2988" s="23">
        <v>7.4</v>
      </c>
      <c r="D2988" s="24">
        <v>0</v>
      </c>
      <c r="E2988" s="24">
        <v>44.981999999999999</v>
      </c>
      <c r="F2988" s="48"/>
      <c r="G2988" s="48"/>
      <c r="H2988" s="1">
        <f t="shared" si="520"/>
        <v>16.118788526278834</v>
      </c>
      <c r="I2988" s="1">
        <f t="shared" si="513"/>
        <v>3.3632141037564347</v>
      </c>
      <c r="J2988" s="4">
        <f>B2988+('PV model'!$B$3/15)+(I2988/60)</f>
        <v>6.7793869017292741</v>
      </c>
      <c r="K2988" s="2">
        <f t="shared" si="514"/>
        <v>78.309196474060883</v>
      </c>
      <c r="L2988" s="2">
        <f>DEGREES(ASIN((((COS(RADIANS('PV model'!$B$2))*COS(RADIANS(H2988))*COS(RADIANS(K2988)))+(SIN(RADIANS('PV model'!$B$2))*SIN(RADIANS(H2988)))))))</f>
        <v>19.819676142161473</v>
      </c>
      <c r="M2988" s="3">
        <f t="shared" si="510"/>
        <v>19.819676142161473</v>
      </c>
      <c r="N2988" s="2">
        <f t="shared" si="515"/>
        <v>89.80652150026728</v>
      </c>
      <c r="O2988" s="2">
        <f>IF('PV model'!$B$2&gt;0, 180-N2988,IF('PV model'!$B$2&lt;0,0-N2988,N2988))</f>
        <v>90.19347849973272</v>
      </c>
      <c r="P2988" s="2">
        <f>ABS(O2988-'PV model'!$B$5)</f>
        <v>114.80652150026728</v>
      </c>
      <c r="Q2988" s="3">
        <f t="shared" si="511"/>
        <v>70.18032385783853</v>
      </c>
      <c r="R2988" s="3">
        <f t="shared" si="516"/>
        <v>0</v>
      </c>
      <c r="S2988" s="3">
        <f t="shared" si="512"/>
        <v>44.981999999999999</v>
      </c>
      <c r="T2988" s="3">
        <f>(0.5*(1-COS(RADIANS(90-$X$3)))*(D2988+E2988)*'PV model'!$B$4)</f>
        <v>0</v>
      </c>
      <c r="U2988" s="3">
        <f t="shared" si="517"/>
        <v>44.981999999999999</v>
      </c>
      <c r="V2988" s="3">
        <f>('PV model'!$B$13*(U2988/1000)*(1-'PV model'!$B$14*((20+C2988)-25))*'PV model'!$B$10)/'PV model'!$B$12</f>
        <v>4.4532352730879996</v>
      </c>
    </row>
    <row r="2989" spans="1:22" x14ac:dyDescent="0.2">
      <c r="A2989" s="10">
        <f t="shared" si="518"/>
        <v>125</v>
      </c>
      <c r="B2989" s="10">
        <f t="shared" si="519"/>
        <v>8</v>
      </c>
      <c r="C2989" s="23">
        <v>8.1</v>
      </c>
      <c r="D2989" s="24">
        <v>0</v>
      </c>
      <c r="E2989" s="24">
        <v>84.672000000000011</v>
      </c>
      <c r="F2989" s="48"/>
      <c r="G2989" s="48"/>
      <c r="H2989" s="1">
        <f t="shared" si="520"/>
        <v>16.118788526278834</v>
      </c>
      <c r="I2989" s="1">
        <f t="shared" si="513"/>
        <v>3.3632141037564347</v>
      </c>
      <c r="J2989" s="4">
        <f>B2989+('PV model'!$B$3/15)+(I2989/60)</f>
        <v>7.7793869017292741</v>
      </c>
      <c r="K2989" s="2">
        <f t="shared" si="514"/>
        <v>63.30919647406089</v>
      </c>
      <c r="L2989" s="2">
        <f>DEGREES(ASIN((((COS(RADIANS('PV model'!$B$2))*COS(RADIANS(H2989))*COS(RADIANS(K2989)))+(SIN(RADIANS('PV model'!$B$2))*SIN(RADIANS(H2989)))))))</f>
        <v>28.243271161550293</v>
      </c>
      <c r="M2989" s="3">
        <f t="shared" si="510"/>
        <v>28.243271161550293</v>
      </c>
      <c r="N2989" s="2">
        <f t="shared" si="515"/>
        <v>76.986380931289133</v>
      </c>
      <c r="O2989" s="2">
        <f>IF('PV model'!$B$2&gt;0, 180-N2989,IF('PV model'!$B$2&lt;0,0-N2989,N2989))</f>
        <v>103.01361906871087</v>
      </c>
      <c r="P2989" s="2">
        <f>ABS(O2989-'PV model'!$B$5)</f>
        <v>101.98638093128913</v>
      </c>
      <c r="Q2989" s="3">
        <f t="shared" si="511"/>
        <v>61.75672883844971</v>
      </c>
      <c r="R2989" s="3">
        <f t="shared" si="516"/>
        <v>0</v>
      </c>
      <c r="S2989" s="3">
        <f t="shared" si="512"/>
        <v>84.672000000000011</v>
      </c>
      <c r="T2989" s="3">
        <f>(0.5*(1-COS(RADIANS(90-$X$3)))*(D2989+E2989)*'PV model'!$B$4)</f>
        <v>0</v>
      </c>
      <c r="U2989" s="3">
        <f t="shared" si="517"/>
        <v>84.672000000000011</v>
      </c>
      <c r="V2989" s="3">
        <f>('PV model'!$B$13*(U2989/1000)*(1-'PV model'!$B$14*((20+C2989)-25))*'PV model'!$B$10)/'PV model'!$B$12</f>
        <v>8.3588618373120021</v>
      </c>
    </row>
    <row r="2990" spans="1:22" x14ac:dyDescent="0.2">
      <c r="A2990" s="10">
        <f t="shared" si="518"/>
        <v>125</v>
      </c>
      <c r="B2990" s="10">
        <f t="shared" si="519"/>
        <v>9</v>
      </c>
      <c r="C2990" s="23">
        <v>8.6999999999999993</v>
      </c>
      <c r="D2990" s="24">
        <v>0</v>
      </c>
      <c r="E2990" s="24">
        <v>124.36200000000001</v>
      </c>
      <c r="F2990" s="48"/>
      <c r="G2990" s="48"/>
      <c r="H2990" s="1">
        <f t="shared" si="520"/>
        <v>16.118788526278834</v>
      </c>
      <c r="I2990" s="1">
        <f t="shared" si="513"/>
        <v>3.3632141037564347</v>
      </c>
      <c r="J2990" s="4">
        <f>B2990+('PV model'!$B$3/15)+(I2990/60)</f>
        <v>8.7793869017292732</v>
      </c>
      <c r="K2990" s="2">
        <f t="shared" si="514"/>
        <v>48.309196474060904</v>
      </c>
      <c r="L2990" s="2">
        <f>DEGREES(ASIN((((COS(RADIANS('PV model'!$B$2))*COS(RADIANS(H2990))*COS(RADIANS(K2990)))+(SIN(RADIANS('PV model'!$B$2))*SIN(RADIANS(H2990)))))))</f>
        <v>36.20776185766595</v>
      </c>
      <c r="M2990" s="3">
        <f t="shared" si="510"/>
        <v>36.20776185766595</v>
      </c>
      <c r="N2990" s="2">
        <f t="shared" si="515"/>
        <v>62.759092446543271</v>
      </c>
      <c r="O2990" s="2">
        <f>IF('PV model'!$B$2&gt;0, 180-N2990,IF('PV model'!$B$2&lt;0,0-N2990,N2990))</f>
        <v>117.24090755345674</v>
      </c>
      <c r="P2990" s="2">
        <f>ABS(O2990-'PV model'!$B$5)</f>
        <v>87.759092446543264</v>
      </c>
      <c r="Q2990" s="3">
        <f t="shared" si="511"/>
        <v>53.79223814233405</v>
      </c>
      <c r="R2990" s="3">
        <f t="shared" si="516"/>
        <v>0</v>
      </c>
      <c r="S2990" s="3">
        <f t="shared" si="512"/>
        <v>124.36200000000001</v>
      </c>
      <c r="T2990" s="3">
        <f>(0.5*(1-COS(RADIANS(90-$X$3)))*(D2990+E2990)*'PV model'!$B$4)</f>
        <v>0</v>
      </c>
      <c r="U2990" s="3">
        <f t="shared" si="517"/>
        <v>124.36200000000001</v>
      </c>
      <c r="V2990" s="3">
        <f>('PV model'!$B$13*(U2990/1000)*(1-'PV model'!$B$14*((20+C2990)-25))*'PV model'!$B$10)/'PV model'!$B$12</f>
        <v>12.247243382303999</v>
      </c>
    </row>
    <row r="2991" spans="1:22" x14ac:dyDescent="0.2">
      <c r="A2991" s="10">
        <f t="shared" si="518"/>
        <v>125</v>
      </c>
      <c r="B2991" s="10">
        <f t="shared" si="519"/>
        <v>10</v>
      </c>
      <c r="C2991" s="23">
        <v>9.8000000000000007</v>
      </c>
      <c r="D2991" s="24">
        <v>2.2448999999999999</v>
      </c>
      <c r="E2991" s="24">
        <v>157.87800000000001</v>
      </c>
      <c r="F2991" s="48"/>
      <c r="G2991" s="48"/>
      <c r="H2991" s="1">
        <f t="shared" si="520"/>
        <v>16.118788526278834</v>
      </c>
      <c r="I2991" s="1">
        <f t="shared" si="513"/>
        <v>3.3632141037564347</v>
      </c>
      <c r="J2991" s="4">
        <f>B2991+('PV model'!$B$3/15)+(I2991/60)</f>
        <v>9.7793869017292732</v>
      </c>
      <c r="K2991" s="2">
        <f t="shared" si="514"/>
        <v>33.309196474060904</v>
      </c>
      <c r="L2991" s="2">
        <f>DEGREES(ASIN((((COS(RADIANS('PV model'!$B$2))*COS(RADIANS(H2991))*COS(RADIANS(K2991)))+(SIN(RADIANS('PV model'!$B$2))*SIN(RADIANS(H2991)))))))</f>
        <v>43.121677130121164</v>
      </c>
      <c r="M2991" s="3">
        <f t="shared" si="510"/>
        <v>43.121677130121164</v>
      </c>
      <c r="N2991" s="2">
        <f t="shared" si="515"/>
        <v>46.285480292045527</v>
      </c>
      <c r="O2991" s="2">
        <f>IF('PV model'!$B$2&gt;0, 180-N2991,IF('PV model'!$B$2&lt;0,0-N2991,N2991))</f>
        <v>133.71451970795448</v>
      </c>
      <c r="P2991" s="2">
        <f>ABS(O2991-'PV model'!$B$5)</f>
        <v>71.28548029204552</v>
      </c>
      <c r="Q2991" s="3">
        <f t="shared" si="511"/>
        <v>46.878322869878836</v>
      </c>
      <c r="R2991" s="3">
        <f t="shared" si="516"/>
        <v>2.2448999999999999</v>
      </c>
      <c r="S2991" s="3">
        <f t="shared" si="512"/>
        <v>159.45769832340591</v>
      </c>
      <c r="T2991" s="3">
        <f>(0.5*(1-COS(RADIANS(90-$X$3)))*(D2991+E2991)*'PV model'!$B$4)</f>
        <v>0</v>
      </c>
      <c r="U2991" s="3">
        <f t="shared" si="517"/>
        <v>161.70259832340591</v>
      </c>
      <c r="V2991" s="3">
        <f>('PV model'!$B$13*(U2991/1000)*(1-'PV model'!$B$14*((20+C2991)-25))*'PV model'!$B$10)/'PV model'!$B$12</f>
        <v>15.85344692722223</v>
      </c>
    </row>
    <row r="2992" spans="1:22" x14ac:dyDescent="0.2">
      <c r="A2992" s="10">
        <f t="shared" si="518"/>
        <v>125</v>
      </c>
      <c r="B2992" s="10">
        <f t="shared" si="519"/>
        <v>11</v>
      </c>
      <c r="C2992" s="23">
        <v>10.3</v>
      </c>
      <c r="D2992" s="24">
        <v>4.4897999999999998</v>
      </c>
      <c r="E2992" s="24">
        <v>182.57400000000001</v>
      </c>
      <c r="F2992" s="48"/>
      <c r="G2992" s="48"/>
      <c r="H2992" s="1">
        <f t="shared" si="520"/>
        <v>16.118788526278834</v>
      </c>
      <c r="I2992" s="1">
        <f t="shared" si="513"/>
        <v>3.3632141037564347</v>
      </c>
      <c r="J2992" s="4">
        <f>B2992+('PV model'!$B$3/15)+(I2992/60)</f>
        <v>10.779386901729273</v>
      </c>
      <c r="K2992" s="2">
        <f t="shared" si="514"/>
        <v>18.309196474060904</v>
      </c>
      <c r="L2992" s="2">
        <f>DEGREES(ASIN((((COS(RADIANS('PV model'!$B$2))*COS(RADIANS(H2992))*COS(RADIANS(K2992)))+(SIN(RADIANS('PV model'!$B$2))*SIN(RADIANS(H2992)))))))</f>
        <v>48.193006241461426</v>
      </c>
      <c r="M2992" s="3">
        <f t="shared" si="510"/>
        <v>48.193006241461426</v>
      </c>
      <c r="N2992" s="2">
        <f t="shared" si="515"/>
        <v>26.918471389283113</v>
      </c>
      <c r="O2992" s="2">
        <f>IF('PV model'!$B$2&gt;0, 180-N2992,IF('PV model'!$B$2&lt;0,0-N2992,N2992))</f>
        <v>153.08152861071687</v>
      </c>
      <c r="P2992" s="2">
        <f>ABS(O2992-'PV model'!$B$5)</f>
        <v>51.918471389283127</v>
      </c>
      <c r="Q2992" s="3">
        <f t="shared" si="511"/>
        <v>41.806993758538574</v>
      </c>
      <c r="R2992" s="3">
        <f t="shared" si="516"/>
        <v>4.4897999999999998</v>
      </c>
      <c r="S2992" s="3">
        <f t="shared" si="512"/>
        <v>185.54184507360966</v>
      </c>
      <c r="T2992" s="3">
        <f>(0.5*(1-COS(RADIANS(90-$X$3)))*(D2992+E2992)*'PV model'!$B$4)</f>
        <v>0</v>
      </c>
      <c r="U2992" s="3">
        <f t="shared" si="517"/>
        <v>190.03164507360967</v>
      </c>
      <c r="V2992" s="3">
        <f>('PV model'!$B$13*(U2992/1000)*(1-'PV model'!$B$14*((20+C2992)-25))*'PV model'!$B$10)/'PV model'!$B$12</f>
        <v>18.59285730083699</v>
      </c>
    </row>
    <row r="2993" spans="1:22" x14ac:dyDescent="0.2">
      <c r="A2993" s="10">
        <f t="shared" si="518"/>
        <v>125</v>
      </c>
      <c r="B2993" s="10">
        <f t="shared" si="519"/>
        <v>12</v>
      </c>
      <c r="C2993" s="23">
        <v>11.2</v>
      </c>
      <c r="D2993" s="24">
        <v>9.1933999999999987</v>
      </c>
      <c r="E2993" s="24">
        <v>307.81799999999998</v>
      </c>
      <c r="F2993" s="48"/>
      <c r="G2993" s="48"/>
      <c r="H2993" s="1">
        <f t="shared" si="520"/>
        <v>16.118788526278834</v>
      </c>
      <c r="I2993" s="1">
        <f t="shared" si="513"/>
        <v>3.3632141037564347</v>
      </c>
      <c r="J2993" s="4">
        <f>B2993+('PV model'!$B$3/15)+(I2993/60)</f>
        <v>11.779386901729273</v>
      </c>
      <c r="K2993" s="2">
        <f t="shared" si="514"/>
        <v>3.3091964740609026</v>
      </c>
      <c r="L2993" s="2">
        <f>DEGREES(ASIN((((COS(RADIANS('PV model'!$B$2))*COS(RADIANS(H2993))*COS(RADIANS(K2993)))+(SIN(RADIANS('PV model'!$B$2))*SIN(RADIANS(H2993)))))))</f>
        <v>50.536925344090484</v>
      </c>
      <c r="M2993" s="3">
        <f t="shared" si="510"/>
        <v>50.536925344090484</v>
      </c>
      <c r="N2993" s="2">
        <f t="shared" si="515"/>
        <v>5.0054752243111427</v>
      </c>
      <c r="O2993" s="2">
        <f>IF('PV model'!$B$2&gt;0, 180-N2993,IF('PV model'!$B$2&lt;0,0-N2993,N2993))</f>
        <v>174.99452477568886</v>
      </c>
      <c r="P2993" s="2">
        <f>ABS(O2993-'PV model'!$B$5)</f>
        <v>30.005475224311141</v>
      </c>
      <c r="Q2993" s="3">
        <f t="shared" si="511"/>
        <v>39.463074655909523</v>
      </c>
      <c r="R2993" s="3">
        <f t="shared" si="516"/>
        <v>9.1933999999999987</v>
      </c>
      <c r="S2993" s="3">
        <f t="shared" si="512"/>
        <v>313.64811251470007</v>
      </c>
      <c r="T2993" s="3">
        <f>(0.5*(1-COS(RADIANS(90-$X$3)))*(D2993+E2993)*'PV model'!$B$4)</f>
        <v>0</v>
      </c>
      <c r="U2993" s="3">
        <f t="shared" si="517"/>
        <v>322.84151251470007</v>
      </c>
      <c r="V2993" s="3">
        <f>('PV model'!$B$13*(U2993/1000)*(1-'PV model'!$B$14*((20+C2993)-25))*'PV model'!$B$10)/'PV model'!$B$12</f>
        <v>31.47091089871337</v>
      </c>
    </row>
    <row r="2994" spans="1:22" x14ac:dyDescent="0.2">
      <c r="A2994" s="10">
        <f t="shared" si="518"/>
        <v>125</v>
      </c>
      <c r="B2994" s="10">
        <f t="shared" si="519"/>
        <v>13</v>
      </c>
      <c r="C2994" s="23">
        <v>11.6</v>
      </c>
      <c r="D2994" s="24">
        <v>7.8571499999999999</v>
      </c>
      <c r="E2994" s="24">
        <v>200.214</v>
      </c>
      <c r="F2994" s="48"/>
      <c r="G2994" s="48"/>
      <c r="H2994" s="1">
        <f t="shared" si="520"/>
        <v>16.118788526278834</v>
      </c>
      <c r="I2994" s="1">
        <f t="shared" si="513"/>
        <v>3.3632141037564347</v>
      </c>
      <c r="J2994" s="4">
        <f>B2994+('PV model'!$B$3/15)+(I2994/60)</f>
        <v>12.779386901729273</v>
      </c>
      <c r="K2994" s="2">
        <f t="shared" si="514"/>
        <v>-11.690803525939097</v>
      </c>
      <c r="L2994" s="2">
        <f>DEGREES(ASIN((((COS(RADIANS('PV model'!$B$2))*COS(RADIANS(H2994))*COS(RADIANS(K2994)))+(SIN(RADIANS('PV model'!$B$2))*SIN(RADIANS(H2994)))))))</f>
        <v>49.610200629871422</v>
      </c>
      <c r="M2994" s="3">
        <f t="shared" si="510"/>
        <v>49.610200629871422</v>
      </c>
      <c r="N2994" s="2">
        <f t="shared" si="515"/>
        <v>-17.482544629048675</v>
      </c>
      <c r="O2994" s="2">
        <f>IF('PV model'!$B$2&gt;0, 180-N2994,IF('PV model'!$B$2&lt;0,0-N2994,N2994))</f>
        <v>197.48254462904868</v>
      </c>
      <c r="P2994" s="2">
        <f>ABS(O2994-'PV model'!$B$5)</f>
        <v>7.5174553709513248</v>
      </c>
      <c r="Q2994" s="3">
        <f t="shared" si="511"/>
        <v>40.389799370128578</v>
      </c>
      <c r="R2994" s="3">
        <f t="shared" si="516"/>
        <v>7.8571500000000007</v>
      </c>
      <c r="S2994" s="3">
        <f t="shared" si="512"/>
        <v>205.20879921091088</v>
      </c>
      <c r="T2994" s="3">
        <f>(0.5*(1-COS(RADIANS(90-$X$3)))*(D2994+E2994)*'PV model'!$B$4)</f>
        <v>0</v>
      </c>
      <c r="U2994" s="3">
        <f t="shared" si="517"/>
        <v>213.06594921091087</v>
      </c>
      <c r="V2994" s="3">
        <f>('PV model'!$B$13*(U2994/1000)*(1-'PV model'!$B$14*((20+C2994)-25))*'PV model'!$B$10)/'PV model'!$B$12</f>
        <v>20.735803174848211</v>
      </c>
    </row>
    <row r="2995" spans="1:22" x14ac:dyDescent="0.2">
      <c r="A2995" s="10">
        <f t="shared" si="518"/>
        <v>125</v>
      </c>
      <c r="B2995" s="10">
        <f t="shared" si="519"/>
        <v>14</v>
      </c>
      <c r="C2995" s="23">
        <v>12.1</v>
      </c>
      <c r="D2995" s="24">
        <v>5.6122499999999995</v>
      </c>
      <c r="E2995" s="24">
        <v>193.15800000000002</v>
      </c>
      <c r="F2995" s="48"/>
      <c r="G2995" s="48"/>
      <c r="H2995" s="1">
        <f t="shared" si="520"/>
        <v>16.118788526278834</v>
      </c>
      <c r="I2995" s="1">
        <f t="shared" si="513"/>
        <v>3.3632141037564347</v>
      </c>
      <c r="J2995" s="4">
        <f>B2995+('PV model'!$B$3/15)+(I2995/60)</f>
        <v>13.779386901729273</v>
      </c>
      <c r="K2995" s="2">
        <f t="shared" si="514"/>
        <v>-26.690803525939096</v>
      </c>
      <c r="L2995" s="2">
        <f>DEGREES(ASIN((((COS(RADIANS('PV model'!$B$2))*COS(RADIANS(H2995))*COS(RADIANS(K2995)))+(SIN(RADIANS('PV model'!$B$2))*SIN(RADIANS(H2995)))))))</f>
        <v>45.639924608564243</v>
      </c>
      <c r="M2995" s="3">
        <f t="shared" si="510"/>
        <v>45.639924608564243</v>
      </c>
      <c r="N2995" s="2">
        <f t="shared" si="515"/>
        <v>-38.111205970542279</v>
      </c>
      <c r="O2995" s="2">
        <f>IF('PV model'!$B$2&gt;0, 180-N2995,IF('PV model'!$B$2&lt;0,0-N2995,N2995))</f>
        <v>218.11120597054227</v>
      </c>
      <c r="P2995" s="2">
        <f>ABS(O2995-'PV model'!$B$5)</f>
        <v>13.111205970542272</v>
      </c>
      <c r="Q2995" s="3">
        <f t="shared" si="511"/>
        <v>44.360075391435757</v>
      </c>
      <c r="R2995" s="3">
        <f t="shared" si="516"/>
        <v>5.6122499999999995</v>
      </c>
      <c r="S2995" s="3">
        <f t="shared" si="512"/>
        <v>196.95617035600736</v>
      </c>
      <c r="T2995" s="3">
        <f>(0.5*(1-COS(RADIANS(90-$X$3)))*(D2995+E2995)*'PV model'!$B$4)</f>
        <v>0</v>
      </c>
      <c r="U2995" s="3">
        <f t="shared" si="517"/>
        <v>202.56842035600735</v>
      </c>
      <c r="V2995" s="3">
        <f>('PV model'!$B$13*(U2995/1000)*(1-'PV model'!$B$14*((20+C2995)-25))*'PV model'!$B$10)/'PV model'!$B$12</f>
        <v>19.673675102700958</v>
      </c>
    </row>
    <row r="2996" spans="1:22" x14ac:dyDescent="0.2">
      <c r="A2996" s="10">
        <f t="shared" si="518"/>
        <v>125</v>
      </c>
      <c r="B2996" s="10">
        <f t="shared" si="519"/>
        <v>15</v>
      </c>
      <c r="C2996" s="23">
        <v>11.6</v>
      </c>
      <c r="D2996" s="24">
        <v>4.4897999999999998</v>
      </c>
      <c r="E2996" s="24">
        <v>173.75400000000002</v>
      </c>
      <c r="F2996" s="48"/>
      <c r="G2996" s="48"/>
      <c r="H2996" s="1">
        <f t="shared" si="520"/>
        <v>16.118788526278834</v>
      </c>
      <c r="I2996" s="1">
        <f t="shared" si="513"/>
        <v>3.3632141037564347</v>
      </c>
      <c r="J2996" s="4">
        <f>B2996+('PV model'!$B$3/15)+(I2996/60)</f>
        <v>14.779386901729273</v>
      </c>
      <c r="K2996" s="2">
        <f t="shared" si="514"/>
        <v>-41.690803525939096</v>
      </c>
      <c r="L2996" s="2">
        <f>DEGREES(ASIN((((COS(RADIANS('PV model'!$B$2))*COS(RADIANS(H2996))*COS(RADIANS(K2996)))+(SIN(RADIANS('PV model'!$B$2))*SIN(RADIANS(H2996)))))))</f>
        <v>39.430037083947099</v>
      </c>
      <c r="M2996" s="3">
        <f t="shared" si="510"/>
        <v>39.430037083947099</v>
      </c>
      <c r="N2996" s="2">
        <f t="shared" si="515"/>
        <v>-55.81665370693424</v>
      </c>
      <c r="O2996" s="2">
        <f>IF('PV model'!$B$2&gt;0, 180-N2996,IF('PV model'!$B$2&lt;0,0-N2996,N2996))</f>
        <v>235.81665370693423</v>
      </c>
      <c r="P2996" s="2">
        <f>ABS(O2996-'PV model'!$B$5)</f>
        <v>30.816653706934233</v>
      </c>
      <c r="Q2996" s="3">
        <f t="shared" si="511"/>
        <v>50.569962916052901</v>
      </c>
      <c r="R2996" s="3">
        <f t="shared" si="516"/>
        <v>4.4897999999999998</v>
      </c>
      <c r="S2996" s="3">
        <f t="shared" si="512"/>
        <v>176.90273494056649</v>
      </c>
      <c r="T2996" s="3">
        <f>(0.5*(1-COS(RADIANS(90-$X$3)))*(D2996+E2996)*'PV model'!$B$4)</f>
        <v>0</v>
      </c>
      <c r="U2996" s="3">
        <f t="shared" si="517"/>
        <v>181.39253494056649</v>
      </c>
      <c r="V2996" s="3">
        <f>('PV model'!$B$13*(U2996/1000)*(1-'PV model'!$B$14*((20+C2996)-25))*'PV model'!$B$10)/'PV model'!$B$12</f>
        <v>17.653313050932827</v>
      </c>
    </row>
    <row r="2997" spans="1:22" x14ac:dyDescent="0.2">
      <c r="A2997" s="10">
        <f t="shared" si="518"/>
        <v>125</v>
      </c>
      <c r="B2997" s="10">
        <f t="shared" si="519"/>
        <v>16</v>
      </c>
      <c r="C2997" s="23">
        <v>10.7</v>
      </c>
      <c r="D2997" s="24">
        <v>1.1224499999999999</v>
      </c>
      <c r="E2997" s="24">
        <v>145.53</v>
      </c>
      <c r="F2997" s="48"/>
      <c r="G2997" s="48"/>
      <c r="H2997" s="1">
        <f t="shared" si="520"/>
        <v>16.118788526278834</v>
      </c>
      <c r="I2997" s="1">
        <f t="shared" si="513"/>
        <v>3.3632141037564347</v>
      </c>
      <c r="J2997" s="4">
        <f>B2997+('PV model'!$B$3/15)+(I2997/60)</f>
        <v>15.779386901729273</v>
      </c>
      <c r="K2997" s="2">
        <f t="shared" si="514"/>
        <v>-56.690803525939096</v>
      </c>
      <c r="L2997" s="2">
        <f>DEGREES(ASIN((((COS(RADIANS('PV model'!$B$2))*COS(RADIANS(H2997))*COS(RADIANS(K2997)))+(SIN(RADIANS('PV model'!$B$2))*SIN(RADIANS(H2997)))))))</f>
        <v>31.844791739151251</v>
      </c>
      <c r="M2997" s="3">
        <f t="shared" si="510"/>
        <v>31.844791739151251</v>
      </c>
      <c r="N2997" s="2">
        <f t="shared" si="515"/>
        <v>-70.930925876597556</v>
      </c>
      <c r="O2997" s="2">
        <f>IF('PV model'!$B$2&gt;0, 180-N2997,IF('PV model'!$B$2&lt;0,0-N2997,N2997))</f>
        <v>250.93092587659754</v>
      </c>
      <c r="P2997" s="2">
        <f>ABS(O2997-'PV model'!$B$5)</f>
        <v>45.930925876597541</v>
      </c>
      <c r="Q2997" s="3">
        <f t="shared" si="511"/>
        <v>58.155208260848745</v>
      </c>
      <c r="R2997" s="3">
        <f t="shared" si="516"/>
        <v>1.1224500000000004</v>
      </c>
      <c r="S2997" s="3">
        <f t="shared" si="512"/>
        <v>146.30202458810416</v>
      </c>
      <c r="T2997" s="3">
        <f>(0.5*(1-COS(RADIANS(90-$X$3)))*(D2997+E2997)*'PV model'!$B$4)</f>
        <v>0</v>
      </c>
      <c r="U2997" s="3">
        <f t="shared" si="517"/>
        <v>147.42447458810415</v>
      </c>
      <c r="V2997" s="3">
        <f>('PV model'!$B$13*(U2997/1000)*(1-'PV model'!$B$14*((20+C2997)-25))*'PV model'!$B$10)/'PV model'!$B$12</f>
        <v>14.400557128886836</v>
      </c>
    </row>
    <row r="2998" spans="1:22" x14ac:dyDescent="0.2">
      <c r="A2998" s="10">
        <f t="shared" si="518"/>
        <v>125</v>
      </c>
      <c r="B2998" s="10">
        <f t="shared" si="519"/>
        <v>17</v>
      </c>
      <c r="C2998" s="23">
        <v>10.5</v>
      </c>
      <c r="D2998" s="24">
        <v>0</v>
      </c>
      <c r="E2998" s="24">
        <v>109.36800000000001</v>
      </c>
      <c r="F2998" s="48"/>
      <c r="G2998" s="48"/>
      <c r="H2998" s="1">
        <f t="shared" si="520"/>
        <v>16.118788526278834</v>
      </c>
      <c r="I2998" s="1">
        <f t="shared" si="513"/>
        <v>3.3632141037564347</v>
      </c>
      <c r="J2998" s="4">
        <f>B2998+('PV model'!$B$3/15)+(I2998/60)</f>
        <v>16.779386901729275</v>
      </c>
      <c r="K2998" s="2">
        <f t="shared" si="514"/>
        <v>-71.690803525939117</v>
      </c>
      <c r="L2998" s="2">
        <f>DEGREES(ASIN((((COS(RADIANS('PV model'!$B$2))*COS(RADIANS(H2998))*COS(RADIANS(K2998)))+(SIN(RADIANS('PV model'!$B$2))*SIN(RADIANS(H2998)))))))</f>
        <v>23.561963606206042</v>
      </c>
      <c r="M2998" s="3">
        <f t="shared" si="510"/>
        <v>23.561963606206042</v>
      </c>
      <c r="N2998" s="2">
        <f t="shared" si="515"/>
        <v>-84.273184483988814</v>
      </c>
      <c r="O2998" s="2">
        <f>IF('PV model'!$B$2&gt;0, 180-N2998,IF('PV model'!$B$2&lt;0,0-N2998,N2998))</f>
        <v>264.27318448398881</v>
      </c>
      <c r="P2998" s="2">
        <f>ABS(O2998-'PV model'!$B$5)</f>
        <v>59.273184483988814</v>
      </c>
      <c r="Q2998" s="3">
        <f t="shared" si="511"/>
        <v>66.438036393793965</v>
      </c>
      <c r="R2998" s="3">
        <f t="shared" si="516"/>
        <v>0</v>
      </c>
      <c r="S2998" s="3">
        <f t="shared" si="512"/>
        <v>109.36800000000001</v>
      </c>
      <c r="T2998" s="3">
        <f>(0.5*(1-COS(RADIANS(90-$X$3)))*(D2998+E2998)*'PV model'!$B$4)</f>
        <v>0</v>
      </c>
      <c r="U2998" s="3">
        <f t="shared" si="517"/>
        <v>109.36800000000001</v>
      </c>
      <c r="V2998" s="3">
        <f>('PV model'!$B$13*(U2998/1000)*(1-'PV model'!$B$14*((20+C2998)-25))*'PV model'!$B$10)/'PV model'!$B$12</f>
        <v>10.691911923839999</v>
      </c>
    </row>
    <row r="2999" spans="1:22" x14ac:dyDescent="0.2">
      <c r="A2999" s="10">
        <f t="shared" si="518"/>
        <v>125</v>
      </c>
      <c r="B2999" s="10">
        <f t="shared" si="519"/>
        <v>18</v>
      </c>
      <c r="C2999" s="23">
        <v>9.6</v>
      </c>
      <c r="D2999" s="24">
        <v>0</v>
      </c>
      <c r="E2999" s="24">
        <v>68.796000000000006</v>
      </c>
      <c r="F2999" s="48"/>
      <c r="G2999" s="48"/>
      <c r="H2999" s="1">
        <f t="shared" si="520"/>
        <v>16.118788526278834</v>
      </c>
      <c r="I2999" s="1">
        <f t="shared" si="513"/>
        <v>3.3632141037564347</v>
      </c>
      <c r="J2999" s="4">
        <f>B2999+('PV model'!$B$3/15)+(I2999/60)</f>
        <v>17.779386901729275</v>
      </c>
      <c r="K2999" s="2">
        <f t="shared" si="514"/>
        <v>-86.690803525939117</v>
      </c>
      <c r="L2999" s="2">
        <f>DEGREES(ASIN((((COS(RADIANS('PV model'!$B$2))*COS(RADIANS(H2999))*COS(RADIANS(K2999)))+(SIN(RADIANS('PV model'!$B$2))*SIN(RADIANS(H2999)))))))</f>
        <v>15.082640399144237</v>
      </c>
      <c r="M2999" s="3">
        <f t="shared" si="510"/>
        <v>15.082640399144237</v>
      </c>
      <c r="N2999" s="2">
        <f t="shared" si="515"/>
        <v>-83.365858758937108</v>
      </c>
      <c r="O2999" s="2">
        <f>IF('PV model'!$B$2&gt;0, 180-N2999,IF('PV model'!$B$2&lt;0,0-N2999,N2999))</f>
        <v>263.36585875893712</v>
      </c>
      <c r="P2999" s="2">
        <f>ABS(O2999-'PV model'!$B$5)</f>
        <v>58.365858758937122</v>
      </c>
      <c r="Q2999" s="3">
        <f t="shared" si="511"/>
        <v>74.917359600855761</v>
      </c>
      <c r="R2999" s="3">
        <f t="shared" si="516"/>
        <v>0</v>
      </c>
      <c r="S2999" s="3">
        <f t="shared" si="512"/>
        <v>68.796000000000006</v>
      </c>
      <c r="T2999" s="3">
        <f>(0.5*(1-COS(RADIANS(90-$X$3)))*(D2999+E2999)*'PV model'!$B$4)</f>
        <v>0</v>
      </c>
      <c r="U2999" s="3">
        <f t="shared" si="517"/>
        <v>68.796000000000006</v>
      </c>
      <c r="V2999" s="3">
        <f>('PV model'!$B$13*(U2999/1000)*(1-'PV model'!$B$14*((20+C2999)-25))*'PV model'!$B$10)/'PV model'!$B$12</f>
        <v>6.7503141538560012</v>
      </c>
    </row>
    <row r="3000" spans="1:22" x14ac:dyDescent="0.2">
      <c r="A3000" s="10">
        <f t="shared" si="518"/>
        <v>125</v>
      </c>
      <c r="B3000" s="10">
        <f t="shared" si="519"/>
        <v>19</v>
      </c>
      <c r="C3000" s="23">
        <v>8.9</v>
      </c>
      <c r="D3000" s="24">
        <v>0</v>
      </c>
      <c r="E3000" s="24">
        <v>30.869999999999997</v>
      </c>
      <c r="F3000" s="48"/>
      <c r="G3000" s="48"/>
      <c r="H3000" s="1">
        <f t="shared" si="520"/>
        <v>16.118788526278834</v>
      </c>
      <c r="I3000" s="1">
        <f t="shared" si="513"/>
        <v>3.3632141037564347</v>
      </c>
      <c r="J3000" s="4">
        <f>B3000+('PV model'!$B$3/15)+(I3000/60)</f>
        <v>18.779386901729275</v>
      </c>
      <c r="K3000" s="2">
        <f t="shared" si="514"/>
        <v>-101.69080352593912</v>
      </c>
      <c r="L3000" s="2">
        <f>DEGREES(ASIN((((COS(RADIANS('PV model'!$B$2))*COS(RADIANS(H3000))*COS(RADIANS(K3000)))+(SIN(RADIANS('PV model'!$B$2))*SIN(RADIANS(H3000)))))))</f>
        <v>6.8080108562223431</v>
      </c>
      <c r="M3000" s="3">
        <f t="shared" si="510"/>
        <v>6.8080108562223431</v>
      </c>
      <c r="N3000" s="2">
        <f t="shared" si="515"/>
        <v>-71.341001894870317</v>
      </c>
      <c r="O3000" s="2">
        <f>IF('PV model'!$B$2&gt;0, 180-N3000,IF('PV model'!$B$2&lt;0,0-N3000,N3000))</f>
        <v>251.34100189487032</v>
      </c>
      <c r="P3000" s="2">
        <f>ABS(O3000-'PV model'!$B$5)</f>
        <v>46.341001894870317</v>
      </c>
      <c r="Q3000" s="3">
        <f t="shared" si="511"/>
        <v>83.191989143777661</v>
      </c>
      <c r="R3000" s="3">
        <f t="shared" si="516"/>
        <v>0</v>
      </c>
      <c r="S3000" s="3">
        <f t="shared" si="512"/>
        <v>30.869999999999997</v>
      </c>
      <c r="T3000" s="3">
        <f>(0.5*(1-COS(RADIANS(90-$X$3)))*(D3000+E3000)*'PV model'!$B$4)</f>
        <v>0</v>
      </c>
      <c r="U3000" s="3">
        <f t="shared" si="517"/>
        <v>30.869999999999997</v>
      </c>
      <c r="V3000" s="3">
        <f>('PV model'!$B$13*(U3000/1000)*(1-'PV model'!$B$14*((20+C3000)-25))*'PV model'!$B$10)/'PV model'!$B$12</f>
        <v>3.0376272628799996</v>
      </c>
    </row>
    <row r="3001" spans="1:22" x14ac:dyDescent="0.2">
      <c r="A3001" s="10">
        <f t="shared" si="518"/>
        <v>125</v>
      </c>
      <c r="B3001" s="10">
        <f t="shared" si="519"/>
        <v>20</v>
      </c>
      <c r="C3001" s="23">
        <v>8.4</v>
      </c>
      <c r="D3001" s="24">
        <v>0</v>
      </c>
      <c r="E3001" s="24">
        <v>6.1740000000000004</v>
      </c>
      <c r="F3001" s="48"/>
      <c r="G3001" s="48"/>
      <c r="H3001" s="1">
        <f t="shared" si="520"/>
        <v>16.118788526278834</v>
      </c>
      <c r="I3001" s="1">
        <f t="shared" si="513"/>
        <v>3.3632141037564347</v>
      </c>
      <c r="J3001" s="4">
        <f>B3001+('PV model'!$B$3/15)+(I3001/60)</f>
        <v>19.779386901729275</v>
      </c>
      <c r="K3001" s="2">
        <f t="shared" si="514"/>
        <v>-116.69080352593912</v>
      </c>
      <c r="L3001" s="2">
        <f>DEGREES(ASIN((((COS(RADIANS('PV model'!$B$2))*COS(RADIANS(H3001))*COS(RADIANS(K3001)))+(SIN(RADIANS('PV model'!$B$2))*SIN(RADIANS(H3001)))))))</f>
        <v>-0.89456102615906652</v>
      </c>
      <c r="M3001" s="3">
        <f t="shared" si="510"/>
        <v>0</v>
      </c>
      <c r="N3001" s="2">
        <f t="shared" si="515"/>
        <v>-59.140223717500405</v>
      </c>
      <c r="O3001" s="2">
        <f>IF('PV model'!$B$2&gt;0, 180-N3001,IF('PV model'!$B$2&lt;0,0-N3001,N3001))</f>
        <v>239.14022371750042</v>
      </c>
      <c r="P3001" s="2">
        <f>ABS(O3001-'PV model'!$B$5)</f>
        <v>34.140223717500419</v>
      </c>
      <c r="Q3001" s="3">
        <f t="shared" si="511"/>
        <v>90.894561026159067</v>
      </c>
      <c r="R3001" s="3">
        <f t="shared" si="516"/>
        <v>0</v>
      </c>
      <c r="S3001" s="3">
        <f t="shared" si="512"/>
        <v>6.1740000000000004</v>
      </c>
      <c r="T3001" s="3">
        <f>(0.5*(1-COS(RADIANS(90-$X$3)))*(D3001+E3001)*'PV model'!$B$4)</f>
        <v>0</v>
      </c>
      <c r="U3001" s="3">
        <f t="shared" si="517"/>
        <v>6.1740000000000004</v>
      </c>
      <c r="V3001" s="3">
        <f>('PV model'!$B$13*(U3001/1000)*(1-'PV model'!$B$14*((20+C3001)-25))*'PV model'!$B$10)/'PV model'!$B$12</f>
        <v>0.60875975865600007</v>
      </c>
    </row>
    <row r="3002" spans="1:22" x14ac:dyDescent="0.2">
      <c r="A3002" s="10">
        <f t="shared" si="518"/>
        <v>125</v>
      </c>
      <c r="B3002" s="10">
        <f t="shared" si="519"/>
        <v>21</v>
      </c>
      <c r="C3002" s="23">
        <v>8.3000000000000007</v>
      </c>
      <c r="D3002" s="24">
        <v>0</v>
      </c>
      <c r="E3002" s="24">
        <v>0</v>
      </c>
      <c r="F3002" s="48"/>
      <c r="G3002" s="48"/>
      <c r="H3002" s="1">
        <f t="shared" si="520"/>
        <v>16.118788526278834</v>
      </c>
      <c r="I3002" s="1">
        <f t="shared" si="513"/>
        <v>3.3632141037564347</v>
      </c>
      <c r="J3002" s="4">
        <f>B3002+('PV model'!$B$3/15)+(I3002/60)</f>
        <v>20.779386901729275</v>
      </c>
      <c r="K3002" s="2">
        <f t="shared" si="514"/>
        <v>-131.69080352593912</v>
      </c>
      <c r="L3002" s="2">
        <f>DEGREES(ASIN((((COS(RADIANS('PV model'!$B$2))*COS(RADIANS(H3002))*COS(RADIANS(K3002)))+(SIN(RADIANS('PV model'!$B$2))*SIN(RADIANS(H3002)))))))</f>
        <v>-7.649412170338314</v>
      </c>
      <c r="M3002" s="3">
        <f t="shared" si="510"/>
        <v>0</v>
      </c>
      <c r="N3002" s="2">
        <f t="shared" si="515"/>
        <v>-46.371630857203478</v>
      </c>
      <c r="O3002" s="2">
        <f>IF('PV model'!$B$2&gt;0, 180-N3002,IF('PV model'!$B$2&lt;0,0-N3002,N3002))</f>
        <v>226.37163085720348</v>
      </c>
      <c r="P3002" s="2">
        <f>ABS(O3002-'PV model'!$B$5)</f>
        <v>21.371630857203485</v>
      </c>
      <c r="Q3002" s="3">
        <f t="shared" si="511"/>
        <v>97.649412170338323</v>
      </c>
      <c r="R3002" s="3">
        <f t="shared" si="516"/>
        <v>0</v>
      </c>
      <c r="S3002" s="3">
        <f t="shared" si="512"/>
        <v>0</v>
      </c>
      <c r="T3002" s="3">
        <f>(0.5*(1-COS(RADIANS(90-$X$3)))*(D3002+E3002)*'PV model'!$B$4)</f>
        <v>0</v>
      </c>
      <c r="U3002" s="3">
        <f t="shared" si="517"/>
        <v>0</v>
      </c>
      <c r="V3002" s="3">
        <f>('PV model'!$B$13*(U3002/1000)*(1-'PV model'!$B$14*((20+C3002)-25))*'PV model'!$B$10)/'PV model'!$B$12</f>
        <v>0</v>
      </c>
    </row>
    <row r="3003" spans="1:22" x14ac:dyDescent="0.2">
      <c r="A3003" s="10">
        <f t="shared" si="518"/>
        <v>125</v>
      </c>
      <c r="B3003" s="10">
        <f t="shared" si="519"/>
        <v>22</v>
      </c>
      <c r="C3003" s="23">
        <v>7.8</v>
      </c>
      <c r="D3003" s="24">
        <v>0</v>
      </c>
      <c r="E3003" s="24">
        <v>0</v>
      </c>
      <c r="F3003" s="48"/>
      <c r="G3003" s="48"/>
      <c r="H3003" s="1">
        <f t="shared" si="520"/>
        <v>16.118788526278834</v>
      </c>
      <c r="I3003" s="1">
        <f t="shared" si="513"/>
        <v>3.3632141037564347</v>
      </c>
      <c r="J3003" s="4">
        <f>B3003+('PV model'!$B$3/15)+(I3003/60)</f>
        <v>21.779386901729275</v>
      </c>
      <c r="K3003" s="2">
        <f t="shared" si="514"/>
        <v>-146.69080352593912</v>
      </c>
      <c r="L3003" s="2">
        <f>DEGREES(ASIN((((COS(RADIANS('PV model'!$B$2))*COS(RADIANS(H3003))*COS(RADIANS(K3003)))+(SIN(RADIANS('PV model'!$B$2))*SIN(RADIANS(H3003)))))))</f>
        <v>-13.058522094800978</v>
      </c>
      <c r="M3003" s="3">
        <f t="shared" si="510"/>
        <v>0</v>
      </c>
      <c r="N3003" s="2">
        <f t="shared" si="515"/>
        <v>-32.790839260814494</v>
      </c>
      <c r="O3003" s="2">
        <f>IF('PV model'!$B$2&gt;0, 180-N3003,IF('PV model'!$B$2&lt;0,0-N3003,N3003))</f>
        <v>212.79083926081449</v>
      </c>
      <c r="P3003" s="2">
        <f>ABS(O3003-'PV model'!$B$5)</f>
        <v>7.7908392608144936</v>
      </c>
      <c r="Q3003" s="3">
        <f t="shared" si="511"/>
        <v>103.05852209480098</v>
      </c>
      <c r="R3003" s="3">
        <f t="shared" si="516"/>
        <v>0</v>
      </c>
      <c r="S3003" s="3">
        <f t="shared" si="512"/>
        <v>0</v>
      </c>
      <c r="T3003" s="3">
        <f>(0.5*(1-COS(RADIANS(90-$X$3)))*(D3003+E3003)*'PV model'!$B$4)</f>
        <v>0</v>
      </c>
      <c r="U3003" s="3">
        <f t="shared" si="517"/>
        <v>0</v>
      </c>
      <c r="V3003" s="3">
        <f>('PV model'!$B$13*(U3003/1000)*(1-'PV model'!$B$14*((20+C3003)-25))*'PV model'!$B$10)/'PV model'!$B$12</f>
        <v>0</v>
      </c>
    </row>
    <row r="3004" spans="1:22" x14ac:dyDescent="0.2">
      <c r="A3004" s="10">
        <f t="shared" si="518"/>
        <v>125</v>
      </c>
      <c r="B3004" s="10">
        <f t="shared" si="519"/>
        <v>23</v>
      </c>
      <c r="C3004" s="23">
        <v>6.7</v>
      </c>
      <c r="D3004" s="24">
        <v>0</v>
      </c>
      <c r="E3004" s="24">
        <v>0</v>
      </c>
      <c r="F3004" s="48"/>
      <c r="G3004" s="48"/>
      <c r="H3004" s="1">
        <f t="shared" si="520"/>
        <v>16.118788526278834</v>
      </c>
      <c r="I3004" s="1">
        <f t="shared" si="513"/>
        <v>3.3632141037564347</v>
      </c>
      <c r="J3004" s="4">
        <f>B3004+('PV model'!$B$3/15)+(I3004/60)</f>
        <v>22.779386901729275</v>
      </c>
      <c r="K3004" s="2">
        <f t="shared" si="514"/>
        <v>-161.69080352593912</v>
      </c>
      <c r="L3004" s="2">
        <f>DEGREES(ASIN((((COS(RADIANS('PV model'!$B$2))*COS(RADIANS(H3004))*COS(RADIANS(K3004)))+(SIN(RADIANS('PV model'!$B$2))*SIN(RADIANS(H3004)))))))</f>
        <v>-16.725741984741095</v>
      </c>
      <c r="M3004" s="3">
        <f t="shared" si="510"/>
        <v>0</v>
      </c>
      <c r="N3004" s="2">
        <f t="shared" si="515"/>
        <v>-18.368494623359791</v>
      </c>
      <c r="O3004" s="2">
        <f>IF('PV model'!$B$2&gt;0, 180-N3004,IF('PV model'!$B$2&lt;0,0-N3004,N3004))</f>
        <v>198.36849462335979</v>
      </c>
      <c r="P3004" s="2">
        <f>ABS(O3004-'PV model'!$B$5)</f>
        <v>6.6315053766402059</v>
      </c>
      <c r="Q3004" s="3">
        <f t="shared" si="511"/>
        <v>106.72574198474109</v>
      </c>
      <c r="R3004" s="3">
        <f t="shared" si="516"/>
        <v>0</v>
      </c>
      <c r="S3004" s="3">
        <f t="shared" si="512"/>
        <v>0</v>
      </c>
      <c r="T3004" s="3">
        <f>(0.5*(1-COS(RADIANS(90-$X$3)))*(D3004+E3004)*'PV model'!$B$4)</f>
        <v>0</v>
      </c>
      <c r="U3004" s="3">
        <f t="shared" si="517"/>
        <v>0</v>
      </c>
      <c r="V3004" s="3">
        <f>('PV model'!$B$13*(U3004/1000)*(1-'PV model'!$B$14*((20+C3004)-25))*'PV model'!$B$10)/'PV model'!$B$12</f>
        <v>0</v>
      </c>
    </row>
    <row r="3005" spans="1:22" x14ac:dyDescent="0.2">
      <c r="A3005" s="10">
        <f t="shared" si="518"/>
        <v>125</v>
      </c>
      <c r="B3005" s="10">
        <f t="shared" si="519"/>
        <v>24</v>
      </c>
      <c r="C3005" s="23">
        <v>6.4</v>
      </c>
      <c r="D3005" s="24">
        <v>0</v>
      </c>
      <c r="E3005" s="24">
        <v>0</v>
      </c>
      <c r="F3005" s="48"/>
      <c r="G3005" s="48"/>
      <c r="H3005" s="1">
        <f t="shared" si="520"/>
        <v>16.118788526278834</v>
      </c>
      <c r="I3005" s="1">
        <f t="shared" si="513"/>
        <v>3.3632141037564347</v>
      </c>
      <c r="J3005" s="4">
        <f>B3005+('PV model'!$B$3/15)+(I3005/60)</f>
        <v>23.779386901729275</v>
      </c>
      <c r="K3005" s="2">
        <f t="shared" si="514"/>
        <v>-176.69080352593912</v>
      </c>
      <c r="L3005" s="2">
        <f>DEGREES(ASIN((((COS(RADIANS('PV model'!$B$2))*COS(RADIANS(H3005))*COS(RADIANS(K3005)))+(SIN(RADIANS('PV model'!$B$2))*SIN(RADIANS(H3005)))))))</f>
        <v>-18.326439739405711</v>
      </c>
      <c r="M3005" s="3">
        <f t="shared" si="510"/>
        <v>0</v>
      </c>
      <c r="N3005" s="2">
        <f t="shared" si="515"/>
        <v>-3.349008796262233</v>
      </c>
      <c r="O3005" s="2">
        <f>IF('PV model'!$B$2&gt;0, 180-N3005,IF('PV model'!$B$2&lt;0,0-N3005,N3005))</f>
        <v>183.34900879626224</v>
      </c>
      <c r="P3005" s="2">
        <f>ABS(O3005-'PV model'!$B$5)</f>
        <v>21.65099120373776</v>
      </c>
      <c r="Q3005" s="3">
        <f t="shared" si="511"/>
        <v>108.3264397394057</v>
      </c>
      <c r="R3005" s="3">
        <f t="shared" si="516"/>
        <v>0</v>
      </c>
      <c r="S3005" s="3">
        <f t="shared" si="512"/>
        <v>0</v>
      </c>
      <c r="T3005" s="3">
        <f>(0.5*(1-COS(RADIANS(90-$X$3)))*(D3005+E3005)*'PV model'!$B$4)</f>
        <v>0</v>
      </c>
      <c r="U3005" s="3">
        <f t="shared" si="517"/>
        <v>0</v>
      </c>
      <c r="V3005" s="3">
        <f>('PV model'!$B$13*(U3005/1000)*(1-'PV model'!$B$14*((20+C3005)-25))*'PV model'!$B$10)/'PV model'!$B$12</f>
        <v>0</v>
      </c>
    </row>
    <row r="3006" spans="1:22" x14ac:dyDescent="0.2">
      <c r="A3006" s="10">
        <f t="shared" si="518"/>
        <v>126</v>
      </c>
      <c r="B3006" s="10">
        <f t="shared" si="519"/>
        <v>1</v>
      </c>
      <c r="C3006" s="23">
        <v>6.1</v>
      </c>
      <c r="D3006" s="24">
        <v>0</v>
      </c>
      <c r="E3006" s="24">
        <v>0</v>
      </c>
      <c r="F3006" s="48"/>
      <c r="G3006" s="48"/>
      <c r="H3006" s="1">
        <f t="shared" si="520"/>
        <v>16.40993228599346</v>
      </c>
      <c r="I3006" s="1">
        <f t="shared" si="513"/>
        <v>3.4466747152386477</v>
      </c>
      <c r="J3006" s="4">
        <f>B3006+('PV model'!$B$3/15)+(I3006/60)</f>
        <v>0.78077791192064416</v>
      </c>
      <c r="K3006" s="2">
        <f t="shared" si="514"/>
        <v>168.28833132119033</v>
      </c>
      <c r="L3006" s="2">
        <f>DEGREES(ASIN((((COS(RADIANS('PV model'!$B$2))*COS(RADIANS(H3006))*COS(RADIANS(K3006)))+(SIN(RADIANS('PV model'!$B$2))*SIN(RADIANS(H3006)))))))</f>
        <v>-17.409574921564683</v>
      </c>
      <c r="M3006" s="3">
        <f t="shared" si="510"/>
        <v>0</v>
      </c>
      <c r="N3006" s="2">
        <f t="shared" si="515"/>
        <v>11.774844364620801</v>
      </c>
      <c r="O3006" s="2">
        <f>IF('PV model'!$B$2&gt;0, 180-N3006,IF('PV model'!$B$2&lt;0,0-N3006,N3006))</f>
        <v>168.2251556353792</v>
      </c>
      <c r="P3006" s="2">
        <f>ABS(O3006-'PV model'!$B$5)</f>
        <v>36.774844364620805</v>
      </c>
      <c r="Q3006" s="3">
        <f t="shared" si="511"/>
        <v>107.40957492156468</v>
      </c>
      <c r="R3006" s="3">
        <f t="shared" si="516"/>
        <v>0</v>
      </c>
      <c r="S3006" s="3">
        <f t="shared" si="512"/>
        <v>0</v>
      </c>
      <c r="T3006" s="3">
        <f>(0.5*(1-COS(RADIANS(90-$X$3)))*(D3006+E3006)*'PV model'!$B$4)</f>
        <v>0</v>
      </c>
      <c r="U3006" s="3">
        <f t="shared" si="517"/>
        <v>0</v>
      </c>
      <c r="V3006" s="3">
        <f>('PV model'!$B$13*(U3006/1000)*(1-'PV model'!$B$14*((20+C3006)-25))*'PV model'!$B$10)/'PV model'!$B$12</f>
        <v>0</v>
      </c>
    </row>
    <row r="3007" spans="1:22" x14ac:dyDescent="0.2">
      <c r="A3007" s="10">
        <f t="shared" si="518"/>
        <v>126</v>
      </c>
      <c r="B3007" s="10">
        <f t="shared" si="519"/>
        <v>2</v>
      </c>
      <c r="C3007" s="23">
        <v>5</v>
      </c>
      <c r="D3007" s="24">
        <v>0</v>
      </c>
      <c r="E3007" s="24">
        <v>0</v>
      </c>
      <c r="F3007" s="48"/>
      <c r="G3007" s="48"/>
      <c r="H3007" s="1">
        <f t="shared" si="520"/>
        <v>16.40993228599346</v>
      </c>
      <c r="I3007" s="1">
        <f t="shared" si="513"/>
        <v>3.4466747152386477</v>
      </c>
      <c r="J3007" s="4">
        <f>B3007+('PV model'!$B$3/15)+(I3007/60)</f>
        <v>1.7807779119206442</v>
      </c>
      <c r="K3007" s="2">
        <f t="shared" si="514"/>
        <v>153.28833132119033</v>
      </c>
      <c r="L3007" s="2">
        <f>DEGREES(ASIN((((COS(RADIANS('PV model'!$B$2))*COS(RADIANS(H3007))*COS(RADIANS(K3007)))+(SIN(RADIANS('PV model'!$B$2))*SIN(RADIANS(H3007)))))))</f>
        <v>-14.627097936823136</v>
      </c>
      <c r="M3007" s="3">
        <f t="shared" si="510"/>
        <v>0</v>
      </c>
      <c r="N3007" s="2">
        <f t="shared" si="515"/>
        <v>26.463881495658782</v>
      </c>
      <c r="O3007" s="2">
        <f>IF('PV model'!$B$2&gt;0, 180-N3007,IF('PV model'!$B$2&lt;0,0-N3007,N3007))</f>
        <v>153.53611850434123</v>
      </c>
      <c r="P3007" s="2">
        <f>ABS(O3007-'PV model'!$B$5)</f>
        <v>51.463881495658768</v>
      </c>
      <c r="Q3007" s="3">
        <f t="shared" si="511"/>
        <v>104.62709793682313</v>
      </c>
      <c r="R3007" s="3">
        <f t="shared" si="516"/>
        <v>0</v>
      </c>
      <c r="S3007" s="3">
        <f t="shared" si="512"/>
        <v>0</v>
      </c>
      <c r="T3007" s="3">
        <f>(0.5*(1-COS(RADIANS(90-$X$3)))*(D3007+E3007)*'PV model'!$B$4)</f>
        <v>0</v>
      </c>
      <c r="U3007" s="3">
        <f t="shared" si="517"/>
        <v>0</v>
      </c>
      <c r="V3007" s="3">
        <f>('PV model'!$B$13*(U3007/1000)*(1-'PV model'!$B$14*((20+C3007)-25))*'PV model'!$B$10)/'PV model'!$B$12</f>
        <v>0</v>
      </c>
    </row>
    <row r="3008" spans="1:22" x14ac:dyDescent="0.2">
      <c r="A3008" s="10">
        <f t="shared" si="518"/>
        <v>126</v>
      </c>
      <c r="B3008" s="10">
        <f t="shared" si="519"/>
        <v>3</v>
      </c>
      <c r="C3008" s="23">
        <v>5.8</v>
      </c>
      <c r="D3008" s="24">
        <v>0</v>
      </c>
      <c r="E3008" s="24">
        <v>0</v>
      </c>
      <c r="F3008" s="48"/>
      <c r="G3008" s="48"/>
      <c r="H3008" s="1">
        <f t="shared" si="520"/>
        <v>16.40993228599346</v>
      </c>
      <c r="I3008" s="1">
        <f t="shared" si="513"/>
        <v>3.4466747152386477</v>
      </c>
      <c r="J3008" s="4">
        <f>B3008+('PV model'!$B$3/15)+(I3008/60)</f>
        <v>2.7807779119206439</v>
      </c>
      <c r="K3008" s="2">
        <f t="shared" si="514"/>
        <v>138.28833132119033</v>
      </c>
      <c r="L3008" s="2">
        <f>DEGREES(ASIN((((COS(RADIANS('PV model'!$B$2))*COS(RADIANS(H3008))*COS(RADIANS(K3008)))+(SIN(RADIANS('PV model'!$B$2))*SIN(RADIANS(H3008)))))))</f>
        <v>-9.9493786149780767</v>
      </c>
      <c r="M3008" s="3">
        <f t="shared" si="510"/>
        <v>0</v>
      </c>
      <c r="N3008" s="2">
        <f t="shared" si="515"/>
        <v>40.392771907028873</v>
      </c>
      <c r="O3008" s="2">
        <f>IF('PV model'!$B$2&gt;0, 180-N3008,IF('PV model'!$B$2&lt;0,0-N3008,N3008))</f>
        <v>139.60722809297113</v>
      </c>
      <c r="P3008" s="2">
        <f>ABS(O3008-'PV model'!$B$5)</f>
        <v>65.392771907028873</v>
      </c>
      <c r="Q3008" s="3">
        <f t="shared" si="511"/>
        <v>99.949378614978073</v>
      </c>
      <c r="R3008" s="3">
        <f t="shared" si="516"/>
        <v>0</v>
      </c>
      <c r="S3008" s="3">
        <f t="shared" si="512"/>
        <v>0</v>
      </c>
      <c r="T3008" s="3">
        <f>(0.5*(1-COS(RADIANS(90-$X$3)))*(D3008+E3008)*'PV model'!$B$4)</f>
        <v>0</v>
      </c>
      <c r="U3008" s="3">
        <f t="shared" si="517"/>
        <v>0</v>
      </c>
      <c r="V3008" s="3">
        <f>('PV model'!$B$13*(U3008/1000)*(1-'PV model'!$B$14*((20+C3008)-25))*'PV model'!$B$10)/'PV model'!$B$12</f>
        <v>0</v>
      </c>
    </row>
    <row r="3009" spans="1:22" x14ac:dyDescent="0.2">
      <c r="A3009" s="10">
        <f t="shared" si="518"/>
        <v>126</v>
      </c>
      <c r="B3009" s="10">
        <f t="shared" si="519"/>
        <v>4</v>
      </c>
      <c r="C3009" s="23">
        <v>6</v>
      </c>
      <c r="D3009" s="24">
        <v>0</v>
      </c>
      <c r="E3009" s="24">
        <v>0</v>
      </c>
      <c r="F3009" s="48"/>
      <c r="G3009" s="48"/>
      <c r="H3009" s="1">
        <f t="shared" si="520"/>
        <v>16.40993228599346</v>
      </c>
      <c r="I3009" s="1">
        <f t="shared" si="513"/>
        <v>3.4466747152386477</v>
      </c>
      <c r="J3009" s="4">
        <f>B3009+('PV model'!$B$3/15)+(I3009/60)</f>
        <v>3.7807779119206439</v>
      </c>
      <c r="K3009" s="2">
        <f t="shared" si="514"/>
        <v>123.28833132119033</v>
      </c>
      <c r="L3009" s="2">
        <f>DEGREES(ASIN((((COS(RADIANS('PV model'!$B$2))*COS(RADIANS(H3009))*COS(RADIANS(K3009)))+(SIN(RADIANS('PV model'!$B$2))*SIN(RADIANS(H3009)))))))</f>
        <v>-3.7491350468933224</v>
      </c>
      <c r="M3009" s="3">
        <f t="shared" si="510"/>
        <v>0</v>
      </c>
      <c r="N3009" s="2">
        <f t="shared" si="515"/>
        <v>53.474086318637205</v>
      </c>
      <c r="O3009" s="2">
        <f>IF('PV model'!$B$2&gt;0, 180-N3009,IF('PV model'!$B$2&lt;0,0-N3009,N3009))</f>
        <v>126.52591368136279</v>
      </c>
      <c r="P3009" s="2">
        <f>ABS(O3009-'PV model'!$B$5)</f>
        <v>78.474086318637205</v>
      </c>
      <c r="Q3009" s="3">
        <f t="shared" si="511"/>
        <v>93.749135046893315</v>
      </c>
      <c r="R3009" s="3">
        <f t="shared" si="516"/>
        <v>0</v>
      </c>
      <c r="S3009" s="3">
        <f t="shared" si="512"/>
        <v>0</v>
      </c>
      <c r="T3009" s="3">
        <f>(0.5*(1-COS(RADIANS(90-$X$3)))*(D3009+E3009)*'PV model'!$B$4)</f>
        <v>0</v>
      </c>
      <c r="U3009" s="3">
        <f t="shared" si="517"/>
        <v>0</v>
      </c>
      <c r="V3009" s="3">
        <f>('PV model'!$B$13*(U3009/1000)*(1-'PV model'!$B$14*((20+C3009)-25))*'PV model'!$B$10)/'PV model'!$B$12</f>
        <v>0</v>
      </c>
    </row>
    <row r="3010" spans="1:22" x14ac:dyDescent="0.2">
      <c r="A3010" s="10">
        <f t="shared" si="518"/>
        <v>126</v>
      </c>
      <c r="B3010" s="10">
        <f t="shared" si="519"/>
        <v>5</v>
      </c>
      <c r="C3010" s="23">
        <v>6.2</v>
      </c>
      <c r="D3010" s="24">
        <v>0</v>
      </c>
      <c r="E3010" s="24">
        <v>0.88200000000000001</v>
      </c>
      <c r="F3010" s="48"/>
      <c r="G3010" s="48"/>
      <c r="H3010" s="1">
        <f t="shared" si="520"/>
        <v>16.40993228599346</v>
      </c>
      <c r="I3010" s="1">
        <f t="shared" si="513"/>
        <v>3.4466747152386477</v>
      </c>
      <c r="J3010" s="4">
        <f>B3010+('PV model'!$B$3/15)+(I3010/60)</f>
        <v>4.7807779119206444</v>
      </c>
      <c r="K3010" s="2">
        <f t="shared" si="514"/>
        <v>108.28833132119033</v>
      </c>
      <c r="L3010" s="2">
        <f>DEGREES(ASIN((((COS(RADIANS('PV model'!$B$2))*COS(RADIANS(H3010))*COS(RADIANS(K3010)))+(SIN(RADIANS('PV model'!$B$2))*SIN(RADIANS(H3010)))))))</f>
        <v>3.5732419233847317</v>
      </c>
      <c r="M3010" s="3">
        <f t="shared" si="510"/>
        <v>3.5732419233847317</v>
      </c>
      <c r="N3010" s="2">
        <f t="shared" si="515"/>
        <v>65.865212359431169</v>
      </c>
      <c r="O3010" s="2">
        <f>IF('PV model'!$B$2&gt;0, 180-N3010,IF('PV model'!$B$2&lt;0,0-N3010,N3010))</f>
        <v>114.13478764056883</v>
      </c>
      <c r="P3010" s="2">
        <f>ABS(O3010-'PV model'!$B$5)</f>
        <v>90.865212359431169</v>
      </c>
      <c r="Q3010" s="3">
        <f t="shared" si="511"/>
        <v>86.426758076615272</v>
      </c>
      <c r="R3010" s="3">
        <f t="shared" si="516"/>
        <v>0</v>
      </c>
      <c r="S3010" s="3">
        <f t="shared" si="512"/>
        <v>0.88200000000000001</v>
      </c>
      <c r="T3010" s="3">
        <f>(0.5*(1-COS(RADIANS(90-$X$3)))*(D3010+E3010)*'PV model'!$B$4)</f>
        <v>0</v>
      </c>
      <c r="U3010" s="3">
        <f t="shared" si="517"/>
        <v>0.88200000000000001</v>
      </c>
      <c r="V3010" s="3">
        <f>('PV model'!$B$13*(U3010/1000)*(1-'PV model'!$B$14*((20+C3010)-25))*'PV model'!$B$10)/'PV model'!$B$12</f>
        <v>8.774152934399998E-2</v>
      </c>
    </row>
    <row r="3011" spans="1:22" x14ac:dyDescent="0.2">
      <c r="A3011" s="10">
        <f t="shared" si="518"/>
        <v>126</v>
      </c>
      <c r="B3011" s="10">
        <f t="shared" si="519"/>
        <v>6</v>
      </c>
      <c r="C3011" s="23">
        <v>5.8</v>
      </c>
      <c r="D3011" s="24">
        <v>0</v>
      </c>
      <c r="E3011" s="24">
        <v>34.398000000000003</v>
      </c>
      <c r="F3011" s="48"/>
      <c r="G3011" s="48"/>
      <c r="H3011" s="1">
        <f t="shared" si="520"/>
        <v>16.40993228599346</v>
      </c>
      <c r="I3011" s="1">
        <f t="shared" si="513"/>
        <v>3.4466747152386477</v>
      </c>
      <c r="J3011" s="4">
        <f>B3011+('PV model'!$B$3/15)+(I3011/60)</f>
        <v>5.7807779119206444</v>
      </c>
      <c r="K3011" s="2">
        <f t="shared" si="514"/>
        <v>93.288331321190327</v>
      </c>
      <c r="L3011" s="2">
        <f>DEGREES(ASIN((((COS(RADIANS('PV model'!$B$2))*COS(RADIANS(H3011))*COS(RADIANS(K3011)))+(SIN(RADIANS('PV model'!$B$2))*SIN(RADIANS(H3011)))))))</f>
        <v>11.633815980770251</v>
      </c>
      <c r="M3011" s="3">
        <f t="shared" si="510"/>
        <v>11.633815980770251</v>
      </c>
      <c r="N3011" s="2">
        <f t="shared" si="515"/>
        <v>77.897084869105427</v>
      </c>
      <c r="O3011" s="2">
        <f>IF('PV model'!$B$2&gt;0, 180-N3011,IF('PV model'!$B$2&lt;0,0-N3011,N3011))</f>
        <v>102.10291513089457</v>
      </c>
      <c r="P3011" s="2">
        <f>ABS(O3011-'PV model'!$B$5)</f>
        <v>102.89708486910543</v>
      </c>
      <c r="Q3011" s="3">
        <f t="shared" si="511"/>
        <v>78.366184019229749</v>
      </c>
      <c r="R3011" s="3">
        <f t="shared" si="516"/>
        <v>0</v>
      </c>
      <c r="S3011" s="3">
        <f t="shared" si="512"/>
        <v>34.398000000000003</v>
      </c>
      <c r="T3011" s="3">
        <f>(0.5*(1-COS(RADIANS(90-$X$3)))*(D3011+E3011)*'PV model'!$B$4)</f>
        <v>0</v>
      </c>
      <c r="U3011" s="3">
        <f t="shared" si="517"/>
        <v>34.398000000000003</v>
      </c>
      <c r="V3011" s="3">
        <f>('PV model'!$B$13*(U3011/1000)*(1-'PV model'!$B$14*((20+C3011)-25))*'PV model'!$B$10)/'PV model'!$B$12</f>
        <v>3.4274211229440006</v>
      </c>
    </row>
    <row r="3012" spans="1:22" x14ac:dyDescent="0.2">
      <c r="A3012" s="10">
        <f t="shared" si="518"/>
        <v>126</v>
      </c>
      <c r="B3012" s="10">
        <f t="shared" si="519"/>
        <v>7</v>
      </c>
      <c r="C3012" s="23">
        <v>6.8</v>
      </c>
      <c r="D3012" s="24">
        <v>11.224499999999999</v>
      </c>
      <c r="E3012" s="24">
        <v>83.789999999999992</v>
      </c>
      <c r="F3012" s="48"/>
      <c r="G3012" s="48"/>
      <c r="H3012" s="1">
        <f t="shared" si="520"/>
        <v>16.40993228599346</v>
      </c>
      <c r="I3012" s="1">
        <f t="shared" si="513"/>
        <v>3.4466747152386477</v>
      </c>
      <c r="J3012" s="4">
        <f>B3012+('PV model'!$B$3/15)+(I3012/60)</f>
        <v>6.7807779119206444</v>
      </c>
      <c r="K3012" s="2">
        <f t="shared" si="514"/>
        <v>78.288331321190327</v>
      </c>
      <c r="L3012" s="2">
        <f>DEGREES(ASIN((((COS(RADIANS('PV model'!$B$2))*COS(RADIANS(H3012))*COS(RADIANS(K3012)))+(SIN(RADIANS('PV model'!$B$2))*SIN(RADIANS(H3012)))))))</f>
        <v>20.066560749244395</v>
      </c>
      <c r="M3012" s="3">
        <f t="shared" si="510"/>
        <v>20.066560749244395</v>
      </c>
      <c r="N3012" s="2">
        <f t="shared" si="515"/>
        <v>89.97205664639641</v>
      </c>
      <c r="O3012" s="2">
        <f>IF('PV model'!$B$2&gt;0, 180-N3012,IF('PV model'!$B$2&lt;0,0-N3012,N3012))</f>
        <v>90.02794335360359</v>
      </c>
      <c r="P3012" s="2">
        <f>ABS(O3012-'PV model'!$B$5)</f>
        <v>114.97205664639641</v>
      </c>
      <c r="Q3012" s="3">
        <f t="shared" si="511"/>
        <v>69.933439250755598</v>
      </c>
      <c r="R3012" s="3">
        <f t="shared" si="516"/>
        <v>11.224500000000001</v>
      </c>
      <c r="S3012" s="3">
        <f t="shared" si="512"/>
        <v>88.971685025052182</v>
      </c>
      <c r="T3012" s="3">
        <f>(0.5*(1-COS(RADIANS(90-$X$3)))*(D3012+E3012)*'PV model'!$B$4)</f>
        <v>0</v>
      </c>
      <c r="U3012" s="3">
        <f t="shared" si="517"/>
        <v>100.19618502505219</v>
      </c>
      <c r="V3012" s="3">
        <f>('PV model'!$B$13*(U3012/1000)*(1-'PV model'!$B$14*((20+C3012)-25))*'PV model'!$B$10)/'PV model'!$B$12</f>
        <v>9.943498258387466</v>
      </c>
    </row>
    <row r="3013" spans="1:22" x14ac:dyDescent="0.2">
      <c r="A3013" s="10">
        <f t="shared" si="518"/>
        <v>126</v>
      </c>
      <c r="B3013" s="10">
        <f t="shared" si="519"/>
        <v>8</v>
      </c>
      <c r="C3013" s="23">
        <v>7.9</v>
      </c>
      <c r="D3013" s="24">
        <v>12.34695</v>
      </c>
      <c r="E3013" s="24">
        <v>157.87800000000001</v>
      </c>
      <c r="F3013" s="48"/>
      <c r="G3013" s="48"/>
      <c r="H3013" s="1">
        <f t="shared" si="520"/>
        <v>16.40993228599346</v>
      </c>
      <c r="I3013" s="1">
        <f t="shared" si="513"/>
        <v>3.4466747152386477</v>
      </c>
      <c r="J3013" s="4">
        <f>B3013+('PV model'!$B$3/15)+(I3013/60)</f>
        <v>7.7807779119206444</v>
      </c>
      <c r="K3013" s="2">
        <f t="shared" si="514"/>
        <v>63.288331321190334</v>
      </c>
      <c r="L3013" s="2">
        <f>DEGREES(ASIN((((COS(RADIANS('PV model'!$B$2))*COS(RADIANS(H3013))*COS(RADIANS(K3013)))+(SIN(RADIANS('PV model'!$B$2))*SIN(RADIANS(H3013)))))))</f>
        <v>28.492976870525482</v>
      </c>
      <c r="M3013" s="3">
        <f t="shared" si="510"/>
        <v>28.492976870525482</v>
      </c>
      <c r="N3013" s="2">
        <f t="shared" si="515"/>
        <v>77.158034039595165</v>
      </c>
      <c r="O3013" s="2">
        <f>IF('PV model'!$B$2&gt;0, 180-N3013,IF('PV model'!$B$2&lt;0,0-N3013,N3013))</f>
        <v>102.84196596040483</v>
      </c>
      <c r="P3013" s="2">
        <f>ABS(O3013-'PV model'!$B$5)</f>
        <v>102.15803403959517</v>
      </c>
      <c r="Q3013" s="3">
        <f t="shared" si="511"/>
        <v>61.507023129474518</v>
      </c>
      <c r="R3013" s="3">
        <f t="shared" si="516"/>
        <v>12.346950000000001</v>
      </c>
      <c r="S3013" s="3">
        <f t="shared" si="512"/>
        <v>165.27414119744884</v>
      </c>
      <c r="T3013" s="3">
        <f>(0.5*(1-COS(RADIANS(90-$X$3)))*(D3013+E3013)*'PV model'!$B$4)</f>
        <v>0</v>
      </c>
      <c r="U3013" s="3">
        <f t="shared" si="517"/>
        <v>177.62109119744883</v>
      </c>
      <c r="V3013" s="3">
        <f>('PV model'!$B$13*(U3013/1000)*(1-'PV model'!$B$14*((20+C3013)-25))*'PV model'!$B$10)/'PV model'!$B$12</f>
        <v>17.549046226494262</v>
      </c>
    </row>
    <row r="3014" spans="1:22" x14ac:dyDescent="0.2">
      <c r="A3014" s="10">
        <f t="shared" si="518"/>
        <v>126</v>
      </c>
      <c r="B3014" s="10">
        <f t="shared" si="519"/>
        <v>9</v>
      </c>
      <c r="C3014" s="23">
        <v>8.9</v>
      </c>
      <c r="D3014" s="24">
        <v>87.551100000000005</v>
      </c>
      <c r="E3014" s="24">
        <v>200.214</v>
      </c>
      <c r="F3014" s="48"/>
      <c r="G3014" s="48"/>
      <c r="H3014" s="1">
        <f t="shared" si="520"/>
        <v>16.40993228599346</v>
      </c>
      <c r="I3014" s="1">
        <f t="shared" si="513"/>
        <v>3.4466747152386477</v>
      </c>
      <c r="J3014" s="4">
        <f>B3014+('PV model'!$B$3/15)+(I3014/60)</f>
        <v>8.7807779119206444</v>
      </c>
      <c r="K3014" s="2">
        <f t="shared" si="514"/>
        <v>48.288331321190334</v>
      </c>
      <c r="L3014" s="2">
        <f>DEGREES(ASIN((((COS(RADIANS('PV model'!$B$2))*COS(RADIANS(H3014))*COS(RADIANS(K3014)))+(SIN(RADIANS('PV model'!$B$2))*SIN(RADIANS(H3014)))))))</f>
        <v>36.466074429205442</v>
      </c>
      <c r="M3014" s="3">
        <f t="shared" ref="M3014:M3077" si="521">IF(L3014&gt;0, L3014, 0)</f>
        <v>36.466074429205442</v>
      </c>
      <c r="N3014" s="2">
        <f t="shared" si="515"/>
        <v>62.927668845575788</v>
      </c>
      <c r="O3014" s="2">
        <f>IF('PV model'!$B$2&gt;0, 180-N3014,IF('PV model'!$B$2&lt;0,0-N3014,N3014))</f>
        <v>117.07233115442421</v>
      </c>
      <c r="P3014" s="2">
        <f>ABS(O3014-'PV model'!$B$5)</f>
        <v>87.927668845575795</v>
      </c>
      <c r="Q3014" s="3">
        <f t="shared" ref="Q3014:Q3077" si="522">DEGREES(ACOS((SIN(RADIANS(L3014))*COS(RADIANS(90-$X$3))+COS(RADIANS(L3014))*COS(RADIANS(P3014))*SIN(RADIANS(90-$X$3)))))</f>
        <v>53.533925570794558</v>
      </c>
      <c r="R3014" s="3">
        <f t="shared" si="516"/>
        <v>87.551100000000034</v>
      </c>
      <c r="S3014" s="3">
        <f t="shared" ref="S3014:S3077" si="523">IF($Z$3=TRUE, IF(E3014=0,0,E3014*(0.5*(1+COS(RADIANS(90-$X$3))*(1+(1-(E3014^2/(D3014+E3014)^2))*(SIN(RADIANS(0.5*$X$3))^3)))*(1+(1-(E3014^2/(D3014+E3014)^2))*(COS(RADIANS(Q3014))^2)*(SIN(RADIANS(90-L3014))^3)))), IF(E3014=0,0,E3014*(0.5*(1+COS(RADIANS(90-$X$3))))))</f>
        <v>239.18389094810826</v>
      </c>
      <c r="T3014" s="3">
        <f>(0.5*(1-COS(RADIANS(90-$X$3)))*(D3014+E3014)*'PV model'!$B$4)</f>
        <v>0</v>
      </c>
      <c r="U3014" s="3">
        <f t="shared" si="517"/>
        <v>326.7349909481083</v>
      </c>
      <c r="V3014" s="3">
        <f>('PV model'!$B$13*(U3014/1000)*(1-'PV model'!$B$14*((20+C3014)-25))*'PV model'!$B$10)/'PV model'!$B$12</f>
        <v>32.150926991928216</v>
      </c>
    </row>
    <row r="3015" spans="1:22" x14ac:dyDescent="0.2">
      <c r="A3015" s="10">
        <f t="shared" si="518"/>
        <v>126</v>
      </c>
      <c r="B3015" s="10">
        <f t="shared" si="519"/>
        <v>10</v>
      </c>
      <c r="C3015" s="23">
        <v>10.6</v>
      </c>
      <c r="D3015" s="24">
        <v>112.24499999999999</v>
      </c>
      <c r="E3015" s="24">
        <v>245.19600000000003</v>
      </c>
      <c r="F3015" s="48"/>
      <c r="G3015" s="48"/>
      <c r="H3015" s="1">
        <f t="shared" si="520"/>
        <v>16.40993228599346</v>
      </c>
      <c r="I3015" s="1">
        <f t="shared" ref="I3015:I3078" si="524">9.87*SIN(RADIANS(1.978*A3015-160.22))-7.53*COS(RADIANS(0.989*A3015-80.11))-1.5*SIN((RADIANS(0.989*A3015-80.11)))</f>
        <v>3.4466747152386477</v>
      </c>
      <c r="J3015" s="4">
        <f>B3015+('PV model'!$B$3/15)+(I3015/60)</f>
        <v>9.7807779119206444</v>
      </c>
      <c r="K3015" s="2">
        <f t="shared" ref="K3015:K3078" si="525">15*(12-J3015)</f>
        <v>33.288331321190334</v>
      </c>
      <c r="L3015" s="2">
        <f>DEGREES(ASIN((((COS(RADIANS('PV model'!$B$2))*COS(RADIANS(H3015))*COS(RADIANS(K3015)))+(SIN(RADIANS('PV model'!$B$2))*SIN(RADIANS(H3015)))))))</f>
        <v>43.393499584158008</v>
      </c>
      <c r="M3015" s="3">
        <f t="shared" si="521"/>
        <v>43.393499584158008</v>
      </c>
      <c r="N3015" s="2">
        <f t="shared" ref="N3015:N3078" si="526">DEGREES(ASIN((COS(RADIANS(H3015))*SIN(RADIANS(K3015)))/COS(RADIANS(L3015))))</f>
        <v>46.431303847791433</v>
      </c>
      <c r="O3015" s="2">
        <f>IF('PV model'!$B$2&gt;0, 180-N3015,IF('PV model'!$B$2&lt;0,0-N3015,N3015))</f>
        <v>133.56869615220856</v>
      </c>
      <c r="P3015" s="2">
        <f>ABS(O3015-'PV model'!$B$5)</f>
        <v>71.43130384779144</v>
      </c>
      <c r="Q3015" s="3">
        <f t="shared" si="522"/>
        <v>46.606500415841985</v>
      </c>
      <c r="R3015" s="3">
        <f t="shared" ref="R3015:R3078" si="527">IF(D3015=0,0,D3015*COS(RADIANS(Q3015))/SIN(RADIANS(L3015)))</f>
        <v>112.245</v>
      </c>
      <c r="S3015" s="3">
        <f t="shared" si="523"/>
        <v>293.85328592530908</v>
      </c>
      <c r="T3015" s="3">
        <f>(0.5*(1-COS(RADIANS(90-$X$3)))*(D3015+E3015)*'PV model'!$B$4)</f>
        <v>0</v>
      </c>
      <c r="U3015" s="3">
        <f t="shared" ref="U3015:U3078" si="528">R3015+S3015+T3015</f>
        <v>406.09828592530909</v>
      </c>
      <c r="V3015" s="3">
        <f>('PV model'!$B$13*(U3015/1000)*(1-'PV model'!$B$14*((20+C3015)-25))*'PV model'!$B$10)/'PV model'!$B$12</f>
        <v>39.684288364685401</v>
      </c>
    </row>
    <row r="3016" spans="1:22" x14ac:dyDescent="0.2">
      <c r="A3016" s="10">
        <f t="shared" ref="A3016:A3079" si="529">IF(B3016&gt;1,A3015,A3015+1)</f>
        <v>126</v>
      </c>
      <c r="B3016" s="10">
        <f t="shared" ref="B3016:B3079" si="530">IF(B3015&lt;24,B3015+1,1)</f>
        <v>11</v>
      </c>
      <c r="C3016" s="23">
        <v>10.3</v>
      </c>
      <c r="D3016" s="24">
        <v>135.1216</v>
      </c>
      <c r="E3016" s="24">
        <v>291.94200000000001</v>
      </c>
      <c r="F3016" s="48"/>
      <c r="G3016" s="48"/>
      <c r="H3016" s="1">
        <f t="shared" ref="H3016:H3079" si="531">(23.465*SIN(RADIANS(280.1+0.9863*A3016)))</f>
        <v>16.40993228599346</v>
      </c>
      <c r="I3016" s="1">
        <f t="shared" si="524"/>
        <v>3.4466747152386477</v>
      </c>
      <c r="J3016" s="4">
        <f>B3016+('PV model'!$B$3/15)+(I3016/60)</f>
        <v>10.780777911920644</v>
      </c>
      <c r="K3016" s="2">
        <f t="shared" si="525"/>
        <v>18.288331321190334</v>
      </c>
      <c r="L3016" s="2">
        <f>DEGREES(ASIN((((COS(RADIANS('PV model'!$B$2))*COS(RADIANS(H3016))*COS(RADIANS(K3016)))+(SIN(RADIANS('PV model'!$B$2))*SIN(RADIANS(H3016)))))))</f>
        <v>48.478896985485875</v>
      </c>
      <c r="M3016" s="3">
        <f t="shared" si="521"/>
        <v>48.478896985485875</v>
      </c>
      <c r="N3016" s="2">
        <f t="shared" si="526"/>
        <v>27.006603384989972</v>
      </c>
      <c r="O3016" s="2">
        <f>IF('PV model'!$B$2&gt;0, 180-N3016,IF('PV model'!$B$2&lt;0,0-N3016,N3016))</f>
        <v>152.99339661501003</v>
      </c>
      <c r="P3016" s="2">
        <f>ABS(O3016-'PV model'!$B$5)</f>
        <v>52.006603384989972</v>
      </c>
      <c r="Q3016" s="3">
        <f t="shared" si="522"/>
        <v>41.521103014514118</v>
      </c>
      <c r="R3016" s="3">
        <f t="shared" si="527"/>
        <v>135.1216</v>
      </c>
      <c r="S3016" s="3">
        <f t="shared" si="523"/>
        <v>347.21861349448665</v>
      </c>
      <c r="T3016" s="3">
        <f>(0.5*(1-COS(RADIANS(90-$X$3)))*(D3016+E3016)*'PV model'!$B$4)</f>
        <v>0</v>
      </c>
      <c r="U3016" s="3">
        <f t="shared" si="528"/>
        <v>482.34021349448665</v>
      </c>
      <c r="V3016" s="3">
        <f>('PV model'!$B$13*(U3016/1000)*(1-'PV model'!$B$14*((20+C3016)-25))*'PV model'!$B$10)/'PV model'!$B$12</f>
        <v>47.192575512801618</v>
      </c>
    </row>
    <row r="3017" spans="1:22" x14ac:dyDescent="0.2">
      <c r="A3017" s="10">
        <f t="shared" si="529"/>
        <v>126</v>
      </c>
      <c r="B3017" s="10">
        <f t="shared" si="530"/>
        <v>12</v>
      </c>
      <c r="C3017" s="23">
        <v>10.4</v>
      </c>
      <c r="D3017" s="24">
        <v>106.63275</v>
      </c>
      <c r="E3017" s="24">
        <v>314.87400000000002</v>
      </c>
      <c r="F3017" s="48"/>
      <c r="G3017" s="48"/>
      <c r="H3017" s="1">
        <f t="shared" si="531"/>
        <v>16.40993228599346</v>
      </c>
      <c r="I3017" s="1">
        <f t="shared" si="524"/>
        <v>3.4466747152386477</v>
      </c>
      <c r="J3017" s="4">
        <f>B3017+('PV model'!$B$3/15)+(I3017/60)</f>
        <v>11.780777911920644</v>
      </c>
      <c r="K3017" s="2">
        <f t="shared" si="525"/>
        <v>3.2883313211903342</v>
      </c>
      <c r="L3017" s="2">
        <f>DEGREES(ASIN((((COS(RADIANS('PV model'!$B$2))*COS(RADIANS(H3017))*COS(RADIANS(K3017)))+(SIN(RADIANS('PV model'!$B$2))*SIN(RADIANS(H3017)))))))</f>
        <v>50.828713998497676</v>
      </c>
      <c r="M3017" s="3">
        <f t="shared" si="521"/>
        <v>50.828713998497676</v>
      </c>
      <c r="N3017" s="2">
        <f t="shared" si="526"/>
        <v>4.9975406841670962</v>
      </c>
      <c r="O3017" s="2">
        <f>IF('PV model'!$B$2&gt;0, 180-N3017,IF('PV model'!$B$2&lt;0,0-N3017,N3017))</f>
        <v>175.00245931583291</v>
      </c>
      <c r="P3017" s="2">
        <f>ABS(O3017-'PV model'!$B$5)</f>
        <v>29.997540684167092</v>
      </c>
      <c r="Q3017" s="3">
        <f t="shared" si="522"/>
        <v>39.171286001502324</v>
      </c>
      <c r="R3017" s="3">
        <f t="shared" si="527"/>
        <v>106.63274999999999</v>
      </c>
      <c r="S3017" s="3">
        <f t="shared" si="523"/>
        <v>362.19929254374256</v>
      </c>
      <c r="T3017" s="3">
        <f>(0.5*(1-COS(RADIANS(90-$X$3)))*(D3017+E3017)*'PV model'!$B$4)</f>
        <v>0</v>
      </c>
      <c r="U3017" s="3">
        <f t="shared" si="528"/>
        <v>468.83204254374255</v>
      </c>
      <c r="V3017" s="3">
        <f>('PV model'!$B$13*(U3017/1000)*(1-'PV model'!$B$14*((20+C3017)-25))*'PV model'!$B$10)/'PV model'!$B$12</f>
        <v>45.852178831662776</v>
      </c>
    </row>
    <row r="3018" spans="1:22" x14ac:dyDescent="0.2">
      <c r="A3018" s="10">
        <f t="shared" si="529"/>
        <v>126</v>
      </c>
      <c r="B3018" s="10">
        <f t="shared" si="530"/>
        <v>13</v>
      </c>
      <c r="C3018" s="23">
        <v>11.1</v>
      </c>
      <c r="D3018" s="24">
        <v>4.4897999999999998</v>
      </c>
      <c r="E3018" s="24">
        <v>201.97800000000001</v>
      </c>
      <c r="F3018" s="48"/>
      <c r="G3018" s="48"/>
      <c r="H3018" s="1">
        <f t="shared" si="531"/>
        <v>16.40993228599346</v>
      </c>
      <c r="I3018" s="1">
        <f t="shared" si="524"/>
        <v>3.4466747152386477</v>
      </c>
      <c r="J3018" s="4">
        <f>B3018+('PV model'!$B$3/15)+(I3018/60)</f>
        <v>12.780777911920644</v>
      </c>
      <c r="K3018" s="2">
        <f t="shared" si="525"/>
        <v>-11.711668678809666</v>
      </c>
      <c r="L3018" s="2">
        <f>DEGREES(ASIN((((COS(RADIANS('PV model'!$B$2))*COS(RADIANS(H3018))*COS(RADIANS(K3018)))+(SIN(RADIANS('PV model'!$B$2))*SIN(RADIANS(H3018)))))))</f>
        <v>49.893144611704365</v>
      </c>
      <c r="M3018" s="3">
        <f t="shared" si="521"/>
        <v>49.893144611704365</v>
      </c>
      <c r="N3018" s="2">
        <f t="shared" si="526"/>
        <v>-17.593169366989958</v>
      </c>
      <c r="O3018" s="2">
        <f>IF('PV model'!$B$2&gt;0, 180-N3018,IF('PV model'!$B$2&lt;0,0-N3018,N3018))</f>
        <v>197.59316936698997</v>
      </c>
      <c r="P3018" s="2">
        <f>ABS(O3018-'PV model'!$B$5)</f>
        <v>7.4068306330100313</v>
      </c>
      <c r="Q3018" s="3">
        <f t="shared" si="522"/>
        <v>40.106855388295635</v>
      </c>
      <c r="R3018" s="3">
        <f t="shared" si="527"/>
        <v>4.4897999999999998</v>
      </c>
      <c r="S3018" s="3">
        <f t="shared" si="523"/>
        <v>204.88325360749272</v>
      </c>
      <c r="T3018" s="3">
        <f>(0.5*(1-COS(RADIANS(90-$X$3)))*(D3018+E3018)*'PV model'!$B$4)</f>
        <v>0</v>
      </c>
      <c r="U3018" s="3">
        <f t="shared" si="528"/>
        <v>209.37305360749272</v>
      </c>
      <c r="V3018" s="3">
        <f>('PV model'!$B$13*(U3018/1000)*(1-'PV model'!$B$14*((20+C3018)-25))*'PV model'!$B$10)/'PV model'!$B$12</f>
        <v>20.41826453590301</v>
      </c>
    </row>
    <row r="3019" spans="1:22" x14ac:dyDescent="0.2">
      <c r="A3019" s="10">
        <f t="shared" si="529"/>
        <v>126</v>
      </c>
      <c r="B3019" s="10">
        <f t="shared" si="530"/>
        <v>14</v>
      </c>
      <c r="C3019" s="23">
        <v>8.4</v>
      </c>
      <c r="D3019" s="24">
        <v>1.1224499999999999</v>
      </c>
      <c r="E3019" s="24">
        <v>194.04</v>
      </c>
      <c r="F3019" s="48"/>
      <c r="G3019" s="48"/>
      <c r="H3019" s="1">
        <f t="shared" si="531"/>
        <v>16.40993228599346</v>
      </c>
      <c r="I3019" s="1">
        <f t="shared" si="524"/>
        <v>3.4466747152386477</v>
      </c>
      <c r="J3019" s="4">
        <f>B3019+('PV model'!$B$3/15)+(I3019/60)</f>
        <v>13.780777911920644</v>
      </c>
      <c r="K3019" s="2">
        <f t="shared" si="525"/>
        <v>-26.711668678809666</v>
      </c>
      <c r="L3019" s="2">
        <f>DEGREES(ASIN((((COS(RADIANS('PV model'!$B$2))*COS(RADIANS(H3019))*COS(RADIANS(K3019)))+(SIN(RADIANS('PV model'!$B$2))*SIN(RADIANS(H3019)))))))</f>
        <v>45.903686968675231</v>
      </c>
      <c r="M3019" s="3">
        <f t="shared" si="521"/>
        <v>45.903686968675231</v>
      </c>
      <c r="N3019" s="2">
        <f t="shared" si="526"/>
        <v>-38.290243227159351</v>
      </c>
      <c r="O3019" s="2">
        <f>IF('PV model'!$B$2&gt;0, 180-N3019,IF('PV model'!$B$2&lt;0,0-N3019,N3019))</f>
        <v>218.29024322715935</v>
      </c>
      <c r="P3019" s="2">
        <f>ABS(O3019-'PV model'!$B$5)</f>
        <v>13.290243227159351</v>
      </c>
      <c r="Q3019" s="3">
        <f t="shared" si="522"/>
        <v>44.096313031324769</v>
      </c>
      <c r="R3019" s="3">
        <f t="shared" si="527"/>
        <v>1.1224500000000002</v>
      </c>
      <c r="S3019" s="3">
        <f t="shared" si="523"/>
        <v>194.82100306171569</v>
      </c>
      <c r="T3019" s="3">
        <f>(0.5*(1-COS(RADIANS(90-$X$3)))*(D3019+E3019)*'PV model'!$B$4)</f>
        <v>0</v>
      </c>
      <c r="U3019" s="3">
        <f t="shared" si="528"/>
        <v>195.94345306171567</v>
      </c>
      <c r="V3019" s="3">
        <f>('PV model'!$B$13*(U3019/1000)*(1-'PV model'!$B$14*((20+C3019)-25))*'PV model'!$B$10)/'PV model'!$B$12</f>
        <v>19.320131065123629</v>
      </c>
    </row>
    <row r="3020" spans="1:22" x14ac:dyDescent="0.2">
      <c r="A3020" s="10">
        <f t="shared" si="529"/>
        <v>126</v>
      </c>
      <c r="B3020" s="10">
        <f t="shared" si="530"/>
        <v>15</v>
      </c>
      <c r="C3020" s="23">
        <v>9.8000000000000007</v>
      </c>
      <c r="D3020" s="24">
        <v>177.13329999999999</v>
      </c>
      <c r="E3020" s="24">
        <v>284.88600000000002</v>
      </c>
      <c r="F3020" s="48"/>
      <c r="G3020" s="48"/>
      <c r="H3020" s="1">
        <f t="shared" si="531"/>
        <v>16.40993228599346</v>
      </c>
      <c r="I3020" s="1">
        <f t="shared" si="524"/>
        <v>3.4466747152386477</v>
      </c>
      <c r="J3020" s="4">
        <f>B3020+('PV model'!$B$3/15)+(I3020/60)</f>
        <v>14.780777911920644</v>
      </c>
      <c r="K3020" s="2">
        <f t="shared" si="525"/>
        <v>-41.711668678809666</v>
      </c>
      <c r="L3020" s="2">
        <f>DEGREES(ASIN((((COS(RADIANS('PV model'!$B$2))*COS(RADIANS(H3020))*COS(RADIANS(K3020)))+(SIN(RADIANS('PV model'!$B$2))*SIN(RADIANS(H3020)))))))</f>
        <v>39.674259429727854</v>
      </c>
      <c r="M3020" s="3">
        <f t="shared" si="521"/>
        <v>39.674259429727854</v>
      </c>
      <c r="N3020" s="2">
        <f t="shared" si="526"/>
        <v>-56.023845675536755</v>
      </c>
      <c r="O3020" s="2">
        <f>IF('PV model'!$B$2&gt;0, 180-N3020,IF('PV model'!$B$2&lt;0,0-N3020,N3020))</f>
        <v>236.02384567553676</v>
      </c>
      <c r="P3020" s="2">
        <f>ABS(O3020-'PV model'!$B$5)</f>
        <v>31.023845675536762</v>
      </c>
      <c r="Q3020" s="3">
        <f t="shared" si="522"/>
        <v>50.325740570272146</v>
      </c>
      <c r="R3020" s="3">
        <f t="shared" si="527"/>
        <v>177.13329999999999</v>
      </c>
      <c r="S3020" s="3">
        <f t="shared" si="523"/>
        <v>352.50993531000421</v>
      </c>
      <c r="T3020" s="3">
        <f>(0.5*(1-COS(RADIANS(90-$X$3)))*(D3020+E3020)*'PV model'!$B$4)</f>
        <v>0</v>
      </c>
      <c r="U3020" s="3">
        <f t="shared" si="528"/>
        <v>529.64323531000423</v>
      </c>
      <c r="V3020" s="3">
        <f>('PV model'!$B$13*(U3020/1000)*(1-'PV model'!$B$14*((20+C3020)-25))*'PV model'!$B$10)/'PV model'!$B$12</f>
        <v>51.926629555797533</v>
      </c>
    </row>
    <row r="3021" spans="1:22" x14ac:dyDescent="0.2">
      <c r="A3021" s="10">
        <f t="shared" si="529"/>
        <v>126</v>
      </c>
      <c r="B3021" s="10">
        <f t="shared" si="530"/>
        <v>16</v>
      </c>
      <c r="C3021" s="23">
        <v>8.8000000000000007</v>
      </c>
      <c r="D3021" s="24">
        <v>135.1216</v>
      </c>
      <c r="E3021" s="24">
        <v>216.09</v>
      </c>
      <c r="F3021" s="48"/>
      <c r="G3021" s="48"/>
      <c r="H3021" s="1">
        <f t="shared" si="531"/>
        <v>16.40993228599346</v>
      </c>
      <c r="I3021" s="1">
        <f t="shared" si="524"/>
        <v>3.4466747152386477</v>
      </c>
      <c r="J3021" s="4">
        <f>B3021+('PV model'!$B$3/15)+(I3021/60)</f>
        <v>15.780777911920644</v>
      </c>
      <c r="K3021" s="2">
        <f t="shared" si="525"/>
        <v>-56.711668678809666</v>
      </c>
      <c r="L3021" s="2">
        <f>DEGREES(ASIN((((COS(RADIANS('PV model'!$B$2))*COS(RADIANS(H3021))*COS(RADIANS(K3021)))+(SIN(RADIANS('PV model'!$B$2))*SIN(RADIANS(H3021)))))))</f>
        <v>32.07521872277173</v>
      </c>
      <c r="M3021" s="3">
        <f t="shared" si="521"/>
        <v>32.07521872277173</v>
      </c>
      <c r="N3021" s="2">
        <f t="shared" si="526"/>
        <v>-71.14200032667037</v>
      </c>
      <c r="O3021" s="2">
        <f>IF('PV model'!$B$2&gt;0, 180-N3021,IF('PV model'!$B$2&lt;0,0-N3021,N3021))</f>
        <v>251.14200032667037</v>
      </c>
      <c r="P3021" s="2">
        <f>ABS(O3021-'PV model'!$B$5)</f>
        <v>46.14200032667037</v>
      </c>
      <c r="Q3021" s="3">
        <f t="shared" si="522"/>
        <v>57.924781277228277</v>
      </c>
      <c r="R3021" s="3">
        <f t="shared" si="527"/>
        <v>135.12159999999997</v>
      </c>
      <c r="S3021" s="3">
        <f t="shared" si="523"/>
        <v>265.39917930925225</v>
      </c>
      <c r="T3021" s="3">
        <f>(0.5*(1-COS(RADIANS(90-$X$3)))*(D3021+E3021)*'PV model'!$B$4)</f>
        <v>0</v>
      </c>
      <c r="U3021" s="3">
        <f t="shared" si="528"/>
        <v>400.52077930925225</v>
      </c>
      <c r="V3021" s="3">
        <f>('PV model'!$B$13*(U3021/1000)*(1-'PV model'!$B$14*((20+C3021)-25))*'PV model'!$B$10)/'PV model'!$B$12</f>
        <v>39.427509031836607</v>
      </c>
    </row>
    <row r="3022" spans="1:22" x14ac:dyDescent="0.2">
      <c r="A3022" s="10">
        <f t="shared" si="529"/>
        <v>126</v>
      </c>
      <c r="B3022" s="10">
        <f t="shared" si="530"/>
        <v>17</v>
      </c>
      <c r="C3022" s="23">
        <v>8.6999999999999993</v>
      </c>
      <c r="D3022" s="24">
        <v>81.938850000000002</v>
      </c>
      <c r="E3022" s="24">
        <v>175.518</v>
      </c>
      <c r="F3022" s="48"/>
      <c r="G3022" s="48"/>
      <c r="H3022" s="1">
        <f t="shared" si="531"/>
        <v>16.40993228599346</v>
      </c>
      <c r="I3022" s="1">
        <f t="shared" si="524"/>
        <v>3.4466747152386477</v>
      </c>
      <c r="J3022" s="4">
        <f>B3022+('PV model'!$B$3/15)+(I3022/60)</f>
        <v>16.780777911920644</v>
      </c>
      <c r="K3022" s="2">
        <f t="shared" si="525"/>
        <v>-71.711668678809673</v>
      </c>
      <c r="L3022" s="2">
        <f>DEGREES(ASIN((((COS(RADIANS('PV model'!$B$2))*COS(RADIANS(H3022))*COS(RADIANS(K3022)))+(SIN(RADIANS('PV model'!$B$2))*SIN(RADIANS(H3022)))))))</f>
        <v>23.785870797036239</v>
      </c>
      <c r="M3022" s="3">
        <f t="shared" si="521"/>
        <v>23.785870797036239</v>
      </c>
      <c r="N3022" s="2">
        <f t="shared" si="526"/>
        <v>-84.477549902024322</v>
      </c>
      <c r="O3022" s="2">
        <f>IF('PV model'!$B$2&gt;0, 180-N3022,IF('PV model'!$B$2&lt;0,0-N3022,N3022))</f>
        <v>264.47754990202429</v>
      </c>
      <c r="P3022" s="2">
        <f>ABS(O3022-'PV model'!$B$5)</f>
        <v>59.477549902024293</v>
      </c>
      <c r="Q3022" s="3">
        <f t="shared" si="522"/>
        <v>66.214129202963761</v>
      </c>
      <c r="R3022" s="3">
        <f t="shared" si="527"/>
        <v>81.938850000000016</v>
      </c>
      <c r="S3022" s="3">
        <f t="shared" si="523"/>
        <v>204.94159254043024</v>
      </c>
      <c r="T3022" s="3">
        <f>(0.5*(1-COS(RADIANS(90-$X$3)))*(D3022+E3022)*'PV model'!$B$4)</f>
        <v>0</v>
      </c>
      <c r="U3022" s="3">
        <f t="shared" si="528"/>
        <v>286.88044254043024</v>
      </c>
      <c r="V3022" s="3">
        <f>('PV model'!$B$13*(U3022/1000)*(1-'PV model'!$B$14*((20+C3022)-25))*'PV model'!$B$10)/'PV model'!$B$12</f>
        <v>28.252155814603547</v>
      </c>
    </row>
    <row r="3023" spans="1:22" x14ac:dyDescent="0.2">
      <c r="A3023" s="10">
        <f t="shared" si="529"/>
        <v>126</v>
      </c>
      <c r="B3023" s="10">
        <f t="shared" si="530"/>
        <v>18</v>
      </c>
      <c r="C3023" s="23">
        <v>9.1</v>
      </c>
      <c r="D3023" s="24">
        <v>0</v>
      </c>
      <c r="E3023" s="24">
        <v>126.126</v>
      </c>
      <c r="F3023" s="48"/>
      <c r="G3023" s="48"/>
      <c r="H3023" s="1">
        <f t="shared" si="531"/>
        <v>16.40993228599346</v>
      </c>
      <c r="I3023" s="1">
        <f t="shared" si="524"/>
        <v>3.4466747152386477</v>
      </c>
      <c r="J3023" s="4">
        <f>B3023+('PV model'!$B$3/15)+(I3023/60)</f>
        <v>17.780777911920644</v>
      </c>
      <c r="K3023" s="2">
        <f t="shared" si="525"/>
        <v>-86.711668678809673</v>
      </c>
      <c r="L3023" s="2">
        <f>DEGREES(ASIN((((COS(RADIANS('PV model'!$B$2))*COS(RADIANS(H3023))*COS(RADIANS(K3023)))+(SIN(RADIANS('PV model'!$B$2))*SIN(RADIANS(H3023)))))))</f>
        <v>15.306830654012716</v>
      </c>
      <c r="M3023" s="3">
        <f t="shared" si="521"/>
        <v>15.306830654012716</v>
      </c>
      <c r="N3023" s="2">
        <f t="shared" si="526"/>
        <v>-83.172262815376342</v>
      </c>
      <c r="O3023" s="2">
        <f>IF('PV model'!$B$2&gt;0, 180-N3023,IF('PV model'!$B$2&lt;0,0-N3023,N3023))</f>
        <v>263.17226281537637</v>
      </c>
      <c r="P3023" s="2">
        <f>ABS(O3023-'PV model'!$B$5)</f>
        <v>58.172262815376371</v>
      </c>
      <c r="Q3023" s="3">
        <f t="shared" si="522"/>
        <v>74.693169345987286</v>
      </c>
      <c r="R3023" s="3">
        <f t="shared" si="527"/>
        <v>0</v>
      </c>
      <c r="S3023" s="3">
        <f t="shared" si="523"/>
        <v>126.126</v>
      </c>
      <c r="T3023" s="3">
        <f>(0.5*(1-COS(RADIANS(90-$X$3)))*(D3023+E3023)*'PV model'!$B$4)</f>
        <v>0</v>
      </c>
      <c r="U3023" s="3">
        <f t="shared" si="528"/>
        <v>126.126</v>
      </c>
      <c r="V3023" s="3">
        <f>('PV model'!$B$13*(U3023/1000)*(1-'PV model'!$B$14*((20+C3023)-25))*'PV model'!$B$10)/'PV model'!$B$12</f>
        <v>12.400791058656003</v>
      </c>
    </row>
    <row r="3024" spans="1:22" x14ac:dyDescent="0.2">
      <c r="A3024" s="10">
        <f t="shared" si="529"/>
        <v>126</v>
      </c>
      <c r="B3024" s="10">
        <f t="shared" si="530"/>
        <v>19</v>
      </c>
      <c r="C3024" s="23">
        <v>9</v>
      </c>
      <c r="D3024" s="24">
        <v>0</v>
      </c>
      <c r="E3024" s="24">
        <v>59.975999999999999</v>
      </c>
      <c r="F3024" s="48"/>
      <c r="G3024" s="48"/>
      <c r="H3024" s="1">
        <f t="shared" si="531"/>
        <v>16.40993228599346</v>
      </c>
      <c r="I3024" s="1">
        <f t="shared" si="524"/>
        <v>3.4466747152386477</v>
      </c>
      <c r="J3024" s="4">
        <f>B3024+('PV model'!$B$3/15)+(I3024/60)</f>
        <v>18.780777911920644</v>
      </c>
      <c r="K3024" s="2">
        <f t="shared" si="525"/>
        <v>-101.71166867880967</v>
      </c>
      <c r="L3024" s="2">
        <f>DEGREES(ASIN((((COS(RADIANS('PV model'!$B$2))*COS(RADIANS(H3024))*COS(RADIANS(K3024)))+(SIN(RADIANS('PV model'!$B$2))*SIN(RADIANS(H3024)))))))</f>
        <v>7.0382838306378348</v>
      </c>
      <c r="M3024" s="3">
        <f t="shared" si="521"/>
        <v>7.0382838306378348</v>
      </c>
      <c r="N3024" s="2">
        <f t="shared" si="526"/>
        <v>-71.160407985557455</v>
      </c>
      <c r="O3024" s="2">
        <f>IF('PV model'!$B$2&gt;0, 180-N3024,IF('PV model'!$B$2&lt;0,0-N3024,N3024))</f>
        <v>251.16040798555747</v>
      </c>
      <c r="P3024" s="2">
        <f>ABS(O3024-'PV model'!$B$5)</f>
        <v>46.16040798555747</v>
      </c>
      <c r="Q3024" s="3">
        <f t="shared" si="522"/>
        <v>82.961716169362163</v>
      </c>
      <c r="R3024" s="3">
        <f t="shared" si="527"/>
        <v>0</v>
      </c>
      <c r="S3024" s="3">
        <f t="shared" si="523"/>
        <v>59.975999999999999</v>
      </c>
      <c r="T3024" s="3">
        <f>(0.5*(1-COS(RADIANS(90-$X$3)))*(D3024+E3024)*'PV model'!$B$4)</f>
        <v>0</v>
      </c>
      <c r="U3024" s="3">
        <f t="shared" si="528"/>
        <v>59.975999999999999</v>
      </c>
      <c r="V3024" s="3">
        <f>('PV model'!$B$13*(U3024/1000)*(1-'PV model'!$B$14*((20+C3024)-25))*'PV model'!$B$10)/'PV model'!$B$12</f>
        <v>5.89927774464</v>
      </c>
    </row>
    <row r="3025" spans="1:22" x14ac:dyDescent="0.2">
      <c r="A3025" s="10">
        <f t="shared" si="529"/>
        <v>126</v>
      </c>
      <c r="B3025" s="10">
        <f t="shared" si="530"/>
        <v>20</v>
      </c>
      <c r="C3025" s="23">
        <v>8.3000000000000007</v>
      </c>
      <c r="D3025" s="24">
        <v>0</v>
      </c>
      <c r="E3025" s="24">
        <v>11.465999999999999</v>
      </c>
      <c r="F3025" s="48"/>
      <c r="G3025" s="48"/>
      <c r="H3025" s="1">
        <f t="shared" si="531"/>
        <v>16.40993228599346</v>
      </c>
      <c r="I3025" s="1">
        <f t="shared" si="524"/>
        <v>3.4466747152386477</v>
      </c>
      <c r="J3025" s="4">
        <f>B3025+('PV model'!$B$3/15)+(I3025/60)</f>
        <v>19.780777911920644</v>
      </c>
      <c r="K3025" s="2">
        <f t="shared" si="525"/>
        <v>-116.71166867880967</v>
      </c>
      <c r="L3025" s="2">
        <f>DEGREES(ASIN((((COS(RADIANS('PV model'!$B$2))*COS(RADIANS(H3025))*COS(RADIANS(K3025)))+(SIN(RADIANS('PV model'!$B$2))*SIN(RADIANS(H3025)))))))</f>
        <v>-0.65358497826561779</v>
      </c>
      <c r="M3025" s="3">
        <f t="shared" si="521"/>
        <v>0</v>
      </c>
      <c r="N3025" s="2">
        <f t="shared" si="526"/>
        <v>-58.975598615479704</v>
      </c>
      <c r="O3025" s="2">
        <f>IF('PV model'!$B$2&gt;0, 180-N3025,IF('PV model'!$B$2&lt;0,0-N3025,N3025))</f>
        <v>238.9755986154797</v>
      </c>
      <c r="P3025" s="2">
        <f>ABS(O3025-'PV model'!$B$5)</f>
        <v>33.975598615479697</v>
      </c>
      <c r="Q3025" s="3">
        <f t="shared" si="522"/>
        <v>90.653584978265613</v>
      </c>
      <c r="R3025" s="3">
        <f t="shared" si="527"/>
        <v>0</v>
      </c>
      <c r="S3025" s="3">
        <f t="shared" si="523"/>
        <v>11.465999999999999</v>
      </c>
      <c r="T3025" s="3">
        <f>(0.5*(1-COS(RADIANS(90-$X$3)))*(D3025+E3025)*'PV model'!$B$4)</f>
        <v>0</v>
      </c>
      <c r="U3025" s="3">
        <f t="shared" si="528"/>
        <v>11.465999999999999</v>
      </c>
      <c r="V3025" s="3">
        <f>('PV model'!$B$13*(U3025/1000)*(1-'PV model'!$B$14*((20+C3025)-25))*'PV model'!$B$10)/'PV model'!$B$12</f>
        <v>1.1310122940479999</v>
      </c>
    </row>
    <row r="3026" spans="1:22" x14ac:dyDescent="0.2">
      <c r="A3026" s="10">
        <f t="shared" si="529"/>
        <v>126</v>
      </c>
      <c r="B3026" s="10">
        <f t="shared" si="530"/>
        <v>21</v>
      </c>
      <c r="C3026" s="23">
        <v>7.9</v>
      </c>
      <c r="D3026" s="24">
        <v>0</v>
      </c>
      <c r="E3026" s="24">
        <v>0</v>
      </c>
      <c r="F3026" s="48"/>
      <c r="G3026" s="48"/>
      <c r="H3026" s="1">
        <f t="shared" si="531"/>
        <v>16.40993228599346</v>
      </c>
      <c r="I3026" s="1">
        <f t="shared" si="524"/>
        <v>3.4466747152386477</v>
      </c>
      <c r="J3026" s="4">
        <f>B3026+('PV model'!$B$3/15)+(I3026/60)</f>
        <v>20.780777911920644</v>
      </c>
      <c r="K3026" s="2">
        <f t="shared" si="525"/>
        <v>-131.71166867880967</v>
      </c>
      <c r="L3026" s="2">
        <f>DEGREES(ASIN((((COS(RADIANS('PV model'!$B$2))*COS(RADIANS(H3026))*COS(RADIANS(K3026)))+(SIN(RADIANS('PV model'!$B$2))*SIN(RADIANS(H3026)))))))</f>
        <v>-7.3946290936974988</v>
      </c>
      <c r="M3026" s="3">
        <f t="shared" si="521"/>
        <v>0</v>
      </c>
      <c r="N3026" s="2">
        <f t="shared" si="526"/>
        <v>-46.228087805323121</v>
      </c>
      <c r="O3026" s="2">
        <f>IF('PV model'!$B$2&gt;0, 180-N3026,IF('PV model'!$B$2&lt;0,0-N3026,N3026))</f>
        <v>226.22808780532313</v>
      </c>
      <c r="P3026" s="2">
        <f>ABS(O3026-'PV model'!$B$5)</f>
        <v>21.228087805323128</v>
      </c>
      <c r="Q3026" s="3">
        <f t="shared" si="522"/>
        <v>97.394629093697489</v>
      </c>
      <c r="R3026" s="3">
        <f t="shared" si="527"/>
        <v>0</v>
      </c>
      <c r="S3026" s="3">
        <f t="shared" si="523"/>
        <v>0</v>
      </c>
      <c r="T3026" s="3">
        <f>(0.5*(1-COS(RADIANS(90-$X$3)))*(D3026+E3026)*'PV model'!$B$4)</f>
        <v>0</v>
      </c>
      <c r="U3026" s="3">
        <f t="shared" si="528"/>
        <v>0</v>
      </c>
      <c r="V3026" s="3">
        <f>('PV model'!$B$13*(U3026/1000)*(1-'PV model'!$B$14*((20+C3026)-25))*'PV model'!$B$10)/'PV model'!$B$12</f>
        <v>0</v>
      </c>
    </row>
    <row r="3027" spans="1:22" x14ac:dyDescent="0.2">
      <c r="A3027" s="10">
        <f t="shared" si="529"/>
        <v>126</v>
      </c>
      <c r="B3027" s="10">
        <f t="shared" si="530"/>
        <v>22</v>
      </c>
      <c r="C3027" s="23">
        <v>7.5</v>
      </c>
      <c r="D3027" s="24">
        <v>0</v>
      </c>
      <c r="E3027" s="24">
        <v>0</v>
      </c>
      <c r="F3027" s="48"/>
      <c r="G3027" s="48"/>
      <c r="H3027" s="1">
        <f t="shared" si="531"/>
        <v>16.40993228599346</v>
      </c>
      <c r="I3027" s="1">
        <f t="shared" si="524"/>
        <v>3.4466747152386477</v>
      </c>
      <c r="J3027" s="4">
        <f>B3027+('PV model'!$B$3/15)+(I3027/60)</f>
        <v>21.780777911920644</v>
      </c>
      <c r="K3027" s="2">
        <f t="shared" si="525"/>
        <v>-146.71166867880967</v>
      </c>
      <c r="L3027" s="2">
        <f>DEGREES(ASIN((((COS(RADIANS('PV model'!$B$2))*COS(RADIANS(H3027))*COS(RADIANS(K3027)))+(SIN(RADIANS('PV model'!$B$2))*SIN(RADIANS(H3027)))))))</f>
        <v>-12.788983772488182</v>
      </c>
      <c r="M3027" s="3">
        <f t="shared" si="521"/>
        <v>0</v>
      </c>
      <c r="N3027" s="2">
        <f t="shared" si="526"/>
        <v>-32.676061248017646</v>
      </c>
      <c r="O3027" s="2">
        <f>IF('PV model'!$B$2&gt;0, 180-N3027,IF('PV model'!$B$2&lt;0,0-N3027,N3027))</f>
        <v>212.67606124801765</v>
      </c>
      <c r="P3027" s="2">
        <f>ABS(O3027-'PV model'!$B$5)</f>
        <v>7.6760612480176462</v>
      </c>
      <c r="Q3027" s="3">
        <f t="shared" si="522"/>
        <v>102.78898377248818</v>
      </c>
      <c r="R3027" s="3">
        <f t="shared" si="527"/>
        <v>0</v>
      </c>
      <c r="S3027" s="3">
        <f t="shared" si="523"/>
        <v>0</v>
      </c>
      <c r="T3027" s="3">
        <f>(0.5*(1-COS(RADIANS(90-$X$3)))*(D3027+E3027)*'PV model'!$B$4)</f>
        <v>0</v>
      </c>
      <c r="U3027" s="3">
        <f t="shared" si="528"/>
        <v>0</v>
      </c>
      <c r="V3027" s="3">
        <f>('PV model'!$B$13*(U3027/1000)*(1-'PV model'!$B$14*((20+C3027)-25))*'PV model'!$B$10)/'PV model'!$B$12</f>
        <v>0</v>
      </c>
    </row>
    <row r="3028" spans="1:22" x14ac:dyDescent="0.2">
      <c r="A3028" s="10">
        <f t="shared" si="529"/>
        <v>126</v>
      </c>
      <c r="B3028" s="10">
        <f t="shared" si="530"/>
        <v>23</v>
      </c>
      <c r="C3028" s="23">
        <v>6.5</v>
      </c>
      <c r="D3028" s="24">
        <v>0</v>
      </c>
      <c r="E3028" s="24">
        <v>0</v>
      </c>
      <c r="F3028" s="48"/>
      <c r="G3028" s="48"/>
      <c r="H3028" s="1">
        <f t="shared" si="531"/>
        <v>16.40993228599346</v>
      </c>
      <c r="I3028" s="1">
        <f t="shared" si="524"/>
        <v>3.4466747152386477</v>
      </c>
      <c r="J3028" s="4">
        <f>B3028+('PV model'!$B$3/15)+(I3028/60)</f>
        <v>22.780777911920644</v>
      </c>
      <c r="K3028" s="2">
        <f t="shared" si="525"/>
        <v>-161.71166867880967</v>
      </c>
      <c r="L3028" s="2">
        <f>DEGREES(ASIN((((COS(RADIANS('PV model'!$B$2))*COS(RADIANS(H3028))*COS(RADIANS(K3028)))+(SIN(RADIANS('PV model'!$B$2))*SIN(RADIANS(H3028)))))))</f>
        <v>-16.443370959450359</v>
      </c>
      <c r="M3028" s="3">
        <f t="shared" si="521"/>
        <v>0</v>
      </c>
      <c r="N3028" s="2">
        <f t="shared" si="526"/>
        <v>-18.291589772598094</v>
      </c>
      <c r="O3028" s="2">
        <f>IF('PV model'!$B$2&gt;0, 180-N3028,IF('PV model'!$B$2&lt;0,0-N3028,N3028))</f>
        <v>198.29158977259809</v>
      </c>
      <c r="P3028" s="2">
        <f>ABS(O3028-'PV model'!$B$5)</f>
        <v>6.7084102274019131</v>
      </c>
      <c r="Q3028" s="3">
        <f t="shared" si="522"/>
        <v>106.44337095945036</v>
      </c>
      <c r="R3028" s="3">
        <f t="shared" si="527"/>
        <v>0</v>
      </c>
      <c r="S3028" s="3">
        <f t="shared" si="523"/>
        <v>0</v>
      </c>
      <c r="T3028" s="3">
        <f>(0.5*(1-COS(RADIANS(90-$X$3)))*(D3028+E3028)*'PV model'!$B$4)</f>
        <v>0</v>
      </c>
      <c r="U3028" s="3">
        <f t="shared" si="528"/>
        <v>0</v>
      </c>
      <c r="V3028" s="3">
        <f>('PV model'!$B$13*(U3028/1000)*(1-'PV model'!$B$14*((20+C3028)-25))*'PV model'!$B$10)/'PV model'!$B$12</f>
        <v>0</v>
      </c>
    </row>
    <row r="3029" spans="1:22" x14ac:dyDescent="0.2">
      <c r="A3029" s="10">
        <f t="shared" si="529"/>
        <v>126</v>
      </c>
      <c r="B3029" s="10">
        <f t="shared" si="530"/>
        <v>24</v>
      </c>
      <c r="C3029" s="23">
        <v>5.9</v>
      </c>
      <c r="D3029" s="24">
        <v>0</v>
      </c>
      <c r="E3029" s="24">
        <v>0</v>
      </c>
      <c r="F3029" s="48"/>
      <c r="G3029" s="48"/>
      <c r="H3029" s="1">
        <f t="shared" si="531"/>
        <v>16.40993228599346</v>
      </c>
      <c r="I3029" s="1">
        <f t="shared" si="524"/>
        <v>3.4466747152386477</v>
      </c>
      <c r="J3029" s="4">
        <f>B3029+('PV model'!$B$3/15)+(I3029/60)</f>
        <v>23.780777911920644</v>
      </c>
      <c r="K3029" s="2">
        <f t="shared" si="525"/>
        <v>-176.71166867880967</v>
      </c>
      <c r="L3029" s="2">
        <f>DEGREES(ASIN((((COS(RADIANS('PV model'!$B$2))*COS(RADIANS(H3029))*COS(RADIANS(K3029)))+(SIN(RADIANS('PV model'!$B$2))*SIN(RADIANS(H3029)))))))</f>
        <v>-18.0361544847194</v>
      </c>
      <c r="M3029" s="3">
        <f t="shared" si="521"/>
        <v>0</v>
      </c>
      <c r="N3029" s="2">
        <f t="shared" si="526"/>
        <v>-3.3174258691669802</v>
      </c>
      <c r="O3029" s="2">
        <f>IF('PV model'!$B$2&gt;0, 180-N3029,IF('PV model'!$B$2&lt;0,0-N3029,N3029))</f>
        <v>183.31742586916698</v>
      </c>
      <c r="P3029" s="2">
        <f>ABS(O3029-'PV model'!$B$5)</f>
        <v>21.682574130833018</v>
      </c>
      <c r="Q3029" s="3">
        <f t="shared" si="522"/>
        <v>108.0361544847194</v>
      </c>
      <c r="R3029" s="3">
        <f t="shared" si="527"/>
        <v>0</v>
      </c>
      <c r="S3029" s="3">
        <f t="shared" si="523"/>
        <v>0</v>
      </c>
      <c r="T3029" s="3">
        <f>(0.5*(1-COS(RADIANS(90-$X$3)))*(D3029+E3029)*'PV model'!$B$4)</f>
        <v>0</v>
      </c>
      <c r="U3029" s="3">
        <f t="shared" si="528"/>
        <v>0</v>
      </c>
      <c r="V3029" s="3">
        <f>('PV model'!$B$13*(U3029/1000)*(1-'PV model'!$B$14*((20+C3029)-25))*'PV model'!$B$10)/'PV model'!$B$12</f>
        <v>0</v>
      </c>
    </row>
    <row r="3030" spans="1:22" x14ac:dyDescent="0.2">
      <c r="A3030" s="10">
        <f t="shared" si="529"/>
        <v>127</v>
      </c>
      <c r="B3030" s="10">
        <f t="shared" si="530"/>
        <v>1</v>
      </c>
      <c r="C3030" s="23">
        <v>6.3</v>
      </c>
      <c r="D3030" s="24">
        <v>0</v>
      </c>
      <c r="E3030" s="24">
        <v>0</v>
      </c>
      <c r="F3030" s="48"/>
      <c r="G3030" s="48"/>
      <c r="H3030" s="1">
        <f t="shared" si="531"/>
        <v>16.696213442123344</v>
      </c>
      <c r="I3030" s="1">
        <f t="shared" si="524"/>
        <v>3.5202884442316162</v>
      </c>
      <c r="J3030" s="4">
        <f>B3030+('PV model'!$B$3/15)+(I3030/60)</f>
        <v>0.78200480740386036</v>
      </c>
      <c r="K3030" s="2">
        <f t="shared" si="525"/>
        <v>168.26992788894211</v>
      </c>
      <c r="L3030" s="2">
        <f>DEGREES(ASIN((((COS(RADIANS('PV model'!$B$2))*COS(RADIANS(H3030))*COS(RADIANS(K3030)))+(SIN(RADIANS('PV model'!$B$2))*SIN(RADIANS(H3030)))))))</f>
        <v>-17.123253962504577</v>
      </c>
      <c r="M3030" s="3">
        <f t="shared" si="521"/>
        <v>0</v>
      </c>
      <c r="N3030" s="2">
        <f t="shared" si="526"/>
        <v>11.757060474544881</v>
      </c>
      <c r="O3030" s="2">
        <f>IF('PV model'!$B$2&gt;0, 180-N3030,IF('PV model'!$B$2&lt;0,0-N3030,N3030))</f>
        <v>168.24293952545511</v>
      </c>
      <c r="P3030" s="2">
        <f>ABS(O3030-'PV model'!$B$5)</f>
        <v>36.757060474544886</v>
      </c>
      <c r="Q3030" s="3">
        <f t="shared" si="522"/>
        <v>107.12325396250458</v>
      </c>
      <c r="R3030" s="3">
        <f t="shared" si="527"/>
        <v>0</v>
      </c>
      <c r="S3030" s="3">
        <f t="shared" si="523"/>
        <v>0</v>
      </c>
      <c r="T3030" s="3">
        <f>(0.5*(1-COS(RADIANS(90-$X$3)))*(D3030+E3030)*'PV model'!$B$4)</f>
        <v>0</v>
      </c>
      <c r="U3030" s="3">
        <f t="shared" si="528"/>
        <v>0</v>
      </c>
      <c r="V3030" s="3">
        <f>('PV model'!$B$13*(U3030/1000)*(1-'PV model'!$B$14*((20+C3030)-25))*'PV model'!$B$10)/'PV model'!$B$12</f>
        <v>0</v>
      </c>
    </row>
    <row r="3031" spans="1:22" x14ac:dyDescent="0.2">
      <c r="A3031" s="10">
        <f t="shared" si="529"/>
        <v>127</v>
      </c>
      <c r="B3031" s="10">
        <f t="shared" si="530"/>
        <v>2</v>
      </c>
      <c r="C3031" s="23">
        <v>6.5</v>
      </c>
      <c r="D3031" s="24">
        <v>0</v>
      </c>
      <c r="E3031" s="24">
        <v>0</v>
      </c>
      <c r="F3031" s="48"/>
      <c r="G3031" s="48"/>
      <c r="H3031" s="1">
        <f t="shared" si="531"/>
        <v>16.696213442123344</v>
      </c>
      <c r="I3031" s="1">
        <f t="shared" si="524"/>
        <v>3.5202884442316162</v>
      </c>
      <c r="J3031" s="4">
        <f>B3031+('PV model'!$B$3/15)+(I3031/60)</f>
        <v>1.7820048074038604</v>
      </c>
      <c r="K3031" s="2">
        <f t="shared" si="525"/>
        <v>153.26992788894211</v>
      </c>
      <c r="L3031" s="2">
        <f>DEGREES(ASIN((((COS(RADIANS('PV model'!$B$2))*COS(RADIANS(H3031))*COS(RADIANS(K3031)))+(SIN(RADIANS('PV model'!$B$2))*SIN(RADIANS(H3031)))))))</f>
        <v>-14.346258279740699</v>
      </c>
      <c r="M3031" s="3">
        <f t="shared" si="521"/>
        <v>0</v>
      </c>
      <c r="N3031" s="2">
        <f t="shared" si="526"/>
        <v>26.403682087896833</v>
      </c>
      <c r="O3031" s="2">
        <f>IF('PV model'!$B$2&gt;0, 180-N3031,IF('PV model'!$B$2&lt;0,0-N3031,N3031))</f>
        <v>153.59631791210316</v>
      </c>
      <c r="P3031" s="2">
        <f>ABS(O3031-'PV model'!$B$5)</f>
        <v>51.40368208789684</v>
      </c>
      <c r="Q3031" s="3">
        <f t="shared" si="522"/>
        <v>104.3462582797407</v>
      </c>
      <c r="R3031" s="3">
        <f t="shared" si="527"/>
        <v>0</v>
      </c>
      <c r="S3031" s="3">
        <f t="shared" si="523"/>
        <v>0</v>
      </c>
      <c r="T3031" s="3">
        <f>(0.5*(1-COS(RADIANS(90-$X$3)))*(D3031+E3031)*'PV model'!$B$4)</f>
        <v>0</v>
      </c>
      <c r="U3031" s="3">
        <f t="shared" si="528"/>
        <v>0</v>
      </c>
      <c r="V3031" s="3">
        <f>('PV model'!$B$13*(U3031/1000)*(1-'PV model'!$B$14*((20+C3031)-25))*'PV model'!$B$10)/'PV model'!$B$12</f>
        <v>0</v>
      </c>
    </row>
    <row r="3032" spans="1:22" x14ac:dyDescent="0.2">
      <c r="A3032" s="10">
        <f t="shared" si="529"/>
        <v>127</v>
      </c>
      <c r="B3032" s="10">
        <f t="shared" si="530"/>
        <v>3</v>
      </c>
      <c r="C3032" s="23">
        <v>6.6</v>
      </c>
      <c r="D3032" s="24">
        <v>0</v>
      </c>
      <c r="E3032" s="24">
        <v>0</v>
      </c>
      <c r="F3032" s="48"/>
      <c r="G3032" s="48"/>
      <c r="H3032" s="1">
        <f t="shared" si="531"/>
        <v>16.696213442123344</v>
      </c>
      <c r="I3032" s="1">
        <f t="shared" si="524"/>
        <v>3.5202884442316162</v>
      </c>
      <c r="J3032" s="4">
        <f>B3032+('PV model'!$B$3/15)+(I3032/60)</f>
        <v>2.7820048074038599</v>
      </c>
      <c r="K3032" s="2">
        <f t="shared" si="525"/>
        <v>138.26992788894211</v>
      </c>
      <c r="L3032" s="2">
        <f>DEGREES(ASIN((((COS(RADIANS('PV model'!$B$2))*COS(RADIANS(H3032))*COS(RADIANS(K3032)))+(SIN(RADIANS('PV model'!$B$2))*SIN(RADIANS(H3032)))))))</f>
        <v>-9.6781243107796584</v>
      </c>
      <c r="M3032" s="3">
        <f t="shared" si="521"/>
        <v>0</v>
      </c>
      <c r="N3032" s="2">
        <f t="shared" si="526"/>
        <v>40.298171664996936</v>
      </c>
      <c r="O3032" s="2">
        <f>IF('PV model'!$B$2&gt;0, 180-N3032,IF('PV model'!$B$2&lt;0,0-N3032,N3032))</f>
        <v>139.70182833500306</v>
      </c>
      <c r="P3032" s="2">
        <f>ABS(O3032-'PV model'!$B$5)</f>
        <v>65.298171664996943</v>
      </c>
      <c r="Q3032" s="3">
        <f t="shared" si="522"/>
        <v>99.678124310779651</v>
      </c>
      <c r="R3032" s="3">
        <f t="shared" si="527"/>
        <v>0</v>
      </c>
      <c r="S3032" s="3">
        <f t="shared" si="523"/>
        <v>0</v>
      </c>
      <c r="T3032" s="3">
        <f>(0.5*(1-COS(RADIANS(90-$X$3)))*(D3032+E3032)*'PV model'!$B$4)</f>
        <v>0</v>
      </c>
      <c r="U3032" s="3">
        <f t="shared" si="528"/>
        <v>0</v>
      </c>
      <c r="V3032" s="3">
        <f>('PV model'!$B$13*(U3032/1000)*(1-'PV model'!$B$14*((20+C3032)-25))*'PV model'!$B$10)/'PV model'!$B$12</f>
        <v>0</v>
      </c>
    </row>
    <row r="3033" spans="1:22" x14ac:dyDescent="0.2">
      <c r="A3033" s="10">
        <f t="shared" si="529"/>
        <v>127</v>
      </c>
      <c r="B3033" s="10">
        <f t="shared" si="530"/>
        <v>4</v>
      </c>
      <c r="C3033" s="23">
        <v>6.2</v>
      </c>
      <c r="D3033" s="24">
        <v>0</v>
      </c>
      <c r="E3033" s="24">
        <v>0</v>
      </c>
      <c r="F3033" s="48"/>
      <c r="G3033" s="48"/>
      <c r="H3033" s="1">
        <f t="shared" si="531"/>
        <v>16.696213442123344</v>
      </c>
      <c r="I3033" s="1">
        <f t="shared" si="524"/>
        <v>3.5202884442316162</v>
      </c>
      <c r="J3033" s="4">
        <f>B3033+('PV model'!$B$3/15)+(I3033/60)</f>
        <v>3.7820048074038599</v>
      </c>
      <c r="K3033" s="2">
        <f t="shared" si="525"/>
        <v>123.26992788894211</v>
      </c>
      <c r="L3033" s="2">
        <f>DEGREES(ASIN((((COS(RADIANS('PV model'!$B$2))*COS(RADIANS(H3033))*COS(RADIANS(K3033)))+(SIN(RADIANS('PV model'!$B$2))*SIN(RADIANS(H3033)))))))</f>
        <v>-3.4887593598514517</v>
      </c>
      <c r="M3033" s="3">
        <f t="shared" si="521"/>
        <v>0</v>
      </c>
      <c r="N3033" s="2">
        <f t="shared" si="526"/>
        <v>53.353543736651559</v>
      </c>
      <c r="O3033" s="2">
        <f>IF('PV model'!$B$2&gt;0, 180-N3033,IF('PV model'!$B$2&lt;0,0-N3033,N3033))</f>
        <v>126.64645626334844</v>
      </c>
      <c r="P3033" s="2">
        <f>ABS(O3033-'PV model'!$B$5)</f>
        <v>78.353543736651559</v>
      </c>
      <c r="Q3033" s="3">
        <f t="shared" si="522"/>
        <v>93.488759359851443</v>
      </c>
      <c r="R3033" s="3">
        <f t="shared" si="527"/>
        <v>0</v>
      </c>
      <c r="S3033" s="3">
        <f t="shared" si="523"/>
        <v>0</v>
      </c>
      <c r="T3033" s="3">
        <f>(0.5*(1-COS(RADIANS(90-$X$3)))*(D3033+E3033)*'PV model'!$B$4)</f>
        <v>0</v>
      </c>
      <c r="U3033" s="3">
        <f t="shared" si="528"/>
        <v>0</v>
      </c>
      <c r="V3033" s="3">
        <f>('PV model'!$B$13*(U3033/1000)*(1-'PV model'!$B$14*((20+C3033)-25))*'PV model'!$B$10)/'PV model'!$B$12</f>
        <v>0</v>
      </c>
    </row>
    <row r="3034" spans="1:22" x14ac:dyDescent="0.2">
      <c r="A3034" s="10">
        <f t="shared" si="529"/>
        <v>127</v>
      </c>
      <c r="B3034" s="10">
        <f t="shared" si="530"/>
        <v>5</v>
      </c>
      <c r="C3034" s="23">
        <v>6.3</v>
      </c>
      <c r="D3034" s="24">
        <v>0</v>
      </c>
      <c r="E3034" s="24">
        <v>0.88200000000000001</v>
      </c>
      <c r="F3034" s="48"/>
      <c r="G3034" s="48"/>
      <c r="H3034" s="1">
        <f t="shared" si="531"/>
        <v>16.696213442123344</v>
      </c>
      <c r="I3034" s="1">
        <f t="shared" si="524"/>
        <v>3.5202884442316162</v>
      </c>
      <c r="J3034" s="4">
        <f>B3034+('PV model'!$B$3/15)+(I3034/60)</f>
        <v>4.7820048074038608</v>
      </c>
      <c r="K3034" s="2">
        <f t="shared" si="525"/>
        <v>108.26992788894209</v>
      </c>
      <c r="L3034" s="2">
        <f>DEGREES(ASIN((((COS(RADIANS('PV model'!$B$2))*COS(RADIANS(H3034))*COS(RADIANS(K3034)))+(SIN(RADIANS('PV model'!$B$2))*SIN(RADIANS(H3034)))))))</f>
        <v>3.8238951062200184</v>
      </c>
      <c r="M3034" s="3">
        <f t="shared" si="521"/>
        <v>3.8238951062200184</v>
      </c>
      <c r="N3034" s="2">
        <f t="shared" si="526"/>
        <v>65.725489975796663</v>
      </c>
      <c r="O3034" s="2">
        <f>IF('PV model'!$B$2&gt;0, 180-N3034,IF('PV model'!$B$2&lt;0,0-N3034,N3034))</f>
        <v>114.27451002420334</v>
      </c>
      <c r="P3034" s="2">
        <f>ABS(O3034-'PV model'!$B$5)</f>
        <v>90.725489975796663</v>
      </c>
      <c r="Q3034" s="3">
        <f t="shared" si="522"/>
        <v>86.176104893779979</v>
      </c>
      <c r="R3034" s="3">
        <f t="shared" si="527"/>
        <v>0</v>
      </c>
      <c r="S3034" s="3">
        <f t="shared" si="523"/>
        <v>0.88200000000000001</v>
      </c>
      <c r="T3034" s="3">
        <f>(0.5*(1-COS(RADIANS(90-$X$3)))*(D3034+E3034)*'PV model'!$B$4)</f>
        <v>0</v>
      </c>
      <c r="U3034" s="3">
        <f t="shared" si="528"/>
        <v>0.88200000000000001</v>
      </c>
      <c r="V3034" s="3">
        <f>('PV model'!$B$13*(U3034/1000)*(1-'PV model'!$B$14*((20+C3034)-25))*'PV model'!$B$10)/'PV model'!$B$12</f>
        <v>8.7706263455999994E-2</v>
      </c>
    </row>
    <row r="3035" spans="1:22" x14ac:dyDescent="0.2">
      <c r="A3035" s="10">
        <f t="shared" si="529"/>
        <v>127</v>
      </c>
      <c r="B3035" s="10">
        <f t="shared" si="530"/>
        <v>6</v>
      </c>
      <c r="C3035" s="23">
        <v>6.2</v>
      </c>
      <c r="D3035" s="24">
        <v>0</v>
      </c>
      <c r="E3035" s="24">
        <v>36.161999999999999</v>
      </c>
      <c r="F3035" s="48"/>
      <c r="G3035" s="48"/>
      <c r="H3035" s="1">
        <f t="shared" si="531"/>
        <v>16.696213442123344</v>
      </c>
      <c r="I3035" s="1">
        <f t="shared" si="524"/>
        <v>3.5202884442316162</v>
      </c>
      <c r="J3035" s="4">
        <f>B3035+('PV model'!$B$3/15)+(I3035/60)</f>
        <v>5.7820048074038608</v>
      </c>
      <c r="K3035" s="2">
        <f t="shared" si="525"/>
        <v>93.269927888942092</v>
      </c>
      <c r="L3035" s="2">
        <f>DEGREES(ASIN((((COS(RADIANS('PV model'!$B$2))*COS(RADIANS(H3035))*COS(RADIANS(K3035)))+(SIN(RADIANS('PV model'!$B$2))*SIN(RADIANS(H3035)))))))</f>
        <v>11.877703297376117</v>
      </c>
      <c r="M3035" s="3">
        <f t="shared" si="521"/>
        <v>11.877703297376117</v>
      </c>
      <c r="N3035" s="2">
        <f t="shared" si="526"/>
        <v>77.742896770419122</v>
      </c>
      <c r="O3035" s="2">
        <f>IF('PV model'!$B$2&gt;0, 180-N3035,IF('PV model'!$B$2&lt;0,0-N3035,N3035))</f>
        <v>102.25710322958088</v>
      </c>
      <c r="P3035" s="2">
        <f>ABS(O3035-'PV model'!$B$5)</f>
        <v>102.74289677041912</v>
      </c>
      <c r="Q3035" s="3">
        <f t="shared" si="522"/>
        <v>78.122296702623885</v>
      </c>
      <c r="R3035" s="3">
        <f t="shared" si="527"/>
        <v>0</v>
      </c>
      <c r="S3035" s="3">
        <f t="shared" si="523"/>
        <v>36.161999999999999</v>
      </c>
      <c r="T3035" s="3">
        <f>(0.5*(1-COS(RADIANS(90-$X$3)))*(D3035+E3035)*'PV model'!$B$4)</f>
        <v>0</v>
      </c>
      <c r="U3035" s="3">
        <f t="shared" si="528"/>
        <v>36.161999999999999</v>
      </c>
      <c r="V3035" s="3">
        <f>('PV model'!$B$13*(U3035/1000)*(1-'PV model'!$B$14*((20+C3035)-25))*'PV model'!$B$10)/'PV model'!$B$12</f>
        <v>3.5974027031039997</v>
      </c>
    </row>
    <row r="3036" spans="1:22" x14ac:dyDescent="0.2">
      <c r="A3036" s="10">
        <f t="shared" si="529"/>
        <v>127</v>
      </c>
      <c r="B3036" s="10">
        <f t="shared" si="530"/>
        <v>7</v>
      </c>
      <c r="C3036" s="23">
        <v>8</v>
      </c>
      <c r="D3036" s="24">
        <v>246.93899999999999</v>
      </c>
      <c r="E3036" s="24">
        <v>94.374000000000009</v>
      </c>
      <c r="F3036" s="48"/>
      <c r="G3036" s="48"/>
      <c r="H3036" s="1">
        <f t="shared" si="531"/>
        <v>16.696213442123344</v>
      </c>
      <c r="I3036" s="1">
        <f t="shared" si="524"/>
        <v>3.5202884442316162</v>
      </c>
      <c r="J3036" s="4">
        <f>B3036+('PV model'!$B$3/15)+(I3036/60)</f>
        <v>6.7820048074038608</v>
      </c>
      <c r="K3036" s="2">
        <f t="shared" si="525"/>
        <v>78.269927888942092</v>
      </c>
      <c r="L3036" s="2">
        <f>DEGREES(ASIN((((COS(RADIANS('PV model'!$B$2))*COS(RADIANS(H3036))*COS(RADIANS(K3036)))+(SIN(RADIANS('PV model'!$B$2))*SIN(RADIANS(H3036)))))))</f>
        <v>20.307941343176111</v>
      </c>
      <c r="M3036" s="3">
        <f t="shared" si="521"/>
        <v>20.307941343176111</v>
      </c>
      <c r="N3036" s="2">
        <f t="shared" si="526"/>
        <v>89.862872196089413</v>
      </c>
      <c r="O3036" s="2">
        <f>IF('PV model'!$B$2&gt;0, 180-N3036,IF('PV model'!$B$2&lt;0,0-N3036,N3036))</f>
        <v>90.137127803910587</v>
      </c>
      <c r="P3036" s="2">
        <f>ABS(O3036-'PV model'!$B$5)</f>
        <v>114.86287219608941</v>
      </c>
      <c r="Q3036" s="3">
        <f t="shared" si="522"/>
        <v>69.692058656823889</v>
      </c>
      <c r="R3036" s="3">
        <f t="shared" si="527"/>
        <v>246.93899999999999</v>
      </c>
      <c r="S3036" s="3">
        <f t="shared" si="523"/>
        <v>119.85556710409635</v>
      </c>
      <c r="T3036" s="3">
        <f>(0.5*(1-COS(RADIANS(90-$X$3)))*(D3036+E3036)*'PV model'!$B$4)</f>
        <v>0</v>
      </c>
      <c r="U3036" s="3">
        <f t="shared" si="528"/>
        <v>366.79456710409636</v>
      </c>
      <c r="V3036" s="3">
        <f>('PV model'!$B$13*(U3036/1000)*(1-'PV model'!$B$14*((20+C3036)-25))*'PV model'!$B$10)/'PV model'!$B$12</f>
        <v>36.224807508592768</v>
      </c>
    </row>
    <row r="3037" spans="1:22" x14ac:dyDescent="0.2">
      <c r="A3037" s="10">
        <f t="shared" si="529"/>
        <v>127</v>
      </c>
      <c r="B3037" s="10">
        <f t="shared" si="530"/>
        <v>8</v>
      </c>
      <c r="C3037" s="23">
        <v>8.5</v>
      </c>
      <c r="D3037" s="24">
        <v>341.22479999999996</v>
      </c>
      <c r="E3037" s="24">
        <v>142.00200000000001</v>
      </c>
      <c r="F3037" s="48"/>
      <c r="G3037" s="48"/>
      <c r="H3037" s="1">
        <f t="shared" si="531"/>
        <v>16.696213442123344</v>
      </c>
      <c r="I3037" s="1">
        <f t="shared" si="524"/>
        <v>3.5202884442316162</v>
      </c>
      <c r="J3037" s="4">
        <f>B3037+('PV model'!$B$3/15)+(I3037/60)</f>
        <v>7.7820048074038608</v>
      </c>
      <c r="K3037" s="2">
        <f t="shared" si="525"/>
        <v>63.269927888942085</v>
      </c>
      <c r="L3037" s="2">
        <f>DEGREES(ASIN((((COS(RADIANS('PV model'!$B$2))*COS(RADIANS(H3037))*COS(RADIANS(K3037)))+(SIN(RADIANS('PV model'!$B$2))*SIN(RADIANS(H3037)))))))</f>
        <v>28.737100993829838</v>
      </c>
      <c r="M3037" s="3">
        <f t="shared" si="521"/>
        <v>28.737100993829838</v>
      </c>
      <c r="N3037" s="2">
        <f t="shared" si="526"/>
        <v>77.329554893663854</v>
      </c>
      <c r="O3037" s="2">
        <f>IF('PV model'!$B$2&gt;0, 180-N3037,IF('PV model'!$B$2&lt;0,0-N3037,N3037))</f>
        <v>102.67044510633615</v>
      </c>
      <c r="P3037" s="2">
        <f>ABS(O3037-'PV model'!$B$5)</f>
        <v>102.32955489366385</v>
      </c>
      <c r="Q3037" s="3">
        <f t="shared" si="522"/>
        <v>61.262899006170166</v>
      </c>
      <c r="R3037" s="3">
        <f t="shared" si="527"/>
        <v>341.2247999999999</v>
      </c>
      <c r="S3037" s="3">
        <f t="shared" si="523"/>
        <v>188.42038484702343</v>
      </c>
      <c r="T3037" s="3">
        <f>(0.5*(1-COS(RADIANS(90-$X$3)))*(D3037+E3037)*'PV model'!$B$4)</f>
        <v>0</v>
      </c>
      <c r="U3037" s="3">
        <f t="shared" si="528"/>
        <v>529.6451848470233</v>
      </c>
      <c r="V3037" s="3">
        <f>('PV model'!$B$13*(U3037/1000)*(1-'PV model'!$B$14*((20+C3037)-25))*'PV model'!$B$10)/'PV model'!$B$12</f>
        <v>52.202126019826125</v>
      </c>
    </row>
    <row r="3038" spans="1:22" x14ac:dyDescent="0.2">
      <c r="A3038" s="10">
        <f t="shared" si="529"/>
        <v>127</v>
      </c>
      <c r="B3038" s="10">
        <f t="shared" si="530"/>
        <v>9</v>
      </c>
      <c r="C3038" s="23">
        <v>9.8000000000000007</v>
      </c>
      <c r="D3038" s="24">
        <v>481.53105000000005</v>
      </c>
      <c r="E3038" s="24">
        <v>164.05199999999999</v>
      </c>
      <c r="F3038" s="48"/>
      <c r="G3038" s="48"/>
      <c r="H3038" s="1">
        <f t="shared" si="531"/>
        <v>16.696213442123344</v>
      </c>
      <c r="I3038" s="1">
        <f t="shared" si="524"/>
        <v>3.5202884442316162</v>
      </c>
      <c r="J3038" s="4">
        <f>B3038+('PV model'!$B$3/15)+(I3038/60)</f>
        <v>8.7820048074038599</v>
      </c>
      <c r="K3038" s="2">
        <f t="shared" si="525"/>
        <v>48.2699278889421</v>
      </c>
      <c r="L3038" s="2">
        <f>DEGREES(ASIN((((COS(RADIANS('PV model'!$B$2))*COS(RADIANS(H3038))*COS(RADIANS(K3038)))+(SIN(RADIANS('PV model'!$B$2))*SIN(RADIANS(H3038)))))))</f>
        <v>36.718743560023462</v>
      </c>
      <c r="M3038" s="3">
        <f t="shared" si="521"/>
        <v>36.718743560023462</v>
      </c>
      <c r="N3038" s="2">
        <f t="shared" si="526"/>
        <v>63.096736977099972</v>
      </c>
      <c r="O3038" s="2">
        <f>IF('PV model'!$B$2&gt;0, 180-N3038,IF('PV model'!$B$2&lt;0,0-N3038,N3038))</f>
        <v>116.90326302290003</v>
      </c>
      <c r="P3038" s="2">
        <f>ABS(O3038-'PV model'!$B$5)</f>
        <v>88.096736977099965</v>
      </c>
      <c r="Q3038" s="3">
        <f t="shared" si="522"/>
        <v>53.281256439976531</v>
      </c>
      <c r="R3038" s="3">
        <f t="shared" si="527"/>
        <v>481.53105000000016</v>
      </c>
      <c r="S3038" s="3">
        <f t="shared" si="523"/>
        <v>224.10528833356932</v>
      </c>
      <c r="T3038" s="3">
        <f>(0.5*(1-COS(RADIANS(90-$X$3)))*(D3038+E3038)*'PV model'!$B$4)</f>
        <v>0</v>
      </c>
      <c r="U3038" s="3">
        <f t="shared" si="528"/>
        <v>705.63633833356948</v>
      </c>
      <c r="V3038" s="3">
        <f>('PV model'!$B$13*(U3038/1000)*(1-'PV model'!$B$14*((20+C3038)-25))*'PV model'!$B$10)/'PV model'!$B$12</f>
        <v>69.181128538930992</v>
      </c>
    </row>
    <row r="3039" spans="1:22" x14ac:dyDescent="0.2">
      <c r="A3039" s="10">
        <f t="shared" si="529"/>
        <v>127</v>
      </c>
      <c r="B3039" s="10">
        <f t="shared" si="530"/>
        <v>10</v>
      </c>
      <c r="C3039" s="23">
        <v>10.6</v>
      </c>
      <c r="D3039" s="24">
        <v>535.40864999999997</v>
      </c>
      <c r="E3039" s="24">
        <v>196.68600000000001</v>
      </c>
      <c r="F3039" s="48"/>
      <c r="G3039" s="48"/>
      <c r="H3039" s="1">
        <f t="shared" si="531"/>
        <v>16.696213442123344</v>
      </c>
      <c r="I3039" s="1">
        <f t="shared" si="524"/>
        <v>3.5202884442316162</v>
      </c>
      <c r="J3039" s="4">
        <f>B3039+('PV model'!$B$3/15)+(I3039/60)</f>
        <v>9.7820048074038599</v>
      </c>
      <c r="K3039" s="2">
        <f t="shared" si="525"/>
        <v>33.2699278889421</v>
      </c>
      <c r="L3039" s="2">
        <f>DEGREES(ASIN((((COS(RADIANS('PV model'!$B$2))*COS(RADIANS(H3039))*COS(RADIANS(K3039)))+(SIN(RADIANS('PV model'!$B$2))*SIN(RADIANS(H3039)))))))</f>
        <v>43.659707250480999</v>
      </c>
      <c r="M3039" s="3">
        <f t="shared" si="521"/>
        <v>43.659707250480999</v>
      </c>
      <c r="N3039" s="2">
        <f t="shared" si="526"/>
        <v>46.57857345678606</v>
      </c>
      <c r="O3039" s="2">
        <f>IF('PV model'!$B$2&gt;0, 180-N3039,IF('PV model'!$B$2&lt;0,0-N3039,N3039))</f>
        <v>133.42142654321395</v>
      </c>
      <c r="P3039" s="2">
        <f>ABS(O3039-'PV model'!$B$5)</f>
        <v>71.578573456786046</v>
      </c>
      <c r="Q3039" s="3">
        <f t="shared" si="522"/>
        <v>46.340292749518994</v>
      </c>
      <c r="R3039" s="3">
        <f t="shared" si="527"/>
        <v>535.40864999999997</v>
      </c>
      <c r="S3039" s="3">
        <f t="shared" si="523"/>
        <v>267.28092490144104</v>
      </c>
      <c r="T3039" s="3">
        <f>(0.5*(1-COS(RADIANS(90-$X$3)))*(D3039+E3039)*'PV model'!$B$4)</f>
        <v>0</v>
      </c>
      <c r="U3039" s="3">
        <f t="shared" si="528"/>
        <v>802.68957490144101</v>
      </c>
      <c r="V3039" s="3">
        <f>('PV model'!$B$13*(U3039/1000)*(1-'PV model'!$B$14*((20+C3039)-25))*'PV model'!$B$10)/'PV model'!$B$12</f>
        <v>78.439544469227926</v>
      </c>
    </row>
    <row r="3040" spans="1:22" x14ac:dyDescent="0.2">
      <c r="A3040" s="10">
        <f t="shared" si="529"/>
        <v>127</v>
      </c>
      <c r="B3040" s="10">
        <f t="shared" si="530"/>
        <v>11</v>
      </c>
      <c r="C3040" s="23">
        <v>11.8</v>
      </c>
      <c r="D3040" s="24">
        <v>707.14350000000002</v>
      </c>
      <c r="E3040" s="24">
        <v>186.98400000000001</v>
      </c>
      <c r="F3040" s="48"/>
      <c r="G3040" s="48"/>
      <c r="H3040" s="1">
        <f t="shared" si="531"/>
        <v>16.696213442123344</v>
      </c>
      <c r="I3040" s="1">
        <f t="shared" si="524"/>
        <v>3.5202884442316162</v>
      </c>
      <c r="J3040" s="4">
        <f>B3040+('PV model'!$B$3/15)+(I3040/60)</f>
        <v>10.78200480740386</v>
      </c>
      <c r="K3040" s="2">
        <f t="shared" si="525"/>
        <v>18.2699278889421</v>
      </c>
      <c r="L3040" s="2">
        <f>DEGREES(ASIN((((COS(RADIANS('PV model'!$B$2))*COS(RADIANS(H3040))*COS(RADIANS(K3040)))+(SIN(RADIANS('PV model'!$B$2))*SIN(RADIANS(H3040)))))))</f>
        <v>48.759387540074449</v>
      </c>
      <c r="M3040" s="3">
        <f t="shared" si="521"/>
        <v>48.759387540074449</v>
      </c>
      <c r="N3040" s="2">
        <f t="shared" si="526"/>
        <v>27.097280508640647</v>
      </c>
      <c r="O3040" s="2">
        <f>IF('PV model'!$B$2&gt;0, 180-N3040,IF('PV model'!$B$2&lt;0,0-N3040,N3040))</f>
        <v>152.90271949135936</v>
      </c>
      <c r="P3040" s="2">
        <f>ABS(O3040-'PV model'!$B$5)</f>
        <v>52.097280508640637</v>
      </c>
      <c r="Q3040" s="3">
        <f t="shared" si="522"/>
        <v>41.240612459925551</v>
      </c>
      <c r="R3040" s="3">
        <f t="shared" si="527"/>
        <v>707.14350000000002</v>
      </c>
      <c r="S3040" s="3">
        <f t="shared" si="523"/>
        <v>252.45283039325682</v>
      </c>
      <c r="T3040" s="3">
        <f>(0.5*(1-COS(RADIANS(90-$X$3)))*(D3040+E3040)*'PV model'!$B$4)</f>
        <v>0</v>
      </c>
      <c r="U3040" s="3">
        <f t="shared" si="528"/>
        <v>959.59633039325684</v>
      </c>
      <c r="V3040" s="3">
        <f>('PV model'!$B$13*(U3040/1000)*(1-'PV model'!$B$14*((20+C3040)-25))*'PV model'!$B$10)/'PV model'!$B$12</f>
        <v>93.312191208247754</v>
      </c>
    </row>
    <row r="3041" spans="1:22" x14ac:dyDescent="0.2">
      <c r="A3041" s="10">
        <f t="shared" si="529"/>
        <v>127</v>
      </c>
      <c r="B3041" s="10">
        <f t="shared" si="530"/>
        <v>12</v>
      </c>
      <c r="C3041" s="23">
        <v>12.4</v>
      </c>
      <c r="D3041" s="24">
        <v>858.67424999999992</v>
      </c>
      <c r="E3041" s="24">
        <v>154.35</v>
      </c>
      <c r="F3041" s="48"/>
      <c r="G3041" s="48"/>
      <c r="H3041" s="1">
        <f t="shared" si="531"/>
        <v>16.696213442123344</v>
      </c>
      <c r="I3041" s="1">
        <f t="shared" si="524"/>
        <v>3.5202884442316162</v>
      </c>
      <c r="J3041" s="4">
        <f>B3041+('PV model'!$B$3/15)+(I3041/60)</f>
        <v>11.78200480740386</v>
      </c>
      <c r="K3041" s="2">
        <f t="shared" si="525"/>
        <v>3.2699278889421013</v>
      </c>
      <c r="L3041" s="2">
        <f>DEGREES(ASIN((((COS(RADIANS('PV model'!$B$2))*COS(RADIANS(H3041))*COS(RADIANS(K3041)))+(SIN(RADIANS('PV model'!$B$2))*SIN(RADIANS(H3041)))))))</f>
        <v>51.115523613261054</v>
      </c>
      <c r="M3041" s="3">
        <f t="shared" si="521"/>
        <v>51.115523613261054</v>
      </c>
      <c r="N3041" s="2">
        <f t="shared" si="526"/>
        <v>4.9929545984161141</v>
      </c>
      <c r="O3041" s="2">
        <f>IF('PV model'!$B$2&gt;0, 180-N3041,IF('PV model'!$B$2&lt;0,0-N3041,N3041))</f>
        <v>175.00704540158389</v>
      </c>
      <c r="P3041" s="2">
        <f>ABS(O3041-'PV model'!$B$5)</f>
        <v>29.992954598416105</v>
      </c>
      <c r="Q3041" s="3">
        <f t="shared" si="522"/>
        <v>38.884476386738946</v>
      </c>
      <c r="R3041" s="3">
        <f t="shared" si="527"/>
        <v>858.67424999999992</v>
      </c>
      <c r="S3041" s="3">
        <f t="shared" si="523"/>
        <v>207.50336163186049</v>
      </c>
      <c r="T3041" s="3">
        <f>(0.5*(1-COS(RADIANS(90-$X$3)))*(D3041+E3041)*'PV model'!$B$4)</f>
        <v>0</v>
      </c>
      <c r="U3041" s="3">
        <f t="shared" si="528"/>
        <v>1066.1776116318604</v>
      </c>
      <c r="V3041" s="3">
        <f>('PV model'!$B$13*(U3041/1000)*(1-'PV model'!$B$14*((20+C3041)-25))*'PV model'!$B$10)/'PV model'!$B$12</f>
        <v>103.42049068258262</v>
      </c>
    </row>
    <row r="3042" spans="1:22" x14ac:dyDescent="0.2">
      <c r="A3042" s="10">
        <f t="shared" si="529"/>
        <v>127</v>
      </c>
      <c r="B3042" s="10">
        <f t="shared" si="530"/>
        <v>13</v>
      </c>
      <c r="C3042" s="23">
        <v>12.9</v>
      </c>
      <c r="D3042" s="24">
        <v>961.93965000000003</v>
      </c>
      <c r="E3042" s="24">
        <v>100.548</v>
      </c>
      <c r="F3042" s="48"/>
      <c r="G3042" s="48"/>
      <c r="H3042" s="1">
        <f t="shared" si="531"/>
        <v>16.696213442123344</v>
      </c>
      <c r="I3042" s="1">
        <f t="shared" si="524"/>
        <v>3.5202884442316162</v>
      </c>
      <c r="J3042" s="4">
        <f>B3042+('PV model'!$B$3/15)+(I3042/60)</f>
        <v>12.78200480740386</v>
      </c>
      <c r="K3042" s="2">
        <f t="shared" si="525"/>
        <v>-11.730072111057899</v>
      </c>
      <c r="L3042" s="2">
        <f>DEGREES(ASIN((((COS(RADIANS('PV model'!$B$2))*COS(RADIANS(H3042))*COS(RADIANS(K3042)))+(SIN(RADIANS('PV model'!$B$2))*SIN(RADIANS(H3042)))))))</f>
        <v>50.171635550659026</v>
      </c>
      <c r="M3042" s="3">
        <f t="shared" si="521"/>
        <v>50.171635550659026</v>
      </c>
      <c r="N3042" s="2">
        <f t="shared" si="526"/>
        <v>-17.700020494395545</v>
      </c>
      <c r="O3042" s="2">
        <f>IF('PV model'!$B$2&gt;0, 180-N3042,IF('PV model'!$B$2&lt;0,0-N3042,N3042))</f>
        <v>197.70002049439555</v>
      </c>
      <c r="P3042" s="2">
        <f>ABS(O3042-'PV model'!$B$5)</f>
        <v>7.2999795056044547</v>
      </c>
      <c r="Q3042" s="3">
        <f t="shared" si="522"/>
        <v>39.828364449340974</v>
      </c>
      <c r="R3042" s="3">
        <f t="shared" si="527"/>
        <v>961.93964999999992</v>
      </c>
      <c r="S3042" s="3">
        <f t="shared" si="523"/>
        <v>136.31005254192488</v>
      </c>
      <c r="T3042" s="3">
        <f>(0.5*(1-COS(RADIANS(90-$X$3)))*(D3042+E3042)*'PV model'!$B$4)</f>
        <v>0</v>
      </c>
      <c r="U3042" s="3">
        <f t="shared" si="528"/>
        <v>1098.2497025419248</v>
      </c>
      <c r="V3042" s="3">
        <f>('PV model'!$B$13*(U3042/1000)*(1-'PV model'!$B$14*((20+C3042)-25))*'PV model'!$B$10)/'PV model'!$B$12</f>
        <v>106.31195939368232</v>
      </c>
    </row>
    <row r="3043" spans="1:22" x14ac:dyDescent="0.2">
      <c r="A3043" s="10">
        <f t="shared" si="529"/>
        <v>127</v>
      </c>
      <c r="B3043" s="10">
        <f t="shared" si="530"/>
        <v>14</v>
      </c>
      <c r="C3043" s="23">
        <v>13.2</v>
      </c>
      <c r="D3043" s="24">
        <v>931.63349999999991</v>
      </c>
      <c r="E3043" s="24">
        <v>106.72200000000001</v>
      </c>
      <c r="F3043" s="48"/>
      <c r="G3043" s="48"/>
      <c r="H3043" s="1">
        <f t="shared" si="531"/>
        <v>16.696213442123344</v>
      </c>
      <c r="I3043" s="1">
        <f t="shared" si="524"/>
        <v>3.5202884442316162</v>
      </c>
      <c r="J3043" s="4">
        <f>B3043+('PV model'!$B$3/15)+(I3043/60)</f>
        <v>13.78200480740386</v>
      </c>
      <c r="K3043" s="2">
        <f t="shared" si="525"/>
        <v>-26.7300721110579</v>
      </c>
      <c r="L3043" s="2">
        <f>DEGREES(ASIN((((COS(RADIANS('PV model'!$B$2))*COS(RADIANS(H3043))*COS(RADIANS(K3043)))+(SIN(RADIANS('PV model'!$B$2))*SIN(RADIANS(H3043)))))))</f>
        <v>46.163536775843582</v>
      </c>
      <c r="M3043" s="3">
        <f t="shared" si="521"/>
        <v>46.163536775843582</v>
      </c>
      <c r="N3043" s="2">
        <f t="shared" si="526"/>
        <v>-38.465161033043678</v>
      </c>
      <c r="O3043" s="2">
        <f>IF('PV model'!$B$2&gt;0, 180-N3043,IF('PV model'!$B$2&lt;0,0-N3043,N3043))</f>
        <v>218.46516103304367</v>
      </c>
      <c r="P3043" s="2">
        <f>ABS(O3043-'PV model'!$B$5)</f>
        <v>13.465161033043671</v>
      </c>
      <c r="Q3043" s="3">
        <f t="shared" si="522"/>
        <v>43.836463224156418</v>
      </c>
      <c r="R3043" s="3">
        <f t="shared" si="527"/>
        <v>931.6334999999998</v>
      </c>
      <c r="S3043" s="3">
        <f t="shared" si="523"/>
        <v>146.83502407682388</v>
      </c>
      <c r="T3043" s="3">
        <f>(0.5*(1-COS(RADIANS(90-$X$3)))*(D3043+E3043)*'PV model'!$B$4)</f>
        <v>0</v>
      </c>
      <c r="U3043" s="3">
        <f t="shared" si="528"/>
        <v>1078.4685240768238</v>
      </c>
      <c r="V3043" s="3">
        <f>('PV model'!$B$13*(U3043/1000)*(1-'PV model'!$B$14*((20+C3043)-25))*'PV model'!$B$10)/'PV model'!$B$12</f>
        <v>104.26775185845089</v>
      </c>
    </row>
    <row r="3044" spans="1:22" x14ac:dyDescent="0.2">
      <c r="A3044" s="10">
        <f t="shared" si="529"/>
        <v>127</v>
      </c>
      <c r="B3044" s="10">
        <f t="shared" si="530"/>
        <v>15</v>
      </c>
      <c r="C3044" s="23">
        <v>13.3</v>
      </c>
      <c r="D3044" s="24">
        <v>654.33489999999995</v>
      </c>
      <c r="E3044" s="24">
        <v>96.138000000000005</v>
      </c>
      <c r="F3044" s="48"/>
      <c r="G3044" s="48"/>
      <c r="H3044" s="1">
        <f t="shared" si="531"/>
        <v>16.696213442123344</v>
      </c>
      <c r="I3044" s="1">
        <f t="shared" si="524"/>
        <v>3.5202884442316162</v>
      </c>
      <c r="J3044" s="4">
        <f>B3044+('PV model'!$B$3/15)+(I3044/60)</f>
        <v>14.78200480740386</v>
      </c>
      <c r="K3044" s="2">
        <f t="shared" si="525"/>
        <v>-41.7300721110579</v>
      </c>
      <c r="L3044" s="2">
        <f>DEGREES(ASIN((((COS(RADIANS('PV model'!$B$2))*COS(RADIANS(H3044))*COS(RADIANS(K3044)))+(SIN(RADIANS('PV model'!$B$2))*SIN(RADIANS(H3044)))))))</f>
        <v>39.915066765370753</v>
      </c>
      <c r="M3044" s="3">
        <f t="shared" si="521"/>
        <v>39.915066765370753</v>
      </c>
      <c r="N3044" s="2">
        <f t="shared" si="526"/>
        <v>-56.226646398705768</v>
      </c>
      <c r="O3044" s="2">
        <f>IF('PV model'!$B$2&gt;0, 180-N3044,IF('PV model'!$B$2&lt;0,0-N3044,N3044))</f>
        <v>236.22664639870578</v>
      </c>
      <c r="P3044" s="2">
        <f>ABS(O3044-'PV model'!$B$5)</f>
        <v>31.226646398705782</v>
      </c>
      <c r="Q3044" s="3">
        <f t="shared" si="522"/>
        <v>50.084933234629247</v>
      </c>
      <c r="R3044" s="3">
        <f t="shared" si="527"/>
        <v>654.33490000000006</v>
      </c>
      <c r="S3044" s="3">
        <f t="shared" si="523"/>
        <v>133.47504739443687</v>
      </c>
      <c r="T3044" s="3">
        <f>(0.5*(1-COS(RADIANS(90-$X$3)))*(D3044+E3044)*'PV model'!$B$4)</f>
        <v>0</v>
      </c>
      <c r="U3044" s="3">
        <f t="shared" si="528"/>
        <v>787.8099473944369</v>
      </c>
      <c r="V3044" s="3">
        <f>('PV model'!$B$13*(U3044/1000)*(1-'PV model'!$B$14*((20+C3044)-25))*'PV model'!$B$10)/'PV model'!$B$12</f>
        <v>76.134999527808517</v>
      </c>
    </row>
    <row r="3045" spans="1:22" x14ac:dyDescent="0.2">
      <c r="A3045" s="10">
        <f t="shared" si="529"/>
        <v>127</v>
      </c>
      <c r="B3045" s="10">
        <f t="shared" si="530"/>
        <v>16</v>
      </c>
      <c r="C3045" s="23">
        <v>13.4</v>
      </c>
      <c r="D3045" s="24">
        <v>489.38819999999998</v>
      </c>
      <c r="E3045" s="24">
        <v>199.33199999999999</v>
      </c>
      <c r="F3045" s="48"/>
      <c r="G3045" s="48"/>
      <c r="H3045" s="1">
        <f t="shared" si="531"/>
        <v>16.696213442123344</v>
      </c>
      <c r="I3045" s="1">
        <f t="shared" si="524"/>
        <v>3.5202884442316162</v>
      </c>
      <c r="J3045" s="4">
        <f>B3045+('PV model'!$B$3/15)+(I3045/60)</f>
        <v>15.78200480740386</v>
      </c>
      <c r="K3045" s="2">
        <f t="shared" si="525"/>
        <v>-56.7300721110579</v>
      </c>
      <c r="L3045" s="2">
        <f>DEGREES(ASIN((((COS(RADIANS('PV model'!$B$2))*COS(RADIANS(H3045))*COS(RADIANS(K3045)))+(SIN(RADIANS('PV model'!$B$2))*SIN(RADIANS(H3045)))))))</f>
        <v>32.302622794662703</v>
      </c>
      <c r="M3045" s="3">
        <f t="shared" si="521"/>
        <v>32.302622794662703</v>
      </c>
      <c r="N3045" s="2">
        <f t="shared" si="526"/>
        <v>-71.34854922309853</v>
      </c>
      <c r="O3045" s="2">
        <f>IF('PV model'!$B$2&gt;0, 180-N3045,IF('PV model'!$B$2&lt;0,0-N3045,N3045))</f>
        <v>251.34854922309853</v>
      </c>
      <c r="P3045" s="2">
        <f>ABS(O3045-'PV model'!$B$5)</f>
        <v>46.34854922309853</v>
      </c>
      <c r="Q3045" s="3">
        <f t="shared" si="522"/>
        <v>57.697377205337304</v>
      </c>
      <c r="R3045" s="3">
        <f t="shared" si="527"/>
        <v>489.38819999999987</v>
      </c>
      <c r="S3045" s="3">
        <f t="shared" si="523"/>
        <v>268.21344872827257</v>
      </c>
      <c r="T3045" s="3">
        <f>(0.5*(1-COS(RADIANS(90-$X$3)))*(D3045+E3045)*'PV model'!$B$4)</f>
        <v>0</v>
      </c>
      <c r="U3045" s="3">
        <f t="shared" si="528"/>
        <v>757.60164872827249</v>
      </c>
      <c r="V3045" s="3">
        <f>('PV model'!$B$13*(U3045/1000)*(1-'PV model'!$B$14*((20+C3045)-25))*'PV model'!$B$10)/'PV model'!$B$12</f>
        <v>73.185337483767015</v>
      </c>
    </row>
    <row r="3046" spans="1:22" x14ac:dyDescent="0.2">
      <c r="A3046" s="10">
        <f t="shared" si="529"/>
        <v>127</v>
      </c>
      <c r="B3046" s="10">
        <f t="shared" si="530"/>
        <v>17</v>
      </c>
      <c r="C3046" s="23">
        <v>12.5</v>
      </c>
      <c r="D3046" s="24">
        <v>460.2045</v>
      </c>
      <c r="E3046" s="24">
        <v>147.29399999999998</v>
      </c>
      <c r="F3046" s="48"/>
      <c r="G3046" s="48"/>
      <c r="H3046" s="1">
        <f t="shared" si="531"/>
        <v>16.696213442123344</v>
      </c>
      <c r="I3046" s="1">
        <f t="shared" si="524"/>
        <v>3.5202884442316162</v>
      </c>
      <c r="J3046" s="4">
        <f>B3046+('PV model'!$B$3/15)+(I3046/60)</f>
        <v>16.782004807403858</v>
      </c>
      <c r="K3046" s="2">
        <f t="shared" si="525"/>
        <v>-71.730072111057865</v>
      </c>
      <c r="L3046" s="2">
        <f>DEGREES(ASIN((((COS(RADIANS('PV model'!$B$2))*COS(RADIANS(H3046))*COS(RADIANS(K3046)))+(SIN(RADIANS('PV model'!$B$2))*SIN(RADIANS(H3046)))))))</f>
        <v>24.007002953330652</v>
      </c>
      <c r="M3046" s="3">
        <f t="shared" si="521"/>
        <v>24.007002953330652</v>
      </c>
      <c r="N3046" s="2">
        <f t="shared" si="526"/>
        <v>-84.67734786667755</v>
      </c>
      <c r="O3046" s="2">
        <f>IF('PV model'!$B$2&gt;0, 180-N3046,IF('PV model'!$B$2&lt;0,0-N3046,N3046))</f>
        <v>264.67734786667756</v>
      </c>
      <c r="P3046" s="2">
        <f>ABS(O3046-'PV model'!$B$5)</f>
        <v>59.677347866677565</v>
      </c>
      <c r="Q3046" s="3">
        <f t="shared" si="522"/>
        <v>65.992997046669345</v>
      </c>
      <c r="R3046" s="3">
        <f t="shared" si="527"/>
        <v>460.20450000000005</v>
      </c>
      <c r="S3046" s="3">
        <f t="shared" si="523"/>
        <v>192.20470087389236</v>
      </c>
      <c r="T3046" s="3">
        <f>(0.5*(1-COS(RADIANS(90-$X$3)))*(D3046+E3046)*'PV model'!$B$4)</f>
        <v>0</v>
      </c>
      <c r="U3046" s="3">
        <f t="shared" si="528"/>
        <v>652.40920087389236</v>
      </c>
      <c r="V3046" s="3">
        <f>('PV model'!$B$13*(U3046/1000)*(1-'PV model'!$B$14*((20+C3046)-25))*'PV model'!$B$10)/'PV model'!$B$12</f>
        <v>63.258379007773641</v>
      </c>
    </row>
    <row r="3047" spans="1:22" x14ac:dyDescent="0.2">
      <c r="A3047" s="10">
        <f t="shared" si="529"/>
        <v>127</v>
      </c>
      <c r="B3047" s="10">
        <f t="shared" si="530"/>
        <v>18</v>
      </c>
      <c r="C3047" s="23">
        <v>12.6</v>
      </c>
      <c r="D3047" s="24">
        <v>0</v>
      </c>
      <c r="E3047" s="24">
        <v>127.00800000000001</v>
      </c>
      <c r="F3047" s="48"/>
      <c r="G3047" s="48"/>
      <c r="H3047" s="1">
        <f t="shared" si="531"/>
        <v>16.696213442123344</v>
      </c>
      <c r="I3047" s="1">
        <f t="shared" si="524"/>
        <v>3.5202884442316162</v>
      </c>
      <c r="J3047" s="4">
        <f>B3047+('PV model'!$B$3/15)+(I3047/60)</f>
        <v>17.782004807403858</v>
      </c>
      <c r="K3047" s="2">
        <f t="shared" si="525"/>
        <v>-86.730072111057865</v>
      </c>
      <c r="L3047" s="2">
        <f>DEGREES(ASIN((((COS(RADIANS('PV model'!$B$2))*COS(RADIANS(H3047))*COS(RADIANS(K3047)))+(SIN(RADIANS('PV model'!$B$2))*SIN(RADIANS(H3047)))))))</f>
        <v>15.528337696164735</v>
      </c>
      <c r="M3047" s="3">
        <f t="shared" si="521"/>
        <v>15.528337696164735</v>
      </c>
      <c r="N3047" s="2">
        <f t="shared" si="526"/>
        <v>-82.983244480681137</v>
      </c>
      <c r="O3047" s="2">
        <f>IF('PV model'!$B$2&gt;0, 180-N3047,IF('PV model'!$B$2&lt;0,0-N3047,N3047))</f>
        <v>262.98324448068115</v>
      </c>
      <c r="P3047" s="2">
        <f>ABS(O3047-'PV model'!$B$5)</f>
        <v>57.983244480681151</v>
      </c>
      <c r="Q3047" s="3">
        <f t="shared" si="522"/>
        <v>74.471662303835259</v>
      </c>
      <c r="R3047" s="3">
        <f t="shared" si="527"/>
        <v>0</v>
      </c>
      <c r="S3047" s="3">
        <f t="shared" si="523"/>
        <v>127.00800000000001</v>
      </c>
      <c r="T3047" s="3">
        <f>(0.5*(1-COS(RADIANS(90-$X$3)))*(D3047+E3047)*'PV model'!$B$4)</f>
        <v>0</v>
      </c>
      <c r="U3047" s="3">
        <f t="shared" si="528"/>
        <v>127.00800000000001</v>
      </c>
      <c r="V3047" s="3">
        <f>('PV model'!$B$13*(U3047/1000)*(1-'PV model'!$B$14*((20+C3047)-25))*'PV model'!$B$10)/'PV model'!$B$12</f>
        <v>12.309769801728001</v>
      </c>
    </row>
    <row r="3048" spans="1:22" x14ac:dyDescent="0.2">
      <c r="A3048" s="10">
        <f t="shared" si="529"/>
        <v>127</v>
      </c>
      <c r="B3048" s="10">
        <f t="shared" si="530"/>
        <v>19</v>
      </c>
      <c r="C3048" s="23">
        <v>10.4</v>
      </c>
      <c r="D3048" s="24">
        <v>0</v>
      </c>
      <c r="E3048" s="24">
        <v>61.739999999999995</v>
      </c>
      <c r="F3048" s="48"/>
      <c r="G3048" s="48"/>
      <c r="H3048" s="1">
        <f t="shared" si="531"/>
        <v>16.696213442123344</v>
      </c>
      <c r="I3048" s="1">
        <f t="shared" si="524"/>
        <v>3.5202884442316162</v>
      </c>
      <c r="J3048" s="4">
        <f>B3048+('PV model'!$B$3/15)+(I3048/60)</f>
        <v>18.782004807403858</v>
      </c>
      <c r="K3048" s="2">
        <f t="shared" si="525"/>
        <v>-101.73007211105786</v>
      </c>
      <c r="L3048" s="2">
        <f>DEGREES(ASIN((((COS(RADIANS('PV model'!$B$2))*COS(RADIANS(H3048))*COS(RADIANS(K3048)))+(SIN(RADIANS('PV model'!$B$2))*SIN(RADIANS(H3048)))))))</f>
        <v>7.2658092457057855</v>
      </c>
      <c r="M3048" s="3">
        <f t="shared" si="521"/>
        <v>7.2658092457057855</v>
      </c>
      <c r="N3048" s="2">
        <f t="shared" si="526"/>
        <v>-70.984395057706337</v>
      </c>
      <c r="O3048" s="2">
        <f>IF('PV model'!$B$2&gt;0, 180-N3048,IF('PV model'!$B$2&lt;0,0-N3048,N3048))</f>
        <v>250.98439505770634</v>
      </c>
      <c r="P3048" s="2">
        <f>ABS(O3048-'PV model'!$B$5)</f>
        <v>45.984395057706337</v>
      </c>
      <c r="Q3048" s="3">
        <f t="shared" si="522"/>
        <v>82.734190754294218</v>
      </c>
      <c r="R3048" s="3">
        <f t="shared" si="527"/>
        <v>0</v>
      </c>
      <c r="S3048" s="3">
        <f t="shared" si="523"/>
        <v>61.739999999999995</v>
      </c>
      <c r="T3048" s="3">
        <f>(0.5*(1-COS(RADIANS(90-$X$3)))*(D3048+E3048)*'PV model'!$B$4)</f>
        <v>0</v>
      </c>
      <c r="U3048" s="3">
        <f t="shared" si="528"/>
        <v>61.739999999999995</v>
      </c>
      <c r="V3048" s="3">
        <f>('PV model'!$B$13*(U3048/1000)*(1-'PV model'!$B$14*((20+C3048)-25))*'PV model'!$B$10)/'PV model'!$B$12</f>
        <v>6.0382253433599997</v>
      </c>
    </row>
    <row r="3049" spans="1:22" x14ac:dyDescent="0.2">
      <c r="A3049" s="10">
        <f t="shared" si="529"/>
        <v>127</v>
      </c>
      <c r="B3049" s="10">
        <f t="shared" si="530"/>
        <v>20</v>
      </c>
      <c r="C3049" s="23">
        <v>10.3</v>
      </c>
      <c r="D3049" s="24">
        <v>0</v>
      </c>
      <c r="E3049" s="24">
        <v>18.521999999999998</v>
      </c>
      <c r="F3049" s="48"/>
      <c r="G3049" s="48"/>
      <c r="H3049" s="1">
        <f t="shared" si="531"/>
        <v>16.696213442123344</v>
      </c>
      <c r="I3049" s="1">
        <f t="shared" si="524"/>
        <v>3.5202884442316162</v>
      </c>
      <c r="J3049" s="4">
        <f>B3049+('PV model'!$B$3/15)+(I3049/60)</f>
        <v>19.782004807403858</v>
      </c>
      <c r="K3049" s="2">
        <f t="shared" si="525"/>
        <v>-116.73007211105786</v>
      </c>
      <c r="L3049" s="2">
        <f>DEGREES(ASIN((((COS(RADIANS('PV model'!$B$2))*COS(RADIANS(H3049))*COS(RADIANS(K3049)))+(SIN(RADIANS('PV model'!$B$2))*SIN(RADIANS(H3049)))))))</f>
        <v>-0.41557310424122712</v>
      </c>
      <c r="M3049" s="3">
        <f t="shared" si="521"/>
        <v>0</v>
      </c>
      <c r="N3049" s="2">
        <f t="shared" si="526"/>
        <v>-58.815533910900292</v>
      </c>
      <c r="O3049" s="2">
        <f>IF('PV model'!$B$2&gt;0, 180-N3049,IF('PV model'!$B$2&lt;0,0-N3049,N3049))</f>
        <v>238.81553391090029</v>
      </c>
      <c r="P3049" s="2">
        <f>ABS(O3049-'PV model'!$B$5)</f>
        <v>33.815533910900285</v>
      </c>
      <c r="Q3049" s="3">
        <f t="shared" si="522"/>
        <v>90.415573104241233</v>
      </c>
      <c r="R3049" s="3">
        <f t="shared" si="527"/>
        <v>0</v>
      </c>
      <c r="S3049" s="3">
        <f t="shared" si="523"/>
        <v>18.521999999999998</v>
      </c>
      <c r="T3049" s="3">
        <f>(0.5*(1-COS(RADIANS(90-$X$3)))*(D3049+E3049)*'PV model'!$B$4)</f>
        <v>0</v>
      </c>
      <c r="U3049" s="3">
        <f t="shared" si="528"/>
        <v>18.521999999999998</v>
      </c>
      <c r="V3049" s="3">
        <f>('PV model'!$B$13*(U3049/1000)*(1-'PV model'!$B$14*((20+C3049)-25))*'PV model'!$B$10)/'PV model'!$B$12</f>
        <v>1.8122081866559996</v>
      </c>
    </row>
    <row r="3050" spans="1:22" x14ac:dyDescent="0.2">
      <c r="A3050" s="10">
        <f t="shared" si="529"/>
        <v>127</v>
      </c>
      <c r="B3050" s="10">
        <f t="shared" si="530"/>
        <v>21</v>
      </c>
      <c r="C3050" s="23">
        <v>8.9</v>
      </c>
      <c r="D3050" s="24">
        <v>0</v>
      </c>
      <c r="E3050" s="24">
        <v>0</v>
      </c>
      <c r="F3050" s="48"/>
      <c r="G3050" s="48"/>
      <c r="H3050" s="1">
        <f t="shared" si="531"/>
        <v>16.696213442123344</v>
      </c>
      <c r="I3050" s="1">
        <f t="shared" si="524"/>
        <v>3.5202884442316162</v>
      </c>
      <c r="J3050" s="4">
        <f>B3050+('PV model'!$B$3/15)+(I3050/60)</f>
        <v>20.782004807403858</v>
      </c>
      <c r="K3050" s="2">
        <f t="shared" si="525"/>
        <v>-131.73007211105786</v>
      </c>
      <c r="L3050" s="2">
        <f>DEGREES(ASIN((((COS(RADIANS('PV model'!$B$2))*COS(RADIANS(H3050))*COS(RADIANS(K3050)))+(SIN(RADIANS('PV model'!$B$2))*SIN(RADIANS(H3050)))))))</f>
        <v>-7.1431676276148526</v>
      </c>
      <c r="M3050" s="3">
        <f t="shared" si="521"/>
        <v>0</v>
      </c>
      <c r="N3050" s="2">
        <f t="shared" si="526"/>
        <v>-46.089001685411823</v>
      </c>
      <c r="O3050" s="2">
        <f>IF('PV model'!$B$2&gt;0, 180-N3050,IF('PV model'!$B$2&lt;0,0-N3050,N3050))</f>
        <v>226.08900168541183</v>
      </c>
      <c r="P3050" s="2">
        <f>ABS(O3050-'PV model'!$B$5)</f>
        <v>21.08900168541183</v>
      </c>
      <c r="Q3050" s="3">
        <f t="shared" si="522"/>
        <v>97.143167627614858</v>
      </c>
      <c r="R3050" s="3">
        <f t="shared" si="527"/>
        <v>0</v>
      </c>
      <c r="S3050" s="3">
        <f t="shared" si="523"/>
        <v>0</v>
      </c>
      <c r="T3050" s="3">
        <f>(0.5*(1-COS(RADIANS(90-$X$3)))*(D3050+E3050)*'PV model'!$B$4)</f>
        <v>0</v>
      </c>
      <c r="U3050" s="3">
        <f t="shared" si="528"/>
        <v>0</v>
      </c>
      <c r="V3050" s="3">
        <f>('PV model'!$B$13*(U3050/1000)*(1-'PV model'!$B$14*((20+C3050)-25))*'PV model'!$B$10)/'PV model'!$B$12</f>
        <v>0</v>
      </c>
    </row>
    <row r="3051" spans="1:22" x14ac:dyDescent="0.2">
      <c r="A3051" s="10">
        <f t="shared" si="529"/>
        <v>127</v>
      </c>
      <c r="B3051" s="10">
        <f t="shared" si="530"/>
        <v>22</v>
      </c>
      <c r="C3051" s="23">
        <v>7.6</v>
      </c>
      <c r="D3051" s="24">
        <v>0</v>
      </c>
      <c r="E3051" s="24">
        <v>0</v>
      </c>
      <c r="F3051" s="48"/>
      <c r="G3051" s="48"/>
      <c r="H3051" s="1">
        <f t="shared" si="531"/>
        <v>16.696213442123344</v>
      </c>
      <c r="I3051" s="1">
        <f t="shared" si="524"/>
        <v>3.5202884442316162</v>
      </c>
      <c r="J3051" s="4">
        <f>B3051+('PV model'!$B$3/15)+(I3051/60)</f>
        <v>21.782004807403858</v>
      </c>
      <c r="K3051" s="2">
        <f t="shared" si="525"/>
        <v>-146.73007211105786</v>
      </c>
      <c r="L3051" s="2">
        <f>DEGREES(ASIN((((COS(RADIANS('PV model'!$B$2))*COS(RADIANS(H3051))*COS(RADIANS(K3051)))+(SIN(RADIANS('PV model'!$B$2))*SIN(RADIANS(H3051)))))))</f>
        <v>-12.523234149174622</v>
      </c>
      <c r="M3051" s="3">
        <f t="shared" si="521"/>
        <v>0</v>
      </c>
      <c r="N3051" s="2">
        <f t="shared" si="526"/>
        <v>-32.565460761189073</v>
      </c>
      <c r="O3051" s="2">
        <f>IF('PV model'!$B$2&gt;0, 180-N3051,IF('PV model'!$B$2&lt;0,0-N3051,N3051))</f>
        <v>212.56546076118906</v>
      </c>
      <c r="P3051" s="2">
        <f>ABS(O3051-'PV model'!$B$5)</f>
        <v>7.5654607611890583</v>
      </c>
      <c r="Q3051" s="3">
        <f t="shared" si="522"/>
        <v>102.52323414917463</v>
      </c>
      <c r="R3051" s="3">
        <f t="shared" si="527"/>
        <v>0</v>
      </c>
      <c r="S3051" s="3">
        <f t="shared" si="523"/>
        <v>0</v>
      </c>
      <c r="T3051" s="3">
        <f>(0.5*(1-COS(RADIANS(90-$X$3)))*(D3051+E3051)*'PV model'!$B$4)</f>
        <v>0</v>
      </c>
      <c r="U3051" s="3">
        <f t="shared" si="528"/>
        <v>0</v>
      </c>
      <c r="V3051" s="3">
        <f>('PV model'!$B$13*(U3051/1000)*(1-'PV model'!$B$14*((20+C3051)-25))*'PV model'!$B$10)/'PV model'!$B$12</f>
        <v>0</v>
      </c>
    </row>
    <row r="3052" spans="1:22" x14ac:dyDescent="0.2">
      <c r="A3052" s="10">
        <f t="shared" si="529"/>
        <v>127</v>
      </c>
      <c r="B3052" s="10">
        <f t="shared" si="530"/>
        <v>23</v>
      </c>
      <c r="C3052" s="23">
        <v>6.8</v>
      </c>
      <c r="D3052" s="24">
        <v>0</v>
      </c>
      <c r="E3052" s="24">
        <v>0</v>
      </c>
      <c r="F3052" s="48"/>
      <c r="G3052" s="48"/>
      <c r="H3052" s="1">
        <f t="shared" si="531"/>
        <v>16.696213442123344</v>
      </c>
      <c r="I3052" s="1">
        <f t="shared" si="524"/>
        <v>3.5202884442316162</v>
      </c>
      <c r="J3052" s="4">
        <f>B3052+('PV model'!$B$3/15)+(I3052/60)</f>
        <v>22.782004807403858</v>
      </c>
      <c r="K3052" s="2">
        <f t="shared" si="525"/>
        <v>-161.73007211105786</v>
      </c>
      <c r="L3052" s="2">
        <f>DEGREES(ASIN((((COS(RADIANS('PV model'!$B$2))*COS(RADIANS(H3052))*COS(RADIANS(K3052)))+(SIN(RADIANS('PV model'!$B$2))*SIN(RADIANS(H3052)))))))</f>
        <v>-16.165301799704324</v>
      </c>
      <c r="M3052" s="3">
        <f t="shared" si="521"/>
        <v>0</v>
      </c>
      <c r="N3052" s="2">
        <f t="shared" si="526"/>
        <v>-18.218317757767796</v>
      </c>
      <c r="O3052" s="2">
        <f>IF('PV model'!$B$2&gt;0, 180-N3052,IF('PV model'!$B$2&lt;0,0-N3052,N3052))</f>
        <v>198.21831775776781</v>
      </c>
      <c r="P3052" s="2">
        <f>ABS(O3052-'PV model'!$B$5)</f>
        <v>6.7816822422321934</v>
      </c>
      <c r="Q3052" s="3">
        <f t="shared" si="522"/>
        <v>106.16530179970432</v>
      </c>
      <c r="R3052" s="3">
        <f t="shared" si="527"/>
        <v>0</v>
      </c>
      <c r="S3052" s="3">
        <f t="shared" si="523"/>
        <v>0</v>
      </c>
      <c r="T3052" s="3">
        <f>(0.5*(1-COS(RADIANS(90-$X$3)))*(D3052+E3052)*'PV model'!$B$4)</f>
        <v>0</v>
      </c>
      <c r="U3052" s="3">
        <f t="shared" si="528"/>
        <v>0</v>
      </c>
      <c r="V3052" s="3">
        <f>('PV model'!$B$13*(U3052/1000)*(1-'PV model'!$B$14*((20+C3052)-25))*'PV model'!$B$10)/'PV model'!$B$12</f>
        <v>0</v>
      </c>
    </row>
    <row r="3053" spans="1:22" x14ac:dyDescent="0.2">
      <c r="A3053" s="10">
        <f t="shared" si="529"/>
        <v>127</v>
      </c>
      <c r="B3053" s="10">
        <f t="shared" si="530"/>
        <v>24</v>
      </c>
      <c r="C3053" s="23">
        <v>7.1</v>
      </c>
      <c r="D3053" s="24">
        <v>0</v>
      </c>
      <c r="E3053" s="24">
        <v>0</v>
      </c>
      <c r="F3053" s="48"/>
      <c r="G3053" s="48"/>
      <c r="H3053" s="1">
        <f t="shared" si="531"/>
        <v>16.696213442123344</v>
      </c>
      <c r="I3053" s="1">
        <f t="shared" si="524"/>
        <v>3.5202884442316162</v>
      </c>
      <c r="J3053" s="4">
        <f>B3053+('PV model'!$B$3/15)+(I3053/60)</f>
        <v>23.782004807403858</v>
      </c>
      <c r="K3053" s="2">
        <f t="shared" si="525"/>
        <v>-176.73007211105786</v>
      </c>
      <c r="L3053" s="2">
        <f>DEGREES(ASIN((((COS(RADIANS('PV model'!$B$2))*COS(RADIANS(H3053))*COS(RADIANS(K3053)))+(SIN(RADIANS('PV model'!$B$2))*SIN(RADIANS(H3053)))))))</f>
        <v>-17.750639878255626</v>
      </c>
      <c r="M3053" s="3">
        <f t="shared" si="521"/>
        <v>0</v>
      </c>
      <c r="N3053" s="2">
        <f t="shared" si="526"/>
        <v>-3.2886572123434217</v>
      </c>
      <c r="O3053" s="2">
        <f>IF('PV model'!$B$2&gt;0, 180-N3053,IF('PV model'!$B$2&lt;0,0-N3053,N3053))</f>
        <v>183.28865721234342</v>
      </c>
      <c r="P3053" s="2">
        <f>ABS(O3053-'PV model'!$B$5)</f>
        <v>21.711342787656577</v>
      </c>
      <c r="Q3053" s="3">
        <f t="shared" si="522"/>
        <v>107.75063987825563</v>
      </c>
      <c r="R3053" s="3">
        <f t="shared" si="527"/>
        <v>0</v>
      </c>
      <c r="S3053" s="3">
        <f t="shared" si="523"/>
        <v>0</v>
      </c>
      <c r="T3053" s="3">
        <f>(0.5*(1-COS(RADIANS(90-$X$3)))*(D3053+E3053)*'PV model'!$B$4)</f>
        <v>0</v>
      </c>
      <c r="U3053" s="3">
        <f t="shared" si="528"/>
        <v>0</v>
      </c>
      <c r="V3053" s="3">
        <f>('PV model'!$B$13*(U3053/1000)*(1-'PV model'!$B$14*((20+C3053)-25))*'PV model'!$B$10)/'PV model'!$B$12</f>
        <v>0</v>
      </c>
    </row>
    <row r="3054" spans="1:22" x14ac:dyDescent="0.2">
      <c r="A3054" s="10">
        <f t="shared" si="529"/>
        <v>128</v>
      </c>
      <c r="B3054" s="10">
        <f t="shared" si="530"/>
        <v>1</v>
      </c>
      <c r="C3054" s="23">
        <v>6.6</v>
      </c>
      <c r="D3054" s="24">
        <v>0</v>
      </c>
      <c r="E3054" s="24">
        <v>0</v>
      </c>
      <c r="F3054" s="48"/>
      <c r="G3054" s="48"/>
      <c r="H3054" s="1">
        <f t="shared" si="531"/>
        <v>16.977547163619089</v>
      </c>
      <c r="I3054" s="1">
        <f t="shared" si="524"/>
        <v>3.5840333419264088</v>
      </c>
      <c r="J3054" s="4">
        <f>B3054+('PV model'!$B$3/15)+(I3054/60)</f>
        <v>0.78306722236544024</v>
      </c>
      <c r="K3054" s="2">
        <f t="shared" si="525"/>
        <v>168.2539916645184</v>
      </c>
      <c r="L3054" s="2">
        <f>DEGREES(ASIN((((COS(RADIANS('PV model'!$B$2))*COS(RADIANS(H3054))*COS(RADIANS(K3054)))+(SIN(RADIANS('PV model'!$B$2))*SIN(RADIANS(H3054)))))))</f>
        <v>-16.842131895585602</v>
      </c>
      <c r="M3054" s="3">
        <f t="shared" si="521"/>
        <v>0</v>
      </c>
      <c r="N3054" s="2">
        <f t="shared" si="526"/>
        <v>11.737451635089071</v>
      </c>
      <c r="O3054" s="2">
        <f>IF('PV model'!$B$2&gt;0, 180-N3054,IF('PV model'!$B$2&lt;0,0-N3054,N3054))</f>
        <v>168.26254836491094</v>
      </c>
      <c r="P3054" s="2">
        <f>ABS(O3054-'PV model'!$B$5)</f>
        <v>36.737451635089059</v>
      </c>
      <c r="Q3054" s="3">
        <f t="shared" si="522"/>
        <v>106.8421318955856</v>
      </c>
      <c r="R3054" s="3">
        <f t="shared" si="527"/>
        <v>0</v>
      </c>
      <c r="S3054" s="3">
        <f t="shared" si="523"/>
        <v>0</v>
      </c>
      <c r="T3054" s="3">
        <f>(0.5*(1-COS(RADIANS(90-$X$3)))*(D3054+E3054)*'PV model'!$B$4)</f>
        <v>0</v>
      </c>
      <c r="U3054" s="3">
        <f t="shared" si="528"/>
        <v>0</v>
      </c>
      <c r="V3054" s="3">
        <f>('PV model'!$B$13*(U3054/1000)*(1-'PV model'!$B$14*((20+C3054)-25))*'PV model'!$B$10)/'PV model'!$B$12</f>
        <v>0</v>
      </c>
    </row>
    <row r="3055" spans="1:22" x14ac:dyDescent="0.2">
      <c r="A3055" s="10">
        <f t="shared" si="529"/>
        <v>128</v>
      </c>
      <c r="B3055" s="10">
        <f t="shared" si="530"/>
        <v>2</v>
      </c>
      <c r="C3055" s="23">
        <v>6.2</v>
      </c>
      <c r="D3055" s="24">
        <v>0</v>
      </c>
      <c r="E3055" s="24">
        <v>0</v>
      </c>
      <c r="F3055" s="48"/>
      <c r="G3055" s="48"/>
      <c r="H3055" s="1">
        <f t="shared" si="531"/>
        <v>16.977547163619089</v>
      </c>
      <c r="I3055" s="1">
        <f t="shared" si="524"/>
        <v>3.5840333419264088</v>
      </c>
      <c r="J3055" s="4">
        <f>B3055+('PV model'!$B$3/15)+(I3055/60)</f>
        <v>1.7830672223654402</v>
      </c>
      <c r="K3055" s="2">
        <f t="shared" si="525"/>
        <v>153.2539916645184</v>
      </c>
      <c r="L3055" s="2">
        <f>DEGREES(ASIN((((COS(RADIANS('PV model'!$B$2))*COS(RADIANS(H3055))*COS(RADIANS(K3055)))+(SIN(RADIANS('PV model'!$B$2))*SIN(RADIANS(H3055)))))))</f>
        <v>-14.070809435543438</v>
      </c>
      <c r="M3055" s="3">
        <f t="shared" si="521"/>
        <v>0</v>
      </c>
      <c r="N3055" s="2">
        <f t="shared" si="526"/>
        <v>26.342573690172955</v>
      </c>
      <c r="O3055" s="2">
        <f>IF('PV model'!$B$2&gt;0, 180-N3055,IF('PV model'!$B$2&lt;0,0-N3055,N3055))</f>
        <v>153.65742630982703</v>
      </c>
      <c r="P3055" s="2">
        <f>ABS(O3055-'PV model'!$B$5)</f>
        <v>51.342573690172969</v>
      </c>
      <c r="Q3055" s="3">
        <f t="shared" si="522"/>
        <v>104.07080943554344</v>
      </c>
      <c r="R3055" s="3">
        <f t="shared" si="527"/>
        <v>0</v>
      </c>
      <c r="S3055" s="3">
        <f t="shared" si="523"/>
        <v>0</v>
      </c>
      <c r="T3055" s="3">
        <f>(0.5*(1-COS(RADIANS(90-$X$3)))*(D3055+E3055)*'PV model'!$B$4)</f>
        <v>0</v>
      </c>
      <c r="U3055" s="3">
        <f t="shared" si="528"/>
        <v>0</v>
      </c>
      <c r="V3055" s="3">
        <f>('PV model'!$B$13*(U3055/1000)*(1-'PV model'!$B$14*((20+C3055)-25))*'PV model'!$B$10)/'PV model'!$B$12</f>
        <v>0</v>
      </c>
    </row>
    <row r="3056" spans="1:22" x14ac:dyDescent="0.2">
      <c r="A3056" s="10">
        <f t="shared" si="529"/>
        <v>128</v>
      </c>
      <c r="B3056" s="10">
        <f t="shared" si="530"/>
        <v>3</v>
      </c>
      <c r="C3056" s="23">
        <v>5.8</v>
      </c>
      <c r="D3056" s="24">
        <v>0</v>
      </c>
      <c r="E3056" s="24">
        <v>0</v>
      </c>
      <c r="F3056" s="48"/>
      <c r="G3056" s="48"/>
      <c r="H3056" s="1">
        <f t="shared" si="531"/>
        <v>16.977547163619089</v>
      </c>
      <c r="I3056" s="1">
        <f t="shared" si="524"/>
        <v>3.5840333419264088</v>
      </c>
      <c r="J3056" s="4">
        <f>B3056+('PV model'!$B$3/15)+(I3056/60)</f>
        <v>2.7830672223654398</v>
      </c>
      <c r="K3056" s="2">
        <f t="shared" si="525"/>
        <v>138.25399166451842</v>
      </c>
      <c r="L3056" s="2">
        <f>DEGREES(ASIN((((COS(RADIANS('PV model'!$B$2))*COS(RADIANS(H3056))*COS(RADIANS(K3056)))+(SIN(RADIANS('PV model'!$B$2))*SIN(RADIANS(H3056)))))))</f>
        <v>-9.4123365641161367</v>
      </c>
      <c r="M3056" s="3">
        <f t="shared" si="521"/>
        <v>0</v>
      </c>
      <c r="N3056" s="2">
        <f t="shared" si="526"/>
        <v>40.203380894865667</v>
      </c>
      <c r="O3056" s="2">
        <f>IF('PV model'!$B$2&gt;0, 180-N3056,IF('PV model'!$B$2&lt;0,0-N3056,N3056))</f>
        <v>139.79661910513434</v>
      </c>
      <c r="P3056" s="2">
        <f>ABS(O3056-'PV model'!$B$5)</f>
        <v>65.20338089486566</v>
      </c>
      <c r="Q3056" s="3">
        <f t="shared" si="522"/>
        <v>99.412336564116146</v>
      </c>
      <c r="R3056" s="3">
        <f t="shared" si="527"/>
        <v>0</v>
      </c>
      <c r="S3056" s="3">
        <f t="shared" si="523"/>
        <v>0</v>
      </c>
      <c r="T3056" s="3">
        <f>(0.5*(1-COS(RADIANS(90-$X$3)))*(D3056+E3056)*'PV model'!$B$4)</f>
        <v>0</v>
      </c>
      <c r="U3056" s="3">
        <f t="shared" si="528"/>
        <v>0</v>
      </c>
      <c r="V3056" s="3">
        <f>('PV model'!$B$13*(U3056/1000)*(1-'PV model'!$B$14*((20+C3056)-25))*'PV model'!$B$10)/'PV model'!$B$12</f>
        <v>0</v>
      </c>
    </row>
    <row r="3057" spans="1:22" x14ac:dyDescent="0.2">
      <c r="A3057" s="10">
        <f t="shared" si="529"/>
        <v>128</v>
      </c>
      <c r="B3057" s="10">
        <f t="shared" si="530"/>
        <v>4</v>
      </c>
      <c r="C3057" s="23">
        <v>5</v>
      </c>
      <c r="D3057" s="24">
        <v>0</v>
      </c>
      <c r="E3057" s="24">
        <v>0</v>
      </c>
      <c r="F3057" s="48"/>
      <c r="G3057" s="48"/>
      <c r="H3057" s="1">
        <f t="shared" si="531"/>
        <v>16.977547163619089</v>
      </c>
      <c r="I3057" s="1">
        <f t="shared" si="524"/>
        <v>3.5840333419264088</v>
      </c>
      <c r="J3057" s="4">
        <f>B3057+('PV model'!$B$3/15)+(I3057/60)</f>
        <v>3.7830672223654398</v>
      </c>
      <c r="K3057" s="2">
        <f t="shared" si="525"/>
        <v>123.25399166451842</v>
      </c>
      <c r="L3057" s="2">
        <f>DEGREES(ASIN((((COS(RADIANS('PV model'!$B$2))*COS(RADIANS(H3057))*COS(RADIANS(K3057)))+(SIN(RADIANS('PV model'!$B$2))*SIN(RADIANS(H3057)))))))</f>
        <v>-3.2338665954240522</v>
      </c>
      <c r="M3057" s="3">
        <f t="shared" si="521"/>
        <v>0</v>
      </c>
      <c r="N3057" s="2">
        <f t="shared" si="526"/>
        <v>53.233290944214588</v>
      </c>
      <c r="O3057" s="2">
        <f>IF('PV model'!$B$2&gt;0, 180-N3057,IF('PV model'!$B$2&lt;0,0-N3057,N3057))</f>
        <v>126.76670905578541</v>
      </c>
      <c r="P3057" s="2">
        <f>ABS(O3057-'PV model'!$B$5)</f>
        <v>78.233290944214588</v>
      </c>
      <c r="Q3057" s="3">
        <f t="shared" si="522"/>
        <v>93.233866595424061</v>
      </c>
      <c r="R3057" s="3">
        <f t="shared" si="527"/>
        <v>0</v>
      </c>
      <c r="S3057" s="3">
        <f t="shared" si="523"/>
        <v>0</v>
      </c>
      <c r="T3057" s="3">
        <f>(0.5*(1-COS(RADIANS(90-$X$3)))*(D3057+E3057)*'PV model'!$B$4)</f>
        <v>0</v>
      </c>
      <c r="U3057" s="3">
        <f t="shared" si="528"/>
        <v>0</v>
      </c>
      <c r="V3057" s="3">
        <f>('PV model'!$B$13*(U3057/1000)*(1-'PV model'!$B$14*((20+C3057)-25))*'PV model'!$B$10)/'PV model'!$B$12</f>
        <v>0</v>
      </c>
    </row>
    <row r="3058" spans="1:22" x14ac:dyDescent="0.2">
      <c r="A3058" s="10">
        <f t="shared" si="529"/>
        <v>128</v>
      </c>
      <c r="B3058" s="10">
        <f t="shared" si="530"/>
        <v>5</v>
      </c>
      <c r="C3058" s="23">
        <v>4.3</v>
      </c>
      <c r="D3058" s="24">
        <v>0</v>
      </c>
      <c r="E3058" s="24">
        <v>4.41</v>
      </c>
      <c r="F3058" s="48"/>
      <c r="G3058" s="48"/>
      <c r="H3058" s="1">
        <f t="shared" si="531"/>
        <v>16.977547163619089</v>
      </c>
      <c r="I3058" s="1">
        <f t="shared" si="524"/>
        <v>3.5840333419264088</v>
      </c>
      <c r="J3058" s="4">
        <f>B3058+('PV model'!$B$3/15)+(I3058/60)</f>
        <v>4.7830672223654407</v>
      </c>
      <c r="K3058" s="2">
        <f t="shared" si="525"/>
        <v>108.2539916645184</v>
      </c>
      <c r="L3058" s="2">
        <f>DEGREES(ASIN((((COS(RADIANS('PV model'!$B$2))*COS(RADIANS(H3058))*COS(RADIANS(K3058)))+(SIN(RADIANS('PV model'!$B$2))*SIN(RADIANS(H3058)))))))</f>
        <v>4.0690595945296399</v>
      </c>
      <c r="M3058" s="3">
        <f t="shared" si="521"/>
        <v>4.0690595945296399</v>
      </c>
      <c r="N3058" s="2">
        <f t="shared" si="526"/>
        <v>65.586322943830226</v>
      </c>
      <c r="O3058" s="2">
        <f>IF('PV model'!$B$2&gt;0, 180-N3058,IF('PV model'!$B$2&lt;0,0-N3058,N3058))</f>
        <v>114.41367705616977</v>
      </c>
      <c r="P3058" s="2">
        <f>ABS(O3058-'PV model'!$B$5)</f>
        <v>90.586322943830226</v>
      </c>
      <c r="Q3058" s="3">
        <f t="shared" si="522"/>
        <v>85.930940405470352</v>
      </c>
      <c r="R3058" s="3">
        <f t="shared" si="527"/>
        <v>0</v>
      </c>
      <c r="S3058" s="3">
        <f t="shared" si="523"/>
        <v>4.41</v>
      </c>
      <c r="T3058" s="3">
        <f>(0.5*(1-COS(RADIANS(90-$X$3)))*(D3058+E3058)*'PV model'!$B$4)</f>
        <v>0</v>
      </c>
      <c r="U3058" s="3">
        <f t="shared" si="528"/>
        <v>4.41</v>
      </c>
      <c r="V3058" s="3">
        <f>('PV model'!$B$13*(U3058/1000)*(1-'PV model'!$B$14*((20+C3058)-25))*'PV model'!$B$10)/'PV model'!$B$12</f>
        <v>0.44205790607999995</v>
      </c>
    </row>
    <row r="3059" spans="1:22" x14ac:dyDescent="0.2">
      <c r="A3059" s="10">
        <f t="shared" si="529"/>
        <v>128</v>
      </c>
      <c r="B3059" s="10">
        <f t="shared" si="530"/>
        <v>6</v>
      </c>
      <c r="C3059" s="23">
        <v>4.5</v>
      </c>
      <c r="D3059" s="24">
        <v>3.3673500000000001</v>
      </c>
      <c r="E3059" s="24">
        <v>37.925999999999995</v>
      </c>
      <c r="F3059" s="48"/>
      <c r="G3059" s="48"/>
      <c r="H3059" s="1">
        <f t="shared" si="531"/>
        <v>16.977547163619089</v>
      </c>
      <c r="I3059" s="1">
        <f t="shared" si="524"/>
        <v>3.5840333419264088</v>
      </c>
      <c r="J3059" s="4">
        <f>B3059+('PV model'!$B$3/15)+(I3059/60)</f>
        <v>5.7830672223654407</v>
      </c>
      <c r="K3059" s="2">
        <f t="shared" si="525"/>
        <v>93.253991664518395</v>
      </c>
      <c r="L3059" s="2">
        <f>DEGREES(ASIN((((COS(RADIANS('PV model'!$B$2))*COS(RADIANS(H3059))*COS(RADIANS(K3059)))+(SIN(RADIANS('PV model'!$B$2))*SIN(RADIANS(H3059)))))))</f>
        <v>12.11607693187389</v>
      </c>
      <c r="M3059" s="3">
        <f t="shared" si="521"/>
        <v>12.11607693187389</v>
      </c>
      <c r="N3059" s="2">
        <f t="shared" si="526"/>
        <v>77.589345275042078</v>
      </c>
      <c r="O3059" s="2">
        <f>IF('PV model'!$B$2&gt;0, 180-N3059,IF('PV model'!$B$2&lt;0,0-N3059,N3059))</f>
        <v>102.41065472495792</v>
      </c>
      <c r="P3059" s="2">
        <f>ABS(O3059-'PV model'!$B$5)</f>
        <v>102.58934527504208</v>
      </c>
      <c r="Q3059" s="3">
        <f t="shared" si="522"/>
        <v>77.883923068126109</v>
      </c>
      <c r="R3059" s="3">
        <f t="shared" si="527"/>
        <v>3.3673500000000001</v>
      </c>
      <c r="S3059" s="3">
        <f t="shared" si="523"/>
        <v>39.225935798643008</v>
      </c>
      <c r="T3059" s="3">
        <f>(0.5*(1-COS(RADIANS(90-$X$3)))*(D3059+E3059)*'PV model'!$B$4)</f>
        <v>0</v>
      </c>
      <c r="U3059" s="3">
        <f t="shared" si="528"/>
        <v>42.593285798643009</v>
      </c>
      <c r="V3059" s="3">
        <f>('PV model'!$B$13*(U3059/1000)*(1-'PV model'!$B$14*((20+C3059)-25))*'PV model'!$B$10)/'PV model'!$B$12</f>
        <v>4.2661400981292195</v>
      </c>
    </row>
    <row r="3060" spans="1:22" x14ac:dyDescent="0.2">
      <c r="A3060" s="10">
        <f t="shared" si="529"/>
        <v>128</v>
      </c>
      <c r="B3060" s="10">
        <f t="shared" si="530"/>
        <v>7</v>
      </c>
      <c r="C3060" s="23">
        <v>6.4</v>
      </c>
      <c r="D3060" s="24">
        <v>50.510249999999999</v>
      </c>
      <c r="E3060" s="24">
        <v>95.256</v>
      </c>
      <c r="F3060" s="48"/>
      <c r="G3060" s="48"/>
      <c r="H3060" s="1">
        <f t="shared" si="531"/>
        <v>16.977547163619089</v>
      </c>
      <c r="I3060" s="1">
        <f t="shared" si="524"/>
        <v>3.5840333419264088</v>
      </c>
      <c r="J3060" s="4">
        <f>B3060+('PV model'!$B$3/15)+(I3060/60)</f>
        <v>6.7830672223654407</v>
      </c>
      <c r="K3060" s="2">
        <f t="shared" si="525"/>
        <v>78.253991664518395</v>
      </c>
      <c r="L3060" s="2">
        <f>DEGREES(ASIN((((COS(RADIANS('PV model'!$B$2))*COS(RADIANS(H3060))*COS(RADIANS(K3060)))+(SIN(RADIANS('PV model'!$B$2))*SIN(RADIANS(H3060)))))))</f>
        <v>20.54375271544</v>
      </c>
      <c r="M3060" s="3">
        <f t="shared" si="521"/>
        <v>20.54375271544</v>
      </c>
      <c r="N3060" s="2">
        <f t="shared" si="526"/>
        <v>89.698337647283822</v>
      </c>
      <c r="O3060" s="2">
        <f>IF('PV model'!$B$2&gt;0, 180-N3060,IF('PV model'!$B$2&lt;0,0-N3060,N3060))</f>
        <v>90.301662352716178</v>
      </c>
      <c r="P3060" s="2">
        <f>ABS(O3060-'PV model'!$B$5)</f>
        <v>114.69833764728382</v>
      </c>
      <c r="Q3060" s="3">
        <f t="shared" si="522"/>
        <v>69.456247284560007</v>
      </c>
      <c r="R3060" s="3">
        <f t="shared" si="527"/>
        <v>50.510249999999999</v>
      </c>
      <c r="S3060" s="3">
        <f t="shared" si="523"/>
        <v>110.98160353938897</v>
      </c>
      <c r="T3060" s="3">
        <f>(0.5*(1-COS(RADIANS(90-$X$3)))*(D3060+E3060)*'PV model'!$B$4)</f>
        <v>0</v>
      </c>
      <c r="U3060" s="3">
        <f t="shared" si="528"/>
        <v>161.49185353938896</v>
      </c>
      <c r="V3060" s="3">
        <f>('PV model'!$B$13*(U3060/1000)*(1-'PV model'!$B$14*((20+C3060)-25))*'PV model'!$B$10)/'PV model'!$B$12</f>
        <v>16.052326415990454</v>
      </c>
    </row>
    <row r="3061" spans="1:22" x14ac:dyDescent="0.2">
      <c r="A3061" s="10">
        <f t="shared" si="529"/>
        <v>128</v>
      </c>
      <c r="B3061" s="10">
        <f t="shared" si="530"/>
        <v>8</v>
      </c>
      <c r="C3061" s="23">
        <v>8.3000000000000007</v>
      </c>
      <c r="D3061" s="24">
        <v>25.81635</v>
      </c>
      <c r="E3061" s="24">
        <v>156.11399999999998</v>
      </c>
      <c r="F3061" s="48"/>
      <c r="G3061" s="48"/>
      <c r="H3061" s="1">
        <f t="shared" si="531"/>
        <v>16.977547163619089</v>
      </c>
      <c r="I3061" s="1">
        <f t="shared" si="524"/>
        <v>3.5840333419264088</v>
      </c>
      <c r="J3061" s="4">
        <f>B3061+('PV model'!$B$3/15)+(I3061/60)</f>
        <v>7.7830672223654407</v>
      </c>
      <c r="K3061" s="2">
        <f t="shared" si="525"/>
        <v>63.253991664518388</v>
      </c>
      <c r="L3061" s="2">
        <f>DEGREES(ASIN((((COS(RADIANS('PV model'!$B$2))*COS(RADIANS(H3061))*COS(RADIANS(K3061)))+(SIN(RADIANS('PV model'!$B$2))*SIN(RADIANS(H3061)))))))</f>
        <v>28.975577468546604</v>
      </c>
      <c r="M3061" s="3">
        <f t="shared" si="521"/>
        <v>28.975577468546604</v>
      </c>
      <c r="N3061" s="2">
        <f t="shared" si="526"/>
        <v>77.500859918673854</v>
      </c>
      <c r="O3061" s="2">
        <f>IF('PV model'!$B$2&gt;0, 180-N3061,IF('PV model'!$B$2&lt;0,0-N3061,N3061))</f>
        <v>102.49914008132615</v>
      </c>
      <c r="P3061" s="2">
        <f>ABS(O3061-'PV model'!$B$5)</f>
        <v>102.50085991867385</v>
      </c>
      <c r="Q3061" s="3">
        <f t="shared" si="522"/>
        <v>61.024422531453411</v>
      </c>
      <c r="R3061" s="3">
        <f t="shared" si="527"/>
        <v>25.816349999999993</v>
      </c>
      <c r="S3061" s="3">
        <f t="shared" si="523"/>
        <v>170.1595467404268</v>
      </c>
      <c r="T3061" s="3">
        <f>(0.5*(1-COS(RADIANS(90-$X$3)))*(D3061+E3061)*'PV model'!$B$4)</f>
        <v>0</v>
      </c>
      <c r="U3061" s="3">
        <f t="shared" si="528"/>
        <v>195.9758967404268</v>
      </c>
      <c r="V3061" s="3">
        <f>('PV model'!$B$13*(U3061/1000)*(1-'PV model'!$B$14*((20+C3061)-25))*'PV model'!$B$10)/'PV model'!$B$12</f>
        <v>19.331165929749176</v>
      </c>
    </row>
    <row r="3062" spans="1:22" x14ac:dyDescent="0.2">
      <c r="A3062" s="10">
        <f t="shared" si="529"/>
        <v>128</v>
      </c>
      <c r="B3062" s="10">
        <f t="shared" si="530"/>
        <v>9</v>
      </c>
      <c r="C3062" s="23">
        <v>9.6</v>
      </c>
      <c r="D3062" s="24">
        <v>277.24515000000002</v>
      </c>
      <c r="E3062" s="24">
        <v>200.214</v>
      </c>
      <c r="F3062" s="48"/>
      <c r="G3062" s="48"/>
      <c r="H3062" s="1">
        <f t="shared" si="531"/>
        <v>16.977547163619089</v>
      </c>
      <c r="I3062" s="1">
        <f t="shared" si="524"/>
        <v>3.5840333419264088</v>
      </c>
      <c r="J3062" s="4">
        <f>B3062+('PV model'!$B$3/15)+(I3062/60)</f>
        <v>8.7830672223654389</v>
      </c>
      <c r="K3062" s="2">
        <f t="shared" si="525"/>
        <v>48.253991664518416</v>
      </c>
      <c r="L3062" s="2">
        <f>DEGREES(ASIN((((COS(RADIANS('PV model'!$B$2))*COS(RADIANS(H3062))*COS(RADIANS(K3062)))+(SIN(RADIANS('PV model'!$B$2))*SIN(RADIANS(H3062)))))))</f>
        <v>36.965698642613845</v>
      </c>
      <c r="M3062" s="3">
        <f t="shared" si="521"/>
        <v>36.965698642613845</v>
      </c>
      <c r="N3062" s="2">
        <f t="shared" si="526"/>
        <v>63.266208908852455</v>
      </c>
      <c r="O3062" s="2">
        <f>IF('PV model'!$B$2&gt;0, 180-N3062,IF('PV model'!$B$2&lt;0,0-N3062,N3062))</f>
        <v>116.73379109114754</v>
      </c>
      <c r="P3062" s="2">
        <f>ABS(O3062-'PV model'!$B$5)</f>
        <v>88.266208908852462</v>
      </c>
      <c r="Q3062" s="3">
        <f t="shared" si="522"/>
        <v>53.034301357386155</v>
      </c>
      <c r="R3062" s="3">
        <f t="shared" si="527"/>
        <v>277.24515000000008</v>
      </c>
      <c r="S3062" s="3">
        <f t="shared" si="523"/>
        <v>264.25293929914881</v>
      </c>
      <c r="T3062" s="3">
        <f>(0.5*(1-COS(RADIANS(90-$X$3)))*(D3062+E3062)*'PV model'!$B$4)</f>
        <v>0</v>
      </c>
      <c r="U3062" s="3">
        <f t="shared" si="528"/>
        <v>541.49808929914889</v>
      </c>
      <c r="V3062" s="3">
        <f>('PV model'!$B$13*(U3062/1000)*(1-'PV model'!$B$14*((20+C3062)-25))*'PV model'!$B$10)/'PV model'!$B$12</f>
        <v>53.132191064626205</v>
      </c>
    </row>
    <row r="3063" spans="1:22" x14ac:dyDescent="0.2">
      <c r="A3063" s="10">
        <f t="shared" si="529"/>
        <v>128</v>
      </c>
      <c r="B3063" s="10">
        <f t="shared" si="530"/>
        <v>10</v>
      </c>
      <c r="C3063" s="23">
        <v>10.4</v>
      </c>
      <c r="D3063" s="24">
        <v>307.55129999999997</v>
      </c>
      <c r="E3063" s="24">
        <v>247.84200000000001</v>
      </c>
      <c r="F3063" s="48"/>
      <c r="G3063" s="48"/>
      <c r="H3063" s="1">
        <f t="shared" si="531"/>
        <v>16.977547163619089</v>
      </c>
      <c r="I3063" s="1">
        <f t="shared" si="524"/>
        <v>3.5840333419264088</v>
      </c>
      <c r="J3063" s="4">
        <f>B3063+('PV model'!$B$3/15)+(I3063/60)</f>
        <v>9.7830672223654389</v>
      </c>
      <c r="K3063" s="2">
        <f t="shared" si="525"/>
        <v>33.253991664518416</v>
      </c>
      <c r="L3063" s="2">
        <f>DEGREES(ASIN((((COS(RADIANS('PV model'!$B$2))*COS(RADIANS(H3063))*COS(RADIANS(K3063)))+(SIN(RADIANS('PV model'!$B$2))*SIN(RADIANS(H3063)))))))</f>
        <v>43.920221525882631</v>
      </c>
      <c r="M3063" s="3">
        <f t="shared" si="521"/>
        <v>43.920221525882631</v>
      </c>
      <c r="N3063" s="2">
        <f t="shared" si="526"/>
        <v>46.727215525853538</v>
      </c>
      <c r="O3063" s="2">
        <f>IF('PV model'!$B$2&gt;0, 180-N3063,IF('PV model'!$B$2&lt;0,0-N3063,N3063))</f>
        <v>133.27278447414648</v>
      </c>
      <c r="P3063" s="2">
        <f>ABS(O3063-'PV model'!$B$5)</f>
        <v>71.727215525853524</v>
      </c>
      <c r="Q3063" s="3">
        <f t="shared" si="522"/>
        <v>46.079778474117369</v>
      </c>
      <c r="R3063" s="3">
        <f t="shared" si="527"/>
        <v>307.55130000000003</v>
      </c>
      <c r="S3063" s="3">
        <f t="shared" si="523"/>
        <v>323.67539970035995</v>
      </c>
      <c r="T3063" s="3">
        <f>(0.5*(1-COS(RADIANS(90-$X$3)))*(D3063+E3063)*'PV model'!$B$4)</f>
        <v>0</v>
      </c>
      <c r="U3063" s="3">
        <f t="shared" si="528"/>
        <v>631.22669970035997</v>
      </c>
      <c r="V3063" s="3">
        <f>('PV model'!$B$13*(U3063/1000)*(1-'PV model'!$B$14*((20+C3063)-25))*'PV model'!$B$10)/'PV model'!$B$12</f>
        <v>61.734516610563745</v>
      </c>
    </row>
    <row r="3064" spans="1:22" x14ac:dyDescent="0.2">
      <c r="A3064" s="10">
        <f t="shared" si="529"/>
        <v>128</v>
      </c>
      <c r="B3064" s="10">
        <f t="shared" si="530"/>
        <v>11</v>
      </c>
      <c r="C3064" s="23">
        <v>11.4</v>
      </c>
      <c r="D3064" s="24">
        <v>616.22505000000001</v>
      </c>
      <c r="E3064" s="24">
        <v>220.5</v>
      </c>
      <c r="F3064" s="48"/>
      <c r="G3064" s="48"/>
      <c r="H3064" s="1">
        <f t="shared" si="531"/>
        <v>16.977547163619089</v>
      </c>
      <c r="I3064" s="1">
        <f t="shared" si="524"/>
        <v>3.5840333419264088</v>
      </c>
      <c r="J3064" s="4">
        <f>B3064+('PV model'!$B$3/15)+(I3064/60)</f>
        <v>10.783067222365439</v>
      </c>
      <c r="K3064" s="2">
        <f t="shared" si="525"/>
        <v>18.253991664518416</v>
      </c>
      <c r="L3064" s="2">
        <f>DEGREES(ASIN((((COS(RADIANS('PV model'!$B$2))*COS(RADIANS(H3064))*COS(RADIANS(K3064)))+(SIN(RADIANS('PV model'!$B$2))*SIN(RADIANS(H3064)))))))</f>
        <v>49.034392045187715</v>
      </c>
      <c r="M3064" s="3">
        <f t="shared" si="521"/>
        <v>49.034392045187715</v>
      </c>
      <c r="N3064" s="2">
        <f t="shared" si="526"/>
        <v>27.190477022102552</v>
      </c>
      <c r="O3064" s="2">
        <f>IF('PV model'!$B$2&gt;0, 180-N3064,IF('PV model'!$B$2&lt;0,0-N3064,N3064))</f>
        <v>152.80952297789744</v>
      </c>
      <c r="P3064" s="2">
        <f>ABS(O3064-'PV model'!$B$5)</f>
        <v>52.190477022102556</v>
      </c>
      <c r="Q3064" s="3">
        <f t="shared" si="522"/>
        <v>40.965607954812285</v>
      </c>
      <c r="R3064" s="3">
        <f t="shared" si="527"/>
        <v>616.22505000000001</v>
      </c>
      <c r="S3064" s="3">
        <f t="shared" si="523"/>
        <v>295.16338481052054</v>
      </c>
      <c r="T3064" s="3">
        <f>(0.5*(1-COS(RADIANS(90-$X$3)))*(D3064+E3064)*'PV model'!$B$4)</f>
        <v>0</v>
      </c>
      <c r="U3064" s="3">
        <f t="shared" si="528"/>
        <v>911.38843481052049</v>
      </c>
      <c r="V3064" s="3">
        <f>('PV model'!$B$13*(U3064/1000)*(1-'PV model'!$B$14*((20+C3064)-25))*'PV model'!$B$10)/'PV model'!$B$12</f>
        <v>88.770166812301937</v>
      </c>
    </row>
    <row r="3065" spans="1:22" x14ac:dyDescent="0.2">
      <c r="A3065" s="10">
        <f t="shared" si="529"/>
        <v>128</v>
      </c>
      <c r="B3065" s="10">
        <f t="shared" si="530"/>
        <v>12</v>
      </c>
      <c r="C3065" s="23">
        <v>12.3</v>
      </c>
      <c r="D3065" s="24">
        <v>826.1232</v>
      </c>
      <c r="E3065" s="24">
        <v>165.816</v>
      </c>
      <c r="F3065" s="48"/>
      <c r="G3065" s="48"/>
      <c r="H3065" s="1">
        <f t="shared" si="531"/>
        <v>16.977547163619089</v>
      </c>
      <c r="I3065" s="1">
        <f t="shared" si="524"/>
        <v>3.5840333419264088</v>
      </c>
      <c r="J3065" s="4">
        <f>B3065+('PV model'!$B$3/15)+(I3065/60)</f>
        <v>11.783067222365439</v>
      </c>
      <c r="K3065" s="2">
        <f t="shared" si="525"/>
        <v>3.2539916645184164</v>
      </c>
      <c r="L3065" s="2">
        <f>DEGREES(ASIN((((COS(RADIANS('PV model'!$B$2))*COS(RADIANS(H3065))*COS(RADIANS(K3065)))+(SIN(RADIANS('PV model'!$B$2))*SIN(RADIANS(H3065)))))))</f>
        <v>51.397269534973873</v>
      </c>
      <c r="M3065" s="3">
        <f t="shared" si="521"/>
        <v>51.397269534973873</v>
      </c>
      <c r="N3065" s="2">
        <f t="shared" si="526"/>
        <v>4.9917646212879134</v>
      </c>
      <c r="O3065" s="2">
        <f>IF('PV model'!$B$2&gt;0, 180-N3065,IF('PV model'!$B$2&lt;0,0-N3065,N3065))</f>
        <v>175.00823537871207</v>
      </c>
      <c r="P3065" s="2">
        <f>ABS(O3065-'PV model'!$B$5)</f>
        <v>29.991764621287928</v>
      </c>
      <c r="Q3065" s="3">
        <f t="shared" si="522"/>
        <v>38.60273046502612</v>
      </c>
      <c r="R3065" s="3">
        <f t="shared" si="527"/>
        <v>826.1232</v>
      </c>
      <c r="S3065" s="3">
        <f t="shared" si="523"/>
        <v>222.32574366335857</v>
      </c>
      <c r="T3065" s="3">
        <f>(0.5*(1-COS(RADIANS(90-$X$3)))*(D3065+E3065)*'PV model'!$B$4)</f>
        <v>0</v>
      </c>
      <c r="U3065" s="3">
        <f t="shared" si="528"/>
        <v>1048.4489436633585</v>
      </c>
      <c r="V3065" s="3">
        <f>('PV model'!$B$13*(U3065/1000)*(1-'PV model'!$B$14*((20+C3065)-25))*'PV model'!$B$10)/'PV model'!$B$12</f>
        <v>101.74271008145848</v>
      </c>
    </row>
    <row r="3066" spans="1:22" x14ac:dyDescent="0.2">
      <c r="A3066" s="10">
        <f t="shared" si="529"/>
        <v>128</v>
      </c>
      <c r="B3066" s="10">
        <f t="shared" si="530"/>
        <v>13</v>
      </c>
      <c r="C3066" s="23">
        <v>13.4</v>
      </c>
      <c r="D3066" s="24">
        <v>899.08244999999999</v>
      </c>
      <c r="E3066" s="24">
        <v>123.47999999999999</v>
      </c>
      <c r="F3066" s="48"/>
      <c r="G3066" s="48"/>
      <c r="H3066" s="1">
        <f t="shared" si="531"/>
        <v>16.977547163619089</v>
      </c>
      <c r="I3066" s="1">
        <f t="shared" si="524"/>
        <v>3.5840333419264088</v>
      </c>
      <c r="J3066" s="4">
        <f>B3066+('PV model'!$B$3/15)+(I3066/60)</f>
        <v>12.783067222365439</v>
      </c>
      <c r="K3066" s="2">
        <f t="shared" si="525"/>
        <v>-11.746008335481584</v>
      </c>
      <c r="L3066" s="2">
        <f>DEGREES(ASIN((((COS(RADIANS('PV model'!$B$2))*COS(RADIANS(H3066))*COS(RADIANS(K3066)))+(SIN(RADIANS('PV model'!$B$2))*SIN(RADIANS(H3066)))))))</f>
        <v>50.445600187354366</v>
      </c>
      <c r="M3066" s="3">
        <f t="shared" si="521"/>
        <v>50.445600187354366</v>
      </c>
      <c r="N3066" s="2">
        <f t="shared" si="526"/>
        <v>-17.802991689081662</v>
      </c>
      <c r="O3066" s="2">
        <f>IF('PV model'!$B$2&gt;0, 180-N3066,IF('PV model'!$B$2&lt;0,0-N3066,N3066))</f>
        <v>197.80299168908167</v>
      </c>
      <c r="P3066" s="2">
        <f>ABS(O3066-'PV model'!$B$5)</f>
        <v>7.1970083109183349</v>
      </c>
      <c r="Q3066" s="3">
        <f t="shared" si="522"/>
        <v>39.554399812645627</v>
      </c>
      <c r="R3066" s="3">
        <f t="shared" si="527"/>
        <v>899.08245000000011</v>
      </c>
      <c r="S3066" s="3">
        <f t="shared" si="523"/>
        <v>166.92425976163395</v>
      </c>
      <c r="T3066" s="3">
        <f>(0.5*(1-COS(RADIANS(90-$X$3)))*(D3066+E3066)*'PV model'!$B$4)</f>
        <v>0</v>
      </c>
      <c r="U3066" s="3">
        <f t="shared" si="528"/>
        <v>1066.0067097616341</v>
      </c>
      <c r="V3066" s="3">
        <f>('PV model'!$B$13*(U3066/1000)*(1-'PV model'!$B$14*((20+C3066)-25))*'PV model'!$B$10)/'PV model'!$B$12</f>
        <v>102.97768087599178</v>
      </c>
    </row>
    <row r="3067" spans="1:22" x14ac:dyDescent="0.2">
      <c r="A3067" s="10">
        <f t="shared" si="529"/>
        <v>128</v>
      </c>
      <c r="B3067" s="10">
        <f t="shared" si="530"/>
        <v>14</v>
      </c>
      <c r="C3067" s="23">
        <v>12.4</v>
      </c>
      <c r="D3067" s="24">
        <v>420.91874999999999</v>
      </c>
      <c r="E3067" s="24">
        <v>289.29599999999999</v>
      </c>
      <c r="F3067" s="48"/>
      <c r="G3067" s="48"/>
      <c r="H3067" s="1">
        <f t="shared" si="531"/>
        <v>16.977547163619089</v>
      </c>
      <c r="I3067" s="1">
        <f t="shared" si="524"/>
        <v>3.5840333419264088</v>
      </c>
      <c r="J3067" s="4">
        <f>B3067+('PV model'!$B$3/15)+(I3067/60)</f>
        <v>13.783067222365439</v>
      </c>
      <c r="K3067" s="2">
        <f t="shared" si="525"/>
        <v>-26.746008335481584</v>
      </c>
      <c r="L3067" s="2">
        <f>DEGREES(ASIN((((COS(RADIANS('PV model'!$B$2))*COS(RADIANS(H3067))*COS(RADIANS(K3067)))+(SIN(RADIANS('PV model'!$B$2))*SIN(RADIANS(H3067)))))))</f>
        <v>46.419414159131598</v>
      </c>
      <c r="M3067" s="3">
        <f t="shared" si="521"/>
        <v>46.419414159131598</v>
      </c>
      <c r="N3067" s="2">
        <f t="shared" si="526"/>
        <v>-38.63583352768191</v>
      </c>
      <c r="O3067" s="2">
        <f>IF('PV model'!$B$2&gt;0, 180-N3067,IF('PV model'!$B$2&lt;0,0-N3067,N3067))</f>
        <v>218.63583352768191</v>
      </c>
      <c r="P3067" s="2">
        <f>ABS(O3067-'PV model'!$B$5)</f>
        <v>13.63583352768191</v>
      </c>
      <c r="Q3067" s="3">
        <f t="shared" si="522"/>
        <v>43.580585840868402</v>
      </c>
      <c r="R3067" s="3">
        <f t="shared" si="527"/>
        <v>420.91874999999999</v>
      </c>
      <c r="S3067" s="3">
        <f t="shared" si="523"/>
        <v>379.5516304895275</v>
      </c>
      <c r="T3067" s="3">
        <f>(0.5*(1-COS(RADIANS(90-$X$3)))*(D3067+E3067)*'PV model'!$B$4)</f>
        <v>0</v>
      </c>
      <c r="U3067" s="3">
        <f t="shared" si="528"/>
        <v>800.47038048952754</v>
      </c>
      <c r="V3067" s="3">
        <f>('PV model'!$B$13*(U3067/1000)*(1-'PV model'!$B$14*((20+C3067)-25))*'PV model'!$B$10)/'PV model'!$B$12</f>
        <v>77.646574664414672</v>
      </c>
    </row>
    <row r="3068" spans="1:22" x14ac:dyDescent="0.2">
      <c r="A3068" s="10">
        <f t="shared" si="529"/>
        <v>128</v>
      </c>
      <c r="B3068" s="10">
        <f t="shared" si="530"/>
        <v>15</v>
      </c>
      <c r="C3068" s="23">
        <v>11.4</v>
      </c>
      <c r="D3068" s="24">
        <v>1.1224499999999999</v>
      </c>
      <c r="E3068" s="24">
        <v>176.4</v>
      </c>
      <c r="F3068" s="48"/>
      <c r="G3068" s="48"/>
      <c r="H3068" s="1">
        <f t="shared" si="531"/>
        <v>16.977547163619089</v>
      </c>
      <c r="I3068" s="1">
        <f t="shared" si="524"/>
        <v>3.5840333419264088</v>
      </c>
      <c r="J3068" s="4">
        <f>B3068+('PV model'!$B$3/15)+(I3068/60)</f>
        <v>14.783067222365439</v>
      </c>
      <c r="K3068" s="2">
        <f t="shared" si="525"/>
        <v>-41.746008335481584</v>
      </c>
      <c r="L3068" s="2">
        <f>DEGREES(ASIN((((COS(RADIANS('PV model'!$B$2))*COS(RADIANS(H3068))*COS(RADIANS(K3068)))+(SIN(RADIANS('PV model'!$B$2))*SIN(RADIANS(H3068)))))))</f>
        <v>40.152406970360175</v>
      </c>
      <c r="M3068" s="3">
        <f t="shared" si="521"/>
        <v>40.152406970360175</v>
      </c>
      <c r="N3068" s="2">
        <f t="shared" si="526"/>
        <v>-56.424938845902595</v>
      </c>
      <c r="O3068" s="2">
        <f>IF('PV model'!$B$2&gt;0, 180-N3068,IF('PV model'!$B$2&lt;0,0-N3068,N3068))</f>
        <v>236.4249388459026</v>
      </c>
      <c r="P3068" s="2">
        <f>ABS(O3068-'PV model'!$B$5)</f>
        <v>31.424938845902602</v>
      </c>
      <c r="Q3068" s="3">
        <f t="shared" si="522"/>
        <v>49.847593029639818</v>
      </c>
      <c r="R3068" s="3">
        <f t="shared" si="527"/>
        <v>1.1224499999999999</v>
      </c>
      <c r="S3068" s="3">
        <f t="shared" si="523"/>
        <v>177.20686192605504</v>
      </c>
      <c r="T3068" s="3">
        <f>(0.5*(1-COS(RADIANS(90-$X$3)))*(D3068+E3068)*'PV model'!$B$4)</f>
        <v>0</v>
      </c>
      <c r="U3068" s="3">
        <f t="shared" si="528"/>
        <v>178.32931192605503</v>
      </c>
      <c r="V3068" s="3">
        <f>('PV model'!$B$13*(U3068/1000)*(1-'PV model'!$B$14*((20+C3068)-25))*'PV model'!$B$10)/'PV model'!$B$12</f>
        <v>17.369457590813173</v>
      </c>
    </row>
    <row r="3069" spans="1:22" x14ac:dyDescent="0.2">
      <c r="A3069" s="10">
        <f t="shared" si="529"/>
        <v>128</v>
      </c>
      <c r="B3069" s="10">
        <f t="shared" si="530"/>
        <v>16</v>
      </c>
      <c r="C3069" s="23">
        <v>11</v>
      </c>
      <c r="D3069" s="24">
        <v>0</v>
      </c>
      <c r="E3069" s="24">
        <v>147.29399999999998</v>
      </c>
      <c r="F3069" s="48"/>
      <c r="G3069" s="48"/>
      <c r="H3069" s="1">
        <f t="shared" si="531"/>
        <v>16.977547163619089</v>
      </c>
      <c r="I3069" s="1">
        <f t="shared" si="524"/>
        <v>3.5840333419264088</v>
      </c>
      <c r="J3069" s="4">
        <f>B3069+('PV model'!$B$3/15)+(I3069/60)</f>
        <v>15.783067222365439</v>
      </c>
      <c r="K3069" s="2">
        <f t="shared" si="525"/>
        <v>-56.746008335481584</v>
      </c>
      <c r="L3069" s="2">
        <f>DEGREES(ASIN((((COS(RADIANS('PV model'!$B$2))*COS(RADIANS(H3069))*COS(RADIANS(K3069)))+(SIN(RADIANS('PV model'!$B$2))*SIN(RADIANS(H3069)))))))</f>
        <v>32.526952620974527</v>
      </c>
      <c r="M3069" s="3">
        <f t="shared" si="521"/>
        <v>32.526952620974527</v>
      </c>
      <c r="N3069" s="2">
        <f t="shared" si="526"/>
        <v>-71.55047390765283</v>
      </c>
      <c r="O3069" s="2">
        <f>IF('PV model'!$B$2&gt;0, 180-N3069,IF('PV model'!$B$2&lt;0,0-N3069,N3069))</f>
        <v>251.55047390765282</v>
      </c>
      <c r="P3069" s="2">
        <f>ABS(O3069-'PV model'!$B$5)</f>
        <v>46.550473907652815</v>
      </c>
      <c r="Q3069" s="3">
        <f t="shared" si="522"/>
        <v>57.473047379025481</v>
      </c>
      <c r="R3069" s="3">
        <f t="shared" si="527"/>
        <v>0</v>
      </c>
      <c r="S3069" s="3">
        <f t="shared" si="523"/>
        <v>147.29399999999998</v>
      </c>
      <c r="T3069" s="3">
        <f>(0.5*(1-COS(RADIANS(90-$X$3)))*(D3069+E3069)*'PV model'!$B$4)</f>
        <v>0</v>
      </c>
      <c r="U3069" s="3">
        <f t="shared" si="528"/>
        <v>147.29399999999998</v>
      </c>
      <c r="V3069" s="3">
        <f>('PV model'!$B$13*(U3069/1000)*(1-'PV model'!$B$14*((20+C3069)-25))*'PV model'!$B$10)/'PV model'!$B$12</f>
        <v>14.370144042239998</v>
      </c>
    </row>
    <row r="3070" spans="1:22" x14ac:dyDescent="0.2">
      <c r="A3070" s="10">
        <f t="shared" si="529"/>
        <v>128</v>
      </c>
      <c r="B3070" s="10">
        <f t="shared" si="530"/>
        <v>17</v>
      </c>
      <c r="C3070" s="23">
        <v>11.7</v>
      </c>
      <c r="D3070" s="24">
        <v>0</v>
      </c>
      <c r="E3070" s="24">
        <v>110.25</v>
      </c>
      <c r="F3070" s="48"/>
      <c r="G3070" s="48"/>
      <c r="H3070" s="1">
        <f t="shared" si="531"/>
        <v>16.977547163619089</v>
      </c>
      <c r="I3070" s="1">
        <f t="shared" si="524"/>
        <v>3.5840333419264088</v>
      </c>
      <c r="J3070" s="4">
        <f>B3070+('PV model'!$B$3/15)+(I3070/60)</f>
        <v>16.783067222365439</v>
      </c>
      <c r="K3070" s="2">
        <f t="shared" si="525"/>
        <v>-71.746008335481577</v>
      </c>
      <c r="L3070" s="2">
        <f>DEGREES(ASIN((((COS(RADIANS('PV model'!$B$2))*COS(RADIANS(H3070))*COS(RADIANS(K3070)))+(SIN(RADIANS('PV model'!$B$2))*SIN(RADIANS(H3070)))))))</f>
        <v>24.225304521617097</v>
      </c>
      <c r="M3070" s="3">
        <f t="shared" si="521"/>
        <v>24.225304521617097</v>
      </c>
      <c r="N3070" s="2">
        <f t="shared" si="526"/>
        <v>-84.872498185738451</v>
      </c>
      <c r="O3070" s="2">
        <f>IF('PV model'!$B$2&gt;0, 180-N3070,IF('PV model'!$B$2&lt;0,0-N3070,N3070))</f>
        <v>264.87249818573844</v>
      </c>
      <c r="P3070" s="2">
        <f>ABS(O3070-'PV model'!$B$5)</f>
        <v>59.872498185738436</v>
      </c>
      <c r="Q3070" s="3">
        <f t="shared" si="522"/>
        <v>65.774695478382895</v>
      </c>
      <c r="R3070" s="3">
        <f t="shared" si="527"/>
        <v>0</v>
      </c>
      <c r="S3070" s="3">
        <f t="shared" si="523"/>
        <v>110.25</v>
      </c>
      <c r="T3070" s="3">
        <f>(0.5*(1-COS(RADIANS(90-$X$3)))*(D3070+E3070)*'PV model'!$B$4)</f>
        <v>0</v>
      </c>
      <c r="U3070" s="3">
        <f t="shared" si="528"/>
        <v>110.25</v>
      </c>
      <c r="V3070" s="3">
        <f>('PV model'!$B$13*(U3070/1000)*(1-'PV model'!$B$14*((20+C3070)-25))*'PV model'!$B$10)/'PV model'!$B$12</f>
        <v>10.725238187999999</v>
      </c>
    </row>
    <row r="3071" spans="1:22" x14ac:dyDescent="0.2">
      <c r="A3071" s="10">
        <f t="shared" si="529"/>
        <v>128</v>
      </c>
      <c r="B3071" s="10">
        <f t="shared" si="530"/>
        <v>18</v>
      </c>
      <c r="C3071" s="23">
        <v>11.2</v>
      </c>
      <c r="D3071" s="24">
        <v>0</v>
      </c>
      <c r="E3071" s="24">
        <v>71.441999999999993</v>
      </c>
      <c r="F3071" s="48"/>
      <c r="G3071" s="48"/>
      <c r="H3071" s="1">
        <f t="shared" si="531"/>
        <v>16.977547163619089</v>
      </c>
      <c r="I3071" s="1">
        <f t="shared" si="524"/>
        <v>3.5840333419264088</v>
      </c>
      <c r="J3071" s="4">
        <f>B3071+('PV model'!$B$3/15)+(I3071/60)</f>
        <v>17.783067222365439</v>
      </c>
      <c r="K3071" s="2">
        <f t="shared" si="525"/>
        <v>-86.746008335481577</v>
      </c>
      <c r="L3071" s="2">
        <f>DEGREES(ASIN((((COS(RADIANS('PV model'!$B$2))*COS(RADIANS(H3071))*COS(RADIANS(K3071)))+(SIN(RADIANS('PV model'!$B$2))*SIN(RADIANS(H3071)))))))</f>
        <v>15.747098913847866</v>
      </c>
      <c r="M3071" s="3">
        <f t="shared" si="521"/>
        <v>15.747098913847866</v>
      </c>
      <c r="N3071" s="2">
        <f t="shared" si="526"/>
        <v>-82.798867297717607</v>
      </c>
      <c r="O3071" s="2">
        <f>IF('PV model'!$B$2&gt;0, 180-N3071,IF('PV model'!$B$2&lt;0,0-N3071,N3071))</f>
        <v>262.79886729771761</v>
      </c>
      <c r="P3071" s="2">
        <f>ABS(O3071-'PV model'!$B$5)</f>
        <v>57.798867297717607</v>
      </c>
      <c r="Q3071" s="3">
        <f t="shared" si="522"/>
        <v>74.252901086152136</v>
      </c>
      <c r="R3071" s="3">
        <f t="shared" si="527"/>
        <v>0</v>
      </c>
      <c r="S3071" s="3">
        <f t="shared" si="523"/>
        <v>71.441999999999993</v>
      </c>
      <c r="T3071" s="3">
        <f>(0.5*(1-COS(RADIANS(90-$X$3)))*(D3071+E3071)*'PV model'!$B$4)</f>
        <v>0</v>
      </c>
      <c r="U3071" s="3">
        <f t="shared" si="528"/>
        <v>71.441999999999993</v>
      </c>
      <c r="V3071" s="3">
        <f>('PV model'!$B$13*(U3071/1000)*(1-'PV model'!$B$14*((20+C3071)-25))*'PV model'!$B$10)/'PV model'!$B$12</f>
        <v>6.9642370304639982</v>
      </c>
    </row>
    <row r="3072" spans="1:22" x14ac:dyDescent="0.2">
      <c r="A3072" s="10">
        <f t="shared" si="529"/>
        <v>128</v>
      </c>
      <c r="B3072" s="10">
        <f t="shared" si="530"/>
        <v>19</v>
      </c>
      <c r="C3072" s="23">
        <v>10</v>
      </c>
      <c r="D3072" s="24">
        <v>0</v>
      </c>
      <c r="E3072" s="24">
        <v>63.504000000000005</v>
      </c>
      <c r="F3072" s="48"/>
      <c r="G3072" s="48"/>
      <c r="H3072" s="1">
        <f t="shared" si="531"/>
        <v>16.977547163619089</v>
      </c>
      <c r="I3072" s="1">
        <f t="shared" si="524"/>
        <v>3.5840333419264088</v>
      </c>
      <c r="J3072" s="4">
        <f>B3072+('PV model'!$B$3/15)+(I3072/60)</f>
        <v>18.783067222365439</v>
      </c>
      <c r="K3072" s="2">
        <f t="shared" si="525"/>
        <v>-101.74600833548158</v>
      </c>
      <c r="L3072" s="2">
        <f>DEGREES(ASIN((((COS(RADIANS('PV model'!$B$2))*COS(RADIANS(H3072))*COS(RADIANS(K3072)))+(SIN(RADIANS('PV model'!$B$2))*SIN(RADIANS(H3072)))))))</f>
        <v>7.4905162640642979</v>
      </c>
      <c r="M3072" s="3">
        <f t="shared" si="521"/>
        <v>7.4905162640642979</v>
      </c>
      <c r="N3072" s="2">
        <f t="shared" si="526"/>
        <v>-70.813010990143113</v>
      </c>
      <c r="O3072" s="2">
        <f>IF('PV model'!$B$2&gt;0, 180-N3072,IF('PV model'!$B$2&lt;0,0-N3072,N3072))</f>
        <v>250.81301099014311</v>
      </c>
      <c r="P3072" s="2">
        <f>ABS(O3072-'PV model'!$B$5)</f>
        <v>45.813010990143113</v>
      </c>
      <c r="Q3072" s="3">
        <f t="shared" si="522"/>
        <v>82.509483735935703</v>
      </c>
      <c r="R3072" s="3">
        <f t="shared" si="527"/>
        <v>0</v>
      </c>
      <c r="S3072" s="3">
        <f t="shared" si="523"/>
        <v>63.504000000000005</v>
      </c>
      <c r="T3072" s="3">
        <f>(0.5*(1-COS(RADIANS(90-$X$3)))*(D3072+E3072)*'PV model'!$B$4)</f>
        <v>0</v>
      </c>
      <c r="U3072" s="3">
        <f t="shared" si="528"/>
        <v>63.504000000000005</v>
      </c>
      <c r="V3072" s="3">
        <f>('PV model'!$B$13*(U3072/1000)*(1-'PV model'!$B$14*((20+C3072)-25))*'PV model'!$B$10)/'PV model'!$B$12</f>
        <v>6.2209026431999996</v>
      </c>
    </row>
    <row r="3073" spans="1:22" x14ac:dyDescent="0.2">
      <c r="A3073" s="10">
        <f t="shared" si="529"/>
        <v>128</v>
      </c>
      <c r="B3073" s="10">
        <f t="shared" si="530"/>
        <v>20</v>
      </c>
      <c r="C3073" s="23">
        <v>9.5</v>
      </c>
      <c r="D3073" s="24">
        <v>0</v>
      </c>
      <c r="E3073" s="24">
        <v>12.348000000000001</v>
      </c>
      <c r="F3073" s="48"/>
      <c r="G3073" s="48"/>
      <c r="H3073" s="1">
        <f t="shared" si="531"/>
        <v>16.977547163619089</v>
      </c>
      <c r="I3073" s="1">
        <f t="shared" si="524"/>
        <v>3.5840333419264088</v>
      </c>
      <c r="J3073" s="4">
        <f>B3073+('PV model'!$B$3/15)+(I3073/60)</f>
        <v>19.783067222365439</v>
      </c>
      <c r="K3073" s="2">
        <f t="shared" si="525"/>
        <v>-116.74600833548158</v>
      </c>
      <c r="L3073" s="2">
        <f>DEGREES(ASIN((((COS(RADIANS('PV model'!$B$2))*COS(RADIANS(H3073))*COS(RADIANS(K3073)))+(SIN(RADIANS('PV model'!$B$2))*SIN(RADIANS(H3073)))))))</f>
        <v>-0.18060423202789891</v>
      </c>
      <c r="M3073" s="3">
        <f t="shared" si="521"/>
        <v>0</v>
      </c>
      <c r="N3073" s="2">
        <f t="shared" si="526"/>
        <v>-58.660061610326942</v>
      </c>
      <c r="O3073" s="2">
        <f>IF('PV model'!$B$2&gt;0, 180-N3073,IF('PV model'!$B$2&lt;0,0-N3073,N3073))</f>
        <v>238.66006161032695</v>
      </c>
      <c r="P3073" s="2">
        <f>ABS(O3073-'PV model'!$B$5)</f>
        <v>33.660061610326949</v>
      </c>
      <c r="Q3073" s="3">
        <f t="shared" si="522"/>
        <v>90.180604232027903</v>
      </c>
      <c r="R3073" s="3">
        <f t="shared" si="527"/>
        <v>0</v>
      </c>
      <c r="S3073" s="3">
        <f t="shared" si="523"/>
        <v>12.348000000000001</v>
      </c>
      <c r="T3073" s="3">
        <f>(0.5*(1-COS(RADIANS(90-$X$3)))*(D3073+E3073)*'PV model'!$B$4)</f>
        <v>0</v>
      </c>
      <c r="U3073" s="3">
        <f t="shared" si="528"/>
        <v>12.348000000000001</v>
      </c>
      <c r="V3073" s="3">
        <f>('PV model'!$B$13*(U3073/1000)*(1-'PV model'!$B$14*((20+C3073)-25))*'PV model'!$B$10)/'PV model'!$B$12</f>
        <v>1.21208857056</v>
      </c>
    </row>
    <row r="3074" spans="1:22" x14ac:dyDescent="0.2">
      <c r="A3074" s="10">
        <f t="shared" si="529"/>
        <v>128</v>
      </c>
      <c r="B3074" s="10">
        <f t="shared" si="530"/>
        <v>21</v>
      </c>
      <c r="C3074" s="23">
        <v>9.1</v>
      </c>
      <c r="D3074" s="24">
        <v>0</v>
      </c>
      <c r="E3074" s="24">
        <v>0</v>
      </c>
      <c r="F3074" s="48"/>
      <c r="G3074" s="48"/>
      <c r="H3074" s="1">
        <f t="shared" si="531"/>
        <v>16.977547163619089</v>
      </c>
      <c r="I3074" s="1">
        <f t="shared" si="524"/>
        <v>3.5840333419264088</v>
      </c>
      <c r="J3074" s="4">
        <f>B3074+('PV model'!$B$3/15)+(I3074/60)</f>
        <v>20.783067222365439</v>
      </c>
      <c r="K3074" s="2">
        <f t="shared" si="525"/>
        <v>-131.74600833548158</v>
      </c>
      <c r="L3074" s="2">
        <f>DEGREES(ASIN((((COS(RADIANS('PV model'!$B$2))*COS(RADIANS(H3074))*COS(RADIANS(K3074)))+(SIN(RADIANS('PV model'!$B$2))*SIN(RADIANS(H3074)))))))</f>
        <v>-6.895112991017557</v>
      </c>
      <c r="M3074" s="3">
        <f t="shared" si="521"/>
        <v>0</v>
      </c>
      <c r="N3074" s="2">
        <f t="shared" si="526"/>
        <v>-45.954387996441049</v>
      </c>
      <c r="O3074" s="2">
        <f>IF('PV model'!$B$2&gt;0, 180-N3074,IF('PV model'!$B$2&lt;0,0-N3074,N3074))</f>
        <v>225.95438799644106</v>
      </c>
      <c r="P3074" s="2">
        <f>ABS(O3074-'PV model'!$B$5)</f>
        <v>20.954387996441056</v>
      </c>
      <c r="Q3074" s="3">
        <f t="shared" si="522"/>
        <v>96.895112991017555</v>
      </c>
      <c r="R3074" s="3">
        <f t="shared" si="527"/>
        <v>0</v>
      </c>
      <c r="S3074" s="3">
        <f t="shared" si="523"/>
        <v>0</v>
      </c>
      <c r="T3074" s="3">
        <f>(0.5*(1-COS(RADIANS(90-$X$3)))*(D3074+E3074)*'PV model'!$B$4)</f>
        <v>0</v>
      </c>
      <c r="U3074" s="3">
        <f t="shared" si="528"/>
        <v>0</v>
      </c>
      <c r="V3074" s="3">
        <f>('PV model'!$B$13*(U3074/1000)*(1-'PV model'!$B$14*((20+C3074)-25))*'PV model'!$B$10)/'PV model'!$B$12</f>
        <v>0</v>
      </c>
    </row>
    <row r="3075" spans="1:22" x14ac:dyDescent="0.2">
      <c r="A3075" s="10">
        <f t="shared" si="529"/>
        <v>128</v>
      </c>
      <c r="B3075" s="10">
        <f t="shared" si="530"/>
        <v>22</v>
      </c>
      <c r="C3075" s="23">
        <v>8.9</v>
      </c>
      <c r="D3075" s="24">
        <v>0</v>
      </c>
      <c r="E3075" s="24">
        <v>0</v>
      </c>
      <c r="F3075" s="48"/>
      <c r="G3075" s="48"/>
      <c r="H3075" s="1">
        <f t="shared" si="531"/>
        <v>16.977547163619089</v>
      </c>
      <c r="I3075" s="1">
        <f t="shared" si="524"/>
        <v>3.5840333419264088</v>
      </c>
      <c r="J3075" s="4">
        <f>B3075+('PV model'!$B$3/15)+(I3075/60)</f>
        <v>21.783067222365439</v>
      </c>
      <c r="K3075" s="2">
        <f t="shared" si="525"/>
        <v>-146.74600833548158</v>
      </c>
      <c r="L3075" s="2">
        <f>DEGREES(ASIN((((COS(RADIANS('PV model'!$B$2))*COS(RADIANS(H3075))*COS(RADIANS(K3075)))+(SIN(RADIANS('PV model'!$B$2))*SIN(RADIANS(H3075)))))))</f>
        <v>-12.261362029266689</v>
      </c>
      <c r="M3075" s="3">
        <f t="shared" si="521"/>
        <v>0</v>
      </c>
      <c r="N3075" s="2">
        <f t="shared" si="526"/>
        <v>-32.459037319825164</v>
      </c>
      <c r="O3075" s="2">
        <f>IF('PV model'!$B$2&gt;0, 180-N3075,IF('PV model'!$B$2&lt;0,0-N3075,N3075))</f>
        <v>212.45903731982517</v>
      </c>
      <c r="P3075" s="2">
        <f>ABS(O3075-'PV model'!$B$5)</f>
        <v>7.4590373198251712</v>
      </c>
      <c r="Q3075" s="3">
        <f t="shared" si="522"/>
        <v>102.26136202926669</v>
      </c>
      <c r="R3075" s="3">
        <f t="shared" si="527"/>
        <v>0</v>
      </c>
      <c r="S3075" s="3">
        <f t="shared" si="523"/>
        <v>0</v>
      </c>
      <c r="T3075" s="3">
        <f>(0.5*(1-COS(RADIANS(90-$X$3)))*(D3075+E3075)*'PV model'!$B$4)</f>
        <v>0</v>
      </c>
      <c r="U3075" s="3">
        <f t="shared" si="528"/>
        <v>0</v>
      </c>
      <c r="V3075" s="3">
        <f>('PV model'!$B$13*(U3075/1000)*(1-'PV model'!$B$14*((20+C3075)-25))*'PV model'!$B$10)/'PV model'!$B$12</f>
        <v>0</v>
      </c>
    </row>
    <row r="3076" spans="1:22" x14ac:dyDescent="0.2">
      <c r="A3076" s="10">
        <f t="shared" si="529"/>
        <v>128</v>
      </c>
      <c r="B3076" s="10">
        <f t="shared" si="530"/>
        <v>23</v>
      </c>
      <c r="C3076" s="23">
        <v>8.9</v>
      </c>
      <c r="D3076" s="24">
        <v>0</v>
      </c>
      <c r="E3076" s="24">
        <v>0</v>
      </c>
      <c r="F3076" s="48"/>
      <c r="G3076" s="48"/>
      <c r="H3076" s="1">
        <f t="shared" si="531"/>
        <v>16.977547163619089</v>
      </c>
      <c r="I3076" s="1">
        <f t="shared" si="524"/>
        <v>3.5840333419264088</v>
      </c>
      <c r="J3076" s="4">
        <f>B3076+('PV model'!$B$3/15)+(I3076/60)</f>
        <v>22.783067222365439</v>
      </c>
      <c r="K3076" s="2">
        <f t="shared" si="525"/>
        <v>-161.74600833548158</v>
      </c>
      <c r="L3076" s="2">
        <f>DEGREES(ASIN((((COS(RADIANS('PV model'!$B$2))*COS(RADIANS(H3076))*COS(RADIANS(K3076)))+(SIN(RADIANS('PV model'!$B$2))*SIN(RADIANS(H3076)))))))</f>
        <v>-15.89162360898777</v>
      </c>
      <c r="M3076" s="3">
        <f t="shared" si="521"/>
        <v>0</v>
      </c>
      <c r="N3076" s="2">
        <f t="shared" si="526"/>
        <v>-18.148665412247315</v>
      </c>
      <c r="O3076" s="2">
        <f>IF('PV model'!$B$2&gt;0, 180-N3076,IF('PV model'!$B$2&lt;0,0-N3076,N3076))</f>
        <v>198.14866541224731</v>
      </c>
      <c r="P3076" s="2">
        <f>ABS(O3076-'PV model'!$B$5)</f>
        <v>6.8513345877526888</v>
      </c>
      <c r="Q3076" s="3">
        <f t="shared" si="522"/>
        <v>105.89162360898777</v>
      </c>
      <c r="R3076" s="3">
        <f t="shared" si="527"/>
        <v>0</v>
      </c>
      <c r="S3076" s="3">
        <f t="shared" si="523"/>
        <v>0</v>
      </c>
      <c r="T3076" s="3">
        <f>(0.5*(1-COS(RADIANS(90-$X$3)))*(D3076+E3076)*'PV model'!$B$4)</f>
        <v>0</v>
      </c>
      <c r="U3076" s="3">
        <f t="shared" si="528"/>
        <v>0</v>
      </c>
      <c r="V3076" s="3">
        <f>('PV model'!$B$13*(U3076/1000)*(1-'PV model'!$B$14*((20+C3076)-25))*'PV model'!$B$10)/'PV model'!$B$12</f>
        <v>0</v>
      </c>
    </row>
    <row r="3077" spans="1:22" x14ac:dyDescent="0.2">
      <c r="A3077" s="10">
        <f t="shared" si="529"/>
        <v>128</v>
      </c>
      <c r="B3077" s="10">
        <f t="shared" si="530"/>
        <v>24</v>
      </c>
      <c r="C3077" s="23">
        <v>8.4</v>
      </c>
      <c r="D3077" s="24">
        <v>0</v>
      </c>
      <c r="E3077" s="24">
        <v>0</v>
      </c>
      <c r="F3077" s="48"/>
      <c r="G3077" s="48"/>
      <c r="H3077" s="1">
        <f t="shared" si="531"/>
        <v>16.977547163619089</v>
      </c>
      <c r="I3077" s="1">
        <f t="shared" si="524"/>
        <v>3.5840333419264088</v>
      </c>
      <c r="J3077" s="4">
        <f>B3077+('PV model'!$B$3/15)+(I3077/60)</f>
        <v>23.783067222365439</v>
      </c>
      <c r="K3077" s="2">
        <f t="shared" si="525"/>
        <v>-176.74600833548158</v>
      </c>
      <c r="L3077" s="2">
        <f>DEGREES(ASIN((((COS(RADIANS('PV model'!$B$2))*COS(RADIANS(H3077))*COS(RADIANS(K3077)))+(SIN(RADIANS('PV model'!$B$2))*SIN(RADIANS(H3077)))))))</f>
        <v>-17.469982805164609</v>
      </c>
      <c r="M3077" s="3">
        <f t="shared" si="521"/>
        <v>0</v>
      </c>
      <c r="N3077" s="2">
        <f t="shared" si="526"/>
        <v>-3.2626825608612839</v>
      </c>
      <c r="O3077" s="2">
        <f>IF('PV model'!$B$2&gt;0, 180-N3077,IF('PV model'!$B$2&lt;0,0-N3077,N3077))</f>
        <v>183.26268256086129</v>
      </c>
      <c r="P3077" s="2">
        <f>ABS(O3077-'PV model'!$B$5)</f>
        <v>21.737317439138707</v>
      </c>
      <c r="Q3077" s="3">
        <f t="shared" si="522"/>
        <v>107.46998280516461</v>
      </c>
      <c r="R3077" s="3">
        <f t="shared" si="527"/>
        <v>0</v>
      </c>
      <c r="S3077" s="3">
        <f t="shared" si="523"/>
        <v>0</v>
      </c>
      <c r="T3077" s="3">
        <f>(0.5*(1-COS(RADIANS(90-$X$3)))*(D3077+E3077)*'PV model'!$B$4)</f>
        <v>0</v>
      </c>
      <c r="U3077" s="3">
        <f t="shared" si="528"/>
        <v>0</v>
      </c>
      <c r="V3077" s="3">
        <f>('PV model'!$B$13*(U3077/1000)*(1-'PV model'!$B$14*((20+C3077)-25))*'PV model'!$B$10)/'PV model'!$B$12</f>
        <v>0</v>
      </c>
    </row>
    <row r="3078" spans="1:22" x14ac:dyDescent="0.2">
      <c r="A3078" s="10">
        <f t="shared" si="529"/>
        <v>129</v>
      </c>
      <c r="B3078" s="10">
        <f t="shared" si="530"/>
        <v>1</v>
      </c>
      <c r="C3078" s="23">
        <v>8.1</v>
      </c>
      <c r="D3078" s="24">
        <v>0</v>
      </c>
      <c r="E3078" s="24">
        <v>0</v>
      </c>
      <c r="F3078" s="48"/>
      <c r="G3078" s="48"/>
      <c r="H3078" s="1">
        <f t="shared" si="531"/>
        <v>17.253850085458907</v>
      </c>
      <c r="I3078" s="1">
        <f t="shared" si="524"/>
        <v>3.6379009105867701</v>
      </c>
      <c r="J3078" s="4">
        <f>B3078+('PV model'!$B$3/15)+(I3078/60)</f>
        <v>0.78396501517644623</v>
      </c>
      <c r="K3078" s="2">
        <f t="shared" si="525"/>
        <v>168.2405247723533</v>
      </c>
      <c r="L3078" s="2">
        <f>DEGREES(ASIN((((COS(RADIANS('PV model'!$B$2))*COS(RADIANS(H3078))*COS(RADIANS(K3078)))+(SIN(RADIANS('PV model'!$B$2))*SIN(RADIANS(H3078)))))))</f>
        <v>-16.566290452823804</v>
      </c>
      <c r="M3078" s="3">
        <f t="shared" ref="M3078:M3141" si="532">IF(L3078&gt;0, L3078, 0)</f>
        <v>0</v>
      </c>
      <c r="N3078" s="2">
        <f t="shared" si="526"/>
        <v>11.716043285251901</v>
      </c>
      <c r="O3078" s="2">
        <f>IF('PV model'!$B$2&gt;0, 180-N3078,IF('PV model'!$B$2&lt;0,0-N3078,N3078))</f>
        <v>168.28395671474809</v>
      </c>
      <c r="P3078" s="2">
        <f>ABS(O3078-'PV model'!$B$5)</f>
        <v>36.716043285251914</v>
      </c>
      <c r="Q3078" s="3">
        <f t="shared" ref="Q3078:Q3141" si="533">DEGREES(ACOS((SIN(RADIANS(L3078))*COS(RADIANS(90-$X$3))+COS(RADIANS(L3078))*COS(RADIANS(P3078))*SIN(RADIANS(90-$X$3)))))</f>
        <v>106.56629045282379</v>
      </c>
      <c r="R3078" s="3">
        <f t="shared" si="527"/>
        <v>0</v>
      </c>
      <c r="S3078" s="3">
        <f t="shared" ref="S3078:S3141" si="534">IF($Z$3=TRUE, IF(E3078=0,0,E3078*(0.5*(1+COS(RADIANS(90-$X$3))*(1+(1-(E3078^2/(D3078+E3078)^2))*(SIN(RADIANS(0.5*$X$3))^3)))*(1+(1-(E3078^2/(D3078+E3078)^2))*(COS(RADIANS(Q3078))^2)*(SIN(RADIANS(90-L3078))^3)))), IF(E3078=0,0,E3078*(0.5*(1+COS(RADIANS(90-$X$3))))))</f>
        <v>0</v>
      </c>
      <c r="T3078" s="3">
        <f>(0.5*(1-COS(RADIANS(90-$X$3)))*(D3078+E3078)*'PV model'!$B$4)</f>
        <v>0</v>
      </c>
      <c r="U3078" s="3">
        <f t="shared" si="528"/>
        <v>0</v>
      </c>
      <c r="V3078" s="3">
        <f>('PV model'!$B$13*(U3078/1000)*(1-'PV model'!$B$14*((20+C3078)-25))*'PV model'!$B$10)/'PV model'!$B$12</f>
        <v>0</v>
      </c>
    </row>
    <row r="3079" spans="1:22" x14ac:dyDescent="0.2">
      <c r="A3079" s="10">
        <f t="shared" si="529"/>
        <v>129</v>
      </c>
      <c r="B3079" s="10">
        <f t="shared" si="530"/>
        <v>2</v>
      </c>
      <c r="C3079" s="23">
        <v>7.7</v>
      </c>
      <c r="D3079" s="24">
        <v>0</v>
      </c>
      <c r="E3079" s="24">
        <v>0</v>
      </c>
      <c r="F3079" s="48"/>
      <c r="G3079" s="48"/>
      <c r="H3079" s="1">
        <f t="shared" si="531"/>
        <v>17.253850085458907</v>
      </c>
      <c r="I3079" s="1">
        <f t="shared" ref="I3079:I3142" si="535">9.87*SIN(RADIANS(1.978*A3079-160.22))-7.53*COS(RADIANS(0.989*A3079-80.11))-1.5*SIN((RADIANS(0.989*A3079-80.11)))</f>
        <v>3.6379009105867701</v>
      </c>
      <c r="J3079" s="4">
        <f>B3079+('PV model'!$B$3/15)+(I3079/60)</f>
        <v>1.7839650151764461</v>
      </c>
      <c r="K3079" s="2">
        <f t="shared" ref="K3079:K3142" si="536">15*(12-J3079)</f>
        <v>153.24052477235333</v>
      </c>
      <c r="L3079" s="2">
        <f>DEGREES(ASIN((((COS(RADIANS('PV model'!$B$2))*COS(RADIANS(H3079))*COS(RADIANS(K3079)))+(SIN(RADIANS('PV model'!$B$2))*SIN(RADIANS(H3079)))))))</f>
        <v>-13.80082957356397</v>
      </c>
      <c r="M3079" s="3">
        <f t="shared" si="532"/>
        <v>0</v>
      </c>
      <c r="N3079" s="2">
        <f t="shared" ref="N3079:N3142" si="537">DEGREES(ASIN((COS(RADIANS(H3079))*SIN(RADIANS(K3079)))/COS(RADIANS(L3079))))</f>
        <v>26.280584024857223</v>
      </c>
      <c r="O3079" s="2">
        <f>IF('PV model'!$B$2&gt;0, 180-N3079,IF('PV model'!$B$2&lt;0,0-N3079,N3079))</f>
        <v>153.71941597514277</v>
      </c>
      <c r="P3079" s="2">
        <f>ABS(O3079-'PV model'!$B$5)</f>
        <v>51.280584024857234</v>
      </c>
      <c r="Q3079" s="3">
        <f t="shared" si="533"/>
        <v>103.80082957356397</v>
      </c>
      <c r="R3079" s="3">
        <f t="shared" ref="R3079:R3142" si="538">IF(D3079=0,0,D3079*COS(RADIANS(Q3079))/SIN(RADIANS(L3079)))</f>
        <v>0</v>
      </c>
      <c r="S3079" s="3">
        <f t="shared" si="534"/>
        <v>0</v>
      </c>
      <c r="T3079" s="3">
        <f>(0.5*(1-COS(RADIANS(90-$X$3)))*(D3079+E3079)*'PV model'!$B$4)</f>
        <v>0</v>
      </c>
      <c r="U3079" s="3">
        <f t="shared" ref="U3079:U3142" si="539">R3079+S3079+T3079</f>
        <v>0</v>
      </c>
      <c r="V3079" s="3">
        <f>('PV model'!$B$13*(U3079/1000)*(1-'PV model'!$B$14*((20+C3079)-25))*'PV model'!$B$10)/'PV model'!$B$12</f>
        <v>0</v>
      </c>
    </row>
    <row r="3080" spans="1:22" x14ac:dyDescent="0.2">
      <c r="A3080" s="10">
        <f t="shared" ref="A3080:A3143" si="540">IF(B3080&gt;1,A3079,A3079+1)</f>
        <v>129</v>
      </c>
      <c r="B3080" s="10">
        <f t="shared" ref="B3080:B3143" si="541">IF(B3079&lt;24,B3079+1,1)</f>
        <v>3</v>
      </c>
      <c r="C3080" s="23">
        <v>7.9</v>
      </c>
      <c r="D3080" s="24">
        <v>0</v>
      </c>
      <c r="E3080" s="24">
        <v>0</v>
      </c>
      <c r="F3080" s="48"/>
      <c r="G3080" s="48"/>
      <c r="H3080" s="1">
        <f t="shared" ref="H3080:H3143" si="542">(23.465*SIN(RADIANS(280.1+0.9863*A3080)))</f>
        <v>17.253850085458907</v>
      </c>
      <c r="I3080" s="1">
        <f t="shared" si="535"/>
        <v>3.6379009105867701</v>
      </c>
      <c r="J3080" s="4">
        <f>B3080+('PV model'!$B$3/15)+(I3080/60)</f>
        <v>2.7839650151764461</v>
      </c>
      <c r="K3080" s="2">
        <f t="shared" si="536"/>
        <v>138.24052477235333</v>
      </c>
      <c r="L3080" s="2">
        <f>DEGREES(ASIN((((COS(RADIANS('PV model'!$B$2))*COS(RADIANS(H3080))*COS(RADIANS(K3080)))+(SIN(RADIANS('PV model'!$B$2))*SIN(RADIANS(H3080)))))))</f>
        <v>-9.1520899970238414</v>
      </c>
      <c r="M3080" s="3">
        <f t="shared" si="532"/>
        <v>0</v>
      </c>
      <c r="N3080" s="2">
        <f t="shared" si="537"/>
        <v>40.108432264440772</v>
      </c>
      <c r="O3080" s="2">
        <f>IF('PV model'!$B$2&gt;0, 180-N3080,IF('PV model'!$B$2&lt;0,0-N3080,N3080))</f>
        <v>139.89156773555922</v>
      </c>
      <c r="P3080" s="2">
        <f>ABS(O3080-'PV model'!$B$5)</f>
        <v>65.108432264440779</v>
      </c>
      <c r="Q3080" s="3">
        <f t="shared" si="533"/>
        <v>99.152089997023836</v>
      </c>
      <c r="R3080" s="3">
        <f t="shared" si="538"/>
        <v>0</v>
      </c>
      <c r="S3080" s="3">
        <f t="shared" si="534"/>
        <v>0</v>
      </c>
      <c r="T3080" s="3">
        <f>(0.5*(1-COS(RADIANS(90-$X$3)))*(D3080+E3080)*'PV model'!$B$4)</f>
        <v>0</v>
      </c>
      <c r="U3080" s="3">
        <f t="shared" si="539"/>
        <v>0</v>
      </c>
      <c r="V3080" s="3">
        <f>('PV model'!$B$13*(U3080/1000)*(1-'PV model'!$B$14*((20+C3080)-25))*'PV model'!$B$10)/'PV model'!$B$12</f>
        <v>0</v>
      </c>
    </row>
    <row r="3081" spans="1:22" x14ac:dyDescent="0.2">
      <c r="A3081" s="10">
        <f t="shared" si="540"/>
        <v>129</v>
      </c>
      <c r="B3081" s="10">
        <f t="shared" si="541"/>
        <v>4</v>
      </c>
      <c r="C3081" s="23">
        <v>7.8</v>
      </c>
      <c r="D3081" s="24">
        <v>0</v>
      </c>
      <c r="E3081" s="24">
        <v>0</v>
      </c>
      <c r="F3081" s="48"/>
      <c r="G3081" s="48"/>
      <c r="H3081" s="1">
        <f t="shared" si="542"/>
        <v>17.253850085458907</v>
      </c>
      <c r="I3081" s="1">
        <f t="shared" si="535"/>
        <v>3.6379009105867701</v>
      </c>
      <c r="J3081" s="4">
        <f>B3081+('PV model'!$B$3/15)+(I3081/60)</f>
        <v>3.7839650151764461</v>
      </c>
      <c r="K3081" s="2">
        <f t="shared" si="536"/>
        <v>123.24052477235333</v>
      </c>
      <c r="L3081" s="2">
        <f>DEGREES(ASIN((((COS(RADIANS('PV model'!$B$2))*COS(RADIANS(H3081))*COS(RADIANS(K3081)))+(SIN(RADIANS('PV model'!$B$2))*SIN(RADIANS(H3081)))))))</f>
        <v>-2.9845275969462612</v>
      </c>
      <c r="M3081" s="3">
        <f t="shared" si="532"/>
        <v>0</v>
      </c>
      <c r="N3081" s="2">
        <f t="shared" si="537"/>
        <v>53.113368685076878</v>
      </c>
      <c r="O3081" s="2">
        <f>IF('PV model'!$B$2&gt;0, 180-N3081,IF('PV model'!$B$2&lt;0,0-N3081,N3081))</f>
        <v>126.88663131492312</v>
      </c>
      <c r="P3081" s="2">
        <f>ABS(O3081-'PV model'!$B$5)</f>
        <v>78.113368685076878</v>
      </c>
      <c r="Q3081" s="3">
        <f t="shared" si="533"/>
        <v>92.984527596946265</v>
      </c>
      <c r="R3081" s="3">
        <f t="shared" si="538"/>
        <v>0</v>
      </c>
      <c r="S3081" s="3">
        <f t="shared" si="534"/>
        <v>0</v>
      </c>
      <c r="T3081" s="3">
        <f>(0.5*(1-COS(RADIANS(90-$X$3)))*(D3081+E3081)*'PV model'!$B$4)</f>
        <v>0</v>
      </c>
      <c r="U3081" s="3">
        <f t="shared" si="539"/>
        <v>0</v>
      </c>
      <c r="V3081" s="3">
        <f>('PV model'!$B$13*(U3081/1000)*(1-'PV model'!$B$14*((20+C3081)-25))*'PV model'!$B$10)/'PV model'!$B$12</f>
        <v>0</v>
      </c>
    </row>
    <row r="3082" spans="1:22" x14ac:dyDescent="0.2">
      <c r="A3082" s="10">
        <f t="shared" si="540"/>
        <v>129</v>
      </c>
      <c r="B3082" s="10">
        <f t="shared" si="541"/>
        <v>5</v>
      </c>
      <c r="C3082" s="23">
        <v>7.9</v>
      </c>
      <c r="D3082" s="24">
        <v>0</v>
      </c>
      <c r="E3082" s="24">
        <v>1.764</v>
      </c>
      <c r="F3082" s="48"/>
      <c r="G3082" s="48"/>
      <c r="H3082" s="1">
        <f t="shared" si="542"/>
        <v>17.253850085458907</v>
      </c>
      <c r="I3082" s="1">
        <f t="shared" si="535"/>
        <v>3.6379009105867701</v>
      </c>
      <c r="J3082" s="4">
        <f>B3082+('PV model'!$B$3/15)+(I3082/60)</f>
        <v>4.7839650151764461</v>
      </c>
      <c r="K3082" s="2">
        <f t="shared" si="536"/>
        <v>108.24052477235331</v>
      </c>
      <c r="L3082" s="2">
        <f>DEGREES(ASIN((((COS(RADIANS('PV model'!$B$2))*COS(RADIANS(H3082))*COS(RADIANS(K3082)))+(SIN(RADIANS('PV model'!$B$2))*SIN(RADIANS(H3082)))))))</f>
        <v>4.30866841496257</v>
      </c>
      <c r="M3082" s="3">
        <f t="shared" si="532"/>
        <v>4.30866841496257</v>
      </c>
      <c r="N3082" s="2">
        <f t="shared" si="537"/>
        <v>65.44776237632054</v>
      </c>
      <c r="O3082" s="2">
        <f>IF('PV model'!$B$2&gt;0, 180-N3082,IF('PV model'!$B$2&lt;0,0-N3082,N3082))</f>
        <v>114.55223762367946</v>
      </c>
      <c r="P3082" s="2">
        <f>ABS(O3082-'PV model'!$B$5)</f>
        <v>90.44776237632054</v>
      </c>
      <c r="Q3082" s="3">
        <f t="shared" si="533"/>
        <v>85.691331585037432</v>
      </c>
      <c r="R3082" s="3">
        <f t="shared" si="538"/>
        <v>0</v>
      </c>
      <c r="S3082" s="3">
        <f t="shared" si="534"/>
        <v>1.764</v>
      </c>
      <c r="T3082" s="3">
        <f>(0.5*(1-COS(RADIANS(90-$X$3)))*(D3082+E3082)*'PV model'!$B$4)</f>
        <v>0</v>
      </c>
      <c r="U3082" s="3">
        <f t="shared" si="539"/>
        <v>1.764</v>
      </c>
      <c r="V3082" s="3">
        <f>('PV model'!$B$13*(U3082/1000)*(1-'PV model'!$B$14*((20+C3082)-25))*'PV model'!$B$10)/'PV model'!$B$12</f>
        <v>0.17428401849599998</v>
      </c>
    </row>
    <row r="3083" spans="1:22" x14ac:dyDescent="0.2">
      <c r="A3083" s="10">
        <f t="shared" si="540"/>
        <v>129</v>
      </c>
      <c r="B3083" s="10">
        <f t="shared" si="541"/>
        <v>6</v>
      </c>
      <c r="C3083" s="23">
        <v>8</v>
      </c>
      <c r="D3083" s="24">
        <v>0</v>
      </c>
      <c r="E3083" s="24">
        <v>15.876000000000001</v>
      </c>
      <c r="F3083" s="48"/>
      <c r="G3083" s="48"/>
      <c r="H3083" s="1">
        <f t="shared" si="542"/>
        <v>17.253850085458907</v>
      </c>
      <c r="I3083" s="1">
        <f t="shared" si="535"/>
        <v>3.6379009105867701</v>
      </c>
      <c r="J3083" s="4">
        <f>B3083+('PV model'!$B$3/15)+(I3083/60)</f>
        <v>5.7839650151764461</v>
      </c>
      <c r="K3083" s="2">
        <f t="shared" si="536"/>
        <v>93.240524772353311</v>
      </c>
      <c r="L3083" s="2">
        <f>DEGREES(ASIN((((COS(RADIANS('PV model'!$B$2))*COS(RADIANS(H3083))*COS(RADIANS(K3083)))+(SIN(RADIANS('PV model'!$B$2))*SIN(RADIANS(H3083)))))))</f>
        <v>12.348873267189058</v>
      </c>
      <c r="M3083" s="3">
        <f t="shared" si="532"/>
        <v>12.348873267189058</v>
      </c>
      <c r="N3083" s="2">
        <f t="shared" si="537"/>
        <v>77.436493342506864</v>
      </c>
      <c r="O3083" s="2">
        <f>IF('PV model'!$B$2&gt;0, 180-N3083,IF('PV model'!$B$2&lt;0,0-N3083,N3083))</f>
        <v>102.56350665749314</v>
      </c>
      <c r="P3083" s="2">
        <f>ABS(O3083-'PV model'!$B$5)</f>
        <v>102.43649334250686</v>
      </c>
      <c r="Q3083" s="3">
        <f t="shared" si="533"/>
        <v>77.651126732810951</v>
      </c>
      <c r="R3083" s="3">
        <f t="shared" si="538"/>
        <v>0</v>
      </c>
      <c r="S3083" s="3">
        <f t="shared" si="534"/>
        <v>15.876000000000001</v>
      </c>
      <c r="T3083" s="3">
        <f>(0.5*(1-COS(RADIANS(90-$X$3)))*(D3083+E3083)*'PV model'!$B$4)</f>
        <v>0</v>
      </c>
      <c r="U3083" s="3">
        <f t="shared" si="539"/>
        <v>15.876000000000001</v>
      </c>
      <c r="V3083" s="3">
        <f>('PV model'!$B$13*(U3083/1000)*(1-'PV model'!$B$14*((20+C3083)-25))*'PV model'!$B$10)/'PV model'!$B$12</f>
        <v>1.5679213804800001</v>
      </c>
    </row>
    <row r="3084" spans="1:22" x14ac:dyDescent="0.2">
      <c r="A3084" s="10">
        <f t="shared" si="540"/>
        <v>129</v>
      </c>
      <c r="B3084" s="10">
        <f t="shared" si="541"/>
        <v>7</v>
      </c>
      <c r="C3084" s="23">
        <v>8.5</v>
      </c>
      <c r="D3084" s="24">
        <v>19.08165</v>
      </c>
      <c r="E3084" s="24">
        <v>87.317999999999998</v>
      </c>
      <c r="F3084" s="48"/>
      <c r="G3084" s="48"/>
      <c r="H3084" s="1">
        <f t="shared" si="542"/>
        <v>17.253850085458907</v>
      </c>
      <c r="I3084" s="1">
        <f t="shared" si="535"/>
        <v>3.6379009105867701</v>
      </c>
      <c r="J3084" s="4">
        <f>B3084+('PV model'!$B$3/15)+(I3084/60)</f>
        <v>6.7839650151764461</v>
      </c>
      <c r="K3084" s="2">
        <f t="shared" si="536"/>
        <v>78.240524772353311</v>
      </c>
      <c r="L3084" s="2">
        <f>DEGREES(ASIN((((COS(RADIANS('PV model'!$B$2))*COS(RADIANS(H3084))*COS(RADIANS(K3084)))+(SIN(RADIANS('PV model'!$B$2))*SIN(RADIANS(H3084)))))))</f>
        <v>20.773933142789549</v>
      </c>
      <c r="M3084" s="3">
        <f t="shared" si="532"/>
        <v>20.773933142789549</v>
      </c>
      <c r="N3084" s="2">
        <f t="shared" si="537"/>
        <v>89.534415278939733</v>
      </c>
      <c r="O3084" s="2">
        <f>IF('PV model'!$B$2&gt;0, 180-N3084,IF('PV model'!$B$2&lt;0,0-N3084,N3084))</f>
        <v>90.465584721060267</v>
      </c>
      <c r="P3084" s="2">
        <f>ABS(O3084-'PV model'!$B$5)</f>
        <v>114.53441527893973</v>
      </c>
      <c r="Q3084" s="3">
        <f t="shared" si="533"/>
        <v>69.226066857210455</v>
      </c>
      <c r="R3084" s="3">
        <f t="shared" si="538"/>
        <v>19.081650000000003</v>
      </c>
      <c r="S3084" s="3">
        <f t="shared" si="534"/>
        <v>95.458834008324359</v>
      </c>
      <c r="T3084" s="3">
        <f>(0.5*(1-COS(RADIANS(90-$X$3)))*(D3084+E3084)*'PV model'!$B$4)</f>
        <v>0</v>
      </c>
      <c r="U3084" s="3">
        <f t="shared" si="539"/>
        <v>114.54048400832437</v>
      </c>
      <c r="V3084" s="3">
        <f>('PV model'!$B$13*(U3084/1000)*(1-'PV model'!$B$14*((20+C3084)-25))*'PV model'!$B$10)/'PV model'!$B$12</f>
        <v>11.289174246531493</v>
      </c>
    </row>
    <row r="3085" spans="1:22" x14ac:dyDescent="0.2">
      <c r="A3085" s="10">
        <f t="shared" si="540"/>
        <v>129</v>
      </c>
      <c r="B3085" s="10">
        <f t="shared" si="541"/>
        <v>8</v>
      </c>
      <c r="C3085" s="23">
        <v>8.9</v>
      </c>
      <c r="D3085" s="24">
        <v>130.20420000000001</v>
      </c>
      <c r="E3085" s="24">
        <v>153.46800000000002</v>
      </c>
      <c r="F3085" s="48"/>
      <c r="G3085" s="48"/>
      <c r="H3085" s="1">
        <f t="shared" si="542"/>
        <v>17.253850085458907</v>
      </c>
      <c r="I3085" s="1">
        <f t="shared" si="535"/>
        <v>3.6379009105867701</v>
      </c>
      <c r="J3085" s="4">
        <f>B3085+('PV model'!$B$3/15)+(I3085/60)</f>
        <v>7.7839650151764461</v>
      </c>
      <c r="K3085" s="2">
        <f t="shared" si="536"/>
        <v>63.240524772353311</v>
      </c>
      <c r="L3085" s="2">
        <f>DEGREES(ASIN((((COS(RADIANS('PV model'!$B$2))*COS(RADIANS(H3085))*COS(RADIANS(K3085)))+(SIN(RADIANS('PV model'!$B$2))*SIN(RADIANS(H3085)))))))</f>
        <v>29.208343800897492</v>
      </c>
      <c r="M3085" s="3">
        <f t="shared" si="532"/>
        <v>29.208343800897492</v>
      </c>
      <c r="N3085" s="2">
        <f t="shared" si="537"/>
        <v>77.671861860457042</v>
      </c>
      <c r="O3085" s="2">
        <f>IF('PV model'!$B$2&gt;0, 180-N3085,IF('PV model'!$B$2&lt;0,0-N3085,N3085))</f>
        <v>102.32813813954296</v>
      </c>
      <c r="P3085" s="2">
        <f>ABS(O3085-'PV model'!$B$5)</f>
        <v>102.67186186045704</v>
      </c>
      <c r="Q3085" s="3">
        <f t="shared" si="533"/>
        <v>60.791656199102498</v>
      </c>
      <c r="R3085" s="3">
        <f t="shared" si="538"/>
        <v>130.20420000000004</v>
      </c>
      <c r="S3085" s="3">
        <f t="shared" si="534"/>
        <v>191.99608054306097</v>
      </c>
      <c r="T3085" s="3">
        <f>(0.5*(1-COS(RADIANS(90-$X$3)))*(D3085+E3085)*'PV model'!$B$4)</f>
        <v>0</v>
      </c>
      <c r="U3085" s="3">
        <f t="shared" si="539"/>
        <v>322.20028054306101</v>
      </c>
      <c r="V3085" s="3">
        <f>('PV model'!$B$13*(U3085/1000)*(1-'PV model'!$B$14*((20+C3085)-25))*'PV model'!$B$10)/'PV model'!$B$12</f>
        <v>31.704708658412258</v>
      </c>
    </row>
    <row r="3086" spans="1:22" x14ac:dyDescent="0.2">
      <c r="A3086" s="10">
        <f t="shared" si="540"/>
        <v>129</v>
      </c>
      <c r="B3086" s="10">
        <f t="shared" si="541"/>
        <v>9</v>
      </c>
      <c r="C3086" s="23">
        <v>9.3000000000000007</v>
      </c>
      <c r="D3086" s="24">
        <v>255.9186</v>
      </c>
      <c r="E3086" s="24">
        <v>210.798</v>
      </c>
      <c r="F3086" s="48"/>
      <c r="G3086" s="48"/>
      <c r="H3086" s="1">
        <f t="shared" si="542"/>
        <v>17.253850085458907</v>
      </c>
      <c r="I3086" s="1">
        <f t="shared" si="535"/>
        <v>3.6379009105867701</v>
      </c>
      <c r="J3086" s="4">
        <f>B3086+('PV model'!$B$3/15)+(I3086/60)</f>
        <v>8.7839650151764452</v>
      </c>
      <c r="K3086" s="2">
        <f t="shared" si="536"/>
        <v>48.240524772353325</v>
      </c>
      <c r="L3086" s="2">
        <f>DEGREES(ASIN((((COS(RADIANS('PV model'!$B$2))*COS(RADIANS(H3086))*COS(RADIANS(K3086)))+(SIN(RADIANS('PV model'!$B$2))*SIN(RADIANS(H3086)))))))</f>
        <v>37.20687257261595</v>
      </c>
      <c r="M3086" s="3">
        <f t="shared" si="532"/>
        <v>37.20687257261595</v>
      </c>
      <c r="N3086" s="2">
        <f t="shared" si="537"/>
        <v>63.435991831959711</v>
      </c>
      <c r="O3086" s="2">
        <f>IF('PV model'!$B$2&gt;0, 180-N3086,IF('PV model'!$B$2&lt;0,0-N3086,N3086))</f>
        <v>116.56400816804029</v>
      </c>
      <c r="P3086" s="2">
        <f>ABS(O3086-'PV model'!$B$5)</f>
        <v>88.435991831959711</v>
      </c>
      <c r="Q3086" s="3">
        <f t="shared" si="533"/>
        <v>52.79312742738405</v>
      </c>
      <c r="R3086" s="3">
        <f t="shared" si="538"/>
        <v>255.91859999999997</v>
      </c>
      <c r="S3086" s="3">
        <f t="shared" si="534"/>
        <v>275.82076425088286</v>
      </c>
      <c r="T3086" s="3">
        <f>(0.5*(1-COS(RADIANS(90-$X$3)))*(D3086+E3086)*'PV model'!$B$4)</f>
        <v>0</v>
      </c>
      <c r="U3086" s="3">
        <f t="shared" si="539"/>
        <v>531.73936425088277</v>
      </c>
      <c r="V3086" s="3">
        <f>('PV model'!$B$13*(U3086/1000)*(1-'PV model'!$B$14*((20+C3086)-25))*'PV model'!$B$10)/'PV model'!$B$12</f>
        <v>52.238440980689326</v>
      </c>
    </row>
    <row r="3087" spans="1:22" x14ac:dyDescent="0.2">
      <c r="A3087" s="10">
        <f t="shared" si="540"/>
        <v>129</v>
      </c>
      <c r="B3087" s="10">
        <f t="shared" si="541"/>
        <v>10</v>
      </c>
      <c r="C3087" s="23">
        <v>9.6999999999999993</v>
      </c>
      <c r="D3087" s="24">
        <v>98.775599999999997</v>
      </c>
      <c r="E3087" s="24">
        <v>254.89799999999997</v>
      </c>
      <c r="F3087" s="48"/>
      <c r="G3087" s="48"/>
      <c r="H3087" s="1">
        <f t="shared" si="542"/>
        <v>17.253850085458907</v>
      </c>
      <c r="I3087" s="1">
        <f t="shared" si="535"/>
        <v>3.6379009105867701</v>
      </c>
      <c r="J3087" s="4">
        <f>B3087+('PV model'!$B$3/15)+(I3087/60)</f>
        <v>9.7839650151764452</v>
      </c>
      <c r="K3087" s="2">
        <f t="shared" si="536"/>
        <v>33.240524772353325</v>
      </c>
      <c r="L3087" s="2">
        <f>DEGREES(ASIN((((COS(RADIANS('PV model'!$B$2))*COS(RADIANS(H3087))*COS(RADIANS(K3087)))+(SIN(RADIANS('PV model'!$B$2))*SIN(RADIANS(H3087)))))))</f>
        <v>44.17496693990747</v>
      </c>
      <c r="M3087" s="3">
        <f t="shared" si="532"/>
        <v>44.17496693990747</v>
      </c>
      <c r="N3087" s="2">
        <f t="shared" si="537"/>
        <v>46.877150108536988</v>
      </c>
      <c r="O3087" s="2">
        <f>IF('PV model'!$B$2&gt;0, 180-N3087,IF('PV model'!$B$2&lt;0,0-N3087,N3087))</f>
        <v>133.12284989146301</v>
      </c>
      <c r="P3087" s="2">
        <f>ABS(O3087-'PV model'!$B$5)</f>
        <v>71.877150108536995</v>
      </c>
      <c r="Q3087" s="3">
        <f t="shared" si="533"/>
        <v>45.82503306009253</v>
      </c>
      <c r="R3087" s="3">
        <f t="shared" si="538"/>
        <v>98.775599999999997</v>
      </c>
      <c r="S3087" s="3">
        <f t="shared" si="534"/>
        <v>300.36265518619683</v>
      </c>
      <c r="T3087" s="3">
        <f>(0.5*(1-COS(RADIANS(90-$X$3)))*(D3087+E3087)*'PV model'!$B$4)</f>
        <v>0</v>
      </c>
      <c r="U3087" s="3">
        <f t="shared" si="539"/>
        <v>399.13825518619683</v>
      </c>
      <c r="V3087" s="3">
        <f>('PV model'!$B$13*(U3087/1000)*(1-'PV model'!$B$14*((20+C3087)-25))*'PV model'!$B$10)/'PV model'!$B$12</f>
        <v>39.147780220630082</v>
      </c>
    </row>
    <row r="3088" spans="1:22" x14ac:dyDescent="0.2">
      <c r="A3088" s="10">
        <f t="shared" si="540"/>
        <v>129</v>
      </c>
      <c r="B3088" s="10">
        <f t="shared" si="541"/>
        <v>11</v>
      </c>
      <c r="C3088" s="23">
        <v>9.6</v>
      </c>
      <c r="D3088" s="24">
        <v>3.3673500000000001</v>
      </c>
      <c r="E3088" s="24">
        <v>185.22</v>
      </c>
      <c r="F3088" s="48"/>
      <c r="G3088" s="48"/>
      <c r="H3088" s="1">
        <f t="shared" si="542"/>
        <v>17.253850085458907</v>
      </c>
      <c r="I3088" s="1">
        <f t="shared" si="535"/>
        <v>3.6379009105867701</v>
      </c>
      <c r="J3088" s="4">
        <f>B3088+('PV model'!$B$3/15)+(I3088/60)</f>
        <v>10.783965015176445</v>
      </c>
      <c r="K3088" s="2">
        <f t="shared" si="536"/>
        <v>18.240524772353321</v>
      </c>
      <c r="L3088" s="2">
        <f>DEGREES(ASIN((((COS(RADIANS('PV model'!$B$2))*COS(RADIANS(H3088))*COS(RADIANS(K3088)))+(SIN(RADIANS('PV model'!$B$2))*SIN(RADIANS(H3088)))))))</f>
        <v>49.303826990979303</v>
      </c>
      <c r="M3088" s="3">
        <f t="shared" si="532"/>
        <v>49.303826990979303</v>
      </c>
      <c r="N3088" s="2">
        <f t="shared" si="537"/>
        <v>27.286160153512753</v>
      </c>
      <c r="O3088" s="2">
        <f>IF('PV model'!$B$2&gt;0, 180-N3088,IF('PV model'!$B$2&lt;0,0-N3088,N3088))</f>
        <v>152.71383984648725</v>
      </c>
      <c r="P3088" s="2">
        <f>ABS(O3088-'PV model'!$B$5)</f>
        <v>52.286160153512753</v>
      </c>
      <c r="Q3088" s="3">
        <f t="shared" si="533"/>
        <v>40.696173009020697</v>
      </c>
      <c r="R3088" s="3">
        <f t="shared" si="538"/>
        <v>3.3673500000000001</v>
      </c>
      <c r="S3088" s="3">
        <f t="shared" si="534"/>
        <v>187.43004757200165</v>
      </c>
      <c r="T3088" s="3">
        <f>(0.5*(1-COS(RADIANS(90-$X$3)))*(D3088+E3088)*'PV model'!$B$4)</f>
        <v>0</v>
      </c>
      <c r="U3088" s="3">
        <f t="shared" si="539"/>
        <v>190.79739757200164</v>
      </c>
      <c r="V3088" s="3">
        <f>('PV model'!$B$13*(U3088/1000)*(1-'PV model'!$B$14*((20+C3088)-25))*'PV model'!$B$10)/'PV model'!$B$12</f>
        <v>18.721181076649415</v>
      </c>
    </row>
    <row r="3089" spans="1:22" x14ac:dyDescent="0.2">
      <c r="A3089" s="10">
        <f t="shared" si="540"/>
        <v>129</v>
      </c>
      <c r="B3089" s="10">
        <f t="shared" si="541"/>
        <v>12</v>
      </c>
      <c r="C3089" s="23">
        <v>9.9</v>
      </c>
      <c r="D3089" s="24">
        <v>1.1224499999999999</v>
      </c>
      <c r="E3089" s="24">
        <v>201.096</v>
      </c>
      <c r="F3089" s="48"/>
      <c r="G3089" s="48"/>
      <c r="H3089" s="1">
        <f t="shared" si="542"/>
        <v>17.253850085458907</v>
      </c>
      <c r="I3089" s="1">
        <f t="shared" si="535"/>
        <v>3.6379009105867701</v>
      </c>
      <c r="J3089" s="4">
        <f>B3089+('PV model'!$B$3/15)+(I3089/60)</f>
        <v>11.783965015176445</v>
      </c>
      <c r="K3089" s="2">
        <f t="shared" si="536"/>
        <v>3.2405247723533215</v>
      </c>
      <c r="L3089" s="2">
        <f>DEGREES(ASIN((((COS(RADIANS('PV model'!$B$2))*COS(RADIANS(H3089))*COS(RADIANS(K3089)))+(SIN(RADIANS('PV model'!$B$2))*SIN(RADIANS(H3089)))))))</f>
        <v>51.673868518992094</v>
      </c>
      <c r="M3089" s="3">
        <f t="shared" si="532"/>
        <v>51.673868518992094</v>
      </c>
      <c r="N3089" s="2">
        <f t="shared" si="537"/>
        <v>4.9940126900560671</v>
      </c>
      <c r="O3089" s="2">
        <f>IF('PV model'!$B$2&gt;0, 180-N3089,IF('PV model'!$B$2&lt;0,0-N3089,N3089))</f>
        <v>175.00598730994392</v>
      </c>
      <c r="P3089" s="2">
        <f>ABS(O3089-'PV model'!$B$5)</f>
        <v>29.994012690056081</v>
      </c>
      <c r="Q3089" s="3">
        <f t="shared" si="533"/>
        <v>38.326131481007906</v>
      </c>
      <c r="R3089" s="3">
        <f t="shared" si="538"/>
        <v>1.1224499999999999</v>
      </c>
      <c r="S3089" s="3">
        <f t="shared" si="534"/>
        <v>201.81693636602239</v>
      </c>
      <c r="T3089" s="3">
        <f>(0.5*(1-COS(RADIANS(90-$X$3)))*(D3089+E3089)*'PV model'!$B$4)</f>
        <v>0</v>
      </c>
      <c r="U3089" s="3">
        <f t="shared" si="539"/>
        <v>202.93938636602238</v>
      </c>
      <c r="V3089" s="3">
        <f>('PV model'!$B$13*(U3089/1000)*(1-'PV model'!$B$14*((20+C3089)-25))*'PV model'!$B$10)/'PV model'!$B$12</f>
        <v>19.888218968349101</v>
      </c>
    </row>
    <row r="3090" spans="1:22" x14ac:dyDescent="0.2">
      <c r="A3090" s="10">
        <f t="shared" si="540"/>
        <v>129</v>
      </c>
      <c r="B3090" s="10">
        <f t="shared" si="541"/>
        <v>13</v>
      </c>
      <c r="C3090" s="23">
        <v>9.9</v>
      </c>
      <c r="D3090" s="24">
        <v>1.1224499999999999</v>
      </c>
      <c r="E3090" s="24">
        <v>204.62400000000002</v>
      </c>
      <c r="F3090" s="48"/>
      <c r="G3090" s="48"/>
      <c r="H3090" s="1">
        <f t="shared" si="542"/>
        <v>17.253850085458907</v>
      </c>
      <c r="I3090" s="1">
        <f t="shared" si="535"/>
        <v>3.6379009105867701</v>
      </c>
      <c r="J3090" s="4">
        <f>B3090+('PV model'!$B$3/15)+(I3090/60)</f>
        <v>12.783965015176445</v>
      </c>
      <c r="K3090" s="2">
        <f t="shared" si="536"/>
        <v>-11.759475227646679</v>
      </c>
      <c r="L3090" s="2">
        <f>DEGREES(ASIN((((COS(RADIANS('PV model'!$B$2))*COS(RADIANS(H3090))*COS(RADIANS(K3090)))+(SIN(RADIANS('PV model'!$B$2))*SIN(RADIANS(H3090)))))))</f>
        <v>50.714965984125392</v>
      </c>
      <c r="M3090" s="3">
        <f t="shared" si="532"/>
        <v>50.714965984125392</v>
      </c>
      <c r="N3090" s="2">
        <f t="shared" si="537"/>
        <v>-17.901980387260046</v>
      </c>
      <c r="O3090" s="2">
        <f>IF('PV model'!$B$2&gt;0, 180-N3090,IF('PV model'!$B$2&lt;0,0-N3090,N3090))</f>
        <v>197.90198038726004</v>
      </c>
      <c r="P3090" s="2">
        <f>ABS(O3090-'PV model'!$B$5)</f>
        <v>7.0980196127399608</v>
      </c>
      <c r="Q3090" s="3">
        <f t="shared" si="533"/>
        <v>39.285034015874608</v>
      </c>
      <c r="R3090" s="3">
        <f t="shared" si="538"/>
        <v>1.1224500000000002</v>
      </c>
      <c r="S3090" s="3">
        <f t="shared" si="534"/>
        <v>205.35686757894808</v>
      </c>
      <c r="T3090" s="3">
        <f>(0.5*(1-COS(RADIANS(90-$X$3)))*(D3090+E3090)*'PV model'!$B$4)</f>
        <v>0</v>
      </c>
      <c r="U3090" s="3">
        <f t="shared" si="539"/>
        <v>206.47931757894807</v>
      </c>
      <c r="V3090" s="3">
        <f>('PV model'!$B$13*(U3090/1000)*(1-'PV model'!$B$14*((20+C3090)-25))*'PV model'!$B$10)/'PV model'!$B$12</f>
        <v>20.235135002521893</v>
      </c>
    </row>
    <row r="3091" spans="1:22" x14ac:dyDescent="0.2">
      <c r="A3091" s="10">
        <f t="shared" si="540"/>
        <v>129</v>
      </c>
      <c r="B3091" s="10">
        <f t="shared" si="541"/>
        <v>14</v>
      </c>
      <c r="C3091" s="23">
        <v>10.5</v>
      </c>
      <c r="D3091" s="24">
        <v>1.1224499999999999</v>
      </c>
      <c r="E3091" s="24">
        <v>196.68600000000001</v>
      </c>
      <c r="F3091" s="48"/>
      <c r="G3091" s="48"/>
      <c r="H3091" s="1">
        <f t="shared" si="542"/>
        <v>17.253850085458907</v>
      </c>
      <c r="I3091" s="1">
        <f t="shared" si="535"/>
        <v>3.6379009105867701</v>
      </c>
      <c r="J3091" s="4">
        <f>B3091+('PV model'!$B$3/15)+(I3091/60)</f>
        <v>13.783965015176445</v>
      </c>
      <c r="K3091" s="2">
        <f t="shared" si="536"/>
        <v>-26.759475227646679</v>
      </c>
      <c r="L3091" s="2">
        <f>DEGREES(ASIN((((COS(RADIANS('PV model'!$B$2))*COS(RADIANS(H3091))*COS(RADIANS(K3091)))+(SIN(RADIANS('PV model'!$B$2))*SIN(RADIANS(H3091)))))))</f>
        <v>46.67125950028386</v>
      </c>
      <c r="M3091" s="3">
        <f t="shared" si="532"/>
        <v>46.67125950028386</v>
      </c>
      <c r="N3091" s="2">
        <f t="shared" si="537"/>
        <v>-38.802137815920197</v>
      </c>
      <c r="O3091" s="2">
        <f>IF('PV model'!$B$2&gt;0, 180-N3091,IF('PV model'!$B$2&lt;0,0-N3091,N3091))</f>
        <v>218.80213781592019</v>
      </c>
      <c r="P3091" s="2">
        <f>ABS(O3091-'PV model'!$B$5)</f>
        <v>13.80213781592019</v>
      </c>
      <c r="Q3091" s="3">
        <f t="shared" si="533"/>
        <v>43.32874049971614</v>
      </c>
      <c r="R3091" s="3">
        <f t="shared" si="538"/>
        <v>1.1224499999999999</v>
      </c>
      <c r="S3091" s="3">
        <f t="shared" si="534"/>
        <v>197.46076940308018</v>
      </c>
      <c r="T3091" s="3">
        <f>(0.5*(1-COS(RADIANS(90-$X$3)))*(D3091+E3091)*'PV model'!$B$4)</f>
        <v>0</v>
      </c>
      <c r="U3091" s="3">
        <f t="shared" si="539"/>
        <v>198.58321940308016</v>
      </c>
      <c r="V3091" s="3">
        <f>('PV model'!$B$13*(U3091/1000)*(1-'PV model'!$B$14*((20+C3091)-25))*'PV model'!$B$10)/'PV model'!$B$12</f>
        <v>19.41367028207819</v>
      </c>
    </row>
    <row r="3092" spans="1:22" x14ac:dyDescent="0.2">
      <c r="A3092" s="10">
        <f t="shared" si="540"/>
        <v>129</v>
      </c>
      <c r="B3092" s="10">
        <f t="shared" si="541"/>
        <v>15</v>
      </c>
      <c r="C3092" s="23">
        <v>10.5</v>
      </c>
      <c r="D3092" s="24">
        <v>1.1224499999999999</v>
      </c>
      <c r="E3092" s="24">
        <v>177.28200000000001</v>
      </c>
      <c r="F3092" s="48"/>
      <c r="G3092" s="48"/>
      <c r="H3092" s="1">
        <f t="shared" si="542"/>
        <v>17.253850085458907</v>
      </c>
      <c r="I3092" s="1">
        <f t="shared" si="535"/>
        <v>3.6379009105867701</v>
      </c>
      <c r="J3092" s="4">
        <f>B3092+('PV model'!$B$3/15)+(I3092/60)</f>
        <v>14.783965015176445</v>
      </c>
      <c r="K3092" s="2">
        <f t="shared" si="536"/>
        <v>-41.759475227646675</v>
      </c>
      <c r="L3092" s="2">
        <f>DEGREES(ASIN((((COS(RADIANS('PV model'!$B$2))*COS(RADIANS(H3092))*COS(RADIANS(K3092)))+(SIN(RADIANS('PV model'!$B$2))*SIN(RADIANS(H3092)))))))</f>
        <v>40.386227792373042</v>
      </c>
      <c r="M3092" s="3">
        <f t="shared" si="532"/>
        <v>40.386227792373042</v>
      </c>
      <c r="N3092" s="2">
        <f t="shared" si="537"/>
        <v>-56.618608894877042</v>
      </c>
      <c r="O3092" s="2">
        <f>IF('PV model'!$B$2&gt;0, 180-N3092,IF('PV model'!$B$2&lt;0,0-N3092,N3092))</f>
        <v>236.61860889487704</v>
      </c>
      <c r="P3092" s="2">
        <f>ABS(O3092-'PV model'!$B$5)</f>
        <v>31.618608894877042</v>
      </c>
      <c r="Q3092" s="3">
        <f t="shared" si="533"/>
        <v>49.613772207626958</v>
      </c>
      <c r="R3092" s="3">
        <f t="shared" si="538"/>
        <v>1.1224499999999999</v>
      </c>
      <c r="S3092" s="3">
        <f t="shared" si="534"/>
        <v>178.08859066782594</v>
      </c>
      <c r="T3092" s="3">
        <f>(0.5*(1-COS(RADIANS(90-$X$3)))*(D3092+E3092)*'PV model'!$B$4)</f>
        <v>0</v>
      </c>
      <c r="U3092" s="3">
        <f t="shared" si="539"/>
        <v>179.21104066782593</v>
      </c>
      <c r="V3092" s="3">
        <f>('PV model'!$B$13*(U3092/1000)*(1-'PV model'!$B$14*((20+C3092)-25))*'PV model'!$B$10)/'PV model'!$B$12</f>
        <v>17.519829041402449</v>
      </c>
    </row>
    <row r="3093" spans="1:22" x14ac:dyDescent="0.2">
      <c r="A3093" s="10">
        <f t="shared" si="540"/>
        <v>129</v>
      </c>
      <c r="B3093" s="10">
        <f t="shared" si="541"/>
        <v>16</v>
      </c>
      <c r="C3093" s="23">
        <v>11</v>
      </c>
      <c r="D3093" s="24">
        <v>0</v>
      </c>
      <c r="E3093" s="24">
        <v>148.17599999999999</v>
      </c>
      <c r="F3093" s="48"/>
      <c r="G3093" s="48"/>
      <c r="H3093" s="1">
        <f t="shared" si="542"/>
        <v>17.253850085458907</v>
      </c>
      <c r="I3093" s="1">
        <f t="shared" si="535"/>
        <v>3.6379009105867701</v>
      </c>
      <c r="J3093" s="4">
        <f>B3093+('PV model'!$B$3/15)+(I3093/60)</f>
        <v>15.783965015176445</v>
      </c>
      <c r="K3093" s="2">
        <f t="shared" si="536"/>
        <v>-56.759475227646675</v>
      </c>
      <c r="L3093" s="2">
        <f>DEGREES(ASIN((((COS(RADIANS('PV model'!$B$2))*COS(RADIANS(H3093))*COS(RADIANS(K3093)))+(SIN(RADIANS('PV model'!$B$2))*SIN(RADIANS(H3093)))))))</f>
        <v>32.748156467423598</v>
      </c>
      <c r="M3093" s="3">
        <f t="shared" si="532"/>
        <v>32.748156467423598</v>
      </c>
      <c r="N3093" s="2">
        <f t="shared" si="537"/>
        <v>-71.74767865819237</v>
      </c>
      <c r="O3093" s="2">
        <f>IF('PV model'!$B$2&gt;0, 180-N3093,IF('PV model'!$B$2&lt;0,0-N3093,N3093))</f>
        <v>251.74767865819237</v>
      </c>
      <c r="P3093" s="2">
        <f>ABS(O3093-'PV model'!$B$5)</f>
        <v>46.74767865819237</v>
      </c>
      <c r="Q3093" s="3">
        <f t="shared" si="533"/>
        <v>57.251843532576402</v>
      </c>
      <c r="R3093" s="3">
        <f t="shared" si="538"/>
        <v>0</v>
      </c>
      <c r="S3093" s="3">
        <f t="shared" si="534"/>
        <v>148.17599999999999</v>
      </c>
      <c r="T3093" s="3">
        <f>(0.5*(1-COS(RADIANS(90-$X$3)))*(D3093+E3093)*'PV model'!$B$4)</f>
        <v>0</v>
      </c>
      <c r="U3093" s="3">
        <f t="shared" si="539"/>
        <v>148.17599999999999</v>
      </c>
      <c r="V3093" s="3">
        <f>('PV model'!$B$13*(U3093/1000)*(1-'PV model'!$B$14*((20+C3093)-25))*'PV model'!$B$10)/'PV model'!$B$12</f>
        <v>14.456192808959996</v>
      </c>
    </row>
    <row r="3094" spans="1:22" x14ac:dyDescent="0.2">
      <c r="A3094" s="10">
        <f t="shared" si="540"/>
        <v>129</v>
      </c>
      <c r="B3094" s="10">
        <f t="shared" si="541"/>
        <v>17</v>
      </c>
      <c r="C3094" s="23">
        <v>10.4</v>
      </c>
      <c r="D3094" s="24">
        <v>0</v>
      </c>
      <c r="E3094" s="24">
        <v>112.014</v>
      </c>
      <c r="F3094" s="48"/>
      <c r="G3094" s="48"/>
      <c r="H3094" s="1">
        <f t="shared" si="542"/>
        <v>17.253850085458907</v>
      </c>
      <c r="I3094" s="1">
        <f t="shared" si="535"/>
        <v>3.6379009105867701</v>
      </c>
      <c r="J3094" s="4">
        <f>B3094+('PV model'!$B$3/15)+(I3094/60)</f>
        <v>16.783965015176445</v>
      </c>
      <c r="K3094" s="2">
        <f t="shared" si="536"/>
        <v>-71.759475227646675</v>
      </c>
      <c r="L3094" s="2">
        <f>DEGREES(ASIN((((COS(RADIANS('PV model'!$B$2))*COS(RADIANS(H3094))*COS(RADIANS(K3094)))+(SIN(RADIANS('PV model'!$B$2))*SIN(RADIANS(H3094)))))))</f>
        <v>24.440719431342806</v>
      </c>
      <c r="M3094" s="3">
        <f t="shared" si="532"/>
        <v>24.440719431342806</v>
      </c>
      <c r="N3094" s="2">
        <f t="shared" si="537"/>
        <v>-85.062923602238527</v>
      </c>
      <c r="O3094" s="2">
        <f>IF('PV model'!$B$2&gt;0, 180-N3094,IF('PV model'!$B$2&lt;0,0-N3094,N3094))</f>
        <v>265.06292360223853</v>
      </c>
      <c r="P3094" s="2">
        <f>ABS(O3094-'PV model'!$B$5)</f>
        <v>60.062923602238527</v>
      </c>
      <c r="Q3094" s="3">
        <f t="shared" si="533"/>
        <v>65.559280568657201</v>
      </c>
      <c r="R3094" s="3">
        <f t="shared" si="538"/>
        <v>0</v>
      </c>
      <c r="S3094" s="3">
        <f t="shared" si="534"/>
        <v>112.014</v>
      </c>
      <c r="T3094" s="3">
        <f>(0.5*(1-COS(RADIANS(90-$X$3)))*(D3094+E3094)*'PV model'!$B$4)</f>
        <v>0</v>
      </c>
      <c r="U3094" s="3">
        <f t="shared" si="539"/>
        <v>112.014</v>
      </c>
      <c r="V3094" s="3">
        <f>('PV model'!$B$13*(U3094/1000)*(1-'PV model'!$B$14*((20+C3094)-25))*'PV model'!$B$10)/'PV model'!$B$12</f>
        <v>10.955065980096</v>
      </c>
    </row>
    <row r="3095" spans="1:22" x14ac:dyDescent="0.2">
      <c r="A3095" s="10">
        <f t="shared" si="540"/>
        <v>129</v>
      </c>
      <c r="B3095" s="10">
        <f t="shared" si="541"/>
        <v>18</v>
      </c>
      <c r="C3095" s="23">
        <v>11.2</v>
      </c>
      <c r="D3095" s="24">
        <v>0</v>
      </c>
      <c r="E3095" s="24">
        <v>112.896</v>
      </c>
      <c r="F3095" s="48"/>
      <c r="G3095" s="48"/>
      <c r="H3095" s="1">
        <f t="shared" si="542"/>
        <v>17.253850085458907</v>
      </c>
      <c r="I3095" s="1">
        <f t="shared" si="535"/>
        <v>3.6379009105867701</v>
      </c>
      <c r="J3095" s="4">
        <f>B3095+('PV model'!$B$3/15)+(I3095/60)</f>
        <v>17.783965015176445</v>
      </c>
      <c r="K3095" s="2">
        <f t="shared" si="536"/>
        <v>-86.759475227646675</v>
      </c>
      <c r="L3095" s="2">
        <f>DEGREES(ASIN((((COS(RADIANS('PV model'!$B$2))*COS(RADIANS(H3095))*COS(RADIANS(K3095)))+(SIN(RADIANS('PV model'!$B$2))*SIN(RADIANS(H3095)))))))</f>
        <v>15.963051211991621</v>
      </c>
      <c r="M3095" s="3">
        <f t="shared" si="532"/>
        <v>15.963051211991621</v>
      </c>
      <c r="N3095" s="2">
        <f t="shared" si="537"/>
        <v>-82.619191871944722</v>
      </c>
      <c r="O3095" s="2">
        <f>IF('PV model'!$B$2&gt;0, 180-N3095,IF('PV model'!$B$2&lt;0,0-N3095,N3095))</f>
        <v>262.61919187194474</v>
      </c>
      <c r="P3095" s="2">
        <f>ABS(O3095-'PV model'!$B$5)</f>
        <v>57.619191871944736</v>
      </c>
      <c r="Q3095" s="3">
        <f t="shared" si="533"/>
        <v>74.036948788008388</v>
      </c>
      <c r="R3095" s="3">
        <f t="shared" si="538"/>
        <v>0</v>
      </c>
      <c r="S3095" s="3">
        <f t="shared" si="534"/>
        <v>112.896</v>
      </c>
      <c r="T3095" s="3">
        <f>(0.5*(1-COS(RADIANS(90-$X$3)))*(D3095+E3095)*'PV model'!$B$4)</f>
        <v>0</v>
      </c>
      <c r="U3095" s="3">
        <f t="shared" si="539"/>
        <v>112.896</v>
      </c>
      <c r="V3095" s="3">
        <f>('PV model'!$B$13*(U3095/1000)*(1-'PV model'!$B$14*((20+C3095)-25))*'PV model'!$B$10)/'PV model'!$B$12</f>
        <v>11.005214072831999</v>
      </c>
    </row>
    <row r="3096" spans="1:22" x14ac:dyDescent="0.2">
      <c r="A3096" s="10">
        <f t="shared" si="540"/>
        <v>129</v>
      </c>
      <c r="B3096" s="10">
        <f t="shared" si="541"/>
        <v>19</v>
      </c>
      <c r="C3096" s="23">
        <v>10.5</v>
      </c>
      <c r="D3096" s="24">
        <v>0</v>
      </c>
      <c r="E3096" s="24">
        <v>64.385999999999996</v>
      </c>
      <c r="F3096" s="48"/>
      <c r="G3096" s="48"/>
      <c r="H3096" s="1">
        <f t="shared" si="542"/>
        <v>17.253850085458907</v>
      </c>
      <c r="I3096" s="1">
        <f t="shared" si="535"/>
        <v>3.6379009105867701</v>
      </c>
      <c r="J3096" s="4">
        <f>B3096+('PV model'!$B$3/15)+(I3096/60)</f>
        <v>18.783965015176445</v>
      </c>
      <c r="K3096" s="2">
        <f t="shared" si="536"/>
        <v>-101.75947522764667</v>
      </c>
      <c r="L3096" s="2">
        <f>DEGREES(ASIN((((COS(RADIANS('PV model'!$B$2))*COS(RADIANS(H3096))*COS(RADIANS(K3096)))+(SIN(RADIANS('PV model'!$B$2))*SIN(RADIANS(H3096)))))))</f>
        <v>7.7123337349391798</v>
      </c>
      <c r="M3096" s="3">
        <f t="shared" si="532"/>
        <v>7.7123337349391798</v>
      </c>
      <c r="N3096" s="2">
        <f t="shared" si="537"/>
        <v>-70.646300712058718</v>
      </c>
      <c r="O3096" s="2">
        <f>IF('PV model'!$B$2&gt;0, 180-N3096,IF('PV model'!$B$2&lt;0,0-N3096,N3096))</f>
        <v>250.64630071205872</v>
      </c>
      <c r="P3096" s="2">
        <f>ABS(O3096-'PV model'!$B$5)</f>
        <v>45.646300712058718</v>
      </c>
      <c r="Q3096" s="3">
        <f t="shared" si="533"/>
        <v>82.287666265060821</v>
      </c>
      <c r="R3096" s="3">
        <f t="shared" si="538"/>
        <v>0</v>
      </c>
      <c r="S3096" s="3">
        <f t="shared" si="534"/>
        <v>64.385999999999996</v>
      </c>
      <c r="T3096" s="3">
        <f>(0.5*(1-COS(RADIANS(90-$X$3)))*(D3096+E3096)*'PV model'!$B$4)</f>
        <v>0</v>
      </c>
      <c r="U3096" s="3">
        <f t="shared" si="539"/>
        <v>64.385999999999996</v>
      </c>
      <c r="V3096" s="3">
        <f>('PV model'!$B$13*(U3096/1000)*(1-'PV model'!$B$14*((20+C3096)-25))*'PV model'!$B$10)/'PV model'!$B$12</f>
        <v>6.2944320196799994</v>
      </c>
    </row>
    <row r="3097" spans="1:22" x14ac:dyDescent="0.2">
      <c r="A3097" s="10">
        <f t="shared" si="540"/>
        <v>129</v>
      </c>
      <c r="B3097" s="10">
        <f t="shared" si="541"/>
        <v>20</v>
      </c>
      <c r="C3097" s="23">
        <v>10</v>
      </c>
      <c r="D3097" s="24">
        <v>0</v>
      </c>
      <c r="E3097" s="24">
        <v>17.64</v>
      </c>
      <c r="F3097" s="48"/>
      <c r="G3097" s="48"/>
      <c r="H3097" s="1">
        <f t="shared" si="542"/>
        <v>17.253850085458907</v>
      </c>
      <c r="I3097" s="1">
        <f t="shared" si="535"/>
        <v>3.6379009105867701</v>
      </c>
      <c r="J3097" s="4">
        <f>B3097+('PV model'!$B$3/15)+(I3097/60)</f>
        <v>19.783965015176445</v>
      </c>
      <c r="K3097" s="2">
        <f t="shared" si="536"/>
        <v>-116.75947522764667</v>
      </c>
      <c r="L3097" s="2">
        <f>DEGREES(ASIN((((COS(RADIANS('PV model'!$B$2))*COS(RADIANS(H3097))*COS(RADIANS(K3097)))+(SIN(RADIANS('PV model'!$B$2))*SIN(RADIANS(H3097)))))))</f>
        <v>5.1242785052883336E-2</v>
      </c>
      <c r="M3097" s="3">
        <f t="shared" si="532"/>
        <v>5.1242785052883336E-2</v>
      </c>
      <c r="N3097" s="2">
        <f t="shared" si="537"/>
        <v>-58.509210776456172</v>
      </c>
      <c r="O3097" s="2">
        <f>IF('PV model'!$B$2&gt;0, 180-N3097,IF('PV model'!$B$2&lt;0,0-N3097,N3097))</f>
        <v>238.50921077645617</v>
      </c>
      <c r="P3097" s="2">
        <f>ABS(O3097-'PV model'!$B$5)</f>
        <v>33.509210776456172</v>
      </c>
      <c r="Q3097" s="3">
        <f t="shared" si="533"/>
        <v>89.948757214947108</v>
      </c>
      <c r="R3097" s="3">
        <f t="shared" si="538"/>
        <v>0</v>
      </c>
      <c r="S3097" s="3">
        <f t="shared" si="534"/>
        <v>17.64</v>
      </c>
      <c r="T3097" s="3">
        <f>(0.5*(1-COS(RADIANS(90-$X$3)))*(D3097+E3097)*'PV model'!$B$4)</f>
        <v>0</v>
      </c>
      <c r="U3097" s="3">
        <f t="shared" si="539"/>
        <v>17.64</v>
      </c>
      <c r="V3097" s="3">
        <f>('PV model'!$B$13*(U3097/1000)*(1-'PV model'!$B$14*((20+C3097)-25))*'PV model'!$B$10)/'PV model'!$B$12</f>
        <v>1.7280285119999998</v>
      </c>
    </row>
    <row r="3098" spans="1:22" x14ac:dyDescent="0.2">
      <c r="A3098" s="10">
        <f t="shared" si="540"/>
        <v>129</v>
      </c>
      <c r="B3098" s="10">
        <f t="shared" si="541"/>
        <v>21</v>
      </c>
      <c r="C3098" s="23">
        <v>9.4</v>
      </c>
      <c r="D3098" s="24">
        <v>0</v>
      </c>
      <c r="E3098" s="24">
        <v>0</v>
      </c>
      <c r="F3098" s="48"/>
      <c r="G3098" s="48"/>
      <c r="H3098" s="1">
        <f t="shared" si="542"/>
        <v>17.253850085458907</v>
      </c>
      <c r="I3098" s="1">
        <f t="shared" si="535"/>
        <v>3.6379009105867701</v>
      </c>
      <c r="J3098" s="4">
        <f>B3098+('PV model'!$B$3/15)+(I3098/60)</f>
        <v>20.783965015176445</v>
      </c>
      <c r="K3098" s="2">
        <f t="shared" si="536"/>
        <v>-131.75947522764667</v>
      </c>
      <c r="L3098" s="2">
        <f>DEGREES(ASIN((((COS(RADIANS('PV model'!$B$2))*COS(RADIANS(H3098))*COS(RADIANS(K3098)))+(SIN(RADIANS('PV model'!$B$2))*SIN(RADIANS(H3098)))))))</f>
        <v>-6.6505500503517272</v>
      </c>
      <c r="M3098" s="3">
        <f t="shared" si="532"/>
        <v>0</v>
      </c>
      <c r="N3098" s="2">
        <f t="shared" si="537"/>
        <v>-45.824259359193192</v>
      </c>
      <c r="O3098" s="2">
        <f>IF('PV model'!$B$2&gt;0, 180-N3098,IF('PV model'!$B$2&lt;0,0-N3098,N3098))</f>
        <v>225.82425935919321</v>
      </c>
      <c r="P3098" s="2">
        <f>ABS(O3098-'PV model'!$B$5)</f>
        <v>20.824259359193206</v>
      </c>
      <c r="Q3098" s="3">
        <f t="shared" si="533"/>
        <v>96.650550050351725</v>
      </c>
      <c r="R3098" s="3">
        <f t="shared" si="538"/>
        <v>0</v>
      </c>
      <c r="S3098" s="3">
        <f t="shared" si="534"/>
        <v>0</v>
      </c>
      <c r="T3098" s="3">
        <f>(0.5*(1-COS(RADIANS(90-$X$3)))*(D3098+E3098)*'PV model'!$B$4)</f>
        <v>0</v>
      </c>
      <c r="U3098" s="3">
        <f t="shared" si="539"/>
        <v>0</v>
      </c>
      <c r="V3098" s="3">
        <f>('PV model'!$B$13*(U3098/1000)*(1-'PV model'!$B$14*((20+C3098)-25))*'PV model'!$B$10)/'PV model'!$B$12</f>
        <v>0</v>
      </c>
    </row>
    <row r="3099" spans="1:22" x14ac:dyDescent="0.2">
      <c r="A3099" s="10">
        <f t="shared" si="540"/>
        <v>129</v>
      </c>
      <c r="B3099" s="10">
        <f t="shared" si="541"/>
        <v>22</v>
      </c>
      <c r="C3099" s="23">
        <v>9.1999999999999993</v>
      </c>
      <c r="D3099" s="24">
        <v>0</v>
      </c>
      <c r="E3099" s="24">
        <v>0</v>
      </c>
      <c r="F3099" s="48"/>
      <c r="G3099" s="48"/>
      <c r="H3099" s="1">
        <f t="shared" si="542"/>
        <v>17.253850085458907</v>
      </c>
      <c r="I3099" s="1">
        <f t="shared" si="535"/>
        <v>3.6379009105867701</v>
      </c>
      <c r="J3099" s="4">
        <f>B3099+('PV model'!$B$3/15)+(I3099/60)</f>
        <v>21.783965015176445</v>
      </c>
      <c r="K3099" s="2">
        <f t="shared" si="536"/>
        <v>-146.75947522764667</v>
      </c>
      <c r="L3099" s="2">
        <f>DEGREES(ASIN((((COS(RADIANS('PV model'!$B$2))*COS(RADIANS(H3099))*COS(RADIANS(K3099)))+(SIN(RADIANS('PV model'!$B$2))*SIN(RADIANS(H3099)))))))</f>
        <v>-12.003455442034927</v>
      </c>
      <c r="M3099" s="3">
        <f t="shared" si="532"/>
        <v>0</v>
      </c>
      <c r="N3099" s="2">
        <f t="shared" si="537"/>
        <v>-32.356787705878837</v>
      </c>
      <c r="O3099" s="2">
        <f>IF('PV model'!$B$2&gt;0, 180-N3099,IF('PV model'!$B$2&lt;0,0-N3099,N3099))</f>
        <v>212.35678770587884</v>
      </c>
      <c r="P3099" s="2">
        <f>ABS(O3099-'PV model'!$B$5)</f>
        <v>7.356787705878844</v>
      </c>
      <c r="Q3099" s="3">
        <f t="shared" si="533"/>
        <v>102.00345544203493</v>
      </c>
      <c r="R3099" s="3">
        <f t="shared" si="538"/>
        <v>0</v>
      </c>
      <c r="S3099" s="3">
        <f t="shared" si="534"/>
        <v>0</v>
      </c>
      <c r="T3099" s="3">
        <f>(0.5*(1-COS(RADIANS(90-$X$3)))*(D3099+E3099)*'PV model'!$B$4)</f>
        <v>0</v>
      </c>
      <c r="U3099" s="3">
        <f t="shared" si="539"/>
        <v>0</v>
      </c>
      <c r="V3099" s="3">
        <f>('PV model'!$B$13*(U3099/1000)*(1-'PV model'!$B$14*((20+C3099)-25))*'PV model'!$B$10)/'PV model'!$B$12</f>
        <v>0</v>
      </c>
    </row>
    <row r="3100" spans="1:22" x14ac:dyDescent="0.2">
      <c r="A3100" s="10">
        <f t="shared" si="540"/>
        <v>129</v>
      </c>
      <c r="B3100" s="10">
        <f t="shared" si="541"/>
        <v>23</v>
      </c>
      <c r="C3100" s="23">
        <v>8.9</v>
      </c>
      <c r="D3100" s="24">
        <v>0</v>
      </c>
      <c r="E3100" s="24">
        <v>0</v>
      </c>
      <c r="F3100" s="48"/>
      <c r="G3100" s="48"/>
      <c r="H3100" s="1">
        <f t="shared" si="542"/>
        <v>17.253850085458907</v>
      </c>
      <c r="I3100" s="1">
        <f t="shared" si="535"/>
        <v>3.6379009105867701</v>
      </c>
      <c r="J3100" s="4">
        <f>B3100+('PV model'!$B$3/15)+(I3100/60)</f>
        <v>22.783965015176445</v>
      </c>
      <c r="K3100" s="2">
        <f t="shared" si="536"/>
        <v>-161.75947522764667</v>
      </c>
      <c r="L3100" s="2">
        <f>DEGREES(ASIN((((COS(RADIANS('PV model'!$B$2))*COS(RADIANS(H3100))*COS(RADIANS(K3100)))+(SIN(RADIANS('PV model'!$B$2))*SIN(RADIANS(H3100)))))))</f>
        <v>-15.622424298276623</v>
      </c>
      <c r="M3100" s="3">
        <f t="shared" si="532"/>
        <v>0</v>
      </c>
      <c r="N3100" s="2">
        <f t="shared" si="537"/>
        <v>-18.082616990396886</v>
      </c>
      <c r="O3100" s="2">
        <f>IF('PV model'!$B$2&gt;0, 180-N3100,IF('PV model'!$B$2&lt;0,0-N3100,N3100))</f>
        <v>198.0826169903969</v>
      </c>
      <c r="P3100" s="2">
        <f>ABS(O3100-'PV model'!$B$5)</f>
        <v>6.9173830096030997</v>
      </c>
      <c r="Q3100" s="3">
        <f t="shared" si="533"/>
        <v>105.62242429827663</v>
      </c>
      <c r="R3100" s="3">
        <f t="shared" si="538"/>
        <v>0</v>
      </c>
      <c r="S3100" s="3">
        <f t="shared" si="534"/>
        <v>0</v>
      </c>
      <c r="T3100" s="3">
        <f>(0.5*(1-COS(RADIANS(90-$X$3)))*(D3100+E3100)*'PV model'!$B$4)</f>
        <v>0</v>
      </c>
      <c r="U3100" s="3">
        <f t="shared" si="539"/>
        <v>0</v>
      </c>
      <c r="V3100" s="3">
        <f>('PV model'!$B$13*(U3100/1000)*(1-'PV model'!$B$14*((20+C3100)-25))*'PV model'!$B$10)/'PV model'!$B$12</f>
        <v>0</v>
      </c>
    </row>
    <row r="3101" spans="1:22" x14ac:dyDescent="0.2">
      <c r="A3101" s="10">
        <f t="shared" si="540"/>
        <v>129</v>
      </c>
      <c r="B3101" s="10">
        <f t="shared" si="541"/>
        <v>24</v>
      </c>
      <c r="C3101" s="23">
        <v>8.6999999999999993</v>
      </c>
      <c r="D3101" s="24">
        <v>0</v>
      </c>
      <c r="E3101" s="24">
        <v>0</v>
      </c>
      <c r="F3101" s="48"/>
      <c r="G3101" s="48"/>
      <c r="H3101" s="1">
        <f t="shared" si="542"/>
        <v>17.253850085458907</v>
      </c>
      <c r="I3101" s="1">
        <f t="shared" si="535"/>
        <v>3.6379009105867701</v>
      </c>
      <c r="J3101" s="4">
        <f>B3101+('PV model'!$B$3/15)+(I3101/60)</f>
        <v>23.783965015176445</v>
      </c>
      <c r="K3101" s="2">
        <f t="shared" si="536"/>
        <v>-176.75947522764667</v>
      </c>
      <c r="L3101" s="2">
        <f>DEGREES(ASIN((((COS(RADIANS('PV model'!$B$2))*COS(RADIANS(H3101))*COS(RADIANS(K3101)))+(SIN(RADIANS('PV model'!$B$2))*SIN(RADIANS(H3101)))))))</f>
        <v>-17.194268570315547</v>
      </c>
      <c r="M3101" s="3">
        <f t="shared" si="532"/>
        <v>0</v>
      </c>
      <c r="N3101" s="2">
        <f t="shared" si="537"/>
        <v>-3.239479147529456</v>
      </c>
      <c r="O3101" s="2">
        <f>IF('PV model'!$B$2&gt;0, 180-N3101,IF('PV model'!$B$2&lt;0,0-N3101,N3101))</f>
        <v>183.23947914752947</v>
      </c>
      <c r="P3101" s="2">
        <f>ABS(O3101-'PV model'!$B$5)</f>
        <v>21.760520852470535</v>
      </c>
      <c r="Q3101" s="3">
        <f t="shared" si="533"/>
        <v>107.19426857031554</v>
      </c>
      <c r="R3101" s="3">
        <f t="shared" si="538"/>
        <v>0</v>
      </c>
      <c r="S3101" s="3">
        <f t="shared" si="534"/>
        <v>0</v>
      </c>
      <c r="T3101" s="3">
        <f>(0.5*(1-COS(RADIANS(90-$X$3)))*(D3101+E3101)*'PV model'!$B$4)</f>
        <v>0</v>
      </c>
      <c r="U3101" s="3">
        <f t="shared" si="539"/>
        <v>0</v>
      </c>
      <c r="V3101" s="3">
        <f>('PV model'!$B$13*(U3101/1000)*(1-'PV model'!$B$14*((20+C3101)-25))*'PV model'!$B$10)/'PV model'!$B$12</f>
        <v>0</v>
      </c>
    </row>
    <row r="3102" spans="1:22" x14ac:dyDescent="0.2">
      <c r="A3102" s="10">
        <f t="shared" si="540"/>
        <v>130</v>
      </c>
      <c r="B3102" s="10">
        <f t="shared" si="541"/>
        <v>1</v>
      </c>
      <c r="C3102" s="23">
        <v>8.5</v>
      </c>
      <c r="D3102" s="24">
        <v>0</v>
      </c>
      <c r="E3102" s="24">
        <v>0</v>
      </c>
      <c r="F3102" s="48"/>
      <c r="G3102" s="48"/>
      <c r="H3102" s="1">
        <f t="shared" si="542"/>
        <v>17.52504033335136</v>
      </c>
      <c r="I3102" s="1">
        <f t="shared" si="535"/>
        <v>3.681896093574462</v>
      </c>
      <c r="J3102" s="4">
        <f>B3102+('PV model'!$B$3/15)+(I3102/60)</f>
        <v>0.78469826822624111</v>
      </c>
      <c r="K3102" s="2">
        <f t="shared" si="536"/>
        <v>168.22952597660637</v>
      </c>
      <c r="L3102" s="2">
        <f>DEGREES(ASIN((((COS(RADIANS('PV model'!$B$2))*COS(RADIANS(H3102))*COS(RADIANS(K3102)))+(SIN(RADIANS('PV model'!$B$2))*SIN(RADIANS(H3102)))))))</f>
        <v>-16.295809400701984</v>
      </c>
      <c r="M3102" s="3">
        <f t="shared" si="532"/>
        <v>0</v>
      </c>
      <c r="N3102" s="2">
        <f t="shared" si="537"/>
        <v>11.692863326400767</v>
      </c>
      <c r="O3102" s="2">
        <f>IF('PV model'!$B$2&gt;0, 180-N3102,IF('PV model'!$B$2&lt;0,0-N3102,N3102))</f>
        <v>168.30713667359925</v>
      </c>
      <c r="P3102" s="2">
        <f>ABS(O3102-'PV model'!$B$5)</f>
        <v>36.692863326400754</v>
      </c>
      <c r="Q3102" s="3">
        <f t="shared" si="533"/>
        <v>106.29580940070198</v>
      </c>
      <c r="R3102" s="3">
        <f t="shared" si="538"/>
        <v>0</v>
      </c>
      <c r="S3102" s="3">
        <f t="shared" si="534"/>
        <v>0</v>
      </c>
      <c r="T3102" s="3">
        <f>(0.5*(1-COS(RADIANS(90-$X$3)))*(D3102+E3102)*'PV model'!$B$4)</f>
        <v>0</v>
      </c>
      <c r="U3102" s="3">
        <f t="shared" si="539"/>
        <v>0</v>
      </c>
      <c r="V3102" s="3">
        <f>('PV model'!$B$13*(U3102/1000)*(1-'PV model'!$B$14*((20+C3102)-25))*'PV model'!$B$10)/'PV model'!$B$12</f>
        <v>0</v>
      </c>
    </row>
    <row r="3103" spans="1:22" x14ac:dyDescent="0.2">
      <c r="A3103" s="10">
        <f t="shared" si="540"/>
        <v>130</v>
      </c>
      <c r="B3103" s="10">
        <f t="shared" si="541"/>
        <v>2</v>
      </c>
      <c r="C3103" s="23">
        <v>8.4</v>
      </c>
      <c r="D3103" s="24">
        <v>0</v>
      </c>
      <c r="E3103" s="24">
        <v>0</v>
      </c>
      <c r="F3103" s="48"/>
      <c r="G3103" s="48"/>
      <c r="H3103" s="1">
        <f t="shared" si="542"/>
        <v>17.52504033335136</v>
      </c>
      <c r="I3103" s="1">
        <f t="shared" si="535"/>
        <v>3.681896093574462</v>
      </c>
      <c r="J3103" s="4">
        <f>B3103+('PV model'!$B$3/15)+(I3103/60)</f>
        <v>1.7846982682262411</v>
      </c>
      <c r="K3103" s="2">
        <f t="shared" si="536"/>
        <v>153.22952597660637</v>
      </c>
      <c r="L3103" s="2">
        <f>DEGREES(ASIN((((COS(RADIANS('PV model'!$B$2))*COS(RADIANS(H3103))*COS(RADIANS(K3103)))+(SIN(RADIANS('PV model'!$B$2))*SIN(RADIANS(H3103)))))))</f>
        <v>-13.536394550768245</v>
      </c>
      <c r="M3103" s="3">
        <f t="shared" si="532"/>
        <v>0</v>
      </c>
      <c r="N3103" s="2">
        <f t="shared" si="537"/>
        <v>26.217743301525697</v>
      </c>
      <c r="O3103" s="2">
        <f>IF('PV model'!$B$2&gt;0, 180-N3103,IF('PV model'!$B$2&lt;0,0-N3103,N3103))</f>
        <v>153.7822566984743</v>
      </c>
      <c r="P3103" s="2">
        <f>ABS(O3103-'PV model'!$B$5)</f>
        <v>51.217743301525701</v>
      </c>
      <c r="Q3103" s="3">
        <f t="shared" si="533"/>
        <v>103.53639455076825</v>
      </c>
      <c r="R3103" s="3">
        <f t="shared" si="538"/>
        <v>0</v>
      </c>
      <c r="S3103" s="3">
        <f t="shared" si="534"/>
        <v>0</v>
      </c>
      <c r="T3103" s="3">
        <f>(0.5*(1-COS(RADIANS(90-$X$3)))*(D3103+E3103)*'PV model'!$B$4)</f>
        <v>0</v>
      </c>
      <c r="U3103" s="3">
        <f t="shared" si="539"/>
        <v>0</v>
      </c>
      <c r="V3103" s="3">
        <f>('PV model'!$B$13*(U3103/1000)*(1-'PV model'!$B$14*((20+C3103)-25))*'PV model'!$B$10)/'PV model'!$B$12</f>
        <v>0</v>
      </c>
    </row>
    <row r="3104" spans="1:22" x14ac:dyDescent="0.2">
      <c r="A3104" s="10">
        <f t="shared" si="540"/>
        <v>130</v>
      </c>
      <c r="B3104" s="10">
        <f t="shared" si="541"/>
        <v>3</v>
      </c>
      <c r="C3104" s="23">
        <v>8.6</v>
      </c>
      <c r="D3104" s="24">
        <v>0</v>
      </c>
      <c r="E3104" s="24">
        <v>0</v>
      </c>
      <c r="F3104" s="48"/>
      <c r="G3104" s="48"/>
      <c r="H3104" s="1">
        <f t="shared" si="542"/>
        <v>17.52504033335136</v>
      </c>
      <c r="I3104" s="1">
        <f t="shared" si="535"/>
        <v>3.681896093574462</v>
      </c>
      <c r="J3104" s="4">
        <f>B3104+('PV model'!$B$3/15)+(I3104/60)</f>
        <v>2.7846982682262409</v>
      </c>
      <c r="K3104" s="2">
        <f t="shared" si="536"/>
        <v>138.2295259766064</v>
      </c>
      <c r="L3104" s="2">
        <f>DEGREES(ASIN((((COS(RADIANS('PV model'!$B$2))*COS(RADIANS(H3104))*COS(RADIANS(K3104)))+(SIN(RADIANS('PV model'!$B$2))*SIN(RADIANS(H3104)))))))</f>
        <v>-8.8974565995578487</v>
      </c>
      <c r="M3104" s="3">
        <f t="shared" si="532"/>
        <v>0</v>
      </c>
      <c r="N3104" s="2">
        <f t="shared" si="537"/>
        <v>40.013360893005846</v>
      </c>
      <c r="O3104" s="2">
        <f>IF('PV model'!$B$2&gt;0, 180-N3104,IF('PV model'!$B$2&lt;0,0-N3104,N3104))</f>
        <v>139.98663910699415</v>
      </c>
      <c r="P3104" s="2">
        <f>ABS(O3104-'PV model'!$B$5)</f>
        <v>65.013360893005853</v>
      </c>
      <c r="Q3104" s="3">
        <f t="shared" si="533"/>
        <v>98.897456599557856</v>
      </c>
      <c r="R3104" s="3">
        <f t="shared" si="538"/>
        <v>0</v>
      </c>
      <c r="S3104" s="3">
        <f t="shared" si="534"/>
        <v>0</v>
      </c>
      <c r="T3104" s="3">
        <f>(0.5*(1-COS(RADIANS(90-$X$3)))*(D3104+E3104)*'PV model'!$B$4)</f>
        <v>0</v>
      </c>
      <c r="U3104" s="3">
        <f t="shared" si="539"/>
        <v>0</v>
      </c>
      <c r="V3104" s="3">
        <f>('PV model'!$B$13*(U3104/1000)*(1-'PV model'!$B$14*((20+C3104)-25))*'PV model'!$B$10)/'PV model'!$B$12</f>
        <v>0</v>
      </c>
    </row>
    <row r="3105" spans="1:22" x14ac:dyDescent="0.2">
      <c r="A3105" s="10">
        <f t="shared" si="540"/>
        <v>130</v>
      </c>
      <c r="B3105" s="10">
        <f t="shared" si="541"/>
        <v>4</v>
      </c>
      <c r="C3105" s="23">
        <v>8.9</v>
      </c>
      <c r="D3105" s="24">
        <v>0</v>
      </c>
      <c r="E3105" s="24">
        <v>0</v>
      </c>
      <c r="F3105" s="48"/>
      <c r="G3105" s="48"/>
      <c r="H3105" s="1">
        <f t="shared" si="542"/>
        <v>17.52504033335136</v>
      </c>
      <c r="I3105" s="1">
        <f t="shared" si="535"/>
        <v>3.681896093574462</v>
      </c>
      <c r="J3105" s="4">
        <f>B3105+('PV model'!$B$3/15)+(I3105/60)</f>
        <v>3.7846982682262409</v>
      </c>
      <c r="K3105" s="2">
        <f t="shared" si="536"/>
        <v>123.2295259766064</v>
      </c>
      <c r="L3105" s="2">
        <f>DEGREES(ASIN((((COS(RADIANS('PV model'!$B$2))*COS(RADIANS(H3105))*COS(RADIANS(K3105)))+(SIN(RADIANS('PV model'!$B$2))*SIN(RADIANS(H3105)))))))</f>
        <v>-2.7408102998648345</v>
      </c>
      <c r="M3105" s="3">
        <f t="shared" si="532"/>
        <v>0</v>
      </c>
      <c r="N3105" s="2">
        <f t="shared" si="537"/>
        <v>52.993820091172005</v>
      </c>
      <c r="O3105" s="2">
        <f>IF('PV model'!$B$2&gt;0, 180-N3105,IF('PV model'!$B$2&lt;0,0-N3105,N3105))</f>
        <v>127.00617990882799</v>
      </c>
      <c r="P3105" s="2">
        <f>ABS(O3105-'PV model'!$B$5)</f>
        <v>77.993820091172012</v>
      </c>
      <c r="Q3105" s="3">
        <f t="shared" si="533"/>
        <v>92.740810299864833</v>
      </c>
      <c r="R3105" s="3">
        <f t="shared" si="538"/>
        <v>0</v>
      </c>
      <c r="S3105" s="3">
        <f t="shared" si="534"/>
        <v>0</v>
      </c>
      <c r="T3105" s="3">
        <f>(0.5*(1-COS(RADIANS(90-$X$3)))*(D3105+E3105)*'PV model'!$B$4)</f>
        <v>0</v>
      </c>
      <c r="U3105" s="3">
        <f t="shared" si="539"/>
        <v>0</v>
      </c>
      <c r="V3105" s="3">
        <f>('PV model'!$B$13*(U3105/1000)*(1-'PV model'!$B$14*((20+C3105)-25))*'PV model'!$B$10)/'PV model'!$B$12</f>
        <v>0</v>
      </c>
    </row>
    <row r="3106" spans="1:22" x14ac:dyDescent="0.2">
      <c r="A3106" s="10">
        <f t="shared" si="540"/>
        <v>130</v>
      </c>
      <c r="B3106" s="10">
        <f t="shared" si="541"/>
        <v>5</v>
      </c>
      <c r="C3106" s="23">
        <v>9.1</v>
      </c>
      <c r="D3106" s="24">
        <v>0</v>
      </c>
      <c r="E3106" s="24">
        <v>3.528</v>
      </c>
      <c r="F3106" s="48"/>
      <c r="G3106" s="48"/>
      <c r="H3106" s="1">
        <f t="shared" si="542"/>
        <v>17.52504033335136</v>
      </c>
      <c r="I3106" s="1">
        <f t="shared" si="535"/>
        <v>3.681896093574462</v>
      </c>
      <c r="J3106" s="4">
        <f>B3106+('PV model'!$B$3/15)+(I3106/60)</f>
        <v>4.7846982682262409</v>
      </c>
      <c r="K3106" s="2">
        <f t="shared" si="536"/>
        <v>108.22952597660638</v>
      </c>
      <c r="L3106" s="2">
        <f>DEGREES(ASIN((((COS(RADIANS('PV model'!$B$2))*COS(RADIANS(H3106))*COS(RADIANS(K3106)))+(SIN(RADIANS('PV model'!$B$2))*SIN(RADIANS(H3106)))))))</f>
        <v>4.5426577327932529</v>
      </c>
      <c r="M3106" s="3">
        <f t="shared" si="532"/>
        <v>4.5426577327932529</v>
      </c>
      <c r="N3106" s="2">
        <f t="shared" si="537"/>
        <v>65.309861763018901</v>
      </c>
      <c r="O3106" s="2">
        <f>IF('PV model'!$B$2&gt;0, 180-N3106,IF('PV model'!$B$2&lt;0,0-N3106,N3106))</f>
        <v>114.6901382369811</v>
      </c>
      <c r="P3106" s="2">
        <f>ABS(O3106-'PV model'!$B$5)</f>
        <v>90.309861763018901</v>
      </c>
      <c r="Q3106" s="3">
        <f t="shared" si="533"/>
        <v>85.457342267206741</v>
      </c>
      <c r="R3106" s="3">
        <f t="shared" si="538"/>
        <v>0</v>
      </c>
      <c r="S3106" s="3">
        <f t="shared" si="534"/>
        <v>3.528</v>
      </c>
      <c r="T3106" s="3">
        <f>(0.5*(1-COS(RADIANS(90-$X$3)))*(D3106+E3106)*'PV model'!$B$4)</f>
        <v>0</v>
      </c>
      <c r="U3106" s="3">
        <f t="shared" si="539"/>
        <v>3.528</v>
      </c>
      <c r="V3106" s="3">
        <f>('PV model'!$B$13*(U3106/1000)*(1-'PV model'!$B$14*((20+C3106)-25))*'PV model'!$B$10)/'PV model'!$B$12</f>
        <v>0.34687527436799998</v>
      </c>
    </row>
    <row r="3107" spans="1:22" x14ac:dyDescent="0.2">
      <c r="A3107" s="10">
        <f t="shared" si="540"/>
        <v>130</v>
      </c>
      <c r="B3107" s="10">
        <f t="shared" si="541"/>
        <v>6</v>
      </c>
      <c r="C3107" s="23">
        <v>9.3000000000000007</v>
      </c>
      <c r="D3107" s="24">
        <v>0</v>
      </c>
      <c r="E3107" s="24">
        <v>35.28</v>
      </c>
      <c r="F3107" s="48"/>
      <c r="G3107" s="48"/>
      <c r="H3107" s="1">
        <f t="shared" si="542"/>
        <v>17.52504033335136</v>
      </c>
      <c r="I3107" s="1">
        <f t="shared" si="535"/>
        <v>3.681896093574462</v>
      </c>
      <c r="J3107" s="4">
        <f>B3107+('PV model'!$B$3/15)+(I3107/60)</f>
        <v>5.7846982682262409</v>
      </c>
      <c r="K3107" s="2">
        <f t="shared" si="536"/>
        <v>93.229525976606382</v>
      </c>
      <c r="L3107" s="2">
        <f>DEGREES(ASIN((((COS(RADIANS('PV model'!$B$2))*COS(RADIANS(H3107))*COS(RADIANS(K3107)))+(SIN(RADIANS('PV model'!$B$2))*SIN(RADIANS(H3107)))))))</f>
        <v>12.576032017395931</v>
      </c>
      <c r="M3107" s="3">
        <f t="shared" si="532"/>
        <v>12.576032017395931</v>
      </c>
      <c r="N3107" s="2">
        <f t="shared" si="537"/>
        <v>77.284406433816812</v>
      </c>
      <c r="O3107" s="2">
        <f>IF('PV model'!$B$2&gt;0, 180-N3107,IF('PV model'!$B$2&lt;0,0-N3107,N3107))</f>
        <v>102.71559356618319</v>
      </c>
      <c r="P3107" s="2">
        <f>ABS(O3107-'PV model'!$B$5)</f>
        <v>102.28440643381681</v>
      </c>
      <c r="Q3107" s="3">
        <f t="shared" si="533"/>
        <v>77.423967982604069</v>
      </c>
      <c r="R3107" s="3">
        <f t="shared" si="538"/>
        <v>0</v>
      </c>
      <c r="S3107" s="3">
        <f t="shared" si="534"/>
        <v>35.28</v>
      </c>
      <c r="T3107" s="3">
        <f>(0.5*(1-COS(RADIANS(90-$X$3)))*(D3107+E3107)*'PV model'!$B$4)</f>
        <v>0</v>
      </c>
      <c r="U3107" s="3">
        <f t="shared" si="539"/>
        <v>35.28</v>
      </c>
      <c r="V3107" s="3">
        <f>('PV model'!$B$13*(U3107/1000)*(1-'PV model'!$B$14*((20+C3107)-25))*'PV model'!$B$10)/'PV model'!$B$12</f>
        <v>3.4659314726399999</v>
      </c>
    </row>
    <row r="3108" spans="1:22" x14ac:dyDescent="0.2">
      <c r="A3108" s="10">
        <f t="shared" si="540"/>
        <v>130</v>
      </c>
      <c r="B3108" s="10">
        <f t="shared" si="541"/>
        <v>7</v>
      </c>
      <c r="C3108" s="23">
        <v>9.6</v>
      </c>
      <c r="D3108" s="24">
        <v>78.5715</v>
      </c>
      <c r="E3108" s="24">
        <v>97.902000000000001</v>
      </c>
      <c r="F3108" s="48"/>
      <c r="G3108" s="48"/>
      <c r="H3108" s="1">
        <f t="shared" si="542"/>
        <v>17.52504033335136</v>
      </c>
      <c r="I3108" s="1">
        <f t="shared" si="535"/>
        <v>3.681896093574462</v>
      </c>
      <c r="J3108" s="4">
        <f>B3108+('PV model'!$B$3/15)+(I3108/60)</f>
        <v>6.7846982682262409</v>
      </c>
      <c r="K3108" s="2">
        <f t="shared" si="536"/>
        <v>78.229525976606382</v>
      </c>
      <c r="L3108" s="2">
        <f>DEGREES(ASIN((((COS(RADIANS('PV model'!$B$2))*COS(RADIANS(H3108))*COS(RADIANS(K3108)))+(SIN(RADIANS('PV model'!$B$2))*SIN(RADIANS(H3108)))))))</f>
        <v>20.998424387811379</v>
      </c>
      <c r="M3108" s="3">
        <f t="shared" si="532"/>
        <v>20.998424387811379</v>
      </c>
      <c r="N3108" s="2">
        <f t="shared" si="537"/>
        <v>89.371183519870314</v>
      </c>
      <c r="O3108" s="2">
        <f>IF('PV model'!$B$2&gt;0, 180-N3108,IF('PV model'!$B$2&lt;0,0-N3108,N3108))</f>
        <v>90.628816480129686</v>
      </c>
      <c r="P3108" s="2">
        <f>ABS(O3108-'PV model'!$B$5)</f>
        <v>114.37118351987031</v>
      </c>
      <c r="Q3108" s="3">
        <f t="shared" si="533"/>
        <v>69.001575612188617</v>
      </c>
      <c r="R3108" s="3">
        <f t="shared" si="538"/>
        <v>78.571500000000043</v>
      </c>
      <c r="S3108" s="3">
        <f t="shared" si="534"/>
        <v>117.83005723117211</v>
      </c>
      <c r="T3108" s="3">
        <f>(0.5*(1-COS(RADIANS(90-$X$3)))*(D3108+E3108)*'PV model'!$B$4)</f>
        <v>0</v>
      </c>
      <c r="U3108" s="3">
        <f t="shared" si="539"/>
        <v>196.40155723117215</v>
      </c>
      <c r="V3108" s="3">
        <f>('PV model'!$B$13*(U3108/1000)*(1-'PV model'!$B$14*((20+C3108)-25))*'PV model'!$B$10)/'PV model'!$B$12</f>
        <v>19.271065347068731</v>
      </c>
    </row>
    <row r="3109" spans="1:22" x14ac:dyDescent="0.2">
      <c r="A3109" s="10">
        <f t="shared" si="540"/>
        <v>130</v>
      </c>
      <c r="B3109" s="10">
        <f t="shared" si="541"/>
        <v>8</v>
      </c>
      <c r="C3109" s="23">
        <v>9.8000000000000007</v>
      </c>
      <c r="D3109" s="24">
        <v>211.0206</v>
      </c>
      <c r="E3109" s="24">
        <v>155.232</v>
      </c>
      <c r="F3109" s="48"/>
      <c r="G3109" s="48"/>
      <c r="H3109" s="1">
        <f t="shared" si="542"/>
        <v>17.52504033335136</v>
      </c>
      <c r="I3109" s="1">
        <f t="shared" si="535"/>
        <v>3.681896093574462</v>
      </c>
      <c r="J3109" s="4">
        <f>B3109+('PV model'!$B$3/15)+(I3109/60)</f>
        <v>7.7846982682262409</v>
      </c>
      <c r="K3109" s="2">
        <f t="shared" si="536"/>
        <v>63.229525976606389</v>
      </c>
      <c r="L3109" s="2">
        <f>DEGREES(ASIN((((COS(RADIANS('PV model'!$B$2))*COS(RADIANS(H3109))*COS(RADIANS(K3109)))+(SIN(RADIANS('PV model'!$B$2))*SIN(RADIANS(H3109)))))))</f>
        <v>29.435341074588543</v>
      </c>
      <c r="M3109" s="3">
        <f t="shared" si="532"/>
        <v>29.435341074588543</v>
      </c>
      <c r="N3109" s="2">
        <f t="shared" si="537"/>
        <v>77.842469891176208</v>
      </c>
      <c r="O3109" s="2">
        <f>IF('PV model'!$B$2&gt;0, 180-N3109,IF('PV model'!$B$2&lt;0,0-N3109,N3109))</f>
        <v>102.15753010882379</v>
      </c>
      <c r="P3109" s="2">
        <f>ABS(O3109-'PV model'!$B$5)</f>
        <v>102.84246989117621</v>
      </c>
      <c r="Q3109" s="3">
        <f t="shared" si="533"/>
        <v>60.564658925411464</v>
      </c>
      <c r="R3109" s="3">
        <f t="shared" si="538"/>
        <v>211.02059999999997</v>
      </c>
      <c r="S3109" s="3">
        <f t="shared" si="534"/>
        <v>201.0067267102078</v>
      </c>
      <c r="T3109" s="3">
        <f>(0.5*(1-COS(RADIANS(90-$X$3)))*(D3109+E3109)*'PV model'!$B$4)</f>
        <v>0</v>
      </c>
      <c r="U3109" s="3">
        <f t="shared" si="539"/>
        <v>412.02732671020777</v>
      </c>
      <c r="V3109" s="3">
        <f>('PV model'!$B$13*(U3109/1000)*(1-'PV model'!$B$14*((20+C3109)-25))*'PV model'!$B$10)/'PV model'!$B$12</f>
        <v>40.395475547655678</v>
      </c>
    </row>
    <row r="3110" spans="1:22" x14ac:dyDescent="0.2">
      <c r="A3110" s="10">
        <f t="shared" si="540"/>
        <v>130</v>
      </c>
      <c r="B3110" s="10">
        <f t="shared" si="541"/>
        <v>9</v>
      </c>
      <c r="C3110" s="23">
        <v>10.7</v>
      </c>
      <c r="D3110" s="24">
        <v>591.53115000000003</v>
      </c>
      <c r="E3110" s="24">
        <v>170.226</v>
      </c>
      <c r="F3110" s="48"/>
      <c r="G3110" s="48"/>
      <c r="H3110" s="1">
        <f t="shared" si="542"/>
        <v>17.52504033335136</v>
      </c>
      <c r="I3110" s="1">
        <f t="shared" si="535"/>
        <v>3.681896093574462</v>
      </c>
      <c r="J3110" s="4">
        <f>B3110+('PV model'!$B$3/15)+(I3110/60)</f>
        <v>8.78469826822624</v>
      </c>
      <c r="K3110" s="2">
        <f t="shared" si="536"/>
        <v>48.229525976606396</v>
      </c>
      <c r="L3110" s="2">
        <f>DEGREES(ASIN((((COS(RADIANS('PV model'!$B$2))*COS(RADIANS(H3110))*COS(RADIANS(K3110)))+(SIN(RADIANS('PV model'!$B$2))*SIN(RADIANS(H3110)))))))</f>
        <v>37.442201771405223</v>
      </c>
      <c r="M3110" s="3">
        <f t="shared" si="532"/>
        <v>37.442201771405223</v>
      </c>
      <c r="N3110" s="2">
        <f t="shared" si="537"/>
        <v>63.60598815624396</v>
      </c>
      <c r="O3110" s="2">
        <f>IF('PV model'!$B$2&gt;0, 180-N3110,IF('PV model'!$B$2&lt;0,0-N3110,N3110))</f>
        <v>116.39401184375603</v>
      </c>
      <c r="P3110" s="2">
        <f>ABS(O3110-'PV model'!$B$5)</f>
        <v>88.605988156243967</v>
      </c>
      <c r="Q3110" s="3">
        <f t="shared" si="533"/>
        <v>52.557798228594777</v>
      </c>
      <c r="R3110" s="3">
        <f t="shared" si="538"/>
        <v>591.53114999999991</v>
      </c>
      <c r="S3110" s="3">
        <f t="shared" si="534"/>
        <v>233.75836317694998</v>
      </c>
      <c r="T3110" s="3">
        <f>(0.5*(1-COS(RADIANS(90-$X$3)))*(D3110+E3110)*'PV model'!$B$4)</f>
        <v>0</v>
      </c>
      <c r="U3110" s="3">
        <f t="shared" si="539"/>
        <v>825.28951317694987</v>
      </c>
      <c r="V3110" s="3">
        <f>('PV model'!$B$13*(U3110/1000)*(1-'PV model'!$B$14*((20+C3110)-25))*'PV model'!$B$10)/'PV model'!$B$12</f>
        <v>80.615032311160476</v>
      </c>
    </row>
    <row r="3111" spans="1:22" x14ac:dyDescent="0.2">
      <c r="A3111" s="10">
        <f t="shared" si="540"/>
        <v>130</v>
      </c>
      <c r="B3111" s="10">
        <f t="shared" si="541"/>
        <v>10</v>
      </c>
      <c r="C3111" s="23">
        <v>11.1</v>
      </c>
      <c r="D3111" s="24">
        <v>545.51070000000004</v>
      </c>
      <c r="E3111" s="24">
        <v>198.45</v>
      </c>
      <c r="F3111" s="48"/>
      <c r="G3111" s="48"/>
      <c r="H3111" s="1">
        <f t="shared" si="542"/>
        <v>17.52504033335136</v>
      </c>
      <c r="I3111" s="1">
        <f t="shared" si="535"/>
        <v>3.681896093574462</v>
      </c>
      <c r="J3111" s="4">
        <f>B3111+('PV model'!$B$3/15)+(I3111/60)</f>
        <v>9.78469826822624</v>
      </c>
      <c r="K3111" s="2">
        <f t="shared" si="536"/>
        <v>33.229525976606396</v>
      </c>
      <c r="L3111" s="2">
        <f>DEGREES(ASIN((((COS(RADIANS('PV model'!$B$2))*COS(RADIANS(H3111))*COS(RADIANS(K3111)))+(SIN(RADIANS('PV model'!$B$2))*SIN(RADIANS(H3111)))))))</f>
        <v>44.423871194496854</v>
      </c>
      <c r="M3111" s="3">
        <f t="shared" si="532"/>
        <v>44.423871194496854</v>
      </c>
      <c r="N3111" s="2">
        <f t="shared" si="537"/>
        <v>47.028290932687355</v>
      </c>
      <c r="O3111" s="2">
        <f>IF('PV model'!$B$2&gt;0, 180-N3111,IF('PV model'!$B$2&lt;0,0-N3111,N3111))</f>
        <v>132.97170906731264</v>
      </c>
      <c r="P3111" s="2">
        <f>ABS(O3111-'PV model'!$B$5)</f>
        <v>72.028290932687355</v>
      </c>
      <c r="Q3111" s="3">
        <f t="shared" si="533"/>
        <v>45.576128805503146</v>
      </c>
      <c r="R3111" s="3">
        <f t="shared" si="538"/>
        <v>545.51070000000004</v>
      </c>
      <c r="S3111" s="3">
        <f t="shared" si="534"/>
        <v>269.33474217620858</v>
      </c>
      <c r="T3111" s="3">
        <f>(0.5*(1-COS(RADIANS(90-$X$3)))*(D3111+E3111)*'PV model'!$B$4)</f>
        <v>0</v>
      </c>
      <c r="U3111" s="3">
        <f t="shared" si="539"/>
        <v>814.84544217620862</v>
      </c>
      <c r="V3111" s="3">
        <f>('PV model'!$B$13*(U3111/1000)*(1-'PV model'!$B$14*((20+C3111)-25))*'PV model'!$B$10)/'PV model'!$B$12</f>
        <v>79.464522810175424</v>
      </c>
    </row>
    <row r="3112" spans="1:22" x14ac:dyDescent="0.2">
      <c r="A3112" s="10">
        <f t="shared" si="540"/>
        <v>130</v>
      </c>
      <c r="B3112" s="10">
        <f t="shared" si="541"/>
        <v>11</v>
      </c>
      <c r="C3112" s="23">
        <v>14.4</v>
      </c>
      <c r="D3112" s="24">
        <v>718.36799999999994</v>
      </c>
      <c r="E3112" s="24">
        <v>186.102</v>
      </c>
      <c r="F3112" s="48"/>
      <c r="G3112" s="48"/>
      <c r="H3112" s="1">
        <f t="shared" si="542"/>
        <v>17.52504033335136</v>
      </c>
      <c r="I3112" s="1">
        <f t="shared" si="535"/>
        <v>3.681896093574462</v>
      </c>
      <c r="J3112" s="4">
        <f>B3112+('PV model'!$B$3/15)+(I3112/60)</f>
        <v>10.78469826822624</v>
      </c>
      <c r="K3112" s="2">
        <f t="shared" si="536"/>
        <v>18.2295259766064</v>
      </c>
      <c r="L3112" s="2">
        <f>DEGREES(ASIN((((COS(RADIANS('PV model'!$B$2))*COS(RADIANS(H3112))*COS(RADIANS(K3112)))+(SIN(RADIANS('PV model'!$B$2))*SIN(RADIANS(H3112)))))))</f>
        <v>49.567611261187331</v>
      </c>
      <c r="M3112" s="3">
        <f t="shared" si="532"/>
        <v>49.567611261187331</v>
      </c>
      <c r="N3112" s="2">
        <f t="shared" si="537"/>
        <v>27.384289987525424</v>
      </c>
      <c r="O3112" s="2">
        <f>IF('PV model'!$B$2&gt;0, 180-N3112,IF('PV model'!$B$2&lt;0,0-N3112,N3112))</f>
        <v>152.61571001247458</v>
      </c>
      <c r="P3112" s="2">
        <f>ABS(O3112-'PV model'!$B$5)</f>
        <v>52.38428998752542</v>
      </c>
      <c r="Q3112" s="3">
        <f t="shared" si="533"/>
        <v>40.432388738812669</v>
      </c>
      <c r="R3112" s="3">
        <f t="shared" si="538"/>
        <v>718.36799999999982</v>
      </c>
      <c r="S3112" s="3">
        <f t="shared" si="534"/>
        <v>250.54465940372333</v>
      </c>
      <c r="T3112" s="3">
        <f>(0.5*(1-COS(RADIANS(90-$X$3)))*(D3112+E3112)*'PV model'!$B$4)</f>
        <v>0</v>
      </c>
      <c r="U3112" s="3">
        <f t="shared" si="539"/>
        <v>968.91265940372318</v>
      </c>
      <c r="V3112" s="3">
        <f>('PV model'!$B$13*(U3112/1000)*(1-'PV model'!$B$14*((20+C3112)-25))*'PV model'!$B$10)/'PV model'!$B$12</f>
        <v>93.210855079277906</v>
      </c>
    </row>
    <row r="3113" spans="1:22" x14ac:dyDescent="0.2">
      <c r="A3113" s="10">
        <f t="shared" si="540"/>
        <v>130</v>
      </c>
      <c r="B3113" s="10">
        <f t="shared" si="541"/>
        <v>12</v>
      </c>
      <c r="C3113" s="23">
        <v>12.3</v>
      </c>
      <c r="D3113" s="24">
        <v>310.91865000000001</v>
      </c>
      <c r="E3113" s="24">
        <v>322.81200000000001</v>
      </c>
      <c r="F3113" s="48"/>
      <c r="G3113" s="48"/>
      <c r="H3113" s="1">
        <f t="shared" si="542"/>
        <v>17.52504033335136</v>
      </c>
      <c r="I3113" s="1">
        <f t="shared" si="535"/>
        <v>3.681896093574462</v>
      </c>
      <c r="J3113" s="4">
        <f>B3113+('PV model'!$B$3/15)+(I3113/60)</f>
        <v>11.78469826822624</v>
      </c>
      <c r="K3113" s="2">
        <f t="shared" si="536"/>
        <v>3.2295259766064</v>
      </c>
      <c r="L3113" s="2">
        <f>DEGREES(ASIN((((COS(RADIANS('PV model'!$B$2))*COS(RADIANS(H3113))*COS(RADIANS(K3113)))+(SIN(RADIANS('PV model'!$B$2))*SIN(RADIANS(H3113)))))))</f>
        <v>51.94523874969817</v>
      </c>
      <c r="M3113" s="3">
        <f t="shared" si="532"/>
        <v>51.94523874969817</v>
      </c>
      <c r="N3113" s="2">
        <f t="shared" si="537"/>
        <v>4.9997348088652984</v>
      </c>
      <c r="O3113" s="2">
        <f>IF('PV model'!$B$2&gt;0, 180-N3113,IF('PV model'!$B$2&lt;0,0-N3113,N3113))</f>
        <v>175.0002651911347</v>
      </c>
      <c r="P3113" s="2">
        <f>ABS(O3113-'PV model'!$B$5)</f>
        <v>29.999734808865298</v>
      </c>
      <c r="Q3113" s="3">
        <f t="shared" si="533"/>
        <v>38.05476125030183</v>
      </c>
      <c r="R3113" s="3">
        <f t="shared" si="538"/>
        <v>310.91865000000001</v>
      </c>
      <c r="S3113" s="3">
        <f t="shared" si="534"/>
        <v>404.33087355827871</v>
      </c>
      <c r="T3113" s="3">
        <f>(0.5*(1-COS(RADIANS(90-$X$3)))*(D3113+E3113)*'PV model'!$B$4)</f>
        <v>0</v>
      </c>
      <c r="U3113" s="3">
        <f t="shared" si="539"/>
        <v>715.24952355827872</v>
      </c>
      <c r="V3113" s="3">
        <f>('PV model'!$B$13*(U3113/1000)*(1-'PV model'!$B$14*((20+C3113)-25))*'PV model'!$B$10)/'PV model'!$B$12</f>
        <v>69.408649177538891</v>
      </c>
    </row>
    <row r="3114" spans="1:22" x14ac:dyDescent="0.2">
      <c r="A3114" s="10">
        <f t="shared" si="540"/>
        <v>130</v>
      </c>
      <c r="B3114" s="10">
        <f t="shared" si="541"/>
        <v>13</v>
      </c>
      <c r="C3114" s="23">
        <v>12.5</v>
      </c>
      <c r="D3114" s="24">
        <v>122.34705</v>
      </c>
      <c r="E3114" s="24">
        <v>316.63799999999998</v>
      </c>
      <c r="F3114" s="48"/>
      <c r="G3114" s="48"/>
      <c r="H3114" s="1">
        <f t="shared" si="542"/>
        <v>17.52504033335136</v>
      </c>
      <c r="I3114" s="1">
        <f t="shared" si="535"/>
        <v>3.681896093574462</v>
      </c>
      <c r="J3114" s="4">
        <f>B3114+('PV model'!$B$3/15)+(I3114/60)</f>
        <v>12.78469826822624</v>
      </c>
      <c r="K3114" s="2">
        <f t="shared" si="536"/>
        <v>-11.7704740233936</v>
      </c>
      <c r="L3114" s="2">
        <f>DEGREES(ASIN((((COS(RADIANS('PV model'!$B$2))*COS(RADIANS(H3114))*COS(RADIANS(K3114)))+(SIN(RADIANS('PV model'!$B$2))*SIN(RADIANS(H3114)))))))</f>
        <v>50.979661114737098</v>
      </c>
      <c r="M3114" s="3">
        <f t="shared" si="532"/>
        <v>50.979661114737098</v>
      </c>
      <c r="N3114" s="2">
        <f t="shared" si="537"/>
        <v>-17.996887995874378</v>
      </c>
      <c r="O3114" s="2">
        <f>IF('PV model'!$B$2&gt;0, 180-N3114,IF('PV model'!$B$2&lt;0,0-N3114,N3114))</f>
        <v>197.99688799587437</v>
      </c>
      <c r="P3114" s="2">
        <f>ABS(O3114-'PV model'!$B$5)</f>
        <v>7.0031120041256258</v>
      </c>
      <c r="Q3114" s="3">
        <f t="shared" si="533"/>
        <v>39.020338885262902</v>
      </c>
      <c r="R3114" s="3">
        <f t="shared" si="538"/>
        <v>122.34704999999998</v>
      </c>
      <c r="S3114" s="3">
        <f t="shared" si="534"/>
        <v>368.31375307741376</v>
      </c>
      <c r="T3114" s="3">
        <f>(0.5*(1-COS(RADIANS(90-$X$3)))*(D3114+E3114)*'PV model'!$B$4)</f>
        <v>0</v>
      </c>
      <c r="U3114" s="3">
        <f t="shared" si="539"/>
        <v>490.66080307741373</v>
      </c>
      <c r="V3114" s="3">
        <f>('PV model'!$B$13*(U3114/1000)*(1-'PV model'!$B$14*((20+C3114)-25))*'PV model'!$B$10)/'PV model'!$B$12</f>
        <v>47.575060259349719</v>
      </c>
    </row>
    <row r="3115" spans="1:22" x14ac:dyDescent="0.2">
      <c r="A3115" s="10">
        <f t="shared" si="540"/>
        <v>130</v>
      </c>
      <c r="B3115" s="10">
        <f t="shared" si="541"/>
        <v>14</v>
      </c>
      <c r="C3115" s="23">
        <v>12.7</v>
      </c>
      <c r="D3115" s="24">
        <v>3.3673500000000001</v>
      </c>
      <c r="E3115" s="24">
        <v>196.68600000000001</v>
      </c>
      <c r="F3115" s="48"/>
      <c r="G3115" s="48"/>
      <c r="H3115" s="1">
        <f t="shared" si="542"/>
        <v>17.52504033335136</v>
      </c>
      <c r="I3115" s="1">
        <f t="shared" si="535"/>
        <v>3.681896093574462</v>
      </c>
      <c r="J3115" s="4">
        <f>B3115+('PV model'!$B$3/15)+(I3115/60)</f>
        <v>13.78469826822624</v>
      </c>
      <c r="K3115" s="2">
        <f t="shared" si="536"/>
        <v>-26.7704740233936</v>
      </c>
      <c r="L3115" s="2">
        <f>DEGREES(ASIN((((COS(RADIANS('PV model'!$B$2))*COS(RADIANS(H3115))*COS(RADIANS(K3115)))+(SIN(RADIANS('PV model'!$B$2))*SIN(RADIANS(H3115)))))))</f>
        <v>46.919013408390477</v>
      </c>
      <c r="M3115" s="3">
        <f t="shared" si="532"/>
        <v>46.919013408390477</v>
      </c>
      <c r="N3115" s="2">
        <f t="shared" si="537"/>
        <v>-38.963954127734389</v>
      </c>
      <c r="O3115" s="2">
        <f>IF('PV model'!$B$2&gt;0, 180-N3115,IF('PV model'!$B$2&lt;0,0-N3115,N3115))</f>
        <v>218.96395412773438</v>
      </c>
      <c r="P3115" s="2">
        <f>ABS(O3115-'PV model'!$B$5)</f>
        <v>13.963954127734382</v>
      </c>
      <c r="Q3115" s="3">
        <f t="shared" si="533"/>
        <v>43.080986591609523</v>
      </c>
      <c r="R3115" s="3">
        <f t="shared" si="538"/>
        <v>3.3673500000000001</v>
      </c>
      <c r="S3115" s="3">
        <f t="shared" si="534"/>
        <v>198.96934064140075</v>
      </c>
      <c r="T3115" s="3">
        <f>(0.5*(1-COS(RADIANS(90-$X$3)))*(D3115+E3115)*'PV model'!$B$4)</f>
        <v>0</v>
      </c>
      <c r="U3115" s="3">
        <f t="shared" si="539"/>
        <v>202.33669064140074</v>
      </c>
      <c r="V3115" s="3">
        <f>('PV model'!$B$13*(U3115/1000)*(1-'PV model'!$B$14*((20+C3115)-25))*'PV model'!$B$10)/'PV model'!$B$12</f>
        <v>19.60262786814177</v>
      </c>
    </row>
    <row r="3116" spans="1:22" x14ac:dyDescent="0.2">
      <c r="A3116" s="10">
        <f t="shared" si="540"/>
        <v>130</v>
      </c>
      <c r="B3116" s="10">
        <f t="shared" si="541"/>
        <v>15</v>
      </c>
      <c r="C3116" s="23">
        <v>13.9</v>
      </c>
      <c r="D3116" s="24">
        <v>121.2246</v>
      </c>
      <c r="E3116" s="24">
        <v>272.53799999999995</v>
      </c>
      <c r="F3116" s="48"/>
      <c r="G3116" s="48"/>
      <c r="H3116" s="1">
        <f t="shared" si="542"/>
        <v>17.52504033335136</v>
      </c>
      <c r="I3116" s="1">
        <f t="shared" si="535"/>
        <v>3.681896093574462</v>
      </c>
      <c r="J3116" s="4">
        <f>B3116+('PV model'!$B$3/15)+(I3116/60)</f>
        <v>14.78469826822624</v>
      </c>
      <c r="K3116" s="2">
        <f t="shared" si="536"/>
        <v>-41.770474023393604</v>
      </c>
      <c r="L3116" s="2">
        <f>DEGREES(ASIN((((COS(RADIANS('PV model'!$B$2))*COS(RADIANS(H3116))*COS(RADIANS(K3116)))+(SIN(RADIANS('PV model'!$B$2))*SIN(RADIANS(H3116)))))))</f>
        <v>40.616476824802561</v>
      </c>
      <c r="M3116" s="3">
        <f t="shared" si="532"/>
        <v>40.616476824802561</v>
      </c>
      <c r="N3116" s="2">
        <f t="shared" si="537"/>
        <v>-56.807545435791852</v>
      </c>
      <c r="O3116" s="2">
        <f>IF('PV model'!$B$2&gt;0, 180-N3116,IF('PV model'!$B$2&lt;0,0-N3116,N3116))</f>
        <v>236.80754543579184</v>
      </c>
      <c r="P3116" s="2">
        <f>ABS(O3116-'PV model'!$B$5)</f>
        <v>31.807545435791837</v>
      </c>
      <c r="Q3116" s="3">
        <f t="shared" si="533"/>
        <v>49.383523175197439</v>
      </c>
      <c r="R3116" s="3">
        <f t="shared" si="538"/>
        <v>121.2246</v>
      </c>
      <c r="S3116" s="3">
        <f t="shared" si="534"/>
        <v>326.37714299702719</v>
      </c>
      <c r="T3116" s="3">
        <f>(0.5*(1-COS(RADIANS(90-$X$3)))*(D3116+E3116)*'PV model'!$B$4)</f>
        <v>0</v>
      </c>
      <c r="U3116" s="3">
        <f t="shared" si="539"/>
        <v>447.6017429970272</v>
      </c>
      <c r="V3116" s="3">
        <f>('PV model'!$B$13*(U3116/1000)*(1-'PV model'!$B$14*((20+C3116)-25))*'PV model'!$B$10)/'PV model'!$B$12</f>
        <v>43.149445409795447</v>
      </c>
    </row>
    <row r="3117" spans="1:22" x14ac:dyDescent="0.2">
      <c r="A3117" s="10">
        <f t="shared" si="540"/>
        <v>130</v>
      </c>
      <c r="B3117" s="10">
        <f t="shared" si="541"/>
        <v>16</v>
      </c>
      <c r="C3117" s="23">
        <v>13</v>
      </c>
      <c r="D3117" s="24">
        <v>107.7552</v>
      </c>
      <c r="E3117" s="24">
        <v>231.96600000000001</v>
      </c>
      <c r="F3117" s="48"/>
      <c r="G3117" s="48"/>
      <c r="H3117" s="1">
        <f t="shared" si="542"/>
        <v>17.52504033335136</v>
      </c>
      <c r="I3117" s="1">
        <f t="shared" si="535"/>
        <v>3.681896093574462</v>
      </c>
      <c r="J3117" s="4">
        <f>B3117+('PV model'!$B$3/15)+(I3117/60)</f>
        <v>15.78469826822624</v>
      </c>
      <c r="K3117" s="2">
        <f t="shared" si="536"/>
        <v>-56.770474023393604</v>
      </c>
      <c r="L3117" s="2">
        <f>DEGREES(ASIN((((COS(RADIANS('PV model'!$B$2))*COS(RADIANS(H3117))*COS(RADIANS(K3117)))+(SIN(RADIANS('PV model'!$B$2))*SIN(RADIANS(H3117)))))))</f>
        <v>32.966182190323416</v>
      </c>
      <c r="M3117" s="3">
        <f t="shared" si="532"/>
        <v>32.966182190323416</v>
      </c>
      <c r="N3117" s="2">
        <f t="shared" si="537"/>
        <v>-71.940070749901992</v>
      </c>
      <c r="O3117" s="2">
        <f>IF('PV model'!$B$2&gt;0, 180-N3117,IF('PV model'!$B$2&lt;0,0-N3117,N3117))</f>
        <v>251.94007074990199</v>
      </c>
      <c r="P3117" s="2">
        <f>ABS(O3117-'PV model'!$B$5)</f>
        <v>46.940070749901992</v>
      </c>
      <c r="Q3117" s="3">
        <f t="shared" si="533"/>
        <v>57.033817809676584</v>
      </c>
      <c r="R3117" s="3">
        <f t="shared" si="538"/>
        <v>107.75520000000003</v>
      </c>
      <c r="S3117" s="3">
        <f t="shared" si="534"/>
        <v>277.54759139553335</v>
      </c>
      <c r="T3117" s="3">
        <f>(0.5*(1-COS(RADIANS(90-$X$3)))*(D3117+E3117)*'PV model'!$B$4)</f>
        <v>0</v>
      </c>
      <c r="U3117" s="3">
        <f t="shared" si="539"/>
        <v>385.3027913955334</v>
      </c>
      <c r="V3117" s="3">
        <f>('PV model'!$B$13*(U3117/1000)*(1-'PV model'!$B$14*((20+C3117)-25))*'PV model'!$B$10)/'PV model'!$B$12</f>
        <v>37.282391283004792</v>
      </c>
    </row>
    <row r="3118" spans="1:22" x14ac:dyDescent="0.2">
      <c r="A3118" s="10">
        <f t="shared" si="540"/>
        <v>130</v>
      </c>
      <c r="B3118" s="10">
        <f t="shared" si="541"/>
        <v>17</v>
      </c>
      <c r="C3118" s="23">
        <v>13</v>
      </c>
      <c r="D3118" s="24">
        <v>378.26564999999999</v>
      </c>
      <c r="E3118" s="24">
        <v>184.33799999999999</v>
      </c>
      <c r="F3118" s="48"/>
      <c r="G3118" s="48"/>
      <c r="H3118" s="1">
        <f t="shared" si="542"/>
        <v>17.52504033335136</v>
      </c>
      <c r="I3118" s="1">
        <f t="shared" si="535"/>
        <v>3.681896093574462</v>
      </c>
      <c r="J3118" s="4">
        <f>B3118+('PV model'!$B$3/15)+(I3118/60)</f>
        <v>16.78469826822624</v>
      </c>
      <c r="K3118" s="2">
        <f t="shared" si="536"/>
        <v>-71.770474023393604</v>
      </c>
      <c r="L3118" s="2">
        <f>DEGREES(ASIN((((COS(RADIANS('PV model'!$B$2))*COS(RADIANS(H3118))*COS(RADIANS(K3118)))+(SIN(RADIANS('PV model'!$B$2))*SIN(RADIANS(H3118)))))))</f>
        <v>24.653191102663151</v>
      </c>
      <c r="M3118" s="3">
        <f t="shared" si="532"/>
        <v>24.653191102663151</v>
      </c>
      <c r="N3118" s="2">
        <f t="shared" si="537"/>
        <v>-85.248549826287345</v>
      </c>
      <c r="O3118" s="2">
        <f>IF('PV model'!$B$2&gt;0, 180-N3118,IF('PV model'!$B$2&lt;0,0-N3118,N3118))</f>
        <v>265.24854982628733</v>
      </c>
      <c r="P3118" s="2">
        <f>ABS(O3118-'PV model'!$B$5)</f>
        <v>60.248549826287331</v>
      </c>
      <c r="Q3118" s="3">
        <f t="shared" si="533"/>
        <v>65.346808897336842</v>
      </c>
      <c r="R3118" s="3">
        <f t="shared" si="538"/>
        <v>378.26565000000005</v>
      </c>
      <c r="S3118" s="3">
        <f t="shared" si="534"/>
        <v>238.31108419251032</v>
      </c>
      <c r="T3118" s="3">
        <f>(0.5*(1-COS(RADIANS(90-$X$3)))*(D3118+E3118)*'PV model'!$B$4)</f>
        <v>0</v>
      </c>
      <c r="U3118" s="3">
        <f t="shared" si="539"/>
        <v>616.57673419251034</v>
      </c>
      <c r="V3118" s="3">
        <f>('PV model'!$B$13*(U3118/1000)*(1-'PV model'!$B$14*((20+C3118)-25))*'PV model'!$B$10)/'PV model'!$B$12</f>
        <v>59.660754018687058</v>
      </c>
    </row>
    <row r="3119" spans="1:22" x14ac:dyDescent="0.2">
      <c r="A3119" s="10">
        <f t="shared" si="540"/>
        <v>130</v>
      </c>
      <c r="B3119" s="10">
        <f t="shared" si="541"/>
        <v>18</v>
      </c>
      <c r="C3119" s="23">
        <v>13</v>
      </c>
      <c r="D3119" s="24">
        <v>340.10235</v>
      </c>
      <c r="E3119" s="24">
        <v>116.42399999999999</v>
      </c>
      <c r="F3119" s="48"/>
      <c r="G3119" s="48"/>
      <c r="H3119" s="1">
        <f t="shared" si="542"/>
        <v>17.52504033335136</v>
      </c>
      <c r="I3119" s="1">
        <f t="shared" si="535"/>
        <v>3.681896093574462</v>
      </c>
      <c r="J3119" s="4">
        <f>B3119+('PV model'!$B$3/15)+(I3119/60)</f>
        <v>17.78469826822624</v>
      </c>
      <c r="K3119" s="2">
        <f t="shared" si="536"/>
        <v>-86.770474023393604</v>
      </c>
      <c r="L3119" s="2">
        <f>DEGREES(ASIN((((COS(RADIANS('PV model'!$B$2))*COS(RADIANS(H3119))*COS(RADIANS(K3119)))+(SIN(RADIANS('PV model'!$B$2))*SIN(RADIANS(H3119)))))))</f>
        <v>16.176131035750352</v>
      </c>
      <c r="M3119" s="3">
        <f t="shared" si="532"/>
        <v>16.176131035750352</v>
      </c>
      <c r="N3119" s="2">
        <f t="shared" si="537"/>
        <v>-82.444275861129313</v>
      </c>
      <c r="O3119" s="2">
        <f>IF('PV model'!$B$2&gt;0, 180-N3119,IF('PV model'!$B$2&lt;0,0-N3119,N3119))</f>
        <v>262.44427586112931</v>
      </c>
      <c r="P3119" s="2">
        <f>ABS(O3119-'PV model'!$B$5)</f>
        <v>57.444275861129313</v>
      </c>
      <c r="Q3119" s="3">
        <f t="shared" si="533"/>
        <v>73.823868964249641</v>
      </c>
      <c r="R3119" s="3">
        <f t="shared" si="538"/>
        <v>340.10235000000011</v>
      </c>
      <c r="S3119" s="3">
        <f t="shared" si="534"/>
        <v>144.38765157654626</v>
      </c>
      <c r="T3119" s="3">
        <f>(0.5*(1-COS(RADIANS(90-$X$3)))*(D3119+E3119)*'PV model'!$B$4)</f>
        <v>0</v>
      </c>
      <c r="U3119" s="3">
        <f t="shared" si="539"/>
        <v>484.49000157654638</v>
      </c>
      <c r="V3119" s="3">
        <f>('PV model'!$B$13*(U3119/1000)*(1-'PV model'!$B$14*((20+C3119)-25))*'PV model'!$B$10)/'PV model'!$B$12</f>
        <v>46.879872699748638</v>
      </c>
    </row>
    <row r="3120" spans="1:22" x14ac:dyDescent="0.2">
      <c r="A3120" s="10">
        <f t="shared" si="540"/>
        <v>130</v>
      </c>
      <c r="B3120" s="10">
        <f t="shared" si="541"/>
        <v>19</v>
      </c>
      <c r="C3120" s="23">
        <v>12.4</v>
      </c>
      <c r="D3120" s="24">
        <v>139.18380000000002</v>
      </c>
      <c r="E3120" s="24">
        <v>77.616</v>
      </c>
      <c r="F3120" s="48"/>
      <c r="G3120" s="48"/>
      <c r="H3120" s="1">
        <f t="shared" si="542"/>
        <v>17.52504033335136</v>
      </c>
      <c r="I3120" s="1">
        <f t="shared" si="535"/>
        <v>3.681896093574462</v>
      </c>
      <c r="J3120" s="4">
        <f>B3120+('PV model'!$B$3/15)+(I3120/60)</f>
        <v>18.78469826822624</v>
      </c>
      <c r="K3120" s="2">
        <f t="shared" si="536"/>
        <v>-101.7704740233936</v>
      </c>
      <c r="L3120" s="2">
        <f>DEGREES(ASIN((((COS(RADIANS('PV model'!$B$2))*COS(RADIANS(H3120))*COS(RADIANS(K3120)))+(SIN(RADIANS('PV model'!$B$2))*SIN(RADIANS(H3120)))))))</f>
        <v>7.93119023023909</v>
      </c>
      <c r="M3120" s="3">
        <f t="shared" si="532"/>
        <v>7.93119023023909</v>
      </c>
      <c r="N3120" s="2">
        <f t="shared" si="537"/>
        <v>-70.484306211218325</v>
      </c>
      <c r="O3120" s="2">
        <f>IF('PV model'!$B$2&gt;0, 180-N3120,IF('PV model'!$B$2&lt;0,0-N3120,N3120))</f>
        <v>250.48430621121832</v>
      </c>
      <c r="P3120" s="2">
        <f>ABS(O3120-'PV model'!$B$5)</f>
        <v>45.484306211218325</v>
      </c>
      <c r="Q3120" s="3">
        <f t="shared" si="533"/>
        <v>82.068809769760904</v>
      </c>
      <c r="R3120" s="3">
        <f t="shared" si="538"/>
        <v>139.18380000000016</v>
      </c>
      <c r="S3120" s="3">
        <f t="shared" si="534"/>
        <v>91.022789129401303</v>
      </c>
      <c r="T3120" s="3">
        <f>(0.5*(1-COS(RADIANS(90-$X$3)))*(D3120+E3120)*'PV model'!$B$4)</f>
        <v>0</v>
      </c>
      <c r="U3120" s="3">
        <f t="shared" si="539"/>
        <v>230.20658912940146</v>
      </c>
      <c r="V3120" s="3">
        <f>('PV model'!$B$13*(U3120/1000)*(1-'PV model'!$B$14*((20+C3120)-25))*'PV model'!$B$10)/'PV model'!$B$12</f>
        <v>22.33031171015347</v>
      </c>
    </row>
    <row r="3121" spans="1:22" x14ac:dyDescent="0.2">
      <c r="A3121" s="10">
        <f t="shared" si="540"/>
        <v>130</v>
      </c>
      <c r="B3121" s="10">
        <f t="shared" si="541"/>
        <v>20</v>
      </c>
      <c r="C3121" s="23">
        <v>11</v>
      </c>
      <c r="D3121" s="24">
        <v>0</v>
      </c>
      <c r="E3121" s="24">
        <v>23.814</v>
      </c>
      <c r="F3121" s="48"/>
      <c r="G3121" s="48"/>
      <c r="H3121" s="1">
        <f t="shared" si="542"/>
        <v>17.52504033335136</v>
      </c>
      <c r="I3121" s="1">
        <f t="shared" si="535"/>
        <v>3.681896093574462</v>
      </c>
      <c r="J3121" s="4">
        <f>B3121+('PV model'!$B$3/15)+(I3121/60)</f>
        <v>19.78469826822624</v>
      </c>
      <c r="K3121" s="2">
        <f t="shared" si="536"/>
        <v>-116.7704740233936</v>
      </c>
      <c r="L3121" s="2">
        <f>DEGREES(ASIN((((COS(RADIANS('PV model'!$B$2))*COS(RADIANS(H3121))*COS(RADIANS(K3121)))+(SIN(RADIANS('PV model'!$B$2))*SIN(RADIANS(H3121)))))))</f>
        <v>0.27988911227595387</v>
      </c>
      <c r="M3121" s="3">
        <f t="shared" si="532"/>
        <v>0.27988911227595387</v>
      </c>
      <c r="N3121" s="2">
        <f t="shared" si="537"/>
        <v>-58.363007553823159</v>
      </c>
      <c r="O3121" s="2">
        <f>IF('PV model'!$B$2&gt;0, 180-N3121,IF('PV model'!$B$2&lt;0,0-N3121,N3121))</f>
        <v>238.36300755382317</v>
      </c>
      <c r="P3121" s="2">
        <f>ABS(O3121-'PV model'!$B$5)</f>
        <v>33.363007553823167</v>
      </c>
      <c r="Q3121" s="3">
        <f t="shared" si="533"/>
        <v>89.720110887724047</v>
      </c>
      <c r="R3121" s="3">
        <f t="shared" si="538"/>
        <v>0</v>
      </c>
      <c r="S3121" s="3">
        <f t="shared" si="534"/>
        <v>23.814</v>
      </c>
      <c r="T3121" s="3">
        <f>(0.5*(1-COS(RADIANS(90-$X$3)))*(D3121+E3121)*'PV model'!$B$4)</f>
        <v>0</v>
      </c>
      <c r="U3121" s="3">
        <f t="shared" si="539"/>
        <v>23.814</v>
      </c>
      <c r="V3121" s="3">
        <f>('PV model'!$B$13*(U3121/1000)*(1-'PV model'!$B$14*((20+C3121)-25))*'PV model'!$B$10)/'PV model'!$B$12</f>
        <v>2.3233167014399996</v>
      </c>
    </row>
    <row r="3122" spans="1:22" x14ac:dyDescent="0.2">
      <c r="A3122" s="10">
        <f t="shared" si="540"/>
        <v>130</v>
      </c>
      <c r="B3122" s="10">
        <f t="shared" si="541"/>
        <v>21</v>
      </c>
      <c r="C3122" s="23">
        <v>10.3</v>
      </c>
      <c r="D3122" s="24">
        <v>0</v>
      </c>
      <c r="E3122" s="24">
        <v>0.88200000000000001</v>
      </c>
      <c r="F3122" s="48"/>
      <c r="G3122" s="48"/>
      <c r="H3122" s="1">
        <f t="shared" si="542"/>
        <v>17.52504033335136</v>
      </c>
      <c r="I3122" s="1">
        <f t="shared" si="535"/>
        <v>3.681896093574462</v>
      </c>
      <c r="J3122" s="4">
        <f>B3122+('PV model'!$B$3/15)+(I3122/60)</f>
        <v>20.78469826822624</v>
      </c>
      <c r="K3122" s="2">
        <f t="shared" si="536"/>
        <v>-131.7704740233936</v>
      </c>
      <c r="L3122" s="2">
        <f>DEGREES(ASIN((((COS(RADIANS('PV model'!$B$2))*COS(RADIANS(H3122))*COS(RADIANS(K3122)))+(SIN(RADIANS('PV model'!$B$2))*SIN(RADIANS(H3122)))))))</f>
        <v>-6.4095632734133661</v>
      </c>
      <c r="M3122" s="3">
        <f t="shared" si="532"/>
        <v>0</v>
      </c>
      <c r="N3122" s="2">
        <f t="shared" si="537"/>
        <v>-45.698625557689304</v>
      </c>
      <c r="O3122" s="2">
        <f>IF('PV model'!$B$2&gt;0, 180-N3122,IF('PV model'!$B$2&lt;0,0-N3122,N3122))</f>
        <v>225.6986255576893</v>
      </c>
      <c r="P3122" s="2">
        <f>ABS(O3122-'PV model'!$B$5)</f>
        <v>20.698625557689297</v>
      </c>
      <c r="Q3122" s="3">
        <f t="shared" si="533"/>
        <v>96.409563273413369</v>
      </c>
      <c r="R3122" s="3">
        <f t="shared" si="538"/>
        <v>0</v>
      </c>
      <c r="S3122" s="3">
        <f t="shared" si="534"/>
        <v>0.88200000000000001</v>
      </c>
      <c r="T3122" s="3">
        <f>(0.5*(1-COS(RADIANS(90-$X$3)))*(D3122+E3122)*'PV model'!$B$4)</f>
        <v>0</v>
      </c>
      <c r="U3122" s="3">
        <f t="shared" si="539"/>
        <v>0.88200000000000001</v>
      </c>
      <c r="V3122" s="3">
        <f>('PV model'!$B$13*(U3122/1000)*(1-'PV model'!$B$14*((20+C3122)-25))*'PV model'!$B$10)/'PV model'!$B$12</f>
        <v>8.6295627935999986E-2</v>
      </c>
    </row>
    <row r="3123" spans="1:22" x14ac:dyDescent="0.2">
      <c r="A3123" s="10">
        <f t="shared" si="540"/>
        <v>130</v>
      </c>
      <c r="B3123" s="10">
        <f t="shared" si="541"/>
        <v>22</v>
      </c>
      <c r="C3123" s="23">
        <v>9.5</v>
      </c>
      <c r="D3123" s="24">
        <v>0</v>
      </c>
      <c r="E3123" s="24">
        <v>0</v>
      </c>
      <c r="F3123" s="48"/>
      <c r="G3123" s="48"/>
      <c r="H3123" s="1">
        <f t="shared" si="542"/>
        <v>17.52504033335136</v>
      </c>
      <c r="I3123" s="1">
        <f t="shared" si="535"/>
        <v>3.681896093574462</v>
      </c>
      <c r="J3123" s="4">
        <f>B3123+('PV model'!$B$3/15)+(I3123/60)</f>
        <v>21.78469826822624</v>
      </c>
      <c r="K3123" s="2">
        <f t="shared" si="536"/>
        <v>-146.7704740233936</v>
      </c>
      <c r="L3123" s="2">
        <f>DEGREES(ASIN((((COS(RADIANS('PV model'!$B$2))*COS(RADIANS(H3123))*COS(RADIANS(K3123)))+(SIN(RADIANS('PV model'!$B$2))*SIN(RADIANS(H3123)))))))</f>
        <v>-11.749601598886516</v>
      </c>
      <c r="M3123" s="3">
        <f t="shared" si="532"/>
        <v>0</v>
      </c>
      <c r="N3123" s="2">
        <f t="shared" si="537"/>
        <v>-32.25870601648122</v>
      </c>
      <c r="O3123" s="2">
        <f>IF('PV model'!$B$2&gt;0, 180-N3123,IF('PV model'!$B$2&lt;0,0-N3123,N3123))</f>
        <v>212.25870601648123</v>
      </c>
      <c r="P3123" s="2">
        <f>ABS(O3123-'PV model'!$B$5)</f>
        <v>7.2587060164812272</v>
      </c>
      <c r="Q3123" s="3">
        <f t="shared" si="533"/>
        <v>101.74960159888651</v>
      </c>
      <c r="R3123" s="3">
        <f t="shared" si="538"/>
        <v>0</v>
      </c>
      <c r="S3123" s="3">
        <f t="shared" si="534"/>
        <v>0</v>
      </c>
      <c r="T3123" s="3">
        <f>(0.5*(1-COS(RADIANS(90-$X$3)))*(D3123+E3123)*'PV model'!$B$4)</f>
        <v>0</v>
      </c>
      <c r="U3123" s="3">
        <f t="shared" si="539"/>
        <v>0</v>
      </c>
      <c r="V3123" s="3">
        <f>('PV model'!$B$13*(U3123/1000)*(1-'PV model'!$B$14*((20+C3123)-25))*'PV model'!$B$10)/'PV model'!$B$12</f>
        <v>0</v>
      </c>
    </row>
    <row r="3124" spans="1:22" x14ac:dyDescent="0.2">
      <c r="A3124" s="10">
        <f t="shared" si="540"/>
        <v>130</v>
      </c>
      <c r="B3124" s="10">
        <f t="shared" si="541"/>
        <v>23</v>
      </c>
      <c r="C3124" s="23">
        <v>8.8000000000000007</v>
      </c>
      <c r="D3124" s="24">
        <v>0</v>
      </c>
      <c r="E3124" s="24">
        <v>0</v>
      </c>
      <c r="F3124" s="48"/>
      <c r="G3124" s="48"/>
      <c r="H3124" s="1">
        <f t="shared" si="542"/>
        <v>17.52504033335136</v>
      </c>
      <c r="I3124" s="1">
        <f t="shared" si="535"/>
        <v>3.681896093574462</v>
      </c>
      <c r="J3124" s="4">
        <f>B3124+('PV model'!$B$3/15)+(I3124/60)</f>
        <v>22.78469826822624</v>
      </c>
      <c r="K3124" s="2">
        <f t="shared" si="536"/>
        <v>-161.7704740233936</v>
      </c>
      <c r="L3124" s="2">
        <f>DEGREES(ASIN((((COS(RADIANS('PV model'!$B$2))*COS(RADIANS(H3124))*COS(RADIANS(K3124)))+(SIN(RADIANS('PV model'!$B$2))*SIN(RADIANS(H3124)))))))</f>
        <v>-15.357790550716667</v>
      </c>
      <c r="M3124" s="3">
        <f t="shared" si="532"/>
        <v>0</v>
      </c>
      <c r="N3124" s="2">
        <f t="shared" si="537"/>
        <v>-18.020154225727158</v>
      </c>
      <c r="O3124" s="2">
        <f>IF('PV model'!$B$2&gt;0, 180-N3124,IF('PV model'!$B$2&lt;0,0-N3124,N3124))</f>
        <v>198.02015422572717</v>
      </c>
      <c r="P3124" s="2">
        <f>ABS(O3124-'PV model'!$B$5)</f>
        <v>6.9798457742728317</v>
      </c>
      <c r="Q3124" s="3">
        <f t="shared" si="533"/>
        <v>105.35779055071667</v>
      </c>
      <c r="R3124" s="3">
        <f t="shared" si="538"/>
        <v>0</v>
      </c>
      <c r="S3124" s="3">
        <f t="shared" si="534"/>
        <v>0</v>
      </c>
      <c r="T3124" s="3">
        <f>(0.5*(1-COS(RADIANS(90-$X$3)))*(D3124+E3124)*'PV model'!$B$4)</f>
        <v>0</v>
      </c>
      <c r="U3124" s="3">
        <f t="shared" si="539"/>
        <v>0</v>
      </c>
      <c r="V3124" s="3">
        <f>('PV model'!$B$13*(U3124/1000)*(1-'PV model'!$B$14*((20+C3124)-25))*'PV model'!$B$10)/'PV model'!$B$12</f>
        <v>0</v>
      </c>
    </row>
    <row r="3125" spans="1:22" x14ac:dyDescent="0.2">
      <c r="A3125" s="10">
        <f t="shared" si="540"/>
        <v>130</v>
      </c>
      <c r="B3125" s="10">
        <f t="shared" si="541"/>
        <v>24</v>
      </c>
      <c r="C3125" s="23">
        <v>6</v>
      </c>
      <c r="D3125" s="24">
        <v>0</v>
      </c>
      <c r="E3125" s="24">
        <v>0</v>
      </c>
      <c r="F3125" s="48"/>
      <c r="G3125" s="48"/>
      <c r="H3125" s="1">
        <f t="shared" si="542"/>
        <v>17.52504033335136</v>
      </c>
      <c r="I3125" s="1">
        <f t="shared" si="535"/>
        <v>3.681896093574462</v>
      </c>
      <c r="J3125" s="4">
        <f>B3125+('PV model'!$B$3/15)+(I3125/60)</f>
        <v>23.78469826822624</v>
      </c>
      <c r="K3125" s="2">
        <f t="shared" si="536"/>
        <v>-176.7704740233936</v>
      </c>
      <c r="L3125" s="2">
        <f>DEGREES(ASIN((((COS(RADIANS('PV model'!$B$2))*COS(RADIANS(H3125))*COS(RADIANS(K3125)))+(SIN(RADIANS('PV model'!$B$2))*SIN(RADIANS(H3125)))))))</f>
        <v>-16.923580871925818</v>
      </c>
      <c r="M3125" s="3">
        <f t="shared" si="532"/>
        <v>0</v>
      </c>
      <c r="N3125" s="2">
        <f t="shared" si="537"/>
        <v>-3.2190217629733922</v>
      </c>
      <c r="O3125" s="2">
        <f>IF('PV model'!$B$2&gt;0, 180-N3125,IF('PV model'!$B$2&lt;0,0-N3125,N3125))</f>
        <v>183.2190217629734</v>
      </c>
      <c r="P3125" s="2">
        <f>ABS(O3125-'PV model'!$B$5)</f>
        <v>21.780978237026602</v>
      </c>
      <c r="Q3125" s="3">
        <f t="shared" si="533"/>
        <v>106.92358087192582</v>
      </c>
      <c r="R3125" s="3">
        <f t="shared" si="538"/>
        <v>0</v>
      </c>
      <c r="S3125" s="3">
        <f t="shared" si="534"/>
        <v>0</v>
      </c>
      <c r="T3125" s="3">
        <f>(0.5*(1-COS(RADIANS(90-$X$3)))*(D3125+E3125)*'PV model'!$B$4)</f>
        <v>0</v>
      </c>
      <c r="U3125" s="3">
        <f t="shared" si="539"/>
        <v>0</v>
      </c>
      <c r="V3125" s="3">
        <f>('PV model'!$B$13*(U3125/1000)*(1-'PV model'!$B$14*((20+C3125)-25))*'PV model'!$B$10)/'PV model'!$B$12</f>
        <v>0</v>
      </c>
    </row>
    <row r="3126" spans="1:22" x14ac:dyDescent="0.2">
      <c r="A3126" s="10">
        <f t="shared" si="540"/>
        <v>131</v>
      </c>
      <c r="B3126" s="10">
        <f t="shared" si="541"/>
        <v>1</v>
      </c>
      <c r="C3126" s="23">
        <v>5.4</v>
      </c>
      <c r="D3126" s="24">
        <v>0</v>
      </c>
      <c r="E3126" s="24">
        <v>0</v>
      </c>
      <c r="F3126" s="48"/>
      <c r="G3126" s="48"/>
      <c r="H3126" s="1">
        <f t="shared" si="542"/>
        <v>17.791037547996456</v>
      </c>
      <c r="I3126" s="1">
        <f t="shared" si="535"/>
        <v>3.7160372488592808</v>
      </c>
      <c r="J3126" s="4">
        <f>B3126+('PV model'!$B$3/15)+(I3126/60)</f>
        <v>0.78526728748098806</v>
      </c>
      <c r="K3126" s="2">
        <f t="shared" si="536"/>
        <v>168.22099068778519</v>
      </c>
      <c r="L3126" s="2">
        <f>DEGREES(ASIN((((COS(RADIANS('PV model'!$B$2))*COS(RADIANS(H3126))*COS(RADIANS(K3126)))+(SIN(RADIANS('PV model'!$B$2))*SIN(RADIANS(H3126)))))))</f>
        <v>-16.030766524311602</v>
      </c>
      <c r="M3126" s="3">
        <f t="shared" si="532"/>
        <v>0</v>
      </c>
      <c r="N3126" s="2">
        <f t="shared" si="537"/>
        <v>11.667942059845338</v>
      </c>
      <c r="O3126" s="2">
        <f>IF('PV model'!$B$2&gt;0, 180-N3126,IF('PV model'!$B$2&lt;0,0-N3126,N3126))</f>
        <v>168.33205794015467</v>
      </c>
      <c r="P3126" s="2">
        <f>ABS(O3126-'PV model'!$B$5)</f>
        <v>36.667942059845331</v>
      </c>
      <c r="Q3126" s="3">
        <f t="shared" si="533"/>
        <v>106.0307665243116</v>
      </c>
      <c r="R3126" s="3">
        <f t="shared" si="538"/>
        <v>0</v>
      </c>
      <c r="S3126" s="3">
        <f t="shared" si="534"/>
        <v>0</v>
      </c>
      <c r="T3126" s="3">
        <f>(0.5*(1-COS(RADIANS(90-$X$3)))*(D3126+E3126)*'PV model'!$B$4)</f>
        <v>0</v>
      </c>
      <c r="U3126" s="3">
        <f t="shared" si="539"/>
        <v>0</v>
      </c>
      <c r="V3126" s="3">
        <f>('PV model'!$B$13*(U3126/1000)*(1-'PV model'!$B$14*((20+C3126)-25))*'PV model'!$B$10)/'PV model'!$B$12</f>
        <v>0</v>
      </c>
    </row>
    <row r="3127" spans="1:22" x14ac:dyDescent="0.2">
      <c r="A3127" s="10">
        <f t="shared" si="540"/>
        <v>131</v>
      </c>
      <c r="B3127" s="10">
        <f t="shared" si="541"/>
        <v>2</v>
      </c>
      <c r="C3127" s="23">
        <v>3.9</v>
      </c>
      <c r="D3127" s="24">
        <v>0</v>
      </c>
      <c r="E3127" s="24">
        <v>0</v>
      </c>
      <c r="F3127" s="48"/>
      <c r="G3127" s="48"/>
      <c r="H3127" s="1">
        <f t="shared" si="542"/>
        <v>17.791037547996456</v>
      </c>
      <c r="I3127" s="1">
        <f t="shared" si="535"/>
        <v>3.7160372488592808</v>
      </c>
      <c r="J3127" s="4">
        <f>B3127+('PV model'!$B$3/15)+(I3127/60)</f>
        <v>1.7852672874809881</v>
      </c>
      <c r="K3127" s="2">
        <f t="shared" si="536"/>
        <v>153.22099068778519</v>
      </c>
      <c r="L3127" s="2">
        <f>DEGREES(ASIN((((COS(RADIANS('PV model'!$B$2))*COS(RADIANS(H3127))*COS(RADIANS(K3127)))+(SIN(RADIANS('PV model'!$B$2))*SIN(RADIANS(H3127)))))))</f>
        <v>-13.277577903897722</v>
      </c>
      <c r="M3127" s="3">
        <f t="shared" si="532"/>
        <v>0</v>
      </c>
      <c r="N3127" s="2">
        <f t="shared" si="537"/>
        <v>26.154084153784794</v>
      </c>
      <c r="O3127" s="2">
        <f>IF('PV model'!$B$2&gt;0, 180-N3127,IF('PV model'!$B$2&lt;0,0-N3127,N3127))</f>
        <v>153.84591584621521</v>
      </c>
      <c r="P3127" s="2">
        <f>ABS(O3127-'PV model'!$B$5)</f>
        <v>51.154084153784794</v>
      </c>
      <c r="Q3127" s="3">
        <f t="shared" si="533"/>
        <v>103.27757790389772</v>
      </c>
      <c r="R3127" s="3">
        <f t="shared" si="538"/>
        <v>0</v>
      </c>
      <c r="S3127" s="3">
        <f t="shared" si="534"/>
        <v>0</v>
      </c>
      <c r="T3127" s="3">
        <f>(0.5*(1-COS(RADIANS(90-$X$3)))*(D3127+E3127)*'PV model'!$B$4)</f>
        <v>0</v>
      </c>
      <c r="U3127" s="3">
        <f t="shared" si="539"/>
        <v>0</v>
      </c>
      <c r="V3127" s="3">
        <f>('PV model'!$B$13*(U3127/1000)*(1-'PV model'!$B$14*((20+C3127)-25))*'PV model'!$B$10)/'PV model'!$B$12</f>
        <v>0</v>
      </c>
    </row>
    <row r="3128" spans="1:22" x14ac:dyDescent="0.2">
      <c r="A3128" s="10">
        <f t="shared" si="540"/>
        <v>131</v>
      </c>
      <c r="B3128" s="10">
        <f t="shared" si="541"/>
        <v>3</v>
      </c>
      <c r="C3128" s="23">
        <v>4.0999999999999996</v>
      </c>
      <c r="D3128" s="24">
        <v>0</v>
      </c>
      <c r="E3128" s="24">
        <v>0</v>
      </c>
      <c r="F3128" s="48"/>
      <c r="G3128" s="48"/>
      <c r="H3128" s="1">
        <f t="shared" si="542"/>
        <v>17.791037547996456</v>
      </c>
      <c r="I3128" s="1">
        <f t="shared" si="535"/>
        <v>3.7160372488592808</v>
      </c>
      <c r="J3128" s="4">
        <f>B3128+('PV model'!$B$3/15)+(I3128/60)</f>
        <v>2.7852672874809876</v>
      </c>
      <c r="K3128" s="2">
        <f t="shared" si="536"/>
        <v>138.22099068778519</v>
      </c>
      <c r="L3128" s="2">
        <f>DEGREES(ASIN((((COS(RADIANS('PV model'!$B$2))*COS(RADIANS(H3128))*COS(RADIANS(K3128)))+(SIN(RADIANS('PV model'!$B$2))*SIN(RADIANS(H3128)))))))</f>
        <v>-8.6485057282322266</v>
      </c>
      <c r="M3128" s="3">
        <f t="shared" si="532"/>
        <v>0</v>
      </c>
      <c r="N3128" s="2">
        <f t="shared" si="537"/>
        <v>39.918204287726645</v>
      </c>
      <c r="O3128" s="2">
        <f>IF('PV model'!$B$2&gt;0, 180-N3128,IF('PV model'!$B$2&lt;0,0-N3128,N3128))</f>
        <v>140.08179571227336</v>
      </c>
      <c r="P3128" s="2">
        <f>ABS(O3128-'PV model'!$B$5)</f>
        <v>64.918204287726638</v>
      </c>
      <c r="Q3128" s="3">
        <f t="shared" si="533"/>
        <v>98.648505728232223</v>
      </c>
      <c r="R3128" s="3">
        <f t="shared" si="538"/>
        <v>0</v>
      </c>
      <c r="S3128" s="3">
        <f t="shared" si="534"/>
        <v>0</v>
      </c>
      <c r="T3128" s="3">
        <f>(0.5*(1-COS(RADIANS(90-$X$3)))*(D3128+E3128)*'PV model'!$B$4)</f>
        <v>0</v>
      </c>
      <c r="U3128" s="3">
        <f t="shared" si="539"/>
        <v>0</v>
      </c>
      <c r="V3128" s="3">
        <f>('PV model'!$B$13*(U3128/1000)*(1-'PV model'!$B$14*((20+C3128)-25))*'PV model'!$B$10)/'PV model'!$B$12</f>
        <v>0</v>
      </c>
    </row>
    <row r="3129" spans="1:22" x14ac:dyDescent="0.2">
      <c r="A3129" s="10">
        <f t="shared" si="540"/>
        <v>131</v>
      </c>
      <c r="B3129" s="10">
        <f t="shared" si="541"/>
        <v>4</v>
      </c>
      <c r="C3129" s="23">
        <v>3</v>
      </c>
      <c r="D3129" s="24">
        <v>0</v>
      </c>
      <c r="E3129" s="24">
        <v>0</v>
      </c>
      <c r="F3129" s="48"/>
      <c r="G3129" s="48"/>
      <c r="H3129" s="1">
        <f t="shared" si="542"/>
        <v>17.791037547996456</v>
      </c>
      <c r="I3129" s="1">
        <f t="shared" si="535"/>
        <v>3.7160372488592808</v>
      </c>
      <c r="J3129" s="4">
        <f>B3129+('PV model'!$B$3/15)+(I3129/60)</f>
        <v>3.7852672874809876</v>
      </c>
      <c r="K3129" s="2">
        <f t="shared" si="536"/>
        <v>123.22099068778519</v>
      </c>
      <c r="L3129" s="2">
        <f>DEGREES(ASIN((((COS(RADIANS('PV model'!$B$2))*COS(RADIANS(H3129))*COS(RADIANS(K3129)))+(SIN(RADIANS('PV model'!$B$2))*SIN(RADIANS(H3129)))))))</f>
        <v>-2.5027797345384712</v>
      </c>
      <c r="M3129" s="3">
        <f t="shared" si="532"/>
        <v>0</v>
      </c>
      <c r="N3129" s="2">
        <f t="shared" si="537"/>
        <v>52.874690616391874</v>
      </c>
      <c r="O3129" s="2">
        <f>IF('PV model'!$B$2&gt;0, 180-N3129,IF('PV model'!$B$2&lt;0,0-N3129,N3129))</f>
        <v>127.12530938360813</v>
      </c>
      <c r="P3129" s="2">
        <f>ABS(O3129-'PV model'!$B$5)</f>
        <v>77.874690616391874</v>
      </c>
      <c r="Q3129" s="3">
        <f t="shared" si="533"/>
        <v>92.502779734538478</v>
      </c>
      <c r="R3129" s="3">
        <f t="shared" si="538"/>
        <v>0</v>
      </c>
      <c r="S3129" s="3">
        <f t="shared" si="534"/>
        <v>0</v>
      </c>
      <c r="T3129" s="3">
        <f>(0.5*(1-COS(RADIANS(90-$X$3)))*(D3129+E3129)*'PV model'!$B$4)</f>
        <v>0</v>
      </c>
      <c r="U3129" s="3">
        <f t="shared" si="539"/>
        <v>0</v>
      </c>
      <c r="V3129" s="3">
        <f>('PV model'!$B$13*(U3129/1000)*(1-'PV model'!$B$14*((20+C3129)-25))*'PV model'!$B$10)/'PV model'!$B$12</f>
        <v>0</v>
      </c>
    </row>
    <row r="3130" spans="1:22" x14ac:dyDescent="0.2">
      <c r="A3130" s="10">
        <f t="shared" si="540"/>
        <v>131</v>
      </c>
      <c r="B3130" s="10">
        <f t="shared" si="541"/>
        <v>5</v>
      </c>
      <c r="C3130" s="23">
        <v>2.4</v>
      </c>
      <c r="D3130" s="24">
        <v>0</v>
      </c>
      <c r="E3130" s="24">
        <v>6.1740000000000004</v>
      </c>
      <c r="F3130" s="48"/>
      <c r="G3130" s="48"/>
      <c r="H3130" s="1">
        <f t="shared" si="542"/>
        <v>17.791037547996456</v>
      </c>
      <c r="I3130" s="1">
        <f t="shared" si="535"/>
        <v>3.7160372488592808</v>
      </c>
      <c r="J3130" s="4">
        <f>B3130+('PV model'!$B$3/15)+(I3130/60)</f>
        <v>4.7852672874809885</v>
      </c>
      <c r="K3130" s="2">
        <f t="shared" si="536"/>
        <v>108.22099068778518</v>
      </c>
      <c r="L3130" s="2">
        <f>DEGREES(ASIN((((COS(RADIANS('PV model'!$B$2))*COS(RADIANS(H3130))*COS(RADIANS(K3130)))+(SIN(RADIANS('PV model'!$B$2))*SIN(RADIANS(H3130)))))))</f>
        <v>4.7709668465527075</v>
      </c>
      <c r="M3130" s="3">
        <f t="shared" si="532"/>
        <v>4.7709668465527075</v>
      </c>
      <c r="N3130" s="2">
        <f t="shared" si="537"/>
        <v>65.172676897300633</v>
      </c>
      <c r="O3130" s="2">
        <f>IF('PV model'!$B$2&gt;0, 180-N3130,IF('PV model'!$B$2&lt;0,0-N3130,N3130))</f>
        <v>114.82732310269937</v>
      </c>
      <c r="P3130" s="2">
        <f>ABS(O3130-'PV model'!$B$5)</f>
        <v>90.172676897300633</v>
      </c>
      <c r="Q3130" s="3">
        <f t="shared" si="533"/>
        <v>85.22903315344729</v>
      </c>
      <c r="R3130" s="3">
        <f t="shared" si="538"/>
        <v>0</v>
      </c>
      <c r="S3130" s="3">
        <f t="shared" si="534"/>
        <v>6.1740000000000004</v>
      </c>
      <c r="T3130" s="3">
        <f>(0.5*(1-COS(RADIANS(90-$X$3)))*(D3130+E3130)*'PV model'!$B$4)</f>
        <v>0</v>
      </c>
      <c r="U3130" s="3">
        <f t="shared" si="539"/>
        <v>6.1740000000000004</v>
      </c>
      <c r="V3130" s="3">
        <f>('PV model'!$B$13*(U3130/1000)*(1-'PV model'!$B$14*((20+C3130)-25))*'PV model'!$B$10)/'PV model'!$B$12</f>
        <v>0.62357143161600004</v>
      </c>
    </row>
    <row r="3131" spans="1:22" x14ac:dyDescent="0.2">
      <c r="A3131" s="10">
        <f t="shared" si="540"/>
        <v>131</v>
      </c>
      <c r="B3131" s="10">
        <f t="shared" si="541"/>
        <v>6</v>
      </c>
      <c r="C3131" s="23">
        <v>2.6</v>
      </c>
      <c r="D3131" s="24">
        <v>243.57165000000001</v>
      </c>
      <c r="E3131" s="24">
        <v>30.869999999999997</v>
      </c>
      <c r="F3131" s="48"/>
      <c r="G3131" s="48"/>
      <c r="H3131" s="1">
        <f t="shared" si="542"/>
        <v>17.791037547996456</v>
      </c>
      <c r="I3131" s="1">
        <f t="shared" si="535"/>
        <v>3.7160372488592808</v>
      </c>
      <c r="J3131" s="4">
        <f>B3131+('PV model'!$B$3/15)+(I3131/60)</f>
        <v>5.7852672874809885</v>
      </c>
      <c r="K3131" s="2">
        <f t="shared" si="536"/>
        <v>93.220990687785175</v>
      </c>
      <c r="L3131" s="2">
        <f>DEGREES(ASIN((((COS(RADIANS('PV model'!$B$2))*COS(RADIANS(H3131))*COS(RADIANS(K3131)))+(SIN(RADIANS('PV model'!$B$2))*SIN(RADIANS(H3131)))))))</f>
        <v>12.797496221742945</v>
      </c>
      <c r="M3131" s="3">
        <f t="shared" si="532"/>
        <v>12.797496221742945</v>
      </c>
      <c r="N3131" s="2">
        <f t="shared" si="537"/>
        <v>77.133152425857659</v>
      </c>
      <c r="O3131" s="2">
        <f>IF('PV model'!$B$2&gt;0, 180-N3131,IF('PV model'!$B$2&lt;0,0-N3131,N3131))</f>
        <v>102.86684757414234</v>
      </c>
      <c r="P3131" s="2">
        <f>ABS(O3131-'PV model'!$B$5)</f>
        <v>102.13315242585766</v>
      </c>
      <c r="Q3131" s="3">
        <f t="shared" si="533"/>
        <v>77.202503778257054</v>
      </c>
      <c r="R3131" s="3">
        <f t="shared" si="538"/>
        <v>243.57165000000006</v>
      </c>
      <c r="S3131" s="3">
        <f t="shared" si="534"/>
        <v>37.886864854016103</v>
      </c>
      <c r="T3131" s="3">
        <f>(0.5*(1-COS(RADIANS(90-$X$3)))*(D3131+E3131)*'PV model'!$B$4)</f>
        <v>0</v>
      </c>
      <c r="U3131" s="3">
        <f t="shared" si="539"/>
        <v>281.45851485401619</v>
      </c>
      <c r="V3131" s="3">
        <f>('PV model'!$B$13*(U3131/1000)*(1-'PV model'!$B$14*((20+C3131)-25))*'PV model'!$B$10)/'PV model'!$B$12</f>
        <v>28.404685238997612</v>
      </c>
    </row>
    <row r="3132" spans="1:22" x14ac:dyDescent="0.2">
      <c r="A3132" s="10">
        <f t="shared" si="540"/>
        <v>131</v>
      </c>
      <c r="B3132" s="10">
        <f t="shared" si="541"/>
        <v>7</v>
      </c>
      <c r="C3132" s="23">
        <v>6.3</v>
      </c>
      <c r="D3132" s="24">
        <v>402.95954999999998</v>
      </c>
      <c r="E3132" s="24">
        <v>80.262</v>
      </c>
      <c r="F3132" s="48"/>
      <c r="G3132" s="48"/>
      <c r="H3132" s="1">
        <f t="shared" si="542"/>
        <v>17.791037547996456</v>
      </c>
      <c r="I3132" s="1">
        <f t="shared" si="535"/>
        <v>3.7160372488592808</v>
      </c>
      <c r="J3132" s="4">
        <f>B3132+('PV model'!$B$3/15)+(I3132/60)</f>
        <v>6.7852672874809885</v>
      </c>
      <c r="K3132" s="2">
        <f t="shared" si="536"/>
        <v>78.220990687785175</v>
      </c>
      <c r="L3132" s="2">
        <f>DEGREES(ASIN((((COS(RADIANS('PV model'!$B$2))*COS(RADIANS(H3132))*COS(RADIANS(K3132)))+(SIN(RADIANS('PV model'!$B$2))*SIN(RADIANS(H3132)))))))</f>
        <v>21.21717169534281</v>
      </c>
      <c r="M3132" s="3">
        <f t="shared" si="532"/>
        <v>21.21717169534281</v>
      </c>
      <c r="N3132" s="2">
        <f t="shared" si="537"/>
        <v>89.208723554321011</v>
      </c>
      <c r="O3132" s="2">
        <f>IF('PV model'!$B$2&gt;0, 180-N3132,IF('PV model'!$B$2&lt;0,0-N3132,N3132))</f>
        <v>90.791276445678989</v>
      </c>
      <c r="P3132" s="2">
        <f>ABS(O3132-'PV model'!$B$5)</f>
        <v>114.20872355432101</v>
      </c>
      <c r="Q3132" s="3">
        <f t="shared" si="533"/>
        <v>68.782828304657187</v>
      </c>
      <c r="R3132" s="3">
        <f t="shared" si="538"/>
        <v>402.95955000000009</v>
      </c>
      <c r="S3132" s="3">
        <f t="shared" si="534"/>
        <v>103.7638009811353</v>
      </c>
      <c r="T3132" s="3">
        <f>(0.5*(1-COS(RADIANS(90-$X$3)))*(D3132+E3132)*'PV model'!$B$4)</f>
        <v>0</v>
      </c>
      <c r="U3132" s="3">
        <f t="shared" si="539"/>
        <v>506.72335098113541</v>
      </c>
      <c r="V3132" s="3">
        <f>('PV model'!$B$13*(U3132/1000)*(1-'PV model'!$B$14*((20+C3132)-25))*'PV model'!$B$10)/'PV model'!$B$12</f>
        <v>50.388675420021109</v>
      </c>
    </row>
    <row r="3133" spans="1:22" x14ac:dyDescent="0.2">
      <c r="A3133" s="10">
        <f t="shared" si="540"/>
        <v>131</v>
      </c>
      <c r="B3133" s="10">
        <f t="shared" si="541"/>
        <v>8</v>
      </c>
      <c r="C3133" s="23">
        <v>8.4</v>
      </c>
      <c r="D3133" s="24">
        <v>606.12299999999993</v>
      </c>
      <c r="E3133" s="24">
        <v>103.194</v>
      </c>
      <c r="F3133" s="48"/>
      <c r="G3133" s="48"/>
      <c r="H3133" s="1">
        <f t="shared" si="542"/>
        <v>17.791037547996456</v>
      </c>
      <c r="I3133" s="1">
        <f t="shared" si="535"/>
        <v>3.7160372488592808</v>
      </c>
      <c r="J3133" s="4">
        <f>B3133+('PV model'!$B$3/15)+(I3133/60)</f>
        <v>7.7852672874809885</v>
      </c>
      <c r="K3133" s="2">
        <f t="shared" si="536"/>
        <v>63.220990687785175</v>
      </c>
      <c r="L3133" s="2">
        <f>DEGREES(ASIN((((COS(RADIANS('PV model'!$B$2))*COS(RADIANS(H3133))*COS(RADIANS(K3133)))+(SIN(RADIANS('PV model'!$B$2))*SIN(RADIANS(H3133)))))))</f>
        <v>29.65651395463917</v>
      </c>
      <c r="M3133" s="3">
        <f t="shared" si="532"/>
        <v>29.65651395463917</v>
      </c>
      <c r="N3133" s="2">
        <f t="shared" si="537"/>
        <v>78.012589724985986</v>
      </c>
      <c r="O3133" s="2">
        <f>IF('PV model'!$B$2&gt;0, 180-N3133,IF('PV model'!$B$2&lt;0,0-N3133,N3133))</f>
        <v>101.98741027501401</v>
      </c>
      <c r="P3133" s="2">
        <f>ABS(O3133-'PV model'!$B$5)</f>
        <v>103.01258972498599</v>
      </c>
      <c r="Q3133" s="3">
        <f t="shared" si="533"/>
        <v>60.34348604536082</v>
      </c>
      <c r="R3133" s="3">
        <f t="shared" si="538"/>
        <v>606.12300000000005</v>
      </c>
      <c r="S3133" s="3">
        <f t="shared" si="534"/>
        <v>140.08738856092623</v>
      </c>
      <c r="T3133" s="3">
        <f>(0.5*(1-COS(RADIANS(90-$X$3)))*(D3133+E3133)*'PV model'!$B$4)</f>
        <v>0</v>
      </c>
      <c r="U3133" s="3">
        <f t="shared" si="539"/>
        <v>746.21038856092628</v>
      </c>
      <c r="V3133" s="3">
        <f>('PV model'!$B$13*(U3133/1000)*(1-'PV model'!$B$14*((20+C3133)-25))*'PV model'!$B$10)/'PV model'!$B$12</f>
        <v>73.576750250558703</v>
      </c>
    </row>
    <row r="3134" spans="1:22" x14ac:dyDescent="0.2">
      <c r="A3134" s="10">
        <f t="shared" si="540"/>
        <v>131</v>
      </c>
      <c r="B3134" s="10">
        <f t="shared" si="541"/>
        <v>9</v>
      </c>
      <c r="C3134" s="23">
        <v>8.4</v>
      </c>
      <c r="D3134" s="24">
        <v>787.95989999999995</v>
      </c>
      <c r="E3134" s="24">
        <v>96.138000000000005</v>
      </c>
      <c r="F3134" s="48"/>
      <c r="G3134" s="48"/>
      <c r="H3134" s="1">
        <f t="shared" si="542"/>
        <v>17.791037547996456</v>
      </c>
      <c r="I3134" s="1">
        <f t="shared" si="535"/>
        <v>3.7160372488592808</v>
      </c>
      <c r="J3134" s="4">
        <f>B3134+('PV model'!$B$3/15)+(I3134/60)</f>
        <v>8.7852672874809876</v>
      </c>
      <c r="K3134" s="2">
        <f t="shared" si="536"/>
        <v>48.220990687785189</v>
      </c>
      <c r="L3134" s="2">
        <f>DEGREES(ASIN((((COS(RADIANS('PV model'!$B$2))*COS(RADIANS(H3134))*COS(RADIANS(K3134)))+(SIN(RADIANS('PV model'!$B$2))*SIN(RADIANS(H3134)))))))</f>
        <v>37.671626204309653</v>
      </c>
      <c r="M3134" s="3">
        <f t="shared" si="532"/>
        <v>37.671626204309653</v>
      </c>
      <c r="N3134" s="2">
        <f t="shared" si="537"/>
        <v>63.776095619958852</v>
      </c>
      <c r="O3134" s="2">
        <f>IF('PV model'!$B$2&gt;0, 180-N3134,IF('PV model'!$B$2&lt;0,0-N3134,N3134))</f>
        <v>116.22390438004115</v>
      </c>
      <c r="P3134" s="2">
        <f>ABS(O3134-'PV model'!$B$5)</f>
        <v>88.776095619958852</v>
      </c>
      <c r="Q3134" s="3">
        <f t="shared" si="533"/>
        <v>52.328373795690347</v>
      </c>
      <c r="R3134" s="3">
        <f t="shared" si="538"/>
        <v>787.95989999999983</v>
      </c>
      <c r="S3134" s="3">
        <f t="shared" si="534"/>
        <v>133.60109626969273</v>
      </c>
      <c r="T3134" s="3">
        <f>(0.5*(1-COS(RADIANS(90-$X$3)))*(D3134+E3134)*'PV model'!$B$4)</f>
        <v>0</v>
      </c>
      <c r="U3134" s="3">
        <f t="shared" si="539"/>
        <v>921.56099626969262</v>
      </c>
      <c r="V3134" s="3">
        <f>('PV model'!$B$13*(U3134/1000)*(1-'PV model'!$B$14*((20+C3134)-25))*'PV model'!$B$10)/'PV model'!$B$12</f>
        <v>90.866415561373671</v>
      </c>
    </row>
    <row r="3135" spans="1:22" x14ac:dyDescent="0.2">
      <c r="A3135" s="10">
        <f t="shared" si="540"/>
        <v>131</v>
      </c>
      <c r="B3135" s="10">
        <f t="shared" si="541"/>
        <v>10</v>
      </c>
      <c r="C3135" s="23">
        <v>9.5</v>
      </c>
      <c r="D3135" s="24">
        <v>873.26610000000005</v>
      </c>
      <c r="E3135" s="24">
        <v>104.07600000000001</v>
      </c>
      <c r="F3135" s="48"/>
      <c r="G3135" s="48"/>
      <c r="H3135" s="1">
        <f t="shared" si="542"/>
        <v>17.791037547996456</v>
      </c>
      <c r="I3135" s="1">
        <f t="shared" si="535"/>
        <v>3.7160372488592808</v>
      </c>
      <c r="J3135" s="4">
        <f>B3135+('PV model'!$B$3/15)+(I3135/60)</f>
        <v>9.7852672874809876</v>
      </c>
      <c r="K3135" s="2">
        <f t="shared" si="536"/>
        <v>33.220990687785189</v>
      </c>
      <c r="L3135" s="2">
        <f>DEGREES(ASIN((((COS(RADIANS('PV model'!$B$2))*COS(RADIANS(H3135))*COS(RADIANS(K3135)))+(SIN(RADIANS('PV model'!$B$2))*SIN(RADIANS(H3135)))))))</f>
        <v>44.666865200549616</v>
      </c>
      <c r="M3135" s="3">
        <f t="shared" si="532"/>
        <v>44.666865200549616</v>
      </c>
      <c r="N3135" s="2">
        <f t="shared" si="537"/>
        <v>47.180545446692889</v>
      </c>
      <c r="O3135" s="2">
        <f>IF('PV model'!$B$2&gt;0, 180-N3135,IF('PV model'!$B$2&lt;0,0-N3135,N3135))</f>
        <v>132.81945455330711</v>
      </c>
      <c r="P3135" s="2">
        <f>ABS(O3135-'PV model'!$B$5)</f>
        <v>72.180545446692889</v>
      </c>
      <c r="Q3135" s="3">
        <f t="shared" si="533"/>
        <v>45.333134799450384</v>
      </c>
      <c r="R3135" s="3">
        <f t="shared" si="538"/>
        <v>873.26609999999982</v>
      </c>
      <c r="S3135" s="3">
        <f t="shared" si="534"/>
        <v>143.75516177085316</v>
      </c>
      <c r="T3135" s="3">
        <f>(0.5*(1-COS(RADIANS(90-$X$3)))*(D3135+E3135)*'PV model'!$B$4)</f>
        <v>0</v>
      </c>
      <c r="U3135" s="3">
        <f t="shared" si="539"/>
        <v>1017.021261770853</v>
      </c>
      <c r="V3135" s="3">
        <f>('PV model'!$B$13*(U3135/1000)*(1-'PV model'!$B$14*((20+C3135)-25))*'PV model'!$B$10)/'PV model'!$B$12</f>
        <v>99.831539310735394</v>
      </c>
    </row>
    <row r="3136" spans="1:22" x14ac:dyDescent="0.2">
      <c r="A3136" s="10">
        <f t="shared" si="540"/>
        <v>131</v>
      </c>
      <c r="B3136" s="10">
        <f t="shared" si="541"/>
        <v>11</v>
      </c>
      <c r="C3136" s="23">
        <v>10.7</v>
      </c>
      <c r="D3136" s="24">
        <v>888.98040000000003</v>
      </c>
      <c r="E3136" s="24">
        <v>114.66</v>
      </c>
      <c r="F3136" s="48"/>
      <c r="G3136" s="48"/>
      <c r="H3136" s="1">
        <f t="shared" si="542"/>
        <v>17.791037547996456</v>
      </c>
      <c r="I3136" s="1">
        <f t="shared" si="535"/>
        <v>3.7160372488592808</v>
      </c>
      <c r="J3136" s="4">
        <f>B3136+('PV model'!$B$3/15)+(I3136/60)</f>
        <v>10.785267287480988</v>
      </c>
      <c r="K3136" s="2">
        <f t="shared" si="536"/>
        <v>18.220990687785186</v>
      </c>
      <c r="L3136" s="2">
        <f>DEGREES(ASIN((((COS(RADIANS('PV model'!$B$2))*COS(RADIANS(H3136))*COS(RADIANS(K3136)))+(SIN(RADIANS('PV model'!$B$2))*SIN(RADIANS(H3136)))))))</f>
        <v>49.825666175921825</v>
      </c>
      <c r="M3136" s="3">
        <f t="shared" si="532"/>
        <v>49.825666175921825</v>
      </c>
      <c r="N3136" s="2">
        <f t="shared" si="537"/>
        <v>27.484819371847063</v>
      </c>
      <c r="O3136" s="2">
        <f>IF('PV model'!$B$2&gt;0, 180-N3136,IF('PV model'!$B$2&lt;0,0-N3136,N3136))</f>
        <v>152.51518062815293</v>
      </c>
      <c r="P3136" s="2">
        <f>ABS(O3136-'PV model'!$B$5)</f>
        <v>52.484819371847067</v>
      </c>
      <c r="Q3136" s="3">
        <f t="shared" si="533"/>
        <v>40.174333824078175</v>
      </c>
      <c r="R3136" s="3">
        <f t="shared" si="538"/>
        <v>888.98040000000003</v>
      </c>
      <c r="S3136" s="3">
        <f t="shared" si="534"/>
        <v>155.49728765156169</v>
      </c>
      <c r="T3136" s="3">
        <f>(0.5*(1-COS(RADIANS(90-$X$3)))*(D3136+E3136)*'PV model'!$B$4)</f>
        <v>0</v>
      </c>
      <c r="U3136" s="3">
        <f t="shared" si="539"/>
        <v>1044.4776876515616</v>
      </c>
      <c r="V3136" s="3">
        <f>('PV model'!$B$13*(U3136/1000)*(1-'PV model'!$B$14*((20+C3136)-25))*'PV model'!$B$10)/'PV model'!$B$12</f>
        <v>102.02553309345565</v>
      </c>
    </row>
    <row r="3137" spans="1:22" x14ac:dyDescent="0.2">
      <c r="A3137" s="10">
        <f t="shared" si="540"/>
        <v>131</v>
      </c>
      <c r="B3137" s="10">
        <f t="shared" si="541"/>
        <v>12</v>
      </c>
      <c r="C3137" s="23">
        <v>12.7</v>
      </c>
      <c r="D3137" s="24">
        <v>777.85784999999998</v>
      </c>
      <c r="E3137" s="24">
        <v>172.87200000000001</v>
      </c>
      <c r="F3137" s="48"/>
      <c r="G3137" s="48"/>
      <c r="H3137" s="1">
        <f t="shared" si="542"/>
        <v>17.791037547996456</v>
      </c>
      <c r="I3137" s="1">
        <f t="shared" si="535"/>
        <v>3.7160372488592808</v>
      </c>
      <c r="J3137" s="4">
        <f>B3137+('PV model'!$B$3/15)+(I3137/60)</f>
        <v>11.785267287480988</v>
      </c>
      <c r="K3137" s="2">
        <f t="shared" si="536"/>
        <v>3.2209906877851857</v>
      </c>
      <c r="L3137" s="2">
        <f>DEGREES(ASIN((((COS(RADIANS('PV model'!$B$2))*COS(RADIANS(H3137))*COS(RADIANS(K3137)))+(SIN(RADIANS('PV model'!$B$2))*SIN(RADIANS(H3137)))))))</f>
        <v>52.211299861978397</v>
      </c>
      <c r="M3137" s="3">
        <f t="shared" si="532"/>
        <v>52.211299861978397</v>
      </c>
      <c r="N3137" s="2">
        <f t="shared" si="537"/>
        <v>5.0089608381022801</v>
      </c>
      <c r="O3137" s="2">
        <f>IF('PV model'!$B$2&gt;0, 180-N3137,IF('PV model'!$B$2&lt;0,0-N3137,N3137))</f>
        <v>174.99103916189773</v>
      </c>
      <c r="P3137" s="2">
        <f>ABS(O3137-'PV model'!$B$5)</f>
        <v>30.008960838102269</v>
      </c>
      <c r="Q3137" s="3">
        <f t="shared" si="533"/>
        <v>37.788700138021603</v>
      </c>
      <c r="R3137" s="3">
        <f t="shared" si="538"/>
        <v>777.85784999999998</v>
      </c>
      <c r="S3137" s="3">
        <f t="shared" si="534"/>
        <v>230.54456126921366</v>
      </c>
      <c r="T3137" s="3">
        <f>(0.5*(1-COS(RADIANS(90-$X$3)))*(D3137+E3137)*'PV model'!$B$4)</f>
        <v>0</v>
      </c>
      <c r="U3137" s="3">
        <f t="shared" si="539"/>
        <v>1008.4024112692136</v>
      </c>
      <c r="V3137" s="3">
        <f>('PV model'!$B$13*(U3137/1000)*(1-'PV model'!$B$14*((20+C3137)-25))*'PV model'!$B$10)/'PV model'!$B$12</f>
        <v>97.695267955532088</v>
      </c>
    </row>
    <row r="3138" spans="1:22" x14ac:dyDescent="0.2">
      <c r="A3138" s="10">
        <f t="shared" si="540"/>
        <v>131</v>
      </c>
      <c r="B3138" s="10">
        <f t="shared" si="541"/>
        <v>13</v>
      </c>
      <c r="C3138" s="23">
        <v>14.2</v>
      </c>
      <c r="D3138" s="24">
        <v>891.22530000000006</v>
      </c>
      <c r="E3138" s="24">
        <v>134.946</v>
      </c>
      <c r="F3138" s="48"/>
      <c r="G3138" s="48"/>
      <c r="H3138" s="1">
        <f t="shared" si="542"/>
        <v>17.791037547996456</v>
      </c>
      <c r="I3138" s="1">
        <f t="shared" si="535"/>
        <v>3.7160372488592808</v>
      </c>
      <c r="J3138" s="4">
        <f>B3138+('PV model'!$B$3/15)+(I3138/60)</f>
        <v>12.785267287480988</v>
      </c>
      <c r="K3138" s="2">
        <f t="shared" si="536"/>
        <v>-11.779009312214814</v>
      </c>
      <c r="L3138" s="2">
        <f>DEGREES(ASIN((((COS(RADIANS('PV model'!$B$2))*COS(RADIANS(H3138))*COS(RADIANS(K3138)))+(SIN(RADIANS('PV model'!$B$2))*SIN(RADIANS(H3138)))))))</f>
        <v>51.239614455499222</v>
      </c>
      <c r="M3138" s="3">
        <f t="shared" si="532"/>
        <v>51.239614455499222</v>
      </c>
      <c r="N3138" s="2">
        <f t="shared" si="537"/>
        <v>-18.087620106529851</v>
      </c>
      <c r="O3138" s="2">
        <f>IF('PV model'!$B$2&gt;0, 180-N3138,IF('PV model'!$B$2&lt;0,0-N3138,N3138))</f>
        <v>198.08762010652984</v>
      </c>
      <c r="P3138" s="2">
        <f>ABS(O3138-'PV model'!$B$5)</f>
        <v>6.9123798934701597</v>
      </c>
      <c r="Q3138" s="3">
        <f t="shared" si="533"/>
        <v>38.760385544500778</v>
      </c>
      <c r="R3138" s="3">
        <f t="shared" si="538"/>
        <v>891.22529999999995</v>
      </c>
      <c r="S3138" s="3">
        <f t="shared" si="534"/>
        <v>181.61294622697741</v>
      </c>
      <c r="T3138" s="3">
        <f>(0.5*(1-COS(RADIANS(90-$X$3)))*(D3138+E3138)*'PV model'!$B$4)</f>
        <v>0</v>
      </c>
      <c r="U3138" s="3">
        <f t="shared" si="539"/>
        <v>1072.8382462269774</v>
      </c>
      <c r="V3138" s="3">
        <f>('PV model'!$B$13*(U3138/1000)*(1-'PV model'!$B$14*((20+C3138)-25))*'PV model'!$B$10)/'PV model'!$B$12</f>
        <v>103.29444556463183</v>
      </c>
    </row>
    <row r="3139" spans="1:22" x14ac:dyDescent="0.2">
      <c r="A3139" s="10">
        <f t="shared" si="540"/>
        <v>131</v>
      </c>
      <c r="B3139" s="10">
        <f t="shared" si="541"/>
        <v>14</v>
      </c>
      <c r="C3139" s="23">
        <v>14.3</v>
      </c>
      <c r="D3139" s="24">
        <v>942.85799999999995</v>
      </c>
      <c r="E3139" s="24">
        <v>105.83999999999999</v>
      </c>
      <c r="F3139" s="48"/>
      <c r="G3139" s="48"/>
      <c r="H3139" s="1">
        <f t="shared" si="542"/>
        <v>17.791037547996456</v>
      </c>
      <c r="I3139" s="1">
        <f t="shared" si="535"/>
        <v>3.7160372488592808</v>
      </c>
      <c r="J3139" s="4">
        <f>B3139+('PV model'!$B$3/15)+(I3139/60)</f>
        <v>13.785267287480988</v>
      </c>
      <c r="K3139" s="2">
        <f t="shared" si="536"/>
        <v>-26.779009312214814</v>
      </c>
      <c r="L3139" s="2">
        <f>DEGREES(ASIN((((COS(RADIANS('PV model'!$B$2))*COS(RADIANS(H3139))*COS(RADIANS(K3139)))+(SIN(RADIANS('PV model'!$B$2))*SIN(RADIANS(H3139)))))))</f>
        <v>47.162616695940599</v>
      </c>
      <c r="M3139" s="3">
        <f t="shared" si="532"/>
        <v>47.162616695940599</v>
      </c>
      <c r="N3139" s="2">
        <f t="shared" si="537"/>
        <v>-39.121165979569362</v>
      </c>
      <c r="O3139" s="2">
        <f>IF('PV model'!$B$2&gt;0, 180-N3139,IF('PV model'!$B$2&lt;0,0-N3139,N3139))</f>
        <v>219.12116597956935</v>
      </c>
      <c r="P3139" s="2">
        <f>ABS(O3139-'PV model'!$B$5)</f>
        <v>14.121165979569355</v>
      </c>
      <c r="Q3139" s="3">
        <f t="shared" si="533"/>
        <v>42.837383304059401</v>
      </c>
      <c r="R3139" s="3">
        <f t="shared" si="538"/>
        <v>942.85799999999995</v>
      </c>
      <c r="S3139" s="3">
        <f t="shared" si="534"/>
        <v>145.1637615371063</v>
      </c>
      <c r="T3139" s="3">
        <f>(0.5*(1-COS(RADIANS(90-$X$3)))*(D3139+E3139)*'PV model'!$B$4)</f>
        <v>0</v>
      </c>
      <c r="U3139" s="3">
        <f t="shared" si="539"/>
        <v>1088.0217615371062</v>
      </c>
      <c r="V3139" s="3">
        <f>('PV model'!$B$13*(U3139/1000)*(1-'PV model'!$B$14*((20+C3139)-25))*'PV model'!$B$10)/'PV model'!$B$12</f>
        <v>104.71283330671226</v>
      </c>
    </row>
    <row r="3140" spans="1:22" x14ac:dyDescent="0.2">
      <c r="A3140" s="10">
        <f t="shared" si="540"/>
        <v>131</v>
      </c>
      <c r="B3140" s="10">
        <f t="shared" si="541"/>
        <v>15</v>
      </c>
      <c r="C3140" s="23">
        <v>15.1</v>
      </c>
      <c r="D3140" s="24">
        <v>846.32730000000004</v>
      </c>
      <c r="E3140" s="24">
        <v>126.126</v>
      </c>
      <c r="F3140" s="48"/>
      <c r="G3140" s="48"/>
      <c r="H3140" s="1">
        <f t="shared" si="542"/>
        <v>17.791037547996456</v>
      </c>
      <c r="I3140" s="1">
        <f t="shared" si="535"/>
        <v>3.7160372488592808</v>
      </c>
      <c r="J3140" s="4">
        <f>B3140+('PV model'!$B$3/15)+(I3140/60)</f>
        <v>14.785267287480988</v>
      </c>
      <c r="K3140" s="2">
        <f t="shared" si="536"/>
        <v>-41.779009312214811</v>
      </c>
      <c r="L3140" s="2">
        <f>DEGREES(ASIN((((COS(RADIANS('PV model'!$B$2))*COS(RADIANS(H3140))*COS(RADIANS(K3140)))+(SIN(RADIANS('PV model'!$B$2))*SIN(RADIANS(H3140)))))))</f>
        <v>40.843101485920592</v>
      </c>
      <c r="M3140" s="3">
        <f t="shared" si="532"/>
        <v>40.843101485920592</v>
      </c>
      <c r="N3140" s="2">
        <f t="shared" si="537"/>
        <v>-56.991640475278999</v>
      </c>
      <c r="O3140" s="2">
        <f>IF('PV model'!$B$2&gt;0, 180-N3140,IF('PV model'!$B$2&lt;0,0-N3140,N3140))</f>
        <v>236.99164047527898</v>
      </c>
      <c r="P3140" s="2">
        <f>ABS(O3140-'PV model'!$B$5)</f>
        <v>31.991640475278984</v>
      </c>
      <c r="Q3140" s="3">
        <f t="shared" si="533"/>
        <v>49.156898514079408</v>
      </c>
      <c r="R3140" s="3">
        <f t="shared" si="538"/>
        <v>846.32730000000015</v>
      </c>
      <c r="S3140" s="3">
        <f t="shared" si="534"/>
        <v>175.00004642879924</v>
      </c>
      <c r="T3140" s="3">
        <f>(0.5*(1-COS(RADIANS(90-$X$3)))*(D3140+E3140)*'PV model'!$B$4)</f>
        <v>0</v>
      </c>
      <c r="U3140" s="3">
        <f t="shared" si="539"/>
        <v>1021.3273464287994</v>
      </c>
      <c r="V3140" s="3">
        <f>('PV model'!$B$13*(U3140/1000)*(1-'PV model'!$B$14*((20+C3140)-25))*'PV model'!$B$10)/'PV model'!$B$12</f>
        <v>97.967369534442255</v>
      </c>
    </row>
    <row r="3141" spans="1:22" x14ac:dyDescent="0.2">
      <c r="A3141" s="10">
        <f t="shared" si="540"/>
        <v>131</v>
      </c>
      <c r="B3141" s="10">
        <f t="shared" si="541"/>
        <v>16</v>
      </c>
      <c r="C3141" s="23">
        <v>15.7</v>
      </c>
      <c r="D3141" s="24">
        <v>823.87829999999997</v>
      </c>
      <c r="E3141" s="24">
        <v>100.548</v>
      </c>
      <c r="F3141" s="48"/>
      <c r="G3141" s="48"/>
      <c r="H3141" s="1">
        <f t="shared" si="542"/>
        <v>17.791037547996456</v>
      </c>
      <c r="I3141" s="1">
        <f t="shared" si="535"/>
        <v>3.7160372488592808</v>
      </c>
      <c r="J3141" s="4">
        <f>B3141+('PV model'!$B$3/15)+(I3141/60)</f>
        <v>15.785267287480988</v>
      </c>
      <c r="K3141" s="2">
        <f t="shared" si="536"/>
        <v>-56.779009312214811</v>
      </c>
      <c r="L3141" s="2">
        <f>DEGREES(ASIN((((COS(RADIANS('PV model'!$B$2))*COS(RADIANS(H3141))*COS(RADIANS(K3141)))+(SIN(RADIANS('PV model'!$B$2))*SIN(RADIANS(H3141)))))))</f>
        <v>33.180977229376218</v>
      </c>
      <c r="M3141" s="3">
        <f t="shared" si="532"/>
        <v>33.180977229376218</v>
      </c>
      <c r="N3141" s="2">
        <f t="shared" si="537"/>
        <v>-72.127560515528117</v>
      </c>
      <c r="O3141" s="2">
        <f>IF('PV model'!$B$2&gt;0, 180-N3141,IF('PV model'!$B$2&lt;0,0-N3141,N3141))</f>
        <v>252.1275605155281</v>
      </c>
      <c r="P3141" s="2">
        <f>ABS(O3141-'PV model'!$B$5)</f>
        <v>47.127560515528103</v>
      </c>
      <c r="Q3141" s="3">
        <f t="shared" si="533"/>
        <v>56.819022770623782</v>
      </c>
      <c r="R3141" s="3">
        <f t="shared" si="538"/>
        <v>823.87829999999997</v>
      </c>
      <c r="S3141" s="3">
        <f t="shared" si="534"/>
        <v>138.60719689393261</v>
      </c>
      <c r="T3141" s="3">
        <f>(0.5*(1-COS(RADIANS(90-$X$3)))*(D3141+E3141)*'PV model'!$B$4)</f>
        <v>0</v>
      </c>
      <c r="U3141" s="3">
        <f t="shared" si="539"/>
        <v>962.48549689393258</v>
      </c>
      <c r="V3141" s="3">
        <f>('PV model'!$B$13*(U3141/1000)*(1-'PV model'!$B$14*((20+C3141)-25))*'PV model'!$B$10)/'PV model'!$B$12</f>
        <v>92.092260117982136</v>
      </c>
    </row>
    <row r="3142" spans="1:22" x14ac:dyDescent="0.2">
      <c r="A3142" s="10">
        <f t="shared" si="540"/>
        <v>131</v>
      </c>
      <c r="B3142" s="10">
        <f t="shared" si="541"/>
        <v>17</v>
      </c>
      <c r="C3142" s="23">
        <v>15.1</v>
      </c>
      <c r="D3142" s="24">
        <v>267.1431</v>
      </c>
      <c r="E3142" s="24">
        <v>183.45599999999999</v>
      </c>
      <c r="F3142" s="48"/>
      <c r="G3142" s="48"/>
      <c r="H3142" s="1">
        <f t="shared" si="542"/>
        <v>17.791037547996456</v>
      </c>
      <c r="I3142" s="1">
        <f t="shared" si="535"/>
        <v>3.7160372488592808</v>
      </c>
      <c r="J3142" s="4">
        <f>B3142+('PV model'!$B$3/15)+(I3142/60)</f>
        <v>16.785267287480988</v>
      </c>
      <c r="K3142" s="2">
        <f t="shared" si="536"/>
        <v>-71.779009312214811</v>
      </c>
      <c r="L3142" s="2">
        <f>DEGREES(ASIN((((COS(RADIANS('PV model'!$B$2))*COS(RADIANS(H3142))*COS(RADIANS(K3142)))+(SIN(RADIANS('PV model'!$B$2))*SIN(RADIANS(H3142)))))))</f>
        <v>24.862662455835267</v>
      </c>
      <c r="M3142" s="3">
        <f t="shared" ref="M3142:M3205" si="543">IF(L3142&gt;0, L3142, 0)</f>
        <v>24.862662455835267</v>
      </c>
      <c r="N3142" s="2">
        <f t="shared" si="537"/>
        <v>-85.429305565473712</v>
      </c>
      <c r="O3142" s="2">
        <f>IF('PV model'!$B$2&gt;0, 180-N3142,IF('PV model'!$B$2&lt;0,0-N3142,N3142))</f>
        <v>265.42930556547373</v>
      </c>
      <c r="P3142" s="2">
        <f>ABS(O3142-'PV model'!$B$5)</f>
        <v>60.429305565473726</v>
      </c>
      <c r="Q3142" s="3">
        <f t="shared" ref="Q3142:Q3205" si="544">DEGREES(ACOS((SIN(RADIANS(L3142))*COS(RADIANS(90-$X$3))+COS(RADIANS(L3142))*COS(RADIANS(P3142))*SIN(RADIANS(90-$X$3)))))</f>
        <v>65.137337544164737</v>
      </c>
      <c r="R3142" s="3">
        <f t="shared" si="538"/>
        <v>267.14309999999995</v>
      </c>
      <c r="S3142" s="3">
        <f t="shared" ref="S3142:S3205" si="545">IF($Z$3=TRUE, IF(E3142=0,0,E3142*(0.5*(1+COS(RADIANS(90-$X$3))*(1+(1-(E3142^2/(D3142+E3142)^2))*(SIN(RADIANS(0.5*$X$3))^3)))*(1+(1-(E3142^2/(D3142+E3142)^2))*(COS(RADIANS(Q3142))^2)*(SIN(RADIANS(90-L3142))^3)))), IF(E3142=0,0,E3142*(0.5*(1+COS(RADIANS(90-$X$3))))))</f>
        <v>233.69889048433694</v>
      </c>
      <c r="T3142" s="3">
        <f>(0.5*(1-COS(RADIANS(90-$X$3)))*(D3142+E3142)*'PV model'!$B$4)</f>
        <v>0</v>
      </c>
      <c r="U3142" s="3">
        <f t="shared" si="539"/>
        <v>500.84199048433686</v>
      </c>
      <c r="V3142" s="3">
        <f>('PV model'!$B$13*(U3142/1000)*(1-'PV model'!$B$14*((20+C3142)-25))*'PV model'!$B$10)/'PV model'!$B$12</f>
        <v>48.041573087914209</v>
      </c>
    </row>
    <row r="3143" spans="1:22" x14ac:dyDescent="0.2">
      <c r="A3143" s="10">
        <f t="shared" si="540"/>
        <v>131</v>
      </c>
      <c r="B3143" s="10">
        <f t="shared" si="541"/>
        <v>18</v>
      </c>
      <c r="C3143" s="23">
        <v>13.5</v>
      </c>
      <c r="D3143" s="24">
        <v>340.10235</v>
      </c>
      <c r="E3143" s="24">
        <v>118.18800000000002</v>
      </c>
      <c r="F3143" s="48"/>
      <c r="G3143" s="48"/>
      <c r="H3143" s="1">
        <f t="shared" si="542"/>
        <v>17.791037547996456</v>
      </c>
      <c r="I3143" s="1">
        <f t="shared" ref="I3143:I3206" si="546">9.87*SIN(RADIANS(1.978*A3143-160.22))-7.53*COS(RADIANS(0.989*A3143-80.11))-1.5*SIN((RADIANS(0.989*A3143-80.11)))</f>
        <v>3.7160372488592808</v>
      </c>
      <c r="J3143" s="4">
        <f>B3143+('PV model'!$B$3/15)+(I3143/60)</f>
        <v>17.785267287480988</v>
      </c>
      <c r="K3143" s="2">
        <f t="shared" ref="K3143:K3206" si="547">15*(12-J3143)</f>
        <v>-86.779009312214811</v>
      </c>
      <c r="L3143" s="2">
        <f>DEGREES(ASIN((((COS(RADIANS('PV model'!$B$2))*COS(RADIANS(H3143))*COS(RADIANS(K3143)))+(SIN(RADIANS('PV model'!$B$2))*SIN(RADIANS(H3143)))))))</f>
        <v>16.386274395259338</v>
      </c>
      <c r="M3143" s="3">
        <f t="shared" si="543"/>
        <v>16.386274395259338</v>
      </c>
      <c r="N3143" s="2">
        <f t="shared" ref="N3143:N3206" si="548">DEGREES(ASIN((COS(RADIANS(H3143))*SIN(RADIANS(K3143)))/COS(RADIANS(L3143))))</f>
        <v>-82.274173966738402</v>
      </c>
      <c r="O3143" s="2">
        <f>IF('PV model'!$B$2&gt;0, 180-N3143,IF('PV model'!$B$2&lt;0,0-N3143,N3143))</f>
        <v>262.27417396673843</v>
      </c>
      <c r="P3143" s="2">
        <f>ABS(O3143-'PV model'!$B$5)</f>
        <v>57.274173966738431</v>
      </c>
      <c r="Q3143" s="3">
        <f t="shared" si="544"/>
        <v>73.613725604740665</v>
      </c>
      <c r="R3143" s="3">
        <f t="shared" ref="R3143:R3206" si="549">IF(D3143=0,0,D3143*COS(RADIANS(Q3143))/SIN(RADIANS(L3143)))</f>
        <v>340.10235</v>
      </c>
      <c r="S3143" s="3">
        <f t="shared" si="545"/>
        <v>146.72441013703707</v>
      </c>
      <c r="T3143" s="3">
        <f>(0.5*(1-COS(RADIANS(90-$X$3)))*(D3143+E3143)*'PV model'!$B$4)</f>
        <v>0</v>
      </c>
      <c r="U3143" s="3">
        <f t="shared" ref="U3143:U3206" si="550">R3143+S3143+T3143</f>
        <v>486.82676013703707</v>
      </c>
      <c r="V3143" s="3">
        <f>('PV model'!$B$13*(U3143/1000)*(1-'PV model'!$B$14*((20+C3143)-25))*'PV model'!$B$10)/'PV model'!$B$12</f>
        <v>47.00865404322608</v>
      </c>
    </row>
    <row r="3144" spans="1:22" x14ac:dyDescent="0.2">
      <c r="A3144" s="10">
        <f t="shared" ref="A3144:A3207" si="551">IF(B3144&gt;1,A3143,A3143+1)</f>
        <v>131</v>
      </c>
      <c r="B3144" s="10">
        <f t="shared" ref="B3144:B3207" si="552">IF(B3143&lt;24,B3143+1,1)</f>
        <v>19</v>
      </c>
      <c r="C3144" s="23">
        <v>12.6</v>
      </c>
      <c r="D3144" s="24">
        <v>141.42869999999999</v>
      </c>
      <c r="E3144" s="24">
        <v>84.672000000000011</v>
      </c>
      <c r="F3144" s="48"/>
      <c r="G3144" s="48"/>
      <c r="H3144" s="1">
        <f t="shared" ref="H3144:H3207" si="553">(23.465*SIN(RADIANS(280.1+0.9863*A3144)))</f>
        <v>17.791037547996456</v>
      </c>
      <c r="I3144" s="1">
        <f t="shared" si="546"/>
        <v>3.7160372488592808</v>
      </c>
      <c r="J3144" s="4">
        <f>B3144+('PV model'!$B$3/15)+(I3144/60)</f>
        <v>18.785267287480988</v>
      </c>
      <c r="K3144" s="2">
        <f t="shared" si="547"/>
        <v>-101.77900931221481</v>
      </c>
      <c r="L3144" s="2">
        <f>DEGREES(ASIN((((COS(RADIANS('PV model'!$B$2))*COS(RADIANS(H3144))*COS(RADIANS(K3144)))+(SIN(RADIANS('PV model'!$B$2))*SIN(RADIANS(H3144)))))))</f>
        <v>8.1470140813089973</v>
      </c>
      <c r="M3144" s="3">
        <f t="shared" si="543"/>
        <v>8.1470140813089973</v>
      </c>
      <c r="N3144" s="2">
        <f t="shared" si="548"/>
        <v>-70.32706654394967</v>
      </c>
      <c r="O3144" s="2">
        <f>IF('PV model'!$B$2&gt;0, 180-N3144,IF('PV model'!$B$2&lt;0,0-N3144,N3144))</f>
        <v>250.32706654394968</v>
      </c>
      <c r="P3144" s="2">
        <f>ABS(O3144-'PV model'!$B$5)</f>
        <v>45.327066543949684</v>
      </c>
      <c r="Q3144" s="3">
        <f t="shared" si="544"/>
        <v>81.852985918691004</v>
      </c>
      <c r="R3144" s="3">
        <f t="shared" si="549"/>
        <v>141.42870000000008</v>
      </c>
      <c r="S3144" s="3">
        <f t="shared" si="545"/>
        <v>99.174592125900233</v>
      </c>
      <c r="T3144" s="3">
        <f>(0.5*(1-COS(RADIANS(90-$X$3)))*(D3144+E3144)*'PV model'!$B$4)</f>
        <v>0</v>
      </c>
      <c r="U3144" s="3">
        <f t="shared" si="550"/>
        <v>240.60329212590031</v>
      </c>
      <c r="V3144" s="3">
        <f>('PV model'!$B$13*(U3144/1000)*(1-'PV model'!$B$14*((20+C3144)-25))*'PV model'!$B$10)/'PV model'!$B$12</f>
        <v>23.319563646445481</v>
      </c>
    </row>
    <row r="3145" spans="1:22" x14ac:dyDescent="0.2">
      <c r="A3145" s="10">
        <f t="shared" si="551"/>
        <v>131</v>
      </c>
      <c r="B3145" s="10">
        <f t="shared" si="552"/>
        <v>20</v>
      </c>
      <c r="C3145" s="23">
        <v>11.8</v>
      </c>
      <c r="D3145" s="24">
        <v>0</v>
      </c>
      <c r="E3145" s="24">
        <v>24.696000000000002</v>
      </c>
      <c r="F3145" s="48"/>
      <c r="G3145" s="48"/>
      <c r="H3145" s="1">
        <f t="shared" si="553"/>
        <v>17.791037547996456</v>
      </c>
      <c r="I3145" s="1">
        <f t="shared" si="546"/>
        <v>3.7160372488592808</v>
      </c>
      <c r="J3145" s="4">
        <f>B3145+('PV model'!$B$3/15)+(I3145/60)</f>
        <v>19.785267287480988</v>
      </c>
      <c r="K3145" s="2">
        <f t="shared" si="547"/>
        <v>-116.77900931221481</v>
      </c>
      <c r="L3145" s="2">
        <f>DEGREES(ASIN((((COS(RADIANS('PV model'!$B$2))*COS(RADIANS(H3145))*COS(RADIANS(K3145)))+(SIN(RADIANS('PV model'!$B$2))*SIN(RADIANS(H3145)))))))</f>
        <v>0.50525597750900908</v>
      </c>
      <c r="M3145" s="3">
        <f t="shared" si="543"/>
        <v>0.50525597750900908</v>
      </c>
      <c r="N3145" s="2">
        <f t="shared" si="548"/>
        <v>-58.221475196206327</v>
      </c>
      <c r="O3145" s="2">
        <f>IF('PV model'!$B$2&gt;0, 180-N3145,IF('PV model'!$B$2&lt;0,0-N3145,N3145))</f>
        <v>238.22147519620631</v>
      </c>
      <c r="P3145" s="2">
        <f>ABS(O3145-'PV model'!$B$5)</f>
        <v>33.221475196206313</v>
      </c>
      <c r="Q3145" s="3">
        <f t="shared" si="544"/>
        <v>89.494744022490991</v>
      </c>
      <c r="R3145" s="3">
        <f t="shared" si="549"/>
        <v>0</v>
      </c>
      <c r="S3145" s="3">
        <f t="shared" si="545"/>
        <v>24.696000000000002</v>
      </c>
      <c r="T3145" s="3">
        <f>(0.5*(1-COS(RADIANS(90-$X$3)))*(D3145+E3145)*'PV model'!$B$4)</f>
        <v>0</v>
      </c>
      <c r="U3145" s="3">
        <f t="shared" si="550"/>
        <v>24.696000000000002</v>
      </c>
      <c r="V3145" s="3">
        <f>('PV model'!$B$13*(U3145/1000)*(1-'PV model'!$B$14*((20+C3145)-25))*'PV model'!$B$10)/'PV model'!$B$12</f>
        <v>2.401465909248</v>
      </c>
    </row>
    <row r="3146" spans="1:22" x14ac:dyDescent="0.2">
      <c r="A3146" s="10">
        <f t="shared" si="551"/>
        <v>131</v>
      </c>
      <c r="B3146" s="10">
        <f t="shared" si="552"/>
        <v>21</v>
      </c>
      <c r="C3146" s="23">
        <v>10.1</v>
      </c>
      <c r="D3146" s="24">
        <v>0</v>
      </c>
      <c r="E3146" s="24">
        <v>0.88200000000000001</v>
      </c>
      <c r="F3146" s="48"/>
      <c r="G3146" s="48"/>
      <c r="H3146" s="1">
        <f t="shared" si="553"/>
        <v>17.791037547996456</v>
      </c>
      <c r="I3146" s="1">
        <f t="shared" si="546"/>
        <v>3.7160372488592808</v>
      </c>
      <c r="J3146" s="4">
        <f>B3146+('PV model'!$B$3/15)+(I3146/60)</f>
        <v>20.785267287480988</v>
      </c>
      <c r="K3146" s="2">
        <f t="shared" si="547"/>
        <v>-131.77900931221481</v>
      </c>
      <c r="L3146" s="2">
        <f>DEGREES(ASIN((((COS(RADIANS('PV model'!$B$2))*COS(RADIANS(H3146))*COS(RADIANS(K3146)))+(SIN(RADIANS('PV model'!$B$2))*SIN(RADIANS(H3146)))))))</f>
        <v>-6.1722366837730922</v>
      </c>
      <c r="M3146" s="3">
        <f t="shared" si="543"/>
        <v>0</v>
      </c>
      <c r="N3146" s="2">
        <f t="shared" si="548"/>
        <v>-45.577493582030456</v>
      </c>
      <c r="O3146" s="2">
        <f>IF('PV model'!$B$2&gt;0, 180-N3146,IF('PV model'!$B$2&lt;0,0-N3146,N3146))</f>
        <v>225.57749358203046</v>
      </c>
      <c r="P3146" s="2">
        <f>ABS(O3146-'PV model'!$B$5)</f>
        <v>20.577493582030456</v>
      </c>
      <c r="Q3146" s="3">
        <f t="shared" si="544"/>
        <v>96.172236683773093</v>
      </c>
      <c r="R3146" s="3">
        <f t="shared" si="549"/>
        <v>0</v>
      </c>
      <c r="S3146" s="3">
        <f t="shared" si="545"/>
        <v>0.88200000000000001</v>
      </c>
      <c r="T3146" s="3">
        <f>(0.5*(1-COS(RADIANS(90-$X$3)))*(D3146+E3146)*'PV model'!$B$4)</f>
        <v>0</v>
      </c>
      <c r="U3146" s="3">
        <f t="shared" si="550"/>
        <v>0.88200000000000001</v>
      </c>
      <c r="V3146" s="3">
        <f>('PV model'!$B$13*(U3146/1000)*(1-'PV model'!$B$14*((20+C3146)-25))*'PV model'!$B$10)/'PV model'!$B$12</f>
        <v>8.6366159711999985E-2</v>
      </c>
    </row>
    <row r="3147" spans="1:22" x14ac:dyDescent="0.2">
      <c r="A3147" s="10">
        <f t="shared" si="551"/>
        <v>131</v>
      </c>
      <c r="B3147" s="10">
        <f t="shared" si="552"/>
        <v>22</v>
      </c>
      <c r="C3147" s="23">
        <v>8.5</v>
      </c>
      <c r="D3147" s="24">
        <v>0</v>
      </c>
      <c r="E3147" s="24">
        <v>0</v>
      </c>
      <c r="F3147" s="48"/>
      <c r="G3147" s="48"/>
      <c r="H3147" s="1">
        <f t="shared" si="553"/>
        <v>17.791037547996456</v>
      </c>
      <c r="I3147" s="1">
        <f t="shared" si="546"/>
        <v>3.7160372488592808</v>
      </c>
      <c r="J3147" s="4">
        <f>B3147+('PV model'!$B$3/15)+(I3147/60)</f>
        <v>21.785267287480988</v>
      </c>
      <c r="K3147" s="2">
        <f t="shared" si="547"/>
        <v>-146.77900931221481</v>
      </c>
      <c r="L3147" s="2">
        <f>DEGREES(ASIN((((COS(RADIANS('PV model'!$B$2))*COS(RADIANS(H3147))*COS(RADIANS(K3147)))+(SIN(RADIANS('PV model'!$B$2))*SIN(RADIANS(H3147)))))))</f>
        <v>-11.499886851710112</v>
      </c>
      <c r="M3147" s="3">
        <f t="shared" si="543"/>
        <v>0</v>
      </c>
      <c r="N3147" s="2">
        <f t="shared" si="548"/>
        <v>-32.164783717712176</v>
      </c>
      <c r="O3147" s="2">
        <f>IF('PV model'!$B$2&gt;0, 180-N3147,IF('PV model'!$B$2&lt;0,0-N3147,N3147))</f>
        <v>212.16478371771217</v>
      </c>
      <c r="P3147" s="2">
        <f>ABS(O3147-'PV model'!$B$5)</f>
        <v>7.1647837177121687</v>
      </c>
      <c r="Q3147" s="3">
        <f t="shared" si="544"/>
        <v>101.4998868517101</v>
      </c>
      <c r="R3147" s="3">
        <f t="shared" si="549"/>
        <v>0</v>
      </c>
      <c r="S3147" s="3">
        <f t="shared" si="545"/>
        <v>0</v>
      </c>
      <c r="T3147" s="3">
        <f>(0.5*(1-COS(RADIANS(90-$X$3)))*(D3147+E3147)*'PV model'!$B$4)</f>
        <v>0</v>
      </c>
      <c r="U3147" s="3">
        <f t="shared" si="550"/>
        <v>0</v>
      </c>
      <c r="V3147" s="3">
        <f>('PV model'!$B$13*(U3147/1000)*(1-'PV model'!$B$14*((20+C3147)-25))*'PV model'!$B$10)/'PV model'!$B$12</f>
        <v>0</v>
      </c>
    </row>
    <row r="3148" spans="1:22" x14ac:dyDescent="0.2">
      <c r="A3148" s="10">
        <f t="shared" si="551"/>
        <v>131</v>
      </c>
      <c r="B3148" s="10">
        <f t="shared" si="552"/>
        <v>23</v>
      </c>
      <c r="C3148" s="23">
        <v>7</v>
      </c>
      <c r="D3148" s="24">
        <v>0</v>
      </c>
      <c r="E3148" s="24">
        <v>0</v>
      </c>
      <c r="F3148" s="48"/>
      <c r="G3148" s="48"/>
      <c r="H3148" s="1">
        <f t="shared" si="553"/>
        <v>17.791037547996456</v>
      </c>
      <c r="I3148" s="1">
        <f t="shared" si="546"/>
        <v>3.7160372488592808</v>
      </c>
      <c r="J3148" s="4">
        <f>B3148+('PV model'!$B$3/15)+(I3148/60)</f>
        <v>22.785267287480988</v>
      </c>
      <c r="K3148" s="2">
        <f t="shared" si="547"/>
        <v>-161.77900931221481</v>
      </c>
      <c r="L3148" s="2">
        <f>DEGREES(ASIN((((COS(RADIANS('PV model'!$B$2))*COS(RADIANS(H3148))*COS(RADIANS(K3148)))+(SIN(RADIANS('PV model'!$B$2))*SIN(RADIANS(H3148)))))))</f>
        <v>-15.097807787667806</v>
      </c>
      <c r="M3148" s="3">
        <f t="shared" si="543"/>
        <v>0</v>
      </c>
      <c r="N3148" s="2">
        <f t="shared" si="548"/>
        <v>-17.961256389903081</v>
      </c>
      <c r="O3148" s="2">
        <f>IF('PV model'!$B$2&gt;0, 180-N3148,IF('PV model'!$B$2&lt;0,0-N3148,N3148))</f>
        <v>197.96125638990307</v>
      </c>
      <c r="P3148" s="2">
        <f>ABS(O3148-'PV model'!$B$5)</f>
        <v>7.0387436100969296</v>
      </c>
      <c r="Q3148" s="3">
        <f t="shared" si="544"/>
        <v>105.0978077876678</v>
      </c>
      <c r="R3148" s="3">
        <f t="shared" si="549"/>
        <v>0</v>
      </c>
      <c r="S3148" s="3">
        <f t="shared" si="545"/>
        <v>0</v>
      </c>
      <c r="T3148" s="3">
        <f>(0.5*(1-COS(RADIANS(90-$X$3)))*(D3148+E3148)*'PV model'!$B$4)</f>
        <v>0</v>
      </c>
      <c r="U3148" s="3">
        <f t="shared" si="550"/>
        <v>0</v>
      </c>
      <c r="V3148" s="3">
        <f>('PV model'!$B$13*(U3148/1000)*(1-'PV model'!$B$14*((20+C3148)-25))*'PV model'!$B$10)/'PV model'!$B$12</f>
        <v>0</v>
      </c>
    </row>
    <row r="3149" spans="1:22" x14ac:dyDescent="0.2">
      <c r="A3149" s="10">
        <f t="shared" si="551"/>
        <v>131</v>
      </c>
      <c r="B3149" s="10">
        <f t="shared" si="552"/>
        <v>24</v>
      </c>
      <c r="C3149" s="23">
        <v>5.9</v>
      </c>
      <c r="D3149" s="24">
        <v>0</v>
      </c>
      <c r="E3149" s="24">
        <v>0</v>
      </c>
      <c r="F3149" s="48"/>
      <c r="G3149" s="48"/>
      <c r="H3149" s="1">
        <f t="shared" si="553"/>
        <v>17.791037547996456</v>
      </c>
      <c r="I3149" s="1">
        <f t="shared" si="546"/>
        <v>3.7160372488592808</v>
      </c>
      <c r="J3149" s="4">
        <f>B3149+('PV model'!$B$3/15)+(I3149/60)</f>
        <v>23.785267287480988</v>
      </c>
      <c r="K3149" s="2">
        <f t="shared" si="547"/>
        <v>-176.77900931221481</v>
      </c>
      <c r="L3149" s="2">
        <f>DEGREES(ASIN((((COS(RADIANS('PV model'!$B$2))*COS(RADIANS(H3149))*COS(RADIANS(K3149)))+(SIN(RADIANS('PV model'!$B$2))*SIN(RADIANS(H3149)))))))</f>
        <v>-16.658001776718628</v>
      </c>
      <c r="M3149" s="3">
        <f t="shared" si="543"/>
        <v>0</v>
      </c>
      <c r="N3149" s="2">
        <f t="shared" si="548"/>
        <v>-3.2012828166186895</v>
      </c>
      <c r="O3149" s="2">
        <f>IF('PV model'!$B$2&gt;0, 180-N3149,IF('PV model'!$B$2&lt;0,0-N3149,N3149))</f>
        <v>183.20128281661869</v>
      </c>
      <c r="P3149" s="2">
        <f>ABS(O3149-'PV model'!$B$5)</f>
        <v>21.798717183381314</v>
      </c>
      <c r="Q3149" s="3">
        <f t="shared" si="544"/>
        <v>106.65800177671863</v>
      </c>
      <c r="R3149" s="3">
        <f t="shared" si="549"/>
        <v>0</v>
      </c>
      <c r="S3149" s="3">
        <f t="shared" si="545"/>
        <v>0</v>
      </c>
      <c r="T3149" s="3">
        <f>(0.5*(1-COS(RADIANS(90-$X$3)))*(D3149+E3149)*'PV model'!$B$4)</f>
        <v>0</v>
      </c>
      <c r="U3149" s="3">
        <f t="shared" si="550"/>
        <v>0</v>
      </c>
      <c r="V3149" s="3">
        <f>('PV model'!$B$13*(U3149/1000)*(1-'PV model'!$B$14*((20+C3149)-25))*'PV model'!$B$10)/'PV model'!$B$12</f>
        <v>0</v>
      </c>
    </row>
    <row r="3150" spans="1:22" x14ac:dyDescent="0.2">
      <c r="A3150" s="10">
        <f t="shared" si="551"/>
        <v>132</v>
      </c>
      <c r="B3150" s="10">
        <f t="shared" si="552"/>
        <v>1</v>
      </c>
      <c r="C3150" s="23">
        <v>5.5</v>
      </c>
      <c r="D3150" s="24">
        <v>0</v>
      </c>
      <c r="E3150" s="24">
        <v>0</v>
      </c>
      <c r="F3150" s="48"/>
      <c r="G3150" s="48"/>
      <c r="H3150" s="1">
        <f t="shared" si="553"/>
        <v>18.051762908897778</v>
      </c>
      <c r="I3150" s="1">
        <f t="shared" si="546"/>
        <v>3.7403561060514212</v>
      </c>
      <c r="J3150" s="4">
        <f>B3150+('PV model'!$B$3/15)+(I3150/60)</f>
        <v>0.78567260176752374</v>
      </c>
      <c r="K3150" s="2">
        <f t="shared" si="547"/>
        <v>168.21491097348715</v>
      </c>
      <c r="L3150" s="2">
        <f>DEGREES(ASIN((((COS(RADIANS('PV model'!$B$2))*COS(RADIANS(H3150))*COS(RADIANS(K3150)))+(SIN(RADIANS('PV model'!$B$2))*SIN(RADIANS(H3150)))))))</f>
        <v>-15.771237613121636</v>
      </c>
      <c r="M3150" s="3">
        <f t="shared" si="543"/>
        <v>0</v>
      </c>
      <c r="N3150" s="2">
        <f t="shared" si="548"/>
        <v>11.641312123296208</v>
      </c>
      <c r="O3150" s="2">
        <f>IF('PV model'!$B$2&gt;0, 180-N3150,IF('PV model'!$B$2&lt;0,0-N3150,N3150))</f>
        <v>168.35868787670378</v>
      </c>
      <c r="P3150" s="2">
        <f>ABS(O3150-'PV model'!$B$5)</f>
        <v>36.641312123296217</v>
      </c>
      <c r="Q3150" s="3">
        <f t="shared" si="544"/>
        <v>105.77123761312164</v>
      </c>
      <c r="R3150" s="3">
        <f t="shared" si="549"/>
        <v>0</v>
      </c>
      <c r="S3150" s="3">
        <f t="shared" si="545"/>
        <v>0</v>
      </c>
      <c r="T3150" s="3">
        <f>(0.5*(1-COS(RADIANS(90-$X$3)))*(D3150+E3150)*'PV model'!$B$4)</f>
        <v>0</v>
      </c>
      <c r="U3150" s="3">
        <f t="shared" si="550"/>
        <v>0</v>
      </c>
      <c r="V3150" s="3">
        <f>('PV model'!$B$13*(U3150/1000)*(1-'PV model'!$B$14*((20+C3150)-25))*'PV model'!$B$10)/'PV model'!$B$12</f>
        <v>0</v>
      </c>
    </row>
    <row r="3151" spans="1:22" x14ac:dyDescent="0.2">
      <c r="A3151" s="10">
        <f t="shared" si="551"/>
        <v>132</v>
      </c>
      <c r="B3151" s="10">
        <f t="shared" si="552"/>
        <v>2</v>
      </c>
      <c r="C3151" s="23">
        <v>4.5</v>
      </c>
      <c r="D3151" s="24">
        <v>0</v>
      </c>
      <c r="E3151" s="24">
        <v>0</v>
      </c>
      <c r="F3151" s="48"/>
      <c r="G3151" s="48"/>
      <c r="H3151" s="1">
        <f t="shared" si="553"/>
        <v>18.051762908897778</v>
      </c>
      <c r="I3151" s="1">
        <f t="shared" si="546"/>
        <v>3.7403561060514212</v>
      </c>
      <c r="J3151" s="4">
        <f>B3151+('PV model'!$B$3/15)+(I3151/60)</f>
        <v>1.7856726017675237</v>
      </c>
      <c r="K3151" s="2">
        <f t="shared" si="547"/>
        <v>153.21491097348715</v>
      </c>
      <c r="L3151" s="2">
        <f>DEGREES(ASIN((((COS(RADIANS('PV model'!$B$2))*COS(RADIANS(H3151))*COS(RADIANS(K3151)))+(SIN(RADIANS('PV model'!$B$2))*SIN(RADIANS(H3151)))))))</f>
        <v>-13.024450843420196</v>
      </c>
      <c r="M3151" s="3">
        <f t="shared" si="543"/>
        <v>0</v>
      </c>
      <c r="N3151" s="2">
        <f t="shared" si="548"/>
        <v>26.089641574421243</v>
      </c>
      <c r="O3151" s="2">
        <f>IF('PV model'!$B$2&gt;0, 180-N3151,IF('PV model'!$B$2&lt;0,0-N3151,N3151))</f>
        <v>153.91035842557875</v>
      </c>
      <c r="P3151" s="2">
        <f>ABS(O3151-'PV model'!$B$5)</f>
        <v>51.08964157442125</v>
      </c>
      <c r="Q3151" s="3">
        <f t="shared" si="544"/>
        <v>103.0244508434202</v>
      </c>
      <c r="R3151" s="3">
        <f t="shared" si="549"/>
        <v>0</v>
      </c>
      <c r="S3151" s="3">
        <f t="shared" si="545"/>
        <v>0</v>
      </c>
      <c r="T3151" s="3">
        <f>(0.5*(1-COS(RADIANS(90-$X$3)))*(D3151+E3151)*'PV model'!$B$4)</f>
        <v>0</v>
      </c>
      <c r="U3151" s="3">
        <f t="shared" si="550"/>
        <v>0</v>
      </c>
      <c r="V3151" s="3">
        <f>('PV model'!$B$13*(U3151/1000)*(1-'PV model'!$B$14*((20+C3151)-25))*'PV model'!$B$10)/'PV model'!$B$12</f>
        <v>0</v>
      </c>
    </row>
    <row r="3152" spans="1:22" x14ac:dyDescent="0.2">
      <c r="A3152" s="10">
        <f t="shared" si="551"/>
        <v>132</v>
      </c>
      <c r="B3152" s="10">
        <f t="shared" si="552"/>
        <v>3</v>
      </c>
      <c r="C3152" s="23">
        <v>4.0999999999999996</v>
      </c>
      <c r="D3152" s="24">
        <v>0</v>
      </c>
      <c r="E3152" s="24">
        <v>0</v>
      </c>
      <c r="F3152" s="48"/>
      <c r="G3152" s="48"/>
      <c r="H3152" s="1">
        <f t="shared" si="553"/>
        <v>18.051762908897778</v>
      </c>
      <c r="I3152" s="1">
        <f t="shared" si="546"/>
        <v>3.7403561060514212</v>
      </c>
      <c r="J3152" s="4">
        <f>B3152+('PV model'!$B$3/15)+(I3152/60)</f>
        <v>2.7856726017675237</v>
      </c>
      <c r="K3152" s="2">
        <f t="shared" si="547"/>
        <v>138.21491097348715</v>
      </c>
      <c r="L3152" s="2">
        <f>DEGREES(ASIN((((COS(RADIANS('PV model'!$B$2))*COS(RADIANS(H3152))*COS(RADIANS(K3152)))+(SIN(RADIANS('PV model'!$B$2))*SIN(RADIANS(H3152)))))))</f>
        <v>-8.4053041065667351</v>
      </c>
      <c r="M3152" s="3">
        <f t="shared" si="543"/>
        <v>0</v>
      </c>
      <c r="N3152" s="2">
        <f t="shared" si="548"/>
        <v>39.823002277671655</v>
      </c>
      <c r="O3152" s="2">
        <f>IF('PV model'!$B$2&gt;0, 180-N3152,IF('PV model'!$B$2&lt;0,0-N3152,N3152))</f>
        <v>140.17699772232834</v>
      </c>
      <c r="P3152" s="2">
        <f>ABS(O3152-'PV model'!$B$5)</f>
        <v>64.823002277671662</v>
      </c>
      <c r="Q3152" s="3">
        <f t="shared" si="544"/>
        <v>98.405304106566746</v>
      </c>
      <c r="R3152" s="3">
        <f t="shared" si="549"/>
        <v>0</v>
      </c>
      <c r="S3152" s="3">
        <f t="shared" si="545"/>
        <v>0</v>
      </c>
      <c r="T3152" s="3">
        <f>(0.5*(1-COS(RADIANS(90-$X$3)))*(D3152+E3152)*'PV model'!$B$4)</f>
        <v>0</v>
      </c>
      <c r="U3152" s="3">
        <f t="shared" si="550"/>
        <v>0</v>
      </c>
      <c r="V3152" s="3">
        <f>('PV model'!$B$13*(U3152/1000)*(1-'PV model'!$B$14*((20+C3152)-25))*'PV model'!$B$10)/'PV model'!$B$12</f>
        <v>0</v>
      </c>
    </row>
    <row r="3153" spans="1:22" x14ac:dyDescent="0.2">
      <c r="A3153" s="10">
        <f t="shared" si="551"/>
        <v>132</v>
      </c>
      <c r="B3153" s="10">
        <f t="shared" si="552"/>
        <v>4</v>
      </c>
      <c r="C3153" s="23">
        <v>3.6</v>
      </c>
      <c r="D3153" s="24">
        <v>0</v>
      </c>
      <c r="E3153" s="24">
        <v>0</v>
      </c>
      <c r="F3153" s="48"/>
      <c r="G3153" s="48"/>
      <c r="H3153" s="1">
        <f t="shared" si="553"/>
        <v>18.051762908897778</v>
      </c>
      <c r="I3153" s="1">
        <f t="shared" si="546"/>
        <v>3.7403561060514212</v>
      </c>
      <c r="J3153" s="4">
        <f>B3153+('PV model'!$B$3/15)+(I3153/60)</f>
        <v>3.7856726017675237</v>
      </c>
      <c r="K3153" s="2">
        <f t="shared" si="547"/>
        <v>123.21491097348715</v>
      </c>
      <c r="L3153" s="2">
        <f>DEGREES(ASIN((((COS(RADIANS('PV model'!$B$2))*COS(RADIANS(H3153))*COS(RADIANS(K3153)))+(SIN(RADIANS('PV model'!$B$2))*SIN(RADIANS(H3153)))))))</f>
        <v>-2.2704980315562016</v>
      </c>
      <c r="M3153" s="3">
        <f t="shared" si="543"/>
        <v>0</v>
      </c>
      <c r="N3153" s="2">
        <f t="shared" si="548"/>
        <v>52.756027967225883</v>
      </c>
      <c r="O3153" s="2">
        <f>IF('PV model'!$B$2&gt;0, 180-N3153,IF('PV model'!$B$2&lt;0,0-N3153,N3153))</f>
        <v>127.24397203277411</v>
      </c>
      <c r="P3153" s="2">
        <f>ABS(O3153-'PV model'!$B$5)</f>
        <v>77.75602796722589</v>
      </c>
      <c r="Q3153" s="3">
        <f t="shared" si="544"/>
        <v>92.270498031556201</v>
      </c>
      <c r="R3153" s="3">
        <f t="shared" si="549"/>
        <v>0</v>
      </c>
      <c r="S3153" s="3">
        <f t="shared" si="545"/>
        <v>0</v>
      </c>
      <c r="T3153" s="3">
        <f>(0.5*(1-COS(RADIANS(90-$X$3)))*(D3153+E3153)*'PV model'!$B$4)</f>
        <v>0</v>
      </c>
      <c r="U3153" s="3">
        <f t="shared" si="550"/>
        <v>0</v>
      </c>
      <c r="V3153" s="3">
        <f>('PV model'!$B$13*(U3153/1000)*(1-'PV model'!$B$14*((20+C3153)-25))*'PV model'!$B$10)/'PV model'!$B$12</f>
        <v>0</v>
      </c>
    </row>
    <row r="3154" spans="1:22" x14ac:dyDescent="0.2">
      <c r="A3154" s="10">
        <f t="shared" si="551"/>
        <v>132</v>
      </c>
      <c r="B3154" s="10">
        <f t="shared" si="552"/>
        <v>5</v>
      </c>
      <c r="C3154" s="23">
        <v>2.8</v>
      </c>
      <c r="D3154" s="24">
        <v>0</v>
      </c>
      <c r="E3154" s="24">
        <v>7.056</v>
      </c>
      <c r="F3154" s="48"/>
      <c r="G3154" s="48"/>
      <c r="H3154" s="1">
        <f t="shared" si="553"/>
        <v>18.051762908897778</v>
      </c>
      <c r="I3154" s="1">
        <f t="shared" si="546"/>
        <v>3.7403561060514212</v>
      </c>
      <c r="J3154" s="4">
        <f>B3154+('PV model'!$B$3/15)+(I3154/60)</f>
        <v>4.7856726017675237</v>
      </c>
      <c r="K3154" s="2">
        <f t="shared" si="547"/>
        <v>108.21491097348715</v>
      </c>
      <c r="L3154" s="2">
        <f>DEGREES(ASIN((((COS(RADIANS('PV model'!$B$2))*COS(RADIANS(H3154))*COS(RADIANS(K3154)))+(SIN(RADIANS('PV model'!$B$2))*SIN(RADIANS(H3154)))))))</f>
        <v>4.9935381796478184</v>
      </c>
      <c r="M3154" s="3">
        <f t="shared" si="543"/>
        <v>4.9935381796478184</v>
      </c>
      <c r="N3154" s="2">
        <f t="shared" si="548"/>
        <v>65.036265798870659</v>
      </c>
      <c r="O3154" s="2">
        <f>IF('PV model'!$B$2&gt;0, 180-N3154,IF('PV model'!$B$2&lt;0,0-N3154,N3154))</f>
        <v>114.96373420112934</v>
      </c>
      <c r="P3154" s="2">
        <f>ABS(O3154-'PV model'!$B$5)</f>
        <v>90.036265798870659</v>
      </c>
      <c r="Q3154" s="3">
        <f t="shared" si="544"/>
        <v>85.006461820352186</v>
      </c>
      <c r="R3154" s="3">
        <f t="shared" si="549"/>
        <v>0</v>
      </c>
      <c r="S3154" s="3">
        <f t="shared" si="545"/>
        <v>7.056</v>
      </c>
      <c r="T3154" s="3">
        <f>(0.5*(1-COS(RADIANS(90-$X$3)))*(D3154+E3154)*'PV model'!$B$4)</f>
        <v>0</v>
      </c>
      <c r="U3154" s="3">
        <f t="shared" si="550"/>
        <v>7.056</v>
      </c>
      <c r="V3154" s="3">
        <f>('PV model'!$B$13*(U3154/1000)*(1-'PV model'!$B$14*((20+C3154)-25))*'PV model'!$B$10)/'PV model'!$B$12</f>
        <v>0.71152455628799982</v>
      </c>
    </row>
    <row r="3155" spans="1:22" x14ac:dyDescent="0.2">
      <c r="A3155" s="10">
        <f t="shared" si="551"/>
        <v>132</v>
      </c>
      <c r="B3155" s="10">
        <f t="shared" si="552"/>
        <v>6</v>
      </c>
      <c r="C3155" s="23">
        <v>3.6</v>
      </c>
      <c r="D3155" s="24">
        <v>208.7757</v>
      </c>
      <c r="E3155" s="24">
        <v>36.161999999999999</v>
      </c>
      <c r="F3155" s="48"/>
      <c r="G3155" s="48"/>
      <c r="H3155" s="1">
        <f t="shared" si="553"/>
        <v>18.051762908897778</v>
      </c>
      <c r="I3155" s="1">
        <f t="shared" si="546"/>
        <v>3.7403561060514212</v>
      </c>
      <c r="J3155" s="4">
        <f>B3155+('PV model'!$B$3/15)+(I3155/60)</f>
        <v>5.7856726017675237</v>
      </c>
      <c r="K3155" s="2">
        <f t="shared" si="547"/>
        <v>93.21491097348715</v>
      </c>
      <c r="L3155" s="2">
        <f>DEGREES(ASIN((((COS(RADIANS('PV model'!$B$2))*COS(RADIANS(H3155))*COS(RADIANS(K3155)))+(SIN(RADIANS('PV model'!$B$2))*SIN(RADIANS(H3155)))))))</f>
        <v>13.013212235123724</v>
      </c>
      <c r="M3155" s="3">
        <f t="shared" si="543"/>
        <v>13.013212235123724</v>
      </c>
      <c r="N3155" s="2">
        <f t="shared" si="548"/>
        <v>76.982801520771616</v>
      </c>
      <c r="O3155" s="2">
        <f>IF('PV model'!$B$2&gt;0, 180-N3155,IF('PV model'!$B$2&lt;0,0-N3155,N3155))</f>
        <v>103.01719847922838</v>
      </c>
      <c r="P3155" s="2">
        <f>ABS(O3155-'PV model'!$B$5)</f>
        <v>101.98280152077162</v>
      </c>
      <c r="Q3155" s="3">
        <f t="shared" si="544"/>
        <v>76.986787764876283</v>
      </c>
      <c r="R3155" s="3">
        <f t="shared" si="549"/>
        <v>208.77569999999977</v>
      </c>
      <c r="S3155" s="3">
        <f t="shared" si="545"/>
        <v>44.36105399831542</v>
      </c>
      <c r="T3155" s="3">
        <f>(0.5*(1-COS(RADIANS(90-$X$3)))*(D3155+E3155)*'PV model'!$B$4)</f>
        <v>0</v>
      </c>
      <c r="U3155" s="3">
        <f t="shared" si="550"/>
        <v>253.13675399831519</v>
      </c>
      <c r="V3155" s="3">
        <f>('PV model'!$B$13*(U3155/1000)*(1-'PV model'!$B$14*((20+C3155)-25))*'PV model'!$B$10)/'PV model'!$B$12</f>
        <v>25.445249809277747</v>
      </c>
    </row>
    <row r="3156" spans="1:22" x14ac:dyDescent="0.2">
      <c r="A3156" s="10">
        <f t="shared" si="551"/>
        <v>132</v>
      </c>
      <c r="B3156" s="10">
        <f t="shared" si="552"/>
        <v>7</v>
      </c>
      <c r="C3156" s="23">
        <v>7.1</v>
      </c>
      <c r="D3156" s="24">
        <v>405.20445000000001</v>
      </c>
      <c r="E3156" s="24">
        <v>81.144000000000005</v>
      </c>
      <c r="F3156" s="48"/>
      <c r="G3156" s="48"/>
      <c r="H3156" s="1">
        <f t="shared" si="553"/>
        <v>18.051762908897778</v>
      </c>
      <c r="I3156" s="1">
        <f t="shared" si="546"/>
        <v>3.7403561060514212</v>
      </c>
      <c r="J3156" s="4">
        <f>B3156+('PV model'!$B$3/15)+(I3156/60)</f>
        <v>6.7856726017675237</v>
      </c>
      <c r="K3156" s="2">
        <f t="shared" si="547"/>
        <v>78.21491097348715</v>
      </c>
      <c r="L3156" s="2">
        <f>DEGREES(ASIN((((COS(RADIANS('PV model'!$B$2))*COS(RADIANS(H3156))*COS(RADIANS(K3156)))+(SIN(RADIANS('PV model'!$B$2))*SIN(RADIANS(H3156)))))))</f>
        <v>21.430123784788513</v>
      </c>
      <c r="M3156" s="3">
        <f t="shared" si="543"/>
        <v>21.430123784788513</v>
      </c>
      <c r="N3156" s="2">
        <f t="shared" si="548"/>
        <v>89.047119213573723</v>
      </c>
      <c r="O3156" s="2">
        <f>IF('PV model'!$B$2&gt;0, 180-N3156,IF('PV model'!$B$2&lt;0,0-N3156,N3156))</f>
        <v>90.952880786426277</v>
      </c>
      <c r="P3156" s="2">
        <f>ABS(O3156-'PV model'!$B$5)</f>
        <v>114.04711921357372</v>
      </c>
      <c r="Q3156" s="3">
        <f t="shared" si="544"/>
        <v>68.56987621521148</v>
      </c>
      <c r="R3156" s="3">
        <f t="shared" si="549"/>
        <v>405.20445000000012</v>
      </c>
      <c r="S3156" s="3">
        <f t="shared" si="545"/>
        <v>105.04278215240218</v>
      </c>
      <c r="T3156" s="3">
        <f>(0.5*(1-COS(RADIANS(90-$X$3)))*(D3156+E3156)*'PV model'!$B$4)</f>
        <v>0</v>
      </c>
      <c r="U3156" s="3">
        <f t="shared" si="550"/>
        <v>510.24723215240232</v>
      </c>
      <c r="V3156" s="3">
        <f>('PV model'!$B$13*(U3156/1000)*(1-'PV model'!$B$14*((20+C3156)-25))*'PV model'!$B$10)/'PV model'!$B$12</f>
        <v>50.575877094016114</v>
      </c>
    </row>
    <row r="3157" spans="1:22" x14ac:dyDescent="0.2">
      <c r="A3157" s="10">
        <f t="shared" si="551"/>
        <v>132</v>
      </c>
      <c r="B3157" s="10">
        <f t="shared" si="552"/>
        <v>8</v>
      </c>
      <c r="C3157" s="23">
        <v>9.4</v>
      </c>
      <c r="D3157" s="24">
        <v>593.77605000000005</v>
      </c>
      <c r="E3157" s="24">
        <v>106.72200000000001</v>
      </c>
      <c r="F3157" s="48"/>
      <c r="G3157" s="48"/>
      <c r="H3157" s="1">
        <f t="shared" si="553"/>
        <v>18.051762908897778</v>
      </c>
      <c r="I3157" s="1">
        <f t="shared" si="546"/>
        <v>3.7403561060514212</v>
      </c>
      <c r="J3157" s="4">
        <f>B3157+('PV model'!$B$3/15)+(I3157/60)</f>
        <v>7.7856726017675237</v>
      </c>
      <c r="K3157" s="2">
        <f t="shared" si="547"/>
        <v>63.214910973487143</v>
      </c>
      <c r="L3157" s="2">
        <f>DEGREES(ASIN((((COS(RADIANS('PV model'!$B$2))*COS(RADIANS(H3157))*COS(RADIANS(K3157)))+(SIN(RADIANS('PV model'!$B$2))*SIN(RADIANS(H3157)))))))</f>
        <v>29.871810686687798</v>
      </c>
      <c r="M3157" s="3">
        <f t="shared" si="543"/>
        <v>29.871810686687798</v>
      </c>
      <c r="N3157" s="2">
        <f t="shared" si="548"/>
        <v>78.182123743387635</v>
      </c>
      <c r="O3157" s="2">
        <f>IF('PV model'!$B$2&gt;0, 180-N3157,IF('PV model'!$B$2&lt;0,0-N3157,N3157))</f>
        <v>101.81787625661237</v>
      </c>
      <c r="P3157" s="2">
        <f>ABS(O3157-'PV model'!$B$5)</f>
        <v>103.18212374338763</v>
      </c>
      <c r="Q3157" s="3">
        <f t="shared" si="544"/>
        <v>60.128189313312205</v>
      </c>
      <c r="R3157" s="3">
        <f t="shared" si="549"/>
        <v>593.77605000000005</v>
      </c>
      <c r="S3157" s="3">
        <f t="shared" si="545"/>
        <v>144.92284346110151</v>
      </c>
      <c r="T3157" s="3">
        <f>(0.5*(1-COS(RADIANS(90-$X$3)))*(D3157+E3157)*'PV model'!$B$4)</f>
        <v>0</v>
      </c>
      <c r="U3157" s="3">
        <f t="shared" si="550"/>
        <v>738.69889346110153</v>
      </c>
      <c r="V3157" s="3">
        <f>('PV model'!$B$13*(U3157/1000)*(1-'PV model'!$B$14*((20+C3157)-25))*'PV model'!$B$10)/'PV model'!$B$12</f>
        <v>72.540751381901174</v>
      </c>
    </row>
    <row r="3158" spans="1:22" x14ac:dyDescent="0.2">
      <c r="A3158" s="10">
        <f t="shared" si="551"/>
        <v>132</v>
      </c>
      <c r="B3158" s="10">
        <f t="shared" si="552"/>
        <v>9</v>
      </c>
      <c r="C3158" s="23">
        <v>9.6</v>
      </c>
      <c r="D3158" s="24">
        <v>717.24554999999998</v>
      </c>
      <c r="E3158" s="24">
        <v>112.014</v>
      </c>
      <c r="F3158" s="48"/>
      <c r="G3158" s="48"/>
      <c r="H3158" s="1">
        <f t="shared" si="553"/>
        <v>18.051762908897778</v>
      </c>
      <c r="I3158" s="1">
        <f t="shared" si="546"/>
        <v>3.7403561060514212</v>
      </c>
      <c r="J3158" s="4">
        <f>B3158+('PV model'!$B$3/15)+(I3158/60)</f>
        <v>8.7856726017675228</v>
      </c>
      <c r="K3158" s="2">
        <f t="shared" si="547"/>
        <v>48.214910973487157</v>
      </c>
      <c r="L3158" s="2">
        <f>DEGREES(ASIN((((COS(RADIANS('PV model'!$B$2))*COS(RADIANS(H3158))*COS(RADIANS(K3158)))+(SIN(RADIANS('PV model'!$B$2))*SIN(RADIANS(H3158)))))))</f>
        <v>37.895089394364156</v>
      </c>
      <c r="M3158" s="3">
        <f t="shared" si="543"/>
        <v>37.895089394364156</v>
      </c>
      <c r="N3158" s="2">
        <f t="shared" si="548"/>
        <v>63.946207413829853</v>
      </c>
      <c r="O3158" s="2">
        <f>IF('PV model'!$B$2&gt;0, 180-N3158,IF('PV model'!$B$2&lt;0,0-N3158,N3158))</f>
        <v>116.05379258617015</v>
      </c>
      <c r="P3158" s="2">
        <f>ABS(O3158-'PV model'!$B$5)</f>
        <v>88.946207413829853</v>
      </c>
      <c r="Q3158" s="3">
        <f t="shared" si="544"/>
        <v>52.104910605635844</v>
      </c>
      <c r="R3158" s="3">
        <f t="shared" si="549"/>
        <v>717.24554999999998</v>
      </c>
      <c r="S3158" s="3">
        <f t="shared" si="545"/>
        <v>155.38062603797439</v>
      </c>
      <c r="T3158" s="3">
        <f>(0.5*(1-COS(RADIANS(90-$X$3)))*(D3158+E3158)*'PV model'!$B$4)</f>
        <v>0</v>
      </c>
      <c r="U3158" s="3">
        <f t="shared" si="550"/>
        <v>872.62617603797435</v>
      </c>
      <c r="V3158" s="3">
        <f>('PV model'!$B$13*(U3158/1000)*(1-'PV model'!$B$14*((20+C3158)-25))*'PV model'!$B$10)/'PV model'!$B$12</f>
        <v>85.622722645711605</v>
      </c>
    </row>
    <row r="3159" spans="1:22" x14ac:dyDescent="0.2">
      <c r="A3159" s="10">
        <f t="shared" si="551"/>
        <v>132</v>
      </c>
      <c r="B3159" s="10">
        <f t="shared" si="552"/>
        <v>10</v>
      </c>
      <c r="C3159" s="23">
        <v>11</v>
      </c>
      <c r="D3159" s="24">
        <v>538.77599999999995</v>
      </c>
      <c r="E3159" s="24">
        <v>201.97800000000001</v>
      </c>
      <c r="F3159" s="48"/>
      <c r="G3159" s="48"/>
      <c r="H3159" s="1">
        <f t="shared" si="553"/>
        <v>18.051762908897778</v>
      </c>
      <c r="I3159" s="1">
        <f t="shared" si="546"/>
        <v>3.7403561060514212</v>
      </c>
      <c r="J3159" s="4">
        <f>B3159+('PV model'!$B$3/15)+(I3159/60)</f>
        <v>9.7856726017675228</v>
      </c>
      <c r="K3159" s="2">
        <f t="shared" si="547"/>
        <v>33.214910973487157</v>
      </c>
      <c r="L3159" s="2">
        <f>DEGREES(ASIN((((COS(RADIANS('PV model'!$B$2))*COS(RADIANS(H3159))*COS(RADIANS(K3159)))+(SIN(RADIANS('PV model'!$B$2))*SIN(RADIANS(H3159)))))))</f>
        <v>44.903883111238279</v>
      </c>
      <c r="M3159" s="3">
        <f t="shared" si="543"/>
        <v>44.903883111238279</v>
      </c>
      <c r="N3159" s="2">
        <f t="shared" si="548"/>
        <v>47.333814884749287</v>
      </c>
      <c r="O3159" s="2">
        <f>IF('PV model'!$B$2&gt;0, 180-N3159,IF('PV model'!$B$2&lt;0,0-N3159,N3159))</f>
        <v>132.6661851152507</v>
      </c>
      <c r="P3159" s="2">
        <f>ABS(O3159-'PV model'!$B$5)</f>
        <v>72.333814884749302</v>
      </c>
      <c r="Q3159" s="3">
        <f t="shared" si="544"/>
        <v>45.096116888761721</v>
      </c>
      <c r="R3159" s="3">
        <f t="shared" si="549"/>
        <v>538.77599999999995</v>
      </c>
      <c r="S3159" s="3">
        <f t="shared" si="545"/>
        <v>273.5511352372888</v>
      </c>
      <c r="T3159" s="3">
        <f>(0.5*(1-COS(RADIANS(90-$X$3)))*(D3159+E3159)*'PV model'!$B$4)</f>
        <v>0</v>
      </c>
      <c r="U3159" s="3">
        <f t="shared" si="550"/>
        <v>812.32713523728876</v>
      </c>
      <c r="V3159" s="3">
        <f>('PV model'!$B$13*(U3159/1000)*(1-'PV model'!$B$14*((20+C3159)-25))*'PV model'!$B$10)/'PV model'!$B$12</f>
        <v>79.251415147799705</v>
      </c>
    </row>
    <row r="3160" spans="1:22" x14ac:dyDescent="0.2">
      <c r="A3160" s="10">
        <f t="shared" si="551"/>
        <v>132</v>
      </c>
      <c r="B3160" s="10">
        <f t="shared" si="552"/>
        <v>11</v>
      </c>
      <c r="C3160" s="23">
        <v>12.4</v>
      </c>
      <c r="D3160" s="24">
        <v>638.67404999999997</v>
      </c>
      <c r="E3160" s="24">
        <v>212.56200000000001</v>
      </c>
      <c r="F3160" s="48"/>
      <c r="G3160" s="48"/>
      <c r="H3160" s="1">
        <f t="shared" si="553"/>
        <v>18.051762908897778</v>
      </c>
      <c r="I3160" s="1">
        <f t="shared" si="546"/>
        <v>3.7403561060514212</v>
      </c>
      <c r="J3160" s="4">
        <f>B3160+('PV model'!$B$3/15)+(I3160/60)</f>
        <v>10.785672601767523</v>
      </c>
      <c r="K3160" s="2">
        <f t="shared" si="547"/>
        <v>18.214910973487157</v>
      </c>
      <c r="L3160" s="2">
        <f>DEGREES(ASIN((((COS(RADIANS('PV model'!$B$2))*COS(RADIANS(H3160))*COS(RADIANS(K3160)))+(SIN(RADIANS('PV model'!$B$2))*SIN(RADIANS(H3160)))))))</f>
        <v>50.077915533733389</v>
      </c>
      <c r="M3160" s="3">
        <f t="shared" si="543"/>
        <v>50.077915533733389</v>
      </c>
      <c r="N3160" s="2">
        <f t="shared" si="548"/>
        <v>27.587693841148006</v>
      </c>
      <c r="O3160" s="2">
        <f>IF('PV model'!$B$2&gt;0, 180-N3160,IF('PV model'!$B$2&lt;0,0-N3160,N3160))</f>
        <v>152.412306158852</v>
      </c>
      <c r="P3160" s="2">
        <f>ABS(O3160-'PV model'!$B$5)</f>
        <v>52.587693841147995</v>
      </c>
      <c r="Q3160" s="3">
        <f t="shared" si="544"/>
        <v>39.922084466266611</v>
      </c>
      <c r="R3160" s="3">
        <f t="shared" si="549"/>
        <v>638.67404999999997</v>
      </c>
      <c r="S3160" s="3">
        <f t="shared" si="545"/>
        <v>283.91237117276449</v>
      </c>
      <c r="T3160" s="3">
        <f>(0.5*(1-COS(RADIANS(90-$X$3)))*(D3160+E3160)*'PV model'!$B$4)</f>
        <v>0</v>
      </c>
      <c r="U3160" s="3">
        <f t="shared" si="550"/>
        <v>922.5864211727644</v>
      </c>
      <c r="V3160" s="3">
        <f>('PV model'!$B$13*(U3160/1000)*(1-'PV model'!$B$14*((20+C3160)-25))*'PV model'!$B$10)/'PV model'!$B$12</f>
        <v>89.491975196080816</v>
      </c>
    </row>
    <row r="3161" spans="1:22" x14ac:dyDescent="0.2">
      <c r="A3161" s="10">
        <f t="shared" si="551"/>
        <v>132</v>
      </c>
      <c r="B3161" s="10">
        <f t="shared" si="552"/>
        <v>12</v>
      </c>
      <c r="C3161" s="23">
        <v>13.9</v>
      </c>
      <c r="D3161" s="24">
        <v>774.4905</v>
      </c>
      <c r="E3161" s="24">
        <v>175.518</v>
      </c>
      <c r="F3161" s="48"/>
      <c r="G3161" s="48"/>
      <c r="H3161" s="1">
        <f t="shared" si="553"/>
        <v>18.051762908897778</v>
      </c>
      <c r="I3161" s="1">
        <f t="shared" si="546"/>
        <v>3.7403561060514212</v>
      </c>
      <c r="J3161" s="4">
        <f>B3161+('PV model'!$B$3/15)+(I3161/60)</f>
        <v>11.785672601767523</v>
      </c>
      <c r="K3161" s="2">
        <f t="shared" si="547"/>
        <v>3.2149109734871573</v>
      </c>
      <c r="L3161" s="2">
        <f>DEGREES(ASIN((((COS(RADIANS('PV model'!$B$2))*COS(RADIANS(H3161))*COS(RADIANS(K3161)))+(SIN(RADIANS('PV model'!$B$2))*SIN(RADIANS(H3161)))))))</f>
        <v>52.471972963963466</v>
      </c>
      <c r="M3161" s="3">
        <f t="shared" si="543"/>
        <v>52.471972963963466</v>
      </c>
      <c r="N3161" s="2">
        <f t="shared" si="548"/>
        <v>5.0217142903115422</v>
      </c>
      <c r="O3161" s="2">
        <f>IF('PV model'!$B$2&gt;0, 180-N3161,IF('PV model'!$B$2&lt;0,0-N3161,N3161))</f>
        <v>174.97828570968846</v>
      </c>
      <c r="P3161" s="2">
        <f>ABS(O3161-'PV model'!$B$5)</f>
        <v>30.021714290311536</v>
      </c>
      <c r="Q3161" s="3">
        <f t="shared" si="544"/>
        <v>37.528027036036534</v>
      </c>
      <c r="R3161" s="3">
        <f t="shared" si="549"/>
        <v>774.4905</v>
      </c>
      <c r="S3161" s="3">
        <f t="shared" si="545"/>
        <v>233.70130059463605</v>
      </c>
      <c r="T3161" s="3">
        <f>(0.5*(1-COS(RADIANS(90-$X$3)))*(D3161+E3161)*'PV model'!$B$4)</f>
        <v>0</v>
      </c>
      <c r="U3161" s="3">
        <f t="shared" si="550"/>
        <v>1008.1918005946361</v>
      </c>
      <c r="V3161" s="3">
        <f>('PV model'!$B$13*(U3161/1000)*(1-'PV model'!$B$14*((20+C3161)-25))*'PV model'!$B$10)/'PV model'!$B$12</f>
        <v>97.191125242446972</v>
      </c>
    </row>
    <row r="3162" spans="1:22" x14ac:dyDescent="0.2">
      <c r="A3162" s="10">
        <f t="shared" si="551"/>
        <v>132</v>
      </c>
      <c r="B3162" s="10">
        <f t="shared" si="552"/>
        <v>13</v>
      </c>
      <c r="C3162" s="23">
        <v>16.600000000000001</v>
      </c>
      <c r="D3162" s="24">
        <v>882.24570000000006</v>
      </c>
      <c r="E3162" s="24">
        <v>139.35599999999999</v>
      </c>
      <c r="F3162" s="48"/>
      <c r="G3162" s="48"/>
      <c r="H3162" s="1">
        <f t="shared" si="553"/>
        <v>18.051762908897778</v>
      </c>
      <c r="I3162" s="1">
        <f t="shared" si="546"/>
        <v>3.7403561060514212</v>
      </c>
      <c r="J3162" s="4">
        <f>B3162+('PV model'!$B$3/15)+(I3162/60)</f>
        <v>12.785672601767523</v>
      </c>
      <c r="K3162" s="2">
        <f t="shared" si="547"/>
        <v>-11.785089026512843</v>
      </c>
      <c r="L3162" s="2">
        <f>DEGREES(ASIN((((COS(RADIANS('PV model'!$B$2))*COS(RADIANS(H3162))*COS(RADIANS(K3162)))+(SIN(RADIANS('PV model'!$B$2))*SIN(RADIANS(H3162)))))))</f>
        <v>51.49475557791574</v>
      </c>
      <c r="M3162" s="3">
        <f t="shared" si="543"/>
        <v>51.49475557791574</v>
      </c>
      <c r="N3162" s="2">
        <f t="shared" si="548"/>
        <v>-18.174086710639102</v>
      </c>
      <c r="O3162" s="2">
        <f>IF('PV model'!$B$2&gt;0, 180-N3162,IF('PV model'!$B$2&lt;0,0-N3162,N3162))</f>
        <v>198.1740867106391</v>
      </c>
      <c r="P3162" s="2">
        <f>ABS(O3162-'PV model'!$B$5)</f>
        <v>6.8259132893608978</v>
      </c>
      <c r="Q3162" s="3">
        <f t="shared" si="544"/>
        <v>38.505244422084253</v>
      </c>
      <c r="R3162" s="3">
        <f t="shared" si="549"/>
        <v>882.24570000000017</v>
      </c>
      <c r="S3162" s="3">
        <f t="shared" si="545"/>
        <v>187.25010871161601</v>
      </c>
      <c r="T3162" s="3">
        <f>(0.5*(1-COS(RADIANS(90-$X$3)))*(D3162+E3162)*'PV model'!$B$4)</f>
        <v>0</v>
      </c>
      <c r="U3162" s="3">
        <f t="shared" si="550"/>
        <v>1069.4958087116161</v>
      </c>
      <c r="V3162" s="3">
        <f>('PV model'!$B$13*(U3162/1000)*(1-'PV model'!$B$14*((20+C3162)-25))*'PV model'!$B$10)/'PV model'!$B$12</f>
        <v>101.94632547061219</v>
      </c>
    </row>
    <row r="3163" spans="1:22" x14ac:dyDescent="0.2">
      <c r="A3163" s="10">
        <f t="shared" si="551"/>
        <v>132</v>
      </c>
      <c r="B3163" s="10">
        <f t="shared" si="552"/>
        <v>14</v>
      </c>
      <c r="C3163" s="23">
        <v>16.899999999999999</v>
      </c>
      <c r="D3163" s="24">
        <v>940.61310000000003</v>
      </c>
      <c r="E3163" s="24">
        <v>106.72200000000001</v>
      </c>
      <c r="F3163" s="48"/>
      <c r="G3163" s="48"/>
      <c r="H3163" s="1">
        <f t="shared" si="553"/>
        <v>18.051762908897778</v>
      </c>
      <c r="I3163" s="1">
        <f t="shared" si="546"/>
        <v>3.7403561060514212</v>
      </c>
      <c r="J3163" s="4">
        <f>B3163+('PV model'!$B$3/15)+(I3163/60)</f>
        <v>13.785672601767523</v>
      </c>
      <c r="K3163" s="2">
        <f t="shared" si="547"/>
        <v>-26.785089026512843</v>
      </c>
      <c r="L3163" s="2">
        <f>DEGREES(ASIN((((COS(RADIANS('PV model'!$B$2))*COS(RADIANS(H3163))*COS(RADIANS(K3163)))+(SIN(RADIANS('PV model'!$B$2))*SIN(RADIANS(H3163)))))))</f>
        <v>47.402010356380316</v>
      </c>
      <c r="M3163" s="3">
        <f t="shared" si="543"/>
        <v>47.402010356380316</v>
      </c>
      <c r="N3163" s="2">
        <f t="shared" si="548"/>
        <v>-39.273660337199061</v>
      </c>
      <c r="O3163" s="2">
        <f>IF('PV model'!$B$2&gt;0, 180-N3163,IF('PV model'!$B$2&lt;0,0-N3163,N3163))</f>
        <v>219.27366033719906</v>
      </c>
      <c r="P3163" s="2">
        <f>ABS(O3163-'PV model'!$B$5)</f>
        <v>14.273660337199061</v>
      </c>
      <c r="Q3163" s="3">
        <f t="shared" si="544"/>
        <v>42.597989643619684</v>
      </c>
      <c r="R3163" s="3">
        <f t="shared" si="549"/>
        <v>940.61310000000003</v>
      </c>
      <c r="S3163" s="3">
        <f t="shared" si="545"/>
        <v>146.24239808260896</v>
      </c>
      <c r="T3163" s="3">
        <f>(0.5*(1-COS(RADIANS(90-$X$3)))*(D3163+E3163)*'PV model'!$B$4)</f>
        <v>0</v>
      </c>
      <c r="U3163" s="3">
        <f t="shared" si="550"/>
        <v>1086.8554980826091</v>
      </c>
      <c r="V3163" s="3">
        <f>('PV model'!$B$13*(U3163/1000)*(1-'PV model'!$B$14*((20+C3163)-25))*'PV model'!$B$10)/'PV model'!$B$12</f>
        <v>103.47071279033273</v>
      </c>
    </row>
    <row r="3164" spans="1:22" x14ac:dyDescent="0.2">
      <c r="A3164" s="10">
        <f t="shared" si="551"/>
        <v>132</v>
      </c>
      <c r="B3164" s="10">
        <f t="shared" si="552"/>
        <v>15</v>
      </c>
      <c r="C3164" s="23">
        <v>17.8</v>
      </c>
      <c r="D3164" s="24">
        <v>918.16410000000008</v>
      </c>
      <c r="E3164" s="24">
        <v>97.902000000000001</v>
      </c>
      <c r="F3164" s="48"/>
      <c r="G3164" s="48"/>
      <c r="H3164" s="1">
        <f t="shared" si="553"/>
        <v>18.051762908897778</v>
      </c>
      <c r="I3164" s="1">
        <f t="shared" si="546"/>
        <v>3.7403561060514212</v>
      </c>
      <c r="J3164" s="4">
        <f>B3164+('PV model'!$B$3/15)+(I3164/60)</f>
        <v>14.785672601767523</v>
      </c>
      <c r="K3164" s="2">
        <f t="shared" si="547"/>
        <v>-41.785089026512843</v>
      </c>
      <c r="L3164" s="2">
        <f>DEGREES(ASIN((((COS(RADIANS('PV model'!$B$2))*COS(RADIANS(H3164))*COS(RADIANS(K3164)))+(SIN(RADIANS('PV model'!$B$2))*SIN(RADIANS(H3164)))))))</f>
        <v>41.066048999734868</v>
      </c>
      <c r="M3164" s="3">
        <f t="shared" si="543"/>
        <v>41.066048999734868</v>
      </c>
      <c r="N3164" s="2">
        <f t="shared" si="548"/>
        <v>-57.170789240498394</v>
      </c>
      <c r="O3164" s="2">
        <f>IF('PV model'!$B$2&gt;0, 180-N3164,IF('PV model'!$B$2&lt;0,0-N3164,N3164))</f>
        <v>237.17078924049838</v>
      </c>
      <c r="P3164" s="2">
        <f>ABS(O3164-'PV model'!$B$5)</f>
        <v>32.17078924049838</v>
      </c>
      <c r="Q3164" s="3">
        <f t="shared" si="544"/>
        <v>48.933951000265132</v>
      </c>
      <c r="R3164" s="3">
        <f t="shared" si="549"/>
        <v>918.16410000000008</v>
      </c>
      <c r="S3164" s="3">
        <f t="shared" si="545"/>
        <v>136.12941705057531</v>
      </c>
      <c r="T3164" s="3">
        <f>(0.5*(1-COS(RADIANS(90-$X$3)))*(D3164+E3164)*'PV model'!$B$4)</f>
        <v>0</v>
      </c>
      <c r="U3164" s="3">
        <f t="shared" si="550"/>
        <v>1054.2935170505755</v>
      </c>
      <c r="V3164" s="3">
        <f>('PV model'!$B$13*(U3164/1000)*(1-'PV model'!$B$14*((20+C3164)-25))*'PV model'!$B$10)/'PV model'!$B$12</f>
        <v>99.991356350199482</v>
      </c>
    </row>
    <row r="3165" spans="1:22" x14ac:dyDescent="0.2">
      <c r="A3165" s="10">
        <f t="shared" si="551"/>
        <v>132</v>
      </c>
      <c r="B3165" s="10">
        <f t="shared" si="552"/>
        <v>16</v>
      </c>
      <c r="C3165" s="23">
        <v>17.100000000000001</v>
      </c>
      <c r="D3165" s="24">
        <v>883.36815000000001</v>
      </c>
      <c r="E3165" s="24">
        <v>82.908000000000001</v>
      </c>
      <c r="F3165" s="48"/>
      <c r="G3165" s="48"/>
      <c r="H3165" s="1">
        <f t="shared" si="553"/>
        <v>18.051762908897778</v>
      </c>
      <c r="I3165" s="1">
        <f t="shared" si="546"/>
        <v>3.7403561060514212</v>
      </c>
      <c r="J3165" s="4">
        <f>B3165+('PV model'!$B$3/15)+(I3165/60)</f>
        <v>15.785672601767523</v>
      </c>
      <c r="K3165" s="2">
        <f t="shared" si="547"/>
        <v>-56.785089026512843</v>
      </c>
      <c r="L3165" s="2">
        <f>DEGREES(ASIN((((COS(RADIANS('PV model'!$B$2))*COS(RADIANS(H3165))*COS(RADIANS(K3165)))+(SIN(RADIANS('PV model'!$B$2))*SIN(RADIANS(H3165)))))))</f>
        <v>33.392488602221576</v>
      </c>
      <c r="M3165" s="3">
        <f t="shared" si="543"/>
        <v>33.392488602221576</v>
      </c>
      <c r="N3165" s="2">
        <f t="shared" si="548"/>
        <v>-72.310061404724038</v>
      </c>
      <c r="O3165" s="2">
        <f>IF('PV model'!$B$2&gt;0, 180-N3165,IF('PV model'!$B$2&lt;0,0-N3165,N3165))</f>
        <v>252.31006140472402</v>
      </c>
      <c r="P3165" s="2">
        <f>ABS(O3165-'PV model'!$B$5)</f>
        <v>47.310061404724024</v>
      </c>
      <c r="Q3165" s="3">
        <f t="shared" si="544"/>
        <v>56.607511397778417</v>
      </c>
      <c r="R3165" s="3">
        <f t="shared" si="549"/>
        <v>883.36815000000001</v>
      </c>
      <c r="S3165" s="3">
        <f t="shared" si="545"/>
        <v>114.51112092796517</v>
      </c>
      <c r="T3165" s="3">
        <f>(0.5*(1-COS(RADIANS(90-$X$3)))*(D3165+E3165)*'PV model'!$B$4)</f>
        <v>0</v>
      </c>
      <c r="U3165" s="3">
        <f t="shared" si="550"/>
        <v>997.87927092796519</v>
      </c>
      <c r="V3165" s="3">
        <f>('PV model'!$B$13*(U3165/1000)*(1-'PV model'!$B$14*((20+C3165)-25))*'PV model'!$B$10)/'PV model'!$B$12</f>
        <v>94.920208144936566</v>
      </c>
    </row>
    <row r="3166" spans="1:22" x14ac:dyDescent="0.2">
      <c r="A3166" s="10">
        <f t="shared" si="551"/>
        <v>132</v>
      </c>
      <c r="B3166" s="10">
        <f t="shared" si="552"/>
        <v>17</v>
      </c>
      <c r="C3166" s="23">
        <v>17.899999999999999</v>
      </c>
      <c r="D3166" s="24">
        <v>745.30680000000007</v>
      </c>
      <c r="E3166" s="24">
        <v>94.374000000000009</v>
      </c>
      <c r="F3166" s="48"/>
      <c r="G3166" s="48"/>
      <c r="H3166" s="1">
        <f t="shared" si="553"/>
        <v>18.051762908897778</v>
      </c>
      <c r="I3166" s="1">
        <f t="shared" si="546"/>
        <v>3.7403561060514212</v>
      </c>
      <c r="J3166" s="4">
        <f>B3166+('PV model'!$B$3/15)+(I3166/60)</f>
        <v>16.785672601767523</v>
      </c>
      <c r="K3166" s="2">
        <f t="shared" si="547"/>
        <v>-71.78508902651285</v>
      </c>
      <c r="L3166" s="2">
        <f>DEGREES(ASIN((((COS(RADIANS('PV model'!$B$2))*COS(RADIANS(H3166))*COS(RADIANS(K3166)))+(SIN(RADIANS('PV model'!$B$2))*SIN(RADIANS(H3166)))))))</f>
        <v>25.069075922166991</v>
      </c>
      <c r="M3166" s="3">
        <f t="shared" si="543"/>
        <v>25.069075922166991</v>
      </c>
      <c r="N3166" s="2">
        <f t="shared" si="548"/>
        <v>-85.605122553953876</v>
      </c>
      <c r="O3166" s="2">
        <f>IF('PV model'!$B$2&gt;0, 180-N3166,IF('PV model'!$B$2&lt;0,0-N3166,N3166))</f>
        <v>265.60512255395389</v>
      </c>
      <c r="P3166" s="2">
        <f>ABS(O3166-'PV model'!$B$5)</f>
        <v>60.60512255395389</v>
      </c>
      <c r="Q3166" s="3">
        <f t="shared" si="544"/>
        <v>64.930924077832998</v>
      </c>
      <c r="R3166" s="3">
        <f t="shared" si="549"/>
        <v>745.30680000000029</v>
      </c>
      <c r="S3166" s="3">
        <f t="shared" si="545"/>
        <v>125.44906488955827</v>
      </c>
      <c r="T3166" s="3">
        <f>(0.5*(1-COS(RADIANS(90-$X$3)))*(D3166+E3166)*'PV model'!$B$4)</f>
        <v>0</v>
      </c>
      <c r="U3166" s="3">
        <f t="shared" si="550"/>
        <v>870.75586488955855</v>
      </c>
      <c r="V3166" s="3">
        <f>('PV model'!$B$13*(U3166/1000)*(1-'PV model'!$B$14*((20+C3166)-25))*'PV model'!$B$10)/'PV model'!$B$12</f>
        <v>82.549453231635283</v>
      </c>
    </row>
    <row r="3167" spans="1:22" x14ac:dyDescent="0.2">
      <c r="A3167" s="10">
        <f t="shared" si="551"/>
        <v>132</v>
      </c>
      <c r="B3167" s="10">
        <f t="shared" si="552"/>
        <v>18</v>
      </c>
      <c r="C3167" s="23">
        <v>14.2</v>
      </c>
      <c r="D3167" s="24">
        <v>109.2518</v>
      </c>
      <c r="E3167" s="24">
        <v>112.014</v>
      </c>
      <c r="F3167" s="48"/>
      <c r="G3167" s="48"/>
      <c r="H3167" s="1">
        <f t="shared" si="553"/>
        <v>18.051762908897778</v>
      </c>
      <c r="I3167" s="1">
        <f t="shared" si="546"/>
        <v>3.7403561060514212</v>
      </c>
      <c r="J3167" s="4">
        <f>B3167+('PV model'!$B$3/15)+(I3167/60)</f>
        <v>17.785672601767523</v>
      </c>
      <c r="K3167" s="2">
        <f t="shared" si="547"/>
        <v>-86.78508902651285</v>
      </c>
      <c r="L3167" s="2">
        <f>DEGREES(ASIN((((COS(RADIANS('PV model'!$B$2))*COS(RADIANS(H3167))*COS(RADIANS(K3167)))+(SIN(RADIANS('PV model'!$B$2))*SIN(RADIANS(H3167)))))))</f>
        <v>16.593416891527383</v>
      </c>
      <c r="M3167" s="3">
        <f t="shared" si="543"/>
        <v>16.593416891527383</v>
      </c>
      <c r="N3167" s="2">
        <f t="shared" si="548"/>
        <v>-82.108937926875598</v>
      </c>
      <c r="O3167" s="2">
        <f>IF('PV model'!$B$2&gt;0, 180-N3167,IF('PV model'!$B$2&lt;0,0-N3167,N3167))</f>
        <v>262.10893792687557</v>
      </c>
      <c r="P3167" s="2">
        <f>ABS(O3167-'PV model'!$B$5)</f>
        <v>57.108937926875569</v>
      </c>
      <c r="Q3167" s="3">
        <f t="shared" si="544"/>
        <v>73.406583108472617</v>
      </c>
      <c r="R3167" s="3">
        <f t="shared" si="549"/>
        <v>109.25180000000002</v>
      </c>
      <c r="S3167" s="3">
        <f t="shared" si="545"/>
        <v>133.50709257191235</v>
      </c>
      <c r="T3167" s="3">
        <f>(0.5*(1-COS(RADIANS(90-$X$3)))*(D3167+E3167)*'PV model'!$B$4)</f>
        <v>0</v>
      </c>
      <c r="U3167" s="3">
        <f t="shared" si="550"/>
        <v>242.75889257191238</v>
      </c>
      <c r="V3167" s="3">
        <f>('PV model'!$B$13*(U3167/1000)*(1-'PV model'!$B$14*((20+C3167)-25))*'PV model'!$B$10)/'PV model'!$B$12</f>
        <v>23.373183517913585</v>
      </c>
    </row>
    <row r="3168" spans="1:22" x14ac:dyDescent="0.2">
      <c r="A3168" s="10">
        <f t="shared" si="551"/>
        <v>132</v>
      </c>
      <c r="B3168" s="10">
        <f t="shared" si="552"/>
        <v>19</v>
      </c>
      <c r="C3168" s="23">
        <v>11.5</v>
      </c>
      <c r="D3168" s="24">
        <v>8.9795999999999996</v>
      </c>
      <c r="E3168" s="24">
        <v>67.914000000000001</v>
      </c>
      <c r="F3168" s="48"/>
      <c r="G3168" s="48"/>
      <c r="H3168" s="1">
        <f t="shared" si="553"/>
        <v>18.051762908897778</v>
      </c>
      <c r="I3168" s="1">
        <f t="shared" si="546"/>
        <v>3.7403561060514212</v>
      </c>
      <c r="J3168" s="4">
        <f>B3168+('PV model'!$B$3/15)+(I3168/60)</f>
        <v>18.785672601767523</v>
      </c>
      <c r="K3168" s="2">
        <f t="shared" si="547"/>
        <v>-101.78508902651285</v>
      </c>
      <c r="L3168" s="2">
        <f>DEGREES(ASIN((((COS(RADIANS('PV model'!$B$2))*COS(RADIANS(H3168))*COS(RADIANS(K3168)))+(SIN(RADIANS('PV model'!$B$2))*SIN(RADIANS(H3168)))))))</f>
        <v>8.3597334162553949</v>
      </c>
      <c r="M3168" s="3">
        <f t="shared" si="543"/>
        <v>8.3597334162553949</v>
      </c>
      <c r="N3168" s="2">
        <f t="shared" si="548"/>
        <v>-70.174617846770602</v>
      </c>
      <c r="O3168" s="2">
        <f>IF('PV model'!$B$2&gt;0, 180-N3168,IF('PV model'!$B$2&lt;0,0-N3168,N3168))</f>
        <v>250.17461784677062</v>
      </c>
      <c r="P3168" s="2">
        <f>ABS(O3168-'PV model'!$B$5)</f>
        <v>45.174617846770616</v>
      </c>
      <c r="Q3168" s="3">
        <f t="shared" si="544"/>
        <v>81.640266583744605</v>
      </c>
      <c r="R3168" s="3">
        <f t="shared" si="549"/>
        <v>8.9795999999999978</v>
      </c>
      <c r="S3168" s="3">
        <f t="shared" si="545"/>
        <v>70.871929782878311</v>
      </c>
      <c r="T3168" s="3">
        <f>(0.5*(1-COS(RADIANS(90-$X$3)))*(D3168+E3168)*'PV model'!$B$4)</f>
        <v>0</v>
      </c>
      <c r="U3168" s="3">
        <f t="shared" si="550"/>
        <v>79.851529782878316</v>
      </c>
      <c r="V3168" s="3">
        <f>('PV model'!$B$13*(U3168/1000)*(1-'PV model'!$B$14*((20+C3168)-25))*'PV model'!$B$10)/'PV model'!$B$12</f>
        <v>7.7744279852520073</v>
      </c>
    </row>
    <row r="3169" spans="1:22" x14ac:dyDescent="0.2">
      <c r="A3169" s="10">
        <f t="shared" si="551"/>
        <v>132</v>
      </c>
      <c r="B3169" s="10">
        <f t="shared" si="552"/>
        <v>20</v>
      </c>
      <c r="C3169" s="23">
        <v>15.1</v>
      </c>
      <c r="D3169" s="24">
        <v>0</v>
      </c>
      <c r="E3169" s="24">
        <v>21.168000000000003</v>
      </c>
      <c r="F3169" s="48"/>
      <c r="G3169" s="48"/>
      <c r="H3169" s="1">
        <f t="shared" si="553"/>
        <v>18.051762908897778</v>
      </c>
      <c r="I3169" s="1">
        <f t="shared" si="546"/>
        <v>3.7403561060514212</v>
      </c>
      <c r="J3169" s="4">
        <f>B3169+('PV model'!$B$3/15)+(I3169/60)</f>
        <v>19.785672601767523</v>
      </c>
      <c r="K3169" s="2">
        <f t="shared" si="547"/>
        <v>-116.78508902651285</v>
      </c>
      <c r="L3169" s="2">
        <f>DEGREES(ASIN((((COS(RADIANS('PV model'!$B$2))*COS(RADIANS(H3169))*COS(RADIANS(K3169)))+(SIN(RADIANS('PV model'!$B$2))*SIN(RADIANS(H3169)))))))</f>
        <v>0.7272647151502234</v>
      </c>
      <c r="M3169" s="3">
        <f t="shared" si="543"/>
        <v>0.7272647151502234</v>
      </c>
      <c r="N3169" s="2">
        <f t="shared" si="548"/>
        <v>-58.084634095577911</v>
      </c>
      <c r="O3169" s="2">
        <f>IF('PV model'!$B$2&gt;0, 180-N3169,IF('PV model'!$B$2&lt;0,0-N3169,N3169))</f>
        <v>238.08463409557791</v>
      </c>
      <c r="P3169" s="2">
        <f>ABS(O3169-'PV model'!$B$5)</f>
        <v>33.084634095577911</v>
      </c>
      <c r="Q3169" s="3">
        <f t="shared" si="544"/>
        <v>89.272735284849773</v>
      </c>
      <c r="R3169" s="3">
        <f t="shared" si="549"/>
        <v>0</v>
      </c>
      <c r="S3169" s="3">
        <f t="shared" si="545"/>
        <v>21.168000000000003</v>
      </c>
      <c r="T3169" s="3">
        <f>(0.5*(1-COS(RADIANS(90-$X$3)))*(D3169+E3169)*'PV model'!$B$4)</f>
        <v>0</v>
      </c>
      <c r="U3169" s="3">
        <f t="shared" si="550"/>
        <v>21.168000000000003</v>
      </c>
      <c r="V3169" s="3">
        <f>('PV model'!$B$13*(U3169/1000)*(1-'PV model'!$B$14*((20+C3169)-25))*'PV model'!$B$10)/'PV model'!$B$12</f>
        <v>2.0304687674880002</v>
      </c>
    </row>
    <row r="3170" spans="1:22" x14ac:dyDescent="0.2">
      <c r="A3170" s="10">
        <f t="shared" si="551"/>
        <v>132</v>
      </c>
      <c r="B3170" s="10">
        <f t="shared" si="552"/>
        <v>21</v>
      </c>
      <c r="C3170" s="23">
        <v>12.6</v>
      </c>
      <c r="D3170" s="24">
        <v>0</v>
      </c>
      <c r="E3170" s="24">
        <v>0.88200000000000001</v>
      </c>
      <c r="F3170" s="48"/>
      <c r="G3170" s="48"/>
      <c r="H3170" s="1">
        <f t="shared" si="553"/>
        <v>18.051762908897778</v>
      </c>
      <c r="I3170" s="1">
        <f t="shared" si="546"/>
        <v>3.7403561060514212</v>
      </c>
      <c r="J3170" s="4">
        <f>B3170+('PV model'!$B$3/15)+(I3170/60)</f>
        <v>20.785672601767523</v>
      </c>
      <c r="K3170" s="2">
        <f t="shared" si="547"/>
        <v>-131.78508902651285</v>
      </c>
      <c r="L3170" s="2">
        <f>DEGREES(ASIN((((COS(RADIANS('PV model'!$B$2))*COS(RADIANS(H3170))*COS(RADIANS(K3170)))+(SIN(RADIANS('PV model'!$B$2))*SIN(RADIANS(H3170)))))))</f>
        <v>-5.9386538158530193</v>
      </c>
      <c r="M3170" s="3">
        <f t="shared" si="543"/>
        <v>0</v>
      </c>
      <c r="N3170" s="2">
        <f t="shared" si="548"/>
        <v>-45.460867672497635</v>
      </c>
      <c r="O3170" s="2">
        <f>IF('PV model'!$B$2&gt;0, 180-N3170,IF('PV model'!$B$2&lt;0,0-N3170,N3170))</f>
        <v>225.46086767249764</v>
      </c>
      <c r="P3170" s="2">
        <f>ABS(O3170-'PV model'!$B$5)</f>
        <v>20.460867672497642</v>
      </c>
      <c r="Q3170" s="3">
        <f t="shared" si="544"/>
        <v>95.938653815853016</v>
      </c>
      <c r="R3170" s="3">
        <f t="shared" si="549"/>
        <v>0</v>
      </c>
      <c r="S3170" s="3">
        <f t="shared" si="545"/>
        <v>0.88200000000000001</v>
      </c>
      <c r="T3170" s="3">
        <f>(0.5*(1-COS(RADIANS(90-$X$3)))*(D3170+E3170)*'PV model'!$B$4)</f>
        <v>0</v>
      </c>
      <c r="U3170" s="3">
        <f t="shared" si="550"/>
        <v>0.88200000000000001</v>
      </c>
      <c r="V3170" s="3">
        <f>('PV model'!$B$13*(U3170/1000)*(1-'PV model'!$B$14*((20+C3170)-25))*'PV model'!$B$10)/'PV model'!$B$12</f>
        <v>8.5484512511999997E-2</v>
      </c>
    </row>
    <row r="3171" spans="1:22" x14ac:dyDescent="0.2">
      <c r="A3171" s="10">
        <f t="shared" si="551"/>
        <v>132</v>
      </c>
      <c r="B3171" s="10">
        <f t="shared" si="552"/>
        <v>22</v>
      </c>
      <c r="C3171" s="23">
        <v>11.8</v>
      </c>
      <c r="D3171" s="24">
        <v>0</v>
      </c>
      <c r="E3171" s="24">
        <v>0</v>
      </c>
      <c r="F3171" s="48"/>
      <c r="G3171" s="48"/>
      <c r="H3171" s="1">
        <f t="shared" si="553"/>
        <v>18.051762908897778</v>
      </c>
      <c r="I3171" s="1">
        <f t="shared" si="546"/>
        <v>3.7403561060514212</v>
      </c>
      <c r="J3171" s="4">
        <f>B3171+('PV model'!$B$3/15)+(I3171/60)</f>
        <v>21.785672601767523</v>
      </c>
      <c r="K3171" s="2">
        <f t="shared" si="547"/>
        <v>-146.78508902651285</v>
      </c>
      <c r="L3171" s="2">
        <f>DEGREES(ASIN((((COS(RADIANS('PV model'!$B$2))*COS(RADIANS(H3171))*COS(RADIANS(K3171)))+(SIN(RADIANS('PV model'!$B$2))*SIN(RADIANS(H3171)))))))</f>
        <v>-11.254396652322891</v>
      </c>
      <c r="M3171" s="3">
        <f t="shared" si="543"/>
        <v>0</v>
      </c>
      <c r="N3171" s="2">
        <f t="shared" si="548"/>
        <v>-32.075009699274624</v>
      </c>
      <c r="O3171" s="2">
        <f>IF('PV model'!$B$2&gt;0, 180-N3171,IF('PV model'!$B$2&lt;0,0-N3171,N3171))</f>
        <v>212.07500969927463</v>
      </c>
      <c r="P3171" s="2">
        <f>ABS(O3171-'PV model'!$B$5)</f>
        <v>7.0750096992746307</v>
      </c>
      <c r="Q3171" s="3">
        <f t="shared" si="544"/>
        <v>101.25439665232288</v>
      </c>
      <c r="R3171" s="3">
        <f t="shared" si="549"/>
        <v>0</v>
      </c>
      <c r="S3171" s="3">
        <f t="shared" si="545"/>
        <v>0</v>
      </c>
      <c r="T3171" s="3">
        <f>(0.5*(1-COS(RADIANS(90-$X$3)))*(D3171+E3171)*'PV model'!$B$4)</f>
        <v>0</v>
      </c>
      <c r="U3171" s="3">
        <f t="shared" si="550"/>
        <v>0</v>
      </c>
      <c r="V3171" s="3">
        <f>('PV model'!$B$13*(U3171/1000)*(1-'PV model'!$B$14*((20+C3171)-25))*'PV model'!$B$10)/'PV model'!$B$12</f>
        <v>0</v>
      </c>
    </row>
    <row r="3172" spans="1:22" x14ac:dyDescent="0.2">
      <c r="A3172" s="10">
        <f t="shared" si="551"/>
        <v>132</v>
      </c>
      <c r="B3172" s="10">
        <f t="shared" si="552"/>
        <v>23</v>
      </c>
      <c r="C3172" s="23">
        <v>10.9</v>
      </c>
      <c r="D3172" s="24">
        <v>0</v>
      </c>
      <c r="E3172" s="24">
        <v>0</v>
      </c>
      <c r="F3172" s="48"/>
      <c r="G3172" s="48"/>
      <c r="H3172" s="1">
        <f t="shared" si="553"/>
        <v>18.051762908897778</v>
      </c>
      <c r="I3172" s="1">
        <f t="shared" si="546"/>
        <v>3.7403561060514212</v>
      </c>
      <c r="J3172" s="4">
        <f>B3172+('PV model'!$B$3/15)+(I3172/60)</f>
        <v>22.785672601767523</v>
      </c>
      <c r="K3172" s="2">
        <f t="shared" si="547"/>
        <v>-161.78508902651285</v>
      </c>
      <c r="L3172" s="2">
        <f>DEGREES(ASIN((((COS(RADIANS('PV model'!$B$2))*COS(RADIANS(H3172))*COS(RADIANS(K3172)))+(SIN(RADIANS('PV model'!$B$2))*SIN(RADIANS(H3172)))))))</f>
        <v>-14.842560136116232</v>
      </c>
      <c r="M3172" s="3">
        <f t="shared" si="543"/>
        <v>0</v>
      </c>
      <c r="N3172" s="2">
        <f t="shared" si="548"/>
        <v>-17.905900352453781</v>
      </c>
      <c r="O3172" s="2">
        <f>IF('PV model'!$B$2&gt;0, 180-N3172,IF('PV model'!$B$2&lt;0,0-N3172,N3172))</f>
        <v>197.90590035245378</v>
      </c>
      <c r="P3172" s="2">
        <f>ABS(O3172-'PV model'!$B$5)</f>
        <v>7.0940996475462157</v>
      </c>
      <c r="Q3172" s="3">
        <f t="shared" si="544"/>
        <v>104.84256013611623</v>
      </c>
      <c r="R3172" s="3">
        <f t="shared" si="549"/>
        <v>0</v>
      </c>
      <c r="S3172" s="3">
        <f t="shared" si="545"/>
        <v>0</v>
      </c>
      <c r="T3172" s="3">
        <f>(0.5*(1-COS(RADIANS(90-$X$3)))*(D3172+E3172)*'PV model'!$B$4)</f>
        <v>0</v>
      </c>
      <c r="U3172" s="3">
        <f t="shared" si="550"/>
        <v>0</v>
      </c>
      <c r="V3172" s="3">
        <f>('PV model'!$B$13*(U3172/1000)*(1-'PV model'!$B$14*((20+C3172)-25))*'PV model'!$B$10)/'PV model'!$B$12</f>
        <v>0</v>
      </c>
    </row>
    <row r="3173" spans="1:22" x14ac:dyDescent="0.2">
      <c r="A3173" s="10">
        <f t="shared" si="551"/>
        <v>132</v>
      </c>
      <c r="B3173" s="10">
        <f t="shared" si="552"/>
        <v>24</v>
      </c>
      <c r="C3173" s="23">
        <v>9.6</v>
      </c>
      <c r="D3173" s="24">
        <v>0</v>
      </c>
      <c r="E3173" s="24">
        <v>0</v>
      </c>
      <c r="F3173" s="48"/>
      <c r="G3173" s="48"/>
      <c r="H3173" s="1">
        <f t="shared" si="553"/>
        <v>18.051762908897778</v>
      </c>
      <c r="I3173" s="1">
        <f t="shared" si="546"/>
        <v>3.7403561060514212</v>
      </c>
      <c r="J3173" s="4">
        <f>B3173+('PV model'!$B$3/15)+(I3173/60)</f>
        <v>23.785672601767523</v>
      </c>
      <c r="K3173" s="2">
        <f t="shared" si="547"/>
        <v>-176.78508902651285</v>
      </c>
      <c r="L3173" s="2">
        <f>DEGREES(ASIN((((COS(RADIANS('PV model'!$B$2))*COS(RADIANS(H3173))*COS(RADIANS(K3173)))+(SIN(RADIANS('PV model'!$B$2))*SIN(RADIANS(H3173)))))))</f>
        <v>-16.397611696589536</v>
      </c>
      <c r="M3173" s="3">
        <f t="shared" si="543"/>
        <v>0</v>
      </c>
      <c r="N3173" s="2">
        <f t="shared" si="548"/>
        <v>-3.1862323984581393</v>
      </c>
      <c r="O3173" s="2">
        <f>IF('PV model'!$B$2&gt;0, 180-N3173,IF('PV model'!$B$2&lt;0,0-N3173,N3173))</f>
        <v>183.18623239845815</v>
      </c>
      <c r="P3173" s="2">
        <f>ABS(O3173-'PV model'!$B$5)</f>
        <v>21.813767601541855</v>
      </c>
      <c r="Q3173" s="3">
        <f t="shared" si="544"/>
        <v>106.39761169658954</v>
      </c>
      <c r="R3173" s="3">
        <f t="shared" si="549"/>
        <v>0</v>
      </c>
      <c r="S3173" s="3">
        <f t="shared" si="545"/>
        <v>0</v>
      </c>
      <c r="T3173" s="3">
        <f>(0.5*(1-COS(RADIANS(90-$X$3)))*(D3173+E3173)*'PV model'!$B$4)</f>
        <v>0</v>
      </c>
      <c r="U3173" s="3">
        <f t="shared" si="550"/>
        <v>0</v>
      </c>
      <c r="V3173" s="3">
        <f>('PV model'!$B$13*(U3173/1000)*(1-'PV model'!$B$14*((20+C3173)-25))*'PV model'!$B$10)/'PV model'!$B$12</f>
        <v>0</v>
      </c>
    </row>
    <row r="3174" spans="1:22" x14ac:dyDescent="0.2">
      <c r="A3174" s="10">
        <f t="shared" si="551"/>
        <v>133</v>
      </c>
      <c r="B3174" s="10">
        <f t="shared" si="552"/>
        <v>1</v>
      </c>
      <c r="C3174" s="23">
        <v>9.1</v>
      </c>
      <c r="D3174" s="24">
        <v>0</v>
      </c>
      <c r="E3174" s="24">
        <v>0</v>
      </c>
      <c r="F3174" s="48"/>
      <c r="G3174" s="48"/>
      <c r="H3174" s="1">
        <f t="shared" si="553"/>
        <v>18.307139157718538</v>
      </c>
      <c r="I3174" s="1">
        <f t="shared" si="546"/>
        <v>3.7548977070137428</v>
      </c>
      <c r="J3174" s="4">
        <f>B3174+('PV model'!$B$3/15)+(I3174/60)</f>
        <v>0.78591496178356246</v>
      </c>
      <c r="K3174" s="2">
        <f t="shared" si="547"/>
        <v>168.21127557324655</v>
      </c>
      <c r="L3174" s="2">
        <f>DEGREES(ASIN((((COS(RADIANS('PV model'!$B$2))*COS(RADIANS(H3174))*COS(RADIANS(K3174)))+(SIN(RADIANS('PV model'!$B$2))*SIN(RADIANS(H3174)))))))</f>
        <v>-15.517296448333207</v>
      </c>
      <c r="M3174" s="3">
        <f t="shared" si="543"/>
        <v>0</v>
      </c>
      <c r="N3174" s="2">
        <f t="shared" si="548"/>
        <v>11.613008426337981</v>
      </c>
      <c r="O3174" s="2">
        <f>IF('PV model'!$B$2&gt;0, 180-N3174,IF('PV model'!$B$2&lt;0,0-N3174,N3174))</f>
        <v>168.38699157366202</v>
      </c>
      <c r="P3174" s="2">
        <f>ABS(O3174-'PV model'!$B$5)</f>
        <v>36.613008426337984</v>
      </c>
      <c r="Q3174" s="3">
        <f t="shared" si="544"/>
        <v>105.51729644833321</v>
      </c>
      <c r="R3174" s="3">
        <f t="shared" si="549"/>
        <v>0</v>
      </c>
      <c r="S3174" s="3">
        <f t="shared" si="545"/>
        <v>0</v>
      </c>
      <c r="T3174" s="3">
        <f>(0.5*(1-COS(RADIANS(90-$X$3)))*(D3174+E3174)*'PV model'!$B$4)</f>
        <v>0</v>
      </c>
      <c r="U3174" s="3">
        <f t="shared" si="550"/>
        <v>0</v>
      </c>
      <c r="V3174" s="3">
        <f>('PV model'!$B$13*(U3174/1000)*(1-'PV model'!$B$14*((20+C3174)-25))*'PV model'!$B$10)/'PV model'!$B$12</f>
        <v>0</v>
      </c>
    </row>
    <row r="3175" spans="1:22" x14ac:dyDescent="0.2">
      <c r="A3175" s="10">
        <f t="shared" si="551"/>
        <v>133</v>
      </c>
      <c r="B3175" s="10">
        <f t="shared" si="552"/>
        <v>2</v>
      </c>
      <c r="C3175" s="23">
        <v>8.4</v>
      </c>
      <c r="D3175" s="24">
        <v>0</v>
      </c>
      <c r="E3175" s="24">
        <v>0</v>
      </c>
      <c r="F3175" s="48"/>
      <c r="G3175" s="48"/>
      <c r="H3175" s="1">
        <f t="shared" si="553"/>
        <v>18.307139157718538</v>
      </c>
      <c r="I3175" s="1">
        <f t="shared" si="546"/>
        <v>3.7548977070137428</v>
      </c>
      <c r="J3175" s="4">
        <f>B3175+('PV model'!$B$3/15)+(I3175/60)</f>
        <v>1.7859149617835623</v>
      </c>
      <c r="K3175" s="2">
        <f t="shared" si="547"/>
        <v>153.21127557324655</v>
      </c>
      <c r="L3175" s="2">
        <f>DEGREES(ASIN((((COS(RADIANS('PV model'!$B$2))*COS(RADIANS(H3175))*COS(RADIANS(K3175)))+(SIN(RADIANS('PV model'!$B$2))*SIN(RADIANS(H3175)))))))</f>
        <v>-12.77708224923334</v>
      </c>
      <c r="M3175" s="3">
        <f t="shared" si="543"/>
        <v>0</v>
      </c>
      <c r="N3175" s="2">
        <f t="shared" si="548"/>
        <v>26.024452849028854</v>
      </c>
      <c r="O3175" s="2">
        <f>IF('PV model'!$B$2&gt;0, 180-N3175,IF('PV model'!$B$2&lt;0,0-N3175,N3175))</f>
        <v>153.97554715097115</v>
      </c>
      <c r="P3175" s="2">
        <f>ABS(O3175-'PV model'!$B$5)</f>
        <v>51.024452849028847</v>
      </c>
      <c r="Q3175" s="3">
        <f t="shared" si="544"/>
        <v>102.77708224923333</v>
      </c>
      <c r="R3175" s="3">
        <f t="shared" si="549"/>
        <v>0</v>
      </c>
      <c r="S3175" s="3">
        <f t="shared" si="545"/>
        <v>0</v>
      </c>
      <c r="T3175" s="3">
        <f>(0.5*(1-COS(RADIANS(90-$X$3)))*(D3175+E3175)*'PV model'!$B$4)</f>
        <v>0</v>
      </c>
      <c r="U3175" s="3">
        <f t="shared" si="550"/>
        <v>0</v>
      </c>
      <c r="V3175" s="3">
        <f>('PV model'!$B$13*(U3175/1000)*(1-'PV model'!$B$14*((20+C3175)-25))*'PV model'!$B$10)/'PV model'!$B$12</f>
        <v>0</v>
      </c>
    </row>
    <row r="3176" spans="1:22" x14ac:dyDescent="0.2">
      <c r="A3176" s="10">
        <f t="shared" si="551"/>
        <v>133</v>
      </c>
      <c r="B3176" s="10">
        <f t="shared" si="552"/>
        <v>3</v>
      </c>
      <c r="C3176" s="23">
        <v>7.4</v>
      </c>
      <c r="D3176" s="24">
        <v>0</v>
      </c>
      <c r="E3176" s="24">
        <v>0</v>
      </c>
      <c r="F3176" s="48"/>
      <c r="G3176" s="48"/>
      <c r="H3176" s="1">
        <f t="shared" si="553"/>
        <v>18.307139157718538</v>
      </c>
      <c r="I3176" s="1">
        <f t="shared" si="546"/>
        <v>3.7548977070137428</v>
      </c>
      <c r="J3176" s="4">
        <f>B3176+('PV model'!$B$3/15)+(I3176/60)</f>
        <v>2.7859149617835621</v>
      </c>
      <c r="K3176" s="2">
        <f t="shared" si="547"/>
        <v>138.21127557324658</v>
      </c>
      <c r="L3176" s="2">
        <f>DEGREES(ASIN((((COS(RADIANS('PV model'!$B$2))*COS(RADIANS(H3176))*COS(RADIANS(K3176)))+(SIN(RADIANS('PV model'!$B$2))*SIN(RADIANS(H3176)))))))</f>
        <v>-8.1679158276695905</v>
      </c>
      <c r="M3176" s="3">
        <f t="shared" si="543"/>
        <v>0</v>
      </c>
      <c r="N3176" s="2">
        <f t="shared" si="548"/>
        <v>39.727796945628562</v>
      </c>
      <c r="O3176" s="2">
        <f>IF('PV model'!$B$2&gt;0, 180-N3176,IF('PV model'!$B$2&lt;0,0-N3176,N3176))</f>
        <v>140.27220305437143</v>
      </c>
      <c r="P3176" s="2">
        <f>ABS(O3176-'PV model'!$B$5)</f>
        <v>64.727796945628569</v>
      </c>
      <c r="Q3176" s="3">
        <f t="shared" si="544"/>
        <v>98.167915827669589</v>
      </c>
      <c r="R3176" s="3">
        <f t="shared" si="549"/>
        <v>0</v>
      </c>
      <c r="S3176" s="3">
        <f t="shared" si="545"/>
        <v>0</v>
      </c>
      <c r="T3176" s="3">
        <f>(0.5*(1-COS(RADIANS(90-$X$3)))*(D3176+E3176)*'PV model'!$B$4)</f>
        <v>0</v>
      </c>
      <c r="U3176" s="3">
        <f t="shared" si="550"/>
        <v>0</v>
      </c>
      <c r="V3176" s="3">
        <f>('PV model'!$B$13*(U3176/1000)*(1-'PV model'!$B$14*((20+C3176)-25))*'PV model'!$B$10)/'PV model'!$B$12</f>
        <v>0</v>
      </c>
    </row>
    <row r="3177" spans="1:22" x14ac:dyDescent="0.2">
      <c r="A3177" s="10">
        <f t="shared" si="551"/>
        <v>133</v>
      </c>
      <c r="B3177" s="10">
        <f t="shared" si="552"/>
        <v>4</v>
      </c>
      <c r="C3177" s="23">
        <v>6.7</v>
      </c>
      <c r="D3177" s="24">
        <v>0</v>
      </c>
      <c r="E3177" s="24">
        <v>0</v>
      </c>
      <c r="F3177" s="48"/>
      <c r="G3177" s="48"/>
      <c r="H3177" s="1">
        <f t="shared" si="553"/>
        <v>18.307139157718538</v>
      </c>
      <c r="I3177" s="1">
        <f t="shared" si="546"/>
        <v>3.7548977070137428</v>
      </c>
      <c r="J3177" s="4">
        <f>B3177+('PV model'!$B$3/15)+(I3177/60)</f>
        <v>3.7859149617835621</v>
      </c>
      <c r="K3177" s="2">
        <f t="shared" si="547"/>
        <v>123.21127557324658</v>
      </c>
      <c r="L3177" s="2">
        <f>DEGREES(ASIN((((COS(RADIANS('PV model'!$B$2))*COS(RADIANS(H3177))*COS(RADIANS(K3177)))+(SIN(RADIANS('PV model'!$B$2))*SIN(RADIANS(H3177)))))))</f>
        <v>-2.0440244294930059</v>
      </c>
      <c r="M3177" s="3">
        <f t="shared" si="543"/>
        <v>0</v>
      </c>
      <c r="N3177" s="2">
        <f t="shared" si="548"/>
        <v>52.637882030470415</v>
      </c>
      <c r="O3177" s="2">
        <f>IF('PV model'!$B$2&gt;0, 180-N3177,IF('PV model'!$B$2&lt;0,0-N3177,N3177))</f>
        <v>127.36211796952958</v>
      </c>
      <c r="P3177" s="2">
        <f>ABS(O3177-'PV model'!$B$5)</f>
        <v>77.637882030470422</v>
      </c>
      <c r="Q3177" s="3">
        <f t="shared" si="544"/>
        <v>92.044024429493007</v>
      </c>
      <c r="R3177" s="3">
        <f t="shared" si="549"/>
        <v>0</v>
      </c>
      <c r="S3177" s="3">
        <f t="shared" si="545"/>
        <v>0</v>
      </c>
      <c r="T3177" s="3">
        <f>(0.5*(1-COS(RADIANS(90-$X$3)))*(D3177+E3177)*'PV model'!$B$4)</f>
        <v>0</v>
      </c>
      <c r="U3177" s="3">
        <f t="shared" si="550"/>
        <v>0</v>
      </c>
      <c r="V3177" s="3">
        <f>('PV model'!$B$13*(U3177/1000)*(1-'PV model'!$B$14*((20+C3177)-25))*'PV model'!$B$10)/'PV model'!$B$12</f>
        <v>0</v>
      </c>
    </row>
    <row r="3178" spans="1:22" x14ac:dyDescent="0.2">
      <c r="A3178" s="10">
        <f t="shared" si="551"/>
        <v>133</v>
      </c>
      <c r="B3178" s="10">
        <f t="shared" si="552"/>
        <v>5</v>
      </c>
      <c r="C3178" s="23">
        <v>6</v>
      </c>
      <c r="D3178" s="24">
        <v>0</v>
      </c>
      <c r="E3178" s="24">
        <v>7.9380000000000006</v>
      </c>
      <c r="F3178" s="48"/>
      <c r="G3178" s="48"/>
      <c r="H3178" s="1">
        <f t="shared" si="553"/>
        <v>18.307139157718538</v>
      </c>
      <c r="I3178" s="1">
        <f t="shared" si="546"/>
        <v>3.7548977070137428</v>
      </c>
      <c r="J3178" s="4">
        <f>B3178+('PV model'!$B$3/15)+(I3178/60)</f>
        <v>4.785914961783563</v>
      </c>
      <c r="K3178" s="2">
        <f t="shared" si="547"/>
        <v>108.21127557324655</v>
      </c>
      <c r="L3178" s="2">
        <f>DEGREES(ASIN((((COS(RADIANS('PV model'!$B$2))*COS(RADIANS(H3178))*COS(RADIANS(K3178)))+(SIN(RADIANS('PV model'!$B$2))*SIN(RADIANS(H3178)))))))</f>
        <v>5.2103172690540509</v>
      </c>
      <c r="M3178" s="3">
        <f t="shared" si="543"/>
        <v>5.2103172690540509</v>
      </c>
      <c r="N3178" s="2">
        <f t="shared" si="548"/>
        <v>64.900688632751397</v>
      </c>
      <c r="O3178" s="2">
        <f>IF('PV model'!$B$2&gt;0, 180-N3178,IF('PV model'!$B$2&lt;0,0-N3178,N3178))</f>
        <v>115.0993113672486</v>
      </c>
      <c r="P3178" s="2">
        <f>ABS(O3178-'PV model'!$B$5)</f>
        <v>89.900688632751397</v>
      </c>
      <c r="Q3178" s="3">
        <f t="shared" si="544"/>
        <v>84.789682730945955</v>
      </c>
      <c r="R3178" s="3">
        <f t="shared" si="549"/>
        <v>0</v>
      </c>
      <c r="S3178" s="3">
        <f t="shared" si="545"/>
        <v>7.9380000000000006</v>
      </c>
      <c r="T3178" s="3">
        <f>(0.5*(1-COS(RADIANS(90-$X$3)))*(D3178+E3178)*'PV model'!$B$4)</f>
        <v>0</v>
      </c>
      <c r="U3178" s="3">
        <f t="shared" si="550"/>
        <v>7.9380000000000006</v>
      </c>
      <c r="V3178" s="3">
        <f>('PV model'!$B$13*(U3178/1000)*(1-'PV model'!$B$14*((20+C3178)-25))*'PV model'!$B$10)/'PV model'!$B$12</f>
        <v>0.79030855008000001</v>
      </c>
    </row>
    <row r="3179" spans="1:22" x14ac:dyDescent="0.2">
      <c r="A3179" s="10">
        <f t="shared" si="551"/>
        <v>133</v>
      </c>
      <c r="B3179" s="10">
        <f t="shared" si="552"/>
        <v>6</v>
      </c>
      <c r="C3179" s="23">
        <v>7.8</v>
      </c>
      <c r="D3179" s="24">
        <v>200.91855000000001</v>
      </c>
      <c r="E3179" s="24">
        <v>37.925999999999995</v>
      </c>
      <c r="F3179" s="48"/>
      <c r="G3179" s="48"/>
      <c r="H3179" s="1">
        <f t="shared" si="553"/>
        <v>18.307139157718538</v>
      </c>
      <c r="I3179" s="1">
        <f t="shared" si="546"/>
        <v>3.7548977070137428</v>
      </c>
      <c r="J3179" s="4">
        <f>B3179+('PV model'!$B$3/15)+(I3179/60)</f>
        <v>5.785914961783563</v>
      </c>
      <c r="K3179" s="2">
        <f t="shared" si="547"/>
        <v>93.211275573246553</v>
      </c>
      <c r="L3179" s="2">
        <f>DEGREES(ASIN((((COS(RADIANS('PV model'!$B$2))*COS(RADIANS(H3179))*COS(RADIANS(K3179)))+(SIN(RADIANS('PV model'!$B$2))*SIN(RADIANS(H3179)))))))</f>
        <v>13.223129715072709</v>
      </c>
      <c r="M3179" s="3">
        <f t="shared" si="543"/>
        <v>13.223129715072709</v>
      </c>
      <c r="N3179" s="2">
        <f t="shared" si="548"/>
        <v>76.833426150571199</v>
      </c>
      <c r="O3179" s="2">
        <f>IF('PV model'!$B$2&gt;0, 180-N3179,IF('PV model'!$B$2&lt;0,0-N3179,N3179))</f>
        <v>103.1665738494288</v>
      </c>
      <c r="P3179" s="2">
        <f>ABS(O3179-'PV model'!$B$5)</f>
        <v>101.8334261505712</v>
      </c>
      <c r="Q3179" s="3">
        <f t="shared" si="544"/>
        <v>76.776870284927298</v>
      </c>
      <c r="R3179" s="3">
        <f t="shared" si="549"/>
        <v>200.91854999999987</v>
      </c>
      <c r="S3179" s="3">
        <f t="shared" si="545"/>
        <v>46.553480664503745</v>
      </c>
      <c r="T3179" s="3">
        <f>(0.5*(1-COS(RADIANS(90-$X$3)))*(D3179+E3179)*'PV model'!$B$4)</f>
        <v>0</v>
      </c>
      <c r="U3179" s="3">
        <f t="shared" si="550"/>
        <v>247.47203066450362</v>
      </c>
      <c r="V3179" s="3">
        <f>('PV model'!$B$13*(U3179/1000)*(1-'PV model'!$B$14*((20+C3179)-25))*'PV model'!$B$10)/'PV model'!$B$12</f>
        <v>24.460246378349275</v>
      </c>
    </row>
    <row r="3180" spans="1:22" x14ac:dyDescent="0.2">
      <c r="A3180" s="10">
        <f t="shared" si="551"/>
        <v>133</v>
      </c>
      <c r="B3180" s="10">
        <f t="shared" si="552"/>
        <v>7</v>
      </c>
      <c r="C3180" s="23">
        <v>10.6</v>
      </c>
      <c r="D3180" s="24">
        <v>410.81669999999997</v>
      </c>
      <c r="E3180" s="24">
        <v>82.025999999999996</v>
      </c>
      <c r="F3180" s="48"/>
      <c r="G3180" s="48"/>
      <c r="H3180" s="1">
        <f t="shared" si="553"/>
        <v>18.307139157718538</v>
      </c>
      <c r="I3180" s="1">
        <f t="shared" si="546"/>
        <v>3.7548977070137428</v>
      </c>
      <c r="J3180" s="4">
        <f>B3180+('PV model'!$B$3/15)+(I3180/60)</f>
        <v>6.785914961783563</v>
      </c>
      <c r="K3180" s="2">
        <f t="shared" si="547"/>
        <v>78.211275573246553</v>
      </c>
      <c r="L3180" s="2">
        <f>DEGREES(ASIN((((COS(RADIANS('PV model'!$B$2))*COS(RADIANS(H3180))*COS(RADIANS(K3180)))+(SIN(RADIANS('PV model'!$B$2))*SIN(RADIANS(H3180)))))))</f>
        <v>21.63723283839235</v>
      </c>
      <c r="M3180" s="3">
        <f t="shared" si="543"/>
        <v>21.63723283839235</v>
      </c>
      <c r="N3180" s="2">
        <f t="shared" si="548"/>
        <v>88.88645686111218</v>
      </c>
      <c r="O3180" s="2">
        <f>IF('PV model'!$B$2&gt;0, 180-N3180,IF('PV model'!$B$2&lt;0,0-N3180,N3180))</f>
        <v>91.11354313888782</v>
      </c>
      <c r="P3180" s="2">
        <f>ABS(O3180-'PV model'!$B$5)</f>
        <v>113.88645686111218</v>
      </c>
      <c r="Q3180" s="3">
        <f t="shared" si="544"/>
        <v>68.36276716160765</v>
      </c>
      <c r="R3180" s="3">
        <f t="shared" si="549"/>
        <v>410.81669999999997</v>
      </c>
      <c r="S3180" s="3">
        <f t="shared" si="545"/>
        <v>106.33046006789358</v>
      </c>
      <c r="T3180" s="3">
        <f>(0.5*(1-COS(RADIANS(90-$X$3)))*(D3180+E3180)*'PV model'!$B$4)</f>
        <v>0</v>
      </c>
      <c r="U3180" s="3">
        <f t="shared" si="550"/>
        <v>517.14716006789354</v>
      </c>
      <c r="V3180" s="3">
        <f>('PV model'!$B$13*(U3180/1000)*(1-'PV model'!$B$14*((20+C3180)-25))*'PV model'!$B$10)/'PV model'!$B$12</f>
        <v>50.536083845689973</v>
      </c>
    </row>
    <row r="3181" spans="1:22" x14ac:dyDescent="0.2">
      <c r="A3181" s="10">
        <f t="shared" si="551"/>
        <v>133</v>
      </c>
      <c r="B3181" s="10">
        <f t="shared" si="552"/>
        <v>8</v>
      </c>
      <c r="C3181" s="23">
        <v>12.5</v>
      </c>
      <c r="D3181" s="24">
        <v>607.24545000000001</v>
      </c>
      <c r="E3181" s="24">
        <v>104.958</v>
      </c>
      <c r="F3181" s="48"/>
      <c r="G3181" s="48"/>
      <c r="H3181" s="1">
        <f t="shared" si="553"/>
        <v>18.307139157718538</v>
      </c>
      <c r="I3181" s="1">
        <f t="shared" si="546"/>
        <v>3.7548977070137428</v>
      </c>
      <c r="J3181" s="4">
        <f>B3181+('PV model'!$B$3/15)+(I3181/60)</f>
        <v>7.785914961783563</v>
      </c>
      <c r="K3181" s="2">
        <f t="shared" si="547"/>
        <v>63.211275573246553</v>
      </c>
      <c r="L3181" s="2">
        <f>DEGREES(ASIN((((COS(RADIANS('PV model'!$B$2))*COS(RADIANS(H3181))*COS(RADIANS(K3181)))+(SIN(RADIANS('PV model'!$B$2))*SIN(RADIANS(H3181)))))))</f>
        <v>30.081183091780414</v>
      </c>
      <c r="M3181" s="3">
        <f t="shared" si="543"/>
        <v>30.081183091780414</v>
      </c>
      <c r="N3181" s="2">
        <f t="shared" si="548"/>
        <v>78.35097112994751</v>
      </c>
      <c r="O3181" s="2">
        <f>IF('PV model'!$B$2&gt;0, 180-N3181,IF('PV model'!$B$2&lt;0,0-N3181,N3181))</f>
        <v>101.64902887005249</v>
      </c>
      <c r="P3181" s="2">
        <f>ABS(O3181-'PV model'!$B$5)</f>
        <v>103.35097112994751</v>
      </c>
      <c r="Q3181" s="3">
        <f t="shared" si="544"/>
        <v>59.91881690821959</v>
      </c>
      <c r="R3181" s="3">
        <f t="shared" si="549"/>
        <v>607.24545000000001</v>
      </c>
      <c r="S3181" s="3">
        <f t="shared" si="545"/>
        <v>142.71326620012448</v>
      </c>
      <c r="T3181" s="3">
        <f>(0.5*(1-COS(RADIANS(90-$X$3)))*(D3181+E3181)*'PV model'!$B$4)</f>
        <v>0</v>
      </c>
      <c r="U3181" s="3">
        <f t="shared" si="550"/>
        <v>749.95871620012451</v>
      </c>
      <c r="V3181" s="3">
        <f>('PV model'!$B$13*(U3181/1000)*(1-'PV model'!$B$14*((20+C3181)-25))*'PV model'!$B$10)/'PV model'!$B$12</f>
        <v>72.716897073223507</v>
      </c>
    </row>
    <row r="3182" spans="1:22" x14ac:dyDescent="0.2">
      <c r="A3182" s="10">
        <f t="shared" si="551"/>
        <v>133</v>
      </c>
      <c r="B3182" s="10">
        <f t="shared" si="552"/>
        <v>9</v>
      </c>
      <c r="C3182" s="23">
        <v>4.5999999999999996</v>
      </c>
      <c r="D3182" s="24">
        <v>791.32724999999994</v>
      </c>
      <c r="E3182" s="24">
        <v>97.02</v>
      </c>
      <c r="F3182" s="48"/>
      <c r="G3182" s="48"/>
      <c r="H3182" s="1">
        <f t="shared" si="553"/>
        <v>18.307139157718538</v>
      </c>
      <c r="I3182" s="1">
        <f t="shared" si="546"/>
        <v>3.7548977070137428</v>
      </c>
      <c r="J3182" s="4">
        <f>B3182+('PV model'!$B$3/15)+(I3182/60)</f>
        <v>8.7859149617835612</v>
      </c>
      <c r="K3182" s="2">
        <f t="shared" si="547"/>
        <v>48.211275573246581</v>
      </c>
      <c r="L3182" s="2">
        <f>DEGREES(ASIN((((COS(RADIANS('PV model'!$B$2))*COS(RADIANS(H3182))*COS(RADIANS(K3182)))+(SIN(RADIANS('PV model'!$B$2))*SIN(RADIANS(H3182)))))))</f>
        <v>38.112538431525813</v>
      </c>
      <c r="M3182" s="3">
        <f t="shared" si="543"/>
        <v>38.112538431525813</v>
      </c>
      <c r="N3182" s="2">
        <f t="shared" si="548"/>
        <v>64.116212319206895</v>
      </c>
      <c r="O3182" s="2">
        <f>IF('PV model'!$B$2&gt;0, 180-N3182,IF('PV model'!$B$2&lt;0,0-N3182,N3182))</f>
        <v>115.88378768079311</v>
      </c>
      <c r="P3182" s="2">
        <f>ABS(O3182-'PV model'!$B$5)</f>
        <v>89.116212319206895</v>
      </c>
      <c r="Q3182" s="3">
        <f t="shared" si="544"/>
        <v>51.887461568474187</v>
      </c>
      <c r="R3182" s="3">
        <f t="shared" si="549"/>
        <v>791.32725000000005</v>
      </c>
      <c r="S3182" s="3">
        <f t="shared" si="545"/>
        <v>134.86029458326848</v>
      </c>
      <c r="T3182" s="3">
        <f>(0.5*(1-COS(RADIANS(90-$X$3)))*(D3182+E3182)*'PV model'!$B$4)</f>
        <v>0</v>
      </c>
      <c r="U3182" s="3">
        <f t="shared" si="550"/>
        <v>926.1875445832685</v>
      </c>
      <c r="V3182" s="3">
        <f>('PV model'!$B$13*(U3182/1000)*(1-'PV model'!$B$14*((20+C3182)-25))*'PV model'!$B$10)/'PV model'!$B$12</f>
        <v>92.729837687673992</v>
      </c>
    </row>
    <row r="3183" spans="1:22" x14ac:dyDescent="0.2">
      <c r="A3183" s="10">
        <f t="shared" si="551"/>
        <v>133</v>
      </c>
      <c r="B3183" s="10">
        <f t="shared" si="552"/>
        <v>10</v>
      </c>
      <c r="C3183" s="23">
        <v>16.5</v>
      </c>
      <c r="D3183" s="24">
        <v>869.89874999999995</v>
      </c>
      <c r="E3183" s="24">
        <v>105.83999999999999</v>
      </c>
      <c r="F3183" s="48"/>
      <c r="G3183" s="48"/>
      <c r="H3183" s="1">
        <f t="shared" si="553"/>
        <v>18.307139157718538</v>
      </c>
      <c r="I3183" s="1">
        <f t="shared" si="546"/>
        <v>3.7548977070137428</v>
      </c>
      <c r="J3183" s="4">
        <f>B3183+('PV model'!$B$3/15)+(I3183/60)</f>
        <v>9.7859149617835612</v>
      </c>
      <c r="K3183" s="2">
        <f t="shared" si="547"/>
        <v>33.211275573246581</v>
      </c>
      <c r="L3183" s="2">
        <f>DEGREES(ASIN((((COS(RADIANS('PV model'!$B$2))*COS(RADIANS(H3183))*COS(RADIANS(K3183)))+(SIN(RADIANS('PV model'!$B$2))*SIN(RADIANS(H3183)))))))</f>
        <v>45.134862351920219</v>
      </c>
      <c r="M3183" s="3">
        <f t="shared" si="543"/>
        <v>45.134862351920219</v>
      </c>
      <c r="N3183" s="2">
        <f t="shared" si="548"/>
        <v>47.487994351487622</v>
      </c>
      <c r="O3183" s="2">
        <f>IF('PV model'!$B$2&gt;0, 180-N3183,IF('PV model'!$B$2&lt;0,0-N3183,N3183))</f>
        <v>132.51200564851237</v>
      </c>
      <c r="P3183" s="2">
        <f>ABS(O3183-'PV model'!$B$5)</f>
        <v>72.487994351487629</v>
      </c>
      <c r="Q3183" s="3">
        <f t="shared" si="544"/>
        <v>44.865137648079781</v>
      </c>
      <c r="R3183" s="3">
        <f t="shared" si="549"/>
        <v>869.89875000000006</v>
      </c>
      <c r="S3183" s="3">
        <f t="shared" si="545"/>
        <v>145.99826269183501</v>
      </c>
      <c r="T3183" s="3">
        <f>(0.5*(1-COS(RADIANS(90-$X$3)))*(D3183+E3183)*'PV model'!$B$4)</f>
        <v>0</v>
      </c>
      <c r="U3183" s="3">
        <f t="shared" si="550"/>
        <v>1015.897012691835</v>
      </c>
      <c r="V3183" s="3">
        <f>('PV model'!$B$13*(U3183/1000)*(1-'PV model'!$B$14*((20+C3183)-25))*'PV model'!$B$10)/'PV model'!$B$12</f>
        <v>96.877808380796722</v>
      </c>
    </row>
    <row r="3184" spans="1:22" x14ac:dyDescent="0.2">
      <c r="A3184" s="10">
        <f t="shared" si="551"/>
        <v>133</v>
      </c>
      <c r="B3184" s="10">
        <f t="shared" si="552"/>
        <v>11</v>
      </c>
      <c r="C3184" s="23">
        <v>16.7</v>
      </c>
      <c r="D3184" s="24">
        <v>881.12324999999998</v>
      </c>
      <c r="E3184" s="24">
        <v>118.18800000000002</v>
      </c>
      <c r="F3184" s="48"/>
      <c r="G3184" s="48"/>
      <c r="H3184" s="1">
        <f t="shared" si="553"/>
        <v>18.307139157718538</v>
      </c>
      <c r="I3184" s="1">
        <f t="shared" si="546"/>
        <v>3.7548977070137428</v>
      </c>
      <c r="J3184" s="4">
        <f>B3184+('PV model'!$B$3/15)+(I3184/60)</f>
        <v>10.785914961783561</v>
      </c>
      <c r="K3184" s="2">
        <f t="shared" si="547"/>
        <v>18.211275573246581</v>
      </c>
      <c r="L3184" s="2">
        <f>DEGREES(ASIN((((COS(RADIANS('PV model'!$B$2))*COS(RADIANS(H3184))*COS(RADIANS(K3184)))+(SIN(RADIANS('PV model'!$B$2))*SIN(RADIANS(H3184)))))))</f>
        <v>50.324285652836778</v>
      </c>
      <c r="M3184" s="3">
        <f t="shared" si="543"/>
        <v>50.324285652836778</v>
      </c>
      <c r="N3184" s="2">
        <f t="shared" si="548"/>
        <v>27.69285155941278</v>
      </c>
      <c r="O3184" s="2">
        <f>IF('PV model'!$B$2&gt;0, 180-N3184,IF('PV model'!$B$2&lt;0,0-N3184,N3184))</f>
        <v>152.30714844058721</v>
      </c>
      <c r="P3184" s="2">
        <f>ABS(O3184-'PV model'!$B$5)</f>
        <v>52.692851559412787</v>
      </c>
      <c r="Q3184" s="3">
        <f t="shared" si="544"/>
        <v>39.675714347163222</v>
      </c>
      <c r="R3184" s="3">
        <f t="shared" si="549"/>
        <v>881.12324999999998</v>
      </c>
      <c r="S3184" s="3">
        <f t="shared" si="545"/>
        <v>159.88508600949021</v>
      </c>
      <c r="T3184" s="3">
        <f>(0.5*(1-COS(RADIANS(90-$X$3)))*(D3184+E3184)*'PV model'!$B$4)</f>
        <v>0</v>
      </c>
      <c r="U3184" s="3">
        <f t="shared" si="550"/>
        <v>1041.0083360094902</v>
      </c>
      <c r="V3184" s="3">
        <f>('PV model'!$B$13*(U3184/1000)*(1-'PV model'!$B$14*((20+C3184)-25))*'PV model'!$B$10)/'PV model'!$B$12</f>
        <v>99.189223022589218</v>
      </c>
    </row>
    <row r="3185" spans="1:22" x14ac:dyDescent="0.2">
      <c r="A3185" s="10">
        <f t="shared" si="551"/>
        <v>133</v>
      </c>
      <c r="B3185" s="10">
        <f t="shared" si="552"/>
        <v>12</v>
      </c>
      <c r="C3185" s="23">
        <v>17</v>
      </c>
      <c r="D3185" s="24">
        <v>618.46995000000004</v>
      </c>
      <c r="E3185" s="24">
        <v>221.38200000000001</v>
      </c>
      <c r="F3185" s="48"/>
      <c r="G3185" s="48"/>
      <c r="H3185" s="1">
        <f t="shared" si="553"/>
        <v>18.307139157718538</v>
      </c>
      <c r="I3185" s="1">
        <f t="shared" si="546"/>
        <v>3.7548977070137428</v>
      </c>
      <c r="J3185" s="4">
        <f>B3185+('PV model'!$B$3/15)+(I3185/60)</f>
        <v>11.785914961783561</v>
      </c>
      <c r="K3185" s="2">
        <f t="shared" si="547"/>
        <v>3.2112755732465814</v>
      </c>
      <c r="L3185" s="2">
        <f>DEGREES(ASIN((((COS(RADIANS('PV model'!$B$2))*COS(RADIANS(H3185))*COS(RADIANS(K3185)))+(SIN(RADIANS('PV model'!$B$2))*SIN(RADIANS(H3185)))))))</f>
        <v>52.72718066107177</v>
      </c>
      <c r="M3185" s="3">
        <f t="shared" si="543"/>
        <v>52.72718066107177</v>
      </c>
      <c r="N3185" s="2">
        <f t="shared" si="548"/>
        <v>5.0380121337079897</v>
      </c>
      <c r="O3185" s="2">
        <f>IF('PV model'!$B$2&gt;0, 180-N3185,IF('PV model'!$B$2&lt;0,0-N3185,N3185))</f>
        <v>174.96198786629202</v>
      </c>
      <c r="P3185" s="2">
        <f>ABS(O3185-'PV model'!$B$5)</f>
        <v>30.03801213370798</v>
      </c>
      <c r="Q3185" s="3">
        <f t="shared" si="544"/>
        <v>37.272819338928223</v>
      </c>
      <c r="R3185" s="3">
        <f t="shared" si="549"/>
        <v>618.46995000000004</v>
      </c>
      <c r="S3185" s="3">
        <f t="shared" si="545"/>
        <v>291.53833271868564</v>
      </c>
      <c r="T3185" s="3">
        <f>(0.5*(1-COS(RADIANS(90-$X$3)))*(D3185+E3185)*'PV model'!$B$4)</f>
        <v>0</v>
      </c>
      <c r="U3185" s="3">
        <f t="shared" si="550"/>
        <v>910.00828271868568</v>
      </c>
      <c r="V3185" s="3">
        <f>('PV model'!$B$13*(U3185/1000)*(1-'PV model'!$B$14*((20+C3185)-25))*'PV model'!$B$10)/'PV model'!$B$12</f>
        <v>86.598135399412939</v>
      </c>
    </row>
    <row r="3186" spans="1:22" x14ac:dyDescent="0.2">
      <c r="A3186" s="10">
        <f t="shared" si="551"/>
        <v>133</v>
      </c>
      <c r="B3186" s="10">
        <f t="shared" si="552"/>
        <v>13</v>
      </c>
      <c r="C3186" s="23">
        <v>17</v>
      </c>
      <c r="D3186" s="24">
        <v>135.81645</v>
      </c>
      <c r="E3186" s="24">
        <v>311.346</v>
      </c>
      <c r="F3186" s="48"/>
      <c r="G3186" s="48"/>
      <c r="H3186" s="1">
        <f t="shared" si="553"/>
        <v>18.307139157718538</v>
      </c>
      <c r="I3186" s="1">
        <f t="shared" si="546"/>
        <v>3.7548977070137428</v>
      </c>
      <c r="J3186" s="4">
        <f>B3186+('PV model'!$B$3/15)+(I3186/60)</f>
        <v>12.785914961783561</v>
      </c>
      <c r="K3186" s="2">
        <f t="shared" si="547"/>
        <v>-11.788724426753419</v>
      </c>
      <c r="L3186" s="2">
        <f>DEGREES(ASIN((((COS(RADIANS('PV model'!$B$2))*COS(RADIANS(H3186))*COS(RADIANS(K3186)))+(SIN(RADIANS('PV model'!$B$2))*SIN(RADIANS(H3186)))))))</f>
        <v>51.745014742999558</v>
      </c>
      <c r="M3186" s="3">
        <f t="shared" si="543"/>
        <v>51.745014742999558</v>
      </c>
      <c r="N3186" s="2">
        <f t="shared" si="548"/>
        <v>-18.256202415360015</v>
      </c>
      <c r="O3186" s="2">
        <f>IF('PV model'!$B$2&gt;0, 180-N3186,IF('PV model'!$B$2&lt;0,0-N3186,N3186))</f>
        <v>198.25620241536001</v>
      </c>
      <c r="P3186" s="2">
        <f>ABS(O3186-'PV model'!$B$5)</f>
        <v>6.7437975846399922</v>
      </c>
      <c r="Q3186" s="3">
        <f t="shared" si="544"/>
        <v>38.254985257000428</v>
      </c>
      <c r="R3186" s="3">
        <f t="shared" si="549"/>
        <v>135.81645000000003</v>
      </c>
      <c r="S3186" s="3">
        <f t="shared" si="545"/>
        <v>365.31913583542701</v>
      </c>
      <c r="T3186" s="3">
        <f>(0.5*(1-COS(RADIANS(90-$X$3)))*(D3186+E3186)*'PV model'!$B$4)</f>
        <v>0</v>
      </c>
      <c r="U3186" s="3">
        <f t="shared" si="550"/>
        <v>501.13558583542704</v>
      </c>
      <c r="V3186" s="3">
        <f>('PV model'!$B$13*(U3186/1000)*(1-'PV model'!$B$14*((20+C3186)-25))*'PV model'!$B$10)/'PV model'!$B$12</f>
        <v>47.689024528424035</v>
      </c>
    </row>
    <row r="3187" spans="1:22" x14ac:dyDescent="0.2">
      <c r="A3187" s="10">
        <f t="shared" si="551"/>
        <v>133</v>
      </c>
      <c r="B3187" s="10">
        <f t="shared" si="552"/>
        <v>14</v>
      </c>
      <c r="C3187" s="23">
        <v>17.3</v>
      </c>
      <c r="D3187" s="24">
        <v>4.4897999999999998</v>
      </c>
      <c r="E3187" s="24">
        <v>198.45</v>
      </c>
      <c r="F3187" s="48"/>
      <c r="G3187" s="48"/>
      <c r="H3187" s="1">
        <f t="shared" si="553"/>
        <v>18.307139157718538</v>
      </c>
      <c r="I3187" s="1">
        <f t="shared" si="546"/>
        <v>3.7548977070137428</v>
      </c>
      <c r="J3187" s="4">
        <f>B3187+('PV model'!$B$3/15)+(I3187/60)</f>
        <v>13.785914961783561</v>
      </c>
      <c r="K3187" s="2">
        <f t="shared" si="547"/>
        <v>-26.788724426753419</v>
      </c>
      <c r="L3187" s="2">
        <f>DEGREES(ASIN((((COS(RADIANS('PV model'!$B$2))*COS(RADIANS(H3187))*COS(RADIANS(K3187)))+(SIN(RADIANS('PV model'!$B$2))*SIN(RADIANS(H3187)))))))</f>
        <v>47.637135543287258</v>
      </c>
      <c r="M3187" s="3">
        <f t="shared" si="543"/>
        <v>47.637135543287258</v>
      </c>
      <c r="N3187" s="2">
        <f t="shared" si="548"/>
        <v>-39.421327780036926</v>
      </c>
      <c r="O3187" s="2">
        <f>IF('PV model'!$B$2&gt;0, 180-N3187,IF('PV model'!$B$2&lt;0,0-N3187,N3187))</f>
        <v>219.42132778003693</v>
      </c>
      <c r="P3187" s="2">
        <f>ABS(O3187-'PV model'!$B$5)</f>
        <v>14.421327780036933</v>
      </c>
      <c r="Q3187" s="3">
        <f t="shared" si="544"/>
        <v>42.362864456712742</v>
      </c>
      <c r="R3187" s="3">
        <f t="shared" si="549"/>
        <v>4.4897999999999998</v>
      </c>
      <c r="S3187" s="3">
        <f t="shared" si="545"/>
        <v>201.44679117341724</v>
      </c>
      <c r="T3187" s="3">
        <f>(0.5*(1-COS(RADIANS(90-$X$3)))*(D3187+E3187)*'PV model'!$B$4)</f>
        <v>0</v>
      </c>
      <c r="U3187" s="3">
        <f t="shared" si="550"/>
        <v>205.93659117341724</v>
      </c>
      <c r="V3187" s="3">
        <f>('PV model'!$B$13*(U3187/1000)*(1-'PV model'!$B$14*((20+C3187)-25))*'PV model'!$B$10)/'PV model'!$B$12</f>
        <v>19.572618908333002</v>
      </c>
    </row>
    <row r="3188" spans="1:22" x14ac:dyDescent="0.2">
      <c r="A3188" s="10">
        <f t="shared" si="551"/>
        <v>133</v>
      </c>
      <c r="B3188" s="10">
        <f t="shared" si="552"/>
        <v>15</v>
      </c>
      <c r="C3188" s="23">
        <v>18.2</v>
      </c>
      <c r="D3188" s="24">
        <v>287.34719999999999</v>
      </c>
      <c r="E3188" s="24">
        <v>295.46999999999997</v>
      </c>
      <c r="F3188" s="48"/>
      <c r="G3188" s="48"/>
      <c r="H3188" s="1">
        <f t="shared" si="553"/>
        <v>18.307139157718538</v>
      </c>
      <c r="I3188" s="1">
        <f t="shared" si="546"/>
        <v>3.7548977070137428</v>
      </c>
      <c r="J3188" s="4">
        <f>B3188+('PV model'!$B$3/15)+(I3188/60)</f>
        <v>14.785914961783561</v>
      </c>
      <c r="K3188" s="2">
        <f t="shared" si="547"/>
        <v>-41.788724426753419</v>
      </c>
      <c r="L3188" s="2">
        <f>DEGREES(ASIN((((COS(RADIANS('PV model'!$B$2))*COS(RADIANS(H3188))*COS(RADIANS(K3188)))+(SIN(RADIANS('PV model'!$B$2))*SIN(RADIANS(H3188)))))))</f>
        <v>41.28526637859536</v>
      </c>
      <c r="M3188" s="3">
        <f t="shared" si="543"/>
        <v>41.28526637859536</v>
      </c>
      <c r="N3188" s="2">
        <f t="shared" si="548"/>
        <v>-57.344890283260256</v>
      </c>
      <c r="O3188" s="2">
        <f>IF('PV model'!$B$2&gt;0, 180-N3188,IF('PV model'!$B$2&lt;0,0-N3188,N3188))</f>
        <v>237.34489028326027</v>
      </c>
      <c r="P3188" s="2">
        <f>ABS(O3188-'PV model'!$B$5)</f>
        <v>32.34489028326027</v>
      </c>
      <c r="Q3188" s="3">
        <f t="shared" si="544"/>
        <v>48.71473362140464</v>
      </c>
      <c r="R3188" s="3">
        <f t="shared" si="549"/>
        <v>287.34719999999999</v>
      </c>
      <c r="S3188" s="3">
        <f t="shared" si="545"/>
        <v>380.1545425961607</v>
      </c>
      <c r="T3188" s="3">
        <f>(0.5*(1-COS(RADIANS(90-$X$3)))*(D3188+E3188)*'PV model'!$B$4)</f>
        <v>0</v>
      </c>
      <c r="U3188" s="3">
        <f t="shared" si="550"/>
        <v>667.50174259616074</v>
      </c>
      <c r="V3188" s="3">
        <f>('PV model'!$B$13*(U3188/1000)*(1-'PV model'!$B$14*((20+C3188)-25))*'PV model'!$B$10)/'PV model'!$B$12</f>
        <v>63.200474752684862</v>
      </c>
    </row>
    <row r="3189" spans="1:22" x14ac:dyDescent="0.2">
      <c r="A3189" s="10">
        <f t="shared" si="551"/>
        <v>133</v>
      </c>
      <c r="B3189" s="10">
        <f t="shared" si="552"/>
        <v>16</v>
      </c>
      <c r="C3189" s="23">
        <v>18.7</v>
      </c>
      <c r="D3189" s="24">
        <v>497.24535000000003</v>
      </c>
      <c r="E3189" s="24">
        <v>203.74199999999999</v>
      </c>
      <c r="F3189" s="48"/>
      <c r="G3189" s="48"/>
      <c r="H3189" s="1">
        <f t="shared" si="553"/>
        <v>18.307139157718538</v>
      </c>
      <c r="I3189" s="1">
        <f t="shared" si="546"/>
        <v>3.7548977070137428</v>
      </c>
      <c r="J3189" s="4">
        <f>B3189+('PV model'!$B$3/15)+(I3189/60)</f>
        <v>15.785914961783561</v>
      </c>
      <c r="K3189" s="2">
        <f t="shared" si="547"/>
        <v>-56.788724426753419</v>
      </c>
      <c r="L3189" s="2">
        <f>DEGREES(ASIN((((COS(RADIANS('PV model'!$B$2))*COS(RADIANS(H3189))*COS(RADIANS(K3189)))+(SIN(RADIANS('PV model'!$B$2))*SIN(RADIANS(H3189)))))))</f>
        <v>33.600662900736566</v>
      </c>
      <c r="M3189" s="3">
        <f t="shared" si="543"/>
        <v>33.600662900736566</v>
      </c>
      <c r="N3189" s="2">
        <f t="shared" si="548"/>
        <v>-72.487490042613899</v>
      </c>
      <c r="O3189" s="2">
        <f>IF('PV model'!$B$2&gt;0, 180-N3189,IF('PV model'!$B$2&lt;0,0-N3189,N3189))</f>
        <v>252.4874900426139</v>
      </c>
      <c r="P3189" s="2">
        <f>ABS(O3189-'PV model'!$B$5)</f>
        <v>47.487490042613899</v>
      </c>
      <c r="Q3189" s="3">
        <f t="shared" si="544"/>
        <v>56.399337099263434</v>
      </c>
      <c r="R3189" s="3">
        <f t="shared" si="549"/>
        <v>497.24535000000003</v>
      </c>
      <c r="S3189" s="3">
        <f t="shared" si="545"/>
        <v>275.06743489664763</v>
      </c>
      <c r="T3189" s="3">
        <f>(0.5*(1-COS(RADIANS(90-$X$3)))*(D3189+E3189)*'PV model'!$B$4)</f>
        <v>0</v>
      </c>
      <c r="U3189" s="3">
        <f t="shared" si="550"/>
        <v>772.3127848966476</v>
      </c>
      <c r="V3189" s="3">
        <f>('PV model'!$B$13*(U3189/1000)*(1-'PV model'!$B$14*((20+C3189)-25))*'PV model'!$B$10)/'PV model'!$B$12</f>
        <v>72.969804826659754</v>
      </c>
    </row>
    <row r="3190" spans="1:22" x14ac:dyDescent="0.2">
      <c r="A3190" s="10">
        <f t="shared" si="551"/>
        <v>133</v>
      </c>
      <c r="B3190" s="10">
        <f t="shared" si="552"/>
        <v>17</v>
      </c>
      <c r="C3190" s="23">
        <v>18.2</v>
      </c>
      <c r="D3190" s="24">
        <v>86.428650000000005</v>
      </c>
      <c r="E3190" s="24">
        <v>185.22</v>
      </c>
      <c r="F3190" s="48"/>
      <c r="G3190" s="48"/>
      <c r="H3190" s="1">
        <f t="shared" si="553"/>
        <v>18.307139157718538</v>
      </c>
      <c r="I3190" s="1">
        <f t="shared" si="546"/>
        <v>3.7548977070137428</v>
      </c>
      <c r="J3190" s="4">
        <f>B3190+('PV model'!$B$3/15)+(I3190/60)</f>
        <v>16.785914961783561</v>
      </c>
      <c r="K3190" s="2">
        <f t="shared" si="547"/>
        <v>-71.788724426753419</v>
      </c>
      <c r="L3190" s="2">
        <f>DEGREES(ASIN((((COS(RADIANS('PV model'!$B$2))*COS(RADIANS(H3190))*COS(RADIANS(K3190)))+(SIN(RADIANS('PV model'!$B$2))*SIN(RADIANS(H3190)))))))</f>
        <v>25.272373456471914</v>
      </c>
      <c r="M3190" s="3">
        <f t="shared" si="543"/>
        <v>25.272373456471914</v>
      </c>
      <c r="N3190" s="2">
        <f t="shared" si="548"/>
        <v>-85.775935580350151</v>
      </c>
      <c r="O3190" s="2">
        <f>IF('PV model'!$B$2&gt;0, 180-N3190,IF('PV model'!$B$2&lt;0,0-N3190,N3190))</f>
        <v>265.77593558035016</v>
      </c>
      <c r="P3190" s="2">
        <f>ABS(O3190-'PV model'!$B$5)</f>
        <v>60.775935580350165</v>
      </c>
      <c r="Q3190" s="3">
        <f t="shared" si="544"/>
        <v>64.727626543528089</v>
      </c>
      <c r="R3190" s="3">
        <f t="shared" si="549"/>
        <v>86.428650000000019</v>
      </c>
      <c r="S3190" s="3">
        <f t="shared" si="545"/>
        <v>217.3620314344623</v>
      </c>
      <c r="T3190" s="3">
        <f>(0.5*(1-COS(RADIANS(90-$X$3)))*(D3190+E3190)*'PV model'!$B$4)</f>
        <v>0</v>
      </c>
      <c r="U3190" s="3">
        <f t="shared" si="550"/>
        <v>303.79068143446233</v>
      </c>
      <c r="V3190" s="3">
        <f>('PV model'!$B$13*(U3190/1000)*(1-'PV model'!$B$14*((20+C3190)-25))*'PV model'!$B$10)/'PV model'!$B$12</f>
        <v>28.76354332413408</v>
      </c>
    </row>
    <row r="3191" spans="1:22" x14ac:dyDescent="0.2">
      <c r="A3191" s="10">
        <f t="shared" si="551"/>
        <v>133</v>
      </c>
      <c r="B3191" s="10">
        <f t="shared" si="552"/>
        <v>18</v>
      </c>
      <c r="C3191" s="23">
        <v>18</v>
      </c>
      <c r="D3191" s="24">
        <v>187.44914999999997</v>
      </c>
      <c r="E3191" s="24">
        <v>135.828</v>
      </c>
      <c r="F3191" s="48"/>
      <c r="G3191" s="48"/>
      <c r="H3191" s="1">
        <f t="shared" si="553"/>
        <v>18.307139157718538</v>
      </c>
      <c r="I3191" s="1">
        <f t="shared" si="546"/>
        <v>3.7548977070137428</v>
      </c>
      <c r="J3191" s="4">
        <f>B3191+('PV model'!$B$3/15)+(I3191/60)</f>
        <v>17.785914961783561</v>
      </c>
      <c r="K3191" s="2">
        <f t="shared" si="547"/>
        <v>-86.788724426753419</v>
      </c>
      <c r="L3191" s="2">
        <f>DEGREES(ASIN((((COS(RADIANS('PV model'!$B$2))*COS(RADIANS(H3191))*COS(RADIANS(K3191)))+(SIN(RADIANS('PV model'!$B$2))*SIN(RADIANS(H3191)))))))</f>
        <v>16.797493743390543</v>
      </c>
      <c r="M3191" s="3">
        <f t="shared" si="543"/>
        <v>16.797493743390543</v>
      </c>
      <c r="N3191" s="2">
        <f t="shared" si="548"/>
        <v>-81.94861651063546</v>
      </c>
      <c r="O3191" s="2">
        <f>IF('PV model'!$B$2&gt;0, 180-N3191,IF('PV model'!$B$2&lt;0,0-N3191,N3191))</f>
        <v>261.94861651063547</v>
      </c>
      <c r="P3191" s="2">
        <f>ABS(O3191-'PV model'!$B$5)</f>
        <v>56.948616510635475</v>
      </c>
      <c r="Q3191" s="3">
        <f t="shared" si="544"/>
        <v>73.202506256609453</v>
      </c>
      <c r="R3191" s="3">
        <f t="shared" si="549"/>
        <v>187.44915000000006</v>
      </c>
      <c r="S3191" s="3">
        <f t="shared" si="545"/>
        <v>164.98921699833329</v>
      </c>
      <c r="T3191" s="3">
        <f>(0.5*(1-COS(RADIANS(90-$X$3)))*(D3191+E3191)*'PV model'!$B$4)</f>
        <v>0</v>
      </c>
      <c r="U3191" s="3">
        <f t="shared" si="550"/>
        <v>352.43836699833332</v>
      </c>
      <c r="V3191" s="3">
        <f>('PV model'!$B$13*(U3191/1000)*(1-'PV model'!$B$14*((20+C3191)-25))*'PV model'!$B$10)/'PV model'!$B$12</f>
        <v>33.39779272856542</v>
      </c>
    </row>
    <row r="3192" spans="1:22" x14ac:dyDescent="0.2">
      <c r="A3192" s="10">
        <f t="shared" si="551"/>
        <v>133</v>
      </c>
      <c r="B3192" s="10">
        <f t="shared" si="552"/>
        <v>19</v>
      </c>
      <c r="C3192" s="23">
        <v>17.2</v>
      </c>
      <c r="D3192" s="24">
        <v>65.102100000000007</v>
      </c>
      <c r="E3192" s="24">
        <v>82.908000000000001</v>
      </c>
      <c r="F3192" s="48"/>
      <c r="G3192" s="48"/>
      <c r="H3192" s="1">
        <f t="shared" si="553"/>
        <v>18.307139157718538</v>
      </c>
      <c r="I3192" s="1">
        <f t="shared" si="546"/>
        <v>3.7548977070137428</v>
      </c>
      <c r="J3192" s="4">
        <f>B3192+('PV model'!$B$3/15)+(I3192/60)</f>
        <v>18.785914961783561</v>
      </c>
      <c r="K3192" s="2">
        <f t="shared" si="547"/>
        <v>-101.78872442675342</v>
      </c>
      <c r="L3192" s="2">
        <f>DEGREES(ASIN((((COS(RADIANS('PV model'!$B$2))*COS(RADIANS(H3192))*COS(RADIANS(K3192)))+(SIN(RADIANS('PV model'!$B$2))*SIN(RADIANS(H3192)))))))</f>
        <v>8.5692761977599634</v>
      </c>
      <c r="M3192" s="3">
        <f t="shared" si="543"/>
        <v>8.5692761977599634</v>
      </c>
      <c r="N3192" s="2">
        <f t="shared" si="548"/>
        <v>-70.026993349515848</v>
      </c>
      <c r="O3192" s="2">
        <f>IF('PV model'!$B$2&gt;0, 180-N3192,IF('PV model'!$B$2&lt;0,0-N3192,N3192))</f>
        <v>250.02699334951586</v>
      </c>
      <c r="P3192" s="2">
        <f>ABS(O3192-'PV model'!$B$5)</f>
        <v>45.026993349515863</v>
      </c>
      <c r="Q3192" s="3">
        <f t="shared" si="544"/>
        <v>81.430723802240038</v>
      </c>
      <c r="R3192" s="3">
        <f t="shared" si="549"/>
        <v>65.102099999999993</v>
      </c>
      <c r="S3192" s="3">
        <f t="shared" si="545"/>
        <v>94.335057678616309</v>
      </c>
      <c r="T3192" s="3">
        <f>(0.5*(1-COS(RADIANS(90-$X$3)))*(D3192+E3192)*'PV model'!$B$4)</f>
        <v>0</v>
      </c>
      <c r="U3192" s="3">
        <f t="shared" si="550"/>
        <v>159.4371576786163</v>
      </c>
      <c r="V3192" s="3">
        <f>('PV model'!$B$13*(U3192/1000)*(1-'PV model'!$B$14*((20+C3192)-25))*'PV model'!$B$10)/'PV model'!$B$12</f>
        <v>15.159596173414625</v>
      </c>
    </row>
    <row r="3193" spans="1:22" x14ac:dyDescent="0.2">
      <c r="A3193" s="10">
        <f t="shared" si="551"/>
        <v>133</v>
      </c>
      <c r="B3193" s="10">
        <f t="shared" si="552"/>
        <v>20</v>
      </c>
      <c r="C3193" s="23">
        <v>15.8</v>
      </c>
      <c r="D3193" s="24">
        <v>7.8571499999999999</v>
      </c>
      <c r="E3193" s="24">
        <v>28.224</v>
      </c>
      <c r="F3193" s="48"/>
      <c r="G3193" s="48"/>
      <c r="H3193" s="1">
        <f t="shared" si="553"/>
        <v>18.307139157718538</v>
      </c>
      <c r="I3193" s="1">
        <f t="shared" si="546"/>
        <v>3.7548977070137428</v>
      </c>
      <c r="J3193" s="4">
        <f>B3193+('PV model'!$B$3/15)+(I3193/60)</f>
        <v>19.785914961783561</v>
      </c>
      <c r="K3193" s="2">
        <f t="shared" si="547"/>
        <v>-116.78872442675342</v>
      </c>
      <c r="L3193" s="2">
        <f>DEGREES(ASIN((((COS(RADIANS('PV model'!$B$2))*COS(RADIANS(H3193))*COS(RADIANS(K3193)))+(SIN(RADIANS('PV model'!$B$2))*SIN(RADIANS(H3193)))))))</f>
        <v>0.94583680993251273</v>
      </c>
      <c r="M3193" s="3">
        <f t="shared" si="543"/>
        <v>0.94583680993251273</v>
      </c>
      <c r="N3193" s="2">
        <f t="shared" si="548"/>
        <v>-57.952501812450585</v>
      </c>
      <c r="O3193" s="2">
        <f>IF('PV model'!$B$2&gt;0, 180-N3193,IF('PV model'!$B$2&lt;0,0-N3193,N3193))</f>
        <v>237.95250181245058</v>
      </c>
      <c r="P3193" s="2">
        <f>ABS(O3193-'PV model'!$B$5)</f>
        <v>32.952501812450578</v>
      </c>
      <c r="Q3193" s="3">
        <f t="shared" si="544"/>
        <v>89.054163190067484</v>
      </c>
      <c r="R3193" s="3">
        <f t="shared" si="549"/>
        <v>7.8571500000000407</v>
      </c>
      <c r="S3193" s="3">
        <f t="shared" si="545"/>
        <v>30.163581855649173</v>
      </c>
      <c r="T3193" s="3">
        <f>(0.5*(1-COS(RADIANS(90-$X$3)))*(D3193+E3193)*'PV model'!$B$4)</f>
        <v>0</v>
      </c>
      <c r="U3193" s="3">
        <f t="shared" si="550"/>
        <v>38.020731855649217</v>
      </c>
      <c r="V3193" s="3">
        <f>('PV model'!$B$13*(U3193/1000)*(1-'PV model'!$B$14*((20+C3193)-25))*'PV model'!$B$10)/'PV model'!$B$12</f>
        <v>3.6363684944989378</v>
      </c>
    </row>
    <row r="3194" spans="1:22" x14ac:dyDescent="0.2">
      <c r="A3194" s="10">
        <f t="shared" si="551"/>
        <v>133</v>
      </c>
      <c r="B3194" s="10">
        <f t="shared" si="552"/>
        <v>21</v>
      </c>
      <c r="C3194" s="23">
        <v>14.4</v>
      </c>
      <c r="D3194" s="24">
        <v>0</v>
      </c>
      <c r="E3194" s="24">
        <v>0.88200000000000001</v>
      </c>
      <c r="F3194" s="48"/>
      <c r="G3194" s="48"/>
      <c r="H3194" s="1">
        <f t="shared" si="553"/>
        <v>18.307139157718538</v>
      </c>
      <c r="I3194" s="1">
        <f t="shared" si="546"/>
        <v>3.7548977070137428</v>
      </c>
      <c r="J3194" s="4">
        <f>B3194+('PV model'!$B$3/15)+(I3194/60)</f>
        <v>20.785914961783561</v>
      </c>
      <c r="K3194" s="2">
        <f t="shared" si="547"/>
        <v>-131.78872442675342</v>
      </c>
      <c r="L3194" s="2">
        <f>DEGREES(ASIN((((COS(RADIANS('PV model'!$B$2))*COS(RADIANS(H3194))*COS(RADIANS(K3194)))+(SIN(RADIANS('PV model'!$B$2))*SIN(RADIANS(H3194)))))))</f>
        <v>-5.7088976707082022</v>
      </c>
      <c r="M3194" s="3">
        <f t="shared" si="543"/>
        <v>0</v>
      </c>
      <c r="N3194" s="2">
        <f t="shared" si="548"/>
        <v>-45.348749364758675</v>
      </c>
      <c r="O3194" s="2">
        <f>IF('PV model'!$B$2&gt;0, 180-N3194,IF('PV model'!$B$2&lt;0,0-N3194,N3194))</f>
        <v>225.34874936475867</v>
      </c>
      <c r="P3194" s="2">
        <f>ABS(O3194-'PV model'!$B$5)</f>
        <v>20.348749364758675</v>
      </c>
      <c r="Q3194" s="3">
        <f t="shared" si="544"/>
        <v>95.708897670708197</v>
      </c>
      <c r="R3194" s="3">
        <f t="shared" si="549"/>
        <v>0</v>
      </c>
      <c r="S3194" s="3">
        <f t="shared" si="545"/>
        <v>0.88200000000000001</v>
      </c>
      <c r="T3194" s="3">
        <f>(0.5*(1-COS(RADIANS(90-$X$3)))*(D3194+E3194)*'PV model'!$B$4)</f>
        <v>0</v>
      </c>
      <c r="U3194" s="3">
        <f t="shared" si="550"/>
        <v>0.88200000000000001</v>
      </c>
      <c r="V3194" s="3">
        <f>('PV model'!$B$13*(U3194/1000)*(1-'PV model'!$B$14*((20+C3194)-25))*'PV model'!$B$10)/'PV model'!$B$12</f>
        <v>8.4849726527999991E-2</v>
      </c>
    </row>
    <row r="3195" spans="1:22" x14ac:dyDescent="0.2">
      <c r="A3195" s="10">
        <f t="shared" si="551"/>
        <v>133</v>
      </c>
      <c r="B3195" s="10">
        <f t="shared" si="552"/>
        <v>22</v>
      </c>
      <c r="C3195" s="23">
        <v>14.1</v>
      </c>
      <c r="D3195" s="24">
        <v>0</v>
      </c>
      <c r="E3195" s="24">
        <v>0</v>
      </c>
      <c r="F3195" s="48"/>
      <c r="G3195" s="48"/>
      <c r="H3195" s="1">
        <f t="shared" si="553"/>
        <v>18.307139157718538</v>
      </c>
      <c r="I3195" s="1">
        <f t="shared" si="546"/>
        <v>3.7548977070137428</v>
      </c>
      <c r="J3195" s="4">
        <f>B3195+('PV model'!$B$3/15)+(I3195/60)</f>
        <v>21.785914961783561</v>
      </c>
      <c r="K3195" s="2">
        <f t="shared" si="547"/>
        <v>-146.78872442675342</v>
      </c>
      <c r="L3195" s="2">
        <f>DEGREES(ASIN((((COS(RADIANS('PV model'!$B$2))*COS(RADIANS(H3195))*COS(RADIANS(K3195)))+(SIN(RADIANS('PV model'!$B$2))*SIN(RADIANS(H3195)))))))</f>
        <v>-11.013215513043095</v>
      </c>
      <c r="M3195" s="3">
        <f t="shared" si="543"/>
        <v>0</v>
      </c>
      <c r="N3195" s="2">
        <f t="shared" si="548"/>
        <v>-31.989370329931823</v>
      </c>
      <c r="O3195" s="2">
        <f>IF('PV model'!$B$2&gt;0, 180-N3195,IF('PV model'!$B$2&lt;0,0-N3195,N3195))</f>
        <v>211.98937032993183</v>
      </c>
      <c r="P3195" s="2">
        <f>ABS(O3195-'PV model'!$B$5)</f>
        <v>6.9893703299318304</v>
      </c>
      <c r="Q3195" s="3">
        <f t="shared" si="544"/>
        <v>101.01321551304309</v>
      </c>
      <c r="R3195" s="3">
        <f t="shared" si="549"/>
        <v>0</v>
      </c>
      <c r="S3195" s="3">
        <f t="shared" si="545"/>
        <v>0</v>
      </c>
      <c r="T3195" s="3">
        <f>(0.5*(1-COS(RADIANS(90-$X$3)))*(D3195+E3195)*'PV model'!$B$4)</f>
        <v>0</v>
      </c>
      <c r="U3195" s="3">
        <f t="shared" si="550"/>
        <v>0</v>
      </c>
      <c r="V3195" s="3">
        <f>('PV model'!$B$13*(U3195/1000)*(1-'PV model'!$B$14*((20+C3195)-25))*'PV model'!$B$10)/'PV model'!$B$12</f>
        <v>0</v>
      </c>
    </row>
    <row r="3196" spans="1:22" x14ac:dyDescent="0.2">
      <c r="A3196" s="10">
        <f t="shared" si="551"/>
        <v>133</v>
      </c>
      <c r="B3196" s="10">
        <f t="shared" si="552"/>
        <v>23</v>
      </c>
      <c r="C3196" s="23">
        <v>13</v>
      </c>
      <c r="D3196" s="24">
        <v>0</v>
      </c>
      <c r="E3196" s="24">
        <v>0</v>
      </c>
      <c r="F3196" s="48"/>
      <c r="G3196" s="48"/>
      <c r="H3196" s="1">
        <f t="shared" si="553"/>
        <v>18.307139157718538</v>
      </c>
      <c r="I3196" s="1">
        <f t="shared" si="546"/>
        <v>3.7548977070137428</v>
      </c>
      <c r="J3196" s="4">
        <f>B3196+('PV model'!$B$3/15)+(I3196/60)</f>
        <v>22.785914961783561</v>
      </c>
      <c r="K3196" s="2">
        <f t="shared" si="547"/>
        <v>-161.78872442675342</v>
      </c>
      <c r="L3196" s="2">
        <f>DEGREES(ASIN((((COS(RADIANS('PV model'!$B$2))*COS(RADIANS(H3196))*COS(RADIANS(K3196)))+(SIN(RADIANS('PV model'!$B$2))*SIN(RADIANS(H3196)))))))</f>
        <v>-14.592130397451106</v>
      </c>
      <c r="M3196" s="3">
        <f t="shared" si="543"/>
        <v>0</v>
      </c>
      <c r="N3196" s="2">
        <f t="shared" si="548"/>
        <v>-17.854060641061402</v>
      </c>
      <c r="O3196" s="2">
        <f>IF('PV model'!$B$2&gt;0, 180-N3196,IF('PV model'!$B$2&lt;0,0-N3196,N3196))</f>
        <v>197.85406064106141</v>
      </c>
      <c r="P3196" s="2">
        <f>ABS(O3196-'PV model'!$B$5)</f>
        <v>7.1459393589385911</v>
      </c>
      <c r="Q3196" s="3">
        <f t="shared" si="544"/>
        <v>104.5921303974511</v>
      </c>
      <c r="R3196" s="3">
        <f t="shared" si="549"/>
        <v>0</v>
      </c>
      <c r="S3196" s="3">
        <f t="shared" si="545"/>
        <v>0</v>
      </c>
      <c r="T3196" s="3">
        <f>(0.5*(1-COS(RADIANS(90-$X$3)))*(D3196+E3196)*'PV model'!$B$4)</f>
        <v>0</v>
      </c>
      <c r="U3196" s="3">
        <f t="shared" si="550"/>
        <v>0</v>
      </c>
      <c r="V3196" s="3">
        <f>('PV model'!$B$13*(U3196/1000)*(1-'PV model'!$B$14*((20+C3196)-25))*'PV model'!$B$10)/'PV model'!$B$12</f>
        <v>0</v>
      </c>
    </row>
    <row r="3197" spans="1:22" x14ac:dyDescent="0.2">
      <c r="A3197" s="10">
        <f t="shared" si="551"/>
        <v>133</v>
      </c>
      <c r="B3197" s="10">
        <f t="shared" si="552"/>
        <v>24</v>
      </c>
      <c r="C3197" s="23">
        <v>12.4</v>
      </c>
      <c r="D3197" s="24">
        <v>0</v>
      </c>
      <c r="E3197" s="24">
        <v>0</v>
      </c>
      <c r="F3197" s="48"/>
      <c r="G3197" s="48"/>
      <c r="H3197" s="1">
        <f t="shared" si="553"/>
        <v>18.307139157718538</v>
      </c>
      <c r="I3197" s="1">
        <f t="shared" si="546"/>
        <v>3.7548977070137428</v>
      </c>
      <c r="J3197" s="4">
        <f>B3197+('PV model'!$B$3/15)+(I3197/60)</f>
        <v>23.785914961783561</v>
      </c>
      <c r="K3197" s="2">
        <f t="shared" si="547"/>
        <v>-176.78872442675342</v>
      </c>
      <c r="L3197" s="2">
        <f>DEGREES(ASIN((((COS(RADIANS('PV model'!$B$2))*COS(RADIANS(H3197))*COS(RADIANS(K3197)))+(SIN(RADIANS('PV model'!$B$2))*SIN(RADIANS(H3197)))))))</f>
        <v>-16.14248936675763</v>
      </c>
      <c r="M3197" s="3">
        <f t="shared" si="543"/>
        <v>0</v>
      </c>
      <c r="N3197" s="2">
        <f t="shared" si="548"/>
        <v>-3.1738383414807965</v>
      </c>
      <c r="O3197" s="2">
        <f>IF('PV model'!$B$2&gt;0, 180-N3197,IF('PV model'!$B$2&lt;0,0-N3197,N3197))</f>
        <v>183.1738383414808</v>
      </c>
      <c r="P3197" s="2">
        <f>ABS(O3197-'PV model'!$B$5)</f>
        <v>21.826161658519197</v>
      </c>
      <c r="Q3197" s="3">
        <f t="shared" si="544"/>
        <v>106.14248936675763</v>
      </c>
      <c r="R3197" s="3">
        <f t="shared" si="549"/>
        <v>0</v>
      </c>
      <c r="S3197" s="3">
        <f t="shared" si="545"/>
        <v>0</v>
      </c>
      <c r="T3197" s="3">
        <f>(0.5*(1-COS(RADIANS(90-$X$3)))*(D3197+E3197)*'PV model'!$B$4)</f>
        <v>0</v>
      </c>
      <c r="U3197" s="3">
        <f t="shared" si="550"/>
        <v>0</v>
      </c>
      <c r="V3197" s="3">
        <f>('PV model'!$B$13*(U3197/1000)*(1-'PV model'!$B$14*((20+C3197)-25))*'PV model'!$B$10)/'PV model'!$B$12</f>
        <v>0</v>
      </c>
    </row>
    <row r="3198" spans="1:22" x14ac:dyDescent="0.2">
      <c r="A3198" s="10">
        <f t="shared" si="551"/>
        <v>134</v>
      </c>
      <c r="B3198" s="10">
        <f t="shared" si="552"/>
        <v>1</v>
      </c>
      <c r="C3198" s="23">
        <v>12.8</v>
      </c>
      <c r="D3198" s="24">
        <v>0</v>
      </c>
      <c r="E3198" s="24">
        <v>0</v>
      </c>
      <c r="F3198" s="48"/>
      <c r="G3198" s="48"/>
      <c r="H3198" s="1">
        <f t="shared" si="553"/>
        <v>18.55709062117494</v>
      </c>
      <c r="I3198" s="1">
        <f t="shared" si="546"/>
        <v>3.7597203301310707</v>
      </c>
      <c r="J3198" s="4">
        <f>B3198+('PV model'!$B$3/15)+(I3198/60)</f>
        <v>0.78599533883551786</v>
      </c>
      <c r="K3198" s="2">
        <f t="shared" si="547"/>
        <v>168.21006991746722</v>
      </c>
      <c r="L3198" s="2">
        <f>DEGREES(ASIN((((COS(RADIANS('PV model'!$B$2))*COS(RADIANS(H3198))*COS(RADIANS(K3198)))+(SIN(RADIANS('PV model'!$B$2))*SIN(RADIANS(H3198)))))))</f>
        <v>-15.269014791774758</v>
      </c>
      <c r="M3198" s="3">
        <f t="shared" si="543"/>
        <v>0</v>
      </c>
      <c r="N3198" s="2">
        <f t="shared" si="548"/>
        <v>11.583068085047845</v>
      </c>
      <c r="O3198" s="2">
        <f>IF('PV model'!$B$2&gt;0, 180-N3198,IF('PV model'!$B$2&lt;0,0-N3198,N3198))</f>
        <v>168.41693191495216</v>
      </c>
      <c r="P3198" s="2">
        <f>ABS(O3198-'PV model'!$B$5)</f>
        <v>36.583068085047842</v>
      </c>
      <c r="Q3198" s="3">
        <f t="shared" si="544"/>
        <v>105.26901479177477</v>
      </c>
      <c r="R3198" s="3">
        <f t="shared" si="549"/>
        <v>0</v>
      </c>
      <c r="S3198" s="3">
        <f t="shared" si="545"/>
        <v>0</v>
      </c>
      <c r="T3198" s="3">
        <f>(0.5*(1-COS(RADIANS(90-$X$3)))*(D3198+E3198)*'PV model'!$B$4)</f>
        <v>0</v>
      </c>
      <c r="U3198" s="3">
        <f t="shared" si="550"/>
        <v>0</v>
      </c>
      <c r="V3198" s="3">
        <f>('PV model'!$B$13*(U3198/1000)*(1-'PV model'!$B$14*((20+C3198)-25))*'PV model'!$B$10)/'PV model'!$B$12</f>
        <v>0</v>
      </c>
    </row>
    <row r="3199" spans="1:22" x14ac:dyDescent="0.2">
      <c r="A3199" s="10">
        <f t="shared" si="551"/>
        <v>134</v>
      </c>
      <c r="B3199" s="10">
        <f t="shared" si="552"/>
        <v>2</v>
      </c>
      <c r="C3199" s="23">
        <v>13.2</v>
      </c>
      <c r="D3199" s="24">
        <v>0</v>
      </c>
      <c r="E3199" s="24">
        <v>0</v>
      </c>
      <c r="F3199" s="48"/>
      <c r="G3199" s="48"/>
      <c r="H3199" s="1">
        <f t="shared" si="553"/>
        <v>18.55709062117494</v>
      </c>
      <c r="I3199" s="1">
        <f t="shared" si="546"/>
        <v>3.7597203301310707</v>
      </c>
      <c r="J3199" s="4">
        <f>B3199+('PV model'!$B$3/15)+(I3199/60)</f>
        <v>1.7859953388355179</v>
      </c>
      <c r="K3199" s="2">
        <f t="shared" si="547"/>
        <v>153.21006991746722</v>
      </c>
      <c r="L3199" s="2">
        <f>DEGREES(ASIN((((COS(RADIANS('PV model'!$B$2))*COS(RADIANS(H3199))*COS(RADIANS(K3199)))+(SIN(RADIANS('PV model'!$B$2))*SIN(RADIANS(H3199)))))))</f>
        <v>-12.535538668060548</v>
      </c>
      <c r="M3199" s="3">
        <f t="shared" si="543"/>
        <v>0</v>
      </c>
      <c r="N3199" s="2">
        <f t="shared" si="548"/>
        <v>25.958557488265015</v>
      </c>
      <c r="O3199" s="2">
        <f>IF('PV model'!$B$2&gt;0, 180-N3199,IF('PV model'!$B$2&lt;0,0-N3199,N3199))</f>
        <v>154.041442511735</v>
      </c>
      <c r="P3199" s="2">
        <f>ABS(O3199-'PV model'!$B$5)</f>
        <v>50.958557488265001</v>
      </c>
      <c r="Q3199" s="3">
        <f t="shared" si="544"/>
        <v>102.53553866806055</v>
      </c>
      <c r="R3199" s="3">
        <f t="shared" si="549"/>
        <v>0</v>
      </c>
      <c r="S3199" s="3">
        <f t="shared" si="545"/>
        <v>0</v>
      </c>
      <c r="T3199" s="3">
        <f>(0.5*(1-COS(RADIANS(90-$X$3)))*(D3199+E3199)*'PV model'!$B$4)</f>
        <v>0</v>
      </c>
      <c r="U3199" s="3">
        <f t="shared" si="550"/>
        <v>0</v>
      </c>
      <c r="V3199" s="3">
        <f>('PV model'!$B$13*(U3199/1000)*(1-'PV model'!$B$14*((20+C3199)-25))*'PV model'!$B$10)/'PV model'!$B$12</f>
        <v>0</v>
      </c>
    </row>
    <row r="3200" spans="1:22" x14ac:dyDescent="0.2">
      <c r="A3200" s="10">
        <f t="shared" si="551"/>
        <v>134</v>
      </c>
      <c r="B3200" s="10">
        <f t="shared" si="552"/>
        <v>3</v>
      </c>
      <c r="C3200" s="23">
        <v>13</v>
      </c>
      <c r="D3200" s="24">
        <v>0</v>
      </c>
      <c r="E3200" s="24">
        <v>0</v>
      </c>
      <c r="F3200" s="48"/>
      <c r="G3200" s="48"/>
      <c r="H3200" s="1">
        <f t="shared" si="553"/>
        <v>18.55709062117494</v>
      </c>
      <c r="I3200" s="1">
        <f t="shared" si="546"/>
        <v>3.7597203301310707</v>
      </c>
      <c r="J3200" s="4">
        <f>B3200+('PV model'!$B$3/15)+(I3200/60)</f>
        <v>2.7859953388355176</v>
      </c>
      <c r="K3200" s="2">
        <f t="shared" si="547"/>
        <v>138.21006991746722</v>
      </c>
      <c r="L3200" s="2">
        <f>DEGREES(ASIN((((COS(RADIANS('PV model'!$B$2))*COS(RADIANS(H3200))*COS(RADIANS(K3200)))+(SIN(RADIANS('PV model'!$B$2))*SIN(RADIANS(H3200)))))))</f>
        <v>-7.9364023587815682</v>
      </c>
      <c r="M3200" s="3">
        <f t="shared" si="543"/>
        <v>0</v>
      </c>
      <c r="N3200" s="2">
        <f t="shared" si="548"/>
        <v>39.632632557897828</v>
      </c>
      <c r="O3200" s="2">
        <f>IF('PV model'!$B$2&gt;0, 180-N3200,IF('PV model'!$B$2&lt;0,0-N3200,N3200))</f>
        <v>140.36736744210216</v>
      </c>
      <c r="P3200" s="2">
        <f>ABS(O3200-'PV model'!$B$5)</f>
        <v>64.632632557897836</v>
      </c>
      <c r="Q3200" s="3">
        <f t="shared" si="544"/>
        <v>97.936402358781564</v>
      </c>
      <c r="R3200" s="3">
        <f t="shared" si="549"/>
        <v>0</v>
      </c>
      <c r="S3200" s="3">
        <f t="shared" si="545"/>
        <v>0</v>
      </c>
      <c r="T3200" s="3">
        <f>(0.5*(1-COS(RADIANS(90-$X$3)))*(D3200+E3200)*'PV model'!$B$4)</f>
        <v>0</v>
      </c>
      <c r="U3200" s="3">
        <f t="shared" si="550"/>
        <v>0</v>
      </c>
      <c r="V3200" s="3">
        <f>('PV model'!$B$13*(U3200/1000)*(1-'PV model'!$B$14*((20+C3200)-25))*'PV model'!$B$10)/'PV model'!$B$12</f>
        <v>0</v>
      </c>
    </row>
    <row r="3201" spans="1:22" x14ac:dyDescent="0.2">
      <c r="A3201" s="10">
        <f t="shared" si="551"/>
        <v>134</v>
      </c>
      <c r="B3201" s="10">
        <f t="shared" si="552"/>
        <v>4</v>
      </c>
      <c r="C3201" s="23">
        <v>12.9</v>
      </c>
      <c r="D3201" s="24">
        <v>0</v>
      </c>
      <c r="E3201" s="24">
        <v>0</v>
      </c>
      <c r="F3201" s="48"/>
      <c r="G3201" s="48"/>
      <c r="H3201" s="1">
        <f t="shared" si="553"/>
        <v>18.55709062117494</v>
      </c>
      <c r="I3201" s="1">
        <f t="shared" si="546"/>
        <v>3.7597203301310707</v>
      </c>
      <c r="J3201" s="4">
        <f>B3201+('PV model'!$B$3/15)+(I3201/60)</f>
        <v>3.7859953388355176</v>
      </c>
      <c r="K3201" s="2">
        <f t="shared" si="547"/>
        <v>123.21006991746724</v>
      </c>
      <c r="L3201" s="2">
        <f>DEGREES(ASIN((((COS(RADIANS('PV model'!$B$2))*COS(RADIANS(H3201))*COS(RADIANS(K3201)))+(SIN(RADIANS('PV model'!$B$2))*SIN(RADIANS(H3201)))))))</f>
        <v>-1.8234152850159993</v>
      </c>
      <c r="M3201" s="3">
        <f t="shared" si="543"/>
        <v>0</v>
      </c>
      <c r="N3201" s="2">
        <f t="shared" si="548"/>
        <v>52.520304798220224</v>
      </c>
      <c r="O3201" s="2">
        <f>IF('PV model'!$B$2&gt;0, 180-N3201,IF('PV model'!$B$2&lt;0,0-N3201,N3201))</f>
        <v>127.47969520177978</v>
      </c>
      <c r="P3201" s="2">
        <f>ABS(O3201-'PV model'!$B$5)</f>
        <v>77.520304798220224</v>
      </c>
      <c r="Q3201" s="3">
        <f t="shared" si="544"/>
        <v>91.823415285015997</v>
      </c>
      <c r="R3201" s="3">
        <f t="shared" si="549"/>
        <v>0</v>
      </c>
      <c r="S3201" s="3">
        <f t="shared" si="545"/>
        <v>0</v>
      </c>
      <c r="T3201" s="3">
        <f>(0.5*(1-COS(RADIANS(90-$X$3)))*(D3201+E3201)*'PV model'!$B$4)</f>
        <v>0</v>
      </c>
      <c r="U3201" s="3">
        <f t="shared" si="550"/>
        <v>0</v>
      </c>
      <c r="V3201" s="3">
        <f>('PV model'!$B$13*(U3201/1000)*(1-'PV model'!$B$14*((20+C3201)-25))*'PV model'!$B$10)/'PV model'!$B$12</f>
        <v>0</v>
      </c>
    </row>
    <row r="3202" spans="1:22" x14ac:dyDescent="0.2">
      <c r="A3202" s="10">
        <f t="shared" si="551"/>
        <v>134</v>
      </c>
      <c r="B3202" s="10">
        <f t="shared" si="552"/>
        <v>5</v>
      </c>
      <c r="C3202" s="23">
        <v>13.3</v>
      </c>
      <c r="D3202" s="24">
        <v>0</v>
      </c>
      <c r="E3202" s="24">
        <v>8.82</v>
      </c>
      <c r="F3202" s="48"/>
      <c r="G3202" s="48"/>
      <c r="H3202" s="1">
        <f t="shared" si="553"/>
        <v>18.55709062117494</v>
      </c>
      <c r="I3202" s="1">
        <f t="shared" si="546"/>
        <v>3.7597203301310707</v>
      </c>
      <c r="J3202" s="4">
        <f>B3202+('PV model'!$B$3/15)+(I3202/60)</f>
        <v>4.7859953388355185</v>
      </c>
      <c r="K3202" s="2">
        <f t="shared" si="547"/>
        <v>108.21006991746722</v>
      </c>
      <c r="L3202" s="2">
        <f>DEGREES(ASIN((((COS(RADIANS('PV model'!$B$2))*COS(RADIANS(H3202))*COS(RADIANS(K3202)))+(SIN(RADIANS('PV model'!$B$2))*SIN(RADIANS(H3202)))))))</f>
        <v>5.4212527511733208</v>
      </c>
      <c r="M3202" s="3">
        <f t="shared" si="543"/>
        <v>5.4212527511733208</v>
      </c>
      <c r="N3202" s="2">
        <f t="shared" si="548"/>
        <v>64.766007624797894</v>
      </c>
      <c r="O3202" s="2">
        <f>IF('PV model'!$B$2&gt;0, 180-N3202,IF('PV model'!$B$2&lt;0,0-N3202,N3202))</f>
        <v>115.23399237520211</v>
      </c>
      <c r="P3202" s="2">
        <f>ABS(O3202-'PV model'!$B$5)</f>
        <v>89.766007624797894</v>
      </c>
      <c r="Q3202" s="3">
        <f t="shared" si="544"/>
        <v>84.578747248826673</v>
      </c>
      <c r="R3202" s="3">
        <f t="shared" si="549"/>
        <v>0</v>
      </c>
      <c r="S3202" s="3">
        <f t="shared" si="545"/>
        <v>8.82</v>
      </c>
      <c r="T3202" s="3">
        <f>(0.5*(1-COS(RADIANS(90-$X$3)))*(D3202+E3202)*'PV model'!$B$4)</f>
        <v>0</v>
      </c>
      <c r="U3202" s="3">
        <f t="shared" si="550"/>
        <v>8.82</v>
      </c>
      <c r="V3202" s="3">
        <f>('PV model'!$B$13*(U3202/1000)*(1-'PV model'!$B$14*((20+C3202)-25))*'PV model'!$B$10)/'PV model'!$B$12</f>
        <v>0.85237651295999994</v>
      </c>
    </row>
    <row r="3203" spans="1:22" x14ac:dyDescent="0.2">
      <c r="A3203" s="10">
        <f t="shared" si="551"/>
        <v>134</v>
      </c>
      <c r="B3203" s="10">
        <f t="shared" si="552"/>
        <v>6</v>
      </c>
      <c r="C3203" s="23">
        <v>14.8</v>
      </c>
      <c r="D3203" s="24">
        <v>225.61245</v>
      </c>
      <c r="E3203" s="24">
        <v>34.398000000000003</v>
      </c>
      <c r="F3203" s="48"/>
      <c r="G3203" s="48"/>
      <c r="H3203" s="1">
        <f t="shared" si="553"/>
        <v>18.55709062117494</v>
      </c>
      <c r="I3203" s="1">
        <f t="shared" si="546"/>
        <v>3.7597203301310707</v>
      </c>
      <c r="J3203" s="4">
        <f>B3203+('PV model'!$B$3/15)+(I3203/60)</f>
        <v>5.7859953388355185</v>
      </c>
      <c r="K3203" s="2">
        <f t="shared" si="547"/>
        <v>93.210069917467223</v>
      </c>
      <c r="L3203" s="2">
        <f>DEGREES(ASIN((((COS(RADIANS('PV model'!$B$2))*COS(RADIANS(H3203))*COS(RADIANS(K3203)))+(SIN(RADIANS('PV model'!$B$2))*SIN(RADIANS(H3203)))))))</f>
        <v>13.427201605372556</v>
      </c>
      <c r="M3203" s="3">
        <f t="shared" si="543"/>
        <v>13.427201605372556</v>
      </c>
      <c r="N3203" s="2">
        <f t="shared" si="548"/>
        <v>76.685100877281641</v>
      </c>
      <c r="O3203" s="2">
        <f>IF('PV model'!$B$2&gt;0, 180-N3203,IF('PV model'!$B$2&lt;0,0-N3203,N3203))</f>
        <v>103.31489912271836</v>
      </c>
      <c r="P3203" s="2">
        <f>ABS(O3203-'PV model'!$B$5)</f>
        <v>101.68510087728164</v>
      </c>
      <c r="Q3203" s="3">
        <f t="shared" si="544"/>
        <v>76.572798394627441</v>
      </c>
      <c r="R3203" s="3">
        <f t="shared" si="549"/>
        <v>225.61245000000008</v>
      </c>
      <c r="S3203" s="3">
        <f t="shared" si="545"/>
        <v>42.340531031245199</v>
      </c>
      <c r="T3203" s="3">
        <f>(0.5*(1-COS(RADIANS(90-$X$3)))*(D3203+E3203)*'PV model'!$B$4)</f>
        <v>0</v>
      </c>
      <c r="U3203" s="3">
        <f t="shared" si="550"/>
        <v>267.95298103124526</v>
      </c>
      <c r="V3203" s="3">
        <f>('PV model'!$B$13*(U3203/1000)*(1-'PV model'!$B$14*((20+C3203)-25))*'PV model'!$B$10)/'PV model'!$B$12</f>
        <v>25.734624448515053</v>
      </c>
    </row>
    <row r="3204" spans="1:22" x14ac:dyDescent="0.2">
      <c r="A3204" s="10">
        <f t="shared" si="551"/>
        <v>134</v>
      </c>
      <c r="B3204" s="10">
        <f t="shared" si="552"/>
        <v>7</v>
      </c>
      <c r="C3204" s="23">
        <v>17.3</v>
      </c>
      <c r="D3204" s="24">
        <v>312.04110000000003</v>
      </c>
      <c r="E3204" s="24">
        <v>99.665999999999997</v>
      </c>
      <c r="F3204" s="48"/>
      <c r="G3204" s="48"/>
      <c r="H3204" s="1">
        <f t="shared" si="553"/>
        <v>18.55709062117494</v>
      </c>
      <c r="I3204" s="1">
        <f t="shared" si="546"/>
        <v>3.7597203301310707</v>
      </c>
      <c r="J3204" s="4">
        <f>B3204+('PV model'!$B$3/15)+(I3204/60)</f>
        <v>6.7859953388355185</v>
      </c>
      <c r="K3204" s="2">
        <f t="shared" si="547"/>
        <v>78.210069917467223</v>
      </c>
      <c r="L3204" s="2">
        <f>DEGREES(ASIN((((COS(RADIANS('PV model'!$B$2))*COS(RADIANS(H3204))*COS(RADIANS(K3204)))+(SIN(RADIANS('PV model'!$B$2))*SIN(RADIANS(H3204)))))))</f>
        <v>21.838454485530765</v>
      </c>
      <c r="M3204" s="3">
        <f t="shared" si="543"/>
        <v>21.838454485530765</v>
      </c>
      <c r="N3204" s="2">
        <f t="shared" si="548"/>
        <v>88.726825271696086</v>
      </c>
      <c r="O3204" s="2">
        <f>IF('PV model'!$B$2&gt;0, 180-N3204,IF('PV model'!$B$2&lt;0,0-N3204,N3204))</f>
        <v>91.273174728303914</v>
      </c>
      <c r="P3204" s="2">
        <f>ABS(O3204-'PV model'!$B$5)</f>
        <v>113.72682527169609</v>
      </c>
      <c r="Q3204" s="3">
        <f t="shared" si="544"/>
        <v>68.161545514469239</v>
      </c>
      <c r="R3204" s="3">
        <f t="shared" si="549"/>
        <v>312.04110000000009</v>
      </c>
      <c r="S3204" s="3">
        <f t="shared" si="545"/>
        <v>128.36408361931024</v>
      </c>
      <c r="T3204" s="3">
        <f>(0.5*(1-COS(RADIANS(90-$X$3)))*(D3204+E3204)*'PV model'!$B$4)</f>
        <v>0</v>
      </c>
      <c r="U3204" s="3">
        <f t="shared" si="550"/>
        <v>440.40518361931032</v>
      </c>
      <c r="V3204" s="3">
        <f>('PV model'!$B$13*(U3204/1000)*(1-'PV model'!$B$14*((20+C3204)-25))*'PV model'!$B$10)/'PV model'!$B$12</f>
        <v>41.856975368580613</v>
      </c>
    </row>
    <row r="3205" spans="1:22" x14ac:dyDescent="0.2">
      <c r="A3205" s="10">
        <f t="shared" si="551"/>
        <v>134</v>
      </c>
      <c r="B3205" s="10">
        <f t="shared" si="552"/>
        <v>8</v>
      </c>
      <c r="C3205" s="23">
        <v>19.600000000000001</v>
      </c>
      <c r="D3205" s="24">
        <v>456.83715000000001</v>
      </c>
      <c r="E3205" s="24">
        <v>144.648</v>
      </c>
      <c r="F3205" s="48"/>
      <c r="G3205" s="48"/>
      <c r="H3205" s="1">
        <f t="shared" si="553"/>
        <v>18.55709062117494</v>
      </c>
      <c r="I3205" s="1">
        <f t="shared" si="546"/>
        <v>3.7597203301310707</v>
      </c>
      <c r="J3205" s="4">
        <f>B3205+('PV model'!$B$3/15)+(I3205/60)</f>
        <v>7.7859953388355185</v>
      </c>
      <c r="K3205" s="2">
        <f t="shared" si="547"/>
        <v>63.210069917467223</v>
      </c>
      <c r="L3205" s="2">
        <f>DEGREES(ASIN((((COS(RADIANS('PV model'!$B$2))*COS(RADIANS(H3205))*COS(RADIANS(K3205)))+(SIN(RADIANS('PV model'!$B$2))*SIN(RADIANS(H3205)))))))</f>
        <v>30.284586556660098</v>
      </c>
      <c r="M3205" s="3">
        <f t="shared" si="543"/>
        <v>30.284586556660098</v>
      </c>
      <c r="N3205" s="2">
        <f t="shared" si="548"/>
        <v>78.519028014002089</v>
      </c>
      <c r="O3205" s="2">
        <f>IF('PV model'!$B$2&gt;0, 180-N3205,IF('PV model'!$B$2&lt;0,0-N3205,N3205))</f>
        <v>101.48097198599791</v>
      </c>
      <c r="P3205" s="2">
        <f>ABS(O3205-'PV model'!$B$5)</f>
        <v>103.51902801400209</v>
      </c>
      <c r="Q3205" s="3">
        <f t="shared" si="544"/>
        <v>59.715413443339898</v>
      </c>
      <c r="R3205" s="3">
        <f t="shared" si="549"/>
        <v>456.83715000000012</v>
      </c>
      <c r="S3205" s="3">
        <f t="shared" si="545"/>
        <v>194.77406959145463</v>
      </c>
      <c r="T3205" s="3">
        <f>(0.5*(1-COS(RADIANS(90-$X$3)))*(D3205+E3205)*'PV model'!$B$4)</f>
        <v>0</v>
      </c>
      <c r="U3205" s="3">
        <f t="shared" si="550"/>
        <v>651.61121959145476</v>
      </c>
      <c r="V3205" s="3">
        <f>('PV model'!$B$13*(U3205/1000)*(1-'PV model'!$B$14*((20+C3205)-25))*'PV model'!$B$10)/'PV model'!$B$12</f>
        <v>61.331170151756687</v>
      </c>
    </row>
    <row r="3206" spans="1:22" x14ac:dyDescent="0.2">
      <c r="A3206" s="10">
        <f t="shared" si="551"/>
        <v>134</v>
      </c>
      <c r="B3206" s="10">
        <f t="shared" si="552"/>
        <v>9</v>
      </c>
      <c r="C3206" s="23">
        <v>15.4</v>
      </c>
      <c r="D3206" s="24">
        <v>382.75545</v>
      </c>
      <c r="E3206" s="24">
        <v>220.5</v>
      </c>
      <c r="F3206" s="48"/>
      <c r="G3206" s="48"/>
      <c r="H3206" s="1">
        <f t="shared" si="553"/>
        <v>18.55709062117494</v>
      </c>
      <c r="I3206" s="1">
        <f t="shared" si="546"/>
        <v>3.7597203301310707</v>
      </c>
      <c r="J3206" s="4">
        <f>B3206+('PV model'!$B$3/15)+(I3206/60)</f>
        <v>8.7859953388355176</v>
      </c>
      <c r="K3206" s="2">
        <f t="shared" si="547"/>
        <v>48.210069917467237</v>
      </c>
      <c r="L3206" s="2">
        <f>DEGREES(ASIN((((COS(RADIANS('PV model'!$B$2))*COS(RADIANS(H3206))*COS(RADIANS(K3206)))+(SIN(RADIANS('PV model'!$B$2))*SIN(RADIANS(H3206)))))))</f>
        <v>38.323923977283854</v>
      </c>
      <c r="M3206" s="3">
        <f t="shared" ref="M3206:M3269" si="554">IF(L3206&gt;0, L3206, 0)</f>
        <v>38.323923977283854</v>
      </c>
      <c r="N3206" s="2">
        <f t="shared" si="548"/>
        <v>64.285994860066637</v>
      </c>
      <c r="O3206" s="2">
        <f>IF('PV model'!$B$2&gt;0, 180-N3206,IF('PV model'!$B$2&lt;0,0-N3206,N3206))</f>
        <v>115.71400513993336</v>
      </c>
      <c r="P3206" s="2">
        <f>ABS(O3206-'PV model'!$B$5)</f>
        <v>89.285994860066637</v>
      </c>
      <c r="Q3206" s="3">
        <f t="shared" ref="Q3206:Q3269" si="555">DEGREES(ACOS((SIN(RADIANS(L3206))*COS(RADIANS(90-$X$3))+COS(RADIANS(L3206))*COS(RADIANS(P3206))*SIN(RADIANS(90-$X$3)))))</f>
        <v>51.676076022716138</v>
      </c>
      <c r="R3206" s="3">
        <f t="shared" si="549"/>
        <v>382.75545000000005</v>
      </c>
      <c r="S3206" s="3">
        <f t="shared" ref="S3206:S3269" si="556">IF($Z$3=TRUE, IF(E3206=0,0,E3206*(0.5*(1+COS(RADIANS(90-$X$3))*(1+(1-(E3206^2/(D3206+E3206)^2))*(SIN(RADIANS(0.5*$X$3))^3)))*(1+(1-(E3206^2/(D3206+E3206)^2))*(COS(RADIANS(Q3206))^2)*(SIN(RADIANS(90-L3206))^3)))), IF(E3206=0,0,E3206*(0.5*(1+COS(RADIANS(90-$X$3))))))</f>
        <v>295.17457847804752</v>
      </c>
      <c r="T3206" s="3">
        <f>(0.5*(1-COS(RADIANS(90-$X$3)))*(D3206+E3206)*'PV model'!$B$4)</f>
        <v>0</v>
      </c>
      <c r="U3206" s="3">
        <f t="shared" si="550"/>
        <v>677.93002847804757</v>
      </c>
      <c r="V3206" s="3">
        <f>('PV model'!$B$13*(U3206/1000)*(1-'PV model'!$B$14*((20+C3206)-25))*'PV model'!$B$10)/'PV model'!$B$12</f>
        <v>64.946824803764343</v>
      </c>
    </row>
    <row r="3207" spans="1:22" x14ac:dyDescent="0.2">
      <c r="A3207" s="10">
        <f t="shared" si="551"/>
        <v>134</v>
      </c>
      <c r="B3207" s="10">
        <f t="shared" si="552"/>
        <v>10</v>
      </c>
      <c r="C3207" s="23">
        <v>16.3</v>
      </c>
      <c r="D3207" s="24">
        <v>120.10215000000001</v>
      </c>
      <c r="E3207" s="24">
        <v>253.13400000000001</v>
      </c>
      <c r="F3207" s="48"/>
      <c r="G3207" s="48"/>
      <c r="H3207" s="1">
        <f t="shared" si="553"/>
        <v>18.55709062117494</v>
      </c>
      <c r="I3207" s="1">
        <f t="shared" ref="I3207:I3270" si="557">9.87*SIN(RADIANS(1.978*A3207-160.22))-7.53*COS(RADIANS(0.989*A3207-80.11))-1.5*SIN((RADIANS(0.989*A3207-80.11)))</f>
        <v>3.7597203301310707</v>
      </c>
      <c r="J3207" s="4">
        <f>B3207+('PV model'!$B$3/15)+(I3207/60)</f>
        <v>9.7859953388355176</v>
      </c>
      <c r="K3207" s="2">
        <f t="shared" ref="K3207:K3270" si="558">15*(12-J3207)</f>
        <v>33.210069917467237</v>
      </c>
      <c r="L3207" s="2">
        <f>DEGREES(ASIN((((COS(RADIANS('PV model'!$B$2))*COS(RADIANS(H3207))*COS(RADIANS(K3207)))+(SIN(RADIANS('PV model'!$B$2))*SIN(RADIANS(H3207)))))))</f>
        <v>45.359743646486393</v>
      </c>
      <c r="M3207" s="3">
        <f t="shared" si="554"/>
        <v>45.359743646486393</v>
      </c>
      <c r="N3207" s="2">
        <f t="shared" ref="N3207:N3270" si="559">DEGREES(ASIN((COS(RADIANS(H3207))*SIN(RADIANS(K3207)))/COS(RADIANS(L3207))))</f>
        <v>47.642972926192932</v>
      </c>
      <c r="O3207" s="2">
        <f>IF('PV model'!$B$2&gt;0, 180-N3207,IF('PV model'!$B$2&lt;0,0-N3207,N3207))</f>
        <v>132.35702707380707</v>
      </c>
      <c r="P3207" s="2">
        <f>ABS(O3207-'PV model'!$B$5)</f>
        <v>72.642972926192925</v>
      </c>
      <c r="Q3207" s="3">
        <f t="shared" si="555"/>
        <v>44.640256353513607</v>
      </c>
      <c r="R3207" s="3">
        <f t="shared" ref="R3207:R3270" si="560">IF(D3207=0,0,D3207*COS(RADIANS(Q3207))/SIN(RADIANS(L3207)))</f>
        <v>120.10215000000001</v>
      </c>
      <c r="S3207" s="3">
        <f t="shared" si="556"/>
        <v>303.60037203272265</v>
      </c>
      <c r="T3207" s="3">
        <f>(0.5*(1-COS(RADIANS(90-$X$3)))*(D3207+E3207)*'PV model'!$B$4)</f>
        <v>0</v>
      </c>
      <c r="U3207" s="3">
        <f t="shared" ref="U3207:U3270" si="561">R3207+S3207+T3207</f>
        <v>423.70252203272264</v>
      </c>
      <c r="V3207" s="3">
        <f>('PV model'!$B$13*(U3207/1000)*(1-'PV model'!$B$14*((20+C3207)-25))*'PV model'!$B$10)/'PV model'!$B$12</f>
        <v>40.43893475696288</v>
      </c>
    </row>
    <row r="3208" spans="1:22" x14ac:dyDescent="0.2">
      <c r="A3208" s="10">
        <f t="shared" ref="A3208:A3271" si="562">IF(B3208&gt;1,A3207,A3207+1)</f>
        <v>134</v>
      </c>
      <c r="B3208" s="10">
        <f t="shared" ref="B3208:B3271" si="563">IF(B3207&lt;24,B3207+1,1)</f>
        <v>11</v>
      </c>
      <c r="C3208" s="23">
        <v>15.8</v>
      </c>
      <c r="D3208" s="24">
        <v>81.938850000000002</v>
      </c>
      <c r="E3208" s="24">
        <v>285.76799999999997</v>
      </c>
      <c r="F3208" s="48"/>
      <c r="G3208" s="48"/>
      <c r="H3208" s="1">
        <f t="shared" ref="H3208:H3271" si="564">(23.465*SIN(RADIANS(280.1+0.9863*A3208)))</f>
        <v>18.55709062117494</v>
      </c>
      <c r="I3208" s="1">
        <f t="shared" si="557"/>
        <v>3.7597203301310707</v>
      </c>
      <c r="J3208" s="4">
        <f>B3208+('PV model'!$B$3/15)+(I3208/60)</f>
        <v>10.785995338835518</v>
      </c>
      <c r="K3208" s="2">
        <f t="shared" si="558"/>
        <v>18.210069917467237</v>
      </c>
      <c r="L3208" s="2">
        <f>DEGREES(ASIN((((COS(RADIANS('PV model'!$B$2))*COS(RADIANS(H3208))*COS(RADIANS(K3208)))+(SIN(RADIANS('PV model'!$B$2))*SIN(RADIANS(H3208)))))))</f>
        <v>50.564705411351177</v>
      </c>
      <c r="M3208" s="3">
        <f t="shared" si="554"/>
        <v>50.564705411351177</v>
      </c>
      <c r="N3208" s="2">
        <f t="shared" si="559"/>
        <v>27.800223281756079</v>
      </c>
      <c r="O3208" s="2">
        <f>IF('PV model'!$B$2&gt;0, 180-N3208,IF('PV model'!$B$2&lt;0,0-N3208,N3208))</f>
        <v>152.19977671824392</v>
      </c>
      <c r="P3208" s="2">
        <f>ABS(O3208-'PV model'!$B$5)</f>
        <v>52.800223281756075</v>
      </c>
      <c r="Q3208" s="3">
        <f t="shared" si="555"/>
        <v>39.435294588648823</v>
      </c>
      <c r="R3208" s="3">
        <f t="shared" si="560"/>
        <v>81.938850000000016</v>
      </c>
      <c r="S3208" s="3">
        <f t="shared" si="556"/>
        <v>324.28683611546677</v>
      </c>
      <c r="T3208" s="3">
        <f>(0.5*(1-COS(RADIANS(90-$X$3)))*(D3208+E3208)*'PV model'!$B$4)</f>
        <v>0</v>
      </c>
      <c r="U3208" s="3">
        <f t="shared" si="561"/>
        <v>406.22568611546677</v>
      </c>
      <c r="V3208" s="3">
        <f>('PV model'!$B$13*(U3208/1000)*(1-'PV model'!$B$14*((20+C3208)-25))*'PV model'!$B$10)/'PV model'!$B$12</f>
        <v>38.852126578068841</v>
      </c>
    </row>
    <row r="3209" spans="1:22" x14ac:dyDescent="0.2">
      <c r="A3209" s="10">
        <f t="shared" si="562"/>
        <v>134</v>
      </c>
      <c r="B3209" s="10">
        <f t="shared" si="563"/>
        <v>12</v>
      </c>
      <c r="C3209" s="23">
        <v>15.3</v>
      </c>
      <c r="D3209" s="24">
        <v>20.2041</v>
      </c>
      <c r="E3209" s="24">
        <v>312.22799999999995</v>
      </c>
      <c r="F3209" s="48"/>
      <c r="G3209" s="48"/>
      <c r="H3209" s="1">
        <f t="shared" si="564"/>
        <v>18.55709062117494</v>
      </c>
      <c r="I3209" s="1">
        <f t="shared" si="557"/>
        <v>3.7597203301310707</v>
      </c>
      <c r="J3209" s="4">
        <f>B3209+('PV model'!$B$3/15)+(I3209/60)</f>
        <v>11.785995338835518</v>
      </c>
      <c r="K3209" s="2">
        <f t="shared" si="558"/>
        <v>3.2100699174672354</v>
      </c>
      <c r="L3209" s="2">
        <f>DEGREES(ASIN((((COS(RADIANS('PV model'!$B$2))*COS(RADIANS(H3209))*COS(RADIANS(K3209)))+(SIN(RADIANS('PV model'!$B$2))*SIN(RADIANS(H3209)))))))</f>
        <v>52.976847081381813</v>
      </c>
      <c r="M3209" s="3">
        <f t="shared" si="554"/>
        <v>52.976847081381813</v>
      </c>
      <c r="N3209" s="2">
        <f t="shared" si="559"/>
        <v>5.0578646043861948</v>
      </c>
      <c r="O3209" s="2">
        <f>IF('PV model'!$B$2&gt;0, 180-N3209,IF('PV model'!$B$2&lt;0,0-N3209,N3209))</f>
        <v>174.9421353956138</v>
      </c>
      <c r="P3209" s="2">
        <f>ABS(O3209-'PV model'!$B$5)</f>
        <v>30.057864604386197</v>
      </c>
      <c r="Q3209" s="3">
        <f t="shared" si="555"/>
        <v>37.023152918618187</v>
      </c>
      <c r="R3209" s="3">
        <f t="shared" si="560"/>
        <v>20.2041</v>
      </c>
      <c r="S3209" s="3">
        <f t="shared" si="556"/>
        <v>323.96092266526676</v>
      </c>
      <c r="T3209" s="3">
        <f>(0.5*(1-COS(RADIANS(90-$X$3)))*(D3209+E3209)*'PV model'!$B$4)</f>
        <v>0</v>
      </c>
      <c r="U3209" s="3">
        <f t="shared" si="561"/>
        <v>344.16502266526675</v>
      </c>
      <c r="V3209" s="3">
        <f>('PV model'!$B$13*(U3209/1000)*(1-'PV model'!$B$14*((20+C3209)-25))*'PV model'!$B$10)/'PV model'!$B$12</f>
        <v>32.985342956196519</v>
      </c>
    </row>
    <row r="3210" spans="1:22" x14ac:dyDescent="0.2">
      <c r="A3210" s="10">
        <f t="shared" si="562"/>
        <v>134</v>
      </c>
      <c r="B3210" s="10">
        <f t="shared" si="563"/>
        <v>13</v>
      </c>
      <c r="C3210" s="23">
        <v>14.8</v>
      </c>
      <c r="D3210" s="24">
        <v>13.4694</v>
      </c>
      <c r="E3210" s="24">
        <v>284.88600000000002</v>
      </c>
      <c r="F3210" s="48"/>
      <c r="G3210" s="48"/>
      <c r="H3210" s="1">
        <f t="shared" si="564"/>
        <v>18.55709062117494</v>
      </c>
      <c r="I3210" s="1">
        <f t="shared" si="557"/>
        <v>3.7597203301310707</v>
      </c>
      <c r="J3210" s="4">
        <f>B3210+('PV model'!$B$3/15)+(I3210/60)</f>
        <v>12.785995338835518</v>
      </c>
      <c r="K3210" s="2">
        <f t="shared" si="558"/>
        <v>-11.789930082532765</v>
      </c>
      <c r="L3210" s="2">
        <f>DEGREES(ASIN((((COS(RADIANS('PV model'!$B$2))*COS(RADIANS(H3210))*COS(RADIANS(K3210)))+(SIN(RADIANS('PV model'!$B$2))*SIN(RADIANS(H3210)))))))</f>
        <v>51.990322897379052</v>
      </c>
      <c r="M3210" s="3">
        <f t="shared" si="554"/>
        <v>51.990322897379052</v>
      </c>
      <c r="N3210" s="2">
        <f t="shared" si="559"/>
        <v>-18.33388665984728</v>
      </c>
      <c r="O3210" s="2">
        <f>IF('PV model'!$B$2&gt;0, 180-N3210,IF('PV model'!$B$2&lt;0,0-N3210,N3210))</f>
        <v>198.33388665984728</v>
      </c>
      <c r="P3210" s="2">
        <f>ABS(O3210-'PV model'!$B$5)</f>
        <v>6.6661133401527195</v>
      </c>
      <c r="Q3210" s="3">
        <f t="shared" si="555"/>
        <v>38.009677102620948</v>
      </c>
      <c r="R3210" s="3">
        <f t="shared" si="560"/>
        <v>13.4694</v>
      </c>
      <c r="S3210" s="3">
        <f t="shared" si="556"/>
        <v>293.0320415522483</v>
      </c>
      <c r="T3210" s="3">
        <f>(0.5*(1-COS(RADIANS(90-$X$3)))*(D3210+E3210)*'PV model'!$B$4)</f>
        <v>0</v>
      </c>
      <c r="U3210" s="3">
        <f t="shared" si="561"/>
        <v>306.50144155224831</v>
      </c>
      <c r="V3210" s="3">
        <f>('PV model'!$B$13*(U3210/1000)*(1-'PV model'!$B$14*((20+C3210)-25))*'PV model'!$B$10)/'PV model'!$B$12</f>
        <v>29.436879040938276</v>
      </c>
    </row>
    <row r="3211" spans="1:22" x14ac:dyDescent="0.2">
      <c r="A3211" s="10">
        <f t="shared" si="562"/>
        <v>134</v>
      </c>
      <c r="B3211" s="10">
        <f t="shared" si="563"/>
        <v>14</v>
      </c>
      <c r="C3211" s="23">
        <v>14.3</v>
      </c>
      <c r="D3211" s="24">
        <v>6.7347000000000001</v>
      </c>
      <c r="E3211" s="24">
        <v>239.02199999999999</v>
      </c>
      <c r="F3211" s="48"/>
      <c r="G3211" s="48"/>
      <c r="H3211" s="1">
        <f t="shared" si="564"/>
        <v>18.55709062117494</v>
      </c>
      <c r="I3211" s="1">
        <f t="shared" si="557"/>
        <v>3.7597203301310707</v>
      </c>
      <c r="J3211" s="4">
        <f>B3211+('PV model'!$B$3/15)+(I3211/60)</f>
        <v>13.785995338835518</v>
      </c>
      <c r="K3211" s="2">
        <f t="shared" si="558"/>
        <v>-26.789930082532763</v>
      </c>
      <c r="L3211" s="2">
        <f>DEGREES(ASIN((((COS(RADIANS('PV model'!$B$2))*COS(RADIANS(H3211))*COS(RADIANS(K3211)))+(SIN(RADIANS('PV model'!$B$2))*SIN(RADIANS(H3211)))))))</f>
        <v>47.867933551272678</v>
      </c>
      <c r="M3211" s="3">
        <f t="shared" si="554"/>
        <v>47.867933551272678</v>
      </c>
      <c r="N3211" s="2">
        <f t="shared" si="559"/>
        <v>-39.564062666798847</v>
      </c>
      <c r="O3211" s="2">
        <f>IF('PV model'!$B$2&gt;0, 180-N3211,IF('PV model'!$B$2&lt;0,0-N3211,N3211))</f>
        <v>219.56406266679886</v>
      </c>
      <c r="P3211" s="2">
        <f>ABS(O3211-'PV model'!$B$5)</f>
        <v>14.564062666798861</v>
      </c>
      <c r="Q3211" s="3">
        <f t="shared" si="555"/>
        <v>42.132066448727315</v>
      </c>
      <c r="R3211" s="3">
        <f t="shared" si="560"/>
        <v>6.734700000000001</v>
      </c>
      <c r="S3211" s="3">
        <f t="shared" si="556"/>
        <v>243.47190041436338</v>
      </c>
      <c r="T3211" s="3">
        <f>(0.5*(1-COS(RADIANS(90-$X$3)))*(D3211+E3211)*'PV model'!$B$4)</f>
        <v>0</v>
      </c>
      <c r="U3211" s="3">
        <f t="shared" si="561"/>
        <v>250.20660041436338</v>
      </c>
      <c r="V3211" s="3">
        <f>('PV model'!$B$13*(U3211/1000)*(1-'PV model'!$B$14*((20+C3211)-25))*'PV model'!$B$10)/'PV model'!$B$12</f>
        <v>24.080255531299748</v>
      </c>
    </row>
    <row r="3212" spans="1:22" x14ac:dyDescent="0.2">
      <c r="A3212" s="10">
        <f t="shared" si="562"/>
        <v>134</v>
      </c>
      <c r="B3212" s="10">
        <f t="shared" si="563"/>
        <v>15</v>
      </c>
      <c r="C3212" s="23">
        <v>13.8</v>
      </c>
      <c r="D3212" s="24">
        <v>2.2448999999999999</v>
      </c>
      <c r="E3212" s="24">
        <v>180.81</v>
      </c>
      <c r="F3212" s="48"/>
      <c r="G3212" s="48"/>
      <c r="H3212" s="1">
        <f t="shared" si="564"/>
        <v>18.55709062117494</v>
      </c>
      <c r="I3212" s="1">
        <f t="shared" si="557"/>
        <v>3.7597203301310707</v>
      </c>
      <c r="J3212" s="4">
        <f>B3212+('PV model'!$B$3/15)+(I3212/60)</f>
        <v>14.785995338835518</v>
      </c>
      <c r="K3212" s="2">
        <f t="shared" si="558"/>
        <v>-41.789930082532763</v>
      </c>
      <c r="L3212" s="2">
        <f>DEGREES(ASIN((((COS(RADIANS('PV model'!$B$2))*COS(RADIANS(H3212))*COS(RADIANS(K3212)))+(SIN(RADIANS('PV model'!$B$2))*SIN(RADIANS(H3212)))))))</f>
        <v>41.500700407601897</v>
      </c>
      <c r="M3212" s="3">
        <f t="shared" si="554"/>
        <v>41.500700407601897</v>
      </c>
      <c r="N3212" s="2">
        <f t="shared" si="559"/>
        <v>-57.513845584260935</v>
      </c>
      <c r="O3212" s="2">
        <f>IF('PV model'!$B$2&gt;0, 180-N3212,IF('PV model'!$B$2&lt;0,0-N3212,N3212))</f>
        <v>237.51384558426093</v>
      </c>
      <c r="P3212" s="2">
        <f>ABS(O3212-'PV model'!$B$5)</f>
        <v>32.513845584260935</v>
      </c>
      <c r="Q3212" s="3">
        <f t="shared" si="555"/>
        <v>48.499299592398096</v>
      </c>
      <c r="R3212" s="3">
        <f t="shared" si="560"/>
        <v>2.2448999999999999</v>
      </c>
      <c r="S3212" s="3">
        <f t="shared" si="556"/>
        <v>182.40565832549609</v>
      </c>
      <c r="T3212" s="3">
        <f>(0.5*(1-COS(RADIANS(90-$X$3)))*(D3212+E3212)*'PV model'!$B$4)</f>
        <v>0</v>
      </c>
      <c r="U3212" s="3">
        <f t="shared" si="561"/>
        <v>184.65055832549609</v>
      </c>
      <c r="V3212" s="3">
        <f>('PV model'!$B$13*(U3212/1000)*(1-'PV model'!$B$14*((20+C3212)-25))*'PV model'!$B$10)/'PV model'!$B$12</f>
        <v>17.807959832896966</v>
      </c>
    </row>
    <row r="3213" spans="1:22" x14ac:dyDescent="0.2">
      <c r="A3213" s="10">
        <f t="shared" si="562"/>
        <v>134</v>
      </c>
      <c r="B3213" s="10">
        <f t="shared" si="563"/>
        <v>16</v>
      </c>
      <c r="C3213" s="23">
        <v>14.2</v>
      </c>
      <c r="D3213" s="24">
        <v>0</v>
      </c>
      <c r="E3213" s="24">
        <v>152.58600000000001</v>
      </c>
      <c r="F3213" s="48"/>
      <c r="G3213" s="48"/>
      <c r="H3213" s="1">
        <f t="shared" si="564"/>
        <v>18.55709062117494</v>
      </c>
      <c r="I3213" s="1">
        <f t="shared" si="557"/>
        <v>3.7597203301310707</v>
      </c>
      <c r="J3213" s="4">
        <f>B3213+('PV model'!$B$3/15)+(I3213/60)</f>
        <v>15.785995338835518</v>
      </c>
      <c r="K3213" s="2">
        <f t="shared" si="558"/>
        <v>-56.789930082532763</v>
      </c>
      <c r="L3213" s="2">
        <f>DEGREES(ASIN((((COS(RADIANS('PV model'!$B$2))*COS(RADIANS(H3213))*COS(RADIANS(K3213)))+(SIN(RADIANS('PV model'!$B$2))*SIN(RADIANS(H3213)))))))</f>
        <v>33.805446289080919</v>
      </c>
      <c r="M3213" s="3">
        <f t="shared" si="554"/>
        <v>33.805446289080919</v>
      </c>
      <c r="N3213" s="2">
        <f t="shared" si="559"/>
        <v>-72.659766287674969</v>
      </c>
      <c r="O3213" s="2">
        <f>IF('PV model'!$B$2&gt;0, 180-N3213,IF('PV model'!$B$2&lt;0,0-N3213,N3213))</f>
        <v>252.65976628767498</v>
      </c>
      <c r="P3213" s="2">
        <f>ABS(O3213-'PV model'!$B$5)</f>
        <v>47.659766287674984</v>
      </c>
      <c r="Q3213" s="3">
        <f t="shared" si="555"/>
        <v>56.194553710919081</v>
      </c>
      <c r="R3213" s="3">
        <f t="shared" si="560"/>
        <v>0</v>
      </c>
      <c r="S3213" s="3">
        <f t="shared" si="556"/>
        <v>152.58600000000001</v>
      </c>
      <c r="T3213" s="3">
        <f>(0.5*(1-COS(RADIANS(90-$X$3)))*(D3213+E3213)*'PV model'!$B$4)</f>
        <v>0</v>
      </c>
      <c r="U3213" s="3">
        <f t="shared" si="561"/>
        <v>152.58600000000001</v>
      </c>
      <c r="V3213" s="3">
        <f>('PV model'!$B$13*(U3213/1000)*(1-'PV model'!$B$14*((20+C3213)-25))*'PV model'!$B$10)/'PV model'!$B$12</f>
        <v>14.691204686591998</v>
      </c>
    </row>
    <row r="3214" spans="1:22" x14ac:dyDescent="0.2">
      <c r="A3214" s="10">
        <f t="shared" si="562"/>
        <v>134</v>
      </c>
      <c r="B3214" s="10">
        <f t="shared" si="563"/>
        <v>17</v>
      </c>
      <c r="C3214" s="23">
        <v>14.7</v>
      </c>
      <c r="D3214" s="24">
        <v>0</v>
      </c>
      <c r="E3214" s="24">
        <v>116.42399999999999</v>
      </c>
      <c r="F3214" s="48"/>
      <c r="G3214" s="48"/>
      <c r="H3214" s="1">
        <f t="shared" si="564"/>
        <v>18.55709062117494</v>
      </c>
      <c r="I3214" s="1">
        <f t="shared" si="557"/>
        <v>3.7597203301310707</v>
      </c>
      <c r="J3214" s="4">
        <f>B3214+('PV model'!$B$3/15)+(I3214/60)</f>
        <v>16.785995338835516</v>
      </c>
      <c r="K3214" s="2">
        <f t="shared" si="558"/>
        <v>-71.789930082532734</v>
      </c>
      <c r="L3214" s="2">
        <f>DEGREES(ASIN((((COS(RADIANS('PV model'!$B$2))*COS(RADIANS(H3214))*COS(RADIANS(K3214)))+(SIN(RADIANS('PV model'!$B$2))*SIN(RADIANS(H3214)))))))</f>
        <v>25.472496550981099</v>
      </c>
      <c r="M3214" s="3">
        <f t="shared" si="554"/>
        <v>25.472496550981099</v>
      </c>
      <c r="N3214" s="2">
        <f t="shared" si="559"/>
        <v>-85.941682514574708</v>
      </c>
      <c r="O3214" s="2">
        <f>IF('PV model'!$B$2&gt;0, 180-N3214,IF('PV model'!$B$2&lt;0,0-N3214,N3214))</f>
        <v>265.94168251457472</v>
      </c>
      <c r="P3214" s="2">
        <f>ABS(O3214-'PV model'!$B$5)</f>
        <v>60.941682514574723</v>
      </c>
      <c r="Q3214" s="3">
        <f t="shared" si="555"/>
        <v>64.527503449018894</v>
      </c>
      <c r="R3214" s="3">
        <f t="shared" si="560"/>
        <v>0</v>
      </c>
      <c r="S3214" s="3">
        <f t="shared" si="556"/>
        <v>116.42399999999999</v>
      </c>
      <c r="T3214" s="3">
        <f>(0.5*(1-COS(RADIANS(90-$X$3)))*(D3214+E3214)*'PV model'!$B$4)</f>
        <v>0</v>
      </c>
      <c r="U3214" s="3">
        <f t="shared" si="561"/>
        <v>116.42399999999999</v>
      </c>
      <c r="V3214" s="3">
        <f>('PV model'!$B$13*(U3214/1000)*(1-'PV model'!$B$14*((20+C3214)-25))*'PV model'!$B$10)/'PV model'!$B$12</f>
        <v>11.186198610047997</v>
      </c>
    </row>
    <row r="3215" spans="1:22" x14ac:dyDescent="0.2">
      <c r="A3215" s="10">
        <f t="shared" si="562"/>
        <v>134</v>
      </c>
      <c r="B3215" s="10">
        <f t="shared" si="563"/>
        <v>18</v>
      </c>
      <c r="C3215" s="23">
        <v>14.5</v>
      </c>
      <c r="D3215" s="24">
        <v>0</v>
      </c>
      <c r="E3215" s="24">
        <v>76.734000000000009</v>
      </c>
      <c r="F3215" s="48"/>
      <c r="G3215" s="48"/>
      <c r="H3215" s="1">
        <f t="shared" si="564"/>
        <v>18.55709062117494</v>
      </c>
      <c r="I3215" s="1">
        <f t="shared" si="557"/>
        <v>3.7597203301310707</v>
      </c>
      <c r="J3215" s="4">
        <f>B3215+('PV model'!$B$3/15)+(I3215/60)</f>
        <v>17.785995338835516</v>
      </c>
      <c r="K3215" s="2">
        <f t="shared" si="558"/>
        <v>-86.789930082532734</v>
      </c>
      <c r="L3215" s="2">
        <f>DEGREES(ASIN((((COS(RADIANS('PV model'!$B$2))*COS(RADIANS(H3215))*COS(RADIANS(K3215)))+(SIN(RADIANS('PV model'!$B$2))*SIN(RADIANS(H3215)))))))</f>
        <v>16.998439815453899</v>
      </c>
      <c r="M3215" s="3">
        <f t="shared" si="554"/>
        <v>16.998439815453899</v>
      </c>
      <c r="N3215" s="2">
        <f t="shared" si="559"/>
        <v>-81.793255513749145</v>
      </c>
      <c r="O3215" s="2">
        <f>IF('PV model'!$B$2&gt;0, 180-N3215,IF('PV model'!$B$2&lt;0,0-N3215,N3215))</f>
        <v>261.79325551374916</v>
      </c>
      <c r="P3215" s="2">
        <f>ABS(O3215-'PV model'!$B$5)</f>
        <v>56.793255513749159</v>
      </c>
      <c r="Q3215" s="3">
        <f t="shared" si="555"/>
        <v>73.001560184546094</v>
      </c>
      <c r="R3215" s="3">
        <f t="shared" si="560"/>
        <v>0</v>
      </c>
      <c r="S3215" s="3">
        <f t="shared" si="556"/>
        <v>76.734000000000009</v>
      </c>
      <c r="T3215" s="3">
        <f>(0.5*(1-COS(RADIANS(90-$X$3)))*(D3215+E3215)*'PV model'!$B$4)</f>
        <v>0</v>
      </c>
      <c r="U3215" s="3">
        <f t="shared" si="561"/>
        <v>76.734000000000009</v>
      </c>
      <c r="V3215" s="3">
        <f>('PV model'!$B$13*(U3215/1000)*(1-'PV model'!$B$14*((20+C3215)-25))*'PV model'!$B$10)/'PV model'!$B$12</f>
        <v>7.3788580756800002</v>
      </c>
    </row>
    <row r="3216" spans="1:22" x14ac:dyDescent="0.2">
      <c r="A3216" s="10">
        <f t="shared" si="562"/>
        <v>134</v>
      </c>
      <c r="B3216" s="10">
        <f t="shared" si="563"/>
        <v>19</v>
      </c>
      <c r="C3216" s="23">
        <v>13</v>
      </c>
      <c r="D3216" s="24">
        <v>0</v>
      </c>
      <c r="E3216" s="24">
        <v>37.925999999999995</v>
      </c>
      <c r="F3216" s="48"/>
      <c r="G3216" s="48"/>
      <c r="H3216" s="1">
        <f t="shared" si="564"/>
        <v>18.55709062117494</v>
      </c>
      <c r="I3216" s="1">
        <f t="shared" si="557"/>
        <v>3.7597203301310707</v>
      </c>
      <c r="J3216" s="4">
        <f>B3216+('PV model'!$B$3/15)+(I3216/60)</f>
        <v>18.785995338835516</v>
      </c>
      <c r="K3216" s="2">
        <f t="shared" si="558"/>
        <v>-101.78993008253273</v>
      </c>
      <c r="L3216" s="2">
        <f>DEGREES(ASIN((((COS(RADIANS('PV model'!$B$2))*COS(RADIANS(H3216))*COS(RADIANS(K3216)))+(SIN(RADIANS('PV model'!$B$2))*SIN(RADIANS(H3216)))))))</f>
        <v>8.7755702613025175</v>
      </c>
      <c r="M3216" s="3">
        <f t="shared" si="554"/>
        <v>8.7755702613025175</v>
      </c>
      <c r="N3216" s="2">
        <f t="shared" si="559"/>
        <v>-69.884223389827937</v>
      </c>
      <c r="O3216" s="2">
        <f>IF('PV model'!$B$2&gt;0, 180-N3216,IF('PV model'!$B$2&lt;0,0-N3216,N3216))</f>
        <v>249.88422338982792</v>
      </c>
      <c r="P3216" s="2">
        <f>ABS(O3216-'PV model'!$B$5)</f>
        <v>44.884223389827923</v>
      </c>
      <c r="Q3216" s="3">
        <f t="shared" si="555"/>
        <v>81.224429738697481</v>
      </c>
      <c r="R3216" s="3">
        <f t="shared" si="560"/>
        <v>0</v>
      </c>
      <c r="S3216" s="3">
        <f t="shared" si="556"/>
        <v>37.925999999999995</v>
      </c>
      <c r="T3216" s="3">
        <f>(0.5*(1-COS(RADIANS(90-$X$3)))*(D3216+E3216)*'PV model'!$B$4)</f>
        <v>0</v>
      </c>
      <c r="U3216" s="3">
        <f t="shared" si="561"/>
        <v>37.925999999999995</v>
      </c>
      <c r="V3216" s="3">
        <f>('PV model'!$B$13*(U3216/1000)*(1-'PV model'!$B$14*((20+C3216)-25))*'PV model'!$B$10)/'PV model'!$B$12</f>
        <v>3.6697683052799994</v>
      </c>
    </row>
    <row r="3217" spans="1:22" x14ac:dyDescent="0.2">
      <c r="A3217" s="10">
        <f t="shared" si="562"/>
        <v>134</v>
      </c>
      <c r="B3217" s="10">
        <f t="shared" si="563"/>
        <v>20</v>
      </c>
      <c r="C3217" s="23">
        <v>12.3</v>
      </c>
      <c r="D3217" s="24">
        <v>0</v>
      </c>
      <c r="E3217" s="24">
        <v>9.702</v>
      </c>
      <c r="F3217" s="48"/>
      <c r="G3217" s="48"/>
      <c r="H3217" s="1">
        <f t="shared" si="564"/>
        <v>18.55709062117494</v>
      </c>
      <c r="I3217" s="1">
        <f t="shared" si="557"/>
        <v>3.7597203301310707</v>
      </c>
      <c r="J3217" s="4">
        <f>B3217+('PV model'!$B$3/15)+(I3217/60)</f>
        <v>19.785995338835516</v>
      </c>
      <c r="K3217" s="2">
        <f t="shared" si="558"/>
        <v>-116.78993008253273</v>
      </c>
      <c r="L3217" s="2">
        <f>DEGREES(ASIN((((COS(RADIANS('PV model'!$B$2))*COS(RADIANS(H3217))*COS(RADIANS(K3217)))+(SIN(RADIANS('PV model'!$B$2))*SIN(RADIANS(H3217)))))))</f>
        <v>1.1608939405250338</v>
      </c>
      <c r="M3217" s="3">
        <f t="shared" si="554"/>
        <v>1.1608939405250338</v>
      </c>
      <c r="N3217" s="2">
        <f t="shared" si="559"/>
        <v>-57.825093107475091</v>
      </c>
      <c r="O3217" s="2">
        <f>IF('PV model'!$B$2&gt;0, 180-N3217,IF('PV model'!$B$2&lt;0,0-N3217,N3217))</f>
        <v>237.82509310747508</v>
      </c>
      <c r="P3217" s="2">
        <f>ABS(O3217-'PV model'!$B$5)</f>
        <v>32.825093107475084</v>
      </c>
      <c r="Q3217" s="3">
        <f t="shared" si="555"/>
        <v>88.839106059474972</v>
      </c>
      <c r="R3217" s="3">
        <f t="shared" si="560"/>
        <v>0</v>
      </c>
      <c r="S3217" s="3">
        <f t="shared" si="556"/>
        <v>9.702</v>
      </c>
      <c r="T3217" s="3">
        <f>(0.5*(1-COS(RADIANS(90-$X$3)))*(D3217+E3217)*'PV model'!$B$4)</f>
        <v>0</v>
      </c>
      <c r="U3217" s="3">
        <f t="shared" si="561"/>
        <v>9.702</v>
      </c>
      <c r="V3217" s="3">
        <f>('PV model'!$B$13*(U3217/1000)*(1-'PV model'!$B$14*((20+C3217)-25))*'PV model'!$B$10)/'PV model'!$B$12</f>
        <v>0.941493411936</v>
      </c>
    </row>
    <row r="3218" spans="1:22" x14ac:dyDescent="0.2">
      <c r="A3218" s="10">
        <f t="shared" si="562"/>
        <v>134</v>
      </c>
      <c r="B3218" s="10">
        <f t="shared" si="563"/>
        <v>21</v>
      </c>
      <c r="C3218" s="23">
        <v>11.9</v>
      </c>
      <c r="D3218" s="24">
        <v>0</v>
      </c>
      <c r="E3218" s="24">
        <v>0.88200000000000001</v>
      </c>
      <c r="F3218" s="48"/>
      <c r="G3218" s="48"/>
      <c r="H3218" s="1">
        <f t="shared" si="564"/>
        <v>18.55709062117494</v>
      </c>
      <c r="I3218" s="1">
        <f t="shared" si="557"/>
        <v>3.7597203301310707</v>
      </c>
      <c r="J3218" s="4">
        <f>B3218+('PV model'!$B$3/15)+(I3218/60)</f>
        <v>20.785995338835516</v>
      </c>
      <c r="K3218" s="2">
        <f t="shared" si="558"/>
        <v>-131.78993008253275</v>
      </c>
      <c r="L3218" s="2">
        <f>DEGREES(ASIN((((COS(RADIANS('PV model'!$B$2))*COS(RADIANS(H3218))*COS(RADIANS(K3218)))+(SIN(RADIANS('PV model'!$B$2))*SIN(RADIANS(H3218)))))))</f>
        <v>-5.4830506725590613</v>
      </c>
      <c r="M3218" s="3">
        <f t="shared" si="554"/>
        <v>0</v>
      </c>
      <c r="N3218" s="2">
        <f t="shared" si="559"/>
        <v>-45.241137536035097</v>
      </c>
      <c r="O3218" s="2">
        <f>IF('PV model'!$B$2&gt;0, 180-N3218,IF('PV model'!$B$2&lt;0,0-N3218,N3218))</f>
        <v>225.2411375360351</v>
      </c>
      <c r="P3218" s="2">
        <f>ABS(O3218-'PV model'!$B$5)</f>
        <v>20.241137536035097</v>
      </c>
      <c r="Q3218" s="3">
        <f t="shared" si="555"/>
        <v>95.48305067255906</v>
      </c>
      <c r="R3218" s="3">
        <f t="shared" si="560"/>
        <v>0</v>
      </c>
      <c r="S3218" s="3">
        <f t="shared" si="556"/>
        <v>0.88200000000000001</v>
      </c>
      <c r="T3218" s="3">
        <f>(0.5*(1-COS(RADIANS(90-$X$3)))*(D3218+E3218)*'PV model'!$B$4)</f>
        <v>0</v>
      </c>
      <c r="U3218" s="3">
        <f t="shared" si="561"/>
        <v>0.88200000000000001</v>
      </c>
      <c r="V3218" s="3">
        <f>('PV model'!$B$13*(U3218/1000)*(1-'PV model'!$B$14*((20+C3218)-25))*'PV model'!$B$10)/'PV model'!$B$12</f>
        <v>8.5731373727999993E-2</v>
      </c>
    </row>
    <row r="3219" spans="1:22" x14ac:dyDescent="0.2">
      <c r="A3219" s="10">
        <f t="shared" si="562"/>
        <v>134</v>
      </c>
      <c r="B3219" s="10">
        <f t="shared" si="563"/>
        <v>22</v>
      </c>
      <c r="C3219" s="23">
        <v>11.8</v>
      </c>
      <c r="D3219" s="24">
        <v>0</v>
      </c>
      <c r="E3219" s="24">
        <v>0</v>
      </c>
      <c r="F3219" s="48"/>
      <c r="G3219" s="48"/>
      <c r="H3219" s="1">
        <f t="shared" si="564"/>
        <v>18.55709062117494</v>
      </c>
      <c r="I3219" s="1">
        <f t="shared" si="557"/>
        <v>3.7597203301310707</v>
      </c>
      <c r="J3219" s="4">
        <f>B3219+('PV model'!$B$3/15)+(I3219/60)</f>
        <v>21.785995338835516</v>
      </c>
      <c r="K3219" s="2">
        <f t="shared" si="558"/>
        <v>-146.78993008253275</v>
      </c>
      <c r="L3219" s="2">
        <f>DEGREES(ASIN((((COS(RADIANS('PV model'!$B$2))*COS(RADIANS(H3219))*COS(RADIANS(K3219)))+(SIN(RADIANS('PV model'!$B$2))*SIN(RADIANS(H3219)))))))</f>
        <v>-10.776426968406682</v>
      </c>
      <c r="M3219" s="3">
        <f t="shared" si="554"/>
        <v>0</v>
      </c>
      <c r="N3219" s="2">
        <f t="shared" si="559"/>
        <v>-31.907849513569602</v>
      </c>
      <c r="O3219" s="2">
        <f>IF('PV model'!$B$2&gt;0, 180-N3219,IF('PV model'!$B$2&lt;0,0-N3219,N3219))</f>
        <v>211.9078495135696</v>
      </c>
      <c r="P3219" s="2">
        <f>ABS(O3219-'PV model'!$B$5)</f>
        <v>6.9078495135696016</v>
      </c>
      <c r="Q3219" s="3">
        <f t="shared" si="555"/>
        <v>100.77642696840668</v>
      </c>
      <c r="R3219" s="3">
        <f t="shared" si="560"/>
        <v>0</v>
      </c>
      <c r="S3219" s="3">
        <f t="shared" si="556"/>
        <v>0</v>
      </c>
      <c r="T3219" s="3">
        <f>(0.5*(1-COS(RADIANS(90-$X$3)))*(D3219+E3219)*'PV model'!$B$4)</f>
        <v>0</v>
      </c>
      <c r="U3219" s="3">
        <f t="shared" si="561"/>
        <v>0</v>
      </c>
      <c r="V3219" s="3">
        <f>('PV model'!$B$13*(U3219/1000)*(1-'PV model'!$B$14*((20+C3219)-25))*'PV model'!$B$10)/'PV model'!$B$12</f>
        <v>0</v>
      </c>
    </row>
    <row r="3220" spans="1:22" x14ac:dyDescent="0.2">
      <c r="A3220" s="10">
        <f t="shared" si="562"/>
        <v>134</v>
      </c>
      <c r="B3220" s="10">
        <f t="shared" si="563"/>
        <v>23</v>
      </c>
      <c r="C3220" s="23">
        <v>11.9</v>
      </c>
      <c r="D3220" s="24">
        <v>0</v>
      </c>
      <c r="E3220" s="24">
        <v>0</v>
      </c>
      <c r="F3220" s="48"/>
      <c r="G3220" s="48"/>
      <c r="H3220" s="1">
        <f t="shared" si="564"/>
        <v>18.55709062117494</v>
      </c>
      <c r="I3220" s="1">
        <f t="shared" si="557"/>
        <v>3.7597203301310707</v>
      </c>
      <c r="J3220" s="4">
        <f>B3220+('PV model'!$B$3/15)+(I3220/60)</f>
        <v>22.785995338835516</v>
      </c>
      <c r="K3220" s="2">
        <f t="shared" si="558"/>
        <v>-161.78993008253275</v>
      </c>
      <c r="L3220" s="2">
        <f>DEGREES(ASIN((((COS(RADIANS('PV model'!$B$2))*COS(RADIANS(H3220))*COS(RADIANS(K3220)))+(SIN(RADIANS('PV model'!$B$2))*SIN(RADIANS(H3220)))))))</f>
        <v>-14.346600017597737</v>
      </c>
      <c r="M3220" s="3">
        <f t="shared" si="554"/>
        <v>0</v>
      </c>
      <c r="N3220" s="2">
        <f t="shared" si="559"/>
        <v>-17.805709502305309</v>
      </c>
      <c r="O3220" s="2">
        <f>IF('PV model'!$B$2&gt;0, 180-N3220,IF('PV model'!$B$2&lt;0,0-N3220,N3220))</f>
        <v>197.80570950230532</v>
      </c>
      <c r="P3220" s="2">
        <f>ABS(O3220-'PV model'!$B$5)</f>
        <v>7.1942904976946807</v>
      </c>
      <c r="Q3220" s="3">
        <f t="shared" si="555"/>
        <v>104.34660001759774</v>
      </c>
      <c r="R3220" s="3">
        <f t="shared" si="560"/>
        <v>0</v>
      </c>
      <c r="S3220" s="3">
        <f t="shared" si="556"/>
        <v>0</v>
      </c>
      <c r="T3220" s="3">
        <f>(0.5*(1-COS(RADIANS(90-$X$3)))*(D3220+E3220)*'PV model'!$B$4)</f>
        <v>0</v>
      </c>
      <c r="U3220" s="3">
        <f t="shared" si="561"/>
        <v>0</v>
      </c>
      <c r="V3220" s="3">
        <f>('PV model'!$B$13*(U3220/1000)*(1-'PV model'!$B$14*((20+C3220)-25))*'PV model'!$B$10)/'PV model'!$B$12</f>
        <v>0</v>
      </c>
    </row>
    <row r="3221" spans="1:22" x14ac:dyDescent="0.2">
      <c r="A3221" s="10">
        <f t="shared" si="562"/>
        <v>134</v>
      </c>
      <c r="B3221" s="10">
        <f t="shared" si="563"/>
        <v>24</v>
      </c>
      <c r="C3221" s="23">
        <v>11.5</v>
      </c>
      <c r="D3221" s="24">
        <v>0</v>
      </c>
      <c r="E3221" s="24">
        <v>0</v>
      </c>
      <c r="F3221" s="48"/>
      <c r="G3221" s="48"/>
      <c r="H3221" s="1">
        <f t="shared" si="564"/>
        <v>18.55709062117494</v>
      </c>
      <c r="I3221" s="1">
        <f t="shared" si="557"/>
        <v>3.7597203301310707</v>
      </c>
      <c r="J3221" s="4">
        <f>B3221+('PV model'!$B$3/15)+(I3221/60)</f>
        <v>23.785995338835516</v>
      </c>
      <c r="K3221" s="2">
        <f t="shared" si="558"/>
        <v>-176.78993008253275</v>
      </c>
      <c r="L3221" s="2">
        <f>DEGREES(ASIN((((COS(RADIANS('PV model'!$B$2))*COS(RADIANS(H3221))*COS(RADIANS(K3221)))+(SIN(RADIANS('PV model'!$B$2))*SIN(RADIANS(H3221)))))))</f>
        <v>-15.892711825372579</v>
      </c>
      <c r="M3221" s="3">
        <f t="shared" si="554"/>
        <v>0</v>
      </c>
      <c r="N3221" s="2">
        <f t="shared" si="559"/>
        <v>-3.1640662846439618</v>
      </c>
      <c r="O3221" s="2">
        <f>IF('PV model'!$B$2&gt;0, 180-N3221,IF('PV model'!$B$2&lt;0,0-N3221,N3221))</f>
        <v>183.16406628464395</v>
      </c>
      <c r="P3221" s="2">
        <f>ABS(O3221-'PV model'!$B$5)</f>
        <v>21.835933715356049</v>
      </c>
      <c r="Q3221" s="3">
        <f t="shared" si="555"/>
        <v>105.89271182537257</v>
      </c>
      <c r="R3221" s="3">
        <f t="shared" si="560"/>
        <v>0</v>
      </c>
      <c r="S3221" s="3">
        <f t="shared" si="556"/>
        <v>0</v>
      </c>
      <c r="T3221" s="3">
        <f>(0.5*(1-COS(RADIANS(90-$X$3)))*(D3221+E3221)*'PV model'!$B$4)</f>
        <v>0</v>
      </c>
      <c r="U3221" s="3">
        <f t="shared" si="561"/>
        <v>0</v>
      </c>
      <c r="V3221" s="3">
        <f>('PV model'!$B$13*(U3221/1000)*(1-'PV model'!$B$14*((20+C3221)-25))*'PV model'!$B$10)/'PV model'!$B$12</f>
        <v>0</v>
      </c>
    </row>
    <row r="3222" spans="1:22" x14ac:dyDescent="0.2">
      <c r="A3222" s="10">
        <f t="shared" si="562"/>
        <v>135</v>
      </c>
      <c r="B3222" s="10">
        <f t="shared" si="563"/>
        <v>1</v>
      </c>
      <c r="C3222" s="23">
        <v>11.8</v>
      </c>
      <c r="D3222" s="24">
        <v>0</v>
      </c>
      <c r="E3222" s="24">
        <v>0</v>
      </c>
      <c r="F3222" s="48"/>
      <c r="G3222" s="48"/>
      <c r="H3222" s="1">
        <f t="shared" si="564"/>
        <v>18.801543233459714</v>
      </c>
      <c r="I3222" s="1">
        <f t="shared" si="557"/>
        <v>3.7548953983333822</v>
      </c>
      <c r="J3222" s="4">
        <f>B3222+('PV model'!$B$3/15)+(I3222/60)</f>
        <v>0.78591492330555646</v>
      </c>
      <c r="K3222" s="2">
        <f t="shared" si="558"/>
        <v>168.21127615041667</v>
      </c>
      <c r="L3222" s="2">
        <f>DEGREES(ASIN((((COS(RADIANS('PV model'!$B$2))*COS(RADIANS(H3222))*COS(RADIANS(K3222)))+(SIN(RADIANS('PV model'!$B$2))*SIN(RADIANS(H3222)))))))</f>
        <v>-15.026462376289073</v>
      </c>
      <c r="M3222" s="3">
        <f t="shared" si="554"/>
        <v>0</v>
      </c>
      <c r="N3222" s="2">
        <f t="shared" si="559"/>
        <v>11.551530355888119</v>
      </c>
      <c r="O3222" s="2">
        <f>IF('PV model'!$B$2&gt;0, 180-N3222,IF('PV model'!$B$2&lt;0,0-N3222,N3222))</f>
        <v>168.44846964411187</v>
      </c>
      <c r="P3222" s="2">
        <f>ABS(O3222-'PV model'!$B$5)</f>
        <v>36.551530355888133</v>
      </c>
      <c r="Q3222" s="3">
        <f t="shared" si="555"/>
        <v>105.02646237628907</v>
      </c>
      <c r="R3222" s="3">
        <f t="shared" si="560"/>
        <v>0</v>
      </c>
      <c r="S3222" s="3">
        <f t="shared" si="556"/>
        <v>0</v>
      </c>
      <c r="T3222" s="3">
        <f>(0.5*(1-COS(RADIANS(90-$X$3)))*(D3222+E3222)*'PV model'!$B$4)</f>
        <v>0</v>
      </c>
      <c r="U3222" s="3">
        <f t="shared" si="561"/>
        <v>0</v>
      </c>
      <c r="V3222" s="3">
        <f>('PV model'!$B$13*(U3222/1000)*(1-'PV model'!$B$14*((20+C3222)-25))*'PV model'!$B$10)/'PV model'!$B$12</f>
        <v>0</v>
      </c>
    </row>
    <row r="3223" spans="1:22" x14ac:dyDescent="0.2">
      <c r="A3223" s="10">
        <f t="shared" si="562"/>
        <v>135</v>
      </c>
      <c r="B3223" s="10">
        <f t="shared" si="563"/>
        <v>2</v>
      </c>
      <c r="C3223" s="23">
        <v>12.3</v>
      </c>
      <c r="D3223" s="24">
        <v>0</v>
      </c>
      <c r="E3223" s="24">
        <v>0</v>
      </c>
      <c r="F3223" s="48"/>
      <c r="G3223" s="48"/>
      <c r="H3223" s="1">
        <f t="shared" si="564"/>
        <v>18.801543233459714</v>
      </c>
      <c r="I3223" s="1">
        <f t="shared" si="557"/>
        <v>3.7548953983333822</v>
      </c>
      <c r="J3223" s="4">
        <f>B3223+('PV model'!$B$3/15)+(I3223/60)</f>
        <v>1.7859149233055565</v>
      </c>
      <c r="K3223" s="2">
        <f t="shared" si="558"/>
        <v>153.21127615041667</v>
      </c>
      <c r="L3223" s="2">
        <f>DEGREES(ASIN((((COS(RADIANS('PV model'!$B$2))*COS(RADIANS(H3223))*COS(RADIANS(K3223)))+(SIN(RADIANS('PV model'!$B$2))*SIN(RADIANS(H3223)))))))</f>
        <v>-12.299884312475282</v>
      </c>
      <c r="M3223" s="3">
        <f t="shared" si="554"/>
        <v>0</v>
      </c>
      <c r="N3223" s="2">
        <f t="shared" si="559"/>
        <v>25.891997158889545</v>
      </c>
      <c r="O3223" s="2">
        <f>IF('PV model'!$B$2&gt;0, 180-N3223,IF('PV model'!$B$2&lt;0,0-N3223,N3223))</f>
        <v>154.10800284111045</v>
      </c>
      <c r="P3223" s="2">
        <f>ABS(O3223-'PV model'!$B$5)</f>
        <v>50.891997158889552</v>
      </c>
      <c r="Q3223" s="3">
        <f t="shared" si="555"/>
        <v>102.29988431247529</v>
      </c>
      <c r="R3223" s="3">
        <f t="shared" si="560"/>
        <v>0</v>
      </c>
      <c r="S3223" s="3">
        <f t="shared" si="556"/>
        <v>0</v>
      </c>
      <c r="T3223" s="3">
        <f>(0.5*(1-COS(RADIANS(90-$X$3)))*(D3223+E3223)*'PV model'!$B$4)</f>
        <v>0</v>
      </c>
      <c r="U3223" s="3">
        <f t="shared" si="561"/>
        <v>0</v>
      </c>
      <c r="V3223" s="3">
        <f>('PV model'!$B$13*(U3223/1000)*(1-'PV model'!$B$14*((20+C3223)-25))*'PV model'!$B$10)/'PV model'!$B$12</f>
        <v>0</v>
      </c>
    </row>
    <row r="3224" spans="1:22" x14ac:dyDescent="0.2">
      <c r="A3224" s="10">
        <f t="shared" si="562"/>
        <v>135</v>
      </c>
      <c r="B3224" s="10">
        <f t="shared" si="563"/>
        <v>3</v>
      </c>
      <c r="C3224" s="23">
        <v>11.9</v>
      </c>
      <c r="D3224" s="24">
        <v>0</v>
      </c>
      <c r="E3224" s="24">
        <v>0</v>
      </c>
      <c r="F3224" s="48"/>
      <c r="G3224" s="48"/>
      <c r="H3224" s="1">
        <f t="shared" si="564"/>
        <v>18.801543233459714</v>
      </c>
      <c r="I3224" s="1">
        <f t="shared" si="557"/>
        <v>3.7548953983333822</v>
      </c>
      <c r="J3224" s="4">
        <f>B3224+('PV model'!$B$3/15)+(I3224/60)</f>
        <v>2.785914923305556</v>
      </c>
      <c r="K3224" s="2">
        <f t="shared" si="558"/>
        <v>138.21127615041667</v>
      </c>
      <c r="L3224" s="2">
        <f>DEGREES(ASIN((((COS(RADIANS('PV model'!$B$2))*COS(RADIANS(H3224))*COS(RADIANS(K3224)))+(SIN(RADIANS('PV model'!$B$2))*SIN(RADIANS(H3224)))))))</f>
        <v>-7.7108225477031951</v>
      </c>
      <c r="M3224" s="3">
        <f t="shared" si="554"/>
        <v>0</v>
      </c>
      <c r="N3224" s="2">
        <f t="shared" si="559"/>
        <v>39.537555492245126</v>
      </c>
      <c r="O3224" s="2">
        <f>IF('PV model'!$B$2&gt;0, 180-N3224,IF('PV model'!$B$2&lt;0,0-N3224,N3224))</f>
        <v>140.46244450775487</v>
      </c>
      <c r="P3224" s="2">
        <f>ABS(O3224-'PV model'!$B$5)</f>
        <v>64.537555492245133</v>
      </c>
      <c r="Q3224" s="3">
        <f t="shared" si="555"/>
        <v>97.710822547703188</v>
      </c>
      <c r="R3224" s="3">
        <f t="shared" si="560"/>
        <v>0</v>
      </c>
      <c r="S3224" s="3">
        <f t="shared" si="556"/>
        <v>0</v>
      </c>
      <c r="T3224" s="3">
        <f>(0.5*(1-COS(RADIANS(90-$X$3)))*(D3224+E3224)*'PV model'!$B$4)</f>
        <v>0</v>
      </c>
      <c r="U3224" s="3">
        <f t="shared" si="561"/>
        <v>0</v>
      </c>
      <c r="V3224" s="3">
        <f>('PV model'!$B$13*(U3224/1000)*(1-'PV model'!$B$14*((20+C3224)-25))*'PV model'!$B$10)/'PV model'!$B$12</f>
        <v>0</v>
      </c>
    </row>
    <row r="3225" spans="1:22" x14ac:dyDescent="0.2">
      <c r="A3225" s="10">
        <f t="shared" si="562"/>
        <v>135</v>
      </c>
      <c r="B3225" s="10">
        <f t="shared" si="563"/>
        <v>4</v>
      </c>
      <c r="C3225" s="23">
        <v>11.5</v>
      </c>
      <c r="D3225" s="24">
        <v>0</v>
      </c>
      <c r="E3225" s="24">
        <v>0</v>
      </c>
      <c r="F3225" s="48"/>
      <c r="G3225" s="48"/>
      <c r="H3225" s="1">
        <f t="shared" si="564"/>
        <v>18.801543233459714</v>
      </c>
      <c r="I3225" s="1">
        <f t="shared" si="557"/>
        <v>3.7548953983333822</v>
      </c>
      <c r="J3225" s="4">
        <f>B3225+('PV model'!$B$3/15)+(I3225/60)</f>
        <v>3.785914923305556</v>
      </c>
      <c r="K3225" s="2">
        <f t="shared" si="558"/>
        <v>123.21127615041665</v>
      </c>
      <c r="L3225" s="2">
        <f>DEGREES(ASIN((((COS(RADIANS('PV model'!$B$2))*COS(RADIANS(H3225))*COS(RADIANS(K3225)))+(SIN(RADIANS('PV model'!$B$2))*SIN(RADIANS(H3225)))))))</f>
        <v>-1.6087240852507807</v>
      </c>
      <c r="M3225" s="3">
        <f t="shared" si="554"/>
        <v>0</v>
      </c>
      <c r="N3225" s="2">
        <f t="shared" si="559"/>
        <v>52.403350290356293</v>
      </c>
      <c r="O3225" s="2">
        <f>IF('PV model'!$B$2&gt;0, 180-N3225,IF('PV model'!$B$2&lt;0,0-N3225,N3225))</f>
        <v>127.59664970964371</v>
      </c>
      <c r="P3225" s="2">
        <f>ABS(O3225-'PV model'!$B$5)</f>
        <v>77.403350290356286</v>
      </c>
      <c r="Q3225" s="3">
        <f t="shared" si="555"/>
        <v>91.608724085250785</v>
      </c>
      <c r="R3225" s="3">
        <f t="shared" si="560"/>
        <v>0</v>
      </c>
      <c r="S3225" s="3">
        <f t="shared" si="556"/>
        <v>0</v>
      </c>
      <c r="T3225" s="3">
        <f>(0.5*(1-COS(RADIANS(90-$X$3)))*(D3225+E3225)*'PV model'!$B$4)</f>
        <v>0</v>
      </c>
      <c r="U3225" s="3">
        <f t="shared" si="561"/>
        <v>0</v>
      </c>
      <c r="V3225" s="3">
        <f>('PV model'!$B$13*(U3225/1000)*(1-'PV model'!$B$14*((20+C3225)-25))*'PV model'!$B$10)/'PV model'!$B$12</f>
        <v>0</v>
      </c>
    </row>
    <row r="3226" spans="1:22" x14ac:dyDescent="0.2">
      <c r="A3226" s="10">
        <f t="shared" si="562"/>
        <v>135</v>
      </c>
      <c r="B3226" s="10">
        <f t="shared" si="563"/>
        <v>5</v>
      </c>
      <c r="C3226" s="23">
        <v>11.8</v>
      </c>
      <c r="D3226" s="24">
        <v>0</v>
      </c>
      <c r="E3226" s="24">
        <v>7.056</v>
      </c>
      <c r="F3226" s="48"/>
      <c r="G3226" s="48"/>
      <c r="H3226" s="1">
        <f t="shared" si="564"/>
        <v>18.801543233459714</v>
      </c>
      <c r="I3226" s="1">
        <f t="shared" si="557"/>
        <v>3.7548953983333822</v>
      </c>
      <c r="J3226" s="4">
        <f>B3226+('PV model'!$B$3/15)+(I3226/60)</f>
        <v>4.7859149233055565</v>
      </c>
      <c r="K3226" s="2">
        <f t="shared" si="558"/>
        <v>108.21127615041665</v>
      </c>
      <c r="L3226" s="2">
        <f>DEGREES(ASIN((((COS(RADIANS('PV model'!$B$2))*COS(RADIANS(H3226))*COS(RADIANS(K3226)))+(SIN(RADIANS('PV model'!$B$2))*SIN(RADIANS(H3226)))))))</f>
        <v>5.6262963449549535</v>
      </c>
      <c r="M3226" s="3">
        <f t="shared" si="554"/>
        <v>5.6262963449549535</v>
      </c>
      <c r="N3226" s="2">
        <f t="shared" si="559"/>
        <v>64.632286973994638</v>
      </c>
      <c r="O3226" s="2">
        <f>IF('PV model'!$B$2&gt;0, 180-N3226,IF('PV model'!$B$2&lt;0,0-N3226,N3226))</f>
        <v>115.36771302600536</v>
      </c>
      <c r="P3226" s="2">
        <f>ABS(O3226-'PV model'!$B$5)</f>
        <v>89.632286973994638</v>
      </c>
      <c r="Q3226" s="3">
        <f t="shared" si="555"/>
        <v>84.373703655045048</v>
      </c>
      <c r="R3226" s="3">
        <f t="shared" si="560"/>
        <v>0</v>
      </c>
      <c r="S3226" s="3">
        <f t="shared" si="556"/>
        <v>7.056</v>
      </c>
      <c r="T3226" s="3">
        <f>(0.5*(1-COS(RADIANS(90-$X$3)))*(D3226+E3226)*'PV model'!$B$4)</f>
        <v>0</v>
      </c>
      <c r="U3226" s="3">
        <f t="shared" si="561"/>
        <v>7.056</v>
      </c>
      <c r="V3226" s="3">
        <f>('PV model'!$B$13*(U3226/1000)*(1-'PV model'!$B$14*((20+C3226)-25))*'PV model'!$B$10)/'PV model'!$B$12</f>
        <v>0.68613311692799994</v>
      </c>
    </row>
    <row r="3227" spans="1:22" x14ac:dyDescent="0.2">
      <c r="A3227" s="10">
        <f t="shared" si="562"/>
        <v>135</v>
      </c>
      <c r="B3227" s="10">
        <f t="shared" si="563"/>
        <v>6</v>
      </c>
      <c r="C3227" s="23">
        <v>12.2</v>
      </c>
      <c r="D3227" s="24">
        <v>10.1555</v>
      </c>
      <c r="E3227" s="24">
        <v>45.863999999999997</v>
      </c>
      <c r="F3227" s="48"/>
      <c r="G3227" s="48"/>
      <c r="H3227" s="1">
        <f t="shared" si="564"/>
        <v>18.801543233459714</v>
      </c>
      <c r="I3227" s="1">
        <f t="shared" si="557"/>
        <v>3.7548953983333822</v>
      </c>
      <c r="J3227" s="4">
        <f>B3227+('PV model'!$B$3/15)+(I3227/60)</f>
        <v>5.7859149233055565</v>
      </c>
      <c r="K3227" s="2">
        <f t="shared" si="558"/>
        <v>93.211276150416651</v>
      </c>
      <c r="L3227" s="2">
        <f>DEGREES(ASIN((((COS(RADIANS('PV model'!$B$2))*COS(RADIANS(H3227))*COS(RADIANS(K3227)))+(SIN(RADIANS('PV model'!$B$2))*SIN(RADIANS(H3227)))))))</f>
        <v>13.62538411636887</v>
      </c>
      <c r="M3227" s="3">
        <f t="shared" si="554"/>
        <v>13.62538411636887</v>
      </c>
      <c r="N3227" s="2">
        <f t="shared" si="559"/>
        <v>76.537902288917635</v>
      </c>
      <c r="O3227" s="2">
        <f>IF('PV model'!$B$2&gt;0, 180-N3227,IF('PV model'!$B$2&lt;0,0-N3227,N3227))</f>
        <v>103.46209771108236</v>
      </c>
      <c r="P3227" s="2">
        <f>ABS(O3227-'PV model'!$B$5)</f>
        <v>101.53790228891764</v>
      </c>
      <c r="Q3227" s="3">
        <f t="shared" si="555"/>
        <v>76.374615883631122</v>
      </c>
      <c r="R3227" s="3">
        <f t="shared" si="560"/>
        <v>10.155500000000004</v>
      </c>
      <c r="S3227" s="3">
        <f t="shared" si="556"/>
        <v>49.352339771083763</v>
      </c>
      <c r="T3227" s="3">
        <f>(0.5*(1-COS(RADIANS(90-$X$3)))*(D3227+E3227)*'PV model'!$B$4)</f>
        <v>0</v>
      </c>
      <c r="U3227" s="3">
        <f t="shared" si="561"/>
        <v>59.507839771083766</v>
      </c>
      <c r="V3227" s="3">
        <f>('PV model'!$B$13*(U3227/1000)*(1-'PV model'!$B$14*((20+C3227)-25))*'PV model'!$B$10)/'PV model'!$B$12</f>
        <v>5.7770896380082277</v>
      </c>
    </row>
    <row r="3228" spans="1:22" x14ac:dyDescent="0.2">
      <c r="A3228" s="10">
        <f t="shared" si="562"/>
        <v>135</v>
      </c>
      <c r="B3228" s="10">
        <f t="shared" si="563"/>
        <v>7</v>
      </c>
      <c r="C3228" s="23">
        <v>13.3</v>
      </c>
      <c r="D3228" s="24">
        <v>13.1487</v>
      </c>
      <c r="E3228" s="24">
        <v>98.784000000000006</v>
      </c>
      <c r="F3228" s="48"/>
      <c r="G3228" s="48"/>
      <c r="H3228" s="1">
        <f t="shared" si="564"/>
        <v>18.801543233459714</v>
      </c>
      <c r="I3228" s="1">
        <f t="shared" si="557"/>
        <v>3.7548953983333822</v>
      </c>
      <c r="J3228" s="4">
        <f>B3228+('PV model'!$B$3/15)+(I3228/60)</f>
        <v>6.7859149233055565</v>
      </c>
      <c r="K3228" s="2">
        <f t="shared" si="558"/>
        <v>78.211276150416651</v>
      </c>
      <c r="L3228" s="2">
        <f>DEGREES(ASIN((((COS(RADIANS('PV model'!$B$2))*COS(RADIANS(H3228))*COS(RADIANS(K3228)))+(SIN(RADIANS('PV model'!$B$2))*SIN(RADIANS(H3228)))))))</f>
        <v>22.033747783104591</v>
      </c>
      <c r="M3228" s="3">
        <f t="shared" si="554"/>
        <v>22.033747783104591</v>
      </c>
      <c r="N3228" s="2">
        <f t="shared" si="559"/>
        <v>88.568315504704955</v>
      </c>
      <c r="O3228" s="2">
        <f>IF('PV model'!$B$2&gt;0, 180-N3228,IF('PV model'!$B$2&lt;0,0-N3228,N3228))</f>
        <v>91.431684495295045</v>
      </c>
      <c r="P3228" s="2">
        <f>ABS(O3228-'PV model'!$B$5)</f>
        <v>113.56831550470496</v>
      </c>
      <c r="Q3228" s="3">
        <f t="shared" si="555"/>
        <v>67.966252216895398</v>
      </c>
      <c r="R3228" s="3">
        <f t="shared" si="560"/>
        <v>13.148700000000003</v>
      </c>
      <c r="S3228" s="3">
        <f t="shared" si="556"/>
        <v>105.19026337758237</v>
      </c>
      <c r="T3228" s="3">
        <f>(0.5*(1-COS(RADIANS(90-$X$3)))*(D3228+E3228)*'PV model'!$B$4)</f>
        <v>0</v>
      </c>
      <c r="U3228" s="3">
        <f t="shared" si="561"/>
        <v>118.33896337758237</v>
      </c>
      <c r="V3228" s="3">
        <f>('PV model'!$B$13*(U3228/1000)*(1-'PV model'!$B$14*((20+C3228)-25))*'PV model'!$B$10)/'PV model'!$B$12</f>
        <v>11.436434574952926</v>
      </c>
    </row>
    <row r="3229" spans="1:22" x14ac:dyDescent="0.2">
      <c r="A3229" s="10">
        <f t="shared" si="562"/>
        <v>135</v>
      </c>
      <c r="B3229" s="10">
        <f t="shared" si="563"/>
        <v>8</v>
      </c>
      <c r="C3229" s="23">
        <v>14.9</v>
      </c>
      <c r="D3229" s="24">
        <v>233.46959999999999</v>
      </c>
      <c r="E3229" s="24">
        <v>156.11399999999998</v>
      </c>
      <c r="F3229" s="48"/>
      <c r="G3229" s="48"/>
      <c r="H3229" s="1">
        <f t="shared" si="564"/>
        <v>18.801543233459714</v>
      </c>
      <c r="I3229" s="1">
        <f t="shared" si="557"/>
        <v>3.7548953983333822</v>
      </c>
      <c r="J3229" s="4">
        <f>B3229+('PV model'!$B$3/15)+(I3229/60)</f>
        <v>7.7859149233055565</v>
      </c>
      <c r="K3229" s="2">
        <f t="shared" si="558"/>
        <v>63.211276150416651</v>
      </c>
      <c r="L3229" s="2">
        <f>DEGREES(ASIN((((COS(RADIANS('PV model'!$B$2))*COS(RADIANS(H3229))*COS(RADIANS(K3229)))+(SIN(RADIANS('PV model'!$B$2))*SIN(RADIANS(H3229)))))))</f>
        <v>30.481980019588836</v>
      </c>
      <c r="M3229" s="3">
        <f t="shared" si="554"/>
        <v>30.481980019588836</v>
      </c>
      <c r="N3229" s="2">
        <f t="shared" si="559"/>
        <v>78.686187622937751</v>
      </c>
      <c r="O3229" s="2">
        <f>IF('PV model'!$B$2&gt;0, 180-N3229,IF('PV model'!$B$2&lt;0,0-N3229,N3229))</f>
        <v>101.31381237706225</v>
      </c>
      <c r="P3229" s="2">
        <f>ABS(O3229-'PV model'!$B$5)</f>
        <v>103.68618762293775</v>
      </c>
      <c r="Q3229" s="3">
        <f t="shared" si="555"/>
        <v>59.518019980411161</v>
      </c>
      <c r="R3229" s="3">
        <f t="shared" si="560"/>
        <v>233.46960000000001</v>
      </c>
      <c r="S3229" s="3">
        <f t="shared" si="556"/>
        <v>204.0648229817233</v>
      </c>
      <c r="T3229" s="3">
        <f>(0.5*(1-COS(RADIANS(90-$X$3)))*(D3229+E3229)*'PV model'!$B$4)</f>
        <v>0</v>
      </c>
      <c r="U3229" s="3">
        <f t="shared" si="561"/>
        <v>437.53442298172331</v>
      </c>
      <c r="V3229" s="3">
        <f>('PV model'!$B$13*(U3229/1000)*(1-'PV model'!$B$14*((20+C3229)-25))*'PV model'!$B$10)/'PV model'!$B$12</f>
        <v>42.003997660771439</v>
      </c>
    </row>
    <row r="3230" spans="1:22" x14ac:dyDescent="0.2">
      <c r="A3230" s="10">
        <f t="shared" si="562"/>
        <v>135</v>
      </c>
      <c r="B3230" s="10">
        <f t="shared" si="563"/>
        <v>9</v>
      </c>
      <c r="C3230" s="23">
        <v>13.5</v>
      </c>
      <c r="D3230" s="24">
        <v>200.91855000000001</v>
      </c>
      <c r="E3230" s="24">
        <v>244.31400000000002</v>
      </c>
      <c r="F3230" s="48"/>
      <c r="G3230" s="48"/>
      <c r="H3230" s="1">
        <f t="shared" si="564"/>
        <v>18.801543233459714</v>
      </c>
      <c r="I3230" s="1">
        <f t="shared" si="557"/>
        <v>3.7548953983333822</v>
      </c>
      <c r="J3230" s="4">
        <f>B3230+('PV model'!$B$3/15)+(I3230/60)</f>
        <v>8.7859149233055565</v>
      </c>
      <c r="K3230" s="2">
        <f t="shared" si="558"/>
        <v>48.211276150416651</v>
      </c>
      <c r="L3230" s="2">
        <f>DEGREES(ASIN((((COS(RADIANS('PV model'!$B$2))*COS(RADIANS(H3230))*COS(RADIANS(K3230)))+(SIN(RADIANS('PV model'!$B$2))*SIN(RADIANS(H3230)))))))</f>
        <v>38.529200264609813</v>
      </c>
      <c r="M3230" s="3">
        <f t="shared" si="554"/>
        <v>38.529200264609813</v>
      </c>
      <c r="N3230" s="2">
        <f t="shared" si="559"/>
        <v>64.455435468530723</v>
      </c>
      <c r="O3230" s="2">
        <f>IF('PV model'!$B$2&gt;0, 180-N3230,IF('PV model'!$B$2&lt;0,0-N3230,N3230))</f>
        <v>115.54456453146928</v>
      </c>
      <c r="P3230" s="2">
        <f>ABS(O3230-'PV model'!$B$5)</f>
        <v>89.455435468530723</v>
      </c>
      <c r="Q3230" s="3">
        <f t="shared" si="555"/>
        <v>51.470799735390187</v>
      </c>
      <c r="R3230" s="3">
        <f t="shared" si="560"/>
        <v>200.91855000000001</v>
      </c>
      <c r="S3230" s="3">
        <f t="shared" si="556"/>
        <v>310.13614743240623</v>
      </c>
      <c r="T3230" s="3">
        <f>(0.5*(1-COS(RADIANS(90-$X$3)))*(D3230+E3230)*'PV model'!$B$4)</f>
        <v>0</v>
      </c>
      <c r="U3230" s="3">
        <f t="shared" si="561"/>
        <v>511.05469743240621</v>
      </c>
      <c r="V3230" s="3">
        <f>('PV model'!$B$13*(U3230/1000)*(1-'PV model'!$B$14*((20+C3230)-25))*'PV model'!$B$10)/'PV model'!$B$12</f>
        <v>49.348136618461645</v>
      </c>
    </row>
    <row r="3231" spans="1:22" x14ac:dyDescent="0.2">
      <c r="A3231" s="10">
        <f t="shared" si="562"/>
        <v>135</v>
      </c>
      <c r="B3231" s="10">
        <f t="shared" si="563"/>
        <v>10</v>
      </c>
      <c r="C3231" s="23">
        <v>12.3</v>
      </c>
      <c r="D3231" s="24">
        <v>60.184699999999992</v>
      </c>
      <c r="E3231" s="24">
        <v>257.54399999999998</v>
      </c>
      <c r="F3231" s="48"/>
      <c r="G3231" s="48"/>
      <c r="H3231" s="1">
        <f t="shared" si="564"/>
        <v>18.801543233459714</v>
      </c>
      <c r="I3231" s="1">
        <f t="shared" si="557"/>
        <v>3.7548953983333822</v>
      </c>
      <c r="J3231" s="4">
        <f>B3231+('PV model'!$B$3/15)+(I3231/60)</f>
        <v>9.7859149233055565</v>
      </c>
      <c r="K3231" s="2">
        <f t="shared" si="558"/>
        <v>33.211276150416651</v>
      </c>
      <c r="L3231" s="2">
        <f>DEGREES(ASIN((((COS(RADIANS('PV model'!$B$2))*COS(RADIANS(H3231))*COS(RADIANS(K3231)))+(SIN(RADIANS('PV model'!$B$2))*SIN(RADIANS(H3231)))))))</f>
        <v>45.578471039992365</v>
      </c>
      <c r="M3231" s="3">
        <f t="shared" si="554"/>
        <v>45.578471039992365</v>
      </c>
      <c r="N3231" s="2">
        <f t="shared" si="559"/>
        <v>47.798633786752355</v>
      </c>
      <c r="O3231" s="2">
        <f>IF('PV model'!$B$2&gt;0, 180-N3231,IF('PV model'!$B$2&lt;0,0-N3231,N3231))</f>
        <v>132.20136621324764</v>
      </c>
      <c r="P3231" s="2">
        <f>ABS(O3231-'PV model'!$B$5)</f>
        <v>72.798633786752362</v>
      </c>
      <c r="Q3231" s="3">
        <f t="shared" si="555"/>
        <v>44.421528960007635</v>
      </c>
      <c r="R3231" s="3">
        <f t="shared" si="560"/>
        <v>60.184699999999992</v>
      </c>
      <c r="S3231" s="3">
        <f t="shared" si="556"/>
        <v>289.54460000252556</v>
      </c>
      <c r="T3231" s="3">
        <f>(0.5*(1-COS(RADIANS(90-$X$3)))*(D3231+E3231)*'PV model'!$B$4)</f>
        <v>0</v>
      </c>
      <c r="U3231" s="3">
        <f t="shared" si="561"/>
        <v>349.72930000252552</v>
      </c>
      <c r="V3231" s="3">
        <f>('PV model'!$B$13*(U3231/1000)*(1-'PV model'!$B$14*((20+C3231)-25))*'PV model'!$B$10)/'PV model'!$B$12</f>
        <v>33.938139756067471</v>
      </c>
    </row>
    <row r="3232" spans="1:22" x14ac:dyDescent="0.2">
      <c r="A3232" s="10">
        <f t="shared" si="562"/>
        <v>135</v>
      </c>
      <c r="B3232" s="10">
        <f t="shared" si="563"/>
        <v>11</v>
      </c>
      <c r="C3232" s="23">
        <v>11.5</v>
      </c>
      <c r="D3232" s="24">
        <v>1.1224499999999999</v>
      </c>
      <c r="E3232" s="24">
        <v>190.512</v>
      </c>
      <c r="F3232" s="48"/>
      <c r="G3232" s="48"/>
      <c r="H3232" s="1">
        <f t="shared" si="564"/>
        <v>18.801543233459714</v>
      </c>
      <c r="I3232" s="1">
        <f t="shared" si="557"/>
        <v>3.7548953983333822</v>
      </c>
      <c r="J3232" s="4">
        <f>B3232+('PV model'!$B$3/15)+(I3232/60)</f>
        <v>10.785914923305556</v>
      </c>
      <c r="K3232" s="2">
        <f t="shared" si="558"/>
        <v>18.211276150416651</v>
      </c>
      <c r="L3232" s="2">
        <f>DEGREES(ASIN((((COS(RADIANS('PV model'!$B$2))*COS(RADIANS(H3232))*COS(RADIANS(K3232)))+(SIN(RADIANS('PV model'!$B$2))*SIN(RADIANS(H3232)))))))</f>
        <v>50.799106286407422</v>
      </c>
      <c r="M3232" s="3">
        <f t="shared" si="554"/>
        <v>50.799106286407422</v>
      </c>
      <c r="N3232" s="2">
        <f t="shared" si="559"/>
        <v>27.90973233668479</v>
      </c>
      <c r="O3232" s="2">
        <f>IF('PV model'!$B$2&gt;0, 180-N3232,IF('PV model'!$B$2&lt;0,0-N3232,N3232))</f>
        <v>152.09026766331522</v>
      </c>
      <c r="P3232" s="2">
        <f>ABS(O3232-'PV model'!$B$5)</f>
        <v>52.909732336684783</v>
      </c>
      <c r="Q3232" s="3">
        <f t="shared" si="555"/>
        <v>39.200893713592571</v>
      </c>
      <c r="R3232" s="3">
        <f t="shared" si="560"/>
        <v>1.1224499999999999</v>
      </c>
      <c r="S3232" s="3">
        <f t="shared" si="556"/>
        <v>191.2434578652923</v>
      </c>
      <c r="T3232" s="3">
        <f>(0.5*(1-COS(RADIANS(90-$X$3)))*(D3232+E3232)*'PV model'!$B$4)</f>
        <v>0</v>
      </c>
      <c r="U3232" s="3">
        <f t="shared" si="561"/>
        <v>192.36590786529229</v>
      </c>
      <c r="V3232" s="3">
        <f>('PV model'!$B$13*(U3232/1000)*(1-'PV model'!$B$14*((20+C3232)-25))*'PV model'!$B$10)/'PV model'!$B$12</f>
        <v>18.728944850309038</v>
      </c>
    </row>
    <row r="3233" spans="1:22" x14ac:dyDescent="0.2">
      <c r="A3233" s="10">
        <f t="shared" si="562"/>
        <v>135</v>
      </c>
      <c r="B3233" s="10">
        <f t="shared" si="563"/>
        <v>12</v>
      </c>
      <c r="C3233" s="23">
        <v>11.1</v>
      </c>
      <c r="D3233" s="24">
        <v>1.1224499999999999</v>
      </c>
      <c r="E3233" s="24">
        <v>205.506</v>
      </c>
      <c r="F3233" s="48"/>
      <c r="G3233" s="48"/>
      <c r="H3233" s="1">
        <f t="shared" si="564"/>
        <v>18.801543233459714</v>
      </c>
      <c r="I3233" s="1">
        <f t="shared" si="557"/>
        <v>3.7548953983333822</v>
      </c>
      <c r="J3233" s="4">
        <f>B3233+('PV model'!$B$3/15)+(I3233/60)</f>
        <v>11.785914923305556</v>
      </c>
      <c r="K3233" s="2">
        <f t="shared" si="558"/>
        <v>3.2112761504166532</v>
      </c>
      <c r="L3233" s="2">
        <f>DEGREES(ASIN((((COS(RADIANS('PV model'!$B$2))*COS(RADIANS(H3233))*COS(RADIANS(K3233)))+(SIN(RADIANS('PV model'!$B$2))*SIN(RADIANS(H3233)))))))</f>
        <v>53.220897902346906</v>
      </c>
      <c r="M3233" s="3">
        <f t="shared" si="554"/>
        <v>53.220897902346906</v>
      </c>
      <c r="N3233" s="2">
        <f t="shared" si="559"/>
        <v>5.0812750283694204</v>
      </c>
      <c r="O3233" s="2">
        <f>IF('PV model'!$B$2&gt;0, 180-N3233,IF('PV model'!$B$2&lt;0,0-N3233,N3233))</f>
        <v>174.91872497163058</v>
      </c>
      <c r="P3233" s="2">
        <f>ABS(O3233-'PV model'!$B$5)</f>
        <v>30.081275028369419</v>
      </c>
      <c r="Q3233" s="3">
        <f t="shared" si="555"/>
        <v>36.779102097653094</v>
      </c>
      <c r="R3233" s="3">
        <f t="shared" si="560"/>
        <v>1.1224500000000002</v>
      </c>
      <c r="S3233" s="3">
        <f t="shared" si="556"/>
        <v>206.20679484756991</v>
      </c>
      <c r="T3233" s="3">
        <f>(0.5*(1-COS(RADIANS(90-$X$3)))*(D3233+E3233)*'PV model'!$B$4)</f>
        <v>0</v>
      </c>
      <c r="U3233" s="3">
        <f t="shared" si="561"/>
        <v>207.3292448475699</v>
      </c>
      <c r="V3233" s="3">
        <f>('PV model'!$B$13*(U3233/1000)*(1-'PV model'!$B$14*((20+C3233)-25))*'PV model'!$B$10)/'PV model'!$B$12</f>
        <v>20.21895031087799</v>
      </c>
    </row>
    <row r="3234" spans="1:22" x14ac:dyDescent="0.2">
      <c r="A3234" s="10">
        <f t="shared" si="562"/>
        <v>135</v>
      </c>
      <c r="B3234" s="10">
        <f t="shared" si="563"/>
        <v>13</v>
      </c>
      <c r="C3234" s="23">
        <v>10.9</v>
      </c>
      <c r="D3234" s="24">
        <v>1.1224499999999999</v>
      </c>
      <c r="E3234" s="24">
        <v>209.03400000000002</v>
      </c>
      <c r="F3234" s="48"/>
      <c r="G3234" s="48"/>
      <c r="H3234" s="1">
        <f t="shared" si="564"/>
        <v>18.801543233459714</v>
      </c>
      <c r="I3234" s="1">
        <f t="shared" si="557"/>
        <v>3.7548953983333822</v>
      </c>
      <c r="J3234" s="4">
        <f>B3234+('PV model'!$B$3/15)+(I3234/60)</f>
        <v>12.785914923305556</v>
      </c>
      <c r="K3234" s="2">
        <f t="shared" si="558"/>
        <v>-11.788723849583347</v>
      </c>
      <c r="L3234" s="2">
        <f>DEGREES(ASIN((((COS(RADIANS('PV model'!$B$2))*COS(RADIANS(H3234))*COS(RADIANS(K3234)))+(SIN(RADIANS('PV model'!$B$2))*SIN(RADIANS(H3234)))))))</f>
        <v>52.230611671317192</v>
      </c>
      <c r="M3234" s="3">
        <f t="shared" si="554"/>
        <v>52.230611671317192</v>
      </c>
      <c r="N3234" s="2">
        <f t="shared" si="559"/>
        <v>-18.407063931285972</v>
      </c>
      <c r="O3234" s="2">
        <f>IF('PV model'!$B$2&gt;0, 180-N3234,IF('PV model'!$B$2&lt;0,0-N3234,N3234))</f>
        <v>198.40706393128596</v>
      </c>
      <c r="P3234" s="2">
        <f>ABS(O3234-'PV model'!$B$5)</f>
        <v>6.5929360687140388</v>
      </c>
      <c r="Q3234" s="3">
        <f t="shared" si="555"/>
        <v>37.769388328682808</v>
      </c>
      <c r="R3234" s="3">
        <f t="shared" si="560"/>
        <v>1.1224500000000002</v>
      </c>
      <c r="S3234" s="3">
        <f t="shared" si="556"/>
        <v>209.74800210903234</v>
      </c>
      <c r="T3234" s="3">
        <f>(0.5*(1-COS(RADIANS(90-$X$3)))*(D3234+E3234)*'PV model'!$B$4)</f>
        <v>0</v>
      </c>
      <c r="U3234" s="3">
        <f t="shared" si="561"/>
        <v>210.87045210903233</v>
      </c>
      <c r="V3234" s="3">
        <f>('PV model'!$B$13*(U3234/1000)*(1-'PV model'!$B$14*((20+C3234)-25))*'PV model'!$B$10)/'PV model'!$B$12</f>
        <v>20.581155187548347</v>
      </c>
    </row>
    <row r="3235" spans="1:22" x14ac:dyDescent="0.2">
      <c r="A3235" s="10">
        <f t="shared" si="562"/>
        <v>135</v>
      </c>
      <c r="B3235" s="10">
        <f t="shared" si="563"/>
        <v>14</v>
      </c>
      <c r="C3235" s="23">
        <v>11.9</v>
      </c>
      <c r="D3235" s="24">
        <v>1.1224499999999999</v>
      </c>
      <c r="E3235" s="24">
        <v>201.096</v>
      </c>
      <c r="F3235" s="48"/>
      <c r="G3235" s="48"/>
      <c r="H3235" s="1">
        <f t="shared" si="564"/>
        <v>18.801543233459714</v>
      </c>
      <c r="I3235" s="1">
        <f t="shared" si="557"/>
        <v>3.7548953983333822</v>
      </c>
      <c r="J3235" s="4">
        <f>B3235+('PV model'!$B$3/15)+(I3235/60)</f>
        <v>13.785914923305556</v>
      </c>
      <c r="K3235" s="2">
        <f t="shared" si="558"/>
        <v>-26.788723849583349</v>
      </c>
      <c r="L3235" s="2">
        <f>DEGREES(ASIN((((COS(RADIANS('PV model'!$B$2))*COS(RADIANS(H3235))*COS(RADIANS(K3235)))+(SIN(RADIANS('PV model'!$B$2))*SIN(RADIANS(H3235)))))))</f>
        <v>48.094345798719935</v>
      </c>
      <c r="M3235" s="3">
        <f t="shared" si="554"/>
        <v>48.094345798719935</v>
      </c>
      <c r="N3235" s="2">
        <f t="shared" si="559"/>
        <v>-39.701763302394902</v>
      </c>
      <c r="O3235" s="2">
        <f>IF('PV model'!$B$2&gt;0, 180-N3235,IF('PV model'!$B$2&lt;0,0-N3235,N3235))</f>
        <v>219.70176330239491</v>
      </c>
      <c r="P3235" s="2">
        <f>ABS(O3235-'PV model'!$B$5)</f>
        <v>14.701763302394909</v>
      </c>
      <c r="Q3235" s="3">
        <f t="shared" si="555"/>
        <v>41.905654201280065</v>
      </c>
      <c r="R3235" s="3">
        <f t="shared" si="560"/>
        <v>1.1224499999999999</v>
      </c>
      <c r="S3235" s="3">
        <f t="shared" si="556"/>
        <v>201.8576772756378</v>
      </c>
      <c r="T3235" s="3">
        <f>(0.5*(1-COS(RADIANS(90-$X$3)))*(D3235+E3235)*'PV model'!$B$4)</f>
        <v>0</v>
      </c>
      <c r="U3235" s="3">
        <f t="shared" si="561"/>
        <v>202.98012727563778</v>
      </c>
      <c r="V3235" s="3">
        <f>('PV model'!$B$13*(U3235/1000)*(1-'PV model'!$B$14*((20+C3235)-25))*'PV model'!$B$10)/'PV model'!$B$12</f>
        <v>19.729892461252501</v>
      </c>
    </row>
    <row r="3236" spans="1:22" x14ac:dyDescent="0.2">
      <c r="A3236" s="10">
        <f t="shared" si="562"/>
        <v>135</v>
      </c>
      <c r="B3236" s="10">
        <f t="shared" si="563"/>
        <v>15</v>
      </c>
      <c r="C3236" s="23">
        <v>11.1</v>
      </c>
      <c r="D3236" s="24">
        <v>1.1224499999999999</v>
      </c>
      <c r="E3236" s="24">
        <v>181.69200000000001</v>
      </c>
      <c r="F3236" s="48"/>
      <c r="G3236" s="48"/>
      <c r="H3236" s="1">
        <f t="shared" si="564"/>
        <v>18.801543233459714</v>
      </c>
      <c r="I3236" s="1">
        <f t="shared" si="557"/>
        <v>3.7548953983333822</v>
      </c>
      <c r="J3236" s="4">
        <f>B3236+('PV model'!$B$3/15)+(I3236/60)</f>
        <v>14.785914923305556</v>
      </c>
      <c r="K3236" s="2">
        <f t="shared" si="558"/>
        <v>-41.788723849583349</v>
      </c>
      <c r="L3236" s="2">
        <f>DEGREES(ASIN((((COS(RADIANS('PV model'!$B$2))*COS(RADIANS(H3236))*COS(RADIANS(K3236)))+(SIN(RADIANS('PV model'!$B$2))*SIN(RADIANS(H3236)))))))</f>
        <v>41.712297630863844</v>
      </c>
      <c r="M3236" s="3">
        <f t="shared" si="554"/>
        <v>41.712297630863844</v>
      </c>
      <c r="N3236" s="2">
        <f t="shared" si="559"/>
        <v>-57.677560657468689</v>
      </c>
      <c r="O3236" s="2">
        <f>IF('PV model'!$B$2&gt;0, 180-N3236,IF('PV model'!$B$2&lt;0,0-N3236,N3236))</f>
        <v>237.67756065746869</v>
      </c>
      <c r="P3236" s="2">
        <f>ABS(O3236-'PV model'!$B$5)</f>
        <v>32.677560657468689</v>
      </c>
      <c r="Q3236" s="3">
        <f t="shared" si="555"/>
        <v>48.287702369136149</v>
      </c>
      <c r="R3236" s="3">
        <f t="shared" si="560"/>
        <v>1.1224500000000002</v>
      </c>
      <c r="S3236" s="3">
        <f t="shared" si="556"/>
        <v>182.49574339726664</v>
      </c>
      <c r="T3236" s="3">
        <f>(0.5*(1-COS(RADIANS(90-$X$3)))*(D3236+E3236)*'PV model'!$B$4)</f>
        <v>0</v>
      </c>
      <c r="U3236" s="3">
        <f t="shared" si="561"/>
        <v>183.61819339726662</v>
      </c>
      <c r="V3236" s="3">
        <f>('PV model'!$B$13*(U3236/1000)*(1-'PV model'!$B$14*((20+C3236)-25))*'PV model'!$B$10)/'PV model'!$B$12</f>
        <v>17.906625431458195</v>
      </c>
    </row>
    <row r="3237" spans="1:22" x14ac:dyDescent="0.2">
      <c r="A3237" s="10">
        <f t="shared" si="562"/>
        <v>135</v>
      </c>
      <c r="B3237" s="10">
        <f t="shared" si="563"/>
        <v>16</v>
      </c>
      <c r="C3237" s="23">
        <v>10.7</v>
      </c>
      <c r="D3237" s="24">
        <v>0</v>
      </c>
      <c r="E3237" s="24">
        <v>152.58600000000001</v>
      </c>
      <c r="F3237" s="48"/>
      <c r="G3237" s="48"/>
      <c r="H3237" s="1">
        <f t="shared" si="564"/>
        <v>18.801543233459714</v>
      </c>
      <c r="I3237" s="1">
        <f t="shared" si="557"/>
        <v>3.7548953983333822</v>
      </c>
      <c r="J3237" s="4">
        <f>B3237+('PV model'!$B$3/15)+(I3237/60)</f>
        <v>15.785914923305556</v>
      </c>
      <c r="K3237" s="2">
        <f t="shared" si="558"/>
        <v>-56.788723849583349</v>
      </c>
      <c r="L3237" s="2">
        <f>DEGREES(ASIN((((COS(RADIANS('PV model'!$B$2))*COS(RADIANS(H3237))*COS(RADIANS(K3237)))+(SIN(RADIANS('PV model'!$B$2))*SIN(RADIANS(H3237)))))))</f>
        <v>34.006784503479821</v>
      </c>
      <c r="M3237" s="3">
        <f t="shared" si="554"/>
        <v>34.006784503479821</v>
      </c>
      <c r="N3237" s="2">
        <f t="shared" si="559"/>
        <v>-72.826813289032657</v>
      </c>
      <c r="O3237" s="2">
        <f>IF('PV model'!$B$2&gt;0, 180-N3237,IF('PV model'!$B$2&lt;0,0-N3237,N3237))</f>
        <v>252.82681328903266</v>
      </c>
      <c r="P3237" s="2">
        <f>ABS(O3237-'PV model'!$B$5)</f>
        <v>47.826813289032657</v>
      </c>
      <c r="Q3237" s="3">
        <f t="shared" si="555"/>
        <v>55.993215496520179</v>
      </c>
      <c r="R3237" s="3">
        <f t="shared" si="560"/>
        <v>0</v>
      </c>
      <c r="S3237" s="3">
        <f t="shared" si="556"/>
        <v>152.58600000000001</v>
      </c>
      <c r="T3237" s="3">
        <f>(0.5*(1-COS(RADIANS(90-$X$3)))*(D3237+E3237)*'PV model'!$B$4)</f>
        <v>0</v>
      </c>
      <c r="U3237" s="3">
        <f t="shared" si="561"/>
        <v>152.58600000000001</v>
      </c>
      <c r="V3237" s="3">
        <f>('PV model'!$B$13*(U3237/1000)*(1-'PV model'!$B$14*((20+C3237)-25))*'PV model'!$B$10)/'PV model'!$B$12</f>
        <v>14.904739638431998</v>
      </c>
    </row>
    <row r="3238" spans="1:22" x14ac:dyDescent="0.2">
      <c r="A3238" s="10">
        <f t="shared" si="562"/>
        <v>135</v>
      </c>
      <c r="B3238" s="10">
        <f t="shared" si="563"/>
        <v>17</v>
      </c>
      <c r="C3238" s="23">
        <v>10.3</v>
      </c>
      <c r="D3238" s="24">
        <v>0</v>
      </c>
      <c r="E3238" s="24">
        <v>116.42399999999999</v>
      </c>
      <c r="F3238" s="48"/>
      <c r="G3238" s="48"/>
      <c r="H3238" s="1">
        <f t="shared" si="564"/>
        <v>18.801543233459714</v>
      </c>
      <c r="I3238" s="1">
        <f t="shared" si="557"/>
        <v>3.7548953983333822</v>
      </c>
      <c r="J3238" s="4">
        <f>B3238+('PV model'!$B$3/15)+(I3238/60)</f>
        <v>16.785914923305555</v>
      </c>
      <c r="K3238" s="2">
        <f t="shared" si="558"/>
        <v>-71.78872384958332</v>
      </c>
      <c r="L3238" s="2">
        <f>DEGREES(ASIN((((COS(RADIANS('PV model'!$B$2))*COS(RADIANS(H3238))*COS(RADIANS(K3238)))+(SIN(RADIANS('PV model'!$B$2))*SIN(RADIANS(H3238)))))))</f>
        <v>25.669386250662651</v>
      </c>
      <c r="M3238" s="3">
        <f t="shared" si="554"/>
        <v>25.669386250662651</v>
      </c>
      <c r="N3238" s="2">
        <f t="shared" si="559"/>
        <v>-86.10230433369037</v>
      </c>
      <c r="O3238" s="2">
        <f>IF('PV model'!$B$2&gt;0, 180-N3238,IF('PV model'!$B$2&lt;0,0-N3238,N3238))</f>
        <v>266.10230433369037</v>
      </c>
      <c r="P3238" s="2">
        <f>ABS(O3238-'PV model'!$B$5)</f>
        <v>61.10230433369037</v>
      </c>
      <c r="Q3238" s="3">
        <f t="shared" si="555"/>
        <v>64.330613749337346</v>
      </c>
      <c r="R3238" s="3">
        <f t="shared" si="560"/>
        <v>0</v>
      </c>
      <c r="S3238" s="3">
        <f t="shared" si="556"/>
        <v>116.42399999999999</v>
      </c>
      <c r="T3238" s="3">
        <f>(0.5*(1-COS(RADIANS(90-$X$3)))*(D3238+E3238)*'PV model'!$B$4)</f>
        <v>0</v>
      </c>
      <c r="U3238" s="3">
        <f t="shared" si="561"/>
        <v>116.42399999999999</v>
      </c>
      <c r="V3238" s="3">
        <f>('PV model'!$B$13*(U3238/1000)*(1-'PV model'!$B$14*((20+C3238)-25))*'PV model'!$B$10)/'PV model'!$B$12</f>
        <v>11.391022887551998</v>
      </c>
    </row>
    <row r="3239" spans="1:22" x14ac:dyDescent="0.2">
      <c r="A3239" s="10">
        <f t="shared" si="562"/>
        <v>135</v>
      </c>
      <c r="B3239" s="10">
        <f t="shared" si="563"/>
        <v>18</v>
      </c>
      <c r="C3239" s="23">
        <v>10.199999999999999</v>
      </c>
      <c r="D3239" s="24">
        <v>0</v>
      </c>
      <c r="E3239" s="24">
        <v>76.734000000000009</v>
      </c>
      <c r="F3239" s="48"/>
      <c r="G3239" s="48"/>
      <c r="H3239" s="1">
        <f t="shared" si="564"/>
        <v>18.801543233459714</v>
      </c>
      <c r="I3239" s="1">
        <f t="shared" si="557"/>
        <v>3.7548953983333822</v>
      </c>
      <c r="J3239" s="4">
        <f>B3239+('PV model'!$B$3/15)+(I3239/60)</f>
        <v>17.785914923305555</v>
      </c>
      <c r="K3239" s="2">
        <f t="shared" si="558"/>
        <v>-86.78872384958332</v>
      </c>
      <c r="L3239" s="2">
        <f>DEGREES(ASIN((((COS(RADIANS('PV model'!$B$2))*COS(RADIANS(H3239))*COS(RADIANS(K3239)))+(SIN(RADIANS('PV model'!$B$2))*SIN(RADIANS(H3239)))))))</f>
        <v>17.196189646950462</v>
      </c>
      <c r="M3239" s="3">
        <f t="shared" si="554"/>
        <v>17.196189646950462</v>
      </c>
      <c r="N3239" s="2">
        <f t="shared" si="559"/>
        <v>-81.642897755401663</v>
      </c>
      <c r="O3239" s="2">
        <f>IF('PV model'!$B$2&gt;0, 180-N3239,IF('PV model'!$B$2&lt;0,0-N3239,N3239))</f>
        <v>261.64289775540169</v>
      </c>
      <c r="P3239" s="2">
        <f>ABS(O3239-'PV model'!$B$5)</f>
        <v>56.642897755401691</v>
      </c>
      <c r="Q3239" s="3">
        <f t="shared" si="555"/>
        <v>72.803810353049542</v>
      </c>
      <c r="R3239" s="3">
        <f t="shared" si="560"/>
        <v>0</v>
      </c>
      <c r="S3239" s="3">
        <f t="shared" si="556"/>
        <v>76.734000000000009</v>
      </c>
      <c r="T3239" s="3">
        <f>(0.5*(1-COS(RADIANS(90-$X$3)))*(D3239+E3239)*'PV model'!$B$4)</f>
        <v>0</v>
      </c>
      <c r="U3239" s="3">
        <f t="shared" si="561"/>
        <v>76.734000000000009</v>
      </c>
      <c r="V3239" s="3">
        <f>('PV model'!$B$13*(U3239/1000)*(1-'PV model'!$B$14*((20+C3239)-25))*'PV model'!$B$10)/'PV model'!$B$12</f>
        <v>7.5107877626880004</v>
      </c>
    </row>
    <row r="3240" spans="1:22" x14ac:dyDescent="0.2">
      <c r="A3240" s="10">
        <f t="shared" si="562"/>
        <v>135</v>
      </c>
      <c r="B3240" s="10">
        <f t="shared" si="563"/>
        <v>19</v>
      </c>
      <c r="C3240" s="23">
        <v>10.1</v>
      </c>
      <c r="D3240" s="24">
        <v>0</v>
      </c>
      <c r="E3240" s="24">
        <v>38.808</v>
      </c>
      <c r="F3240" s="48"/>
      <c r="G3240" s="48"/>
      <c r="H3240" s="1">
        <f t="shared" si="564"/>
        <v>18.801543233459714</v>
      </c>
      <c r="I3240" s="1">
        <f t="shared" si="557"/>
        <v>3.7548953983333822</v>
      </c>
      <c r="J3240" s="4">
        <f>B3240+('PV model'!$B$3/15)+(I3240/60)</f>
        <v>18.785914923305555</v>
      </c>
      <c r="K3240" s="2">
        <f t="shared" si="558"/>
        <v>-101.78872384958332</v>
      </c>
      <c r="L3240" s="2">
        <f>DEGREES(ASIN((((COS(RADIANS('PV model'!$B$2))*COS(RADIANS(H3240))*COS(RADIANS(K3240)))+(SIN(RADIANS('PV model'!$B$2))*SIN(RADIANS(H3240)))))))</f>
        <v>8.9785433537175638</v>
      </c>
      <c r="M3240" s="3">
        <f t="shared" si="554"/>
        <v>8.9785433537175638</v>
      </c>
      <c r="N3240" s="2">
        <f t="shared" si="559"/>
        <v>-69.746335428879874</v>
      </c>
      <c r="O3240" s="2">
        <f>IF('PV model'!$B$2&gt;0, 180-N3240,IF('PV model'!$B$2&lt;0,0-N3240,N3240))</f>
        <v>249.74633542887989</v>
      </c>
      <c r="P3240" s="2">
        <f>ABS(O3240-'PV model'!$B$5)</f>
        <v>44.746335428879888</v>
      </c>
      <c r="Q3240" s="3">
        <f t="shared" si="555"/>
        <v>81.021456646282431</v>
      </c>
      <c r="R3240" s="3">
        <f t="shared" si="560"/>
        <v>0</v>
      </c>
      <c r="S3240" s="3">
        <f t="shared" si="556"/>
        <v>38.808</v>
      </c>
      <c r="T3240" s="3">
        <f>(0.5*(1-COS(RADIANS(90-$X$3)))*(D3240+E3240)*'PV model'!$B$4)</f>
        <v>0</v>
      </c>
      <c r="U3240" s="3">
        <f t="shared" si="561"/>
        <v>38.808</v>
      </c>
      <c r="V3240" s="3">
        <f>('PV model'!$B$13*(U3240/1000)*(1-'PV model'!$B$14*((20+C3240)-25))*'PV model'!$B$10)/'PV model'!$B$12</f>
        <v>3.8001110273280001</v>
      </c>
    </row>
    <row r="3241" spans="1:22" x14ac:dyDescent="0.2">
      <c r="A3241" s="10">
        <f t="shared" si="562"/>
        <v>135</v>
      </c>
      <c r="B3241" s="10">
        <f t="shared" si="563"/>
        <v>20</v>
      </c>
      <c r="C3241" s="23">
        <v>10.6</v>
      </c>
      <c r="D3241" s="24">
        <v>0</v>
      </c>
      <c r="E3241" s="24">
        <v>9.702</v>
      </c>
      <c r="F3241" s="48"/>
      <c r="G3241" s="48"/>
      <c r="H3241" s="1">
        <f t="shared" si="564"/>
        <v>18.801543233459714</v>
      </c>
      <c r="I3241" s="1">
        <f t="shared" si="557"/>
        <v>3.7548953983333822</v>
      </c>
      <c r="J3241" s="4">
        <f>B3241+('PV model'!$B$3/15)+(I3241/60)</f>
        <v>19.785914923305555</v>
      </c>
      <c r="K3241" s="2">
        <f t="shared" si="558"/>
        <v>-116.78872384958332</v>
      </c>
      <c r="L3241" s="2">
        <f>DEGREES(ASIN((((COS(RADIANS('PV model'!$B$2))*COS(RADIANS(H3241))*COS(RADIANS(K3241)))+(SIN(RADIANS('PV model'!$B$2))*SIN(RADIANS(H3241)))))))</f>
        <v>1.3723580228675019</v>
      </c>
      <c r="M3241" s="3">
        <f t="shared" si="554"/>
        <v>1.3723580228675019</v>
      </c>
      <c r="N3241" s="2">
        <f t="shared" si="559"/>
        <v>-57.702419974146352</v>
      </c>
      <c r="O3241" s="2">
        <f>IF('PV model'!$B$2&gt;0, 180-N3241,IF('PV model'!$B$2&lt;0,0-N3241,N3241))</f>
        <v>237.70241997414635</v>
      </c>
      <c r="P3241" s="2">
        <f>ABS(O3241-'PV model'!$B$5)</f>
        <v>32.702419974146352</v>
      </c>
      <c r="Q3241" s="3">
        <f t="shared" si="555"/>
        <v>88.627641977132498</v>
      </c>
      <c r="R3241" s="3">
        <f t="shared" si="560"/>
        <v>0</v>
      </c>
      <c r="S3241" s="3">
        <f t="shared" si="556"/>
        <v>9.702</v>
      </c>
      <c r="T3241" s="3">
        <f>(0.5*(1-COS(RADIANS(90-$X$3)))*(D3241+E3241)*'PV model'!$B$4)</f>
        <v>0</v>
      </c>
      <c r="U3241" s="3">
        <f t="shared" si="561"/>
        <v>9.702</v>
      </c>
      <c r="V3241" s="3">
        <f>('PV model'!$B$13*(U3241/1000)*(1-'PV model'!$B$14*((20+C3241)-25))*'PV model'!$B$10)/'PV model'!$B$12</f>
        <v>0.94808813299200012</v>
      </c>
    </row>
    <row r="3242" spans="1:22" x14ac:dyDescent="0.2">
      <c r="A3242" s="10">
        <f t="shared" si="562"/>
        <v>135</v>
      </c>
      <c r="B3242" s="10">
        <f t="shared" si="563"/>
        <v>21</v>
      </c>
      <c r="C3242" s="23">
        <v>10.199999999999999</v>
      </c>
      <c r="D3242" s="24">
        <v>0</v>
      </c>
      <c r="E3242" s="24">
        <v>0.88200000000000001</v>
      </c>
      <c r="F3242" s="48"/>
      <c r="G3242" s="48"/>
      <c r="H3242" s="1">
        <f t="shared" si="564"/>
        <v>18.801543233459714</v>
      </c>
      <c r="I3242" s="1">
        <f t="shared" si="557"/>
        <v>3.7548953983333822</v>
      </c>
      <c r="J3242" s="4">
        <f>B3242+('PV model'!$B$3/15)+(I3242/60)</f>
        <v>20.785914923305555</v>
      </c>
      <c r="K3242" s="2">
        <f t="shared" si="558"/>
        <v>-131.78872384958333</v>
      </c>
      <c r="L3242" s="2">
        <f>DEGREES(ASIN((((COS(RADIANS('PV model'!$B$2))*COS(RADIANS(H3242))*COS(RADIANS(K3242)))+(SIN(RADIANS('PV model'!$B$2))*SIN(RADIANS(H3242)))))))</f>
        <v>-5.2611946261165228</v>
      </c>
      <c r="M3242" s="3">
        <f t="shared" si="554"/>
        <v>0</v>
      </c>
      <c r="N3242" s="2">
        <f t="shared" si="559"/>
        <v>-45.138028452085251</v>
      </c>
      <c r="O3242" s="2">
        <f>IF('PV model'!$B$2&gt;0, 180-N3242,IF('PV model'!$B$2&lt;0,0-N3242,N3242))</f>
        <v>225.13802845208525</v>
      </c>
      <c r="P3242" s="2">
        <f>ABS(O3242-'PV model'!$B$5)</f>
        <v>20.138028452085251</v>
      </c>
      <c r="Q3242" s="3">
        <f t="shared" si="555"/>
        <v>95.26119462611652</v>
      </c>
      <c r="R3242" s="3">
        <f t="shared" si="560"/>
        <v>0</v>
      </c>
      <c r="S3242" s="3">
        <f t="shared" si="556"/>
        <v>0.88200000000000001</v>
      </c>
      <c r="T3242" s="3">
        <f>(0.5*(1-COS(RADIANS(90-$X$3)))*(D3242+E3242)*'PV model'!$B$4)</f>
        <v>0</v>
      </c>
      <c r="U3242" s="3">
        <f t="shared" si="561"/>
        <v>0.88200000000000001</v>
      </c>
      <c r="V3242" s="3">
        <f>('PV model'!$B$13*(U3242/1000)*(1-'PV model'!$B$14*((20+C3242)-25))*'PV model'!$B$10)/'PV model'!$B$12</f>
        <v>8.6330893823999985E-2</v>
      </c>
    </row>
    <row r="3243" spans="1:22" x14ac:dyDescent="0.2">
      <c r="A3243" s="10">
        <f t="shared" si="562"/>
        <v>135</v>
      </c>
      <c r="B3243" s="10">
        <f t="shared" si="563"/>
        <v>22</v>
      </c>
      <c r="C3243" s="23">
        <v>10.199999999999999</v>
      </c>
      <c r="D3243" s="24">
        <v>0</v>
      </c>
      <c r="E3243" s="24">
        <v>0</v>
      </c>
      <c r="F3243" s="48"/>
      <c r="G3243" s="48"/>
      <c r="H3243" s="1">
        <f t="shared" si="564"/>
        <v>18.801543233459714</v>
      </c>
      <c r="I3243" s="1">
        <f t="shared" si="557"/>
        <v>3.7548953983333822</v>
      </c>
      <c r="J3243" s="4">
        <f>B3243+('PV model'!$B$3/15)+(I3243/60)</f>
        <v>21.785914923305555</v>
      </c>
      <c r="K3243" s="2">
        <f t="shared" si="558"/>
        <v>-146.78872384958333</v>
      </c>
      <c r="L3243" s="2">
        <f>DEGREES(ASIN((((COS(RADIANS('PV model'!$B$2))*COS(RADIANS(H3243))*COS(RADIANS(K3243)))+(SIN(RADIANS('PV model'!$B$2))*SIN(RADIANS(H3243)))))))</f>
        <v>-10.544113538040747</v>
      </c>
      <c r="M3243" s="3">
        <f t="shared" si="554"/>
        <v>0</v>
      </c>
      <c r="N3243" s="2">
        <f t="shared" si="559"/>
        <v>-31.830428745751199</v>
      </c>
      <c r="O3243" s="2">
        <f>IF('PV model'!$B$2&gt;0, 180-N3243,IF('PV model'!$B$2&lt;0,0-N3243,N3243))</f>
        <v>211.83042874575119</v>
      </c>
      <c r="P3243" s="2">
        <f>ABS(O3243-'PV model'!$B$5)</f>
        <v>6.8304287457511919</v>
      </c>
      <c r="Q3243" s="3">
        <f t="shared" si="555"/>
        <v>100.54411353804075</v>
      </c>
      <c r="R3243" s="3">
        <f t="shared" si="560"/>
        <v>0</v>
      </c>
      <c r="S3243" s="3">
        <f t="shared" si="556"/>
        <v>0</v>
      </c>
      <c r="T3243" s="3">
        <f>(0.5*(1-COS(RADIANS(90-$X$3)))*(D3243+E3243)*'PV model'!$B$4)</f>
        <v>0</v>
      </c>
      <c r="U3243" s="3">
        <f t="shared" si="561"/>
        <v>0</v>
      </c>
      <c r="V3243" s="3">
        <f>('PV model'!$B$13*(U3243/1000)*(1-'PV model'!$B$14*((20+C3243)-25))*'PV model'!$B$10)/'PV model'!$B$12</f>
        <v>0</v>
      </c>
    </row>
    <row r="3244" spans="1:22" x14ac:dyDescent="0.2">
      <c r="A3244" s="10">
        <f t="shared" si="562"/>
        <v>135</v>
      </c>
      <c r="B3244" s="10">
        <f t="shared" si="563"/>
        <v>23</v>
      </c>
      <c r="C3244" s="23">
        <v>10.4</v>
      </c>
      <c r="D3244" s="24">
        <v>0</v>
      </c>
      <c r="E3244" s="24">
        <v>0</v>
      </c>
      <c r="F3244" s="48"/>
      <c r="G3244" s="48"/>
      <c r="H3244" s="1">
        <f t="shared" si="564"/>
        <v>18.801543233459714</v>
      </c>
      <c r="I3244" s="1">
        <f t="shared" si="557"/>
        <v>3.7548953983333822</v>
      </c>
      <c r="J3244" s="4">
        <f>B3244+('PV model'!$B$3/15)+(I3244/60)</f>
        <v>22.785914923305555</v>
      </c>
      <c r="K3244" s="2">
        <f t="shared" si="558"/>
        <v>-161.78872384958333</v>
      </c>
      <c r="L3244" s="2">
        <f>DEGREES(ASIN((((COS(RADIANS('PV model'!$B$2))*COS(RADIANS(H3244))*COS(RADIANS(K3244)))+(SIN(RADIANS('PV model'!$B$2))*SIN(RADIANS(H3244)))))))</f>
        <v>-14.106049058494513</v>
      </c>
      <c r="M3244" s="3">
        <f t="shared" si="554"/>
        <v>0</v>
      </c>
      <c r="N3244" s="2">
        <f t="shared" si="559"/>
        <v>-17.760816962741192</v>
      </c>
      <c r="O3244" s="2">
        <f>IF('PV model'!$B$2&gt;0, 180-N3244,IF('PV model'!$B$2&lt;0,0-N3244,N3244))</f>
        <v>197.76081696274119</v>
      </c>
      <c r="P3244" s="2">
        <f>ABS(O3244-'PV model'!$B$5)</f>
        <v>7.2391830372588117</v>
      </c>
      <c r="Q3244" s="3">
        <f t="shared" si="555"/>
        <v>104.10604905849451</v>
      </c>
      <c r="R3244" s="3">
        <f t="shared" si="560"/>
        <v>0</v>
      </c>
      <c r="S3244" s="3">
        <f t="shared" si="556"/>
        <v>0</v>
      </c>
      <c r="T3244" s="3">
        <f>(0.5*(1-COS(RADIANS(90-$X$3)))*(D3244+E3244)*'PV model'!$B$4)</f>
        <v>0</v>
      </c>
      <c r="U3244" s="3">
        <f t="shared" si="561"/>
        <v>0</v>
      </c>
      <c r="V3244" s="3">
        <f>('PV model'!$B$13*(U3244/1000)*(1-'PV model'!$B$14*((20+C3244)-25))*'PV model'!$B$10)/'PV model'!$B$12</f>
        <v>0</v>
      </c>
    </row>
    <row r="3245" spans="1:22" x14ac:dyDescent="0.2">
      <c r="A3245" s="10">
        <f t="shared" si="562"/>
        <v>135</v>
      </c>
      <c r="B3245" s="10">
        <f t="shared" si="563"/>
        <v>24</v>
      </c>
      <c r="C3245" s="23">
        <v>10.199999999999999</v>
      </c>
      <c r="D3245" s="24">
        <v>0</v>
      </c>
      <c r="E3245" s="24">
        <v>0</v>
      </c>
      <c r="F3245" s="48"/>
      <c r="G3245" s="48"/>
      <c r="H3245" s="1">
        <f t="shared" si="564"/>
        <v>18.801543233459714</v>
      </c>
      <c r="I3245" s="1">
        <f t="shared" si="557"/>
        <v>3.7548953983333822</v>
      </c>
      <c r="J3245" s="4">
        <f>B3245+('PV model'!$B$3/15)+(I3245/60)</f>
        <v>23.785914923305555</v>
      </c>
      <c r="K3245" s="2">
        <f t="shared" si="558"/>
        <v>-176.78872384958333</v>
      </c>
      <c r="L3245" s="2">
        <f>DEGREES(ASIN((((COS(RADIANS('PV model'!$B$2))*COS(RADIANS(H3245))*COS(RADIANS(K3245)))+(SIN(RADIANS('PV model'!$B$2))*SIN(RADIANS(H3245)))))))</f>
        <v>-15.648354394544862</v>
      </c>
      <c r="M3245" s="3">
        <f t="shared" si="554"/>
        <v>0</v>
      </c>
      <c r="N3245" s="2">
        <f t="shared" si="559"/>
        <v>-3.1568797362695018</v>
      </c>
      <c r="O3245" s="2">
        <f>IF('PV model'!$B$2&gt;0, 180-N3245,IF('PV model'!$B$2&lt;0,0-N3245,N3245))</f>
        <v>183.1568797362695</v>
      </c>
      <c r="P3245" s="2">
        <f>ABS(O3245-'PV model'!$B$5)</f>
        <v>21.843120263730498</v>
      </c>
      <c r="Q3245" s="3">
        <f t="shared" si="555"/>
        <v>105.64835439454485</v>
      </c>
      <c r="R3245" s="3">
        <f t="shared" si="560"/>
        <v>0</v>
      </c>
      <c r="S3245" s="3">
        <f t="shared" si="556"/>
        <v>0</v>
      </c>
      <c r="T3245" s="3">
        <f>(0.5*(1-COS(RADIANS(90-$X$3)))*(D3245+E3245)*'PV model'!$B$4)</f>
        <v>0</v>
      </c>
      <c r="U3245" s="3">
        <f t="shared" si="561"/>
        <v>0</v>
      </c>
      <c r="V3245" s="3">
        <f>('PV model'!$B$13*(U3245/1000)*(1-'PV model'!$B$14*((20+C3245)-25))*'PV model'!$B$10)/'PV model'!$B$12</f>
        <v>0</v>
      </c>
    </row>
    <row r="3246" spans="1:22" x14ac:dyDescent="0.2">
      <c r="A3246" s="10">
        <f t="shared" si="562"/>
        <v>136</v>
      </c>
      <c r="B3246" s="10">
        <f t="shared" si="563"/>
        <v>1</v>
      </c>
      <c r="C3246" s="23">
        <v>10.1</v>
      </c>
      <c r="D3246" s="24">
        <v>0</v>
      </c>
      <c r="E3246" s="24">
        <v>0</v>
      </c>
      <c r="F3246" s="48"/>
      <c r="G3246" s="48"/>
      <c r="H3246" s="1">
        <f t="shared" si="564"/>
        <v>19.04042455818934</v>
      </c>
      <c r="I3246" s="1">
        <f t="shared" si="557"/>
        <v>3.7405073709892118</v>
      </c>
      <c r="J3246" s="4">
        <f>B3246+('PV model'!$B$3/15)+(I3246/60)</f>
        <v>0.78567512284982022</v>
      </c>
      <c r="K3246" s="2">
        <f t="shared" si="558"/>
        <v>168.2148731572527</v>
      </c>
      <c r="L3246" s="2">
        <f>DEGREES(ASIN((((COS(RADIANS('PV model'!$B$2))*COS(RADIANS(H3246))*COS(RADIANS(K3246)))+(SIN(RADIANS('PV model'!$B$2))*SIN(RADIANS(H3246)))))))</f>
        <v>-14.789706897559634</v>
      </c>
      <c r="M3246" s="3">
        <f t="shared" si="554"/>
        <v>0</v>
      </c>
      <c r="N3246" s="2">
        <f t="shared" si="559"/>
        <v>11.51843656900108</v>
      </c>
      <c r="O3246" s="2">
        <f>IF('PV model'!$B$2&gt;0, 180-N3246,IF('PV model'!$B$2&lt;0,0-N3246,N3246))</f>
        <v>168.48156343099893</v>
      </c>
      <c r="P3246" s="2">
        <f>ABS(O3246-'PV model'!$B$5)</f>
        <v>36.518436569001068</v>
      </c>
      <c r="Q3246" s="3">
        <f t="shared" si="555"/>
        <v>104.78970689755964</v>
      </c>
      <c r="R3246" s="3">
        <f t="shared" si="560"/>
        <v>0</v>
      </c>
      <c r="S3246" s="3">
        <f t="shared" si="556"/>
        <v>0</v>
      </c>
      <c r="T3246" s="3">
        <f>(0.5*(1-COS(RADIANS(90-$X$3)))*(D3246+E3246)*'PV model'!$B$4)</f>
        <v>0</v>
      </c>
      <c r="U3246" s="3">
        <f t="shared" si="561"/>
        <v>0</v>
      </c>
      <c r="V3246" s="3">
        <f>('PV model'!$B$13*(U3246/1000)*(1-'PV model'!$B$14*((20+C3246)-25))*'PV model'!$B$10)/'PV model'!$B$12</f>
        <v>0</v>
      </c>
    </row>
    <row r="3247" spans="1:22" x14ac:dyDescent="0.2">
      <c r="A3247" s="10">
        <f t="shared" si="562"/>
        <v>136</v>
      </c>
      <c r="B3247" s="10">
        <f t="shared" si="563"/>
        <v>2</v>
      </c>
      <c r="C3247" s="23">
        <v>10</v>
      </c>
      <c r="D3247" s="24">
        <v>0</v>
      </c>
      <c r="E3247" s="24">
        <v>0</v>
      </c>
      <c r="F3247" s="48"/>
      <c r="G3247" s="48"/>
      <c r="H3247" s="1">
        <f t="shared" si="564"/>
        <v>19.04042455818934</v>
      </c>
      <c r="I3247" s="1">
        <f t="shared" si="557"/>
        <v>3.7405073709892118</v>
      </c>
      <c r="J3247" s="4">
        <f>B3247+('PV model'!$B$3/15)+(I3247/60)</f>
        <v>1.7856751228498202</v>
      </c>
      <c r="K3247" s="2">
        <f t="shared" si="558"/>
        <v>153.2148731572527</v>
      </c>
      <c r="L3247" s="2">
        <f>DEGREES(ASIN((((COS(RADIANS('PV model'!$B$2))*COS(RADIANS(H3247))*COS(RADIANS(K3247)))+(SIN(RADIANS('PV model'!$B$2))*SIN(RADIANS(H3247)))))))</f>
        <v>-12.070181061486585</v>
      </c>
      <c r="M3247" s="3">
        <f t="shared" si="554"/>
        <v>0</v>
      </c>
      <c r="N3247" s="2">
        <f t="shared" si="559"/>
        <v>25.824815613737819</v>
      </c>
      <c r="O3247" s="2">
        <f>IF('PV model'!$B$2&gt;0, 180-N3247,IF('PV model'!$B$2&lt;0,0-N3247,N3247))</f>
        <v>154.17518438626217</v>
      </c>
      <c r="P3247" s="2">
        <f>ABS(O3247-'PV model'!$B$5)</f>
        <v>50.824815613737826</v>
      </c>
      <c r="Q3247" s="3">
        <f t="shared" si="555"/>
        <v>102.07018106148659</v>
      </c>
      <c r="R3247" s="3">
        <f t="shared" si="560"/>
        <v>0</v>
      </c>
      <c r="S3247" s="3">
        <f t="shared" si="556"/>
        <v>0</v>
      </c>
      <c r="T3247" s="3">
        <f>(0.5*(1-COS(RADIANS(90-$X$3)))*(D3247+E3247)*'PV model'!$B$4)</f>
        <v>0</v>
      </c>
      <c r="U3247" s="3">
        <f t="shared" si="561"/>
        <v>0</v>
      </c>
      <c r="V3247" s="3">
        <f>('PV model'!$B$13*(U3247/1000)*(1-'PV model'!$B$14*((20+C3247)-25))*'PV model'!$B$10)/'PV model'!$B$12</f>
        <v>0</v>
      </c>
    </row>
    <row r="3248" spans="1:22" x14ac:dyDescent="0.2">
      <c r="A3248" s="10">
        <f t="shared" si="562"/>
        <v>136</v>
      </c>
      <c r="B3248" s="10">
        <f t="shared" si="563"/>
        <v>3</v>
      </c>
      <c r="C3248" s="23">
        <v>10.1</v>
      </c>
      <c r="D3248" s="24">
        <v>0</v>
      </c>
      <c r="E3248" s="24">
        <v>0</v>
      </c>
      <c r="F3248" s="48"/>
      <c r="G3248" s="48"/>
      <c r="H3248" s="1">
        <f t="shared" si="564"/>
        <v>19.04042455818934</v>
      </c>
      <c r="I3248" s="1">
        <f t="shared" si="557"/>
        <v>3.7405073709892118</v>
      </c>
      <c r="J3248" s="4">
        <f>B3248+('PV model'!$B$3/15)+(I3248/60)</f>
        <v>2.78567512284982</v>
      </c>
      <c r="K3248" s="2">
        <f t="shared" si="558"/>
        <v>138.2148731572527</v>
      </c>
      <c r="L3248" s="2">
        <f>DEGREES(ASIN((((COS(RADIANS('PV model'!$B$2))*COS(RADIANS(H3248))*COS(RADIANS(K3248)))+(SIN(RADIANS('PV model'!$B$2))*SIN(RADIANS(H3248)))))))</f>
        <v>-7.491232631022374</v>
      </c>
      <c r="M3248" s="3">
        <f t="shared" si="554"/>
        <v>0</v>
      </c>
      <c r="N3248" s="2">
        <f t="shared" si="559"/>
        <v>39.442614164196961</v>
      </c>
      <c r="O3248" s="2">
        <f>IF('PV model'!$B$2&gt;0, 180-N3248,IF('PV model'!$B$2&lt;0,0-N3248,N3248))</f>
        <v>140.55738583580305</v>
      </c>
      <c r="P3248" s="2">
        <f>ABS(O3248-'PV model'!$B$5)</f>
        <v>64.442614164196954</v>
      </c>
      <c r="Q3248" s="3">
        <f t="shared" si="555"/>
        <v>97.49123263102237</v>
      </c>
      <c r="R3248" s="3">
        <f t="shared" si="560"/>
        <v>0</v>
      </c>
      <c r="S3248" s="3">
        <f t="shared" si="556"/>
        <v>0</v>
      </c>
      <c r="T3248" s="3">
        <f>(0.5*(1-COS(RADIANS(90-$X$3)))*(D3248+E3248)*'PV model'!$B$4)</f>
        <v>0</v>
      </c>
      <c r="U3248" s="3">
        <f t="shared" si="561"/>
        <v>0</v>
      </c>
      <c r="V3248" s="3">
        <f>('PV model'!$B$13*(U3248/1000)*(1-'PV model'!$B$14*((20+C3248)-25))*'PV model'!$B$10)/'PV model'!$B$12</f>
        <v>0</v>
      </c>
    </row>
    <row r="3249" spans="1:22" x14ac:dyDescent="0.2">
      <c r="A3249" s="10">
        <f t="shared" si="562"/>
        <v>136</v>
      </c>
      <c r="B3249" s="10">
        <f t="shared" si="563"/>
        <v>4</v>
      </c>
      <c r="C3249" s="23">
        <v>10.199999999999999</v>
      </c>
      <c r="D3249" s="24">
        <v>0</v>
      </c>
      <c r="E3249" s="24">
        <v>0</v>
      </c>
      <c r="F3249" s="48"/>
      <c r="G3249" s="48"/>
      <c r="H3249" s="1">
        <f t="shared" si="564"/>
        <v>19.04042455818934</v>
      </c>
      <c r="I3249" s="1">
        <f t="shared" si="557"/>
        <v>3.7405073709892118</v>
      </c>
      <c r="J3249" s="4">
        <f>B3249+('PV model'!$B$3/15)+(I3249/60)</f>
        <v>3.78567512284982</v>
      </c>
      <c r="K3249" s="2">
        <f t="shared" si="558"/>
        <v>123.2148731572527</v>
      </c>
      <c r="L3249" s="2">
        <f>DEGREES(ASIN((((COS(RADIANS('PV model'!$B$2))*COS(RADIANS(H3249))*COS(RADIANS(K3249)))+(SIN(RADIANS('PV model'!$B$2))*SIN(RADIANS(H3249)))))))</f>
        <v>-1.4000014623122676</v>
      </c>
      <c r="M3249" s="3">
        <f t="shared" si="554"/>
        <v>0</v>
      </c>
      <c r="N3249" s="2">
        <f t="shared" si="559"/>
        <v>52.28707447474816</v>
      </c>
      <c r="O3249" s="2">
        <f>IF('PV model'!$B$2&gt;0, 180-N3249,IF('PV model'!$B$2&lt;0,0-N3249,N3249))</f>
        <v>127.71292552525185</v>
      </c>
      <c r="P3249" s="2">
        <f>ABS(O3249-'PV model'!$B$5)</f>
        <v>77.287074474748152</v>
      </c>
      <c r="Q3249" s="3">
        <f t="shared" si="555"/>
        <v>91.400001462312261</v>
      </c>
      <c r="R3249" s="3">
        <f t="shared" si="560"/>
        <v>0</v>
      </c>
      <c r="S3249" s="3">
        <f t="shared" si="556"/>
        <v>0</v>
      </c>
      <c r="T3249" s="3">
        <f>(0.5*(1-COS(RADIANS(90-$X$3)))*(D3249+E3249)*'PV model'!$B$4)</f>
        <v>0</v>
      </c>
      <c r="U3249" s="3">
        <f t="shared" si="561"/>
        <v>0</v>
      </c>
      <c r="V3249" s="3">
        <f>('PV model'!$B$13*(U3249/1000)*(1-'PV model'!$B$14*((20+C3249)-25))*'PV model'!$B$10)/'PV model'!$B$12</f>
        <v>0</v>
      </c>
    </row>
    <row r="3250" spans="1:22" x14ac:dyDescent="0.2">
      <c r="A3250" s="10">
        <f t="shared" si="562"/>
        <v>136</v>
      </c>
      <c r="B3250" s="10">
        <f t="shared" si="563"/>
        <v>5</v>
      </c>
      <c r="C3250" s="23">
        <v>10</v>
      </c>
      <c r="D3250" s="24">
        <v>0</v>
      </c>
      <c r="E3250" s="24">
        <v>2.6460000000000004</v>
      </c>
      <c r="F3250" s="48"/>
      <c r="G3250" s="48"/>
      <c r="H3250" s="1">
        <f t="shared" si="564"/>
        <v>19.04042455818934</v>
      </c>
      <c r="I3250" s="1">
        <f t="shared" si="557"/>
        <v>3.7405073709892118</v>
      </c>
      <c r="J3250" s="4">
        <f>B3250+('PV model'!$B$3/15)+(I3250/60)</f>
        <v>4.7856751228498204</v>
      </c>
      <c r="K3250" s="2">
        <f t="shared" si="558"/>
        <v>108.2148731572527</v>
      </c>
      <c r="L3250" s="2">
        <f>DEGREES(ASIN((((COS(RADIANS('PV model'!$B$2))*COS(RADIANS(H3250))*COS(RADIANS(K3250)))+(SIN(RADIANS('PV model'!$B$2))*SIN(RADIANS(H3250)))))))</f>
        <v>5.8254028323828804</v>
      </c>
      <c r="M3250" s="3">
        <f t="shared" si="554"/>
        <v>5.8254028323828804</v>
      </c>
      <c r="N3250" s="2">
        <f t="shared" si="559"/>
        <v>64.499592761792485</v>
      </c>
      <c r="O3250" s="2">
        <f>IF('PV model'!$B$2&gt;0, 180-N3250,IF('PV model'!$B$2&lt;0,0-N3250,N3250))</f>
        <v>115.50040723820752</v>
      </c>
      <c r="P3250" s="2">
        <f>ABS(O3250-'PV model'!$B$5)</f>
        <v>89.499592761792485</v>
      </c>
      <c r="Q3250" s="3">
        <f t="shared" si="555"/>
        <v>84.174597167617122</v>
      </c>
      <c r="R3250" s="3">
        <f t="shared" si="560"/>
        <v>0</v>
      </c>
      <c r="S3250" s="3">
        <f t="shared" si="556"/>
        <v>2.6460000000000004</v>
      </c>
      <c r="T3250" s="3">
        <f>(0.5*(1-COS(RADIANS(90-$X$3)))*(D3250+E3250)*'PV model'!$B$4)</f>
        <v>0</v>
      </c>
      <c r="U3250" s="3">
        <f t="shared" si="561"/>
        <v>2.6460000000000004</v>
      </c>
      <c r="V3250" s="3">
        <f>('PV model'!$B$13*(U3250/1000)*(1-'PV model'!$B$14*((20+C3250)-25))*'PV model'!$B$10)/'PV model'!$B$12</f>
        <v>0.25920427680000002</v>
      </c>
    </row>
    <row r="3251" spans="1:22" x14ac:dyDescent="0.2">
      <c r="A3251" s="10">
        <f t="shared" si="562"/>
        <v>136</v>
      </c>
      <c r="B3251" s="10">
        <f t="shared" si="563"/>
        <v>6</v>
      </c>
      <c r="C3251" s="23">
        <v>10.1</v>
      </c>
      <c r="D3251" s="24">
        <v>0</v>
      </c>
      <c r="E3251" s="24">
        <v>20.286000000000001</v>
      </c>
      <c r="F3251" s="48"/>
      <c r="G3251" s="48"/>
      <c r="H3251" s="1">
        <f t="shared" si="564"/>
        <v>19.04042455818934</v>
      </c>
      <c r="I3251" s="1">
        <f t="shared" si="557"/>
        <v>3.7405073709892118</v>
      </c>
      <c r="J3251" s="4">
        <f>B3251+('PV model'!$B$3/15)+(I3251/60)</f>
        <v>5.7856751228498204</v>
      </c>
      <c r="K3251" s="2">
        <f t="shared" si="558"/>
        <v>93.214873157252697</v>
      </c>
      <c r="L3251" s="2">
        <f>DEGREES(ASIN((((COS(RADIANS('PV model'!$B$2))*COS(RADIANS(H3251))*COS(RADIANS(K3251)))+(SIN(RADIANS('PV model'!$B$2))*SIN(RADIANS(H3251)))))))</f>
        <v>13.817636702094754</v>
      </c>
      <c r="M3251" s="3">
        <f t="shared" si="554"/>
        <v>13.817636702094754</v>
      </c>
      <c r="N3251" s="2">
        <f t="shared" si="559"/>
        <v>76.391908891608509</v>
      </c>
      <c r="O3251" s="2">
        <f>IF('PV model'!$B$2&gt;0, 180-N3251,IF('PV model'!$B$2&lt;0,0-N3251,N3251))</f>
        <v>103.60809110839149</v>
      </c>
      <c r="P3251" s="2">
        <f>ABS(O3251-'PV model'!$B$5)</f>
        <v>101.39190889160851</v>
      </c>
      <c r="Q3251" s="3">
        <f t="shared" si="555"/>
        <v>76.182363297905241</v>
      </c>
      <c r="R3251" s="3">
        <f t="shared" si="560"/>
        <v>0</v>
      </c>
      <c r="S3251" s="3">
        <f t="shared" si="556"/>
        <v>20.286000000000001</v>
      </c>
      <c r="T3251" s="3">
        <f>(0.5*(1-COS(RADIANS(90-$X$3)))*(D3251+E3251)*'PV model'!$B$4)</f>
        <v>0</v>
      </c>
      <c r="U3251" s="3">
        <f t="shared" si="561"/>
        <v>20.286000000000001</v>
      </c>
      <c r="V3251" s="3">
        <f>('PV model'!$B$13*(U3251/1000)*(1-'PV model'!$B$14*((20+C3251)-25))*'PV model'!$B$10)/'PV model'!$B$12</f>
        <v>1.9864216733759998</v>
      </c>
    </row>
    <row r="3252" spans="1:22" x14ac:dyDescent="0.2">
      <c r="A3252" s="10">
        <f t="shared" si="562"/>
        <v>136</v>
      </c>
      <c r="B3252" s="10">
        <f t="shared" si="563"/>
        <v>7</v>
      </c>
      <c r="C3252" s="23">
        <v>10.7</v>
      </c>
      <c r="D3252" s="24">
        <v>0</v>
      </c>
      <c r="E3252" s="24">
        <v>97.02</v>
      </c>
      <c r="F3252" s="48"/>
      <c r="G3252" s="48"/>
      <c r="H3252" s="1">
        <f t="shared" si="564"/>
        <v>19.04042455818934</v>
      </c>
      <c r="I3252" s="1">
        <f t="shared" si="557"/>
        <v>3.7405073709892118</v>
      </c>
      <c r="J3252" s="4">
        <f>B3252+('PV model'!$B$3/15)+(I3252/60)</f>
        <v>6.7856751228498204</v>
      </c>
      <c r="K3252" s="2">
        <f t="shared" si="558"/>
        <v>78.214873157252697</v>
      </c>
      <c r="L3252" s="2">
        <f>DEGREES(ASIN((((COS(RADIANS('PV model'!$B$2))*COS(RADIANS(H3252))*COS(RADIANS(K3252)))+(SIN(RADIANS('PV model'!$B$2))*SIN(RADIANS(H3252)))))))</f>
        <v>22.22307519211649</v>
      </c>
      <c r="M3252" s="3">
        <f t="shared" si="554"/>
        <v>22.22307519211649</v>
      </c>
      <c r="N3252" s="2">
        <f t="shared" si="559"/>
        <v>88.411020772140787</v>
      </c>
      <c r="O3252" s="2">
        <f>IF('PV model'!$B$2&gt;0, 180-N3252,IF('PV model'!$B$2&lt;0,0-N3252,N3252))</f>
        <v>91.588979227859213</v>
      </c>
      <c r="P3252" s="2">
        <f>ABS(O3252-'PV model'!$B$5)</f>
        <v>113.41102077214079</v>
      </c>
      <c r="Q3252" s="3">
        <f t="shared" si="555"/>
        <v>67.776924807883518</v>
      </c>
      <c r="R3252" s="3">
        <f t="shared" si="560"/>
        <v>0</v>
      </c>
      <c r="S3252" s="3">
        <f t="shared" si="556"/>
        <v>97.02</v>
      </c>
      <c r="T3252" s="3">
        <f>(0.5*(1-COS(RADIANS(90-$X$3)))*(D3252+E3252)*'PV model'!$B$4)</f>
        <v>0</v>
      </c>
      <c r="U3252" s="3">
        <f t="shared" si="561"/>
        <v>97.02</v>
      </c>
      <c r="V3252" s="3">
        <f>('PV model'!$B$13*(U3252/1000)*(1-'PV model'!$B$14*((20+C3252)-25))*'PV model'!$B$10)/'PV model'!$B$12</f>
        <v>9.4770020822399985</v>
      </c>
    </row>
    <row r="3253" spans="1:22" x14ac:dyDescent="0.2">
      <c r="A3253" s="10">
        <f t="shared" si="562"/>
        <v>136</v>
      </c>
      <c r="B3253" s="10">
        <f t="shared" si="563"/>
        <v>8</v>
      </c>
      <c r="C3253" s="23">
        <v>11.7</v>
      </c>
      <c r="D3253" s="24">
        <v>0</v>
      </c>
      <c r="E3253" s="24">
        <v>93.492000000000004</v>
      </c>
      <c r="F3253" s="48"/>
      <c r="G3253" s="48"/>
      <c r="H3253" s="1">
        <f t="shared" si="564"/>
        <v>19.04042455818934</v>
      </c>
      <c r="I3253" s="1">
        <f t="shared" si="557"/>
        <v>3.7405073709892118</v>
      </c>
      <c r="J3253" s="4">
        <f>B3253+('PV model'!$B$3/15)+(I3253/60)</f>
        <v>7.7856751228498204</v>
      </c>
      <c r="K3253" s="2">
        <f t="shared" si="558"/>
        <v>63.214873157252697</v>
      </c>
      <c r="L3253" s="2">
        <f>DEGREES(ASIN((((COS(RADIANS('PV model'!$B$2))*COS(RADIANS(H3253))*COS(RADIANS(K3253)))+(SIN(RADIANS('PV model'!$B$2))*SIN(RADIANS(H3253)))))))</f>
        <v>30.673325951745479</v>
      </c>
      <c r="M3253" s="3">
        <f t="shared" si="554"/>
        <v>30.673325951745479</v>
      </c>
      <c r="N3253" s="2">
        <f t="shared" si="559"/>
        <v>78.85234044258803</v>
      </c>
      <c r="O3253" s="2">
        <f>IF('PV model'!$B$2&gt;0, 180-N3253,IF('PV model'!$B$2&lt;0,0-N3253,N3253))</f>
        <v>101.14765955741197</v>
      </c>
      <c r="P3253" s="2">
        <f>ABS(O3253-'PV model'!$B$5)</f>
        <v>103.85234044258803</v>
      </c>
      <c r="Q3253" s="3">
        <f t="shared" si="555"/>
        <v>59.32667404825451</v>
      </c>
      <c r="R3253" s="3">
        <f t="shared" si="560"/>
        <v>0</v>
      </c>
      <c r="S3253" s="3">
        <f t="shared" si="556"/>
        <v>93.492000000000004</v>
      </c>
      <c r="T3253" s="3">
        <f>(0.5*(1-COS(RADIANS(90-$X$3)))*(D3253+E3253)*'PV model'!$B$4)</f>
        <v>0</v>
      </c>
      <c r="U3253" s="3">
        <f t="shared" si="561"/>
        <v>93.492000000000004</v>
      </c>
      <c r="V3253" s="3">
        <f>('PV model'!$B$13*(U3253/1000)*(1-'PV model'!$B$14*((20+C3253)-25))*'PV model'!$B$10)/'PV model'!$B$12</f>
        <v>9.0950019834239999</v>
      </c>
    </row>
    <row r="3254" spans="1:22" x14ac:dyDescent="0.2">
      <c r="A3254" s="10">
        <f t="shared" si="562"/>
        <v>136</v>
      </c>
      <c r="B3254" s="10">
        <f t="shared" si="563"/>
        <v>9</v>
      </c>
      <c r="C3254" s="23">
        <v>12.3</v>
      </c>
      <c r="D3254" s="24">
        <v>0</v>
      </c>
      <c r="E3254" s="24">
        <v>132.29999999999998</v>
      </c>
      <c r="F3254" s="48"/>
      <c r="G3254" s="48"/>
      <c r="H3254" s="1">
        <f t="shared" si="564"/>
        <v>19.04042455818934</v>
      </c>
      <c r="I3254" s="1">
        <f t="shared" si="557"/>
        <v>3.7405073709892118</v>
      </c>
      <c r="J3254" s="4">
        <f>B3254+('PV model'!$B$3/15)+(I3254/60)</f>
        <v>8.7856751228498204</v>
      </c>
      <c r="K3254" s="2">
        <f t="shared" si="558"/>
        <v>48.214873157252697</v>
      </c>
      <c r="L3254" s="2">
        <f>DEGREES(ASIN((((COS(RADIANS('PV model'!$B$2))*COS(RADIANS(H3254))*COS(RADIANS(K3254)))+(SIN(RADIANS('PV model'!$B$2))*SIN(RADIANS(H3254)))))))</f>
        <v>38.728325093207033</v>
      </c>
      <c r="M3254" s="3">
        <f t="shared" si="554"/>
        <v>38.728325093207033</v>
      </c>
      <c r="N3254" s="2">
        <f t="shared" si="559"/>
        <v>64.624410663497514</v>
      </c>
      <c r="O3254" s="2">
        <f>IF('PV model'!$B$2&gt;0, 180-N3254,IF('PV model'!$B$2&lt;0,0-N3254,N3254))</f>
        <v>115.37558933650249</v>
      </c>
      <c r="P3254" s="2">
        <f>ABS(O3254-'PV model'!$B$5)</f>
        <v>89.624410663497514</v>
      </c>
      <c r="Q3254" s="3">
        <f t="shared" si="555"/>
        <v>51.271674906792967</v>
      </c>
      <c r="R3254" s="3">
        <f t="shared" si="560"/>
        <v>0</v>
      </c>
      <c r="S3254" s="3">
        <f t="shared" si="556"/>
        <v>132.29999999999998</v>
      </c>
      <c r="T3254" s="3">
        <f>(0.5*(1-COS(RADIANS(90-$X$3)))*(D3254+E3254)*'PV model'!$B$4)</f>
        <v>0</v>
      </c>
      <c r="U3254" s="3">
        <f t="shared" si="561"/>
        <v>132.29999999999998</v>
      </c>
      <c r="V3254" s="3">
        <f>('PV model'!$B$13*(U3254/1000)*(1-'PV model'!$B$14*((20+C3254)-25))*'PV model'!$B$10)/'PV model'!$B$12</f>
        <v>12.838546526399996</v>
      </c>
    </row>
    <row r="3255" spans="1:22" x14ac:dyDescent="0.2">
      <c r="A3255" s="10">
        <f t="shared" si="562"/>
        <v>136</v>
      </c>
      <c r="B3255" s="10">
        <f t="shared" si="563"/>
        <v>10</v>
      </c>
      <c r="C3255" s="23">
        <v>13</v>
      </c>
      <c r="D3255" s="24">
        <v>1.1224499999999999</v>
      </c>
      <c r="E3255" s="24">
        <v>165.816</v>
      </c>
      <c r="F3255" s="48"/>
      <c r="G3255" s="48"/>
      <c r="H3255" s="1">
        <f t="shared" si="564"/>
        <v>19.04042455818934</v>
      </c>
      <c r="I3255" s="1">
        <f t="shared" si="557"/>
        <v>3.7405073709892118</v>
      </c>
      <c r="J3255" s="4">
        <f>B3255+('PV model'!$B$3/15)+(I3255/60)</f>
        <v>9.7856751228498204</v>
      </c>
      <c r="K3255" s="2">
        <f t="shared" si="558"/>
        <v>33.214873157252697</v>
      </c>
      <c r="L3255" s="2">
        <f>DEGREES(ASIN((((COS(RADIANS('PV model'!$B$2))*COS(RADIANS(H3255))*COS(RADIANS(K3255)))+(SIN(RADIANS('PV model'!$B$2))*SIN(RADIANS(H3255)))))))</f>
        <v>45.790991917422318</v>
      </c>
      <c r="M3255" s="3">
        <f t="shared" si="554"/>
        <v>45.790991917422318</v>
      </c>
      <c r="N3255" s="2">
        <f t="shared" si="559"/>
        <v>47.95485435337396</v>
      </c>
      <c r="O3255" s="2">
        <f>IF('PV model'!$B$2&gt;0, 180-N3255,IF('PV model'!$B$2&lt;0,0-N3255,N3255))</f>
        <v>132.04514564662605</v>
      </c>
      <c r="P3255" s="2">
        <f>ABS(O3255-'PV model'!$B$5)</f>
        <v>72.954854353373946</v>
      </c>
      <c r="Q3255" s="3">
        <f t="shared" si="555"/>
        <v>44.209008082577682</v>
      </c>
      <c r="R3255" s="3">
        <f t="shared" si="560"/>
        <v>1.1224499999999999</v>
      </c>
      <c r="S3255" s="3">
        <f t="shared" si="556"/>
        <v>166.59686618496585</v>
      </c>
      <c r="T3255" s="3">
        <f>(0.5*(1-COS(RADIANS(90-$X$3)))*(D3255+E3255)*'PV model'!$B$4)</f>
        <v>0</v>
      </c>
      <c r="U3255" s="3">
        <f t="shared" si="561"/>
        <v>167.71931618496583</v>
      </c>
      <c r="V3255" s="3">
        <f>('PV model'!$B$13*(U3255/1000)*(1-'PV model'!$B$14*((20+C3255)-25))*'PV model'!$B$10)/'PV model'!$B$12</f>
        <v>16.228735714782008</v>
      </c>
    </row>
    <row r="3256" spans="1:22" x14ac:dyDescent="0.2">
      <c r="A3256" s="10">
        <f t="shared" si="562"/>
        <v>136</v>
      </c>
      <c r="B3256" s="10">
        <f t="shared" si="563"/>
        <v>11</v>
      </c>
      <c r="C3256" s="23">
        <v>14</v>
      </c>
      <c r="D3256" s="24">
        <v>286.22474999999997</v>
      </c>
      <c r="E3256" s="24">
        <v>314.87400000000002</v>
      </c>
      <c r="F3256" s="48"/>
      <c r="G3256" s="48"/>
      <c r="H3256" s="1">
        <f t="shared" si="564"/>
        <v>19.04042455818934</v>
      </c>
      <c r="I3256" s="1">
        <f t="shared" si="557"/>
        <v>3.7405073709892118</v>
      </c>
      <c r="J3256" s="4">
        <f>B3256+('PV model'!$B$3/15)+(I3256/60)</f>
        <v>10.78567512284982</v>
      </c>
      <c r="K3256" s="2">
        <f t="shared" si="558"/>
        <v>18.214873157252693</v>
      </c>
      <c r="L3256" s="2">
        <f>DEGREES(ASIN((((COS(RADIANS('PV model'!$B$2))*COS(RADIANS(H3256))*COS(RADIANS(K3256)))+(SIN(RADIANS('PV model'!$B$2))*SIN(RADIANS(H3256)))))))</f>
        <v>51.027422391962361</v>
      </c>
      <c r="M3256" s="3">
        <f t="shared" si="554"/>
        <v>51.027422391962361</v>
      </c>
      <c r="N3256" s="2">
        <f t="shared" si="559"/>
        <v>28.021294629728686</v>
      </c>
      <c r="O3256" s="2">
        <f>IF('PV model'!$B$2&gt;0, 180-N3256,IF('PV model'!$B$2&lt;0,0-N3256,N3256))</f>
        <v>151.97870537027131</v>
      </c>
      <c r="P3256" s="2">
        <f>ABS(O3256-'PV model'!$B$5)</f>
        <v>53.021294629728686</v>
      </c>
      <c r="Q3256" s="3">
        <f t="shared" si="555"/>
        <v>38.972577608037632</v>
      </c>
      <c r="R3256" s="3">
        <f t="shared" si="560"/>
        <v>286.22474999999997</v>
      </c>
      <c r="S3256" s="3">
        <f t="shared" si="556"/>
        <v>394.02721726801536</v>
      </c>
      <c r="T3256" s="3">
        <f>(0.5*(1-COS(RADIANS(90-$X$3)))*(D3256+E3256)*'PV model'!$B$4)</f>
        <v>0</v>
      </c>
      <c r="U3256" s="3">
        <f t="shared" si="561"/>
        <v>680.25196726801528</v>
      </c>
      <c r="V3256" s="3">
        <f>('PV model'!$B$13*(U3256/1000)*(1-'PV model'!$B$14*((20+C3256)-25))*'PV model'!$B$10)/'PV model'!$B$12</f>
        <v>65.550059128778813</v>
      </c>
    </row>
    <row r="3257" spans="1:22" x14ac:dyDescent="0.2">
      <c r="A3257" s="10">
        <f t="shared" si="562"/>
        <v>136</v>
      </c>
      <c r="B3257" s="10">
        <f t="shared" si="563"/>
        <v>12</v>
      </c>
      <c r="C3257" s="23">
        <v>12.8</v>
      </c>
      <c r="D3257" s="24">
        <v>322.14314999999999</v>
      </c>
      <c r="E3257" s="24">
        <v>319.28399999999999</v>
      </c>
      <c r="F3257" s="48"/>
      <c r="G3257" s="48"/>
      <c r="H3257" s="1">
        <f t="shared" si="564"/>
        <v>19.04042455818934</v>
      </c>
      <c r="I3257" s="1">
        <f t="shared" si="557"/>
        <v>3.7405073709892118</v>
      </c>
      <c r="J3257" s="4">
        <f>B3257+('PV model'!$B$3/15)+(I3257/60)</f>
        <v>11.78567512284982</v>
      </c>
      <c r="K3257" s="2">
        <f t="shared" si="558"/>
        <v>3.2148731572526934</v>
      </c>
      <c r="L3257" s="2">
        <f>DEGREES(ASIN((((COS(RADIANS('PV model'!$B$2))*COS(RADIANS(H3257))*COS(RADIANS(K3257)))+(SIN(RADIANS('PV model'!$B$2))*SIN(RADIANS(H3257)))))))</f>
        <v>53.459260378851589</v>
      </c>
      <c r="M3257" s="3">
        <f t="shared" si="554"/>
        <v>53.459260378851589</v>
      </c>
      <c r="N3257" s="2">
        <f t="shared" si="559"/>
        <v>5.1082396546800179</v>
      </c>
      <c r="O3257" s="2">
        <f>IF('PV model'!$B$2&gt;0, 180-N3257,IF('PV model'!$B$2&lt;0,0-N3257,N3257))</f>
        <v>174.89176034531999</v>
      </c>
      <c r="P3257" s="2">
        <f>ABS(O3257-'PV model'!$B$5)</f>
        <v>30.108239654680006</v>
      </c>
      <c r="Q3257" s="3">
        <f t="shared" si="555"/>
        <v>36.540739621148411</v>
      </c>
      <c r="R3257" s="3">
        <f t="shared" si="560"/>
        <v>322.14314999999999</v>
      </c>
      <c r="S3257" s="3">
        <f t="shared" si="556"/>
        <v>398.81407530552559</v>
      </c>
      <c r="T3257" s="3">
        <f>(0.5*(1-COS(RADIANS(90-$X$3)))*(D3257+E3257)*'PV model'!$B$4)</f>
        <v>0</v>
      </c>
      <c r="U3257" s="3">
        <f t="shared" si="561"/>
        <v>720.95722530552553</v>
      </c>
      <c r="V3257" s="3">
        <f>('PV model'!$B$13*(U3257/1000)*(1-'PV model'!$B$14*((20+C3257)-25))*'PV model'!$B$10)/'PV model'!$B$12</f>
        <v>69.81839745320427</v>
      </c>
    </row>
    <row r="3258" spans="1:22" x14ac:dyDescent="0.2">
      <c r="A3258" s="10">
        <f t="shared" si="562"/>
        <v>136</v>
      </c>
      <c r="B3258" s="10">
        <f t="shared" si="563"/>
        <v>13</v>
      </c>
      <c r="C3258" s="23">
        <v>14.6</v>
      </c>
      <c r="D3258" s="24">
        <v>321.02069999999998</v>
      </c>
      <c r="E3258" s="24">
        <v>325.45799999999997</v>
      </c>
      <c r="F3258" s="48"/>
      <c r="G3258" s="48"/>
      <c r="H3258" s="1">
        <f t="shared" si="564"/>
        <v>19.04042455818934</v>
      </c>
      <c r="I3258" s="1">
        <f t="shared" si="557"/>
        <v>3.7405073709892118</v>
      </c>
      <c r="J3258" s="4">
        <f>B3258+('PV model'!$B$3/15)+(I3258/60)</f>
        <v>12.78567512284982</v>
      </c>
      <c r="K3258" s="2">
        <f t="shared" si="558"/>
        <v>-11.785126842747307</v>
      </c>
      <c r="L3258" s="2">
        <f>DEGREES(ASIN((((COS(RADIANS('PV model'!$B$2))*COS(RADIANS(H3258))*COS(RADIANS(K3258)))+(SIN(RADIANS('PV model'!$B$2))*SIN(RADIANS(H3258)))))))</f>
        <v>52.46581337875913</v>
      </c>
      <c r="M3258" s="3">
        <f t="shared" si="554"/>
        <v>52.46581337875913</v>
      </c>
      <c r="N3258" s="2">
        <f t="shared" si="559"/>
        <v>-18.475663980118604</v>
      </c>
      <c r="O3258" s="2">
        <f>IF('PV model'!$B$2&gt;0, 180-N3258,IF('PV model'!$B$2&lt;0,0-N3258,N3258))</f>
        <v>198.47566398011861</v>
      </c>
      <c r="P3258" s="2">
        <f>ABS(O3258-'PV model'!$B$5)</f>
        <v>6.5243360198813889</v>
      </c>
      <c r="Q3258" s="3">
        <f t="shared" si="555"/>
        <v>37.53418662124087</v>
      </c>
      <c r="R3258" s="3">
        <f t="shared" si="560"/>
        <v>321.02069999999998</v>
      </c>
      <c r="S3258" s="3">
        <f t="shared" si="556"/>
        <v>407.51949562687429</v>
      </c>
      <c r="T3258" s="3">
        <f>(0.5*(1-COS(RADIANS(90-$X$3)))*(D3258+E3258)*'PV model'!$B$4)</f>
        <v>0</v>
      </c>
      <c r="U3258" s="3">
        <f t="shared" si="561"/>
        <v>728.54019562687427</v>
      </c>
      <c r="V3258" s="3">
        <f>('PV model'!$B$13*(U3258/1000)*(1-'PV model'!$B$14*((20+C3258)-25))*'PV model'!$B$10)/'PV model'!$B$12</f>
        <v>70.02840264139563</v>
      </c>
    </row>
    <row r="3259" spans="1:22" x14ac:dyDescent="0.2">
      <c r="A3259" s="10">
        <f t="shared" si="562"/>
        <v>136</v>
      </c>
      <c r="B3259" s="10">
        <f t="shared" si="563"/>
        <v>14</v>
      </c>
      <c r="C3259" s="23">
        <v>15.3</v>
      </c>
      <c r="D3259" s="24">
        <v>269.38799999999998</v>
      </c>
      <c r="E3259" s="24">
        <v>328.10399999999998</v>
      </c>
      <c r="F3259" s="48"/>
      <c r="G3259" s="48"/>
      <c r="H3259" s="1">
        <f t="shared" si="564"/>
        <v>19.04042455818934</v>
      </c>
      <c r="I3259" s="1">
        <f t="shared" si="557"/>
        <v>3.7405073709892118</v>
      </c>
      <c r="J3259" s="4">
        <f>B3259+('PV model'!$B$3/15)+(I3259/60)</f>
        <v>13.78567512284982</v>
      </c>
      <c r="K3259" s="2">
        <f t="shared" si="558"/>
        <v>-26.785126842747307</v>
      </c>
      <c r="L3259" s="2">
        <f>DEGREES(ASIN((((COS(RADIANS('PV model'!$B$2))*COS(RADIANS(H3259))*COS(RADIANS(K3259)))+(SIN(RADIANS('PV model'!$B$2))*SIN(RADIANS(H3259)))))))</f>
        <v>48.31631381246644</v>
      </c>
      <c r="M3259" s="3">
        <f t="shared" si="554"/>
        <v>48.31631381246644</v>
      </c>
      <c r="N3259" s="2">
        <f t="shared" si="559"/>
        <v>-39.834332105892599</v>
      </c>
      <c r="O3259" s="2">
        <f>IF('PV model'!$B$2&gt;0, 180-N3259,IF('PV model'!$B$2&lt;0,0-N3259,N3259))</f>
        <v>219.8343321058926</v>
      </c>
      <c r="P3259" s="2">
        <f>ABS(O3259-'PV model'!$B$5)</f>
        <v>14.834332105892599</v>
      </c>
      <c r="Q3259" s="3">
        <f t="shared" si="555"/>
        <v>41.68368618753356</v>
      </c>
      <c r="R3259" s="3">
        <f t="shared" si="560"/>
        <v>269.38800000000003</v>
      </c>
      <c r="S3259" s="3">
        <f t="shared" si="556"/>
        <v>410.84761059858403</v>
      </c>
      <c r="T3259" s="3">
        <f>(0.5*(1-COS(RADIANS(90-$X$3)))*(D3259+E3259)*'PV model'!$B$4)</f>
        <v>0</v>
      </c>
      <c r="U3259" s="3">
        <f t="shared" si="561"/>
        <v>680.23561059858412</v>
      </c>
      <c r="V3259" s="3">
        <f>('PV model'!$B$13*(U3259/1000)*(1-'PV model'!$B$14*((20+C3259)-25))*'PV model'!$B$10)/'PV model'!$B$12</f>
        <v>65.194901948054564</v>
      </c>
    </row>
    <row r="3260" spans="1:22" x14ac:dyDescent="0.2">
      <c r="A3260" s="10">
        <f t="shared" si="562"/>
        <v>136</v>
      </c>
      <c r="B3260" s="10">
        <f t="shared" si="563"/>
        <v>15</v>
      </c>
      <c r="C3260" s="23">
        <v>15</v>
      </c>
      <c r="D3260" s="24">
        <v>261.53084999999999</v>
      </c>
      <c r="E3260" s="24">
        <v>283.12200000000001</v>
      </c>
      <c r="F3260" s="48"/>
      <c r="G3260" s="48"/>
      <c r="H3260" s="1">
        <f t="shared" si="564"/>
        <v>19.04042455818934</v>
      </c>
      <c r="I3260" s="1">
        <f t="shared" si="557"/>
        <v>3.7405073709892118</v>
      </c>
      <c r="J3260" s="4">
        <f>B3260+('PV model'!$B$3/15)+(I3260/60)</f>
        <v>14.78567512284982</v>
      </c>
      <c r="K3260" s="2">
        <f t="shared" si="558"/>
        <v>-41.785126842747303</v>
      </c>
      <c r="L3260" s="2">
        <f>DEGREES(ASIN((((COS(RADIANS('PV model'!$B$2))*COS(RADIANS(H3260))*COS(RADIANS(K3260)))+(SIN(RADIANS('PV model'!$B$2))*SIN(RADIANS(H3260)))))))</f>
        <v>41.920004339661247</v>
      </c>
      <c r="M3260" s="3">
        <f t="shared" si="554"/>
        <v>41.920004339661247</v>
      </c>
      <c r="N3260" s="2">
        <f t="shared" si="559"/>
        <v>-57.835944654681121</v>
      </c>
      <c r="O3260" s="2">
        <f>IF('PV model'!$B$2&gt;0, 180-N3260,IF('PV model'!$B$2&lt;0,0-N3260,N3260))</f>
        <v>237.83594465468113</v>
      </c>
      <c r="P3260" s="2">
        <f>ABS(O3260-'PV model'!$B$5)</f>
        <v>32.835944654681128</v>
      </c>
      <c r="Q3260" s="3">
        <f t="shared" si="555"/>
        <v>48.079995660338753</v>
      </c>
      <c r="R3260" s="3">
        <f t="shared" si="560"/>
        <v>261.53085000000004</v>
      </c>
      <c r="S3260" s="3">
        <f t="shared" si="556"/>
        <v>362.54125218869473</v>
      </c>
      <c r="T3260" s="3">
        <f>(0.5*(1-COS(RADIANS(90-$X$3)))*(D3260+E3260)*'PV model'!$B$4)</f>
        <v>0</v>
      </c>
      <c r="U3260" s="3">
        <f t="shared" si="561"/>
        <v>624.07210218869477</v>
      </c>
      <c r="V3260" s="3">
        <f>('PV model'!$B$13*(U3260/1000)*(1-'PV model'!$B$14*((20+C3260)-25))*'PV model'!$B$10)/'PV model'!$B$12</f>
        <v>59.886957441390649</v>
      </c>
    </row>
    <row r="3261" spans="1:22" x14ac:dyDescent="0.2">
      <c r="A3261" s="10">
        <f t="shared" si="562"/>
        <v>136</v>
      </c>
      <c r="B3261" s="10">
        <f t="shared" si="563"/>
        <v>16</v>
      </c>
      <c r="C3261" s="23">
        <v>14.6</v>
      </c>
      <c r="D3261" s="24">
        <v>218.87774999999999</v>
      </c>
      <c r="E3261" s="24">
        <v>242.54999999999998</v>
      </c>
      <c r="F3261" s="48"/>
      <c r="G3261" s="48"/>
      <c r="H3261" s="1">
        <f t="shared" si="564"/>
        <v>19.04042455818934</v>
      </c>
      <c r="I3261" s="1">
        <f t="shared" si="557"/>
        <v>3.7405073709892118</v>
      </c>
      <c r="J3261" s="4">
        <f>B3261+('PV model'!$B$3/15)+(I3261/60)</f>
        <v>15.78567512284982</v>
      </c>
      <c r="K3261" s="2">
        <f t="shared" si="558"/>
        <v>-56.785126842747303</v>
      </c>
      <c r="L3261" s="2">
        <f>DEGREES(ASIN((((COS(RADIANS('PV model'!$B$2))*COS(RADIANS(H3261))*COS(RADIANS(K3261)))+(SIN(RADIANS('PV model'!$B$2))*SIN(RADIANS(H3261)))))))</f>
        <v>34.204622853735856</v>
      </c>
      <c r="M3261" s="3">
        <f t="shared" si="554"/>
        <v>34.204622853735856</v>
      </c>
      <c r="N3261" s="2">
        <f t="shared" si="559"/>
        <v>-72.988557543250977</v>
      </c>
      <c r="O3261" s="2">
        <f>IF('PV model'!$B$2&gt;0, 180-N3261,IF('PV model'!$B$2&lt;0,0-N3261,N3261))</f>
        <v>252.98855754325098</v>
      </c>
      <c r="P3261" s="2">
        <f>ABS(O3261-'PV model'!$B$5)</f>
        <v>47.988557543250977</v>
      </c>
      <c r="Q3261" s="3">
        <f t="shared" si="555"/>
        <v>55.795377146264144</v>
      </c>
      <c r="R3261" s="3">
        <f t="shared" si="560"/>
        <v>218.87774999999993</v>
      </c>
      <c r="S3261" s="3">
        <f t="shared" si="556"/>
        <v>308.97254193076503</v>
      </c>
      <c r="T3261" s="3">
        <f>(0.5*(1-COS(RADIANS(90-$X$3)))*(D3261+E3261)*'PV model'!$B$4)</f>
        <v>0</v>
      </c>
      <c r="U3261" s="3">
        <f t="shared" si="561"/>
        <v>527.85029193076502</v>
      </c>
      <c r="V3261" s="3">
        <f>('PV model'!$B$13*(U3261/1000)*(1-'PV model'!$B$14*((20+C3261)-25))*'PV model'!$B$10)/'PV model'!$B$12</f>
        <v>50.737780838433537</v>
      </c>
    </row>
    <row r="3262" spans="1:22" x14ac:dyDescent="0.2">
      <c r="A3262" s="10">
        <f t="shared" si="562"/>
        <v>136</v>
      </c>
      <c r="B3262" s="10">
        <f t="shared" si="563"/>
        <v>17</v>
      </c>
      <c r="C3262" s="23">
        <v>14.3</v>
      </c>
      <c r="D3262" s="24">
        <v>132.44909999999999</v>
      </c>
      <c r="E3262" s="24">
        <v>203.74199999999999</v>
      </c>
      <c r="F3262" s="48"/>
      <c r="G3262" s="48"/>
      <c r="H3262" s="1">
        <f t="shared" si="564"/>
        <v>19.04042455818934</v>
      </c>
      <c r="I3262" s="1">
        <f t="shared" si="557"/>
        <v>3.7405073709892118</v>
      </c>
      <c r="J3262" s="4">
        <f>B3262+('PV model'!$B$3/15)+(I3262/60)</f>
        <v>16.78567512284982</v>
      </c>
      <c r="K3262" s="2">
        <f t="shared" si="558"/>
        <v>-71.785126842747303</v>
      </c>
      <c r="L3262" s="2">
        <f>DEGREES(ASIN((((COS(RADIANS('PV model'!$B$2))*COS(RADIANS(H3262))*COS(RADIANS(K3262)))+(SIN(RADIANS('PV model'!$B$2))*SIN(RADIANS(H3262)))))))</f>
        <v>25.862983169901636</v>
      </c>
      <c r="M3262" s="3">
        <f t="shared" si="554"/>
        <v>25.862983169901636</v>
      </c>
      <c r="N3262" s="2">
        <f t="shared" si="559"/>
        <v>-86.257745146910267</v>
      </c>
      <c r="O3262" s="2">
        <f>IF('PV model'!$B$2&gt;0, 180-N3262,IF('PV model'!$B$2&lt;0,0-N3262,N3262))</f>
        <v>266.25774514691028</v>
      </c>
      <c r="P3262" s="2">
        <f>ABS(O3262-'PV model'!$B$5)</f>
        <v>61.257745146910281</v>
      </c>
      <c r="Q3262" s="3">
        <f t="shared" si="555"/>
        <v>64.137016830098375</v>
      </c>
      <c r="R3262" s="3">
        <f t="shared" si="560"/>
        <v>132.44909999999996</v>
      </c>
      <c r="S3262" s="3">
        <f t="shared" si="556"/>
        <v>246.40329493680258</v>
      </c>
      <c r="T3262" s="3">
        <f>(0.5*(1-COS(RADIANS(90-$X$3)))*(D3262+E3262)*'PV model'!$B$4)</f>
        <v>0</v>
      </c>
      <c r="U3262" s="3">
        <f t="shared" si="561"/>
        <v>378.85239493680251</v>
      </c>
      <c r="V3262" s="3">
        <f>('PV model'!$B$13*(U3262/1000)*(1-'PV model'!$B$14*((20+C3262)-25))*'PV model'!$B$10)/'PV model'!$B$12</f>
        <v>36.461318221081534</v>
      </c>
    </row>
    <row r="3263" spans="1:22" x14ac:dyDescent="0.2">
      <c r="A3263" s="10">
        <f t="shared" si="562"/>
        <v>136</v>
      </c>
      <c r="B3263" s="10">
        <f t="shared" si="563"/>
        <v>18</v>
      </c>
      <c r="C3263" s="23">
        <v>14.1</v>
      </c>
      <c r="D3263" s="24">
        <v>80.816400000000002</v>
      </c>
      <c r="E3263" s="24">
        <v>138.47399999999999</v>
      </c>
      <c r="F3263" s="48"/>
      <c r="G3263" s="48"/>
      <c r="H3263" s="1">
        <f t="shared" si="564"/>
        <v>19.04042455818934</v>
      </c>
      <c r="I3263" s="1">
        <f t="shared" si="557"/>
        <v>3.7405073709892118</v>
      </c>
      <c r="J3263" s="4">
        <f>B3263+('PV model'!$B$3/15)+(I3263/60)</f>
        <v>17.78567512284982</v>
      </c>
      <c r="K3263" s="2">
        <f t="shared" si="558"/>
        <v>-86.785126842747303</v>
      </c>
      <c r="L3263" s="2">
        <f>DEGREES(ASIN((((COS(RADIANS('PV model'!$B$2))*COS(RADIANS(H3263))*COS(RADIANS(K3263)))+(SIN(RADIANS('PV model'!$B$2))*SIN(RADIANS(H3263)))))))</f>
        <v>17.390677481448982</v>
      </c>
      <c r="M3263" s="3">
        <f t="shared" si="554"/>
        <v>17.390677481448982</v>
      </c>
      <c r="N3263" s="2">
        <f t="shared" si="559"/>
        <v>-81.497583076104107</v>
      </c>
      <c r="O3263" s="2">
        <f>IF('PV model'!$B$2&gt;0, 180-N3263,IF('PV model'!$B$2&lt;0,0-N3263,N3263))</f>
        <v>261.49758307610409</v>
      </c>
      <c r="P3263" s="2">
        <f>ABS(O3263-'PV model'!$B$5)</f>
        <v>56.497583076104092</v>
      </c>
      <c r="Q3263" s="3">
        <f t="shared" si="555"/>
        <v>72.609322518551025</v>
      </c>
      <c r="R3263" s="3">
        <f t="shared" si="560"/>
        <v>80.816399999999987</v>
      </c>
      <c r="S3263" s="3">
        <f t="shared" si="556"/>
        <v>160.34267275598026</v>
      </c>
      <c r="T3263" s="3">
        <f>(0.5*(1-COS(RADIANS(90-$X$3)))*(D3263+E3263)*'PV model'!$B$4)</f>
        <v>0</v>
      </c>
      <c r="U3263" s="3">
        <f t="shared" si="561"/>
        <v>241.15907275598025</v>
      </c>
      <c r="V3263" s="3">
        <f>('PV model'!$B$13*(U3263/1000)*(1-'PV model'!$B$14*((20+C3263)-25))*'PV model'!$B$10)/'PV model'!$B$12</f>
        <v>23.22879301546595</v>
      </c>
    </row>
    <row r="3264" spans="1:22" x14ac:dyDescent="0.2">
      <c r="A3264" s="10">
        <f t="shared" si="562"/>
        <v>136</v>
      </c>
      <c r="B3264" s="10">
        <f t="shared" si="563"/>
        <v>19</v>
      </c>
      <c r="C3264" s="23">
        <v>14</v>
      </c>
      <c r="D3264" s="24">
        <v>10.10205</v>
      </c>
      <c r="E3264" s="24">
        <v>76.734000000000009</v>
      </c>
      <c r="F3264" s="48"/>
      <c r="G3264" s="48"/>
      <c r="H3264" s="1">
        <f t="shared" si="564"/>
        <v>19.04042455818934</v>
      </c>
      <c r="I3264" s="1">
        <f t="shared" si="557"/>
        <v>3.7405073709892118</v>
      </c>
      <c r="J3264" s="4">
        <f>B3264+('PV model'!$B$3/15)+(I3264/60)</f>
        <v>18.78567512284982</v>
      </c>
      <c r="K3264" s="2">
        <f t="shared" si="558"/>
        <v>-101.7851268427473</v>
      </c>
      <c r="L3264" s="2">
        <f>DEGREES(ASIN((((COS(RADIANS('PV model'!$B$2))*COS(RADIANS(H3264))*COS(RADIANS(K3264)))+(SIN(RADIANS('PV model'!$B$2))*SIN(RADIANS(H3264)))))))</f>
        <v>9.1781231720131942</v>
      </c>
      <c r="M3264" s="3">
        <f t="shared" si="554"/>
        <v>9.1781231720131942</v>
      </c>
      <c r="N3264" s="2">
        <f t="shared" si="559"/>
        <v>-69.613354068201986</v>
      </c>
      <c r="O3264" s="2">
        <f>IF('PV model'!$B$2&gt;0, 180-N3264,IF('PV model'!$B$2&lt;0,0-N3264,N3264))</f>
        <v>249.613354068202</v>
      </c>
      <c r="P3264" s="2">
        <f>ABS(O3264-'PV model'!$B$5)</f>
        <v>44.613354068202</v>
      </c>
      <c r="Q3264" s="3">
        <f t="shared" si="555"/>
        <v>80.821876827986799</v>
      </c>
      <c r="R3264" s="3">
        <f t="shared" si="560"/>
        <v>10.102050000000009</v>
      </c>
      <c r="S3264" s="3">
        <f t="shared" si="556"/>
        <v>80.134055435520381</v>
      </c>
      <c r="T3264" s="3">
        <f>(0.5*(1-COS(RADIANS(90-$X$3)))*(D3264+E3264)*'PV model'!$B$4)</f>
        <v>0</v>
      </c>
      <c r="U3264" s="3">
        <f t="shared" si="561"/>
        <v>90.236105435520386</v>
      </c>
      <c r="V3264" s="3">
        <f>('PV model'!$B$13*(U3264/1000)*(1-'PV model'!$B$14*((20+C3264)-25))*'PV model'!$B$10)/'PV model'!$B$12</f>
        <v>8.6952810597585692</v>
      </c>
    </row>
    <row r="3265" spans="1:22" x14ac:dyDescent="0.2">
      <c r="A3265" s="10">
        <f t="shared" si="562"/>
        <v>136</v>
      </c>
      <c r="B3265" s="10">
        <f t="shared" si="563"/>
        <v>20</v>
      </c>
      <c r="C3265" s="23">
        <v>13.8</v>
      </c>
      <c r="D3265" s="24">
        <v>0</v>
      </c>
      <c r="E3265" s="24">
        <v>20.286000000000001</v>
      </c>
      <c r="F3265" s="48"/>
      <c r="G3265" s="48"/>
      <c r="H3265" s="1">
        <f t="shared" si="564"/>
        <v>19.04042455818934</v>
      </c>
      <c r="I3265" s="1">
        <f t="shared" si="557"/>
        <v>3.7405073709892118</v>
      </c>
      <c r="J3265" s="4">
        <f>B3265+('PV model'!$B$3/15)+(I3265/60)</f>
        <v>19.78567512284982</v>
      </c>
      <c r="K3265" s="2">
        <f t="shared" si="558"/>
        <v>-116.7851268427473</v>
      </c>
      <c r="L3265" s="2">
        <f>DEGREES(ASIN((((COS(RADIANS('PV model'!$B$2))*COS(RADIANS(H3265))*COS(RADIANS(K3265)))+(SIN(RADIANS('PV model'!$B$2))*SIN(RADIANS(H3265)))))))</f>
        <v>1.580151253178194</v>
      </c>
      <c r="M3265" s="3">
        <f t="shared" si="554"/>
        <v>1.580151253178194</v>
      </c>
      <c r="N3265" s="2">
        <f t="shared" si="559"/>
        <v>-57.584491672481469</v>
      </c>
      <c r="O3265" s="2">
        <f>IF('PV model'!$B$2&gt;0, 180-N3265,IF('PV model'!$B$2&lt;0,0-N3265,N3265))</f>
        <v>237.58449167248148</v>
      </c>
      <c r="P3265" s="2">
        <f>ABS(O3265-'PV model'!$B$5)</f>
        <v>32.584491672481477</v>
      </c>
      <c r="Q3265" s="3">
        <f t="shared" si="555"/>
        <v>88.419848746821799</v>
      </c>
      <c r="R3265" s="3">
        <f t="shared" si="560"/>
        <v>0</v>
      </c>
      <c r="S3265" s="3">
        <f t="shared" si="556"/>
        <v>20.286000000000001</v>
      </c>
      <c r="T3265" s="3">
        <f>(0.5*(1-COS(RADIANS(90-$X$3)))*(D3265+E3265)*'PV model'!$B$4)</f>
        <v>0</v>
      </c>
      <c r="U3265" s="3">
        <f t="shared" si="561"/>
        <v>20.286000000000001</v>
      </c>
      <c r="V3265" s="3">
        <f>('PV model'!$B$13*(U3265/1000)*(1-'PV model'!$B$14*((20+C3265)-25))*'PV model'!$B$10)/'PV model'!$B$12</f>
        <v>1.9564104026879998</v>
      </c>
    </row>
    <row r="3266" spans="1:22" x14ac:dyDescent="0.2">
      <c r="A3266" s="10">
        <f t="shared" si="562"/>
        <v>136</v>
      </c>
      <c r="B3266" s="10">
        <f t="shared" si="563"/>
        <v>21</v>
      </c>
      <c r="C3266" s="23">
        <v>11.8</v>
      </c>
      <c r="D3266" s="24">
        <v>0</v>
      </c>
      <c r="E3266" s="24">
        <v>0.88200000000000001</v>
      </c>
      <c r="F3266" s="48"/>
      <c r="G3266" s="48"/>
      <c r="H3266" s="1">
        <f t="shared" si="564"/>
        <v>19.04042455818934</v>
      </c>
      <c r="I3266" s="1">
        <f t="shared" si="557"/>
        <v>3.7405073709892118</v>
      </c>
      <c r="J3266" s="4">
        <f>B3266+('PV model'!$B$3/15)+(I3266/60)</f>
        <v>20.78567512284982</v>
      </c>
      <c r="K3266" s="2">
        <f t="shared" si="558"/>
        <v>-131.7851268427473</v>
      </c>
      <c r="L3266" s="2">
        <f>DEGREES(ASIN((((COS(RADIANS('PV model'!$B$2))*COS(RADIANS(H3266))*COS(RADIANS(K3266)))+(SIN(RADIANS('PV model'!$B$2))*SIN(RADIANS(H3266)))))))</f>
        <v>-5.0434106747350747</v>
      </c>
      <c r="M3266" s="3">
        <f t="shared" si="554"/>
        <v>0</v>
      </c>
      <c r="N3266" s="2">
        <f t="shared" si="559"/>
        <v>-45.039415814866203</v>
      </c>
      <c r="O3266" s="2">
        <f>IF('PV model'!$B$2&gt;0, 180-N3266,IF('PV model'!$B$2&lt;0,0-N3266,N3266))</f>
        <v>225.0394158148662</v>
      </c>
      <c r="P3266" s="2">
        <f>ABS(O3266-'PV model'!$B$5)</f>
        <v>20.039415814866203</v>
      </c>
      <c r="Q3266" s="3">
        <f t="shared" si="555"/>
        <v>95.043410674735071</v>
      </c>
      <c r="R3266" s="3">
        <f t="shared" si="560"/>
        <v>0</v>
      </c>
      <c r="S3266" s="3">
        <f t="shared" si="556"/>
        <v>0.88200000000000001</v>
      </c>
      <c r="T3266" s="3">
        <f>(0.5*(1-COS(RADIANS(90-$X$3)))*(D3266+E3266)*'PV model'!$B$4)</f>
        <v>0</v>
      </c>
      <c r="U3266" s="3">
        <f t="shared" si="561"/>
        <v>0.88200000000000001</v>
      </c>
      <c r="V3266" s="3">
        <f>('PV model'!$B$13*(U3266/1000)*(1-'PV model'!$B$14*((20+C3266)-25))*'PV model'!$B$10)/'PV model'!$B$12</f>
        <v>8.5766639615999993E-2</v>
      </c>
    </row>
    <row r="3267" spans="1:22" x14ac:dyDescent="0.2">
      <c r="A3267" s="10">
        <f t="shared" si="562"/>
        <v>136</v>
      </c>
      <c r="B3267" s="10">
        <f t="shared" si="563"/>
        <v>22</v>
      </c>
      <c r="C3267" s="23">
        <v>12.8</v>
      </c>
      <c r="D3267" s="24">
        <v>0</v>
      </c>
      <c r="E3267" s="24">
        <v>0</v>
      </c>
      <c r="F3267" s="48"/>
      <c r="G3267" s="48"/>
      <c r="H3267" s="1">
        <f t="shared" si="564"/>
        <v>19.04042455818934</v>
      </c>
      <c r="I3267" s="1">
        <f t="shared" si="557"/>
        <v>3.7405073709892118</v>
      </c>
      <c r="J3267" s="4">
        <f>B3267+('PV model'!$B$3/15)+(I3267/60)</f>
        <v>21.78567512284982</v>
      </c>
      <c r="K3267" s="2">
        <f t="shared" si="558"/>
        <v>-146.7851268427473</v>
      </c>
      <c r="L3267" s="2">
        <f>DEGREES(ASIN((((COS(RADIANS('PV model'!$B$2))*COS(RADIANS(H3267))*COS(RADIANS(K3267)))+(SIN(RADIANS('PV model'!$B$2))*SIN(RADIANS(H3267)))))))</f>
        <v>-10.316356690701944</v>
      </c>
      <c r="M3267" s="3">
        <f t="shared" si="554"/>
        <v>0</v>
      </c>
      <c r="N3267" s="2">
        <f t="shared" si="559"/>
        <v>-31.75708717063576</v>
      </c>
      <c r="O3267" s="2">
        <f>IF('PV model'!$B$2&gt;0, 180-N3267,IF('PV model'!$B$2&lt;0,0-N3267,N3267))</f>
        <v>211.75708717063577</v>
      </c>
      <c r="P3267" s="2">
        <f>ABS(O3267-'PV model'!$B$5)</f>
        <v>6.7570871706357707</v>
      </c>
      <c r="Q3267" s="3">
        <f t="shared" si="555"/>
        <v>100.31635669070194</v>
      </c>
      <c r="R3267" s="3">
        <f t="shared" si="560"/>
        <v>0</v>
      </c>
      <c r="S3267" s="3">
        <f t="shared" si="556"/>
        <v>0</v>
      </c>
      <c r="T3267" s="3">
        <f>(0.5*(1-COS(RADIANS(90-$X$3)))*(D3267+E3267)*'PV model'!$B$4)</f>
        <v>0</v>
      </c>
      <c r="U3267" s="3">
        <f t="shared" si="561"/>
        <v>0</v>
      </c>
      <c r="V3267" s="3">
        <f>('PV model'!$B$13*(U3267/1000)*(1-'PV model'!$B$14*((20+C3267)-25))*'PV model'!$B$10)/'PV model'!$B$12</f>
        <v>0</v>
      </c>
    </row>
    <row r="3268" spans="1:22" x14ac:dyDescent="0.2">
      <c r="A3268" s="10">
        <f t="shared" si="562"/>
        <v>136</v>
      </c>
      <c r="B3268" s="10">
        <f t="shared" si="563"/>
        <v>23</v>
      </c>
      <c r="C3268" s="23">
        <v>12.6</v>
      </c>
      <c r="D3268" s="24">
        <v>0</v>
      </c>
      <c r="E3268" s="24">
        <v>0</v>
      </c>
      <c r="F3268" s="48"/>
      <c r="G3268" s="48"/>
      <c r="H3268" s="1">
        <f t="shared" si="564"/>
        <v>19.04042455818934</v>
      </c>
      <c r="I3268" s="1">
        <f t="shared" si="557"/>
        <v>3.7405073709892118</v>
      </c>
      <c r="J3268" s="4">
        <f>B3268+('PV model'!$B$3/15)+(I3268/60)</f>
        <v>22.78567512284982</v>
      </c>
      <c r="K3268" s="2">
        <f t="shared" si="558"/>
        <v>-161.7851268427473</v>
      </c>
      <c r="L3268" s="2">
        <f>DEGREES(ASIN((((COS(RADIANS('PV model'!$B$2))*COS(RADIANS(H3268))*COS(RADIANS(K3268)))+(SIN(RADIANS('PV model'!$B$2))*SIN(RADIANS(H3268)))))))</f>
        <v>-13.870556170896734</v>
      </c>
      <c r="M3268" s="3">
        <f t="shared" si="554"/>
        <v>0</v>
      </c>
      <c r="N3268" s="2">
        <f t="shared" si="559"/>
        <v>-17.719350890197745</v>
      </c>
      <c r="O3268" s="2">
        <f>IF('PV model'!$B$2&gt;0, 180-N3268,IF('PV model'!$B$2&lt;0,0-N3268,N3268))</f>
        <v>197.71935089019775</v>
      </c>
      <c r="P3268" s="2">
        <f>ABS(O3268-'PV model'!$B$5)</f>
        <v>7.2806491098022548</v>
      </c>
      <c r="Q3268" s="3">
        <f t="shared" si="555"/>
        <v>103.87055617089673</v>
      </c>
      <c r="R3268" s="3">
        <f t="shared" si="560"/>
        <v>0</v>
      </c>
      <c r="S3268" s="3">
        <f t="shared" si="556"/>
        <v>0</v>
      </c>
      <c r="T3268" s="3">
        <f>(0.5*(1-COS(RADIANS(90-$X$3)))*(D3268+E3268)*'PV model'!$B$4)</f>
        <v>0</v>
      </c>
      <c r="U3268" s="3">
        <f t="shared" si="561"/>
        <v>0</v>
      </c>
      <c r="V3268" s="3">
        <f>('PV model'!$B$13*(U3268/1000)*(1-'PV model'!$B$14*((20+C3268)-25))*'PV model'!$B$10)/'PV model'!$B$12</f>
        <v>0</v>
      </c>
    </row>
    <row r="3269" spans="1:22" x14ac:dyDescent="0.2">
      <c r="A3269" s="10">
        <f t="shared" si="562"/>
        <v>136</v>
      </c>
      <c r="B3269" s="10">
        <f t="shared" si="563"/>
        <v>24</v>
      </c>
      <c r="C3269" s="23">
        <v>11.5</v>
      </c>
      <c r="D3269" s="24">
        <v>0</v>
      </c>
      <c r="E3269" s="24">
        <v>0</v>
      </c>
      <c r="F3269" s="48"/>
      <c r="G3269" s="48"/>
      <c r="H3269" s="1">
        <f t="shared" si="564"/>
        <v>19.04042455818934</v>
      </c>
      <c r="I3269" s="1">
        <f t="shared" si="557"/>
        <v>3.7405073709892118</v>
      </c>
      <c r="J3269" s="4">
        <f>B3269+('PV model'!$B$3/15)+(I3269/60)</f>
        <v>23.78567512284982</v>
      </c>
      <c r="K3269" s="2">
        <f t="shared" si="558"/>
        <v>-176.7851268427473</v>
      </c>
      <c r="L3269" s="2">
        <f>DEGREES(ASIN((((COS(RADIANS('PV model'!$B$2))*COS(RADIANS(H3269))*COS(RADIANS(K3269)))+(SIN(RADIANS('PV model'!$B$2))*SIN(RADIANS(H3269)))))))</f>
        <v>-15.409490662762749</v>
      </c>
      <c r="M3269" s="3">
        <f t="shared" si="554"/>
        <v>0</v>
      </c>
      <c r="N3269" s="2">
        <f t="shared" si="559"/>
        <v>-3.1522401377498199</v>
      </c>
      <c r="O3269" s="2">
        <f>IF('PV model'!$B$2&gt;0, 180-N3269,IF('PV model'!$B$2&lt;0,0-N3269,N3269))</f>
        <v>183.15224013774983</v>
      </c>
      <c r="P3269" s="2">
        <f>ABS(O3269-'PV model'!$B$5)</f>
        <v>21.847759862250172</v>
      </c>
      <c r="Q3269" s="3">
        <f t="shared" si="555"/>
        <v>105.40949066276275</v>
      </c>
      <c r="R3269" s="3">
        <f t="shared" si="560"/>
        <v>0</v>
      </c>
      <c r="S3269" s="3">
        <f t="shared" si="556"/>
        <v>0</v>
      </c>
      <c r="T3269" s="3">
        <f>(0.5*(1-COS(RADIANS(90-$X$3)))*(D3269+E3269)*'PV model'!$B$4)</f>
        <v>0</v>
      </c>
      <c r="U3269" s="3">
        <f t="shared" si="561"/>
        <v>0</v>
      </c>
      <c r="V3269" s="3">
        <f>('PV model'!$B$13*(U3269/1000)*(1-'PV model'!$B$14*((20+C3269)-25))*'PV model'!$B$10)/'PV model'!$B$12</f>
        <v>0</v>
      </c>
    </row>
    <row r="3270" spans="1:22" x14ac:dyDescent="0.2">
      <c r="A3270" s="10">
        <f t="shared" si="562"/>
        <v>137</v>
      </c>
      <c r="B3270" s="10">
        <f t="shared" si="563"/>
        <v>1</v>
      </c>
      <c r="C3270" s="23">
        <v>11.2</v>
      </c>
      <c r="D3270" s="24">
        <v>0</v>
      </c>
      <c r="E3270" s="24">
        <v>0</v>
      </c>
      <c r="F3270" s="48"/>
      <c r="G3270" s="48"/>
      <c r="H3270" s="1">
        <f t="shared" si="564"/>
        <v>19.273663809868435</v>
      </c>
      <c r="I3270" s="1">
        <f t="shared" si="557"/>
        <v>3.7166536198049136</v>
      </c>
      <c r="J3270" s="4">
        <f>B3270+('PV model'!$B$3/15)+(I3270/60)</f>
        <v>0.78527756033008189</v>
      </c>
      <c r="K3270" s="2">
        <f t="shared" si="558"/>
        <v>168.22083659504878</v>
      </c>
      <c r="L3270" s="2">
        <f>DEGREES(ASIN((((COS(RADIANS('PV model'!$B$2))*COS(RADIANS(H3270))*COS(RADIANS(K3270)))+(SIN(RADIANS('PV model'!$B$2))*SIN(RADIANS(H3270)))))))</f>
        <v>-14.55881400732045</v>
      </c>
      <c r="M3270" s="3">
        <f t="shared" ref="M3270:M3333" si="565">IF(L3270&gt;0, L3270, 0)</f>
        <v>0</v>
      </c>
      <c r="N3270" s="2">
        <f t="shared" si="559"/>
        <v>11.483830061031558</v>
      </c>
      <c r="O3270" s="2">
        <f>IF('PV model'!$B$2&gt;0, 180-N3270,IF('PV model'!$B$2&lt;0,0-N3270,N3270))</f>
        <v>168.51616993896843</v>
      </c>
      <c r="P3270" s="2">
        <f>ABS(O3270-'PV model'!$B$5)</f>
        <v>36.483830061031568</v>
      </c>
      <c r="Q3270" s="3">
        <f t="shared" ref="Q3270:Q3333" si="566">DEGREES(ACOS((SIN(RADIANS(L3270))*COS(RADIANS(90-$X$3))+COS(RADIANS(L3270))*COS(RADIANS(P3270))*SIN(RADIANS(90-$X$3)))))</f>
        <v>104.55881400732045</v>
      </c>
      <c r="R3270" s="3">
        <f t="shared" si="560"/>
        <v>0</v>
      </c>
      <c r="S3270" s="3">
        <f t="shared" ref="S3270:S3333" si="567">IF($Z$3=TRUE, IF(E3270=0,0,E3270*(0.5*(1+COS(RADIANS(90-$X$3))*(1+(1-(E3270^2/(D3270+E3270)^2))*(SIN(RADIANS(0.5*$X$3))^3)))*(1+(1-(E3270^2/(D3270+E3270)^2))*(COS(RADIANS(Q3270))^2)*(SIN(RADIANS(90-L3270))^3)))), IF(E3270=0,0,E3270*(0.5*(1+COS(RADIANS(90-$X$3))))))</f>
        <v>0</v>
      </c>
      <c r="T3270" s="3">
        <f>(0.5*(1-COS(RADIANS(90-$X$3)))*(D3270+E3270)*'PV model'!$B$4)</f>
        <v>0</v>
      </c>
      <c r="U3270" s="3">
        <f t="shared" si="561"/>
        <v>0</v>
      </c>
      <c r="V3270" s="3">
        <f>('PV model'!$B$13*(U3270/1000)*(1-'PV model'!$B$14*((20+C3270)-25))*'PV model'!$B$10)/'PV model'!$B$12</f>
        <v>0</v>
      </c>
    </row>
    <row r="3271" spans="1:22" x14ac:dyDescent="0.2">
      <c r="A3271" s="10">
        <f t="shared" si="562"/>
        <v>137</v>
      </c>
      <c r="B3271" s="10">
        <f t="shared" si="563"/>
        <v>2</v>
      </c>
      <c r="C3271" s="23">
        <v>11.3</v>
      </c>
      <c r="D3271" s="24">
        <v>0</v>
      </c>
      <c r="E3271" s="24">
        <v>0</v>
      </c>
      <c r="F3271" s="48"/>
      <c r="G3271" s="48"/>
      <c r="H3271" s="1">
        <f t="shared" si="564"/>
        <v>19.273663809868435</v>
      </c>
      <c r="I3271" s="1">
        <f t="shared" ref="I3271:I3334" si="568">9.87*SIN(RADIANS(1.978*A3271-160.22))-7.53*COS(RADIANS(0.989*A3271-80.11))-1.5*SIN((RADIANS(0.989*A3271-80.11)))</f>
        <v>3.7166536198049136</v>
      </c>
      <c r="J3271" s="4">
        <f>B3271+('PV model'!$B$3/15)+(I3271/60)</f>
        <v>1.7852775603300819</v>
      </c>
      <c r="K3271" s="2">
        <f t="shared" ref="K3271:K3334" si="569">15*(12-J3271)</f>
        <v>153.22083659504878</v>
      </c>
      <c r="L3271" s="2">
        <f>DEGREES(ASIN((((COS(RADIANS('PV model'!$B$2))*COS(RADIANS(H3271))*COS(RADIANS(K3271)))+(SIN(RADIANS('PV model'!$B$2))*SIN(RADIANS(H3271)))))))</f>
        <v>-11.846488462614831</v>
      </c>
      <c r="M3271" s="3">
        <f t="shared" si="565"/>
        <v>0</v>
      </c>
      <c r="N3271" s="2">
        <f t="shared" ref="N3271:N3334" si="570">DEGREES(ASIN((COS(RADIANS(H3271))*SIN(RADIANS(K3271)))/COS(RADIANS(L3271))))</f>
        <v>25.757058620779532</v>
      </c>
      <c r="O3271" s="2">
        <f>IF('PV model'!$B$2&gt;0, 180-N3271,IF('PV model'!$B$2&lt;0,0-N3271,N3271))</f>
        <v>154.24294137922047</v>
      </c>
      <c r="P3271" s="2">
        <f>ABS(O3271-'PV model'!$B$5)</f>
        <v>50.757058620779532</v>
      </c>
      <c r="Q3271" s="3">
        <f t="shared" si="566"/>
        <v>101.84648846261483</v>
      </c>
      <c r="R3271" s="3">
        <f t="shared" ref="R3271:R3334" si="571">IF(D3271=0,0,D3271*COS(RADIANS(Q3271))/SIN(RADIANS(L3271)))</f>
        <v>0</v>
      </c>
      <c r="S3271" s="3">
        <f t="shared" si="567"/>
        <v>0</v>
      </c>
      <c r="T3271" s="3">
        <f>(0.5*(1-COS(RADIANS(90-$X$3)))*(D3271+E3271)*'PV model'!$B$4)</f>
        <v>0</v>
      </c>
      <c r="U3271" s="3">
        <f t="shared" ref="U3271:U3334" si="572">R3271+S3271+T3271</f>
        <v>0</v>
      </c>
      <c r="V3271" s="3">
        <f>('PV model'!$B$13*(U3271/1000)*(1-'PV model'!$B$14*((20+C3271)-25))*'PV model'!$B$10)/'PV model'!$B$12</f>
        <v>0</v>
      </c>
    </row>
    <row r="3272" spans="1:22" x14ac:dyDescent="0.2">
      <c r="A3272" s="10">
        <f t="shared" ref="A3272:A3335" si="573">IF(B3272&gt;1,A3271,A3271+1)</f>
        <v>137</v>
      </c>
      <c r="B3272" s="10">
        <f t="shared" ref="B3272:B3335" si="574">IF(B3271&lt;24,B3271+1,1)</f>
        <v>3</v>
      </c>
      <c r="C3272" s="23">
        <v>11</v>
      </c>
      <c r="D3272" s="24">
        <v>0</v>
      </c>
      <c r="E3272" s="24">
        <v>0</v>
      </c>
      <c r="F3272" s="48"/>
      <c r="G3272" s="48"/>
      <c r="H3272" s="1">
        <f t="shared" ref="H3272:H3335" si="575">(23.465*SIN(RADIANS(280.1+0.9863*A3272)))</f>
        <v>19.273663809868435</v>
      </c>
      <c r="I3272" s="1">
        <f t="shared" si="568"/>
        <v>3.7166536198049136</v>
      </c>
      <c r="J3272" s="4">
        <f>B3272+('PV model'!$B$3/15)+(I3272/60)</f>
        <v>2.7852775603300817</v>
      </c>
      <c r="K3272" s="2">
        <f t="shared" si="569"/>
        <v>138.22083659504878</v>
      </c>
      <c r="L3272" s="2">
        <f>DEGREES(ASIN((((COS(RADIANS('PV model'!$B$2))*COS(RADIANS(H3272))*COS(RADIANS(K3272)))+(SIN(RADIANS('PV model'!$B$2))*SIN(RADIANS(H3272)))))))</f>
        <v>-7.2776862440568939</v>
      </c>
      <c r="M3272" s="3">
        <f t="shared" si="565"/>
        <v>0</v>
      </c>
      <c r="N3272" s="2">
        <f t="shared" si="570"/>
        <v>39.347858951861497</v>
      </c>
      <c r="O3272" s="2">
        <f>IF('PV model'!$B$2&gt;0, 180-N3272,IF('PV model'!$B$2&lt;0,0-N3272,N3272))</f>
        <v>140.6521410481385</v>
      </c>
      <c r="P3272" s="2">
        <f>ABS(O3272-'PV model'!$B$5)</f>
        <v>64.347858951861497</v>
      </c>
      <c r="Q3272" s="3">
        <f t="shared" si="566"/>
        <v>97.277686244056895</v>
      </c>
      <c r="R3272" s="3">
        <f t="shared" si="571"/>
        <v>0</v>
      </c>
      <c r="S3272" s="3">
        <f t="shared" si="567"/>
        <v>0</v>
      </c>
      <c r="T3272" s="3">
        <f>(0.5*(1-COS(RADIANS(90-$X$3)))*(D3272+E3272)*'PV model'!$B$4)</f>
        <v>0</v>
      </c>
      <c r="U3272" s="3">
        <f t="shared" si="572"/>
        <v>0</v>
      </c>
      <c r="V3272" s="3">
        <f>('PV model'!$B$13*(U3272/1000)*(1-'PV model'!$B$14*((20+C3272)-25))*'PV model'!$B$10)/'PV model'!$B$12</f>
        <v>0</v>
      </c>
    </row>
    <row r="3273" spans="1:22" x14ac:dyDescent="0.2">
      <c r="A3273" s="10">
        <f t="shared" si="573"/>
        <v>137</v>
      </c>
      <c r="B3273" s="10">
        <f t="shared" si="574"/>
        <v>4</v>
      </c>
      <c r="C3273" s="23">
        <v>11.5</v>
      </c>
      <c r="D3273" s="24">
        <v>0</v>
      </c>
      <c r="E3273" s="24">
        <v>0</v>
      </c>
      <c r="F3273" s="48"/>
      <c r="G3273" s="48"/>
      <c r="H3273" s="1">
        <f t="shared" si="575"/>
        <v>19.273663809868435</v>
      </c>
      <c r="I3273" s="1">
        <f t="shared" si="568"/>
        <v>3.7166536198049136</v>
      </c>
      <c r="J3273" s="4">
        <f>B3273+('PV model'!$B$3/15)+(I3273/60)</f>
        <v>3.7852775603300817</v>
      </c>
      <c r="K3273" s="2">
        <f t="shared" si="569"/>
        <v>123.22083659504878</v>
      </c>
      <c r="L3273" s="2">
        <f>DEGREES(ASIN((((COS(RADIANS('PV model'!$B$2))*COS(RADIANS(H3273))*COS(RADIANS(K3273)))+(SIN(RADIANS('PV model'!$B$2))*SIN(RADIANS(H3273)))))))</f>
        <v>-1.1972952099006176</v>
      </c>
      <c r="M3273" s="3">
        <f t="shared" si="565"/>
        <v>0</v>
      </c>
      <c r="N3273" s="2">
        <f t="shared" si="570"/>
        <v>52.171535185390375</v>
      </c>
      <c r="O3273" s="2">
        <f>IF('PV model'!$B$2&gt;0, 180-N3273,IF('PV model'!$B$2&lt;0,0-N3273,N3273))</f>
        <v>127.82846481460962</v>
      </c>
      <c r="P3273" s="2">
        <f>ABS(O3273-'PV model'!$B$5)</f>
        <v>77.171535185390383</v>
      </c>
      <c r="Q3273" s="3">
        <f t="shared" si="566"/>
        <v>91.197295209900616</v>
      </c>
      <c r="R3273" s="3">
        <f t="shared" si="571"/>
        <v>0</v>
      </c>
      <c r="S3273" s="3">
        <f t="shared" si="567"/>
        <v>0</v>
      </c>
      <c r="T3273" s="3">
        <f>(0.5*(1-COS(RADIANS(90-$X$3)))*(D3273+E3273)*'PV model'!$B$4)</f>
        <v>0</v>
      </c>
      <c r="U3273" s="3">
        <f t="shared" si="572"/>
        <v>0</v>
      </c>
      <c r="V3273" s="3">
        <f>('PV model'!$B$13*(U3273/1000)*(1-'PV model'!$B$14*((20+C3273)-25))*'PV model'!$B$10)/'PV model'!$B$12</f>
        <v>0</v>
      </c>
    </row>
    <row r="3274" spans="1:22" x14ac:dyDescent="0.2">
      <c r="A3274" s="10">
        <f t="shared" si="573"/>
        <v>137</v>
      </c>
      <c r="B3274" s="10">
        <f t="shared" si="574"/>
        <v>5</v>
      </c>
      <c r="C3274" s="23">
        <v>12.4</v>
      </c>
      <c r="D3274" s="24">
        <v>0</v>
      </c>
      <c r="E3274" s="24">
        <v>3.528</v>
      </c>
      <c r="F3274" s="48"/>
      <c r="G3274" s="48"/>
      <c r="H3274" s="1">
        <f t="shared" si="575"/>
        <v>19.273663809868435</v>
      </c>
      <c r="I3274" s="1">
        <f t="shared" si="568"/>
        <v>3.7166536198049136</v>
      </c>
      <c r="J3274" s="4">
        <f>B3274+('PV model'!$B$3/15)+(I3274/60)</f>
        <v>4.7852775603300826</v>
      </c>
      <c r="K3274" s="2">
        <f t="shared" si="569"/>
        <v>108.22083659504877</v>
      </c>
      <c r="L3274" s="2">
        <f>DEGREES(ASIN((((COS(RADIANS('PV model'!$B$2))*COS(RADIANS(H3274))*COS(RADIANS(K3274)))+(SIN(RADIANS('PV model'!$B$2))*SIN(RADIANS(H3274)))))))</f>
        <v>6.0185300364383103</v>
      </c>
      <c r="M3274" s="3">
        <f t="shared" si="565"/>
        <v>6.0185300364383103</v>
      </c>
      <c r="N3274" s="2">
        <f t="shared" si="570"/>
        <v>64.367992858750199</v>
      </c>
      <c r="O3274" s="2">
        <f>IF('PV model'!$B$2&gt;0, 180-N3274,IF('PV model'!$B$2&lt;0,0-N3274,N3274))</f>
        <v>115.6320071412498</v>
      </c>
      <c r="P3274" s="2">
        <f>ABS(O3274-'PV model'!$B$5)</f>
        <v>89.367992858750199</v>
      </c>
      <c r="Q3274" s="3">
        <f t="shared" si="566"/>
        <v>83.981469963561679</v>
      </c>
      <c r="R3274" s="3">
        <f t="shared" si="571"/>
        <v>0</v>
      </c>
      <c r="S3274" s="3">
        <f t="shared" si="567"/>
        <v>3.528</v>
      </c>
      <c r="T3274" s="3">
        <f>(0.5*(1-COS(RADIANS(90-$X$3)))*(D3274+E3274)*'PV model'!$B$4)</f>
        <v>0</v>
      </c>
      <c r="U3274" s="3">
        <f t="shared" si="572"/>
        <v>3.528</v>
      </c>
      <c r="V3274" s="3">
        <f>('PV model'!$B$13*(U3274/1000)*(1-'PV model'!$B$14*((20+C3274)-25))*'PV model'!$B$10)/'PV model'!$B$12</f>
        <v>0.34222017715199998</v>
      </c>
    </row>
    <row r="3275" spans="1:22" x14ac:dyDescent="0.2">
      <c r="A3275" s="10">
        <f t="shared" si="573"/>
        <v>137</v>
      </c>
      <c r="B3275" s="10">
        <f t="shared" si="574"/>
        <v>6</v>
      </c>
      <c r="C3275" s="23">
        <v>11.4</v>
      </c>
      <c r="D3275" s="24">
        <v>0</v>
      </c>
      <c r="E3275" s="24">
        <v>21.168000000000003</v>
      </c>
      <c r="F3275" s="48"/>
      <c r="G3275" s="48"/>
      <c r="H3275" s="1">
        <f t="shared" si="575"/>
        <v>19.273663809868435</v>
      </c>
      <c r="I3275" s="1">
        <f t="shared" si="568"/>
        <v>3.7166536198049136</v>
      </c>
      <c r="J3275" s="4">
        <f>B3275+('PV model'!$B$3/15)+(I3275/60)</f>
        <v>5.7852775603300826</v>
      </c>
      <c r="K3275" s="2">
        <f t="shared" si="569"/>
        <v>93.220836595048766</v>
      </c>
      <c r="L3275" s="2">
        <f>DEGREES(ASIN((((COS(RADIANS('PV model'!$B$2))*COS(RADIANS(H3275))*COS(RADIANS(K3275)))+(SIN(RADIANS('PV model'!$B$2))*SIN(RADIANS(H3275)))))))</f>
        <v>14.003922034316181</v>
      </c>
      <c r="M3275" s="3">
        <f t="shared" si="565"/>
        <v>14.003922034316181</v>
      </c>
      <c r="N3275" s="2">
        <f t="shared" si="570"/>
        <v>76.247200998197513</v>
      </c>
      <c r="O3275" s="2">
        <f>IF('PV model'!$B$2&gt;0, 180-N3275,IF('PV model'!$B$2&lt;0,0-N3275,N3275))</f>
        <v>103.75279900180249</v>
      </c>
      <c r="P3275" s="2">
        <f>ABS(O3275-'PV model'!$B$5)</f>
        <v>101.24720099819751</v>
      </c>
      <c r="Q3275" s="3">
        <f t="shared" si="566"/>
        <v>75.996077965683824</v>
      </c>
      <c r="R3275" s="3">
        <f t="shared" si="571"/>
        <v>0</v>
      </c>
      <c r="S3275" s="3">
        <f t="shared" si="567"/>
        <v>21.168000000000003</v>
      </c>
      <c r="T3275" s="3">
        <f>(0.5*(1-COS(RADIANS(90-$X$3)))*(D3275+E3275)*'PV model'!$B$4)</f>
        <v>0</v>
      </c>
      <c r="U3275" s="3">
        <f t="shared" si="572"/>
        <v>21.168000000000003</v>
      </c>
      <c r="V3275" s="3">
        <f>('PV model'!$B$13*(U3275/1000)*(1-'PV model'!$B$14*((20+C3275)-25))*'PV model'!$B$10)/'PV model'!$B$12</f>
        <v>2.0617848760320006</v>
      </c>
    </row>
    <row r="3276" spans="1:22" x14ac:dyDescent="0.2">
      <c r="A3276" s="10">
        <f t="shared" si="573"/>
        <v>137</v>
      </c>
      <c r="B3276" s="10">
        <f t="shared" si="574"/>
        <v>7</v>
      </c>
      <c r="C3276" s="23">
        <v>10.7</v>
      </c>
      <c r="D3276" s="24">
        <v>0</v>
      </c>
      <c r="E3276" s="24">
        <v>55.566000000000003</v>
      </c>
      <c r="F3276" s="48"/>
      <c r="G3276" s="48"/>
      <c r="H3276" s="1">
        <f t="shared" si="575"/>
        <v>19.273663809868435</v>
      </c>
      <c r="I3276" s="1">
        <f t="shared" si="568"/>
        <v>3.7166536198049136</v>
      </c>
      <c r="J3276" s="4">
        <f>B3276+('PV model'!$B$3/15)+(I3276/60)</f>
        <v>6.7852775603300826</v>
      </c>
      <c r="K3276" s="2">
        <f t="shared" si="569"/>
        <v>78.220836595048766</v>
      </c>
      <c r="L3276" s="2">
        <f>DEGREES(ASIN((((COS(RADIANS('PV model'!$B$2))*COS(RADIANS(H3276))*COS(RADIANS(K3276)))+(SIN(RADIANS('PV model'!$B$2))*SIN(RADIANS(H3276)))))))</f>
        <v>22.406402550531599</v>
      </c>
      <c r="M3276" s="3">
        <f t="shared" si="565"/>
        <v>22.406402550531599</v>
      </c>
      <c r="N3276" s="2">
        <f t="shared" si="570"/>
        <v>88.255036301703839</v>
      </c>
      <c r="O3276" s="2">
        <f>IF('PV model'!$B$2&gt;0, 180-N3276,IF('PV model'!$B$2&lt;0,0-N3276,N3276))</f>
        <v>91.744963698296161</v>
      </c>
      <c r="P3276" s="2">
        <f>ABS(O3276-'PV model'!$B$5)</f>
        <v>113.25503630170384</v>
      </c>
      <c r="Q3276" s="3">
        <f t="shared" si="566"/>
        <v>67.593597449468405</v>
      </c>
      <c r="R3276" s="3">
        <f t="shared" si="571"/>
        <v>0</v>
      </c>
      <c r="S3276" s="3">
        <f t="shared" si="567"/>
        <v>55.566000000000003</v>
      </c>
      <c r="T3276" s="3">
        <f>(0.5*(1-COS(RADIANS(90-$X$3)))*(D3276+E3276)*'PV model'!$B$4)</f>
        <v>0</v>
      </c>
      <c r="U3276" s="3">
        <f t="shared" si="572"/>
        <v>55.566000000000003</v>
      </c>
      <c r="V3276" s="3">
        <f>('PV model'!$B$13*(U3276/1000)*(1-'PV model'!$B$14*((20+C3276)-25))*'PV model'!$B$10)/'PV model'!$B$12</f>
        <v>5.4277375561919996</v>
      </c>
    </row>
    <row r="3277" spans="1:22" x14ac:dyDescent="0.2">
      <c r="A3277" s="10">
        <f t="shared" si="573"/>
        <v>137</v>
      </c>
      <c r="B3277" s="10">
        <f t="shared" si="574"/>
        <v>8</v>
      </c>
      <c r="C3277" s="23">
        <v>11</v>
      </c>
      <c r="D3277" s="24">
        <v>0</v>
      </c>
      <c r="E3277" s="24">
        <v>94.374000000000009</v>
      </c>
      <c r="F3277" s="48"/>
      <c r="G3277" s="48"/>
      <c r="H3277" s="1">
        <f t="shared" si="575"/>
        <v>19.273663809868435</v>
      </c>
      <c r="I3277" s="1">
        <f t="shared" si="568"/>
        <v>3.7166536198049136</v>
      </c>
      <c r="J3277" s="4">
        <f>B3277+('PV model'!$B$3/15)+(I3277/60)</f>
        <v>7.7852775603300826</v>
      </c>
      <c r="K3277" s="2">
        <f t="shared" si="569"/>
        <v>63.220836595048759</v>
      </c>
      <c r="L3277" s="2">
        <f>DEGREES(ASIN((((COS(RADIANS('PV model'!$B$2))*COS(RADIANS(H3277))*COS(RADIANS(K3277)))+(SIN(RADIANS('PV model'!$B$2))*SIN(RADIANS(H3277)))))))</f>
        <v>30.85859033425729</v>
      </c>
      <c r="M3277" s="3">
        <f t="shared" si="565"/>
        <v>30.85859033425729</v>
      </c>
      <c r="N3277" s="2">
        <f t="shared" si="570"/>
        <v>79.017374385258933</v>
      </c>
      <c r="O3277" s="2">
        <f>IF('PV model'!$B$2&gt;0, 180-N3277,IF('PV model'!$B$2&lt;0,0-N3277,N3277))</f>
        <v>100.98262561474107</v>
      </c>
      <c r="P3277" s="2">
        <f>ABS(O3277-'PV model'!$B$5)</f>
        <v>104.01737438525893</v>
      </c>
      <c r="Q3277" s="3">
        <f t="shared" si="566"/>
        <v>59.141409665742714</v>
      </c>
      <c r="R3277" s="3">
        <f t="shared" si="571"/>
        <v>0</v>
      </c>
      <c r="S3277" s="3">
        <f t="shared" si="567"/>
        <v>94.374000000000009</v>
      </c>
      <c r="T3277" s="3">
        <f>(0.5*(1-COS(RADIANS(90-$X$3)))*(D3277+E3277)*'PV model'!$B$4)</f>
        <v>0</v>
      </c>
      <c r="U3277" s="3">
        <f t="shared" si="572"/>
        <v>94.374000000000009</v>
      </c>
      <c r="V3277" s="3">
        <f>('PV model'!$B$13*(U3277/1000)*(1-'PV model'!$B$14*((20+C3277)-25))*'PV model'!$B$10)/'PV model'!$B$12</f>
        <v>9.2072180390400007</v>
      </c>
    </row>
    <row r="3278" spans="1:22" x14ac:dyDescent="0.2">
      <c r="A3278" s="10">
        <f t="shared" si="573"/>
        <v>137</v>
      </c>
      <c r="B3278" s="10">
        <f t="shared" si="574"/>
        <v>9</v>
      </c>
      <c r="C3278" s="23">
        <v>11</v>
      </c>
      <c r="D3278" s="24">
        <v>0</v>
      </c>
      <c r="E3278" s="24">
        <v>133.18200000000002</v>
      </c>
      <c r="F3278" s="48"/>
      <c r="G3278" s="48"/>
      <c r="H3278" s="1">
        <f t="shared" si="575"/>
        <v>19.273663809868435</v>
      </c>
      <c r="I3278" s="1">
        <f t="shared" si="568"/>
        <v>3.7166536198049136</v>
      </c>
      <c r="J3278" s="4">
        <f>B3278+('PV model'!$B$3/15)+(I3278/60)</f>
        <v>8.7852775603300817</v>
      </c>
      <c r="K3278" s="2">
        <f t="shared" si="569"/>
        <v>48.220836595048773</v>
      </c>
      <c r="L3278" s="2">
        <f>DEGREES(ASIN((((COS(RADIANS('PV model'!$B$2))*COS(RADIANS(H3278))*COS(RADIANS(K3278)))+(SIN(RADIANS('PV model'!$B$2))*SIN(RADIANS(H3278)))))))</f>
        <v>38.921259820032077</v>
      </c>
      <c r="M3278" s="3">
        <f t="shared" si="565"/>
        <v>38.921259820032077</v>
      </c>
      <c r="N3278" s="2">
        <f t="shared" si="570"/>
        <v>64.792793241914495</v>
      </c>
      <c r="O3278" s="2">
        <f>IF('PV model'!$B$2&gt;0, 180-N3278,IF('PV model'!$B$2&lt;0,0-N3278,N3278))</f>
        <v>115.2072067580855</v>
      </c>
      <c r="P3278" s="2">
        <f>ABS(O3278-'PV model'!$B$5)</f>
        <v>89.792793241914495</v>
      </c>
      <c r="Q3278" s="3">
        <f t="shared" si="566"/>
        <v>51.078740179967923</v>
      </c>
      <c r="R3278" s="3">
        <f t="shared" si="571"/>
        <v>0</v>
      </c>
      <c r="S3278" s="3">
        <f t="shared" si="567"/>
        <v>133.18200000000002</v>
      </c>
      <c r="T3278" s="3">
        <f>(0.5*(1-COS(RADIANS(90-$X$3)))*(D3278+E3278)*'PV model'!$B$4)</f>
        <v>0</v>
      </c>
      <c r="U3278" s="3">
        <f t="shared" si="572"/>
        <v>133.18200000000002</v>
      </c>
      <c r="V3278" s="3">
        <f>('PV model'!$B$13*(U3278/1000)*(1-'PV model'!$B$14*((20+C3278)-25))*'PV model'!$B$10)/'PV model'!$B$12</f>
        <v>12.993363774720001</v>
      </c>
    </row>
    <row r="3279" spans="1:22" x14ac:dyDescent="0.2">
      <c r="A3279" s="10">
        <f t="shared" si="573"/>
        <v>137</v>
      </c>
      <c r="B3279" s="10">
        <f t="shared" si="574"/>
        <v>10</v>
      </c>
      <c r="C3279" s="23">
        <v>11.7</v>
      </c>
      <c r="D3279" s="24">
        <v>1.1224499999999999</v>
      </c>
      <c r="E3279" s="24">
        <v>166.69800000000001</v>
      </c>
      <c r="F3279" s="48"/>
      <c r="G3279" s="48"/>
      <c r="H3279" s="1">
        <f t="shared" si="575"/>
        <v>19.273663809868435</v>
      </c>
      <c r="I3279" s="1">
        <f t="shared" si="568"/>
        <v>3.7166536198049136</v>
      </c>
      <c r="J3279" s="4">
        <f>B3279+('PV model'!$B$3/15)+(I3279/60)</f>
        <v>9.7852775603300817</v>
      </c>
      <c r="K3279" s="2">
        <f t="shared" si="569"/>
        <v>33.220836595048773</v>
      </c>
      <c r="L3279" s="2">
        <f>DEGREES(ASIN((((COS(RADIANS('PV model'!$B$2))*COS(RADIANS(H3279))*COS(RADIANS(K3279)))+(SIN(RADIANS('PV model'!$B$2))*SIN(RADIANS(H3279)))))))</f>
        <v>45.997257018442845</v>
      </c>
      <c r="M3279" s="3">
        <f t="shared" si="565"/>
        <v>45.997257018442845</v>
      </c>
      <c r="N3279" s="2">
        <f t="shared" si="570"/>
        <v>48.111506452015348</v>
      </c>
      <c r="O3279" s="2">
        <f>IF('PV model'!$B$2&gt;0, 180-N3279,IF('PV model'!$B$2&lt;0,0-N3279,N3279))</f>
        <v>131.88849354798464</v>
      </c>
      <c r="P3279" s="2">
        <f>ABS(O3279-'PV model'!$B$5)</f>
        <v>73.111506452015362</v>
      </c>
      <c r="Q3279" s="3">
        <f t="shared" si="566"/>
        <v>44.002742981557148</v>
      </c>
      <c r="R3279" s="3">
        <f t="shared" si="571"/>
        <v>1.1224499999999999</v>
      </c>
      <c r="S3279" s="3">
        <f t="shared" si="567"/>
        <v>167.47729070724023</v>
      </c>
      <c r="T3279" s="3">
        <f>(0.5*(1-COS(RADIANS(90-$X$3)))*(D3279+E3279)*'PV model'!$B$4)</f>
        <v>0</v>
      </c>
      <c r="U3279" s="3">
        <f t="shared" si="572"/>
        <v>168.59974070724022</v>
      </c>
      <c r="V3279" s="3">
        <f>('PV model'!$B$13*(U3279/1000)*(1-'PV model'!$B$14*((20+C3279)-25))*'PV model'!$B$10)/'PV model'!$B$12</f>
        <v>16.401563514922366</v>
      </c>
    </row>
    <row r="3280" spans="1:22" x14ac:dyDescent="0.2">
      <c r="A3280" s="10">
        <f t="shared" si="573"/>
        <v>137</v>
      </c>
      <c r="B3280" s="10">
        <f t="shared" si="574"/>
        <v>11</v>
      </c>
      <c r="C3280" s="23">
        <v>12.5</v>
      </c>
      <c r="D3280" s="24">
        <v>1.1224499999999999</v>
      </c>
      <c r="E3280" s="24">
        <v>191.39400000000001</v>
      </c>
      <c r="F3280" s="48"/>
      <c r="G3280" s="48"/>
      <c r="H3280" s="1">
        <f t="shared" si="575"/>
        <v>19.273663809868435</v>
      </c>
      <c r="I3280" s="1">
        <f t="shared" si="568"/>
        <v>3.7166536198049136</v>
      </c>
      <c r="J3280" s="4">
        <f>B3280+('PV model'!$B$3/15)+(I3280/60)</f>
        <v>10.785277560330082</v>
      </c>
      <c r="K3280" s="2">
        <f t="shared" si="569"/>
        <v>18.220836595048773</v>
      </c>
      <c r="L3280" s="2">
        <f>DEGREES(ASIN((((COS(RADIANS('PV model'!$B$2))*COS(RADIANS(H3280))*COS(RADIANS(K3280)))+(SIN(RADIANS('PV model'!$B$2))*SIN(RADIANS(H3280)))))))</f>
        <v>51.249590515150977</v>
      </c>
      <c r="M3280" s="3">
        <f t="shared" si="565"/>
        <v>51.249590515150977</v>
      </c>
      <c r="N3280" s="2">
        <f t="shared" si="570"/>
        <v>28.134818669294756</v>
      </c>
      <c r="O3280" s="2">
        <f>IF('PV model'!$B$2&gt;0, 180-N3280,IF('PV model'!$B$2&lt;0,0-N3280,N3280))</f>
        <v>151.86518133070524</v>
      </c>
      <c r="P3280" s="2">
        <f>ABS(O3280-'PV model'!$B$5)</f>
        <v>53.134818669294759</v>
      </c>
      <c r="Q3280" s="3">
        <f t="shared" si="566"/>
        <v>38.750409484849023</v>
      </c>
      <c r="R3280" s="3">
        <f t="shared" si="571"/>
        <v>1.1224499999999999</v>
      </c>
      <c r="S3280" s="3">
        <f t="shared" si="567"/>
        <v>192.11997437149702</v>
      </c>
      <c r="T3280" s="3">
        <f>(0.5*(1-COS(RADIANS(90-$X$3)))*(D3280+E3280)*'PV model'!$B$4)</f>
        <v>0</v>
      </c>
      <c r="U3280" s="3">
        <f t="shared" si="572"/>
        <v>193.24242437149701</v>
      </c>
      <c r="V3280" s="3">
        <f>('PV model'!$B$13*(U3280/1000)*(1-'PV model'!$B$14*((20+C3280)-25))*'PV model'!$B$10)/'PV model'!$B$12</f>
        <v>18.737017357969595</v>
      </c>
    </row>
    <row r="3281" spans="1:22" x14ac:dyDescent="0.2">
      <c r="A3281" s="10">
        <f t="shared" si="573"/>
        <v>137</v>
      </c>
      <c r="B3281" s="10">
        <f t="shared" si="574"/>
        <v>12</v>
      </c>
      <c r="C3281" s="23">
        <v>11</v>
      </c>
      <c r="D3281" s="24">
        <v>1.1224499999999999</v>
      </c>
      <c r="E3281" s="24">
        <v>206.38800000000001</v>
      </c>
      <c r="F3281" s="48"/>
      <c r="G3281" s="48"/>
      <c r="H3281" s="1">
        <f t="shared" si="575"/>
        <v>19.273663809868435</v>
      </c>
      <c r="I3281" s="1">
        <f t="shared" si="568"/>
        <v>3.7166536198049136</v>
      </c>
      <c r="J3281" s="4">
        <f>B3281+('PV model'!$B$3/15)+(I3281/60)</f>
        <v>11.785277560330082</v>
      </c>
      <c r="K3281" s="2">
        <f t="shared" si="569"/>
        <v>3.220836595048775</v>
      </c>
      <c r="L3281" s="2">
        <f>DEGREES(ASIN((((COS(RADIANS('PV model'!$B$2))*COS(RADIANS(H3281))*COS(RADIANS(K3281)))+(SIN(RADIANS('PV model'!$B$2))*SIN(RADIANS(H3281)))))))</f>
        <v>53.691863372595016</v>
      </c>
      <c r="M3281" s="3">
        <f t="shared" si="565"/>
        <v>53.691863372595016</v>
      </c>
      <c r="N3281" s="2">
        <f t="shared" si="570"/>
        <v>5.1387475006460406</v>
      </c>
      <c r="O3281" s="2">
        <f>IF('PV model'!$B$2&gt;0, 180-N3281,IF('PV model'!$B$2&lt;0,0-N3281,N3281))</f>
        <v>174.86125249935395</v>
      </c>
      <c r="P3281" s="2">
        <f>ABS(O3281-'PV model'!$B$5)</f>
        <v>30.138747500646048</v>
      </c>
      <c r="Q3281" s="3">
        <f t="shared" si="566"/>
        <v>36.308136627404984</v>
      </c>
      <c r="R3281" s="3">
        <f t="shared" si="571"/>
        <v>1.1224499999999999</v>
      </c>
      <c r="S3281" s="3">
        <f t="shared" si="567"/>
        <v>207.08240638373348</v>
      </c>
      <c r="T3281" s="3">
        <f>(0.5*(1-COS(RADIANS(90-$X$3)))*(D3281+E3281)*'PV model'!$B$4)</f>
        <v>0</v>
      </c>
      <c r="U3281" s="3">
        <f t="shared" si="572"/>
        <v>208.20485638373347</v>
      </c>
      <c r="V3281" s="3">
        <f>('PV model'!$B$13*(U3281/1000)*(1-'PV model'!$B$14*((20+C3281)-25))*'PV model'!$B$10)/'PV model'!$B$12</f>
        <v>20.312665665459164</v>
      </c>
    </row>
    <row r="3282" spans="1:22" x14ac:dyDescent="0.2">
      <c r="A3282" s="10">
        <f t="shared" si="573"/>
        <v>137</v>
      </c>
      <c r="B3282" s="10">
        <f t="shared" si="574"/>
        <v>13</v>
      </c>
      <c r="C3282" s="23">
        <v>11.5</v>
      </c>
      <c r="D3282" s="24">
        <v>1.1224499999999999</v>
      </c>
      <c r="E3282" s="24">
        <v>209.916</v>
      </c>
      <c r="F3282" s="48"/>
      <c r="G3282" s="48"/>
      <c r="H3282" s="1">
        <f t="shared" si="575"/>
        <v>19.273663809868435</v>
      </c>
      <c r="I3282" s="1">
        <f t="shared" si="568"/>
        <v>3.7166536198049136</v>
      </c>
      <c r="J3282" s="4">
        <f>B3282+('PV model'!$B$3/15)+(I3282/60)</f>
        <v>12.785277560330082</v>
      </c>
      <c r="K3282" s="2">
        <f t="shared" si="569"/>
        <v>-11.779163404951225</v>
      </c>
      <c r="L3282" s="2">
        <f>DEGREES(ASIN((((COS(RADIANS('PV model'!$B$2))*COS(RADIANS(H3282))*COS(RADIANS(K3282)))+(SIN(RADIANS('PV model'!$B$2))*SIN(RADIANS(H3282)))))))</f>
        <v>52.695861019517942</v>
      </c>
      <c r="M3282" s="3">
        <f t="shared" si="565"/>
        <v>52.695861019517942</v>
      </c>
      <c r="N3282" s="2">
        <f t="shared" si="570"/>
        <v>-18.539622033818414</v>
      </c>
      <c r="O3282" s="2">
        <f>IF('PV model'!$B$2&gt;0, 180-N3282,IF('PV model'!$B$2&lt;0,0-N3282,N3282))</f>
        <v>198.5396220338184</v>
      </c>
      <c r="P3282" s="2">
        <f>ABS(O3282-'PV model'!$B$5)</f>
        <v>6.4603779661815963</v>
      </c>
      <c r="Q3282" s="3">
        <f t="shared" si="566"/>
        <v>37.304138980482058</v>
      </c>
      <c r="R3282" s="3">
        <f t="shared" si="571"/>
        <v>1.1224499999999999</v>
      </c>
      <c r="S3282" s="3">
        <f t="shared" si="567"/>
        <v>210.62392325972093</v>
      </c>
      <c r="T3282" s="3">
        <f>(0.5*(1-COS(RADIANS(90-$X$3)))*(D3282+E3282)*'PV model'!$B$4)</f>
        <v>0</v>
      </c>
      <c r="U3282" s="3">
        <f t="shared" si="572"/>
        <v>211.74637325972091</v>
      </c>
      <c r="V3282" s="3">
        <f>('PV model'!$B$13*(U3282/1000)*(1-'PV model'!$B$14*((20+C3282)-25))*'PV model'!$B$10)/'PV model'!$B$12</f>
        <v>20.615847116794615</v>
      </c>
    </row>
    <row r="3283" spans="1:22" x14ac:dyDescent="0.2">
      <c r="A3283" s="10">
        <f t="shared" si="573"/>
        <v>137</v>
      </c>
      <c r="B3283" s="10">
        <f t="shared" si="574"/>
        <v>14</v>
      </c>
      <c r="C3283" s="23">
        <v>12.1</v>
      </c>
      <c r="D3283" s="24">
        <v>1.1224499999999999</v>
      </c>
      <c r="E3283" s="24">
        <v>201.97800000000001</v>
      </c>
      <c r="F3283" s="48"/>
      <c r="G3283" s="48"/>
      <c r="H3283" s="1">
        <f t="shared" si="575"/>
        <v>19.273663809868435</v>
      </c>
      <c r="I3283" s="1">
        <f t="shared" si="568"/>
        <v>3.7166536198049136</v>
      </c>
      <c r="J3283" s="4">
        <f>B3283+('PV model'!$B$3/15)+(I3283/60)</f>
        <v>13.785277560330082</v>
      </c>
      <c r="K3283" s="2">
        <f t="shared" si="569"/>
        <v>-26.779163404951227</v>
      </c>
      <c r="L3283" s="2">
        <f>DEGREES(ASIN((((COS(RADIANS('PV model'!$B$2))*COS(RADIANS(H3283))*COS(RADIANS(K3283)))+(SIN(RADIANS('PV model'!$B$2))*SIN(RADIANS(H3283)))))))</f>
        <v>48.533779214534277</v>
      </c>
      <c r="M3283" s="3">
        <f t="shared" si="565"/>
        <v>48.533779214534277</v>
      </c>
      <c r="N3283" s="2">
        <f t="shared" si="570"/>
        <v>-39.961675779361421</v>
      </c>
      <c r="O3283" s="2">
        <f>IF('PV model'!$B$2&gt;0, 180-N3283,IF('PV model'!$B$2&lt;0,0-N3283,N3283))</f>
        <v>219.96167577936143</v>
      </c>
      <c r="P3283" s="2">
        <f>ABS(O3283-'PV model'!$B$5)</f>
        <v>14.961675779361428</v>
      </c>
      <c r="Q3283" s="3">
        <f t="shared" si="566"/>
        <v>41.466220785465715</v>
      </c>
      <c r="R3283" s="3">
        <f t="shared" si="571"/>
        <v>1.1224499999999999</v>
      </c>
      <c r="S3283" s="3">
        <f t="shared" si="567"/>
        <v>202.73524603180866</v>
      </c>
      <c r="T3283" s="3">
        <f>(0.5*(1-COS(RADIANS(90-$X$3)))*(D3283+E3283)*'PV model'!$B$4)</f>
        <v>0</v>
      </c>
      <c r="U3283" s="3">
        <f t="shared" si="572"/>
        <v>203.85769603180864</v>
      </c>
      <c r="V3283" s="3">
        <f>('PV model'!$B$13*(U3283/1000)*(1-'PV model'!$B$14*((20+C3283)-25))*'PV model'!$B$10)/'PV model'!$B$12</f>
        <v>19.798891020951949</v>
      </c>
    </row>
    <row r="3284" spans="1:22" x14ac:dyDescent="0.2">
      <c r="A3284" s="10">
        <f t="shared" si="573"/>
        <v>137</v>
      </c>
      <c r="B3284" s="10">
        <f t="shared" si="574"/>
        <v>15</v>
      </c>
      <c r="C3284" s="23">
        <v>12.6</v>
      </c>
      <c r="D3284" s="24">
        <v>1.1224499999999999</v>
      </c>
      <c r="E3284" s="24">
        <v>182.57400000000001</v>
      </c>
      <c r="F3284" s="48"/>
      <c r="G3284" s="48"/>
      <c r="H3284" s="1">
        <f t="shared" si="575"/>
        <v>19.273663809868435</v>
      </c>
      <c r="I3284" s="1">
        <f t="shared" si="568"/>
        <v>3.7166536198049136</v>
      </c>
      <c r="J3284" s="4">
        <f>B3284+('PV model'!$B$3/15)+(I3284/60)</f>
        <v>14.785277560330082</v>
      </c>
      <c r="K3284" s="2">
        <f t="shared" si="569"/>
        <v>-41.779163404951227</v>
      </c>
      <c r="L3284" s="2">
        <f>DEGREES(ASIN((((COS(RADIANS('PV model'!$B$2))*COS(RADIANS(H3284))*COS(RADIANS(K3284)))+(SIN(RADIANS('PV model'!$B$2))*SIN(RADIANS(H3284)))))))</f>
        <v>42.123766562555772</v>
      </c>
      <c r="M3284" s="3">
        <f t="shared" si="565"/>
        <v>42.123766562555772</v>
      </c>
      <c r="N3284" s="2">
        <f t="shared" si="570"/>
        <v>-57.988910470256798</v>
      </c>
      <c r="O3284" s="2">
        <f>IF('PV model'!$B$2&gt;0, 180-N3284,IF('PV model'!$B$2&lt;0,0-N3284,N3284))</f>
        <v>237.9889104702568</v>
      </c>
      <c r="P3284" s="2">
        <f>ABS(O3284-'PV model'!$B$5)</f>
        <v>32.988910470256798</v>
      </c>
      <c r="Q3284" s="3">
        <f t="shared" si="566"/>
        <v>47.876233437444228</v>
      </c>
      <c r="R3284" s="3">
        <f t="shared" si="571"/>
        <v>1.1224499999999999</v>
      </c>
      <c r="S3284" s="3">
        <f t="shared" si="567"/>
        <v>183.3764037248194</v>
      </c>
      <c r="T3284" s="3">
        <f>(0.5*(1-COS(RADIANS(90-$X$3)))*(D3284+E3284)*'PV model'!$B$4)</f>
        <v>0</v>
      </c>
      <c r="U3284" s="3">
        <f t="shared" si="572"/>
        <v>184.49885372481938</v>
      </c>
      <c r="V3284" s="3">
        <f>('PV model'!$B$13*(U3284/1000)*(1-'PV model'!$B$14*((20+C3284)-25))*'PV model'!$B$10)/'PV model'!$B$12</f>
        <v>17.881853253615624</v>
      </c>
    </row>
    <row r="3285" spans="1:22" x14ac:dyDescent="0.2">
      <c r="A3285" s="10">
        <f t="shared" si="573"/>
        <v>137</v>
      </c>
      <c r="B3285" s="10">
        <f t="shared" si="574"/>
        <v>16</v>
      </c>
      <c r="C3285" s="23">
        <v>12.3</v>
      </c>
      <c r="D3285" s="24">
        <v>0</v>
      </c>
      <c r="E3285" s="24">
        <v>154.35</v>
      </c>
      <c r="F3285" s="48"/>
      <c r="G3285" s="48"/>
      <c r="H3285" s="1">
        <f t="shared" si="575"/>
        <v>19.273663809868435</v>
      </c>
      <c r="I3285" s="1">
        <f t="shared" si="568"/>
        <v>3.7166536198049136</v>
      </c>
      <c r="J3285" s="4">
        <f>B3285+('PV model'!$B$3/15)+(I3285/60)</f>
        <v>15.785277560330082</v>
      </c>
      <c r="K3285" s="2">
        <f t="shared" si="569"/>
        <v>-56.779163404951227</v>
      </c>
      <c r="L3285" s="2">
        <f>DEGREES(ASIN((((COS(RADIANS('PV model'!$B$2))*COS(RADIANS(H3285))*COS(RADIANS(K3285)))+(SIN(RADIANS('PV model'!$B$2))*SIN(RADIANS(H3285)))))))</f>
        <v>34.398906226463303</v>
      </c>
      <c r="M3285" s="3">
        <f t="shared" si="565"/>
        <v>34.398906226463303</v>
      </c>
      <c r="N3285" s="2">
        <f t="shared" si="570"/>
        <v>-73.144928950692432</v>
      </c>
      <c r="O3285" s="2">
        <f>IF('PV model'!$B$2&gt;0, 180-N3285,IF('PV model'!$B$2&lt;0,0-N3285,N3285))</f>
        <v>253.14492895069242</v>
      </c>
      <c r="P3285" s="2">
        <f>ABS(O3285-'PV model'!$B$5)</f>
        <v>48.144928950692417</v>
      </c>
      <c r="Q3285" s="3">
        <f t="shared" si="566"/>
        <v>55.601093773536697</v>
      </c>
      <c r="R3285" s="3">
        <f t="shared" si="571"/>
        <v>0</v>
      </c>
      <c r="S3285" s="3">
        <f t="shared" si="567"/>
        <v>154.35</v>
      </c>
      <c r="T3285" s="3">
        <f>(0.5*(1-COS(RADIANS(90-$X$3)))*(D3285+E3285)*'PV model'!$B$4)</f>
        <v>0</v>
      </c>
      <c r="U3285" s="3">
        <f t="shared" si="572"/>
        <v>154.35</v>
      </c>
      <c r="V3285" s="3">
        <f>('PV model'!$B$13*(U3285/1000)*(1-'PV model'!$B$14*((20+C3285)-25))*'PV model'!$B$10)/'PV model'!$B$12</f>
        <v>14.978304280799998</v>
      </c>
    </row>
    <row r="3286" spans="1:22" x14ac:dyDescent="0.2">
      <c r="A3286" s="10">
        <f t="shared" si="573"/>
        <v>137</v>
      </c>
      <c r="B3286" s="10">
        <f t="shared" si="574"/>
        <v>17</v>
      </c>
      <c r="C3286" s="23">
        <v>12.3</v>
      </c>
      <c r="D3286" s="24">
        <v>0</v>
      </c>
      <c r="E3286" s="24">
        <v>118.18800000000002</v>
      </c>
      <c r="F3286" s="48"/>
      <c r="G3286" s="48"/>
      <c r="H3286" s="1">
        <f t="shared" si="575"/>
        <v>19.273663809868435</v>
      </c>
      <c r="I3286" s="1">
        <f t="shared" si="568"/>
        <v>3.7166536198049136</v>
      </c>
      <c r="J3286" s="4">
        <f>B3286+('PV model'!$B$3/15)+(I3286/60)</f>
        <v>16.78527756033008</v>
      </c>
      <c r="K3286" s="2">
        <f t="shared" si="569"/>
        <v>-71.779163404951191</v>
      </c>
      <c r="L3286" s="2">
        <f>DEGREES(ASIN((((COS(RADIANS('PV model'!$B$2))*COS(RADIANS(H3286))*COS(RADIANS(K3286)))+(SIN(RADIANS('PV model'!$B$2))*SIN(RADIANS(H3286)))))))</f>
        <v>26.053227510494544</v>
      </c>
      <c r="M3286" s="3">
        <f t="shared" si="565"/>
        <v>26.053227510494544</v>
      </c>
      <c r="N3286" s="2">
        <f t="shared" si="570"/>
        <v>-86.407952219837085</v>
      </c>
      <c r="O3286" s="2">
        <f>IF('PV model'!$B$2&gt;0, 180-N3286,IF('PV model'!$B$2&lt;0,0-N3286,N3286))</f>
        <v>266.40795221983706</v>
      </c>
      <c r="P3286" s="2">
        <f>ABS(O3286-'PV model'!$B$5)</f>
        <v>61.407952219837057</v>
      </c>
      <c r="Q3286" s="3">
        <f t="shared" si="566"/>
        <v>63.946772489505456</v>
      </c>
      <c r="R3286" s="3">
        <f t="shared" si="571"/>
        <v>0</v>
      </c>
      <c r="S3286" s="3">
        <f t="shared" si="567"/>
        <v>118.18800000000002</v>
      </c>
      <c r="T3286" s="3">
        <f>(0.5*(1-COS(RADIANS(90-$X$3)))*(D3286+E3286)*'PV model'!$B$4)</f>
        <v>0</v>
      </c>
      <c r="U3286" s="3">
        <f t="shared" si="572"/>
        <v>118.18800000000002</v>
      </c>
      <c r="V3286" s="3">
        <f>('PV model'!$B$13*(U3286/1000)*(1-'PV model'!$B$14*((20+C3286)-25))*'PV model'!$B$10)/'PV model'!$B$12</f>
        <v>11.469101563583999</v>
      </c>
    </row>
    <row r="3287" spans="1:22" x14ac:dyDescent="0.2">
      <c r="A3287" s="10">
        <f t="shared" si="573"/>
        <v>137</v>
      </c>
      <c r="B3287" s="10">
        <f t="shared" si="574"/>
        <v>18</v>
      </c>
      <c r="C3287" s="23">
        <v>12.3</v>
      </c>
      <c r="D3287" s="24">
        <v>0</v>
      </c>
      <c r="E3287" s="24">
        <v>78.498000000000005</v>
      </c>
      <c r="F3287" s="48"/>
      <c r="G3287" s="48"/>
      <c r="H3287" s="1">
        <f t="shared" si="575"/>
        <v>19.273663809868435</v>
      </c>
      <c r="I3287" s="1">
        <f t="shared" si="568"/>
        <v>3.7166536198049136</v>
      </c>
      <c r="J3287" s="4">
        <f>B3287+('PV model'!$B$3/15)+(I3287/60)</f>
        <v>17.78527756033008</v>
      </c>
      <c r="K3287" s="2">
        <f t="shared" si="569"/>
        <v>-86.779163404951191</v>
      </c>
      <c r="L3287" s="2">
        <f>DEGREES(ASIN((((COS(RADIANS('PV model'!$B$2))*COS(RADIANS(H3287))*COS(RADIANS(K3287)))+(SIN(RADIANS('PV model'!$B$2))*SIN(RADIANS(H3287)))))))</f>
        <v>17.58183729734618</v>
      </c>
      <c r="M3287" s="3">
        <f t="shared" si="565"/>
        <v>17.58183729734618</v>
      </c>
      <c r="N3287" s="2">
        <f t="shared" si="570"/>
        <v>-81.357348336513084</v>
      </c>
      <c r="O3287" s="2">
        <f>IF('PV model'!$B$2&gt;0, 180-N3287,IF('PV model'!$B$2&lt;0,0-N3287,N3287))</f>
        <v>261.3573483365131</v>
      </c>
      <c r="P3287" s="2">
        <f>ABS(O3287-'PV model'!$B$5)</f>
        <v>56.357348336513098</v>
      </c>
      <c r="Q3287" s="3">
        <f t="shared" si="566"/>
        <v>72.418162702653817</v>
      </c>
      <c r="R3287" s="3">
        <f t="shared" si="571"/>
        <v>0</v>
      </c>
      <c r="S3287" s="3">
        <f t="shared" si="567"/>
        <v>78.498000000000005</v>
      </c>
      <c r="T3287" s="3">
        <f>(0.5*(1-COS(RADIANS(90-$X$3)))*(D3287+E3287)*'PV model'!$B$4)</f>
        <v>0</v>
      </c>
      <c r="U3287" s="3">
        <f t="shared" si="572"/>
        <v>78.498000000000005</v>
      </c>
      <c r="V3287" s="3">
        <f>('PV model'!$B$13*(U3287/1000)*(1-'PV model'!$B$14*((20+C3287)-25))*'PV model'!$B$10)/'PV model'!$B$12</f>
        <v>7.6175376056639994</v>
      </c>
    </row>
    <row r="3288" spans="1:22" x14ac:dyDescent="0.2">
      <c r="A3288" s="10">
        <f t="shared" si="573"/>
        <v>137</v>
      </c>
      <c r="B3288" s="10">
        <f t="shared" si="574"/>
        <v>19</v>
      </c>
      <c r="C3288" s="23">
        <v>12.4</v>
      </c>
      <c r="D3288" s="24">
        <v>0</v>
      </c>
      <c r="E3288" s="24">
        <v>40.572000000000003</v>
      </c>
      <c r="F3288" s="48"/>
      <c r="G3288" s="48"/>
      <c r="H3288" s="1">
        <f t="shared" si="575"/>
        <v>19.273663809868435</v>
      </c>
      <c r="I3288" s="1">
        <f t="shared" si="568"/>
        <v>3.7166536198049136</v>
      </c>
      <c r="J3288" s="4">
        <f>B3288+('PV model'!$B$3/15)+(I3288/60)</f>
        <v>18.78527756033008</v>
      </c>
      <c r="K3288" s="2">
        <f t="shared" si="569"/>
        <v>-101.77916340495119</v>
      </c>
      <c r="L3288" s="2">
        <f>DEGREES(ASIN((((COS(RADIANS('PV model'!$B$2))*COS(RADIANS(H3288))*COS(RADIANS(K3288)))+(SIN(RADIANS('PV model'!$B$2))*SIN(RADIANS(H3288)))))))</f>
        <v>9.3742374023862016</v>
      </c>
      <c r="M3288" s="3">
        <f t="shared" si="565"/>
        <v>9.3742374023862016</v>
      </c>
      <c r="N3288" s="2">
        <f t="shared" si="570"/>
        <v>-69.485301067491164</v>
      </c>
      <c r="O3288" s="2">
        <f>IF('PV model'!$B$2&gt;0, 180-N3288,IF('PV model'!$B$2&lt;0,0-N3288,N3288))</f>
        <v>249.48530106749115</v>
      </c>
      <c r="P3288" s="2">
        <f>ABS(O3288-'PV model'!$B$5)</f>
        <v>44.48530106749115</v>
      </c>
      <c r="Q3288" s="3">
        <f t="shared" si="566"/>
        <v>80.6257625976138</v>
      </c>
      <c r="R3288" s="3">
        <f t="shared" si="571"/>
        <v>0</v>
      </c>
      <c r="S3288" s="3">
        <f t="shared" si="567"/>
        <v>40.572000000000003</v>
      </c>
      <c r="T3288" s="3">
        <f>(0.5*(1-COS(RADIANS(90-$X$3)))*(D3288+E3288)*'PV model'!$B$4)</f>
        <v>0</v>
      </c>
      <c r="U3288" s="3">
        <f t="shared" si="572"/>
        <v>40.572000000000003</v>
      </c>
      <c r="V3288" s="3">
        <f>('PV model'!$B$13*(U3288/1000)*(1-'PV model'!$B$14*((20+C3288)-25))*'PV model'!$B$10)/'PV model'!$B$12</f>
        <v>3.935532037248</v>
      </c>
    </row>
    <row r="3289" spans="1:22" x14ac:dyDescent="0.2">
      <c r="A3289" s="10">
        <f t="shared" si="573"/>
        <v>137</v>
      </c>
      <c r="B3289" s="10">
        <f t="shared" si="574"/>
        <v>20</v>
      </c>
      <c r="C3289" s="23">
        <v>11.7</v>
      </c>
      <c r="D3289" s="24">
        <v>0</v>
      </c>
      <c r="E3289" s="24">
        <v>11.465999999999999</v>
      </c>
      <c r="F3289" s="48"/>
      <c r="G3289" s="48"/>
      <c r="H3289" s="1">
        <f t="shared" si="575"/>
        <v>19.273663809868435</v>
      </c>
      <c r="I3289" s="1">
        <f t="shared" si="568"/>
        <v>3.7166536198049136</v>
      </c>
      <c r="J3289" s="4">
        <f>B3289+('PV model'!$B$3/15)+(I3289/60)</f>
        <v>19.78527756033008</v>
      </c>
      <c r="K3289" s="2">
        <f t="shared" si="569"/>
        <v>-116.77916340495119</v>
      </c>
      <c r="L3289" s="2">
        <f>DEGREES(ASIN((((COS(RADIANS('PV model'!$B$2))*COS(RADIANS(H3289))*COS(RADIANS(K3289)))+(SIN(RADIANS('PV model'!$B$2))*SIN(RADIANS(H3289)))))))</f>
        <v>1.7841961505823483</v>
      </c>
      <c r="M3289" s="3">
        <f t="shared" si="565"/>
        <v>1.7841961505823483</v>
      </c>
      <c r="N3289" s="2">
        <f t="shared" si="570"/>
        <v>-57.471314763537052</v>
      </c>
      <c r="O3289" s="2">
        <f>IF('PV model'!$B$2&gt;0, 180-N3289,IF('PV model'!$B$2&lt;0,0-N3289,N3289))</f>
        <v>237.47131476353707</v>
      </c>
      <c r="P3289" s="2">
        <f>ABS(O3289-'PV model'!$B$5)</f>
        <v>32.471314763537066</v>
      </c>
      <c r="Q3289" s="3">
        <f t="shared" si="566"/>
        <v>88.215803849417654</v>
      </c>
      <c r="R3289" s="3">
        <f t="shared" si="571"/>
        <v>0</v>
      </c>
      <c r="S3289" s="3">
        <f t="shared" si="567"/>
        <v>11.465999999999999</v>
      </c>
      <c r="T3289" s="3">
        <f>(0.5*(1-COS(RADIANS(90-$X$3)))*(D3289+E3289)*'PV model'!$B$4)</f>
        <v>0</v>
      </c>
      <c r="U3289" s="3">
        <f t="shared" si="572"/>
        <v>11.465999999999999</v>
      </c>
      <c r="V3289" s="3">
        <f>('PV model'!$B$13*(U3289/1000)*(1-'PV model'!$B$14*((20+C3289)-25))*'PV model'!$B$10)/'PV model'!$B$12</f>
        <v>1.1154247715519998</v>
      </c>
    </row>
    <row r="3290" spans="1:22" x14ac:dyDescent="0.2">
      <c r="A3290" s="10">
        <f t="shared" si="573"/>
        <v>137</v>
      </c>
      <c r="B3290" s="10">
        <f t="shared" si="574"/>
        <v>21</v>
      </c>
      <c r="C3290" s="23">
        <v>11</v>
      </c>
      <c r="D3290" s="24">
        <v>0</v>
      </c>
      <c r="E3290" s="24">
        <v>0.88200000000000001</v>
      </c>
      <c r="F3290" s="48"/>
      <c r="G3290" s="48"/>
      <c r="H3290" s="1">
        <f t="shared" si="575"/>
        <v>19.273663809868435</v>
      </c>
      <c r="I3290" s="1">
        <f t="shared" si="568"/>
        <v>3.7166536198049136</v>
      </c>
      <c r="J3290" s="4">
        <f>B3290+('PV model'!$B$3/15)+(I3290/60)</f>
        <v>20.78527756033008</v>
      </c>
      <c r="K3290" s="2">
        <f t="shared" si="569"/>
        <v>-131.77916340495119</v>
      </c>
      <c r="L3290" s="2">
        <f>DEGREES(ASIN((((COS(RADIANS('PV model'!$B$2))*COS(RADIANS(H3290))*COS(RADIANS(K3290)))+(SIN(RADIANS('PV model'!$B$2))*SIN(RADIANS(H3290)))))))</f>
        <v>-4.8297792594237476</v>
      </c>
      <c r="M3290" s="3">
        <f t="shared" si="565"/>
        <v>0</v>
      </c>
      <c r="N3290" s="2">
        <f t="shared" si="570"/>
        <v>-44.945290810741476</v>
      </c>
      <c r="O3290" s="2">
        <f>IF('PV model'!$B$2&gt;0, 180-N3290,IF('PV model'!$B$2&lt;0,0-N3290,N3290))</f>
        <v>224.94529081074148</v>
      </c>
      <c r="P3290" s="2">
        <f>ABS(O3290-'PV model'!$B$5)</f>
        <v>19.945290810741483</v>
      </c>
      <c r="Q3290" s="3">
        <f t="shared" si="566"/>
        <v>94.829779259423745</v>
      </c>
      <c r="R3290" s="3">
        <f t="shared" si="571"/>
        <v>0</v>
      </c>
      <c r="S3290" s="3">
        <f t="shared" si="567"/>
        <v>0.88200000000000001</v>
      </c>
      <c r="T3290" s="3">
        <f>(0.5*(1-COS(RADIANS(90-$X$3)))*(D3290+E3290)*'PV model'!$B$4)</f>
        <v>0</v>
      </c>
      <c r="U3290" s="3">
        <f t="shared" si="572"/>
        <v>0.88200000000000001</v>
      </c>
      <c r="V3290" s="3">
        <f>('PV model'!$B$13*(U3290/1000)*(1-'PV model'!$B$14*((20+C3290)-25))*'PV model'!$B$10)/'PV model'!$B$12</f>
        <v>8.6048766719999989E-2</v>
      </c>
    </row>
    <row r="3291" spans="1:22" x14ac:dyDescent="0.2">
      <c r="A3291" s="10">
        <f t="shared" si="573"/>
        <v>137</v>
      </c>
      <c r="B3291" s="10">
        <f t="shared" si="574"/>
        <v>22</v>
      </c>
      <c r="C3291" s="23">
        <v>11.4</v>
      </c>
      <c r="D3291" s="24">
        <v>0</v>
      </c>
      <c r="E3291" s="24">
        <v>0</v>
      </c>
      <c r="F3291" s="48"/>
      <c r="G3291" s="48"/>
      <c r="H3291" s="1">
        <f t="shared" si="575"/>
        <v>19.273663809868435</v>
      </c>
      <c r="I3291" s="1">
        <f t="shared" si="568"/>
        <v>3.7166536198049136</v>
      </c>
      <c r="J3291" s="4">
        <f>B3291+('PV model'!$B$3/15)+(I3291/60)</f>
        <v>21.78527756033008</v>
      </c>
      <c r="K3291" s="2">
        <f t="shared" si="569"/>
        <v>-146.77916340495119</v>
      </c>
      <c r="L3291" s="2">
        <f>DEGREES(ASIN((((COS(RADIANS('PV model'!$B$2))*COS(RADIANS(H3291))*COS(RADIANS(K3291)))+(SIN(RADIANS('PV model'!$B$2))*SIN(RADIANS(H3291)))))))</f>
        <v>-10.093236809481995</v>
      </c>
      <c r="M3291" s="3">
        <f t="shared" si="565"/>
        <v>0</v>
      </c>
      <c r="N3291" s="2">
        <f t="shared" si="570"/>
        <v>-31.687801638137824</v>
      </c>
      <c r="O3291" s="2">
        <f>IF('PV model'!$B$2&gt;0, 180-N3291,IF('PV model'!$B$2&lt;0,0-N3291,N3291))</f>
        <v>211.68780163813781</v>
      </c>
      <c r="P3291" s="2">
        <f>ABS(O3291-'PV model'!$B$5)</f>
        <v>6.6878016381378131</v>
      </c>
      <c r="Q3291" s="3">
        <f t="shared" si="566"/>
        <v>100.09323680948199</v>
      </c>
      <c r="R3291" s="3">
        <f t="shared" si="571"/>
        <v>0</v>
      </c>
      <c r="S3291" s="3">
        <f t="shared" si="567"/>
        <v>0</v>
      </c>
      <c r="T3291" s="3">
        <f>(0.5*(1-COS(RADIANS(90-$X$3)))*(D3291+E3291)*'PV model'!$B$4)</f>
        <v>0</v>
      </c>
      <c r="U3291" s="3">
        <f t="shared" si="572"/>
        <v>0</v>
      </c>
      <c r="V3291" s="3">
        <f>('PV model'!$B$13*(U3291/1000)*(1-'PV model'!$B$14*((20+C3291)-25))*'PV model'!$B$10)/'PV model'!$B$12</f>
        <v>0</v>
      </c>
    </row>
    <row r="3292" spans="1:22" x14ac:dyDescent="0.2">
      <c r="A3292" s="10">
        <f t="shared" si="573"/>
        <v>137</v>
      </c>
      <c r="B3292" s="10">
        <f t="shared" si="574"/>
        <v>23</v>
      </c>
      <c r="C3292" s="23">
        <v>10.9</v>
      </c>
      <c r="D3292" s="24">
        <v>0</v>
      </c>
      <c r="E3292" s="24">
        <v>0</v>
      </c>
      <c r="F3292" s="48"/>
      <c r="G3292" s="48"/>
      <c r="H3292" s="1">
        <f t="shared" si="575"/>
        <v>19.273663809868435</v>
      </c>
      <c r="I3292" s="1">
        <f t="shared" si="568"/>
        <v>3.7166536198049136</v>
      </c>
      <c r="J3292" s="4">
        <f>B3292+('PV model'!$B$3/15)+(I3292/60)</f>
        <v>22.78527756033008</v>
      </c>
      <c r="K3292" s="2">
        <f t="shared" si="569"/>
        <v>-161.77916340495119</v>
      </c>
      <c r="L3292" s="2">
        <f>DEGREES(ASIN((((COS(RADIANS('PV model'!$B$2))*COS(RADIANS(H3292))*COS(RADIANS(K3292)))+(SIN(RADIANS('PV model'!$B$2))*SIN(RADIANS(H3292)))))))</f>
        <v>-13.640198568485275</v>
      </c>
      <c r="M3292" s="3">
        <f t="shared" si="565"/>
        <v>0</v>
      </c>
      <c r="N3292" s="2">
        <f t="shared" si="570"/>
        <v>-17.681277055178604</v>
      </c>
      <c r="O3292" s="2">
        <f>IF('PV model'!$B$2&gt;0, 180-N3292,IF('PV model'!$B$2&lt;0,0-N3292,N3292))</f>
        <v>197.68127705517861</v>
      </c>
      <c r="P3292" s="2">
        <f>ABS(O3292-'PV model'!$B$5)</f>
        <v>7.3187229448213884</v>
      </c>
      <c r="Q3292" s="3">
        <f t="shared" si="566"/>
        <v>103.64019856848527</v>
      </c>
      <c r="R3292" s="3">
        <f t="shared" si="571"/>
        <v>0</v>
      </c>
      <c r="S3292" s="3">
        <f t="shared" si="567"/>
        <v>0</v>
      </c>
      <c r="T3292" s="3">
        <f>(0.5*(1-COS(RADIANS(90-$X$3)))*(D3292+E3292)*'PV model'!$B$4)</f>
        <v>0</v>
      </c>
      <c r="U3292" s="3">
        <f t="shared" si="572"/>
        <v>0</v>
      </c>
      <c r="V3292" s="3">
        <f>('PV model'!$B$13*(U3292/1000)*(1-'PV model'!$B$14*((20+C3292)-25))*'PV model'!$B$10)/'PV model'!$B$12</f>
        <v>0</v>
      </c>
    </row>
    <row r="3293" spans="1:22" x14ac:dyDescent="0.2">
      <c r="A3293" s="10">
        <f t="shared" si="573"/>
        <v>137</v>
      </c>
      <c r="B3293" s="10">
        <f t="shared" si="574"/>
        <v>24</v>
      </c>
      <c r="C3293" s="23">
        <v>11</v>
      </c>
      <c r="D3293" s="24">
        <v>0</v>
      </c>
      <c r="E3293" s="24">
        <v>0</v>
      </c>
      <c r="F3293" s="48"/>
      <c r="G3293" s="48"/>
      <c r="H3293" s="1">
        <f t="shared" si="575"/>
        <v>19.273663809868435</v>
      </c>
      <c r="I3293" s="1">
        <f t="shared" si="568"/>
        <v>3.7166536198049136</v>
      </c>
      <c r="J3293" s="4">
        <f>B3293+('PV model'!$B$3/15)+(I3293/60)</f>
        <v>23.78527756033008</v>
      </c>
      <c r="K3293" s="2">
        <f t="shared" si="569"/>
        <v>-176.77916340495119</v>
      </c>
      <c r="L3293" s="2">
        <f>DEGREES(ASIN((((COS(RADIANS('PV model'!$B$2))*COS(RADIANS(H3293))*COS(RADIANS(K3293)))+(SIN(RADIANS('PV model'!$B$2))*SIN(RADIANS(H3293)))))))</f>
        <v>-15.176192468655509</v>
      </c>
      <c r="M3293" s="3">
        <f t="shared" si="565"/>
        <v>0</v>
      </c>
      <c r="N3293" s="2">
        <f t="shared" si="570"/>
        <v>-3.1501069274500053</v>
      </c>
      <c r="O3293" s="2">
        <f>IF('PV model'!$B$2&gt;0, 180-N3293,IF('PV model'!$B$2&lt;0,0-N3293,N3293))</f>
        <v>183.15010692745</v>
      </c>
      <c r="P3293" s="2">
        <f>ABS(O3293-'PV model'!$B$5)</f>
        <v>21.849893072550003</v>
      </c>
      <c r="Q3293" s="3">
        <f t="shared" si="566"/>
        <v>105.17619246865551</v>
      </c>
      <c r="R3293" s="3">
        <f t="shared" si="571"/>
        <v>0</v>
      </c>
      <c r="S3293" s="3">
        <f t="shared" si="567"/>
        <v>0</v>
      </c>
      <c r="T3293" s="3">
        <f>(0.5*(1-COS(RADIANS(90-$X$3)))*(D3293+E3293)*'PV model'!$B$4)</f>
        <v>0</v>
      </c>
      <c r="U3293" s="3">
        <f t="shared" si="572"/>
        <v>0</v>
      </c>
      <c r="V3293" s="3">
        <f>('PV model'!$B$13*(U3293/1000)*(1-'PV model'!$B$14*((20+C3293)-25))*'PV model'!$B$10)/'PV model'!$B$12</f>
        <v>0</v>
      </c>
    </row>
    <row r="3294" spans="1:22" x14ac:dyDescent="0.2">
      <c r="A3294" s="10">
        <f t="shared" si="573"/>
        <v>138</v>
      </c>
      <c r="B3294" s="10">
        <f t="shared" si="574"/>
        <v>1</v>
      </c>
      <c r="C3294" s="23">
        <v>10.6</v>
      </c>
      <c r="D3294" s="24">
        <v>0</v>
      </c>
      <c r="E3294" s="24">
        <v>0</v>
      </c>
      <c r="F3294" s="48"/>
      <c r="G3294" s="48"/>
      <c r="H3294" s="1">
        <f t="shared" si="575"/>
        <v>19.501191874864958</v>
      </c>
      <c r="I3294" s="1">
        <f t="shared" si="568"/>
        <v>3.6834442888847092</v>
      </c>
      <c r="J3294" s="4">
        <f>B3294+('PV model'!$B$3/15)+(I3294/60)</f>
        <v>0.78472407148141188</v>
      </c>
      <c r="K3294" s="2">
        <f t="shared" si="569"/>
        <v>168.22913892777882</v>
      </c>
      <c r="L3294" s="2">
        <f>DEGREES(ASIN((((COS(RADIANS('PV model'!$B$2))*COS(RADIANS(H3294))*COS(RADIANS(K3294)))+(SIN(RADIANS('PV model'!$B$2))*SIN(RADIANS(H3294)))))))</f>
        <v>-14.333847307890785</v>
      </c>
      <c r="M3294" s="3">
        <f t="shared" si="565"/>
        <v>0</v>
      </c>
      <c r="N3294" s="2">
        <f t="shared" si="570"/>
        <v>11.447756107602373</v>
      </c>
      <c r="O3294" s="2">
        <f>IF('PV model'!$B$2&gt;0, 180-N3294,IF('PV model'!$B$2&lt;0,0-N3294,N3294))</f>
        <v>168.55224389239763</v>
      </c>
      <c r="P3294" s="2">
        <f>ABS(O3294-'PV model'!$B$5)</f>
        <v>36.447756107602373</v>
      </c>
      <c r="Q3294" s="3">
        <f t="shared" si="566"/>
        <v>104.33384730789079</v>
      </c>
      <c r="R3294" s="3">
        <f t="shared" si="571"/>
        <v>0</v>
      </c>
      <c r="S3294" s="3">
        <f t="shared" si="567"/>
        <v>0</v>
      </c>
      <c r="T3294" s="3">
        <f>(0.5*(1-COS(RADIANS(90-$X$3)))*(D3294+E3294)*'PV model'!$B$4)</f>
        <v>0</v>
      </c>
      <c r="U3294" s="3">
        <f t="shared" si="572"/>
        <v>0</v>
      </c>
      <c r="V3294" s="3">
        <f>('PV model'!$B$13*(U3294/1000)*(1-'PV model'!$B$14*((20+C3294)-25))*'PV model'!$B$10)/'PV model'!$B$12</f>
        <v>0</v>
      </c>
    </row>
    <row r="3295" spans="1:22" x14ac:dyDescent="0.2">
      <c r="A3295" s="10">
        <f t="shared" si="573"/>
        <v>138</v>
      </c>
      <c r="B3295" s="10">
        <f t="shared" si="574"/>
        <v>2</v>
      </c>
      <c r="C3295" s="23">
        <v>10.199999999999999</v>
      </c>
      <c r="D3295" s="24">
        <v>0</v>
      </c>
      <c r="E3295" s="24">
        <v>0</v>
      </c>
      <c r="F3295" s="48"/>
      <c r="G3295" s="48"/>
      <c r="H3295" s="1">
        <f t="shared" si="575"/>
        <v>19.501191874864958</v>
      </c>
      <c r="I3295" s="1">
        <f t="shared" si="568"/>
        <v>3.6834442888847092</v>
      </c>
      <c r="J3295" s="4">
        <f>B3295+('PV model'!$B$3/15)+(I3295/60)</f>
        <v>1.7847240714814119</v>
      </c>
      <c r="K3295" s="2">
        <f t="shared" si="569"/>
        <v>153.22913892777882</v>
      </c>
      <c r="L3295" s="2">
        <f>DEGREES(ASIN((((COS(RADIANS('PV model'!$B$2))*COS(RADIANS(H3295))*COS(RADIANS(K3295)))+(SIN(RADIANS('PV model'!$B$2))*SIN(RADIANS(H3295)))))))</f>
        <v>-11.628863735384561</v>
      </c>
      <c r="M3295" s="3">
        <f t="shared" si="565"/>
        <v>0</v>
      </c>
      <c r="N3295" s="2">
        <f t="shared" si="570"/>
        <v>25.688773891413131</v>
      </c>
      <c r="O3295" s="2">
        <f>IF('PV model'!$B$2&gt;0, 180-N3295,IF('PV model'!$B$2&lt;0,0-N3295,N3295))</f>
        <v>154.31122610858688</v>
      </c>
      <c r="P3295" s="2">
        <f>ABS(O3295-'PV model'!$B$5)</f>
        <v>50.688773891413121</v>
      </c>
      <c r="Q3295" s="3">
        <f t="shared" si="566"/>
        <v>101.62886373538456</v>
      </c>
      <c r="R3295" s="3">
        <f t="shared" si="571"/>
        <v>0</v>
      </c>
      <c r="S3295" s="3">
        <f t="shared" si="567"/>
        <v>0</v>
      </c>
      <c r="T3295" s="3">
        <f>(0.5*(1-COS(RADIANS(90-$X$3)))*(D3295+E3295)*'PV model'!$B$4)</f>
        <v>0</v>
      </c>
      <c r="U3295" s="3">
        <f t="shared" si="572"/>
        <v>0</v>
      </c>
      <c r="V3295" s="3">
        <f>('PV model'!$B$13*(U3295/1000)*(1-'PV model'!$B$14*((20+C3295)-25))*'PV model'!$B$10)/'PV model'!$B$12</f>
        <v>0</v>
      </c>
    </row>
    <row r="3296" spans="1:22" x14ac:dyDescent="0.2">
      <c r="A3296" s="10">
        <f t="shared" si="573"/>
        <v>138</v>
      </c>
      <c r="B3296" s="10">
        <f t="shared" si="574"/>
        <v>3</v>
      </c>
      <c r="C3296" s="23">
        <v>9.8000000000000007</v>
      </c>
      <c r="D3296" s="24">
        <v>0</v>
      </c>
      <c r="E3296" s="24">
        <v>0</v>
      </c>
      <c r="F3296" s="48"/>
      <c r="G3296" s="48"/>
      <c r="H3296" s="1">
        <f t="shared" si="575"/>
        <v>19.501191874864958</v>
      </c>
      <c r="I3296" s="1">
        <f t="shared" si="568"/>
        <v>3.6834442888847092</v>
      </c>
      <c r="J3296" s="4">
        <f>B3296+('PV model'!$B$3/15)+(I3296/60)</f>
        <v>2.7847240714814117</v>
      </c>
      <c r="K3296" s="2">
        <f t="shared" si="569"/>
        <v>138.22913892777882</v>
      </c>
      <c r="L3296" s="2">
        <f>DEGREES(ASIN((((COS(RADIANS('PV model'!$B$2))*COS(RADIANS(H3296))*COS(RADIANS(K3296)))+(SIN(RADIANS('PV model'!$B$2))*SIN(RADIANS(H3296)))))))</f>
        <v>-7.0702344324231152</v>
      </c>
      <c r="M3296" s="3">
        <f t="shared" si="565"/>
        <v>0</v>
      </c>
      <c r="N3296" s="2">
        <f t="shared" si="570"/>
        <v>39.253342119458637</v>
      </c>
      <c r="O3296" s="2">
        <f>IF('PV model'!$B$2&gt;0, 180-N3296,IF('PV model'!$B$2&lt;0,0-N3296,N3296))</f>
        <v>140.74665788054136</v>
      </c>
      <c r="P3296" s="2">
        <f>ABS(O3296-'PV model'!$B$5)</f>
        <v>64.253342119458637</v>
      </c>
      <c r="Q3296" s="3">
        <f t="shared" si="566"/>
        <v>97.070234432423121</v>
      </c>
      <c r="R3296" s="3">
        <f t="shared" si="571"/>
        <v>0</v>
      </c>
      <c r="S3296" s="3">
        <f t="shared" si="567"/>
        <v>0</v>
      </c>
      <c r="T3296" s="3">
        <f>(0.5*(1-COS(RADIANS(90-$X$3)))*(D3296+E3296)*'PV model'!$B$4)</f>
        <v>0</v>
      </c>
      <c r="U3296" s="3">
        <f t="shared" si="572"/>
        <v>0</v>
      </c>
      <c r="V3296" s="3">
        <f>('PV model'!$B$13*(U3296/1000)*(1-'PV model'!$B$14*((20+C3296)-25))*'PV model'!$B$10)/'PV model'!$B$12</f>
        <v>0</v>
      </c>
    </row>
    <row r="3297" spans="1:22" x14ac:dyDescent="0.2">
      <c r="A3297" s="10">
        <f t="shared" si="573"/>
        <v>138</v>
      </c>
      <c r="B3297" s="10">
        <f t="shared" si="574"/>
        <v>4</v>
      </c>
      <c r="C3297" s="23">
        <v>9.8000000000000007</v>
      </c>
      <c r="D3297" s="24">
        <v>0</v>
      </c>
      <c r="E3297" s="24">
        <v>0</v>
      </c>
      <c r="F3297" s="48"/>
      <c r="G3297" s="48"/>
      <c r="H3297" s="1">
        <f t="shared" si="575"/>
        <v>19.501191874864958</v>
      </c>
      <c r="I3297" s="1">
        <f t="shared" si="568"/>
        <v>3.6834442888847092</v>
      </c>
      <c r="J3297" s="4">
        <f>B3297+('PV model'!$B$3/15)+(I3297/60)</f>
        <v>3.7847240714814117</v>
      </c>
      <c r="K3297" s="2">
        <f t="shared" si="569"/>
        <v>123.22913892777882</v>
      </c>
      <c r="L3297" s="2">
        <f>DEGREES(ASIN((((COS(RADIANS('PV model'!$B$2))*COS(RADIANS(H3297))*COS(RADIANS(K3297)))+(SIN(RADIANS('PV model'!$B$2))*SIN(RADIANS(H3297)))))))</f>
        <v>-1.0006503018594719</v>
      </c>
      <c r="M3297" s="3">
        <f t="shared" si="565"/>
        <v>0</v>
      </c>
      <c r="N3297" s="2">
        <f t="shared" si="570"/>
        <v>52.056792038693757</v>
      </c>
      <c r="O3297" s="2">
        <f>IF('PV model'!$B$2&gt;0, 180-N3297,IF('PV model'!$B$2&lt;0,0-N3297,N3297))</f>
        <v>127.94320796130624</v>
      </c>
      <c r="P3297" s="2">
        <f>ABS(O3297-'PV model'!$B$5)</f>
        <v>77.056792038693757</v>
      </c>
      <c r="Q3297" s="3">
        <f t="shared" si="566"/>
        <v>91.00065030185948</v>
      </c>
      <c r="R3297" s="3">
        <f t="shared" si="571"/>
        <v>0</v>
      </c>
      <c r="S3297" s="3">
        <f t="shared" si="567"/>
        <v>0</v>
      </c>
      <c r="T3297" s="3">
        <f>(0.5*(1-COS(RADIANS(90-$X$3)))*(D3297+E3297)*'PV model'!$B$4)</f>
        <v>0</v>
      </c>
      <c r="U3297" s="3">
        <f t="shared" si="572"/>
        <v>0</v>
      </c>
      <c r="V3297" s="3">
        <f>('PV model'!$B$13*(U3297/1000)*(1-'PV model'!$B$14*((20+C3297)-25))*'PV model'!$B$10)/'PV model'!$B$12</f>
        <v>0</v>
      </c>
    </row>
    <row r="3298" spans="1:22" x14ac:dyDescent="0.2">
      <c r="A3298" s="10">
        <f t="shared" si="573"/>
        <v>138</v>
      </c>
      <c r="B3298" s="10">
        <f t="shared" si="574"/>
        <v>5</v>
      </c>
      <c r="C3298" s="23">
        <v>9.6999999999999993</v>
      </c>
      <c r="D3298" s="24">
        <v>0</v>
      </c>
      <c r="E3298" s="24">
        <v>3.528</v>
      </c>
      <c r="F3298" s="48"/>
      <c r="G3298" s="48"/>
      <c r="H3298" s="1">
        <f t="shared" si="575"/>
        <v>19.501191874864958</v>
      </c>
      <c r="I3298" s="1">
        <f t="shared" si="568"/>
        <v>3.6834442888847092</v>
      </c>
      <c r="J3298" s="4">
        <f>B3298+('PV model'!$B$3/15)+(I3298/60)</f>
        <v>4.7847240714814117</v>
      </c>
      <c r="K3298" s="2">
        <f t="shared" si="569"/>
        <v>108.22913892777882</v>
      </c>
      <c r="L3298" s="2">
        <f>DEGREES(ASIN((((COS(RADIANS('PV model'!$B$2))*COS(RADIANS(H3298))*COS(RADIANS(K3298)))+(SIN(RADIANS('PV model'!$B$2))*SIN(RADIANS(H3298)))))))</f>
        <v>6.2056387966513649</v>
      </c>
      <c r="M3298" s="3">
        <f t="shared" si="565"/>
        <v>6.2056387966513649</v>
      </c>
      <c r="N3298" s="2">
        <f t="shared" si="570"/>
        <v>64.237556828749533</v>
      </c>
      <c r="O3298" s="2">
        <f>IF('PV model'!$B$2&gt;0, 180-N3298,IF('PV model'!$B$2&lt;0,0-N3298,N3298))</f>
        <v>115.76244317125047</v>
      </c>
      <c r="P3298" s="2">
        <f>ABS(O3298-'PV model'!$B$5)</f>
        <v>89.237556828749533</v>
      </c>
      <c r="Q3298" s="3">
        <f t="shared" si="566"/>
        <v>83.794361203348629</v>
      </c>
      <c r="R3298" s="3">
        <f t="shared" si="571"/>
        <v>0</v>
      </c>
      <c r="S3298" s="3">
        <f t="shared" si="567"/>
        <v>3.528</v>
      </c>
      <c r="T3298" s="3">
        <f>(0.5*(1-COS(RADIANS(90-$X$3)))*(D3298+E3298)*'PV model'!$B$4)</f>
        <v>0</v>
      </c>
      <c r="U3298" s="3">
        <f t="shared" si="572"/>
        <v>3.528</v>
      </c>
      <c r="V3298" s="3">
        <f>('PV model'!$B$13*(U3298/1000)*(1-'PV model'!$B$14*((20+C3298)-25))*'PV model'!$B$10)/'PV model'!$B$12</f>
        <v>0.34602889305599993</v>
      </c>
    </row>
    <row r="3299" spans="1:22" x14ac:dyDescent="0.2">
      <c r="A3299" s="10">
        <f t="shared" si="573"/>
        <v>138</v>
      </c>
      <c r="B3299" s="10">
        <f t="shared" si="574"/>
        <v>6</v>
      </c>
      <c r="C3299" s="23">
        <v>9.6999999999999993</v>
      </c>
      <c r="D3299" s="24">
        <v>0</v>
      </c>
      <c r="E3299" s="24">
        <v>22.05</v>
      </c>
      <c r="F3299" s="48"/>
      <c r="G3299" s="48"/>
      <c r="H3299" s="1">
        <f t="shared" si="575"/>
        <v>19.501191874864958</v>
      </c>
      <c r="I3299" s="1">
        <f t="shared" si="568"/>
        <v>3.6834442888847092</v>
      </c>
      <c r="J3299" s="4">
        <f>B3299+('PV model'!$B$3/15)+(I3299/60)</f>
        <v>5.7847240714814117</v>
      </c>
      <c r="K3299" s="2">
        <f t="shared" si="569"/>
        <v>93.22913892777882</v>
      </c>
      <c r="L3299" s="2">
        <f>DEGREES(ASIN((((COS(RADIANS('PV model'!$B$2))*COS(RADIANS(H3299))*COS(RADIANS(K3299)))+(SIN(RADIANS('PV model'!$B$2))*SIN(RADIANS(H3299)))))))</f>
        <v>14.184205973615013</v>
      </c>
      <c r="M3299" s="3">
        <f t="shared" si="565"/>
        <v>14.184205973615013</v>
      </c>
      <c r="N3299" s="2">
        <f t="shared" si="570"/>
        <v>76.103860613648621</v>
      </c>
      <c r="O3299" s="2">
        <f>IF('PV model'!$B$2&gt;0, 180-N3299,IF('PV model'!$B$2&lt;0,0-N3299,N3299))</f>
        <v>103.89613938635138</v>
      </c>
      <c r="P3299" s="2">
        <f>ABS(O3299-'PV model'!$B$5)</f>
        <v>101.10386061364862</v>
      </c>
      <c r="Q3299" s="3">
        <f t="shared" si="566"/>
        <v>75.815794026384992</v>
      </c>
      <c r="R3299" s="3">
        <f t="shared" si="571"/>
        <v>0</v>
      </c>
      <c r="S3299" s="3">
        <f t="shared" si="567"/>
        <v>22.05</v>
      </c>
      <c r="T3299" s="3">
        <f>(0.5*(1-COS(RADIANS(90-$X$3)))*(D3299+E3299)*'PV model'!$B$4)</f>
        <v>0</v>
      </c>
      <c r="U3299" s="3">
        <f t="shared" si="572"/>
        <v>22.05</v>
      </c>
      <c r="V3299" s="3">
        <f>('PV model'!$B$13*(U3299/1000)*(1-'PV model'!$B$14*((20+C3299)-25))*'PV model'!$B$10)/'PV model'!$B$12</f>
        <v>2.1626805815999997</v>
      </c>
    </row>
    <row r="3300" spans="1:22" x14ac:dyDescent="0.2">
      <c r="A3300" s="10">
        <f t="shared" si="573"/>
        <v>138</v>
      </c>
      <c r="B3300" s="10">
        <f t="shared" si="574"/>
        <v>7</v>
      </c>
      <c r="C3300" s="23">
        <v>9.8000000000000007</v>
      </c>
      <c r="D3300" s="24">
        <v>0</v>
      </c>
      <c r="E3300" s="24">
        <v>55.566000000000003</v>
      </c>
      <c r="F3300" s="48"/>
      <c r="G3300" s="48"/>
      <c r="H3300" s="1">
        <f t="shared" si="575"/>
        <v>19.501191874864958</v>
      </c>
      <c r="I3300" s="1">
        <f t="shared" si="568"/>
        <v>3.6834442888847092</v>
      </c>
      <c r="J3300" s="4">
        <f>B3300+('PV model'!$B$3/15)+(I3300/60)</f>
        <v>6.7847240714814117</v>
      </c>
      <c r="K3300" s="2">
        <f t="shared" si="569"/>
        <v>78.22913892777882</v>
      </c>
      <c r="L3300" s="2">
        <f>DEGREES(ASIN((((COS(RADIANS('PV model'!$B$2))*COS(RADIANS(H3300))*COS(RADIANS(K3300)))+(SIN(RADIANS('PV model'!$B$2))*SIN(RADIANS(H3300)))))))</f>
        <v>22.583699042528671</v>
      </c>
      <c r="M3300" s="3">
        <f t="shared" si="565"/>
        <v>22.583699042528671</v>
      </c>
      <c r="N3300" s="2">
        <f t="shared" si="570"/>
        <v>88.100459195353835</v>
      </c>
      <c r="O3300" s="2">
        <f>IF('PV model'!$B$2&gt;0, 180-N3300,IF('PV model'!$B$2&lt;0,0-N3300,N3300))</f>
        <v>91.899540804646165</v>
      </c>
      <c r="P3300" s="2">
        <f>ABS(O3300-'PV model'!$B$5)</f>
        <v>113.10045919535384</v>
      </c>
      <c r="Q3300" s="3">
        <f t="shared" si="566"/>
        <v>67.416300957471321</v>
      </c>
      <c r="R3300" s="3">
        <f t="shared" si="571"/>
        <v>0</v>
      </c>
      <c r="S3300" s="3">
        <f t="shared" si="567"/>
        <v>55.566000000000003</v>
      </c>
      <c r="T3300" s="3">
        <f>(0.5*(1-COS(RADIANS(90-$X$3)))*(D3300+E3300)*'PV model'!$B$4)</f>
        <v>0</v>
      </c>
      <c r="U3300" s="3">
        <f t="shared" si="572"/>
        <v>55.566000000000003</v>
      </c>
      <c r="V3300" s="3">
        <f>('PV model'!$B$13*(U3300/1000)*(1-'PV model'!$B$14*((20+C3300)-25))*'PV model'!$B$10)/'PV model'!$B$12</f>
        <v>5.4477333146880005</v>
      </c>
    </row>
    <row r="3301" spans="1:22" x14ac:dyDescent="0.2">
      <c r="A3301" s="10">
        <f t="shared" si="573"/>
        <v>138</v>
      </c>
      <c r="B3301" s="10">
        <f t="shared" si="574"/>
        <v>8</v>
      </c>
      <c r="C3301" s="23">
        <v>10</v>
      </c>
      <c r="D3301" s="24">
        <v>0</v>
      </c>
      <c r="E3301" s="24">
        <v>95.256</v>
      </c>
      <c r="F3301" s="48"/>
      <c r="G3301" s="48"/>
      <c r="H3301" s="1">
        <f t="shared" si="575"/>
        <v>19.501191874864958</v>
      </c>
      <c r="I3301" s="1">
        <f t="shared" si="568"/>
        <v>3.6834442888847092</v>
      </c>
      <c r="J3301" s="4">
        <f>B3301+('PV model'!$B$3/15)+(I3301/60)</f>
        <v>7.7847240714814117</v>
      </c>
      <c r="K3301" s="2">
        <f t="shared" si="569"/>
        <v>63.229138927778827</v>
      </c>
      <c r="L3301" s="2">
        <f>DEGREES(ASIN((((COS(RADIANS('PV model'!$B$2))*COS(RADIANS(H3301))*COS(RADIANS(K3301)))+(SIN(RADIANS('PV model'!$B$2))*SIN(RADIANS(H3301)))))))</f>
        <v>31.03774263093527</v>
      </c>
      <c r="M3301" s="3">
        <f t="shared" si="565"/>
        <v>31.03774263093527</v>
      </c>
      <c r="N3301" s="2">
        <f t="shared" si="570"/>
        <v>79.181174964854094</v>
      </c>
      <c r="O3301" s="2">
        <f>IF('PV model'!$B$2&gt;0, 180-N3301,IF('PV model'!$B$2&lt;0,0-N3301,N3301))</f>
        <v>100.81882503514591</v>
      </c>
      <c r="P3301" s="2">
        <f>ABS(O3301-'PV model'!$B$5)</f>
        <v>104.18117496485409</v>
      </c>
      <c r="Q3301" s="3">
        <f t="shared" si="566"/>
        <v>58.962257369064737</v>
      </c>
      <c r="R3301" s="3">
        <f t="shared" si="571"/>
        <v>0</v>
      </c>
      <c r="S3301" s="3">
        <f t="shared" si="567"/>
        <v>95.256</v>
      </c>
      <c r="T3301" s="3">
        <f>(0.5*(1-COS(RADIANS(90-$X$3)))*(D3301+E3301)*'PV model'!$B$4)</f>
        <v>0</v>
      </c>
      <c r="U3301" s="3">
        <f t="shared" si="572"/>
        <v>95.256</v>
      </c>
      <c r="V3301" s="3">
        <f>('PV model'!$B$13*(U3301/1000)*(1-'PV model'!$B$14*((20+C3301)-25))*'PV model'!$B$10)/'PV model'!$B$12</f>
        <v>9.3313539647999981</v>
      </c>
    </row>
    <row r="3302" spans="1:22" x14ac:dyDescent="0.2">
      <c r="A3302" s="10">
        <f t="shared" si="573"/>
        <v>138</v>
      </c>
      <c r="B3302" s="10">
        <f t="shared" si="574"/>
        <v>9</v>
      </c>
      <c r="C3302" s="23">
        <v>10</v>
      </c>
      <c r="D3302" s="24">
        <v>0</v>
      </c>
      <c r="E3302" s="24">
        <v>134.06399999999999</v>
      </c>
      <c r="F3302" s="48"/>
      <c r="G3302" s="48"/>
      <c r="H3302" s="1">
        <f t="shared" si="575"/>
        <v>19.501191874864958</v>
      </c>
      <c r="I3302" s="1">
        <f t="shared" si="568"/>
        <v>3.6834442888847092</v>
      </c>
      <c r="J3302" s="4">
        <f>B3302+('PV model'!$B$3/15)+(I3302/60)</f>
        <v>8.7847240714814117</v>
      </c>
      <c r="K3302" s="2">
        <f t="shared" si="569"/>
        <v>48.229138927778827</v>
      </c>
      <c r="L3302" s="2">
        <f>DEGREES(ASIN((((COS(RADIANS('PV model'!$B$2))*COS(RADIANS(H3302))*COS(RADIANS(K3302)))+(SIN(RADIANS('PV model'!$B$2))*SIN(RADIANS(H3302)))))))</f>
        <v>39.107969345075254</v>
      </c>
      <c r="M3302" s="3">
        <f t="shared" si="565"/>
        <v>39.107969345075254</v>
      </c>
      <c r="N3302" s="2">
        <f t="shared" si="570"/>
        <v>64.960452482150615</v>
      </c>
      <c r="O3302" s="2">
        <f>IF('PV model'!$B$2&gt;0, 180-N3302,IF('PV model'!$B$2&lt;0,0-N3302,N3302))</f>
        <v>115.03954751784939</v>
      </c>
      <c r="P3302" s="2">
        <f>ABS(O3302-'PV model'!$B$5)</f>
        <v>89.960452482150615</v>
      </c>
      <c r="Q3302" s="3">
        <f t="shared" si="566"/>
        <v>50.892030654924746</v>
      </c>
      <c r="R3302" s="3">
        <f t="shared" si="571"/>
        <v>0</v>
      </c>
      <c r="S3302" s="3">
        <f t="shared" si="567"/>
        <v>134.06399999999999</v>
      </c>
      <c r="T3302" s="3">
        <f>(0.5*(1-COS(RADIANS(90-$X$3)))*(D3302+E3302)*'PV model'!$B$4)</f>
        <v>0</v>
      </c>
      <c r="U3302" s="3">
        <f t="shared" si="572"/>
        <v>134.06399999999999</v>
      </c>
      <c r="V3302" s="3">
        <f>('PV model'!$B$13*(U3302/1000)*(1-'PV model'!$B$14*((20+C3302)-25))*'PV model'!$B$10)/'PV model'!$B$12</f>
        <v>13.133016691199998</v>
      </c>
    </row>
    <row r="3303" spans="1:22" x14ac:dyDescent="0.2">
      <c r="A3303" s="10">
        <f t="shared" si="573"/>
        <v>138</v>
      </c>
      <c r="B3303" s="10">
        <f t="shared" si="574"/>
        <v>10</v>
      </c>
      <c r="C3303" s="23">
        <v>10.5</v>
      </c>
      <c r="D3303" s="24">
        <v>1.1224499999999999</v>
      </c>
      <c r="E3303" s="24">
        <v>167.57999999999998</v>
      </c>
      <c r="F3303" s="48"/>
      <c r="G3303" s="48"/>
      <c r="H3303" s="1">
        <f t="shared" si="575"/>
        <v>19.501191874864958</v>
      </c>
      <c r="I3303" s="1">
        <f t="shared" si="568"/>
        <v>3.6834442888847092</v>
      </c>
      <c r="J3303" s="4">
        <f>B3303+('PV model'!$B$3/15)+(I3303/60)</f>
        <v>9.7847240714814117</v>
      </c>
      <c r="K3303" s="2">
        <f t="shared" si="569"/>
        <v>33.229138927778827</v>
      </c>
      <c r="L3303" s="2">
        <f>DEGREES(ASIN((((COS(RADIANS('PV model'!$B$2))*COS(RADIANS(H3303))*COS(RADIANS(K3303)))+(SIN(RADIANS('PV model'!$B$2))*SIN(RADIANS(H3303)))))))</f>
        <v>46.197220448011393</v>
      </c>
      <c r="M3303" s="3">
        <f t="shared" si="565"/>
        <v>46.197220448011393</v>
      </c>
      <c r="N3303" s="2">
        <f t="shared" si="570"/>
        <v>48.268456497355331</v>
      </c>
      <c r="O3303" s="2">
        <f>IF('PV model'!$B$2&gt;0, 180-N3303,IF('PV model'!$B$2&lt;0,0-N3303,N3303))</f>
        <v>131.73154350264468</v>
      </c>
      <c r="P3303" s="2">
        <f>ABS(O3303-'PV model'!$B$5)</f>
        <v>73.268456497355317</v>
      </c>
      <c r="Q3303" s="3">
        <f t="shared" si="566"/>
        <v>43.802779551988607</v>
      </c>
      <c r="R3303" s="3">
        <f t="shared" si="571"/>
        <v>1.1224499999999999</v>
      </c>
      <c r="S3303" s="3">
        <f t="shared" si="567"/>
        <v>168.35772236636558</v>
      </c>
      <c r="T3303" s="3">
        <f>(0.5*(1-COS(RADIANS(90-$X$3)))*(D3303+E3303)*'PV model'!$B$4)</f>
        <v>0</v>
      </c>
      <c r="U3303" s="3">
        <f t="shared" si="572"/>
        <v>169.48017236636557</v>
      </c>
      <c r="V3303" s="3">
        <f>('PV model'!$B$13*(U3303/1000)*(1-'PV model'!$B$14*((20+C3303)-25))*'PV model'!$B$10)/'PV model'!$B$12</f>
        <v>16.568530793087579</v>
      </c>
    </row>
    <row r="3304" spans="1:22" x14ac:dyDescent="0.2">
      <c r="A3304" s="10">
        <f t="shared" si="573"/>
        <v>138</v>
      </c>
      <c r="B3304" s="10">
        <f t="shared" si="574"/>
        <v>11</v>
      </c>
      <c r="C3304" s="23">
        <v>10.9</v>
      </c>
      <c r="D3304" s="24">
        <v>118.97970000000001</v>
      </c>
      <c r="E3304" s="24">
        <v>295.46999999999997</v>
      </c>
      <c r="F3304" s="48"/>
      <c r="G3304" s="48"/>
      <c r="H3304" s="1">
        <f t="shared" si="575"/>
        <v>19.501191874864958</v>
      </c>
      <c r="I3304" s="1">
        <f t="shared" si="568"/>
        <v>3.6834442888847092</v>
      </c>
      <c r="J3304" s="4">
        <f>B3304+('PV model'!$B$3/15)+(I3304/60)</f>
        <v>10.784724071481412</v>
      </c>
      <c r="K3304" s="2">
        <f t="shared" si="569"/>
        <v>18.229138927778827</v>
      </c>
      <c r="L3304" s="2">
        <f>DEGREES(ASIN((((COS(RADIANS('PV model'!$B$2))*COS(RADIANS(H3304))*COS(RADIANS(K3304)))+(SIN(RADIANS('PV model'!$B$2))*SIN(RADIANS(H3304)))))))</f>
        <v>51.465550150998233</v>
      </c>
      <c r="M3304" s="3">
        <f t="shared" si="565"/>
        <v>51.465550150998233</v>
      </c>
      <c r="N3304" s="2">
        <f t="shared" si="570"/>
        <v>28.25020561551937</v>
      </c>
      <c r="O3304" s="2">
        <f>IF('PV model'!$B$2&gt;0, 180-N3304,IF('PV model'!$B$2&lt;0,0-N3304,N3304))</f>
        <v>151.74979438448062</v>
      </c>
      <c r="P3304" s="2">
        <f>ABS(O3304-'PV model'!$B$5)</f>
        <v>53.250205615519377</v>
      </c>
      <c r="Q3304" s="3">
        <f t="shared" si="566"/>
        <v>38.53444984900176</v>
      </c>
      <c r="R3304" s="3">
        <f t="shared" si="571"/>
        <v>118.97970000000001</v>
      </c>
      <c r="S3304" s="3">
        <f t="shared" si="567"/>
        <v>344.51946855661686</v>
      </c>
      <c r="T3304" s="3">
        <f>(0.5*(1-COS(RADIANS(90-$X$3)))*(D3304+E3304)*'PV model'!$B$4)</f>
        <v>0</v>
      </c>
      <c r="U3304" s="3">
        <f t="shared" si="572"/>
        <v>463.49916855661684</v>
      </c>
      <c r="V3304" s="3">
        <f>('PV model'!$B$13*(U3304/1000)*(1-'PV model'!$B$14*((20+C3304)-25))*'PV model'!$B$10)/'PV model'!$B$12</f>
        <v>45.23795639434092</v>
      </c>
    </row>
    <row r="3305" spans="1:22" x14ac:dyDescent="0.2">
      <c r="A3305" s="10">
        <f t="shared" si="573"/>
        <v>138</v>
      </c>
      <c r="B3305" s="10">
        <f t="shared" si="574"/>
        <v>12</v>
      </c>
      <c r="C3305" s="23">
        <v>11.7</v>
      </c>
      <c r="D3305" s="24">
        <v>76.326599999999999</v>
      </c>
      <c r="E3305" s="24">
        <v>345.74400000000003</v>
      </c>
      <c r="F3305" s="48"/>
      <c r="G3305" s="48"/>
      <c r="H3305" s="1">
        <f t="shared" si="575"/>
        <v>19.501191874864958</v>
      </c>
      <c r="I3305" s="1">
        <f t="shared" si="568"/>
        <v>3.6834442888847092</v>
      </c>
      <c r="J3305" s="4">
        <f>B3305+('PV model'!$B$3/15)+(I3305/60)</f>
        <v>11.784724071481412</v>
      </c>
      <c r="K3305" s="2">
        <f t="shared" si="569"/>
        <v>3.2291389277788252</v>
      </c>
      <c r="L3305" s="2">
        <f>DEGREES(ASIN((((COS(RADIANS('PV model'!$B$2))*COS(RADIANS(H3305))*COS(RADIANS(K3305)))+(SIN(RADIANS('PV model'!$B$2))*SIN(RADIANS(H3305)))))))</f>
        <v>53.918637382770775</v>
      </c>
      <c r="M3305" s="3">
        <f t="shared" si="565"/>
        <v>53.918637382770775</v>
      </c>
      <c r="N3305" s="2">
        <f t="shared" si="570"/>
        <v>5.1727802106838219</v>
      </c>
      <c r="O3305" s="2">
        <f>IF('PV model'!$B$2&gt;0, 180-N3305,IF('PV model'!$B$2&lt;0,0-N3305,N3305))</f>
        <v>174.82721978931619</v>
      </c>
      <c r="P3305" s="2">
        <f>ABS(O3305-'PV model'!$B$5)</f>
        <v>30.172780210683811</v>
      </c>
      <c r="Q3305" s="3">
        <f t="shared" si="566"/>
        <v>36.081362617229225</v>
      </c>
      <c r="R3305" s="3">
        <f t="shared" si="571"/>
        <v>76.326599999999999</v>
      </c>
      <c r="S3305" s="3">
        <f t="shared" si="567"/>
        <v>381.90841655468358</v>
      </c>
      <c r="T3305" s="3">
        <f>(0.5*(1-COS(RADIANS(90-$X$3)))*(D3305+E3305)*'PV model'!$B$4)</f>
        <v>0</v>
      </c>
      <c r="U3305" s="3">
        <f t="shared" si="572"/>
        <v>458.23501655468357</v>
      </c>
      <c r="V3305" s="3">
        <f>('PV model'!$B$13*(U3305/1000)*(1-'PV model'!$B$14*((20+C3305)-25))*'PV model'!$B$10)/'PV model'!$B$12</f>
        <v>44.577593638377358</v>
      </c>
    </row>
    <row r="3306" spans="1:22" x14ac:dyDescent="0.2">
      <c r="A3306" s="10">
        <f t="shared" si="573"/>
        <v>138</v>
      </c>
      <c r="B3306" s="10">
        <f t="shared" si="574"/>
        <v>13</v>
      </c>
      <c r="C3306" s="23">
        <v>12.7</v>
      </c>
      <c r="D3306" s="24">
        <v>567.9597</v>
      </c>
      <c r="E3306" s="24">
        <v>256.66199999999998</v>
      </c>
      <c r="F3306" s="48"/>
      <c r="G3306" s="48"/>
      <c r="H3306" s="1">
        <f t="shared" si="575"/>
        <v>19.501191874864958</v>
      </c>
      <c r="I3306" s="1">
        <f t="shared" si="568"/>
        <v>3.6834442888847092</v>
      </c>
      <c r="J3306" s="4">
        <f>B3306+('PV model'!$B$3/15)+(I3306/60)</f>
        <v>12.784724071481412</v>
      </c>
      <c r="K3306" s="2">
        <f t="shared" si="569"/>
        <v>-11.770861072221175</v>
      </c>
      <c r="L3306" s="2">
        <f>DEGREES(ASIN((((COS(RADIANS('PV model'!$B$2))*COS(RADIANS(H3306))*COS(RADIANS(K3306)))+(SIN(RADIANS('PV model'!$B$2))*SIN(RADIANS(H3306)))))))</f>
        <v>52.920688283700827</v>
      </c>
      <c r="M3306" s="3">
        <f t="shared" si="565"/>
        <v>52.920688283700827</v>
      </c>
      <c r="N3306" s="2">
        <f t="shared" si="570"/>
        <v>-18.598879008502195</v>
      </c>
      <c r="O3306" s="2">
        <f>IF('PV model'!$B$2&gt;0, 180-N3306,IF('PV model'!$B$2&lt;0,0-N3306,N3306))</f>
        <v>198.59887900850219</v>
      </c>
      <c r="P3306" s="2">
        <f>ABS(O3306-'PV model'!$B$5)</f>
        <v>6.4011209914978053</v>
      </c>
      <c r="Q3306" s="3">
        <f t="shared" si="566"/>
        <v>37.079311716299166</v>
      </c>
      <c r="R3306" s="3">
        <f t="shared" si="571"/>
        <v>567.95970000000011</v>
      </c>
      <c r="S3306" s="3">
        <f t="shared" si="567"/>
        <v>335.13622189492429</v>
      </c>
      <c r="T3306" s="3">
        <f>(0.5*(1-COS(RADIANS(90-$X$3)))*(D3306+E3306)*'PV model'!$B$4)</f>
        <v>0</v>
      </c>
      <c r="U3306" s="3">
        <f t="shared" si="572"/>
        <v>903.09592189492446</v>
      </c>
      <c r="V3306" s="3">
        <f>('PV model'!$B$13*(U3306/1000)*(1-'PV model'!$B$14*((20+C3306)-25))*'PV model'!$B$10)/'PV model'!$B$12</f>
        <v>87.493045527356045</v>
      </c>
    </row>
    <row r="3307" spans="1:22" x14ac:dyDescent="0.2">
      <c r="A3307" s="10">
        <f t="shared" si="573"/>
        <v>138</v>
      </c>
      <c r="B3307" s="10">
        <f t="shared" si="574"/>
        <v>14</v>
      </c>
      <c r="C3307" s="23">
        <v>13.7</v>
      </c>
      <c r="D3307" s="24">
        <v>708.26595000000009</v>
      </c>
      <c r="E3307" s="24">
        <v>208.15200000000002</v>
      </c>
      <c r="F3307" s="48"/>
      <c r="G3307" s="48"/>
      <c r="H3307" s="1">
        <f t="shared" si="575"/>
        <v>19.501191874864958</v>
      </c>
      <c r="I3307" s="1">
        <f t="shared" si="568"/>
        <v>3.6834442888847092</v>
      </c>
      <c r="J3307" s="4">
        <f>B3307+('PV model'!$B$3/15)+(I3307/60)</f>
        <v>13.784724071481412</v>
      </c>
      <c r="K3307" s="2">
        <f t="shared" si="569"/>
        <v>-26.770861072221173</v>
      </c>
      <c r="L3307" s="2">
        <f>DEGREES(ASIN((((COS(RADIANS('PV model'!$B$2))*COS(RADIANS(H3307))*COS(RADIANS(K3307)))+(SIN(RADIANS('PV model'!$B$2))*SIN(RADIANS(H3307)))))))</f>
        <v>48.746683711013077</v>
      </c>
      <c r="M3307" s="3">
        <f t="shared" si="565"/>
        <v>48.746683711013077</v>
      </c>
      <c r="N3307" s="2">
        <f t="shared" si="570"/>
        <v>-40.083705477371943</v>
      </c>
      <c r="O3307" s="2">
        <f>IF('PV model'!$B$2&gt;0, 180-N3307,IF('PV model'!$B$2&lt;0,0-N3307,N3307))</f>
        <v>220.08370547737195</v>
      </c>
      <c r="P3307" s="2">
        <f>ABS(O3307-'PV model'!$B$5)</f>
        <v>15.08370547737195</v>
      </c>
      <c r="Q3307" s="3">
        <f t="shared" si="566"/>
        <v>41.253316288986923</v>
      </c>
      <c r="R3307" s="3">
        <f t="shared" si="571"/>
        <v>708.2659500000002</v>
      </c>
      <c r="S3307" s="3">
        <f t="shared" si="567"/>
        <v>280.40290280156546</v>
      </c>
      <c r="T3307" s="3">
        <f>(0.5*(1-COS(RADIANS(90-$X$3)))*(D3307+E3307)*'PV model'!$B$4)</f>
        <v>0</v>
      </c>
      <c r="U3307" s="3">
        <f t="shared" si="572"/>
        <v>988.66885280156566</v>
      </c>
      <c r="V3307" s="3">
        <f>('PV model'!$B$13*(U3307/1000)*(1-'PV model'!$B$14*((20+C3307)-25))*'PV model'!$B$10)/'PV model'!$B$12</f>
        <v>95.388147145338152</v>
      </c>
    </row>
    <row r="3308" spans="1:22" x14ac:dyDescent="0.2">
      <c r="A3308" s="10">
        <f t="shared" si="573"/>
        <v>138</v>
      </c>
      <c r="B3308" s="10">
        <f t="shared" si="574"/>
        <v>15</v>
      </c>
      <c r="C3308" s="23">
        <v>13.6</v>
      </c>
      <c r="D3308" s="24">
        <v>548.87805000000003</v>
      </c>
      <c r="E3308" s="24">
        <v>226.67400000000001</v>
      </c>
      <c r="F3308" s="48"/>
      <c r="G3308" s="48"/>
      <c r="H3308" s="1">
        <f t="shared" si="575"/>
        <v>19.501191874864958</v>
      </c>
      <c r="I3308" s="1">
        <f t="shared" si="568"/>
        <v>3.6834442888847092</v>
      </c>
      <c r="J3308" s="4">
        <f>B3308+('PV model'!$B$3/15)+(I3308/60)</f>
        <v>14.784724071481412</v>
      </c>
      <c r="K3308" s="2">
        <f t="shared" si="569"/>
        <v>-41.770861072221173</v>
      </c>
      <c r="L3308" s="2">
        <f>DEGREES(ASIN((((COS(RADIANS('PV model'!$B$2))*COS(RADIANS(H3308))*COS(RADIANS(K3308)))+(SIN(RADIANS('PV model'!$B$2))*SIN(RADIANS(H3308)))))))</f>
        <v>42.32353005749971</v>
      </c>
      <c r="M3308" s="3">
        <f t="shared" si="565"/>
        <v>42.32353005749971</v>
      </c>
      <c r="N3308" s="2">
        <f t="shared" si="570"/>
        <v>-58.13637484600622</v>
      </c>
      <c r="O3308" s="2">
        <f>IF('PV model'!$B$2&gt;0, 180-N3308,IF('PV model'!$B$2&lt;0,0-N3308,N3308))</f>
        <v>238.13637484600622</v>
      </c>
      <c r="P3308" s="2">
        <f>ABS(O3308-'PV model'!$B$5)</f>
        <v>33.13637484600622</v>
      </c>
      <c r="Q3308" s="3">
        <f t="shared" si="566"/>
        <v>47.67646994250029</v>
      </c>
      <c r="R3308" s="3">
        <f t="shared" si="571"/>
        <v>548.87805000000014</v>
      </c>
      <c r="S3308" s="3">
        <f t="shared" si="567"/>
        <v>307.44850702654401</v>
      </c>
      <c r="T3308" s="3">
        <f>(0.5*(1-COS(RADIANS(90-$X$3)))*(D3308+E3308)*'PV model'!$B$4)</f>
        <v>0</v>
      </c>
      <c r="U3308" s="3">
        <f t="shared" si="572"/>
        <v>856.32655702654415</v>
      </c>
      <c r="V3308" s="3">
        <f>('PV model'!$B$13*(U3308/1000)*(1-'PV model'!$B$14*((20+C3308)-25))*'PV model'!$B$10)/'PV model'!$B$12</f>
        <v>82.653817589544502</v>
      </c>
    </row>
    <row r="3309" spans="1:22" x14ac:dyDescent="0.2">
      <c r="A3309" s="10">
        <f t="shared" si="573"/>
        <v>138</v>
      </c>
      <c r="B3309" s="10">
        <f t="shared" si="574"/>
        <v>16</v>
      </c>
      <c r="C3309" s="23">
        <v>13.1</v>
      </c>
      <c r="D3309" s="24">
        <v>277.24515000000002</v>
      </c>
      <c r="E3309" s="24">
        <v>251.37</v>
      </c>
      <c r="F3309" s="48"/>
      <c r="G3309" s="48"/>
      <c r="H3309" s="1">
        <f t="shared" si="575"/>
        <v>19.501191874864958</v>
      </c>
      <c r="I3309" s="1">
        <f t="shared" si="568"/>
        <v>3.6834442888847092</v>
      </c>
      <c r="J3309" s="4">
        <f>B3309+('PV model'!$B$3/15)+(I3309/60)</f>
        <v>15.784724071481412</v>
      </c>
      <c r="K3309" s="2">
        <f t="shared" si="569"/>
        <v>-56.770861072221173</v>
      </c>
      <c r="L3309" s="2">
        <f>DEGREES(ASIN((((COS(RADIANS('PV model'!$B$2))*COS(RADIANS(H3309))*COS(RADIANS(K3309)))+(SIN(RADIANS('PV model'!$B$2))*SIN(RADIANS(H3309)))))))</f>
        <v>34.589579090036786</v>
      </c>
      <c r="M3309" s="3">
        <f t="shared" si="565"/>
        <v>34.589579090036786</v>
      </c>
      <c r="N3309" s="2">
        <f t="shared" si="570"/>
        <v>-73.295860871507017</v>
      </c>
      <c r="O3309" s="2">
        <f>IF('PV model'!$B$2&gt;0, 180-N3309,IF('PV model'!$B$2&lt;0,0-N3309,N3309))</f>
        <v>253.29586087150702</v>
      </c>
      <c r="P3309" s="2">
        <f>ABS(O3309-'PV model'!$B$5)</f>
        <v>48.295860871507017</v>
      </c>
      <c r="Q3309" s="3">
        <f t="shared" si="566"/>
        <v>55.410420909963214</v>
      </c>
      <c r="R3309" s="3">
        <f t="shared" si="571"/>
        <v>277.24515000000008</v>
      </c>
      <c r="S3309" s="3">
        <f t="shared" si="567"/>
        <v>325.52103407478472</v>
      </c>
      <c r="T3309" s="3">
        <f>(0.5*(1-COS(RADIANS(90-$X$3)))*(D3309+E3309)*'PV model'!$B$4)</f>
        <v>0</v>
      </c>
      <c r="U3309" s="3">
        <f t="shared" si="572"/>
        <v>602.76618407478486</v>
      </c>
      <c r="V3309" s="3">
        <f>('PV model'!$B$13*(U3309/1000)*(1-'PV model'!$B$14*((20+C3309)-25))*'PV model'!$B$10)/'PV model'!$B$12</f>
        <v>58.300326508687753</v>
      </c>
    </row>
    <row r="3310" spans="1:22" x14ac:dyDescent="0.2">
      <c r="A3310" s="10">
        <f t="shared" si="573"/>
        <v>138</v>
      </c>
      <c r="B3310" s="10">
        <f t="shared" si="574"/>
        <v>17</v>
      </c>
      <c r="C3310" s="23">
        <v>13.2</v>
      </c>
      <c r="D3310" s="24">
        <v>84.183749999999989</v>
      </c>
      <c r="E3310" s="24">
        <v>191.39400000000001</v>
      </c>
      <c r="F3310" s="48"/>
      <c r="G3310" s="48"/>
      <c r="H3310" s="1">
        <f t="shared" si="575"/>
        <v>19.501191874864958</v>
      </c>
      <c r="I3310" s="1">
        <f t="shared" si="568"/>
        <v>3.6834442888847092</v>
      </c>
      <c r="J3310" s="4">
        <f>B3310+('PV model'!$B$3/15)+(I3310/60)</f>
        <v>16.78472407148141</v>
      </c>
      <c r="K3310" s="2">
        <f t="shared" si="569"/>
        <v>-71.770861072221152</v>
      </c>
      <c r="L3310" s="2">
        <f>DEGREES(ASIN((((COS(RADIANS('PV model'!$B$2))*COS(RADIANS(H3310))*COS(RADIANS(K3310)))+(SIN(RADIANS('PV model'!$B$2))*SIN(RADIANS(H3310)))))))</f>
        <v>26.240059080914179</v>
      </c>
      <c r="M3310" s="3">
        <f t="shared" si="565"/>
        <v>26.240059080914179</v>
      </c>
      <c r="N3310" s="2">
        <f t="shared" si="570"/>
        <v>-86.552875998025428</v>
      </c>
      <c r="O3310" s="2">
        <f>IF('PV model'!$B$2&gt;0, 180-N3310,IF('PV model'!$B$2&lt;0,0-N3310,N3310))</f>
        <v>266.55287599802546</v>
      </c>
      <c r="P3310" s="2">
        <f>ABS(O3310-'PV model'!$B$5)</f>
        <v>61.552875998025456</v>
      </c>
      <c r="Q3310" s="3">
        <f t="shared" si="566"/>
        <v>63.759940919085821</v>
      </c>
      <c r="R3310" s="3">
        <f t="shared" si="571"/>
        <v>84.183749999999989</v>
      </c>
      <c r="S3310" s="3">
        <f t="shared" si="567"/>
        <v>224.16235359960169</v>
      </c>
      <c r="T3310" s="3">
        <f>(0.5*(1-COS(RADIANS(90-$X$3)))*(D3310+E3310)*'PV model'!$B$4)</f>
        <v>0</v>
      </c>
      <c r="U3310" s="3">
        <f t="shared" si="572"/>
        <v>308.34610359960169</v>
      </c>
      <c r="V3310" s="3">
        <f>('PV model'!$B$13*(U3310/1000)*(1-'PV model'!$B$14*((20+C3310)-25))*'PV model'!$B$10)/'PV model'!$B$12</f>
        <v>29.811305846097408</v>
      </c>
    </row>
    <row r="3311" spans="1:22" x14ac:dyDescent="0.2">
      <c r="A3311" s="10">
        <f t="shared" si="573"/>
        <v>138</v>
      </c>
      <c r="B3311" s="10">
        <f t="shared" si="574"/>
        <v>18</v>
      </c>
      <c r="C3311" s="23">
        <v>13.4</v>
      </c>
      <c r="D3311" s="24">
        <v>185.20425</v>
      </c>
      <c r="E3311" s="24">
        <v>142.88399999999999</v>
      </c>
      <c r="F3311" s="48"/>
      <c r="G3311" s="48"/>
      <c r="H3311" s="1">
        <f t="shared" si="575"/>
        <v>19.501191874864958</v>
      </c>
      <c r="I3311" s="1">
        <f t="shared" si="568"/>
        <v>3.6834442888847092</v>
      </c>
      <c r="J3311" s="4">
        <f>B3311+('PV model'!$B$3/15)+(I3311/60)</f>
        <v>17.78472407148141</v>
      </c>
      <c r="K3311" s="2">
        <f t="shared" si="569"/>
        <v>-86.770861072221152</v>
      </c>
      <c r="L3311" s="2">
        <f>DEGREES(ASIN((((COS(RADIANS('PV model'!$B$2))*COS(RADIANS(H3311))*COS(RADIANS(K3311)))+(SIN(RADIANS('PV model'!$B$2))*SIN(RADIANS(H3311)))))))</f>
        <v>17.769602839081838</v>
      </c>
      <c r="M3311" s="3">
        <f t="shared" si="565"/>
        <v>17.769602839081838</v>
      </c>
      <c r="N3311" s="2">
        <f t="shared" si="570"/>
        <v>-81.222227417091204</v>
      </c>
      <c r="O3311" s="2">
        <f>IF('PV model'!$B$2&gt;0, 180-N3311,IF('PV model'!$B$2&lt;0,0-N3311,N3311))</f>
        <v>261.22222741709118</v>
      </c>
      <c r="P3311" s="2">
        <f>ABS(O3311-'PV model'!$B$5)</f>
        <v>56.222227417091176</v>
      </c>
      <c r="Q3311" s="3">
        <f t="shared" si="566"/>
        <v>72.230397160918159</v>
      </c>
      <c r="R3311" s="3">
        <f t="shared" si="571"/>
        <v>185.20425000000009</v>
      </c>
      <c r="S3311" s="3">
        <f t="shared" si="567"/>
        <v>173.99921723612815</v>
      </c>
      <c r="T3311" s="3">
        <f>(0.5*(1-COS(RADIANS(90-$X$3)))*(D3311+E3311)*'PV model'!$B$4)</f>
        <v>0</v>
      </c>
      <c r="U3311" s="3">
        <f t="shared" si="572"/>
        <v>359.20346723612823</v>
      </c>
      <c r="V3311" s="3">
        <f>('PV model'!$B$13*(U3311/1000)*(1-'PV model'!$B$14*((20+C3311)-25))*'PV model'!$B$10)/'PV model'!$B$12</f>
        <v>34.699537704469954</v>
      </c>
    </row>
    <row r="3312" spans="1:22" x14ac:dyDescent="0.2">
      <c r="A3312" s="10">
        <f t="shared" si="573"/>
        <v>138</v>
      </c>
      <c r="B3312" s="10">
        <f t="shared" si="574"/>
        <v>19</v>
      </c>
      <c r="C3312" s="23">
        <v>12.3</v>
      </c>
      <c r="D3312" s="24">
        <v>70.714349999999996</v>
      </c>
      <c r="E3312" s="24">
        <v>89.963999999999999</v>
      </c>
      <c r="F3312" s="48"/>
      <c r="G3312" s="48"/>
      <c r="H3312" s="1">
        <f t="shared" si="575"/>
        <v>19.501191874864958</v>
      </c>
      <c r="I3312" s="1">
        <f t="shared" si="568"/>
        <v>3.6834442888847092</v>
      </c>
      <c r="J3312" s="4">
        <f>B3312+('PV model'!$B$3/15)+(I3312/60)</f>
        <v>18.78472407148141</v>
      </c>
      <c r="K3312" s="2">
        <f t="shared" si="569"/>
        <v>-101.77086107222115</v>
      </c>
      <c r="L3312" s="2">
        <f>DEGREES(ASIN((((COS(RADIANS('PV model'!$B$2))*COS(RADIANS(H3312))*COS(RADIANS(K3312)))+(SIN(RADIANS('PV model'!$B$2))*SIN(RADIANS(H3312)))))))</f>
        <v>9.5668137593712181</v>
      </c>
      <c r="M3312" s="3">
        <f t="shared" si="565"/>
        <v>9.5668137593712181</v>
      </c>
      <c r="N3312" s="2">
        <f t="shared" si="570"/>
        <v>-69.362195363285636</v>
      </c>
      <c r="O3312" s="2">
        <f>IF('PV model'!$B$2&gt;0, 180-N3312,IF('PV model'!$B$2&lt;0,0-N3312,N3312))</f>
        <v>249.36219536328565</v>
      </c>
      <c r="P3312" s="2">
        <f>ABS(O3312-'PV model'!$B$5)</f>
        <v>44.36219536328565</v>
      </c>
      <c r="Q3312" s="3">
        <f t="shared" si="566"/>
        <v>80.433186240628785</v>
      </c>
      <c r="R3312" s="3">
        <f t="shared" si="571"/>
        <v>70.71435000000001</v>
      </c>
      <c r="S3312" s="3">
        <f t="shared" si="567"/>
        <v>102.7162187103509</v>
      </c>
      <c r="T3312" s="3">
        <f>(0.5*(1-COS(RADIANS(90-$X$3)))*(D3312+E3312)*'PV model'!$B$4)</f>
        <v>0</v>
      </c>
      <c r="U3312" s="3">
        <f t="shared" si="572"/>
        <v>173.43056871035091</v>
      </c>
      <c r="V3312" s="3">
        <f>('PV model'!$B$13*(U3312/1000)*(1-'PV model'!$B$14*((20+C3312)-25))*'PV model'!$B$10)/'PV model'!$B$12</f>
        <v>16.829904954556707</v>
      </c>
    </row>
    <row r="3313" spans="1:22" x14ac:dyDescent="0.2">
      <c r="A3313" s="10">
        <f t="shared" si="573"/>
        <v>138</v>
      </c>
      <c r="B3313" s="10">
        <f t="shared" si="574"/>
        <v>20</v>
      </c>
      <c r="C3313" s="23">
        <v>11.1</v>
      </c>
      <c r="D3313" s="24">
        <v>0</v>
      </c>
      <c r="E3313" s="24">
        <v>22.05</v>
      </c>
      <c r="F3313" s="48"/>
      <c r="G3313" s="48"/>
      <c r="H3313" s="1">
        <f t="shared" si="575"/>
        <v>19.501191874864958</v>
      </c>
      <c r="I3313" s="1">
        <f t="shared" si="568"/>
        <v>3.6834442888847092</v>
      </c>
      <c r="J3313" s="4">
        <f>B3313+('PV model'!$B$3/15)+(I3313/60)</f>
        <v>19.78472407148141</v>
      </c>
      <c r="K3313" s="2">
        <f t="shared" si="569"/>
        <v>-116.77086107222115</v>
      </c>
      <c r="L3313" s="2">
        <f>DEGREES(ASIN((((COS(RADIANS('PV model'!$B$2))*COS(RADIANS(H3313))*COS(RADIANS(K3313)))+(SIN(RADIANS('PV model'!$B$2))*SIN(RADIANS(H3313)))))))</f>
        <v>1.9844155993127794</v>
      </c>
      <c r="M3313" s="3">
        <f t="shared" si="565"/>
        <v>1.9844155993127794</v>
      </c>
      <c r="N3313" s="2">
        <f t="shared" si="570"/>
        <v>-57.362893144640374</v>
      </c>
      <c r="O3313" s="2">
        <f>IF('PV model'!$B$2&gt;0, 180-N3313,IF('PV model'!$B$2&lt;0,0-N3313,N3313))</f>
        <v>237.36289314464037</v>
      </c>
      <c r="P3313" s="2">
        <f>ABS(O3313-'PV model'!$B$5)</f>
        <v>32.362893144640367</v>
      </c>
      <c r="Q3313" s="3">
        <f t="shared" si="566"/>
        <v>88.015584400687217</v>
      </c>
      <c r="R3313" s="3">
        <f t="shared" si="571"/>
        <v>0</v>
      </c>
      <c r="S3313" s="3">
        <f t="shared" si="567"/>
        <v>22.05</v>
      </c>
      <c r="T3313" s="3">
        <f>(0.5*(1-COS(RADIANS(90-$X$3)))*(D3313+E3313)*'PV model'!$B$4)</f>
        <v>0</v>
      </c>
      <c r="U3313" s="3">
        <f t="shared" si="572"/>
        <v>22.05</v>
      </c>
      <c r="V3313" s="3">
        <f>('PV model'!$B$13*(U3313/1000)*(1-'PV model'!$B$14*((20+C3313)-25))*'PV model'!$B$10)/'PV model'!$B$12</f>
        <v>2.1503375208</v>
      </c>
    </row>
    <row r="3314" spans="1:22" x14ac:dyDescent="0.2">
      <c r="A3314" s="10">
        <f t="shared" si="573"/>
        <v>138</v>
      </c>
      <c r="B3314" s="10">
        <f t="shared" si="574"/>
        <v>21</v>
      </c>
      <c r="C3314" s="23">
        <v>11</v>
      </c>
      <c r="D3314" s="24">
        <v>0</v>
      </c>
      <c r="E3314" s="24">
        <v>1.764</v>
      </c>
      <c r="F3314" s="48"/>
      <c r="G3314" s="48"/>
      <c r="H3314" s="1">
        <f t="shared" si="575"/>
        <v>19.501191874864958</v>
      </c>
      <c r="I3314" s="1">
        <f t="shared" si="568"/>
        <v>3.6834442888847092</v>
      </c>
      <c r="J3314" s="4">
        <f>B3314+('PV model'!$B$3/15)+(I3314/60)</f>
        <v>20.78472407148141</v>
      </c>
      <c r="K3314" s="2">
        <f t="shared" si="569"/>
        <v>-131.77086107222115</v>
      </c>
      <c r="L3314" s="2">
        <f>DEGREES(ASIN((((COS(RADIANS('PV model'!$B$2))*COS(RADIANS(H3314))*COS(RADIANS(K3314)))+(SIN(RADIANS('PV model'!$B$2))*SIN(RADIANS(H3314)))))))</f>
        <v>-4.6203800787395384</v>
      </c>
      <c r="M3314" s="3">
        <f t="shared" si="565"/>
        <v>0</v>
      </c>
      <c r="N3314" s="2">
        <f t="shared" si="570"/>
        <v>-44.855642159108477</v>
      </c>
      <c r="O3314" s="2">
        <f>IF('PV model'!$B$2&gt;0, 180-N3314,IF('PV model'!$B$2&lt;0,0-N3314,N3314))</f>
        <v>224.85564215910847</v>
      </c>
      <c r="P3314" s="2">
        <f>ABS(O3314-'PV model'!$B$5)</f>
        <v>19.85564215910847</v>
      </c>
      <c r="Q3314" s="3">
        <f t="shared" si="566"/>
        <v>94.620380078739529</v>
      </c>
      <c r="R3314" s="3">
        <f t="shared" si="571"/>
        <v>0</v>
      </c>
      <c r="S3314" s="3">
        <f t="shared" si="567"/>
        <v>1.764</v>
      </c>
      <c r="T3314" s="3">
        <f>(0.5*(1-COS(RADIANS(90-$X$3)))*(D3314+E3314)*'PV model'!$B$4)</f>
        <v>0</v>
      </c>
      <c r="U3314" s="3">
        <f t="shared" si="572"/>
        <v>1.764</v>
      </c>
      <c r="V3314" s="3">
        <f>('PV model'!$B$13*(U3314/1000)*(1-'PV model'!$B$14*((20+C3314)-25))*'PV model'!$B$10)/'PV model'!$B$12</f>
        <v>0.17209753343999998</v>
      </c>
    </row>
    <row r="3315" spans="1:22" x14ac:dyDescent="0.2">
      <c r="A3315" s="10">
        <f t="shared" si="573"/>
        <v>138</v>
      </c>
      <c r="B3315" s="10">
        <f t="shared" si="574"/>
        <v>22</v>
      </c>
      <c r="C3315" s="23">
        <v>10.9</v>
      </c>
      <c r="D3315" s="24">
        <v>0</v>
      </c>
      <c r="E3315" s="24">
        <v>0</v>
      </c>
      <c r="F3315" s="48"/>
      <c r="G3315" s="48"/>
      <c r="H3315" s="1">
        <f t="shared" si="575"/>
        <v>19.501191874864958</v>
      </c>
      <c r="I3315" s="1">
        <f t="shared" si="568"/>
        <v>3.6834442888847092</v>
      </c>
      <c r="J3315" s="4">
        <f>B3315+('PV model'!$B$3/15)+(I3315/60)</f>
        <v>21.78472407148141</v>
      </c>
      <c r="K3315" s="2">
        <f t="shared" si="569"/>
        <v>-146.77086107222115</v>
      </c>
      <c r="L3315" s="2">
        <f>DEGREES(ASIN((((COS(RADIANS('PV model'!$B$2))*COS(RADIANS(H3315))*COS(RADIANS(K3315)))+(SIN(RADIANS('PV model'!$B$2))*SIN(RADIANS(H3315)))))))</f>
        <v>-9.874833158178566</v>
      </c>
      <c r="M3315" s="3">
        <f t="shared" si="565"/>
        <v>0</v>
      </c>
      <c r="N3315" s="2">
        <f t="shared" si="570"/>
        <v>-31.622546761209801</v>
      </c>
      <c r="O3315" s="2">
        <f>IF('PV model'!$B$2&gt;0, 180-N3315,IF('PV model'!$B$2&lt;0,0-N3315,N3315))</f>
        <v>211.6225467612098</v>
      </c>
      <c r="P3315" s="2">
        <f>ABS(O3315-'PV model'!$B$5)</f>
        <v>6.6225467612098043</v>
      </c>
      <c r="Q3315" s="3">
        <f t="shared" si="566"/>
        <v>99.874833158178575</v>
      </c>
      <c r="R3315" s="3">
        <f t="shared" si="571"/>
        <v>0</v>
      </c>
      <c r="S3315" s="3">
        <f t="shared" si="567"/>
        <v>0</v>
      </c>
      <c r="T3315" s="3">
        <f>(0.5*(1-COS(RADIANS(90-$X$3)))*(D3315+E3315)*'PV model'!$B$4)</f>
        <v>0</v>
      </c>
      <c r="U3315" s="3">
        <f t="shared" si="572"/>
        <v>0</v>
      </c>
      <c r="V3315" s="3">
        <f>('PV model'!$B$13*(U3315/1000)*(1-'PV model'!$B$14*((20+C3315)-25))*'PV model'!$B$10)/'PV model'!$B$12</f>
        <v>0</v>
      </c>
    </row>
    <row r="3316" spans="1:22" x14ac:dyDescent="0.2">
      <c r="A3316" s="10">
        <f t="shared" si="573"/>
        <v>138</v>
      </c>
      <c r="B3316" s="10">
        <f t="shared" si="574"/>
        <v>23</v>
      </c>
      <c r="C3316" s="23">
        <v>12</v>
      </c>
      <c r="D3316" s="24">
        <v>0</v>
      </c>
      <c r="E3316" s="24">
        <v>0</v>
      </c>
      <c r="F3316" s="48"/>
      <c r="G3316" s="48"/>
      <c r="H3316" s="1">
        <f t="shared" si="575"/>
        <v>19.501191874864958</v>
      </c>
      <c r="I3316" s="1">
        <f t="shared" si="568"/>
        <v>3.6834442888847092</v>
      </c>
      <c r="J3316" s="4">
        <f>B3316+('PV model'!$B$3/15)+(I3316/60)</f>
        <v>22.78472407148141</v>
      </c>
      <c r="K3316" s="2">
        <f t="shared" si="569"/>
        <v>-161.77086107222115</v>
      </c>
      <c r="L3316" s="2">
        <f>DEGREES(ASIN((((COS(RADIANS('PV model'!$B$2))*COS(RADIANS(H3316))*COS(RADIANS(K3316)))+(SIN(RADIANS('PV model'!$B$2))*SIN(RADIANS(H3316)))))))</f>
        <v>-13.415052003255278</v>
      </c>
      <c r="M3316" s="3">
        <f t="shared" si="565"/>
        <v>0</v>
      </c>
      <c r="N3316" s="2">
        <f t="shared" si="570"/>
        <v>-17.646559192260309</v>
      </c>
      <c r="O3316" s="2">
        <f>IF('PV model'!$B$2&gt;0, 180-N3316,IF('PV model'!$B$2&lt;0,0-N3316,N3316))</f>
        <v>197.6465591922603</v>
      </c>
      <c r="P3316" s="2">
        <f>ABS(O3316-'PV model'!$B$5)</f>
        <v>7.3534408077397018</v>
      </c>
      <c r="Q3316" s="3">
        <f t="shared" si="566"/>
        <v>103.41505200325528</v>
      </c>
      <c r="R3316" s="3">
        <f t="shared" si="571"/>
        <v>0</v>
      </c>
      <c r="S3316" s="3">
        <f t="shared" si="567"/>
        <v>0</v>
      </c>
      <c r="T3316" s="3">
        <f>(0.5*(1-COS(RADIANS(90-$X$3)))*(D3316+E3316)*'PV model'!$B$4)</f>
        <v>0</v>
      </c>
      <c r="U3316" s="3">
        <f t="shared" si="572"/>
        <v>0</v>
      </c>
      <c r="V3316" s="3">
        <f>('PV model'!$B$13*(U3316/1000)*(1-'PV model'!$B$14*((20+C3316)-25))*'PV model'!$B$10)/'PV model'!$B$12</f>
        <v>0</v>
      </c>
    </row>
    <row r="3317" spans="1:22" x14ac:dyDescent="0.2">
      <c r="A3317" s="10">
        <f t="shared" si="573"/>
        <v>138</v>
      </c>
      <c r="B3317" s="10">
        <f t="shared" si="574"/>
        <v>24</v>
      </c>
      <c r="C3317" s="23">
        <v>12</v>
      </c>
      <c r="D3317" s="24">
        <v>0</v>
      </c>
      <c r="E3317" s="24">
        <v>0</v>
      </c>
      <c r="F3317" s="48"/>
      <c r="G3317" s="48"/>
      <c r="H3317" s="1">
        <f t="shared" si="575"/>
        <v>19.501191874864958</v>
      </c>
      <c r="I3317" s="1">
        <f t="shared" si="568"/>
        <v>3.6834442888847092</v>
      </c>
      <c r="J3317" s="4">
        <f>B3317+('PV model'!$B$3/15)+(I3317/60)</f>
        <v>23.78472407148141</v>
      </c>
      <c r="K3317" s="2">
        <f t="shared" si="569"/>
        <v>-176.77086107222115</v>
      </c>
      <c r="L3317" s="2">
        <f>DEGREES(ASIN((((COS(RADIANS('PV model'!$B$2))*COS(RADIANS(H3317))*COS(RADIANS(K3317)))+(SIN(RADIANS('PV model'!$B$2))*SIN(RADIANS(H3317)))))))</f>
        <v>-14.94852988605939</v>
      </c>
      <c r="M3317" s="3">
        <f t="shared" si="565"/>
        <v>0</v>
      </c>
      <c r="N3317" s="2">
        <f t="shared" si="570"/>
        <v>-3.1504376046966134</v>
      </c>
      <c r="O3317" s="2">
        <f>IF('PV model'!$B$2&gt;0, 180-N3317,IF('PV model'!$B$2&lt;0,0-N3317,N3317))</f>
        <v>183.15043760469661</v>
      </c>
      <c r="P3317" s="2">
        <f>ABS(O3317-'PV model'!$B$5)</f>
        <v>21.849562395303394</v>
      </c>
      <c r="Q3317" s="3">
        <f t="shared" si="566"/>
        <v>104.94852988605939</v>
      </c>
      <c r="R3317" s="3">
        <f t="shared" si="571"/>
        <v>0</v>
      </c>
      <c r="S3317" s="3">
        <f t="shared" si="567"/>
        <v>0</v>
      </c>
      <c r="T3317" s="3">
        <f>(0.5*(1-COS(RADIANS(90-$X$3)))*(D3317+E3317)*'PV model'!$B$4)</f>
        <v>0</v>
      </c>
      <c r="U3317" s="3">
        <f t="shared" si="572"/>
        <v>0</v>
      </c>
      <c r="V3317" s="3">
        <f>('PV model'!$B$13*(U3317/1000)*(1-'PV model'!$B$14*((20+C3317)-25))*'PV model'!$B$10)/'PV model'!$B$12</f>
        <v>0</v>
      </c>
    </row>
    <row r="3318" spans="1:22" x14ac:dyDescent="0.2">
      <c r="A3318" s="10">
        <f t="shared" si="573"/>
        <v>139</v>
      </c>
      <c r="B3318" s="10">
        <f t="shared" si="574"/>
        <v>1</v>
      </c>
      <c r="C3318" s="23">
        <v>11.7</v>
      </c>
      <c r="D3318" s="24">
        <v>0</v>
      </c>
      <c r="E3318" s="24">
        <v>0</v>
      </c>
      <c r="F3318" s="48"/>
      <c r="G3318" s="48"/>
      <c r="H3318" s="1">
        <f t="shared" si="575"/>
        <v>19.722941331890098</v>
      </c>
      <c r="I3318" s="1">
        <f t="shared" si="568"/>
        <v>3.6410021391253542</v>
      </c>
      <c r="J3318" s="4">
        <f>B3318+('PV model'!$B$3/15)+(I3318/60)</f>
        <v>0.78401670231875598</v>
      </c>
      <c r="K3318" s="2">
        <f t="shared" si="569"/>
        <v>168.23974946521867</v>
      </c>
      <c r="L3318" s="2">
        <f>DEGREES(ASIN((((COS(RADIANS('PV model'!$B$2))*COS(RADIANS(H3318))*COS(RADIANS(K3318)))+(SIN(RADIANS('PV model'!$B$2))*SIN(RADIANS(H3318)))))))</f>
        <v>-14.114868347973495</v>
      </c>
      <c r="M3318" s="3">
        <f t="shared" si="565"/>
        <v>0</v>
      </c>
      <c r="N3318" s="2">
        <f t="shared" si="570"/>
        <v>11.410261855563233</v>
      </c>
      <c r="O3318" s="2">
        <f>IF('PV model'!$B$2&gt;0, 180-N3318,IF('PV model'!$B$2&lt;0,0-N3318,N3318))</f>
        <v>168.58973814443678</v>
      </c>
      <c r="P3318" s="2">
        <f>ABS(O3318-'PV model'!$B$5)</f>
        <v>36.41026185556322</v>
      </c>
      <c r="Q3318" s="3">
        <f t="shared" si="566"/>
        <v>104.1148683479735</v>
      </c>
      <c r="R3318" s="3">
        <f t="shared" si="571"/>
        <v>0</v>
      </c>
      <c r="S3318" s="3">
        <f t="shared" si="567"/>
        <v>0</v>
      </c>
      <c r="T3318" s="3">
        <f>(0.5*(1-COS(RADIANS(90-$X$3)))*(D3318+E3318)*'PV model'!$B$4)</f>
        <v>0</v>
      </c>
      <c r="U3318" s="3">
        <f t="shared" si="572"/>
        <v>0</v>
      </c>
      <c r="V3318" s="3">
        <f>('PV model'!$B$13*(U3318/1000)*(1-'PV model'!$B$14*((20+C3318)-25))*'PV model'!$B$10)/'PV model'!$B$12</f>
        <v>0</v>
      </c>
    </row>
    <row r="3319" spans="1:22" x14ac:dyDescent="0.2">
      <c r="A3319" s="10">
        <f t="shared" si="573"/>
        <v>139</v>
      </c>
      <c r="B3319" s="10">
        <f t="shared" si="574"/>
        <v>2</v>
      </c>
      <c r="C3319" s="23">
        <v>11.4</v>
      </c>
      <c r="D3319" s="24">
        <v>0</v>
      </c>
      <c r="E3319" s="24">
        <v>0</v>
      </c>
      <c r="F3319" s="48"/>
      <c r="G3319" s="48"/>
      <c r="H3319" s="1">
        <f t="shared" si="575"/>
        <v>19.722941331890098</v>
      </c>
      <c r="I3319" s="1">
        <f t="shared" si="568"/>
        <v>3.6410021391253542</v>
      </c>
      <c r="J3319" s="4">
        <f>B3319+('PV model'!$B$3/15)+(I3319/60)</f>
        <v>1.7840167023187559</v>
      </c>
      <c r="K3319" s="2">
        <f t="shared" si="569"/>
        <v>153.23974946521867</v>
      </c>
      <c r="L3319" s="2">
        <f>DEGREES(ASIN((((COS(RADIANS('PV model'!$B$2))*COS(RADIANS(H3319))*COS(RADIANS(K3319)))+(SIN(RADIANS('PV model'!$B$2))*SIN(RADIANS(H3319)))))))</f>
        <v>-11.417361776158467</v>
      </c>
      <c r="M3319" s="3">
        <f t="shared" si="565"/>
        <v>0</v>
      </c>
      <c r="N3319" s="2">
        <f t="shared" si="570"/>
        <v>25.620011008143315</v>
      </c>
      <c r="O3319" s="2">
        <f>IF('PV model'!$B$2&gt;0, 180-N3319,IF('PV model'!$B$2&lt;0,0-N3319,N3319))</f>
        <v>154.37998899185669</v>
      </c>
      <c r="P3319" s="2">
        <f>ABS(O3319-'PV model'!$B$5)</f>
        <v>50.620011008143308</v>
      </c>
      <c r="Q3319" s="3">
        <f t="shared" si="566"/>
        <v>101.41736177615847</v>
      </c>
      <c r="R3319" s="3">
        <f t="shared" si="571"/>
        <v>0</v>
      </c>
      <c r="S3319" s="3">
        <f t="shared" si="567"/>
        <v>0</v>
      </c>
      <c r="T3319" s="3">
        <f>(0.5*(1-COS(RADIANS(90-$X$3)))*(D3319+E3319)*'PV model'!$B$4)</f>
        <v>0</v>
      </c>
      <c r="U3319" s="3">
        <f t="shared" si="572"/>
        <v>0</v>
      </c>
      <c r="V3319" s="3">
        <f>('PV model'!$B$13*(U3319/1000)*(1-'PV model'!$B$14*((20+C3319)-25))*'PV model'!$B$10)/'PV model'!$B$12</f>
        <v>0</v>
      </c>
    </row>
    <row r="3320" spans="1:22" x14ac:dyDescent="0.2">
      <c r="A3320" s="10">
        <f t="shared" si="573"/>
        <v>139</v>
      </c>
      <c r="B3320" s="10">
        <f t="shared" si="574"/>
        <v>3</v>
      </c>
      <c r="C3320" s="23">
        <v>10.9</v>
      </c>
      <c r="D3320" s="24">
        <v>0</v>
      </c>
      <c r="E3320" s="24">
        <v>0</v>
      </c>
      <c r="F3320" s="48"/>
      <c r="G3320" s="48"/>
      <c r="H3320" s="1">
        <f t="shared" si="575"/>
        <v>19.722941331890098</v>
      </c>
      <c r="I3320" s="1">
        <f t="shared" si="568"/>
        <v>3.6410021391253542</v>
      </c>
      <c r="J3320" s="4">
        <f>B3320+('PV model'!$B$3/15)+(I3320/60)</f>
        <v>2.7840167023187559</v>
      </c>
      <c r="K3320" s="2">
        <f t="shared" si="569"/>
        <v>138.23974946521867</v>
      </c>
      <c r="L3320" s="2">
        <f>DEGREES(ASIN((((COS(RADIANS('PV model'!$B$2))*COS(RADIANS(H3320))*COS(RADIANS(K3320)))+(SIN(RADIANS('PV model'!$B$2))*SIN(RADIANS(H3320)))))))</f>
        <v>-6.8689256651395709</v>
      </c>
      <c r="M3320" s="3">
        <f t="shared" si="565"/>
        <v>0</v>
      </c>
      <c r="N3320" s="2">
        <f t="shared" si="570"/>
        <v>39.159117739740196</v>
      </c>
      <c r="O3320" s="2">
        <f>IF('PV model'!$B$2&gt;0, 180-N3320,IF('PV model'!$B$2&lt;0,0-N3320,N3320))</f>
        <v>140.8408822602598</v>
      </c>
      <c r="P3320" s="2">
        <f>ABS(O3320-'PV model'!$B$5)</f>
        <v>64.159117739740196</v>
      </c>
      <c r="Q3320" s="3">
        <f t="shared" si="566"/>
        <v>96.868925665139571</v>
      </c>
      <c r="R3320" s="3">
        <f t="shared" si="571"/>
        <v>0</v>
      </c>
      <c r="S3320" s="3">
        <f t="shared" si="567"/>
        <v>0</v>
      </c>
      <c r="T3320" s="3">
        <f>(0.5*(1-COS(RADIANS(90-$X$3)))*(D3320+E3320)*'PV model'!$B$4)</f>
        <v>0</v>
      </c>
      <c r="U3320" s="3">
        <f t="shared" si="572"/>
        <v>0</v>
      </c>
      <c r="V3320" s="3">
        <f>('PV model'!$B$13*(U3320/1000)*(1-'PV model'!$B$14*((20+C3320)-25))*'PV model'!$B$10)/'PV model'!$B$12</f>
        <v>0</v>
      </c>
    </row>
    <row r="3321" spans="1:22" x14ac:dyDescent="0.2">
      <c r="A3321" s="10">
        <f t="shared" si="573"/>
        <v>139</v>
      </c>
      <c r="B3321" s="10">
        <f t="shared" si="574"/>
        <v>4</v>
      </c>
      <c r="C3321" s="23">
        <v>10.4</v>
      </c>
      <c r="D3321" s="24">
        <v>0</v>
      </c>
      <c r="E3321" s="24">
        <v>0</v>
      </c>
      <c r="F3321" s="48"/>
      <c r="G3321" s="48"/>
      <c r="H3321" s="1">
        <f t="shared" si="575"/>
        <v>19.722941331890098</v>
      </c>
      <c r="I3321" s="1">
        <f t="shared" si="568"/>
        <v>3.6410021391253542</v>
      </c>
      <c r="J3321" s="4">
        <f>B3321+('PV model'!$B$3/15)+(I3321/60)</f>
        <v>3.7840167023187559</v>
      </c>
      <c r="K3321" s="2">
        <f t="shared" si="569"/>
        <v>123.23974946521867</v>
      </c>
      <c r="L3321" s="2">
        <f>DEGREES(ASIN((((COS(RADIANS('PV model'!$B$2))*COS(RADIANS(H3321))*COS(RADIANS(K3321)))+(SIN(RADIANS('PV model'!$B$2))*SIN(RADIANS(H3321)))))))</f>
        <v>-0.8101089125900498</v>
      </c>
      <c r="M3321" s="3">
        <f t="shared" si="565"/>
        <v>0</v>
      </c>
      <c r="N3321" s="2">
        <f t="shared" si="570"/>
        <v>51.942906348153457</v>
      </c>
      <c r="O3321" s="2">
        <f>IF('PV model'!$B$2&gt;0, 180-N3321,IF('PV model'!$B$2&lt;0,0-N3321,N3321))</f>
        <v>128.05709365184654</v>
      </c>
      <c r="P3321" s="2">
        <f>ABS(O3321-'PV model'!$B$5)</f>
        <v>76.942906348153457</v>
      </c>
      <c r="Q3321" s="3">
        <f t="shared" si="566"/>
        <v>90.810108912590053</v>
      </c>
      <c r="R3321" s="3">
        <f t="shared" si="571"/>
        <v>0</v>
      </c>
      <c r="S3321" s="3">
        <f t="shared" si="567"/>
        <v>0</v>
      </c>
      <c r="T3321" s="3">
        <f>(0.5*(1-COS(RADIANS(90-$X$3)))*(D3321+E3321)*'PV model'!$B$4)</f>
        <v>0</v>
      </c>
      <c r="U3321" s="3">
        <f t="shared" si="572"/>
        <v>0</v>
      </c>
      <c r="V3321" s="3">
        <f>('PV model'!$B$13*(U3321/1000)*(1-'PV model'!$B$14*((20+C3321)-25))*'PV model'!$B$10)/'PV model'!$B$12</f>
        <v>0</v>
      </c>
    </row>
    <row r="3322" spans="1:22" x14ac:dyDescent="0.2">
      <c r="A3322" s="10">
        <f t="shared" si="573"/>
        <v>139</v>
      </c>
      <c r="B3322" s="10">
        <f t="shared" si="574"/>
        <v>5</v>
      </c>
      <c r="C3322" s="23">
        <v>10.199999999999999</v>
      </c>
      <c r="D3322" s="24">
        <v>0</v>
      </c>
      <c r="E3322" s="24">
        <v>7.056</v>
      </c>
      <c r="F3322" s="48"/>
      <c r="G3322" s="48"/>
      <c r="H3322" s="1">
        <f t="shared" si="575"/>
        <v>19.722941331890098</v>
      </c>
      <c r="I3322" s="1">
        <f t="shared" si="568"/>
        <v>3.6410021391253542</v>
      </c>
      <c r="J3322" s="4">
        <f>B3322+('PV model'!$B$3/15)+(I3322/60)</f>
        <v>4.7840167023187563</v>
      </c>
      <c r="K3322" s="2">
        <f t="shared" si="569"/>
        <v>108.23974946521865</v>
      </c>
      <c r="L3322" s="2">
        <f>DEGREES(ASIN((((COS(RADIANS('PV model'!$B$2))*COS(RADIANS(H3322))*COS(RADIANS(K3322)))+(SIN(RADIANS('PV model'!$B$2))*SIN(RADIANS(H3322)))))))</f>
        <v>6.3866929423600727</v>
      </c>
      <c r="M3322" s="3">
        <f t="shared" si="565"/>
        <v>6.3866929423600727</v>
      </c>
      <c r="N3322" s="2">
        <f t="shared" si="570"/>
        <v>64.10835583105434</v>
      </c>
      <c r="O3322" s="2">
        <f>IF('PV model'!$B$2&gt;0, 180-N3322,IF('PV model'!$B$2&lt;0,0-N3322,N3322))</f>
        <v>115.89164416894566</v>
      </c>
      <c r="P3322" s="2">
        <f>ABS(O3322-'PV model'!$B$5)</f>
        <v>89.10835583105434</v>
      </c>
      <c r="Q3322" s="3">
        <f t="shared" si="566"/>
        <v>83.613307057639929</v>
      </c>
      <c r="R3322" s="3">
        <f t="shared" si="571"/>
        <v>0</v>
      </c>
      <c r="S3322" s="3">
        <f t="shared" si="567"/>
        <v>7.056</v>
      </c>
      <c r="T3322" s="3">
        <f>(0.5*(1-COS(RADIANS(90-$X$3)))*(D3322+E3322)*'PV model'!$B$4)</f>
        <v>0</v>
      </c>
      <c r="U3322" s="3">
        <f t="shared" si="572"/>
        <v>7.056</v>
      </c>
      <c r="V3322" s="3">
        <f>('PV model'!$B$13*(U3322/1000)*(1-'PV model'!$B$14*((20+C3322)-25))*'PV model'!$B$10)/'PV model'!$B$12</f>
        <v>0.69064715059199988</v>
      </c>
    </row>
    <row r="3323" spans="1:22" x14ac:dyDescent="0.2">
      <c r="A3323" s="10">
        <f t="shared" si="573"/>
        <v>139</v>
      </c>
      <c r="B3323" s="10">
        <f t="shared" si="574"/>
        <v>6</v>
      </c>
      <c r="C3323" s="23">
        <v>9.8000000000000007</v>
      </c>
      <c r="D3323" s="24">
        <v>0</v>
      </c>
      <c r="E3323" s="24">
        <v>42.336000000000006</v>
      </c>
      <c r="F3323" s="48"/>
      <c r="G3323" s="48"/>
      <c r="H3323" s="1">
        <f t="shared" si="575"/>
        <v>19.722941331890098</v>
      </c>
      <c r="I3323" s="1">
        <f t="shared" si="568"/>
        <v>3.6410021391253542</v>
      </c>
      <c r="J3323" s="4">
        <f>B3323+('PV model'!$B$3/15)+(I3323/60)</f>
        <v>5.7840167023187563</v>
      </c>
      <c r="K3323" s="2">
        <f t="shared" si="569"/>
        <v>93.239749465218651</v>
      </c>
      <c r="L3323" s="2">
        <f>DEGREES(ASIN((((COS(RADIANS('PV model'!$B$2))*COS(RADIANS(H3323))*COS(RADIANS(K3323)))+(SIN(RADIANS('PV model'!$B$2))*SIN(RADIANS(H3323)))))))</f>
        <v>14.358457537634086</v>
      </c>
      <c r="M3323" s="3">
        <f t="shared" si="565"/>
        <v>14.358457537634086</v>
      </c>
      <c r="N3323" s="2">
        <f t="shared" si="570"/>
        <v>75.961971317602874</v>
      </c>
      <c r="O3323" s="2">
        <f>IF('PV model'!$B$2&gt;0, 180-N3323,IF('PV model'!$B$2&lt;0,0-N3323,N3323))</f>
        <v>104.03802868239713</v>
      </c>
      <c r="P3323" s="2">
        <f>ABS(O3323-'PV model'!$B$5)</f>
        <v>100.96197131760287</v>
      </c>
      <c r="Q3323" s="3">
        <f t="shared" si="566"/>
        <v>75.641542462365919</v>
      </c>
      <c r="R3323" s="3">
        <f t="shared" si="571"/>
        <v>0</v>
      </c>
      <c r="S3323" s="3">
        <f t="shared" si="567"/>
        <v>42.336000000000006</v>
      </c>
      <c r="T3323" s="3">
        <f>(0.5*(1-COS(RADIANS(90-$X$3)))*(D3323+E3323)*'PV model'!$B$4)</f>
        <v>0</v>
      </c>
      <c r="U3323" s="3">
        <f t="shared" si="572"/>
        <v>42.336000000000006</v>
      </c>
      <c r="V3323" s="3">
        <f>('PV model'!$B$13*(U3323/1000)*(1-'PV model'!$B$14*((20+C3323)-25))*'PV model'!$B$10)/'PV model'!$B$12</f>
        <v>4.1506539540480007</v>
      </c>
    </row>
    <row r="3324" spans="1:22" x14ac:dyDescent="0.2">
      <c r="A3324" s="10">
        <f t="shared" si="573"/>
        <v>139</v>
      </c>
      <c r="B3324" s="10">
        <f t="shared" si="574"/>
        <v>7</v>
      </c>
      <c r="C3324" s="23">
        <v>10.5</v>
      </c>
      <c r="D3324" s="24">
        <v>0</v>
      </c>
      <c r="E3324" s="24">
        <v>56.448</v>
      </c>
      <c r="F3324" s="48"/>
      <c r="G3324" s="48"/>
      <c r="H3324" s="1">
        <f t="shared" si="575"/>
        <v>19.722941331890098</v>
      </c>
      <c r="I3324" s="1">
        <f t="shared" si="568"/>
        <v>3.6410021391253542</v>
      </c>
      <c r="J3324" s="4">
        <f>B3324+('PV model'!$B$3/15)+(I3324/60)</f>
        <v>6.7840167023187563</v>
      </c>
      <c r="K3324" s="2">
        <f t="shared" si="569"/>
        <v>78.239749465218651</v>
      </c>
      <c r="L3324" s="2">
        <f>DEGREES(ASIN((((COS(RADIANS('PV model'!$B$2))*COS(RADIANS(H3324))*COS(RADIANS(K3324)))+(SIN(RADIANS('PV model'!$B$2))*SIN(RADIANS(H3324)))))))</f>
        <v>22.754937164258706</v>
      </c>
      <c r="M3324" s="3">
        <f t="shared" si="565"/>
        <v>22.754937164258706</v>
      </c>
      <c r="N3324" s="2">
        <f t="shared" si="570"/>
        <v>87.947388283806163</v>
      </c>
      <c r="O3324" s="2">
        <f>IF('PV model'!$B$2&gt;0, 180-N3324,IF('PV model'!$B$2&lt;0,0-N3324,N3324))</f>
        <v>92.052611716193837</v>
      </c>
      <c r="P3324" s="2">
        <f>ABS(O3324-'PV model'!$B$5)</f>
        <v>112.94738828380616</v>
      </c>
      <c r="Q3324" s="3">
        <f t="shared" si="566"/>
        <v>67.245062835741294</v>
      </c>
      <c r="R3324" s="3">
        <f t="shared" si="571"/>
        <v>0</v>
      </c>
      <c r="S3324" s="3">
        <f t="shared" si="567"/>
        <v>56.448</v>
      </c>
      <c r="T3324" s="3">
        <f>(0.5*(1-COS(RADIANS(90-$X$3)))*(D3324+E3324)*'PV model'!$B$4)</f>
        <v>0</v>
      </c>
      <c r="U3324" s="3">
        <f t="shared" si="572"/>
        <v>56.448</v>
      </c>
      <c r="V3324" s="3">
        <f>('PV model'!$B$13*(U3324/1000)*(1-'PV model'!$B$14*((20+C3324)-25))*'PV model'!$B$10)/'PV model'!$B$12</f>
        <v>5.5184061542399991</v>
      </c>
    </row>
    <row r="3325" spans="1:22" x14ac:dyDescent="0.2">
      <c r="A3325" s="10">
        <f t="shared" si="573"/>
        <v>139</v>
      </c>
      <c r="B3325" s="10">
        <f t="shared" si="574"/>
        <v>8</v>
      </c>
      <c r="C3325" s="23">
        <v>11.8</v>
      </c>
      <c r="D3325" s="24">
        <v>0</v>
      </c>
      <c r="E3325" s="24">
        <v>97.02</v>
      </c>
      <c r="F3325" s="48"/>
      <c r="G3325" s="48"/>
      <c r="H3325" s="1">
        <f t="shared" si="575"/>
        <v>19.722941331890098</v>
      </c>
      <c r="I3325" s="1">
        <f t="shared" si="568"/>
        <v>3.6410021391253542</v>
      </c>
      <c r="J3325" s="4">
        <f>B3325+('PV model'!$B$3/15)+(I3325/60)</f>
        <v>7.7840167023187563</v>
      </c>
      <c r="K3325" s="2">
        <f t="shared" si="569"/>
        <v>63.239749465218658</v>
      </c>
      <c r="L3325" s="2">
        <f>DEGREES(ASIN((((COS(RADIANS('PV model'!$B$2))*COS(RADIANS(H3325))*COS(RADIANS(K3325)))+(SIN(RADIANS('PV model'!$B$2))*SIN(RADIANS(H3325)))))))</f>
        <v>31.210755756797383</v>
      </c>
      <c r="M3325" s="3">
        <f t="shared" si="565"/>
        <v>31.210755756797383</v>
      </c>
      <c r="N3325" s="2">
        <f t="shared" si="570"/>
        <v>79.343625478542876</v>
      </c>
      <c r="O3325" s="2">
        <f>IF('PV model'!$B$2&gt;0, 180-N3325,IF('PV model'!$B$2&lt;0,0-N3325,N3325))</f>
        <v>100.65637452145712</v>
      </c>
      <c r="P3325" s="2">
        <f>ABS(O3325-'PV model'!$B$5)</f>
        <v>104.34362547854288</v>
      </c>
      <c r="Q3325" s="3">
        <f t="shared" si="566"/>
        <v>58.78924424320261</v>
      </c>
      <c r="R3325" s="3">
        <f t="shared" si="571"/>
        <v>0</v>
      </c>
      <c r="S3325" s="3">
        <f t="shared" si="567"/>
        <v>97.02</v>
      </c>
      <c r="T3325" s="3">
        <f>(0.5*(1-COS(RADIANS(90-$X$3)))*(D3325+E3325)*'PV model'!$B$4)</f>
        <v>0</v>
      </c>
      <c r="U3325" s="3">
        <f t="shared" si="572"/>
        <v>97.02</v>
      </c>
      <c r="V3325" s="3">
        <f>('PV model'!$B$13*(U3325/1000)*(1-'PV model'!$B$14*((20+C3325)-25))*'PV model'!$B$10)/'PV model'!$B$12</f>
        <v>9.4343303577599986</v>
      </c>
    </row>
    <row r="3326" spans="1:22" x14ac:dyDescent="0.2">
      <c r="A3326" s="10">
        <f t="shared" si="573"/>
        <v>139</v>
      </c>
      <c r="B3326" s="10">
        <f t="shared" si="574"/>
        <v>9</v>
      </c>
      <c r="C3326" s="23">
        <v>12.1</v>
      </c>
      <c r="D3326" s="24">
        <v>92.040900000000008</v>
      </c>
      <c r="E3326" s="24">
        <v>215.20799999999997</v>
      </c>
      <c r="F3326" s="48"/>
      <c r="G3326" s="48"/>
      <c r="H3326" s="1">
        <f t="shared" si="575"/>
        <v>19.722941331890098</v>
      </c>
      <c r="I3326" s="1">
        <f t="shared" si="568"/>
        <v>3.6410021391253542</v>
      </c>
      <c r="J3326" s="4">
        <f>B3326+('PV model'!$B$3/15)+(I3326/60)</f>
        <v>8.7840167023187554</v>
      </c>
      <c r="K3326" s="2">
        <f t="shared" si="569"/>
        <v>48.239749465218665</v>
      </c>
      <c r="L3326" s="2">
        <f>DEGREES(ASIN((((COS(RADIANS('PV model'!$B$2))*COS(RADIANS(H3326))*COS(RADIANS(K3326)))+(SIN(RADIANS('PV model'!$B$2))*SIN(RADIANS(H3326)))))))</f>
        <v>39.288422092403387</v>
      </c>
      <c r="M3326" s="3">
        <f t="shared" si="565"/>
        <v>39.288422092403387</v>
      </c>
      <c r="N3326" s="2">
        <f t="shared" si="570"/>
        <v>65.127254358863055</v>
      </c>
      <c r="O3326" s="2">
        <f>IF('PV model'!$B$2&gt;0, 180-N3326,IF('PV model'!$B$2&lt;0,0-N3326,N3326))</f>
        <v>114.87274564113694</v>
      </c>
      <c r="P3326" s="2">
        <f>ABS(O3326-'PV model'!$B$5)</f>
        <v>90.127254358863055</v>
      </c>
      <c r="Q3326" s="3">
        <f t="shared" si="566"/>
        <v>50.711577907596613</v>
      </c>
      <c r="R3326" s="3">
        <f t="shared" si="571"/>
        <v>92.040899999999993</v>
      </c>
      <c r="S3326" s="3">
        <f t="shared" si="567"/>
        <v>256.80177450172641</v>
      </c>
      <c r="T3326" s="3">
        <f>(0.5*(1-COS(RADIANS(90-$X$3)))*(D3326+E3326)*'PV model'!$B$4)</f>
        <v>0</v>
      </c>
      <c r="U3326" s="3">
        <f t="shared" si="572"/>
        <v>348.84267450172638</v>
      </c>
      <c r="V3326" s="3">
        <f>('PV model'!$B$13*(U3326/1000)*(1-'PV model'!$B$14*((20+C3326)-25))*'PV model'!$B$10)/'PV model'!$B$12</f>
        <v>33.879996832885901</v>
      </c>
    </row>
    <row r="3327" spans="1:22" x14ac:dyDescent="0.2">
      <c r="A3327" s="10">
        <f t="shared" si="573"/>
        <v>139</v>
      </c>
      <c r="B3327" s="10">
        <f t="shared" si="574"/>
        <v>10</v>
      </c>
      <c r="C3327" s="23">
        <v>12.2</v>
      </c>
      <c r="D3327" s="24">
        <v>2.2448999999999999</v>
      </c>
      <c r="E3327" s="24">
        <v>167.57999999999998</v>
      </c>
      <c r="F3327" s="48"/>
      <c r="G3327" s="48"/>
      <c r="H3327" s="1">
        <f t="shared" si="575"/>
        <v>19.722941331890098</v>
      </c>
      <c r="I3327" s="1">
        <f t="shared" si="568"/>
        <v>3.6410021391253542</v>
      </c>
      <c r="J3327" s="4">
        <f>B3327+('PV model'!$B$3/15)+(I3327/60)</f>
        <v>9.7840167023187554</v>
      </c>
      <c r="K3327" s="2">
        <f t="shared" si="569"/>
        <v>33.239749465218665</v>
      </c>
      <c r="L3327" s="2">
        <f>DEGREES(ASIN((((COS(RADIANS('PV model'!$B$2))*COS(RADIANS(H3327))*COS(RADIANS(K3327)))+(SIN(RADIANS('PV model'!$B$2))*SIN(RADIANS(H3327)))))))</f>
        <v>46.390839682714372</v>
      </c>
      <c r="M3327" s="3">
        <f t="shared" si="565"/>
        <v>46.390839682714372</v>
      </c>
      <c r="N3327" s="2">
        <f t="shared" si="570"/>
        <v>48.425565695031096</v>
      </c>
      <c r="O3327" s="2">
        <f>IF('PV model'!$B$2&gt;0, 180-N3327,IF('PV model'!$B$2&lt;0,0-N3327,N3327))</f>
        <v>131.57443430496892</v>
      </c>
      <c r="P3327" s="2">
        <f>ABS(O3327-'PV model'!$B$5)</f>
        <v>73.425565695031082</v>
      </c>
      <c r="Q3327" s="3">
        <f t="shared" si="566"/>
        <v>43.609160317285621</v>
      </c>
      <c r="R3327" s="3">
        <f t="shared" si="571"/>
        <v>2.2448999999999999</v>
      </c>
      <c r="S3327" s="3">
        <f t="shared" si="567"/>
        <v>169.11866150162075</v>
      </c>
      <c r="T3327" s="3">
        <f>(0.5*(1-COS(RADIANS(90-$X$3)))*(D3327+E3327)*'PV model'!$B$4)</f>
        <v>0</v>
      </c>
      <c r="U3327" s="3">
        <f t="shared" si="572"/>
        <v>171.36356150162075</v>
      </c>
      <c r="V3327" s="3">
        <f>('PV model'!$B$13*(U3327/1000)*(1-'PV model'!$B$14*((20+C3327)-25))*'PV model'!$B$10)/'PV model'!$B$12</f>
        <v>16.636171961400187</v>
      </c>
    </row>
    <row r="3328" spans="1:22" x14ac:dyDescent="0.2">
      <c r="A3328" s="10">
        <f t="shared" si="573"/>
        <v>139</v>
      </c>
      <c r="B3328" s="10">
        <f t="shared" si="574"/>
        <v>11</v>
      </c>
      <c r="C3328" s="23">
        <v>11.7</v>
      </c>
      <c r="D3328" s="24">
        <v>1.1224499999999999</v>
      </c>
      <c r="E3328" s="24">
        <v>193.15800000000002</v>
      </c>
      <c r="F3328" s="48"/>
      <c r="G3328" s="48"/>
      <c r="H3328" s="1">
        <f t="shared" si="575"/>
        <v>19.722941331890098</v>
      </c>
      <c r="I3328" s="1">
        <f t="shared" si="568"/>
        <v>3.6410021391253542</v>
      </c>
      <c r="J3328" s="4">
        <f>B3328+('PV model'!$B$3/15)+(I3328/60)</f>
        <v>10.784016702318755</v>
      </c>
      <c r="K3328" s="2">
        <f t="shared" si="569"/>
        <v>18.239749465218669</v>
      </c>
      <c r="L3328" s="2">
        <f>DEGREES(ASIN((((COS(RADIANS('PV model'!$B$2))*COS(RADIANS(H3328))*COS(RADIANS(K3328)))+(SIN(RADIANS('PV model'!$B$2))*SIN(RADIANS(H3328)))))))</f>
        <v>51.675243535306478</v>
      </c>
      <c r="M3328" s="3">
        <f t="shared" si="565"/>
        <v>51.675243535306478</v>
      </c>
      <c r="N3328" s="2">
        <f t="shared" si="570"/>
        <v>28.367349352802371</v>
      </c>
      <c r="O3328" s="2">
        <f>IF('PV model'!$B$2&gt;0, 180-N3328,IF('PV model'!$B$2&lt;0,0-N3328,N3328))</f>
        <v>151.63265064719764</v>
      </c>
      <c r="P3328" s="2">
        <f>ABS(O3328-'PV model'!$B$5)</f>
        <v>53.367349352802364</v>
      </c>
      <c r="Q3328" s="3">
        <f t="shared" si="566"/>
        <v>38.324756464693522</v>
      </c>
      <c r="R3328" s="3">
        <f t="shared" si="571"/>
        <v>1.1224499999999999</v>
      </c>
      <c r="S3328" s="3">
        <f t="shared" si="567"/>
        <v>193.87869864090072</v>
      </c>
      <c r="T3328" s="3">
        <f>(0.5*(1-COS(RADIANS(90-$X$3)))*(D3328+E3328)*'PV model'!$B$4)</f>
        <v>0</v>
      </c>
      <c r="U3328" s="3">
        <f t="shared" si="572"/>
        <v>195.00114864090071</v>
      </c>
      <c r="V3328" s="3">
        <f>('PV model'!$B$13*(U3328/1000)*(1-'PV model'!$B$14*((20+C3328)-25))*'PV model'!$B$10)/'PV model'!$B$12</f>
        <v>18.96992078101816</v>
      </c>
    </row>
    <row r="3329" spans="1:22" x14ac:dyDescent="0.2">
      <c r="A3329" s="10">
        <f t="shared" si="573"/>
        <v>139</v>
      </c>
      <c r="B3329" s="10">
        <f t="shared" si="574"/>
        <v>12</v>
      </c>
      <c r="C3329" s="23">
        <v>11.9</v>
      </c>
      <c r="D3329" s="24">
        <v>1.1224499999999999</v>
      </c>
      <c r="E3329" s="24">
        <v>208.15200000000002</v>
      </c>
      <c r="F3329" s="48"/>
      <c r="G3329" s="48"/>
      <c r="H3329" s="1">
        <f t="shared" si="575"/>
        <v>19.722941331890098</v>
      </c>
      <c r="I3329" s="1">
        <f t="shared" si="568"/>
        <v>3.6410021391253542</v>
      </c>
      <c r="J3329" s="4">
        <f>B3329+('PV model'!$B$3/15)+(I3329/60)</f>
        <v>11.784016702318755</v>
      </c>
      <c r="K3329" s="2">
        <f t="shared" si="569"/>
        <v>3.2397494652186687</v>
      </c>
      <c r="L3329" s="2">
        <f>DEGREES(ASIN((((COS(RADIANS('PV model'!$B$2))*COS(RADIANS(H3329))*COS(RADIANS(K3329)))+(SIN(RADIANS('PV model'!$B$2))*SIN(RADIANS(H3329)))))))</f>
        <v>54.139514577998284</v>
      </c>
      <c r="M3329" s="3">
        <f t="shared" si="565"/>
        <v>54.139514577998284</v>
      </c>
      <c r="N3329" s="2">
        <f t="shared" si="570"/>
        <v>5.2103119298147567</v>
      </c>
      <c r="O3329" s="2">
        <f>IF('PV model'!$B$2&gt;0, 180-N3329,IF('PV model'!$B$2&lt;0,0-N3329,N3329))</f>
        <v>174.78968807018524</v>
      </c>
      <c r="P3329" s="2">
        <f>ABS(O3329-'PV model'!$B$5)</f>
        <v>30.210311929814765</v>
      </c>
      <c r="Q3329" s="3">
        <f t="shared" si="566"/>
        <v>35.860485422001716</v>
      </c>
      <c r="R3329" s="3">
        <f t="shared" si="571"/>
        <v>1.1224499999999997</v>
      </c>
      <c r="S3329" s="3">
        <f t="shared" si="567"/>
        <v>208.84026523048689</v>
      </c>
      <c r="T3329" s="3">
        <f>(0.5*(1-COS(RADIANS(90-$X$3)))*(D3329+E3329)*'PV model'!$B$4)</f>
        <v>0</v>
      </c>
      <c r="U3329" s="3">
        <f t="shared" si="572"/>
        <v>209.96271523048688</v>
      </c>
      <c r="V3329" s="3">
        <f>('PV model'!$B$13*(U3329/1000)*(1-'PV model'!$B$14*((20+C3329)-25))*'PV model'!$B$10)/'PV model'!$B$12</f>
        <v>20.408607719240937</v>
      </c>
    </row>
    <row r="3330" spans="1:22" x14ac:dyDescent="0.2">
      <c r="A3330" s="10">
        <f t="shared" si="573"/>
        <v>139</v>
      </c>
      <c r="B3330" s="10">
        <f t="shared" si="574"/>
        <v>13</v>
      </c>
      <c r="C3330" s="23">
        <v>12</v>
      </c>
      <c r="D3330" s="24">
        <v>1.1224499999999999</v>
      </c>
      <c r="E3330" s="24">
        <v>211.67999999999998</v>
      </c>
      <c r="F3330" s="48"/>
      <c r="G3330" s="48"/>
      <c r="H3330" s="1">
        <f t="shared" si="575"/>
        <v>19.722941331890098</v>
      </c>
      <c r="I3330" s="1">
        <f t="shared" si="568"/>
        <v>3.6410021391253542</v>
      </c>
      <c r="J3330" s="4">
        <f>B3330+('PV model'!$B$3/15)+(I3330/60)</f>
        <v>12.784016702318755</v>
      </c>
      <c r="K3330" s="2">
        <f t="shared" si="569"/>
        <v>-11.760250534781331</v>
      </c>
      <c r="L3330" s="2">
        <f>DEGREES(ASIN((((COS(RADIANS('PV model'!$B$2))*COS(RADIANS(H3330))*COS(RADIANS(K3330)))+(SIN(RADIANS('PV model'!$B$2))*SIN(RADIANS(H3330)))))))</f>
        <v>53.140229558471198</v>
      </c>
      <c r="M3330" s="3">
        <f t="shared" si="565"/>
        <v>53.140229558471198</v>
      </c>
      <c r="N3330" s="2">
        <f t="shared" si="570"/>
        <v>-18.653381717615765</v>
      </c>
      <c r="O3330" s="2">
        <f>IF('PV model'!$B$2&gt;0, 180-N3330,IF('PV model'!$B$2&lt;0,0-N3330,N3330))</f>
        <v>198.65338171761576</v>
      </c>
      <c r="P3330" s="2">
        <f>ABS(O3330-'PV model'!$B$5)</f>
        <v>6.3466182823842416</v>
      </c>
      <c r="Q3330" s="3">
        <f t="shared" si="566"/>
        <v>36.859770441528802</v>
      </c>
      <c r="R3330" s="3">
        <f t="shared" si="571"/>
        <v>1.1224499999999999</v>
      </c>
      <c r="S3330" s="3">
        <f t="shared" si="567"/>
        <v>212.38203197896263</v>
      </c>
      <c r="T3330" s="3">
        <f>(0.5*(1-COS(RADIANS(90-$X$3)))*(D3330+E3330)*'PV model'!$B$4)</f>
        <v>0</v>
      </c>
      <c r="U3330" s="3">
        <f t="shared" si="572"/>
        <v>213.50448197896262</v>
      </c>
      <c r="V3330" s="3">
        <f>('PV model'!$B$13*(U3330/1000)*(1-'PV model'!$B$14*((20+C3330)-25))*'PV model'!$B$10)/'PV model'!$B$12</f>
        <v>20.744334594095825</v>
      </c>
    </row>
    <row r="3331" spans="1:22" x14ac:dyDescent="0.2">
      <c r="A3331" s="10">
        <f t="shared" si="573"/>
        <v>139</v>
      </c>
      <c r="B3331" s="10">
        <f t="shared" si="574"/>
        <v>14</v>
      </c>
      <c r="C3331" s="23">
        <v>12.8</v>
      </c>
      <c r="D3331" s="24">
        <v>1.1224499999999999</v>
      </c>
      <c r="E3331" s="24">
        <v>203.74199999999999</v>
      </c>
      <c r="F3331" s="48"/>
      <c r="G3331" s="48"/>
      <c r="H3331" s="1">
        <f t="shared" si="575"/>
        <v>19.722941331890098</v>
      </c>
      <c r="I3331" s="1">
        <f t="shared" si="568"/>
        <v>3.6410021391253542</v>
      </c>
      <c r="J3331" s="4">
        <f>B3331+('PV model'!$B$3/15)+(I3331/60)</f>
        <v>13.784016702318755</v>
      </c>
      <c r="K3331" s="2">
        <f t="shared" si="569"/>
        <v>-26.760250534781331</v>
      </c>
      <c r="L3331" s="2">
        <f>DEGREES(ASIN((((COS(RADIANS('PV model'!$B$2))*COS(RADIANS(H3331))*COS(RADIANS(K3331)))+(SIN(RADIANS('PV model'!$B$2))*SIN(RADIANS(H3331)))))))</f>
        <v>48.954969083196389</v>
      </c>
      <c r="M3331" s="3">
        <f t="shared" si="565"/>
        <v>48.954969083196389</v>
      </c>
      <c r="N3331" s="2">
        <f t="shared" si="570"/>
        <v>-40.200336976883499</v>
      </c>
      <c r="O3331" s="2">
        <f>IF('PV model'!$B$2&gt;0, 180-N3331,IF('PV model'!$B$2&lt;0,0-N3331,N3331))</f>
        <v>220.20033697688351</v>
      </c>
      <c r="P3331" s="2">
        <f>ABS(O3331-'PV model'!$B$5)</f>
        <v>15.200336976883506</v>
      </c>
      <c r="Q3331" s="3">
        <f t="shared" si="566"/>
        <v>41.045030916803611</v>
      </c>
      <c r="R3331" s="3">
        <f t="shared" si="571"/>
        <v>1.1224499999999999</v>
      </c>
      <c r="S3331" s="3">
        <f t="shared" si="567"/>
        <v>204.49486743658613</v>
      </c>
      <c r="T3331" s="3">
        <f>(0.5*(1-COS(RADIANS(90-$X$3)))*(D3331+E3331)*'PV model'!$B$4)</f>
        <v>0</v>
      </c>
      <c r="U3331" s="3">
        <f t="shared" si="572"/>
        <v>205.61731743658612</v>
      </c>
      <c r="V3331" s="3">
        <f>('PV model'!$B$13*(U3331/1000)*(1-'PV model'!$B$14*((20+C3331)-25))*'PV model'!$B$10)/'PV model'!$B$12</f>
        <v>19.912237630971159</v>
      </c>
    </row>
    <row r="3332" spans="1:22" x14ac:dyDescent="0.2">
      <c r="A3332" s="10">
        <f t="shared" si="573"/>
        <v>139</v>
      </c>
      <c r="B3332" s="10">
        <f t="shared" si="574"/>
        <v>15</v>
      </c>
      <c r="C3332" s="23">
        <v>14.3</v>
      </c>
      <c r="D3332" s="24">
        <v>120.10215000000001</v>
      </c>
      <c r="E3332" s="24">
        <v>283.12200000000001</v>
      </c>
      <c r="F3332" s="48"/>
      <c r="G3332" s="48"/>
      <c r="H3332" s="1">
        <f t="shared" si="575"/>
        <v>19.722941331890098</v>
      </c>
      <c r="I3332" s="1">
        <f t="shared" si="568"/>
        <v>3.6410021391253542</v>
      </c>
      <c r="J3332" s="4">
        <f>B3332+('PV model'!$B$3/15)+(I3332/60)</f>
        <v>14.784016702318755</v>
      </c>
      <c r="K3332" s="2">
        <f t="shared" si="569"/>
        <v>-41.760250534781335</v>
      </c>
      <c r="L3332" s="2">
        <f>DEGREES(ASIN((((COS(RADIANS('PV model'!$B$2))*COS(RADIANS(H3332))*COS(RADIANS(K3332)))+(SIN(RADIANS('PV model'!$B$2))*SIN(RADIANS(H3332)))))))</f>
        <v>42.519240305990209</v>
      </c>
      <c r="M3332" s="3">
        <f t="shared" si="565"/>
        <v>42.519240305990209</v>
      </c>
      <c r="N3332" s="2">
        <f t="shared" si="570"/>
        <v>-58.278258476204002</v>
      </c>
      <c r="O3332" s="2">
        <f>IF('PV model'!$B$2&gt;0, 180-N3332,IF('PV model'!$B$2&lt;0,0-N3332,N3332))</f>
        <v>238.278258476204</v>
      </c>
      <c r="P3332" s="2">
        <f>ABS(O3332-'PV model'!$B$5)</f>
        <v>33.278258476204002</v>
      </c>
      <c r="Q3332" s="3">
        <f t="shared" si="566"/>
        <v>47.480759694009791</v>
      </c>
      <c r="R3332" s="3">
        <f t="shared" si="571"/>
        <v>120.10215000000004</v>
      </c>
      <c r="S3332" s="3">
        <f t="shared" si="567"/>
        <v>337.10068930587147</v>
      </c>
      <c r="T3332" s="3">
        <f>(0.5*(1-COS(RADIANS(90-$X$3)))*(D3332+E3332)*'PV model'!$B$4)</f>
        <v>0</v>
      </c>
      <c r="U3332" s="3">
        <f t="shared" si="572"/>
        <v>457.20283930587152</v>
      </c>
      <c r="V3332" s="3">
        <f>('PV model'!$B$13*(U3332/1000)*(1-'PV model'!$B$14*((20+C3332)-25))*'PV model'!$B$10)/'PV model'!$B$12</f>
        <v>44.001881572621954</v>
      </c>
    </row>
    <row r="3333" spans="1:22" x14ac:dyDescent="0.2">
      <c r="A3333" s="10">
        <f t="shared" si="573"/>
        <v>139</v>
      </c>
      <c r="B3333" s="10">
        <f t="shared" si="574"/>
        <v>16</v>
      </c>
      <c r="C3333" s="23">
        <v>14</v>
      </c>
      <c r="D3333" s="24">
        <v>105.5103</v>
      </c>
      <c r="E3333" s="24">
        <v>243.43199999999999</v>
      </c>
      <c r="F3333" s="48"/>
      <c r="G3333" s="48"/>
      <c r="H3333" s="1">
        <f t="shared" si="575"/>
        <v>19.722941331890098</v>
      </c>
      <c r="I3333" s="1">
        <f t="shared" si="568"/>
        <v>3.6410021391253542</v>
      </c>
      <c r="J3333" s="4">
        <f>B3333+('PV model'!$B$3/15)+(I3333/60)</f>
        <v>15.784016702318755</v>
      </c>
      <c r="K3333" s="2">
        <f t="shared" si="569"/>
        <v>-56.760250534781335</v>
      </c>
      <c r="L3333" s="2">
        <f>DEGREES(ASIN((((COS(RADIANS('PV model'!$B$2))*COS(RADIANS(H3333))*COS(RADIANS(K3333)))+(SIN(RADIANS('PV model'!$B$2))*SIN(RADIANS(H3333)))))))</f>
        <v>34.776585501248974</v>
      </c>
      <c r="M3333" s="3">
        <f t="shared" si="565"/>
        <v>34.776585501248974</v>
      </c>
      <c r="N3333" s="2">
        <f t="shared" si="570"/>
        <v>-73.441290181298285</v>
      </c>
      <c r="O3333" s="2">
        <f>IF('PV model'!$B$2&gt;0, 180-N3333,IF('PV model'!$B$2&lt;0,0-N3333,N3333))</f>
        <v>253.44129018129829</v>
      </c>
      <c r="P3333" s="2">
        <f>ABS(O3333-'PV model'!$B$5)</f>
        <v>48.441290181298285</v>
      </c>
      <c r="Q3333" s="3">
        <f t="shared" si="566"/>
        <v>55.223414498751026</v>
      </c>
      <c r="R3333" s="3">
        <f t="shared" si="571"/>
        <v>105.5103</v>
      </c>
      <c r="S3333" s="3">
        <f t="shared" si="567"/>
        <v>290.09379455700093</v>
      </c>
      <c r="T3333" s="3">
        <f>(0.5*(1-COS(RADIANS(90-$X$3)))*(D3333+E3333)*'PV model'!$B$4)</f>
        <v>0</v>
      </c>
      <c r="U3333" s="3">
        <f t="shared" si="572"/>
        <v>395.60409455700096</v>
      </c>
      <c r="V3333" s="3">
        <f>('PV model'!$B$13*(U3333/1000)*(1-'PV model'!$B$14*((20+C3333)-25))*'PV model'!$B$10)/'PV model'!$B$12</f>
        <v>38.120980221408772</v>
      </c>
    </row>
    <row r="3334" spans="1:22" x14ac:dyDescent="0.2">
      <c r="A3334" s="10">
        <f t="shared" si="573"/>
        <v>139</v>
      </c>
      <c r="B3334" s="10">
        <f t="shared" si="574"/>
        <v>17</v>
      </c>
      <c r="C3334" s="23">
        <v>14.7</v>
      </c>
      <c r="D3334" s="24">
        <v>243.57165000000001</v>
      </c>
      <c r="E3334" s="24">
        <v>202.85999999999999</v>
      </c>
      <c r="F3334" s="48"/>
      <c r="G3334" s="48"/>
      <c r="H3334" s="1">
        <f t="shared" si="575"/>
        <v>19.722941331890098</v>
      </c>
      <c r="I3334" s="1">
        <f t="shared" si="568"/>
        <v>3.6410021391253542</v>
      </c>
      <c r="J3334" s="4">
        <f>B3334+('PV model'!$B$3/15)+(I3334/60)</f>
        <v>16.784016702318755</v>
      </c>
      <c r="K3334" s="2">
        <f t="shared" si="569"/>
        <v>-71.760250534781335</v>
      </c>
      <c r="L3334" s="2">
        <f>DEGREES(ASIN((((COS(RADIANS('PV model'!$B$2))*COS(RADIANS(H3334))*COS(RADIANS(K3334)))+(SIN(RADIANS('PV model'!$B$2))*SIN(RADIANS(H3334)))))))</f>
        <v>26.423417316804731</v>
      </c>
      <c r="M3334" s="3">
        <f t="shared" ref="M3334:M3397" si="576">IF(L3334&gt;0, L3334, 0)</f>
        <v>26.423417316804731</v>
      </c>
      <c r="N3334" s="2">
        <f t="shared" si="570"/>
        <v>-86.692470129946599</v>
      </c>
      <c r="O3334" s="2">
        <f>IF('PV model'!$B$2&gt;0, 180-N3334,IF('PV model'!$B$2&lt;0,0-N3334,N3334))</f>
        <v>266.69247012994663</v>
      </c>
      <c r="P3334" s="2">
        <f>ABS(O3334-'PV model'!$B$5)</f>
        <v>61.692470129946628</v>
      </c>
      <c r="Q3334" s="3">
        <f t="shared" ref="Q3334:Q3397" si="577">DEGREES(ACOS((SIN(RADIANS(L3334))*COS(RADIANS(90-$X$3))+COS(RADIANS(L3334))*COS(RADIANS(P3334))*SIN(RADIANS(90-$X$3)))))</f>
        <v>63.576582683195269</v>
      </c>
      <c r="R3334" s="3">
        <f t="shared" si="571"/>
        <v>243.57165000000003</v>
      </c>
      <c r="S3334" s="3">
        <f t="shared" ref="S3334:S3397" si="578">IF($Z$3=TRUE, IF(E3334=0,0,E3334*(0.5*(1+COS(RADIANS(90-$X$3))*(1+(1-(E3334^2/(D3334+E3334)^2))*(SIN(RADIANS(0.5*$X$3))^3)))*(1+(1-(E3334^2/(D3334+E3334)^2))*(COS(RADIANS(Q3334))^2)*(SIN(RADIANS(90-L3334))^3)))), IF(E3334=0,0,E3334*(0.5*(1+COS(RADIANS(90-$X$3))))))</f>
        <v>257.42138644172758</v>
      </c>
      <c r="T3334" s="3">
        <f>(0.5*(1-COS(RADIANS(90-$X$3)))*(D3334+E3334)*'PV model'!$B$4)</f>
        <v>0</v>
      </c>
      <c r="U3334" s="3">
        <f t="shared" si="572"/>
        <v>500.99303644172761</v>
      </c>
      <c r="V3334" s="3">
        <f>('PV model'!$B$13*(U3334/1000)*(1-'PV model'!$B$14*((20+C3334)-25))*'PV model'!$B$10)/'PV model'!$B$12</f>
        <v>48.136188482513745</v>
      </c>
    </row>
    <row r="3335" spans="1:22" x14ac:dyDescent="0.2">
      <c r="A3335" s="10">
        <f t="shared" si="573"/>
        <v>139</v>
      </c>
      <c r="B3335" s="10">
        <f t="shared" si="574"/>
        <v>18</v>
      </c>
      <c r="C3335" s="23">
        <v>14.4</v>
      </c>
      <c r="D3335" s="24">
        <v>350.20440000000002</v>
      </c>
      <c r="E3335" s="24">
        <v>127.00800000000001</v>
      </c>
      <c r="F3335" s="48"/>
      <c r="G3335" s="48"/>
      <c r="H3335" s="1">
        <f t="shared" si="575"/>
        <v>19.722941331890098</v>
      </c>
      <c r="I3335" s="1">
        <f t="shared" ref="I3335:I3398" si="579">9.87*SIN(RADIANS(1.978*A3335-160.22))-7.53*COS(RADIANS(0.989*A3335-80.11))-1.5*SIN((RADIANS(0.989*A3335-80.11)))</f>
        <v>3.6410021391253542</v>
      </c>
      <c r="J3335" s="4">
        <f>B3335+('PV model'!$B$3/15)+(I3335/60)</f>
        <v>17.784016702318755</v>
      </c>
      <c r="K3335" s="2">
        <f t="shared" ref="K3335:K3398" si="580">15*(12-J3335)</f>
        <v>-86.760250534781335</v>
      </c>
      <c r="L3335" s="2">
        <f>DEGREES(ASIN((((COS(RADIANS('PV model'!$B$2))*COS(RADIANS(H3335))*COS(RADIANS(K3335)))+(SIN(RADIANS('PV model'!$B$2))*SIN(RADIANS(H3335)))))))</f>
        <v>17.953907649020667</v>
      </c>
      <c r="M3335" s="3">
        <f t="shared" si="576"/>
        <v>17.953907649020667</v>
      </c>
      <c r="N3335" s="2">
        <f t="shared" ref="N3335:N3398" si="581">DEGREES(ASIN((COS(RADIANS(H3335))*SIN(RADIANS(K3335)))/COS(RADIANS(L3335))))</f>
        <v>-81.092251218518385</v>
      </c>
      <c r="O3335" s="2">
        <f>IF('PV model'!$B$2&gt;0, 180-N3335,IF('PV model'!$B$2&lt;0,0-N3335,N3335))</f>
        <v>261.09225121851841</v>
      </c>
      <c r="P3335" s="2">
        <f>ABS(O3335-'PV model'!$B$5)</f>
        <v>56.092251218518413</v>
      </c>
      <c r="Q3335" s="3">
        <f t="shared" si="577"/>
        <v>72.046092350979336</v>
      </c>
      <c r="R3335" s="3">
        <f t="shared" ref="R3335:R3398" si="582">IF(D3335=0,0,D3335*COS(RADIANS(Q3335))/SIN(RADIANS(L3335)))</f>
        <v>350.20439999999996</v>
      </c>
      <c r="S3335" s="3">
        <f t="shared" si="578"/>
        <v>159.10909475484252</v>
      </c>
      <c r="T3335" s="3">
        <f>(0.5*(1-COS(RADIANS(90-$X$3)))*(D3335+E3335)*'PV model'!$B$4)</f>
        <v>0</v>
      </c>
      <c r="U3335" s="3">
        <f t="shared" ref="U3335:U3398" si="583">R3335+S3335+T3335</f>
        <v>509.31349475484251</v>
      </c>
      <c r="V3335" s="3">
        <f>('PV model'!$B$13*(U3335/1000)*(1-'PV model'!$B$14*((20+C3335)-25))*'PV model'!$B$10)/'PV model'!$B$12</f>
        <v>48.996724202911963</v>
      </c>
    </row>
    <row r="3336" spans="1:22" x14ac:dyDescent="0.2">
      <c r="A3336" s="10">
        <f t="shared" ref="A3336:A3399" si="584">IF(B3336&gt;1,A3335,A3335+1)</f>
        <v>139</v>
      </c>
      <c r="B3336" s="10">
        <f t="shared" ref="B3336:B3399" si="585">IF(B3335&lt;24,B3335+1,1)</f>
        <v>19</v>
      </c>
      <c r="C3336" s="23">
        <v>14.6</v>
      </c>
      <c r="D3336" s="24">
        <v>134.69399999999999</v>
      </c>
      <c r="E3336" s="24">
        <v>95.256</v>
      </c>
      <c r="F3336" s="48"/>
      <c r="G3336" s="48"/>
      <c r="H3336" s="1">
        <f t="shared" ref="H3336:H3399" si="586">(23.465*SIN(RADIANS(280.1+0.9863*A3336)))</f>
        <v>19.722941331890098</v>
      </c>
      <c r="I3336" s="1">
        <f t="shared" si="579"/>
        <v>3.6410021391253542</v>
      </c>
      <c r="J3336" s="4">
        <f>B3336+('PV model'!$B$3/15)+(I3336/60)</f>
        <v>18.784016702318755</v>
      </c>
      <c r="K3336" s="2">
        <f t="shared" si="580"/>
        <v>-101.76025053478133</v>
      </c>
      <c r="L3336" s="2">
        <f>DEGREES(ASIN((((COS(RADIANS('PV model'!$B$2))*COS(RADIANS(H3336))*COS(RADIANS(K3336)))+(SIN(RADIANS('PV model'!$B$2))*SIN(RADIANS(H3336)))))))</f>
        <v>9.7557800250684643</v>
      </c>
      <c r="M3336" s="3">
        <f t="shared" si="576"/>
        <v>9.7557800250684643</v>
      </c>
      <c r="N3336" s="2">
        <f t="shared" si="581"/>
        <v>-69.24405308839664</v>
      </c>
      <c r="O3336" s="2">
        <f>IF('PV model'!$B$2&gt;0, 180-N3336,IF('PV model'!$B$2&lt;0,0-N3336,N3336))</f>
        <v>249.24405308839664</v>
      </c>
      <c r="P3336" s="2">
        <f>ABS(O3336-'PV model'!$B$5)</f>
        <v>44.24405308839664</v>
      </c>
      <c r="Q3336" s="3">
        <f t="shared" si="577"/>
        <v>80.244219974931539</v>
      </c>
      <c r="R3336" s="3">
        <f t="shared" si="582"/>
        <v>134.6939999999999</v>
      </c>
      <c r="S3336" s="3">
        <f t="shared" si="578"/>
        <v>111.69192847973021</v>
      </c>
      <c r="T3336" s="3">
        <f>(0.5*(1-COS(RADIANS(90-$X$3)))*(D3336+E3336)*'PV model'!$B$4)</f>
        <v>0</v>
      </c>
      <c r="U3336" s="3">
        <f t="shared" si="583"/>
        <v>246.38592847973013</v>
      </c>
      <c r="V3336" s="3">
        <f>('PV model'!$B$13*(U3336/1000)*(1-'PV model'!$B$14*((20+C3336)-25))*'PV model'!$B$10)/'PV model'!$B$12</f>
        <v>23.682993894257802</v>
      </c>
    </row>
    <row r="3337" spans="1:22" x14ac:dyDescent="0.2">
      <c r="A3337" s="10">
        <f t="shared" si="584"/>
        <v>139</v>
      </c>
      <c r="B3337" s="10">
        <f t="shared" si="585"/>
        <v>20</v>
      </c>
      <c r="C3337" s="23">
        <v>13.9</v>
      </c>
      <c r="D3337" s="24">
        <v>12.34695</v>
      </c>
      <c r="E3337" s="24">
        <v>34.398000000000003</v>
      </c>
      <c r="F3337" s="48"/>
      <c r="G3337" s="48"/>
      <c r="H3337" s="1">
        <f t="shared" si="586"/>
        <v>19.722941331890098</v>
      </c>
      <c r="I3337" s="1">
        <f t="shared" si="579"/>
        <v>3.6410021391253542</v>
      </c>
      <c r="J3337" s="4">
        <f>B3337+('PV model'!$B$3/15)+(I3337/60)</f>
        <v>19.784016702318755</v>
      </c>
      <c r="K3337" s="2">
        <f t="shared" si="580"/>
        <v>-116.76025053478133</v>
      </c>
      <c r="L3337" s="2">
        <f>DEGREES(ASIN((((COS(RADIANS('PV model'!$B$2))*COS(RADIANS(H3337))*COS(RADIANS(K3337)))+(SIN(RADIANS('PV model'!$B$2))*SIN(RADIANS(H3337)))))))</f>
        <v>2.180732890441123</v>
      </c>
      <c r="M3337" s="3">
        <f t="shared" si="576"/>
        <v>2.180732890441123</v>
      </c>
      <c r="N3337" s="2">
        <f t="shared" si="581"/>
        <v>-57.259228085215874</v>
      </c>
      <c r="O3337" s="2">
        <f>IF('PV model'!$B$2&gt;0, 180-N3337,IF('PV model'!$B$2&lt;0,0-N3337,N3337))</f>
        <v>237.25922808521588</v>
      </c>
      <c r="P3337" s="2">
        <f>ABS(O3337-'PV model'!$B$5)</f>
        <v>32.259228085215881</v>
      </c>
      <c r="Q3337" s="3">
        <f t="shared" si="577"/>
        <v>87.819267109558879</v>
      </c>
      <c r="R3337" s="3">
        <f t="shared" si="582"/>
        <v>12.346949999999971</v>
      </c>
      <c r="S3337" s="3">
        <f t="shared" si="578"/>
        <v>37.210675387493062</v>
      </c>
      <c r="T3337" s="3">
        <f>(0.5*(1-COS(RADIANS(90-$X$3)))*(D3337+E3337)*'PV model'!$B$4)</f>
        <v>0</v>
      </c>
      <c r="U3337" s="3">
        <f t="shared" si="583"/>
        <v>49.557625387493033</v>
      </c>
      <c r="V3337" s="3">
        <f>('PV model'!$B$13*(U3337/1000)*(1-'PV model'!$B$14*((20+C3337)-25))*'PV model'!$B$10)/'PV model'!$B$12</f>
        <v>4.7774256574128797</v>
      </c>
    </row>
    <row r="3338" spans="1:22" x14ac:dyDescent="0.2">
      <c r="A3338" s="10">
        <f t="shared" si="584"/>
        <v>139</v>
      </c>
      <c r="B3338" s="10">
        <f t="shared" si="585"/>
        <v>21</v>
      </c>
      <c r="C3338" s="23">
        <v>12.7</v>
      </c>
      <c r="D3338" s="24">
        <v>0</v>
      </c>
      <c r="E3338" s="24">
        <v>2.6460000000000004</v>
      </c>
      <c r="F3338" s="48"/>
      <c r="G3338" s="48"/>
      <c r="H3338" s="1">
        <f t="shared" si="586"/>
        <v>19.722941331890098</v>
      </c>
      <c r="I3338" s="1">
        <f t="shared" si="579"/>
        <v>3.6410021391253542</v>
      </c>
      <c r="J3338" s="4">
        <f>B3338+('PV model'!$B$3/15)+(I3338/60)</f>
        <v>20.784016702318755</v>
      </c>
      <c r="K3338" s="2">
        <f t="shared" si="580"/>
        <v>-131.76025053478133</v>
      </c>
      <c r="L3338" s="2">
        <f>DEGREES(ASIN((((COS(RADIANS('PV model'!$B$2))*COS(RADIANS(H3338))*COS(RADIANS(K3338)))+(SIN(RADIANS('PV model'!$B$2))*SIN(RADIANS(H3338)))))))</f>
        <v>-4.4152920495815238</v>
      </c>
      <c r="M3338" s="3">
        <f t="shared" si="576"/>
        <v>0</v>
      </c>
      <c r="N3338" s="2">
        <f t="shared" si="581"/>
        <v>-44.770456161326138</v>
      </c>
      <c r="O3338" s="2">
        <f>IF('PV model'!$B$2&gt;0, 180-N3338,IF('PV model'!$B$2&lt;0,0-N3338,N3338))</f>
        <v>224.77045616132614</v>
      </c>
      <c r="P3338" s="2">
        <f>ABS(O3338-'PV model'!$B$5)</f>
        <v>19.770456161326138</v>
      </c>
      <c r="Q3338" s="3">
        <f t="shared" si="577"/>
        <v>94.415292049581524</v>
      </c>
      <c r="R3338" s="3">
        <f t="shared" si="582"/>
        <v>0</v>
      </c>
      <c r="S3338" s="3">
        <f t="shared" si="578"/>
        <v>2.6460000000000004</v>
      </c>
      <c r="T3338" s="3">
        <f>(0.5*(1-COS(RADIANS(90-$X$3)))*(D3338+E3338)*'PV model'!$B$4)</f>
        <v>0</v>
      </c>
      <c r="U3338" s="3">
        <f t="shared" si="583"/>
        <v>2.6460000000000004</v>
      </c>
      <c r="V3338" s="3">
        <f>('PV model'!$B$13*(U3338/1000)*(1-'PV model'!$B$14*((20+C3338)-25))*'PV model'!$B$10)/'PV model'!$B$12</f>
        <v>0.25634773987200005</v>
      </c>
    </row>
    <row r="3339" spans="1:22" x14ac:dyDescent="0.2">
      <c r="A3339" s="10">
        <f t="shared" si="584"/>
        <v>139</v>
      </c>
      <c r="B3339" s="10">
        <f t="shared" si="585"/>
        <v>22</v>
      </c>
      <c r="C3339" s="23">
        <v>11.1</v>
      </c>
      <c r="D3339" s="24">
        <v>0</v>
      </c>
      <c r="E3339" s="24">
        <v>0</v>
      </c>
      <c r="F3339" s="48"/>
      <c r="G3339" s="48"/>
      <c r="H3339" s="1">
        <f t="shared" si="586"/>
        <v>19.722941331890098</v>
      </c>
      <c r="I3339" s="1">
        <f t="shared" si="579"/>
        <v>3.6410021391253542</v>
      </c>
      <c r="J3339" s="4">
        <f>B3339+('PV model'!$B$3/15)+(I3339/60)</f>
        <v>21.784016702318755</v>
      </c>
      <c r="K3339" s="2">
        <f t="shared" si="580"/>
        <v>-146.76025053478133</v>
      </c>
      <c r="L3339" s="2">
        <f>DEGREES(ASIN((((COS(RADIANS('PV model'!$B$2))*COS(RADIANS(H3339))*COS(RADIANS(K3339)))+(SIN(RADIANS('PV model'!$B$2))*SIN(RADIANS(H3339)))))))</f>
        <v>-9.6612238488238642</v>
      </c>
      <c r="M3339" s="3">
        <f t="shared" si="576"/>
        <v>0</v>
      </c>
      <c r="N3339" s="2">
        <f t="shared" si="581"/>
        <v>-31.561294973137141</v>
      </c>
      <c r="O3339" s="2">
        <f>IF('PV model'!$B$2&gt;0, 180-N3339,IF('PV model'!$B$2&lt;0,0-N3339,N3339))</f>
        <v>211.56129497313714</v>
      </c>
      <c r="P3339" s="2">
        <f>ABS(O3339-'PV model'!$B$5)</f>
        <v>6.5612949731371373</v>
      </c>
      <c r="Q3339" s="3">
        <f t="shared" si="577"/>
        <v>99.661223848823866</v>
      </c>
      <c r="R3339" s="3">
        <f t="shared" si="582"/>
        <v>0</v>
      </c>
      <c r="S3339" s="3">
        <f t="shared" si="578"/>
        <v>0</v>
      </c>
      <c r="T3339" s="3">
        <f>(0.5*(1-COS(RADIANS(90-$X$3)))*(D3339+E3339)*'PV model'!$B$4)</f>
        <v>0</v>
      </c>
      <c r="U3339" s="3">
        <f t="shared" si="583"/>
        <v>0</v>
      </c>
      <c r="V3339" s="3">
        <f>('PV model'!$B$13*(U3339/1000)*(1-'PV model'!$B$14*((20+C3339)-25))*'PV model'!$B$10)/'PV model'!$B$12</f>
        <v>0</v>
      </c>
    </row>
    <row r="3340" spans="1:22" x14ac:dyDescent="0.2">
      <c r="A3340" s="10">
        <f t="shared" si="584"/>
        <v>139</v>
      </c>
      <c r="B3340" s="10">
        <f t="shared" si="585"/>
        <v>23</v>
      </c>
      <c r="C3340" s="23">
        <v>11.6</v>
      </c>
      <c r="D3340" s="24">
        <v>0</v>
      </c>
      <c r="E3340" s="24">
        <v>0</v>
      </c>
      <c r="F3340" s="48"/>
      <c r="G3340" s="48"/>
      <c r="H3340" s="1">
        <f t="shared" si="586"/>
        <v>19.722941331890098</v>
      </c>
      <c r="I3340" s="1">
        <f t="shared" si="579"/>
        <v>3.6410021391253542</v>
      </c>
      <c r="J3340" s="4">
        <f>B3340+('PV model'!$B$3/15)+(I3340/60)</f>
        <v>22.784016702318755</v>
      </c>
      <c r="K3340" s="2">
        <f t="shared" si="580"/>
        <v>-161.76025053478133</v>
      </c>
      <c r="L3340" s="2">
        <f>DEGREES(ASIN((((COS(RADIANS('PV model'!$B$2))*COS(RADIANS(H3340))*COS(RADIANS(K3340)))+(SIN(RADIANS('PV model'!$B$2))*SIN(RADIANS(H3340)))))))</f>
        <v>-13.195190742154818</v>
      </c>
      <c r="M3340" s="3">
        <f t="shared" si="576"/>
        <v>0</v>
      </c>
      <c r="N3340" s="2">
        <f t="shared" si="581"/>
        <v>-17.615159061383771</v>
      </c>
      <c r="O3340" s="2">
        <f>IF('PV model'!$B$2&gt;0, 180-N3340,IF('PV model'!$B$2&lt;0,0-N3340,N3340))</f>
        <v>197.61515906138376</v>
      </c>
      <c r="P3340" s="2">
        <f>ABS(O3340-'PV model'!$B$5)</f>
        <v>7.3848409386162359</v>
      </c>
      <c r="Q3340" s="3">
        <f t="shared" si="577"/>
        <v>103.19519074215482</v>
      </c>
      <c r="R3340" s="3">
        <f t="shared" si="582"/>
        <v>0</v>
      </c>
      <c r="S3340" s="3">
        <f t="shared" si="578"/>
        <v>0</v>
      </c>
      <c r="T3340" s="3">
        <f>(0.5*(1-COS(RADIANS(90-$X$3)))*(D3340+E3340)*'PV model'!$B$4)</f>
        <v>0</v>
      </c>
      <c r="U3340" s="3">
        <f t="shared" si="583"/>
        <v>0</v>
      </c>
      <c r="V3340" s="3">
        <f>('PV model'!$B$13*(U3340/1000)*(1-'PV model'!$B$14*((20+C3340)-25))*'PV model'!$B$10)/'PV model'!$B$12</f>
        <v>0</v>
      </c>
    </row>
    <row r="3341" spans="1:22" x14ac:dyDescent="0.2">
      <c r="A3341" s="10">
        <f t="shared" si="584"/>
        <v>139</v>
      </c>
      <c r="B3341" s="10">
        <f t="shared" si="585"/>
        <v>24</v>
      </c>
      <c r="C3341" s="23">
        <v>11</v>
      </c>
      <c r="D3341" s="24">
        <v>0</v>
      </c>
      <c r="E3341" s="24">
        <v>0</v>
      </c>
      <c r="F3341" s="48"/>
      <c r="G3341" s="48"/>
      <c r="H3341" s="1">
        <f t="shared" si="586"/>
        <v>19.722941331890098</v>
      </c>
      <c r="I3341" s="1">
        <f t="shared" si="579"/>
        <v>3.6410021391253542</v>
      </c>
      <c r="J3341" s="4">
        <f>B3341+('PV model'!$B$3/15)+(I3341/60)</f>
        <v>23.784016702318755</v>
      </c>
      <c r="K3341" s="2">
        <f t="shared" si="580"/>
        <v>-176.76025053478133</v>
      </c>
      <c r="L3341" s="2">
        <f>DEGREES(ASIN((((COS(RADIANS('PV model'!$B$2))*COS(RADIANS(H3341))*COS(RADIANS(K3341)))+(SIN(RADIANS('PV model'!$B$2))*SIN(RADIANS(H3341)))))))</f>
        <v>-14.72657121033976</v>
      </c>
      <c r="M3341" s="3">
        <f t="shared" si="576"/>
        <v>0</v>
      </c>
      <c r="N3341" s="2">
        <f t="shared" si="581"/>
        <v>-3.1531877937474815</v>
      </c>
      <c r="O3341" s="2">
        <f>IF('PV model'!$B$2&gt;0, 180-N3341,IF('PV model'!$B$2&lt;0,0-N3341,N3341))</f>
        <v>183.15318779374749</v>
      </c>
      <c r="P3341" s="2">
        <f>ABS(O3341-'PV model'!$B$5)</f>
        <v>21.846812206252508</v>
      </c>
      <c r="Q3341" s="3">
        <f t="shared" si="577"/>
        <v>104.72657121033976</v>
      </c>
      <c r="R3341" s="3">
        <f t="shared" si="582"/>
        <v>0</v>
      </c>
      <c r="S3341" s="3">
        <f t="shared" si="578"/>
        <v>0</v>
      </c>
      <c r="T3341" s="3">
        <f>(0.5*(1-COS(RADIANS(90-$X$3)))*(D3341+E3341)*'PV model'!$B$4)</f>
        <v>0</v>
      </c>
      <c r="U3341" s="3">
        <f t="shared" si="583"/>
        <v>0</v>
      </c>
      <c r="V3341" s="3">
        <f>('PV model'!$B$13*(U3341/1000)*(1-'PV model'!$B$14*((20+C3341)-25))*'PV model'!$B$10)/'PV model'!$B$12</f>
        <v>0</v>
      </c>
    </row>
    <row r="3342" spans="1:22" x14ac:dyDescent="0.2">
      <c r="A3342" s="10">
        <f t="shared" si="584"/>
        <v>140</v>
      </c>
      <c r="B3342" s="10">
        <f t="shared" si="585"/>
        <v>1</v>
      </c>
      <c r="C3342" s="23">
        <v>11.5</v>
      </c>
      <c r="D3342" s="24">
        <v>0</v>
      </c>
      <c r="E3342" s="24">
        <v>0</v>
      </c>
      <c r="F3342" s="48"/>
      <c r="G3342" s="48"/>
      <c r="H3342" s="1">
        <f t="shared" si="586"/>
        <v>19.938846471976522</v>
      </c>
      <c r="I3342" s="1">
        <f t="shared" si="579"/>
        <v>3.5894623771381697</v>
      </c>
      <c r="J3342" s="4">
        <f>B3342+('PV model'!$B$3/15)+(I3342/60)</f>
        <v>0.78315770628563619</v>
      </c>
      <c r="K3342" s="2">
        <f t="shared" si="580"/>
        <v>168.25263440571547</v>
      </c>
      <c r="L3342" s="2">
        <f>DEGREES(ASIN((((COS(RADIANS('PV model'!$B$2))*COS(RADIANS(H3342))*COS(RADIANS(K3342)))+(SIN(RADIANS('PV model'!$B$2))*SIN(RADIANS(H3342)))))))</f>
        <v>-13.901936619653666</v>
      </c>
      <c r="M3342" s="3">
        <f t="shared" si="576"/>
        <v>0</v>
      </c>
      <c r="N3342" s="2">
        <f t="shared" si="581"/>
        <v>11.371396255132128</v>
      </c>
      <c r="O3342" s="2">
        <f>IF('PV model'!$B$2&gt;0, 180-N3342,IF('PV model'!$B$2&lt;0,0-N3342,N3342))</f>
        <v>168.62860374486786</v>
      </c>
      <c r="P3342" s="2">
        <f>ABS(O3342-'PV model'!$B$5)</f>
        <v>36.37139625513214</v>
      </c>
      <c r="Q3342" s="3">
        <f t="shared" si="577"/>
        <v>103.90193661965367</v>
      </c>
      <c r="R3342" s="3">
        <f t="shared" si="582"/>
        <v>0</v>
      </c>
      <c r="S3342" s="3">
        <f t="shared" si="578"/>
        <v>0</v>
      </c>
      <c r="T3342" s="3">
        <f>(0.5*(1-COS(RADIANS(90-$X$3)))*(D3342+E3342)*'PV model'!$B$4)</f>
        <v>0</v>
      </c>
      <c r="U3342" s="3">
        <f t="shared" si="583"/>
        <v>0</v>
      </c>
      <c r="V3342" s="3">
        <f>('PV model'!$B$13*(U3342/1000)*(1-'PV model'!$B$14*((20+C3342)-25))*'PV model'!$B$10)/'PV model'!$B$12</f>
        <v>0</v>
      </c>
    </row>
    <row r="3343" spans="1:22" x14ac:dyDescent="0.2">
      <c r="A3343" s="10">
        <f t="shared" si="584"/>
        <v>140</v>
      </c>
      <c r="B3343" s="10">
        <f t="shared" si="585"/>
        <v>2</v>
      </c>
      <c r="C3343" s="23">
        <v>10.6</v>
      </c>
      <c r="D3343" s="24">
        <v>0</v>
      </c>
      <c r="E3343" s="24">
        <v>0</v>
      </c>
      <c r="F3343" s="48"/>
      <c r="G3343" s="48"/>
      <c r="H3343" s="1">
        <f t="shared" si="586"/>
        <v>19.938846471976522</v>
      </c>
      <c r="I3343" s="1">
        <f t="shared" si="579"/>
        <v>3.5894623771381697</v>
      </c>
      <c r="J3343" s="4">
        <f>B3343+('PV model'!$B$3/15)+(I3343/60)</f>
        <v>1.7831577062856363</v>
      </c>
      <c r="K3343" s="2">
        <f t="shared" si="580"/>
        <v>153.25263440571547</v>
      </c>
      <c r="L3343" s="2">
        <f>DEGREES(ASIN((((COS(RADIANS('PV model'!$B$2))*COS(RADIANS(H3343))*COS(RADIANS(K3343)))+(SIN(RADIANS('PV model'!$B$2))*SIN(RADIANS(H3343)))))))</f>
        <v>-11.212035164234873</v>
      </c>
      <c r="M3343" s="3">
        <f t="shared" si="576"/>
        <v>0</v>
      </c>
      <c r="N3343" s="2">
        <f t="shared" si="581"/>
        <v>25.550821351787633</v>
      </c>
      <c r="O3343" s="2">
        <f>IF('PV model'!$B$2&gt;0, 180-N3343,IF('PV model'!$B$2&lt;0,0-N3343,N3343))</f>
        <v>154.44917864821235</v>
      </c>
      <c r="P3343" s="2">
        <f>ABS(O3343-'PV model'!$B$5)</f>
        <v>50.550821351787647</v>
      </c>
      <c r="Q3343" s="3">
        <f t="shared" si="577"/>
        <v>101.21203516423488</v>
      </c>
      <c r="R3343" s="3">
        <f t="shared" si="582"/>
        <v>0</v>
      </c>
      <c r="S3343" s="3">
        <f t="shared" si="578"/>
        <v>0</v>
      </c>
      <c r="T3343" s="3">
        <f>(0.5*(1-COS(RADIANS(90-$X$3)))*(D3343+E3343)*'PV model'!$B$4)</f>
        <v>0</v>
      </c>
      <c r="U3343" s="3">
        <f t="shared" si="583"/>
        <v>0</v>
      </c>
      <c r="V3343" s="3">
        <f>('PV model'!$B$13*(U3343/1000)*(1-'PV model'!$B$14*((20+C3343)-25))*'PV model'!$B$10)/'PV model'!$B$12</f>
        <v>0</v>
      </c>
    </row>
    <row r="3344" spans="1:22" x14ac:dyDescent="0.2">
      <c r="A3344" s="10">
        <f t="shared" si="584"/>
        <v>140</v>
      </c>
      <c r="B3344" s="10">
        <f t="shared" si="585"/>
        <v>3</v>
      </c>
      <c r="C3344" s="23">
        <v>10.3</v>
      </c>
      <c r="D3344" s="24">
        <v>0</v>
      </c>
      <c r="E3344" s="24">
        <v>0</v>
      </c>
      <c r="F3344" s="48"/>
      <c r="G3344" s="48"/>
      <c r="H3344" s="1">
        <f t="shared" si="586"/>
        <v>19.938846471976522</v>
      </c>
      <c r="I3344" s="1">
        <f t="shared" si="579"/>
        <v>3.5894623771381697</v>
      </c>
      <c r="J3344" s="4">
        <f>B3344+('PV model'!$B$3/15)+(I3344/60)</f>
        <v>2.7831577062856359</v>
      </c>
      <c r="K3344" s="2">
        <f t="shared" si="580"/>
        <v>138.25263440571547</v>
      </c>
      <c r="L3344" s="2">
        <f>DEGREES(ASIN((((COS(RADIANS('PV model'!$B$2))*COS(RADIANS(H3344))*COS(RADIANS(K3344)))+(SIN(RADIANS('PV model'!$B$2))*SIN(RADIANS(H3344)))))))</f>
        <v>-6.6738058491724166</v>
      </c>
      <c r="M3344" s="3">
        <f t="shared" si="576"/>
        <v>0</v>
      </c>
      <c r="N3344" s="2">
        <f t="shared" si="581"/>
        <v>39.065241615481227</v>
      </c>
      <c r="O3344" s="2">
        <f>IF('PV model'!$B$2&gt;0, 180-N3344,IF('PV model'!$B$2&lt;0,0-N3344,N3344))</f>
        <v>140.93475838451877</v>
      </c>
      <c r="P3344" s="2">
        <f>ABS(O3344-'PV model'!$B$5)</f>
        <v>64.065241615481227</v>
      </c>
      <c r="Q3344" s="3">
        <f t="shared" si="577"/>
        <v>96.67380584917241</v>
      </c>
      <c r="R3344" s="3">
        <f t="shared" si="582"/>
        <v>0</v>
      </c>
      <c r="S3344" s="3">
        <f t="shared" si="578"/>
        <v>0</v>
      </c>
      <c r="T3344" s="3">
        <f>(0.5*(1-COS(RADIANS(90-$X$3)))*(D3344+E3344)*'PV model'!$B$4)</f>
        <v>0</v>
      </c>
      <c r="U3344" s="3">
        <f t="shared" si="583"/>
        <v>0</v>
      </c>
      <c r="V3344" s="3">
        <f>('PV model'!$B$13*(U3344/1000)*(1-'PV model'!$B$14*((20+C3344)-25))*'PV model'!$B$10)/'PV model'!$B$12</f>
        <v>0</v>
      </c>
    </row>
    <row r="3345" spans="1:22" x14ac:dyDescent="0.2">
      <c r="A3345" s="10">
        <f t="shared" si="584"/>
        <v>140</v>
      </c>
      <c r="B3345" s="10">
        <f t="shared" si="585"/>
        <v>4</v>
      </c>
      <c r="C3345" s="23">
        <v>9.4</v>
      </c>
      <c r="D3345" s="24">
        <v>0</v>
      </c>
      <c r="E3345" s="24">
        <v>0</v>
      </c>
      <c r="F3345" s="48"/>
      <c r="G3345" s="48"/>
      <c r="H3345" s="1">
        <f t="shared" si="586"/>
        <v>19.938846471976522</v>
      </c>
      <c r="I3345" s="1">
        <f t="shared" si="579"/>
        <v>3.5894623771381697</v>
      </c>
      <c r="J3345" s="4">
        <f>B3345+('PV model'!$B$3/15)+(I3345/60)</f>
        <v>3.7831577062856359</v>
      </c>
      <c r="K3345" s="2">
        <f t="shared" si="580"/>
        <v>123.25263440571547</v>
      </c>
      <c r="L3345" s="2">
        <f>DEGREES(ASIN((((COS(RADIANS('PV model'!$B$2))*COS(RADIANS(H3345))*COS(RADIANS(K3345)))+(SIN(RADIANS('PV model'!$B$2))*SIN(RADIANS(H3345)))))))</f>
        <v>-0.62571043921275848</v>
      </c>
      <c r="M3345" s="3">
        <f t="shared" si="576"/>
        <v>0</v>
      </c>
      <c r="N3345" s="2">
        <f t="shared" si="581"/>
        <v>51.829941037614418</v>
      </c>
      <c r="O3345" s="2">
        <f>IF('PV model'!$B$2&gt;0, 180-N3345,IF('PV model'!$B$2&lt;0,0-N3345,N3345))</f>
        <v>128.17005896238558</v>
      </c>
      <c r="P3345" s="2">
        <f>ABS(O3345-'PV model'!$B$5)</f>
        <v>76.829941037614418</v>
      </c>
      <c r="Q3345" s="3">
        <f t="shared" si="577"/>
        <v>90.625710439212753</v>
      </c>
      <c r="R3345" s="3">
        <f t="shared" si="582"/>
        <v>0</v>
      </c>
      <c r="S3345" s="3">
        <f t="shared" si="578"/>
        <v>0</v>
      </c>
      <c r="T3345" s="3">
        <f>(0.5*(1-COS(RADIANS(90-$X$3)))*(D3345+E3345)*'PV model'!$B$4)</f>
        <v>0</v>
      </c>
      <c r="U3345" s="3">
        <f t="shared" si="583"/>
        <v>0</v>
      </c>
      <c r="V3345" s="3">
        <f>('PV model'!$B$13*(U3345/1000)*(1-'PV model'!$B$14*((20+C3345)-25))*'PV model'!$B$10)/'PV model'!$B$12</f>
        <v>0</v>
      </c>
    </row>
    <row r="3346" spans="1:22" x14ac:dyDescent="0.2">
      <c r="A3346" s="10">
        <f t="shared" si="584"/>
        <v>140</v>
      </c>
      <c r="B3346" s="10">
        <f t="shared" si="585"/>
        <v>5</v>
      </c>
      <c r="C3346" s="23">
        <v>9.6999999999999993</v>
      </c>
      <c r="D3346" s="24">
        <v>0</v>
      </c>
      <c r="E3346" s="24">
        <v>7.056</v>
      </c>
      <c r="F3346" s="48"/>
      <c r="G3346" s="48"/>
      <c r="H3346" s="1">
        <f t="shared" si="586"/>
        <v>19.938846471976522</v>
      </c>
      <c r="I3346" s="1">
        <f t="shared" si="579"/>
        <v>3.5894623771381697</v>
      </c>
      <c r="J3346" s="4">
        <f>B3346+('PV model'!$B$3/15)+(I3346/60)</f>
        <v>4.7831577062856363</v>
      </c>
      <c r="K3346" s="2">
        <f t="shared" si="580"/>
        <v>108.25263440571545</v>
      </c>
      <c r="L3346" s="2">
        <f>DEGREES(ASIN((((COS(RADIANS('PV model'!$B$2))*COS(RADIANS(H3346))*COS(RADIANS(K3346)))+(SIN(RADIANS('PV model'!$B$2))*SIN(RADIANS(H3346)))))))</f>
        <v>6.5616592637982603</v>
      </c>
      <c r="M3346" s="3">
        <f t="shared" si="576"/>
        <v>6.5616592637982603</v>
      </c>
      <c r="N3346" s="2">
        <f t="shared" si="581"/>
        <v>63.98046252048767</v>
      </c>
      <c r="O3346" s="2">
        <f>IF('PV model'!$B$2&gt;0, 180-N3346,IF('PV model'!$B$2&lt;0,0-N3346,N3346))</f>
        <v>116.01953747951234</v>
      </c>
      <c r="P3346" s="2">
        <f>ABS(O3346-'PV model'!$B$5)</f>
        <v>88.980462520487663</v>
      </c>
      <c r="Q3346" s="3">
        <f t="shared" si="577"/>
        <v>83.438340736201738</v>
      </c>
      <c r="R3346" s="3">
        <f t="shared" si="582"/>
        <v>0</v>
      </c>
      <c r="S3346" s="3">
        <f t="shared" si="578"/>
        <v>7.056</v>
      </c>
      <c r="T3346" s="3">
        <f>(0.5*(1-COS(RADIANS(90-$X$3)))*(D3346+E3346)*'PV model'!$B$4)</f>
        <v>0</v>
      </c>
      <c r="U3346" s="3">
        <f t="shared" si="583"/>
        <v>7.056</v>
      </c>
      <c r="V3346" s="3">
        <f>('PV model'!$B$13*(U3346/1000)*(1-'PV model'!$B$14*((20+C3346)-25))*'PV model'!$B$10)/'PV model'!$B$12</f>
        <v>0.69205778611199986</v>
      </c>
    </row>
    <row r="3347" spans="1:22" x14ac:dyDescent="0.2">
      <c r="A3347" s="10">
        <f t="shared" si="584"/>
        <v>140</v>
      </c>
      <c r="B3347" s="10">
        <f t="shared" si="585"/>
        <v>6</v>
      </c>
      <c r="C3347" s="23">
        <v>9.9</v>
      </c>
      <c r="D3347" s="24">
        <v>0</v>
      </c>
      <c r="E3347" s="24">
        <v>44.1</v>
      </c>
      <c r="F3347" s="48"/>
      <c r="G3347" s="48"/>
      <c r="H3347" s="1">
        <f t="shared" si="586"/>
        <v>19.938846471976522</v>
      </c>
      <c r="I3347" s="1">
        <f t="shared" si="579"/>
        <v>3.5894623771381697</v>
      </c>
      <c r="J3347" s="4">
        <f>B3347+('PV model'!$B$3/15)+(I3347/60)</f>
        <v>5.7831577062856363</v>
      </c>
      <c r="K3347" s="2">
        <f t="shared" si="580"/>
        <v>93.252634405715455</v>
      </c>
      <c r="L3347" s="2">
        <f>DEGREES(ASIN((((COS(RADIANS('PV model'!$B$2))*COS(RADIANS(H3347))*COS(RADIANS(K3347)))+(SIN(RADIANS('PV model'!$B$2))*SIN(RADIANS(H3347)))))))</f>
        <v>14.526648866613519</v>
      </c>
      <c r="M3347" s="3">
        <f t="shared" si="576"/>
        <v>14.526648866613519</v>
      </c>
      <c r="N3347" s="2">
        <f t="shared" si="581"/>
        <v>75.82161814442955</v>
      </c>
      <c r="O3347" s="2">
        <f>IF('PV model'!$B$2&gt;0, 180-N3347,IF('PV model'!$B$2&lt;0,0-N3347,N3347))</f>
        <v>104.17838185557045</v>
      </c>
      <c r="P3347" s="2">
        <f>ABS(O3347-'PV model'!$B$5)</f>
        <v>100.82161814442955</v>
      </c>
      <c r="Q3347" s="3">
        <f t="shared" si="577"/>
        <v>75.473351133386473</v>
      </c>
      <c r="R3347" s="3">
        <f t="shared" si="582"/>
        <v>0</v>
      </c>
      <c r="S3347" s="3">
        <f t="shared" si="578"/>
        <v>44.1</v>
      </c>
      <c r="T3347" s="3">
        <f>(0.5*(1-COS(RADIANS(90-$X$3)))*(D3347+E3347)*'PV model'!$B$4)</f>
        <v>0</v>
      </c>
      <c r="U3347" s="3">
        <f t="shared" si="583"/>
        <v>44.1</v>
      </c>
      <c r="V3347" s="3">
        <f>('PV model'!$B$13*(U3347/1000)*(1-'PV model'!$B$14*((20+C3347)-25))*'PV model'!$B$10)/'PV model'!$B$12</f>
        <v>4.3218345743999995</v>
      </c>
    </row>
    <row r="3348" spans="1:22" x14ac:dyDescent="0.2">
      <c r="A3348" s="10">
        <f t="shared" si="584"/>
        <v>140</v>
      </c>
      <c r="B3348" s="10">
        <f t="shared" si="585"/>
        <v>7</v>
      </c>
      <c r="C3348" s="23">
        <v>11.8</v>
      </c>
      <c r="D3348" s="24">
        <v>262.6533</v>
      </c>
      <c r="E3348" s="24">
        <v>117.306</v>
      </c>
      <c r="F3348" s="48"/>
      <c r="G3348" s="48"/>
      <c r="H3348" s="1">
        <f t="shared" si="586"/>
        <v>19.938846471976522</v>
      </c>
      <c r="I3348" s="1">
        <f t="shared" si="579"/>
        <v>3.5894623771381697</v>
      </c>
      <c r="J3348" s="4">
        <f>B3348+('PV model'!$B$3/15)+(I3348/60)</f>
        <v>6.7831577062856363</v>
      </c>
      <c r="K3348" s="2">
        <f t="shared" si="580"/>
        <v>78.252634405715455</v>
      </c>
      <c r="L3348" s="2">
        <f>DEGREES(ASIN((((COS(RADIANS('PV model'!$B$2))*COS(RADIANS(H3348))*COS(RADIANS(K3348)))+(SIN(RADIANS('PV model'!$B$2))*SIN(RADIANS(H3348)))))))</f>
        <v>22.920092686236647</v>
      </c>
      <c r="M3348" s="3">
        <f t="shared" si="576"/>
        <v>22.920092686236647</v>
      </c>
      <c r="N3348" s="2">
        <f t="shared" si="581"/>
        <v>87.795923977411931</v>
      </c>
      <c r="O3348" s="2">
        <f>IF('PV model'!$B$2&gt;0, 180-N3348,IF('PV model'!$B$2&lt;0,0-N3348,N3348))</f>
        <v>92.204076022588069</v>
      </c>
      <c r="P3348" s="2">
        <f>ABS(O3348-'PV model'!$B$5)</f>
        <v>112.79592397741193</v>
      </c>
      <c r="Q3348" s="3">
        <f t="shared" si="577"/>
        <v>67.079907313763343</v>
      </c>
      <c r="R3348" s="3">
        <f t="shared" si="582"/>
        <v>262.65330000000006</v>
      </c>
      <c r="S3348" s="3">
        <f t="shared" si="578"/>
        <v>150.6542894995614</v>
      </c>
      <c r="T3348" s="3">
        <f>(0.5*(1-COS(RADIANS(90-$X$3)))*(D3348+E3348)*'PV model'!$B$4)</f>
        <v>0</v>
      </c>
      <c r="U3348" s="3">
        <f t="shared" si="583"/>
        <v>413.30758949956146</v>
      </c>
      <c r="V3348" s="3">
        <f>('PV model'!$B$13*(U3348/1000)*(1-'PV model'!$B$14*((20+C3348)-25))*'PV model'!$B$10)/'PV model'!$B$12</f>
        <v>40.190479681594731</v>
      </c>
    </row>
    <row r="3349" spans="1:22" x14ac:dyDescent="0.2">
      <c r="A3349" s="10">
        <f t="shared" si="584"/>
        <v>140</v>
      </c>
      <c r="B3349" s="10">
        <f t="shared" si="585"/>
        <v>8</v>
      </c>
      <c r="C3349" s="23">
        <v>12.9</v>
      </c>
      <c r="D3349" s="24">
        <v>519.69434999999999</v>
      </c>
      <c r="E3349" s="24">
        <v>126.126</v>
      </c>
      <c r="F3349" s="48"/>
      <c r="G3349" s="48"/>
      <c r="H3349" s="1">
        <f t="shared" si="586"/>
        <v>19.938846471976522</v>
      </c>
      <c r="I3349" s="1">
        <f t="shared" si="579"/>
        <v>3.5894623771381697</v>
      </c>
      <c r="J3349" s="4">
        <f>B3349+('PV model'!$B$3/15)+(I3349/60)</f>
        <v>7.7831577062856363</v>
      </c>
      <c r="K3349" s="2">
        <f t="shared" si="580"/>
        <v>63.252634405715455</v>
      </c>
      <c r="L3349" s="2">
        <f>DEGREES(ASIN((((COS(RADIANS('PV model'!$B$2))*COS(RADIANS(H3349))*COS(RADIANS(K3349)))+(SIN(RADIANS('PV model'!$B$2))*SIN(RADIANS(H3349)))))))</f>
        <v>31.377606042475609</v>
      </c>
      <c r="M3349" s="3">
        <f t="shared" si="576"/>
        <v>31.377606042475609</v>
      </c>
      <c r="N3349" s="2">
        <f t="shared" si="581"/>
        <v>79.504607194382501</v>
      </c>
      <c r="O3349" s="2">
        <f>IF('PV model'!$B$2&gt;0, 180-N3349,IF('PV model'!$B$2&lt;0,0-N3349,N3349))</f>
        <v>100.4953928056175</v>
      </c>
      <c r="P3349" s="2">
        <f>ABS(O3349-'PV model'!$B$5)</f>
        <v>104.5046071943825</v>
      </c>
      <c r="Q3349" s="3">
        <f t="shared" si="577"/>
        <v>58.622393957524395</v>
      </c>
      <c r="R3349" s="3">
        <f t="shared" si="582"/>
        <v>519.69434999999999</v>
      </c>
      <c r="S3349" s="3">
        <f t="shared" si="578"/>
        <v>171.51862545726704</v>
      </c>
      <c r="T3349" s="3">
        <f>(0.5*(1-COS(RADIANS(90-$X$3)))*(D3349+E3349)*'PV model'!$B$4)</f>
        <v>0</v>
      </c>
      <c r="U3349" s="3">
        <f t="shared" si="583"/>
        <v>691.21297545726702</v>
      </c>
      <c r="V3349" s="3">
        <f>('PV model'!$B$13*(U3349/1000)*(1-'PV model'!$B$14*((20+C3349)-25))*'PV model'!$B$10)/'PV model'!$B$12</f>
        <v>66.910289717464423</v>
      </c>
    </row>
    <row r="3350" spans="1:22" x14ac:dyDescent="0.2">
      <c r="A3350" s="10">
        <f t="shared" si="584"/>
        <v>140</v>
      </c>
      <c r="B3350" s="10">
        <f t="shared" si="585"/>
        <v>9</v>
      </c>
      <c r="C3350" s="23">
        <v>15.4</v>
      </c>
      <c r="D3350" s="24">
        <v>88.673550000000006</v>
      </c>
      <c r="E3350" s="24">
        <v>221.38200000000001</v>
      </c>
      <c r="F3350" s="48"/>
      <c r="G3350" s="48"/>
      <c r="H3350" s="1">
        <f t="shared" si="586"/>
        <v>19.938846471976522</v>
      </c>
      <c r="I3350" s="1">
        <f t="shared" si="579"/>
        <v>3.5894623771381697</v>
      </c>
      <c r="J3350" s="4">
        <f>B3350+('PV model'!$B$3/15)+(I3350/60)</f>
        <v>8.7831577062856354</v>
      </c>
      <c r="K3350" s="2">
        <f t="shared" si="580"/>
        <v>48.252634405715469</v>
      </c>
      <c r="L3350" s="2">
        <f>DEGREES(ASIN((((COS(RADIANS('PV model'!$B$2))*COS(RADIANS(H3350))*COS(RADIANS(K3350)))+(SIN(RADIANS('PV model'!$B$2))*SIN(RADIANS(H3350)))))))</f>
        <v>39.462589986482776</v>
      </c>
      <c r="M3350" s="3">
        <f t="shared" si="576"/>
        <v>39.462589986482776</v>
      </c>
      <c r="N3350" s="2">
        <f t="shared" si="581"/>
        <v>65.293061768687977</v>
      </c>
      <c r="O3350" s="2">
        <f>IF('PV model'!$B$2&gt;0, 180-N3350,IF('PV model'!$B$2&lt;0,0-N3350,N3350))</f>
        <v>114.70693823131202</v>
      </c>
      <c r="P3350" s="2">
        <f>ABS(O3350-'PV model'!$B$5)</f>
        <v>90.293061768687977</v>
      </c>
      <c r="Q3350" s="3">
        <f t="shared" si="577"/>
        <v>50.537410013517224</v>
      </c>
      <c r="R3350" s="3">
        <f t="shared" si="582"/>
        <v>88.673550000000006</v>
      </c>
      <c r="S3350" s="3">
        <f t="shared" si="578"/>
        <v>262.48641633456754</v>
      </c>
      <c r="T3350" s="3">
        <f>(0.5*(1-COS(RADIANS(90-$X$3)))*(D3350+E3350)*'PV model'!$B$4)</f>
        <v>0</v>
      </c>
      <c r="U3350" s="3">
        <f t="shared" si="583"/>
        <v>351.15996633456757</v>
      </c>
      <c r="V3350" s="3">
        <f>('PV model'!$B$13*(U3350/1000)*(1-'PV model'!$B$14*((20+C3350)-25))*'PV model'!$B$10)/'PV model'!$B$12</f>
        <v>33.641709105035559</v>
      </c>
    </row>
    <row r="3351" spans="1:22" x14ac:dyDescent="0.2">
      <c r="A3351" s="10">
        <f t="shared" si="584"/>
        <v>140</v>
      </c>
      <c r="B3351" s="10">
        <f t="shared" si="585"/>
        <v>10</v>
      </c>
      <c r="C3351" s="23">
        <v>17.100000000000001</v>
      </c>
      <c r="D3351" s="24">
        <v>69.59190000000001</v>
      </c>
      <c r="E3351" s="24">
        <v>291.06</v>
      </c>
      <c r="F3351" s="48"/>
      <c r="G3351" s="48"/>
      <c r="H3351" s="1">
        <f t="shared" si="586"/>
        <v>19.938846471976522</v>
      </c>
      <c r="I3351" s="1">
        <f t="shared" si="579"/>
        <v>3.5894623771381697</v>
      </c>
      <c r="J3351" s="4">
        <f>B3351+('PV model'!$B$3/15)+(I3351/60)</f>
        <v>9.7831577062856354</v>
      </c>
      <c r="K3351" s="2">
        <f t="shared" si="580"/>
        <v>33.252634405715469</v>
      </c>
      <c r="L3351" s="2">
        <f>DEGREES(ASIN((((COS(RADIANS('PV model'!$B$2))*COS(RADIANS(H3351))*COS(RADIANS(K3351)))+(SIN(RADIANS('PV model'!$B$2))*SIN(RADIANS(H3351)))))))</f>
        <v>46.578075572720579</v>
      </c>
      <c r="M3351" s="3">
        <f t="shared" si="576"/>
        <v>46.578075572720579</v>
      </c>
      <c r="N3351" s="2">
        <f t="shared" si="581"/>
        <v>48.582690262753559</v>
      </c>
      <c r="O3351" s="2">
        <f>IF('PV model'!$B$2&gt;0, 180-N3351,IF('PV model'!$B$2&lt;0,0-N3351,N3351))</f>
        <v>131.41730973724646</v>
      </c>
      <c r="P3351" s="2">
        <f>ABS(O3351-'PV model'!$B$5)</f>
        <v>73.582690262753545</v>
      </c>
      <c r="Q3351" s="3">
        <f t="shared" si="577"/>
        <v>43.421924427279428</v>
      </c>
      <c r="R3351" s="3">
        <f t="shared" si="582"/>
        <v>69.59190000000001</v>
      </c>
      <c r="S3351" s="3">
        <f t="shared" si="578"/>
        <v>327.45989834313662</v>
      </c>
      <c r="T3351" s="3">
        <f>(0.5*(1-COS(RADIANS(90-$X$3)))*(D3351+E3351)*'PV model'!$B$4)</f>
        <v>0</v>
      </c>
      <c r="U3351" s="3">
        <f t="shared" si="583"/>
        <v>397.05179834313662</v>
      </c>
      <c r="V3351" s="3">
        <f>('PV model'!$B$13*(U3351/1000)*(1-'PV model'!$B$14*((20+C3351)-25))*'PV model'!$B$10)/'PV model'!$B$12</f>
        <v>37.768335750680748</v>
      </c>
    </row>
    <row r="3352" spans="1:22" x14ac:dyDescent="0.2">
      <c r="A3352" s="10">
        <f t="shared" si="584"/>
        <v>140</v>
      </c>
      <c r="B3352" s="10">
        <f t="shared" si="585"/>
        <v>11</v>
      </c>
      <c r="C3352" s="23">
        <v>17.7</v>
      </c>
      <c r="D3352" s="24">
        <v>610.61279999999999</v>
      </c>
      <c r="E3352" s="24">
        <v>216.09</v>
      </c>
      <c r="F3352" s="48"/>
      <c r="G3352" s="48"/>
      <c r="H3352" s="1">
        <f t="shared" si="586"/>
        <v>19.938846471976522</v>
      </c>
      <c r="I3352" s="1">
        <f t="shared" si="579"/>
        <v>3.5894623771381697</v>
      </c>
      <c r="J3352" s="4">
        <f>B3352+('PV model'!$B$3/15)+(I3352/60)</f>
        <v>10.783157706285635</v>
      </c>
      <c r="K3352" s="2">
        <f t="shared" si="580"/>
        <v>18.252634405715469</v>
      </c>
      <c r="L3352" s="2">
        <f>DEGREES(ASIN((((COS(RADIANS('PV model'!$B$2))*COS(RADIANS(H3352))*COS(RADIANS(K3352)))+(SIN(RADIANS('PV model'!$B$2))*SIN(RADIANS(H3352)))))))</f>
        <v>51.878615675526973</v>
      </c>
      <c r="M3352" s="3">
        <f t="shared" si="576"/>
        <v>51.878615675526973</v>
      </c>
      <c r="N3352" s="2">
        <f t="shared" si="581"/>
        <v>28.486136586603912</v>
      </c>
      <c r="O3352" s="2">
        <f>IF('PV model'!$B$2&gt;0, 180-N3352,IF('PV model'!$B$2&lt;0,0-N3352,N3352))</f>
        <v>151.51386341339608</v>
      </c>
      <c r="P3352" s="2">
        <f>ABS(O3352-'PV model'!$B$5)</f>
        <v>53.486136586603919</v>
      </c>
      <c r="Q3352" s="3">
        <f t="shared" si="577"/>
        <v>38.12138432447302</v>
      </c>
      <c r="R3352" s="3">
        <f t="shared" si="582"/>
        <v>610.61279999999999</v>
      </c>
      <c r="S3352" s="3">
        <f t="shared" si="578"/>
        <v>285.82166231942989</v>
      </c>
      <c r="T3352" s="3">
        <f>(0.5*(1-COS(RADIANS(90-$X$3)))*(D3352+E3352)*'PV model'!$B$4)</f>
        <v>0</v>
      </c>
      <c r="U3352" s="3">
        <f t="shared" si="583"/>
        <v>896.43446231942994</v>
      </c>
      <c r="V3352" s="3">
        <f>('PV model'!$B$13*(U3352/1000)*(1-'PV model'!$B$14*((20+C3352)-25))*'PV model'!$B$10)/'PV model'!$B$12</f>
        <v>85.055523339694943</v>
      </c>
    </row>
    <row r="3353" spans="1:22" x14ac:dyDescent="0.2">
      <c r="A3353" s="10">
        <f t="shared" si="584"/>
        <v>140</v>
      </c>
      <c r="B3353" s="10">
        <f t="shared" si="585"/>
        <v>12</v>
      </c>
      <c r="C3353" s="23">
        <v>19.2</v>
      </c>
      <c r="D3353" s="24">
        <v>574.69439999999997</v>
      </c>
      <c r="E3353" s="24">
        <v>258.42600000000004</v>
      </c>
      <c r="F3353" s="48"/>
      <c r="G3353" s="48"/>
      <c r="H3353" s="1">
        <f t="shared" si="586"/>
        <v>19.938846471976522</v>
      </c>
      <c r="I3353" s="1">
        <f t="shared" si="579"/>
        <v>3.5894623771381697</v>
      </c>
      <c r="J3353" s="4">
        <f>B3353+('PV model'!$B$3/15)+(I3353/60)</f>
        <v>11.783157706285635</v>
      </c>
      <c r="K3353" s="2">
        <f t="shared" si="580"/>
        <v>3.2526344057154688</v>
      </c>
      <c r="L3353" s="2">
        <f>DEGREES(ASIN((((COS(RADIANS('PV model'!$B$2))*COS(RADIANS(H3353))*COS(RADIANS(K3353)))+(SIN(RADIANS('PV model'!$B$2))*SIN(RADIANS(H3353)))))))</f>
        <v>54.354428829443911</v>
      </c>
      <c r="M3353" s="3">
        <f t="shared" si="576"/>
        <v>54.354428829443911</v>
      </c>
      <c r="N3353" s="2">
        <f t="shared" si="581"/>
        <v>5.2513091931825917</v>
      </c>
      <c r="O3353" s="2">
        <f>IF('PV model'!$B$2&gt;0, 180-N3353,IF('PV model'!$B$2&lt;0,0-N3353,N3353))</f>
        <v>174.74869080681742</v>
      </c>
      <c r="P3353" s="2">
        <f>ABS(O3353-'PV model'!$B$5)</f>
        <v>30.251309193182578</v>
      </c>
      <c r="Q3353" s="3">
        <f t="shared" si="577"/>
        <v>35.645571170556089</v>
      </c>
      <c r="R3353" s="3">
        <f t="shared" si="582"/>
        <v>574.69439999999997</v>
      </c>
      <c r="S3353" s="3">
        <f t="shared" si="578"/>
        <v>335.11830925125417</v>
      </c>
      <c r="T3353" s="3">
        <f>(0.5*(1-COS(RADIANS(90-$X$3)))*(D3353+E3353)*'PV model'!$B$4)</f>
        <v>0</v>
      </c>
      <c r="U3353" s="3">
        <f t="shared" si="583"/>
        <v>909.81270925125409</v>
      </c>
      <c r="V3353" s="3">
        <f>('PV model'!$B$13*(U3353/1000)*(1-'PV model'!$B$14*((20+C3353)-25))*'PV model'!$B$10)/'PV model'!$B$12</f>
        <v>85.779209322683656</v>
      </c>
    </row>
    <row r="3354" spans="1:22" x14ac:dyDescent="0.2">
      <c r="A3354" s="10">
        <f t="shared" si="584"/>
        <v>140</v>
      </c>
      <c r="B3354" s="10">
        <f t="shared" si="585"/>
        <v>13</v>
      </c>
      <c r="C3354" s="23">
        <v>19.5</v>
      </c>
      <c r="D3354" s="24">
        <v>581.42909999999995</v>
      </c>
      <c r="E3354" s="24">
        <v>256.66199999999998</v>
      </c>
      <c r="F3354" s="48"/>
      <c r="G3354" s="48"/>
      <c r="H3354" s="1">
        <f t="shared" si="586"/>
        <v>19.938846471976522</v>
      </c>
      <c r="I3354" s="1">
        <f t="shared" si="579"/>
        <v>3.5894623771381697</v>
      </c>
      <c r="J3354" s="4">
        <f>B3354+('PV model'!$B$3/15)+(I3354/60)</f>
        <v>12.783157706285635</v>
      </c>
      <c r="K3354" s="2">
        <f t="shared" si="580"/>
        <v>-11.747365594284531</v>
      </c>
      <c r="L3354" s="2">
        <f>DEGREES(ASIN((((COS(RADIANS('PV model'!$B$2))*COS(RADIANS(H3354))*COS(RADIANS(K3354)))+(SIN(RADIANS('PV model'!$B$2))*SIN(RADIANS(H3354)))))))</f>
        <v>53.354419937233303</v>
      </c>
      <c r="M3354" s="3">
        <f t="shared" si="576"/>
        <v>53.354419937233303</v>
      </c>
      <c r="N3354" s="2">
        <f t="shared" si="581"/>
        <v>-18.703083076864694</v>
      </c>
      <c r="O3354" s="2">
        <f>IF('PV model'!$B$2&gt;0, 180-N3354,IF('PV model'!$B$2&lt;0,0-N3354,N3354))</f>
        <v>198.70308307686469</v>
      </c>
      <c r="P3354" s="2">
        <f>ABS(O3354-'PV model'!$B$5)</f>
        <v>6.2969169231353135</v>
      </c>
      <c r="Q3354" s="3">
        <f t="shared" si="577"/>
        <v>36.645580062766697</v>
      </c>
      <c r="R3354" s="3">
        <f t="shared" si="582"/>
        <v>581.42909999999995</v>
      </c>
      <c r="S3354" s="3">
        <f t="shared" si="578"/>
        <v>334.71619286080426</v>
      </c>
      <c r="T3354" s="3">
        <f>(0.5*(1-COS(RADIANS(90-$X$3)))*(D3354+E3354)*'PV model'!$B$4)</f>
        <v>0</v>
      </c>
      <c r="U3354" s="3">
        <f t="shared" si="583"/>
        <v>916.14529286080415</v>
      </c>
      <c r="V3354" s="3">
        <f>('PV model'!$B$13*(U3354/1000)*(1-'PV model'!$B$14*((20+C3354)-25))*'PV model'!$B$10)/'PV model'!$B$12</f>
        <v>86.266366232852747</v>
      </c>
    </row>
    <row r="3355" spans="1:22" x14ac:dyDescent="0.2">
      <c r="A3355" s="10">
        <f t="shared" si="584"/>
        <v>140</v>
      </c>
      <c r="B3355" s="10">
        <f t="shared" si="585"/>
        <v>14</v>
      </c>
      <c r="C3355" s="23">
        <v>11.9</v>
      </c>
      <c r="D3355" s="24">
        <v>654.54869999999994</v>
      </c>
      <c r="E3355" s="24">
        <v>171.98999999999998</v>
      </c>
      <c r="F3355" s="48"/>
      <c r="G3355" s="48"/>
      <c r="H3355" s="1">
        <f t="shared" si="586"/>
        <v>19.938846471976522</v>
      </c>
      <c r="I3355" s="1">
        <f t="shared" si="579"/>
        <v>3.5894623771381697</v>
      </c>
      <c r="J3355" s="4">
        <f>B3355+('PV model'!$B$3/15)+(I3355/60)</f>
        <v>13.783157706285635</v>
      </c>
      <c r="K3355" s="2">
        <f t="shared" si="580"/>
        <v>-26.747365594284531</v>
      </c>
      <c r="L3355" s="2">
        <f>DEGREES(ASIN((((COS(RADIANS('PV model'!$B$2))*COS(RADIANS(H3355))*COS(RADIANS(K3355)))+(SIN(RADIANS('PV model'!$B$2))*SIN(RADIANS(H3355)))))))</f>
        <v>49.158577181070093</v>
      </c>
      <c r="M3355" s="3">
        <f t="shared" si="576"/>
        <v>49.158577181070093</v>
      </c>
      <c r="N3355" s="2">
        <f t="shared" si="581"/>
        <v>-40.311490847212447</v>
      </c>
      <c r="O3355" s="2">
        <f>IF('PV model'!$B$2&gt;0, 180-N3355,IF('PV model'!$B$2&lt;0,0-N3355,N3355))</f>
        <v>220.31149084721244</v>
      </c>
      <c r="P3355" s="2">
        <f>ABS(O3355-'PV model'!$B$5)</f>
        <v>15.31149084721244</v>
      </c>
      <c r="Q3355" s="3">
        <f t="shared" si="577"/>
        <v>40.841422818929907</v>
      </c>
      <c r="R3355" s="3">
        <f t="shared" si="582"/>
        <v>654.54869999999994</v>
      </c>
      <c r="S3355" s="3">
        <f t="shared" si="578"/>
        <v>231.87035377562836</v>
      </c>
      <c r="T3355" s="3">
        <f>(0.5*(1-COS(RADIANS(90-$X$3)))*(D3355+E3355)*'PV model'!$B$4)</f>
        <v>0</v>
      </c>
      <c r="U3355" s="3">
        <f t="shared" si="583"/>
        <v>886.4190537756283</v>
      </c>
      <c r="V3355" s="3">
        <f>('PV model'!$B$13*(U3355/1000)*(1-'PV model'!$B$14*((20+C3355)-25))*'PV model'!$B$10)/'PV model'!$B$12</f>
        <v>86.160910633626443</v>
      </c>
    </row>
    <row r="3356" spans="1:22" x14ac:dyDescent="0.2">
      <c r="A3356" s="10">
        <f t="shared" si="584"/>
        <v>140</v>
      </c>
      <c r="B3356" s="10">
        <f t="shared" si="585"/>
        <v>15</v>
      </c>
      <c r="C3356" s="23">
        <v>14.2</v>
      </c>
      <c r="D3356" s="24">
        <v>873.26610000000005</v>
      </c>
      <c r="E3356" s="24">
        <v>117.306</v>
      </c>
      <c r="F3356" s="48"/>
      <c r="G3356" s="48"/>
      <c r="H3356" s="1">
        <f t="shared" si="586"/>
        <v>19.938846471976522</v>
      </c>
      <c r="I3356" s="1">
        <f t="shared" si="579"/>
        <v>3.5894623771381697</v>
      </c>
      <c r="J3356" s="4">
        <f>B3356+('PV model'!$B$3/15)+(I3356/60)</f>
        <v>14.783157706285635</v>
      </c>
      <c r="K3356" s="2">
        <f t="shared" si="580"/>
        <v>-41.747365594284531</v>
      </c>
      <c r="L3356" s="2">
        <f>DEGREES(ASIN((((COS(RADIANS('PV model'!$B$2))*COS(RADIANS(H3356))*COS(RADIANS(K3356)))+(SIN(RADIANS('PV model'!$B$2))*SIN(RADIANS(H3356)))))))</f>
        <v>42.710842509316315</v>
      </c>
      <c r="M3356" s="3">
        <f t="shared" si="576"/>
        <v>42.710842509316315</v>
      </c>
      <c r="N3356" s="2">
        <f t="shared" si="581"/>
        <v>-58.414486112662026</v>
      </c>
      <c r="O3356" s="2">
        <f>IF('PV model'!$B$2&gt;0, 180-N3356,IF('PV model'!$B$2&lt;0,0-N3356,N3356))</f>
        <v>238.41448611266202</v>
      </c>
      <c r="P3356" s="2">
        <f>ABS(O3356-'PV model'!$B$5)</f>
        <v>33.414486112662019</v>
      </c>
      <c r="Q3356" s="3">
        <f t="shared" si="577"/>
        <v>47.289157490683685</v>
      </c>
      <c r="R3356" s="3">
        <f t="shared" si="582"/>
        <v>873.26610000000005</v>
      </c>
      <c r="S3356" s="3">
        <f t="shared" si="578"/>
        <v>162.54291555017301</v>
      </c>
      <c r="T3356" s="3">
        <f>(0.5*(1-COS(RADIANS(90-$X$3)))*(D3356+E3356)*'PV model'!$B$4)</f>
        <v>0</v>
      </c>
      <c r="U3356" s="3">
        <f t="shared" si="583"/>
        <v>1035.8090155501732</v>
      </c>
      <c r="V3356" s="3">
        <f>('PV model'!$B$13*(U3356/1000)*(1-'PV model'!$B$14*((20+C3356)-25))*'PV model'!$B$10)/'PV model'!$B$12</f>
        <v>99.729216728041536</v>
      </c>
    </row>
    <row r="3357" spans="1:22" x14ac:dyDescent="0.2">
      <c r="A3357" s="10">
        <f t="shared" si="584"/>
        <v>140</v>
      </c>
      <c r="B3357" s="10">
        <f t="shared" si="585"/>
        <v>16</v>
      </c>
      <c r="C3357" s="23">
        <v>14</v>
      </c>
      <c r="D3357" s="24">
        <v>784.59254999999996</v>
      </c>
      <c r="E3357" s="24">
        <v>123.47999999999999</v>
      </c>
      <c r="F3357" s="48"/>
      <c r="G3357" s="48"/>
      <c r="H3357" s="1">
        <f t="shared" si="586"/>
        <v>19.938846471976522</v>
      </c>
      <c r="I3357" s="1">
        <f t="shared" si="579"/>
        <v>3.5894623771381697</v>
      </c>
      <c r="J3357" s="4">
        <f>B3357+('PV model'!$B$3/15)+(I3357/60)</f>
        <v>15.783157706285635</v>
      </c>
      <c r="K3357" s="2">
        <f t="shared" si="580"/>
        <v>-56.747365594284531</v>
      </c>
      <c r="L3357" s="2">
        <f>DEGREES(ASIN((((COS(RADIANS('PV model'!$B$2))*COS(RADIANS(H3357))*COS(RADIANS(K3357)))+(SIN(RADIANS('PV model'!$B$2))*SIN(RADIANS(H3357)))))))</f>
        <v>34.959869113672127</v>
      </c>
      <c r="M3357" s="3">
        <f t="shared" si="576"/>
        <v>34.959869113672127</v>
      </c>
      <c r="N3357" s="2">
        <f t="shared" si="581"/>
        <v>-73.581157326497873</v>
      </c>
      <c r="O3357" s="2">
        <f>IF('PV model'!$B$2&gt;0, 180-N3357,IF('PV model'!$B$2&lt;0,0-N3357,N3357))</f>
        <v>253.58115732649787</v>
      </c>
      <c r="P3357" s="2">
        <f>ABS(O3357-'PV model'!$B$5)</f>
        <v>48.581157326497873</v>
      </c>
      <c r="Q3357" s="3">
        <f t="shared" si="577"/>
        <v>55.040130886327873</v>
      </c>
      <c r="R3357" s="3">
        <f t="shared" si="582"/>
        <v>784.59255000000007</v>
      </c>
      <c r="S3357" s="3">
        <f t="shared" si="578"/>
        <v>170.61004185565241</v>
      </c>
      <c r="T3357" s="3">
        <f>(0.5*(1-COS(RADIANS(90-$X$3)))*(D3357+E3357)*'PV model'!$B$4)</f>
        <v>0</v>
      </c>
      <c r="U3357" s="3">
        <f t="shared" si="583"/>
        <v>955.20259185565249</v>
      </c>
      <c r="V3357" s="3">
        <f>('PV model'!$B$13*(U3357/1000)*(1-'PV model'!$B$14*((20+C3357)-25))*'PV model'!$B$10)/'PV model'!$B$12</f>
        <v>92.044697242942931</v>
      </c>
    </row>
    <row r="3358" spans="1:22" x14ac:dyDescent="0.2">
      <c r="A3358" s="10">
        <f t="shared" si="584"/>
        <v>140</v>
      </c>
      <c r="B3358" s="10">
        <f t="shared" si="585"/>
        <v>17</v>
      </c>
      <c r="C3358" s="23">
        <v>14.4</v>
      </c>
      <c r="D3358" s="24">
        <v>685.81695000000002</v>
      </c>
      <c r="E3358" s="24">
        <v>112.014</v>
      </c>
      <c r="F3358" s="48"/>
      <c r="G3358" s="48"/>
      <c r="H3358" s="1">
        <f t="shared" si="586"/>
        <v>19.938846471976522</v>
      </c>
      <c r="I3358" s="1">
        <f t="shared" si="579"/>
        <v>3.5894623771381697</v>
      </c>
      <c r="J3358" s="4">
        <f>B3358+('PV model'!$B$3/15)+(I3358/60)</f>
        <v>16.783157706285635</v>
      </c>
      <c r="K3358" s="2">
        <f t="shared" si="580"/>
        <v>-71.747365594284531</v>
      </c>
      <c r="L3358" s="2">
        <f>DEGREES(ASIN((((COS(RADIANS('PV model'!$B$2))*COS(RADIANS(H3358))*COS(RADIANS(K3358)))+(SIN(RADIANS('PV model'!$B$2))*SIN(RADIANS(H3358)))))))</f>
        <v>26.60324130266785</v>
      </c>
      <c r="M3358" s="3">
        <f t="shared" si="576"/>
        <v>26.60324130266785</v>
      </c>
      <c r="N3358" s="2">
        <f t="shared" si="581"/>
        <v>-86.826691489425002</v>
      </c>
      <c r="O3358" s="2">
        <f>IF('PV model'!$B$2&gt;0, 180-N3358,IF('PV model'!$B$2&lt;0,0-N3358,N3358))</f>
        <v>266.826691489425</v>
      </c>
      <c r="P3358" s="2">
        <f>ABS(O3358-'PV model'!$B$5)</f>
        <v>61.826691489425002</v>
      </c>
      <c r="Q3358" s="3">
        <f t="shared" si="577"/>
        <v>63.396758697332139</v>
      </c>
      <c r="R3358" s="3">
        <f t="shared" si="582"/>
        <v>685.81695000000025</v>
      </c>
      <c r="S3358" s="3">
        <f t="shared" si="578"/>
        <v>149.8931361629063</v>
      </c>
      <c r="T3358" s="3">
        <f>(0.5*(1-COS(RADIANS(90-$X$3)))*(D3358+E3358)*'PV model'!$B$4)</f>
        <v>0</v>
      </c>
      <c r="U3358" s="3">
        <f t="shared" si="583"/>
        <v>835.71008616290658</v>
      </c>
      <c r="V3358" s="3">
        <f>('PV model'!$B$13*(U3358/1000)*(1-'PV model'!$B$14*((20+C3358)-25))*'PV model'!$B$10)/'PV model'!$B$12</f>
        <v>80.396567196841204</v>
      </c>
    </row>
    <row r="3359" spans="1:22" x14ac:dyDescent="0.2">
      <c r="A3359" s="10">
        <f t="shared" si="584"/>
        <v>140</v>
      </c>
      <c r="B3359" s="10">
        <f t="shared" si="585"/>
        <v>18</v>
      </c>
      <c r="C3359" s="23">
        <v>14.8</v>
      </c>
      <c r="D3359" s="24">
        <v>569.08214999999996</v>
      </c>
      <c r="E3359" s="24">
        <v>95.256</v>
      </c>
      <c r="F3359" s="48"/>
      <c r="G3359" s="48"/>
      <c r="H3359" s="1">
        <f t="shared" si="586"/>
        <v>19.938846471976522</v>
      </c>
      <c r="I3359" s="1">
        <f t="shared" si="579"/>
        <v>3.5894623771381697</v>
      </c>
      <c r="J3359" s="4">
        <f>B3359+('PV model'!$B$3/15)+(I3359/60)</f>
        <v>17.783157706285635</v>
      </c>
      <c r="K3359" s="2">
        <f t="shared" si="580"/>
        <v>-86.747365594284531</v>
      </c>
      <c r="L3359" s="2">
        <f>DEGREES(ASIN((((COS(RADIANS('PV model'!$B$2))*COS(RADIANS(H3359))*COS(RADIANS(K3359)))+(SIN(RADIANS('PV model'!$B$2))*SIN(RADIANS(H3359)))))))</f>
        <v>18.134685099947159</v>
      </c>
      <c r="M3359" s="3">
        <f t="shared" si="576"/>
        <v>18.134685099947159</v>
      </c>
      <c r="N3359" s="2">
        <f t="shared" si="581"/>
        <v>-80.967447662762737</v>
      </c>
      <c r="O3359" s="2">
        <f>IF('PV model'!$B$2&gt;0, 180-N3359,IF('PV model'!$B$2&lt;0,0-N3359,N3359))</f>
        <v>260.96744766276277</v>
      </c>
      <c r="P3359" s="2">
        <f>ABS(O3359-'PV model'!$B$5)</f>
        <v>55.967447662762766</v>
      </c>
      <c r="Q3359" s="3">
        <f t="shared" si="577"/>
        <v>71.865314900052837</v>
      </c>
      <c r="R3359" s="3">
        <f t="shared" si="582"/>
        <v>569.08214999999996</v>
      </c>
      <c r="S3359" s="3">
        <f t="shared" si="578"/>
        <v>120.84933405858479</v>
      </c>
      <c r="T3359" s="3">
        <f>(0.5*(1-COS(RADIANS(90-$X$3)))*(D3359+E3359)*'PV model'!$B$4)</f>
        <v>0</v>
      </c>
      <c r="U3359" s="3">
        <f t="shared" si="583"/>
        <v>689.93148405858472</v>
      </c>
      <c r="V3359" s="3">
        <f>('PV model'!$B$13*(U3359/1000)*(1-'PV model'!$B$14*((20+C3359)-25))*'PV model'!$B$10)/'PV model'!$B$12</f>
        <v>66.262101541553477</v>
      </c>
    </row>
    <row r="3360" spans="1:22" x14ac:dyDescent="0.2">
      <c r="A3360" s="10">
        <f t="shared" si="584"/>
        <v>140</v>
      </c>
      <c r="B3360" s="10">
        <f t="shared" si="585"/>
        <v>19</v>
      </c>
      <c r="C3360" s="23">
        <v>15.4</v>
      </c>
      <c r="D3360" s="24">
        <v>137.3665</v>
      </c>
      <c r="E3360" s="24">
        <v>75.85199999999999</v>
      </c>
      <c r="F3360" s="48"/>
      <c r="G3360" s="48"/>
      <c r="H3360" s="1">
        <f t="shared" si="586"/>
        <v>19.938846471976522</v>
      </c>
      <c r="I3360" s="1">
        <f t="shared" si="579"/>
        <v>3.5894623771381697</v>
      </c>
      <c r="J3360" s="4">
        <f>B3360+('PV model'!$B$3/15)+(I3360/60)</f>
        <v>18.783157706285635</v>
      </c>
      <c r="K3360" s="2">
        <f t="shared" si="580"/>
        <v>-101.74736559428453</v>
      </c>
      <c r="L3360" s="2">
        <f>DEGREES(ASIN((((COS(RADIANS('PV model'!$B$2))*COS(RADIANS(H3360))*COS(RADIANS(K3360)))+(SIN(RADIANS('PV model'!$B$2))*SIN(RADIANS(H3360)))))))</f>
        <v>9.9410640883978871</v>
      </c>
      <c r="M3360" s="3">
        <f t="shared" si="576"/>
        <v>9.9410640883978871</v>
      </c>
      <c r="N3360" s="2">
        <f t="shared" si="581"/>
        <v>-69.130887591995148</v>
      </c>
      <c r="O3360" s="2">
        <f>IF('PV model'!$B$2&gt;0, 180-N3360,IF('PV model'!$B$2&lt;0,0-N3360,N3360))</f>
        <v>249.13088759199513</v>
      </c>
      <c r="P3360" s="2">
        <f>ABS(O3360-'PV model'!$B$5)</f>
        <v>44.130887591995133</v>
      </c>
      <c r="Q3360" s="3">
        <f t="shared" si="577"/>
        <v>80.05893591160212</v>
      </c>
      <c r="R3360" s="3">
        <f t="shared" si="582"/>
        <v>137.36649999999997</v>
      </c>
      <c r="S3360" s="3">
        <f t="shared" si="578"/>
        <v>89.742138667046802</v>
      </c>
      <c r="T3360" s="3">
        <f>(0.5*(1-COS(RADIANS(90-$X$3)))*(D3360+E3360)*'PV model'!$B$4)</f>
        <v>0</v>
      </c>
      <c r="U3360" s="3">
        <f t="shared" si="583"/>
        <v>227.10863866704676</v>
      </c>
      <c r="V3360" s="3">
        <f>('PV model'!$B$13*(U3360/1000)*(1-'PV model'!$B$14*((20+C3360)-25))*'PV model'!$B$10)/'PV model'!$B$12</f>
        <v>21.75738549307782</v>
      </c>
    </row>
    <row r="3361" spans="1:22" x14ac:dyDescent="0.2">
      <c r="A3361" s="10">
        <f t="shared" si="584"/>
        <v>140</v>
      </c>
      <c r="B3361" s="10">
        <f t="shared" si="585"/>
        <v>20</v>
      </c>
      <c r="C3361" s="23">
        <v>15.2</v>
      </c>
      <c r="D3361" s="24">
        <v>49.387799999999999</v>
      </c>
      <c r="E3361" s="24">
        <v>37.925999999999995</v>
      </c>
      <c r="F3361" s="48"/>
      <c r="G3361" s="48"/>
      <c r="H3361" s="1">
        <f t="shared" si="586"/>
        <v>19.938846471976522</v>
      </c>
      <c r="I3361" s="1">
        <f t="shared" si="579"/>
        <v>3.5894623771381697</v>
      </c>
      <c r="J3361" s="4">
        <f>B3361+('PV model'!$B$3/15)+(I3361/60)</f>
        <v>19.783157706285635</v>
      </c>
      <c r="K3361" s="2">
        <f t="shared" si="580"/>
        <v>-116.74736559428453</v>
      </c>
      <c r="L3361" s="2">
        <f>DEGREES(ASIN((((COS(RADIANS('PV model'!$B$2))*COS(RADIANS(H3361))*COS(RADIANS(K3361)))+(SIN(RADIANS('PV model'!$B$2))*SIN(RADIANS(H3361)))))))</f>
        <v>2.373071763102419</v>
      </c>
      <c r="M3361" s="3">
        <f t="shared" si="576"/>
        <v>2.373071763102419</v>
      </c>
      <c r="N3361" s="2">
        <f t="shared" si="581"/>
        <v>-57.16031826309392</v>
      </c>
      <c r="O3361" s="2">
        <f>IF('PV model'!$B$2&gt;0, 180-N3361,IF('PV model'!$B$2&lt;0,0-N3361,N3361))</f>
        <v>237.16031826309393</v>
      </c>
      <c r="P3361" s="2">
        <f>ABS(O3361-'PV model'!$B$5)</f>
        <v>32.160318263093927</v>
      </c>
      <c r="Q3361" s="3">
        <f t="shared" si="577"/>
        <v>87.626928236897584</v>
      </c>
      <c r="R3361" s="3">
        <f t="shared" si="582"/>
        <v>49.387800000000027</v>
      </c>
      <c r="S3361" s="3">
        <f t="shared" si="578"/>
        <v>43.425657658742907</v>
      </c>
      <c r="T3361" s="3">
        <f>(0.5*(1-COS(RADIANS(90-$X$3)))*(D3361+E3361)*'PV model'!$B$4)</f>
        <v>0</v>
      </c>
      <c r="U3361" s="3">
        <f t="shared" si="583"/>
        <v>92.813457658742934</v>
      </c>
      <c r="V3361" s="3">
        <f>('PV model'!$B$13*(U3361/1000)*(1-'PV model'!$B$14*((20+C3361)-25))*'PV model'!$B$10)/'PV model'!$B$12</f>
        <v>8.8991057918831711</v>
      </c>
    </row>
    <row r="3362" spans="1:22" x14ac:dyDescent="0.2">
      <c r="A3362" s="10">
        <f t="shared" si="584"/>
        <v>140</v>
      </c>
      <c r="B3362" s="10">
        <f t="shared" si="585"/>
        <v>21</v>
      </c>
      <c r="C3362" s="23">
        <v>14.6</v>
      </c>
      <c r="D3362" s="24">
        <v>0</v>
      </c>
      <c r="E3362" s="24">
        <v>3.528</v>
      </c>
      <c r="F3362" s="48"/>
      <c r="G3362" s="48"/>
      <c r="H3362" s="1">
        <f t="shared" si="586"/>
        <v>19.938846471976522</v>
      </c>
      <c r="I3362" s="1">
        <f t="shared" si="579"/>
        <v>3.5894623771381697</v>
      </c>
      <c r="J3362" s="4">
        <f>B3362+('PV model'!$B$3/15)+(I3362/60)</f>
        <v>20.783157706285635</v>
      </c>
      <c r="K3362" s="2">
        <f t="shared" si="580"/>
        <v>-131.74736559428453</v>
      </c>
      <c r="L3362" s="2">
        <f>DEGREES(ASIN((((COS(RADIANS('PV model'!$B$2))*COS(RADIANS(H3362))*COS(RADIANS(K3362)))+(SIN(RADIANS('PV model'!$B$2))*SIN(RADIANS(H3362)))))))</f>
        <v>-4.2145932688998453</v>
      </c>
      <c r="M3362" s="3">
        <f t="shared" si="576"/>
        <v>0</v>
      </c>
      <c r="N3362" s="2">
        <f t="shared" si="581"/>
        <v>-44.689716749830019</v>
      </c>
      <c r="O3362" s="2">
        <f>IF('PV model'!$B$2&gt;0, 180-N3362,IF('PV model'!$B$2&lt;0,0-N3362,N3362))</f>
        <v>224.68971674983001</v>
      </c>
      <c r="P3362" s="2">
        <f>ABS(O3362-'PV model'!$B$5)</f>
        <v>19.689716749830012</v>
      </c>
      <c r="Q3362" s="3">
        <f t="shared" si="577"/>
        <v>94.214593268899847</v>
      </c>
      <c r="R3362" s="3">
        <f t="shared" si="582"/>
        <v>0</v>
      </c>
      <c r="S3362" s="3">
        <f t="shared" si="578"/>
        <v>3.528</v>
      </c>
      <c r="T3362" s="3">
        <f>(0.5*(1-COS(RADIANS(90-$X$3)))*(D3362+E3362)*'PV model'!$B$4)</f>
        <v>0</v>
      </c>
      <c r="U3362" s="3">
        <f t="shared" si="583"/>
        <v>3.528</v>
      </c>
      <c r="V3362" s="3">
        <f>('PV model'!$B$13*(U3362/1000)*(1-'PV model'!$B$14*((20+C3362)-25))*'PV model'!$B$10)/'PV model'!$B$12</f>
        <v>0.33911677900799997</v>
      </c>
    </row>
    <row r="3363" spans="1:22" x14ac:dyDescent="0.2">
      <c r="A3363" s="10">
        <f t="shared" si="584"/>
        <v>140</v>
      </c>
      <c r="B3363" s="10">
        <f t="shared" si="585"/>
        <v>22</v>
      </c>
      <c r="C3363" s="23">
        <v>13.6</v>
      </c>
      <c r="D3363" s="24">
        <v>0</v>
      </c>
      <c r="E3363" s="24">
        <v>0</v>
      </c>
      <c r="F3363" s="48"/>
      <c r="G3363" s="48"/>
      <c r="H3363" s="1">
        <f t="shared" si="586"/>
        <v>19.938846471976522</v>
      </c>
      <c r="I3363" s="1">
        <f t="shared" si="579"/>
        <v>3.5894623771381697</v>
      </c>
      <c r="J3363" s="4">
        <f>B3363+('PV model'!$B$3/15)+(I3363/60)</f>
        <v>21.783157706285635</v>
      </c>
      <c r="K3363" s="2">
        <f t="shared" si="580"/>
        <v>-146.74736559428453</v>
      </c>
      <c r="L3363" s="2">
        <f>DEGREES(ASIN((((COS(RADIANS('PV model'!$B$2))*COS(RADIANS(H3363))*COS(RADIANS(K3363)))+(SIN(RADIANS('PV model'!$B$2))*SIN(RADIANS(H3363)))))))</f>
        <v>-9.4524858103601588</v>
      </c>
      <c r="M3363" s="3">
        <f t="shared" si="576"/>
        <v>0</v>
      </c>
      <c r="N3363" s="2">
        <f t="shared" si="581"/>
        <v>-31.504016584739922</v>
      </c>
      <c r="O3363" s="2">
        <f>IF('PV model'!$B$2&gt;0, 180-N3363,IF('PV model'!$B$2&lt;0,0-N3363,N3363))</f>
        <v>211.50401658473993</v>
      </c>
      <c r="P3363" s="2">
        <f>ABS(O3363-'PV model'!$B$5)</f>
        <v>6.5040165847399294</v>
      </c>
      <c r="Q3363" s="3">
        <f t="shared" si="577"/>
        <v>99.452485810360159</v>
      </c>
      <c r="R3363" s="3">
        <f t="shared" si="582"/>
        <v>0</v>
      </c>
      <c r="S3363" s="3">
        <f t="shared" si="578"/>
        <v>0</v>
      </c>
      <c r="T3363" s="3">
        <f>(0.5*(1-COS(RADIANS(90-$X$3)))*(D3363+E3363)*'PV model'!$B$4)</f>
        <v>0</v>
      </c>
      <c r="U3363" s="3">
        <f t="shared" si="583"/>
        <v>0</v>
      </c>
      <c r="V3363" s="3">
        <f>('PV model'!$B$13*(U3363/1000)*(1-'PV model'!$B$14*((20+C3363)-25))*'PV model'!$B$10)/'PV model'!$B$12</f>
        <v>0</v>
      </c>
    </row>
    <row r="3364" spans="1:22" x14ac:dyDescent="0.2">
      <c r="A3364" s="10">
        <f t="shared" si="584"/>
        <v>140</v>
      </c>
      <c r="B3364" s="10">
        <f t="shared" si="585"/>
        <v>23</v>
      </c>
      <c r="C3364" s="23">
        <v>11.7</v>
      </c>
      <c r="D3364" s="24">
        <v>0</v>
      </c>
      <c r="E3364" s="24">
        <v>0</v>
      </c>
      <c r="F3364" s="48"/>
      <c r="G3364" s="48"/>
      <c r="H3364" s="1">
        <f t="shared" si="586"/>
        <v>19.938846471976522</v>
      </c>
      <c r="I3364" s="1">
        <f t="shared" si="579"/>
        <v>3.5894623771381697</v>
      </c>
      <c r="J3364" s="4">
        <f>B3364+('PV model'!$B$3/15)+(I3364/60)</f>
        <v>22.783157706285635</v>
      </c>
      <c r="K3364" s="2">
        <f t="shared" si="580"/>
        <v>-161.74736559428453</v>
      </c>
      <c r="L3364" s="2">
        <f>DEGREES(ASIN((((COS(RADIANS('PV model'!$B$2))*COS(RADIANS(H3364))*COS(RADIANS(K3364)))+(SIN(RADIANS('PV model'!$B$2))*SIN(RADIANS(H3364)))))))</f>
        <v>-12.980687544941533</v>
      </c>
      <c r="M3364" s="3">
        <f t="shared" si="576"/>
        <v>0</v>
      </c>
      <c r="N3364" s="2">
        <f t="shared" si="581"/>
        <v>-17.587036508939946</v>
      </c>
      <c r="O3364" s="2">
        <f>IF('PV model'!$B$2&gt;0, 180-N3364,IF('PV model'!$B$2&lt;0,0-N3364,N3364))</f>
        <v>197.58703650893995</v>
      </c>
      <c r="P3364" s="2">
        <f>ABS(O3364-'PV model'!$B$5)</f>
        <v>7.4129634910600544</v>
      </c>
      <c r="Q3364" s="3">
        <f t="shared" si="577"/>
        <v>102.98068754494153</v>
      </c>
      <c r="R3364" s="3">
        <f t="shared" si="582"/>
        <v>0</v>
      </c>
      <c r="S3364" s="3">
        <f t="shared" si="578"/>
        <v>0</v>
      </c>
      <c r="T3364" s="3">
        <f>(0.5*(1-COS(RADIANS(90-$X$3)))*(D3364+E3364)*'PV model'!$B$4)</f>
        <v>0</v>
      </c>
      <c r="U3364" s="3">
        <f t="shared" si="583"/>
        <v>0</v>
      </c>
      <c r="V3364" s="3">
        <f>('PV model'!$B$13*(U3364/1000)*(1-'PV model'!$B$14*((20+C3364)-25))*'PV model'!$B$10)/'PV model'!$B$12</f>
        <v>0</v>
      </c>
    </row>
    <row r="3365" spans="1:22" x14ac:dyDescent="0.2">
      <c r="A3365" s="10">
        <f t="shared" si="584"/>
        <v>140</v>
      </c>
      <c r="B3365" s="10">
        <f t="shared" si="585"/>
        <v>24</v>
      </c>
      <c r="C3365" s="23">
        <v>9.9</v>
      </c>
      <c r="D3365" s="24">
        <v>0</v>
      </c>
      <c r="E3365" s="24">
        <v>0</v>
      </c>
      <c r="F3365" s="48"/>
      <c r="G3365" s="48"/>
      <c r="H3365" s="1">
        <f t="shared" si="586"/>
        <v>19.938846471976522</v>
      </c>
      <c r="I3365" s="1">
        <f t="shared" si="579"/>
        <v>3.5894623771381697</v>
      </c>
      <c r="J3365" s="4">
        <f>B3365+('PV model'!$B$3/15)+(I3365/60)</f>
        <v>23.783157706285635</v>
      </c>
      <c r="K3365" s="2">
        <f t="shared" si="580"/>
        <v>-176.74736559428453</v>
      </c>
      <c r="L3365" s="2">
        <f>DEGREES(ASIN((((COS(RADIANS('PV model'!$B$2))*COS(RADIANS(H3365))*COS(RADIANS(K3365)))+(SIN(RADIANS('PV model'!$B$2))*SIN(RADIANS(H3365)))))))</f>
        <v>-14.510382945920298</v>
      </c>
      <c r="M3365" s="3">
        <f t="shared" si="576"/>
        <v>0</v>
      </c>
      <c r="N3365" s="2">
        <f t="shared" si="581"/>
        <v>-3.1583113076393379</v>
      </c>
      <c r="O3365" s="2">
        <f>IF('PV model'!$B$2&gt;0, 180-N3365,IF('PV model'!$B$2&lt;0,0-N3365,N3365))</f>
        <v>183.15831130763934</v>
      </c>
      <c r="P3365" s="2">
        <f>ABS(O3365-'PV model'!$B$5)</f>
        <v>21.841688692360663</v>
      </c>
      <c r="Q3365" s="3">
        <f t="shared" si="577"/>
        <v>104.5103829459203</v>
      </c>
      <c r="R3365" s="3">
        <f t="shared" si="582"/>
        <v>0</v>
      </c>
      <c r="S3365" s="3">
        <f t="shared" si="578"/>
        <v>0</v>
      </c>
      <c r="T3365" s="3">
        <f>(0.5*(1-COS(RADIANS(90-$X$3)))*(D3365+E3365)*'PV model'!$B$4)</f>
        <v>0</v>
      </c>
      <c r="U3365" s="3">
        <f t="shared" si="583"/>
        <v>0</v>
      </c>
      <c r="V3365" s="3">
        <f>('PV model'!$B$13*(U3365/1000)*(1-'PV model'!$B$14*((20+C3365)-25))*'PV model'!$B$10)/'PV model'!$B$12</f>
        <v>0</v>
      </c>
    </row>
    <row r="3366" spans="1:22" x14ac:dyDescent="0.2">
      <c r="A3366" s="10">
        <f t="shared" si="584"/>
        <v>141</v>
      </c>
      <c r="B3366" s="10">
        <f t="shared" si="585"/>
        <v>1</v>
      </c>
      <c r="C3366" s="23">
        <v>8.8000000000000007</v>
      </c>
      <c r="D3366" s="24">
        <v>0</v>
      </c>
      <c r="E3366" s="24">
        <v>0</v>
      </c>
      <c r="F3366" s="48"/>
      <c r="G3366" s="48"/>
      <c r="H3366" s="1">
        <f t="shared" si="586"/>
        <v>20.148843317949304</v>
      </c>
      <c r="I3366" s="1">
        <f t="shared" si="579"/>
        <v>3.5289724689096342</v>
      </c>
      <c r="J3366" s="4">
        <f>B3366+('PV model'!$B$3/15)+(I3366/60)</f>
        <v>0.782149541148494</v>
      </c>
      <c r="K3366" s="2">
        <f t="shared" si="580"/>
        <v>168.2677568827726</v>
      </c>
      <c r="L3366" s="2">
        <f>DEGREES(ASIN((((COS(RADIANS('PV model'!$B$2))*COS(RADIANS(H3366))*COS(RADIANS(K3366)))+(SIN(RADIANS('PV model'!$B$2))*SIN(RADIANS(H3366)))))))</f>
        <v>-13.695109556532152</v>
      </c>
      <c r="M3366" s="3">
        <f t="shared" si="576"/>
        <v>0</v>
      </c>
      <c r="N3366" s="2">
        <f t="shared" si="581"/>
        <v>11.331209992044021</v>
      </c>
      <c r="O3366" s="2">
        <f>IF('PV model'!$B$2&gt;0, 180-N3366,IF('PV model'!$B$2&lt;0,0-N3366,N3366))</f>
        <v>168.66879000795598</v>
      </c>
      <c r="P3366" s="2">
        <f>ABS(O3366-'PV model'!$B$5)</f>
        <v>36.331209992044023</v>
      </c>
      <c r="Q3366" s="3">
        <f t="shared" si="577"/>
        <v>103.69510955653215</v>
      </c>
      <c r="R3366" s="3">
        <f t="shared" si="582"/>
        <v>0</v>
      </c>
      <c r="S3366" s="3">
        <f t="shared" si="578"/>
        <v>0</v>
      </c>
      <c r="T3366" s="3">
        <f>(0.5*(1-COS(RADIANS(90-$X$3)))*(D3366+E3366)*'PV model'!$B$4)</f>
        <v>0</v>
      </c>
      <c r="U3366" s="3">
        <f t="shared" si="583"/>
        <v>0</v>
      </c>
      <c r="V3366" s="3">
        <f>('PV model'!$B$13*(U3366/1000)*(1-'PV model'!$B$14*((20+C3366)-25))*'PV model'!$B$10)/'PV model'!$B$12</f>
        <v>0</v>
      </c>
    </row>
    <row r="3367" spans="1:22" x14ac:dyDescent="0.2">
      <c r="A3367" s="10">
        <f t="shared" si="584"/>
        <v>141</v>
      </c>
      <c r="B3367" s="10">
        <f t="shared" si="585"/>
        <v>2</v>
      </c>
      <c r="C3367" s="23">
        <v>8.5</v>
      </c>
      <c r="D3367" s="24">
        <v>0</v>
      </c>
      <c r="E3367" s="24">
        <v>0</v>
      </c>
      <c r="F3367" s="48"/>
      <c r="G3367" s="48"/>
      <c r="H3367" s="1">
        <f t="shared" si="586"/>
        <v>20.148843317949304</v>
      </c>
      <c r="I3367" s="1">
        <f t="shared" si="579"/>
        <v>3.5289724689096342</v>
      </c>
      <c r="J3367" s="4">
        <f>B3367+('PV model'!$B$3/15)+(I3367/60)</f>
        <v>1.782149541148494</v>
      </c>
      <c r="K3367" s="2">
        <f t="shared" si="580"/>
        <v>153.2677568827726</v>
      </c>
      <c r="L3367" s="2">
        <f>DEGREES(ASIN((((COS(RADIANS('PV model'!$B$2))*COS(RADIANS(H3367))*COS(RADIANS(K3367)))+(SIN(RADIANS('PV model'!$B$2))*SIN(RADIANS(H3367)))))))</f>
        <v>-11.012934169129222</v>
      </c>
      <c r="M3367" s="3">
        <f t="shared" si="576"/>
        <v>0</v>
      </c>
      <c r="N3367" s="2">
        <f t="shared" si="581"/>
        <v>25.481258028354201</v>
      </c>
      <c r="O3367" s="2">
        <f>IF('PV model'!$B$2&gt;0, 180-N3367,IF('PV model'!$B$2&lt;0,0-N3367,N3367))</f>
        <v>154.5187419716458</v>
      </c>
      <c r="P3367" s="2">
        <f>ABS(O3367-'PV model'!$B$5)</f>
        <v>50.481258028354205</v>
      </c>
      <c r="Q3367" s="3">
        <f t="shared" si="577"/>
        <v>101.01293416912922</v>
      </c>
      <c r="R3367" s="3">
        <f t="shared" si="582"/>
        <v>0</v>
      </c>
      <c r="S3367" s="3">
        <f t="shared" si="578"/>
        <v>0</v>
      </c>
      <c r="T3367" s="3">
        <f>(0.5*(1-COS(RADIANS(90-$X$3)))*(D3367+E3367)*'PV model'!$B$4)</f>
        <v>0</v>
      </c>
      <c r="U3367" s="3">
        <f t="shared" si="583"/>
        <v>0</v>
      </c>
      <c r="V3367" s="3">
        <f>('PV model'!$B$13*(U3367/1000)*(1-'PV model'!$B$14*((20+C3367)-25))*'PV model'!$B$10)/'PV model'!$B$12</f>
        <v>0</v>
      </c>
    </row>
    <row r="3368" spans="1:22" x14ac:dyDescent="0.2">
      <c r="A3368" s="10">
        <f t="shared" si="584"/>
        <v>141</v>
      </c>
      <c r="B3368" s="10">
        <f t="shared" si="585"/>
        <v>3</v>
      </c>
      <c r="C3368" s="23">
        <v>7.2</v>
      </c>
      <c r="D3368" s="24">
        <v>0</v>
      </c>
      <c r="E3368" s="24">
        <v>0</v>
      </c>
      <c r="F3368" s="48"/>
      <c r="G3368" s="48"/>
      <c r="H3368" s="1">
        <f t="shared" si="586"/>
        <v>20.148843317949304</v>
      </c>
      <c r="I3368" s="1">
        <f t="shared" si="579"/>
        <v>3.5289724689096342</v>
      </c>
      <c r="J3368" s="4">
        <f>B3368+('PV model'!$B$3/15)+(I3368/60)</f>
        <v>2.7821495411484936</v>
      </c>
      <c r="K3368" s="2">
        <f t="shared" si="580"/>
        <v>138.2677568827726</v>
      </c>
      <c r="L3368" s="2">
        <f>DEGREES(ASIN((((COS(RADIANS('PV model'!$B$2))*COS(RADIANS(H3368))*COS(RADIANS(K3368)))+(SIN(RADIANS('PV model'!$B$2))*SIN(RADIANS(H3368)))))))</f>
        <v>-6.4849183453275678</v>
      </c>
      <c r="M3368" s="3">
        <f t="shared" si="576"/>
        <v>0</v>
      </c>
      <c r="N3368" s="2">
        <f t="shared" si="581"/>
        <v>38.971771200219436</v>
      </c>
      <c r="O3368" s="2">
        <f>IF('PV model'!$B$2&gt;0, 180-N3368,IF('PV model'!$B$2&lt;0,0-N3368,N3368))</f>
        <v>141.02822879978055</v>
      </c>
      <c r="P3368" s="2">
        <f>ABS(O3368-'PV model'!$B$5)</f>
        <v>63.97177120021945</v>
      </c>
      <c r="Q3368" s="3">
        <f t="shared" si="577"/>
        <v>96.484918345327557</v>
      </c>
      <c r="R3368" s="3">
        <f t="shared" si="582"/>
        <v>0</v>
      </c>
      <c r="S3368" s="3">
        <f t="shared" si="578"/>
        <v>0</v>
      </c>
      <c r="T3368" s="3">
        <f>(0.5*(1-COS(RADIANS(90-$X$3)))*(D3368+E3368)*'PV model'!$B$4)</f>
        <v>0</v>
      </c>
      <c r="U3368" s="3">
        <f t="shared" si="583"/>
        <v>0</v>
      </c>
      <c r="V3368" s="3">
        <f>('PV model'!$B$13*(U3368/1000)*(1-'PV model'!$B$14*((20+C3368)-25))*'PV model'!$B$10)/'PV model'!$B$12</f>
        <v>0</v>
      </c>
    </row>
    <row r="3369" spans="1:22" x14ac:dyDescent="0.2">
      <c r="A3369" s="10">
        <f t="shared" si="584"/>
        <v>141</v>
      </c>
      <c r="B3369" s="10">
        <f t="shared" si="585"/>
        <v>4</v>
      </c>
      <c r="C3369" s="23">
        <v>6.6</v>
      </c>
      <c r="D3369" s="24">
        <v>0</v>
      </c>
      <c r="E3369" s="24">
        <v>0</v>
      </c>
      <c r="F3369" s="48"/>
      <c r="G3369" s="48"/>
      <c r="H3369" s="1">
        <f t="shared" si="586"/>
        <v>20.148843317949304</v>
      </c>
      <c r="I3369" s="1">
        <f t="shared" si="579"/>
        <v>3.5289724689096342</v>
      </c>
      <c r="J3369" s="4">
        <f>B3369+('PV model'!$B$3/15)+(I3369/60)</f>
        <v>3.7821495411484936</v>
      </c>
      <c r="K3369" s="2">
        <f t="shared" si="580"/>
        <v>123.2677568827726</v>
      </c>
      <c r="L3369" s="2">
        <f>DEGREES(ASIN((((COS(RADIANS('PV model'!$B$2))*COS(RADIANS(H3369))*COS(RADIANS(K3369)))+(SIN(RADIANS('PV model'!$B$2))*SIN(RADIANS(H3369)))))))</f>
        <v>-0.44749152536501186</v>
      </c>
      <c r="M3369" s="3">
        <f t="shared" si="576"/>
        <v>0</v>
      </c>
      <c r="N3369" s="2">
        <f t="shared" si="581"/>
        <v>51.717960553354281</v>
      </c>
      <c r="O3369" s="2">
        <f>IF('PV model'!$B$2&gt;0, 180-N3369,IF('PV model'!$B$2&lt;0,0-N3369,N3369))</f>
        <v>128.28203944664571</v>
      </c>
      <c r="P3369" s="2">
        <f>ABS(O3369-'PV model'!$B$5)</f>
        <v>76.717960553354288</v>
      </c>
      <c r="Q3369" s="3">
        <f t="shared" si="577"/>
        <v>90.44749152536501</v>
      </c>
      <c r="R3369" s="3">
        <f t="shared" si="582"/>
        <v>0</v>
      </c>
      <c r="S3369" s="3">
        <f t="shared" si="578"/>
        <v>0</v>
      </c>
      <c r="T3369" s="3">
        <f>(0.5*(1-COS(RADIANS(90-$X$3)))*(D3369+E3369)*'PV model'!$B$4)</f>
        <v>0</v>
      </c>
      <c r="U3369" s="3">
        <f t="shared" si="583"/>
        <v>0</v>
      </c>
      <c r="V3369" s="3">
        <f>('PV model'!$B$13*(U3369/1000)*(1-'PV model'!$B$14*((20+C3369)-25))*'PV model'!$B$10)/'PV model'!$B$12</f>
        <v>0</v>
      </c>
    </row>
    <row r="3370" spans="1:22" x14ac:dyDescent="0.2">
      <c r="A3370" s="10">
        <f t="shared" si="584"/>
        <v>141</v>
      </c>
      <c r="B3370" s="10">
        <f t="shared" si="585"/>
        <v>5</v>
      </c>
      <c r="C3370" s="23">
        <v>5.5</v>
      </c>
      <c r="D3370" s="24">
        <v>0</v>
      </c>
      <c r="E3370" s="24">
        <v>13.229999999999999</v>
      </c>
      <c r="F3370" s="48"/>
      <c r="G3370" s="48"/>
      <c r="H3370" s="1">
        <f t="shared" si="586"/>
        <v>20.148843317949304</v>
      </c>
      <c r="I3370" s="1">
        <f t="shared" si="579"/>
        <v>3.5289724689096342</v>
      </c>
      <c r="J3370" s="4">
        <f>B3370+('PV model'!$B$3/15)+(I3370/60)</f>
        <v>4.7821495411484944</v>
      </c>
      <c r="K3370" s="2">
        <f t="shared" si="580"/>
        <v>108.26775688277259</v>
      </c>
      <c r="L3370" s="2">
        <f>DEGREES(ASIN((((COS(RADIANS('PV model'!$B$2))*COS(RADIANS(H3370))*COS(RADIANS(K3370)))+(SIN(RADIANS('PV model'!$B$2))*SIN(RADIANS(H3370)))))))</f>
        <v>6.7305074811381917</v>
      </c>
      <c r="M3370" s="3">
        <f t="shared" si="576"/>
        <v>6.7305074811381917</v>
      </c>
      <c r="N3370" s="2">
        <f t="shared" si="581"/>
        <v>63.853950945999905</v>
      </c>
      <c r="O3370" s="2">
        <f>IF('PV model'!$B$2&gt;0, 180-N3370,IF('PV model'!$B$2&lt;0,0-N3370,N3370))</f>
        <v>116.14604905400009</v>
      </c>
      <c r="P3370" s="2">
        <f>ABS(O3370-'PV model'!$B$5)</f>
        <v>88.853950945999912</v>
      </c>
      <c r="Q3370" s="3">
        <f t="shared" si="577"/>
        <v>83.26949251886181</v>
      </c>
      <c r="R3370" s="3">
        <f t="shared" si="582"/>
        <v>0</v>
      </c>
      <c r="S3370" s="3">
        <f t="shared" si="578"/>
        <v>13.229999999999999</v>
      </c>
      <c r="T3370" s="3">
        <f>(0.5*(1-COS(RADIANS(90-$X$3)))*(D3370+E3370)*'PV model'!$B$4)</f>
        <v>0</v>
      </c>
      <c r="U3370" s="3">
        <f t="shared" si="583"/>
        <v>13.229999999999999</v>
      </c>
      <c r="V3370" s="3">
        <f>('PV model'!$B$13*(U3370/1000)*(1-'PV model'!$B$14*((20+C3370)-25))*'PV model'!$B$10)/'PV model'!$B$12</f>
        <v>1.3198258583999998</v>
      </c>
    </row>
    <row r="3371" spans="1:22" x14ac:dyDescent="0.2">
      <c r="A3371" s="10">
        <f t="shared" si="584"/>
        <v>141</v>
      </c>
      <c r="B3371" s="10">
        <f t="shared" si="585"/>
        <v>6</v>
      </c>
      <c r="C3371" s="23">
        <v>6.2</v>
      </c>
      <c r="D3371" s="24">
        <v>157.143</v>
      </c>
      <c r="E3371" s="24">
        <v>57.33</v>
      </c>
      <c r="F3371" s="48"/>
      <c r="G3371" s="48"/>
      <c r="H3371" s="1">
        <f t="shared" si="586"/>
        <v>20.148843317949304</v>
      </c>
      <c r="I3371" s="1">
        <f t="shared" si="579"/>
        <v>3.5289724689096342</v>
      </c>
      <c r="J3371" s="4">
        <f>B3371+('PV model'!$B$3/15)+(I3371/60)</f>
        <v>5.7821495411484944</v>
      </c>
      <c r="K3371" s="2">
        <f t="shared" si="580"/>
        <v>93.267756882772588</v>
      </c>
      <c r="L3371" s="2">
        <f>DEGREES(ASIN((((COS(RADIANS('PV model'!$B$2))*COS(RADIANS(H3371))*COS(RADIANS(K3371)))+(SIN(RADIANS('PV model'!$B$2))*SIN(RADIANS(H3371)))))))</f>
        <v>14.688755186354017</v>
      </c>
      <c r="M3371" s="3">
        <f t="shared" si="576"/>
        <v>14.688755186354017</v>
      </c>
      <c r="N3371" s="2">
        <f t="shared" si="581"/>
        <v>75.682887461123755</v>
      </c>
      <c r="O3371" s="2">
        <f>IF('PV model'!$B$2&gt;0, 180-N3371,IF('PV model'!$B$2&lt;0,0-N3371,N3371))</f>
        <v>104.31711253887624</v>
      </c>
      <c r="P3371" s="2">
        <f>ABS(O3371-'PV model'!$B$5)</f>
        <v>100.68288746112376</v>
      </c>
      <c r="Q3371" s="3">
        <f t="shared" si="577"/>
        <v>75.311244813645999</v>
      </c>
      <c r="R3371" s="3">
        <f t="shared" si="582"/>
        <v>157.14299999999983</v>
      </c>
      <c r="S3371" s="3">
        <f t="shared" si="578"/>
        <v>70.346993944259381</v>
      </c>
      <c r="T3371" s="3">
        <f>(0.5*(1-COS(RADIANS(90-$X$3)))*(D3371+E3371)*'PV model'!$B$4)</f>
        <v>0</v>
      </c>
      <c r="U3371" s="3">
        <f t="shared" si="583"/>
        <v>227.4899939442592</v>
      </c>
      <c r="V3371" s="3">
        <f>('PV model'!$B$13*(U3371/1000)*(1-'PV model'!$B$14*((20+C3371)-25))*'PV model'!$B$10)/'PV model'!$B$12</f>
        <v>22.63074827565374</v>
      </c>
    </row>
    <row r="3372" spans="1:22" x14ac:dyDescent="0.2">
      <c r="A3372" s="10">
        <f t="shared" si="584"/>
        <v>141</v>
      </c>
      <c r="B3372" s="10">
        <f t="shared" si="585"/>
        <v>7</v>
      </c>
      <c r="C3372" s="23">
        <v>9</v>
      </c>
      <c r="D3372" s="24">
        <v>212.19649999999999</v>
      </c>
      <c r="E3372" s="24">
        <v>87.317999999999998</v>
      </c>
      <c r="F3372" s="48"/>
      <c r="G3372" s="48"/>
      <c r="H3372" s="1">
        <f t="shared" si="586"/>
        <v>20.148843317949304</v>
      </c>
      <c r="I3372" s="1">
        <f t="shared" si="579"/>
        <v>3.5289724689096342</v>
      </c>
      <c r="J3372" s="4">
        <f>B3372+('PV model'!$B$3/15)+(I3372/60)</f>
        <v>6.7821495411484944</v>
      </c>
      <c r="K3372" s="2">
        <f t="shared" si="580"/>
        <v>78.267756882772588</v>
      </c>
      <c r="L3372" s="2">
        <f>DEGREES(ASIN((((COS(RADIANS('PV model'!$B$2))*COS(RADIANS(H3372))*COS(RADIANS(K3372)))+(SIN(RADIANS('PV model'!$B$2))*SIN(RADIANS(H3372)))))))</f>
        <v>23.079144612501114</v>
      </c>
      <c r="M3372" s="3">
        <f t="shared" si="576"/>
        <v>23.079144612501114</v>
      </c>
      <c r="N3372" s="2">
        <f t="shared" si="581"/>
        <v>87.646168113883661</v>
      </c>
      <c r="O3372" s="2">
        <f>IF('PV model'!$B$2&gt;0, 180-N3372,IF('PV model'!$B$2&lt;0,0-N3372,N3372))</f>
        <v>92.353831886116339</v>
      </c>
      <c r="P3372" s="2">
        <f>ABS(O3372-'PV model'!$B$5)</f>
        <v>112.64616811388366</v>
      </c>
      <c r="Q3372" s="3">
        <f t="shared" si="577"/>
        <v>66.920855387498889</v>
      </c>
      <c r="R3372" s="3">
        <f t="shared" si="582"/>
        <v>212.19649999999996</v>
      </c>
      <c r="S3372" s="3">
        <f t="shared" si="578"/>
        <v>112.54725232760198</v>
      </c>
      <c r="T3372" s="3">
        <f>(0.5*(1-COS(RADIANS(90-$X$3)))*(D3372+E3372)*'PV model'!$B$4)</f>
        <v>0</v>
      </c>
      <c r="U3372" s="3">
        <f t="shared" si="583"/>
        <v>324.74375232760195</v>
      </c>
      <c r="V3372" s="3">
        <f>('PV model'!$B$13*(U3372/1000)*(1-'PV model'!$B$14*((20+C3372)-25))*'PV model'!$B$10)/'PV model'!$B$12</f>
        <v>31.942003314944415</v>
      </c>
    </row>
    <row r="3373" spans="1:22" x14ac:dyDescent="0.2">
      <c r="A3373" s="10">
        <f t="shared" si="584"/>
        <v>141</v>
      </c>
      <c r="B3373" s="10">
        <f t="shared" si="585"/>
        <v>8</v>
      </c>
      <c r="C3373" s="23">
        <v>11</v>
      </c>
      <c r="D3373" s="24">
        <v>617.34749999999997</v>
      </c>
      <c r="E3373" s="24">
        <v>110.25</v>
      </c>
      <c r="F3373" s="48"/>
      <c r="G3373" s="48"/>
      <c r="H3373" s="1">
        <f t="shared" si="586"/>
        <v>20.148843317949304</v>
      </c>
      <c r="I3373" s="1">
        <f t="shared" si="579"/>
        <v>3.5289724689096342</v>
      </c>
      <c r="J3373" s="4">
        <f>B3373+('PV model'!$B$3/15)+(I3373/60)</f>
        <v>7.7821495411484944</v>
      </c>
      <c r="K3373" s="2">
        <f t="shared" si="580"/>
        <v>63.267756882772581</v>
      </c>
      <c r="L3373" s="2">
        <f>DEGREES(ASIN((((COS(RADIANS('PV model'!$B$2))*COS(RADIANS(H3373))*COS(RADIANS(K3373)))+(SIN(RADIANS('PV model'!$B$2))*SIN(RADIANS(H3373)))))))</f>
        <v>31.538273194616934</v>
      </c>
      <c r="M3373" s="3">
        <f t="shared" si="576"/>
        <v>31.538273194616934</v>
      </c>
      <c r="N3373" s="2">
        <f t="shared" si="581"/>
        <v>79.663999544281751</v>
      </c>
      <c r="O3373" s="2">
        <f>IF('PV model'!$B$2&gt;0, 180-N3373,IF('PV model'!$B$2&lt;0,0-N3373,N3373))</f>
        <v>100.33600045571825</v>
      </c>
      <c r="P3373" s="2">
        <f>ABS(O3373-'PV model'!$B$5)</f>
        <v>104.66399954428175</v>
      </c>
      <c r="Q3373" s="3">
        <f t="shared" si="577"/>
        <v>58.461726805383066</v>
      </c>
      <c r="R3373" s="3">
        <f t="shared" si="582"/>
        <v>617.34750000000008</v>
      </c>
      <c r="S3373" s="3">
        <f t="shared" si="578"/>
        <v>150.68971105333279</v>
      </c>
      <c r="T3373" s="3">
        <f>(0.5*(1-COS(RADIANS(90-$X$3)))*(D3373+E3373)*'PV model'!$B$4)</f>
        <v>0</v>
      </c>
      <c r="U3373" s="3">
        <f t="shared" si="583"/>
        <v>768.03721105333284</v>
      </c>
      <c r="V3373" s="3">
        <f>('PV model'!$B$13*(U3373/1000)*(1-'PV model'!$B$14*((20+C3373)-25))*'PV model'!$B$10)/'PV model'!$B$12</f>
        <v>74.930447626085765</v>
      </c>
    </row>
    <row r="3374" spans="1:22" x14ac:dyDescent="0.2">
      <c r="A3374" s="10">
        <f t="shared" si="584"/>
        <v>141</v>
      </c>
      <c r="B3374" s="10">
        <f t="shared" si="585"/>
        <v>9</v>
      </c>
      <c r="C3374" s="23">
        <v>12.7</v>
      </c>
      <c r="D3374" s="24">
        <v>754.28639999999996</v>
      </c>
      <c r="E3374" s="24">
        <v>119.952</v>
      </c>
      <c r="F3374" s="48"/>
      <c r="G3374" s="48"/>
      <c r="H3374" s="1">
        <f t="shared" si="586"/>
        <v>20.148843317949304</v>
      </c>
      <c r="I3374" s="1">
        <f t="shared" si="579"/>
        <v>3.5289724689096342</v>
      </c>
      <c r="J3374" s="4">
        <f>B3374+('PV model'!$B$3/15)+(I3374/60)</f>
        <v>8.7821495411484936</v>
      </c>
      <c r="K3374" s="2">
        <f t="shared" si="580"/>
        <v>48.267756882772595</v>
      </c>
      <c r="L3374" s="2">
        <f>DEGREES(ASIN((((COS(RADIANS('PV model'!$B$2))*COS(RADIANS(H3374))*COS(RADIANS(K3374)))+(SIN(RADIANS('PV model'!$B$2))*SIN(RADIANS(H3374)))))))</f>
        <v>39.630448423817988</v>
      </c>
      <c r="M3374" s="3">
        <f t="shared" si="576"/>
        <v>39.630448423817988</v>
      </c>
      <c r="N3374" s="2">
        <f t="shared" si="581"/>
        <v>65.457734766026121</v>
      </c>
      <c r="O3374" s="2">
        <f>IF('PV model'!$B$2&gt;0, 180-N3374,IF('PV model'!$B$2&lt;0,0-N3374,N3374))</f>
        <v>114.54226523397388</v>
      </c>
      <c r="P3374" s="2">
        <f>ABS(O3374-'PV model'!$B$5)</f>
        <v>90.457734766026121</v>
      </c>
      <c r="Q3374" s="3">
        <f t="shared" si="577"/>
        <v>50.369551576182005</v>
      </c>
      <c r="R3374" s="3">
        <f t="shared" si="582"/>
        <v>754.28640000000007</v>
      </c>
      <c r="S3374" s="3">
        <f t="shared" si="578"/>
        <v>166.42595562349325</v>
      </c>
      <c r="T3374" s="3">
        <f>(0.5*(1-COS(RADIANS(90-$X$3)))*(D3374+E3374)*'PV model'!$B$4)</f>
        <v>0</v>
      </c>
      <c r="U3374" s="3">
        <f t="shared" si="583"/>
        <v>920.71235562349329</v>
      </c>
      <c r="V3374" s="3">
        <f>('PV model'!$B$13*(U3374/1000)*(1-'PV model'!$B$14*((20+C3374)-25))*'PV model'!$B$10)/'PV model'!$B$12</f>
        <v>89.199747330426149</v>
      </c>
    </row>
    <row r="3375" spans="1:22" x14ac:dyDescent="0.2">
      <c r="A3375" s="10">
        <f t="shared" si="584"/>
        <v>141</v>
      </c>
      <c r="B3375" s="10">
        <f t="shared" si="585"/>
        <v>10</v>
      </c>
      <c r="C3375" s="23">
        <v>12.7</v>
      </c>
      <c r="D3375" s="24">
        <v>838.47014999999999</v>
      </c>
      <c r="E3375" s="24">
        <v>113.77800000000001</v>
      </c>
      <c r="F3375" s="48"/>
      <c r="G3375" s="48"/>
      <c r="H3375" s="1">
        <f t="shared" si="586"/>
        <v>20.148843317949304</v>
      </c>
      <c r="I3375" s="1">
        <f t="shared" si="579"/>
        <v>3.5289724689096342</v>
      </c>
      <c r="J3375" s="4">
        <f>B3375+('PV model'!$B$3/15)+(I3375/60)</f>
        <v>9.7821495411484936</v>
      </c>
      <c r="K3375" s="2">
        <f t="shared" si="580"/>
        <v>33.267756882772595</v>
      </c>
      <c r="L3375" s="2">
        <f>DEGREES(ASIN((((COS(RADIANS('PV model'!$B$2))*COS(RADIANS(H3375))*COS(RADIANS(K3375)))+(SIN(RADIANS('PV model'!$B$2))*SIN(RADIANS(H3375)))))))</f>
        <v>46.75889233924913</v>
      </c>
      <c r="M3375" s="3">
        <f t="shared" si="576"/>
        <v>46.75889233924913</v>
      </c>
      <c r="N3375" s="2">
        <f t="shared" si="581"/>
        <v>48.739681669800099</v>
      </c>
      <c r="O3375" s="2">
        <f>IF('PV model'!$B$2&gt;0, 180-N3375,IF('PV model'!$B$2&lt;0,0-N3375,N3375))</f>
        <v>131.26031833019991</v>
      </c>
      <c r="P3375" s="2">
        <f>ABS(O3375-'PV model'!$B$5)</f>
        <v>73.739681669800092</v>
      </c>
      <c r="Q3375" s="3">
        <f t="shared" si="577"/>
        <v>43.24110766075087</v>
      </c>
      <c r="R3375" s="3">
        <f t="shared" si="582"/>
        <v>838.47014999999988</v>
      </c>
      <c r="S3375" s="3">
        <f t="shared" si="578"/>
        <v>156.0746134353883</v>
      </c>
      <c r="T3375" s="3">
        <f>(0.5*(1-COS(RADIANS(90-$X$3)))*(D3375+E3375)*'PV model'!$B$4)</f>
        <v>0</v>
      </c>
      <c r="U3375" s="3">
        <f t="shared" si="583"/>
        <v>994.54476343538818</v>
      </c>
      <c r="V3375" s="3">
        <f>('PV model'!$B$13*(U3375/1000)*(1-'PV model'!$B$14*((20+C3375)-25))*'PV model'!$B$10)/'PV model'!$B$12</f>
        <v>96.352721960768946</v>
      </c>
    </row>
    <row r="3376" spans="1:22" x14ac:dyDescent="0.2">
      <c r="A3376" s="10">
        <f t="shared" si="584"/>
        <v>141</v>
      </c>
      <c r="B3376" s="10">
        <f t="shared" si="585"/>
        <v>11</v>
      </c>
      <c r="C3376" s="23">
        <v>14</v>
      </c>
      <c r="D3376" s="24">
        <v>537.65355</v>
      </c>
      <c r="E3376" s="24">
        <v>253.13400000000001</v>
      </c>
      <c r="F3376" s="48"/>
      <c r="G3376" s="48"/>
      <c r="H3376" s="1">
        <f t="shared" si="586"/>
        <v>20.148843317949304</v>
      </c>
      <c r="I3376" s="1">
        <f t="shared" si="579"/>
        <v>3.5289724689096342</v>
      </c>
      <c r="J3376" s="4">
        <f>B3376+('PV model'!$B$3/15)+(I3376/60)</f>
        <v>10.782149541148494</v>
      </c>
      <c r="K3376" s="2">
        <f t="shared" si="580"/>
        <v>18.267756882772595</v>
      </c>
      <c r="L3376" s="2">
        <f>DEGREES(ASIN((((COS(RADIANS('PV model'!$B$2))*COS(RADIANS(H3376))*COS(RADIANS(K3376)))+(SIN(RADIANS('PV model'!$B$2))*SIN(RADIANS(H3376)))))))</f>
        <v>52.075614379421147</v>
      </c>
      <c r="M3376" s="3">
        <f t="shared" si="576"/>
        <v>52.075614379421147</v>
      </c>
      <c r="N3376" s="2">
        <f t="shared" si="581"/>
        <v>28.606446964972399</v>
      </c>
      <c r="O3376" s="2">
        <f>IF('PV model'!$B$2&gt;0, 180-N3376,IF('PV model'!$B$2&lt;0,0-N3376,N3376))</f>
        <v>151.39355303502759</v>
      </c>
      <c r="P3376" s="2">
        <f>ABS(O3376-'PV model'!$B$5)</f>
        <v>53.606446964972406</v>
      </c>
      <c r="Q3376" s="3">
        <f t="shared" si="577"/>
        <v>37.924385620578846</v>
      </c>
      <c r="R3376" s="3">
        <f t="shared" si="582"/>
        <v>537.65355</v>
      </c>
      <c r="S3376" s="3">
        <f t="shared" si="578"/>
        <v>331.32813279528057</v>
      </c>
      <c r="T3376" s="3">
        <f>(0.5*(1-COS(RADIANS(90-$X$3)))*(D3376+E3376)*'PV model'!$B$4)</f>
        <v>0</v>
      </c>
      <c r="U3376" s="3">
        <f t="shared" si="583"/>
        <v>868.98168279528056</v>
      </c>
      <c r="V3376" s="3">
        <f>('PV model'!$B$13*(U3376/1000)*(1-'PV model'!$B$14*((20+C3376)-25))*'PV model'!$B$10)/'PV model'!$B$12</f>
        <v>83.73632628777645</v>
      </c>
    </row>
    <row r="3377" spans="1:22" x14ac:dyDescent="0.2">
      <c r="A3377" s="10">
        <f t="shared" si="584"/>
        <v>141</v>
      </c>
      <c r="B3377" s="10">
        <f t="shared" si="585"/>
        <v>12</v>
      </c>
      <c r="C3377" s="23">
        <v>15.1</v>
      </c>
      <c r="D3377" s="24">
        <v>446.73509999999999</v>
      </c>
      <c r="E3377" s="24">
        <v>296.35199999999998</v>
      </c>
      <c r="F3377" s="48"/>
      <c r="G3377" s="48"/>
      <c r="H3377" s="1">
        <f t="shared" si="586"/>
        <v>20.148843317949304</v>
      </c>
      <c r="I3377" s="1">
        <f t="shared" si="579"/>
        <v>3.5289724689096342</v>
      </c>
      <c r="J3377" s="4">
        <f>B3377+('PV model'!$B$3/15)+(I3377/60)</f>
        <v>11.782149541148494</v>
      </c>
      <c r="K3377" s="2">
        <f t="shared" si="580"/>
        <v>3.2677568827725967</v>
      </c>
      <c r="L3377" s="2">
        <f>DEGREES(ASIN((((COS(RADIANS('PV model'!$B$2))*COS(RADIANS(H3377))*COS(RADIANS(K3377)))+(SIN(RADIANS('PV model'!$B$2))*SIN(RADIANS(H3377)))))))</f>
        <v>54.563315745055249</v>
      </c>
      <c r="M3377" s="3">
        <f t="shared" si="576"/>
        <v>54.563315745055249</v>
      </c>
      <c r="N3377" s="2">
        <f t="shared" si="581"/>
        <v>5.295730832837239</v>
      </c>
      <c r="O3377" s="2">
        <f>IF('PV model'!$B$2&gt;0, 180-N3377,IF('PV model'!$B$2&lt;0,0-N3377,N3377))</f>
        <v>174.70426916716275</v>
      </c>
      <c r="P3377" s="2">
        <f>ABS(O3377-'PV model'!$B$5)</f>
        <v>30.295730832837251</v>
      </c>
      <c r="Q3377" s="3">
        <f t="shared" si="577"/>
        <v>35.436684254944744</v>
      </c>
      <c r="R3377" s="3">
        <f t="shared" si="582"/>
        <v>446.73509999999999</v>
      </c>
      <c r="S3377" s="3">
        <f t="shared" si="578"/>
        <v>377.44734605130049</v>
      </c>
      <c r="T3377" s="3">
        <f>(0.5*(1-COS(RADIANS(90-$X$3)))*(D3377+E3377)*'PV model'!$B$4)</f>
        <v>0</v>
      </c>
      <c r="U3377" s="3">
        <f t="shared" si="583"/>
        <v>824.18244605130053</v>
      </c>
      <c r="V3377" s="3">
        <f>('PV model'!$B$13*(U3377/1000)*(1-'PV model'!$B$14*((20+C3377)-25))*'PV model'!$B$10)/'PV model'!$B$12</f>
        <v>79.056912104073561</v>
      </c>
    </row>
    <row r="3378" spans="1:22" x14ac:dyDescent="0.2">
      <c r="A3378" s="10">
        <f t="shared" si="584"/>
        <v>141</v>
      </c>
      <c r="B3378" s="10">
        <f t="shared" si="585"/>
        <v>13</v>
      </c>
      <c r="C3378" s="23">
        <v>16.3</v>
      </c>
      <c r="D3378" s="24">
        <v>315.40845000000002</v>
      </c>
      <c r="E3378" s="24">
        <v>337.80600000000004</v>
      </c>
      <c r="F3378" s="48"/>
      <c r="G3378" s="48"/>
      <c r="H3378" s="1">
        <f t="shared" si="586"/>
        <v>20.148843317949304</v>
      </c>
      <c r="I3378" s="1">
        <f t="shared" si="579"/>
        <v>3.5289724689096342</v>
      </c>
      <c r="J3378" s="4">
        <f>B3378+('PV model'!$B$3/15)+(I3378/60)</f>
        <v>12.782149541148494</v>
      </c>
      <c r="K3378" s="2">
        <f t="shared" si="580"/>
        <v>-11.732243117227403</v>
      </c>
      <c r="L3378" s="2">
        <f>DEGREES(ASIN((((COS(RADIANS('PV model'!$B$2))*COS(RADIANS(H3378))*COS(RADIANS(K3378)))+(SIN(RADIANS('PV model'!$B$2))*SIN(RADIANS(H3378)))))))</f>
        <v>53.563195231317025</v>
      </c>
      <c r="M3378" s="3">
        <f t="shared" si="576"/>
        <v>53.563195231317025</v>
      </c>
      <c r="N3378" s="2">
        <f t="shared" si="581"/>
        <v>-18.74794230450259</v>
      </c>
      <c r="O3378" s="2">
        <f>IF('PV model'!$B$2&gt;0, 180-N3378,IF('PV model'!$B$2&lt;0,0-N3378,N3378))</f>
        <v>198.7479423045026</v>
      </c>
      <c r="P3378" s="2">
        <f>ABS(O3378-'PV model'!$B$5)</f>
        <v>6.252057695497399</v>
      </c>
      <c r="Q3378" s="3">
        <f t="shared" si="577"/>
        <v>36.436804768682975</v>
      </c>
      <c r="R3378" s="3">
        <f t="shared" si="582"/>
        <v>315.40845000000002</v>
      </c>
      <c r="S3378" s="3">
        <f t="shared" si="578"/>
        <v>419.45556933776635</v>
      </c>
      <c r="T3378" s="3">
        <f>(0.5*(1-COS(RADIANS(90-$X$3)))*(D3378+E3378)*'PV model'!$B$4)</f>
        <v>0</v>
      </c>
      <c r="U3378" s="3">
        <f t="shared" si="583"/>
        <v>734.86401933776642</v>
      </c>
      <c r="V3378" s="3">
        <f>('PV model'!$B$13*(U3378/1000)*(1-'PV model'!$B$14*((20+C3378)-25))*'PV model'!$B$10)/'PV model'!$B$12</f>
        <v>70.136750639743397</v>
      </c>
    </row>
    <row r="3379" spans="1:22" x14ac:dyDescent="0.2">
      <c r="A3379" s="10">
        <f t="shared" si="584"/>
        <v>141</v>
      </c>
      <c r="B3379" s="10">
        <f t="shared" si="585"/>
        <v>14</v>
      </c>
      <c r="C3379" s="23">
        <v>16.3</v>
      </c>
      <c r="D3379" s="24">
        <v>752.04149999999993</v>
      </c>
      <c r="E3379" s="24">
        <v>212.56200000000001</v>
      </c>
      <c r="F3379" s="48"/>
      <c r="G3379" s="48"/>
      <c r="H3379" s="1">
        <f t="shared" si="586"/>
        <v>20.148843317949304</v>
      </c>
      <c r="I3379" s="1">
        <f t="shared" si="579"/>
        <v>3.5289724689096342</v>
      </c>
      <c r="J3379" s="4">
        <f>B3379+('PV model'!$B$3/15)+(I3379/60)</f>
        <v>13.782149541148494</v>
      </c>
      <c r="K3379" s="2">
        <f t="shared" si="580"/>
        <v>-26.732243117227405</v>
      </c>
      <c r="L3379" s="2">
        <f>DEGREES(ASIN((((COS(RADIANS('PV model'!$B$2))*COS(RADIANS(H3379))*COS(RADIANS(K3379)))+(SIN(RADIANS('PV model'!$B$2))*SIN(RADIANS(H3379)))))))</f>
        <v>49.357449919249952</v>
      </c>
      <c r="M3379" s="3">
        <f t="shared" si="576"/>
        <v>49.357449919249952</v>
      </c>
      <c r="N3379" s="2">
        <f t="shared" si="581"/>
        <v>-40.417092619730688</v>
      </c>
      <c r="O3379" s="2">
        <f>IF('PV model'!$B$2&gt;0, 180-N3379,IF('PV model'!$B$2&lt;0,0-N3379,N3379))</f>
        <v>220.41709261973068</v>
      </c>
      <c r="P3379" s="2">
        <f>ABS(O3379-'PV model'!$B$5)</f>
        <v>15.417092619730681</v>
      </c>
      <c r="Q3379" s="3">
        <f t="shared" si="577"/>
        <v>40.642550080750041</v>
      </c>
      <c r="R3379" s="3">
        <f t="shared" si="582"/>
        <v>752.04149999999993</v>
      </c>
      <c r="S3379" s="3">
        <f t="shared" si="578"/>
        <v>285.90066649570628</v>
      </c>
      <c r="T3379" s="3">
        <f>(0.5*(1-COS(RADIANS(90-$X$3)))*(D3379+E3379)*'PV model'!$B$4)</f>
        <v>0</v>
      </c>
      <c r="U3379" s="3">
        <f t="shared" si="583"/>
        <v>1037.9421664957063</v>
      </c>
      <c r="V3379" s="3">
        <f>('PV model'!$B$13*(U3379/1000)*(1-'PV model'!$B$14*((20+C3379)-25))*'PV model'!$B$10)/'PV model'!$B$12</f>
        <v>99.063076969787218</v>
      </c>
    </row>
    <row r="3380" spans="1:22" x14ac:dyDescent="0.2">
      <c r="A3380" s="10">
        <f t="shared" si="584"/>
        <v>141</v>
      </c>
      <c r="B3380" s="10">
        <f t="shared" si="585"/>
        <v>15</v>
      </c>
      <c r="C3380" s="23">
        <v>18.100000000000001</v>
      </c>
      <c r="D3380" s="24">
        <v>905.81714999999997</v>
      </c>
      <c r="E3380" s="24">
        <v>106.72200000000001</v>
      </c>
      <c r="F3380" s="48"/>
      <c r="G3380" s="48"/>
      <c r="H3380" s="1">
        <f t="shared" si="586"/>
        <v>20.148843317949304</v>
      </c>
      <c r="I3380" s="1">
        <f t="shared" si="579"/>
        <v>3.5289724689096342</v>
      </c>
      <c r="J3380" s="4">
        <f>B3380+('PV model'!$B$3/15)+(I3380/60)</f>
        <v>14.782149541148494</v>
      </c>
      <c r="K3380" s="2">
        <f t="shared" si="580"/>
        <v>-41.732243117227405</v>
      </c>
      <c r="L3380" s="2">
        <f>DEGREES(ASIN((((COS(RADIANS('PV model'!$B$2))*COS(RADIANS(H3380))*COS(RADIANS(K3380)))+(SIN(RADIANS('PV model'!$B$2))*SIN(RADIANS(H3380)))))))</f>
        <v>42.898281586946091</v>
      </c>
      <c r="M3380" s="3">
        <f t="shared" si="576"/>
        <v>42.898281586946091</v>
      </c>
      <c r="N3380" s="2">
        <f t="shared" si="581"/>
        <v>-58.544986669777316</v>
      </c>
      <c r="O3380" s="2">
        <f>IF('PV model'!$B$2&gt;0, 180-N3380,IF('PV model'!$B$2&lt;0,0-N3380,N3380))</f>
        <v>238.5449866697773</v>
      </c>
      <c r="P3380" s="2">
        <f>ABS(O3380-'PV model'!$B$5)</f>
        <v>33.544986669777302</v>
      </c>
      <c r="Q3380" s="3">
        <f t="shared" si="577"/>
        <v>47.101718413053909</v>
      </c>
      <c r="R3380" s="3">
        <f t="shared" si="582"/>
        <v>905.81714999999986</v>
      </c>
      <c r="S3380" s="3">
        <f t="shared" si="578"/>
        <v>147.96319188379664</v>
      </c>
      <c r="T3380" s="3">
        <f>(0.5*(1-COS(RADIANS(90-$X$3)))*(D3380+E3380)*'PV model'!$B$4)</f>
        <v>0</v>
      </c>
      <c r="U3380" s="3">
        <f t="shared" si="583"/>
        <v>1053.7803418837966</v>
      </c>
      <c r="V3380" s="3">
        <f>('PV model'!$B$13*(U3380/1000)*(1-'PV model'!$B$14*((20+C3380)-25))*'PV model'!$B$10)/'PV model'!$B$12</f>
        <v>99.816282706829782</v>
      </c>
    </row>
    <row r="3381" spans="1:22" x14ac:dyDescent="0.2">
      <c r="A3381" s="10">
        <f t="shared" si="584"/>
        <v>141</v>
      </c>
      <c r="B3381" s="10">
        <f t="shared" si="585"/>
        <v>16</v>
      </c>
      <c r="C3381" s="23">
        <v>16.8</v>
      </c>
      <c r="D3381" s="24">
        <v>792.44970000000001</v>
      </c>
      <c r="E3381" s="24">
        <v>121.71599999999999</v>
      </c>
      <c r="F3381" s="48"/>
      <c r="G3381" s="48"/>
      <c r="H3381" s="1">
        <f t="shared" si="586"/>
        <v>20.148843317949304</v>
      </c>
      <c r="I3381" s="1">
        <f t="shared" si="579"/>
        <v>3.5289724689096342</v>
      </c>
      <c r="J3381" s="4">
        <f>B3381+('PV model'!$B$3/15)+(I3381/60)</f>
        <v>15.782149541148494</v>
      </c>
      <c r="K3381" s="2">
        <f t="shared" si="580"/>
        <v>-56.732243117227405</v>
      </c>
      <c r="L3381" s="2">
        <f>DEGREES(ASIN((((COS(RADIANS('PV model'!$B$2))*COS(RADIANS(H3381))*COS(RADIANS(K3381)))+(SIN(RADIANS('PV model'!$B$2))*SIN(RADIANS(H3381)))))))</f>
        <v>35.139373187720835</v>
      </c>
      <c r="M3381" s="3">
        <f t="shared" si="576"/>
        <v>35.139373187720835</v>
      </c>
      <c r="N3381" s="2">
        <f t="shared" si="581"/>
        <v>-73.715406379464852</v>
      </c>
      <c r="O3381" s="2">
        <f>IF('PV model'!$B$2&gt;0, 180-N3381,IF('PV model'!$B$2&lt;0,0-N3381,N3381))</f>
        <v>253.71540637946487</v>
      </c>
      <c r="P3381" s="2">
        <f>ABS(O3381-'PV model'!$B$5)</f>
        <v>48.715406379464866</v>
      </c>
      <c r="Q3381" s="3">
        <f t="shared" si="577"/>
        <v>54.860626812279158</v>
      </c>
      <c r="R3381" s="3">
        <f t="shared" si="582"/>
        <v>792.44970000000023</v>
      </c>
      <c r="S3381" s="3">
        <f t="shared" si="578"/>
        <v>168.27118113686726</v>
      </c>
      <c r="T3381" s="3">
        <f>(0.5*(1-COS(RADIANS(90-$X$3)))*(D3381+E3381)*'PV model'!$B$4)</f>
        <v>0</v>
      </c>
      <c r="U3381" s="3">
        <f t="shared" si="583"/>
        <v>960.72088113686755</v>
      </c>
      <c r="V3381" s="3">
        <f>('PV model'!$B$13*(U3381/1000)*(1-'PV model'!$B$14*((20+C3381)-25))*'PV model'!$B$10)/'PV model'!$B$12</f>
        <v>91.500870560498853</v>
      </c>
    </row>
    <row r="3382" spans="1:22" x14ac:dyDescent="0.2">
      <c r="A3382" s="10">
        <f t="shared" si="584"/>
        <v>141</v>
      </c>
      <c r="B3382" s="10">
        <f t="shared" si="585"/>
        <v>17</v>
      </c>
      <c r="C3382" s="23">
        <v>15.7</v>
      </c>
      <c r="D3382" s="24">
        <v>433.26569999999998</v>
      </c>
      <c r="E3382" s="24">
        <v>176.4</v>
      </c>
      <c r="F3382" s="48"/>
      <c r="G3382" s="48"/>
      <c r="H3382" s="1">
        <f t="shared" si="586"/>
        <v>20.148843317949304</v>
      </c>
      <c r="I3382" s="1">
        <f t="shared" si="579"/>
        <v>3.5289724689096342</v>
      </c>
      <c r="J3382" s="4">
        <f>B3382+('PV model'!$B$3/15)+(I3382/60)</f>
        <v>16.782149541148492</v>
      </c>
      <c r="K3382" s="2">
        <f t="shared" si="580"/>
        <v>-71.73224311722737</v>
      </c>
      <c r="L3382" s="2">
        <f>DEGREES(ASIN((((COS(RADIANS('PV model'!$B$2))*COS(RADIANS(H3382))*COS(RADIANS(K3382)))+(SIN(RADIANS('PV model'!$B$2))*SIN(RADIANS(H3382)))))))</f>
        <v>26.779469794705648</v>
      </c>
      <c r="M3382" s="3">
        <f t="shared" si="576"/>
        <v>26.779469794705648</v>
      </c>
      <c r="N3382" s="2">
        <f t="shared" si="581"/>
        <v>-86.955500197596521</v>
      </c>
      <c r="O3382" s="2">
        <f>IF('PV model'!$B$2&gt;0, 180-N3382,IF('PV model'!$B$2&lt;0,0-N3382,N3382))</f>
        <v>266.95550019759651</v>
      </c>
      <c r="P3382" s="2">
        <f>ABS(O3382-'PV model'!$B$5)</f>
        <v>61.955500197596507</v>
      </c>
      <c r="Q3382" s="3">
        <f t="shared" si="577"/>
        <v>63.220530205294352</v>
      </c>
      <c r="R3382" s="3">
        <f t="shared" si="582"/>
        <v>433.26569999999998</v>
      </c>
      <c r="S3382" s="3">
        <f t="shared" si="578"/>
        <v>232.10049079700207</v>
      </c>
      <c r="T3382" s="3">
        <f>(0.5*(1-COS(RADIANS(90-$X$3)))*(D3382+E3382)*'PV model'!$B$4)</f>
        <v>0</v>
      </c>
      <c r="U3382" s="3">
        <f t="shared" si="583"/>
        <v>665.36619079700199</v>
      </c>
      <c r="V3382" s="3">
        <f>('PV model'!$B$13*(U3382/1000)*(1-'PV model'!$B$14*((20+C3382)-25))*'PV model'!$B$10)/'PV model'!$B$12</f>
        <v>63.663376242375783</v>
      </c>
    </row>
    <row r="3383" spans="1:22" x14ac:dyDescent="0.2">
      <c r="A3383" s="10">
        <f t="shared" si="584"/>
        <v>141</v>
      </c>
      <c r="B3383" s="10">
        <f t="shared" si="585"/>
        <v>18</v>
      </c>
      <c r="C3383" s="23">
        <v>15.6</v>
      </c>
      <c r="D3383" s="24">
        <v>416.42894999999999</v>
      </c>
      <c r="E3383" s="24">
        <v>128.77199999999999</v>
      </c>
      <c r="F3383" s="48"/>
      <c r="G3383" s="48"/>
      <c r="H3383" s="1">
        <f t="shared" si="586"/>
        <v>20.148843317949304</v>
      </c>
      <c r="I3383" s="1">
        <f t="shared" si="579"/>
        <v>3.5289724689096342</v>
      </c>
      <c r="J3383" s="4">
        <f>B3383+('PV model'!$B$3/15)+(I3383/60)</f>
        <v>17.782149541148492</v>
      </c>
      <c r="K3383" s="2">
        <f t="shared" si="580"/>
        <v>-86.73224311722737</v>
      </c>
      <c r="L3383" s="2">
        <f>DEGREES(ASIN((((COS(RADIANS('PV model'!$B$2))*COS(RADIANS(H3383))*COS(RADIANS(K3383)))+(SIN(RADIANS('PV model'!$B$2))*SIN(RADIANS(H3383)))))))</f>
        <v>18.311868428126093</v>
      </c>
      <c r="M3383" s="3">
        <f t="shared" si="576"/>
        <v>18.311868428126093</v>
      </c>
      <c r="N3383" s="2">
        <f t="shared" si="581"/>
        <v>-80.847841694737795</v>
      </c>
      <c r="O3383" s="2">
        <f>IF('PV model'!$B$2&gt;0, 180-N3383,IF('PV model'!$B$2&lt;0,0-N3383,N3383))</f>
        <v>260.84784169473778</v>
      </c>
      <c r="P3383" s="2">
        <f>ABS(O3383-'PV model'!$B$5)</f>
        <v>55.847841694737781</v>
      </c>
      <c r="Q3383" s="3">
        <f t="shared" si="577"/>
        <v>71.68813157187391</v>
      </c>
      <c r="R3383" s="3">
        <f t="shared" si="582"/>
        <v>416.42894999999982</v>
      </c>
      <c r="S3383" s="3">
        <f t="shared" si="578"/>
        <v>162.2500973751992</v>
      </c>
      <c r="T3383" s="3">
        <f>(0.5*(1-COS(RADIANS(90-$X$3)))*(D3383+E3383)*'PV model'!$B$4)</f>
        <v>0</v>
      </c>
      <c r="U3383" s="3">
        <f t="shared" si="583"/>
        <v>578.67904737519905</v>
      </c>
      <c r="V3383" s="3">
        <f>('PV model'!$B$13*(U3383/1000)*(1-'PV model'!$B$14*((20+C3383)-25))*'PV model'!$B$10)/'PV model'!$B$12</f>
        <v>55.392139854418396</v>
      </c>
    </row>
    <row r="3384" spans="1:22" x14ac:dyDescent="0.2">
      <c r="A3384" s="10">
        <f t="shared" si="584"/>
        <v>141</v>
      </c>
      <c r="B3384" s="10">
        <f t="shared" si="585"/>
        <v>19</v>
      </c>
      <c r="C3384" s="23">
        <v>15.2</v>
      </c>
      <c r="D3384" s="24">
        <v>343.46969999999999</v>
      </c>
      <c r="E3384" s="24">
        <v>74.97</v>
      </c>
      <c r="F3384" s="48"/>
      <c r="G3384" s="48"/>
      <c r="H3384" s="1">
        <f t="shared" si="586"/>
        <v>20.148843317949304</v>
      </c>
      <c r="I3384" s="1">
        <f t="shared" si="579"/>
        <v>3.5289724689096342</v>
      </c>
      <c r="J3384" s="4">
        <f>B3384+('PV model'!$B$3/15)+(I3384/60)</f>
        <v>18.782149541148492</v>
      </c>
      <c r="K3384" s="2">
        <f t="shared" si="580"/>
        <v>-101.73224311722737</v>
      </c>
      <c r="L3384" s="2">
        <f>DEGREES(ASIN((((COS(RADIANS('PV model'!$B$2))*COS(RADIANS(H3384))*COS(RADIANS(K3384)))+(SIN(RADIANS('PV model'!$B$2))*SIN(RADIANS(H3384)))))))</f>
        <v>10.122593984334857</v>
      </c>
      <c r="M3384" s="3">
        <f t="shared" si="576"/>
        <v>10.122593984334857</v>
      </c>
      <c r="N3384" s="2">
        <f t="shared" si="581"/>
        <v>-69.022709460259037</v>
      </c>
      <c r="O3384" s="2">
        <f>IF('PV model'!$B$2&gt;0, 180-N3384,IF('PV model'!$B$2&lt;0,0-N3384,N3384))</f>
        <v>249.02270946025902</v>
      </c>
      <c r="P3384" s="2">
        <f>ABS(O3384-'PV model'!$B$5)</f>
        <v>44.022709460259023</v>
      </c>
      <c r="Q3384" s="3">
        <f t="shared" si="577"/>
        <v>79.877406015665144</v>
      </c>
      <c r="R3384" s="3">
        <f t="shared" si="582"/>
        <v>343.46969999999976</v>
      </c>
      <c r="S3384" s="3">
        <f t="shared" si="578"/>
        <v>90.301831409439629</v>
      </c>
      <c r="T3384" s="3">
        <f>(0.5*(1-COS(RADIANS(90-$X$3)))*(D3384+E3384)*'PV model'!$B$4)</f>
        <v>0</v>
      </c>
      <c r="U3384" s="3">
        <f t="shared" si="583"/>
        <v>433.77153140943938</v>
      </c>
      <c r="V3384" s="3">
        <f>('PV model'!$B$13*(U3384/1000)*(1-'PV model'!$B$14*((20+C3384)-25))*'PV model'!$B$10)/'PV model'!$B$12</f>
        <v>41.590722346676301</v>
      </c>
    </row>
    <row r="3385" spans="1:22" x14ac:dyDescent="0.2">
      <c r="A3385" s="10">
        <f t="shared" si="584"/>
        <v>141</v>
      </c>
      <c r="B3385" s="10">
        <f t="shared" si="585"/>
        <v>20</v>
      </c>
      <c r="C3385" s="23">
        <v>14.3</v>
      </c>
      <c r="D3385" s="24">
        <v>47.142899999999997</v>
      </c>
      <c r="E3385" s="24">
        <v>38.808</v>
      </c>
      <c r="F3385" s="48"/>
      <c r="G3385" s="48"/>
      <c r="H3385" s="1">
        <f t="shared" si="586"/>
        <v>20.148843317949304</v>
      </c>
      <c r="I3385" s="1">
        <f t="shared" si="579"/>
        <v>3.5289724689096342</v>
      </c>
      <c r="J3385" s="4">
        <f>B3385+('PV model'!$B$3/15)+(I3385/60)</f>
        <v>19.782149541148492</v>
      </c>
      <c r="K3385" s="2">
        <f t="shared" si="580"/>
        <v>-116.73224311722737</v>
      </c>
      <c r="L3385" s="2">
        <f>DEGREES(ASIN((((COS(RADIANS('PV model'!$B$2))*COS(RADIANS(H3385))*COS(RADIANS(K3385)))+(SIN(RADIANS('PV model'!$B$2))*SIN(RADIANS(H3385)))))))</f>
        <v>2.5613564451830202</v>
      </c>
      <c r="M3385" s="3">
        <f t="shared" si="576"/>
        <v>2.5613564451830202</v>
      </c>
      <c r="N3385" s="2">
        <f t="shared" si="581"/>
        <v>-57.066159801198452</v>
      </c>
      <c r="O3385" s="2">
        <f>IF('PV model'!$B$2&gt;0, 180-N3385,IF('PV model'!$B$2&lt;0,0-N3385,N3385))</f>
        <v>237.06615980119847</v>
      </c>
      <c r="P3385" s="2">
        <f>ABS(O3385-'PV model'!$B$5)</f>
        <v>32.066159801198467</v>
      </c>
      <c r="Q3385" s="3">
        <f t="shared" si="577"/>
        <v>87.438643554816991</v>
      </c>
      <c r="R3385" s="3">
        <f t="shared" si="582"/>
        <v>47.142899999999713</v>
      </c>
      <c r="S3385" s="3">
        <f t="shared" si="578"/>
        <v>44.339945391720711</v>
      </c>
      <c r="T3385" s="3">
        <f>(0.5*(1-COS(RADIANS(90-$X$3)))*(D3385+E3385)*'PV model'!$B$4)</f>
        <v>0</v>
      </c>
      <c r="U3385" s="3">
        <f t="shared" si="583"/>
        <v>91.482845391720417</v>
      </c>
      <c r="V3385" s="3">
        <f>('PV model'!$B$13*(U3385/1000)*(1-'PV model'!$B$14*((20+C3385)-25))*'PV model'!$B$10)/'PV model'!$B$12</f>
        <v>8.8044451669731139</v>
      </c>
    </row>
    <row r="3386" spans="1:22" x14ac:dyDescent="0.2">
      <c r="A3386" s="10">
        <f t="shared" si="584"/>
        <v>141</v>
      </c>
      <c r="B3386" s="10">
        <f t="shared" si="585"/>
        <v>21</v>
      </c>
      <c r="C3386" s="23">
        <v>13.1</v>
      </c>
      <c r="D3386" s="24">
        <v>0</v>
      </c>
      <c r="E3386" s="24">
        <v>4.41</v>
      </c>
      <c r="F3386" s="48"/>
      <c r="G3386" s="48"/>
      <c r="H3386" s="1">
        <f t="shared" si="586"/>
        <v>20.148843317949304</v>
      </c>
      <c r="I3386" s="1">
        <f t="shared" si="579"/>
        <v>3.5289724689096342</v>
      </c>
      <c r="J3386" s="4">
        <f>B3386+('PV model'!$B$3/15)+(I3386/60)</f>
        <v>20.782149541148492</v>
      </c>
      <c r="K3386" s="2">
        <f t="shared" si="580"/>
        <v>-131.73224311722737</v>
      </c>
      <c r="L3386" s="2">
        <f>DEGREES(ASIN((((COS(RADIANS('PV model'!$B$2))*COS(RADIANS(H3386))*COS(RADIANS(K3386)))+(SIN(RADIANS('PV model'!$B$2))*SIN(RADIANS(H3386)))))))</f>
        <v>-4.0183609763270072</v>
      </c>
      <c r="M3386" s="3">
        <f t="shared" si="576"/>
        <v>0</v>
      </c>
      <c r="N3386" s="2">
        <f t="shared" si="581"/>
        <v>-44.613405537329676</v>
      </c>
      <c r="O3386" s="2">
        <f>IF('PV model'!$B$2&gt;0, 180-N3386,IF('PV model'!$B$2&lt;0,0-N3386,N3386))</f>
        <v>224.61340553732967</v>
      </c>
      <c r="P3386" s="2">
        <f>ABS(O3386-'PV model'!$B$5)</f>
        <v>19.613405537329669</v>
      </c>
      <c r="Q3386" s="3">
        <f t="shared" si="577"/>
        <v>94.018360976327003</v>
      </c>
      <c r="R3386" s="3">
        <f t="shared" si="582"/>
        <v>0</v>
      </c>
      <c r="S3386" s="3">
        <f t="shared" si="578"/>
        <v>4.41</v>
      </c>
      <c r="T3386" s="3">
        <f>(0.5*(1-COS(RADIANS(90-$X$3)))*(D3386+E3386)*'PV model'!$B$4)</f>
        <v>0</v>
      </c>
      <c r="U3386" s="3">
        <f t="shared" si="583"/>
        <v>4.41</v>
      </c>
      <c r="V3386" s="3">
        <f>('PV model'!$B$13*(U3386/1000)*(1-'PV model'!$B$14*((20+C3386)-25))*'PV model'!$B$10)/'PV model'!$B$12</f>
        <v>0.42654091535999999</v>
      </c>
    </row>
    <row r="3387" spans="1:22" x14ac:dyDescent="0.2">
      <c r="A3387" s="10">
        <f t="shared" si="584"/>
        <v>141</v>
      </c>
      <c r="B3387" s="10">
        <f t="shared" si="585"/>
        <v>22</v>
      </c>
      <c r="C3387" s="23">
        <v>11.4</v>
      </c>
      <c r="D3387" s="24">
        <v>0</v>
      </c>
      <c r="E3387" s="24">
        <v>0</v>
      </c>
      <c r="F3387" s="48"/>
      <c r="G3387" s="48"/>
      <c r="H3387" s="1">
        <f t="shared" si="586"/>
        <v>20.148843317949304</v>
      </c>
      <c r="I3387" s="1">
        <f t="shared" si="579"/>
        <v>3.5289724689096342</v>
      </c>
      <c r="J3387" s="4">
        <f>B3387+('PV model'!$B$3/15)+(I3387/60)</f>
        <v>21.782149541148492</v>
      </c>
      <c r="K3387" s="2">
        <f t="shared" si="580"/>
        <v>-146.73224311722737</v>
      </c>
      <c r="L3387" s="2">
        <f>DEGREES(ASIN((((COS(RADIANS('PV model'!$B$2))*COS(RADIANS(H3387))*COS(RADIANS(K3387)))+(SIN(RADIANS('PV model'!$B$2))*SIN(RADIANS(H3387)))))))</f>
        <v>-9.2486947584456978</v>
      </c>
      <c r="M3387" s="3">
        <f t="shared" si="576"/>
        <v>0</v>
      </c>
      <c r="N3387" s="2">
        <f t="shared" si="581"/>
        <v>-31.450679841383749</v>
      </c>
      <c r="O3387" s="2">
        <f>IF('PV model'!$B$2&gt;0, 180-N3387,IF('PV model'!$B$2&lt;0,0-N3387,N3387))</f>
        <v>211.45067984138376</v>
      </c>
      <c r="P3387" s="2">
        <f>ABS(O3387-'PV model'!$B$5)</f>
        <v>6.45067984138376</v>
      </c>
      <c r="Q3387" s="3">
        <f t="shared" si="577"/>
        <v>99.248694758445694</v>
      </c>
      <c r="R3387" s="3">
        <f t="shared" si="582"/>
        <v>0</v>
      </c>
      <c r="S3387" s="3">
        <f t="shared" si="578"/>
        <v>0</v>
      </c>
      <c r="T3387" s="3">
        <f>(0.5*(1-COS(RADIANS(90-$X$3)))*(D3387+E3387)*'PV model'!$B$4)</f>
        <v>0</v>
      </c>
      <c r="U3387" s="3">
        <f t="shared" si="583"/>
        <v>0</v>
      </c>
      <c r="V3387" s="3">
        <f>('PV model'!$B$13*(U3387/1000)*(1-'PV model'!$B$14*((20+C3387)-25))*'PV model'!$B$10)/'PV model'!$B$12</f>
        <v>0</v>
      </c>
    </row>
    <row r="3388" spans="1:22" x14ac:dyDescent="0.2">
      <c r="A3388" s="10">
        <f t="shared" si="584"/>
        <v>141</v>
      </c>
      <c r="B3388" s="10">
        <f t="shared" si="585"/>
        <v>23</v>
      </c>
      <c r="C3388" s="23">
        <v>11.2</v>
      </c>
      <c r="D3388" s="24">
        <v>0</v>
      </c>
      <c r="E3388" s="24">
        <v>0</v>
      </c>
      <c r="F3388" s="48"/>
      <c r="G3388" s="48"/>
      <c r="H3388" s="1">
        <f t="shared" si="586"/>
        <v>20.148843317949304</v>
      </c>
      <c r="I3388" s="1">
        <f t="shared" si="579"/>
        <v>3.5289724689096342</v>
      </c>
      <c r="J3388" s="4">
        <f>B3388+('PV model'!$B$3/15)+(I3388/60)</f>
        <v>22.782149541148492</v>
      </c>
      <c r="K3388" s="2">
        <f t="shared" si="580"/>
        <v>-161.73224311722737</v>
      </c>
      <c r="L3388" s="2">
        <f>DEGREES(ASIN((((COS(RADIANS('PV model'!$B$2))*COS(RADIANS(H3388))*COS(RADIANS(K3388)))+(SIN(RADIANS('PV model'!$B$2))*SIN(RADIANS(H3388)))))))</f>
        <v>-12.77161364322062</v>
      </c>
      <c r="M3388" s="3">
        <f t="shared" si="576"/>
        <v>0</v>
      </c>
      <c r="N3388" s="2">
        <f t="shared" si="581"/>
        <v>-17.562149528556947</v>
      </c>
      <c r="O3388" s="2">
        <f>IF('PV model'!$B$2&gt;0, 180-N3388,IF('PV model'!$B$2&lt;0,0-N3388,N3388))</f>
        <v>197.56214952855694</v>
      </c>
      <c r="P3388" s="2">
        <f>ABS(O3388-'PV model'!$B$5)</f>
        <v>7.4378504714430562</v>
      </c>
      <c r="Q3388" s="3">
        <f t="shared" si="577"/>
        <v>102.77161364322062</v>
      </c>
      <c r="R3388" s="3">
        <f t="shared" si="582"/>
        <v>0</v>
      </c>
      <c r="S3388" s="3">
        <f t="shared" si="578"/>
        <v>0</v>
      </c>
      <c r="T3388" s="3">
        <f>(0.5*(1-COS(RADIANS(90-$X$3)))*(D3388+E3388)*'PV model'!$B$4)</f>
        <v>0</v>
      </c>
      <c r="U3388" s="3">
        <f t="shared" si="583"/>
        <v>0</v>
      </c>
      <c r="V3388" s="3">
        <f>('PV model'!$B$13*(U3388/1000)*(1-'PV model'!$B$14*((20+C3388)-25))*'PV model'!$B$10)/'PV model'!$B$12</f>
        <v>0</v>
      </c>
    </row>
    <row r="3389" spans="1:22" x14ac:dyDescent="0.2">
      <c r="A3389" s="10">
        <f t="shared" si="584"/>
        <v>141</v>
      </c>
      <c r="B3389" s="10">
        <f t="shared" si="585"/>
        <v>24</v>
      </c>
      <c r="C3389" s="23">
        <v>9.4</v>
      </c>
      <c r="D3389" s="24">
        <v>0</v>
      </c>
      <c r="E3389" s="24">
        <v>0</v>
      </c>
      <c r="F3389" s="48"/>
      <c r="G3389" s="48"/>
      <c r="H3389" s="1">
        <f t="shared" si="586"/>
        <v>20.148843317949304</v>
      </c>
      <c r="I3389" s="1">
        <f t="shared" si="579"/>
        <v>3.5289724689096342</v>
      </c>
      <c r="J3389" s="4">
        <f>B3389+('PV model'!$B$3/15)+(I3389/60)</f>
        <v>23.782149541148492</v>
      </c>
      <c r="K3389" s="2">
        <f t="shared" si="580"/>
        <v>-176.73224311722737</v>
      </c>
      <c r="L3389" s="2">
        <f>DEGREES(ASIN((((COS(RADIANS('PV model'!$B$2))*COS(RADIANS(H3389))*COS(RADIANS(K3389)))+(SIN(RADIANS('PV model'!$B$2))*SIN(RADIANS(H3389)))))))</f>
        <v>-14.300029794967237</v>
      </c>
      <c r="M3389" s="3">
        <f t="shared" si="576"/>
        <v>0</v>
      </c>
      <c r="N3389" s="2">
        <f t="shared" si="581"/>
        <v>-3.1657602118158472</v>
      </c>
      <c r="O3389" s="2">
        <f>IF('PV model'!$B$2&gt;0, 180-N3389,IF('PV model'!$B$2&lt;0,0-N3389,N3389))</f>
        <v>183.16576021181584</v>
      </c>
      <c r="P3389" s="2">
        <f>ABS(O3389-'PV model'!$B$5)</f>
        <v>21.834239788184163</v>
      </c>
      <c r="Q3389" s="3">
        <f t="shared" si="577"/>
        <v>104.30002979496724</v>
      </c>
      <c r="R3389" s="3">
        <f t="shared" si="582"/>
        <v>0</v>
      </c>
      <c r="S3389" s="3">
        <f t="shared" si="578"/>
        <v>0</v>
      </c>
      <c r="T3389" s="3">
        <f>(0.5*(1-COS(RADIANS(90-$X$3)))*(D3389+E3389)*'PV model'!$B$4)</f>
        <v>0</v>
      </c>
      <c r="U3389" s="3">
        <f t="shared" si="583"/>
        <v>0</v>
      </c>
      <c r="V3389" s="3">
        <f>('PV model'!$B$13*(U3389/1000)*(1-'PV model'!$B$14*((20+C3389)-25))*'PV model'!$B$10)/'PV model'!$B$12</f>
        <v>0</v>
      </c>
    </row>
    <row r="3390" spans="1:22" x14ac:dyDescent="0.2">
      <c r="A3390" s="10">
        <f t="shared" si="584"/>
        <v>142</v>
      </c>
      <c r="B3390" s="10">
        <f t="shared" si="585"/>
        <v>1</v>
      </c>
      <c r="C3390" s="23">
        <v>9.1</v>
      </c>
      <c r="D3390" s="24">
        <v>0</v>
      </c>
      <c r="E3390" s="24">
        <v>0</v>
      </c>
      <c r="F3390" s="48"/>
      <c r="G3390" s="48"/>
      <c r="H3390" s="1">
        <f t="shared" si="586"/>
        <v>20.35286964338373</v>
      </c>
      <c r="I3390" s="1">
        <f t="shared" si="579"/>
        <v>3.4596919384301552</v>
      </c>
      <c r="J3390" s="4">
        <f>B3390+('PV model'!$B$3/15)+(I3390/60)</f>
        <v>0.78099486564050269</v>
      </c>
      <c r="K3390" s="2">
        <f t="shared" si="580"/>
        <v>168.28507701539246</v>
      </c>
      <c r="L3390" s="2">
        <f>DEGREES(ASIN((((COS(RADIANS('PV model'!$B$2))*COS(RADIANS(H3390))*COS(RADIANS(K3390)))+(SIN(RADIANS('PV model'!$B$2))*SIN(RADIANS(H3390)))))))</f>
        <v>-13.494442532926914</v>
      </c>
      <c r="M3390" s="3">
        <f t="shared" si="576"/>
        <v>0</v>
      </c>
      <c r="N3390" s="2">
        <f t="shared" si="581"/>
        <v>11.289755419817794</v>
      </c>
      <c r="O3390" s="2">
        <f>IF('PV model'!$B$2&gt;0, 180-N3390,IF('PV model'!$B$2&lt;0,0-N3390,N3390))</f>
        <v>168.71024458018221</v>
      </c>
      <c r="P3390" s="2">
        <f>ABS(O3390-'PV model'!$B$5)</f>
        <v>36.289755419817794</v>
      </c>
      <c r="Q3390" s="3">
        <f t="shared" si="577"/>
        <v>103.49444253292691</v>
      </c>
      <c r="R3390" s="3">
        <f t="shared" si="582"/>
        <v>0</v>
      </c>
      <c r="S3390" s="3">
        <f t="shared" si="578"/>
        <v>0</v>
      </c>
      <c r="T3390" s="3">
        <f>(0.5*(1-COS(RADIANS(90-$X$3)))*(D3390+E3390)*'PV model'!$B$4)</f>
        <v>0</v>
      </c>
      <c r="U3390" s="3">
        <f t="shared" si="583"/>
        <v>0</v>
      </c>
      <c r="V3390" s="3">
        <f>('PV model'!$B$13*(U3390/1000)*(1-'PV model'!$B$14*((20+C3390)-25))*'PV model'!$B$10)/'PV model'!$B$12</f>
        <v>0</v>
      </c>
    </row>
    <row r="3391" spans="1:22" x14ac:dyDescent="0.2">
      <c r="A3391" s="10">
        <f t="shared" si="584"/>
        <v>142</v>
      </c>
      <c r="B3391" s="10">
        <f t="shared" si="585"/>
        <v>2</v>
      </c>
      <c r="C3391" s="23">
        <v>7.5</v>
      </c>
      <c r="D3391" s="24">
        <v>0</v>
      </c>
      <c r="E3391" s="24">
        <v>0</v>
      </c>
      <c r="F3391" s="48"/>
      <c r="G3391" s="48"/>
      <c r="H3391" s="1">
        <f t="shared" si="586"/>
        <v>20.35286964338373</v>
      </c>
      <c r="I3391" s="1">
        <f t="shared" si="579"/>
        <v>3.4596919384301552</v>
      </c>
      <c r="J3391" s="4">
        <f>B3391+('PV model'!$B$3/15)+(I3391/60)</f>
        <v>1.7809948656405026</v>
      </c>
      <c r="K3391" s="2">
        <f t="shared" si="580"/>
        <v>153.28507701539246</v>
      </c>
      <c r="L3391" s="2">
        <f>DEGREES(ASIN((((COS(RADIANS('PV model'!$B$2))*COS(RADIANS(H3391))*COS(RADIANS(K3391)))+(SIN(RADIANS('PV model'!$B$2))*SIN(RADIANS(H3391)))))))</f>
        <v>-10.820106758958659</v>
      </c>
      <c r="M3391" s="3">
        <f t="shared" si="576"/>
        <v>0</v>
      </c>
      <c r="N3391" s="2">
        <f t="shared" si="581"/>
        <v>25.411375795729956</v>
      </c>
      <c r="O3391" s="2">
        <f>IF('PV model'!$B$2&gt;0, 180-N3391,IF('PV model'!$B$2&lt;0,0-N3391,N3391))</f>
        <v>154.58862420427005</v>
      </c>
      <c r="P3391" s="2">
        <f>ABS(O3391-'PV model'!$B$5)</f>
        <v>50.411375795729953</v>
      </c>
      <c r="Q3391" s="3">
        <f t="shared" si="577"/>
        <v>100.82010675895866</v>
      </c>
      <c r="R3391" s="3">
        <f t="shared" si="582"/>
        <v>0</v>
      </c>
      <c r="S3391" s="3">
        <f t="shared" si="578"/>
        <v>0</v>
      </c>
      <c r="T3391" s="3">
        <f>(0.5*(1-COS(RADIANS(90-$X$3)))*(D3391+E3391)*'PV model'!$B$4)</f>
        <v>0</v>
      </c>
      <c r="U3391" s="3">
        <f t="shared" si="583"/>
        <v>0</v>
      </c>
      <c r="V3391" s="3">
        <f>('PV model'!$B$13*(U3391/1000)*(1-'PV model'!$B$14*((20+C3391)-25))*'PV model'!$B$10)/'PV model'!$B$12</f>
        <v>0</v>
      </c>
    </row>
    <row r="3392" spans="1:22" x14ac:dyDescent="0.2">
      <c r="A3392" s="10">
        <f t="shared" si="584"/>
        <v>142</v>
      </c>
      <c r="B3392" s="10">
        <f t="shared" si="585"/>
        <v>3</v>
      </c>
      <c r="C3392" s="23">
        <v>6.6</v>
      </c>
      <c r="D3392" s="24">
        <v>0</v>
      </c>
      <c r="E3392" s="24">
        <v>0</v>
      </c>
      <c r="F3392" s="48"/>
      <c r="G3392" s="48"/>
      <c r="H3392" s="1">
        <f t="shared" si="586"/>
        <v>20.35286964338373</v>
      </c>
      <c r="I3392" s="1">
        <f t="shared" si="579"/>
        <v>3.4596919384301552</v>
      </c>
      <c r="J3392" s="4">
        <f>B3392+('PV model'!$B$3/15)+(I3392/60)</f>
        <v>2.7809948656405026</v>
      </c>
      <c r="K3392" s="2">
        <f t="shared" si="580"/>
        <v>138.28507701539246</v>
      </c>
      <c r="L3392" s="2">
        <f>DEGREES(ASIN((((COS(RADIANS('PV model'!$B$2))*COS(RADIANS(H3392))*COS(RADIANS(K3392)))+(SIN(RADIANS('PV model'!$B$2))*SIN(RADIANS(H3392)))))))</f>
        <v>-6.3023039853933325</v>
      </c>
      <c r="M3392" s="3">
        <f t="shared" si="576"/>
        <v>0</v>
      </c>
      <c r="N3392" s="2">
        <f t="shared" si="581"/>
        <v>38.878765518417694</v>
      </c>
      <c r="O3392" s="2">
        <f>IF('PV model'!$B$2&gt;0, 180-N3392,IF('PV model'!$B$2&lt;0,0-N3392,N3392))</f>
        <v>141.12123448158229</v>
      </c>
      <c r="P3392" s="2">
        <f>ABS(O3392-'PV model'!$B$5)</f>
        <v>63.878765518417708</v>
      </c>
      <c r="Q3392" s="3">
        <f t="shared" si="577"/>
        <v>96.302303985393337</v>
      </c>
      <c r="R3392" s="3">
        <f t="shared" si="582"/>
        <v>0</v>
      </c>
      <c r="S3392" s="3">
        <f t="shared" si="578"/>
        <v>0</v>
      </c>
      <c r="T3392" s="3">
        <f>(0.5*(1-COS(RADIANS(90-$X$3)))*(D3392+E3392)*'PV model'!$B$4)</f>
        <v>0</v>
      </c>
      <c r="U3392" s="3">
        <f t="shared" si="583"/>
        <v>0</v>
      </c>
      <c r="V3392" s="3">
        <f>('PV model'!$B$13*(U3392/1000)*(1-'PV model'!$B$14*((20+C3392)-25))*'PV model'!$B$10)/'PV model'!$B$12</f>
        <v>0</v>
      </c>
    </row>
    <row r="3393" spans="1:22" x14ac:dyDescent="0.2">
      <c r="A3393" s="10">
        <f t="shared" si="584"/>
        <v>142</v>
      </c>
      <c r="B3393" s="10">
        <f t="shared" si="585"/>
        <v>4</v>
      </c>
      <c r="C3393" s="23">
        <v>6</v>
      </c>
      <c r="D3393" s="24">
        <v>0</v>
      </c>
      <c r="E3393" s="24">
        <v>0</v>
      </c>
      <c r="F3393" s="48"/>
      <c r="G3393" s="48"/>
      <c r="H3393" s="1">
        <f t="shared" si="586"/>
        <v>20.35286964338373</v>
      </c>
      <c r="I3393" s="1">
        <f t="shared" si="579"/>
        <v>3.4596919384301552</v>
      </c>
      <c r="J3393" s="4">
        <f>B3393+('PV model'!$B$3/15)+(I3393/60)</f>
        <v>3.7809948656405026</v>
      </c>
      <c r="K3393" s="2">
        <f t="shared" si="580"/>
        <v>123.28507701539246</v>
      </c>
      <c r="L3393" s="2">
        <f>DEGREES(ASIN((((COS(RADIANS('PV model'!$B$2))*COS(RADIANS(H3393))*COS(RADIANS(K3393)))+(SIN(RADIANS('PV model'!$B$2))*SIN(RADIANS(H3393)))))))</f>
        <v>-0.27548608652278794</v>
      </c>
      <c r="M3393" s="3">
        <f t="shared" si="576"/>
        <v>0</v>
      </c>
      <c r="N3393" s="2">
        <f t="shared" si="581"/>
        <v>51.607030775200776</v>
      </c>
      <c r="O3393" s="2">
        <f>IF('PV model'!$B$2&gt;0, 180-N3393,IF('PV model'!$B$2&lt;0,0-N3393,N3393))</f>
        <v>128.39296922479923</v>
      </c>
      <c r="P3393" s="2">
        <f>ABS(O3393-'PV model'!$B$5)</f>
        <v>76.607030775200769</v>
      </c>
      <c r="Q3393" s="3">
        <f t="shared" si="577"/>
        <v>90.27548608652279</v>
      </c>
      <c r="R3393" s="3">
        <f t="shared" si="582"/>
        <v>0</v>
      </c>
      <c r="S3393" s="3">
        <f t="shared" si="578"/>
        <v>0</v>
      </c>
      <c r="T3393" s="3">
        <f>(0.5*(1-COS(RADIANS(90-$X$3)))*(D3393+E3393)*'PV model'!$B$4)</f>
        <v>0</v>
      </c>
      <c r="U3393" s="3">
        <f t="shared" si="583"/>
        <v>0</v>
      </c>
      <c r="V3393" s="3">
        <f>('PV model'!$B$13*(U3393/1000)*(1-'PV model'!$B$14*((20+C3393)-25))*'PV model'!$B$10)/'PV model'!$B$12</f>
        <v>0</v>
      </c>
    </row>
    <row r="3394" spans="1:22" x14ac:dyDescent="0.2">
      <c r="A3394" s="10">
        <f t="shared" si="584"/>
        <v>142</v>
      </c>
      <c r="B3394" s="10">
        <f t="shared" si="585"/>
        <v>5</v>
      </c>
      <c r="C3394" s="23">
        <v>6.9</v>
      </c>
      <c r="D3394" s="24">
        <v>0</v>
      </c>
      <c r="E3394" s="24">
        <v>4.41</v>
      </c>
      <c r="F3394" s="48"/>
      <c r="G3394" s="48"/>
      <c r="H3394" s="1">
        <f t="shared" si="586"/>
        <v>20.35286964338373</v>
      </c>
      <c r="I3394" s="1">
        <f t="shared" si="579"/>
        <v>3.4596919384301552</v>
      </c>
      <c r="J3394" s="4">
        <f>B3394+('PV model'!$B$3/15)+(I3394/60)</f>
        <v>4.780994865640503</v>
      </c>
      <c r="K3394" s="2">
        <f t="shared" si="580"/>
        <v>108.28507701539246</v>
      </c>
      <c r="L3394" s="2">
        <f>DEGREES(ASIN((((COS(RADIANS('PV model'!$B$2))*COS(RADIANS(H3394))*COS(RADIANS(K3394)))+(SIN(RADIANS('PV model'!$B$2))*SIN(RADIANS(H3394)))))))</f>
        <v>6.8932102116158838</v>
      </c>
      <c r="M3394" s="3">
        <f t="shared" si="576"/>
        <v>6.8932102116158838</v>
      </c>
      <c r="N3394" s="2">
        <f t="shared" si="581"/>
        <v>63.728896447900865</v>
      </c>
      <c r="O3394" s="2">
        <f>IF('PV model'!$B$2&gt;0, 180-N3394,IF('PV model'!$B$2&lt;0,0-N3394,N3394))</f>
        <v>116.27110355209913</v>
      </c>
      <c r="P3394" s="2">
        <f>ABS(O3394-'PV model'!$B$5)</f>
        <v>88.728896447900865</v>
      </c>
      <c r="Q3394" s="3">
        <f t="shared" si="577"/>
        <v>83.106789788384106</v>
      </c>
      <c r="R3394" s="3">
        <f t="shared" si="582"/>
        <v>0</v>
      </c>
      <c r="S3394" s="3">
        <f t="shared" si="578"/>
        <v>4.41</v>
      </c>
      <c r="T3394" s="3">
        <f>(0.5*(1-COS(RADIANS(90-$X$3)))*(D3394+E3394)*'PV model'!$B$4)</f>
        <v>0</v>
      </c>
      <c r="U3394" s="3">
        <f t="shared" si="583"/>
        <v>4.41</v>
      </c>
      <c r="V3394" s="3">
        <f>('PV model'!$B$13*(U3394/1000)*(1-'PV model'!$B$14*((20+C3394)-25))*'PV model'!$B$10)/'PV model'!$B$12</f>
        <v>0.43747334063999999</v>
      </c>
    </row>
    <row r="3395" spans="1:22" x14ac:dyDescent="0.2">
      <c r="A3395" s="10">
        <f t="shared" si="584"/>
        <v>142</v>
      </c>
      <c r="B3395" s="10">
        <f t="shared" si="585"/>
        <v>6</v>
      </c>
      <c r="C3395" s="23">
        <v>8.3000000000000007</v>
      </c>
      <c r="D3395" s="24">
        <v>0</v>
      </c>
      <c r="E3395" s="24">
        <v>24.696000000000002</v>
      </c>
      <c r="F3395" s="48"/>
      <c r="G3395" s="48"/>
      <c r="H3395" s="1">
        <f t="shared" si="586"/>
        <v>20.35286964338373</v>
      </c>
      <c r="I3395" s="1">
        <f t="shared" si="579"/>
        <v>3.4596919384301552</v>
      </c>
      <c r="J3395" s="4">
        <f>B3395+('PV model'!$B$3/15)+(I3395/60)</f>
        <v>5.780994865640503</v>
      </c>
      <c r="K3395" s="2">
        <f t="shared" si="580"/>
        <v>93.28507701539246</v>
      </c>
      <c r="L3395" s="2">
        <f>DEGREES(ASIN((((COS(RADIANS('PV model'!$B$2))*COS(RADIANS(H3395))*COS(RADIANS(K3395)))+(SIN(RADIANS('PV model'!$B$2))*SIN(RADIANS(H3395)))))))</f>
        <v>14.844754768747073</v>
      </c>
      <c r="M3395" s="3">
        <f t="shared" si="576"/>
        <v>14.844754768747073</v>
      </c>
      <c r="N3395" s="2">
        <f t="shared" si="581"/>
        <v>75.545866843401413</v>
      </c>
      <c r="O3395" s="2">
        <f>IF('PV model'!$B$2&gt;0, 180-N3395,IF('PV model'!$B$2&lt;0,0-N3395,N3395))</f>
        <v>104.45413315659859</v>
      </c>
      <c r="P3395" s="2">
        <f>ABS(O3395-'PV model'!$B$5)</f>
        <v>100.54586684340141</v>
      </c>
      <c r="Q3395" s="3">
        <f t="shared" si="577"/>
        <v>75.15524523125292</v>
      </c>
      <c r="R3395" s="3">
        <f t="shared" si="582"/>
        <v>0</v>
      </c>
      <c r="S3395" s="3">
        <f t="shared" si="578"/>
        <v>24.696000000000002</v>
      </c>
      <c r="T3395" s="3">
        <f>(0.5*(1-COS(RADIANS(90-$X$3)))*(D3395+E3395)*'PV model'!$B$4)</f>
        <v>0</v>
      </c>
      <c r="U3395" s="3">
        <f t="shared" si="583"/>
        <v>24.696000000000002</v>
      </c>
      <c r="V3395" s="3">
        <f>('PV model'!$B$13*(U3395/1000)*(1-'PV model'!$B$14*((20+C3395)-25))*'PV model'!$B$10)/'PV model'!$B$12</f>
        <v>2.436026479488</v>
      </c>
    </row>
    <row r="3396" spans="1:22" x14ac:dyDescent="0.2">
      <c r="A3396" s="10">
        <f t="shared" si="584"/>
        <v>142</v>
      </c>
      <c r="B3396" s="10">
        <f t="shared" si="585"/>
        <v>7</v>
      </c>
      <c r="C3396" s="23">
        <v>9</v>
      </c>
      <c r="D3396" s="24">
        <v>0</v>
      </c>
      <c r="E3396" s="24">
        <v>59.094000000000008</v>
      </c>
      <c r="F3396" s="48"/>
      <c r="G3396" s="48"/>
      <c r="H3396" s="1">
        <f t="shared" si="586"/>
        <v>20.35286964338373</v>
      </c>
      <c r="I3396" s="1">
        <f t="shared" si="579"/>
        <v>3.4596919384301552</v>
      </c>
      <c r="J3396" s="4">
        <f>B3396+('PV model'!$B$3/15)+(I3396/60)</f>
        <v>6.780994865640503</v>
      </c>
      <c r="K3396" s="2">
        <f t="shared" si="580"/>
        <v>78.28507701539246</v>
      </c>
      <c r="L3396" s="2">
        <f>DEGREES(ASIN((((COS(RADIANS('PV model'!$B$2))*COS(RADIANS(H3396))*COS(RADIANS(K3396)))+(SIN(RADIANS('PV model'!$B$2))*SIN(RADIANS(H3396)))))))</f>
        <v>23.232075136684553</v>
      </c>
      <c r="M3396" s="3">
        <f t="shared" si="576"/>
        <v>23.232075136684553</v>
      </c>
      <c r="N3396" s="2">
        <f t="shared" si="581"/>
        <v>87.498223803340437</v>
      </c>
      <c r="O3396" s="2">
        <f>IF('PV model'!$B$2&gt;0, 180-N3396,IF('PV model'!$B$2&lt;0,0-N3396,N3396))</f>
        <v>92.501776196659563</v>
      </c>
      <c r="P3396" s="2">
        <f>ABS(O3396-'PV model'!$B$5)</f>
        <v>112.49822380334044</v>
      </c>
      <c r="Q3396" s="3">
        <f t="shared" si="577"/>
        <v>66.767924863315443</v>
      </c>
      <c r="R3396" s="3">
        <f t="shared" si="582"/>
        <v>0</v>
      </c>
      <c r="S3396" s="3">
        <f t="shared" si="578"/>
        <v>59.094000000000008</v>
      </c>
      <c r="T3396" s="3">
        <f>(0.5*(1-COS(RADIANS(90-$X$3)))*(D3396+E3396)*'PV model'!$B$4)</f>
        <v>0</v>
      </c>
      <c r="U3396" s="3">
        <f t="shared" si="583"/>
        <v>59.094000000000008</v>
      </c>
      <c r="V3396" s="3">
        <f>('PV model'!$B$13*(U3396/1000)*(1-'PV model'!$B$14*((20+C3396)-25))*'PV model'!$B$10)/'PV model'!$B$12</f>
        <v>5.8125236601600001</v>
      </c>
    </row>
    <row r="3397" spans="1:22" x14ac:dyDescent="0.2">
      <c r="A3397" s="10">
        <f t="shared" si="584"/>
        <v>142</v>
      </c>
      <c r="B3397" s="10">
        <f t="shared" si="585"/>
        <v>8</v>
      </c>
      <c r="C3397" s="23">
        <v>9.4</v>
      </c>
      <c r="D3397" s="24">
        <v>0</v>
      </c>
      <c r="E3397" s="24">
        <v>98.784000000000006</v>
      </c>
      <c r="F3397" s="48"/>
      <c r="G3397" s="48"/>
      <c r="H3397" s="1">
        <f t="shared" si="586"/>
        <v>20.35286964338373</v>
      </c>
      <c r="I3397" s="1">
        <f t="shared" si="579"/>
        <v>3.4596919384301552</v>
      </c>
      <c r="J3397" s="4">
        <f>B3397+('PV model'!$B$3/15)+(I3397/60)</f>
        <v>7.780994865640503</v>
      </c>
      <c r="K3397" s="2">
        <f t="shared" si="580"/>
        <v>63.285077015392453</v>
      </c>
      <c r="L3397" s="2">
        <f>DEGREES(ASIN((((COS(RADIANS('PV model'!$B$2))*COS(RADIANS(H3397))*COS(RADIANS(K3397)))+(SIN(RADIANS('PV model'!$B$2))*SIN(RADIANS(H3397)))))))</f>
        <v>31.692740252400284</v>
      </c>
      <c r="M3397" s="3">
        <f t="shared" si="576"/>
        <v>31.692740252400284</v>
      </c>
      <c r="N3397" s="2">
        <f t="shared" si="581"/>
        <v>79.821680321668566</v>
      </c>
      <c r="O3397" s="2">
        <f>IF('PV model'!$B$2&gt;0, 180-N3397,IF('PV model'!$B$2&lt;0,0-N3397,N3397))</f>
        <v>100.17831967833143</v>
      </c>
      <c r="P3397" s="2">
        <f>ABS(O3397-'PV model'!$B$5)</f>
        <v>104.82168032166857</v>
      </c>
      <c r="Q3397" s="3">
        <f t="shared" si="577"/>
        <v>58.307259747599723</v>
      </c>
      <c r="R3397" s="3">
        <f t="shared" si="582"/>
        <v>0</v>
      </c>
      <c r="S3397" s="3">
        <f t="shared" si="578"/>
        <v>98.784000000000006</v>
      </c>
      <c r="T3397" s="3">
        <f>(0.5*(1-COS(RADIANS(90-$X$3)))*(D3397+E3397)*'PV model'!$B$4)</f>
        <v>0</v>
      </c>
      <c r="U3397" s="3">
        <f t="shared" si="583"/>
        <v>98.784000000000006</v>
      </c>
      <c r="V3397" s="3">
        <f>('PV model'!$B$13*(U3397/1000)*(1-'PV model'!$B$14*((20+C3397)-25))*'PV model'!$B$10)/'PV model'!$B$12</f>
        <v>9.7006583439360003</v>
      </c>
    </row>
    <row r="3398" spans="1:22" x14ac:dyDescent="0.2">
      <c r="A3398" s="10">
        <f t="shared" si="584"/>
        <v>142</v>
      </c>
      <c r="B3398" s="10">
        <f t="shared" si="585"/>
        <v>9</v>
      </c>
      <c r="C3398" s="23">
        <v>11.2</v>
      </c>
      <c r="D3398" s="24">
        <v>0</v>
      </c>
      <c r="E3398" s="24">
        <v>137.59200000000001</v>
      </c>
      <c r="F3398" s="48"/>
      <c r="G3398" s="48"/>
      <c r="H3398" s="1">
        <f t="shared" si="586"/>
        <v>20.35286964338373</v>
      </c>
      <c r="I3398" s="1">
        <f t="shared" si="579"/>
        <v>3.4596919384301552</v>
      </c>
      <c r="J3398" s="4">
        <f>B3398+('PV model'!$B$3/15)+(I3398/60)</f>
        <v>8.7809948656405012</v>
      </c>
      <c r="K3398" s="2">
        <f t="shared" si="580"/>
        <v>48.285077015392481</v>
      </c>
      <c r="L3398" s="2">
        <f>DEGREES(ASIN((((COS(RADIANS('PV model'!$B$2))*COS(RADIANS(H3398))*COS(RADIANS(K3398)))+(SIN(RADIANS('PV model'!$B$2))*SIN(RADIANS(H3398)))))))</f>
        <v>39.791976239957869</v>
      </c>
      <c r="M3398" s="3">
        <f t="shared" ref="M3398:M3461" si="587">IF(L3398&gt;0, L3398, 0)</f>
        <v>39.791976239957869</v>
      </c>
      <c r="N3398" s="2">
        <f t="shared" si="581"/>
        <v>65.621130808137394</v>
      </c>
      <c r="O3398" s="2">
        <f>IF('PV model'!$B$2&gt;0, 180-N3398,IF('PV model'!$B$2&lt;0,0-N3398,N3398))</f>
        <v>114.37886919186261</v>
      </c>
      <c r="P3398" s="2">
        <f>ABS(O3398-'PV model'!$B$5)</f>
        <v>90.621130808137394</v>
      </c>
      <c r="Q3398" s="3">
        <f t="shared" ref="Q3398:Q3461" si="588">DEGREES(ACOS((SIN(RADIANS(L3398))*COS(RADIANS(90-$X$3))+COS(RADIANS(L3398))*COS(RADIANS(P3398))*SIN(RADIANS(90-$X$3)))))</f>
        <v>50.208023760042131</v>
      </c>
      <c r="R3398" s="3">
        <f t="shared" si="582"/>
        <v>0</v>
      </c>
      <c r="S3398" s="3">
        <f t="shared" ref="S3398:S3461" si="589">IF($Z$3=TRUE, IF(E3398=0,0,E3398*(0.5*(1+COS(RADIANS(90-$X$3))*(1+(1-(E3398^2/(D3398+E3398)^2))*(SIN(RADIANS(0.5*$X$3))^3)))*(1+(1-(E3398^2/(D3398+E3398)^2))*(COS(RADIANS(Q3398))^2)*(SIN(RADIANS(90-L3398))^3)))), IF(E3398=0,0,E3398*(0.5*(1+COS(RADIANS(90-$X$3))))))</f>
        <v>137.59200000000001</v>
      </c>
      <c r="T3398" s="3">
        <f>(0.5*(1-COS(RADIANS(90-$X$3)))*(D3398+E3398)*'PV model'!$B$4)</f>
        <v>0</v>
      </c>
      <c r="U3398" s="3">
        <f t="shared" si="583"/>
        <v>137.59200000000001</v>
      </c>
      <c r="V3398" s="3">
        <f>('PV model'!$B$13*(U3398/1000)*(1-'PV model'!$B$14*((20+C3398)-25))*'PV model'!$B$10)/'PV model'!$B$12</f>
        <v>13.412604651264001</v>
      </c>
    </row>
    <row r="3399" spans="1:22" x14ac:dyDescent="0.2">
      <c r="A3399" s="10">
        <f t="shared" si="584"/>
        <v>142</v>
      </c>
      <c r="B3399" s="10">
        <f t="shared" si="585"/>
        <v>10</v>
      </c>
      <c r="C3399" s="23">
        <v>10.8</v>
      </c>
      <c r="D3399" s="24">
        <v>1.1224499999999999</v>
      </c>
      <c r="E3399" s="24">
        <v>170.226</v>
      </c>
      <c r="F3399" s="48"/>
      <c r="G3399" s="48"/>
      <c r="H3399" s="1">
        <f t="shared" si="586"/>
        <v>20.35286964338373</v>
      </c>
      <c r="I3399" s="1">
        <f t="shared" ref="I3399:I3462" si="590">9.87*SIN(RADIANS(1.978*A3399-160.22))-7.53*COS(RADIANS(0.989*A3399-80.11))-1.5*SIN((RADIANS(0.989*A3399-80.11)))</f>
        <v>3.4596919384301552</v>
      </c>
      <c r="J3399" s="4">
        <f>B3399+('PV model'!$B$3/15)+(I3399/60)</f>
        <v>9.7809948656405012</v>
      </c>
      <c r="K3399" s="2">
        <f t="shared" ref="K3399:K3462" si="591">15*(12-J3399)</f>
        <v>33.285077015392481</v>
      </c>
      <c r="L3399" s="2">
        <f>DEGREES(ASIN((((COS(RADIANS('PV model'!$B$2))*COS(RADIANS(H3399))*COS(RADIANS(K3399)))+(SIN(RADIANS('PV model'!$B$2))*SIN(RADIANS(H3399)))))))</f>
        <v>46.933257567464835</v>
      </c>
      <c r="M3399" s="3">
        <f t="shared" si="587"/>
        <v>46.933257567464835</v>
      </c>
      <c r="N3399" s="2">
        <f t="shared" ref="N3399:N3462" si="592">DEGREES(ASIN((COS(RADIANS(H3399))*SIN(RADIANS(K3399)))/COS(RADIANS(L3399))))</f>
        <v>48.896386894271892</v>
      </c>
      <c r="O3399" s="2">
        <f>IF('PV model'!$B$2&gt;0, 180-N3399,IF('PV model'!$B$2&lt;0,0-N3399,N3399))</f>
        <v>131.1036131057281</v>
      </c>
      <c r="P3399" s="2">
        <f>ABS(O3399-'PV model'!$B$5)</f>
        <v>73.896386894271899</v>
      </c>
      <c r="Q3399" s="3">
        <f t="shared" si="588"/>
        <v>43.066742432535165</v>
      </c>
      <c r="R3399" s="3">
        <f t="shared" ref="R3399:R3462" si="593">IF(D3399=0,0,D3399*COS(RADIANS(Q3399))/SIN(RADIANS(L3399)))</f>
        <v>1.1224499999999997</v>
      </c>
      <c r="S3399" s="3">
        <f t="shared" si="589"/>
        <v>170.99757656122546</v>
      </c>
      <c r="T3399" s="3">
        <f>(0.5*(1-COS(RADIANS(90-$X$3)))*(D3399+E3399)*'PV model'!$B$4)</f>
        <v>0</v>
      </c>
      <c r="U3399" s="3">
        <f t="shared" ref="U3399:U3462" si="594">R3399+S3399+T3399</f>
        <v>172.12002656122544</v>
      </c>
      <c r="V3399" s="3">
        <f>('PV model'!$B$13*(U3399/1000)*(1-'PV model'!$B$14*((20+C3399)-25))*'PV model'!$B$10)/'PV model'!$B$12</f>
        <v>16.805959120822703</v>
      </c>
    </row>
    <row r="3400" spans="1:22" x14ac:dyDescent="0.2">
      <c r="A3400" s="10">
        <f t="shared" ref="A3400:A3463" si="595">IF(B3400&gt;1,A3399,A3399+1)</f>
        <v>142</v>
      </c>
      <c r="B3400" s="10">
        <f t="shared" ref="B3400:B3463" si="596">IF(B3399&lt;24,B3399+1,1)</f>
        <v>11</v>
      </c>
      <c r="C3400" s="23">
        <v>12.1</v>
      </c>
      <c r="D3400" s="24">
        <v>1.1224499999999999</v>
      </c>
      <c r="E3400" s="24">
        <v>195.804</v>
      </c>
      <c r="F3400" s="48"/>
      <c r="G3400" s="48"/>
      <c r="H3400" s="1">
        <f t="shared" ref="H3400:H3463" si="597">(23.465*SIN(RADIANS(280.1+0.9863*A3400)))</f>
        <v>20.35286964338373</v>
      </c>
      <c r="I3400" s="1">
        <f t="shared" si="590"/>
        <v>3.4596919384301552</v>
      </c>
      <c r="J3400" s="4">
        <f>B3400+('PV model'!$B$3/15)+(I3400/60)</f>
        <v>10.780994865640501</v>
      </c>
      <c r="K3400" s="2">
        <f t="shared" si="591"/>
        <v>18.285077015392481</v>
      </c>
      <c r="L3400" s="2">
        <f>DEGREES(ASIN((((COS(RADIANS('PV model'!$B$2))*COS(RADIANS(H3400))*COS(RADIANS(K3400)))+(SIN(RADIANS('PV model'!$B$2))*SIN(RADIANS(H3400)))))))</f>
        <v>52.266190281314891</v>
      </c>
      <c r="M3400" s="3">
        <f t="shared" si="587"/>
        <v>52.266190281314891</v>
      </c>
      <c r="N3400" s="2">
        <f t="shared" si="592"/>
        <v>28.728153225148844</v>
      </c>
      <c r="O3400" s="2">
        <f>IF('PV model'!$B$2&gt;0, 180-N3400,IF('PV model'!$B$2&lt;0,0-N3400,N3400))</f>
        <v>151.27184677485116</v>
      </c>
      <c r="P3400" s="2">
        <f>ABS(O3400-'PV model'!$B$5)</f>
        <v>53.728153225148844</v>
      </c>
      <c r="Q3400" s="3">
        <f t="shared" si="588"/>
        <v>37.733809718685109</v>
      </c>
      <c r="R3400" s="3">
        <f t="shared" si="593"/>
        <v>1.1224499999999999</v>
      </c>
      <c r="S3400" s="3">
        <f t="shared" si="589"/>
        <v>196.51719437004161</v>
      </c>
      <c r="T3400" s="3">
        <f>(0.5*(1-COS(RADIANS(90-$X$3)))*(D3400+E3400)*'PV model'!$B$4)</f>
        <v>0</v>
      </c>
      <c r="U3400" s="3">
        <f t="shared" si="594"/>
        <v>197.63964437004159</v>
      </c>
      <c r="V3400" s="3">
        <f>('PV model'!$B$13*(U3400/1000)*(1-'PV model'!$B$14*((20+C3400)-25))*'PV model'!$B$10)/'PV model'!$B$12</f>
        <v>19.194986779854442</v>
      </c>
    </row>
    <row r="3401" spans="1:22" x14ac:dyDescent="0.2">
      <c r="A3401" s="10">
        <f t="shared" si="595"/>
        <v>142</v>
      </c>
      <c r="B3401" s="10">
        <f t="shared" si="596"/>
        <v>12</v>
      </c>
      <c r="C3401" s="23">
        <v>12.1</v>
      </c>
      <c r="D3401" s="24">
        <v>1.1224499999999999</v>
      </c>
      <c r="E3401" s="24">
        <v>209.916</v>
      </c>
      <c r="F3401" s="48"/>
      <c r="G3401" s="48"/>
      <c r="H3401" s="1">
        <f t="shared" si="597"/>
        <v>20.35286964338373</v>
      </c>
      <c r="I3401" s="1">
        <f t="shared" si="590"/>
        <v>3.4596919384301552</v>
      </c>
      <c r="J3401" s="4">
        <f>B3401+('PV model'!$B$3/15)+(I3401/60)</f>
        <v>11.780994865640501</v>
      </c>
      <c r="K3401" s="2">
        <f t="shared" si="591"/>
        <v>3.2850770153924813</v>
      </c>
      <c r="L3401" s="2">
        <f>DEGREES(ASIN((((COS(RADIANS('PV model'!$B$2))*COS(RADIANS(H3401))*COS(RADIANS(K3401)))+(SIN(RADIANS('PV model'!$B$2))*SIN(RADIANS(H3401)))))))</f>
        <v>54.766112704814894</v>
      </c>
      <c r="M3401" s="3">
        <f t="shared" si="587"/>
        <v>54.766112704814894</v>
      </c>
      <c r="N3401" s="2">
        <f t="shared" si="592"/>
        <v>5.3435279030386402</v>
      </c>
      <c r="O3401" s="2">
        <f>IF('PV model'!$B$2&gt;0, 180-N3401,IF('PV model'!$B$2&lt;0,0-N3401,N3401))</f>
        <v>174.65647209696135</v>
      </c>
      <c r="P3401" s="2">
        <f>ABS(O3401-'PV model'!$B$5)</f>
        <v>30.343527903038648</v>
      </c>
      <c r="Q3401" s="3">
        <f t="shared" si="588"/>
        <v>35.233887295185099</v>
      </c>
      <c r="R3401" s="3">
        <f t="shared" si="593"/>
        <v>1.1224499999999999</v>
      </c>
      <c r="S3401" s="3">
        <f t="shared" si="589"/>
        <v>210.59551725322069</v>
      </c>
      <c r="T3401" s="3">
        <f>(0.5*(1-COS(RADIANS(90-$X$3)))*(D3401+E3401)*'PV model'!$B$4)</f>
        <v>0</v>
      </c>
      <c r="U3401" s="3">
        <f t="shared" si="594"/>
        <v>211.71796725322068</v>
      </c>
      <c r="V3401" s="3">
        <f>('PV model'!$B$13*(U3401/1000)*(1-'PV model'!$B$14*((20+C3401)-25))*'PV model'!$B$10)/'PV model'!$B$12</f>
        <v>20.56228949124359</v>
      </c>
    </row>
    <row r="3402" spans="1:22" x14ac:dyDescent="0.2">
      <c r="A3402" s="10">
        <f t="shared" si="595"/>
        <v>142</v>
      </c>
      <c r="B3402" s="10">
        <f t="shared" si="596"/>
        <v>13</v>
      </c>
      <c r="C3402" s="23">
        <v>12.6</v>
      </c>
      <c r="D3402" s="24">
        <v>1.1224499999999999</v>
      </c>
      <c r="E3402" s="24">
        <v>213.44400000000002</v>
      </c>
      <c r="F3402" s="48"/>
      <c r="G3402" s="48"/>
      <c r="H3402" s="1">
        <f t="shared" si="597"/>
        <v>20.35286964338373</v>
      </c>
      <c r="I3402" s="1">
        <f t="shared" si="590"/>
        <v>3.4596919384301552</v>
      </c>
      <c r="J3402" s="4">
        <f>B3402+('PV model'!$B$3/15)+(I3402/60)</f>
        <v>12.780994865640501</v>
      </c>
      <c r="K3402" s="2">
        <f t="shared" si="591"/>
        <v>-11.714922984607519</v>
      </c>
      <c r="L3402" s="2">
        <f>DEGREES(ASIN((((COS(RADIANS('PV model'!$B$2))*COS(RADIANS(H3402))*COS(RADIANS(K3402)))+(SIN(RADIANS('PV model'!$B$2))*SIN(RADIANS(H3402)))))))</f>
        <v>53.766491984231152</v>
      </c>
      <c r="M3402" s="3">
        <f t="shared" si="587"/>
        <v>53.766491984231152</v>
      </c>
      <c r="N3402" s="2">
        <f t="shared" si="592"/>
        <v>-18.787925116031367</v>
      </c>
      <c r="O3402" s="2">
        <f>IF('PV model'!$B$2&gt;0, 180-N3402,IF('PV model'!$B$2&lt;0,0-N3402,N3402))</f>
        <v>198.78792511603137</v>
      </c>
      <c r="P3402" s="2">
        <f>ABS(O3402-'PV model'!$B$5)</f>
        <v>6.2120748839686257</v>
      </c>
      <c r="Q3402" s="3">
        <f t="shared" si="588"/>
        <v>36.233508015768848</v>
      </c>
      <c r="R3402" s="3">
        <f t="shared" si="593"/>
        <v>1.1224499999999999</v>
      </c>
      <c r="S3402" s="3">
        <f t="shared" si="589"/>
        <v>214.13754854055776</v>
      </c>
      <c r="T3402" s="3">
        <f>(0.5*(1-COS(RADIANS(90-$X$3)))*(D3402+E3402)*'PV model'!$B$4)</f>
        <v>0</v>
      </c>
      <c r="U3402" s="3">
        <f t="shared" si="594"/>
        <v>215.25999854055775</v>
      </c>
      <c r="V3402" s="3">
        <f>('PV model'!$B$13*(U3402/1000)*(1-'PV model'!$B$14*((20+C3402)-25))*'PV model'!$B$10)/'PV model'!$B$12</f>
        <v>20.863260814709083</v>
      </c>
    </row>
    <row r="3403" spans="1:22" x14ac:dyDescent="0.2">
      <c r="A3403" s="10">
        <f t="shared" si="595"/>
        <v>142</v>
      </c>
      <c r="B3403" s="10">
        <f t="shared" si="596"/>
        <v>14</v>
      </c>
      <c r="C3403" s="23">
        <v>12.9</v>
      </c>
      <c r="D3403" s="24">
        <v>1.1224499999999999</v>
      </c>
      <c r="E3403" s="24">
        <v>205.506</v>
      </c>
      <c r="F3403" s="48"/>
      <c r="G3403" s="48"/>
      <c r="H3403" s="1">
        <f t="shared" si="597"/>
        <v>20.35286964338373</v>
      </c>
      <c r="I3403" s="1">
        <f t="shared" si="590"/>
        <v>3.4596919384301552</v>
      </c>
      <c r="J3403" s="4">
        <f>B3403+('PV model'!$B$3/15)+(I3403/60)</f>
        <v>13.780994865640501</v>
      </c>
      <c r="K3403" s="2">
        <f t="shared" si="591"/>
        <v>-26.714922984607519</v>
      </c>
      <c r="L3403" s="2">
        <f>DEGREES(ASIN((((COS(RADIANS('PV model'!$B$2))*COS(RADIANS(H3403))*COS(RADIANS(K3403)))+(SIN(RADIANS('PV model'!$B$2))*SIN(RADIANS(H3403)))))))</f>
        <v>49.55152927546191</v>
      </c>
      <c r="M3403" s="3">
        <f t="shared" si="587"/>
        <v>49.55152927546191</v>
      </c>
      <c r="N3403" s="2">
        <f t="shared" si="592"/>
        <v>-40.517072956897131</v>
      </c>
      <c r="O3403" s="2">
        <f>IF('PV model'!$B$2&gt;0, 180-N3403,IF('PV model'!$B$2&lt;0,0-N3403,N3403))</f>
        <v>220.51707295689712</v>
      </c>
      <c r="P3403" s="2">
        <f>ABS(O3403-'PV model'!$B$5)</f>
        <v>15.517072956897124</v>
      </c>
      <c r="Q3403" s="3">
        <f t="shared" si="588"/>
        <v>40.44847072453809</v>
      </c>
      <c r="R3403" s="3">
        <f t="shared" si="593"/>
        <v>1.1224499999999999</v>
      </c>
      <c r="S3403" s="3">
        <f t="shared" si="589"/>
        <v>206.25239410895657</v>
      </c>
      <c r="T3403" s="3">
        <f>(0.5*(1-COS(RADIANS(90-$X$3)))*(D3403+E3403)*'PV model'!$B$4)</f>
        <v>0</v>
      </c>
      <c r="U3403" s="3">
        <f t="shared" si="594"/>
        <v>207.37484410895655</v>
      </c>
      <c r="V3403" s="3">
        <f>('PV model'!$B$13*(U3403/1000)*(1-'PV model'!$B$14*((20+C3403)-25))*'PV model'!$B$10)/'PV model'!$B$12</f>
        <v>20.074147031549945</v>
      </c>
    </row>
    <row r="3404" spans="1:22" x14ac:dyDescent="0.2">
      <c r="A3404" s="10">
        <f t="shared" si="595"/>
        <v>142</v>
      </c>
      <c r="B3404" s="10">
        <f t="shared" si="596"/>
        <v>15</v>
      </c>
      <c r="C3404" s="23">
        <v>12.7</v>
      </c>
      <c r="D3404" s="24">
        <v>70.2333</v>
      </c>
      <c r="E3404" s="24">
        <v>306.93600000000004</v>
      </c>
      <c r="F3404" s="48"/>
      <c r="G3404" s="48"/>
      <c r="H3404" s="1">
        <f t="shared" si="597"/>
        <v>20.35286964338373</v>
      </c>
      <c r="I3404" s="1">
        <f t="shared" si="590"/>
        <v>3.4596919384301552</v>
      </c>
      <c r="J3404" s="4">
        <f>B3404+('PV model'!$B$3/15)+(I3404/60)</f>
        <v>14.780994865640501</v>
      </c>
      <c r="K3404" s="2">
        <f t="shared" si="591"/>
        <v>-41.714922984607519</v>
      </c>
      <c r="L3404" s="2">
        <f>DEGREES(ASIN((((COS(RADIANS('PV model'!$B$2))*COS(RADIANS(H3404))*COS(RADIANS(K3404)))+(SIN(RADIANS('PV model'!$B$2))*SIN(RADIANS(H3404)))))))</f>
        <v>43.081502177101818</v>
      </c>
      <c r="M3404" s="3">
        <f t="shared" si="587"/>
        <v>43.081502177101818</v>
      </c>
      <c r="N3404" s="2">
        <f t="shared" si="592"/>
        <v>-58.669693329441571</v>
      </c>
      <c r="O3404" s="2">
        <f>IF('PV model'!$B$2&gt;0, 180-N3404,IF('PV model'!$B$2&lt;0,0-N3404,N3404))</f>
        <v>238.66969332944157</v>
      </c>
      <c r="P3404" s="2">
        <f>ABS(O3404-'PV model'!$B$5)</f>
        <v>33.669693329441571</v>
      </c>
      <c r="Q3404" s="3">
        <f t="shared" si="588"/>
        <v>46.918497822898182</v>
      </c>
      <c r="R3404" s="3">
        <f t="shared" si="593"/>
        <v>70.233300000000014</v>
      </c>
      <c r="S3404" s="3">
        <f t="shared" si="589"/>
        <v>345.23147513441961</v>
      </c>
      <c r="T3404" s="3">
        <f>(0.5*(1-COS(RADIANS(90-$X$3)))*(D3404+E3404)*'PV model'!$B$4)</f>
        <v>0</v>
      </c>
      <c r="U3404" s="3">
        <f t="shared" si="594"/>
        <v>415.4647751344196</v>
      </c>
      <c r="V3404" s="3">
        <f>('PV model'!$B$13*(U3404/1000)*(1-'PV model'!$B$14*((20+C3404)-25))*'PV model'!$B$10)/'PV model'!$B$12</f>
        <v>40.250739267625534</v>
      </c>
    </row>
    <row r="3405" spans="1:22" x14ac:dyDescent="0.2">
      <c r="A3405" s="10">
        <f t="shared" si="595"/>
        <v>142</v>
      </c>
      <c r="B3405" s="10">
        <f t="shared" si="596"/>
        <v>16</v>
      </c>
      <c r="C3405" s="23">
        <v>13.1</v>
      </c>
      <c r="D3405" s="24">
        <v>95.408249999999995</v>
      </c>
      <c r="E3405" s="24">
        <v>251.37</v>
      </c>
      <c r="F3405" s="48"/>
      <c r="G3405" s="48"/>
      <c r="H3405" s="1">
        <f t="shared" si="597"/>
        <v>20.35286964338373</v>
      </c>
      <c r="I3405" s="1">
        <f t="shared" si="590"/>
        <v>3.4596919384301552</v>
      </c>
      <c r="J3405" s="4">
        <f>B3405+('PV model'!$B$3/15)+(I3405/60)</f>
        <v>15.780994865640501</v>
      </c>
      <c r="K3405" s="2">
        <f t="shared" si="591"/>
        <v>-56.714922984607519</v>
      </c>
      <c r="L3405" s="2">
        <f>DEGREES(ASIN((((COS(RADIANS('PV model'!$B$2))*COS(RADIANS(H3405))*COS(RADIANS(K3405)))+(SIN(RADIANS('PV model'!$B$2))*SIN(RADIANS(H3405)))))))</f>
        <v>35.315040602415436</v>
      </c>
      <c r="M3405" s="3">
        <f t="shared" si="587"/>
        <v>35.315040602415436</v>
      </c>
      <c r="N3405" s="2">
        <f t="shared" si="592"/>
        <v>-73.843985093306515</v>
      </c>
      <c r="O3405" s="2">
        <f>IF('PV model'!$B$2&gt;0, 180-N3405,IF('PV model'!$B$2&lt;0,0-N3405,N3405))</f>
        <v>253.84398509330651</v>
      </c>
      <c r="P3405" s="2">
        <f>ABS(O3405-'PV model'!$B$5)</f>
        <v>48.843985093306515</v>
      </c>
      <c r="Q3405" s="3">
        <f t="shared" si="588"/>
        <v>54.684959397584564</v>
      </c>
      <c r="R3405" s="3">
        <f t="shared" si="593"/>
        <v>95.408250000000024</v>
      </c>
      <c r="S3405" s="3">
        <f t="shared" si="589"/>
        <v>295.93250554756207</v>
      </c>
      <c r="T3405" s="3">
        <f>(0.5*(1-COS(RADIANS(90-$X$3)))*(D3405+E3405)*'PV model'!$B$4)</f>
        <v>0</v>
      </c>
      <c r="U3405" s="3">
        <f t="shared" si="594"/>
        <v>391.34075554756208</v>
      </c>
      <c r="V3405" s="3">
        <f>('PV model'!$B$13*(U3405/1000)*(1-'PV model'!$B$14*((20+C3405)-25))*'PV model'!$B$10)/'PV model'!$B$12</f>
        <v>37.85098505417939</v>
      </c>
    </row>
    <row r="3406" spans="1:22" x14ac:dyDescent="0.2">
      <c r="A3406" s="10">
        <f t="shared" si="595"/>
        <v>142</v>
      </c>
      <c r="B3406" s="10">
        <f t="shared" si="596"/>
        <v>17</v>
      </c>
      <c r="C3406" s="23">
        <v>13</v>
      </c>
      <c r="D3406" s="24">
        <v>50.510249999999999</v>
      </c>
      <c r="E3406" s="24">
        <v>210.798</v>
      </c>
      <c r="F3406" s="48"/>
      <c r="G3406" s="48"/>
      <c r="H3406" s="1">
        <f t="shared" si="597"/>
        <v>20.35286964338373</v>
      </c>
      <c r="I3406" s="1">
        <f t="shared" si="590"/>
        <v>3.4596919384301552</v>
      </c>
      <c r="J3406" s="4">
        <f>B3406+('PV model'!$B$3/15)+(I3406/60)</f>
        <v>16.780994865640501</v>
      </c>
      <c r="K3406" s="2">
        <f t="shared" si="591"/>
        <v>-71.714922984607512</v>
      </c>
      <c r="L3406" s="2">
        <f>DEGREES(ASIN((((COS(RADIANS('PV model'!$B$2))*COS(RADIANS(H3406))*COS(RADIANS(K3406)))+(SIN(RADIANS('PV model'!$B$2))*SIN(RADIANS(H3406)))))))</f>
        <v>26.952041244789463</v>
      </c>
      <c r="M3406" s="3">
        <f t="shared" si="587"/>
        <v>26.952041244789463</v>
      </c>
      <c r="N3406" s="2">
        <f t="shared" si="592"/>
        <v>-87.078859644437259</v>
      </c>
      <c r="O3406" s="2">
        <f>IF('PV model'!$B$2&gt;0, 180-N3406,IF('PV model'!$B$2&lt;0,0-N3406,N3406))</f>
        <v>267.07885964443727</v>
      </c>
      <c r="P3406" s="2">
        <f>ABS(O3406-'PV model'!$B$5)</f>
        <v>62.078859644437273</v>
      </c>
      <c r="Q3406" s="3">
        <f t="shared" si="588"/>
        <v>63.047958755210537</v>
      </c>
      <c r="R3406" s="3">
        <f t="shared" si="593"/>
        <v>50.510250000000006</v>
      </c>
      <c r="S3406" s="3">
        <f t="shared" si="589"/>
        <v>235.1843898616882</v>
      </c>
      <c r="T3406" s="3">
        <f>(0.5*(1-COS(RADIANS(90-$X$3)))*(D3406+E3406)*'PV model'!$B$4)</f>
        <v>0</v>
      </c>
      <c r="U3406" s="3">
        <f t="shared" si="594"/>
        <v>285.69463986168819</v>
      </c>
      <c r="V3406" s="3">
        <f>('PV model'!$B$13*(U3406/1000)*(1-'PV model'!$B$14*((20+C3406)-25))*'PV model'!$B$10)/'PV model'!$B$12</f>
        <v>27.644179042155969</v>
      </c>
    </row>
    <row r="3407" spans="1:22" x14ac:dyDescent="0.2">
      <c r="A3407" s="10">
        <f t="shared" si="595"/>
        <v>142</v>
      </c>
      <c r="B3407" s="10">
        <f t="shared" si="596"/>
        <v>18</v>
      </c>
      <c r="C3407" s="23">
        <v>13.7</v>
      </c>
      <c r="D3407" s="24">
        <v>298.57170000000002</v>
      </c>
      <c r="E3407" s="24">
        <v>147.29399999999998</v>
      </c>
      <c r="F3407" s="48"/>
      <c r="G3407" s="48"/>
      <c r="H3407" s="1">
        <f t="shared" si="597"/>
        <v>20.35286964338373</v>
      </c>
      <c r="I3407" s="1">
        <f t="shared" si="590"/>
        <v>3.4596919384301552</v>
      </c>
      <c r="J3407" s="4">
        <f>B3407+('PV model'!$B$3/15)+(I3407/60)</f>
        <v>17.780994865640501</v>
      </c>
      <c r="K3407" s="2">
        <f t="shared" si="591"/>
        <v>-86.714922984607512</v>
      </c>
      <c r="L3407" s="2">
        <f>DEGREES(ASIN((((COS(RADIANS('PV model'!$B$2))*COS(RADIANS(H3407))*COS(RADIANS(K3407)))+(SIN(RADIANS('PV model'!$B$2))*SIN(RADIANS(H3407)))))))</f>
        <v>18.485390766885736</v>
      </c>
      <c r="M3407" s="3">
        <f t="shared" si="587"/>
        <v>18.485390766885736</v>
      </c>
      <c r="N3407" s="2">
        <f t="shared" si="592"/>
        <v>-80.733455284475482</v>
      </c>
      <c r="O3407" s="2">
        <f>IF('PV model'!$B$2&gt;0, 180-N3407,IF('PV model'!$B$2&lt;0,0-N3407,N3407))</f>
        <v>260.7334552844755</v>
      </c>
      <c r="P3407" s="2">
        <f>ABS(O3407-'PV model'!$B$5)</f>
        <v>55.733455284475497</v>
      </c>
      <c r="Q3407" s="3">
        <f t="shared" si="588"/>
        <v>71.514609233114257</v>
      </c>
      <c r="R3407" s="3">
        <f t="shared" si="593"/>
        <v>298.57170000000008</v>
      </c>
      <c r="S3407" s="3">
        <f t="shared" si="589"/>
        <v>183.51567077528574</v>
      </c>
      <c r="T3407" s="3">
        <f>(0.5*(1-COS(RADIANS(90-$X$3)))*(D3407+E3407)*'PV model'!$B$4)</f>
        <v>0</v>
      </c>
      <c r="U3407" s="3">
        <f t="shared" si="594"/>
        <v>482.08737077528582</v>
      </c>
      <c r="V3407" s="3">
        <f>('PV model'!$B$13*(U3407/1000)*(1-'PV model'!$B$14*((20+C3407)-25))*'PV model'!$B$10)/'PV model'!$B$12</f>
        <v>46.512460598019686</v>
      </c>
    </row>
    <row r="3408" spans="1:22" x14ac:dyDescent="0.2">
      <c r="A3408" s="10">
        <f t="shared" si="595"/>
        <v>142</v>
      </c>
      <c r="B3408" s="10">
        <f t="shared" si="596"/>
        <v>19</v>
      </c>
      <c r="C3408" s="23">
        <v>13</v>
      </c>
      <c r="D3408" s="24">
        <v>282.85739999999998</v>
      </c>
      <c r="E3408" s="24">
        <v>81.144000000000005</v>
      </c>
      <c r="F3408" s="48"/>
      <c r="G3408" s="48"/>
      <c r="H3408" s="1">
        <f t="shared" si="597"/>
        <v>20.35286964338373</v>
      </c>
      <c r="I3408" s="1">
        <f t="shared" si="590"/>
        <v>3.4596919384301552</v>
      </c>
      <c r="J3408" s="4">
        <f>B3408+('PV model'!$B$3/15)+(I3408/60)</f>
        <v>18.780994865640501</v>
      </c>
      <c r="K3408" s="2">
        <f t="shared" si="591"/>
        <v>-101.71492298460751</v>
      </c>
      <c r="L3408" s="2">
        <f>DEGREES(ASIN((((COS(RADIANS('PV model'!$B$2))*COS(RADIANS(H3408))*COS(RADIANS(K3408)))+(SIN(RADIANS('PV model'!$B$2))*SIN(RADIANS(H3408)))))))</f>
        <v>10.300297933087471</v>
      </c>
      <c r="M3408" s="3">
        <f t="shared" si="587"/>
        <v>10.300297933087471</v>
      </c>
      <c r="N3408" s="2">
        <f t="shared" si="592"/>
        <v>-68.919526537496864</v>
      </c>
      <c r="O3408" s="2">
        <f>IF('PV model'!$B$2&gt;0, 180-N3408,IF('PV model'!$B$2&lt;0,0-N3408,N3408))</f>
        <v>248.91952653749686</v>
      </c>
      <c r="P3408" s="2">
        <f>ABS(O3408-'PV model'!$B$5)</f>
        <v>43.919526537496864</v>
      </c>
      <c r="Q3408" s="3">
        <f t="shared" si="588"/>
        <v>79.699702066912536</v>
      </c>
      <c r="R3408" s="3">
        <f t="shared" si="593"/>
        <v>282.85739999999964</v>
      </c>
      <c r="S3408" s="3">
        <f t="shared" si="589"/>
        <v>97.518131934528228</v>
      </c>
      <c r="T3408" s="3">
        <f>(0.5*(1-COS(RADIANS(90-$X$3)))*(D3408+E3408)*'PV model'!$B$4)</f>
        <v>0</v>
      </c>
      <c r="U3408" s="3">
        <f t="shared" si="594"/>
        <v>380.37553193452788</v>
      </c>
      <c r="V3408" s="3">
        <f>('PV model'!$B$13*(U3408/1000)*(1-'PV model'!$B$14*((20+C3408)-25))*'PV model'!$B$10)/'PV model'!$B$12</f>
        <v>36.80562335066579</v>
      </c>
    </row>
    <row r="3409" spans="1:22" x14ac:dyDescent="0.2">
      <c r="A3409" s="10">
        <f t="shared" si="595"/>
        <v>142</v>
      </c>
      <c r="B3409" s="10">
        <f t="shared" si="596"/>
        <v>20</v>
      </c>
      <c r="C3409" s="23">
        <v>12</v>
      </c>
      <c r="D3409" s="24">
        <v>0</v>
      </c>
      <c r="E3409" s="24">
        <v>26.459999999999997</v>
      </c>
      <c r="F3409" s="48"/>
      <c r="G3409" s="48"/>
      <c r="H3409" s="1">
        <f t="shared" si="597"/>
        <v>20.35286964338373</v>
      </c>
      <c r="I3409" s="1">
        <f t="shared" si="590"/>
        <v>3.4596919384301552</v>
      </c>
      <c r="J3409" s="4">
        <f>B3409+('PV model'!$B$3/15)+(I3409/60)</f>
        <v>19.780994865640501</v>
      </c>
      <c r="K3409" s="2">
        <f t="shared" si="591"/>
        <v>-116.71492298460751</v>
      </c>
      <c r="L3409" s="2">
        <f>DEGREES(ASIN((((COS(RADIANS('PV model'!$B$2))*COS(RADIANS(H3409))*COS(RADIANS(K3409)))+(SIN(RADIANS('PV model'!$B$2))*SIN(RADIANS(H3409)))))))</f>
        <v>2.7455116934467352</v>
      </c>
      <c r="M3409" s="3">
        <f t="shared" si="587"/>
        <v>2.7455116934467352</v>
      </c>
      <c r="N3409" s="2">
        <f t="shared" si="592"/>
        <v>-56.976746304517434</v>
      </c>
      <c r="O3409" s="2">
        <f>IF('PV model'!$B$2&gt;0, 180-N3409,IF('PV model'!$B$2&lt;0,0-N3409,N3409))</f>
        <v>236.97674630451743</v>
      </c>
      <c r="P3409" s="2">
        <f>ABS(O3409-'PV model'!$B$5)</f>
        <v>31.976746304517434</v>
      </c>
      <c r="Q3409" s="3">
        <f t="shared" si="588"/>
        <v>87.254488306553256</v>
      </c>
      <c r="R3409" s="3">
        <f t="shared" si="593"/>
        <v>0</v>
      </c>
      <c r="S3409" s="3">
        <f t="shared" si="589"/>
        <v>26.459999999999997</v>
      </c>
      <c r="T3409" s="3">
        <f>(0.5*(1-COS(RADIANS(90-$X$3)))*(D3409+E3409)*'PV model'!$B$4)</f>
        <v>0</v>
      </c>
      <c r="U3409" s="3">
        <f t="shared" si="594"/>
        <v>26.459999999999997</v>
      </c>
      <c r="V3409" s="3">
        <f>('PV model'!$B$13*(U3409/1000)*(1-'PV model'!$B$14*((20+C3409)-25))*'PV model'!$B$10)/'PV model'!$B$12</f>
        <v>2.5708832351999997</v>
      </c>
    </row>
    <row r="3410" spans="1:22" x14ac:dyDescent="0.2">
      <c r="A3410" s="10">
        <f t="shared" si="595"/>
        <v>142</v>
      </c>
      <c r="B3410" s="10">
        <f t="shared" si="596"/>
        <v>21</v>
      </c>
      <c r="C3410" s="23">
        <v>10.9</v>
      </c>
      <c r="D3410" s="24">
        <v>0</v>
      </c>
      <c r="E3410" s="24">
        <v>1.764</v>
      </c>
      <c r="F3410" s="48"/>
      <c r="G3410" s="48"/>
      <c r="H3410" s="1">
        <f t="shared" si="597"/>
        <v>20.35286964338373</v>
      </c>
      <c r="I3410" s="1">
        <f t="shared" si="590"/>
        <v>3.4596919384301552</v>
      </c>
      <c r="J3410" s="4">
        <f>B3410+('PV model'!$B$3/15)+(I3410/60)</f>
        <v>20.780994865640501</v>
      </c>
      <c r="K3410" s="2">
        <f t="shared" si="591"/>
        <v>-131.71492298460751</v>
      </c>
      <c r="L3410" s="2">
        <f>DEGREES(ASIN((((COS(RADIANS('PV model'!$B$2))*COS(RADIANS(H3410))*COS(RADIANS(K3410)))+(SIN(RADIANS('PV model'!$B$2))*SIN(RADIANS(H3410)))))))</f>
        <v>-3.8266715177344062</v>
      </c>
      <c r="M3410" s="3">
        <f t="shared" si="587"/>
        <v>0</v>
      </c>
      <c r="N3410" s="2">
        <f t="shared" si="592"/>
        <v>-44.541501865991606</v>
      </c>
      <c r="O3410" s="2">
        <f>IF('PV model'!$B$2&gt;0, 180-N3410,IF('PV model'!$B$2&lt;0,0-N3410,N3410))</f>
        <v>224.54150186599162</v>
      </c>
      <c r="P3410" s="2">
        <f>ABS(O3410-'PV model'!$B$5)</f>
        <v>19.54150186599162</v>
      </c>
      <c r="Q3410" s="3">
        <f t="shared" si="588"/>
        <v>93.826671517734397</v>
      </c>
      <c r="R3410" s="3">
        <f t="shared" si="593"/>
        <v>0</v>
      </c>
      <c r="S3410" s="3">
        <f t="shared" si="589"/>
        <v>1.764</v>
      </c>
      <c r="T3410" s="3">
        <f>(0.5*(1-COS(RADIANS(90-$X$3)))*(D3410+E3410)*'PV model'!$B$4)</f>
        <v>0</v>
      </c>
      <c r="U3410" s="3">
        <f t="shared" si="594"/>
        <v>1.764</v>
      </c>
      <c r="V3410" s="3">
        <f>('PV model'!$B$13*(U3410/1000)*(1-'PV model'!$B$14*((20+C3410)-25))*'PV model'!$B$10)/'PV model'!$B$12</f>
        <v>0.17216806521599998</v>
      </c>
    </row>
    <row r="3411" spans="1:22" x14ac:dyDescent="0.2">
      <c r="A3411" s="10">
        <f t="shared" si="595"/>
        <v>142</v>
      </c>
      <c r="B3411" s="10">
        <f t="shared" si="596"/>
        <v>22</v>
      </c>
      <c r="C3411" s="23">
        <v>11</v>
      </c>
      <c r="D3411" s="24">
        <v>0</v>
      </c>
      <c r="E3411" s="24">
        <v>0</v>
      </c>
      <c r="F3411" s="48"/>
      <c r="G3411" s="48"/>
      <c r="H3411" s="1">
        <f t="shared" si="597"/>
        <v>20.35286964338373</v>
      </c>
      <c r="I3411" s="1">
        <f t="shared" si="590"/>
        <v>3.4596919384301552</v>
      </c>
      <c r="J3411" s="4">
        <f>B3411+('PV model'!$B$3/15)+(I3411/60)</f>
        <v>21.780994865640501</v>
      </c>
      <c r="K3411" s="2">
        <f t="shared" si="591"/>
        <v>-146.71492298460751</v>
      </c>
      <c r="L3411" s="2">
        <f>DEGREES(ASIN((((COS(RADIANS('PV model'!$B$2))*COS(RADIANS(H3411))*COS(RADIANS(K3411)))+(SIN(RADIANS('PV model'!$B$2))*SIN(RADIANS(H3411)))))))</f>
        <v>-9.0499251663709117</v>
      </c>
      <c r="M3411" s="3">
        <f t="shared" si="587"/>
        <v>0</v>
      </c>
      <c r="N3411" s="2">
        <f t="shared" si="592"/>
        <v>-31.401250979708706</v>
      </c>
      <c r="O3411" s="2">
        <f>IF('PV model'!$B$2&gt;0, 180-N3411,IF('PV model'!$B$2&lt;0,0-N3411,N3411))</f>
        <v>211.40125097970872</v>
      </c>
      <c r="P3411" s="2">
        <f>ABS(O3411-'PV model'!$B$5)</f>
        <v>6.4012509797087205</v>
      </c>
      <c r="Q3411" s="3">
        <f t="shared" si="588"/>
        <v>99.049925166370912</v>
      </c>
      <c r="R3411" s="3">
        <f t="shared" si="593"/>
        <v>0</v>
      </c>
      <c r="S3411" s="3">
        <f t="shared" si="589"/>
        <v>0</v>
      </c>
      <c r="T3411" s="3">
        <f>(0.5*(1-COS(RADIANS(90-$X$3)))*(D3411+E3411)*'PV model'!$B$4)</f>
        <v>0</v>
      </c>
      <c r="U3411" s="3">
        <f t="shared" si="594"/>
        <v>0</v>
      </c>
      <c r="V3411" s="3">
        <f>('PV model'!$B$13*(U3411/1000)*(1-'PV model'!$B$14*((20+C3411)-25))*'PV model'!$B$10)/'PV model'!$B$12</f>
        <v>0</v>
      </c>
    </row>
    <row r="3412" spans="1:22" x14ac:dyDescent="0.2">
      <c r="A3412" s="10">
        <f t="shared" si="595"/>
        <v>142</v>
      </c>
      <c r="B3412" s="10">
        <f t="shared" si="596"/>
        <v>23</v>
      </c>
      <c r="C3412" s="23">
        <v>9.8000000000000007</v>
      </c>
      <c r="D3412" s="24">
        <v>0</v>
      </c>
      <c r="E3412" s="24">
        <v>0</v>
      </c>
      <c r="F3412" s="48"/>
      <c r="G3412" s="48"/>
      <c r="H3412" s="1">
        <f t="shared" si="597"/>
        <v>20.35286964338373</v>
      </c>
      <c r="I3412" s="1">
        <f t="shared" si="590"/>
        <v>3.4596919384301552</v>
      </c>
      <c r="J3412" s="4">
        <f>B3412+('PV model'!$B$3/15)+(I3412/60)</f>
        <v>22.780994865640501</v>
      </c>
      <c r="K3412" s="2">
        <f t="shared" si="591"/>
        <v>-161.71492298460751</v>
      </c>
      <c r="L3412" s="2">
        <f>DEGREES(ASIN((((COS(RADIANS('PV model'!$B$2))*COS(RADIANS(H3412))*COS(RADIANS(K3412)))+(SIN(RADIANS('PV model'!$B$2))*SIN(RADIANS(H3412)))))))</f>
        <v>-12.56803872062498</v>
      </c>
      <c r="M3412" s="3">
        <f t="shared" si="587"/>
        <v>0</v>
      </c>
      <c r="N3412" s="2">
        <f t="shared" si="592"/>
        <v>-17.540454321502153</v>
      </c>
      <c r="O3412" s="2">
        <f>IF('PV model'!$B$2&gt;0, 180-N3412,IF('PV model'!$B$2&lt;0,0-N3412,N3412))</f>
        <v>197.54045432150215</v>
      </c>
      <c r="P3412" s="2">
        <f>ABS(O3412-'PV model'!$B$5)</f>
        <v>7.4595456784978467</v>
      </c>
      <c r="Q3412" s="3">
        <f t="shared" si="588"/>
        <v>102.56803872062497</v>
      </c>
      <c r="R3412" s="3">
        <f t="shared" si="593"/>
        <v>0</v>
      </c>
      <c r="S3412" s="3">
        <f t="shared" si="589"/>
        <v>0</v>
      </c>
      <c r="T3412" s="3">
        <f>(0.5*(1-COS(RADIANS(90-$X$3)))*(D3412+E3412)*'PV model'!$B$4)</f>
        <v>0</v>
      </c>
      <c r="U3412" s="3">
        <f t="shared" si="594"/>
        <v>0</v>
      </c>
      <c r="V3412" s="3">
        <f>('PV model'!$B$13*(U3412/1000)*(1-'PV model'!$B$14*((20+C3412)-25))*'PV model'!$B$10)/'PV model'!$B$12</f>
        <v>0</v>
      </c>
    </row>
    <row r="3413" spans="1:22" x14ac:dyDescent="0.2">
      <c r="A3413" s="10">
        <f t="shared" si="595"/>
        <v>142</v>
      </c>
      <c r="B3413" s="10">
        <f t="shared" si="596"/>
        <v>24</v>
      </c>
      <c r="C3413" s="23">
        <v>9.8000000000000007</v>
      </c>
      <c r="D3413" s="24">
        <v>0</v>
      </c>
      <c r="E3413" s="24">
        <v>0</v>
      </c>
      <c r="F3413" s="48"/>
      <c r="G3413" s="48"/>
      <c r="H3413" s="1">
        <f t="shared" si="597"/>
        <v>20.35286964338373</v>
      </c>
      <c r="I3413" s="1">
        <f t="shared" si="590"/>
        <v>3.4596919384301552</v>
      </c>
      <c r="J3413" s="4">
        <f>B3413+('PV model'!$B$3/15)+(I3413/60)</f>
        <v>23.780994865640501</v>
      </c>
      <c r="K3413" s="2">
        <f t="shared" si="591"/>
        <v>-176.71492298460751</v>
      </c>
      <c r="L3413" s="2">
        <f>DEGREES(ASIN((((COS(RADIANS('PV model'!$B$2))*COS(RADIANS(H3413))*COS(RADIANS(K3413)))+(SIN(RADIANS('PV model'!$B$2))*SIN(RADIANS(H3413)))))))</f>
        <v>-14.095574647174764</v>
      </c>
      <c r="M3413" s="3">
        <f t="shared" si="587"/>
        <v>0</v>
      </c>
      <c r="N3413" s="2">
        <f t="shared" si="592"/>
        <v>-3.1754848874424004</v>
      </c>
      <c r="O3413" s="2">
        <f>IF('PV model'!$B$2&gt;0, 180-N3413,IF('PV model'!$B$2&lt;0,0-N3413,N3413))</f>
        <v>183.17548488744239</v>
      </c>
      <c r="P3413" s="2">
        <f>ABS(O3413-'PV model'!$B$5)</f>
        <v>21.824515112557606</v>
      </c>
      <c r="Q3413" s="3">
        <f t="shared" si="588"/>
        <v>104.09557464717477</v>
      </c>
      <c r="R3413" s="3">
        <f t="shared" si="593"/>
        <v>0</v>
      </c>
      <c r="S3413" s="3">
        <f t="shared" si="589"/>
        <v>0</v>
      </c>
      <c r="T3413" s="3">
        <f>(0.5*(1-COS(RADIANS(90-$X$3)))*(D3413+E3413)*'PV model'!$B$4)</f>
        <v>0</v>
      </c>
      <c r="U3413" s="3">
        <f t="shared" si="594"/>
        <v>0</v>
      </c>
      <c r="V3413" s="3">
        <f>('PV model'!$B$13*(U3413/1000)*(1-'PV model'!$B$14*((20+C3413)-25))*'PV model'!$B$10)/'PV model'!$B$12</f>
        <v>0</v>
      </c>
    </row>
    <row r="3414" spans="1:22" x14ac:dyDescent="0.2">
      <c r="A3414" s="10">
        <f t="shared" si="595"/>
        <v>143</v>
      </c>
      <c r="B3414" s="10">
        <f t="shared" si="596"/>
        <v>1</v>
      </c>
      <c r="C3414" s="23">
        <v>9.6999999999999993</v>
      </c>
      <c r="D3414" s="24">
        <v>0</v>
      </c>
      <c r="E3414" s="24">
        <v>0</v>
      </c>
      <c r="F3414" s="48"/>
      <c r="G3414" s="48"/>
      <c r="H3414" s="1">
        <f t="shared" si="597"/>
        <v>20.550864991044246</v>
      </c>
      <c r="I3414" s="1">
        <f t="shared" si="590"/>
        <v>3.3817921515386238</v>
      </c>
      <c r="J3414" s="4">
        <f>B3414+('PV model'!$B$3/15)+(I3414/60)</f>
        <v>0.77969653585897714</v>
      </c>
      <c r="K3414" s="2">
        <f t="shared" si="591"/>
        <v>168.30455196211534</v>
      </c>
      <c r="L3414" s="2">
        <f>DEGREES(ASIN((((COS(RADIANS('PV model'!$B$2))*COS(RADIANS(H3414))*COS(RADIANS(K3414)))+(SIN(RADIANS('PV model'!$B$2))*SIN(RADIANS(H3414)))))))</f>
        <v>-13.299988864074184</v>
      </c>
      <c r="M3414" s="3">
        <f t="shared" si="587"/>
        <v>0</v>
      </c>
      <c r="N3414" s="2">
        <f t="shared" si="592"/>
        <v>11.247086492248929</v>
      </c>
      <c r="O3414" s="2">
        <f>IF('PV model'!$B$2&gt;0, 180-N3414,IF('PV model'!$B$2&lt;0,0-N3414,N3414))</f>
        <v>168.75291350775106</v>
      </c>
      <c r="P3414" s="2">
        <f>ABS(O3414-'PV model'!$B$5)</f>
        <v>36.24708649224894</v>
      </c>
      <c r="Q3414" s="3">
        <f t="shared" si="588"/>
        <v>103.29998886407418</v>
      </c>
      <c r="R3414" s="3">
        <f t="shared" si="593"/>
        <v>0</v>
      </c>
      <c r="S3414" s="3">
        <f t="shared" si="589"/>
        <v>0</v>
      </c>
      <c r="T3414" s="3">
        <f>(0.5*(1-COS(RADIANS(90-$X$3)))*(D3414+E3414)*'PV model'!$B$4)</f>
        <v>0</v>
      </c>
      <c r="U3414" s="3">
        <f t="shared" si="594"/>
        <v>0</v>
      </c>
      <c r="V3414" s="3">
        <f>('PV model'!$B$13*(U3414/1000)*(1-'PV model'!$B$14*((20+C3414)-25))*'PV model'!$B$10)/'PV model'!$B$12</f>
        <v>0</v>
      </c>
    </row>
    <row r="3415" spans="1:22" x14ac:dyDescent="0.2">
      <c r="A3415" s="10">
        <f t="shared" si="595"/>
        <v>143</v>
      </c>
      <c r="B3415" s="10">
        <f t="shared" si="596"/>
        <v>2</v>
      </c>
      <c r="C3415" s="23">
        <v>9.6999999999999993</v>
      </c>
      <c r="D3415" s="24">
        <v>0</v>
      </c>
      <c r="E3415" s="24">
        <v>0</v>
      </c>
      <c r="F3415" s="48"/>
      <c r="G3415" s="48"/>
      <c r="H3415" s="1">
        <f t="shared" si="597"/>
        <v>20.550864991044246</v>
      </c>
      <c r="I3415" s="1">
        <f t="shared" si="590"/>
        <v>3.3817921515386238</v>
      </c>
      <c r="J3415" s="4">
        <f>B3415+('PV model'!$B$3/15)+(I3415/60)</f>
        <v>1.7796965358589771</v>
      </c>
      <c r="K3415" s="2">
        <f t="shared" si="591"/>
        <v>153.30455196211534</v>
      </c>
      <c r="L3415" s="2">
        <f>DEGREES(ASIN((((COS(RADIANS('PV model'!$B$2))*COS(RADIANS(H3415))*COS(RADIANS(K3415)))+(SIN(RADIANS('PV model'!$B$2))*SIN(RADIANS(H3415)))))))</f>
        <v>-10.633598609848518</v>
      </c>
      <c r="M3415" s="3">
        <f t="shared" si="587"/>
        <v>0</v>
      </c>
      <c r="N3415" s="2">
        <f t="shared" si="592"/>
        <v>25.341230990314013</v>
      </c>
      <c r="O3415" s="2">
        <f>IF('PV model'!$B$2&gt;0, 180-N3415,IF('PV model'!$B$2&lt;0,0-N3415,N3415))</f>
        <v>154.65876900968598</v>
      </c>
      <c r="P3415" s="2">
        <f>ABS(O3415-'PV model'!$B$5)</f>
        <v>50.341230990314017</v>
      </c>
      <c r="Q3415" s="3">
        <f t="shared" si="588"/>
        <v>100.63359860984852</v>
      </c>
      <c r="R3415" s="3">
        <f t="shared" si="593"/>
        <v>0</v>
      </c>
      <c r="S3415" s="3">
        <f t="shared" si="589"/>
        <v>0</v>
      </c>
      <c r="T3415" s="3">
        <f>(0.5*(1-COS(RADIANS(90-$X$3)))*(D3415+E3415)*'PV model'!$B$4)</f>
        <v>0</v>
      </c>
      <c r="U3415" s="3">
        <f t="shared" si="594"/>
        <v>0</v>
      </c>
      <c r="V3415" s="3">
        <f>('PV model'!$B$13*(U3415/1000)*(1-'PV model'!$B$14*((20+C3415)-25))*'PV model'!$B$10)/'PV model'!$B$12</f>
        <v>0</v>
      </c>
    </row>
    <row r="3416" spans="1:22" x14ac:dyDescent="0.2">
      <c r="A3416" s="10">
        <f t="shared" si="595"/>
        <v>143</v>
      </c>
      <c r="B3416" s="10">
        <f t="shared" si="596"/>
        <v>3</v>
      </c>
      <c r="C3416" s="23">
        <v>9.6</v>
      </c>
      <c r="D3416" s="24">
        <v>0</v>
      </c>
      <c r="E3416" s="24">
        <v>0</v>
      </c>
      <c r="F3416" s="48"/>
      <c r="G3416" s="48"/>
      <c r="H3416" s="1">
        <f t="shared" si="597"/>
        <v>20.550864991044246</v>
      </c>
      <c r="I3416" s="1">
        <f t="shared" si="590"/>
        <v>3.3817921515386238</v>
      </c>
      <c r="J3416" s="4">
        <f>B3416+('PV model'!$B$3/15)+(I3416/60)</f>
        <v>2.7796965358589767</v>
      </c>
      <c r="K3416" s="2">
        <f t="shared" si="591"/>
        <v>138.30455196211537</v>
      </c>
      <c r="L3416" s="2">
        <f>DEGREES(ASIN((((COS(RADIANS('PV model'!$B$2))*COS(RADIANS(H3416))*COS(RADIANS(K3416)))+(SIN(RADIANS('PV model'!$B$2))*SIN(RADIANS(H3416)))))))</f>
        <v>-6.126001090436664</v>
      </c>
      <c r="M3416" s="3">
        <f t="shared" si="587"/>
        <v>0</v>
      </c>
      <c r="N3416" s="2">
        <f t="shared" si="592"/>
        <v>38.786285085220939</v>
      </c>
      <c r="O3416" s="2">
        <f>IF('PV model'!$B$2&gt;0, 180-N3416,IF('PV model'!$B$2&lt;0,0-N3416,N3416))</f>
        <v>141.21371491477908</v>
      </c>
      <c r="P3416" s="2">
        <f>ABS(O3416-'PV model'!$B$5)</f>
        <v>63.786285085220925</v>
      </c>
      <c r="Q3416" s="3">
        <f t="shared" si="588"/>
        <v>96.126001090436674</v>
      </c>
      <c r="R3416" s="3">
        <f t="shared" si="593"/>
        <v>0</v>
      </c>
      <c r="S3416" s="3">
        <f t="shared" si="589"/>
        <v>0</v>
      </c>
      <c r="T3416" s="3">
        <f>(0.5*(1-COS(RADIANS(90-$X$3)))*(D3416+E3416)*'PV model'!$B$4)</f>
        <v>0</v>
      </c>
      <c r="U3416" s="3">
        <f t="shared" si="594"/>
        <v>0</v>
      </c>
      <c r="V3416" s="3">
        <f>('PV model'!$B$13*(U3416/1000)*(1-'PV model'!$B$14*((20+C3416)-25))*'PV model'!$B$10)/'PV model'!$B$12</f>
        <v>0</v>
      </c>
    </row>
    <row r="3417" spans="1:22" x14ac:dyDescent="0.2">
      <c r="A3417" s="10">
        <f t="shared" si="595"/>
        <v>143</v>
      </c>
      <c r="B3417" s="10">
        <f t="shared" si="596"/>
        <v>4</v>
      </c>
      <c r="C3417" s="23">
        <v>9.1999999999999993</v>
      </c>
      <c r="D3417" s="24">
        <v>0</v>
      </c>
      <c r="E3417" s="24">
        <v>0</v>
      </c>
      <c r="F3417" s="48"/>
      <c r="G3417" s="48"/>
      <c r="H3417" s="1">
        <f t="shared" si="597"/>
        <v>20.550864991044246</v>
      </c>
      <c r="I3417" s="1">
        <f t="shared" si="590"/>
        <v>3.3817921515386238</v>
      </c>
      <c r="J3417" s="4">
        <f>B3417+('PV model'!$B$3/15)+(I3417/60)</f>
        <v>3.7796965358589767</v>
      </c>
      <c r="K3417" s="2">
        <f t="shared" si="591"/>
        <v>123.30455196211535</v>
      </c>
      <c r="L3417" s="2">
        <f>DEGREES(ASIN((((COS(RADIANS('PV model'!$B$2))*COS(RADIANS(H3417))*COS(RADIANS(K3417)))+(SIN(RADIANS('PV model'!$B$2))*SIN(RADIANS(H3417)))))))</f>
        <v>-0.10972533673197767</v>
      </c>
      <c r="M3417" s="3">
        <f t="shared" si="587"/>
        <v>0</v>
      </c>
      <c r="N3417" s="2">
        <f t="shared" si="592"/>
        <v>51.497218926899144</v>
      </c>
      <c r="O3417" s="2">
        <f>IF('PV model'!$B$2&gt;0, 180-N3417,IF('PV model'!$B$2&lt;0,0-N3417,N3417))</f>
        <v>128.50278107310086</v>
      </c>
      <c r="P3417" s="2">
        <f>ABS(O3417-'PV model'!$B$5)</f>
        <v>76.497218926899137</v>
      </c>
      <c r="Q3417" s="3">
        <f t="shared" si="588"/>
        <v>90.109725336731984</v>
      </c>
      <c r="R3417" s="3">
        <f t="shared" si="593"/>
        <v>0</v>
      </c>
      <c r="S3417" s="3">
        <f t="shared" si="589"/>
        <v>0</v>
      </c>
      <c r="T3417" s="3">
        <f>(0.5*(1-COS(RADIANS(90-$X$3)))*(D3417+E3417)*'PV model'!$B$4)</f>
        <v>0</v>
      </c>
      <c r="U3417" s="3">
        <f t="shared" si="594"/>
        <v>0</v>
      </c>
      <c r="V3417" s="3">
        <f>('PV model'!$B$13*(U3417/1000)*(1-'PV model'!$B$14*((20+C3417)-25))*'PV model'!$B$10)/'PV model'!$B$12</f>
        <v>0</v>
      </c>
    </row>
    <row r="3418" spans="1:22" x14ac:dyDescent="0.2">
      <c r="A3418" s="10">
        <f t="shared" si="595"/>
        <v>143</v>
      </c>
      <c r="B3418" s="10">
        <f t="shared" si="596"/>
        <v>5</v>
      </c>
      <c r="C3418" s="23">
        <v>9</v>
      </c>
      <c r="D3418" s="24">
        <v>0</v>
      </c>
      <c r="E3418" s="24">
        <v>11.465999999999999</v>
      </c>
      <c r="F3418" s="48"/>
      <c r="G3418" s="48"/>
      <c r="H3418" s="1">
        <f t="shared" si="597"/>
        <v>20.550864991044246</v>
      </c>
      <c r="I3418" s="1">
        <f t="shared" si="590"/>
        <v>3.3817921515386238</v>
      </c>
      <c r="J3418" s="4">
        <f>B3418+('PV model'!$B$3/15)+(I3418/60)</f>
        <v>4.7796965358589771</v>
      </c>
      <c r="K3418" s="2">
        <f t="shared" si="591"/>
        <v>108.30455196211534</v>
      </c>
      <c r="L3418" s="2">
        <f>DEGREES(ASIN((((COS(RADIANS('PV model'!$B$2))*COS(RADIANS(H3418))*COS(RADIANS(K3418)))+(SIN(RADIANS('PV model'!$B$2))*SIN(RADIANS(H3418)))))))</f>
        <v>7.0497429348695722</v>
      </c>
      <c r="M3418" s="3">
        <f t="shared" si="587"/>
        <v>7.0497429348695722</v>
      </c>
      <c r="N3418" s="2">
        <f t="shared" si="592"/>
        <v>63.60537555402793</v>
      </c>
      <c r="O3418" s="2">
        <f>IF('PV model'!$B$2&gt;0, 180-N3418,IF('PV model'!$B$2&lt;0,0-N3418,N3418))</f>
        <v>116.39462444597207</v>
      </c>
      <c r="P3418" s="2">
        <f>ABS(O3418-'PV model'!$B$5)</f>
        <v>88.60537555402793</v>
      </c>
      <c r="Q3418" s="3">
        <f t="shared" si="588"/>
        <v>82.95025706513043</v>
      </c>
      <c r="R3418" s="3">
        <f t="shared" si="593"/>
        <v>0</v>
      </c>
      <c r="S3418" s="3">
        <f t="shared" si="589"/>
        <v>11.465999999999999</v>
      </c>
      <c r="T3418" s="3">
        <f>(0.5*(1-COS(RADIANS(90-$X$3)))*(D3418+E3418)*'PV model'!$B$4)</f>
        <v>0</v>
      </c>
      <c r="U3418" s="3">
        <f t="shared" si="594"/>
        <v>11.465999999999999</v>
      </c>
      <c r="V3418" s="3">
        <f>('PV model'!$B$13*(U3418/1000)*(1-'PV model'!$B$14*((20+C3418)-25))*'PV model'!$B$10)/'PV model'!$B$12</f>
        <v>1.1278030982399998</v>
      </c>
    </row>
    <row r="3419" spans="1:22" x14ac:dyDescent="0.2">
      <c r="A3419" s="10">
        <f t="shared" si="595"/>
        <v>143</v>
      </c>
      <c r="B3419" s="10">
        <f t="shared" si="596"/>
        <v>6</v>
      </c>
      <c r="C3419" s="23">
        <v>9.1999999999999993</v>
      </c>
      <c r="D3419" s="24">
        <v>0</v>
      </c>
      <c r="E3419" s="24">
        <v>46.746000000000002</v>
      </c>
      <c r="F3419" s="48"/>
      <c r="G3419" s="48"/>
      <c r="H3419" s="1">
        <f t="shared" si="597"/>
        <v>20.550864991044246</v>
      </c>
      <c r="I3419" s="1">
        <f t="shared" si="590"/>
        <v>3.3817921515386238</v>
      </c>
      <c r="J3419" s="4">
        <f>B3419+('PV model'!$B$3/15)+(I3419/60)</f>
        <v>5.7796965358589771</v>
      </c>
      <c r="K3419" s="2">
        <f t="shared" si="591"/>
        <v>93.30455196211534</v>
      </c>
      <c r="L3419" s="2">
        <f>DEGREES(ASIN((((COS(RADIANS('PV model'!$B$2))*COS(RADIANS(H3419))*COS(RADIANS(K3419)))+(SIN(RADIANS('PV model'!$B$2))*SIN(RADIANS(H3419)))))))</f>
        <v>14.994628890016262</v>
      </c>
      <c r="M3419" s="3">
        <f t="shared" si="587"/>
        <v>14.994628890016262</v>
      </c>
      <c r="N3419" s="2">
        <f t="shared" si="592"/>
        <v>75.410644950346011</v>
      </c>
      <c r="O3419" s="2">
        <f>IF('PV model'!$B$2&gt;0, 180-N3419,IF('PV model'!$B$2&lt;0,0-N3419,N3419))</f>
        <v>104.58935504965399</v>
      </c>
      <c r="P3419" s="2">
        <f>ABS(O3419-'PV model'!$B$5)</f>
        <v>100.41064495034601</v>
      </c>
      <c r="Q3419" s="3">
        <f t="shared" si="588"/>
        <v>75.005371109983741</v>
      </c>
      <c r="R3419" s="3">
        <f t="shared" si="593"/>
        <v>0</v>
      </c>
      <c r="S3419" s="3">
        <f t="shared" si="589"/>
        <v>46.746000000000002</v>
      </c>
      <c r="T3419" s="3">
        <f>(0.5*(1-COS(RADIANS(90-$X$3)))*(D3419+E3419)*'PV model'!$B$4)</f>
        <v>0</v>
      </c>
      <c r="U3419" s="3">
        <f t="shared" si="594"/>
        <v>46.746000000000002</v>
      </c>
      <c r="V3419" s="3">
        <f>('PV model'!$B$13*(U3419/1000)*(1-'PV model'!$B$14*((20+C3419)-25))*'PV model'!$B$10)/'PV model'!$B$12</f>
        <v>4.5942282933120007</v>
      </c>
    </row>
    <row r="3420" spans="1:22" x14ac:dyDescent="0.2">
      <c r="A3420" s="10">
        <f t="shared" si="595"/>
        <v>143</v>
      </c>
      <c r="B3420" s="10">
        <f t="shared" si="596"/>
        <v>7</v>
      </c>
      <c r="C3420" s="23">
        <v>9.6</v>
      </c>
      <c r="D3420" s="24">
        <v>0</v>
      </c>
      <c r="E3420" s="24">
        <v>107.60399999999998</v>
      </c>
      <c r="F3420" s="48"/>
      <c r="G3420" s="48"/>
      <c r="H3420" s="1">
        <f t="shared" si="597"/>
        <v>20.550864991044246</v>
      </c>
      <c r="I3420" s="1">
        <f t="shared" si="590"/>
        <v>3.3817921515386238</v>
      </c>
      <c r="J3420" s="4">
        <f>B3420+('PV model'!$B$3/15)+(I3420/60)</f>
        <v>6.7796965358589771</v>
      </c>
      <c r="K3420" s="2">
        <f t="shared" si="591"/>
        <v>78.30455196211534</v>
      </c>
      <c r="L3420" s="2">
        <f>DEGREES(ASIN((((COS(RADIANS('PV model'!$B$2))*COS(RADIANS(H3420))*COS(RADIANS(K3420)))+(SIN(RADIANS('PV model'!$B$2))*SIN(RADIANS(H3420)))))))</f>
        <v>23.378869595143868</v>
      </c>
      <c r="M3420" s="3">
        <f t="shared" si="587"/>
        <v>23.378869595143868</v>
      </c>
      <c r="N3420" s="2">
        <f t="shared" si="592"/>
        <v>87.352195271146073</v>
      </c>
      <c r="O3420" s="2">
        <f>IF('PV model'!$B$2&gt;0, 180-N3420,IF('PV model'!$B$2&lt;0,0-N3420,N3420))</f>
        <v>92.647804728853927</v>
      </c>
      <c r="P3420" s="2">
        <f>ABS(O3420-'PV model'!$B$5)</f>
        <v>112.35219527114607</v>
      </c>
      <c r="Q3420" s="3">
        <f t="shared" si="588"/>
        <v>66.621130404856132</v>
      </c>
      <c r="R3420" s="3">
        <f t="shared" si="593"/>
        <v>0</v>
      </c>
      <c r="S3420" s="3">
        <f t="shared" si="589"/>
        <v>107.60399999999998</v>
      </c>
      <c r="T3420" s="3">
        <f>(0.5*(1-COS(RADIANS(90-$X$3)))*(D3420+E3420)*'PV model'!$B$4)</f>
        <v>0</v>
      </c>
      <c r="U3420" s="3">
        <f t="shared" si="594"/>
        <v>107.60399999999998</v>
      </c>
      <c r="V3420" s="3">
        <f>('PV model'!$B$13*(U3420/1000)*(1-'PV model'!$B$14*((20+C3420)-25))*'PV model'!$B$10)/'PV model'!$B$12</f>
        <v>10.558183676543999</v>
      </c>
    </row>
    <row r="3421" spans="1:22" x14ac:dyDescent="0.2">
      <c r="A3421" s="10">
        <f t="shared" si="595"/>
        <v>143</v>
      </c>
      <c r="B3421" s="10">
        <f t="shared" si="596"/>
        <v>8</v>
      </c>
      <c r="C3421" s="23">
        <v>10.9</v>
      </c>
      <c r="D3421" s="24">
        <v>0</v>
      </c>
      <c r="E3421" s="24">
        <v>169.34400000000002</v>
      </c>
      <c r="F3421" s="48"/>
      <c r="G3421" s="48"/>
      <c r="H3421" s="1">
        <f t="shared" si="597"/>
        <v>20.550864991044246</v>
      </c>
      <c r="I3421" s="1">
        <f t="shared" si="590"/>
        <v>3.3817921515386238</v>
      </c>
      <c r="J3421" s="4">
        <f>B3421+('PV model'!$B$3/15)+(I3421/60)</f>
        <v>7.7796965358589771</v>
      </c>
      <c r="K3421" s="2">
        <f t="shared" si="591"/>
        <v>63.30455196211534</v>
      </c>
      <c r="L3421" s="2">
        <f>DEGREES(ASIN((((COS(RADIANS('PV model'!$B$2))*COS(RADIANS(H3421))*COS(RADIANS(K3421)))+(SIN(RADIANS('PV model'!$B$2))*SIN(RADIANS(H3421)))))))</f>
        <v>31.840993540303209</v>
      </c>
      <c r="M3421" s="3">
        <f t="shared" si="587"/>
        <v>31.840993540303209</v>
      </c>
      <c r="N3421" s="2">
        <f t="shared" si="592"/>
        <v>79.977525883209282</v>
      </c>
      <c r="O3421" s="2">
        <f>IF('PV model'!$B$2&gt;0, 180-N3421,IF('PV model'!$B$2&lt;0,0-N3421,N3421))</f>
        <v>100.02247411679072</v>
      </c>
      <c r="P3421" s="2">
        <f>ABS(O3421-'PV model'!$B$5)</f>
        <v>104.97752588320928</v>
      </c>
      <c r="Q3421" s="3">
        <f t="shared" si="588"/>
        <v>58.159006459696798</v>
      </c>
      <c r="R3421" s="3">
        <f t="shared" si="593"/>
        <v>0</v>
      </c>
      <c r="S3421" s="3">
        <f t="shared" si="589"/>
        <v>169.34400000000002</v>
      </c>
      <c r="T3421" s="3">
        <f>(0.5*(1-COS(RADIANS(90-$X$3)))*(D3421+E3421)*'PV model'!$B$4)</f>
        <v>0</v>
      </c>
      <c r="U3421" s="3">
        <f t="shared" si="594"/>
        <v>169.34400000000002</v>
      </c>
      <c r="V3421" s="3">
        <f>('PV model'!$B$13*(U3421/1000)*(1-'PV model'!$B$14*((20+C3421)-25))*'PV model'!$B$10)/'PV model'!$B$12</f>
        <v>16.528134260736003</v>
      </c>
    </row>
    <row r="3422" spans="1:22" x14ac:dyDescent="0.2">
      <c r="A3422" s="10">
        <f t="shared" si="595"/>
        <v>143</v>
      </c>
      <c r="B3422" s="10">
        <f t="shared" si="596"/>
        <v>9</v>
      </c>
      <c r="C3422" s="23">
        <v>11.1</v>
      </c>
      <c r="D3422" s="24">
        <v>0</v>
      </c>
      <c r="E3422" s="24">
        <v>138.47399999999999</v>
      </c>
      <c r="F3422" s="48"/>
      <c r="G3422" s="48"/>
      <c r="H3422" s="1">
        <f t="shared" si="597"/>
        <v>20.550864991044246</v>
      </c>
      <c r="I3422" s="1">
        <f t="shared" si="590"/>
        <v>3.3817921515386238</v>
      </c>
      <c r="J3422" s="4">
        <f>B3422+('PV model'!$B$3/15)+(I3422/60)</f>
        <v>8.7796965358589762</v>
      </c>
      <c r="K3422" s="2">
        <f t="shared" si="591"/>
        <v>48.304551962115355</v>
      </c>
      <c r="L3422" s="2">
        <f>DEGREES(ASIN((((COS(RADIANS('PV model'!$B$2))*COS(RADIANS(H3422))*COS(RADIANS(K3422)))+(SIN(RADIANS('PV model'!$B$2))*SIN(RADIANS(H3422)))))))</f>
        <v>39.947155671938056</v>
      </c>
      <c r="M3422" s="3">
        <f t="shared" si="587"/>
        <v>39.947155671938056</v>
      </c>
      <c r="N3422" s="2">
        <f t="shared" si="592"/>
        <v>65.783105008707579</v>
      </c>
      <c r="O3422" s="2">
        <f>IF('PV model'!$B$2&gt;0, 180-N3422,IF('PV model'!$B$2&lt;0,0-N3422,N3422))</f>
        <v>114.21689499129242</v>
      </c>
      <c r="P3422" s="2">
        <f>ABS(O3422-'PV model'!$B$5)</f>
        <v>90.783105008707579</v>
      </c>
      <c r="Q3422" s="3">
        <f t="shared" si="588"/>
        <v>50.052844328061937</v>
      </c>
      <c r="R3422" s="3">
        <f t="shared" si="593"/>
        <v>0</v>
      </c>
      <c r="S3422" s="3">
        <f t="shared" si="589"/>
        <v>138.47399999999999</v>
      </c>
      <c r="T3422" s="3">
        <f>(0.5*(1-COS(RADIANS(90-$X$3)))*(D3422+E3422)*'PV model'!$B$4)</f>
        <v>0</v>
      </c>
      <c r="U3422" s="3">
        <f t="shared" si="594"/>
        <v>138.47399999999999</v>
      </c>
      <c r="V3422" s="3">
        <f>('PV model'!$B$13*(U3422/1000)*(1-'PV model'!$B$14*((20+C3422)-25))*'PV model'!$B$10)/'PV model'!$B$12</f>
        <v>13.504119630623999</v>
      </c>
    </row>
    <row r="3423" spans="1:22" x14ac:dyDescent="0.2">
      <c r="A3423" s="10">
        <f t="shared" si="595"/>
        <v>143</v>
      </c>
      <c r="B3423" s="10">
        <f t="shared" si="596"/>
        <v>10</v>
      </c>
      <c r="C3423" s="23">
        <v>9.9</v>
      </c>
      <c r="D3423" s="24">
        <v>1.1224499999999999</v>
      </c>
      <c r="E3423" s="24">
        <v>171.108</v>
      </c>
      <c r="F3423" s="48"/>
      <c r="G3423" s="48"/>
      <c r="H3423" s="1">
        <f t="shared" si="597"/>
        <v>20.550864991044246</v>
      </c>
      <c r="I3423" s="1">
        <f t="shared" si="590"/>
        <v>3.3817921515386238</v>
      </c>
      <c r="J3423" s="4">
        <f>B3423+('PV model'!$B$3/15)+(I3423/60)</f>
        <v>9.7796965358589762</v>
      </c>
      <c r="K3423" s="2">
        <f t="shared" si="591"/>
        <v>33.304551962115355</v>
      </c>
      <c r="L3423" s="2">
        <f>DEGREES(ASIN((((COS(RADIANS('PV model'!$B$2))*COS(RADIANS(H3423))*COS(RADIANS(K3423)))+(SIN(RADIANS('PV model'!$B$2))*SIN(RADIANS(H3423)))))))</f>
        <v>47.101142194730734</v>
      </c>
      <c r="M3423" s="3">
        <f t="shared" si="587"/>
        <v>47.101142194730734</v>
      </c>
      <c r="N3423" s="2">
        <f t="shared" si="592"/>
        <v>49.052648697391632</v>
      </c>
      <c r="O3423" s="2">
        <f>IF('PV model'!$B$2&gt;0, 180-N3423,IF('PV model'!$B$2&lt;0,0-N3423,N3423))</f>
        <v>130.94735130260835</v>
      </c>
      <c r="P3423" s="2">
        <f>ABS(O3423-'PV model'!$B$5)</f>
        <v>74.052648697391646</v>
      </c>
      <c r="Q3423" s="3">
        <f t="shared" si="588"/>
        <v>42.898857805269266</v>
      </c>
      <c r="R3423" s="3">
        <f t="shared" si="593"/>
        <v>1.1224499999999999</v>
      </c>
      <c r="S3423" s="3">
        <f t="shared" si="589"/>
        <v>171.87811066356895</v>
      </c>
      <c r="T3423" s="3">
        <f>(0.5*(1-COS(RADIANS(90-$X$3)))*(D3423+E3423)*'PV model'!$B$4)</f>
        <v>0</v>
      </c>
      <c r="U3423" s="3">
        <f t="shared" si="594"/>
        <v>173.00056066356893</v>
      </c>
      <c r="V3423" s="3">
        <f>('PV model'!$B$13*(U3423/1000)*(1-'PV model'!$B$14*((20+C3423)-25))*'PV model'!$B$10)/'PV model'!$B$12</f>
        <v>16.954190577469316</v>
      </c>
    </row>
    <row r="3424" spans="1:22" x14ac:dyDescent="0.2">
      <c r="A3424" s="10">
        <f t="shared" si="595"/>
        <v>143</v>
      </c>
      <c r="B3424" s="10">
        <f t="shared" si="596"/>
        <v>11</v>
      </c>
      <c r="C3424" s="23">
        <v>9.9</v>
      </c>
      <c r="D3424" s="24">
        <v>1.1224499999999999</v>
      </c>
      <c r="E3424" s="24">
        <v>195.804</v>
      </c>
      <c r="F3424" s="48"/>
      <c r="G3424" s="48"/>
      <c r="H3424" s="1">
        <f t="shared" si="597"/>
        <v>20.550864991044246</v>
      </c>
      <c r="I3424" s="1">
        <f t="shared" si="590"/>
        <v>3.3817921515386238</v>
      </c>
      <c r="J3424" s="4">
        <f>B3424+('PV model'!$B$3/15)+(I3424/60)</f>
        <v>10.779696535858976</v>
      </c>
      <c r="K3424" s="2">
        <f t="shared" si="591"/>
        <v>18.304551962115355</v>
      </c>
      <c r="L3424" s="2">
        <f>DEGREES(ASIN((((COS(RADIANS('PV model'!$B$2))*COS(RADIANS(H3424))*COS(RADIANS(K3424)))+(SIN(RADIANS('PV model'!$B$2))*SIN(RADIANS(H3424)))))))</f>
        <v>52.450296865747454</v>
      </c>
      <c r="M3424" s="3">
        <f t="shared" si="587"/>
        <v>52.450296865747454</v>
      </c>
      <c r="N3424" s="2">
        <f t="shared" si="592"/>
        <v>28.851121365458617</v>
      </c>
      <c r="O3424" s="2">
        <f>IF('PV model'!$B$2&gt;0, 180-N3424,IF('PV model'!$B$2&lt;0,0-N3424,N3424))</f>
        <v>151.14887863454138</v>
      </c>
      <c r="P3424" s="2">
        <f>ABS(O3424-'PV model'!$B$5)</f>
        <v>53.851121365458624</v>
      </c>
      <c r="Q3424" s="3">
        <f t="shared" si="588"/>
        <v>37.549703134252546</v>
      </c>
      <c r="R3424" s="3">
        <f t="shared" si="593"/>
        <v>1.1224499999999999</v>
      </c>
      <c r="S3424" s="3">
        <f t="shared" si="589"/>
        <v>196.51479195593882</v>
      </c>
      <c r="T3424" s="3">
        <f>(0.5*(1-COS(RADIANS(90-$X$3)))*(D3424+E3424)*'PV model'!$B$4)</f>
        <v>0</v>
      </c>
      <c r="U3424" s="3">
        <f t="shared" si="594"/>
        <v>197.6372419559388</v>
      </c>
      <c r="V3424" s="3">
        <f>('PV model'!$B$13*(U3424/1000)*(1-'PV model'!$B$14*((20+C3424)-25))*'PV model'!$B$10)/'PV model'!$B$12</f>
        <v>19.368604659279693</v>
      </c>
    </row>
    <row r="3425" spans="1:22" x14ac:dyDescent="0.2">
      <c r="A3425" s="10">
        <f t="shared" si="595"/>
        <v>143</v>
      </c>
      <c r="B3425" s="10">
        <f t="shared" si="596"/>
        <v>12</v>
      </c>
      <c r="C3425" s="23">
        <v>10.3</v>
      </c>
      <c r="D3425" s="24">
        <v>1.1224499999999999</v>
      </c>
      <c r="E3425" s="24">
        <v>210.798</v>
      </c>
      <c r="F3425" s="48"/>
      <c r="G3425" s="48"/>
      <c r="H3425" s="1">
        <f t="shared" si="597"/>
        <v>20.550864991044246</v>
      </c>
      <c r="I3425" s="1">
        <f t="shared" si="590"/>
        <v>3.3817921515386238</v>
      </c>
      <c r="J3425" s="4">
        <f>B3425+('PV model'!$B$3/15)+(I3425/60)</f>
        <v>11.779696535858976</v>
      </c>
      <c r="K3425" s="2">
        <f t="shared" si="591"/>
        <v>3.3045519621153563</v>
      </c>
      <c r="L3425" s="2">
        <f>DEGREES(ASIN((((COS(RADIANS('PV model'!$B$2))*COS(RADIANS(H3425))*COS(RADIANS(K3425)))+(SIN(RADIANS('PV model'!$B$2))*SIN(RADIANS(H3425)))))))</f>
        <v>54.9627588969051</v>
      </c>
      <c r="M3425" s="3">
        <f t="shared" si="587"/>
        <v>54.9627588969051</v>
      </c>
      <c r="N3425" s="2">
        <f t="shared" si="592"/>
        <v>5.3946436253105867</v>
      </c>
      <c r="O3425" s="2">
        <f>IF('PV model'!$B$2&gt;0, 180-N3425,IF('PV model'!$B$2&lt;0,0-N3425,N3425))</f>
        <v>174.60535637468942</v>
      </c>
      <c r="P3425" s="2">
        <f>ABS(O3425-'PV model'!$B$5)</f>
        <v>30.394643625310579</v>
      </c>
      <c r="Q3425" s="3">
        <f t="shared" si="588"/>
        <v>35.0372411030949</v>
      </c>
      <c r="R3425" s="3">
        <f t="shared" si="593"/>
        <v>1.1224499999999999</v>
      </c>
      <c r="S3425" s="3">
        <f t="shared" si="589"/>
        <v>211.4747500597862</v>
      </c>
      <c r="T3425" s="3">
        <f>(0.5*(1-COS(RADIANS(90-$X$3)))*(D3425+E3425)*'PV model'!$B$4)</f>
        <v>0</v>
      </c>
      <c r="U3425" s="3">
        <f t="shared" si="594"/>
        <v>212.59720005978619</v>
      </c>
      <c r="V3425" s="3">
        <f>('PV model'!$B$13*(U3425/1000)*(1-'PV model'!$B$14*((20+C3425)-25))*'PV model'!$B$10)/'PV model'!$B$12</f>
        <v>20.800690336275132</v>
      </c>
    </row>
    <row r="3426" spans="1:22" x14ac:dyDescent="0.2">
      <c r="A3426" s="10">
        <f t="shared" si="595"/>
        <v>143</v>
      </c>
      <c r="B3426" s="10">
        <f t="shared" si="596"/>
        <v>13</v>
      </c>
      <c r="C3426" s="23">
        <v>12.8</v>
      </c>
      <c r="D3426" s="24">
        <v>1.1224499999999999</v>
      </c>
      <c r="E3426" s="24">
        <v>214.32599999999999</v>
      </c>
      <c r="F3426" s="48"/>
      <c r="G3426" s="48"/>
      <c r="H3426" s="1">
        <f t="shared" si="597"/>
        <v>20.550864991044246</v>
      </c>
      <c r="I3426" s="1">
        <f t="shared" si="590"/>
        <v>3.3817921515386238</v>
      </c>
      <c r="J3426" s="4">
        <f>B3426+('PV model'!$B$3/15)+(I3426/60)</f>
        <v>12.779696535858976</v>
      </c>
      <c r="K3426" s="2">
        <f t="shared" si="591"/>
        <v>-11.695448037884644</v>
      </c>
      <c r="L3426" s="2">
        <f>DEGREES(ASIN((((COS(RADIANS('PV model'!$B$2))*COS(RADIANS(H3426))*COS(RADIANS(K3426)))+(SIN(RADIANS('PV model'!$B$2))*SIN(RADIANS(H3426)))))))</f>
        <v>53.964247488542668</v>
      </c>
      <c r="M3426" s="3">
        <f t="shared" si="587"/>
        <v>53.964247488542668</v>
      </c>
      <c r="N3426" s="2">
        <f t="shared" si="592"/>
        <v>-18.823003912311407</v>
      </c>
      <c r="O3426" s="2">
        <f>IF('PV model'!$B$2&gt;0, 180-N3426,IF('PV model'!$B$2&lt;0,0-N3426,N3426))</f>
        <v>198.82300391231141</v>
      </c>
      <c r="P3426" s="2">
        <f>ABS(O3426-'PV model'!$B$5)</f>
        <v>6.1769960876885932</v>
      </c>
      <c r="Q3426" s="3">
        <f t="shared" si="588"/>
        <v>36.035752511457332</v>
      </c>
      <c r="R3426" s="3">
        <f t="shared" si="593"/>
        <v>1.1224499999999999</v>
      </c>
      <c r="S3426" s="3">
        <f t="shared" si="589"/>
        <v>215.01684039279394</v>
      </c>
      <c r="T3426" s="3">
        <f>(0.5*(1-COS(RADIANS(90-$X$3)))*(D3426+E3426)*'PV model'!$B$4)</f>
        <v>0</v>
      </c>
      <c r="U3426" s="3">
        <f t="shared" si="594"/>
        <v>216.13929039279392</v>
      </c>
      <c r="V3426" s="3">
        <f>('PV model'!$B$13*(U3426/1000)*(1-'PV model'!$B$14*((20+C3426)-25))*'PV model'!$B$10)/'PV model'!$B$12</f>
        <v>20.931198623472572</v>
      </c>
    </row>
    <row r="3427" spans="1:22" x14ac:dyDescent="0.2">
      <c r="A3427" s="10">
        <f t="shared" si="595"/>
        <v>143</v>
      </c>
      <c r="B3427" s="10">
        <f t="shared" si="596"/>
        <v>14</v>
      </c>
      <c r="C3427" s="23">
        <v>11.4</v>
      </c>
      <c r="D3427" s="24">
        <v>1.1224499999999999</v>
      </c>
      <c r="E3427" s="24">
        <v>206.38800000000001</v>
      </c>
      <c r="F3427" s="48"/>
      <c r="G3427" s="48"/>
      <c r="H3427" s="1">
        <f t="shared" si="597"/>
        <v>20.550864991044246</v>
      </c>
      <c r="I3427" s="1">
        <f t="shared" si="590"/>
        <v>3.3817921515386238</v>
      </c>
      <c r="J3427" s="4">
        <f>B3427+('PV model'!$B$3/15)+(I3427/60)</f>
        <v>13.779696535858976</v>
      </c>
      <c r="K3427" s="2">
        <f t="shared" si="591"/>
        <v>-26.695448037884645</v>
      </c>
      <c r="L3427" s="2">
        <f>DEGREES(ASIN((((COS(RADIANS('PV model'!$B$2))*COS(RADIANS(H3427))*COS(RADIANS(K3427)))+(SIN(RADIANS('PV model'!$B$2))*SIN(RADIANS(H3427)))))))</f>
        <v>49.74075729165591</v>
      </c>
      <c r="M3427" s="3">
        <f t="shared" si="587"/>
        <v>49.74075729165591</v>
      </c>
      <c r="N3427" s="2">
        <f t="shared" si="592"/>
        <v>-40.61136782018027</v>
      </c>
      <c r="O3427" s="2">
        <f>IF('PV model'!$B$2&gt;0, 180-N3427,IF('PV model'!$B$2&lt;0,0-N3427,N3427))</f>
        <v>220.61136782018028</v>
      </c>
      <c r="P3427" s="2">
        <f>ABS(O3427-'PV model'!$B$5)</f>
        <v>15.611367820180277</v>
      </c>
      <c r="Q3427" s="3">
        <f t="shared" si="588"/>
        <v>40.25924270834409</v>
      </c>
      <c r="R3427" s="3">
        <f t="shared" si="593"/>
        <v>1.1224499999999999</v>
      </c>
      <c r="S3427" s="3">
        <f t="shared" si="589"/>
        <v>207.13228985371146</v>
      </c>
      <c r="T3427" s="3">
        <f>(0.5*(1-COS(RADIANS(90-$X$3)))*(D3427+E3427)*'PV model'!$B$4)</f>
        <v>0</v>
      </c>
      <c r="U3427" s="3">
        <f t="shared" si="594"/>
        <v>208.25473985371144</v>
      </c>
      <c r="V3427" s="3">
        <f>('PV model'!$B$13*(U3427/1000)*(1-'PV model'!$B$14*((20+C3427)-25))*'PV model'!$B$10)/'PV model'!$B$12</f>
        <v>20.284224914605101</v>
      </c>
    </row>
    <row r="3428" spans="1:22" x14ac:dyDescent="0.2">
      <c r="A3428" s="10">
        <f t="shared" si="595"/>
        <v>143</v>
      </c>
      <c r="B3428" s="10">
        <f t="shared" si="596"/>
        <v>15</v>
      </c>
      <c r="C3428" s="23">
        <v>11.5</v>
      </c>
      <c r="D3428" s="24">
        <v>1.1224499999999999</v>
      </c>
      <c r="E3428" s="24">
        <v>186.98400000000001</v>
      </c>
      <c r="F3428" s="48"/>
      <c r="G3428" s="48"/>
      <c r="H3428" s="1">
        <f t="shared" si="597"/>
        <v>20.550864991044246</v>
      </c>
      <c r="I3428" s="1">
        <f t="shared" si="590"/>
        <v>3.3817921515386238</v>
      </c>
      <c r="J3428" s="4">
        <f>B3428+('PV model'!$B$3/15)+(I3428/60)</f>
        <v>14.779696535858976</v>
      </c>
      <c r="K3428" s="2">
        <f t="shared" si="591"/>
        <v>-41.695448037884645</v>
      </c>
      <c r="L3428" s="2">
        <f>DEGREES(ASIN((((COS(RADIANS('PV model'!$B$2))*COS(RADIANS(H3428))*COS(RADIANS(K3428)))+(SIN(RADIANS('PV model'!$B$2))*SIN(RADIANS(H3428)))))))</f>
        <v>43.260448639571081</v>
      </c>
      <c r="M3428" s="3">
        <f t="shared" si="587"/>
        <v>43.260448639571081</v>
      </c>
      <c r="N3428" s="2">
        <f t="shared" si="592"/>
        <v>-58.788543645672</v>
      </c>
      <c r="O3428" s="2">
        <f>IF('PV model'!$B$2&gt;0, 180-N3428,IF('PV model'!$B$2&lt;0,0-N3428,N3428))</f>
        <v>238.78854364567201</v>
      </c>
      <c r="P3428" s="2">
        <f>ABS(O3428-'PV model'!$B$5)</f>
        <v>33.788543645672007</v>
      </c>
      <c r="Q3428" s="3">
        <f t="shared" si="588"/>
        <v>46.739551360428912</v>
      </c>
      <c r="R3428" s="3">
        <f t="shared" si="593"/>
        <v>1.1224499999999999</v>
      </c>
      <c r="S3428" s="3">
        <f t="shared" si="589"/>
        <v>187.78171714860267</v>
      </c>
      <c r="T3428" s="3">
        <f>(0.5*(1-COS(RADIANS(90-$X$3)))*(D3428+E3428)*'PV model'!$B$4)</f>
        <v>0</v>
      </c>
      <c r="U3428" s="3">
        <f t="shared" si="594"/>
        <v>188.90416714860265</v>
      </c>
      <c r="V3428" s="3">
        <f>('PV model'!$B$13*(U3428/1000)*(1-'PV model'!$B$14*((20+C3428)-25))*'PV model'!$B$10)/'PV model'!$B$12</f>
        <v>18.391906173921786</v>
      </c>
    </row>
    <row r="3429" spans="1:22" x14ac:dyDescent="0.2">
      <c r="A3429" s="10">
        <f t="shared" si="595"/>
        <v>143</v>
      </c>
      <c r="B3429" s="10">
        <f t="shared" si="596"/>
        <v>16</v>
      </c>
      <c r="C3429" s="23">
        <v>10.6</v>
      </c>
      <c r="D3429" s="24">
        <v>0</v>
      </c>
      <c r="E3429" s="24">
        <v>158.76</v>
      </c>
      <c r="F3429" s="48"/>
      <c r="G3429" s="48"/>
      <c r="H3429" s="1">
        <f t="shared" si="597"/>
        <v>20.550864991044246</v>
      </c>
      <c r="I3429" s="1">
        <f t="shared" si="590"/>
        <v>3.3817921515386238</v>
      </c>
      <c r="J3429" s="4">
        <f>B3429+('PV model'!$B$3/15)+(I3429/60)</f>
        <v>15.779696535858976</v>
      </c>
      <c r="K3429" s="2">
        <f t="shared" si="591"/>
        <v>-56.695448037884645</v>
      </c>
      <c r="L3429" s="2">
        <f>DEGREES(ASIN((((COS(RADIANS('PV model'!$B$2))*COS(RADIANS(H3429))*COS(RADIANS(K3429)))+(SIN(RADIANS('PV model'!$B$2))*SIN(RADIANS(H3429)))))))</f>
        <v>35.486813868847548</v>
      </c>
      <c r="M3429" s="3">
        <f t="shared" si="587"/>
        <v>35.486813868847548</v>
      </c>
      <c r="N3429" s="2">
        <f t="shared" si="592"/>
        <v>-73.966844956403619</v>
      </c>
      <c r="O3429" s="2">
        <f>IF('PV model'!$B$2&gt;0, 180-N3429,IF('PV model'!$B$2&lt;0,0-N3429,N3429))</f>
        <v>253.96684495640363</v>
      </c>
      <c r="P3429" s="2">
        <f>ABS(O3429-'PV model'!$B$5)</f>
        <v>48.966844956403634</v>
      </c>
      <c r="Q3429" s="3">
        <f t="shared" si="588"/>
        <v>54.513186131152452</v>
      </c>
      <c r="R3429" s="3">
        <f t="shared" si="593"/>
        <v>0</v>
      </c>
      <c r="S3429" s="3">
        <f t="shared" si="589"/>
        <v>158.76</v>
      </c>
      <c r="T3429" s="3">
        <f>(0.5*(1-COS(RADIANS(90-$X$3)))*(D3429+E3429)*'PV model'!$B$4)</f>
        <v>0</v>
      </c>
      <c r="U3429" s="3">
        <f t="shared" si="594"/>
        <v>158.76</v>
      </c>
      <c r="V3429" s="3">
        <f>('PV model'!$B$13*(U3429/1000)*(1-'PV model'!$B$14*((20+C3429)-25))*'PV model'!$B$10)/'PV model'!$B$12</f>
        <v>15.514169448959997</v>
      </c>
    </row>
    <row r="3430" spans="1:22" x14ac:dyDescent="0.2">
      <c r="A3430" s="10">
        <f t="shared" si="595"/>
        <v>143</v>
      </c>
      <c r="B3430" s="10">
        <f t="shared" si="596"/>
        <v>17</v>
      </c>
      <c r="C3430" s="23">
        <v>9.9</v>
      </c>
      <c r="D3430" s="24">
        <v>0</v>
      </c>
      <c r="E3430" s="24">
        <v>123.47999999999999</v>
      </c>
      <c r="F3430" s="48"/>
      <c r="G3430" s="48"/>
      <c r="H3430" s="1">
        <f t="shared" si="597"/>
        <v>20.550864991044246</v>
      </c>
      <c r="I3430" s="1">
        <f t="shared" si="590"/>
        <v>3.3817921515386238</v>
      </c>
      <c r="J3430" s="4">
        <f>B3430+('PV model'!$B$3/15)+(I3430/60)</f>
        <v>16.779696535858978</v>
      </c>
      <c r="K3430" s="2">
        <f t="shared" si="591"/>
        <v>-71.695448037884674</v>
      </c>
      <c r="L3430" s="2">
        <f>DEGREES(ASIN((((COS(RADIANS('PV model'!$B$2))*COS(RADIANS(H3430))*COS(RADIANS(K3430)))+(SIN(RADIANS('PV model'!$B$2))*SIN(RADIANS(H3430)))))))</f>
        <v>27.120893825527329</v>
      </c>
      <c r="M3430" s="3">
        <f t="shared" si="587"/>
        <v>27.120893825527329</v>
      </c>
      <c r="N3430" s="2">
        <f t="shared" si="592"/>
        <v>-87.196736509886946</v>
      </c>
      <c r="O3430" s="2">
        <f>IF('PV model'!$B$2&gt;0, 180-N3430,IF('PV model'!$B$2&lt;0,0-N3430,N3430))</f>
        <v>267.19673650988693</v>
      </c>
      <c r="P3430" s="2">
        <f>ABS(O3430-'PV model'!$B$5)</f>
        <v>62.196736509886932</v>
      </c>
      <c r="Q3430" s="3">
        <f t="shared" si="588"/>
        <v>62.879106174472668</v>
      </c>
      <c r="R3430" s="3">
        <f t="shared" si="593"/>
        <v>0</v>
      </c>
      <c r="S3430" s="3">
        <f t="shared" si="589"/>
        <v>123.47999999999999</v>
      </c>
      <c r="T3430" s="3">
        <f>(0.5*(1-COS(RADIANS(90-$X$3)))*(D3430+E3430)*'PV model'!$B$4)</f>
        <v>0</v>
      </c>
      <c r="U3430" s="3">
        <f t="shared" si="594"/>
        <v>123.47999999999999</v>
      </c>
      <c r="V3430" s="3">
        <f>('PV model'!$B$13*(U3430/1000)*(1-'PV model'!$B$14*((20+C3430)-25))*'PV model'!$B$10)/'PV model'!$B$12</f>
        <v>12.101136808319998</v>
      </c>
    </row>
    <row r="3431" spans="1:22" x14ac:dyDescent="0.2">
      <c r="A3431" s="10">
        <f t="shared" si="595"/>
        <v>143</v>
      </c>
      <c r="B3431" s="10">
        <f t="shared" si="596"/>
        <v>18</v>
      </c>
      <c r="C3431" s="23">
        <v>9.8000000000000007</v>
      </c>
      <c r="D3431" s="24">
        <v>0</v>
      </c>
      <c r="E3431" s="24">
        <v>82.908000000000001</v>
      </c>
      <c r="F3431" s="48"/>
      <c r="G3431" s="48"/>
      <c r="H3431" s="1">
        <f t="shared" si="597"/>
        <v>20.550864991044246</v>
      </c>
      <c r="I3431" s="1">
        <f t="shared" si="590"/>
        <v>3.3817921515386238</v>
      </c>
      <c r="J3431" s="4">
        <f>B3431+('PV model'!$B$3/15)+(I3431/60)</f>
        <v>17.779696535858978</v>
      </c>
      <c r="K3431" s="2">
        <f t="shared" si="591"/>
        <v>-86.695448037884674</v>
      </c>
      <c r="L3431" s="2">
        <f>DEGREES(ASIN((((COS(RADIANS('PV model'!$B$2))*COS(RADIANS(H3431))*COS(RADIANS(K3431)))+(SIN(RADIANS('PV model'!$B$2))*SIN(RADIANS(H3431)))))))</f>
        <v>18.655185180685507</v>
      </c>
      <c r="M3431" s="3">
        <f t="shared" si="587"/>
        <v>18.655185180685507</v>
      </c>
      <c r="N3431" s="2">
        <f t="shared" si="592"/>
        <v>-80.624307429760904</v>
      </c>
      <c r="O3431" s="2">
        <f>IF('PV model'!$B$2&gt;0, 180-N3431,IF('PV model'!$B$2&lt;0,0-N3431,N3431))</f>
        <v>260.6243074297609</v>
      </c>
      <c r="P3431" s="2">
        <f>ABS(O3431-'PV model'!$B$5)</f>
        <v>55.624307429760904</v>
      </c>
      <c r="Q3431" s="3">
        <f t="shared" si="588"/>
        <v>71.344814819314493</v>
      </c>
      <c r="R3431" s="3">
        <f t="shared" si="593"/>
        <v>0</v>
      </c>
      <c r="S3431" s="3">
        <f t="shared" si="589"/>
        <v>82.908000000000001</v>
      </c>
      <c r="T3431" s="3">
        <f>(0.5*(1-COS(RADIANS(90-$X$3)))*(D3431+E3431)*'PV model'!$B$4)</f>
        <v>0</v>
      </c>
      <c r="U3431" s="3">
        <f t="shared" si="594"/>
        <v>82.908000000000001</v>
      </c>
      <c r="V3431" s="3">
        <f>('PV model'!$B$13*(U3431/1000)*(1-'PV model'!$B$14*((20+C3431)-25))*'PV model'!$B$10)/'PV model'!$B$12</f>
        <v>8.1283639933439993</v>
      </c>
    </row>
    <row r="3432" spans="1:22" x14ac:dyDescent="0.2">
      <c r="A3432" s="10">
        <f t="shared" si="595"/>
        <v>143</v>
      </c>
      <c r="B3432" s="10">
        <f t="shared" si="596"/>
        <v>19</v>
      </c>
      <c r="C3432" s="23">
        <v>9.5</v>
      </c>
      <c r="D3432" s="24">
        <v>0</v>
      </c>
      <c r="E3432" s="24">
        <v>44.981999999999999</v>
      </c>
      <c r="F3432" s="48"/>
      <c r="G3432" s="48"/>
      <c r="H3432" s="1">
        <f t="shared" si="597"/>
        <v>20.550864991044246</v>
      </c>
      <c r="I3432" s="1">
        <f t="shared" si="590"/>
        <v>3.3817921515386238</v>
      </c>
      <c r="J3432" s="4">
        <f>B3432+('PV model'!$B$3/15)+(I3432/60)</f>
        <v>18.779696535858978</v>
      </c>
      <c r="K3432" s="2">
        <f t="shared" si="591"/>
        <v>-101.69544803788467</v>
      </c>
      <c r="L3432" s="2">
        <f>DEGREES(ASIN((((COS(RADIANS('PV model'!$B$2))*COS(RADIANS(H3432))*COS(RADIANS(K3432)))+(SIN(RADIANS('PV model'!$B$2))*SIN(RADIANS(H3432)))))))</f>
        <v>10.474104379181304</v>
      </c>
      <c r="M3432" s="3">
        <f t="shared" si="587"/>
        <v>10.474104379181304</v>
      </c>
      <c r="N3432" s="2">
        <f t="shared" si="592"/>
        <v>-68.821343947671437</v>
      </c>
      <c r="O3432" s="2">
        <f>IF('PV model'!$B$2&gt;0, 180-N3432,IF('PV model'!$B$2&lt;0,0-N3432,N3432))</f>
        <v>248.82134394767144</v>
      </c>
      <c r="P3432" s="2">
        <f>ABS(O3432-'PV model'!$B$5)</f>
        <v>43.821343947671437</v>
      </c>
      <c r="Q3432" s="3">
        <f t="shared" si="588"/>
        <v>79.525895620818687</v>
      </c>
      <c r="R3432" s="3">
        <f t="shared" si="593"/>
        <v>0</v>
      </c>
      <c r="S3432" s="3">
        <f t="shared" si="589"/>
        <v>44.981999999999999</v>
      </c>
      <c r="T3432" s="3">
        <f>(0.5*(1-COS(RADIANS(90-$X$3)))*(D3432+E3432)*'PV model'!$B$4)</f>
        <v>0</v>
      </c>
      <c r="U3432" s="3">
        <f t="shared" si="594"/>
        <v>44.981999999999999</v>
      </c>
      <c r="V3432" s="3">
        <f>('PV model'!$B$13*(U3432/1000)*(1-'PV model'!$B$14*((20+C3432)-25))*'PV model'!$B$10)/'PV model'!$B$12</f>
        <v>4.4154655070399995</v>
      </c>
    </row>
    <row r="3433" spans="1:22" x14ac:dyDescent="0.2">
      <c r="A3433" s="10">
        <f t="shared" si="595"/>
        <v>143</v>
      </c>
      <c r="B3433" s="10">
        <f t="shared" si="596"/>
        <v>20</v>
      </c>
      <c r="C3433" s="23">
        <v>9.3000000000000007</v>
      </c>
      <c r="D3433" s="24">
        <v>0</v>
      </c>
      <c r="E3433" s="24">
        <v>14.112</v>
      </c>
      <c r="F3433" s="48"/>
      <c r="G3433" s="48"/>
      <c r="H3433" s="1">
        <f t="shared" si="597"/>
        <v>20.550864991044246</v>
      </c>
      <c r="I3433" s="1">
        <f t="shared" si="590"/>
        <v>3.3817921515386238</v>
      </c>
      <c r="J3433" s="4">
        <f>B3433+('PV model'!$B$3/15)+(I3433/60)</f>
        <v>19.779696535858978</v>
      </c>
      <c r="K3433" s="2">
        <f t="shared" si="591"/>
        <v>-116.69544803788467</v>
      </c>
      <c r="L3433" s="2">
        <f>DEGREES(ASIN((((COS(RADIANS('PV model'!$B$2))*COS(RADIANS(H3433))*COS(RADIANS(K3433)))+(SIN(RADIANS('PV model'!$B$2))*SIN(RADIANS(H3433)))))))</f>
        <v>2.9254628330802088</v>
      </c>
      <c r="M3433" s="3">
        <f t="shared" si="587"/>
        <v>2.9254628330802088</v>
      </c>
      <c r="N3433" s="2">
        <f t="shared" si="592"/>
        <v>-56.892068897269105</v>
      </c>
      <c r="O3433" s="2">
        <f>IF('PV model'!$B$2&gt;0, 180-N3433,IF('PV model'!$B$2&lt;0,0-N3433,N3433))</f>
        <v>236.8920688972691</v>
      </c>
      <c r="P3433" s="2">
        <f>ABS(O3433-'PV model'!$B$5)</f>
        <v>31.892068897269098</v>
      </c>
      <c r="Q3433" s="3">
        <f t="shared" si="588"/>
        <v>87.074537166919782</v>
      </c>
      <c r="R3433" s="3">
        <f t="shared" si="593"/>
        <v>0</v>
      </c>
      <c r="S3433" s="3">
        <f t="shared" si="589"/>
        <v>14.112</v>
      </c>
      <c r="T3433" s="3">
        <f>(0.5*(1-COS(RADIANS(90-$X$3)))*(D3433+E3433)*'PV model'!$B$4)</f>
        <v>0</v>
      </c>
      <c r="U3433" s="3">
        <f t="shared" si="594"/>
        <v>14.112</v>
      </c>
      <c r="V3433" s="3">
        <f>('PV model'!$B$13*(U3433/1000)*(1-'PV model'!$B$14*((20+C3433)-25))*'PV model'!$B$10)/'PV model'!$B$12</f>
        <v>1.3863725890559999</v>
      </c>
    </row>
    <row r="3434" spans="1:22" x14ac:dyDescent="0.2">
      <c r="A3434" s="10">
        <f t="shared" si="595"/>
        <v>143</v>
      </c>
      <c r="B3434" s="10">
        <f t="shared" si="596"/>
        <v>21</v>
      </c>
      <c r="C3434" s="23">
        <v>9.4</v>
      </c>
      <c r="D3434" s="24">
        <v>0</v>
      </c>
      <c r="E3434" s="24">
        <v>1.764</v>
      </c>
      <c r="F3434" s="48"/>
      <c r="G3434" s="48"/>
      <c r="H3434" s="1">
        <f t="shared" si="597"/>
        <v>20.550864991044246</v>
      </c>
      <c r="I3434" s="1">
        <f t="shared" si="590"/>
        <v>3.3817921515386238</v>
      </c>
      <c r="J3434" s="4">
        <f>B3434+('PV model'!$B$3/15)+(I3434/60)</f>
        <v>20.779696535858978</v>
      </c>
      <c r="K3434" s="2">
        <f t="shared" si="591"/>
        <v>-131.69544803788466</v>
      </c>
      <c r="L3434" s="2">
        <f>DEGREES(ASIN((((COS(RADIANS('PV model'!$B$2))*COS(RADIANS(H3434))*COS(RADIANS(K3434)))+(SIN(RADIANS('PV model'!$B$2))*SIN(RADIANS(H3434)))))))</f>
        <v>-3.6396003097118128</v>
      </c>
      <c r="M3434" s="3">
        <f t="shared" si="587"/>
        <v>0</v>
      </c>
      <c r="N3434" s="2">
        <f t="shared" si="592"/>
        <v>-44.473982856518965</v>
      </c>
      <c r="O3434" s="2">
        <f>IF('PV model'!$B$2&gt;0, 180-N3434,IF('PV model'!$B$2&lt;0,0-N3434,N3434))</f>
        <v>224.47398285651897</v>
      </c>
      <c r="P3434" s="2">
        <f>ABS(O3434-'PV model'!$B$5)</f>
        <v>19.473982856518973</v>
      </c>
      <c r="Q3434" s="3">
        <f t="shared" si="588"/>
        <v>93.63960030971181</v>
      </c>
      <c r="R3434" s="3">
        <f t="shared" si="593"/>
        <v>0</v>
      </c>
      <c r="S3434" s="3">
        <f t="shared" si="589"/>
        <v>1.764</v>
      </c>
      <c r="T3434" s="3">
        <f>(0.5*(1-COS(RADIANS(90-$X$3)))*(D3434+E3434)*'PV model'!$B$4)</f>
        <v>0</v>
      </c>
      <c r="U3434" s="3">
        <f t="shared" si="594"/>
        <v>1.764</v>
      </c>
      <c r="V3434" s="3">
        <f>('PV model'!$B$13*(U3434/1000)*(1-'PV model'!$B$14*((20+C3434)-25))*'PV model'!$B$10)/'PV model'!$B$12</f>
        <v>0.17322604185599999</v>
      </c>
    </row>
    <row r="3435" spans="1:22" x14ac:dyDescent="0.2">
      <c r="A3435" s="10">
        <f t="shared" si="595"/>
        <v>143</v>
      </c>
      <c r="B3435" s="10">
        <f t="shared" si="596"/>
        <v>22</v>
      </c>
      <c r="C3435" s="23">
        <v>9.8000000000000007</v>
      </c>
      <c r="D3435" s="24">
        <v>0</v>
      </c>
      <c r="E3435" s="24">
        <v>0</v>
      </c>
      <c r="F3435" s="48"/>
      <c r="G3435" s="48"/>
      <c r="H3435" s="1">
        <f t="shared" si="597"/>
        <v>20.550864991044246</v>
      </c>
      <c r="I3435" s="1">
        <f t="shared" si="590"/>
        <v>3.3817921515386238</v>
      </c>
      <c r="J3435" s="4">
        <f>B3435+('PV model'!$B$3/15)+(I3435/60)</f>
        <v>21.779696535858978</v>
      </c>
      <c r="K3435" s="2">
        <f t="shared" si="591"/>
        <v>-146.69544803788466</v>
      </c>
      <c r="L3435" s="2">
        <f>DEGREES(ASIN((((COS(RADIANS('PV model'!$B$2))*COS(RADIANS(H3435))*COS(RADIANS(K3435)))+(SIN(RADIANS('PV model'!$B$2))*SIN(RADIANS(H3435)))))))</f>
        <v>-8.8562502370611114</v>
      </c>
      <c r="M3435" s="3">
        <f t="shared" si="587"/>
        <v>0</v>
      </c>
      <c r="N3435" s="2">
        <f t="shared" si="592"/>
        <v>-31.355694283992943</v>
      </c>
      <c r="O3435" s="2">
        <f>IF('PV model'!$B$2&gt;0, 180-N3435,IF('PV model'!$B$2&lt;0,0-N3435,N3435))</f>
        <v>211.35569428399293</v>
      </c>
      <c r="P3435" s="2">
        <f>ABS(O3435-'PV model'!$B$5)</f>
        <v>6.355694283992932</v>
      </c>
      <c r="Q3435" s="3">
        <f t="shared" si="588"/>
        <v>98.856250237061104</v>
      </c>
      <c r="R3435" s="3">
        <f t="shared" si="593"/>
        <v>0</v>
      </c>
      <c r="S3435" s="3">
        <f t="shared" si="589"/>
        <v>0</v>
      </c>
      <c r="T3435" s="3">
        <f>(0.5*(1-COS(RADIANS(90-$X$3)))*(D3435+E3435)*'PV model'!$B$4)</f>
        <v>0</v>
      </c>
      <c r="U3435" s="3">
        <f t="shared" si="594"/>
        <v>0</v>
      </c>
      <c r="V3435" s="3">
        <f>('PV model'!$B$13*(U3435/1000)*(1-'PV model'!$B$14*((20+C3435)-25))*'PV model'!$B$10)/'PV model'!$B$12</f>
        <v>0</v>
      </c>
    </row>
    <row r="3436" spans="1:22" x14ac:dyDescent="0.2">
      <c r="A3436" s="10">
        <f t="shared" si="595"/>
        <v>143</v>
      </c>
      <c r="B3436" s="10">
        <f t="shared" si="596"/>
        <v>23</v>
      </c>
      <c r="C3436" s="23">
        <v>10.5</v>
      </c>
      <c r="D3436" s="24">
        <v>0</v>
      </c>
      <c r="E3436" s="24">
        <v>0</v>
      </c>
      <c r="F3436" s="48"/>
      <c r="G3436" s="48"/>
      <c r="H3436" s="1">
        <f t="shared" si="597"/>
        <v>20.550864991044246</v>
      </c>
      <c r="I3436" s="1">
        <f t="shared" si="590"/>
        <v>3.3817921515386238</v>
      </c>
      <c r="J3436" s="4">
        <f>B3436+('PV model'!$B$3/15)+(I3436/60)</f>
        <v>22.779696535858978</v>
      </c>
      <c r="K3436" s="2">
        <f t="shared" si="591"/>
        <v>-161.69544803788466</v>
      </c>
      <c r="L3436" s="2">
        <f>DEGREES(ASIN((((COS(RADIANS('PV model'!$B$2))*COS(RADIANS(H3436))*COS(RADIANS(K3436)))+(SIN(RADIANS('PV model'!$B$2))*SIN(RADIANS(H3436)))))))</f>
        <v>-12.370030894095883</v>
      </c>
      <c r="M3436" s="3">
        <f t="shared" si="587"/>
        <v>0</v>
      </c>
      <c r="N3436" s="2">
        <f t="shared" si="592"/>
        <v>-17.521905356618117</v>
      </c>
      <c r="O3436" s="2">
        <f>IF('PV model'!$B$2&gt;0, 180-N3436,IF('PV model'!$B$2&lt;0,0-N3436,N3436))</f>
        <v>197.52190535661811</v>
      </c>
      <c r="P3436" s="2">
        <f>ABS(O3436-'PV model'!$B$5)</f>
        <v>7.478094643381894</v>
      </c>
      <c r="Q3436" s="3">
        <f t="shared" si="588"/>
        <v>102.37003089409588</v>
      </c>
      <c r="R3436" s="3">
        <f t="shared" si="593"/>
        <v>0</v>
      </c>
      <c r="S3436" s="3">
        <f t="shared" si="589"/>
        <v>0</v>
      </c>
      <c r="T3436" s="3">
        <f>(0.5*(1-COS(RADIANS(90-$X$3)))*(D3436+E3436)*'PV model'!$B$4)</f>
        <v>0</v>
      </c>
      <c r="U3436" s="3">
        <f t="shared" si="594"/>
        <v>0</v>
      </c>
      <c r="V3436" s="3">
        <f>('PV model'!$B$13*(U3436/1000)*(1-'PV model'!$B$14*((20+C3436)-25))*'PV model'!$B$10)/'PV model'!$B$12</f>
        <v>0</v>
      </c>
    </row>
    <row r="3437" spans="1:22" x14ac:dyDescent="0.2">
      <c r="A3437" s="10">
        <f t="shared" si="595"/>
        <v>143</v>
      </c>
      <c r="B3437" s="10">
        <f t="shared" si="596"/>
        <v>24</v>
      </c>
      <c r="C3437" s="23">
        <v>10.6</v>
      </c>
      <c r="D3437" s="24">
        <v>0</v>
      </c>
      <c r="E3437" s="24">
        <v>0</v>
      </c>
      <c r="F3437" s="48"/>
      <c r="G3437" s="48"/>
      <c r="H3437" s="1">
        <f t="shared" si="597"/>
        <v>20.550864991044246</v>
      </c>
      <c r="I3437" s="1">
        <f t="shared" si="590"/>
        <v>3.3817921515386238</v>
      </c>
      <c r="J3437" s="4">
        <f>B3437+('PV model'!$B$3/15)+(I3437/60)</f>
        <v>23.779696535858978</v>
      </c>
      <c r="K3437" s="2">
        <f t="shared" si="591"/>
        <v>-176.69544803788466</v>
      </c>
      <c r="L3437" s="2">
        <f>DEGREES(ASIN((((COS(RADIANS('PV model'!$B$2))*COS(RADIANS(H3437))*COS(RADIANS(K3437)))+(SIN(RADIANS('PV model'!$B$2))*SIN(RADIANS(H3437)))))))</f>
        <v>-13.897078570596069</v>
      </c>
      <c r="M3437" s="3">
        <f t="shared" si="587"/>
        <v>0</v>
      </c>
      <c r="N3437" s="2">
        <f t="shared" si="592"/>
        <v>-3.1874340943198427</v>
      </c>
      <c r="O3437" s="2">
        <f>IF('PV model'!$B$2&gt;0, 180-N3437,IF('PV model'!$B$2&lt;0,0-N3437,N3437))</f>
        <v>183.18743409431985</v>
      </c>
      <c r="P3437" s="2">
        <f>ABS(O3437-'PV model'!$B$5)</f>
        <v>21.812565905680145</v>
      </c>
      <c r="Q3437" s="3">
        <f t="shared" si="588"/>
        <v>103.89707857059607</v>
      </c>
      <c r="R3437" s="3">
        <f t="shared" si="593"/>
        <v>0</v>
      </c>
      <c r="S3437" s="3">
        <f t="shared" si="589"/>
        <v>0</v>
      </c>
      <c r="T3437" s="3">
        <f>(0.5*(1-COS(RADIANS(90-$X$3)))*(D3437+E3437)*'PV model'!$B$4)</f>
        <v>0</v>
      </c>
      <c r="U3437" s="3">
        <f t="shared" si="594"/>
        <v>0</v>
      </c>
      <c r="V3437" s="3">
        <f>('PV model'!$B$13*(U3437/1000)*(1-'PV model'!$B$14*((20+C3437)-25))*'PV model'!$B$10)/'PV model'!$B$12</f>
        <v>0</v>
      </c>
    </row>
    <row r="3438" spans="1:22" x14ac:dyDescent="0.2">
      <c r="A3438" s="10">
        <f t="shared" si="595"/>
        <v>144</v>
      </c>
      <c r="B3438" s="10">
        <f t="shared" si="596"/>
        <v>1</v>
      </c>
      <c r="C3438" s="23">
        <v>10.6</v>
      </c>
      <c r="D3438" s="24">
        <v>0</v>
      </c>
      <c r="E3438" s="24">
        <v>0</v>
      </c>
      <c r="F3438" s="48"/>
      <c r="G3438" s="48"/>
      <c r="H3438" s="1">
        <f t="shared" si="597"/>
        <v>20.74277069079924</v>
      </c>
      <c r="I3438" s="1">
        <f t="shared" si="590"/>
        <v>3.2954560852480643</v>
      </c>
      <c r="J3438" s="4">
        <f>B3438+('PV model'!$B$3/15)+(I3438/60)</f>
        <v>0.77825760142080114</v>
      </c>
      <c r="K3438" s="2">
        <f t="shared" si="591"/>
        <v>168.32613597868797</v>
      </c>
      <c r="L3438" s="2">
        <f>DEGREES(ASIN((((COS(RADIANS('PV model'!$B$2))*COS(RADIANS(H3438))*COS(RADIANS(K3438)))+(SIN(RADIANS('PV model'!$B$2))*SIN(RADIANS(H3438)))))))</f>
        <v>-13.111799807260322</v>
      </c>
      <c r="M3438" s="3">
        <f t="shared" si="587"/>
        <v>0</v>
      </c>
      <c r="N3438" s="2">
        <f t="shared" si="592"/>
        <v>11.203258696229078</v>
      </c>
      <c r="O3438" s="2">
        <f>IF('PV model'!$B$2&gt;0, 180-N3438,IF('PV model'!$B$2&lt;0,0-N3438,N3438))</f>
        <v>168.79674130377092</v>
      </c>
      <c r="P3438" s="2">
        <f>ABS(O3438-'PV model'!$B$5)</f>
        <v>36.203258696229085</v>
      </c>
      <c r="Q3438" s="3">
        <f t="shared" si="588"/>
        <v>103.11179980726033</v>
      </c>
      <c r="R3438" s="3">
        <f t="shared" si="593"/>
        <v>0</v>
      </c>
      <c r="S3438" s="3">
        <f t="shared" si="589"/>
        <v>0</v>
      </c>
      <c r="T3438" s="3">
        <f>(0.5*(1-COS(RADIANS(90-$X$3)))*(D3438+E3438)*'PV model'!$B$4)</f>
        <v>0</v>
      </c>
      <c r="U3438" s="3">
        <f t="shared" si="594"/>
        <v>0</v>
      </c>
      <c r="V3438" s="3">
        <f>('PV model'!$B$13*(U3438/1000)*(1-'PV model'!$B$14*((20+C3438)-25))*'PV model'!$B$10)/'PV model'!$B$12</f>
        <v>0</v>
      </c>
    </row>
    <row r="3439" spans="1:22" x14ac:dyDescent="0.2">
      <c r="A3439" s="10">
        <f t="shared" si="595"/>
        <v>144</v>
      </c>
      <c r="B3439" s="10">
        <f t="shared" si="596"/>
        <v>2</v>
      </c>
      <c r="C3439" s="23">
        <v>10.6</v>
      </c>
      <c r="D3439" s="24">
        <v>0</v>
      </c>
      <c r="E3439" s="24">
        <v>0</v>
      </c>
      <c r="F3439" s="48"/>
      <c r="G3439" s="48"/>
      <c r="H3439" s="1">
        <f t="shared" si="597"/>
        <v>20.74277069079924</v>
      </c>
      <c r="I3439" s="1">
        <f t="shared" si="590"/>
        <v>3.2954560852480643</v>
      </c>
      <c r="J3439" s="4">
        <f>B3439+('PV model'!$B$3/15)+(I3439/60)</f>
        <v>1.7782576014208011</v>
      </c>
      <c r="K3439" s="2">
        <f t="shared" si="591"/>
        <v>153.32613597868797</v>
      </c>
      <c r="L3439" s="2">
        <f>DEGREES(ASIN((((COS(RADIANS('PV model'!$B$2))*COS(RADIANS(H3439))*COS(RADIANS(K3439)))+(SIN(RADIANS('PV model'!$B$2))*SIN(RADIANS(H3439)))))))</f>
        <v>-10.453453116278293</v>
      </c>
      <c r="M3439" s="3">
        <f t="shared" si="587"/>
        <v>0</v>
      </c>
      <c r="N3439" s="2">
        <f t="shared" si="592"/>
        <v>25.270881453727117</v>
      </c>
      <c r="O3439" s="2">
        <f>IF('PV model'!$B$2&gt;0, 180-N3439,IF('PV model'!$B$2&lt;0,0-N3439,N3439))</f>
        <v>154.72911854627287</v>
      </c>
      <c r="P3439" s="2">
        <f>ABS(O3439-'PV model'!$B$5)</f>
        <v>50.270881453727128</v>
      </c>
      <c r="Q3439" s="3">
        <f t="shared" si="588"/>
        <v>100.4534531162783</v>
      </c>
      <c r="R3439" s="3">
        <f t="shared" si="593"/>
        <v>0</v>
      </c>
      <c r="S3439" s="3">
        <f t="shared" si="589"/>
        <v>0</v>
      </c>
      <c r="T3439" s="3">
        <f>(0.5*(1-COS(RADIANS(90-$X$3)))*(D3439+E3439)*'PV model'!$B$4)</f>
        <v>0</v>
      </c>
      <c r="U3439" s="3">
        <f t="shared" si="594"/>
        <v>0</v>
      </c>
      <c r="V3439" s="3">
        <f>('PV model'!$B$13*(U3439/1000)*(1-'PV model'!$B$14*((20+C3439)-25))*'PV model'!$B$10)/'PV model'!$B$12</f>
        <v>0</v>
      </c>
    </row>
    <row r="3440" spans="1:22" x14ac:dyDescent="0.2">
      <c r="A3440" s="10">
        <f t="shared" si="595"/>
        <v>144</v>
      </c>
      <c r="B3440" s="10">
        <f t="shared" si="596"/>
        <v>3</v>
      </c>
      <c r="C3440" s="23">
        <v>10.6</v>
      </c>
      <c r="D3440" s="24">
        <v>0</v>
      </c>
      <c r="E3440" s="24">
        <v>0</v>
      </c>
      <c r="F3440" s="48"/>
      <c r="G3440" s="48"/>
      <c r="H3440" s="1">
        <f t="shared" si="597"/>
        <v>20.74277069079924</v>
      </c>
      <c r="I3440" s="1">
        <f t="shared" si="590"/>
        <v>3.2954560852480643</v>
      </c>
      <c r="J3440" s="4">
        <f>B3440+('PV model'!$B$3/15)+(I3440/60)</f>
        <v>2.7782576014208007</v>
      </c>
      <c r="K3440" s="2">
        <f t="shared" si="591"/>
        <v>138.32613597868797</v>
      </c>
      <c r="L3440" s="2">
        <f>DEGREES(ASIN((((COS(RADIANS('PV model'!$B$2))*COS(RADIANS(H3440))*COS(RADIANS(K3440)))+(SIN(RADIANS('PV model'!$B$2))*SIN(RADIANS(H3440)))))))</f>
        <v>-5.9560454901553408</v>
      </c>
      <c r="M3440" s="3">
        <f t="shared" si="587"/>
        <v>0</v>
      </c>
      <c r="N3440" s="2">
        <f t="shared" si="592"/>
        <v>38.694391825973909</v>
      </c>
      <c r="O3440" s="2">
        <f>IF('PV model'!$B$2&gt;0, 180-N3440,IF('PV model'!$B$2&lt;0,0-N3440,N3440))</f>
        <v>141.30560817402608</v>
      </c>
      <c r="P3440" s="2">
        <f>ABS(O3440-'PV model'!$B$5)</f>
        <v>63.694391825973923</v>
      </c>
      <c r="Q3440" s="3">
        <f t="shared" si="588"/>
        <v>95.956045490155347</v>
      </c>
      <c r="R3440" s="3">
        <f t="shared" si="593"/>
        <v>0</v>
      </c>
      <c r="S3440" s="3">
        <f t="shared" si="589"/>
        <v>0</v>
      </c>
      <c r="T3440" s="3">
        <f>(0.5*(1-COS(RADIANS(90-$X$3)))*(D3440+E3440)*'PV model'!$B$4)</f>
        <v>0</v>
      </c>
      <c r="U3440" s="3">
        <f t="shared" si="594"/>
        <v>0</v>
      </c>
      <c r="V3440" s="3">
        <f>('PV model'!$B$13*(U3440/1000)*(1-'PV model'!$B$14*((20+C3440)-25))*'PV model'!$B$10)/'PV model'!$B$12</f>
        <v>0</v>
      </c>
    </row>
    <row r="3441" spans="1:22" x14ac:dyDescent="0.2">
      <c r="A3441" s="10">
        <f t="shared" si="595"/>
        <v>144</v>
      </c>
      <c r="B3441" s="10">
        <f t="shared" si="596"/>
        <v>4</v>
      </c>
      <c r="C3441" s="23">
        <v>10.6</v>
      </c>
      <c r="D3441" s="24">
        <v>0</v>
      </c>
      <c r="E3441" s="24">
        <v>0</v>
      </c>
      <c r="F3441" s="48"/>
      <c r="G3441" s="48"/>
      <c r="H3441" s="1">
        <f t="shared" si="597"/>
        <v>20.74277069079924</v>
      </c>
      <c r="I3441" s="1">
        <f t="shared" si="590"/>
        <v>3.2954560852480643</v>
      </c>
      <c r="J3441" s="4">
        <f>B3441+('PV model'!$B$3/15)+(I3441/60)</f>
        <v>3.7782576014208007</v>
      </c>
      <c r="K3441" s="2">
        <f t="shared" si="591"/>
        <v>123.32613597868799</v>
      </c>
      <c r="L3441" s="2">
        <f>DEGREES(ASIN((((COS(RADIANS('PV model'!$B$2))*COS(RADIANS(H3441))*COS(RADIANS(K3441)))+(SIN(RADIANS('PV model'!$B$2))*SIN(RADIANS(H3441)))))))</f>
        <v>4.9762183364945187E-2</v>
      </c>
      <c r="M3441" s="3">
        <f t="shared" si="587"/>
        <v>4.9762183364945187E-2</v>
      </c>
      <c r="N3441" s="2">
        <f t="shared" si="592"/>
        <v>51.388593485939211</v>
      </c>
      <c r="O3441" s="2">
        <f>IF('PV model'!$B$2&gt;0, 180-N3441,IF('PV model'!$B$2&lt;0,0-N3441,N3441))</f>
        <v>128.61140651406077</v>
      </c>
      <c r="P3441" s="2">
        <f>ABS(O3441-'PV model'!$B$5)</f>
        <v>76.388593485939225</v>
      </c>
      <c r="Q3441" s="3">
        <f t="shared" si="588"/>
        <v>89.950237816635052</v>
      </c>
      <c r="R3441" s="3">
        <f t="shared" si="593"/>
        <v>0</v>
      </c>
      <c r="S3441" s="3">
        <f t="shared" si="589"/>
        <v>0</v>
      </c>
      <c r="T3441" s="3">
        <f>(0.5*(1-COS(RADIANS(90-$X$3)))*(D3441+E3441)*'PV model'!$B$4)</f>
        <v>0</v>
      </c>
      <c r="U3441" s="3">
        <f t="shared" si="594"/>
        <v>0</v>
      </c>
      <c r="V3441" s="3">
        <f>('PV model'!$B$13*(U3441/1000)*(1-'PV model'!$B$14*((20+C3441)-25))*'PV model'!$B$10)/'PV model'!$B$12</f>
        <v>0</v>
      </c>
    </row>
    <row r="3442" spans="1:22" x14ac:dyDescent="0.2">
      <c r="A3442" s="10">
        <f t="shared" si="595"/>
        <v>144</v>
      </c>
      <c r="B3442" s="10">
        <f t="shared" si="596"/>
        <v>5</v>
      </c>
      <c r="C3442" s="23">
        <v>10.5</v>
      </c>
      <c r="D3442" s="24">
        <v>0</v>
      </c>
      <c r="E3442" s="24">
        <v>8.82</v>
      </c>
      <c r="F3442" s="48"/>
      <c r="G3442" s="48"/>
      <c r="H3442" s="1">
        <f t="shared" si="597"/>
        <v>20.74277069079924</v>
      </c>
      <c r="I3442" s="1">
        <f t="shared" si="590"/>
        <v>3.2954560852480643</v>
      </c>
      <c r="J3442" s="4">
        <f>B3442+('PV model'!$B$3/15)+(I3442/60)</f>
        <v>4.7782576014208011</v>
      </c>
      <c r="K3442" s="2">
        <f t="shared" si="591"/>
        <v>108.32613597868799</v>
      </c>
      <c r="L3442" s="2">
        <f>DEGREES(ASIN((((COS(RADIANS('PV model'!$B$2))*COS(RADIANS(H3442))*COS(RADIANS(K3442)))+(SIN(RADIANS('PV model'!$B$2))*SIN(RADIANS(H3442)))))))</f>
        <v>7.2000839566234687</v>
      </c>
      <c r="M3442" s="3">
        <f t="shared" si="587"/>
        <v>7.2000839566234687</v>
      </c>
      <c r="N3442" s="2">
        <f t="shared" si="592"/>
        <v>63.483465875116892</v>
      </c>
      <c r="O3442" s="2">
        <f>IF('PV model'!$B$2&gt;0, 180-N3442,IF('PV model'!$B$2&lt;0,0-N3442,N3442))</f>
        <v>116.51653412488311</v>
      </c>
      <c r="P3442" s="2">
        <f>ABS(O3442-'PV model'!$B$5)</f>
        <v>88.483465875116892</v>
      </c>
      <c r="Q3442" s="3">
        <f t="shared" si="588"/>
        <v>82.799916043376527</v>
      </c>
      <c r="R3442" s="3">
        <f t="shared" si="593"/>
        <v>0</v>
      </c>
      <c r="S3442" s="3">
        <f t="shared" si="589"/>
        <v>8.82</v>
      </c>
      <c r="T3442" s="3">
        <f>(0.5*(1-COS(RADIANS(90-$X$3)))*(D3442+E3442)*'PV model'!$B$4)</f>
        <v>0</v>
      </c>
      <c r="U3442" s="3">
        <f t="shared" si="594"/>
        <v>8.82</v>
      </c>
      <c r="V3442" s="3">
        <f>('PV model'!$B$13*(U3442/1000)*(1-'PV model'!$B$14*((20+C3442)-25))*'PV model'!$B$10)/'PV model'!$B$12</f>
        <v>0.86225096159999992</v>
      </c>
    </row>
    <row r="3443" spans="1:22" x14ac:dyDescent="0.2">
      <c r="A3443" s="10">
        <f t="shared" si="595"/>
        <v>144</v>
      </c>
      <c r="B3443" s="10">
        <f t="shared" si="596"/>
        <v>6</v>
      </c>
      <c r="C3443" s="23">
        <v>10.4</v>
      </c>
      <c r="D3443" s="24">
        <v>0</v>
      </c>
      <c r="E3443" s="24">
        <v>25.578000000000003</v>
      </c>
      <c r="F3443" s="48"/>
      <c r="G3443" s="48"/>
      <c r="H3443" s="1">
        <f t="shared" si="597"/>
        <v>20.74277069079924</v>
      </c>
      <c r="I3443" s="1">
        <f t="shared" si="590"/>
        <v>3.2954560852480643</v>
      </c>
      <c r="J3443" s="4">
        <f>B3443+('PV model'!$B$3/15)+(I3443/60)</f>
        <v>5.7782576014208011</v>
      </c>
      <c r="K3443" s="2">
        <f t="shared" si="591"/>
        <v>93.326135978687986</v>
      </c>
      <c r="L3443" s="2">
        <f>DEGREES(ASIN((((COS(RADIANS('PV model'!$B$2))*COS(RADIANS(H3443))*COS(RADIANS(K3443)))+(SIN(RADIANS('PV model'!$B$2))*SIN(RADIANS(H3443)))))))</f>
        <v>15.138361786817793</v>
      </c>
      <c r="M3443" s="3">
        <f t="shared" si="587"/>
        <v>15.138361786817793</v>
      </c>
      <c r="N3443" s="2">
        <f t="shared" si="592"/>
        <v>75.277311397957362</v>
      </c>
      <c r="O3443" s="2">
        <f>IF('PV model'!$B$2&gt;0, 180-N3443,IF('PV model'!$B$2&lt;0,0-N3443,N3443))</f>
        <v>104.72268860204264</v>
      </c>
      <c r="P3443" s="2">
        <f>ABS(O3443-'PV model'!$B$5)</f>
        <v>100.27731139795736</v>
      </c>
      <c r="Q3443" s="3">
        <f t="shared" si="588"/>
        <v>74.861638213182218</v>
      </c>
      <c r="R3443" s="3">
        <f t="shared" si="593"/>
        <v>0</v>
      </c>
      <c r="S3443" s="3">
        <f t="shared" si="589"/>
        <v>25.578000000000003</v>
      </c>
      <c r="T3443" s="3">
        <f>(0.5*(1-COS(RADIANS(90-$X$3)))*(D3443+E3443)*'PV model'!$B$4)</f>
        <v>0</v>
      </c>
      <c r="U3443" s="3">
        <f t="shared" si="594"/>
        <v>25.578000000000003</v>
      </c>
      <c r="V3443" s="3">
        <f>('PV model'!$B$13*(U3443/1000)*(1-'PV model'!$B$14*((20+C3443)-25))*'PV model'!$B$10)/'PV model'!$B$12</f>
        <v>2.5015504993920001</v>
      </c>
    </row>
    <row r="3444" spans="1:22" x14ac:dyDescent="0.2">
      <c r="A3444" s="10">
        <f t="shared" si="595"/>
        <v>144</v>
      </c>
      <c r="B3444" s="10">
        <f t="shared" si="596"/>
        <v>7</v>
      </c>
      <c r="C3444" s="23">
        <v>10.4</v>
      </c>
      <c r="D3444" s="24">
        <v>0</v>
      </c>
      <c r="E3444" s="24">
        <v>59.975999999999999</v>
      </c>
      <c r="F3444" s="48"/>
      <c r="G3444" s="48"/>
      <c r="H3444" s="1">
        <f t="shared" si="597"/>
        <v>20.74277069079924</v>
      </c>
      <c r="I3444" s="1">
        <f t="shared" si="590"/>
        <v>3.2954560852480643</v>
      </c>
      <c r="J3444" s="4">
        <f>B3444+('PV model'!$B$3/15)+(I3444/60)</f>
        <v>6.7782576014208011</v>
      </c>
      <c r="K3444" s="2">
        <f t="shared" si="591"/>
        <v>78.326135978687986</v>
      </c>
      <c r="L3444" s="2">
        <f>DEGREES(ASIN((((COS(RADIANS('PV model'!$B$2))*COS(RADIANS(H3444))*COS(RADIANS(K3444)))+(SIN(RADIANS('PV model'!$B$2))*SIN(RADIANS(H3444)))))))</f>
        <v>23.519516417308484</v>
      </c>
      <c r="M3444" s="3">
        <f t="shared" si="587"/>
        <v>23.519516417308484</v>
      </c>
      <c r="N3444" s="2">
        <f t="shared" si="592"/>
        <v>87.208187699023512</v>
      </c>
      <c r="O3444" s="2">
        <f>IF('PV model'!$B$2&gt;0, 180-N3444,IF('PV model'!$B$2&lt;0,0-N3444,N3444))</f>
        <v>92.791812300976488</v>
      </c>
      <c r="P3444" s="2">
        <f>ABS(O3444-'PV model'!$B$5)</f>
        <v>112.20818769902351</v>
      </c>
      <c r="Q3444" s="3">
        <f t="shared" si="588"/>
        <v>66.480483582691505</v>
      </c>
      <c r="R3444" s="3">
        <f t="shared" si="593"/>
        <v>0</v>
      </c>
      <c r="S3444" s="3">
        <f t="shared" si="589"/>
        <v>59.975999999999999</v>
      </c>
      <c r="T3444" s="3">
        <f>(0.5*(1-COS(RADIANS(90-$X$3)))*(D3444+E3444)*'PV model'!$B$4)</f>
        <v>0</v>
      </c>
      <c r="U3444" s="3">
        <f t="shared" si="594"/>
        <v>59.975999999999999</v>
      </c>
      <c r="V3444" s="3">
        <f>('PV model'!$B$13*(U3444/1000)*(1-'PV model'!$B$14*((20+C3444)-25))*'PV model'!$B$10)/'PV model'!$B$12</f>
        <v>5.8657046192640001</v>
      </c>
    </row>
    <row r="3445" spans="1:22" x14ac:dyDescent="0.2">
      <c r="A3445" s="10">
        <f t="shared" si="595"/>
        <v>144</v>
      </c>
      <c r="B3445" s="10">
        <f t="shared" si="596"/>
        <v>8</v>
      </c>
      <c r="C3445" s="23">
        <v>11.1</v>
      </c>
      <c r="D3445" s="24">
        <v>0</v>
      </c>
      <c r="E3445" s="24">
        <v>99.665999999999997</v>
      </c>
      <c r="F3445" s="48"/>
      <c r="G3445" s="48"/>
      <c r="H3445" s="1">
        <f t="shared" si="597"/>
        <v>20.74277069079924</v>
      </c>
      <c r="I3445" s="1">
        <f t="shared" si="590"/>
        <v>3.2954560852480643</v>
      </c>
      <c r="J3445" s="4">
        <f>B3445+('PV model'!$B$3/15)+(I3445/60)</f>
        <v>7.7782576014208011</v>
      </c>
      <c r="K3445" s="2">
        <f t="shared" si="591"/>
        <v>63.326135978687986</v>
      </c>
      <c r="L3445" s="2">
        <f>DEGREES(ASIN((((COS(RADIANS('PV model'!$B$2))*COS(RADIANS(H3445))*COS(RADIANS(K3445)))+(SIN(RADIANS('PV model'!$B$2))*SIN(RADIANS(H3445)))))))</f>
        <v>31.98302261726456</v>
      </c>
      <c r="M3445" s="3">
        <f t="shared" si="587"/>
        <v>31.98302261726456</v>
      </c>
      <c r="N3445" s="2">
        <f t="shared" si="592"/>
        <v>80.131411353907041</v>
      </c>
      <c r="O3445" s="2">
        <f>IF('PV model'!$B$2&gt;0, 180-N3445,IF('PV model'!$B$2&lt;0,0-N3445,N3445))</f>
        <v>99.868588646092959</v>
      </c>
      <c r="P3445" s="2">
        <f>ABS(O3445-'PV model'!$B$5)</f>
        <v>105.13141135390704</v>
      </c>
      <c r="Q3445" s="3">
        <f t="shared" si="588"/>
        <v>58.01697738273544</v>
      </c>
      <c r="R3445" s="3">
        <f t="shared" si="593"/>
        <v>0</v>
      </c>
      <c r="S3445" s="3">
        <f t="shared" si="589"/>
        <v>99.665999999999997</v>
      </c>
      <c r="T3445" s="3">
        <f>(0.5*(1-COS(RADIANS(90-$X$3)))*(D3445+E3445)*'PV model'!$B$4)</f>
        <v>0</v>
      </c>
      <c r="U3445" s="3">
        <f t="shared" si="594"/>
        <v>99.665999999999997</v>
      </c>
      <c r="V3445" s="3">
        <f>('PV model'!$B$13*(U3445/1000)*(1-'PV model'!$B$14*((20+C3445)-25))*'PV model'!$B$10)/'PV model'!$B$12</f>
        <v>9.7195255940159999</v>
      </c>
    </row>
    <row r="3446" spans="1:22" x14ac:dyDescent="0.2">
      <c r="A3446" s="10">
        <f t="shared" si="595"/>
        <v>144</v>
      </c>
      <c r="B3446" s="10">
        <f t="shared" si="596"/>
        <v>9</v>
      </c>
      <c r="C3446" s="23">
        <v>10.5</v>
      </c>
      <c r="D3446" s="24">
        <v>0</v>
      </c>
      <c r="E3446" s="24">
        <v>138.47399999999999</v>
      </c>
      <c r="F3446" s="48"/>
      <c r="G3446" s="48"/>
      <c r="H3446" s="1">
        <f t="shared" si="597"/>
        <v>20.74277069079924</v>
      </c>
      <c r="I3446" s="1">
        <f t="shared" si="590"/>
        <v>3.2954560852480643</v>
      </c>
      <c r="J3446" s="4">
        <f>B3446+('PV model'!$B$3/15)+(I3446/60)</f>
        <v>8.7782576014208011</v>
      </c>
      <c r="K3446" s="2">
        <f t="shared" si="591"/>
        <v>48.326135978687986</v>
      </c>
      <c r="L3446" s="2">
        <f>DEGREES(ASIN((((COS(RADIANS('PV model'!$B$2))*COS(RADIANS(H3446))*COS(RADIANS(K3446)))+(SIN(RADIANS('PV model'!$B$2))*SIN(RADIANS(H3446)))))))</f>
        <v>40.095972316245273</v>
      </c>
      <c r="M3446" s="3">
        <f t="shared" si="587"/>
        <v>40.095972316245273</v>
      </c>
      <c r="N3446" s="2">
        <f t="shared" si="592"/>
        <v>65.943510399002022</v>
      </c>
      <c r="O3446" s="2">
        <f>IF('PV model'!$B$2&gt;0, 180-N3446,IF('PV model'!$B$2&lt;0,0-N3446,N3446))</f>
        <v>114.05648960099798</v>
      </c>
      <c r="P3446" s="2">
        <f>ABS(O3446-'PV model'!$B$5)</f>
        <v>90.943510399002022</v>
      </c>
      <c r="Q3446" s="3">
        <f t="shared" si="588"/>
        <v>49.904027683754727</v>
      </c>
      <c r="R3446" s="3">
        <f t="shared" si="593"/>
        <v>0</v>
      </c>
      <c r="S3446" s="3">
        <f t="shared" si="589"/>
        <v>138.47399999999999</v>
      </c>
      <c r="T3446" s="3">
        <f>(0.5*(1-COS(RADIANS(90-$X$3)))*(D3446+E3446)*'PV model'!$B$4)</f>
        <v>0</v>
      </c>
      <c r="U3446" s="3">
        <f t="shared" si="594"/>
        <v>138.47399999999999</v>
      </c>
      <c r="V3446" s="3">
        <f>('PV model'!$B$13*(U3446/1000)*(1-'PV model'!$B$14*((20+C3446)-25))*'PV model'!$B$10)/'PV model'!$B$12</f>
        <v>13.537340097119998</v>
      </c>
    </row>
    <row r="3447" spans="1:22" x14ac:dyDescent="0.2">
      <c r="A3447" s="10">
        <f t="shared" si="595"/>
        <v>144</v>
      </c>
      <c r="B3447" s="10">
        <f t="shared" si="596"/>
        <v>10</v>
      </c>
      <c r="C3447" s="23">
        <v>11.3</v>
      </c>
      <c r="D3447" s="24">
        <v>1.1224499999999999</v>
      </c>
      <c r="E3447" s="24">
        <v>171.108</v>
      </c>
      <c r="F3447" s="48"/>
      <c r="G3447" s="48"/>
      <c r="H3447" s="1">
        <f t="shared" si="597"/>
        <v>20.74277069079924</v>
      </c>
      <c r="I3447" s="1">
        <f t="shared" si="590"/>
        <v>3.2954560852480643</v>
      </c>
      <c r="J3447" s="4">
        <f>B3447+('PV model'!$B$3/15)+(I3447/60)</f>
        <v>9.7782576014208011</v>
      </c>
      <c r="K3447" s="2">
        <f t="shared" si="591"/>
        <v>33.326135978687986</v>
      </c>
      <c r="L3447" s="2">
        <f>DEGREES(ASIN((((COS(RADIANS('PV model'!$B$2))*COS(RADIANS(H3447))*COS(RADIANS(K3447)))+(SIN(RADIANS('PV model'!$B$2))*SIN(RADIANS(H3447)))))))</f>
        <v>47.262520494163105</v>
      </c>
      <c r="M3447" s="3">
        <f t="shared" si="587"/>
        <v>47.262520494163105</v>
      </c>
      <c r="N3447" s="2">
        <f t="shared" si="592"/>
        <v>49.208305914008029</v>
      </c>
      <c r="O3447" s="2">
        <f>IF('PV model'!$B$2&gt;0, 180-N3447,IF('PV model'!$B$2&lt;0,0-N3447,N3447))</f>
        <v>130.79169408599196</v>
      </c>
      <c r="P3447" s="2">
        <f>ABS(O3447-'PV model'!$B$5)</f>
        <v>74.208305914008037</v>
      </c>
      <c r="Q3447" s="3">
        <f t="shared" si="588"/>
        <v>42.737479505836895</v>
      </c>
      <c r="R3447" s="3">
        <f t="shared" si="593"/>
        <v>1.1224499999999999</v>
      </c>
      <c r="S3447" s="3">
        <f t="shared" si="589"/>
        <v>171.87664291857843</v>
      </c>
      <c r="T3447" s="3">
        <f>(0.5*(1-COS(RADIANS(90-$X$3)))*(D3447+E3447)*'PV model'!$B$4)</f>
        <v>0</v>
      </c>
      <c r="U3447" s="3">
        <f t="shared" si="594"/>
        <v>172.99909291857841</v>
      </c>
      <c r="V3447" s="3">
        <f>('PV model'!$B$13*(U3447/1000)*(1-'PV model'!$B$14*((20+C3447)-25))*'PV model'!$B$10)/'PV model'!$B$12</f>
        <v>16.85720599707194</v>
      </c>
    </row>
    <row r="3448" spans="1:22" x14ac:dyDescent="0.2">
      <c r="A3448" s="10">
        <f t="shared" si="595"/>
        <v>144</v>
      </c>
      <c r="B3448" s="10">
        <f t="shared" si="596"/>
        <v>11</v>
      </c>
      <c r="C3448" s="23">
        <v>11</v>
      </c>
      <c r="D3448" s="24">
        <v>1.1224499999999999</v>
      </c>
      <c r="E3448" s="24">
        <v>195.804</v>
      </c>
      <c r="F3448" s="48"/>
      <c r="G3448" s="48"/>
      <c r="H3448" s="1">
        <f t="shared" si="597"/>
        <v>20.74277069079924</v>
      </c>
      <c r="I3448" s="1">
        <f t="shared" si="590"/>
        <v>3.2954560852480643</v>
      </c>
      <c r="J3448" s="4">
        <f>B3448+('PV model'!$B$3/15)+(I3448/60)</f>
        <v>10.778257601420801</v>
      </c>
      <c r="K3448" s="2">
        <f t="shared" si="591"/>
        <v>18.326135978687983</v>
      </c>
      <c r="L3448" s="2">
        <f>DEGREES(ASIN((((COS(RADIANS('PV model'!$B$2))*COS(RADIANS(H3448))*COS(RADIANS(K3448)))+(SIN(RADIANS('PV model'!$B$2))*SIN(RADIANS(H3448)))))))</f>
        <v>52.627890488319188</v>
      </c>
      <c r="M3448" s="3">
        <f t="shared" si="587"/>
        <v>52.627890488319188</v>
      </c>
      <c r="N3448" s="2">
        <f t="shared" si="592"/>
        <v>28.975210842561822</v>
      </c>
      <c r="O3448" s="2">
        <f>IF('PV model'!$B$2&gt;0, 180-N3448,IF('PV model'!$B$2&lt;0,0-N3448,N3448))</f>
        <v>151.02478915743819</v>
      </c>
      <c r="P3448" s="2">
        <f>ABS(O3448-'PV model'!$B$5)</f>
        <v>53.975210842561808</v>
      </c>
      <c r="Q3448" s="3">
        <f t="shared" si="588"/>
        <v>37.372109511680812</v>
      </c>
      <c r="R3448" s="3">
        <f t="shared" si="593"/>
        <v>1.1224499999999999</v>
      </c>
      <c r="S3448" s="3">
        <f t="shared" si="589"/>
        <v>196.51245693807812</v>
      </c>
      <c r="T3448" s="3">
        <f>(0.5*(1-COS(RADIANS(90-$X$3)))*(D3448+E3448)*'PV model'!$B$4)</f>
        <v>0</v>
      </c>
      <c r="U3448" s="3">
        <f t="shared" si="594"/>
        <v>197.6349069380781</v>
      </c>
      <c r="V3448" s="3">
        <f>('PV model'!$B$13*(U3448/1000)*(1-'PV model'!$B$14*((20+C3448)-25))*'PV model'!$B$10)/'PV model'!$B$12</f>
        <v>19.281451250389562</v>
      </c>
    </row>
    <row r="3449" spans="1:22" x14ac:dyDescent="0.2">
      <c r="A3449" s="10">
        <f t="shared" si="595"/>
        <v>144</v>
      </c>
      <c r="B3449" s="10">
        <f t="shared" si="596"/>
        <v>12</v>
      </c>
      <c r="C3449" s="23">
        <v>10.3</v>
      </c>
      <c r="D3449" s="24">
        <v>1.1224499999999999</v>
      </c>
      <c r="E3449" s="24">
        <v>210.798</v>
      </c>
      <c r="F3449" s="48"/>
      <c r="G3449" s="48"/>
      <c r="H3449" s="1">
        <f t="shared" si="597"/>
        <v>20.74277069079924</v>
      </c>
      <c r="I3449" s="1">
        <f t="shared" si="590"/>
        <v>3.2954560852480643</v>
      </c>
      <c r="J3449" s="4">
        <f>B3449+('PV model'!$B$3/15)+(I3449/60)</f>
        <v>11.778257601420801</v>
      </c>
      <c r="K3449" s="2">
        <f t="shared" si="591"/>
        <v>3.3261359786879829</v>
      </c>
      <c r="L3449" s="2">
        <f>DEGREES(ASIN((((COS(RADIANS('PV model'!$B$2))*COS(RADIANS(H3449))*COS(RADIANS(K3449)))+(SIN(RADIANS('PV model'!$B$2))*SIN(RADIANS(H3449)))))))</f>
        <v>55.153195354658259</v>
      </c>
      <c r="M3449" s="3">
        <f t="shared" si="587"/>
        <v>55.153195354658259</v>
      </c>
      <c r="N3449" s="2">
        <f t="shared" si="592"/>
        <v>5.4490133544390735</v>
      </c>
      <c r="O3449" s="2">
        <f>IF('PV model'!$B$2&gt;0, 180-N3449,IF('PV model'!$B$2&lt;0,0-N3449,N3449))</f>
        <v>174.55098664556093</v>
      </c>
      <c r="P3449" s="2">
        <f>ABS(O3449-'PV model'!$B$5)</f>
        <v>30.449013354439074</v>
      </c>
      <c r="Q3449" s="3">
        <f t="shared" si="588"/>
        <v>34.846804645341741</v>
      </c>
      <c r="R3449" s="3">
        <f t="shared" si="593"/>
        <v>1.1224499999999999</v>
      </c>
      <c r="S3449" s="3">
        <f t="shared" si="589"/>
        <v>211.47203832878014</v>
      </c>
      <c r="T3449" s="3">
        <f>(0.5*(1-COS(RADIANS(90-$X$3)))*(D3449+E3449)*'PV model'!$B$4)</f>
        <v>0</v>
      </c>
      <c r="U3449" s="3">
        <f t="shared" si="594"/>
        <v>212.59448832878013</v>
      </c>
      <c r="V3449" s="3">
        <f>('PV model'!$B$13*(U3449/1000)*(1-'PV model'!$B$14*((20+C3449)-25))*'PV model'!$B$10)/'PV model'!$B$12</f>
        <v>20.80042501821395</v>
      </c>
    </row>
    <row r="3450" spans="1:22" x14ac:dyDescent="0.2">
      <c r="A3450" s="10">
        <f t="shared" si="595"/>
        <v>144</v>
      </c>
      <c r="B3450" s="10">
        <f t="shared" si="596"/>
        <v>13</v>
      </c>
      <c r="C3450" s="23">
        <v>10.3</v>
      </c>
      <c r="D3450" s="24">
        <v>1.1224499999999999</v>
      </c>
      <c r="E3450" s="24">
        <v>213.44400000000002</v>
      </c>
      <c r="F3450" s="48"/>
      <c r="G3450" s="48"/>
      <c r="H3450" s="1">
        <f t="shared" si="597"/>
        <v>20.74277069079924</v>
      </c>
      <c r="I3450" s="1">
        <f t="shared" si="590"/>
        <v>3.2954560852480643</v>
      </c>
      <c r="J3450" s="4">
        <f>B3450+('PV model'!$B$3/15)+(I3450/60)</f>
        <v>12.778257601420801</v>
      </c>
      <c r="K3450" s="2">
        <f t="shared" si="591"/>
        <v>-11.673864021312017</v>
      </c>
      <c r="L3450" s="2">
        <f>DEGREES(ASIN((((COS(RADIANS('PV model'!$B$2))*COS(RADIANS(H3450))*COS(RADIANS(K3450)))+(SIN(RADIANS('PV model'!$B$2))*SIN(RADIANS(H3450)))))))</f>
        <v>54.156399805427846</v>
      </c>
      <c r="M3450" s="3">
        <f t="shared" si="587"/>
        <v>54.156399805427846</v>
      </c>
      <c r="N3450" s="2">
        <f t="shared" si="592"/>
        <v>-18.85315796002514</v>
      </c>
      <c r="O3450" s="2">
        <f>IF('PV model'!$B$2&gt;0, 180-N3450,IF('PV model'!$B$2&lt;0,0-N3450,N3450))</f>
        <v>198.85315796002513</v>
      </c>
      <c r="P3450" s="2">
        <f>ABS(O3450-'PV model'!$B$5)</f>
        <v>6.1468420399748709</v>
      </c>
      <c r="Q3450" s="3">
        <f t="shared" si="588"/>
        <v>35.843600194572154</v>
      </c>
      <c r="R3450" s="3">
        <f t="shared" si="593"/>
        <v>1.1224499999999999</v>
      </c>
      <c r="S3450" s="3">
        <f t="shared" si="589"/>
        <v>214.13215381876924</v>
      </c>
      <c r="T3450" s="3">
        <f>(0.5*(1-COS(RADIANS(90-$X$3)))*(D3450+E3450)*'PV model'!$B$4)</f>
        <v>0</v>
      </c>
      <c r="U3450" s="3">
        <f t="shared" si="594"/>
        <v>215.25460381876923</v>
      </c>
      <c r="V3450" s="3">
        <f>('PV model'!$B$13*(U3450/1000)*(1-'PV model'!$B$14*((20+C3450)-25))*'PV model'!$B$10)/'PV model'!$B$12</f>
        <v>21.060692973532419</v>
      </c>
    </row>
    <row r="3451" spans="1:22" x14ac:dyDescent="0.2">
      <c r="A3451" s="10">
        <f t="shared" si="595"/>
        <v>144</v>
      </c>
      <c r="B3451" s="10">
        <f t="shared" si="596"/>
        <v>14</v>
      </c>
      <c r="C3451" s="23">
        <v>10.6</v>
      </c>
      <c r="D3451" s="24">
        <v>1.1224499999999999</v>
      </c>
      <c r="E3451" s="24">
        <v>206.38800000000001</v>
      </c>
      <c r="F3451" s="48"/>
      <c r="G3451" s="48"/>
      <c r="H3451" s="1">
        <f t="shared" si="597"/>
        <v>20.74277069079924</v>
      </c>
      <c r="I3451" s="1">
        <f t="shared" si="590"/>
        <v>3.2954560852480643</v>
      </c>
      <c r="J3451" s="4">
        <f>B3451+('PV model'!$B$3/15)+(I3451/60)</f>
        <v>13.778257601420801</v>
      </c>
      <c r="K3451" s="2">
        <f t="shared" si="591"/>
        <v>-26.673864021312017</v>
      </c>
      <c r="L3451" s="2">
        <f>DEGREES(ASIN((((COS(RADIANS('PV model'!$B$2))*COS(RADIANS(H3451))*COS(RADIANS(K3451)))+(SIN(RADIANS('PV model'!$B$2))*SIN(RADIANS(H3451)))))))</f>
        <v>49.925076077840785</v>
      </c>
      <c r="M3451" s="3">
        <f t="shared" si="587"/>
        <v>49.925076077840785</v>
      </c>
      <c r="N3451" s="2">
        <f t="shared" si="592"/>
        <v>-40.699918636378371</v>
      </c>
      <c r="O3451" s="2">
        <f>IF('PV model'!$B$2&gt;0, 180-N3451,IF('PV model'!$B$2&lt;0,0-N3451,N3451))</f>
        <v>220.69991863637836</v>
      </c>
      <c r="P3451" s="2">
        <f>ABS(O3451-'PV model'!$B$5)</f>
        <v>15.699918636378356</v>
      </c>
      <c r="Q3451" s="3">
        <f t="shared" si="588"/>
        <v>40.074923922159215</v>
      </c>
      <c r="R3451" s="3">
        <f t="shared" si="593"/>
        <v>1.1224499999999999</v>
      </c>
      <c r="S3451" s="3">
        <f t="shared" si="589"/>
        <v>207.13019120346738</v>
      </c>
      <c r="T3451" s="3">
        <f>(0.5*(1-COS(RADIANS(90-$X$3)))*(D3451+E3451)*'PV model'!$B$4)</f>
        <v>0</v>
      </c>
      <c r="U3451" s="3">
        <f t="shared" si="594"/>
        <v>208.25264120346736</v>
      </c>
      <c r="V3451" s="3">
        <f>('PV model'!$B$13*(U3451/1000)*(1-'PV model'!$B$14*((20+C3451)-25))*'PV model'!$B$10)/'PV model'!$B$12</f>
        <v>20.350634692769347</v>
      </c>
    </row>
    <row r="3452" spans="1:22" x14ac:dyDescent="0.2">
      <c r="A3452" s="10">
        <f t="shared" si="595"/>
        <v>144</v>
      </c>
      <c r="B3452" s="10">
        <f t="shared" si="596"/>
        <v>15</v>
      </c>
      <c r="C3452" s="23">
        <v>9.6999999999999993</v>
      </c>
      <c r="D3452" s="24">
        <v>1.1224499999999999</v>
      </c>
      <c r="E3452" s="24">
        <v>186.98400000000001</v>
      </c>
      <c r="F3452" s="48"/>
      <c r="G3452" s="48"/>
      <c r="H3452" s="1">
        <f t="shared" si="597"/>
        <v>20.74277069079924</v>
      </c>
      <c r="I3452" s="1">
        <f t="shared" si="590"/>
        <v>3.2954560852480643</v>
      </c>
      <c r="J3452" s="4">
        <f>B3452+('PV model'!$B$3/15)+(I3452/60)</f>
        <v>14.778257601420801</v>
      </c>
      <c r="K3452" s="2">
        <f t="shared" si="591"/>
        <v>-41.673864021312014</v>
      </c>
      <c r="L3452" s="2">
        <f>DEGREES(ASIN((((COS(RADIANS('PV model'!$B$2))*COS(RADIANS(H3452))*COS(RADIANS(K3452)))+(SIN(RADIANS('PV model'!$B$2))*SIN(RADIANS(H3452)))))))</f>
        <v>43.43506506080243</v>
      </c>
      <c r="M3452" s="3">
        <f t="shared" si="587"/>
        <v>43.43506506080243</v>
      </c>
      <c r="N3452" s="2">
        <f t="shared" si="592"/>
        <v>-58.901479648790605</v>
      </c>
      <c r="O3452" s="2">
        <f>IF('PV model'!$B$2&gt;0, 180-N3452,IF('PV model'!$B$2&lt;0,0-N3452,N3452))</f>
        <v>238.9014796487906</v>
      </c>
      <c r="P3452" s="2">
        <f>ABS(O3452-'PV model'!$B$5)</f>
        <v>33.901479648790598</v>
      </c>
      <c r="Q3452" s="3">
        <f t="shared" si="588"/>
        <v>46.564934939197563</v>
      </c>
      <c r="R3452" s="3">
        <f t="shared" si="593"/>
        <v>1.1224499999999999</v>
      </c>
      <c r="S3452" s="3">
        <f t="shared" si="589"/>
        <v>187.78083935273702</v>
      </c>
      <c r="T3452" s="3">
        <f>(0.5*(1-COS(RADIANS(90-$X$3)))*(D3452+E3452)*'PV model'!$B$4)</f>
        <v>0</v>
      </c>
      <c r="U3452" s="3">
        <f t="shared" si="594"/>
        <v>188.903289352737</v>
      </c>
      <c r="V3452" s="3">
        <f>('PV model'!$B$13*(U3452/1000)*(1-'PV model'!$B$14*((20+C3452)-25))*'PV model'!$B$10)/'PV model'!$B$12</f>
        <v>18.52777667499004</v>
      </c>
    </row>
    <row r="3453" spans="1:22" x14ac:dyDescent="0.2">
      <c r="A3453" s="10">
        <f t="shared" si="595"/>
        <v>144</v>
      </c>
      <c r="B3453" s="10">
        <f t="shared" si="596"/>
        <v>16</v>
      </c>
      <c r="C3453" s="23">
        <v>9.5</v>
      </c>
      <c r="D3453" s="24">
        <v>11.224499999999999</v>
      </c>
      <c r="E3453" s="24">
        <v>245.19600000000003</v>
      </c>
      <c r="F3453" s="48"/>
      <c r="G3453" s="48"/>
      <c r="H3453" s="1">
        <f t="shared" si="597"/>
        <v>20.74277069079924</v>
      </c>
      <c r="I3453" s="1">
        <f t="shared" si="590"/>
        <v>3.2954560852480643</v>
      </c>
      <c r="J3453" s="4">
        <f>B3453+('PV model'!$B$3/15)+(I3453/60)</f>
        <v>15.778257601420801</v>
      </c>
      <c r="K3453" s="2">
        <f t="shared" si="591"/>
        <v>-56.673864021312014</v>
      </c>
      <c r="L3453" s="2">
        <f>DEGREES(ASIN((((COS(RADIANS('PV model'!$B$2))*COS(RADIANS(H3453))*COS(RADIANS(K3453)))+(SIN(RADIANS('PV model'!$B$2))*SIN(RADIANS(H3453)))))))</f>
        <v>35.654635145352373</v>
      </c>
      <c r="M3453" s="3">
        <f t="shared" si="587"/>
        <v>35.654635145352373</v>
      </c>
      <c r="N3453" s="2">
        <f t="shared" si="592"/>
        <v>-74.083941246595742</v>
      </c>
      <c r="O3453" s="2">
        <f>IF('PV model'!$B$2&gt;0, 180-N3453,IF('PV model'!$B$2&lt;0,0-N3453,N3453))</f>
        <v>254.08394124659574</v>
      </c>
      <c r="P3453" s="2">
        <f>ABS(O3453-'PV model'!$B$5)</f>
        <v>49.083941246595742</v>
      </c>
      <c r="Q3453" s="3">
        <f t="shared" si="588"/>
        <v>54.34536485464762</v>
      </c>
      <c r="R3453" s="3">
        <f t="shared" si="593"/>
        <v>11.224499999999999</v>
      </c>
      <c r="S3453" s="3">
        <f t="shared" si="589"/>
        <v>252.79276694331935</v>
      </c>
      <c r="T3453" s="3">
        <f>(0.5*(1-COS(RADIANS(90-$X$3)))*(D3453+E3453)*'PV model'!$B$4)</f>
        <v>0</v>
      </c>
      <c r="U3453" s="3">
        <f t="shared" si="594"/>
        <v>264.01726694331933</v>
      </c>
      <c r="V3453" s="3">
        <f>('PV model'!$B$13*(U3453/1000)*(1-'PV model'!$B$14*((20+C3453)-25))*'PV model'!$B$10)/'PV model'!$B$12</f>
        <v>25.916125015588424</v>
      </c>
    </row>
    <row r="3454" spans="1:22" x14ac:dyDescent="0.2">
      <c r="A3454" s="10">
        <f t="shared" si="595"/>
        <v>144</v>
      </c>
      <c r="B3454" s="10">
        <f t="shared" si="596"/>
        <v>17</v>
      </c>
      <c r="C3454" s="23">
        <v>10.199999999999999</v>
      </c>
      <c r="D3454" s="24">
        <v>50.510249999999999</v>
      </c>
      <c r="E3454" s="24">
        <v>212.56200000000001</v>
      </c>
      <c r="F3454" s="48"/>
      <c r="G3454" s="48"/>
      <c r="H3454" s="1">
        <f t="shared" si="597"/>
        <v>20.74277069079924</v>
      </c>
      <c r="I3454" s="1">
        <f t="shared" si="590"/>
        <v>3.2954560852480643</v>
      </c>
      <c r="J3454" s="4">
        <f>B3454+('PV model'!$B$3/15)+(I3454/60)</f>
        <v>16.778257601420801</v>
      </c>
      <c r="K3454" s="2">
        <f t="shared" si="591"/>
        <v>-71.673864021312014</v>
      </c>
      <c r="L3454" s="2">
        <f>DEGREES(ASIN((((COS(RADIANS('PV model'!$B$2))*COS(RADIANS(H3454))*COS(RADIANS(K3454)))+(SIN(RADIANS('PV model'!$B$2))*SIN(RADIANS(H3454)))))))</f>
        <v>27.285965456407528</v>
      </c>
      <c r="M3454" s="3">
        <f t="shared" si="587"/>
        <v>27.285965456407528</v>
      </c>
      <c r="N3454" s="2">
        <f t="shared" si="592"/>
        <v>-87.309100784586818</v>
      </c>
      <c r="O3454" s="2">
        <f>IF('PV model'!$B$2&gt;0, 180-N3454,IF('PV model'!$B$2&lt;0,0-N3454,N3454))</f>
        <v>267.3091007845868</v>
      </c>
      <c r="P3454" s="2">
        <f>ABS(O3454-'PV model'!$B$5)</f>
        <v>62.309100784586803</v>
      </c>
      <c r="Q3454" s="3">
        <f t="shared" si="588"/>
        <v>62.714034543592469</v>
      </c>
      <c r="R3454" s="3">
        <f t="shared" si="593"/>
        <v>50.510250000000006</v>
      </c>
      <c r="S3454" s="3">
        <f t="shared" si="589"/>
        <v>237.15952586395309</v>
      </c>
      <c r="T3454" s="3">
        <f>(0.5*(1-COS(RADIANS(90-$X$3)))*(D3454+E3454)*'PV model'!$B$4)</f>
        <v>0</v>
      </c>
      <c r="U3454" s="3">
        <f t="shared" si="594"/>
        <v>287.66977586395308</v>
      </c>
      <c r="V3454" s="3">
        <f>('PV model'!$B$13*(U3454/1000)*(1-'PV model'!$B$14*((20+C3454)-25))*'PV model'!$B$10)/'PV model'!$B$12</f>
        <v>28.157357002817246</v>
      </c>
    </row>
    <row r="3455" spans="1:22" x14ac:dyDescent="0.2">
      <c r="A3455" s="10">
        <f t="shared" si="595"/>
        <v>144</v>
      </c>
      <c r="B3455" s="10">
        <f t="shared" si="596"/>
        <v>18</v>
      </c>
      <c r="C3455" s="23">
        <v>10.199999999999999</v>
      </c>
      <c r="D3455" s="24">
        <v>23.571449999999999</v>
      </c>
      <c r="E3455" s="24">
        <v>151.70399999999998</v>
      </c>
      <c r="F3455" s="48"/>
      <c r="G3455" s="48"/>
      <c r="H3455" s="1">
        <f t="shared" si="597"/>
        <v>20.74277069079924</v>
      </c>
      <c r="I3455" s="1">
        <f t="shared" si="590"/>
        <v>3.2954560852480643</v>
      </c>
      <c r="J3455" s="4">
        <f>B3455+('PV model'!$B$3/15)+(I3455/60)</f>
        <v>17.778257601420801</v>
      </c>
      <c r="K3455" s="2">
        <f t="shared" si="591"/>
        <v>-86.673864021312014</v>
      </c>
      <c r="L3455" s="2">
        <f>DEGREES(ASIN((((COS(RADIANS('PV model'!$B$2))*COS(RADIANS(H3455))*COS(RADIANS(K3455)))+(SIN(RADIANS('PV model'!$B$2))*SIN(RADIANS(H3455)))))))</f>
        <v>18.821184699635719</v>
      </c>
      <c r="M3455" s="3">
        <f t="shared" si="587"/>
        <v>18.821184699635719</v>
      </c>
      <c r="N3455" s="2">
        <f t="shared" si="592"/>
        <v>-80.520414159181144</v>
      </c>
      <c r="O3455" s="2">
        <f>IF('PV model'!$B$2&gt;0, 180-N3455,IF('PV model'!$B$2&lt;0,0-N3455,N3455))</f>
        <v>260.52041415918114</v>
      </c>
      <c r="P3455" s="2">
        <f>ABS(O3455-'PV model'!$B$5)</f>
        <v>55.520414159181144</v>
      </c>
      <c r="Q3455" s="3">
        <f t="shared" si="588"/>
        <v>71.178815300364278</v>
      </c>
      <c r="R3455" s="3">
        <f t="shared" si="593"/>
        <v>23.571450000000006</v>
      </c>
      <c r="S3455" s="3">
        <f t="shared" si="589"/>
        <v>161.94018836221522</v>
      </c>
      <c r="T3455" s="3">
        <f>(0.5*(1-COS(RADIANS(90-$X$3)))*(D3455+E3455)*'PV model'!$B$4)</f>
        <v>0</v>
      </c>
      <c r="U3455" s="3">
        <f t="shared" si="594"/>
        <v>185.51163836221522</v>
      </c>
      <c r="V3455" s="3">
        <f>('PV model'!$B$13*(U3455/1000)*(1-'PV model'!$B$14*((20+C3455)-25))*'PV model'!$B$10)/'PV model'!$B$12</f>
        <v>18.158033508576739</v>
      </c>
    </row>
    <row r="3456" spans="1:22" x14ac:dyDescent="0.2">
      <c r="A3456" s="10">
        <f t="shared" si="595"/>
        <v>144</v>
      </c>
      <c r="B3456" s="10">
        <f t="shared" si="596"/>
        <v>19</v>
      </c>
      <c r="C3456" s="23">
        <v>10.6</v>
      </c>
      <c r="D3456" s="24">
        <v>7.8571499999999999</v>
      </c>
      <c r="E3456" s="24">
        <v>83.789999999999992</v>
      </c>
      <c r="F3456" s="48"/>
      <c r="G3456" s="48"/>
      <c r="H3456" s="1">
        <f t="shared" si="597"/>
        <v>20.74277069079924</v>
      </c>
      <c r="I3456" s="1">
        <f t="shared" si="590"/>
        <v>3.2954560852480643</v>
      </c>
      <c r="J3456" s="4">
        <f>B3456+('PV model'!$B$3/15)+(I3456/60)</f>
        <v>18.778257601420801</v>
      </c>
      <c r="K3456" s="2">
        <f t="shared" si="591"/>
        <v>-101.67386402131201</v>
      </c>
      <c r="L3456" s="2">
        <f>DEGREES(ASIN((((COS(RADIANS('PV model'!$B$2))*COS(RADIANS(H3456))*COS(RADIANS(K3456)))+(SIN(RADIANS('PV model'!$B$2))*SIN(RADIANS(H3456)))))))</f>
        <v>10.643942030423361</v>
      </c>
      <c r="M3456" s="3">
        <f t="shared" si="587"/>
        <v>10.643942030423361</v>
      </c>
      <c r="N3456" s="2">
        <f t="shared" si="592"/>
        <v>-68.728164116257517</v>
      </c>
      <c r="O3456" s="2">
        <f>IF('PV model'!$B$2&gt;0, 180-N3456,IF('PV model'!$B$2&lt;0,0-N3456,N3456))</f>
        <v>248.72816411625752</v>
      </c>
      <c r="P3456" s="2">
        <f>ABS(O3456-'PV model'!$B$5)</f>
        <v>43.728164116257517</v>
      </c>
      <c r="Q3456" s="3">
        <f t="shared" si="588"/>
        <v>79.356057969576639</v>
      </c>
      <c r="R3456" s="3">
        <f t="shared" si="593"/>
        <v>7.857149999999999</v>
      </c>
      <c r="S3456" s="3">
        <f t="shared" si="589"/>
        <v>86.679147603601535</v>
      </c>
      <c r="T3456" s="3">
        <f>(0.5*(1-COS(RADIANS(90-$X$3)))*(D3456+E3456)*'PV model'!$B$4)</f>
        <v>0</v>
      </c>
      <c r="U3456" s="3">
        <f t="shared" si="594"/>
        <v>94.53629760360154</v>
      </c>
      <c r="V3456" s="3">
        <f>('PV model'!$B$13*(U3456/1000)*(1-'PV model'!$B$14*((20+C3456)-25))*'PV model'!$B$10)/'PV model'!$B$12</f>
        <v>9.2381717063465949</v>
      </c>
    </row>
    <row r="3457" spans="1:22" x14ac:dyDescent="0.2">
      <c r="A3457" s="10">
        <f t="shared" si="595"/>
        <v>144</v>
      </c>
      <c r="B3457" s="10">
        <f t="shared" si="596"/>
        <v>20</v>
      </c>
      <c r="C3457" s="23">
        <v>10.199999999999999</v>
      </c>
      <c r="D3457" s="24">
        <v>0</v>
      </c>
      <c r="E3457" s="24">
        <v>14.994</v>
      </c>
      <c r="F3457" s="48"/>
      <c r="G3457" s="48"/>
      <c r="H3457" s="1">
        <f t="shared" si="597"/>
        <v>20.74277069079924</v>
      </c>
      <c r="I3457" s="1">
        <f t="shared" si="590"/>
        <v>3.2954560852480643</v>
      </c>
      <c r="J3457" s="4">
        <f>B3457+('PV model'!$B$3/15)+(I3457/60)</f>
        <v>19.778257601420801</v>
      </c>
      <c r="K3457" s="2">
        <f t="shared" si="591"/>
        <v>-116.67386402131201</v>
      </c>
      <c r="L3457" s="2">
        <f>DEGREES(ASIN((((COS(RADIANS('PV model'!$B$2))*COS(RADIANS(H3457))*COS(RADIANS(K3457)))+(SIN(RADIANS('PV model'!$B$2))*SIN(RADIANS(H3457)))))))</f>
        <v>3.1011357966440785</v>
      </c>
      <c r="M3457" s="3">
        <f t="shared" si="587"/>
        <v>3.1011357966440785</v>
      </c>
      <c r="N3457" s="2">
        <f t="shared" si="592"/>
        <v>-56.812116260185398</v>
      </c>
      <c r="O3457" s="2">
        <f>IF('PV model'!$B$2&gt;0, 180-N3457,IF('PV model'!$B$2&lt;0,0-N3457,N3457))</f>
        <v>236.81211626018541</v>
      </c>
      <c r="P3457" s="2">
        <f>ABS(O3457-'PV model'!$B$5)</f>
        <v>31.812116260185405</v>
      </c>
      <c r="Q3457" s="3">
        <f t="shared" si="588"/>
        <v>86.898864203355927</v>
      </c>
      <c r="R3457" s="3">
        <f t="shared" si="593"/>
        <v>0</v>
      </c>
      <c r="S3457" s="3">
        <f t="shared" si="589"/>
        <v>14.994</v>
      </c>
      <c r="T3457" s="3">
        <f>(0.5*(1-COS(RADIANS(90-$X$3)))*(D3457+E3457)*'PV model'!$B$4)</f>
        <v>0</v>
      </c>
      <c r="U3457" s="3">
        <f t="shared" si="594"/>
        <v>14.994</v>
      </c>
      <c r="V3457" s="3">
        <f>('PV model'!$B$13*(U3457/1000)*(1-'PV model'!$B$14*((20+C3457)-25))*'PV model'!$B$10)/'PV model'!$B$12</f>
        <v>1.4676251950079999</v>
      </c>
    </row>
    <row r="3458" spans="1:22" x14ac:dyDescent="0.2">
      <c r="A3458" s="10">
        <f t="shared" si="595"/>
        <v>144</v>
      </c>
      <c r="B3458" s="10">
        <f t="shared" si="596"/>
        <v>21</v>
      </c>
      <c r="C3458" s="23">
        <v>9.6999999999999993</v>
      </c>
      <c r="D3458" s="24">
        <v>0</v>
      </c>
      <c r="E3458" s="24">
        <v>1.764</v>
      </c>
      <c r="F3458" s="48"/>
      <c r="G3458" s="48"/>
      <c r="H3458" s="1">
        <f t="shared" si="597"/>
        <v>20.74277069079924</v>
      </c>
      <c r="I3458" s="1">
        <f t="shared" si="590"/>
        <v>3.2954560852480643</v>
      </c>
      <c r="J3458" s="4">
        <f>B3458+('PV model'!$B$3/15)+(I3458/60)</f>
        <v>20.778257601420801</v>
      </c>
      <c r="K3458" s="2">
        <f t="shared" si="591"/>
        <v>-131.67386402131203</v>
      </c>
      <c r="L3458" s="2">
        <f>DEGREES(ASIN((((COS(RADIANS('PV model'!$B$2))*COS(RADIANS(H3458))*COS(RADIANS(K3458)))+(SIN(RADIANS('PV model'!$B$2))*SIN(RADIANS(H3458)))))))</f>
        <v>-3.4572218049624879</v>
      </c>
      <c r="M3458" s="3">
        <f t="shared" si="587"/>
        <v>0</v>
      </c>
      <c r="N3458" s="2">
        <f t="shared" si="592"/>
        <v>-44.410823457047748</v>
      </c>
      <c r="O3458" s="2">
        <f>IF('PV model'!$B$2&gt;0, 180-N3458,IF('PV model'!$B$2&lt;0,0-N3458,N3458))</f>
        <v>224.41082345704774</v>
      </c>
      <c r="P3458" s="2">
        <f>ABS(O3458-'PV model'!$B$5)</f>
        <v>19.410823457047741</v>
      </c>
      <c r="Q3458" s="3">
        <f t="shared" si="588"/>
        <v>93.457221804962487</v>
      </c>
      <c r="R3458" s="3">
        <f t="shared" si="593"/>
        <v>0</v>
      </c>
      <c r="S3458" s="3">
        <f t="shared" si="589"/>
        <v>1.764</v>
      </c>
      <c r="T3458" s="3">
        <f>(0.5*(1-COS(RADIANS(90-$X$3)))*(D3458+E3458)*'PV model'!$B$4)</f>
        <v>0</v>
      </c>
      <c r="U3458" s="3">
        <f t="shared" si="594"/>
        <v>1.764</v>
      </c>
      <c r="V3458" s="3">
        <f>('PV model'!$B$13*(U3458/1000)*(1-'PV model'!$B$14*((20+C3458)-25))*'PV model'!$B$10)/'PV model'!$B$12</f>
        <v>0.17301444652799997</v>
      </c>
    </row>
    <row r="3459" spans="1:22" x14ac:dyDescent="0.2">
      <c r="A3459" s="10">
        <f t="shared" si="595"/>
        <v>144</v>
      </c>
      <c r="B3459" s="10">
        <f t="shared" si="596"/>
        <v>22</v>
      </c>
      <c r="C3459" s="23">
        <v>8.6</v>
      </c>
      <c r="D3459" s="24">
        <v>0</v>
      </c>
      <c r="E3459" s="24">
        <v>0</v>
      </c>
      <c r="F3459" s="48"/>
      <c r="G3459" s="48"/>
      <c r="H3459" s="1">
        <f t="shared" si="597"/>
        <v>20.74277069079924</v>
      </c>
      <c r="I3459" s="1">
        <f t="shared" si="590"/>
        <v>3.2954560852480643</v>
      </c>
      <c r="J3459" s="4">
        <f>B3459+('PV model'!$B$3/15)+(I3459/60)</f>
        <v>21.778257601420801</v>
      </c>
      <c r="K3459" s="2">
        <f t="shared" si="591"/>
        <v>-146.67386402131203</v>
      </c>
      <c r="L3459" s="2">
        <f>DEGREES(ASIN((((COS(RADIANS('PV model'!$B$2))*COS(RADIANS(H3459))*COS(RADIANS(K3459)))+(SIN(RADIANS('PV model'!$B$2))*SIN(RADIANS(H3459)))))))</f>
        <v>-8.6677418761374359</v>
      </c>
      <c r="M3459" s="3">
        <f t="shared" si="587"/>
        <v>0</v>
      </c>
      <c r="N3459" s="2">
        <f t="shared" si="592"/>
        <v>-31.313972142074913</v>
      </c>
      <c r="O3459" s="2">
        <f>IF('PV model'!$B$2&gt;0, 180-N3459,IF('PV model'!$B$2&lt;0,0-N3459,N3459))</f>
        <v>211.3139721420749</v>
      </c>
      <c r="P3459" s="2">
        <f>ABS(O3459-'PV model'!$B$5)</f>
        <v>6.3139721420749026</v>
      </c>
      <c r="Q3459" s="3">
        <f t="shared" si="588"/>
        <v>98.667741876137427</v>
      </c>
      <c r="R3459" s="3">
        <f t="shared" si="593"/>
        <v>0</v>
      </c>
      <c r="S3459" s="3">
        <f t="shared" si="589"/>
        <v>0</v>
      </c>
      <c r="T3459" s="3">
        <f>(0.5*(1-COS(RADIANS(90-$X$3)))*(D3459+E3459)*'PV model'!$B$4)</f>
        <v>0</v>
      </c>
      <c r="U3459" s="3">
        <f t="shared" si="594"/>
        <v>0</v>
      </c>
      <c r="V3459" s="3">
        <f>('PV model'!$B$13*(U3459/1000)*(1-'PV model'!$B$14*((20+C3459)-25))*'PV model'!$B$10)/'PV model'!$B$12</f>
        <v>0</v>
      </c>
    </row>
    <row r="3460" spans="1:22" x14ac:dyDescent="0.2">
      <c r="A3460" s="10">
        <f t="shared" si="595"/>
        <v>144</v>
      </c>
      <c r="B3460" s="10">
        <f t="shared" si="596"/>
        <v>23</v>
      </c>
      <c r="C3460" s="23">
        <v>8</v>
      </c>
      <c r="D3460" s="24">
        <v>0</v>
      </c>
      <c r="E3460" s="24">
        <v>0</v>
      </c>
      <c r="F3460" s="48"/>
      <c r="G3460" s="48"/>
      <c r="H3460" s="1">
        <f t="shared" si="597"/>
        <v>20.74277069079924</v>
      </c>
      <c r="I3460" s="1">
        <f t="shared" si="590"/>
        <v>3.2954560852480643</v>
      </c>
      <c r="J3460" s="4">
        <f>B3460+('PV model'!$B$3/15)+(I3460/60)</f>
        <v>22.778257601420801</v>
      </c>
      <c r="K3460" s="2">
        <f t="shared" si="591"/>
        <v>-161.67386402131203</v>
      </c>
      <c r="L3460" s="2">
        <f>DEGREES(ASIN((((COS(RADIANS('PV model'!$B$2))*COS(RADIANS(H3460))*COS(RADIANS(K3460)))+(SIN(RADIANS('PV model'!$B$2))*SIN(RADIANS(H3460)))))))</f>
        <v>-12.17765669621939</v>
      </c>
      <c r="M3460" s="3">
        <f t="shared" si="587"/>
        <v>0</v>
      </c>
      <c r="N3460" s="2">
        <f t="shared" si="592"/>
        <v>-17.506455429717789</v>
      </c>
      <c r="O3460" s="2">
        <f>IF('PV model'!$B$2&gt;0, 180-N3460,IF('PV model'!$B$2&lt;0,0-N3460,N3460))</f>
        <v>197.50645542971779</v>
      </c>
      <c r="P3460" s="2">
        <f>ABS(O3460-'PV model'!$B$5)</f>
        <v>7.4935445702822108</v>
      </c>
      <c r="Q3460" s="3">
        <f t="shared" si="588"/>
        <v>102.17765669621939</v>
      </c>
      <c r="R3460" s="3">
        <f t="shared" si="593"/>
        <v>0</v>
      </c>
      <c r="S3460" s="3">
        <f t="shared" si="589"/>
        <v>0</v>
      </c>
      <c r="T3460" s="3">
        <f>(0.5*(1-COS(RADIANS(90-$X$3)))*(D3460+E3460)*'PV model'!$B$4)</f>
        <v>0</v>
      </c>
      <c r="U3460" s="3">
        <f t="shared" si="594"/>
        <v>0</v>
      </c>
      <c r="V3460" s="3">
        <f>('PV model'!$B$13*(U3460/1000)*(1-'PV model'!$B$14*((20+C3460)-25))*'PV model'!$B$10)/'PV model'!$B$12</f>
        <v>0</v>
      </c>
    </row>
    <row r="3461" spans="1:22" x14ac:dyDescent="0.2">
      <c r="A3461" s="10">
        <f t="shared" si="595"/>
        <v>144</v>
      </c>
      <c r="B3461" s="10">
        <f t="shared" si="596"/>
        <v>24</v>
      </c>
      <c r="C3461" s="23">
        <v>7.8</v>
      </c>
      <c r="D3461" s="24">
        <v>0</v>
      </c>
      <c r="E3461" s="24">
        <v>0</v>
      </c>
      <c r="F3461" s="48"/>
      <c r="G3461" s="48"/>
      <c r="H3461" s="1">
        <f t="shared" si="597"/>
        <v>20.74277069079924</v>
      </c>
      <c r="I3461" s="1">
        <f t="shared" si="590"/>
        <v>3.2954560852480643</v>
      </c>
      <c r="J3461" s="4">
        <f>B3461+('PV model'!$B$3/15)+(I3461/60)</f>
        <v>23.778257601420801</v>
      </c>
      <c r="K3461" s="2">
        <f t="shared" si="591"/>
        <v>-176.67386402131203</v>
      </c>
      <c r="L3461" s="2">
        <f>DEGREES(ASIN((((COS(RADIANS('PV model'!$B$2))*COS(RADIANS(H3461))*COS(RADIANS(K3461)))+(SIN(RADIANS('PV model'!$B$2))*SIN(RADIANS(H3461)))))))</f>
        <v>-13.704600803462348</v>
      </c>
      <c r="M3461" s="3">
        <f t="shared" si="587"/>
        <v>0</v>
      </c>
      <c r="N3461" s="2">
        <f t="shared" si="592"/>
        <v>-3.2015550333135008</v>
      </c>
      <c r="O3461" s="2">
        <f>IF('PV model'!$B$2&gt;0, 180-N3461,IF('PV model'!$B$2&lt;0,0-N3461,N3461))</f>
        <v>183.2015550333135</v>
      </c>
      <c r="P3461" s="2">
        <f>ABS(O3461-'PV model'!$B$5)</f>
        <v>21.798444966686503</v>
      </c>
      <c r="Q3461" s="3">
        <f t="shared" si="588"/>
        <v>103.70460080346234</v>
      </c>
      <c r="R3461" s="3">
        <f t="shared" si="593"/>
        <v>0</v>
      </c>
      <c r="S3461" s="3">
        <f t="shared" si="589"/>
        <v>0</v>
      </c>
      <c r="T3461" s="3">
        <f>(0.5*(1-COS(RADIANS(90-$X$3)))*(D3461+E3461)*'PV model'!$B$4)</f>
        <v>0</v>
      </c>
      <c r="U3461" s="3">
        <f t="shared" si="594"/>
        <v>0</v>
      </c>
      <c r="V3461" s="3">
        <f>('PV model'!$B$13*(U3461/1000)*(1-'PV model'!$B$14*((20+C3461)-25))*'PV model'!$B$10)/'PV model'!$B$12</f>
        <v>0</v>
      </c>
    </row>
    <row r="3462" spans="1:22" x14ac:dyDescent="0.2">
      <c r="A3462" s="10">
        <f t="shared" si="595"/>
        <v>145</v>
      </c>
      <c r="B3462" s="10">
        <f t="shared" si="596"/>
        <v>1</v>
      </c>
      <c r="C3462" s="23">
        <v>7.3</v>
      </c>
      <c r="D3462" s="24">
        <v>0</v>
      </c>
      <c r="E3462" s="24">
        <v>0</v>
      </c>
      <c r="F3462" s="48"/>
      <c r="G3462" s="48"/>
      <c r="H3462" s="1">
        <f t="shared" si="597"/>
        <v>20.928529877006156</v>
      </c>
      <c r="I3462" s="1">
        <f t="shared" si="590"/>
        <v>3.2008780828352288</v>
      </c>
      <c r="J3462" s="4">
        <f>B3462+('PV model'!$B$3/15)+(I3462/60)</f>
        <v>0.77668130138058722</v>
      </c>
      <c r="K3462" s="2">
        <f t="shared" si="591"/>
        <v>168.34978047929118</v>
      </c>
      <c r="L3462" s="2">
        <f>DEGREES(ASIN((((COS(RADIANS('PV model'!$B$2))*COS(RADIANS(H3462))*COS(RADIANS(K3462)))+(SIN(RADIANS('PV model'!$B$2))*SIN(RADIANS(H3462)))))))</f>
        <v>-12.929924563814946</v>
      </c>
      <c r="M3462" s="3">
        <f t="shared" ref="M3462:M3525" si="598">IF(L3462&gt;0, L3462, 0)</f>
        <v>0</v>
      </c>
      <c r="N3462" s="2">
        <f t="shared" si="592"/>
        <v>11.158328984990286</v>
      </c>
      <c r="O3462" s="2">
        <f>IF('PV model'!$B$2&gt;0, 180-N3462,IF('PV model'!$B$2&lt;0,0-N3462,N3462))</f>
        <v>168.84167101500972</v>
      </c>
      <c r="P3462" s="2">
        <f>ABS(O3462-'PV model'!$B$5)</f>
        <v>36.158328984990277</v>
      </c>
      <c r="Q3462" s="3">
        <f t="shared" ref="Q3462:Q3525" si="599">DEGREES(ACOS((SIN(RADIANS(L3462))*COS(RADIANS(90-$X$3))+COS(RADIANS(L3462))*COS(RADIANS(P3462))*SIN(RADIANS(90-$X$3)))))</f>
        <v>102.92992456381495</v>
      </c>
      <c r="R3462" s="3">
        <f t="shared" si="593"/>
        <v>0</v>
      </c>
      <c r="S3462" s="3">
        <f t="shared" ref="S3462:S3525" si="600">IF($Z$3=TRUE, IF(E3462=0,0,E3462*(0.5*(1+COS(RADIANS(90-$X$3))*(1+(1-(E3462^2/(D3462+E3462)^2))*(SIN(RADIANS(0.5*$X$3))^3)))*(1+(1-(E3462^2/(D3462+E3462)^2))*(COS(RADIANS(Q3462))^2)*(SIN(RADIANS(90-L3462))^3)))), IF(E3462=0,0,E3462*(0.5*(1+COS(RADIANS(90-$X$3))))))</f>
        <v>0</v>
      </c>
      <c r="T3462" s="3">
        <f>(0.5*(1-COS(RADIANS(90-$X$3)))*(D3462+E3462)*'PV model'!$B$4)</f>
        <v>0</v>
      </c>
      <c r="U3462" s="3">
        <f t="shared" si="594"/>
        <v>0</v>
      </c>
      <c r="V3462" s="3">
        <f>('PV model'!$B$13*(U3462/1000)*(1-'PV model'!$B$14*((20+C3462)-25))*'PV model'!$B$10)/'PV model'!$B$12</f>
        <v>0</v>
      </c>
    </row>
    <row r="3463" spans="1:22" x14ac:dyDescent="0.2">
      <c r="A3463" s="10">
        <f t="shared" si="595"/>
        <v>145</v>
      </c>
      <c r="B3463" s="10">
        <f t="shared" si="596"/>
        <v>2</v>
      </c>
      <c r="C3463" s="23">
        <v>7.5</v>
      </c>
      <c r="D3463" s="24">
        <v>0</v>
      </c>
      <c r="E3463" s="24">
        <v>0</v>
      </c>
      <c r="F3463" s="48"/>
      <c r="G3463" s="48"/>
      <c r="H3463" s="1">
        <f t="shared" si="597"/>
        <v>20.928529877006156</v>
      </c>
      <c r="I3463" s="1">
        <f t="shared" ref="I3463:I3526" si="601">9.87*SIN(RADIANS(1.978*A3463-160.22))-7.53*COS(RADIANS(0.989*A3463-80.11))-1.5*SIN((RADIANS(0.989*A3463-80.11)))</f>
        <v>3.2008780828352288</v>
      </c>
      <c r="J3463" s="4">
        <f>B3463+('PV model'!$B$3/15)+(I3463/60)</f>
        <v>1.7766813013805871</v>
      </c>
      <c r="K3463" s="2">
        <f t="shared" ref="K3463:K3526" si="602">15*(12-J3463)</f>
        <v>153.34978047929118</v>
      </c>
      <c r="L3463" s="2">
        <f>DEGREES(ASIN((((COS(RADIANS('PV model'!$B$2))*COS(RADIANS(H3463))*COS(RADIANS(K3463)))+(SIN(RADIANS('PV model'!$B$2))*SIN(RADIANS(H3463)))))))</f>
        <v>-10.279711402285306</v>
      </c>
      <c r="M3463" s="3">
        <f t="shared" si="598"/>
        <v>0</v>
      </c>
      <c r="N3463" s="2">
        <f t="shared" ref="N3463:N3526" si="603">DEGREES(ASIN((COS(RADIANS(H3463))*SIN(RADIANS(K3463)))/COS(RADIANS(L3463))))</f>
        <v>25.200386459722473</v>
      </c>
      <c r="O3463" s="2">
        <f>IF('PV model'!$B$2&gt;0, 180-N3463,IF('PV model'!$B$2&lt;0,0-N3463,N3463))</f>
        <v>154.79961354027753</v>
      </c>
      <c r="P3463" s="2">
        <f>ABS(O3463-'PV model'!$B$5)</f>
        <v>50.200386459722466</v>
      </c>
      <c r="Q3463" s="3">
        <f t="shared" si="599"/>
        <v>100.2797114022853</v>
      </c>
      <c r="R3463" s="3">
        <f t="shared" ref="R3463:R3526" si="604">IF(D3463=0,0,D3463*COS(RADIANS(Q3463))/SIN(RADIANS(L3463)))</f>
        <v>0</v>
      </c>
      <c r="S3463" s="3">
        <f t="shared" si="600"/>
        <v>0</v>
      </c>
      <c r="T3463" s="3">
        <f>(0.5*(1-COS(RADIANS(90-$X$3)))*(D3463+E3463)*'PV model'!$B$4)</f>
        <v>0</v>
      </c>
      <c r="U3463" s="3">
        <f t="shared" ref="U3463:U3526" si="605">R3463+S3463+T3463</f>
        <v>0</v>
      </c>
      <c r="V3463" s="3">
        <f>('PV model'!$B$13*(U3463/1000)*(1-'PV model'!$B$14*((20+C3463)-25))*'PV model'!$B$10)/'PV model'!$B$12</f>
        <v>0</v>
      </c>
    </row>
    <row r="3464" spans="1:22" x14ac:dyDescent="0.2">
      <c r="A3464" s="10">
        <f t="shared" ref="A3464:A3527" si="606">IF(B3464&gt;1,A3463,A3463+1)</f>
        <v>145</v>
      </c>
      <c r="B3464" s="10">
        <f t="shared" ref="B3464:B3527" si="607">IF(B3463&lt;24,B3463+1,1)</f>
        <v>3</v>
      </c>
      <c r="C3464" s="23">
        <v>7.2</v>
      </c>
      <c r="D3464" s="24">
        <v>0</v>
      </c>
      <c r="E3464" s="24">
        <v>0</v>
      </c>
      <c r="F3464" s="48"/>
      <c r="G3464" s="48"/>
      <c r="H3464" s="1">
        <f t="shared" ref="H3464:H3527" si="608">(23.465*SIN(RADIANS(280.1+0.9863*A3464)))</f>
        <v>20.928529877006156</v>
      </c>
      <c r="I3464" s="1">
        <f t="shared" si="601"/>
        <v>3.2008780828352288</v>
      </c>
      <c r="J3464" s="4">
        <f>B3464+('PV model'!$B$3/15)+(I3464/60)</f>
        <v>2.7766813013805871</v>
      </c>
      <c r="K3464" s="2">
        <f t="shared" si="602"/>
        <v>138.34978047929118</v>
      </c>
      <c r="L3464" s="2">
        <f>DEGREES(ASIN((((COS(RADIANS('PV model'!$B$2))*COS(RADIANS(H3464))*COS(RADIANS(K3464)))+(SIN(RADIANS('PV model'!$B$2))*SIN(RADIANS(H3464)))))))</f>
        <v>-5.7924705431894754</v>
      </c>
      <c r="M3464" s="3">
        <f t="shared" si="598"/>
        <v>0</v>
      </c>
      <c r="N3464" s="2">
        <f t="shared" si="603"/>
        <v>38.603148995661179</v>
      </c>
      <c r="O3464" s="2">
        <f>IF('PV model'!$B$2&gt;0, 180-N3464,IF('PV model'!$B$2&lt;0,0-N3464,N3464))</f>
        <v>141.39685100433883</v>
      </c>
      <c r="P3464" s="2">
        <f>ABS(O3464-'PV model'!$B$5)</f>
        <v>63.603148995661172</v>
      </c>
      <c r="Q3464" s="3">
        <f t="shared" si="599"/>
        <v>95.792470543189467</v>
      </c>
      <c r="R3464" s="3">
        <f t="shared" si="604"/>
        <v>0</v>
      </c>
      <c r="S3464" s="3">
        <f t="shared" si="600"/>
        <v>0</v>
      </c>
      <c r="T3464" s="3">
        <f>(0.5*(1-COS(RADIANS(90-$X$3)))*(D3464+E3464)*'PV model'!$B$4)</f>
        <v>0</v>
      </c>
      <c r="U3464" s="3">
        <f t="shared" si="605"/>
        <v>0</v>
      </c>
      <c r="V3464" s="3">
        <f>('PV model'!$B$13*(U3464/1000)*(1-'PV model'!$B$14*((20+C3464)-25))*'PV model'!$B$10)/'PV model'!$B$12</f>
        <v>0</v>
      </c>
    </row>
    <row r="3465" spans="1:22" x14ac:dyDescent="0.2">
      <c r="A3465" s="10">
        <f t="shared" si="606"/>
        <v>145</v>
      </c>
      <c r="B3465" s="10">
        <f t="shared" si="607"/>
        <v>4</v>
      </c>
      <c r="C3465" s="23">
        <v>6.4</v>
      </c>
      <c r="D3465" s="24">
        <v>0</v>
      </c>
      <c r="E3465" s="24">
        <v>0</v>
      </c>
      <c r="F3465" s="48"/>
      <c r="G3465" s="48"/>
      <c r="H3465" s="1">
        <f t="shared" si="608"/>
        <v>20.928529877006156</v>
      </c>
      <c r="I3465" s="1">
        <f t="shared" si="601"/>
        <v>3.2008780828352288</v>
      </c>
      <c r="J3465" s="4">
        <f>B3465+('PV model'!$B$3/15)+(I3465/60)</f>
        <v>3.7766813013805871</v>
      </c>
      <c r="K3465" s="2">
        <f t="shared" si="602"/>
        <v>123.34978047929118</v>
      </c>
      <c r="L3465" s="2">
        <f>DEGREES(ASIN((((COS(RADIANS('PV model'!$B$2))*COS(RADIANS(H3465))*COS(RADIANS(K3465)))+(SIN(RADIANS('PV model'!$B$2))*SIN(RADIANS(H3465)))))))</f>
        <v>0.20295057732138147</v>
      </c>
      <c r="M3465" s="3">
        <f t="shared" si="598"/>
        <v>0.20295057732138147</v>
      </c>
      <c r="N3465" s="2">
        <f t="shared" si="603"/>
        <v>51.281224093049047</v>
      </c>
      <c r="O3465" s="2">
        <f>IF('PV model'!$B$2&gt;0, 180-N3465,IF('PV model'!$B$2&lt;0,0-N3465,N3465))</f>
        <v>128.71877590695095</v>
      </c>
      <c r="P3465" s="2">
        <f>ABS(O3465-'PV model'!$B$5)</f>
        <v>76.281224093049047</v>
      </c>
      <c r="Q3465" s="3">
        <f t="shared" si="599"/>
        <v>89.797049422678612</v>
      </c>
      <c r="R3465" s="3">
        <f t="shared" si="604"/>
        <v>0</v>
      </c>
      <c r="S3465" s="3">
        <f t="shared" si="600"/>
        <v>0</v>
      </c>
      <c r="T3465" s="3">
        <f>(0.5*(1-COS(RADIANS(90-$X$3)))*(D3465+E3465)*'PV model'!$B$4)</f>
        <v>0</v>
      </c>
      <c r="U3465" s="3">
        <f t="shared" si="605"/>
        <v>0</v>
      </c>
      <c r="V3465" s="3">
        <f>('PV model'!$B$13*(U3465/1000)*(1-'PV model'!$B$14*((20+C3465)-25))*'PV model'!$B$10)/'PV model'!$B$12</f>
        <v>0</v>
      </c>
    </row>
    <row r="3466" spans="1:22" x14ac:dyDescent="0.2">
      <c r="A3466" s="10">
        <f t="shared" si="606"/>
        <v>145</v>
      </c>
      <c r="B3466" s="10">
        <f t="shared" si="607"/>
        <v>5</v>
      </c>
      <c r="C3466" s="23">
        <v>6.6</v>
      </c>
      <c r="D3466" s="24">
        <v>0</v>
      </c>
      <c r="E3466" s="24">
        <v>14.112</v>
      </c>
      <c r="F3466" s="48"/>
      <c r="G3466" s="48"/>
      <c r="H3466" s="1">
        <f t="shared" si="608"/>
        <v>20.928529877006156</v>
      </c>
      <c r="I3466" s="1">
        <f t="shared" si="601"/>
        <v>3.2008780828352288</v>
      </c>
      <c r="J3466" s="4">
        <f>B3466+('PV model'!$B$3/15)+(I3466/60)</f>
        <v>4.7766813013805871</v>
      </c>
      <c r="K3466" s="2">
        <f t="shared" si="602"/>
        <v>108.3497804792912</v>
      </c>
      <c r="L3466" s="2">
        <f>DEGREES(ASIN((((COS(RADIANS('PV model'!$B$2))*COS(RADIANS(H3466))*COS(RADIANS(K3466)))+(SIN(RADIANS('PV model'!$B$2))*SIN(RADIANS(H3466)))))))</f>
        <v>7.3442143708497136</v>
      </c>
      <c r="M3466" s="3">
        <f t="shared" si="598"/>
        <v>7.3442143708497136</v>
      </c>
      <c r="N3466" s="2">
        <f t="shared" si="603"/>
        <v>63.36324599964145</v>
      </c>
      <c r="O3466" s="2">
        <f>IF('PV model'!$B$2&gt;0, 180-N3466,IF('PV model'!$B$2&lt;0,0-N3466,N3466))</f>
        <v>116.63675400035855</v>
      </c>
      <c r="P3466" s="2">
        <f>ABS(O3466-'PV model'!$B$5)</f>
        <v>88.36324599964145</v>
      </c>
      <c r="Q3466" s="3">
        <f t="shared" si="599"/>
        <v>82.655785629150287</v>
      </c>
      <c r="R3466" s="3">
        <f t="shared" si="604"/>
        <v>0</v>
      </c>
      <c r="S3466" s="3">
        <f t="shared" si="600"/>
        <v>14.112</v>
      </c>
      <c r="T3466" s="3">
        <f>(0.5*(1-COS(RADIANS(90-$X$3)))*(D3466+E3466)*'PV model'!$B$4)</f>
        <v>0</v>
      </c>
      <c r="U3466" s="3">
        <f t="shared" si="605"/>
        <v>14.112</v>
      </c>
      <c r="V3466" s="3">
        <f>('PV model'!$B$13*(U3466/1000)*(1-'PV model'!$B$14*((20+C3466)-25))*'PV model'!$B$10)/'PV model'!$B$12</f>
        <v>1.4016074526719999</v>
      </c>
    </row>
    <row r="3467" spans="1:22" x14ac:dyDescent="0.2">
      <c r="A3467" s="10">
        <f t="shared" si="606"/>
        <v>145</v>
      </c>
      <c r="B3467" s="10">
        <f t="shared" si="607"/>
        <v>6</v>
      </c>
      <c r="C3467" s="23">
        <v>7.4</v>
      </c>
      <c r="D3467" s="24">
        <v>69.59190000000001</v>
      </c>
      <c r="E3467" s="24">
        <v>60.857999999999997</v>
      </c>
      <c r="F3467" s="48"/>
      <c r="G3467" s="48"/>
      <c r="H3467" s="1">
        <f t="shared" si="608"/>
        <v>20.928529877006156</v>
      </c>
      <c r="I3467" s="1">
        <f t="shared" si="601"/>
        <v>3.2008780828352288</v>
      </c>
      <c r="J3467" s="4">
        <f>B3467+('PV model'!$B$3/15)+(I3467/60)</f>
        <v>5.7766813013805871</v>
      </c>
      <c r="K3467" s="2">
        <f t="shared" si="602"/>
        <v>93.349780479291198</v>
      </c>
      <c r="L3467" s="2">
        <f>DEGREES(ASIN((((COS(RADIANS('PV model'!$B$2))*COS(RADIANS(H3467))*COS(RADIANS(K3467)))+(SIN(RADIANS('PV model'!$B$2))*SIN(RADIANS(H3467)))))))</f>
        <v>15.275940610350657</v>
      </c>
      <c r="M3467" s="3">
        <f t="shared" si="598"/>
        <v>15.275940610350657</v>
      </c>
      <c r="N3467" s="2">
        <f t="shared" si="603"/>
        <v>75.145956631952131</v>
      </c>
      <c r="O3467" s="2">
        <f>IF('PV model'!$B$2&gt;0, 180-N3467,IF('PV model'!$B$2&lt;0,0-N3467,N3467))</f>
        <v>104.85404336804787</v>
      </c>
      <c r="P3467" s="2">
        <f>ABS(O3467-'PV model'!$B$5)</f>
        <v>100.14595663195213</v>
      </c>
      <c r="Q3467" s="3">
        <f t="shared" si="599"/>
        <v>74.724059389649355</v>
      </c>
      <c r="R3467" s="3">
        <f t="shared" si="604"/>
        <v>69.591899999999939</v>
      </c>
      <c r="S3467" s="3">
        <f t="shared" si="600"/>
        <v>72.652089782043348</v>
      </c>
      <c r="T3467" s="3">
        <f>(0.5*(1-COS(RADIANS(90-$X$3)))*(D3467+E3467)*'PV model'!$B$4)</f>
        <v>0</v>
      </c>
      <c r="U3467" s="3">
        <f t="shared" si="605"/>
        <v>142.24398978204329</v>
      </c>
      <c r="V3467" s="3">
        <f>('PV model'!$B$13*(U3467/1000)*(1-'PV model'!$B$14*((20+C3467)-25))*'PV model'!$B$10)/'PV model'!$B$12</f>
        <v>14.08220961011436</v>
      </c>
    </row>
    <row r="3468" spans="1:22" x14ac:dyDescent="0.2">
      <c r="A3468" s="10">
        <f t="shared" si="606"/>
        <v>145</v>
      </c>
      <c r="B3468" s="10">
        <f t="shared" si="607"/>
        <v>7</v>
      </c>
      <c r="C3468" s="23">
        <v>8.1999999999999993</v>
      </c>
      <c r="D3468" s="24">
        <v>107.7552</v>
      </c>
      <c r="E3468" s="24">
        <v>125.24399999999999</v>
      </c>
      <c r="F3468" s="48"/>
      <c r="G3468" s="48"/>
      <c r="H3468" s="1">
        <f t="shared" si="608"/>
        <v>20.928529877006156</v>
      </c>
      <c r="I3468" s="1">
        <f t="shared" si="601"/>
        <v>3.2008780828352288</v>
      </c>
      <c r="J3468" s="4">
        <f>B3468+('PV model'!$B$3/15)+(I3468/60)</f>
        <v>6.7766813013805871</v>
      </c>
      <c r="K3468" s="2">
        <f t="shared" si="602"/>
        <v>78.349780479291198</v>
      </c>
      <c r="L3468" s="2">
        <f>DEGREES(ASIN((((COS(RADIANS('PV model'!$B$2))*COS(RADIANS(H3468))*COS(RADIANS(K3468)))+(SIN(RADIANS('PV model'!$B$2))*SIN(RADIANS(H3468)))))))</f>
        <v>23.654007073408458</v>
      </c>
      <c r="M3468" s="3">
        <f t="shared" si="598"/>
        <v>23.654007073408458</v>
      </c>
      <c r="N3468" s="2">
        <f t="shared" si="603"/>
        <v>87.066307064921645</v>
      </c>
      <c r="O3468" s="2">
        <f>IF('PV model'!$B$2&gt;0, 180-N3468,IF('PV model'!$B$2&lt;0,0-N3468,N3468))</f>
        <v>92.933692935078355</v>
      </c>
      <c r="P3468" s="2">
        <f>ABS(O3468-'PV model'!$B$5)</f>
        <v>112.06630706492165</v>
      </c>
      <c r="Q3468" s="3">
        <f t="shared" si="599"/>
        <v>66.345992926591535</v>
      </c>
      <c r="R3468" s="3">
        <f t="shared" si="604"/>
        <v>107.75520000000003</v>
      </c>
      <c r="S3468" s="3">
        <f t="shared" si="600"/>
        <v>153.38932321734308</v>
      </c>
      <c r="T3468" s="3">
        <f>(0.5*(1-COS(RADIANS(90-$X$3)))*(D3468+E3468)*'PV model'!$B$4)</f>
        <v>0</v>
      </c>
      <c r="U3468" s="3">
        <f t="shared" si="605"/>
        <v>261.14452321734314</v>
      </c>
      <c r="V3468" s="3">
        <f>('PV model'!$B$13*(U3468/1000)*(1-'PV model'!$B$14*((20+C3468)-25))*'PV model'!$B$10)/'PV model'!$B$12</f>
        <v>25.769875257083307</v>
      </c>
    </row>
    <row r="3469" spans="1:22" x14ac:dyDescent="0.2">
      <c r="A3469" s="10">
        <f t="shared" si="606"/>
        <v>145</v>
      </c>
      <c r="B3469" s="10">
        <f t="shared" si="607"/>
        <v>8</v>
      </c>
      <c r="C3469" s="23">
        <v>8.5</v>
      </c>
      <c r="D3469" s="24">
        <v>68.469449999999995</v>
      </c>
      <c r="E3469" s="24">
        <v>165.816</v>
      </c>
      <c r="F3469" s="48"/>
      <c r="G3469" s="48"/>
      <c r="H3469" s="1">
        <f t="shared" si="608"/>
        <v>20.928529877006156</v>
      </c>
      <c r="I3469" s="1">
        <f t="shared" si="601"/>
        <v>3.2008780828352288</v>
      </c>
      <c r="J3469" s="4">
        <f>B3469+('PV model'!$B$3/15)+(I3469/60)</f>
        <v>7.7766813013805871</v>
      </c>
      <c r="K3469" s="2">
        <f t="shared" si="602"/>
        <v>63.349780479291191</v>
      </c>
      <c r="L3469" s="2">
        <f>DEGREES(ASIN((((COS(RADIANS('PV model'!$B$2))*COS(RADIANS(H3469))*COS(RADIANS(K3469)))+(SIN(RADIANS('PV model'!$B$2))*SIN(RADIANS(H3469)))))))</f>
        <v>32.118820222399386</v>
      </c>
      <c r="M3469" s="3">
        <f t="shared" si="598"/>
        <v>32.118820222399386</v>
      </c>
      <c r="N3469" s="2">
        <f t="shared" si="603"/>
        <v>80.283210834901681</v>
      </c>
      <c r="O3469" s="2">
        <f>IF('PV model'!$B$2&gt;0, 180-N3469,IF('PV model'!$B$2&lt;0,0-N3469,N3469))</f>
        <v>99.716789165098319</v>
      </c>
      <c r="P3469" s="2">
        <f>ABS(O3469-'PV model'!$B$5)</f>
        <v>105.28321083490168</v>
      </c>
      <c r="Q3469" s="3">
        <f t="shared" si="599"/>
        <v>57.881179777600614</v>
      </c>
      <c r="R3469" s="3">
        <f t="shared" si="604"/>
        <v>68.469450000000009</v>
      </c>
      <c r="S3469" s="3">
        <f t="shared" si="600"/>
        <v>195.91175851069667</v>
      </c>
      <c r="T3469" s="3">
        <f>(0.5*(1-COS(RADIANS(90-$X$3)))*(D3469+E3469)*'PV model'!$B$4)</f>
        <v>0</v>
      </c>
      <c r="U3469" s="3">
        <f t="shared" si="605"/>
        <v>264.38120851069669</v>
      </c>
      <c r="V3469" s="3">
        <f>('PV model'!$B$13*(U3469/1000)*(1-'PV model'!$B$14*((20+C3469)-25))*'PV model'!$B$10)/'PV model'!$B$12</f>
        <v>26.05755996429103</v>
      </c>
    </row>
    <row r="3470" spans="1:22" x14ac:dyDescent="0.2">
      <c r="A3470" s="10">
        <f t="shared" si="606"/>
        <v>145</v>
      </c>
      <c r="B3470" s="10">
        <f t="shared" si="607"/>
        <v>9</v>
      </c>
      <c r="C3470" s="23">
        <v>8.3000000000000007</v>
      </c>
      <c r="D3470" s="24">
        <v>101.0205</v>
      </c>
      <c r="E3470" s="24">
        <v>217.85400000000001</v>
      </c>
      <c r="F3470" s="48"/>
      <c r="G3470" s="48"/>
      <c r="H3470" s="1">
        <f t="shared" si="608"/>
        <v>20.928529877006156</v>
      </c>
      <c r="I3470" s="1">
        <f t="shared" si="601"/>
        <v>3.2008780828352288</v>
      </c>
      <c r="J3470" s="4">
        <f>B3470+('PV model'!$B$3/15)+(I3470/60)</f>
        <v>8.7766813013805862</v>
      </c>
      <c r="K3470" s="2">
        <f t="shared" si="602"/>
        <v>48.349780479291205</v>
      </c>
      <c r="L3470" s="2">
        <f>DEGREES(ASIN((((COS(RADIANS('PV model'!$B$2))*COS(RADIANS(H3470))*COS(RADIANS(K3470)))+(SIN(RADIANS('PV model'!$B$2))*SIN(RADIANS(H3470)))))))</f>
        <v>40.238415082406931</v>
      </c>
      <c r="M3470" s="3">
        <f t="shared" si="598"/>
        <v>40.238415082406931</v>
      </c>
      <c r="N3470" s="2">
        <f t="shared" si="603"/>
        <v>66.102198195682647</v>
      </c>
      <c r="O3470" s="2">
        <f>IF('PV model'!$B$2&gt;0, 180-N3470,IF('PV model'!$B$2&lt;0,0-N3470,N3470))</f>
        <v>113.89780180431735</v>
      </c>
      <c r="P3470" s="2">
        <f>ABS(O3470-'PV model'!$B$5)</f>
        <v>91.102198195682647</v>
      </c>
      <c r="Q3470" s="3">
        <f t="shared" si="599"/>
        <v>49.761584917593069</v>
      </c>
      <c r="R3470" s="3">
        <f t="shared" si="604"/>
        <v>101.02050000000001</v>
      </c>
      <c r="S3470" s="3">
        <f t="shared" si="600"/>
        <v>261.98552478591711</v>
      </c>
      <c r="T3470" s="3">
        <f>(0.5*(1-COS(RADIANS(90-$X$3)))*(D3470+E3470)*'PV model'!$B$4)</f>
        <v>0</v>
      </c>
      <c r="U3470" s="3">
        <f t="shared" si="605"/>
        <v>363.00602478591713</v>
      </c>
      <c r="V3470" s="3">
        <f>('PV model'!$B$13*(U3470/1000)*(1-'PV model'!$B$14*((20+C3470)-25))*'PV model'!$B$10)/'PV model'!$B$12</f>
        <v>35.807105952063949</v>
      </c>
    </row>
    <row r="3471" spans="1:22" x14ac:dyDescent="0.2">
      <c r="A3471" s="10">
        <f t="shared" si="606"/>
        <v>145</v>
      </c>
      <c r="B3471" s="10">
        <f t="shared" si="607"/>
        <v>10</v>
      </c>
      <c r="C3471" s="23">
        <v>9.4</v>
      </c>
      <c r="D3471" s="24">
        <v>110.0001</v>
      </c>
      <c r="E3471" s="24">
        <v>268.12799999999999</v>
      </c>
      <c r="F3471" s="48"/>
      <c r="G3471" s="48"/>
      <c r="H3471" s="1">
        <f t="shared" si="608"/>
        <v>20.928529877006156</v>
      </c>
      <c r="I3471" s="1">
        <f t="shared" si="601"/>
        <v>3.2008780828352288</v>
      </c>
      <c r="J3471" s="4">
        <f>B3471+('PV model'!$B$3/15)+(I3471/60)</f>
        <v>9.7766813013805862</v>
      </c>
      <c r="K3471" s="2">
        <f t="shared" si="602"/>
        <v>33.349780479291205</v>
      </c>
      <c r="L3471" s="2">
        <f>DEGREES(ASIN((((COS(RADIANS('PV model'!$B$2))*COS(RADIANS(H3471))*COS(RADIANS(K3471)))+(SIN(RADIANS('PV model'!$B$2))*SIN(RADIANS(H3471)))))))</f>
        <v>47.417370053454135</v>
      </c>
      <c r="M3471" s="3">
        <f t="shared" si="598"/>
        <v>47.417370053454135</v>
      </c>
      <c r="N3471" s="2">
        <f t="shared" si="603"/>
        <v>49.363193758367942</v>
      </c>
      <c r="O3471" s="2">
        <f>IF('PV model'!$B$2&gt;0, 180-N3471,IF('PV model'!$B$2&lt;0,0-N3471,N3471))</f>
        <v>130.63680624163206</v>
      </c>
      <c r="P3471" s="2">
        <f>ABS(O3471-'PV model'!$B$5)</f>
        <v>74.363193758367942</v>
      </c>
      <c r="Q3471" s="3">
        <f t="shared" si="599"/>
        <v>42.582629946545865</v>
      </c>
      <c r="R3471" s="3">
        <f t="shared" si="604"/>
        <v>110.00010000000002</v>
      </c>
      <c r="S3471" s="3">
        <f t="shared" si="600"/>
        <v>316.05294046741847</v>
      </c>
      <c r="T3471" s="3">
        <f>(0.5*(1-COS(RADIANS(90-$X$3)))*(D3471+E3471)*'PV model'!$B$4)</f>
        <v>0</v>
      </c>
      <c r="U3471" s="3">
        <f t="shared" si="605"/>
        <v>426.0530404674185</v>
      </c>
      <c r="V3471" s="3">
        <f>('PV model'!$B$13*(U3471/1000)*(1-'PV model'!$B$14*((20+C3471)-25))*'PV model'!$B$10)/'PV model'!$B$12</f>
        <v>41.838708515240981</v>
      </c>
    </row>
    <row r="3472" spans="1:22" x14ac:dyDescent="0.2">
      <c r="A3472" s="10">
        <f t="shared" si="606"/>
        <v>145</v>
      </c>
      <c r="B3472" s="10">
        <f t="shared" si="607"/>
        <v>11</v>
      </c>
      <c r="C3472" s="23">
        <v>9.4</v>
      </c>
      <c r="D3472" s="24">
        <v>113.36745000000001</v>
      </c>
      <c r="E3472" s="24">
        <v>306.93600000000004</v>
      </c>
      <c r="F3472" s="48"/>
      <c r="G3472" s="48"/>
      <c r="H3472" s="1">
        <f t="shared" si="608"/>
        <v>20.928529877006156</v>
      </c>
      <c r="I3472" s="1">
        <f t="shared" si="601"/>
        <v>3.2008780828352288</v>
      </c>
      <c r="J3472" s="4">
        <f>B3472+('PV model'!$B$3/15)+(I3472/60)</f>
        <v>10.776681301380586</v>
      </c>
      <c r="K3472" s="2">
        <f t="shared" si="602"/>
        <v>18.349780479291205</v>
      </c>
      <c r="L3472" s="2">
        <f>DEGREES(ASIN((((COS(RADIANS('PV model'!$B$2))*COS(RADIANS(H3472))*COS(RADIANS(K3472)))+(SIN(RADIANS('PV model'!$B$2))*SIN(RADIANS(H3472)))))))</f>
        <v>52.798930393544694</v>
      </c>
      <c r="M3472" s="3">
        <f t="shared" si="598"/>
        <v>52.798930393544694</v>
      </c>
      <c r="N3472" s="2">
        <f t="shared" si="603"/>
        <v>29.100274793981825</v>
      </c>
      <c r="O3472" s="2">
        <f>IF('PV model'!$B$2&gt;0, 180-N3472,IF('PV model'!$B$2&lt;0,0-N3472,N3472))</f>
        <v>150.89972520601816</v>
      </c>
      <c r="P3472" s="2">
        <f>ABS(O3472-'PV model'!$B$5)</f>
        <v>54.100274793981839</v>
      </c>
      <c r="Q3472" s="3">
        <f t="shared" si="599"/>
        <v>37.201069606455306</v>
      </c>
      <c r="R3472" s="3">
        <f t="shared" si="604"/>
        <v>113.36744999999999</v>
      </c>
      <c r="S3472" s="3">
        <f t="shared" si="600"/>
        <v>354.00303278010119</v>
      </c>
      <c r="T3472" s="3">
        <f>(0.5*(1-COS(RADIANS(90-$X$3)))*(D3472+E3472)*'PV model'!$B$4)</f>
        <v>0</v>
      </c>
      <c r="U3472" s="3">
        <f t="shared" si="605"/>
        <v>467.37048278010116</v>
      </c>
      <c r="V3472" s="3">
        <f>('PV model'!$B$13*(U3472/1000)*(1-'PV model'!$B$14*((20+C3472)-25))*'PV model'!$B$10)/'PV model'!$B$12</f>
        <v>45.896110437825818</v>
      </c>
    </row>
    <row r="3473" spans="1:22" x14ac:dyDescent="0.2">
      <c r="A3473" s="10">
        <f t="shared" si="606"/>
        <v>145</v>
      </c>
      <c r="B3473" s="10">
        <f t="shared" si="607"/>
        <v>12</v>
      </c>
      <c r="C3473" s="23">
        <v>9.5</v>
      </c>
      <c r="D3473" s="24">
        <v>78.5715</v>
      </c>
      <c r="E3473" s="24">
        <v>353.68200000000002</v>
      </c>
      <c r="F3473" s="48"/>
      <c r="G3473" s="48"/>
      <c r="H3473" s="1">
        <f t="shared" si="608"/>
        <v>20.928529877006156</v>
      </c>
      <c r="I3473" s="1">
        <f t="shared" si="601"/>
        <v>3.2008780828352288</v>
      </c>
      <c r="J3473" s="4">
        <f>B3473+('PV model'!$B$3/15)+(I3473/60)</f>
        <v>11.776681301380586</v>
      </c>
      <c r="K3473" s="2">
        <f t="shared" si="602"/>
        <v>3.3497804792912067</v>
      </c>
      <c r="L3473" s="2">
        <f>DEGREES(ASIN((((COS(RADIANS('PV model'!$B$2))*COS(RADIANS(H3473))*COS(RADIANS(K3473)))+(SIN(RADIANS('PV model'!$B$2))*SIN(RADIANS(H3473)))))))</f>
        <v>55.337364994152949</v>
      </c>
      <c r="M3473" s="3">
        <f t="shared" si="598"/>
        <v>55.337364994152949</v>
      </c>
      <c r="N3473" s="2">
        <f t="shared" si="603"/>
        <v>5.5065645665591134</v>
      </c>
      <c r="O3473" s="2">
        <f>IF('PV model'!$B$2&gt;0, 180-N3473,IF('PV model'!$B$2&lt;0,0-N3473,N3473))</f>
        <v>174.49343543344088</v>
      </c>
      <c r="P3473" s="2">
        <f>ABS(O3473-'PV model'!$B$5)</f>
        <v>30.506564566559121</v>
      </c>
      <c r="Q3473" s="3">
        <f t="shared" si="599"/>
        <v>34.662635005847051</v>
      </c>
      <c r="R3473" s="3">
        <f t="shared" si="604"/>
        <v>78.5715</v>
      </c>
      <c r="S3473" s="3">
        <f t="shared" si="600"/>
        <v>389.74464606130897</v>
      </c>
      <c r="T3473" s="3">
        <f>(0.5*(1-COS(RADIANS(90-$X$3)))*(D3473+E3473)*'PV model'!$B$4)</f>
        <v>0</v>
      </c>
      <c r="U3473" s="3">
        <f t="shared" si="605"/>
        <v>468.31614606130898</v>
      </c>
      <c r="V3473" s="3">
        <f>('PV model'!$B$13*(U3473/1000)*(1-'PV model'!$B$14*((20+C3473)-25))*'PV model'!$B$10)/'PV model'!$B$12</f>
        <v>45.970250085003251</v>
      </c>
    </row>
    <row r="3474" spans="1:22" x14ac:dyDescent="0.2">
      <c r="A3474" s="10">
        <f t="shared" si="606"/>
        <v>145</v>
      </c>
      <c r="B3474" s="10">
        <f t="shared" si="607"/>
        <v>13</v>
      </c>
      <c r="C3474" s="23">
        <v>10.4</v>
      </c>
      <c r="D3474" s="24">
        <v>1.1224499999999999</v>
      </c>
      <c r="E3474" s="24">
        <v>216.09</v>
      </c>
      <c r="F3474" s="48"/>
      <c r="G3474" s="48"/>
      <c r="H3474" s="1">
        <f t="shared" si="608"/>
        <v>20.928529877006156</v>
      </c>
      <c r="I3474" s="1">
        <f t="shared" si="601"/>
        <v>3.2008780828352288</v>
      </c>
      <c r="J3474" s="4">
        <f>B3474+('PV model'!$B$3/15)+(I3474/60)</f>
        <v>12.776681301380586</v>
      </c>
      <c r="K3474" s="2">
        <f t="shared" si="602"/>
        <v>-11.650219520708793</v>
      </c>
      <c r="L3474" s="2">
        <f>DEGREES(ASIN((((COS(RADIANS('PV model'!$B$2))*COS(RADIANS(H3474))*COS(RADIANS(K3474)))+(SIN(RADIANS('PV model'!$B$2))*SIN(RADIANS(H3474)))))))</f>
        <v>54.342887786929765</v>
      </c>
      <c r="M3474" s="3">
        <f t="shared" si="598"/>
        <v>54.342887786929765</v>
      </c>
      <c r="N3474" s="2">
        <f t="shared" si="603"/>
        <v>-18.8783735633898</v>
      </c>
      <c r="O3474" s="2">
        <f>IF('PV model'!$B$2&gt;0, 180-N3474,IF('PV model'!$B$2&lt;0,0-N3474,N3474))</f>
        <v>198.8783735633898</v>
      </c>
      <c r="P3474" s="2">
        <f>ABS(O3474-'PV model'!$B$5)</f>
        <v>6.1216264366101996</v>
      </c>
      <c r="Q3474" s="3">
        <f t="shared" si="599"/>
        <v>35.657112213070235</v>
      </c>
      <c r="R3474" s="3">
        <f t="shared" si="604"/>
        <v>1.1224499999999999</v>
      </c>
      <c r="S3474" s="3">
        <f t="shared" si="600"/>
        <v>216.77561107144962</v>
      </c>
      <c r="T3474" s="3">
        <f>(0.5*(1-COS(RADIANS(90-$X$3)))*(D3474+E3474)*'PV model'!$B$4)</f>
        <v>0</v>
      </c>
      <c r="U3474" s="3">
        <f t="shared" si="605"/>
        <v>217.8980610714496</v>
      </c>
      <c r="V3474" s="3">
        <f>('PV model'!$B$13*(U3474/1000)*(1-'PV model'!$B$14*((20+C3474)-25))*'PV model'!$B$10)/'PV model'!$B$12</f>
        <v>21.310618636712537</v>
      </c>
    </row>
    <row r="3475" spans="1:22" x14ac:dyDescent="0.2">
      <c r="A3475" s="10">
        <f t="shared" si="606"/>
        <v>145</v>
      </c>
      <c r="B3475" s="10">
        <f t="shared" si="607"/>
        <v>14</v>
      </c>
      <c r="C3475" s="23">
        <v>9.8000000000000007</v>
      </c>
      <c r="D3475" s="24">
        <v>132.44909999999999</v>
      </c>
      <c r="E3475" s="24">
        <v>311.346</v>
      </c>
      <c r="F3475" s="48"/>
      <c r="G3475" s="48"/>
      <c r="H3475" s="1">
        <f t="shared" si="608"/>
        <v>20.928529877006156</v>
      </c>
      <c r="I3475" s="1">
        <f t="shared" si="601"/>
        <v>3.2008780828352288</v>
      </c>
      <c r="J3475" s="4">
        <f>B3475+('PV model'!$B$3/15)+(I3475/60)</f>
        <v>13.776681301380586</v>
      </c>
      <c r="K3475" s="2">
        <f t="shared" si="602"/>
        <v>-26.650219520708795</v>
      </c>
      <c r="L3475" s="2">
        <f>DEGREES(ASIN((((COS(RADIANS('PV model'!$B$2))*COS(RADIANS(H3475))*COS(RADIANS(K3475)))+(SIN(RADIANS('PV model'!$B$2))*SIN(RADIANS(H3475)))))))</f>
        <v>50.10442781872387</v>
      </c>
      <c r="M3475" s="3">
        <f t="shared" si="598"/>
        <v>50.10442781872387</v>
      </c>
      <c r="N3475" s="2">
        <f t="shared" si="603"/>
        <v>-40.782672461798867</v>
      </c>
      <c r="O3475" s="2">
        <f>IF('PV model'!$B$2&gt;0, 180-N3475,IF('PV model'!$B$2&lt;0,0-N3475,N3475))</f>
        <v>220.78267246179888</v>
      </c>
      <c r="P3475" s="2">
        <f>ABS(O3475-'PV model'!$B$5)</f>
        <v>15.782672461798882</v>
      </c>
      <c r="Q3475" s="3">
        <f t="shared" si="599"/>
        <v>39.89557218127613</v>
      </c>
      <c r="R3475" s="3">
        <f t="shared" si="604"/>
        <v>132.44909999999999</v>
      </c>
      <c r="S3475" s="3">
        <f t="shared" si="600"/>
        <v>366.05626346322805</v>
      </c>
      <c r="T3475" s="3">
        <f>(0.5*(1-COS(RADIANS(90-$X$3)))*(D3475+E3475)*'PV model'!$B$4)</f>
        <v>0</v>
      </c>
      <c r="U3475" s="3">
        <f t="shared" si="605"/>
        <v>498.50536346322804</v>
      </c>
      <c r="V3475" s="3">
        <f>('PV model'!$B$13*(U3475/1000)*(1-'PV model'!$B$14*((20+C3475)-25))*'PV model'!$B$10)/'PV model'!$B$12</f>
        <v>48.873848686054018</v>
      </c>
    </row>
    <row r="3476" spans="1:22" x14ac:dyDescent="0.2">
      <c r="A3476" s="10">
        <f t="shared" si="606"/>
        <v>145</v>
      </c>
      <c r="B3476" s="10">
        <f t="shared" si="607"/>
        <v>15</v>
      </c>
      <c r="C3476" s="23">
        <v>9.1999999999999993</v>
      </c>
      <c r="D3476" s="24">
        <v>3.3673500000000001</v>
      </c>
      <c r="E3476" s="24">
        <v>187.86599999999999</v>
      </c>
      <c r="F3476" s="48"/>
      <c r="G3476" s="48"/>
      <c r="H3476" s="1">
        <f t="shared" si="608"/>
        <v>20.928529877006156</v>
      </c>
      <c r="I3476" s="1">
        <f t="shared" si="601"/>
        <v>3.2008780828352288</v>
      </c>
      <c r="J3476" s="4">
        <f>B3476+('PV model'!$B$3/15)+(I3476/60)</f>
        <v>14.776681301380586</v>
      </c>
      <c r="K3476" s="2">
        <f t="shared" si="602"/>
        <v>-41.650219520708795</v>
      </c>
      <c r="L3476" s="2">
        <f>DEGREES(ASIN((((COS(RADIANS('PV model'!$B$2))*COS(RADIANS(H3476))*COS(RADIANS(K3476)))+(SIN(RADIANS('PV model'!$B$2))*SIN(RADIANS(H3476)))))))</f>
        <v>43.605295261334334</v>
      </c>
      <c r="M3476" s="3">
        <f t="shared" si="598"/>
        <v>43.605295261334334</v>
      </c>
      <c r="N3476" s="2">
        <f t="shared" si="603"/>
        <v>-59.008447948950824</v>
      </c>
      <c r="O3476" s="2">
        <f>IF('PV model'!$B$2&gt;0, 180-N3476,IF('PV model'!$B$2&lt;0,0-N3476,N3476))</f>
        <v>239.00844794895082</v>
      </c>
      <c r="P3476" s="2">
        <f>ABS(O3476-'PV model'!$B$5)</f>
        <v>34.008447948950817</v>
      </c>
      <c r="Q3476" s="3">
        <f t="shared" si="599"/>
        <v>46.394704738665666</v>
      </c>
      <c r="R3476" s="3">
        <f t="shared" si="604"/>
        <v>3.3673500000000005</v>
      </c>
      <c r="S3476" s="3">
        <f t="shared" si="600"/>
        <v>190.21692393073619</v>
      </c>
      <c r="T3476" s="3">
        <f>(0.5*(1-COS(RADIANS(90-$X$3)))*(D3476+E3476)*'PV model'!$B$4)</f>
        <v>0</v>
      </c>
      <c r="U3476" s="3">
        <f t="shared" si="605"/>
        <v>193.58427393073617</v>
      </c>
      <c r="V3476" s="3">
        <f>('PV model'!$B$13*(U3476/1000)*(1-'PV model'!$B$14*((20+C3476)-25))*'PV model'!$B$10)/'PV model'!$B$12</f>
        <v>19.025592530544831</v>
      </c>
    </row>
    <row r="3477" spans="1:22" x14ac:dyDescent="0.2">
      <c r="A3477" s="10">
        <f t="shared" si="606"/>
        <v>145</v>
      </c>
      <c r="B3477" s="10">
        <f t="shared" si="607"/>
        <v>16</v>
      </c>
      <c r="C3477" s="23">
        <v>9</v>
      </c>
      <c r="D3477" s="24">
        <v>1.1224499999999999</v>
      </c>
      <c r="E3477" s="24">
        <v>160.524</v>
      </c>
      <c r="F3477" s="48"/>
      <c r="G3477" s="48"/>
      <c r="H3477" s="1">
        <f t="shared" si="608"/>
        <v>20.928529877006156</v>
      </c>
      <c r="I3477" s="1">
        <f t="shared" si="601"/>
        <v>3.2008780828352288</v>
      </c>
      <c r="J3477" s="4">
        <f>B3477+('PV model'!$B$3/15)+(I3477/60)</f>
        <v>15.776681301380586</v>
      </c>
      <c r="K3477" s="2">
        <f t="shared" si="602"/>
        <v>-56.650219520708795</v>
      </c>
      <c r="L3477" s="2">
        <f>DEGREES(ASIN((((COS(RADIANS('PV model'!$B$2))*COS(RADIANS(H3477))*COS(RADIANS(K3477)))+(SIN(RADIANS('PV model'!$B$2))*SIN(RADIANS(H3477)))))))</f>
        <v>35.818446254394615</v>
      </c>
      <c r="M3477" s="3">
        <f t="shared" si="598"/>
        <v>35.818446254394615</v>
      </c>
      <c r="N3477" s="2">
        <f t="shared" si="603"/>
        <v>-74.19523308496953</v>
      </c>
      <c r="O3477" s="2">
        <f>IF('PV model'!$B$2&gt;0, 180-N3477,IF('PV model'!$B$2&lt;0,0-N3477,N3477))</f>
        <v>254.19523308496952</v>
      </c>
      <c r="P3477" s="2">
        <f>ABS(O3477-'PV model'!$B$5)</f>
        <v>49.195233084969516</v>
      </c>
      <c r="Q3477" s="3">
        <f t="shared" si="599"/>
        <v>54.181553745605385</v>
      </c>
      <c r="R3477" s="3">
        <f t="shared" si="604"/>
        <v>1.1224499999999999</v>
      </c>
      <c r="S3477" s="3">
        <f t="shared" si="600"/>
        <v>161.32337183588339</v>
      </c>
      <c r="T3477" s="3">
        <f>(0.5*(1-COS(RADIANS(90-$X$3)))*(D3477+E3477)*'PV model'!$B$4)</f>
        <v>0</v>
      </c>
      <c r="U3477" s="3">
        <f t="shared" si="605"/>
        <v>162.44582183588338</v>
      </c>
      <c r="V3477" s="3">
        <f>('PV model'!$B$13*(U3477/1000)*(1-'PV model'!$B$14*((20+C3477)-25))*'PV model'!$B$10)/'PV model'!$B$12</f>
        <v>15.978275001103464</v>
      </c>
    </row>
    <row r="3478" spans="1:22" x14ac:dyDescent="0.2">
      <c r="A3478" s="10">
        <f t="shared" si="606"/>
        <v>145</v>
      </c>
      <c r="B3478" s="10">
        <f t="shared" si="607"/>
        <v>17</v>
      </c>
      <c r="C3478" s="23">
        <v>8.1</v>
      </c>
      <c r="D3478" s="24">
        <v>0</v>
      </c>
      <c r="E3478" s="24">
        <v>124.36200000000001</v>
      </c>
      <c r="F3478" s="48"/>
      <c r="G3478" s="48"/>
      <c r="H3478" s="1">
        <f t="shared" si="608"/>
        <v>20.928529877006156</v>
      </c>
      <c r="I3478" s="1">
        <f t="shared" si="601"/>
        <v>3.2008780828352288</v>
      </c>
      <c r="J3478" s="4">
        <f>B3478+('PV model'!$B$3/15)+(I3478/60)</f>
        <v>16.776681301380588</v>
      </c>
      <c r="K3478" s="2">
        <f t="shared" si="602"/>
        <v>-71.650219520708816</v>
      </c>
      <c r="L3478" s="2">
        <f>DEGREES(ASIN((((COS(RADIANS('PV model'!$B$2))*COS(RADIANS(H3478))*COS(RADIANS(K3478)))+(SIN(RADIANS('PV model'!$B$2))*SIN(RADIANS(H3478)))))))</f>
        <v>27.447193830999225</v>
      </c>
      <c r="M3478" s="3">
        <f t="shared" si="598"/>
        <v>27.447193830999225</v>
      </c>
      <c r="N3478" s="2">
        <f t="shared" si="603"/>
        <v>-87.4159257902283</v>
      </c>
      <c r="O3478" s="2">
        <f>IF('PV model'!$B$2&gt;0, 180-N3478,IF('PV model'!$B$2&lt;0,0-N3478,N3478))</f>
        <v>267.4159257902283</v>
      </c>
      <c r="P3478" s="2">
        <f>ABS(O3478-'PV model'!$B$5)</f>
        <v>62.4159257902283</v>
      </c>
      <c r="Q3478" s="3">
        <f t="shared" si="599"/>
        <v>62.552806169000775</v>
      </c>
      <c r="R3478" s="3">
        <f t="shared" si="604"/>
        <v>0</v>
      </c>
      <c r="S3478" s="3">
        <f t="shared" si="600"/>
        <v>124.36200000000001</v>
      </c>
      <c r="T3478" s="3">
        <f>(0.5*(1-COS(RADIANS(90-$X$3)))*(D3478+E3478)*'PV model'!$B$4)</f>
        <v>0</v>
      </c>
      <c r="U3478" s="3">
        <f t="shared" si="605"/>
        <v>124.36200000000001</v>
      </c>
      <c r="V3478" s="3">
        <f>('PV model'!$B$13*(U3478/1000)*(1-'PV model'!$B$14*((20+C3478)-25))*'PV model'!$B$10)/'PV model'!$B$12</f>
        <v>12.277078323552001</v>
      </c>
    </row>
    <row r="3479" spans="1:22" x14ac:dyDescent="0.2">
      <c r="A3479" s="10">
        <f t="shared" si="606"/>
        <v>145</v>
      </c>
      <c r="B3479" s="10">
        <f t="shared" si="607"/>
        <v>18</v>
      </c>
      <c r="C3479" s="23">
        <v>7.7</v>
      </c>
      <c r="D3479" s="24">
        <v>0</v>
      </c>
      <c r="E3479" s="24">
        <v>84.672000000000011</v>
      </c>
      <c r="F3479" s="48"/>
      <c r="G3479" s="48"/>
      <c r="H3479" s="1">
        <f t="shared" si="608"/>
        <v>20.928529877006156</v>
      </c>
      <c r="I3479" s="1">
        <f t="shared" si="601"/>
        <v>3.2008780828352288</v>
      </c>
      <c r="J3479" s="4">
        <f>B3479+('PV model'!$B$3/15)+(I3479/60)</f>
        <v>17.776681301380588</v>
      </c>
      <c r="K3479" s="2">
        <f t="shared" si="602"/>
        <v>-86.650219520708816</v>
      </c>
      <c r="L3479" s="2">
        <f>DEGREES(ASIN((((COS(RADIANS('PV model'!$B$2))*COS(RADIANS(H3479))*COS(RADIANS(K3479)))+(SIN(RADIANS('PV model'!$B$2))*SIN(RADIANS(H3479)))))))</f>
        <v>18.983322354441992</v>
      </c>
      <c r="M3479" s="3">
        <f t="shared" si="598"/>
        <v>18.983322354441992</v>
      </c>
      <c r="N3479" s="2">
        <f t="shared" si="603"/>
        <v>-80.421788535555891</v>
      </c>
      <c r="O3479" s="2">
        <f>IF('PV model'!$B$2&gt;0, 180-N3479,IF('PV model'!$B$2&lt;0,0-N3479,N3479))</f>
        <v>260.42178853555589</v>
      </c>
      <c r="P3479" s="2">
        <f>ABS(O3479-'PV model'!$B$5)</f>
        <v>55.421788535555891</v>
      </c>
      <c r="Q3479" s="3">
        <f t="shared" si="599"/>
        <v>71.016677645558005</v>
      </c>
      <c r="R3479" s="3">
        <f t="shared" si="604"/>
        <v>0</v>
      </c>
      <c r="S3479" s="3">
        <f t="shared" si="600"/>
        <v>84.672000000000011</v>
      </c>
      <c r="T3479" s="3">
        <f>(0.5*(1-COS(RADIANS(90-$X$3)))*(D3479+E3479)*'PV model'!$B$4)</f>
        <v>0</v>
      </c>
      <c r="U3479" s="3">
        <f t="shared" si="605"/>
        <v>84.672000000000011</v>
      </c>
      <c r="V3479" s="3">
        <f>('PV model'!$B$13*(U3479/1000)*(1-'PV model'!$B$14*((20+C3479)-25))*'PV model'!$B$10)/'PV model'!$B$12</f>
        <v>8.3724039383040001</v>
      </c>
    </row>
    <row r="3480" spans="1:22" x14ac:dyDescent="0.2">
      <c r="A3480" s="10">
        <f t="shared" si="606"/>
        <v>145</v>
      </c>
      <c r="B3480" s="10">
        <f t="shared" si="607"/>
        <v>19</v>
      </c>
      <c r="C3480" s="23">
        <v>8.3000000000000007</v>
      </c>
      <c r="D3480" s="24">
        <v>0</v>
      </c>
      <c r="E3480" s="24">
        <v>46.746000000000002</v>
      </c>
      <c r="F3480" s="48"/>
      <c r="G3480" s="48"/>
      <c r="H3480" s="1">
        <f t="shared" si="608"/>
        <v>20.928529877006156</v>
      </c>
      <c r="I3480" s="1">
        <f t="shared" si="601"/>
        <v>3.2008780828352288</v>
      </c>
      <c r="J3480" s="4">
        <f>B3480+('PV model'!$B$3/15)+(I3480/60)</f>
        <v>18.776681301380588</v>
      </c>
      <c r="K3480" s="2">
        <f t="shared" si="602"/>
        <v>-101.65021952070882</v>
      </c>
      <c r="L3480" s="2">
        <f>DEGREES(ASIN((((COS(RADIANS('PV model'!$B$2))*COS(RADIANS(H3480))*COS(RADIANS(K3480)))+(SIN(RADIANS('PV model'!$B$2))*SIN(RADIANS(H3480)))))))</f>
        <v>10.809739896722476</v>
      </c>
      <c r="M3480" s="3">
        <f t="shared" si="598"/>
        <v>10.809739896722476</v>
      </c>
      <c r="N3480" s="2">
        <f t="shared" si="603"/>
        <v>-68.639986792377243</v>
      </c>
      <c r="O3480" s="2">
        <f>IF('PV model'!$B$2&gt;0, 180-N3480,IF('PV model'!$B$2&lt;0,0-N3480,N3480))</f>
        <v>248.63998679237724</v>
      </c>
      <c r="P3480" s="2">
        <f>ABS(O3480-'PV model'!$B$5)</f>
        <v>43.639986792377243</v>
      </c>
      <c r="Q3480" s="3">
        <f t="shared" si="599"/>
        <v>79.19026010327751</v>
      </c>
      <c r="R3480" s="3">
        <f t="shared" si="604"/>
        <v>0</v>
      </c>
      <c r="S3480" s="3">
        <f t="shared" si="600"/>
        <v>46.746000000000002</v>
      </c>
      <c r="T3480" s="3">
        <f>(0.5*(1-COS(RADIANS(90-$X$3)))*(D3480+E3480)*'PV model'!$B$4)</f>
        <v>0</v>
      </c>
      <c r="U3480" s="3">
        <f t="shared" si="605"/>
        <v>46.746000000000002</v>
      </c>
      <c r="V3480" s="3">
        <f>('PV model'!$B$13*(U3480/1000)*(1-'PV model'!$B$14*((20+C3480)-25))*'PV model'!$B$10)/'PV model'!$B$12</f>
        <v>4.6110501218880007</v>
      </c>
    </row>
    <row r="3481" spans="1:22" x14ac:dyDescent="0.2">
      <c r="A3481" s="10">
        <f t="shared" si="606"/>
        <v>145</v>
      </c>
      <c r="B3481" s="10">
        <f t="shared" si="607"/>
        <v>20</v>
      </c>
      <c r="C3481" s="23">
        <v>8.9</v>
      </c>
      <c r="D3481" s="24">
        <v>0</v>
      </c>
      <c r="E3481" s="24">
        <v>15.876000000000001</v>
      </c>
      <c r="F3481" s="48"/>
      <c r="G3481" s="48"/>
      <c r="H3481" s="1">
        <f t="shared" si="608"/>
        <v>20.928529877006156</v>
      </c>
      <c r="I3481" s="1">
        <f t="shared" si="601"/>
        <v>3.2008780828352288</v>
      </c>
      <c r="J3481" s="4">
        <f>B3481+('PV model'!$B$3/15)+(I3481/60)</f>
        <v>19.776681301380588</v>
      </c>
      <c r="K3481" s="2">
        <f t="shared" si="602"/>
        <v>-116.65021952070882</v>
      </c>
      <c r="L3481" s="2">
        <f>DEGREES(ASIN((((COS(RADIANS('PV model'!$B$2))*COS(RADIANS(H3481))*COS(RADIANS(K3481)))+(SIN(RADIANS('PV model'!$B$2))*SIN(RADIANS(H3481)))))))</f>
        <v>3.272457162421933</v>
      </c>
      <c r="M3481" s="3">
        <f t="shared" si="598"/>
        <v>3.272457162421933</v>
      </c>
      <c r="N3481" s="2">
        <f t="shared" si="603"/>
        <v>-56.736874667844418</v>
      </c>
      <c r="O3481" s="2">
        <f>IF('PV model'!$B$2&gt;0, 180-N3481,IF('PV model'!$B$2&lt;0,0-N3481,N3481))</f>
        <v>236.7368746678444</v>
      </c>
      <c r="P3481" s="2">
        <f>ABS(O3481-'PV model'!$B$5)</f>
        <v>31.736874667844404</v>
      </c>
      <c r="Q3481" s="3">
        <f t="shared" si="599"/>
        <v>86.727542837578071</v>
      </c>
      <c r="R3481" s="3">
        <f t="shared" si="604"/>
        <v>0</v>
      </c>
      <c r="S3481" s="3">
        <f t="shared" si="600"/>
        <v>15.876000000000001</v>
      </c>
      <c r="T3481" s="3">
        <f>(0.5*(1-COS(RADIANS(90-$X$3)))*(D3481+E3481)*'PV model'!$B$4)</f>
        <v>0</v>
      </c>
      <c r="U3481" s="3">
        <f t="shared" si="605"/>
        <v>15.876000000000001</v>
      </c>
      <c r="V3481" s="3">
        <f>('PV model'!$B$13*(U3481/1000)*(1-'PV model'!$B$14*((20+C3481)-25))*'PV model'!$B$10)/'PV model'!$B$12</f>
        <v>1.562208306624</v>
      </c>
    </row>
    <row r="3482" spans="1:22" x14ac:dyDescent="0.2">
      <c r="A3482" s="10">
        <f t="shared" si="606"/>
        <v>145</v>
      </c>
      <c r="B3482" s="10">
        <f t="shared" si="607"/>
        <v>21</v>
      </c>
      <c r="C3482" s="23">
        <v>9.4</v>
      </c>
      <c r="D3482" s="24">
        <v>0</v>
      </c>
      <c r="E3482" s="24">
        <v>1.764</v>
      </c>
      <c r="F3482" s="48"/>
      <c r="G3482" s="48"/>
      <c r="H3482" s="1">
        <f t="shared" si="608"/>
        <v>20.928529877006156</v>
      </c>
      <c r="I3482" s="1">
        <f t="shared" si="601"/>
        <v>3.2008780828352288</v>
      </c>
      <c r="J3482" s="4">
        <f>B3482+('PV model'!$B$3/15)+(I3482/60)</f>
        <v>20.776681301380588</v>
      </c>
      <c r="K3482" s="2">
        <f t="shared" si="602"/>
        <v>-131.65021952070882</v>
      </c>
      <c r="L3482" s="2">
        <f>DEGREES(ASIN((((COS(RADIANS('PV model'!$B$2))*COS(RADIANS(H3482))*COS(RADIANS(K3482)))+(SIN(RADIANS('PV model'!$B$2))*SIN(RADIANS(H3482)))))))</f>
        <v>-3.2796094586022133</v>
      </c>
      <c r="M3482" s="3">
        <f t="shared" si="598"/>
        <v>0</v>
      </c>
      <c r="N3482" s="2">
        <f t="shared" si="603"/>
        <v>-44.351996491788157</v>
      </c>
      <c r="O3482" s="2">
        <f>IF('PV model'!$B$2&gt;0, 180-N3482,IF('PV model'!$B$2&lt;0,0-N3482,N3482))</f>
        <v>224.35199649178816</v>
      </c>
      <c r="P3482" s="2">
        <f>ABS(O3482-'PV model'!$B$5)</f>
        <v>19.351996491788157</v>
      </c>
      <c r="Q3482" s="3">
        <f t="shared" si="599"/>
        <v>93.279609458602209</v>
      </c>
      <c r="R3482" s="3">
        <f t="shared" si="604"/>
        <v>0</v>
      </c>
      <c r="S3482" s="3">
        <f t="shared" si="600"/>
        <v>1.764</v>
      </c>
      <c r="T3482" s="3">
        <f>(0.5*(1-COS(RADIANS(90-$X$3)))*(D3482+E3482)*'PV model'!$B$4)</f>
        <v>0</v>
      </c>
      <c r="U3482" s="3">
        <f t="shared" si="605"/>
        <v>1.764</v>
      </c>
      <c r="V3482" s="3">
        <f>('PV model'!$B$13*(U3482/1000)*(1-'PV model'!$B$14*((20+C3482)-25))*'PV model'!$B$10)/'PV model'!$B$12</f>
        <v>0.17322604185599999</v>
      </c>
    </row>
    <row r="3483" spans="1:22" x14ac:dyDescent="0.2">
      <c r="A3483" s="10">
        <f t="shared" si="606"/>
        <v>145</v>
      </c>
      <c r="B3483" s="10">
        <f t="shared" si="607"/>
        <v>22</v>
      </c>
      <c r="C3483" s="23">
        <v>10</v>
      </c>
      <c r="D3483" s="24">
        <v>0</v>
      </c>
      <c r="E3483" s="24">
        <v>0</v>
      </c>
      <c r="F3483" s="48"/>
      <c r="G3483" s="48"/>
      <c r="H3483" s="1">
        <f t="shared" si="608"/>
        <v>20.928529877006156</v>
      </c>
      <c r="I3483" s="1">
        <f t="shared" si="601"/>
        <v>3.2008780828352288</v>
      </c>
      <c r="J3483" s="4">
        <f>B3483+('PV model'!$B$3/15)+(I3483/60)</f>
        <v>21.776681301380588</v>
      </c>
      <c r="K3483" s="2">
        <f t="shared" si="602"/>
        <v>-146.65021952070882</v>
      </c>
      <c r="L3483" s="2">
        <f>DEGREES(ASIN((((COS(RADIANS('PV model'!$B$2))*COS(RADIANS(H3483))*COS(RADIANS(K3483)))+(SIN(RADIANS('PV model'!$B$2))*SIN(RADIANS(H3483)))))))</f>
        <v>-8.4844706660050395</v>
      </c>
      <c r="M3483" s="3">
        <f t="shared" si="598"/>
        <v>0</v>
      </c>
      <c r="N3483" s="2">
        <f t="shared" si="603"/>
        <v>-31.276045100766872</v>
      </c>
      <c r="O3483" s="2">
        <f>IF('PV model'!$B$2&gt;0, 180-N3483,IF('PV model'!$B$2&lt;0,0-N3483,N3483))</f>
        <v>211.27604510076688</v>
      </c>
      <c r="P3483" s="2">
        <f>ABS(O3483-'PV model'!$B$5)</f>
        <v>6.2760451007668792</v>
      </c>
      <c r="Q3483" s="3">
        <f t="shared" si="599"/>
        <v>98.484470666005038</v>
      </c>
      <c r="R3483" s="3">
        <f t="shared" si="604"/>
        <v>0</v>
      </c>
      <c r="S3483" s="3">
        <f t="shared" si="600"/>
        <v>0</v>
      </c>
      <c r="T3483" s="3">
        <f>(0.5*(1-COS(RADIANS(90-$X$3)))*(D3483+E3483)*'PV model'!$B$4)</f>
        <v>0</v>
      </c>
      <c r="U3483" s="3">
        <f t="shared" si="605"/>
        <v>0</v>
      </c>
      <c r="V3483" s="3">
        <f>('PV model'!$B$13*(U3483/1000)*(1-'PV model'!$B$14*((20+C3483)-25))*'PV model'!$B$10)/'PV model'!$B$12</f>
        <v>0</v>
      </c>
    </row>
    <row r="3484" spans="1:22" x14ac:dyDescent="0.2">
      <c r="A3484" s="10">
        <f t="shared" si="606"/>
        <v>145</v>
      </c>
      <c r="B3484" s="10">
        <f t="shared" si="607"/>
        <v>23</v>
      </c>
      <c r="C3484" s="23">
        <v>10.6</v>
      </c>
      <c r="D3484" s="24">
        <v>0</v>
      </c>
      <c r="E3484" s="24">
        <v>0</v>
      </c>
      <c r="F3484" s="48"/>
      <c r="G3484" s="48"/>
      <c r="H3484" s="1">
        <f t="shared" si="608"/>
        <v>20.928529877006156</v>
      </c>
      <c r="I3484" s="1">
        <f t="shared" si="601"/>
        <v>3.2008780828352288</v>
      </c>
      <c r="J3484" s="4">
        <f>B3484+('PV model'!$B$3/15)+(I3484/60)</f>
        <v>22.776681301380588</v>
      </c>
      <c r="K3484" s="2">
        <f t="shared" si="602"/>
        <v>-161.65021952070882</v>
      </c>
      <c r="L3484" s="2">
        <f>DEGREES(ASIN((((COS(RADIANS('PV model'!$B$2))*COS(RADIANS(H3484))*COS(RADIANS(K3484)))+(SIN(RADIANS('PV model'!$B$2))*SIN(RADIANS(H3484)))))))</f>
        <v>-11.990981058572077</v>
      </c>
      <c r="M3484" s="3">
        <f t="shared" si="598"/>
        <v>0</v>
      </c>
      <c r="N3484" s="2">
        <f t="shared" si="603"/>
        <v>-17.494055722371581</v>
      </c>
      <c r="O3484" s="2">
        <f>IF('PV model'!$B$2&gt;0, 180-N3484,IF('PV model'!$B$2&lt;0,0-N3484,N3484))</f>
        <v>197.49405572237157</v>
      </c>
      <c r="P3484" s="2">
        <f>ABS(O3484-'PV model'!$B$5)</f>
        <v>7.50594427762843</v>
      </c>
      <c r="Q3484" s="3">
        <f t="shared" si="599"/>
        <v>101.99098105857207</v>
      </c>
      <c r="R3484" s="3">
        <f t="shared" si="604"/>
        <v>0</v>
      </c>
      <c r="S3484" s="3">
        <f t="shared" si="600"/>
        <v>0</v>
      </c>
      <c r="T3484" s="3">
        <f>(0.5*(1-COS(RADIANS(90-$X$3)))*(D3484+E3484)*'PV model'!$B$4)</f>
        <v>0</v>
      </c>
      <c r="U3484" s="3">
        <f t="shared" si="605"/>
        <v>0</v>
      </c>
      <c r="V3484" s="3">
        <f>('PV model'!$B$13*(U3484/1000)*(1-'PV model'!$B$14*((20+C3484)-25))*'PV model'!$B$10)/'PV model'!$B$12</f>
        <v>0</v>
      </c>
    </row>
    <row r="3485" spans="1:22" x14ac:dyDescent="0.2">
      <c r="A3485" s="10">
        <f t="shared" si="606"/>
        <v>145</v>
      </c>
      <c r="B3485" s="10">
        <f t="shared" si="607"/>
        <v>24</v>
      </c>
      <c r="C3485" s="23">
        <v>11.9</v>
      </c>
      <c r="D3485" s="24">
        <v>0</v>
      </c>
      <c r="E3485" s="24">
        <v>0</v>
      </c>
      <c r="F3485" s="48"/>
      <c r="G3485" s="48"/>
      <c r="H3485" s="1">
        <f t="shared" si="608"/>
        <v>20.928529877006156</v>
      </c>
      <c r="I3485" s="1">
        <f t="shared" si="601"/>
        <v>3.2008780828352288</v>
      </c>
      <c r="J3485" s="4">
        <f>B3485+('PV model'!$B$3/15)+(I3485/60)</f>
        <v>23.776681301380588</v>
      </c>
      <c r="K3485" s="2">
        <f t="shared" si="602"/>
        <v>-176.65021952070882</v>
      </c>
      <c r="L3485" s="2">
        <f>DEGREES(ASIN((((COS(RADIANS('PV model'!$B$2))*COS(RADIANS(H3485))*COS(RADIANS(K3485)))+(SIN(RADIANS('PV model'!$B$2))*SIN(RADIANS(H3485)))))))</f>
        <v>-13.518198746931677</v>
      </c>
      <c r="M3485" s="3">
        <f t="shared" si="598"/>
        <v>0</v>
      </c>
      <c r="N3485" s="2">
        <f t="shared" si="603"/>
        <v>-3.2177934082204507</v>
      </c>
      <c r="O3485" s="2">
        <f>IF('PV model'!$B$2&gt;0, 180-N3485,IF('PV model'!$B$2&lt;0,0-N3485,N3485))</f>
        <v>183.21779340822044</v>
      </c>
      <c r="P3485" s="2">
        <f>ABS(O3485-'PV model'!$B$5)</f>
        <v>21.782206591779556</v>
      </c>
      <c r="Q3485" s="3">
        <f t="shared" si="599"/>
        <v>103.51819874693167</v>
      </c>
      <c r="R3485" s="3">
        <f t="shared" si="604"/>
        <v>0</v>
      </c>
      <c r="S3485" s="3">
        <f t="shared" si="600"/>
        <v>0</v>
      </c>
      <c r="T3485" s="3">
        <f>(0.5*(1-COS(RADIANS(90-$X$3)))*(D3485+E3485)*'PV model'!$B$4)</f>
        <v>0</v>
      </c>
      <c r="U3485" s="3">
        <f t="shared" si="605"/>
        <v>0</v>
      </c>
      <c r="V3485" s="3">
        <f>('PV model'!$B$13*(U3485/1000)*(1-'PV model'!$B$14*((20+C3485)-25))*'PV model'!$B$10)/'PV model'!$B$12</f>
        <v>0</v>
      </c>
    </row>
    <row r="3486" spans="1:22" x14ac:dyDescent="0.2">
      <c r="A3486" s="10">
        <f t="shared" si="606"/>
        <v>146</v>
      </c>
      <c r="B3486" s="10">
        <f t="shared" si="607"/>
        <v>1</v>
      </c>
      <c r="C3486" s="23">
        <v>11.9</v>
      </c>
      <c r="D3486" s="24">
        <v>0</v>
      </c>
      <c r="E3486" s="24">
        <v>0</v>
      </c>
      <c r="F3486" s="48"/>
      <c r="G3486" s="48"/>
      <c r="H3486" s="1">
        <f t="shared" si="608"/>
        <v>21.108087505362001</v>
      </c>
      <c r="I3486" s="1">
        <f t="shared" si="601"/>
        <v>3.098263594993917</v>
      </c>
      <c r="J3486" s="4">
        <f>B3486+('PV model'!$B$3/15)+(I3486/60)</f>
        <v>0.77497105991656534</v>
      </c>
      <c r="K3486" s="2">
        <f t="shared" si="602"/>
        <v>168.37543410125153</v>
      </c>
      <c r="L3486" s="2">
        <f>DEGREES(ASIN((((COS(RADIANS('PV model'!$B$2))*COS(RADIANS(H3486))*COS(RADIANS(K3486)))+(SIN(RADIANS('PV model'!$B$2))*SIN(RADIANS(H3486)))))))</f>
        <v>-12.754410281895172</v>
      </c>
      <c r="M3486" s="3">
        <f t="shared" si="598"/>
        <v>0</v>
      </c>
      <c r="N3486" s="2">
        <f t="shared" si="603"/>
        <v>11.112355711864739</v>
      </c>
      <c r="O3486" s="2">
        <f>IF('PV model'!$B$2&gt;0, 180-N3486,IF('PV model'!$B$2&lt;0,0-N3486,N3486))</f>
        <v>168.88764428813525</v>
      </c>
      <c r="P3486" s="2">
        <f>ABS(O3486-'PV model'!$B$5)</f>
        <v>36.112355711864751</v>
      </c>
      <c r="Q3486" s="3">
        <f t="shared" si="599"/>
        <v>102.75441028189518</v>
      </c>
      <c r="R3486" s="3">
        <f t="shared" si="604"/>
        <v>0</v>
      </c>
      <c r="S3486" s="3">
        <f t="shared" si="600"/>
        <v>0</v>
      </c>
      <c r="T3486" s="3">
        <f>(0.5*(1-COS(RADIANS(90-$X$3)))*(D3486+E3486)*'PV model'!$B$4)</f>
        <v>0</v>
      </c>
      <c r="U3486" s="3">
        <f t="shared" si="605"/>
        <v>0</v>
      </c>
      <c r="V3486" s="3">
        <f>('PV model'!$B$13*(U3486/1000)*(1-'PV model'!$B$14*((20+C3486)-25))*'PV model'!$B$10)/'PV model'!$B$12</f>
        <v>0</v>
      </c>
    </row>
    <row r="3487" spans="1:22" x14ac:dyDescent="0.2">
      <c r="A3487" s="10">
        <f t="shared" si="606"/>
        <v>146</v>
      </c>
      <c r="B3487" s="10">
        <f t="shared" si="607"/>
        <v>2</v>
      </c>
      <c r="C3487" s="23">
        <v>12</v>
      </c>
      <c r="D3487" s="24">
        <v>0</v>
      </c>
      <c r="E3487" s="24">
        <v>0</v>
      </c>
      <c r="F3487" s="48"/>
      <c r="G3487" s="48"/>
      <c r="H3487" s="1">
        <f t="shared" si="608"/>
        <v>21.108087505362001</v>
      </c>
      <c r="I3487" s="1">
        <f t="shared" si="601"/>
        <v>3.098263594993917</v>
      </c>
      <c r="J3487" s="4">
        <f>B3487+('PV model'!$B$3/15)+(I3487/60)</f>
        <v>1.7749710599165653</v>
      </c>
      <c r="K3487" s="2">
        <f t="shared" si="602"/>
        <v>153.37543410125153</v>
      </c>
      <c r="L3487" s="2">
        <f>DEGREES(ASIN((((COS(RADIANS('PV model'!$B$2))*COS(RADIANS(H3487))*COS(RADIANS(K3487)))+(SIN(RADIANS('PV model'!$B$2))*SIN(RADIANS(H3487)))))))</f>
        <v>-10.112412333443926</v>
      </c>
      <c r="M3487" s="3">
        <f t="shared" si="598"/>
        <v>0</v>
      </c>
      <c r="N3487" s="2">
        <f t="shared" si="603"/>
        <v>25.129806641417833</v>
      </c>
      <c r="O3487" s="2">
        <f>IF('PV model'!$B$2&gt;0, 180-N3487,IF('PV model'!$B$2&lt;0,0-N3487,N3487))</f>
        <v>154.87019335858216</v>
      </c>
      <c r="P3487" s="2">
        <f>ABS(O3487-'PV model'!$B$5)</f>
        <v>50.129806641417844</v>
      </c>
      <c r="Q3487" s="3">
        <f t="shared" si="599"/>
        <v>100.11241233344393</v>
      </c>
      <c r="R3487" s="3">
        <f t="shared" si="604"/>
        <v>0</v>
      </c>
      <c r="S3487" s="3">
        <f t="shared" si="600"/>
        <v>0</v>
      </c>
      <c r="T3487" s="3">
        <f>(0.5*(1-COS(RADIANS(90-$X$3)))*(D3487+E3487)*'PV model'!$B$4)</f>
        <v>0</v>
      </c>
      <c r="U3487" s="3">
        <f t="shared" si="605"/>
        <v>0</v>
      </c>
      <c r="V3487" s="3">
        <f>('PV model'!$B$13*(U3487/1000)*(1-'PV model'!$B$14*((20+C3487)-25))*'PV model'!$B$10)/'PV model'!$B$12</f>
        <v>0</v>
      </c>
    </row>
    <row r="3488" spans="1:22" x14ac:dyDescent="0.2">
      <c r="A3488" s="10">
        <f t="shared" si="606"/>
        <v>146</v>
      </c>
      <c r="B3488" s="10">
        <f t="shared" si="607"/>
        <v>3</v>
      </c>
      <c r="C3488" s="23">
        <v>11.7</v>
      </c>
      <c r="D3488" s="24">
        <v>0</v>
      </c>
      <c r="E3488" s="24">
        <v>0</v>
      </c>
      <c r="F3488" s="48"/>
      <c r="G3488" s="48"/>
      <c r="H3488" s="1">
        <f t="shared" si="608"/>
        <v>21.108087505362001</v>
      </c>
      <c r="I3488" s="1">
        <f t="shared" si="601"/>
        <v>3.098263594993917</v>
      </c>
      <c r="J3488" s="4">
        <f>B3488+('PV model'!$B$3/15)+(I3488/60)</f>
        <v>2.7749710599165649</v>
      </c>
      <c r="K3488" s="2">
        <f t="shared" si="602"/>
        <v>138.37543410125153</v>
      </c>
      <c r="L3488" s="2">
        <f>DEGREES(ASIN((((COS(RADIANS('PV model'!$B$2))*COS(RADIANS(H3488))*COS(RADIANS(K3488)))+(SIN(RADIANS('PV model'!$B$2))*SIN(RADIANS(H3488)))))))</f>
        <v>-5.6353071582947392</v>
      </c>
      <c r="M3488" s="3">
        <f t="shared" si="598"/>
        <v>0</v>
      </c>
      <c r="N3488" s="2">
        <f t="shared" si="603"/>
        <v>38.51262109842672</v>
      </c>
      <c r="O3488" s="2">
        <f>IF('PV model'!$B$2&gt;0, 180-N3488,IF('PV model'!$B$2&lt;0,0-N3488,N3488))</f>
        <v>141.48737890157327</v>
      </c>
      <c r="P3488" s="2">
        <f>ABS(O3488-'PV model'!$B$5)</f>
        <v>63.512621098426735</v>
      </c>
      <c r="Q3488" s="3">
        <f t="shared" si="599"/>
        <v>95.635307158294736</v>
      </c>
      <c r="R3488" s="3">
        <f t="shared" si="604"/>
        <v>0</v>
      </c>
      <c r="S3488" s="3">
        <f t="shared" si="600"/>
        <v>0</v>
      </c>
      <c r="T3488" s="3">
        <f>(0.5*(1-COS(RADIANS(90-$X$3)))*(D3488+E3488)*'PV model'!$B$4)</f>
        <v>0</v>
      </c>
      <c r="U3488" s="3">
        <f t="shared" si="605"/>
        <v>0</v>
      </c>
      <c r="V3488" s="3">
        <f>('PV model'!$B$13*(U3488/1000)*(1-'PV model'!$B$14*((20+C3488)-25))*'PV model'!$B$10)/'PV model'!$B$12</f>
        <v>0</v>
      </c>
    </row>
    <row r="3489" spans="1:22" x14ac:dyDescent="0.2">
      <c r="A3489" s="10">
        <f t="shared" si="606"/>
        <v>146</v>
      </c>
      <c r="B3489" s="10">
        <f t="shared" si="607"/>
        <v>4</v>
      </c>
      <c r="C3489" s="23">
        <v>11.4</v>
      </c>
      <c r="D3489" s="24">
        <v>0</v>
      </c>
      <c r="E3489" s="24">
        <v>0</v>
      </c>
      <c r="F3489" s="48"/>
      <c r="G3489" s="48"/>
      <c r="H3489" s="1">
        <f t="shared" si="608"/>
        <v>21.108087505362001</v>
      </c>
      <c r="I3489" s="1">
        <f t="shared" si="601"/>
        <v>3.098263594993917</v>
      </c>
      <c r="J3489" s="4">
        <f>B3489+('PV model'!$B$3/15)+(I3489/60)</f>
        <v>3.7749710599165649</v>
      </c>
      <c r="K3489" s="2">
        <f t="shared" si="602"/>
        <v>123.37543410125153</v>
      </c>
      <c r="L3489" s="2">
        <f>DEGREES(ASIN((((COS(RADIANS('PV model'!$B$2))*COS(RADIANS(H3489))*COS(RADIANS(K3489)))+(SIN(RADIANS('PV model'!$B$2))*SIN(RADIANS(H3489)))))))</f>
        <v>0.34981656261284644</v>
      </c>
      <c r="M3489" s="3">
        <f t="shared" si="598"/>
        <v>0.34981656261284644</v>
      </c>
      <c r="N3489" s="2">
        <f t="shared" si="603"/>
        <v>51.175181461555169</v>
      </c>
      <c r="O3489" s="2">
        <f>IF('PV model'!$B$2&gt;0, 180-N3489,IF('PV model'!$B$2&lt;0,0-N3489,N3489))</f>
        <v>128.82481853844484</v>
      </c>
      <c r="P3489" s="2">
        <f>ABS(O3489-'PV model'!$B$5)</f>
        <v>76.175181461555155</v>
      </c>
      <c r="Q3489" s="3">
        <f t="shared" si="599"/>
        <v>89.650183437387156</v>
      </c>
      <c r="R3489" s="3">
        <f t="shared" si="604"/>
        <v>0</v>
      </c>
      <c r="S3489" s="3">
        <f t="shared" si="600"/>
        <v>0</v>
      </c>
      <c r="T3489" s="3">
        <f>(0.5*(1-COS(RADIANS(90-$X$3)))*(D3489+E3489)*'PV model'!$B$4)</f>
        <v>0</v>
      </c>
      <c r="U3489" s="3">
        <f t="shared" si="605"/>
        <v>0</v>
      </c>
      <c r="V3489" s="3">
        <f>('PV model'!$B$13*(U3489/1000)*(1-'PV model'!$B$14*((20+C3489)-25))*'PV model'!$B$10)/'PV model'!$B$12</f>
        <v>0</v>
      </c>
    </row>
    <row r="3490" spans="1:22" x14ac:dyDescent="0.2">
      <c r="A3490" s="10">
        <f t="shared" si="606"/>
        <v>146</v>
      </c>
      <c r="B3490" s="10">
        <f t="shared" si="607"/>
        <v>5</v>
      </c>
      <c r="C3490" s="23">
        <v>12.1</v>
      </c>
      <c r="D3490" s="24">
        <v>0</v>
      </c>
      <c r="E3490" s="24">
        <v>5.2920000000000007</v>
      </c>
      <c r="F3490" s="48"/>
      <c r="G3490" s="48"/>
      <c r="H3490" s="1">
        <f t="shared" si="608"/>
        <v>21.108087505362001</v>
      </c>
      <c r="I3490" s="1">
        <f t="shared" si="601"/>
        <v>3.098263594993917</v>
      </c>
      <c r="J3490" s="4">
        <f>B3490+('PV model'!$B$3/15)+(I3490/60)</f>
        <v>4.7749710599165658</v>
      </c>
      <c r="K3490" s="2">
        <f t="shared" si="602"/>
        <v>108.37543410125151</v>
      </c>
      <c r="L3490" s="2">
        <f>DEGREES(ASIN((((COS(RADIANS('PV model'!$B$2))*COS(RADIANS(H3490))*COS(RADIANS(K3490)))+(SIN(RADIANS('PV model'!$B$2))*SIN(RADIANS(H3490)))))))</f>
        <v>7.4821180205424547</v>
      </c>
      <c r="M3490" s="3">
        <f t="shared" si="598"/>
        <v>7.4821180205424547</v>
      </c>
      <c r="N3490" s="2">
        <f t="shared" si="603"/>
        <v>63.244795388378243</v>
      </c>
      <c r="O3490" s="2">
        <f>IF('PV model'!$B$2&gt;0, 180-N3490,IF('PV model'!$B$2&lt;0,0-N3490,N3490))</f>
        <v>116.75520461162176</v>
      </c>
      <c r="P3490" s="2">
        <f>ABS(O3490-'PV model'!$B$5)</f>
        <v>88.244795388378236</v>
      </c>
      <c r="Q3490" s="3">
        <f t="shared" si="599"/>
        <v>82.517881979457542</v>
      </c>
      <c r="R3490" s="3">
        <f t="shared" si="604"/>
        <v>0</v>
      </c>
      <c r="S3490" s="3">
        <f t="shared" si="600"/>
        <v>5.2920000000000007</v>
      </c>
      <c r="T3490" s="3">
        <f>(0.5*(1-COS(RADIANS(90-$X$3)))*(D3490+E3490)*'PV model'!$B$4)</f>
        <v>0</v>
      </c>
      <c r="U3490" s="3">
        <f t="shared" si="605"/>
        <v>5.2920000000000007</v>
      </c>
      <c r="V3490" s="3">
        <f>('PV model'!$B$13*(U3490/1000)*(1-'PV model'!$B$14*((20+C3490)-25))*'PV model'!$B$10)/'PV model'!$B$12</f>
        <v>0.51396505171200002</v>
      </c>
    </row>
    <row r="3491" spans="1:22" x14ac:dyDescent="0.2">
      <c r="A3491" s="10">
        <f t="shared" si="606"/>
        <v>146</v>
      </c>
      <c r="B3491" s="10">
        <f t="shared" si="607"/>
        <v>6</v>
      </c>
      <c r="C3491" s="23">
        <v>12.4</v>
      </c>
      <c r="D3491" s="24">
        <v>0</v>
      </c>
      <c r="E3491" s="24">
        <v>26.459999999999997</v>
      </c>
      <c r="F3491" s="48"/>
      <c r="G3491" s="48"/>
      <c r="H3491" s="1">
        <f t="shared" si="608"/>
        <v>21.108087505362001</v>
      </c>
      <c r="I3491" s="1">
        <f t="shared" si="601"/>
        <v>3.098263594993917</v>
      </c>
      <c r="J3491" s="4">
        <f>B3491+('PV model'!$B$3/15)+(I3491/60)</f>
        <v>5.7749710599165658</v>
      </c>
      <c r="K3491" s="2">
        <f t="shared" si="602"/>
        <v>93.375434101251514</v>
      </c>
      <c r="L3491" s="2">
        <f>DEGREES(ASIN((((COS(RADIANS('PV model'!$B$2))*COS(RADIANS(H3491))*COS(RADIANS(K3491)))+(SIN(RADIANS('PV model'!$B$2))*SIN(RADIANS(H3491)))))))</f>
        <v>15.407355378629678</v>
      </c>
      <c r="M3491" s="3">
        <f t="shared" si="598"/>
        <v>15.407355378629678</v>
      </c>
      <c r="N3491" s="2">
        <f t="shared" si="603"/>
        <v>75.016671800158846</v>
      </c>
      <c r="O3491" s="2">
        <f>IF('PV model'!$B$2&gt;0, 180-N3491,IF('PV model'!$B$2&lt;0,0-N3491,N3491))</f>
        <v>104.98332819984115</v>
      </c>
      <c r="P3491" s="2">
        <f>ABS(O3491-'PV model'!$B$5)</f>
        <v>100.01667180015885</v>
      </c>
      <c r="Q3491" s="3">
        <f t="shared" si="599"/>
        <v>74.592644621370326</v>
      </c>
      <c r="R3491" s="3">
        <f t="shared" si="604"/>
        <v>0</v>
      </c>
      <c r="S3491" s="3">
        <f t="shared" si="600"/>
        <v>26.459999999999997</v>
      </c>
      <c r="T3491" s="3">
        <f>(0.5*(1-COS(RADIANS(90-$X$3)))*(D3491+E3491)*'PV model'!$B$4)</f>
        <v>0</v>
      </c>
      <c r="U3491" s="3">
        <f t="shared" si="605"/>
        <v>26.459999999999997</v>
      </c>
      <c r="V3491" s="3">
        <f>('PV model'!$B$13*(U3491/1000)*(1-'PV model'!$B$14*((20+C3491)-25))*'PV model'!$B$10)/'PV model'!$B$12</f>
        <v>2.5666513286399999</v>
      </c>
    </row>
    <row r="3492" spans="1:22" x14ac:dyDescent="0.2">
      <c r="A3492" s="10">
        <f t="shared" si="606"/>
        <v>146</v>
      </c>
      <c r="B3492" s="10">
        <f t="shared" si="607"/>
        <v>7</v>
      </c>
      <c r="C3492" s="23">
        <v>12.6</v>
      </c>
      <c r="D3492" s="24">
        <v>14.4315</v>
      </c>
      <c r="E3492" s="24">
        <v>117.306</v>
      </c>
      <c r="F3492" s="48"/>
      <c r="G3492" s="48"/>
      <c r="H3492" s="1">
        <f t="shared" si="608"/>
        <v>21.108087505362001</v>
      </c>
      <c r="I3492" s="1">
        <f t="shared" si="601"/>
        <v>3.098263594993917</v>
      </c>
      <c r="J3492" s="4">
        <f>B3492+('PV model'!$B$3/15)+(I3492/60)</f>
        <v>6.7749710599165658</v>
      </c>
      <c r="K3492" s="2">
        <f t="shared" si="602"/>
        <v>78.375434101251514</v>
      </c>
      <c r="L3492" s="2">
        <f>DEGREES(ASIN((((COS(RADIANS('PV model'!$B$2))*COS(RADIANS(H3492))*COS(RADIANS(K3492)))+(SIN(RADIANS('PV model'!$B$2))*SIN(RADIANS(H3492)))))))</f>
        <v>23.782336019751135</v>
      </c>
      <c r="M3492" s="3">
        <f t="shared" si="598"/>
        <v>23.782336019751135</v>
      </c>
      <c r="N3492" s="2">
        <f t="shared" si="603"/>
        <v>86.926659982113932</v>
      </c>
      <c r="O3492" s="2">
        <f>IF('PV model'!$B$2&gt;0, 180-N3492,IF('PV model'!$B$2&lt;0,0-N3492,N3492))</f>
        <v>93.073340017886068</v>
      </c>
      <c r="P3492" s="2">
        <f>ABS(O3492-'PV model'!$B$5)</f>
        <v>111.92665998211393</v>
      </c>
      <c r="Q3492" s="3">
        <f t="shared" si="599"/>
        <v>66.217663980248858</v>
      </c>
      <c r="R3492" s="3">
        <f t="shared" si="604"/>
        <v>14.431500000000003</v>
      </c>
      <c r="S3492" s="3">
        <f t="shared" si="600"/>
        <v>124.73857994920922</v>
      </c>
      <c r="T3492" s="3">
        <f>(0.5*(1-COS(RADIANS(90-$X$3)))*(D3492+E3492)*'PV model'!$B$4)</f>
        <v>0</v>
      </c>
      <c r="U3492" s="3">
        <f t="shared" si="605"/>
        <v>139.17007994920922</v>
      </c>
      <c r="V3492" s="3">
        <f>('PV model'!$B$13*(U3492/1000)*(1-'PV model'!$B$14*((20+C3492)-25))*'PV model'!$B$10)/'PV model'!$B$12</f>
        <v>13.488533379494575</v>
      </c>
    </row>
    <row r="3493" spans="1:22" x14ac:dyDescent="0.2">
      <c r="A3493" s="10">
        <f t="shared" si="606"/>
        <v>146</v>
      </c>
      <c r="B3493" s="10">
        <f t="shared" si="607"/>
        <v>8</v>
      </c>
      <c r="C3493" s="23">
        <v>13.3</v>
      </c>
      <c r="D3493" s="24">
        <v>52.75515</v>
      </c>
      <c r="E3493" s="24">
        <v>171.108</v>
      </c>
      <c r="F3493" s="48"/>
      <c r="G3493" s="48"/>
      <c r="H3493" s="1">
        <f t="shared" si="608"/>
        <v>21.108087505362001</v>
      </c>
      <c r="I3493" s="1">
        <f t="shared" si="601"/>
        <v>3.098263594993917</v>
      </c>
      <c r="J3493" s="4">
        <f>B3493+('PV model'!$B$3/15)+(I3493/60)</f>
        <v>7.7749710599165658</v>
      </c>
      <c r="K3493" s="2">
        <f t="shared" si="602"/>
        <v>63.375434101251514</v>
      </c>
      <c r="L3493" s="2">
        <f>DEGREES(ASIN((((COS(RADIANS('PV model'!$B$2))*COS(RADIANS(H3493))*COS(RADIANS(K3493)))+(SIN(RADIANS('PV model'!$B$2))*SIN(RADIANS(H3493)))))))</f>
        <v>32.248382217433765</v>
      </c>
      <c r="M3493" s="3">
        <f t="shared" si="598"/>
        <v>32.248382217433765</v>
      </c>
      <c r="N3493" s="2">
        <f t="shared" si="603"/>
        <v>80.432797613281011</v>
      </c>
      <c r="O3493" s="2">
        <f>IF('PV model'!$B$2&gt;0, 180-N3493,IF('PV model'!$B$2&lt;0,0-N3493,N3493))</f>
        <v>99.567202386718989</v>
      </c>
      <c r="P3493" s="2">
        <f>ABS(O3493-'PV model'!$B$5)</f>
        <v>105.43279761328101</v>
      </c>
      <c r="Q3493" s="3">
        <f t="shared" si="599"/>
        <v>57.751617782566235</v>
      </c>
      <c r="R3493" s="3">
        <f t="shared" si="604"/>
        <v>52.755150000000015</v>
      </c>
      <c r="S3493" s="3">
        <f t="shared" si="600"/>
        <v>196.83885472314975</v>
      </c>
      <c r="T3493" s="3">
        <f>(0.5*(1-COS(RADIANS(90-$X$3)))*(D3493+E3493)*'PV model'!$B$4)</f>
        <v>0</v>
      </c>
      <c r="U3493" s="3">
        <f t="shared" si="605"/>
        <v>249.59400472314977</v>
      </c>
      <c r="V3493" s="3">
        <f>('PV model'!$B$13*(U3493/1000)*(1-'PV model'!$B$14*((20+C3493)-25))*'PV model'!$B$10)/'PV model'!$B$12</f>
        <v>24.121096077283465</v>
      </c>
    </row>
    <row r="3494" spans="1:22" x14ac:dyDescent="0.2">
      <c r="A3494" s="10">
        <f t="shared" si="606"/>
        <v>146</v>
      </c>
      <c r="B3494" s="10">
        <f t="shared" si="607"/>
        <v>9</v>
      </c>
      <c r="C3494" s="23">
        <v>14.5</v>
      </c>
      <c r="D3494" s="24">
        <v>116.521</v>
      </c>
      <c r="E3494" s="24">
        <v>202.85999999999999</v>
      </c>
      <c r="F3494" s="48"/>
      <c r="G3494" s="48"/>
      <c r="H3494" s="1">
        <f t="shared" si="608"/>
        <v>21.108087505362001</v>
      </c>
      <c r="I3494" s="1">
        <f t="shared" si="601"/>
        <v>3.098263594993917</v>
      </c>
      <c r="J3494" s="4">
        <f>B3494+('PV model'!$B$3/15)+(I3494/60)</f>
        <v>8.7749710599165649</v>
      </c>
      <c r="K3494" s="2">
        <f t="shared" si="602"/>
        <v>48.375434101251528</v>
      </c>
      <c r="L3494" s="2">
        <f>DEGREES(ASIN((((COS(RADIANS('PV model'!$B$2))*COS(RADIANS(H3494))*COS(RADIANS(K3494)))+(SIN(RADIANS('PV model'!$B$2))*SIN(RADIANS(H3494)))))))</f>
        <v>40.374476142325598</v>
      </c>
      <c r="M3494" s="3">
        <f t="shared" si="598"/>
        <v>40.374476142325598</v>
      </c>
      <c r="N3494" s="2">
        <f t="shared" si="603"/>
        <v>66.25901807432605</v>
      </c>
      <c r="O3494" s="2">
        <f>IF('PV model'!$B$2&gt;0, 180-N3494,IF('PV model'!$B$2&lt;0,0-N3494,N3494))</f>
        <v>113.74098192567395</v>
      </c>
      <c r="P3494" s="2">
        <f>ABS(O3494-'PV model'!$B$5)</f>
        <v>91.25901807432605</v>
      </c>
      <c r="Q3494" s="3">
        <f t="shared" si="599"/>
        <v>49.625523857674395</v>
      </c>
      <c r="R3494" s="3">
        <f t="shared" si="604"/>
        <v>116.52100000000002</v>
      </c>
      <c r="S3494" s="3">
        <f t="shared" si="600"/>
        <v>249.07441906715562</v>
      </c>
      <c r="T3494" s="3">
        <f>(0.5*(1-COS(RADIANS(90-$X$3)))*(D3494+E3494)*'PV model'!$B$4)</f>
        <v>0</v>
      </c>
      <c r="U3494" s="3">
        <f t="shared" si="605"/>
        <v>365.5954190671556</v>
      </c>
      <c r="V3494" s="3">
        <f>('PV model'!$B$13*(U3494/1000)*(1-'PV model'!$B$14*((20+C3494)-25))*'PV model'!$B$10)/'PV model'!$B$12</f>
        <v>35.156211202534664</v>
      </c>
    </row>
    <row r="3495" spans="1:22" x14ac:dyDescent="0.2">
      <c r="A3495" s="10">
        <f t="shared" si="606"/>
        <v>146</v>
      </c>
      <c r="B3495" s="10">
        <f t="shared" si="607"/>
        <v>10</v>
      </c>
      <c r="C3495" s="23">
        <v>16.2</v>
      </c>
      <c r="D3495" s="24">
        <v>220.64159999999998</v>
      </c>
      <c r="E3495" s="24">
        <v>231.084</v>
      </c>
      <c r="F3495" s="48"/>
      <c r="G3495" s="48"/>
      <c r="H3495" s="1">
        <f t="shared" si="608"/>
        <v>21.108087505362001</v>
      </c>
      <c r="I3495" s="1">
        <f t="shared" si="601"/>
        <v>3.098263594993917</v>
      </c>
      <c r="J3495" s="4">
        <f>B3495+('PV model'!$B$3/15)+(I3495/60)</f>
        <v>9.7749710599165649</v>
      </c>
      <c r="K3495" s="2">
        <f t="shared" si="602"/>
        <v>33.375434101251528</v>
      </c>
      <c r="L3495" s="2">
        <f>DEGREES(ASIN((((COS(RADIANS('PV model'!$B$2))*COS(RADIANS(H3495))*COS(RADIANS(K3495)))+(SIN(RADIANS('PV model'!$B$2))*SIN(RADIANS(H3495)))))))</f>
        <v>47.565671748946201</v>
      </c>
      <c r="M3495" s="3">
        <f t="shared" si="598"/>
        <v>47.565671748946201</v>
      </c>
      <c r="N3495" s="2">
        <f t="shared" si="603"/>
        <v>49.517144144116045</v>
      </c>
      <c r="O3495" s="2">
        <f>IF('PV model'!$B$2&gt;0, 180-N3495,IF('PV model'!$B$2&lt;0,0-N3495,N3495))</f>
        <v>130.48285585588394</v>
      </c>
      <c r="P3495" s="2">
        <f>ABS(O3495-'PV model'!$B$5)</f>
        <v>74.51714414411606</v>
      </c>
      <c r="Q3495" s="3">
        <f t="shared" si="599"/>
        <v>42.434328251053799</v>
      </c>
      <c r="R3495" s="3">
        <f t="shared" si="604"/>
        <v>220.64159999999998</v>
      </c>
      <c r="S3495" s="3">
        <f t="shared" si="600"/>
        <v>293.51976888309798</v>
      </c>
      <c r="T3495" s="3">
        <f>(0.5*(1-COS(RADIANS(90-$X$3)))*(D3495+E3495)*'PV model'!$B$4)</f>
        <v>0</v>
      </c>
      <c r="U3495" s="3">
        <f t="shared" si="605"/>
        <v>514.16136888309802</v>
      </c>
      <c r="V3495" s="3">
        <f>('PV model'!$B$13*(U3495/1000)*(1-'PV model'!$B$14*((20+C3495)-25))*'PV model'!$B$10)/'PV model'!$B$12</f>
        <v>49.093048878131235</v>
      </c>
    </row>
    <row r="3496" spans="1:22" x14ac:dyDescent="0.2">
      <c r="A3496" s="10">
        <f t="shared" si="606"/>
        <v>146</v>
      </c>
      <c r="B3496" s="10">
        <f t="shared" si="607"/>
        <v>11</v>
      </c>
      <c r="C3496" s="23">
        <v>16.8</v>
      </c>
      <c r="D3496" s="24">
        <v>590.40870000000007</v>
      </c>
      <c r="E3496" s="24">
        <v>220.5</v>
      </c>
      <c r="F3496" s="48"/>
      <c r="G3496" s="48"/>
      <c r="H3496" s="1">
        <f t="shared" si="608"/>
        <v>21.108087505362001</v>
      </c>
      <c r="I3496" s="1">
        <f t="shared" si="601"/>
        <v>3.098263594993917</v>
      </c>
      <c r="J3496" s="4">
        <f>B3496+('PV model'!$B$3/15)+(I3496/60)</f>
        <v>10.774971059916565</v>
      </c>
      <c r="K3496" s="2">
        <f t="shared" si="602"/>
        <v>18.375434101251528</v>
      </c>
      <c r="L3496" s="2">
        <f>DEGREES(ASIN((((COS(RADIANS('PV model'!$B$2))*COS(RADIANS(H3496))*COS(RADIANS(K3496)))+(SIN(RADIANS('PV model'!$B$2))*SIN(RADIANS(H3496)))))))</f>
        <v>52.963378729524365</v>
      </c>
      <c r="M3496" s="3">
        <f t="shared" si="598"/>
        <v>52.963378729524365</v>
      </c>
      <c r="N3496" s="2">
        <f t="shared" si="603"/>
        <v>29.226160285677086</v>
      </c>
      <c r="O3496" s="2">
        <f>IF('PV model'!$B$2&gt;0, 180-N3496,IF('PV model'!$B$2&lt;0,0-N3496,N3496))</f>
        <v>150.77383971432292</v>
      </c>
      <c r="P3496" s="2">
        <f>ABS(O3496-'PV model'!$B$5)</f>
        <v>54.226160285677082</v>
      </c>
      <c r="Q3496" s="3">
        <f t="shared" si="599"/>
        <v>37.036621270475635</v>
      </c>
      <c r="R3496" s="3">
        <f t="shared" si="604"/>
        <v>590.40870000000007</v>
      </c>
      <c r="S3496" s="3">
        <f t="shared" si="600"/>
        <v>289.68464395149812</v>
      </c>
      <c r="T3496" s="3">
        <f>(0.5*(1-COS(RADIANS(90-$X$3)))*(D3496+E3496)*'PV model'!$B$4)</f>
        <v>0</v>
      </c>
      <c r="U3496" s="3">
        <f t="shared" si="605"/>
        <v>880.09334395149813</v>
      </c>
      <c r="V3496" s="3">
        <f>('PV model'!$B$13*(U3496/1000)*(1-'PV model'!$B$14*((20+C3496)-25))*'PV model'!$B$10)/'PV model'!$B$12</f>
        <v>83.821751694174054</v>
      </c>
    </row>
    <row r="3497" spans="1:22" x14ac:dyDescent="0.2">
      <c r="A3497" s="10">
        <f t="shared" si="606"/>
        <v>146</v>
      </c>
      <c r="B3497" s="10">
        <f t="shared" si="607"/>
        <v>12</v>
      </c>
      <c r="C3497" s="23">
        <v>15.9</v>
      </c>
      <c r="D3497" s="24">
        <v>129.08175</v>
      </c>
      <c r="E3497" s="24">
        <v>318.40199999999999</v>
      </c>
      <c r="F3497" s="48"/>
      <c r="G3497" s="48"/>
      <c r="H3497" s="1">
        <f t="shared" si="608"/>
        <v>21.108087505362001</v>
      </c>
      <c r="I3497" s="1">
        <f t="shared" si="601"/>
        <v>3.098263594993917</v>
      </c>
      <c r="J3497" s="4">
        <f>B3497+('PV model'!$B$3/15)+(I3497/60)</f>
        <v>11.774971059916565</v>
      </c>
      <c r="K3497" s="2">
        <f t="shared" si="602"/>
        <v>3.3754341012515265</v>
      </c>
      <c r="L3497" s="2">
        <f>DEGREES(ASIN((((COS(RADIANS('PV model'!$B$2))*COS(RADIANS(H3497))*COS(RADIANS(K3497)))+(SIN(RADIANS('PV model'!$B$2))*SIN(RADIANS(H3497)))))))</f>
        <v>55.51521265230123</v>
      </c>
      <c r="M3497" s="3">
        <f t="shared" si="598"/>
        <v>55.51521265230123</v>
      </c>
      <c r="N3497" s="2">
        <f t="shared" si="603"/>
        <v>5.5672168704119462</v>
      </c>
      <c r="O3497" s="2">
        <f>IF('PV model'!$B$2&gt;0, 180-N3497,IF('PV model'!$B$2&lt;0,0-N3497,N3497))</f>
        <v>174.43278312958805</v>
      </c>
      <c r="P3497" s="2">
        <f>ABS(O3497-'PV model'!$B$5)</f>
        <v>30.567216870411954</v>
      </c>
      <c r="Q3497" s="3">
        <f t="shared" si="599"/>
        <v>34.48478734769877</v>
      </c>
      <c r="R3497" s="3">
        <f t="shared" si="604"/>
        <v>129.08175</v>
      </c>
      <c r="S3497" s="3">
        <f t="shared" si="600"/>
        <v>367.26852455801628</v>
      </c>
      <c r="T3497" s="3">
        <f>(0.5*(1-COS(RADIANS(90-$X$3)))*(D3497+E3497)*'PV model'!$B$4)</f>
        <v>0</v>
      </c>
      <c r="U3497" s="3">
        <f t="shared" si="605"/>
        <v>496.35027455801628</v>
      </c>
      <c r="V3497" s="3">
        <f>('PV model'!$B$13*(U3497/1000)*(1-'PV model'!$B$14*((20+C3497)-25))*'PV model'!$B$10)/'PV model'!$B$12</f>
        <v>47.451951882625188</v>
      </c>
    </row>
    <row r="3498" spans="1:22" x14ac:dyDescent="0.2">
      <c r="A3498" s="10">
        <f t="shared" si="606"/>
        <v>146</v>
      </c>
      <c r="B3498" s="10">
        <f t="shared" si="607"/>
        <v>13</v>
      </c>
      <c r="C3498" s="23">
        <v>14.5</v>
      </c>
      <c r="D3498" s="24">
        <v>4.4897999999999998</v>
      </c>
      <c r="E3498" s="24">
        <v>211.67999999999998</v>
      </c>
      <c r="F3498" s="48"/>
      <c r="G3498" s="48"/>
      <c r="H3498" s="1">
        <f t="shared" si="608"/>
        <v>21.108087505362001</v>
      </c>
      <c r="I3498" s="1">
        <f t="shared" si="601"/>
        <v>3.098263594993917</v>
      </c>
      <c r="J3498" s="4">
        <f>B3498+('PV model'!$B$3/15)+(I3498/60)</f>
        <v>12.774971059916565</v>
      </c>
      <c r="K3498" s="2">
        <f t="shared" si="602"/>
        <v>-11.624565898748473</v>
      </c>
      <c r="L3498" s="2">
        <f>DEGREES(ASIN((((COS(RADIANS('PV model'!$B$2))*COS(RADIANS(H3498))*COS(RADIANS(K3498)))+(SIN(RADIANS('PV model'!$B$2))*SIN(RADIANS(H3498)))))))</f>
        <v>54.523651100943233</v>
      </c>
      <c r="M3498" s="3">
        <f t="shared" si="598"/>
        <v>54.523651100943233</v>
      </c>
      <c r="N3498" s="2">
        <f t="shared" si="603"/>
        <v>-18.898644225969463</v>
      </c>
      <c r="O3498" s="2">
        <f>IF('PV model'!$B$2&gt;0, 180-N3498,IF('PV model'!$B$2&lt;0,0-N3498,N3498))</f>
        <v>198.89864422596946</v>
      </c>
      <c r="P3498" s="2">
        <f>ABS(O3498-'PV model'!$B$5)</f>
        <v>6.1013557740305373</v>
      </c>
      <c r="Q3498" s="3">
        <f t="shared" si="599"/>
        <v>35.476348899056767</v>
      </c>
      <c r="R3498" s="3">
        <f t="shared" si="604"/>
        <v>4.4897999999999998</v>
      </c>
      <c r="S3498" s="3">
        <f t="shared" si="600"/>
        <v>214.35455938307501</v>
      </c>
      <c r="T3498" s="3">
        <f>(0.5*(1-COS(RADIANS(90-$X$3)))*(D3498+E3498)*'PV model'!$B$4)</f>
        <v>0</v>
      </c>
      <c r="U3498" s="3">
        <f t="shared" si="605"/>
        <v>218.84435938307502</v>
      </c>
      <c r="V3498" s="3">
        <f>('PV model'!$B$13*(U3498/1000)*(1-'PV model'!$B$14*((20+C3498)-25))*'PV model'!$B$10)/'PV model'!$B$12</f>
        <v>21.044406241702752</v>
      </c>
    </row>
    <row r="3499" spans="1:22" x14ac:dyDescent="0.2">
      <c r="A3499" s="10">
        <f t="shared" si="606"/>
        <v>146</v>
      </c>
      <c r="B3499" s="10">
        <f t="shared" si="607"/>
        <v>14</v>
      </c>
      <c r="C3499" s="23">
        <v>14.4</v>
      </c>
      <c r="D3499" s="24">
        <v>4.4897999999999998</v>
      </c>
      <c r="E3499" s="24">
        <v>204.62400000000002</v>
      </c>
      <c r="F3499" s="48"/>
      <c r="G3499" s="48"/>
      <c r="H3499" s="1">
        <f t="shared" si="608"/>
        <v>21.108087505362001</v>
      </c>
      <c r="I3499" s="1">
        <f t="shared" si="601"/>
        <v>3.098263594993917</v>
      </c>
      <c r="J3499" s="4">
        <f>B3499+('PV model'!$B$3/15)+(I3499/60)</f>
        <v>13.774971059916565</v>
      </c>
      <c r="K3499" s="2">
        <f t="shared" si="602"/>
        <v>-26.624565898748472</v>
      </c>
      <c r="L3499" s="2">
        <f>DEGREES(ASIN((((COS(RADIANS('PV model'!$B$2))*COS(RADIANS(H3499))*COS(RADIANS(K3499)))+(SIN(RADIANS('PV model'!$B$2))*SIN(RADIANS(H3499)))))))</f>
        <v>50.278754783234575</v>
      </c>
      <c r="M3499" s="3">
        <f t="shared" si="598"/>
        <v>50.278754783234575</v>
      </c>
      <c r="N3499" s="2">
        <f t="shared" si="603"/>
        <v>-40.859582143706284</v>
      </c>
      <c r="O3499" s="2">
        <f>IF('PV model'!$B$2&gt;0, 180-N3499,IF('PV model'!$B$2&lt;0,0-N3499,N3499))</f>
        <v>220.85958214370629</v>
      </c>
      <c r="P3499" s="2">
        <f>ABS(O3499-'PV model'!$B$5)</f>
        <v>15.859582143706291</v>
      </c>
      <c r="Q3499" s="3">
        <f t="shared" si="599"/>
        <v>39.721245216765425</v>
      </c>
      <c r="R3499" s="3">
        <f t="shared" si="604"/>
        <v>4.4897999999999998</v>
      </c>
      <c r="S3499" s="3">
        <f t="shared" si="600"/>
        <v>207.51282283543165</v>
      </c>
      <c r="T3499" s="3">
        <f>(0.5*(1-COS(RADIANS(90-$X$3)))*(D3499+E3499)*'PV model'!$B$4)</f>
        <v>0</v>
      </c>
      <c r="U3499" s="3">
        <f t="shared" si="605"/>
        <v>212.00262283543165</v>
      </c>
      <c r="V3499" s="3">
        <f>('PV model'!$B$13*(U3499/1000)*(1-'PV model'!$B$14*((20+C3499)-25))*'PV model'!$B$10)/'PV model'!$B$12</f>
        <v>20.394971168713269</v>
      </c>
    </row>
    <row r="3500" spans="1:22" x14ac:dyDescent="0.2">
      <c r="A3500" s="10">
        <f t="shared" si="606"/>
        <v>146</v>
      </c>
      <c r="B3500" s="10">
        <f t="shared" si="607"/>
        <v>15</v>
      </c>
      <c r="C3500" s="23">
        <v>13.5</v>
      </c>
      <c r="D3500" s="24">
        <v>3.3673500000000001</v>
      </c>
      <c r="E3500" s="24">
        <v>186.102</v>
      </c>
      <c r="F3500" s="48"/>
      <c r="G3500" s="48"/>
      <c r="H3500" s="1">
        <f t="shared" si="608"/>
        <v>21.108087505362001</v>
      </c>
      <c r="I3500" s="1">
        <f t="shared" si="601"/>
        <v>3.098263594993917</v>
      </c>
      <c r="J3500" s="4">
        <f>B3500+('PV model'!$B$3/15)+(I3500/60)</f>
        <v>14.774971059916565</v>
      </c>
      <c r="K3500" s="2">
        <f t="shared" si="602"/>
        <v>-41.624565898748472</v>
      </c>
      <c r="L3500" s="2">
        <f>DEGREES(ASIN((((COS(RADIANS('PV model'!$B$2))*COS(RADIANS(H3500))*COS(RADIANS(K3500)))+(SIN(RADIANS('PV model'!$B$2))*SIN(RADIANS(H3500)))))))</f>
        <v>43.77108280560698</v>
      </c>
      <c r="M3500" s="3">
        <f t="shared" si="598"/>
        <v>43.77108280560698</v>
      </c>
      <c r="N3500" s="2">
        <f t="shared" si="603"/>
        <v>-59.10939983877681</v>
      </c>
      <c r="O3500" s="2">
        <f>IF('PV model'!$B$2&gt;0, 180-N3500,IF('PV model'!$B$2&lt;0,0-N3500,N3500))</f>
        <v>239.10939983877682</v>
      </c>
      <c r="P3500" s="2">
        <f>ABS(O3500-'PV model'!$B$5)</f>
        <v>34.109399838776824</v>
      </c>
      <c r="Q3500" s="3">
        <f t="shared" si="599"/>
        <v>46.228917194393027</v>
      </c>
      <c r="R3500" s="3">
        <f t="shared" si="604"/>
        <v>3.3673500000000001</v>
      </c>
      <c r="S3500" s="3">
        <f t="shared" si="600"/>
        <v>188.4497464336452</v>
      </c>
      <c r="T3500" s="3">
        <f>(0.5*(1-COS(RADIANS(90-$X$3)))*(D3500+E3500)*'PV model'!$B$4)</f>
        <v>0</v>
      </c>
      <c r="U3500" s="3">
        <f t="shared" si="605"/>
        <v>191.81709643364519</v>
      </c>
      <c r="V3500" s="3">
        <f>('PV model'!$B$13*(U3500/1000)*(1-'PV model'!$B$14*((20+C3500)-25))*'PV model'!$B$10)/'PV model'!$B$12</f>
        <v>18.522119702883931</v>
      </c>
    </row>
    <row r="3501" spans="1:22" x14ac:dyDescent="0.2">
      <c r="A3501" s="10">
        <f t="shared" si="606"/>
        <v>146</v>
      </c>
      <c r="B3501" s="10">
        <f t="shared" si="607"/>
        <v>16</v>
      </c>
      <c r="C3501" s="23">
        <v>13.7</v>
      </c>
      <c r="D3501" s="24">
        <v>0</v>
      </c>
      <c r="E3501" s="24">
        <v>159.642</v>
      </c>
      <c r="F3501" s="48"/>
      <c r="G3501" s="48"/>
      <c r="H3501" s="1">
        <f t="shared" si="608"/>
        <v>21.108087505362001</v>
      </c>
      <c r="I3501" s="1">
        <f t="shared" si="601"/>
        <v>3.098263594993917</v>
      </c>
      <c r="J3501" s="4">
        <f>B3501+('PV model'!$B$3/15)+(I3501/60)</f>
        <v>15.774971059916565</v>
      </c>
      <c r="K3501" s="2">
        <f t="shared" si="602"/>
        <v>-56.624565898748472</v>
      </c>
      <c r="L3501" s="2">
        <f>DEGREES(ASIN((((COS(RADIANS('PV model'!$B$2))*COS(RADIANS(H3501))*COS(RADIANS(K3501)))+(SIN(RADIANS('PV model'!$B$2))*SIN(RADIANS(H3501)))))))</f>
        <v>35.978188701178603</v>
      </c>
      <c r="M3501" s="3">
        <f t="shared" si="598"/>
        <v>35.978188701178603</v>
      </c>
      <c r="N3501" s="2">
        <f t="shared" si="603"/>
        <v>-74.30068348916673</v>
      </c>
      <c r="O3501" s="2">
        <f>IF('PV model'!$B$2&gt;0, 180-N3501,IF('PV model'!$B$2&lt;0,0-N3501,N3501))</f>
        <v>254.30068348916672</v>
      </c>
      <c r="P3501" s="2">
        <f>ABS(O3501-'PV model'!$B$5)</f>
        <v>49.300683489166715</v>
      </c>
      <c r="Q3501" s="3">
        <f t="shared" si="599"/>
        <v>54.021811298821397</v>
      </c>
      <c r="R3501" s="3">
        <f t="shared" si="604"/>
        <v>0</v>
      </c>
      <c r="S3501" s="3">
        <f t="shared" si="600"/>
        <v>159.642</v>
      </c>
      <c r="T3501" s="3">
        <f>(0.5*(1-COS(RADIANS(90-$X$3)))*(D3501+E3501)*'PV model'!$B$4)</f>
        <v>0</v>
      </c>
      <c r="U3501" s="3">
        <f t="shared" si="605"/>
        <v>159.642</v>
      </c>
      <c r="V3501" s="3">
        <f>('PV model'!$B$13*(U3501/1000)*(1-'PV model'!$B$14*((20+C3501)-25))*'PV model'!$B$10)/'PV model'!$B$12</f>
        <v>15.402482381663997</v>
      </c>
    </row>
    <row r="3502" spans="1:22" x14ac:dyDescent="0.2">
      <c r="A3502" s="10">
        <f t="shared" si="606"/>
        <v>146</v>
      </c>
      <c r="B3502" s="10">
        <f t="shared" si="607"/>
        <v>17</v>
      </c>
      <c r="C3502" s="23">
        <v>14</v>
      </c>
      <c r="D3502" s="24">
        <v>0</v>
      </c>
      <c r="E3502" s="24">
        <v>124.36200000000001</v>
      </c>
      <c r="F3502" s="48"/>
      <c r="G3502" s="48"/>
      <c r="H3502" s="1">
        <f t="shared" si="608"/>
        <v>21.108087505362001</v>
      </c>
      <c r="I3502" s="1">
        <f t="shared" si="601"/>
        <v>3.098263594993917</v>
      </c>
      <c r="J3502" s="4">
        <f>B3502+('PV model'!$B$3/15)+(I3502/60)</f>
        <v>16.774971059916563</v>
      </c>
      <c r="K3502" s="2">
        <f t="shared" si="602"/>
        <v>-71.624565898748443</v>
      </c>
      <c r="L3502" s="2">
        <f>DEGREES(ASIN((((COS(RADIANS('PV model'!$B$2))*COS(RADIANS(H3502))*COS(RADIANS(K3502)))+(SIN(RADIANS('PV model'!$B$2))*SIN(RADIANS(H3502)))))))</f>
        <v>27.604516445197707</v>
      </c>
      <c r="M3502" s="3">
        <f t="shared" si="598"/>
        <v>27.604516445197707</v>
      </c>
      <c r="N3502" s="2">
        <f t="shared" si="603"/>
        <v>-87.517188199498435</v>
      </c>
      <c r="O3502" s="2">
        <f>IF('PV model'!$B$2&gt;0, 180-N3502,IF('PV model'!$B$2&lt;0,0-N3502,N3502))</f>
        <v>267.51718819949843</v>
      </c>
      <c r="P3502" s="2">
        <f>ABS(O3502-'PV model'!$B$5)</f>
        <v>62.517188199498435</v>
      </c>
      <c r="Q3502" s="3">
        <f t="shared" si="599"/>
        <v>62.395483554802297</v>
      </c>
      <c r="R3502" s="3">
        <f t="shared" si="604"/>
        <v>0</v>
      </c>
      <c r="S3502" s="3">
        <f t="shared" si="600"/>
        <v>124.36200000000001</v>
      </c>
      <c r="T3502" s="3">
        <f>(0.5*(1-COS(RADIANS(90-$X$3)))*(D3502+E3502)*'PV model'!$B$4)</f>
        <v>0</v>
      </c>
      <c r="U3502" s="3">
        <f t="shared" si="605"/>
        <v>124.36200000000001</v>
      </c>
      <c r="V3502" s="3">
        <f>('PV model'!$B$13*(U3502/1000)*(1-'PV model'!$B$14*((20+C3502)-25))*'PV model'!$B$10)/'PV model'!$B$12</f>
        <v>11.983701401279999</v>
      </c>
    </row>
    <row r="3503" spans="1:22" x14ac:dyDescent="0.2">
      <c r="A3503" s="10">
        <f t="shared" si="606"/>
        <v>146</v>
      </c>
      <c r="B3503" s="10">
        <f t="shared" si="607"/>
        <v>18</v>
      </c>
      <c r="C3503" s="23">
        <v>14.2</v>
      </c>
      <c r="D3503" s="24">
        <v>0</v>
      </c>
      <c r="E3503" s="24">
        <v>84.672000000000011</v>
      </c>
      <c r="F3503" s="48"/>
      <c r="G3503" s="48"/>
      <c r="H3503" s="1">
        <f t="shared" si="608"/>
        <v>21.108087505362001</v>
      </c>
      <c r="I3503" s="1">
        <f t="shared" si="601"/>
        <v>3.098263594993917</v>
      </c>
      <c r="J3503" s="4">
        <f>B3503+('PV model'!$B$3/15)+(I3503/60)</f>
        <v>17.774971059916563</v>
      </c>
      <c r="K3503" s="2">
        <f t="shared" si="602"/>
        <v>-86.624565898748443</v>
      </c>
      <c r="L3503" s="2">
        <f>DEGREES(ASIN((((COS(RADIANS('PV model'!$B$2))*COS(RADIANS(H3503))*COS(RADIANS(K3503)))+(SIN(RADIANS('PV model'!$B$2))*SIN(RADIANS(H3503)))))))</f>
        <v>19.141531211753335</v>
      </c>
      <c r="M3503" s="3">
        <f t="shared" si="598"/>
        <v>19.141531211753335</v>
      </c>
      <c r="N3503" s="2">
        <f t="shared" si="603"/>
        <v>-80.328440659727235</v>
      </c>
      <c r="O3503" s="2">
        <f>IF('PV model'!$B$2&gt;0, 180-N3503,IF('PV model'!$B$2&lt;0,0-N3503,N3503))</f>
        <v>260.32844065972722</v>
      </c>
      <c r="P3503" s="2">
        <f>ABS(O3503-'PV model'!$B$5)</f>
        <v>55.328440659727221</v>
      </c>
      <c r="Q3503" s="3">
        <f t="shared" si="599"/>
        <v>70.858468788246668</v>
      </c>
      <c r="R3503" s="3">
        <f t="shared" si="604"/>
        <v>0</v>
      </c>
      <c r="S3503" s="3">
        <f t="shared" si="600"/>
        <v>84.672000000000011</v>
      </c>
      <c r="T3503" s="3">
        <f>(0.5*(1-COS(RADIANS(90-$X$3)))*(D3503+E3503)*'PV model'!$B$4)</f>
        <v>0</v>
      </c>
      <c r="U3503" s="3">
        <f t="shared" si="605"/>
        <v>84.672000000000011</v>
      </c>
      <c r="V3503" s="3">
        <f>('PV model'!$B$13*(U3503/1000)*(1-'PV model'!$B$14*((20+C3503)-25))*'PV model'!$B$10)/'PV model'!$B$12</f>
        <v>8.152344797184</v>
      </c>
    </row>
    <row r="3504" spans="1:22" x14ac:dyDescent="0.2">
      <c r="A3504" s="10">
        <f t="shared" si="606"/>
        <v>146</v>
      </c>
      <c r="B3504" s="10">
        <f t="shared" si="607"/>
        <v>19</v>
      </c>
      <c r="C3504" s="23">
        <v>14.3</v>
      </c>
      <c r="D3504" s="24">
        <v>10.10205</v>
      </c>
      <c r="E3504" s="24">
        <v>85.554000000000002</v>
      </c>
      <c r="F3504" s="48"/>
      <c r="G3504" s="48"/>
      <c r="H3504" s="1">
        <f t="shared" si="608"/>
        <v>21.108087505362001</v>
      </c>
      <c r="I3504" s="1">
        <f t="shared" si="601"/>
        <v>3.098263594993917</v>
      </c>
      <c r="J3504" s="4">
        <f>B3504+('PV model'!$B$3/15)+(I3504/60)</f>
        <v>18.774971059916563</v>
      </c>
      <c r="K3504" s="2">
        <f t="shared" si="602"/>
        <v>-101.62456589874844</v>
      </c>
      <c r="L3504" s="2">
        <f>DEGREES(ASIN((((COS(RADIANS('PV model'!$B$2))*COS(RADIANS(H3504))*COS(RADIANS(K3504)))+(SIN(RADIANS('PV model'!$B$2))*SIN(RADIANS(H3504)))))))</f>
        <v>10.971427328750563</v>
      </c>
      <c r="M3504" s="3">
        <f t="shared" si="598"/>
        <v>10.971427328750563</v>
      </c>
      <c r="N3504" s="2">
        <f t="shared" si="603"/>
        <v>-68.556809071168516</v>
      </c>
      <c r="O3504" s="2">
        <f>IF('PV model'!$B$2&gt;0, 180-N3504,IF('PV model'!$B$2&lt;0,0-N3504,N3504))</f>
        <v>248.55680907116852</v>
      </c>
      <c r="P3504" s="2">
        <f>ABS(O3504-'PV model'!$B$5)</f>
        <v>43.556809071168516</v>
      </c>
      <c r="Q3504" s="3">
        <f t="shared" si="599"/>
        <v>79.028572671249435</v>
      </c>
      <c r="R3504" s="3">
        <f t="shared" si="604"/>
        <v>10.102050000000004</v>
      </c>
      <c r="S3504" s="3">
        <f t="shared" si="600"/>
        <v>89.187086682252286</v>
      </c>
      <c r="T3504" s="3">
        <f>(0.5*(1-COS(RADIANS(90-$X$3)))*(D3504+E3504)*'PV model'!$B$4)</f>
        <v>0</v>
      </c>
      <c r="U3504" s="3">
        <f t="shared" si="605"/>
        <v>99.289136682252291</v>
      </c>
      <c r="V3504" s="3">
        <f>('PV model'!$B$13*(U3504/1000)*(1-'PV model'!$B$14*((20+C3504)-25))*'PV model'!$B$10)/'PV model'!$B$12</f>
        <v>9.5557342565353434</v>
      </c>
    </row>
    <row r="3505" spans="1:22" x14ac:dyDescent="0.2">
      <c r="A3505" s="10">
        <f t="shared" si="606"/>
        <v>146</v>
      </c>
      <c r="B3505" s="10">
        <f t="shared" si="607"/>
        <v>20</v>
      </c>
      <c r="C3505" s="23">
        <v>13.9</v>
      </c>
      <c r="D3505" s="24">
        <v>0</v>
      </c>
      <c r="E3505" s="24">
        <v>39.69</v>
      </c>
      <c r="F3505" s="48"/>
      <c r="G3505" s="48"/>
      <c r="H3505" s="1">
        <f t="shared" si="608"/>
        <v>21.108087505362001</v>
      </c>
      <c r="I3505" s="1">
        <f t="shared" si="601"/>
        <v>3.098263594993917</v>
      </c>
      <c r="J3505" s="4">
        <f>B3505+('PV model'!$B$3/15)+(I3505/60)</f>
        <v>19.774971059916563</v>
      </c>
      <c r="K3505" s="2">
        <f t="shared" si="602"/>
        <v>-116.62456589874844</v>
      </c>
      <c r="L3505" s="2">
        <f>DEGREES(ASIN((((COS(RADIANS('PV model'!$B$2))*COS(RADIANS(H3505))*COS(RADIANS(K3505)))+(SIN(RADIANS('PV model'!$B$2))*SIN(RADIANS(H3505)))))))</f>
        <v>3.4393541921654678</v>
      </c>
      <c r="M3505" s="3">
        <f t="shared" si="598"/>
        <v>3.4393541921654678</v>
      </c>
      <c r="N3505" s="2">
        <f t="shared" si="603"/>
        <v>-56.666328025993103</v>
      </c>
      <c r="O3505" s="2">
        <f>IF('PV model'!$B$2&gt;0, 180-N3505,IF('PV model'!$B$2&lt;0,0-N3505,N3505))</f>
        <v>236.6663280259931</v>
      </c>
      <c r="P3505" s="2">
        <f>ABS(O3505-'PV model'!$B$5)</f>
        <v>31.666328025993096</v>
      </c>
      <c r="Q3505" s="3">
        <f t="shared" si="599"/>
        <v>86.560645807834533</v>
      </c>
      <c r="R3505" s="3">
        <f t="shared" si="604"/>
        <v>0</v>
      </c>
      <c r="S3505" s="3">
        <f t="shared" si="600"/>
        <v>39.69</v>
      </c>
      <c r="T3505" s="3">
        <f>(0.5*(1-COS(RADIANS(90-$X$3)))*(D3505+E3505)*'PV model'!$B$4)</f>
        <v>0</v>
      </c>
      <c r="U3505" s="3">
        <f t="shared" si="605"/>
        <v>39.69</v>
      </c>
      <c r="V3505" s="3">
        <f>('PV model'!$B$13*(U3505/1000)*(1-'PV model'!$B$14*((20+C3505)-25))*'PV model'!$B$10)/'PV model'!$B$12</f>
        <v>3.8261725185599995</v>
      </c>
    </row>
    <row r="3506" spans="1:22" x14ac:dyDescent="0.2">
      <c r="A3506" s="10">
        <f t="shared" si="606"/>
        <v>146</v>
      </c>
      <c r="B3506" s="10">
        <f t="shared" si="607"/>
        <v>21</v>
      </c>
      <c r="C3506" s="23">
        <v>13.9</v>
      </c>
      <c r="D3506" s="24">
        <v>0</v>
      </c>
      <c r="E3506" s="24">
        <v>3.528</v>
      </c>
      <c r="F3506" s="48"/>
      <c r="G3506" s="48"/>
      <c r="H3506" s="1">
        <f t="shared" si="608"/>
        <v>21.108087505362001</v>
      </c>
      <c r="I3506" s="1">
        <f t="shared" si="601"/>
        <v>3.098263594993917</v>
      </c>
      <c r="J3506" s="4">
        <f>B3506+('PV model'!$B$3/15)+(I3506/60)</f>
        <v>20.774971059916563</v>
      </c>
      <c r="K3506" s="2">
        <f t="shared" si="602"/>
        <v>-131.62456589874844</v>
      </c>
      <c r="L3506" s="2">
        <f>DEGREES(ASIN((((COS(RADIANS('PV model'!$B$2))*COS(RADIANS(H3506))*COS(RADIANS(K3506)))+(SIN(RADIANS('PV model'!$B$2))*SIN(RADIANS(H3506)))))))</f>
        <v>-3.1068356953449356</v>
      </c>
      <c r="M3506" s="3">
        <f t="shared" si="598"/>
        <v>0</v>
      </c>
      <c r="N3506" s="2">
        <f t="shared" si="603"/>
        <v>-44.297472709349783</v>
      </c>
      <c r="O3506" s="2">
        <f>IF('PV model'!$B$2&gt;0, 180-N3506,IF('PV model'!$B$2&lt;0,0-N3506,N3506))</f>
        <v>224.29747270934979</v>
      </c>
      <c r="P3506" s="2">
        <f>ABS(O3506-'PV model'!$B$5)</f>
        <v>19.29747270934979</v>
      </c>
      <c r="Q3506" s="3">
        <f t="shared" si="599"/>
        <v>93.106835695344941</v>
      </c>
      <c r="R3506" s="3">
        <f t="shared" si="604"/>
        <v>0</v>
      </c>
      <c r="S3506" s="3">
        <f t="shared" si="600"/>
        <v>3.528</v>
      </c>
      <c r="T3506" s="3">
        <f>(0.5*(1-COS(RADIANS(90-$X$3)))*(D3506+E3506)*'PV model'!$B$4)</f>
        <v>0</v>
      </c>
      <c r="U3506" s="3">
        <f t="shared" si="605"/>
        <v>3.528</v>
      </c>
      <c r="V3506" s="3">
        <f>('PV model'!$B$13*(U3506/1000)*(1-'PV model'!$B$14*((20+C3506)-25))*'PV model'!$B$10)/'PV model'!$B$12</f>
        <v>0.34010422387199996</v>
      </c>
    </row>
    <row r="3507" spans="1:22" x14ac:dyDescent="0.2">
      <c r="A3507" s="10">
        <f t="shared" si="606"/>
        <v>146</v>
      </c>
      <c r="B3507" s="10">
        <f t="shared" si="607"/>
        <v>22</v>
      </c>
      <c r="C3507" s="23">
        <v>13.7</v>
      </c>
      <c r="D3507" s="24">
        <v>0</v>
      </c>
      <c r="E3507" s="24">
        <v>0</v>
      </c>
      <c r="F3507" s="48"/>
      <c r="G3507" s="48"/>
      <c r="H3507" s="1">
        <f t="shared" si="608"/>
        <v>21.108087505362001</v>
      </c>
      <c r="I3507" s="1">
        <f t="shared" si="601"/>
        <v>3.098263594993917</v>
      </c>
      <c r="J3507" s="4">
        <f>B3507+('PV model'!$B$3/15)+(I3507/60)</f>
        <v>21.774971059916563</v>
      </c>
      <c r="K3507" s="2">
        <f t="shared" si="602"/>
        <v>-146.62456589874844</v>
      </c>
      <c r="L3507" s="2">
        <f>DEGREES(ASIN((((COS(RADIANS('PV model'!$B$2))*COS(RADIANS(H3507))*COS(RADIANS(K3507)))+(SIN(RADIANS('PV model'!$B$2))*SIN(RADIANS(H3507)))))))</f>
        <v>-8.3065058409333989</v>
      </c>
      <c r="M3507" s="3">
        <f t="shared" si="598"/>
        <v>0</v>
      </c>
      <c r="N3507" s="2">
        <f t="shared" si="603"/>
        <v>-31.241871920699797</v>
      </c>
      <c r="O3507" s="2">
        <f>IF('PV model'!$B$2&gt;0, 180-N3507,IF('PV model'!$B$2&lt;0,0-N3507,N3507))</f>
        <v>211.24187192069979</v>
      </c>
      <c r="P3507" s="2">
        <f>ABS(O3507-'PV model'!$B$5)</f>
        <v>6.2418719206997935</v>
      </c>
      <c r="Q3507" s="3">
        <f t="shared" si="599"/>
        <v>98.306505840933411</v>
      </c>
      <c r="R3507" s="3">
        <f t="shared" si="604"/>
        <v>0</v>
      </c>
      <c r="S3507" s="3">
        <f t="shared" si="600"/>
        <v>0</v>
      </c>
      <c r="T3507" s="3">
        <f>(0.5*(1-COS(RADIANS(90-$X$3)))*(D3507+E3507)*'PV model'!$B$4)</f>
        <v>0</v>
      </c>
      <c r="U3507" s="3">
        <f t="shared" si="605"/>
        <v>0</v>
      </c>
      <c r="V3507" s="3">
        <f>('PV model'!$B$13*(U3507/1000)*(1-'PV model'!$B$14*((20+C3507)-25))*'PV model'!$B$10)/'PV model'!$B$12</f>
        <v>0</v>
      </c>
    </row>
    <row r="3508" spans="1:22" x14ac:dyDescent="0.2">
      <c r="A3508" s="10">
        <f t="shared" si="606"/>
        <v>146</v>
      </c>
      <c r="B3508" s="10">
        <f t="shared" si="607"/>
        <v>23</v>
      </c>
      <c r="C3508" s="23">
        <v>13.4</v>
      </c>
      <c r="D3508" s="24">
        <v>0</v>
      </c>
      <c r="E3508" s="24">
        <v>0</v>
      </c>
      <c r="F3508" s="48"/>
      <c r="G3508" s="48"/>
      <c r="H3508" s="1">
        <f t="shared" si="608"/>
        <v>21.108087505362001</v>
      </c>
      <c r="I3508" s="1">
        <f t="shared" si="601"/>
        <v>3.098263594993917</v>
      </c>
      <c r="J3508" s="4">
        <f>B3508+('PV model'!$B$3/15)+(I3508/60)</f>
        <v>22.774971059916563</v>
      </c>
      <c r="K3508" s="2">
        <f t="shared" si="602"/>
        <v>-161.62456589874844</v>
      </c>
      <c r="L3508" s="2">
        <f>DEGREES(ASIN((((COS(RADIANS('PV model'!$B$2))*COS(RADIANS(H3508))*COS(RADIANS(K3508)))+(SIN(RADIANS('PV model'!$B$2))*SIN(RADIANS(H3508)))))))</f>
        <v>-11.810067296026984</v>
      </c>
      <c r="M3508" s="3">
        <f t="shared" si="598"/>
        <v>0</v>
      </c>
      <c r="N3508" s="2">
        <f t="shared" si="603"/>
        <v>-17.484655860025825</v>
      </c>
      <c r="O3508" s="2">
        <f>IF('PV model'!$B$2&gt;0, 180-N3508,IF('PV model'!$B$2&lt;0,0-N3508,N3508))</f>
        <v>197.48465586002584</v>
      </c>
      <c r="P3508" s="2">
        <f>ABS(O3508-'PV model'!$B$5)</f>
        <v>7.515344139974161</v>
      </c>
      <c r="Q3508" s="3">
        <f t="shared" si="599"/>
        <v>101.81006729602699</v>
      </c>
      <c r="R3508" s="3">
        <f t="shared" si="604"/>
        <v>0</v>
      </c>
      <c r="S3508" s="3">
        <f t="shared" si="600"/>
        <v>0</v>
      </c>
      <c r="T3508" s="3">
        <f>(0.5*(1-COS(RADIANS(90-$X$3)))*(D3508+E3508)*'PV model'!$B$4)</f>
        <v>0</v>
      </c>
      <c r="U3508" s="3">
        <f t="shared" si="605"/>
        <v>0</v>
      </c>
      <c r="V3508" s="3">
        <f>('PV model'!$B$13*(U3508/1000)*(1-'PV model'!$B$14*((20+C3508)-25))*'PV model'!$B$10)/'PV model'!$B$12</f>
        <v>0</v>
      </c>
    </row>
    <row r="3509" spans="1:22" x14ac:dyDescent="0.2">
      <c r="A3509" s="10">
        <f t="shared" si="606"/>
        <v>146</v>
      </c>
      <c r="B3509" s="10">
        <f t="shared" si="607"/>
        <v>24</v>
      </c>
      <c r="C3509" s="23">
        <v>13.6</v>
      </c>
      <c r="D3509" s="24">
        <v>0</v>
      </c>
      <c r="E3509" s="24">
        <v>0</v>
      </c>
      <c r="F3509" s="48"/>
      <c r="G3509" s="48"/>
      <c r="H3509" s="1">
        <f t="shared" si="608"/>
        <v>21.108087505362001</v>
      </c>
      <c r="I3509" s="1">
        <f t="shared" si="601"/>
        <v>3.098263594993917</v>
      </c>
      <c r="J3509" s="4">
        <f>B3509+('PV model'!$B$3/15)+(I3509/60)</f>
        <v>23.774971059916563</v>
      </c>
      <c r="K3509" s="2">
        <f t="shared" si="602"/>
        <v>-176.62456589874844</v>
      </c>
      <c r="L3509" s="2">
        <f>DEGREES(ASIN((((COS(RADIANS('PV model'!$B$2))*COS(RADIANS(H3509))*COS(RADIANS(K3509)))+(SIN(RADIANS('PV model'!$B$2))*SIN(RADIANS(H3509)))))))</f>
        <v>-13.337927958707668</v>
      </c>
      <c r="M3509" s="3">
        <f t="shared" si="598"/>
        <v>0</v>
      </c>
      <c r="N3509" s="2">
        <f t="shared" si="603"/>
        <v>-3.2360934870043261</v>
      </c>
      <c r="O3509" s="2">
        <f>IF('PV model'!$B$2&gt;0, 180-N3509,IF('PV model'!$B$2&lt;0,0-N3509,N3509))</f>
        <v>183.23609348700433</v>
      </c>
      <c r="P3509" s="2">
        <f>ABS(O3509-'PV model'!$B$5)</f>
        <v>21.763906512995675</v>
      </c>
      <c r="Q3509" s="3">
        <f t="shared" si="599"/>
        <v>103.33792795870767</v>
      </c>
      <c r="R3509" s="3">
        <f t="shared" si="604"/>
        <v>0</v>
      </c>
      <c r="S3509" s="3">
        <f t="shared" si="600"/>
        <v>0</v>
      </c>
      <c r="T3509" s="3">
        <f>(0.5*(1-COS(RADIANS(90-$X$3)))*(D3509+E3509)*'PV model'!$B$4)</f>
        <v>0</v>
      </c>
      <c r="U3509" s="3">
        <f t="shared" si="605"/>
        <v>0</v>
      </c>
      <c r="V3509" s="3">
        <f>('PV model'!$B$13*(U3509/1000)*(1-'PV model'!$B$14*((20+C3509)-25))*'PV model'!$B$10)/'PV model'!$B$12</f>
        <v>0</v>
      </c>
    </row>
    <row r="3510" spans="1:22" x14ac:dyDescent="0.2">
      <c r="A3510" s="10">
        <f t="shared" si="606"/>
        <v>147</v>
      </c>
      <c r="B3510" s="10">
        <f t="shared" si="607"/>
        <v>1</v>
      </c>
      <c r="C3510" s="23">
        <v>13.1</v>
      </c>
      <c r="D3510" s="24">
        <v>0</v>
      </c>
      <c r="E3510" s="24">
        <v>0</v>
      </c>
      <c r="F3510" s="48"/>
      <c r="G3510" s="48"/>
      <c r="H3510" s="1">
        <f t="shared" si="608"/>
        <v>21.28139036921413</v>
      </c>
      <c r="I3510" s="1">
        <f t="shared" si="601"/>
        <v>2.987828907368661</v>
      </c>
      <c r="J3510" s="4">
        <f>B3510+('PV model'!$B$3/15)+(I3510/60)</f>
        <v>0.77313048178947774</v>
      </c>
      <c r="K3510" s="2">
        <f t="shared" si="602"/>
        <v>168.40304277315784</v>
      </c>
      <c r="L3510" s="2">
        <f>DEGREES(ASIN((((COS(RADIANS('PV model'!$B$2))*COS(RADIANS(H3510))*COS(RADIANS(K3510)))+(SIN(RADIANS('PV model'!$B$2))*SIN(RADIANS(H3510)))))))</f>
        <v>-12.585302059991564</v>
      </c>
      <c r="M3510" s="3">
        <f t="shared" si="598"/>
        <v>0</v>
      </c>
      <c r="N3510" s="2">
        <f t="shared" si="603"/>
        <v>11.065398564645818</v>
      </c>
      <c r="O3510" s="2">
        <f>IF('PV model'!$B$2&gt;0, 180-N3510,IF('PV model'!$B$2&lt;0,0-N3510,N3510))</f>
        <v>168.93460143535418</v>
      </c>
      <c r="P3510" s="2">
        <f>ABS(O3510-'PV model'!$B$5)</f>
        <v>36.065398564645818</v>
      </c>
      <c r="Q3510" s="3">
        <f t="shared" si="599"/>
        <v>102.58530205999156</v>
      </c>
      <c r="R3510" s="3">
        <f t="shared" si="604"/>
        <v>0</v>
      </c>
      <c r="S3510" s="3">
        <f t="shared" si="600"/>
        <v>0</v>
      </c>
      <c r="T3510" s="3">
        <f>(0.5*(1-COS(RADIANS(90-$X$3)))*(D3510+E3510)*'PV model'!$B$4)</f>
        <v>0</v>
      </c>
      <c r="U3510" s="3">
        <f t="shared" si="605"/>
        <v>0</v>
      </c>
      <c r="V3510" s="3">
        <f>('PV model'!$B$13*(U3510/1000)*(1-'PV model'!$B$14*((20+C3510)-25))*'PV model'!$B$10)/'PV model'!$B$12</f>
        <v>0</v>
      </c>
    </row>
    <row r="3511" spans="1:22" x14ac:dyDescent="0.2">
      <c r="A3511" s="10">
        <f t="shared" si="606"/>
        <v>147</v>
      </c>
      <c r="B3511" s="10">
        <f t="shared" si="607"/>
        <v>2</v>
      </c>
      <c r="C3511" s="23">
        <v>13.4</v>
      </c>
      <c r="D3511" s="24">
        <v>0</v>
      </c>
      <c r="E3511" s="24">
        <v>0</v>
      </c>
      <c r="F3511" s="48"/>
      <c r="G3511" s="48"/>
      <c r="H3511" s="1">
        <f t="shared" si="608"/>
        <v>21.28139036921413</v>
      </c>
      <c r="I3511" s="1">
        <f t="shared" si="601"/>
        <v>2.987828907368661</v>
      </c>
      <c r="J3511" s="4">
        <f>B3511+('PV model'!$B$3/15)+(I3511/60)</f>
        <v>1.7731304817894777</v>
      </c>
      <c r="K3511" s="2">
        <f t="shared" si="602"/>
        <v>153.40304277315784</v>
      </c>
      <c r="L3511" s="2">
        <f>DEGREES(ASIN((((COS(RADIANS('PV model'!$B$2))*COS(RADIANS(H3511))*COS(RADIANS(K3511)))+(SIN(RADIANS('PV model'!$B$2))*SIN(RADIANS(H3511)))))))</f>
        <v>-9.9515925295393792</v>
      </c>
      <c r="M3511" s="3">
        <f t="shared" si="598"/>
        <v>0</v>
      </c>
      <c r="N3511" s="2">
        <f t="shared" si="603"/>
        <v>25.059203918963266</v>
      </c>
      <c r="O3511" s="2">
        <f>IF('PV model'!$B$2&gt;0, 180-N3511,IF('PV model'!$B$2&lt;0,0-N3511,N3511))</f>
        <v>154.94079608103672</v>
      </c>
      <c r="P3511" s="2">
        <f>ABS(O3511-'PV model'!$B$5)</f>
        <v>50.059203918963277</v>
      </c>
      <c r="Q3511" s="3">
        <f t="shared" si="599"/>
        <v>99.951592529539383</v>
      </c>
      <c r="R3511" s="3">
        <f t="shared" si="604"/>
        <v>0</v>
      </c>
      <c r="S3511" s="3">
        <f t="shared" si="600"/>
        <v>0</v>
      </c>
      <c r="T3511" s="3">
        <f>(0.5*(1-COS(RADIANS(90-$X$3)))*(D3511+E3511)*'PV model'!$B$4)</f>
        <v>0</v>
      </c>
      <c r="U3511" s="3">
        <f t="shared" si="605"/>
        <v>0</v>
      </c>
      <c r="V3511" s="3">
        <f>('PV model'!$B$13*(U3511/1000)*(1-'PV model'!$B$14*((20+C3511)-25))*'PV model'!$B$10)/'PV model'!$B$12</f>
        <v>0</v>
      </c>
    </row>
    <row r="3512" spans="1:22" x14ac:dyDescent="0.2">
      <c r="A3512" s="10">
        <f t="shared" si="606"/>
        <v>147</v>
      </c>
      <c r="B3512" s="10">
        <f t="shared" si="607"/>
        <v>3</v>
      </c>
      <c r="C3512" s="23">
        <v>13.4</v>
      </c>
      <c r="D3512" s="24">
        <v>0</v>
      </c>
      <c r="E3512" s="24">
        <v>0</v>
      </c>
      <c r="F3512" s="48"/>
      <c r="G3512" s="48"/>
      <c r="H3512" s="1">
        <f t="shared" si="608"/>
        <v>21.28139036921413</v>
      </c>
      <c r="I3512" s="1">
        <f t="shared" si="601"/>
        <v>2.987828907368661</v>
      </c>
      <c r="J3512" s="4">
        <f>B3512+('PV model'!$B$3/15)+(I3512/60)</f>
        <v>2.7731304817894773</v>
      </c>
      <c r="K3512" s="2">
        <f t="shared" si="602"/>
        <v>138.40304277315784</v>
      </c>
      <c r="L3512" s="2">
        <f>DEGREES(ASIN((((COS(RADIANS('PV model'!$B$2))*COS(RADIANS(H3512))*COS(RADIANS(K3512)))+(SIN(RADIANS('PV model'!$B$2))*SIN(RADIANS(H3512)))))))</f>
        <v>-5.4845838162822336</v>
      </c>
      <c r="M3512" s="3">
        <f t="shared" si="598"/>
        <v>0</v>
      </c>
      <c r="N3512" s="2">
        <f t="shared" si="603"/>
        <v>38.42287380732202</v>
      </c>
      <c r="O3512" s="2">
        <f>IF('PV model'!$B$2&gt;0, 180-N3512,IF('PV model'!$B$2&lt;0,0-N3512,N3512))</f>
        <v>141.57712619267798</v>
      </c>
      <c r="P3512" s="2">
        <f>ABS(O3512-'PV model'!$B$5)</f>
        <v>63.42287380732202</v>
      </c>
      <c r="Q3512" s="3">
        <f t="shared" si="599"/>
        <v>95.484583816282225</v>
      </c>
      <c r="R3512" s="3">
        <f t="shared" si="604"/>
        <v>0</v>
      </c>
      <c r="S3512" s="3">
        <f t="shared" si="600"/>
        <v>0</v>
      </c>
      <c r="T3512" s="3">
        <f>(0.5*(1-COS(RADIANS(90-$X$3)))*(D3512+E3512)*'PV model'!$B$4)</f>
        <v>0</v>
      </c>
      <c r="U3512" s="3">
        <f t="shared" si="605"/>
        <v>0</v>
      </c>
      <c r="V3512" s="3">
        <f>('PV model'!$B$13*(U3512/1000)*(1-'PV model'!$B$14*((20+C3512)-25))*'PV model'!$B$10)/'PV model'!$B$12</f>
        <v>0</v>
      </c>
    </row>
    <row r="3513" spans="1:22" x14ac:dyDescent="0.2">
      <c r="A3513" s="10">
        <f t="shared" si="606"/>
        <v>147</v>
      </c>
      <c r="B3513" s="10">
        <f t="shared" si="607"/>
        <v>4</v>
      </c>
      <c r="C3513" s="23">
        <v>13.5</v>
      </c>
      <c r="D3513" s="24">
        <v>0</v>
      </c>
      <c r="E3513" s="24">
        <v>0</v>
      </c>
      <c r="F3513" s="48"/>
      <c r="G3513" s="48"/>
      <c r="H3513" s="1">
        <f t="shared" si="608"/>
        <v>21.28139036921413</v>
      </c>
      <c r="I3513" s="1">
        <f t="shared" si="601"/>
        <v>2.987828907368661</v>
      </c>
      <c r="J3513" s="4">
        <f>B3513+('PV model'!$B$3/15)+(I3513/60)</f>
        <v>3.7731304817894773</v>
      </c>
      <c r="K3513" s="2">
        <f t="shared" si="602"/>
        <v>123.40304277315784</v>
      </c>
      <c r="L3513" s="2">
        <f>DEGREES(ASIN((((COS(RADIANS('PV model'!$B$2))*COS(RADIANS(H3513))*COS(RADIANS(K3513)))+(SIN(RADIANS('PV model'!$B$2))*SIN(RADIANS(H3513)))))))</f>
        <v>0.49033943941024571</v>
      </c>
      <c r="M3513" s="3">
        <f t="shared" si="598"/>
        <v>0.49033943941024571</v>
      </c>
      <c r="N3513" s="2">
        <f t="shared" si="603"/>
        <v>51.070537286803891</v>
      </c>
      <c r="O3513" s="2">
        <f>IF('PV model'!$B$2&gt;0, 180-N3513,IF('PV model'!$B$2&lt;0,0-N3513,N3513))</f>
        <v>128.9294627131961</v>
      </c>
      <c r="P3513" s="2">
        <f>ABS(O3513-'PV model'!$B$5)</f>
        <v>76.070537286803898</v>
      </c>
      <c r="Q3513" s="3">
        <f t="shared" si="599"/>
        <v>89.509660560589751</v>
      </c>
      <c r="R3513" s="3">
        <f t="shared" si="604"/>
        <v>0</v>
      </c>
      <c r="S3513" s="3">
        <f t="shared" si="600"/>
        <v>0</v>
      </c>
      <c r="T3513" s="3">
        <f>(0.5*(1-COS(RADIANS(90-$X$3)))*(D3513+E3513)*'PV model'!$B$4)</f>
        <v>0</v>
      </c>
      <c r="U3513" s="3">
        <f t="shared" si="605"/>
        <v>0</v>
      </c>
      <c r="V3513" s="3">
        <f>('PV model'!$B$13*(U3513/1000)*(1-'PV model'!$B$14*((20+C3513)-25))*'PV model'!$B$10)/'PV model'!$B$12</f>
        <v>0</v>
      </c>
    </row>
    <row r="3514" spans="1:22" x14ac:dyDescent="0.2">
      <c r="A3514" s="10">
        <f t="shared" si="606"/>
        <v>147</v>
      </c>
      <c r="B3514" s="10">
        <f t="shared" si="607"/>
        <v>5</v>
      </c>
      <c r="C3514" s="23">
        <v>13.8</v>
      </c>
      <c r="D3514" s="24">
        <v>0</v>
      </c>
      <c r="E3514" s="24">
        <v>5.2920000000000007</v>
      </c>
      <c r="F3514" s="48"/>
      <c r="G3514" s="48"/>
      <c r="H3514" s="1">
        <f t="shared" si="608"/>
        <v>21.28139036921413</v>
      </c>
      <c r="I3514" s="1">
        <f t="shared" si="601"/>
        <v>2.987828907368661</v>
      </c>
      <c r="J3514" s="4">
        <f>B3514+('PV model'!$B$3/15)+(I3514/60)</f>
        <v>4.7731304817894777</v>
      </c>
      <c r="K3514" s="2">
        <f t="shared" si="602"/>
        <v>108.40304277315784</v>
      </c>
      <c r="L3514" s="2">
        <f>DEGREES(ASIN((((COS(RADIANS('PV model'!$B$2))*COS(RADIANS(H3514))*COS(RADIANS(K3514)))+(SIN(RADIANS('PV model'!$B$2))*SIN(RADIANS(H3514)))))))</f>
        <v>7.6137814572370264</v>
      </c>
      <c r="M3514" s="3">
        <f t="shared" si="598"/>
        <v>7.6137814572370264</v>
      </c>
      <c r="N3514" s="2">
        <f t="shared" si="603"/>
        <v>63.128194268950871</v>
      </c>
      <c r="O3514" s="2">
        <f>IF('PV model'!$B$2&gt;0, 180-N3514,IF('PV model'!$B$2&lt;0,0-N3514,N3514))</f>
        <v>116.87180573104914</v>
      </c>
      <c r="P3514" s="2">
        <f>ABS(O3514-'PV model'!$B$5)</f>
        <v>88.128194268950864</v>
      </c>
      <c r="Q3514" s="3">
        <f t="shared" si="599"/>
        <v>82.386218542762975</v>
      </c>
      <c r="R3514" s="3">
        <f t="shared" si="604"/>
        <v>0</v>
      </c>
      <c r="S3514" s="3">
        <f t="shared" si="600"/>
        <v>5.2920000000000007</v>
      </c>
      <c r="T3514" s="3">
        <f>(0.5*(1-COS(RADIANS(90-$X$3)))*(D3514+E3514)*'PV model'!$B$4)</f>
        <v>0</v>
      </c>
      <c r="U3514" s="3">
        <f t="shared" si="605"/>
        <v>5.2920000000000007</v>
      </c>
      <c r="V3514" s="3">
        <f>('PV model'!$B$13*(U3514/1000)*(1-'PV model'!$B$14*((20+C3514)-25))*'PV model'!$B$10)/'PV model'!$B$12</f>
        <v>0.5103679311360001</v>
      </c>
    </row>
    <row r="3515" spans="1:22" x14ac:dyDescent="0.2">
      <c r="A3515" s="10">
        <f t="shared" si="606"/>
        <v>147</v>
      </c>
      <c r="B3515" s="10">
        <f t="shared" si="607"/>
        <v>6</v>
      </c>
      <c r="C3515" s="23">
        <v>13.5</v>
      </c>
      <c r="D3515" s="24">
        <v>0</v>
      </c>
      <c r="E3515" s="24">
        <v>50.274000000000001</v>
      </c>
      <c r="F3515" s="48"/>
      <c r="G3515" s="48"/>
      <c r="H3515" s="1">
        <f t="shared" si="608"/>
        <v>21.28139036921413</v>
      </c>
      <c r="I3515" s="1">
        <f t="shared" si="601"/>
        <v>2.987828907368661</v>
      </c>
      <c r="J3515" s="4">
        <f>B3515+('PV model'!$B$3/15)+(I3515/60)</f>
        <v>5.7731304817894777</v>
      </c>
      <c r="K3515" s="2">
        <f t="shared" si="602"/>
        <v>93.403042773157836</v>
      </c>
      <c r="L3515" s="2">
        <f>DEGREES(ASIN((((COS(RADIANS('PV model'!$B$2))*COS(RADIANS(H3515))*COS(RADIANS(K3515)))+(SIN(RADIANS('PV model'!$B$2))*SIN(RADIANS(H3515)))))))</f>
        <v>15.532598927075652</v>
      </c>
      <c r="M3515" s="3">
        <f t="shared" si="598"/>
        <v>15.532598927075652</v>
      </c>
      <c r="N3515" s="2">
        <f t="shared" si="603"/>
        <v>74.889548624846086</v>
      </c>
      <c r="O3515" s="2">
        <f>IF('PV model'!$B$2&gt;0, 180-N3515,IF('PV model'!$B$2&lt;0,0-N3515,N3515))</f>
        <v>105.11045137515391</v>
      </c>
      <c r="P3515" s="2">
        <f>ABS(O3515-'PV model'!$B$5)</f>
        <v>99.889548624846086</v>
      </c>
      <c r="Q3515" s="3">
        <f t="shared" si="599"/>
        <v>74.467401072924346</v>
      </c>
      <c r="R3515" s="3">
        <f t="shared" si="604"/>
        <v>0</v>
      </c>
      <c r="S3515" s="3">
        <f t="shared" si="600"/>
        <v>50.274000000000001</v>
      </c>
      <c r="T3515" s="3">
        <f>(0.5*(1-COS(RADIANS(90-$X$3)))*(D3515+E3515)*'PV model'!$B$4)</f>
        <v>0</v>
      </c>
      <c r="U3515" s="3">
        <f t="shared" si="605"/>
        <v>50.274000000000001</v>
      </c>
      <c r="V3515" s="3">
        <f>('PV model'!$B$13*(U3515/1000)*(1-'PV model'!$B$14*((20+C3515)-25))*'PV model'!$B$10)/'PV model'!$B$12</f>
        <v>4.8545258126399995</v>
      </c>
    </row>
    <row r="3516" spans="1:22" x14ac:dyDescent="0.2">
      <c r="A3516" s="10">
        <f t="shared" si="606"/>
        <v>147</v>
      </c>
      <c r="B3516" s="10">
        <f t="shared" si="607"/>
        <v>7</v>
      </c>
      <c r="C3516" s="23">
        <v>14</v>
      </c>
      <c r="D3516" s="24">
        <v>17.959199999999999</v>
      </c>
      <c r="E3516" s="24">
        <v>111.13200000000001</v>
      </c>
      <c r="F3516" s="48"/>
      <c r="G3516" s="48"/>
      <c r="H3516" s="1">
        <f t="shared" si="608"/>
        <v>21.28139036921413</v>
      </c>
      <c r="I3516" s="1">
        <f t="shared" si="601"/>
        <v>2.987828907368661</v>
      </c>
      <c r="J3516" s="4">
        <f>B3516+('PV model'!$B$3/15)+(I3516/60)</f>
        <v>6.7731304817894777</v>
      </c>
      <c r="K3516" s="2">
        <f t="shared" si="602"/>
        <v>78.403042773157836</v>
      </c>
      <c r="L3516" s="2">
        <f>DEGREES(ASIN((((COS(RADIANS('PV model'!$B$2))*COS(RADIANS(H3516))*COS(RADIANS(K3516)))+(SIN(RADIANS('PV model'!$B$2))*SIN(RADIANS(H3516)))))))</f>
        <v>23.904500641718659</v>
      </c>
      <c r="M3516" s="3">
        <f t="shared" si="598"/>
        <v>23.904500641718659</v>
      </c>
      <c r="N3516" s="2">
        <f t="shared" si="603"/>
        <v>86.78935353800307</v>
      </c>
      <c r="O3516" s="2">
        <f>IF('PV model'!$B$2&gt;0, 180-N3516,IF('PV model'!$B$2&lt;0,0-N3516,N3516))</f>
        <v>93.21064646199693</v>
      </c>
      <c r="P3516" s="2">
        <f>ABS(O3516-'PV model'!$B$5)</f>
        <v>111.78935353800307</v>
      </c>
      <c r="Q3516" s="3">
        <f t="shared" si="599"/>
        <v>66.095499358281344</v>
      </c>
      <c r="R3516" s="3">
        <f t="shared" si="604"/>
        <v>17.959199999999999</v>
      </c>
      <c r="S3516" s="3">
        <f t="shared" si="600"/>
        <v>119.99285171535425</v>
      </c>
      <c r="T3516" s="3">
        <f>(0.5*(1-COS(RADIANS(90-$X$3)))*(D3516+E3516)*'PV model'!$B$4)</f>
        <v>0</v>
      </c>
      <c r="U3516" s="3">
        <f t="shared" si="605"/>
        <v>137.95205171535426</v>
      </c>
      <c r="V3516" s="3">
        <f>('PV model'!$B$13*(U3516/1000)*(1-'PV model'!$B$14*((20+C3516)-25))*'PV model'!$B$10)/'PV model'!$B$12</f>
        <v>13.293258354246007</v>
      </c>
    </row>
    <row r="3517" spans="1:22" x14ac:dyDescent="0.2">
      <c r="A3517" s="10">
        <f t="shared" si="606"/>
        <v>147</v>
      </c>
      <c r="B3517" s="10">
        <f t="shared" si="607"/>
        <v>8</v>
      </c>
      <c r="C3517" s="23">
        <v>14.1</v>
      </c>
      <c r="D3517" s="24">
        <v>0</v>
      </c>
      <c r="E3517" s="24">
        <v>101.42999999999999</v>
      </c>
      <c r="F3517" s="48"/>
      <c r="G3517" s="48"/>
      <c r="H3517" s="1">
        <f t="shared" si="608"/>
        <v>21.28139036921413</v>
      </c>
      <c r="I3517" s="1">
        <f t="shared" si="601"/>
        <v>2.987828907368661</v>
      </c>
      <c r="J3517" s="4">
        <f>B3517+('PV model'!$B$3/15)+(I3517/60)</f>
        <v>7.7731304817894777</v>
      </c>
      <c r="K3517" s="2">
        <f t="shared" si="602"/>
        <v>63.403042773157836</v>
      </c>
      <c r="L3517" s="2">
        <f>DEGREES(ASIN((((COS(RADIANS('PV model'!$B$2))*COS(RADIANS(H3517))*COS(RADIANS(K3517)))+(SIN(RADIANS('PV model'!$B$2))*SIN(RADIANS(H3517)))))))</f>
        <v>32.371707526035507</v>
      </c>
      <c r="M3517" s="3">
        <f t="shared" si="598"/>
        <v>32.371707526035507</v>
      </c>
      <c r="N3517" s="2">
        <f t="shared" si="603"/>
        <v>80.580044373216808</v>
      </c>
      <c r="O3517" s="2">
        <f>IF('PV model'!$B$2&gt;0, 180-N3517,IF('PV model'!$B$2&lt;0,0-N3517,N3517))</f>
        <v>99.419955626783192</v>
      </c>
      <c r="P3517" s="2">
        <f>ABS(O3517-'PV model'!$B$5)</f>
        <v>105.58004437321681</v>
      </c>
      <c r="Q3517" s="3">
        <f t="shared" si="599"/>
        <v>57.628292473964493</v>
      </c>
      <c r="R3517" s="3">
        <f t="shared" si="604"/>
        <v>0</v>
      </c>
      <c r="S3517" s="3">
        <f t="shared" si="600"/>
        <v>101.42999999999999</v>
      </c>
      <c r="T3517" s="3">
        <f>(0.5*(1-COS(RADIANS(90-$X$3)))*(D3517+E3517)*'PV model'!$B$4)</f>
        <v>0</v>
      </c>
      <c r="U3517" s="3">
        <f t="shared" si="605"/>
        <v>101.42999999999999</v>
      </c>
      <c r="V3517" s="3">
        <f>('PV model'!$B$13*(U3517/1000)*(1-'PV model'!$B$14*((20+C3517)-25))*'PV model'!$B$10)/'PV model'!$B$12</f>
        <v>9.7698852820799988</v>
      </c>
    </row>
    <row r="3518" spans="1:22" x14ac:dyDescent="0.2">
      <c r="A3518" s="10">
        <f t="shared" si="606"/>
        <v>147</v>
      </c>
      <c r="B3518" s="10">
        <f t="shared" si="607"/>
        <v>9</v>
      </c>
      <c r="C3518" s="23">
        <v>14.4</v>
      </c>
      <c r="D3518" s="24">
        <v>107.7552</v>
      </c>
      <c r="E3518" s="24">
        <v>216.09</v>
      </c>
      <c r="F3518" s="48"/>
      <c r="G3518" s="48"/>
      <c r="H3518" s="1">
        <f t="shared" si="608"/>
        <v>21.28139036921413</v>
      </c>
      <c r="I3518" s="1">
        <f t="shared" si="601"/>
        <v>2.987828907368661</v>
      </c>
      <c r="J3518" s="4">
        <f>B3518+('PV model'!$B$3/15)+(I3518/60)</f>
        <v>8.7731304817894777</v>
      </c>
      <c r="K3518" s="2">
        <f t="shared" si="602"/>
        <v>48.403042773157836</v>
      </c>
      <c r="L3518" s="2">
        <f>DEGREES(ASIN((((COS(RADIANS('PV model'!$B$2))*COS(RADIANS(H3518))*COS(RADIANS(K3518)))+(SIN(RADIANS('PV model'!$B$2))*SIN(RADIANS(H3518)))))))</f>
        <v>40.504150875494609</v>
      </c>
      <c r="M3518" s="3">
        <f t="shared" si="598"/>
        <v>40.504150875494609</v>
      </c>
      <c r="N3518" s="2">
        <f t="shared" si="603"/>
        <v>66.413818447654606</v>
      </c>
      <c r="O3518" s="2">
        <f>IF('PV model'!$B$2&gt;0, 180-N3518,IF('PV model'!$B$2&lt;0,0-N3518,N3518))</f>
        <v>113.58618155234539</v>
      </c>
      <c r="P3518" s="2">
        <f>ABS(O3518-'PV model'!$B$5)</f>
        <v>91.413818447654606</v>
      </c>
      <c r="Q3518" s="3">
        <f t="shared" si="599"/>
        <v>49.495849124505391</v>
      </c>
      <c r="R3518" s="3">
        <f t="shared" si="604"/>
        <v>107.75520000000002</v>
      </c>
      <c r="S3518" s="3">
        <f t="shared" si="600"/>
        <v>261.69275255543789</v>
      </c>
      <c r="T3518" s="3">
        <f>(0.5*(1-COS(RADIANS(90-$X$3)))*(D3518+E3518)*'PV model'!$B$4)</f>
        <v>0</v>
      </c>
      <c r="U3518" s="3">
        <f t="shared" si="605"/>
        <v>369.44795255543789</v>
      </c>
      <c r="V3518" s="3">
        <f>('PV model'!$B$13*(U3518/1000)*(1-'PV model'!$B$14*((20+C3518)-25))*'PV model'!$B$10)/'PV model'!$B$12</f>
        <v>35.541448685553767</v>
      </c>
    </row>
    <row r="3519" spans="1:22" x14ac:dyDescent="0.2">
      <c r="A3519" s="10">
        <f t="shared" si="606"/>
        <v>147</v>
      </c>
      <c r="B3519" s="10">
        <f t="shared" si="607"/>
        <v>10</v>
      </c>
      <c r="C3519" s="23">
        <v>13.5</v>
      </c>
      <c r="D3519" s="24">
        <v>19.08165</v>
      </c>
      <c r="E3519" s="24">
        <v>271.65600000000001</v>
      </c>
      <c r="F3519" s="48"/>
      <c r="G3519" s="48"/>
      <c r="H3519" s="1">
        <f t="shared" si="608"/>
        <v>21.28139036921413</v>
      </c>
      <c r="I3519" s="1">
        <f t="shared" si="601"/>
        <v>2.987828907368661</v>
      </c>
      <c r="J3519" s="4">
        <f>B3519+('PV model'!$B$3/15)+(I3519/60)</f>
        <v>9.7731304817894777</v>
      </c>
      <c r="K3519" s="2">
        <f t="shared" si="602"/>
        <v>33.403042773157836</v>
      </c>
      <c r="L3519" s="2">
        <f>DEGREES(ASIN((((COS(RADIANS('PV model'!$B$2))*COS(RADIANS(H3519))*COS(RADIANS(K3519)))+(SIN(RADIANS('PV model'!$B$2))*SIN(RADIANS(H3519)))))))</f>
        <v>47.707409714961692</v>
      </c>
      <c r="M3519" s="3">
        <f t="shared" si="598"/>
        <v>47.707409714961692</v>
      </c>
      <c r="N3519" s="2">
        <f t="shared" si="603"/>
        <v>49.669986017386201</v>
      </c>
      <c r="O3519" s="2">
        <f>IF('PV model'!$B$2&gt;0, 180-N3519,IF('PV model'!$B$2&lt;0,0-N3519,N3519))</f>
        <v>130.33001398261379</v>
      </c>
      <c r="P3519" s="2">
        <f>ABS(O3519-'PV model'!$B$5)</f>
        <v>74.669986017386208</v>
      </c>
      <c r="Q3519" s="3">
        <f t="shared" si="599"/>
        <v>42.292590285038308</v>
      </c>
      <c r="R3519" s="3">
        <f t="shared" si="604"/>
        <v>19.08165</v>
      </c>
      <c r="S3519" s="3">
        <f t="shared" si="600"/>
        <v>283.63209009466021</v>
      </c>
      <c r="T3519" s="3">
        <f>(0.5*(1-COS(RADIANS(90-$X$3)))*(D3519+E3519)*'PV model'!$B$4)</f>
        <v>0</v>
      </c>
      <c r="U3519" s="3">
        <f t="shared" si="605"/>
        <v>302.71374009466024</v>
      </c>
      <c r="V3519" s="3">
        <f>('PV model'!$B$13*(U3519/1000)*(1-'PV model'!$B$14*((20+C3519)-25))*'PV model'!$B$10)/'PV model'!$B$12</f>
        <v>29.230450434226917</v>
      </c>
    </row>
    <row r="3520" spans="1:22" x14ac:dyDescent="0.2">
      <c r="A3520" s="10">
        <f t="shared" si="606"/>
        <v>147</v>
      </c>
      <c r="B3520" s="10">
        <f t="shared" si="607"/>
        <v>11</v>
      </c>
      <c r="C3520" s="23">
        <v>12.6</v>
      </c>
      <c r="D3520" s="24">
        <v>8.9795999999999996</v>
      </c>
      <c r="E3520" s="24">
        <v>257.54399999999998</v>
      </c>
      <c r="F3520" s="48"/>
      <c r="G3520" s="48"/>
      <c r="H3520" s="1">
        <f t="shared" si="608"/>
        <v>21.28139036921413</v>
      </c>
      <c r="I3520" s="1">
        <f t="shared" si="601"/>
        <v>2.987828907368661</v>
      </c>
      <c r="J3520" s="4">
        <f>B3520+('PV model'!$B$3/15)+(I3520/60)</f>
        <v>10.773130481789478</v>
      </c>
      <c r="K3520" s="2">
        <f t="shared" si="602"/>
        <v>18.403042773157836</v>
      </c>
      <c r="L3520" s="2">
        <f>DEGREES(ASIN((((COS(RADIANS('PV model'!$B$2))*COS(RADIANS(H3520))*COS(RADIANS(K3520)))+(SIN(RADIANS('PV model'!$B$2))*SIN(RADIANS(H3520)))))))</f>
        <v>53.121200559253808</v>
      </c>
      <c r="M3520" s="3">
        <f t="shared" si="598"/>
        <v>53.121200559253808</v>
      </c>
      <c r="N3520" s="2">
        <f t="shared" si="603"/>
        <v>29.352708584259673</v>
      </c>
      <c r="O3520" s="2">
        <f>IF('PV model'!$B$2&gt;0, 180-N3520,IF('PV model'!$B$2&lt;0,0-N3520,N3520))</f>
        <v>150.64729141574031</v>
      </c>
      <c r="P3520" s="2">
        <f>ABS(O3520-'PV model'!$B$5)</f>
        <v>54.352708584259688</v>
      </c>
      <c r="Q3520" s="3">
        <f t="shared" si="599"/>
        <v>36.878799440746192</v>
      </c>
      <c r="R3520" s="3">
        <f t="shared" si="604"/>
        <v>8.9795999999999996</v>
      </c>
      <c r="S3520" s="3">
        <f t="shared" si="600"/>
        <v>262.94729504722574</v>
      </c>
      <c r="T3520" s="3">
        <f>(0.5*(1-COS(RADIANS(90-$X$3)))*(D3520+E3520)*'PV model'!$B$4)</f>
        <v>0</v>
      </c>
      <c r="U3520" s="3">
        <f t="shared" si="605"/>
        <v>271.92689504722574</v>
      </c>
      <c r="V3520" s="3">
        <f>('PV model'!$B$13*(U3520/1000)*(1-'PV model'!$B$14*((20+C3520)-25))*'PV model'!$B$10)/'PV model'!$B$12</f>
        <v>26.355485331081496</v>
      </c>
    </row>
    <row r="3521" spans="1:22" x14ac:dyDescent="0.2">
      <c r="A3521" s="10">
        <f t="shared" si="606"/>
        <v>147</v>
      </c>
      <c r="B3521" s="10">
        <f t="shared" si="607"/>
        <v>12</v>
      </c>
      <c r="C3521" s="23">
        <v>11.7</v>
      </c>
      <c r="D3521" s="24">
        <v>2.2448999999999999</v>
      </c>
      <c r="E3521" s="24">
        <v>210.798</v>
      </c>
      <c r="F3521" s="48"/>
      <c r="G3521" s="48"/>
      <c r="H3521" s="1">
        <f t="shared" si="608"/>
        <v>21.28139036921413</v>
      </c>
      <c r="I3521" s="1">
        <f t="shared" si="601"/>
        <v>2.987828907368661</v>
      </c>
      <c r="J3521" s="4">
        <f>B3521+('PV model'!$B$3/15)+(I3521/60)</f>
        <v>11.773130481789478</v>
      </c>
      <c r="K3521" s="2">
        <f t="shared" si="602"/>
        <v>3.4030427731578339</v>
      </c>
      <c r="L3521" s="2">
        <f>DEGREES(ASIN((((COS(RADIANS('PV model'!$B$2))*COS(RADIANS(H3521))*COS(RADIANS(K3521)))+(SIN(RADIANS('PV model'!$B$2))*SIN(RADIANS(H3521)))))))</f>
        <v>55.686685125257817</v>
      </c>
      <c r="M3521" s="3">
        <f t="shared" si="598"/>
        <v>55.686685125257817</v>
      </c>
      <c r="N3521" s="2">
        <f t="shared" si="603"/>
        <v>5.6308820427775581</v>
      </c>
      <c r="O3521" s="2">
        <f>IF('PV model'!$B$2&gt;0, 180-N3521,IF('PV model'!$B$2&lt;0,0-N3521,N3521))</f>
        <v>174.36911795722244</v>
      </c>
      <c r="P3521" s="2">
        <f>ABS(O3521-'PV model'!$B$5)</f>
        <v>30.630882042777557</v>
      </c>
      <c r="Q3521" s="3">
        <f t="shared" si="599"/>
        <v>34.313314874742183</v>
      </c>
      <c r="R3521" s="3">
        <f t="shared" si="604"/>
        <v>2.2448999999999999</v>
      </c>
      <c r="S3521" s="3">
        <f t="shared" si="600"/>
        <v>212.12125446336628</v>
      </c>
      <c r="T3521" s="3">
        <f>(0.5*(1-COS(RADIANS(90-$X$3)))*(D3521+E3521)*'PV model'!$B$4)</f>
        <v>0</v>
      </c>
      <c r="U3521" s="3">
        <f t="shared" si="605"/>
        <v>214.36615446336629</v>
      </c>
      <c r="V3521" s="3">
        <f>('PV model'!$B$13*(U3521/1000)*(1-'PV model'!$B$14*((20+C3521)-25))*'PV model'!$B$10)/'PV model'!$B$12</f>
        <v>20.853769306713854</v>
      </c>
    </row>
    <row r="3522" spans="1:22" x14ac:dyDescent="0.2">
      <c r="A3522" s="10">
        <f t="shared" si="606"/>
        <v>147</v>
      </c>
      <c r="B3522" s="10">
        <f t="shared" si="607"/>
        <v>13</v>
      </c>
      <c r="C3522" s="23">
        <v>10.3</v>
      </c>
      <c r="D3522" s="24">
        <v>1.1224499999999999</v>
      </c>
      <c r="E3522" s="24">
        <v>215.20799999999997</v>
      </c>
      <c r="F3522" s="48"/>
      <c r="G3522" s="48"/>
      <c r="H3522" s="1">
        <f t="shared" si="608"/>
        <v>21.28139036921413</v>
      </c>
      <c r="I3522" s="1">
        <f t="shared" si="601"/>
        <v>2.987828907368661</v>
      </c>
      <c r="J3522" s="4">
        <f>B3522+('PV model'!$B$3/15)+(I3522/60)</f>
        <v>12.773130481789478</v>
      </c>
      <c r="K3522" s="2">
        <f t="shared" si="602"/>
        <v>-11.596957226842166</v>
      </c>
      <c r="L3522" s="2">
        <f>DEGREES(ASIN((((COS(RADIANS('PV model'!$B$2))*COS(RADIANS(H3522))*COS(RADIANS(K3522)))+(SIN(RADIANS('PV model'!$B$2))*SIN(RADIANS(H3522)))))))</f>
        <v>54.698630258935296</v>
      </c>
      <c r="M3522" s="3">
        <f t="shared" si="598"/>
        <v>54.698630258935296</v>
      </c>
      <c r="N3522" s="2">
        <f t="shared" si="603"/>
        <v>-18.91397080139761</v>
      </c>
      <c r="O3522" s="2">
        <f>IF('PV model'!$B$2&gt;0, 180-N3522,IF('PV model'!$B$2&lt;0,0-N3522,N3522))</f>
        <v>198.91397080139762</v>
      </c>
      <c r="P3522" s="2">
        <f>ABS(O3522-'PV model'!$B$5)</f>
        <v>6.0860291986023753</v>
      </c>
      <c r="Q3522" s="3">
        <f t="shared" si="599"/>
        <v>35.301369741064704</v>
      </c>
      <c r="R3522" s="3">
        <f t="shared" si="604"/>
        <v>1.1224499999999999</v>
      </c>
      <c r="S3522" s="3">
        <f t="shared" si="600"/>
        <v>215.88859110160615</v>
      </c>
      <c r="T3522" s="3">
        <f>(0.5*(1-COS(RADIANS(90-$X$3)))*(D3522+E3522)*'PV model'!$B$4)</f>
        <v>0</v>
      </c>
      <c r="U3522" s="3">
        <f t="shared" si="605"/>
        <v>217.01104110160614</v>
      </c>
      <c r="V3522" s="3">
        <f>('PV model'!$B$13*(U3522/1000)*(1-'PV model'!$B$14*((20+C3522)-25))*'PV model'!$B$10)/'PV model'!$B$12</f>
        <v>21.232544286743995</v>
      </c>
    </row>
    <row r="3523" spans="1:22" x14ac:dyDescent="0.2">
      <c r="A3523" s="10">
        <f t="shared" si="606"/>
        <v>147</v>
      </c>
      <c r="B3523" s="10">
        <f t="shared" si="607"/>
        <v>14</v>
      </c>
      <c r="C3523" s="23">
        <v>8.4</v>
      </c>
      <c r="D3523" s="24">
        <v>1.1224499999999999</v>
      </c>
      <c r="E3523" s="24">
        <v>208.15200000000002</v>
      </c>
      <c r="F3523" s="48"/>
      <c r="G3523" s="48"/>
      <c r="H3523" s="1">
        <f t="shared" si="608"/>
        <v>21.28139036921413</v>
      </c>
      <c r="I3523" s="1">
        <f t="shared" si="601"/>
        <v>2.987828907368661</v>
      </c>
      <c r="J3523" s="4">
        <f>B3523+('PV model'!$B$3/15)+(I3523/60)</f>
        <v>13.773130481789478</v>
      </c>
      <c r="K3523" s="2">
        <f t="shared" si="602"/>
        <v>-26.596957226842164</v>
      </c>
      <c r="L3523" s="2">
        <f>DEGREES(ASIN((((COS(RADIANS('PV model'!$B$2))*COS(RADIANS(H3523))*COS(RADIANS(K3523)))+(SIN(RADIANS('PV model'!$B$2))*SIN(RADIANS(H3523)))))))</f>
        <v>50.447999337006955</v>
      </c>
      <c r="M3523" s="3">
        <f t="shared" si="598"/>
        <v>50.447999337006955</v>
      </c>
      <c r="N3523" s="2">
        <f t="shared" si="603"/>
        <v>-40.930606478400215</v>
      </c>
      <c r="O3523" s="2">
        <f>IF('PV model'!$B$2&gt;0, 180-N3523,IF('PV model'!$B$2&lt;0,0-N3523,N3523))</f>
        <v>220.93060647840022</v>
      </c>
      <c r="P3523" s="2">
        <f>ABS(O3523-'PV model'!$B$5)</f>
        <v>15.930606478400222</v>
      </c>
      <c r="Q3523" s="3">
        <f t="shared" si="599"/>
        <v>39.552000662993045</v>
      </c>
      <c r="R3523" s="3">
        <f t="shared" si="604"/>
        <v>1.1224499999999999</v>
      </c>
      <c r="S3523" s="3">
        <f t="shared" si="600"/>
        <v>208.88814438416193</v>
      </c>
      <c r="T3523" s="3">
        <f>(0.5*(1-COS(RADIANS(90-$X$3)))*(D3523+E3523)*'PV model'!$B$4)</f>
        <v>0</v>
      </c>
      <c r="U3523" s="3">
        <f t="shared" si="605"/>
        <v>210.01059438416192</v>
      </c>
      <c r="V3523" s="3">
        <f>('PV model'!$B$13*(U3523/1000)*(1-'PV model'!$B$14*((20+C3523)-25))*'PV model'!$B$10)/'PV model'!$B$12</f>
        <v>20.707158852041712</v>
      </c>
    </row>
    <row r="3524" spans="1:22" x14ac:dyDescent="0.2">
      <c r="A3524" s="10">
        <f t="shared" si="606"/>
        <v>147</v>
      </c>
      <c r="B3524" s="10">
        <f t="shared" si="607"/>
        <v>15</v>
      </c>
      <c r="C3524" s="23">
        <v>8.1</v>
      </c>
      <c r="D3524" s="24">
        <v>1.1224499999999999</v>
      </c>
      <c r="E3524" s="24">
        <v>189.63</v>
      </c>
      <c r="F3524" s="48"/>
      <c r="G3524" s="48"/>
      <c r="H3524" s="1">
        <f t="shared" si="608"/>
        <v>21.28139036921413</v>
      </c>
      <c r="I3524" s="1">
        <f t="shared" si="601"/>
        <v>2.987828907368661</v>
      </c>
      <c r="J3524" s="4">
        <f>B3524+('PV model'!$B$3/15)+(I3524/60)</f>
        <v>14.773130481789478</v>
      </c>
      <c r="K3524" s="2">
        <f t="shared" si="602"/>
        <v>-41.596957226842164</v>
      </c>
      <c r="L3524" s="2">
        <f>DEGREES(ASIN((((COS(RADIANS('PV model'!$B$2))*COS(RADIANS(H3524))*COS(RADIANS(K3524)))+(SIN(RADIANS('PV model'!$B$2))*SIN(RADIANS(H3524)))))))</f>
        <v>43.93237101420641</v>
      </c>
      <c r="M3524" s="3">
        <f t="shared" si="598"/>
        <v>43.93237101420641</v>
      </c>
      <c r="N3524" s="2">
        <f t="shared" si="603"/>
        <v>-59.204291394846464</v>
      </c>
      <c r="O3524" s="2">
        <f>IF('PV model'!$B$2&gt;0, 180-N3524,IF('PV model'!$B$2&lt;0,0-N3524,N3524))</f>
        <v>239.20429139484645</v>
      </c>
      <c r="P3524" s="2">
        <f>ABS(O3524-'PV model'!$B$5)</f>
        <v>34.20429139484645</v>
      </c>
      <c r="Q3524" s="3">
        <f t="shared" si="599"/>
        <v>46.06762898579359</v>
      </c>
      <c r="R3524" s="3">
        <f t="shared" si="604"/>
        <v>1.1224499999999999</v>
      </c>
      <c r="S3524" s="3">
        <f t="shared" si="600"/>
        <v>190.42423476970544</v>
      </c>
      <c r="T3524" s="3">
        <f>(0.5*(1-COS(RADIANS(90-$X$3)))*(D3524+E3524)*'PV model'!$B$4)</f>
        <v>0</v>
      </c>
      <c r="U3524" s="3">
        <f t="shared" si="605"/>
        <v>191.54668476970542</v>
      </c>
      <c r="V3524" s="3">
        <f>('PV model'!$B$13*(U3524/1000)*(1-'PV model'!$B$14*((20+C3524)-25))*'PV model'!$B$10)/'PV model'!$B$12</f>
        <v>18.909583727620966</v>
      </c>
    </row>
    <row r="3525" spans="1:22" x14ac:dyDescent="0.2">
      <c r="A3525" s="10">
        <f t="shared" si="606"/>
        <v>147</v>
      </c>
      <c r="B3525" s="10">
        <f t="shared" si="607"/>
        <v>16</v>
      </c>
      <c r="C3525" s="23">
        <v>8.1999999999999993</v>
      </c>
      <c r="D3525" s="24">
        <v>1.1224499999999999</v>
      </c>
      <c r="E3525" s="24">
        <v>161.40600000000001</v>
      </c>
      <c r="F3525" s="48"/>
      <c r="G3525" s="48"/>
      <c r="H3525" s="1">
        <f t="shared" si="608"/>
        <v>21.28139036921413</v>
      </c>
      <c r="I3525" s="1">
        <f t="shared" si="601"/>
        <v>2.987828907368661</v>
      </c>
      <c r="J3525" s="4">
        <f>B3525+('PV model'!$B$3/15)+(I3525/60)</f>
        <v>15.773130481789478</v>
      </c>
      <c r="K3525" s="2">
        <f t="shared" si="602"/>
        <v>-56.596957226842164</v>
      </c>
      <c r="L3525" s="2">
        <f>DEGREES(ASIN((((COS(RADIANS('PV model'!$B$2))*COS(RADIANS(H3525))*COS(RADIANS(K3525)))+(SIN(RADIANS('PV model'!$B$2))*SIN(RADIANS(H3525)))))))</f>
        <v>36.133803693995532</v>
      </c>
      <c r="M3525" s="3">
        <f t="shared" si="598"/>
        <v>36.133803693995532</v>
      </c>
      <c r="N3525" s="2">
        <f t="shared" si="603"/>
        <v>-74.400259426107709</v>
      </c>
      <c r="O3525" s="2">
        <f>IF('PV model'!$B$2&gt;0, 180-N3525,IF('PV model'!$B$2&lt;0,0-N3525,N3525))</f>
        <v>254.40025942610771</v>
      </c>
      <c r="P3525" s="2">
        <f>ABS(O3525-'PV model'!$B$5)</f>
        <v>49.400259426107709</v>
      </c>
      <c r="Q3525" s="3">
        <f t="shared" si="599"/>
        <v>53.866196306004468</v>
      </c>
      <c r="R3525" s="3">
        <f t="shared" si="604"/>
        <v>1.1224499999999999</v>
      </c>
      <c r="S3525" s="3">
        <f t="shared" si="600"/>
        <v>162.20670653014125</v>
      </c>
      <c r="T3525" s="3">
        <f>(0.5*(1-COS(RADIANS(90-$X$3)))*(D3525+E3525)*'PV model'!$B$4)</f>
        <v>0</v>
      </c>
      <c r="U3525" s="3">
        <f t="shared" si="605"/>
        <v>163.32915653014123</v>
      </c>
      <c r="V3525" s="3">
        <f>('PV model'!$B$13*(U3525/1000)*(1-'PV model'!$B$14*((20+C3525)-25))*'PV model'!$B$10)/'PV model'!$B$12</f>
        <v>16.117404790922478</v>
      </c>
    </row>
    <row r="3526" spans="1:22" x14ac:dyDescent="0.2">
      <c r="A3526" s="10">
        <f t="shared" si="606"/>
        <v>147</v>
      </c>
      <c r="B3526" s="10">
        <f t="shared" si="607"/>
        <v>17</v>
      </c>
      <c r="C3526" s="23">
        <v>8.4</v>
      </c>
      <c r="D3526" s="24">
        <v>0</v>
      </c>
      <c r="E3526" s="24">
        <v>126.126</v>
      </c>
      <c r="F3526" s="48"/>
      <c r="G3526" s="48"/>
      <c r="H3526" s="1">
        <f t="shared" si="608"/>
        <v>21.28139036921413</v>
      </c>
      <c r="I3526" s="1">
        <f t="shared" si="601"/>
        <v>2.987828907368661</v>
      </c>
      <c r="J3526" s="4">
        <f>B3526+('PV model'!$B$3/15)+(I3526/60)</f>
        <v>16.773130481789476</v>
      </c>
      <c r="K3526" s="2">
        <f t="shared" si="602"/>
        <v>-71.596957226842136</v>
      </c>
      <c r="L3526" s="2">
        <f>DEGREES(ASIN((((COS(RADIANS('PV model'!$B$2))*COS(RADIANS(H3526))*COS(RADIANS(K3526)))+(SIN(RADIANS('PV model'!$B$2))*SIN(RADIANS(H3526)))))))</f>
        <v>27.75787062650371</v>
      </c>
      <c r="M3526" s="3">
        <f t="shared" ref="M3526:M3589" si="609">IF(L3526&gt;0, L3526, 0)</f>
        <v>27.75787062650371</v>
      </c>
      <c r="N3526" s="2">
        <f t="shared" si="603"/>
        <v>-87.612868055593736</v>
      </c>
      <c r="O3526" s="2">
        <f>IF('PV model'!$B$2&gt;0, 180-N3526,IF('PV model'!$B$2&lt;0,0-N3526,N3526))</f>
        <v>267.61286805559371</v>
      </c>
      <c r="P3526" s="2">
        <f>ABS(O3526-'PV model'!$B$5)</f>
        <v>62.612868055593708</v>
      </c>
      <c r="Q3526" s="3">
        <f t="shared" ref="Q3526:Q3589" si="610">DEGREES(ACOS((SIN(RADIANS(L3526))*COS(RADIANS(90-$X$3))+COS(RADIANS(L3526))*COS(RADIANS(P3526))*SIN(RADIANS(90-$X$3)))))</f>
        <v>62.242129373496283</v>
      </c>
      <c r="R3526" s="3">
        <f t="shared" si="604"/>
        <v>0</v>
      </c>
      <c r="S3526" s="3">
        <f t="shared" ref="S3526:S3589" si="611">IF($Z$3=TRUE, IF(E3526=0,0,E3526*(0.5*(1+COS(RADIANS(90-$X$3))*(1+(1-(E3526^2/(D3526+E3526)^2))*(SIN(RADIANS(0.5*$X$3))^3)))*(1+(1-(E3526^2/(D3526+E3526)^2))*(COS(RADIANS(Q3526))^2)*(SIN(RADIANS(90-L3526))^3)))), IF(E3526=0,0,E3526*(0.5*(1+COS(RADIANS(90-$X$3))))))</f>
        <v>126.126</v>
      </c>
      <c r="T3526" s="3">
        <f>(0.5*(1-COS(RADIANS(90-$X$3)))*(D3526+E3526)*'PV model'!$B$4)</f>
        <v>0</v>
      </c>
      <c r="U3526" s="3">
        <f t="shared" si="605"/>
        <v>126.126</v>
      </c>
      <c r="V3526" s="3">
        <f>('PV model'!$B$13*(U3526/1000)*(1-'PV model'!$B$14*((20+C3526)-25))*'PV model'!$B$10)/'PV model'!$B$12</f>
        <v>12.436092212544002</v>
      </c>
    </row>
    <row r="3527" spans="1:22" x14ac:dyDescent="0.2">
      <c r="A3527" s="10">
        <f t="shared" si="606"/>
        <v>147</v>
      </c>
      <c r="B3527" s="10">
        <f t="shared" si="607"/>
        <v>18</v>
      </c>
      <c r="C3527" s="23">
        <v>8.4</v>
      </c>
      <c r="D3527" s="24">
        <v>0</v>
      </c>
      <c r="E3527" s="24">
        <v>101.42999999999999</v>
      </c>
      <c r="F3527" s="48"/>
      <c r="G3527" s="48"/>
      <c r="H3527" s="1">
        <f t="shared" si="608"/>
        <v>21.28139036921413</v>
      </c>
      <c r="I3527" s="1">
        <f t="shared" ref="I3527:I3590" si="612">9.87*SIN(RADIANS(1.978*A3527-160.22))-7.53*COS(RADIANS(0.989*A3527-80.11))-1.5*SIN((RADIANS(0.989*A3527-80.11)))</f>
        <v>2.987828907368661</v>
      </c>
      <c r="J3527" s="4">
        <f>B3527+('PV model'!$B$3/15)+(I3527/60)</f>
        <v>17.773130481789476</v>
      </c>
      <c r="K3527" s="2">
        <f t="shared" ref="K3527:K3590" si="613">15*(12-J3527)</f>
        <v>-86.596957226842136</v>
      </c>
      <c r="L3527" s="2">
        <f>DEGREES(ASIN((((COS(RADIANS('PV model'!$B$2))*COS(RADIANS(H3527))*COS(RADIANS(K3527)))+(SIN(RADIANS('PV model'!$B$2))*SIN(RADIANS(H3527)))))))</f>
        <v>19.295744409897079</v>
      </c>
      <c r="M3527" s="3">
        <f t="shared" si="609"/>
        <v>19.295744409897079</v>
      </c>
      <c r="N3527" s="2">
        <f t="shared" ref="N3527:N3590" si="614">DEGREES(ASIN((COS(RADIANS(H3527))*SIN(RADIANS(K3527)))/COS(RADIANS(L3527))))</f>
        <v>-80.24037767469882</v>
      </c>
      <c r="O3527" s="2">
        <f>IF('PV model'!$B$2&gt;0, 180-N3527,IF('PV model'!$B$2&lt;0,0-N3527,N3527))</f>
        <v>260.24037767469883</v>
      </c>
      <c r="P3527" s="2">
        <f>ABS(O3527-'PV model'!$B$5)</f>
        <v>55.240377674698834</v>
      </c>
      <c r="Q3527" s="3">
        <f t="shared" si="610"/>
        <v>70.704255590102932</v>
      </c>
      <c r="R3527" s="3">
        <f t="shared" ref="R3527:R3590" si="615">IF(D3527=0,0,D3527*COS(RADIANS(Q3527))/SIN(RADIANS(L3527)))</f>
        <v>0</v>
      </c>
      <c r="S3527" s="3">
        <f t="shared" si="611"/>
        <v>101.42999999999999</v>
      </c>
      <c r="T3527" s="3">
        <f>(0.5*(1-COS(RADIANS(90-$X$3)))*(D3527+E3527)*'PV model'!$B$4)</f>
        <v>0</v>
      </c>
      <c r="U3527" s="3">
        <f t="shared" ref="U3527:U3590" si="616">R3527+S3527+T3527</f>
        <v>101.42999999999999</v>
      </c>
      <c r="V3527" s="3">
        <f>('PV model'!$B$13*(U3527/1000)*(1-'PV model'!$B$14*((20+C3527)-25))*'PV model'!$B$10)/'PV model'!$B$12</f>
        <v>10.001053177919999</v>
      </c>
    </row>
    <row r="3528" spans="1:22" x14ac:dyDescent="0.2">
      <c r="A3528" s="10">
        <f t="shared" ref="A3528:A3591" si="617">IF(B3528&gt;1,A3527,A3527+1)</f>
        <v>147</v>
      </c>
      <c r="B3528" s="10">
        <f t="shared" ref="B3528:B3591" si="618">IF(B3527&lt;24,B3527+1,1)</f>
        <v>19</v>
      </c>
      <c r="C3528" s="23">
        <v>8.4</v>
      </c>
      <c r="D3528" s="24">
        <v>0</v>
      </c>
      <c r="E3528" s="24">
        <v>63.504000000000005</v>
      </c>
      <c r="F3528" s="48"/>
      <c r="G3528" s="48"/>
      <c r="H3528" s="1">
        <f t="shared" ref="H3528:H3591" si="619">(23.465*SIN(RADIANS(280.1+0.9863*A3528)))</f>
        <v>21.28139036921413</v>
      </c>
      <c r="I3528" s="1">
        <f t="shared" si="612"/>
        <v>2.987828907368661</v>
      </c>
      <c r="J3528" s="4">
        <f>B3528+('PV model'!$B$3/15)+(I3528/60)</f>
        <v>18.773130481789476</v>
      </c>
      <c r="K3528" s="2">
        <f t="shared" si="613"/>
        <v>-101.59695722684214</v>
      </c>
      <c r="L3528" s="2">
        <f>DEGREES(ASIN((((COS(RADIANS('PV model'!$B$2))*COS(RADIANS(H3528))*COS(RADIANS(K3528)))+(SIN(RADIANS('PV model'!$B$2))*SIN(RADIANS(H3528)))))))</f>
        <v>11.128934056432781</v>
      </c>
      <c r="M3528" s="3">
        <f t="shared" si="609"/>
        <v>11.128934056432781</v>
      </c>
      <c r="N3528" s="2">
        <f t="shared" si="614"/>
        <v>-68.47862541635061</v>
      </c>
      <c r="O3528" s="2">
        <f>IF('PV model'!$B$2&gt;0, 180-N3528,IF('PV model'!$B$2&lt;0,0-N3528,N3528))</f>
        <v>248.47862541635061</v>
      </c>
      <c r="P3528" s="2">
        <f>ABS(O3528-'PV model'!$B$5)</f>
        <v>43.47862541635061</v>
      </c>
      <c r="Q3528" s="3">
        <f t="shared" si="610"/>
        <v>78.871065943567217</v>
      </c>
      <c r="R3528" s="3">
        <f t="shared" si="615"/>
        <v>0</v>
      </c>
      <c r="S3528" s="3">
        <f t="shared" si="611"/>
        <v>63.504000000000005</v>
      </c>
      <c r="T3528" s="3">
        <f>(0.5*(1-COS(RADIANS(90-$X$3)))*(D3528+E3528)*'PV model'!$B$4)</f>
        <v>0</v>
      </c>
      <c r="U3528" s="3">
        <f t="shared" si="616"/>
        <v>63.504000000000005</v>
      </c>
      <c r="V3528" s="3">
        <f>('PV model'!$B$13*(U3528/1000)*(1-'PV model'!$B$14*((20+C3528)-25))*'PV model'!$B$10)/'PV model'!$B$12</f>
        <v>6.261528946176</v>
      </c>
    </row>
    <row r="3529" spans="1:22" x14ac:dyDescent="0.2">
      <c r="A3529" s="10">
        <f t="shared" si="617"/>
        <v>147</v>
      </c>
      <c r="B3529" s="10">
        <f t="shared" si="618"/>
        <v>20</v>
      </c>
      <c r="C3529" s="23">
        <v>8.5</v>
      </c>
      <c r="D3529" s="24">
        <v>0</v>
      </c>
      <c r="E3529" s="24">
        <v>24.696000000000002</v>
      </c>
      <c r="F3529" s="48"/>
      <c r="G3529" s="48"/>
      <c r="H3529" s="1">
        <f t="shared" si="619"/>
        <v>21.28139036921413</v>
      </c>
      <c r="I3529" s="1">
        <f t="shared" si="612"/>
        <v>2.987828907368661</v>
      </c>
      <c r="J3529" s="4">
        <f>B3529+('PV model'!$B$3/15)+(I3529/60)</f>
        <v>19.773130481789476</v>
      </c>
      <c r="K3529" s="2">
        <f t="shared" si="613"/>
        <v>-116.59695722684214</v>
      </c>
      <c r="L3529" s="2">
        <f>DEGREES(ASIN((((COS(RADIANS('PV model'!$B$2))*COS(RADIANS(H3529))*COS(RADIANS(K3529)))+(SIN(RADIANS('PV model'!$B$2))*SIN(RADIANS(H3529)))))))</f>
        <v>3.6017548682383707</v>
      </c>
      <c r="M3529" s="3">
        <f t="shared" si="609"/>
        <v>3.6017548682383707</v>
      </c>
      <c r="N3529" s="2">
        <f t="shared" si="614"/>
        <v>-56.60045790881076</v>
      </c>
      <c r="O3529" s="2">
        <f>IF('PV model'!$B$2&gt;0, 180-N3529,IF('PV model'!$B$2&lt;0,0-N3529,N3529))</f>
        <v>236.60045790881077</v>
      </c>
      <c r="P3529" s="2">
        <f>ABS(O3529-'PV model'!$B$5)</f>
        <v>31.600457908810768</v>
      </c>
      <c r="Q3529" s="3">
        <f t="shared" si="610"/>
        <v>86.398245131761627</v>
      </c>
      <c r="R3529" s="3">
        <f t="shared" si="615"/>
        <v>0</v>
      </c>
      <c r="S3529" s="3">
        <f t="shared" si="611"/>
        <v>24.696000000000002</v>
      </c>
      <c r="T3529" s="3">
        <f>(0.5*(1-COS(RADIANS(90-$X$3)))*(D3529+E3529)*'PV model'!$B$4)</f>
        <v>0</v>
      </c>
      <c r="U3529" s="3">
        <f t="shared" si="616"/>
        <v>24.696000000000002</v>
      </c>
      <c r="V3529" s="3">
        <f>('PV model'!$B$13*(U3529/1000)*(1-'PV model'!$B$14*((20+C3529)-25))*'PV model'!$B$10)/'PV model'!$B$12</f>
        <v>2.4340515897600001</v>
      </c>
    </row>
    <row r="3530" spans="1:22" x14ac:dyDescent="0.2">
      <c r="A3530" s="10">
        <f t="shared" si="617"/>
        <v>147</v>
      </c>
      <c r="B3530" s="10">
        <f t="shared" si="618"/>
        <v>21</v>
      </c>
      <c r="C3530" s="23">
        <v>8.5</v>
      </c>
      <c r="D3530" s="24">
        <v>0</v>
      </c>
      <c r="E3530" s="24">
        <v>3.528</v>
      </c>
      <c r="F3530" s="48"/>
      <c r="G3530" s="48"/>
      <c r="H3530" s="1">
        <f t="shared" si="619"/>
        <v>21.28139036921413</v>
      </c>
      <c r="I3530" s="1">
        <f t="shared" si="612"/>
        <v>2.987828907368661</v>
      </c>
      <c r="J3530" s="4">
        <f>B3530+('PV model'!$B$3/15)+(I3530/60)</f>
        <v>20.773130481789476</v>
      </c>
      <c r="K3530" s="2">
        <f t="shared" si="613"/>
        <v>-131.59695722684214</v>
      </c>
      <c r="L3530" s="2">
        <f>DEGREES(ASIN((((COS(RADIANS('PV model'!$B$2))*COS(RADIANS(H3530))*COS(RADIANS(K3530)))+(SIN(RADIANS('PV model'!$B$2))*SIN(RADIANS(H3530)))))))</f>
        <v>-2.9389718775547102</v>
      </c>
      <c r="M3530" s="3">
        <f t="shared" si="609"/>
        <v>0</v>
      </c>
      <c r="N3530" s="2">
        <f t="shared" si="614"/>
        <v>-44.247220830696868</v>
      </c>
      <c r="O3530" s="2">
        <f>IF('PV model'!$B$2&gt;0, 180-N3530,IF('PV model'!$B$2&lt;0,0-N3530,N3530))</f>
        <v>224.24722083069688</v>
      </c>
      <c r="P3530" s="2">
        <f>ABS(O3530-'PV model'!$B$5)</f>
        <v>19.247220830696875</v>
      </c>
      <c r="Q3530" s="3">
        <f t="shared" si="610"/>
        <v>92.938971877554721</v>
      </c>
      <c r="R3530" s="3">
        <f t="shared" si="615"/>
        <v>0</v>
      </c>
      <c r="S3530" s="3">
        <f t="shared" si="611"/>
        <v>3.528</v>
      </c>
      <c r="T3530" s="3">
        <f>(0.5*(1-COS(RADIANS(90-$X$3)))*(D3530+E3530)*'PV model'!$B$4)</f>
        <v>0</v>
      </c>
      <c r="U3530" s="3">
        <f t="shared" si="616"/>
        <v>3.528</v>
      </c>
      <c r="V3530" s="3">
        <f>('PV model'!$B$13*(U3530/1000)*(1-'PV model'!$B$14*((20+C3530)-25))*'PV model'!$B$10)/'PV model'!$B$12</f>
        <v>0.34772165567999996</v>
      </c>
    </row>
    <row r="3531" spans="1:22" x14ac:dyDescent="0.2">
      <c r="A3531" s="10">
        <f t="shared" si="617"/>
        <v>147</v>
      </c>
      <c r="B3531" s="10">
        <f t="shared" si="618"/>
        <v>22</v>
      </c>
      <c r="C3531" s="23">
        <v>8.5</v>
      </c>
      <c r="D3531" s="24">
        <v>0</v>
      </c>
      <c r="E3531" s="24">
        <v>0</v>
      </c>
      <c r="F3531" s="48"/>
      <c r="G3531" s="48"/>
      <c r="H3531" s="1">
        <f t="shared" si="619"/>
        <v>21.28139036921413</v>
      </c>
      <c r="I3531" s="1">
        <f t="shared" si="612"/>
        <v>2.987828907368661</v>
      </c>
      <c r="J3531" s="4">
        <f>B3531+('PV model'!$B$3/15)+(I3531/60)</f>
        <v>21.773130481789476</v>
      </c>
      <c r="K3531" s="2">
        <f t="shared" si="613"/>
        <v>-146.59695722684214</v>
      </c>
      <c r="L3531" s="2">
        <f>DEGREES(ASIN((((COS(RADIANS('PV model'!$B$2))*COS(RADIANS(H3531))*COS(RADIANS(K3531)))+(SIN(RADIANS('PV model'!$B$2))*SIN(RADIANS(H3531)))))))</f>
        <v>-8.1339152630913496</v>
      </c>
      <c r="M3531" s="3">
        <f t="shared" si="609"/>
        <v>0</v>
      </c>
      <c r="N3531" s="2">
        <f t="shared" si="614"/>
        <v>-31.211409630548399</v>
      </c>
      <c r="O3531" s="2">
        <f>IF('PV model'!$B$2&gt;0, 180-N3531,IF('PV model'!$B$2&lt;0,0-N3531,N3531))</f>
        <v>211.21140963054839</v>
      </c>
      <c r="P3531" s="2">
        <f>ABS(O3531-'PV model'!$B$5)</f>
        <v>6.2114096305483883</v>
      </c>
      <c r="Q3531" s="3">
        <f t="shared" si="610"/>
        <v>98.133915263091353</v>
      </c>
      <c r="R3531" s="3">
        <f t="shared" si="615"/>
        <v>0</v>
      </c>
      <c r="S3531" s="3">
        <f t="shared" si="611"/>
        <v>0</v>
      </c>
      <c r="T3531" s="3">
        <f>(0.5*(1-COS(RADIANS(90-$X$3)))*(D3531+E3531)*'PV model'!$B$4)</f>
        <v>0</v>
      </c>
      <c r="U3531" s="3">
        <f t="shared" si="616"/>
        <v>0</v>
      </c>
      <c r="V3531" s="3">
        <f>('PV model'!$B$13*(U3531/1000)*(1-'PV model'!$B$14*((20+C3531)-25))*'PV model'!$B$10)/'PV model'!$B$12</f>
        <v>0</v>
      </c>
    </row>
    <row r="3532" spans="1:22" x14ac:dyDescent="0.2">
      <c r="A3532" s="10">
        <f t="shared" si="617"/>
        <v>147</v>
      </c>
      <c r="B3532" s="10">
        <f t="shared" si="618"/>
        <v>23</v>
      </c>
      <c r="C3532" s="23">
        <v>8.5</v>
      </c>
      <c r="D3532" s="24">
        <v>0</v>
      </c>
      <c r="E3532" s="24">
        <v>0</v>
      </c>
      <c r="F3532" s="48"/>
      <c r="G3532" s="48"/>
      <c r="H3532" s="1">
        <f t="shared" si="619"/>
        <v>21.28139036921413</v>
      </c>
      <c r="I3532" s="1">
        <f t="shared" si="612"/>
        <v>2.987828907368661</v>
      </c>
      <c r="J3532" s="4">
        <f>B3532+('PV model'!$B$3/15)+(I3532/60)</f>
        <v>22.773130481789476</v>
      </c>
      <c r="K3532" s="2">
        <f t="shared" si="613"/>
        <v>-161.59695722684214</v>
      </c>
      <c r="L3532" s="2">
        <f>DEGREES(ASIN((((COS(RADIANS('PV model'!$B$2))*COS(RADIANS(H3532))*COS(RADIANS(K3532)))+(SIN(RADIANS('PV model'!$B$2))*SIN(RADIANS(H3532)))))))</f>
        <v>-11.634977091969544</v>
      </c>
      <c r="M3532" s="3">
        <f t="shared" si="609"/>
        <v>0</v>
      </c>
      <c r="N3532" s="2">
        <f t="shared" si="614"/>
        <v>-17.478203969398756</v>
      </c>
      <c r="O3532" s="2">
        <f>IF('PV model'!$B$2&gt;0, 180-N3532,IF('PV model'!$B$2&lt;0,0-N3532,N3532))</f>
        <v>197.47820396939875</v>
      </c>
      <c r="P3532" s="2">
        <f>ABS(O3532-'PV model'!$B$5)</f>
        <v>7.5217960306012515</v>
      </c>
      <c r="Q3532" s="3">
        <f t="shared" si="610"/>
        <v>101.63497709196955</v>
      </c>
      <c r="R3532" s="3">
        <f t="shared" si="615"/>
        <v>0</v>
      </c>
      <c r="S3532" s="3">
        <f t="shared" si="611"/>
        <v>0</v>
      </c>
      <c r="T3532" s="3">
        <f>(0.5*(1-COS(RADIANS(90-$X$3)))*(D3532+E3532)*'PV model'!$B$4)</f>
        <v>0</v>
      </c>
      <c r="U3532" s="3">
        <f t="shared" si="616"/>
        <v>0</v>
      </c>
      <c r="V3532" s="3">
        <f>('PV model'!$B$13*(U3532/1000)*(1-'PV model'!$B$14*((20+C3532)-25))*'PV model'!$B$10)/'PV model'!$B$12</f>
        <v>0</v>
      </c>
    </row>
    <row r="3533" spans="1:22" x14ac:dyDescent="0.2">
      <c r="A3533" s="10">
        <f t="shared" si="617"/>
        <v>147</v>
      </c>
      <c r="B3533" s="10">
        <f t="shared" si="618"/>
        <v>24</v>
      </c>
      <c r="C3533" s="23">
        <v>8.3000000000000007</v>
      </c>
      <c r="D3533" s="24">
        <v>0</v>
      </c>
      <c r="E3533" s="24">
        <v>0</v>
      </c>
      <c r="F3533" s="48"/>
      <c r="G3533" s="48"/>
      <c r="H3533" s="1">
        <f t="shared" si="619"/>
        <v>21.28139036921413</v>
      </c>
      <c r="I3533" s="1">
        <f t="shared" si="612"/>
        <v>2.987828907368661</v>
      </c>
      <c r="J3533" s="4">
        <f>B3533+('PV model'!$B$3/15)+(I3533/60)</f>
        <v>23.773130481789476</v>
      </c>
      <c r="K3533" s="2">
        <f t="shared" si="613"/>
        <v>-176.59695722684214</v>
      </c>
      <c r="L3533" s="2">
        <f>DEGREES(ASIN((((COS(RADIANS('PV model'!$B$2))*COS(RADIANS(H3533))*COS(RADIANS(K3533)))+(SIN(RADIANS('PV model'!$B$2))*SIN(RADIANS(H3533)))))))</f>
        <v>-13.163842147468094</v>
      </c>
      <c r="M3533" s="3">
        <f t="shared" si="609"/>
        <v>0</v>
      </c>
      <c r="N3533" s="2">
        <f t="shared" si="614"/>
        <v>-3.2563981623316844</v>
      </c>
      <c r="O3533" s="2">
        <f>IF('PV model'!$B$2&gt;0, 180-N3533,IF('PV model'!$B$2&lt;0,0-N3533,N3533))</f>
        <v>183.25639816233169</v>
      </c>
      <c r="P3533" s="2">
        <f>ABS(O3533-'PV model'!$B$5)</f>
        <v>21.743601837668308</v>
      </c>
      <c r="Q3533" s="3">
        <f t="shared" si="610"/>
        <v>103.16384214746809</v>
      </c>
      <c r="R3533" s="3">
        <f t="shared" si="615"/>
        <v>0</v>
      </c>
      <c r="S3533" s="3">
        <f t="shared" si="611"/>
        <v>0</v>
      </c>
      <c r="T3533" s="3">
        <f>(0.5*(1-COS(RADIANS(90-$X$3)))*(D3533+E3533)*'PV model'!$B$4)</f>
        <v>0</v>
      </c>
      <c r="U3533" s="3">
        <f t="shared" si="616"/>
        <v>0</v>
      </c>
      <c r="V3533" s="3">
        <f>('PV model'!$B$13*(U3533/1000)*(1-'PV model'!$B$14*((20+C3533)-25))*'PV model'!$B$10)/'PV model'!$B$12</f>
        <v>0</v>
      </c>
    </row>
    <row r="3534" spans="1:22" x14ac:dyDescent="0.2">
      <c r="A3534" s="10">
        <f t="shared" si="617"/>
        <v>148</v>
      </c>
      <c r="B3534" s="10">
        <f t="shared" si="618"/>
        <v>1</v>
      </c>
      <c r="C3534" s="23">
        <v>8.1</v>
      </c>
      <c r="D3534" s="24">
        <v>0</v>
      </c>
      <c r="E3534" s="24">
        <v>0</v>
      </c>
      <c r="F3534" s="48"/>
      <c r="G3534" s="48"/>
      <c r="H3534" s="1">
        <f t="shared" si="619"/>
        <v>21.448387115326437</v>
      </c>
      <c r="I3534" s="1">
        <f t="shared" si="612"/>
        <v>2.8698008548016989</v>
      </c>
      <c r="J3534" s="4">
        <f>B3534+('PV model'!$B$3/15)+(I3534/60)</f>
        <v>0.77116334758002836</v>
      </c>
      <c r="K3534" s="2">
        <f t="shared" si="613"/>
        <v>168.43254978629957</v>
      </c>
      <c r="L3534" s="2">
        <f>DEGREES(ASIN((((COS(RADIANS('PV model'!$B$2))*COS(RADIANS(H3534))*COS(RADIANS(K3534)))+(SIN(RADIANS('PV model'!$B$2))*SIN(RADIANS(H3534)))))))</f>
        <v>-12.422642951086274</v>
      </c>
      <c r="M3534" s="3">
        <f t="shared" si="609"/>
        <v>0</v>
      </c>
      <c r="N3534" s="2">
        <f t="shared" si="614"/>
        <v>11.017518500629361</v>
      </c>
      <c r="O3534" s="2">
        <f>IF('PV model'!$B$2&gt;0, 180-N3534,IF('PV model'!$B$2&lt;0,0-N3534,N3534))</f>
        <v>168.98248149937064</v>
      </c>
      <c r="P3534" s="2">
        <f>ABS(O3534-'PV model'!$B$5)</f>
        <v>36.017518500629365</v>
      </c>
      <c r="Q3534" s="3">
        <f t="shared" si="610"/>
        <v>102.42264295108627</v>
      </c>
      <c r="R3534" s="3">
        <f t="shared" si="615"/>
        <v>0</v>
      </c>
      <c r="S3534" s="3">
        <f t="shared" si="611"/>
        <v>0</v>
      </c>
      <c r="T3534" s="3">
        <f>(0.5*(1-COS(RADIANS(90-$X$3)))*(D3534+E3534)*'PV model'!$B$4)</f>
        <v>0</v>
      </c>
      <c r="U3534" s="3">
        <f t="shared" si="616"/>
        <v>0</v>
      </c>
      <c r="V3534" s="3">
        <f>('PV model'!$B$13*(U3534/1000)*(1-'PV model'!$B$14*((20+C3534)-25))*'PV model'!$B$10)/'PV model'!$B$12</f>
        <v>0</v>
      </c>
    </row>
    <row r="3535" spans="1:22" x14ac:dyDescent="0.2">
      <c r="A3535" s="10">
        <f t="shared" si="617"/>
        <v>148</v>
      </c>
      <c r="B3535" s="10">
        <f t="shared" si="618"/>
        <v>2</v>
      </c>
      <c r="C3535" s="23">
        <v>8</v>
      </c>
      <c r="D3535" s="24">
        <v>0</v>
      </c>
      <c r="E3535" s="24">
        <v>0</v>
      </c>
      <c r="F3535" s="48"/>
      <c r="G3535" s="48"/>
      <c r="H3535" s="1">
        <f t="shared" si="619"/>
        <v>21.448387115326437</v>
      </c>
      <c r="I3535" s="1">
        <f t="shared" si="612"/>
        <v>2.8698008548016989</v>
      </c>
      <c r="J3535" s="4">
        <f>B3535+('PV model'!$B$3/15)+(I3535/60)</f>
        <v>1.7711633475800284</v>
      </c>
      <c r="K3535" s="2">
        <f t="shared" si="613"/>
        <v>153.43254978629957</v>
      </c>
      <c r="L3535" s="2">
        <f>DEGREES(ASIN((((COS(RADIANS('PV model'!$B$2))*COS(RADIANS(H3535))*COS(RADIANS(K3535)))+(SIN(RADIANS('PV model'!$B$2))*SIN(RADIANS(H3535)))))))</f>
        <v>-9.7972863778558121</v>
      </c>
      <c r="M3535" s="3">
        <f t="shared" si="609"/>
        <v>0</v>
      </c>
      <c r="N3535" s="2">
        <f t="shared" si="614"/>
        <v>24.988641427752217</v>
      </c>
      <c r="O3535" s="2">
        <f>IF('PV model'!$B$2&gt;0, 180-N3535,IF('PV model'!$B$2&lt;0,0-N3535,N3535))</f>
        <v>155.01135857224779</v>
      </c>
      <c r="P3535" s="2">
        <f>ABS(O3535-'PV model'!$B$5)</f>
        <v>49.988641427752214</v>
      </c>
      <c r="Q3535" s="3">
        <f t="shared" si="610"/>
        <v>99.797286377855812</v>
      </c>
      <c r="R3535" s="3">
        <f t="shared" si="615"/>
        <v>0</v>
      </c>
      <c r="S3535" s="3">
        <f t="shared" si="611"/>
        <v>0</v>
      </c>
      <c r="T3535" s="3">
        <f>(0.5*(1-COS(RADIANS(90-$X$3)))*(D3535+E3535)*'PV model'!$B$4)</f>
        <v>0</v>
      </c>
      <c r="U3535" s="3">
        <f t="shared" si="616"/>
        <v>0</v>
      </c>
      <c r="V3535" s="3">
        <f>('PV model'!$B$13*(U3535/1000)*(1-'PV model'!$B$14*((20+C3535)-25))*'PV model'!$B$10)/'PV model'!$B$12</f>
        <v>0</v>
      </c>
    </row>
    <row r="3536" spans="1:22" x14ac:dyDescent="0.2">
      <c r="A3536" s="10">
        <f t="shared" si="617"/>
        <v>148</v>
      </c>
      <c r="B3536" s="10">
        <f t="shared" si="618"/>
        <v>3</v>
      </c>
      <c r="C3536" s="23">
        <v>7.3</v>
      </c>
      <c r="D3536" s="24">
        <v>0</v>
      </c>
      <c r="E3536" s="24">
        <v>0</v>
      </c>
      <c r="F3536" s="48"/>
      <c r="G3536" s="48"/>
      <c r="H3536" s="1">
        <f t="shared" si="619"/>
        <v>21.448387115326437</v>
      </c>
      <c r="I3536" s="1">
        <f t="shared" si="612"/>
        <v>2.8698008548016989</v>
      </c>
      <c r="J3536" s="4">
        <f>B3536+('PV model'!$B$3/15)+(I3536/60)</f>
        <v>2.7711633475800284</v>
      </c>
      <c r="K3536" s="2">
        <f t="shared" si="613"/>
        <v>138.43254978629957</v>
      </c>
      <c r="L3536" s="2">
        <f>DEGREES(ASIN((((COS(RADIANS('PV model'!$B$2))*COS(RADIANS(H3536))*COS(RADIANS(K3536)))+(SIN(RADIANS('PV model'!$B$2))*SIN(RADIANS(H3536)))))))</f>
        <v>-5.3403265926304275</v>
      </c>
      <c r="M3536" s="3">
        <f t="shared" si="609"/>
        <v>0</v>
      </c>
      <c r="N3536" s="2">
        <f t="shared" si="614"/>
        <v>38.33397388442669</v>
      </c>
      <c r="O3536" s="2">
        <f>IF('PV model'!$B$2&gt;0, 180-N3536,IF('PV model'!$B$2&lt;0,0-N3536,N3536))</f>
        <v>141.66602611557332</v>
      </c>
      <c r="P3536" s="2">
        <f>ABS(O3536-'PV model'!$B$5)</f>
        <v>63.333973884426683</v>
      </c>
      <c r="Q3536" s="3">
        <f t="shared" si="610"/>
        <v>95.340326592630433</v>
      </c>
      <c r="R3536" s="3">
        <f t="shared" si="615"/>
        <v>0</v>
      </c>
      <c r="S3536" s="3">
        <f t="shared" si="611"/>
        <v>0</v>
      </c>
      <c r="T3536" s="3">
        <f>(0.5*(1-COS(RADIANS(90-$X$3)))*(D3536+E3536)*'PV model'!$B$4)</f>
        <v>0</v>
      </c>
      <c r="U3536" s="3">
        <f t="shared" si="616"/>
        <v>0</v>
      </c>
      <c r="V3536" s="3">
        <f>('PV model'!$B$13*(U3536/1000)*(1-'PV model'!$B$14*((20+C3536)-25))*'PV model'!$B$10)/'PV model'!$B$12</f>
        <v>0</v>
      </c>
    </row>
    <row r="3537" spans="1:22" x14ac:dyDescent="0.2">
      <c r="A3537" s="10">
        <f t="shared" si="617"/>
        <v>148</v>
      </c>
      <c r="B3537" s="10">
        <f t="shared" si="618"/>
        <v>4</v>
      </c>
      <c r="C3537" s="23">
        <v>7.8</v>
      </c>
      <c r="D3537" s="24">
        <v>0</v>
      </c>
      <c r="E3537" s="24">
        <v>0</v>
      </c>
      <c r="F3537" s="48"/>
      <c r="G3537" s="48"/>
      <c r="H3537" s="1">
        <f t="shared" si="619"/>
        <v>21.448387115326437</v>
      </c>
      <c r="I3537" s="1">
        <f t="shared" si="612"/>
        <v>2.8698008548016989</v>
      </c>
      <c r="J3537" s="4">
        <f>B3537+('PV model'!$B$3/15)+(I3537/60)</f>
        <v>3.7711633475800284</v>
      </c>
      <c r="K3537" s="2">
        <f t="shared" si="613"/>
        <v>123.43254978629957</v>
      </c>
      <c r="L3537" s="2">
        <f>DEGREES(ASIN((((COS(RADIANS('PV model'!$B$2))*COS(RADIANS(H3537))*COS(RADIANS(K3537)))+(SIN(RADIANS('PV model'!$B$2))*SIN(RADIANS(H3537)))))))</f>
        <v>0.62450105851193072</v>
      </c>
      <c r="M3537" s="3">
        <f t="shared" si="609"/>
        <v>0.62450105851193072</v>
      </c>
      <c r="N3537" s="2">
        <f t="shared" si="614"/>
        <v>50.967364155830246</v>
      </c>
      <c r="O3537" s="2">
        <f>IF('PV model'!$B$2&gt;0, 180-N3537,IF('PV model'!$B$2&lt;0,0-N3537,N3537))</f>
        <v>129.03263584416976</v>
      </c>
      <c r="P3537" s="2">
        <f>ABS(O3537-'PV model'!$B$5)</f>
        <v>75.967364155830239</v>
      </c>
      <c r="Q3537" s="3">
        <f t="shared" si="610"/>
        <v>89.375498941488075</v>
      </c>
      <c r="R3537" s="3">
        <f t="shared" si="615"/>
        <v>0</v>
      </c>
      <c r="S3537" s="3">
        <f t="shared" si="611"/>
        <v>0</v>
      </c>
      <c r="T3537" s="3">
        <f>(0.5*(1-COS(RADIANS(90-$X$3)))*(D3537+E3537)*'PV model'!$B$4)</f>
        <v>0</v>
      </c>
      <c r="U3537" s="3">
        <f t="shared" si="616"/>
        <v>0</v>
      </c>
      <c r="V3537" s="3">
        <f>('PV model'!$B$13*(U3537/1000)*(1-'PV model'!$B$14*((20+C3537)-25))*'PV model'!$B$10)/'PV model'!$B$12</f>
        <v>0</v>
      </c>
    </row>
    <row r="3538" spans="1:22" x14ac:dyDescent="0.2">
      <c r="A3538" s="10">
        <f t="shared" si="617"/>
        <v>148</v>
      </c>
      <c r="B3538" s="10">
        <f t="shared" si="618"/>
        <v>5</v>
      </c>
      <c r="C3538" s="23">
        <v>7.2</v>
      </c>
      <c r="D3538" s="24">
        <v>0</v>
      </c>
      <c r="E3538" s="24">
        <v>14.112</v>
      </c>
      <c r="F3538" s="48"/>
      <c r="G3538" s="48"/>
      <c r="H3538" s="1">
        <f t="shared" si="619"/>
        <v>21.448387115326437</v>
      </c>
      <c r="I3538" s="1">
        <f t="shared" si="612"/>
        <v>2.8698008548016989</v>
      </c>
      <c r="J3538" s="4">
        <f>B3538+('PV model'!$B$3/15)+(I3538/60)</f>
        <v>4.7711633475800284</v>
      </c>
      <c r="K3538" s="2">
        <f t="shared" si="613"/>
        <v>108.43254978629957</v>
      </c>
      <c r="L3538" s="2">
        <f>DEGREES(ASIN((((COS(RADIANS('PV model'!$B$2))*COS(RADIANS(H3538))*COS(RADIANS(K3538)))+(SIN(RADIANS('PV model'!$B$2))*SIN(RADIANS(H3538)))))))</f>
        <v>7.7391938994072236</v>
      </c>
      <c r="M3538" s="3">
        <f t="shared" si="609"/>
        <v>7.7391938994072236</v>
      </c>
      <c r="N3538" s="2">
        <f t="shared" si="614"/>
        <v>63.013523530597524</v>
      </c>
      <c r="O3538" s="2">
        <f>IF('PV model'!$B$2&gt;0, 180-N3538,IF('PV model'!$B$2&lt;0,0-N3538,N3538))</f>
        <v>116.98647646940248</v>
      </c>
      <c r="P3538" s="2">
        <f>ABS(O3538-'PV model'!$B$5)</f>
        <v>88.013523530597524</v>
      </c>
      <c r="Q3538" s="3">
        <f t="shared" si="610"/>
        <v>82.260806100592788</v>
      </c>
      <c r="R3538" s="3">
        <f t="shared" si="615"/>
        <v>0</v>
      </c>
      <c r="S3538" s="3">
        <f t="shared" si="611"/>
        <v>14.112</v>
      </c>
      <c r="T3538" s="3">
        <f>(0.5*(1-COS(RADIANS(90-$X$3)))*(D3538+E3538)*'PV model'!$B$4)</f>
        <v>0</v>
      </c>
      <c r="U3538" s="3">
        <f t="shared" si="616"/>
        <v>14.112</v>
      </c>
      <c r="V3538" s="3">
        <f>('PV model'!$B$13*(U3538/1000)*(1-'PV model'!$B$14*((20+C3538)-25))*'PV model'!$B$10)/'PV model'!$B$12</f>
        <v>1.3982219274239998</v>
      </c>
    </row>
    <row r="3539" spans="1:22" x14ac:dyDescent="0.2">
      <c r="A3539" s="10">
        <f t="shared" si="617"/>
        <v>148</v>
      </c>
      <c r="B3539" s="10">
        <f t="shared" si="618"/>
        <v>6</v>
      </c>
      <c r="C3539" s="23">
        <v>7.5</v>
      </c>
      <c r="D3539" s="24">
        <v>102.14295</v>
      </c>
      <c r="E3539" s="24">
        <v>64.385999999999996</v>
      </c>
      <c r="F3539" s="48"/>
      <c r="G3539" s="48"/>
      <c r="H3539" s="1">
        <f t="shared" si="619"/>
        <v>21.448387115326437</v>
      </c>
      <c r="I3539" s="1">
        <f t="shared" si="612"/>
        <v>2.8698008548016989</v>
      </c>
      <c r="J3539" s="4">
        <f>B3539+('PV model'!$B$3/15)+(I3539/60)</f>
        <v>5.7711633475800284</v>
      </c>
      <c r="K3539" s="2">
        <f t="shared" si="613"/>
        <v>93.432549786299575</v>
      </c>
      <c r="L3539" s="2">
        <f>DEGREES(ASIN((((COS(RADIANS('PV model'!$B$2))*COS(RADIANS(H3539))*COS(RADIANS(K3539)))+(SIN(RADIANS('PV model'!$B$2))*SIN(RADIANS(H3539)))))))</f>
        <v>15.651666857577764</v>
      </c>
      <c r="M3539" s="3">
        <f t="shared" si="609"/>
        <v>15.651666857577764</v>
      </c>
      <c r="N3539" s="2">
        <f t="shared" si="614"/>
        <v>74.764679275312687</v>
      </c>
      <c r="O3539" s="2">
        <f>IF('PV model'!$B$2&gt;0, 180-N3539,IF('PV model'!$B$2&lt;0,0-N3539,N3539))</f>
        <v>105.23532072468731</v>
      </c>
      <c r="P3539" s="2">
        <f>ABS(O3539-'PV model'!$B$5)</f>
        <v>99.764679275312687</v>
      </c>
      <c r="Q3539" s="3">
        <f t="shared" si="610"/>
        <v>74.348333142422234</v>
      </c>
      <c r="R3539" s="3">
        <f t="shared" si="615"/>
        <v>102.14294999999998</v>
      </c>
      <c r="S3539" s="3">
        <f t="shared" si="611"/>
        <v>78.1602196204866</v>
      </c>
      <c r="T3539" s="3">
        <f>(0.5*(1-COS(RADIANS(90-$X$3)))*(D3539+E3539)*'PV model'!$B$4)</f>
        <v>0</v>
      </c>
      <c r="U3539" s="3">
        <f t="shared" si="616"/>
        <v>180.30316962048659</v>
      </c>
      <c r="V3539" s="3">
        <f>('PV model'!$B$13*(U3539/1000)*(1-'PV model'!$B$14*((20+C3539)-25))*'PV model'!$B$10)/'PV model'!$B$12</f>
        <v>17.842873786911202</v>
      </c>
    </row>
    <row r="3540" spans="1:22" x14ac:dyDescent="0.2">
      <c r="A3540" s="10">
        <f t="shared" si="617"/>
        <v>148</v>
      </c>
      <c r="B3540" s="10">
        <f t="shared" si="618"/>
        <v>7</v>
      </c>
      <c r="C3540" s="23">
        <v>9.3000000000000007</v>
      </c>
      <c r="D3540" s="24">
        <v>134.26639999999998</v>
      </c>
      <c r="E3540" s="24">
        <v>107.60399999999998</v>
      </c>
      <c r="F3540" s="48"/>
      <c r="G3540" s="48"/>
      <c r="H3540" s="1">
        <f t="shared" si="619"/>
        <v>21.448387115326437</v>
      </c>
      <c r="I3540" s="1">
        <f t="shared" si="612"/>
        <v>2.8698008548016989</v>
      </c>
      <c r="J3540" s="4">
        <f>B3540+('PV model'!$B$3/15)+(I3540/60)</f>
        <v>6.7711633475800284</v>
      </c>
      <c r="K3540" s="2">
        <f t="shared" si="613"/>
        <v>78.432549786299575</v>
      </c>
      <c r="L3540" s="2">
        <f>DEGREES(ASIN((((COS(RADIANS('PV model'!$B$2))*COS(RADIANS(H3540))*COS(RADIANS(K3540)))+(SIN(RADIANS('PV model'!$B$2))*SIN(RADIANS(H3540)))))))</f>
        <v>24.020501194662796</v>
      </c>
      <c r="M3540" s="3">
        <f t="shared" si="609"/>
        <v>24.020501194662796</v>
      </c>
      <c r="N3540" s="2">
        <f t="shared" si="614"/>
        <v>86.654495133093732</v>
      </c>
      <c r="O3540" s="2">
        <f>IF('PV model'!$B$2&gt;0, 180-N3540,IF('PV model'!$B$2&lt;0,0-N3540,N3540))</f>
        <v>93.345504866906268</v>
      </c>
      <c r="P3540" s="2">
        <f>ABS(O3540-'PV model'!$B$5)</f>
        <v>111.65449513309373</v>
      </c>
      <c r="Q3540" s="3">
        <f t="shared" si="610"/>
        <v>65.979498805337201</v>
      </c>
      <c r="R3540" s="3">
        <f t="shared" si="615"/>
        <v>134.2664</v>
      </c>
      <c r="S3540" s="3">
        <f t="shared" si="611"/>
        <v>135.30444248498739</v>
      </c>
      <c r="T3540" s="3">
        <f>(0.5*(1-COS(RADIANS(90-$X$3)))*(D3540+E3540)*'PV model'!$B$4)</f>
        <v>0</v>
      </c>
      <c r="U3540" s="3">
        <f t="shared" si="616"/>
        <v>269.57084248498739</v>
      </c>
      <c r="V3540" s="3">
        <f>('PV model'!$B$13*(U3540/1000)*(1-'PV model'!$B$14*((20+C3540)-25))*'PV model'!$B$10)/'PV model'!$B$12</f>
        <v>26.482825030464792</v>
      </c>
    </row>
    <row r="3541" spans="1:22" x14ac:dyDescent="0.2">
      <c r="A3541" s="10">
        <f t="shared" si="617"/>
        <v>148</v>
      </c>
      <c r="B3541" s="10">
        <f t="shared" si="618"/>
        <v>8</v>
      </c>
      <c r="C3541" s="23">
        <v>8.1</v>
      </c>
      <c r="D3541" s="24">
        <v>212.08959999999999</v>
      </c>
      <c r="E3541" s="24">
        <v>137.59200000000001</v>
      </c>
      <c r="F3541" s="48"/>
      <c r="G3541" s="48"/>
      <c r="H3541" s="1">
        <f t="shared" si="619"/>
        <v>21.448387115326437</v>
      </c>
      <c r="I3541" s="1">
        <f t="shared" si="612"/>
        <v>2.8698008548016989</v>
      </c>
      <c r="J3541" s="4">
        <f>B3541+('PV model'!$B$3/15)+(I3541/60)</f>
        <v>7.7711633475800284</v>
      </c>
      <c r="K3541" s="2">
        <f t="shared" si="613"/>
        <v>63.432549786299575</v>
      </c>
      <c r="L3541" s="2">
        <f>DEGREES(ASIN((((COS(RADIANS('PV model'!$B$2))*COS(RADIANS(H3541))*COS(RADIANS(K3541)))+(SIN(RADIANS('PV model'!$B$2))*SIN(RADIANS(H3541)))))))</f>
        <v>32.488798070226387</v>
      </c>
      <c r="M3541" s="3">
        <f t="shared" si="609"/>
        <v>32.488798070226387</v>
      </c>
      <c r="N3541" s="2">
        <f t="shared" si="614"/>
        <v>80.724823407733751</v>
      </c>
      <c r="O3541" s="2">
        <f>IF('PV model'!$B$2&gt;0, 180-N3541,IF('PV model'!$B$2&lt;0,0-N3541,N3541))</f>
        <v>99.275176592266249</v>
      </c>
      <c r="P3541" s="2">
        <f>ABS(O3541-'PV model'!$B$5)</f>
        <v>105.72482340773375</v>
      </c>
      <c r="Q3541" s="3">
        <f t="shared" si="610"/>
        <v>57.511201929773613</v>
      </c>
      <c r="R3541" s="3">
        <f t="shared" si="615"/>
        <v>212.08960000000005</v>
      </c>
      <c r="S3541" s="3">
        <f t="shared" si="611"/>
        <v>181.29279850704285</v>
      </c>
      <c r="T3541" s="3">
        <f>(0.5*(1-COS(RADIANS(90-$X$3)))*(D3541+E3541)*'PV model'!$B$4)</f>
        <v>0</v>
      </c>
      <c r="U3541" s="3">
        <f t="shared" si="616"/>
        <v>393.38239850704292</v>
      </c>
      <c r="V3541" s="3">
        <f>('PV model'!$B$13*(U3541/1000)*(1-'PV model'!$B$14*((20+C3541)-25))*'PV model'!$B$10)/'PV model'!$B$12</f>
        <v>38.83490549828494</v>
      </c>
    </row>
    <row r="3542" spans="1:22" x14ac:dyDescent="0.2">
      <c r="A3542" s="10">
        <f t="shared" si="617"/>
        <v>148</v>
      </c>
      <c r="B3542" s="10">
        <f t="shared" si="618"/>
        <v>9</v>
      </c>
      <c r="C3542" s="23">
        <v>9.4</v>
      </c>
      <c r="D3542" s="24">
        <v>250.89429999999999</v>
      </c>
      <c r="E3542" s="24">
        <v>188.74800000000002</v>
      </c>
      <c r="F3542" s="48"/>
      <c r="G3542" s="48"/>
      <c r="H3542" s="1">
        <f t="shared" si="619"/>
        <v>21.448387115326437</v>
      </c>
      <c r="I3542" s="1">
        <f t="shared" si="612"/>
        <v>2.8698008548016989</v>
      </c>
      <c r="J3542" s="4">
        <f>B3542+('PV model'!$B$3/15)+(I3542/60)</f>
        <v>8.7711633475800284</v>
      </c>
      <c r="K3542" s="2">
        <f t="shared" si="613"/>
        <v>48.432549786299575</v>
      </c>
      <c r="L3542" s="2">
        <f>DEGREES(ASIN((((COS(RADIANS('PV model'!$B$2))*COS(RADIANS(H3542))*COS(RADIANS(K3542)))+(SIN(RADIANS('PV model'!$B$2))*SIN(RADIANS(H3542)))))))</f>
        <v>40.627437810247088</v>
      </c>
      <c r="M3542" s="3">
        <f t="shared" si="609"/>
        <v>40.627437810247088</v>
      </c>
      <c r="N3542" s="2">
        <f t="shared" si="614"/>
        <v>66.56644674746758</v>
      </c>
      <c r="O3542" s="2">
        <f>IF('PV model'!$B$2&gt;0, 180-N3542,IF('PV model'!$B$2&lt;0,0-N3542,N3542))</f>
        <v>113.43355325253242</v>
      </c>
      <c r="P3542" s="2">
        <f>ABS(O3542-'PV model'!$B$5)</f>
        <v>91.56644674746758</v>
      </c>
      <c r="Q3542" s="3">
        <f t="shared" si="610"/>
        <v>49.372562189752905</v>
      </c>
      <c r="R3542" s="3">
        <f t="shared" si="615"/>
        <v>250.89429999999996</v>
      </c>
      <c r="S3542" s="3">
        <f t="shared" si="611"/>
        <v>248.61590949549401</v>
      </c>
      <c r="T3542" s="3">
        <f>(0.5*(1-COS(RADIANS(90-$X$3)))*(D3542+E3542)*'PV model'!$B$4)</f>
        <v>0</v>
      </c>
      <c r="U3542" s="3">
        <f t="shared" si="616"/>
        <v>499.510209495494</v>
      </c>
      <c r="V3542" s="3">
        <f>('PV model'!$B$13*(U3542/1000)*(1-'PV model'!$B$14*((20+C3542)-25))*'PV model'!$B$10)/'PV model'!$B$12</f>
        <v>49.052254227645001</v>
      </c>
    </row>
    <row r="3543" spans="1:22" x14ac:dyDescent="0.2">
      <c r="A3543" s="10">
        <f t="shared" si="617"/>
        <v>148</v>
      </c>
      <c r="B3543" s="10">
        <f t="shared" si="618"/>
        <v>10</v>
      </c>
      <c r="C3543" s="23">
        <v>10.9</v>
      </c>
      <c r="D3543" s="24">
        <v>544.38824999999997</v>
      </c>
      <c r="E3543" s="24">
        <v>212.56200000000001</v>
      </c>
      <c r="F3543" s="48"/>
      <c r="G3543" s="48"/>
      <c r="H3543" s="1">
        <f t="shared" si="619"/>
        <v>21.448387115326437</v>
      </c>
      <c r="I3543" s="1">
        <f t="shared" si="612"/>
        <v>2.8698008548016989</v>
      </c>
      <c r="J3543" s="4">
        <f>B3543+('PV model'!$B$3/15)+(I3543/60)</f>
        <v>9.7711633475800284</v>
      </c>
      <c r="K3543" s="2">
        <f t="shared" si="613"/>
        <v>33.432549786299575</v>
      </c>
      <c r="L3543" s="2">
        <f>DEGREES(ASIN((((COS(RADIANS('PV model'!$B$2))*COS(RADIANS(H3543))*COS(RADIANS(K3543)))+(SIN(RADIANS('PV model'!$B$2))*SIN(RADIANS(H3543)))))))</f>
        <v>47.842571308414207</v>
      </c>
      <c r="M3543" s="3">
        <f t="shared" si="609"/>
        <v>47.842571308414207</v>
      </c>
      <c r="N3543" s="2">
        <f t="shared" si="614"/>
        <v>49.821545701760009</v>
      </c>
      <c r="O3543" s="2">
        <f>IF('PV model'!$B$2&gt;0, 180-N3543,IF('PV model'!$B$2&lt;0,0-N3543,N3543))</f>
        <v>130.17845429823998</v>
      </c>
      <c r="P3543" s="2">
        <f>ABS(O3543-'PV model'!$B$5)</f>
        <v>74.821545701760016</v>
      </c>
      <c r="Q3543" s="3">
        <f t="shared" si="610"/>
        <v>42.157428691585793</v>
      </c>
      <c r="R3543" s="3">
        <f t="shared" si="615"/>
        <v>544.38824999999997</v>
      </c>
      <c r="S3543" s="3">
        <f t="shared" si="611"/>
        <v>285.00359965964651</v>
      </c>
      <c r="T3543" s="3">
        <f>(0.5*(1-COS(RADIANS(90-$X$3)))*(D3543+E3543)*'PV model'!$B$4)</f>
        <v>0</v>
      </c>
      <c r="U3543" s="3">
        <f t="shared" si="616"/>
        <v>829.39184965964648</v>
      </c>
      <c r="V3543" s="3">
        <f>('PV model'!$B$13*(U3543/1000)*(1-'PV model'!$B$14*((20+C3543)-25))*'PV model'!$B$10)/'PV model'!$B$12</f>
        <v>80.949427472687574</v>
      </c>
    </row>
    <row r="3544" spans="1:22" x14ac:dyDescent="0.2">
      <c r="A3544" s="10">
        <f t="shared" si="617"/>
        <v>148</v>
      </c>
      <c r="B3544" s="10">
        <f t="shared" si="618"/>
        <v>11</v>
      </c>
      <c r="C3544" s="23">
        <v>10.6</v>
      </c>
      <c r="D3544" s="24">
        <v>710.51084999999989</v>
      </c>
      <c r="E3544" s="24">
        <v>202.85999999999999</v>
      </c>
      <c r="F3544" s="48"/>
      <c r="G3544" s="48"/>
      <c r="H3544" s="1">
        <f t="shared" si="619"/>
        <v>21.448387115326437</v>
      </c>
      <c r="I3544" s="1">
        <f t="shared" si="612"/>
        <v>2.8698008548016989</v>
      </c>
      <c r="J3544" s="4">
        <f>B3544+('PV model'!$B$3/15)+(I3544/60)</f>
        <v>10.771163347580028</v>
      </c>
      <c r="K3544" s="2">
        <f t="shared" si="613"/>
        <v>18.432549786299575</v>
      </c>
      <c r="L3544" s="2">
        <f>DEGREES(ASIN((((COS(RADIANS('PV model'!$B$2))*COS(RADIANS(H3544))*COS(RADIANS(K3544)))+(SIN(RADIANS('PV model'!$B$2))*SIN(RADIANS(H3544)))))))</f>
        <v>53.272363868401555</v>
      </c>
      <c r="M3544" s="3">
        <f t="shared" si="609"/>
        <v>53.272363868401555</v>
      </c>
      <c r="N3544" s="2">
        <f t="shared" si="614"/>
        <v>29.479755453298882</v>
      </c>
      <c r="O3544" s="2">
        <f>IF('PV model'!$B$2&gt;0, 180-N3544,IF('PV model'!$B$2&lt;0,0-N3544,N3544))</f>
        <v>150.52024454670112</v>
      </c>
      <c r="P3544" s="2">
        <f>ABS(O3544-'PV model'!$B$5)</f>
        <v>54.479755453298878</v>
      </c>
      <c r="Q3544" s="3">
        <f t="shared" si="610"/>
        <v>36.727636131598445</v>
      </c>
      <c r="R3544" s="3">
        <f t="shared" si="615"/>
        <v>710.51084999999989</v>
      </c>
      <c r="S3544" s="3">
        <f t="shared" si="611"/>
        <v>267.89857723989627</v>
      </c>
      <c r="T3544" s="3">
        <f>(0.5*(1-COS(RADIANS(90-$X$3)))*(D3544+E3544)*'PV model'!$B$4)</f>
        <v>0</v>
      </c>
      <c r="U3544" s="3">
        <f t="shared" si="616"/>
        <v>978.4094272398961</v>
      </c>
      <c r="V3544" s="3">
        <f>('PV model'!$B$13*(U3544/1000)*(1-'PV model'!$B$14*((20+C3544)-25))*'PV model'!$B$10)/'PV model'!$B$12</f>
        <v>95.61104588472945</v>
      </c>
    </row>
    <row r="3545" spans="1:22" x14ac:dyDescent="0.2">
      <c r="A3545" s="10">
        <f t="shared" si="617"/>
        <v>148</v>
      </c>
      <c r="B3545" s="10">
        <f t="shared" si="618"/>
        <v>12</v>
      </c>
      <c r="C3545" s="23">
        <v>11.1</v>
      </c>
      <c r="D3545" s="24">
        <v>783.47009999999989</v>
      </c>
      <c r="E3545" s="24">
        <v>177.28200000000001</v>
      </c>
      <c r="F3545" s="48"/>
      <c r="G3545" s="48"/>
      <c r="H3545" s="1">
        <f t="shared" si="619"/>
        <v>21.448387115326437</v>
      </c>
      <c r="I3545" s="1">
        <f t="shared" si="612"/>
        <v>2.8698008548016989</v>
      </c>
      <c r="J3545" s="4">
        <f>B3545+('PV model'!$B$3/15)+(I3545/60)</f>
        <v>11.771163347580028</v>
      </c>
      <c r="K3545" s="2">
        <f t="shared" si="613"/>
        <v>3.4325497862995746</v>
      </c>
      <c r="L3545" s="2">
        <f>DEGREES(ASIN((((COS(RADIANS('PV model'!$B$2))*COS(RADIANS(H3545))*COS(RADIANS(K3545)))+(SIN(RADIANS('PV model'!$B$2))*SIN(RADIANS(H3545)))))))</f>
        <v>55.851731206969433</v>
      </c>
      <c r="M3545" s="3">
        <f t="shared" si="609"/>
        <v>55.851731206969433</v>
      </c>
      <c r="N3545" s="2">
        <f t="shared" si="614"/>
        <v>5.6974640889946082</v>
      </c>
      <c r="O3545" s="2">
        <f>IF('PV model'!$B$2&gt;0, 180-N3545,IF('PV model'!$B$2&lt;0,0-N3545,N3545))</f>
        <v>174.30253591100538</v>
      </c>
      <c r="P3545" s="2">
        <f>ABS(O3545-'PV model'!$B$5)</f>
        <v>30.697464088994622</v>
      </c>
      <c r="Q3545" s="3">
        <f t="shared" si="610"/>
        <v>34.14826879303056</v>
      </c>
      <c r="R3545" s="3">
        <f t="shared" si="615"/>
        <v>783.47009999999989</v>
      </c>
      <c r="S3545" s="3">
        <f t="shared" si="611"/>
        <v>231.84183285839535</v>
      </c>
      <c r="T3545" s="3">
        <f>(0.5*(1-COS(RADIANS(90-$X$3)))*(D3545+E3545)*'PV model'!$B$4)</f>
        <v>0</v>
      </c>
      <c r="U3545" s="3">
        <f t="shared" si="616"/>
        <v>1015.3119328583953</v>
      </c>
      <c r="V3545" s="3">
        <f>('PV model'!$B$13*(U3545/1000)*(1-'PV model'!$B$14*((20+C3545)-25))*'PV model'!$B$10)/'PV model'!$B$12</f>
        <v>99.014210636797173</v>
      </c>
    </row>
    <row r="3546" spans="1:22" x14ac:dyDescent="0.2">
      <c r="A3546" s="10">
        <f t="shared" si="617"/>
        <v>148</v>
      </c>
      <c r="B3546" s="10">
        <f t="shared" si="618"/>
        <v>13</v>
      </c>
      <c r="C3546" s="23">
        <v>11</v>
      </c>
      <c r="D3546" s="24">
        <v>878.87835000000007</v>
      </c>
      <c r="E3546" s="24">
        <v>149.05800000000002</v>
      </c>
      <c r="F3546" s="48"/>
      <c r="G3546" s="48"/>
      <c r="H3546" s="1">
        <f t="shared" si="619"/>
        <v>21.448387115326437</v>
      </c>
      <c r="I3546" s="1">
        <f t="shared" si="612"/>
        <v>2.8698008548016989</v>
      </c>
      <c r="J3546" s="4">
        <f>B3546+('PV model'!$B$3/15)+(I3546/60)</f>
        <v>12.771163347580028</v>
      </c>
      <c r="K3546" s="2">
        <f t="shared" si="613"/>
        <v>-11.567450213700425</v>
      </c>
      <c r="L3546" s="2">
        <f>DEGREES(ASIN((((COS(RADIANS('PV model'!$B$2))*COS(RADIANS(H3546))*COS(RADIANS(K3546)))+(SIN(RADIANS('PV model'!$B$2))*SIN(RADIANS(H3546)))))))</f>
        <v>54.867766646394159</v>
      </c>
      <c r="M3546" s="3">
        <f t="shared" si="609"/>
        <v>54.867766646394159</v>
      </c>
      <c r="N3546" s="2">
        <f t="shared" si="614"/>
        <v>-18.924361631791072</v>
      </c>
      <c r="O3546" s="2">
        <f>IF('PV model'!$B$2&gt;0, 180-N3546,IF('PV model'!$B$2&lt;0,0-N3546,N3546))</f>
        <v>198.92436163179107</v>
      </c>
      <c r="P3546" s="2">
        <f>ABS(O3546-'PV model'!$B$5)</f>
        <v>6.0756383682089279</v>
      </c>
      <c r="Q3546" s="3">
        <f t="shared" si="610"/>
        <v>35.132233353605841</v>
      </c>
      <c r="R3546" s="3">
        <f t="shared" si="615"/>
        <v>878.87835000000007</v>
      </c>
      <c r="S3546" s="3">
        <f t="shared" si="611"/>
        <v>196.67246072566721</v>
      </c>
      <c r="T3546" s="3">
        <f>(0.5*(1-COS(RADIANS(90-$X$3)))*(D3546+E3546)*'PV model'!$B$4)</f>
        <v>0</v>
      </c>
      <c r="U3546" s="3">
        <f t="shared" si="616"/>
        <v>1075.5508107256674</v>
      </c>
      <c r="V3546" s="3">
        <f>('PV model'!$B$13*(U3546/1000)*(1-'PV model'!$B$14*((20+C3546)-25))*'PV model'!$B$10)/'PV model'!$B$12</f>
        <v>104.93176962317439</v>
      </c>
    </row>
    <row r="3547" spans="1:22" x14ac:dyDescent="0.2">
      <c r="A3547" s="10">
        <f t="shared" si="617"/>
        <v>148</v>
      </c>
      <c r="B3547" s="10">
        <f t="shared" si="618"/>
        <v>14</v>
      </c>
      <c r="C3547" s="23">
        <v>11.4</v>
      </c>
      <c r="D3547" s="24">
        <v>895.71510000000001</v>
      </c>
      <c r="E3547" s="24">
        <v>127.89</v>
      </c>
      <c r="F3547" s="48"/>
      <c r="G3547" s="48"/>
      <c r="H3547" s="1">
        <f t="shared" si="619"/>
        <v>21.448387115326437</v>
      </c>
      <c r="I3547" s="1">
        <f t="shared" si="612"/>
        <v>2.8698008548016989</v>
      </c>
      <c r="J3547" s="4">
        <f>B3547+('PV model'!$B$3/15)+(I3547/60)</f>
        <v>13.771163347580028</v>
      </c>
      <c r="K3547" s="2">
        <f t="shared" si="613"/>
        <v>-26.567450213700425</v>
      </c>
      <c r="L3547" s="2">
        <f>DEGREES(ASIN((((COS(RADIANS('PV model'!$B$2))*COS(RADIANS(H3547))*COS(RADIANS(K3547)))+(SIN(RADIANS('PV model'!$B$2))*SIN(RADIANS(H3547)))))))</f>
        <v>50.61210395789</v>
      </c>
      <c r="M3547" s="3">
        <f t="shared" si="609"/>
        <v>50.61210395789</v>
      </c>
      <c r="N3547" s="2">
        <f t="shared" si="614"/>
        <v>-40.995710365236548</v>
      </c>
      <c r="O3547" s="2">
        <f>IF('PV model'!$B$2&gt;0, 180-N3547,IF('PV model'!$B$2&lt;0,0-N3547,N3547))</f>
        <v>220.99571036523656</v>
      </c>
      <c r="P3547" s="2">
        <f>ABS(O3547-'PV model'!$B$5)</f>
        <v>15.995710365236562</v>
      </c>
      <c r="Q3547" s="3">
        <f t="shared" si="610"/>
        <v>39.387896042109993</v>
      </c>
      <c r="R3547" s="3">
        <f t="shared" si="615"/>
        <v>895.71509999999989</v>
      </c>
      <c r="S3547" s="3">
        <f t="shared" si="611"/>
        <v>172.70413629045291</v>
      </c>
      <c r="T3547" s="3">
        <f>(0.5*(1-COS(RADIANS(90-$X$3)))*(D3547+E3547)*'PV model'!$B$4)</f>
        <v>0</v>
      </c>
      <c r="U3547" s="3">
        <f t="shared" si="616"/>
        <v>1068.4192362904528</v>
      </c>
      <c r="V3547" s="3">
        <f>('PV model'!$B$13*(U3547/1000)*(1-'PV model'!$B$14*((20+C3547)-25))*'PV model'!$B$10)/'PV model'!$B$12</f>
        <v>104.06512767598805</v>
      </c>
    </row>
    <row r="3548" spans="1:22" x14ac:dyDescent="0.2">
      <c r="A3548" s="10">
        <f t="shared" si="617"/>
        <v>148</v>
      </c>
      <c r="B3548" s="10">
        <f t="shared" si="618"/>
        <v>15</v>
      </c>
      <c r="C3548" s="23">
        <v>11.9</v>
      </c>
      <c r="D3548" s="24">
        <v>914.79674999999997</v>
      </c>
      <c r="E3548" s="24">
        <v>106.72200000000001</v>
      </c>
      <c r="F3548" s="48"/>
      <c r="G3548" s="48"/>
      <c r="H3548" s="1">
        <f t="shared" si="619"/>
        <v>21.448387115326437</v>
      </c>
      <c r="I3548" s="1">
        <f t="shared" si="612"/>
        <v>2.8698008548016989</v>
      </c>
      <c r="J3548" s="4">
        <f>B3548+('PV model'!$B$3/15)+(I3548/60)</f>
        <v>14.771163347580028</v>
      </c>
      <c r="K3548" s="2">
        <f t="shared" si="613"/>
        <v>-41.567450213700425</v>
      </c>
      <c r="L3548" s="2">
        <f>DEGREES(ASIN((((COS(RADIANS('PV model'!$B$2))*COS(RADIANS(H3548))*COS(RADIANS(K3548)))+(SIN(RADIANS('PV model'!$B$2))*SIN(RADIANS(H3548)))))))</f>
        <v>44.089102978590489</v>
      </c>
      <c r="M3548" s="3">
        <f t="shared" si="609"/>
        <v>44.089102978590489</v>
      </c>
      <c r="N3548" s="2">
        <f t="shared" si="614"/>
        <v>-59.293083577718591</v>
      </c>
      <c r="O3548" s="2">
        <f>IF('PV model'!$B$2&gt;0, 180-N3548,IF('PV model'!$B$2&lt;0,0-N3548,N3548))</f>
        <v>239.29308357771859</v>
      </c>
      <c r="P3548" s="2">
        <f>ABS(O3548-'PV model'!$B$5)</f>
        <v>34.293083577718591</v>
      </c>
      <c r="Q3548" s="3">
        <f t="shared" si="610"/>
        <v>45.910897021409504</v>
      </c>
      <c r="R3548" s="3">
        <f t="shared" si="615"/>
        <v>914.79674999999986</v>
      </c>
      <c r="S3548" s="3">
        <f t="shared" si="611"/>
        <v>147.62798529109131</v>
      </c>
      <c r="T3548" s="3">
        <f>(0.5*(1-COS(RADIANS(90-$X$3)))*(D3548+E3548)*'PV model'!$B$4)</f>
        <v>0</v>
      </c>
      <c r="U3548" s="3">
        <f t="shared" si="616"/>
        <v>1062.4247352910911</v>
      </c>
      <c r="V3548" s="3">
        <f>('PV model'!$B$13*(U3548/1000)*(1-'PV model'!$B$14*((20+C3548)-25))*'PV model'!$B$10)/'PV model'!$B$12</f>
        <v>103.26885718720182</v>
      </c>
    </row>
    <row r="3549" spans="1:22" x14ac:dyDescent="0.2">
      <c r="A3549" s="10">
        <f t="shared" si="617"/>
        <v>148</v>
      </c>
      <c r="B3549" s="10">
        <f t="shared" si="618"/>
        <v>16</v>
      </c>
      <c r="C3549" s="23">
        <v>11.9</v>
      </c>
      <c r="D3549" s="24">
        <v>804.79665</v>
      </c>
      <c r="E3549" s="24">
        <v>122.59800000000001</v>
      </c>
      <c r="F3549" s="48"/>
      <c r="G3549" s="48"/>
      <c r="H3549" s="1">
        <f t="shared" si="619"/>
        <v>21.448387115326437</v>
      </c>
      <c r="I3549" s="1">
        <f t="shared" si="612"/>
        <v>2.8698008548016989</v>
      </c>
      <c r="J3549" s="4">
        <f>B3549+('PV model'!$B$3/15)+(I3549/60)</f>
        <v>15.771163347580028</v>
      </c>
      <c r="K3549" s="2">
        <f t="shared" si="613"/>
        <v>-56.567450213700425</v>
      </c>
      <c r="L3549" s="2">
        <f>DEGREES(ASIN((((COS(RADIANS('PV model'!$B$2))*COS(RADIANS(H3549))*COS(RADIANS(K3549)))+(SIN(RADIANS('PV model'!$B$2))*SIN(RADIANS(H3549)))))))</f>
        <v>36.285232166324128</v>
      </c>
      <c r="M3549" s="3">
        <f t="shared" si="609"/>
        <v>36.285232166324128</v>
      </c>
      <c r="N3549" s="2">
        <f t="shared" si="614"/>
        <v>-74.493931864003443</v>
      </c>
      <c r="O3549" s="2">
        <f>IF('PV model'!$B$2&gt;0, 180-N3549,IF('PV model'!$B$2&lt;0,0-N3549,N3549))</f>
        <v>254.49393186400346</v>
      </c>
      <c r="P3549" s="2">
        <f>ABS(O3549-'PV model'!$B$5)</f>
        <v>49.493931864003457</v>
      </c>
      <c r="Q3549" s="3">
        <f t="shared" si="610"/>
        <v>53.714767833675872</v>
      </c>
      <c r="R3549" s="3">
        <f t="shared" si="615"/>
        <v>804.79665000000011</v>
      </c>
      <c r="S3549" s="3">
        <f t="shared" si="611"/>
        <v>169.82591970713702</v>
      </c>
      <c r="T3549" s="3">
        <f>(0.5*(1-COS(RADIANS(90-$X$3)))*(D3549+E3549)*'PV model'!$B$4)</f>
        <v>0</v>
      </c>
      <c r="U3549" s="3">
        <f t="shared" si="616"/>
        <v>974.62256970713713</v>
      </c>
      <c r="V3549" s="3">
        <f>('PV model'!$B$13*(U3549/1000)*(1-'PV model'!$B$14*((20+C3549)-25))*'PV model'!$B$10)/'PV model'!$B$12</f>
        <v>94.734389758850682</v>
      </c>
    </row>
    <row r="3550" spans="1:22" x14ac:dyDescent="0.2">
      <c r="A3550" s="10">
        <f t="shared" si="617"/>
        <v>148</v>
      </c>
      <c r="B3550" s="10">
        <f t="shared" si="618"/>
        <v>17</v>
      </c>
      <c r="C3550" s="23">
        <v>12.5</v>
      </c>
      <c r="D3550" s="24">
        <v>442.24530000000004</v>
      </c>
      <c r="E3550" s="24">
        <v>182.57400000000001</v>
      </c>
      <c r="F3550" s="48"/>
      <c r="G3550" s="48"/>
      <c r="H3550" s="1">
        <f t="shared" si="619"/>
        <v>21.448387115326437</v>
      </c>
      <c r="I3550" s="1">
        <f t="shared" si="612"/>
        <v>2.8698008548016989</v>
      </c>
      <c r="J3550" s="4">
        <f>B3550+('PV model'!$B$3/15)+(I3550/60)</f>
        <v>16.771163347580028</v>
      </c>
      <c r="K3550" s="2">
        <f t="shared" si="613"/>
        <v>-71.567450213700425</v>
      </c>
      <c r="L3550" s="2">
        <f>DEGREES(ASIN((((COS(RADIANS('PV model'!$B$2))*COS(RADIANS(H3550))*COS(RADIANS(K3550)))+(SIN(RADIANS('PV model'!$B$2))*SIN(RADIANS(H3550)))))))</f>
        <v>27.907193564333689</v>
      </c>
      <c r="M3550" s="3">
        <f t="shared" si="609"/>
        <v>27.907193564333689</v>
      </c>
      <c r="N3550" s="2">
        <f t="shared" si="614"/>
        <v>-87.702948791253931</v>
      </c>
      <c r="O3550" s="2">
        <f>IF('PV model'!$B$2&gt;0, 180-N3550,IF('PV model'!$B$2&lt;0,0-N3550,N3550))</f>
        <v>267.7029487912539</v>
      </c>
      <c r="P3550" s="2">
        <f>ABS(O3550-'PV model'!$B$5)</f>
        <v>62.702948791253903</v>
      </c>
      <c r="Q3550" s="3">
        <f t="shared" si="610"/>
        <v>62.092806435666304</v>
      </c>
      <c r="R3550" s="3">
        <f t="shared" si="615"/>
        <v>442.24530000000016</v>
      </c>
      <c r="S3550" s="3">
        <f t="shared" si="611"/>
        <v>241.41948111254769</v>
      </c>
      <c r="T3550" s="3">
        <f>(0.5*(1-COS(RADIANS(90-$X$3)))*(D3550+E3550)*'PV model'!$B$4)</f>
        <v>0</v>
      </c>
      <c r="U3550" s="3">
        <f t="shared" si="616"/>
        <v>683.66478111254787</v>
      </c>
      <c r="V3550" s="3">
        <f>('PV model'!$B$13*(U3550/1000)*(1-'PV model'!$B$14*((20+C3550)-25))*'PV model'!$B$10)/'PV model'!$B$12</f>
        <v>66.288957574409977</v>
      </c>
    </row>
    <row r="3551" spans="1:22" x14ac:dyDescent="0.2">
      <c r="A3551" s="10">
        <f t="shared" si="617"/>
        <v>148</v>
      </c>
      <c r="B3551" s="10">
        <f t="shared" si="618"/>
        <v>18</v>
      </c>
      <c r="C3551" s="23">
        <v>12.8</v>
      </c>
      <c r="D3551" s="24">
        <v>365.9187</v>
      </c>
      <c r="E3551" s="24">
        <v>134.946</v>
      </c>
      <c r="F3551" s="48"/>
      <c r="G3551" s="48"/>
      <c r="H3551" s="1">
        <f t="shared" si="619"/>
        <v>21.448387115326437</v>
      </c>
      <c r="I3551" s="1">
        <f t="shared" si="612"/>
        <v>2.8698008548016989</v>
      </c>
      <c r="J3551" s="4">
        <f>B3551+('PV model'!$B$3/15)+(I3551/60)</f>
        <v>17.771163347580028</v>
      </c>
      <c r="K3551" s="2">
        <f t="shared" si="613"/>
        <v>-86.567450213700425</v>
      </c>
      <c r="L3551" s="2">
        <f>DEGREES(ASIN((((COS(RADIANS('PV model'!$B$2))*COS(RADIANS(H3551))*COS(RADIANS(K3551)))+(SIN(RADIANS('PV model'!$B$2))*SIN(RADIANS(H3551)))))))</f>
        <v>19.44589519499096</v>
      </c>
      <c r="M3551" s="3">
        <f t="shared" si="609"/>
        <v>19.44589519499096</v>
      </c>
      <c r="N3551" s="2">
        <f t="shared" si="614"/>
        <v>-80.157603770130066</v>
      </c>
      <c r="O3551" s="2">
        <f>IF('PV model'!$B$2&gt;0, 180-N3551,IF('PV model'!$B$2&lt;0,0-N3551,N3551))</f>
        <v>260.15760377013009</v>
      </c>
      <c r="P3551" s="2">
        <f>ABS(O3551-'PV model'!$B$5)</f>
        <v>55.157603770130095</v>
      </c>
      <c r="Q3551" s="3">
        <f t="shared" si="610"/>
        <v>70.554104805009032</v>
      </c>
      <c r="R3551" s="3">
        <f t="shared" si="615"/>
        <v>365.91870000000017</v>
      </c>
      <c r="S3551" s="3">
        <f t="shared" si="611"/>
        <v>170.60623357811812</v>
      </c>
      <c r="T3551" s="3">
        <f>(0.5*(1-COS(RADIANS(90-$X$3)))*(D3551+E3551)*'PV model'!$B$4)</f>
        <v>0</v>
      </c>
      <c r="U3551" s="3">
        <f t="shared" si="616"/>
        <v>536.52493357811829</v>
      </c>
      <c r="V3551" s="3">
        <f>('PV model'!$B$13*(U3551/1000)*(1-'PV model'!$B$14*((20+C3551)-25))*'PV model'!$B$10)/'PV model'!$B$12</f>
        <v>51.957744150822073</v>
      </c>
    </row>
    <row r="3552" spans="1:22" x14ac:dyDescent="0.2">
      <c r="A3552" s="10">
        <f t="shared" si="617"/>
        <v>148</v>
      </c>
      <c r="B3552" s="10">
        <f t="shared" si="618"/>
        <v>19</v>
      </c>
      <c r="C3552" s="23">
        <v>11.4</v>
      </c>
      <c r="D3552" s="24">
        <v>304.18394999999998</v>
      </c>
      <c r="E3552" s="24">
        <v>85.554000000000002</v>
      </c>
      <c r="F3552" s="48"/>
      <c r="G3552" s="48"/>
      <c r="H3552" s="1">
        <f t="shared" si="619"/>
        <v>21.448387115326437</v>
      </c>
      <c r="I3552" s="1">
        <f t="shared" si="612"/>
        <v>2.8698008548016989</v>
      </c>
      <c r="J3552" s="4">
        <f>B3552+('PV model'!$B$3/15)+(I3552/60)</f>
        <v>18.771163347580028</v>
      </c>
      <c r="K3552" s="2">
        <f t="shared" si="613"/>
        <v>-101.56745021370043</v>
      </c>
      <c r="L3552" s="2">
        <f>DEGREES(ASIN((((COS(RADIANS('PV model'!$B$2))*COS(RADIANS(H3552))*COS(RADIANS(K3552)))+(SIN(RADIANS('PV model'!$B$2))*SIN(RADIANS(H3552)))))))</f>
        <v>11.282190227262772</v>
      </c>
      <c r="M3552" s="3">
        <f t="shared" si="609"/>
        <v>11.282190227262772</v>
      </c>
      <c r="N3552" s="2">
        <f t="shared" si="614"/>
        <v>-68.405427682964586</v>
      </c>
      <c r="O3552" s="2">
        <f>IF('PV model'!$B$2&gt;0, 180-N3552,IF('PV model'!$B$2&lt;0,0-N3552,N3552))</f>
        <v>248.40542768296459</v>
      </c>
      <c r="P3552" s="2">
        <f>ABS(O3552-'PV model'!$B$5)</f>
        <v>43.405427682964586</v>
      </c>
      <c r="Q3552" s="3">
        <f t="shared" si="610"/>
        <v>78.717809772737226</v>
      </c>
      <c r="R3552" s="3">
        <f t="shared" si="615"/>
        <v>304.18395000000015</v>
      </c>
      <c r="S3552" s="3">
        <f t="shared" si="611"/>
        <v>103.38338330210225</v>
      </c>
      <c r="T3552" s="3">
        <f>(0.5*(1-COS(RADIANS(90-$X$3)))*(D3552+E3552)*'PV model'!$B$4)</f>
        <v>0</v>
      </c>
      <c r="U3552" s="3">
        <f t="shared" si="616"/>
        <v>407.56733330210238</v>
      </c>
      <c r="V3552" s="3">
        <f>('PV model'!$B$13*(U3552/1000)*(1-'PV model'!$B$14*((20+C3552)-25))*'PV model'!$B$10)/'PV model'!$B$12</f>
        <v>39.697475612574074</v>
      </c>
    </row>
    <row r="3553" spans="1:22" x14ac:dyDescent="0.2">
      <c r="A3553" s="10">
        <f t="shared" si="617"/>
        <v>148</v>
      </c>
      <c r="B3553" s="10">
        <f t="shared" si="618"/>
        <v>20</v>
      </c>
      <c r="C3553" s="23">
        <v>10.5</v>
      </c>
      <c r="D3553" s="24">
        <v>59.489850000000004</v>
      </c>
      <c r="E3553" s="24">
        <v>46.746000000000002</v>
      </c>
      <c r="F3553" s="48"/>
      <c r="G3553" s="48"/>
      <c r="H3553" s="1">
        <f t="shared" si="619"/>
        <v>21.448387115326437</v>
      </c>
      <c r="I3553" s="1">
        <f t="shared" si="612"/>
        <v>2.8698008548016989</v>
      </c>
      <c r="J3553" s="4">
        <f>B3553+('PV model'!$B$3/15)+(I3553/60)</f>
        <v>19.771163347580028</v>
      </c>
      <c r="K3553" s="2">
        <f t="shared" si="613"/>
        <v>-116.56745021370043</v>
      </c>
      <c r="L3553" s="2">
        <f>DEGREES(ASIN((((COS(RADIANS('PV model'!$B$2))*COS(RADIANS(H3553))*COS(RADIANS(K3553)))+(SIN(RADIANS('PV model'!$B$2))*SIN(RADIANS(H3553)))))))</f>
        <v>3.7595879301678727</v>
      </c>
      <c r="M3553" s="3">
        <f t="shared" si="609"/>
        <v>3.7595879301678727</v>
      </c>
      <c r="N3553" s="2">
        <f t="shared" si="614"/>
        <v>-56.539243596075558</v>
      </c>
      <c r="O3553" s="2">
        <f>IF('PV model'!$B$2&gt;0, 180-N3553,IF('PV model'!$B$2&lt;0,0-N3553,N3553))</f>
        <v>236.53924359607555</v>
      </c>
      <c r="P3553" s="2">
        <f>ABS(O3553-'PV model'!$B$5)</f>
        <v>31.539243596075551</v>
      </c>
      <c r="Q3553" s="3">
        <f t="shared" si="610"/>
        <v>86.240412069832118</v>
      </c>
      <c r="R3553" s="3">
        <f t="shared" si="615"/>
        <v>59.489850000000118</v>
      </c>
      <c r="S3553" s="3">
        <f t="shared" si="611"/>
        <v>53.593595034445023</v>
      </c>
      <c r="T3553" s="3">
        <f>(0.5*(1-COS(RADIANS(90-$X$3)))*(D3553+E3553)*'PV model'!$B$4)</f>
        <v>0</v>
      </c>
      <c r="U3553" s="3">
        <f t="shared" si="616"/>
        <v>113.08344503444513</v>
      </c>
      <c r="V3553" s="3">
        <f>('PV model'!$B$13*(U3553/1000)*(1-'PV model'!$B$14*((20+C3553)-25))*'PV model'!$B$10)/'PV model'!$B$12</f>
        <v>11.055137099998985</v>
      </c>
    </row>
    <row r="3554" spans="1:22" x14ac:dyDescent="0.2">
      <c r="A3554" s="10">
        <f t="shared" si="617"/>
        <v>148</v>
      </c>
      <c r="B3554" s="10">
        <f t="shared" si="618"/>
        <v>21</v>
      </c>
      <c r="C3554" s="23">
        <v>9.6</v>
      </c>
      <c r="D3554" s="24">
        <v>0</v>
      </c>
      <c r="E3554" s="24">
        <v>6.1740000000000004</v>
      </c>
      <c r="F3554" s="48"/>
      <c r="G3554" s="48"/>
      <c r="H3554" s="1">
        <f t="shared" si="619"/>
        <v>21.448387115326437</v>
      </c>
      <c r="I3554" s="1">
        <f t="shared" si="612"/>
        <v>2.8698008548016989</v>
      </c>
      <c r="J3554" s="4">
        <f>B3554+('PV model'!$B$3/15)+(I3554/60)</f>
        <v>20.771163347580028</v>
      </c>
      <c r="K3554" s="2">
        <f t="shared" si="613"/>
        <v>-131.56745021370043</v>
      </c>
      <c r="L3554" s="2">
        <f>DEGREES(ASIN((((COS(RADIANS('PV model'!$B$2))*COS(RADIANS(H3554))*COS(RADIANS(K3554)))+(SIN(RADIANS('PV model'!$B$2))*SIN(RADIANS(H3554)))))))</f>
        <v>-2.7760882741380701</v>
      </c>
      <c r="M3554" s="3">
        <f t="shared" si="609"/>
        <v>0</v>
      </c>
      <c r="N3554" s="2">
        <f t="shared" si="614"/>
        <v>-44.201207596691482</v>
      </c>
      <c r="O3554" s="2">
        <f>IF('PV model'!$B$2&gt;0, 180-N3554,IF('PV model'!$B$2&lt;0,0-N3554,N3554))</f>
        <v>224.20120759669149</v>
      </c>
      <c r="P3554" s="2">
        <f>ABS(O3554-'PV model'!$B$5)</f>
        <v>19.201207596691489</v>
      </c>
      <c r="Q3554" s="3">
        <f t="shared" si="610"/>
        <v>92.776088274138075</v>
      </c>
      <c r="R3554" s="3">
        <f t="shared" si="615"/>
        <v>0</v>
      </c>
      <c r="S3554" s="3">
        <f t="shared" si="611"/>
        <v>6.1740000000000004</v>
      </c>
      <c r="T3554" s="3">
        <f>(0.5*(1-COS(RADIANS(90-$X$3)))*(D3554+E3554)*'PV model'!$B$4)</f>
        <v>0</v>
      </c>
      <c r="U3554" s="3">
        <f t="shared" si="616"/>
        <v>6.1740000000000004</v>
      </c>
      <c r="V3554" s="3">
        <f>('PV model'!$B$13*(U3554/1000)*(1-'PV model'!$B$14*((20+C3554)-25))*'PV model'!$B$10)/'PV model'!$B$12</f>
        <v>0.60579742406400006</v>
      </c>
    </row>
    <row r="3555" spans="1:22" x14ac:dyDescent="0.2">
      <c r="A3555" s="10">
        <f t="shared" si="617"/>
        <v>148</v>
      </c>
      <c r="B3555" s="10">
        <f t="shared" si="618"/>
        <v>22</v>
      </c>
      <c r="C3555" s="23">
        <v>8.8000000000000007</v>
      </c>
      <c r="D3555" s="24">
        <v>0</v>
      </c>
      <c r="E3555" s="24">
        <v>0</v>
      </c>
      <c r="F3555" s="48"/>
      <c r="G3555" s="48"/>
      <c r="H3555" s="1">
        <f t="shared" si="619"/>
        <v>21.448387115326437</v>
      </c>
      <c r="I3555" s="1">
        <f t="shared" si="612"/>
        <v>2.8698008548016989</v>
      </c>
      <c r="J3555" s="4">
        <f>B3555+('PV model'!$B$3/15)+(I3555/60)</f>
        <v>21.771163347580028</v>
      </c>
      <c r="K3555" s="2">
        <f t="shared" si="613"/>
        <v>-146.56745021370043</v>
      </c>
      <c r="L3555" s="2">
        <f>DEGREES(ASIN((((COS(RADIANS('PV model'!$B$2))*COS(RADIANS(H3555))*COS(RADIANS(K3555)))+(SIN(RADIANS('PV model'!$B$2))*SIN(RADIANS(H3555)))))))</f>
        <v>-7.966765399495948</v>
      </c>
      <c r="M3555" s="3">
        <f t="shared" si="609"/>
        <v>0</v>
      </c>
      <c r="N3555" s="2">
        <f t="shared" si="614"/>
        <v>-31.184613580594032</v>
      </c>
      <c r="O3555" s="2">
        <f>IF('PV model'!$B$2&gt;0, 180-N3555,IF('PV model'!$B$2&lt;0,0-N3555,N3555))</f>
        <v>211.18461358059403</v>
      </c>
      <c r="P3555" s="2">
        <f>ABS(O3555-'PV model'!$B$5)</f>
        <v>6.1846135805940321</v>
      </c>
      <c r="Q3555" s="3">
        <f t="shared" si="610"/>
        <v>97.966765399495941</v>
      </c>
      <c r="R3555" s="3">
        <f t="shared" si="615"/>
        <v>0</v>
      </c>
      <c r="S3555" s="3">
        <f t="shared" si="611"/>
        <v>0</v>
      </c>
      <c r="T3555" s="3">
        <f>(0.5*(1-COS(RADIANS(90-$X$3)))*(D3555+E3555)*'PV model'!$B$4)</f>
        <v>0</v>
      </c>
      <c r="U3555" s="3">
        <f t="shared" si="616"/>
        <v>0</v>
      </c>
      <c r="V3555" s="3">
        <f>('PV model'!$B$13*(U3555/1000)*(1-'PV model'!$B$14*((20+C3555)-25))*'PV model'!$B$10)/'PV model'!$B$12</f>
        <v>0</v>
      </c>
    </row>
    <row r="3556" spans="1:22" x14ac:dyDescent="0.2">
      <c r="A3556" s="10">
        <f t="shared" si="617"/>
        <v>148</v>
      </c>
      <c r="B3556" s="10">
        <f t="shared" si="618"/>
        <v>23</v>
      </c>
      <c r="C3556" s="23">
        <v>8.6</v>
      </c>
      <c r="D3556" s="24">
        <v>0</v>
      </c>
      <c r="E3556" s="24">
        <v>0</v>
      </c>
      <c r="F3556" s="48"/>
      <c r="G3556" s="48"/>
      <c r="H3556" s="1">
        <f t="shared" si="619"/>
        <v>21.448387115326437</v>
      </c>
      <c r="I3556" s="1">
        <f t="shared" si="612"/>
        <v>2.8698008548016989</v>
      </c>
      <c r="J3556" s="4">
        <f>B3556+('PV model'!$B$3/15)+(I3556/60)</f>
        <v>22.771163347580028</v>
      </c>
      <c r="K3556" s="2">
        <f t="shared" si="613"/>
        <v>-161.56745021370043</v>
      </c>
      <c r="L3556" s="2">
        <f>DEGREES(ASIN((((COS(RADIANS('PV model'!$B$2))*COS(RADIANS(H3556))*COS(RADIANS(K3556)))+(SIN(RADIANS('PV model'!$B$2))*SIN(RADIANS(H3556)))))))</f>
        <v>-11.465770484371284</v>
      </c>
      <c r="M3556" s="3">
        <f t="shared" si="609"/>
        <v>0</v>
      </c>
      <c r="N3556" s="2">
        <f t="shared" si="614"/>
        <v>-17.474646735108557</v>
      </c>
      <c r="O3556" s="2">
        <f>IF('PV model'!$B$2&gt;0, 180-N3556,IF('PV model'!$B$2&lt;0,0-N3556,N3556))</f>
        <v>197.47464673510856</v>
      </c>
      <c r="P3556" s="2">
        <f>ABS(O3556-'PV model'!$B$5)</f>
        <v>7.5253532648914359</v>
      </c>
      <c r="Q3556" s="3">
        <f t="shared" si="610"/>
        <v>101.46577048437128</v>
      </c>
      <c r="R3556" s="3">
        <f t="shared" si="615"/>
        <v>0</v>
      </c>
      <c r="S3556" s="3">
        <f t="shared" si="611"/>
        <v>0</v>
      </c>
      <c r="T3556" s="3">
        <f>(0.5*(1-COS(RADIANS(90-$X$3)))*(D3556+E3556)*'PV model'!$B$4)</f>
        <v>0</v>
      </c>
      <c r="U3556" s="3">
        <f t="shared" si="616"/>
        <v>0</v>
      </c>
      <c r="V3556" s="3">
        <f>('PV model'!$B$13*(U3556/1000)*(1-'PV model'!$B$14*((20+C3556)-25))*'PV model'!$B$10)/'PV model'!$B$12</f>
        <v>0</v>
      </c>
    </row>
    <row r="3557" spans="1:22" x14ac:dyDescent="0.2">
      <c r="A3557" s="10">
        <f t="shared" si="617"/>
        <v>148</v>
      </c>
      <c r="B3557" s="10">
        <f t="shared" si="618"/>
        <v>24</v>
      </c>
      <c r="C3557" s="23">
        <v>8.1999999999999993</v>
      </c>
      <c r="D3557" s="24">
        <v>0</v>
      </c>
      <c r="E3557" s="24">
        <v>0</v>
      </c>
      <c r="F3557" s="48"/>
      <c r="G3557" s="48"/>
      <c r="H3557" s="1">
        <f t="shared" si="619"/>
        <v>21.448387115326437</v>
      </c>
      <c r="I3557" s="1">
        <f t="shared" si="612"/>
        <v>2.8698008548016989</v>
      </c>
      <c r="J3557" s="4">
        <f>B3557+('PV model'!$B$3/15)+(I3557/60)</f>
        <v>23.771163347580028</v>
      </c>
      <c r="K3557" s="2">
        <f t="shared" si="613"/>
        <v>-176.56745021370043</v>
      </c>
      <c r="L3557" s="2">
        <f>DEGREES(ASIN((((COS(RADIANS('PV model'!$B$2))*COS(RADIANS(H3557))*COS(RADIANS(K3557)))+(SIN(RADIANS('PV model'!$B$2))*SIN(RADIANS(H3557)))))))</f>
        <v>-12.995993168042546</v>
      </c>
      <c r="M3557" s="3">
        <f t="shared" si="609"/>
        <v>0</v>
      </c>
      <c r="N3557" s="2">
        <f t="shared" si="614"/>
        <v>-3.2786490113527069</v>
      </c>
      <c r="O3557" s="2">
        <f>IF('PV model'!$B$2&gt;0, 180-N3557,IF('PV model'!$B$2&lt;0,0-N3557,N3557))</f>
        <v>183.27864901135271</v>
      </c>
      <c r="P3557" s="2">
        <f>ABS(O3557-'PV model'!$B$5)</f>
        <v>21.721350988647288</v>
      </c>
      <c r="Q3557" s="3">
        <f t="shared" si="610"/>
        <v>102.99599316804255</v>
      </c>
      <c r="R3557" s="3">
        <f t="shared" si="615"/>
        <v>0</v>
      </c>
      <c r="S3557" s="3">
        <f t="shared" si="611"/>
        <v>0</v>
      </c>
      <c r="T3557" s="3">
        <f>(0.5*(1-COS(RADIANS(90-$X$3)))*(D3557+E3557)*'PV model'!$B$4)</f>
        <v>0</v>
      </c>
      <c r="U3557" s="3">
        <f t="shared" si="616"/>
        <v>0</v>
      </c>
      <c r="V3557" s="3">
        <f>('PV model'!$B$13*(U3557/1000)*(1-'PV model'!$B$14*((20+C3557)-25))*'PV model'!$B$10)/'PV model'!$B$12</f>
        <v>0</v>
      </c>
    </row>
    <row r="3558" spans="1:22" x14ac:dyDescent="0.2">
      <c r="A3558" s="10">
        <f t="shared" si="617"/>
        <v>149</v>
      </c>
      <c r="B3558" s="10">
        <f t="shared" si="618"/>
        <v>1</v>
      </c>
      <c r="C3558" s="23">
        <v>8.3000000000000007</v>
      </c>
      <c r="D3558" s="24">
        <v>0</v>
      </c>
      <c r="E3558" s="24">
        <v>0</v>
      </c>
      <c r="F3558" s="48"/>
      <c r="G3558" s="48"/>
      <c r="H3558" s="1">
        <f t="shared" si="619"/>
        <v>21.609028259096419</v>
      </c>
      <c r="I3558" s="1">
        <f t="shared" si="612"/>
        <v>2.7444165226420596</v>
      </c>
      <c r="J3558" s="4">
        <f>B3558+('PV model'!$B$3/15)+(I3558/60)</f>
        <v>0.76907360871070107</v>
      </c>
      <c r="K3558" s="2">
        <f t="shared" si="613"/>
        <v>168.46389586933947</v>
      </c>
      <c r="L3558" s="2">
        <f>DEGREES(ASIN((((COS(RADIANS('PV model'!$B$2))*COS(RADIANS(H3558))*COS(RADIANS(K3558)))+(SIN(RADIANS('PV model'!$B$2))*SIN(RADIANS(H3558)))))))</f>
        <v>-12.266473967394743</v>
      </c>
      <c r="M3558" s="3">
        <f t="shared" si="609"/>
        <v>0</v>
      </c>
      <c r="N3558" s="2">
        <f t="shared" si="614"/>
        <v>10.968777682408421</v>
      </c>
      <c r="O3558" s="2">
        <f>IF('PV model'!$B$2&gt;0, 180-N3558,IF('PV model'!$B$2&lt;0,0-N3558,N3558))</f>
        <v>169.03122231759158</v>
      </c>
      <c r="P3558" s="2">
        <f>ABS(O3558-'PV model'!$B$5)</f>
        <v>35.968777682408415</v>
      </c>
      <c r="Q3558" s="3">
        <f t="shared" si="610"/>
        <v>102.26647396739475</v>
      </c>
      <c r="R3558" s="3">
        <f t="shared" si="615"/>
        <v>0</v>
      </c>
      <c r="S3558" s="3">
        <f t="shared" si="611"/>
        <v>0</v>
      </c>
      <c r="T3558" s="3">
        <f>(0.5*(1-COS(RADIANS(90-$X$3)))*(D3558+E3558)*'PV model'!$B$4)</f>
        <v>0</v>
      </c>
      <c r="U3558" s="3">
        <f t="shared" si="616"/>
        <v>0</v>
      </c>
      <c r="V3558" s="3">
        <f>('PV model'!$B$13*(U3558/1000)*(1-'PV model'!$B$14*((20+C3558)-25))*'PV model'!$B$10)/'PV model'!$B$12</f>
        <v>0</v>
      </c>
    </row>
    <row r="3559" spans="1:22" x14ac:dyDescent="0.2">
      <c r="A3559" s="10">
        <f t="shared" si="617"/>
        <v>149</v>
      </c>
      <c r="B3559" s="10">
        <f t="shared" si="618"/>
        <v>2</v>
      </c>
      <c r="C3559" s="23">
        <v>8.5</v>
      </c>
      <c r="D3559" s="24">
        <v>0</v>
      </c>
      <c r="E3559" s="24">
        <v>0</v>
      </c>
      <c r="F3559" s="48"/>
      <c r="G3559" s="48"/>
      <c r="H3559" s="1">
        <f t="shared" si="619"/>
        <v>21.609028259096419</v>
      </c>
      <c r="I3559" s="1">
        <f t="shared" si="612"/>
        <v>2.7444165226420596</v>
      </c>
      <c r="J3559" s="4">
        <f>B3559+('PV model'!$B$3/15)+(I3559/60)</f>
        <v>1.7690736087107011</v>
      </c>
      <c r="K3559" s="2">
        <f t="shared" si="613"/>
        <v>153.46389586933947</v>
      </c>
      <c r="L3559" s="2">
        <f>DEGREES(ASIN((((COS(RADIANS('PV model'!$B$2))*COS(RADIANS(H3559))*COS(RADIANS(K3559)))+(SIN(RADIANS('PV model'!$B$2))*SIN(RADIANS(H3559)))))))</f>
        <v>-9.649526046999874</v>
      </c>
      <c r="M3559" s="3">
        <f t="shared" si="609"/>
        <v>0</v>
      </c>
      <c r="N3559" s="2">
        <f t="shared" si="614"/>
        <v>24.91818344727648</v>
      </c>
      <c r="O3559" s="2">
        <f>IF('PV model'!$B$2&gt;0, 180-N3559,IF('PV model'!$B$2&lt;0,0-N3559,N3559))</f>
        <v>155.08181655272352</v>
      </c>
      <c r="P3559" s="2">
        <f>ABS(O3559-'PV model'!$B$5)</f>
        <v>49.918183447276476</v>
      </c>
      <c r="Q3559" s="3">
        <f t="shared" si="610"/>
        <v>99.649526046999881</v>
      </c>
      <c r="R3559" s="3">
        <f t="shared" si="615"/>
        <v>0</v>
      </c>
      <c r="S3559" s="3">
        <f t="shared" si="611"/>
        <v>0</v>
      </c>
      <c r="T3559" s="3">
        <f>(0.5*(1-COS(RADIANS(90-$X$3)))*(D3559+E3559)*'PV model'!$B$4)</f>
        <v>0</v>
      </c>
      <c r="U3559" s="3">
        <f t="shared" si="616"/>
        <v>0</v>
      </c>
      <c r="V3559" s="3">
        <f>('PV model'!$B$13*(U3559/1000)*(1-'PV model'!$B$14*((20+C3559)-25))*'PV model'!$B$10)/'PV model'!$B$12</f>
        <v>0</v>
      </c>
    </row>
    <row r="3560" spans="1:22" x14ac:dyDescent="0.2">
      <c r="A3560" s="10">
        <f t="shared" si="617"/>
        <v>149</v>
      </c>
      <c r="B3560" s="10">
        <f t="shared" si="618"/>
        <v>3</v>
      </c>
      <c r="C3560" s="23">
        <v>8.4</v>
      </c>
      <c r="D3560" s="24">
        <v>0</v>
      </c>
      <c r="E3560" s="24">
        <v>0</v>
      </c>
      <c r="F3560" s="48"/>
      <c r="G3560" s="48"/>
      <c r="H3560" s="1">
        <f t="shared" si="619"/>
        <v>21.609028259096419</v>
      </c>
      <c r="I3560" s="1">
        <f t="shared" si="612"/>
        <v>2.7444165226420596</v>
      </c>
      <c r="J3560" s="4">
        <f>B3560+('PV model'!$B$3/15)+(I3560/60)</f>
        <v>2.7690736087107006</v>
      </c>
      <c r="K3560" s="2">
        <f t="shared" si="613"/>
        <v>138.4638958693395</v>
      </c>
      <c r="L3560" s="2">
        <f>DEGREES(ASIN((((COS(RADIANS('PV model'!$B$2))*COS(RADIANS(H3560))*COS(RADIANS(K3560)))+(SIN(RADIANS('PV model'!$B$2))*SIN(RADIANS(H3560)))))))</f>
        <v>-5.2025591806763778</v>
      </c>
      <c r="M3560" s="3">
        <f t="shared" si="609"/>
        <v>0</v>
      </c>
      <c r="N3560" s="2">
        <f t="shared" si="614"/>
        <v>38.245989101477399</v>
      </c>
      <c r="O3560" s="2">
        <f>IF('PV model'!$B$2&gt;0, 180-N3560,IF('PV model'!$B$2&lt;0,0-N3560,N3560))</f>
        <v>141.75401089852261</v>
      </c>
      <c r="P3560" s="2">
        <f>ABS(O3560-'PV model'!$B$5)</f>
        <v>63.245989101477392</v>
      </c>
      <c r="Q3560" s="3">
        <f t="shared" si="610"/>
        <v>95.202559180676388</v>
      </c>
      <c r="R3560" s="3">
        <f t="shared" si="615"/>
        <v>0</v>
      </c>
      <c r="S3560" s="3">
        <f t="shared" si="611"/>
        <v>0</v>
      </c>
      <c r="T3560" s="3">
        <f>(0.5*(1-COS(RADIANS(90-$X$3)))*(D3560+E3560)*'PV model'!$B$4)</f>
        <v>0</v>
      </c>
      <c r="U3560" s="3">
        <f t="shared" si="616"/>
        <v>0</v>
      </c>
      <c r="V3560" s="3">
        <f>('PV model'!$B$13*(U3560/1000)*(1-'PV model'!$B$14*((20+C3560)-25))*'PV model'!$B$10)/'PV model'!$B$12</f>
        <v>0</v>
      </c>
    </row>
    <row r="3561" spans="1:22" x14ac:dyDescent="0.2">
      <c r="A3561" s="10">
        <f t="shared" si="617"/>
        <v>149</v>
      </c>
      <c r="B3561" s="10">
        <f t="shared" si="618"/>
        <v>4</v>
      </c>
      <c r="C3561" s="23">
        <v>8.4</v>
      </c>
      <c r="D3561" s="24">
        <v>0</v>
      </c>
      <c r="E3561" s="24">
        <v>0</v>
      </c>
      <c r="F3561" s="48"/>
      <c r="G3561" s="48"/>
      <c r="H3561" s="1">
        <f t="shared" si="619"/>
        <v>21.609028259096419</v>
      </c>
      <c r="I3561" s="1">
        <f t="shared" si="612"/>
        <v>2.7444165226420596</v>
      </c>
      <c r="J3561" s="4">
        <f>B3561+('PV model'!$B$3/15)+(I3561/60)</f>
        <v>3.7690736087107006</v>
      </c>
      <c r="K3561" s="2">
        <f t="shared" si="613"/>
        <v>123.4638958693395</v>
      </c>
      <c r="L3561" s="2">
        <f>DEGREES(ASIN((((COS(RADIANS('PV model'!$B$2))*COS(RADIANS(H3561))*COS(RADIANS(K3561)))+(SIN(RADIANS('PV model'!$B$2))*SIN(RADIANS(H3561)))))))</f>
        <v>0.75228578854526973</v>
      </c>
      <c r="M3561" s="3">
        <f t="shared" si="609"/>
        <v>0.75228578854526973</v>
      </c>
      <c r="N3561" s="2">
        <f t="shared" si="614"/>
        <v>50.865735457454555</v>
      </c>
      <c r="O3561" s="2">
        <f>IF('PV model'!$B$2&gt;0, 180-N3561,IF('PV model'!$B$2&lt;0,0-N3561,N3561))</f>
        <v>129.13426454254545</v>
      </c>
      <c r="P3561" s="2">
        <f>ABS(O3561-'PV model'!$B$5)</f>
        <v>75.865735457454548</v>
      </c>
      <c r="Q3561" s="3">
        <f t="shared" si="610"/>
        <v>89.247714211454721</v>
      </c>
      <c r="R3561" s="3">
        <f t="shared" si="615"/>
        <v>0</v>
      </c>
      <c r="S3561" s="3">
        <f t="shared" si="611"/>
        <v>0</v>
      </c>
      <c r="T3561" s="3">
        <f>(0.5*(1-COS(RADIANS(90-$X$3)))*(D3561+E3561)*'PV model'!$B$4)</f>
        <v>0</v>
      </c>
      <c r="U3561" s="3">
        <f t="shared" si="616"/>
        <v>0</v>
      </c>
      <c r="V3561" s="3">
        <f>('PV model'!$B$13*(U3561/1000)*(1-'PV model'!$B$14*((20+C3561)-25))*'PV model'!$B$10)/'PV model'!$B$12</f>
        <v>0</v>
      </c>
    </row>
    <row r="3562" spans="1:22" x14ac:dyDescent="0.2">
      <c r="A3562" s="10">
        <f t="shared" si="617"/>
        <v>149</v>
      </c>
      <c r="B3562" s="10">
        <f t="shared" si="618"/>
        <v>5</v>
      </c>
      <c r="C3562" s="23">
        <v>8.4</v>
      </c>
      <c r="D3562" s="24">
        <v>0</v>
      </c>
      <c r="E3562" s="24">
        <v>16.757999999999999</v>
      </c>
      <c r="F3562" s="48"/>
      <c r="G3562" s="48"/>
      <c r="H3562" s="1">
        <f t="shared" si="619"/>
        <v>21.609028259096419</v>
      </c>
      <c r="I3562" s="1">
        <f t="shared" si="612"/>
        <v>2.7444165226420596</v>
      </c>
      <c r="J3562" s="4">
        <f>B3562+('PV model'!$B$3/15)+(I3562/60)</f>
        <v>4.7690736087107011</v>
      </c>
      <c r="K3562" s="2">
        <f t="shared" si="613"/>
        <v>108.46389586933948</v>
      </c>
      <c r="L3562" s="2">
        <f>DEGREES(ASIN((((COS(RADIANS('PV model'!$B$2))*COS(RADIANS(H3562))*COS(RADIANS(K3562)))+(SIN(RADIANS('PV model'!$B$2))*SIN(RADIANS(H3562)))))))</f>
        <v>7.8583471898716954</v>
      </c>
      <c r="M3562" s="3">
        <f t="shared" si="609"/>
        <v>7.8583471898716954</v>
      </c>
      <c r="N3562" s="2">
        <f t="shared" si="614"/>
        <v>62.900864619397424</v>
      </c>
      <c r="O3562" s="2">
        <f>IF('PV model'!$B$2&gt;0, 180-N3562,IF('PV model'!$B$2&lt;0,0-N3562,N3562))</f>
        <v>117.09913538060258</v>
      </c>
      <c r="P3562" s="2">
        <f>ABS(O3562-'PV model'!$B$5)</f>
        <v>87.900864619397424</v>
      </c>
      <c r="Q3562" s="3">
        <f t="shared" si="610"/>
        <v>82.141652810128306</v>
      </c>
      <c r="R3562" s="3">
        <f t="shared" si="615"/>
        <v>0</v>
      </c>
      <c r="S3562" s="3">
        <f t="shared" si="611"/>
        <v>16.757999999999999</v>
      </c>
      <c r="T3562" s="3">
        <f>(0.5*(1-COS(RADIANS(90-$X$3)))*(D3562+E3562)*'PV model'!$B$4)</f>
        <v>0</v>
      </c>
      <c r="U3562" s="3">
        <f t="shared" si="616"/>
        <v>16.757999999999999</v>
      </c>
      <c r="V3562" s="3">
        <f>('PV model'!$B$13*(U3562/1000)*(1-'PV model'!$B$14*((20+C3562)-25))*'PV model'!$B$10)/'PV model'!$B$12</f>
        <v>1.6523479163519998</v>
      </c>
    </row>
    <row r="3563" spans="1:22" x14ac:dyDescent="0.2">
      <c r="A3563" s="10">
        <f t="shared" si="617"/>
        <v>149</v>
      </c>
      <c r="B3563" s="10">
        <f t="shared" si="618"/>
        <v>6</v>
      </c>
      <c r="C3563" s="23">
        <v>8.8000000000000007</v>
      </c>
      <c r="D3563" s="24">
        <v>103.2654</v>
      </c>
      <c r="E3563" s="24">
        <v>65.268000000000001</v>
      </c>
      <c r="F3563" s="48"/>
      <c r="G3563" s="48"/>
      <c r="H3563" s="1">
        <f t="shared" si="619"/>
        <v>21.609028259096419</v>
      </c>
      <c r="I3563" s="1">
        <f t="shared" si="612"/>
        <v>2.7444165226420596</v>
      </c>
      <c r="J3563" s="4">
        <f>B3563+('PV model'!$B$3/15)+(I3563/60)</f>
        <v>5.7690736087107011</v>
      </c>
      <c r="K3563" s="2">
        <f t="shared" si="613"/>
        <v>93.463895869339481</v>
      </c>
      <c r="L3563" s="2">
        <f>DEGREES(ASIN((((COS(RADIANS('PV model'!$B$2))*COS(RADIANS(H3563))*COS(RADIANS(K3563)))+(SIN(RADIANS('PV model'!$B$2))*SIN(RADIANS(H3563)))))))</f>
        <v>15.764557486183348</v>
      </c>
      <c r="M3563" s="3">
        <f t="shared" si="609"/>
        <v>15.764557486183348</v>
      </c>
      <c r="N3563" s="2">
        <f t="shared" si="614"/>
        <v>74.64215624106032</v>
      </c>
      <c r="O3563" s="2">
        <f>IF('PV model'!$B$2&gt;0, 180-N3563,IF('PV model'!$B$2&lt;0,0-N3563,N3563))</f>
        <v>105.35784375893968</v>
      </c>
      <c r="P3563" s="2">
        <f>ABS(O3563-'PV model'!$B$5)</f>
        <v>99.64215624106032</v>
      </c>
      <c r="Q3563" s="3">
        <f t="shared" si="610"/>
        <v>74.23544251381665</v>
      </c>
      <c r="R3563" s="3">
        <f t="shared" si="615"/>
        <v>103.2654</v>
      </c>
      <c r="S3563" s="3">
        <f t="shared" si="611"/>
        <v>79.274058484371253</v>
      </c>
      <c r="T3563" s="3">
        <f>(0.5*(1-COS(RADIANS(90-$X$3)))*(D3563+E3563)*'PV model'!$B$4)</f>
        <v>0</v>
      </c>
      <c r="U3563" s="3">
        <f t="shared" si="616"/>
        <v>182.53945848437127</v>
      </c>
      <c r="V3563" s="3">
        <f>('PV model'!$B$13*(U3563/1000)*(1-'PV model'!$B$14*((20+C3563)-25))*'PV model'!$B$10)/'PV model'!$B$12</f>
        <v>17.969295277192266</v>
      </c>
    </row>
    <row r="3564" spans="1:22" x14ac:dyDescent="0.2">
      <c r="A3564" s="10">
        <f t="shared" si="617"/>
        <v>149</v>
      </c>
      <c r="B3564" s="10">
        <f t="shared" si="618"/>
        <v>7</v>
      </c>
      <c r="C3564" s="23">
        <v>9.9</v>
      </c>
      <c r="D3564" s="24">
        <v>128.3869</v>
      </c>
      <c r="E3564" s="24">
        <v>108.486</v>
      </c>
      <c r="F3564" s="48"/>
      <c r="G3564" s="48"/>
      <c r="H3564" s="1">
        <f t="shared" si="619"/>
        <v>21.609028259096419</v>
      </c>
      <c r="I3564" s="1">
        <f t="shared" si="612"/>
        <v>2.7444165226420596</v>
      </c>
      <c r="J3564" s="4">
        <f>B3564+('PV model'!$B$3/15)+(I3564/60)</f>
        <v>6.7690736087107011</v>
      </c>
      <c r="K3564" s="2">
        <f t="shared" si="613"/>
        <v>78.463895869339481</v>
      </c>
      <c r="L3564" s="2">
        <f>DEGREES(ASIN((((COS(RADIANS('PV model'!$B$2))*COS(RADIANS(H3564))*COS(RADIANS(K3564)))+(SIN(RADIANS('PV model'!$B$2))*SIN(RADIANS(H3564)))))))</f>
        <v>24.130340742876076</v>
      </c>
      <c r="M3564" s="3">
        <f t="shared" si="609"/>
        <v>24.130340742876076</v>
      </c>
      <c r="N3564" s="2">
        <f t="shared" si="614"/>
        <v>86.522192320591941</v>
      </c>
      <c r="O3564" s="2">
        <f>IF('PV model'!$B$2&gt;0, 180-N3564,IF('PV model'!$B$2&lt;0,0-N3564,N3564))</f>
        <v>93.477807679408059</v>
      </c>
      <c r="P3564" s="2">
        <f>ABS(O3564-'PV model'!$B$5)</f>
        <v>111.52219232059194</v>
      </c>
      <c r="Q3564" s="3">
        <f t="shared" si="610"/>
        <v>65.869659257123928</v>
      </c>
      <c r="R3564" s="3">
        <f t="shared" si="615"/>
        <v>128.3869</v>
      </c>
      <c r="S3564" s="3">
        <f t="shared" si="611"/>
        <v>136.05310858399079</v>
      </c>
      <c r="T3564" s="3">
        <f>(0.5*(1-COS(RADIANS(90-$X$3)))*(D3564+E3564)*'PV model'!$B$4)</f>
        <v>0</v>
      </c>
      <c r="U3564" s="3">
        <f t="shared" si="616"/>
        <v>264.44000858399079</v>
      </c>
      <c r="V3564" s="3">
        <f>('PV model'!$B$13*(U3564/1000)*(1-'PV model'!$B$14*((20+C3564)-25))*'PV model'!$B$10)/'PV model'!$B$12</f>
        <v>25.915328162197827</v>
      </c>
    </row>
    <row r="3565" spans="1:22" x14ac:dyDescent="0.2">
      <c r="A3565" s="10">
        <f t="shared" si="617"/>
        <v>149</v>
      </c>
      <c r="B3565" s="10">
        <f t="shared" si="618"/>
        <v>8</v>
      </c>
      <c r="C3565" s="23">
        <v>10.3</v>
      </c>
      <c r="D3565" s="24">
        <v>206.5308</v>
      </c>
      <c r="E3565" s="24">
        <v>181.69200000000001</v>
      </c>
      <c r="F3565" s="48"/>
      <c r="G3565" s="48"/>
      <c r="H3565" s="1">
        <f t="shared" si="619"/>
        <v>21.609028259096419</v>
      </c>
      <c r="I3565" s="1">
        <f t="shared" si="612"/>
        <v>2.7444165226420596</v>
      </c>
      <c r="J3565" s="4">
        <f>B3565+('PV model'!$B$3/15)+(I3565/60)</f>
        <v>7.7690736087107011</v>
      </c>
      <c r="K3565" s="2">
        <f t="shared" si="613"/>
        <v>63.463895869339481</v>
      </c>
      <c r="L3565" s="2">
        <f>DEGREES(ASIN((((COS(RADIANS('PV model'!$B$2))*COS(RADIANS(H3565))*COS(RADIANS(K3565)))+(SIN(RADIANS('PV model'!$B$2))*SIN(RADIANS(H3565)))))))</f>
        <v>32.599658704068645</v>
      </c>
      <c r="M3565" s="3">
        <f t="shared" si="609"/>
        <v>32.599658704068645</v>
      </c>
      <c r="N3565" s="2">
        <f t="shared" si="614"/>
        <v>80.867006830432061</v>
      </c>
      <c r="O3565" s="2">
        <f>IF('PV model'!$B$2&gt;0, 180-N3565,IF('PV model'!$B$2&lt;0,0-N3565,N3565))</f>
        <v>99.132993169567939</v>
      </c>
      <c r="P3565" s="2">
        <f>ABS(O3565-'PV model'!$B$5)</f>
        <v>105.86700683043206</v>
      </c>
      <c r="Q3565" s="3">
        <f t="shared" si="610"/>
        <v>57.400341295931355</v>
      </c>
      <c r="R3565" s="3">
        <f t="shared" si="615"/>
        <v>206.5308</v>
      </c>
      <c r="S3565" s="3">
        <f t="shared" si="611"/>
        <v>234.8026077299119</v>
      </c>
      <c r="T3565" s="3">
        <f>(0.5*(1-COS(RADIANS(90-$X$3)))*(D3565+E3565)*'PV model'!$B$4)</f>
        <v>0</v>
      </c>
      <c r="U3565" s="3">
        <f t="shared" si="616"/>
        <v>441.33340772991187</v>
      </c>
      <c r="V3565" s="3">
        <f>('PV model'!$B$13*(U3565/1000)*(1-'PV model'!$B$14*((20+C3565)-25))*'PV model'!$B$10)/'PV model'!$B$12</f>
        <v>43.180434863024331</v>
      </c>
    </row>
    <row r="3566" spans="1:22" x14ac:dyDescent="0.2">
      <c r="A3566" s="10">
        <f t="shared" si="617"/>
        <v>149</v>
      </c>
      <c r="B3566" s="10">
        <f t="shared" si="618"/>
        <v>9</v>
      </c>
      <c r="C3566" s="23">
        <v>10.8</v>
      </c>
      <c r="D3566" s="24">
        <v>454.59224999999998</v>
      </c>
      <c r="E3566" s="24">
        <v>201.096</v>
      </c>
      <c r="F3566" s="48"/>
      <c r="G3566" s="48"/>
      <c r="H3566" s="1">
        <f t="shared" si="619"/>
        <v>21.609028259096419</v>
      </c>
      <c r="I3566" s="1">
        <f t="shared" si="612"/>
        <v>2.7444165226420596</v>
      </c>
      <c r="J3566" s="4">
        <f>B3566+('PV model'!$B$3/15)+(I3566/60)</f>
        <v>8.7690736087107002</v>
      </c>
      <c r="K3566" s="2">
        <f t="shared" si="613"/>
        <v>48.463895869339495</v>
      </c>
      <c r="L3566" s="2">
        <f>DEGREES(ASIN((((COS(RADIANS('PV model'!$B$2))*COS(RADIANS(H3566))*COS(RADIANS(K3566)))+(SIN(RADIANS('PV model'!$B$2))*SIN(RADIANS(H3566)))))))</f>
        <v>40.744338561206263</v>
      </c>
      <c r="M3566" s="3">
        <f t="shared" si="609"/>
        <v>40.744338561206263</v>
      </c>
      <c r="N3566" s="2">
        <f t="shared" si="614"/>
        <v>66.716749709244965</v>
      </c>
      <c r="O3566" s="2">
        <f>IF('PV model'!$B$2&gt;0, 180-N3566,IF('PV model'!$B$2&lt;0,0-N3566,N3566))</f>
        <v>113.28325029075503</v>
      </c>
      <c r="P3566" s="2">
        <f>ABS(O3566-'PV model'!$B$5)</f>
        <v>91.716749709244965</v>
      </c>
      <c r="Q3566" s="3">
        <f t="shared" si="610"/>
        <v>49.255661438793737</v>
      </c>
      <c r="R3566" s="3">
        <f t="shared" si="615"/>
        <v>454.59224999999992</v>
      </c>
      <c r="S3566" s="3">
        <f t="shared" si="611"/>
        <v>272.45685446715009</v>
      </c>
      <c r="T3566" s="3">
        <f>(0.5*(1-COS(RADIANS(90-$X$3)))*(D3566+E3566)*'PV model'!$B$4)</f>
        <v>0</v>
      </c>
      <c r="U3566" s="3">
        <f t="shared" si="616"/>
        <v>727.04910446715007</v>
      </c>
      <c r="V3566" s="3">
        <f>('PV model'!$B$13*(U3566/1000)*(1-'PV model'!$B$14*((20+C3566)-25))*'PV model'!$B$10)/'PV model'!$B$12</f>
        <v>70.98974926174148</v>
      </c>
    </row>
    <row r="3567" spans="1:22" x14ac:dyDescent="0.2">
      <c r="A3567" s="10">
        <f t="shared" si="617"/>
        <v>149</v>
      </c>
      <c r="B3567" s="10">
        <f t="shared" si="618"/>
        <v>10</v>
      </c>
      <c r="C3567" s="23">
        <v>12.2</v>
      </c>
      <c r="D3567" s="24">
        <v>677.95979999999997</v>
      </c>
      <c r="E3567" s="24">
        <v>181.69200000000001</v>
      </c>
      <c r="F3567" s="48"/>
      <c r="G3567" s="48"/>
      <c r="H3567" s="1">
        <f t="shared" si="619"/>
        <v>21.609028259096419</v>
      </c>
      <c r="I3567" s="1">
        <f t="shared" si="612"/>
        <v>2.7444165226420596</v>
      </c>
      <c r="J3567" s="4">
        <f>B3567+('PV model'!$B$3/15)+(I3567/60)</f>
        <v>9.7690736087107002</v>
      </c>
      <c r="K3567" s="2">
        <f t="shared" si="613"/>
        <v>33.463895869339495</v>
      </c>
      <c r="L3567" s="2">
        <f>DEGREES(ASIN((((COS(RADIANS('PV model'!$B$2))*COS(RADIANS(H3567))*COS(RADIANS(K3567)))+(SIN(RADIANS('PV model'!$B$2))*SIN(RADIANS(H3567)))))))</f>
        <v>47.971147068747904</v>
      </c>
      <c r="M3567" s="3">
        <f t="shared" si="609"/>
        <v>47.971147068747904</v>
      </c>
      <c r="N3567" s="2">
        <f t="shared" si="614"/>
        <v>49.971647253787275</v>
      </c>
      <c r="O3567" s="2">
        <f>IF('PV model'!$B$2&gt;0, 180-N3567,IF('PV model'!$B$2&lt;0,0-N3567,N3567))</f>
        <v>130.02835274621273</v>
      </c>
      <c r="P3567" s="2">
        <f>ABS(O3567-'PV model'!$B$5)</f>
        <v>74.971647253787268</v>
      </c>
      <c r="Q3567" s="3">
        <f t="shared" si="610"/>
        <v>42.028852931252096</v>
      </c>
      <c r="R3567" s="3">
        <f t="shared" si="615"/>
        <v>677.95979999999997</v>
      </c>
      <c r="S3567" s="3">
        <f t="shared" si="611"/>
        <v>245.97095801921418</v>
      </c>
      <c r="T3567" s="3">
        <f>(0.5*(1-COS(RADIANS(90-$X$3)))*(D3567+E3567)*'PV model'!$B$4)</f>
        <v>0</v>
      </c>
      <c r="U3567" s="3">
        <f t="shared" si="616"/>
        <v>923.93075801921418</v>
      </c>
      <c r="V3567" s="3">
        <f>('PV model'!$B$13*(U3567/1000)*(1-'PV model'!$B$14*((20+C3567)-25))*'PV model'!$B$10)/'PV model'!$B$12</f>
        <v>89.696262356738544</v>
      </c>
    </row>
    <row r="3568" spans="1:22" x14ac:dyDescent="0.2">
      <c r="A3568" s="10">
        <f t="shared" si="617"/>
        <v>149</v>
      </c>
      <c r="B3568" s="10">
        <f t="shared" si="618"/>
        <v>11</v>
      </c>
      <c r="C3568" s="23">
        <v>11.9</v>
      </c>
      <c r="D3568" s="24">
        <v>800.30684999999994</v>
      </c>
      <c r="E3568" s="24">
        <v>171.98999999999998</v>
      </c>
      <c r="F3568" s="48"/>
      <c r="G3568" s="48"/>
      <c r="H3568" s="1">
        <f t="shared" si="619"/>
        <v>21.609028259096419</v>
      </c>
      <c r="I3568" s="1">
        <f t="shared" si="612"/>
        <v>2.7444165226420596</v>
      </c>
      <c r="J3568" s="4">
        <f>B3568+('PV model'!$B$3/15)+(I3568/60)</f>
        <v>10.7690736087107</v>
      </c>
      <c r="K3568" s="2">
        <f t="shared" si="613"/>
        <v>18.463895869339495</v>
      </c>
      <c r="L3568" s="2">
        <f>DEGREES(ASIN((((COS(RADIANS('PV model'!$B$2))*COS(RADIANS(H3568))*COS(RADIANS(K3568)))+(SIN(RADIANS('PV model'!$B$2))*SIN(RADIANS(H3568)))))))</f>
        <v>53.416839569396174</v>
      </c>
      <c r="M3568" s="3">
        <f t="shared" si="609"/>
        <v>53.416839569396174</v>
      </c>
      <c r="N3568" s="2">
        <f t="shared" si="614"/>
        <v>29.607131472981667</v>
      </c>
      <c r="O3568" s="2">
        <f>IF('PV model'!$B$2&gt;0, 180-N3568,IF('PV model'!$B$2&lt;0,0-N3568,N3568))</f>
        <v>150.39286852701832</v>
      </c>
      <c r="P3568" s="2">
        <f>ABS(O3568-'PV model'!$B$5)</f>
        <v>54.607131472981678</v>
      </c>
      <c r="Q3568" s="3">
        <f t="shared" si="610"/>
        <v>36.583160430603826</v>
      </c>
      <c r="R3568" s="3">
        <f t="shared" si="615"/>
        <v>800.30685000000005</v>
      </c>
      <c r="S3568" s="3">
        <f t="shared" si="611"/>
        <v>228.07930409242442</v>
      </c>
      <c r="T3568" s="3">
        <f>(0.5*(1-COS(RADIANS(90-$X$3)))*(D3568+E3568)*'PV model'!$B$4)</f>
        <v>0</v>
      </c>
      <c r="U3568" s="3">
        <f t="shared" si="616"/>
        <v>1028.3861540924245</v>
      </c>
      <c r="V3568" s="3">
        <f>('PV model'!$B$13*(U3568/1000)*(1-'PV model'!$B$14*((20+C3568)-25))*'PV model'!$B$10)/'PV model'!$B$12</f>
        <v>99.960269516097767</v>
      </c>
    </row>
    <row r="3569" spans="1:22" x14ac:dyDescent="0.2">
      <c r="A3569" s="10">
        <f t="shared" si="617"/>
        <v>149</v>
      </c>
      <c r="B3569" s="10">
        <f t="shared" si="618"/>
        <v>12</v>
      </c>
      <c r="C3569" s="23">
        <v>12</v>
      </c>
      <c r="D3569" s="24">
        <v>895.71510000000001</v>
      </c>
      <c r="E3569" s="24">
        <v>132.29999999999998</v>
      </c>
      <c r="F3569" s="48"/>
      <c r="G3569" s="48"/>
      <c r="H3569" s="1">
        <f t="shared" si="619"/>
        <v>21.609028259096419</v>
      </c>
      <c r="I3569" s="1">
        <f t="shared" si="612"/>
        <v>2.7444165226420596</v>
      </c>
      <c r="J3569" s="4">
        <f>B3569+('PV model'!$B$3/15)+(I3569/60)</f>
        <v>11.7690736087107</v>
      </c>
      <c r="K3569" s="2">
        <f t="shared" si="613"/>
        <v>3.4638958693394972</v>
      </c>
      <c r="L3569" s="2">
        <f>DEGREES(ASIN((((COS(RADIANS('PV model'!$B$2))*COS(RADIANS(H3569))*COS(RADIANS(K3569)))+(SIN(RADIANS('PV model'!$B$2))*SIN(RADIANS(H3569)))))))</f>
        <v>56.010301727670289</v>
      </c>
      <c r="M3569" s="3">
        <f t="shared" si="609"/>
        <v>56.010301727670289</v>
      </c>
      <c r="N3569" s="2">
        <f t="shared" si="614"/>
        <v>5.766859329375408</v>
      </c>
      <c r="O3569" s="2">
        <f>IF('PV model'!$B$2&gt;0, 180-N3569,IF('PV model'!$B$2&lt;0,0-N3569,N3569))</f>
        <v>174.23314067062458</v>
      </c>
      <c r="P3569" s="2">
        <f>ABS(O3569-'PV model'!$B$5)</f>
        <v>30.766859329375421</v>
      </c>
      <c r="Q3569" s="3">
        <f t="shared" si="610"/>
        <v>33.989698272329711</v>
      </c>
      <c r="R3569" s="3">
        <f t="shared" si="615"/>
        <v>895.71510000000001</v>
      </c>
      <c r="S3569" s="3">
        <f t="shared" si="611"/>
        <v>173.64488805356953</v>
      </c>
      <c r="T3569" s="3">
        <f>(0.5*(1-COS(RADIANS(90-$X$3)))*(D3569+E3569)*'PV model'!$B$4)</f>
        <v>0</v>
      </c>
      <c r="U3569" s="3">
        <f t="shared" si="616"/>
        <v>1069.3599880535696</v>
      </c>
      <c r="V3569" s="3">
        <f>('PV model'!$B$13*(U3569/1000)*(1-'PV model'!$B$14*((20+C3569)-25))*'PV model'!$B$10)/'PV model'!$B$12</f>
        <v>103.90021412247144</v>
      </c>
    </row>
    <row r="3570" spans="1:22" x14ac:dyDescent="0.2">
      <c r="A3570" s="10">
        <f t="shared" si="617"/>
        <v>149</v>
      </c>
      <c r="B3570" s="10">
        <f t="shared" si="618"/>
        <v>13</v>
      </c>
      <c r="C3570" s="23">
        <v>13.2</v>
      </c>
      <c r="D3570" s="24">
        <v>897.95999999999992</v>
      </c>
      <c r="E3570" s="24">
        <v>134.946</v>
      </c>
      <c r="F3570" s="48"/>
      <c r="G3570" s="48"/>
      <c r="H3570" s="1">
        <f t="shared" si="619"/>
        <v>21.609028259096419</v>
      </c>
      <c r="I3570" s="1">
        <f t="shared" si="612"/>
        <v>2.7444165226420596</v>
      </c>
      <c r="J3570" s="4">
        <f>B3570+('PV model'!$B$3/15)+(I3570/60)</f>
        <v>12.7690736087107</v>
      </c>
      <c r="K3570" s="2">
        <f t="shared" si="613"/>
        <v>-11.536104130660503</v>
      </c>
      <c r="L3570" s="2">
        <f>DEGREES(ASIN((((COS(RADIANS('PV model'!$B$2))*COS(RADIANS(H3570))*COS(RADIANS(K3570)))+(SIN(RADIANS('PV model'!$B$2))*SIN(RADIANS(H3570)))))))</f>
        <v>55.031002555985914</v>
      </c>
      <c r="M3570" s="3">
        <f t="shared" si="609"/>
        <v>55.031002555985914</v>
      </c>
      <c r="N3570" s="2">
        <f t="shared" si="614"/>
        <v>-18.929832672611454</v>
      </c>
      <c r="O3570" s="2">
        <f>IF('PV model'!$B$2&gt;0, 180-N3570,IF('PV model'!$B$2&lt;0,0-N3570,N3570))</f>
        <v>198.92983267261144</v>
      </c>
      <c r="P3570" s="2">
        <f>ABS(O3570-'PV model'!$B$5)</f>
        <v>6.0701673273885604</v>
      </c>
      <c r="Q3570" s="3">
        <f t="shared" si="610"/>
        <v>34.968997444014079</v>
      </c>
      <c r="R3570" s="3">
        <f t="shared" si="615"/>
        <v>897.95999999999992</v>
      </c>
      <c r="S3570" s="3">
        <f t="shared" si="611"/>
        <v>178.07692369781643</v>
      </c>
      <c r="T3570" s="3">
        <f>(0.5*(1-COS(RADIANS(90-$X$3)))*(D3570+E3570)*'PV model'!$B$4)</f>
        <v>0</v>
      </c>
      <c r="U3570" s="3">
        <f t="shared" si="616"/>
        <v>1076.0369236978163</v>
      </c>
      <c r="V3570" s="3">
        <f>('PV model'!$B$13*(U3570/1000)*(1-'PV model'!$B$14*((20+C3570)-25))*'PV model'!$B$10)/'PV model'!$B$12</f>
        <v>104.03266154354876</v>
      </c>
    </row>
    <row r="3571" spans="1:22" x14ac:dyDescent="0.2">
      <c r="A3571" s="10">
        <f t="shared" si="617"/>
        <v>149</v>
      </c>
      <c r="B3571" s="10">
        <f t="shared" si="618"/>
        <v>14</v>
      </c>
      <c r="C3571" s="23">
        <v>12.5</v>
      </c>
      <c r="D3571" s="24">
        <v>938.3682</v>
      </c>
      <c r="E3571" s="24">
        <v>112.896</v>
      </c>
      <c r="F3571" s="48"/>
      <c r="G3571" s="48"/>
      <c r="H3571" s="1">
        <f t="shared" si="619"/>
        <v>21.609028259096419</v>
      </c>
      <c r="I3571" s="1">
        <f t="shared" si="612"/>
        <v>2.7444165226420596</v>
      </c>
      <c r="J3571" s="4">
        <f>B3571+('PV model'!$B$3/15)+(I3571/60)</f>
        <v>13.7690736087107</v>
      </c>
      <c r="K3571" s="2">
        <f t="shared" si="613"/>
        <v>-26.536104130660505</v>
      </c>
      <c r="L3571" s="2">
        <f>DEGREES(ASIN((((COS(RADIANS('PV model'!$B$2))*COS(RADIANS(H3571))*COS(RADIANS(K3571)))+(SIN(RADIANS('PV model'!$B$2))*SIN(RADIANS(H3571)))))))</f>
        <v>50.771011254549116</v>
      </c>
      <c r="M3571" s="3">
        <f t="shared" si="609"/>
        <v>50.771011254549116</v>
      </c>
      <c r="N3571" s="2">
        <f t="shared" si="614"/>
        <v>-41.05486495585744</v>
      </c>
      <c r="O3571" s="2">
        <f>IF('PV model'!$B$2&gt;0, 180-N3571,IF('PV model'!$B$2&lt;0,0-N3571,N3571))</f>
        <v>221.05486495585745</v>
      </c>
      <c r="P3571" s="2">
        <f>ABS(O3571-'PV model'!$B$5)</f>
        <v>16.054864955857454</v>
      </c>
      <c r="Q3571" s="3">
        <f t="shared" si="610"/>
        <v>39.228988745450884</v>
      </c>
      <c r="R3571" s="3">
        <f t="shared" si="615"/>
        <v>938.36820000000012</v>
      </c>
      <c r="S3571" s="3">
        <f t="shared" si="611"/>
        <v>152.52004860970936</v>
      </c>
      <c r="T3571" s="3">
        <f>(0.5*(1-COS(RADIANS(90-$X$3)))*(D3571+E3571)*'PV model'!$B$4)</f>
        <v>0</v>
      </c>
      <c r="U3571" s="3">
        <f t="shared" si="616"/>
        <v>1090.8882486097095</v>
      </c>
      <c r="V3571" s="3">
        <f>('PV model'!$B$13*(U3571/1000)*(1-'PV model'!$B$14*((20+C3571)-25))*'PV model'!$B$10)/'PV model'!$B$12</f>
        <v>105.77383365109576</v>
      </c>
    </row>
    <row r="3572" spans="1:22" x14ac:dyDescent="0.2">
      <c r="A3572" s="10">
        <f t="shared" si="617"/>
        <v>149</v>
      </c>
      <c r="B3572" s="10">
        <f t="shared" si="618"/>
        <v>15</v>
      </c>
      <c r="C3572" s="23">
        <v>12.5</v>
      </c>
      <c r="D3572" s="24">
        <v>908.06205</v>
      </c>
      <c r="E3572" s="24">
        <v>109.36800000000001</v>
      </c>
      <c r="F3572" s="48"/>
      <c r="G3572" s="48"/>
      <c r="H3572" s="1">
        <f t="shared" si="619"/>
        <v>21.609028259096419</v>
      </c>
      <c r="I3572" s="1">
        <f t="shared" si="612"/>
        <v>2.7444165226420596</v>
      </c>
      <c r="J3572" s="4">
        <f>B3572+('PV model'!$B$3/15)+(I3572/60)</f>
        <v>14.7690736087107</v>
      </c>
      <c r="K3572" s="2">
        <f t="shared" si="613"/>
        <v>-41.536104130660505</v>
      </c>
      <c r="L3572" s="2">
        <f>DEGREES(ASIN((((COS(RADIANS('PV model'!$B$2))*COS(RADIANS(H3572))*COS(RADIANS(K3572)))+(SIN(RADIANS('PV model'!$B$2))*SIN(RADIANS(H3572)))))))</f>
        <v>44.24122157834649</v>
      </c>
      <c r="M3572" s="3">
        <f t="shared" si="609"/>
        <v>44.24122157834649</v>
      </c>
      <c r="N3572" s="2">
        <f t="shared" si="614"/>
        <v>-59.375742330167689</v>
      </c>
      <c r="O3572" s="2">
        <f>IF('PV model'!$B$2&gt;0, 180-N3572,IF('PV model'!$B$2&lt;0,0-N3572,N3572))</f>
        <v>239.3757423301677</v>
      </c>
      <c r="P3572" s="2">
        <f>ABS(O3572-'PV model'!$B$5)</f>
        <v>34.375742330167697</v>
      </c>
      <c r="Q3572" s="3">
        <f t="shared" si="610"/>
        <v>45.75877842165351</v>
      </c>
      <c r="R3572" s="3">
        <f t="shared" si="615"/>
        <v>908.06205</v>
      </c>
      <c r="S3572" s="3">
        <f t="shared" si="611"/>
        <v>151.20721901315449</v>
      </c>
      <c r="T3572" s="3">
        <f>(0.5*(1-COS(RADIANS(90-$X$3)))*(D3572+E3572)*'PV model'!$B$4)</f>
        <v>0</v>
      </c>
      <c r="U3572" s="3">
        <f t="shared" si="616"/>
        <v>1059.2692690131544</v>
      </c>
      <c r="V3572" s="3">
        <f>('PV model'!$B$13*(U3572/1000)*(1-'PV model'!$B$14*((20+C3572)-25))*'PV model'!$B$10)/'PV model'!$B$12</f>
        <v>102.70801944663826</v>
      </c>
    </row>
    <row r="3573" spans="1:22" x14ac:dyDescent="0.2">
      <c r="A3573" s="10">
        <f t="shared" si="617"/>
        <v>149</v>
      </c>
      <c r="B3573" s="10">
        <f t="shared" si="618"/>
        <v>16</v>
      </c>
      <c r="C3573" s="23">
        <v>12.5</v>
      </c>
      <c r="D3573" s="24">
        <v>864.28649999999993</v>
      </c>
      <c r="E3573" s="24">
        <v>99.665999999999997</v>
      </c>
      <c r="F3573" s="48"/>
      <c r="G3573" s="48"/>
      <c r="H3573" s="1">
        <f t="shared" si="619"/>
        <v>21.609028259096419</v>
      </c>
      <c r="I3573" s="1">
        <f t="shared" si="612"/>
        <v>2.7444165226420596</v>
      </c>
      <c r="J3573" s="4">
        <f>B3573+('PV model'!$B$3/15)+(I3573/60)</f>
        <v>15.7690736087107</v>
      </c>
      <c r="K3573" s="2">
        <f t="shared" si="613"/>
        <v>-56.536104130660505</v>
      </c>
      <c r="L3573" s="2">
        <f>DEGREES(ASIN((((COS(RADIANS('PV model'!$B$2))*COS(RADIANS(H3573))*COS(RADIANS(K3573)))+(SIN(RADIANS('PV model'!$B$2))*SIN(RADIANS(H3573)))))))</f>
        <v>36.43241480070396</v>
      </c>
      <c r="M3573" s="3">
        <f t="shared" si="609"/>
        <v>36.43241480070396</v>
      </c>
      <c r="N3573" s="2">
        <f t="shared" si="614"/>
        <v>-74.581675823507823</v>
      </c>
      <c r="O3573" s="2">
        <f>IF('PV model'!$B$2&gt;0, 180-N3573,IF('PV model'!$B$2&lt;0,0-N3573,N3573))</f>
        <v>254.58167582350782</v>
      </c>
      <c r="P3573" s="2">
        <f>ABS(O3573-'PV model'!$B$5)</f>
        <v>49.581675823507823</v>
      </c>
      <c r="Q3573" s="3">
        <f t="shared" si="610"/>
        <v>53.56758519929604</v>
      </c>
      <c r="R3573" s="3">
        <f t="shared" si="615"/>
        <v>864.28649999999993</v>
      </c>
      <c r="S3573" s="3">
        <f t="shared" si="611"/>
        <v>138.37454912779393</v>
      </c>
      <c r="T3573" s="3">
        <f>(0.5*(1-COS(RADIANS(90-$X$3)))*(D3573+E3573)*'PV model'!$B$4)</f>
        <v>0</v>
      </c>
      <c r="U3573" s="3">
        <f t="shared" si="616"/>
        <v>1002.6610491277938</v>
      </c>
      <c r="V3573" s="3">
        <f>('PV model'!$B$13*(U3573/1000)*(1-'PV model'!$B$14*((20+C3573)-25))*'PV model'!$B$10)/'PV model'!$B$12</f>
        <v>97.219218516689835</v>
      </c>
    </row>
    <row r="3574" spans="1:22" x14ac:dyDescent="0.2">
      <c r="A3574" s="10">
        <f t="shared" si="617"/>
        <v>149</v>
      </c>
      <c r="B3574" s="10">
        <f t="shared" si="618"/>
        <v>17</v>
      </c>
      <c r="C3574" s="23">
        <v>13.3</v>
      </c>
      <c r="D3574" s="24">
        <v>618.46995000000004</v>
      </c>
      <c r="E3574" s="24">
        <v>139.35599999999999</v>
      </c>
      <c r="F3574" s="48"/>
      <c r="G3574" s="48"/>
      <c r="H3574" s="1">
        <f t="shared" si="619"/>
        <v>21.609028259096419</v>
      </c>
      <c r="I3574" s="1">
        <f t="shared" si="612"/>
        <v>2.7444165226420596</v>
      </c>
      <c r="J3574" s="4">
        <f>B3574+('PV model'!$B$3/15)+(I3574/60)</f>
        <v>16.769073608710702</v>
      </c>
      <c r="K3574" s="2">
        <f t="shared" si="613"/>
        <v>-71.536104130660533</v>
      </c>
      <c r="L3574" s="2">
        <f>DEGREES(ASIN((((COS(RADIANS('PV model'!$B$2))*COS(RADIANS(H3574))*COS(RADIANS(K3574)))+(SIN(RADIANS('PV model'!$B$2))*SIN(RADIANS(H3574)))))))</f>
        <v>28.052422341360582</v>
      </c>
      <c r="M3574" s="3">
        <f t="shared" si="609"/>
        <v>28.052422341360582</v>
      </c>
      <c r="N3574" s="2">
        <f t="shared" si="614"/>
        <v>-87.787417247245017</v>
      </c>
      <c r="O3574" s="2">
        <f>IF('PV model'!$B$2&gt;0, 180-N3574,IF('PV model'!$B$2&lt;0,0-N3574,N3574))</f>
        <v>267.787417247245</v>
      </c>
      <c r="P3574" s="2">
        <f>ABS(O3574-'PV model'!$B$5)</f>
        <v>62.787417247245003</v>
      </c>
      <c r="Q3574" s="3">
        <f t="shared" si="610"/>
        <v>61.947577658639418</v>
      </c>
      <c r="R3574" s="3">
        <f t="shared" si="615"/>
        <v>618.46995000000015</v>
      </c>
      <c r="S3574" s="3">
        <f t="shared" si="611"/>
        <v>187.12134448102881</v>
      </c>
      <c r="T3574" s="3">
        <f>(0.5*(1-COS(RADIANS(90-$X$3)))*(D3574+E3574)*'PV model'!$B$4)</f>
        <v>0</v>
      </c>
      <c r="U3574" s="3">
        <f t="shared" si="616"/>
        <v>805.59129448102897</v>
      </c>
      <c r="V3574" s="3">
        <f>('PV model'!$B$13*(U3574/1000)*(1-'PV model'!$B$14*((20+C3574)-25))*'PV model'!$B$10)/'PV model'!$B$12</f>
        <v>77.853412523885694</v>
      </c>
    </row>
    <row r="3575" spans="1:22" x14ac:dyDescent="0.2">
      <c r="A3575" s="10">
        <f t="shared" si="617"/>
        <v>149</v>
      </c>
      <c r="B3575" s="10">
        <f t="shared" si="618"/>
        <v>18</v>
      </c>
      <c r="C3575" s="23">
        <v>12.3</v>
      </c>
      <c r="D3575" s="24">
        <v>486.02085</v>
      </c>
      <c r="E3575" s="24">
        <v>128.77199999999999</v>
      </c>
      <c r="F3575" s="48"/>
      <c r="G3575" s="48"/>
      <c r="H3575" s="1">
        <f t="shared" si="619"/>
        <v>21.609028259096419</v>
      </c>
      <c r="I3575" s="1">
        <f t="shared" si="612"/>
        <v>2.7444165226420596</v>
      </c>
      <c r="J3575" s="4">
        <f>B3575+('PV model'!$B$3/15)+(I3575/60)</f>
        <v>17.769073608710702</v>
      </c>
      <c r="K3575" s="2">
        <f t="shared" si="613"/>
        <v>-86.536104130660533</v>
      </c>
      <c r="L3575" s="2">
        <f>DEGREES(ASIN((((COS(RADIANS('PV model'!$B$2))*COS(RADIANS(H3575))*COS(RADIANS(K3575)))+(SIN(RADIANS('PV model'!$B$2))*SIN(RADIANS(H3575)))))))</f>
        <v>19.591916957426918</v>
      </c>
      <c r="M3575" s="3">
        <f t="shared" si="609"/>
        <v>19.591916957426918</v>
      </c>
      <c r="N3575" s="2">
        <f t="shared" si="614"/>
        <v>-80.080120187199341</v>
      </c>
      <c r="O3575" s="2">
        <f>IF('PV model'!$B$2&gt;0, 180-N3575,IF('PV model'!$B$2&lt;0,0-N3575,N3575))</f>
        <v>260.08012018719933</v>
      </c>
      <c r="P3575" s="2">
        <f>ABS(O3575-'PV model'!$B$5)</f>
        <v>55.080120187199327</v>
      </c>
      <c r="Q3575" s="3">
        <f t="shared" si="610"/>
        <v>70.408083042573082</v>
      </c>
      <c r="R3575" s="3">
        <f t="shared" si="615"/>
        <v>486.02085</v>
      </c>
      <c r="S3575" s="3">
        <f t="shared" si="611"/>
        <v>164.06953999954268</v>
      </c>
      <c r="T3575" s="3">
        <f>(0.5*(1-COS(RADIANS(90-$X$3)))*(D3575+E3575)*'PV model'!$B$4)</f>
        <v>0</v>
      </c>
      <c r="U3575" s="3">
        <f t="shared" si="616"/>
        <v>650.09038999954271</v>
      </c>
      <c r="V3575" s="3">
        <f>('PV model'!$B$13*(U3575/1000)*(1-'PV model'!$B$14*((20+C3575)-25))*'PV model'!$B$10)/'PV model'!$B$12</f>
        <v>63.085530751131138</v>
      </c>
    </row>
    <row r="3576" spans="1:22" x14ac:dyDescent="0.2">
      <c r="A3576" s="10">
        <f t="shared" si="617"/>
        <v>149</v>
      </c>
      <c r="B3576" s="10">
        <f t="shared" si="618"/>
        <v>19</v>
      </c>
      <c r="C3576" s="23">
        <v>11.1</v>
      </c>
      <c r="D3576" s="24">
        <v>352.44929999999999</v>
      </c>
      <c r="E3576" s="24">
        <v>82.025999999999996</v>
      </c>
      <c r="F3576" s="48"/>
      <c r="G3576" s="48"/>
      <c r="H3576" s="1">
        <f t="shared" si="619"/>
        <v>21.609028259096419</v>
      </c>
      <c r="I3576" s="1">
        <f t="shared" si="612"/>
        <v>2.7444165226420596</v>
      </c>
      <c r="J3576" s="4">
        <f>B3576+('PV model'!$B$3/15)+(I3576/60)</f>
        <v>18.769073608710702</v>
      </c>
      <c r="K3576" s="2">
        <f t="shared" si="613"/>
        <v>-101.53610413066053</v>
      </c>
      <c r="L3576" s="2">
        <f>DEGREES(ASIN((((COS(RADIANS('PV model'!$B$2))*COS(RADIANS(H3576))*COS(RADIANS(K3576)))+(SIN(RADIANS('PV model'!$B$2))*SIN(RADIANS(H3576)))))))</f>
        <v>11.431126444442819</v>
      </c>
      <c r="M3576" s="3">
        <f t="shared" si="609"/>
        <v>11.431126444442819</v>
      </c>
      <c r="N3576" s="2">
        <f t="shared" si="614"/>
        <v>-68.337205140274776</v>
      </c>
      <c r="O3576" s="2">
        <f>IF('PV model'!$B$2&gt;0, 180-N3576,IF('PV model'!$B$2&lt;0,0-N3576,N3576))</f>
        <v>248.33720514027476</v>
      </c>
      <c r="P3576" s="2">
        <f>ABS(O3576-'PV model'!$B$5)</f>
        <v>43.337205140274762</v>
      </c>
      <c r="Q3576" s="3">
        <f t="shared" si="610"/>
        <v>78.568873555557175</v>
      </c>
      <c r="R3576" s="3">
        <f t="shared" si="615"/>
        <v>352.44930000000028</v>
      </c>
      <c r="S3576" s="3">
        <f t="shared" si="611"/>
        <v>99.434058197904136</v>
      </c>
      <c r="T3576" s="3">
        <f>(0.5*(1-COS(RADIANS(90-$X$3)))*(D3576+E3576)*'PV model'!$B$4)</f>
        <v>0</v>
      </c>
      <c r="U3576" s="3">
        <f t="shared" si="616"/>
        <v>451.88335819790439</v>
      </c>
      <c r="V3576" s="3">
        <f>('PV model'!$B$13*(U3576/1000)*(1-'PV model'!$B$14*((20+C3576)-25))*'PV model'!$B$10)/'PV model'!$B$12</f>
        <v>44.068106129617235</v>
      </c>
    </row>
    <row r="3577" spans="1:22" x14ac:dyDescent="0.2">
      <c r="A3577" s="10">
        <f t="shared" si="617"/>
        <v>149</v>
      </c>
      <c r="B3577" s="10">
        <f t="shared" si="618"/>
        <v>20</v>
      </c>
      <c r="C3577" s="23">
        <v>9.9</v>
      </c>
      <c r="D3577" s="24">
        <v>80.816400000000002</v>
      </c>
      <c r="E3577" s="24">
        <v>48.51</v>
      </c>
      <c r="F3577" s="48"/>
      <c r="G3577" s="48"/>
      <c r="H3577" s="1">
        <f t="shared" si="619"/>
        <v>21.609028259096419</v>
      </c>
      <c r="I3577" s="1">
        <f t="shared" si="612"/>
        <v>2.7444165226420596</v>
      </c>
      <c r="J3577" s="4">
        <f>B3577+('PV model'!$B$3/15)+(I3577/60)</f>
        <v>19.769073608710702</v>
      </c>
      <c r="K3577" s="2">
        <f t="shared" si="613"/>
        <v>-116.53610413066053</v>
      </c>
      <c r="L3577" s="2">
        <f>DEGREES(ASIN((((COS(RADIANS('PV model'!$B$2))*COS(RADIANS(H3577))*COS(RADIANS(K3577)))+(SIN(RADIANS('PV model'!$B$2))*SIN(RADIANS(H3577)))))))</f>
        <v>3.9127829106172216</v>
      </c>
      <c r="M3577" s="3">
        <f t="shared" si="609"/>
        <v>3.9127829106172216</v>
      </c>
      <c r="N3577" s="2">
        <f t="shared" si="614"/>
        <v>-56.482662110204565</v>
      </c>
      <c r="O3577" s="2">
        <f>IF('PV model'!$B$2&gt;0, 180-N3577,IF('PV model'!$B$2&lt;0,0-N3577,N3577))</f>
        <v>236.48266211020456</v>
      </c>
      <c r="P3577" s="2">
        <f>ABS(O3577-'PV model'!$B$5)</f>
        <v>31.482662110204558</v>
      </c>
      <c r="Q3577" s="3">
        <f t="shared" si="610"/>
        <v>86.087217089382776</v>
      </c>
      <c r="R3577" s="3">
        <f t="shared" si="615"/>
        <v>80.816400000000158</v>
      </c>
      <c r="S3577" s="3">
        <f t="shared" si="611"/>
        <v>56.100916027064436</v>
      </c>
      <c r="T3577" s="3">
        <f>(0.5*(1-COS(RADIANS(90-$X$3)))*(D3577+E3577)*'PV model'!$B$4)</f>
        <v>0</v>
      </c>
      <c r="U3577" s="3">
        <f t="shared" si="616"/>
        <v>136.9173160270646</v>
      </c>
      <c r="V3577" s="3">
        <f>('PV model'!$B$13*(U3577/1000)*(1-'PV model'!$B$14*((20+C3577)-25))*'PV model'!$B$10)/'PV model'!$B$12</f>
        <v>13.418004313828098</v>
      </c>
    </row>
    <row r="3578" spans="1:22" x14ac:dyDescent="0.2">
      <c r="A3578" s="10">
        <f t="shared" si="617"/>
        <v>149</v>
      </c>
      <c r="B3578" s="10">
        <f t="shared" si="618"/>
        <v>21</v>
      </c>
      <c r="C3578" s="23">
        <v>8.9</v>
      </c>
      <c r="D3578" s="24">
        <v>0</v>
      </c>
      <c r="E3578" s="24">
        <v>7.9380000000000006</v>
      </c>
      <c r="F3578" s="48"/>
      <c r="G3578" s="48"/>
      <c r="H3578" s="1">
        <f t="shared" si="619"/>
        <v>21.609028259096419</v>
      </c>
      <c r="I3578" s="1">
        <f t="shared" si="612"/>
        <v>2.7444165226420596</v>
      </c>
      <c r="J3578" s="4">
        <f>B3578+('PV model'!$B$3/15)+(I3578/60)</f>
        <v>20.769073608710702</v>
      </c>
      <c r="K3578" s="2">
        <f t="shared" si="613"/>
        <v>-131.53610413066053</v>
      </c>
      <c r="L3578" s="2">
        <f>DEGREES(ASIN((((COS(RADIANS('PV model'!$B$2))*COS(RADIANS(H3578))*COS(RADIANS(K3578)))+(SIN(RADIANS('PV model'!$B$2))*SIN(RADIANS(H3578)))))))</f>
        <v>-2.6182540302480088</v>
      </c>
      <c r="M3578" s="3">
        <f t="shared" si="609"/>
        <v>0</v>
      </c>
      <c r="N3578" s="2">
        <f t="shared" si="614"/>
        <v>-44.159397815190161</v>
      </c>
      <c r="O3578" s="2">
        <f>IF('PV model'!$B$2&gt;0, 180-N3578,IF('PV model'!$B$2&lt;0,0-N3578,N3578))</f>
        <v>224.15939781519018</v>
      </c>
      <c r="P3578" s="2">
        <f>ABS(O3578-'PV model'!$B$5)</f>
        <v>19.159397815190175</v>
      </c>
      <c r="Q3578" s="3">
        <f t="shared" si="610"/>
        <v>92.618254030248011</v>
      </c>
      <c r="R3578" s="3">
        <f t="shared" si="615"/>
        <v>0</v>
      </c>
      <c r="S3578" s="3">
        <f t="shared" si="611"/>
        <v>7.9380000000000006</v>
      </c>
      <c r="T3578" s="3">
        <f>(0.5*(1-COS(RADIANS(90-$X$3)))*(D3578+E3578)*'PV model'!$B$4)</f>
        <v>0</v>
      </c>
      <c r="U3578" s="3">
        <f t="shared" si="616"/>
        <v>7.9380000000000006</v>
      </c>
      <c r="V3578" s="3">
        <f>('PV model'!$B$13*(U3578/1000)*(1-'PV model'!$B$14*((20+C3578)-25))*'PV model'!$B$10)/'PV model'!$B$12</f>
        <v>0.781104153312</v>
      </c>
    </row>
    <row r="3579" spans="1:22" x14ac:dyDescent="0.2">
      <c r="A3579" s="10">
        <f t="shared" si="617"/>
        <v>149</v>
      </c>
      <c r="B3579" s="10">
        <f t="shared" si="618"/>
        <v>22</v>
      </c>
      <c r="C3579" s="23">
        <v>7.6</v>
      </c>
      <c r="D3579" s="24">
        <v>0</v>
      </c>
      <c r="E3579" s="24">
        <v>0</v>
      </c>
      <c r="F3579" s="48"/>
      <c r="G3579" s="48"/>
      <c r="H3579" s="1">
        <f t="shared" si="619"/>
        <v>21.609028259096419</v>
      </c>
      <c r="I3579" s="1">
        <f t="shared" si="612"/>
        <v>2.7444165226420596</v>
      </c>
      <c r="J3579" s="4">
        <f>B3579+('PV model'!$B$3/15)+(I3579/60)</f>
        <v>21.769073608710702</v>
      </c>
      <c r="K3579" s="2">
        <f t="shared" si="613"/>
        <v>-146.53610413066053</v>
      </c>
      <c r="L3579" s="2">
        <f>DEGREES(ASIN((((COS(RADIANS('PV model'!$B$2))*COS(RADIANS(H3579))*COS(RADIANS(K3579)))+(SIN(RADIANS('PV model'!$B$2))*SIN(RADIANS(H3579)))))))</f>
        <v>-7.8051212998320949</v>
      </c>
      <c r="M3579" s="3">
        <f t="shared" si="609"/>
        <v>0</v>
      </c>
      <c r="N3579" s="2">
        <f t="shared" si="614"/>
        <v>-31.161437495590611</v>
      </c>
      <c r="O3579" s="2">
        <f>IF('PV model'!$B$2&gt;0, 180-N3579,IF('PV model'!$B$2&lt;0,0-N3579,N3579))</f>
        <v>211.1614374955906</v>
      </c>
      <c r="P3579" s="2">
        <f>ABS(O3579-'PV model'!$B$5)</f>
        <v>6.1614374955906044</v>
      </c>
      <c r="Q3579" s="3">
        <f t="shared" si="610"/>
        <v>97.805121299832095</v>
      </c>
      <c r="R3579" s="3">
        <f t="shared" si="615"/>
        <v>0</v>
      </c>
      <c r="S3579" s="3">
        <f t="shared" si="611"/>
        <v>0</v>
      </c>
      <c r="T3579" s="3">
        <f>(0.5*(1-COS(RADIANS(90-$X$3)))*(D3579+E3579)*'PV model'!$B$4)</f>
        <v>0</v>
      </c>
      <c r="U3579" s="3">
        <f t="shared" si="616"/>
        <v>0</v>
      </c>
      <c r="V3579" s="3">
        <f>('PV model'!$B$13*(U3579/1000)*(1-'PV model'!$B$14*((20+C3579)-25))*'PV model'!$B$10)/'PV model'!$B$12</f>
        <v>0</v>
      </c>
    </row>
    <row r="3580" spans="1:22" x14ac:dyDescent="0.2">
      <c r="A3580" s="10">
        <f t="shared" si="617"/>
        <v>149</v>
      </c>
      <c r="B3580" s="10">
        <f t="shared" si="618"/>
        <v>23</v>
      </c>
      <c r="C3580" s="23">
        <v>6.3</v>
      </c>
      <c r="D3580" s="24">
        <v>0</v>
      </c>
      <c r="E3580" s="24">
        <v>0</v>
      </c>
      <c r="F3580" s="48"/>
      <c r="G3580" s="48"/>
      <c r="H3580" s="1">
        <f t="shared" si="619"/>
        <v>21.609028259096419</v>
      </c>
      <c r="I3580" s="1">
        <f t="shared" si="612"/>
        <v>2.7444165226420596</v>
      </c>
      <c r="J3580" s="4">
        <f>B3580+('PV model'!$B$3/15)+(I3580/60)</f>
        <v>22.769073608710702</v>
      </c>
      <c r="K3580" s="2">
        <f t="shared" si="613"/>
        <v>-161.53610413066053</v>
      </c>
      <c r="L3580" s="2">
        <f>DEGREES(ASIN((((COS(RADIANS('PV model'!$B$2))*COS(RADIANS(H3580))*COS(RADIANS(K3580)))+(SIN(RADIANS('PV model'!$B$2))*SIN(RADIANS(H3580)))))))</f>
        <v>-11.302505852668126</v>
      </c>
      <c r="M3580" s="3">
        <f t="shared" si="609"/>
        <v>0</v>
      </c>
      <c r="N3580" s="2">
        <f t="shared" si="614"/>
        <v>-17.47392945549409</v>
      </c>
      <c r="O3580" s="2">
        <f>IF('PV model'!$B$2&gt;0, 180-N3580,IF('PV model'!$B$2&lt;0,0-N3580,N3580))</f>
        <v>197.4739294554941</v>
      </c>
      <c r="P3580" s="2">
        <f>ABS(O3580-'PV model'!$B$5)</f>
        <v>7.5260705445058989</v>
      </c>
      <c r="Q3580" s="3">
        <f t="shared" si="610"/>
        <v>101.30250585266813</v>
      </c>
      <c r="R3580" s="3">
        <f t="shared" si="615"/>
        <v>0</v>
      </c>
      <c r="S3580" s="3">
        <f t="shared" si="611"/>
        <v>0</v>
      </c>
      <c r="T3580" s="3">
        <f>(0.5*(1-COS(RADIANS(90-$X$3)))*(D3580+E3580)*'PV model'!$B$4)</f>
        <v>0</v>
      </c>
      <c r="U3580" s="3">
        <f t="shared" si="616"/>
        <v>0</v>
      </c>
      <c r="V3580" s="3">
        <f>('PV model'!$B$13*(U3580/1000)*(1-'PV model'!$B$14*((20+C3580)-25))*'PV model'!$B$10)/'PV model'!$B$12</f>
        <v>0</v>
      </c>
    </row>
    <row r="3581" spans="1:22" x14ac:dyDescent="0.2">
      <c r="A3581" s="10">
        <f t="shared" si="617"/>
        <v>149</v>
      </c>
      <c r="B3581" s="10">
        <f t="shared" si="618"/>
        <v>24</v>
      </c>
      <c r="C3581" s="23">
        <v>5.7</v>
      </c>
      <c r="D3581" s="24">
        <v>0</v>
      </c>
      <c r="E3581" s="24">
        <v>0</v>
      </c>
      <c r="F3581" s="48"/>
      <c r="G3581" s="48"/>
      <c r="H3581" s="1">
        <f t="shared" si="619"/>
        <v>21.609028259096419</v>
      </c>
      <c r="I3581" s="1">
        <f t="shared" si="612"/>
        <v>2.7444165226420596</v>
      </c>
      <c r="J3581" s="4">
        <f>B3581+('PV model'!$B$3/15)+(I3581/60)</f>
        <v>23.769073608710702</v>
      </c>
      <c r="K3581" s="2">
        <f t="shared" si="613"/>
        <v>-176.53610413066053</v>
      </c>
      <c r="L3581" s="2">
        <f>DEGREES(ASIN((((COS(RADIANS('PV model'!$B$2))*COS(RADIANS(H3581))*COS(RADIANS(K3581)))+(SIN(RADIANS('PV model'!$B$2))*SIN(RADIANS(H3581)))))))</f>
        <v>-12.834431017278312</v>
      </c>
      <c r="M3581" s="3">
        <f t="shared" si="609"/>
        <v>0</v>
      </c>
      <c r="N3581" s="2">
        <f t="shared" si="614"/>
        <v>-3.3027863546734944</v>
      </c>
      <c r="O3581" s="2">
        <f>IF('PV model'!$B$2&gt;0, 180-N3581,IF('PV model'!$B$2&lt;0,0-N3581,N3581))</f>
        <v>183.30278635467349</v>
      </c>
      <c r="P3581" s="2">
        <f>ABS(O3581-'PV model'!$B$5)</f>
        <v>21.697213645326514</v>
      </c>
      <c r="Q3581" s="3">
        <f t="shared" si="610"/>
        <v>102.83443101727832</v>
      </c>
      <c r="R3581" s="3">
        <f t="shared" si="615"/>
        <v>0</v>
      </c>
      <c r="S3581" s="3">
        <f t="shared" si="611"/>
        <v>0</v>
      </c>
      <c r="T3581" s="3">
        <f>(0.5*(1-COS(RADIANS(90-$X$3)))*(D3581+E3581)*'PV model'!$B$4)</f>
        <v>0</v>
      </c>
      <c r="U3581" s="3">
        <f t="shared" si="616"/>
        <v>0</v>
      </c>
      <c r="V3581" s="3">
        <f>('PV model'!$B$13*(U3581/1000)*(1-'PV model'!$B$14*((20+C3581)-25))*'PV model'!$B$10)/'PV model'!$B$12</f>
        <v>0</v>
      </c>
    </row>
    <row r="3582" spans="1:22" x14ac:dyDescent="0.2">
      <c r="A3582" s="10">
        <f t="shared" si="617"/>
        <v>150</v>
      </c>
      <c r="B3582" s="10">
        <f t="shared" si="618"/>
        <v>1</v>
      </c>
      <c r="C3582" s="23">
        <v>5.3</v>
      </c>
      <c r="D3582" s="24">
        <v>0</v>
      </c>
      <c r="E3582" s="24">
        <v>0</v>
      </c>
      <c r="F3582" s="48"/>
      <c r="G3582" s="48"/>
      <c r="H3582" s="1">
        <f t="shared" si="619"/>
        <v>21.763266199218471</v>
      </c>
      <c r="I3582" s="1">
        <f t="shared" si="612"/>
        <v>2.6119229354812519</v>
      </c>
      <c r="J3582" s="4">
        <f>B3582+('PV model'!$B$3/15)+(I3582/60)</f>
        <v>0.76686538225802092</v>
      </c>
      <c r="K3582" s="2">
        <f t="shared" si="613"/>
        <v>168.49701926612968</v>
      </c>
      <c r="L3582" s="2">
        <f>DEGREES(ASIN((((COS(RADIANS('PV model'!$B$2))*COS(RADIANS(H3582))*COS(RADIANS(K3582)))+(SIN(RADIANS('PV model'!$B$2))*SIN(RADIANS(H3582)))))))</f>
        <v>-12.116834085623408</v>
      </c>
      <c r="M3582" s="3">
        <f t="shared" si="609"/>
        <v>0</v>
      </c>
      <c r="N3582" s="2">
        <f t="shared" si="614"/>
        <v>10.919239414486603</v>
      </c>
      <c r="O3582" s="2">
        <f>IF('PV model'!$B$2&gt;0, 180-N3582,IF('PV model'!$B$2&lt;0,0-N3582,N3582))</f>
        <v>169.08076058551339</v>
      </c>
      <c r="P3582" s="2">
        <f>ABS(O3582-'PV model'!$B$5)</f>
        <v>35.919239414486611</v>
      </c>
      <c r="Q3582" s="3">
        <f t="shared" si="610"/>
        <v>102.11683408562341</v>
      </c>
      <c r="R3582" s="3">
        <f t="shared" si="615"/>
        <v>0</v>
      </c>
      <c r="S3582" s="3">
        <f t="shared" si="611"/>
        <v>0</v>
      </c>
      <c r="T3582" s="3">
        <f>(0.5*(1-COS(RADIANS(90-$X$3)))*(D3582+E3582)*'PV model'!$B$4)</f>
        <v>0</v>
      </c>
      <c r="U3582" s="3">
        <f t="shared" si="616"/>
        <v>0</v>
      </c>
      <c r="V3582" s="3">
        <f>('PV model'!$B$13*(U3582/1000)*(1-'PV model'!$B$14*((20+C3582)-25))*'PV model'!$B$10)/'PV model'!$B$12</f>
        <v>0</v>
      </c>
    </row>
    <row r="3583" spans="1:22" x14ac:dyDescent="0.2">
      <c r="A3583" s="10">
        <f t="shared" si="617"/>
        <v>150</v>
      </c>
      <c r="B3583" s="10">
        <f t="shared" si="618"/>
        <v>2</v>
      </c>
      <c r="C3583" s="23">
        <v>4.5999999999999996</v>
      </c>
      <c r="D3583" s="24">
        <v>0</v>
      </c>
      <c r="E3583" s="24">
        <v>0</v>
      </c>
      <c r="F3583" s="48"/>
      <c r="G3583" s="48"/>
      <c r="H3583" s="1">
        <f t="shared" si="619"/>
        <v>21.763266199218471</v>
      </c>
      <c r="I3583" s="1">
        <f t="shared" si="612"/>
        <v>2.6119229354812519</v>
      </c>
      <c r="J3583" s="4">
        <f>B3583+('PV model'!$B$3/15)+(I3583/60)</f>
        <v>1.7668653822580209</v>
      </c>
      <c r="K3583" s="2">
        <f t="shared" si="613"/>
        <v>153.49701926612968</v>
      </c>
      <c r="L3583" s="2">
        <f>DEGREES(ASIN((((COS(RADIANS('PV model'!$B$2))*COS(RADIANS(H3583))*COS(RADIANS(K3583)))+(SIN(RADIANS('PV model'!$B$2))*SIN(RADIANS(H3583)))))))</f>
        <v>-9.508341501182727</v>
      </c>
      <c r="M3583" s="3">
        <f t="shared" si="609"/>
        <v>0</v>
      </c>
      <c r="N3583" s="2">
        <f t="shared" si="614"/>
        <v>24.847895330719297</v>
      </c>
      <c r="O3583" s="2">
        <f>IF('PV model'!$B$2&gt;0, 180-N3583,IF('PV model'!$B$2&lt;0,0-N3583,N3583))</f>
        <v>155.1521046692807</v>
      </c>
      <c r="P3583" s="2">
        <f>ABS(O3583-'PV model'!$B$5)</f>
        <v>49.847895330719297</v>
      </c>
      <c r="Q3583" s="3">
        <f t="shared" si="610"/>
        <v>99.508341501182727</v>
      </c>
      <c r="R3583" s="3">
        <f t="shared" si="615"/>
        <v>0</v>
      </c>
      <c r="S3583" s="3">
        <f t="shared" si="611"/>
        <v>0</v>
      </c>
      <c r="T3583" s="3">
        <f>(0.5*(1-COS(RADIANS(90-$X$3)))*(D3583+E3583)*'PV model'!$B$4)</f>
        <v>0</v>
      </c>
      <c r="U3583" s="3">
        <f t="shared" si="616"/>
        <v>0</v>
      </c>
      <c r="V3583" s="3">
        <f>('PV model'!$B$13*(U3583/1000)*(1-'PV model'!$B$14*((20+C3583)-25))*'PV model'!$B$10)/'PV model'!$B$12</f>
        <v>0</v>
      </c>
    </row>
    <row r="3584" spans="1:22" x14ac:dyDescent="0.2">
      <c r="A3584" s="10">
        <f t="shared" si="617"/>
        <v>150</v>
      </c>
      <c r="B3584" s="10">
        <f t="shared" si="618"/>
        <v>3</v>
      </c>
      <c r="C3584" s="23">
        <v>4.3</v>
      </c>
      <c r="D3584" s="24">
        <v>0</v>
      </c>
      <c r="E3584" s="24">
        <v>0</v>
      </c>
      <c r="F3584" s="48"/>
      <c r="G3584" s="48"/>
      <c r="H3584" s="1">
        <f t="shared" si="619"/>
        <v>21.763266199218471</v>
      </c>
      <c r="I3584" s="1">
        <f t="shared" si="612"/>
        <v>2.6119229354812519</v>
      </c>
      <c r="J3584" s="4">
        <f>B3584+('PV model'!$B$3/15)+(I3584/60)</f>
        <v>2.7668653822580205</v>
      </c>
      <c r="K3584" s="2">
        <f t="shared" si="613"/>
        <v>138.49701926612971</v>
      </c>
      <c r="L3584" s="2">
        <f>DEGREES(ASIN((((COS(RADIANS('PV model'!$B$2))*COS(RADIANS(H3584))*COS(RADIANS(K3584)))+(SIN(RADIANS('PV model'!$B$2))*SIN(RADIANS(H3584)))))))</f>
        <v>-5.0713029152961626</v>
      </c>
      <c r="M3584" s="3">
        <f t="shared" si="609"/>
        <v>0</v>
      </c>
      <c r="N3584" s="2">
        <f t="shared" si="614"/>
        <v>38.158988161133927</v>
      </c>
      <c r="O3584" s="2">
        <f>IF('PV model'!$B$2&gt;0, 180-N3584,IF('PV model'!$B$2&lt;0,0-N3584,N3584))</f>
        <v>141.84101183886608</v>
      </c>
      <c r="P3584" s="2">
        <f>ABS(O3584-'PV model'!$B$5)</f>
        <v>63.158988161133919</v>
      </c>
      <c r="Q3584" s="3">
        <f t="shared" si="610"/>
        <v>95.071302915296158</v>
      </c>
      <c r="R3584" s="3">
        <f t="shared" si="615"/>
        <v>0</v>
      </c>
      <c r="S3584" s="3">
        <f t="shared" si="611"/>
        <v>0</v>
      </c>
      <c r="T3584" s="3">
        <f>(0.5*(1-COS(RADIANS(90-$X$3)))*(D3584+E3584)*'PV model'!$B$4)</f>
        <v>0</v>
      </c>
      <c r="U3584" s="3">
        <f t="shared" si="616"/>
        <v>0</v>
      </c>
      <c r="V3584" s="3">
        <f>('PV model'!$B$13*(U3584/1000)*(1-'PV model'!$B$14*((20+C3584)-25))*'PV model'!$B$10)/'PV model'!$B$12</f>
        <v>0</v>
      </c>
    </row>
    <row r="3585" spans="1:22" x14ac:dyDescent="0.2">
      <c r="A3585" s="10">
        <f t="shared" si="617"/>
        <v>150</v>
      </c>
      <c r="B3585" s="10">
        <f t="shared" si="618"/>
        <v>4</v>
      </c>
      <c r="C3585" s="23">
        <v>4</v>
      </c>
      <c r="D3585" s="24">
        <v>0</v>
      </c>
      <c r="E3585" s="24">
        <v>0</v>
      </c>
      <c r="F3585" s="48"/>
      <c r="G3585" s="48"/>
      <c r="H3585" s="1">
        <f t="shared" si="619"/>
        <v>21.763266199218471</v>
      </c>
      <c r="I3585" s="1">
        <f t="shared" si="612"/>
        <v>2.6119229354812519</v>
      </c>
      <c r="J3585" s="4">
        <f>B3585+('PV model'!$B$3/15)+(I3585/60)</f>
        <v>3.7668653822580205</v>
      </c>
      <c r="K3585" s="2">
        <f t="shared" si="613"/>
        <v>123.4970192661297</v>
      </c>
      <c r="L3585" s="2">
        <f>DEGREES(ASIN((((COS(RADIANS('PV model'!$B$2))*COS(RADIANS(H3585))*COS(RADIANS(K3585)))+(SIN(RADIANS('PV model'!$B$2))*SIN(RADIANS(H3585)))))))</f>
        <v>0.87368048254492492</v>
      </c>
      <c r="M3585" s="3">
        <f t="shared" si="609"/>
        <v>0.87368048254492492</v>
      </c>
      <c r="N3585" s="2">
        <f t="shared" si="614"/>
        <v>50.76572529297669</v>
      </c>
      <c r="O3585" s="2">
        <f>IF('PV model'!$B$2&gt;0, 180-N3585,IF('PV model'!$B$2&lt;0,0-N3585,N3585))</f>
        <v>129.2342747070233</v>
      </c>
      <c r="P3585" s="2">
        <f>ABS(O3585-'PV model'!$B$5)</f>
        <v>75.765725292976697</v>
      </c>
      <c r="Q3585" s="3">
        <f t="shared" si="610"/>
        <v>89.126319517455073</v>
      </c>
      <c r="R3585" s="3">
        <f t="shared" si="615"/>
        <v>0</v>
      </c>
      <c r="S3585" s="3">
        <f t="shared" si="611"/>
        <v>0</v>
      </c>
      <c r="T3585" s="3">
        <f>(0.5*(1-COS(RADIANS(90-$X$3)))*(D3585+E3585)*'PV model'!$B$4)</f>
        <v>0</v>
      </c>
      <c r="U3585" s="3">
        <f t="shared" si="616"/>
        <v>0</v>
      </c>
      <c r="V3585" s="3">
        <f>('PV model'!$B$13*(U3585/1000)*(1-'PV model'!$B$14*((20+C3585)-25))*'PV model'!$B$10)/'PV model'!$B$12</f>
        <v>0</v>
      </c>
    </row>
    <row r="3586" spans="1:22" x14ac:dyDescent="0.2">
      <c r="A3586" s="10">
        <f t="shared" si="617"/>
        <v>150</v>
      </c>
      <c r="B3586" s="10">
        <f t="shared" si="618"/>
        <v>5</v>
      </c>
      <c r="C3586" s="23">
        <v>4.3</v>
      </c>
      <c r="D3586" s="24">
        <v>0</v>
      </c>
      <c r="E3586" s="24">
        <v>14.994</v>
      </c>
      <c r="F3586" s="48"/>
      <c r="G3586" s="48"/>
      <c r="H3586" s="1">
        <f t="shared" si="619"/>
        <v>21.763266199218471</v>
      </c>
      <c r="I3586" s="1">
        <f t="shared" si="612"/>
        <v>2.6119229354812519</v>
      </c>
      <c r="J3586" s="4">
        <f>B3586+('PV model'!$B$3/15)+(I3586/60)</f>
        <v>4.7668653822580209</v>
      </c>
      <c r="K3586" s="2">
        <f t="shared" si="613"/>
        <v>108.49701926612968</v>
      </c>
      <c r="L3586" s="2">
        <f>DEGREES(ASIN((((COS(RADIANS('PV model'!$B$2))*COS(RADIANS(H3586))*COS(RADIANS(K3586)))+(SIN(RADIANS('PV model'!$B$2))*SIN(RADIANS(H3586)))))))</f>
        <v>7.9712357523387887</v>
      </c>
      <c r="M3586" s="3">
        <f t="shared" si="609"/>
        <v>7.9712357523387887</v>
      </c>
      <c r="N3586" s="2">
        <f t="shared" si="614"/>
        <v>62.790299434184377</v>
      </c>
      <c r="O3586" s="2">
        <f>IF('PV model'!$B$2&gt;0, 180-N3586,IF('PV model'!$B$2&lt;0,0-N3586,N3586))</f>
        <v>117.20970056581562</v>
      </c>
      <c r="P3586" s="2">
        <f>ABS(O3586-'PV model'!$B$5)</f>
        <v>87.790299434184377</v>
      </c>
      <c r="Q3586" s="3">
        <f t="shared" si="610"/>
        <v>82.028764247661215</v>
      </c>
      <c r="R3586" s="3">
        <f t="shared" si="615"/>
        <v>0</v>
      </c>
      <c r="S3586" s="3">
        <f t="shared" si="611"/>
        <v>14.994</v>
      </c>
      <c r="T3586" s="3">
        <f>(0.5*(1-COS(RADIANS(90-$X$3)))*(D3586+E3586)*'PV model'!$B$4)</f>
        <v>0</v>
      </c>
      <c r="U3586" s="3">
        <f t="shared" si="616"/>
        <v>14.994</v>
      </c>
      <c r="V3586" s="3">
        <f>('PV model'!$B$13*(U3586/1000)*(1-'PV model'!$B$14*((20+C3586)-25))*'PV model'!$B$10)/'PV model'!$B$12</f>
        <v>1.5029968806719998</v>
      </c>
    </row>
    <row r="3587" spans="1:22" x14ac:dyDescent="0.2">
      <c r="A3587" s="10">
        <f t="shared" si="617"/>
        <v>150</v>
      </c>
      <c r="B3587" s="10">
        <f t="shared" si="618"/>
        <v>6</v>
      </c>
      <c r="C3587" s="23">
        <v>6.5</v>
      </c>
      <c r="D3587" s="24">
        <v>48.265349999999998</v>
      </c>
      <c r="E3587" s="24">
        <v>63.504000000000005</v>
      </c>
      <c r="F3587" s="48"/>
      <c r="G3587" s="48"/>
      <c r="H3587" s="1">
        <f t="shared" si="619"/>
        <v>21.763266199218471</v>
      </c>
      <c r="I3587" s="1">
        <f t="shared" si="612"/>
        <v>2.6119229354812519</v>
      </c>
      <c r="J3587" s="4">
        <f>B3587+('PV model'!$B$3/15)+(I3587/60)</f>
        <v>5.7668653822580209</v>
      </c>
      <c r="K3587" s="2">
        <f t="shared" si="613"/>
        <v>93.497019266129684</v>
      </c>
      <c r="L3587" s="2">
        <f>DEGREES(ASIN((((COS(RADIANS('PV model'!$B$2))*COS(RADIANS(H3587))*COS(RADIANS(K3587)))+(SIN(RADIANS('PV model'!$B$2))*SIN(RADIANS(H3587)))))))</f>
        <v>15.871271789569512</v>
      </c>
      <c r="M3587" s="3">
        <f t="shared" si="609"/>
        <v>15.871271789569512</v>
      </c>
      <c r="N3587" s="2">
        <f t="shared" si="614"/>
        <v>74.522072205857768</v>
      </c>
      <c r="O3587" s="2">
        <f>IF('PV model'!$B$2&gt;0, 180-N3587,IF('PV model'!$B$2&lt;0,0-N3587,N3587))</f>
        <v>105.47792779414223</v>
      </c>
      <c r="P3587" s="2">
        <f>ABS(O3587-'PV model'!$B$5)</f>
        <v>99.522072205857768</v>
      </c>
      <c r="Q3587" s="3">
        <f t="shared" si="610"/>
        <v>74.128728210430481</v>
      </c>
      <c r="R3587" s="3">
        <f t="shared" si="615"/>
        <v>48.265350000000005</v>
      </c>
      <c r="S3587" s="3">
        <f t="shared" si="611"/>
        <v>74.310974624331664</v>
      </c>
      <c r="T3587" s="3">
        <f>(0.5*(1-COS(RADIANS(90-$X$3)))*(D3587+E3587)*'PV model'!$B$4)</f>
        <v>0</v>
      </c>
      <c r="U3587" s="3">
        <f t="shared" si="616"/>
        <v>122.57632462433168</v>
      </c>
      <c r="V3587" s="3">
        <f>('PV model'!$B$13*(U3587/1000)*(1-'PV model'!$B$14*((20+C3587)-25))*'PV model'!$B$10)/'PV model'!$B$12</f>
        <v>12.179213032991504</v>
      </c>
    </row>
    <row r="3588" spans="1:22" x14ac:dyDescent="0.2">
      <c r="A3588" s="10">
        <f t="shared" si="617"/>
        <v>150</v>
      </c>
      <c r="B3588" s="10">
        <f t="shared" si="618"/>
        <v>7</v>
      </c>
      <c r="C3588" s="23">
        <v>8.8000000000000007</v>
      </c>
      <c r="D3588" s="24">
        <v>132.44909999999999</v>
      </c>
      <c r="E3588" s="24">
        <v>124.36200000000001</v>
      </c>
      <c r="F3588" s="48"/>
      <c r="G3588" s="48"/>
      <c r="H3588" s="1">
        <f t="shared" si="619"/>
        <v>21.763266199218471</v>
      </c>
      <c r="I3588" s="1">
        <f t="shared" si="612"/>
        <v>2.6119229354812519</v>
      </c>
      <c r="J3588" s="4">
        <f>B3588+('PV model'!$B$3/15)+(I3588/60)</f>
        <v>6.7668653822580209</v>
      </c>
      <c r="K3588" s="2">
        <f t="shared" si="613"/>
        <v>78.497019266129684</v>
      </c>
      <c r="L3588" s="2">
        <f>DEGREES(ASIN((((COS(RADIANS('PV model'!$B$2))*COS(RADIANS(H3588))*COS(RADIANS(K3588)))+(SIN(RADIANS('PV model'!$B$2))*SIN(RADIANS(H3588)))))))</f>
        <v>24.234025096820048</v>
      </c>
      <c r="M3588" s="3">
        <f t="shared" si="609"/>
        <v>24.234025096820048</v>
      </c>
      <c r="N3588" s="2">
        <f t="shared" si="614"/>
        <v>86.392552647074695</v>
      </c>
      <c r="O3588" s="2">
        <f>IF('PV model'!$B$2&gt;0, 180-N3588,IF('PV model'!$B$2&lt;0,0-N3588,N3588))</f>
        <v>93.607447352925305</v>
      </c>
      <c r="P3588" s="2">
        <f>ABS(O3588-'PV model'!$B$5)</f>
        <v>111.39255264707469</v>
      </c>
      <c r="Q3588" s="3">
        <f t="shared" si="610"/>
        <v>65.765974903179952</v>
      </c>
      <c r="R3588" s="3">
        <f t="shared" si="615"/>
        <v>132.44910000000002</v>
      </c>
      <c r="S3588" s="3">
        <f t="shared" si="611"/>
        <v>154.99826555315437</v>
      </c>
      <c r="T3588" s="3">
        <f>(0.5*(1-COS(RADIANS(90-$X$3)))*(D3588+E3588)*'PV model'!$B$4)</f>
        <v>0</v>
      </c>
      <c r="U3588" s="3">
        <f t="shared" si="616"/>
        <v>287.44736555315438</v>
      </c>
      <c r="V3588" s="3">
        <f>('PV model'!$B$13*(U3588/1000)*(1-'PV model'!$B$14*((20+C3588)-25))*'PV model'!$B$10)/'PV model'!$B$12</f>
        <v>28.29649343305077</v>
      </c>
    </row>
    <row r="3589" spans="1:22" x14ac:dyDescent="0.2">
      <c r="A3589" s="10">
        <f t="shared" si="617"/>
        <v>150</v>
      </c>
      <c r="B3589" s="10">
        <f t="shared" si="618"/>
        <v>8</v>
      </c>
      <c r="C3589" s="23">
        <v>11.1</v>
      </c>
      <c r="D3589" s="24">
        <v>208.7757</v>
      </c>
      <c r="E3589" s="24">
        <v>182.57400000000001</v>
      </c>
      <c r="F3589" s="48"/>
      <c r="G3589" s="48"/>
      <c r="H3589" s="1">
        <f t="shared" si="619"/>
        <v>21.763266199218471</v>
      </c>
      <c r="I3589" s="1">
        <f t="shared" si="612"/>
        <v>2.6119229354812519</v>
      </c>
      <c r="J3589" s="4">
        <f>B3589+('PV model'!$B$3/15)+(I3589/60)</f>
        <v>7.7668653822580209</v>
      </c>
      <c r="K3589" s="2">
        <f t="shared" si="613"/>
        <v>63.497019266129684</v>
      </c>
      <c r="L3589" s="2">
        <f>DEGREES(ASIN((((COS(RADIANS('PV model'!$B$2))*COS(RADIANS(H3589))*COS(RADIANS(K3589)))+(SIN(RADIANS('PV model'!$B$2))*SIN(RADIANS(H3589)))))))</f>
        <v>32.704297144825603</v>
      </c>
      <c r="M3589" s="3">
        <f t="shared" si="609"/>
        <v>32.704297144825603</v>
      </c>
      <c r="N3589" s="2">
        <f t="shared" si="614"/>
        <v>81.006466786488829</v>
      </c>
      <c r="O3589" s="2">
        <f>IF('PV model'!$B$2&gt;0, 180-N3589,IF('PV model'!$B$2&lt;0,0-N3589,N3589))</f>
        <v>98.993533213511171</v>
      </c>
      <c r="P3589" s="2">
        <f>ABS(O3589-'PV model'!$B$5)</f>
        <v>106.00646678648883</v>
      </c>
      <c r="Q3589" s="3">
        <f t="shared" si="610"/>
        <v>57.295702855174397</v>
      </c>
      <c r="R3589" s="3">
        <f t="shared" si="615"/>
        <v>208.7757</v>
      </c>
      <c r="S3589" s="3">
        <f t="shared" si="611"/>
        <v>236.10523152126871</v>
      </c>
      <c r="T3589" s="3">
        <f>(0.5*(1-COS(RADIANS(90-$X$3)))*(D3589+E3589)*'PV model'!$B$4)</f>
        <v>0</v>
      </c>
      <c r="U3589" s="3">
        <f t="shared" si="616"/>
        <v>444.88093152126874</v>
      </c>
      <c r="V3589" s="3">
        <f>('PV model'!$B$13*(U3589/1000)*(1-'PV model'!$B$14*((20+C3589)-25))*'PV model'!$B$10)/'PV model'!$B$12</f>
        <v>43.385222645743283</v>
      </c>
    </row>
    <row r="3590" spans="1:22" x14ac:dyDescent="0.2">
      <c r="A3590" s="10">
        <f t="shared" si="617"/>
        <v>150</v>
      </c>
      <c r="B3590" s="10">
        <f t="shared" si="618"/>
        <v>9</v>
      </c>
      <c r="C3590" s="23">
        <v>10.3</v>
      </c>
      <c r="D3590" s="24">
        <v>305.3064</v>
      </c>
      <c r="E3590" s="24">
        <v>214.32599999999999</v>
      </c>
      <c r="F3590" s="48"/>
      <c r="G3590" s="48"/>
      <c r="H3590" s="1">
        <f t="shared" si="619"/>
        <v>21.763266199218471</v>
      </c>
      <c r="I3590" s="1">
        <f t="shared" si="612"/>
        <v>2.6119229354812519</v>
      </c>
      <c r="J3590" s="4">
        <f>B3590+('PV model'!$B$3/15)+(I3590/60)</f>
        <v>8.76686538225802</v>
      </c>
      <c r="K3590" s="2">
        <f t="shared" si="613"/>
        <v>48.497019266129698</v>
      </c>
      <c r="L3590" s="2">
        <f>DEGREES(ASIN((((COS(RADIANS('PV model'!$B$2))*COS(RADIANS(H3590))*COS(RADIANS(K3590)))+(SIN(RADIANS('PV model'!$B$2))*SIN(RADIANS(H3590)))))))</f>
        <v>40.85485776311905</v>
      </c>
      <c r="M3590" s="3">
        <f t="shared" ref="M3590:M3653" si="620">IF(L3590&gt;0, L3590, 0)</f>
        <v>40.85485776311905</v>
      </c>
      <c r="N3590" s="2">
        <f t="shared" si="614"/>
        <v>66.864573658388309</v>
      </c>
      <c r="O3590" s="2">
        <f>IF('PV model'!$B$2&gt;0, 180-N3590,IF('PV model'!$B$2&lt;0,0-N3590,N3590))</f>
        <v>113.13542634161169</v>
      </c>
      <c r="P3590" s="2">
        <f>ABS(O3590-'PV model'!$B$5)</f>
        <v>91.864573658388309</v>
      </c>
      <c r="Q3590" s="3">
        <f t="shared" ref="Q3590:Q3653" si="621">DEGREES(ACOS((SIN(RADIANS(L3590))*COS(RADIANS(90-$X$3))+COS(RADIANS(L3590))*COS(RADIANS(P3590))*SIN(RADIANS(90-$X$3)))))</f>
        <v>49.14514223688095</v>
      </c>
      <c r="R3590" s="3">
        <f t="shared" si="615"/>
        <v>305.30640000000005</v>
      </c>
      <c r="S3590" s="3">
        <f t="shared" ref="S3590:S3653" si="622">IF($Z$3=TRUE, IF(E3590=0,0,E3590*(0.5*(1+COS(RADIANS(90-$X$3))*(1+(1-(E3590^2/(D3590+E3590)^2))*(SIN(RADIANS(0.5*$X$3))^3)))*(1+(1-(E3590^2/(D3590+E3590)^2))*(COS(RADIANS(Q3590))^2)*(SIN(RADIANS(90-L3590))^3)))), IF(E3590=0,0,E3590*(0.5*(1+COS(RADIANS(90-$X$3))))))</f>
        <v>283.53340687717827</v>
      </c>
      <c r="T3590" s="3">
        <f>(0.5*(1-COS(RADIANS(90-$X$3)))*(D3590+E3590)*'PV model'!$B$4)</f>
        <v>0</v>
      </c>
      <c r="U3590" s="3">
        <f t="shared" si="616"/>
        <v>588.83980687717826</v>
      </c>
      <c r="V3590" s="3">
        <f>('PV model'!$B$13*(U3590/1000)*(1-'PV model'!$B$14*((20+C3590)-25))*'PV model'!$B$10)/'PV model'!$B$12</f>
        <v>57.612586041019355</v>
      </c>
    </row>
    <row r="3591" spans="1:22" x14ac:dyDescent="0.2">
      <c r="A3591" s="10">
        <f t="shared" si="617"/>
        <v>150</v>
      </c>
      <c r="B3591" s="10">
        <f t="shared" si="618"/>
        <v>10</v>
      </c>
      <c r="C3591" s="23">
        <v>11.8</v>
      </c>
      <c r="D3591" s="24">
        <v>308.67374999999998</v>
      </c>
      <c r="E3591" s="24">
        <v>272.53799999999995</v>
      </c>
      <c r="F3591" s="48"/>
      <c r="G3591" s="48"/>
      <c r="H3591" s="1">
        <f t="shared" si="619"/>
        <v>21.763266199218471</v>
      </c>
      <c r="I3591" s="1">
        <f t="shared" ref="I3591:I3654" si="623">9.87*SIN(RADIANS(1.978*A3591-160.22))-7.53*COS(RADIANS(0.989*A3591-80.11))-1.5*SIN((RADIANS(0.989*A3591-80.11)))</f>
        <v>2.6119229354812519</v>
      </c>
      <c r="J3591" s="4">
        <f>B3591+('PV model'!$B$3/15)+(I3591/60)</f>
        <v>9.76686538225802</v>
      </c>
      <c r="K3591" s="2">
        <f t="shared" ref="K3591:K3654" si="624">15*(12-J3591)</f>
        <v>33.497019266129698</v>
      </c>
      <c r="L3591" s="2">
        <f>DEGREES(ASIN((((COS(RADIANS('PV model'!$B$2))*COS(RADIANS(H3591))*COS(RADIANS(K3591)))+(SIN(RADIANS('PV model'!$B$2))*SIN(RADIANS(H3591)))))))</f>
        <v>48.09313067327448</v>
      </c>
      <c r="M3591" s="3">
        <f t="shared" si="620"/>
        <v>48.09313067327448</v>
      </c>
      <c r="N3591" s="2">
        <f t="shared" ref="N3591:N3654" si="625">DEGREES(ASIN((COS(RADIANS(H3591))*SIN(RADIANS(K3591)))/COS(RADIANS(L3591))))</f>
        <v>50.120112827691699</v>
      </c>
      <c r="O3591" s="2">
        <f>IF('PV model'!$B$2&gt;0, 180-N3591,IF('PV model'!$B$2&lt;0,0-N3591,N3591))</f>
        <v>129.87988717230832</v>
      </c>
      <c r="P3591" s="2">
        <f>ABS(O3591-'PV model'!$B$5)</f>
        <v>75.120112827691685</v>
      </c>
      <c r="Q3591" s="3">
        <f t="shared" si="621"/>
        <v>41.90686932672552</v>
      </c>
      <c r="R3591" s="3">
        <f t="shared" ref="R3591:R3654" si="626">IF(D3591=0,0,D3591*COS(RADIANS(Q3591))/SIN(RADIANS(L3591)))</f>
        <v>308.67374999999998</v>
      </c>
      <c r="S3591" s="3">
        <f t="shared" si="622"/>
        <v>350.05190182636733</v>
      </c>
      <c r="T3591" s="3">
        <f>(0.5*(1-COS(RADIANS(90-$X$3)))*(D3591+E3591)*'PV model'!$B$4)</f>
        <v>0</v>
      </c>
      <c r="U3591" s="3">
        <f t="shared" ref="U3591:U3654" si="627">R3591+S3591+T3591</f>
        <v>658.72565182636731</v>
      </c>
      <c r="V3591" s="3">
        <f>('PV model'!$B$13*(U3591/1000)*(1-'PV model'!$B$14*((20+C3591)-25))*'PV model'!$B$10)/'PV model'!$B$12</f>
        <v>64.055199077105144</v>
      </c>
    </row>
    <row r="3592" spans="1:22" x14ac:dyDescent="0.2">
      <c r="A3592" s="10">
        <f t="shared" ref="A3592:A3655" si="628">IF(B3592&gt;1,A3591,A3591+1)</f>
        <v>150</v>
      </c>
      <c r="B3592" s="10">
        <f t="shared" ref="B3592:B3655" si="629">IF(B3591&lt;24,B3591+1,1)</f>
        <v>11</v>
      </c>
      <c r="C3592" s="23">
        <v>13.2</v>
      </c>
      <c r="D3592" s="24">
        <v>342.34724999999997</v>
      </c>
      <c r="E3592" s="24">
        <v>297.23399999999998</v>
      </c>
      <c r="F3592" s="48"/>
      <c r="G3592" s="48"/>
      <c r="H3592" s="1">
        <f t="shared" ref="H3592:H3655" si="630">(23.465*SIN(RADIANS(280.1+0.9863*A3592)))</f>
        <v>21.763266199218471</v>
      </c>
      <c r="I3592" s="1">
        <f t="shared" si="623"/>
        <v>2.6119229354812519</v>
      </c>
      <c r="J3592" s="4">
        <f>B3592+('PV model'!$B$3/15)+(I3592/60)</f>
        <v>10.76686538225802</v>
      </c>
      <c r="K3592" s="2">
        <f t="shared" si="624"/>
        <v>18.497019266129698</v>
      </c>
      <c r="L3592" s="2">
        <f>DEGREES(ASIN((((COS(RADIANS('PV model'!$B$2))*COS(RADIANS(H3592))*COS(RADIANS(K3592)))+(SIN(RADIANS('PV model'!$B$2))*SIN(RADIANS(H3592)))))))</f>
        <v>53.554601501678981</v>
      </c>
      <c r="M3592" s="3">
        <f t="shared" si="620"/>
        <v>53.554601501678981</v>
      </c>
      <c r="N3592" s="2">
        <f t="shared" si="625"/>
        <v>29.734662382235538</v>
      </c>
      <c r="O3592" s="2">
        <f>IF('PV model'!$B$2&gt;0, 180-N3592,IF('PV model'!$B$2&lt;0,0-N3592,N3592))</f>
        <v>150.26533761776446</v>
      </c>
      <c r="P3592" s="2">
        <f>ABS(O3592-'PV model'!$B$5)</f>
        <v>54.734662382235541</v>
      </c>
      <c r="Q3592" s="3">
        <f t="shared" si="621"/>
        <v>36.445398498321019</v>
      </c>
      <c r="R3592" s="3">
        <f t="shared" si="626"/>
        <v>342.34725000000003</v>
      </c>
      <c r="S3592" s="3">
        <f t="shared" si="622"/>
        <v>374.4254755326827</v>
      </c>
      <c r="T3592" s="3">
        <f>(0.5*(1-COS(RADIANS(90-$X$3)))*(D3592+E3592)*'PV model'!$B$4)</f>
        <v>0</v>
      </c>
      <c r="U3592" s="3">
        <f t="shared" si="627"/>
        <v>716.77272553268267</v>
      </c>
      <c r="V3592" s="3">
        <f>('PV model'!$B$13*(U3592/1000)*(1-'PV model'!$B$14*((20+C3592)-25))*'PV model'!$B$10)/'PV model'!$B$12</f>
        <v>69.298527510315651</v>
      </c>
    </row>
    <row r="3593" spans="1:22" x14ac:dyDescent="0.2">
      <c r="A3593" s="10">
        <f t="shared" si="628"/>
        <v>150</v>
      </c>
      <c r="B3593" s="10">
        <f t="shared" si="629"/>
        <v>12</v>
      </c>
      <c r="C3593" s="23">
        <v>15.8</v>
      </c>
      <c r="D3593" s="24">
        <v>118.97970000000001</v>
      </c>
      <c r="E3593" s="24">
        <v>330.75</v>
      </c>
      <c r="F3593" s="48"/>
      <c r="G3593" s="48"/>
      <c r="H3593" s="1">
        <f t="shared" si="630"/>
        <v>21.763266199218471</v>
      </c>
      <c r="I3593" s="1">
        <f t="shared" si="623"/>
        <v>2.6119229354812519</v>
      </c>
      <c r="J3593" s="4">
        <f>B3593+('PV model'!$B$3/15)+(I3593/60)</f>
        <v>11.76686538225802</v>
      </c>
      <c r="K3593" s="2">
        <f t="shared" si="624"/>
        <v>3.4970192661296995</v>
      </c>
      <c r="L3593" s="2">
        <f>DEGREES(ASIN((((COS(RADIANS('PV model'!$B$2))*COS(RADIANS(H3593))*COS(RADIANS(K3593)))+(SIN(RADIANS('PV model'!$B$2))*SIN(RADIANS(H3593)))))))</f>
        <v>56.16234959211932</v>
      </c>
      <c r="M3593" s="3">
        <f t="shared" si="620"/>
        <v>56.16234959211932</v>
      </c>
      <c r="N3593" s="2">
        <f t="shared" si="625"/>
        <v>5.8389565122025786</v>
      </c>
      <c r="O3593" s="2">
        <f>IF('PV model'!$B$2&gt;0, 180-N3593,IF('PV model'!$B$2&lt;0,0-N3593,N3593))</f>
        <v>174.16104348779743</v>
      </c>
      <c r="P3593" s="2">
        <f>ABS(O3593-'PV model'!$B$5)</f>
        <v>30.838956512202572</v>
      </c>
      <c r="Q3593" s="3">
        <f t="shared" si="621"/>
        <v>33.837650407880673</v>
      </c>
      <c r="R3593" s="3">
        <f t="shared" si="626"/>
        <v>118.97970000000001</v>
      </c>
      <c r="S3593" s="3">
        <f t="shared" si="622"/>
        <v>377.1523817214786</v>
      </c>
      <c r="T3593" s="3">
        <f>(0.5*(1-COS(RADIANS(90-$X$3)))*(D3593+E3593)*'PV model'!$B$4)</f>
        <v>0</v>
      </c>
      <c r="U3593" s="3">
        <f t="shared" si="627"/>
        <v>496.13208172147858</v>
      </c>
      <c r="V3593" s="3">
        <f>('PV model'!$B$13*(U3593/1000)*(1-'PV model'!$B$14*((20+C3593)-25))*'PV model'!$B$10)/'PV model'!$B$12</f>
        <v>47.450929612079427</v>
      </c>
    </row>
    <row r="3594" spans="1:22" x14ac:dyDescent="0.2">
      <c r="A3594" s="10">
        <f t="shared" si="628"/>
        <v>150</v>
      </c>
      <c r="B3594" s="10">
        <f t="shared" si="629"/>
        <v>13</v>
      </c>
      <c r="C3594" s="23">
        <v>16.5</v>
      </c>
      <c r="D3594" s="24">
        <v>78.5715</v>
      </c>
      <c r="E3594" s="24">
        <v>364.26600000000002</v>
      </c>
      <c r="F3594" s="48"/>
      <c r="G3594" s="48"/>
      <c r="H3594" s="1">
        <f t="shared" si="630"/>
        <v>21.763266199218471</v>
      </c>
      <c r="I3594" s="1">
        <f t="shared" si="623"/>
        <v>2.6119229354812519</v>
      </c>
      <c r="J3594" s="4">
        <f>B3594+('PV model'!$B$3/15)+(I3594/60)</f>
        <v>12.76686538225802</v>
      </c>
      <c r="K3594" s="2">
        <f t="shared" si="624"/>
        <v>-11.502980733870301</v>
      </c>
      <c r="L3594" s="2">
        <f>DEGREES(ASIN((((COS(RADIANS('PV model'!$B$2))*COS(RADIANS(H3594))*COS(RADIANS(K3594)))+(SIN(RADIANS('PV model'!$B$2))*SIN(RADIANS(H3594)))))))</f>
        <v>55.188281223381587</v>
      </c>
      <c r="M3594" s="3">
        <f t="shared" si="620"/>
        <v>55.188281223381587</v>
      </c>
      <c r="N3594" s="2">
        <f t="shared" si="625"/>
        <v>-18.93040760271596</v>
      </c>
      <c r="O3594" s="2">
        <f>IF('PV model'!$B$2&gt;0, 180-N3594,IF('PV model'!$B$2&lt;0,0-N3594,N3594))</f>
        <v>198.93040760271595</v>
      </c>
      <c r="P3594" s="2">
        <f>ABS(O3594-'PV model'!$B$5)</f>
        <v>6.0695923972840546</v>
      </c>
      <c r="Q3594" s="3">
        <f t="shared" si="621"/>
        <v>34.811718776618413</v>
      </c>
      <c r="R3594" s="3">
        <f t="shared" si="626"/>
        <v>78.5715</v>
      </c>
      <c r="S3594" s="3">
        <f t="shared" si="622"/>
        <v>400.70728325416945</v>
      </c>
      <c r="T3594" s="3">
        <f>(0.5*(1-COS(RADIANS(90-$X$3)))*(D3594+E3594)*'PV model'!$B$4)</f>
        <v>0</v>
      </c>
      <c r="U3594" s="3">
        <f t="shared" si="627"/>
        <v>479.27878325416947</v>
      </c>
      <c r="V3594" s="3">
        <f>('PV model'!$B$13*(U3594/1000)*(1-'PV model'!$B$14*((20+C3594)-25))*'PV model'!$B$10)/'PV model'!$B$12</f>
        <v>45.704906644078783</v>
      </c>
    </row>
    <row r="3595" spans="1:22" x14ac:dyDescent="0.2">
      <c r="A3595" s="10">
        <f t="shared" si="628"/>
        <v>150</v>
      </c>
      <c r="B3595" s="10">
        <f t="shared" si="629"/>
        <v>14</v>
      </c>
      <c r="C3595" s="23">
        <v>18</v>
      </c>
      <c r="D3595" s="24">
        <v>78.5715</v>
      </c>
      <c r="E3595" s="24">
        <v>351.036</v>
      </c>
      <c r="F3595" s="48"/>
      <c r="G3595" s="48"/>
      <c r="H3595" s="1">
        <f t="shared" si="630"/>
        <v>21.763266199218471</v>
      </c>
      <c r="I3595" s="1">
        <f t="shared" si="623"/>
        <v>2.6119229354812519</v>
      </c>
      <c r="J3595" s="4">
        <f>B3595+('PV model'!$B$3/15)+(I3595/60)</f>
        <v>13.76686538225802</v>
      </c>
      <c r="K3595" s="2">
        <f t="shared" si="624"/>
        <v>-26.502980733870302</v>
      </c>
      <c r="L3595" s="2">
        <f>DEGREES(ASIN((((COS(RADIANS('PV model'!$B$2))*COS(RADIANS(H3595))*COS(RADIANS(K3595)))+(SIN(RADIANS('PV model'!$B$2))*SIN(RADIANS(H3595)))))))</f>
        <v>50.924663988215478</v>
      </c>
      <c r="M3595" s="3">
        <f t="shared" si="620"/>
        <v>50.924663988215478</v>
      </c>
      <c r="N3595" s="2">
        <f t="shared" si="625"/>
        <v>-41.108047797851079</v>
      </c>
      <c r="O3595" s="2">
        <f>IF('PV model'!$B$2&gt;0, 180-N3595,IF('PV model'!$B$2&lt;0,0-N3595,N3595))</f>
        <v>221.10804779785107</v>
      </c>
      <c r="P3595" s="2">
        <f>ABS(O3595-'PV model'!$B$5)</f>
        <v>16.108047797851071</v>
      </c>
      <c r="Q3595" s="3">
        <f t="shared" si="621"/>
        <v>39.075336011784529</v>
      </c>
      <c r="R3595" s="3">
        <f t="shared" si="626"/>
        <v>78.5715</v>
      </c>
      <c r="S3595" s="3">
        <f t="shared" si="622"/>
        <v>390.30238072558899</v>
      </c>
      <c r="T3595" s="3">
        <f>(0.5*(1-COS(RADIANS(90-$X$3)))*(D3595+E3595)*'PV model'!$B$4)</f>
        <v>0</v>
      </c>
      <c r="U3595" s="3">
        <f t="shared" si="627"/>
        <v>468.873880725589</v>
      </c>
      <c r="V3595" s="3">
        <f>('PV model'!$B$13*(U3595/1000)*(1-'PV model'!$B$14*((20+C3595)-25))*'PV model'!$B$10)/'PV model'!$B$12</f>
        <v>44.431464195228713</v>
      </c>
    </row>
    <row r="3596" spans="1:22" x14ac:dyDescent="0.2">
      <c r="A3596" s="10">
        <f t="shared" si="628"/>
        <v>150</v>
      </c>
      <c r="B3596" s="10">
        <f t="shared" si="629"/>
        <v>15</v>
      </c>
      <c r="C3596" s="23">
        <v>18.5</v>
      </c>
      <c r="D3596" s="24">
        <v>516.327</v>
      </c>
      <c r="E3596" s="24">
        <v>258.42600000000004</v>
      </c>
      <c r="F3596" s="48"/>
      <c r="G3596" s="48"/>
      <c r="H3596" s="1">
        <f t="shared" si="630"/>
        <v>21.763266199218471</v>
      </c>
      <c r="I3596" s="1">
        <f t="shared" si="623"/>
        <v>2.6119229354812519</v>
      </c>
      <c r="J3596" s="4">
        <f>B3596+('PV model'!$B$3/15)+(I3596/60)</f>
        <v>14.76686538225802</v>
      </c>
      <c r="K3596" s="2">
        <f t="shared" si="624"/>
        <v>-41.502980733870302</v>
      </c>
      <c r="L3596" s="2">
        <f>DEGREES(ASIN((((COS(RADIANS('PV model'!$B$2))*COS(RADIANS(H3596))*COS(RADIANS(K3596)))+(SIN(RADIANS('PV model'!$B$2))*SIN(RADIANS(H3596)))))))</f>
        <v>44.388669501029092</v>
      </c>
      <c r="M3596" s="3">
        <f t="shared" si="620"/>
        <v>44.388669501029092</v>
      </c>
      <c r="N3596" s="2">
        <f t="shared" si="625"/>
        <v>-59.452238673257945</v>
      </c>
      <c r="O3596" s="2">
        <f>IF('PV model'!$B$2&gt;0, 180-N3596,IF('PV model'!$B$2&lt;0,0-N3596,N3596))</f>
        <v>239.45223867325794</v>
      </c>
      <c r="P3596" s="2">
        <f>ABS(O3596-'PV model'!$B$5)</f>
        <v>34.452238673257938</v>
      </c>
      <c r="Q3596" s="3">
        <f t="shared" si="621"/>
        <v>45.611330498970908</v>
      </c>
      <c r="R3596" s="3">
        <f t="shared" si="626"/>
        <v>516.327</v>
      </c>
      <c r="S3596" s="3">
        <f t="shared" si="622"/>
        <v>346.48337832409641</v>
      </c>
      <c r="T3596" s="3">
        <f>(0.5*(1-COS(RADIANS(90-$X$3)))*(D3596+E3596)*'PV model'!$B$4)</f>
        <v>0</v>
      </c>
      <c r="U3596" s="3">
        <f t="shared" si="627"/>
        <v>862.8103783240964</v>
      </c>
      <c r="V3596" s="3">
        <f>('PV model'!$B$13*(U3596/1000)*(1-'PV model'!$B$14*((20+C3596)-25))*'PV model'!$B$10)/'PV model'!$B$12</f>
        <v>81.58921304474373</v>
      </c>
    </row>
    <row r="3597" spans="1:22" x14ac:dyDescent="0.2">
      <c r="A3597" s="10">
        <f t="shared" si="628"/>
        <v>150</v>
      </c>
      <c r="B3597" s="10">
        <f t="shared" si="629"/>
        <v>16</v>
      </c>
      <c r="C3597" s="23">
        <v>18.7</v>
      </c>
      <c r="D3597" s="24">
        <v>676.8373499999999</v>
      </c>
      <c r="E3597" s="24">
        <v>168.46200000000002</v>
      </c>
      <c r="F3597" s="48"/>
      <c r="G3597" s="48"/>
      <c r="H3597" s="1">
        <f t="shared" si="630"/>
        <v>21.763266199218471</v>
      </c>
      <c r="I3597" s="1">
        <f t="shared" si="623"/>
        <v>2.6119229354812519</v>
      </c>
      <c r="J3597" s="4">
        <f>B3597+('PV model'!$B$3/15)+(I3597/60)</f>
        <v>15.76686538225802</v>
      </c>
      <c r="K3597" s="2">
        <f t="shared" si="624"/>
        <v>-56.502980733870302</v>
      </c>
      <c r="L3597" s="2">
        <f>DEGREES(ASIN((((COS(RADIANS('PV model'!$B$2))*COS(RADIANS(H3597))*COS(RADIANS(K3597)))+(SIN(RADIANS('PV model'!$B$2))*SIN(RADIANS(H3597)))))))</f>
        <v>36.575292054403526</v>
      </c>
      <c r="M3597" s="3">
        <f t="shared" si="620"/>
        <v>36.575292054403526</v>
      </c>
      <c r="N3597" s="2">
        <f t="shared" si="625"/>
        <v>-74.663470427835605</v>
      </c>
      <c r="O3597" s="2">
        <f>IF('PV model'!$B$2&gt;0, 180-N3597,IF('PV model'!$B$2&lt;0,0-N3597,N3597))</f>
        <v>254.66347042783559</v>
      </c>
      <c r="P3597" s="2">
        <f>ABS(O3597-'PV model'!$B$5)</f>
        <v>49.663470427835591</v>
      </c>
      <c r="Q3597" s="3">
        <f t="shared" si="621"/>
        <v>53.424707945596474</v>
      </c>
      <c r="R3597" s="3">
        <f t="shared" si="626"/>
        <v>676.8373499999999</v>
      </c>
      <c r="S3597" s="3">
        <f t="shared" si="622"/>
        <v>231.85935425169708</v>
      </c>
      <c r="T3597" s="3">
        <f>(0.5*(1-COS(RADIANS(90-$X$3)))*(D3597+E3597)*'PV model'!$B$4)</f>
        <v>0</v>
      </c>
      <c r="U3597" s="3">
        <f t="shared" si="627"/>
        <v>908.69670425169693</v>
      </c>
      <c r="V3597" s="3">
        <f>('PV model'!$B$13*(U3597/1000)*(1-'PV model'!$B$14*((20+C3597)-25))*'PV model'!$B$10)/'PV model'!$B$12</f>
        <v>85.85565648087605</v>
      </c>
    </row>
    <row r="3598" spans="1:22" x14ac:dyDescent="0.2">
      <c r="A3598" s="10">
        <f t="shared" si="628"/>
        <v>150</v>
      </c>
      <c r="B3598" s="10">
        <f t="shared" si="629"/>
        <v>17</v>
      </c>
      <c r="C3598" s="23">
        <v>18.899999999999999</v>
      </c>
      <c r="D3598" s="24">
        <v>270.51044999999999</v>
      </c>
      <c r="E3598" s="24">
        <v>205.506</v>
      </c>
      <c r="F3598" s="48"/>
      <c r="G3598" s="48"/>
      <c r="H3598" s="1">
        <f t="shared" si="630"/>
        <v>21.763266199218471</v>
      </c>
      <c r="I3598" s="1">
        <f t="shared" si="623"/>
        <v>2.6119229354812519</v>
      </c>
      <c r="J3598" s="4">
        <f>B3598+('PV model'!$B$3/15)+(I3598/60)</f>
        <v>16.766865382258022</v>
      </c>
      <c r="K3598" s="2">
        <f t="shared" si="624"/>
        <v>-71.502980733870331</v>
      </c>
      <c r="L3598" s="2">
        <f>DEGREES(ASIN((((COS(RADIANS('PV model'!$B$2))*COS(RADIANS(H3598))*COS(RADIANS(K3598)))+(SIN(RADIANS('PV model'!$B$2))*SIN(RADIANS(H3598)))))))</f>
        <v>28.193493965890401</v>
      </c>
      <c r="M3598" s="3">
        <f t="shared" si="620"/>
        <v>28.193493965890401</v>
      </c>
      <c r="N3598" s="2">
        <f t="shared" si="625"/>
        <v>-87.866263690227342</v>
      </c>
      <c r="O3598" s="2">
        <f>IF('PV model'!$B$2&gt;0, 180-N3598,IF('PV model'!$B$2&lt;0,0-N3598,N3598))</f>
        <v>267.86626369022736</v>
      </c>
      <c r="P3598" s="2">
        <f>ABS(O3598-'PV model'!$B$5)</f>
        <v>62.866263690227356</v>
      </c>
      <c r="Q3598" s="3">
        <f t="shared" si="621"/>
        <v>61.806506034109603</v>
      </c>
      <c r="R3598" s="3">
        <f t="shared" si="626"/>
        <v>270.51045000000005</v>
      </c>
      <c r="S3598" s="3">
        <f t="shared" si="622"/>
        <v>264.28998524180764</v>
      </c>
      <c r="T3598" s="3">
        <f>(0.5*(1-COS(RADIANS(90-$X$3)))*(D3598+E3598)*'PV model'!$B$4)</f>
        <v>0</v>
      </c>
      <c r="U3598" s="3">
        <f t="shared" si="627"/>
        <v>534.80043524180769</v>
      </c>
      <c r="V3598" s="3">
        <f>('PV model'!$B$13*(U3598/1000)*(1-'PV model'!$B$14*((20+C3598)-25))*'PV model'!$B$10)/'PV model'!$B$12</f>
        <v>50.486350482994617</v>
      </c>
    </row>
    <row r="3599" spans="1:22" x14ac:dyDescent="0.2">
      <c r="A3599" s="10">
        <f t="shared" si="628"/>
        <v>150</v>
      </c>
      <c r="B3599" s="10">
        <f t="shared" si="629"/>
        <v>18</v>
      </c>
      <c r="C3599" s="23">
        <v>17.8</v>
      </c>
      <c r="D3599" s="24">
        <v>464.69430000000006</v>
      </c>
      <c r="E3599" s="24">
        <v>126.126</v>
      </c>
      <c r="F3599" s="48"/>
      <c r="G3599" s="48"/>
      <c r="H3599" s="1">
        <f t="shared" si="630"/>
        <v>21.763266199218471</v>
      </c>
      <c r="I3599" s="1">
        <f t="shared" si="623"/>
        <v>2.6119229354812519</v>
      </c>
      <c r="J3599" s="4">
        <f>B3599+('PV model'!$B$3/15)+(I3599/60)</f>
        <v>17.766865382258022</v>
      </c>
      <c r="K3599" s="2">
        <f t="shared" si="624"/>
        <v>-86.502980733870331</v>
      </c>
      <c r="L3599" s="2">
        <f>DEGREES(ASIN((((COS(RADIANS('PV model'!$B$2))*COS(RADIANS(H3599))*COS(RADIANS(K3599)))+(SIN(RADIANS('PV model'!$B$2))*SIN(RADIANS(H3599)))))))</f>
        <v>19.733743268727292</v>
      </c>
      <c r="M3599" s="3">
        <f t="shared" si="620"/>
        <v>19.733743268727292</v>
      </c>
      <c r="N3599" s="2">
        <f t="shared" si="625"/>
        <v>-80.007925223867531</v>
      </c>
      <c r="O3599" s="2">
        <f>IF('PV model'!$B$2&gt;0, 180-N3599,IF('PV model'!$B$2&lt;0,0-N3599,N3599))</f>
        <v>260.00792522386752</v>
      </c>
      <c r="P3599" s="2">
        <f>ABS(O3599-'PV model'!$B$5)</f>
        <v>55.007925223867517</v>
      </c>
      <c r="Q3599" s="3">
        <f t="shared" si="621"/>
        <v>70.266256731272705</v>
      </c>
      <c r="R3599" s="3">
        <f t="shared" si="626"/>
        <v>464.69430000000006</v>
      </c>
      <c r="S3599" s="3">
        <f t="shared" si="622"/>
        <v>160.78236761655643</v>
      </c>
      <c r="T3599" s="3">
        <f>(0.5*(1-COS(RADIANS(90-$X$3)))*(D3599+E3599)*'PV model'!$B$4)</f>
        <v>0</v>
      </c>
      <c r="U3599" s="3">
        <f t="shared" si="627"/>
        <v>625.47666761655648</v>
      </c>
      <c r="V3599" s="3">
        <f>('PV model'!$B$13*(U3599/1000)*(1-'PV model'!$B$14*((20+C3599)-25))*'PV model'!$B$10)/'PV model'!$B$12</f>
        <v>59.321488132969492</v>
      </c>
    </row>
    <row r="3600" spans="1:22" x14ac:dyDescent="0.2">
      <c r="A3600" s="10">
        <f t="shared" si="628"/>
        <v>150</v>
      </c>
      <c r="B3600" s="10">
        <f t="shared" si="629"/>
        <v>19</v>
      </c>
      <c r="C3600" s="23">
        <v>16.8</v>
      </c>
      <c r="D3600" s="24">
        <v>187.44914999999997</v>
      </c>
      <c r="E3600" s="24">
        <v>102.31200000000001</v>
      </c>
      <c r="F3600" s="48"/>
      <c r="G3600" s="48"/>
      <c r="H3600" s="1">
        <f t="shared" si="630"/>
        <v>21.763266199218471</v>
      </c>
      <c r="I3600" s="1">
        <f t="shared" si="623"/>
        <v>2.6119229354812519</v>
      </c>
      <c r="J3600" s="4">
        <f>B3600+('PV model'!$B$3/15)+(I3600/60)</f>
        <v>18.766865382258022</v>
      </c>
      <c r="K3600" s="2">
        <f t="shared" si="624"/>
        <v>-101.50298073387033</v>
      </c>
      <c r="L3600" s="2">
        <f>DEGREES(ASIN((((COS(RADIANS('PV model'!$B$2))*COS(RADIANS(H3600))*COS(RADIANS(K3600)))+(SIN(RADIANS('PV model'!$B$2))*SIN(RADIANS(H3600)))))))</f>
        <v>11.575673804855503</v>
      </c>
      <c r="M3600" s="3">
        <f t="shared" si="620"/>
        <v>11.575673804855503</v>
      </c>
      <c r="N3600" s="2">
        <f t="shared" si="625"/>
        <v>-68.273944494831639</v>
      </c>
      <c r="O3600" s="2">
        <f>IF('PV model'!$B$2&gt;0, 180-N3600,IF('PV model'!$B$2&lt;0,0-N3600,N3600))</f>
        <v>248.27394449483165</v>
      </c>
      <c r="P3600" s="2">
        <f>ABS(O3600-'PV model'!$B$5)</f>
        <v>43.273944494831653</v>
      </c>
      <c r="Q3600" s="3">
        <f t="shared" si="621"/>
        <v>78.424326195144502</v>
      </c>
      <c r="R3600" s="3">
        <f t="shared" si="626"/>
        <v>187.44914999999997</v>
      </c>
      <c r="S3600" s="3">
        <f t="shared" si="622"/>
        <v>122.05854101727478</v>
      </c>
      <c r="T3600" s="3">
        <f>(0.5*(1-COS(RADIANS(90-$X$3)))*(D3600+E3600)*'PV model'!$B$4)</f>
        <v>0</v>
      </c>
      <c r="U3600" s="3">
        <f t="shared" si="627"/>
        <v>309.50769101727474</v>
      </c>
      <c r="V3600" s="3">
        <f>('PV model'!$B$13*(U3600/1000)*(1-'PV model'!$B$14*((20+C3600)-25))*'PV model'!$B$10)/'PV model'!$B$12</f>
        <v>29.478096843005879</v>
      </c>
    </row>
    <row r="3601" spans="1:22" x14ac:dyDescent="0.2">
      <c r="A3601" s="10">
        <f t="shared" si="628"/>
        <v>150</v>
      </c>
      <c r="B3601" s="10">
        <f t="shared" si="629"/>
        <v>20</v>
      </c>
      <c r="C3601" s="23">
        <v>15.3</v>
      </c>
      <c r="D3601" s="24">
        <v>53.877600000000001</v>
      </c>
      <c r="E3601" s="24">
        <v>52.038000000000004</v>
      </c>
      <c r="F3601" s="48"/>
      <c r="G3601" s="48"/>
      <c r="H3601" s="1">
        <f t="shared" si="630"/>
        <v>21.763266199218471</v>
      </c>
      <c r="I3601" s="1">
        <f t="shared" si="623"/>
        <v>2.6119229354812519</v>
      </c>
      <c r="J3601" s="4">
        <f>B3601+('PV model'!$B$3/15)+(I3601/60)</f>
        <v>19.766865382258022</v>
      </c>
      <c r="K3601" s="2">
        <f t="shared" si="624"/>
        <v>-116.50298073387033</v>
      </c>
      <c r="L3601" s="2">
        <f>DEGREES(ASIN((((COS(RADIANS('PV model'!$B$2))*COS(RADIANS(H3601))*COS(RADIANS(K3601)))+(SIN(RADIANS('PV model'!$B$2))*SIN(RADIANS(H3601)))))))</f>
        <v>4.0612701707976573</v>
      </c>
      <c r="M3601" s="3">
        <f t="shared" si="620"/>
        <v>4.0612701707976573</v>
      </c>
      <c r="N3601" s="2">
        <f t="shared" si="625"/>
        <v>-56.430688253150691</v>
      </c>
      <c r="O3601" s="2">
        <f>IF('PV model'!$B$2&gt;0, 180-N3601,IF('PV model'!$B$2&lt;0,0-N3601,N3601))</f>
        <v>236.43068825315069</v>
      </c>
      <c r="P3601" s="2">
        <f>ABS(O3601-'PV model'!$B$5)</f>
        <v>31.430688253150691</v>
      </c>
      <c r="Q3601" s="3">
        <f t="shared" si="621"/>
        <v>85.938729829202344</v>
      </c>
      <c r="R3601" s="3">
        <f t="shared" si="626"/>
        <v>53.877600000000022</v>
      </c>
      <c r="S3601" s="3">
        <f t="shared" si="622"/>
        <v>59.239400802440734</v>
      </c>
      <c r="T3601" s="3">
        <f>(0.5*(1-COS(RADIANS(90-$X$3)))*(D3601+E3601)*'PV model'!$B$4)</f>
        <v>0</v>
      </c>
      <c r="U3601" s="3">
        <f t="shared" si="627"/>
        <v>113.11700080244076</v>
      </c>
      <c r="V3601" s="3">
        <f>('PV model'!$B$13*(U3601/1000)*(1-'PV model'!$B$14*((20+C3601)-25))*'PV model'!$B$10)/'PV model'!$B$12</f>
        <v>10.841319773723244</v>
      </c>
    </row>
    <row r="3602" spans="1:22" x14ac:dyDescent="0.2">
      <c r="A3602" s="10">
        <f t="shared" si="628"/>
        <v>150</v>
      </c>
      <c r="B3602" s="10">
        <f t="shared" si="629"/>
        <v>21</v>
      </c>
      <c r="C3602" s="23">
        <v>14.3</v>
      </c>
      <c r="D3602" s="24">
        <v>0</v>
      </c>
      <c r="E3602" s="24">
        <v>8.82</v>
      </c>
      <c r="F3602" s="48"/>
      <c r="G3602" s="48"/>
      <c r="H3602" s="1">
        <f t="shared" si="630"/>
        <v>21.763266199218471</v>
      </c>
      <c r="I3602" s="1">
        <f t="shared" si="623"/>
        <v>2.6119229354812519</v>
      </c>
      <c r="J3602" s="4">
        <f>B3602+('PV model'!$B$3/15)+(I3602/60)</f>
        <v>20.766865382258022</v>
      </c>
      <c r="K3602" s="2">
        <f t="shared" si="624"/>
        <v>-131.50298073387032</v>
      </c>
      <c r="L3602" s="2">
        <f>DEGREES(ASIN((((COS(RADIANS('PV model'!$B$2))*COS(RADIANS(H3602))*COS(RADIANS(K3602)))+(SIN(RADIANS('PV model'!$B$2))*SIN(RADIANS(H3602)))))))</f>
        <v>-2.4655371377664248</v>
      </c>
      <c r="M3602" s="3">
        <f t="shared" si="620"/>
        <v>0</v>
      </c>
      <c r="N3602" s="2">
        <f t="shared" si="625"/>
        <v>-44.121754407670238</v>
      </c>
      <c r="O3602" s="2">
        <f>IF('PV model'!$B$2&gt;0, 180-N3602,IF('PV model'!$B$2&lt;0,0-N3602,N3602))</f>
        <v>224.12175440767024</v>
      </c>
      <c r="P3602" s="2">
        <f>ABS(O3602-'PV model'!$B$5)</f>
        <v>19.121754407670238</v>
      </c>
      <c r="Q3602" s="3">
        <f t="shared" si="621"/>
        <v>92.465537137766418</v>
      </c>
      <c r="R3602" s="3">
        <f t="shared" si="626"/>
        <v>0</v>
      </c>
      <c r="S3602" s="3">
        <f t="shared" si="622"/>
        <v>8.82</v>
      </c>
      <c r="T3602" s="3">
        <f>(0.5*(1-COS(RADIANS(90-$X$3)))*(D3602+E3602)*'PV model'!$B$4)</f>
        <v>0</v>
      </c>
      <c r="U3602" s="3">
        <f t="shared" si="627"/>
        <v>8.82</v>
      </c>
      <c r="V3602" s="3">
        <f>('PV model'!$B$13*(U3602/1000)*(1-'PV model'!$B$14*((20+C3602)-25))*'PV model'!$B$10)/'PV model'!$B$12</f>
        <v>0.84884992415999994</v>
      </c>
    </row>
    <row r="3603" spans="1:22" x14ac:dyDescent="0.2">
      <c r="A3603" s="10">
        <f t="shared" si="628"/>
        <v>150</v>
      </c>
      <c r="B3603" s="10">
        <f t="shared" si="629"/>
        <v>22</v>
      </c>
      <c r="C3603" s="23">
        <v>12.4</v>
      </c>
      <c r="D3603" s="24">
        <v>0</v>
      </c>
      <c r="E3603" s="24">
        <v>0</v>
      </c>
      <c r="F3603" s="48"/>
      <c r="G3603" s="48"/>
      <c r="H3603" s="1">
        <f t="shared" si="630"/>
        <v>21.763266199218471</v>
      </c>
      <c r="I3603" s="1">
        <f t="shared" si="623"/>
        <v>2.6119229354812519</v>
      </c>
      <c r="J3603" s="4">
        <f>B3603+('PV model'!$B$3/15)+(I3603/60)</f>
        <v>21.766865382258022</v>
      </c>
      <c r="K3603" s="2">
        <f t="shared" si="624"/>
        <v>-146.50298073387032</v>
      </c>
      <c r="L3603" s="2">
        <f>DEGREES(ASIN((((COS(RADIANS('PV model'!$B$2))*COS(RADIANS(H3603))*COS(RADIANS(K3603)))+(SIN(RADIANS('PV model'!$B$2))*SIN(RADIANS(H3603)))))))</f>
        <v>-7.649046575097505</v>
      </c>
      <c r="M3603" s="3">
        <f t="shared" si="620"/>
        <v>0</v>
      </c>
      <c r="N3603" s="2">
        <f t="shared" si="625"/>
        <v>-31.141833526908346</v>
      </c>
      <c r="O3603" s="2">
        <f>IF('PV model'!$B$2&gt;0, 180-N3603,IF('PV model'!$B$2&lt;0,0-N3603,N3603))</f>
        <v>211.14183352690836</v>
      </c>
      <c r="P3603" s="2">
        <f>ABS(O3603-'PV model'!$B$5)</f>
        <v>6.141833526908357</v>
      </c>
      <c r="Q3603" s="3">
        <f t="shared" si="621"/>
        <v>97.649046575097501</v>
      </c>
      <c r="R3603" s="3">
        <f t="shared" si="626"/>
        <v>0</v>
      </c>
      <c r="S3603" s="3">
        <f t="shared" si="622"/>
        <v>0</v>
      </c>
      <c r="T3603" s="3">
        <f>(0.5*(1-COS(RADIANS(90-$X$3)))*(D3603+E3603)*'PV model'!$B$4)</f>
        <v>0</v>
      </c>
      <c r="U3603" s="3">
        <f t="shared" si="627"/>
        <v>0</v>
      </c>
      <c r="V3603" s="3">
        <f>('PV model'!$B$13*(U3603/1000)*(1-'PV model'!$B$14*((20+C3603)-25))*'PV model'!$B$10)/'PV model'!$B$12</f>
        <v>0</v>
      </c>
    </row>
    <row r="3604" spans="1:22" x14ac:dyDescent="0.2">
      <c r="A3604" s="10">
        <f t="shared" si="628"/>
        <v>150</v>
      </c>
      <c r="B3604" s="10">
        <f t="shared" si="629"/>
        <v>23</v>
      </c>
      <c r="C3604" s="23">
        <v>10.1</v>
      </c>
      <c r="D3604" s="24">
        <v>0</v>
      </c>
      <c r="E3604" s="24">
        <v>0</v>
      </c>
      <c r="F3604" s="48"/>
      <c r="G3604" s="48"/>
      <c r="H3604" s="1">
        <f t="shared" si="630"/>
        <v>21.763266199218471</v>
      </c>
      <c r="I3604" s="1">
        <f t="shared" si="623"/>
        <v>2.6119229354812519</v>
      </c>
      <c r="J3604" s="4">
        <f>B3604+('PV model'!$B$3/15)+(I3604/60)</f>
        <v>22.766865382258022</v>
      </c>
      <c r="K3604" s="2">
        <f t="shared" si="624"/>
        <v>-161.50298073387032</v>
      </c>
      <c r="L3604" s="2">
        <f>DEGREES(ASIN((((COS(RADIANS('PV model'!$B$2))*COS(RADIANS(H3604))*COS(RADIANS(K3604)))+(SIN(RADIANS('PV model'!$B$2))*SIN(RADIANS(H3604)))))))</f>
        <v>-11.145239905389044</v>
      </c>
      <c r="M3604" s="3">
        <f t="shared" si="620"/>
        <v>0</v>
      </c>
      <c r="N3604" s="2">
        <f t="shared" si="625"/>
        <v>-17.475996097598017</v>
      </c>
      <c r="O3604" s="2">
        <f>IF('PV model'!$B$2&gt;0, 180-N3604,IF('PV model'!$B$2&lt;0,0-N3604,N3604))</f>
        <v>197.47599609759803</v>
      </c>
      <c r="P3604" s="2">
        <f>ABS(O3604-'PV model'!$B$5)</f>
        <v>7.5240039024019723</v>
      </c>
      <c r="Q3604" s="3">
        <f t="shared" si="621"/>
        <v>101.14523990538905</v>
      </c>
      <c r="R3604" s="3">
        <f t="shared" si="626"/>
        <v>0</v>
      </c>
      <c r="S3604" s="3">
        <f t="shared" si="622"/>
        <v>0</v>
      </c>
      <c r="T3604" s="3">
        <f>(0.5*(1-COS(RADIANS(90-$X$3)))*(D3604+E3604)*'PV model'!$B$4)</f>
        <v>0</v>
      </c>
      <c r="U3604" s="3">
        <f t="shared" si="627"/>
        <v>0</v>
      </c>
      <c r="V3604" s="3">
        <f>('PV model'!$B$13*(U3604/1000)*(1-'PV model'!$B$14*((20+C3604)-25))*'PV model'!$B$10)/'PV model'!$B$12</f>
        <v>0</v>
      </c>
    </row>
    <row r="3605" spans="1:22" x14ac:dyDescent="0.2">
      <c r="A3605" s="10">
        <f t="shared" si="628"/>
        <v>150</v>
      </c>
      <c r="B3605" s="10">
        <f t="shared" si="629"/>
        <v>24</v>
      </c>
      <c r="C3605" s="23">
        <v>9.3000000000000007</v>
      </c>
      <c r="D3605" s="24">
        <v>0</v>
      </c>
      <c r="E3605" s="24">
        <v>0</v>
      </c>
      <c r="F3605" s="48"/>
      <c r="G3605" s="48"/>
      <c r="H3605" s="1">
        <f t="shared" si="630"/>
        <v>21.763266199218471</v>
      </c>
      <c r="I3605" s="1">
        <f t="shared" si="623"/>
        <v>2.6119229354812519</v>
      </c>
      <c r="J3605" s="4">
        <f>B3605+('PV model'!$B$3/15)+(I3605/60)</f>
        <v>23.766865382258022</v>
      </c>
      <c r="K3605" s="2">
        <f t="shared" si="624"/>
        <v>-176.50298073387032</v>
      </c>
      <c r="L3605" s="2">
        <f>DEGREES(ASIN((((COS(RADIANS('PV model'!$B$2))*COS(RADIANS(H3605))*COS(RADIANS(K3605)))+(SIN(RADIANS('PV model'!$B$2))*SIN(RADIANS(H3605)))))))</f>
        <v>-12.679203830533934</v>
      </c>
      <c r="M3605" s="3">
        <f t="shared" si="620"/>
        <v>0</v>
      </c>
      <c r="N3605" s="2">
        <f t="shared" si="625"/>
        <v>-3.3287493144759104</v>
      </c>
      <c r="O3605" s="2">
        <f>IF('PV model'!$B$2&gt;0, 180-N3605,IF('PV model'!$B$2&lt;0,0-N3605,N3605))</f>
        <v>183.32874931447591</v>
      </c>
      <c r="P3605" s="2">
        <f>ABS(O3605-'PV model'!$B$5)</f>
        <v>21.671250685524086</v>
      </c>
      <c r="Q3605" s="3">
        <f t="shared" si="621"/>
        <v>102.67920383053394</v>
      </c>
      <c r="R3605" s="3">
        <f t="shared" si="626"/>
        <v>0</v>
      </c>
      <c r="S3605" s="3">
        <f t="shared" si="622"/>
        <v>0</v>
      </c>
      <c r="T3605" s="3">
        <f>(0.5*(1-COS(RADIANS(90-$X$3)))*(D3605+E3605)*'PV model'!$B$4)</f>
        <v>0</v>
      </c>
      <c r="U3605" s="3">
        <f t="shared" si="627"/>
        <v>0</v>
      </c>
      <c r="V3605" s="3">
        <f>('PV model'!$B$13*(U3605/1000)*(1-'PV model'!$B$14*((20+C3605)-25))*'PV model'!$B$10)/'PV model'!$B$12</f>
        <v>0</v>
      </c>
    </row>
    <row r="3606" spans="1:22" x14ac:dyDescent="0.2">
      <c r="A3606" s="10">
        <f t="shared" si="628"/>
        <v>151</v>
      </c>
      <c r="B3606" s="10">
        <f t="shared" si="629"/>
        <v>1</v>
      </c>
      <c r="C3606" s="23">
        <v>8.4</v>
      </c>
      <c r="D3606" s="24">
        <v>0</v>
      </c>
      <c r="E3606" s="24">
        <v>0</v>
      </c>
      <c r="F3606" s="48"/>
      <c r="G3606" s="48"/>
      <c r="H3606" s="1">
        <f t="shared" si="630"/>
        <v>21.91105523178917</v>
      </c>
      <c r="I3606" s="1">
        <f t="shared" si="623"/>
        <v>2.4725767336949556</v>
      </c>
      <c r="J3606" s="4">
        <f>B3606+('PV model'!$B$3/15)+(I3606/60)</f>
        <v>0.76454294556158264</v>
      </c>
      <c r="K3606" s="2">
        <f t="shared" si="624"/>
        <v>168.53185581657624</v>
      </c>
      <c r="L3606" s="2">
        <f>DEGREES(ASIN((((COS(RADIANS('PV model'!$B$2))*COS(RADIANS(H3606))*COS(RADIANS(K3606)))+(SIN(RADIANS('PV model'!$B$2))*SIN(RADIANS(H3606)))))))</f>
        <v>-11.97376025267692</v>
      </c>
      <c r="M3606" s="3">
        <f t="shared" si="620"/>
        <v>0</v>
      </c>
      <c r="N3606" s="2">
        <f t="shared" si="625"/>
        <v>10.868968080769564</v>
      </c>
      <c r="O3606" s="2">
        <f>IF('PV model'!$B$2&gt;0, 180-N3606,IF('PV model'!$B$2&lt;0,0-N3606,N3606))</f>
        <v>169.13103191923042</v>
      </c>
      <c r="P3606" s="2">
        <f>ABS(O3606-'PV model'!$B$5)</f>
        <v>35.868968080769577</v>
      </c>
      <c r="Q3606" s="3">
        <f t="shared" si="621"/>
        <v>101.97376025267691</v>
      </c>
      <c r="R3606" s="3">
        <f t="shared" si="626"/>
        <v>0</v>
      </c>
      <c r="S3606" s="3">
        <f t="shared" si="622"/>
        <v>0</v>
      </c>
      <c r="T3606" s="3">
        <f>(0.5*(1-COS(RADIANS(90-$X$3)))*(D3606+E3606)*'PV model'!$B$4)</f>
        <v>0</v>
      </c>
      <c r="U3606" s="3">
        <f t="shared" si="627"/>
        <v>0</v>
      </c>
      <c r="V3606" s="3">
        <f>('PV model'!$B$13*(U3606/1000)*(1-'PV model'!$B$14*((20+C3606)-25))*'PV model'!$B$10)/'PV model'!$B$12</f>
        <v>0</v>
      </c>
    </row>
    <row r="3607" spans="1:22" x14ac:dyDescent="0.2">
      <c r="A3607" s="10">
        <f t="shared" si="628"/>
        <v>151</v>
      </c>
      <c r="B3607" s="10">
        <f t="shared" si="629"/>
        <v>2</v>
      </c>
      <c r="C3607" s="23">
        <v>8.4</v>
      </c>
      <c r="D3607" s="24">
        <v>0</v>
      </c>
      <c r="E3607" s="24">
        <v>0</v>
      </c>
      <c r="F3607" s="48"/>
      <c r="G3607" s="48"/>
      <c r="H3607" s="1">
        <f t="shared" si="630"/>
        <v>21.91105523178917</v>
      </c>
      <c r="I3607" s="1">
        <f t="shared" si="623"/>
        <v>2.4725767336949556</v>
      </c>
      <c r="J3607" s="4">
        <f>B3607+('PV model'!$B$3/15)+(I3607/60)</f>
        <v>1.7645429455615826</v>
      </c>
      <c r="K3607" s="2">
        <f t="shared" si="624"/>
        <v>153.53185581657624</v>
      </c>
      <c r="L3607" s="2">
        <f>DEGREES(ASIN((((COS(RADIANS('PV model'!$B$2))*COS(RADIANS(H3607))*COS(RADIANS(K3607)))+(SIN(RADIANS('PV model'!$B$2))*SIN(RADIANS(H3607)))))))</f>
        <v>-9.3737605148852552</v>
      </c>
      <c r="M3607" s="3">
        <f t="shared" si="620"/>
        <v>0</v>
      </c>
      <c r="N3607" s="2">
        <f t="shared" si="625"/>
        <v>24.777843435372741</v>
      </c>
      <c r="O3607" s="2">
        <f>IF('PV model'!$B$2&gt;0, 180-N3607,IF('PV model'!$B$2&lt;0,0-N3607,N3607))</f>
        <v>155.22215656462726</v>
      </c>
      <c r="P3607" s="2">
        <f>ABS(O3607-'PV model'!$B$5)</f>
        <v>49.777843435372745</v>
      </c>
      <c r="Q3607" s="3">
        <f t="shared" si="621"/>
        <v>99.373760514885248</v>
      </c>
      <c r="R3607" s="3">
        <f t="shared" si="626"/>
        <v>0</v>
      </c>
      <c r="S3607" s="3">
        <f t="shared" si="622"/>
        <v>0</v>
      </c>
      <c r="T3607" s="3">
        <f>(0.5*(1-COS(RADIANS(90-$X$3)))*(D3607+E3607)*'PV model'!$B$4)</f>
        <v>0</v>
      </c>
      <c r="U3607" s="3">
        <f t="shared" si="627"/>
        <v>0</v>
      </c>
      <c r="V3607" s="3">
        <f>('PV model'!$B$13*(U3607/1000)*(1-'PV model'!$B$14*((20+C3607)-25))*'PV model'!$B$10)/'PV model'!$B$12</f>
        <v>0</v>
      </c>
    </row>
    <row r="3608" spans="1:22" x14ac:dyDescent="0.2">
      <c r="A3608" s="10">
        <f t="shared" si="628"/>
        <v>151</v>
      </c>
      <c r="B3608" s="10">
        <f t="shared" si="629"/>
        <v>3</v>
      </c>
      <c r="C3608" s="23">
        <v>7.6</v>
      </c>
      <c r="D3608" s="24">
        <v>0</v>
      </c>
      <c r="E3608" s="24">
        <v>0</v>
      </c>
      <c r="F3608" s="48"/>
      <c r="G3608" s="48"/>
      <c r="H3608" s="1">
        <f t="shared" si="630"/>
        <v>21.91105523178917</v>
      </c>
      <c r="I3608" s="1">
        <f t="shared" si="623"/>
        <v>2.4725767336949556</v>
      </c>
      <c r="J3608" s="4">
        <f>B3608+('PV model'!$B$3/15)+(I3608/60)</f>
        <v>2.7645429455615824</v>
      </c>
      <c r="K3608" s="2">
        <f t="shared" si="624"/>
        <v>138.53185581657624</v>
      </c>
      <c r="L3608" s="2">
        <f>DEGREES(ASIN((((COS(RADIANS('PV model'!$B$2))*COS(RADIANS(H3608))*COS(RADIANS(K3608)))+(SIN(RADIANS('PV model'!$B$2))*SIN(RADIANS(H3608)))))))</f>
        <v>-4.9465767969866352</v>
      </c>
      <c r="M3608" s="3">
        <f t="shared" si="620"/>
        <v>0</v>
      </c>
      <c r="N3608" s="2">
        <f t="shared" si="625"/>
        <v>38.073040619001667</v>
      </c>
      <c r="O3608" s="2">
        <f>IF('PV model'!$B$2&gt;0, 180-N3608,IF('PV model'!$B$2&lt;0,0-N3608,N3608))</f>
        <v>141.92695938099834</v>
      </c>
      <c r="P3608" s="2">
        <f>ABS(O3608-'PV model'!$B$5)</f>
        <v>63.073040619001659</v>
      </c>
      <c r="Q3608" s="3">
        <f t="shared" si="621"/>
        <v>94.946576796986633</v>
      </c>
      <c r="R3608" s="3">
        <f t="shared" si="626"/>
        <v>0</v>
      </c>
      <c r="S3608" s="3">
        <f t="shared" si="622"/>
        <v>0</v>
      </c>
      <c r="T3608" s="3">
        <f>(0.5*(1-COS(RADIANS(90-$X$3)))*(D3608+E3608)*'PV model'!$B$4)</f>
        <v>0</v>
      </c>
      <c r="U3608" s="3">
        <f t="shared" si="627"/>
        <v>0</v>
      </c>
      <c r="V3608" s="3">
        <f>('PV model'!$B$13*(U3608/1000)*(1-'PV model'!$B$14*((20+C3608)-25))*'PV model'!$B$10)/'PV model'!$B$12</f>
        <v>0</v>
      </c>
    </row>
    <row r="3609" spans="1:22" x14ac:dyDescent="0.2">
      <c r="A3609" s="10">
        <f t="shared" si="628"/>
        <v>151</v>
      </c>
      <c r="B3609" s="10">
        <f t="shared" si="629"/>
        <v>4</v>
      </c>
      <c r="C3609" s="23">
        <v>7.9</v>
      </c>
      <c r="D3609" s="24">
        <v>0</v>
      </c>
      <c r="E3609" s="24">
        <v>0</v>
      </c>
      <c r="F3609" s="48"/>
      <c r="G3609" s="48"/>
      <c r="H3609" s="1">
        <f t="shared" si="630"/>
        <v>21.91105523178917</v>
      </c>
      <c r="I3609" s="1">
        <f t="shared" si="623"/>
        <v>2.4725767336949556</v>
      </c>
      <c r="J3609" s="4">
        <f>B3609+('PV model'!$B$3/15)+(I3609/60)</f>
        <v>3.7645429455615824</v>
      </c>
      <c r="K3609" s="2">
        <f t="shared" si="624"/>
        <v>123.53185581657625</v>
      </c>
      <c r="L3609" s="2">
        <f>DEGREES(ASIN((((COS(RADIANS('PV model'!$B$2))*COS(RADIANS(H3609))*COS(RADIANS(K3609)))+(SIN(RADIANS('PV model'!$B$2))*SIN(RADIANS(H3609)))))))</f>
        <v>0.98867444401322446</v>
      </c>
      <c r="M3609" s="3">
        <f t="shared" si="620"/>
        <v>0.98867444401322446</v>
      </c>
      <c r="N3609" s="2">
        <f t="shared" si="625"/>
        <v>50.667408387629905</v>
      </c>
      <c r="O3609" s="2">
        <f>IF('PV model'!$B$2&gt;0, 180-N3609,IF('PV model'!$B$2&lt;0,0-N3609,N3609))</f>
        <v>129.33259161237009</v>
      </c>
      <c r="P3609" s="2">
        <f>ABS(O3609-'PV model'!$B$5)</f>
        <v>75.667408387629905</v>
      </c>
      <c r="Q3609" s="3">
        <f t="shared" si="621"/>
        <v>89.011325555986772</v>
      </c>
      <c r="R3609" s="3">
        <f t="shared" si="626"/>
        <v>0</v>
      </c>
      <c r="S3609" s="3">
        <f t="shared" si="622"/>
        <v>0</v>
      </c>
      <c r="T3609" s="3">
        <f>(0.5*(1-COS(RADIANS(90-$X$3)))*(D3609+E3609)*'PV model'!$B$4)</f>
        <v>0</v>
      </c>
      <c r="U3609" s="3">
        <f t="shared" si="627"/>
        <v>0</v>
      </c>
      <c r="V3609" s="3">
        <f>('PV model'!$B$13*(U3609/1000)*(1-'PV model'!$B$14*((20+C3609)-25))*'PV model'!$B$10)/'PV model'!$B$12</f>
        <v>0</v>
      </c>
    </row>
    <row r="3610" spans="1:22" x14ac:dyDescent="0.2">
      <c r="A3610" s="10">
        <f t="shared" si="628"/>
        <v>151</v>
      </c>
      <c r="B3610" s="10">
        <f t="shared" si="629"/>
        <v>5</v>
      </c>
      <c r="C3610" s="23">
        <v>6.8</v>
      </c>
      <c r="D3610" s="24">
        <v>0</v>
      </c>
      <c r="E3610" s="24">
        <v>19.404</v>
      </c>
      <c r="F3610" s="48"/>
      <c r="G3610" s="48"/>
      <c r="H3610" s="1">
        <f t="shared" si="630"/>
        <v>21.91105523178917</v>
      </c>
      <c r="I3610" s="1">
        <f t="shared" si="623"/>
        <v>2.4725767336949556</v>
      </c>
      <c r="J3610" s="4">
        <f>B3610+('PV model'!$B$3/15)+(I3610/60)</f>
        <v>4.7645429455615833</v>
      </c>
      <c r="K3610" s="2">
        <f t="shared" si="624"/>
        <v>108.53185581657625</v>
      </c>
      <c r="L3610" s="2">
        <f>DEGREES(ASIN((((COS(RADIANS('PV model'!$B$2))*COS(RADIANS(H3610))*COS(RADIANS(K3610)))+(SIN(RADIANS('PV model'!$B$2))*SIN(RADIANS(H3610)))))))</f>
        <v>8.0778565472165873</v>
      </c>
      <c r="M3610" s="3">
        <f t="shared" si="620"/>
        <v>8.0778565472165873</v>
      </c>
      <c r="N3610" s="2">
        <f t="shared" si="625"/>
        <v>62.681910223361569</v>
      </c>
      <c r="O3610" s="2">
        <f>IF('PV model'!$B$2&gt;0, 180-N3610,IF('PV model'!$B$2&lt;0,0-N3610,N3610))</f>
        <v>117.31808977663843</v>
      </c>
      <c r="P3610" s="2">
        <f>ABS(O3610-'PV model'!$B$5)</f>
        <v>87.681910223361569</v>
      </c>
      <c r="Q3610" s="3">
        <f t="shared" si="621"/>
        <v>81.922143452783416</v>
      </c>
      <c r="R3610" s="3">
        <f t="shared" si="626"/>
        <v>0</v>
      </c>
      <c r="S3610" s="3">
        <f t="shared" si="622"/>
        <v>19.404</v>
      </c>
      <c r="T3610" s="3">
        <f>(0.5*(1-COS(RADIANS(90-$X$3)))*(D3610+E3610)*'PV model'!$B$4)</f>
        <v>0</v>
      </c>
      <c r="U3610" s="3">
        <f t="shared" si="627"/>
        <v>19.404</v>
      </c>
      <c r="V3610" s="3">
        <f>('PV model'!$B$13*(U3610/1000)*(1-'PV model'!$B$14*((20+C3610)-25))*'PV model'!$B$10)/'PV model'!$B$12</f>
        <v>1.9256585483520001</v>
      </c>
    </row>
    <row r="3611" spans="1:22" x14ac:dyDescent="0.2">
      <c r="A3611" s="10">
        <f t="shared" si="628"/>
        <v>151</v>
      </c>
      <c r="B3611" s="10">
        <f t="shared" si="629"/>
        <v>6</v>
      </c>
      <c r="C3611" s="23">
        <v>8.3000000000000007</v>
      </c>
      <c r="D3611" s="24">
        <v>172.85730000000001</v>
      </c>
      <c r="E3611" s="24">
        <v>66.149999999999991</v>
      </c>
      <c r="F3611" s="48"/>
      <c r="G3611" s="48"/>
      <c r="H3611" s="1">
        <f t="shared" si="630"/>
        <v>21.91105523178917</v>
      </c>
      <c r="I3611" s="1">
        <f t="shared" si="623"/>
        <v>2.4725767336949556</v>
      </c>
      <c r="J3611" s="4">
        <f>B3611+('PV model'!$B$3/15)+(I3611/60)</f>
        <v>5.7645429455615833</v>
      </c>
      <c r="K3611" s="2">
        <f t="shared" si="624"/>
        <v>93.531855816576254</v>
      </c>
      <c r="L3611" s="2">
        <f>DEGREES(ASIN((((COS(RADIANS('PV model'!$B$2))*COS(RADIANS(H3611))*COS(RADIANS(K3611)))+(SIN(RADIANS('PV model'!$B$2))*SIN(RADIANS(H3611)))))))</f>
        <v>15.971813350449453</v>
      </c>
      <c r="M3611" s="3">
        <f t="shared" si="620"/>
        <v>15.971813350449453</v>
      </c>
      <c r="N3611" s="2">
        <f t="shared" si="625"/>
        <v>74.404519922993629</v>
      </c>
      <c r="O3611" s="2">
        <f>IF('PV model'!$B$2&gt;0, 180-N3611,IF('PV model'!$B$2&lt;0,0-N3611,N3611))</f>
        <v>105.59548007700637</v>
      </c>
      <c r="P3611" s="2">
        <f>ABS(O3611-'PV model'!$B$5)</f>
        <v>99.404519922993629</v>
      </c>
      <c r="Q3611" s="3">
        <f t="shared" si="621"/>
        <v>74.028186649550548</v>
      </c>
      <c r="R3611" s="3">
        <f t="shared" si="626"/>
        <v>172.85729999999998</v>
      </c>
      <c r="S3611" s="3">
        <f t="shared" si="622"/>
        <v>81.728587516650776</v>
      </c>
      <c r="T3611" s="3">
        <f>(0.5*(1-COS(RADIANS(90-$X$3)))*(D3611+E3611)*'PV model'!$B$4)</f>
        <v>0</v>
      </c>
      <c r="U3611" s="3">
        <f t="shared" si="627"/>
        <v>254.58588751665076</v>
      </c>
      <c r="V3611" s="3">
        <f>('PV model'!$B$13*(U3611/1000)*(1-'PV model'!$B$14*((20+C3611)-25))*'PV model'!$B$10)/'PV model'!$B$12</f>
        <v>25.112486365991035</v>
      </c>
    </row>
    <row r="3612" spans="1:22" x14ac:dyDescent="0.2">
      <c r="A3612" s="10">
        <f t="shared" si="628"/>
        <v>151</v>
      </c>
      <c r="B3612" s="10">
        <f t="shared" si="629"/>
        <v>7</v>
      </c>
      <c r="C3612" s="23">
        <v>11.5</v>
      </c>
      <c r="D3612" s="24">
        <v>452.34735000000001</v>
      </c>
      <c r="E3612" s="24">
        <v>93.492000000000004</v>
      </c>
      <c r="F3612" s="48"/>
      <c r="G3612" s="48"/>
      <c r="H3612" s="1">
        <f t="shared" si="630"/>
        <v>21.91105523178917</v>
      </c>
      <c r="I3612" s="1">
        <f t="shared" si="623"/>
        <v>2.4725767336949556</v>
      </c>
      <c r="J3612" s="4">
        <f>B3612+('PV model'!$B$3/15)+(I3612/60)</f>
        <v>6.7645429455615833</v>
      </c>
      <c r="K3612" s="2">
        <f t="shared" si="624"/>
        <v>78.531855816576254</v>
      </c>
      <c r="L3612" s="2">
        <f>DEGREES(ASIN((((COS(RADIANS('PV model'!$B$2))*COS(RADIANS(H3612))*COS(RADIANS(K3612)))+(SIN(RADIANS('PV model'!$B$2))*SIN(RADIANS(H3612)))))))</f>
        <v>24.331562748792617</v>
      </c>
      <c r="M3612" s="3">
        <f t="shared" si="620"/>
        <v>24.331562748792617</v>
      </c>
      <c r="N3612" s="2">
        <f t="shared" si="625"/>
        <v>86.265683494655889</v>
      </c>
      <c r="O3612" s="2">
        <f>IF('PV model'!$B$2&gt;0, 180-N3612,IF('PV model'!$B$2&lt;0,0-N3612,N3612))</f>
        <v>93.734316505344111</v>
      </c>
      <c r="P3612" s="2">
        <f>ABS(O3612-'PV model'!$B$5)</f>
        <v>111.26568349465589</v>
      </c>
      <c r="Q3612" s="3">
        <f t="shared" si="621"/>
        <v>65.668437251207379</v>
      </c>
      <c r="R3612" s="3">
        <f t="shared" si="626"/>
        <v>452.34735000000001</v>
      </c>
      <c r="S3612" s="3">
        <f t="shared" si="622"/>
        <v>123.1881922876466</v>
      </c>
      <c r="T3612" s="3">
        <f>(0.5*(1-COS(RADIANS(90-$X$3)))*(D3612+E3612)*'PV model'!$B$4)</f>
        <v>0</v>
      </c>
      <c r="U3612" s="3">
        <f t="shared" si="627"/>
        <v>575.53554228764665</v>
      </c>
      <c r="V3612" s="3">
        <f>('PV model'!$B$13*(U3612/1000)*(1-'PV model'!$B$14*((20+C3612)-25))*'PV model'!$B$10)/'PV model'!$B$12</f>
        <v>56.034738954089256</v>
      </c>
    </row>
    <row r="3613" spans="1:22" x14ac:dyDescent="0.2">
      <c r="A3613" s="10">
        <f t="shared" si="628"/>
        <v>151</v>
      </c>
      <c r="B3613" s="10">
        <f t="shared" si="629"/>
        <v>8</v>
      </c>
      <c r="C3613" s="23">
        <v>12.5</v>
      </c>
      <c r="D3613" s="24">
        <v>598.26585</v>
      </c>
      <c r="E3613" s="24">
        <v>118.18800000000002</v>
      </c>
      <c r="F3613" s="48"/>
      <c r="G3613" s="48"/>
      <c r="H3613" s="1">
        <f t="shared" si="630"/>
        <v>21.91105523178917</v>
      </c>
      <c r="I3613" s="1">
        <f t="shared" si="623"/>
        <v>2.4725767336949556</v>
      </c>
      <c r="J3613" s="4">
        <f>B3613+('PV model'!$B$3/15)+(I3613/60)</f>
        <v>7.7645429455615833</v>
      </c>
      <c r="K3613" s="2">
        <f t="shared" si="624"/>
        <v>63.531855816576254</v>
      </c>
      <c r="L3613" s="2">
        <f>DEGREES(ASIN((((COS(RADIANS('PV model'!$B$2))*COS(RADIANS(H3613))*COS(RADIANS(K3613)))+(SIN(RADIANS('PV model'!$B$2))*SIN(RADIANS(H3613)))))))</f>
        <v>32.802723901801606</v>
      </c>
      <c r="M3613" s="3">
        <f t="shared" si="620"/>
        <v>32.802723901801606</v>
      </c>
      <c r="N3613" s="2">
        <f t="shared" si="625"/>
        <v>81.143075662280609</v>
      </c>
      <c r="O3613" s="2">
        <f>IF('PV model'!$B$2&gt;0, 180-N3613,IF('PV model'!$B$2&lt;0,0-N3613,N3613))</f>
        <v>98.856924337719391</v>
      </c>
      <c r="P3613" s="2">
        <f>ABS(O3613-'PV model'!$B$5)</f>
        <v>106.14307566228061</v>
      </c>
      <c r="Q3613" s="3">
        <f t="shared" si="621"/>
        <v>57.197276098198394</v>
      </c>
      <c r="R3613" s="3">
        <f t="shared" si="626"/>
        <v>598.26585000000011</v>
      </c>
      <c r="S3613" s="3">
        <f t="shared" si="622"/>
        <v>161.99664142231859</v>
      </c>
      <c r="T3613" s="3">
        <f>(0.5*(1-COS(RADIANS(90-$X$3)))*(D3613+E3613)*'PV model'!$B$4)</f>
        <v>0</v>
      </c>
      <c r="U3613" s="3">
        <f t="shared" si="627"/>
        <v>760.2624914223187</v>
      </c>
      <c r="V3613" s="3">
        <f>('PV model'!$B$13*(U3613/1000)*(1-'PV model'!$B$14*((20+C3613)-25))*'PV model'!$B$10)/'PV model'!$B$12</f>
        <v>73.715963483297728</v>
      </c>
    </row>
    <row r="3614" spans="1:22" x14ac:dyDescent="0.2">
      <c r="A3614" s="10">
        <f t="shared" si="628"/>
        <v>151</v>
      </c>
      <c r="B3614" s="10">
        <f t="shared" si="629"/>
        <v>9</v>
      </c>
      <c r="C3614" s="23">
        <v>13.9</v>
      </c>
      <c r="D3614" s="24">
        <v>0</v>
      </c>
      <c r="E3614" s="24">
        <v>142.00200000000001</v>
      </c>
      <c r="F3614" s="48"/>
      <c r="G3614" s="48"/>
      <c r="H3614" s="1">
        <f t="shared" si="630"/>
        <v>21.91105523178917</v>
      </c>
      <c r="I3614" s="1">
        <f t="shared" si="623"/>
        <v>2.4725767336949556</v>
      </c>
      <c r="J3614" s="4">
        <f>B3614+('PV model'!$B$3/15)+(I3614/60)</f>
        <v>8.7645429455615815</v>
      </c>
      <c r="K3614" s="2">
        <f t="shared" si="624"/>
        <v>48.531855816576275</v>
      </c>
      <c r="L3614" s="2">
        <f>DEGREES(ASIN((((COS(RADIANS('PV model'!$B$2))*COS(RADIANS(H3614))*COS(RADIANS(K3614)))+(SIN(RADIANS('PV model'!$B$2))*SIN(RADIANS(H3614)))))))</f>
        <v>40.959003001268918</v>
      </c>
      <c r="M3614" s="3">
        <f t="shared" si="620"/>
        <v>40.959003001268918</v>
      </c>
      <c r="N3614" s="2">
        <f t="shared" si="625"/>
        <v>67.009764797060143</v>
      </c>
      <c r="O3614" s="2">
        <f>IF('PV model'!$B$2&gt;0, 180-N3614,IF('PV model'!$B$2&lt;0,0-N3614,N3614))</f>
        <v>112.99023520293986</v>
      </c>
      <c r="P3614" s="2">
        <f>ABS(O3614-'PV model'!$B$5)</f>
        <v>92.009764797060143</v>
      </c>
      <c r="Q3614" s="3">
        <f t="shared" si="621"/>
        <v>49.040996998731082</v>
      </c>
      <c r="R3614" s="3">
        <f t="shared" si="626"/>
        <v>0</v>
      </c>
      <c r="S3614" s="3">
        <f t="shared" si="622"/>
        <v>142.00200000000001</v>
      </c>
      <c r="T3614" s="3">
        <f>(0.5*(1-COS(RADIANS(90-$X$3)))*(D3614+E3614)*'PV model'!$B$4)</f>
        <v>0</v>
      </c>
      <c r="U3614" s="3">
        <f t="shared" si="627"/>
        <v>142.00200000000001</v>
      </c>
      <c r="V3614" s="3">
        <f>('PV model'!$B$13*(U3614/1000)*(1-'PV model'!$B$14*((20+C3614)-25))*'PV model'!$B$10)/'PV model'!$B$12</f>
        <v>13.689195010848001</v>
      </c>
    </row>
    <row r="3615" spans="1:22" x14ac:dyDescent="0.2">
      <c r="A3615" s="10">
        <f t="shared" si="628"/>
        <v>151</v>
      </c>
      <c r="B3615" s="10">
        <f t="shared" si="629"/>
        <v>10</v>
      </c>
      <c r="C3615" s="23">
        <v>15.2</v>
      </c>
      <c r="D3615" s="24">
        <v>496.12290000000002</v>
      </c>
      <c r="E3615" s="24">
        <v>239.904</v>
      </c>
      <c r="F3615" s="48"/>
      <c r="G3615" s="48"/>
      <c r="H3615" s="1">
        <f t="shared" si="630"/>
        <v>21.91105523178917</v>
      </c>
      <c r="I3615" s="1">
        <f t="shared" si="623"/>
        <v>2.4725767336949556</v>
      </c>
      <c r="J3615" s="4">
        <f>B3615+('PV model'!$B$3/15)+(I3615/60)</f>
        <v>9.7645429455615815</v>
      </c>
      <c r="K3615" s="2">
        <f t="shared" si="624"/>
        <v>33.531855816576275</v>
      </c>
      <c r="L3615" s="2">
        <f>DEGREES(ASIN((((COS(RADIANS('PV model'!$B$2))*COS(RADIANS(H3615))*COS(RADIANS(K3615)))+(SIN(RADIANS('PV model'!$B$2))*SIN(RADIANS(H3615)))))))</f>
        <v>48.208518887998366</v>
      </c>
      <c r="M3615" s="3">
        <f t="shared" si="620"/>
        <v>48.208518887998366</v>
      </c>
      <c r="N3615" s="2">
        <f t="shared" si="625"/>
        <v>50.266763047821478</v>
      </c>
      <c r="O3615" s="2">
        <f>IF('PV model'!$B$2&gt;0, 180-N3615,IF('PV model'!$B$2&lt;0,0-N3615,N3615))</f>
        <v>129.73323695217852</v>
      </c>
      <c r="P3615" s="2">
        <f>ABS(O3615-'PV model'!$B$5)</f>
        <v>75.266763047821485</v>
      </c>
      <c r="Q3615" s="3">
        <f t="shared" si="621"/>
        <v>41.791481112001634</v>
      </c>
      <c r="R3615" s="3">
        <f t="shared" si="626"/>
        <v>496.12290000000007</v>
      </c>
      <c r="S3615" s="3">
        <f t="shared" si="622"/>
        <v>318.65818841380644</v>
      </c>
      <c r="T3615" s="3">
        <f>(0.5*(1-COS(RADIANS(90-$X$3)))*(D3615+E3615)*'PV model'!$B$4)</f>
        <v>0</v>
      </c>
      <c r="U3615" s="3">
        <f t="shared" si="627"/>
        <v>814.78108841380651</v>
      </c>
      <c r="V3615" s="3">
        <f>('PV model'!$B$13*(U3615/1000)*(1-'PV model'!$B$14*((20+C3615)-25))*'PV model'!$B$10)/'PV model'!$B$12</f>
        <v>78.122540479852049</v>
      </c>
    </row>
    <row r="3616" spans="1:22" x14ac:dyDescent="0.2">
      <c r="A3616" s="10">
        <f t="shared" si="628"/>
        <v>151</v>
      </c>
      <c r="B3616" s="10">
        <f t="shared" si="629"/>
        <v>11</v>
      </c>
      <c r="C3616" s="23">
        <v>15.8</v>
      </c>
      <c r="D3616" s="24">
        <v>598.26585</v>
      </c>
      <c r="E3616" s="24">
        <v>221.38200000000001</v>
      </c>
      <c r="F3616" s="48"/>
      <c r="G3616" s="48"/>
      <c r="H3616" s="1">
        <f t="shared" si="630"/>
        <v>21.91105523178917</v>
      </c>
      <c r="I3616" s="1">
        <f t="shared" si="623"/>
        <v>2.4725767336949556</v>
      </c>
      <c r="J3616" s="4">
        <f>B3616+('PV model'!$B$3/15)+(I3616/60)</f>
        <v>10.764542945561582</v>
      </c>
      <c r="K3616" s="2">
        <f t="shared" si="624"/>
        <v>18.531855816576275</v>
      </c>
      <c r="L3616" s="2">
        <f>DEGREES(ASIN((((COS(RADIANS('PV model'!$B$2))*COS(RADIANS(H3616))*COS(RADIANS(K3616)))+(SIN(RADIANS('PV model'!$B$2))*SIN(RADIANS(H3616)))))))</f>
        <v>53.685626427993469</v>
      </c>
      <c r="M3616" s="3">
        <f t="shared" si="620"/>
        <v>53.685626427993469</v>
      </c>
      <c r="N3616" s="2">
        <f t="shared" si="625"/>
        <v>29.86216944225319</v>
      </c>
      <c r="O3616" s="2">
        <f>IF('PV model'!$B$2&gt;0, 180-N3616,IF('PV model'!$B$2&lt;0,0-N3616,N3616))</f>
        <v>150.13783055774681</v>
      </c>
      <c r="P3616" s="2">
        <f>ABS(O3616-'PV model'!$B$5)</f>
        <v>54.86216944225319</v>
      </c>
      <c r="Q3616" s="3">
        <f t="shared" si="621"/>
        <v>36.314373572006524</v>
      </c>
      <c r="R3616" s="3">
        <f t="shared" si="626"/>
        <v>598.26585</v>
      </c>
      <c r="S3616" s="3">
        <f t="shared" si="622"/>
        <v>289.87479356557708</v>
      </c>
      <c r="T3616" s="3">
        <f>(0.5*(1-COS(RADIANS(90-$X$3)))*(D3616+E3616)*'PV model'!$B$4)</f>
        <v>0</v>
      </c>
      <c r="U3616" s="3">
        <f t="shared" si="627"/>
        <v>888.14064356557708</v>
      </c>
      <c r="V3616" s="3">
        <f>('PV model'!$B$13*(U3616/1000)*(1-'PV model'!$B$14*((20+C3616)-25))*'PV model'!$B$10)/'PV model'!$B$12</f>
        <v>84.943305857643878</v>
      </c>
    </row>
    <row r="3617" spans="1:22" x14ac:dyDescent="0.2">
      <c r="A3617" s="10">
        <f t="shared" si="628"/>
        <v>151</v>
      </c>
      <c r="B3617" s="10">
        <f t="shared" si="629"/>
        <v>12</v>
      </c>
      <c r="C3617" s="23">
        <v>17.600000000000001</v>
      </c>
      <c r="D3617" s="24">
        <v>566.83724999999993</v>
      </c>
      <c r="E3617" s="24">
        <v>263.71799999999996</v>
      </c>
      <c r="F3617" s="48"/>
      <c r="G3617" s="48"/>
      <c r="H3617" s="1">
        <f t="shared" si="630"/>
        <v>21.91105523178917</v>
      </c>
      <c r="I3617" s="1">
        <f t="shared" si="623"/>
        <v>2.4725767336949556</v>
      </c>
      <c r="J3617" s="4">
        <f>B3617+('PV model'!$B$3/15)+(I3617/60)</f>
        <v>11.764542945561582</v>
      </c>
      <c r="K3617" s="2">
        <f t="shared" si="624"/>
        <v>3.531855816576277</v>
      </c>
      <c r="L3617" s="2">
        <f>DEGREES(ASIN((((COS(RADIANS('PV model'!$B$2))*COS(RADIANS(H3617))*COS(RADIANS(K3617)))+(SIN(RADIANS('PV model'!$B$2))*SIN(RADIANS(H3617)))))))</f>
        <v>56.307829817364642</v>
      </c>
      <c r="M3617" s="3">
        <f t="shared" si="620"/>
        <v>56.307829817364642</v>
      </c>
      <c r="N3617" s="2">
        <f t="shared" si="625"/>
        <v>5.9136369538604399</v>
      </c>
      <c r="O3617" s="2">
        <f>IF('PV model'!$B$2&gt;0, 180-N3617,IF('PV model'!$B$2&lt;0,0-N3617,N3617))</f>
        <v>174.08636304613955</v>
      </c>
      <c r="P3617" s="2">
        <f>ABS(O3617-'PV model'!$B$5)</f>
        <v>30.913636953860447</v>
      </c>
      <c r="Q3617" s="3">
        <f t="shared" si="621"/>
        <v>33.692170182635358</v>
      </c>
      <c r="R3617" s="3">
        <f t="shared" si="626"/>
        <v>566.83724999999993</v>
      </c>
      <c r="S3617" s="3">
        <f t="shared" si="622"/>
        <v>338.11423286725966</v>
      </c>
      <c r="T3617" s="3">
        <f>(0.5*(1-COS(RADIANS(90-$X$3)))*(D3617+E3617)*'PV model'!$B$4)</f>
        <v>0</v>
      </c>
      <c r="U3617" s="3">
        <f t="shared" si="627"/>
        <v>904.95148286725953</v>
      </c>
      <c r="V3617" s="3">
        <f>('PV model'!$B$13*(U3617/1000)*(1-'PV model'!$B$14*((20+C3617)-25))*'PV model'!$B$10)/'PV model'!$B$12</f>
        <v>85.899819135949741</v>
      </c>
    </row>
    <row r="3618" spans="1:22" x14ac:dyDescent="0.2">
      <c r="A3618" s="10">
        <f t="shared" si="628"/>
        <v>151</v>
      </c>
      <c r="B3618" s="10">
        <f t="shared" si="629"/>
        <v>13</v>
      </c>
      <c r="C3618" s="23">
        <v>17.7</v>
      </c>
      <c r="D3618" s="24">
        <v>567.9597</v>
      </c>
      <c r="E3618" s="24">
        <v>269.01</v>
      </c>
      <c r="F3618" s="48"/>
      <c r="G3618" s="48"/>
      <c r="H3618" s="1">
        <f t="shared" si="630"/>
        <v>21.91105523178917</v>
      </c>
      <c r="I3618" s="1">
        <f t="shared" si="623"/>
        <v>2.4725767336949556</v>
      </c>
      <c r="J3618" s="4">
        <f>B3618+('PV model'!$B$3/15)+(I3618/60)</f>
        <v>12.764542945561582</v>
      </c>
      <c r="K3618" s="2">
        <f t="shared" si="624"/>
        <v>-11.468144183423723</v>
      </c>
      <c r="L3618" s="2">
        <f>DEGREES(ASIN((((COS(RADIANS('PV model'!$B$2))*COS(RADIANS(H3618))*COS(RADIANS(K3618)))+(SIN(RADIANS('PV model'!$B$2))*SIN(RADIANS(H3618)))))))</f>
        <v>55.339546865701919</v>
      </c>
      <c r="M3618" s="3">
        <f t="shared" si="620"/>
        <v>55.339546865701919</v>
      </c>
      <c r="N3618" s="2">
        <f t="shared" si="625"/>
        <v>-18.926117918334771</v>
      </c>
      <c r="O3618" s="2">
        <f>IF('PV model'!$B$2&gt;0, 180-N3618,IF('PV model'!$B$2&lt;0,0-N3618,N3618))</f>
        <v>198.92611791833477</v>
      </c>
      <c r="P3618" s="2">
        <f>ABS(O3618-'PV model'!$B$5)</f>
        <v>6.0738820816652321</v>
      </c>
      <c r="Q3618" s="3">
        <f t="shared" si="621"/>
        <v>34.660453134298081</v>
      </c>
      <c r="R3618" s="3">
        <f t="shared" si="626"/>
        <v>567.9597</v>
      </c>
      <c r="S3618" s="3">
        <f t="shared" si="622"/>
        <v>346.42997095122598</v>
      </c>
      <c r="T3618" s="3">
        <f>(0.5*(1-COS(RADIANS(90-$X$3)))*(D3618+E3618)*'PV model'!$B$4)</f>
        <v>0</v>
      </c>
      <c r="U3618" s="3">
        <f t="shared" si="627"/>
        <v>914.38967095122598</v>
      </c>
      <c r="V3618" s="3">
        <f>('PV model'!$B$13*(U3618/1000)*(1-'PV model'!$B$14*((20+C3618)-25))*'PV model'!$B$10)/'PV model'!$B$12</f>
        <v>86.759150019663707</v>
      </c>
    </row>
    <row r="3619" spans="1:22" x14ac:dyDescent="0.2">
      <c r="A3619" s="10">
        <f t="shared" si="628"/>
        <v>151</v>
      </c>
      <c r="B3619" s="10">
        <f t="shared" si="629"/>
        <v>14</v>
      </c>
      <c r="C3619" s="23">
        <v>17.899999999999999</v>
      </c>
      <c r="D3619" s="24">
        <v>723.98024999999996</v>
      </c>
      <c r="E3619" s="24">
        <v>210.798</v>
      </c>
      <c r="F3619" s="48"/>
      <c r="G3619" s="48"/>
      <c r="H3619" s="1">
        <f t="shared" si="630"/>
        <v>21.91105523178917</v>
      </c>
      <c r="I3619" s="1">
        <f t="shared" si="623"/>
        <v>2.4725767336949556</v>
      </c>
      <c r="J3619" s="4">
        <f>B3619+('PV model'!$B$3/15)+(I3619/60)</f>
        <v>13.764542945561582</v>
      </c>
      <c r="K3619" s="2">
        <f t="shared" si="624"/>
        <v>-26.468144183423725</v>
      </c>
      <c r="L3619" s="2">
        <f>DEGREES(ASIN((((COS(RADIANS('PV model'!$B$2))*COS(RADIANS(H3619))*COS(RADIANS(K3619)))+(SIN(RADIANS('PV model'!$B$2))*SIN(RADIANS(H3619)))))))</f>
        <v>51.073005097631963</v>
      </c>
      <c r="M3619" s="3">
        <f t="shared" si="620"/>
        <v>51.073005097631963</v>
      </c>
      <c r="N3619" s="2">
        <f t="shared" si="625"/>
        <v>-41.155242972018662</v>
      </c>
      <c r="O3619" s="2">
        <f>IF('PV model'!$B$2&gt;0, 180-N3619,IF('PV model'!$B$2&lt;0,0-N3619,N3619))</f>
        <v>221.15524297201867</v>
      </c>
      <c r="P3619" s="2">
        <f>ABS(O3619-'PV model'!$B$5)</f>
        <v>16.155242972018669</v>
      </c>
      <c r="Q3619" s="3">
        <f t="shared" si="621"/>
        <v>38.926994902368037</v>
      </c>
      <c r="R3619" s="3">
        <f t="shared" si="626"/>
        <v>723.98024999999996</v>
      </c>
      <c r="S3619" s="3">
        <f t="shared" si="622"/>
        <v>281.24451765306628</v>
      </c>
      <c r="T3619" s="3">
        <f>(0.5*(1-COS(RADIANS(90-$X$3)))*(D3619+E3619)*'PV model'!$B$4)</f>
        <v>0</v>
      </c>
      <c r="U3619" s="3">
        <f t="shared" si="627"/>
        <v>1005.2247676530662</v>
      </c>
      <c r="V3619" s="3">
        <f>('PV model'!$B$13*(U3619/1000)*(1-'PV model'!$B$14*((20+C3619)-25))*'PV model'!$B$10)/'PV model'!$B$12</f>
        <v>95.297382757431123</v>
      </c>
    </row>
    <row r="3620" spans="1:22" x14ac:dyDescent="0.2">
      <c r="A3620" s="10">
        <f t="shared" si="628"/>
        <v>151</v>
      </c>
      <c r="B3620" s="10">
        <f t="shared" si="629"/>
        <v>15</v>
      </c>
      <c r="C3620" s="23">
        <v>18.7</v>
      </c>
      <c r="D3620" s="24">
        <v>758.77620000000002</v>
      </c>
      <c r="E3620" s="24">
        <v>163.16999999999999</v>
      </c>
      <c r="F3620" s="48"/>
      <c r="G3620" s="48"/>
      <c r="H3620" s="1">
        <f t="shared" si="630"/>
        <v>21.91105523178917</v>
      </c>
      <c r="I3620" s="1">
        <f t="shared" si="623"/>
        <v>2.4725767336949556</v>
      </c>
      <c r="J3620" s="4">
        <f>B3620+('PV model'!$B$3/15)+(I3620/60)</f>
        <v>14.764542945561582</v>
      </c>
      <c r="K3620" s="2">
        <f t="shared" si="624"/>
        <v>-41.468144183423725</v>
      </c>
      <c r="L3620" s="2">
        <f>DEGREES(ASIN((((COS(RADIANS('PV model'!$B$2))*COS(RADIANS(H3620))*COS(RADIANS(K3620)))+(SIN(RADIANS('PV model'!$B$2))*SIN(RADIANS(H3620)))))))</f>
        <v>44.531389264627101</v>
      </c>
      <c r="M3620" s="3">
        <f t="shared" si="620"/>
        <v>44.531389264627101</v>
      </c>
      <c r="N3620" s="2">
        <f t="shared" si="625"/>
        <v>-59.522548799853332</v>
      </c>
      <c r="O3620" s="2">
        <f>IF('PV model'!$B$2&gt;0, 180-N3620,IF('PV model'!$B$2&lt;0,0-N3620,N3620))</f>
        <v>239.52254879985333</v>
      </c>
      <c r="P3620" s="2">
        <f>ABS(O3620-'PV model'!$B$5)</f>
        <v>34.522548799853325</v>
      </c>
      <c r="Q3620" s="3">
        <f t="shared" si="621"/>
        <v>45.468610735372891</v>
      </c>
      <c r="R3620" s="3">
        <f t="shared" si="626"/>
        <v>758.77620000000002</v>
      </c>
      <c r="S3620" s="3">
        <f t="shared" si="622"/>
        <v>224.09463719256107</v>
      </c>
      <c r="T3620" s="3">
        <f>(0.5*(1-COS(RADIANS(90-$X$3)))*(D3620+E3620)*'PV model'!$B$4)</f>
        <v>0</v>
      </c>
      <c r="U3620" s="3">
        <f t="shared" si="627"/>
        <v>982.87083719256111</v>
      </c>
      <c r="V3620" s="3">
        <f>('PV model'!$B$13*(U3620/1000)*(1-'PV model'!$B$14*((20+C3620)-25))*'PV model'!$B$10)/'PV model'!$B$12</f>
        <v>92.863791150828291</v>
      </c>
    </row>
    <row r="3621" spans="1:22" x14ac:dyDescent="0.2">
      <c r="A3621" s="10">
        <f t="shared" si="628"/>
        <v>151</v>
      </c>
      <c r="B3621" s="10">
        <f t="shared" si="629"/>
        <v>16</v>
      </c>
      <c r="C3621" s="23">
        <v>18.2</v>
      </c>
      <c r="D3621" s="24">
        <v>279.49005</v>
      </c>
      <c r="E3621" s="24">
        <v>269.01</v>
      </c>
      <c r="F3621" s="48"/>
      <c r="G3621" s="48"/>
      <c r="H3621" s="1">
        <f t="shared" si="630"/>
        <v>21.91105523178917</v>
      </c>
      <c r="I3621" s="1">
        <f t="shared" si="623"/>
        <v>2.4725767336949556</v>
      </c>
      <c r="J3621" s="4">
        <f>B3621+('PV model'!$B$3/15)+(I3621/60)</f>
        <v>15.764542945561582</v>
      </c>
      <c r="K3621" s="2">
        <f t="shared" si="624"/>
        <v>-56.468144183423725</v>
      </c>
      <c r="L3621" s="2">
        <f>DEGREES(ASIN((((COS(RADIANS('PV model'!$B$2))*COS(RADIANS(H3621))*COS(RADIANS(K3621)))+(SIN(RADIANS('PV model'!$B$2))*SIN(RADIANS(H3621)))))))</f>
        <v>36.713804186907801</v>
      </c>
      <c r="M3621" s="3">
        <f t="shared" si="620"/>
        <v>36.713804186907801</v>
      </c>
      <c r="N3621" s="2">
        <f t="shared" si="625"/>
        <v>-74.739298951651037</v>
      </c>
      <c r="O3621" s="2">
        <f>IF('PV model'!$B$2&gt;0, 180-N3621,IF('PV model'!$B$2&lt;0,0-N3621,N3621))</f>
        <v>254.73929895165105</v>
      </c>
      <c r="P3621" s="2">
        <f>ABS(O3621-'PV model'!$B$5)</f>
        <v>49.739298951651051</v>
      </c>
      <c r="Q3621" s="3">
        <f t="shared" si="621"/>
        <v>53.286195813092199</v>
      </c>
      <c r="R3621" s="3">
        <f t="shared" si="626"/>
        <v>279.49005000000005</v>
      </c>
      <c r="S3621" s="3">
        <f t="shared" si="622"/>
        <v>347.78868482596903</v>
      </c>
      <c r="T3621" s="3">
        <f>(0.5*(1-COS(RADIANS(90-$X$3)))*(D3621+E3621)*'PV model'!$B$4)</f>
        <v>0</v>
      </c>
      <c r="U3621" s="3">
        <f t="shared" si="627"/>
        <v>627.27873482596908</v>
      </c>
      <c r="V3621" s="3">
        <f>('PV model'!$B$13*(U3621/1000)*(1-'PV model'!$B$14*((20+C3621)-25))*'PV model'!$B$10)/'PV model'!$B$12</f>
        <v>59.392075426010699</v>
      </c>
    </row>
    <row r="3622" spans="1:22" x14ac:dyDescent="0.2">
      <c r="A3622" s="10">
        <f t="shared" si="628"/>
        <v>151</v>
      </c>
      <c r="B3622" s="10">
        <f t="shared" si="629"/>
        <v>17</v>
      </c>
      <c r="C3622" s="23">
        <v>17.8</v>
      </c>
      <c r="D3622" s="24">
        <v>456.83715000000001</v>
      </c>
      <c r="E3622" s="24">
        <v>178.16400000000002</v>
      </c>
      <c r="F3622" s="48"/>
      <c r="G3622" s="48"/>
      <c r="H3622" s="1">
        <f t="shared" si="630"/>
        <v>21.91105523178917</v>
      </c>
      <c r="I3622" s="1">
        <f t="shared" si="623"/>
        <v>2.4725767336949556</v>
      </c>
      <c r="J3622" s="4">
        <f>B3622+('PV model'!$B$3/15)+(I3622/60)</f>
        <v>16.764542945561583</v>
      </c>
      <c r="K3622" s="2">
        <f t="shared" si="624"/>
        <v>-71.468144183423746</v>
      </c>
      <c r="L3622" s="2">
        <f>DEGREES(ASIN((((COS(RADIANS('PV model'!$B$2))*COS(RADIANS(H3622))*COS(RADIANS(K3622)))+(SIN(RADIANS('PV model'!$B$2))*SIN(RADIANS(H3622)))))))</f>
        <v>28.330345405283992</v>
      </c>
      <c r="M3622" s="3">
        <f t="shared" si="620"/>
        <v>28.330345405283992</v>
      </c>
      <c r="N3622" s="2">
        <f t="shared" si="625"/>
        <v>-87.939481829891207</v>
      </c>
      <c r="O3622" s="2">
        <f>IF('PV model'!$B$2&gt;0, 180-N3622,IF('PV model'!$B$2&lt;0,0-N3622,N3622))</f>
        <v>267.93948182989118</v>
      </c>
      <c r="P3622" s="2">
        <f>ABS(O3622-'PV model'!$B$5)</f>
        <v>62.939481829891179</v>
      </c>
      <c r="Q3622" s="3">
        <f t="shared" si="621"/>
        <v>61.669654594716</v>
      </c>
      <c r="R3622" s="3">
        <f t="shared" si="626"/>
        <v>456.83715000000007</v>
      </c>
      <c r="S3622" s="3">
        <f t="shared" si="622"/>
        <v>236.49516062828272</v>
      </c>
      <c r="T3622" s="3">
        <f>(0.5*(1-COS(RADIANS(90-$X$3)))*(D3622+E3622)*'PV model'!$B$4)</f>
        <v>0</v>
      </c>
      <c r="U3622" s="3">
        <f t="shared" si="627"/>
        <v>693.33231062828281</v>
      </c>
      <c r="V3622" s="3">
        <f>('PV model'!$B$13*(U3622/1000)*(1-'PV model'!$B$14*((20+C3622)-25))*'PV model'!$B$10)/'PV model'!$B$12</f>
        <v>65.757056284558502</v>
      </c>
    </row>
    <row r="3623" spans="1:22" x14ac:dyDescent="0.2">
      <c r="A3623" s="10">
        <f t="shared" si="628"/>
        <v>151</v>
      </c>
      <c r="B3623" s="10">
        <f t="shared" si="629"/>
        <v>18</v>
      </c>
      <c r="C3623" s="23">
        <v>17</v>
      </c>
      <c r="D3623" s="24">
        <v>499.49025</v>
      </c>
      <c r="E3623" s="24">
        <v>115.542</v>
      </c>
      <c r="F3623" s="48"/>
      <c r="G3623" s="48"/>
      <c r="H3623" s="1">
        <f t="shared" si="630"/>
        <v>21.91105523178917</v>
      </c>
      <c r="I3623" s="1">
        <f t="shared" si="623"/>
        <v>2.4725767336949556</v>
      </c>
      <c r="J3623" s="4">
        <f>B3623+('PV model'!$B$3/15)+(I3623/60)</f>
        <v>17.764542945561583</v>
      </c>
      <c r="K3623" s="2">
        <f t="shared" si="624"/>
        <v>-86.468144183423746</v>
      </c>
      <c r="L3623" s="2">
        <f>DEGREES(ASIN((((COS(RADIANS('PV model'!$B$2))*COS(RADIANS(H3623))*COS(RADIANS(K3623)))+(SIN(RADIANS('PV model'!$B$2))*SIN(RADIANS(H3623)))))))</f>
        <v>19.871307918779213</v>
      </c>
      <c r="M3623" s="3">
        <f t="shared" si="620"/>
        <v>19.871307918779213</v>
      </c>
      <c r="N3623" s="2">
        <f t="shared" si="625"/>
        <v>-79.941014240585091</v>
      </c>
      <c r="O3623" s="2">
        <f>IF('PV model'!$B$2&gt;0, 180-N3623,IF('PV model'!$B$2&lt;0,0-N3623,N3623))</f>
        <v>259.9410142405851</v>
      </c>
      <c r="P3623" s="2">
        <f>ABS(O3623-'PV model'!$B$5)</f>
        <v>54.941014240585105</v>
      </c>
      <c r="Q3623" s="3">
        <f t="shared" si="621"/>
        <v>70.128692081220791</v>
      </c>
      <c r="R3623" s="3">
        <f t="shared" si="626"/>
        <v>499.49025</v>
      </c>
      <c r="S3623" s="3">
        <f t="shared" si="622"/>
        <v>147.78531300549938</v>
      </c>
      <c r="T3623" s="3">
        <f>(0.5*(1-COS(RADIANS(90-$X$3)))*(D3623+E3623)*'PV model'!$B$4)</f>
        <v>0</v>
      </c>
      <c r="U3623" s="3">
        <f t="shared" si="627"/>
        <v>647.27556300549941</v>
      </c>
      <c r="V3623" s="3">
        <f>('PV model'!$B$13*(U3623/1000)*(1-'PV model'!$B$14*((20+C3623)-25))*'PV model'!$B$10)/'PV model'!$B$12</f>
        <v>61.59598534468428</v>
      </c>
    </row>
    <row r="3624" spans="1:22" x14ac:dyDescent="0.2">
      <c r="A3624" s="10">
        <f t="shared" si="628"/>
        <v>151</v>
      </c>
      <c r="B3624" s="10">
        <f t="shared" si="629"/>
        <v>19</v>
      </c>
      <c r="C3624" s="23">
        <v>16.899999999999999</v>
      </c>
      <c r="D3624" s="24">
        <v>373.77584999999999</v>
      </c>
      <c r="E3624" s="24">
        <v>82.025999999999996</v>
      </c>
      <c r="F3624" s="48"/>
      <c r="G3624" s="48"/>
      <c r="H3624" s="1">
        <f t="shared" si="630"/>
        <v>21.91105523178917</v>
      </c>
      <c r="I3624" s="1">
        <f t="shared" si="623"/>
        <v>2.4725767336949556</v>
      </c>
      <c r="J3624" s="4">
        <f>B3624+('PV model'!$B$3/15)+(I3624/60)</f>
        <v>18.764542945561583</v>
      </c>
      <c r="K3624" s="2">
        <f t="shared" si="624"/>
        <v>-101.46814418342375</v>
      </c>
      <c r="L3624" s="2">
        <f>DEGREES(ASIN((((COS(RADIANS('PV model'!$B$2))*COS(RADIANS(H3624))*COS(RADIANS(K3624)))+(SIN(RADIANS('PV model'!$B$2))*SIN(RADIANS(H3624)))))))</f>
        <v>11.715763936878087</v>
      </c>
      <c r="M3624" s="3">
        <f t="shared" si="620"/>
        <v>11.715763936878087</v>
      </c>
      <c r="N3624" s="2">
        <f t="shared" si="625"/>
        <v>-68.215629913705087</v>
      </c>
      <c r="O3624" s="2">
        <f>IF('PV model'!$B$2&gt;0, 180-N3624,IF('PV model'!$B$2&lt;0,0-N3624,N3624))</f>
        <v>248.21562991370507</v>
      </c>
      <c r="P3624" s="2">
        <f>ABS(O3624-'PV model'!$B$5)</f>
        <v>43.215629913705072</v>
      </c>
      <c r="Q3624" s="3">
        <f t="shared" si="621"/>
        <v>78.284236063121909</v>
      </c>
      <c r="R3624" s="3">
        <f t="shared" si="626"/>
        <v>373.77585000000022</v>
      </c>
      <c r="S3624" s="3">
        <f t="shared" si="622"/>
        <v>99.654468359456644</v>
      </c>
      <c r="T3624" s="3">
        <f>(0.5*(1-COS(RADIANS(90-$X$3)))*(D3624+E3624)*'PV model'!$B$4)</f>
        <v>0</v>
      </c>
      <c r="U3624" s="3">
        <f t="shared" si="627"/>
        <v>473.43031835945686</v>
      </c>
      <c r="V3624" s="3">
        <f>('PV model'!$B$13*(U3624/1000)*(1-'PV model'!$B$14*((20+C3624)-25))*'PV model'!$B$10)/'PV model'!$B$12</f>
        <v>45.071467719146455</v>
      </c>
    </row>
    <row r="3625" spans="1:22" x14ac:dyDescent="0.2">
      <c r="A3625" s="10">
        <f t="shared" si="628"/>
        <v>151</v>
      </c>
      <c r="B3625" s="10">
        <f t="shared" si="629"/>
        <v>20</v>
      </c>
      <c r="C3625" s="23">
        <v>15.6</v>
      </c>
      <c r="D3625" s="24">
        <v>8.9795999999999996</v>
      </c>
      <c r="E3625" s="24">
        <v>44.981999999999999</v>
      </c>
      <c r="F3625" s="48"/>
      <c r="G3625" s="48"/>
      <c r="H3625" s="1">
        <f t="shared" si="630"/>
        <v>21.91105523178917</v>
      </c>
      <c r="I3625" s="1">
        <f t="shared" si="623"/>
        <v>2.4725767336949556</v>
      </c>
      <c r="J3625" s="4">
        <f>B3625+('PV model'!$B$3/15)+(I3625/60)</f>
        <v>19.764542945561583</v>
      </c>
      <c r="K3625" s="2">
        <f t="shared" si="624"/>
        <v>-116.46814418342375</v>
      </c>
      <c r="L3625" s="2">
        <f>DEGREES(ASIN((((COS(RADIANS('PV model'!$B$2))*COS(RADIANS(H3625))*COS(RADIANS(K3625)))+(SIN(RADIANS('PV model'!$B$2))*SIN(RADIANS(H3625)))))))</f>
        <v>4.2049809353428458</v>
      </c>
      <c r="M3625" s="3">
        <f t="shared" si="620"/>
        <v>4.2049809353428458</v>
      </c>
      <c r="N3625" s="2">
        <f t="shared" si="625"/>
        <v>-56.383294643147629</v>
      </c>
      <c r="O3625" s="2">
        <f>IF('PV model'!$B$2&gt;0, 180-N3625,IF('PV model'!$B$2&lt;0,0-N3625,N3625))</f>
        <v>236.38329464314762</v>
      </c>
      <c r="P3625" s="2">
        <f>ABS(O3625-'PV model'!$B$5)</f>
        <v>31.383294643147622</v>
      </c>
      <c r="Q3625" s="3">
        <f t="shared" si="621"/>
        <v>85.795019064657154</v>
      </c>
      <c r="R3625" s="3">
        <f t="shared" si="626"/>
        <v>8.979599999999996</v>
      </c>
      <c r="S3625" s="3">
        <f t="shared" si="622"/>
        <v>47.485415551156244</v>
      </c>
      <c r="T3625" s="3">
        <f>(0.5*(1-COS(RADIANS(90-$X$3)))*(D3625+E3625)*'PV model'!$B$4)</f>
        <v>0</v>
      </c>
      <c r="U3625" s="3">
        <f t="shared" si="627"/>
        <v>56.465015551156242</v>
      </c>
      <c r="V3625" s="3">
        <f>('PV model'!$B$13*(U3625/1000)*(1-'PV model'!$B$14*((20+C3625)-25))*'PV model'!$B$10)/'PV model'!$B$12</f>
        <v>5.4049270532230498</v>
      </c>
    </row>
    <row r="3626" spans="1:22" x14ac:dyDescent="0.2">
      <c r="A3626" s="10">
        <f t="shared" si="628"/>
        <v>151</v>
      </c>
      <c r="B3626" s="10">
        <f t="shared" si="629"/>
        <v>21</v>
      </c>
      <c r="C3626" s="23">
        <v>14.3</v>
      </c>
      <c r="D3626" s="24">
        <v>0</v>
      </c>
      <c r="E3626" s="24">
        <v>7.056</v>
      </c>
      <c r="F3626" s="48"/>
      <c r="G3626" s="48"/>
      <c r="H3626" s="1">
        <f t="shared" si="630"/>
        <v>21.91105523178917</v>
      </c>
      <c r="I3626" s="1">
        <f t="shared" si="623"/>
        <v>2.4725767336949556</v>
      </c>
      <c r="J3626" s="4">
        <f>B3626+('PV model'!$B$3/15)+(I3626/60)</f>
        <v>20.764542945561583</v>
      </c>
      <c r="K3626" s="2">
        <f t="shared" si="624"/>
        <v>-131.46814418342376</v>
      </c>
      <c r="L3626" s="2">
        <f>DEGREES(ASIN((((COS(RADIANS('PV model'!$B$2))*COS(RADIANS(H3626))*COS(RADIANS(K3626)))+(SIN(RADIANS('PV model'!$B$2))*SIN(RADIANS(H3626)))))))</f>
        <v>-2.3180044065286105</v>
      </c>
      <c r="M3626" s="3">
        <f t="shared" si="620"/>
        <v>0</v>
      </c>
      <c r="N3626" s="2">
        <f t="shared" si="625"/>
        <v>-44.088238455371446</v>
      </c>
      <c r="O3626" s="2">
        <f>IF('PV model'!$B$2&gt;0, 180-N3626,IF('PV model'!$B$2&lt;0,0-N3626,N3626))</f>
        <v>224.08823845537145</v>
      </c>
      <c r="P3626" s="2">
        <f>ABS(O3626-'PV model'!$B$5)</f>
        <v>19.088238455371453</v>
      </c>
      <c r="Q3626" s="3">
        <f t="shared" si="621"/>
        <v>92.318004406528601</v>
      </c>
      <c r="R3626" s="3">
        <f t="shared" si="626"/>
        <v>0</v>
      </c>
      <c r="S3626" s="3">
        <f t="shared" si="622"/>
        <v>7.056</v>
      </c>
      <c r="T3626" s="3">
        <f>(0.5*(1-COS(RADIANS(90-$X$3)))*(D3626+E3626)*'PV model'!$B$4)</f>
        <v>0</v>
      </c>
      <c r="U3626" s="3">
        <f t="shared" si="627"/>
        <v>7.056</v>
      </c>
      <c r="V3626" s="3">
        <f>('PV model'!$B$13*(U3626/1000)*(1-'PV model'!$B$14*((20+C3626)-25))*'PV model'!$B$10)/'PV model'!$B$12</f>
        <v>0.67907993932799993</v>
      </c>
    </row>
    <row r="3627" spans="1:22" x14ac:dyDescent="0.2">
      <c r="A3627" s="10">
        <f t="shared" si="628"/>
        <v>151</v>
      </c>
      <c r="B3627" s="10">
        <f t="shared" si="629"/>
        <v>22</v>
      </c>
      <c r="C3627" s="23">
        <v>12.7</v>
      </c>
      <c r="D3627" s="24">
        <v>0</v>
      </c>
      <c r="E3627" s="24">
        <v>0</v>
      </c>
      <c r="F3627" s="48"/>
      <c r="G3627" s="48"/>
      <c r="H3627" s="1">
        <f t="shared" si="630"/>
        <v>21.91105523178917</v>
      </c>
      <c r="I3627" s="1">
        <f t="shared" si="623"/>
        <v>2.4725767336949556</v>
      </c>
      <c r="J3627" s="4">
        <f>B3627+('PV model'!$B$3/15)+(I3627/60)</f>
        <v>21.764542945561583</v>
      </c>
      <c r="K3627" s="2">
        <f t="shared" si="624"/>
        <v>-146.46814418342376</v>
      </c>
      <c r="L3627" s="2">
        <f>DEGREES(ASIN((((COS(RADIANS('PV model'!$B$2))*COS(RADIANS(H3627))*COS(RADIANS(K3627)))+(SIN(RADIANS('PV model'!$B$2))*SIN(RADIANS(H3627)))))))</f>
        <v>-7.4986033770250957</v>
      </c>
      <c r="M3627" s="3">
        <f t="shared" si="620"/>
        <v>0</v>
      </c>
      <c r="N3627" s="2">
        <f t="shared" si="625"/>
        <v>-31.12575230393859</v>
      </c>
      <c r="O3627" s="2">
        <f>IF('PV model'!$B$2&gt;0, 180-N3627,IF('PV model'!$B$2&lt;0,0-N3627,N3627))</f>
        <v>211.12575230393858</v>
      </c>
      <c r="P3627" s="2">
        <f>ABS(O3627-'PV model'!$B$5)</f>
        <v>6.1257523039385831</v>
      </c>
      <c r="Q3627" s="3">
        <f t="shared" si="621"/>
        <v>97.498603377025091</v>
      </c>
      <c r="R3627" s="3">
        <f t="shared" si="626"/>
        <v>0</v>
      </c>
      <c r="S3627" s="3">
        <f t="shared" si="622"/>
        <v>0</v>
      </c>
      <c r="T3627" s="3">
        <f>(0.5*(1-COS(RADIANS(90-$X$3)))*(D3627+E3627)*'PV model'!$B$4)</f>
        <v>0</v>
      </c>
      <c r="U3627" s="3">
        <f t="shared" si="627"/>
        <v>0</v>
      </c>
      <c r="V3627" s="3">
        <f>('PV model'!$B$13*(U3627/1000)*(1-'PV model'!$B$14*((20+C3627)-25))*'PV model'!$B$10)/'PV model'!$B$12</f>
        <v>0</v>
      </c>
    </row>
    <row r="3628" spans="1:22" x14ac:dyDescent="0.2">
      <c r="A3628" s="10">
        <f t="shared" si="628"/>
        <v>151</v>
      </c>
      <c r="B3628" s="10">
        <f t="shared" si="629"/>
        <v>23</v>
      </c>
      <c r="C3628" s="23">
        <v>10.8</v>
      </c>
      <c r="D3628" s="24">
        <v>0</v>
      </c>
      <c r="E3628" s="24">
        <v>0</v>
      </c>
      <c r="F3628" s="48"/>
      <c r="G3628" s="48"/>
      <c r="H3628" s="1">
        <f t="shared" si="630"/>
        <v>21.91105523178917</v>
      </c>
      <c r="I3628" s="1">
        <f t="shared" si="623"/>
        <v>2.4725767336949556</v>
      </c>
      <c r="J3628" s="4">
        <f>B3628+('PV model'!$B$3/15)+(I3628/60)</f>
        <v>22.764542945561583</v>
      </c>
      <c r="K3628" s="2">
        <f t="shared" si="624"/>
        <v>-161.46814418342376</v>
      </c>
      <c r="L3628" s="2">
        <f>DEGREES(ASIN((((COS(RADIANS('PV model'!$B$2))*COS(RADIANS(H3628))*COS(RADIANS(K3628)))+(SIN(RADIANS('PV model'!$B$2))*SIN(RADIANS(H3628)))))))</f>
        <v>-10.994027668479861</v>
      </c>
      <c r="M3628" s="3">
        <f t="shared" si="620"/>
        <v>0</v>
      </c>
      <c r="N3628" s="2">
        <f t="shared" si="625"/>
        <v>-17.480789351288635</v>
      </c>
      <c r="O3628" s="2">
        <f>IF('PV model'!$B$2&gt;0, 180-N3628,IF('PV model'!$B$2&lt;0,0-N3628,N3628))</f>
        <v>197.48078935128865</v>
      </c>
      <c r="P3628" s="2">
        <f>ABS(O3628-'PV model'!$B$5)</f>
        <v>7.5192106487113506</v>
      </c>
      <c r="Q3628" s="3">
        <f t="shared" si="621"/>
        <v>100.99402766847986</v>
      </c>
      <c r="R3628" s="3">
        <f t="shared" si="626"/>
        <v>0</v>
      </c>
      <c r="S3628" s="3">
        <f t="shared" si="622"/>
        <v>0</v>
      </c>
      <c r="T3628" s="3">
        <f>(0.5*(1-COS(RADIANS(90-$X$3)))*(D3628+E3628)*'PV model'!$B$4)</f>
        <v>0</v>
      </c>
      <c r="U3628" s="3">
        <f t="shared" si="627"/>
        <v>0</v>
      </c>
      <c r="V3628" s="3">
        <f>('PV model'!$B$13*(U3628/1000)*(1-'PV model'!$B$14*((20+C3628)-25))*'PV model'!$B$10)/'PV model'!$B$12</f>
        <v>0</v>
      </c>
    </row>
    <row r="3629" spans="1:22" x14ac:dyDescent="0.2">
      <c r="A3629" s="10">
        <f t="shared" si="628"/>
        <v>151</v>
      </c>
      <c r="B3629" s="10">
        <f t="shared" si="629"/>
        <v>24</v>
      </c>
      <c r="C3629" s="23">
        <v>8.8000000000000007</v>
      </c>
      <c r="D3629" s="24">
        <v>0</v>
      </c>
      <c r="E3629" s="24">
        <v>0</v>
      </c>
      <c r="F3629" s="48"/>
      <c r="G3629" s="48"/>
      <c r="H3629" s="1">
        <f t="shared" si="630"/>
        <v>21.91105523178917</v>
      </c>
      <c r="I3629" s="1">
        <f t="shared" si="623"/>
        <v>2.4725767336949556</v>
      </c>
      <c r="J3629" s="4">
        <f>B3629+('PV model'!$B$3/15)+(I3629/60)</f>
        <v>23.764542945561583</v>
      </c>
      <c r="K3629" s="2">
        <f t="shared" si="624"/>
        <v>-176.46814418342376</v>
      </c>
      <c r="L3629" s="2">
        <f>DEGREES(ASIN((((COS(RADIANS('PV model'!$B$2))*COS(RADIANS(H3629))*COS(RADIANS(K3629)))+(SIN(RADIANS('PV model'!$B$2))*SIN(RADIANS(H3629)))))))</f>
        <v>-12.530357878739757</v>
      </c>
      <c r="M3629" s="3">
        <f t="shared" si="620"/>
        <v>0</v>
      </c>
      <c r="N3629" s="2">
        <f t="shared" si="625"/>
        <v>-3.3564758717471301</v>
      </c>
      <c r="O3629" s="2">
        <f>IF('PV model'!$B$2&gt;0, 180-N3629,IF('PV model'!$B$2&lt;0,0-N3629,N3629))</f>
        <v>183.35647587174714</v>
      </c>
      <c r="P3629" s="2">
        <f>ABS(O3629-'PV model'!$B$5)</f>
        <v>21.643524128252864</v>
      </c>
      <c r="Q3629" s="3">
        <f t="shared" si="621"/>
        <v>102.53035787873976</v>
      </c>
      <c r="R3629" s="3">
        <f t="shared" si="626"/>
        <v>0</v>
      </c>
      <c r="S3629" s="3">
        <f t="shared" si="622"/>
        <v>0</v>
      </c>
      <c r="T3629" s="3">
        <f>(0.5*(1-COS(RADIANS(90-$X$3)))*(D3629+E3629)*'PV model'!$B$4)</f>
        <v>0</v>
      </c>
      <c r="U3629" s="3">
        <f t="shared" si="627"/>
        <v>0</v>
      </c>
      <c r="V3629" s="3">
        <f>('PV model'!$B$13*(U3629/1000)*(1-'PV model'!$B$14*((20+C3629)-25))*'PV model'!$B$10)/'PV model'!$B$12</f>
        <v>0</v>
      </c>
    </row>
    <row r="3630" spans="1:22" x14ac:dyDescent="0.2">
      <c r="A3630" s="10">
        <f t="shared" si="628"/>
        <v>152</v>
      </c>
      <c r="B3630" s="10">
        <f t="shared" si="629"/>
        <v>1</v>
      </c>
      <c r="C3630" s="23">
        <v>6.8</v>
      </c>
      <c r="D3630" s="24">
        <v>0</v>
      </c>
      <c r="E3630" s="24">
        <v>0</v>
      </c>
      <c r="F3630" s="48"/>
      <c r="G3630" s="48"/>
      <c r="H3630" s="1">
        <f t="shared" si="630"/>
        <v>22.052351563850277</v>
      </c>
      <c r="I3630" s="1">
        <f t="shared" si="623"/>
        <v>2.3266438381849053</v>
      </c>
      <c r="J3630" s="4">
        <f>B3630+('PV model'!$B$3/15)+(I3630/60)</f>
        <v>0.7621107306364151</v>
      </c>
      <c r="K3630" s="2">
        <f t="shared" si="624"/>
        <v>168.56833904045376</v>
      </c>
      <c r="L3630" s="2">
        <f>DEGREES(ASIN((((COS(RADIANS('PV model'!$B$2))*COS(RADIANS(H3630))*COS(RADIANS(K3630)))+(SIN(RADIANS('PV model'!$B$2))*SIN(RADIANS(H3630)))))))</f>
        <v>-11.837287391750058</v>
      </c>
      <c r="M3630" s="3">
        <f t="shared" si="620"/>
        <v>0</v>
      </c>
      <c r="N3630" s="2">
        <f t="shared" si="625"/>
        <v>10.818029082985309</v>
      </c>
      <c r="O3630" s="2">
        <f>IF('PV model'!$B$2&gt;0, 180-N3630,IF('PV model'!$B$2&lt;0,0-N3630,N3630))</f>
        <v>169.1819709170147</v>
      </c>
      <c r="P3630" s="2">
        <f>ABS(O3630-'PV model'!$B$5)</f>
        <v>35.818029082985305</v>
      </c>
      <c r="Q3630" s="3">
        <f t="shared" si="621"/>
        <v>101.83728739175005</v>
      </c>
      <c r="R3630" s="3">
        <f t="shared" si="626"/>
        <v>0</v>
      </c>
      <c r="S3630" s="3">
        <f t="shared" si="622"/>
        <v>0</v>
      </c>
      <c r="T3630" s="3">
        <f>(0.5*(1-COS(RADIANS(90-$X$3)))*(D3630+E3630)*'PV model'!$B$4)</f>
        <v>0</v>
      </c>
      <c r="U3630" s="3">
        <f t="shared" si="627"/>
        <v>0</v>
      </c>
      <c r="V3630" s="3">
        <f>('PV model'!$B$13*(U3630/1000)*(1-'PV model'!$B$14*((20+C3630)-25))*'PV model'!$B$10)/'PV model'!$B$12</f>
        <v>0</v>
      </c>
    </row>
    <row r="3631" spans="1:22" x14ac:dyDescent="0.2">
      <c r="A3631" s="10">
        <f t="shared" si="628"/>
        <v>152</v>
      </c>
      <c r="B3631" s="10">
        <f t="shared" si="629"/>
        <v>2</v>
      </c>
      <c r="C3631" s="23">
        <v>5.0999999999999996</v>
      </c>
      <c r="D3631" s="24">
        <v>0</v>
      </c>
      <c r="E3631" s="24">
        <v>0</v>
      </c>
      <c r="F3631" s="48"/>
      <c r="G3631" s="48"/>
      <c r="H3631" s="1">
        <f t="shared" si="630"/>
        <v>22.052351563850277</v>
      </c>
      <c r="I3631" s="1">
        <f t="shared" si="623"/>
        <v>2.3266438381849053</v>
      </c>
      <c r="J3631" s="4">
        <f>B3631+('PV model'!$B$3/15)+(I3631/60)</f>
        <v>1.7621107306364152</v>
      </c>
      <c r="K3631" s="2">
        <f t="shared" si="624"/>
        <v>153.56833904045376</v>
      </c>
      <c r="L3631" s="2">
        <f>DEGREES(ASIN((((COS(RADIANS('PV model'!$B$2))*COS(RADIANS(H3631))*COS(RADIANS(K3631)))+(SIN(RADIANS('PV model'!$B$2))*SIN(RADIANS(H3631)))))))</f>
        <v>-9.2458086878339092</v>
      </c>
      <c r="M3631" s="3">
        <f t="shared" si="620"/>
        <v>0</v>
      </c>
      <c r="N3631" s="2">
        <f t="shared" si="625"/>
        <v>24.708095053957177</v>
      </c>
      <c r="O3631" s="2">
        <f>IF('PV model'!$B$2&gt;0, 180-N3631,IF('PV model'!$B$2&lt;0,0-N3631,N3631))</f>
        <v>155.29190494604282</v>
      </c>
      <c r="P3631" s="2">
        <f>ABS(O3631-'PV model'!$B$5)</f>
        <v>49.70809505395718</v>
      </c>
      <c r="Q3631" s="3">
        <f t="shared" si="621"/>
        <v>99.2458086878339</v>
      </c>
      <c r="R3631" s="3">
        <f t="shared" si="626"/>
        <v>0</v>
      </c>
      <c r="S3631" s="3">
        <f t="shared" si="622"/>
        <v>0</v>
      </c>
      <c r="T3631" s="3">
        <f>(0.5*(1-COS(RADIANS(90-$X$3)))*(D3631+E3631)*'PV model'!$B$4)</f>
        <v>0</v>
      </c>
      <c r="U3631" s="3">
        <f t="shared" si="627"/>
        <v>0</v>
      </c>
      <c r="V3631" s="3">
        <f>('PV model'!$B$13*(U3631/1000)*(1-'PV model'!$B$14*((20+C3631)-25))*'PV model'!$B$10)/'PV model'!$B$12</f>
        <v>0</v>
      </c>
    </row>
    <row r="3632" spans="1:22" x14ac:dyDescent="0.2">
      <c r="A3632" s="10">
        <f t="shared" si="628"/>
        <v>152</v>
      </c>
      <c r="B3632" s="10">
        <f t="shared" si="629"/>
        <v>3</v>
      </c>
      <c r="C3632" s="23">
        <v>4</v>
      </c>
      <c r="D3632" s="24">
        <v>0</v>
      </c>
      <c r="E3632" s="24">
        <v>0</v>
      </c>
      <c r="F3632" s="48"/>
      <c r="G3632" s="48"/>
      <c r="H3632" s="1">
        <f t="shared" si="630"/>
        <v>22.052351563850277</v>
      </c>
      <c r="I3632" s="1">
        <f t="shared" si="623"/>
        <v>2.3266438381849053</v>
      </c>
      <c r="J3632" s="4">
        <f>B3632+('PV model'!$B$3/15)+(I3632/60)</f>
        <v>2.7621107306364148</v>
      </c>
      <c r="K3632" s="2">
        <f t="shared" si="624"/>
        <v>138.56833904045376</v>
      </c>
      <c r="L3632" s="2">
        <f>DEGREES(ASIN((((COS(RADIANS('PV model'!$B$2))*COS(RADIANS(H3632))*COS(RADIANS(K3632)))+(SIN(RADIANS('PV model'!$B$2))*SIN(RADIANS(H3632)))))))</f>
        <v>-4.8283975162636574</v>
      </c>
      <c r="M3632" s="3">
        <f t="shared" si="620"/>
        <v>0</v>
      </c>
      <c r="N3632" s="2">
        <f t="shared" si="625"/>
        <v>37.988216806522523</v>
      </c>
      <c r="O3632" s="2">
        <f>IF('PV model'!$B$2&gt;0, 180-N3632,IF('PV model'!$B$2&lt;0,0-N3632,N3632))</f>
        <v>142.01178319347747</v>
      </c>
      <c r="P3632" s="2">
        <f>ABS(O3632-'PV model'!$B$5)</f>
        <v>62.98821680652253</v>
      </c>
      <c r="Q3632" s="3">
        <f t="shared" si="621"/>
        <v>94.828397516263649</v>
      </c>
      <c r="R3632" s="3">
        <f t="shared" si="626"/>
        <v>0</v>
      </c>
      <c r="S3632" s="3">
        <f t="shared" si="622"/>
        <v>0</v>
      </c>
      <c r="T3632" s="3">
        <f>(0.5*(1-COS(RADIANS(90-$X$3)))*(D3632+E3632)*'PV model'!$B$4)</f>
        <v>0</v>
      </c>
      <c r="U3632" s="3">
        <f t="shared" si="627"/>
        <v>0</v>
      </c>
      <c r="V3632" s="3">
        <f>('PV model'!$B$13*(U3632/1000)*(1-'PV model'!$B$14*((20+C3632)-25))*'PV model'!$B$10)/'PV model'!$B$12</f>
        <v>0</v>
      </c>
    </row>
    <row r="3633" spans="1:22" x14ac:dyDescent="0.2">
      <c r="A3633" s="10">
        <f t="shared" si="628"/>
        <v>152</v>
      </c>
      <c r="B3633" s="10">
        <f t="shared" si="629"/>
        <v>4</v>
      </c>
      <c r="C3633" s="23">
        <v>3.3</v>
      </c>
      <c r="D3633" s="24">
        <v>0</v>
      </c>
      <c r="E3633" s="24">
        <v>0</v>
      </c>
      <c r="F3633" s="48"/>
      <c r="G3633" s="48"/>
      <c r="H3633" s="1">
        <f t="shared" si="630"/>
        <v>22.052351563850277</v>
      </c>
      <c r="I3633" s="1">
        <f t="shared" si="623"/>
        <v>2.3266438381849053</v>
      </c>
      <c r="J3633" s="4">
        <f>B3633+('PV model'!$B$3/15)+(I3633/60)</f>
        <v>3.7621107306364148</v>
      </c>
      <c r="K3633" s="2">
        <f t="shared" si="624"/>
        <v>123.56833904045376</v>
      </c>
      <c r="L3633" s="2">
        <f>DEGREES(ASIN((((COS(RADIANS('PV model'!$B$2))*COS(RADIANS(H3633))*COS(RADIANS(K3633)))+(SIN(RADIANS('PV model'!$B$2))*SIN(RADIANS(H3633)))))))</f>
        <v>1.0972593925639975</v>
      </c>
      <c r="M3633" s="3">
        <f t="shared" si="620"/>
        <v>1.0972593925639975</v>
      </c>
      <c r="N3633" s="2">
        <f t="shared" si="625"/>
        <v>50.570860002946013</v>
      </c>
      <c r="O3633" s="2">
        <f>IF('PV model'!$B$2&gt;0, 180-N3633,IF('PV model'!$B$2&lt;0,0-N3633,N3633))</f>
        <v>129.42913999705399</v>
      </c>
      <c r="P3633" s="2">
        <f>ABS(O3633-'PV model'!$B$5)</f>
        <v>75.570860002946006</v>
      </c>
      <c r="Q3633" s="3">
        <f t="shared" si="621"/>
        <v>88.902740607436002</v>
      </c>
      <c r="R3633" s="3">
        <f t="shared" si="626"/>
        <v>0</v>
      </c>
      <c r="S3633" s="3">
        <f t="shared" si="622"/>
        <v>0</v>
      </c>
      <c r="T3633" s="3">
        <f>(0.5*(1-COS(RADIANS(90-$X$3)))*(D3633+E3633)*'PV model'!$B$4)</f>
        <v>0</v>
      </c>
      <c r="U3633" s="3">
        <f t="shared" si="627"/>
        <v>0</v>
      </c>
      <c r="V3633" s="3">
        <f>('PV model'!$B$13*(U3633/1000)*(1-'PV model'!$B$14*((20+C3633)-25))*'PV model'!$B$10)/'PV model'!$B$12</f>
        <v>0</v>
      </c>
    </row>
    <row r="3634" spans="1:22" x14ac:dyDescent="0.2">
      <c r="A3634" s="10">
        <f t="shared" si="628"/>
        <v>152</v>
      </c>
      <c r="B3634" s="10">
        <f t="shared" si="629"/>
        <v>5</v>
      </c>
      <c r="C3634" s="23">
        <v>2.8</v>
      </c>
      <c r="D3634" s="24">
        <v>0</v>
      </c>
      <c r="E3634" s="24">
        <v>21.168000000000003</v>
      </c>
      <c r="F3634" s="48"/>
      <c r="G3634" s="48"/>
      <c r="H3634" s="1">
        <f t="shared" si="630"/>
        <v>22.052351563850277</v>
      </c>
      <c r="I3634" s="1">
        <f t="shared" si="623"/>
        <v>2.3266438381849053</v>
      </c>
      <c r="J3634" s="4">
        <f>B3634+('PV model'!$B$3/15)+(I3634/60)</f>
        <v>4.7621107306364152</v>
      </c>
      <c r="K3634" s="2">
        <f t="shared" si="624"/>
        <v>108.56833904045376</v>
      </c>
      <c r="L3634" s="2">
        <f>DEGREES(ASIN((((COS(RADIANS('PV model'!$B$2))*COS(RADIANS(H3634))*COS(RADIANS(K3634)))+(SIN(RADIANS('PV model'!$B$2))*SIN(RADIANS(H3634)))))))</f>
        <v>8.1782090268117873</v>
      </c>
      <c r="M3634" s="3">
        <f t="shared" si="620"/>
        <v>8.1782090268117873</v>
      </c>
      <c r="N3634" s="2">
        <f t="shared" si="625"/>
        <v>62.575779482824615</v>
      </c>
      <c r="O3634" s="2">
        <f>IF('PV model'!$B$2&gt;0, 180-N3634,IF('PV model'!$B$2&lt;0,0-N3634,N3634))</f>
        <v>117.42422051717539</v>
      </c>
      <c r="P3634" s="2">
        <f>ABS(O3634-'PV model'!$B$5)</f>
        <v>87.575779482824615</v>
      </c>
      <c r="Q3634" s="3">
        <f t="shared" si="621"/>
        <v>81.821790973188214</v>
      </c>
      <c r="R3634" s="3">
        <f t="shared" si="626"/>
        <v>0</v>
      </c>
      <c r="S3634" s="3">
        <f t="shared" si="622"/>
        <v>21.168000000000003</v>
      </c>
      <c r="T3634" s="3">
        <f>(0.5*(1-COS(RADIANS(90-$X$3)))*(D3634+E3634)*'PV model'!$B$4)</f>
        <v>0</v>
      </c>
      <c r="U3634" s="3">
        <f t="shared" si="627"/>
        <v>21.168000000000003</v>
      </c>
      <c r="V3634" s="3">
        <f>('PV model'!$B$13*(U3634/1000)*(1-'PV model'!$B$14*((20+C3634)-25))*'PV model'!$B$10)/'PV model'!$B$12</f>
        <v>2.1345736688640002</v>
      </c>
    </row>
    <row r="3635" spans="1:22" x14ac:dyDescent="0.2">
      <c r="A3635" s="10">
        <f t="shared" si="628"/>
        <v>152</v>
      </c>
      <c r="B3635" s="10">
        <f t="shared" si="629"/>
        <v>6</v>
      </c>
      <c r="C3635" s="23">
        <v>2.5</v>
      </c>
      <c r="D3635" s="24">
        <v>172.85730000000001</v>
      </c>
      <c r="E3635" s="24">
        <v>71.441999999999993</v>
      </c>
      <c r="F3635" s="48"/>
      <c r="G3635" s="48"/>
      <c r="H3635" s="1">
        <f t="shared" si="630"/>
        <v>22.052351563850277</v>
      </c>
      <c r="I3635" s="1">
        <f t="shared" si="623"/>
        <v>2.3266438381849053</v>
      </c>
      <c r="J3635" s="4">
        <f>B3635+('PV model'!$B$3/15)+(I3635/60)</f>
        <v>5.7621107306364152</v>
      </c>
      <c r="K3635" s="2">
        <f t="shared" si="624"/>
        <v>93.568339040453765</v>
      </c>
      <c r="L3635" s="2">
        <f>DEGREES(ASIN((((COS(RADIANS('PV model'!$B$2))*COS(RADIANS(H3635))*COS(RADIANS(K3635)))+(SIN(RADIANS('PV model'!$B$2))*SIN(RADIANS(H3635)))))))</f>
        <v>16.066188302064273</v>
      </c>
      <c r="M3635" s="3">
        <f t="shared" si="620"/>
        <v>16.066188302064273</v>
      </c>
      <c r="N3635" s="2">
        <f t="shared" si="625"/>
        <v>74.289592092000603</v>
      </c>
      <c r="O3635" s="2">
        <f>IF('PV model'!$B$2&gt;0, 180-N3635,IF('PV model'!$B$2&lt;0,0-N3635,N3635))</f>
        <v>105.7104079079994</v>
      </c>
      <c r="P3635" s="2">
        <f>ABS(O3635-'PV model'!$B$5)</f>
        <v>99.289592092000603</v>
      </c>
      <c r="Q3635" s="3">
        <f t="shared" si="621"/>
        <v>73.933811697935724</v>
      </c>
      <c r="R3635" s="3">
        <f t="shared" si="626"/>
        <v>172.85730000000001</v>
      </c>
      <c r="S3635" s="3">
        <f t="shared" si="622"/>
        <v>88.149067804805682</v>
      </c>
      <c r="T3635" s="3">
        <f>(0.5*(1-COS(RADIANS(90-$X$3)))*(D3635+E3635)*'PV model'!$B$4)</f>
        <v>0</v>
      </c>
      <c r="U3635" s="3">
        <f t="shared" si="627"/>
        <v>261.00636780480568</v>
      </c>
      <c r="V3635" s="3">
        <f>('PV model'!$B$13*(U3635/1000)*(1-'PV model'!$B$14*((20+C3635)-25))*'PV model'!$B$10)/'PV model'!$B$12</f>
        <v>26.351098491026058</v>
      </c>
    </row>
    <row r="3636" spans="1:22" x14ac:dyDescent="0.2">
      <c r="A3636" s="10">
        <f t="shared" si="628"/>
        <v>152</v>
      </c>
      <c r="B3636" s="10">
        <f t="shared" si="629"/>
        <v>7</v>
      </c>
      <c r="C3636" s="23">
        <v>7.6</v>
      </c>
      <c r="D3636" s="24">
        <v>408.5718</v>
      </c>
      <c r="E3636" s="24">
        <v>110.25</v>
      </c>
      <c r="F3636" s="48"/>
      <c r="G3636" s="48"/>
      <c r="H3636" s="1">
        <f t="shared" si="630"/>
        <v>22.052351563850277</v>
      </c>
      <c r="I3636" s="1">
        <f t="shared" si="623"/>
        <v>2.3266438381849053</v>
      </c>
      <c r="J3636" s="4">
        <f>B3636+('PV model'!$B$3/15)+(I3636/60)</f>
        <v>6.7621107306364152</v>
      </c>
      <c r="K3636" s="2">
        <f t="shared" si="624"/>
        <v>78.568339040453765</v>
      </c>
      <c r="L3636" s="2">
        <f>DEGREES(ASIN((((COS(RADIANS('PV model'!$B$2))*COS(RADIANS(H3636))*COS(RADIANS(K3636)))+(SIN(RADIANS('PV model'!$B$2))*SIN(RADIANS(H3636)))))))</f>
        <v>24.422964807216356</v>
      </c>
      <c r="M3636" s="3">
        <f t="shared" si="620"/>
        <v>24.422964807216356</v>
      </c>
      <c r="N3636" s="2">
        <f t="shared" si="625"/>
        <v>86.141691925065274</v>
      </c>
      <c r="O3636" s="2">
        <f>IF('PV model'!$B$2&gt;0, 180-N3636,IF('PV model'!$B$2&lt;0,0-N3636,N3636))</f>
        <v>93.858308074934726</v>
      </c>
      <c r="P3636" s="2">
        <f>ABS(O3636-'PV model'!$B$5)</f>
        <v>111.14169192506527</v>
      </c>
      <c r="Q3636" s="3">
        <f t="shared" si="621"/>
        <v>65.57703519278364</v>
      </c>
      <c r="R3636" s="3">
        <f t="shared" si="626"/>
        <v>408.5718</v>
      </c>
      <c r="S3636" s="3">
        <f t="shared" si="622"/>
        <v>144.73774219467964</v>
      </c>
      <c r="T3636" s="3">
        <f>(0.5*(1-COS(RADIANS(90-$X$3)))*(D3636+E3636)*'PV model'!$B$4)</f>
        <v>0</v>
      </c>
      <c r="U3636" s="3">
        <f t="shared" si="627"/>
        <v>553.30954219467958</v>
      </c>
      <c r="V3636" s="3">
        <f>('PV model'!$B$13*(U3636/1000)*(1-'PV model'!$B$14*((20+C3636)-25))*'PV model'!$B$10)/'PV model'!$B$12</f>
        <v>54.733610090667256</v>
      </c>
    </row>
    <row r="3637" spans="1:22" x14ac:dyDescent="0.2">
      <c r="A3637" s="10">
        <f t="shared" si="628"/>
        <v>152</v>
      </c>
      <c r="B3637" s="10">
        <f t="shared" si="629"/>
        <v>8</v>
      </c>
      <c r="C3637" s="23">
        <v>8.4</v>
      </c>
      <c r="D3637" s="24">
        <v>435.51060000000001</v>
      </c>
      <c r="E3637" s="24">
        <v>171.108</v>
      </c>
      <c r="F3637" s="48"/>
      <c r="G3637" s="48"/>
      <c r="H3637" s="1">
        <f t="shared" si="630"/>
        <v>22.052351563850277</v>
      </c>
      <c r="I3637" s="1">
        <f t="shared" si="623"/>
        <v>2.3266438381849053</v>
      </c>
      <c r="J3637" s="4">
        <f>B3637+('PV model'!$B$3/15)+(I3637/60)</f>
        <v>7.7621107306364152</v>
      </c>
      <c r="K3637" s="2">
        <f t="shared" si="624"/>
        <v>63.568339040453772</v>
      </c>
      <c r="L3637" s="2">
        <f>DEGREES(ASIN((((COS(RADIANS('PV model'!$B$2))*COS(RADIANS(H3637))*COS(RADIANS(K3637)))+(SIN(RADIANS('PV model'!$B$2))*SIN(RADIANS(H3637)))))))</f>
        <v>32.89495220307122</v>
      </c>
      <c r="M3637" s="3">
        <f t="shared" si="620"/>
        <v>32.89495220307122</v>
      </c>
      <c r="N3637" s="2">
        <f t="shared" si="625"/>
        <v>81.276706292985281</v>
      </c>
      <c r="O3637" s="2">
        <f>IF('PV model'!$B$2&gt;0, 180-N3637,IF('PV model'!$B$2&lt;0,0-N3637,N3637))</f>
        <v>98.723293707014719</v>
      </c>
      <c r="P3637" s="2">
        <f>ABS(O3637-'PV model'!$B$5)</f>
        <v>106.27670629298528</v>
      </c>
      <c r="Q3637" s="3">
        <f t="shared" si="621"/>
        <v>57.10504779692878</v>
      </c>
      <c r="R3637" s="3">
        <f t="shared" si="626"/>
        <v>435.51060000000001</v>
      </c>
      <c r="S3637" s="3">
        <f t="shared" si="622"/>
        <v>230.92495442354408</v>
      </c>
      <c r="T3637" s="3">
        <f>(0.5*(1-COS(RADIANS(90-$X$3)))*(D3637+E3637)*'PV model'!$B$4)</f>
        <v>0</v>
      </c>
      <c r="U3637" s="3">
        <f t="shared" si="627"/>
        <v>666.43555442354409</v>
      </c>
      <c r="V3637" s="3">
        <f>('PV model'!$B$13*(U3637/1000)*(1-'PV model'!$B$14*((20+C3637)-25))*'PV model'!$B$10)/'PV model'!$B$12</f>
        <v>65.710908207103046</v>
      </c>
    </row>
    <row r="3638" spans="1:22" x14ac:dyDescent="0.2">
      <c r="A3638" s="10">
        <f t="shared" si="628"/>
        <v>152</v>
      </c>
      <c r="B3638" s="10">
        <f t="shared" si="629"/>
        <v>9</v>
      </c>
      <c r="C3638" s="23">
        <v>9.6</v>
      </c>
      <c r="D3638" s="24">
        <v>658.87815000000001</v>
      </c>
      <c r="E3638" s="24">
        <v>166.69800000000001</v>
      </c>
      <c r="F3638" s="48"/>
      <c r="G3638" s="48"/>
      <c r="H3638" s="1">
        <f t="shared" si="630"/>
        <v>22.052351563850277</v>
      </c>
      <c r="I3638" s="1">
        <f t="shared" si="623"/>
        <v>2.3266438381849053</v>
      </c>
      <c r="J3638" s="4">
        <f>B3638+('PV model'!$B$3/15)+(I3638/60)</f>
        <v>8.7621107306364152</v>
      </c>
      <c r="K3638" s="2">
        <f t="shared" si="624"/>
        <v>48.568339040453772</v>
      </c>
      <c r="L3638" s="2">
        <f>DEGREES(ASIN((((COS(RADIANS('PV model'!$B$2))*COS(RADIANS(H3638))*COS(RADIANS(K3638)))+(SIN(RADIANS('PV model'!$B$2))*SIN(RADIANS(H3638)))))))</f>
        <v>41.056784738676662</v>
      </c>
      <c r="M3638" s="3">
        <f t="shared" si="620"/>
        <v>41.056784738676662</v>
      </c>
      <c r="N3638" s="2">
        <f t="shared" si="625"/>
        <v>67.152169490590765</v>
      </c>
      <c r="O3638" s="2">
        <f>IF('PV model'!$B$2&gt;0, 180-N3638,IF('PV model'!$B$2&lt;0,0-N3638,N3638))</f>
        <v>112.84783050940923</v>
      </c>
      <c r="P3638" s="2">
        <f>ABS(O3638-'PV model'!$B$5)</f>
        <v>92.152169490590765</v>
      </c>
      <c r="Q3638" s="3">
        <f t="shared" si="621"/>
        <v>48.943215261323331</v>
      </c>
      <c r="R3638" s="3">
        <f t="shared" si="626"/>
        <v>658.87815000000012</v>
      </c>
      <c r="S3638" s="3">
        <f t="shared" si="622"/>
        <v>229.55643136851145</v>
      </c>
      <c r="T3638" s="3">
        <f>(0.5*(1-COS(RADIANS(90-$X$3)))*(D3638+E3638)*'PV model'!$B$4)</f>
        <v>0</v>
      </c>
      <c r="U3638" s="3">
        <f t="shared" si="627"/>
        <v>888.43458136851154</v>
      </c>
      <c r="V3638" s="3">
        <f>('PV model'!$B$13*(U3638/1000)*(1-'PV model'!$B$14*((20+C3638)-25))*'PV model'!$B$10)/'PV model'!$B$12</f>
        <v>87.17385501173024</v>
      </c>
    </row>
    <row r="3639" spans="1:22" x14ac:dyDescent="0.2">
      <c r="A3639" s="10">
        <f t="shared" si="628"/>
        <v>152</v>
      </c>
      <c r="B3639" s="10">
        <f t="shared" si="629"/>
        <v>10</v>
      </c>
      <c r="C3639" s="23">
        <v>11.1</v>
      </c>
      <c r="D3639" s="24">
        <v>454.59224999999998</v>
      </c>
      <c r="E3639" s="24">
        <v>270.774</v>
      </c>
      <c r="F3639" s="48"/>
      <c r="G3639" s="48"/>
      <c r="H3639" s="1">
        <f t="shared" si="630"/>
        <v>22.052351563850277</v>
      </c>
      <c r="I3639" s="1">
        <f t="shared" si="623"/>
        <v>2.3266438381849053</v>
      </c>
      <c r="J3639" s="4">
        <f>B3639+('PV model'!$B$3/15)+(I3639/60)</f>
        <v>9.7621107306364152</v>
      </c>
      <c r="K3639" s="2">
        <f t="shared" si="624"/>
        <v>33.568339040453772</v>
      </c>
      <c r="L3639" s="2">
        <f>DEGREES(ASIN((((COS(RADIANS('PV model'!$B$2))*COS(RADIANS(H3639))*COS(RADIANS(K3639)))+(SIN(RADIANS('PV model'!$B$2))*SIN(RADIANS(H3639)))))))</f>
        <v>48.317311514044356</v>
      </c>
      <c r="M3639" s="3">
        <f t="shared" si="620"/>
        <v>48.317311514044356</v>
      </c>
      <c r="N3639" s="2">
        <f t="shared" si="625"/>
        <v>50.411417387354305</v>
      </c>
      <c r="O3639" s="2">
        <f>IF('PV model'!$B$2&gt;0, 180-N3639,IF('PV model'!$B$2&lt;0,0-N3639,N3639))</f>
        <v>129.58858261264569</v>
      </c>
      <c r="P3639" s="2">
        <f>ABS(O3639-'PV model'!$B$5)</f>
        <v>75.411417387354305</v>
      </c>
      <c r="Q3639" s="3">
        <f t="shared" si="621"/>
        <v>41.682688485955644</v>
      </c>
      <c r="R3639" s="3">
        <f t="shared" si="626"/>
        <v>454.59224999999998</v>
      </c>
      <c r="S3639" s="3">
        <f t="shared" si="622"/>
        <v>356.01271472103747</v>
      </c>
      <c r="T3639" s="3">
        <f>(0.5*(1-COS(RADIANS(90-$X$3)))*(D3639+E3639)*'PV model'!$B$4)</f>
        <v>0</v>
      </c>
      <c r="U3639" s="3">
        <f t="shared" si="627"/>
        <v>810.6049647210375</v>
      </c>
      <c r="V3639" s="3">
        <f>('PV model'!$B$13*(U3639/1000)*(1-'PV model'!$B$14*((20+C3639)-25))*'PV model'!$B$10)/'PV model'!$B$12</f>
        <v>79.050987310041151</v>
      </c>
    </row>
    <row r="3640" spans="1:22" x14ac:dyDescent="0.2">
      <c r="A3640" s="10">
        <f t="shared" si="628"/>
        <v>152</v>
      </c>
      <c r="B3640" s="10">
        <f t="shared" si="629"/>
        <v>11</v>
      </c>
      <c r="C3640" s="23">
        <v>11.9</v>
      </c>
      <c r="D3640" s="24">
        <v>576.9393</v>
      </c>
      <c r="E3640" s="24">
        <v>243.43199999999999</v>
      </c>
      <c r="F3640" s="48"/>
      <c r="G3640" s="48"/>
      <c r="H3640" s="1">
        <f t="shared" si="630"/>
        <v>22.052351563850277</v>
      </c>
      <c r="I3640" s="1">
        <f t="shared" si="623"/>
        <v>2.3266438381849053</v>
      </c>
      <c r="J3640" s="4">
        <f>B3640+('PV model'!$B$3/15)+(I3640/60)</f>
        <v>10.762110730636415</v>
      </c>
      <c r="K3640" s="2">
        <f t="shared" si="624"/>
        <v>18.568339040453772</v>
      </c>
      <c r="L3640" s="2">
        <f>DEGREES(ASIN((((COS(RADIANS('PV model'!$B$2))*COS(RADIANS(H3640))*COS(RADIANS(K3640)))+(SIN(RADIANS('PV model'!$B$2))*SIN(RADIANS(H3640)))))))</f>
        <v>53.809894026601128</v>
      </c>
      <c r="M3640" s="3">
        <f t="shared" si="620"/>
        <v>53.809894026601128</v>
      </c>
      <c r="N3640" s="2">
        <f t="shared" si="625"/>
        <v>29.989469820197222</v>
      </c>
      <c r="O3640" s="2">
        <f>IF('PV model'!$B$2&gt;0, 180-N3640,IF('PV model'!$B$2&lt;0,0-N3640,N3640))</f>
        <v>150.01053017980277</v>
      </c>
      <c r="P3640" s="2">
        <f>ABS(O3640-'PV model'!$B$5)</f>
        <v>54.989469820197229</v>
      </c>
      <c r="Q3640" s="3">
        <f t="shared" si="621"/>
        <v>36.190105973398872</v>
      </c>
      <c r="R3640" s="3">
        <f t="shared" si="626"/>
        <v>576.93930000000012</v>
      </c>
      <c r="S3640" s="3">
        <f t="shared" si="622"/>
        <v>317.24277734310016</v>
      </c>
      <c r="T3640" s="3">
        <f>(0.5*(1-COS(RADIANS(90-$X$3)))*(D3640+E3640)*'PV model'!$B$4)</f>
        <v>0</v>
      </c>
      <c r="U3640" s="3">
        <f t="shared" si="627"/>
        <v>894.18207734310022</v>
      </c>
      <c r="V3640" s="3">
        <f>('PV model'!$B$13*(U3640/1000)*(1-'PV model'!$B$14*((20+C3640)-25))*'PV model'!$B$10)/'PV model'!$B$12</f>
        <v>86.915485094762715</v>
      </c>
    </row>
    <row r="3641" spans="1:22" x14ac:dyDescent="0.2">
      <c r="A3641" s="10">
        <f t="shared" si="628"/>
        <v>152</v>
      </c>
      <c r="B3641" s="10">
        <f t="shared" si="629"/>
        <v>12</v>
      </c>
      <c r="C3641" s="23">
        <v>13.3</v>
      </c>
      <c r="D3641" s="24">
        <v>360.30644999999998</v>
      </c>
      <c r="E3641" s="24">
        <v>316.63799999999998</v>
      </c>
      <c r="F3641" s="48"/>
      <c r="G3641" s="48"/>
      <c r="H3641" s="1">
        <f t="shared" si="630"/>
        <v>22.052351563850277</v>
      </c>
      <c r="I3641" s="1">
        <f t="shared" si="623"/>
        <v>2.3266438381849053</v>
      </c>
      <c r="J3641" s="4">
        <f>B3641+('PV model'!$B$3/15)+(I3641/60)</f>
        <v>11.762110730636415</v>
      </c>
      <c r="K3641" s="2">
        <f t="shared" si="624"/>
        <v>3.5683390404537718</v>
      </c>
      <c r="L3641" s="2">
        <f>DEGREES(ASIN((((COS(RADIANS('PV model'!$B$2))*COS(RADIANS(H3641))*COS(RADIANS(K3641)))+(SIN(RADIANS('PV model'!$B$2))*SIN(RADIANS(H3641)))))))</f>
        <v>56.446699569814172</v>
      </c>
      <c r="M3641" s="3">
        <f t="shared" si="620"/>
        <v>56.446699569814172</v>
      </c>
      <c r="N3641" s="2">
        <f t="shared" si="625"/>
        <v>5.9907747065065848</v>
      </c>
      <c r="O3641" s="2">
        <f>IF('PV model'!$B$2&gt;0, 180-N3641,IF('PV model'!$B$2&lt;0,0-N3641,N3641))</f>
        <v>174.00922529349342</v>
      </c>
      <c r="P3641" s="2">
        <f>ABS(O3641-'PV model'!$B$5)</f>
        <v>30.990774706506585</v>
      </c>
      <c r="Q3641" s="3">
        <f t="shared" si="621"/>
        <v>33.553300430185828</v>
      </c>
      <c r="R3641" s="3">
        <f t="shared" si="626"/>
        <v>360.30644999999998</v>
      </c>
      <c r="S3641" s="3">
        <f t="shared" si="622"/>
        <v>393.37914506436442</v>
      </c>
      <c r="T3641" s="3">
        <f>(0.5*(1-COS(RADIANS(90-$X$3)))*(D3641+E3641)*'PV model'!$B$4)</f>
        <v>0</v>
      </c>
      <c r="U3641" s="3">
        <f t="shared" si="627"/>
        <v>753.68559506436441</v>
      </c>
      <c r="V3641" s="3">
        <f>('PV model'!$B$13*(U3641/1000)*(1-'PV model'!$B$14*((20+C3641)-25))*'PV model'!$B$10)/'PV model'!$B$12</f>
        <v>72.837176801490415</v>
      </c>
    </row>
    <row r="3642" spans="1:22" x14ac:dyDescent="0.2">
      <c r="A3642" s="10">
        <f t="shared" si="628"/>
        <v>152</v>
      </c>
      <c r="B3642" s="10">
        <f t="shared" si="629"/>
        <v>13</v>
      </c>
      <c r="C3642" s="23">
        <v>13.5</v>
      </c>
      <c r="D3642" s="24">
        <v>618.46995000000004</v>
      </c>
      <c r="E3642" s="24">
        <v>243.43199999999999</v>
      </c>
      <c r="F3642" s="48"/>
      <c r="G3642" s="48"/>
      <c r="H3642" s="1">
        <f t="shared" si="630"/>
        <v>22.052351563850277</v>
      </c>
      <c r="I3642" s="1">
        <f t="shared" si="623"/>
        <v>2.3266438381849053</v>
      </c>
      <c r="J3642" s="4">
        <f>B3642+('PV model'!$B$3/15)+(I3642/60)</f>
        <v>12.762110730636415</v>
      </c>
      <c r="K3642" s="2">
        <f t="shared" si="624"/>
        <v>-11.431660959546228</v>
      </c>
      <c r="L3642" s="2">
        <f>DEGREES(ASIN((((COS(RADIANS('PV model'!$B$2))*COS(RADIANS(H3642))*COS(RADIANS(K3642)))+(SIN(RADIANS('PV model'!$B$2))*SIN(RADIANS(H3642)))))))</f>
        <v>55.484744722510023</v>
      </c>
      <c r="M3642" s="3">
        <f t="shared" si="620"/>
        <v>55.484744722510023</v>
      </c>
      <c r="N3642" s="2">
        <f t="shared" si="625"/>
        <v>-18.917003009718741</v>
      </c>
      <c r="O3642" s="2">
        <f>IF('PV model'!$B$2&gt;0, 180-N3642,IF('PV model'!$B$2&lt;0,0-N3642,N3642))</f>
        <v>198.91700300971874</v>
      </c>
      <c r="P3642" s="2">
        <f>ABS(O3642-'PV model'!$B$5)</f>
        <v>6.0829969902812593</v>
      </c>
      <c r="Q3642" s="3">
        <f t="shared" si="621"/>
        <v>34.515255277489977</v>
      </c>
      <c r="R3642" s="3">
        <f t="shared" si="626"/>
        <v>618.46994999999993</v>
      </c>
      <c r="S3642" s="3">
        <f t="shared" si="622"/>
        <v>315.20224444460899</v>
      </c>
      <c r="T3642" s="3">
        <f>(0.5*(1-COS(RADIANS(90-$X$3)))*(D3642+E3642)*'PV model'!$B$4)</f>
        <v>0</v>
      </c>
      <c r="U3642" s="3">
        <f t="shared" si="627"/>
        <v>933.67219444460898</v>
      </c>
      <c r="V3642" s="3">
        <f>('PV model'!$B$13*(U3642/1000)*(1-'PV model'!$B$14*((20+C3642)-25))*'PV model'!$B$10)/'PV model'!$B$12</f>
        <v>90.15665688975588</v>
      </c>
    </row>
    <row r="3643" spans="1:22" x14ac:dyDescent="0.2">
      <c r="A3643" s="10">
        <f t="shared" si="628"/>
        <v>152</v>
      </c>
      <c r="B3643" s="10">
        <f t="shared" si="629"/>
        <v>14</v>
      </c>
      <c r="C3643" s="23">
        <v>13.2</v>
      </c>
      <c r="D3643" s="24">
        <v>578.06174999999996</v>
      </c>
      <c r="E3643" s="24">
        <v>254.89799999999997</v>
      </c>
      <c r="F3643" s="48"/>
      <c r="G3643" s="48"/>
      <c r="H3643" s="1">
        <f t="shared" si="630"/>
        <v>22.052351563850277</v>
      </c>
      <c r="I3643" s="1">
        <f t="shared" si="623"/>
        <v>2.3266438381849053</v>
      </c>
      <c r="J3643" s="4">
        <f>B3643+('PV model'!$B$3/15)+(I3643/60)</f>
        <v>13.762110730636415</v>
      </c>
      <c r="K3643" s="2">
        <f t="shared" si="624"/>
        <v>-26.431660959546228</v>
      </c>
      <c r="L3643" s="2">
        <f>DEGREES(ASIN((((COS(RADIANS('PV model'!$B$2))*COS(RADIANS(H3643))*COS(RADIANS(K3643)))+(SIN(RADIANS('PV model'!$B$2))*SIN(RADIANS(H3643)))))))</f>
        <v>51.215977727236606</v>
      </c>
      <c r="M3643" s="3">
        <f t="shared" si="620"/>
        <v>51.215977727236606</v>
      </c>
      <c r="N3643" s="2">
        <f t="shared" si="625"/>
        <v>-41.196441222387577</v>
      </c>
      <c r="O3643" s="2">
        <f>IF('PV model'!$B$2&gt;0, 180-N3643,IF('PV model'!$B$2&lt;0,0-N3643,N3643))</f>
        <v>221.19644122238759</v>
      </c>
      <c r="P3643" s="2">
        <f>ABS(O3643-'PV model'!$B$5)</f>
        <v>16.196441222387591</v>
      </c>
      <c r="Q3643" s="3">
        <f t="shared" si="621"/>
        <v>38.784022272763394</v>
      </c>
      <c r="R3643" s="3">
        <f t="shared" si="626"/>
        <v>578.06174999999996</v>
      </c>
      <c r="S3643" s="3">
        <f t="shared" si="622"/>
        <v>335.76781046847344</v>
      </c>
      <c r="T3643" s="3">
        <f>(0.5*(1-COS(RADIANS(90-$X$3)))*(D3643+E3643)*'PV model'!$B$4)</f>
        <v>0</v>
      </c>
      <c r="U3643" s="3">
        <f t="shared" si="627"/>
        <v>913.82956046847335</v>
      </c>
      <c r="V3643" s="3">
        <f>('PV model'!$B$13*(U3643/1000)*(1-'PV model'!$B$14*((20+C3643)-25))*'PV model'!$B$10)/'PV model'!$B$12</f>
        <v>88.350240850475316</v>
      </c>
    </row>
    <row r="3644" spans="1:22" x14ac:dyDescent="0.2">
      <c r="A3644" s="10">
        <f t="shared" si="628"/>
        <v>152</v>
      </c>
      <c r="B3644" s="10">
        <f t="shared" si="629"/>
        <v>15</v>
      </c>
      <c r="C3644" s="23">
        <v>12.2</v>
      </c>
      <c r="D3644" s="24">
        <v>306.42885000000001</v>
      </c>
      <c r="E3644" s="24">
        <v>308.7</v>
      </c>
      <c r="F3644" s="48"/>
      <c r="G3644" s="48"/>
      <c r="H3644" s="1">
        <f t="shared" si="630"/>
        <v>22.052351563850277</v>
      </c>
      <c r="I3644" s="1">
        <f t="shared" si="623"/>
        <v>2.3266438381849053</v>
      </c>
      <c r="J3644" s="4">
        <f>B3644+('PV model'!$B$3/15)+(I3644/60)</f>
        <v>14.762110730636415</v>
      </c>
      <c r="K3644" s="2">
        <f t="shared" si="624"/>
        <v>-41.431660959546228</v>
      </c>
      <c r="L3644" s="2">
        <f>DEGREES(ASIN((((COS(RADIANS('PV model'!$B$2))*COS(RADIANS(H3644))*COS(RADIANS(K3644)))+(SIN(RADIANS('PV model'!$B$2))*SIN(RADIANS(H3644)))))))</f>
        <v>44.669323242705488</v>
      </c>
      <c r="M3644" s="3">
        <f t="shared" si="620"/>
        <v>44.669323242705488</v>
      </c>
      <c r="N3644" s="2">
        <f t="shared" si="625"/>
        <v>-59.58665416512779</v>
      </c>
      <c r="O3644" s="2">
        <f>IF('PV model'!$B$2&gt;0, 180-N3644,IF('PV model'!$B$2&lt;0,0-N3644,N3644))</f>
        <v>239.58665416512778</v>
      </c>
      <c r="P3644" s="2">
        <f>ABS(O3644-'PV model'!$B$5)</f>
        <v>34.586654165127783</v>
      </c>
      <c r="Q3644" s="3">
        <f t="shared" si="621"/>
        <v>45.330676757294512</v>
      </c>
      <c r="R3644" s="3">
        <f t="shared" si="626"/>
        <v>306.42884999999995</v>
      </c>
      <c r="S3644" s="3">
        <f t="shared" si="622"/>
        <v>396.01405840361764</v>
      </c>
      <c r="T3644" s="3">
        <f>(0.5*(1-COS(RADIANS(90-$X$3)))*(D3644+E3644)*'PV model'!$B$4)</f>
        <v>0</v>
      </c>
      <c r="U3644" s="3">
        <f t="shared" si="627"/>
        <v>702.44290840361759</v>
      </c>
      <c r="V3644" s="3">
        <f>('PV model'!$B$13*(U3644/1000)*(1-'PV model'!$B$14*((20+C3644)-25))*'PV model'!$B$10)/'PV model'!$B$12</f>
        <v>68.193966762053662</v>
      </c>
    </row>
    <row r="3645" spans="1:22" x14ac:dyDescent="0.2">
      <c r="A3645" s="10">
        <f t="shared" si="628"/>
        <v>152</v>
      </c>
      <c r="B3645" s="10">
        <f t="shared" si="629"/>
        <v>16</v>
      </c>
      <c r="C3645" s="23">
        <v>13.2</v>
      </c>
      <c r="D3645" s="24">
        <v>278.36760000000004</v>
      </c>
      <c r="E3645" s="24">
        <v>273.42</v>
      </c>
      <c r="F3645" s="48"/>
      <c r="G3645" s="48"/>
      <c r="H3645" s="1">
        <f t="shared" si="630"/>
        <v>22.052351563850277</v>
      </c>
      <c r="I3645" s="1">
        <f t="shared" si="623"/>
        <v>2.3266438381849053</v>
      </c>
      <c r="J3645" s="4">
        <f>B3645+('PV model'!$B$3/15)+(I3645/60)</f>
        <v>15.762110730636415</v>
      </c>
      <c r="K3645" s="2">
        <f t="shared" si="624"/>
        <v>-56.431660959546228</v>
      </c>
      <c r="L3645" s="2">
        <f>DEGREES(ASIN((((COS(RADIANS('PV model'!$B$2))*COS(RADIANS(H3645))*COS(RADIANS(K3645)))+(SIN(RADIANS('PV model'!$B$2))*SIN(RADIANS(H3645)))))))</f>
        <v>36.847891289252303</v>
      </c>
      <c r="M3645" s="3">
        <f t="shared" si="620"/>
        <v>36.847891289252303</v>
      </c>
      <c r="N3645" s="2">
        <f t="shared" si="625"/>
        <v>-74.809148868506412</v>
      </c>
      <c r="O3645" s="2">
        <f>IF('PV model'!$B$2&gt;0, 180-N3645,IF('PV model'!$B$2&lt;0,0-N3645,N3645))</f>
        <v>254.80914886850641</v>
      </c>
      <c r="P3645" s="2">
        <f>ABS(O3645-'PV model'!$B$5)</f>
        <v>49.809148868506412</v>
      </c>
      <c r="Q3645" s="3">
        <f t="shared" si="621"/>
        <v>53.15210871074769</v>
      </c>
      <c r="R3645" s="3">
        <f t="shared" si="626"/>
        <v>278.3676000000001</v>
      </c>
      <c r="S3645" s="3">
        <f t="shared" si="622"/>
        <v>352.97313573216962</v>
      </c>
      <c r="T3645" s="3">
        <f>(0.5*(1-COS(RADIANS(90-$X$3)))*(D3645+E3645)*'PV model'!$B$4)</f>
        <v>0</v>
      </c>
      <c r="U3645" s="3">
        <f t="shared" si="627"/>
        <v>631.34073573216972</v>
      </c>
      <c r="V3645" s="3">
        <f>('PV model'!$B$13*(U3645/1000)*(1-'PV model'!$B$14*((20+C3645)-25))*'PV model'!$B$10)/'PV model'!$B$12</f>
        <v>61.038850649631449</v>
      </c>
    </row>
    <row r="3646" spans="1:22" x14ac:dyDescent="0.2">
      <c r="A3646" s="10">
        <f t="shared" si="628"/>
        <v>152</v>
      </c>
      <c r="B3646" s="10">
        <f t="shared" si="629"/>
        <v>17</v>
      </c>
      <c r="C3646" s="23">
        <v>12.8</v>
      </c>
      <c r="D3646" s="24">
        <v>268.26555000000002</v>
      </c>
      <c r="E3646" s="24">
        <v>212.56200000000001</v>
      </c>
      <c r="F3646" s="48"/>
      <c r="G3646" s="48"/>
      <c r="H3646" s="1">
        <f t="shared" si="630"/>
        <v>22.052351563850277</v>
      </c>
      <c r="I3646" s="1">
        <f t="shared" si="623"/>
        <v>2.3266438381849053</v>
      </c>
      <c r="J3646" s="4">
        <f>B3646+('PV model'!$B$3/15)+(I3646/60)</f>
        <v>16.762110730636415</v>
      </c>
      <c r="K3646" s="2">
        <f t="shared" si="624"/>
        <v>-71.431660959546235</v>
      </c>
      <c r="L3646" s="2">
        <f>DEGREES(ASIN((((COS(RADIANS('PV model'!$B$2))*COS(RADIANS(H3646))*COS(RADIANS(K3646)))+(SIN(RADIANS('PV model'!$B$2))*SIN(RADIANS(H3646)))))))</f>
        <v>28.462913620437959</v>
      </c>
      <c r="M3646" s="3">
        <f t="shared" si="620"/>
        <v>28.462913620437959</v>
      </c>
      <c r="N3646" s="2">
        <f t="shared" si="625"/>
        <v>-88.007068835262089</v>
      </c>
      <c r="O3646" s="2">
        <f>IF('PV model'!$B$2&gt;0, 180-N3646,IF('PV model'!$B$2&lt;0,0-N3646,N3646))</f>
        <v>268.00706883526209</v>
      </c>
      <c r="P3646" s="2">
        <f>ABS(O3646-'PV model'!$B$5)</f>
        <v>63.007068835262089</v>
      </c>
      <c r="Q3646" s="3">
        <f t="shared" si="621"/>
        <v>61.537086379562048</v>
      </c>
      <c r="R3646" s="3">
        <f t="shared" si="626"/>
        <v>268.26554999999996</v>
      </c>
      <c r="S3646" s="3">
        <f t="shared" si="622"/>
        <v>272.9415644379032</v>
      </c>
      <c r="T3646" s="3">
        <f>(0.5*(1-COS(RADIANS(90-$X$3)))*(D3646+E3646)*'PV model'!$B$4)</f>
        <v>0</v>
      </c>
      <c r="U3646" s="3">
        <f t="shared" si="627"/>
        <v>541.2071144379031</v>
      </c>
      <c r="V3646" s="3">
        <f>('PV model'!$B$13*(U3646/1000)*(1-'PV model'!$B$14*((20+C3646)-25))*'PV model'!$B$10)/'PV model'!$B$12</f>
        <v>52.411172388645355</v>
      </c>
    </row>
    <row r="3647" spans="1:22" x14ac:dyDescent="0.2">
      <c r="A3647" s="10">
        <f t="shared" si="628"/>
        <v>152</v>
      </c>
      <c r="B3647" s="10">
        <f t="shared" si="629"/>
        <v>18</v>
      </c>
      <c r="C3647" s="23">
        <v>12</v>
      </c>
      <c r="D3647" s="24">
        <v>428.77589999999998</v>
      </c>
      <c r="E3647" s="24">
        <v>144.648</v>
      </c>
      <c r="F3647" s="48"/>
      <c r="G3647" s="48"/>
      <c r="H3647" s="1">
        <f t="shared" si="630"/>
        <v>22.052351563850277</v>
      </c>
      <c r="I3647" s="1">
        <f t="shared" si="623"/>
        <v>2.3266438381849053</v>
      </c>
      <c r="J3647" s="4">
        <f>B3647+('PV model'!$B$3/15)+(I3647/60)</f>
        <v>17.762110730636415</v>
      </c>
      <c r="K3647" s="2">
        <f t="shared" si="624"/>
        <v>-86.431660959546235</v>
      </c>
      <c r="L3647" s="2">
        <f>DEGREES(ASIN((((COS(RADIANS('PV model'!$B$2))*COS(RADIANS(H3647))*COS(RADIANS(K3647)))+(SIN(RADIANS('PV model'!$B$2))*SIN(RADIANS(H3647)))))))</f>
        <v>20.004544953458112</v>
      </c>
      <c r="M3647" s="3">
        <f t="shared" si="620"/>
        <v>20.004544953458112</v>
      </c>
      <c r="N3647" s="2">
        <f t="shared" si="625"/>
        <v>-79.879379666497158</v>
      </c>
      <c r="O3647" s="2">
        <f>IF('PV model'!$B$2&gt;0, 180-N3647,IF('PV model'!$B$2&lt;0,0-N3647,N3647))</f>
        <v>259.87937966649713</v>
      </c>
      <c r="P3647" s="2">
        <f>ABS(O3647-'PV model'!$B$5)</f>
        <v>54.87937966649713</v>
      </c>
      <c r="Q3647" s="3">
        <f t="shared" si="621"/>
        <v>69.995455046541892</v>
      </c>
      <c r="R3647" s="3">
        <f t="shared" si="626"/>
        <v>428.77589999999975</v>
      </c>
      <c r="S3647" s="3">
        <f t="shared" si="622"/>
        <v>183.91962217864096</v>
      </c>
      <c r="T3647" s="3">
        <f>(0.5*(1-COS(RADIANS(90-$X$3)))*(D3647+E3647)*'PV model'!$B$4)</f>
        <v>0</v>
      </c>
      <c r="U3647" s="3">
        <f t="shared" si="627"/>
        <v>612.69552217864066</v>
      </c>
      <c r="V3647" s="3">
        <f>('PV model'!$B$13*(U3647/1000)*(1-'PV model'!$B$14*((20+C3647)-25))*'PV model'!$B$10)/'PV model'!$B$12</f>
        <v>59.530183153861557</v>
      </c>
    </row>
    <row r="3648" spans="1:22" x14ac:dyDescent="0.2">
      <c r="A3648" s="10">
        <f t="shared" si="628"/>
        <v>152</v>
      </c>
      <c r="B3648" s="10">
        <f t="shared" si="629"/>
        <v>19</v>
      </c>
      <c r="C3648" s="23">
        <v>11.3</v>
      </c>
      <c r="D3648" s="24">
        <v>111.12255</v>
      </c>
      <c r="E3648" s="24">
        <v>104.958</v>
      </c>
      <c r="F3648" s="48"/>
      <c r="G3648" s="48"/>
      <c r="H3648" s="1">
        <f t="shared" si="630"/>
        <v>22.052351563850277</v>
      </c>
      <c r="I3648" s="1">
        <f t="shared" si="623"/>
        <v>2.3266438381849053</v>
      </c>
      <c r="J3648" s="4">
        <f>B3648+('PV model'!$B$3/15)+(I3648/60)</f>
        <v>18.762110730636415</v>
      </c>
      <c r="K3648" s="2">
        <f t="shared" si="624"/>
        <v>-101.43166095954624</v>
      </c>
      <c r="L3648" s="2">
        <f>DEGREES(ASIN((((COS(RADIANS('PV model'!$B$2))*COS(RADIANS(H3648))*COS(RADIANS(K3648)))+(SIN(RADIANS('PV model'!$B$2))*SIN(RADIANS(H3648)))))))</f>
        <v>11.851329038056443</v>
      </c>
      <c r="M3648" s="3">
        <f t="shared" si="620"/>
        <v>11.851329038056443</v>
      </c>
      <c r="N3648" s="2">
        <f t="shared" si="625"/>
        <v>-68.16224304791092</v>
      </c>
      <c r="O3648" s="2">
        <f>IF('PV model'!$B$2&gt;0, 180-N3648,IF('PV model'!$B$2&lt;0,0-N3648,N3648))</f>
        <v>248.16224304791092</v>
      </c>
      <c r="P3648" s="2">
        <f>ABS(O3648-'PV model'!$B$5)</f>
        <v>43.16224304791092</v>
      </c>
      <c r="Q3648" s="3">
        <f t="shared" si="621"/>
        <v>78.148670961943552</v>
      </c>
      <c r="R3648" s="3">
        <f t="shared" si="626"/>
        <v>111.12255000000006</v>
      </c>
      <c r="S3648" s="3">
        <f t="shared" si="622"/>
        <v>122.73346211083469</v>
      </c>
      <c r="T3648" s="3">
        <f>(0.5*(1-COS(RADIANS(90-$X$3)))*(D3648+E3648)*'PV model'!$B$4)</f>
        <v>0</v>
      </c>
      <c r="U3648" s="3">
        <f t="shared" si="627"/>
        <v>233.85601211083474</v>
      </c>
      <c r="V3648" s="3">
        <f>('PV model'!$B$13*(U3648/1000)*(1-'PV model'!$B$14*((20+C3648)-25))*'PV model'!$B$10)/'PV model'!$B$12</f>
        <v>22.787165546939942</v>
      </c>
    </row>
    <row r="3649" spans="1:22" x14ac:dyDescent="0.2">
      <c r="A3649" s="10">
        <f t="shared" si="628"/>
        <v>152</v>
      </c>
      <c r="B3649" s="10">
        <f t="shared" si="629"/>
        <v>20</v>
      </c>
      <c r="C3649" s="23">
        <v>10.5</v>
      </c>
      <c r="D3649" s="24">
        <v>12.34695</v>
      </c>
      <c r="E3649" s="24">
        <v>47.628</v>
      </c>
      <c r="F3649" s="48"/>
      <c r="G3649" s="48"/>
      <c r="H3649" s="1">
        <f t="shared" si="630"/>
        <v>22.052351563850277</v>
      </c>
      <c r="I3649" s="1">
        <f t="shared" si="623"/>
        <v>2.3266438381849053</v>
      </c>
      <c r="J3649" s="4">
        <f>B3649+('PV model'!$B$3/15)+(I3649/60)</f>
        <v>19.762110730636415</v>
      </c>
      <c r="K3649" s="2">
        <f t="shared" si="624"/>
        <v>-116.43166095954624</v>
      </c>
      <c r="L3649" s="2">
        <f>DEGREES(ASIN((((COS(RADIANS('PV model'!$B$2))*COS(RADIANS(H3649))*COS(RADIANS(K3649)))+(SIN(RADIANS('PV model'!$B$2))*SIN(RADIANS(H3649)))))))</f>
        <v>4.3438473266735089</v>
      </c>
      <c r="M3649" s="3">
        <f t="shared" si="620"/>
        <v>4.3438473266735089</v>
      </c>
      <c r="N3649" s="2">
        <f t="shared" si="625"/>
        <v>-56.340451751306645</v>
      </c>
      <c r="O3649" s="2">
        <f>IF('PV model'!$B$2&gt;0, 180-N3649,IF('PV model'!$B$2&lt;0,0-N3649,N3649))</f>
        <v>236.34045175130666</v>
      </c>
      <c r="P3649" s="2">
        <f>ABS(O3649-'PV model'!$B$5)</f>
        <v>31.340451751306659</v>
      </c>
      <c r="Q3649" s="3">
        <f t="shared" si="621"/>
        <v>85.656152673326488</v>
      </c>
      <c r="R3649" s="3">
        <f t="shared" si="626"/>
        <v>12.346949999999998</v>
      </c>
      <c r="S3649" s="3">
        <f t="shared" si="622"/>
        <v>50.844378441230297</v>
      </c>
      <c r="T3649" s="3">
        <f>(0.5*(1-COS(RADIANS(90-$X$3)))*(D3649+E3649)*'PV model'!$B$4)</f>
        <v>0</v>
      </c>
      <c r="U3649" s="3">
        <f t="shared" si="627"/>
        <v>63.191328441230297</v>
      </c>
      <c r="V3649" s="3">
        <f>('PV model'!$B$13*(U3649/1000)*(1-'PV model'!$B$14*((20+C3649)-25))*'PV model'!$B$10)/'PV model'!$B$12</f>
        <v>6.1776398767837009</v>
      </c>
    </row>
    <row r="3650" spans="1:22" x14ac:dyDescent="0.2">
      <c r="A3650" s="10">
        <f t="shared" si="628"/>
        <v>152</v>
      </c>
      <c r="B3650" s="10">
        <f t="shared" si="629"/>
        <v>21</v>
      </c>
      <c r="C3650" s="23">
        <v>9.8000000000000007</v>
      </c>
      <c r="D3650" s="24">
        <v>0</v>
      </c>
      <c r="E3650" s="24">
        <v>7.9380000000000006</v>
      </c>
      <c r="F3650" s="48"/>
      <c r="G3650" s="48"/>
      <c r="H3650" s="1">
        <f t="shared" si="630"/>
        <v>22.052351563850277</v>
      </c>
      <c r="I3650" s="1">
        <f t="shared" si="623"/>
        <v>2.3266438381849053</v>
      </c>
      <c r="J3650" s="4">
        <f>B3650+('PV model'!$B$3/15)+(I3650/60)</f>
        <v>20.762110730636415</v>
      </c>
      <c r="K3650" s="2">
        <f t="shared" si="624"/>
        <v>-131.43166095954624</v>
      </c>
      <c r="L3650" s="2">
        <f>DEGREES(ASIN((((COS(RADIANS('PV model'!$B$2))*COS(RADIANS(H3650))*COS(RADIANS(K3650)))+(SIN(RADIANS('PV model'!$B$2))*SIN(RADIANS(H3650)))))))</f>
        <v>-2.1757214362497344</v>
      </c>
      <c r="M3650" s="3">
        <f t="shared" si="620"/>
        <v>0</v>
      </c>
      <c r="N3650" s="2">
        <f t="shared" si="625"/>
        <v>-44.058809244948108</v>
      </c>
      <c r="O3650" s="2">
        <f>IF('PV model'!$B$2&gt;0, 180-N3650,IF('PV model'!$B$2&lt;0,0-N3650,N3650))</f>
        <v>224.05880924494812</v>
      </c>
      <c r="P3650" s="2">
        <f>ABS(O3650-'PV model'!$B$5)</f>
        <v>19.058809244948122</v>
      </c>
      <c r="Q3650" s="3">
        <f t="shared" si="621"/>
        <v>92.175721436249731</v>
      </c>
      <c r="R3650" s="3">
        <f t="shared" si="626"/>
        <v>0</v>
      </c>
      <c r="S3650" s="3">
        <f t="shared" si="622"/>
        <v>7.9380000000000006</v>
      </c>
      <c r="T3650" s="3">
        <f>(0.5*(1-COS(RADIANS(90-$X$3)))*(D3650+E3650)*'PV model'!$B$4)</f>
        <v>0</v>
      </c>
      <c r="U3650" s="3">
        <f t="shared" si="627"/>
        <v>7.9380000000000006</v>
      </c>
      <c r="V3650" s="3">
        <f>('PV model'!$B$13*(U3650/1000)*(1-'PV model'!$B$14*((20+C3650)-25))*'PV model'!$B$10)/'PV model'!$B$12</f>
        <v>0.77824761638399997</v>
      </c>
    </row>
    <row r="3651" spans="1:22" x14ac:dyDescent="0.2">
      <c r="A3651" s="10">
        <f t="shared" si="628"/>
        <v>152</v>
      </c>
      <c r="B3651" s="10">
        <f t="shared" si="629"/>
        <v>22</v>
      </c>
      <c r="C3651" s="23">
        <v>9.3000000000000007</v>
      </c>
      <c r="D3651" s="24">
        <v>0</v>
      </c>
      <c r="E3651" s="24">
        <v>0</v>
      </c>
      <c r="F3651" s="48"/>
      <c r="G3651" s="48"/>
      <c r="H3651" s="1">
        <f t="shared" si="630"/>
        <v>22.052351563850277</v>
      </c>
      <c r="I3651" s="1">
        <f t="shared" si="623"/>
        <v>2.3266438381849053</v>
      </c>
      <c r="J3651" s="4">
        <f>B3651+('PV model'!$B$3/15)+(I3651/60)</f>
        <v>21.762110730636415</v>
      </c>
      <c r="K3651" s="2">
        <f t="shared" si="624"/>
        <v>-146.43166095954624</v>
      </c>
      <c r="L3651" s="2">
        <f>DEGREES(ASIN((((COS(RADIANS('PV model'!$B$2))*COS(RADIANS(H3651))*COS(RADIANS(K3651)))+(SIN(RADIANS('PV model'!$B$2))*SIN(RADIANS(H3651)))))))</f>
        <v>-7.3538523782333742</v>
      </c>
      <c r="M3651" s="3">
        <f t="shared" si="620"/>
        <v>0</v>
      </c>
      <c r="N3651" s="2">
        <f t="shared" si="625"/>
        <v>-31.113142984751381</v>
      </c>
      <c r="O3651" s="2">
        <f>IF('PV model'!$B$2&gt;0, 180-N3651,IF('PV model'!$B$2&lt;0,0-N3651,N3651))</f>
        <v>211.11314298475139</v>
      </c>
      <c r="P3651" s="2">
        <f>ABS(O3651-'PV model'!$B$5)</f>
        <v>6.1131429847513914</v>
      </c>
      <c r="Q3651" s="3">
        <f t="shared" si="621"/>
        <v>97.35385237823337</v>
      </c>
      <c r="R3651" s="3">
        <f t="shared" si="626"/>
        <v>0</v>
      </c>
      <c r="S3651" s="3">
        <f t="shared" si="622"/>
        <v>0</v>
      </c>
      <c r="T3651" s="3">
        <f>(0.5*(1-COS(RADIANS(90-$X$3)))*(D3651+E3651)*'PV model'!$B$4)</f>
        <v>0</v>
      </c>
      <c r="U3651" s="3">
        <f t="shared" si="627"/>
        <v>0</v>
      </c>
      <c r="V3651" s="3">
        <f>('PV model'!$B$13*(U3651/1000)*(1-'PV model'!$B$14*((20+C3651)-25))*'PV model'!$B$10)/'PV model'!$B$12</f>
        <v>0</v>
      </c>
    </row>
    <row r="3652" spans="1:22" x14ac:dyDescent="0.2">
      <c r="A3652" s="10">
        <f t="shared" si="628"/>
        <v>152</v>
      </c>
      <c r="B3652" s="10">
        <f t="shared" si="629"/>
        <v>23</v>
      </c>
      <c r="C3652" s="23">
        <v>8.8000000000000007</v>
      </c>
      <c r="D3652" s="24">
        <v>0</v>
      </c>
      <c r="E3652" s="24">
        <v>0</v>
      </c>
      <c r="F3652" s="48"/>
      <c r="G3652" s="48"/>
      <c r="H3652" s="1">
        <f t="shared" si="630"/>
        <v>22.052351563850277</v>
      </c>
      <c r="I3652" s="1">
        <f t="shared" si="623"/>
        <v>2.3266438381849053</v>
      </c>
      <c r="J3652" s="4">
        <f>B3652+('PV model'!$B$3/15)+(I3652/60)</f>
        <v>22.762110730636415</v>
      </c>
      <c r="K3652" s="2">
        <f t="shared" si="624"/>
        <v>-161.43166095954624</v>
      </c>
      <c r="L3652" s="2">
        <f>DEGREES(ASIN((((COS(RADIANS('PV model'!$B$2))*COS(RADIANS(H3652))*COS(RADIANS(K3652)))+(SIN(RADIANS('PV model'!$B$2))*SIN(RADIANS(H3652)))))))</f>
        <v>-10.848922474266736</v>
      </c>
      <c r="M3652" s="3">
        <f t="shared" si="620"/>
        <v>0</v>
      </c>
      <c r="N3652" s="2">
        <f t="shared" si="625"/>
        <v>-17.48825068250531</v>
      </c>
      <c r="O3652" s="2">
        <f>IF('PV model'!$B$2&gt;0, 180-N3652,IF('PV model'!$B$2&lt;0,0-N3652,N3652))</f>
        <v>197.48825068250531</v>
      </c>
      <c r="P3652" s="2">
        <f>ABS(O3652-'PV model'!$B$5)</f>
        <v>7.5117493174946901</v>
      </c>
      <c r="Q3652" s="3">
        <f t="shared" si="621"/>
        <v>100.84892247426673</v>
      </c>
      <c r="R3652" s="3">
        <f t="shared" si="626"/>
        <v>0</v>
      </c>
      <c r="S3652" s="3">
        <f t="shared" si="622"/>
        <v>0</v>
      </c>
      <c r="T3652" s="3">
        <f>(0.5*(1-COS(RADIANS(90-$X$3)))*(D3652+E3652)*'PV model'!$B$4)</f>
        <v>0</v>
      </c>
      <c r="U3652" s="3">
        <f t="shared" si="627"/>
        <v>0</v>
      </c>
      <c r="V3652" s="3">
        <f>('PV model'!$B$13*(U3652/1000)*(1-'PV model'!$B$14*((20+C3652)-25))*'PV model'!$B$10)/'PV model'!$B$12</f>
        <v>0</v>
      </c>
    </row>
    <row r="3653" spans="1:22" x14ac:dyDescent="0.2">
      <c r="A3653" s="10">
        <f t="shared" si="628"/>
        <v>152</v>
      </c>
      <c r="B3653" s="10">
        <f t="shared" si="629"/>
        <v>24</v>
      </c>
      <c r="C3653" s="23">
        <v>8.8000000000000007</v>
      </c>
      <c r="D3653" s="24">
        <v>0</v>
      </c>
      <c r="E3653" s="24">
        <v>0</v>
      </c>
      <c r="F3653" s="48"/>
      <c r="G3653" s="48"/>
      <c r="H3653" s="1">
        <f t="shared" si="630"/>
        <v>22.052351563850277</v>
      </c>
      <c r="I3653" s="1">
        <f t="shared" si="623"/>
        <v>2.3266438381849053</v>
      </c>
      <c r="J3653" s="4">
        <f>B3653+('PV model'!$B$3/15)+(I3653/60)</f>
        <v>23.762110730636415</v>
      </c>
      <c r="K3653" s="2">
        <f t="shared" si="624"/>
        <v>-176.43166095954624</v>
      </c>
      <c r="L3653" s="2">
        <f>DEGREES(ASIN((((COS(RADIANS('PV model'!$B$2))*COS(RADIANS(H3653))*COS(RADIANS(K3653)))+(SIN(RADIANS('PV model'!$B$2))*SIN(RADIANS(H3653)))))))</f>
        <v>-12.387937565965897</v>
      </c>
      <c r="M3653" s="3">
        <f t="shared" si="620"/>
        <v>0</v>
      </c>
      <c r="N3653" s="2">
        <f t="shared" si="625"/>
        <v>-3.3859029225892896</v>
      </c>
      <c r="O3653" s="2">
        <f>IF('PV model'!$B$2&gt;0, 180-N3653,IF('PV model'!$B$2&lt;0,0-N3653,N3653))</f>
        <v>183.38590292258928</v>
      </c>
      <c r="P3653" s="2">
        <f>ABS(O3653-'PV model'!$B$5)</f>
        <v>21.614097077410719</v>
      </c>
      <c r="Q3653" s="3">
        <f t="shared" si="621"/>
        <v>102.3879375659659</v>
      </c>
      <c r="R3653" s="3">
        <f t="shared" si="626"/>
        <v>0</v>
      </c>
      <c r="S3653" s="3">
        <f t="shared" si="622"/>
        <v>0</v>
      </c>
      <c r="T3653" s="3">
        <f>(0.5*(1-COS(RADIANS(90-$X$3)))*(D3653+E3653)*'PV model'!$B$4)</f>
        <v>0</v>
      </c>
      <c r="U3653" s="3">
        <f t="shared" si="627"/>
        <v>0</v>
      </c>
      <c r="V3653" s="3">
        <f>('PV model'!$B$13*(U3653/1000)*(1-'PV model'!$B$14*((20+C3653)-25))*'PV model'!$B$10)/'PV model'!$B$12</f>
        <v>0</v>
      </c>
    </row>
    <row r="3654" spans="1:22" x14ac:dyDescent="0.2">
      <c r="A3654" s="10">
        <f t="shared" si="628"/>
        <v>153</v>
      </c>
      <c r="B3654" s="10">
        <f t="shared" si="629"/>
        <v>1</v>
      </c>
      <c r="C3654" s="23">
        <v>8.6</v>
      </c>
      <c r="D3654" s="24">
        <v>0</v>
      </c>
      <c r="E3654" s="24">
        <v>0</v>
      </c>
      <c r="F3654" s="48"/>
      <c r="G3654" s="48"/>
      <c r="H3654" s="1">
        <f t="shared" si="630"/>
        <v>22.187113326365452</v>
      </c>
      <c r="I3654" s="1">
        <f t="shared" si="623"/>
        <v>2.1743991037292276</v>
      </c>
      <c r="J3654" s="4">
        <f>B3654+('PV model'!$B$3/15)+(I3654/60)</f>
        <v>0.75957331839548714</v>
      </c>
      <c r="K3654" s="2">
        <f t="shared" si="624"/>
        <v>168.6064002240677</v>
      </c>
      <c r="L3654" s="2">
        <f>DEGREES(ASIN((((COS(RADIANS('PV model'!$B$2))*COS(RADIANS(H3654))*COS(RADIANS(K3654)))+(SIN(RADIANS('PV model'!$B$2))*SIN(RADIANS(H3654)))))))</f>
        <v>-11.707448408741389</v>
      </c>
      <c r="M3654" s="3">
        <f t="shared" ref="M3654:M3717" si="631">IF(L3654&gt;0, L3654, 0)</f>
        <v>0</v>
      </c>
      <c r="N3654" s="2">
        <f t="shared" si="625"/>
        <v>10.766488780077808</v>
      </c>
      <c r="O3654" s="2">
        <f>IF('PV model'!$B$2&gt;0, 180-N3654,IF('PV model'!$B$2&lt;0,0-N3654,N3654))</f>
        <v>169.23351121992221</v>
      </c>
      <c r="P3654" s="2">
        <f>ABS(O3654-'PV model'!$B$5)</f>
        <v>35.766488780077793</v>
      </c>
      <c r="Q3654" s="3">
        <f t="shared" ref="Q3654:Q3717" si="632">DEGREES(ACOS((SIN(RADIANS(L3654))*COS(RADIANS(90-$X$3))+COS(RADIANS(L3654))*COS(RADIANS(P3654))*SIN(RADIANS(90-$X$3)))))</f>
        <v>101.70744840874139</v>
      </c>
      <c r="R3654" s="3">
        <f t="shared" si="626"/>
        <v>0</v>
      </c>
      <c r="S3654" s="3">
        <f t="shared" ref="S3654:S3717" si="633">IF($Z$3=TRUE, IF(E3654=0,0,E3654*(0.5*(1+COS(RADIANS(90-$X$3))*(1+(1-(E3654^2/(D3654+E3654)^2))*(SIN(RADIANS(0.5*$X$3))^3)))*(1+(1-(E3654^2/(D3654+E3654)^2))*(COS(RADIANS(Q3654))^2)*(SIN(RADIANS(90-L3654))^3)))), IF(E3654=0,0,E3654*(0.5*(1+COS(RADIANS(90-$X$3))))))</f>
        <v>0</v>
      </c>
      <c r="T3654" s="3">
        <f>(0.5*(1-COS(RADIANS(90-$X$3)))*(D3654+E3654)*'PV model'!$B$4)</f>
        <v>0</v>
      </c>
      <c r="U3654" s="3">
        <f t="shared" si="627"/>
        <v>0</v>
      </c>
      <c r="V3654" s="3">
        <f>('PV model'!$B$13*(U3654/1000)*(1-'PV model'!$B$14*((20+C3654)-25))*'PV model'!$B$10)/'PV model'!$B$12</f>
        <v>0</v>
      </c>
    </row>
    <row r="3655" spans="1:22" x14ac:dyDescent="0.2">
      <c r="A3655" s="10">
        <f t="shared" si="628"/>
        <v>153</v>
      </c>
      <c r="B3655" s="10">
        <f t="shared" si="629"/>
        <v>2</v>
      </c>
      <c r="C3655" s="23">
        <v>8.1999999999999993</v>
      </c>
      <c r="D3655" s="24">
        <v>0</v>
      </c>
      <c r="E3655" s="24">
        <v>0</v>
      </c>
      <c r="F3655" s="48"/>
      <c r="G3655" s="48"/>
      <c r="H3655" s="1">
        <f t="shared" si="630"/>
        <v>22.187113326365452</v>
      </c>
      <c r="I3655" s="1">
        <f t="shared" ref="I3655:I3718" si="634">9.87*SIN(RADIANS(1.978*A3655-160.22))-7.53*COS(RADIANS(0.989*A3655-80.11))-1.5*SIN((RADIANS(0.989*A3655-80.11)))</f>
        <v>2.1743991037292276</v>
      </c>
      <c r="J3655" s="4">
        <f>B3655+('PV model'!$B$3/15)+(I3655/60)</f>
        <v>1.7595733183954871</v>
      </c>
      <c r="K3655" s="2">
        <f t="shared" ref="K3655:K3718" si="635">15*(12-J3655)</f>
        <v>153.6064002240677</v>
      </c>
      <c r="L3655" s="2">
        <f>DEGREES(ASIN((((COS(RADIANS('PV model'!$B$2))*COS(RADIANS(H3655))*COS(RADIANS(K3655)))+(SIN(RADIANS('PV model'!$B$2))*SIN(RADIANS(H3655)))))))</f>
        <v>-9.1245094602169328</v>
      </c>
      <c r="M3655" s="3">
        <f t="shared" si="631"/>
        <v>0</v>
      </c>
      <c r="N3655" s="2">
        <f t="shared" ref="N3655:N3718" si="636">DEGREES(ASIN((COS(RADIANS(H3655))*SIN(RADIANS(K3655)))/COS(RADIANS(L3655))))</f>
        <v>24.638718346914061</v>
      </c>
      <c r="O3655" s="2">
        <f>IF('PV model'!$B$2&gt;0, 180-N3655,IF('PV model'!$B$2&lt;0,0-N3655,N3655))</f>
        <v>155.36128165308594</v>
      </c>
      <c r="P3655" s="2">
        <f>ABS(O3655-'PV model'!$B$5)</f>
        <v>49.638718346914061</v>
      </c>
      <c r="Q3655" s="3">
        <f t="shared" si="632"/>
        <v>99.124509460216927</v>
      </c>
      <c r="R3655" s="3">
        <f t="shared" ref="R3655:R3718" si="637">IF(D3655=0,0,D3655*COS(RADIANS(Q3655))/SIN(RADIANS(L3655)))</f>
        <v>0</v>
      </c>
      <c r="S3655" s="3">
        <f t="shared" si="633"/>
        <v>0</v>
      </c>
      <c r="T3655" s="3">
        <f>(0.5*(1-COS(RADIANS(90-$X$3)))*(D3655+E3655)*'PV model'!$B$4)</f>
        <v>0</v>
      </c>
      <c r="U3655" s="3">
        <f t="shared" ref="U3655:U3718" si="638">R3655+S3655+T3655</f>
        <v>0</v>
      </c>
      <c r="V3655" s="3">
        <f>('PV model'!$B$13*(U3655/1000)*(1-'PV model'!$B$14*((20+C3655)-25))*'PV model'!$B$10)/'PV model'!$B$12</f>
        <v>0</v>
      </c>
    </row>
    <row r="3656" spans="1:22" x14ac:dyDescent="0.2">
      <c r="A3656" s="10">
        <f t="shared" ref="A3656:A3719" si="639">IF(B3656&gt;1,A3655,A3655+1)</f>
        <v>153</v>
      </c>
      <c r="B3656" s="10">
        <f t="shared" ref="B3656:B3719" si="640">IF(B3655&lt;24,B3655+1,1)</f>
        <v>3</v>
      </c>
      <c r="C3656" s="23">
        <v>8</v>
      </c>
      <c r="D3656" s="24">
        <v>0</v>
      </c>
      <c r="E3656" s="24">
        <v>0</v>
      </c>
      <c r="F3656" s="48"/>
      <c r="G3656" s="48"/>
      <c r="H3656" s="1">
        <f t="shared" ref="H3656:H3719" si="641">(23.465*SIN(RADIANS(280.1+0.9863*A3656)))</f>
        <v>22.187113326365452</v>
      </c>
      <c r="I3656" s="1">
        <f t="shared" si="634"/>
        <v>2.1743991037292276</v>
      </c>
      <c r="J3656" s="4">
        <f>B3656+('PV model'!$B$3/15)+(I3656/60)</f>
        <v>2.7595733183954869</v>
      </c>
      <c r="K3656" s="2">
        <f t="shared" si="635"/>
        <v>138.6064002240677</v>
      </c>
      <c r="L3656" s="2">
        <f>DEGREES(ASIN((((COS(RADIANS('PV model'!$B$2))*COS(RADIANS(H3656))*COS(RADIANS(K3656)))+(SIN(RADIANS('PV model'!$B$2))*SIN(RADIANS(H3656)))))))</f>
        <v>-4.7167794782953028</v>
      </c>
      <c r="M3656" s="3">
        <f t="shared" si="631"/>
        <v>0</v>
      </c>
      <c r="N3656" s="2">
        <f t="shared" si="636"/>
        <v>37.904587754836875</v>
      </c>
      <c r="O3656" s="2">
        <f>IF('PV model'!$B$2&gt;0, 180-N3656,IF('PV model'!$B$2&lt;0,0-N3656,N3656))</f>
        <v>142.09541224516312</v>
      </c>
      <c r="P3656" s="2">
        <f>ABS(O3656-'PV model'!$B$5)</f>
        <v>62.904587754836882</v>
      </c>
      <c r="Q3656" s="3">
        <f t="shared" si="632"/>
        <v>94.716779478295294</v>
      </c>
      <c r="R3656" s="3">
        <f t="shared" si="637"/>
        <v>0</v>
      </c>
      <c r="S3656" s="3">
        <f t="shared" si="633"/>
        <v>0</v>
      </c>
      <c r="T3656" s="3">
        <f>(0.5*(1-COS(RADIANS(90-$X$3)))*(D3656+E3656)*'PV model'!$B$4)</f>
        <v>0</v>
      </c>
      <c r="U3656" s="3">
        <f t="shared" si="638"/>
        <v>0</v>
      </c>
      <c r="V3656" s="3">
        <f>('PV model'!$B$13*(U3656/1000)*(1-'PV model'!$B$14*((20+C3656)-25))*'PV model'!$B$10)/'PV model'!$B$12</f>
        <v>0</v>
      </c>
    </row>
    <row r="3657" spans="1:22" x14ac:dyDescent="0.2">
      <c r="A3657" s="10">
        <f t="shared" si="639"/>
        <v>153</v>
      </c>
      <c r="B3657" s="10">
        <f t="shared" si="640"/>
        <v>4</v>
      </c>
      <c r="C3657" s="23">
        <v>7.8</v>
      </c>
      <c r="D3657" s="24">
        <v>0</v>
      </c>
      <c r="E3657" s="24">
        <v>0</v>
      </c>
      <c r="F3657" s="48"/>
      <c r="G3657" s="48"/>
      <c r="H3657" s="1">
        <f t="shared" si="641"/>
        <v>22.187113326365452</v>
      </c>
      <c r="I3657" s="1">
        <f t="shared" si="634"/>
        <v>2.1743991037292276</v>
      </c>
      <c r="J3657" s="4">
        <f>B3657+('PV model'!$B$3/15)+(I3657/60)</f>
        <v>3.7595733183954869</v>
      </c>
      <c r="K3657" s="2">
        <f t="shared" si="635"/>
        <v>123.60640022406768</v>
      </c>
      <c r="L3657" s="2">
        <f>DEGREES(ASIN((((COS(RADIANS('PV model'!$B$2))*COS(RADIANS(H3657))*COS(RADIANS(K3657)))+(SIN(RADIANS('PV model'!$B$2))*SIN(RADIANS(H3657)))))))</f>
        <v>1.1994294292480219</v>
      </c>
      <c r="M3657" s="3">
        <f t="shared" si="631"/>
        <v>1.1994294292480219</v>
      </c>
      <c r="N3657" s="2">
        <f t="shared" si="636"/>
        <v>50.476155850173505</v>
      </c>
      <c r="O3657" s="2">
        <f>IF('PV model'!$B$2&gt;0, 180-N3657,IF('PV model'!$B$2&lt;0,0-N3657,N3657))</f>
        <v>129.52384414982649</v>
      </c>
      <c r="P3657" s="2">
        <f>ABS(O3657-'PV model'!$B$5)</f>
        <v>75.476155850173512</v>
      </c>
      <c r="Q3657" s="3">
        <f t="shared" si="632"/>
        <v>88.800570570751972</v>
      </c>
      <c r="R3657" s="3">
        <f t="shared" si="637"/>
        <v>0</v>
      </c>
      <c r="S3657" s="3">
        <f t="shared" si="633"/>
        <v>0</v>
      </c>
      <c r="T3657" s="3">
        <f>(0.5*(1-COS(RADIANS(90-$X$3)))*(D3657+E3657)*'PV model'!$B$4)</f>
        <v>0</v>
      </c>
      <c r="U3657" s="3">
        <f t="shared" si="638"/>
        <v>0</v>
      </c>
      <c r="V3657" s="3">
        <f>('PV model'!$B$13*(U3657/1000)*(1-'PV model'!$B$14*((20+C3657)-25))*'PV model'!$B$10)/'PV model'!$B$12</f>
        <v>0</v>
      </c>
    </row>
    <row r="3658" spans="1:22" x14ac:dyDescent="0.2">
      <c r="A3658" s="10">
        <f t="shared" si="639"/>
        <v>153</v>
      </c>
      <c r="B3658" s="10">
        <f t="shared" si="640"/>
        <v>5</v>
      </c>
      <c r="C3658" s="23">
        <v>7.7</v>
      </c>
      <c r="D3658" s="24">
        <v>0</v>
      </c>
      <c r="E3658" s="24">
        <v>6.1740000000000004</v>
      </c>
      <c r="F3658" s="48"/>
      <c r="G3658" s="48"/>
      <c r="H3658" s="1">
        <f t="shared" si="641"/>
        <v>22.187113326365452</v>
      </c>
      <c r="I3658" s="1">
        <f t="shared" si="634"/>
        <v>2.1743991037292276</v>
      </c>
      <c r="J3658" s="4">
        <f>B3658+('PV model'!$B$3/15)+(I3658/60)</f>
        <v>4.7595733183954874</v>
      </c>
      <c r="K3658" s="2">
        <f t="shared" si="635"/>
        <v>108.60640022406768</v>
      </c>
      <c r="L3658" s="2">
        <f>DEGREES(ASIN((((COS(RADIANS('PV model'!$B$2))*COS(RADIANS(H3658))*COS(RADIANS(K3658)))+(SIN(RADIANS('PV model'!$B$2))*SIN(RADIANS(H3658)))))))</f>
        <v>8.2722950900371508</v>
      </c>
      <c r="M3658" s="3">
        <f t="shared" si="631"/>
        <v>8.2722950900371508</v>
      </c>
      <c r="N3658" s="2">
        <f t="shared" si="636"/>
        <v>62.471989855183672</v>
      </c>
      <c r="O3658" s="2">
        <f>IF('PV model'!$B$2&gt;0, 180-N3658,IF('PV model'!$B$2&lt;0,0-N3658,N3658))</f>
        <v>117.52801014481634</v>
      </c>
      <c r="P3658" s="2">
        <f>ABS(O3658-'PV model'!$B$5)</f>
        <v>87.471989855183665</v>
      </c>
      <c r="Q3658" s="3">
        <f t="shared" si="632"/>
        <v>81.727704909962853</v>
      </c>
      <c r="R3658" s="3">
        <f t="shared" si="637"/>
        <v>0</v>
      </c>
      <c r="S3658" s="3">
        <f t="shared" si="633"/>
        <v>6.1740000000000004</v>
      </c>
      <c r="T3658" s="3">
        <f>(0.5*(1-COS(RADIANS(90-$X$3)))*(D3658+E3658)*'PV model'!$B$4)</f>
        <v>0</v>
      </c>
      <c r="U3658" s="3">
        <f t="shared" si="638"/>
        <v>6.1740000000000004</v>
      </c>
      <c r="V3658" s="3">
        <f>('PV model'!$B$13*(U3658/1000)*(1-'PV model'!$B$14*((20+C3658)-25))*'PV model'!$B$10)/'PV model'!$B$12</f>
        <v>0.61048778716800001</v>
      </c>
    </row>
    <row r="3659" spans="1:22" x14ac:dyDescent="0.2">
      <c r="A3659" s="10">
        <f t="shared" si="639"/>
        <v>153</v>
      </c>
      <c r="B3659" s="10">
        <f t="shared" si="640"/>
        <v>6</v>
      </c>
      <c r="C3659" s="23">
        <v>7.5</v>
      </c>
      <c r="D3659" s="24">
        <v>0</v>
      </c>
      <c r="E3659" s="24">
        <v>29.988</v>
      </c>
      <c r="F3659" s="48"/>
      <c r="G3659" s="48"/>
      <c r="H3659" s="1">
        <f t="shared" si="641"/>
        <v>22.187113326365452</v>
      </c>
      <c r="I3659" s="1">
        <f t="shared" si="634"/>
        <v>2.1743991037292276</v>
      </c>
      <c r="J3659" s="4">
        <f>B3659+('PV model'!$B$3/15)+(I3659/60)</f>
        <v>5.7595733183954874</v>
      </c>
      <c r="K3659" s="2">
        <f t="shared" si="635"/>
        <v>93.606400224067684</v>
      </c>
      <c r="L3659" s="2">
        <f>DEGREES(ASIN((((COS(RADIANS('PV model'!$B$2))*COS(RADIANS(H3659))*COS(RADIANS(K3659)))+(SIN(RADIANS('PV model'!$B$2))*SIN(RADIANS(H3659)))))))</f>
        <v>16.154405271908036</v>
      </c>
      <c r="M3659" s="3">
        <f t="shared" si="631"/>
        <v>16.154405271908036</v>
      </c>
      <c r="N3659" s="2">
        <f t="shared" si="636"/>
        <v>74.177381237119661</v>
      </c>
      <c r="O3659" s="2">
        <f>IF('PV model'!$B$2&gt;0, 180-N3659,IF('PV model'!$B$2&lt;0,0-N3659,N3659))</f>
        <v>105.82261876288034</v>
      </c>
      <c r="P3659" s="2">
        <f>ABS(O3659-'PV model'!$B$5)</f>
        <v>99.177381237119661</v>
      </c>
      <c r="Q3659" s="3">
        <f t="shared" si="632"/>
        <v>73.845594728091967</v>
      </c>
      <c r="R3659" s="3">
        <f t="shared" si="637"/>
        <v>0</v>
      </c>
      <c r="S3659" s="3">
        <f t="shared" si="633"/>
        <v>29.988</v>
      </c>
      <c r="T3659" s="3">
        <f>(0.5*(1-COS(RADIANS(90-$X$3)))*(D3659+E3659)*'PV model'!$B$4)</f>
        <v>0</v>
      </c>
      <c r="U3659" s="3">
        <f t="shared" si="638"/>
        <v>29.988</v>
      </c>
      <c r="V3659" s="3">
        <f>('PV model'!$B$13*(U3659/1000)*(1-'PV model'!$B$14*((20+C3659)-25))*'PV model'!$B$10)/'PV model'!$B$12</f>
        <v>2.9676244752000001</v>
      </c>
    </row>
    <row r="3660" spans="1:22" x14ac:dyDescent="0.2">
      <c r="A3660" s="10">
        <f t="shared" si="639"/>
        <v>153</v>
      </c>
      <c r="B3660" s="10">
        <f t="shared" si="640"/>
        <v>7</v>
      </c>
      <c r="C3660" s="23">
        <v>6.8</v>
      </c>
      <c r="D3660" s="24">
        <v>0</v>
      </c>
      <c r="E3660" s="24">
        <v>65.268000000000001</v>
      </c>
      <c r="F3660" s="48"/>
      <c r="G3660" s="48"/>
      <c r="H3660" s="1">
        <f t="shared" si="641"/>
        <v>22.187113326365452</v>
      </c>
      <c r="I3660" s="1">
        <f t="shared" si="634"/>
        <v>2.1743991037292276</v>
      </c>
      <c r="J3660" s="4">
        <f>B3660+('PV model'!$B$3/15)+(I3660/60)</f>
        <v>6.7595733183954874</v>
      </c>
      <c r="K3660" s="2">
        <f t="shared" si="635"/>
        <v>78.606400224067684</v>
      </c>
      <c r="L3660" s="2">
        <f>DEGREES(ASIN((((COS(RADIANS('PV model'!$B$2))*COS(RADIANS(H3660))*COS(RADIANS(K3660)))+(SIN(RADIANS('PV model'!$B$2))*SIN(RADIANS(H3660)))))))</f>
        <v>24.508244929728743</v>
      </c>
      <c r="M3660" s="3">
        <f t="shared" si="631"/>
        <v>24.508244929728743</v>
      </c>
      <c r="N3660" s="2">
        <f t="shared" si="636"/>
        <v>86.020684526030152</v>
      </c>
      <c r="O3660" s="2">
        <f>IF('PV model'!$B$2&gt;0, 180-N3660,IF('PV model'!$B$2&lt;0,0-N3660,N3660))</f>
        <v>93.979315473969848</v>
      </c>
      <c r="P3660" s="2">
        <f>ABS(O3660-'PV model'!$B$5)</f>
        <v>111.02068452603015</v>
      </c>
      <c r="Q3660" s="3">
        <f t="shared" si="632"/>
        <v>65.491755070271253</v>
      </c>
      <c r="R3660" s="3">
        <f t="shared" si="637"/>
        <v>0</v>
      </c>
      <c r="S3660" s="3">
        <f t="shared" si="633"/>
        <v>65.268000000000001</v>
      </c>
      <c r="T3660" s="3">
        <f>(0.5*(1-COS(RADIANS(90-$X$3)))*(D3660+E3660)*'PV model'!$B$4)</f>
        <v>0</v>
      </c>
      <c r="U3660" s="3">
        <f t="shared" si="638"/>
        <v>65.268000000000001</v>
      </c>
      <c r="V3660" s="3">
        <f>('PV model'!$B$13*(U3660/1000)*(1-'PV model'!$B$14*((20+C3660)-25))*'PV model'!$B$10)/'PV model'!$B$12</f>
        <v>6.4772151171839996</v>
      </c>
    </row>
    <row r="3661" spans="1:22" x14ac:dyDescent="0.2">
      <c r="A3661" s="10">
        <f t="shared" si="639"/>
        <v>153</v>
      </c>
      <c r="B3661" s="10">
        <f t="shared" si="640"/>
        <v>8</v>
      </c>
      <c r="C3661" s="23">
        <v>6.7</v>
      </c>
      <c r="D3661" s="24">
        <v>0</v>
      </c>
      <c r="E3661" s="24">
        <v>105.83999999999999</v>
      </c>
      <c r="F3661" s="48"/>
      <c r="G3661" s="48"/>
      <c r="H3661" s="1">
        <f t="shared" si="641"/>
        <v>22.187113326365452</v>
      </c>
      <c r="I3661" s="1">
        <f t="shared" si="634"/>
        <v>2.1743991037292276</v>
      </c>
      <c r="J3661" s="4">
        <f>B3661+('PV model'!$B$3/15)+(I3661/60)</f>
        <v>7.7595733183954874</v>
      </c>
      <c r="K3661" s="2">
        <f t="shared" si="635"/>
        <v>63.606400224067691</v>
      </c>
      <c r="L3661" s="2">
        <f>DEGREES(ASIN((((COS(RADIANS('PV model'!$B$2))*COS(RADIANS(H3661))*COS(RADIANS(K3661)))+(SIN(RADIANS('PV model'!$B$2))*SIN(RADIANS(H3661)))))))</f>
        <v>32.980997920311154</v>
      </c>
      <c r="M3661" s="3">
        <f t="shared" si="631"/>
        <v>32.980997920311154</v>
      </c>
      <c r="N3661" s="2">
        <f t="shared" si="636"/>
        <v>81.407232167544521</v>
      </c>
      <c r="O3661" s="2">
        <f>IF('PV model'!$B$2&gt;0, 180-N3661,IF('PV model'!$B$2&lt;0,0-N3661,N3661))</f>
        <v>98.592767832455479</v>
      </c>
      <c r="P3661" s="2">
        <f>ABS(O3661-'PV model'!$B$5)</f>
        <v>106.40723216754452</v>
      </c>
      <c r="Q3661" s="3">
        <f t="shared" si="632"/>
        <v>57.019002079688846</v>
      </c>
      <c r="R3661" s="3">
        <f t="shared" si="637"/>
        <v>0</v>
      </c>
      <c r="S3661" s="3">
        <f t="shared" si="633"/>
        <v>105.83999999999999</v>
      </c>
      <c r="T3661" s="3">
        <f>(0.5*(1-COS(RADIANS(90-$X$3)))*(D3661+E3661)*'PV model'!$B$4)</f>
        <v>0</v>
      </c>
      <c r="U3661" s="3">
        <f t="shared" si="638"/>
        <v>105.83999999999999</v>
      </c>
      <c r="V3661" s="3">
        <f>('PV model'!$B$13*(U3661/1000)*(1-'PV model'!$B$14*((20+C3661)-25))*'PV model'!$B$10)/'PV model'!$B$12</f>
        <v>10.507823988479998</v>
      </c>
    </row>
    <row r="3662" spans="1:22" x14ac:dyDescent="0.2">
      <c r="A3662" s="10">
        <f t="shared" si="639"/>
        <v>153</v>
      </c>
      <c r="B3662" s="10">
        <f t="shared" si="640"/>
        <v>9</v>
      </c>
      <c r="C3662" s="23">
        <v>7.3</v>
      </c>
      <c r="D3662" s="24">
        <v>0</v>
      </c>
      <c r="E3662" s="24">
        <v>143.76599999999999</v>
      </c>
      <c r="F3662" s="48"/>
      <c r="G3662" s="48"/>
      <c r="H3662" s="1">
        <f t="shared" si="641"/>
        <v>22.187113326365452</v>
      </c>
      <c r="I3662" s="1">
        <f t="shared" si="634"/>
        <v>2.1743991037292276</v>
      </c>
      <c r="J3662" s="4">
        <f>B3662+('PV model'!$B$3/15)+(I3662/60)</f>
        <v>8.7595733183954874</v>
      </c>
      <c r="K3662" s="2">
        <f t="shared" si="635"/>
        <v>48.606400224067691</v>
      </c>
      <c r="L3662" s="2">
        <f>DEGREES(ASIN((((COS(RADIANS('PV model'!$B$2))*COS(RADIANS(H3662))*COS(RADIANS(K3662)))+(SIN(RADIANS('PV model'!$B$2))*SIN(RADIANS(H3662)))))))</f>
        <v>41.148216240308798</v>
      </c>
      <c r="M3662" s="3">
        <f t="shared" si="631"/>
        <v>41.148216240308798</v>
      </c>
      <c r="N3662" s="2">
        <f t="shared" si="636"/>
        <v>67.291634552432754</v>
      </c>
      <c r="O3662" s="2">
        <f>IF('PV model'!$B$2&gt;0, 180-N3662,IF('PV model'!$B$2&lt;0,0-N3662,N3662))</f>
        <v>112.70836544756725</v>
      </c>
      <c r="P3662" s="2">
        <f>ABS(O3662-'PV model'!$B$5)</f>
        <v>92.291634552432754</v>
      </c>
      <c r="Q3662" s="3">
        <f t="shared" si="632"/>
        <v>48.851783759691202</v>
      </c>
      <c r="R3662" s="3">
        <f t="shared" si="637"/>
        <v>0</v>
      </c>
      <c r="S3662" s="3">
        <f t="shared" si="633"/>
        <v>143.76599999999999</v>
      </c>
      <c r="T3662" s="3">
        <f>(0.5*(1-COS(RADIANS(90-$X$3)))*(D3662+E3662)*'PV model'!$B$4)</f>
        <v>0</v>
      </c>
      <c r="U3662" s="3">
        <f t="shared" si="638"/>
        <v>143.76599999999999</v>
      </c>
      <c r="V3662" s="3">
        <f>('PV model'!$B$13*(U3662/1000)*(1-'PV model'!$B$14*((20+C3662)-25))*'PV model'!$B$10)/'PV model'!$B$12</f>
        <v>14.238637545888</v>
      </c>
    </row>
    <row r="3663" spans="1:22" x14ac:dyDescent="0.2">
      <c r="A3663" s="10">
        <f t="shared" si="639"/>
        <v>153</v>
      </c>
      <c r="B3663" s="10">
        <f t="shared" si="640"/>
        <v>10</v>
      </c>
      <c r="C3663" s="23">
        <v>8.4</v>
      </c>
      <c r="D3663" s="24">
        <v>1.1224499999999999</v>
      </c>
      <c r="E3663" s="24">
        <v>176.4</v>
      </c>
      <c r="F3663" s="48"/>
      <c r="G3663" s="48"/>
      <c r="H3663" s="1">
        <f t="shared" si="641"/>
        <v>22.187113326365452</v>
      </c>
      <c r="I3663" s="1">
        <f t="shared" si="634"/>
        <v>2.1743991037292276</v>
      </c>
      <c r="J3663" s="4">
        <f>B3663+('PV model'!$B$3/15)+(I3663/60)</f>
        <v>9.7595733183954874</v>
      </c>
      <c r="K3663" s="2">
        <f t="shared" si="635"/>
        <v>33.606400224067691</v>
      </c>
      <c r="L3663" s="2">
        <f>DEGREES(ASIN((((COS(RADIANS('PV model'!$B$2))*COS(RADIANS(H3663))*COS(RADIANS(K3663)))+(SIN(RADIANS('PV model'!$B$2))*SIN(RADIANS(H3663)))))))</f>
        <v>48.41951132982183</v>
      </c>
      <c r="M3663" s="3">
        <f t="shared" si="631"/>
        <v>48.41951132982183</v>
      </c>
      <c r="N3663" s="2">
        <f t="shared" si="636"/>
        <v>50.55389455172412</v>
      </c>
      <c r="O3663" s="2">
        <f>IF('PV model'!$B$2&gt;0, 180-N3663,IF('PV model'!$B$2&lt;0,0-N3663,N3663))</f>
        <v>129.44610544827589</v>
      </c>
      <c r="P3663" s="2">
        <f>ABS(O3663-'PV model'!$B$5)</f>
        <v>75.553894551724113</v>
      </c>
      <c r="Q3663" s="3">
        <f t="shared" si="632"/>
        <v>41.58048867017817</v>
      </c>
      <c r="R3663" s="3">
        <f t="shared" si="637"/>
        <v>1.1224500000000002</v>
      </c>
      <c r="S3663" s="3">
        <f t="shared" si="633"/>
        <v>177.15761285716806</v>
      </c>
      <c r="T3663" s="3">
        <f>(0.5*(1-COS(RADIANS(90-$X$3)))*(D3663+E3663)*'PV model'!$B$4)</f>
        <v>0</v>
      </c>
      <c r="U3663" s="3">
        <f t="shared" si="638"/>
        <v>178.28006285716805</v>
      </c>
      <c r="V3663" s="3">
        <f>('PV model'!$B$13*(U3663/1000)*(1-'PV model'!$B$14*((20+C3663)-25))*'PV model'!$B$10)/'PV model'!$B$12</f>
        <v>17.578511182070962</v>
      </c>
    </row>
    <row r="3664" spans="1:22" x14ac:dyDescent="0.2">
      <c r="A3664" s="10">
        <f t="shared" si="639"/>
        <v>153</v>
      </c>
      <c r="B3664" s="10">
        <f t="shared" si="640"/>
        <v>11</v>
      </c>
      <c r="C3664" s="23">
        <v>9.3000000000000007</v>
      </c>
      <c r="D3664" s="24">
        <v>1.1224499999999999</v>
      </c>
      <c r="E3664" s="24">
        <v>201.096</v>
      </c>
      <c r="F3664" s="48"/>
      <c r="G3664" s="48"/>
      <c r="H3664" s="1">
        <f t="shared" si="641"/>
        <v>22.187113326365452</v>
      </c>
      <c r="I3664" s="1">
        <f t="shared" si="634"/>
        <v>2.1743991037292276</v>
      </c>
      <c r="J3664" s="4">
        <f>B3664+('PV model'!$B$3/15)+(I3664/60)</f>
        <v>10.759573318395487</v>
      </c>
      <c r="K3664" s="2">
        <f t="shared" si="635"/>
        <v>18.606400224067691</v>
      </c>
      <c r="L3664" s="2">
        <f>DEGREES(ASIN((((COS(RADIANS('PV model'!$B$2))*COS(RADIANS(H3664))*COS(RADIANS(K3664)))+(SIN(RADIANS('PV model'!$B$2))*SIN(RADIANS(H3664)))))))</f>
        <v>53.927386879332587</v>
      </c>
      <c r="M3664" s="3">
        <f t="shared" si="631"/>
        <v>53.927386879332587</v>
      </c>
      <c r="N3664" s="2">
        <f t="shared" si="636"/>
        <v>30.116376991707597</v>
      </c>
      <c r="O3664" s="2">
        <f>IF('PV model'!$B$2&gt;0, 180-N3664,IF('PV model'!$B$2&lt;0,0-N3664,N3664))</f>
        <v>149.8836230082924</v>
      </c>
      <c r="P3664" s="2">
        <f>ABS(O3664-'PV model'!$B$5)</f>
        <v>55.116376991707597</v>
      </c>
      <c r="Q3664" s="3">
        <f t="shared" si="632"/>
        <v>36.072613120667413</v>
      </c>
      <c r="R3664" s="3">
        <f t="shared" si="637"/>
        <v>1.1224499999999999</v>
      </c>
      <c r="S3664" s="3">
        <f t="shared" si="633"/>
        <v>201.78703080019793</v>
      </c>
      <c r="T3664" s="3">
        <f>(0.5*(1-COS(RADIANS(90-$X$3)))*(D3664+E3664)*'PV model'!$B$4)</f>
        <v>0</v>
      </c>
      <c r="U3664" s="3">
        <f t="shared" si="638"/>
        <v>202.90948080019791</v>
      </c>
      <c r="V3664" s="3">
        <f>('PV model'!$B$13*(U3664/1000)*(1-'PV model'!$B$14*((20+C3664)-25))*'PV model'!$B$10)/'PV model'!$B$12</f>
        <v>19.933966995534231</v>
      </c>
    </row>
    <row r="3665" spans="1:22" x14ac:dyDescent="0.2">
      <c r="A3665" s="10">
        <f t="shared" si="639"/>
        <v>153</v>
      </c>
      <c r="B3665" s="10">
        <f t="shared" si="640"/>
        <v>12</v>
      </c>
      <c r="C3665" s="23">
        <v>9</v>
      </c>
      <c r="D3665" s="24">
        <v>1.1224499999999999</v>
      </c>
      <c r="E3665" s="24">
        <v>216.09</v>
      </c>
      <c r="F3665" s="48"/>
      <c r="G3665" s="48"/>
      <c r="H3665" s="1">
        <f t="shared" si="641"/>
        <v>22.187113326365452</v>
      </c>
      <c r="I3665" s="1">
        <f t="shared" si="634"/>
        <v>2.1743991037292276</v>
      </c>
      <c r="J3665" s="4">
        <f>B3665+('PV model'!$B$3/15)+(I3665/60)</f>
        <v>11.759573318395487</v>
      </c>
      <c r="K3665" s="2">
        <f t="shared" si="635"/>
        <v>3.6064002240676896</v>
      </c>
      <c r="L3665" s="2">
        <f>DEGREES(ASIN((((COS(RADIANS('PV model'!$B$2))*COS(RADIANS(H3665))*COS(RADIANS(K3665)))+(SIN(RADIANS('PV model'!$B$2))*SIN(RADIANS(H3665)))))))</f>
        <v>56.578918201384653</v>
      </c>
      <c r="M3665" s="3">
        <f t="shared" si="631"/>
        <v>56.578918201384653</v>
      </c>
      <c r="N3665" s="2">
        <f t="shared" si="636"/>
        <v>6.0702367535304411</v>
      </c>
      <c r="O3665" s="2">
        <f>IF('PV model'!$B$2&gt;0, 180-N3665,IF('PV model'!$B$2&lt;0,0-N3665,N3665))</f>
        <v>173.92976324646955</v>
      </c>
      <c r="P3665" s="2">
        <f>ABS(O3665-'PV model'!$B$5)</f>
        <v>31.070236753530452</v>
      </c>
      <c r="Q3665" s="3">
        <f t="shared" si="632"/>
        <v>33.421081798615347</v>
      </c>
      <c r="R3665" s="3">
        <f t="shared" si="637"/>
        <v>1.1224499999999999</v>
      </c>
      <c r="S3665" s="3">
        <f t="shared" si="633"/>
        <v>216.74353451317063</v>
      </c>
      <c r="T3665" s="3">
        <f>(0.5*(1-COS(RADIANS(90-$X$3)))*(D3665+E3665)*'PV model'!$B$4)</f>
        <v>0</v>
      </c>
      <c r="U3665" s="3">
        <f t="shared" si="638"/>
        <v>217.86598451317062</v>
      </c>
      <c r="V3665" s="3">
        <f>('PV model'!$B$13*(U3665/1000)*(1-'PV model'!$B$14*((20+C3665)-25))*'PV model'!$B$10)/'PV model'!$B$12</f>
        <v>21.42943767094555</v>
      </c>
    </row>
    <row r="3666" spans="1:22" x14ac:dyDescent="0.2">
      <c r="A3666" s="10">
        <f t="shared" si="639"/>
        <v>153</v>
      </c>
      <c r="B3666" s="10">
        <f t="shared" si="640"/>
        <v>13</v>
      </c>
      <c r="C3666" s="23">
        <v>9.1999999999999993</v>
      </c>
      <c r="D3666" s="24">
        <v>2.2448999999999999</v>
      </c>
      <c r="E3666" s="24">
        <v>218.73600000000002</v>
      </c>
      <c r="F3666" s="48"/>
      <c r="G3666" s="48"/>
      <c r="H3666" s="1">
        <f t="shared" si="641"/>
        <v>22.187113326365452</v>
      </c>
      <c r="I3666" s="1">
        <f t="shared" si="634"/>
        <v>2.1743991037292276</v>
      </c>
      <c r="J3666" s="4">
        <f>B3666+('PV model'!$B$3/15)+(I3666/60)</f>
        <v>12.759573318395487</v>
      </c>
      <c r="K3666" s="2">
        <f t="shared" si="635"/>
        <v>-11.39359977593231</v>
      </c>
      <c r="L3666" s="2">
        <f>DEGREES(ASIN((((COS(RADIANS('PV model'!$B$2))*COS(RADIANS(H3666))*COS(RADIANS(K3666)))+(SIN(RADIANS('PV model'!$B$2))*SIN(RADIANS(H3666)))))))</f>
        <v>55.623821099265982</v>
      </c>
      <c r="M3666" s="3">
        <f t="shared" si="631"/>
        <v>55.623821099265982</v>
      </c>
      <c r="N3666" s="2">
        <f t="shared" si="636"/>
        <v>-18.903110219218803</v>
      </c>
      <c r="O3666" s="2">
        <f>IF('PV model'!$B$2&gt;0, 180-N3666,IF('PV model'!$B$2&lt;0,0-N3666,N3666))</f>
        <v>198.9031102192188</v>
      </c>
      <c r="P3666" s="2">
        <f>ABS(O3666-'PV model'!$B$5)</f>
        <v>6.096889780781197</v>
      </c>
      <c r="Q3666" s="3">
        <f t="shared" si="632"/>
        <v>34.376178900734018</v>
      </c>
      <c r="R3666" s="3">
        <f t="shared" si="637"/>
        <v>2.2448999999999999</v>
      </c>
      <c r="S3666" s="3">
        <f t="shared" si="633"/>
        <v>220.06174317335137</v>
      </c>
      <c r="T3666" s="3">
        <f>(0.5*(1-COS(RADIANS(90-$X$3)))*(D3666+E3666)*'PV model'!$B$4)</f>
        <v>0</v>
      </c>
      <c r="U3666" s="3">
        <f t="shared" si="638"/>
        <v>222.30664317335138</v>
      </c>
      <c r="V3666" s="3">
        <f>('PV model'!$B$13*(U3666/1000)*(1-'PV model'!$B$14*((20+C3666)-25))*'PV model'!$B$10)/'PV model'!$B$12</f>
        <v>21.848446281141182</v>
      </c>
    </row>
    <row r="3667" spans="1:22" x14ac:dyDescent="0.2">
      <c r="A3667" s="10">
        <f t="shared" si="639"/>
        <v>153</v>
      </c>
      <c r="B3667" s="10">
        <f t="shared" si="640"/>
        <v>14</v>
      </c>
      <c r="C3667" s="23">
        <v>9.1</v>
      </c>
      <c r="D3667" s="24">
        <v>1.1224499999999999</v>
      </c>
      <c r="E3667" s="24">
        <v>211.67999999999998</v>
      </c>
      <c r="F3667" s="48"/>
      <c r="G3667" s="48"/>
      <c r="H3667" s="1">
        <f t="shared" si="641"/>
        <v>22.187113326365452</v>
      </c>
      <c r="I3667" s="1">
        <f t="shared" si="634"/>
        <v>2.1743991037292276</v>
      </c>
      <c r="J3667" s="4">
        <f>B3667+('PV model'!$B$3/15)+(I3667/60)</f>
        <v>13.759573318395487</v>
      </c>
      <c r="K3667" s="2">
        <f t="shared" si="635"/>
        <v>-26.393599775932309</v>
      </c>
      <c r="L3667" s="2">
        <f>DEGREES(ASIN((((COS(RADIANS('PV model'!$B$2))*COS(RADIANS(H3667))*COS(RADIANS(K3667)))+(SIN(RADIANS('PV model'!$B$2))*SIN(RADIANS(H3667)))))))</f>
        <v>51.353525258615392</v>
      </c>
      <c r="M3667" s="3">
        <f t="shared" si="631"/>
        <v>51.353525258615392</v>
      </c>
      <c r="N3667" s="2">
        <f t="shared" si="636"/>
        <v>-41.231640078073468</v>
      </c>
      <c r="O3667" s="2">
        <f>IF('PV model'!$B$2&gt;0, 180-N3667,IF('PV model'!$B$2&lt;0,0-N3667,N3667))</f>
        <v>221.23164007807347</v>
      </c>
      <c r="P3667" s="2">
        <f>ABS(O3667-'PV model'!$B$5)</f>
        <v>16.231640078073468</v>
      </c>
      <c r="Q3667" s="3">
        <f t="shared" si="632"/>
        <v>38.646474741384608</v>
      </c>
      <c r="R3667" s="3">
        <f t="shared" si="637"/>
        <v>1.1224499999999999</v>
      </c>
      <c r="S3667" s="3">
        <f t="shared" si="633"/>
        <v>212.40522676461981</v>
      </c>
      <c r="T3667" s="3">
        <f>(0.5*(1-COS(RADIANS(90-$X$3)))*(D3667+E3667)*'PV model'!$B$4)</f>
        <v>0</v>
      </c>
      <c r="U3667" s="3">
        <f t="shared" si="638"/>
        <v>213.5276767646198</v>
      </c>
      <c r="V3667" s="3">
        <f>('PV model'!$B$13*(U3667/1000)*(1-'PV model'!$B$14*((20+C3667)-25))*'PV model'!$B$10)/'PV model'!$B$12</f>
        <v>20.994181253653377</v>
      </c>
    </row>
    <row r="3668" spans="1:22" x14ac:dyDescent="0.2">
      <c r="A3668" s="10">
        <f t="shared" si="639"/>
        <v>153</v>
      </c>
      <c r="B3668" s="10">
        <f t="shared" si="640"/>
        <v>15</v>
      </c>
      <c r="C3668" s="23">
        <v>9.3000000000000007</v>
      </c>
      <c r="D3668" s="24">
        <v>1.1224499999999999</v>
      </c>
      <c r="E3668" s="24">
        <v>193.15800000000002</v>
      </c>
      <c r="F3668" s="48"/>
      <c r="G3668" s="48"/>
      <c r="H3668" s="1">
        <f t="shared" si="641"/>
        <v>22.187113326365452</v>
      </c>
      <c r="I3668" s="1">
        <f t="shared" si="634"/>
        <v>2.1743991037292276</v>
      </c>
      <c r="J3668" s="4">
        <f>B3668+('PV model'!$B$3/15)+(I3668/60)</f>
        <v>14.759573318395487</v>
      </c>
      <c r="K3668" s="2">
        <f t="shared" si="635"/>
        <v>-41.393599775932309</v>
      </c>
      <c r="L3668" s="2">
        <f>DEGREES(ASIN((((COS(RADIANS('PV model'!$B$2))*COS(RADIANS(H3668))*COS(RADIANS(K3668)))+(SIN(RADIANS('PV model'!$B$2))*SIN(RADIANS(H3668)))))))</f>
        <v>44.802413692267947</v>
      </c>
      <c r="M3668" s="3">
        <f t="shared" si="631"/>
        <v>44.802413692267947</v>
      </c>
      <c r="N3668" s="2">
        <f t="shared" si="636"/>
        <v>-59.644541573608095</v>
      </c>
      <c r="O3668" s="2">
        <f>IF('PV model'!$B$2&gt;0, 180-N3668,IF('PV model'!$B$2&lt;0,0-N3668,N3668))</f>
        <v>239.64454157360808</v>
      </c>
      <c r="P3668" s="2">
        <f>ABS(O3668-'PV model'!$B$5)</f>
        <v>34.64454157360808</v>
      </c>
      <c r="Q3668" s="3">
        <f t="shared" si="632"/>
        <v>45.197586307732053</v>
      </c>
      <c r="R3668" s="3">
        <f t="shared" si="637"/>
        <v>1.1224499999999999</v>
      </c>
      <c r="S3668" s="3">
        <f t="shared" si="633"/>
        <v>193.94696653321009</v>
      </c>
      <c r="T3668" s="3">
        <f>(0.5*(1-COS(RADIANS(90-$X$3)))*(D3668+E3668)*'PV model'!$B$4)</f>
        <v>0</v>
      </c>
      <c r="U3668" s="3">
        <f t="shared" si="638"/>
        <v>195.06941653321007</v>
      </c>
      <c r="V3668" s="3">
        <f>('PV model'!$B$13*(U3668/1000)*(1-'PV model'!$B$14*((20+C3668)-25))*'PV model'!$B$10)/'PV model'!$B$12</f>
        <v>19.163753687981131</v>
      </c>
    </row>
    <row r="3669" spans="1:22" x14ac:dyDescent="0.2">
      <c r="A3669" s="10">
        <f t="shared" si="639"/>
        <v>153</v>
      </c>
      <c r="B3669" s="10">
        <f t="shared" si="640"/>
        <v>16</v>
      </c>
      <c r="C3669" s="23">
        <v>9.9</v>
      </c>
      <c r="D3669" s="24">
        <v>1.1224499999999999</v>
      </c>
      <c r="E3669" s="24">
        <v>164.934</v>
      </c>
      <c r="F3669" s="48"/>
      <c r="G3669" s="48"/>
      <c r="H3669" s="1">
        <f t="shared" si="641"/>
        <v>22.187113326365452</v>
      </c>
      <c r="I3669" s="1">
        <f t="shared" si="634"/>
        <v>2.1743991037292276</v>
      </c>
      <c r="J3669" s="4">
        <f>B3669+('PV model'!$B$3/15)+(I3669/60)</f>
        <v>15.759573318395487</v>
      </c>
      <c r="K3669" s="2">
        <f t="shared" si="635"/>
        <v>-56.393599775932309</v>
      </c>
      <c r="L3669" s="2">
        <f>DEGREES(ASIN((((COS(RADIANS('PV model'!$B$2))*COS(RADIANS(H3669))*COS(RADIANS(K3669)))+(SIN(RADIANS('PV model'!$B$2))*SIN(RADIANS(H3669)))))))</f>
        <v>36.977493315233254</v>
      </c>
      <c r="M3669" s="3">
        <f t="shared" si="631"/>
        <v>36.977493315233254</v>
      </c>
      <c r="N3669" s="2">
        <f t="shared" si="636"/>
        <v>-74.873011896589901</v>
      </c>
      <c r="O3669" s="2">
        <f>IF('PV model'!$B$2&gt;0, 180-N3669,IF('PV model'!$B$2&lt;0,0-N3669,N3669))</f>
        <v>254.8730118965899</v>
      </c>
      <c r="P3669" s="2">
        <f>ABS(O3669-'PV model'!$B$5)</f>
        <v>49.873011896589901</v>
      </c>
      <c r="Q3669" s="3">
        <f t="shared" si="632"/>
        <v>53.022506684766746</v>
      </c>
      <c r="R3669" s="3">
        <f t="shared" si="637"/>
        <v>1.1224500000000002</v>
      </c>
      <c r="S3669" s="3">
        <f t="shared" si="633"/>
        <v>165.73771492516207</v>
      </c>
      <c r="T3669" s="3">
        <f>(0.5*(1-COS(RADIANS(90-$X$3)))*(D3669+E3669)*'PV model'!$B$4)</f>
        <v>0</v>
      </c>
      <c r="U3669" s="3">
        <f t="shared" si="638"/>
        <v>166.86016492516205</v>
      </c>
      <c r="V3669" s="3">
        <f>('PV model'!$B$13*(U3669/1000)*(1-'PV model'!$B$14*((20+C3669)-25))*'PV model'!$B$10)/'PV model'!$B$12</f>
        <v>16.352426981035183</v>
      </c>
    </row>
    <row r="3670" spans="1:22" x14ac:dyDescent="0.2">
      <c r="A3670" s="10">
        <f t="shared" si="639"/>
        <v>153</v>
      </c>
      <c r="B3670" s="10">
        <f t="shared" si="640"/>
        <v>17</v>
      </c>
      <c r="C3670" s="23">
        <v>9.6999999999999993</v>
      </c>
      <c r="D3670" s="24">
        <v>0</v>
      </c>
      <c r="E3670" s="24">
        <v>130.536</v>
      </c>
      <c r="F3670" s="48"/>
      <c r="G3670" s="48"/>
      <c r="H3670" s="1">
        <f t="shared" si="641"/>
        <v>22.187113326365452</v>
      </c>
      <c r="I3670" s="1">
        <f t="shared" si="634"/>
        <v>2.1743991037292276</v>
      </c>
      <c r="J3670" s="4">
        <f>B3670+('PV model'!$B$3/15)+(I3670/60)</f>
        <v>16.759573318395486</v>
      </c>
      <c r="K3670" s="2">
        <f t="shared" si="635"/>
        <v>-71.393599775932287</v>
      </c>
      <c r="L3670" s="2">
        <f>DEGREES(ASIN((((COS(RADIANS('PV model'!$B$2))*COS(RADIANS(H3670))*COS(RADIANS(K3670)))+(SIN(RADIANS('PV model'!$B$2))*SIN(RADIANS(H3670)))))))</f>
        <v>28.591135601342291</v>
      </c>
      <c r="M3670" s="3">
        <f t="shared" si="631"/>
        <v>28.591135601342291</v>
      </c>
      <c r="N3670" s="2">
        <f t="shared" si="636"/>
        <v>-88.069025350036071</v>
      </c>
      <c r="O3670" s="2">
        <f>IF('PV model'!$B$2&gt;0, 180-N3670,IF('PV model'!$B$2&lt;0,0-N3670,N3670))</f>
        <v>268.0690253500361</v>
      </c>
      <c r="P3670" s="2">
        <f>ABS(O3670-'PV model'!$B$5)</f>
        <v>63.0690253500361</v>
      </c>
      <c r="Q3670" s="3">
        <f t="shared" si="632"/>
        <v>61.408864398657705</v>
      </c>
      <c r="R3670" s="3">
        <f t="shared" si="637"/>
        <v>0</v>
      </c>
      <c r="S3670" s="3">
        <f t="shared" si="633"/>
        <v>130.536</v>
      </c>
      <c r="T3670" s="3">
        <f>(0.5*(1-COS(RADIANS(90-$X$3)))*(D3670+E3670)*'PV model'!$B$4)</f>
        <v>0</v>
      </c>
      <c r="U3670" s="3">
        <f t="shared" si="638"/>
        <v>130.536</v>
      </c>
      <c r="V3670" s="3">
        <f>('PV model'!$B$13*(U3670/1000)*(1-'PV model'!$B$14*((20+C3670)-25))*'PV model'!$B$10)/'PV model'!$B$12</f>
        <v>12.803069043072</v>
      </c>
    </row>
    <row r="3671" spans="1:22" x14ac:dyDescent="0.2">
      <c r="A3671" s="10">
        <f t="shared" si="639"/>
        <v>153</v>
      </c>
      <c r="B3671" s="10">
        <f t="shared" si="640"/>
        <v>18</v>
      </c>
      <c r="C3671" s="23">
        <v>9.6999999999999993</v>
      </c>
      <c r="D3671" s="24">
        <v>0</v>
      </c>
      <c r="E3671" s="24">
        <v>90.846000000000004</v>
      </c>
      <c r="F3671" s="48"/>
      <c r="G3671" s="48"/>
      <c r="H3671" s="1">
        <f t="shared" si="641"/>
        <v>22.187113326365452</v>
      </c>
      <c r="I3671" s="1">
        <f t="shared" si="634"/>
        <v>2.1743991037292276</v>
      </c>
      <c r="J3671" s="4">
        <f>B3671+('PV model'!$B$3/15)+(I3671/60)</f>
        <v>17.759573318395486</v>
      </c>
      <c r="K3671" s="2">
        <f t="shared" si="635"/>
        <v>-86.393599775932287</v>
      </c>
      <c r="L3671" s="2">
        <f>DEGREES(ASIN((((COS(RADIANS('PV model'!$B$2))*COS(RADIANS(H3671))*COS(RADIANS(K3671)))+(SIN(RADIANS('PV model'!$B$2))*SIN(RADIANS(H3671)))))))</f>
        <v>20.133388712655986</v>
      </c>
      <c r="M3671" s="3">
        <f t="shared" si="631"/>
        <v>20.133388712655986</v>
      </c>
      <c r="N3671" s="2">
        <f t="shared" si="636"/>
        <v>-79.823011006218522</v>
      </c>
      <c r="O3671" s="2">
        <f>IF('PV model'!$B$2&gt;0, 180-N3671,IF('PV model'!$B$2&lt;0,0-N3671,N3671))</f>
        <v>259.82301100621851</v>
      </c>
      <c r="P3671" s="2">
        <f>ABS(O3671-'PV model'!$B$5)</f>
        <v>54.823011006218508</v>
      </c>
      <c r="Q3671" s="3">
        <f t="shared" si="632"/>
        <v>69.866611287344014</v>
      </c>
      <c r="R3671" s="3">
        <f t="shared" si="637"/>
        <v>0</v>
      </c>
      <c r="S3671" s="3">
        <f t="shared" si="633"/>
        <v>90.846000000000004</v>
      </c>
      <c r="T3671" s="3">
        <f>(0.5*(1-COS(RADIANS(90-$X$3)))*(D3671+E3671)*'PV model'!$B$4)</f>
        <v>0</v>
      </c>
      <c r="U3671" s="3">
        <f t="shared" si="638"/>
        <v>90.846000000000004</v>
      </c>
      <c r="V3671" s="3">
        <f>('PV model'!$B$13*(U3671/1000)*(1-'PV model'!$B$14*((20+C3671)-25))*'PV model'!$B$10)/'PV model'!$B$12</f>
        <v>8.9102439961920012</v>
      </c>
    </row>
    <row r="3672" spans="1:22" x14ac:dyDescent="0.2">
      <c r="A3672" s="10">
        <f t="shared" si="639"/>
        <v>153</v>
      </c>
      <c r="B3672" s="10">
        <f t="shared" si="640"/>
        <v>19</v>
      </c>
      <c r="C3672" s="23">
        <v>9</v>
      </c>
      <c r="D3672" s="24">
        <v>0</v>
      </c>
      <c r="E3672" s="24">
        <v>52.038000000000004</v>
      </c>
      <c r="F3672" s="48"/>
      <c r="G3672" s="48"/>
      <c r="H3672" s="1">
        <f t="shared" si="641"/>
        <v>22.187113326365452</v>
      </c>
      <c r="I3672" s="1">
        <f t="shared" si="634"/>
        <v>2.1743991037292276</v>
      </c>
      <c r="J3672" s="4">
        <f>B3672+('PV model'!$B$3/15)+(I3672/60)</f>
        <v>18.759573318395486</v>
      </c>
      <c r="K3672" s="2">
        <f t="shared" si="635"/>
        <v>-101.39359977593229</v>
      </c>
      <c r="L3672" s="2">
        <f>DEGREES(ASIN((((COS(RADIANS('PV model'!$B$2))*COS(RADIANS(H3672))*COS(RADIANS(K3672)))+(SIN(RADIANS('PV model'!$B$2))*SIN(RADIANS(H3672)))))))</f>
        <v>11.982301912659565</v>
      </c>
      <c r="M3672" s="3">
        <f t="shared" si="631"/>
        <v>11.982301912659565</v>
      </c>
      <c r="N3672" s="2">
        <f t="shared" si="636"/>
        <v>-68.113763056062695</v>
      </c>
      <c r="O3672" s="2">
        <f>IF('PV model'!$B$2&gt;0, 180-N3672,IF('PV model'!$B$2&lt;0,0-N3672,N3672))</f>
        <v>248.11376305606268</v>
      </c>
      <c r="P3672" s="2">
        <f>ABS(O3672-'PV model'!$B$5)</f>
        <v>43.11376305606268</v>
      </c>
      <c r="Q3672" s="3">
        <f t="shared" si="632"/>
        <v>78.017698087340435</v>
      </c>
      <c r="R3672" s="3">
        <f t="shared" si="637"/>
        <v>0</v>
      </c>
      <c r="S3672" s="3">
        <f t="shared" si="633"/>
        <v>52.038000000000004</v>
      </c>
      <c r="T3672" s="3">
        <f>(0.5*(1-COS(RADIANS(90-$X$3)))*(D3672+E3672)*'PV model'!$B$4)</f>
        <v>0</v>
      </c>
      <c r="U3672" s="3">
        <f t="shared" si="638"/>
        <v>52.038000000000004</v>
      </c>
      <c r="V3672" s="3">
        <f>('PV model'!$B$13*(U3672/1000)*(1-'PV model'!$B$14*((20+C3672)-25))*'PV model'!$B$10)/'PV model'!$B$12</f>
        <v>5.1184909843199993</v>
      </c>
    </row>
    <row r="3673" spans="1:22" x14ac:dyDescent="0.2">
      <c r="A3673" s="10">
        <f t="shared" si="639"/>
        <v>153</v>
      </c>
      <c r="B3673" s="10">
        <f t="shared" si="640"/>
        <v>20</v>
      </c>
      <c r="C3673" s="23">
        <v>9</v>
      </c>
      <c r="D3673" s="24">
        <v>0</v>
      </c>
      <c r="E3673" s="24">
        <v>20.286000000000001</v>
      </c>
      <c r="F3673" s="48"/>
      <c r="G3673" s="48"/>
      <c r="H3673" s="1">
        <f t="shared" si="641"/>
        <v>22.187113326365452</v>
      </c>
      <c r="I3673" s="1">
        <f t="shared" si="634"/>
        <v>2.1743991037292276</v>
      </c>
      <c r="J3673" s="4">
        <f>B3673+('PV model'!$B$3/15)+(I3673/60)</f>
        <v>19.759573318395486</v>
      </c>
      <c r="K3673" s="2">
        <f t="shared" si="635"/>
        <v>-116.39359977593229</v>
      </c>
      <c r="L3673" s="2">
        <f>DEGREES(ASIN((((COS(RADIANS('PV model'!$B$2))*COS(RADIANS(H3673))*COS(RADIANS(K3673)))+(SIN(RADIANS('PV model'!$B$2))*SIN(RADIANS(H3673)))))))</f>
        <v>4.4778023988835507</v>
      </c>
      <c r="M3673" s="3">
        <f t="shared" si="631"/>
        <v>4.4778023988835507</v>
      </c>
      <c r="N3673" s="2">
        <f t="shared" si="636"/>
        <v>-56.302127938077881</v>
      </c>
      <c r="O3673" s="2">
        <f>IF('PV model'!$B$2&gt;0, 180-N3673,IF('PV model'!$B$2&lt;0,0-N3673,N3673))</f>
        <v>236.30212793807789</v>
      </c>
      <c r="P3673" s="2">
        <f>ABS(O3673-'PV model'!$B$5)</f>
        <v>31.302127938077888</v>
      </c>
      <c r="Q3673" s="3">
        <f t="shared" si="632"/>
        <v>85.522197601116446</v>
      </c>
      <c r="R3673" s="3">
        <f t="shared" si="637"/>
        <v>0</v>
      </c>
      <c r="S3673" s="3">
        <f t="shared" si="633"/>
        <v>20.286000000000001</v>
      </c>
      <c r="T3673" s="3">
        <f>(0.5*(1-COS(RADIANS(90-$X$3)))*(D3673+E3673)*'PV model'!$B$4)</f>
        <v>0</v>
      </c>
      <c r="U3673" s="3">
        <f t="shared" si="638"/>
        <v>20.286000000000001</v>
      </c>
      <c r="V3673" s="3">
        <f>('PV model'!$B$13*(U3673/1000)*(1-'PV model'!$B$14*((20+C3673)-25))*'PV model'!$B$10)/'PV model'!$B$12</f>
        <v>1.9953439430399997</v>
      </c>
    </row>
    <row r="3674" spans="1:22" x14ac:dyDescent="0.2">
      <c r="A3674" s="10">
        <f t="shared" si="639"/>
        <v>153</v>
      </c>
      <c r="B3674" s="10">
        <f t="shared" si="640"/>
        <v>21</v>
      </c>
      <c r="C3674" s="23">
        <v>9</v>
      </c>
      <c r="D3674" s="24">
        <v>0</v>
      </c>
      <c r="E3674" s="24">
        <v>3.528</v>
      </c>
      <c r="F3674" s="48"/>
      <c r="G3674" s="48"/>
      <c r="H3674" s="1">
        <f t="shared" si="641"/>
        <v>22.187113326365452</v>
      </c>
      <c r="I3674" s="1">
        <f t="shared" si="634"/>
        <v>2.1743991037292276</v>
      </c>
      <c r="J3674" s="4">
        <f>B3674+('PV model'!$B$3/15)+(I3674/60)</f>
        <v>20.759573318395486</v>
      </c>
      <c r="K3674" s="2">
        <f t="shared" si="635"/>
        <v>-131.39359977593227</v>
      </c>
      <c r="L3674" s="2">
        <f>DEGREES(ASIN((((COS(RADIANS('PV model'!$B$2))*COS(RADIANS(H3674))*COS(RADIANS(K3674)))+(SIN(RADIANS('PV model'!$B$2))*SIN(RADIANS(H3674)))))))</f>
        <v>-2.0387525891112204</v>
      </c>
      <c r="M3674" s="3">
        <f t="shared" si="631"/>
        <v>0</v>
      </c>
      <c r="N3674" s="2">
        <f t="shared" si="636"/>
        <v>-44.033424313636019</v>
      </c>
      <c r="O3674" s="2">
        <f>IF('PV model'!$B$2&gt;0, 180-N3674,IF('PV model'!$B$2&lt;0,0-N3674,N3674))</f>
        <v>224.03342431363603</v>
      </c>
      <c r="P3674" s="2">
        <f>ABS(O3674-'PV model'!$B$5)</f>
        <v>19.033424313636033</v>
      </c>
      <c r="Q3674" s="3">
        <f t="shared" si="632"/>
        <v>92.038752589111226</v>
      </c>
      <c r="R3674" s="3">
        <f t="shared" si="637"/>
        <v>0</v>
      </c>
      <c r="S3674" s="3">
        <f t="shared" si="633"/>
        <v>3.528</v>
      </c>
      <c r="T3674" s="3">
        <f>(0.5*(1-COS(RADIANS(90-$X$3)))*(D3674+E3674)*'PV model'!$B$4)</f>
        <v>0</v>
      </c>
      <c r="U3674" s="3">
        <f t="shared" si="638"/>
        <v>3.528</v>
      </c>
      <c r="V3674" s="3">
        <f>('PV model'!$B$13*(U3674/1000)*(1-'PV model'!$B$14*((20+C3674)-25))*'PV model'!$B$10)/'PV model'!$B$12</f>
        <v>0.34701633791999997</v>
      </c>
    </row>
    <row r="3675" spans="1:22" x14ac:dyDescent="0.2">
      <c r="A3675" s="10">
        <f t="shared" si="639"/>
        <v>153</v>
      </c>
      <c r="B3675" s="10">
        <f t="shared" si="640"/>
        <v>22</v>
      </c>
      <c r="C3675" s="23">
        <v>8.6999999999999993</v>
      </c>
      <c r="D3675" s="24">
        <v>0</v>
      </c>
      <c r="E3675" s="24">
        <v>0</v>
      </c>
      <c r="F3675" s="48"/>
      <c r="G3675" s="48"/>
      <c r="H3675" s="1">
        <f t="shared" si="641"/>
        <v>22.187113326365452</v>
      </c>
      <c r="I3675" s="1">
        <f t="shared" si="634"/>
        <v>2.1743991037292276</v>
      </c>
      <c r="J3675" s="4">
        <f>B3675+('PV model'!$B$3/15)+(I3675/60)</f>
        <v>21.759573318395486</v>
      </c>
      <c r="K3675" s="2">
        <f t="shared" si="635"/>
        <v>-146.39359977593227</v>
      </c>
      <c r="L3675" s="2">
        <f>DEGREES(ASIN((((COS(RADIANS('PV model'!$B$2))*COS(RADIANS(H3675))*COS(RADIANS(K3675)))+(SIN(RADIANS('PV model'!$B$2))*SIN(RADIANS(H3675)))))))</f>
        <v>-7.2148527530539885</v>
      </c>
      <c r="M3675" s="3">
        <f t="shared" si="631"/>
        <v>0</v>
      </c>
      <c r="N3675" s="2">
        <f t="shared" si="636"/>
        <v>-31.10395330600581</v>
      </c>
      <c r="O3675" s="2">
        <f>IF('PV model'!$B$2&gt;0, 180-N3675,IF('PV model'!$B$2&lt;0,0-N3675,N3675))</f>
        <v>211.10395330600582</v>
      </c>
      <c r="P3675" s="2">
        <f>ABS(O3675-'PV model'!$B$5)</f>
        <v>6.1039533060058204</v>
      </c>
      <c r="Q3675" s="3">
        <f t="shared" si="632"/>
        <v>97.214852753053989</v>
      </c>
      <c r="R3675" s="3">
        <f t="shared" si="637"/>
        <v>0</v>
      </c>
      <c r="S3675" s="3">
        <f t="shared" si="633"/>
        <v>0</v>
      </c>
      <c r="T3675" s="3">
        <f>(0.5*(1-COS(RADIANS(90-$X$3)))*(D3675+E3675)*'PV model'!$B$4)</f>
        <v>0</v>
      </c>
      <c r="U3675" s="3">
        <f t="shared" si="638"/>
        <v>0</v>
      </c>
      <c r="V3675" s="3">
        <f>('PV model'!$B$13*(U3675/1000)*(1-'PV model'!$B$14*((20+C3675)-25))*'PV model'!$B$10)/'PV model'!$B$12</f>
        <v>0</v>
      </c>
    </row>
    <row r="3676" spans="1:22" x14ac:dyDescent="0.2">
      <c r="A3676" s="10">
        <f t="shared" si="639"/>
        <v>153</v>
      </c>
      <c r="B3676" s="10">
        <f t="shared" si="640"/>
        <v>23</v>
      </c>
      <c r="C3676" s="23">
        <v>8.6999999999999993</v>
      </c>
      <c r="D3676" s="24">
        <v>0</v>
      </c>
      <c r="E3676" s="24">
        <v>0</v>
      </c>
      <c r="F3676" s="48"/>
      <c r="G3676" s="48"/>
      <c r="H3676" s="1">
        <f t="shared" si="641"/>
        <v>22.187113326365452</v>
      </c>
      <c r="I3676" s="1">
        <f t="shared" si="634"/>
        <v>2.1743991037292276</v>
      </c>
      <c r="J3676" s="4">
        <f>B3676+('PV model'!$B$3/15)+(I3676/60)</f>
        <v>22.759573318395486</v>
      </c>
      <c r="K3676" s="2">
        <f t="shared" si="635"/>
        <v>-161.39359977593227</v>
      </c>
      <c r="L3676" s="2">
        <f>DEGREES(ASIN((((COS(RADIANS('PV model'!$B$2))*COS(RADIANS(H3676))*COS(RADIANS(K3676)))+(SIN(RADIANS('PV model'!$B$2))*SIN(RADIANS(H3676)))))))</f>
        <v>-10.709975951003523</v>
      </c>
      <c r="M3676" s="3">
        <f t="shared" si="631"/>
        <v>0</v>
      </c>
      <c r="N3676" s="2">
        <f t="shared" si="636"/>
        <v>-17.498320385619429</v>
      </c>
      <c r="O3676" s="2">
        <f>IF('PV model'!$B$2&gt;0, 180-N3676,IF('PV model'!$B$2&lt;0,0-N3676,N3676))</f>
        <v>197.49832038561942</v>
      </c>
      <c r="P3676" s="2">
        <f>ABS(O3676-'PV model'!$B$5)</f>
        <v>7.5016796143805777</v>
      </c>
      <c r="Q3676" s="3">
        <f t="shared" si="632"/>
        <v>100.70997595100351</v>
      </c>
      <c r="R3676" s="3">
        <f t="shared" si="637"/>
        <v>0</v>
      </c>
      <c r="S3676" s="3">
        <f t="shared" si="633"/>
        <v>0</v>
      </c>
      <c r="T3676" s="3">
        <f>(0.5*(1-COS(RADIANS(90-$X$3)))*(D3676+E3676)*'PV model'!$B$4)</f>
        <v>0</v>
      </c>
      <c r="U3676" s="3">
        <f t="shared" si="638"/>
        <v>0</v>
      </c>
      <c r="V3676" s="3">
        <f>('PV model'!$B$13*(U3676/1000)*(1-'PV model'!$B$14*((20+C3676)-25))*'PV model'!$B$10)/'PV model'!$B$12</f>
        <v>0</v>
      </c>
    </row>
    <row r="3677" spans="1:22" x14ac:dyDescent="0.2">
      <c r="A3677" s="10">
        <f t="shared" si="639"/>
        <v>153</v>
      </c>
      <c r="B3677" s="10">
        <f t="shared" si="640"/>
        <v>24</v>
      </c>
      <c r="C3677" s="23">
        <v>8.3000000000000007</v>
      </c>
      <c r="D3677" s="24">
        <v>0</v>
      </c>
      <c r="E3677" s="24">
        <v>0</v>
      </c>
      <c r="F3677" s="48"/>
      <c r="G3677" s="48"/>
      <c r="H3677" s="1">
        <f t="shared" si="641"/>
        <v>22.187113326365452</v>
      </c>
      <c r="I3677" s="1">
        <f t="shared" si="634"/>
        <v>2.1743991037292276</v>
      </c>
      <c r="J3677" s="4">
        <f>B3677+('PV model'!$B$3/15)+(I3677/60)</f>
        <v>23.759573318395486</v>
      </c>
      <c r="K3677" s="2">
        <f t="shared" si="635"/>
        <v>-176.39359977593227</v>
      </c>
      <c r="L3677" s="2">
        <f>DEGREES(ASIN((((COS(RADIANS('PV model'!$B$2))*COS(RADIANS(H3677))*COS(RADIANS(K3677)))+(SIN(RADIANS('PV model'!$B$2))*SIN(RADIANS(H3677)))))))</f>
        <v>-12.251985427438665</v>
      </c>
      <c r="M3677" s="3">
        <f t="shared" si="631"/>
        <v>0</v>
      </c>
      <c r="N3677" s="2">
        <f t="shared" si="636"/>
        <v>-3.416966333585266</v>
      </c>
      <c r="O3677" s="2">
        <f>IF('PV model'!$B$2&gt;0, 180-N3677,IF('PV model'!$B$2&lt;0,0-N3677,N3677))</f>
        <v>183.41696633358526</v>
      </c>
      <c r="P3677" s="2">
        <f>ABS(O3677-'PV model'!$B$5)</f>
        <v>21.583033666414735</v>
      </c>
      <c r="Q3677" s="3">
        <f t="shared" si="632"/>
        <v>102.25198542743867</v>
      </c>
      <c r="R3677" s="3">
        <f t="shared" si="637"/>
        <v>0</v>
      </c>
      <c r="S3677" s="3">
        <f t="shared" si="633"/>
        <v>0</v>
      </c>
      <c r="T3677" s="3">
        <f>(0.5*(1-COS(RADIANS(90-$X$3)))*(D3677+E3677)*'PV model'!$B$4)</f>
        <v>0</v>
      </c>
      <c r="U3677" s="3">
        <f t="shared" si="638"/>
        <v>0</v>
      </c>
      <c r="V3677" s="3">
        <f>('PV model'!$B$13*(U3677/1000)*(1-'PV model'!$B$14*((20+C3677)-25))*'PV model'!$B$10)/'PV model'!$B$12</f>
        <v>0</v>
      </c>
    </row>
    <row r="3678" spans="1:22" x14ac:dyDescent="0.2">
      <c r="A3678" s="10">
        <f t="shared" si="639"/>
        <v>154</v>
      </c>
      <c r="B3678" s="10">
        <f t="shared" si="640"/>
        <v>1</v>
      </c>
      <c r="C3678" s="23">
        <v>8</v>
      </c>
      <c r="D3678" s="24">
        <v>0</v>
      </c>
      <c r="E3678" s="24">
        <v>0</v>
      </c>
      <c r="F3678" s="48"/>
      <c r="G3678" s="48"/>
      <c r="H3678" s="1">
        <f t="shared" si="641"/>
        <v>22.315300586626989</v>
      </c>
      <c r="I3678" s="1">
        <f t="shared" si="634"/>
        <v>2.0161259613632057</v>
      </c>
      <c r="J3678" s="4">
        <f>B3678+('PV model'!$B$3/15)+(I3678/60)</f>
        <v>0.75693543268938679</v>
      </c>
      <c r="K3678" s="2">
        <f t="shared" si="635"/>
        <v>168.64596850965918</v>
      </c>
      <c r="L3678" s="2">
        <f>DEGREES(ASIN((((COS(RADIANS('PV model'!$B$2))*COS(RADIANS(H3678))*COS(RADIANS(K3678)))+(SIN(RADIANS('PV model'!$B$2))*SIN(RADIANS(H3678)))))))</f>
        <v>-11.584274198927298</v>
      </c>
      <c r="M3678" s="3">
        <f t="shared" si="631"/>
        <v>0</v>
      </c>
      <c r="N3678" s="2">
        <f t="shared" si="636"/>
        <v>10.714414428609793</v>
      </c>
      <c r="O3678" s="2">
        <f>IF('PV model'!$B$2&gt;0, 180-N3678,IF('PV model'!$B$2&lt;0,0-N3678,N3678))</f>
        <v>169.28558557139021</v>
      </c>
      <c r="P3678" s="2">
        <f>ABS(O3678-'PV model'!$B$5)</f>
        <v>35.714414428609786</v>
      </c>
      <c r="Q3678" s="3">
        <f t="shared" si="632"/>
        <v>101.5842741989273</v>
      </c>
      <c r="R3678" s="3">
        <f t="shared" si="637"/>
        <v>0</v>
      </c>
      <c r="S3678" s="3">
        <f t="shared" si="633"/>
        <v>0</v>
      </c>
      <c r="T3678" s="3">
        <f>(0.5*(1-COS(RADIANS(90-$X$3)))*(D3678+E3678)*'PV model'!$B$4)</f>
        <v>0</v>
      </c>
      <c r="U3678" s="3">
        <f t="shared" si="638"/>
        <v>0</v>
      </c>
      <c r="V3678" s="3">
        <f>('PV model'!$B$13*(U3678/1000)*(1-'PV model'!$B$14*((20+C3678)-25))*'PV model'!$B$10)/'PV model'!$B$12</f>
        <v>0</v>
      </c>
    </row>
    <row r="3679" spans="1:22" x14ac:dyDescent="0.2">
      <c r="A3679" s="10">
        <f t="shared" si="639"/>
        <v>154</v>
      </c>
      <c r="B3679" s="10">
        <f t="shared" si="640"/>
        <v>2</v>
      </c>
      <c r="C3679" s="23">
        <v>7.9</v>
      </c>
      <c r="D3679" s="24">
        <v>0</v>
      </c>
      <c r="E3679" s="24">
        <v>0</v>
      </c>
      <c r="F3679" s="48"/>
      <c r="G3679" s="48"/>
      <c r="H3679" s="1">
        <f t="shared" si="641"/>
        <v>22.315300586626989</v>
      </c>
      <c r="I3679" s="1">
        <f t="shared" si="634"/>
        <v>2.0161259613632057</v>
      </c>
      <c r="J3679" s="4">
        <f>B3679+('PV model'!$B$3/15)+(I3679/60)</f>
        <v>1.7569354326893869</v>
      </c>
      <c r="K3679" s="2">
        <f t="shared" si="635"/>
        <v>153.64596850965918</v>
      </c>
      <c r="L3679" s="2">
        <f>DEGREES(ASIN((((COS(RADIANS('PV model'!$B$2))*COS(RADIANS(H3679))*COS(RADIANS(K3679)))+(SIN(RADIANS('PV model'!$B$2))*SIN(RADIANS(H3679)))))))</f>
        <v>-9.0098841280735353</v>
      </c>
      <c r="M3679" s="3">
        <f t="shared" si="631"/>
        <v>0</v>
      </c>
      <c r="N3679" s="2">
        <f t="shared" si="636"/>
        <v>24.569782275733285</v>
      </c>
      <c r="O3679" s="2">
        <f>IF('PV model'!$B$2&gt;0, 180-N3679,IF('PV model'!$B$2&lt;0,0-N3679,N3679))</f>
        <v>155.43021772426673</v>
      </c>
      <c r="P3679" s="2">
        <f>ABS(O3679-'PV model'!$B$5)</f>
        <v>49.569782275733274</v>
      </c>
      <c r="Q3679" s="3">
        <f t="shared" si="632"/>
        <v>99.009884128073537</v>
      </c>
      <c r="R3679" s="3">
        <f t="shared" si="637"/>
        <v>0</v>
      </c>
      <c r="S3679" s="3">
        <f t="shared" si="633"/>
        <v>0</v>
      </c>
      <c r="T3679" s="3">
        <f>(0.5*(1-COS(RADIANS(90-$X$3)))*(D3679+E3679)*'PV model'!$B$4)</f>
        <v>0</v>
      </c>
      <c r="U3679" s="3">
        <f t="shared" si="638"/>
        <v>0</v>
      </c>
      <c r="V3679" s="3">
        <f>('PV model'!$B$13*(U3679/1000)*(1-'PV model'!$B$14*((20+C3679)-25))*'PV model'!$B$10)/'PV model'!$B$12</f>
        <v>0</v>
      </c>
    </row>
    <row r="3680" spans="1:22" x14ac:dyDescent="0.2">
      <c r="A3680" s="10">
        <f t="shared" si="639"/>
        <v>154</v>
      </c>
      <c r="B3680" s="10">
        <f t="shared" si="640"/>
        <v>3</v>
      </c>
      <c r="C3680" s="23">
        <v>7.9</v>
      </c>
      <c r="D3680" s="24">
        <v>0</v>
      </c>
      <c r="E3680" s="24">
        <v>0</v>
      </c>
      <c r="F3680" s="48"/>
      <c r="G3680" s="48"/>
      <c r="H3680" s="1">
        <f t="shared" si="641"/>
        <v>22.315300586626989</v>
      </c>
      <c r="I3680" s="1">
        <f t="shared" si="634"/>
        <v>2.0161259613632057</v>
      </c>
      <c r="J3680" s="4">
        <f>B3680+('PV model'!$B$3/15)+(I3680/60)</f>
        <v>2.7569354326893865</v>
      </c>
      <c r="K3680" s="2">
        <f t="shared" si="635"/>
        <v>138.64596850965918</v>
      </c>
      <c r="L3680" s="2">
        <f>DEGREES(ASIN((((COS(RADIANS('PV model'!$B$2))*COS(RADIANS(H3680))*COS(RADIANS(K3680)))+(SIN(RADIANS('PV model'!$B$2))*SIN(RADIANS(H3680)))))))</f>
        <v>-4.6117348276920662</v>
      </c>
      <c r="M3680" s="3">
        <f t="shared" si="631"/>
        <v>0</v>
      </c>
      <c r="N3680" s="2">
        <f t="shared" si="636"/>
        <v>37.82222511970879</v>
      </c>
      <c r="O3680" s="2">
        <f>IF('PV model'!$B$2&gt;0, 180-N3680,IF('PV model'!$B$2&lt;0,0-N3680,N3680))</f>
        <v>142.17777488029122</v>
      </c>
      <c r="P3680" s="2">
        <f>ABS(O3680-'PV model'!$B$5)</f>
        <v>62.822225119708776</v>
      </c>
      <c r="Q3680" s="3">
        <f t="shared" si="632"/>
        <v>94.611734827692075</v>
      </c>
      <c r="R3680" s="3">
        <f t="shared" si="637"/>
        <v>0</v>
      </c>
      <c r="S3680" s="3">
        <f t="shared" si="633"/>
        <v>0</v>
      </c>
      <c r="T3680" s="3">
        <f>(0.5*(1-COS(RADIANS(90-$X$3)))*(D3680+E3680)*'PV model'!$B$4)</f>
        <v>0</v>
      </c>
      <c r="U3680" s="3">
        <f t="shared" si="638"/>
        <v>0</v>
      </c>
      <c r="V3680" s="3">
        <f>('PV model'!$B$13*(U3680/1000)*(1-'PV model'!$B$14*((20+C3680)-25))*'PV model'!$B$10)/'PV model'!$B$12</f>
        <v>0</v>
      </c>
    </row>
    <row r="3681" spans="1:22" x14ac:dyDescent="0.2">
      <c r="A3681" s="10">
        <f t="shared" si="639"/>
        <v>154</v>
      </c>
      <c r="B3681" s="10">
        <f t="shared" si="640"/>
        <v>4</v>
      </c>
      <c r="C3681" s="23">
        <v>7.4</v>
      </c>
      <c r="D3681" s="24">
        <v>0</v>
      </c>
      <c r="E3681" s="24">
        <v>0.88200000000000001</v>
      </c>
      <c r="F3681" s="48"/>
      <c r="G3681" s="48"/>
      <c r="H3681" s="1">
        <f t="shared" si="641"/>
        <v>22.315300586626989</v>
      </c>
      <c r="I3681" s="1">
        <f t="shared" si="634"/>
        <v>2.0161259613632057</v>
      </c>
      <c r="J3681" s="4">
        <f>B3681+('PV model'!$B$3/15)+(I3681/60)</f>
        <v>3.7569354326893865</v>
      </c>
      <c r="K3681" s="2">
        <f t="shared" si="635"/>
        <v>123.6459685096592</v>
      </c>
      <c r="L3681" s="2">
        <f>DEGREES(ASIN((((COS(RADIANS('PV model'!$B$2))*COS(RADIANS(H3681))*COS(RADIANS(K3681)))+(SIN(RADIANS('PV model'!$B$2))*SIN(RADIANS(H3681)))))))</f>
        <v>1.2951810016538736</v>
      </c>
      <c r="M3681" s="3">
        <f t="shared" si="631"/>
        <v>1.2951810016538736</v>
      </c>
      <c r="N3681" s="2">
        <f t="shared" si="636"/>
        <v>50.383372004878893</v>
      </c>
      <c r="O3681" s="2">
        <f>IF('PV model'!$B$2&gt;0, 180-N3681,IF('PV model'!$B$2&lt;0,0-N3681,N3681))</f>
        <v>129.61662799512112</v>
      </c>
      <c r="P3681" s="2">
        <f>ABS(O3681-'PV model'!$B$5)</f>
        <v>75.383372004878879</v>
      </c>
      <c r="Q3681" s="3">
        <f t="shared" si="632"/>
        <v>88.704818998346127</v>
      </c>
      <c r="R3681" s="3">
        <f t="shared" si="637"/>
        <v>0</v>
      </c>
      <c r="S3681" s="3">
        <f t="shared" si="633"/>
        <v>0.88200000000000001</v>
      </c>
      <c r="T3681" s="3">
        <f>(0.5*(1-COS(RADIANS(90-$X$3)))*(D3681+E3681)*'PV model'!$B$4)</f>
        <v>0</v>
      </c>
      <c r="U3681" s="3">
        <f t="shared" si="638"/>
        <v>0.88200000000000001</v>
      </c>
      <c r="V3681" s="3">
        <f>('PV model'!$B$13*(U3681/1000)*(1-'PV model'!$B$14*((20+C3681)-25))*'PV model'!$B$10)/'PV model'!$B$12</f>
        <v>8.7318338688E-2</v>
      </c>
    </row>
    <row r="3682" spans="1:22" x14ac:dyDescent="0.2">
      <c r="A3682" s="10">
        <f t="shared" si="639"/>
        <v>154</v>
      </c>
      <c r="B3682" s="10">
        <f t="shared" si="640"/>
        <v>5</v>
      </c>
      <c r="C3682" s="23">
        <v>7.4</v>
      </c>
      <c r="D3682" s="24">
        <v>0</v>
      </c>
      <c r="E3682" s="24">
        <v>19.404</v>
      </c>
      <c r="F3682" s="48"/>
      <c r="G3682" s="48"/>
      <c r="H3682" s="1">
        <f t="shared" si="641"/>
        <v>22.315300586626989</v>
      </c>
      <c r="I3682" s="1">
        <f t="shared" si="634"/>
        <v>2.0161259613632057</v>
      </c>
      <c r="J3682" s="4">
        <f>B3682+('PV model'!$B$3/15)+(I3682/60)</f>
        <v>4.7569354326893869</v>
      </c>
      <c r="K3682" s="2">
        <f t="shared" si="635"/>
        <v>108.6459685096592</v>
      </c>
      <c r="L3682" s="2">
        <f>DEGREES(ASIN((((COS(RADIANS('PV model'!$B$2))*COS(RADIANS(H3682))*COS(RADIANS(K3682)))+(SIN(RADIANS('PV model'!$B$2))*SIN(RADIANS(H3682)))))))</f>
        <v>8.3601190367436686</v>
      </c>
      <c r="M3682" s="3">
        <f t="shared" si="631"/>
        <v>8.3601190367436686</v>
      </c>
      <c r="N3682" s="2">
        <f t="shared" si="636"/>
        <v>62.370624030465628</v>
      </c>
      <c r="O3682" s="2">
        <f>IF('PV model'!$B$2&gt;0, 180-N3682,IF('PV model'!$B$2&lt;0,0-N3682,N3682))</f>
        <v>117.62937596953438</v>
      </c>
      <c r="P3682" s="2">
        <f>ABS(O3682-'PV model'!$B$5)</f>
        <v>87.370624030465621</v>
      </c>
      <c r="Q3682" s="3">
        <f t="shared" si="632"/>
        <v>81.639880963256331</v>
      </c>
      <c r="R3682" s="3">
        <f t="shared" si="637"/>
        <v>0</v>
      </c>
      <c r="S3682" s="3">
        <f t="shared" si="633"/>
        <v>19.404</v>
      </c>
      <c r="T3682" s="3">
        <f>(0.5*(1-COS(RADIANS(90-$X$3)))*(D3682+E3682)*'PV model'!$B$4)</f>
        <v>0</v>
      </c>
      <c r="U3682" s="3">
        <f t="shared" si="638"/>
        <v>19.404</v>
      </c>
      <c r="V3682" s="3">
        <f>('PV model'!$B$13*(U3682/1000)*(1-'PV model'!$B$14*((20+C3682)-25))*'PV model'!$B$10)/'PV model'!$B$12</f>
        <v>1.9210034511360001</v>
      </c>
    </row>
    <row r="3683" spans="1:22" x14ac:dyDescent="0.2">
      <c r="A3683" s="10">
        <f t="shared" si="639"/>
        <v>154</v>
      </c>
      <c r="B3683" s="10">
        <f t="shared" si="640"/>
        <v>6</v>
      </c>
      <c r="C3683" s="23">
        <v>8.6999999999999993</v>
      </c>
      <c r="D3683" s="24">
        <v>59.489850000000004</v>
      </c>
      <c r="E3683" s="24">
        <v>66.149999999999991</v>
      </c>
      <c r="F3683" s="48"/>
      <c r="G3683" s="48"/>
      <c r="H3683" s="1">
        <f t="shared" si="641"/>
        <v>22.315300586626989</v>
      </c>
      <c r="I3683" s="1">
        <f t="shared" si="634"/>
        <v>2.0161259613632057</v>
      </c>
      <c r="J3683" s="4">
        <f>B3683+('PV model'!$B$3/15)+(I3683/60)</f>
        <v>5.7569354326893869</v>
      </c>
      <c r="K3683" s="2">
        <f t="shared" si="635"/>
        <v>93.645968509659198</v>
      </c>
      <c r="L3683" s="2">
        <f>DEGREES(ASIN((((COS(RADIANS('PV model'!$B$2))*COS(RADIANS(H3683))*COS(RADIANS(K3683)))+(SIN(RADIANS('PV model'!$B$2))*SIN(RADIANS(H3683)))))))</f>
        <v>16.236475324830792</v>
      </c>
      <c r="M3683" s="3">
        <f t="shared" si="631"/>
        <v>16.236475324830792</v>
      </c>
      <c r="N3683" s="2">
        <f t="shared" si="636"/>
        <v>74.067979587756696</v>
      </c>
      <c r="O3683" s="2">
        <f>IF('PV model'!$B$2&gt;0, 180-N3683,IF('PV model'!$B$2&lt;0,0-N3683,N3683))</f>
        <v>105.9320204122433</v>
      </c>
      <c r="P3683" s="2">
        <f>ABS(O3683-'PV model'!$B$5)</f>
        <v>99.067979587756696</v>
      </c>
      <c r="Q3683" s="3">
        <f t="shared" si="632"/>
        <v>73.763524675169208</v>
      </c>
      <c r="R3683" s="3">
        <f t="shared" si="637"/>
        <v>59.489850000000011</v>
      </c>
      <c r="S3683" s="3">
        <f t="shared" si="633"/>
        <v>78.333112725406451</v>
      </c>
      <c r="T3683" s="3">
        <f>(0.5*(1-COS(RADIANS(90-$X$3)))*(D3683+E3683)*'PV model'!$B$4)</f>
        <v>0</v>
      </c>
      <c r="U3683" s="3">
        <f t="shared" si="638"/>
        <v>137.82296272540646</v>
      </c>
      <c r="V3683" s="3">
        <f>('PV model'!$B$13*(U3683/1000)*(1-'PV model'!$B$14*((20+C3683)-25))*'PV model'!$B$10)/'PV model'!$B$12</f>
        <v>13.572886960391958</v>
      </c>
    </row>
    <row r="3684" spans="1:22" x14ac:dyDescent="0.2">
      <c r="A3684" s="10">
        <f t="shared" si="639"/>
        <v>154</v>
      </c>
      <c r="B3684" s="10">
        <f t="shared" si="640"/>
        <v>7</v>
      </c>
      <c r="C3684" s="23">
        <v>9.6999999999999993</v>
      </c>
      <c r="D3684" s="24">
        <v>118.97970000000001</v>
      </c>
      <c r="E3684" s="24">
        <v>133.18200000000002</v>
      </c>
      <c r="F3684" s="48"/>
      <c r="G3684" s="48"/>
      <c r="H3684" s="1">
        <f t="shared" si="641"/>
        <v>22.315300586626989</v>
      </c>
      <c r="I3684" s="1">
        <f t="shared" si="634"/>
        <v>2.0161259613632057</v>
      </c>
      <c r="J3684" s="4">
        <f>B3684+('PV model'!$B$3/15)+(I3684/60)</f>
        <v>6.7569354326893869</v>
      </c>
      <c r="K3684" s="2">
        <f t="shared" si="635"/>
        <v>78.645968509659198</v>
      </c>
      <c r="L3684" s="2">
        <f>DEGREES(ASIN((((COS(RADIANS('PV model'!$B$2))*COS(RADIANS(H3684))*COS(RADIANS(K3684)))+(SIN(RADIANS('PV model'!$B$2))*SIN(RADIANS(H3684)))))))</f>
        <v>24.587419255253902</v>
      </c>
      <c r="M3684" s="3">
        <f t="shared" si="631"/>
        <v>24.587419255253902</v>
      </c>
      <c r="N3684" s="2">
        <f t="shared" si="636"/>
        <v>85.902767260336816</v>
      </c>
      <c r="O3684" s="2">
        <f>IF('PV model'!$B$2&gt;0, 180-N3684,IF('PV model'!$B$2&lt;0,0-N3684,N3684))</f>
        <v>94.097232739663184</v>
      </c>
      <c r="P3684" s="2">
        <f>ABS(O3684-'PV model'!$B$5)</f>
        <v>110.90276726033682</v>
      </c>
      <c r="Q3684" s="3">
        <f t="shared" si="632"/>
        <v>65.412580744746094</v>
      </c>
      <c r="R3684" s="3">
        <f t="shared" si="637"/>
        <v>118.97970000000005</v>
      </c>
      <c r="S3684" s="3">
        <f t="shared" si="633"/>
        <v>164.25172603577448</v>
      </c>
      <c r="T3684" s="3">
        <f>(0.5*(1-COS(RADIANS(90-$X$3)))*(D3684+E3684)*'PV model'!$B$4)</f>
        <v>0</v>
      </c>
      <c r="U3684" s="3">
        <f t="shared" si="638"/>
        <v>283.23142603577452</v>
      </c>
      <c r="V3684" s="3">
        <f>('PV model'!$B$13*(U3684/1000)*(1-'PV model'!$B$14*((20+C3684)-25))*'PV model'!$B$10)/'PV model'!$B$12</f>
        <v>27.77955125562114</v>
      </c>
    </row>
    <row r="3685" spans="1:22" x14ac:dyDescent="0.2">
      <c r="A3685" s="10">
        <f t="shared" si="639"/>
        <v>154</v>
      </c>
      <c r="B3685" s="10">
        <f t="shared" si="640"/>
        <v>8</v>
      </c>
      <c r="C3685" s="23">
        <v>9.6</v>
      </c>
      <c r="D3685" s="24">
        <v>216.63284999999999</v>
      </c>
      <c r="E3685" s="24">
        <v>185.22</v>
      </c>
      <c r="F3685" s="48"/>
      <c r="G3685" s="48"/>
      <c r="H3685" s="1">
        <f t="shared" si="641"/>
        <v>22.315300586626989</v>
      </c>
      <c r="I3685" s="1">
        <f t="shared" si="634"/>
        <v>2.0161259613632057</v>
      </c>
      <c r="J3685" s="4">
        <f>B3685+('PV model'!$B$3/15)+(I3685/60)</f>
        <v>7.7569354326893869</v>
      </c>
      <c r="K3685" s="2">
        <f t="shared" si="635"/>
        <v>63.645968509659198</v>
      </c>
      <c r="L3685" s="2">
        <f>DEGREES(ASIN((((COS(RADIANS('PV model'!$B$2))*COS(RADIANS(H3685))*COS(RADIANS(K3685)))+(SIN(RADIANS('PV model'!$B$2))*SIN(RADIANS(H3685)))))))</f>
        <v>33.060879491950502</v>
      </c>
      <c r="M3685" s="3">
        <f t="shared" si="631"/>
        <v>33.060879491950502</v>
      </c>
      <c r="N3685" s="2">
        <f t="shared" si="636"/>
        <v>81.534527630391153</v>
      </c>
      <c r="O3685" s="2">
        <f>IF('PV model'!$B$2&gt;0, 180-N3685,IF('PV model'!$B$2&lt;0,0-N3685,N3685))</f>
        <v>98.465472369608847</v>
      </c>
      <c r="P3685" s="2">
        <f>ABS(O3685-'PV model'!$B$5)</f>
        <v>106.53452763039115</v>
      </c>
      <c r="Q3685" s="3">
        <f t="shared" si="632"/>
        <v>56.939120508049498</v>
      </c>
      <c r="R3685" s="3">
        <f t="shared" si="637"/>
        <v>216.63284999999999</v>
      </c>
      <c r="S3685" s="3">
        <f t="shared" si="633"/>
        <v>240.11983361561545</v>
      </c>
      <c r="T3685" s="3">
        <f>(0.5*(1-COS(RADIANS(90-$X$3)))*(D3685+E3685)*'PV model'!$B$4)</f>
        <v>0</v>
      </c>
      <c r="U3685" s="3">
        <f t="shared" si="638"/>
        <v>456.75268361561541</v>
      </c>
      <c r="V3685" s="3">
        <f>('PV model'!$B$13*(U3685/1000)*(1-'PV model'!$B$14*((20+C3685)-25))*'PV model'!$B$10)/'PV model'!$B$12</f>
        <v>44.81690948633932</v>
      </c>
    </row>
    <row r="3686" spans="1:22" x14ac:dyDescent="0.2">
      <c r="A3686" s="10">
        <f t="shared" si="639"/>
        <v>154</v>
      </c>
      <c r="B3686" s="10">
        <f t="shared" si="640"/>
        <v>9</v>
      </c>
      <c r="C3686" s="23">
        <v>11.9</v>
      </c>
      <c r="D3686" s="24">
        <v>296.32679999999999</v>
      </c>
      <c r="E3686" s="24">
        <v>224.91</v>
      </c>
      <c r="F3686" s="48"/>
      <c r="G3686" s="48"/>
      <c r="H3686" s="1">
        <f t="shared" si="641"/>
        <v>22.315300586626989</v>
      </c>
      <c r="I3686" s="1">
        <f t="shared" si="634"/>
        <v>2.0161259613632057</v>
      </c>
      <c r="J3686" s="4">
        <f>B3686+('PV model'!$B$3/15)+(I3686/60)</f>
        <v>8.7569354326893869</v>
      </c>
      <c r="K3686" s="2">
        <f t="shared" si="635"/>
        <v>48.645968509659198</v>
      </c>
      <c r="L3686" s="2">
        <f>DEGREES(ASIN((((COS(RADIANS('PV model'!$B$2))*COS(RADIANS(H3686))*COS(RADIANS(K3686)))+(SIN(RADIANS('PV model'!$B$2))*SIN(RADIANS(H3686)))))))</f>
        <v>41.233313494524218</v>
      </c>
      <c r="M3686" s="3">
        <f t="shared" si="631"/>
        <v>41.233313494524218</v>
      </c>
      <c r="N3686" s="2">
        <f t="shared" si="636"/>
        <v>67.428007526663393</v>
      </c>
      <c r="O3686" s="2">
        <f>IF('PV model'!$B$2&gt;0, 180-N3686,IF('PV model'!$B$2&lt;0,0-N3686,N3686))</f>
        <v>112.57199247333661</v>
      </c>
      <c r="P3686" s="2">
        <f>ABS(O3686-'PV model'!$B$5)</f>
        <v>92.428007526663393</v>
      </c>
      <c r="Q3686" s="3">
        <f t="shared" si="632"/>
        <v>48.766686505475782</v>
      </c>
      <c r="R3686" s="3">
        <f t="shared" si="637"/>
        <v>296.32679999999999</v>
      </c>
      <c r="S3686" s="3">
        <f t="shared" si="633"/>
        <v>295.95236506445974</v>
      </c>
      <c r="T3686" s="3">
        <f>(0.5*(1-COS(RADIANS(90-$X$3)))*(D3686+E3686)*'PV model'!$B$4)</f>
        <v>0</v>
      </c>
      <c r="U3686" s="3">
        <f t="shared" si="638"/>
        <v>592.27916506445968</v>
      </c>
      <c r="V3686" s="3">
        <f>('PV model'!$B$13*(U3686/1000)*(1-'PV model'!$B$14*((20+C3686)-25))*'PV model'!$B$10)/'PV model'!$B$12</f>
        <v>57.570188720463705</v>
      </c>
    </row>
    <row r="3687" spans="1:22" x14ac:dyDescent="0.2">
      <c r="A3687" s="10">
        <f t="shared" si="639"/>
        <v>154</v>
      </c>
      <c r="B3687" s="10">
        <f t="shared" si="640"/>
        <v>10</v>
      </c>
      <c r="C3687" s="23">
        <v>11.8</v>
      </c>
      <c r="D3687" s="24">
        <v>338.97989999999999</v>
      </c>
      <c r="E3687" s="24">
        <v>261.072</v>
      </c>
      <c r="F3687" s="48"/>
      <c r="G3687" s="48"/>
      <c r="H3687" s="1">
        <f t="shared" si="641"/>
        <v>22.315300586626989</v>
      </c>
      <c r="I3687" s="1">
        <f t="shared" si="634"/>
        <v>2.0161259613632057</v>
      </c>
      <c r="J3687" s="4">
        <f>B3687+('PV model'!$B$3/15)+(I3687/60)</f>
        <v>9.7569354326893869</v>
      </c>
      <c r="K3687" s="2">
        <f t="shared" si="635"/>
        <v>33.645968509659198</v>
      </c>
      <c r="L3687" s="2">
        <f>DEGREES(ASIN((((COS(RADIANS('PV model'!$B$2))*COS(RADIANS(H3687))*COS(RADIANS(K3687)))+(SIN(RADIANS('PV model'!$B$2))*SIN(RADIANS(H3687)))))))</f>
        <v>48.515124029083189</v>
      </c>
      <c r="M3687" s="3">
        <f t="shared" si="631"/>
        <v>48.515124029083189</v>
      </c>
      <c r="N3687" s="2">
        <f t="shared" si="636"/>
        <v>50.694012865209402</v>
      </c>
      <c r="O3687" s="2">
        <f>IF('PV model'!$B$2&gt;0, 180-N3687,IF('PV model'!$B$2&lt;0,0-N3687,N3687))</f>
        <v>129.3059871347906</v>
      </c>
      <c r="P3687" s="2">
        <f>ABS(O3687-'PV model'!$B$5)</f>
        <v>75.694012865209402</v>
      </c>
      <c r="Q3687" s="3">
        <f t="shared" si="632"/>
        <v>41.484875970916811</v>
      </c>
      <c r="R3687" s="3">
        <f t="shared" si="637"/>
        <v>338.97989999999999</v>
      </c>
      <c r="S3687" s="3">
        <f t="shared" si="633"/>
        <v>337.96080340347243</v>
      </c>
      <c r="T3687" s="3">
        <f>(0.5*(1-COS(RADIANS(90-$X$3)))*(D3687+E3687)*'PV model'!$B$4)</f>
        <v>0</v>
      </c>
      <c r="U3687" s="3">
        <f t="shared" si="638"/>
        <v>676.94070340347241</v>
      </c>
      <c r="V3687" s="3">
        <f>('PV model'!$B$13*(U3687/1000)*(1-'PV model'!$B$14*((20+C3687)-25))*'PV model'!$B$10)/'PV model'!$B$12</f>
        <v>65.82645051043896</v>
      </c>
    </row>
    <row r="3688" spans="1:22" x14ac:dyDescent="0.2">
      <c r="A3688" s="10">
        <f t="shared" si="639"/>
        <v>154</v>
      </c>
      <c r="B3688" s="10">
        <f t="shared" si="640"/>
        <v>11</v>
      </c>
      <c r="C3688" s="23">
        <v>11.8</v>
      </c>
      <c r="D3688" s="24">
        <v>616.22505000000001</v>
      </c>
      <c r="E3688" s="24">
        <v>216.97200000000001</v>
      </c>
      <c r="F3688" s="48"/>
      <c r="G3688" s="48"/>
      <c r="H3688" s="1">
        <f t="shared" si="641"/>
        <v>22.315300586626989</v>
      </c>
      <c r="I3688" s="1">
        <f t="shared" si="634"/>
        <v>2.0161259613632057</v>
      </c>
      <c r="J3688" s="4">
        <f>B3688+('PV model'!$B$3/15)+(I3688/60)</f>
        <v>10.756935432689387</v>
      </c>
      <c r="K3688" s="2">
        <f t="shared" si="635"/>
        <v>18.645968509659198</v>
      </c>
      <c r="L3688" s="2">
        <f>DEGREES(ASIN((((COS(RADIANS('PV model'!$B$2))*COS(RADIANS(H3688))*COS(RADIANS(K3688)))+(SIN(RADIANS('PV model'!$B$2))*SIN(RADIANS(H3688)))))))</f>
        <v>54.038090455404756</v>
      </c>
      <c r="M3688" s="3">
        <f t="shared" si="631"/>
        <v>54.038090455404756</v>
      </c>
      <c r="N3688" s="2">
        <f t="shared" si="636"/>
        <v>30.242701160685474</v>
      </c>
      <c r="O3688" s="2">
        <f>IF('PV model'!$B$2&gt;0, 180-N3688,IF('PV model'!$B$2&lt;0,0-N3688,N3688))</f>
        <v>149.75729883931453</v>
      </c>
      <c r="P3688" s="2">
        <f>ABS(O3688-'PV model'!$B$5)</f>
        <v>55.242701160685471</v>
      </c>
      <c r="Q3688" s="3">
        <f t="shared" si="632"/>
        <v>35.961909544595237</v>
      </c>
      <c r="R3688" s="3">
        <f t="shared" si="637"/>
        <v>616.22505000000001</v>
      </c>
      <c r="S3688" s="3">
        <f t="shared" si="633"/>
        <v>283.98390431247628</v>
      </c>
      <c r="T3688" s="3">
        <f>(0.5*(1-COS(RADIANS(90-$X$3)))*(D3688+E3688)*'PV model'!$B$4)</f>
        <v>0</v>
      </c>
      <c r="U3688" s="3">
        <f t="shared" si="638"/>
        <v>900.20895431247629</v>
      </c>
      <c r="V3688" s="3">
        <f>('PV model'!$B$13*(U3688/1000)*(1-'PV model'!$B$14*((20+C3688)-25))*'PV model'!$B$10)/'PV model'!$B$12</f>
        <v>87.537298144687483</v>
      </c>
    </row>
    <row r="3689" spans="1:22" x14ac:dyDescent="0.2">
      <c r="A3689" s="10">
        <f t="shared" si="639"/>
        <v>154</v>
      </c>
      <c r="B3689" s="10">
        <f t="shared" si="640"/>
        <v>12</v>
      </c>
      <c r="C3689" s="23">
        <v>11.7</v>
      </c>
      <c r="D3689" s="24">
        <v>738.57209999999998</v>
      </c>
      <c r="E3689" s="24">
        <v>211.67999999999998</v>
      </c>
      <c r="F3689" s="48"/>
      <c r="G3689" s="48"/>
      <c r="H3689" s="1">
        <f t="shared" si="641"/>
        <v>22.315300586626989</v>
      </c>
      <c r="I3689" s="1">
        <f t="shared" si="634"/>
        <v>2.0161259613632057</v>
      </c>
      <c r="J3689" s="4">
        <f>B3689+('PV model'!$B$3/15)+(I3689/60)</f>
        <v>11.756935432689387</v>
      </c>
      <c r="K3689" s="2">
        <f t="shared" si="635"/>
        <v>3.6459685096591965</v>
      </c>
      <c r="L3689" s="2">
        <f>DEGREES(ASIN((((COS(RADIANS('PV model'!$B$2))*COS(RADIANS(H3689))*COS(RADIANS(K3689)))+(SIN(RADIANS('PV model'!$B$2))*SIN(RADIANS(H3689)))))))</f>
        <v>56.704447284497924</v>
      </c>
      <c r="M3689" s="3">
        <f t="shared" si="631"/>
        <v>56.704447284497924</v>
      </c>
      <c r="N3689" s="2">
        <f t="shared" si="636"/>
        <v>6.1518832328740034</v>
      </c>
      <c r="O3689" s="2">
        <f>IF('PV model'!$B$2&gt;0, 180-N3689,IF('PV model'!$B$2&lt;0,0-N3689,N3689))</f>
        <v>173.84811676712599</v>
      </c>
      <c r="P3689" s="2">
        <f>ABS(O3689-'PV model'!$B$5)</f>
        <v>31.151883232874013</v>
      </c>
      <c r="Q3689" s="3">
        <f t="shared" si="632"/>
        <v>33.295552715502076</v>
      </c>
      <c r="R3689" s="3">
        <f t="shared" si="637"/>
        <v>738.57210000000009</v>
      </c>
      <c r="S3689" s="3">
        <f t="shared" si="633"/>
        <v>274.40097442312293</v>
      </c>
      <c r="T3689" s="3">
        <f>(0.5*(1-COS(RADIANS(90-$X$3)))*(D3689+E3689)*'PV model'!$B$4)</f>
        <v>0</v>
      </c>
      <c r="U3689" s="3">
        <f t="shared" si="638"/>
        <v>1012.9730744231231</v>
      </c>
      <c r="V3689" s="3">
        <f>('PV model'!$B$13*(U3689/1000)*(1-'PV model'!$B$14*((20+C3689)-25))*'PV model'!$B$10)/'PV model'!$B$12</f>
        <v>98.543106587017192</v>
      </c>
    </row>
    <row r="3690" spans="1:22" x14ac:dyDescent="0.2">
      <c r="A3690" s="10">
        <f t="shared" si="639"/>
        <v>154</v>
      </c>
      <c r="B3690" s="10">
        <f t="shared" si="640"/>
        <v>13</v>
      </c>
      <c r="C3690" s="23">
        <v>14.3</v>
      </c>
      <c r="D3690" s="24">
        <v>556.73520000000008</v>
      </c>
      <c r="E3690" s="24">
        <v>283.12200000000001</v>
      </c>
      <c r="F3690" s="48"/>
      <c r="G3690" s="48"/>
      <c r="H3690" s="1">
        <f t="shared" si="641"/>
        <v>22.315300586626989</v>
      </c>
      <c r="I3690" s="1">
        <f t="shared" si="634"/>
        <v>2.0161259613632057</v>
      </c>
      <c r="J3690" s="4">
        <f>B3690+('PV model'!$B$3/15)+(I3690/60)</f>
        <v>12.756935432689387</v>
      </c>
      <c r="K3690" s="2">
        <f t="shared" si="635"/>
        <v>-11.354031490340804</v>
      </c>
      <c r="L3690" s="2">
        <f>DEGREES(ASIN((((COS(RADIANS('PV model'!$B$2))*COS(RADIANS(H3690))*COS(RADIANS(K3690)))+(SIN(RADIANS('PV model'!$B$2))*SIN(RADIANS(H3690)))))))</f>
        <v>55.756723413140087</v>
      </c>
      <c r="M3690" s="3">
        <f t="shared" si="631"/>
        <v>55.756723413140087</v>
      </c>
      <c r="N3690" s="2">
        <f t="shared" si="636"/>
        <v>-18.88449487959041</v>
      </c>
      <c r="O3690" s="2">
        <f>IF('PV model'!$B$2&gt;0, 180-N3690,IF('PV model'!$B$2&lt;0,0-N3690,N3690))</f>
        <v>198.88449487959042</v>
      </c>
      <c r="P3690" s="2">
        <f>ABS(O3690-'PV model'!$B$5)</f>
        <v>6.1155051204095798</v>
      </c>
      <c r="Q3690" s="3">
        <f t="shared" si="632"/>
        <v>34.243276586859913</v>
      </c>
      <c r="R3690" s="3">
        <f t="shared" si="637"/>
        <v>556.73520000000008</v>
      </c>
      <c r="S3690" s="3">
        <f t="shared" si="633"/>
        <v>362.826228777295</v>
      </c>
      <c r="T3690" s="3">
        <f>(0.5*(1-COS(RADIANS(90-$X$3)))*(D3690+E3690)*'PV model'!$B$4)</f>
        <v>0</v>
      </c>
      <c r="U3690" s="3">
        <f t="shared" si="638"/>
        <v>919.56142877729508</v>
      </c>
      <c r="V3690" s="3">
        <f>('PV model'!$B$13*(U3690/1000)*(1-'PV model'!$B$14*((20+C3690)-25))*'PV model'!$B$10)/'PV model'!$B$12</f>
        <v>88.499960212932891</v>
      </c>
    </row>
    <row r="3691" spans="1:22" x14ac:dyDescent="0.2">
      <c r="A3691" s="10">
        <f t="shared" si="639"/>
        <v>154</v>
      </c>
      <c r="B3691" s="10">
        <f t="shared" si="640"/>
        <v>14</v>
      </c>
      <c r="C3691" s="23">
        <v>14.6</v>
      </c>
      <c r="D3691" s="24">
        <v>570.20459999999991</v>
      </c>
      <c r="E3691" s="24">
        <v>263.71799999999996</v>
      </c>
      <c r="F3691" s="48"/>
      <c r="G3691" s="48"/>
      <c r="H3691" s="1">
        <f t="shared" si="641"/>
        <v>22.315300586626989</v>
      </c>
      <c r="I3691" s="1">
        <f t="shared" si="634"/>
        <v>2.0161259613632057</v>
      </c>
      <c r="J3691" s="4">
        <f>B3691+('PV model'!$B$3/15)+(I3691/60)</f>
        <v>13.756935432689387</v>
      </c>
      <c r="K3691" s="2">
        <f t="shared" si="635"/>
        <v>-26.354031490340802</v>
      </c>
      <c r="L3691" s="2">
        <f>DEGREES(ASIN((((COS(RADIANS('PV model'!$B$2))*COS(RADIANS(H3691))*COS(RADIANS(K3691)))+(SIN(RADIANS('PV model'!$B$2))*SIN(RADIANS(H3691)))))))</f>
        <v>51.485591345246355</v>
      </c>
      <c r="M3691" s="3">
        <f t="shared" si="631"/>
        <v>51.485591345246355</v>
      </c>
      <c r="N3691" s="2">
        <f t="shared" si="636"/>
        <v>-41.260843966064137</v>
      </c>
      <c r="O3691" s="2">
        <f>IF('PV model'!$B$2&gt;0, 180-N3691,IF('PV model'!$B$2&lt;0,0-N3691,N3691))</f>
        <v>221.26084396606413</v>
      </c>
      <c r="P3691" s="2">
        <f>ABS(O3691-'PV model'!$B$5)</f>
        <v>16.26084396606413</v>
      </c>
      <c r="Q3691" s="3">
        <f t="shared" si="632"/>
        <v>38.514408654753645</v>
      </c>
      <c r="R3691" s="3">
        <f t="shared" si="637"/>
        <v>570.20459999999991</v>
      </c>
      <c r="S3691" s="3">
        <f t="shared" si="633"/>
        <v>346.34502777503451</v>
      </c>
      <c r="T3691" s="3">
        <f>(0.5*(1-COS(RADIANS(90-$X$3)))*(D3691+E3691)*'PV model'!$B$4)</f>
        <v>0</v>
      </c>
      <c r="U3691" s="3">
        <f t="shared" si="638"/>
        <v>916.54962777503442</v>
      </c>
      <c r="V3691" s="3">
        <f>('PV model'!$B$13*(U3691/1000)*(1-'PV model'!$B$14*((20+C3691)-25))*'PV model'!$B$10)/'PV model'!$B$12</f>
        <v>88.100158041964562</v>
      </c>
    </row>
    <row r="3692" spans="1:22" x14ac:dyDescent="0.2">
      <c r="A3692" s="10">
        <f t="shared" si="639"/>
        <v>154</v>
      </c>
      <c r="B3692" s="10">
        <f t="shared" si="640"/>
        <v>15</v>
      </c>
      <c r="C3692" s="23">
        <v>15.3</v>
      </c>
      <c r="D3692" s="24">
        <v>716.12309999999991</v>
      </c>
      <c r="E3692" s="24">
        <v>194.922</v>
      </c>
      <c r="F3692" s="48"/>
      <c r="G3692" s="48"/>
      <c r="H3692" s="1">
        <f t="shared" si="641"/>
        <v>22.315300586626989</v>
      </c>
      <c r="I3692" s="1">
        <f t="shared" si="634"/>
        <v>2.0161259613632057</v>
      </c>
      <c r="J3692" s="4">
        <f>B3692+('PV model'!$B$3/15)+(I3692/60)</f>
        <v>14.756935432689387</v>
      </c>
      <c r="K3692" s="2">
        <f t="shared" si="635"/>
        <v>-41.354031490340802</v>
      </c>
      <c r="L3692" s="2">
        <f>DEGREES(ASIN((((COS(RADIANS('PV model'!$B$2))*COS(RADIANS(H3692))*COS(RADIANS(K3692)))+(SIN(RADIANS('PV model'!$B$2))*SIN(RADIANS(H3692)))))))</f>
        <v>44.930602784382408</v>
      </c>
      <c r="M3692" s="3">
        <f t="shared" si="631"/>
        <v>44.930602784382408</v>
      </c>
      <c r="N3692" s="2">
        <f t="shared" si="636"/>
        <v>-59.696203262250933</v>
      </c>
      <c r="O3692" s="2">
        <f>IF('PV model'!$B$2&gt;0, 180-N3692,IF('PV model'!$B$2&lt;0,0-N3692,N3692))</f>
        <v>239.69620326225095</v>
      </c>
      <c r="P3692" s="2">
        <f>ABS(O3692-'PV model'!$B$5)</f>
        <v>34.696203262250947</v>
      </c>
      <c r="Q3692" s="3">
        <f t="shared" si="632"/>
        <v>45.069397215617592</v>
      </c>
      <c r="R3692" s="3">
        <f t="shared" si="637"/>
        <v>716.12309999999991</v>
      </c>
      <c r="S3692" s="3">
        <f t="shared" si="633"/>
        <v>266.27532417220385</v>
      </c>
      <c r="T3692" s="3">
        <f>(0.5*(1-COS(RADIANS(90-$X$3)))*(D3692+E3692)*'PV model'!$B$4)</f>
        <v>0</v>
      </c>
      <c r="U3692" s="3">
        <f t="shared" si="638"/>
        <v>982.3984241722037</v>
      </c>
      <c r="V3692" s="3">
        <f>('PV model'!$B$13*(U3692/1000)*(1-'PV model'!$B$14*((20+C3692)-25))*'PV model'!$B$10)/'PV model'!$B$12</f>
        <v>94.15468396526704</v>
      </c>
    </row>
    <row r="3693" spans="1:22" x14ac:dyDescent="0.2">
      <c r="A3693" s="10">
        <f t="shared" si="639"/>
        <v>154</v>
      </c>
      <c r="B3693" s="10">
        <f t="shared" si="640"/>
        <v>16</v>
      </c>
      <c r="C3693" s="23">
        <v>14.3</v>
      </c>
      <c r="D3693" s="24">
        <v>763.26599999999996</v>
      </c>
      <c r="E3693" s="24">
        <v>130.536</v>
      </c>
      <c r="F3693" s="48"/>
      <c r="G3693" s="48"/>
      <c r="H3693" s="1">
        <f t="shared" si="641"/>
        <v>22.315300586626989</v>
      </c>
      <c r="I3693" s="1">
        <f t="shared" si="634"/>
        <v>2.0161259613632057</v>
      </c>
      <c r="J3693" s="4">
        <f>B3693+('PV model'!$B$3/15)+(I3693/60)</f>
        <v>15.756935432689387</v>
      </c>
      <c r="K3693" s="2">
        <f t="shared" si="635"/>
        <v>-56.354031490340802</v>
      </c>
      <c r="L3693" s="2">
        <f>DEGREES(ASIN((((COS(RADIANS('PV model'!$B$2))*COS(RADIANS(H3693))*COS(RADIANS(K3693)))+(SIN(RADIANS('PV model'!$B$2))*SIN(RADIANS(H3693)))))))</f>
        <v>37.102550114524547</v>
      </c>
      <c r="M3693" s="3">
        <f t="shared" si="631"/>
        <v>37.102550114524547</v>
      </c>
      <c r="N3693" s="2">
        <f t="shared" si="636"/>
        <v>-74.930884042517263</v>
      </c>
      <c r="O3693" s="2">
        <f>IF('PV model'!$B$2&gt;0, 180-N3693,IF('PV model'!$B$2&lt;0,0-N3693,N3693))</f>
        <v>254.93088404251728</v>
      </c>
      <c r="P3693" s="2">
        <f>ABS(O3693-'PV model'!$B$5)</f>
        <v>49.930884042517278</v>
      </c>
      <c r="Q3693" s="3">
        <f t="shared" si="632"/>
        <v>52.897449885475453</v>
      </c>
      <c r="R3693" s="3">
        <f t="shared" si="637"/>
        <v>763.26599999999996</v>
      </c>
      <c r="S3693" s="3">
        <f t="shared" si="633"/>
        <v>180.7849833127859</v>
      </c>
      <c r="T3693" s="3">
        <f>(0.5*(1-COS(RADIANS(90-$X$3)))*(D3693+E3693)*'PV model'!$B$4)</f>
        <v>0</v>
      </c>
      <c r="U3693" s="3">
        <f t="shared" si="638"/>
        <v>944.05098331278589</v>
      </c>
      <c r="V3693" s="3">
        <f>('PV model'!$B$13*(U3693/1000)*(1-'PV model'!$B$14*((20+C3693)-25))*'PV model'!$B$10)/'PV model'!$B$12</f>
        <v>90.856871381885682</v>
      </c>
    </row>
    <row r="3694" spans="1:22" x14ac:dyDescent="0.2">
      <c r="A3694" s="10">
        <f t="shared" si="639"/>
        <v>154</v>
      </c>
      <c r="B3694" s="10">
        <f t="shared" si="640"/>
        <v>17</v>
      </c>
      <c r="C3694" s="23">
        <v>14</v>
      </c>
      <c r="D3694" s="24">
        <v>278.36760000000004</v>
      </c>
      <c r="E3694" s="24">
        <v>208.15200000000002</v>
      </c>
      <c r="F3694" s="48"/>
      <c r="G3694" s="48"/>
      <c r="H3694" s="1">
        <f t="shared" si="641"/>
        <v>22.315300586626989</v>
      </c>
      <c r="I3694" s="1">
        <f t="shared" si="634"/>
        <v>2.0161259613632057</v>
      </c>
      <c r="J3694" s="4">
        <f>B3694+('PV model'!$B$3/15)+(I3694/60)</f>
        <v>16.756935432689385</v>
      </c>
      <c r="K3694" s="2">
        <f t="shared" si="635"/>
        <v>-71.354031490340773</v>
      </c>
      <c r="L3694" s="2">
        <f>DEGREES(ASIN((((COS(RADIANS('PV model'!$B$2))*COS(RADIANS(H3694))*COS(RADIANS(K3694)))+(SIN(RADIANS('PV model'!$B$2))*SIN(RADIANS(H3694)))))))</f>
        <v>28.714948403736621</v>
      </c>
      <c r="M3694" s="3">
        <f t="shared" si="631"/>
        <v>28.714948403736621</v>
      </c>
      <c r="N3694" s="2">
        <f t="shared" si="636"/>
        <v>-88.125355506801043</v>
      </c>
      <c r="O3694" s="2">
        <f>IF('PV model'!$B$2&gt;0, 180-N3694,IF('PV model'!$B$2&lt;0,0-N3694,N3694))</f>
        <v>268.12535550680104</v>
      </c>
      <c r="P3694" s="2">
        <f>ABS(O3694-'PV model'!$B$5)</f>
        <v>63.125355506801043</v>
      </c>
      <c r="Q3694" s="3">
        <f t="shared" si="632"/>
        <v>61.285051596263372</v>
      </c>
      <c r="R3694" s="3">
        <f t="shared" si="637"/>
        <v>278.36760000000015</v>
      </c>
      <c r="S3694" s="3">
        <f t="shared" si="633"/>
        <v>268.5165176688057</v>
      </c>
      <c r="T3694" s="3">
        <f>(0.5*(1-COS(RADIANS(90-$X$3)))*(D3694+E3694)*'PV model'!$B$4)</f>
        <v>0</v>
      </c>
      <c r="U3694" s="3">
        <f t="shared" si="638"/>
        <v>546.88411766880586</v>
      </c>
      <c r="V3694" s="3">
        <f>('PV model'!$B$13*(U3694/1000)*(1-'PV model'!$B$14*((20+C3694)-25))*'PV model'!$B$10)/'PV model'!$B$12</f>
        <v>52.698541091695567</v>
      </c>
    </row>
    <row r="3695" spans="1:22" x14ac:dyDescent="0.2">
      <c r="A3695" s="10">
        <f t="shared" si="639"/>
        <v>154</v>
      </c>
      <c r="B3695" s="10">
        <f t="shared" si="640"/>
        <v>18</v>
      </c>
      <c r="C3695" s="23">
        <v>13.3</v>
      </c>
      <c r="D3695" s="24">
        <v>107.7552</v>
      </c>
      <c r="E3695" s="24">
        <v>137.59200000000001</v>
      </c>
      <c r="F3695" s="48"/>
      <c r="G3695" s="48"/>
      <c r="H3695" s="1">
        <f t="shared" si="641"/>
        <v>22.315300586626989</v>
      </c>
      <c r="I3695" s="1">
        <f t="shared" si="634"/>
        <v>2.0161259613632057</v>
      </c>
      <c r="J3695" s="4">
        <f>B3695+('PV model'!$B$3/15)+(I3695/60)</f>
        <v>17.756935432689385</v>
      </c>
      <c r="K3695" s="2">
        <f t="shared" si="635"/>
        <v>-86.354031490340773</v>
      </c>
      <c r="L3695" s="2">
        <f>DEGREES(ASIN((((COS(RADIANS('PV model'!$B$2))*COS(RADIANS(H3695))*COS(RADIANS(K3695)))+(SIN(RADIANS('PV model'!$B$2))*SIN(RADIANS(H3695)))))))</f>
        <v>20.257773868734883</v>
      </c>
      <c r="M3695" s="3">
        <f t="shared" si="631"/>
        <v>20.257773868734883</v>
      </c>
      <c r="N3695" s="2">
        <f t="shared" si="636"/>
        <v>-79.771894847257755</v>
      </c>
      <c r="O3695" s="2">
        <f>IF('PV model'!$B$2&gt;0, 180-N3695,IF('PV model'!$B$2&lt;0,0-N3695,N3695))</f>
        <v>259.77189484725773</v>
      </c>
      <c r="P3695" s="2">
        <f>ABS(O3695-'PV model'!$B$5)</f>
        <v>54.771894847257727</v>
      </c>
      <c r="Q3695" s="3">
        <f t="shared" si="632"/>
        <v>69.742226131265113</v>
      </c>
      <c r="R3695" s="3">
        <f t="shared" si="637"/>
        <v>107.75520000000002</v>
      </c>
      <c r="S3695" s="3">
        <f t="shared" si="633"/>
        <v>164.73303518973668</v>
      </c>
      <c r="T3695" s="3">
        <f>(0.5*(1-COS(RADIANS(90-$X$3)))*(D3695+E3695)*'PV model'!$B$4)</f>
        <v>0</v>
      </c>
      <c r="U3695" s="3">
        <f t="shared" si="638"/>
        <v>272.48823518973671</v>
      </c>
      <c r="V3695" s="3">
        <f>('PV model'!$B$13*(U3695/1000)*(1-'PV model'!$B$14*((20+C3695)-25))*'PV model'!$B$10)/'PV model'!$B$12</f>
        <v>26.333624913112484</v>
      </c>
    </row>
    <row r="3696" spans="1:22" x14ac:dyDescent="0.2">
      <c r="A3696" s="10">
        <f t="shared" si="639"/>
        <v>154</v>
      </c>
      <c r="B3696" s="10">
        <f t="shared" si="640"/>
        <v>19</v>
      </c>
      <c r="C3696" s="23">
        <v>12.1</v>
      </c>
      <c r="D3696" s="24">
        <v>14.591849999999999</v>
      </c>
      <c r="E3696" s="24">
        <v>96.138000000000005</v>
      </c>
      <c r="F3696" s="48"/>
      <c r="G3696" s="48"/>
      <c r="H3696" s="1">
        <f t="shared" si="641"/>
        <v>22.315300586626989</v>
      </c>
      <c r="I3696" s="1">
        <f t="shared" si="634"/>
        <v>2.0161259613632057</v>
      </c>
      <c r="J3696" s="4">
        <f>B3696+('PV model'!$B$3/15)+(I3696/60)</f>
        <v>18.756935432689385</v>
      </c>
      <c r="K3696" s="2">
        <f t="shared" si="635"/>
        <v>-101.35403149034077</v>
      </c>
      <c r="L3696" s="2">
        <f>DEGREES(ASIN((((COS(RADIANS('PV model'!$B$2))*COS(RADIANS(H3696))*COS(RADIANS(K3696)))+(SIN(RADIANS('PV model'!$B$2))*SIN(RADIANS(H3696)))))))</f>
        <v>12.10861600914089</v>
      </c>
      <c r="M3696" s="3">
        <f t="shared" si="631"/>
        <v>12.10861600914089</v>
      </c>
      <c r="N3696" s="2">
        <f t="shared" si="636"/>
        <v>-68.070166628293279</v>
      </c>
      <c r="O3696" s="2">
        <f>IF('PV model'!$B$2&gt;0, 180-N3696,IF('PV model'!$B$2&lt;0,0-N3696,N3696))</f>
        <v>248.07016662829329</v>
      </c>
      <c r="P3696" s="2">
        <f>ABS(O3696-'PV model'!$B$5)</f>
        <v>43.070166628293293</v>
      </c>
      <c r="Q3696" s="3">
        <f t="shared" si="632"/>
        <v>77.891383990859097</v>
      </c>
      <c r="R3696" s="3">
        <f t="shared" si="637"/>
        <v>14.59185000000001</v>
      </c>
      <c r="S3696" s="3">
        <f t="shared" si="633"/>
        <v>101.33786073097231</v>
      </c>
      <c r="T3696" s="3">
        <f>(0.5*(1-COS(RADIANS(90-$X$3)))*(D3696+E3696)*'PV model'!$B$4)</f>
        <v>0</v>
      </c>
      <c r="U3696" s="3">
        <f t="shared" si="638"/>
        <v>115.92971073097232</v>
      </c>
      <c r="V3696" s="3">
        <f>('PV model'!$B$13*(U3696/1000)*(1-'PV model'!$B$14*((20+C3696)-25))*'PV model'!$B$10)/'PV model'!$B$12</f>
        <v>11.259225202343423</v>
      </c>
    </row>
    <row r="3697" spans="1:22" x14ac:dyDescent="0.2">
      <c r="A3697" s="10">
        <f t="shared" si="639"/>
        <v>154</v>
      </c>
      <c r="B3697" s="10">
        <f t="shared" si="640"/>
        <v>20</v>
      </c>
      <c r="C3697" s="23">
        <v>10.8</v>
      </c>
      <c r="D3697" s="24">
        <v>0</v>
      </c>
      <c r="E3697" s="24">
        <v>38.808</v>
      </c>
      <c r="F3697" s="48"/>
      <c r="G3697" s="48"/>
      <c r="H3697" s="1">
        <f t="shared" si="641"/>
        <v>22.315300586626989</v>
      </c>
      <c r="I3697" s="1">
        <f t="shared" si="634"/>
        <v>2.0161259613632057</v>
      </c>
      <c r="J3697" s="4">
        <f>B3697+('PV model'!$B$3/15)+(I3697/60)</f>
        <v>19.756935432689385</v>
      </c>
      <c r="K3697" s="2">
        <f t="shared" si="635"/>
        <v>-116.35403149034077</v>
      </c>
      <c r="L3697" s="2">
        <f>DEGREES(ASIN((((COS(RADIANS('PV model'!$B$2))*COS(RADIANS(H3697))*COS(RADIANS(K3697)))+(SIN(RADIANS('PV model'!$B$2))*SIN(RADIANS(H3697)))))))</f>
        <v>4.6067801711836598</v>
      </c>
      <c r="M3697" s="3">
        <f t="shared" si="631"/>
        <v>4.6067801711836598</v>
      </c>
      <c r="N3697" s="2">
        <f t="shared" si="636"/>
        <v>-56.268289489598935</v>
      </c>
      <c r="O3697" s="2">
        <f>IF('PV model'!$B$2&gt;0, 180-N3697,IF('PV model'!$B$2&lt;0,0-N3697,N3697))</f>
        <v>236.26828948959894</v>
      </c>
      <c r="P3697" s="2">
        <f>ABS(O3697-'PV model'!$B$5)</f>
        <v>31.268289489598942</v>
      </c>
      <c r="Q3697" s="3">
        <f t="shared" si="632"/>
        <v>85.393219828816342</v>
      </c>
      <c r="R3697" s="3">
        <f t="shared" si="637"/>
        <v>0</v>
      </c>
      <c r="S3697" s="3">
        <f t="shared" si="633"/>
        <v>38.808</v>
      </c>
      <c r="T3697" s="3">
        <f>(0.5*(1-COS(RADIANS(90-$X$3)))*(D3697+E3697)*'PV model'!$B$4)</f>
        <v>0</v>
      </c>
      <c r="U3697" s="3">
        <f t="shared" si="638"/>
        <v>38.808</v>
      </c>
      <c r="V3697" s="3">
        <f>('PV model'!$B$13*(U3697/1000)*(1-'PV model'!$B$14*((20+C3697)-25))*'PV model'!$B$10)/'PV model'!$B$12</f>
        <v>3.7892491338240002</v>
      </c>
    </row>
    <row r="3698" spans="1:22" x14ac:dyDescent="0.2">
      <c r="A3698" s="10">
        <f t="shared" si="639"/>
        <v>154</v>
      </c>
      <c r="B3698" s="10">
        <f t="shared" si="640"/>
        <v>21</v>
      </c>
      <c r="C3698" s="23">
        <v>10.3</v>
      </c>
      <c r="D3698" s="24">
        <v>0</v>
      </c>
      <c r="E3698" s="24">
        <v>6.1740000000000004</v>
      </c>
      <c r="F3698" s="48"/>
      <c r="G3698" s="48"/>
      <c r="H3698" s="1">
        <f t="shared" si="641"/>
        <v>22.315300586626989</v>
      </c>
      <c r="I3698" s="1">
        <f t="shared" si="634"/>
        <v>2.0161259613632057</v>
      </c>
      <c r="J3698" s="4">
        <f>B3698+('PV model'!$B$3/15)+(I3698/60)</f>
        <v>20.756935432689385</v>
      </c>
      <c r="K3698" s="2">
        <f t="shared" si="635"/>
        <v>-131.35403149034079</v>
      </c>
      <c r="L3698" s="2">
        <f>DEGREES(ASIN((((COS(RADIANS('PV model'!$B$2))*COS(RADIANS(H3698))*COS(RADIANS(K3698)))+(SIN(RADIANS('PV model'!$B$2))*SIN(RADIANS(H3698)))))))</f>
        <v>-1.9071609629609378</v>
      </c>
      <c r="M3698" s="3">
        <f t="shared" si="631"/>
        <v>0</v>
      </c>
      <c r="N3698" s="2">
        <f t="shared" si="636"/>
        <v>-44.012039493948052</v>
      </c>
      <c r="O3698" s="2">
        <f>IF('PV model'!$B$2&gt;0, 180-N3698,IF('PV model'!$B$2&lt;0,0-N3698,N3698))</f>
        <v>224.01203949394807</v>
      </c>
      <c r="P3698" s="2">
        <f>ABS(O3698-'PV model'!$B$5)</f>
        <v>19.012039493948066</v>
      </c>
      <c r="Q3698" s="3">
        <f t="shared" si="632"/>
        <v>91.907160962960944</v>
      </c>
      <c r="R3698" s="3">
        <f t="shared" si="637"/>
        <v>0</v>
      </c>
      <c r="S3698" s="3">
        <f t="shared" si="633"/>
        <v>6.1740000000000004</v>
      </c>
      <c r="T3698" s="3">
        <f>(0.5*(1-COS(RADIANS(90-$X$3)))*(D3698+E3698)*'PV model'!$B$4)</f>
        <v>0</v>
      </c>
      <c r="U3698" s="3">
        <f t="shared" si="638"/>
        <v>6.1740000000000004</v>
      </c>
      <c r="V3698" s="3">
        <f>('PV model'!$B$13*(U3698/1000)*(1-'PV model'!$B$14*((20+C3698)-25))*'PV model'!$B$10)/'PV model'!$B$12</f>
        <v>0.60406939555200001</v>
      </c>
    </row>
    <row r="3699" spans="1:22" x14ac:dyDescent="0.2">
      <c r="A3699" s="10">
        <f t="shared" si="639"/>
        <v>154</v>
      </c>
      <c r="B3699" s="10">
        <f t="shared" si="640"/>
        <v>22</v>
      </c>
      <c r="C3699" s="23">
        <v>10.1</v>
      </c>
      <c r="D3699" s="24">
        <v>0</v>
      </c>
      <c r="E3699" s="24">
        <v>0</v>
      </c>
      <c r="F3699" s="48"/>
      <c r="G3699" s="48"/>
      <c r="H3699" s="1">
        <f t="shared" si="641"/>
        <v>22.315300586626989</v>
      </c>
      <c r="I3699" s="1">
        <f t="shared" si="634"/>
        <v>2.0161259613632057</v>
      </c>
      <c r="J3699" s="4">
        <f>B3699+('PV model'!$B$3/15)+(I3699/60)</f>
        <v>21.756935432689385</v>
      </c>
      <c r="K3699" s="2">
        <f t="shared" si="635"/>
        <v>-146.35403149034079</v>
      </c>
      <c r="L3699" s="2">
        <f>DEGREES(ASIN((((COS(RADIANS('PV model'!$B$2))*COS(RADIANS(H3699))*COS(RADIANS(K3699)))+(SIN(RADIANS('PV model'!$B$2))*SIN(RADIANS(H3699)))))))</f>
        <v>-7.0816621589834634</v>
      </c>
      <c r="M3699" s="3">
        <f t="shared" si="631"/>
        <v>0</v>
      </c>
      <c r="N3699" s="2">
        <f t="shared" si="636"/>
        <v>-31.098129632122035</v>
      </c>
      <c r="O3699" s="2">
        <f>IF('PV model'!$B$2&gt;0, 180-N3699,IF('PV model'!$B$2&lt;0,0-N3699,N3699))</f>
        <v>211.09812963212204</v>
      </c>
      <c r="P3699" s="2">
        <f>ABS(O3699-'PV model'!$B$5)</f>
        <v>6.0981296321220384</v>
      </c>
      <c r="Q3699" s="3">
        <f t="shared" si="632"/>
        <v>97.081662158983463</v>
      </c>
      <c r="R3699" s="3">
        <f t="shared" si="637"/>
        <v>0</v>
      </c>
      <c r="S3699" s="3">
        <f t="shared" si="633"/>
        <v>0</v>
      </c>
      <c r="T3699" s="3">
        <f>(0.5*(1-COS(RADIANS(90-$X$3)))*(D3699+E3699)*'PV model'!$B$4)</f>
        <v>0</v>
      </c>
      <c r="U3699" s="3">
        <f t="shared" si="638"/>
        <v>0</v>
      </c>
      <c r="V3699" s="3">
        <f>('PV model'!$B$13*(U3699/1000)*(1-'PV model'!$B$14*((20+C3699)-25))*'PV model'!$B$10)/'PV model'!$B$12</f>
        <v>0</v>
      </c>
    </row>
    <row r="3700" spans="1:22" x14ac:dyDescent="0.2">
      <c r="A3700" s="10">
        <f t="shared" si="639"/>
        <v>154</v>
      </c>
      <c r="B3700" s="10">
        <f t="shared" si="640"/>
        <v>23</v>
      </c>
      <c r="C3700" s="23">
        <v>9.4</v>
      </c>
      <c r="D3700" s="24">
        <v>0</v>
      </c>
      <c r="E3700" s="24">
        <v>0</v>
      </c>
      <c r="F3700" s="48"/>
      <c r="G3700" s="48"/>
      <c r="H3700" s="1">
        <f t="shared" si="641"/>
        <v>22.315300586626989</v>
      </c>
      <c r="I3700" s="1">
        <f t="shared" si="634"/>
        <v>2.0161259613632057</v>
      </c>
      <c r="J3700" s="4">
        <f>B3700+('PV model'!$B$3/15)+(I3700/60)</f>
        <v>22.756935432689385</v>
      </c>
      <c r="K3700" s="2">
        <f t="shared" si="635"/>
        <v>-161.35403149034079</v>
      </c>
      <c r="L3700" s="2">
        <f>DEGREES(ASIN((((COS(RADIANS('PV model'!$B$2))*COS(RADIANS(H3700))*COS(RADIANS(K3700)))+(SIN(RADIANS('PV model'!$B$2))*SIN(RADIANS(H3700)))))))</f>
        <v>-10.577238012946767</v>
      </c>
      <c r="M3700" s="3">
        <f t="shared" si="631"/>
        <v>0</v>
      </c>
      <c r="N3700" s="2">
        <f t="shared" si="636"/>
        <v>-17.510937634910935</v>
      </c>
      <c r="O3700" s="2">
        <f>IF('PV model'!$B$2&gt;0, 180-N3700,IF('PV model'!$B$2&lt;0,0-N3700,N3700))</f>
        <v>197.51093763491093</v>
      </c>
      <c r="P3700" s="2">
        <f>ABS(O3700-'PV model'!$B$5)</f>
        <v>7.4890623650890689</v>
      </c>
      <c r="Q3700" s="3">
        <f t="shared" si="632"/>
        <v>100.57723801294676</v>
      </c>
      <c r="R3700" s="3">
        <f t="shared" si="637"/>
        <v>0</v>
      </c>
      <c r="S3700" s="3">
        <f t="shared" si="633"/>
        <v>0</v>
      </c>
      <c r="T3700" s="3">
        <f>(0.5*(1-COS(RADIANS(90-$X$3)))*(D3700+E3700)*'PV model'!$B$4)</f>
        <v>0</v>
      </c>
      <c r="U3700" s="3">
        <f t="shared" si="638"/>
        <v>0</v>
      </c>
      <c r="V3700" s="3">
        <f>('PV model'!$B$13*(U3700/1000)*(1-'PV model'!$B$14*((20+C3700)-25))*'PV model'!$B$10)/'PV model'!$B$12</f>
        <v>0</v>
      </c>
    </row>
    <row r="3701" spans="1:22" x14ac:dyDescent="0.2">
      <c r="A3701" s="10">
        <f t="shared" si="639"/>
        <v>154</v>
      </c>
      <c r="B3701" s="10">
        <f t="shared" si="640"/>
        <v>24</v>
      </c>
      <c r="C3701" s="23">
        <v>9.4</v>
      </c>
      <c r="D3701" s="24">
        <v>0</v>
      </c>
      <c r="E3701" s="24">
        <v>0</v>
      </c>
      <c r="F3701" s="48"/>
      <c r="G3701" s="48"/>
      <c r="H3701" s="1">
        <f t="shared" si="641"/>
        <v>22.315300586626989</v>
      </c>
      <c r="I3701" s="1">
        <f t="shared" si="634"/>
        <v>2.0161259613632057</v>
      </c>
      <c r="J3701" s="4">
        <f>B3701+('PV model'!$B$3/15)+(I3701/60)</f>
        <v>23.756935432689385</v>
      </c>
      <c r="K3701" s="2">
        <f t="shared" si="635"/>
        <v>-176.35403149034079</v>
      </c>
      <c r="L3701" s="2">
        <f>DEGREES(ASIN((((COS(RADIANS('PV model'!$B$2))*COS(RADIANS(H3701))*COS(RADIANS(K3701)))+(SIN(RADIANS('PV model'!$B$2))*SIN(RADIANS(H3701)))))))</f>
        <v>-12.122542127947266</v>
      </c>
      <c r="M3701" s="3">
        <f t="shared" si="631"/>
        <v>0</v>
      </c>
      <c r="N3701" s="2">
        <f t="shared" si="636"/>
        <v>-3.4496009962059513</v>
      </c>
      <c r="O3701" s="2">
        <f>IF('PV model'!$B$2&gt;0, 180-N3701,IF('PV model'!$B$2&lt;0,0-N3701,N3701))</f>
        <v>183.44960099620596</v>
      </c>
      <c r="P3701" s="2">
        <f>ABS(O3701-'PV model'!$B$5)</f>
        <v>21.550399003794041</v>
      </c>
      <c r="Q3701" s="3">
        <f t="shared" si="632"/>
        <v>102.12254212794726</v>
      </c>
      <c r="R3701" s="3">
        <f t="shared" si="637"/>
        <v>0</v>
      </c>
      <c r="S3701" s="3">
        <f t="shared" si="633"/>
        <v>0</v>
      </c>
      <c r="T3701" s="3">
        <f>(0.5*(1-COS(RADIANS(90-$X$3)))*(D3701+E3701)*'PV model'!$B$4)</f>
        <v>0</v>
      </c>
      <c r="U3701" s="3">
        <f t="shared" si="638"/>
        <v>0</v>
      </c>
      <c r="V3701" s="3">
        <f>('PV model'!$B$13*(U3701/1000)*(1-'PV model'!$B$14*((20+C3701)-25))*'PV model'!$B$10)/'PV model'!$B$12</f>
        <v>0</v>
      </c>
    </row>
    <row r="3702" spans="1:22" x14ac:dyDescent="0.2">
      <c r="A3702" s="10">
        <f t="shared" si="639"/>
        <v>155</v>
      </c>
      <c r="B3702" s="10">
        <f t="shared" si="640"/>
        <v>1</v>
      </c>
      <c r="C3702" s="23">
        <v>8.8000000000000007</v>
      </c>
      <c r="D3702" s="24">
        <v>0</v>
      </c>
      <c r="E3702" s="24">
        <v>0</v>
      </c>
      <c r="F3702" s="48"/>
      <c r="G3702" s="48"/>
      <c r="H3702" s="1">
        <f t="shared" si="641"/>
        <v>22.436875360088681</v>
      </c>
      <c r="I3702" s="1">
        <f t="shared" si="634"/>
        <v>1.8521160502256131</v>
      </c>
      <c r="J3702" s="4">
        <f>B3702+('PV model'!$B$3/15)+(I3702/60)</f>
        <v>0.75420193417042691</v>
      </c>
      <c r="K3702" s="2">
        <f t="shared" si="635"/>
        <v>168.6869709874436</v>
      </c>
      <c r="L3702" s="2">
        <f>DEGREES(ASIN((((COS(RADIANS('PV model'!$B$2))*COS(RADIANS(H3702))*COS(RADIANS(K3702)))+(SIN(RADIANS('PV model'!$B$2))*SIN(RADIANS(H3702)))))))</f>
        <v>-11.467793653837951</v>
      </c>
      <c r="M3702" s="3">
        <f t="shared" si="631"/>
        <v>0</v>
      </c>
      <c r="N3702" s="2">
        <f t="shared" si="636"/>
        <v>10.661874124203445</v>
      </c>
      <c r="O3702" s="2">
        <f>IF('PV model'!$B$2&gt;0, 180-N3702,IF('PV model'!$B$2&lt;0,0-N3702,N3702))</f>
        <v>169.33812587579655</v>
      </c>
      <c r="P3702" s="2">
        <f>ABS(O3702-'PV model'!$B$5)</f>
        <v>35.66187412420345</v>
      </c>
      <c r="Q3702" s="3">
        <f t="shared" si="632"/>
        <v>101.46779365383794</v>
      </c>
      <c r="R3702" s="3">
        <f t="shared" si="637"/>
        <v>0</v>
      </c>
      <c r="S3702" s="3">
        <f t="shared" si="633"/>
        <v>0</v>
      </c>
      <c r="T3702" s="3">
        <f>(0.5*(1-COS(RADIANS(90-$X$3)))*(D3702+E3702)*'PV model'!$B$4)</f>
        <v>0</v>
      </c>
      <c r="U3702" s="3">
        <f t="shared" si="638"/>
        <v>0</v>
      </c>
      <c r="V3702" s="3">
        <f>('PV model'!$B$13*(U3702/1000)*(1-'PV model'!$B$14*((20+C3702)-25))*'PV model'!$B$10)/'PV model'!$B$12</f>
        <v>0</v>
      </c>
    </row>
    <row r="3703" spans="1:22" x14ac:dyDescent="0.2">
      <c r="A3703" s="10">
        <f t="shared" si="639"/>
        <v>155</v>
      </c>
      <c r="B3703" s="10">
        <f t="shared" si="640"/>
        <v>2</v>
      </c>
      <c r="C3703" s="23">
        <v>8</v>
      </c>
      <c r="D3703" s="24">
        <v>0</v>
      </c>
      <c r="E3703" s="24">
        <v>0</v>
      </c>
      <c r="F3703" s="48"/>
      <c r="G3703" s="48"/>
      <c r="H3703" s="1">
        <f t="shared" si="641"/>
        <v>22.436875360088681</v>
      </c>
      <c r="I3703" s="1">
        <f t="shared" si="634"/>
        <v>1.8521160502256131</v>
      </c>
      <c r="J3703" s="4">
        <f>B3703+('PV model'!$B$3/15)+(I3703/60)</f>
        <v>1.7542019341704269</v>
      </c>
      <c r="K3703" s="2">
        <f t="shared" si="635"/>
        <v>153.6869709874436</v>
      </c>
      <c r="L3703" s="2">
        <f>DEGREES(ASIN((((COS(RADIANS('PV model'!$B$2))*COS(RADIANS(H3703))*COS(RADIANS(K3703)))+(SIN(RADIANS('PV model'!$B$2))*SIN(RADIANS(H3703)))))))</f>
        <v>-8.9019518587923354</v>
      </c>
      <c r="M3703" s="3">
        <f t="shared" si="631"/>
        <v>0</v>
      </c>
      <c r="N3703" s="2">
        <f t="shared" si="636"/>
        <v>24.501356537368451</v>
      </c>
      <c r="O3703" s="2">
        <f>IF('PV model'!$B$2&gt;0, 180-N3703,IF('PV model'!$B$2&lt;0,0-N3703,N3703))</f>
        <v>155.49864346263155</v>
      </c>
      <c r="P3703" s="2">
        <f>ABS(O3703-'PV model'!$B$5)</f>
        <v>49.501356537368451</v>
      </c>
      <c r="Q3703" s="3">
        <f t="shared" si="632"/>
        <v>98.90195185879233</v>
      </c>
      <c r="R3703" s="3">
        <f t="shared" si="637"/>
        <v>0</v>
      </c>
      <c r="S3703" s="3">
        <f t="shared" si="633"/>
        <v>0</v>
      </c>
      <c r="T3703" s="3">
        <f>(0.5*(1-COS(RADIANS(90-$X$3)))*(D3703+E3703)*'PV model'!$B$4)</f>
        <v>0</v>
      </c>
      <c r="U3703" s="3">
        <f t="shared" si="638"/>
        <v>0</v>
      </c>
      <c r="V3703" s="3">
        <f>('PV model'!$B$13*(U3703/1000)*(1-'PV model'!$B$14*((20+C3703)-25))*'PV model'!$B$10)/'PV model'!$B$12</f>
        <v>0</v>
      </c>
    </row>
    <row r="3704" spans="1:22" x14ac:dyDescent="0.2">
      <c r="A3704" s="10">
        <f t="shared" si="639"/>
        <v>155</v>
      </c>
      <c r="B3704" s="10">
        <f t="shared" si="640"/>
        <v>3</v>
      </c>
      <c r="C3704" s="23">
        <v>6.8</v>
      </c>
      <c r="D3704" s="24">
        <v>0</v>
      </c>
      <c r="E3704" s="24">
        <v>0</v>
      </c>
      <c r="F3704" s="48"/>
      <c r="G3704" s="48"/>
      <c r="H3704" s="1">
        <f t="shared" si="641"/>
        <v>22.436875360088681</v>
      </c>
      <c r="I3704" s="1">
        <f t="shared" si="634"/>
        <v>1.8521160502256131</v>
      </c>
      <c r="J3704" s="4">
        <f>B3704+('PV model'!$B$3/15)+(I3704/60)</f>
        <v>2.7542019341704269</v>
      </c>
      <c r="K3704" s="2">
        <f t="shared" si="635"/>
        <v>138.6869709874436</v>
      </c>
      <c r="L3704" s="2">
        <f>DEGREES(ASIN((((COS(RADIANS('PV model'!$B$2))*COS(RADIANS(H3704))*COS(RADIANS(K3704)))+(SIN(RADIANS('PV model'!$B$2))*SIN(RADIANS(H3704)))))))</f>
        <v>-4.5132734733804138</v>
      </c>
      <c r="M3704" s="3">
        <f t="shared" si="631"/>
        <v>0</v>
      </c>
      <c r="N3704" s="2">
        <f t="shared" si="636"/>
        <v>37.741201107598222</v>
      </c>
      <c r="O3704" s="2">
        <f>IF('PV model'!$B$2&gt;0, 180-N3704,IF('PV model'!$B$2&lt;0,0-N3704,N3704))</f>
        <v>142.25879889240178</v>
      </c>
      <c r="P3704" s="2">
        <f>ABS(O3704-'PV model'!$B$5)</f>
        <v>62.741201107598215</v>
      </c>
      <c r="Q3704" s="3">
        <f t="shared" si="632"/>
        <v>94.513273473380409</v>
      </c>
      <c r="R3704" s="3">
        <f t="shared" si="637"/>
        <v>0</v>
      </c>
      <c r="S3704" s="3">
        <f t="shared" si="633"/>
        <v>0</v>
      </c>
      <c r="T3704" s="3">
        <f>(0.5*(1-COS(RADIANS(90-$X$3)))*(D3704+E3704)*'PV model'!$B$4)</f>
        <v>0</v>
      </c>
      <c r="U3704" s="3">
        <f t="shared" si="638"/>
        <v>0</v>
      </c>
      <c r="V3704" s="3">
        <f>('PV model'!$B$13*(U3704/1000)*(1-'PV model'!$B$14*((20+C3704)-25))*'PV model'!$B$10)/'PV model'!$B$12</f>
        <v>0</v>
      </c>
    </row>
    <row r="3705" spans="1:22" x14ac:dyDescent="0.2">
      <c r="A3705" s="10">
        <f t="shared" si="639"/>
        <v>155</v>
      </c>
      <c r="B3705" s="10">
        <f t="shared" si="640"/>
        <v>4</v>
      </c>
      <c r="C3705" s="23">
        <v>6</v>
      </c>
      <c r="D3705" s="24">
        <v>0</v>
      </c>
      <c r="E3705" s="24">
        <v>0.88200000000000001</v>
      </c>
      <c r="F3705" s="48"/>
      <c r="G3705" s="48"/>
      <c r="H3705" s="1">
        <f t="shared" si="641"/>
        <v>22.436875360088681</v>
      </c>
      <c r="I3705" s="1">
        <f t="shared" si="634"/>
        <v>1.8521160502256131</v>
      </c>
      <c r="J3705" s="4">
        <f>B3705+('PV model'!$B$3/15)+(I3705/60)</f>
        <v>3.7542019341704269</v>
      </c>
      <c r="K3705" s="2">
        <f t="shared" si="635"/>
        <v>123.6869709874436</v>
      </c>
      <c r="L3705" s="2">
        <f>DEGREES(ASIN((((COS(RADIANS('PV model'!$B$2))*COS(RADIANS(H3705))*COS(RADIANS(K3705)))+(SIN(RADIANS('PV model'!$B$2))*SIN(RADIANS(H3705)))))))</f>
        <v>1.3845128688734321</v>
      </c>
      <c r="M3705" s="3">
        <f t="shared" si="631"/>
        <v>1.3845128688734321</v>
      </c>
      <c r="N3705" s="2">
        <f t="shared" si="636"/>
        <v>50.292584822851431</v>
      </c>
      <c r="O3705" s="2">
        <f>IF('PV model'!$B$2&gt;0, 180-N3705,IF('PV model'!$B$2&lt;0,0-N3705,N3705))</f>
        <v>129.70741517714856</v>
      </c>
      <c r="P3705" s="2">
        <f>ABS(O3705-'PV model'!$B$5)</f>
        <v>75.292584822851438</v>
      </c>
      <c r="Q3705" s="3">
        <f t="shared" si="632"/>
        <v>88.615487131126557</v>
      </c>
      <c r="R3705" s="3">
        <f t="shared" si="637"/>
        <v>0</v>
      </c>
      <c r="S3705" s="3">
        <f t="shared" si="633"/>
        <v>0.88200000000000001</v>
      </c>
      <c r="T3705" s="3">
        <f>(0.5*(1-COS(RADIANS(90-$X$3)))*(D3705+E3705)*'PV model'!$B$4)</f>
        <v>0</v>
      </c>
      <c r="U3705" s="3">
        <f t="shared" si="638"/>
        <v>0.88200000000000001</v>
      </c>
      <c r="V3705" s="3">
        <f>('PV model'!$B$13*(U3705/1000)*(1-'PV model'!$B$14*((20+C3705)-25))*'PV model'!$B$10)/'PV model'!$B$12</f>
        <v>8.7812061119999993E-2</v>
      </c>
    </row>
    <row r="3706" spans="1:22" x14ac:dyDescent="0.2">
      <c r="A3706" s="10">
        <f t="shared" si="639"/>
        <v>155</v>
      </c>
      <c r="B3706" s="10">
        <f t="shared" si="640"/>
        <v>5</v>
      </c>
      <c r="C3706" s="23">
        <v>5.2</v>
      </c>
      <c r="D3706" s="24">
        <v>0</v>
      </c>
      <c r="E3706" s="24">
        <v>21.168000000000003</v>
      </c>
      <c r="F3706" s="48"/>
      <c r="G3706" s="48"/>
      <c r="H3706" s="1">
        <f t="shared" si="641"/>
        <v>22.436875360088681</v>
      </c>
      <c r="I3706" s="1">
        <f t="shared" si="634"/>
        <v>1.8521160502256131</v>
      </c>
      <c r="J3706" s="4">
        <f>B3706+('PV model'!$B$3/15)+(I3706/60)</f>
        <v>4.7542019341704274</v>
      </c>
      <c r="K3706" s="2">
        <f t="shared" si="635"/>
        <v>108.68697098744359</v>
      </c>
      <c r="L3706" s="2">
        <f>DEGREES(ASIN((((COS(RADIANS('PV model'!$B$2))*COS(RADIANS(H3706))*COS(RADIANS(K3706)))+(SIN(RADIANS('PV model'!$B$2))*SIN(RADIANS(H3706)))))))</f>
        <v>8.4416875217881451</v>
      </c>
      <c r="M3706" s="3">
        <f t="shared" si="631"/>
        <v>8.4416875217881451</v>
      </c>
      <c r="N3706" s="2">
        <f t="shared" si="636"/>
        <v>62.271764648462721</v>
      </c>
      <c r="O3706" s="2">
        <f>IF('PV model'!$B$2&gt;0, 180-N3706,IF('PV model'!$B$2&lt;0,0-N3706,N3706))</f>
        <v>117.72823535153728</v>
      </c>
      <c r="P3706" s="2">
        <f>ABS(O3706-'PV model'!$B$5)</f>
        <v>87.271764648462721</v>
      </c>
      <c r="Q3706" s="3">
        <f t="shared" si="632"/>
        <v>81.558312478211846</v>
      </c>
      <c r="R3706" s="3">
        <f t="shared" si="637"/>
        <v>0</v>
      </c>
      <c r="S3706" s="3">
        <f t="shared" si="633"/>
        <v>21.168000000000003</v>
      </c>
      <c r="T3706" s="3">
        <f>(0.5*(1-COS(RADIANS(90-$X$3)))*(D3706+E3706)*'PV model'!$B$4)</f>
        <v>0</v>
      </c>
      <c r="U3706" s="3">
        <f t="shared" si="638"/>
        <v>21.168000000000003</v>
      </c>
      <c r="V3706" s="3">
        <f>('PV model'!$B$13*(U3706/1000)*(1-'PV model'!$B$14*((20+C3706)-25))*'PV model'!$B$10)/'PV model'!$B$12</f>
        <v>2.1142605173760001</v>
      </c>
    </row>
    <row r="3707" spans="1:22" x14ac:dyDescent="0.2">
      <c r="A3707" s="10">
        <f t="shared" si="639"/>
        <v>155</v>
      </c>
      <c r="B3707" s="10">
        <f t="shared" si="640"/>
        <v>6</v>
      </c>
      <c r="C3707" s="23">
        <v>7.7</v>
      </c>
      <c r="D3707" s="24">
        <v>168.36749999999998</v>
      </c>
      <c r="E3707" s="24">
        <v>73.206000000000003</v>
      </c>
      <c r="F3707" s="48"/>
      <c r="G3707" s="48"/>
      <c r="H3707" s="1">
        <f t="shared" si="641"/>
        <v>22.436875360088681</v>
      </c>
      <c r="I3707" s="1">
        <f t="shared" si="634"/>
        <v>1.8521160502256131</v>
      </c>
      <c r="J3707" s="4">
        <f>B3707+('PV model'!$B$3/15)+(I3707/60)</f>
        <v>5.7542019341704274</v>
      </c>
      <c r="K3707" s="2">
        <f t="shared" si="635"/>
        <v>93.686970987443587</v>
      </c>
      <c r="L3707" s="2">
        <f>DEGREES(ASIN((((COS(RADIANS('PV model'!$B$2))*COS(RADIANS(H3707))*COS(RADIANS(K3707)))+(SIN(RADIANS('PV model'!$B$2))*SIN(RADIANS(H3707)))))))</f>
        <v>16.312411905659133</v>
      </c>
      <c r="M3707" s="3">
        <f t="shared" si="631"/>
        <v>16.312411905659133</v>
      </c>
      <c r="N3707" s="2">
        <f t="shared" si="636"/>
        <v>73.96147896116652</v>
      </c>
      <c r="O3707" s="2">
        <f>IF('PV model'!$B$2&gt;0, 180-N3707,IF('PV model'!$B$2&lt;0,0-N3707,N3707))</f>
        <v>106.03852103883348</v>
      </c>
      <c r="P3707" s="2">
        <f>ABS(O3707-'PV model'!$B$5)</f>
        <v>98.96147896116652</v>
      </c>
      <c r="Q3707" s="3">
        <f t="shared" si="632"/>
        <v>73.687588094340867</v>
      </c>
      <c r="R3707" s="3">
        <f t="shared" si="637"/>
        <v>168.36750000000004</v>
      </c>
      <c r="S3707" s="3">
        <f t="shared" si="633"/>
        <v>90.339739878984588</v>
      </c>
      <c r="T3707" s="3">
        <f>(0.5*(1-COS(RADIANS(90-$X$3)))*(D3707+E3707)*'PV model'!$B$4)</f>
        <v>0</v>
      </c>
      <c r="U3707" s="3">
        <f t="shared" si="638"/>
        <v>258.70723987898464</v>
      </c>
      <c r="V3707" s="3">
        <f>('PV model'!$B$13*(U3707/1000)*(1-'PV model'!$B$14*((20+C3707)-25))*'PV model'!$B$10)/'PV model'!$B$12</f>
        <v>25.581083640761626</v>
      </c>
    </row>
    <row r="3708" spans="1:22" x14ac:dyDescent="0.2">
      <c r="A3708" s="10">
        <f t="shared" si="639"/>
        <v>155</v>
      </c>
      <c r="B3708" s="10">
        <f t="shared" si="640"/>
        <v>7</v>
      </c>
      <c r="C3708" s="23">
        <v>10.199999999999999</v>
      </c>
      <c r="D3708" s="24">
        <v>478.16370000000001</v>
      </c>
      <c r="E3708" s="24">
        <v>91.727999999999994</v>
      </c>
      <c r="F3708" s="48"/>
      <c r="G3708" s="48"/>
      <c r="H3708" s="1">
        <f t="shared" si="641"/>
        <v>22.436875360088681</v>
      </c>
      <c r="I3708" s="1">
        <f t="shared" si="634"/>
        <v>1.8521160502256131</v>
      </c>
      <c r="J3708" s="4">
        <f>B3708+('PV model'!$B$3/15)+(I3708/60)</f>
        <v>6.7542019341704274</v>
      </c>
      <c r="K3708" s="2">
        <f t="shared" si="635"/>
        <v>78.686970987443587</v>
      </c>
      <c r="L3708" s="2">
        <f>DEGREES(ASIN((((COS(RADIANS('PV model'!$B$2))*COS(RADIANS(H3708))*COS(RADIANS(K3708)))+(SIN(RADIANS('PV model'!$B$2))*SIN(RADIANS(H3708)))))))</f>
        <v>24.66050633523226</v>
      </c>
      <c r="M3708" s="3">
        <f t="shared" si="631"/>
        <v>24.66050633523226</v>
      </c>
      <c r="N3708" s="2">
        <f t="shared" si="636"/>
        <v>85.788045317919327</v>
      </c>
      <c r="O3708" s="2">
        <f>IF('PV model'!$B$2&gt;0, 180-N3708,IF('PV model'!$B$2&lt;0,0-N3708,N3708))</f>
        <v>94.211954682080673</v>
      </c>
      <c r="P3708" s="2">
        <f>ABS(O3708-'PV model'!$B$5)</f>
        <v>110.78804531791933</v>
      </c>
      <c r="Q3708" s="3">
        <f t="shared" si="632"/>
        <v>65.339493664767744</v>
      </c>
      <c r="R3708" s="3">
        <f t="shared" si="637"/>
        <v>478.16369999999995</v>
      </c>
      <c r="S3708" s="3">
        <f t="shared" si="633"/>
        <v>121.2092465947609</v>
      </c>
      <c r="T3708" s="3">
        <f>(0.5*(1-COS(RADIANS(90-$X$3)))*(D3708+E3708)*'PV model'!$B$4)</f>
        <v>0</v>
      </c>
      <c r="U3708" s="3">
        <f t="shared" si="638"/>
        <v>599.37294659476083</v>
      </c>
      <c r="V3708" s="3">
        <f>('PV model'!$B$13*(U3708/1000)*(1-'PV model'!$B$14*((20+C3708)-25))*'PV model'!$B$10)/'PV model'!$B$12</f>
        <v>58.667122690986744</v>
      </c>
    </row>
    <row r="3709" spans="1:22" x14ac:dyDescent="0.2">
      <c r="A3709" s="10">
        <f t="shared" si="639"/>
        <v>155</v>
      </c>
      <c r="B3709" s="10">
        <f t="shared" si="640"/>
        <v>8</v>
      </c>
      <c r="C3709" s="23">
        <v>11.1</v>
      </c>
      <c r="D3709" s="24">
        <v>646.53120000000001</v>
      </c>
      <c r="E3709" s="24">
        <v>111.13200000000001</v>
      </c>
      <c r="F3709" s="48"/>
      <c r="G3709" s="48"/>
      <c r="H3709" s="1">
        <f t="shared" si="641"/>
        <v>22.436875360088681</v>
      </c>
      <c r="I3709" s="1">
        <f t="shared" si="634"/>
        <v>1.8521160502256131</v>
      </c>
      <c r="J3709" s="4">
        <f>B3709+('PV model'!$B$3/15)+(I3709/60)</f>
        <v>7.7542019341704274</v>
      </c>
      <c r="K3709" s="2">
        <f t="shared" si="635"/>
        <v>63.686970987443587</v>
      </c>
      <c r="L3709" s="2">
        <f>DEGREES(ASIN((((COS(RADIANS('PV model'!$B$2))*COS(RADIANS(H3709))*COS(RADIANS(K3709)))+(SIN(RADIANS('PV model'!$B$2))*SIN(RADIANS(H3709)))))))</f>
        <v>33.134617844856109</v>
      </c>
      <c r="M3709" s="3">
        <f t="shared" si="631"/>
        <v>33.134617844856109</v>
      </c>
      <c r="N3709" s="2">
        <f t="shared" si="636"/>
        <v>81.658468079375396</v>
      </c>
      <c r="O3709" s="2">
        <f>IF('PV model'!$B$2&gt;0, 180-N3709,IF('PV model'!$B$2&lt;0,0-N3709,N3709))</f>
        <v>98.341531920624604</v>
      </c>
      <c r="P3709" s="2">
        <f>ABS(O3709-'PV model'!$B$5)</f>
        <v>106.6584680793754</v>
      </c>
      <c r="Q3709" s="3">
        <f t="shared" si="632"/>
        <v>56.865382155143891</v>
      </c>
      <c r="R3709" s="3">
        <f t="shared" si="637"/>
        <v>646.53120000000013</v>
      </c>
      <c r="S3709" s="3">
        <f t="shared" si="633"/>
        <v>152.73256396351533</v>
      </c>
      <c r="T3709" s="3">
        <f>(0.5*(1-COS(RADIANS(90-$X$3)))*(D3709+E3709)*'PV model'!$B$4)</f>
        <v>0</v>
      </c>
      <c r="U3709" s="3">
        <f t="shared" si="638"/>
        <v>799.26376396351543</v>
      </c>
      <c r="V3709" s="3">
        <f>('PV model'!$B$13*(U3709/1000)*(1-'PV model'!$B$14*((20+C3709)-25))*'PV model'!$B$10)/'PV model'!$B$12</f>
        <v>77.944982343155644</v>
      </c>
    </row>
    <row r="3710" spans="1:22" x14ac:dyDescent="0.2">
      <c r="A3710" s="10">
        <f t="shared" si="639"/>
        <v>155</v>
      </c>
      <c r="B3710" s="10">
        <f t="shared" si="640"/>
        <v>9</v>
      </c>
      <c r="C3710" s="23">
        <v>11.6</v>
      </c>
      <c r="D3710" s="24">
        <v>803.67420000000004</v>
      </c>
      <c r="E3710" s="24">
        <v>104.958</v>
      </c>
      <c r="F3710" s="48"/>
      <c r="G3710" s="48"/>
      <c r="H3710" s="1">
        <f t="shared" si="641"/>
        <v>22.436875360088681</v>
      </c>
      <c r="I3710" s="1">
        <f t="shared" si="634"/>
        <v>1.8521160502256131</v>
      </c>
      <c r="J3710" s="4">
        <f>B3710+('PV model'!$B$3/15)+(I3710/60)</f>
        <v>8.7542019341704265</v>
      </c>
      <c r="K3710" s="2">
        <f t="shared" si="635"/>
        <v>48.686970987443601</v>
      </c>
      <c r="L3710" s="2">
        <f>DEGREES(ASIN((((COS(RADIANS('PV model'!$B$2))*COS(RADIANS(H3710))*COS(RADIANS(K3710)))+(SIN(RADIANS('PV model'!$B$2))*SIN(RADIANS(H3710)))))))</f>
        <v>41.3120951319979</v>
      </c>
      <c r="M3710" s="3">
        <f t="shared" si="631"/>
        <v>41.3120951319979</v>
      </c>
      <c r="N3710" s="2">
        <f t="shared" si="636"/>
        <v>67.561136967062154</v>
      </c>
      <c r="O3710" s="2">
        <f>IF('PV model'!$B$2&gt;0, 180-N3710,IF('PV model'!$B$2&lt;0,0-N3710,N3710))</f>
        <v>112.43886303293785</v>
      </c>
      <c r="P3710" s="2">
        <f>ABS(O3710-'PV model'!$B$5)</f>
        <v>92.561136967062154</v>
      </c>
      <c r="Q3710" s="3">
        <f t="shared" si="632"/>
        <v>48.6879048680021</v>
      </c>
      <c r="R3710" s="3">
        <f t="shared" si="637"/>
        <v>803.67420000000016</v>
      </c>
      <c r="S3710" s="3">
        <f t="shared" si="633"/>
        <v>145.72609501837115</v>
      </c>
      <c r="T3710" s="3">
        <f>(0.5*(1-COS(RADIANS(90-$X$3)))*(D3710+E3710)*'PV model'!$B$4)</f>
        <v>0</v>
      </c>
      <c r="U3710" s="3">
        <f t="shared" si="638"/>
        <v>949.40029501837125</v>
      </c>
      <c r="V3710" s="3">
        <f>('PV model'!$B$13*(U3710/1000)*(1-'PV model'!$B$14*((20+C3710)-25))*'PV model'!$B$10)/'PV model'!$B$12</f>
        <v>92.396639277899425</v>
      </c>
    </row>
    <row r="3711" spans="1:22" x14ac:dyDescent="0.2">
      <c r="A3711" s="10">
        <f t="shared" si="639"/>
        <v>155</v>
      </c>
      <c r="B3711" s="10">
        <f t="shared" si="640"/>
        <v>10</v>
      </c>
      <c r="C3711" s="23">
        <v>11.8</v>
      </c>
      <c r="D3711" s="24">
        <v>867.65385000000003</v>
      </c>
      <c r="E3711" s="24">
        <v>116.42399999999999</v>
      </c>
      <c r="F3711" s="48"/>
      <c r="G3711" s="48"/>
      <c r="H3711" s="1">
        <f t="shared" si="641"/>
        <v>22.436875360088681</v>
      </c>
      <c r="I3711" s="1">
        <f t="shared" si="634"/>
        <v>1.8521160502256131</v>
      </c>
      <c r="J3711" s="4">
        <f>B3711+('PV model'!$B$3/15)+(I3711/60)</f>
        <v>9.7542019341704265</v>
      </c>
      <c r="K3711" s="2">
        <f t="shared" si="635"/>
        <v>33.686970987443601</v>
      </c>
      <c r="L3711" s="2">
        <f>DEGREES(ASIN((((COS(RADIANS('PV model'!$B$2))*COS(RADIANS(H3711))*COS(RADIANS(K3711)))+(SIN(RADIANS('PV model'!$B$2))*SIN(RADIANS(H3711)))))))</f>
        <v>48.604158155052389</v>
      </c>
      <c r="M3711" s="3">
        <f t="shared" si="631"/>
        <v>48.604158155052389</v>
      </c>
      <c r="N3711" s="2">
        <f t="shared" si="636"/>
        <v>50.831590659103803</v>
      </c>
      <c r="O3711" s="2">
        <f>IF('PV model'!$B$2&gt;0, 180-N3711,IF('PV model'!$B$2&lt;0,0-N3711,N3711))</f>
        <v>129.1684093408962</v>
      </c>
      <c r="P3711" s="2">
        <f>ABS(O3711-'PV model'!$B$5)</f>
        <v>75.831590659103796</v>
      </c>
      <c r="Q3711" s="3">
        <f t="shared" si="632"/>
        <v>41.395841844947611</v>
      </c>
      <c r="R3711" s="3">
        <f t="shared" si="637"/>
        <v>867.65385000000026</v>
      </c>
      <c r="S3711" s="3">
        <f t="shared" si="633"/>
        <v>158.65105324256908</v>
      </c>
      <c r="T3711" s="3">
        <f>(0.5*(1-COS(RADIANS(90-$X$3)))*(D3711+E3711)*'PV model'!$B$4)</f>
        <v>0</v>
      </c>
      <c r="U3711" s="3">
        <f t="shared" si="638"/>
        <v>1026.3049032425693</v>
      </c>
      <c r="V3711" s="3">
        <f>('PV model'!$B$13*(U3711/1000)*(1-'PV model'!$B$14*((20+C3711)-25))*'PV model'!$B$10)/'PV model'!$B$12</f>
        <v>99.79900541104216</v>
      </c>
    </row>
    <row r="3712" spans="1:22" x14ac:dyDescent="0.2">
      <c r="A3712" s="10">
        <f t="shared" si="639"/>
        <v>155</v>
      </c>
      <c r="B3712" s="10">
        <f t="shared" si="640"/>
        <v>11</v>
      </c>
      <c r="C3712" s="23">
        <v>12.8</v>
      </c>
      <c r="D3712" s="24">
        <v>936.12329999999997</v>
      </c>
      <c r="E3712" s="24">
        <v>105.83999999999999</v>
      </c>
      <c r="F3712" s="48"/>
      <c r="G3712" s="48"/>
      <c r="H3712" s="1">
        <f t="shared" si="641"/>
        <v>22.436875360088681</v>
      </c>
      <c r="I3712" s="1">
        <f t="shared" si="634"/>
        <v>1.8521160502256131</v>
      </c>
      <c r="J3712" s="4">
        <f>B3712+('PV model'!$B$3/15)+(I3712/60)</f>
        <v>10.754201934170426</v>
      </c>
      <c r="K3712" s="2">
        <f t="shared" si="635"/>
        <v>18.686970987443601</v>
      </c>
      <c r="L3712" s="2">
        <f>DEGREES(ASIN((((COS(RADIANS('PV model'!$B$2))*COS(RADIANS(H3712))*COS(RADIANS(K3712)))+(SIN(RADIANS('PV model'!$B$2))*SIN(RADIANS(H3712)))))))</f>
        <v>54.141993090956348</v>
      </c>
      <c r="M3712" s="3">
        <f t="shared" si="631"/>
        <v>54.141993090956348</v>
      </c>
      <c r="N3712" s="2">
        <f t="shared" si="636"/>
        <v>30.368249694688508</v>
      </c>
      <c r="O3712" s="2">
        <f>IF('PV model'!$B$2&gt;0, 180-N3712,IF('PV model'!$B$2&lt;0,0-N3712,N3712))</f>
        <v>149.6317503053115</v>
      </c>
      <c r="P3712" s="2">
        <f>ABS(O3712-'PV model'!$B$5)</f>
        <v>55.368249694688501</v>
      </c>
      <c r="Q3712" s="3">
        <f t="shared" si="632"/>
        <v>35.858006909043652</v>
      </c>
      <c r="R3712" s="3">
        <f t="shared" si="637"/>
        <v>936.12329999999986</v>
      </c>
      <c r="S3712" s="3">
        <f t="shared" si="633"/>
        <v>140.6065460293656</v>
      </c>
      <c r="T3712" s="3">
        <f>(0.5*(1-COS(RADIANS(90-$X$3)))*(D3712+E3712)*'PV model'!$B$4)</f>
        <v>0</v>
      </c>
      <c r="U3712" s="3">
        <f t="shared" si="638"/>
        <v>1076.7298460293655</v>
      </c>
      <c r="V3712" s="3">
        <f>('PV model'!$B$13*(U3712/1000)*(1-'PV model'!$B$14*((20+C3712)-25))*'PV model'!$B$10)/'PV model'!$B$12</f>
        <v>104.2718620483316</v>
      </c>
    </row>
    <row r="3713" spans="1:22" x14ac:dyDescent="0.2">
      <c r="A3713" s="10">
        <f t="shared" si="639"/>
        <v>155</v>
      </c>
      <c r="B3713" s="10">
        <f t="shared" si="640"/>
        <v>12</v>
      </c>
      <c r="C3713" s="23">
        <v>13.4</v>
      </c>
      <c r="D3713" s="24">
        <v>946.22535000000005</v>
      </c>
      <c r="E3713" s="24">
        <v>114.66</v>
      </c>
      <c r="F3713" s="48"/>
      <c r="G3713" s="48"/>
      <c r="H3713" s="1">
        <f t="shared" si="641"/>
        <v>22.436875360088681</v>
      </c>
      <c r="I3713" s="1">
        <f t="shared" si="634"/>
        <v>1.8521160502256131</v>
      </c>
      <c r="J3713" s="4">
        <f>B3713+('PV model'!$B$3/15)+(I3713/60)</f>
        <v>11.754201934170426</v>
      </c>
      <c r="K3713" s="2">
        <f t="shared" si="635"/>
        <v>3.686970987443603</v>
      </c>
      <c r="L3713" s="2">
        <f>DEGREES(ASIN((((COS(RADIANS('PV model'!$B$2))*COS(RADIANS(H3713))*COS(RADIANS(K3713)))+(SIN(RADIANS('PV model'!$B$2))*SIN(RADIANS(H3713)))))))</f>
        <v>56.823250645690528</v>
      </c>
      <c r="M3713" s="3">
        <f t="shared" si="631"/>
        <v>56.823250645690528</v>
      </c>
      <c r="N3713" s="2">
        <f t="shared" si="636"/>
        <v>6.235567688110649</v>
      </c>
      <c r="O3713" s="2">
        <f>IF('PV model'!$B$2&gt;0, 180-N3713,IF('PV model'!$B$2&lt;0,0-N3713,N3713))</f>
        <v>173.76443231188935</v>
      </c>
      <c r="P3713" s="2">
        <f>ABS(O3713-'PV model'!$B$5)</f>
        <v>31.235567688110649</v>
      </c>
      <c r="Q3713" s="3">
        <f t="shared" si="632"/>
        <v>33.176749354309472</v>
      </c>
      <c r="R3713" s="3">
        <f t="shared" si="637"/>
        <v>946.22535000000016</v>
      </c>
      <c r="S3713" s="3">
        <f t="shared" si="633"/>
        <v>149.97414701353378</v>
      </c>
      <c r="T3713" s="3">
        <f>(0.5*(1-COS(RADIANS(90-$X$3)))*(D3713+E3713)*'PV model'!$B$4)</f>
        <v>0</v>
      </c>
      <c r="U3713" s="3">
        <f t="shared" si="638"/>
        <v>1096.199497013534</v>
      </c>
      <c r="V3713" s="3">
        <f>('PV model'!$B$13*(U3713/1000)*(1-'PV model'!$B$14*((20+C3713)-25))*'PV model'!$B$10)/'PV model'!$B$12</f>
        <v>105.89434470363138</v>
      </c>
    </row>
    <row r="3714" spans="1:22" x14ac:dyDescent="0.2">
      <c r="A3714" s="10">
        <f t="shared" si="639"/>
        <v>155</v>
      </c>
      <c r="B3714" s="10">
        <f t="shared" si="640"/>
        <v>13</v>
      </c>
      <c r="C3714" s="23">
        <v>13.9</v>
      </c>
      <c r="D3714" s="24">
        <v>950.71514999999999</v>
      </c>
      <c r="E3714" s="24">
        <v>116.42399999999999</v>
      </c>
      <c r="F3714" s="48"/>
      <c r="G3714" s="48"/>
      <c r="H3714" s="1">
        <f t="shared" si="641"/>
        <v>22.436875360088681</v>
      </c>
      <c r="I3714" s="1">
        <f t="shared" si="634"/>
        <v>1.8521160502256131</v>
      </c>
      <c r="J3714" s="4">
        <f>B3714+('PV model'!$B$3/15)+(I3714/60)</f>
        <v>12.754201934170426</v>
      </c>
      <c r="K3714" s="2">
        <f t="shared" si="635"/>
        <v>-11.313029012556397</v>
      </c>
      <c r="L3714" s="2">
        <f>DEGREES(ASIN((((COS(RADIANS('PV model'!$B$2))*COS(RADIANS(H3714))*COS(RADIANS(K3714)))+(SIN(RADIANS('PV model'!$B$2))*SIN(RADIANS(H3714)))))))</f>
        <v>55.883400241063534</v>
      </c>
      <c r="M3714" s="3">
        <f t="shared" si="631"/>
        <v>55.883400241063534</v>
      </c>
      <c r="N3714" s="2">
        <f t="shared" si="636"/>
        <v>-18.861220331358627</v>
      </c>
      <c r="O3714" s="2">
        <f>IF('PV model'!$B$2&gt;0, 180-N3714,IF('PV model'!$B$2&lt;0,0-N3714,N3714))</f>
        <v>198.86122033135862</v>
      </c>
      <c r="P3714" s="2">
        <f>ABS(O3714-'PV model'!$B$5)</f>
        <v>6.1387796686413765</v>
      </c>
      <c r="Q3714" s="3">
        <f t="shared" si="632"/>
        <v>34.116599758936466</v>
      </c>
      <c r="R3714" s="3">
        <f t="shared" si="637"/>
        <v>950.71514999999988</v>
      </c>
      <c r="S3714" s="3">
        <f t="shared" si="633"/>
        <v>153.10263350493088</v>
      </c>
      <c r="T3714" s="3">
        <f>(0.5*(1-COS(RADIANS(90-$X$3)))*(D3714+E3714)*'PV model'!$B$4)</f>
        <v>0</v>
      </c>
      <c r="U3714" s="3">
        <f t="shared" si="638"/>
        <v>1103.8177835049307</v>
      </c>
      <c r="V3714" s="3">
        <f>('PV model'!$B$13*(U3714/1000)*(1-'PV model'!$B$14*((20+C3714)-25))*'PV model'!$B$10)/'PV model'!$B$12</f>
        <v>106.40960616639904</v>
      </c>
    </row>
    <row r="3715" spans="1:22" x14ac:dyDescent="0.2">
      <c r="A3715" s="10">
        <f t="shared" si="639"/>
        <v>155</v>
      </c>
      <c r="B3715" s="10">
        <f t="shared" si="640"/>
        <v>14</v>
      </c>
      <c r="C3715" s="23">
        <v>15</v>
      </c>
      <c r="D3715" s="24">
        <v>903.57224999999994</v>
      </c>
      <c r="E3715" s="24">
        <v>127.00800000000001</v>
      </c>
      <c r="F3715" s="48"/>
      <c r="G3715" s="48"/>
      <c r="H3715" s="1">
        <f t="shared" si="641"/>
        <v>22.436875360088681</v>
      </c>
      <c r="I3715" s="1">
        <f t="shared" si="634"/>
        <v>1.8521160502256131</v>
      </c>
      <c r="J3715" s="4">
        <f>B3715+('PV model'!$B$3/15)+(I3715/60)</f>
        <v>13.754201934170426</v>
      </c>
      <c r="K3715" s="2">
        <f t="shared" si="635"/>
        <v>-26.313029012556399</v>
      </c>
      <c r="L3715" s="2">
        <f>DEGREES(ASIN((((COS(RADIANS('PV model'!$B$2))*COS(RADIANS(H3715))*COS(RADIANS(K3715)))+(SIN(RADIANS('PV model'!$B$2))*SIN(RADIANS(H3715)))))))</f>
        <v>51.612119950545711</v>
      </c>
      <c r="M3715" s="3">
        <f t="shared" si="631"/>
        <v>51.612119950545711</v>
      </c>
      <c r="N3715" s="2">
        <f t="shared" si="636"/>
        <v>-41.284064313971136</v>
      </c>
      <c r="O3715" s="2">
        <f>IF('PV model'!$B$2&gt;0, 180-N3715,IF('PV model'!$B$2&lt;0,0-N3715,N3715))</f>
        <v>221.28406431397113</v>
      </c>
      <c r="P3715" s="2">
        <f>ABS(O3715-'PV model'!$B$5)</f>
        <v>16.284064313971129</v>
      </c>
      <c r="Q3715" s="3">
        <f t="shared" si="632"/>
        <v>38.387880049454282</v>
      </c>
      <c r="R3715" s="3">
        <f t="shared" si="637"/>
        <v>903.57225000000005</v>
      </c>
      <c r="S3715" s="3">
        <f t="shared" si="633"/>
        <v>170.72441669818346</v>
      </c>
      <c r="T3715" s="3">
        <f>(0.5*(1-COS(RADIANS(90-$X$3)))*(D3715+E3715)*'PV model'!$B$4)</f>
        <v>0</v>
      </c>
      <c r="U3715" s="3">
        <f t="shared" si="638"/>
        <v>1074.2966666981836</v>
      </c>
      <c r="V3715" s="3">
        <f>('PV model'!$B$13*(U3715/1000)*(1-'PV model'!$B$14*((20+C3715)-25))*'PV model'!$B$10)/'PV model'!$B$12</f>
        <v>103.0912270110244</v>
      </c>
    </row>
    <row r="3716" spans="1:22" x14ac:dyDescent="0.2">
      <c r="A3716" s="10">
        <f t="shared" si="639"/>
        <v>155</v>
      </c>
      <c r="B3716" s="10">
        <f t="shared" si="640"/>
        <v>15</v>
      </c>
      <c r="C3716" s="23">
        <v>14.6</v>
      </c>
      <c r="D3716" s="24">
        <v>877.7559</v>
      </c>
      <c r="E3716" s="24">
        <v>122.59800000000001</v>
      </c>
      <c r="F3716" s="48"/>
      <c r="G3716" s="48"/>
      <c r="H3716" s="1">
        <f t="shared" si="641"/>
        <v>22.436875360088681</v>
      </c>
      <c r="I3716" s="1">
        <f t="shared" si="634"/>
        <v>1.8521160502256131</v>
      </c>
      <c r="J3716" s="4">
        <f>B3716+('PV model'!$B$3/15)+(I3716/60)</f>
        <v>14.754201934170426</v>
      </c>
      <c r="K3716" s="2">
        <f t="shared" si="635"/>
        <v>-41.313029012556399</v>
      </c>
      <c r="L3716" s="2">
        <f>DEGREES(ASIN((((COS(RADIANS('PV model'!$B$2))*COS(RADIANS(H3716))*COS(RADIANS(K3716)))+(SIN(RADIANS('PV model'!$B$2))*SIN(RADIANS(H3716)))))))</f>
        <v>45.053832637608814</v>
      </c>
      <c r="M3716" s="3">
        <f t="shared" si="631"/>
        <v>45.053832637608814</v>
      </c>
      <c r="N3716" s="2">
        <f t="shared" si="636"/>
        <v>-59.741636979025969</v>
      </c>
      <c r="O3716" s="2">
        <f>IF('PV model'!$B$2&gt;0, 180-N3716,IF('PV model'!$B$2&lt;0,0-N3716,N3716))</f>
        <v>239.74163697902597</v>
      </c>
      <c r="P3716" s="2">
        <f>ABS(O3716-'PV model'!$B$5)</f>
        <v>34.741636979025969</v>
      </c>
      <c r="Q3716" s="3">
        <f t="shared" si="632"/>
        <v>44.946167362391186</v>
      </c>
      <c r="R3716" s="3">
        <f t="shared" si="637"/>
        <v>877.7559</v>
      </c>
      <c r="S3716" s="3">
        <f t="shared" si="633"/>
        <v>168.98523057384193</v>
      </c>
      <c r="T3716" s="3">
        <f>(0.5*(1-COS(RADIANS(90-$X$3)))*(D3716+E3716)*'PV model'!$B$4)</f>
        <v>0</v>
      </c>
      <c r="U3716" s="3">
        <f t="shared" si="638"/>
        <v>1046.7411305738419</v>
      </c>
      <c r="V3716" s="3">
        <f>('PV model'!$B$13*(U3716/1000)*(1-'PV model'!$B$14*((20+C3716)-25))*'PV model'!$B$10)/'PV model'!$B$12</f>
        <v>100.61436526513424</v>
      </c>
    </row>
    <row r="3717" spans="1:22" x14ac:dyDescent="0.2">
      <c r="A3717" s="10">
        <f t="shared" si="639"/>
        <v>155</v>
      </c>
      <c r="B3717" s="10">
        <f t="shared" si="640"/>
        <v>16</v>
      </c>
      <c r="C3717" s="23">
        <v>13.6</v>
      </c>
      <c r="D3717" s="24">
        <v>884.49060000000009</v>
      </c>
      <c r="E3717" s="24">
        <v>95.256</v>
      </c>
      <c r="F3717" s="48"/>
      <c r="G3717" s="48"/>
      <c r="H3717" s="1">
        <f t="shared" si="641"/>
        <v>22.436875360088681</v>
      </c>
      <c r="I3717" s="1">
        <f t="shared" si="634"/>
        <v>1.8521160502256131</v>
      </c>
      <c r="J3717" s="4">
        <f>B3717+('PV model'!$B$3/15)+(I3717/60)</f>
        <v>15.754201934170426</v>
      </c>
      <c r="K3717" s="2">
        <f t="shared" si="635"/>
        <v>-56.313029012556399</v>
      </c>
      <c r="L3717" s="2">
        <f>DEGREES(ASIN((((COS(RADIANS('PV model'!$B$2))*COS(RADIANS(H3717))*COS(RADIANS(K3717)))+(SIN(RADIANS('PV model'!$B$2))*SIN(RADIANS(H3717)))))))</f>
        <v>37.223001467733816</v>
      </c>
      <c r="M3717" s="3">
        <f t="shared" si="631"/>
        <v>37.223001467733816</v>
      </c>
      <c r="N3717" s="2">
        <f t="shared" si="636"/>
        <v>-74.982765642880324</v>
      </c>
      <c r="O3717" s="2">
        <f>IF('PV model'!$B$2&gt;0, 180-N3717,IF('PV model'!$B$2&lt;0,0-N3717,N3717))</f>
        <v>254.98276564288034</v>
      </c>
      <c r="P3717" s="2">
        <f>ABS(O3717-'PV model'!$B$5)</f>
        <v>49.982765642880338</v>
      </c>
      <c r="Q3717" s="3">
        <f t="shared" si="632"/>
        <v>52.776998532266184</v>
      </c>
      <c r="R3717" s="3">
        <f t="shared" si="637"/>
        <v>884.49059999999997</v>
      </c>
      <c r="S3717" s="3">
        <f t="shared" si="633"/>
        <v>132.42142332556051</v>
      </c>
      <c r="T3717" s="3">
        <f>(0.5*(1-COS(RADIANS(90-$X$3)))*(D3717+E3717)*'PV model'!$B$4)</f>
        <v>0</v>
      </c>
      <c r="U3717" s="3">
        <f t="shared" si="638"/>
        <v>1016.9120233255605</v>
      </c>
      <c r="V3717" s="3">
        <f>('PV model'!$B$13*(U3717/1000)*(1-'PV model'!$B$14*((20+C3717)-25))*'PV model'!$B$10)/'PV model'!$B$12</f>
        <v>98.1537477623272</v>
      </c>
    </row>
    <row r="3718" spans="1:22" x14ac:dyDescent="0.2">
      <c r="A3718" s="10">
        <f t="shared" si="639"/>
        <v>155</v>
      </c>
      <c r="B3718" s="10">
        <f t="shared" si="640"/>
        <v>17</v>
      </c>
      <c r="C3718" s="23">
        <v>13.7</v>
      </c>
      <c r="D3718" s="24">
        <v>780.10275000000001</v>
      </c>
      <c r="E3718" s="24">
        <v>98.784000000000006</v>
      </c>
      <c r="F3718" s="48"/>
      <c r="G3718" s="48"/>
      <c r="H3718" s="1">
        <f t="shared" si="641"/>
        <v>22.436875360088681</v>
      </c>
      <c r="I3718" s="1">
        <f t="shared" si="634"/>
        <v>1.8521160502256131</v>
      </c>
      <c r="J3718" s="4">
        <f>B3718+('PV model'!$B$3/15)+(I3718/60)</f>
        <v>16.754201934170425</v>
      </c>
      <c r="K3718" s="2">
        <f t="shared" si="635"/>
        <v>-71.31302901255637</v>
      </c>
      <c r="L3718" s="2">
        <f>DEGREES(ASIN((((COS(RADIANS('PV model'!$B$2))*COS(RADIANS(H3718))*COS(RADIANS(K3718)))+(SIN(RADIANS('PV model'!$B$2))*SIN(RADIANS(H3718)))))))</f>
        <v>28.834289186890004</v>
      </c>
      <c r="M3718" s="3">
        <f t="shared" ref="M3718:M3781" si="642">IF(L3718&gt;0, L3718, 0)</f>
        <v>28.834289186890004</v>
      </c>
      <c r="N3718" s="2">
        <f t="shared" si="636"/>
        <v>-88.176066939978597</v>
      </c>
      <c r="O3718" s="2">
        <f>IF('PV model'!$B$2&gt;0, 180-N3718,IF('PV model'!$B$2&lt;0,0-N3718,N3718))</f>
        <v>268.17606693997857</v>
      </c>
      <c r="P3718" s="2">
        <f>ABS(O3718-'PV model'!$B$5)</f>
        <v>63.176066939978568</v>
      </c>
      <c r="Q3718" s="3">
        <f t="shared" ref="Q3718:Q3781" si="643">DEGREES(ACOS((SIN(RADIANS(L3718))*COS(RADIANS(90-$X$3))+COS(RADIANS(L3718))*COS(RADIANS(P3718))*SIN(RADIANS(90-$X$3)))))</f>
        <v>61.165710813109996</v>
      </c>
      <c r="R3718" s="3">
        <f t="shared" si="637"/>
        <v>780.10275000000013</v>
      </c>
      <c r="S3718" s="3">
        <f t="shared" ref="S3718:S3781" si="644">IF($Z$3=TRUE, IF(E3718=0,0,E3718*(0.5*(1+COS(RADIANS(90-$X$3))*(1+(1-(E3718^2/(D3718+E3718)^2))*(SIN(RADIANS(0.5*$X$3))^3)))*(1+(1-(E3718^2/(D3718+E3718)^2))*(COS(RADIANS(Q3718))^2)*(SIN(RADIANS(90-L3718))^3)))), IF(E3718=0,0,E3718*(0.5*(1+COS(RADIANS(90-$X$3))))))</f>
        <v>133.93911549105613</v>
      </c>
      <c r="T3718" s="3">
        <f>(0.5*(1-COS(RADIANS(90-$X$3)))*(D3718+E3718)*'PV model'!$B$4)</f>
        <v>0</v>
      </c>
      <c r="U3718" s="3">
        <f t="shared" si="638"/>
        <v>914.04186549105623</v>
      </c>
      <c r="V3718" s="3">
        <f>('PV model'!$B$13*(U3718/1000)*(1-'PV model'!$B$14*((20+C3718)-25))*'PV model'!$B$10)/'PV model'!$B$12</f>
        <v>88.18803152885387</v>
      </c>
    </row>
    <row r="3719" spans="1:22" x14ac:dyDescent="0.2">
      <c r="A3719" s="10">
        <f t="shared" si="639"/>
        <v>155</v>
      </c>
      <c r="B3719" s="10">
        <f t="shared" si="640"/>
        <v>18</v>
      </c>
      <c r="C3719" s="23">
        <v>13.1</v>
      </c>
      <c r="D3719" s="24">
        <v>630.81690000000003</v>
      </c>
      <c r="E3719" s="24">
        <v>95.256</v>
      </c>
      <c r="F3719" s="48"/>
      <c r="G3719" s="48"/>
      <c r="H3719" s="1">
        <f t="shared" si="641"/>
        <v>22.436875360088681</v>
      </c>
      <c r="I3719" s="1">
        <f t="shared" ref="I3719:I3782" si="645">9.87*SIN(RADIANS(1.978*A3719-160.22))-7.53*COS(RADIANS(0.989*A3719-80.11))-1.5*SIN((RADIANS(0.989*A3719-80.11)))</f>
        <v>1.8521160502256131</v>
      </c>
      <c r="J3719" s="4">
        <f>B3719+('PV model'!$B$3/15)+(I3719/60)</f>
        <v>17.754201934170425</v>
      </c>
      <c r="K3719" s="2">
        <f t="shared" ref="K3719:K3782" si="646">15*(12-J3719)</f>
        <v>-86.31302901255637</v>
      </c>
      <c r="L3719" s="2">
        <f>DEGREES(ASIN((((COS(RADIANS('PV model'!$B$2))*COS(RADIANS(H3719))*COS(RADIANS(K3719)))+(SIN(RADIANS('PV model'!$B$2))*SIN(RADIANS(H3719)))))))</f>
        <v>20.377635465430203</v>
      </c>
      <c r="M3719" s="3">
        <f t="shared" si="642"/>
        <v>20.377635465430203</v>
      </c>
      <c r="N3719" s="2">
        <f t="shared" ref="N3719:N3782" si="647">DEGREES(ASIN((COS(RADIANS(H3719))*SIN(RADIANS(K3719)))/COS(RADIANS(L3719))))</f>
        <v>-79.726014868187676</v>
      </c>
      <c r="O3719" s="2">
        <f>IF('PV model'!$B$2&gt;0, 180-N3719,IF('PV model'!$B$2&lt;0,0-N3719,N3719))</f>
        <v>259.72601486818769</v>
      </c>
      <c r="P3719" s="2">
        <f>ABS(O3719-'PV model'!$B$5)</f>
        <v>54.72601486818769</v>
      </c>
      <c r="Q3719" s="3">
        <f t="shared" si="643"/>
        <v>69.622364534569797</v>
      </c>
      <c r="R3719" s="3">
        <f t="shared" ref="R3719:R3782" si="648">IF(D3719=0,0,D3719*COS(RADIANS(Q3719))/SIN(RADIANS(L3719)))</f>
        <v>630.81690000000003</v>
      </c>
      <c r="S3719" s="3">
        <f t="shared" si="644"/>
        <v>122.7799654727437</v>
      </c>
      <c r="T3719" s="3">
        <f>(0.5*(1-COS(RADIANS(90-$X$3)))*(D3719+E3719)*'PV model'!$B$4)</f>
        <v>0</v>
      </c>
      <c r="U3719" s="3">
        <f t="shared" ref="U3719:U3782" si="649">R3719+S3719+T3719</f>
        <v>753.59686547274373</v>
      </c>
      <c r="V3719" s="3">
        <f>('PV model'!$B$13*(U3719/1000)*(1-'PV model'!$B$14*((20+C3719)-25))*'PV model'!$B$10)/'PV model'!$B$12</f>
        <v>72.888865490061434</v>
      </c>
    </row>
    <row r="3720" spans="1:22" x14ac:dyDescent="0.2">
      <c r="A3720" s="10">
        <f t="shared" ref="A3720:A3783" si="650">IF(B3720&gt;1,A3719,A3719+1)</f>
        <v>155</v>
      </c>
      <c r="B3720" s="10">
        <f t="shared" ref="B3720:B3783" si="651">IF(B3719&lt;24,B3719+1,1)</f>
        <v>19</v>
      </c>
      <c r="C3720" s="23">
        <v>12.5</v>
      </c>
      <c r="D3720" s="24">
        <v>419.79629999999997</v>
      </c>
      <c r="E3720" s="24">
        <v>80.262</v>
      </c>
      <c r="F3720" s="48"/>
      <c r="G3720" s="48"/>
      <c r="H3720" s="1">
        <f t="shared" ref="H3720:H3783" si="652">(23.465*SIN(RADIANS(280.1+0.9863*A3720)))</f>
        <v>22.436875360088681</v>
      </c>
      <c r="I3720" s="1">
        <f t="shared" si="645"/>
        <v>1.8521160502256131</v>
      </c>
      <c r="J3720" s="4">
        <f>B3720+('PV model'!$B$3/15)+(I3720/60)</f>
        <v>18.754201934170425</v>
      </c>
      <c r="K3720" s="2">
        <f t="shared" si="646"/>
        <v>-101.31302901255637</v>
      </c>
      <c r="L3720" s="2">
        <f>DEGREES(ASIN((((COS(RADIANS('PV model'!$B$2))*COS(RADIANS(H3720))*COS(RADIANS(K3720)))+(SIN(RADIANS('PV model'!$B$2))*SIN(RADIANS(H3720)))))))</f>
        <v>12.230205457536465</v>
      </c>
      <c r="M3720" s="3">
        <f t="shared" si="642"/>
        <v>12.230205457536465</v>
      </c>
      <c r="N3720" s="2">
        <f t="shared" si="647"/>
        <v>-68.031428010500548</v>
      </c>
      <c r="O3720" s="2">
        <f>IF('PV model'!$B$2&gt;0, 180-N3720,IF('PV model'!$B$2&lt;0,0-N3720,N3720))</f>
        <v>248.03142801050055</v>
      </c>
      <c r="P3720" s="2">
        <f>ABS(O3720-'PV model'!$B$5)</f>
        <v>43.031428010500548</v>
      </c>
      <c r="Q3720" s="3">
        <f t="shared" si="643"/>
        <v>77.769794542463529</v>
      </c>
      <c r="R3720" s="3">
        <f t="shared" si="648"/>
        <v>419.79630000000009</v>
      </c>
      <c r="S3720" s="3">
        <f t="shared" si="644"/>
        <v>97.924571327890092</v>
      </c>
      <c r="T3720" s="3">
        <f>(0.5*(1-COS(RADIANS(90-$X$3)))*(D3720+E3720)*'PV model'!$B$4)</f>
        <v>0</v>
      </c>
      <c r="U3720" s="3">
        <f t="shared" si="649"/>
        <v>517.72087132789022</v>
      </c>
      <c r="V3720" s="3">
        <f>('PV model'!$B$13*(U3720/1000)*(1-'PV model'!$B$14*((20+C3720)-25))*'PV model'!$B$10)/'PV model'!$B$12</f>
        <v>50.19883694899783</v>
      </c>
    </row>
    <row r="3721" spans="1:22" x14ac:dyDescent="0.2">
      <c r="A3721" s="10">
        <f t="shared" si="650"/>
        <v>155</v>
      </c>
      <c r="B3721" s="10">
        <f t="shared" si="651"/>
        <v>20</v>
      </c>
      <c r="C3721" s="23">
        <v>11.8</v>
      </c>
      <c r="D3721" s="24">
        <v>111.12255</v>
      </c>
      <c r="E3721" s="24">
        <v>54.684000000000005</v>
      </c>
      <c r="F3721" s="48"/>
      <c r="G3721" s="48"/>
      <c r="H3721" s="1">
        <f t="shared" si="652"/>
        <v>22.436875360088681</v>
      </c>
      <c r="I3721" s="1">
        <f t="shared" si="645"/>
        <v>1.8521160502256131</v>
      </c>
      <c r="J3721" s="4">
        <f>B3721+('PV model'!$B$3/15)+(I3721/60)</f>
        <v>19.754201934170425</v>
      </c>
      <c r="K3721" s="2">
        <f t="shared" si="646"/>
        <v>-116.31302901255637</v>
      </c>
      <c r="L3721" s="2">
        <f>DEGREES(ASIN((((COS(RADIANS('PV model'!$B$2))*COS(RADIANS(H3721))*COS(RADIANS(K3721)))+(SIN(RADIANS('PV model'!$B$2))*SIN(RADIANS(H3721)))))))</f>
        <v>4.7307156609411027</v>
      </c>
      <c r="M3721" s="3">
        <f t="shared" si="642"/>
        <v>4.7307156609411027</v>
      </c>
      <c r="N3721" s="2">
        <f t="shared" si="647"/>
        <v>-56.238900653964144</v>
      </c>
      <c r="O3721" s="2">
        <f>IF('PV model'!$B$2&gt;0, 180-N3721,IF('PV model'!$B$2&lt;0,0-N3721,N3721))</f>
        <v>236.23890065396415</v>
      </c>
      <c r="P3721" s="2">
        <f>ABS(O3721-'PV model'!$B$5)</f>
        <v>31.238900653964151</v>
      </c>
      <c r="Q3721" s="3">
        <f t="shared" si="643"/>
        <v>85.269284339058885</v>
      </c>
      <c r="R3721" s="3">
        <f t="shared" si="648"/>
        <v>111.1225500000002</v>
      </c>
      <c r="S3721" s="3">
        <f t="shared" si="644"/>
        <v>63.679180706155947</v>
      </c>
      <c r="T3721" s="3">
        <f>(0.5*(1-COS(RADIANS(90-$X$3)))*(D3721+E3721)*'PV model'!$B$4)</f>
        <v>0</v>
      </c>
      <c r="U3721" s="3">
        <f t="shared" si="649"/>
        <v>174.80173070615615</v>
      </c>
      <c r="V3721" s="3">
        <f>('PV model'!$B$13*(U3721/1000)*(1-'PV model'!$B$14*((20+C3721)-25))*'PV model'!$B$10)/'PV model'!$B$12</f>
        <v>16.997910478149631</v>
      </c>
    </row>
    <row r="3722" spans="1:22" x14ac:dyDescent="0.2">
      <c r="A3722" s="10">
        <f t="shared" si="650"/>
        <v>155</v>
      </c>
      <c r="B3722" s="10">
        <f t="shared" si="651"/>
        <v>21</v>
      </c>
      <c r="C3722" s="23">
        <v>10.5</v>
      </c>
      <c r="D3722" s="24">
        <v>0</v>
      </c>
      <c r="E3722" s="24">
        <v>11.465999999999999</v>
      </c>
      <c r="F3722" s="48"/>
      <c r="G3722" s="48"/>
      <c r="H3722" s="1">
        <f t="shared" si="652"/>
        <v>22.436875360088681</v>
      </c>
      <c r="I3722" s="1">
        <f t="shared" si="645"/>
        <v>1.8521160502256131</v>
      </c>
      <c r="J3722" s="4">
        <f>B3722+('PV model'!$B$3/15)+(I3722/60)</f>
        <v>20.754201934170425</v>
      </c>
      <c r="K3722" s="2">
        <f t="shared" si="646"/>
        <v>-131.31302901255637</v>
      </c>
      <c r="L3722" s="2">
        <f>DEGREES(ASIN((((COS(RADIANS('PV model'!$B$2))*COS(RADIANS(H3722))*COS(RADIANS(K3722)))+(SIN(RADIANS('PV model'!$B$2))*SIN(RADIANS(H3722)))))))</f>
        <v>-1.7810083650795685</v>
      </c>
      <c r="M3722" s="3">
        <f t="shared" si="642"/>
        <v>0</v>
      </c>
      <c r="N3722" s="2">
        <f t="shared" si="647"/>
        <v>-43.994608957921777</v>
      </c>
      <c r="O3722" s="2">
        <f>IF('PV model'!$B$2&gt;0, 180-N3722,IF('PV model'!$B$2&lt;0,0-N3722,N3722))</f>
        <v>223.99460895792177</v>
      </c>
      <c r="P3722" s="2">
        <f>ABS(O3722-'PV model'!$B$5)</f>
        <v>18.99460895792177</v>
      </c>
      <c r="Q3722" s="3">
        <f t="shared" si="643"/>
        <v>91.781008365079572</v>
      </c>
      <c r="R3722" s="3">
        <f t="shared" si="648"/>
        <v>0</v>
      </c>
      <c r="S3722" s="3">
        <f t="shared" si="644"/>
        <v>11.465999999999999</v>
      </c>
      <c r="T3722" s="3">
        <f>(0.5*(1-COS(RADIANS(90-$X$3)))*(D3722+E3722)*'PV model'!$B$4)</f>
        <v>0</v>
      </c>
      <c r="U3722" s="3">
        <f t="shared" si="649"/>
        <v>11.465999999999999</v>
      </c>
      <c r="V3722" s="3">
        <f>('PV model'!$B$13*(U3722/1000)*(1-'PV model'!$B$14*((20+C3722)-25))*'PV model'!$B$10)/'PV model'!$B$12</f>
        <v>1.1209262500799999</v>
      </c>
    </row>
    <row r="3723" spans="1:22" x14ac:dyDescent="0.2">
      <c r="A3723" s="10">
        <f t="shared" si="650"/>
        <v>155</v>
      </c>
      <c r="B3723" s="10">
        <f t="shared" si="651"/>
        <v>22</v>
      </c>
      <c r="C3723" s="23">
        <v>10</v>
      </c>
      <c r="D3723" s="24">
        <v>0</v>
      </c>
      <c r="E3723" s="24">
        <v>0</v>
      </c>
      <c r="F3723" s="48"/>
      <c r="G3723" s="48"/>
      <c r="H3723" s="1">
        <f t="shared" si="652"/>
        <v>22.436875360088681</v>
      </c>
      <c r="I3723" s="1">
        <f t="shared" si="645"/>
        <v>1.8521160502256131</v>
      </c>
      <c r="J3723" s="4">
        <f>B3723+('PV model'!$B$3/15)+(I3723/60)</f>
        <v>21.754201934170425</v>
      </c>
      <c r="K3723" s="2">
        <f t="shared" si="646"/>
        <v>-146.31302901255637</v>
      </c>
      <c r="L3723" s="2">
        <f>DEGREES(ASIN((((COS(RADIANS('PV model'!$B$2))*COS(RADIANS(H3723))*COS(RADIANS(K3723)))+(SIN(RADIANS('PV model'!$B$2))*SIN(RADIANS(H3723)))))))</f>
        <v>-6.9543367187058855</v>
      </c>
      <c r="M3723" s="3">
        <f t="shared" si="642"/>
        <v>0</v>
      </c>
      <c r="N3723" s="2">
        <f t="shared" si="647"/>
        <v>-31.095617003732531</v>
      </c>
      <c r="O3723" s="2">
        <f>IF('PV model'!$B$2&gt;0, 180-N3723,IF('PV model'!$B$2&lt;0,0-N3723,N3723))</f>
        <v>211.09561700373254</v>
      </c>
      <c r="P3723" s="2">
        <f>ABS(O3723-'PV model'!$B$5)</f>
        <v>6.0956170037325421</v>
      </c>
      <c r="Q3723" s="3">
        <f t="shared" si="643"/>
        <v>96.954336718705889</v>
      </c>
      <c r="R3723" s="3">
        <f t="shared" si="648"/>
        <v>0</v>
      </c>
      <c r="S3723" s="3">
        <f t="shared" si="644"/>
        <v>0</v>
      </c>
      <c r="T3723" s="3">
        <f>(0.5*(1-COS(RADIANS(90-$X$3)))*(D3723+E3723)*'PV model'!$B$4)</f>
        <v>0</v>
      </c>
      <c r="U3723" s="3">
        <f t="shared" si="649"/>
        <v>0</v>
      </c>
      <c r="V3723" s="3">
        <f>('PV model'!$B$13*(U3723/1000)*(1-'PV model'!$B$14*((20+C3723)-25))*'PV model'!$B$10)/'PV model'!$B$12</f>
        <v>0</v>
      </c>
    </row>
    <row r="3724" spans="1:22" x14ac:dyDescent="0.2">
      <c r="A3724" s="10">
        <f t="shared" si="650"/>
        <v>155</v>
      </c>
      <c r="B3724" s="10">
        <f t="shared" si="651"/>
        <v>23</v>
      </c>
      <c r="C3724" s="23">
        <v>9.8000000000000007</v>
      </c>
      <c r="D3724" s="24">
        <v>0</v>
      </c>
      <c r="E3724" s="24">
        <v>0</v>
      </c>
      <c r="F3724" s="48"/>
      <c r="G3724" s="48"/>
      <c r="H3724" s="1">
        <f t="shared" si="652"/>
        <v>22.436875360088681</v>
      </c>
      <c r="I3724" s="1">
        <f t="shared" si="645"/>
        <v>1.8521160502256131</v>
      </c>
      <c r="J3724" s="4">
        <f>B3724+('PV model'!$B$3/15)+(I3724/60)</f>
        <v>22.754201934170425</v>
      </c>
      <c r="K3724" s="2">
        <f t="shared" si="646"/>
        <v>-161.31302901255637</v>
      </c>
      <c r="L3724" s="2">
        <f>DEGREES(ASIN((((COS(RADIANS('PV model'!$B$2))*COS(RADIANS(H3724))*COS(RADIANS(K3724)))+(SIN(RADIANS('PV model'!$B$2))*SIN(RADIANS(H3724)))))))</f>
        <v>-10.450756850902858</v>
      </c>
      <c r="M3724" s="3">
        <f t="shared" si="642"/>
        <v>0</v>
      </c>
      <c r="N3724" s="2">
        <f t="shared" si="647"/>
        <v>-17.526040535168267</v>
      </c>
      <c r="O3724" s="2">
        <f>IF('PV model'!$B$2&gt;0, 180-N3724,IF('PV model'!$B$2&lt;0,0-N3724,N3724))</f>
        <v>197.52604053516828</v>
      </c>
      <c r="P3724" s="2">
        <f>ABS(O3724-'PV model'!$B$5)</f>
        <v>7.4739594648317222</v>
      </c>
      <c r="Q3724" s="3">
        <f t="shared" si="643"/>
        <v>100.45075685090286</v>
      </c>
      <c r="R3724" s="3">
        <f t="shared" si="648"/>
        <v>0</v>
      </c>
      <c r="S3724" s="3">
        <f t="shared" si="644"/>
        <v>0</v>
      </c>
      <c r="T3724" s="3">
        <f>(0.5*(1-COS(RADIANS(90-$X$3)))*(D3724+E3724)*'PV model'!$B$4)</f>
        <v>0</v>
      </c>
      <c r="U3724" s="3">
        <f t="shared" si="649"/>
        <v>0</v>
      </c>
      <c r="V3724" s="3">
        <f>('PV model'!$B$13*(U3724/1000)*(1-'PV model'!$B$14*((20+C3724)-25))*'PV model'!$B$10)/'PV model'!$B$12</f>
        <v>0</v>
      </c>
    </row>
    <row r="3725" spans="1:22" x14ac:dyDescent="0.2">
      <c r="A3725" s="10">
        <f t="shared" si="650"/>
        <v>155</v>
      </c>
      <c r="B3725" s="10">
        <f t="shared" si="651"/>
        <v>24</v>
      </c>
      <c r="C3725" s="23">
        <v>10</v>
      </c>
      <c r="D3725" s="24">
        <v>0</v>
      </c>
      <c r="E3725" s="24">
        <v>0</v>
      </c>
      <c r="F3725" s="48"/>
      <c r="G3725" s="48"/>
      <c r="H3725" s="1">
        <f t="shared" si="652"/>
        <v>22.436875360088681</v>
      </c>
      <c r="I3725" s="1">
        <f t="shared" si="645"/>
        <v>1.8521160502256131</v>
      </c>
      <c r="J3725" s="4">
        <f>B3725+('PV model'!$B$3/15)+(I3725/60)</f>
        <v>23.754201934170425</v>
      </c>
      <c r="K3725" s="2">
        <f t="shared" si="646"/>
        <v>-176.31302901255637</v>
      </c>
      <c r="L3725" s="2">
        <f>DEGREES(ASIN((((COS(RADIANS('PV model'!$B$2))*COS(RADIANS(H3725))*COS(RADIANS(K3725)))+(SIN(RADIANS('PV model'!$B$2))*SIN(RADIANS(H3725)))))))</f>
        <v>-11.999646460584437</v>
      </c>
      <c r="M3725" s="3">
        <f t="shared" si="642"/>
        <v>0</v>
      </c>
      <c r="N3725" s="2">
        <f t="shared" si="647"/>
        <v>-3.4837408802511045</v>
      </c>
      <c r="O3725" s="2">
        <f>IF('PV model'!$B$2&gt;0, 180-N3725,IF('PV model'!$B$2&lt;0,0-N3725,N3725))</f>
        <v>183.4837408802511</v>
      </c>
      <c r="P3725" s="2">
        <f>ABS(O3725-'PV model'!$B$5)</f>
        <v>21.516259119748895</v>
      </c>
      <c r="Q3725" s="3">
        <f t="shared" si="643"/>
        <v>101.99964646058443</v>
      </c>
      <c r="R3725" s="3">
        <f t="shared" si="648"/>
        <v>0</v>
      </c>
      <c r="S3725" s="3">
        <f t="shared" si="644"/>
        <v>0</v>
      </c>
      <c r="T3725" s="3">
        <f>(0.5*(1-COS(RADIANS(90-$X$3)))*(D3725+E3725)*'PV model'!$B$4)</f>
        <v>0</v>
      </c>
      <c r="U3725" s="3">
        <f t="shared" si="649"/>
        <v>0</v>
      </c>
      <c r="V3725" s="3">
        <f>('PV model'!$B$13*(U3725/1000)*(1-'PV model'!$B$14*((20+C3725)-25))*'PV model'!$B$10)/'PV model'!$B$12</f>
        <v>0</v>
      </c>
    </row>
    <row r="3726" spans="1:22" x14ac:dyDescent="0.2">
      <c r="A3726" s="10">
        <f t="shared" si="650"/>
        <v>156</v>
      </c>
      <c r="B3726" s="10">
        <f t="shared" si="651"/>
        <v>1</v>
      </c>
      <c r="C3726" s="23">
        <v>9.9</v>
      </c>
      <c r="D3726" s="24">
        <v>0</v>
      </c>
      <c r="E3726" s="24">
        <v>0</v>
      </c>
      <c r="F3726" s="48"/>
      <c r="G3726" s="48"/>
      <c r="H3726" s="1">
        <f t="shared" si="652"/>
        <v>22.551801621621429</v>
      </c>
      <c r="I3726" s="1">
        <f t="shared" si="645"/>
        <v>1.6826688393183638</v>
      </c>
      <c r="J3726" s="4">
        <f>B3726+('PV model'!$B$3/15)+(I3726/60)</f>
        <v>0.75137781398863945</v>
      </c>
      <c r="K3726" s="2">
        <f t="shared" si="646"/>
        <v>168.72933279017042</v>
      </c>
      <c r="L3726" s="2">
        <f>DEGREES(ASIN((((COS(RADIANS('PV model'!$B$2))*COS(RADIANS(H3726))*COS(RADIANS(K3726)))+(SIN(RADIANS('PV model'!$B$2))*SIN(RADIANS(H3726)))))))</f>
        <v>-11.358033668278425</v>
      </c>
      <c r="M3726" s="3">
        <f t="shared" si="642"/>
        <v>0</v>
      </c>
      <c r="N3726" s="2">
        <f t="shared" si="647"/>
        <v>10.608936744039793</v>
      </c>
      <c r="O3726" s="2">
        <f>IF('PV model'!$B$2&gt;0, 180-N3726,IF('PV model'!$B$2&lt;0,0-N3726,N3726))</f>
        <v>169.3910632559602</v>
      </c>
      <c r="P3726" s="2">
        <f>ABS(O3726-'PV model'!$B$5)</f>
        <v>35.608936744039795</v>
      </c>
      <c r="Q3726" s="3">
        <f t="shared" si="643"/>
        <v>101.35803366827842</v>
      </c>
      <c r="R3726" s="3">
        <f t="shared" si="648"/>
        <v>0</v>
      </c>
      <c r="S3726" s="3">
        <f t="shared" si="644"/>
        <v>0</v>
      </c>
      <c r="T3726" s="3">
        <f>(0.5*(1-COS(RADIANS(90-$X$3)))*(D3726+E3726)*'PV model'!$B$4)</f>
        <v>0</v>
      </c>
      <c r="U3726" s="3">
        <f t="shared" si="649"/>
        <v>0</v>
      </c>
      <c r="V3726" s="3">
        <f>('PV model'!$B$13*(U3726/1000)*(1-'PV model'!$B$14*((20+C3726)-25))*'PV model'!$B$10)/'PV model'!$B$12</f>
        <v>0</v>
      </c>
    </row>
    <row r="3727" spans="1:22" x14ac:dyDescent="0.2">
      <c r="A3727" s="10">
        <f t="shared" si="650"/>
        <v>156</v>
      </c>
      <c r="B3727" s="10">
        <f t="shared" si="651"/>
        <v>2</v>
      </c>
      <c r="C3727" s="23">
        <v>9.8000000000000007</v>
      </c>
      <c r="D3727" s="24">
        <v>0</v>
      </c>
      <c r="E3727" s="24">
        <v>0</v>
      </c>
      <c r="F3727" s="48"/>
      <c r="G3727" s="48"/>
      <c r="H3727" s="1">
        <f t="shared" si="652"/>
        <v>22.551801621621429</v>
      </c>
      <c r="I3727" s="1">
        <f t="shared" si="645"/>
        <v>1.6826688393183638</v>
      </c>
      <c r="J3727" s="4">
        <f>B3727+('PV model'!$B$3/15)+(I3727/60)</f>
        <v>1.7513778139886393</v>
      </c>
      <c r="K3727" s="2">
        <f t="shared" si="646"/>
        <v>153.72933279017042</v>
      </c>
      <c r="L3727" s="2">
        <f>DEGREES(ASIN((((COS(RADIANS('PV model'!$B$2))*COS(RADIANS(H3727))*COS(RADIANS(K3727)))+(SIN(RADIANS('PV model'!$B$2))*SIN(RADIANS(H3727)))))))</f>
        <v>-8.8007297066576857</v>
      </c>
      <c r="M3727" s="3">
        <f t="shared" si="642"/>
        <v>0</v>
      </c>
      <c r="N3727" s="2">
        <f t="shared" si="647"/>
        <v>24.433511499785713</v>
      </c>
      <c r="O3727" s="2">
        <f>IF('PV model'!$B$2&gt;0, 180-N3727,IF('PV model'!$B$2&lt;0,0-N3727,N3727))</f>
        <v>155.56648850021429</v>
      </c>
      <c r="P3727" s="2">
        <f>ABS(O3727-'PV model'!$B$5)</f>
        <v>49.433511499785709</v>
      </c>
      <c r="Q3727" s="3">
        <f t="shared" si="643"/>
        <v>98.800729706657677</v>
      </c>
      <c r="R3727" s="3">
        <f t="shared" si="648"/>
        <v>0</v>
      </c>
      <c r="S3727" s="3">
        <f t="shared" si="644"/>
        <v>0</v>
      </c>
      <c r="T3727" s="3">
        <f>(0.5*(1-COS(RADIANS(90-$X$3)))*(D3727+E3727)*'PV model'!$B$4)</f>
        <v>0</v>
      </c>
      <c r="U3727" s="3">
        <f t="shared" si="649"/>
        <v>0</v>
      </c>
      <c r="V3727" s="3">
        <f>('PV model'!$B$13*(U3727/1000)*(1-'PV model'!$B$14*((20+C3727)-25))*'PV model'!$B$10)/'PV model'!$B$12</f>
        <v>0</v>
      </c>
    </row>
    <row r="3728" spans="1:22" x14ac:dyDescent="0.2">
      <c r="A3728" s="10">
        <f t="shared" si="650"/>
        <v>156</v>
      </c>
      <c r="B3728" s="10">
        <f t="shared" si="651"/>
        <v>3</v>
      </c>
      <c r="C3728" s="23">
        <v>9</v>
      </c>
      <c r="D3728" s="24">
        <v>0</v>
      </c>
      <c r="E3728" s="24">
        <v>0</v>
      </c>
      <c r="F3728" s="48"/>
      <c r="G3728" s="48"/>
      <c r="H3728" s="1">
        <f t="shared" si="652"/>
        <v>22.551801621621429</v>
      </c>
      <c r="I3728" s="1">
        <f t="shared" si="645"/>
        <v>1.6826688393183638</v>
      </c>
      <c r="J3728" s="4">
        <f>B3728+('PV model'!$B$3/15)+(I3728/60)</f>
        <v>2.7513778139886393</v>
      </c>
      <c r="K3728" s="2">
        <f t="shared" si="646"/>
        <v>138.72933279017042</v>
      </c>
      <c r="L3728" s="2">
        <f>DEGREES(ASIN((((COS(RADIANS('PV model'!$B$2))*COS(RADIANS(H3728))*COS(RADIANS(K3728)))+(SIN(RADIANS('PV model'!$B$2))*SIN(RADIANS(H3728)))))))</f>
        <v>-4.4214031134893137</v>
      </c>
      <c r="M3728" s="3">
        <f t="shared" si="642"/>
        <v>0</v>
      </c>
      <c r="N3728" s="2">
        <f t="shared" si="647"/>
        <v>37.661588402954152</v>
      </c>
      <c r="O3728" s="2">
        <f>IF('PV model'!$B$2&gt;0, 180-N3728,IF('PV model'!$B$2&lt;0,0-N3728,N3728))</f>
        <v>142.33841159704585</v>
      </c>
      <c r="P3728" s="2">
        <f>ABS(O3728-'PV model'!$B$5)</f>
        <v>62.661588402954152</v>
      </c>
      <c r="Q3728" s="3">
        <f t="shared" si="643"/>
        <v>94.421403113489305</v>
      </c>
      <c r="R3728" s="3">
        <f t="shared" si="648"/>
        <v>0</v>
      </c>
      <c r="S3728" s="3">
        <f t="shared" si="644"/>
        <v>0</v>
      </c>
      <c r="T3728" s="3">
        <f>(0.5*(1-COS(RADIANS(90-$X$3)))*(D3728+E3728)*'PV model'!$B$4)</f>
        <v>0</v>
      </c>
      <c r="U3728" s="3">
        <f t="shared" si="649"/>
        <v>0</v>
      </c>
      <c r="V3728" s="3">
        <f>('PV model'!$B$13*(U3728/1000)*(1-'PV model'!$B$14*((20+C3728)-25))*'PV model'!$B$10)/'PV model'!$B$12</f>
        <v>0</v>
      </c>
    </row>
    <row r="3729" spans="1:22" x14ac:dyDescent="0.2">
      <c r="A3729" s="10">
        <f t="shared" si="650"/>
        <v>156</v>
      </c>
      <c r="B3729" s="10">
        <f t="shared" si="651"/>
        <v>4</v>
      </c>
      <c r="C3729" s="23">
        <v>9.1</v>
      </c>
      <c r="D3729" s="24">
        <v>0</v>
      </c>
      <c r="E3729" s="24">
        <v>0</v>
      </c>
      <c r="F3729" s="48"/>
      <c r="G3729" s="48"/>
      <c r="H3729" s="1">
        <f t="shared" si="652"/>
        <v>22.551801621621429</v>
      </c>
      <c r="I3729" s="1">
        <f t="shared" si="645"/>
        <v>1.6826688393183638</v>
      </c>
      <c r="J3729" s="4">
        <f>B3729+('PV model'!$B$3/15)+(I3729/60)</f>
        <v>3.7513778139886393</v>
      </c>
      <c r="K3729" s="2">
        <f t="shared" si="646"/>
        <v>123.7293327901704</v>
      </c>
      <c r="L3729" s="2">
        <f>DEGREES(ASIN((((COS(RADIANS('PV model'!$B$2))*COS(RADIANS(H3729))*COS(RADIANS(K3729)))+(SIN(RADIANS('PV model'!$B$2))*SIN(RADIANS(H3729)))))))</f>
        <v>1.467426066416712</v>
      </c>
      <c r="M3729" s="3">
        <f t="shared" si="642"/>
        <v>1.467426066416712</v>
      </c>
      <c r="N3729" s="2">
        <f t="shared" si="647"/>
        <v>50.203870857418757</v>
      </c>
      <c r="O3729" s="2">
        <f>IF('PV model'!$B$2&gt;0, 180-N3729,IF('PV model'!$B$2&lt;0,0-N3729,N3729))</f>
        <v>129.79612914258124</v>
      </c>
      <c r="P3729" s="2">
        <f>ABS(O3729-'PV model'!$B$5)</f>
        <v>75.203870857418764</v>
      </c>
      <c r="Q3729" s="3">
        <f t="shared" si="643"/>
        <v>88.532573933583294</v>
      </c>
      <c r="R3729" s="3">
        <f t="shared" si="648"/>
        <v>0</v>
      </c>
      <c r="S3729" s="3">
        <f t="shared" si="644"/>
        <v>0</v>
      </c>
      <c r="T3729" s="3">
        <f>(0.5*(1-COS(RADIANS(90-$X$3)))*(D3729+E3729)*'PV model'!$B$4)</f>
        <v>0</v>
      </c>
      <c r="U3729" s="3">
        <f t="shared" si="649"/>
        <v>0</v>
      </c>
      <c r="V3729" s="3">
        <f>('PV model'!$B$13*(U3729/1000)*(1-'PV model'!$B$14*((20+C3729)-25))*'PV model'!$B$10)/'PV model'!$B$12</f>
        <v>0</v>
      </c>
    </row>
    <row r="3730" spans="1:22" x14ac:dyDescent="0.2">
      <c r="A3730" s="10">
        <f t="shared" si="650"/>
        <v>156</v>
      </c>
      <c r="B3730" s="10">
        <f t="shared" si="651"/>
        <v>5</v>
      </c>
      <c r="C3730" s="23">
        <v>9.1</v>
      </c>
      <c r="D3730" s="24">
        <v>0</v>
      </c>
      <c r="E3730" s="24">
        <v>7.056</v>
      </c>
      <c r="F3730" s="48"/>
      <c r="G3730" s="48"/>
      <c r="H3730" s="1">
        <f t="shared" si="652"/>
        <v>22.551801621621429</v>
      </c>
      <c r="I3730" s="1">
        <f t="shared" si="645"/>
        <v>1.6826688393183638</v>
      </c>
      <c r="J3730" s="4">
        <f>B3730+('PV model'!$B$3/15)+(I3730/60)</f>
        <v>4.7513778139886398</v>
      </c>
      <c r="K3730" s="2">
        <f t="shared" si="646"/>
        <v>108.7293327901704</v>
      </c>
      <c r="L3730" s="2">
        <f>DEGREES(ASIN((((COS(RADIANS('PV model'!$B$2))*COS(RADIANS(H3730))*COS(RADIANS(K3730)))+(SIN(RADIANS('PV model'!$B$2))*SIN(RADIANS(H3730)))))))</f>
        <v>8.5170095089424755</v>
      </c>
      <c r="M3730" s="3">
        <f t="shared" si="642"/>
        <v>8.5170095089424755</v>
      </c>
      <c r="N3730" s="2">
        <f t="shared" si="647"/>
        <v>62.175494202879705</v>
      </c>
      <c r="O3730" s="2">
        <f>IF('PV model'!$B$2&gt;0, 180-N3730,IF('PV model'!$B$2&lt;0,0-N3730,N3730))</f>
        <v>117.8245057971203</v>
      </c>
      <c r="P3730" s="2">
        <f>ABS(O3730-'PV model'!$B$5)</f>
        <v>87.175494202879705</v>
      </c>
      <c r="Q3730" s="3">
        <f t="shared" si="643"/>
        <v>81.482990491057521</v>
      </c>
      <c r="R3730" s="3">
        <f t="shared" si="648"/>
        <v>0</v>
      </c>
      <c r="S3730" s="3">
        <f t="shared" si="644"/>
        <v>7.056</v>
      </c>
      <c r="T3730" s="3">
        <f>(0.5*(1-COS(RADIANS(90-$X$3)))*(D3730+E3730)*'PV model'!$B$4)</f>
        <v>0</v>
      </c>
      <c r="U3730" s="3">
        <f t="shared" si="649"/>
        <v>7.056</v>
      </c>
      <c r="V3730" s="3">
        <f>('PV model'!$B$13*(U3730/1000)*(1-'PV model'!$B$14*((20+C3730)-25))*'PV model'!$B$10)/'PV model'!$B$12</f>
        <v>0.69375054873599995</v>
      </c>
    </row>
    <row r="3731" spans="1:22" x14ac:dyDescent="0.2">
      <c r="A3731" s="10">
        <f t="shared" si="650"/>
        <v>156</v>
      </c>
      <c r="B3731" s="10">
        <f t="shared" si="651"/>
        <v>6</v>
      </c>
      <c r="C3731" s="23">
        <v>9.1</v>
      </c>
      <c r="D3731" s="24">
        <v>0</v>
      </c>
      <c r="E3731" s="24">
        <v>30.869999999999997</v>
      </c>
      <c r="F3731" s="48"/>
      <c r="G3731" s="48"/>
      <c r="H3731" s="1">
        <f t="shared" si="652"/>
        <v>22.551801621621429</v>
      </c>
      <c r="I3731" s="1">
        <f t="shared" si="645"/>
        <v>1.6826688393183638</v>
      </c>
      <c r="J3731" s="4">
        <f>B3731+('PV model'!$B$3/15)+(I3731/60)</f>
        <v>5.7513778139886398</v>
      </c>
      <c r="K3731" s="2">
        <f t="shared" si="646"/>
        <v>93.729332790170403</v>
      </c>
      <c r="L3731" s="2">
        <f>DEGREES(ASIN((((COS(RADIANS('PV model'!$B$2))*COS(RADIANS(H3731))*COS(RADIANS(K3731)))+(SIN(RADIANS('PV model'!$B$2))*SIN(RADIANS(H3731)))))))</f>
        <v>16.382230781470071</v>
      </c>
      <c r="M3731" s="3">
        <f t="shared" si="642"/>
        <v>16.382230781470071</v>
      </c>
      <c r="N3731" s="2">
        <f t="shared" si="647"/>
        <v>73.857970647582889</v>
      </c>
      <c r="O3731" s="2">
        <f>IF('PV model'!$B$2&gt;0, 180-N3731,IF('PV model'!$B$2&lt;0,0-N3731,N3731))</f>
        <v>106.14202935241711</v>
      </c>
      <c r="P3731" s="2">
        <f>ABS(O3731-'PV model'!$B$5)</f>
        <v>98.857970647582889</v>
      </c>
      <c r="Q3731" s="3">
        <f t="shared" si="643"/>
        <v>73.617769218529929</v>
      </c>
      <c r="R3731" s="3">
        <f t="shared" si="648"/>
        <v>0</v>
      </c>
      <c r="S3731" s="3">
        <f t="shared" si="644"/>
        <v>30.869999999999997</v>
      </c>
      <c r="T3731" s="3">
        <f>(0.5*(1-COS(RADIANS(90-$X$3)))*(D3731+E3731)*'PV model'!$B$4)</f>
        <v>0</v>
      </c>
      <c r="U3731" s="3">
        <f t="shared" si="649"/>
        <v>30.869999999999997</v>
      </c>
      <c r="V3731" s="3">
        <f>('PV model'!$B$13*(U3731/1000)*(1-'PV model'!$B$14*((20+C3731)-25))*'PV model'!$B$10)/'PV model'!$B$12</f>
        <v>3.0351586507199997</v>
      </c>
    </row>
    <row r="3732" spans="1:22" x14ac:dyDescent="0.2">
      <c r="A3732" s="10">
        <f t="shared" si="650"/>
        <v>156</v>
      </c>
      <c r="B3732" s="10">
        <f t="shared" si="651"/>
        <v>7</v>
      </c>
      <c r="C3732" s="23">
        <v>8.1</v>
      </c>
      <c r="D3732" s="24">
        <v>0</v>
      </c>
      <c r="E3732" s="24">
        <v>66.149999999999991</v>
      </c>
      <c r="F3732" s="48"/>
      <c r="G3732" s="48"/>
      <c r="H3732" s="1">
        <f t="shared" si="652"/>
        <v>22.551801621621429</v>
      </c>
      <c r="I3732" s="1">
        <f t="shared" si="645"/>
        <v>1.6826688393183638</v>
      </c>
      <c r="J3732" s="4">
        <f>B3732+('PV model'!$B$3/15)+(I3732/60)</f>
        <v>6.7513778139886398</v>
      </c>
      <c r="K3732" s="2">
        <f t="shared" si="646"/>
        <v>78.729332790170403</v>
      </c>
      <c r="L3732" s="2">
        <f>DEGREES(ASIN((((COS(RADIANS('PV model'!$B$2))*COS(RADIANS(H3732))*COS(RADIANS(K3732)))+(SIN(RADIANS('PV model'!$B$2))*SIN(RADIANS(H3732)))))))</f>
        <v>24.727527064181462</v>
      </c>
      <c r="M3732" s="3">
        <f t="shared" si="642"/>
        <v>24.727527064181462</v>
      </c>
      <c r="N3732" s="2">
        <f t="shared" si="647"/>
        <v>85.676622971307694</v>
      </c>
      <c r="O3732" s="2">
        <f>IF('PV model'!$B$2&gt;0, 180-N3732,IF('PV model'!$B$2&lt;0,0-N3732,N3732))</f>
        <v>94.323377028692306</v>
      </c>
      <c r="P3732" s="2">
        <f>ABS(O3732-'PV model'!$B$5)</f>
        <v>110.67662297130769</v>
      </c>
      <c r="Q3732" s="3">
        <f t="shared" si="643"/>
        <v>65.272472935818541</v>
      </c>
      <c r="R3732" s="3">
        <f t="shared" si="648"/>
        <v>0</v>
      </c>
      <c r="S3732" s="3">
        <f t="shared" si="644"/>
        <v>66.149999999999991</v>
      </c>
      <c r="T3732" s="3">
        <f>(0.5*(1-COS(RADIANS(90-$X$3)))*(D3732+E3732)*'PV model'!$B$4)</f>
        <v>0</v>
      </c>
      <c r="U3732" s="3">
        <f t="shared" si="649"/>
        <v>66.149999999999991</v>
      </c>
      <c r="V3732" s="3">
        <f>('PV model'!$B$13*(U3732/1000)*(1-'PV model'!$B$14*((20+C3732)-25))*'PV model'!$B$10)/'PV model'!$B$12</f>
        <v>6.5303608103999986</v>
      </c>
    </row>
    <row r="3733" spans="1:22" x14ac:dyDescent="0.2">
      <c r="A3733" s="10">
        <f t="shared" si="650"/>
        <v>156</v>
      </c>
      <c r="B3733" s="10">
        <f t="shared" si="651"/>
        <v>8</v>
      </c>
      <c r="C3733" s="23">
        <v>9.1999999999999993</v>
      </c>
      <c r="D3733" s="24">
        <v>77.44905</v>
      </c>
      <c r="E3733" s="24">
        <v>171.108</v>
      </c>
      <c r="F3733" s="48"/>
      <c r="G3733" s="48"/>
      <c r="H3733" s="1">
        <f t="shared" si="652"/>
        <v>22.551801621621429</v>
      </c>
      <c r="I3733" s="1">
        <f t="shared" si="645"/>
        <v>1.6826688393183638</v>
      </c>
      <c r="J3733" s="4">
        <f>B3733+('PV model'!$B$3/15)+(I3733/60)</f>
        <v>7.7513778139886398</v>
      </c>
      <c r="K3733" s="2">
        <f t="shared" si="646"/>
        <v>63.729332790170403</v>
      </c>
      <c r="L3733" s="2">
        <f>DEGREES(ASIN((((COS(RADIANS('PV model'!$B$2))*COS(RADIANS(H3733))*COS(RADIANS(K3733)))+(SIN(RADIANS('PV model'!$B$2))*SIN(RADIANS(H3733)))))))</f>
        <v>33.202236314769664</v>
      </c>
      <c r="M3733" s="3">
        <f t="shared" si="642"/>
        <v>33.202236314769664</v>
      </c>
      <c r="N3733" s="2">
        <f t="shared" si="647"/>
        <v>81.778930159354417</v>
      </c>
      <c r="O3733" s="2">
        <f>IF('PV model'!$B$2&gt;0, 180-N3733,IF('PV model'!$B$2&lt;0,0-N3733,N3733))</f>
        <v>98.221069840645583</v>
      </c>
      <c r="P3733" s="2">
        <f>ABS(O3733-'PV model'!$B$5)</f>
        <v>106.77893015935442</v>
      </c>
      <c r="Q3733" s="3">
        <f t="shared" si="643"/>
        <v>56.797763685230336</v>
      </c>
      <c r="R3733" s="3">
        <f t="shared" si="648"/>
        <v>77.44905</v>
      </c>
      <c r="S3733" s="3">
        <f t="shared" si="644"/>
        <v>204.3057724499136</v>
      </c>
      <c r="T3733" s="3">
        <f>(0.5*(1-COS(RADIANS(90-$X$3)))*(D3733+E3733)*'PV model'!$B$4)</f>
        <v>0</v>
      </c>
      <c r="U3733" s="3">
        <f t="shared" si="649"/>
        <v>281.7548224499136</v>
      </c>
      <c r="V3733" s="3">
        <f>('PV model'!$B$13*(U3733/1000)*(1-'PV model'!$B$14*((20+C3733)-25))*'PV model'!$B$10)/'PV model'!$B$12</f>
        <v>27.691053289618196</v>
      </c>
    </row>
    <row r="3734" spans="1:22" x14ac:dyDescent="0.2">
      <c r="A3734" s="10">
        <f t="shared" si="650"/>
        <v>156</v>
      </c>
      <c r="B3734" s="10">
        <f t="shared" si="651"/>
        <v>9</v>
      </c>
      <c r="C3734" s="23">
        <v>8.9</v>
      </c>
      <c r="D3734" s="24">
        <v>102.14295</v>
      </c>
      <c r="E3734" s="24">
        <v>224.91</v>
      </c>
      <c r="F3734" s="48"/>
      <c r="G3734" s="48"/>
      <c r="H3734" s="1">
        <f t="shared" si="652"/>
        <v>22.551801621621429</v>
      </c>
      <c r="I3734" s="1">
        <f t="shared" si="645"/>
        <v>1.6826688393183638</v>
      </c>
      <c r="J3734" s="4">
        <f>B3734+('PV model'!$B$3/15)+(I3734/60)</f>
        <v>8.751377813988638</v>
      </c>
      <c r="K3734" s="2">
        <f t="shared" si="646"/>
        <v>48.729332790170432</v>
      </c>
      <c r="L3734" s="2">
        <f>DEGREES(ASIN((((COS(RADIANS('PV model'!$B$2))*COS(RADIANS(H3734))*COS(RADIANS(K3734)))+(SIN(RADIANS('PV model'!$B$2))*SIN(RADIANS(H3734)))))))</f>
        <v>41.384582342368198</v>
      </c>
      <c r="M3734" s="3">
        <f t="shared" si="642"/>
        <v>41.384582342368198</v>
      </c>
      <c r="N3734" s="2">
        <f t="shared" si="647"/>
        <v>67.690872711821939</v>
      </c>
      <c r="O3734" s="2">
        <f>IF('PV model'!$B$2&gt;0, 180-N3734,IF('PV model'!$B$2&lt;0,0-N3734,N3734))</f>
        <v>112.30912728817806</v>
      </c>
      <c r="P3734" s="2">
        <f>ABS(O3734-'PV model'!$B$5)</f>
        <v>92.690872711821939</v>
      </c>
      <c r="Q3734" s="3">
        <f t="shared" si="643"/>
        <v>48.615417657631802</v>
      </c>
      <c r="R3734" s="3">
        <f t="shared" si="648"/>
        <v>102.14295</v>
      </c>
      <c r="S3734" s="3">
        <f t="shared" si="644"/>
        <v>269.78930111875292</v>
      </c>
      <c r="T3734" s="3">
        <f>(0.5*(1-COS(RADIANS(90-$X$3)))*(D3734+E3734)*'PV model'!$B$4)</f>
        <v>0</v>
      </c>
      <c r="U3734" s="3">
        <f t="shared" si="649"/>
        <v>371.9322511187529</v>
      </c>
      <c r="V3734" s="3">
        <f>('PV model'!$B$13*(U3734/1000)*(1-'PV model'!$B$14*((20+C3734)-25))*'PV model'!$B$10)/'PV model'!$B$12</f>
        <v>36.59836559580998</v>
      </c>
    </row>
    <row r="3735" spans="1:22" x14ac:dyDescent="0.2">
      <c r="A3735" s="10">
        <f t="shared" si="650"/>
        <v>156</v>
      </c>
      <c r="B3735" s="10">
        <f t="shared" si="651"/>
        <v>10</v>
      </c>
      <c r="C3735" s="23">
        <v>10.199999999999999</v>
      </c>
      <c r="D3735" s="24">
        <v>286.22474999999997</v>
      </c>
      <c r="E3735" s="24">
        <v>289.29599999999999</v>
      </c>
      <c r="F3735" s="48"/>
      <c r="G3735" s="48"/>
      <c r="H3735" s="1">
        <f t="shared" si="652"/>
        <v>22.551801621621429</v>
      </c>
      <c r="I3735" s="1">
        <f t="shared" si="645"/>
        <v>1.6826688393183638</v>
      </c>
      <c r="J3735" s="4">
        <f>B3735+('PV model'!$B$3/15)+(I3735/60)</f>
        <v>9.751377813988638</v>
      </c>
      <c r="K3735" s="2">
        <f t="shared" si="646"/>
        <v>33.729332790170432</v>
      </c>
      <c r="L3735" s="2">
        <f>DEGREES(ASIN((((COS(RADIANS('PV model'!$B$2))*COS(RADIANS(H3735))*COS(RADIANS(K3735)))+(SIN(RADIANS('PV model'!$B$2))*SIN(RADIANS(H3735)))))))</f>
        <v>48.686625030821141</v>
      </c>
      <c r="M3735" s="3">
        <f t="shared" si="642"/>
        <v>48.686625030821141</v>
      </c>
      <c r="N3735" s="2">
        <f t="shared" si="647"/>
        <v>50.966446659887815</v>
      </c>
      <c r="O3735" s="2">
        <f>IF('PV model'!$B$2&gt;0, 180-N3735,IF('PV model'!$B$2&lt;0,0-N3735,N3735))</f>
        <v>129.03355334011218</v>
      </c>
      <c r="P3735" s="2">
        <f>ABS(O3735-'PV model'!$B$5)</f>
        <v>75.966446659887822</v>
      </c>
      <c r="Q3735" s="3">
        <f t="shared" si="643"/>
        <v>41.313374969178859</v>
      </c>
      <c r="R3735" s="3">
        <f t="shared" si="648"/>
        <v>286.22475000000003</v>
      </c>
      <c r="S3735" s="3">
        <f t="shared" si="644"/>
        <v>367.24568707696284</v>
      </c>
      <c r="T3735" s="3">
        <f>(0.5*(1-COS(RADIANS(90-$X$3)))*(D3735+E3735)*'PV model'!$B$4)</f>
        <v>0</v>
      </c>
      <c r="U3735" s="3">
        <f t="shared" si="649"/>
        <v>653.47043707696287</v>
      </c>
      <c r="V3735" s="3">
        <f>('PV model'!$B$13*(U3735/1000)*(1-'PV model'!$B$14*((20+C3735)-25))*'PV model'!$B$10)/'PV model'!$B$12</f>
        <v>63.962230068496766</v>
      </c>
    </row>
    <row r="3736" spans="1:22" x14ac:dyDescent="0.2">
      <c r="A3736" s="10">
        <f t="shared" si="650"/>
        <v>156</v>
      </c>
      <c r="B3736" s="10">
        <f t="shared" si="651"/>
        <v>11</v>
      </c>
      <c r="C3736" s="23">
        <v>11.1</v>
      </c>
      <c r="D3736" s="24">
        <v>118.97970000000001</v>
      </c>
      <c r="E3736" s="24">
        <v>311.346</v>
      </c>
      <c r="F3736" s="48"/>
      <c r="G3736" s="48"/>
      <c r="H3736" s="1">
        <f t="shared" si="652"/>
        <v>22.551801621621429</v>
      </c>
      <c r="I3736" s="1">
        <f t="shared" si="645"/>
        <v>1.6826688393183638</v>
      </c>
      <c r="J3736" s="4">
        <f>B3736+('PV model'!$B$3/15)+(I3736/60)</f>
        <v>10.751377813988638</v>
      </c>
      <c r="K3736" s="2">
        <f t="shared" si="646"/>
        <v>18.729332790170432</v>
      </c>
      <c r="L3736" s="2">
        <f>DEGREES(ASIN((((COS(RADIANS('PV model'!$B$2))*COS(RADIANS(H3736))*COS(RADIANS(K3736)))+(SIN(RADIANS('PV model'!$B$2))*SIN(RADIANS(H3736)))))))</f>
        <v>54.239085964279234</v>
      </c>
      <c r="M3736" s="3">
        <f t="shared" si="642"/>
        <v>54.239085964279234</v>
      </c>
      <c r="N3736" s="2">
        <f t="shared" si="647"/>
        <v>30.492827574145373</v>
      </c>
      <c r="O3736" s="2">
        <f>IF('PV model'!$B$2&gt;0, 180-N3736,IF('PV model'!$B$2&lt;0,0-N3736,N3736))</f>
        <v>149.50717242585463</v>
      </c>
      <c r="P3736" s="2">
        <f>ABS(O3736-'PV model'!$B$5)</f>
        <v>55.492827574145366</v>
      </c>
      <c r="Q3736" s="3">
        <f t="shared" si="643"/>
        <v>35.760914035720766</v>
      </c>
      <c r="R3736" s="3">
        <f t="shared" si="648"/>
        <v>118.97969999999999</v>
      </c>
      <c r="S3736" s="3">
        <f t="shared" si="644"/>
        <v>358.71507864472278</v>
      </c>
      <c r="T3736" s="3">
        <f>(0.5*(1-COS(RADIANS(90-$X$3)))*(D3736+E3736)*'PV model'!$B$4)</f>
        <v>0</v>
      </c>
      <c r="U3736" s="3">
        <f t="shared" si="649"/>
        <v>477.69477864472276</v>
      </c>
      <c r="V3736" s="3">
        <f>('PV model'!$B$13*(U3736/1000)*(1-'PV model'!$B$14*((20+C3736)-25))*'PV model'!$B$10)/'PV model'!$B$12</f>
        <v>46.585261043537322</v>
      </c>
    </row>
    <row r="3737" spans="1:22" x14ac:dyDescent="0.2">
      <c r="A3737" s="10">
        <f t="shared" si="650"/>
        <v>156</v>
      </c>
      <c r="B3737" s="10">
        <f t="shared" si="651"/>
        <v>12</v>
      </c>
      <c r="C3737" s="23">
        <v>10.3</v>
      </c>
      <c r="D3737" s="24">
        <v>1.1224499999999999</v>
      </c>
      <c r="E3737" s="24">
        <v>216.09</v>
      </c>
      <c r="F3737" s="48"/>
      <c r="G3737" s="48"/>
      <c r="H3737" s="1">
        <f t="shared" si="652"/>
        <v>22.551801621621429</v>
      </c>
      <c r="I3737" s="1">
        <f t="shared" si="645"/>
        <v>1.6826688393183638</v>
      </c>
      <c r="J3737" s="4">
        <f>B3737+('PV model'!$B$3/15)+(I3737/60)</f>
        <v>11.751377813988638</v>
      </c>
      <c r="K3737" s="2">
        <f t="shared" si="646"/>
        <v>3.7293327901704298</v>
      </c>
      <c r="L3737" s="2">
        <f>DEGREES(ASIN((((COS(RADIANS('PV model'!$B$2))*COS(RADIANS(H3737))*COS(RADIANS(K3737)))+(SIN(RADIANS('PV model'!$B$2))*SIN(RADIANS(H3737)))))))</f>
        <v>56.935294397604359</v>
      </c>
      <c r="M3737" s="3">
        <f t="shared" si="642"/>
        <v>56.935294397604359</v>
      </c>
      <c r="N3737" s="2">
        <f t="shared" si="647"/>
        <v>6.3211373469886691</v>
      </c>
      <c r="O3737" s="2">
        <f>IF('PV model'!$B$2&gt;0, 180-N3737,IF('PV model'!$B$2&lt;0,0-N3737,N3737))</f>
        <v>173.67886265301132</v>
      </c>
      <c r="P3737" s="2">
        <f>ABS(O3737-'PV model'!$B$5)</f>
        <v>31.321137346988678</v>
      </c>
      <c r="Q3737" s="3">
        <f t="shared" si="643"/>
        <v>33.064705602395641</v>
      </c>
      <c r="R3737" s="3">
        <f t="shared" si="648"/>
        <v>1.1224500000000002</v>
      </c>
      <c r="S3737" s="3">
        <f t="shared" si="644"/>
        <v>216.73831069779268</v>
      </c>
      <c r="T3737" s="3">
        <f>(0.5*(1-COS(RADIANS(90-$X$3)))*(D3737+E3737)*'PV model'!$B$4)</f>
        <v>0</v>
      </c>
      <c r="U3737" s="3">
        <f t="shared" si="649"/>
        <v>217.86076069779267</v>
      </c>
      <c r="V3737" s="3">
        <f>('PV model'!$B$13*(U3737/1000)*(1-'PV model'!$B$14*((20+C3737)-25))*'PV model'!$B$10)/'PV model'!$B$12</f>
        <v>21.315681572597107</v>
      </c>
    </row>
    <row r="3738" spans="1:22" x14ac:dyDescent="0.2">
      <c r="A3738" s="10">
        <f t="shared" si="650"/>
        <v>156</v>
      </c>
      <c r="B3738" s="10">
        <f t="shared" si="651"/>
        <v>13</v>
      </c>
      <c r="C3738" s="23">
        <v>10.5</v>
      </c>
      <c r="D3738" s="24">
        <v>2.2448999999999999</v>
      </c>
      <c r="E3738" s="24">
        <v>220.5</v>
      </c>
      <c r="F3738" s="48"/>
      <c r="G3738" s="48"/>
      <c r="H3738" s="1">
        <f t="shared" si="652"/>
        <v>22.551801621621429</v>
      </c>
      <c r="I3738" s="1">
        <f t="shared" si="645"/>
        <v>1.6826688393183638</v>
      </c>
      <c r="J3738" s="4">
        <f>B3738+('PV model'!$B$3/15)+(I3738/60)</f>
        <v>12.751377813988638</v>
      </c>
      <c r="K3738" s="2">
        <f t="shared" si="646"/>
        <v>-11.27066720982957</v>
      </c>
      <c r="L3738" s="2">
        <f>DEGREES(ASIN((((COS(RADIANS('PV model'!$B$2))*COS(RADIANS(H3738))*COS(RADIANS(K3738)))+(SIN(RADIANS('PV model'!$B$2))*SIN(RADIANS(H3738)))))))</f>
        <v>56.003801369879817</v>
      </c>
      <c r="M3738" s="3">
        <f t="shared" si="642"/>
        <v>56.003801369879817</v>
      </c>
      <c r="N3738" s="2">
        <f t="shared" si="647"/>
        <v>-18.833357918139516</v>
      </c>
      <c r="O3738" s="2">
        <f>IF('PV model'!$B$2&gt;0, 180-N3738,IF('PV model'!$B$2&lt;0,0-N3738,N3738))</f>
        <v>198.83335791813951</v>
      </c>
      <c r="P3738" s="2">
        <f>ABS(O3738-'PV model'!$B$5)</f>
        <v>6.1666420818604877</v>
      </c>
      <c r="Q3738" s="3">
        <f t="shared" si="643"/>
        <v>33.996198630120183</v>
      </c>
      <c r="R3738" s="3">
        <f t="shared" si="648"/>
        <v>2.2448999999999999</v>
      </c>
      <c r="S3738" s="3">
        <f t="shared" si="644"/>
        <v>221.81496401025009</v>
      </c>
      <c r="T3738" s="3">
        <f>(0.5*(1-COS(RADIANS(90-$X$3)))*(D3738+E3738)*'PV model'!$B$4)</f>
        <v>0</v>
      </c>
      <c r="U3738" s="3">
        <f t="shared" si="649"/>
        <v>224.0598640102501</v>
      </c>
      <c r="V3738" s="3">
        <f>('PV model'!$B$13*(U3738/1000)*(1-'PV model'!$B$14*((20+C3738)-25))*'PV model'!$B$10)/'PV model'!$B$12</f>
        <v>21.904289478322376</v>
      </c>
    </row>
    <row r="3739" spans="1:22" x14ac:dyDescent="0.2">
      <c r="A3739" s="10">
        <f t="shared" si="650"/>
        <v>156</v>
      </c>
      <c r="B3739" s="10">
        <f t="shared" si="651"/>
        <v>14</v>
      </c>
      <c r="C3739" s="23">
        <v>10.199999999999999</v>
      </c>
      <c r="D3739" s="24">
        <v>133.57155</v>
      </c>
      <c r="E3739" s="24">
        <v>319.28399999999999</v>
      </c>
      <c r="F3739" s="48"/>
      <c r="G3739" s="48"/>
      <c r="H3739" s="1">
        <f t="shared" si="652"/>
        <v>22.551801621621429</v>
      </c>
      <c r="I3739" s="1">
        <f t="shared" si="645"/>
        <v>1.6826688393183638</v>
      </c>
      <c r="J3739" s="4">
        <f>B3739+('PV model'!$B$3/15)+(I3739/60)</f>
        <v>13.751377813988638</v>
      </c>
      <c r="K3739" s="2">
        <f t="shared" si="646"/>
        <v>-26.270667209829568</v>
      </c>
      <c r="L3739" s="2">
        <f>DEGREES(ASIN((((COS(RADIANS('PV model'!$B$2))*COS(RADIANS(H3739))*COS(RADIANS(K3739)))+(SIN(RADIANS('PV model'!$B$2))*SIN(RADIANS(H3739)))))))</f>
        <v>51.733055389215984</v>
      </c>
      <c r="M3739" s="3">
        <f t="shared" si="642"/>
        <v>51.733055389215984</v>
      </c>
      <c r="N3739" s="2">
        <f t="shared" si="647"/>
        <v>-41.301319641777745</v>
      </c>
      <c r="O3739" s="2">
        <f>IF('PV model'!$B$2&gt;0, 180-N3739,IF('PV model'!$B$2&lt;0,0-N3739,N3739))</f>
        <v>221.30131964177775</v>
      </c>
      <c r="P3739" s="2">
        <f>ABS(O3739-'PV model'!$B$5)</f>
        <v>16.301319641777752</v>
      </c>
      <c r="Q3739" s="3">
        <f t="shared" si="643"/>
        <v>38.266944610784016</v>
      </c>
      <c r="R3739" s="3">
        <f t="shared" si="648"/>
        <v>133.57155</v>
      </c>
      <c r="S3739" s="3">
        <f t="shared" si="644"/>
        <v>373.27291233989189</v>
      </c>
      <c r="T3739" s="3">
        <f>(0.5*(1-COS(RADIANS(90-$X$3)))*(D3739+E3739)*'PV model'!$B$4)</f>
        <v>0</v>
      </c>
      <c r="U3739" s="3">
        <f t="shared" si="649"/>
        <v>506.84446233989189</v>
      </c>
      <c r="V3739" s="3">
        <f>('PV model'!$B$13*(U3739/1000)*(1-'PV model'!$B$14*((20+C3739)-25))*'PV model'!$B$10)/'PV model'!$B$12</f>
        <v>49.61035766842128</v>
      </c>
    </row>
    <row r="3740" spans="1:22" x14ac:dyDescent="0.2">
      <c r="A3740" s="10">
        <f t="shared" si="650"/>
        <v>156</v>
      </c>
      <c r="B3740" s="10">
        <f t="shared" si="651"/>
        <v>15</v>
      </c>
      <c r="C3740" s="23">
        <v>10.6</v>
      </c>
      <c r="D3740" s="24">
        <v>3.3673500000000001</v>
      </c>
      <c r="E3740" s="24">
        <v>193.15800000000002</v>
      </c>
      <c r="F3740" s="48"/>
      <c r="G3740" s="48"/>
      <c r="H3740" s="1">
        <f t="shared" si="652"/>
        <v>22.551801621621429</v>
      </c>
      <c r="I3740" s="1">
        <f t="shared" si="645"/>
        <v>1.6826688393183638</v>
      </c>
      <c r="J3740" s="4">
        <f>B3740+('PV model'!$B$3/15)+(I3740/60)</f>
        <v>14.751377813988638</v>
      </c>
      <c r="K3740" s="2">
        <f t="shared" si="646"/>
        <v>-41.270667209829568</v>
      </c>
      <c r="L3740" s="2">
        <f>DEGREES(ASIN((((COS(RADIANS('PV model'!$B$2))*COS(RADIANS(H3740))*COS(RADIANS(K3740)))+(SIN(RADIANS('PV model'!$B$2))*SIN(RADIANS(H3740)))))))</f>
        <v>45.172045354265045</v>
      </c>
      <c r="M3740" s="3">
        <f t="shared" si="642"/>
        <v>45.172045354265045</v>
      </c>
      <c r="N3740" s="2">
        <f t="shared" si="647"/>
        <v>-59.780846056451715</v>
      </c>
      <c r="O3740" s="2">
        <f>IF('PV model'!$B$2&gt;0, 180-N3740,IF('PV model'!$B$2&lt;0,0-N3740,N3740))</f>
        <v>239.78084605645171</v>
      </c>
      <c r="P3740" s="2">
        <f>ABS(O3740-'PV model'!$B$5)</f>
        <v>34.780846056451708</v>
      </c>
      <c r="Q3740" s="3">
        <f t="shared" si="643"/>
        <v>44.827954645734955</v>
      </c>
      <c r="R3740" s="3">
        <f t="shared" si="648"/>
        <v>3.3673500000000005</v>
      </c>
      <c r="S3740" s="3">
        <f t="shared" si="644"/>
        <v>195.48164397668711</v>
      </c>
      <c r="T3740" s="3">
        <f>(0.5*(1-COS(RADIANS(90-$X$3)))*(D3740+E3740)*'PV model'!$B$4)</f>
        <v>0</v>
      </c>
      <c r="U3740" s="3">
        <f t="shared" si="649"/>
        <v>198.8489939766871</v>
      </c>
      <c r="V3740" s="3">
        <f>('PV model'!$B$13*(U3740/1000)*(1-'PV model'!$B$14*((20+C3740)-25))*'PV model'!$B$10)/'PV model'!$B$12</f>
        <v>19.431701860100464</v>
      </c>
    </row>
    <row r="3741" spans="1:22" x14ac:dyDescent="0.2">
      <c r="A3741" s="10">
        <f t="shared" si="650"/>
        <v>156</v>
      </c>
      <c r="B3741" s="10">
        <f t="shared" si="651"/>
        <v>16</v>
      </c>
      <c r="C3741" s="23">
        <v>10.7</v>
      </c>
      <c r="D3741" s="24">
        <v>279.49005</v>
      </c>
      <c r="E3741" s="24">
        <v>273.42</v>
      </c>
      <c r="F3741" s="48"/>
      <c r="G3741" s="48"/>
      <c r="H3741" s="1">
        <f t="shared" si="652"/>
        <v>22.551801621621429</v>
      </c>
      <c r="I3741" s="1">
        <f t="shared" si="645"/>
        <v>1.6826688393183638</v>
      </c>
      <c r="J3741" s="4">
        <f>B3741+('PV model'!$B$3/15)+(I3741/60)</f>
        <v>15.751377813988638</v>
      </c>
      <c r="K3741" s="2">
        <f t="shared" si="646"/>
        <v>-56.270667209829568</v>
      </c>
      <c r="L3741" s="2">
        <f>DEGREES(ASIN((((COS(RADIANS('PV model'!$B$2))*COS(RADIANS(H3741))*COS(RADIANS(K3741)))+(SIN(RADIANS('PV model'!$B$2))*SIN(RADIANS(H3741)))))))</f>
        <v>37.338787123430983</v>
      </c>
      <c r="M3741" s="3">
        <f t="shared" si="642"/>
        <v>37.338787123430983</v>
      </c>
      <c r="N3741" s="2">
        <f t="shared" si="647"/>
        <v>-75.028661403247227</v>
      </c>
      <c r="O3741" s="2">
        <f>IF('PV model'!$B$2&gt;0, 180-N3741,IF('PV model'!$B$2&lt;0,0-N3741,N3741))</f>
        <v>255.02866140324721</v>
      </c>
      <c r="P3741" s="2">
        <f>ABS(O3741-'PV model'!$B$5)</f>
        <v>50.028661403247213</v>
      </c>
      <c r="Q3741" s="3">
        <f t="shared" si="643"/>
        <v>52.661212876569017</v>
      </c>
      <c r="R3741" s="3">
        <f t="shared" si="648"/>
        <v>279.49005</v>
      </c>
      <c r="S3741" s="3">
        <f t="shared" si="644"/>
        <v>353.22437810396235</v>
      </c>
      <c r="T3741" s="3">
        <f>(0.5*(1-COS(RADIANS(90-$X$3)))*(D3741+E3741)*'PV model'!$B$4)</f>
        <v>0</v>
      </c>
      <c r="U3741" s="3">
        <f t="shared" si="649"/>
        <v>632.71442810396229</v>
      </c>
      <c r="V3741" s="3">
        <f>('PV model'!$B$13*(U3741/1000)*(1-'PV model'!$B$14*((20+C3741)-25))*'PV model'!$B$10)/'PV model'!$B$12</f>
        <v>61.804122372753461</v>
      </c>
    </row>
    <row r="3742" spans="1:22" x14ac:dyDescent="0.2">
      <c r="A3742" s="10">
        <f t="shared" si="650"/>
        <v>156</v>
      </c>
      <c r="B3742" s="10">
        <f t="shared" si="651"/>
        <v>17</v>
      </c>
      <c r="C3742" s="23">
        <v>11.4</v>
      </c>
      <c r="D3742" s="24">
        <v>90.918449999999993</v>
      </c>
      <c r="E3742" s="24">
        <v>209.916</v>
      </c>
      <c r="F3742" s="48"/>
      <c r="G3742" s="48"/>
      <c r="H3742" s="1">
        <f t="shared" si="652"/>
        <v>22.551801621621429</v>
      </c>
      <c r="I3742" s="1">
        <f t="shared" si="645"/>
        <v>1.6826688393183638</v>
      </c>
      <c r="J3742" s="4">
        <f>B3742+('PV model'!$B$3/15)+(I3742/60)</f>
        <v>16.75137781398864</v>
      </c>
      <c r="K3742" s="2">
        <f t="shared" si="646"/>
        <v>-71.270667209829597</v>
      </c>
      <c r="L3742" s="2">
        <f>DEGREES(ASIN((((COS(RADIANS('PV model'!$B$2))*COS(RADIANS(H3742))*COS(RADIANS(K3742)))+(SIN(RADIANS('PV model'!$B$2))*SIN(RADIANS(H3742)))))))</f>
        <v>28.94909525253243</v>
      </c>
      <c r="M3742" s="3">
        <f t="shared" si="642"/>
        <v>28.94909525253243</v>
      </c>
      <c r="N3742" s="2">
        <f t="shared" si="647"/>
        <v>-88.221170797314315</v>
      </c>
      <c r="O3742" s="2">
        <f>IF('PV model'!$B$2&gt;0, 180-N3742,IF('PV model'!$B$2&lt;0,0-N3742,N3742))</f>
        <v>268.2211707973143</v>
      </c>
      <c r="P3742" s="2">
        <f>ABS(O3742-'PV model'!$B$5)</f>
        <v>63.221170797314301</v>
      </c>
      <c r="Q3742" s="3">
        <f t="shared" si="643"/>
        <v>61.050904747467584</v>
      </c>
      <c r="R3742" s="3">
        <f t="shared" si="648"/>
        <v>90.918449999999979</v>
      </c>
      <c r="S3742" s="3">
        <f t="shared" si="644"/>
        <v>247.39832006670397</v>
      </c>
      <c r="T3742" s="3">
        <f>(0.5*(1-COS(RADIANS(90-$X$3)))*(D3742+E3742)*'PV model'!$B$4)</f>
        <v>0</v>
      </c>
      <c r="U3742" s="3">
        <f t="shared" si="649"/>
        <v>338.31677006670395</v>
      </c>
      <c r="V3742" s="3">
        <f>('PV model'!$B$13*(U3742/1000)*(1-'PV model'!$B$14*((20+C3742)-25))*'PV model'!$B$10)/'PV model'!$B$12</f>
        <v>32.952399840869518</v>
      </c>
    </row>
    <row r="3743" spans="1:22" x14ac:dyDescent="0.2">
      <c r="A3743" s="10">
        <f t="shared" si="650"/>
        <v>156</v>
      </c>
      <c r="B3743" s="10">
        <f t="shared" si="651"/>
        <v>18</v>
      </c>
      <c r="C3743" s="23">
        <v>10.5</v>
      </c>
      <c r="D3743" s="24">
        <v>26.938800000000001</v>
      </c>
      <c r="E3743" s="24">
        <v>165.816</v>
      </c>
      <c r="F3743" s="48"/>
      <c r="G3743" s="48"/>
      <c r="H3743" s="1">
        <f t="shared" si="652"/>
        <v>22.551801621621429</v>
      </c>
      <c r="I3743" s="1">
        <f t="shared" si="645"/>
        <v>1.6826688393183638</v>
      </c>
      <c r="J3743" s="4">
        <f>B3743+('PV model'!$B$3/15)+(I3743/60)</f>
        <v>17.75137781398864</v>
      </c>
      <c r="K3743" s="2">
        <f t="shared" si="646"/>
        <v>-86.270667209829597</v>
      </c>
      <c r="L3743" s="2">
        <f>DEGREES(ASIN((((COS(RADIANS('PV model'!$B$2))*COS(RADIANS(H3743))*COS(RADIANS(K3743)))+(SIN(RADIANS('PV model'!$B$2))*SIN(RADIANS(H3743)))))))</f>
        <v>20.492908957232249</v>
      </c>
      <c r="M3743" s="3">
        <f t="shared" si="642"/>
        <v>20.492908957232249</v>
      </c>
      <c r="N3743" s="2">
        <f t="shared" si="647"/>
        <v>-79.685351847667363</v>
      </c>
      <c r="O3743" s="2">
        <f>IF('PV model'!$B$2&gt;0, 180-N3743,IF('PV model'!$B$2&lt;0,0-N3743,N3743))</f>
        <v>259.68535184766733</v>
      </c>
      <c r="P3743" s="2">
        <f>ABS(O3743-'PV model'!$B$5)</f>
        <v>54.685351847667334</v>
      </c>
      <c r="Q3743" s="3">
        <f t="shared" si="643"/>
        <v>69.507091042767755</v>
      </c>
      <c r="R3743" s="3">
        <f t="shared" si="648"/>
        <v>26.938799999999986</v>
      </c>
      <c r="S3743" s="3">
        <f t="shared" si="644"/>
        <v>177.97892669798753</v>
      </c>
      <c r="T3743" s="3">
        <f>(0.5*(1-COS(RADIANS(90-$X$3)))*(D3743+E3743)*'PV model'!$B$4)</f>
        <v>0</v>
      </c>
      <c r="U3743" s="3">
        <f t="shared" si="649"/>
        <v>204.91772669798752</v>
      </c>
      <c r="V3743" s="3">
        <f>('PV model'!$B$13*(U3743/1000)*(1-'PV model'!$B$14*((20+C3743)-25))*'PV model'!$B$10)/'PV model'!$B$12</f>
        <v>20.032937289594752</v>
      </c>
    </row>
    <row r="3744" spans="1:22" x14ac:dyDescent="0.2">
      <c r="A3744" s="10">
        <f t="shared" si="650"/>
        <v>156</v>
      </c>
      <c r="B3744" s="10">
        <f t="shared" si="651"/>
        <v>19</v>
      </c>
      <c r="C3744" s="23">
        <v>10.8</v>
      </c>
      <c r="D3744" s="24">
        <v>252.55124999999998</v>
      </c>
      <c r="E3744" s="24">
        <v>97.02</v>
      </c>
      <c r="F3744" s="48"/>
      <c r="G3744" s="48"/>
      <c r="H3744" s="1">
        <f t="shared" si="652"/>
        <v>22.551801621621429</v>
      </c>
      <c r="I3744" s="1">
        <f t="shared" si="645"/>
        <v>1.6826688393183638</v>
      </c>
      <c r="J3744" s="4">
        <f>B3744+('PV model'!$B$3/15)+(I3744/60)</f>
        <v>18.75137781398864</v>
      </c>
      <c r="K3744" s="2">
        <f t="shared" si="646"/>
        <v>-101.2706672098296</v>
      </c>
      <c r="L3744" s="2">
        <f>DEGREES(ASIN((((COS(RADIANS('PV model'!$B$2))*COS(RADIANS(H3744))*COS(RADIANS(K3744)))+(SIN(RADIANS('PV model'!$B$2))*SIN(RADIANS(H3744)))))))</f>
        <v>12.347005106834127</v>
      </c>
      <c r="M3744" s="3">
        <f t="shared" si="642"/>
        <v>12.347005106834127</v>
      </c>
      <c r="N3744" s="2">
        <f t="shared" si="647"/>
        <v>-67.997519028982765</v>
      </c>
      <c r="O3744" s="2">
        <f>IF('PV model'!$B$2&gt;0, 180-N3744,IF('PV model'!$B$2&lt;0,0-N3744,N3744))</f>
        <v>247.99751902898277</v>
      </c>
      <c r="P3744" s="2">
        <f>ABS(O3744-'PV model'!$B$5)</f>
        <v>42.997519028982765</v>
      </c>
      <c r="Q3744" s="3">
        <f t="shared" si="643"/>
        <v>77.652994893165868</v>
      </c>
      <c r="R3744" s="3">
        <f t="shared" si="648"/>
        <v>252.55125000000012</v>
      </c>
      <c r="S3744" s="3">
        <f t="shared" si="644"/>
        <v>117.28937998954196</v>
      </c>
      <c r="T3744" s="3">
        <f>(0.5*(1-COS(RADIANS(90-$X$3)))*(D3744+E3744)*'PV model'!$B$4)</f>
        <v>0</v>
      </c>
      <c r="U3744" s="3">
        <f t="shared" si="649"/>
        <v>369.84062998954209</v>
      </c>
      <c r="V3744" s="3">
        <f>('PV model'!$B$13*(U3744/1000)*(1-'PV model'!$B$14*((20+C3744)-25))*'PV model'!$B$10)/'PV model'!$B$12</f>
        <v>36.111582324283518</v>
      </c>
    </row>
    <row r="3745" spans="1:22" x14ac:dyDescent="0.2">
      <c r="A3745" s="10">
        <f t="shared" si="650"/>
        <v>156</v>
      </c>
      <c r="B3745" s="10">
        <f t="shared" si="651"/>
        <v>20</v>
      </c>
      <c r="C3745" s="23">
        <v>10.9</v>
      </c>
      <c r="D3745" s="24">
        <v>21.326549999999997</v>
      </c>
      <c r="E3745" s="24">
        <v>50.274000000000001</v>
      </c>
      <c r="F3745" s="48"/>
      <c r="G3745" s="48"/>
      <c r="H3745" s="1">
        <f t="shared" si="652"/>
        <v>22.551801621621429</v>
      </c>
      <c r="I3745" s="1">
        <f t="shared" si="645"/>
        <v>1.6826688393183638</v>
      </c>
      <c r="J3745" s="4">
        <f>B3745+('PV model'!$B$3/15)+(I3745/60)</f>
        <v>19.75137781398864</v>
      </c>
      <c r="K3745" s="2">
        <f t="shared" si="646"/>
        <v>-116.2706672098296</v>
      </c>
      <c r="L3745" s="2">
        <f>DEGREES(ASIN((((COS(RADIANS('PV model'!$B$2))*COS(RADIANS(H3745))*COS(RADIANS(K3745)))+(SIN(RADIANS('PV model'!$B$2))*SIN(RADIANS(H3745)))))))</f>
        <v>4.8495449163583269</v>
      </c>
      <c r="M3745" s="3">
        <f t="shared" si="642"/>
        <v>4.8495449163583269</v>
      </c>
      <c r="N3745" s="2">
        <f t="shared" si="647"/>
        <v>-56.213923677457018</v>
      </c>
      <c r="O3745" s="2">
        <f>IF('PV model'!$B$2&gt;0, 180-N3745,IF('PV model'!$B$2&lt;0,0-N3745,N3745))</f>
        <v>236.21392367745702</v>
      </c>
      <c r="P3745" s="2">
        <f>ABS(O3745-'PV model'!$B$5)</f>
        <v>31.213923677457018</v>
      </c>
      <c r="Q3745" s="3">
        <f t="shared" si="643"/>
        <v>85.150455083641674</v>
      </c>
      <c r="R3745" s="3">
        <f t="shared" si="648"/>
        <v>21.326549999999976</v>
      </c>
      <c r="S3745" s="3">
        <f t="shared" si="644"/>
        <v>54.976140356566738</v>
      </c>
      <c r="T3745" s="3">
        <f>(0.5*(1-COS(RADIANS(90-$X$3)))*(D3745+E3745)*'PV model'!$B$4)</f>
        <v>0</v>
      </c>
      <c r="U3745" s="3">
        <f t="shared" si="649"/>
        <v>76.302690356566714</v>
      </c>
      <c r="V3745" s="3">
        <f>('PV model'!$B$13*(U3745/1000)*(1-'PV model'!$B$14*((20+C3745)-25))*'PV model'!$B$10)/'PV model'!$B$12</f>
        <v>7.4472146085406079</v>
      </c>
    </row>
    <row r="3746" spans="1:22" x14ac:dyDescent="0.2">
      <c r="A3746" s="10">
        <f t="shared" si="650"/>
        <v>156</v>
      </c>
      <c r="B3746" s="10">
        <f t="shared" si="651"/>
        <v>21</v>
      </c>
      <c r="C3746" s="23">
        <v>10.1</v>
      </c>
      <c r="D3746" s="24">
        <v>0</v>
      </c>
      <c r="E3746" s="24">
        <v>8.82</v>
      </c>
      <c r="F3746" s="48"/>
      <c r="G3746" s="48"/>
      <c r="H3746" s="1">
        <f t="shared" si="652"/>
        <v>22.551801621621429</v>
      </c>
      <c r="I3746" s="1">
        <f t="shared" si="645"/>
        <v>1.6826688393183638</v>
      </c>
      <c r="J3746" s="4">
        <f>B3746+('PV model'!$B$3/15)+(I3746/60)</f>
        <v>20.75137781398864</v>
      </c>
      <c r="K3746" s="2">
        <f t="shared" si="646"/>
        <v>-131.27066720982958</v>
      </c>
      <c r="L3746" s="2">
        <f>DEGREES(ASIN((((COS(RADIANS('PV model'!$B$2))*COS(RADIANS(H3746))*COS(RADIANS(K3746)))+(SIN(RADIANS('PV model'!$B$2))*SIN(RADIANS(H3746)))))))</f>
        <v>-1.6603552864633773</v>
      </c>
      <c r="M3746" s="3">
        <f t="shared" si="642"/>
        <v>0</v>
      </c>
      <c r="N3746" s="2">
        <f t="shared" si="647"/>
        <v>-43.981085260949868</v>
      </c>
      <c r="O3746" s="2">
        <f>IF('PV model'!$B$2&gt;0, 180-N3746,IF('PV model'!$B$2&lt;0,0-N3746,N3746))</f>
        <v>223.98108526094987</v>
      </c>
      <c r="P3746" s="2">
        <f>ABS(O3746-'PV model'!$B$5)</f>
        <v>18.981085260949868</v>
      </c>
      <c r="Q3746" s="3">
        <f t="shared" si="643"/>
        <v>91.660355286463371</v>
      </c>
      <c r="R3746" s="3">
        <f t="shared" si="648"/>
        <v>0</v>
      </c>
      <c r="S3746" s="3">
        <f t="shared" si="644"/>
        <v>8.82</v>
      </c>
      <c r="T3746" s="3">
        <f>(0.5*(1-COS(RADIANS(90-$X$3)))*(D3746+E3746)*'PV model'!$B$4)</f>
        <v>0</v>
      </c>
      <c r="U3746" s="3">
        <f t="shared" si="649"/>
        <v>8.82</v>
      </c>
      <c r="V3746" s="3">
        <f>('PV model'!$B$13*(U3746/1000)*(1-'PV model'!$B$14*((20+C3746)-25))*'PV model'!$B$10)/'PV model'!$B$12</f>
        <v>0.86366159712000001</v>
      </c>
    </row>
    <row r="3747" spans="1:22" x14ac:dyDescent="0.2">
      <c r="A3747" s="10">
        <f t="shared" si="650"/>
        <v>156</v>
      </c>
      <c r="B3747" s="10">
        <f t="shared" si="651"/>
        <v>22</v>
      </c>
      <c r="C3747" s="23">
        <v>9.1</v>
      </c>
      <c r="D3747" s="24">
        <v>0</v>
      </c>
      <c r="E3747" s="24">
        <v>0</v>
      </c>
      <c r="F3747" s="48"/>
      <c r="G3747" s="48"/>
      <c r="H3747" s="1">
        <f t="shared" si="652"/>
        <v>22.551801621621429</v>
      </c>
      <c r="I3747" s="1">
        <f t="shared" si="645"/>
        <v>1.6826688393183638</v>
      </c>
      <c r="J3747" s="4">
        <f>B3747+('PV model'!$B$3/15)+(I3747/60)</f>
        <v>21.75137781398864</v>
      </c>
      <c r="K3747" s="2">
        <f t="shared" si="646"/>
        <v>-146.27066720982958</v>
      </c>
      <c r="L3747" s="2">
        <f>DEGREES(ASIN((((COS(RADIANS('PV model'!$B$2))*COS(RADIANS(H3747))*COS(RADIANS(K3747)))+(SIN(RADIANS('PV model'!$B$2))*SIN(RADIANS(H3747)))))))</f>
        <v>-6.832931002632086</v>
      </c>
      <c r="M3747" s="3">
        <f t="shared" si="642"/>
        <v>0</v>
      </c>
      <c r="N3747" s="2">
        <f t="shared" si="647"/>
        <v>-31.096359185436317</v>
      </c>
      <c r="O3747" s="2">
        <f>IF('PV model'!$B$2&gt;0, 180-N3747,IF('PV model'!$B$2&lt;0,0-N3747,N3747))</f>
        <v>211.09635918543631</v>
      </c>
      <c r="P3747" s="2">
        <f>ABS(O3747-'PV model'!$B$5)</f>
        <v>6.0963591854363131</v>
      </c>
      <c r="Q3747" s="3">
        <f t="shared" si="643"/>
        <v>96.83293100263208</v>
      </c>
      <c r="R3747" s="3">
        <f t="shared" si="648"/>
        <v>0</v>
      </c>
      <c r="S3747" s="3">
        <f t="shared" si="644"/>
        <v>0</v>
      </c>
      <c r="T3747" s="3">
        <f>(0.5*(1-COS(RADIANS(90-$X$3)))*(D3747+E3747)*'PV model'!$B$4)</f>
        <v>0</v>
      </c>
      <c r="U3747" s="3">
        <f t="shared" si="649"/>
        <v>0</v>
      </c>
      <c r="V3747" s="3">
        <f>('PV model'!$B$13*(U3747/1000)*(1-'PV model'!$B$14*((20+C3747)-25))*'PV model'!$B$10)/'PV model'!$B$12</f>
        <v>0</v>
      </c>
    </row>
    <row r="3748" spans="1:22" x14ac:dyDescent="0.2">
      <c r="A3748" s="10">
        <f t="shared" si="650"/>
        <v>156</v>
      </c>
      <c r="B3748" s="10">
        <f t="shared" si="651"/>
        <v>23</v>
      </c>
      <c r="C3748" s="23">
        <v>8.8000000000000007</v>
      </c>
      <c r="D3748" s="24">
        <v>0</v>
      </c>
      <c r="E3748" s="24">
        <v>0</v>
      </c>
      <c r="F3748" s="48"/>
      <c r="G3748" s="48"/>
      <c r="H3748" s="1">
        <f t="shared" si="652"/>
        <v>22.551801621621429</v>
      </c>
      <c r="I3748" s="1">
        <f t="shared" si="645"/>
        <v>1.6826688393183638</v>
      </c>
      <c r="J3748" s="4">
        <f>B3748+('PV model'!$B$3/15)+(I3748/60)</f>
        <v>22.75137781398864</v>
      </c>
      <c r="K3748" s="2">
        <f t="shared" si="646"/>
        <v>-161.27066720982958</v>
      </c>
      <c r="L3748" s="2">
        <f>DEGREES(ASIN((((COS(RADIANS('PV model'!$B$2))*COS(RADIANS(H3748))*COS(RADIANS(K3748)))+(SIN(RADIANS('PV model'!$B$2))*SIN(RADIANS(H3748)))))))</f>
        <v>-10.330578923191727</v>
      </c>
      <c r="M3748" s="3">
        <f t="shared" si="642"/>
        <v>0</v>
      </c>
      <c r="N3748" s="2">
        <f t="shared" si="647"/>
        <v>-17.543566171426324</v>
      </c>
      <c r="O3748" s="2">
        <f>IF('PV model'!$B$2&gt;0, 180-N3748,IF('PV model'!$B$2&lt;0,0-N3748,N3748))</f>
        <v>197.54356617142633</v>
      </c>
      <c r="P3748" s="2">
        <f>ABS(O3748-'PV model'!$B$5)</f>
        <v>7.4564338285736653</v>
      </c>
      <c r="Q3748" s="3">
        <f t="shared" si="643"/>
        <v>100.33057892319172</v>
      </c>
      <c r="R3748" s="3">
        <f t="shared" si="648"/>
        <v>0</v>
      </c>
      <c r="S3748" s="3">
        <f t="shared" si="644"/>
        <v>0</v>
      </c>
      <c r="T3748" s="3">
        <f>(0.5*(1-COS(RADIANS(90-$X$3)))*(D3748+E3748)*'PV model'!$B$4)</f>
        <v>0</v>
      </c>
      <c r="U3748" s="3">
        <f t="shared" si="649"/>
        <v>0</v>
      </c>
      <c r="V3748" s="3">
        <f>('PV model'!$B$13*(U3748/1000)*(1-'PV model'!$B$14*((20+C3748)-25))*'PV model'!$B$10)/'PV model'!$B$12</f>
        <v>0</v>
      </c>
    </row>
    <row r="3749" spans="1:22" x14ac:dyDescent="0.2">
      <c r="A3749" s="10">
        <f t="shared" si="650"/>
        <v>156</v>
      </c>
      <c r="B3749" s="10">
        <f t="shared" si="651"/>
        <v>24</v>
      </c>
      <c r="C3749" s="23">
        <v>8.6</v>
      </c>
      <c r="D3749" s="24">
        <v>0</v>
      </c>
      <c r="E3749" s="24">
        <v>0</v>
      </c>
      <c r="F3749" s="48"/>
      <c r="G3749" s="48"/>
      <c r="H3749" s="1">
        <f t="shared" si="652"/>
        <v>22.551801621621429</v>
      </c>
      <c r="I3749" s="1">
        <f t="shared" si="645"/>
        <v>1.6826688393183638</v>
      </c>
      <c r="J3749" s="4">
        <f>B3749+('PV model'!$B$3/15)+(I3749/60)</f>
        <v>23.75137781398864</v>
      </c>
      <c r="K3749" s="2">
        <f t="shared" si="646"/>
        <v>-176.27066720982958</v>
      </c>
      <c r="L3749" s="2">
        <f>DEGREES(ASIN((((COS(RADIANS('PV model'!$B$2))*COS(RADIANS(H3749))*COS(RADIANS(K3749)))+(SIN(RADIANS('PV model'!$B$2))*SIN(RADIANS(H3749)))))))</f>
        <v>-11.883335345765486</v>
      </c>
      <c r="M3749" s="3">
        <f t="shared" si="642"/>
        <v>0</v>
      </c>
      <c r="N3749" s="2">
        <f t="shared" si="647"/>
        <v>-3.5193190863221857</v>
      </c>
      <c r="O3749" s="2">
        <f>IF('PV model'!$B$2&gt;0, 180-N3749,IF('PV model'!$B$2&lt;0,0-N3749,N3749))</f>
        <v>183.51931908632218</v>
      </c>
      <c r="P3749" s="2">
        <f>ABS(O3749-'PV model'!$B$5)</f>
        <v>21.480680913677816</v>
      </c>
      <c r="Q3749" s="3">
        <f t="shared" si="643"/>
        <v>101.88333534576549</v>
      </c>
      <c r="R3749" s="3">
        <f t="shared" si="648"/>
        <v>0</v>
      </c>
      <c r="S3749" s="3">
        <f t="shared" si="644"/>
        <v>0</v>
      </c>
      <c r="T3749" s="3">
        <f>(0.5*(1-COS(RADIANS(90-$X$3)))*(D3749+E3749)*'PV model'!$B$4)</f>
        <v>0</v>
      </c>
      <c r="U3749" s="3">
        <f t="shared" si="649"/>
        <v>0</v>
      </c>
      <c r="V3749" s="3">
        <f>('PV model'!$B$13*(U3749/1000)*(1-'PV model'!$B$14*((20+C3749)-25))*'PV model'!$B$10)/'PV model'!$B$12</f>
        <v>0</v>
      </c>
    </row>
    <row r="3750" spans="1:22" x14ac:dyDescent="0.2">
      <c r="A3750" s="10">
        <f t="shared" si="650"/>
        <v>157</v>
      </c>
      <c r="B3750" s="10">
        <f t="shared" si="651"/>
        <v>1</v>
      </c>
      <c r="C3750" s="23">
        <v>8.3000000000000007</v>
      </c>
      <c r="D3750" s="24">
        <v>0</v>
      </c>
      <c r="E3750" s="24">
        <v>0</v>
      </c>
      <c r="F3750" s="48"/>
      <c r="G3750" s="48"/>
      <c r="H3750" s="1">
        <f t="shared" si="652"/>
        <v>22.660045316188221</v>
      </c>
      <c r="I3750" s="1">
        <f t="shared" si="645"/>
        <v>1.5080912396394361</v>
      </c>
      <c r="J3750" s="4">
        <f>B3750+('PV model'!$B$3/15)+(I3750/60)</f>
        <v>0.74846818732732401</v>
      </c>
      <c r="K3750" s="2">
        <f t="shared" si="646"/>
        <v>168.77297719009013</v>
      </c>
      <c r="L3750" s="2">
        <f>DEGREES(ASIN((((COS(RADIANS('PV model'!$B$2))*COS(RADIANS(H3750))*COS(RADIANS(K3750)))+(SIN(RADIANS('PV model'!$B$2))*SIN(RADIANS(H3750)))))))</f>
        <v>-11.255019147441597</v>
      </c>
      <c r="M3750" s="3">
        <f t="shared" si="642"/>
        <v>0</v>
      </c>
      <c r="N3750" s="2">
        <f t="shared" si="647"/>
        <v>10.555671890429176</v>
      </c>
      <c r="O3750" s="2">
        <f>IF('PV model'!$B$2&gt;0, 180-N3750,IF('PV model'!$B$2&lt;0,0-N3750,N3750))</f>
        <v>169.44432810957082</v>
      </c>
      <c r="P3750" s="2">
        <f>ABS(O3750-'PV model'!$B$5)</f>
        <v>35.555671890429181</v>
      </c>
      <c r="Q3750" s="3">
        <f t="shared" si="643"/>
        <v>101.2550191474416</v>
      </c>
      <c r="R3750" s="3">
        <f t="shared" si="648"/>
        <v>0</v>
      </c>
      <c r="S3750" s="3">
        <f t="shared" si="644"/>
        <v>0</v>
      </c>
      <c r="T3750" s="3">
        <f>(0.5*(1-COS(RADIANS(90-$X$3)))*(D3750+E3750)*'PV model'!$B$4)</f>
        <v>0</v>
      </c>
      <c r="U3750" s="3">
        <f t="shared" si="649"/>
        <v>0</v>
      </c>
      <c r="V3750" s="3">
        <f>('PV model'!$B$13*(U3750/1000)*(1-'PV model'!$B$14*((20+C3750)-25))*'PV model'!$B$10)/'PV model'!$B$12</f>
        <v>0</v>
      </c>
    </row>
    <row r="3751" spans="1:22" x14ac:dyDescent="0.2">
      <c r="A3751" s="10">
        <f t="shared" si="650"/>
        <v>157</v>
      </c>
      <c r="B3751" s="10">
        <f t="shared" si="651"/>
        <v>2</v>
      </c>
      <c r="C3751" s="23">
        <v>8.4</v>
      </c>
      <c r="D3751" s="24">
        <v>0</v>
      </c>
      <c r="E3751" s="24">
        <v>0</v>
      </c>
      <c r="F3751" s="48"/>
      <c r="G3751" s="48"/>
      <c r="H3751" s="1">
        <f t="shared" si="652"/>
        <v>22.660045316188221</v>
      </c>
      <c r="I3751" s="1">
        <f t="shared" si="645"/>
        <v>1.5080912396394361</v>
      </c>
      <c r="J3751" s="4">
        <f>B3751+('PV model'!$B$3/15)+(I3751/60)</f>
        <v>1.748468187327324</v>
      </c>
      <c r="K3751" s="2">
        <f t="shared" si="646"/>
        <v>153.77297719009013</v>
      </c>
      <c r="L3751" s="2">
        <f>DEGREES(ASIN((((COS(RADIANS('PV model'!$B$2))*COS(RADIANS(H3751))*COS(RADIANS(K3751)))+(SIN(RADIANS('PV model'!$B$2))*SIN(RADIANS(H3751)))))))</f>
        <v>-8.7062326283872586</v>
      </c>
      <c r="M3751" s="3">
        <f t="shared" si="642"/>
        <v>0</v>
      </c>
      <c r="N3751" s="2">
        <f t="shared" si="647"/>
        <v>24.366318138680935</v>
      </c>
      <c r="O3751" s="2">
        <f>IF('PV model'!$B$2&gt;0, 180-N3751,IF('PV model'!$B$2&lt;0,0-N3751,N3751))</f>
        <v>155.63368186131908</v>
      </c>
      <c r="P3751" s="2">
        <f>ABS(O3751-'PV model'!$B$5)</f>
        <v>49.366318138680924</v>
      </c>
      <c r="Q3751" s="3">
        <f t="shared" si="643"/>
        <v>98.706232628387255</v>
      </c>
      <c r="R3751" s="3">
        <f t="shared" si="648"/>
        <v>0</v>
      </c>
      <c r="S3751" s="3">
        <f t="shared" si="644"/>
        <v>0</v>
      </c>
      <c r="T3751" s="3">
        <f>(0.5*(1-COS(RADIANS(90-$X$3)))*(D3751+E3751)*'PV model'!$B$4)</f>
        <v>0</v>
      </c>
      <c r="U3751" s="3">
        <f t="shared" si="649"/>
        <v>0</v>
      </c>
      <c r="V3751" s="3">
        <f>('PV model'!$B$13*(U3751/1000)*(1-'PV model'!$B$14*((20+C3751)-25))*'PV model'!$B$10)/'PV model'!$B$12</f>
        <v>0</v>
      </c>
    </row>
    <row r="3752" spans="1:22" x14ac:dyDescent="0.2">
      <c r="A3752" s="10">
        <f t="shared" si="650"/>
        <v>157</v>
      </c>
      <c r="B3752" s="10">
        <f t="shared" si="651"/>
        <v>3</v>
      </c>
      <c r="C3752" s="23">
        <v>7.8</v>
      </c>
      <c r="D3752" s="24">
        <v>0</v>
      </c>
      <c r="E3752" s="24">
        <v>0</v>
      </c>
      <c r="F3752" s="48"/>
      <c r="G3752" s="48"/>
      <c r="H3752" s="1">
        <f t="shared" si="652"/>
        <v>22.660045316188221</v>
      </c>
      <c r="I3752" s="1">
        <f t="shared" si="645"/>
        <v>1.5080912396394361</v>
      </c>
      <c r="J3752" s="4">
        <f>B3752+('PV model'!$B$3/15)+(I3752/60)</f>
        <v>2.7484681873273238</v>
      </c>
      <c r="K3752" s="2">
        <f t="shared" si="646"/>
        <v>138.77297719009013</v>
      </c>
      <c r="L3752" s="2">
        <f>DEGREES(ASIN((((COS(RADIANS('PV model'!$B$2))*COS(RADIANS(H3752))*COS(RADIANS(K3752)))+(SIN(RADIANS('PV model'!$B$2))*SIN(RADIANS(H3752)))))))</f>
        <v>-4.3361292601851025</v>
      </c>
      <c r="M3752" s="3">
        <f t="shared" si="642"/>
        <v>0</v>
      </c>
      <c r="N3752" s="2">
        <f t="shared" si="647"/>
        <v>37.583460096790951</v>
      </c>
      <c r="O3752" s="2">
        <f>IF('PV model'!$B$2&gt;0, 180-N3752,IF('PV model'!$B$2&lt;0,0-N3752,N3752))</f>
        <v>142.41653990320904</v>
      </c>
      <c r="P3752" s="2">
        <f>ABS(O3752-'PV model'!$B$5)</f>
        <v>62.583460096790958</v>
      </c>
      <c r="Q3752" s="3">
        <f t="shared" si="643"/>
        <v>94.336129260185103</v>
      </c>
      <c r="R3752" s="3">
        <f t="shared" si="648"/>
        <v>0</v>
      </c>
      <c r="S3752" s="3">
        <f t="shared" si="644"/>
        <v>0</v>
      </c>
      <c r="T3752" s="3">
        <f>(0.5*(1-COS(RADIANS(90-$X$3)))*(D3752+E3752)*'PV model'!$B$4)</f>
        <v>0</v>
      </c>
      <c r="U3752" s="3">
        <f t="shared" si="649"/>
        <v>0</v>
      </c>
      <c r="V3752" s="3">
        <f>('PV model'!$B$13*(U3752/1000)*(1-'PV model'!$B$14*((20+C3752)-25))*'PV model'!$B$10)/'PV model'!$B$12</f>
        <v>0</v>
      </c>
    </row>
    <row r="3753" spans="1:22" x14ac:dyDescent="0.2">
      <c r="A3753" s="10">
        <f t="shared" si="650"/>
        <v>157</v>
      </c>
      <c r="B3753" s="10">
        <f t="shared" si="651"/>
        <v>4</v>
      </c>
      <c r="C3753" s="23">
        <v>7.2</v>
      </c>
      <c r="D3753" s="24">
        <v>0</v>
      </c>
      <c r="E3753" s="24">
        <v>0.88200000000000001</v>
      </c>
      <c r="F3753" s="48"/>
      <c r="G3753" s="48"/>
      <c r="H3753" s="1">
        <f t="shared" si="652"/>
        <v>22.660045316188221</v>
      </c>
      <c r="I3753" s="1">
        <f t="shared" si="645"/>
        <v>1.5080912396394361</v>
      </c>
      <c r="J3753" s="4">
        <f>B3753+('PV model'!$B$3/15)+(I3753/60)</f>
        <v>3.7484681873273238</v>
      </c>
      <c r="K3753" s="2">
        <f t="shared" si="646"/>
        <v>123.77297719009013</v>
      </c>
      <c r="L3753" s="2">
        <f>DEGREES(ASIN((((COS(RADIANS('PV model'!$B$2))*COS(RADIANS(H3753))*COS(RADIANS(K3753)))+(SIN(RADIANS('PV model'!$B$2))*SIN(RADIANS(H3753)))))))</f>
        <v>1.5439238711552834</v>
      </c>
      <c r="M3753" s="3">
        <f t="shared" si="642"/>
        <v>1.5439238711552834</v>
      </c>
      <c r="N3753" s="2">
        <f t="shared" si="647"/>
        <v>50.117306778269793</v>
      </c>
      <c r="O3753" s="2">
        <f>IF('PV model'!$B$2&gt;0, 180-N3753,IF('PV model'!$B$2&lt;0,0-N3753,N3753))</f>
        <v>129.88269322173022</v>
      </c>
      <c r="P3753" s="2">
        <f>ABS(O3753-'PV model'!$B$5)</f>
        <v>75.117306778269779</v>
      </c>
      <c r="Q3753" s="3">
        <f t="shared" si="643"/>
        <v>88.456076128844714</v>
      </c>
      <c r="R3753" s="3">
        <f t="shared" si="648"/>
        <v>0</v>
      </c>
      <c r="S3753" s="3">
        <f t="shared" si="644"/>
        <v>0.88200000000000001</v>
      </c>
      <c r="T3753" s="3">
        <f>(0.5*(1-COS(RADIANS(90-$X$3)))*(D3753+E3753)*'PV model'!$B$4)</f>
        <v>0</v>
      </c>
      <c r="U3753" s="3">
        <f t="shared" si="649"/>
        <v>0.88200000000000001</v>
      </c>
      <c r="V3753" s="3">
        <f>('PV model'!$B$13*(U3753/1000)*(1-'PV model'!$B$14*((20+C3753)-25))*'PV model'!$B$10)/'PV model'!$B$12</f>
        <v>8.7388870463999985E-2</v>
      </c>
    </row>
    <row r="3754" spans="1:22" x14ac:dyDescent="0.2">
      <c r="A3754" s="10">
        <f t="shared" si="650"/>
        <v>157</v>
      </c>
      <c r="B3754" s="10">
        <f t="shared" si="651"/>
        <v>5</v>
      </c>
      <c r="C3754" s="23">
        <v>7.5</v>
      </c>
      <c r="D3754" s="24">
        <v>0</v>
      </c>
      <c r="E3754" s="24">
        <v>17.64</v>
      </c>
      <c r="F3754" s="48"/>
      <c r="G3754" s="48"/>
      <c r="H3754" s="1">
        <f t="shared" si="652"/>
        <v>22.660045316188221</v>
      </c>
      <c r="I3754" s="1">
        <f t="shared" si="645"/>
        <v>1.5080912396394361</v>
      </c>
      <c r="J3754" s="4">
        <f>B3754+('PV model'!$B$3/15)+(I3754/60)</f>
        <v>4.7484681873273242</v>
      </c>
      <c r="K3754" s="2">
        <f t="shared" si="646"/>
        <v>108.77297719009013</v>
      </c>
      <c r="L3754" s="2">
        <f>DEGREES(ASIN((((COS(RADIANS('PV model'!$B$2))*COS(RADIANS(H3754))*COS(RADIANS(K3754)))+(SIN(RADIANS('PV model'!$B$2))*SIN(RADIANS(H3754)))))))</f>
        <v>8.5860962247448693</v>
      </c>
      <c r="M3754" s="3">
        <f t="shared" si="642"/>
        <v>8.5860962247448693</v>
      </c>
      <c r="N3754" s="2">
        <f t="shared" si="647"/>
        <v>62.081894947418313</v>
      </c>
      <c r="O3754" s="2">
        <f>IF('PV model'!$B$2&gt;0, 180-N3754,IF('PV model'!$B$2&lt;0,0-N3754,N3754))</f>
        <v>117.91810505258169</v>
      </c>
      <c r="P3754" s="2">
        <f>ABS(O3754-'PV model'!$B$5)</f>
        <v>87.081894947418306</v>
      </c>
      <c r="Q3754" s="3">
        <f t="shared" si="643"/>
        <v>81.413903775255122</v>
      </c>
      <c r="R3754" s="3">
        <f t="shared" si="648"/>
        <v>0</v>
      </c>
      <c r="S3754" s="3">
        <f t="shared" si="644"/>
        <v>17.64</v>
      </c>
      <c r="T3754" s="3">
        <f>(0.5*(1-COS(RADIANS(90-$X$3)))*(D3754+E3754)*'PV model'!$B$4)</f>
        <v>0</v>
      </c>
      <c r="U3754" s="3">
        <f t="shared" si="649"/>
        <v>17.64</v>
      </c>
      <c r="V3754" s="3">
        <f>('PV model'!$B$13*(U3754/1000)*(1-'PV model'!$B$14*((20+C3754)-25))*'PV model'!$B$10)/'PV model'!$B$12</f>
        <v>1.7456614559999999</v>
      </c>
    </row>
    <row r="3755" spans="1:22" x14ac:dyDescent="0.2">
      <c r="A3755" s="10">
        <f t="shared" si="650"/>
        <v>157</v>
      </c>
      <c r="B3755" s="10">
        <f t="shared" si="651"/>
        <v>6</v>
      </c>
      <c r="C3755" s="23">
        <v>9</v>
      </c>
      <c r="D3755" s="24">
        <v>60.612299999999998</v>
      </c>
      <c r="E3755" s="24">
        <v>67.914000000000001</v>
      </c>
      <c r="F3755" s="48"/>
      <c r="G3755" s="48"/>
      <c r="H3755" s="1">
        <f t="shared" si="652"/>
        <v>22.660045316188221</v>
      </c>
      <c r="I3755" s="1">
        <f t="shared" si="645"/>
        <v>1.5080912396394361</v>
      </c>
      <c r="J3755" s="4">
        <f>B3755+('PV model'!$B$3/15)+(I3755/60)</f>
        <v>5.7484681873273242</v>
      </c>
      <c r="K3755" s="2">
        <f t="shared" si="646"/>
        <v>93.772977190090131</v>
      </c>
      <c r="L3755" s="2">
        <f>DEGREES(ASIN((((COS(RADIANS('PV model'!$B$2))*COS(RADIANS(H3755))*COS(RADIANS(K3755)))+(SIN(RADIANS('PV model'!$B$2))*SIN(RADIANS(H3755)))))))</f>
        <v>16.445949983647832</v>
      </c>
      <c r="M3755" s="3">
        <f t="shared" si="642"/>
        <v>16.445949983647832</v>
      </c>
      <c r="N3755" s="2">
        <f t="shared" si="647"/>
        <v>73.757545297992905</v>
      </c>
      <c r="O3755" s="2">
        <f>IF('PV model'!$B$2&gt;0, 180-N3755,IF('PV model'!$B$2&lt;0,0-N3755,N3755))</f>
        <v>106.24245470200709</v>
      </c>
      <c r="P3755" s="2">
        <f>ABS(O3755-'PV model'!$B$5)</f>
        <v>98.757545297992905</v>
      </c>
      <c r="Q3755" s="3">
        <f t="shared" si="643"/>
        <v>73.554050016352164</v>
      </c>
      <c r="R3755" s="3">
        <f t="shared" si="648"/>
        <v>60.612300000000033</v>
      </c>
      <c r="S3755" s="3">
        <f t="shared" si="644"/>
        <v>80.469959822970964</v>
      </c>
      <c r="T3755" s="3">
        <f>(0.5*(1-COS(RADIANS(90-$X$3)))*(D3755+E3755)*'PV model'!$B$4)</f>
        <v>0</v>
      </c>
      <c r="U3755" s="3">
        <f t="shared" si="649"/>
        <v>141.082259822971</v>
      </c>
      <c r="V3755" s="3">
        <f>('PV model'!$B$13*(U3755/1000)*(1-'PV model'!$B$14*((20+C3755)-25))*'PV model'!$B$10)/'PV model'!$B$12</f>
        <v>13.876941368833711</v>
      </c>
    </row>
    <row r="3756" spans="1:22" x14ac:dyDescent="0.2">
      <c r="A3756" s="10">
        <f t="shared" si="650"/>
        <v>157</v>
      </c>
      <c r="B3756" s="10">
        <f t="shared" si="651"/>
        <v>7</v>
      </c>
      <c r="C3756" s="23">
        <v>9.3000000000000007</v>
      </c>
      <c r="D3756" s="24">
        <v>118.97970000000001</v>
      </c>
      <c r="E3756" s="24">
        <v>134.946</v>
      </c>
      <c r="F3756" s="48"/>
      <c r="G3756" s="48"/>
      <c r="H3756" s="1">
        <f t="shared" si="652"/>
        <v>22.660045316188221</v>
      </c>
      <c r="I3756" s="1">
        <f t="shared" si="645"/>
        <v>1.5080912396394361</v>
      </c>
      <c r="J3756" s="4">
        <f>B3756+('PV model'!$B$3/15)+(I3756/60)</f>
        <v>6.7484681873273242</v>
      </c>
      <c r="K3756" s="2">
        <f t="shared" si="646"/>
        <v>78.772977190090131</v>
      </c>
      <c r="L3756" s="2">
        <f>DEGREES(ASIN((((COS(RADIANS('PV model'!$B$2))*COS(RADIANS(H3756))*COS(RADIANS(K3756)))+(SIN(RADIANS('PV model'!$B$2))*SIN(RADIANS(H3756)))))))</f>
        <v>24.788504609757464</v>
      </c>
      <c r="M3756" s="3">
        <f t="shared" si="642"/>
        <v>24.788504609757464</v>
      </c>
      <c r="N3756" s="2">
        <f t="shared" si="647"/>
        <v>85.568603434733021</v>
      </c>
      <c r="O3756" s="2">
        <f>IF('PV model'!$B$2&gt;0, 180-N3756,IF('PV model'!$B$2&lt;0,0-N3756,N3756))</f>
        <v>94.431396565266979</v>
      </c>
      <c r="P3756" s="2">
        <f>ABS(O3756-'PV model'!$B$5)</f>
        <v>110.56860343473302</v>
      </c>
      <c r="Q3756" s="3">
        <f t="shared" si="643"/>
        <v>65.211495390242533</v>
      </c>
      <c r="R3756" s="3">
        <f t="shared" si="648"/>
        <v>118.97970000000004</v>
      </c>
      <c r="S3756" s="3">
        <f t="shared" si="644"/>
        <v>166.41677847186753</v>
      </c>
      <c r="T3756" s="3">
        <f>(0.5*(1-COS(RADIANS(90-$X$3)))*(D3756+E3756)*'PV model'!$B$4)</f>
        <v>0</v>
      </c>
      <c r="U3756" s="3">
        <f t="shared" si="649"/>
        <v>285.39647847186757</v>
      </c>
      <c r="V3756" s="3">
        <f>('PV model'!$B$13*(U3756/1000)*(1-'PV model'!$B$14*((20+C3756)-25))*'PV model'!$B$10)/'PV model'!$B$12</f>
        <v>28.037546397853454</v>
      </c>
    </row>
    <row r="3757" spans="1:22" x14ac:dyDescent="0.2">
      <c r="A3757" s="10">
        <f t="shared" si="650"/>
        <v>157</v>
      </c>
      <c r="B3757" s="10">
        <f t="shared" si="651"/>
        <v>8</v>
      </c>
      <c r="C3757" s="23">
        <v>10.1</v>
      </c>
      <c r="D3757" s="24">
        <v>462.44940000000003</v>
      </c>
      <c r="E3757" s="24">
        <v>163.16999999999999</v>
      </c>
      <c r="F3757" s="48"/>
      <c r="G3757" s="48"/>
      <c r="H3757" s="1">
        <f t="shared" si="652"/>
        <v>22.660045316188221</v>
      </c>
      <c r="I3757" s="1">
        <f t="shared" si="645"/>
        <v>1.5080912396394361</v>
      </c>
      <c r="J3757" s="4">
        <f>B3757+('PV model'!$B$3/15)+(I3757/60)</f>
        <v>7.7484681873273242</v>
      </c>
      <c r="K3757" s="2">
        <f t="shared" si="646"/>
        <v>63.772977190090138</v>
      </c>
      <c r="L3757" s="2">
        <f>DEGREES(ASIN((((COS(RADIANS('PV model'!$B$2))*COS(RADIANS(H3757))*COS(RADIANS(K3757)))+(SIN(RADIANS('PV model'!$B$2))*SIN(RADIANS(H3757)))))))</f>
        <v>33.263760565712154</v>
      </c>
      <c r="M3757" s="3">
        <f t="shared" si="642"/>
        <v>33.263760565712154</v>
      </c>
      <c r="N3757" s="2">
        <f t="shared" si="647"/>
        <v>81.895791950942794</v>
      </c>
      <c r="O3757" s="2">
        <f>IF('PV model'!$B$2&gt;0, 180-N3757,IF('PV model'!$B$2&lt;0,0-N3757,N3757))</f>
        <v>98.104208049057206</v>
      </c>
      <c r="P3757" s="2">
        <f>ABS(O3757-'PV model'!$B$5)</f>
        <v>106.89579195094279</v>
      </c>
      <c r="Q3757" s="3">
        <f t="shared" si="643"/>
        <v>56.736239434287846</v>
      </c>
      <c r="R3757" s="3">
        <f t="shared" si="648"/>
        <v>462.44939999999991</v>
      </c>
      <c r="S3757" s="3">
        <f t="shared" si="644"/>
        <v>221.20424493104019</v>
      </c>
      <c r="T3757" s="3">
        <f>(0.5*(1-COS(RADIANS(90-$X$3)))*(D3757+E3757)*'PV model'!$B$4)</f>
        <v>0</v>
      </c>
      <c r="U3757" s="3">
        <f t="shared" si="649"/>
        <v>683.65364493104016</v>
      </c>
      <c r="V3757" s="3">
        <f>('PV model'!$B$13*(U3757/1000)*(1-'PV model'!$B$14*((20+C3757)-25))*'PV model'!$B$10)/'PV model'!$B$12</f>
        <v>66.943922773021711</v>
      </c>
    </row>
    <row r="3758" spans="1:22" x14ac:dyDescent="0.2">
      <c r="A3758" s="10">
        <f t="shared" si="650"/>
        <v>157</v>
      </c>
      <c r="B3758" s="10">
        <f t="shared" si="651"/>
        <v>9</v>
      </c>
      <c r="C3758" s="23">
        <v>11.3</v>
      </c>
      <c r="D3758" s="24">
        <v>688.06184999999994</v>
      </c>
      <c r="E3758" s="24">
        <v>134.946</v>
      </c>
      <c r="F3758" s="48"/>
      <c r="G3758" s="48"/>
      <c r="H3758" s="1">
        <f t="shared" si="652"/>
        <v>22.660045316188221</v>
      </c>
      <c r="I3758" s="1">
        <f t="shared" si="645"/>
        <v>1.5080912396394361</v>
      </c>
      <c r="J3758" s="4">
        <f>B3758+('PV model'!$B$3/15)+(I3758/60)</f>
        <v>8.7484681873273225</v>
      </c>
      <c r="K3758" s="2">
        <f t="shared" si="646"/>
        <v>48.77297719009016</v>
      </c>
      <c r="L3758" s="2">
        <f>DEGREES(ASIN((((COS(RADIANS('PV model'!$B$2))*COS(RADIANS(H3758))*COS(RADIANS(K3758)))+(SIN(RADIANS('PV model'!$B$2))*SIN(RADIANS(H3758)))))))</f>
        <v>41.450798788860368</v>
      </c>
      <c r="M3758" s="3">
        <f t="shared" si="642"/>
        <v>41.450798788860368</v>
      </c>
      <c r="N3758" s="2">
        <f t="shared" si="647"/>
        <v>67.81706615299224</v>
      </c>
      <c r="O3758" s="2">
        <f>IF('PV model'!$B$2&gt;0, 180-N3758,IF('PV model'!$B$2&lt;0,0-N3758,N3758))</f>
        <v>112.18293384700776</v>
      </c>
      <c r="P3758" s="2">
        <f>ABS(O3758-'PV model'!$B$5)</f>
        <v>92.81706615299224</v>
      </c>
      <c r="Q3758" s="3">
        <f t="shared" si="643"/>
        <v>48.549201211139632</v>
      </c>
      <c r="R3758" s="3">
        <f t="shared" si="648"/>
        <v>688.06184999999994</v>
      </c>
      <c r="S3758" s="3">
        <f t="shared" si="644"/>
        <v>186.55897879529894</v>
      </c>
      <c r="T3758" s="3">
        <f>(0.5*(1-COS(RADIANS(90-$X$3)))*(D3758+E3758)*'PV model'!$B$4)</f>
        <v>0</v>
      </c>
      <c r="U3758" s="3">
        <f t="shared" si="649"/>
        <v>874.62082879529885</v>
      </c>
      <c r="V3758" s="3">
        <f>('PV model'!$B$13*(U3758/1000)*(1-'PV model'!$B$14*((20+C3758)-25))*'PV model'!$B$10)/'PV model'!$B$12</f>
        <v>85.223935175609355</v>
      </c>
    </row>
    <row r="3759" spans="1:22" x14ac:dyDescent="0.2">
      <c r="A3759" s="10">
        <f t="shared" si="650"/>
        <v>157</v>
      </c>
      <c r="B3759" s="10">
        <f t="shared" si="651"/>
        <v>10</v>
      </c>
      <c r="C3759" s="23">
        <v>12.1</v>
      </c>
      <c r="D3759" s="24">
        <v>558.98009999999999</v>
      </c>
      <c r="E3759" s="24">
        <v>213.44400000000002</v>
      </c>
      <c r="F3759" s="48"/>
      <c r="G3759" s="48"/>
      <c r="H3759" s="1">
        <f t="shared" si="652"/>
        <v>22.660045316188221</v>
      </c>
      <c r="I3759" s="1">
        <f t="shared" si="645"/>
        <v>1.5080912396394361</v>
      </c>
      <c r="J3759" s="4">
        <f>B3759+('PV model'!$B$3/15)+(I3759/60)</f>
        <v>9.7484681873273225</v>
      </c>
      <c r="K3759" s="2">
        <f t="shared" si="646"/>
        <v>33.77297719009016</v>
      </c>
      <c r="L3759" s="2">
        <f>DEGREES(ASIN((((COS(RADIANS('PV model'!$B$2))*COS(RADIANS(H3759))*COS(RADIANS(K3759)))+(SIN(RADIANS('PV model'!$B$2))*SIN(RADIANS(H3759)))))))</f>
        <v>48.762538686227458</v>
      </c>
      <c r="M3759" s="3">
        <f t="shared" si="642"/>
        <v>48.762538686227458</v>
      </c>
      <c r="N3759" s="2">
        <f t="shared" si="647"/>
        <v>51.098400375824539</v>
      </c>
      <c r="O3759" s="2">
        <f>IF('PV model'!$B$2&gt;0, 180-N3759,IF('PV model'!$B$2&lt;0,0-N3759,N3759))</f>
        <v>128.90159962417545</v>
      </c>
      <c r="P3759" s="2">
        <f>ABS(O3759-'PV model'!$B$5)</f>
        <v>76.098400375824554</v>
      </c>
      <c r="Q3759" s="3">
        <f t="shared" si="643"/>
        <v>41.237461313772542</v>
      </c>
      <c r="R3759" s="3">
        <f t="shared" si="648"/>
        <v>558.98009999999999</v>
      </c>
      <c r="S3759" s="3">
        <f t="shared" si="644"/>
        <v>285.44000308222803</v>
      </c>
      <c r="T3759" s="3">
        <f>(0.5*(1-COS(RADIANS(90-$X$3)))*(D3759+E3759)*'PV model'!$B$4)</f>
        <v>0</v>
      </c>
      <c r="U3759" s="3">
        <f t="shared" si="649"/>
        <v>844.42010308222802</v>
      </c>
      <c r="V3759" s="3">
        <f>('PV model'!$B$13*(U3759/1000)*(1-'PV model'!$B$14*((20+C3759)-25))*'PV model'!$B$10)/'PV model'!$B$12</f>
        <v>82.011039672583095</v>
      </c>
    </row>
    <row r="3760" spans="1:22" x14ac:dyDescent="0.2">
      <c r="A3760" s="10">
        <f t="shared" si="650"/>
        <v>157</v>
      </c>
      <c r="B3760" s="10">
        <f t="shared" si="651"/>
        <v>11</v>
      </c>
      <c r="C3760" s="23">
        <v>13</v>
      </c>
      <c r="D3760" s="24">
        <v>581.42909999999995</v>
      </c>
      <c r="E3760" s="24">
        <v>239.904</v>
      </c>
      <c r="F3760" s="48"/>
      <c r="G3760" s="48"/>
      <c r="H3760" s="1">
        <f t="shared" si="652"/>
        <v>22.660045316188221</v>
      </c>
      <c r="I3760" s="1">
        <f t="shared" si="645"/>
        <v>1.5080912396394361</v>
      </c>
      <c r="J3760" s="4">
        <f>B3760+('PV model'!$B$3/15)+(I3760/60)</f>
        <v>10.748468187327322</v>
      </c>
      <c r="K3760" s="2">
        <f t="shared" si="646"/>
        <v>18.772977190090163</v>
      </c>
      <c r="L3760" s="2">
        <f>DEGREES(ASIN((((COS(RADIANS('PV model'!$B$2))*COS(RADIANS(H3760))*COS(RADIANS(K3760)))+(SIN(RADIANS('PV model'!$B$2))*SIN(RADIANS(H3760)))))))</f>
        <v>54.329363066746694</v>
      </c>
      <c r="M3760" s="3">
        <f t="shared" si="642"/>
        <v>54.329363066746694</v>
      </c>
      <c r="N3760" s="2">
        <f t="shared" si="647"/>
        <v>30.616237853481362</v>
      </c>
      <c r="O3760" s="2">
        <f>IF('PV model'!$B$2&gt;0, 180-N3760,IF('PV model'!$B$2&lt;0,0-N3760,N3760))</f>
        <v>149.38376214651865</v>
      </c>
      <c r="P3760" s="2">
        <f>ABS(O3760-'PV model'!$B$5)</f>
        <v>55.616237853481351</v>
      </c>
      <c r="Q3760" s="3">
        <f t="shared" si="643"/>
        <v>35.670636933253306</v>
      </c>
      <c r="R3760" s="3">
        <f t="shared" si="648"/>
        <v>581.42909999999995</v>
      </c>
      <c r="S3760" s="3">
        <f t="shared" si="644"/>
        <v>312.05364310732961</v>
      </c>
      <c r="T3760" s="3">
        <f>(0.5*(1-COS(RADIANS(90-$X$3)))*(D3760+E3760)*'PV model'!$B$4)</f>
        <v>0</v>
      </c>
      <c r="U3760" s="3">
        <f t="shared" si="649"/>
        <v>893.4827431073295</v>
      </c>
      <c r="V3760" s="3">
        <f>('PV model'!$B$13*(U3760/1000)*(1-'PV model'!$B$14*((20+C3760)-25))*'PV model'!$B$10)/'PV model'!$B$12</f>
        <v>86.454533880976356</v>
      </c>
    </row>
    <row r="3761" spans="1:22" x14ac:dyDescent="0.2">
      <c r="A3761" s="10">
        <f t="shared" si="650"/>
        <v>157</v>
      </c>
      <c r="B3761" s="10">
        <f t="shared" si="651"/>
        <v>12</v>
      </c>
      <c r="C3761" s="23">
        <v>12.2</v>
      </c>
      <c r="D3761" s="24">
        <v>134.69399999999999</v>
      </c>
      <c r="E3761" s="24">
        <v>326.33999999999997</v>
      </c>
      <c r="F3761" s="48"/>
      <c r="G3761" s="48"/>
      <c r="H3761" s="1">
        <f t="shared" si="652"/>
        <v>22.660045316188221</v>
      </c>
      <c r="I3761" s="1">
        <f t="shared" si="645"/>
        <v>1.5080912396394361</v>
      </c>
      <c r="J3761" s="4">
        <f>B3761+('PV model'!$B$3/15)+(I3761/60)</f>
        <v>11.748468187327322</v>
      </c>
      <c r="K3761" s="2">
        <f t="shared" si="646"/>
        <v>3.7729771900901632</v>
      </c>
      <c r="L3761" s="2">
        <f>DEGREES(ASIN((((COS(RADIANS('PV model'!$B$2))*COS(RADIANS(H3761))*COS(RADIANS(K3761)))+(SIN(RADIANS('PV model'!$B$2))*SIN(RADIANS(H3761)))))))</f>
        <v>57.040546969126801</v>
      </c>
      <c r="M3761" s="3">
        <f t="shared" si="642"/>
        <v>57.040546969126801</v>
      </c>
      <c r="N3761" s="2">
        <f t="shared" si="647"/>
        <v>6.4084334269515706</v>
      </c>
      <c r="O3761" s="2">
        <f>IF('PV model'!$B$2&gt;0, 180-N3761,IF('PV model'!$B$2&lt;0,0-N3761,N3761))</f>
        <v>173.59156657304842</v>
      </c>
      <c r="P3761" s="2">
        <f>ABS(O3761-'PV model'!$B$5)</f>
        <v>31.408433426951575</v>
      </c>
      <c r="Q3761" s="3">
        <f t="shared" si="643"/>
        <v>32.959453030873199</v>
      </c>
      <c r="R3761" s="3">
        <f t="shared" si="648"/>
        <v>134.69400000000002</v>
      </c>
      <c r="S3761" s="3">
        <f t="shared" si="644"/>
        <v>375.21224497008217</v>
      </c>
      <c r="T3761" s="3">
        <f>(0.5*(1-COS(RADIANS(90-$X$3)))*(D3761+E3761)*'PV model'!$B$4)</f>
        <v>0</v>
      </c>
      <c r="U3761" s="3">
        <f t="shared" si="649"/>
        <v>509.90624497008218</v>
      </c>
      <c r="V3761" s="3">
        <f>('PV model'!$B$13*(U3761/1000)*(1-'PV model'!$B$14*((20+C3761)-25))*'PV model'!$B$10)/'PV model'!$B$12</f>
        <v>49.502285673689777</v>
      </c>
    </row>
    <row r="3762" spans="1:22" x14ac:dyDescent="0.2">
      <c r="A3762" s="10">
        <f t="shared" si="650"/>
        <v>157</v>
      </c>
      <c r="B3762" s="10">
        <f t="shared" si="651"/>
        <v>13</v>
      </c>
      <c r="C3762" s="23">
        <v>14.6</v>
      </c>
      <c r="D3762" s="24">
        <v>672.34755000000007</v>
      </c>
      <c r="E3762" s="24">
        <v>261.072</v>
      </c>
      <c r="F3762" s="48"/>
      <c r="G3762" s="48"/>
      <c r="H3762" s="1">
        <f t="shared" si="652"/>
        <v>22.660045316188221</v>
      </c>
      <c r="I3762" s="1">
        <f t="shared" si="645"/>
        <v>1.5080912396394361</v>
      </c>
      <c r="J3762" s="4">
        <f>B3762+('PV model'!$B$3/15)+(I3762/60)</f>
        <v>12.748468187327322</v>
      </c>
      <c r="K3762" s="2">
        <f t="shared" si="646"/>
        <v>-11.227022809909837</v>
      </c>
      <c r="L3762" s="2">
        <f>DEGREES(ASIN((((COS(RADIANS('PV model'!$B$2))*COS(RADIANS(H3762))*COS(RADIANS(K3762)))+(SIN(RADIANS('PV model'!$B$2))*SIN(RADIANS(H3762)))))))</f>
        <v>56.117877848441154</v>
      </c>
      <c r="M3762" s="3">
        <f t="shared" si="642"/>
        <v>56.117877848441154</v>
      </c>
      <c r="N3762" s="2">
        <f t="shared" si="647"/>
        <v>-18.80098695888395</v>
      </c>
      <c r="O3762" s="2">
        <f>IF('PV model'!$B$2&gt;0, 180-N3762,IF('PV model'!$B$2&lt;0,0-N3762,N3762))</f>
        <v>198.80098695888395</v>
      </c>
      <c r="P3762" s="2">
        <f>ABS(O3762-'PV model'!$B$5)</f>
        <v>6.1990130411160465</v>
      </c>
      <c r="Q3762" s="3">
        <f t="shared" si="643"/>
        <v>33.882122151558839</v>
      </c>
      <c r="R3762" s="3">
        <f t="shared" si="648"/>
        <v>672.34755000000007</v>
      </c>
      <c r="S3762" s="3">
        <f t="shared" si="644"/>
        <v>337.03233045548131</v>
      </c>
      <c r="T3762" s="3">
        <f>(0.5*(1-COS(RADIANS(90-$X$3)))*(D3762+E3762)*'PV model'!$B$4)</f>
        <v>0</v>
      </c>
      <c r="U3762" s="3">
        <f t="shared" si="649"/>
        <v>1009.3798804554814</v>
      </c>
      <c r="V3762" s="3">
        <f>('PV model'!$B$13*(U3762/1000)*(1-'PV model'!$B$14*((20+C3762)-25))*'PV model'!$B$10)/'PV model'!$B$12</f>
        <v>97.023144516877252</v>
      </c>
    </row>
    <row r="3763" spans="1:22" x14ac:dyDescent="0.2">
      <c r="A3763" s="10">
        <f t="shared" si="650"/>
        <v>157</v>
      </c>
      <c r="B3763" s="10">
        <f t="shared" si="651"/>
        <v>14</v>
      </c>
      <c r="C3763" s="23">
        <v>15.1</v>
      </c>
      <c r="D3763" s="24">
        <v>555.61275000000001</v>
      </c>
      <c r="E3763" s="24">
        <v>271.65600000000001</v>
      </c>
      <c r="F3763" s="48"/>
      <c r="G3763" s="48"/>
      <c r="H3763" s="1">
        <f t="shared" si="652"/>
        <v>22.660045316188221</v>
      </c>
      <c r="I3763" s="1">
        <f t="shared" si="645"/>
        <v>1.5080912396394361</v>
      </c>
      <c r="J3763" s="4">
        <f>B3763+('PV model'!$B$3/15)+(I3763/60)</f>
        <v>13.748468187327322</v>
      </c>
      <c r="K3763" s="2">
        <f t="shared" si="646"/>
        <v>-26.227022809909837</v>
      </c>
      <c r="L3763" s="2">
        <f>DEGREES(ASIN((((COS(RADIANS('PV model'!$B$2))*COS(RADIANS(H3763))*COS(RADIANS(K3763)))+(SIN(RADIANS('PV model'!$B$2))*SIN(RADIANS(H3763)))))))</f>
        <v>51.848342371882758</v>
      </c>
      <c r="M3763" s="3">
        <f t="shared" si="642"/>
        <v>51.848342371882758</v>
      </c>
      <c r="N3763" s="2">
        <f t="shared" si="647"/>
        <v>-41.312635641597822</v>
      </c>
      <c r="O3763" s="2">
        <f>IF('PV model'!$B$2&gt;0, 180-N3763,IF('PV model'!$B$2&lt;0,0-N3763,N3763))</f>
        <v>221.31263564159781</v>
      </c>
      <c r="P3763" s="2">
        <f>ABS(O3763-'PV model'!$B$5)</f>
        <v>16.312635641597808</v>
      </c>
      <c r="Q3763" s="3">
        <f t="shared" si="643"/>
        <v>38.151657628117242</v>
      </c>
      <c r="R3763" s="3">
        <f t="shared" si="648"/>
        <v>555.61275000000001</v>
      </c>
      <c r="S3763" s="3">
        <f t="shared" si="644"/>
        <v>355.40346727635273</v>
      </c>
      <c r="T3763" s="3">
        <f>(0.5*(1-COS(RADIANS(90-$X$3)))*(D3763+E3763)*'PV model'!$B$4)</f>
        <v>0</v>
      </c>
      <c r="U3763" s="3">
        <f t="shared" si="649"/>
        <v>911.01621727635279</v>
      </c>
      <c r="V3763" s="3">
        <f>('PV model'!$B$13*(U3763/1000)*(1-'PV model'!$B$14*((20+C3763)-25))*'PV model'!$B$10)/'PV model'!$B$12</f>
        <v>87.386147763354856</v>
      </c>
    </row>
    <row r="3764" spans="1:22" x14ac:dyDescent="0.2">
      <c r="A3764" s="10">
        <f t="shared" si="650"/>
        <v>157</v>
      </c>
      <c r="B3764" s="10">
        <f t="shared" si="651"/>
        <v>15</v>
      </c>
      <c r="C3764" s="23">
        <v>15.4</v>
      </c>
      <c r="D3764" s="24">
        <v>509.59230000000002</v>
      </c>
      <c r="E3764" s="24">
        <v>271.65600000000001</v>
      </c>
      <c r="F3764" s="48"/>
      <c r="G3764" s="48"/>
      <c r="H3764" s="1">
        <f t="shared" si="652"/>
        <v>22.660045316188221</v>
      </c>
      <c r="I3764" s="1">
        <f t="shared" si="645"/>
        <v>1.5080912396394361</v>
      </c>
      <c r="J3764" s="4">
        <f>B3764+('PV model'!$B$3/15)+(I3764/60)</f>
        <v>14.748468187327322</v>
      </c>
      <c r="K3764" s="2">
        <f t="shared" si="646"/>
        <v>-41.22702280990984</v>
      </c>
      <c r="L3764" s="2">
        <f>DEGREES(ASIN((((COS(RADIANS('PV model'!$B$2))*COS(RADIANS(H3764))*COS(RADIANS(K3764)))+(SIN(RADIANS('PV model'!$B$2))*SIN(RADIANS(H3764)))))))</f>
        <v>45.285183059561696</v>
      </c>
      <c r="M3764" s="3">
        <f t="shared" si="642"/>
        <v>45.285183059561696</v>
      </c>
      <c r="N3764" s="2">
        <f t="shared" si="647"/>
        <v>-59.813839479505305</v>
      </c>
      <c r="O3764" s="2">
        <f>IF('PV model'!$B$2&gt;0, 180-N3764,IF('PV model'!$B$2&lt;0,0-N3764,N3764))</f>
        <v>239.8138394795053</v>
      </c>
      <c r="P3764" s="2">
        <f>ABS(O3764-'PV model'!$B$5)</f>
        <v>34.813839479505305</v>
      </c>
      <c r="Q3764" s="3">
        <f t="shared" si="643"/>
        <v>44.714816940438304</v>
      </c>
      <c r="R3764" s="3">
        <f t="shared" si="648"/>
        <v>509.59229999999997</v>
      </c>
      <c r="S3764" s="3">
        <f t="shared" si="644"/>
        <v>362.40045988068431</v>
      </c>
      <c r="T3764" s="3">
        <f>(0.5*(1-COS(RADIANS(90-$X$3)))*(D3764+E3764)*'PV model'!$B$4)</f>
        <v>0</v>
      </c>
      <c r="U3764" s="3">
        <f t="shared" si="649"/>
        <v>871.99275988068428</v>
      </c>
      <c r="V3764" s="3">
        <f>('PV model'!$B$13*(U3764/1000)*(1-'PV model'!$B$14*((20+C3764)-25))*'PV model'!$B$10)/'PV model'!$B$12</f>
        <v>83.538357392521988</v>
      </c>
    </row>
    <row r="3765" spans="1:22" x14ac:dyDescent="0.2">
      <c r="A3765" s="10">
        <f t="shared" si="650"/>
        <v>157</v>
      </c>
      <c r="B3765" s="10">
        <f t="shared" si="651"/>
        <v>16</v>
      </c>
      <c r="C3765" s="23">
        <v>14.6</v>
      </c>
      <c r="D3765" s="24">
        <v>292.95945</v>
      </c>
      <c r="E3765" s="24">
        <v>268.12799999999999</v>
      </c>
      <c r="F3765" s="48"/>
      <c r="G3765" s="48"/>
      <c r="H3765" s="1">
        <f t="shared" si="652"/>
        <v>22.660045316188221</v>
      </c>
      <c r="I3765" s="1">
        <f t="shared" si="645"/>
        <v>1.5080912396394361</v>
      </c>
      <c r="J3765" s="4">
        <f>B3765+('PV model'!$B$3/15)+(I3765/60)</f>
        <v>15.748468187327322</v>
      </c>
      <c r="K3765" s="2">
        <f t="shared" si="646"/>
        <v>-56.22702280990984</v>
      </c>
      <c r="L3765" s="2">
        <f>DEGREES(ASIN((((COS(RADIANS('PV model'!$B$2))*COS(RADIANS(H3765))*COS(RADIANS(K3765)))+(SIN(RADIANS('PV model'!$B$2))*SIN(RADIANS(H3765)))))))</f>
        <v>37.449846837181902</v>
      </c>
      <c r="M3765" s="3">
        <f t="shared" si="642"/>
        <v>37.449846837181902</v>
      </c>
      <c r="N3765" s="2">
        <f t="shared" si="647"/>
        <v>-75.068580434286574</v>
      </c>
      <c r="O3765" s="2">
        <f>IF('PV model'!$B$2&gt;0, 180-N3765,IF('PV model'!$B$2&lt;0,0-N3765,N3765))</f>
        <v>255.06858043428656</v>
      </c>
      <c r="P3765" s="2">
        <f>ABS(O3765-'PV model'!$B$5)</f>
        <v>50.068580434286559</v>
      </c>
      <c r="Q3765" s="3">
        <f t="shared" si="643"/>
        <v>52.550153162818098</v>
      </c>
      <c r="R3765" s="3">
        <f t="shared" si="648"/>
        <v>292.95945000000006</v>
      </c>
      <c r="S3765" s="3">
        <f t="shared" si="644"/>
        <v>348.20047667419504</v>
      </c>
      <c r="T3765" s="3">
        <f>(0.5*(1-COS(RADIANS(90-$X$3)))*(D3765+E3765)*'PV model'!$B$4)</f>
        <v>0</v>
      </c>
      <c r="U3765" s="3">
        <f t="shared" si="649"/>
        <v>641.15992667419505</v>
      </c>
      <c r="V3765" s="3">
        <f>('PV model'!$B$13*(U3765/1000)*(1-'PV model'!$B$14*((20+C3765)-25))*'PV model'!$B$10)/'PV model'!$B$12</f>
        <v>61.629276973571002</v>
      </c>
    </row>
    <row r="3766" spans="1:22" x14ac:dyDescent="0.2">
      <c r="A3766" s="10">
        <f t="shared" si="650"/>
        <v>157</v>
      </c>
      <c r="B3766" s="10">
        <f t="shared" si="651"/>
        <v>17</v>
      </c>
      <c r="C3766" s="23">
        <v>13.5</v>
      </c>
      <c r="D3766" s="24">
        <v>198.67364999999998</v>
      </c>
      <c r="E3766" s="24">
        <v>245.19600000000003</v>
      </c>
      <c r="F3766" s="48"/>
      <c r="G3766" s="48"/>
      <c r="H3766" s="1">
        <f t="shared" si="652"/>
        <v>22.660045316188221</v>
      </c>
      <c r="I3766" s="1">
        <f t="shared" si="645"/>
        <v>1.5080912396394361</v>
      </c>
      <c r="J3766" s="4">
        <f>B3766+('PV model'!$B$3/15)+(I3766/60)</f>
        <v>16.748468187327322</v>
      </c>
      <c r="K3766" s="2">
        <f t="shared" si="646"/>
        <v>-71.22702280990984</v>
      </c>
      <c r="L3766" s="2">
        <f>DEGREES(ASIN((((COS(RADIANS('PV model'!$B$2))*COS(RADIANS(H3766))*COS(RADIANS(K3766)))+(SIN(RADIANS('PV model'!$B$2))*SIN(RADIANS(H3766)))))))</f>
        <v>29.059304084968648</v>
      </c>
      <c r="M3766" s="3">
        <f t="shared" si="642"/>
        <v>29.059304084968648</v>
      </c>
      <c r="N3766" s="2">
        <f t="shared" si="647"/>
        <v>-88.260681749713513</v>
      </c>
      <c r="O3766" s="2">
        <f>IF('PV model'!$B$2&gt;0, 180-N3766,IF('PV model'!$B$2&lt;0,0-N3766,N3766))</f>
        <v>268.26068174971351</v>
      </c>
      <c r="P3766" s="2">
        <f>ABS(O3766-'PV model'!$B$5)</f>
        <v>63.260681749713513</v>
      </c>
      <c r="Q3766" s="3">
        <f t="shared" si="643"/>
        <v>60.940695915031363</v>
      </c>
      <c r="R3766" s="3">
        <f t="shared" si="648"/>
        <v>198.67364999999998</v>
      </c>
      <c r="S3766" s="3">
        <f t="shared" si="644"/>
        <v>305.45741638976972</v>
      </c>
      <c r="T3766" s="3">
        <f>(0.5*(1-COS(RADIANS(90-$X$3)))*(D3766+E3766)*'PV model'!$B$4)</f>
        <v>0</v>
      </c>
      <c r="U3766" s="3">
        <f t="shared" si="649"/>
        <v>504.13106638976967</v>
      </c>
      <c r="V3766" s="3">
        <f>('PV model'!$B$13*(U3766/1000)*(1-'PV model'!$B$14*((20+C3766)-25))*'PV model'!$B$10)/'PV model'!$B$12</f>
        <v>48.679581388846451</v>
      </c>
    </row>
    <row r="3767" spans="1:22" x14ac:dyDescent="0.2">
      <c r="A3767" s="10">
        <f t="shared" si="650"/>
        <v>157</v>
      </c>
      <c r="B3767" s="10">
        <f t="shared" si="651"/>
        <v>18</v>
      </c>
      <c r="C3767" s="23">
        <v>13.9</v>
      </c>
      <c r="D3767" s="24">
        <v>166.12260000000001</v>
      </c>
      <c r="E3767" s="24">
        <v>178.16400000000002</v>
      </c>
      <c r="F3767" s="48"/>
      <c r="G3767" s="48"/>
      <c r="H3767" s="1">
        <f t="shared" si="652"/>
        <v>22.660045316188221</v>
      </c>
      <c r="I3767" s="1">
        <f t="shared" si="645"/>
        <v>1.5080912396394361</v>
      </c>
      <c r="J3767" s="4">
        <f>B3767+('PV model'!$B$3/15)+(I3767/60)</f>
        <v>17.748468187327322</v>
      </c>
      <c r="K3767" s="2">
        <f t="shared" si="646"/>
        <v>-86.22702280990984</v>
      </c>
      <c r="L3767" s="2">
        <f>DEGREES(ASIN((((COS(RADIANS('PV model'!$B$2))*COS(RADIANS(H3767))*COS(RADIANS(K3767)))+(SIN(RADIANS('PV model'!$B$2))*SIN(RADIANS(H3767)))))))</f>
        <v>20.603530249278244</v>
      </c>
      <c r="M3767" s="3">
        <f t="shared" si="642"/>
        <v>20.603530249278244</v>
      </c>
      <c r="N3767" s="2">
        <f t="shared" si="647"/>
        <v>-79.649883674434776</v>
      </c>
      <c r="O3767" s="2">
        <f>IF('PV model'!$B$2&gt;0, 180-N3767,IF('PV model'!$B$2&lt;0,0-N3767,N3767))</f>
        <v>259.64988367443476</v>
      </c>
      <c r="P3767" s="2">
        <f>ABS(O3767-'PV model'!$B$5)</f>
        <v>54.649883674434761</v>
      </c>
      <c r="Q3767" s="3">
        <f t="shared" si="643"/>
        <v>69.396469750721764</v>
      </c>
      <c r="R3767" s="3">
        <f t="shared" si="648"/>
        <v>166.12259999999992</v>
      </c>
      <c r="S3767" s="3">
        <f t="shared" si="644"/>
        <v>216.18851577782294</v>
      </c>
      <c r="T3767" s="3">
        <f>(0.5*(1-COS(RADIANS(90-$X$3)))*(D3767+E3767)*'PV model'!$B$4)</f>
        <v>0</v>
      </c>
      <c r="U3767" s="3">
        <f t="shared" si="649"/>
        <v>382.31111577782286</v>
      </c>
      <c r="V3767" s="3">
        <f>('PV model'!$B$13*(U3767/1000)*(1-'PV model'!$B$14*((20+C3767)-25))*'PV model'!$B$10)/'PV model'!$B$12</f>
        <v>36.855335972010991</v>
      </c>
    </row>
    <row r="3768" spans="1:22" x14ac:dyDescent="0.2">
      <c r="A3768" s="10">
        <f t="shared" si="650"/>
        <v>157</v>
      </c>
      <c r="B3768" s="10">
        <f t="shared" si="651"/>
        <v>19</v>
      </c>
      <c r="C3768" s="23">
        <v>12.5</v>
      </c>
      <c r="D3768" s="24">
        <v>257.04104999999998</v>
      </c>
      <c r="E3768" s="24">
        <v>97.02</v>
      </c>
      <c r="F3768" s="48"/>
      <c r="G3768" s="48"/>
      <c r="H3768" s="1">
        <f t="shared" si="652"/>
        <v>22.660045316188221</v>
      </c>
      <c r="I3768" s="1">
        <f t="shared" si="645"/>
        <v>1.5080912396394361</v>
      </c>
      <c r="J3768" s="4">
        <f>B3768+('PV model'!$B$3/15)+(I3768/60)</f>
        <v>18.748468187327322</v>
      </c>
      <c r="K3768" s="2">
        <f t="shared" si="646"/>
        <v>-101.22702280990984</v>
      </c>
      <c r="L3768" s="2">
        <f>DEGREES(ASIN((((COS(RADIANS('PV model'!$B$2))*COS(RADIANS(H3768))*COS(RADIANS(K3768)))+(SIN(RADIANS('PV model'!$B$2))*SIN(RADIANS(H3768)))))))</f>
        <v>12.458950562351328</v>
      </c>
      <c r="M3768" s="3">
        <f t="shared" si="642"/>
        <v>12.458950562351328</v>
      </c>
      <c r="N3768" s="2">
        <f t="shared" si="647"/>
        <v>-67.968409115538748</v>
      </c>
      <c r="O3768" s="2">
        <f>IF('PV model'!$B$2&gt;0, 180-N3768,IF('PV model'!$B$2&lt;0,0-N3768,N3768))</f>
        <v>247.96840911553875</v>
      </c>
      <c r="P3768" s="2">
        <f>ABS(O3768-'PV model'!$B$5)</f>
        <v>42.968409115538748</v>
      </c>
      <c r="Q3768" s="3">
        <f t="shared" si="643"/>
        <v>77.541049437648681</v>
      </c>
      <c r="R3768" s="3">
        <f t="shared" si="648"/>
        <v>257.04104999999976</v>
      </c>
      <c r="S3768" s="3">
        <f t="shared" si="644"/>
        <v>117.40726914664711</v>
      </c>
      <c r="T3768" s="3">
        <f>(0.5*(1-COS(RADIANS(90-$X$3)))*(D3768+E3768)*'PV model'!$B$4)</f>
        <v>0</v>
      </c>
      <c r="U3768" s="3">
        <f t="shared" si="649"/>
        <v>374.4483191466469</v>
      </c>
      <c r="V3768" s="3">
        <f>('PV model'!$B$13*(U3768/1000)*(1-'PV model'!$B$14*((20+C3768)-25))*'PV model'!$B$10)/'PV model'!$B$12</f>
        <v>36.306958362441854</v>
      </c>
    </row>
    <row r="3769" spans="1:22" x14ac:dyDescent="0.2">
      <c r="A3769" s="10">
        <f t="shared" si="650"/>
        <v>157</v>
      </c>
      <c r="B3769" s="10">
        <f t="shared" si="651"/>
        <v>20</v>
      </c>
      <c r="C3769" s="23">
        <v>11.6</v>
      </c>
      <c r="D3769" s="24">
        <v>63.979649999999999</v>
      </c>
      <c r="E3769" s="24">
        <v>54.684000000000005</v>
      </c>
      <c r="F3769" s="48"/>
      <c r="G3769" s="48"/>
      <c r="H3769" s="1">
        <f t="shared" si="652"/>
        <v>22.660045316188221</v>
      </c>
      <c r="I3769" s="1">
        <f t="shared" si="645"/>
        <v>1.5080912396394361</v>
      </c>
      <c r="J3769" s="4">
        <f>B3769+('PV model'!$B$3/15)+(I3769/60)</f>
        <v>19.748468187327322</v>
      </c>
      <c r="K3769" s="2">
        <f t="shared" si="646"/>
        <v>-116.22702280990984</v>
      </c>
      <c r="L3769" s="2">
        <f>DEGREES(ASIN((((COS(RADIANS('PV model'!$B$2))*COS(RADIANS(H3769))*COS(RADIANS(K3769)))+(SIN(RADIANS('PV model'!$B$2))*SIN(RADIANS(H3769)))))))</f>
        <v>4.9632050488354427</v>
      </c>
      <c r="M3769" s="3">
        <f t="shared" si="642"/>
        <v>4.9632050488354427</v>
      </c>
      <c r="N3769" s="2">
        <f t="shared" si="647"/>
        <v>-56.193318840796884</v>
      </c>
      <c r="O3769" s="2">
        <f>IF('PV model'!$B$2&gt;0, 180-N3769,IF('PV model'!$B$2&lt;0,0-N3769,N3769))</f>
        <v>236.19331884079688</v>
      </c>
      <c r="P3769" s="2">
        <f>ABS(O3769-'PV model'!$B$5)</f>
        <v>31.193318840796877</v>
      </c>
      <c r="Q3769" s="3">
        <f t="shared" si="643"/>
        <v>85.036794951164552</v>
      </c>
      <c r="R3769" s="3">
        <f t="shared" si="648"/>
        <v>63.979650000000049</v>
      </c>
      <c r="S3769" s="3">
        <f t="shared" si="644"/>
        <v>62.661102972123288</v>
      </c>
      <c r="T3769" s="3">
        <f>(0.5*(1-COS(RADIANS(90-$X$3)))*(D3769+E3769)*'PV model'!$B$4)</f>
        <v>0</v>
      </c>
      <c r="U3769" s="3">
        <f t="shared" si="649"/>
        <v>126.64075297212334</v>
      </c>
      <c r="V3769" s="3">
        <f>('PV model'!$B$13*(U3769/1000)*(1-'PV model'!$B$14*((20+C3769)-25))*'PV model'!$B$10)/'PV model'!$B$12</f>
        <v>12.324811811882183</v>
      </c>
    </row>
    <row r="3770" spans="1:22" x14ac:dyDescent="0.2">
      <c r="A3770" s="10">
        <f t="shared" si="650"/>
        <v>157</v>
      </c>
      <c r="B3770" s="10">
        <f t="shared" si="651"/>
        <v>21</v>
      </c>
      <c r="C3770" s="23">
        <v>11.1</v>
      </c>
      <c r="D3770" s="24">
        <v>0</v>
      </c>
      <c r="E3770" s="24">
        <v>12.348000000000001</v>
      </c>
      <c r="F3770" s="48"/>
      <c r="G3770" s="48"/>
      <c r="H3770" s="1">
        <f t="shared" si="652"/>
        <v>22.660045316188221</v>
      </c>
      <c r="I3770" s="1">
        <f t="shared" si="645"/>
        <v>1.5080912396394361</v>
      </c>
      <c r="J3770" s="4">
        <f>B3770+('PV model'!$B$3/15)+(I3770/60)</f>
        <v>20.748468187327322</v>
      </c>
      <c r="K3770" s="2">
        <f t="shared" si="646"/>
        <v>-131.22702280990984</v>
      </c>
      <c r="L3770" s="2">
        <f>DEGREES(ASIN((((COS(RADIANS('PV model'!$B$2))*COS(RADIANS(H3770))*COS(RADIANS(K3770)))+(SIN(RADIANS('PV model'!$B$2))*SIN(RADIANS(H3770)))))))</f>
        <v>-1.54526087657112</v>
      </c>
      <c r="M3770" s="3">
        <f t="shared" si="642"/>
        <v>0</v>
      </c>
      <c r="N3770" s="2">
        <f t="shared" si="647"/>
        <v>-43.971419385234583</v>
      </c>
      <c r="O3770" s="2">
        <f>IF('PV model'!$B$2&gt;0, 180-N3770,IF('PV model'!$B$2&lt;0,0-N3770,N3770))</f>
        <v>223.97141938523458</v>
      </c>
      <c r="P3770" s="2">
        <f>ABS(O3770-'PV model'!$B$5)</f>
        <v>18.971419385234583</v>
      </c>
      <c r="Q3770" s="3">
        <f t="shared" si="643"/>
        <v>91.54526087657112</v>
      </c>
      <c r="R3770" s="3">
        <f t="shared" si="648"/>
        <v>0</v>
      </c>
      <c r="S3770" s="3">
        <f t="shared" si="644"/>
        <v>12.348000000000001</v>
      </c>
      <c r="T3770" s="3">
        <f>(0.5*(1-COS(RADIANS(90-$X$3)))*(D3770+E3770)*'PV model'!$B$4)</f>
        <v>0</v>
      </c>
      <c r="U3770" s="3">
        <f t="shared" si="649"/>
        <v>12.348000000000001</v>
      </c>
      <c r="V3770" s="3">
        <f>('PV model'!$B$13*(U3770/1000)*(1-'PV model'!$B$14*((20+C3770)-25))*'PV model'!$B$10)/'PV model'!$B$12</f>
        <v>1.2041890116480001</v>
      </c>
    </row>
    <row r="3771" spans="1:22" x14ac:dyDescent="0.2">
      <c r="A3771" s="10">
        <f t="shared" si="650"/>
        <v>157</v>
      </c>
      <c r="B3771" s="10">
        <f t="shared" si="651"/>
        <v>22</v>
      </c>
      <c r="C3771" s="23">
        <v>10.3</v>
      </c>
      <c r="D3771" s="24">
        <v>0</v>
      </c>
      <c r="E3771" s="24">
        <v>0</v>
      </c>
      <c r="F3771" s="48"/>
      <c r="G3771" s="48"/>
      <c r="H3771" s="1">
        <f t="shared" si="652"/>
        <v>22.660045316188221</v>
      </c>
      <c r="I3771" s="1">
        <f t="shared" si="645"/>
        <v>1.5080912396394361</v>
      </c>
      <c r="J3771" s="4">
        <f>B3771+('PV model'!$B$3/15)+(I3771/60)</f>
        <v>21.748468187327322</v>
      </c>
      <c r="K3771" s="2">
        <f t="shared" si="646"/>
        <v>-146.22702280990984</v>
      </c>
      <c r="L3771" s="2">
        <f>DEGREES(ASIN((((COS(RADIANS('PV model'!$B$2))*COS(RADIANS(H3771))*COS(RADIANS(K3771)))+(SIN(RADIANS('PV model'!$B$2))*SIN(RADIANS(H3771)))))))</f>
        <v>-6.7174980119000764</v>
      </c>
      <c r="M3771" s="3">
        <f t="shared" si="642"/>
        <v>0</v>
      </c>
      <c r="N3771" s="2">
        <f t="shared" si="647"/>
        <v>-31.100298712890531</v>
      </c>
      <c r="O3771" s="2">
        <f>IF('PV model'!$B$2&gt;0, 180-N3771,IF('PV model'!$B$2&lt;0,0-N3771,N3771))</f>
        <v>211.10029871289052</v>
      </c>
      <c r="P3771" s="2">
        <f>ABS(O3771-'PV model'!$B$5)</f>
        <v>6.1002987128905204</v>
      </c>
      <c r="Q3771" s="3">
        <f t="shared" si="643"/>
        <v>96.717498011900076</v>
      </c>
      <c r="R3771" s="3">
        <f t="shared" si="648"/>
        <v>0</v>
      </c>
      <c r="S3771" s="3">
        <f t="shared" si="644"/>
        <v>0</v>
      </c>
      <c r="T3771" s="3">
        <f>(0.5*(1-COS(RADIANS(90-$X$3)))*(D3771+E3771)*'PV model'!$B$4)</f>
        <v>0</v>
      </c>
      <c r="U3771" s="3">
        <f t="shared" si="649"/>
        <v>0</v>
      </c>
      <c r="V3771" s="3">
        <f>('PV model'!$B$13*(U3771/1000)*(1-'PV model'!$B$14*((20+C3771)-25))*'PV model'!$B$10)/'PV model'!$B$12</f>
        <v>0</v>
      </c>
    </row>
    <row r="3772" spans="1:22" x14ac:dyDescent="0.2">
      <c r="A3772" s="10">
        <f t="shared" si="650"/>
        <v>157</v>
      </c>
      <c r="B3772" s="10">
        <f t="shared" si="651"/>
        <v>23</v>
      </c>
      <c r="C3772" s="23">
        <v>8.6</v>
      </c>
      <c r="D3772" s="24">
        <v>0</v>
      </c>
      <c r="E3772" s="24">
        <v>0</v>
      </c>
      <c r="F3772" s="48"/>
      <c r="G3772" s="48"/>
      <c r="H3772" s="1">
        <f t="shared" si="652"/>
        <v>22.660045316188221</v>
      </c>
      <c r="I3772" s="1">
        <f t="shared" si="645"/>
        <v>1.5080912396394361</v>
      </c>
      <c r="J3772" s="4">
        <f>B3772+('PV model'!$B$3/15)+(I3772/60)</f>
        <v>22.748468187327322</v>
      </c>
      <c r="K3772" s="2">
        <f t="shared" si="646"/>
        <v>-161.22702280990984</v>
      </c>
      <c r="L3772" s="2">
        <f>DEGREES(ASIN((((COS(RADIANS('PV model'!$B$2))*COS(RADIANS(H3772))*COS(RADIANS(K3772)))+(SIN(RADIANS('PV model'!$B$2))*SIN(RADIANS(H3772)))))))</f>
        <v>-10.216748946972256</v>
      </c>
      <c r="M3772" s="3">
        <f t="shared" si="642"/>
        <v>0</v>
      </c>
      <c r="N3772" s="2">
        <f t="shared" si="647"/>
        <v>-17.563450657865531</v>
      </c>
      <c r="O3772" s="2">
        <f>IF('PV model'!$B$2&gt;0, 180-N3772,IF('PV model'!$B$2&lt;0,0-N3772,N3772))</f>
        <v>197.56345065786553</v>
      </c>
      <c r="P3772" s="2">
        <f>ABS(O3772-'PV model'!$B$5)</f>
        <v>7.4365493421344695</v>
      </c>
      <c r="Q3772" s="3">
        <f t="shared" si="643"/>
        <v>100.21674894697226</v>
      </c>
      <c r="R3772" s="3">
        <f t="shared" si="648"/>
        <v>0</v>
      </c>
      <c r="S3772" s="3">
        <f t="shared" si="644"/>
        <v>0</v>
      </c>
      <c r="T3772" s="3">
        <f>(0.5*(1-COS(RADIANS(90-$X$3)))*(D3772+E3772)*'PV model'!$B$4)</f>
        <v>0</v>
      </c>
      <c r="U3772" s="3">
        <f t="shared" si="649"/>
        <v>0</v>
      </c>
      <c r="V3772" s="3">
        <f>('PV model'!$B$13*(U3772/1000)*(1-'PV model'!$B$14*((20+C3772)-25))*'PV model'!$B$10)/'PV model'!$B$12</f>
        <v>0</v>
      </c>
    </row>
    <row r="3773" spans="1:22" x14ac:dyDescent="0.2">
      <c r="A3773" s="10">
        <f t="shared" si="650"/>
        <v>157</v>
      </c>
      <c r="B3773" s="10">
        <f t="shared" si="651"/>
        <v>24</v>
      </c>
      <c r="C3773" s="23">
        <v>6.8</v>
      </c>
      <c r="D3773" s="24">
        <v>0</v>
      </c>
      <c r="E3773" s="24">
        <v>0</v>
      </c>
      <c r="F3773" s="48"/>
      <c r="G3773" s="48"/>
      <c r="H3773" s="1">
        <f t="shared" si="652"/>
        <v>22.660045316188221</v>
      </c>
      <c r="I3773" s="1">
        <f t="shared" si="645"/>
        <v>1.5080912396394361</v>
      </c>
      <c r="J3773" s="4">
        <f>B3773+('PV model'!$B$3/15)+(I3773/60)</f>
        <v>23.748468187327322</v>
      </c>
      <c r="K3773" s="2">
        <f t="shared" si="646"/>
        <v>-176.22702280990984</v>
      </c>
      <c r="L3773" s="2">
        <f>DEGREES(ASIN((((COS(RADIANS('PV model'!$B$2))*COS(RADIANS(H3773))*COS(RADIANS(K3773)))+(SIN(RADIANS('PV model'!$B$2))*SIN(RADIANS(H3773)))))))</f>
        <v>-11.773643830472423</v>
      </c>
      <c r="M3773" s="3">
        <f t="shared" si="642"/>
        <v>0</v>
      </c>
      <c r="N3773" s="2">
        <f t="shared" si="647"/>
        <v>-3.5562678973352781</v>
      </c>
      <c r="O3773" s="2">
        <f>IF('PV model'!$B$2&gt;0, 180-N3773,IF('PV model'!$B$2&lt;0,0-N3773,N3773))</f>
        <v>183.55626789733529</v>
      </c>
      <c r="P3773" s="2">
        <f>ABS(O3773-'PV model'!$B$5)</f>
        <v>21.443732102664711</v>
      </c>
      <c r="Q3773" s="3">
        <f t="shared" si="643"/>
        <v>101.77364383047242</v>
      </c>
      <c r="R3773" s="3">
        <f t="shared" si="648"/>
        <v>0</v>
      </c>
      <c r="S3773" s="3">
        <f t="shared" si="644"/>
        <v>0</v>
      </c>
      <c r="T3773" s="3">
        <f>(0.5*(1-COS(RADIANS(90-$X$3)))*(D3773+E3773)*'PV model'!$B$4)</f>
        <v>0</v>
      </c>
      <c r="U3773" s="3">
        <f t="shared" si="649"/>
        <v>0</v>
      </c>
      <c r="V3773" s="3">
        <f>('PV model'!$B$13*(U3773/1000)*(1-'PV model'!$B$14*((20+C3773)-25))*'PV model'!$B$10)/'PV model'!$B$12</f>
        <v>0</v>
      </c>
    </row>
    <row r="3774" spans="1:22" x14ac:dyDescent="0.2">
      <c r="A3774" s="10">
        <f t="shared" si="650"/>
        <v>158</v>
      </c>
      <c r="B3774" s="10">
        <f t="shared" si="651"/>
        <v>1</v>
      </c>
      <c r="C3774" s="23">
        <v>5.8</v>
      </c>
      <c r="D3774" s="24">
        <v>0</v>
      </c>
      <c r="E3774" s="24">
        <v>0</v>
      </c>
      <c r="F3774" s="48"/>
      <c r="G3774" s="48"/>
      <c r="H3774" s="1">
        <f t="shared" si="652"/>
        <v>22.761574368935346</v>
      </c>
      <c r="I3774" s="1">
        <f t="shared" si="645"/>
        <v>1.3286972071604448</v>
      </c>
      <c r="J3774" s="4">
        <f>B3774+('PV model'!$B$3/15)+(I3774/60)</f>
        <v>0.74547828678600747</v>
      </c>
      <c r="K3774" s="2">
        <f t="shared" si="646"/>
        <v>168.8178256982099</v>
      </c>
      <c r="L3774" s="2">
        <f>DEGREES(ASIN((((COS(RADIANS('PV model'!$B$2))*COS(RADIANS(H3774))*COS(RADIANS(K3774)))+(SIN(RADIANS('PV model'!$B$2))*SIN(RADIANS(H3774)))))))</f>
        <v>-11.158773014061452</v>
      </c>
      <c r="M3774" s="3">
        <f t="shared" si="642"/>
        <v>0</v>
      </c>
      <c r="N3774" s="2">
        <f t="shared" si="647"/>
        <v>10.502149835458285</v>
      </c>
      <c r="O3774" s="2">
        <f>IF('PV model'!$B$2&gt;0, 180-N3774,IF('PV model'!$B$2&lt;0,0-N3774,N3774))</f>
        <v>169.49785016454172</v>
      </c>
      <c r="P3774" s="2">
        <f>ABS(O3774-'PV model'!$B$5)</f>
        <v>35.502149835458283</v>
      </c>
      <c r="Q3774" s="3">
        <f t="shared" si="643"/>
        <v>101.15877301406145</v>
      </c>
      <c r="R3774" s="3">
        <f t="shared" si="648"/>
        <v>0</v>
      </c>
      <c r="S3774" s="3">
        <f t="shared" si="644"/>
        <v>0</v>
      </c>
      <c r="T3774" s="3">
        <f>(0.5*(1-COS(RADIANS(90-$X$3)))*(D3774+E3774)*'PV model'!$B$4)</f>
        <v>0</v>
      </c>
      <c r="U3774" s="3">
        <f t="shared" si="649"/>
        <v>0</v>
      </c>
      <c r="V3774" s="3">
        <f>('PV model'!$B$13*(U3774/1000)*(1-'PV model'!$B$14*((20+C3774)-25))*'PV model'!$B$10)/'PV model'!$B$12</f>
        <v>0</v>
      </c>
    </row>
    <row r="3775" spans="1:22" x14ac:dyDescent="0.2">
      <c r="A3775" s="10">
        <f t="shared" si="650"/>
        <v>158</v>
      </c>
      <c r="B3775" s="10">
        <f t="shared" si="651"/>
        <v>2</v>
      </c>
      <c r="C3775" s="23">
        <v>4.5999999999999996</v>
      </c>
      <c r="D3775" s="24">
        <v>0</v>
      </c>
      <c r="E3775" s="24">
        <v>0</v>
      </c>
      <c r="F3775" s="48"/>
      <c r="G3775" s="48"/>
      <c r="H3775" s="1">
        <f t="shared" si="652"/>
        <v>22.761574368935346</v>
      </c>
      <c r="I3775" s="1">
        <f t="shared" si="645"/>
        <v>1.3286972071604448</v>
      </c>
      <c r="J3775" s="4">
        <f>B3775+('PV model'!$B$3/15)+(I3775/60)</f>
        <v>1.7454782867860075</v>
      </c>
      <c r="K3775" s="2">
        <f t="shared" si="646"/>
        <v>153.8178256982099</v>
      </c>
      <c r="L3775" s="2">
        <f>DEGREES(ASIN((((COS(RADIANS('PV model'!$B$2))*COS(RADIANS(H3775))*COS(RADIANS(K3775)))+(SIN(RADIANS('PV model'!$B$2))*SIN(RADIANS(H3775)))))))</f>
        <v>-8.6184734986070506</v>
      </c>
      <c r="M3775" s="3">
        <f t="shared" si="642"/>
        <v>0</v>
      </c>
      <c r="N3775" s="2">
        <f t="shared" si="647"/>
        <v>24.299847975393007</v>
      </c>
      <c r="O3775" s="2">
        <f>IF('PV model'!$B$2&gt;0, 180-N3775,IF('PV model'!$B$2&lt;0,0-N3775,N3775))</f>
        <v>155.70015202460701</v>
      </c>
      <c r="P3775" s="2">
        <f>ABS(O3775-'PV model'!$B$5)</f>
        <v>49.299847975392993</v>
      </c>
      <c r="Q3775" s="3">
        <f t="shared" si="643"/>
        <v>98.618473498607045</v>
      </c>
      <c r="R3775" s="3">
        <f t="shared" si="648"/>
        <v>0</v>
      </c>
      <c r="S3775" s="3">
        <f t="shared" si="644"/>
        <v>0</v>
      </c>
      <c r="T3775" s="3">
        <f>(0.5*(1-COS(RADIANS(90-$X$3)))*(D3775+E3775)*'PV model'!$B$4)</f>
        <v>0</v>
      </c>
      <c r="U3775" s="3">
        <f t="shared" si="649"/>
        <v>0</v>
      </c>
      <c r="V3775" s="3">
        <f>('PV model'!$B$13*(U3775/1000)*(1-'PV model'!$B$14*((20+C3775)-25))*'PV model'!$B$10)/'PV model'!$B$12</f>
        <v>0</v>
      </c>
    </row>
    <row r="3776" spans="1:22" x14ac:dyDescent="0.2">
      <c r="A3776" s="10">
        <f t="shared" si="650"/>
        <v>158</v>
      </c>
      <c r="B3776" s="10">
        <f t="shared" si="651"/>
        <v>3</v>
      </c>
      <c r="C3776" s="23">
        <v>4.2</v>
      </c>
      <c r="D3776" s="24">
        <v>0</v>
      </c>
      <c r="E3776" s="24">
        <v>0</v>
      </c>
      <c r="F3776" s="48"/>
      <c r="G3776" s="48"/>
      <c r="H3776" s="1">
        <f t="shared" si="652"/>
        <v>22.761574368935346</v>
      </c>
      <c r="I3776" s="1">
        <f t="shared" si="645"/>
        <v>1.3286972071604448</v>
      </c>
      <c r="J3776" s="4">
        <f>B3776+('PV model'!$B$3/15)+(I3776/60)</f>
        <v>2.7454782867860072</v>
      </c>
      <c r="K3776" s="2">
        <f t="shared" si="646"/>
        <v>138.8178256982099</v>
      </c>
      <c r="L3776" s="2">
        <f>DEGREES(ASIN((((COS(RADIANS('PV model'!$B$2))*COS(RADIANS(H3776))*COS(RADIANS(K3776)))+(SIN(RADIANS('PV model'!$B$2))*SIN(RADIANS(H3776)))))))</f>
        <v>-4.2574552643934691</v>
      </c>
      <c r="M3776" s="3">
        <f t="shared" si="642"/>
        <v>0</v>
      </c>
      <c r="N3776" s="2">
        <f t="shared" si="647"/>
        <v>37.506889616602017</v>
      </c>
      <c r="O3776" s="2">
        <f>IF('PV model'!$B$2&gt;0, 180-N3776,IF('PV model'!$B$2&lt;0,0-N3776,N3776))</f>
        <v>142.49311038339798</v>
      </c>
      <c r="P3776" s="2">
        <f>ABS(O3776-'PV model'!$B$5)</f>
        <v>62.506889616602024</v>
      </c>
      <c r="Q3776" s="3">
        <f t="shared" si="643"/>
        <v>94.257455264393471</v>
      </c>
      <c r="R3776" s="3">
        <f t="shared" si="648"/>
        <v>0</v>
      </c>
      <c r="S3776" s="3">
        <f t="shared" si="644"/>
        <v>0</v>
      </c>
      <c r="T3776" s="3">
        <f>(0.5*(1-COS(RADIANS(90-$X$3)))*(D3776+E3776)*'PV model'!$B$4)</f>
        <v>0</v>
      </c>
      <c r="U3776" s="3">
        <f t="shared" si="649"/>
        <v>0</v>
      </c>
      <c r="V3776" s="3">
        <f>('PV model'!$B$13*(U3776/1000)*(1-'PV model'!$B$14*((20+C3776)-25))*'PV model'!$B$10)/'PV model'!$B$12</f>
        <v>0</v>
      </c>
    </row>
    <row r="3777" spans="1:22" x14ac:dyDescent="0.2">
      <c r="A3777" s="10">
        <f t="shared" si="650"/>
        <v>158</v>
      </c>
      <c r="B3777" s="10">
        <f t="shared" si="651"/>
        <v>4</v>
      </c>
      <c r="C3777" s="23">
        <v>3.5</v>
      </c>
      <c r="D3777" s="24">
        <v>0</v>
      </c>
      <c r="E3777" s="24">
        <v>0.88200000000000001</v>
      </c>
      <c r="F3777" s="48"/>
      <c r="G3777" s="48"/>
      <c r="H3777" s="1">
        <f t="shared" si="652"/>
        <v>22.761574368935346</v>
      </c>
      <c r="I3777" s="1">
        <f t="shared" si="645"/>
        <v>1.3286972071604448</v>
      </c>
      <c r="J3777" s="4">
        <f>B3777+('PV model'!$B$3/15)+(I3777/60)</f>
        <v>3.7454782867860072</v>
      </c>
      <c r="K3777" s="2">
        <f t="shared" si="646"/>
        <v>123.8178256982099</v>
      </c>
      <c r="L3777" s="2">
        <f>DEGREES(ASIN((((COS(RADIANS('PV model'!$B$2))*COS(RADIANS(H3777))*COS(RADIANS(K3777)))+(SIN(RADIANS('PV model'!$B$2))*SIN(RADIANS(H3777)))))))</f>
        <v>1.6140117663681972</v>
      </c>
      <c r="M3777" s="3">
        <f t="shared" si="642"/>
        <v>1.6140117663681972</v>
      </c>
      <c r="N3777" s="2">
        <f t="shared" si="647"/>
        <v>50.032969291869044</v>
      </c>
      <c r="O3777" s="2">
        <f>IF('PV model'!$B$2&gt;0, 180-N3777,IF('PV model'!$B$2&lt;0,0-N3777,N3777))</f>
        <v>129.96703070813095</v>
      </c>
      <c r="P3777" s="2">
        <f>ABS(O3777-'PV model'!$B$5)</f>
        <v>75.032969291869051</v>
      </c>
      <c r="Q3777" s="3">
        <f t="shared" si="643"/>
        <v>88.385988233631807</v>
      </c>
      <c r="R3777" s="3">
        <f t="shared" si="648"/>
        <v>0</v>
      </c>
      <c r="S3777" s="3">
        <f t="shared" si="644"/>
        <v>0.88200000000000001</v>
      </c>
      <c r="T3777" s="3">
        <f>(0.5*(1-COS(RADIANS(90-$X$3)))*(D3777+E3777)*'PV model'!$B$4)</f>
        <v>0</v>
      </c>
      <c r="U3777" s="3">
        <f t="shared" si="649"/>
        <v>0.88200000000000001</v>
      </c>
      <c r="V3777" s="3">
        <f>('PV model'!$B$13*(U3777/1000)*(1-'PV model'!$B$14*((20+C3777)-25))*'PV model'!$B$10)/'PV model'!$B$12</f>
        <v>8.8693708319999995E-2</v>
      </c>
    </row>
    <row r="3778" spans="1:22" x14ac:dyDescent="0.2">
      <c r="A3778" s="10">
        <f t="shared" si="650"/>
        <v>158</v>
      </c>
      <c r="B3778" s="10">
        <f t="shared" si="651"/>
        <v>5</v>
      </c>
      <c r="C3778" s="23">
        <v>3.5</v>
      </c>
      <c r="D3778" s="24">
        <v>0</v>
      </c>
      <c r="E3778" s="24">
        <v>22.931999999999999</v>
      </c>
      <c r="F3778" s="48"/>
      <c r="G3778" s="48"/>
      <c r="H3778" s="1">
        <f t="shared" si="652"/>
        <v>22.761574368935346</v>
      </c>
      <c r="I3778" s="1">
        <f t="shared" si="645"/>
        <v>1.3286972071604448</v>
      </c>
      <c r="J3778" s="4">
        <f>B3778+('PV model'!$B$3/15)+(I3778/60)</f>
        <v>4.7454782867860077</v>
      </c>
      <c r="K3778" s="2">
        <f t="shared" si="646"/>
        <v>108.81782569820989</v>
      </c>
      <c r="L3778" s="2">
        <f>DEGREES(ASIN((((COS(RADIANS('PV model'!$B$2))*COS(RADIANS(H3778))*COS(RADIANS(K3778)))+(SIN(RADIANS('PV model'!$B$2))*SIN(RADIANS(H3778)))))))</f>
        <v>8.6489611123877523</v>
      </c>
      <c r="M3778" s="3">
        <f t="shared" si="642"/>
        <v>8.6489611123877523</v>
      </c>
      <c r="N3778" s="2">
        <f t="shared" si="647"/>
        <v>61.991048803921807</v>
      </c>
      <c r="O3778" s="2">
        <f>IF('PV model'!$B$2&gt;0, 180-N3778,IF('PV model'!$B$2&lt;0,0-N3778,N3778))</f>
        <v>118.00895119607819</v>
      </c>
      <c r="P3778" s="2">
        <f>ABS(O3778-'PV model'!$B$5)</f>
        <v>86.991048803921814</v>
      </c>
      <c r="Q3778" s="3">
        <f t="shared" si="643"/>
        <v>81.351038887612233</v>
      </c>
      <c r="R3778" s="3">
        <f t="shared" si="648"/>
        <v>0</v>
      </c>
      <c r="S3778" s="3">
        <f t="shared" si="644"/>
        <v>22.931999999999999</v>
      </c>
      <c r="T3778" s="3">
        <f>(0.5*(1-COS(RADIANS(90-$X$3)))*(D3778+E3778)*'PV model'!$B$4)</f>
        <v>0</v>
      </c>
      <c r="U3778" s="3">
        <f t="shared" si="649"/>
        <v>22.931999999999999</v>
      </c>
      <c r="V3778" s="3">
        <f>('PV model'!$B$13*(U3778/1000)*(1-'PV model'!$B$14*((20+C3778)-25))*'PV model'!$B$10)/'PV model'!$B$12</f>
        <v>2.30603641632</v>
      </c>
    </row>
    <row r="3779" spans="1:22" x14ac:dyDescent="0.2">
      <c r="A3779" s="10">
        <f t="shared" si="650"/>
        <v>158</v>
      </c>
      <c r="B3779" s="10">
        <f t="shared" si="651"/>
        <v>6</v>
      </c>
      <c r="C3779" s="23">
        <v>5.8</v>
      </c>
      <c r="D3779" s="24">
        <v>166.12260000000001</v>
      </c>
      <c r="E3779" s="24">
        <v>74.97</v>
      </c>
      <c r="F3779" s="48"/>
      <c r="G3779" s="48"/>
      <c r="H3779" s="1">
        <f t="shared" si="652"/>
        <v>22.761574368935346</v>
      </c>
      <c r="I3779" s="1">
        <f t="shared" si="645"/>
        <v>1.3286972071604448</v>
      </c>
      <c r="J3779" s="4">
        <f>B3779+('PV model'!$B$3/15)+(I3779/60)</f>
        <v>5.7454782867860077</v>
      </c>
      <c r="K3779" s="2">
        <f t="shared" si="646"/>
        <v>93.817825698209887</v>
      </c>
      <c r="L3779" s="2">
        <f>DEGREES(ASIN((((COS(RADIANS('PV model'!$B$2))*COS(RADIANS(H3779))*COS(RADIANS(K3779)))+(SIN(RADIANS('PV model'!$B$2))*SIN(RADIANS(H3779)))))))</f>
        <v>16.503589749847716</v>
      </c>
      <c r="M3779" s="3">
        <f t="shared" si="642"/>
        <v>16.503589749847716</v>
      </c>
      <c r="N3779" s="2">
        <f t="shared" si="647"/>
        <v>73.660292814736067</v>
      </c>
      <c r="O3779" s="2">
        <f>IF('PV model'!$B$2&gt;0, 180-N3779,IF('PV model'!$B$2&lt;0,0-N3779,N3779))</f>
        <v>106.33970718526393</v>
      </c>
      <c r="P3779" s="2">
        <f>ABS(O3779-'PV model'!$B$5)</f>
        <v>98.660292814736067</v>
      </c>
      <c r="Q3779" s="3">
        <f t="shared" si="643"/>
        <v>73.496410250152294</v>
      </c>
      <c r="R3779" s="3">
        <f t="shared" si="648"/>
        <v>166.12259999999998</v>
      </c>
      <c r="S3779" s="3">
        <f t="shared" si="644"/>
        <v>92.527625563769121</v>
      </c>
      <c r="T3779" s="3">
        <f>(0.5*(1-COS(RADIANS(90-$X$3)))*(D3779+E3779)*'PV model'!$B$4)</f>
        <v>0</v>
      </c>
      <c r="U3779" s="3">
        <f t="shared" si="649"/>
        <v>258.65022556376908</v>
      </c>
      <c r="V3779" s="3">
        <f>('PV model'!$B$13*(U3779/1000)*(1-'PV model'!$B$14*((20+C3779)-25))*'PV model'!$B$10)/'PV model'!$B$12</f>
        <v>25.771941582402825</v>
      </c>
    </row>
    <row r="3780" spans="1:22" x14ac:dyDescent="0.2">
      <c r="A3780" s="10">
        <f t="shared" si="650"/>
        <v>158</v>
      </c>
      <c r="B3780" s="10">
        <f t="shared" si="651"/>
        <v>7</v>
      </c>
      <c r="C3780" s="23">
        <v>8.1</v>
      </c>
      <c r="D3780" s="24">
        <v>399.59219999999999</v>
      </c>
      <c r="E3780" s="24">
        <v>102.31200000000001</v>
      </c>
      <c r="F3780" s="48"/>
      <c r="G3780" s="48"/>
      <c r="H3780" s="1">
        <f t="shared" si="652"/>
        <v>22.761574368935346</v>
      </c>
      <c r="I3780" s="1">
        <f t="shared" si="645"/>
        <v>1.3286972071604448</v>
      </c>
      <c r="J3780" s="4">
        <f>B3780+('PV model'!$B$3/15)+(I3780/60)</f>
        <v>6.7454782867860077</v>
      </c>
      <c r="K3780" s="2">
        <f t="shared" si="646"/>
        <v>78.817825698209887</v>
      </c>
      <c r="L3780" s="2">
        <f>DEGREES(ASIN((((COS(RADIANS('PV model'!$B$2))*COS(RADIANS(H3780))*COS(RADIANS(K3780)))+(SIN(RADIANS('PV model'!$B$2))*SIN(RADIANS(H3780)))))))</f>
        <v>24.843464342479542</v>
      </c>
      <c r="M3780" s="3">
        <f t="shared" si="642"/>
        <v>24.843464342479542</v>
      </c>
      <c r="N3780" s="2">
        <f t="shared" si="647"/>
        <v>85.464088727170221</v>
      </c>
      <c r="O3780" s="2">
        <f>IF('PV model'!$B$2&gt;0, 180-N3780,IF('PV model'!$B$2&lt;0,0-N3780,N3780))</f>
        <v>94.535911272829779</v>
      </c>
      <c r="P3780" s="2">
        <f>ABS(O3780-'PV model'!$B$5)</f>
        <v>110.46408872717022</v>
      </c>
      <c r="Q3780" s="3">
        <f t="shared" si="643"/>
        <v>65.15653565752045</v>
      </c>
      <c r="R3780" s="3">
        <f t="shared" si="648"/>
        <v>399.5922000000001</v>
      </c>
      <c r="S3780" s="3">
        <f t="shared" si="644"/>
        <v>134.7733453462256</v>
      </c>
      <c r="T3780" s="3">
        <f>(0.5*(1-COS(RADIANS(90-$X$3)))*(D3780+E3780)*'PV model'!$B$4)</f>
        <v>0</v>
      </c>
      <c r="U3780" s="3">
        <f t="shared" si="649"/>
        <v>534.36554534622564</v>
      </c>
      <c r="V3780" s="3">
        <f>('PV model'!$B$13*(U3780/1000)*(1-'PV model'!$B$14*((20+C3780)-25))*'PV model'!$B$10)/'PV model'!$B$12</f>
        <v>52.752831681889887</v>
      </c>
    </row>
    <row r="3781" spans="1:22" x14ac:dyDescent="0.2">
      <c r="A3781" s="10">
        <f t="shared" si="650"/>
        <v>158</v>
      </c>
      <c r="B3781" s="10">
        <f t="shared" si="651"/>
        <v>8</v>
      </c>
      <c r="C3781" s="23">
        <v>10</v>
      </c>
      <c r="D3781" s="24">
        <v>546.63315</v>
      </c>
      <c r="E3781" s="24">
        <v>132.29999999999998</v>
      </c>
      <c r="F3781" s="48"/>
      <c r="G3781" s="48"/>
      <c r="H3781" s="1">
        <f t="shared" si="652"/>
        <v>22.761574368935346</v>
      </c>
      <c r="I3781" s="1">
        <f t="shared" si="645"/>
        <v>1.3286972071604448</v>
      </c>
      <c r="J3781" s="4">
        <f>B3781+('PV model'!$B$3/15)+(I3781/60)</f>
        <v>7.7454782867860077</v>
      </c>
      <c r="K3781" s="2">
        <f t="shared" si="646"/>
        <v>63.817825698209887</v>
      </c>
      <c r="L3781" s="2">
        <f>DEGREES(ASIN((((COS(RADIANS('PV model'!$B$2))*COS(RADIANS(H3781))*COS(RADIANS(K3781)))+(SIN(RADIANS('PV model'!$B$2))*SIN(RADIANS(H3781)))))))</f>
        <v>33.319218508568945</v>
      </c>
      <c r="M3781" s="3">
        <f t="shared" si="642"/>
        <v>33.319218508568945</v>
      </c>
      <c r="N3781" s="2">
        <f t="shared" si="647"/>
        <v>82.008933153959291</v>
      </c>
      <c r="O3781" s="2">
        <f>IF('PV model'!$B$2&gt;0, 180-N3781,IF('PV model'!$B$2&lt;0,0-N3781,N3781))</f>
        <v>97.991066846040709</v>
      </c>
      <c r="P3781" s="2">
        <f>ABS(O3781-'PV model'!$B$5)</f>
        <v>107.00893315395929</v>
      </c>
      <c r="Q3781" s="3">
        <f t="shared" si="643"/>
        <v>56.680781491431055</v>
      </c>
      <c r="R3781" s="3">
        <f t="shared" si="648"/>
        <v>546.63315000000011</v>
      </c>
      <c r="S3781" s="3">
        <f t="shared" si="644"/>
        <v>181.01827249608795</v>
      </c>
      <c r="T3781" s="3">
        <f>(0.5*(1-COS(RADIANS(90-$X$3)))*(D3781+E3781)*'PV model'!$B$4)</f>
        <v>0</v>
      </c>
      <c r="U3781" s="3">
        <f t="shared" si="649"/>
        <v>727.65142249608812</v>
      </c>
      <c r="V3781" s="3">
        <f>('PV model'!$B$13*(U3781/1000)*(1-'PV model'!$B$14*((20+C3781)-25))*'PV model'!$B$10)/'PV model'!$B$12</f>
        <v>71.281315468854785</v>
      </c>
    </row>
    <row r="3782" spans="1:22" x14ac:dyDescent="0.2">
      <c r="A3782" s="10">
        <f t="shared" si="650"/>
        <v>158</v>
      </c>
      <c r="B3782" s="10">
        <f t="shared" si="651"/>
        <v>9</v>
      </c>
      <c r="C3782" s="23">
        <v>10.9</v>
      </c>
      <c r="D3782" s="24">
        <v>691.42920000000004</v>
      </c>
      <c r="E3782" s="24">
        <v>134.06399999999999</v>
      </c>
      <c r="F3782" s="48"/>
      <c r="G3782" s="48"/>
      <c r="H3782" s="1">
        <f t="shared" si="652"/>
        <v>22.761574368935346</v>
      </c>
      <c r="I3782" s="1">
        <f t="shared" si="645"/>
        <v>1.3286972071604448</v>
      </c>
      <c r="J3782" s="4">
        <f>B3782+('PV model'!$B$3/15)+(I3782/60)</f>
        <v>8.7454782867860068</v>
      </c>
      <c r="K3782" s="2">
        <f t="shared" si="646"/>
        <v>48.817825698209901</v>
      </c>
      <c r="L3782" s="2">
        <f>DEGREES(ASIN((((COS(RADIANS('PV model'!$B$2))*COS(RADIANS(H3782))*COS(RADIANS(K3782)))+(SIN(RADIANS('PV model'!$B$2))*SIN(RADIANS(H3782)))))))</f>
        <v>41.510770521143122</v>
      </c>
      <c r="M3782" s="3">
        <f t="shared" ref="M3782:M3845" si="653">IF(L3782&gt;0, L3782, 0)</f>
        <v>41.510770521143122</v>
      </c>
      <c r="N3782" s="2">
        <f t="shared" si="647"/>
        <v>67.939570499796432</v>
      </c>
      <c r="O3782" s="2">
        <f>IF('PV model'!$B$2&gt;0, 180-N3782,IF('PV model'!$B$2&lt;0,0-N3782,N3782))</f>
        <v>112.06042950020357</v>
      </c>
      <c r="P3782" s="2">
        <f>ABS(O3782-'PV model'!$B$5)</f>
        <v>92.939570499796432</v>
      </c>
      <c r="Q3782" s="3">
        <f t="shared" ref="Q3782:Q3845" si="654">DEGREES(ACOS((SIN(RADIANS(L3782))*COS(RADIANS(90-$X$3))+COS(RADIANS(L3782))*COS(RADIANS(P3782))*SIN(RADIANS(90-$X$3)))))</f>
        <v>48.489229478856878</v>
      </c>
      <c r="R3782" s="3">
        <f t="shared" si="648"/>
        <v>691.42920000000004</v>
      </c>
      <c r="S3782" s="3">
        <f t="shared" ref="S3782:S3845" si="655">IF($Z$3=TRUE, IF(E3782=0,0,E3782*(0.5*(1+COS(RADIANS(90-$X$3))*(1+(1-(E3782^2/(D3782+E3782)^2))*(SIN(RADIANS(0.5*$X$3))^3)))*(1+(1-(E3782^2/(D3782+E3782)^2))*(COS(RADIANS(Q3782))^2)*(SIN(RADIANS(90-L3782))^3)))), IF(E3782=0,0,E3782*(0.5*(1+COS(RADIANS(90-$X$3))))))</f>
        <v>185.3571443022168</v>
      </c>
      <c r="T3782" s="3">
        <f>(0.5*(1-COS(RADIANS(90-$X$3)))*(D3782+E3782)*'PV model'!$B$4)</f>
        <v>0</v>
      </c>
      <c r="U3782" s="3">
        <f t="shared" si="649"/>
        <v>876.78634430221678</v>
      </c>
      <c r="V3782" s="3">
        <f>('PV model'!$B$13*(U3782/1000)*(1-'PV model'!$B$14*((20+C3782)-25))*'PV model'!$B$10)/'PV model'!$B$12</f>
        <v>85.575174890205375</v>
      </c>
    </row>
    <row r="3783" spans="1:22" x14ac:dyDescent="0.2">
      <c r="A3783" s="10">
        <f t="shared" si="650"/>
        <v>158</v>
      </c>
      <c r="B3783" s="10">
        <f t="shared" si="651"/>
        <v>10</v>
      </c>
      <c r="C3783" s="23">
        <v>11.4</v>
      </c>
      <c r="D3783" s="24">
        <v>704.89859999999999</v>
      </c>
      <c r="E3783" s="24">
        <v>199.33199999999999</v>
      </c>
      <c r="F3783" s="48"/>
      <c r="G3783" s="48"/>
      <c r="H3783" s="1">
        <f t="shared" si="652"/>
        <v>22.761574368935346</v>
      </c>
      <c r="I3783" s="1">
        <f t="shared" ref="I3783:I3846" si="656">9.87*SIN(RADIANS(1.978*A3783-160.22))-7.53*COS(RADIANS(0.989*A3783-80.11))-1.5*SIN((RADIANS(0.989*A3783-80.11)))</f>
        <v>1.3286972071604448</v>
      </c>
      <c r="J3783" s="4">
        <f>B3783+('PV model'!$B$3/15)+(I3783/60)</f>
        <v>9.7454782867860068</v>
      </c>
      <c r="K3783" s="2">
        <f t="shared" ref="K3783:K3846" si="657">15*(12-J3783)</f>
        <v>33.817825698209901</v>
      </c>
      <c r="L3783" s="2">
        <f>DEGREES(ASIN((((COS(RADIANS('PV model'!$B$2))*COS(RADIANS(H3783))*COS(RADIANS(K3783)))+(SIN(RADIANS('PV model'!$B$2))*SIN(RADIANS(H3783)))))))</f>
        <v>48.831915781449233</v>
      </c>
      <c r="M3783" s="3">
        <f t="shared" si="653"/>
        <v>48.831915781449233</v>
      </c>
      <c r="N3783" s="2">
        <f t="shared" ref="N3783:N3846" si="658">DEGREES(ASIN((COS(RADIANS(H3783))*SIN(RADIANS(K3783)))/COS(RADIANS(L3783))))</f>
        <v>51.227272480425533</v>
      </c>
      <c r="O3783" s="2">
        <f>IF('PV model'!$B$2&gt;0, 180-N3783,IF('PV model'!$B$2&lt;0,0-N3783,N3783))</f>
        <v>128.77272751957446</v>
      </c>
      <c r="P3783" s="2">
        <f>ABS(O3783-'PV model'!$B$5)</f>
        <v>76.22727248042554</v>
      </c>
      <c r="Q3783" s="3">
        <f t="shared" si="654"/>
        <v>41.168084218550767</v>
      </c>
      <c r="R3783" s="3">
        <f t="shared" ref="R3783:R3846" si="659">IF(D3783=0,0,D3783*COS(RADIANS(Q3783))/SIN(RADIANS(L3783)))</f>
        <v>704.89859999999999</v>
      </c>
      <c r="S3783" s="3">
        <f t="shared" si="655"/>
        <v>268.66694356331271</v>
      </c>
      <c r="T3783" s="3">
        <f>(0.5*(1-COS(RADIANS(90-$X$3)))*(D3783+E3783)*'PV model'!$B$4)</f>
        <v>0</v>
      </c>
      <c r="U3783" s="3">
        <f t="shared" ref="U3783:U3846" si="660">R3783+S3783+T3783</f>
        <v>973.56554356331276</v>
      </c>
      <c r="V3783" s="3">
        <f>('PV model'!$B$13*(U3783/1000)*(1-'PV model'!$B$14*((20+C3783)-25))*'PV model'!$B$10)/'PV model'!$B$12</f>
        <v>94.826280874183269</v>
      </c>
    </row>
    <row r="3784" spans="1:22" x14ac:dyDescent="0.2">
      <c r="A3784" s="10">
        <f t="shared" ref="A3784:A3807" si="661">IF(B3784&gt;1,A3783,A3783+1)</f>
        <v>158</v>
      </c>
      <c r="B3784" s="10">
        <f t="shared" ref="B3784:B3847" si="662">IF(B3783&lt;24,B3783+1,1)</f>
        <v>11</v>
      </c>
      <c r="C3784" s="23">
        <v>11.9</v>
      </c>
      <c r="D3784" s="24">
        <v>624.08220000000006</v>
      </c>
      <c r="E3784" s="24">
        <v>216.09</v>
      </c>
      <c r="F3784" s="48"/>
      <c r="G3784" s="48"/>
      <c r="H3784" s="1">
        <f t="shared" ref="H3784:H3847" si="663">(23.465*SIN(RADIANS(280.1+0.9863*A3784)))</f>
        <v>22.761574368935346</v>
      </c>
      <c r="I3784" s="1">
        <f t="shared" si="656"/>
        <v>1.3286972071604448</v>
      </c>
      <c r="J3784" s="4">
        <f>B3784+('PV model'!$B$3/15)+(I3784/60)</f>
        <v>10.745478286786007</v>
      </c>
      <c r="K3784" s="2">
        <f t="shared" si="657"/>
        <v>18.817825698209898</v>
      </c>
      <c r="L3784" s="2">
        <f>DEGREES(ASIN((((COS(RADIANS('PV model'!$B$2))*COS(RADIANS(H3784))*COS(RADIANS(K3784)))+(SIN(RADIANS('PV model'!$B$2))*SIN(RADIANS(H3784)))))))</f>
        <v>54.412821169466213</v>
      </c>
      <c r="M3784" s="3">
        <f t="shared" si="653"/>
        <v>54.412821169466213</v>
      </c>
      <c r="N3784" s="2">
        <f t="shared" si="658"/>
        <v>30.738282132149212</v>
      </c>
      <c r="O3784" s="2">
        <f>IF('PV model'!$B$2&gt;0, 180-N3784,IF('PV model'!$B$2&lt;0,0-N3784,N3784))</f>
        <v>149.26171786785079</v>
      </c>
      <c r="P3784" s="2">
        <f>ABS(O3784-'PV model'!$B$5)</f>
        <v>55.738282132149209</v>
      </c>
      <c r="Q3784" s="3">
        <f t="shared" si="654"/>
        <v>35.587178830533787</v>
      </c>
      <c r="R3784" s="3">
        <f t="shared" si="659"/>
        <v>624.08220000000006</v>
      </c>
      <c r="S3784" s="3">
        <f t="shared" si="655"/>
        <v>282.40588135649625</v>
      </c>
      <c r="T3784" s="3">
        <f>(0.5*(1-COS(RADIANS(90-$X$3)))*(D3784+E3784)*'PV model'!$B$4)</f>
        <v>0</v>
      </c>
      <c r="U3784" s="3">
        <f t="shared" si="660"/>
        <v>906.48808135649631</v>
      </c>
      <c r="V3784" s="3">
        <f>('PV model'!$B$13*(U3784/1000)*(1-'PV model'!$B$14*((20+C3784)-25))*'PV model'!$B$10)/'PV model'!$B$12</f>
        <v>88.111642270693252</v>
      </c>
    </row>
    <row r="3785" spans="1:22" x14ac:dyDescent="0.2">
      <c r="A3785" s="10">
        <f t="shared" si="661"/>
        <v>158</v>
      </c>
      <c r="B3785" s="10">
        <f t="shared" si="662"/>
        <v>12</v>
      </c>
      <c r="C3785" s="23">
        <v>13.5</v>
      </c>
      <c r="D3785" s="24">
        <v>575.81684999999993</v>
      </c>
      <c r="E3785" s="24">
        <v>265.48200000000003</v>
      </c>
      <c r="F3785" s="48"/>
      <c r="G3785" s="48"/>
      <c r="H3785" s="1">
        <f t="shared" si="663"/>
        <v>22.761574368935346</v>
      </c>
      <c r="I3785" s="1">
        <f t="shared" si="656"/>
        <v>1.3286972071604448</v>
      </c>
      <c r="J3785" s="4">
        <f>B3785+('PV model'!$B$3/15)+(I3785/60)</f>
        <v>11.745478286786007</v>
      </c>
      <c r="K3785" s="2">
        <f t="shared" si="657"/>
        <v>3.8178256982098979</v>
      </c>
      <c r="L3785" s="2">
        <f>DEGREES(ASIN((((COS(RADIANS('PV model'!$B$2))*COS(RADIANS(H3785))*COS(RADIANS(K3785)))+(SIN(RADIANS('PV model'!$B$2))*SIN(RADIANS(H3785)))))))</f>
        <v>57.138979133455535</v>
      </c>
      <c r="M3785" s="3">
        <f t="shared" si="653"/>
        <v>57.138979133455535</v>
      </c>
      <c r="N3785" s="2">
        <f t="shared" si="658"/>
        <v>6.4972914669484254</v>
      </c>
      <c r="O3785" s="2">
        <f>IF('PV model'!$B$2&gt;0, 180-N3785,IF('PV model'!$B$2&lt;0,0-N3785,N3785))</f>
        <v>173.50270853305159</v>
      </c>
      <c r="P3785" s="2">
        <f>ABS(O3785-'PV model'!$B$5)</f>
        <v>31.497291466948411</v>
      </c>
      <c r="Q3785" s="3">
        <f t="shared" si="654"/>
        <v>32.861020866544465</v>
      </c>
      <c r="R3785" s="3">
        <f t="shared" si="659"/>
        <v>575.81684999999993</v>
      </c>
      <c r="S3785" s="3">
        <f t="shared" si="655"/>
        <v>338.97334590999594</v>
      </c>
      <c r="T3785" s="3">
        <f>(0.5*(1-COS(RADIANS(90-$X$3)))*(D3785+E3785)*'PV model'!$B$4)</f>
        <v>0</v>
      </c>
      <c r="U3785" s="3">
        <f t="shared" si="660"/>
        <v>914.79019590999587</v>
      </c>
      <c r="V3785" s="3">
        <f>('PV model'!$B$13*(U3785/1000)*(1-'PV model'!$B$14*((20+C3785)-25))*'PV model'!$B$10)/'PV model'!$B$12</f>
        <v>88.333385431735636</v>
      </c>
    </row>
    <row r="3786" spans="1:22" x14ac:dyDescent="0.2">
      <c r="A3786" s="10">
        <f t="shared" si="661"/>
        <v>158</v>
      </c>
      <c r="B3786" s="10">
        <f t="shared" si="662"/>
        <v>13</v>
      </c>
      <c r="C3786" s="23">
        <v>13.7</v>
      </c>
      <c r="D3786" s="24">
        <v>578.06174999999996</v>
      </c>
      <c r="E3786" s="24">
        <v>270.774</v>
      </c>
      <c r="F3786" s="48"/>
      <c r="G3786" s="48"/>
      <c r="H3786" s="1">
        <f t="shared" si="663"/>
        <v>22.761574368935346</v>
      </c>
      <c r="I3786" s="1">
        <f t="shared" si="656"/>
        <v>1.3286972071604448</v>
      </c>
      <c r="J3786" s="4">
        <f>B3786+('PV model'!$B$3/15)+(I3786/60)</f>
        <v>12.745478286786007</v>
      </c>
      <c r="K3786" s="2">
        <f t="shared" si="657"/>
        <v>-11.182174301790102</v>
      </c>
      <c r="L3786" s="2">
        <f>DEGREES(ASIN((((COS(RADIANS('PV model'!$B$2))*COS(RADIANS(H3786))*COS(RADIANS(K3786)))+(SIN(RADIANS('PV model'!$B$2))*SIN(RADIANS(H3786)))))))</f>
        <v>56.22558204147969</v>
      </c>
      <c r="M3786" s="3">
        <f t="shared" si="653"/>
        <v>56.22558204147969</v>
      </c>
      <c r="N3786" s="2">
        <f t="shared" si="658"/>
        <v>-18.764194696097793</v>
      </c>
      <c r="O3786" s="2">
        <f>IF('PV model'!$B$2&gt;0, 180-N3786,IF('PV model'!$B$2&lt;0,0-N3786,N3786))</f>
        <v>198.7641946960978</v>
      </c>
      <c r="P3786" s="2">
        <f>ABS(O3786-'PV model'!$B$5)</f>
        <v>6.2358053039021968</v>
      </c>
      <c r="Q3786" s="3">
        <f t="shared" si="654"/>
        <v>33.774417958520303</v>
      </c>
      <c r="R3786" s="3">
        <f t="shared" si="659"/>
        <v>578.06174999999996</v>
      </c>
      <c r="S3786" s="3">
        <f t="shared" si="655"/>
        <v>347.22756032984137</v>
      </c>
      <c r="T3786" s="3">
        <f>(0.5*(1-COS(RADIANS(90-$X$3)))*(D3786+E3786)*'PV model'!$B$4)</f>
        <v>0</v>
      </c>
      <c r="U3786" s="3">
        <f t="shared" si="660"/>
        <v>925.28931032984133</v>
      </c>
      <c r="V3786" s="3">
        <f>('PV model'!$B$13*(U3786/1000)*(1-'PV model'!$B$14*((20+C3786)-25))*'PV model'!$B$10)/'PV model'!$B$12</f>
        <v>89.273200663343047</v>
      </c>
    </row>
    <row r="3787" spans="1:22" x14ac:dyDescent="0.2">
      <c r="A3787" s="10">
        <f t="shared" si="661"/>
        <v>158</v>
      </c>
      <c r="B3787" s="10">
        <f t="shared" si="662"/>
        <v>14</v>
      </c>
      <c r="C3787" s="23">
        <v>13.7</v>
      </c>
      <c r="D3787" s="24">
        <v>136.93889999999999</v>
      </c>
      <c r="E3787" s="24">
        <v>321.048</v>
      </c>
      <c r="F3787" s="48"/>
      <c r="G3787" s="48"/>
      <c r="H3787" s="1">
        <f t="shared" si="663"/>
        <v>22.761574368935346</v>
      </c>
      <c r="I3787" s="1">
        <f t="shared" si="656"/>
        <v>1.3286972071604448</v>
      </c>
      <c r="J3787" s="4">
        <f>B3787+('PV model'!$B$3/15)+(I3787/60)</f>
        <v>13.745478286786007</v>
      </c>
      <c r="K3787" s="2">
        <f t="shared" si="657"/>
        <v>-26.182174301790102</v>
      </c>
      <c r="L3787" s="2">
        <f>DEGREES(ASIN((((COS(RADIANS('PV model'!$B$2))*COS(RADIANS(H3787))*COS(RADIANS(K3787)))+(SIN(RADIANS('PV model'!$B$2))*SIN(RADIANS(H3787)))))))</f>
        <v>51.957926052994203</v>
      </c>
      <c r="M3787" s="3">
        <f t="shared" si="653"/>
        <v>51.957926052994203</v>
      </c>
      <c r="N3787" s="2">
        <f t="shared" si="658"/>
        <v>-41.318045244456037</v>
      </c>
      <c r="O3787" s="2">
        <f>IF('PV model'!$B$2&gt;0, 180-N3787,IF('PV model'!$B$2&lt;0,0-N3787,N3787))</f>
        <v>221.31804524445604</v>
      </c>
      <c r="P3787" s="2">
        <f>ABS(O3787-'PV model'!$B$5)</f>
        <v>16.318045244456044</v>
      </c>
      <c r="Q3787" s="3">
        <f t="shared" si="654"/>
        <v>38.042073947005797</v>
      </c>
      <c r="R3787" s="3">
        <f t="shared" si="659"/>
        <v>136.93889999999999</v>
      </c>
      <c r="S3787" s="3">
        <f t="shared" si="655"/>
        <v>375.74476923377586</v>
      </c>
      <c r="T3787" s="3">
        <f>(0.5*(1-COS(RADIANS(90-$X$3)))*(D3787+E3787)*'PV model'!$B$4)</f>
        <v>0</v>
      </c>
      <c r="U3787" s="3">
        <f t="shared" si="660"/>
        <v>512.68366923377584</v>
      </c>
      <c r="V3787" s="3">
        <f>('PV model'!$B$13*(U3787/1000)*(1-'PV model'!$B$14*((20+C3787)-25))*'PV model'!$B$10)/'PV model'!$B$12</f>
        <v>49.46443406334226</v>
      </c>
    </row>
    <row r="3788" spans="1:22" x14ac:dyDescent="0.2">
      <c r="A3788" s="10">
        <f t="shared" si="661"/>
        <v>158</v>
      </c>
      <c r="B3788" s="10">
        <f t="shared" si="662"/>
        <v>15</v>
      </c>
      <c r="C3788" s="23">
        <v>13.5</v>
      </c>
      <c r="D3788" s="24">
        <v>115.61235000000001</v>
      </c>
      <c r="E3788" s="24">
        <v>304.28999999999996</v>
      </c>
      <c r="F3788" s="48"/>
      <c r="G3788" s="48"/>
      <c r="H3788" s="1">
        <f t="shared" si="663"/>
        <v>22.761574368935346</v>
      </c>
      <c r="I3788" s="1">
        <f t="shared" si="656"/>
        <v>1.3286972071604448</v>
      </c>
      <c r="J3788" s="4">
        <f>B3788+('PV model'!$B$3/15)+(I3788/60)</f>
        <v>14.745478286786007</v>
      </c>
      <c r="K3788" s="2">
        <f t="shared" si="657"/>
        <v>-41.182174301790099</v>
      </c>
      <c r="L3788" s="2">
        <f>DEGREES(ASIN((((COS(RADIANS('PV model'!$B$2))*COS(RADIANS(H3788))*COS(RADIANS(K3788)))+(SIN(RADIANS('PV model'!$B$2))*SIN(RADIANS(H3788)))))))</f>
        <v>45.393187943632114</v>
      </c>
      <c r="M3788" s="3">
        <f t="shared" si="653"/>
        <v>45.393187943632114</v>
      </c>
      <c r="N3788" s="2">
        <f t="shared" si="658"/>
        <v>-59.840631947306449</v>
      </c>
      <c r="O3788" s="2">
        <f>IF('PV model'!$B$2&gt;0, 180-N3788,IF('PV model'!$B$2&lt;0,0-N3788,N3788))</f>
        <v>239.84063194730646</v>
      </c>
      <c r="P3788" s="2">
        <f>ABS(O3788-'PV model'!$B$5)</f>
        <v>34.840631947306463</v>
      </c>
      <c r="Q3788" s="3">
        <f t="shared" si="654"/>
        <v>44.606812056367886</v>
      </c>
      <c r="R3788" s="3">
        <f t="shared" si="659"/>
        <v>115.61235000000001</v>
      </c>
      <c r="S3788" s="3">
        <f t="shared" si="655"/>
        <v>357.3246211886194</v>
      </c>
      <c r="T3788" s="3">
        <f>(0.5*(1-COS(RADIANS(90-$X$3)))*(D3788+E3788)*'PV model'!$B$4)</f>
        <v>0</v>
      </c>
      <c r="U3788" s="3">
        <f t="shared" si="660"/>
        <v>472.9369711886194</v>
      </c>
      <c r="V3788" s="3">
        <f>('PV model'!$B$13*(U3788/1000)*(1-'PV model'!$B$14*((20+C3788)-25))*'PV model'!$B$10)/'PV model'!$B$12</f>
        <v>45.667437132253895</v>
      </c>
    </row>
    <row r="3789" spans="1:22" x14ac:dyDescent="0.2">
      <c r="A3789" s="10">
        <f t="shared" si="661"/>
        <v>158</v>
      </c>
      <c r="B3789" s="10">
        <f t="shared" si="662"/>
        <v>16</v>
      </c>
      <c r="C3789" s="23">
        <v>12.9</v>
      </c>
      <c r="D3789" s="24">
        <v>111.12255</v>
      </c>
      <c r="E3789" s="24">
        <v>261.072</v>
      </c>
      <c r="F3789" s="48"/>
      <c r="G3789" s="48"/>
      <c r="H3789" s="1">
        <f t="shared" si="663"/>
        <v>22.761574368935346</v>
      </c>
      <c r="I3789" s="1">
        <f t="shared" si="656"/>
        <v>1.3286972071604448</v>
      </c>
      <c r="J3789" s="4">
        <f>B3789+('PV model'!$B$3/15)+(I3789/60)</f>
        <v>15.745478286786007</v>
      </c>
      <c r="K3789" s="2">
        <f t="shared" si="657"/>
        <v>-56.182174301790099</v>
      </c>
      <c r="L3789" s="2">
        <f>DEGREES(ASIN((((COS(RADIANS('PV model'!$B$2))*COS(RADIANS(H3789))*COS(RADIANS(K3789)))+(SIN(RADIANS('PV model'!$B$2))*SIN(RADIANS(H3789)))))))</f>
        <v>37.556120412620785</v>
      </c>
      <c r="M3789" s="3">
        <f t="shared" si="653"/>
        <v>37.556120412620785</v>
      </c>
      <c r="N3789" s="2">
        <f t="shared" si="658"/>
        <v>-75.102536284671658</v>
      </c>
      <c r="O3789" s="2">
        <f>IF('PV model'!$B$2&gt;0, 180-N3789,IF('PV model'!$B$2&lt;0,0-N3789,N3789))</f>
        <v>255.10253628467166</v>
      </c>
      <c r="P3789" s="2">
        <f>ABS(O3789-'PV model'!$B$5)</f>
        <v>50.102536284671658</v>
      </c>
      <c r="Q3789" s="3">
        <f t="shared" si="654"/>
        <v>52.443879587379215</v>
      </c>
      <c r="R3789" s="3">
        <f t="shared" si="659"/>
        <v>111.12254999999998</v>
      </c>
      <c r="S3789" s="3">
        <f t="shared" si="655"/>
        <v>311.26941764129515</v>
      </c>
      <c r="T3789" s="3">
        <f>(0.5*(1-COS(RADIANS(90-$X$3)))*(D3789+E3789)*'PV model'!$B$4)</f>
        <v>0</v>
      </c>
      <c r="U3789" s="3">
        <f t="shared" si="660"/>
        <v>422.39196764129514</v>
      </c>
      <c r="V3789" s="3">
        <f>('PV model'!$B$13*(U3789/1000)*(1-'PV model'!$B$14*((20+C3789)-25))*'PV model'!$B$10)/'PV model'!$B$12</f>
        <v>40.88807637112447</v>
      </c>
    </row>
    <row r="3790" spans="1:22" x14ac:dyDescent="0.2">
      <c r="A3790" s="10">
        <f t="shared" si="661"/>
        <v>158</v>
      </c>
      <c r="B3790" s="10">
        <f t="shared" si="662"/>
        <v>17</v>
      </c>
      <c r="C3790" s="23">
        <v>13</v>
      </c>
      <c r="D3790" s="24">
        <v>259.28595000000001</v>
      </c>
      <c r="E3790" s="24">
        <v>220.5</v>
      </c>
      <c r="F3790" s="48"/>
      <c r="G3790" s="48"/>
      <c r="H3790" s="1">
        <f t="shared" si="663"/>
        <v>22.761574368935346</v>
      </c>
      <c r="I3790" s="1">
        <f t="shared" si="656"/>
        <v>1.3286972071604448</v>
      </c>
      <c r="J3790" s="4">
        <f>B3790+('PV model'!$B$3/15)+(I3790/60)</f>
        <v>16.745478286786007</v>
      </c>
      <c r="K3790" s="2">
        <f t="shared" si="657"/>
        <v>-71.182174301790099</v>
      </c>
      <c r="L3790" s="2">
        <f>DEGREES(ASIN((((COS(RADIANS('PV model'!$B$2))*COS(RADIANS(H3790))*COS(RADIANS(K3790)))+(SIN(RADIANS('PV model'!$B$2))*SIN(RADIANS(H3790)))))))</f>
        <v>29.164853392406865</v>
      </c>
      <c r="M3790" s="3">
        <f t="shared" si="653"/>
        <v>29.164853392406865</v>
      </c>
      <c r="N3790" s="2">
        <f t="shared" si="658"/>
        <v>-88.294617999223945</v>
      </c>
      <c r="O3790" s="2">
        <f>IF('PV model'!$B$2&gt;0, 180-N3790,IF('PV model'!$B$2&lt;0,0-N3790,N3790))</f>
        <v>268.29461799922393</v>
      </c>
      <c r="P3790" s="2">
        <f>ABS(O3790-'PV model'!$B$5)</f>
        <v>63.294617999223931</v>
      </c>
      <c r="Q3790" s="3">
        <f t="shared" si="654"/>
        <v>60.835146607593138</v>
      </c>
      <c r="R3790" s="3">
        <f t="shared" si="659"/>
        <v>259.28595000000001</v>
      </c>
      <c r="S3790" s="3">
        <f t="shared" si="655"/>
        <v>282.5840398057781</v>
      </c>
      <c r="T3790" s="3">
        <f>(0.5*(1-COS(RADIANS(90-$X$3)))*(D3790+E3790)*'PV model'!$B$4)</f>
        <v>0</v>
      </c>
      <c r="U3790" s="3">
        <f t="shared" si="660"/>
        <v>541.86998980577812</v>
      </c>
      <c r="V3790" s="3">
        <f>('PV model'!$B$13*(U3790/1000)*(1-'PV model'!$B$14*((20+C3790)-25))*'PV model'!$B$10)/'PV model'!$B$12</f>
        <v>52.432033807194038</v>
      </c>
    </row>
    <row r="3791" spans="1:22" x14ac:dyDescent="0.2">
      <c r="A3791" s="10">
        <f t="shared" si="661"/>
        <v>158</v>
      </c>
      <c r="B3791" s="10">
        <f t="shared" si="662"/>
        <v>18</v>
      </c>
      <c r="C3791" s="23">
        <v>12.4</v>
      </c>
      <c r="D3791" s="24">
        <v>388.36770000000001</v>
      </c>
      <c r="E3791" s="24">
        <v>140.238</v>
      </c>
      <c r="F3791" s="48"/>
      <c r="G3791" s="48"/>
      <c r="H3791" s="1">
        <f t="shared" si="663"/>
        <v>22.761574368935346</v>
      </c>
      <c r="I3791" s="1">
        <f t="shared" si="656"/>
        <v>1.3286972071604448</v>
      </c>
      <c r="J3791" s="4">
        <f>B3791+('PV model'!$B$3/15)+(I3791/60)</f>
        <v>17.745478286786007</v>
      </c>
      <c r="K3791" s="2">
        <f t="shared" si="657"/>
        <v>-86.182174301790099</v>
      </c>
      <c r="L3791" s="2">
        <f>DEGREES(ASIN((((COS(RADIANS('PV model'!$B$2))*COS(RADIANS(H3791))*COS(RADIANS(K3791)))+(SIN(RADIANS('PV model'!$B$2))*SIN(RADIANS(H3791)))))))</f>
        <v>20.709435737789647</v>
      </c>
      <c r="M3791" s="3">
        <f t="shared" si="653"/>
        <v>20.709435737789647</v>
      </c>
      <c r="N3791" s="2">
        <f t="shared" si="658"/>
        <v>-79.619585358398922</v>
      </c>
      <c r="O3791" s="2">
        <f>IF('PV model'!$B$2&gt;0, 180-N3791,IF('PV model'!$B$2&lt;0,0-N3791,N3791))</f>
        <v>259.61958535839892</v>
      </c>
      <c r="P3791" s="2">
        <f>ABS(O3791-'PV model'!$B$5)</f>
        <v>54.619585358398922</v>
      </c>
      <c r="Q3791" s="3">
        <f t="shared" si="654"/>
        <v>69.290564262210353</v>
      </c>
      <c r="R3791" s="3">
        <f t="shared" si="659"/>
        <v>388.36770000000001</v>
      </c>
      <c r="S3791" s="3">
        <f t="shared" si="655"/>
        <v>178.81910654663676</v>
      </c>
      <c r="T3791" s="3">
        <f>(0.5*(1-COS(RADIANS(90-$X$3)))*(D3791+E3791)*'PV model'!$B$4)</f>
        <v>0</v>
      </c>
      <c r="U3791" s="3">
        <f t="shared" si="660"/>
        <v>567.18680654663672</v>
      </c>
      <c r="V3791" s="3">
        <f>('PV model'!$B$13*(U3791/1000)*(1-'PV model'!$B$14*((20+C3791)-25))*'PV model'!$B$10)/'PV model'!$B$12</f>
        <v>55.017791784202707</v>
      </c>
    </row>
    <row r="3792" spans="1:22" x14ac:dyDescent="0.2">
      <c r="A3792" s="10">
        <f t="shared" si="661"/>
        <v>158</v>
      </c>
      <c r="B3792" s="10">
        <f t="shared" si="662"/>
        <v>19</v>
      </c>
      <c r="C3792" s="23">
        <v>11.9</v>
      </c>
      <c r="D3792" s="24">
        <v>117.85724999999999</v>
      </c>
      <c r="E3792" s="24">
        <v>109.36800000000001</v>
      </c>
      <c r="F3792" s="48"/>
      <c r="G3792" s="48"/>
      <c r="H3792" s="1">
        <f t="shared" si="663"/>
        <v>22.761574368935346</v>
      </c>
      <c r="I3792" s="1">
        <f t="shared" si="656"/>
        <v>1.3286972071604448</v>
      </c>
      <c r="J3792" s="4">
        <f>B3792+('PV model'!$B$3/15)+(I3792/60)</f>
        <v>18.745478286786007</v>
      </c>
      <c r="K3792" s="2">
        <f t="shared" si="657"/>
        <v>-101.1821743017901</v>
      </c>
      <c r="L3792" s="2">
        <f>DEGREES(ASIN((((COS(RADIANS('PV model'!$B$2))*COS(RADIANS(H3792))*COS(RADIANS(K3792)))+(SIN(RADIANS('PV model'!$B$2))*SIN(RADIANS(H3792)))))))</f>
        <v>12.565978223162176</v>
      </c>
      <c r="M3792" s="3">
        <f t="shared" si="653"/>
        <v>12.565978223162176</v>
      </c>
      <c r="N3792" s="2">
        <f t="shared" si="658"/>
        <v>-67.944065333117109</v>
      </c>
      <c r="O3792" s="2">
        <f>IF('PV model'!$B$2&gt;0, 180-N3792,IF('PV model'!$B$2&lt;0,0-N3792,N3792))</f>
        <v>247.94406533311712</v>
      </c>
      <c r="P3792" s="2">
        <f>ABS(O3792-'PV model'!$B$5)</f>
        <v>42.944065333117123</v>
      </c>
      <c r="Q3792" s="3">
        <f t="shared" si="654"/>
        <v>77.434021776837824</v>
      </c>
      <c r="R3792" s="3">
        <f t="shared" si="659"/>
        <v>117.85725000000002</v>
      </c>
      <c r="S3792" s="3">
        <f t="shared" si="655"/>
        <v>128.42351099507536</v>
      </c>
      <c r="T3792" s="3">
        <f>(0.5*(1-COS(RADIANS(90-$X$3)))*(D3792+E3792)*'PV model'!$B$4)</f>
        <v>0</v>
      </c>
      <c r="U3792" s="3">
        <f t="shared" si="660"/>
        <v>246.28076099507538</v>
      </c>
      <c r="V3792" s="3">
        <f>('PV model'!$B$13*(U3792/1000)*(1-'PV model'!$B$14*((20+C3792)-25))*'PV model'!$B$10)/'PV model'!$B$12</f>
        <v>23.938761862681464</v>
      </c>
    </row>
    <row r="3793" spans="1:22" x14ac:dyDescent="0.2">
      <c r="A3793" s="10">
        <f t="shared" si="661"/>
        <v>158</v>
      </c>
      <c r="B3793" s="10">
        <f t="shared" si="662"/>
        <v>20</v>
      </c>
      <c r="C3793" s="23">
        <v>11.6</v>
      </c>
      <c r="D3793" s="24">
        <v>43.775550000000003</v>
      </c>
      <c r="E3793" s="24">
        <v>58.211999999999996</v>
      </c>
      <c r="F3793" s="48"/>
      <c r="G3793" s="48"/>
      <c r="H3793" s="1">
        <f t="shared" si="663"/>
        <v>22.761574368935346</v>
      </c>
      <c r="I3793" s="1">
        <f t="shared" si="656"/>
        <v>1.3286972071604448</v>
      </c>
      <c r="J3793" s="4">
        <f>B3793+('PV model'!$B$3/15)+(I3793/60)</f>
        <v>19.745478286786007</v>
      </c>
      <c r="K3793" s="2">
        <f t="shared" si="657"/>
        <v>-116.1821743017901</v>
      </c>
      <c r="L3793" s="2">
        <f>DEGREES(ASIN((((COS(RADIANS('PV model'!$B$2))*COS(RADIANS(H3793))*COS(RADIANS(K3793)))+(SIN(RADIANS('PV model'!$B$2))*SIN(RADIANS(H3793)))))))</f>
        <v>5.0716342650643371</v>
      </c>
      <c r="M3793" s="3">
        <f t="shared" si="653"/>
        <v>5.0716342650643371</v>
      </c>
      <c r="N3793" s="2">
        <f t="shared" si="658"/>
        <v>-56.177044495460493</v>
      </c>
      <c r="O3793" s="2">
        <f>IF('PV model'!$B$2&gt;0, 180-N3793,IF('PV model'!$B$2&lt;0,0-N3793,N3793))</f>
        <v>236.17704449546051</v>
      </c>
      <c r="P3793" s="2">
        <f>ABS(O3793-'PV model'!$B$5)</f>
        <v>31.177044495460507</v>
      </c>
      <c r="Q3793" s="3">
        <f t="shared" si="654"/>
        <v>84.928365734935667</v>
      </c>
      <c r="R3793" s="3">
        <f t="shared" si="659"/>
        <v>43.775550000000024</v>
      </c>
      <c r="S3793" s="3">
        <f t="shared" si="655"/>
        <v>65.489277929235371</v>
      </c>
      <c r="T3793" s="3">
        <f>(0.5*(1-COS(RADIANS(90-$X$3)))*(D3793+E3793)*'PV model'!$B$4)</f>
        <v>0</v>
      </c>
      <c r="U3793" s="3">
        <f t="shared" si="660"/>
        <v>109.26482792923539</v>
      </c>
      <c r="V3793" s="3">
        <f>('PV model'!$B$13*(U3793/1000)*(1-'PV model'!$B$14*((20+C3793)-25))*'PV model'!$B$10)/'PV model'!$B$12</f>
        <v>10.633768437731481</v>
      </c>
    </row>
    <row r="3794" spans="1:22" x14ac:dyDescent="0.2">
      <c r="A3794" s="10">
        <f t="shared" si="661"/>
        <v>158</v>
      </c>
      <c r="B3794" s="10">
        <f t="shared" si="662"/>
        <v>21</v>
      </c>
      <c r="C3794" s="23">
        <v>10.7</v>
      </c>
      <c r="D3794" s="24">
        <v>0</v>
      </c>
      <c r="E3794" s="24">
        <v>11.465999999999999</v>
      </c>
      <c r="F3794" s="48"/>
      <c r="G3794" s="48"/>
      <c r="H3794" s="1">
        <f t="shared" si="663"/>
        <v>22.761574368935346</v>
      </c>
      <c r="I3794" s="1">
        <f t="shared" si="656"/>
        <v>1.3286972071604448</v>
      </c>
      <c r="J3794" s="4">
        <f>B3794+('PV model'!$B$3/15)+(I3794/60)</f>
        <v>20.745478286786007</v>
      </c>
      <c r="K3794" s="2">
        <f t="shared" si="657"/>
        <v>-131.1821743017901</v>
      </c>
      <c r="L3794" s="2">
        <f>DEGREES(ASIN((((COS(RADIANS('PV model'!$B$2))*COS(RADIANS(H3794))*COS(RADIANS(K3794)))+(SIN(RADIANS('PV model'!$B$2))*SIN(RADIANS(H3794)))))))</f>
        <v>-1.435782918482106</v>
      </c>
      <c r="M3794" s="3">
        <f t="shared" si="653"/>
        <v>0</v>
      </c>
      <c r="N3794" s="2">
        <f t="shared" si="658"/>
        <v>-43.96556078291335</v>
      </c>
      <c r="O3794" s="2">
        <f>IF('PV model'!$B$2&gt;0, 180-N3794,IF('PV model'!$B$2&lt;0,0-N3794,N3794))</f>
        <v>223.96556078291334</v>
      </c>
      <c r="P3794" s="2">
        <f>ABS(O3794-'PV model'!$B$5)</f>
        <v>18.965560782913343</v>
      </c>
      <c r="Q3794" s="3">
        <f t="shared" si="654"/>
        <v>91.435782918482104</v>
      </c>
      <c r="R3794" s="3">
        <f t="shared" si="659"/>
        <v>0</v>
      </c>
      <c r="S3794" s="3">
        <f t="shared" si="655"/>
        <v>11.465999999999999</v>
      </c>
      <c r="T3794" s="3">
        <f>(0.5*(1-COS(RADIANS(90-$X$3)))*(D3794+E3794)*'PV model'!$B$4)</f>
        <v>0</v>
      </c>
      <c r="U3794" s="3">
        <f t="shared" si="660"/>
        <v>11.465999999999999</v>
      </c>
      <c r="V3794" s="3">
        <f>('PV model'!$B$13*(U3794/1000)*(1-'PV model'!$B$14*((20+C3794)-25))*'PV model'!$B$10)/'PV model'!$B$12</f>
        <v>1.1200093369919999</v>
      </c>
    </row>
    <row r="3795" spans="1:22" x14ac:dyDescent="0.2">
      <c r="A3795" s="10">
        <f t="shared" si="661"/>
        <v>158</v>
      </c>
      <c r="B3795" s="10">
        <f t="shared" si="662"/>
        <v>22</v>
      </c>
      <c r="C3795" s="23">
        <v>10.3</v>
      </c>
      <c r="D3795" s="24">
        <v>0</v>
      </c>
      <c r="E3795" s="24">
        <v>0</v>
      </c>
      <c r="F3795" s="48"/>
      <c r="G3795" s="48"/>
      <c r="H3795" s="1">
        <f t="shared" si="663"/>
        <v>22.761574368935346</v>
      </c>
      <c r="I3795" s="1">
        <f t="shared" si="656"/>
        <v>1.3286972071604448</v>
      </c>
      <c r="J3795" s="4">
        <f>B3795+('PV model'!$B$3/15)+(I3795/60)</f>
        <v>21.745478286786007</v>
      </c>
      <c r="K3795" s="2">
        <f t="shared" si="657"/>
        <v>-146.1821743017901</v>
      </c>
      <c r="L3795" s="2">
        <f>DEGREES(ASIN((((COS(RADIANS('PV model'!$B$2))*COS(RADIANS(H3795))*COS(RADIANS(K3795)))+(SIN(RADIANS('PV model'!$B$2))*SIN(RADIANS(H3795)))))))</f>
        <v>-6.6080891617815798</v>
      </c>
      <c r="M3795" s="3">
        <f t="shared" si="653"/>
        <v>0</v>
      </c>
      <c r="N3795" s="2">
        <f t="shared" si="658"/>
        <v>-31.10737693927852</v>
      </c>
      <c r="O3795" s="2">
        <f>IF('PV model'!$B$2&gt;0, 180-N3795,IF('PV model'!$B$2&lt;0,0-N3795,N3795))</f>
        <v>211.10737693927851</v>
      </c>
      <c r="P3795" s="2">
        <f>ABS(O3795-'PV model'!$B$5)</f>
        <v>6.1073769392785096</v>
      </c>
      <c r="Q3795" s="3">
        <f t="shared" si="654"/>
        <v>96.608089161781578</v>
      </c>
      <c r="R3795" s="3">
        <f t="shared" si="659"/>
        <v>0</v>
      </c>
      <c r="S3795" s="3">
        <f t="shared" si="655"/>
        <v>0</v>
      </c>
      <c r="T3795" s="3">
        <f>(0.5*(1-COS(RADIANS(90-$X$3)))*(D3795+E3795)*'PV model'!$B$4)</f>
        <v>0</v>
      </c>
      <c r="U3795" s="3">
        <f t="shared" si="660"/>
        <v>0</v>
      </c>
      <c r="V3795" s="3">
        <f>('PV model'!$B$13*(U3795/1000)*(1-'PV model'!$B$14*((20+C3795)-25))*'PV model'!$B$10)/'PV model'!$B$12</f>
        <v>0</v>
      </c>
    </row>
    <row r="3796" spans="1:22" x14ac:dyDescent="0.2">
      <c r="A3796" s="10">
        <f t="shared" si="661"/>
        <v>158</v>
      </c>
      <c r="B3796" s="10">
        <f t="shared" si="662"/>
        <v>23</v>
      </c>
      <c r="C3796" s="23">
        <v>8.1999999999999993</v>
      </c>
      <c r="D3796" s="24">
        <v>0</v>
      </c>
      <c r="E3796" s="24">
        <v>0</v>
      </c>
      <c r="F3796" s="48"/>
      <c r="G3796" s="48"/>
      <c r="H3796" s="1">
        <f t="shared" si="663"/>
        <v>22.761574368935346</v>
      </c>
      <c r="I3796" s="1">
        <f t="shared" si="656"/>
        <v>1.3286972071604448</v>
      </c>
      <c r="J3796" s="4">
        <f>B3796+('PV model'!$B$3/15)+(I3796/60)</f>
        <v>22.745478286786007</v>
      </c>
      <c r="K3796" s="2">
        <f t="shared" si="657"/>
        <v>-161.1821743017901</v>
      </c>
      <c r="L3796" s="2">
        <f>DEGREES(ASIN((((COS(RADIANS('PV model'!$B$2))*COS(RADIANS(H3796))*COS(RADIANS(K3796)))+(SIN(RADIANS('PV model'!$B$2))*SIN(RADIANS(H3796)))))))</f>
        <v>-10.109309889875298</v>
      </c>
      <c r="M3796" s="3">
        <f t="shared" si="653"/>
        <v>0</v>
      </c>
      <c r="N3796" s="2">
        <f t="shared" si="658"/>
        <v>-17.585629185901247</v>
      </c>
      <c r="O3796" s="2">
        <f>IF('PV model'!$B$2&gt;0, 180-N3796,IF('PV model'!$B$2&lt;0,0-N3796,N3796))</f>
        <v>197.58562918590124</v>
      </c>
      <c r="P3796" s="2">
        <f>ABS(O3796-'PV model'!$B$5)</f>
        <v>7.4143708140987599</v>
      </c>
      <c r="Q3796" s="3">
        <f t="shared" si="654"/>
        <v>100.10930988987529</v>
      </c>
      <c r="R3796" s="3">
        <f t="shared" si="659"/>
        <v>0</v>
      </c>
      <c r="S3796" s="3">
        <f t="shared" si="655"/>
        <v>0</v>
      </c>
      <c r="T3796" s="3">
        <f>(0.5*(1-COS(RADIANS(90-$X$3)))*(D3796+E3796)*'PV model'!$B$4)</f>
        <v>0</v>
      </c>
      <c r="U3796" s="3">
        <f t="shared" si="660"/>
        <v>0</v>
      </c>
      <c r="V3796" s="3">
        <f>('PV model'!$B$13*(U3796/1000)*(1-'PV model'!$B$14*((20+C3796)-25))*'PV model'!$B$10)/'PV model'!$B$12</f>
        <v>0</v>
      </c>
    </row>
    <row r="3797" spans="1:22" x14ac:dyDescent="0.2">
      <c r="A3797" s="10">
        <f t="shared" si="661"/>
        <v>158</v>
      </c>
      <c r="B3797" s="10">
        <f t="shared" si="662"/>
        <v>24</v>
      </c>
      <c r="C3797" s="23">
        <v>6.6</v>
      </c>
      <c r="D3797" s="24">
        <v>0</v>
      </c>
      <c r="E3797" s="24">
        <v>0</v>
      </c>
      <c r="F3797" s="48"/>
      <c r="G3797" s="48"/>
      <c r="H3797" s="1">
        <f t="shared" si="663"/>
        <v>22.761574368935346</v>
      </c>
      <c r="I3797" s="1">
        <f t="shared" si="656"/>
        <v>1.3286972071604448</v>
      </c>
      <c r="J3797" s="4">
        <f>B3797+('PV model'!$B$3/15)+(I3797/60)</f>
        <v>23.745478286786007</v>
      </c>
      <c r="K3797" s="2">
        <f t="shared" si="657"/>
        <v>-176.1821743017901</v>
      </c>
      <c r="L3797" s="2">
        <f>DEGREES(ASIN((((COS(RADIANS('PV model'!$B$2))*COS(RADIANS(H3797))*COS(RADIANS(K3797)))+(SIN(RADIANS('PV model'!$B$2))*SIN(RADIANS(H3797)))))))</f>
        <v>-11.670605087671143</v>
      </c>
      <c r="M3797" s="3">
        <f t="shared" si="653"/>
        <v>0</v>
      </c>
      <c r="N3797" s="2">
        <f t="shared" si="658"/>
        <v>-3.5945188290868018</v>
      </c>
      <c r="O3797" s="2">
        <f>IF('PV model'!$B$2&gt;0, 180-N3797,IF('PV model'!$B$2&lt;0,0-N3797,N3797))</f>
        <v>183.59451882908681</v>
      </c>
      <c r="P3797" s="2">
        <f>ABS(O3797-'PV model'!$B$5)</f>
        <v>21.405481170913191</v>
      </c>
      <c r="Q3797" s="3">
        <f t="shared" si="654"/>
        <v>101.67060508767113</v>
      </c>
      <c r="R3797" s="3">
        <f t="shared" si="659"/>
        <v>0</v>
      </c>
      <c r="S3797" s="3">
        <f t="shared" si="655"/>
        <v>0</v>
      </c>
      <c r="T3797" s="3">
        <f>(0.5*(1-COS(RADIANS(90-$X$3)))*(D3797+E3797)*'PV model'!$B$4)</f>
        <v>0</v>
      </c>
      <c r="U3797" s="3">
        <f t="shared" si="660"/>
        <v>0</v>
      </c>
      <c r="V3797" s="3">
        <f>('PV model'!$B$13*(U3797/1000)*(1-'PV model'!$B$14*((20+C3797)-25))*'PV model'!$B$10)/'PV model'!$B$12</f>
        <v>0</v>
      </c>
    </row>
    <row r="3798" spans="1:22" x14ac:dyDescent="0.2">
      <c r="A3798" s="10">
        <f t="shared" si="661"/>
        <v>159</v>
      </c>
      <c r="B3798" s="10">
        <f t="shared" si="662"/>
        <v>1</v>
      </c>
      <c r="C3798" s="23">
        <v>5.3</v>
      </c>
      <c r="D3798" s="24">
        <v>0</v>
      </c>
      <c r="E3798" s="24">
        <v>0</v>
      </c>
      <c r="F3798" s="48"/>
      <c r="G3798" s="48"/>
      <c r="H3798" s="1">
        <f t="shared" si="663"/>
        <v>22.856358694696873</v>
      </c>
      <c r="I3798" s="1">
        <f t="shared" si="656"/>
        <v>1.1448073371313556</v>
      </c>
      <c r="J3798" s="4">
        <f>B3798+('PV model'!$B$3/15)+(I3798/60)</f>
        <v>0.74241345561885597</v>
      </c>
      <c r="K3798" s="2">
        <f t="shared" si="657"/>
        <v>168.86379816571716</v>
      </c>
      <c r="L3798" s="2">
        <f>DEGREES(ASIN((((COS(RADIANS('PV model'!$B$2))*COS(RADIANS(H3798))*COS(RADIANS(K3798)))+(SIN(RADIANS('PV model'!$B$2))*SIN(RADIANS(H3798)))))))</f>
        <v>-11.069316215559031</v>
      </c>
      <c r="M3798" s="3">
        <f t="shared" si="653"/>
        <v>0</v>
      </c>
      <c r="N3798" s="2">
        <f t="shared" si="658"/>
        <v>10.448441466710996</v>
      </c>
      <c r="O3798" s="2">
        <f>IF('PV model'!$B$2&gt;0, 180-N3798,IF('PV model'!$B$2&lt;0,0-N3798,N3798))</f>
        <v>169.55155853328901</v>
      </c>
      <c r="P3798" s="2">
        <f>ABS(O3798-'PV model'!$B$5)</f>
        <v>35.448441466710989</v>
      </c>
      <c r="Q3798" s="3">
        <f t="shared" si="654"/>
        <v>101.06931621555903</v>
      </c>
      <c r="R3798" s="3">
        <f t="shared" si="659"/>
        <v>0</v>
      </c>
      <c r="S3798" s="3">
        <f t="shared" si="655"/>
        <v>0</v>
      </c>
      <c r="T3798" s="3">
        <f>(0.5*(1-COS(RADIANS(90-$X$3)))*(D3798+E3798)*'PV model'!$B$4)</f>
        <v>0</v>
      </c>
      <c r="U3798" s="3">
        <f t="shared" si="660"/>
        <v>0</v>
      </c>
      <c r="V3798" s="3">
        <f>('PV model'!$B$13*(U3798/1000)*(1-'PV model'!$B$14*((20+C3798)-25))*'PV model'!$B$10)/'PV model'!$B$12</f>
        <v>0</v>
      </c>
    </row>
    <row r="3799" spans="1:22" x14ac:dyDescent="0.2">
      <c r="A3799" s="10">
        <f t="shared" si="661"/>
        <v>159</v>
      </c>
      <c r="B3799" s="10">
        <f t="shared" si="662"/>
        <v>2</v>
      </c>
      <c r="C3799" s="23">
        <v>4.7</v>
      </c>
      <c r="D3799" s="24">
        <v>0</v>
      </c>
      <c r="E3799" s="24">
        <v>0</v>
      </c>
      <c r="F3799" s="48"/>
      <c r="G3799" s="48"/>
      <c r="H3799" s="1">
        <f t="shared" si="663"/>
        <v>22.856358694696873</v>
      </c>
      <c r="I3799" s="1">
        <f t="shared" si="656"/>
        <v>1.1448073371313556</v>
      </c>
      <c r="J3799" s="4">
        <f>B3799+('PV model'!$B$3/15)+(I3799/60)</f>
        <v>1.742413455618856</v>
      </c>
      <c r="K3799" s="2">
        <f t="shared" si="657"/>
        <v>153.86379816571716</v>
      </c>
      <c r="L3799" s="2">
        <f>DEGREES(ASIN((((COS(RADIANS('PV model'!$B$2))*COS(RADIANS(H3799))*COS(RADIANS(K3799)))+(SIN(RADIANS('PV model'!$B$2))*SIN(RADIANS(H3799)))))))</f>
        <v>-8.5374631252144475</v>
      </c>
      <c r="M3799" s="3">
        <f t="shared" si="653"/>
        <v>0</v>
      </c>
      <c r="N3799" s="2">
        <f t="shared" si="658"/>
        <v>24.234173016031747</v>
      </c>
      <c r="O3799" s="2">
        <f>IF('PV model'!$B$2&gt;0, 180-N3799,IF('PV model'!$B$2&lt;0,0-N3799,N3799))</f>
        <v>155.76582698396825</v>
      </c>
      <c r="P3799" s="2">
        <f>ABS(O3799-'PV model'!$B$5)</f>
        <v>49.234173016031747</v>
      </c>
      <c r="Q3799" s="3">
        <f t="shared" si="654"/>
        <v>98.537463125214458</v>
      </c>
      <c r="R3799" s="3">
        <f t="shared" si="659"/>
        <v>0</v>
      </c>
      <c r="S3799" s="3">
        <f t="shared" si="655"/>
        <v>0</v>
      </c>
      <c r="T3799" s="3">
        <f>(0.5*(1-COS(RADIANS(90-$X$3)))*(D3799+E3799)*'PV model'!$B$4)</f>
        <v>0</v>
      </c>
      <c r="U3799" s="3">
        <f t="shared" si="660"/>
        <v>0</v>
      </c>
      <c r="V3799" s="3">
        <f>('PV model'!$B$13*(U3799/1000)*(1-'PV model'!$B$14*((20+C3799)-25))*'PV model'!$B$10)/'PV model'!$B$12</f>
        <v>0</v>
      </c>
    </row>
    <row r="3800" spans="1:22" x14ac:dyDescent="0.2">
      <c r="A3800" s="10">
        <f t="shared" si="661"/>
        <v>159</v>
      </c>
      <c r="B3800" s="10">
        <f t="shared" si="662"/>
        <v>3</v>
      </c>
      <c r="C3800" s="23">
        <v>4.4000000000000004</v>
      </c>
      <c r="D3800" s="24">
        <v>0</v>
      </c>
      <c r="E3800" s="24">
        <v>0</v>
      </c>
      <c r="F3800" s="48"/>
      <c r="G3800" s="48"/>
      <c r="H3800" s="1">
        <f t="shared" si="663"/>
        <v>22.856358694696873</v>
      </c>
      <c r="I3800" s="1">
        <f t="shared" si="656"/>
        <v>1.1448073371313556</v>
      </c>
      <c r="J3800" s="4">
        <f>B3800+('PV model'!$B$3/15)+(I3800/60)</f>
        <v>2.742413455618856</v>
      </c>
      <c r="K3800" s="2">
        <f t="shared" si="657"/>
        <v>138.86379816571716</v>
      </c>
      <c r="L3800" s="2">
        <f>DEGREES(ASIN((((COS(RADIANS('PV model'!$B$2))*COS(RADIANS(H3800))*COS(RADIANS(K3800)))+(SIN(RADIANS('PV model'!$B$2))*SIN(RADIANS(H3800)))))))</f>
        <v>-4.1853823403530344</v>
      </c>
      <c r="M3800" s="3">
        <f t="shared" si="653"/>
        <v>0</v>
      </c>
      <c r="N3800" s="2">
        <f t="shared" si="658"/>
        <v>37.431950657653438</v>
      </c>
      <c r="O3800" s="2">
        <f>IF('PV model'!$B$2&gt;0, 180-N3800,IF('PV model'!$B$2&lt;0,0-N3800,N3800))</f>
        <v>142.56804934234657</v>
      </c>
      <c r="P3800" s="2">
        <f>ABS(O3800-'PV model'!$B$5)</f>
        <v>62.431950657653431</v>
      </c>
      <c r="Q3800" s="3">
        <f t="shared" si="654"/>
        <v>94.18538234035303</v>
      </c>
      <c r="R3800" s="3">
        <f t="shared" si="659"/>
        <v>0</v>
      </c>
      <c r="S3800" s="3">
        <f t="shared" si="655"/>
        <v>0</v>
      </c>
      <c r="T3800" s="3">
        <f>(0.5*(1-COS(RADIANS(90-$X$3)))*(D3800+E3800)*'PV model'!$B$4)</f>
        <v>0</v>
      </c>
      <c r="U3800" s="3">
        <f t="shared" si="660"/>
        <v>0</v>
      </c>
      <c r="V3800" s="3">
        <f>('PV model'!$B$13*(U3800/1000)*(1-'PV model'!$B$14*((20+C3800)-25))*'PV model'!$B$10)/'PV model'!$B$12</f>
        <v>0</v>
      </c>
    </row>
    <row r="3801" spans="1:22" x14ac:dyDescent="0.2">
      <c r="A3801" s="10">
        <f t="shared" si="661"/>
        <v>159</v>
      </c>
      <c r="B3801" s="10">
        <f t="shared" si="662"/>
        <v>4</v>
      </c>
      <c r="C3801" s="23">
        <v>4.0999999999999996</v>
      </c>
      <c r="D3801" s="24">
        <v>0</v>
      </c>
      <c r="E3801" s="24">
        <v>0.88200000000000001</v>
      </c>
      <c r="F3801" s="48"/>
      <c r="G3801" s="48"/>
      <c r="H3801" s="1">
        <f t="shared" si="663"/>
        <v>22.856358694696873</v>
      </c>
      <c r="I3801" s="1">
        <f t="shared" si="656"/>
        <v>1.1448073371313556</v>
      </c>
      <c r="J3801" s="4">
        <f>B3801+('PV model'!$B$3/15)+(I3801/60)</f>
        <v>3.742413455618856</v>
      </c>
      <c r="K3801" s="2">
        <f t="shared" si="657"/>
        <v>123.86379816571717</v>
      </c>
      <c r="L3801" s="2">
        <f>DEGREES(ASIN((((COS(RADIANS('PV model'!$B$2))*COS(RADIANS(H3801))*COS(RADIANS(K3801)))+(SIN(RADIANS('PV model'!$B$2))*SIN(RADIANS(H3801)))))))</f>
        <v>1.6776974069588595</v>
      </c>
      <c r="M3801" s="3">
        <f t="shared" si="653"/>
        <v>1.6776974069588595</v>
      </c>
      <c r="N3801" s="2">
        <f t="shared" si="658"/>
        <v>49.950935063534253</v>
      </c>
      <c r="O3801" s="2">
        <f>IF('PV model'!$B$2&gt;0, 180-N3801,IF('PV model'!$B$2&lt;0,0-N3801,N3801))</f>
        <v>130.04906493646575</v>
      </c>
      <c r="P3801" s="2">
        <f>ABS(O3801-'PV model'!$B$5)</f>
        <v>74.950935063534246</v>
      </c>
      <c r="Q3801" s="3">
        <f t="shared" si="654"/>
        <v>88.322302593041144</v>
      </c>
      <c r="R3801" s="3">
        <f t="shared" si="659"/>
        <v>0</v>
      </c>
      <c r="S3801" s="3">
        <f t="shared" si="655"/>
        <v>0.88200000000000001</v>
      </c>
      <c r="T3801" s="3">
        <f>(0.5*(1-COS(RADIANS(90-$X$3)))*(D3801+E3801)*'PV model'!$B$4)</f>
        <v>0</v>
      </c>
      <c r="U3801" s="3">
        <f t="shared" si="660"/>
        <v>0.88200000000000001</v>
      </c>
      <c r="V3801" s="3">
        <f>('PV model'!$B$13*(U3801/1000)*(1-'PV model'!$B$14*((20+C3801)-25))*'PV model'!$B$10)/'PV model'!$B$12</f>
        <v>8.8482112991999998E-2</v>
      </c>
    </row>
    <row r="3802" spans="1:22" x14ac:dyDescent="0.2">
      <c r="A3802" s="10">
        <f t="shared" si="661"/>
        <v>159</v>
      </c>
      <c r="B3802" s="10">
        <f t="shared" si="662"/>
        <v>5</v>
      </c>
      <c r="C3802" s="23">
        <v>3.8</v>
      </c>
      <c r="D3802" s="24">
        <v>0</v>
      </c>
      <c r="E3802" s="24">
        <v>23.814</v>
      </c>
      <c r="F3802" s="48"/>
      <c r="G3802" s="48"/>
      <c r="H3802" s="1">
        <f t="shared" si="663"/>
        <v>22.856358694696873</v>
      </c>
      <c r="I3802" s="1">
        <f t="shared" si="656"/>
        <v>1.1448073371313556</v>
      </c>
      <c r="J3802" s="4">
        <f>B3802+('PV model'!$B$3/15)+(I3802/60)</f>
        <v>4.7424134556188564</v>
      </c>
      <c r="K3802" s="2">
        <f t="shared" si="657"/>
        <v>108.86379816571716</v>
      </c>
      <c r="L3802" s="2">
        <f>DEGREES(ASIN((((COS(RADIANS('PV model'!$B$2))*COS(RADIANS(H3802))*COS(RADIANS(K3802)))+(SIN(RADIANS('PV model'!$B$2))*SIN(RADIANS(H3802)))))))</f>
        <v>8.7056197857304003</v>
      </c>
      <c r="M3802" s="3">
        <f t="shared" si="653"/>
        <v>8.7056197857304003</v>
      </c>
      <c r="N3802" s="2">
        <f t="shared" si="658"/>
        <v>61.903037272688699</v>
      </c>
      <c r="O3802" s="2">
        <f>IF('PV model'!$B$2&gt;0, 180-N3802,IF('PV model'!$B$2&lt;0,0-N3802,N3802))</f>
        <v>118.09696272731131</v>
      </c>
      <c r="P3802" s="2">
        <f>ABS(O3802-'PV model'!$B$5)</f>
        <v>86.903037272688692</v>
      </c>
      <c r="Q3802" s="3">
        <f t="shared" si="654"/>
        <v>81.294380214269609</v>
      </c>
      <c r="R3802" s="3">
        <f t="shared" si="659"/>
        <v>0</v>
      </c>
      <c r="S3802" s="3">
        <f t="shared" si="655"/>
        <v>23.814</v>
      </c>
      <c r="T3802" s="3">
        <f>(0.5*(1-COS(RADIANS(90-$X$3)))*(D3802+E3802)*'PV model'!$B$4)</f>
        <v>0</v>
      </c>
      <c r="U3802" s="3">
        <f t="shared" si="660"/>
        <v>23.814</v>
      </c>
      <c r="V3802" s="3">
        <f>('PV model'!$B$13*(U3802/1000)*(1-'PV model'!$B$14*((20+C3802)-25))*'PV model'!$B$10)/'PV model'!$B$12</f>
        <v>2.3918735877119994</v>
      </c>
    </row>
    <row r="3803" spans="1:22" x14ac:dyDescent="0.2">
      <c r="A3803" s="10">
        <f t="shared" si="661"/>
        <v>159</v>
      </c>
      <c r="B3803" s="10">
        <f t="shared" si="662"/>
        <v>6</v>
      </c>
      <c r="C3803" s="23">
        <v>5.5</v>
      </c>
      <c r="D3803" s="24">
        <v>179.59199999999998</v>
      </c>
      <c r="E3803" s="24">
        <v>75.85199999999999</v>
      </c>
      <c r="F3803" s="48"/>
      <c r="G3803" s="48"/>
      <c r="H3803" s="1">
        <f t="shared" si="663"/>
        <v>22.856358694696873</v>
      </c>
      <c r="I3803" s="1">
        <f t="shared" si="656"/>
        <v>1.1448073371313556</v>
      </c>
      <c r="J3803" s="4">
        <f>B3803+('PV model'!$B$3/15)+(I3803/60)</f>
        <v>5.7424134556188564</v>
      </c>
      <c r="K3803" s="2">
        <f t="shared" si="657"/>
        <v>93.863798165717157</v>
      </c>
      <c r="L3803" s="2">
        <f>DEGREES(ASIN((((COS(RADIANS('PV model'!$B$2))*COS(RADIANS(H3803))*COS(RADIANS(K3803)))+(SIN(RADIANS('PV model'!$B$2))*SIN(RADIANS(H3803)))))))</f>
        <v>16.555172465984484</v>
      </c>
      <c r="M3803" s="3">
        <f t="shared" si="653"/>
        <v>16.555172465984484</v>
      </c>
      <c r="N3803" s="2">
        <f t="shared" si="658"/>
        <v>73.566302245089517</v>
      </c>
      <c r="O3803" s="2">
        <f>IF('PV model'!$B$2&gt;0, 180-N3803,IF('PV model'!$B$2&lt;0,0-N3803,N3803))</f>
        <v>106.43369775491048</v>
      </c>
      <c r="P3803" s="2">
        <f>ABS(O3803-'PV model'!$B$5)</f>
        <v>98.566302245089517</v>
      </c>
      <c r="Q3803" s="3">
        <f t="shared" si="654"/>
        <v>73.444827534015516</v>
      </c>
      <c r="R3803" s="3">
        <f t="shared" si="659"/>
        <v>179.59200000000004</v>
      </c>
      <c r="S3803" s="3">
        <f t="shared" si="655"/>
        <v>93.821334740731842</v>
      </c>
      <c r="T3803" s="3">
        <f>(0.5*(1-COS(RADIANS(90-$X$3)))*(D3803+E3803)*'PV model'!$B$4)</f>
        <v>0</v>
      </c>
      <c r="U3803" s="3">
        <f t="shared" si="660"/>
        <v>273.4133347407319</v>
      </c>
      <c r="V3803" s="3">
        <f>('PV model'!$B$13*(U3803/1000)*(1-'PV model'!$B$14*((20+C3803)-25))*'PV model'!$B$10)/'PV model'!$B$12</f>
        <v>27.275736146802188</v>
      </c>
    </row>
    <row r="3804" spans="1:22" x14ac:dyDescent="0.2">
      <c r="A3804" s="10">
        <f t="shared" si="661"/>
        <v>159</v>
      </c>
      <c r="B3804" s="10">
        <f t="shared" si="662"/>
        <v>7</v>
      </c>
      <c r="C3804" s="23">
        <v>8.5</v>
      </c>
      <c r="D3804" s="24">
        <v>215.29659999999998</v>
      </c>
      <c r="E3804" s="24">
        <v>98.784000000000006</v>
      </c>
      <c r="F3804" s="48"/>
      <c r="G3804" s="48"/>
      <c r="H3804" s="1">
        <f t="shared" si="663"/>
        <v>22.856358694696873</v>
      </c>
      <c r="I3804" s="1">
        <f t="shared" si="656"/>
        <v>1.1448073371313556</v>
      </c>
      <c r="J3804" s="4">
        <f>B3804+('PV model'!$B$3/15)+(I3804/60)</f>
        <v>6.7424134556188564</v>
      </c>
      <c r="K3804" s="2">
        <f t="shared" si="657"/>
        <v>78.863798165717157</v>
      </c>
      <c r="L3804" s="2">
        <f>DEGREES(ASIN((((COS(RADIANS('PV model'!$B$2))*COS(RADIANS(H3804))*COS(RADIANS(K3804)))+(SIN(RADIANS('PV model'!$B$2))*SIN(RADIANS(H3804)))))))</f>
        <v>24.892433765277381</v>
      </c>
      <c r="M3804" s="3">
        <f t="shared" si="653"/>
        <v>24.892433765277381</v>
      </c>
      <c r="N3804" s="2">
        <f t="shared" si="658"/>
        <v>85.363179539567057</v>
      </c>
      <c r="O3804" s="2">
        <f>IF('PV model'!$B$2&gt;0, 180-N3804,IF('PV model'!$B$2&lt;0,0-N3804,N3804))</f>
        <v>94.636820460432943</v>
      </c>
      <c r="P3804" s="2">
        <f>ABS(O3804-'PV model'!$B$5)</f>
        <v>110.36317953956706</v>
      </c>
      <c r="Q3804" s="3">
        <f t="shared" si="654"/>
        <v>65.107566234722626</v>
      </c>
      <c r="R3804" s="3">
        <f t="shared" si="659"/>
        <v>215.29660000000001</v>
      </c>
      <c r="S3804" s="3">
        <f t="shared" si="655"/>
        <v>128.16500864776307</v>
      </c>
      <c r="T3804" s="3">
        <f>(0.5*(1-COS(RADIANS(90-$X$3)))*(D3804+E3804)*'PV model'!$B$4)</f>
        <v>0</v>
      </c>
      <c r="U3804" s="3">
        <f t="shared" si="660"/>
        <v>343.46160864776311</v>
      </c>
      <c r="V3804" s="3">
        <f>('PV model'!$B$13*(U3804/1000)*(1-'PV model'!$B$14*((20+C3804)-25))*'PV model'!$B$10)/'PV model'!$B$12</f>
        <v>33.851768486824369</v>
      </c>
    </row>
    <row r="3805" spans="1:22" x14ac:dyDescent="0.2">
      <c r="A3805" s="10">
        <f t="shared" si="661"/>
        <v>159</v>
      </c>
      <c r="B3805" s="10">
        <f t="shared" si="662"/>
        <v>8</v>
      </c>
      <c r="C3805" s="23">
        <v>10.1</v>
      </c>
      <c r="D3805" s="24">
        <v>267.99829999999997</v>
      </c>
      <c r="E3805" s="24">
        <v>154.35</v>
      </c>
      <c r="F3805" s="48"/>
      <c r="G3805" s="48"/>
      <c r="H3805" s="1">
        <f t="shared" si="663"/>
        <v>22.856358694696873</v>
      </c>
      <c r="I3805" s="1">
        <f t="shared" si="656"/>
        <v>1.1448073371313556</v>
      </c>
      <c r="J3805" s="4">
        <f>B3805+('PV model'!$B$3/15)+(I3805/60)</f>
        <v>7.7424134556188564</v>
      </c>
      <c r="K3805" s="2">
        <f t="shared" si="657"/>
        <v>63.863798165717157</v>
      </c>
      <c r="L3805" s="2">
        <f>DEGREES(ASIN((((COS(RADIANS('PV model'!$B$2))*COS(RADIANS(H3805))*COS(RADIANS(K3805)))+(SIN(RADIANS('PV model'!$B$2))*SIN(RADIANS(H3805)))))))</f>
        <v>33.368640219064822</v>
      </c>
      <c r="M3805" s="3">
        <f t="shared" si="653"/>
        <v>33.368640219064822</v>
      </c>
      <c r="N3805" s="2">
        <f t="shared" si="658"/>
        <v>82.118235265141934</v>
      </c>
      <c r="O3805" s="2">
        <f>IF('PV model'!$B$2&gt;0, 180-N3805,IF('PV model'!$B$2&lt;0,0-N3805,N3805))</f>
        <v>97.881764734858066</v>
      </c>
      <c r="P3805" s="2">
        <f>ABS(O3805-'PV model'!$B$5)</f>
        <v>107.11823526514193</v>
      </c>
      <c r="Q3805" s="3">
        <f t="shared" si="654"/>
        <v>56.631359780935178</v>
      </c>
      <c r="R3805" s="3">
        <f t="shared" si="659"/>
        <v>267.99830000000003</v>
      </c>
      <c r="S3805" s="3">
        <f t="shared" si="655"/>
        <v>205.16772143616822</v>
      </c>
      <c r="T3805" s="3">
        <f>(0.5*(1-COS(RADIANS(90-$X$3)))*(D3805+E3805)*'PV model'!$B$4)</f>
        <v>0</v>
      </c>
      <c r="U3805" s="3">
        <f t="shared" si="660"/>
        <v>473.16602143616825</v>
      </c>
      <c r="V3805" s="3">
        <f>('PV model'!$B$13*(U3805/1000)*(1-'PV model'!$B$14*((20+C3805)-25))*'PV model'!$B$10)/'PV model'!$B$12</f>
        <v>46.332802922503085</v>
      </c>
    </row>
    <row r="3806" spans="1:22" x14ac:dyDescent="0.2">
      <c r="A3806" s="10">
        <f t="shared" si="661"/>
        <v>159</v>
      </c>
      <c r="B3806" s="10">
        <f t="shared" si="662"/>
        <v>9</v>
      </c>
      <c r="C3806" s="23">
        <v>10.9</v>
      </c>
      <c r="D3806" s="24">
        <v>290.71454999999997</v>
      </c>
      <c r="E3806" s="24">
        <v>227.55600000000001</v>
      </c>
      <c r="F3806" s="48"/>
      <c r="G3806" s="48"/>
      <c r="H3806" s="1">
        <f t="shared" si="663"/>
        <v>22.856358694696873</v>
      </c>
      <c r="I3806" s="1">
        <f t="shared" si="656"/>
        <v>1.1448073371313556</v>
      </c>
      <c r="J3806" s="4">
        <f>B3806+('PV model'!$B$3/15)+(I3806/60)</f>
        <v>8.7424134556188555</v>
      </c>
      <c r="K3806" s="2">
        <f t="shared" si="657"/>
        <v>48.863798165717171</v>
      </c>
      <c r="L3806" s="2">
        <f>DEGREES(ASIN((((COS(RADIANS('PV model'!$B$2))*COS(RADIANS(H3806))*COS(RADIANS(K3806)))+(SIN(RADIANS('PV model'!$B$2))*SIN(RADIANS(H3806)))))))</f>
        <v>41.564525886678148</v>
      </c>
      <c r="M3806" s="3">
        <f t="shared" si="653"/>
        <v>41.564525886678148</v>
      </c>
      <c r="N3806" s="2">
        <f t="shared" si="658"/>
        <v>68.058241035015172</v>
      </c>
      <c r="O3806" s="2">
        <f>IF('PV model'!$B$2&gt;0, 180-N3806,IF('PV model'!$B$2&lt;0,0-N3806,N3806))</f>
        <v>111.94175896498483</v>
      </c>
      <c r="P3806" s="2">
        <f>ABS(O3806-'PV model'!$B$5)</f>
        <v>93.058241035015172</v>
      </c>
      <c r="Q3806" s="3">
        <f t="shared" si="654"/>
        <v>48.435474113321852</v>
      </c>
      <c r="R3806" s="3">
        <f t="shared" si="659"/>
        <v>290.71454999999997</v>
      </c>
      <c r="S3806" s="3">
        <f t="shared" si="655"/>
        <v>298.72791055023936</v>
      </c>
      <c r="T3806" s="3">
        <f>(0.5*(1-COS(RADIANS(90-$X$3)))*(D3806+E3806)*'PV model'!$B$4)</f>
        <v>0</v>
      </c>
      <c r="U3806" s="3">
        <f t="shared" si="660"/>
        <v>589.44246055023928</v>
      </c>
      <c r="V3806" s="3">
        <f>('PV model'!$B$13*(U3806/1000)*(1-'PV model'!$B$14*((20+C3806)-25))*'PV model'!$B$10)/'PV model'!$B$12</f>
        <v>57.530140583386114</v>
      </c>
    </row>
    <row r="3807" spans="1:22" x14ac:dyDescent="0.2">
      <c r="A3807" s="10">
        <f t="shared" si="661"/>
        <v>159</v>
      </c>
      <c r="B3807" s="10">
        <f t="shared" si="662"/>
        <v>10</v>
      </c>
      <c r="C3807" s="23">
        <v>12.7</v>
      </c>
      <c r="D3807" s="24">
        <v>527.55149999999992</v>
      </c>
      <c r="E3807" s="24">
        <v>230.202</v>
      </c>
      <c r="F3807" s="48"/>
      <c r="G3807" s="48"/>
      <c r="H3807" s="1">
        <f t="shared" si="663"/>
        <v>22.856358694696873</v>
      </c>
      <c r="I3807" s="1">
        <f t="shared" si="656"/>
        <v>1.1448073371313556</v>
      </c>
      <c r="J3807" s="4">
        <f>B3807+('PV model'!$B$3/15)+(I3807/60)</f>
        <v>9.7424134556188555</v>
      </c>
      <c r="K3807" s="2">
        <f t="shared" si="657"/>
        <v>33.863798165717171</v>
      </c>
      <c r="L3807" s="2">
        <f>DEGREES(ASIN((((COS(RADIANS('PV model'!$B$2))*COS(RADIANS(H3807))*COS(RADIANS(K3807)))+(SIN(RADIANS('PV model'!$B$2))*SIN(RADIANS(H3807)))))))</f>
        <v>48.894775527560974</v>
      </c>
      <c r="M3807" s="3">
        <f t="shared" si="653"/>
        <v>48.894775527560974</v>
      </c>
      <c r="N3807" s="2">
        <f t="shared" si="658"/>
        <v>51.352885191262331</v>
      </c>
      <c r="O3807" s="2">
        <f>IF('PV model'!$B$2&gt;0, 180-N3807,IF('PV model'!$B$2&lt;0,0-N3807,N3807))</f>
        <v>128.64711480873768</v>
      </c>
      <c r="P3807" s="2">
        <f>ABS(O3807-'PV model'!$B$5)</f>
        <v>76.352885191262317</v>
      </c>
      <c r="Q3807" s="3">
        <f t="shared" si="654"/>
        <v>41.105224472439026</v>
      </c>
      <c r="R3807" s="3">
        <f t="shared" si="659"/>
        <v>527.55149999999992</v>
      </c>
      <c r="S3807" s="3">
        <f t="shared" si="655"/>
        <v>306.26367262908275</v>
      </c>
      <c r="T3807" s="3">
        <f>(0.5*(1-COS(RADIANS(90-$X$3)))*(D3807+E3807)*'PV model'!$B$4)</f>
        <v>0</v>
      </c>
      <c r="U3807" s="3">
        <f t="shared" si="660"/>
        <v>833.81517262908267</v>
      </c>
      <c r="V3807" s="3">
        <f>('PV model'!$B$13*(U3807/1000)*(1-'PV model'!$B$14*((20+C3807)-25))*'PV model'!$B$10)/'PV model'!$B$12</f>
        <v>80.781041184598195</v>
      </c>
    </row>
    <row r="3808" spans="1:22" x14ac:dyDescent="0.2">
      <c r="A3808" s="10">
        <f>IF(B3808&gt;1,A3807,A3807+1)</f>
        <v>159</v>
      </c>
      <c r="B3808" s="10">
        <f t="shared" si="662"/>
        <v>11</v>
      </c>
      <c r="C3808" s="23">
        <v>13.5</v>
      </c>
      <c r="D3808" s="24">
        <v>730.71495000000004</v>
      </c>
      <c r="E3808" s="24">
        <v>197.56800000000001</v>
      </c>
      <c r="F3808" s="48"/>
      <c r="G3808" s="48"/>
      <c r="H3808" s="1">
        <f t="shared" si="663"/>
        <v>22.856358694696873</v>
      </c>
      <c r="I3808" s="1">
        <f t="shared" si="656"/>
        <v>1.1448073371313556</v>
      </c>
      <c r="J3808" s="4">
        <f>B3808+('PV model'!$B$3/15)+(I3808/60)</f>
        <v>10.742413455618856</v>
      </c>
      <c r="K3808" s="2">
        <f t="shared" si="657"/>
        <v>18.863798165717167</v>
      </c>
      <c r="L3808" s="2">
        <f>DEGREES(ASIN((((COS(RADIANS('PV model'!$B$2))*COS(RADIANS(H3808))*COS(RADIANS(K3808)))+(SIN(RADIANS('PV model'!$B$2))*SIN(RADIANS(H3808)))))))</f>
        <v>54.489459785709933</v>
      </c>
      <c r="M3808" s="3">
        <f t="shared" si="653"/>
        <v>54.489459785709933</v>
      </c>
      <c r="N3808" s="2">
        <f t="shared" si="658"/>
        <v>30.858761033473254</v>
      </c>
      <c r="O3808" s="2">
        <f>IF('PV model'!$B$2&gt;0, 180-N3808,IF('PV model'!$B$2&lt;0,0-N3808,N3808))</f>
        <v>149.14123896652674</v>
      </c>
      <c r="P3808" s="2">
        <f>ABS(O3808-'PV model'!$B$5)</f>
        <v>55.858761033473257</v>
      </c>
      <c r="Q3808" s="3">
        <f t="shared" si="654"/>
        <v>35.510540214290067</v>
      </c>
      <c r="R3808" s="3">
        <f t="shared" si="659"/>
        <v>730.71495000000004</v>
      </c>
      <c r="S3808" s="3">
        <f t="shared" si="655"/>
        <v>259.53798149424961</v>
      </c>
      <c r="T3808" s="3">
        <f>(0.5*(1-COS(RADIANS(90-$X$3)))*(D3808+E3808)*'PV model'!$B$4)</f>
        <v>0</v>
      </c>
      <c r="U3808" s="3">
        <f t="shared" si="660"/>
        <v>990.25293149424965</v>
      </c>
      <c r="V3808" s="3">
        <f>('PV model'!$B$13*(U3808/1000)*(1-'PV model'!$B$14*((20+C3808)-25))*'PV model'!$B$10)/'PV model'!$B$12</f>
        <v>95.620169809071569</v>
      </c>
    </row>
    <row r="3809" spans="1:22" x14ac:dyDescent="0.2">
      <c r="A3809" s="10">
        <f t="shared" ref="A3809:A3872" si="664">IF(B3809&gt;1,A3808,A3808+1)</f>
        <v>159</v>
      </c>
      <c r="B3809" s="10">
        <f t="shared" si="662"/>
        <v>12</v>
      </c>
      <c r="C3809" s="23">
        <v>13.2</v>
      </c>
      <c r="D3809" s="24">
        <v>350.20440000000002</v>
      </c>
      <c r="E3809" s="24">
        <v>322.81200000000001</v>
      </c>
      <c r="F3809" s="48"/>
      <c r="G3809" s="48"/>
      <c r="H3809" s="1">
        <f t="shared" si="663"/>
        <v>22.856358694696873</v>
      </c>
      <c r="I3809" s="1">
        <f t="shared" si="656"/>
        <v>1.1448073371313556</v>
      </c>
      <c r="J3809" s="4">
        <f>B3809+('PV model'!$B$3/15)+(I3809/60)</f>
        <v>11.742413455618856</v>
      </c>
      <c r="K3809" s="2">
        <f t="shared" si="657"/>
        <v>3.8637981657171672</v>
      </c>
      <c r="L3809" s="2">
        <f>DEGREES(ASIN((((COS(RADIANS('PV model'!$B$2))*COS(RADIANS(H3809))*COS(RADIANS(K3809)))+(SIN(RADIANS('PV model'!$B$2))*SIN(RADIANS(H3809)))))))</f>
        <v>57.230564033868411</v>
      </c>
      <c r="M3809" s="3">
        <f t="shared" si="653"/>
        <v>57.230564033868411</v>
      </c>
      <c r="N3809" s="2">
        <f t="shared" si="658"/>
        <v>6.5875416846459363</v>
      </c>
      <c r="O3809" s="2">
        <f>IF('PV model'!$B$2&gt;0, 180-N3809,IF('PV model'!$B$2&lt;0,0-N3809,N3809))</f>
        <v>173.41245831535406</v>
      </c>
      <c r="P3809" s="2">
        <f>ABS(O3809-'PV model'!$B$5)</f>
        <v>31.587541684645942</v>
      </c>
      <c r="Q3809" s="3">
        <f t="shared" si="654"/>
        <v>32.769435966131589</v>
      </c>
      <c r="R3809" s="3">
        <f t="shared" si="659"/>
        <v>350.20440000000002</v>
      </c>
      <c r="S3809" s="3">
        <f t="shared" si="655"/>
        <v>398.40691032666996</v>
      </c>
      <c r="T3809" s="3">
        <f>(0.5*(1-COS(RADIANS(90-$X$3)))*(D3809+E3809)*'PV model'!$B$4)</f>
        <v>0</v>
      </c>
      <c r="U3809" s="3">
        <f t="shared" si="660"/>
        <v>748.61131032667004</v>
      </c>
      <c r="V3809" s="3">
        <f>('PV model'!$B$13*(U3809/1000)*(1-'PV model'!$B$14*((20+C3809)-25))*'PV model'!$B$10)/'PV model'!$B$12</f>
        <v>72.37672366042159</v>
      </c>
    </row>
    <row r="3810" spans="1:22" x14ac:dyDescent="0.2">
      <c r="A3810" s="10">
        <f t="shared" si="664"/>
        <v>159</v>
      </c>
      <c r="B3810" s="10">
        <f t="shared" si="662"/>
        <v>13</v>
      </c>
      <c r="C3810" s="23">
        <v>15.8</v>
      </c>
      <c r="D3810" s="24">
        <v>610.61279999999999</v>
      </c>
      <c r="E3810" s="24">
        <v>248.72400000000002</v>
      </c>
      <c r="F3810" s="48"/>
      <c r="G3810" s="48"/>
      <c r="H3810" s="1">
        <f t="shared" si="663"/>
        <v>22.856358694696873</v>
      </c>
      <c r="I3810" s="1">
        <f t="shared" si="656"/>
        <v>1.1448073371313556</v>
      </c>
      <c r="J3810" s="4">
        <f>B3810+('PV model'!$B$3/15)+(I3810/60)</f>
        <v>12.742413455618856</v>
      </c>
      <c r="K3810" s="2">
        <f t="shared" si="657"/>
        <v>-11.136201834282833</v>
      </c>
      <c r="L3810" s="2">
        <f>DEGREES(ASIN((((COS(RADIANS('PV model'!$B$2))*COS(RADIANS(H3810))*COS(RADIANS(K3810)))+(SIN(RADIANS('PV model'!$B$2))*SIN(RADIANS(H3810)))))))</f>
        <v>56.326867685065437</v>
      </c>
      <c r="M3810" s="3">
        <f t="shared" si="653"/>
        <v>56.326867685065437</v>
      </c>
      <c r="N3810" s="2">
        <f t="shared" si="658"/>
        <v>-18.723076219192642</v>
      </c>
      <c r="O3810" s="2">
        <f>IF('PV model'!$B$2&gt;0, 180-N3810,IF('PV model'!$B$2&lt;0,0-N3810,N3810))</f>
        <v>198.72307621919265</v>
      </c>
      <c r="P3810" s="2">
        <f>ABS(O3810-'PV model'!$B$5)</f>
        <v>6.2769237808073512</v>
      </c>
      <c r="Q3810" s="3">
        <f t="shared" si="654"/>
        <v>33.673132314934563</v>
      </c>
      <c r="R3810" s="3">
        <f t="shared" si="659"/>
        <v>610.61279999999999</v>
      </c>
      <c r="S3810" s="3">
        <f t="shared" si="655"/>
        <v>320.26866321428423</v>
      </c>
      <c r="T3810" s="3">
        <f>(0.5*(1-COS(RADIANS(90-$X$3)))*(D3810+E3810)*'PV model'!$B$4)</f>
        <v>0</v>
      </c>
      <c r="U3810" s="3">
        <f t="shared" si="660"/>
        <v>930.88146321428417</v>
      </c>
      <c r="V3810" s="3">
        <f>('PV model'!$B$13*(U3810/1000)*(1-'PV model'!$B$14*((20+C3810)-25))*'PV model'!$B$10)/'PV model'!$B$12</f>
        <v>89.031111704982564</v>
      </c>
    </row>
    <row r="3811" spans="1:22" x14ac:dyDescent="0.2">
      <c r="A3811" s="10">
        <f t="shared" si="664"/>
        <v>159</v>
      </c>
      <c r="B3811" s="10">
        <f t="shared" si="662"/>
        <v>14</v>
      </c>
      <c r="C3811" s="23">
        <v>14.8</v>
      </c>
      <c r="D3811" s="24">
        <v>576.9393</v>
      </c>
      <c r="E3811" s="24">
        <v>259.30799999999999</v>
      </c>
      <c r="F3811" s="48"/>
      <c r="G3811" s="48"/>
      <c r="H3811" s="1">
        <f t="shared" si="663"/>
        <v>22.856358694696873</v>
      </c>
      <c r="I3811" s="1">
        <f t="shared" si="656"/>
        <v>1.1448073371313556</v>
      </c>
      <c r="J3811" s="4">
        <f>B3811+('PV model'!$B$3/15)+(I3811/60)</f>
        <v>13.742413455618856</v>
      </c>
      <c r="K3811" s="2">
        <f t="shared" si="657"/>
        <v>-26.136201834282833</v>
      </c>
      <c r="L3811" s="2">
        <f>DEGREES(ASIN((((COS(RADIANS('PV model'!$B$2))*COS(RADIANS(H3811))*COS(RADIANS(K3811)))+(SIN(RADIANS('PV model'!$B$2))*SIN(RADIANS(H3811)))))))</f>
        <v>52.061752081942828</v>
      </c>
      <c r="M3811" s="3">
        <f t="shared" si="653"/>
        <v>52.061752081942828</v>
      </c>
      <c r="N3811" s="2">
        <f t="shared" si="658"/>
        <v>-41.317588673103607</v>
      </c>
      <c r="O3811" s="2">
        <f>IF('PV model'!$B$2&gt;0, 180-N3811,IF('PV model'!$B$2&lt;0,0-N3811,N3811))</f>
        <v>221.31758867310361</v>
      </c>
      <c r="P3811" s="2">
        <f>ABS(O3811-'PV model'!$B$5)</f>
        <v>16.317588673103614</v>
      </c>
      <c r="Q3811" s="3">
        <f t="shared" si="654"/>
        <v>37.938247918057172</v>
      </c>
      <c r="R3811" s="3">
        <f t="shared" si="659"/>
        <v>576.9393</v>
      </c>
      <c r="S3811" s="3">
        <f t="shared" si="655"/>
        <v>340.03231872127054</v>
      </c>
      <c r="T3811" s="3">
        <f>(0.5*(1-COS(RADIANS(90-$X$3)))*(D3811+E3811)*'PV model'!$B$4)</f>
        <v>0</v>
      </c>
      <c r="U3811" s="3">
        <f t="shared" si="660"/>
        <v>916.97161872127049</v>
      </c>
      <c r="V3811" s="3">
        <f>('PV model'!$B$13*(U3811/1000)*(1-'PV model'!$B$14*((20+C3811)-25))*'PV model'!$B$10)/'PV model'!$B$12</f>
        <v>88.067392073488961</v>
      </c>
    </row>
    <row r="3812" spans="1:22" x14ac:dyDescent="0.2">
      <c r="A3812" s="10">
        <f t="shared" si="664"/>
        <v>159</v>
      </c>
      <c r="B3812" s="10">
        <f t="shared" si="662"/>
        <v>15</v>
      </c>
      <c r="C3812" s="23">
        <v>15.6</v>
      </c>
      <c r="D3812" s="24">
        <v>711.63329999999996</v>
      </c>
      <c r="E3812" s="24">
        <v>198.45</v>
      </c>
      <c r="F3812" s="48"/>
      <c r="G3812" s="48"/>
      <c r="H3812" s="1">
        <f t="shared" si="663"/>
        <v>22.856358694696873</v>
      </c>
      <c r="I3812" s="1">
        <f t="shared" si="656"/>
        <v>1.1448073371313556</v>
      </c>
      <c r="J3812" s="4">
        <f>B3812+('PV model'!$B$3/15)+(I3812/60)</f>
        <v>14.742413455618856</v>
      </c>
      <c r="K3812" s="2">
        <f t="shared" si="657"/>
        <v>-41.136201834282829</v>
      </c>
      <c r="L3812" s="2">
        <f>DEGREES(ASIN((((COS(RADIANS('PV model'!$B$2))*COS(RADIANS(H3812))*COS(RADIANS(K3812)))+(SIN(RADIANS('PV model'!$B$2))*SIN(RADIANS(H3812)))))))</f>
        <v>45.496002306476569</v>
      </c>
      <c r="M3812" s="3">
        <f t="shared" si="653"/>
        <v>45.496002306476569</v>
      </c>
      <c r="N3812" s="2">
        <f t="shared" si="658"/>
        <v>-59.861243927958569</v>
      </c>
      <c r="O3812" s="2">
        <f>IF('PV model'!$B$2&gt;0, 180-N3812,IF('PV model'!$B$2&lt;0,0-N3812,N3812))</f>
        <v>239.86124392795858</v>
      </c>
      <c r="P3812" s="2">
        <f>ABS(O3812-'PV model'!$B$5)</f>
        <v>34.861243927958583</v>
      </c>
      <c r="Q3812" s="3">
        <f t="shared" si="654"/>
        <v>44.503997693523431</v>
      </c>
      <c r="R3812" s="3">
        <f t="shared" si="659"/>
        <v>711.63329999999996</v>
      </c>
      <c r="S3812" s="3">
        <f t="shared" si="655"/>
        <v>270.55133151407779</v>
      </c>
      <c r="T3812" s="3">
        <f>(0.5*(1-COS(RADIANS(90-$X$3)))*(D3812+E3812)*'PV model'!$B$4)</f>
        <v>0</v>
      </c>
      <c r="U3812" s="3">
        <f t="shared" si="660"/>
        <v>982.18463151407775</v>
      </c>
      <c r="V3812" s="3">
        <f>('PV model'!$B$13*(U3812/1000)*(1-'PV model'!$B$14*((20+C3812)-25))*'PV model'!$B$10)/'PV model'!$B$12</f>
        <v>94.016378713662576</v>
      </c>
    </row>
    <row r="3813" spans="1:22" x14ac:dyDescent="0.2">
      <c r="A3813" s="10">
        <f t="shared" si="664"/>
        <v>159</v>
      </c>
      <c r="B3813" s="10">
        <f t="shared" si="662"/>
        <v>16</v>
      </c>
      <c r="C3813" s="23">
        <v>14.6</v>
      </c>
      <c r="D3813" s="24">
        <v>542.14335000000005</v>
      </c>
      <c r="E3813" s="24">
        <v>206.38800000000001</v>
      </c>
      <c r="F3813" s="48"/>
      <c r="G3813" s="48"/>
      <c r="H3813" s="1">
        <f t="shared" si="663"/>
        <v>22.856358694696873</v>
      </c>
      <c r="I3813" s="1">
        <f t="shared" si="656"/>
        <v>1.1448073371313556</v>
      </c>
      <c r="J3813" s="4">
        <f>B3813+('PV model'!$B$3/15)+(I3813/60)</f>
        <v>15.742413455618856</v>
      </c>
      <c r="K3813" s="2">
        <f t="shared" si="657"/>
        <v>-56.136201834282829</v>
      </c>
      <c r="L3813" s="2">
        <f>DEGREES(ASIN((((COS(RADIANS('PV model'!$B$2))*COS(RADIANS(H3813))*COS(RADIANS(K3813)))+(SIN(RADIANS('PV model'!$B$2))*SIN(RADIANS(H3813)))))))</f>
        <v>37.657547744592669</v>
      </c>
      <c r="M3813" s="3">
        <f t="shared" si="653"/>
        <v>37.657547744592669</v>
      </c>
      <c r="N3813" s="2">
        <f t="shared" si="658"/>
        <v>-75.130546970404623</v>
      </c>
      <c r="O3813" s="2">
        <f>IF('PV model'!$B$2&gt;0, 180-N3813,IF('PV model'!$B$2&lt;0,0-N3813,N3813))</f>
        <v>255.13054697040462</v>
      </c>
      <c r="P3813" s="2">
        <f>ABS(O3813-'PV model'!$B$5)</f>
        <v>50.130546970404623</v>
      </c>
      <c r="Q3813" s="3">
        <f t="shared" si="654"/>
        <v>52.342452255407331</v>
      </c>
      <c r="R3813" s="3">
        <f t="shared" si="659"/>
        <v>542.14335000000005</v>
      </c>
      <c r="S3813" s="3">
        <f t="shared" si="655"/>
        <v>281.18473310396797</v>
      </c>
      <c r="T3813" s="3">
        <f>(0.5*(1-COS(RADIANS(90-$X$3)))*(D3813+E3813)*'PV model'!$B$4)</f>
        <v>0</v>
      </c>
      <c r="U3813" s="3">
        <f t="shared" si="660"/>
        <v>823.32808310396808</v>
      </c>
      <c r="V3813" s="3">
        <f>('PV model'!$B$13*(U3813/1000)*(1-'PV model'!$B$14*((20+C3813)-25))*'PV model'!$B$10)/'PV model'!$B$12</f>
        <v>79.139559979889057</v>
      </c>
    </row>
    <row r="3814" spans="1:22" x14ac:dyDescent="0.2">
      <c r="A3814" s="10">
        <f t="shared" si="664"/>
        <v>159</v>
      </c>
      <c r="B3814" s="10">
        <f t="shared" si="662"/>
        <v>17</v>
      </c>
      <c r="C3814" s="23">
        <v>13.3</v>
      </c>
      <c r="D3814" s="24">
        <v>488.26574999999997</v>
      </c>
      <c r="E3814" s="24">
        <v>172.87200000000001</v>
      </c>
      <c r="F3814" s="48"/>
      <c r="G3814" s="48"/>
      <c r="H3814" s="1">
        <f t="shared" si="663"/>
        <v>22.856358694696873</v>
      </c>
      <c r="I3814" s="1">
        <f t="shared" si="656"/>
        <v>1.1448073371313556</v>
      </c>
      <c r="J3814" s="4">
        <f>B3814+('PV model'!$B$3/15)+(I3814/60)</f>
        <v>16.742413455618856</v>
      </c>
      <c r="K3814" s="2">
        <f t="shared" si="657"/>
        <v>-71.136201834282829</v>
      </c>
      <c r="L3814" s="2">
        <f>DEGREES(ASIN((((COS(RADIANS('PV model'!$B$2))*COS(RADIANS(H3814))*COS(RADIANS(K3814)))+(SIN(RADIANS('PV model'!$B$2))*SIN(RADIANS(H3814)))))))</f>
        <v>29.265681149537201</v>
      </c>
      <c r="M3814" s="3">
        <f t="shared" si="653"/>
        <v>29.265681149537201</v>
      </c>
      <c r="N3814" s="2">
        <f t="shared" si="658"/>
        <v>-88.32300128494596</v>
      </c>
      <c r="O3814" s="2">
        <f>IF('PV model'!$B$2&gt;0, 180-N3814,IF('PV model'!$B$2&lt;0,0-N3814,N3814))</f>
        <v>268.32300128494597</v>
      </c>
      <c r="P3814" s="2">
        <f>ABS(O3814-'PV model'!$B$5)</f>
        <v>63.323001284945974</v>
      </c>
      <c r="Q3814" s="3">
        <f t="shared" si="654"/>
        <v>60.734318850462806</v>
      </c>
      <c r="R3814" s="3">
        <f t="shared" si="659"/>
        <v>488.26574999999991</v>
      </c>
      <c r="S3814" s="3">
        <f t="shared" si="655"/>
        <v>231.10273880845293</v>
      </c>
      <c r="T3814" s="3">
        <f>(0.5*(1-COS(RADIANS(90-$X$3)))*(D3814+E3814)*'PV model'!$B$4)</f>
        <v>0</v>
      </c>
      <c r="U3814" s="3">
        <f t="shared" si="660"/>
        <v>719.36848880845287</v>
      </c>
      <c r="V3814" s="3">
        <f>('PV model'!$B$13*(U3814/1000)*(1-'PV model'!$B$14*((20+C3814)-25))*'PV model'!$B$10)/'PV model'!$B$12</f>
        <v>69.520726079802017</v>
      </c>
    </row>
    <row r="3815" spans="1:22" x14ac:dyDescent="0.2">
      <c r="A3815" s="10">
        <f t="shared" si="664"/>
        <v>159</v>
      </c>
      <c r="B3815" s="10">
        <f t="shared" si="662"/>
        <v>18</v>
      </c>
      <c r="C3815" s="23">
        <v>14.3</v>
      </c>
      <c r="D3815" s="24">
        <v>404.08199999999999</v>
      </c>
      <c r="E3815" s="24">
        <v>134.946</v>
      </c>
      <c r="F3815" s="48"/>
      <c r="G3815" s="48"/>
      <c r="H3815" s="1">
        <f t="shared" si="663"/>
        <v>22.856358694696873</v>
      </c>
      <c r="I3815" s="1">
        <f t="shared" si="656"/>
        <v>1.1448073371313556</v>
      </c>
      <c r="J3815" s="4">
        <f>B3815+('PV model'!$B$3/15)+(I3815/60)</f>
        <v>17.742413455618856</v>
      </c>
      <c r="K3815" s="2">
        <f t="shared" si="657"/>
        <v>-86.136201834282829</v>
      </c>
      <c r="L3815" s="2">
        <f>DEGREES(ASIN((((COS(RADIANS('PV model'!$B$2))*COS(RADIANS(H3815))*COS(RADIANS(K3815)))+(SIN(RADIANS('PV model'!$B$2))*SIN(RADIANS(H3815)))))))</f>
        <v>20.810562351092948</v>
      </c>
      <c r="M3815" s="3">
        <f t="shared" si="653"/>
        <v>20.810562351092948</v>
      </c>
      <c r="N3815" s="2">
        <f t="shared" si="658"/>
        <v>-79.594429042972962</v>
      </c>
      <c r="O3815" s="2">
        <f>IF('PV model'!$B$2&gt;0, 180-N3815,IF('PV model'!$B$2&lt;0,0-N3815,N3815))</f>
        <v>259.59442904297293</v>
      </c>
      <c r="P3815" s="2">
        <f>ABS(O3815-'PV model'!$B$5)</f>
        <v>54.594429042972934</v>
      </c>
      <c r="Q3815" s="3">
        <f t="shared" si="654"/>
        <v>69.189437648907059</v>
      </c>
      <c r="R3815" s="3">
        <f t="shared" si="659"/>
        <v>404.08199999999994</v>
      </c>
      <c r="S3815" s="3">
        <f t="shared" si="655"/>
        <v>172.50730613385457</v>
      </c>
      <c r="T3815" s="3">
        <f>(0.5*(1-COS(RADIANS(90-$X$3)))*(D3815+E3815)*'PV model'!$B$4)</f>
        <v>0</v>
      </c>
      <c r="U3815" s="3">
        <f t="shared" si="660"/>
        <v>576.58930613385451</v>
      </c>
      <c r="V3815" s="3">
        <f>('PV model'!$B$13*(U3815/1000)*(1-'PV model'!$B$14*((20+C3815)-25))*'PV model'!$B$10)/'PV model'!$B$12</f>
        <v>55.491812787209682</v>
      </c>
    </row>
    <row r="3816" spans="1:22" x14ac:dyDescent="0.2">
      <c r="A3816" s="10">
        <f t="shared" si="664"/>
        <v>159</v>
      </c>
      <c r="B3816" s="10">
        <f t="shared" si="662"/>
        <v>19</v>
      </c>
      <c r="C3816" s="23">
        <v>13.1</v>
      </c>
      <c r="D3816" s="24">
        <v>298.57170000000002</v>
      </c>
      <c r="E3816" s="24">
        <v>102.31200000000001</v>
      </c>
      <c r="F3816" s="48"/>
      <c r="G3816" s="48"/>
      <c r="H3816" s="1">
        <f t="shared" si="663"/>
        <v>22.856358694696873</v>
      </c>
      <c r="I3816" s="1">
        <f t="shared" si="656"/>
        <v>1.1448073371313556</v>
      </c>
      <c r="J3816" s="4">
        <f>B3816+('PV model'!$B$3/15)+(I3816/60)</f>
        <v>18.742413455618856</v>
      </c>
      <c r="K3816" s="2">
        <f t="shared" si="657"/>
        <v>-101.13620183428283</v>
      </c>
      <c r="L3816" s="2">
        <f>DEGREES(ASIN((((COS(RADIANS('PV model'!$B$2))*COS(RADIANS(H3816))*COS(RADIANS(K3816)))+(SIN(RADIANS('PV model'!$B$2))*SIN(RADIANS(H3816)))))))</f>
        <v>12.668025319617639</v>
      </c>
      <c r="M3816" s="3">
        <f t="shared" si="653"/>
        <v>12.668025319617639</v>
      </c>
      <c r="N3816" s="2">
        <f t="shared" si="658"/>
        <v>-67.924452402109338</v>
      </c>
      <c r="O3816" s="2">
        <f>IF('PV model'!$B$2&gt;0, 180-N3816,IF('PV model'!$B$2&lt;0,0-N3816,N3816))</f>
        <v>247.92445240210935</v>
      </c>
      <c r="P3816" s="2">
        <f>ABS(O3816-'PV model'!$B$5)</f>
        <v>42.924452402109353</v>
      </c>
      <c r="Q3816" s="3">
        <f t="shared" si="654"/>
        <v>77.331974680382373</v>
      </c>
      <c r="R3816" s="3">
        <f t="shared" si="659"/>
        <v>298.57169999999968</v>
      </c>
      <c r="S3816" s="3">
        <f t="shared" si="655"/>
        <v>124.1985448073325</v>
      </c>
      <c r="T3816" s="3">
        <f>(0.5*(1-COS(RADIANS(90-$X$3)))*(D3816+E3816)*'PV model'!$B$4)</f>
        <v>0</v>
      </c>
      <c r="U3816" s="3">
        <f t="shared" si="660"/>
        <v>422.77024480733218</v>
      </c>
      <c r="V3816" s="3">
        <f>('PV model'!$B$13*(U3816/1000)*(1-'PV model'!$B$14*((20+C3816)-25))*'PV model'!$B$10)/'PV model'!$B$12</f>
        <v>40.890885988002431</v>
      </c>
    </row>
    <row r="3817" spans="1:22" x14ac:dyDescent="0.2">
      <c r="A3817" s="10">
        <f t="shared" si="664"/>
        <v>159</v>
      </c>
      <c r="B3817" s="10">
        <f t="shared" si="662"/>
        <v>20</v>
      </c>
      <c r="C3817" s="23">
        <v>11.8</v>
      </c>
      <c r="D3817" s="24">
        <v>95.408249999999995</v>
      </c>
      <c r="E3817" s="24">
        <v>57.33</v>
      </c>
      <c r="F3817" s="48"/>
      <c r="G3817" s="48"/>
      <c r="H3817" s="1">
        <f t="shared" si="663"/>
        <v>22.856358694696873</v>
      </c>
      <c r="I3817" s="1">
        <f t="shared" si="656"/>
        <v>1.1448073371313556</v>
      </c>
      <c r="J3817" s="4">
        <f>B3817+('PV model'!$B$3/15)+(I3817/60)</f>
        <v>19.742413455618856</v>
      </c>
      <c r="K3817" s="2">
        <f t="shared" si="657"/>
        <v>-116.13620183428283</v>
      </c>
      <c r="L3817" s="2">
        <f>DEGREES(ASIN((((COS(RADIANS('PV model'!$B$2))*COS(RADIANS(H3817))*COS(RADIANS(K3817)))+(SIN(RADIANS('PV model'!$B$2))*SIN(RADIANS(H3817)))))))</f>
        <v>5.1747718989048188</v>
      </c>
      <c r="M3817" s="3">
        <f t="shared" si="653"/>
        <v>5.1747718989048188</v>
      </c>
      <c r="N3817" s="2">
        <f t="shared" si="658"/>
        <v>-56.165057100147685</v>
      </c>
      <c r="O3817" s="2">
        <f>IF('PV model'!$B$2&gt;0, 180-N3817,IF('PV model'!$B$2&lt;0,0-N3817,N3817))</f>
        <v>236.16505710014769</v>
      </c>
      <c r="P3817" s="2">
        <f>ABS(O3817-'PV model'!$B$5)</f>
        <v>31.165057100147692</v>
      </c>
      <c r="Q3817" s="3">
        <f t="shared" si="654"/>
        <v>84.825228101095178</v>
      </c>
      <c r="R3817" s="3">
        <f t="shared" si="659"/>
        <v>95.408250000000081</v>
      </c>
      <c r="S3817" s="3">
        <f t="shared" si="655"/>
        <v>66.492684143159323</v>
      </c>
      <c r="T3817" s="3">
        <f>(0.5*(1-COS(RADIANS(90-$X$3)))*(D3817+E3817)*'PV model'!$B$4)</f>
        <v>0</v>
      </c>
      <c r="U3817" s="3">
        <f t="shared" si="660"/>
        <v>161.90093414315942</v>
      </c>
      <c r="V3817" s="3">
        <f>('PV model'!$B$13*(U3817/1000)*(1-'PV model'!$B$14*((20+C3817)-25))*'PV model'!$B$10)/'PV model'!$B$12</f>
        <v>15.743422984297171</v>
      </c>
    </row>
    <row r="3818" spans="1:22" x14ac:dyDescent="0.2">
      <c r="A3818" s="10">
        <f t="shared" si="664"/>
        <v>159</v>
      </c>
      <c r="B3818" s="10">
        <f t="shared" si="662"/>
        <v>21</v>
      </c>
      <c r="C3818" s="23">
        <v>11.3</v>
      </c>
      <c r="D3818" s="24">
        <v>0</v>
      </c>
      <c r="E3818" s="24">
        <v>12.348000000000001</v>
      </c>
      <c r="F3818" s="48"/>
      <c r="G3818" s="48"/>
      <c r="H3818" s="1">
        <f t="shared" si="663"/>
        <v>22.856358694696873</v>
      </c>
      <c r="I3818" s="1">
        <f t="shared" si="656"/>
        <v>1.1448073371313556</v>
      </c>
      <c r="J3818" s="4">
        <f>B3818+('PV model'!$B$3/15)+(I3818/60)</f>
        <v>20.742413455618856</v>
      </c>
      <c r="K3818" s="2">
        <f t="shared" si="657"/>
        <v>-131.13620183428284</v>
      </c>
      <c r="L3818" s="2">
        <f>DEGREES(ASIN((((COS(RADIANS('PV model'!$B$2))*COS(RADIANS(H3818))*COS(RADIANS(K3818)))+(SIN(RADIANS('PV model'!$B$2))*SIN(RADIANS(H3818)))))))</f>
        <v>-1.3319778044105028</v>
      </c>
      <c r="M3818" s="3">
        <f t="shared" si="653"/>
        <v>0</v>
      </c>
      <c r="N3818" s="2">
        <f t="shared" si="658"/>
        <v>-43.963457418912732</v>
      </c>
      <c r="O3818" s="2">
        <f>IF('PV model'!$B$2&gt;0, 180-N3818,IF('PV model'!$B$2&lt;0,0-N3818,N3818))</f>
        <v>223.96345741891272</v>
      </c>
      <c r="P3818" s="2">
        <f>ABS(O3818-'PV model'!$B$5)</f>
        <v>18.963457418912725</v>
      </c>
      <c r="Q3818" s="3">
        <f t="shared" si="654"/>
        <v>91.331977804410513</v>
      </c>
      <c r="R3818" s="3">
        <f t="shared" si="659"/>
        <v>0</v>
      </c>
      <c r="S3818" s="3">
        <f t="shared" si="655"/>
        <v>12.348000000000001</v>
      </c>
      <c r="T3818" s="3">
        <f>(0.5*(1-COS(RADIANS(90-$X$3)))*(D3818+E3818)*'PV model'!$B$4)</f>
        <v>0</v>
      </c>
      <c r="U3818" s="3">
        <f t="shared" si="660"/>
        <v>12.348000000000001</v>
      </c>
      <c r="V3818" s="3">
        <f>('PV model'!$B$13*(U3818/1000)*(1-'PV model'!$B$14*((20+C3818)-25))*'PV model'!$B$10)/'PV model'!$B$12</f>
        <v>1.2032015667840001</v>
      </c>
    </row>
    <row r="3819" spans="1:22" x14ac:dyDescent="0.2">
      <c r="A3819" s="10">
        <f t="shared" si="664"/>
        <v>159</v>
      </c>
      <c r="B3819" s="10">
        <f t="shared" si="662"/>
        <v>22</v>
      </c>
      <c r="C3819" s="23">
        <v>10.4</v>
      </c>
      <c r="D3819" s="24">
        <v>0</v>
      </c>
      <c r="E3819" s="24">
        <v>0</v>
      </c>
      <c r="F3819" s="48"/>
      <c r="G3819" s="48"/>
      <c r="H3819" s="1">
        <f t="shared" si="663"/>
        <v>22.856358694696873</v>
      </c>
      <c r="I3819" s="1">
        <f t="shared" si="656"/>
        <v>1.1448073371313556</v>
      </c>
      <c r="J3819" s="4">
        <f>B3819+('PV model'!$B$3/15)+(I3819/60)</f>
        <v>21.742413455618856</v>
      </c>
      <c r="K3819" s="2">
        <f t="shared" si="657"/>
        <v>-146.13620183428284</v>
      </c>
      <c r="L3819" s="2">
        <f>DEGREES(ASIN((((COS(RADIANS('PV model'!$B$2))*COS(RADIANS(H3819))*COS(RADIANS(K3819)))+(SIN(RADIANS('PV model'!$B$2))*SIN(RADIANS(H3819)))))))</f>
        <v>-6.5047542654389083</v>
      </c>
      <c r="M3819" s="3">
        <f t="shared" si="653"/>
        <v>0</v>
      </c>
      <c r="N3819" s="2">
        <f t="shared" si="658"/>
        <v>-31.117534081202901</v>
      </c>
      <c r="O3819" s="2">
        <f>IF('PV model'!$B$2&gt;0, 180-N3819,IF('PV model'!$B$2&lt;0,0-N3819,N3819))</f>
        <v>211.1175340812029</v>
      </c>
      <c r="P3819" s="2">
        <f>ABS(O3819-'PV model'!$B$5)</f>
        <v>6.1175340812029049</v>
      </c>
      <c r="Q3819" s="3">
        <f t="shared" si="654"/>
        <v>96.504754265438919</v>
      </c>
      <c r="R3819" s="3">
        <f t="shared" si="659"/>
        <v>0</v>
      </c>
      <c r="S3819" s="3">
        <f t="shared" si="655"/>
        <v>0</v>
      </c>
      <c r="T3819" s="3">
        <f>(0.5*(1-COS(RADIANS(90-$X$3)))*(D3819+E3819)*'PV model'!$B$4)</f>
        <v>0</v>
      </c>
      <c r="U3819" s="3">
        <f t="shared" si="660"/>
        <v>0</v>
      </c>
      <c r="V3819" s="3">
        <f>('PV model'!$B$13*(U3819/1000)*(1-'PV model'!$B$14*((20+C3819)-25))*'PV model'!$B$10)/'PV model'!$B$12</f>
        <v>0</v>
      </c>
    </row>
    <row r="3820" spans="1:22" x14ac:dyDescent="0.2">
      <c r="A3820" s="10">
        <f t="shared" si="664"/>
        <v>159</v>
      </c>
      <c r="B3820" s="10">
        <f t="shared" si="662"/>
        <v>23</v>
      </c>
      <c r="C3820" s="23">
        <v>8.9</v>
      </c>
      <c r="D3820" s="24">
        <v>0</v>
      </c>
      <c r="E3820" s="24">
        <v>0</v>
      </c>
      <c r="F3820" s="48"/>
      <c r="G3820" s="48"/>
      <c r="H3820" s="1">
        <f t="shared" si="663"/>
        <v>22.856358694696873</v>
      </c>
      <c r="I3820" s="1">
        <f t="shared" si="656"/>
        <v>1.1448073371313556</v>
      </c>
      <c r="J3820" s="4">
        <f>B3820+('PV model'!$B$3/15)+(I3820/60)</f>
        <v>22.742413455618856</v>
      </c>
      <c r="K3820" s="2">
        <f t="shared" si="657"/>
        <v>-161.13620183428284</v>
      </c>
      <c r="L3820" s="2">
        <f>DEGREES(ASIN((((COS(RADIANS('PV model'!$B$2))*COS(RADIANS(H3820))*COS(RADIANS(K3820)))+(SIN(RADIANS('PV model'!$B$2))*SIN(RADIANS(H3820)))))))</f>
        <v>-10.008302961891287</v>
      </c>
      <c r="M3820" s="3">
        <f t="shared" si="653"/>
        <v>0</v>
      </c>
      <c r="N3820" s="2">
        <f t="shared" si="658"/>
        <v>-17.610036071500186</v>
      </c>
      <c r="O3820" s="2">
        <f>IF('PV model'!$B$2&gt;0, 180-N3820,IF('PV model'!$B$2&lt;0,0-N3820,N3820))</f>
        <v>197.61003607150019</v>
      </c>
      <c r="P3820" s="2">
        <f>ABS(O3820-'PV model'!$B$5)</f>
        <v>7.3899639284998102</v>
      </c>
      <c r="Q3820" s="3">
        <f t="shared" si="654"/>
        <v>100.00830296189129</v>
      </c>
      <c r="R3820" s="3">
        <f t="shared" si="659"/>
        <v>0</v>
      </c>
      <c r="S3820" s="3">
        <f t="shared" si="655"/>
        <v>0</v>
      </c>
      <c r="T3820" s="3">
        <f>(0.5*(1-COS(RADIANS(90-$X$3)))*(D3820+E3820)*'PV model'!$B$4)</f>
        <v>0</v>
      </c>
      <c r="U3820" s="3">
        <f t="shared" si="660"/>
        <v>0</v>
      </c>
      <c r="V3820" s="3">
        <f>('PV model'!$B$13*(U3820/1000)*(1-'PV model'!$B$14*((20+C3820)-25))*'PV model'!$B$10)/'PV model'!$B$12</f>
        <v>0</v>
      </c>
    </row>
    <row r="3821" spans="1:22" x14ac:dyDescent="0.2">
      <c r="A3821" s="10">
        <f t="shared" si="664"/>
        <v>159</v>
      </c>
      <c r="B3821" s="10">
        <f t="shared" si="662"/>
        <v>24</v>
      </c>
      <c r="C3821" s="23">
        <v>8.9</v>
      </c>
      <c r="D3821" s="24">
        <v>0</v>
      </c>
      <c r="E3821" s="24">
        <v>0</v>
      </c>
      <c r="F3821" s="48"/>
      <c r="G3821" s="48"/>
      <c r="H3821" s="1">
        <f t="shared" si="663"/>
        <v>22.856358694696873</v>
      </c>
      <c r="I3821" s="1">
        <f t="shared" si="656"/>
        <v>1.1448073371313556</v>
      </c>
      <c r="J3821" s="4">
        <f>B3821+('PV model'!$B$3/15)+(I3821/60)</f>
        <v>23.742413455618856</v>
      </c>
      <c r="K3821" s="2">
        <f t="shared" si="657"/>
        <v>-176.13620183428284</v>
      </c>
      <c r="L3821" s="2">
        <f>DEGREES(ASIN((((COS(RADIANS('PV model'!$B$2))*COS(RADIANS(H3821))*COS(RADIANS(K3821)))+(SIN(RADIANS('PV model'!$B$2))*SIN(RADIANS(H3821)))))))</f>
        <v>-11.574250415852024</v>
      </c>
      <c r="M3821" s="3">
        <f t="shared" si="653"/>
        <v>0</v>
      </c>
      <c r="N3821" s="2">
        <f t="shared" si="658"/>
        <v>-3.634002679894222</v>
      </c>
      <c r="O3821" s="2">
        <f>IF('PV model'!$B$2&gt;0, 180-N3821,IF('PV model'!$B$2&lt;0,0-N3821,N3821))</f>
        <v>183.63400267989422</v>
      </c>
      <c r="P3821" s="2">
        <f>ABS(O3821-'PV model'!$B$5)</f>
        <v>21.365997320105777</v>
      </c>
      <c r="Q3821" s="3">
        <f t="shared" si="654"/>
        <v>101.57425041585202</v>
      </c>
      <c r="R3821" s="3">
        <f t="shared" si="659"/>
        <v>0</v>
      </c>
      <c r="S3821" s="3">
        <f t="shared" si="655"/>
        <v>0</v>
      </c>
      <c r="T3821" s="3">
        <f>(0.5*(1-COS(RADIANS(90-$X$3)))*(D3821+E3821)*'PV model'!$B$4)</f>
        <v>0</v>
      </c>
      <c r="U3821" s="3">
        <f t="shared" si="660"/>
        <v>0</v>
      </c>
      <c r="V3821" s="3">
        <f>('PV model'!$B$13*(U3821/1000)*(1-'PV model'!$B$14*((20+C3821)-25))*'PV model'!$B$10)/'PV model'!$B$12</f>
        <v>0</v>
      </c>
    </row>
    <row r="3822" spans="1:22" x14ac:dyDescent="0.2">
      <c r="A3822" s="10">
        <f t="shared" si="664"/>
        <v>160</v>
      </c>
      <c r="B3822" s="10">
        <f t="shared" si="662"/>
        <v>1</v>
      </c>
      <c r="C3822" s="23">
        <v>8.9</v>
      </c>
      <c r="D3822" s="24">
        <v>0</v>
      </c>
      <c r="E3822" s="24">
        <v>0</v>
      </c>
      <c r="F3822" s="48"/>
      <c r="G3822" s="48"/>
      <c r="H3822" s="1">
        <f t="shared" si="663"/>
        <v>22.944370206909497</v>
      </c>
      <c r="I3822" s="1">
        <f t="shared" si="656"/>
        <v>0.95674845020521349</v>
      </c>
      <c r="J3822" s="4">
        <f>B3822+('PV model'!$B$3/15)+(I3822/60)</f>
        <v>0.73927914083675361</v>
      </c>
      <c r="K3822" s="2">
        <f t="shared" si="657"/>
        <v>168.91081288744869</v>
      </c>
      <c r="L3822" s="2">
        <f>DEGREES(ASIN((((COS(RADIANS('PV model'!$B$2))*COS(RADIANS(H3822))*COS(RADIANS(K3822)))+(SIN(RADIANS('PV model'!$B$2))*SIN(RADIANS(H3822)))))))</f>
        <v>-10.986667731136018</v>
      </c>
      <c r="M3822" s="3">
        <f t="shared" si="653"/>
        <v>0</v>
      </c>
      <c r="N3822" s="2">
        <f t="shared" si="658"/>
        <v>10.394618234052103</v>
      </c>
      <c r="O3822" s="2">
        <f>IF('PV model'!$B$2&gt;0, 180-N3822,IF('PV model'!$B$2&lt;0,0-N3822,N3822))</f>
        <v>169.6053817659479</v>
      </c>
      <c r="P3822" s="2">
        <f>ABS(O3822-'PV model'!$B$5)</f>
        <v>35.394618234052103</v>
      </c>
      <c r="Q3822" s="3">
        <f t="shared" si="654"/>
        <v>100.98666773113602</v>
      </c>
      <c r="R3822" s="3">
        <f t="shared" si="659"/>
        <v>0</v>
      </c>
      <c r="S3822" s="3">
        <f t="shared" si="655"/>
        <v>0</v>
      </c>
      <c r="T3822" s="3">
        <f>(0.5*(1-COS(RADIANS(90-$X$3)))*(D3822+E3822)*'PV model'!$B$4)</f>
        <v>0</v>
      </c>
      <c r="U3822" s="3">
        <f t="shared" si="660"/>
        <v>0</v>
      </c>
      <c r="V3822" s="3">
        <f>('PV model'!$B$13*(U3822/1000)*(1-'PV model'!$B$14*((20+C3822)-25))*'PV model'!$B$10)/'PV model'!$B$12</f>
        <v>0</v>
      </c>
    </row>
    <row r="3823" spans="1:22" x14ac:dyDescent="0.2">
      <c r="A3823" s="10">
        <f t="shared" si="664"/>
        <v>160</v>
      </c>
      <c r="B3823" s="10">
        <f t="shared" si="662"/>
        <v>2</v>
      </c>
      <c r="C3823" s="23">
        <v>9</v>
      </c>
      <c r="D3823" s="24">
        <v>0</v>
      </c>
      <c r="E3823" s="24">
        <v>0</v>
      </c>
      <c r="F3823" s="48"/>
      <c r="G3823" s="48"/>
      <c r="H3823" s="1">
        <f t="shared" si="663"/>
        <v>22.944370206909497</v>
      </c>
      <c r="I3823" s="1">
        <f t="shared" si="656"/>
        <v>0.95674845020521349</v>
      </c>
      <c r="J3823" s="4">
        <f>B3823+('PV model'!$B$3/15)+(I3823/60)</f>
        <v>1.7392791408367536</v>
      </c>
      <c r="K3823" s="2">
        <f t="shared" si="657"/>
        <v>153.91081288744869</v>
      </c>
      <c r="L3823" s="2">
        <f>DEGREES(ASIN((((COS(RADIANS('PV model'!$B$2))*COS(RADIANS(H3823))*COS(RADIANS(K3823)))+(SIN(RADIANS('PV model'!$B$2))*SIN(RADIANS(H3823)))))))</f>
        <v>-8.4632102645838376</v>
      </c>
      <c r="M3823" s="3">
        <f t="shared" si="653"/>
        <v>0</v>
      </c>
      <c r="N3823" s="2">
        <f t="shared" si="658"/>
        <v>24.16936569182937</v>
      </c>
      <c r="O3823" s="2">
        <f>IF('PV model'!$B$2&gt;0, 180-N3823,IF('PV model'!$B$2&lt;0,0-N3823,N3823))</f>
        <v>155.83063430817063</v>
      </c>
      <c r="P3823" s="2">
        <f>ABS(O3823-'PV model'!$B$5)</f>
        <v>49.16936569182937</v>
      </c>
      <c r="Q3823" s="3">
        <f t="shared" si="654"/>
        <v>98.463210264583836</v>
      </c>
      <c r="R3823" s="3">
        <f t="shared" si="659"/>
        <v>0</v>
      </c>
      <c r="S3823" s="3">
        <f t="shared" si="655"/>
        <v>0</v>
      </c>
      <c r="T3823" s="3">
        <f>(0.5*(1-COS(RADIANS(90-$X$3)))*(D3823+E3823)*'PV model'!$B$4)</f>
        <v>0</v>
      </c>
      <c r="U3823" s="3">
        <f t="shared" si="660"/>
        <v>0</v>
      </c>
      <c r="V3823" s="3">
        <f>('PV model'!$B$13*(U3823/1000)*(1-'PV model'!$B$14*((20+C3823)-25))*'PV model'!$B$10)/'PV model'!$B$12</f>
        <v>0</v>
      </c>
    </row>
    <row r="3824" spans="1:22" x14ac:dyDescent="0.2">
      <c r="A3824" s="10">
        <f t="shared" si="664"/>
        <v>160</v>
      </c>
      <c r="B3824" s="10">
        <f t="shared" si="662"/>
        <v>3</v>
      </c>
      <c r="C3824" s="23">
        <v>9</v>
      </c>
      <c r="D3824" s="24">
        <v>0</v>
      </c>
      <c r="E3824" s="24">
        <v>0</v>
      </c>
      <c r="F3824" s="48"/>
      <c r="G3824" s="48"/>
      <c r="H3824" s="1">
        <f t="shared" si="663"/>
        <v>22.944370206909497</v>
      </c>
      <c r="I3824" s="1">
        <f t="shared" si="656"/>
        <v>0.95674845020521349</v>
      </c>
      <c r="J3824" s="4">
        <f>B3824+('PV model'!$B$3/15)+(I3824/60)</f>
        <v>2.7392791408367532</v>
      </c>
      <c r="K3824" s="2">
        <f t="shared" si="657"/>
        <v>138.91081288744869</v>
      </c>
      <c r="L3824" s="2">
        <f>DEGREES(ASIN((((COS(RADIANS('PV model'!$B$2))*COS(RADIANS(H3824))*COS(RADIANS(K3824)))+(SIN(RADIANS('PV model'!$B$2))*SIN(RADIANS(H3824)))))))</f>
        <v>-4.1199095899497911</v>
      </c>
      <c r="M3824" s="3">
        <f t="shared" si="653"/>
        <v>0</v>
      </c>
      <c r="N3824" s="2">
        <f t="shared" si="658"/>
        <v>37.358717115689565</v>
      </c>
      <c r="O3824" s="2">
        <f>IF('PV model'!$B$2&gt;0, 180-N3824,IF('PV model'!$B$2&lt;0,0-N3824,N3824))</f>
        <v>142.64128288431044</v>
      </c>
      <c r="P3824" s="2">
        <f>ABS(O3824-'PV model'!$B$5)</f>
        <v>62.358717115689558</v>
      </c>
      <c r="Q3824" s="3">
        <f t="shared" si="654"/>
        <v>94.119909589949785</v>
      </c>
      <c r="R3824" s="3">
        <f t="shared" si="659"/>
        <v>0</v>
      </c>
      <c r="S3824" s="3">
        <f t="shared" si="655"/>
        <v>0</v>
      </c>
      <c r="T3824" s="3">
        <f>(0.5*(1-COS(RADIANS(90-$X$3)))*(D3824+E3824)*'PV model'!$B$4)</f>
        <v>0</v>
      </c>
      <c r="U3824" s="3">
        <f t="shared" si="660"/>
        <v>0</v>
      </c>
      <c r="V3824" s="3">
        <f>('PV model'!$B$13*(U3824/1000)*(1-'PV model'!$B$14*((20+C3824)-25))*'PV model'!$B$10)/'PV model'!$B$12</f>
        <v>0</v>
      </c>
    </row>
    <row r="3825" spans="1:22" x14ac:dyDescent="0.2">
      <c r="A3825" s="10">
        <f t="shared" si="664"/>
        <v>160</v>
      </c>
      <c r="B3825" s="10">
        <f t="shared" si="662"/>
        <v>4</v>
      </c>
      <c r="C3825" s="23">
        <v>9.5</v>
      </c>
      <c r="D3825" s="24">
        <v>0</v>
      </c>
      <c r="E3825" s="24">
        <v>0.88200000000000001</v>
      </c>
      <c r="F3825" s="48"/>
      <c r="G3825" s="48"/>
      <c r="H3825" s="1">
        <f t="shared" si="663"/>
        <v>22.944370206909497</v>
      </c>
      <c r="I3825" s="1">
        <f t="shared" si="656"/>
        <v>0.95674845020521349</v>
      </c>
      <c r="J3825" s="4">
        <f>B3825+('PV model'!$B$3/15)+(I3825/60)</f>
        <v>3.7392791408367532</v>
      </c>
      <c r="K3825" s="2">
        <f t="shared" si="657"/>
        <v>123.9108128874487</v>
      </c>
      <c r="L3825" s="2">
        <f>DEGREES(ASIN((((COS(RADIANS('PV model'!$B$2))*COS(RADIANS(H3825))*COS(RADIANS(K3825)))+(SIN(RADIANS('PV model'!$B$2))*SIN(RADIANS(H3825)))))))</f>
        <v>1.7349905849047704</v>
      </c>
      <c r="M3825" s="3">
        <f t="shared" si="653"/>
        <v>1.7349905849047704</v>
      </c>
      <c r="N3825" s="2">
        <f t="shared" si="658"/>
        <v>49.871280641236837</v>
      </c>
      <c r="O3825" s="2">
        <f>IF('PV model'!$B$2&gt;0, 180-N3825,IF('PV model'!$B$2&lt;0,0-N3825,N3825))</f>
        <v>130.12871935876316</v>
      </c>
      <c r="P3825" s="2">
        <f>ABS(O3825-'PV model'!$B$5)</f>
        <v>74.871280641236837</v>
      </c>
      <c r="Q3825" s="3">
        <f t="shared" si="654"/>
        <v>88.265009415095221</v>
      </c>
      <c r="R3825" s="3">
        <f t="shared" si="659"/>
        <v>0</v>
      </c>
      <c r="S3825" s="3">
        <f t="shared" si="655"/>
        <v>0.88200000000000001</v>
      </c>
      <c r="T3825" s="3">
        <f>(0.5*(1-COS(RADIANS(90-$X$3)))*(D3825+E3825)*'PV model'!$B$4)</f>
        <v>0</v>
      </c>
      <c r="U3825" s="3">
        <f t="shared" si="660"/>
        <v>0.88200000000000001</v>
      </c>
      <c r="V3825" s="3">
        <f>('PV model'!$B$13*(U3825/1000)*(1-'PV model'!$B$14*((20+C3825)-25))*'PV model'!$B$10)/'PV model'!$B$12</f>
        <v>8.6577755039999982E-2</v>
      </c>
    </row>
    <row r="3826" spans="1:22" x14ac:dyDescent="0.2">
      <c r="A3826" s="10">
        <f t="shared" si="664"/>
        <v>160</v>
      </c>
      <c r="B3826" s="10">
        <f t="shared" si="662"/>
        <v>5</v>
      </c>
      <c r="C3826" s="23">
        <v>9.6</v>
      </c>
      <c r="D3826" s="24">
        <v>0</v>
      </c>
      <c r="E3826" s="24">
        <v>13.229999999999999</v>
      </c>
      <c r="F3826" s="48"/>
      <c r="G3826" s="48"/>
      <c r="H3826" s="1">
        <f t="shared" si="663"/>
        <v>22.944370206909497</v>
      </c>
      <c r="I3826" s="1">
        <f t="shared" si="656"/>
        <v>0.95674845020521349</v>
      </c>
      <c r="J3826" s="4">
        <f>B3826+('PV model'!$B$3/15)+(I3826/60)</f>
        <v>4.7392791408367536</v>
      </c>
      <c r="K3826" s="2">
        <f t="shared" si="657"/>
        <v>108.9108128874487</v>
      </c>
      <c r="L3826" s="2">
        <f>DEGREES(ASIN((((COS(RADIANS('PV model'!$B$2))*COS(RADIANS(H3826))*COS(RADIANS(K3826)))+(SIN(RADIANS('PV model'!$B$2))*SIN(RADIANS(H3826)))))))</f>
        <v>8.7560899835180948</v>
      </c>
      <c r="M3826" s="3">
        <f t="shared" si="653"/>
        <v>8.7560899835180948</v>
      </c>
      <c r="N3826" s="2">
        <f t="shared" si="658"/>
        <v>61.817941345048212</v>
      </c>
      <c r="O3826" s="2">
        <f>IF('PV model'!$B$2&gt;0, 180-N3826,IF('PV model'!$B$2&lt;0,0-N3826,N3826))</f>
        <v>118.18205865495179</v>
      </c>
      <c r="P3826" s="2">
        <f>ABS(O3826-'PV model'!$B$5)</f>
        <v>86.817941345048212</v>
      </c>
      <c r="Q3826" s="3">
        <f t="shared" si="654"/>
        <v>81.243910016481905</v>
      </c>
      <c r="R3826" s="3">
        <f t="shared" si="659"/>
        <v>0</v>
      </c>
      <c r="S3826" s="3">
        <f t="shared" si="655"/>
        <v>13.229999999999999</v>
      </c>
      <c r="T3826" s="3">
        <f>(0.5*(1-COS(RADIANS(90-$X$3)))*(D3826+E3826)*'PV model'!$B$4)</f>
        <v>0</v>
      </c>
      <c r="U3826" s="3">
        <f t="shared" si="660"/>
        <v>13.229999999999999</v>
      </c>
      <c r="V3826" s="3">
        <f>('PV model'!$B$13*(U3826/1000)*(1-'PV model'!$B$14*((20+C3826)-25))*'PV model'!$B$10)/'PV model'!$B$12</f>
        <v>1.2981373372799998</v>
      </c>
    </row>
    <row r="3827" spans="1:22" x14ac:dyDescent="0.2">
      <c r="A3827" s="10">
        <f t="shared" si="664"/>
        <v>160</v>
      </c>
      <c r="B3827" s="10">
        <f t="shared" si="662"/>
        <v>6</v>
      </c>
      <c r="C3827" s="23">
        <v>9.9</v>
      </c>
      <c r="D3827" s="24">
        <v>0</v>
      </c>
      <c r="E3827" s="24">
        <v>59.975999999999999</v>
      </c>
      <c r="F3827" s="48"/>
      <c r="G3827" s="48"/>
      <c r="H3827" s="1">
        <f t="shared" si="663"/>
        <v>22.944370206909497</v>
      </c>
      <c r="I3827" s="1">
        <f t="shared" si="656"/>
        <v>0.95674845020521349</v>
      </c>
      <c r="J3827" s="4">
        <f>B3827+('PV model'!$B$3/15)+(I3827/60)</f>
        <v>5.7392791408367536</v>
      </c>
      <c r="K3827" s="2">
        <f t="shared" si="657"/>
        <v>93.910812887448699</v>
      </c>
      <c r="L3827" s="2">
        <f>DEGREES(ASIN((((COS(RADIANS('PV model'!$B$2))*COS(RADIANS(H3827))*COS(RADIANS(K3827)))+(SIN(RADIANS('PV model'!$B$2))*SIN(RADIANS(H3827)))))))</f>
        <v>16.60072260835593</v>
      </c>
      <c r="M3827" s="3">
        <f t="shared" si="653"/>
        <v>16.60072260835593</v>
      </c>
      <c r="N3827" s="2">
        <f t="shared" si="658"/>
        <v>73.475661677978891</v>
      </c>
      <c r="O3827" s="2">
        <f>IF('PV model'!$B$2&gt;0, 180-N3827,IF('PV model'!$B$2&lt;0,0-N3827,N3827))</f>
        <v>106.52433832202111</v>
      </c>
      <c r="P3827" s="2">
        <f>ABS(O3827-'PV model'!$B$5)</f>
        <v>98.475661677978891</v>
      </c>
      <c r="Q3827" s="3">
        <f t="shared" si="654"/>
        <v>73.399277391644063</v>
      </c>
      <c r="R3827" s="3">
        <f t="shared" si="659"/>
        <v>0</v>
      </c>
      <c r="S3827" s="3">
        <f t="shared" si="655"/>
        <v>59.975999999999999</v>
      </c>
      <c r="T3827" s="3">
        <f>(0.5*(1-COS(RADIANS(90-$X$3)))*(D3827+E3827)*'PV model'!$B$4)</f>
        <v>0</v>
      </c>
      <c r="U3827" s="3">
        <f t="shared" si="660"/>
        <v>59.975999999999999</v>
      </c>
      <c r="V3827" s="3">
        <f>('PV model'!$B$13*(U3827/1000)*(1-'PV model'!$B$14*((20+C3827)-25))*'PV model'!$B$10)/'PV model'!$B$12</f>
        <v>5.8776950211840004</v>
      </c>
    </row>
    <row r="3828" spans="1:22" x14ac:dyDescent="0.2">
      <c r="A3828" s="10">
        <f t="shared" si="664"/>
        <v>160</v>
      </c>
      <c r="B3828" s="10">
        <f t="shared" si="662"/>
        <v>7</v>
      </c>
      <c r="C3828" s="23">
        <v>10</v>
      </c>
      <c r="D3828" s="24">
        <v>0</v>
      </c>
      <c r="E3828" s="24">
        <v>124.36200000000001</v>
      </c>
      <c r="F3828" s="48"/>
      <c r="G3828" s="48"/>
      <c r="H3828" s="1">
        <f t="shared" si="663"/>
        <v>22.944370206909497</v>
      </c>
      <c r="I3828" s="1">
        <f t="shared" si="656"/>
        <v>0.95674845020521349</v>
      </c>
      <c r="J3828" s="4">
        <f>B3828+('PV model'!$B$3/15)+(I3828/60)</f>
        <v>6.7392791408367536</v>
      </c>
      <c r="K3828" s="2">
        <f t="shared" si="657"/>
        <v>78.910812887448699</v>
      </c>
      <c r="L3828" s="2">
        <f>DEGREES(ASIN((((COS(RADIANS('PV model'!$B$2))*COS(RADIANS(H3828))*COS(RADIANS(K3828)))+(SIN(RADIANS('PV model'!$B$2))*SIN(RADIANS(H3828)))))))</f>
        <v>24.935442443011549</v>
      </c>
      <c r="M3828" s="3">
        <f t="shared" si="653"/>
        <v>24.935442443011549</v>
      </c>
      <c r="N3828" s="2">
        <f t="shared" si="658"/>
        <v>85.265975106480496</v>
      </c>
      <c r="O3828" s="2">
        <f>IF('PV model'!$B$2&gt;0, 180-N3828,IF('PV model'!$B$2&lt;0,0-N3828,N3828))</f>
        <v>94.734024893519504</v>
      </c>
      <c r="P3828" s="2">
        <f>ABS(O3828-'PV model'!$B$5)</f>
        <v>110.2659751064805</v>
      </c>
      <c r="Q3828" s="3">
        <f t="shared" si="654"/>
        <v>65.064557556988461</v>
      </c>
      <c r="R3828" s="3">
        <f t="shared" si="659"/>
        <v>0</v>
      </c>
      <c r="S3828" s="3">
        <f t="shared" si="655"/>
        <v>124.36200000000001</v>
      </c>
      <c r="T3828" s="3">
        <f>(0.5*(1-COS(RADIANS(90-$X$3)))*(D3828+E3828)*'PV model'!$B$4)</f>
        <v>0</v>
      </c>
      <c r="U3828" s="3">
        <f t="shared" si="660"/>
        <v>124.36200000000001</v>
      </c>
      <c r="V3828" s="3">
        <f>('PV model'!$B$13*(U3828/1000)*(1-'PV model'!$B$14*((20+C3828)-25))*'PV model'!$B$10)/'PV model'!$B$12</f>
        <v>12.182601009599999</v>
      </c>
    </row>
    <row r="3829" spans="1:22" x14ac:dyDescent="0.2">
      <c r="A3829" s="10">
        <f t="shared" si="664"/>
        <v>160</v>
      </c>
      <c r="B3829" s="10">
        <f t="shared" si="662"/>
        <v>8</v>
      </c>
      <c r="C3829" s="23">
        <v>11</v>
      </c>
      <c r="D3829" s="24">
        <v>0</v>
      </c>
      <c r="E3829" s="24">
        <v>106.72200000000001</v>
      </c>
      <c r="F3829" s="48"/>
      <c r="G3829" s="48"/>
      <c r="H3829" s="1">
        <f t="shared" si="663"/>
        <v>22.944370206909497</v>
      </c>
      <c r="I3829" s="1">
        <f t="shared" si="656"/>
        <v>0.95674845020521349</v>
      </c>
      <c r="J3829" s="4">
        <f>B3829+('PV model'!$B$3/15)+(I3829/60)</f>
        <v>7.7392791408367536</v>
      </c>
      <c r="K3829" s="2">
        <f t="shared" si="657"/>
        <v>63.910812887448699</v>
      </c>
      <c r="L3829" s="2">
        <f>DEGREES(ASIN((((COS(RADIANS('PV model'!$B$2))*COS(RADIANS(H3829))*COS(RADIANS(K3829)))+(SIN(RADIANS('PV model'!$B$2))*SIN(RADIANS(H3829)))))))</f>
        <v>33.412057855334595</v>
      </c>
      <c r="M3829" s="3">
        <f t="shared" si="653"/>
        <v>33.412057855334595</v>
      </c>
      <c r="N3829" s="2">
        <f t="shared" si="658"/>
        <v>82.22358174974336</v>
      </c>
      <c r="O3829" s="2">
        <f>IF('PV model'!$B$2&gt;0, 180-N3829,IF('PV model'!$B$2&lt;0,0-N3829,N3829))</f>
        <v>97.77641825025664</v>
      </c>
      <c r="P3829" s="2">
        <f>ABS(O3829-'PV model'!$B$5)</f>
        <v>107.22358174974336</v>
      </c>
      <c r="Q3829" s="3">
        <f t="shared" si="654"/>
        <v>56.587942144665398</v>
      </c>
      <c r="R3829" s="3">
        <f t="shared" si="659"/>
        <v>0</v>
      </c>
      <c r="S3829" s="3">
        <f t="shared" si="655"/>
        <v>106.72200000000001</v>
      </c>
      <c r="T3829" s="3">
        <f>(0.5*(1-COS(RADIANS(90-$X$3)))*(D3829+E3829)*'PV model'!$B$4)</f>
        <v>0</v>
      </c>
      <c r="U3829" s="3">
        <f t="shared" si="660"/>
        <v>106.72200000000001</v>
      </c>
      <c r="V3829" s="3">
        <f>('PV model'!$B$13*(U3829/1000)*(1-'PV model'!$B$14*((20+C3829)-25))*'PV model'!$B$10)/'PV model'!$B$12</f>
        <v>10.411900773120001</v>
      </c>
    </row>
    <row r="3830" spans="1:22" x14ac:dyDescent="0.2">
      <c r="A3830" s="10">
        <f t="shared" si="664"/>
        <v>160</v>
      </c>
      <c r="B3830" s="10">
        <f t="shared" si="662"/>
        <v>9</v>
      </c>
      <c r="C3830" s="23">
        <v>10.8</v>
      </c>
      <c r="D3830" s="24">
        <v>0</v>
      </c>
      <c r="E3830" s="24">
        <v>144.648</v>
      </c>
      <c r="F3830" s="48"/>
      <c r="G3830" s="48"/>
      <c r="H3830" s="1">
        <f t="shared" si="663"/>
        <v>22.944370206909497</v>
      </c>
      <c r="I3830" s="1">
        <f t="shared" si="656"/>
        <v>0.95674845020521349</v>
      </c>
      <c r="J3830" s="4">
        <f>B3830+('PV model'!$B$3/15)+(I3830/60)</f>
        <v>8.7392791408367536</v>
      </c>
      <c r="K3830" s="2">
        <f t="shared" si="657"/>
        <v>48.910812887448699</v>
      </c>
      <c r="L3830" s="2">
        <f>DEGREES(ASIN((((COS(RADIANS('PV model'!$B$2))*COS(RADIANS(H3830))*COS(RADIANS(K3830)))+(SIN(RADIANS('PV model'!$B$2))*SIN(RADIANS(H3830)))))))</f>
        <v>41.612095440823623</v>
      </c>
      <c r="M3830" s="3">
        <f t="shared" si="653"/>
        <v>41.612095440823623</v>
      </c>
      <c r="N3830" s="2">
        <f t="shared" si="658"/>
        <v>68.172935363680793</v>
      </c>
      <c r="O3830" s="2">
        <f>IF('PV model'!$B$2&gt;0, 180-N3830,IF('PV model'!$B$2&lt;0,0-N3830,N3830))</f>
        <v>111.82706463631921</v>
      </c>
      <c r="P3830" s="2">
        <f>ABS(O3830-'PV model'!$B$5)</f>
        <v>93.172935363680793</v>
      </c>
      <c r="Q3830" s="3">
        <f t="shared" si="654"/>
        <v>48.387904559176377</v>
      </c>
      <c r="R3830" s="3">
        <f t="shared" si="659"/>
        <v>0</v>
      </c>
      <c r="S3830" s="3">
        <f t="shared" si="655"/>
        <v>144.648</v>
      </c>
      <c r="T3830" s="3">
        <f>(0.5*(1-COS(RADIANS(90-$X$3)))*(D3830+E3830)*'PV model'!$B$4)</f>
        <v>0</v>
      </c>
      <c r="U3830" s="3">
        <f t="shared" si="660"/>
        <v>144.648</v>
      </c>
      <c r="V3830" s="3">
        <f>('PV model'!$B$13*(U3830/1000)*(1-'PV model'!$B$14*((20+C3830)-25))*'PV model'!$B$10)/'PV model'!$B$12</f>
        <v>14.123564953343999</v>
      </c>
    </row>
    <row r="3831" spans="1:22" x14ac:dyDescent="0.2">
      <c r="A3831" s="10">
        <f t="shared" si="664"/>
        <v>160</v>
      </c>
      <c r="B3831" s="10">
        <f t="shared" si="662"/>
        <v>10</v>
      </c>
      <c r="C3831" s="23">
        <v>12</v>
      </c>
      <c r="D3831" s="24">
        <v>1.1224499999999999</v>
      </c>
      <c r="E3831" s="24">
        <v>176.4</v>
      </c>
      <c r="F3831" s="48"/>
      <c r="G3831" s="48"/>
      <c r="H3831" s="1">
        <f t="shared" si="663"/>
        <v>22.944370206909497</v>
      </c>
      <c r="I3831" s="1">
        <f t="shared" si="656"/>
        <v>0.95674845020521349</v>
      </c>
      <c r="J3831" s="4">
        <f>B3831+('PV model'!$B$3/15)+(I3831/60)</f>
        <v>9.7392791408367536</v>
      </c>
      <c r="K3831" s="2">
        <f t="shared" si="657"/>
        <v>33.910812887448699</v>
      </c>
      <c r="L3831" s="2">
        <f>DEGREES(ASIN((((COS(RADIANS('PV model'!$B$2))*COS(RADIANS(H3831))*COS(RADIANS(K3831)))+(SIN(RADIANS('PV model'!$B$2))*SIN(RADIANS(H3831)))))))</f>
        <v>48.951139604315536</v>
      </c>
      <c r="M3831" s="3">
        <f t="shared" si="653"/>
        <v>48.951139604315536</v>
      </c>
      <c r="N3831" s="2">
        <f t="shared" si="658"/>
        <v>51.475062642642747</v>
      </c>
      <c r="O3831" s="2">
        <f>IF('PV model'!$B$2&gt;0, 180-N3831,IF('PV model'!$B$2&lt;0,0-N3831,N3831))</f>
        <v>128.52493735735726</v>
      </c>
      <c r="P3831" s="2">
        <f>ABS(O3831-'PV model'!$B$5)</f>
        <v>76.47506264264274</v>
      </c>
      <c r="Q3831" s="3">
        <f t="shared" si="654"/>
        <v>41.048860395684464</v>
      </c>
      <c r="R3831" s="3">
        <f t="shared" si="659"/>
        <v>1.1224499999999999</v>
      </c>
      <c r="S3831" s="3">
        <f t="shared" si="655"/>
        <v>177.15205744465095</v>
      </c>
      <c r="T3831" s="3">
        <f>(0.5*(1-COS(RADIANS(90-$X$3)))*(D3831+E3831)*'PV model'!$B$4)</f>
        <v>0</v>
      </c>
      <c r="U3831" s="3">
        <f t="shared" si="660"/>
        <v>178.27450744465094</v>
      </c>
      <c r="V3831" s="3">
        <f>('PV model'!$B$13*(U3831/1000)*(1-'PV model'!$B$14*((20+C3831)-25))*'PV model'!$B$10)/'PV model'!$B$12</f>
        <v>17.321350810770621</v>
      </c>
    </row>
    <row r="3832" spans="1:22" x14ac:dyDescent="0.2">
      <c r="A3832" s="10">
        <f t="shared" si="664"/>
        <v>160</v>
      </c>
      <c r="B3832" s="10">
        <f t="shared" si="662"/>
        <v>11</v>
      </c>
      <c r="C3832" s="23">
        <v>11.6</v>
      </c>
      <c r="D3832" s="24">
        <v>1.1224499999999999</v>
      </c>
      <c r="E3832" s="24">
        <v>201.97800000000001</v>
      </c>
      <c r="F3832" s="48"/>
      <c r="G3832" s="48"/>
      <c r="H3832" s="1">
        <f t="shared" si="663"/>
        <v>22.944370206909497</v>
      </c>
      <c r="I3832" s="1">
        <f t="shared" si="656"/>
        <v>0.95674845020521349</v>
      </c>
      <c r="J3832" s="4">
        <f>B3832+('PV model'!$B$3/15)+(I3832/60)</f>
        <v>10.739279140836754</v>
      </c>
      <c r="K3832" s="2">
        <f t="shared" si="657"/>
        <v>18.910812887448696</v>
      </c>
      <c r="L3832" s="2">
        <f>DEGREES(ASIN((((COS(RADIANS('PV model'!$B$2))*COS(RADIANS(H3832))*COS(RADIANS(K3832)))+(SIN(RADIANS('PV model'!$B$2))*SIN(RADIANS(H3832)))))))</f>
        <v>54.559281129201644</v>
      </c>
      <c r="M3832" s="3">
        <f t="shared" si="653"/>
        <v>54.559281129201644</v>
      </c>
      <c r="N3832" s="2">
        <f t="shared" si="658"/>
        <v>30.977474689149279</v>
      </c>
      <c r="O3832" s="2">
        <f>IF('PV model'!$B$2&gt;0, 180-N3832,IF('PV model'!$B$2&lt;0,0-N3832,N3832))</f>
        <v>149.02252531085071</v>
      </c>
      <c r="P3832" s="2">
        <f>ABS(O3832-'PV model'!$B$5)</f>
        <v>55.97747468914929</v>
      </c>
      <c r="Q3832" s="3">
        <f t="shared" si="654"/>
        <v>35.440718870798349</v>
      </c>
      <c r="R3832" s="3">
        <f t="shared" si="659"/>
        <v>1.1224499999999999</v>
      </c>
      <c r="S3832" s="3">
        <f t="shared" si="655"/>
        <v>202.66024208116488</v>
      </c>
      <c r="T3832" s="3">
        <f>(0.5*(1-COS(RADIANS(90-$X$3)))*(D3832+E3832)*'PV model'!$B$4)</f>
        <v>0</v>
      </c>
      <c r="U3832" s="3">
        <f t="shared" si="660"/>
        <v>203.78269208116487</v>
      </c>
      <c r="V3832" s="3">
        <f>('PV model'!$B$13*(U3832/1000)*(1-'PV model'!$B$14*((20+C3832)-25))*'PV model'!$B$10)/'PV model'!$B$12</f>
        <v>19.832346787861802</v>
      </c>
    </row>
    <row r="3833" spans="1:22" x14ac:dyDescent="0.2">
      <c r="A3833" s="10">
        <f t="shared" si="664"/>
        <v>160</v>
      </c>
      <c r="B3833" s="10">
        <f t="shared" si="662"/>
        <v>12</v>
      </c>
      <c r="C3833" s="23">
        <v>13.3</v>
      </c>
      <c r="D3833" s="24">
        <v>1.1224499999999999</v>
      </c>
      <c r="E3833" s="24">
        <v>216.97200000000001</v>
      </c>
      <c r="F3833" s="48"/>
      <c r="G3833" s="48"/>
      <c r="H3833" s="1">
        <f t="shared" si="663"/>
        <v>22.944370206909497</v>
      </c>
      <c r="I3833" s="1">
        <f t="shared" si="656"/>
        <v>0.95674845020521349</v>
      </c>
      <c r="J3833" s="4">
        <f>B3833+('PV model'!$B$3/15)+(I3833/60)</f>
        <v>11.739279140836754</v>
      </c>
      <c r="K3833" s="2">
        <f t="shared" si="657"/>
        <v>3.9108128874486958</v>
      </c>
      <c r="L3833" s="2">
        <f>DEGREES(ASIN((((COS(RADIANS('PV model'!$B$2))*COS(RADIANS(H3833))*COS(RADIANS(K3833)))+(SIN(RADIANS('PV model'!$B$2))*SIN(RADIANS(H3833)))))))</f>
        <v>57.31527720698972</v>
      </c>
      <c r="M3833" s="3">
        <f t="shared" si="653"/>
        <v>57.31527720698972</v>
      </c>
      <c r="N3833" s="2">
        <f t="shared" si="658"/>
        <v>6.6790093579533636</v>
      </c>
      <c r="O3833" s="2">
        <f>IF('PV model'!$B$2&gt;0, 180-N3833,IF('PV model'!$B$2&lt;0,0-N3833,N3833))</f>
        <v>173.32099064204664</v>
      </c>
      <c r="P3833" s="2">
        <f>ABS(O3833-'PV model'!$B$5)</f>
        <v>31.679009357953362</v>
      </c>
      <c r="Q3833" s="3">
        <f t="shared" si="654"/>
        <v>32.68472279301028</v>
      </c>
      <c r="R3833" s="3">
        <f t="shared" si="659"/>
        <v>1.1224500000000002</v>
      </c>
      <c r="S3833" s="3">
        <f t="shared" si="655"/>
        <v>217.6147377113156</v>
      </c>
      <c r="T3833" s="3">
        <f>(0.5*(1-COS(RADIANS(90-$X$3)))*(D3833+E3833)*'PV model'!$B$4)</f>
        <v>0</v>
      </c>
      <c r="U3833" s="3">
        <f t="shared" si="660"/>
        <v>218.73718771131558</v>
      </c>
      <c r="V3833" s="3">
        <f>('PV model'!$B$13*(U3833/1000)*(1-'PV model'!$B$14*((20+C3833)-25))*'PV model'!$B$10)/'PV model'!$B$12</f>
        <v>21.139052303406817</v>
      </c>
    </row>
    <row r="3834" spans="1:22" x14ac:dyDescent="0.2">
      <c r="A3834" s="10">
        <f t="shared" si="664"/>
        <v>160</v>
      </c>
      <c r="B3834" s="10">
        <f t="shared" si="662"/>
        <v>13</v>
      </c>
      <c r="C3834" s="23">
        <v>14.7</v>
      </c>
      <c r="D3834" s="24">
        <v>132.44909999999999</v>
      </c>
      <c r="E3834" s="24">
        <v>332.51400000000001</v>
      </c>
      <c r="F3834" s="48"/>
      <c r="G3834" s="48"/>
      <c r="H3834" s="1">
        <f t="shared" si="663"/>
        <v>22.944370206909497</v>
      </c>
      <c r="I3834" s="1">
        <f t="shared" si="656"/>
        <v>0.95674845020521349</v>
      </c>
      <c r="J3834" s="4">
        <f>B3834+('PV model'!$B$3/15)+(I3834/60)</f>
        <v>12.739279140836754</v>
      </c>
      <c r="K3834" s="2">
        <f t="shared" si="657"/>
        <v>-11.089187112551304</v>
      </c>
      <c r="L3834" s="2">
        <f>DEGREES(ASIN((((COS(RADIANS('PV model'!$B$2))*COS(RADIANS(H3834))*COS(RADIANS(K3834)))+(SIN(RADIANS('PV model'!$B$2))*SIN(RADIANS(H3834)))))))</f>
        <v>56.421689943448406</v>
      </c>
      <c r="M3834" s="3">
        <f t="shared" si="653"/>
        <v>56.421689943448406</v>
      </c>
      <c r="N3834" s="2">
        <f t="shared" si="658"/>
        <v>-18.677734362237249</v>
      </c>
      <c r="O3834" s="2">
        <f>IF('PV model'!$B$2&gt;0, 180-N3834,IF('PV model'!$B$2&lt;0,0-N3834,N3834))</f>
        <v>198.67773436223726</v>
      </c>
      <c r="P3834" s="2">
        <f>ABS(O3834-'PV model'!$B$5)</f>
        <v>6.3222656377627402</v>
      </c>
      <c r="Q3834" s="3">
        <f t="shared" si="654"/>
        <v>33.578310056551594</v>
      </c>
      <c r="R3834" s="3">
        <f t="shared" si="659"/>
        <v>132.44909999999999</v>
      </c>
      <c r="S3834" s="3">
        <f t="shared" si="655"/>
        <v>381.95791724926352</v>
      </c>
      <c r="T3834" s="3">
        <f>(0.5*(1-COS(RADIANS(90-$X$3)))*(D3834+E3834)*'PV model'!$B$4)</f>
        <v>0</v>
      </c>
      <c r="U3834" s="3">
        <f t="shared" si="660"/>
        <v>514.4070172492635</v>
      </c>
      <c r="V3834" s="3">
        <f>('PV model'!$B$13*(U3834/1000)*(1-'PV model'!$B$14*((20+C3834)-25))*'PV model'!$B$10)/'PV model'!$B$12</f>
        <v>49.425024577000002</v>
      </c>
    </row>
    <row r="3835" spans="1:22" x14ac:dyDescent="0.2">
      <c r="A3835" s="10">
        <f t="shared" si="664"/>
        <v>160</v>
      </c>
      <c r="B3835" s="10">
        <f t="shared" si="662"/>
        <v>14</v>
      </c>
      <c r="C3835" s="23">
        <v>16.100000000000001</v>
      </c>
      <c r="D3835" s="24">
        <v>77.44905</v>
      </c>
      <c r="E3835" s="24">
        <v>356.32800000000003</v>
      </c>
      <c r="F3835" s="48"/>
      <c r="G3835" s="48"/>
      <c r="H3835" s="1">
        <f t="shared" si="663"/>
        <v>22.944370206909497</v>
      </c>
      <c r="I3835" s="1">
        <f t="shared" si="656"/>
        <v>0.95674845020521349</v>
      </c>
      <c r="J3835" s="4">
        <f>B3835+('PV model'!$B$3/15)+(I3835/60)</f>
        <v>13.739279140836754</v>
      </c>
      <c r="K3835" s="2">
        <f t="shared" si="657"/>
        <v>-26.089187112551304</v>
      </c>
      <c r="L3835" s="2">
        <f>DEGREES(ASIN((((COS(RADIANS('PV model'!$B$2))*COS(RADIANS(H3835))*COS(RADIANS(K3835)))+(SIN(RADIANS('PV model'!$B$2))*SIN(RADIANS(H3835)))))))</f>
        <v>52.159766657354268</v>
      </c>
      <c r="M3835" s="3">
        <f t="shared" si="653"/>
        <v>52.159766657354268</v>
      </c>
      <c r="N3835" s="2">
        <f t="shared" si="658"/>
        <v>-41.311313479894615</v>
      </c>
      <c r="O3835" s="2">
        <f>IF('PV model'!$B$2&gt;0, 180-N3835,IF('PV model'!$B$2&lt;0,0-N3835,N3835))</f>
        <v>221.31131347989461</v>
      </c>
      <c r="P3835" s="2">
        <f>ABS(O3835-'PV model'!$B$5)</f>
        <v>16.311313479894608</v>
      </c>
      <c r="Q3835" s="3">
        <f t="shared" si="654"/>
        <v>37.840233342645732</v>
      </c>
      <c r="R3835" s="3">
        <f t="shared" si="659"/>
        <v>77.44905</v>
      </c>
      <c r="S3835" s="3">
        <f t="shared" si="655"/>
        <v>394.45775100012276</v>
      </c>
      <c r="T3835" s="3">
        <f>(0.5*(1-COS(RADIANS(90-$X$3)))*(D3835+E3835)*'PV model'!$B$4)</f>
        <v>0</v>
      </c>
      <c r="U3835" s="3">
        <f t="shared" si="660"/>
        <v>471.90680100012275</v>
      </c>
      <c r="V3835" s="3">
        <f>('PV model'!$B$13*(U3835/1000)*(1-'PV model'!$B$14*((20+C3835)-25))*'PV model'!$B$10)/'PV model'!$B$12</f>
        <v>45.077375738010304</v>
      </c>
    </row>
    <row r="3836" spans="1:22" x14ac:dyDescent="0.2">
      <c r="A3836" s="10">
        <f t="shared" si="664"/>
        <v>160</v>
      </c>
      <c r="B3836" s="10">
        <f t="shared" si="662"/>
        <v>15</v>
      </c>
      <c r="C3836" s="23">
        <v>15.7</v>
      </c>
      <c r="D3836" s="24">
        <v>3.3673500000000001</v>
      </c>
      <c r="E3836" s="24">
        <v>194.04</v>
      </c>
      <c r="F3836" s="48"/>
      <c r="G3836" s="48"/>
      <c r="H3836" s="1">
        <f t="shared" si="663"/>
        <v>22.944370206909497</v>
      </c>
      <c r="I3836" s="1">
        <f t="shared" si="656"/>
        <v>0.95674845020521349</v>
      </c>
      <c r="J3836" s="4">
        <f>B3836+('PV model'!$B$3/15)+(I3836/60)</f>
        <v>14.739279140836754</v>
      </c>
      <c r="K3836" s="2">
        <f t="shared" si="657"/>
        <v>-41.089187112551301</v>
      </c>
      <c r="L3836" s="2">
        <f>DEGREES(ASIN((((COS(RADIANS('PV model'!$B$2))*COS(RADIANS(H3836))*COS(RADIANS(K3836)))+(SIN(RADIANS('PV model'!$B$2))*SIN(RADIANS(H3836)))))))</f>
        <v>45.59356860583361</v>
      </c>
      <c r="M3836" s="3">
        <f t="shared" si="653"/>
        <v>45.59356860583361</v>
      </c>
      <c r="N3836" s="2">
        <f t="shared" si="658"/>
        <v>-59.875701705915183</v>
      </c>
      <c r="O3836" s="2">
        <f>IF('PV model'!$B$2&gt;0, 180-N3836,IF('PV model'!$B$2&lt;0,0-N3836,N3836))</f>
        <v>239.87570170591519</v>
      </c>
      <c r="P3836" s="2">
        <f>ABS(O3836-'PV model'!$B$5)</f>
        <v>34.875701705915191</v>
      </c>
      <c r="Q3836" s="3">
        <f t="shared" si="654"/>
        <v>44.40643139416639</v>
      </c>
      <c r="R3836" s="3">
        <f t="shared" si="659"/>
        <v>3.3673500000000001</v>
      </c>
      <c r="S3836" s="3">
        <f t="shared" si="655"/>
        <v>196.35478598404765</v>
      </c>
      <c r="T3836" s="3">
        <f>(0.5*(1-COS(RADIANS(90-$X$3)))*(D3836+E3836)*'PV model'!$B$4)</f>
        <v>0</v>
      </c>
      <c r="U3836" s="3">
        <f t="shared" si="660"/>
        <v>199.72213598404764</v>
      </c>
      <c r="V3836" s="3">
        <f>('PV model'!$B$13*(U3836/1000)*(1-'PV model'!$B$14*((20+C3836)-25))*'PV model'!$B$10)/'PV model'!$B$12</f>
        <v>19.10975589525048</v>
      </c>
    </row>
    <row r="3837" spans="1:22" x14ac:dyDescent="0.2">
      <c r="A3837" s="10">
        <f t="shared" si="664"/>
        <v>160</v>
      </c>
      <c r="B3837" s="10">
        <f t="shared" si="662"/>
        <v>16</v>
      </c>
      <c r="C3837" s="23">
        <v>16</v>
      </c>
      <c r="D3837" s="24">
        <v>116.73479999999999</v>
      </c>
      <c r="E3837" s="24">
        <v>257.54399999999998</v>
      </c>
      <c r="F3837" s="48"/>
      <c r="G3837" s="48"/>
      <c r="H3837" s="1">
        <f t="shared" si="663"/>
        <v>22.944370206909497</v>
      </c>
      <c r="I3837" s="1">
        <f t="shared" si="656"/>
        <v>0.95674845020521349</v>
      </c>
      <c r="J3837" s="4">
        <f>B3837+('PV model'!$B$3/15)+(I3837/60)</f>
        <v>15.739279140836754</v>
      </c>
      <c r="K3837" s="2">
        <f t="shared" si="657"/>
        <v>-56.089187112551301</v>
      </c>
      <c r="L3837" s="2">
        <f>DEGREES(ASIN((((COS(RADIANS('PV model'!$B$2))*COS(RADIANS(H3837))*COS(RADIANS(K3837)))+(SIN(RADIANS('PV model'!$B$2))*SIN(RADIANS(H3837)))))))</f>
        <v>37.754068864395961</v>
      </c>
      <c r="M3837" s="3">
        <f t="shared" si="653"/>
        <v>37.754068864395961</v>
      </c>
      <c r="N3837" s="2">
        <f t="shared" si="658"/>
        <v>-75.152635000182585</v>
      </c>
      <c r="O3837" s="2">
        <f>IF('PV model'!$B$2&gt;0, 180-N3837,IF('PV model'!$B$2&lt;0,0-N3837,N3837))</f>
        <v>255.15263500018258</v>
      </c>
      <c r="P3837" s="2">
        <f>ABS(O3837-'PV model'!$B$5)</f>
        <v>50.152635000182585</v>
      </c>
      <c r="Q3837" s="3">
        <f t="shared" si="654"/>
        <v>52.245931135604039</v>
      </c>
      <c r="R3837" s="3">
        <f t="shared" si="659"/>
        <v>116.73479999999998</v>
      </c>
      <c r="S3837" s="3">
        <f t="shared" si="655"/>
        <v>308.97747053703432</v>
      </c>
      <c r="T3837" s="3">
        <f>(0.5*(1-COS(RADIANS(90-$X$3)))*(D3837+E3837)*'PV model'!$B$4)</f>
        <v>0</v>
      </c>
      <c r="U3837" s="3">
        <f t="shared" si="660"/>
        <v>425.71227053703433</v>
      </c>
      <c r="V3837" s="3">
        <f>('PV model'!$B$13*(U3837/1000)*(1-'PV model'!$B$14*((20+C3837)-25))*'PV model'!$B$10)/'PV model'!$B$12</f>
        <v>40.681813826115146</v>
      </c>
    </row>
    <row r="3838" spans="1:22" x14ac:dyDescent="0.2">
      <c r="A3838" s="10">
        <f t="shared" si="664"/>
        <v>160</v>
      </c>
      <c r="B3838" s="10">
        <f t="shared" si="662"/>
        <v>17</v>
      </c>
      <c r="C3838" s="23">
        <v>16.600000000000001</v>
      </c>
      <c r="D3838" s="24">
        <v>55.000050000000002</v>
      </c>
      <c r="E3838" s="24">
        <v>229.32</v>
      </c>
      <c r="F3838" s="48"/>
      <c r="G3838" s="48"/>
      <c r="H3838" s="1">
        <f t="shared" si="663"/>
        <v>22.944370206909497</v>
      </c>
      <c r="I3838" s="1">
        <f t="shared" si="656"/>
        <v>0.95674845020521349</v>
      </c>
      <c r="J3838" s="4">
        <f>B3838+('PV model'!$B$3/15)+(I3838/60)</f>
        <v>16.739279140836754</v>
      </c>
      <c r="K3838" s="2">
        <f t="shared" si="657"/>
        <v>-71.089187112551301</v>
      </c>
      <c r="L3838" s="2">
        <f>DEGREES(ASIN((((COS(RADIANS('PV model'!$B$2))*COS(RADIANS(H3838))*COS(RADIANS(K3838)))+(SIN(RADIANS('PV model'!$B$2))*SIN(RADIANS(H3838)))))))</f>
        <v>29.361725641394315</v>
      </c>
      <c r="M3838" s="3">
        <f t="shared" si="653"/>
        <v>29.361725641394315</v>
      </c>
      <c r="N3838" s="2">
        <f t="shared" si="658"/>
        <v>-88.345856886630372</v>
      </c>
      <c r="O3838" s="2">
        <f>IF('PV model'!$B$2&gt;0, 180-N3838,IF('PV model'!$B$2&lt;0,0-N3838,N3838))</f>
        <v>268.34585688663037</v>
      </c>
      <c r="P3838" s="2">
        <f>ABS(O3838-'PV model'!$B$5)</f>
        <v>63.345856886630372</v>
      </c>
      <c r="Q3838" s="3">
        <f t="shared" si="654"/>
        <v>60.638274358605685</v>
      </c>
      <c r="R3838" s="3">
        <f t="shared" si="659"/>
        <v>55.000050000000009</v>
      </c>
      <c r="S3838" s="3">
        <f t="shared" si="655"/>
        <v>257.02968701496928</v>
      </c>
      <c r="T3838" s="3">
        <f>(0.5*(1-COS(RADIANS(90-$X$3)))*(D3838+E3838)*'PV model'!$B$4)</f>
        <v>0</v>
      </c>
      <c r="U3838" s="3">
        <f t="shared" si="660"/>
        <v>312.02973701496927</v>
      </c>
      <c r="V3838" s="3">
        <f>('PV model'!$B$13*(U3838/1000)*(1-'PV model'!$B$14*((20+C3838)-25))*'PV model'!$B$10)/'PV model'!$B$12</f>
        <v>29.74325365945877</v>
      </c>
    </row>
    <row r="3839" spans="1:22" x14ac:dyDescent="0.2">
      <c r="A3839" s="10">
        <f t="shared" si="664"/>
        <v>160</v>
      </c>
      <c r="B3839" s="10">
        <f t="shared" si="662"/>
        <v>18</v>
      </c>
      <c r="C3839" s="23">
        <v>15.9</v>
      </c>
      <c r="D3839" s="24">
        <v>26.938800000000001</v>
      </c>
      <c r="E3839" s="24">
        <v>169.34400000000002</v>
      </c>
      <c r="F3839" s="48"/>
      <c r="G3839" s="48"/>
      <c r="H3839" s="1">
        <f t="shared" si="663"/>
        <v>22.944370206909497</v>
      </c>
      <c r="I3839" s="1">
        <f t="shared" si="656"/>
        <v>0.95674845020521349</v>
      </c>
      <c r="J3839" s="4">
        <f>B3839+('PV model'!$B$3/15)+(I3839/60)</f>
        <v>17.739279140836754</v>
      </c>
      <c r="K3839" s="2">
        <f t="shared" si="657"/>
        <v>-86.089187112551301</v>
      </c>
      <c r="L3839" s="2">
        <f>DEGREES(ASIN((((COS(RADIANS('PV model'!$B$2))*COS(RADIANS(H3839))*COS(RADIANS(K3839)))+(SIN(RADIANS('PV model'!$B$2))*SIN(RADIANS(H3839)))))))</f>
        <v>20.906847591263194</v>
      </c>
      <c r="M3839" s="3">
        <f t="shared" si="653"/>
        <v>20.906847591263194</v>
      </c>
      <c r="N3839" s="2">
        <f t="shared" si="658"/>
        <v>-79.574384018795072</v>
      </c>
      <c r="O3839" s="2">
        <f>IF('PV model'!$B$2&gt;0, 180-N3839,IF('PV model'!$B$2&lt;0,0-N3839,N3839))</f>
        <v>259.57438401879506</v>
      </c>
      <c r="P3839" s="2">
        <f>ABS(O3839-'PV model'!$B$5)</f>
        <v>54.574384018795058</v>
      </c>
      <c r="Q3839" s="3">
        <f t="shared" si="654"/>
        <v>69.093152408736813</v>
      </c>
      <c r="R3839" s="3">
        <f t="shared" si="659"/>
        <v>26.938799999999986</v>
      </c>
      <c r="S3839" s="3">
        <f t="shared" si="655"/>
        <v>181.69463732551748</v>
      </c>
      <c r="T3839" s="3">
        <f>(0.5*(1-COS(RADIANS(90-$X$3)))*(D3839+E3839)*'PV model'!$B$4)</f>
        <v>0</v>
      </c>
      <c r="U3839" s="3">
        <f t="shared" si="660"/>
        <v>208.63343732551746</v>
      </c>
      <c r="V3839" s="3">
        <f>('PV model'!$B$13*(U3839/1000)*(1-'PV model'!$B$14*((20+C3839)-25))*'PV model'!$B$10)/'PV model'!$B$12</f>
        <v>19.945720465034164</v>
      </c>
    </row>
    <row r="3840" spans="1:22" x14ac:dyDescent="0.2">
      <c r="A3840" s="10">
        <f t="shared" si="664"/>
        <v>160</v>
      </c>
      <c r="B3840" s="10">
        <f t="shared" si="662"/>
        <v>19</v>
      </c>
      <c r="C3840" s="23">
        <v>15.8</v>
      </c>
      <c r="D3840" s="24">
        <v>116.73479999999999</v>
      </c>
      <c r="E3840" s="24">
        <v>110.25</v>
      </c>
      <c r="F3840" s="48"/>
      <c r="G3840" s="48"/>
      <c r="H3840" s="1">
        <f t="shared" si="663"/>
        <v>22.944370206909497</v>
      </c>
      <c r="I3840" s="1">
        <f t="shared" si="656"/>
        <v>0.95674845020521349</v>
      </c>
      <c r="J3840" s="4">
        <f>B3840+('PV model'!$B$3/15)+(I3840/60)</f>
        <v>18.739279140836754</v>
      </c>
      <c r="K3840" s="2">
        <f t="shared" si="657"/>
        <v>-101.0891871125513</v>
      </c>
      <c r="L3840" s="2">
        <f>DEGREES(ASIN((((COS(RADIANS('PV model'!$B$2))*COS(RADIANS(H3840))*COS(RADIANS(K3840)))+(SIN(RADIANS('PV model'!$B$2))*SIN(RADIANS(H3840)))))))</f>
        <v>12.765029951004143</v>
      </c>
      <c r="M3840" s="3">
        <f t="shared" si="653"/>
        <v>12.765029951004143</v>
      </c>
      <c r="N3840" s="2">
        <f t="shared" si="658"/>
        <v>-67.909532727388353</v>
      </c>
      <c r="O3840" s="2">
        <f>IF('PV model'!$B$2&gt;0, 180-N3840,IF('PV model'!$B$2&lt;0,0-N3840,N3840))</f>
        <v>247.90953272738835</v>
      </c>
      <c r="P3840" s="2">
        <f>ABS(O3840-'PV model'!$B$5)</f>
        <v>42.909532727388353</v>
      </c>
      <c r="Q3840" s="3">
        <f t="shared" si="654"/>
        <v>77.234970048995848</v>
      </c>
      <c r="R3840" s="3">
        <f t="shared" si="659"/>
        <v>116.73480000000009</v>
      </c>
      <c r="S3840" s="3">
        <f t="shared" si="655"/>
        <v>129.47212626390603</v>
      </c>
      <c r="T3840" s="3">
        <f>(0.5*(1-COS(RADIANS(90-$X$3)))*(D3840+E3840)*'PV model'!$B$4)</f>
        <v>0</v>
      </c>
      <c r="U3840" s="3">
        <f t="shared" si="660"/>
        <v>246.20692626390613</v>
      </c>
      <c r="V3840" s="3">
        <f>('PV model'!$B$13*(U3840/1000)*(1-'PV model'!$B$14*((20+C3840)-25))*'PV model'!$B$10)/'PV model'!$B$12</f>
        <v>23.547655873448566</v>
      </c>
    </row>
    <row r="3841" spans="1:22" x14ac:dyDescent="0.2">
      <c r="A3841" s="10">
        <f t="shared" si="664"/>
        <v>160</v>
      </c>
      <c r="B3841" s="10">
        <f t="shared" si="662"/>
        <v>20</v>
      </c>
      <c r="C3841" s="23">
        <v>14.7</v>
      </c>
      <c r="D3841" s="24">
        <v>24.693899999999999</v>
      </c>
      <c r="E3841" s="24">
        <v>52.919999999999995</v>
      </c>
      <c r="F3841" s="48"/>
      <c r="G3841" s="48"/>
      <c r="H3841" s="1">
        <f t="shared" si="663"/>
        <v>22.944370206909497</v>
      </c>
      <c r="I3841" s="1">
        <f t="shared" si="656"/>
        <v>0.95674845020521349</v>
      </c>
      <c r="J3841" s="4">
        <f>B3841+('PV model'!$B$3/15)+(I3841/60)</f>
        <v>19.739279140836754</v>
      </c>
      <c r="K3841" s="2">
        <f t="shared" si="657"/>
        <v>-116.0891871125513</v>
      </c>
      <c r="L3841" s="2">
        <f>DEGREES(ASIN((((COS(RADIANS('PV model'!$B$2))*COS(RADIANS(H3841))*COS(RADIANS(K3841)))+(SIN(RADIANS('PV model'!$B$2))*SIN(RADIANS(H3841)))))))</f>
        <v>5.2725584430938222</v>
      </c>
      <c r="M3841" s="3">
        <f t="shared" si="653"/>
        <v>5.2725584430938222</v>
      </c>
      <c r="N3841" s="2">
        <f t="shared" si="658"/>
        <v>-56.157311257466134</v>
      </c>
      <c r="O3841" s="2">
        <f>IF('PV model'!$B$2&gt;0, 180-N3841,IF('PV model'!$B$2&lt;0,0-N3841,N3841))</f>
        <v>236.15731125746612</v>
      </c>
      <c r="P3841" s="2">
        <f>ABS(O3841-'PV model'!$B$5)</f>
        <v>31.15731125746612</v>
      </c>
      <c r="Q3841" s="3">
        <f t="shared" si="654"/>
        <v>84.727441556906172</v>
      </c>
      <c r="R3841" s="3">
        <f t="shared" si="659"/>
        <v>24.693900000000038</v>
      </c>
      <c r="S3841" s="3">
        <f t="shared" si="655"/>
        <v>58.184297721641663</v>
      </c>
      <c r="T3841" s="3">
        <f>(0.5*(1-COS(RADIANS(90-$X$3)))*(D3841+E3841)*'PV model'!$B$4)</f>
        <v>0</v>
      </c>
      <c r="U3841" s="3">
        <f t="shared" si="660"/>
        <v>82.878197721641698</v>
      </c>
      <c r="V3841" s="3">
        <f>('PV model'!$B$13*(U3841/1000)*(1-'PV model'!$B$14*((20+C3841)-25))*'PV model'!$B$10)/'PV model'!$B$12</f>
        <v>7.9630658640581968</v>
      </c>
    </row>
    <row r="3842" spans="1:22" x14ac:dyDescent="0.2">
      <c r="A3842" s="10">
        <f t="shared" si="664"/>
        <v>160</v>
      </c>
      <c r="B3842" s="10">
        <f t="shared" si="662"/>
        <v>21</v>
      </c>
      <c r="C3842" s="23">
        <v>13.8</v>
      </c>
      <c r="D3842" s="24">
        <v>0</v>
      </c>
      <c r="E3842" s="24">
        <v>10.584000000000001</v>
      </c>
      <c r="F3842" s="48"/>
      <c r="G3842" s="48"/>
      <c r="H3842" s="1">
        <f t="shared" si="663"/>
        <v>22.944370206909497</v>
      </c>
      <c r="I3842" s="1">
        <f t="shared" si="656"/>
        <v>0.95674845020521349</v>
      </c>
      <c r="J3842" s="4">
        <f>B3842+('PV model'!$B$3/15)+(I3842/60)</f>
        <v>20.739279140836754</v>
      </c>
      <c r="K3842" s="2">
        <f t="shared" si="657"/>
        <v>-131.08918711255131</v>
      </c>
      <c r="L3842" s="2">
        <f>DEGREES(ASIN((((COS(RADIANS('PV model'!$B$2))*COS(RADIANS(H3842))*COS(RADIANS(K3842)))+(SIN(RADIANS('PV model'!$B$2))*SIN(RADIANS(H3842)))))))</f>
        <v>-1.2339005115205575</v>
      </c>
      <c r="M3842" s="3">
        <f t="shared" si="653"/>
        <v>0</v>
      </c>
      <c r="N3842" s="2">
        <f t="shared" si="658"/>
        <v>-43.965055813593118</v>
      </c>
      <c r="O3842" s="2">
        <f>IF('PV model'!$B$2&gt;0, 180-N3842,IF('PV model'!$B$2&lt;0,0-N3842,N3842))</f>
        <v>223.96505581359312</v>
      </c>
      <c r="P3842" s="2">
        <f>ABS(O3842-'PV model'!$B$5)</f>
        <v>18.965055813593125</v>
      </c>
      <c r="Q3842" s="3">
        <f t="shared" si="654"/>
        <v>91.233900511520559</v>
      </c>
      <c r="R3842" s="3">
        <f t="shared" si="659"/>
        <v>0</v>
      </c>
      <c r="S3842" s="3">
        <f t="shared" si="655"/>
        <v>10.584000000000001</v>
      </c>
      <c r="T3842" s="3">
        <f>(0.5*(1-COS(RADIANS(90-$X$3)))*(D3842+E3842)*'PV model'!$B$4)</f>
        <v>0</v>
      </c>
      <c r="U3842" s="3">
        <f t="shared" si="660"/>
        <v>10.584000000000001</v>
      </c>
      <c r="V3842" s="3">
        <f>('PV model'!$B$13*(U3842/1000)*(1-'PV model'!$B$14*((20+C3842)-25))*'PV model'!$B$10)/'PV model'!$B$12</f>
        <v>1.0207358622720002</v>
      </c>
    </row>
    <row r="3843" spans="1:22" x14ac:dyDescent="0.2">
      <c r="A3843" s="10">
        <f t="shared" si="664"/>
        <v>160</v>
      </c>
      <c r="B3843" s="10">
        <f t="shared" si="662"/>
        <v>22</v>
      </c>
      <c r="C3843" s="23">
        <v>13.2</v>
      </c>
      <c r="D3843" s="24">
        <v>0</v>
      </c>
      <c r="E3843" s="24">
        <v>0</v>
      </c>
      <c r="F3843" s="48"/>
      <c r="G3843" s="48"/>
      <c r="H3843" s="1">
        <f t="shared" si="663"/>
        <v>22.944370206909497</v>
      </c>
      <c r="I3843" s="1">
        <f t="shared" si="656"/>
        <v>0.95674845020521349</v>
      </c>
      <c r="J3843" s="4">
        <f>B3843+('PV model'!$B$3/15)+(I3843/60)</f>
        <v>21.739279140836754</v>
      </c>
      <c r="K3843" s="2">
        <f t="shared" si="657"/>
        <v>-146.08918711255131</v>
      </c>
      <c r="L3843" s="2">
        <f>DEGREES(ASIN((((COS(RADIANS('PV model'!$B$2))*COS(RADIANS(H3843))*COS(RADIANS(K3843)))+(SIN(RADIANS('PV model'!$B$2))*SIN(RADIANS(H3843)))))))</f>
        <v>-6.4075415179770552</v>
      </c>
      <c r="M3843" s="3">
        <f t="shared" si="653"/>
        <v>0</v>
      </c>
      <c r="N3843" s="2">
        <f t="shared" si="658"/>
        <v>-31.130709264057476</v>
      </c>
      <c r="O3843" s="2">
        <f>IF('PV model'!$B$2&gt;0, 180-N3843,IF('PV model'!$B$2&lt;0,0-N3843,N3843))</f>
        <v>211.13070926405749</v>
      </c>
      <c r="P3843" s="2">
        <f>ABS(O3843-'PV model'!$B$5)</f>
        <v>6.1307092640574865</v>
      </c>
      <c r="Q3843" s="3">
        <f t="shared" si="654"/>
        <v>96.407541517977052</v>
      </c>
      <c r="R3843" s="3">
        <f t="shared" si="659"/>
        <v>0</v>
      </c>
      <c r="S3843" s="3">
        <f t="shared" si="655"/>
        <v>0</v>
      </c>
      <c r="T3843" s="3">
        <f>(0.5*(1-COS(RADIANS(90-$X$3)))*(D3843+E3843)*'PV model'!$B$4)</f>
        <v>0</v>
      </c>
      <c r="U3843" s="3">
        <f t="shared" si="660"/>
        <v>0</v>
      </c>
      <c r="V3843" s="3">
        <f>('PV model'!$B$13*(U3843/1000)*(1-'PV model'!$B$14*((20+C3843)-25))*'PV model'!$B$10)/'PV model'!$B$12</f>
        <v>0</v>
      </c>
    </row>
    <row r="3844" spans="1:22" x14ac:dyDescent="0.2">
      <c r="A3844" s="10">
        <f t="shared" si="664"/>
        <v>160</v>
      </c>
      <c r="B3844" s="10">
        <f t="shared" si="662"/>
        <v>23</v>
      </c>
      <c r="C3844" s="23">
        <v>12.4</v>
      </c>
      <c r="D3844" s="24">
        <v>0</v>
      </c>
      <c r="E3844" s="24">
        <v>0</v>
      </c>
      <c r="F3844" s="48"/>
      <c r="G3844" s="48"/>
      <c r="H3844" s="1">
        <f t="shared" si="663"/>
        <v>22.944370206909497</v>
      </c>
      <c r="I3844" s="1">
        <f t="shared" si="656"/>
        <v>0.95674845020521349</v>
      </c>
      <c r="J3844" s="4">
        <f>B3844+('PV model'!$B$3/15)+(I3844/60)</f>
        <v>22.739279140836754</v>
      </c>
      <c r="K3844" s="2">
        <f t="shared" si="657"/>
        <v>-161.08918711255131</v>
      </c>
      <c r="L3844" s="2">
        <f>DEGREES(ASIN((((COS(RADIANS('PV model'!$B$2))*COS(RADIANS(H3844))*COS(RADIANS(K3844)))+(SIN(RADIANS('PV model'!$B$2))*SIN(RADIANS(H3844)))))))</f>
        <v>-9.9137676074603629</v>
      </c>
      <c r="M3844" s="3">
        <f t="shared" si="653"/>
        <v>0</v>
      </c>
      <c r="N3844" s="2">
        <f t="shared" si="658"/>
        <v>-17.636604801767188</v>
      </c>
      <c r="O3844" s="2">
        <f>IF('PV model'!$B$2&gt;0, 180-N3844,IF('PV model'!$B$2&lt;0,0-N3844,N3844))</f>
        <v>197.63660480176719</v>
      </c>
      <c r="P3844" s="2">
        <f>ABS(O3844-'PV model'!$B$5)</f>
        <v>7.3633951982328085</v>
      </c>
      <c r="Q3844" s="3">
        <f t="shared" si="654"/>
        <v>99.913767607460358</v>
      </c>
      <c r="R3844" s="3">
        <f t="shared" si="659"/>
        <v>0</v>
      </c>
      <c r="S3844" s="3">
        <f t="shared" si="655"/>
        <v>0</v>
      </c>
      <c r="T3844" s="3">
        <f>(0.5*(1-COS(RADIANS(90-$X$3)))*(D3844+E3844)*'PV model'!$B$4)</f>
        <v>0</v>
      </c>
      <c r="U3844" s="3">
        <f t="shared" si="660"/>
        <v>0</v>
      </c>
      <c r="V3844" s="3">
        <f>('PV model'!$B$13*(U3844/1000)*(1-'PV model'!$B$14*((20+C3844)-25))*'PV model'!$B$10)/'PV model'!$B$12</f>
        <v>0</v>
      </c>
    </row>
    <row r="3845" spans="1:22" x14ac:dyDescent="0.2">
      <c r="A3845" s="10">
        <f t="shared" si="664"/>
        <v>160</v>
      </c>
      <c r="B3845" s="10">
        <f t="shared" si="662"/>
        <v>24</v>
      </c>
      <c r="C3845" s="23">
        <v>12.4</v>
      </c>
      <c r="D3845" s="24">
        <v>0</v>
      </c>
      <c r="E3845" s="24">
        <v>0</v>
      </c>
      <c r="F3845" s="48"/>
      <c r="G3845" s="48"/>
      <c r="H3845" s="1">
        <f t="shared" si="663"/>
        <v>22.944370206909497</v>
      </c>
      <c r="I3845" s="1">
        <f t="shared" si="656"/>
        <v>0.95674845020521349</v>
      </c>
      <c r="J3845" s="4">
        <f>B3845+('PV model'!$B$3/15)+(I3845/60)</f>
        <v>23.739279140836754</v>
      </c>
      <c r="K3845" s="2">
        <f t="shared" si="657"/>
        <v>-176.08918711255131</v>
      </c>
      <c r="L3845" s="2">
        <f>DEGREES(ASIN((((COS(RADIANS('PV model'!$B$2))*COS(RADIANS(H3845))*COS(RADIANS(K3845)))+(SIN(RADIANS('PV model'!$B$2))*SIN(RADIANS(H3845)))))))</f>
        <v>-11.484609238646232</v>
      </c>
      <c r="M3845" s="3">
        <f t="shared" si="653"/>
        <v>0</v>
      </c>
      <c r="N3845" s="2">
        <f t="shared" si="658"/>
        <v>-3.6746495793392175</v>
      </c>
      <c r="O3845" s="2">
        <f>IF('PV model'!$B$2&gt;0, 180-N3845,IF('PV model'!$B$2&lt;0,0-N3845,N3845))</f>
        <v>183.67464957933922</v>
      </c>
      <c r="P3845" s="2">
        <f>ABS(O3845-'PV model'!$B$5)</f>
        <v>21.325350420660783</v>
      </c>
      <c r="Q3845" s="3">
        <f t="shared" si="654"/>
        <v>101.48460923864623</v>
      </c>
      <c r="R3845" s="3">
        <f t="shared" si="659"/>
        <v>0</v>
      </c>
      <c r="S3845" s="3">
        <f t="shared" si="655"/>
        <v>0</v>
      </c>
      <c r="T3845" s="3">
        <f>(0.5*(1-COS(RADIANS(90-$X$3)))*(D3845+E3845)*'PV model'!$B$4)</f>
        <v>0</v>
      </c>
      <c r="U3845" s="3">
        <f t="shared" si="660"/>
        <v>0</v>
      </c>
      <c r="V3845" s="3">
        <f>('PV model'!$B$13*(U3845/1000)*(1-'PV model'!$B$14*((20+C3845)-25))*'PV model'!$B$10)/'PV model'!$B$12</f>
        <v>0</v>
      </c>
    </row>
    <row r="3846" spans="1:22" x14ac:dyDescent="0.2">
      <c r="A3846" s="10">
        <f t="shared" si="664"/>
        <v>161</v>
      </c>
      <c r="B3846" s="10">
        <f t="shared" si="662"/>
        <v>1</v>
      </c>
      <c r="C3846" s="23">
        <v>12.8</v>
      </c>
      <c r="D3846" s="24">
        <v>0</v>
      </c>
      <c r="E3846" s="24">
        <v>0</v>
      </c>
      <c r="F3846" s="48"/>
      <c r="G3846" s="48"/>
      <c r="H3846" s="1">
        <f t="shared" si="663"/>
        <v>23.025582825935132</v>
      </c>
      <c r="I3846" s="1">
        <f t="shared" si="656"/>
        <v>0.76485317088554616</v>
      </c>
      <c r="J3846" s="4">
        <f>B3846+('PV model'!$B$3/15)+(I3846/60)</f>
        <v>0.73608088618142586</v>
      </c>
      <c r="K3846" s="2">
        <f t="shared" si="657"/>
        <v>168.95878670727859</v>
      </c>
      <c r="L3846" s="2">
        <f>DEGREES(ASIN((((COS(RADIANS('PV model'!$B$2))*COS(RADIANS(H3846))*COS(RADIANS(K3846)))+(SIN(RADIANS('PV model'!$B$2))*SIN(RADIANS(H3846)))))))</f>
        <v>-10.910844578774263</v>
      </c>
      <c r="M3846" s="3">
        <f t="shared" ref="M3846:M3909" si="665">IF(L3846&gt;0, L3846, 0)</f>
        <v>0</v>
      </c>
      <c r="N3846" s="2">
        <f t="shared" si="658"/>
        <v>10.340752097456779</v>
      </c>
      <c r="O3846" s="2">
        <f>IF('PV model'!$B$2&gt;0, 180-N3846,IF('PV model'!$B$2&lt;0,0-N3846,N3846))</f>
        <v>169.65924790254323</v>
      </c>
      <c r="P3846" s="2">
        <f>ABS(O3846-'PV model'!$B$5)</f>
        <v>35.340752097456772</v>
      </c>
      <c r="Q3846" s="3">
        <f t="shared" ref="Q3846:Q3909" si="666">DEGREES(ACOS((SIN(RADIANS(L3846))*COS(RADIANS(90-$X$3))+COS(RADIANS(L3846))*COS(RADIANS(P3846))*SIN(RADIANS(90-$X$3)))))</f>
        <v>100.91084457877426</v>
      </c>
      <c r="R3846" s="3">
        <f t="shared" si="659"/>
        <v>0</v>
      </c>
      <c r="S3846" s="3">
        <f t="shared" ref="S3846:S3909" si="667">IF($Z$3=TRUE, IF(E3846=0,0,E3846*(0.5*(1+COS(RADIANS(90-$X$3))*(1+(1-(E3846^2/(D3846+E3846)^2))*(SIN(RADIANS(0.5*$X$3))^3)))*(1+(1-(E3846^2/(D3846+E3846)^2))*(COS(RADIANS(Q3846))^2)*(SIN(RADIANS(90-L3846))^3)))), IF(E3846=0,0,E3846*(0.5*(1+COS(RADIANS(90-$X$3))))))</f>
        <v>0</v>
      </c>
      <c r="T3846" s="3">
        <f>(0.5*(1-COS(RADIANS(90-$X$3)))*(D3846+E3846)*'PV model'!$B$4)</f>
        <v>0</v>
      </c>
      <c r="U3846" s="3">
        <f t="shared" si="660"/>
        <v>0</v>
      </c>
      <c r="V3846" s="3">
        <f>('PV model'!$B$13*(U3846/1000)*(1-'PV model'!$B$14*((20+C3846)-25))*'PV model'!$B$10)/'PV model'!$B$12</f>
        <v>0</v>
      </c>
    </row>
    <row r="3847" spans="1:22" x14ac:dyDescent="0.2">
      <c r="A3847" s="10">
        <f t="shared" si="664"/>
        <v>161</v>
      </c>
      <c r="B3847" s="10">
        <f t="shared" si="662"/>
        <v>2</v>
      </c>
      <c r="C3847" s="23">
        <v>12.6</v>
      </c>
      <c r="D3847" s="24">
        <v>0</v>
      </c>
      <c r="E3847" s="24">
        <v>0</v>
      </c>
      <c r="F3847" s="48"/>
      <c r="G3847" s="48"/>
      <c r="H3847" s="1">
        <f t="shared" si="663"/>
        <v>23.025582825935132</v>
      </c>
      <c r="I3847" s="1">
        <f t="shared" ref="I3847:I3910" si="668">9.87*SIN(RADIANS(1.978*A3847-160.22))-7.53*COS(RADIANS(0.989*A3847-80.11))-1.5*SIN((RADIANS(0.989*A3847-80.11)))</f>
        <v>0.76485317088554616</v>
      </c>
      <c r="J3847" s="4">
        <f>B3847+('PV model'!$B$3/15)+(I3847/60)</f>
        <v>1.7360808861814259</v>
      </c>
      <c r="K3847" s="2">
        <f t="shared" ref="K3847:K3910" si="669">15*(12-J3847)</f>
        <v>153.95878670727859</v>
      </c>
      <c r="L3847" s="2">
        <f>DEGREES(ASIN((((COS(RADIANS('PV model'!$B$2))*COS(RADIANS(H3847))*COS(RADIANS(K3847)))+(SIN(RADIANS('PV model'!$B$2))*SIN(RADIANS(H3847)))))))</f>
        <v>-8.3957216365735796</v>
      </c>
      <c r="M3847" s="3">
        <f t="shared" si="665"/>
        <v>0</v>
      </c>
      <c r="N3847" s="2">
        <f t="shared" ref="N3847:N3910" si="670">DEGREES(ASIN((COS(RADIANS(H3847))*SIN(RADIANS(K3847)))/COS(RADIANS(L3847))))</f>
        <v>24.105498800717065</v>
      </c>
      <c r="O3847" s="2">
        <f>IF('PV model'!$B$2&gt;0, 180-N3847,IF('PV model'!$B$2&lt;0,0-N3847,N3847))</f>
        <v>155.89450119928293</v>
      </c>
      <c r="P3847" s="2">
        <f>ABS(O3847-'PV model'!$B$5)</f>
        <v>49.105498800717072</v>
      </c>
      <c r="Q3847" s="3">
        <f t="shared" si="666"/>
        <v>98.395721636573583</v>
      </c>
      <c r="R3847" s="3">
        <f t="shared" ref="R3847:R3910" si="671">IF(D3847=0,0,D3847*COS(RADIANS(Q3847))/SIN(RADIANS(L3847)))</f>
        <v>0</v>
      </c>
      <c r="S3847" s="3">
        <f t="shared" si="667"/>
        <v>0</v>
      </c>
      <c r="T3847" s="3">
        <f>(0.5*(1-COS(RADIANS(90-$X$3)))*(D3847+E3847)*'PV model'!$B$4)</f>
        <v>0</v>
      </c>
      <c r="U3847" s="3">
        <f t="shared" ref="U3847:U3910" si="672">R3847+S3847+T3847</f>
        <v>0</v>
      </c>
      <c r="V3847" s="3">
        <f>('PV model'!$B$13*(U3847/1000)*(1-'PV model'!$B$14*((20+C3847)-25))*'PV model'!$B$10)/'PV model'!$B$12</f>
        <v>0</v>
      </c>
    </row>
    <row r="3848" spans="1:22" x14ac:dyDescent="0.2">
      <c r="A3848" s="10">
        <f t="shared" si="664"/>
        <v>161</v>
      </c>
      <c r="B3848" s="10">
        <f t="shared" ref="B3848:B3911" si="673">IF(B3847&lt;24,B3847+1,1)</f>
        <v>3</v>
      </c>
      <c r="C3848" s="23">
        <v>12.4</v>
      </c>
      <c r="D3848" s="24">
        <v>0</v>
      </c>
      <c r="E3848" s="24">
        <v>0</v>
      </c>
      <c r="F3848" s="48"/>
      <c r="G3848" s="48"/>
      <c r="H3848" s="1">
        <f t="shared" ref="H3848:H3911" si="674">(23.465*SIN(RADIANS(280.1+0.9863*A3848)))</f>
        <v>23.025582825935132</v>
      </c>
      <c r="I3848" s="1">
        <f t="shared" si="668"/>
        <v>0.76485317088554616</v>
      </c>
      <c r="J3848" s="4">
        <f>B3848+('PV model'!$B$3/15)+(I3848/60)</f>
        <v>2.7360808861814254</v>
      </c>
      <c r="K3848" s="2">
        <f t="shared" si="669"/>
        <v>138.95878670727859</v>
      </c>
      <c r="L3848" s="2">
        <f>DEGREES(ASIN((((COS(RADIANS('PV model'!$B$2))*COS(RADIANS(H3848))*COS(RADIANS(K3848)))+(SIN(RADIANS('PV model'!$B$2))*SIN(RADIANS(H3848)))))))</f>
        <v>-4.061034026786662</v>
      </c>
      <c r="M3848" s="3">
        <f t="shared" si="665"/>
        <v>0</v>
      </c>
      <c r="N3848" s="2">
        <f t="shared" si="670"/>
        <v>37.287263021074196</v>
      </c>
      <c r="O3848" s="2">
        <f>IF('PV model'!$B$2&gt;0, 180-N3848,IF('PV model'!$B$2&lt;0,0-N3848,N3848))</f>
        <v>142.71273697892582</v>
      </c>
      <c r="P3848" s="2">
        <f>ABS(O3848-'PV model'!$B$5)</f>
        <v>62.287263021074182</v>
      </c>
      <c r="Q3848" s="3">
        <f t="shared" si="666"/>
        <v>94.061034026786658</v>
      </c>
      <c r="R3848" s="3">
        <f t="shared" si="671"/>
        <v>0</v>
      </c>
      <c r="S3848" s="3">
        <f t="shared" si="667"/>
        <v>0</v>
      </c>
      <c r="T3848" s="3">
        <f>(0.5*(1-COS(RADIANS(90-$X$3)))*(D3848+E3848)*'PV model'!$B$4)</f>
        <v>0</v>
      </c>
      <c r="U3848" s="3">
        <f t="shared" si="672"/>
        <v>0</v>
      </c>
      <c r="V3848" s="3">
        <f>('PV model'!$B$13*(U3848/1000)*(1-'PV model'!$B$14*((20+C3848)-25))*'PV model'!$B$10)/'PV model'!$B$12</f>
        <v>0</v>
      </c>
    </row>
    <row r="3849" spans="1:22" x14ac:dyDescent="0.2">
      <c r="A3849" s="10">
        <f t="shared" si="664"/>
        <v>161</v>
      </c>
      <c r="B3849" s="10">
        <f t="shared" si="673"/>
        <v>4</v>
      </c>
      <c r="C3849" s="23">
        <v>12.4</v>
      </c>
      <c r="D3849" s="24">
        <v>0</v>
      </c>
      <c r="E3849" s="24">
        <v>0.88200000000000001</v>
      </c>
      <c r="F3849" s="48"/>
      <c r="G3849" s="48"/>
      <c r="H3849" s="1">
        <f t="shared" si="674"/>
        <v>23.025582825935132</v>
      </c>
      <c r="I3849" s="1">
        <f t="shared" si="668"/>
        <v>0.76485317088554616</v>
      </c>
      <c r="J3849" s="4">
        <f>B3849+('PV model'!$B$3/15)+(I3849/60)</f>
        <v>3.7360808861814254</v>
      </c>
      <c r="K3849" s="2">
        <f t="shared" si="669"/>
        <v>123.95878670727861</v>
      </c>
      <c r="L3849" s="2">
        <f>DEGREES(ASIN((((COS(RADIANS('PV model'!$B$2))*COS(RADIANS(H3849))*COS(RADIANS(K3849)))+(SIN(RADIANS('PV model'!$B$2))*SIN(RADIANS(H3849)))))))</f>
        <v>1.7859031949968278</v>
      </c>
      <c r="M3849" s="3">
        <f t="shared" si="665"/>
        <v>1.7859031949968278</v>
      </c>
      <c r="N3849" s="2">
        <f t="shared" si="670"/>
        <v>49.794082381173276</v>
      </c>
      <c r="O3849" s="2">
        <f>IF('PV model'!$B$2&gt;0, 180-N3849,IF('PV model'!$B$2&lt;0,0-N3849,N3849))</f>
        <v>130.20591761882673</v>
      </c>
      <c r="P3849" s="2">
        <f>ABS(O3849-'PV model'!$B$5)</f>
        <v>74.794082381173268</v>
      </c>
      <c r="Q3849" s="3">
        <f t="shared" si="666"/>
        <v>88.214096805003166</v>
      </c>
      <c r="R3849" s="3">
        <f t="shared" si="671"/>
        <v>0</v>
      </c>
      <c r="S3849" s="3">
        <f t="shared" si="667"/>
        <v>0.88200000000000001</v>
      </c>
      <c r="T3849" s="3">
        <f>(0.5*(1-COS(RADIANS(90-$X$3)))*(D3849+E3849)*'PV model'!$B$4)</f>
        <v>0</v>
      </c>
      <c r="U3849" s="3">
        <f t="shared" si="672"/>
        <v>0.88200000000000001</v>
      </c>
      <c r="V3849" s="3">
        <f>('PV model'!$B$13*(U3849/1000)*(1-'PV model'!$B$14*((20+C3849)-25))*'PV model'!$B$10)/'PV model'!$B$12</f>
        <v>8.5555044287999996E-2</v>
      </c>
    </row>
    <row r="3850" spans="1:22" x14ac:dyDescent="0.2">
      <c r="A3850" s="10">
        <f t="shared" si="664"/>
        <v>161</v>
      </c>
      <c r="B3850" s="10">
        <f t="shared" si="673"/>
        <v>5</v>
      </c>
      <c r="C3850" s="23">
        <v>12.3</v>
      </c>
      <c r="D3850" s="24">
        <v>0</v>
      </c>
      <c r="E3850" s="24">
        <v>7.056</v>
      </c>
      <c r="F3850" s="48"/>
      <c r="G3850" s="48"/>
      <c r="H3850" s="1">
        <f t="shared" si="674"/>
        <v>23.025582825935132</v>
      </c>
      <c r="I3850" s="1">
        <f t="shared" si="668"/>
        <v>0.76485317088554616</v>
      </c>
      <c r="J3850" s="4">
        <f>B3850+('PV model'!$B$3/15)+(I3850/60)</f>
        <v>4.7360808861814263</v>
      </c>
      <c r="K3850" s="2">
        <f t="shared" si="669"/>
        <v>108.95878670727861</v>
      </c>
      <c r="L3850" s="2">
        <f>DEGREES(ASIN((((COS(RADIANS('PV model'!$B$2))*COS(RADIANS(H3850))*COS(RADIANS(K3850)))+(SIN(RADIANS('PV model'!$B$2))*SIN(RADIANS(H3850)))))))</f>
        <v>8.8003915238826718</v>
      </c>
      <c r="M3850" s="3">
        <f t="shared" si="665"/>
        <v>8.8003915238826718</v>
      </c>
      <c r="N3850" s="2">
        <f t="shared" si="670"/>
        <v>61.735841418276067</v>
      </c>
      <c r="O3850" s="2">
        <f>IF('PV model'!$B$2&gt;0, 180-N3850,IF('PV model'!$B$2&lt;0,0-N3850,N3850))</f>
        <v>118.26415858172393</v>
      </c>
      <c r="P3850" s="2">
        <f>ABS(O3850-'PV model'!$B$5)</f>
        <v>86.735841418276067</v>
      </c>
      <c r="Q3850" s="3">
        <f t="shared" si="666"/>
        <v>81.199608476117319</v>
      </c>
      <c r="R3850" s="3">
        <f t="shared" si="671"/>
        <v>0</v>
      </c>
      <c r="S3850" s="3">
        <f t="shared" si="667"/>
        <v>7.056</v>
      </c>
      <c r="T3850" s="3">
        <f>(0.5*(1-COS(RADIANS(90-$X$3)))*(D3850+E3850)*'PV model'!$B$4)</f>
        <v>0</v>
      </c>
      <c r="U3850" s="3">
        <f t="shared" si="672"/>
        <v>7.056</v>
      </c>
      <c r="V3850" s="3">
        <f>('PV model'!$B$13*(U3850/1000)*(1-'PV model'!$B$14*((20+C3850)-25))*'PV model'!$B$10)/'PV model'!$B$12</f>
        <v>0.68472248140799985</v>
      </c>
    </row>
    <row r="3851" spans="1:22" x14ac:dyDescent="0.2">
      <c r="A3851" s="10">
        <f t="shared" si="664"/>
        <v>161</v>
      </c>
      <c r="B3851" s="10">
        <f t="shared" si="673"/>
        <v>6</v>
      </c>
      <c r="C3851" s="23">
        <v>12.5</v>
      </c>
      <c r="D3851" s="24">
        <v>0</v>
      </c>
      <c r="E3851" s="24">
        <v>31.752000000000002</v>
      </c>
      <c r="F3851" s="48"/>
      <c r="G3851" s="48"/>
      <c r="H3851" s="1">
        <f t="shared" si="674"/>
        <v>23.025582825935132</v>
      </c>
      <c r="I3851" s="1">
        <f t="shared" si="668"/>
        <v>0.76485317088554616</v>
      </c>
      <c r="J3851" s="4">
        <f>B3851+('PV model'!$B$3/15)+(I3851/60)</f>
        <v>5.7360808861814263</v>
      </c>
      <c r="K3851" s="2">
        <f t="shared" si="669"/>
        <v>93.958786707278605</v>
      </c>
      <c r="L3851" s="2">
        <f>DEGREES(ASIN((((COS(RADIANS('PV model'!$B$2))*COS(RADIANS(H3851))*COS(RADIANS(K3851)))+(SIN(RADIANS('PV model'!$B$2))*SIN(RADIANS(H3851)))))))</f>
        <v>16.640266686004985</v>
      </c>
      <c r="M3851" s="3">
        <f t="shared" si="665"/>
        <v>16.640266686004985</v>
      </c>
      <c r="N3851" s="2">
        <f t="shared" si="670"/>
        <v>73.388458143936774</v>
      </c>
      <c r="O3851" s="2">
        <f>IF('PV model'!$B$2&gt;0, 180-N3851,IF('PV model'!$B$2&lt;0,0-N3851,N3851))</f>
        <v>106.61154185606323</v>
      </c>
      <c r="P3851" s="2">
        <f>ABS(O3851-'PV model'!$B$5)</f>
        <v>98.388458143936774</v>
      </c>
      <c r="Q3851" s="3">
        <f t="shared" si="666"/>
        <v>73.359733313995008</v>
      </c>
      <c r="R3851" s="3">
        <f t="shared" si="671"/>
        <v>0</v>
      </c>
      <c r="S3851" s="3">
        <f t="shared" si="667"/>
        <v>31.752000000000002</v>
      </c>
      <c r="T3851" s="3">
        <f>(0.5*(1-COS(RADIANS(90-$X$3)))*(D3851+E3851)*'PV model'!$B$4)</f>
        <v>0</v>
      </c>
      <c r="U3851" s="3">
        <f t="shared" si="672"/>
        <v>31.752000000000002</v>
      </c>
      <c r="V3851" s="3">
        <f>('PV model'!$B$13*(U3851/1000)*(1-'PV model'!$B$14*((20+C3851)-25))*'PV model'!$B$10)/'PV model'!$B$12</f>
        <v>3.0787120224</v>
      </c>
    </row>
    <row r="3852" spans="1:22" x14ac:dyDescent="0.2">
      <c r="A3852" s="10">
        <f t="shared" si="664"/>
        <v>161</v>
      </c>
      <c r="B3852" s="10">
        <f t="shared" si="673"/>
        <v>7</v>
      </c>
      <c r="C3852" s="23">
        <v>13.3</v>
      </c>
      <c r="D3852" s="24">
        <v>0</v>
      </c>
      <c r="E3852" s="24">
        <v>67.031999999999996</v>
      </c>
      <c r="F3852" s="48"/>
      <c r="G3852" s="48"/>
      <c r="H3852" s="1">
        <f t="shared" si="674"/>
        <v>23.025582825935132</v>
      </c>
      <c r="I3852" s="1">
        <f t="shared" si="668"/>
        <v>0.76485317088554616</v>
      </c>
      <c r="J3852" s="4">
        <f>B3852+('PV model'!$B$3/15)+(I3852/60)</f>
        <v>6.7360808861814263</v>
      </c>
      <c r="K3852" s="2">
        <f t="shared" si="669"/>
        <v>78.958786707278605</v>
      </c>
      <c r="L3852" s="2">
        <f>DEGREES(ASIN((((COS(RADIANS('PV model'!$B$2))*COS(RADIANS(H3852))*COS(RADIANS(K3852)))+(SIN(RADIANS('PV model'!$B$2))*SIN(RADIANS(H3852)))))))</f>
        <v>24.972521932111789</v>
      </c>
      <c r="M3852" s="3">
        <f t="shared" si="665"/>
        <v>24.972521932111789</v>
      </c>
      <c r="N3852" s="2">
        <f t="shared" si="670"/>
        <v>85.17257308231558</v>
      </c>
      <c r="O3852" s="2">
        <f>IF('PV model'!$B$2&gt;0, 180-N3852,IF('PV model'!$B$2&lt;0,0-N3852,N3852))</f>
        <v>94.82742691768442</v>
      </c>
      <c r="P3852" s="2">
        <f>ABS(O3852-'PV model'!$B$5)</f>
        <v>110.17257308231558</v>
      </c>
      <c r="Q3852" s="3">
        <f t="shared" si="666"/>
        <v>65.027478067888211</v>
      </c>
      <c r="R3852" s="3">
        <f t="shared" si="671"/>
        <v>0</v>
      </c>
      <c r="S3852" s="3">
        <f t="shared" si="667"/>
        <v>67.031999999999996</v>
      </c>
      <c r="T3852" s="3">
        <f>(0.5*(1-COS(RADIANS(90-$X$3)))*(D3852+E3852)*'PV model'!$B$4)</f>
        <v>0</v>
      </c>
      <c r="U3852" s="3">
        <f t="shared" si="672"/>
        <v>67.031999999999996</v>
      </c>
      <c r="V3852" s="3">
        <f>('PV model'!$B$13*(U3852/1000)*(1-'PV model'!$B$14*((20+C3852)-25))*'PV model'!$B$10)/'PV model'!$B$12</f>
        <v>6.4780614984959985</v>
      </c>
    </row>
    <row r="3853" spans="1:22" x14ac:dyDescent="0.2">
      <c r="A3853" s="10">
        <f t="shared" si="664"/>
        <v>161</v>
      </c>
      <c r="B3853" s="10">
        <f t="shared" si="673"/>
        <v>8</v>
      </c>
      <c r="C3853" s="23">
        <v>13.4</v>
      </c>
      <c r="D3853" s="24">
        <v>0</v>
      </c>
      <c r="E3853" s="24">
        <v>106.72200000000001</v>
      </c>
      <c r="F3853" s="48"/>
      <c r="G3853" s="48"/>
      <c r="H3853" s="1">
        <f t="shared" si="674"/>
        <v>23.025582825935132</v>
      </c>
      <c r="I3853" s="1">
        <f t="shared" si="668"/>
        <v>0.76485317088554616</v>
      </c>
      <c r="J3853" s="4">
        <f>B3853+('PV model'!$B$3/15)+(I3853/60)</f>
        <v>7.7360808861814263</v>
      </c>
      <c r="K3853" s="2">
        <f t="shared" si="669"/>
        <v>63.958786707278605</v>
      </c>
      <c r="L3853" s="2">
        <f>DEGREES(ASIN((((COS(RADIANS('PV model'!$B$2))*COS(RADIANS(H3853))*COS(RADIANS(K3853)))+(SIN(RADIANS('PV model'!$B$2))*SIN(RADIANS(H3853)))))))</f>
        <v>33.449505575288661</v>
      </c>
      <c r="M3853" s="3">
        <f t="shared" si="665"/>
        <v>33.449505575288661</v>
      </c>
      <c r="N3853" s="2">
        <f t="shared" si="670"/>
        <v>82.324858206660878</v>
      </c>
      <c r="O3853" s="2">
        <f>IF('PV model'!$B$2&gt;0, 180-N3853,IF('PV model'!$B$2&lt;0,0-N3853,N3853))</f>
        <v>97.675141793339122</v>
      </c>
      <c r="P3853" s="2">
        <f>ABS(O3853-'PV model'!$B$5)</f>
        <v>107.32485820666088</v>
      </c>
      <c r="Q3853" s="3">
        <f t="shared" si="666"/>
        <v>56.550494424711339</v>
      </c>
      <c r="R3853" s="3">
        <f t="shared" si="671"/>
        <v>0</v>
      </c>
      <c r="S3853" s="3">
        <f t="shared" si="667"/>
        <v>106.72200000000001</v>
      </c>
      <c r="T3853" s="3">
        <f>(0.5*(1-COS(RADIANS(90-$X$3)))*(D3853+E3853)*'PV model'!$B$4)</f>
        <v>0</v>
      </c>
      <c r="U3853" s="3">
        <f t="shared" si="672"/>
        <v>106.72200000000001</v>
      </c>
      <c r="V3853" s="3">
        <f>('PV model'!$B$13*(U3853/1000)*(1-'PV model'!$B$14*((20+C3853)-25))*'PV model'!$B$10)/'PV model'!$B$12</f>
        <v>10.309488634368002</v>
      </c>
    </row>
    <row r="3854" spans="1:22" x14ac:dyDescent="0.2">
      <c r="A3854" s="10">
        <f t="shared" si="664"/>
        <v>161</v>
      </c>
      <c r="B3854" s="10">
        <f t="shared" si="673"/>
        <v>9</v>
      </c>
      <c r="C3854" s="23">
        <v>13.2</v>
      </c>
      <c r="D3854" s="24">
        <v>0</v>
      </c>
      <c r="E3854" s="24">
        <v>144.648</v>
      </c>
      <c r="F3854" s="48"/>
      <c r="G3854" s="48"/>
      <c r="H3854" s="1">
        <f t="shared" si="674"/>
        <v>23.025582825935132</v>
      </c>
      <c r="I3854" s="1">
        <f t="shared" si="668"/>
        <v>0.76485317088554616</v>
      </c>
      <c r="J3854" s="4">
        <f>B3854+('PV model'!$B$3/15)+(I3854/60)</f>
        <v>8.7360808861814245</v>
      </c>
      <c r="K3854" s="2">
        <f t="shared" si="669"/>
        <v>48.958786707278634</v>
      </c>
      <c r="L3854" s="2">
        <f>DEGREES(ASIN((((COS(RADIANS('PV model'!$B$2))*COS(RADIANS(H3854))*COS(RADIANS(K3854)))+(SIN(RADIANS('PV model'!$B$2))*SIN(RADIANS(H3854)))))))</f>
        <v>41.653511855952686</v>
      </c>
      <c r="M3854" s="3">
        <f t="shared" si="665"/>
        <v>41.653511855952686</v>
      </c>
      <c r="N3854" s="2">
        <f t="shared" si="670"/>
        <v>68.283513653387089</v>
      </c>
      <c r="O3854" s="2">
        <f>IF('PV model'!$B$2&gt;0, 180-N3854,IF('PV model'!$B$2&lt;0,0-N3854,N3854))</f>
        <v>111.71648634661291</v>
      </c>
      <c r="P3854" s="2">
        <f>ABS(O3854-'PV model'!$B$5)</f>
        <v>93.283513653387089</v>
      </c>
      <c r="Q3854" s="3">
        <f t="shared" si="666"/>
        <v>48.346488144047314</v>
      </c>
      <c r="R3854" s="3">
        <f t="shared" si="671"/>
        <v>0</v>
      </c>
      <c r="S3854" s="3">
        <f t="shared" si="667"/>
        <v>144.648</v>
      </c>
      <c r="T3854" s="3">
        <f>(0.5*(1-COS(RADIANS(90-$X$3)))*(D3854+E3854)*'PV model'!$B$4)</f>
        <v>0</v>
      </c>
      <c r="U3854" s="3">
        <f t="shared" si="672"/>
        <v>144.648</v>
      </c>
      <c r="V3854" s="3">
        <f>('PV model'!$B$13*(U3854/1000)*(1-'PV model'!$B$14*((20+C3854)-25))*'PV model'!$B$10)/'PV model'!$B$12</f>
        <v>13.984758418175998</v>
      </c>
    </row>
    <row r="3855" spans="1:22" x14ac:dyDescent="0.2">
      <c r="A3855" s="10">
        <f t="shared" si="664"/>
        <v>161</v>
      </c>
      <c r="B3855" s="10">
        <f t="shared" si="673"/>
        <v>10</v>
      </c>
      <c r="C3855" s="23">
        <v>13.1</v>
      </c>
      <c r="D3855" s="24">
        <v>1.1224499999999999</v>
      </c>
      <c r="E3855" s="24">
        <v>177.28200000000001</v>
      </c>
      <c r="F3855" s="48"/>
      <c r="G3855" s="48"/>
      <c r="H3855" s="1">
        <f t="shared" si="674"/>
        <v>23.025582825935132</v>
      </c>
      <c r="I3855" s="1">
        <f t="shared" si="668"/>
        <v>0.76485317088554616</v>
      </c>
      <c r="J3855" s="4">
        <f>B3855+('PV model'!$B$3/15)+(I3855/60)</f>
        <v>9.7360808861814245</v>
      </c>
      <c r="K3855" s="2">
        <f t="shared" si="669"/>
        <v>33.958786707278634</v>
      </c>
      <c r="L3855" s="2">
        <f>DEGREES(ASIN((((COS(RADIANS('PV model'!$B$2))*COS(RADIANS(H3855))*COS(RADIANS(K3855)))+(SIN(RADIANS('PV model'!$B$2))*SIN(RADIANS(H3855)))))))</f>
        <v>49.001032075425762</v>
      </c>
      <c r="M3855" s="3">
        <f t="shared" si="665"/>
        <v>49.001032075425762</v>
      </c>
      <c r="N3855" s="2">
        <f t="shared" si="670"/>
        <v>51.593631250727327</v>
      </c>
      <c r="O3855" s="2">
        <f>IF('PV model'!$B$2&gt;0, 180-N3855,IF('PV model'!$B$2&lt;0,0-N3855,N3855))</f>
        <v>128.40636874927267</v>
      </c>
      <c r="P3855" s="2">
        <f>ABS(O3855-'PV model'!$B$5)</f>
        <v>76.593631250727327</v>
      </c>
      <c r="Q3855" s="3">
        <f t="shared" si="666"/>
        <v>40.998967924574238</v>
      </c>
      <c r="R3855" s="3">
        <f t="shared" si="671"/>
        <v>1.1224499999999999</v>
      </c>
      <c r="S3855" s="3">
        <f t="shared" si="667"/>
        <v>178.03355539525415</v>
      </c>
      <c r="T3855" s="3">
        <f>(0.5*(1-COS(RADIANS(90-$X$3)))*(D3855+E3855)*'PV model'!$B$4)</f>
        <v>0</v>
      </c>
      <c r="U3855" s="3">
        <f t="shared" si="672"/>
        <v>179.15600539525414</v>
      </c>
      <c r="V3855" s="3">
        <f>('PV model'!$B$13*(U3855/1000)*(1-'PV model'!$B$14*((20+C3855)-25))*'PV model'!$B$10)/'PV model'!$B$12</f>
        <v>17.328201028011975</v>
      </c>
    </row>
    <row r="3856" spans="1:22" x14ac:dyDescent="0.2">
      <c r="A3856" s="10">
        <f t="shared" si="664"/>
        <v>161</v>
      </c>
      <c r="B3856" s="10">
        <f t="shared" si="673"/>
        <v>11</v>
      </c>
      <c r="C3856" s="23">
        <v>13</v>
      </c>
      <c r="D3856" s="24">
        <v>1.1224499999999999</v>
      </c>
      <c r="E3856" s="24">
        <v>201.97800000000001</v>
      </c>
      <c r="F3856" s="48"/>
      <c r="G3856" s="48"/>
      <c r="H3856" s="1">
        <f t="shared" si="674"/>
        <v>23.025582825935132</v>
      </c>
      <c r="I3856" s="1">
        <f t="shared" si="668"/>
        <v>0.76485317088554616</v>
      </c>
      <c r="J3856" s="4">
        <f>B3856+('PV model'!$B$3/15)+(I3856/60)</f>
        <v>10.736080886181425</v>
      </c>
      <c r="K3856" s="2">
        <f t="shared" si="669"/>
        <v>18.958786707278634</v>
      </c>
      <c r="L3856" s="2">
        <f>DEGREES(ASIN((((COS(RADIANS('PV model'!$B$2))*COS(RADIANS(H3856))*COS(RADIANS(K3856)))+(SIN(RADIANS('PV model'!$B$2))*SIN(RADIANS(H3856)))))))</f>
        <v>54.622290068365977</v>
      </c>
      <c r="M3856" s="3">
        <f t="shared" si="665"/>
        <v>54.622290068365977</v>
      </c>
      <c r="N3856" s="2">
        <f t="shared" si="670"/>
        <v>31.094223227194629</v>
      </c>
      <c r="O3856" s="2">
        <f>IF('PV model'!$B$2&gt;0, 180-N3856,IF('PV model'!$B$2&lt;0,0-N3856,N3856))</f>
        <v>148.90577677280538</v>
      </c>
      <c r="P3856" s="2">
        <f>ABS(O3856-'PV model'!$B$5)</f>
        <v>56.094223227194618</v>
      </c>
      <c r="Q3856" s="3">
        <f t="shared" si="666"/>
        <v>35.377709931634016</v>
      </c>
      <c r="R3856" s="3">
        <f t="shared" si="671"/>
        <v>1.1224499999999999</v>
      </c>
      <c r="S3856" s="3">
        <f t="shared" si="667"/>
        <v>202.65935512731903</v>
      </c>
      <c r="T3856" s="3">
        <f>(0.5*(1-COS(RADIANS(90-$X$3)))*(D3856+E3856)*'PV model'!$B$4)</f>
        <v>0</v>
      </c>
      <c r="U3856" s="3">
        <f t="shared" si="672"/>
        <v>203.78180512731902</v>
      </c>
      <c r="V3856" s="3">
        <f>('PV model'!$B$13*(U3856/1000)*(1-'PV model'!$B$14*((20+C3856)-25))*'PV model'!$B$10)/'PV model'!$B$12</f>
        <v>19.718188304829951</v>
      </c>
    </row>
    <row r="3857" spans="1:22" x14ac:dyDescent="0.2">
      <c r="A3857" s="10">
        <f t="shared" si="664"/>
        <v>161</v>
      </c>
      <c r="B3857" s="10">
        <f t="shared" si="673"/>
        <v>12</v>
      </c>
      <c r="C3857" s="23">
        <v>14.1</v>
      </c>
      <c r="D3857" s="24">
        <v>1.1224499999999999</v>
      </c>
      <c r="E3857" s="24">
        <v>216.97200000000001</v>
      </c>
      <c r="F3857" s="48"/>
      <c r="G3857" s="48"/>
      <c r="H3857" s="1">
        <f t="shared" si="674"/>
        <v>23.025582825935132</v>
      </c>
      <c r="I3857" s="1">
        <f t="shared" si="668"/>
        <v>0.76485317088554616</v>
      </c>
      <c r="J3857" s="4">
        <f>B3857+('PV model'!$B$3/15)+(I3857/60)</f>
        <v>11.736080886181425</v>
      </c>
      <c r="K3857" s="2">
        <f t="shared" si="669"/>
        <v>3.958786707278632</v>
      </c>
      <c r="L3857" s="2">
        <f>DEGREES(ASIN((((COS(RADIANS('PV model'!$B$2))*COS(RADIANS(H3857))*COS(RADIANS(K3857)))+(SIN(RADIANS('PV model'!$B$2))*SIN(RADIANS(H3857)))))))</f>
        <v>57.39309660335482</v>
      </c>
      <c r="M3857" s="3">
        <f t="shared" si="665"/>
        <v>57.39309660335482</v>
      </c>
      <c r="N3857" s="2">
        <f t="shared" si="670"/>
        <v>6.7715152295737884</v>
      </c>
      <c r="O3857" s="2">
        <f>IF('PV model'!$B$2&gt;0, 180-N3857,IF('PV model'!$B$2&lt;0,0-N3857,N3857))</f>
        <v>173.22848477042621</v>
      </c>
      <c r="P3857" s="2">
        <f>ABS(O3857-'PV model'!$B$5)</f>
        <v>31.771515229573794</v>
      </c>
      <c r="Q3857" s="3">
        <f t="shared" si="666"/>
        <v>32.60690339664518</v>
      </c>
      <c r="R3857" s="3">
        <f t="shared" si="671"/>
        <v>1.1224500000000002</v>
      </c>
      <c r="S3857" s="3">
        <f t="shared" si="667"/>
        <v>217.61359026147383</v>
      </c>
      <c r="T3857" s="3">
        <f>(0.5*(1-COS(RADIANS(90-$X$3)))*(D3857+E3857)*'PV model'!$B$4)</f>
        <v>0</v>
      </c>
      <c r="U3857" s="3">
        <f t="shared" si="672"/>
        <v>218.73604026147382</v>
      </c>
      <c r="V3857" s="3">
        <f>('PV model'!$B$13*(U3857/1000)*(1-'PV model'!$B$14*((20+C3857)-25))*'PV model'!$B$10)/'PV model'!$B$12</f>
        <v>21.068973877659779</v>
      </c>
    </row>
    <row r="3858" spans="1:22" x14ac:dyDescent="0.2">
      <c r="A3858" s="10">
        <f t="shared" si="664"/>
        <v>161</v>
      </c>
      <c r="B3858" s="10">
        <f t="shared" si="673"/>
        <v>13</v>
      </c>
      <c r="C3858" s="23">
        <v>14.4</v>
      </c>
      <c r="D3858" s="24">
        <v>2.2448999999999999</v>
      </c>
      <c r="E3858" s="24">
        <v>220.5</v>
      </c>
      <c r="F3858" s="48"/>
      <c r="G3858" s="48"/>
      <c r="H3858" s="1">
        <f t="shared" si="674"/>
        <v>23.025582825935132</v>
      </c>
      <c r="I3858" s="1">
        <f t="shared" si="668"/>
        <v>0.76485317088554616</v>
      </c>
      <c r="J3858" s="4">
        <f>B3858+('PV model'!$B$3/15)+(I3858/60)</f>
        <v>12.736080886181425</v>
      </c>
      <c r="K3858" s="2">
        <f t="shared" si="669"/>
        <v>-11.041213292721368</v>
      </c>
      <c r="L3858" s="2">
        <f>DEGREES(ASIN((((COS(RADIANS('PV model'!$B$2))*COS(RADIANS(H3858))*COS(RADIANS(K3858)))+(SIN(RADIANS('PV model'!$B$2))*SIN(RADIANS(H3858)))))))</f>
        <v>56.51000546706809</v>
      </c>
      <c r="M3858" s="3">
        <f t="shared" si="665"/>
        <v>56.51000546706809</v>
      </c>
      <c r="N3858" s="2">
        <f t="shared" si="670"/>
        <v>-18.628279575508245</v>
      </c>
      <c r="O3858" s="2">
        <f>IF('PV model'!$B$2&gt;0, 180-N3858,IF('PV model'!$B$2&lt;0,0-N3858,N3858))</f>
        <v>198.62827957550826</v>
      </c>
      <c r="P3858" s="2">
        <f>ABS(O3858-'PV model'!$B$5)</f>
        <v>6.3717204244917411</v>
      </c>
      <c r="Q3858" s="3">
        <f t="shared" si="666"/>
        <v>33.48999453293191</v>
      </c>
      <c r="R3858" s="3">
        <f t="shared" si="671"/>
        <v>2.2448999999999999</v>
      </c>
      <c r="S3858" s="3">
        <f t="shared" si="667"/>
        <v>221.80030559877653</v>
      </c>
      <c r="T3858" s="3">
        <f>(0.5*(1-COS(RADIANS(90-$X$3)))*(D3858+E3858)*'PV model'!$B$4)</f>
        <v>0</v>
      </c>
      <c r="U3858" s="3">
        <f t="shared" si="672"/>
        <v>224.04520559877653</v>
      </c>
      <c r="V3858" s="3">
        <f>('PV model'!$B$13*(U3858/1000)*(1-'PV model'!$B$14*((20+C3858)-25))*'PV model'!$B$10)/'PV model'!$B$12</f>
        <v>21.553485742591519</v>
      </c>
    </row>
    <row r="3859" spans="1:22" x14ac:dyDescent="0.2">
      <c r="A3859" s="10">
        <f t="shared" si="664"/>
        <v>161</v>
      </c>
      <c r="B3859" s="10">
        <f t="shared" si="673"/>
        <v>14</v>
      </c>
      <c r="C3859" s="23">
        <v>14.8</v>
      </c>
      <c r="D3859" s="24">
        <v>1.1224499999999999</v>
      </c>
      <c r="E3859" s="24">
        <v>213.44400000000002</v>
      </c>
      <c r="F3859" s="48"/>
      <c r="G3859" s="48"/>
      <c r="H3859" s="1">
        <f t="shared" si="674"/>
        <v>23.025582825935132</v>
      </c>
      <c r="I3859" s="1">
        <f t="shared" si="668"/>
        <v>0.76485317088554616</v>
      </c>
      <c r="J3859" s="4">
        <f>B3859+('PV model'!$B$3/15)+(I3859/60)</f>
        <v>13.736080886181425</v>
      </c>
      <c r="K3859" s="2">
        <f t="shared" si="669"/>
        <v>-26.041213292721366</v>
      </c>
      <c r="L3859" s="2">
        <f>DEGREES(ASIN((((COS(RADIANS('PV model'!$B$2))*COS(RADIANS(H3859))*COS(RADIANS(K3859)))+(SIN(RADIANS('PV model'!$B$2))*SIN(RADIANS(H3859)))))))</f>
        <v>52.251916584472788</v>
      </c>
      <c r="M3859" s="3">
        <f t="shared" si="665"/>
        <v>52.251916584472788</v>
      </c>
      <c r="N3859" s="2">
        <f t="shared" si="670"/>
        <v>-41.299274568770748</v>
      </c>
      <c r="O3859" s="2">
        <f>IF('PV model'!$B$2&gt;0, 180-N3859,IF('PV model'!$B$2&lt;0,0-N3859,N3859))</f>
        <v>221.29927456877076</v>
      </c>
      <c r="P3859" s="2">
        <f>ABS(O3859-'PV model'!$B$5)</f>
        <v>16.299274568770755</v>
      </c>
      <c r="Q3859" s="3">
        <f t="shared" si="666"/>
        <v>37.748083415527212</v>
      </c>
      <c r="R3859" s="3">
        <f t="shared" si="671"/>
        <v>1.1224499999999999</v>
      </c>
      <c r="S3859" s="3">
        <f t="shared" si="667"/>
        <v>214.15783109795223</v>
      </c>
      <c r="T3859" s="3">
        <f>(0.5*(1-COS(RADIANS(90-$X$3)))*(D3859+E3859)*'PV model'!$B$4)</f>
        <v>0</v>
      </c>
      <c r="U3859" s="3">
        <f t="shared" si="672"/>
        <v>215.28028109795221</v>
      </c>
      <c r="V3859" s="3">
        <f>('PV model'!$B$13*(U3859/1000)*(1-'PV model'!$B$14*((20+C3859)-25))*'PV model'!$B$10)/'PV model'!$B$12</f>
        <v>20.67585575612809</v>
      </c>
    </row>
    <row r="3860" spans="1:22" x14ac:dyDescent="0.2">
      <c r="A3860" s="10">
        <f t="shared" si="664"/>
        <v>161</v>
      </c>
      <c r="B3860" s="10">
        <f t="shared" si="673"/>
        <v>15</v>
      </c>
      <c r="C3860" s="23">
        <v>14.4</v>
      </c>
      <c r="D3860" s="24">
        <v>1.1224499999999999</v>
      </c>
      <c r="E3860" s="24">
        <v>194.922</v>
      </c>
      <c r="F3860" s="48"/>
      <c r="G3860" s="48"/>
      <c r="H3860" s="1">
        <f t="shared" si="674"/>
        <v>23.025582825935132</v>
      </c>
      <c r="I3860" s="1">
        <f t="shared" si="668"/>
        <v>0.76485317088554616</v>
      </c>
      <c r="J3860" s="4">
        <f>B3860+('PV model'!$B$3/15)+(I3860/60)</f>
        <v>14.736080886181425</v>
      </c>
      <c r="K3860" s="2">
        <f t="shared" si="669"/>
        <v>-41.041213292721366</v>
      </c>
      <c r="L3860" s="2">
        <f>DEGREES(ASIN((((COS(RADIANS('PV model'!$B$2))*COS(RADIANS(H3860))*COS(RADIANS(K3860)))+(SIN(RADIANS('PV model'!$B$2))*SIN(RADIANS(H3860)))))))</f>
        <v>45.685829507983051</v>
      </c>
      <c r="M3860" s="3">
        <f t="shared" si="665"/>
        <v>45.685829507983051</v>
      </c>
      <c r="N3860" s="2">
        <f t="shared" si="670"/>
        <v>-59.884037421229884</v>
      </c>
      <c r="O3860" s="2">
        <f>IF('PV model'!$B$2&gt;0, 180-N3860,IF('PV model'!$B$2&lt;0,0-N3860,N3860))</f>
        <v>239.88403742122989</v>
      </c>
      <c r="P3860" s="2">
        <f>ABS(O3860-'PV model'!$B$5)</f>
        <v>34.884037421229891</v>
      </c>
      <c r="Q3860" s="3">
        <f t="shared" si="666"/>
        <v>44.314170492016949</v>
      </c>
      <c r="R3860" s="3">
        <f t="shared" si="671"/>
        <v>1.1224499999999999</v>
      </c>
      <c r="S3860" s="3">
        <f t="shared" si="667"/>
        <v>195.70471241979232</v>
      </c>
      <c r="T3860" s="3">
        <f>(0.5*(1-COS(RADIANS(90-$X$3)))*(D3860+E3860)*'PV model'!$B$4)</f>
        <v>0</v>
      </c>
      <c r="U3860" s="3">
        <f t="shared" si="672"/>
        <v>196.8271624197923</v>
      </c>
      <c r="V3860" s="3">
        <f>('PV model'!$B$13*(U3860/1000)*(1-'PV model'!$B$14*((20+C3860)-25))*'PV model'!$B$10)/'PV model'!$B$12</f>
        <v>18.935069052836301</v>
      </c>
    </row>
    <row r="3861" spans="1:22" x14ac:dyDescent="0.2">
      <c r="A3861" s="10">
        <f t="shared" si="664"/>
        <v>161</v>
      </c>
      <c r="B3861" s="10">
        <f t="shared" si="673"/>
        <v>16</v>
      </c>
      <c r="C3861" s="23">
        <v>14</v>
      </c>
      <c r="D3861" s="24">
        <v>1.1224499999999999</v>
      </c>
      <c r="E3861" s="24">
        <v>167.57999999999998</v>
      </c>
      <c r="F3861" s="48"/>
      <c r="G3861" s="48"/>
      <c r="H3861" s="1">
        <f t="shared" si="674"/>
        <v>23.025582825935132</v>
      </c>
      <c r="I3861" s="1">
        <f t="shared" si="668"/>
        <v>0.76485317088554616</v>
      </c>
      <c r="J3861" s="4">
        <f>B3861+('PV model'!$B$3/15)+(I3861/60)</f>
        <v>15.736080886181425</v>
      </c>
      <c r="K3861" s="2">
        <f t="shared" si="669"/>
        <v>-56.041213292721366</v>
      </c>
      <c r="L3861" s="2">
        <f>DEGREES(ASIN((((COS(RADIANS('PV model'!$B$2))*COS(RADIANS(H3861))*COS(RADIANS(K3861)))+(SIN(RADIANS('PV model'!$B$2))*SIN(RADIANS(H3861)))))))</f>
        <v>37.84562398715309</v>
      </c>
      <c r="M3861" s="3">
        <f t="shared" si="665"/>
        <v>37.84562398715309</v>
      </c>
      <c r="N3861" s="2">
        <f t="shared" si="670"/>
        <v>-75.168827396421534</v>
      </c>
      <c r="O3861" s="2">
        <f>IF('PV model'!$B$2&gt;0, 180-N3861,IF('PV model'!$B$2&lt;0,0-N3861,N3861))</f>
        <v>255.16882739642153</v>
      </c>
      <c r="P3861" s="2">
        <f>ABS(O3861-'PV model'!$B$5)</f>
        <v>50.168827396421534</v>
      </c>
      <c r="Q3861" s="3">
        <f t="shared" si="666"/>
        <v>52.15437601284691</v>
      </c>
      <c r="R3861" s="3">
        <f t="shared" si="671"/>
        <v>1.1224500000000002</v>
      </c>
      <c r="S3861" s="3">
        <f t="shared" si="667"/>
        <v>168.3858269263915</v>
      </c>
      <c r="T3861" s="3">
        <f>(0.5*(1-COS(RADIANS(90-$X$3)))*(D3861+E3861)*'PV model'!$B$4)</f>
        <v>0</v>
      </c>
      <c r="U3861" s="3">
        <f t="shared" si="672"/>
        <v>169.50827692639149</v>
      </c>
      <c r="V3861" s="3">
        <f>('PV model'!$B$13*(U3861/1000)*(1-'PV model'!$B$14*((20+C3861)-25))*'PV model'!$B$10)/'PV model'!$B$12</f>
        <v>16.334061656545856</v>
      </c>
    </row>
    <row r="3862" spans="1:22" x14ac:dyDescent="0.2">
      <c r="A3862" s="10">
        <f t="shared" si="664"/>
        <v>161</v>
      </c>
      <c r="B3862" s="10">
        <f t="shared" si="673"/>
        <v>17</v>
      </c>
      <c r="C3862" s="23">
        <v>12.8</v>
      </c>
      <c r="D3862" s="24">
        <v>0</v>
      </c>
      <c r="E3862" s="24">
        <v>133.18200000000002</v>
      </c>
      <c r="F3862" s="48"/>
      <c r="G3862" s="48"/>
      <c r="H3862" s="1">
        <f t="shared" si="674"/>
        <v>23.025582825935132</v>
      </c>
      <c r="I3862" s="1">
        <f t="shared" si="668"/>
        <v>0.76485317088554616</v>
      </c>
      <c r="J3862" s="4">
        <f>B3862+('PV model'!$B$3/15)+(I3862/60)</f>
        <v>16.736080886181426</v>
      </c>
      <c r="K3862" s="2">
        <f t="shared" si="669"/>
        <v>-71.041213292721395</v>
      </c>
      <c r="L3862" s="2">
        <f>DEGREES(ASIN((((COS(RADIANS('PV model'!$B$2))*COS(RADIANS(H3862))*COS(RADIANS(K3862)))+(SIN(RADIANS('PV model'!$B$2))*SIN(RADIANS(H3862)))))))</f>
        <v>29.452925508540275</v>
      </c>
      <c r="M3862" s="3">
        <f t="shared" si="665"/>
        <v>29.452925508540275</v>
      </c>
      <c r="N3862" s="2">
        <f t="shared" si="670"/>
        <v>-88.363213625730779</v>
      </c>
      <c r="O3862" s="2">
        <f>IF('PV model'!$B$2&gt;0, 180-N3862,IF('PV model'!$B$2&lt;0,0-N3862,N3862))</f>
        <v>268.36321362573079</v>
      </c>
      <c r="P3862" s="2">
        <f>ABS(O3862-'PV model'!$B$5)</f>
        <v>63.363213625730793</v>
      </c>
      <c r="Q3862" s="3">
        <f t="shared" si="666"/>
        <v>60.547074491459725</v>
      </c>
      <c r="R3862" s="3">
        <f t="shared" si="671"/>
        <v>0</v>
      </c>
      <c r="S3862" s="3">
        <f t="shared" si="667"/>
        <v>133.18200000000002</v>
      </c>
      <c r="T3862" s="3">
        <f>(0.5*(1-COS(RADIANS(90-$X$3)))*(D3862+E3862)*'PV model'!$B$4)</f>
        <v>0</v>
      </c>
      <c r="U3862" s="3">
        <f t="shared" si="672"/>
        <v>133.18200000000002</v>
      </c>
      <c r="V3862" s="3">
        <f>('PV model'!$B$13*(U3862/1000)*(1-'PV model'!$B$14*((20+C3862)-25))*'PV model'!$B$10)/'PV model'!$B$12</f>
        <v>12.897511091136002</v>
      </c>
    </row>
    <row r="3863" spans="1:22" x14ac:dyDescent="0.2">
      <c r="A3863" s="10">
        <f t="shared" si="664"/>
        <v>161</v>
      </c>
      <c r="B3863" s="10">
        <f t="shared" si="673"/>
        <v>18</v>
      </c>
      <c r="C3863" s="23">
        <v>12.4</v>
      </c>
      <c r="D3863" s="24">
        <v>0</v>
      </c>
      <c r="E3863" s="24">
        <v>93.492000000000004</v>
      </c>
      <c r="F3863" s="48"/>
      <c r="G3863" s="48"/>
      <c r="H3863" s="1">
        <f t="shared" si="674"/>
        <v>23.025582825935132</v>
      </c>
      <c r="I3863" s="1">
        <f t="shared" si="668"/>
        <v>0.76485317088554616</v>
      </c>
      <c r="J3863" s="4">
        <f>B3863+('PV model'!$B$3/15)+(I3863/60)</f>
        <v>17.736080886181426</v>
      </c>
      <c r="K3863" s="2">
        <f t="shared" si="669"/>
        <v>-86.041213292721395</v>
      </c>
      <c r="L3863" s="2">
        <f>DEGREES(ASIN((((COS(RADIANS('PV model'!$B$2))*COS(RADIANS(H3863))*COS(RADIANS(K3863)))+(SIN(RADIANS('PV model'!$B$2))*SIN(RADIANS(H3863)))))))</f>
        <v>20.998229576431989</v>
      </c>
      <c r="M3863" s="3">
        <f t="shared" si="665"/>
        <v>20.998229576431989</v>
      </c>
      <c r="N3863" s="2">
        <f t="shared" si="670"/>
        <v>-79.559416738997697</v>
      </c>
      <c r="O3863" s="2">
        <f>IF('PV model'!$B$2&gt;0, 180-N3863,IF('PV model'!$B$2&lt;0,0-N3863,N3863))</f>
        <v>259.5594167389977</v>
      </c>
      <c r="P3863" s="2">
        <f>ABS(O3863-'PV model'!$B$5)</f>
        <v>54.559416738997697</v>
      </c>
      <c r="Q3863" s="3">
        <f t="shared" si="666"/>
        <v>69.001770423568018</v>
      </c>
      <c r="R3863" s="3">
        <f t="shared" si="671"/>
        <v>0</v>
      </c>
      <c r="S3863" s="3">
        <f t="shared" si="667"/>
        <v>93.492000000000004</v>
      </c>
      <c r="T3863" s="3">
        <f>(0.5*(1-COS(RADIANS(90-$X$3)))*(D3863+E3863)*'PV model'!$B$4)</f>
        <v>0</v>
      </c>
      <c r="U3863" s="3">
        <f t="shared" si="672"/>
        <v>93.492000000000004</v>
      </c>
      <c r="V3863" s="3">
        <f>('PV model'!$B$13*(U3863/1000)*(1-'PV model'!$B$14*((20+C3863)-25))*'PV model'!$B$10)/'PV model'!$B$12</f>
        <v>9.0688346945280003</v>
      </c>
    </row>
    <row r="3864" spans="1:22" x14ac:dyDescent="0.2">
      <c r="A3864" s="10">
        <f t="shared" si="664"/>
        <v>161</v>
      </c>
      <c r="B3864" s="10">
        <f t="shared" si="673"/>
        <v>19</v>
      </c>
      <c r="C3864" s="23">
        <v>12.7</v>
      </c>
      <c r="D3864" s="24">
        <v>0</v>
      </c>
      <c r="E3864" s="24">
        <v>55.566000000000003</v>
      </c>
      <c r="F3864" s="48"/>
      <c r="G3864" s="48"/>
      <c r="H3864" s="1">
        <f t="shared" si="674"/>
        <v>23.025582825935132</v>
      </c>
      <c r="I3864" s="1">
        <f t="shared" si="668"/>
        <v>0.76485317088554616</v>
      </c>
      <c r="J3864" s="4">
        <f>B3864+('PV model'!$B$3/15)+(I3864/60)</f>
        <v>18.736080886181426</v>
      </c>
      <c r="K3864" s="2">
        <f t="shared" si="669"/>
        <v>-101.04121329272139</v>
      </c>
      <c r="L3864" s="2">
        <f>DEGREES(ASIN((((COS(RADIANS('PV model'!$B$2))*COS(RADIANS(H3864))*COS(RADIANS(K3864)))+(SIN(RADIANS('PV model'!$B$2))*SIN(RADIANS(H3864)))))))</f>
        <v>12.856931123388311</v>
      </c>
      <c r="M3864" s="3">
        <f t="shared" si="665"/>
        <v>12.856931123388311</v>
      </c>
      <c r="N3864" s="2">
        <f t="shared" si="670"/>
        <v>-67.899266426201919</v>
      </c>
      <c r="O3864" s="2">
        <f>IF('PV model'!$B$2&gt;0, 180-N3864,IF('PV model'!$B$2&lt;0,0-N3864,N3864))</f>
        <v>247.8992664262019</v>
      </c>
      <c r="P3864" s="2">
        <f>ABS(O3864-'PV model'!$B$5)</f>
        <v>42.899266426201905</v>
      </c>
      <c r="Q3864" s="3">
        <f t="shared" si="666"/>
        <v>77.143068876611693</v>
      </c>
      <c r="R3864" s="3">
        <f t="shared" si="671"/>
        <v>0</v>
      </c>
      <c r="S3864" s="3">
        <f t="shared" si="667"/>
        <v>55.566000000000003</v>
      </c>
      <c r="T3864" s="3">
        <f>(0.5*(1-COS(RADIANS(90-$X$3)))*(D3864+E3864)*'PV model'!$B$4)</f>
        <v>0</v>
      </c>
      <c r="U3864" s="3">
        <f t="shared" si="672"/>
        <v>55.566000000000003</v>
      </c>
      <c r="V3864" s="3">
        <f>('PV model'!$B$13*(U3864/1000)*(1-'PV model'!$B$14*((20+C3864)-25))*'PV model'!$B$10)/'PV model'!$B$12</f>
        <v>5.3833025373119998</v>
      </c>
    </row>
    <row r="3865" spans="1:22" x14ac:dyDescent="0.2">
      <c r="A3865" s="10">
        <f t="shared" si="664"/>
        <v>161</v>
      </c>
      <c r="B3865" s="10">
        <f t="shared" si="673"/>
        <v>20</v>
      </c>
      <c r="C3865" s="23">
        <v>12.9</v>
      </c>
      <c r="D3865" s="24">
        <v>0</v>
      </c>
      <c r="E3865" s="24">
        <v>43.218000000000004</v>
      </c>
      <c r="F3865" s="48"/>
      <c r="G3865" s="48"/>
      <c r="H3865" s="1">
        <f t="shared" si="674"/>
        <v>23.025582825935132</v>
      </c>
      <c r="I3865" s="1">
        <f t="shared" si="668"/>
        <v>0.76485317088554616</v>
      </c>
      <c r="J3865" s="4">
        <f>B3865+('PV model'!$B$3/15)+(I3865/60)</f>
        <v>19.736080886181426</v>
      </c>
      <c r="K3865" s="2">
        <f t="shared" si="669"/>
        <v>-116.04121329272139</v>
      </c>
      <c r="L3865" s="2">
        <f>DEGREES(ASIN((((COS(RADIANS('PV model'!$B$2))*COS(RADIANS(H3865))*COS(RADIANS(K3865)))+(SIN(RADIANS('PV model'!$B$2))*SIN(RADIANS(H3865)))))))</f>
        <v>5.3649355808412587</v>
      </c>
      <c r="M3865" s="3">
        <f t="shared" si="665"/>
        <v>5.3649355808412587</v>
      </c>
      <c r="N3865" s="2">
        <f t="shared" si="670"/>
        <v>-56.153759750920109</v>
      </c>
      <c r="O3865" s="2">
        <f>IF('PV model'!$B$2&gt;0, 180-N3865,IF('PV model'!$B$2&lt;0,0-N3865,N3865))</f>
        <v>236.1537597509201</v>
      </c>
      <c r="P3865" s="2">
        <f>ABS(O3865-'PV model'!$B$5)</f>
        <v>31.153759750920102</v>
      </c>
      <c r="Q3865" s="3">
        <f t="shared" si="666"/>
        <v>84.635064419158738</v>
      </c>
      <c r="R3865" s="3">
        <f t="shared" si="671"/>
        <v>0</v>
      </c>
      <c r="S3865" s="3">
        <f t="shared" si="667"/>
        <v>43.218000000000004</v>
      </c>
      <c r="T3865" s="3">
        <f>(0.5*(1-COS(RADIANS(90-$X$3)))*(D3865+E3865)*'PV model'!$B$4)</f>
        <v>0</v>
      </c>
      <c r="U3865" s="3">
        <f t="shared" si="672"/>
        <v>43.218000000000004</v>
      </c>
      <c r="V3865" s="3">
        <f>('PV model'!$B$13*(U3865/1000)*(1-'PV model'!$B$14*((20+C3865)-25))*'PV model'!$B$10)/'PV model'!$B$12</f>
        <v>4.1835570275520011</v>
      </c>
    </row>
    <row r="3866" spans="1:22" x14ac:dyDescent="0.2">
      <c r="A3866" s="10">
        <f t="shared" si="664"/>
        <v>161</v>
      </c>
      <c r="B3866" s="10">
        <f t="shared" si="673"/>
        <v>21</v>
      </c>
      <c r="C3866" s="23">
        <v>12.5</v>
      </c>
      <c r="D3866" s="24">
        <v>0</v>
      </c>
      <c r="E3866" s="24">
        <v>12.348000000000001</v>
      </c>
      <c r="F3866" s="48"/>
      <c r="G3866" s="48"/>
      <c r="H3866" s="1">
        <f t="shared" si="674"/>
        <v>23.025582825935132</v>
      </c>
      <c r="I3866" s="1">
        <f t="shared" si="668"/>
        <v>0.76485317088554616</v>
      </c>
      <c r="J3866" s="4">
        <f>B3866+('PV model'!$B$3/15)+(I3866/60)</f>
        <v>20.736080886181426</v>
      </c>
      <c r="K3866" s="2">
        <f t="shared" si="669"/>
        <v>-131.04121329272141</v>
      </c>
      <c r="L3866" s="2">
        <f>DEGREES(ASIN((((COS(RADIANS('PV model'!$B$2))*COS(RADIANS(H3866))*COS(RADIANS(K3866)))+(SIN(RADIANS('PV model'!$B$2))*SIN(RADIANS(H3866)))))))</f>
        <v>-1.1416045779869683</v>
      </c>
      <c r="M3866" s="3">
        <f t="shared" si="665"/>
        <v>0</v>
      </c>
      <c r="N3866" s="2">
        <f t="shared" si="670"/>
        <v>-43.970301085254</v>
      </c>
      <c r="O3866" s="2">
        <f>IF('PV model'!$B$2&gt;0, 180-N3866,IF('PV model'!$B$2&lt;0,0-N3866,N3866))</f>
        <v>223.97030108525399</v>
      </c>
      <c r="P3866" s="2">
        <f>ABS(O3866-'PV model'!$B$5)</f>
        <v>18.970301085253993</v>
      </c>
      <c r="Q3866" s="3">
        <f t="shared" si="666"/>
        <v>91.141604577986968</v>
      </c>
      <c r="R3866" s="3">
        <f t="shared" si="671"/>
        <v>0</v>
      </c>
      <c r="S3866" s="3">
        <f t="shared" si="667"/>
        <v>12.348000000000001</v>
      </c>
      <c r="T3866" s="3">
        <f>(0.5*(1-COS(RADIANS(90-$X$3)))*(D3866+E3866)*'PV model'!$B$4)</f>
        <v>0</v>
      </c>
      <c r="U3866" s="3">
        <f t="shared" si="672"/>
        <v>12.348000000000001</v>
      </c>
      <c r="V3866" s="3">
        <f>('PV model'!$B$13*(U3866/1000)*(1-'PV model'!$B$14*((20+C3866)-25))*'PV model'!$B$10)/'PV model'!$B$12</f>
        <v>1.1972768976000001</v>
      </c>
    </row>
    <row r="3867" spans="1:22" x14ac:dyDescent="0.2">
      <c r="A3867" s="10">
        <f t="shared" si="664"/>
        <v>161</v>
      </c>
      <c r="B3867" s="10">
        <f t="shared" si="673"/>
        <v>22</v>
      </c>
      <c r="C3867" s="23">
        <v>11.7</v>
      </c>
      <c r="D3867" s="24">
        <v>0</v>
      </c>
      <c r="E3867" s="24">
        <v>0</v>
      </c>
      <c r="F3867" s="48"/>
      <c r="G3867" s="48"/>
      <c r="H3867" s="1">
        <f t="shared" si="674"/>
        <v>23.025582825935132</v>
      </c>
      <c r="I3867" s="1">
        <f t="shared" si="668"/>
        <v>0.76485317088554616</v>
      </c>
      <c r="J3867" s="4">
        <f>B3867+('PV model'!$B$3/15)+(I3867/60)</f>
        <v>21.736080886181426</v>
      </c>
      <c r="K3867" s="2">
        <f t="shared" si="669"/>
        <v>-146.04121329272141</v>
      </c>
      <c r="L3867" s="2">
        <f>DEGREES(ASIN((((COS(RADIANS('PV model'!$B$2))*COS(RADIANS(H3867))*COS(RADIANS(K3867)))+(SIN(RADIANS('PV model'!$B$2))*SIN(RADIANS(H3867)))))))</f>
        <v>-6.3164974807360412</v>
      </c>
      <c r="M3867" s="3">
        <f t="shared" si="665"/>
        <v>0</v>
      </c>
      <c r="N3867" s="2">
        <f t="shared" si="670"/>
        <v>-31.146840566939101</v>
      </c>
      <c r="O3867" s="2">
        <f>IF('PV model'!$B$2&gt;0, 180-N3867,IF('PV model'!$B$2&lt;0,0-N3867,N3867))</f>
        <v>211.14684056693909</v>
      </c>
      <c r="P3867" s="2">
        <f>ABS(O3867-'PV model'!$B$5)</f>
        <v>6.1468405669390904</v>
      </c>
      <c r="Q3867" s="3">
        <f t="shared" si="666"/>
        <v>96.316497480736032</v>
      </c>
      <c r="R3867" s="3">
        <f t="shared" si="671"/>
        <v>0</v>
      </c>
      <c r="S3867" s="3">
        <f t="shared" si="667"/>
        <v>0</v>
      </c>
      <c r="T3867" s="3">
        <f>(0.5*(1-COS(RADIANS(90-$X$3)))*(D3867+E3867)*'PV model'!$B$4)</f>
        <v>0</v>
      </c>
      <c r="U3867" s="3">
        <f t="shared" si="672"/>
        <v>0</v>
      </c>
      <c r="V3867" s="3">
        <f>('PV model'!$B$13*(U3867/1000)*(1-'PV model'!$B$14*((20+C3867)-25))*'PV model'!$B$10)/'PV model'!$B$12</f>
        <v>0</v>
      </c>
    </row>
    <row r="3868" spans="1:22" x14ac:dyDescent="0.2">
      <c r="A3868" s="10">
        <f t="shared" si="664"/>
        <v>161</v>
      </c>
      <c r="B3868" s="10">
        <f t="shared" si="673"/>
        <v>23</v>
      </c>
      <c r="C3868" s="23">
        <v>11.8</v>
      </c>
      <c r="D3868" s="24">
        <v>0</v>
      </c>
      <c r="E3868" s="24">
        <v>0</v>
      </c>
      <c r="F3868" s="48"/>
      <c r="G3868" s="48"/>
      <c r="H3868" s="1">
        <f t="shared" si="674"/>
        <v>23.025582825935132</v>
      </c>
      <c r="I3868" s="1">
        <f t="shared" si="668"/>
        <v>0.76485317088554616</v>
      </c>
      <c r="J3868" s="4">
        <f>B3868+('PV model'!$B$3/15)+(I3868/60)</f>
        <v>22.736080886181426</v>
      </c>
      <c r="K3868" s="2">
        <f t="shared" si="669"/>
        <v>-161.04121329272141</v>
      </c>
      <c r="L3868" s="2">
        <f>DEGREES(ASIN((((COS(RADIANS('PV model'!$B$2))*COS(RADIANS(H3868))*COS(RADIANS(K3868)))+(SIN(RADIANS('PV model'!$B$2))*SIN(RADIANS(H3868)))))))</f>
        <v>-9.8257414977146933</v>
      </c>
      <c r="M3868" s="3">
        <f t="shared" si="665"/>
        <v>0</v>
      </c>
      <c r="N3868" s="2">
        <f t="shared" si="670"/>
        <v>-17.665268080851821</v>
      </c>
      <c r="O3868" s="2">
        <f>IF('PV model'!$B$2&gt;0, 180-N3868,IF('PV model'!$B$2&lt;0,0-N3868,N3868))</f>
        <v>197.66526808085183</v>
      </c>
      <c r="P3868" s="2">
        <f>ABS(O3868-'PV model'!$B$5)</f>
        <v>7.3347319191481688</v>
      </c>
      <c r="Q3868" s="3">
        <f t="shared" si="666"/>
        <v>99.825741497714702</v>
      </c>
      <c r="R3868" s="3">
        <f t="shared" si="671"/>
        <v>0</v>
      </c>
      <c r="S3868" s="3">
        <f t="shared" si="667"/>
        <v>0</v>
      </c>
      <c r="T3868" s="3">
        <f>(0.5*(1-COS(RADIANS(90-$X$3)))*(D3868+E3868)*'PV model'!$B$4)</f>
        <v>0</v>
      </c>
      <c r="U3868" s="3">
        <f t="shared" si="672"/>
        <v>0</v>
      </c>
      <c r="V3868" s="3">
        <f>('PV model'!$B$13*(U3868/1000)*(1-'PV model'!$B$14*((20+C3868)-25))*'PV model'!$B$10)/'PV model'!$B$12</f>
        <v>0</v>
      </c>
    </row>
    <row r="3869" spans="1:22" x14ac:dyDescent="0.2">
      <c r="A3869" s="10">
        <f t="shared" si="664"/>
        <v>161</v>
      </c>
      <c r="B3869" s="10">
        <f t="shared" si="673"/>
        <v>24</v>
      </c>
      <c r="C3869" s="23">
        <v>11.4</v>
      </c>
      <c r="D3869" s="24">
        <v>0</v>
      </c>
      <c r="E3869" s="24">
        <v>0</v>
      </c>
      <c r="F3869" s="48"/>
      <c r="G3869" s="48"/>
      <c r="H3869" s="1">
        <f t="shared" si="674"/>
        <v>23.025582825935132</v>
      </c>
      <c r="I3869" s="1">
        <f t="shared" si="668"/>
        <v>0.76485317088554616</v>
      </c>
      <c r="J3869" s="4">
        <f>B3869+('PV model'!$B$3/15)+(I3869/60)</f>
        <v>23.736080886181426</v>
      </c>
      <c r="K3869" s="2">
        <f t="shared" si="669"/>
        <v>-176.04121329272141</v>
      </c>
      <c r="L3869" s="2">
        <f>DEGREES(ASIN((((COS(RADIANS('PV model'!$B$2))*COS(RADIANS(H3869))*COS(RADIANS(K3869)))+(SIN(RADIANS('PV model'!$B$2))*SIN(RADIANS(H3869)))))))</f>
        <v>-11.401709104472467</v>
      </c>
      <c r="M3869" s="3">
        <f t="shared" si="665"/>
        <v>0</v>
      </c>
      <c r="N3869" s="2">
        <f t="shared" si="670"/>
        <v>-3.7163890361478646</v>
      </c>
      <c r="O3869" s="2">
        <f>IF('PV model'!$B$2&gt;0, 180-N3869,IF('PV model'!$B$2&lt;0,0-N3869,N3869))</f>
        <v>183.71638903614786</v>
      </c>
      <c r="P3869" s="2">
        <f>ABS(O3869-'PV model'!$B$5)</f>
        <v>21.283610963852141</v>
      </c>
      <c r="Q3869" s="3">
        <f t="shared" si="666"/>
        <v>101.40170910447246</v>
      </c>
      <c r="R3869" s="3">
        <f t="shared" si="671"/>
        <v>0</v>
      </c>
      <c r="S3869" s="3">
        <f t="shared" si="667"/>
        <v>0</v>
      </c>
      <c r="T3869" s="3">
        <f>(0.5*(1-COS(RADIANS(90-$X$3)))*(D3869+E3869)*'PV model'!$B$4)</f>
        <v>0</v>
      </c>
      <c r="U3869" s="3">
        <f t="shared" si="672"/>
        <v>0</v>
      </c>
      <c r="V3869" s="3">
        <f>('PV model'!$B$13*(U3869/1000)*(1-'PV model'!$B$14*((20+C3869)-25))*'PV model'!$B$10)/'PV model'!$B$12</f>
        <v>0</v>
      </c>
    </row>
    <row r="3870" spans="1:22" x14ac:dyDescent="0.2">
      <c r="A3870" s="10">
        <f t="shared" si="664"/>
        <v>162</v>
      </c>
      <c r="B3870" s="10">
        <f t="shared" si="673"/>
        <v>1</v>
      </c>
      <c r="C3870" s="23">
        <v>11.1</v>
      </c>
      <c r="D3870" s="24">
        <v>0</v>
      </c>
      <c r="E3870" s="24">
        <v>0</v>
      </c>
      <c r="F3870" s="48"/>
      <c r="G3870" s="48"/>
      <c r="H3870" s="1">
        <f t="shared" si="674"/>
        <v>23.0999724867889</v>
      </c>
      <c r="I3870" s="1">
        <f t="shared" si="668"/>
        <v>0.56945949880837698</v>
      </c>
      <c r="J3870" s="4">
        <f>B3870+('PV model'!$B$3/15)+(I3870/60)</f>
        <v>0.73282432498013972</v>
      </c>
      <c r="K3870" s="2">
        <f t="shared" si="669"/>
        <v>169.0076351252979</v>
      </c>
      <c r="L3870" s="2">
        <f>DEGREES(ASIN((((COS(RADIANS('PV model'!$B$2))*COS(RADIANS(H3870))*COS(RADIANS(K3870)))+(SIN(RADIANS('PV model'!$B$2))*SIN(RADIANS(H3870)))))))</f>
        <v>-10.841861822102706</v>
      </c>
      <c r="M3870" s="3">
        <f t="shared" si="665"/>
        <v>0</v>
      </c>
      <c r="N3870" s="2">
        <f t="shared" si="670"/>
        <v>10.286915475860253</v>
      </c>
      <c r="O3870" s="2">
        <f>IF('PV model'!$B$2&gt;0, 180-N3870,IF('PV model'!$B$2&lt;0,0-N3870,N3870))</f>
        <v>169.71308452413976</v>
      </c>
      <c r="P3870" s="2">
        <f>ABS(O3870-'PV model'!$B$5)</f>
        <v>35.286915475860241</v>
      </c>
      <c r="Q3870" s="3">
        <f t="shared" si="666"/>
        <v>100.8418618221027</v>
      </c>
      <c r="R3870" s="3">
        <f t="shared" si="671"/>
        <v>0</v>
      </c>
      <c r="S3870" s="3">
        <f t="shared" si="667"/>
        <v>0</v>
      </c>
      <c r="T3870" s="3">
        <f>(0.5*(1-COS(RADIANS(90-$X$3)))*(D3870+E3870)*'PV model'!$B$4)</f>
        <v>0</v>
      </c>
      <c r="U3870" s="3">
        <f t="shared" si="672"/>
        <v>0</v>
      </c>
      <c r="V3870" s="3">
        <f>('PV model'!$B$13*(U3870/1000)*(1-'PV model'!$B$14*((20+C3870)-25))*'PV model'!$B$10)/'PV model'!$B$12</f>
        <v>0</v>
      </c>
    </row>
    <row r="3871" spans="1:22" x14ac:dyDescent="0.2">
      <c r="A3871" s="10">
        <f t="shared" si="664"/>
        <v>162</v>
      </c>
      <c r="B3871" s="10">
        <f t="shared" si="673"/>
        <v>2</v>
      </c>
      <c r="C3871" s="23">
        <v>11.2</v>
      </c>
      <c r="D3871" s="24">
        <v>0</v>
      </c>
      <c r="E3871" s="24">
        <v>0</v>
      </c>
      <c r="F3871" s="48"/>
      <c r="G3871" s="48"/>
      <c r="H3871" s="1">
        <f t="shared" si="674"/>
        <v>23.0999724867889</v>
      </c>
      <c r="I3871" s="1">
        <f t="shared" si="668"/>
        <v>0.56945949880837698</v>
      </c>
      <c r="J3871" s="4">
        <f>B3871+('PV model'!$B$3/15)+(I3871/60)</f>
        <v>1.7328243249801396</v>
      </c>
      <c r="K3871" s="2">
        <f t="shared" si="669"/>
        <v>154.0076351252979</v>
      </c>
      <c r="L3871" s="2">
        <f>DEGREES(ASIN((((COS(RADIANS('PV model'!$B$2))*COS(RADIANS(H3871))*COS(RADIANS(K3871)))+(SIN(RADIANS('PV model'!$B$2))*SIN(RADIANS(H3871)))))))</f>
        <v>-8.3350019392972072</v>
      </c>
      <c r="M3871" s="3">
        <f t="shared" si="665"/>
        <v>0</v>
      </c>
      <c r="N3871" s="2">
        <f t="shared" si="670"/>
        <v>24.042645450118304</v>
      </c>
      <c r="O3871" s="2">
        <f>IF('PV model'!$B$2&gt;0, 180-N3871,IF('PV model'!$B$2&lt;0,0-N3871,N3871))</f>
        <v>155.9573545498817</v>
      </c>
      <c r="P3871" s="2">
        <f>ABS(O3871-'PV model'!$B$5)</f>
        <v>49.0426454501183</v>
      </c>
      <c r="Q3871" s="3">
        <f t="shared" si="666"/>
        <v>98.3350019392972</v>
      </c>
      <c r="R3871" s="3">
        <f t="shared" si="671"/>
        <v>0</v>
      </c>
      <c r="S3871" s="3">
        <f t="shared" si="667"/>
        <v>0</v>
      </c>
      <c r="T3871" s="3">
        <f>(0.5*(1-COS(RADIANS(90-$X$3)))*(D3871+E3871)*'PV model'!$B$4)</f>
        <v>0</v>
      </c>
      <c r="U3871" s="3">
        <f t="shared" si="672"/>
        <v>0</v>
      </c>
      <c r="V3871" s="3">
        <f>('PV model'!$B$13*(U3871/1000)*(1-'PV model'!$B$14*((20+C3871)-25))*'PV model'!$B$10)/'PV model'!$B$12</f>
        <v>0</v>
      </c>
    </row>
    <row r="3872" spans="1:22" x14ac:dyDescent="0.2">
      <c r="A3872" s="10">
        <f t="shared" si="664"/>
        <v>162</v>
      </c>
      <c r="B3872" s="10">
        <f t="shared" si="673"/>
        <v>3</v>
      </c>
      <c r="C3872" s="23">
        <v>12.6</v>
      </c>
      <c r="D3872" s="24">
        <v>0</v>
      </c>
      <c r="E3872" s="24">
        <v>0</v>
      </c>
      <c r="F3872" s="48"/>
      <c r="G3872" s="48"/>
      <c r="H3872" s="1">
        <f t="shared" si="674"/>
        <v>23.0999724867889</v>
      </c>
      <c r="I3872" s="1">
        <f t="shared" si="668"/>
        <v>0.56945949880837698</v>
      </c>
      <c r="J3872" s="4">
        <f>B3872+('PV model'!$B$3/15)+(I3872/60)</f>
        <v>2.7328243249801396</v>
      </c>
      <c r="K3872" s="2">
        <f t="shared" si="669"/>
        <v>139.0076351252979</v>
      </c>
      <c r="L3872" s="2">
        <f>DEGREES(ASIN((((COS(RADIANS('PV model'!$B$2))*COS(RADIANS(H3872))*COS(RADIANS(K3872)))+(SIN(RADIANS('PV model'!$B$2))*SIN(RADIANS(H3872)))))))</f>
        <v>-4.0087505999479607</v>
      </c>
      <c r="M3872" s="3">
        <f t="shared" si="665"/>
        <v>0</v>
      </c>
      <c r="N3872" s="2">
        <f t="shared" si="670"/>
        <v>37.217662474378422</v>
      </c>
      <c r="O3872" s="2">
        <f>IF('PV model'!$B$2&gt;0, 180-N3872,IF('PV model'!$B$2&lt;0,0-N3872,N3872))</f>
        <v>142.78233752562159</v>
      </c>
      <c r="P3872" s="2">
        <f>ABS(O3872-'PV model'!$B$5)</f>
        <v>62.217662474378415</v>
      </c>
      <c r="Q3872" s="3">
        <f t="shared" si="666"/>
        <v>94.008750599947959</v>
      </c>
      <c r="R3872" s="3">
        <f t="shared" si="671"/>
        <v>0</v>
      </c>
      <c r="S3872" s="3">
        <f t="shared" si="667"/>
        <v>0</v>
      </c>
      <c r="T3872" s="3">
        <f>(0.5*(1-COS(RADIANS(90-$X$3)))*(D3872+E3872)*'PV model'!$B$4)</f>
        <v>0</v>
      </c>
      <c r="U3872" s="3">
        <f t="shared" si="672"/>
        <v>0</v>
      </c>
      <c r="V3872" s="3">
        <f>('PV model'!$B$13*(U3872/1000)*(1-'PV model'!$B$14*((20+C3872)-25))*'PV model'!$B$10)/'PV model'!$B$12</f>
        <v>0</v>
      </c>
    </row>
    <row r="3873" spans="1:22" x14ac:dyDescent="0.2">
      <c r="A3873" s="10">
        <f t="shared" ref="A3873:A3936" si="675">IF(B3873&gt;1,A3872,A3872+1)</f>
        <v>162</v>
      </c>
      <c r="B3873" s="10">
        <f t="shared" si="673"/>
        <v>4</v>
      </c>
      <c r="C3873" s="23">
        <v>12.6</v>
      </c>
      <c r="D3873" s="24">
        <v>0</v>
      </c>
      <c r="E3873" s="24">
        <v>0.88200000000000001</v>
      </c>
      <c r="F3873" s="48"/>
      <c r="G3873" s="48"/>
      <c r="H3873" s="1">
        <f t="shared" si="674"/>
        <v>23.0999724867889</v>
      </c>
      <c r="I3873" s="1">
        <f t="shared" si="668"/>
        <v>0.56945949880837698</v>
      </c>
      <c r="J3873" s="4">
        <f>B3873+('PV model'!$B$3/15)+(I3873/60)</f>
        <v>3.7328243249801396</v>
      </c>
      <c r="K3873" s="2">
        <f t="shared" si="669"/>
        <v>124.00763512529791</v>
      </c>
      <c r="L3873" s="2">
        <f>DEGREES(ASIN((((COS(RADIANS('PV model'!$B$2))*COS(RADIANS(H3873))*COS(RADIANS(K3873)))+(SIN(RADIANS('PV model'!$B$2))*SIN(RADIANS(H3873)))))))</f>
        <v>1.830449200917954</v>
      </c>
      <c r="M3873" s="3">
        <f t="shared" si="665"/>
        <v>1.830449200917954</v>
      </c>
      <c r="N3873" s="2">
        <f t="shared" si="670"/>
        <v>49.719416375141897</v>
      </c>
      <c r="O3873" s="2">
        <f>IF('PV model'!$B$2&gt;0, 180-N3873,IF('PV model'!$B$2&lt;0,0-N3873,N3873))</f>
        <v>130.28058362485811</v>
      </c>
      <c r="P3873" s="2">
        <f>ABS(O3873-'PV model'!$B$5)</f>
        <v>74.71941637514189</v>
      </c>
      <c r="Q3873" s="3">
        <f t="shared" si="666"/>
        <v>88.169550799082046</v>
      </c>
      <c r="R3873" s="3">
        <f t="shared" si="671"/>
        <v>0</v>
      </c>
      <c r="S3873" s="3">
        <f t="shared" si="667"/>
        <v>0.88200000000000001</v>
      </c>
      <c r="T3873" s="3">
        <f>(0.5*(1-COS(RADIANS(90-$X$3)))*(D3873+E3873)*'PV model'!$B$4)</f>
        <v>0</v>
      </c>
      <c r="U3873" s="3">
        <f t="shared" si="672"/>
        <v>0.88200000000000001</v>
      </c>
      <c r="V3873" s="3">
        <f>('PV model'!$B$13*(U3873/1000)*(1-'PV model'!$B$14*((20+C3873)-25))*'PV model'!$B$10)/'PV model'!$B$12</f>
        <v>8.5484512511999997E-2</v>
      </c>
    </row>
    <row r="3874" spans="1:22" x14ac:dyDescent="0.2">
      <c r="A3874" s="10">
        <f t="shared" si="675"/>
        <v>162</v>
      </c>
      <c r="B3874" s="10">
        <f t="shared" si="673"/>
        <v>5</v>
      </c>
      <c r="C3874" s="23">
        <v>12.5</v>
      </c>
      <c r="D3874" s="24">
        <v>0</v>
      </c>
      <c r="E3874" s="24">
        <v>18.521999999999998</v>
      </c>
      <c r="F3874" s="48"/>
      <c r="G3874" s="48"/>
      <c r="H3874" s="1">
        <f t="shared" si="674"/>
        <v>23.0999724867889</v>
      </c>
      <c r="I3874" s="1">
        <f t="shared" si="668"/>
        <v>0.56945949880837698</v>
      </c>
      <c r="J3874" s="4">
        <f>B3874+('PV model'!$B$3/15)+(I3874/60)</f>
        <v>4.7328243249801396</v>
      </c>
      <c r="K3874" s="2">
        <f t="shared" si="669"/>
        <v>109.00763512529791</v>
      </c>
      <c r="L3874" s="2">
        <f>DEGREES(ASIN((((COS(RADIANS('PV model'!$B$2))*COS(RADIANS(H3874))*COS(RADIANS(K3874)))+(SIN(RADIANS('PV model'!$B$2))*SIN(RADIANS(H3874)))))))</f>
        <v>8.8385462591923272</v>
      </c>
      <c r="M3874" s="3">
        <f t="shared" si="665"/>
        <v>8.8385462591923272</v>
      </c>
      <c r="N3874" s="2">
        <f t="shared" si="670"/>
        <v>61.656817212913296</v>
      </c>
      <c r="O3874" s="2">
        <f>IF('PV model'!$B$2&gt;0, 180-N3874,IF('PV model'!$B$2&lt;0,0-N3874,N3874))</f>
        <v>118.3431827870867</v>
      </c>
      <c r="P3874" s="2">
        <f>ABS(O3874-'PV model'!$B$5)</f>
        <v>86.656817212913296</v>
      </c>
      <c r="Q3874" s="3">
        <f t="shared" si="666"/>
        <v>81.161453740807673</v>
      </c>
      <c r="R3874" s="3">
        <f t="shared" si="671"/>
        <v>0</v>
      </c>
      <c r="S3874" s="3">
        <f t="shared" si="667"/>
        <v>18.521999999999998</v>
      </c>
      <c r="T3874" s="3">
        <f>(0.5*(1-COS(RADIANS(90-$X$3)))*(D3874+E3874)*'PV model'!$B$4)</f>
        <v>0</v>
      </c>
      <c r="U3874" s="3">
        <f t="shared" si="672"/>
        <v>18.521999999999998</v>
      </c>
      <c r="V3874" s="3">
        <f>('PV model'!$B$13*(U3874/1000)*(1-'PV model'!$B$14*((20+C3874)-25))*'PV model'!$B$10)/'PV model'!$B$12</f>
        <v>1.7959153463999995</v>
      </c>
    </row>
    <row r="3875" spans="1:22" x14ac:dyDescent="0.2">
      <c r="A3875" s="10">
        <f t="shared" si="675"/>
        <v>162</v>
      </c>
      <c r="B3875" s="10">
        <f t="shared" si="673"/>
        <v>6</v>
      </c>
      <c r="C3875" s="23">
        <v>13</v>
      </c>
      <c r="D3875" s="24">
        <v>0</v>
      </c>
      <c r="E3875" s="24">
        <v>31.752000000000002</v>
      </c>
      <c r="F3875" s="48"/>
      <c r="G3875" s="48"/>
      <c r="H3875" s="1">
        <f t="shared" si="674"/>
        <v>23.0999724867889</v>
      </c>
      <c r="I3875" s="1">
        <f t="shared" si="668"/>
        <v>0.56945949880837698</v>
      </c>
      <c r="J3875" s="4">
        <f>B3875+('PV model'!$B$3/15)+(I3875/60)</f>
        <v>5.7328243249801396</v>
      </c>
      <c r="K3875" s="2">
        <f t="shared" si="669"/>
        <v>94.007635125297909</v>
      </c>
      <c r="L3875" s="2">
        <f>DEGREES(ASIN((((COS(RADIANS('PV model'!$B$2))*COS(RADIANS(H3875))*COS(RADIANS(K3875)))+(SIN(RADIANS('PV model'!$B$2))*SIN(RADIANS(H3875)))))))</f>
        <v>16.673833183416303</v>
      </c>
      <c r="M3875" s="3">
        <f t="shared" si="665"/>
        <v>16.673833183416303</v>
      </c>
      <c r="N3875" s="2">
        <f t="shared" si="670"/>
        <v>73.304777518408713</v>
      </c>
      <c r="O3875" s="2">
        <f>IF('PV model'!$B$2&gt;0, 180-N3875,IF('PV model'!$B$2&lt;0,0-N3875,N3875))</f>
        <v>106.69522248159129</v>
      </c>
      <c r="P3875" s="2">
        <f>ABS(O3875-'PV model'!$B$5)</f>
        <v>98.304777518408713</v>
      </c>
      <c r="Q3875" s="3">
        <f t="shared" si="666"/>
        <v>73.326166816583694</v>
      </c>
      <c r="R3875" s="3">
        <f t="shared" si="671"/>
        <v>0</v>
      </c>
      <c r="S3875" s="3">
        <f t="shared" si="667"/>
        <v>31.752000000000002</v>
      </c>
      <c r="T3875" s="3">
        <f>(0.5*(1-COS(RADIANS(90-$X$3)))*(D3875+E3875)*'PV model'!$B$4)</f>
        <v>0</v>
      </c>
      <c r="U3875" s="3">
        <f t="shared" si="672"/>
        <v>31.752000000000002</v>
      </c>
      <c r="V3875" s="3">
        <f>('PV model'!$B$13*(U3875/1000)*(1-'PV model'!$B$14*((20+C3875)-25))*'PV model'!$B$10)/'PV model'!$B$12</f>
        <v>3.07236416256</v>
      </c>
    </row>
    <row r="3876" spans="1:22" x14ac:dyDescent="0.2">
      <c r="A3876" s="10">
        <f t="shared" si="675"/>
        <v>162</v>
      </c>
      <c r="B3876" s="10">
        <f t="shared" si="673"/>
        <v>7</v>
      </c>
      <c r="C3876" s="23">
        <v>13.1</v>
      </c>
      <c r="D3876" s="24">
        <v>0</v>
      </c>
      <c r="E3876" s="24">
        <v>67.031999999999996</v>
      </c>
      <c r="F3876" s="48"/>
      <c r="G3876" s="48"/>
      <c r="H3876" s="1">
        <f t="shared" si="674"/>
        <v>23.0999724867889</v>
      </c>
      <c r="I3876" s="1">
        <f t="shared" si="668"/>
        <v>0.56945949880837698</v>
      </c>
      <c r="J3876" s="4">
        <f>B3876+('PV model'!$B$3/15)+(I3876/60)</f>
        <v>6.7328243249801396</v>
      </c>
      <c r="K3876" s="2">
        <f t="shared" si="669"/>
        <v>79.007635125297909</v>
      </c>
      <c r="L3876" s="2">
        <f>DEGREES(ASIN((((COS(RADIANS('PV model'!$B$2))*COS(RADIANS(H3876))*COS(RADIANS(K3876)))+(SIN(RADIANS('PV model'!$B$2))*SIN(RADIANS(H3876)))))))</f>
        <v>25.003705710469937</v>
      </c>
      <c r="M3876" s="3">
        <f t="shared" si="665"/>
        <v>25.003705710469937</v>
      </c>
      <c r="N3876" s="2">
        <f t="shared" si="670"/>
        <v>85.083069422332272</v>
      </c>
      <c r="O3876" s="2">
        <f>IF('PV model'!$B$2&gt;0, 180-N3876,IF('PV model'!$B$2&lt;0,0-N3876,N3876))</f>
        <v>94.916930577667728</v>
      </c>
      <c r="P3876" s="2">
        <f>ABS(O3876-'PV model'!$B$5)</f>
        <v>110.08306942233227</v>
      </c>
      <c r="Q3876" s="3">
        <f t="shared" si="666"/>
        <v>64.996294289530056</v>
      </c>
      <c r="R3876" s="3">
        <f t="shared" si="671"/>
        <v>0</v>
      </c>
      <c r="S3876" s="3">
        <f t="shared" si="667"/>
        <v>67.031999999999996</v>
      </c>
      <c r="T3876" s="3">
        <f>(0.5*(1-COS(RADIANS(90-$X$3)))*(D3876+E3876)*'PV model'!$B$4)</f>
        <v>0</v>
      </c>
      <c r="U3876" s="3">
        <f t="shared" si="672"/>
        <v>67.031999999999996</v>
      </c>
      <c r="V3876" s="3">
        <f>('PV model'!$B$13*(U3876/1000)*(1-'PV model'!$B$14*((20+C3876)-25))*'PV model'!$B$10)/'PV model'!$B$12</f>
        <v>6.4834219134719993</v>
      </c>
    </row>
    <row r="3877" spans="1:22" x14ac:dyDescent="0.2">
      <c r="A3877" s="10">
        <f t="shared" si="675"/>
        <v>162</v>
      </c>
      <c r="B3877" s="10">
        <f t="shared" si="673"/>
        <v>8</v>
      </c>
      <c r="C3877" s="23">
        <v>13.7</v>
      </c>
      <c r="D3877" s="24">
        <v>0</v>
      </c>
      <c r="E3877" s="24">
        <v>106.72200000000001</v>
      </c>
      <c r="F3877" s="48"/>
      <c r="G3877" s="48"/>
      <c r="H3877" s="1">
        <f t="shared" si="674"/>
        <v>23.0999724867889</v>
      </c>
      <c r="I3877" s="1">
        <f t="shared" si="668"/>
        <v>0.56945949880837698</v>
      </c>
      <c r="J3877" s="4">
        <f>B3877+('PV model'!$B$3/15)+(I3877/60)</f>
        <v>7.7328243249801396</v>
      </c>
      <c r="K3877" s="2">
        <f t="shared" si="669"/>
        <v>64.007635125297909</v>
      </c>
      <c r="L3877" s="2">
        <f>DEGREES(ASIN((((COS(RADIANS('PV model'!$B$2))*COS(RADIANS(H3877))*COS(RADIANS(K3877)))+(SIN(RADIANS('PV model'!$B$2))*SIN(RADIANS(H3877)))))))</f>
        <v>33.481019453966809</v>
      </c>
      <c r="M3877" s="3">
        <f t="shared" si="665"/>
        <v>33.481019453966809</v>
      </c>
      <c r="N3877" s="2">
        <f t="shared" si="670"/>
        <v>82.421952526796389</v>
      </c>
      <c r="O3877" s="2">
        <f>IF('PV model'!$B$2&gt;0, 180-N3877,IF('PV model'!$B$2&lt;0,0-N3877,N3877))</f>
        <v>97.578047473203611</v>
      </c>
      <c r="P3877" s="2">
        <f>ABS(O3877-'PV model'!$B$5)</f>
        <v>107.42195252679639</v>
      </c>
      <c r="Q3877" s="3">
        <f t="shared" si="666"/>
        <v>56.518980546033191</v>
      </c>
      <c r="R3877" s="3">
        <f t="shared" si="671"/>
        <v>0</v>
      </c>
      <c r="S3877" s="3">
        <f t="shared" si="667"/>
        <v>106.72200000000001</v>
      </c>
      <c r="T3877" s="3">
        <f>(0.5*(1-COS(RADIANS(90-$X$3)))*(D3877+E3877)*'PV model'!$B$4)</f>
        <v>0</v>
      </c>
      <c r="U3877" s="3">
        <f t="shared" si="672"/>
        <v>106.72200000000001</v>
      </c>
      <c r="V3877" s="3">
        <f>('PV model'!$B$13*(U3877/1000)*(1-'PV model'!$B$14*((20+C3877)-25))*'PV model'!$B$10)/'PV model'!$B$12</f>
        <v>10.296687117024</v>
      </c>
    </row>
    <row r="3878" spans="1:22" x14ac:dyDescent="0.2">
      <c r="A3878" s="10">
        <f t="shared" si="675"/>
        <v>162</v>
      </c>
      <c r="B3878" s="10">
        <f t="shared" si="673"/>
        <v>9</v>
      </c>
      <c r="C3878" s="23">
        <v>14.2</v>
      </c>
      <c r="D3878" s="24">
        <v>0</v>
      </c>
      <c r="E3878" s="24">
        <v>144.648</v>
      </c>
      <c r="F3878" s="48"/>
      <c r="G3878" s="48"/>
      <c r="H3878" s="1">
        <f t="shared" si="674"/>
        <v>23.0999724867889</v>
      </c>
      <c r="I3878" s="1">
        <f t="shared" si="668"/>
        <v>0.56945949880837698</v>
      </c>
      <c r="J3878" s="4">
        <f>B3878+('PV model'!$B$3/15)+(I3878/60)</f>
        <v>8.7328243249801396</v>
      </c>
      <c r="K3878" s="2">
        <f t="shared" si="669"/>
        <v>49.007635125297909</v>
      </c>
      <c r="L3878" s="2">
        <f>DEGREES(ASIN((((COS(RADIANS('PV model'!$B$2))*COS(RADIANS(H3878))*COS(RADIANS(K3878)))+(SIN(RADIANS('PV model'!$B$2))*SIN(RADIANS(H3878)))))))</f>
        <v>41.688809829846136</v>
      </c>
      <c r="M3878" s="3">
        <f t="shared" si="665"/>
        <v>41.688809829846136</v>
      </c>
      <c r="N3878" s="2">
        <f t="shared" si="670"/>
        <v>68.389838865579307</v>
      </c>
      <c r="O3878" s="2">
        <f>IF('PV model'!$B$2&gt;0, 180-N3878,IF('PV model'!$B$2&lt;0,0-N3878,N3878))</f>
        <v>111.61016113442069</v>
      </c>
      <c r="P3878" s="2">
        <f>ABS(O3878-'PV model'!$B$5)</f>
        <v>93.389838865579307</v>
      </c>
      <c r="Q3878" s="3">
        <f t="shared" si="666"/>
        <v>48.311190170153864</v>
      </c>
      <c r="R3878" s="3">
        <f t="shared" si="671"/>
        <v>0</v>
      </c>
      <c r="S3878" s="3">
        <f t="shared" si="667"/>
        <v>144.648</v>
      </c>
      <c r="T3878" s="3">
        <f>(0.5*(1-COS(RADIANS(90-$X$3)))*(D3878+E3878)*'PV model'!$B$4)</f>
        <v>0</v>
      </c>
      <c r="U3878" s="3">
        <f t="shared" si="672"/>
        <v>144.648</v>
      </c>
      <c r="V3878" s="3">
        <f>('PV model'!$B$13*(U3878/1000)*(1-'PV model'!$B$14*((20+C3878)-25))*'PV model'!$B$10)/'PV model'!$B$12</f>
        <v>13.926922361855999</v>
      </c>
    </row>
    <row r="3879" spans="1:22" x14ac:dyDescent="0.2">
      <c r="A3879" s="10">
        <f t="shared" si="675"/>
        <v>162</v>
      </c>
      <c r="B3879" s="10">
        <f t="shared" si="673"/>
        <v>10</v>
      </c>
      <c r="C3879" s="23">
        <v>14.7</v>
      </c>
      <c r="D3879" s="24">
        <v>1.1224499999999999</v>
      </c>
      <c r="E3879" s="24">
        <v>177.28200000000001</v>
      </c>
      <c r="F3879" s="48"/>
      <c r="G3879" s="48"/>
      <c r="H3879" s="1">
        <f t="shared" si="674"/>
        <v>23.0999724867889</v>
      </c>
      <c r="I3879" s="1">
        <f t="shared" si="668"/>
        <v>0.56945949880837698</v>
      </c>
      <c r="J3879" s="4">
        <f>B3879+('PV model'!$B$3/15)+(I3879/60)</f>
        <v>9.7328243249801396</v>
      </c>
      <c r="K3879" s="2">
        <f t="shared" si="669"/>
        <v>34.007635125297909</v>
      </c>
      <c r="L3879" s="2">
        <f>DEGREES(ASIN((((COS(RADIANS('PV model'!$B$2))*COS(RADIANS(H3879))*COS(RADIANS(K3879)))+(SIN(RADIANS('PV model'!$B$2))*SIN(RADIANS(H3879)))))))</f>
        <v>49.044479301630567</v>
      </c>
      <c r="M3879" s="3">
        <f t="shared" si="665"/>
        <v>49.044479301630567</v>
      </c>
      <c r="N3879" s="2">
        <f t="shared" si="670"/>
        <v>51.708420069723196</v>
      </c>
      <c r="O3879" s="2">
        <f>IF('PV model'!$B$2&gt;0, 180-N3879,IF('PV model'!$B$2&lt;0,0-N3879,N3879))</f>
        <v>128.29157993027681</v>
      </c>
      <c r="P3879" s="2">
        <f>ABS(O3879-'PV model'!$B$5)</f>
        <v>76.708420069723189</v>
      </c>
      <c r="Q3879" s="3">
        <f t="shared" si="666"/>
        <v>40.955520698369426</v>
      </c>
      <c r="R3879" s="3">
        <f t="shared" si="671"/>
        <v>1.1224500000000002</v>
      </c>
      <c r="S3879" s="3">
        <f t="shared" si="667"/>
        <v>178.0330890852949</v>
      </c>
      <c r="T3879" s="3">
        <f>(0.5*(1-COS(RADIANS(90-$X$3)))*(D3879+E3879)*'PV model'!$B$4)</f>
        <v>0</v>
      </c>
      <c r="U3879" s="3">
        <f t="shared" si="672"/>
        <v>179.15553908529489</v>
      </c>
      <c r="V3879" s="3">
        <f>('PV model'!$B$13*(U3879/1000)*(1-'PV model'!$B$14*((20+C3879)-25))*'PV model'!$B$10)/'PV model'!$B$12</f>
        <v>17.213542244711793</v>
      </c>
    </row>
    <row r="3880" spans="1:22" x14ac:dyDescent="0.2">
      <c r="A3880" s="10">
        <f t="shared" si="675"/>
        <v>162</v>
      </c>
      <c r="B3880" s="10">
        <f t="shared" si="673"/>
        <v>11</v>
      </c>
      <c r="C3880" s="23">
        <v>15.9</v>
      </c>
      <c r="D3880" s="24">
        <v>1.1224499999999999</v>
      </c>
      <c r="E3880" s="24">
        <v>201.97800000000001</v>
      </c>
      <c r="F3880" s="48"/>
      <c r="G3880" s="48"/>
      <c r="H3880" s="1">
        <f t="shared" si="674"/>
        <v>23.0999724867889</v>
      </c>
      <c r="I3880" s="1">
        <f t="shared" si="668"/>
        <v>0.56945949880837698</v>
      </c>
      <c r="J3880" s="4">
        <f>B3880+('PV model'!$B$3/15)+(I3880/60)</f>
        <v>10.73282432498014</v>
      </c>
      <c r="K3880" s="2">
        <f t="shared" si="669"/>
        <v>19.007635125297906</v>
      </c>
      <c r="L3880" s="2">
        <f>DEGREES(ASIN((((COS(RADIANS('PV model'!$B$2))*COS(RADIANS(H3880))*COS(RADIANS(K3880)))+(SIN(RADIANS('PV model'!$B$2))*SIN(RADIANS(H3880)))))))</f>
        <v>54.678494076670773</v>
      </c>
      <c r="M3880" s="3">
        <f t="shared" si="665"/>
        <v>54.678494076670773</v>
      </c>
      <c r="N3880" s="2">
        <f t="shared" si="670"/>
        <v>31.208807261112582</v>
      </c>
      <c r="O3880" s="2">
        <f>IF('PV model'!$B$2&gt;0, 180-N3880,IF('PV model'!$B$2&lt;0,0-N3880,N3880))</f>
        <v>148.79119273888742</v>
      </c>
      <c r="P3880" s="2">
        <f>ABS(O3880-'PV model'!$B$5)</f>
        <v>56.208807261112582</v>
      </c>
      <c r="Q3880" s="3">
        <f t="shared" si="666"/>
        <v>35.321505923329219</v>
      </c>
      <c r="R3880" s="3">
        <f t="shared" si="671"/>
        <v>1.1224499999999999</v>
      </c>
      <c r="S3880" s="3">
        <f t="shared" si="667"/>
        <v>202.65856276159948</v>
      </c>
      <c r="T3880" s="3">
        <f>(0.5*(1-COS(RADIANS(90-$X$3)))*(D3880+E3880)*'PV model'!$B$4)</f>
        <v>0</v>
      </c>
      <c r="U3880" s="3">
        <f t="shared" si="672"/>
        <v>203.78101276159947</v>
      </c>
      <c r="V3880" s="3">
        <f>('PV model'!$B$13*(U3880/1000)*(1-'PV model'!$B$14*((20+C3880)-25))*'PV model'!$B$10)/'PV model'!$B$12</f>
        <v>19.481820214095166</v>
      </c>
    </row>
    <row r="3881" spans="1:22" x14ac:dyDescent="0.2">
      <c r="A3881" s="10">
        <f t="shared" si="675"/>
        <v>162</v>
      </c>
      <c r="B3881" s="10">
        <f t="shared" si="673"/>
        <v>12</v>
      </c>
      <c r="C3881" s="23">
        <v>15.8</v>
      </c>
      <c r="D3881" s="24">
        <v>1.1224499999999999</v>
      </c>
      <c r="E3881" s="24">
        <v>216.97200000000001</v>
      </c>
      <c r="F3881" s="48"/>
      <c r="G3881" s="48"/>
      <c r="H3881" s="1">
        <f t="shared" si="674"/>
        <v>23.0999724867889</v>
      </c>
      <c r="I3881" s="1">
        <f t="shared" si="668"/>
        <v>0.56945949880837698</v>
      </c>
      <c r="J3881" s="4">
        <f>B3881+('PV model'!$B$3/15)+(I3881/60)</f>
        <v>11.73282432498014</v>
      </c>
      <c r="K3881" s="2">
        <f t="shared" si="669"/>
        <v>4.0076351252979059</v>
      </c>
      <c r="L3881" s="2">
        <f>DEGREES(ASIN((((COS(RADIANS('PV model'!$B$2))*COS(RADIANS(H3881))*COS(RADIANS(K3881)))+(SIN(RADIANS('PV model'!$B$2))*SIN(RADIANS(H3881)))))))</f>
        <v>57.464002605090258</v>
      </c>
      <c r="M3881" s="3">
        <f t="shared" si="665"/>
        <v>57.464002605090258</v>
      </c>
      <c r="N3881" s="2">
        <f t="shared" si="670"/>
        <v>6.8648759331018825</v>
      </c>
      <c r="O3881" s="2">
        <f>IF('PV model'!$B$2&gt;0, 180-N3881,IF('PV model'!$B$2&lt;0,0-N3881,N3881))</f>
        <v>173.13512406689813</v>
      </c>
      <c r="P3881" s="2">
        <f>ABS(O3881-'PV model'!$B$5)</f>
        <v>31.864875933101871</v>
      </c>
      <c r="Q3881" s="3">
        <f t="shared" si="666"/>
        <v>32.535997394909742</v>
      </c>
      <c r="R3881" s="3">
        <f t="shared" si="671"/>
        <v>1.1224499999999999</v>
      </c>
      <c r="S3881" s="3">
        <f t="shared" si="667"/>
        <v>217.61254414414859</v>
      </c>
      <c r="T3881" s="3">
        <f>(0.5*(1-COS(RADIANS(90-$X$3)))*(D3881+E3881)*'PV model'!$B$4)</f>
        <v>0</v>
      </c>
      <c r="U3881" s="3">
        <f t="shared" si="672"/>
        <v>218.73499414414857</v>
      </c>
      <c r="V3881" s="3">
        <f>('PV model'!$B$13*(U3881/1000)*(1-'PV model'!$B$14*((20+C3881)-25))*'PV model'!$B$10)/'PV model'!$B$12</f>
        <v>20.92019281401625</v>
      </c>
    </row>
    <row r="3882" spans="1:22" x14ac:dyDescent="0.2">
      <c r="A3882" s="10">
        <f t="shared" si="675"/>
        <v>162</v>
      </c>
      <c r="B3882" s="10">
        <f t="shared" si="673"/>
        <v>13</v>
      </c>
      <c r="C3882" s="23">
        <v>15.8</v>
      </c>
      <c r="D3882" s="24">
        <v>2.2448999999999999</v>
      </c>
      <c r="E3882" s="24">
        <v>221.38200000000001</v>
      </c>
      <c r="F3882" s="48"/>
      <c r="G3882" s="48"/>
      <c r="H3882" s="1">
        <f t="shared" si="674"/>
        <v>23.0999724867889</v>
      </c>
      <c r="I3882" s="1">
        <f t="shared" si="668"/>
        <v>0.56945949880837698</v>
      </c>
      <c r="J3882" s="4">
        <f>B3882+('PV model'!$B$3/15)+(I3882/60)</f>
        <v>12.73282432498014</v>
      </c>
      <c r="K3882" s="2">
        <f t="shared" si="669"/>
        <v>-10.992364874702094</v>
      </c>
      <c r="L3882" s="2">
        <f>DEGREES(ASIN((((COS(RADIANS('PV model'!$B$2))*COS(RADIANS(H3882))*COS(RADIANS(K3882)))+(SIN(RADIANS('PV model'!$B$2))*SIN(RADIANS(H3882)))))))</f>
        <v>56.591772451499615</v>
      </c>
      <c r="M3882" s="3">
        <f t="shared" si="665"/>
        <v>56.591772451499615</v>
      </c>
      <c r="N3882" s="2">
        <f t="shared" si="670"/>
        <v>-18.574829770381942</v>
      </c>
      <c r="O3882" s="2">
        <f>IF('PV model'!$B$2&gt;0, 180-N3882,IF('PV model'!$B$2&lt;0,0-N3882,N3882))</f>
        <v>198.57482977038194</v>
      </c>
      <c r="P3882" s="2">
        <f>ABS(O3882-'PV model'!$B$5)</f>
        <v>6.4251702296180611</v>
      </c>
      <c r="Q3882" s="3">
        <f t="shared" si="666"/>
        <v>33.408227548500385</v>
      </c>
      <c r="R3882" s="3">
        <f t="shared" si="671"/>
        <v>2.2448999999999999</v>
      </c>
      <c r="S3882" s="3">
        <f t="shared" si="667"/>
        <v>222.67999893985004</v>
      </c>
      <c r="T3882" s="3">
        <f>(0.5*(1-COS(RADIANS(90-$X$3)))*(D3882+E3882)*'PV model'!$B$4)</f>
        <v>0</v>
      </c>
      <c r="U3882" s="3">
        <f t="shared" si="672"/>
        <v>224.92489893985004</v>
      </c>
      <c r="V3882" s="3">
        <f>('PV model'!$B$13*(U3882/1000)*(1-'PV model'!$B$14*((20+C3882)-25))*'PV model'!$B$10)/'PV model'!$B$12</f>
        <v>21.512206004832624</v>
      </c>
    </row>
    <row r="3883" spans="1:22" x14ac:dyDescent="0.2">
      <c r="A3883" s="10">
        <f t="shared" si="675"/>
        <v>162</v>
      </c>
      <c r="B3883" s="10">
        <f t="shared" si="673"/>
        <v>14</v>
      </c>
      <c r="C3883" s="23">
        <v>15.5</v>
      </c>
      <c r="D3883" s="24">
        <v>1.1224499999999999</v>
      </c>
      <c r="E3883" s="24">
        <v>214.32599999999999</v>
      </c>
      <c r="F3883" s="48"/>
      <c r="G3883" s="48"/>
      <c r="H3883" s="1">
        <f t="shared" si="674"/>
        <v>23.0999724867889</v>
      </c>
      <c r="I3883" s="1">
        <f t="shared" si="668"/>
        <v>0.56945949880837698</v>
      </c>
      <c r="J3883" s="4">
        <f>B3883+('PV model'!$B$3/15)+(I3883/60)</f>
        <v>13.73282432498014</v>
      </c>
      <c r="K3883" s="2">
        <f t="shared" si="669"/>
        <v>-25.992364874702094</v>
      </c>
      <c r="L3883" s="2">
        <f>DEGREES(ASIN((((COS(RADIANS('PV model'!$B$2))*COS(RADIANS(H3883))*COS(RADIANS(K3883)))+(SIN(RADIANS('PV model'!$B$2))*SIN(RADIANS(H3883)))))))</f>
        <v>52.338149335556665</v>
      </c>
      <c r="M3883" s="3">
        <f t="shared" si="665"/>
        <v>52.338149335556665</v>
      </c>
      <c r="N3883" s="2">
        <f t="shared" si="670"/>
        <v>-41.281534200432588</v>
      </c>
      <c r="O3883" s="2">
        <f>IF('PV model'!$B$2&gt;0, 180-N3883,IF('PV model'!$B$2&lt;0,0-N3883,N3883))</f>
        <v>221.28153420043259</v>
      </c>
      <c r="P3883" s="2">
        <f>ABS(O3883-'PV model'!$B$5)</f>
        <v>16.281534200432588</v>
      </c>
      <c r="Q3883" s="3">
        <f t="shared" si="666"/>
        <v>37.661850664443335</v>
      </c>
      <c r="R3883" s="3">
        <f t="shared" si="671"/>
        <v>1.1224500000000002</v>
      </c>
      <c r="S3883" s="3">
        <f t="shared" si="667"/>
        <v>215.03872886610412</v>
      </c>
      <c r="T3883" s="3">
        <f>(0.5*(1-COS(RADIANS(90-$X$3)))*(D3883+E3883)*'PV model'!$B$4)</f>
        <v>0</v>
      </c>
      <c r="U3883" s="3">
        <f t="shared" si="672"/>
        <v>216.16117886610411</v>
      </c>
      <c r="V3883" s="3">
        <f>('PV model'!$B$13*(U3883/1000)*(1-'PV model'!$B$14*((20+C3883)-25))*'PV model'!$B$10)/'PV model'!$B$12</f>
        <v>20.699957638998622</v>
      </c>
    </row>
    <row r="3884" spans="1:22" x14ac:dyDescent="0.2">
      <c r="A3884" s="10">
        <f t="shared" si="675"/>
        <v>162</v>
      </c>
      <c r="B3884" s="10">
        <f t="shared" si="673"/>
        <v>15</v>
      </c>
      <c r="C3884" s="23">
        <v>16</v>
      </c>
      <c r="D3884" s="24">
        <v>1.1224499999999999</v>
      </c>
      <c r="E3884" s="24">
        <v>196.68600000000001</v>
      </c>
      <c r="F3884" s="48"/>
      <c r="G3884" s="48"/>
      <c r="H3884" s="1">
        <f t="shared" si="674"/>
        <v>23.0999724867889</v>
      </c>
      <c r="I3884" s="1">
        <f t="shared" si="668"/>
        <v>0.56945949880837698</v>
      </c>
      <c r="J3884" s="4">
        <f>B3884+('PV model'!$B$3/15)+(I3884/60)</f>
        <v>14.73282432498014</v>
      </c>
      <c r="K3884" s="2">
        <f t="shared" si="669"/>
        <v>-40.992364874702091</v>
      </c>
      <c r="L3884" s="2">
        <f>DEGREES(ASIN((((COS(RADIANS('PV model'!$B$2))*COS(RADIANS(H3884))*COS(RADIANS(K3884)))+(SIN(RADIANS('PV model'!$B$2))*SIN(RADIANS(H3884)))))))</f>
        <v>45.772727941476738</v>
      </c>
      <c r="M3884" s="3">
        <f t="shared" si="665"/>
        <v>45.772727941476738</v>
      </c>
      <c r="N3884" s="2">
        <f t="shared" si="670"/>
        <v>-59.886289100044458</v>
      </c>
      <c r="O3884" s="2">
        <f>IF('PV model'!$B$2&gt;0, 180-N3884,IF('PV model'!$B$2&lt;0,0-N3884,N3884))</f>
        <v>239.88628910004445</v>
      </c>
      <c r="P3884" s="2">
        <f>ABS(O3884-'PV model'!$B$5)</f>
        <v>34.886289100044451</v>
      </c>
      <c r="Q3884" s="3">
        <f t="shared" si="666"/>
        <v>44.227272058523262</v>
      </c>
      <c r="R3884" s="3">
        <f t="shared" si="671"/>
        <v>1.1224499999999999</v>
      </c>
      <c r="S3884" s="3">
        <f t="shared" si="667"/>
        <v>197.46810046725363</v>
      </c>
      <c r="T3884" s="3">
        <f>(0.5*(1-COS(RADIANS(90-$X$3)))*(D3884+E3884)*'PV model'!$B$4)</f>
        <v>0</v>
      </c>
      <c r="U3884" s="3">
        <f t="shared" si="672"/>
        <v>198.59055046725362</v>
      </c>
      <c r="V3884" s="3">
        <f>('PV model'!$B$13*(U3884/1000)*(1-'PV model'!$B$14*((20+C3884)-25))*'PV model'!$B$10)/'PV model'!$B$12</f>
        <v>18.977662522019578</v>
      </c>
    </row>
    <row r="3885" spans="1:22" x14ac:dyDescent="0.2">
      <c r="A3885" s="10">
        <f t="shared" si="675"/>
        <v>162</v>
      </c>
      <c r="B3885" s="10">
        <f t="shared" si="673"/>
        <v>16</v>
      </c>
      <c r="C3885" s="23">
        <v>15.8</v>
      </c>
      <c r="D3885" s="24">
        <v>1.1224499999999999</v>
      </c>
      <c r="E3885" s="24">
        <v>168.46200000000002</v>
      </c>
      <c r="F3885" s="48"/>
      <c r="G3885" s="48"/>
      <c r="H3885" s="1">
        <f t="shared" si="674"/>
        <v>23.0999724867889</v>
      </c>
      <c r="I3885" s="1">
        <f t="shared" si="668"/>
        <v>0.56945949880837698</v>
      </c>
      <c r="J3885" s="4">
        <f>B3885+('PV model'!$B$3/15)+(I3885/60)</f>
        <v>15.73282432498014</v>
      </c>
      <c r="K3885" s="2">
        <f t="shared" si="669"/>
        <v>-55.992364874702091</v>
      </c>
      <c r="L3885" s="2">
        <f>DEGREES(ASIN((((COS(RADIANS('PV model'!$B$2))*COS(RADIANS(H3885))*COS(RADIANS(K3885)))+(SIN(RADIANS('PV model'!$B$2))*SIN(RADIANS(H3885)))))))</f>
        <v>37.932153561333067</v>
      </c>
      <c r="M3885" s="3">
        <f t="shared" si="665"/>
        <v>37.932153561333067</v>
      </c>
      <c r="N3885" s="2">
        <f t="shared" si="670"/>
        <v>-75.179155711536211</v>
      </c>
      <c r="O3885" s="2">
        <f>IF('PV model'!$B$2&gt;0, 180-N3885,IF('PV model'!$B$2&lt;0,0-N3885,N3885))</f>
        <v>255.17915571153623</v>
      </c>
      <c r="P3885" s="2">
        <f>ABS(O3885-'PV model'!$B$5)</f>
        <v>50.179155711536225</v>
      </c>
      <c r="Q3885" s="3">
        <f t="shared" si="666"/>
        <v>52.067846438666926</v>
      </c>
      <c r="R3885" s="3">
        <f t="shared" si="671"/>
        <v>1.1224500000000002</v>
      </c>
      <c r="S3885" s="3">
        <f t="shared" si="667"/>
        <v>169.26801096274056</v>
      </c>
      <c r="T3885" s="3">
        <f>(0.5*(1-COS(RADIANS(90-$X$3)))*(D3885+E3885)*'PV model'!$B$4)</f>
        <v>0</v>
      </c>
      <c r="U3885" s="3">
        <f t="shared" si="672"/>
        <v>170.39046096274055</v>
      </c>
      <c r="V3885" s="3">
        <f>('PV model'!$B$13*(U3885/1000)*(1-'PV model'!$B$14*((20+C3885)-25))*'PV model'!$B$10)/'PV model'!$B$12</f>
        <v>16.296438121193049</v>
      </c>
    </row>
    <row r="3886" spans="1:22" x14ac:dyDescent="0.2">
      <c r="A3886" s="10">
        <f t="shared" si="675"/>
        <v>162</v>
      </c>
      <c r="B3886" s="10">
        <f t="shared" si="673"/>
        <v>17</v>
      </c>
      <c r="C3886" s="23">
        <v>16.7</v>
      </c>
      <c r="D3886" s="24">
        <v>0</v>
      </c>
      <c r="E3886" s="24">
        <v>134.06399999999999</v>
      </c>
      <c r="F3886" s="48"/>
      <c r="G3886" s="48"/>
      <c r="H3886" s="1">
        <f t="shared" si="674"/>
        <v>23.0999724867889</v>
      </c>
      <c r="I3886" s="1">
        <f t="shared" si="668"/>
        <v>0.56945949880837698</v>
      </c>
      <c r="J3886" s="4">
        <f>B3886+('PV model'!$B$3/15)+(I3886/60)</f>
        <v>16.73282432498014</v>
      </c>
      <c r="K3886" s="2">
        <f t="shared" si="669"/>
        <v>-70.992364874702091</v>
      </c>
      <c r="L3886" s="2">
        <f>DEGREES(ASIN((((COS(RADIANS('PV model'!$B$2))*COS(RADIANS(H3886))*COS(RADIANS(K3886)))+(SIN(RADIANS('PV model'!$B$2))*SIN(RADIANS(H3886)))))))</f>
        <v>29.539219793602715</v>
      </c>
      <c r="M3886" s="3">
        <f t="shared" si="665"/>
        <v>29.539219793602715</v>
      </c>
      <c r="N3886" s="2">
        <f t="shared" si="670"/>
        <v>-88.37510386366128</v>
      </c>
      <c r="O3886" s="2">
        <f>IF('PV model'!$B$2&gt;0, 180-N3886,IF('PV model'!$B$2&lt;0,0-N3886,N3886))</f>
        <v>268.37510386366125</v>
      </c>
      <c r="P3886" s="2">
        <f>ABS(O3886-'PV model'!$B$5)</f>
        <v>63.375103863661252</v>
      </c>
      <c r="Q3886" s="3">
        <f t="shared" si="666"/>
        <v>60.460780206397281</v>
      </c>
      <c r="R3886" s="3">
        <f t="shared" si="671"/>
        <v>0</v>
      </c>
      <c r="S3886" s="3">
        <f t="shared" si="667"/>
        <v>134.06399999999999</v>
      </c>
      <c r="T3886" s="3">
        <f>(0.5*(1-COS(RADIANS(90-$X$3)))*(D3886+E3886)*'PV model'!$B$4)</f>
        <v>0</v>
      </c>
      <c r="U3886" s="3">
        <f t="shared" si="672"/>
        <v>134.06399999999999</v>
      </c>
      <c r="V3886" s="3">
        <f>('PV model'!$B$13*(U3886/1000)*(1-'PV model'!$B$14*((20+C3886)-25))*'PV model'!$B$10)/'PV model'!$B$12</f>
        <v>12.773868887807996</v>
      </c>
    </row>
    <row r="3887" spans="1:22" x14ac:dyDescent="0.2">
      <c r="A3887" s="10">
        <f t="shared" si="675"/>
        <v>162</v>
      </c>
      <c r="B3887" s="10">
        <f t="shared" si="673"/>
        <v>18</v>
      </c>
      <c r="C3887" s="23">
        <v>17.100000000000001</v>
      </c>
      <c r="D3887" s="24">
        <v>0</v>
      </c>
      <c r="E3887" s="24">
        <v>94.374000000000009</v>
      </c>
      <c r="F3887" s="48"/>
      <c r="G3887" s="48"/>
      <c r="H3887" s="1">
        <f t="shared" si="674"/>
        <v>23.0999724867889</v>
      </c>
      <c r="I3887" s="1">
        <f t="shared" si="668"/>
        <v>0.56945949880837698</v>
      </c>
      <c r="J3887" s="4">
        <f>B3887+('PV model'!$B$3/15)+(I3887/60)</f>
        <v>17.73282432498014</v>
      </c>
      <c r="K3887" s="2">
        <f t="shared" si="669"/>
        <v>-85.992364874702091</v>
      </c>
      <c r="L3887" s="2">
        <f>DEGREES(ASIN((((COS(RADIANS('PV model'!$B$2))*COS(RADIANS(H3887))*COS(RADIANS(K3887)))+(SIN(RADIANS('PV model'!$B$2))*SIN(RADIANS(H3887)))))))</f>
        <v>21.084647083802231</v>
      </c>
      <c r="M3887" s="3">
        <f t="shared" si="665"/>
        <v>21.084647083802231</v>
      </c>
      <c r="N3887" s="2">
        <f t="shared" si="670"/>
        <v>-79.549490836188284</v>
      </c>
      <c r="O3887" s="2">
        <f>IF('PV model'!$B$2&gt;0, 180-N3887,IF('PV model'!$B$2&lt;0,0-N3887,N3887))</f>
        <v>259.54949083618828</v>
      </c>
      <c r="P3887" s="2">
        <f>ABS(O3887-'PV model'!$B$5)</f>
        <v>54.549490836188284</v>
      </c>
      <c r="Q3887" s="3">
        <f t="shared" si="666"/>
        <v>68.915352916197762</v>
      </c>
      <c r="R3887" s="3">
        <f t="shared" si="671"/>
        <v>0</v>
      </c>
      <c r="S3887" s="3">
        <f t="shared" si="667"/>
        <v>94.374000000000009</v>
      </c>
      <c r="T3887" s="3">
        <f>(0.5*(1-COS(RADIANS(90-$X$3)))*(D3887+E3887)*'PV model'!$B$4)</f>
        <v>0</v>
      </c>
      <c r="U3887" s="3">
        <f t="shared" si="672"/>
        <v>94.374000000000009</v>
      </c>
      <c r="V3887" s="3">
        <f>('PV model'!$B$13*(U3887/1000)*(1-'PV model'!$B$14*((20+C3887)-25))*'PV model'!$B$10)/'PV model'!$B$12</f>
        <v>8.9770375880640003</v>
      </c>
    </row>
    <row r="3888" spans="1:22" x14ac:dyDescent="0.2">
      <c r="A3888" s="10">
        <f t="shared" si="675"/>
        <v>162</v>
      </c>
      <c r="B3888" s="10">
        <f t="shared" si="673"/>
        <v>19</v>
      </c>
      <c r="C3888" s="23">
        <v>17.100000000000001</v>
      </c>
      <c r="D3888" s="24">
        <v>0</v>
      </c>
      <c r="E3888" s="24">
        <v>99.665999999999997</v>
      </c>
      <c r="F3888" s="48"/>
      <c r="G3888" s="48"/>
      <c r="H3888" s="1">
        <f t="shared" si="674"/>
        <v>23.0999724867889</v>
      </c>
      <c r="I3888" s="1">
        <f t="shared" si="668"/>
        <v>0.56945949880837698</v>
      </c>
      <c r="J3888" s="4">
        <f>B3888+('PV model'!$B$3/15)+(I3888/60)</f>
        <v>18.73282432498014</v>
      </c>
      <c r="K3888" s="2">
        <f t="shared" si="669"/>
        <v>-100.99236487470209</v>
      </c>
      <c r="L3888" s="2">
        <f>DEGREES(ASIN((((COS(RADIANS('PV model'!$B$2))*COS(RADIANS(H3888))*COS(RADIANS(K3888)))+(SIN(RADIANS('PV model'!$B$2))*SIN(RADIANS(H3888)))))))</f>
        <v>12.943668787696803</v>
      </c>
      <c r="M3888" s="3">
        <f t="shared" si="665"/>
        <v>12.943668787696803</v>
      </c>
      <c r="N3888" s="2">
        <f t="shared" si="670"/>
        <v>-67.893611357038395</v>
      </c>
      <c r="O3888" s="2">
        <f>IF('PV model'!$B$2&gt;0, 180-N3888,IF('PV model'!$B$2&lt;0,0-N3888,N3888))</f>
        <v>247.8936113570384</v>
      </c>
      <c r="P3888" s="2">
        <f>ABS(O3888-'PV model'!$B$5)</f>
        <v>42.893611357038395</v>
      </c>
      <c r="Q3888" s="3">
        <f t="shared" si="666"/>
        <v>77.056331212303192</v>
      </c>
      <c r="R3888" s="3">
        <f t="shared" si="671"/>
        <v>0</v>
      </c>
      <c r="S3888" s="3">
        <f t="shared" si="667"/>
        <v>99.665999999999997</v>
      </c>
      <c r="T3888" s="3">
        <f>(0.5*(1-COS(RADIANS(90-$X$3)))*(D3888+E3888)*'PV model'!$B$4)</f>
        <v>0</v>
      </c>
      <c r="U3888" s="3">
        <f t="shared" si="672"/>
        <v>99.665999999999997</v>
      </c>
      <c r="V3888" s="3">
        <f>('PV model'!$B$13*(U3888/1000)*(1-'PV model'!$B$14*((20+C3888)-25))*'PV model'!$B$10)/'PV model'!$B$12</f>
        <v>9.4804228733759981</v>
      </c>
    </row>
    <row r="3889" spans="1:22" x14ac:dyDescent="0.2">
      <c r="A3889" s="10">
        <f t="shared" si="675"/>
        <v>162</v>
      </c>
      <c r="B3889" s="10">
        <f t="shared" si="673"/>
        <v>20</v>
      </c>
      <c r="C3889" s="23">
        <v>17.2</v>
      </c>
      <c r="D3889" s="24">
        <v>0</v>
      </c>
      <c r="E3889" s="24">
        <v>43.218000000000004</v>
      </c>
      <c r="F3889" s="48"/>
      <c r="G3889" s="48"/>
      <c r="H3889" s="1">
        <f t="shared" si="674"/>
        <v>23.0999724867889</v>
      </c>
      <c r="I3889" s="1">
        <f t="shared" si="668"/>
        <v>0.56945949880837698</v>
      </c>
      <c r="J3889" s="4">
        <f>B3889+('PV model'!$B$3/15)+(I3889/60)</f>
        <v>19.73282432498014</v>
      </c>
      <c r="K3889" s="2">
        <f t="shared" si="669"/>
        <v>-115.99236487470209</v>
      </c>
      <c r="L3889" s="2">
        <f>DEGREES(ASIN((((COS(RADIANS('PV model'!$B$2))*COS(RADIANS(H3889))*COS(RADIANS(K3889)))+(SIN(RADIANS('PV model'!$B$2))*SIN(RADIANS(H3889)))))))</f>
        <v>5.4518462173666089</v>
      </c>
      <c r="M3889" s="3">
        <f t="shared" si="665"/>
        <v>5.4518462173666089</v>
      </c>
      <c r="N3889" s="2">
        <f t="shared" si="670"/>
        <v>-56.154353582292345</v>
      </c>
      <c r="O3889" s="2">
        <f>IF('PV model'!$B$2&gt;0, 180-N3889,IF('PV model'!$B$2&lt;0,0-N3889,N3889))</f>
        <v>236.15435358229234</v>
      </c>
      <c r="P3889" s="2">
        <f>ABS(O3889-'PV model'!$B$5)</f>
        <v>31.154353582292345</v>
      </c>
      <c r="Q3889" s="3">
        <f t="shared" si="666"/>
        <v>84.548153782633392</v>
      </c>
      <c r="R3889" s="3">
        <f t="shared" si="671"/>
        <v>0</v>
      </c>
      <c r="S3889" s="3">
        <f t="shared" si="667"/>
        <v>43.218000000000004</v>
      </c>
      <c r="T3889" s="3">
        <f>(0.5*(1-COS(RADIANS(90-$X$3)))*(D3889+E3889)*'PV model'!$B$4)</f>
        <v>0</v>
      </c>
      <c r="U3889" s="3">
        <f t="shared" si="672"/>
        <v>43.218000000000004</v>
      </c>
      <c r="V3889" s="3">
        <f>('PV model'!$B$13*(U3889/1000)*(1-'PV model'!$B$14*((20+C3889)-25))*'PV model'!$B$10)/'PV model'!$B$12</f>
        <v>4.1092518015360007</v>
      </c>
    </row>
    <row r="3890" spans="1:22" x14ac:dyDescent="0.2">
      <c r="A3890" s="10">
        <f t="shared" si="675"/>
        <v>162</v>
      </c>
      <c r="B3890" s="10">
        <f t="shared" si="673"/>
        <v>21</v>
      </c>
      <c r="C3890" s="23">
        <v>17.399999999999999</v>
      </c>
      <c r="D3890" s="24">
        <v>0</v>
      </c>
      <c r="E3890" s="24">
        <v>7.9380000000000006</v>
      </c>
      <c r="F3890" s="48"/>
      <c r="G3890" s="48"/>
      <c r="H3890" s="1">
        <f t="shared" si="674"/>
        <v>23.0999724867889</v>
      </c>
      <c r="I3890" s="1">
        <f t="shared" si="668"/>
        <v>0.56945949880837698</v>
      </c>
      <c r="J3890" s="4">
        <f>B3890+('PV model'!$B$3/15)+(I3890/60)</f>
        <v>20.73282432498014</v>
      </c>
      <c r="K3890" s="2">
        <f t="shared" si="669"/>
        <v>-130.9923648747021</v>
      </c>
      <c r="L3890" s="2">
        <f>DEGREES(ASIN((((COS(RADIANS('PV model'!$B$2))*COS(RADIANS(H3890))*COS(RADIANS(K3890)))+(SIN(RADIANS('PV model'!$B$2))*SIN(RADIANS(H3890)))))))</f>
        <v>-1.0551420792435453</v>
      </c>
      <c r="M3890" s="3">
        <f t="shared" si="665"/>
        <v>0</v>
      </c>
      <c r="N3890" s="2">
        <f t="shared" si="670"/>
        <v>-43.979136992576777</v>
      </c>
      <c r="O3890" s="2">
        <f>IF('PV model'!$B$2&gt;0, 180-N3890,IF('PV model'!$B$2&lt;0,0-N3890,N3890))</f>
        <v>223.97913699257677</v>
      </c>
      <c r="P3890" s="2">
        <f>ABS(O3890-'PV model'!$B$5)</f>
        <v>18.97913699257677</v>
      </c>
      <c r="Q3890" s="3">
        <f t="shared" si="666"/>
        <v>91.055142079243538</v>
      </c>
      <c r="R3890" s="3">
        <f t="shared" si="671"/>
        <v>0</v>
      </c>
      <c r="S3890" s="3">
        <f t="shared" si="667"/>
        <v>7.9380000000000006</v>
      </c>
      <c r="T3890" s="3">
        <f>(0.5*(1-COS(RADIANS(90-$X$3)))*(D3890+E3890)*'PV model'!$B$4)</f>
        <v>0</v>
      </c>
      <c r="U3890" s="3">
        <f t="shared" si="672"/>
        <v>7.9380000000000006</v>
      </c>
      <c r="V3890" s="3">
        <f>('PV model'!$B$13*(U3890/1000)*(1-'PV model'!$B$14*((20+C3890)-25))*'PV model'!$B$10)/'PV model'!$B$12</f>
        <v>0.75412574899200002</v>
      </c>
    </row>
    <row r="3891" spans="1:22" x14ac:dyDescent="0.2">
      <c r="A3891" s="10">
        <f t="shared" si="675"/>
        <v>162</v>
      </c>
      <c r="B3891" s="10">
        <f t="shared" si="673"/>
        <v>22</v>
      </c>
      <c r="C3891" s="23">
        <v>16.2</v>
      </c>
      <c r="D3891" s="24">
        <v>0</v>
      </c>
      <c r="E3891" s="24">
        <v>0</v>
      </c>
      <c r="F3891" s="48"/>
      <c r="G3891" s="48"/>
      <c r="H3891" s="1">
        <f t="shared" si="674"/>
        <v>23.0999724867889</v>
      </c>
      <c r="I3891" s="1">
        <f t="shared" si="668"/>
        <v>0.56945949880837698</v>
      </c>
      <c r="J3891" s="4">
        <f>B3891+('PV model'!$B$3/15)+(I3891/60)</f>
        <v>21.73282432498014</v>
      </c>
      <c r="K3891" s="2">
        <f t="shared" si="669"/>
        <v>-145.9923648747021</v>
      </c>
      <c r="L3891" s="2">
        <f>DEGREES(ASIN((((COS(RADIANS('PV model'!$B$2))*COS(RADIANS(H3891))*COS(RADIANS(K3891)))+(SIN(RADIANS('PV model'!$B$2))*SIN(RADIANS(H3891)))))))</f>
        <v>-6.231667065769118</v>
      </c>
      <c r="M3891" s="3">
        <f t="shared" si="665"/>
        <v>0</v>
      </c>
      <c r="N3891" s="2">
        <f t="shared" si="670"/>
        <v>-31.165865067165981</v>
      </c>
      <c r="O3891" s="2">
        <f>IF('PV model'!$B$2&gt;0, 180-N3891,IF('PV model'!$B$2&lt;0,0-N3891,N3891))</f>
        <v>211.16586506716598</v>
      </c>
      <c r="P3891" s="2">
        <f>ABS(O3891-'PV model'!$B$5)</f>
        <v>6.1658650671659814</v>
      </c>
      <c r="Q3891" s="3">
        <f t="shared" si="666"/>
        <v>96.231667065769116</v>
      </c>
      <c r="R3891" s="3">
        <f t="shared" si="671"/>
        <v>0</v>
      </c>
      <c r="S3891" s="3">
        <f t="shared" si="667"/>
        <v>0</v>
      </c>
      <c r="T3891" s="3">
        <f>(0.5*(1-COS(RADIANS(90-$X$3)))*(D3891+E3891)*'PV model'!$B$4)</f>
        <v>0</v>
      </c>
      <c r="U3891" s="3">
        <f t="shared" si="672"/>
        <v>0</v>
      </c>
      <c r="V3891" s="3">
        <f>('PV model'!$B$13*(U3891/1000)*(1-'PV model'!$B$14*((20+C3891)-25))*'PV model'!$B$10)/'PV model'!$B$12</f>
        <v>0</v>
      </c>
    </row>
    <row r="3892" spans="1:22" x14ac:dyDescent="0.2">
      <c r="A3892" s="10">
        <f t="shared" si="675"/>
        <v>162</v>
      </c>
      <c r="B3892" s="10">
        <f t="shared" si="673"/>
        <v>23</v>
      </c>
      <c r="C3892" s="23">
        <v>16.3</v>
      </c>
      <c r="D3892" s="24">
        <v>0</v>
      </c>
      <c r="E3892" s="24">
        <v>0</v>
      </c>
      <c r="F3892" s="48"/>
      <c r="G3892" s="48"/>
      <c r="H3892" s="1">
        <f t="shared" si="674"/>
        <v>23.0999724867889</v>
      </c>
      <c r="I3892" s="1">
        <f t="shared" si="668"/>
        <v>0.56945949880837698</v>
      </c>
      <c r="J3892" s="4">
        <f>B3892+('PV model'!$B$3/15)+(I3892/60)</f>
        <v>22.73282432498014</v>
      </c>
      <c r="K3892" s="2">
        <f t="shared" si="669"/>
        <v>-160.9923648747021</v>
      </c>
      <c r="L3892" s="2">
        <f>DEGREES(ASIN((((COS(RADIANS('PV model'!$B$2))*COS(RADIANS(H3892))*COS(RADIANS(K3892)))+(SIN(RADIANS('PV model'!$B$2))*SIN(RADIANS(H3892)))))))</f>
        <v>-9.7442605228236872</v>
      </c>
      <c r="M3892" s="3">
        <f t="shared" si="665"/>
        <v>0</v>
      </c>
      <c r="N3892" s="2">
        <f t="shared" si="670"/>
        <v>-17.695957875230146</v>
      </c>
      <c r="O3892" s="2">
        <f>IF('PV model'!$B$2&gt;0, 180-N3892,IF('PV model'!$B$2&lt;0,0-N3892,N3892))</f>
        <v>197.69595787523014</v>
      </c>
      <c r="P3892" s="2">
        <f>ABS(O3892-'PV model'!$B$5)</f>
        <v>7.3040421247698646</v>
      </c>
      <c r="Q3892" s="3">
        <f t="shared" si="666"/>
        <v>99.744260522823694</v>
      </c>
      <c r="R3892" s="3">
        <f t="shared" si="671"/>
        <v>0</v>
      </c>
      <c r="S3892" s="3">
        <f t="shared" si="667"/>
        <v>0</v>
      </c>
      <c r="T3892" s="3">
        <f>(0.5*(1-COS(RADIANS(90-$X$3)))*(D3892+E3892)*'PV model'!$B$4)</f>
        <v>0</v>
      </c>
      <c r="U3892" s="3">
        <f t="shared" si="672"/>
        <v>0</v>
      </c>
      <c r="V3892" s="3">
        <f>('PV model'!$B$13*(U3892/1000)*(1-'PV model'!$B$14*((20+C3892)-25))*'PV model'!$B$10)/'PV model'!$B$12</f>
        <v>0</v>
      </c>
    </row>
    <row r="3893" spans="1:22" x14ac:dyDescent="0.2">
      <c r="A3893" s="10">
        <f t="shared" si="675"/>
        <v>162</v>
      </c>
      <c r="B3893" s="10">
        <f t="shared" si="673"/>
        <v>24</v>
      </c>
      <c r="C3893" s="23">
        <v>16.2</v>
      </c>
      <c r="D3893" s="24">
        <v>0</v>
      </c>
      <c r="E3893" s="24">
        <v>0</v>
      </c>
      <c r="F3893" s="48"/>
      <c r="G3893" s="48"/>
      <c r="H3893" s="1">
        <f t="shared" si="674"/>
        <v>23.0999724867889</v>
      </c>
      <c r="I3893" s="1">
        <f t="shared" si="668"/>
        <v>0.56945949880837698</v>
      </c>
      <c r="J3893" s="4">
        <f>B3893+('PV model'!$B$3/15)+(I3893/60)</f>
        <v>23.73282432498014</v>
      </c>
      <c r="K3893" s="2">
        <f t="shared" si="669"/>
        <v>-175.9923648747021</v>
      </c>
      <c r="L3893" s="2">
        <f>DEGREES(ASIN((((COS(RADIANS('PV model'!$B$2))*COS(RADIANS(H3893))*COS(RADIANS(K3893)))+(SIN(RADIANS('PV model'!$B$2))*SIN(RADIANS(H3893)))))))</f>
        <v>-11.325575686170941</v>
      </c>
      <c r="M3893" s="3">
        <f t="shared" si="665"/>
        <v>0</v>
      </c>
      <c r="N3893" s="2">
        <f t="shared" si="670"/>
        <v>-3.7591499852497332</v>
      </c>
      <c r="O3893" s="2">
        <f>IF('PV model'!$B$2&gt;0, 180-N3893,IF('PV model'!$B$2&lt;0,0-N3893,N3893))</f>
        <v>183.75914998524973</v>
      </c>
      <c r="P3893" s="2">
        <f>ABS(O3893-'PV model'!$B$5)</f>
        <v>21.240850014750265</v>
      </c>
      <c r="Q3893" s="3">
        <f t="shared" si="666"/>
        <v>101.32557568617094</v>
      </c>
      <c r="R3893" s="3">
        <f t="shared" si="671"/>
        <v>0</v>
      </c>
      <c r="S3893" s="3">
        <f t="shared" si="667"/>
        <v>0</v>
      </c>
      <c r="T3893" s="3">
        <f>(0.5*(1-COS(RADIANS(90-$X$3)))*(D3893+E3893)*'PV model'!$B$4)</f>
        <v>0</v>
      </c>
      <c r="U3893" s="3">
        <f t="shared" si="672"/>
        <v>0</v>
      </c>
      <c r="V3893" s="3">
        <f>('PV model'!$B$13*(U3893/1000)*(1-'PV model'!$B$14*((20+C3893)-25))*'PV model'!$B$10)/'PV model'!$B$12</f>
        <v>0</v>
      </c>
    </row>
    <row r="3894" spans="1:22" x14ac:dyDescent="0.2">
      <c r="A3894" s="10">
        <f t="shared" si="675"/>
        <v>163</v>
      </c>
      <c r="B3894" s="10">
        <f t="shared" si="673"/>
        <v>1</v>
      </c>
      <c r="C3894" s="23">
        <v>16.3</v>
      </c>
      <c r="D3894" s="24">
        <v>0</v>
      </c>
      <c r="E3894" s="24">
        <v>0</v>
      </c>
      <c r="F3894" s="48"/>
      <c r="G3894" s="48"/>
      <c r="H3894" s="1">
        <f t="shared" si="674"/>
        <v>23.167517146270054</v>
      </c>
      <c r="I3894" s="1">
        <f t="shared" si="668"/>
        <v>0.37091037337942057</v>
      </c>
      <c r="J3894" s="4">
        <f>B3894+('PV model'!$B$3/15)+(I3894/60)</f>
        <v>0.72951517288965706</v>
      </c>
      <c r="K3894" s="2">
        <f t="shared" si="669"/>
        <v>169.05727240665513</v>
      </c>
      <c r="L3894" s="2">
        <f>DEGREES(ASIN((((COS(RADIANS('PV model'!$B$2))*COS(RADIANS(H3894))*COS(RADIANS(K3894)))+(SIN(RADIANS('PV model'!$B$2))*SIN(RADIANS(H3894)))))))</f>
        <v>-10.779732577096878</v>
      </c>
      <c r="M3894" s="3">
        <f t="shared" si="665"/>
        <v>0</v>
      </c>
      <c r="N3894" s="2">
        <f t="shared" si="670"/>
        <v>10.233181196995407</v>
      </c>
      <c r="O3894" s="2">
        <f>IF('PV model'!$B$2&gt;0, 180-N3894,IF('PV model'!$B$2&lt;0,0-N3894,N3894))</f>
        <v>169.76681880300458</v>
      </c>
      <c r="P3894" s="2">
        <f>ABS(O3894-'PV model'!$B$5)</f>
        <v>35.233181196995417</v>
      </c>
      <c r="Q3894" s="3">
        <f t="shared" si="666"/>
        <v>100.77973257709688</v>
      </c>
      <c r="R3894" s="3">
        <f t="shared" si="671"/>
        <v>0</v>
      </c>
      <c r="S3894" s="3">
        <f t="shared" si="667"/>
        <v>0</v>
      </c>
      <c r="T3894" s="3">
        <f>(0.5*(1-COS(RADIANS(90-$X$3)))*(D3894+E3894)*'PV model'!$B$4)</f>
        <v>0</v>
      </c>
      <c r="U3894" s="3">
        <f t="shared" si="672"/>
        <v>0</v>
      </c>
      <c r="V3894" s="3">
        <f>('PV model'!$B$13*(U3894/1000)*(1-'PV model'!$B$14*((20+C3894)-25))*'PV model'!$B$10)/'PV model'!$B$12</f>
        <v>0</v>
      </c>
    </row>
    <row r="3895" spans="1:22" x14ac:dyDescent="0.2">
      <c r="A3895" s="10">
        <f t="shared" si="675"/>
        <v>163</v>
      </c>
      <c r="B3895" s="10">
        <f t="shared" si="673"/>
        <v>2</v>
      </c>
      <c r="C3895" s="23">
        <v>15.9</v>
      </c>
      <c r="D3895" s="24">
        <v>0</v>
      </c>
      <c r="E3895" s="24">
        <v>0</v>
      </c>
      <c r="F3895" s="48"/>
      <c r="G3895" s="48"/>
      <c r="H3895" s="1">
        <f t="shared" si="674"/>
        <v>23.167517146270054</v>
      </c>
      <c r="I3895" s="1">
        <f t="shared" si="668"/>
        <v>0.37091037337942057</v>
      </c>
      <c r="J3895" s="4">
        <f>B3895+('PV model'!$B$3/15)+(I3895/60)</f>
        <v>1.7295151728896569</v>
      </c>
      <c r="K3895" s="2">
        <f t="shared" si="669"/>
        <v>154.05727240665513</v>
      </c>
      <c r="L3895" s="2">
        <f>DEGREES(ASIN((((COS(RADIANS('PV model'!$B$2))*COS(RADIANS(H3895))*COS(RADIANS(K3895)))+(SIN(RADIANS('PV model'!$B$2))*SIN(RADIANS(H3895)))))))</f>
        <v>-8.2810538636262461</v>
      </c>
      <c r="M3895" s="3">
        <f t="shared" si="665"/>
        <v>0</v>
      </c>
      <c r="N3895" s="2">
        <f t="shared" si="670"/>
        <v>23.98087900094372</v>
      </c>
      <c r="O3895" s="2">
        <f>IF('PV model'!$B$2&gt;0, 180-N3895,IF('PV model'!$B$2&lt;0,0-N3895,N3895))</f>
        <v>156.01912099905627</v>
      </c>
      <c r="P3895" s="2">
        <f>ABS(O3895-'PV model'!$B$5)</f>
        <v>48.98087900094373</v>
      </c>
      <c r="Q3895" s="3">
        <f t="shared" si="666"/>
        <v>98.281053863626255</v>
      </c>
      <c r="R3895" s="3">
        <f t="shared" si="671"/>
        <v>0</v>
      </c>
      <c r="S3895" s="3">
        <f t="shared" si="667"/>
        <v>0</v>
      </c>
      <c r="T3895" s="3">
        <f>(0.5*(1-COS(RADIANS(90-$X$3)))*(D3895+E3895)*'PV model'!$B$4)</f>
        <v>0</v>
      </c>
      <c r="U3895" s="3">
        <f t="shared" si="672"/>
        <v>0</v>
      </c>
      <c r="V3895" s="3">
        <f>('PV model'!$B$13*(U3895/1000)*(1-'PV model'!$B$14*((20+C3895)-25))*'PV model'!$B$10)/'PV model'!$B$12</f>
        <v>0</v>
      </c>
    </row>
    <row r="3896" spans="1:22" x14ac:dyDescent="0.2">
      <c r="A3896" s="10">
        <f t="shared" si="675"/>
        <v>163</v>
      </c>
      <c r="B3896" s="10">
        <f t="shared" si="673"/>
        <v>3</v>
      </c>
      <c r="C3896" s="23">
        <v>15.8</v>
      </c>
      <c r="D3896" s="24">
        <v>0</v>
      </c>
      <c r="E3896" s="24">
        <v>0</v>
      </c>
      <c r="F3896" s="48"/>
      <c r="G3896" s="48"/>
      <c r="H3896" s="1">
        <f t="shared" si="674"/>
        <v>23.167517146270054</v>
      </c>
      <c r="I3896" s="1">
        <f t="shared" si="668"/>
        <v>0.37091037337942057</v>
      </c>
      <c r="J3896" s="4">
        <f>B3896+('PV model'!$B$3/15)+(I3896/60)</f>
        <v>2.7295151728896569</v>
      </c>
      <c r="K3896" s="2">
        <f t="shared" si="669"/>
        <v>139.05727240665513</v>
      </c>
      <c r="L3896" s="2">
        <f>DEGREES(ASIN((((COS(RADIANS('PV model'!$B$2))*COS(RADIANS(H3896))*COS(RADIANS(K3896)))+(SIN(RADIANS('PV model'!$B$2))*SIN(RADIANS(H3896)))))))</f>
        <v>-3.9630522174237206</v>
      </c>
      <c r="M3896" s="3">
        <f t="shared" si="665"/>
        <v>0</v>
      </c>
      <c r="N3896" s="2">
        <f t="shared" si="670"/>
        <v>37.149989583418453</v>
      </c>
      <c r="O3896" s="2">
        <f>IF('PV model'!$B$2&gt;0, 180-N3896,IF('PV model'!$B$2&lt;0,0-N3896,N3896))</f>
        <v>142.85001041658154</v>
      </c>
      <c r="P3896" s="2">
        <f>ABS(O3896-'PV model'!$B$5)</f>
        <v>62.14998958341846</v>
      </c>
      <c r="Q3896" s="3">
        <f t="shared" si="666"/>
        <v>93.963052217423723</v>
      </c>
      <c r="R3896" s="3">
        <f t="shared" si="671"/>
        <v>0</v>
      </c>
      <c r="S3896" s="3">
        <f t="shared" si="667"/>
        <v>0</v>
      </c>
      <c r="T3896" s="3">
        <f>(0.5*(1-COS(RADIANS(90-$X$3)))*(D3896+E3896)*'PV model'!$B$4)</f>
        <v>0</v>
      </c>
      <c r="U3896" s="3">
        <f t="shared" si="672"/>
        <v>0</v>
      </c>
      <c r="V3896" s="3">
        <f>('PV model'!$B$13*(U3896/1000)*(1-'PV model'!$B$14*((20+C3896)-25))*'PV model'!$B$10)/'PV model'!$B$12</f>
        <v>0</v>
      </c>
    </row>
    <row r="3897" spans="1:22" x14ac:dyDescent="0.2">
      <c r="A3897" s="10">
        <f t="shared" si="675"/>
        <v>163</v>
      </c>
      <c r="B3897" s="10">
        <f t="shared" si="673"/>
        <v>4</v>
      </c>
      <c r="C3897" s="23">
        <v>15.7</v>
      </c>
      <c r="D3897" s="24">
        <v>0</v>
      </c>
      <c r="E3897" s="24">
        <v>0</v>
      </c>
      <c r="F3897" s="48"/>
      <c r="G3897" s="48"/>
      <c r="H3897" s="1">
        <f t="shared" si="674"/>
        <v>23.167517146270054</v>
      </c>
      <c r="I3897" s="1">
        <f t="shared" si="668"/>
        <v>0.37091037337942057</v>
      </c>
      <c r="J3897" s="4">
        <f>B3897+('PV model'!$B$3/15)+(I3897/60)</f>
        <v>3.7295151728896569</v>
      </c>
      <c r="K3897" s="2">
        <f t="shared" si="669"/>
        <v>124.05727240665514</v>
      </c>
      <c r="L3897" s="2">
        <f>DEGREES(ASIN((((COS(RADIANS('PV model'!$B$2))*COS(RADIANS(H3897))*COS(RADIANS(K3897)))+(SIN(RADIANS('PV model'!$B$2))*SIN(RADIANS(H3897)))))))</f>
        <v>1.8686446017049574</v>
      </c>
      <c r="M3897" s="3">
        <f t="shared" si="665"/>
        <v>1.8686446017049574</v>
      </c>
      <c r="N3897" s="2">
        <f t="shared" si="670"/>
        <v>49.647358379749171</v>
      </c>
      <c r="O3897" s="2">
        <f>IF('PV model'!$B$2&gt;0, 180-N3897,IF('PV model'!$B$2&lt;0,0-N3897,N3897))</f>
        <v>130.35264162025084</v>
      </c>
      <c r="P3897" s="2">
        <f>ABS(O3897-'PV model'!$B$5)</f>
        <v>74.647358379749164</v>
      </c>
      <c r="Q3897" s="3">
        <f t="shared" si="666"/>
        <v>88.131355398295042</v>
      </c>
      <c r="R3897" s="3">
        <f t="shared" si="671"/>
        <v>0</v>
      </c>
      <c r="S3897" s="3">
        <f t="shared" si="667"/>
        <v>0</v>
      </c>
      <c r="T3897" s="3">
        <f>(0.5*(1-COS(RADIANS(90-$X$3)))*(D3897+E3897)*'PV model'!$B$4)</f>
        <v>0</v>
      </c>
      <c r="U3897" s="3">
        <f t="shared" si="672"/>
        <v>0</v>
      </c>
      <c r="V3897" s="3">
        <f>('PV model'!$B$13*(U3897/1000)*(1-'PV model'!$B$14*((20+C3897)-25))*'PV model'!$B$10)/'PV model'!$B$12</f>
        <v>0</v>
      </c>
    </row>
    <row r="3898" spans="1:22" x14ac:dyDescent="0.2">
      <c r="A3898" s="10">
        <f t="shared" si="675"/>
        <v>163</v>
      </c>
      <c r="B3898" s="10">
        <f t="shared" si="673"/>
        <v>5</v>
      </c>
      <c r="C3898" s="23">
        <v>16</v>
      </c>
      <c r="D3898" s="24">
        <v>0</v>
      </c>
      <c r="E3898" s="24">
        <v>7.056</v>
      </c>
      <c r="F3898" s="48"/>
      <c r="G3898" s="48"/>
      <c r="H3898" s="1">
        <f t="shared" si="674"/>
        <v>23.167517146270054</v>
      </c>
      <c r="I3898" s="1">
        <f t="shared" si="668"/>
        <v>0.37091037337942057</v>
      </c>
      <c r="J3898" s="4">
        <f>B3898+('PV model'!$B$3/15)+(I3898/60)</f>
        <v>4.7295151728896574</v>
      </c>
      <c r="K3898" s="2">
        <f t="shared" si="669"/>
        <v>109.05727240665514</v>
      </c>
      <c r="L3898" s="2">
        <f>DEGREES(ASIN((((COS(RADIANS('PV model'!$B$2))*COS(RADIANS(H3898))*COS(RADIANS(K3898)))+(SIN(RADIANS('PV model'!$B$2))*SIN(RADIANS(H3898)))))))</f>
        <v>8.8705780313113376</v>
      </c>
      <c r="M3898" s="3">
        <f t="shared" si="665"/>
        <v>8.8705780313113376</v>
      </c>
      <c r="N3898" s="2">
        <f t="shared" si="670"/>
        <v>61.580947692536029</v>
      </c>
      <c r="O3898" s="2">
        <f>IF('PV model'!$B$2&gt;0, 180-N3898,IF('PV model'!$B$2&lt;0,0-N3898,N3898))</f>
        <v>118.41905230746397</v>
      </c>
      <c r="P3898" s="2">
        <f>ABS(O3898-'PV model'!$B$5)</f>
        <v>86.580947692536029</v>
      </c>
      <c r="Q3898" s="3">
        <f t="shared" si="666"/>
        <v>81.129421968688661</v>
      </c>
      <c r="R3898" s="3">
        <f t="shared" si="671"/>
        <v>0</v>
      </c>
      <c r="S3898" s="3">
        <f t="shared" si="667"/>
        <v>7.056</v>
      </c>
      <c r="T3898" s="3">
        <f>(0.5*(1-COS(RADIANS(90-$X$3)))*(D3898+E3898)*'PV model'!$B$4)</f>
        <v>0</v>
      </c>
      <c r="U3898" s="3">
        <f t="shared" si="672"/>
        <v>7.056</v>
      </c>
      <c r="V3898" s="3">
        <f>('PV model'!$B$13*(U3898/1000)*(1-'PV model'!$B$14*((20+C3898)-25))*'PV model'!$B$10)/'PV model'!$B$12</f>
        <v>0.67428377855999988</v>
      </c>
    </row>
    <row r="3899" spans="1:22" x14ac:dyDescent="0.2">
      <c r="A3899" s="10">
        <f t="shared" si="675"/>
        <v>163</v>
      </c>
      <c r="B3899" s="10">
        <f t="shared" si="673"/>
        <v>6</v>
      </c>
      <c r="C3899" s="23">
        <v>15.8</v>
      </c>
      <c r="D3899" s="24">
        <v>0</v>
      </c>
      <c r="E3899" s="24">
        <v>31.752000000000002</v>
      </c>
      <c r="F3899" s="48"/>
      <c r="G3899" s="48"/>
      <c r="H3899" s="1">
        <f t="shared" si="674"/>
        <v>23.167517146270054</v>
      </c>
      <c r="I3899" s="1">
        <f t="shared" si="668"/>
        <v>0.37091037337942057</v>
      </c>
      <c r="J3899" s="4">
        <f>B3899+('PV model'!$B$3/15)+(I3899/60)</f>
        <v>5.7295151728896574</v>
      </c>
      <c r="K3899" s="2">
        <f t="shared" si="669"/>
        <v>94.057272406655144</v>
      </c>
      <c r="L3899" s="2">
        <f>DEGREES(ASIN((((COS(RADIANS('PV model'!$B$2))*COS(RADIANS(H3899))*COS(RADIANS(K3899)))+(SIN(RADIANS('PV model'!$B$2))*SIN(RADIANS(H3899)))))))</f>
        <v>16.701452503635096</v>
      </c>
      <c r="M3899" s="3">
        <f t="shared" si="665"/>
        <v>16.701452503635096</v>
      </c>
      <c r="N3899" s="2">
        <f t="shared" si="670"/>
        <v>73.224704428488437</v>
      </c>
      <c r="O3899" s="2">
        <f>IF('PV model'!$B$2&gt;0, 180-N3899,IF('PV model'!$B$2&lt;0,0-N3899,N3899))</f>
        <v>106.77529557151156</v>
      </c>
      <c r="P3899" s="2">
        <f>ABS(O3899-'PV model'!$B$5)</f>
        <v>98.224704428488437</v>
      </c>
      <c r="Q3899" s="3">
        <f t="shared" si="666"/>
        <v>73.29854749636489</v>
      </c>
      <c r="R3899" s="3">
        <f t="shared" si="671"/>
        <v>0</v>
      </c>
      <c r="S3899" s="3">
        <f t="shared" si="667"/>
        <v>31.752000000000002</v>
      </c>
      <c r="T3899" s="3">
        <f>(0.5*(1-COS(RADIANS(90-$X$3)))*(D3899+E3899)*'PV model'!$B$4)</f>
        <v>0</v>
      </c>
      <c r="U3899" s="3">
        <f t="shared" si="672"/>
        <v>31.752000000000002</v>
      </c>
      <c r="V3899" s="3">
        <f>('PV model'!$B$13*(U3899/1000)*(1-'PV model'!$B$14*((20+C3899)-25))*'PV model'!$B$10)/'PV model'!$B$12</f>
        <v>3.0368161474559998</v>
      </c>
    </row>
    <row r="3900" spans="1:22" x14ac:dyDescent="0.2">
      <c r="A3900" s="10">
        <f t="shared" si="675"/>
        <v>163</v>
      </c>
      <c r="B3900" s="10">
        <f t="shared" si="673"/>
        <v>7</v>
      </c>
      <c r="C3900" s="23">
        <v>15.6</v>
      </c>
      <c r="D3900" s="24">
        <v>0</v>
      </c>
      <c r="E3900" s="24">
        <v>66.149999999999991</v>
      </c>
      <c r="F3900" s="48"/>
      <c r="G3900" s="48"/>
      <c r="H3900" s="1">
        <f t="shared" si="674"/>
        <v>23.167517146270054</v>
      </c>
      <c r="I3900" s="1">
        <f t="shared" si="668"/>
        <v>0.37091037337942057</v>
      </c>
      <c r="J3900" s="4">
        <f>B3900+('PV model'!$B$3/15)+(I3900/60)</f>
        <v>6.7295151728896574</v>
      </c>
      <c r="K3900" s="2">
        <f t="shared" si="669"/>
        <v>79.057272406655144</v>
      </c>
      <c r="L3900" s="2">
        <f>DEGREES(ASIN((((COS(RADIANS('PV model'!$B$2))*COS(RADIANS(H3900))*COS(RADIANS(K3900)))+(SIN(RADIANS('PV model'!$B$2))*SIN(RADIANS(H3900)))))))</f>
        <v>25.029029107715882</v>
      </c>
      <c r="M3900" s="3">
        <f t="shared" si="665"/>
        <v>25.029029107715882</v>
      </c>
      <c r="N3900" s="2">
        <f t="shared" si="670"/>
        <v>84.997558268557825</v>
      </c>
      <c r="O3900" s="2">
        <f>IF('PV model'!$B$2&gt;0, 180-N3900,IF('PV model'!$B$2&lt;0,0-N3900,N3900))</f>
        <v>95.002441731442175</v>
      </c>
      <c r="P3900" s="2">
        <f>ABS(O3900-'PV model'!$B$5)</f>
        <v>109.99755826855782</v>
      </c>
      <c r="Q3900" s="3">
        <f t="shared" si="666"/>
        <v>64.970970892284114</v>
      </c>
      <c r="R3900" s="3">
        <f t="shared" si="671"/>
        <v>0</v>
      </c>
      <c r="S3900" s="3">
        <f t="shared" si="667"/>
        <v>66.149999999999991</v>
      </c>
      <c r="T3900" s="3">
        <f>(0.5*(1-COS(RADIANS(90-$X$3)))*(D3900+E3900)*'PV model'!$B$4)</f>
        <v>0</v>
      </c>
      <c r="U3900" s="3">
        <f t="shared" si="672"/>
        <v>66.149999999999991</v>
      </c>
      <c r="V3900" s="3">
        <f>('PV model'!$B$13*(U3900/1000)*(1-'PV model'!$B$14*((20+C3900)-25))*'PV model'!$B$10)/'PV model'!$B$12</f>
        <v>6.3319901903999982</v>
      </c>
    </row>
    <row r="3901" spans="1:22" x14ac:dyDescent="0.2">
      <c r="A3901" s="10">
        <f t="shared" si="675"/>
        <v>163</v>
      </c>
      <c r="B3901" s="10">
        <f t="shared" si="673"/>
        <v>8</v>
      </c>
      <c r="C3901" s="23">
        <v>15.9</v>
      </c>
      <c r="D3901" s="24">
        <v>0</v>
      </c>
      <c r="E3901" s="24">
        <v>105.83999999999999</v>
      </c>
      <c r="F3901" s="48"/>
      <c r="G3901" s="48"/>
      <c r="H3901" s="1">
        <f t="shared" si="674"/>
        <v>23.167517146270054</v>
      </c>
      <c r="I3901" s="1">
        <f t="shared" si="668"/>
        <v>0.37091037337942057</v>
      </c>
      <c r="J3901" s="4">
        <f>B3901+('PV model'!$B$3/15)+(I3901/60)</f>
        <v>7.7295151728896574</v>
      </c>
      <c r="K3901" s="2">
        <f t="shared" si="669"/>
        <v>64.057272406655144</v>
      </c>
      <c r="L3901" s="2">
        <f>DEGREES(ASIN((((COS(RADIANS('PV model'!$B$2))*COS(RADIANS(H3901))*COS(RADIANS(K3901)))+(SIN(RADIANS('PV model'!$B$2))*SIN(RADIANS(H3901)))))))</f>
        <v>33.506637401066016</v>
      </c>
      <c r="M3901" s="3">
        <f t="shared" si="665"/>
        <v>33.506637401066016</v>
      </c>
      <c r="N3901" s="2">
        <f t="shared" si="670"/>
        <v>82.514755044383961</v>
      </c>
      <c r="O3901" s="2">
        <f>IF('PV model'!$B$2&gt;0, 180-N3901,IF('PV model'!$B$2&lt;0,0-N3901,N3901))</f>
        <v>97.485244955616039</v>
      </c>
      <c r="P3901" s="2">
        <f>ABS(O3901-'PV model'!$B$5)</f>
        <v>107.51475504438396</v>
      </c>
      <c r="Q3901" s="3">
        <f t="shared" si="666"/>
        <v>56.493362598933984</v>
      </c>
      <c r="R3901" s="3">
        <f t="shared" si="671"/>
        <v>0</v>
      </c>
      <c r="S3901" s="3">
        <f t="shared" si="667"/>
        <v>105.83999999999999</v>
      </c>
      <c r="T3901" s="3">
        <f>(0.5*(1-COS(RADIANS(90-$X$3)))*(D3901+E3901)*'PV model'!$B$4)</f>
        <v>0</v>
      </c>
      <c r="U3901" s="3">
        <f t="shared" si="672"/>
        <v>105.83999999999999</v>
      </c>
      <c r="V3901" s="3">
        <f>('PV model'!$B$13*(U3901/1000)*(1-'PV model'!$B$14*((20+C3901)-25))*'PV model'!$B$10)/'PV model'!$B$12</f>
        <v>10.11848858496</v>
      </c>
    </row>
    <row r="3902" spans="1:22" x14ac:dyDescent="0.2">
      <c r="A3902" s="10">
        <f t="shared" si="675"/>
        <v>163</v>
      </c>
      <c r="B3902" s="10">
        <f t="shared" si="673"/>
        <v>9</v>
      </c>
      <c r="C3902" s="23">
        <v>16.2</v>
      </c>
      <c r="D3902" s="24">
        <v>0</v>
      </c>
      <c r="E3902" s="24">
        <v>143.76599999999999</v>
      </c>
      <c r="F3902" s="48"/>
      <c r="G3902" s="48"/>
      <c r="H3902" s="1">
        <f t="shared" si="674"/>
        <v>23.167517146270054</v>
      </c>
      <c r="I3902" s="1">
        <f t="shared" si="668"/>
        <v>0.37091037337942057</v>
      </c>
      <c r="J3902" s="4">
        <f>B3902+('PV model'!$B$3/15)+(I3902/60)</f>
        <v>8.7295151728896556</v>
      </c>
      <c r="K3902" s="2">
        <f t="shared" si="669"/>
        <v>49.057272406655166</v>
      </c>
      <c r="L3902" s="2">
        <f>DEGREES(ASIN((((COS(RADIANS('PV model'!$B$2))*COS(RADIANS(H3902))*COS(RADIANS(K3902)))+(SIN(RADIANS('PV model'!$B$2))*SIN(RADIANS(H3902)))))))</f>
        <v>41.718025993614994</v>
      </c>
      <c r="M3902" s="3">
        <f t="shared" si="665"/>
        <v>41.718025993614994</v>
      </c>
      <c r="N3902" s="2">
        <f t="shared" si="670"/>
        <v>68.491776977253849</v>
      </c>
      <c r="O3902" s="2">
        <f>IF('PV model'!$B$2&gt;0, 180-N3902,IF('PV model'!$B$2&lt;0,0-N3902,N3902))</f>
        <v>111.50822302274615</v>
      </c>
      <c r="P3902" s="2">
        <f>ABS(O3902-'PV model'!$B$5)</f>
        <v>93.491776977253849</v>
      </c>
      <c r="Q3902" s="3">
        <f t="shared" si="666"/>
        <v>48.281974006385006</v>
      </c>
      <c r="R3902" s="3">
        <f t="shared" si="671"/>
        <v>0</v>
      </c>
      <c r="S3902" s="3">
        <f t="shared" si="667"/>
        <v>143.76599999999999</v>
      </c>
      <c r="T3902" s="3">
        <f>(0.5*(1-COS(RADIANS(90-$X$3)))*(D3902+E3902)*'PV model'!$B$4)</f>
        <v>0</v>
      </c>
      <c r="U3902" s="3">
        <f t="shared" si="672"/>
        <v>143.76599999999999</v>
      </c>
      <c r="V3902" s="3">
        <f>('PV model'!$B$13*(U3902/1000)*(1-'PV model'!$B$14*((20+C3902)-25))*'PV model'!$B$10)/'PV model'!$B$12</f>
        <v>13.727035308671999</v>
      </c>
    </row>
    <row r="3903" spans="1:22" x14ac:dyDescent="0.2">
      <c r="A3903" s="10">
        <f t="shared" si="675"/>
        <v>163</v>
      </c>
      <c r="B3903" s="10">
        <f t="shared" si="673"/>
        <v>10</v>
      </c>
      <c r="C3903" s="23">
        <v>17</v>
      </c>
      <c r="D3903" s="24">
        <v>3.3673500000000001</v>
      </c>
      <c r="E3903" s="24">
        <v>174.636</v>
      </c>
      <c r="F3903" s="48"/>
      <c r="G3903" s="48"/>
      <c r="H3903" s="1">
        <f t="shared" si="674"/>
        <v>23.167517146270054</v>
      </c>
      <c r="I3903" s="1">
        <f t="shared" si="668"/>
        <v>0.37091037337942057</v>
      </c>
      <c r="J3903" s="4">
        <f>B3903+('PV model'!$B$3/15)+(I3903/60)</f>
        <v>9.7295151728896556</v>
      </c>
      <c r="K3903" s="2">
        <f t="shared" si="669"/>
        <v>34.057272406655166</v>
      </c>
      <c r="L3903" s="2">
        <f>DEGREES(ASIN((((COS(RADIANS('PV model'!$B$2))*COS(RADIANS(H3903))*COS(RADIANS(K3903)))+(SIN(RADIANS('PV model'!$B$2))*SIN(RADIANS(H3903)))))))</f>
        <v>49.081509851838703</v>
      </c>
      <c r="M3903" s="3">
        <f t="shared" si="665"/>
        <v>49.081509851838703</v>
      </c>
      <c r="N3903" s="2">
        <f t="shared" si="670"/>
        <v>51.819261137870072</v>
      </c>
      <c r="O3903" s="2">
        <f>IF('PV model'!$B$2&gt;0, 180-N3903,IF('PV model'!$B$2&lt;0,0-N3903,N3903))</f>
        <v>128.18073886212994</v>
      </c>
      <c r="P3903" s="2">
        <f>ABS(O3903-'PV model'!$B$5)</f>
        <v>76.819261137870058</v>
      </c>
      <c r="Q3903" s="3">
        <f t="shared" si="666"/>
        <v>40.918490148161297</v>
      </c>
      <c r="R3903" s="3">
        <f t="shared" si="671"/>
        <v>3.3673500000000001</v>
      </c>
      <c r="S3903" s="3">
        <f t="shared" si="667"/>
        <v>176.85000482393505</v>
      </c>
      <c r="T3903" s="3">
        <f>(0.5*(1-COS(RADIANS(90-$X$3)))*(D3903+E3903)*'PV model'!$B$4)</f>
        <v>0</v>
      </c>
      <c r="U3903" s="3">
        <f t="shared" si="672"/>
        <v>180.21735482393504</v>
      </c>
      <c r="V3903" s="3">
        <f>('PV model'!$B$13*(U3903/1000)*(1-'PV model'!$B$14*((20+C3903)-25))*'PV model'!$B$10)/'PV model'!$B$12</f>
        <v>17.149829502366917</v>
      </c>
    </row>
    <row r="3904" spans="1:22" x14ac:dyDescent="0.2">
      <c r="A3904" s="10">
        <f t="shared" si="675"/>
        <v>163</v>
      </c>
      <c r="B3904" s="10">
        <f t="shared" si="673"/>
        <v>11</v>
      </c>
      <c r="C3904" s="23">
        <v>16.8</v>
      </c>
      <c r="D3904" s="24">
        <v>4.4897999999999998</v>
      </c>
      <c r="E3904" s="24">
        <v>198.45</v>
      </c>
      <c r="F3904" s="48"/>
      <c r="G3904" s="48"/>
      <c r="H3904" s="1">
        <f t="shared" si="674"/>
        <v>23.167517146270054</v>
      </c>
      <c r="I3904" s="1">
        <f t="shared" si="668"/>
        <v>0.37091037337942057</v>
      </c>
      <c r="J3904" s="4">
        <f>B3904+('PV model'!$B$3/15)+(I3904/60)</f>
        <v>10.729515172889656</v>
      </c>
      <c r="K3904" s="2">
        <f t="shared" si="669"/>
        <v>19.057272406655166</v>
      </c>
      <c r="L3904" s="2">
        <f>DEGREES(ASIN((((COS(RADIANS('PV model'!$B$2))*COS(RADIANS(H3904))*COS(RADIANS(K3904)))+(SIN(RADIANS('PV model'!$B$2))*SIN(RADIANS(H3904)))))))</f>
        <v>54.727903179217869</v>
      </c>
      <c r="M3904" s="3">
        <f t="shared" si="665"/>
        <v>54.727903179217869</v>
      </c>
      <c r="N3904" s="2">
        <f t="shared" si="670"/>
        <v>31.321028378026408</v>
      </c>
      <c r="O3904" s="2">
        <f>IF('PV model'!$B$2&gt;0, 180-N3904,IF('PV model'!$B$2&lt;0,0-N3904,N3904))</f>
        <v>148.6789716219736</v>
      </c>
      <c r="P3904" s="2">
        <f>ABS(O3904-'PV model'!$B$5)</f>
        <v>56.321028378026398</v>
      </c>
      <c r="Q3904" s="3">
        <f t="shared" si="666"/>
        <v>35.272096820782124</v>
      </c>
      <c r="R3904" s="3">
        <f t="shared" si="671"/>
        <v>4.4897999999999998</v>
      </c>
      <c r="S3904" s="3">
        <f t="shared" si="667"/>
        <v>201.10827192662057</v>
      </c>
      <c r="T3904" s="3">
        <f>(0.5*(1-COS(RADIANS(90-$X$3)))*(D3904+E3904)*'PV model'!$B$4)</f>
        <v>0</v>
      </c>
      <c r="U3904" s="3">
        <f t="shared" si="672"/>
        <v>205.59807192662058</v>
      </c>
      <c r="V3904" s="3">
        <f>('PV model'!$B$13*(U3904/1000)*(1-'PV model'!$B$14*((20+C3904)-25))*'PV model'!$B$10)/'PV model'!$B$12</f>
        <v>19.581548539451141</v>
      </c>
    </row>
    <row r="3905" spans="1:22" x14ac:dyDescent="0.2">
      <c r="A3905" s="10">
        <f t="shared" si="675"/>
        <v>163</v>
      </c>
      <c r="B3905" s="10">
        <f t="shared" si="673"/>
        <v>12</v>
      </c>
      <c r="C3905" s="23">
        <v>16.8</v>
      </c>
      <c r="D3905" s="24">
        <v>4.4897999999999998</v>
      </c>
      <c r="E3905" s="24">
        <v>213.44400000000002</v>
      </c>
      <c r="F3905" s="48"/>
      <c r="G3905" s="48"/>
      <c r="H3905" s="1">
        <f t="shared" si="674"/>
        <v>23.167517146270054</v>
      </c>
      <c r="I3905" s="1">
        <f t="shared" si="668"/>
        <v>0.37091037337942057</v>
      </c>
      <c r="J3905" s="4">
        <f>B3905+('PV model'!$B$3/15)+(I3905/60)</f>
        <v>11.729515172889656</v>
      </c>
      <c r="K3905" s="2">
        <f t="shared" si="669"/>
        <v>4.0572724066551658</v>
      </c>
      <c r="L3905" s="2">
        <f>DEGREES(ASIN((((COS(RADIANS('PV model'!$B$2))*COS(RADIANS(H3905))*COS(RADIANS(K3905)))+(SIN(RADIANS('PV model'!$B$2))*SIN(RADIANS(H3905)))))))</f>
        <v>57.52797804054098</v>
      </c>
      <c r="M3905" s="3">
        <f t="shared" si="665"/>
        <v>57.52797804054098</v>
      </c>
      <c r="N3905" s="2">
        <f t="shared" si="670"/>
        <v>6.9589044390047938</v>
      </c>
      <c r="O3905" s="2">
        <f>IF('PV model'!$B$2&gt;0, 180-N3905,IF('PV model'!$B$2&lt;0,0-N3905,N3905))</f>
        <v>173.04109556099522</v>
      </c>
      <c r="P3905" s="2">
        <f>ABS(O3905-'PV model'!$B$5)</f>
        <v>31.958904439004783</v>
      </c>
      <c r="Q3905" s="3">
        <f t="shared" si="666"/>
        <v>32.47202195945902</v>
      </c>
      <c r="R3905" s="3">
        <f t="shared" si="671"/>
        <v>4.4897999999999998</v>
      </c>
      <c r="S3905" s="3">
        <f t="shared" si="667"/>
        <v>215.94831259057312</v>
      </c>
      <c r="T3905" s="3">
        <f>(0.5*(1-COS(RADIANS(90-$X$3)))*(D3905+E3905)*'PV model'!$B$4)</f>
        <v>0</v>
      </c>
      <c r="U3905" s="3">
        <f t="shared" si="672"/>
        <v>220.43811259057313</v>
      </c>
      <c r="V3905" s="3">
        <f>('PV model'!$B$13*(U3905/1000)*(1-'PV model'!$B$14*((20+C3905)-25))*'PV model'!$B$10)/'PV model'!$B$12</f>
        <v>20.994942030282758</v>
      </c>
    </row>
    <row r="3906" spans="1:22" x14ac:dyDescent="0.2">
      <c r="A3906" s="10">
        <f t="shared" si="675"/>
        <v>163</v>
      </c>
      <c r="B3906" s="10">
        <f t="shared" si="673"/>
        <v>13</v>
      </c>
      <c r="C3906" s="23">
        <v>16.7</v>
      </c>
      <c r="D3906" s="24">
        <v>4.4897999999999998</v>
      </c>
      <c r="E3906" s="24">
        <v>216.97200000000001</v>
      </c>
      <c r="F3906" s="48"/>
      <c r="G3906" s="48"/>
      <c r="H3906" s="1">
        <f t="shared" si="674"/>
        <v>23.167517146270054</v>
      </c>
      <c r="I3906" s="1">
        <f t="shared" si="668"/>
        <v>0.37091037337942057</v>
      </c>
      <c r="J3906" s="4">
        <f>B3906+('PV model'!$B$3/15)+(I3906/60)</f>
        <v>12.729515172889656</v>
      </c>
      <c r="K3906" s="2">
        <f t="shared" si="669"/>
        <v>-10.942727593344834</v>
      </c>
      <c r="L3906" s="2">
        <f>DEGREES(ASIN((((COS(RADIANS('PV model'!$B$2))*COS(RADIANS(H3906))*COS(RADIANS(K3906)))+(SIN(RADIANS('PV model'!$B$2))*SIN(RADIANS(H3906)))))))</f>
        <v>56.666950697093888</v>
      </c>
      <c r="M3906" s="3">
        <f t="shared" si="665"/>
        <v>56.666950697093888</v>
      </c>
      <c r="N3906" s="2">
        <f t="shared" si="670"/>
        <v>-18.51751013726194</v>
      </c>
      <c r="O3906" s="2">
        <f>IF('PV model'!$B$2&gt;0, 180-N3906,IF('PV model'!$B$2&lt;0,0-N3906,N3906))</f>
        <v>198.51751013726195</v>
      </c>
      <c r="P3906" s="2">
        <f>ABS(O3906-'PV model'!$B$5)</f>
        <v>6.4824898627380492</v>
      </c>
      <c r="Q3906" s="3">
        <f t="shared" si="666"/>
        <v>33.333049302906112</v>
      </c>
      <c r="R3906" s="3">
        <f t="shared" si="671"/>
        <v>4.4897999999999998</v>
      </c>
      <c r="S3906" s="3">
        <f t="shared" si="667"/>
        <v>219.52723044898562</v>
      </c>
      <c r="T3906" s="3">
        <f>(0.5*(1-COS(RADIANS(90-$X$3)))*(D3906+E3906)*'PV model'!$B$4)</f>
        <v>0</v>
      </c>
      <c r="U3906" s="3">
        <f t="shared" si="672"/>
        <v>224.01703044898562</v>
      </c>
      <c r="V3906" s="3">
        <f>('PV model'!$B$13*(U3906/1000)*(1-'PV model'!$B$14*((20+C3906)-25))*'PV model'!$B$10)/'PV model'!$B$12</f>
        <v>21.344762021060351</v>
      </c>
    </row>
    <row r="3907" spans="1:22" x14ac:dyDescent="0.2">
      <c r="A3907" s="10">
        <f t="shared" si="675"/>
        <v>163</v>
      </c>
      <c r="B3907" s="10">
        <f t="shared" si="673"/>
        <v>14</v>
      </c>
      <c r="C3907" s="23">
        <v>17.8</v>
      </c>
      <c r="D3907" s="24">
        <v>151.53074999999998</v>
      </c>
      <c r="E3907" s="24">
        <v>306.05400000000003</v>
      </c>
      <c r="F3907" s="48"/>
      <c r="G3907" s="48"/>
      <c r="H3907" s="1">
        <f t="shared" si="674"/>
        <v>23.167517146270054</v>
      </c>
      <c r="I3907" s="1">
        <f t="shared" si="668"/>
        <v>0.37091037337942057</v>
      </c>
      <c r="J3907" s="4">
        <f>B3907+('PV model'!$B$3/15)+(I3907/60)</f>
        <v>13.729515172889656</v>
      </c>
      <c r="K3907" s="2">
        <f t="shared" si="669"/>
        <v>-25.942727593344834</v>
      </c>
      <c r="L3907" s="2">
        <f>DEGREES(ASIN((((COS(RADIANS('PV model'!$B$2))*COS(RADIANS(H3907))*COS(RADIANS(K3907)))+(SIN(RADIANS('PV model'!$B$2))*SIN(RADIANS(H3907)))))))</f>
        <v>52.418413113180378</v>
      </c>
      <c r="M3907" s="3">
        <f t="shared" si="665"/>
        <v>52.418413113180378</v>
      </c>
      <c r="N3907" s="2">
        <f t="shared" si="670"/>
        <v>-41.25816197981694</v>
      </c>
      <c r="O3907" s="2">
        <f>IF('PV model'!$B$2&gt;0, 180-N3907,IF('PV model'!$B$2&lt;0,0-N3907,N3907))</f>
        <v>221.25816197981695</v>
      </c>
      <c r="P3907" s="2">
        <f>ABS(O3907-'PV model'!$B$5)</f>
        <v>16.258161979816947</v>
      </c>
      <c r="Q3907" s="3">
        <f t="shared" si="666"/>
        <v>37.581586886819615</v>
      </c>
      <c r="R3907" s="3">
        <f t="shared" si="671"/>
        <v>151.53074999999998</v>
      </c>
      <c r="S3907" s="3">
        <f t="shared" si="667"/>
        <v>362.40614766357055</v>
      </c>
      <c r="T3907" s="3">
        <f>(0.5*(1-COS(RADIANS(90-$X$3)))*(D3907+E3907)*'PV model'!$B$4)</f>
        <v>0</v>
      </c>
      <c r="U3907" s="3">
        <f t="shared" si="672"/>
        <v>513.93689766357056</v>
      </c>
      <c r="V3907" s="3">
        <f>('PV model'!$B$13*(U3907/1000)*(1-'PV model'!$B$14*((20+C3907)-25))*'PV model'!$B$10)/'PV model'!$B$12</f>
        <v>48.74282791717944</v>
      </c>
    </row>
    <row r="3908" spans="1:22" x14ac:dyDescent="0.2">
      <c r="A3908" s="10">
        <f t="shared" si="675"/>
        <v>163</v>
      </c>
      <c r="B3908" s="10">
        <f t="shared" si="673"/>
        <v>15</v>
      </c>
      <c r="C3908" s="23">
        <v>18.3</v>
      </c>
      <c r="D3908" s="24">
        <v>12.34695</v>
      </c>
      <c r="E3908" s="24">
        <v>187.86599999999999</v>
      </c>
      <c r="F3908" s="48"/>
      <c r="G3908" s="48"/>
      <c r="H3908" s="1">
        <f t="shared" si="674"/>
        <v>23.167517146270054</v>
      </c>
      <c r="I3908" s="1">
        <f t="shared" si="668"/>
        <v>0.37091037337942057</v>
      </c>
      <c r="J3908" s="4">
        <f>B3908+('PV model'!$B$3/15)+(I3908/60)</f>
        <v>14.729515172889656</v>
      </c>
      <c r="K3908" s="2">
        <f t="shared" si="669"/>
        <v>-40.942727593344834</v>
      </c>
      <c r="L3908" s="2">
        <f>DEGREES(ASIN((((COS(RADIANS('PV model'!$B$2))*COS(RADIANS(H3908))*COS(RADIANS(K3908)))+(SIN(RADIANS('PV model'!$B$2))*SIN(RADIANS(H3908)))))))</f>
        <v>45.854207153783243</v>
      </c>
      <c r="M3908" s="3">
        <f t="shared" si="665"/>
        <v>45.854207153783243</v>
      </c>
      <c r="N3908" s="2">
        <f t="shared" si="670"/>
        <v>-59.882500675665845</v>
      </c>
      <c r="O3908" s="2">
        <f>IF('PV model'!$B$2&gt;0, 180-N3908,IF('PV model'!$B$2&lt;0,0-N3908,N3908))</f>
        <v>239.88250067566585</v>
      </c>
      <c r="P3908" s="2">
        <f>ABS(O3908-'PV model'!$B$5)</f>
        <v>34.882500675665852</v>
      </c>
      <c r="Q3908" s="3">
        <f t="shared" si="666"/>
        <v>44.145792846216757</v>
      </c>
      <c r="R3908" s="3">
        <f t="shared" si="671"/>
        <v>12.34695</v>
      </c>
      <c r="S3908" s="3">
        <f t="shared" si="667"/>
        <v>195.82505383467901</v>
      </c>
      <c r="T3908" s="3">
        <f>(0.5*(1-COS(RADIANS(90-$X$3)))*(D3908+E3908)*'PV model'!$B$4)</f>
        <v>0</v>
      </c>
      <c r="U3908" s="3">
        <f t="shared" si="672"/>
        <v>208.172003834679</v>
      </c>
      <c r="V3908" s="3">
        <f>('PV model'!$B$13*(U3908/1000)*(1-'PV model'!$B$14*((20+C3908)-25))*'PV model'!$B$10)/'PV model'!$B$12</f>
        <v>19.701841432938178</v>
      </c>
    </row>
    <row r="3909" spans="1:22" x14ac:dyDescent="0.2">
      <c r="A3909" s="10">
        <f t="shared" si="675"/>
        <v>163</v>
      </c>
      <c r="B3909" s="10">
        <f t="shared" si="673"/>
        <v>16</v>
      </c>
      <c r="C3909" s="23">
        <v>18.5</v>
      </c>
      <c r="D3909" s="24">
        <v>85.30619999999999</v>
      </c>
      <c r="E3909" s="24">
        <v>271.65600000000001</v>
      </c>
      <c r="F3909" s="48"/>
      <c r="G3909" s="48"/>
      <c r="H3909" s="1">
        <f t="shared" si="674"/>
        <v>23.167517146270054</v>
      </c>
      <c r="I3909" s="1">
        <f t="shared" si="668"/>
        <v>0.37091037337942057</v>
      </c>
      <c r="J3909" s="4">
        <f>B3909+('PV model'!$B$3/15)+(I3909/60)</f>
        <v>15.729515172889656</v>
      </c>
      <c r="K3909" s="2">
        <f t="shared" si="669"/>
        <v>-55.942727593344834</v>
      </c>
      <c r="L3909" s="2">
        <f>DEGREES(ASIN((((COS(RADIANS('PV model'!$B$2))*COS(RADIANS(H3909))*COS(RADIANS(K3909)))+(SIN(RADIANS('PV model'!$B$2))*SIN(RADIANS(H3909)))))))</f>
        <v>38.013598320446562</v>
      </c>
      <c r="M3909" s="3">
        <f t="shared" si="665"/>
        <v>38.013598320446562</v>
      </c>
      <c r="N3909" s="2">
        <f t="shared" si="670"/>
        <v>-75.183656039071536</v>
      </c>
      <c r="O3909" s="2">
        <f>IF('PV model'!$B$2&gt;0, 180-N3909,IF('PV model'!$B$2&lt;0,0-N3909,N3909))</f>
        <v>255.18365603907154</v>
      </c>
      <c r="P3909" s="2">
        <f>ABS(O3909-'PV model'!$B$5)</f>
        <v>50.183656039071536</v>
      </c>
      <c r="Q3909" s="3">
        <f t="shared" si="666"/>
        <v>51.986401679553438</v>
      </c>
      <c r="R3909" s="3">
        <f t="shared" si="671"/>
        <v>85.30619999999999</v>
      </c>
      <c r="S3909" s="3">
        <f t="shared" si="667"/>
        <v>314.64896100312791</v>
      </c>
      <c r="T3909" s="3">
        <f>(0.5*(1-COS(RADIANS(90-$X$3)))*(D3909+E3909)*'PV model'!$B$4)</f>
        <v>0</v>
      </c>
      <c r="U3909" s="3">
        <f t="shared" si="672"/>
        <v>399.9551610031279</v>
      </c>
      <c r="V3909" s="3">
        <f>('PV model'!$B$13*(U3909/1000)*(1-'PV model'!$B$14*((20+C3909)-25))*'PV model'!$B$10)/'PV model'!$B$12</f>
        <v>37.820623927603535</v>
      </c>
    </row>
    <row r="3910" spans="1:22" x14ac:dyDescent="0.2">
      <c r="A3910" s="10">
        <f t="shared" si="675"/>
        <v>163</v>
      </c>
      <c r="B3910" s="10">
        <f t="shared" si="673"/>
        <v>17</v>
      </c>
      <c r="C3910" s="23">
        <v>19.899999999999999</v>
      </c>
      <c r="D3910" s="24">
        <v>176.8126</v>
      </c>
      <c r="E3910" s="24">
        <v>219.61799999999999</v>
      </c>
      <c r="F3910" s="48"/>
      <c r="G3910" s="48"/>
      <c r="H3910" s="1">
        <f t="shared" si="674"/>
        <v>23.167517146270054</v>
      </c>
      <c r="I3910" s="1">
        <f t="shared" si="668"/>
        <v>0.37091037337942057</v>
      </c>
      <c r="J3910" s="4">
        <f>B3910+('PV model'!$B$3/15)+(I3910/60)</f>
        <v>16.729515172889656</v>
      </c>
      <c r="K3910" s="2">
        <f t="shared" si="669"/>
        <v>-70.942727593344841</v>
      </c>
      <c r="L3910" s="2">
        <f>DEGREES(ASIN((((COS(RADIANS('PV model'!$B$2))*COS(RADIANS(H3910))*COS(RADIANS(K3910)))+(SIN(RADIANS('PV model'!$B$2))*SIN(RADIANS(H3910)))))))</f>
        <v>29.620547989202507</v>
      </c>
      <c r="M3910" s="3">
        <f t="shared" ref="M3910:M3973" si="676">IF(L3910&gt;0, L3910, 0)</f>
        <v>29.620547989202507</v>
      </c>
      <c r="N3910" s="2">
        <f t="shared" si="670"/>
        <v>-88.381563496988974</v>
      </c>
      <c r="O3910" s="2">
        <f>IF('PV model'!$B$2&gt;0, 180-N3910,IF('PV model'!$B$2&lt;0,0-N3910,N3910))</f>
        <v>268.38156349698897</v>
      </c>
      <c r="P3910" s="2">
        <f>ABS(O3910-'PV model'!$B$5)</f>
        <v>63.381563496988974</v>
      </c>
      <c r="Q3910" s="3">
        <f t="shared" ref="Q3910:Q3973" si="677">DEGREES(ACOS((SIN(RADIANS(L3910))*COS(RADIANS(90-$X$3))+COS(RADIANS(L3910))*COS(RADIANS(P3910))*SIN(RADIANS(90-$X$3)))))</f>
        <v>60.379452010797493</v>
      </c>
      <c r="R3910" s="3">
        <f t="shared" si="671"/>
        <v>176.8126</v>
      </c>
      <c r="S3910" s="3">
        <f t="shared" ref="S3910:S3973" si="678">IF($Z$3=TRUE, IF(E3910=0,0,E3910*(0.5*(1+COS(RADIANS(90-$X$3))*(1+(1-(E3910^2/(D3910+E3910)^2))*(SIN(RADIANS(0.5*$X$3))^3)))*(1+(1-(E3910^2/(D3910+E3910)^2))*(COS(RADIANS(Q3910))^2)*(SIN(RADIANS(90-L3910))^3)))), IF(E3910=0,0,E3910*(0.5*(1+COS(RADIANS(90-$X$3))))))</f>
        <v>273.94791846857891</v>
      </c>
      <c r="T3910" s="3">
        <f>(0.5*(1-COS(RADIANS(90-$X$3)))*(D3910+E3910)*'PV model'!$B$4)</f>
        <v>0</v>
      </c>
      <c r="U3910" s="3">
        <f t="shared" si="672"/>
        <v>450.76051846857888</v>
      </c>
      <c r="V3910" s="3">
        <f>('PV model'!$B$13*(U3910/1000)*(1-'PV model'!$B$14*((20+C3910)-25))*'PV model'!$B$10)/'PV model'!$B$12</f>
        <v>42.372563349122444</v>
      </c>
    </row>
    <row r="3911" spans="1:22" x14ac:dyDescent="0.2">
      <c r="A3911" s="10">
        <f t="shared" si="675"/>
        <v>163</v>
      </c>
      <c r="B3911" s="10">
        <f t="shared" si="673"/>
        <v>18</v>
      </c>
      <c r="C3911" s="23">
        <v>20.2</v>
      </c>
      <c r="D3911" s="24">
        <v>47.142899999999997</v>
      </c>
      <c r="E3911" s="24">
        <v>161.40600000000001</v>
      </c>
      <c r="F3911" s="48"/>
      <c r="G3911" s="48"/>
      <c r="H3911" s="1">
        <f t="shared" si="674"/>
        <v>23.167517146270054</v>
      </c>
      <c r="I3911" s="1">
        <f t="shared" ref="I3911:I3974" si="679">9.87*SIN(RADIANS(1.978*A3911-160.22))-7.53*COS(RADIANS(0.989*A3911-80.11))-1.5*SIN((RADIANS(0.989*A3911-80.11)))</f>
        <v>0.37091037337942057</v>
      </c>
      <c r="J3911" s="4">
        <f>B3911+('PV model'!$B$3/15)+(I3911/60)</f>
        <v>17.729515172889656</v>
      </c>
      <c r="K3911" s="2">
        <f t="shared" ref="K3911:K3974" si="680">15*(12-J3911)</f>
        <v>-85.942727593344841</v>
      </c>
      <c r="L3911" s="2">
        <f>DEGREES(ASIN((((COS(RADIANS('PV model'!$B$2))*COS(RADIANS(H3911))*COS(RADIANS(K3911)))+(SIN(RADIANS('PV model'!$B$2))*SIN(RADIANS(H3911)))))))</f>
        <v>21.166039593412165</v>
      </c>
      <c r="M3911" s="3">
        <f t="shared" si="676"/>
        <v>21.166039593412165</v>
      </c>
      <c r="N3911" s="2">
        <f t="shared" ref="N3911:N3974" si="681">DEGREES(ASIN((COS(RADIANS(H3911))*SIN(RADIANS(K3911)))/COS(RADIANS(L3911))))</f>
        <v>-79.544567141316705</v>
      </c>
      <c r="O3911" s="2">
        <f>IF('PV model'!$B$2&gt;0, 180-N3911,IF('PV model'!$B$2&lt;0,0-N3911,N3911))</f>
        <v>259.54456714131669</v>
      </c>
      <c r="P3911" s="2">
        <f>ABS(O3911-'PV model'!$B$5)</f>
        <v>54.544567141316691</v>
      </c>
      <c r="Q3911" s="3">
        <f t="shared" si="677"/>
        <v>68.833960406587821</v>
      </c>
      <c r="R3911" s="3">
        <f t="shared" ref="R3911:R3974" si="682">IF(D3911=0,0,D3911*COS(RADIANS(Q3911))/SIN(RADIANS(L3911)))</f>
        <v>47.142900000000019</v>
      </c>
      <c r="S3911" s="3">
        <f t="shared" si="678"/>
        <v>180.1760360577442</v>
      </c>
      <c r="T3911" s="3">
        <f>(0.5*(1-COS(RADIANS(90-$X$3)))*(D3911+E3911)*'PV model'!$B$4)</f>
        <v>0</v>
      </c>
      <c r="U3911" s="3">
        <f t="shared" ref="U3911:U3974" si="683">R3911+S3911+T3911</f>
        <v>227.31893605774422</v>
      </c>
      <c r="V3911" s="3">
        <f>('PV model'!$B$13*(U3911/1000)*(1-'PV model'!$B$14*((20+C3911)-25))*'PV model'!$B$10)/'PV model'!$B$12</f>
        <v>21.341254556753519</v>
      </c>
    </row>
    <row r="3912" spans="1:22" x14ac:dyDescent="0.2">
      <c r="A3912" s="10">
        <f t="shared" si="675"/>
        <v>163</v>
      </c>
      <c r="B3912" s="10">
        <f t="shared" ref="B3912:B3975" si="684">IF(B3911&lt;24,B3911+1,1)</f>
        <v>19</v>
      </c>
      <c r="C3912" s="23">
        <v>19.100000000000001</v>
      </c>
      <c r="D3912" s="24">
        <v>0</v>
      </c>
      <c r="E3912" s="24">
        <v>55.566000000000003</v>
      </c>
      <c r="F3912" s="48"/>
      <c r="G3912" s="48"/>
      <c r="H3912" s="1">
        <f t="shared" ref="H3912:H3975" si="685">(23.465*SIN(RADIANS(280.1+0.9863*A3912)))</f>
        <v>23.167517146270054</v>
      </c>
      <c r="I3912" s="1">
        <f t="shared" si="679"/>
        <v>0.37091037337942057</v>
      </c>
      <c r="J3912" s="4">
        <f>B3912+('PV model'!$B$3/15)+(I3912/60)</f>
        <v>18.729515172889656</v>
      </c>
      <c r="K3912" s="2">
        <f t="shared" si="680"/>
        <v>-100.94272759334484</v>
      </c>
      <c r="L3912" s="2">
        <f>DEGREES(ASIN((((COS(RADIANS('PV model'!$B$2))*COS(RADIANS(H3912))*COS(RADIANS(K3912)))+(SIN(RADIANS('PV model'!$B$2))*SIN(RADIANS(H3912)))))))</f>
        <v>13.025183878080645</v>
      </c>
      <c r="M3912" s="3">
        <f t="shared" si="676"/>
        <v>13.025183878080645</v>
      </c>
      <c r="N3912" s="2">
        <f t="shared" si="681"/>
        <v>-67.892523149587291</v>
      </c>
      <c r="O3912" s="2">
        <f>IF('PV model'!$B$2&gt;0, 180-N3912,IF('PV model'!$B$2&lt;0,0-N3912,N3912))</f>
        <v>247.8925231495873</v>
      </c>
      <c r="P3912" s="2">
        <f>ABS(O3912-'PV model'!$B$5)</f>
        <v>42.892523149587305</v>
      </c>
      <c r="Q3912" s="3">
        <f t="shared" si="677"/>
        <v>76.974816121919361</v>
      </c>
      <c r="R3912" s="3">
        <f t="shared" si="682"/>
        <v>0</v>
      </c>
      <c r="S3912" s="3">
        <f t="shared" si="678"/>
        <v>55.566000000000003</v>
      </c>
      <c r="T3912" s="3">
        <f>(0.5*(1-COS(RADIANS(90-$X$3)))*(D3912+E3912)*'PV model'!$B$4)</f>
        <v>0</v>
      </c>
      <c r="U3912" s="3">
        <f t="shared" si="683"/>
        <v>55.566000000000003</v>
      </c>
      <c r="V3912" s="3">
        <f>('PV model'!$B$13*(U3912/1000)*(1-'PV model'!$B$14*((20+C3912)-25))*'PV model'!$B$10)/'PV model'!$B$12</f>
        <v>5.241110476896</v>
      </c>
    </row>
    <row r="3913" spans="1:22" x14ac:dyDescent="0.2">
      <c r="A3913" s="10">
        <f t="shared" si="675"/>
        <v>163</v>
      </c>
      <c r="B3913" s="10">
        <f t="shared" si="684"/>
        <v>20</v>
      </c>
      <c r="C3913" s="23">
        <v>19.100000000000001</v>
      </c>
      <c r="D3913" s="24">
        <v>0</v>
      </c>
      <c r="E3913" s="24">
        <v>44.1</v>
      </c>
      <c r="F3913" s="48"/>
      <c r="G3913" s="48"/>
      <c r="H3913" s="1">
        <f t="shared" si="685"/>
        <v>23.167517146270054</v>
      </c>
      <c r="I3913" s="1">
        <f t="shared" si="679"/>
        <v>0.37091037337942057</v>
      </c>
      <c r="J3913" s="4">
        <f>B3913+('PV model'!$B$3/15)+(I3913/60)</f>
        <v>19.729515172889656</v>
      </c>
      <c r="K3913" s="2">
        <f t="shared" si="680"/>
        <v>-115.94272759334484</v>
      </c>
      <c r="L3913" s="2">
        <f>DEGREES(ASIN((((COS(RADIANS('PV model'!$B$2))*COS(RADIANS(H3913))*COS(RADIANS(K3913)))+(SIN(RADIANS('PV model'!$B$2))*SIN(RADIANS(H3913)))))))</f>
        <v>5.5332345114304715</v>
      </c>
      <c r="M3913" s="3">
        <f t="shared" si="676"/>
        <v>5.5332345114304715</v>
      </c>
      <c r="N3913" s="2">
        <f t="shared" si="681"/>
        <v>-56.159042009514707</v>
      </c>
      <c r="O3913" s="2">
        <f>IF('PV model'!$B$2&gt;0, 180-N3913,IF('PV model'!$B$2&lt;0,0-N3913,N3913))</f>
        <v>236.15904200951471</v>
      </c>
      <c r="P3913" s="2">
        <f>ABS(O3913-'PV model'!$B$5)</f>
        <v>31.159042009514707</v>
      </c>
      <c r="Q3913" s="3">
        <f t="shared" si="677"/>
        <v>84.466765488569521</v>
      </c>
      <c r="R3913" s="3">
        <f t="shared" si="682"/>
        <v>0</v>
      </c>
      <c r="S3913" s="3">
        <f t="shared" si="678"/>
        <v>44.1</v>
      </c>
      <c r="T3913" s="3">
        <f>(0.5*(1-COS(RADIANS(90-$X$3)))*(D3913+E3913)*'PV model'!$B$4)</f>
        <v>0</v>
      </c>
      <c r="U3913" s="3">
        <f t="shared" si="683"/>
        <v>44.1</v>
      </c>
      <c r="V3913" s="3">
        <f>('PV model'!$B$13*(U3913/1000)*(1-'PV model'!$B$14*((20+C3913)-25))*'PV model'!$B$10)/'PV model'!$B$12</f>
        <v>4.1596114895999996</v>
      </c>
    </row>
    <row r="3914" spans="1:22" x14ac:dyDescent="0.2">
      <c r="A3914" s="10">
        <f t="shared" si="675"/>
        <v>163</v>
      </c>
      <c r="B3914" s="10">
        <f t="shared" si="684"/>
        <v>21</v>
      </c>
      <c r="C3914" s="23">
        <v>19.2</v>
      </c>
      <c r="D3914" s="24">
        <v>0</v>
      </c>
      <c r="E3914" s="24">
        <v>8.82</v>
      </c>
      <c r="F3914" s="48"/>
      <c r="G3914" s="48"/>
      <c r="H3914" s="1">
        <f t="shared" si="685"/>
        <v>23.167517146270054</v>
      </c>
      <c r="I3914" s="1">
        <f t="shared" si="679"/>
        <v>0.37091037337942057</v>
      </c>
      <c r="J3914" s="4">
        <f>B3914+('PV model'!$B$3/15)+(I3914/60)</f>
        <v>20.729515172889656</v>
      </c>
      <c r="K3914" s="2">
        <f t="shared" si="680"/>
        <v>-130.94272759334484</v>
      </c>
      <c r="L3914" s="2">
        <f>DEGREES(ASIN((((COS(RADIANS('PV model'!$B$2))*COS(RADIANS(H3914))*COS(RADIANS(K3914)))+(SIN(RADIANS('PV model'!$B$2))*SIN(RADIANS(H3914)))))))</f>
        <v>-0.97456360436466616</v>
      </c>
      <c r="M3914" s="3">
        <f t="shared" si="676"/>
        <v>0</v>
      </c>
      <c r="N3914" s="2">
        <f t="shared" si="681"/>
        <v>-43.991505977085779</v>
      </c>
      <c r="O3914" s="2">
        <f>IF('PV model'!$B$2&gt;0, 180-N3914,IF('PV model'!$B$2&lt;0,0-N3914,N3914))</f>
        <v>223.99150597708578</v>
      </c>
      <c r="P3914" s="2">
        <f>ABS(O3914-'PV model'!$B$5)</f>
        <v>18.991505977085779</v>
      </c>
      <c r="Q3914" s="3">
        <f t="shared" si="677"/>
        <v>90.974563604364661</v>
      </c>
      <c r="R3914" s="3">
        <f t="shared" si="682"/>
        <v>0</v>
      </c>
      <c r="S3914" s="3">
        <f t="shared" si="678"/>
        <v>8.82</v>
      </c>
      <c r="T3914" s="3">
        <f>(0.5*(1-COS(RADIANS(90-$X$3)))*(D3914+E3914)*'PV model'!$B$4)</f>
        <v>0</v>
      </c>
      <c r="U3914" s="3">
        <f t="shared" si="683"/>
        <v>8.82</v>
      </c>
      <c r="V3914" s="3">
        <f>('PV model'!$B$13*(U3914/1000)*(1-'PV model'!$B$14*((20+C3914)-25))*'PV model'!$B$10)/'PV model'!$B$12</f>
        <v>0.83156963904000003</v>
      </c>
    </row>
    <row r="3915" spans="1:22" x14ac:dyDescent="0.2">
      <c r="A3915" s="10">
        <f t="shared" si="675"/>
        <v>163</v>
      </c>
      <c r="B3915" s="10">
        <f t="shared" si="684"/>
        <v>22</v>
      </c>
      <c r="C3915" s="23">
        <v>19.8</v>
      </c>
      <c r="D3915" s="24">
        <v>0</v>
      </c>
      <c r="E3915" s="24">
        <v>0</v>
      </c>
      <c r="F3915" s="48"/>
      <c r="G3915" s="48"/>
      <c r="H3915" s="1">
        <f t="shared" si="685"/>
        <v>23.167517146270054</v>
      </c>
      <c r="I3915" s="1">
        <f t="shared" si="679"/>
        <v>0.37091037337942057</v>
      </c>
      <c r="J3915" s="4">
        <f>B3915+('PV model'!$B$3/15)+(I3915/60)</f>
        <v>21.729515172889656</v>
      </c>
      <c r="K3915" s="2">
        <f t="shared" si="680"/>
        <v>-145.94272759334484</v>
      </c>
      <c r="L3915" s="2">
        <f>DEGREES(ASIN((((COS(RADIANS('PV model'!$B$2))*COS(RADIANS(H3915))*COS(RADIANS(K3915)))+(SIN(RADIANS('PV model'!$B$2))*SIN(RADIANS(H3915)))))))</f>
        <v>-6.1530935204536146</v>
      </c>
      <c r="M3915" s="3">
        <f t="shared" si="676"/>
        <v>0</v>
      </c>
      <c r="N3915" s="2">
        <f t="shared" si="681"/>
        <v>-31.187718884474641</v>
      </c>
      <c r="O3915" s="2">
        <f>IF('PV model'!$B$2&gt;0, 180-N3915,IF('PV model'!$B$2&lt;0,0-N3915,N3915))</f>
        <v>211.18771888447463</v>
      </c>
      <c r="P3915" s="2">
        <f>ABS(O3915-'PV model'!$B$5)</f>
        <v>6.1877188844746343</v>
      </c>
      <c r="Q3915" s="3">
        <f t="shared" si="677"/>
        <v>96.153093520453623</v>
      </c>
      <c r="R3915" s="3">
        <f t="shared" si="682"/>
        <v>0</v>
      </c>
      <c r="S3915" s="3">
        <f t="shared" si="678"/>
        <v>0</v>
      </c>
      <c r="T3915" s="3">
        <f>(0.5*(1-COS(RADIANS(90-$X$3)))*(D3915+E3915)*'PV model'!$B$4)</f>
        <v>0</v>
      </c>
      <c r="U3915" s="3">
        <f t="shared" si="683"/>
        <v>0</v>
      </c>
      <c r="V3915" s="3">
        <f>('PV model'!$B$13*(U3915/1000)*(1-'PV model'!$B$14*((20+C3915)-25))*'PV model'!$B$10)/'PV model'!$B$12</f>
        <v>0</v>
      </c>
    </row>
    <row r="3916" spans="1:22" x14ac:dyDescent="0.2">
      <c r="A3916" s="10">
        <f t="shared" si="675"/>
        <v>163</v>
      </c>
      <c r="B3916" s="10">
        <f t="shared" si="684"/>
        <v>23</v>
      </c>
      <c r="C3916" s="23">
        <v>20</v>
      </c>
      <c r="D3916" s="24">
        <v>0</v>
      </c>
      <c r="E3916" s="24">
        <v>0</v>
      </c>
      <c r="F3916" s="48"/>
      <c r="G3916" s="48"/>
      <c r="H3916" s="1">
        <f t="shared" si="685"/>
        <v>23.167517146270054</v>
      </c>
      <c r="I3916" s="1">
        <f t="shared" si="679"/>
        <v>0.37091037337942057</v>
      </c>
      <c r="J3916" s="4">
        <f>B3916+('PV model'!$B$3/15)+(I3916/60)</f>
        <v>22.729515172889656</v>
      </c>
      <c r="K3916" s="2">
        <f t="shared" si="680"/>
        <v>-160.94272759334484</v>
      </c>
      <c r="L3916" s="2">
        <f>DEGREES(ASIN((((COS(RADIANS('PV model'!$B$2))*COS(RADIANS(H3916))*COS(RADIANS(K3916)))+(SIN(RADIANS('PV model'!$B$2))*SIN(RADIANS(H3916)))))))</f>
        <v>-9.6693587843950528</v>
      </c>
      <c r="M3916" s="3">
        <f t="shared" si="676"/>
        <v>0</v>
      </c>
      <c r="N3916" s="2">
        <f t="shared" si="681"/>
        <v>-17.728605458423129</v>
      </c>
      <c r="O3916" s="2">
        <f>IF('PV model'!$B$2&gt;0, 180-N3916,IF('PV model'!$B$2&lt;0,0-N3916,N3916))</f>
        <v>197.72860545842312</v>
      </c>
      <c r="P3916" s="2">
        <f>ABS(O3916-'PV model'!$B$5)</f>
        <v>7.2713945415768819</v>
      </c>
      <c r="Q3916" s="3">
        <f t="shared" si="677"/>
        <v>99.669358784395058</v>
      </c>
      <c r="R3916" s="3">
        <f t="shared" si="682"/>
        <v>0</v>
      </c>
      <c r="S3916" s="3">
        <f t="shared" si="678"/>
        <v>0</v>
      </c>
      <c r="T3916" s="3">
        <f>(0.5*(1-COS(RADIANS(90-$X$3)))*(D3916+E3916)*'PV model'!$B$4)</f>
        <v>0</v>
      </c>
      <c r="U3916" s="3">
        <f t="shared" si="683"/>
        <v>0</v>
      </c>
      <c r="V3916" s="3">
        <f>('PV model'!$B$13*(U3916/1000)*(1-'PV model'!$B$14*((20+C3916)-25))*'PV model'!$B$10)/'PV model'!$B$12</f>
        <v>0</v>
      </c>
    </row>
    <row r="3917" spans="1:22" x14ac:dyDescent="0.2">
      <c r="A3917" s="10">
        <f t="shared" si="675"/>
        <v>163</v>
      </c>
      <c r="B3917" s="10">
        <f t="shared" si="684"/>
        <v>24</v>
      </c>
      <c r="C3917" s="23">
        <v>17.3</v>
      </c>
      <c r="D3917" s="24">
        <v>0</v>
      </c>
      <c r="E3917" s="24">
        <v>0</v>
      </c>
      <c r="F3917" s="48"/>
      <c r="G3917" s="48"/>
      <c r="H3917" s="1">
        <f t="shared" si="685"/>
        <v>23.167517146270054</v>
      </c>
      <c r="I3917" s="1">
        <f t="shared" si="679"/>
        <v>0.37091037337942057</v>
      </c>
      <c r="J3917" s="4">
        <f>B3917+('PV model'!$B$3/15)+(I3917/60)</f>
        <v>23.729515172889656</v>
      </c>
      <c r="K3917" s="2">
        <f t="shared" si="680"/>
        <v>-175.94272759334484</v>
      </c>
      <c r="L3917" s="2">
        <f>DEGREES(ASIN((((COS(RADIANS('PV model'!$B$2))*COS(RADIANS(H3917))*COS(RADIANS(K3917)))+(SIN(RADIANS('PV model'!$B$2))*SIN(RADIANS(H3917)))))))</f>
        <v>-11.256232780584448</v>
      </c>
      <c r="M3917" s="3">
        <f t="shared" si="676"/>
        <v>0</v>
      </c>
      <c r="N3917" s="2">
        <f t="shared" si="681"/>
        <v>-3.8028608340622791</v>
      </c>
      <c r="O3917" s="2">
        <f>IF('PV model'!$B$2&gt;0, 180-N3917,IF('PV model'!$B$2&lt;0,0-N3917,N3917))</f>
        <v>183.80286083406227</v>
      </c>
      <c r="P3917" s="2">
        <f>ABS(O3917-'PV model'!$B$5)</f>
        <v>21.197139165937728</v>
      </c>
      <c r="Q3917" s="3">
        <f t="shared" si="677"/>
        <v>101.25623278058445</v>
      </c>
      <c r="R3917" s="3">
        <f t="shared" si="682"/>
        <v>0</v>
      </c>
      <c r="S3917" s="3">
        <f t="shared" si="678"/>
        <v>0</v>
      </c>
      <c r="T3917" s="3">
        <f>(0.5*(1-COS(RADIANS(90-$X$3)))*(D3917+E3917)*'PV model'!$B$4)</f>
        <v>0</v>
      </c>
      <c r="U3917" s="3">
        <f t="shared" si="683"/>
        <v>0</v>
      </c>
      <c r="V3917" s="3">
        <f>('PV model'!$B$13*(U3917/1000)*(1-'PV model'!$B$14*((20+C3917)-25))*'PV model'!$B$10)/'PV model'!$B$12</f>
        <v>0</v>
      </c>
    </row>
    <row r="3918" spans="1:22" x14ac:dyDescent="0.2">
      <c r="A3918" s="10">
        <f t="shared" si="675"/>
        <v>164</v>
      </c>
      <c r="B3918" s="10">
        <f t="shared" si="684"/>
        <v>1</v>
      </c>
      <c r="C3918" s="23">
        <v>15.3</v>
      </c>
      <c r="D3918" s="24">
        <v>0</v>
      </c>
      <c r="E3918" s="24">
        <v>0</v>
      </c>
      <c r="F3918" s="48"/>
      <c r="G3918" s="48"/>
      <c r="H3918" s="1">
        <f t="shared" si="685"/>
        <v>23.228196789493861</v>
      </c>
      <c r="I3918" s="1">
        <f t="shared" si="679"/>
        <v>0.16955323229489982</v>
      </c>
      <c r="J3918" s="4">
        <f>B3918+('PV model'!$B$3/15)+(I3918/60)</f>
        <v>0.72615922053824833</v>
      </c>
      <c r="K3918" s="2">
        <f t="shared" si="680"/>
        <v>169.10761169192628</v>
      </c>
      <c r="L3918" s="2">
        <f>DEGREES(ASIN((((COS(RADIANS('PV model'!$B$2))*COS(RADIANS(H3918))*COS(RADIANS(K3918)))+(SIN(RADIANS('PV model'!$B$2))*SIN(RADIANS(H3918)))))))</f>
        <v>-10.724468018579495</v>
      </c>
      <c r="M3918" s="3">
        <f t="shared" si="676"/>
        <v>0</v>
      </c>
      <c r="N3918" s="2">
        <f t="shared" si="681"/>
        <v>10.179622448179378</v>
      </c>
      <c r="O3918" s="2">
        <f>IF('PV model'!$B$2&gt;0, 180-N3918,IF('PV model'!$B$2&lt;0,0-N3918,N3918))</f>
        <v>169.82037755182063</v>
      </c>
      <c r="P3918" s="2">
        <f>ABS(O3918-'PV model'!$B$5)</f>
        <v>35.179622448179373</v>
      </c>
      <c r="Q3918" s="3">
        <f t="shared" si="677"/>
        <v>100.72446801857949</v>
      </c>
      <c r="R3918" s="3">
        <f t="shared" si="682"/>
        <v>0</v>
      </c>
      <c r="S3918" s="3">
        <f t="shared" si="678"/>
        <v>0</v>
      </c>
      <c r="T3918" s="3">
        <f>(0.5*(1-COS(RADIANS(90-$X$3)))*(D3918+E3918)*'PV model'!$B$4)</f>
        <v>0</v>
      </c>
      <c r="U3918" s="3">
        <f t="shared" si="683"/>
        <v>0</v>
      </c>
      <c r="V3918" s="3">
        <f>('PV model'!$B$13*(U3918/1000)*(1-'PV model'!$B$14*((20+C3918)-25))*'PV model'!$B$10)/'PV model'!$B$12</f>
        <v>0</v>
      </c>
    </row>
    <row r="3919" spans="1:22" x14ac:dyDescent="0.2">
      <c r="A3919" s="10">
        <f t="shared" si="675"/>
        <v>164</v>
      </c>
      <c r="B3919" s="10">
        <f t="shared" si="684"/>
        <v>2</v>
      </c>
      <c r="C3919" s="23">
        <v>15.2</v>
      </c>
      <c r="D3919" s="24">
        <v>0</v>
      </c>
      <c r="E3919" s="24">
        <v>0</v>
      </c>
      <c r="F3919" s="48"/>
      <c r="G3919" s="48"/>
      <c r="H3919" s="1">
        <f t="shared" si="685"/>
        <v>23.228196789493861</v>
      </c>
      <c r="I3919" s="1">
        <f t="shared" si="679"/>
        <v>0.16955323229489982</v>
      </c>
      <c r="J3919" s="4">
        <f>B3919+('PV model'!$B$3/15)+(I3919/60)</f>
        <v>1.7261592205382483</v>
      </c>
      <c r="K3919" s="2">
        <f t="shared" si="680"/>
        <v>154.10761169192628</v>
      </c>
      <c r="L3919" s="2">
        <f>DEGREES(ASIN((((COS(RADIANS('PV model'!$B$2))*COS(RADIANS(H3919))*COS(RADIANS(K3919)))+(SIN(RADIANS('PV model'!$B$2))*SIN(RADIANS(H3919)))))))</f>
        <v>-8.2338781073966594</v>
      </c>
      <c r="M3919" s="3">
        <f t="shared" si="676"/>
        <v>0</v>
      </c>
      <c r="N3919" s="2">
        <f t="shared" si="681"/>
        <v>23.920273012762596</v>
      </c>
      <c r="O3919" s="2">
        <f>IF('PV model'!$B$2&gt;0, 180-N3919,IF('PV model'!$B$2&lt;0,0-N3919,N3919))</f>
        <v>156.07972698723739</v>
      </c>
      <c r="P3919" s="2">
        <f>ABS(O3919-'PV model'!$B$5)</f>
        <v>48.920273012762607</v>
      </c>
      <c r="Q3919" s="3">
        <f t="shared" si="677"/>
        <v>98.233878107396663</v>
      </c>
      <c r="R3919" s="3">
        <f t="shared" si="682"/>
        <v>0</v>
      </c>
      <c r="S3919" s="3">
        <f t="shared" si="678"/>
        <v>0</v>
      </c>
      <c r="T3919" s="3">
        <f>(0.5*(1-COS(RADIANS(90-$X$3)))*(D3919+E3919)*'PV model'!$B$4)</f>
        <v>0</v>
      </c>
      <c r="U3919" s="3">
        <f t="shared" si="683"/>
        <v>0</v>
      </c>
      <c r="V3919" s="3">
        <f>('PV model'!$B$13*(U3919/1000)*(1-'PV model'!$B$14*((20+C3919)-25))*'PV model'!$B$10)/'PV model'!$B$12</f>
        <v>0</v>
      </c>
    </row>
    <row r="3920" spans="1:22" x14ac:dyDescent="0.2">
      <c r="A3920" s="10">
        <f t="shared" si="675"/>
        <v>164</v>
      </c>
      <c r="B3920" s="10">
        <f t="shared" si="684"/>
        <v>3</v>
      </c>
      <c r="C3920" s="23">
        <v>15.3</v>
      </c>
      <c r="D3920" s="24">
        <v>0</v>
      </c>
      <c r="E3920" s="24">
        <v>0</v>
      </c>
      <c r="F3920" s="48"/>
      <c r="G3920" s="48"/>
      <c r="H3920" s="1">
        <f t="shared" si="685"/>
        <v>23.228196789493861</v>
      </c>
      <c r="I3920" s="1">
        <f t="shared" si="679"/>
        <v>0.16955323229489982</v>
      </c>
      <c r="J3920" s="4">
        <f>B3920+('PV model'!$B$3/15)+(I3920/60)</f>
        <v>2.7261592205382481</v>
      </c>
      <c r="K3920" s="2">
        <f t="shared" si="680"/>
        <v>139.10761169192628</v>
      </c>
      <c r="L3920" s="2">
        <f>DEGREES(ASIN((((COS(RADIANS('PV model'!$B$2))*COS(RADIANS(H3920))*COS(RADIANS(K3920)))+(SIN(RADIANS('PV model'!$B$2))*SIN(RADIANS(H3920)))))))</f>
        <v>-3.923929769164479</v>
      </c>
      <c r="M3920" s="3">
        <f t="shared" si="676"/>
        <v>0</v>
      </c>
      <c r="N3920" s="2">
        <f t="shared" si="681"/>
        <v>37.084318401735416</v>
      </c>
      <c r="O3920" s="2">
        <f>IF('PV model'!$B$2&gt;0, 180-N3920,IF('PV model'!$B$2&lt;0,0-N3920,N3920))</f>
        <v>142.9156815982646</v>
      </c>
      <c r="P3920" s="2">
        <f>ABS(O3920-'PV model'!$B$5)</f>
        <v>62.084318401735402</v>
      </c>
      <c r="Q3920" s="3">
        <f t="shared" si="677"/>
        <v>93.923929769164474</v>
      </c>
      <c r="R3920" s="3">
        <f t="shared" si="682"/>
        <v>0</v>
      </c>
      <c r="S3920" s="3">
        <f t="shared" si="678"/>
        <v>0</v>
      </c>
      <c r="T3920" s="3">
        <f>(0.5*(1-COS(RADIANS(90-$X$3)))*(D3920+E3920)*'PV model'!$B$4)</f>
        <v>0</v>
      </c>
      <c r="U3920" s="3">
        <f t="shared" si="683"/>
        <v>0</v>
      </c>
      <c r="V3920" s="3">
        <f>('PV model'!$B$13*(U3920/1000)*(1-'PV model'!$B$14*((20+C3920)-25))*'PV model'!$B$10)/'PV model'!$B$12</f>
        <v>0</v>
      </c>
    </row>
    <row r="3921" spans="1:22" x14ac:dyDescent="0.2">
      <c r="A3921" s="10">
        <f t="shared" si="675"/>
        <v>164</v>
      </c>
      <c r="B3921" s="10">
        <f t="shared" si="684"/>
        <v>4</v>
      </c>
      <c r="C3921" s="23">
        <v>15.1</v>
      </c>
      <c r="D3921" s="24">
        <v>0</v>
      </c>
      <c r="E3921" s="24">
        <v>0</v>
      </c>
      <c r="F3921" s="48"/>
      <c r="G3921" s="48"/>
      <c r="H3921" s="1">
        <f t="shared" si="685"/>
        <v>23.228196789493861</v>
      </c>
      <c r="I3921" s="1">
        <f t="shared" si="679"/>
        <v>0.16955323229489982</v>
      </c>
      <c r="J3921" s="4">
        <f>B3921+('PV model'!$B$3/15)+(I3921/60)</f>
        <v>3.7261592205382481</v>
      </c>
      <c r="K3921" s="2">
        <f t="shared" si="680"/>
        <v>124.10761169192628</v>
      </c>
      <c r="L3921" s="2">
        <f>DEGREES(ASIN((((COS(RADIANS('PV model'!$B$2))*COS(RADIANS(H3921))*COS(RADIANS(K3921)))+(SIN(RADIANS('PV model'!$B$2))*SIN(RADIANS(H3921)))))))</f>
        <v>1.9005073986306997</v>
      </c>
      <c r="M3921" s="3">
        <f t="shared" si="676"/>
        <v>1.9005073986306997</v>
      </c>
      <c r="N3921" s="2">
        <f t="shared" si="681"/>
        <v>49.577983747456322</v>
      </c>
      <c r="O3921" s="2">
        <f>IF('PV model'!$B$2&gt;0, 180-N3921,IF('PV model'!$B$2&lt;0,0-N3921,N3921))</f>
        <v>130.42201625254367</v>
      </c>
      <c r="P3921" s="2">
        <f>ABS(O3921-'PV model'!$B$5)</f>
        <v>74.577983747456329</v>
      </c>
      <c r="Q3921" s="3">
        <f t="shared" si="677"/>
        <v>88.099492601369292</v>
      </c>
      <c r="R3921" s="3">
        <f t="shared" si="682"/>
        <v>0</v>
      </c>
      <c r="S3921" s="3">
        <f t="shared" si="678"/>
        <v>0</v>
      </c>
      <c r="T3921" s="3">
        <f>(0.5*(1-COS(RADIANS(90-$X$3)))*(D3921+E3921)*'PV model'!$B$4)</f>
        <v>0</v>
      </c>
      <c r="U3921" s="3">
        <f t="shared" si="683"/>
        <v>0</v>
      </c>
      <c r="V3921" s="3">
        <f>('PV model'!$B$13*(U3921/1000)*(1-'PV model'!$B$14*((20+C3921)-25))*'PV model'!$B$10)/'PV model'!$B$12</f>
        <v>0</v>
      </c>
    </row>
    <row r="3922" spans="1:22" x14ac:dyDescent="0.2">
      <c r="A3922" s="10">
        <f t="shared" si="675"/>
        <v>164</v>
      </c>
      <c r="B3922" s="10">
        <f t="shared" si="684"/>
        <v>5</v>
      </c>
      <c r="C3922" s="23">
        <v>14.7</v>
      </c>
      <c r="D3922" s="24">
        <v>0</v>
      </c>
      <c r="E3922" s="24">
        <v>7.056</v>
      </c>
      <c r="F3922" s="48"/>
      <c r="G3922" s="48"/>
      <c r="H3922" s="1">
        <f t="shared" si="685"/>
        <v>23.228196789493861</v>
      </c>
      <c r="I3922" s="1">
        <f t="shared" si="679"/>
        <v>0.16955323229489982</v>
      </c>
      <c r="J3922" s="4">
        <f>B3922+('PV model'!$B$3/15)+(I3922/60)</f>
        <v>4.726159220538249</v>
      </c>
      <c r="K3922" s="2">
        <f t="shared" si="680"/>
        <v>109.10761169192627</v>
      </c>
      <c r="L3922" s="2">
        <f>DEGREES(ASIN((((COS(RADIANS('PV model'!$B$2))*COS(RADIANS(H3922))*COS(RADIANS(K3922)))+(SIN(RADIANS('PV model'!$B$2))*SIN(RADIANS(H3922)))))))</f>
        <v>8.896512627322922</v>
      </c>
      <c r="M3922" s="3">
        <f t="shared" si="676"/>
        <v>8.896512627322922</v>
      </c>
      <c r="N3922" s="2">
        <f t="shared" si="681"/>
        <v>61.508310986008908</v>
      </c>
      <c r="O3922" s="2">
        <f>IF('PV model'!$B$2&gt;0, 180-N3922,IF('PV model'!$B$2&lt;0,0-N3922,N3922))</f>
        <v>118.49168901399109</v>
      </c>
      <c r="P3922" s="2">
        <f>ABS(O3922-'PV model'!$B$5)</f>
        <v>86.508310986008908</v>
      </c>
      <c r="Q3922" s="3">
        <f t="shared" si="677"/>
        <v>81.10348737267708</v>
      </c>
      <c r="R3922" s="3">
        <f t="shared" si="682"/>
        <v>0</v>
      </c>
      <c r="S3922" s="3">
        <f t="shared" si="678"/>
        <v>7.056</v>
      </c>
      <c r="T3922" s="3">
        <f>(0.5*(1-COS(RADIANS(90-$X$3)))*(D3922+E3922)*'PV model'!$B$4)</f>
        <v>0</v>
      </c>
      <c r="U3922" s="3">
        <f t="shared" si="683"/>
        <v>7.056</v>
      </c>
      <c r="V3922" s="3">
        <f>('PV model'!$B$13*(U3922/1000)*(1-'PV model'!$B$14*((20+C3922)-25))*'PV model'!$B$10)/'PV model'!$B$12</f>
        <v>0.67795143091199983</v>
      </c>
    </row>
    <row r="3923" spans="1:22" x14ac:dyDescent="0.2">
      <c r="A3923" s="10">
        <f t="shared" si="675"/>
        <v>164</v>
      </c>
      <c r="B3923" s="10">
        <f t="shared" si="684"/>
        <v>6</v>
      </c>
      <c r="C3923" s="23">
        <v>15.2</v>
      </c>
      <c r="D3923" s="24">
        <v>0</v>
      </c>
      <c r="E3923" s="24">
        <v>31.752000000000002</v>
      </c>
      <c r="F3923" s="48"/>
      <c r="G3923" s="48"/>
      <c r="H3923" s="1">
        <f t="shared" si="685"/>
        <v>23.228196789493861</v>
      </c>
      <c r="I3923" s="1">
        <f t="shared" si="679"/>
        <v>0.16955323229489982</v>
      </c>
      <c r="J3923" s="4">
        <f>B3923+('PV model'!$B$3/15)+(I3923/60)</f>
        <v>5.726159220538249</v>
      </c>
      <c r="K3923" s="2">
        <f t="shared" si="680"/>
        <v>94.107611691926266</v>
      </c>
      <c r="L3923" s="2">
        <f>DEGREES(ASIN((((COS(RADIANS('PV model'!$B$2))*COS(RADIANS(H3923))*COS(RADIANS(K3923)))+(SIN(RADIANS('PV model'!$B$2))*SIN(RADIANS(H3923)))))))</f>
        <v>16.723156911887994</v>
      </c>
      <c r="M3923" s="3">
        <f t="shared" si="676"/>
        <v>16.723156911887994</v>
      </c>
      <c r="N3923" s="2">
        <f t="shared" si="681"/>
        <v>73.148322163142026</v>
      </c>
      <c r="O3923" s="2">
        <f>IF('PV model'!$B$2&gt;0, 180-N3923,IF('PV model'!$B$2&lt;0,0-N3923,N3923))</f>
        <v>106.85167783685797</v>
      </c>
      <c r="P3923" s="2">
        <f>ABS(O3923-'PV model'!$B$5)</f>
        <v>98.148322163142026</v>
      </c>
      <c r="Q3923" s="3">
        <f t="shared" si="677"/>
        <v>73.276843088112003</v>
      </c>
      <c r="R3923" s="3">
        <f t="shared" si="682"/>
        <v>0</v>
      </c>
      <c r="S3923" s="3">
        <f t="shared" si="678"/>
        <v>31.752000000000002</v>
      </c>
      <c r="T3923" s="3">
        <f>(0.5*(1-COS(RADIANS(90-$X$3)))*(D3923+E3923)*'PV model'!$B$4)</f>
        <v>0</v>
      </c>
      <c r="U3923" s="3">
        <f t="shared" si="683"/>
        <v>31.752000000000002</v>
      </c>
      <c r="V3923" s="3">
        <f>('PV model'!$B$13*(U3923/1000)*(1-'PV model'!$B$14*((20+C3923)-25))*'PV model'!$B$10)/'PV model'!$B$12</f>
        <v>3.0444335792639996</v>
      </c>
    </row>
    <row r="3924" spans="1:22" x14ac:dyDescent="0.2">
      <c r="A3924" s="10">
        <f t="shared" si="675"/>
        <v>164</v>
      </c>
      <c r="B3924" s="10">
        <f t="shared" si="684"/>
        <v>7</v>
      </c>
      <c r="C3924" s="23">
        <v>15.3</v>
      </c>
      <c r="D3924" s="24">
        <v>0</v>
      </c>
      <c r="E3924" s="24">
        <v>66.149999999999991</v>
      </c>
      <c r="F3924" s="48"/>
      <c r="G3924" s="48"/>
      <c r="H3924" s="1">
        <f t="shared" si="685"/>
        <v>23.228196789493861</v>
      </c>
      <c r="I3924" s="1">
        <f t="shared" si="679"/>
        <v>0.16955323229489982</v>
      </c>
      <c r="J3924" s="4">
        <f>B3924+('PV model'!$B$3/15)+(I3924/60)</f>
        <v>6.726159220538249</v>
      </c>
      <c r="K3924" s="2">
        <f t="shared" si="680"/>
        <v>79.107611691926266</v>
      </c>
      <c r="L3924" s="2">
        <f>DEGREES(ASIN((((COS(RADIANS('PV model'!$B$2))*COS(RADIANS(H3924))*COS(RADIANS(K3924)))+(SIN(RADIANS('PV model'!$B$2))*SIN(RADIANS(H3924)))))))</f>
        <v>25.048529235996387</v>
      </c>
      <c r="M3924" s="3">
        <f t="shared" si="676"/>
        <v>25.048529235996387</v>
      </c>
      <c r="N3924" s="2">
        <f t="shared" si="681"/>
        <v>84.916131840713462</v>
      </c>
      <c r="O3924" s="2">
        <f>IF('PV model'!$B$2&gt;0, 180-N3924,IF('PV model'!$B$2&lt;0,0-N3924,N3924))</f>
        <v>95.083868159286538</v>
      </c>
      <c r="P3924" s="2">
        <f>ABS(O3924-'PV model'!$B$5)</f>
        <v>109.91613184071346</v>
      </c>
      <c r="Q3924" s="3">
        <f t="shared" si="677"/>
        <v>64.951470764003616</v>
      </c>
      <c r="R3924" s="3">
        <f t="shared" si="682"/>
        <v>0</v>
      </c>
      <c r="S3924" s="3">
        <f t="shared" si="678"/>
        <v>66.149999999999991</v>
      </c>
      <c r="T3924" s="3">
        <f>(0.5*(1-COS(RADIANS(90-$X$3)))*(D3924+E3924)*'PV model'!$B$4)</f>
        <v>0</v>
      </c>
      <c r="U3924" s="3">
        <f t="shared" si="683"/>
        <v>66.149999999999991</v>
      </c>
      <c r="V3924" s="3">
        <f>('PV model'!$B$13*(U3924/1000)*(1-'PV model'!$B$14*((20+C3924)-25))*'PV model'!$B$10)/'PV model'!$B$12</f>
        <v>6.3399250151999977</v>
      </c>
    </row>
    <row r="3925" spans="1:22" x14ac:dyDescent="0.2">
      <c r="A3925" s="10">
        <f t="shared" si="675"/>
        <v>164</v>
      </c>
      <c r="B3925" s="10">
        <f t="shared" si="684"/>
        <v>8</v>
      </c>
      <c r="C3925" s="23">
        <v>15.5</v>
      </c>
      <c r="D3925" s="24">
        <v>52.75515</v>
      </c>
      <c r="E3925" s="24">
        <v>179.928</v>
      </c>
      <c r="F3925" s="48"/>
      <c r="G3925" s="48"/>
      <c r="H3925" s="1">
        <f t="shared" si="685"/>
        <v>23.228196789493861</v>
      </c>
      <c r="I3925" s="1">
        <f t="shared" si="679"/>
        <v>0.16955323229489982</v>
      </c>
      <c r="J3925" s="4">
        <f>B3925+('PV model'!$B$3/15)+(I3925/60)</f>
        <v>7.726159220538249</v>
      </c>
      <c r="K3925" s="2">
        <f t="shared" si="680"/>
        <v>64.107611691926266</v>
      </c>
      <c r="L3925" s="2">
        <f>DEGREES(ASIN((((COS(RADIANS('PV model'!$B$2))*COS(RADIANS(H3925))*COS(RADIANS(K3925)))+(SIN(RADIANS('PV model'!$B$2))*SIN(RADIANS(H3925)))))))</f>
        <v>33.526399078819999</v>
      </c>
      <c r="M3925" s="3">
        <f t="shared" si="676"/>
        <v>33.526399078819999</v>
      </c>
      <c r="N3925" s="2">
        <f t="shared" si="681"/>
        <v>82.60315868106855</v>
      </c>
      <c r="O3925" s="2">
        <f>IF('PV model'!$B$2&gt;0, 180-N3925,IF('PV model'!$B$2&lt;0,0-N3925,N3925))</f>
        <v>97.39684131893145</v>
      </c>
      <c r="P3925" s="2">
        <f>ABS(O3925-'PV model'!$B$5)</f>
        <v>107.60315868106855</v>
      </c>
      <c r="Q3925" s="3">
        <f t="shared" si="677"/>
        <v>56.473600921179994</v>
      </c>
      <c r="R3925" s="3">
        <f t="shared" si="682"/>
        <v>52.755150000000015</v>
      </c>
      <c r="S3925" s="3">
        <f t="shared" si="678"/>
        <v>206.40892988261328</v>
      </c>
      <c r="T3925" s="3">
        <f>(0.5*(1-COS(RADIANS(90-$X$3)))*(D3925+E3925)*'PV model'!$B$4)</f>
        <v>0</v>
      </c>
      <c r="U3925" s="3">
        <f t="shared" si="683"/>
        <v>259.16407988261329</v>
      </c>
      <c r="V3925" s="3">
        <f>('PV model'!$B$13*(U3925/1000)*(1-'PV model'!$B$14*((20+C3925)-25))*'PV model'!$B$10)/'PV model'!$B$12</f>
        <v>24.81798768521325</v>
      </c>
    </row>
    <row r="3926" spans="1:22" x14ac:dyDescent="0.2">
      <c r="A3926" s="10">
        <f t="shared" si="675"/>
        <v>164</v>
      </c>
      <c r="B3926" s="10">
        <f t="shared" si="684"/>
        <v>9</v>
      </c>
      <c r="C3926" s="23">
        <v>17</v>
      </c>
      <c r="D3926" s="24">
        <v>1.1224499999999999</v>
      </c>
      <c r="E3926" s="24">
        <v>142.88399999999999</v>
      </c>
      <c r="F3926" s="48"/>
      <c r="G3926" s="48"/>
      <c r="H3926" s="1">
        <f t="shared" si="685"/>
        <v>23.228196789493861</v>
      </c>
      <c r="I3926" s="1">
        <f t="shared" si="679"/>
        <v>0.16955323229489982</v>
      </c>
      <c r="J3926" s="4">
        <f>B3926+('PV model'!$B$3/15)+(I3926/60)</f>
        <v>8.7261592205382481</v>
      </c>
      <c r="K3926" s="2">
        <f t="shared" si="680"/>
        <v>49.10761169192628</v>
      </c>
      <c r="L3926" s="2">
        <f>DEGREES(ASIN((((COS(RADIANS('PV model'!$B$2))*COS(RADIANS(H3926))*COS(RADIANS(K3926)))+(SIN(RADIANS('PV model'!$B$2))*SIN(RADIANS(H3926)))))))</f>
        <v>41.74119881940473</v>
      </c>
      <c r="M3926" s="3">
        <f t="shared" si="676"/>
        <v>41.74119881940473</v>
      </c>
      <c r="N3926" s="2">
        <f t="shared" si="681"/>
        <v>68.589197192562779</v>
      </c>
      <c r="O3926" s="2">
        <f>IF('PV model'!$B$2&gt;0, 180-N3926,IF('PV model'!$B$2&lt;0,0-N3926,N3926))</f>
        <v>111.41080280743722</v>
      </c>
      <c r="P3926" s="2">
        <f>ABS(O3926-'PV model'!$B$5)</f>
        <v>93.589197192562779</v>
      </c>
      <c r="Q3926" s="3">
        <f t="shared" si="677"/>
        <v>48.25880118059527</v>
      </c>
      <c r="R3926" s="3">
        <f t="shared" si="682"/>
        <v>1.1224499999999999</v>
      </c>
      <c r="S3926" s="3">
        <f t="shared" si="678"/>
        <v>143.68588736455294</v>
      </c>
      <c r="T3926" s="3">
        <f>(0.5*(1-COS(RADIANS(90-$X$3)))*(D3926+E3926)*'PV model'!$B$4)</f>
        <v>0</v>
      </c>
      <c r="U3926" s="3">
        <f t="shared" si="683"/>
        <v>144.80833736455293</v>
      </c>
      <c r="V3926" s="3">
        <f>('PV model'!$B$13*(U3926/1000)*(1-'PV model'!$B$14*((20+C3926)-25))*'PV model'!$B$10)/'PV model'!$B$12</f>
        <v>13.780239415618595</v>
      </c>
    </row>
    <row r="3927" spans="1:22" x14ac:dyDescent="0.2">
      <c r="A3927" s="10">
        <f t="shared" si="675"/>
        <v>164</v>
      </c>
      <c r="B3927" s="10">
        <f t="shared" si="684"/>
        <v>10</v>
      </c>
      <c r="C3927" s="23">
        <v>17.600000000000001</v>
      </c>
      <c r="D3927" s="24">
        <v>3.3673500000000001</v>
      </c>
      <c r="E3927" s="24">
        <v>174.636</v>
      </c>
      <c r="F3927" s="48"/>
      <c r="G3927" s="48"/>
      <c r="H3927" s="1">
        <f t="shared" si="685"/>
        <v>23.228196789493861</v>
      </c>
      <c r="I3927" s="1">
        <f t="shared" si="679"/>
        <v>0.16955323229489982</v>
      </c>
      <c r="J3927" s="4">
        <f>B3927+('PV model'!$B$3/15)+(I3927/60)</f>
        <v>9.7261592205382481</v>
      </c>
      <c r="K3927" s="2">
        <f t="shared" si="680"/>
        <v>34.10761169192628</v>
      </c>
      <c r="L3927" s="2">
        <f>DEGREES(ASIN((((COS(RADIANS('PV model'!$B$2))*COS(RADIANS(H3927))*COS(RADIANS(K3927)))+(SIN(RADIANS('PV model'!$B$2))*SIN(RADIANS(H3927)))))))</f>
        <v>49.112154412650419</v>
      </c>
      <c r="M3927" s="3">
        <f t="shared" si="676"/>
        <v>49.112154412650419</v>
      </c>
      <c r="N3927" s="2">
        <f t="shared" si="681"/>
        <v>51.925989812013093</v>
      </c>
      <c r="O3927" s="2">
        <f>IF('PV model'!$B$2&gt;0, 180-N3927,IF('PV model'!$B$2&lt;0,0-N3927,N3927))</f>
        <v>128.07401018798691</v>
      </c>
      <c r="P3927" s="2">
        <f>ABS(O3927-'PV model'!$B$5)</f>
        <v>76.925989812013086</v>
      </c>
      <c r="Q3927" s="3">
        <f t="shared" si="677"/>
        <v>40.887845587349581</v>
      </c>
      <c r="R3927" s="3">
        <f t="shared" si="682"/>
        <v>3.3673500000000001</v>
      </c>
      <c r="S3927" s="3">
        <f t="shared" si="678"/>
        <v>176.84902706634631</v>
      </c>
      <c r="T3927" s="3">
        <f>(0.5*(1-COS(RADIANS(90-$X$3)))*(D3927+E3927)*'PV model'!$B$4)</f>
        <v>0</v>
      </c>
      <c r="U3927" s="3">
        <f t="shared" si="683"/>
        <v>180.2163770663463</v>
      </c>
      <c r="V3927" s="3">
        <f>('PV model'!$B$13*(U3927/1000)*(1-'PV model'!$B$14*((20+C3927)-25))*'PV model'!$B$10)/'PV model'!$B$12</f>
        <v>17.106501827353757</v>
      </c>
    </row>
    <row r="3928" spans="1:22" x14ac:dyDescent="0.2">
      <c r="A3928" s="10">
        <f t="shared" si="675"/>
        <v>164</v>
      </c>
      <c r="B3928" s="10">
        <f t="shared" si="684"/>
        <v>11</v>
      </c>
      <c r="C3928" s="23">
        <v>17.3</v>
      </c>
      <c r="D3928" s="24">
        <v>4.4897999999999998</v>
      </c>
      <c r="E3928" s="24">
        <v>198.45</v>
      </c>
      <c r="F3928" s="48"/>
      <c r="G3928" s="48"/>
      <c r="H3928" s="1">
        <f t="shared" si="685"/>
        <v>23.228196789493861</v>
      </c>
      <c r="I3928" s="1">
        <f t="shared" si="679"/>
        <v>0.16955323229489982</v>
      </c>
      <c r="J3928" s="4">
        <f>B3928+('PV model'!$B$3/15)+(I3928/60)</f>
        <v>10.726159220538248</v>
      </c>
      <c r="K3928" s="2">
        <f t="shared" si="680"/>
        <v>19.10761169192628</v>
      </c>
      <c r="L3928" s="2">
        <f>DEGREES(ASIN((((COS(RADIANS('PV model'!$B$2))*COS(RADIANS(H3928))*COS(RADIANS(K3928)))+(SIN(RADIANS('PV model'!$B$2))*SIN(RADIANS(H3928)))))))</f>
        <v>54.770529895762628</v>
      </c>
      <c r="M3928" s="3">
        <f t="shared" si="676"/>
        <v>54.770529895762628</v>
      </c>
      <c r="N3928" s="2">
        <f t="shared" si="681"/>
        <v>31.430689623546645</v>
      </c>
      <c r="O3928" s="2">
        <f>IF('PV model'!$B$2&gt;0, 180-N3928,IF('PV model'!$B$2&lt;0,0-N3928,N3928))</f>
        <v>148.56931037645336</v>
      </c>
      <c r="P3928" s="2">
        <f>ABS(O3928-'PV model'!$B$5)</f>
        <v>56.430689623546641</v>
      </c>
      <c r="Q3928" s="3">
        <f t="shared" si="677"/>
        <v>35.229470104237372</v>
      </c>
      <c r="R3928" s="3">
        <f t="shared" si="682"/>
        <v>4.4897999999999998</v>
      </c>
      <c r="S3928" s="3">
        <f t="shared" si="678"/>
        <v>201.10590854980344</v>
      </c>
      <c r="T3928" s="3">
        <f>(0.5*(1-COS(RADIANS(90-$X$3)))*(D3928+E3928)*'PV model'!$B$4)</f>
        <v>0</v>
      </c>
      <c r="U3928" s="3">
        <f t="shared" si="683"/>
        <v>205.59570854980345</v>
      </c>
      <c r="V3928" s="3">
        <f>('PV model'!$B$13*(U3928/1000)*(1-'PV model'!$B$14*((20+C3928)-25))*'PV model'!$B$10)/'PV model'!$B$12</f>
        <v>19.540220752927741</v>
      </c>
    </row>
    <row r="3929" spans="1:22" x14ac:dyDescent="0.2">
      <c r="A3929" s="10">
        <f t="shared" si="675"/>
        <v>164</v>
      </c>
      <c r="B3929" s="10">
        <f t="shared" si="684"/>
        <v>12</v>
      </c>
      <c r="C3929" s="23">
        <v>16.8</v>
      </c>
      <c r="D3929" s="24">
        <v>4.4897999999999998</v>
      </c>
      <c r="E3929" s="24">
        <v>213.44400000000002</v>
      </c>
      <c r="F3929" s="48"/>
      <c r="G3929" s="48"/>
      <c r="H3929" s="1">
        <f t="shared" si="685"/>
        <v>23.228196789493861</v>
      </c>
      <c r="I3929" s="1">
        <f t="shared" si="679"/>
        <v>0.16955323229489982</v>
      </c>
      <c r="J3929" s="4">
        <f>B3929+('PV model'!$B$3/15)+(I3929/60)</f>
        <v>11.726159220538248</v>
      </c>
      <c r="K3929" s="2">
        <f t="shared" si="680"/>
        <v>4.1076116919262784</v>
      </c>
      <c r="L3929" s="2">
        <f>DEGREES(ASIN((((COS(RADIANS('PV model'!$B$2))*COS(RADIANS(H3929))*COS(RADIANS(K3929)))+(SIN(RADIANS('PV model'!$B$2))*SIN(RADIANS(H3929)))))))</f>
        <v>57.585008195696247</v>
      </c>
      <c r="M3929" s="3">
        <f t="shared" si="676"/>
        <v>57.585008195696247</v>
      </c>
      <c r="N3929" s="2">
        <f t="shared" si="681"/>
        <v>7.0534105186466176</v>
      </c>
      <c r="O3929" s="2">
        <f>IF('PV model'!$B$2&gt;0, 180-N3929,IF('PV model'!$B$2&lt;0,0-N3929,N3929))</f>
        <v>172.94658948135339</v>
      </c>
      <c r="P3929" s="2">
        <f>ABS(O3929-'PV model'!$B$5)</f>
        <v>32.053410518646615</v>
      </c>
      <c r="Q3929" s="3">
        <f t="shared" si="677"/>
        <v>32.414991804303753</v>
      </c>
      <c r="R3929" s="3">
        <f t="shared" si="682"/>
        <v>4.4897999999999998</v>
      </c>
      <c r="S3929" s="3">
        <f t="shared" si="678"/>
        <v>215.94500420790644</v>
      </c>
      <c r="T3929" s="3">
        <f>(0.5*(1-COS(RADIANS(90-$X$3)))*(D3929+E3929)*'PV model'!$B$4)</f>
        <v>0</v>
      </c>
      <c r="U3929" s="3">
        <f t="shared" si="683"/>
        <v>220.43480420790644</v>
      </c>
      <c r="V3929" s="3">
        <f>('PV model'!$B$13*(U3929/1000)*(1-'PV model'!$B$14*((20+C3929)-25))*'PV model'!$B$10)/'PV model'!$B$12</f>
        <v>20.994626933671352</v>
      </c>
    </row>
    <row r="3930" spans="1:22" x14ac:dyDescent="0.2">
      <c r="A3930" s="10">
        <f t="shared" si="675"/>
        <v>164</v>
      </c>
      <c r="B3930" s="10">
        <f t="shared" si="684"/>
        <v>13</v>
      </c>
      <c r="C3930" s="23">
        <v>17</v>
      </c>
      <c r="D3930" s="24">
        <v>4.4897999999999998</v>
      </c>
      <c r="E3930" s="24">
        <v>216.97200000000001</v>
      </c>
      <c r="F3930" s="48"/>
      <c r="G3930" s="48"/>
      <c r="H3930" s="1">
        <f t="shared" si="685"/>
        <v>23.228196789493861</v>
      </c>
      <c r="I3930" s="1">
        <f t="shared" si="679"/>
        <v>0.16955323229489982</v>
      </c>
      <c r="J3930" s="4">
        <f>B3930+('PV model'!$B$3/15)+(I3930/60)</f>
        <v>12.726159220538248</v>
      </c>
      <c r="K3930" s="2">
        <f t="shared" si="680"/>
        <v>-10.892388308073722</v>
      </c>
      <c r="L3930" s="2">
        <f>DEGREES(ASIN((((COS(RADIANS('PV model'!$B$2))*COS(RADIANS(H3930))*COS(RADIANS(K3930)))+(SIN(RADIANS('PV model'!$B$2))*SIN(RADIANS(H3930)))))))</f>
        <v>56.735501669058863</v>
      </c>
      <c r="M3930" s="3">
        <f t="shared" si="676"/>
        <v>56.735501669058863</v>
      </c>
      <c r="N3930" s="2">
        <f t="shared" si="681"/>
        <v>-18.456452936405505</v>
      </c>
      <c r="O3930" s="2">
        <f>IF('PV model'!$B$2&gt;0, 180-N3930,IF('PV model'!$B$2&lt;0,0-N3930,N3930))</f>
        <v>198.4564529364055</v>
      </c>
      <c r="P3930" s="2">
        <f>ABS(O3930-'PV model'!$B$5)</f>
        <v>6.5435470635945023</v>
      </c>
      <c r="Q3930" s="3">
        <f t="shared" si="677"/>
        <v>33.26449833094113</v>
      </c>
      <c r="R3930" s="3">
        <f t="shared" si="682"/>
        <v>4.4897999999999998</v>
      </c>
      <c r="S3930" s="3">
        <f t="shared" si="678"/>
        <v>219.52328393826932</v>
      </c>
      <c r="T3930" s="3">
        <f>(0.5*(1-COS(RADIANS(90-$X$3)))*(D3930+E3930)*'PV model'!$B$4)</f>
        <v>0</v>
      </c>
      <c r="U3930" s="3">
        <f t="shared" si="683"/>
        <v>224.01308393826932</v>
      </c>
      <c r="V3930" s="3">
        <f>('PV model'!$B$13*(U3930/1000)*(1-'PV model'!$B$14*((20+C3930)-25))*'PV model'!$B$10)/'PV model'!$B$12</f>
        <v>21.317515172686868</v>
      </c>
    </row>
    <row r="3931" spans="1:22" x14ac:dyDescent="0.2">
      <c r="A3931" s="10">
        <f t="shared" si="675"/>
        <v>164</v>
      </c>
      <c r="B3931" s="10">
        <f t="shared" si="684"/>
        <v>14</v>
      </c>
      <c r="C3931" s="23">
        <v>17.100000000000001</v>
      </c>
      <c r="D3931" s="24">
        <v>150.40830000000003</v>
      </c>
      <c r="E3931" s="24">
        <v>306.05400000000003</v>
      </c>
      <c r="F3931" s="48"/>
      <c r="G3931" s="48"/>
      <c r="H3931" s="1">
        <f t="shared" si="685"/>
        <v>23.228196789493861</v>
      </c>
      <c r="I3931" s="1">
        <f t="shared" si="679"/>
        <v>0.16955323229489982</v>
      </c>
      <c r="J3931" s="4">
        <f>B3931+('PV model'!$B$3/15)+(I3931/60)</f>
        <v>13.726159220538248</v>
      </c>
      <c r="K3931" s="2">
        <f t="shared" si="680"/>
        <v>-25.89238830807372</v>
      </c>
      <c r="L3931" s="2">
        <f>DEGREES(ASIN((((COS(RADIANS('PV model'!$B$2))*COS(RADIANS(H3931))*COS(RADIANS(K3931)))+(SIN(RADIANS('PV model'!$B$2))*SIN(RADIANS(H3931)))))))</f>
        <v>52.492656916323504</v>
      </c>
      <c r="M3931" s="3">
        <f t="shared" si="676"/>
        <v>52.492656916323504</v>
      </c>
      <c r="N3931" s="2">
        <f t="shared" si="681"/>
        <v>-41.229234825053133</v>
      </c>
      <c r="O3931" s="2">
        <f>IF('PV model'!$B$2&gt;0, 180-N3931,IF('PV model'!$B$2&lt;0,0-N3931,N3931))</f>
        <v>221.22923482505314</v>
      </c>
      <c r="P3931" s="2">
        <f>ABS(O3931-'PV model'!$B$5)</f>
        <v>16.22923482505314</v>
      </c>
      <c r="Q3931" s="3">
        <f t="shared" si="677"/>
        <v>37.507343083676489</v>
      </c>
      <c r="R3931" s="3">
        <f t="shared" si="682"/>
        <v>150.40830000000005</v>
      </c>
      <c r="S3931" s="3">
        <f t="shared" si="678"/>
        <v>362.09155055585325</v>
      </c>
      <c r="T3931" s="3">
        <f>(0.5*(1-COS(RADIANS(90-$X$3)))*(D3931+E3931)*'PV model'!$B$4)</f>
        <v>0</v>
      </c>
      <c r="U3931" s="3">
        <f t="shared" si="683"/>
        <v>512.4998505558533</v>
      </c>
      <c r="V3931" s="3">
        <f>('PV model'!$B$13*(U3931/1000)*(1-'PV model'!$B$14*((20+C3931)-25))*'PV model'!$B$10)/'PV model'!$B$12</f>
        <v>48.749977984583445</v>
      </c>
    </row>
    <row r="3932" spans="1:22" x14ac:dyDescent="0.2">
      <c r="A3932" s="10">
        <f t="shared" si="675"/>
        <v>164</v>
      </c>
      <c r="B3932" s="10">
        <f t="shared" si="684"/>
        <v>15</v>
      </c>
      <c r="C3932" s="23">
        <v>15.3</v>
      </c>
      <c r="D3932" s="24">
        <v>12.34695</v>
      </c>
      <c r="E3932" s="24">
        <v>187.86599999999999</v>
      </c>
      <c r="F3932" s="48"/>
      <c r="G3932" s="48"/>
      <c r="H3932" s="1">
        <f t="shared" si="685"/>
        <v>23.228196789493861</v>
      </c>
      <c r="I3932" s="1">
        <f t="shared" si="679"/>
        <v>0.16955323229489982</v>
      </c>
      <c r="J3932" s="4">
        <f>B3932+('PV model'!$B$3/15)+(I3932/60)</f>
        <v>14.726159220538248</v>
      </c>
      <c r="K3932" s="2">
        <f t="shared" si="680"/>
        <v>-40.89238830807372</v>
      </c>
      <c r="L3932" s="2">
        <f>DEGREES(ASIN((((COS(RADIANS('PV model'!$B$2))*COS(RADIANS(H3932))*COS(RADIANS(K3932)))+(SIN(RADIANS('PV model'!$B$2))*SIN(RADIANS(H3932)))))))</f>
        <v>45.930210770822285</v>
      </c>
      <c r="M3932" s="3">
        <f t="shared" si="676"/>
        <v>45.930210770822285</v>
      </c>
      <c r="N3932" s="2">
        <f t="shared" si="681"/>
        <v>-59.872721999592393</v>
      </c>
      <c r="O3932" s="2">
        <f>IF('PV model'!$B$2&gt;0, 180-N3932,IF('PV model'!$B$2&lt;0,0-N3932,N3932))</f>
        <v>239.87272199959239</v>
      </c>
      <c r="P3932" s="2">
        <f>ABS(O3932-'PV model'!$B$5)</f>
        <v>34.872721999592386</v>
      </c>
      <c r="Q3932" s="3">
        <f t="shared" si="677"/>
        <v>44.069789229177708</v>
      </c>
      <c r="R3932" s="3">
        <f t="shared" si="682"/>
        <v>12.346950000000003</v>
      </c>
      <c r="S3932" s="3">
        <f t="shared" si="678"/>
        <v>195.8189398524016</v>
      </c>
      <c r="T3932" s="3">
        <f>(0.5*(1-COS(RADIANS(90-$X$3)))*(D3932+E3932)*'PV model'!$B$4)</f>
        <v>0</v>
      </c>
      <c r="U3932" s="3">
        <f t="shared" si="683"/>
        <v>208.16588985240159</v>
      </c>
      <c r="V3932" s="3">
        <f>('PV model'!$B$13*(U3932/1000)*(1-'PV model'!$B$14*((20+C3932)-25))*'PV model'!$B$10)/'PV model'!$B$12</f>
        <v>19.950961940840642</v>
      </c>
    </row>
    <row r="3933" spans="1:22" x14ac:dyDescent="0.2">
      <c r="A3933" s="10">
        <f t="shared" si="675"/>
        <v>164</v>
      </c>
      <c r="B3933" s="10">
        <f t="shared" si="684"/>
        <v>16</v>
      </c>
      <c r="C3933" s="23">
        <v>16.100000000000001</v>
      </c>
      <c r="D3933" s="24">
        <v>2.2448999999999999</v>
      </c>
      <c r="E3933" s="24">
        <v>166.69800000000001</v>
      </c>
      <c r="F3933" s="48"/>
      <c r="G3933" s="48"/>
      <c r="H3933" s="1">
        <f t="shared" si="685"/>
        <v>23.228196789493861</v>
      </c>
      <c r="I3933" s="1">
        <f t="shared" si="679"/>
        <v>0.16955323229489982</v>
      </c>
      <c r="J3933" s="4">
        <f>B3933+('PV model'!$B$3/15)+(I3933/60)</f>
        <v>15.726159220538248</v>
      </c>
      <c r="K3933" s="2">
        <f t="shared" si="680"/>
        <v>-55.89238830807372</v>
      </c>
      <c r="L3933" s="2">
        <f>DEGREES(ASIN((((COS(RADIANS('PV model'!$B$2))*COS(RADIANS(H3933))*COS(RADIANS(K3933)))+(SIN(RADIANS('PV model'!$B$2))*SIN(RADIANS(H3933)))))))</f>
        <v>38.089899336928625</v>
      </c>
      <c r="M3933" s="3">
        <f t="shared" si="676"/>
        <v>38.089899336928625</v>
      </c>
      <c r="N3933" s="2">
        <f t="shared" si="681"/>
        <v>-75.182369019276138</v>
      </c>
      <c r="O3933" s="2">
        <f>IF('PV model'!$B$2&gt;0, 180-N3933,IF('PV model'!$B$2&lt;0,0-N3933,N3933))</f>
        <v>255.18236901927614</v>
      </c>
      <c r="P3933" s="2">
        <f>ABS(O3933-'PV model'!$B$5)</f>
        <v>50.182369019276138</v>
      </c>
      <c r="Q3933" s="3">
        <f t="shared" si="677"/>
        <v>51.910100663071375</v>
      </c>
      <c r="R3933" s="3">
        <f t="shared" si="682"/>
        <v>2.2448999999999999</v>
      </c>
      <c r="S3933" s="3">
        <f t="shared" si="678"/>
        <v>168.29623077896898</v>
      </c>
      <c r="T3933" s="3">
        <f>(0.5*(1-COS(RADIANS(90-$X$3)))*(D3933+E3933)*'PV model'!$B$4)</f>
        <v>0</v>
      </c>
      <c r="U3933" s="3">
        <f t="shared" si="683"/>
        <v>170.54113077896898</v>
      </c>
      <c r="V3933" s="3">
        <f>('PV model'!$B$13*(U3933/1000)*(1-'PV model'!$B$14*((20+C3933)-25))*'PV model'!$B$10)/'PV model'!$B$12</f>
        <v>16.29039169305538</v>
      </c>
    </row>
    <row r="3934" spans="1:22" x14ac:dyDescent="0.2">
      <c r="A3934" s="10">
        <f t="shared" si="675"/>
        <v>164</v>
      </c>
      <c r="B3934" s="10">
        <f t="shared" si="684"/>
        <v>17</v>
      </c>
      <c r="C3934" s="23">
        <v>16.100000000000001</v>
      </c>
      <c r="D3934" s="24">
        <v>0</v>
      </c>
      <c r="E3934" s="24">
        <v>133.18200000000002</v>
      </c>
      <c r="F3934" s="48"/>
      <c r="G3934" s="48"/>
      <c r="H3934" s="1">
        <f t="shared" si="685"/>
        <v>23.228196789493861</v>
      </c>
      <c r="I3934" s="1">
        <f t="shared" si="679"/>
        <v>0.16955323229489982</v>
      </c>
      <c r="J3934" s="4">
        <f>B3934+('PV model'!$B$3/15)+(I3934/60)</f>
        <v>16.726159220538246</v>
      </c>
      <c r="K3934" s="2">
        <f t="shared" si="680"/>
        <v>-70.892388308073691</v>
      </c>
      <c r="L3934" s="2">
        <f>DEGREES(ASIN((((COS(RADIANS('PV model'!$B$2))*COS(RADIANS(H3934))*COS(RADIANS(K3934)))+(SIN(RADIANS('PV model'!$B$2))*SIN(RADIANS(H3934)))))))</f>
        <v>29.696850087303439</v>
      </c>
      <c r="M3934" s="3">
        <f t="shared" si="676"/>
        <v>29.696850087303439</v>
      </c>
      <c r="N3934" s="2">
        <f t="shared" si="681"/>
        <v>-88.382631949311516</v>
      </c>
      <c r="O3934" s="2">
        <f>IF('PV model'!$B$2&gt;0, 180-N3934,IF('PV model'!$B$2&lt;0,0-N3934,N3934))</f>
        <v>268.38263194931153</v>
      </c>
      <c r="P3934" s="2">
        <f>ABS(O3934-'PV model'!$B$5)</f>
        <v>63.382631949311531</v>
      </c>
      <c r="Q3934" s="3">
        <f t="shared" si="677"/>
        <v>60.303149912696561</v>
      </c>
      <c r="R3934" s="3">
        <f t="shared" si="682"/>
        <v>0</v>
      </c>
      <c r="S3934" s="3">
        <f t="shared" si="678"/>
        <v>133.18200000000002</v>
      </c>
      <c r="T3934" s="3">
        <f>(0.5*(1-COS(RADIANS(90-$X$3)))*(D3934+E3934)*'PV model'!$B$4)</f>
        <v>0</v>
      </c>
      <c r="U3934" s="3">
        <f t="shared" si="683"/>
        <v>133.18200000000002</v>
      </c>
      <c r="V3934" s="3">
        <f>('PV model'!$B$13*(U3934/1000)*(1-'PV model'!$B$14*((20+C3934)-25))*'PV model'!$B$10)/'PV model'!$B$12</f>
        <v>12.721781171232001</v>
      </c>
    </row>
    <row r="3935" spans="1:22" x14ac:dyDescent="0.2">
      <c r="A3935" s="10">
        <f t="shared" si="675"/>
        <v>164</v>
      </c>
      <c r="B3935" s="10">
        <f t="shared" si="684"/>
        <v>18</v>
      </c>
      <c r="C3935" s="23">
        <v>15.5</v>
      </c>
      <c r="D3935" s="24">
        <v>0</v>
      </c>
      <c r="E3935" s="24">
        <v>94.374000000000009</v>
      </c>
      <c r="F3935" s="48"/>
      <c r="G3935" s="48"/>
      <c r="H3935" s="1">
        <f t="shared" si="685"/>
        <v>23.228196789493861</v>
      </c>
      <c r="I3935" s="1">
        <f t="shared" si="679"/>
        <v>0.16955323229489982</v>
      </c>
      <c r="J3935" s="4">
        <f>B3935+('PV model'!$B$3/15)+(I3935/60)</f>
        <v>17.726159220538246</v>
      </c>
      <c r="K3935" s="2">
        <f t="shared" si="680"/>
        <v>-85.892388308073691</v>
      </c>
      <c r="L3935" s="2">
        <f>DEGREES(ASIN((((COS(RADIANS('PV model'!$B$2))*COS(RADIANS(H3935))*COS(RADIANS(K3935)))+(SIN(RADIANS('PV model'!$B$2))*SIN(RADIANS(H3935)))))))</f>
        <v>21.242347332691651</v>
      </c>
      <c r="M3935" s="3">
        <f t="shared" si="676"/>
        <v>21.242347332691651</v>
      </c>
      <c r="N3935" s="2">
        <f t="shared" si="681"/>
        <v>-79.544603704603688</v>
      </c>
      <c r="O3935" s="2">
        <f>IF('PV model'!$B$2&gt;0, 180-N3935,IF('PV model'!$B$2&lt;0,0-N3935,N3935))</f>
        <v>259.54460370460367</v>
      </c>
      <c r="P3935" s="2">
        <f>ABS(O3935-'PV model'!$B$5)</f>
        <v>54.544603704603674</v>
      </c>
      <c r="Q3935" s="3">
        <f t="shared" si="677"/>
        <v>68.757652667308349</v>
      </c>
      <c r="R3935" s="3">
        <f t="shared" si="682"/>
        <v>0</v>
      </c>
      <c r="S3935" s="3">
        <f t="shared" si="678"/>
        <v>94.374000000000009</v>
      </c>
      <c r="T3935" s="3">
        <f>(0.5*(1-COS(RADIANS(90-$X$3)))*(D3935+E3935)*'PV model'!$B$4)</f>
        <v>0</v>
      </c>
      <c r="U3935" s="3">
        <f t="shared" si="683"/>
        <v>94.374000000000009</v>
      </c>
      <c r="V3935" s="3">
        <f>('PV model'!$B$13*(U3935/1000)*(1-'PV model'!$B$14*((20+C3935)-25))*'PV model'!$B$10)/'PV model'!$B$12</f>
        <v>9.0374127883200011</v>
      </c>
    </row>
    <row r="3936" spans="1:22" x14ac:dyDescent="0.2">
      <c r="A3936" s="10">
        <f t="shared" si="675"/>
        <v>164</v>
      </c>
      <c r="B3936" s="10">
        <f t="shared" si="684"/>
        <v>19</v>
      </c>
      <c r="C3936" s="23">
        <v>15</v>
      </c>
      <c r="D3936" s="24">
        <v>0</v>
      </c>
      <c r="E3936" s="24">
        <v>55.566000000000003</v>
      </c>
      <c r="F3936" s="48"/>
      <c r="G3936" s="48"/>
      <c r="H3936" s="1">
        <f t="shared" si="685"/>
        <v>23.228196789493861</v>
      </c>
      <c r="I3936" s="1">
        <f t="shared" si="679"/>
        <v>0.16955323229489982</v>
      </c>
      <c r="J3936" s="4">
        <f>B3936+('PV model'!$B$3/15)+(I3936/60)</f>
        <v>18.726159220538246</v>
      </c>
      <c r="K3936" s="2">
        <f t="shared" si="680"/>
        <v>-100.89238830807369</v>
      </c>
      <c r="L3936" s="2">
        <f>DEGREES(ASIN((((COS(RADIANS('PV model'!$B$2))*COS(RADIANS(H3936))*COS(RADIANS(K3936)))+(SIN(RADIANS('PV model'!$B$2))*SIN(RADIANS(H3936)))))))</f>
        <v>13.101418350614157</v>
      </c>
      <c r="M3936" s="3">
        <f t="shared" si="676"/>
        <v>13.101418350614157</v>
      </c>
      <c r="N3936" s="2">
        <f t="shared" si="681"/>
        <v>-67.895955235922386</v>
      </c>
      <c r="O3936" s="2">
        <f>IF('PV model'!$B$2&gt;0, 180-N3936,IF('PV model'!$B$2&lt;0,0-N3936,N3936))</f>
        <v>247.89595523592237</v>
      </c>
      <c r="P3936" s="2">
        <f>ABS(O3936-'PV model'!$B$5)</f>
        <v>42.895955235922372</v>
      </c>
      <c r="Q3936" s="3">
        <f t="shared" si="677"/>
        <v>76.898581649385847</v>
      </c>
      <c r="R3936" s="3">
        <f t="shared" si="682"/>
        <v>0</v>
      </c>
      <c r="S3936" s="3">
        <f t="shared" si="678"/>
        <v>55.566000000000003</v>
      </c>
      <c r="T3936" s="3">
        <f>(0.5*(1-COS(RADIANS(90-$X$3)))*(D3936+E3936)*'PV model'!$B$4)</f>
        <v>0</v>
      </c>
      <c r="U3936" s="3">
        <f t="shared" si="683"/>
        <v>55.566000000000003</v>
      </c>
      <c r="V3936" s="3">
        <f>('PV model'!$B$13*(U3936/1000)*(1-'PV model'!$B$14*((20+C3936)-25))*'PV model'!$B$10)/'PV model'!$B$12</f>
        <v>5.3322022656000003</v>
      </c>
    </row>
    <row r="3937" spans="1:22" x14ac:dyDescent="0.2">
      <c r="A3937" s="10">
        <f t="shared" ref="A3937:A4000" si="686">IF(B3937&gt;1,A3936,A3936+1)</f>
        <v>164</v>
      </c>
      <c r="B3937" s="10">
        <f t="shared" si="684"/>
        <v>20</v>
      </c>
      <c r="C3937" s="23">
        <v>13.8</v>
      </c>
      <c r="D3937" s="24">
        <v>0</v>
      </c>
      <c r="E3937" s="24">
        <v>23.814</v>
      </c>
      <c r="F3937" s="48"/>
      <c r="G3937" s="48"/>
      <c r="H3937" s="1">
        <f t="shared" si="685"/>
        <v>23.228196789493861</v>
      </c>
      <c r="I3937" s="1">
        <f t="shared" si="679"/>
        <v>0.16955323229489982</v>
      </c>
      <c r="J3937" s="4">
        <f>B3937+('PV model'!$B$3/15)+(I3937/60)</f>
        <v>19.726159220538246</v>
      </c>
      <c r="K3937" s="2">
        <f t="shared" si="680"/>
        <v>-115.89238830807369</v>
      </c>
      <c r="L3937" s="2">
        <f>DEGREES(ASIN((((COS(RADIANS('PV model'!$B$2))*COS(RADIANS(H3937))*COS(RADIANS(K3937)))+(SIN(RADIANS('PV model'!$B$2))*SIN(RADIANS(H3937)))))))</f>
        <v>5.6090459069161662</v>
      </c>
      <c r="M3937" s="3">
        <f t="shared" si="676"/>
        <v>5.6090459069161662</v>
      </c>
      <c r="N3937" s="2">
        <f t="shared" si="681"/>
        <v>-56.167772585129001</v>
      </c>
      <c r="O3937" s="2">
        <f>IF('PV model'!$B$2&gt;0, 180-N3937,IF('PV model'!$B$2&lt;0,0-N3937,N3937))</f>
        <v>236.167772585129</v>
      </c>
      <c r="P3937" s="2">
        <f>ABS(O3937-'PV model'!$B$5)</f>
        <v>31.167772585129001</v>
      </c>
      <c r="Q3937" s="3">
        <f t="shared" si="677"/>
        <v>84.390954093083835</v>
      </c>
      <c r="R3937" s="3">
        <f t="shared" si="682"/>
        <v>0</v>
      </c>
      <c r="S3937" s="3">
        <f t="shared" si="678"/>
        <v>23.814</v>
      </c>
      <c r="T3937" s="3">
        <f>(0.5*(1-COS(RADIANS(90-$X$3)))*(D3937+E3937)*'PV model'!$B$4)</f>
        <v>0</v>
      </c>
      <c r="U3937" s="3">
        <f t="shared" si="683"/>
        <v>23.814</v>
      </c>
      <c r="V3937" s="3">
        <f>('PV model'!$B$13*(U3937/1000)*(1-'PV model'!$B$14*((20+C3937)-25))*'PV model'!$B$10)/'PV model'!$B$12</f>
        <v>2.2966556901119999</v>
      </c>
    </row>
    <row r="3938" spans="1:22" x14ac:dyDescent="0.2">
      <c r="A3938" s="10">
        <f t="shared" si="686"/>
        <v>164</v>
      </c>
      <c r="B3938" s="10">
        <f t="shared" si="684"/>
        <v>21</v>
      </c>
      <c r="C3938" s="23">
        <v>13.5</v>
      </c>
      <c r="D3938" s="24">
        <v>0</v>
      </c>
      <c r="E3938" s="24">
        <v>11.465999999999999</v>
      </c>
      <c r="F3938" s="48"/>
      <c r="G3938" s="48"/>
      <c r="H3938" s="1">
        <f t="shared" si="685"/>
        <v>23.228196789493861</v>
      </c>
      <c r="I3938" s="1">
        <f t="shared" si="679"/>
        <v>0.16955323229489982</v>
      </c>
      <c r="J3938" s="4">
        <f>B3938+('PV model'!$B$3/15)+(I3938/60)</f>
        <v>20.726159220538246</v>
      </c>
      <c r="K3938" s="2">
        <f t="shared" si="680"/>
        <v>-130.89238830807369</v>
      </c>
      <c r="L3938" s="2">
        <f>DEGREES(ASIN((((COS(RADIANS('PV model'!$B$2))*COS(RADIANS(H3938))*COS(RADIANS(K3938)))+(SIN(RADIANS('PV model'!$B$2))*SIN(RADIANS(H3938)))))))</f>
        <v>-0.89991823252346437</v>
      </c>
      <c r="M3938" s="3">
        <f t="shared" si="676"/>
        <v>0</v>
      </c>
      <c r="N3938" s="2">
        <f t="shared" si="681"/>
        <v>-44.007349205714796</v>
      </c>
      <c r="O3938" s="2">
        <f>IF('PV model'!$B$2&gt;0, 180-N3938,IF('PV model'!$B$2&lt;0,0-N3938,N3938))</f>
        <v>224.0073492057148</v>
      </c>
      <c r="P3938" s="2">
        <f>ABS(O3938-'PV model'!$B$5)</f>
        <v>19.007349205714803</v>
      </c>
      <c r="Q3938" s="3">
        <f t="shared" si="677"/>
        <v>90.899918232523461</v>
      </c>
      <c r="R3938" s="3">
        <f t="shared" si="682"/>
        <v>0</v>
      </c>
      <c r="S3938" s="3">
        <f t="shared" si="678"/>
        <v>11.465999999999999</v>
      </c>
      <c r="T3938" s="3">
        <f>(0.5*(1-COS(RADIANS(90-$X$3)))*(D3938+E3938)*'PV model'!$B$4)</f>
        <v>0</v>
      </c>
      <c r="U3938" s="3">
        <f t="shared" si="683"/>
        <v>11.465999999999999</v>
      </c>
      <c r="V3938" s="3">
        <f>('PV model'!$B$13*(U3938/1000)*(1-'PV model'!$B$14*((20+C3938)-25))*'PV model'!$B$10)/'PV model'!$B$12</f>
        <v>1.1071725537599999</v>
      </c>
    </row>
    <row r="3939" spans="1:22" x14ac:dyDescent="0.2">
      <c r="A3939" s="10">
        <f t="shared" si="686"/>
        <v>164</v>
      </c>
      <c r="B3939" s="10">
        <f t="shared" si="684"/>
        <v>22</v>
      </c>
      <c r="C3939" s="23">
        <v>13.7</v>
      </c>
      <c r="D3939" s="24">
        <v>0</v>
      </c>
      <c r="E3939" s="24">
        <v>0</v>
      </c>
      <c r="F3939" s="48"/>
      <c r="G3939" s="48"/>
      <c r="H3939" s="1">
        <f t="shared" si="685"/>
        <v>23.228196789493861</v>
      </c>
      <c r="I3939" s="1">
        <f t="shared" si="679"/>
        <v>0.16955323229489982</v>
      </c>
      <c r="J3939" s="4">
        <f>B3939+('PV model'!$B$3/15)+(I3939/60)</f>
        <v>21.726159220538246</v>
      </c>
      <c r="K3939" s="2">
        <f t="shared" si="680"/>
        <v>-145.89238830807369</v>
      </c>
      <c r="L3939" s="2">
        <f>DEGREES(ASIN((((COS(RADIANS('PV model'!$B$2))*COS(RADIANS(H3939))*COS(RADIANS(K3939)))+(SIN(RADIANS('PV model'!$B$2))*SIN(RADIANS(H3939)))))))</f>
        <v>-6.0808184121822553</v>
      </c>
      <c r="M3939" s="3">
        <f t="shared" si="676"/>
        <v>0</v>
      </c>
      <c r="N3939" s="2">
        <f t="shared" si="681"/>
        <v>-31.212337224972824</v>
      </c>
      <c r="O3939" s="2">
        <f>IF('PV model'!$B$2&gt;0, 180-N3939,IF('PV model'!$B$2&lt;0,0-N3939,N3939))</f>
        <v>211.21233722497283</v>
      </c>
      <c r="P3939" s="2">
        <f>ABS(O3939-'PV model'!$B$5)</f>
        <v>6.2123372249728277</v>
      </c>
      <c r="Q3939" s="3">
        <f t="shared" si="677"/>
        <v>96.080818412182253</v>
      </c>
      <c r="R3939" s="3">
        <f t="shared" si="682"/>
        <v>0</v>
      </c>
      <c r="S3939" s="3">
        <f t="shared" si="678"/>
        <v>0</v>
      </c>
      <c r="T3939" s="3">
        <f>(0.5*(1-COS(RADIANS(90-$X$3)))*(D3939+E3939)*'PV model'!$B$4)</f>
        <v>0</v>
      </c>
      <c r="U3939" s="3">
        <f t="shared" si="683"/>
        <v>0</v>
      </c>
      <c r="V3939" s="3">
        <f>('PV model'!$B$13*(U3939/1000)*(1-'PV model'!$B$14*((20+C3939)-25))*'PV model'!$B$10)/'PV model'!$B$12</f>
        <v>0</v>
      </c>
    </row>
    <row r="3940" spans="1:22" x14ac:dyDescent="0.2">
      <c r="A3940" s="10">
        <f t="shared" si="686"/>
        <v>164</v>
      </c>
      <c r="B3940" s="10">
        <f t="shared" si="684"/>
        <v>23</v>
      </c>
      <c r="C3940" s="23">
        <v>13.4</v>
      </c>
      <c r="D3940" s="24">
        <v>0</v>
      </c>
      <c r="E3940" s="24">
        <v>0</v>
      </c>
      <c r="F3940" s="48"/>
      <c r="G3940" s="48"/>
      <c r="H3940" s="1">
        <f t="shared" si="685"/>
        <v>23.228196789493861</v>
      </c>
      <c r="I3940" s="1">
        <f t="shared" si="679"/>
        <v>0.16955323229489982</v>
      </c>
      <c r="J3940" s="4">
        <f>B3940+('PV model'!$B$3/15)+(I3940/60)</f>
        <v>22.726159220538246</v>
      </c>
      <c r="K3940" s="2">
        <f t="shared" si="680"/>
        <v>-160.89238830807369</v>
      </c>
      <c r="L3940" s="2">
        <f>DEGREES(ASIN((((COS(RADIANS('PV model'!$B$2))*COS(RADIANS(H3940))*COS(RADIANS(K3940)))+(SIN(RADIANS('PV model'!$B$2))*SIN(RADIANS(H3940)))))))</f>
        <v>-9.6010685878862123</v>
      </c>
      <c r="M3940" s="3">
        <f t="shared" si="676"/>
        <v>0</v>
      </c>
      <c r="N3940" s="2">
        <f t="shared" si="681"/>
        <v>-17.763141455217632</v>
      </c>
      <c r="O3940" s="2">
        <f>IF('PV model'!$B$2&gt;0, 180-N3940,IF('PV model'!$B$2&lt;0,0-N3940,N3940))</f>
        <v>197.76314145521764</v>
      </c>
      <c r="P3940" s="2">
        <f>ABS(O3940-'PV model'!$B$5)</f>
        <v>7.2368585447823648</v>
      </c>
      <c r="Q3940" s="3">
        <f t="shared" si="677"/>
        <v>99.601068587886203</v>
      </c>
      <c r="R3940" s="3">
        <f t="shared" si="682"/>
        <v>0</v>
      </c>
      <c r="S3940" s="3">
        <f t="shared" si="678"/>
        <v>0</v>
      </c>
      <c r="T3940" s="3">
        <f>(0.5*(1-COS(RADIANS(90-$X$3)))*(D3940+E3940)*'PV model'!$B$4)</f>
        <v>0</v>
      </c>
      <c r="U3940" s="3">
        <f t="shared" si="683"/>
        <v>0</v>
      </c>
      <c r="V3940" s="3">
        <f>('PV model'!$B$13*(U3940/1000)*(1-'PV model'!$B$14*((20+C3940)-25))*'PV model'!$B$10)/'PV model'!$B$12</f>
        <v>0</v>
      </c>
    </row>
    <row r="3941" spans="1:22" x14ac:dyDescent="0.2">
      <c r="A3941" s="10">
        <f t="shared" si="686"/>
        <v>164</v>
      </c>
      <c r="B3941" s="10">
        <f t="shared" si="684"/>
        <v>24</v>
      </c>
      <c r="C3941" s="23">
        <v>12.2</v>
      </c>
      <c r="D3941" s="24">
        <v>0</v>
      </c>
      <c r="E3941" s="24">
        <v>0</v>
      </c>
      <c r="F3941" s="48"/>
      <c r="G3941" s="48"/>
      <c r="H3941" s="1">
        <f t="shared" si="685"/>
        <v>23.228196789493861</v>
      </c>
      <c r="I3941" s="1">
        <f t="shared" si="679"/>
        <v>0.16955323229489982</v>
      </c>
      <c r="J3941" s="4">
        <f>B3941+('PV model'!$B$3/15)+(I3941/60)</f>
        <v>23.726159220538246</v>
      </c>
      <c r="K3941" s="2">
        <f t="shared" si="680"/>
        <v>-175.89238830807369</v>
      </c>
      <c r="L3941" s="2">
        <f>DEGREES(ASIN((((COS(RADIANS('PV model'!$B$2))*COS(RADIANS(H3941))*COS(RADIANS(K3941)))+(SIN(RADIANS('PV model'!$B$2))*SIN(RADIANS(H3941)))))))</f>
        <v>-11.193702308048655</v>
      </c>
      <c r="M3941" s="3">
        <f t="shared" si="676"/>
        <v>0</v>
      </c>
      <c r="N3941" s="2">
        <f t="shared" si="681"/>
        <v>-3.847449508054209</v>
      </c>
      <c r="O3941" s="2">
        <f>IF('PV model'!$B$2&gt;0, 180-N3941,IF('PV model'!$B$2&lt;0,0-N3941,N3941))</f>
        <v>183.84744950805421</v>
      </c>
      <c r="P3941" s="2">
        <f>ABS(O3941-'PV model'!$B$5)</f>
        <v>21.152550491945789</v>
      </c>
      <c r="Q3941" s="3">
        <f t="shared" si="677"/>
        <v>101.19370230804866</v>
      </c>
      <c r="R3941" s="3">
        <f t="shared" si="682"/>
        <v>0</v>
      </c>
      <c r="S3941" s="3">
        <f t="shared" si="678"/>
        <v>0</v>
      </c>
      <c r="T3941" s="3">
        <f>(0.5*(1-COS(RADIANS(90-$X$3)))*(D3941+E3941)*'PV model'!$B$4)</f>
        <v>0</v>
      </c>
      <c r="U3941" s="3">
        <f t="shared" si="683"/>
        <v>0</v>
      </c>
      <c r="V3941" s="3">
        <f>('PV model'!$B$13*(U3941/1000)*(1-'PV model'!$B$14*((20+C3941)-25))*'PV model'!$B$10)/'PV model'!$B$12</f>
        <v>0</v>
      </c>
    </row>
    <row r="3942" spans="1:22" x14ac:dyDescent="0.2">
      <c r="A3942" s="10">
        <f t="shared" si="686"/>
        <v>165</v>
      </c>
      <c r="B3942" s="10">
        <f t="shared" si="684"/>
        <v>1</v>
      </c>
      <c r="C3942" s="23">
        <v>11</v>
      </c>
      <c r="D3942" s="24">
        <v>0</v>
      </c>
      <c r="E3942" s="24">
        <v>0</v>
      </c>
      <c r="F3942" s="48"/>
      <c r="G3942" s="48"/>
      <c r="H3942" s="1">
        <f t="shared" si="685"/>
        <v>23.2819934358224</v>
      </c>
      <c r="I3942" s="1">
        <f t="shared" si="679"/>
        <v>-3.426043551805602E-2</v>
      </c>
      <c r="J3942" s="4">
        <f>B3942+('PV model'!$B$3/15)+(I3942/60)</f>
        <v>0.72276232607469915</v>
      </c>
      <c r="K3942" s="2">
        <f t="shared" si="680"/>
        <v>169.15856510887951</v>
      </c>
      <c r="L3942" s="2">
        <f>DEGREES(ASIN((((COS(RADIANS('PV model'!$B$2))*COS(RADIANS(H3942))*COS(RADIANS(K3942)))+(SIN(RADIANS('PV model'!$B$2))*SIN(RADIANS(H3942)))))))</f>
        <v>-10.676077386493921</v>
      </c>
      <c r="M3942" s="3">
        <f t="shared" si="676"/>
        <v>0</v>
      </c>
      <c r="N3942" s="2">
        <f t="shared" si="681"/>
        <v>10.126312728004208</v>
      </c>
      <c r="O3942" s="2">
        <f>IF('PV model'!$B$2&gt;0, 180-N3942,IF('PV model'!$B$2&lt;0,0-N3942,N3942))</f>
        <v>169.87368727199578</v>
      </c>
      <c r="P3942" s="2">
        <f>ABS(O3942-'PV model'!$B$5)</f>
        <v>35.126312728004223</v>
      </c>
      <c r="Q3942" s="3">
        <f t="shared" si="677"/>
        <v>100.67607738649393</v>
      </c>
      <c r="R3942" s="3">
        <f t="shared" si="682"/>
        <v>0</v>
      </c>
      <c r="S3942" s="3">
        <f t="shared" si="678"/>
        <v>0</v>
      </c>
      <c r="T3942" s="3">
        <f>(0.5*(1-COS(RADIANS(90-$X$3)))*(D3942+E3942)*'PV model'!$B$4)</f>
        <v>0</v>
      </c>
      <c r="U3942" s="3">
        <f t="shared" si="683"/>
        <v>0</v>
      </c>
      <c r="V3942" s="3">
        <f>('PV model'!$B$13*(U3942/1000)*(1-'PV model'!$B$14*((20+C3942)-25))*'PV model'!$B$10)/'PV model'!$B$12</f>
        <v>0</v>
      </c>
    </row>
    <row r="3943" spans="1:22" x14ac:dyDescent="0.2">
      <c r="A3943" s="10">
        <f t="shared" si="686"/>
        <v>165</v>
      </c>
      <c r="B3943" s="10">
        <f t="shared" si="684"/>
        <v>2</v>
      </c>
      <c r="C3943" s="23">
        <v>10.3</v>
      </c>
      <c r="D3943" s="24">
        <v>0</v>
      </c>
      <c r="E3943" s="24">
        <v>0</v>
      </c>
      <c r="F3943" s="48"/>
      <c r="G3943" s="48"/>
      <c r="H3943" s="1">
        <f t="shared" si="685"/>
        <v>23.2819934358224</v>
      </c>
      <c r="I3943" s="1">
        <f t="shared" si="679"/>
        <v>-3.426043551805602E-2</v>
      </c>
      <c r="J3943" s="4">
        <f>B3943+('PV model'!$B$3/15)+(I3943/60)</f>
        <v>1.7227623260746991</v>
      </c>
      <c r="K3943" s="2">
        <f t="shared" si="680"/>
        <v>154.15856510887951</v>
      </c>
      <c r="L3943" s="2">
        <f>DEGREES(ASIN((((COS(RADIANS('PV model'!$B$2))*COS(RADIANS(H3943))*COS(RADIANS(K3943)))+(SIN(RADIANS('PV model'!$B$2))*SIN(RADIANS(H3943)))))))</f>
        <v>-8.1934733892947165</v>
      </c>
      <c r="M3943" s="3">
        <f t="shared" si="676"/>
        <v>0</v>
      </c>
      <c r="N3943" s="2">
        <f t="shared" si="681"/>
        <v>23.860901190120071</v>
      </c>
      <c r="O3943" s="2">
        <f>IF('PV model'!$B$2&gt;0, 180-N3943,IF('PV model'!$B$2&lt;0,0-N3943,N3943))</f>
        <v>156.13909880987993</v>
      </c>
      <c r="P3943" s="2">
        <f>ABS(O3943-'PV model'!$B$5)</f>
        <v>48.860901190120074</v>
      </c>
      <c r="Q3943" s="3">
        <f t="shared" si="677"/>
        <v>98.193473389294724</v>
      </c>
      <c r="R3943" s="3">
        <f t="shared" si="682"/>
        <v>0</v>
      </c>
      <c r="S3943" s="3">
        <f t="shared" si="678"/>
        <v>0</v>
      </c>
      <c r="T3943" s="3">
        <f>(0.5*(1-COS(RADIANS(90-$X$3)))*(D3943+E3943)*'PV model'!$B$4)</f>
        <v>0</v>
      </c>
      <c r="U3943" s="3">
        <f t="shared" si="683"/>
        <v>0</v>
      </c>
      <c r="V3943" s="3">
        <f>('PV model'!$B$13*(U3943/1000)*(1-'PV model'!$B$14*((20+C3943)-25))*'PV model'!$B$10)/'PV model'!$B$12</f>
        <v>0</v>
      </c>
    </row>
    <row r="3944" spans="1:22" x14ac:dyDescent="0.2">
      <c r="A3944" s="10">
        <f t="shared" si="686"/>
        <v>165</v>
      </c>
      <c r="B3944" s="10">
        <f t="shared" si="684"/>
        <v>3</v>
      </c>
      <c r="C3944" s="23">
        <v>10.199999999999999</v>
      </c>
      <c r="D3944" s="24">
        <v>0</v>
      </c>
      <c r="E3944" s="24">
        <v>0</v>
      </c>
      <c r="F3944" s="48"/>
      <c r="G3944" s="48"/>
      <c r="H3944" s="1">
        <f t="shared" si="685"/>
        <v>23.2819934358224</v>
      </c>
      <c r="I3944" s="1">
        <f t="shared" si="679"/>
        <v>-3.426043551805602E-2</v>
      </c>
      <c r="J3944" s="4">
        <f>B3944+('PV model'!$B$3/15)+(I3944/60)</f>
        <v>2.7227623260746987</v>
      </c>
      <c r="K3944" s="2">
        <f t="shared" si="680"/>
        <v>139.15856510887951</v>
      </c>
      <c r="L3944" s="2">
        <f>DEGREES(ASIN((((COS(RADIANS('PV model'!$B$2))*COS(RADIANS(H3944))*COS(RADIANS(K3944)))+(SIN(RADIANS('PV model'!$B$2))*SIN(RADIANS(H3944)))))))</f>
        <v>-3.8913721497421818</v>
      </c>
      <c r="M3944" s="3">
        <f t="shared" si="676"/>
        <v>0</v>
      </c>
      <c r="N3944" s="2">
        <f t="shared" si="681"/>
        <v>37.020722868500883</v>
      </c>
      <c r="O3944" s="2">
        <f>IF('PV model'!$B$2&gt;0, 180-N3944,IF('PV model'!$B$2&lt;0,0-N3944,N3944))</f>
        <v>142.97927713149912</v>
      </c>
      <c r="P3944" s="2">
        <f>ABS(O3944-'PV model'!$B$5)</f>
        <v>62.020722868500883</v>
      </c>
      <c r="Q3944" s="3">
        <f t="shared" si="677"/>
        <v>93.891372149742182</v>
      </c>
      <c r="R3944" s="3">
        <f t="shared" si="682"/>
        <v>0</v>
      </c>
      <c r="S3944" s="3">
        <f t="shared" si="678"/>
        <v>0</v>
      </c>
      <c r="T3944" s="3">
        <f>(0.5*(1-COS(RADIANS(90-$X$3)))*(D3944+E3944)*'PV model'!$B$4)</f>
        <v>0</v>
      </c>
      <c r="U3944" s="3">
        <f t="shared" si="683"/>
        <v>0</v>
      </c>
      <c r="V3944" s="3">
        <f>('PV model'!$B$13*(U3944/1000)*(1-'PV model'!$B$14*((20+C3944)-25))*'PV model'!$B$10)/'PV model'!$B$12</f>
        <v>0</v>
      </c>
    </row>
    <row r="3945" spans="1:22" x14ac:dyDescent="0.2">
      <c r="A3945" s="10">
        <f t="shared" si="686"/>
        <v>165</v>
      </c>
      <c r="B3945" s="10">
        <f t="shared" si="684"/>
        <v>4</v>
      </c>
      <c r="C3945" s="23">
        <v>10</v>
      </c>
      <c r="D3945" s="24">
        <v>0</v>
      </c>
      <c r="E3945" s="24">
        <v>0.88200000000000001</v>
      </c>
      <c r="F3945" s="48"/>
      <c r="G3945" s="48"/>
      <c r="H3945" s="1">
        <f t="shared" si="685"/>
        <v>23.2819934358224</v>
      </c>
      <c r="I3945" s="1">
        <f t="shared" si="679"/>
        <v>-3.426043551805602E-2</v>
      </c>
      <c r="J3945" s="4">
        <f>B3945+('PV model'!$B$3/15)+(I3945/60)</f>
        <v>3.7227623260746987</v>
      </c>
      <c r="K3945" s="2">
        <f t="shared" si="680"/>
        <v>124.15856510887951</v>
      </c>
      <c r="L3945" s="2">
        <f>DEGREES(ASIN((((COS(RADIANS('PV model'!$B$2))*COS(RADIANS(H3945))*COS(RADIANS(K3945)))+(SIN(RADIANS('PV model'!$B$2))*SIN(RADIANS(H3945)))))))</f>
        <v>1.9260575625376848</v>
      </c>
      <c r="M3945" s="3">
        <f t="shared" si="676"/>
        <v>1.9260575625376848</v>
      </c>
      <c r="N3945" s="2">
        <f t="shared" si="681"/>
        <v>49.511367359466831</v>
      </c>
      <c r="O3945" s="2">
        <f>IF('PV model'!$B$2&gt;0, 180-N3945,IF('PV model'!$B$2&lt;0,0-N3945,N3945))</f>
        <v>130.48863264053318</v>
      </c>
      <c r="P3945" s="2">
        <f>ABS(O3945-'PV model'!$B$5)</f>
        <v>74.511367359466817</v>
      </c>
      <c r="Q3945" s="3">
        <f t="shared" si="677"/>
        <v>88.073942437462321</v>
      </c>
      <c r="R3945" s="3">
        <f t="shared" si="682"/>
        <v>0</v>
      </c>
      <c r="S3945" s="3">
        <f t="shared" si="678"/>
        <v>0.88200000000000001</v>
      </c>
      <c r="T3945" s="3">
        <f>(0.5*(1-COS(RADIANS(90-$X$3)))*(D3945+E3945)*'PV model'!$B$4)</f>
        <v>0</v>
      </c>
      <c r="U3945" s="3">
        <f t="shared" si="683"/>
        <v>0.88200000000000001</v>
      </c>
      <c r="V3945" s="3">
        <f>('PV model'!$B$13*(U3945/1000)*(1-'PV model'!$B$14*((20+C3945)-25))*'PV model'!$B$10)/'PV model'!$B$12</f>
        <v>8.6401425599999984E-2</v>
      </c>
    </row>
    <row r="3946" spans="1:22" x14ac:dyDescent="0.2">
      <c r="A3946" s="10">
        <f t="shared" si="686"/>
        <v>165</v>
      </c>
      <c r="B3946" s="10">
        <f t="shared" si="684"/>
        <v>5</v>
      </c>
      <c r="C3946" s="23">
        <v>10.3</v>
      </c>
      <c r="D3946" s="24">
        <v>0</v>
      </c>
      <c r="E3946" s="24">
        <v>23.814</v>
      </c>
      <c r="F3946" s="48"/>
      <c r="G3946" s="48"/>
      <c r="H3946" s="1">
        <f t="shared" si="685"/>
        <v>23.2819934358224</v>
      </c>
      <c r="I3946" s="1">
        <f t="shared" si="679"/>
        <v>-3.426043551805602E-2</v>
      </c>
      <c r="J3946" s="4">
        <f>B3946+('PV model'!$B$3/15)+(I3946/60)</f>
        <v>4.7227623260746991</v>
      </c>
      <c r="K3946" s="2">
        <f t="shared" si="680"/>
        <v>109.15856510887951</v>
      </c>
      <c r="L3946" s="2">
        <f>DEGREES(ASIN((((COS(RADIANS('PV model'!$B$2))*COS(RADIANS(H3946))*COS(RADIANS(K3946)))+(SIN(RADIANS('PV model'!$B$2))*SIN(RADIANS(H3946)))))))</f>
        <v>8.9163777357613743</v>
      </c>
      <c r="M3946" s="3">
        <f t="shared" si="676"/>
        <v>8.9163777357613743</v>
      </c>
      <c r="N3946" s="2">
        <f t="shared" si="681"/>
        <v>61.438984312241345</v>
      </c>
      <c r="O3946" s="2">
        <f>IF('PV model'!$B$2&gt;0, 180-N3946,IF('PV model'!$B$2&lt;0,0-N3946,N3946))</f>
        <v>118.56101568775865</v>
      </c>
      <c r="P3946" s="2">
        <f>ABS(O3946-'PV model'!$B$5)</f>
        <v>86.438984312241345</v>
      </c>
      <c r="Q3946" s="3">
        <f t="shared" si="677"/>
        <v>81.083622264238628</v>
      </c>
      <c r="R3946" s="3">
        <f t="shared" si="682"/>
        <v>0</v>
      </c>
      <c r="S3946" s="3">
        <f t="shared" si="678"/>
        <v>23.814</v>
      </c>
      <c r="T3946" s="3">
        <f>(0.5*(1-COS(RADIANS(90-$X$3)))*(D3946+E3946)*'PV model'!$B$4)</f>
        <v>0</v>
      </c>
      <c r="U3946" s="3">
        <f t="shared" si="683"/>
        <v>23.814</v>
      </c>
      <c r="V3946" s="3">
        <f>('PV model'!$B$13*(U3946/1000)*(1-'PV model'!$B$14*((20+C3946)-25))*'PV model'!$B$10)/'PV model'!$B$12</f>
        <v>2.3299819542719997</v>
      </c>
    </row>
    <row r="3947" spans="1:22" x14ac:dyDescent="0.2">
      <c r="A3947" s="10">
        <f t="shared" si="686"/>
        <v>165</v>
      </c>
      <c r="B3947" s="10">
        <f t="shared" si="684"/>
        <v>6</v>
      </c>
      <c r="C3947" s="23">
        <v>11.7</v>
      </c>
      <c r="D3947" s="24">
        <v>187.44914999999997</v>
      </c>
      <c r="E3947" s="24">
        <v>74.087999999999994</v>
      </c>
      <c r="F3947" s="48"/>
      <c r="G3947" s="48"/>
      <c r="H3947" s="1">
        <f t="shared" si="685"/>
        <v>23.2819934358224</v>
      </c>
      <c r="I3947" s="1">
        <f t="shared" si="679"/>
        <v>-3.426043551805602E-2</v>
      </c>
      <c r="J3947" s="4">
        <f>B3947+('PV model'!$B$3/15)+(I3947/60)</f>
        <v>5.7227623260746991</v>
      </c>
      <c r="K3947" s="2">
        <f t="shared" si="680"/>
        <v>94.158565108879515</v>
      </c>
      <c r="L3947" s="2">
        <f>DEGREES(ASIN((((COS(RADIANS('PV model'!$B$2))*COS(RADIANS(H3947))*COS(RADIANS(K3947)))+(SIN(RADIANS('PV model'!$B$2))*SIN(RADIANS(H3947)))))))</f>
        <v>16.738980479777641</v>
      </c>
      <c r="M3947" s="3">
        <f t="shared" si="676"/>
        <v>16.738980479777641</v>
      </c>
      <c r="N3947" s="2">
        <f t="shared" si="681"/>
        <v>73.075712586964414</v>
      </c>
      <c r="O3947" s="2">
        <f>IF('PV model'!$B$2&gt;0, 180-N3947,IF('PV model'!$B$2&lt;0,0-N3947,N3947))</f>
        <v>106.92428741303559</v>
      </c>
      <c r="P3947" s="2">
        <f>ABS(O3947-'PV model'!$B$5)</f>
        <v>98.075712586964414</v>
      </c>
      <c r="Q3947" s="3">
        <f t="shared" si="677"/>
        <v>73.261019520222362</v>
      </c>
      <c r="R3947" s="3">
        <f t="shared" si="682"/>
        <v>187.44914999999986</v>
      </c>
      <c r="S3947" s="3">
        <f t="shared" si="678"/>
        <v>91.905103029598934</v>
      </c>
      <c r="T3947" s="3">
        <f>(0.5*(1-COS(RADIANS(90-$X$3)))*(D3947+E3947)*'PV model'!$B$4)</f>
        <v>0</v>
      </c>
      <c r="U3947" s="3">
        <f t="shared" si="683"/>
        <v>279.35425302959879</v>
      </c>
      <c r="V3947" s="3">
        <f>('PV model'!$B$13*(U3947/1000)*(1-'PV model'!$B$14*((20+C3947)-25))*'PV model'!$B$10)/'PV model'!$B$12</f>
        <v>27.175881202478617</v>
      </c>
    </row>
    <row r="3948" spans="1:22" x14ac:dyDescent="0.2">
      <c r="A3948" s="10">
        <f t="shared" si="686"/>
        <v>165</v>
      </c>
      <c r="B3948" s="10">
        <f t="shared" si="684"/>
        <v>7</v>
      </c>
      <c r="C3948" s="23">
        <v>12.4</v>
      </c>
      <c r="D3948" s="24">
        <v>419.79629999999997</v>
      </c>
      <c r="E3948" s="24">
        <v>104.07600000000001</v>
      </c>
      <c r="F3948" s="48"/>
      <c r="G3948" s="48"/>
      <c r="H3948" s="1">
        <f t="shared" si="685"/>
        <v>23.2819934358224</v>
      </c>
      <c r="I3948" s="1">
        <f t="shared" si="679"/>
        <v>-3.426043551805602E-2</v>
      </c>
      <c r="J3948" s="4">
        <f>B3948+('PV model'!$B$3/15)+(I3948/60)</f>
        <v>6.7227623260746991</v>
      </c>
      <c r="K3948" s="2">
        <f t="shared" si="680"/>
        <v>79.158565108879515</v>
      </c>
      <c r="L3948" s="2">
        <f>DEGREES(ASIN((((COS(RADIANS('PV model'!$B$2))*COS(RADIANS(H3948))*COS(RADIANS(K3948)))+(SIN(RADIANS('PV model'!$B$2))*SIN(RADIANS(H3948)))))))</f>
        <v>25.062244921367839</v>
      </c>
      <c r="M3948" s="3">
        <f t="shared" si="676"/>
        <v>25.062244921367839</v>
      </c>
      <c r="N3948" s="2">
        <f t="shared" si="681"/>
        <v>84.838880332237295</v>
      </c>
      <c r="O3948" s="2">
        <f>IF('PV model'!$B$2&gt;0, 180-N3948,IF('PV model'!$B$2&lt;0,0-N3948,N3948))</f>
        <v>95.161119667762705</v>
      </c>
      <c r="P3948" s="2">
        <f>ABS(O3948-'PV model'!$B$5)</f>
        <v>109.8388803322373</v>
      </c>
      <c r="Q3948" s="3">
        <f t="shared" si="677"/>
        <v>64.937755078632165</v>
      </c>
      <c r="R3948" s="3">
        <f t="shared" si="682"/>
        <v>419.79629999999997</v>
      </c>
      <c r="S3948" s="3">
        <f t="shared" si="678"/>
        <v>137.34563774533217</v>
      </c>
      <c r="T3948" s="3">
        <f>(0.5*(1-COS(RADIANS(90-$X$3)))*(D3948+E3948)*'PV model'!$B$4)</f>
        <v>0</v>
      </c>
      <c r="U3948" s="3">
        <f t="shared" si="683"/>
        <v>557.14193774533214</v>
      </c>
      <c r="V3948" s="3">
        <f>('PV model'!$B$13*(U3948/1000)*(1-'PV model'!$B$14*((20+C3948)-25))*'PV model'!$B$10)/'PV model'!$B$12</f>
        <v>54.043427617351512</v>
      </c>
    </row>
    <row r="3949" spans="1:22" x14ac:dyDescent="0.2">
      <c r="A3949" s="10">
        <f t="shared" si="686"/>
        <v>165</v>
      </c>
      <c r="B3949" s="10">
        <f t="shared" si="684"/>
        <v>8</v>
      </c>
      <c r="C3949" s="23">
        <v>13</v>
      </c>
      <c r="D3949" s="24">
        <v>418.67385000000002</v>
      </c>
      <c r="E3949" s="24">
        <v>150.822</v>
      </c>
      <c r="F3949" s="48"/>
      <c r="G3949" s="48"/>
      <c r="H3949" s="1">
        <f t="shared" si="685"/>
        <v>23.2819934358224</v>
      </c>
      <c r="I3949" s="1">
        <f t="shared" si="679"/>
        <v>-3.426043551805602E-2</v>
      </c>
      <c r="J3949" s="4">
        <f>B3949+('PV model'!$B$3/15)+(I3949/60)</f>
        <v>7.7227623260746991</v>
      </c>
      <c r="K3949" s="2">
        <f t="shared" si="680"/>
        <v>64.158565108879515</v>
      </c>
      <c r="L3949" s="2">
        <f>DEGREES(ASIN((((COS(RADIANS('PV model'!$B$2))*COS(RADIANS(H3949))*COS(RADIANS(K3949)))+(SIN(RADIANS('PV model'!$B$2))*SIN(RADIANS(H3949)))))))</f>
        <v>33.540345820399182</v>
      </c>
      <c r="M3949" s="3">
        <f t="shared" si="676"/>
        <v>33.540345820399182</v>
      </c>
      <c r="N3949" s="2">
        <f t="shared" si="681"/>
        <v>82.687059082557553</v>
      </c>
      <c r="O3949" s="2">
        <f>IF('PV model'!$B$2&gt;0, 180-N3949,IF('PV model'!$B$2&lt;0,0-N3949,N3949))</f>
        <v>97.312940917442447</v>
      </c>
      <c r="P3949" s="2">
        <f>ABS(O3949-'PV model'!$B$5)</f>
        <v>107.68705908255755</v>
      </c>
      <c r="Q3949" s="3">
        <f t="shared" si="677"/>
        <v>56.459654179600818</v>
      </c>
      <c r="R3949" s="3">
        <f t="shared" si="682"/>
        <v>418.67385000000002</v>
      </c>
      <c r="S3949" s="3">
        <f t="shared" si="678"/>
        <v>204.48019042310366</v>
      </c>
      <c r="T3949" s="3">
        <f>(0.5*(1-COS(RADIANS(90-$X$3)))*(D3949+E3949)*'PV model'!$B$4)</f>
        <v>0</v>
      </c>
      <c r="U3949" s="3">
        <f t="shared" si="683"/>
        <v>623.15404042310365</v>
      </c>
      <c r="V3949" s="3">
        <f>('PV model'!$B$13*(U3949/1000)*(1-'PV model'!$B$14*((20+C3949)-25))*'PV model'!$B$10)/'PV model'!$B$12</f>
        <v>60.297182588511248</v>
      </c>
    </row>
    <row r="3950" spans="1:22" x14ac:dyDescent="0.2">
      <c r="A3950" s="10">
        <f t="shared" si="686"/>
        <v>165</v>
      </c>
      <c r="B3950" s="10">
        <f t="shared" si="684"/>
        <v>9</v>
      </c>
      <c r="C3950" s="23">
        <v>13.5</v>
      </c>
      <c r="D3950" s="24">
        <v>472.55144999999999</v>
      </c>
      <c r="E3950" s="24">
        <v>196.68600000000001</v>
      </c>
      <c r="F3950" s="48"/>
      <c r="G3950" s="48"/>
      <c r="H3950" s="1">
        <f t="shared" si="685"/>
        <v>23.2819934358224</v>
      </c>
      <c r="I3950" s="1">
        <f t="shared" si="679"/>
        <v>-3.426043551805602E-2</v>
      </c>
      <c r="J3950" s="4">
        <f>B3950+('PV model'!$B$3/15)+(I3950/60)</f>
        <v>8.7227623260746991</v>
      </c>
      <c r="K3950" s="2">
        <f t="shared" si="680"/>
        <v>49.158565108879515</v>
      </c>
      <c r="L3950" s="2">
        <f>DEGREES(ASIN((((COS(RADIANS('PV model'!$B$2))*COS(RADIANS(H3950))*COS(RADIANS(K3950)))+(SIN(RADIANS('PV model'!$B$2))*SIN(RADIANS(H3950)))))))</f>
        <v>41.758368528125779</v>
      </c>
      <c r="M3950" s="3">
        <f t="shared" si="676"/>
        <v>41.758368528125779</v>
      </c>
      <c r="N3950" s="2">
        <f t="shared" si="681"/>
        <v>68.681972143888345</v>
      </c>
      <c r="O3950" s="2">
        <f>IF('PV model'!$B$2&gt;0, 180-N3950,IF('PV model'!$B$2&lt;0,0-N3950,N3950))</f>
        <v>111.31802785611166</v>
      </c>
      <c r="P3950" s="2">
        <f>ABS(O3950-'PV model'!$B$5)</f>
        <v>93.681972143888345</v>
      </c>
      <c r="Q3950" s="3">
        <f t="shared" si="677"/>
        <v>48.241631471874214</v>
      </c>
      <c r="R3950" s="3">
        <f t="shared" si="682"/>
        <v>472.55145000000005</v>
      </c>
      <c r="S3950" s="3">
        <f t="shared" si="678"/>
        <v>266.8802013647055</v>
      </c>
      <c r="T3950" s="3">
        <f>(0.5*(1-COS(RADIANS(90-$X$3)))*(D3950+E3950)*'PV model'!$B$4)</f>
        <v>0</v>
      </c>
      <c r="U3950" s="3">
        <f t="shared" si="683"/>
        <v>739.43165136470554</v>
      </c>
      <c r="V3950" s="3">
        <f>('PV model'!$B$13*(U3950/1000)*(1-'PV model'!$B$14*((20+C3950)-25))*'PV model'!$B$10)/'PV model'!$B$12</f>
        <v>71.400525882821825</v>
      </c>
    </row>
    <row r="3951" spans="1:22" x14ac:dyDescent="0.2">
      <c r="A3951" s="10">
        <f t="shared" si="686"/>
        <v>165</v>
      </c>
      <c r="B3951" s="10">
        <f t="shared" si="684"/>
        <v>10</v>
      </c>
      <c r="C3951" s="23">
        <v>14.7</v>
      </c>
      <c r="D3951" s="24">
        <v>665.61284999999998</v>
      </c>
      <c r="E3951" s="24">
        <v>189.63</v>
      </c>
      <c r="F3951" s="48"/>
      <c r="G3951" s="48"/>
      <c r="H3951" s="1">
        <f t="shared" si="685"/>
        <v>23.2819934358224</v>
      </c>
      <c r="I3951" s="1">
        <f t="shared" si="679"/>
        <v>-3.426043551805602E-2</v>
      </c>
      <c r="J3951" s="4">
        <f>B3951+('PV model'!$B$3/15)+(I3951/60)</f>
        <v>9.7227623260746991</v>
      </c>
      <c r="K3951" s="2">
        <f t="shared" si="680"/>
        <v>34.158565108879515</v>
      </c>
      <c r="L3951" s="2">
        <f>DEGREES(ASIN((((COS(RADIANS('PV model'!$B$2))*COS(RADIANS(H3951))*COS(RADIANS(K3951)))+(SIN(RADIANS('PV model'!$B$2))*SIN(RADIANS(H3951)))))))</f>
        <v>49.136445696560074</v>
      </c>
      <c r="M3951" s="3">
        <f t="shared" si="676"/>
        <v>49.136445696560074</v>
      </c>
      <c r="N3951" s="2">
        <f t="shared" si="681"/>
        <v>52.028445089650745</v>
      </c>
      <c r="O3951" s="2">
        <f>IF('PV model'!$B$2&gt;0, 180-N3951,IF('PV model'!$B$2&lt;0,0-N3951,N3951))</f>
        <v>127.97155491034925</v>
      </c>
      <c r="P3951" s="2">
        <f>ABS(O3951-'PV model'!$B$5)</f>
        <v>77.028445089650745</v>
      </c>
      <c r="Q3951" s="3">
        <f t="shared" si="677"/>
        <v>40.863554303439926</v>
      </c>
      <c r="R3951" s="3">
        <f t="shared" si="682"/>
        <v>665.61285000000009</v>
      </c>
      <c r="S3951" s="3">
        <f t="shared" si="678"/>
        <v>255.24003817530317</v>
      </c>
      <c r="T3951" s="3">
        <f>(0.5*(1-COS(RADIANS(90-$X$3)))*(D3951+E3951)*'PV model'!$B$4)</f>
        <v>0</v>
      </c>
      <c r="U3951" s="3">
        <f t="shared" si="683"/>
        <v>920.85288817530329</v>
      </c>
      <c r="V3951" s="3">
        <f>('PV model'!$B$13*(U3951/1000)*(1-'PV model'!$B$14*((20+C3951)-25))*'PV model'!$B$10)/'PV model'!$B$12</f>
        <v>88.476974659565585</v>
      </c>
    </row>
    <row r="3952" spans="1:22" x14ac:dyDescent="0.2">
      <c r="A3952" s="10">
        <f t="shared" si="686"/>
        <v>165</v>
      </c>
      <c r="B3952" s="10">
        <f t="shared" si="684"/>
        <v>11</v>
      </c>
      <c r="C3952" s="23">
        <v>15.6</v>
      </c>
      <c r="D3952" s="24">
        <v>750.91904999999997</v>
      </c>
      <c r="E3952" s="24">
        <v>176.4</v>
      </c>
      <c r="F3952" s="48"/>
      <c r="G3952" s="48"/>
      <c r="H3952" s="1">
        <f t="shared" si="685"/>
        <v>23.2819934358224</v>
      </c>
      <c r="I3952" s="1">
        <f t="shared" si="679"/>
        <v>-3.426043551805602E-2</v>
      </c>
      <c r="J3952" s="4">
        <f>B3952+('PV model'!$B$3/15)+(I3952/60)</f>
        <v>10.722762326074699</v>
      </c>
      <c r="K3952" s="2">
        <f t="shared" si="680"/>
        <v>19.158565108879515</v>
      </c>
      <c r="L3952" s="2">
        <f>DEGREES(ASIN((((COS(RADIANS('PV model'!$B$2))*COS(RADIANS(H3952))*COS(RADIANS(K3952)))+(SIN(RADIANS('PV model'!$B$2))*SIN(RADIANS(H3952)))))))</f>
        <v>54.806389180363766</v>
      </c>
      <c r="M3952" s="3">
        <f t="shared" si="676"/>
        <v>54.806389180363766</v>
      </c>
      <c r="N3952" s="2">
        <f t="shared" si="681"/>
        <v>31.537595981166366</v>
      </c>
      <c r="O3952" s="2">
        <f>IF('PV model'!$B$2&gt;0, 180-N3952,IF('PV model'!$B$2&lt;0,0-N3952,N3952))</f>
        <v>148.46240401883364</v>
      </c>
      <c r="P3952" s="2">
        <f>ABS(O3952-'PV model'!$B$5)</f>
        <v>56.537595981166362</v>
      </c>
      <c r="Q3952" s="3">
        <f t="shared" si="677"/>
        <v>35.193610819636227</v>
      </c>
      <c r="R3952" s="3">
        <f t="shared" si="682"/>
        <v>750.91904999999997</v>
      </c>
      <c r="S3952" s="3">
        <f t="shared" si="678"/>
        <v>231.89542453122706</v>
      </c>
      <c r="T3952" s="3">
        <f>(0.5*(1-COS(RADIANS(90-$X$3)))*(D3952+E3952)*'PV model'!$B$4)</f>
        <v>0</v>
      </c>
      <c r="U3952" s="3">
        <f t="shared" si="683"/>
        <v>982.81447453122701</v>
      </c>
      <c r="V3952" s="3">
        <f>('PV model'!$B$13*(U3952/1000)*(1-'PV model'!$B$14*((20+C3952)-25))*'PV model'!$B$10)/'PV model'!$B$12</f>
        <v>94.076668355477864</v>
      </c>
    </row>
    <row r="3953" spans="1:22" x14ac:dyDescent="0.2">
      <c r="A3953" s="10">
        <f t="shared" si="686"/>
        <v>165</v>
      </c>
      <c r="B3953" s="10">
        <f t="shared" si="684"/>
        <v>12</v>
      </c>
      <c r="C3953" s="23">
        <v>15.9</v>
      </c>
      <c r="D3953" s="24">
        <v>763.26599999999996</v>
      </c>
      <c r="E3953" s="24">
        <v>190.512</v>
      </c>
      <c r="F3953" s="48"/>
      <c r="G3953" s="48"/>
      <c r="H3953" s="1">
        <f t="shared" si="685"/>
        <v>23.2819934358224</v>
      </c>
      <c r="I3953" s="1">
        <f t="shared" si="679"/>
        <v>-3.426043551805602E-2</v>
      </c>
      <c r="J3953" s="4">
        <f>B3953+('PV model'!$B$3/15)+(I3953/60)</f>
        <v>11.722762326074699</v>
      </c>
      <c r="K3953" s="2">
        <f t="shared" si="680"/>
        <v>4.1585651088795128</v>
      </c>
      <c r="L3953" s="2">
        <f>DEGREES(ASIN((((COS(RADIANS('PV model'!$B$2))*COS(RADIANS(H3953))*COS(RADIANS(K3953)))+(SIN(RADIANS('PV model'!$B$2))*SIN(RADIANS(H3953)))))))</f>
        <v>57.635080822284259</v>
      </c>
      <c r="M3953" s="3">
        <f t="shared" si="676"/>
        <v>57.635080822284259</v>
      </c>
      <c r="N3953" s="2">
        <f t="shared" si="681"/>
        <v>7.1482012243584956</v>
      </c>
      <c r="O3953" s="2">
        <f>IF('PV model'!$B$2&gt;0, 180-N3953,IF('PV model'!$B$2&lt;0,0-N3953,N3953))</f>
        <v>172.8517987756415</v>
      </c>
      <c r="P3953" s="2">
        <f>ABS(O3953-'PV model'!$B$5)</f>
        <v>32.148201224358502</v>
      </c>
      <c r="Q3953" s="3">
        <f t="shared" si="677"/>
        <v>32.364919177715741</v>
      </c>
      <c r="R3953" s="3">
        <f t="shared" si="682"/>
        <v>763.26599999999996</v>
      </c>
      <c r="S3953" s="3">
        <f t="shared" si="678"/>
        <v>246.2616056589664</v>
      </c>
      <c r="T3953" s="3">
        <f>(0.5*(1-COS(RADIANS(90-$X$3)))*(D3953+E3953)*'PV model'!$B$4)</f>
        <v>0</v>
      </c>
      <c r="U3953" s="3">
        <f t="shared" si="683"/>
        <v>1009.5276056589664</v>
      </c>
      <c r="V3953" s="3">
        <f>('PV model'!$B$13*(U3953/1000)*(1-'PV model'!$B$14*((20+C3953)-25))*'PV model'!$B$10)/'PV model'!$B$12</f>
        <v>96.512599717141455</v>
      </c>
    </row>
    <row r="3954" spans="1:22" x14ac:dyDescent="0.2">
      <c r="A3954" s="10">
        <f t="shared" si="686"/>
        <v>165</v>
      </c>
      <c r="B3954" s="10">
        <f t="shared" si="684"/>
        <v>13</v>
      </c>
      <c r="C3954" s="23">
        <v>16.100000000000001</v>
      </c>
      <c r="D3954" s="24">
        <v>765.51089999999999</v>
      </c>
      <c r="E3954" s="24">
        <v>194.04</v>
      </c>
      <c r="F3954" s="48"/>
      <c r="G3954" s="48"/>
      <c r="H3954" s="1">
        <f t="shared" si="685"/>
        <v>23.2819934358224</v>
      </c>
      <c r="I3954" s="1">
        <f t="shared" si="679"/>
        <v>-3.426043551805602E-2</v>
      </c>
      <c r="J3954" s="4">
        <f>B3954+('PV model'!$B$3/15)+(I3954/60)</f>
        <v>12.722762326074699</v>
      </c>
      <c r="K3954" s="2">
        <f t="shared" si="680"/>
        <v>-10.841434891120487</v>
      </c>
      <c r="L3954" s="2">
        <f>DEGREES(ASIN((((COS(RADIANS('PV model'!$B$2))*COS(RADIANS(H3954))*COS(RADIANS(K3954)))+(SIN(RADIANS('PV model'!$B$2))*SIN(RADIANS(H3954)))))))</f>
        <v>56.797388557719501</v>
      </c>
      <c r="M3954" s="3">
        <f t="shared" si="676"/>
        <v>56.797388557719501</v>
      </c>
      <c r="N3954" s="2">
        <f t="shared" si="681"/>
        <v>-18.391797261683433</v>
      </c>
      <c r="O3954" s="2">
        <f>IF('PV model'!$B$2&gt;0, 180-N3954,IF('PV model'!$B$2&lt;0,0-N3954,N3954))</f>
        <v>198.39179726168342</v>
      </c>
      <c r="P3954" s="2">
        <f>ABS(O3954-'PV model'!$B$5)</f>
        <v>6.608202738316578</v>
      </c>
      <c r="Q3954" s="3">
        <f t="shared" si="677"/>
        <v>33.202611442280499</v>
      </c>
      <c r="R3954" s="3">
        <f t="shared" si="682"/>
        <v>765.51090000000011</v>
      </c>
      <c r="S3954" s="3">
        <f t="shared" si="678"/>
        <v>251.96268941287252</v>
      </c>
      <c r="T3954" s="3">
        <f>(0.5*(1-COS(RADIANS(90-$X$3)))*(D3954+E3954)*'PV model'!$B$4)</f>
        <v>0</v>
      </c>
      <c r="U3954" s="3">
        <f t="shared" si="683"/>
        <v>1017.4735894128726</v>
      </c>
      <c r="V3954" s="3">
        <f>('PV model'!$B$13*(U3954/1000)*(1-'PV model'!$B$14*((20+C3954)-25))*'PV model'!$B$10)/'PV model'!$B$12</f>
        <v>97.190884293812374</v>
      </c>
    </row>
    <row r="3955" spans="1:22" x14ac:dyDescent="0.2">
      <c r="A3955" s="10">
        <f t="shared" si="686"/>
        <v>165</v>
      </c>
      <c r="B3955" s="10">
        <f t="shared" si="684"/>
        <v>14</v>
      </c>
      <c r="C3955" s="23">
        <v>16.7</v>
      </c>
      <c r="D3955" s="24">
        <v>762.14355</v>
      </c>
      <c r="E3955" s="24">
        <v>186.98400000000001</v>
      </c>
      <c r="F3955" s="48"/>
      <c r="G3955" s="48"/>
      <c r="H3955" s="1">
        <f t="shared" si="685"/>
        <v>23.2819934358224</v>
      </c>
      <c r="I3955" s="1">
        <f t="shared" si="679"/>
        <v>-3.426043551805602E-2</v>
      </c>
      <c r="J3955" s="4">
        <f>B3955+('PV model'!$B$3/15)+(I3955/60)</f>
        <v>13.722762326074699</v>
      </c>
      <c r="K3955" s="2">
        <f t="shared" si="680"/>
        <v>-25.841434891120485</v>
      </c>
      <c r="L3955" s="2">
        <f>DEGREES(ASIN((((COS(RADIANS('PV model'!$B$2))*COS(RADIANS(H3955))*COS(RADIANS(K3955)))+(SIN(RADIANS('PV model'!$B$2))*SIN(RADIANS(H3955)))))))</f>
        <v>52.56083060910931</v>
      </c>
      <c r="M3955" s="3">
        <f t="shared" si="676"/>
        <v>52.56083060910931</v>
      </c>
      <c r="N3955" s="2">
        <f t="shared" si="681"/>
        <v>-41.194836917130431</v>
      </c>
      <c r="O3955" s="2">
        <f>IF('PV model'!$B$2&gt;0, 180-N3955,IF('PV model'!$B$2&lt;0,0-N3955,N3955))</f>
        <v>221.19483691713043</v>
      </c>
      <c r="P3955" s="2">
        <f>ABS(O3955-'PV model'!$B$5)</f>
        <v>16.194836917130431</v>
      </c>
      <c r="Q3955" s="3">
        <f t="shared" si="677"/>
        <v>37.439169390890683</v>
      </c>
      <c r="R3955" s="3">
        <f t="shared" si="682"/>
        <v>762.14355</v>
      </c>
      <c r="S3955" s="3">
        <f t="shared" si="678"/>
        <v>248.53687979737572</v>
      </c>
      <c r="T3955" s="3">
        <f>(0.5*(1-COS(RADIANS(90-$X$3)))*(D3955+E3955)*'PV model'!$B$4)</f>
        <v>0</v>
      </c>
      <c r="U3955" s="3">
        <f t="shared" si="683"/>
        <v>1010.6804297973757</v>
      </c>
      <c r="V3955" s="3">
        <f>('PV model'!$B$13*(U3955/1000)*(1-'PV model'!$B$14*((20+C3955)-25))*'PV model'!$B$10)/'PV model'!$B$12</f>
        <v>96.299523344858528</v>
      </c>
    </row>
    <row r="3956" spans="1:22" x14ac:dyDescent="0.2">
      <c r="A3956" s="10">
        <f t="shared" si="686"/>
        <v>165</v>
      </c>
      <c r="B3956" s="10">
        <f t="shared" si="684"/>
        <v>15</v>
      </c>
      <c r="C3956" s="23">
        <v>16</v>
      </c>
      <c r="D3956" s="24">
        <v>822.7558499999999</v>
      </c>
      <c r="E3956" s="24">
        <v>150.822</v>
      </c>
      <c r="F3956" s="48"/>
      <c r="G3956" s="48"/>
      <c r="H3956" s="1">
        <f t="shared" si="685"/>
        <v>23.2819934358224</v>
      </c>
      <c r="I3956" s="1">
        <f t="shared" si="679"/>
        <v>-3.426043551805602E-2</v>
      </c>
      <c r="J3956" s="4">
        <f>B3956+('PV model'!$B$3/15)+(I3956/60)</f>
        <v>14.722762326074699</v>
      </c>
      <c r="K3956" s="2">
        <f t="shared" si="680"/>
        <v>-40.841434891120485</v>
      </c>
      <c r="L3956" s="2">
        <f>DEGREES(ASIN((((COS(RADIANS('PV model'!$B$2))*COS(RADIANS(H3956))*COS(RADIANS(K3956)))+(SIN(RADIANS('PV model'!$B$2))*SIN(RADIANS(H3956)))))))</f>
        <v>46.00068285935383</v>
      </c>
      <c r="M3956" s="3">
        <f t="shared" si="676"/>
        <v>46.00068285935383</v>
      </c>
      <c r="N3956" s="2">
        <f t="shared" si="681"/>
        <v>-59.857008841855716</v>
      </c>
      <c r="O3956" s="2">
        <f>IF('PV model'!$B$2&gt;0, 180-N3956,IF('PV model'!$B$2&lt;0,0-N3956,N3956))</f>
        <v>239.8570088418557</v>
      </c>
      <c r="P3956" s="2">
        <f>ABS(O3956-'PV model'!$B$5)</f>
        <v>34.857008841855702</v>
      </c>
      <c r="Q3956" s="3">
        <f t="shared" si="677"/>
        <v>43.99931714064617</v>
      </c>
      <c r="R3956" s="3">
        <f t="shared" si="682"/>
        <v>822.75585000000001</v>
      </c>
      <c r="S3956" s="3">
        <f t="shared" si="678"/>
        <v>206.78153563872451</v>
      </c>
      <c r="T3956" s="3">
        <f>(0.5*(1-COS(RADIANS(90-$X$3)))*(D3956+E3956)*'PV model'!$B$4)</f>
        <v>0</v>
      </c>
      <c r="U3956" s="3">
        <f t="shared" si="683"/>
        <v>1029.5373856387246</v>
      </c>
      <c r="V3956" s="3">
        <f>('PV model'!$B$13*(U3956/1000)*(1-'PV model'!$B$14*((20+C3956)-25))*'PV model'!$B$10)/'PV model'!$B$12</f>
        <v>98.384404557435246</v>
      </c>
    </row>
    <row r="3957" spans="1:22" x14ac:dyDescent="0.2">
      <c r="A3957" s="10">
        <f t="shared" si="686"/>
        <v>165</v>
      </c>
      <c r="B3957" s="10">
        <f t="shared" si="684"/>
        <v>16</v>
      </c>
      <c r="C3957" s="23">
        <v>15.9</v>
      </c>
      <c r="D3957" s="24">
        <v>814.89870000000008</v>
      </c>
      <c r="E3957" s="24">
        <v>119.952</v>
      </c>
      <c r="F3957" s="48"/>
      <c r="G3957" s="48"/>
      <c r="H3957" s="1">
        <f t="shared" si="685"/>
        <v>23.2819934358224</v>
      </c>
      <c r="I3957" s="1">
        <f t="shared" si="679"/>
        <v>-3.426043551805602E-2</v>
      </c>
      <c r="J3957" s="4">
        <f>B3957+('PV model'!$B$3/15)+(I3957/60)</f>
        <v>15.722762326074699</v>
      </c>
      <c r="K3957" s="2">
        <f t="shared" si="680"/>
        <v>-55.841434891120485</v>
      </c>
      <c r="L3957" s="2">
        <f>DEGREES(ASIN((((COS(RADIANS('PV model'!$B$2))*COS(RADIANS(H3957))*COS(RADIANS(K3957)))+(SIN(RADIANS('PV model'!$B$2))*SIN(RADIANS(H3957)))))))</f>
        <v>38.160998078218988</v>
      </c>
      <c r="M3957" s="3">
        <f t="shared" si="676"/>
        <v>38.160998078218988</v>
      </c>
      <c r="N3957" s="2">
        <f t="shared" si="681"/>
        <v>-75.175339838702016</v>
      </c>
      <c r="O3957" s="2">
        <f>IF('PV model'!$B$2&gt;0, 180-N3957,IF('PV model'!$B$2&lt;0,0-N3957,N3957))</f>
        <v>255.17533983870203</v>
      </c>
      <c r="P3957" s="2">
        <f>ABS(O3957-'PV model'!$B$5)</f>
        <v>50.17533983870203</v>
      </c>
      <c r="Q3957" s="3">
        <f t="shared" si="677"/>
        <v>51.839001921781012</v>
      </c>
      <c r="R3957" s="3">
        <f t="shared" si="682"/>
        <v>814.89870000000019</v>
      </c>
      <c r="S3957" s="3">
        <f t="shared" si="678"/>
        <v>166.5082014217918</v>
      </c>
      <c r="T3957" s="3">
        <f>(0.5*(1-COS(RADIANS(90-$X$3)))*(D3957+E3957)*'PV model'!$B$4)</f>
        <v>0</v>
      </c>
      <c r="U3957" s="3">
        <f t="shared" si="683"/>
        <v>981.40690142179199</v>
      </c>
      <c r="V3957" s="3">
        <f>('PV model'!$B$13*(U3957/1000)*(1-'PV model'!$B$14*((20+C3957)-25))*'PV model'!$B$10)/'PV model'!$B$12</f>
        <v>93.824211349559391</v>
      </c>
    </row>
    <row r="3958" spans="1:22" x14ac:dyDescent="0.2">
      <c r="A3958" s="10">
        <f t="shared" si="686"/>
        <v>165</v>
      </c>
      <c r="B3958" s="10">
        <f t="shared" si="684"/>
        <v>17</v>
      </c>
      <c r="C3958" s="23">
        <v>16.100000000000001</v>
      </c>
      <c r="D3958" s="24">
        <v>721.73534999999993</v>
      </c>
      <c r="E3958" s="24">
        <v>116.42399999999999</v>
      </c>
      <c r="F3958" s="48"/>
      <c r="G3958" s="48"/>
      <c r="H3958" s="1">
        <f t="shared" si="685"/>
        <v>23.2819934358224</v>
      </c>
      <c r="I3958" s="1">
        <f t="shared" si="679"/>
        <v>-3.426043551805602E-2</v>
      </c>
      <c r="J3958" s="4">
        <f>B3958+('PV model'!$B$3/15)+(I3958/60)</f>
        <v>16.722762326074697</v>
      </c>
      <c r="K3958" s="2">
        <f t="shared" si="680"/>
        <v>-70.841434891120457</v>
      </c>
      <c r="L3958" s="2">
        <f>DEGREES(ASIN((((COS(RADIANS('PV model'!$B$2))*COS(RADIANS(H3958))*COS(RADIANS(K3958)))+(SIN(RADIANS('PV model'!$B$2))*SIN(RADIANS(H3958)))))))</f>
        <v>29.768066630013998</v>
      </c>
      <c r="M3958" s="3">
        <f t="shared" si="676"/>
        <v>29.768066630013998</v>
      </c>
      <c r="N3958" s="2">
        <f t="shared" si="681"/>
        <v>-88.378352159543169</v>
      </c>
      <c r="O3958" s="2">
        <f>IF('PV model'!$B$2&gt;0, 180-N3958,IF('PV model'!$B$2&lt;0,0-N3958,N3958))</f>
        <v>268.37835215954317</v>
      </c>
      <c r="P3958" s="2">
        <f>ABS(O3958-'PV model'!$B$5)</f>
        <v>63.378352159543169</v>
      </c>
      <c r="Q3958" s="3">
        <f t="shared" si="677"/>
        <v>60.231933369986002</v>
      </c>
      <c r="R3958" s="3">
        <f t="shared" si="682"/>
        <v>721.73535000000004</v>
      </c>
      <c r="S3958" s="3">
        <f t="shared" si="678"/>
        <v>158.20819782615965</v>
      </c>
      <c r="T3958" s="3">
        <f>(0.5*(1-COS(RADIANS(90-$X$3)))*(D3958+E3958)*'PV model'!$B$4)</f>
        <v>0</v>
      </c>
      <c r="U3958" s="3">
        <f t="shared" si="683"/>
        <v>879.94354782615972</v>
      </c>
      <c r="V3958" s="3">
        <f>('PV model'!$B$13*(U3958/1000)*(1-'PV model'!$B$14*((20+C3958)-25))*'PV model'!$B$10)/'PV model'!$B$12</f>
        <v>84.053770468095706</v>
      </c>
    </row>
    <row r="3959" spans="1:22" x14ac:dyDescent="0.2">
      <c r="A3959" s="10">
        <f t="shared" si="686"/>
        <v>165</v>
      </c>
      <c r="B3959" s="10">
        <f t="shared" si="684"/>
        <v>18</v>
      </c>
      <c r="C3959" s="23">
        <v>15</v>
      </c>
      <c r="D3959" s="24">
        <v>222.24510000000001</v>
      </c>
      <c r="E3959" s="24">
        <v>161.40600000000001</v>
      </c>
      <c r="F3959" s="48"/>
      <c r="G3959" s="48"/>
      <c r="H3959" s="1">
        <f t="shared" si="685"/>
        <v>23.2819934358224</v>
      </c>
      <c r="I3959" s="1">
        <f t="shared" si="679"/>
        <v>-3.426043551805602E-2</v>
      </c>
      <c r="J3959" s="4">
        <f>B3959+('PV model'!$B$3/15)+(I3959/60)</f>
        <v>17.722762326074697</v>
      </c>
      <c r="K3959" s="2">
        <f t="shared" si="680"/>
        <v>-85.841434891120457</v>
      </c>
      <c r="L3959" s="2">
        <f>DEGREES(ASIN((((COS(RADIANS('PV model'!$B$2))*COS(RADIANS(H3959))*COS(RADIANS(K3959)))+(SIN(RADIANS('PV model'!$B$2))*SIN(RADIANS(H3959)))))))</f>
        <v>21.313511321852012</v>
      </c>
      <c r="M3959" s="3">
        <f t="shared" si="676"/>
        <v>21.313511321852012</v>
      </c>
      <c r="N3959" s="2">
        <f t="shared" si="681"/>
        <v>-79.549555818716058</v>
      </c>
      <c r="O3959" s="2">
        <f>IF('PV model'!$B$2&gt;0, 180-N3959,IF('PV model'!$B$2&lt;0,0-N3959,N3959))</f>
        <v>259.54955581871604</v>
      </c>
      <c r="P3959" s="2">
        <f>ABS(O3959-'PV model'!$B$5)</f>
        <v>54.549555818716044</v>
      </c>
      <c r="Q3959" s="3">
        <f t="shared" si="677"/>
        <v>68.686488678147981</v>
      </c>
      <c r="R3959" s="3">
        <f t="shared" si="682"/>
        <v>222.24510000000012</v>
      </c>
      <c r="S3959" s="3">
        <f t="shared" si="678"/>
        <v>201.14209190557679</v>
      </c>
      <c r="T3959" s="3">
        <f>(0.5*(1-COS(RADIANS(90-$X$3)))*(D3959+E3959)*'PV model'!$B$4)</f>
        <v>0</v>
      </c>
      <c r="U3959" s="3">
        <f t="shared" si="683"/>
        <v>423.38719190557691</v>
      </c>
      <c r="V3959" s="3">
        <f>('PV model'!$B$13*(U3959/1000)*(1-'PV model'!$B$14*((20+C3959)-25))*'PV model'!$B$10)/'PV model'!$B$12</f>
        <v>40.6289123547662</v>
      </c>
    </row>
    <row r="3960" spans="1:22" x14ac:dyDescent="0.2">
      <c r="A3960" s="10">
        <f t="shared" si="686"/>
        <v>165</v>
      </c>
      <c r="B3960" s="10">
        <f t="shared" si="684"/>
        <v>19</v>
      </c>
      <c r="C3960" s="23">
        <v>14.7</v>
      </c>
      <c r="D3960" s="24">
        <v>96.530699999999996</v>
      </c>
      <c r="E3960" s="24">
        <v>118.18800000000002</v>
      </c>
      <c r="F3960" s="48"/>
      <c r="G3960" s="48"/>
      <c r="H3960" s="1">
        <f t="shared" si="685"/>
        <v>23.2819934358224</v>
      </c>
      <c r="I3960" s="1">
        <f t="shared" si="679"/>
        <v>-3.426043551805602E-2</v>
      </c>
      <c r="J3960" s="4">
        <f>B3960+('PV model'!$B$3/15)+(I3960/60)</f>
        <v>18.722762326074697</v>
      </c>
      <c r="K3960" s="2">
        <f t="shared" si="680"/>
        <v>-100.84143489112046</v>
      </c>
      <c r="L3960" s="2">
        <f>DEGREES(ASIN((((COS(RADIANS('PV model'!$B$2))*COS(RADIANS(H3960))*COS(RADIANS(K3960)))+(SIN(RADIANS('PV model'!$B$2))*SIN(RADIANS(H3960)))))))</f>
        <v>13.172315222378002</v>
      </c>
      <c r="M3960" s="3">
        <f t="shared" si="676"/>
        <v>13.172315222378002</v>
      </c>
      <c r="N3960" s="2">
        <f t="shared" si="681"/>
        <v>-67.903858883040002</v>
      </c>
      <c r="O3960" s="2">
        <f>IF('PV model'!$B$2&gt;0, 180-N3960,IF('PV model'!$B$2&lt;0,0-N3960,N3960))</f>
        <v>247.90385888304002</v>
      </c>
      <c r="P3960" s="2">
        <f>ABS(O3960-'PV model'!$B$5)</f>
        <v>42.903858883040016</v>
      </c>
      <c r="Q3960" s="3">
        <f t="shared" si="677"/>
        <v>76.827684777621997</v>
      </c>
      <c r="R3960" s="3">
        <f t="shared" si="682"/>
        <v>96.530699999999982</v>
      </c>
      <c r="S3960" s="3">
        <f t="shared" si="678"/>
        <v>137.18654283012543</v>
      </c>
      <c r="T3960" s="3">
        <f>(0.5*(1-COS(RADIANS(90-$X$3)))*(D3960+E3960)*'PV model'!$B$4)</f>
        <v>0</v>
      </c>
      <c r="U3960" s="3">
        <f t="shared" si="683"/>
        <v>233.71724283012543</v>
      </c>
      <c r="V3960" s="3">
        <f>('PV model'!$B$13*(U3960/1000)*(1-'PV model'!$B$14*((20+C3960)-25))*'PV model'!$B$10)/'PV model'!$B$12</f>
        <v>22.455915420279322</v>
      </c>
    </row>
    <row r="3961" spans="1:22" x14ac:dyDescent="0.2">
      <c r="A3961" s="10">
        <f t="shared" si="686"/>
        <v>165</v>
      </c>
      <c r="B3961" s="10">
        <f t="shared" si="684"/>
        <v>20</v>
      </c>
      <c r="C3961" s="23">
        <v>13.9</v>
      </c>
      <c r="D3961" s="24">
        <v>112.24499999999999</v>
      </c>
      <c r="E3961" s="24">
        <v>63.504000000000005</v>
      </c>
      <c r="F3961" s="48"/>
      <c r="G3961" s="48"/>
      <c r="H3961" s="1">
        <f t="shared" si="685"/>
        <v>23.2819934358224</v>
      </c>
      <c r="I3961" s="1">
        <f t="shared" si="679"/>
        <v>-3.426043551805602E-2</v>
      </c>
      <c r="J3961" s="4">
        <f>B3961+('PV model'!$B$3/15)+(I3961/60)</f>
        <v>19.722762326074697</v>
      </c>
      <c r="K3961" s="2">
        <f t="shared" si="680"/>
        <v>-115.84143489112046</v>
      </c>
      <c r="L3961" s="2">
        <f>DEGREES(ASIN((((COS(RADIANS('PV model'!$B$2))*COS(RADIANS(H3961))*COS(RADIANS(K3961)))+(SIN(RADIANS('PV model'!$B$2))*SIN(RADIANS(H3961)))))))</f>
        <v>5.6792271645154884</v>
      </c>
      <c r="M3961" s="3">
        <f t="shared" si="676"/>
        <v>5.6792271645154884</v>
      </c>
      <c r="N3961" s="2">
        <f t="shared" si="681"/>
        <v>-56.180491195442535</v>
      </c>
      <c r="O3961" s="2">
        <f>IF('PV model'!$B$2&gt;0, 180-N3961,IF('PV model'!$B$2&lt;0,0-N3961,N3961))</f>
        <v>236.18049119544253</v>
      </c>
      <c r="P3961" s="2">
        <f>ABS(O3961-'PV model'!$B$5)</f>
        <v>31.180491195442528</v>
      </c>
      <c r="Q3961" s="3">
        <f t="shared" si="677"/>
        <v>84.320772835484505</v>
      </c>
      <c r="R3961" s="3">
        <f t="shared" si="682"/>
        <v>112.24500000000005</v>
      </c>
      <c r="S3961" s="3">
        <f t="shared" si="678"/>
        <v>73.878989998107457</v>
      </c>
      <c r="T3961" s="3">
        <f>(0.5*(1-COS(RADIANS(90-$X$3)))*(D3961+E3961)*'PV model'!$B$4)</f>
        <v>0</v>
      </c>
      <c r="U3961" s="3">
        <f t="shared" si="683"/>
        <v>186.1239899981075</v>
      </c>
      <c r="V3961" s="3">
        <f>('PV model'!$B$13*(U3961/1000)*(1-'PV model'!$B$14*((20+C3961)-25))*'PV model'!$B$10)/'PV model'!$B$12</f>
        <v>17.942617676379321</v>
      </c>
    </row>
    <row r="3962" spans="1:22" x14ac:dyDescent="0.2">
      <c r="A3962" s="10">
        <f t="shared" si="686"/>
        <v>165</v>
      </c>
      <c r="B3962" s="10">
        <f t="shared" si="684"/>
        <v>21</v>
      </c>
      <c r="C3962" s="23">
        <v>12.9</v>
      </c>
      <c r="D3962" s="24">
        <v>0</v>
      </c>
      <c r="E3962" s="24">
        <v>15.876000000000001</v>
      </c>
      <c r="F3962" s="48"/>
      <c r="G3962" s="48"/>
      <c r="H3962" s="1">
        <f t="shared" si="685"/>
        <v>23.2819934358224</v>
      </c>
      <c r="I3962" s="1">
        <f t="shared" si="679"/>
        <v>-3.426043551805602E-2</v>
      </c>
      <c r="J3962" s="4">
        <f>B3962+('PV model'!$B$3/15)+(I3962/60)</f>
        <v>20.722762326074697</v>
      </c>
      <c r="K3962" s="2">
        <f t="shared" si="680"/>
        <v>-130.84143489112046</v>
      </c>
      <c r="L3962" s="2">
        <f>DEGREES(ASIN((((COS(RADIANS('PV model'!$B$2))*COS(RADIANS(H3962))*COS(RADIANS(K3962)))+(SIN(RADIANS('PV model'!$B$2))*SIN(RADIANS(H3962)))))))</f>
        <v>-0.83125350947192478</v>
      </c>
      <c r="M3962" s="3">
        <f t="shared" si="676"/>
        <v>0</v>
      </c>
      <c r="N3962" s="2">
        <f t="shared" si="681"/>
        <v>-44.026606613569768</v>
      </c>
      <c r="O3962" s="2">
        <f>IF('PV model'!$B$2&gt;0, 180-N3962,IF('PV model'!$B$2&lt;0,0-N3962,N3962))</f>
        <v>224.02660661356975</v>
      </c>
      <c r="P3962" s="2">
        <f>ABS(O3962-'PV model'!$B$5)</f>
        <v>19.026606613569754</v>
      </c>
      <c r="Q3962" s="3">
        <f t="shared" si="677"/>
        <v>90.831253509471921</v>
      </c>
      <c r="R3962" s="3">
        <f t="shared" si="682"/>
        <v>0</v>
      </c>
      <c r="S3962" s="3">
        <f t="shared" si="678"/>
        <v>15.876000000000001</v>
      </c>
      <c r="T3962" s="3">
        <f>(0.5*(1-COS(RADIANS(90-$X$3)))*(D3962+E3962)*'PV model'!$B$4)</f>
        <v>0</v>
      </c>
      <c r="U3962" s="3">
        <f t="shared" si="683"/>
        <v>15.876000000000001</v>
      </c>
      <c r="V3962" s="3">
        <f>('PV model'!$B$13*(U3962/1000)*(1-'PV model'!$B$14*((20+C3962)-25))*'PV model'!$B$10)/'PV model'!$B$12</f>
        <v>1.5368168672640001</v>
      </c>
    </row>
    <row r="3963" spans="1:22" x14ac:dyDescent="0.2">
      <c r="A3963" s="10">
        <f t="shared" si="686"/>
        <v>165</v>
      </c>
      <c r="B3963" s="10">
        <f t="shared" si="684"/>
        <v>22</v>
      </c>
      <c r="C3963" s="23">
        <v>12</v>
      </c>
      <c r="D3963" s="24">
        <v>0</v>
      </c>
      <c r="E3963" s="24">
        <v>0</v>
      </c>
      <c r="F3963" s="48"/>
      <c r="G3963" s="48"/>
      <c r="H3963" s="1">
        <f t="shared" si="685"/>
        <v>23.2819934358224</v>
      </c>
      <c r="I3963" s="1">
        <f t="shared" si="679"/>
        <v>-3.426043551805602E-2</v>
      </c>
      <c r="J3963" s="4">
        <f>B3963+('PV model'!$B$3/15)+(I3963/60)</f>
        <v>21.722762326074697</v>
      </c>
      <c r="K3963" s="2">
        <f t="shared" si="680"/>
        <v>-145.84143489112046</v>
      </c>
      <c r="L3963" s="2">
        <f>DEGREES(ASIN((((COS(RADIANS('PV model'!$B$2))*COS(RADIANS(H3963))*COS(RADIANS(K3963)))+(SIN(RADIANS('PV model'!$B$2))*SIN(RADIANS(H3963)))))))</f>
        <v>-6.0148816130839684</v>
      </c>
      <c r="M3963" s="3">
        <f t="shared" si="676"/>
        <v>0</v>
      </c>
      <c r="N3963" s="2">
        <f t="shared" si="681"/>
        <v>-31.239654424929689</v>
      </c>
      <c r="O3963" s="2">
        <f>IF('PV model'!$B$2&gt;0, 180-N3963,IF('PV model'!$B$2&lt;0,0-N3963,N3963))</f>
        <v>211.23965442492968</v>
      </c>
      <c r="P3963" s="2">
        <f>ABS(O3963-'PV model'!$B$5)</f>
        <v>6.2396544249296824</v>
      </c>
      <c r="Q3963" s="3">
        <f t="shared" si="677"/>
        <v>96.014881613083972</v>
      </c>
      <c r="R3963" s="3">
        <f t="shared" si="682"/>
        <v>0</v>
      </c>
      <c r="S3963" s="3">
        <f t="shared" si="678"/>
        <v>0</v>
      </c>
      <c r="T3963" s="3">
        <f>(0.5*(1-COS(RADIANS(90-$X$3)))*(D3963+E3963)*'PV model'!$B$4)</f>
        <v>0</v>
      </c>
      <c r="U3963" s="3">
        <f t="shared" si="683"/>
        <v>0</v>
      </c>
      <c r="V3963" s="3">
        <f>('PV model'!$B$13*(U3963/1000)*(1-'PV model'!$B$14*((20+C3963)-25))*'PV model'!$B$10)/'PV model'!$B$12</f>
        <v>0</v>
      </c>
    </row>
    <row r="3964" spans="1:22" x14ac:dyDescent="0.2">
      <c r="A3964" s="10">
        <f t="shared" si="686"/>
        <v>165</v>
      </c>
      <c r="B3964" s="10">
        <f t="shared" si="684"/>
        <v>23</v>
      </c>
      <c r="C3964" s="23">
        <v>11.8</v>
      </c>
      <c r="D3964" s="24">
        <v>0</v>
      </c>
      <c r="E3964" s="24">
        <v>0</v>
      </c>
      <c r="F3964" s="48"/>
      <c r="G3964" s="48"/>
      <c r="H3964" s="1">
        <f t="shared" si="685"/>
        <v>23.2819934358224</v>
      </c>
      <c r="I3964" s="1">
        <f t="shared" si="679"/>
        <v>-3.426043551805602E-2</v>
      </c>
      <c r="J3964" s="4">
        <f>B3964+('PV model'!$B$3/15)+(I3964/60)</f>
        <v>22.722762326074697</v>
      </c>
      <c r="K3964" s="2">
        <f t="shared" si="680"/>
        <v>-160.84143489112046</v>
      </c>
      <c r="L3964" s="2">
        <f>DEGREES(ASIN((((COS(RADIANS('PV model'!$B$2))*COS(RADIANS(H3964))*COS(RADIANS(K3964)))+(SIN(RADIANS('PV model'!$B$2))*SIN(RADIANS(H3964)))))))</f>
        <v>-9.5394204349827998</v>
      </c>
      <c r="M3964" s="3">
        <f t="shared" si="676"/>
        <v>0</v>
      </c>
      <c r="N3964" s="2">
        <f t="shared" si="681"/>
        <v>-17.799495885460903</v>
      </c>
      <c r="O3964" s="2">
        <f>IF('PV model'!$B$2&gt;0, 180-N3964,IF('PV model'!$B$2&lt;0,0-N3964,N3964))</f>
        <v>197.79949588546091</v>
      </c>
      <c r="P3964" s="2">
        <f>ABS(O3964-'PV model'!$B$5)</f>
        <v>7.2005041145390862</v>
      </c>
      <c r="Q3964" s="3">
        <f t="shared" si="677"/>
        <v>99.539420434982802</v>
      </c>
      <c r="R3964" s="3">
        <f t="shared" si="682"/>
        <v>0</v>
      </c>
      <c r="S3964" s="3">
        <f t="shared" si="678"/>
        <v>0</v>
      </c>
      <c r="T3964" s="3">
        <f>(0.5*(1-COS(RADIANS(90-$X$3)))*(D3964+E3964)*'PV model'!$B$4)</f>
        <v>0</v>
      </c>
      <c r="U3964" s="3">
        <f t="shared" si="683"/>
        <v>0</v>
      </c>
      <c r="V3964" s="3">
        <f>('PV model'!$B$13*(U3964/1000)*(1-'PV model'!$B$14*((20+C3964)-25))*'PV model'!$B$10)/'PV model'!$B$12</f>
        <v>0</v>
      </c>
    </row>
    <row r="3965" spans="1:22" x14ac:dyDescent="0.2">
      <c r="A3965" s="10">
        <f t="shared" si="686"/>
        <v>165</v>
      </c>
      <c r="B3965" s="10">
        <f t="shared" si="684"/>
        <v>24</v>
      </c>
      <c r="C3965" s="23">
        <v>11.1</v>
      </c>
      <c r="D3965" s="24">
        <v>0</v>
      </c>
      <c r="E3965" s="24">
        <v>0</v>
      </c>
      <c r="F3965" s="48"/>
      <c r="G3965" s="48"/>
      <c r="H3965" s="1">
        <f t="shared" si="685"/>
        <v>23.2819934358224</v>
      </c>
      <c r="I3965" s="1">
        <f t="shared" si="679"/>
        <v>-3.426043551805602E-2</v>
      </c>
      <c r="J3965" s="4">
        <f>B3965+('PV model'!$B$3/15)+(I3965/60)</f>
        <v>23.722762326074697</v>
      </c>
      <c r="K3965" s="2">
        <f t="shared" si="680"/>
        <v>-175.84143489112046</v>
      </c>
      <c r="L3965" s="2">
        <f>DEGREES(ASIN((((COS(RADIANS('PV model'!$B$2))*COS(RADIANS(H3965))*COS(RADIANS(K3965)))+(SIN(RADIANS('PV model'!$B$2))*SIN(RADIANS(H3965)))))))</f>
        <v>-11.138004311756607</v>
      </c>
      <c r="M3965" s="3">
        <f t="shared" si="676"/>
        <v>0</v>
      </c>
      <c r="N3965" s="2">
        <f t="shared" si="681"/>
        <v>-3.8928434956460811</v>
      </c>
      <c r="O3965" s="2">
        <f>IF('PV model'!$B$2&gt;0, 180-N3965,IF('PV model'!$B$2&lt;0,0-N3965,N3965))</f>
        <v>183.89284349564608</v>
      </c>
      <c r="P3965" s="2">
        <f>ABS(O3965-'PV model'!$B$5)</f>
        <v>21.107156504353924</v>
      </c>
      <c r="Q3965" s="3">
        <f t="shared" si="677"/>
        <v>101.13800431175662</v>
      </c>
      <c r="R3965" s="3">
        <f t="shared" si="682"/>
        <v>0</v>
      </c>
      <c r="S3965" s="3">
        <f t="shared" si="678"/>
        <v>0</v>
      </c>
      <c r="T3965" s="3">
        <f>(0.5*(1-COS(RADIANS(90-$X$3)))*(D3965+E3965)*'PV model'!$B$4)</f>
        <v>0</v>
      </c>
      <c r="U3965" s="3">
        <f t="shared" si="683"/>
        <v>0</v>
      </c>
      <c r="V3965" s="3">
        <f>('PV model'!$B$13*(U3965/1000)*(1-'PV model'!$B$14*((20+C3965)-25))*'PV model'!$B$10)/'PV model'!$B$12</f>
        <v>0</v>
      </c>
    </row>
    <row r="3966" spans="1:22" x14ac:dyDescent="0.2">
      <c r="A3966" s="10">
        <f t="shared" si="686"/>
        <v>166</v>
      </c>
      <c r="B3966" s="10">
        <f t="shared" si="684"/>
        <v>1</v>
      </c>
      <c r="C3966" s="23">
        <v>10.199999999999999</v>
      </c>
      <c r="D3966" s="24">
        <v>0</v>
      </c>
      <c r="E3966" s="24">
        <v>0</v>
      </c>
      <c r="F3966" s="48"/>
      <c r="G3966" s="48"/>
      <c r="H3966" s="1">
        <f t="shared" si="685"/>
        <v>23.328891144192614</v>
      </c>
      <c r="I3966" s="1">
        <f t="shared" si="679"/>
        <v>-0.24017554199888203</v>
      </c>
      <c r="J3966" s="4">
        <f>B3966+('PV model'!$B$3/15)+(I3966/60)</f>
        <v>0.71933040763335199</v>
      </c>
      <c r="K3966" s="2">
        <f t="shared" si="680"/>
        <v>169.21004388549972</v>
      </c>
      <c r="L3966" s="2">
        <f>DEGREES(ASIN((((COS(RADIANS('PV model'!$B$2))*COS(RADIANS(H3966))*COS(RADIANS(K3966)))+(SIN(RADIANS('PV model'!$B$2))*SIN(RADIANS(H3966)))))))</f>
        <v>-10.634567991926641</v>
      </c>
      <c r="M3966" s="3">
        <f t="shared" si="676"/>
        <v>0</v>
      </c>
      <c r="N3966" s="2">
        <f t="shared" si="681"/>
        <v>10.073325798878994</v>
      </c>
      <c r="O3966" s="2">
        <f>IF('PV model'!$B$2&gt;0, 180-N3966,IF('PV model'!$B$2&lt;0,0-N3966,N3966))</f>
        <v>169.92667420112102</v>
      </c>
      <c r="P3966" s="2">
        <f>ABS(O3966-'PV model'!$B$5)</f>
        <v>35.073325798878983</v>
      </c>
      <c r="Q3966" s="3">
        <f t="shared" si="677"/>
        <v>100.63456799192664</v>
      </c>
      <c r="R3966" s="3">
        <f t="shared" si="682"/>
        <v>0</v>
      </c>
      <c r="S3966" s="3">
        <f t="shared" si="678"/>
        <v>0</v>
      </c>
      <c r="T3966" s="3">
        <f>(0.5*(1-COS(RADIANS(90-$X$3)))*(D3966+E3966)*'PV model'!$B$4)</f>
        <v>0</v>
      </c>
      <c r="U3966" s="3">
        <f t="shared" si="683"/>
        <v>0</v>
      </c>
      <c r="V3966" s="3">
        <f>('PV model'!$B$13*(U3966/1000)*(1-'PV model'!$B$14*((20+C3966)-25))*'PV model'!$B$10)/'PV model'!$B$12</f>
        <v>0</v>
      </c>
    </row>
    <row r="3967" spans="1:22" x14ac:dyDescent="0.2">
      <c r="A3967" s="10">
        <f t="shared" si="686"/>
        <v>166</v>
      </c>
      <c r="B3967" s="10">
        <f t="shared" si="684"/>
        <v>2</v>
      </c>
      <c r="C3967" s="23">
        <v>10</v>
      </c>
      <c r="D3967" s="24">
        <v>0</v>
      </c>
      <c r="E3967" s="24">
        <v>0</v>
      </c>
      <c r="F3967" s="48"/>
      <c r="G3967" s="48"/>
      <c r="H3967" s="1">
        <f t="shared" si="685"/>
        <v>23.328891144192614</v>
      </c>
      <c r="I3967" s="1">
        <f t="shared" si="679"/>
        <v>-0.24017554199888203</v>
      </c>
      <c r="J3967" s="4">
        <f>B3967+('PV model'!$B$3/15)+(I3967/60)</f>
        <v>1.719330407633352</v>
      </c>
      <c r="K3967" s="2">
        <f t="shared" si="680"/>
        <v>154.21004388549972</v>
      </c>
      <c r="L3967" s="2">
        <f>DEGREES(ASIN((((COS(RADIANS('PV model'!$B$2))*COS(RADIANS(H3967))*COS(RADIANS(K3967)))+(SIN(RADIANS('PV model'!$B$2))*SIN(RADIANS(H3967)))))))</f>
        <v>-8.1598364624035487</v>
      </c>
      <c r="M3967" s="3">
        <f t="shared" si="676"/>
        <v>0</v>
      </c>
      <c r="N3967" s="2">
        <f t="shared" si="681"/>
        <v>23.802837329959758</v>
      </c>
      <c r="O3967" s="2">
        <f>IF('PV model'!$B$2&gt;0, 180-N3967,IF('PV model'!$B$2&lt;0,0-N3967,N3967))</f>
        <v>156.19716267004026</v>
      </c>
      <c r="P3967" s="2">
        <f>ABS(O3967-'PV model'!$B$5)</f>
        <v>48.802837329959743</v>
      </c>
      <c r="Q3967" s="3">
        <f t="shared" si="677"/>
        <v>98.159836462403547</v>
      </c>
      <c r="R3967" s="3">
        <f t="shared" si="682"/>
        <v>0</v>
      </c>
      <c r="S3967" s="3">
        <f t="shared" si="678"/>
        <v>0</v>
      </c>
      <c r="T3967" s="3">
        <f>(0.5*(1-COS(RADIANS(90-$X$3)))*(D3967+E3967)*'PV model'!$B$4)</f>
        <v>0</v>
      </c>
      <c r="U3967" s="3">
        <f t="shared" si="683"/>
        <v>0</v>
      </c>
      <c r="V3967" s="3">
        <f>('PV model'!$B$13*(U3967/1000)*(1-'PV model'!$B$14*((20+C3967)-25))*'PV model'!$B$10)/'PV model'!$B$12</f>
        <v>0</v>
      </c>
    </row>
    <row r="3968" spans="1:22" x14ac:dyDescent="0.2">
      <c r="A3968" s="10">
        <f t="shared" si="686"/>
        <v>166</v>
      </c>
      <c r="B3968" s="10">
        <f t="shared" si="684"/>
        <v>3</v>
      </c>
      <c r="C3968" s="23">
        <v>10.6</v>
      </c>
      <c r="D3968" s="24">
        <v>0</v>
      </c>
      <c r="E3968" s="24">
        <v>0</v>
      </c>
      <c r="F3968" s="48"/>
      <c r="G3968" s="48"/>
      <c r="H3968" s="1">
        <f t="shared" si="685"/>
        <v>23.328891144192614</v>
      </c>
      <c r="I3968" s="1">
        <f t="shared" si="679"/>
        <v>-0.24017554199888203</v>
      </c>
      <c r="J3968" s="4">
        <f>B3968+('PV model'!$B$3/15)+(I3968/60)</f>
        <v>2.7193304076333518</v>
      </c>
      <c r="K3968" s="2">
        <f t="shared" si="680"/>
        <v>139.21004388549972</v>
      </c>
      <c r="L3968" s="2">
        <f>DEGREES(ASIN((((COS(RADIANS('PV model'!$B$2))*COS(RADIANS(H3968))*COS(RADIANS(K3968)))+(SIN(RADIANS('PV model'!$B$2))*SIN(RADIANS(H3968)))))))</f>
        <v>-3.8653662805987801</v>
      </c>
      <c r="M3968" s="3">
        <f t="shared" si="676"/>
        <v>0</v>
      </c>
      <c r="N3968" s="2">
        <f t="shared" si="681"/>
        <v>36.959276749821932</v>
      </c>
      <c r="O3968" s="2">
        <f>IF('PV model'!$B$2&gt;0, 180-N3968,IF('PV model'!$B$2&lt;0,0-N3968,N3968))</f>
        <v>143.04072325017808</v>
      </c>
      <c r="P3968" s="2">
        <f>ABS(O3968-'PV model'!$B$5)</f>
        <v>61.959276749821925</v>
      </c>
      <c r="Q3968" s="3">
        <f t="shared" si="677"/>
        <v>93.865366280598778</v>
      </c>
      <c r="R3968" s="3">
        <f t="shared" si="682"/>
        <v>0</v>
      </c>
      <c r="S3968" s="3">
        <f t="shared" si="678"/>
        <v>0</v>
      </c>
      <c r="T3968" s="3">
        <f>(0.5*(1-COS(RADIANS(90-$X$3)))*(D3968+E3968)*'PV model'!$B$4)</f>
        <v>0</v>
      </c>
      <c r="U3968" s="3">
        <f t="shared" si="683"/>
        <v>0</v>
      </c>
      <c r="V3968" s="3">
        <f>('PV model'!$B$13*(U3968/1000)*(1-'PV model'!$B$14*((20+C3968)-25))*'PV model'!$B$10)/'PV model'!$B$12</f>
        <v>0</v>
      </c>
    </row>
    <row r="3969" spans="1:22" x14ac:dyDescent="0.2">
      <c r="A3969" s="10">
        <f t="shared" si="686"/>
        <v>166</v>
      </c>
      <c r="B3969" s="10">
        <f t="shared" si="684"/>
        <v>4</v>
      </c>
      <c r="C3969" s="23">
        <v>10.5</v>
      </c>
      <c r="D3969" s="24">
        <v>0</v>
      </c>
      <c r="E3969" s="24">
        <v>0.88200000000000001</v>
      </c>
      <c r="F3969" s="48"/>
      <c r="G3969" s="48"/>
      <c r="H3969" s="1">
        <f t="shared" si="685"/>
        <v>23.328891144192614</v>
      </c>
      <c r="I3969" s="1">
        <f t="shared" si="679"/>
        <v>-0.24017554199888203</v>
      </c>
      <c r="J3969" s="4">
        <f>B3969+('PV model'!$B$3/15)+(I3969/60)</f>
        <v>3.7193304076333518</v>
      </c>
      <c r="K3969" s="2">
        <f t="shared" si="680"/>
        <v>124.21004388549972</v>
      </c>
      <c r="L3969" s="2">
        <f>DEGREES(ASIN((((COS(RADIANS('PV model'!$B$2))*COS(RADIANS(H3969))*COS(RADIANS(K3969)))+(SIN(RADIANS('PV model'!$B$2))*SIN(RADIANS(H3969)))))))</f>
        <v>1.945317001647473</v>
      </c>
      <c r="M3969" s="3">
        <f t="shared" si="676"/>
        <v>1.945317001647473</v>
      </c>
      <c r="N3969" s="2">
        <f t="shared" si="681"/>
        <v>49.447583560443491</v>
      </c>
      <c r="O3969" s="2">
        <f>IF('PV model'!$B$2&gt;0, 180-N3969,IF('PV model'!$B$2&lt;0,0-N3969,N3969))</f>
        <v>130.55241643955651</v>
      </c>
      <c r="P3969" s="2">
        <f>ABS(O3969-'PV model'!$B$5)</f>
        <v>74.447583560443491</v>
      </c>
      <c r="Q3969" s="3">
        <f t="shared" si="677"/>
        <v>88.054682998352519</v>
      </c>
      <c r="R3969" s="3">
        <f t="shared" si="682"/>
        <v>0</v>
      </c>
      <c r="S3969" s="3">
        <f t="shared" si="678"/>
        <v>0.88200000000000001</v>
      </c>
      <c r="T3969" s="3">
        <f>(0.5*(1-COS(RADIANS(90-$X$3)))*(D3969+E3969)*'PV model'!$B$4)</f>
        <v>0</v>
      </c>
      <c r="U3969" s="3">
        <f t="shared" si="683"/>
        <v>0.88200000000000001</v>
      </c>
      <c r="V3969" s="3">
        <f>('PV model'!$B$13*(U3969/1000)*(1-'PV model'!$B$14*((20+C3969)-25))*'PV model'!$B$10)/'PV model'!$B$12</f>
        <v>8.6225096159999987E-2</v>
      </c>
    </row>
    <row r="3970" spans="1:22" x14ac:dyDescent="0.2">
      <c r="A3970" s="10">
        <f t="shared" si="686"/>
        <v>166</v>
      </c>
      <c r="B3970" s="10">
        <f t="shared" si="684"/>
        <v>5</v>
      </c>
      <c r="C3970" s="23">
        <v>10.4</v>
      </c>
      <c r="D3970" s="24">
        <v>0</v>
      </c>
      <c r="E3970" s="24">
        <v>22.05</v>
      </c>
      <c r="F3970" s="48"/>
      <c r="G3970" s="48"/>
      <c r="H3970" s="1">
        <f t="shared" si="685"/>
        <v>23.328891144192614</v>
      </c>
      <c r="I3970" s="1">
        <f t="shared" si="679"/>
        <v>-0.24017554199888203</v>
      </c>
      <c r="J3970" s="4">
        <f>B3970+('PV model'!$B$3/15)+(I3970/60)</f>
        <v>4.7193304076333522</v>
      </c>
      <c r="K3970" s="2">
        <f t="shared" si="680"/>
        <v>109.21004388549972</v>
      </c>
      <c r="L3970" s="2">
        <f>DEGREES(ASIN((((COS(RADIANS('PV model'!$B$2))*COS(RADIANS(H3970))*COS(RADIANS(K3970)))+(SIN(RADIANS('PV model'!$B$2))*SIN(RADIANS(H3970)))))))</f>
        <v>8.9302029033919847</v>
      </c>
      <c r="M3970" s="3">
        <f t="shared" si="676"/>
        <v>8.9302029033919847</v>
      </c>
      <c r="N3970" s="2">
        <f t="shared" si="681"/>
        <v>61.37304390745048</v>
      </c>
      <c r="O3970" s="2">
        <f>IF('PV model'!$B$2&gt;0, 180-N3970,IF('PV model'!$B$2&lt;0,0-N3970,N3970))</f>
        <v>118.62695609254952</v>
      </c>
      <c r="P3970" s="2">
        <f>ABS(O3970-'PV model'!$B$5)</f>
        <v>86.37304390745048</v>
      </c>
      <c r="Q3970" s="3">
        <f t="shared" si="677"/>
        <v>81.069797096608013</v>
      </c>
      <c r="R3970" s="3">
        <f t="shared" si="682"/>
        <v>0</v>
      </c>
      <c r="S3970" s="3">
        <f t="shared" si="678"/>
        <v>22.05</v>
      </c>
      <c r="T3970" s="3">
        <f>(0.5*(1-COS(RADIANS(90-$X$3)))*(D3970+E3970)*'PV model'!$B$4)</f>
        <v>0</v>
      </c>
      <c r="U3970" s="3">
        <f t="shared" si="683"/>
        <v>22.05</v>
      </c>
      <c r="V3970" s="3">
        <f>('PV model'!$B$13*(U3970/1000)*(1-'PV model'!$B$14*((20+C3970)-25))*'PV model'!$B$10)/'PV model'!$B$12</f>
        <v>2.1565090512</v>
      </c>
    </row>
    <row r="3971" spans="1:22" x14ac:dyDescent="0.2">
      <c r="A3971" s="10">
        <f t="shared" si="686"/>
        <v>166</v>
      </c>
      <c r="B3971" s="10">
        <f t="shared" si="684"/>
        <v>6</v>
      </c>
      <c r="C3971" s="23">
        <v>11.3</v>
      </c>
      <c r="D3971" s="24">
        <v>112.24499999999999</v>
      </c>
      <c r="E3971" s="24">
        <v>74.087999999999994</v>
      </c>
      <c r="F3971" s="48"/>
      <c r="G3971" s="48"/>
      <c r="H3971" s="1">
        <f t="shared" si="685"/>
        <v>23.328891144192614</v>
      </c>
      <c r="I3971" s="1">
        <f t="shared" si="679"/>
        <v>-0.24017554199888203</v>
      </c>
      <c r="J3971" s="4">
        <f>B3971+('PV model'!$B$3/15)+(I3971/60)</f>
        <v>5.7193304076333522</v>
      </c>
      <c r="K3971" s="2">
        <f t="shared" si="680"/>
        <v>94.210043885499715</v>
      </c>
      <c r="L3971" s="2">
        <f>DEGREES(ASIN((((COS(RADIANS('PV model'!$B$2))*COS(RADIANS(H3971))*COS(RADIANS(K3971)))+(SIN(RADIANS('PV model'!$B$2))*SIN(RADIANS(H3971)))))))</f>
        <v>16.748959030113994</v>
      </c>
      <c r="M3971" s="3">
        <f t="shared" si="676"/>
        <v>16.748959030113994</v>
      </c>
      <c r="N3971" s="2">
        <f t="shared" si="681"/>
        <v>73.006956057489475</v>
      </c>
      <c r="O3971" s="2">
        <f>IF('PV model'!$B$2&gt;0, 180-N3971,IF('PV model'!$B$2&lt;0,0-N3971,N3971))</f>
        <v>106.99304394251052</v>
      </c>
      <c r="P3971" s="2">
        <f>ABS(O3971-'PV model'!$B$5)</f>
        <v>98.006956057489475</v>
      </c>
      <c r="Q3971" s="3">
        <f t="shared" si="677"/>
        <v>73.251040969886006</v>
      </c>
      <c r="R3971" s="3">
        <f t="shared" si="682"/>
        <v>112.24500000000002</v>
      </c>
      <c r="S3971" s="3">
        <f t="shared" si="678"/>
        <v>90.339771151799468</v>
      </c>
      <c r="T3971" s="3">
        <f>(0.5*(1-COS(RADIANS(90-$X$3)))*(D3971+E3971)*'PV model'!$B$4)</f>
        <v>0</v>
      </c>
      <c r="U3971" s="3">
        <f t="shared" si="683"/>
        <v>202.58477115179949</v>
      </c>
      <c r="V3971" s="3">
        <f>('PV model'!$B$13*(U3971/1000)*(1-'PV model'!$B$14*((20+C3971)-25))*'PV model'!$B$10)/'PV model'!$B$12</f>
        <v>19.740064306480662</v>
      </c>
    </row>
    <row r="3972" spans="1:22" x14ac:dyDescent="0.2">
      <c r="A3972" s="10">
        <f t="shared" si="686"/>
        <v>166</v>
      </c>
      <c r="B3972" s="10">
        <f t="shared" si="684"/>
        <v>7</v>
      </c>
      <c r="C3972" s="23">
        <v>12.6</v>
      </c>
      <c r="D3972" s="24">
        <v>286.22474999999997</v>
      </c>
      <c r="E3972" s="24">
        <v>117.306</v>
      </c>
      <c r="F3972" s="48"/>
      <c r="G3972" s="48"/>
      <c r="H3972" s="1">
        <f t="shared" si="685"/>
        <v>23.328891144192614</v>
      </c>
      <c r="I3972" s="1">
        <f t="shared" si="679"/>
        <v>-0.24017554199888203</v>
      </c>
      <c r="J3972" s="4">
        <f>B3972+('PV model'!$B$3/15)+(I3972/60)</f>
        <v>6.7193304076333522</v>
      </c>
      <c r="K3972" s="2">
        <f t="shared" si="680"/>
        <v>79.210043885499715</v>
      </c>
      <c r="L3972" s="2">
        <f>DEGREES(ASIN((((COS(RADIANS('PV model'!$B$2))*COS(RADIANS(H3972))*COS(RADIANS(K3972)))+(SIN(RADIANS('PV model'!$B$2))*SIN(RADIANS(H3972)))))))</f>
        <v>25.070216635904558</v>
      </c>
      <c r="M3972" s="3">
        <f t="shared" si="676"/>
        <v>25.070216635904558</v>
      </c>
      <c r="N3972" s="2">
        <f t="shared" si="681"/>
        <v>84.765891811457124</v>
      </c>
      <c r="O3972" s="2">
        <f>IF('PV model'!$B$2&gt;0, 180-N3972,IF('PV model'!$B$2&lt;0,0-N3972,N3972))</f>
        <v>95.234108188542876</v>
      </c>
      <c r="P3972" s="2">
        <f>ABS(O3972-'PV model'!$B$5)</f>
        <v>109.76589181145712</v>
      </c>
      <c r="Q3972" s="3">
        <f t="shared" si="677"/>
        <v>64.929783364095442</v>
      </c>
      <c r="R3972" s="3">
        <f t="shared" si="682"/>
        <v>286.22474999999991</v>
      </c>
      <c r="S3972" s="3">
        <f t="shared" si="678"/>
        <v>152.93919500307473</v>
      </c>
      <c r="T3972" s="3">
        <f>(0.5*(1-COS(RADIANS(90-$X$3)))*(D3972+E3972)*'PV model'!$B$4)</f>
        <v>0</v>
      </c>
      <c r="U3972" s="3">
        <f t="shared" si="683"/>
        <v>439.16394500307467</v>
      </c>
      <c r="V3972" s="3">
        <f>('PV model'!$B$13*(U3972/1000)*(1-'PV model'!$B$14*((20+C3972)-25))*'PV model'!$B$10)/'PV model'!$B$12</f>
        <v>42.564303573055113</v>
      </c>
    </row>
    <row r="3973" spans="1:22" x14ac:dyDescent="0.2">
      <c r="A3973" s="10">
        <f t="shared" si="686"/>
        <v>166</v>
      </c>
      <c r="B3973" s="10">
        <f t="shared" si="684"/>
        <v>8</v>
      </c>
      <c r="C3973" s="23">
        <v>13.7</v>
      </c>
      <c r="D3973" s="24">
        <v>405.20445000000001</v>
      </c>
      <c r="E3973" s="24">
        <v>156.99600000000001</v>
      </c>
      <c r="F3973" s="48"/>
      <c r="G3973" s="48"/>
      <c r="H3973" s="1">
        <f t="shared" si="685"/>
        <v>23.328891144192614</v>
      </c>
      <c r="I3973" s="1">
        <f t="shared" si="679"/>
        <v>-0.24017554199888203</v>
      </c>
      <c r="J3973" s="4">
        <f>B3973+('PV model'!$B$3/15)+(I3973/60)</f>
        <v>7.7193304076333522</v>
      </c>
      <c r="K3973" s="2">
        <f t="shared" si="680"/>
        <v>64.210043885499715</v>
      </c>
      <c r="L3973" s="2">
        <f>DEGREES(ASIN((((COS(RADIANS('PV model'!$B$2))*COS(RADIANS(H3973))*COS(RADIANS(K3973)))+(SIN(RADIANS('PV model'!$B$2))*SIN(RADIANS(H3973)))))))</f>
        <v>33.548520548990574</v>
      </c>
      <c r="M3973" s="3">
        <f t="shared" si="676"/>
        <v>33.548520548990574</v>
      </c>
      <c r="N3973" s="2">
        <f t="shared" si="681"/>
        <v>82.766354747715056</v>
      </c>
      <c r="O3973" s="2">
        <f>IF('PV model'!$B$2&gt;0, 180-N3973,IF('PV model'!$B$2&lt;0,0-N3973,N3973))</f>
        <v>97.233645252284944</v>
      </c>
      <c r="P3973" s="2">
        <f>ABS(O3973-'PV model'!$B$5)</f>
        <v>107.76635474771506</v>
      </c>
      <c r="Q3973" s="3">
        <f t="shared" si="677"/>
        <v>56.451479451009419</v>
      </c>
      <c r="R3973" s="3">
        <f t="shared" si="682"/>
        <v>405.20445000000012</v>
      </c>
      <c r="S3973" s="3">
        <f t="shared" si="678"/>
        <v>212.34837673875586</v>
      </c>
      <c r="T3973" s="3">
        <f>(0.5*(1-COS(RADIANS(90-$X$3)))*(D3973+E3973)*'PV model'!$B$4)</f>
        <v>0</v>
      </c>
      <c r="U3973" s="3">
        <f t="shared" si="683"/>
        <v>617.55282673875604</v>
      </c>
      <c r="V3973" s="3">
        <f>('PV model'!$B$13*(U3973/1000)*(1-'PV model'!$B$14*((20+C3973)-25))*'PV model'!$B$10)/'PV model'!$B$12</f>
        <v>59.582356357289996</v>
      </c>
    </row>
    <row r="3974" spans="1:22" x14ac:dyDescent="0.2">
      <c r="A3974" s="10">
        <f t="shared" si="686"/>
        <v>166</v>
      </c>
      <c r="B3974" s="10">
        <f t="shared" si="684"/>
        <v>9</v>
      </c>
      <c r="C3974" s="23">
        <v>13.7</v>
      </c>
      <c r="D3974" s="24">
        <v>221.12265000000002</v>
      </c>
      <c r="E3974" s="24">
        <v>258.42600000000004</v>
      </c>
      <c r="F3974" s="48"/>
      <c r="G3974" s="48"/>
      <c r="H3974" s="1">
        <f t="shared" si="685"/>
        <v>23.328891144192614</v>
      </c>
      <c r="I3974" s="1">
        <f t="shared" si="679"/>
        <v>-0.24017554199888203</v>
      </c>
      <c r="J3974" s="4">
        <f>B3974+('PV model'!$B$3/15)+(I3974/60)</f>
        <v>8.7193304076333522</v>
      </c>
      <c r="K3974" s="2">
        <f t="shared" si="680"/>
        <v>49.210043885499715</v>
      </c>
      <c r="L3974" s="2">
        <f>DEGREES(ASIN((((COS(RADIANS('PV model'!$B$2))*COS(RADIANS(H3974))*COS(RADIANS(K3974)))+(SIN(RADIANS('PV model'!$B$2))*SIN(RADIANS(H3974)))))))</f>
        <v>41.769576997448937</v>
      </c>
      <c r="M3974" s="3">
        <f t="shared" ref="M3974:M4037" si="687">IF(L3974&gt;0, L3974, 0)</f>
        <v>41.769576997448937</v>
      </c>
      <c r="N3974" s="2">
        <f t="shared" si="681"/>
        <v>68.769978082017957</v>
      </c>
      <c r="O3974" s="2">
        <f>IF('PV model'!$B$2&gt;0, 180-N3974,IF('PV model'!$B$2&lt;0,0-N3974,N3974))</f>
        <v>111.23002191798204</v>
      </c>
      <c r="P3974" s="2">
        <f>ABS(O3974-'PV model'!$B$5)</f>
        <v>93.769978082017957</v>
      </c>
      <c r="Q3974" s="3">
        <f t="shared" ref="Q3974:Q4037" si="688">DEGREES(ACOS((SIN(RADIANS(L3974))*COS(RADIANS(90-$X$3))+COS(RADIANS(L3974))*COS(RADIANS(P3974))*SIN(RADIANS(90-$X$3)))))</f>
        <v>48.230423002551063</v>
      </c>
      <c r="R3974" s="3">
        <f t="shared" si="682"/>
        <v>221.12265000000005</v>
      </c>
      <c r="S3974" s="3">
        <f t="shared" ref="S3974:S4037" si="689">IF($Z$3=TRUE, IF(E3974=0,0,E3974*(0.5*(1+COS(RADIANS(90-$X$3))*(1+(1-(E3974^2/(D3974+E3974)^2))*(SIN(RADIANS(0.5*$X$3))^3)))*(1+(1-(E3974^2/(D3974+E3974)^2))*(COS(RADIANS(Q3974))^2)*(SIN(RADIANS(90-L3974))^3)))), IF(E3974=0,0,E3974*(0.5*(1+COS(RADIANS(90-$X$3))))))</f>
        <v>328.83669048409342</v>
      </c>
      <c r="T3974" s="3">
        <f>(0.5*(1-COS(RADIANS(90-$X$3)))*(D3974+E3974)*'PV model'!$B$4)</f>
        <v>0</v>
      </c>
      <c r="U3974" s="3">
        <f t="shared" si="683"/>
        <v>549.95934048409345</v>
      </c>
      <c r="V3974" s="3">
        <f>('PV model'!$B$13*(U3974/1000)*(1-'PV model'!$B$14*((20+C3974)-25))*'PV model'!$B$10)/'PV model'!$B$12</f>
        <v>53.060842713307281</v>
      </c>
    </row>
    <row r="3975" spans="1:22" x14ac:dyDescent="0.2">
      <c r="A3975" s="10">
        <f t="shared" si="686"/>
        <v>166</v>
      </c>
      <c r="B3975" s="10">
        <f t="shared" si="684"/>
        <v>10</v>
      </c>
      <c r="C3975" s="23">
        <v>14.5</v>
      </c>
      <c r="D3975" s="24">
        <v>323.26560000000001</v>
      </c>
      <c r="E3975" s="24">
        <v>267.24600000000004</v>
      </c>
      <c r="F3975" s="48"/>
      <c r="G3975" s="48"/>
      <c r="H3975" s="1">
        <f t="shared" si="685"/>
        <v>23.328891144192614</v>
      </c>
      <c r="I3975" s="1">
        <f t="shared" ref="I3975:I4038" si="690">9.87*SIN(RADIANS(1.978*A3975-160.22))-7.53*COS(RADIANS(0.989*A3975-80.11))-1.5*SIN((RADIANS(0.989*A3975-80.11)))</f>
        <v>-0.24017554199888203</v>
      </c>
      <c r="J3975" s="4">
        <f>B3975+('PV model'!$B$3/15)+(I3975/60)</f>
        <v>9.7193304076333522</v>
      </c>
      <c r="K3975" s="2">
        <f t="shared" ref="K3975:K4038" si="691">15*(12-J3975)</f>
        <v>34.210043885499715</v>
      </c>
      <c r="L3975" s="2">
        <f>DEGREES(ASIN((((COS(RADIANS('PV model'!$B$2))*COS(RADIANS(H3975))*COS(RADIANS(K3975)))+(SIN(RADIANS('PV model'!$B$2))*SIN(RADIANS(H3975)))))))</f>
        <v>49.154418349146944</v>
      </c>
      <c r="M3975" s="3">
        <f t="shared" si="687"/>
        <v>49.154418349146944</v>
      </c>
      <c r="N3975" s="2">
        <f t="shared" ref="N3975:N4038" si="692">DEGREES(ASIN((COS(RADIANS(H3975))*SIN(RADIANS(K3975)))/COS(RADIANS(L3975))))</f>
        <v>52.126469917441618</v>
      </c>
      <c r="O3975" s="2">
        <f>IF('PV model'!$B$2&gt;0, 180-N3975,IF('PV model'!$B$2&lt;0,0-N3975,N3975))</f>
        <v>127.87353008255837</v>
      </c>
      <c r="P3975" s="2">
        <f>ABS(O3975-'PV model'!$B$5)</f>
        <v>77.126469917441625</v>
      </c>
      <c r="Q3975" s="3">
        <f t="shared" si="688"/>
        <v>40.845581650853056</v>
      </c>
      <c r="R3975" s="3">
        <f t="shared" ref="R3975:R4038" si="693">IF(D3975=0,0,D3975*COS(RADIANS(Q3975))/SIN(RADIANS(L3975)))</f>
        <v>323.26560000000006</v>
      </c>
      <c r="S3975" s="3">
        <f t="shared" si="689"/>
        <v>343.6159527265894</v>
      </c>
      <c r="T3975" s="3">
        <f>(0.5*(1-COS(RADIANS(90-$X$3)))*(D3975+E3975)*'PV model'!$B$4)</f>
        <v>0</v>
      </c>
      <c r="U3975" s="3">
        <f t="shared" ref="U3975:U4038" si="694">R3975+S3975+T3975</f>
        <v>666.88155272658946</v>
      </c>
      <c r="V3975" s="3">
        <f>('PV model'!$B$13*(U3975/1000)*(1-'PV model'!$B$14*((20+C3975)-25))*'PV model'!$B$10)/'PV model'!$B$12</f>
        <v>64.128343770148987</v>
      </c>
    </row>
    <row r="3976" spans="1:22" x14ac:dyDescent="0.2">
      <c r="A3976" s="10">
        <f t="shared" si="686"/>
        <v>166</v>
      </c>
      <c r="B3976" s="10">
        <f t="shared" ref="B3976:B4039" si="695">IF(B3975&lt;24,B3975+1,1)</f>
        <v>11</v>
      </c>
      <c r="C3976" s="23">
        <v>15.1</v>
      </c>
      <c r="D3976" s="24">
        <v>636.42915000000005</v>
      </c>
      <c r="E3976" s="24">
        <v>247.84200000000001</v>
      </c>
      <c r="F3976" s="48"/>
      <c r="G3976" s="48"/>
      <c r="H3976" s="1">
        <f t="shared" ref="H3976:H4039" si="696">(23.465*SIN(RADIANS(280.1+0.9863*A3976)))</f>
        <v>23.328891144192614</v>
      </c>
      <c r="I3976" s="1">
        <f t="shared" si="690"/>
        <v>-0.24017554199888203</v>
      </c>
      <c r="J3976" s="4">
        <f>B3976+('PV model'!$B$3/15)+(I3976/60)</f>
        <v>10.719330407633352</v>
      </c>
      <c r="K3976" s="2">
        <f t="shared" si="691"/>
        <v>19.210043885499715</v>
      </c>
      <c r="L3976" s="2">
        <f>DEGREES(ASIN((((COS(RADIANS('PV model'!$B$2))*COS(RADIANS(H3976))*COS(RADIANS(K3976)))+(SIN(RADIANS('PV model'!$B$2))*SIN(RADIANS(H3976)))))))</f>
        <v>54.835498357887637</v>
      </c>
      <c r="M3976" s="3">
        <f t="shared" si="687"/>
        <v>54.835498357887637</v>
      </c>
      <c r="N3976" s="2">
        <f t="shared" si="692"/>
        <v>31.64155484402583</v>
      </c>
      <c r="O3976" s="2">
        <f>IF('PV model'!$B$2&gt;0, 180-N3976,IF('PV model'!$B$2&lt;0,0-N3976,N3976))</f>
        <v>148.35844515597418</v>
      </c>
      <c r="P3976" s="2">
        <f>ABS(O3976-'PV model'!$B$5)</f>
        <v>56.641554844025819</v>
      </c>
      <c r="Q3976" s="3">
        <f t="shared" si="688"/>
        <v>35.164501642112363</v>
      </c>
      <c r="R3976" s="3">
        <f t="shared" si="693"/>
        <v>636.42915000000005</v>
      </c>
      <c r="S3976" s="3">
        <f t="shared" si="689"/>
        <v>322.11764231571033</v>
      </c>
      <c r="T3976" s="3">
        <f>(0.5*(1-COS(RADIANS(90-$X$3)))*(D3976+E3976)*'PV model'!$B$4)</f>
        <v>0</v>
      </c>
      <c r="U3976" s="3">
        <f t="shared" si="694"/>
        <v>958.54679231571038</v>
      </c>
      <c r="V3976" s="3">
        <f>('PV model'!$B$13*(U3976/1000)*(1-'PV model'!$B$14*((20+C3976)-25))*'PV model'!$B$10)/'PV model'!$B$12</f>
        <v>91.945357330539323</v>
      </c>
    </row>
    <row r="3977" spans="1:22" x14ac:dyDescent="0.2">
      <c r="A3977" s="10">
        <f t="shared" si="686"/>
        <v>166</v>
      </c>
      <c r="B3977" s="10">
        <f t="shared" si="695"/>
        <v>12</v>
      </c>
      <c r="C3977" s="23">
        <v>16.3</v>
      </c>
      <c r="D3977" s="24">
        <v>771.12315000000001</v>
      </c>
      <c r="E3977" s="24">
        <v>186.98400000000001</v>
      </c>
      <c r="F3977" s="48"/>
      <c r="G3977" s="48"/>
      <c r="H3977" s="1">
        <f t="shared" si="696"/>
        <v>23.328891144192614</v>
      </c>
      <c r="I3977" s="1">
        <f t="shared" si="690"/>
        <v>-0.24017554199888203</v>
      </c>
      <c r="J3977" s="4">
        <f>B3977+('PV model'!$B$3/15)+(I3977/60)</f>
        <v>11.719330407633352</v>
      </c>
      <c r="K3977" s="2">
        <f t="shared" si="691"/>
        <v>4.2100438854997169</v>
      </c>
      <c r="L3977" s="2">
        <f>DEGREES(ASIN((((COS(RADIANS('PV model'!$B$2))*COS(RADIANS(H3977))*COS(RADIANS(K3977)))+(SIN(RADIANS('PV model'!$B$2))*SIN(RADIANS(H3977)))))))</f>
        <v>57.678186142427649</v>
      </c>
      <c r="M3977" s="3">
        <f t="shared" si="687"/>
        <v>57.678186142427649</v>
      </c>
      <c r="N3977" s="2">
        <f t="shared" si="692"/>
        <v>7.2430813834069108</v>
      </c>
      <c r="O3977" s="2">
        <f>IF('PV model'!$B$2&gt;0, 180-N3977,IF('PV model'!$B$2&lt;0,0-N3977,N3977))</f>
        <v>172.75691861659308</v>
      </c>
      <c r="P3977" s="2">
        <f>ABS(O3977-'PV model'!$B$5)</f>
        <v>32.243081383406917</v>
      </c>
      <c r="Q3977" s="3">
        <f t="shared" si="688"/>
        <v>32.321813857572351</v>
      </c>
      <c r="R3977" s="3">
        <f t="shared" si="693"/>
        <v>771.12315000000001</v>
      </c>
      <c r="S3977" s="3">
        <f t="shared" si="689"/>
        <v>241.75062519786175</v>
      </c>
      <c r="T3977" s="3">
        <f>(0.5*(1-COS(RADIANS(90-$X$3)))*(D3977+E3977)*'PV model'!$B$4)</f>
        <v>0</v>
      </c>
      <c r="U3977" s="3">
        <f t="shared" si="694"/>
        <v>1012.8737751978617</v>
      </c>
      <c r="V3977" s="3">
        <f>('PV model'!$B$13*(U3977/1000)*(1-'PV model'!$B$14*((20+C3977)-25))*'PV model'!$B$10)/'PV model'!$B$12</f>
        <v>96.67050438066947</v>
      </c>
    </row>
    <row r="3978" spans="1:22" x14ac:dyDescent="0.2">
      <c r="A3978" s="10">
        <f t="shared" si="686"/>
        <v>166</v>
      </c>
      <c r="B3978" s="10">
        <f t="shared" si="695"/>
        <v>13</v>
      </c>
      <c r="C3978" s="23">
        <v>16.600000000000001</v>
      </c>
      <c r="D3978" s="24">
        <v>132.44909999999999</v>
      </c>
      <c r="E3978" s="24">
        <v>334.27799999999996</v>
      </c>
      <c r="F3978" s="48"/>
      <c r="G3978" s="48"/>
      <c r="H3978" s="1">
        <f t="shared" si="696"/>
        <v>23.328891144192614</v>
      </c>
      <c r="I3978" s="1">
        <f t="shared" si="690"/>
        <v>-0.24017554199888203</v>
      </c>
      <c r="J3978" s="4">
        <f>B3978+('PV model'!$B$3/15)+(I3978/60)</f>
        <v>12.719330407633352</v>
      </c>
      <c r="K3978" s="2">
        <f t="shared" si="691"/>
        <v>-10.789956114500283</v>
      </c>
      <c r="L3978" s="2">
        <f>DEGREES(ASIN((((COS(RADIANS('PV model'!$B$2))*COS(RADIANS(H3978))*COS(RADIANS(K3978)))+(SIN(RADIANS('PV model'!$B$2))*SIN(RADIANS(H3978)))))))</f>
        <v>56.852576338687399</v>
      </c>
      <c r="M3978" s="3">
        <f t="shared" si="687"/>
        <v>56.852576338687399</v>
      </c>
      <c r="N3978" s="2">
        <f t="shared" si="692"/>
        <v>-18.323688777495466</v>
      </c>
      <c r="O3978" s="2">
        <f>IF('PV model'!$B$2&gt;0, 180-N3978,IF('PV model'!$B$2&lt;0,0-N3978,N3978))</f>
        <v>198.32368877749548</v>
      </c>
      <c r="P3978" s="2">
        <f>ABS(O3978-'PV model'!$B$5)</f>
        <v>6.6763112225045234</v>
      </c>
      <c r="Q3978" s="3">
        <f t="shared" si="688"/>
        <v>33.147423661312601</v>
      </c>
      <c r="R3978" s="3">
        <f t="shared" si="693"/>
        <v>132.44909999999999</v>
      </c>
      <c r="S3978" s="3">
        <f t="shared" si="689"/>
        <v>383.32250462957148</v>
      </c>
      <c r="T3978" s="3">
        <f>(0.5*(1-COS(RADIANS(90-$X$3)))*(D3978+E3978)*'PV model'!$B$4)</f>
        <v>0</v>
      </c>
      <c r="U3978" s="3">
        <f t="shared" si="694"/>
        <v>515.77160462957147</v>
      </c>
      <c r="V3978" s="3">
        <f>('PV model'!$B$13*(U3978/1000)*(1-'PV model'!$B$14*((20+C3978)-25))*'PV model'!$B$10)/'PV model'!$B$12</f>
        <v>49.164306625388946</v>
      </c>
    </row>
    <row r="3979" spans="1:22" x14ac:dyDescent="0.2">
      <c r="A3979" s="10">
        <f t="shared" si="686"/>
        <v>166</v>
      </c>
      <c r="B3979" s="10">
        <f t="shared" si="695"/>
        <v>14</v>
      </c>
      <c r="C3979" s="23">
        <v>17.2</v>
      </c>
      <c r="D3979" s="24">
        <v>76.326599999999999</v>
      </c>
      <c r="E3979" s="24">
        <v>358.09199999999998</v>
      </c>
      <c r="F3979" s="48"/>
      <c r="G3979" s="48"/>
      <c r="H3979" s="1">
        <f t="shared" si="696"/>
        <v>23.328891144192614</v>
      </c>
      <c r="I3979" s="1">
        <f t="shared" si="690"/>
        <v>-0.24017554199888203</v>
      </c>
      <c r="J3979" s="4">
        <f>B3979+('PV model'!$B$3/15)+(I3979/60)</f>
        <v>13.719330407633352</v>
      </c>
      <c r="K3979" s="2">
        <f t="shared" si="691"/>
        <v>-25.789956114500285</v>
      </c>
      <c r="L3979" s="2">
        <f>DEGREES(ASIN((((COS(RADIANS('PV model'!$B$2))*COS(RADIANS(H3979))*COS(RADIANS(K3979)))+(SIN(RADIANS('PV model'!$B$2))*SIN(RADIANS(H3979)))))))</f>
        <v>52.622884992038529</v>
      </c>
      <c r="M3979" s="3">
        <f t="shared" si="687"/>
        <v>52.622884992038529</v>
      </c>
      <c r="N3979" s="2">
        <f t="shared" si="692"/>
        <v>-41.155059629585232</v>
      </c>
      <c r="O3979" s="2">
        <f>IF('PV model'!$B$2&gt;0, 180-N3979,IF('PV model'!$B$2&lt;0,0-N3979,N3979))</f>
        <v>221.15505962958522</v>
      </c>
      <c r="P3979" s="2">
        <f>ABS(O3979-'PV model'!$B$5)</f>
        <v>16.155059629585224</v>
      </c>
      <c r="Q3979" s="3">
        <f t="shared" si="688"/>
        <v>37.377115007961471</v>
      </c>
      <c r="R3979" s="3">
        <f t="shared" si="693"/>
        <v>76.326599999999999</v>
      </c>
      <c r="S3979" s="3">
        <f t="shared" si="689"/>
        <v>395.51557606790152</v>
      </c>
      <c r="T3979" s="3">
        <f>(0.5*(1-COS(RADIANS(90-$X$3)))*(D3979+E3979)*'PV model'!$B$4)</f>
        <v>0</v>
      </c>
      <c r="U3979" s="3">
        <f t="shared" si="694"/>
        <v>471.84217606790151</v>
      </c>
      <c r="V3979" s="3">
        <f>('PV model'!$B$13*(U3979/1000)*(1-'PV model'!$B$14*((20+C3979)-25))*'PV model'!$B$10)/'PV model'!$B$12</f>
        <v>44.863675136463762</v>
      </c>
    </row>
    <row r="3980" spans="1:22" x14ac:dyDescent="0.2">
      <c r="A3980" s="10">
        <f t="shared" si="686"/>
        <v>166</v>
      </c>
      <c r="B3980" s="10">
        <f t="shared" si="695"/>
        <v>15</v>
      </c>
      <c r="C3980" s="23">
        <v>17.5</v>
      </c>
      <c r="D3980" s="24">
        <v>52.808599999999998</v>
      </c>
      <c r="E3980" s="24">
        <v>306.93600000000004</v>
      </c>
      <c r="F3980" s="48"/>
      <c r="G3980" s="48"/>
      <c r="H3980" s="1">
        <f t="shared" si="696"/>
        <v>23.328891144192614</v>
      </c>
      <c r="I3980" s="1">
        <f t="shared" si="690"/>
        <v>-0.24017554199888203</v>
      </c>
      <c r="J3980" s="4">
        <f>B3980+('PV model'!$B$3/15)+(I3980/60)</f>
        <v>14.719330407633352</v>
      </c>
      <c r="K3980" s="2">
        <f t="shared" si="691"/>
        <v>-40.789956114500285</v>
      </c>
      <c r="L3980" s="2">
        <f>DEGREES(ASIN((((COS(RADIANS('PV model'!$B$2))*COS(RADIANS(H3980))*COS(RADIANS(K3980)))+(SIN(RADIANS('PV model'!$B$2))*SIN(RADIANS(H3980)))))))</f>
        <v>46.065567992173946</v>
      </c>
      <c r="M3980" s="3">
        <f t="shared" si="687"/>
        <v>46.065567992173946</v>
      </c>
      <c r="N3980" s="2">
        <f t="shared" si="692"/>
        <v>-59.835422880063724</v>
      </c>
      <c r="O3980" s="2">
        <f>IF('PV model'!$B$2&gt;0, 180-N3980,IF('PV model'!$B$2&lt;0,0-N3980,N3980))</f>
        <v>239.83542288006373</v>
      </c>
      <c r="P3980" s="2">
        <f>ABS(O3980-'PV model'!$B$5)</f>
        <v>34.835422880063732</v>
      </c>
      <c r="Q3980" s="3">
        <f t="shared" si="688"/>
        <v>43.934432007826047</v>
      </c>
      <c r="R3980" s="3">
        <f t="shared" si="693"/>
        <v>52.808599999999998</v>
      </c>
      <c r="S3980" s="3">
        <f t="shared" si="689"/>
        <v>336.8558675068835</v>
      </c>
      <c r="T3980" s="3">
        <f>(0.5*(1-COS(RADIANS(90-$X$3)))*(D3980+E3980)*'PV model'!$B$4)</f>
        <v>0</v>
      </c>
      <c r="U3980" s="3">
        <f t="shared" si="694"/>
        <v>389.66446750688351</v>
      </c>
      <c r="V3980" s="3">
        <f>('PV model'!$B$13*(U3980/1000)*(1-'PV model'!$B$14*((20+C3980)-25))*'PV model'!$B$10)/'PV model'!$B$12</f>
        <v>37.003317163388665</v>
      </c>
    </row>
    <row r="3981" spans="1:22" x14ac:dyDescent="0.2">
      <c r="A3981" s="10">
        <f t="shared" si="686"/>
        <v>166</v>
      </c>
      <c r="B3981" s="10">
        <f t="shared" si="695"/>
        <v>16</v>
      </c>
      <c r="C3981" s="23">
        <v>17.8</v>
      </c>
      <c r="D3981" s="24">
        <v>0</v>
      </c>
      <c r="E3981" s="24">
        <v>264.59999999999997</v>
      </c>
      <c r="F3981" s="48"/>
      <c r="G3981" s="48"/>
      <c r="H3981" s="1">
        <f t="shared" si="696"/>
        <v>23.328891144192614</v>
      </c>
      <c r="I3981" s="1">
        <f t="shared" si="690"/>
        <v>-0.24017554199888203</v>
      </c>
      <c r="J3981" s="4">
        <f>B3981+('PV model'!$B$3/15)+(I3981/60)</f>
        <v>15.719330407633352</v>
      </c>
      <c r="K3981" s="2">
        <f t="shared" si="691"/>
        <v>-55.789956114500285</v>
      </c>
      <c r="L3981" s="2">
        <f>DEGREES(ASIN((((COS(RADIANS('PV model'!$B$2))*COS(RADIANS(H3981))*COS(RADIANS(K3981)))+(SIN(RADIANS('PV model'!$B$2))*SIN(RADIANS(H3981)))))))</f>
        <v>38.226836465042986</v>
      </c>
      <c r="M3981" s="3">
        <f t="shared" si="687"/>
        <v>38.226836465042986</v>
      </c>
      <c r="N3981" s="2">
        <f t="shared" si="692"/>
        <v>-75.162618223420992</v>
      </c>
      <c r="O3981" s="2">
        <f>IF('PV model'!$B$2&gt;0, 180-N3981,IF('PV model'!$B$2&lt;0,0-N3981,N3981))</f>
        <v>255.16261822342099</v>
      </c>
      <c r="P3981" s="2">
        <f>ABS(O3981-'PV model'!$B$5)</f>
        <v>50.162618223420992</v>
      </c>
      <c r="Q3981" s="3">
        <f t="shared" si="688"/>
        <v>51.773163534957014</v>
      </c>
      <c r="R3981" s="3">
        <f t="shared" si="693"/>
        <v>0</v>
      </c>
      <c r="S3981" s="3">
        <f t="shared" si="689"/>
        <v>264.59999999999997</v>
      </c>
      <c r="T3981" s="3">
        <f>(0.5*(1-COS(RADIANS(90-$X$3)))*(D3981+E3981)*'PV model'!$B$4)</f>
        <v>0</v>
      </c>
      <c r="U3981" s="3">
        <f t="shared" si="694"/>
        <v>264.59999999999997</v>
      </c>
      <c r="V3981" s="3">
        <f>('PV model'!$B$13*(U3981/1000)*(1-'PV model'!$B$14*((20+C3981)-25))*'PV model'!$B$10)/'PV model'!$B$12</f>
        <v>25.095205900799993</v>
      </c>
    </row>
    <row r="3982" spans="1:22" x14ac:dyDescent="0.2">
      <c r="A3982" s="10">
        <f t="shared" si="686"/>
        <v>166</v>
      </c>
      <c r="B3982" s="10">
        <f t="shared" si="695"/>
        <v>17</v>
      </c>
      <c r="C3982" s="23">
        <v>18.2</v>
      </c>
      <c r="D3982" s="24">
        <v>0</v>
      </c>
      <c r="E3982" s="24">
        <v>231.084</v>
      </c>
      <c r="F3982" s="48"/>
      <c r="G3982" s="48"/>
      <c r="H3982" s="1">
        <f t="shared" si="696"/>
        <v>23.328891144192614</v>
      </c>
      <c r="I3982" s="1">
        <f t="shared" si="690"/>
        <v>-0.24017554199888203</v>
      </c>
      <c r="J3982" s="4">
        <f>B3982+('PV model'!$B$3/15)+(I3982/60)</f>
        <v>16.71933040763335</v>
      </c>
      <c r="K3982" s="2">
        <f t="shared" si="691"/>
        <v>-70.789956114500256</v>
      </c>
      <c r="L3982" s="2">
        <f>DEGREES(ASIN((((COS(RADIANS('PV model'!$B$2))*COS(RADIANS(H3982))*COS(RADIANS(K3982)))+(SIN(RADIANS('PV model'!$B$2))*SIN(RADIANS(H3982)))))))</f>
        <v>29.834138761868289</v>
      </c>
      <c r="M3982" s="3">
        <f t="shared" si="687"/>
        <v>29.834138761868289</v>
      </c>
      <c r="N3982" s="2">
        <f t="shared" si="692"/>
        <v>-88.368770566342235</v>
      </c>
      <c r="O3982" s="2">
        <f>IF('PV model'!$B$2&gt;0, 180-N3982,IF('PV model'!$B$2&lt;0,0-N3982,N3982))</f>
        <v>268.36877056634222</v>
      </c>
      <c r="P3982" s="2">
        <f>ABS(O3982-'PV model'!$B$5)</f>
        <v>63.368770566342221</v>
      </c>
      <c r="Q3982" s="3">
        <f t="shared" si="688"/>
        <v>60.165861238131711</v>
      </c>
      <c r="R3982" s="3">
        <f t="shared" si="693"/>
        <v>0</v>
      </c>
      <c r="S3982" s="3">
        <f t="shared" si="689"/>
        <v>231.084</v>
      </c>
      <c r="T3982" s="3">
        <f>(0.5*(1-COS(RADIANS(90-$X$3)))*(D3982+E3982)*'PV model'!$B$4)</f>
        <v>0</v>
      </c>
      <c r="U3982" s="3">
        <f t="shared" si="694"/>
        <v>231.084</v>
      </c>
      <c r="V3982" s="3">
        <f>('PV model'!$B$13*(U3982/1000)*(1-'PV model'!$B$14*((20+C3982)-25))*'PV model'!$B$10)/'PV model'!$B$12</f>
        <v>21.879521169408001</v>
      </c>
    </row>
    <row r="3983" spans="1:22" x14ac:dyDescent="0.2">
      <c r="A3983" s="10">
        <f t="shared" si="686"/>
        <v>166</v>
      </c>
      <c r="B3983" s="10">
        <f t="shared" si="695"/>
        <v>18</v>
      </c>
      <c r="C3983" s="23">
        <v>18.100000000000001</v>
      </c>
      <c r="D3983" s="24">
        <v>0</v>
      </c>
      <c r="E3983" s="24">
        <v>96.138000000000005</v>
      </c>
      <c r="F3983" s="48"/>
      <c r="G3983" s="48"/>
      <c r="H3983" s="1">
        <f t="shared" si="696"/>
        <v>23.328891144192614</v>
      </c>
      <c r="I3983" s="1">
        <f t="shared" si="690"/>
        <v>-0.24017554199888203</v>
      </c>
      <c r="J3983" s="4">
        <f>B3983+('PV model'!$B$3/15)+(I3983/60)</f>
        <v>17.71933040763335</v>
      </c>
      <c r="K3983" s="2">
        <f t="shared" si="691"/>
        <v>-85.789956114500256</v>
      </c>
      <c r="L3983" s="2">
        <f>DEGREES(ASIN((((COS(RADIANS('PV model'!$B$2))*COS(RADIANS(H3983))*COS(RADIANS(K3983)))+(SIN(RADIANS('PV model'!$B$2))*SIN(RADIANS(H3983)))))))</f>
        <v>21.379473420150024</v>
      </c>
      <c r="M3983" s="3">
        <f t="shared" si="687"/>
        <v>21.379473420150024</v>
      </c>
      <c r="N3983" s="2">
        <f t="shared" si="692"/>
        <v>-79.559376044370069</v>
      </c>
      <c r="O3983" s="2">
        <f>IF('PV model'!$B$2&gt;0, 180-N3983,IF('PV model'!$B$2&lt;0,0-N3983,N3983))</f>
        <v>259.55937604437008</v>
      </c>
      <c r="P3983" s="2">
        <f>ABS(O3983-'PV model'!$B$5)</f>
        <v>54.559376044370083</v>
      </c>
      <c r="Q3983" s="3">
        <f t="shared" si="688"/>
        <v>68.620526579849979</v>
      </c>
      <c r="R3983" s="3">
        <f t="shared" si="693"/>
        <v>0</v>
      </c>
      <c r="S3983" s="3">
        <f t="shared" si="689"/>
        <v>96.138000000000005</v>
      </c>
      <c r="T3983" s="3">
        <f>(0.5*(1-COS(RADIANS(90-$X$3)))*(D3983+E3983)*'PV model'!$B$4)</f>
        <v>0</v>
      </c>
      <c r="U3983" s="3">
        <f t="shared" si="694"/>
        <v>96.138000000000005</v>
      </c>
      <c r="V3983" s="3">
        <f>('PV model'!$B$13*(U3983/1000)*(1-'PV model'!$B$14*((20+C3983)-25))*'PV model'!$B$10)/'PV model'!$B$12</f>
        <v>9.1063928652479991</v>
      </c>
    </row>
    <row r="3984" spans="1:22" x14ac:dyDescent="0.2">
      <c r="A3984" s="10">
        <f t="shared" si="686"/>
        <v>166</v>
      </c>
      <c r="B3984" s="10">
        <f t="shared" si="695"/>
        <v>19</v>
      </c>
      <c r="C3984" s="23">
        <v>17.2</v>
      </c>
      <c r="D3984" s="24">
        <v>0</v>
      </c>
      <c r="E3984" s="24">
        <v>57.33</v>
      </c>
      <c r="F3984" s="48"/>
      <c r="G3984" s="48"/>
      <c r="H3984" s="1">
        <f t="shared" si="696"/>
        <v>23.328891144192614</v>
      </c>
      <c r="I3984" s="1">
        <f t="shared" si="690"/>
        <v>-0.24017554199888203</v>
      </c>
      <c r="J3984" s="4">
        <f>B3984+('PV model'!$B$3/15)+(I3984/60)</f>
        <v>18.71933040763335</v>
      </c>
      <c r="K3984" s="2">
        <f t="shared" si="691"/>
        <v>-100.78995611450026</v>
      </c>
      <c r="L3984" s="2">
        <f>DEGREES(ASIN((((COS(RADIANS('PV model'!$B$2))*COS(RADIANS(H3984))*COS(RADIANS(K3984)))+(SIN(RADIANS('PV model'!$B$2))*SIN(RADIANS(H3984)))))))</f>
        <v>13.237818610975307</v>
      </c>
      <c r="M3984" s="3">
        <f t="shared" si="687"/>
        <v>13.237818610975307</v>
      </c>
      <c r="N3984" s="2">
        <f t="shared" si="692"/>
        <v>-67.916183226887568</v>
      </c>
      <c r="O3984" s="2">
        <f>IF('PV model'!$B$2&gt;0, 180-N3984,IF('PV model'!$B$2&lt;0,0-N3984,N3984))</f>
        <v>247.91618322688757</v>
      </c>
      <c r="P3984" s="2">
        <f>ABS(O3984-'PV model'!$B$5)</f>
        <v>42.916183226887568</v>
      </c>
      <c r="Q3984" s="3">
        <f t="shared" si="688"/>
        <v>76.76218138902469</v>
      </c>
      <c r="R3984" s="3">
        <f t="shared" si="693"/>
        <v>0</v>
      </c>
      <c r="S3984" s="3">
        <f t="shared" si="689"/>
        <v>57.33</v>
      </c>
      <c r="T3984" s="3">
        <f>(0.5*(1-COS(RADIANS(90-$X$3)))*(D3984+E3984)*'PV model'!$B$4)</f>
        <v>0</v>
      </c>
      <c r="U3984" s="3">
        <f t="shared" si="694"/>
        <v>57.33</v>
      </c>
      <c r="V3984" s="3">
        <f>('PV model'!$B$13*(U3984/1000)*(1-'PV model'!$B$14*((20+C3984)-25))*'PV model'!$B$10)/'PV model'!$B$12</f>
        <v>5.4510483081599999</v>
      </c>
    </row>
    <row r="3985" spans="1:22" x14ac:dyDescent="0.2">
      <c r="A3985" s="10">
        <f t="shared" si="686"/>
        <v>166</v>
      </c>
      <c r="B3985" s="10">
        <f t="shared" si="695"/>
        <v>20</v>
      </c>
      <c r="C3985" s="23">
        <v>17</v>
      </c>
      <c r="D3985" s="24">
        <v>0</v>
      </c>
      <c r="E3985" s="24">
        <v>45.863999999999997</v>
      </c>
      <c r="F3985" s="48"/>
      <c r="G3985" s="48"/>
      <c r="H3985" s="1">
        <f t="shared" si="696"/>
        <v>23.328891144192614</v>
      </c>
      <c r="I3985" s="1">
        <f t="shared" si="690"/>
        <v>-0.24017554199888203</v>
      </c>
      <c r="J3985" s="4">
        <f>B3985+('PV model'!$B$3/15)+(I3985/60)</f>
        <v>19.71933040763335</v>
      </c>
      <c r="K3985" s="2">
        <f t="shared" si="691"/>
        <v>-115.78995611450026</v>
      </c>
      <c r="L3985" s="2">
        <f>DEGREES(ASIN((((COS(RADIANS('PV model'!$B$2))*COS(RADIANS(H3985))*COS(RADIANS(K3985)))+(SIN(RADIANS('PV model'!$B$2))*SIN(RADIANS(H3985)))))))</f>
        <v>5.7437263935723468</v>
      </c>
      <c r="M3985" s="3">
        <f t="shared" si="687"/>
        <v>5.7437263935723468</v>
      </c>
      <c r="N3985" s="2">
        <f t="shared" si="692"/>
        <v>-56.197142100486829</v>
      </c>
      <c r="O3985" s="2">
        <f>IF('PV model'!$B$2&gt;0, 180-N3985,IF('PV model'!$B$2&lt;0,0-N3985,N3985))</f>
        <v>236.19714210048681</v>
      </c>
      <c r="P3985" s="2">
        <f>ABS(O3985-'PV model'!$B$5)</f>
        <v>31.197142100486815</v>
      </c>
      <c r="Q3985" s="3">
        <f t="shared" si="688"/>
        <v>84.256273606427655</v>
      </c>
      <c r="R3985" s="3">
        <f t="shared" si="693"/>
        <v>0</v>
      </c>
      <c r="S3985" s="3">
        <f t="shared" si="689"/>
        <v>45.863999999999997</v>
      </c>
      <c r="T3985" s="3">
        <f>(0.5*(1-COS(RADIANS(90-$X$3)))*(D3985+E3985)*'PV model'!$B$4)</f>
        <v>0</v>
      </c>
      <c r="U3985" s="3">
        <f t="shared" si="694"/>
        <v>45.863999999999997</v>
      </c>
      <c r="V3985" s="3">
        <f>('PV model'!$B$13*(U3985/1000)*(1-'PV model'!$B$14*((20+C3985)-25))*'PV model'!$B$10)/'PV model'!$B$12</f>
        <v>4.3645062988799994</v>
      </c>
    </row>
    <row r="3986" spans="1:22" x14ac:dyDescent="0.2">
      <c r="A3986" s="10">
        <f t="shared" si="686"/>
        <v>166</v>
      </c>
      <c r="B3986" s="10">
        <f t="shared" si="695"/>
        <v>21</v>
      </c>
      <c r="C3986" s="23">
        <v>16.399999999999999</v>
      </c>
      <c r="D3986" s="24">
        <v>0</v>
      </c>
      <c r="E3986" s="24">
        <v>12.348000000000001</v>
      </c>
      <c r="F3986" s="48"/>
      <c r="G3986" s="48"/>
      <c r="H3986" s="1">
        <f t="shared" si="696"/>
        <v>23.328891144192614</v>
      </c>
      <c r="I3986" s="1">
        <f t="shared" si="690"/>
        <v>-0.24017554199888203</v>
      </c>
      <c r="J3986" s="4">
        <f>B3986+('PV model'!$B$3/15)+(I3986/60)</f>
        <v>20.71933040763335</v>
      </c>
      <c r="K3986" s="2">
        <f t="shared" si="691"/>
        <v>-130.78995611450026</v>
      </c>
      <c r="L3986" s="2">
        <f>DEGREES(ASIN((((COS(RADIANS('PV model'!$B$2))*COS(RADIANS(H3986))*COS(RADIANS(K3986)))+(SIN(RADIANS('PV model'!$B$2))*SIN(RADIANS(H3986)))))))</f>
        <v>-0.76861542398937832</v>
      </c>
      <c r="M3986" s="3">
        <f t="shared" si="687"/>
        <v>0</v>
      </c>
      <c r="N3986" s="2">
        <f t="shared" si="692"/>
        <v>-44.049216946982177</v>
      </c>
      <c r="O3986" s="2">
        <f>IF('PV model'!$B$2&gt;0, 180-N3986,IF('PV model'!$B$2&lt;0,0-N3986,N3986))</f>
        <v>224.04921694698217</v>
      </c>
      <c r="P3986" s="2">
        <f>ABS(O3986-'PV model'!$B$5)</f>
        <v>19.04921694698217</v>
      </c>
      <c r="Q3986" s="3">
        <f t="shared" si="688"/>
        <v>90.768615423989374</v>
      </c>
      <c r="R3986" s="3">
        <f t="shared" si="693"/>
        <v>0</v>
      </c>
      <c r="S3986" s="3">
        <f t="shared" si="689"/>
        <v>12.348000000000001</v>
      </c>
      <c r="T3986" s="3">
        <f>(0.5*(1-COS(RADIANS(90-$X$3)))*(D3986+E3986)*'PV model'!$B$4)</f>
        <v>0</v>
      </c>
      <c r="U3986" s="3">
        <f t="shared" si="694"/>
        <v>12.348000000000001</v>
      </c>
      <c r="V3986" s="3">
        <f>('PV model'!$B$13*(U3986/1000)*(1-'PV model'!$B$14*((20+C3986)-25))*'PV model'!$B$10)/'PV model'!$B$12</f>
        <v>1.178021722752</v>
      </c>
    </row>
    <row r="3987" spans="1:22" x14ac:dyDescent="0.2">
      <c r="A3987" s="10">
        <f t="shared" si="686"/>
        <v>166</v>
      </c>
      <c r="B3987" s="10">
        <f t="shared" si="695"/>
        <v>22</v>
      </c>
      <c r="C3987" s="23">
        <v>15.9</v>
      </c>
      <c r="D3987" s="24">
        <v>0</v>
      </c>
      <c r="E3987" s="24">
        <v>0</v>
      </c>
      <c r="F3987" s="48"/>
      <c r="G3987" s="48"/>
      <c r="H3987" s="1">
        <f t="shared" si="696"/>
        <v>23.328891144192614</v>
      </c>
      <c r="I3987" s="1">
        <f t="shared" si="690"/>
        <v>-0.24017554199888203</v>
      </c>
      <c r="J3987" s="4">
        <f>B3987+('PV model'!$B$3/15)+(I3987/60)</f>
        <v>21.71933040763335</v>
      </c>
      <c r="K3987" s="2">
        <f t="shared" si="691"/>
        <v>-145.78995611450026</v>
      </c>
      <c r="L3987" s="2">
        <f>DEGREES(ASIN((((COS(RADIANS('PV model'!$B$2))*COS(RADIANS(H3987))*COS(RADIANS(K3987)))+(SIN(RADIANS('PV model'!$B$2))*SIN(RADIANS(H3987)))))))</f>
        <v>-5.9553212847254784</v>
      </c>
      <c r="M3987" s="3">
        <f t="shared" si="687"/>
        <v>0</v>
      </c>
      <c r="N3987" s="2">
        <f t="shared" si="692"/>
        <v>-31.269603994488183</v>
      </c>
      <c r="O3987" s="2">
        <f>IF('PV model'!$B$2&gt;0, 180-N3987,IF('PV model'!$B$2&lt;0,0-N3987,N3987))</f>
        <v>211.26960399448819</v>
      </c>
      <c r="P3987" s="2">
        <f>ABS(O3987-'PV model'!$B$5)</f>
        <v>6.2696039944881932</v>
      </c>
      <c r="Q3987" s="3">
        <f t="shared" si="688"/>
        <v>95.955321284725471</v>
      </c>
      <c r="R3987" s="3">
        <f t="shared" si="693"/>
        <v>0</v>
      </c>
      <c r="S3987" s="3">
        <f t="shared" si="689"/>
        <v>0</v>
      </c>
      <c r="T3987" s="3">
        <f>(0.5*(1-COS(RADIANS(90-$X$3)))*(D3987+E3987)*'PV model'!$B$4)</f>
        <v>0</v>
      </c>
      <c r="U3987" s="3">
        <f t="shared" si="694"/>
        <v>0</v>
      </c>
      <c r="V3987" s="3">
        <f>('PV model'!$B$13*(U3987/1000)*(1-'PV model'!$B$14*((20+C3987)-25))*'PV model'!$B$10)/'PV model'!$B$12</f>
        <v>0</v>
      </c>
    </row>
    <row r="3988" spans="1:22" x14ac:dyDescent="0.2">
      <c r="A3988" s="10">
        <f t="shared" si="686"/>
        <v>166</v>
      </c>
      <c r="B3988" s="10">
        <f t="shared" si="695"/>
        <v>23</v>
      </c>
      <c r="C3988" s="23">
        <v>14.9</v>
      </c>
      <c r="D3988" s="24">
        <v>0</v>
      </c>
      <c r="E3988" s="24">
        <v>0</v>
      </c>
      <c r="F3988" s="48"/>
      <c r="G3988" s="48"/>
      <c r="H3988" s="1">
        <f t="shared" si="696"/>
        <v>23.328891144192614</v>
      </c>
      <c r="I3988" s="1">
        <f t="shared" si="690"/>
        <v>-0.24017554199888203</v>
      </c>
      <c r="J3988" s="4">
        <f>B3988+('PV model'!$B$3/15)+(I3988/60)</f>
        <v>22.71933040763335</v>
      </c>
      <c r="K3988" s="2">
        <f t="shared" si="691"/>
        <v>-160.78995611450026</v>
      </c>
      <c r="L3988" s="2">
        <f>DEGREES(ASIN((((COS(RADIANS('PV model'!$B$2))*COS(RADIANS(H3988))*COS(RADIANS(K3988)))+(SIN(RADIANS('PV model'!$B$2))*SIN(RADIANS(H3988)))))))</f>
        <v>-9.4844430159031958</v>
      </c>
      <c r="M3988" s="3">
        <f t="shared" si="687"/>
        <v>0</v>
      </c>
      <c r="N3988" s="2">
        <f t="shared" si="692"/>
        <v>-17.837598207504048</v>
      </c>
      <c r="O3988" s="2">
        <f>IF('PV model'!$B$2&gt;0, 180-N3988,IF('PV model'!$B$2&lt;0,0-N3988,N3988))</f>
        <v>197.83759820750404</v>
      </c>
      <c r="P3988" s="2">
        <f>ABS(O3988-'PV model'!$B$5)</f>
        <v>7.162401792495956</v>
      </c>
      <c r="Q3988" s="3">
        <f t="shared" si="688"/>
        <v>99.484443015903196</v>
      </c>
      <c r="R3988" s="3">
        <f t="shared" si="693"/>
        <v>0</v>
      </c>
      <c r="S3988" s="3">
        <f t="shared" si="689"/>
        <v>0</v>
      </c>
      <c r="T3988" s="3">
        <f>(0.5*(1-COS(RADIANS(90-$X$3)))*(D3988+E3988)*'PV model'!$B$4)</f>
        <v>0</v>
      </c>
      <c r="U3988" s="3">
        <f t="shared" si="694"/>
        <v>0</v>
      </c>
      <c r="V3988" s="3">
        <f>('PV model'!$B$13*(U3988/1000)*(1-'PV model'!$B$14*((20+C3988)-25))*'PV model'!$B$10)/'PV model'!$B$12</f>
        <v>0</v>
      </c>
    </row>
    <row r="3989" spans="1:22" x14ac:dyDescent="0.2">
      <c r="A3989" s="10">
        <f t="shared" si="686"/>
        <v>166</v>
      </c>
      <c r="B3989" s="10">
        <f t="shared" si="695"/>
        <v>24</v>
      </c>
      <c r="C3989" s="23">
        <v>13.9</v>
      </c>
      <c r="D3989" s="24">
        <v>0</v>
      </c>
      <c r="E3989" s="24">
        <v>0</v>
      </c>
      <c r="F3989" s="48"/>
      <c r="G3989" s="48"/>
      <c r="H3989" s="1">
        <f t="shared" si="696"/>
        <v>23.328891144192614</v>
      </c>
      <c r="I3989" s="1">
        <f t="shared" si="690"/>
        <v>-0.24017554199888203</v>
      </c>
      <c r="J3989" s="4">
        <f>B3989+('PV model'!$B$3/15)+(I3989/60)</f>
        <v>23.71933040763335</v>
      </c>
      <c r="K3989" s="2">
        <f t="shared" si="691"/>
        <v>-175.78995611450026</v>
      </c>
      <c r="L3989" s="2">
        <f>DEGREES(ASIN((((COS(RADIANS('PV model'!$B$2))*COS(RADIANS(H3989))*COS(RADIANS(K3989)))+(SIN(RADIANS('PV model'!$B$2))*SIN(RADIANS(H3989)))))))</f>
        <v>-11.089156956965407</v>
      </c>
      <c r="M3989" s="3">
        <f t="shared" si="687"/>
        <v>0</v>
      </c>
      <c r="N3989" s="2">
        <f t="shared" si="692"/>
        <v>-3.9389698925113605</v>
      </c>
      <c r="O3989" s="2">
        <f>IF('PV model'!$B$2&gt;0, 180-N3989,IF('PV model'!$B$2&lt;0,0-N3989,N3989))</f>
        <v>183.93896989251135</v>
      </c>
      <c r="P3989" s="2">
        <f>ABS(O3989-'PV model'!$B$5)</f>
        <v>21.061030107488648</v>
      </c>
      <c r="Q3989" s="3">
        <f t="shared" si="688"/>
        <v>101.08915695696541</v>
      </c>
      <c r="R3989" s="3">
        <f t="shared" si="693"/>
        <v>0</v>
      </c>
      <c r="S3989" s="3">
        <f t="shared" si="689"/>
        <v>0</v>
      </c>
      <c r="T3989" s="3">
        <f>(0.5*(1-COS(RADIANS(90-$X$3)))*(D3989+E3989)*'PV model'!$B$4)</f>
        <v>0</v>
      </c>
      <c r="U3989" s="3">
        <f t="shared" si="694"/>
        <v>0</v>
      </c>
      <c r="V3989" s="3">
        <f>('PV model'!$B$13*(U3989/1000)*(1-'PV model'!$B$14*((20+C3989)-25))*'PV model'!$B$10)/'PV model'!$B$12</f>
        <v>0</v>
      </c>
    </row>
    <row r="3990" spans="1:22" x14ac:dyDescent="0.2">
      <c r="A3990" s="10">
        <f t="shared" si="686"/>
        <v>167</v>
      </c>
      <c r="B3990" s="10">
        <f t="shared" si="695"/>
        <v>1</v>
      </c>
      <c r="C3990" s="23">
        <v>13.8</v>
      </c>
      <c r="D3990" s="24">
        <v>0</v>
      </c>
      <c r="E3990" s="24">
        <v>0</v>
      </c>
      <c r="F3990" s="48"/>
      <c r="G3990" s="48"/>
      <c r="H3990" s="1">
        <f t="shared" si="696"/>
        <v>23.368876017839984</v>
      </c>
      <c r="I3990" s="1">
        <f t="shared" si="690"/>
        <v>-0.44783385654024199</v>
      </c>
      <c r="J3990" s="4">
        <f>B3990+('PV model'!$B$3/15)+(I3990/60)</f>
        <v>0.71586943572432937</v>
      </c>
      <c r="K3990" s="2">
        <f t="shared" si="691"/>
        <v>169.26195846413506</v>
      </c>
      <c r="L3990" s="2">
        <f>DEGREES(ASIN((((COS(RADIANS('PV model'!$B$2))*COS(RADIANS(H3990))*COS(RADIANS(K3990)))+(SIN(RADIANS('PV model'!$B$2))*SIN(RADIANS(H3990)))))))</f>
        <v>-10.599945222857496</v>
      </c>
      <c r="M3990" s="3">
        <f t="shared" si="687"/>
        <v>0</v>
      </c>
      <c r="N3990" s="2">
        <f t="shared" si="692"/>
        <v>10.020735640367574</v>
      </c>
      <c r="O3990" s="2">
        <f>IF('PV model'!$B$2&gt;0, 180-N3990,IF('PV model'!$B$2&lt;0,0-N3990,N3990))</f>
        <v>169.97926435963242</v>
      </c>
      <c r="P3990" s="2">
        <f>ABS(O3990-'PV model'!$B$5)</f>
        <v>35.020735640367576</v>
      </c>
      <c r="Q3990" s="3">
        <f t="shared" si="688"/>
        <v>100.5999452228575</v>
      </c>
      <c r="R3990" s="3">
        <f t="shared" si="693"/>
        <v>0</v>
      </c>
      <c r="S3990" s="3">
        <f t="shared" si="689"/>
        <v>0</v>
      </c>
      <c r="T3990" s="3">
        <f>(0.5*(1-COS(RADIANS(90-$X$3)))*(D3990+E3990)*'PV model'!$B$4)</f>
        <v>0</v>
      </c>
      <c r="U3990" s="3">
        <f t="shared" si="694"/>
        <v>0</v>
      </c>
      <c r="V3990" s="3">
        <f>('PV model'!$B$13*(U3990/1000)*(1-'PV model'!$B$14*((20+C3990)-25))*'PV model'!$B$10)/'PV model'!$B$12</f>
        <v>0</v>
      </c>
    </row>
    <row r="3991" spans="1:22" x14ac:dyDescent="0.2">
      <c r="A3991" s="10">
        <f t="shared" si="686"/>
        <v>167</v>
      </c>
      <c r="B3991" s="10">
        <f t="shared" si="695"/>
        <v>2</v>
      </c>
      <c r="C3991" s="23">
        <v>14.3</v>
      </c>
      <c r="D3991" s="24">
        <v>0</v>
      </c>
      <c r="E3991" s="24">
        <v>0</v>
      </c>
      <c r="F3991" s="48"/>
      <c r="G3991" s="48"/>
      <c r="H3991" s="1">
        <f t="shared" si="696"/>
        <v>23.368876017839984</v>
      </c>
      <c r="I3991" s="1">
        <f t="shared" si="690"/>
        <v>-0.44783385654024199</v>
      </c>
      <c r="J3991" s="4">
        <f>B3991+('PV model'!$B$3/15)+(I3991/60)</f>
        <v>1.7158694357243294</v>
      </c>
      <c r="K3991" s="2">
        <f t="shared" si="691"/>
        <v>154.26195846413506</v>
      </c>
      <c r="L3991" s="2">
        <f>DEGREES(ASIN((((COS(RADIANS('PV model'!$B$2))*COS(RADIANS(H3991))*COS(RADIANS(K3991)))+(SIN(RADIANS('PV model'!$B$2))*SIN(RADIANS(H3991)))))))</f>
        <v>-8.1329621273949932</v>
      </c>
      <c r="M3991" s="3">
        <f t="shared" si="687"/>
        <v>0</v>
      </c>
      <c r="N3991" s="2">
        <f t="shared" si="692"/>
        <v>23.746155270106151</v>
      </c>
      <c r="O3991" s="2">
        <f>IF('PV model'!$B$2&gt;0, 180-N3991,IF('PV model'!$B$2&lt;0,0-N3991,N3991))</f>
        <v>156.25384472989384</v>
      </c>
      <c r="P3991" s="2">
        <f>ABS(O3991-'PV model'!$B$5)</f>
        <v>48.746155270106158</v>
      </c>
      <c r="Q3991" s="3">
        <f t="shared" si="688"/>
        <v>98.13296212739499</v>
      </c>
      <c r="R3991" s="3">
        <f t="shared" si="693"/>
        <v>0</v>
      </c>
      <c r="S3991" s="3">
        <f t="shared" si="689"/>
        <v>0</v>
      </c>
      <c r="T3991" s="3">
        <f>(0.5*(1-COS(RADIANS(90-$X$3)))*(D3991+E3991)*'PV model'!$B$4)</f>
        <v>0</v>
      </c>
      <c r="U3991" s="3">
        <f t="shared" si="694"/>
        <v>0</v>
      </c>
      <c r="V3991" s="3">
        <f>('PV model'!$B$13*(U3991/1000)*(1-'PV model'!$B$14*((20+C3991)-25))*'PV model'!$B$10)/'PV model'!$B$12</f>
        <v>0</v>
      </c>
    </row>
    <row r="3992" spans="1:22" x14ac:dyDescent="0.2">
      <c r="A3992" s="10">
        <f t="shared" si="686"/>
        <v>167</v>
      </c>
      <c r="B3992" s="10">
        <f t="shared" si="695"/>
        <v>3</v>
      </c>
      <c r="C3992" s="23">
        <v>14</v>
      </c>
      <c r="D3992" s="24">
        <v>0</v>
      </c>
      <c r="E3992" s="24">
        <v>0</v>
      </c>
      <c r="F3992" s="48"/>
      <c r="G3992" s="48"/>
      <c r="H3992" s="1">
        <f t="shared" si="696"/>
        <v>23.368876017839984</v>
      </c>
      <c r="I3992" s="1">
        <f t="shared" si="690"/>
        <v>-0.44783385654024199</v>
      </c>
      <c r="J3992" s="4">
        <f>B3992+('PV model'!$B$3/15)+(I3992/60)</f>
        <v>2.7158694357243292</v>
      </c>
      <c r="K3992" s="2">
        <f t="shared" si="691"/>
        <v>139.26195846413506</v>
      </c>
      <c r="L3992" s="2">
        <f>DEGREES(ASIN((((COS(RADIANS('PV model'!$B$2))*COS(RADIANS(H3992))*COS(RADIANS(K3992)))+(SIN(RADIANS('PV model'!$B$2))*SIN(RADIANS(H3992)))))))</f>
        <v>-3.845897131868893</v>
      </c>
      <c r="M3992" s="3">
        <f t="shared" si="687"/>
        <v>0</v>
      </c>
      <c r="N3992" s="2">
        <f t="shared" si="692"/>
        <v>36.90005358141137</v>
      </c>
      <c r="O3992" s="2">
        <f>IF('PV model'!$B$2&gt;0, 180-N3992,IF('PV model'!$B$2&lt;0,0-N3992,N3992))</f>
        <v>143.09994641858862</v>
      </c>
      <c r="P3992" s="2">
        <f>ABS(O3992-'PV model'!$B$5)</f>
        <v>61.900053581411385</v>
      </c>
      <c r="Q3992" s="3">
        <f t="shared" si="688"/>
        <v>93.845897131868881</v>
      </c>
      <c r="R3992" s="3">
        <f t="shared" si="693"/>
        <v>0</v>
      </c>
      <c r="S3992" s="3">
        <f t="shared" si="689"/>
        <v>0</v>
      </c>
      <c r="T3992" s="3">
        <f>(0.5*(1-COS(RADIANS(90-$X$3)))*(D3992+E3992)*'PV model'!$B$4)</f>
        <v>0</v>
      </c>
      <c r="U3992" s="3">
        <f t="shared" si="694"/>
        <v>0</v>
      </c>
      <c r="V3992" s="3">
        <f>('PV model'!$B$13*(U3992/1000)*(1-'PV model'!$B$14*((20+C3992)-25))*'PV model'!$B$10)/'PV model'!$B$12</f>
        <v>0</v>
      </c>
    </row>
    <row r="3993" spans="1:22" x14ac:dyDescent="0.2">
      <c r="A3993" s="10">
        <f t="shared" si="686"/>
        <v>167</v>
      </c>
      <c r="B3993" s="10">
        <f t="shared" si="695"/>
        <v>4</v>
      </c>
      <c r="C3993" s="23">
        <v>12.9</v>
      </c>
      <c r="D3993" s="24">
        <v>0</v>
      </c>
      <c r="E3993" s="24">
        <v>0.88200000000000001</v>
      </c>
      <c r="F3993" s="48"/>
      <c r="G3993" s="48"/>
      <c r="H3993" s="1">
        <f t="shared" si="696"/>
        <v>23.368876017839984</v>
      </c>
      <c r="I3993" s="1">
        <f t="shared" si="690"/>
        <v>-0.44783385654024199</v>
      </c>
      <c r="J3993" s="4">
        <f>B3993+('PV model'!$B$3/15)+(I3993/60)</f>
        <v>3.7158694357243292</v>
      </c>
      <c r="K3993" s="2">
        <f t="shared" si="691"/>
        <v>124.26195846413506</v>
      </c>
      <c r="L3993" s="2">
        <f>DEGREES(ASIN((((COS(RADIANS('PV model'!$B$2))*COS(RADIANS(H3993))*COS(RADIANS(K3993)))+(SIN(RADIANS('PV model'!$B$2))*SIN(RADIANS(H3993)))))))</f>
        <v>1.9583095298639879</v>
      </c>
      <c r="M3993" s="3">
        <f t="shared" si="687"/>
        <v>1.9583095298639879</v>
      </c>
      <c r="N3993" s="2">
        <f t="shared" si="692"/>
        <v>49.386706095032942</v>
      </c>
      <c r="O3993" s="2">
        <f>IF('PV model'!$B$2&gt;0, 180-N3993,IF('PV model'!$B$2&lt;0,0-N3993,N3993))</f>
        <v>130.61329390496707</v>
      </c>
      <c r="P3993" s="2">
        <f>ABS(O3993-'PV model'!$B$5)</f>
        <v>74.386706095032935</v>
      </c>
      <c r="Q3993" s="3">
        <f t="shared" si="688"/>
        <v>88.041690470136018</v>
      </c>
      <c r="R3993" s="3">
        <f t="shared" si="693"/>
        <v>0</v>
      </c>
      <c r="S3993" s="3">
        <f t="shared" si="689"/>
        <v>0.88200000000000001</v>
      </c>
      <c r="T3993" s="3">
        <f>(0.5*(1-COS(RADIANS(90-$X$3)))*(D3993+E3993)*'PV model'!$B$4)</f>
        <v>0</v>
      </c>
      <c r="U3993" s="3">
        <f t="shared" si="694"/>
        <v>0.88200000000000001</v>
      </c>
      <c r="V3993" s="3">
        <f>('PV model'!$B$13*(U3993/1000)*(1-'PV model'!$B$14*((20+C3993)-25))*'PV model'!$B$10)/'PV model'!$B$12</f>
        <v>8.5378714847999998E-2</v>
      </c>
    </row>
    <row r="3994" spans="1:22" x14ac:dyDescent="0.2">
      <c r="A3994" s="10">
        <f t="shared" si="686"/>
        <v>167</v>
      </c>
      <c r="B3994" s="10">
        <f t="shared" si="695"/>
        <v>5</v>
      </c>
      <c r="C3994" s="23">
        <v>13.5</v>
      </c>
      <c r="D3994" s="24">
        <v>0</v>
      </c>
      <c r="E3994" s="24">
        <v>7.9380000000000006</v>
      </c>
      <c r="F3994" s="48"/>
      <c r="G3994" s="48"/>
      <c r="H3994" s="1">
        <f t="shared" si="696"/>
        <v>23.368876017839984</v>
      </c>
      <c r="I3994" s="1">
        <f t="shared" si="690"/>
        <v>-0.44783385654024199</v>
      </c>
      <c r="J3994" s="4">
        <f>B3994+('PV model'!$B$3/15)+(I3994/60)</f>
        <v>4.7158694357243292</v>
      </c>
      <c r="K3994" s="2">
        <f t="shared" si="691"/>
        <v>109.26195846413506</v>
      </c>
      <c r="L3994" s="2">
        <f>DEGREES(ASIN((((COS(RADIANS('PV model'!$B$2))*COS(RADIANS(H3994))*COS(RADIANS(K3994)))+(SIN(RADIANS('PV model'!$B$2))*SIN(RADIANS(H3994)))))))</f>
        <v>8.9380194925698451</v>
      </c>
      <c r="M3994" s="3">
        <f t="shared" si="687"/>
        <v>8.9380194925698451</v>
      </c>
      <c r="N3994" s="2">
        <f t="shared" si="692"/>
        <v>61.310564954921681</v>
      </c>
      <c r="O3994" s="2">
        <f>IF('PV model'!$B$2&gt;0, 180-N3994,IF('PV model'!$B$2&lt;0,0-N3994,N3994))</f>
        <v>118.68943504507831</v>
      </c>
      <c r="P3994" s="2">
        <f>ABS(O3994-'PV model'!$B$5)</f>
        <v>86.310564954921688</v>
      </c>
      <c r="Q3994" s="3">
        <f t="shared" si="688"/>
        <v>81.061980507430164</v>
      </c>
      <c r="R3994" s="3">
        <f t="shared" si="693"/>
        <v>0</v>
      </c>
      <c r="S3994" s="3">
        <f t="shared" si="689"/>
        <v>7.9380000000000006</v>
      </c>
      <c r="T3994" s="3">
        <f>(0.5*(1-COS(RADIANS(90-$X$3)))*(D3994+E3994)*'PV model'!$B$4)</f>
        <v>0</v>
      </c>
      <c r="U3994" s="3">
        <f t="shared" si="694"/>
        <v>7.9380000000000006</v>
      </c>
      <c r="V3994" s="3">
        <f>('PV model'!$B$13*(U3994/1000)*(1-'PV model'!$B$14*((20+C3994)-25))*'PV model'!$B$10)/'PV model'!$B$12</f>
        <v>0.76650407568000001</v>
      </c>
    </row>
    <row r="3995" spans="1:22" x14ac:dyDescent="0.2">
      <c r="A3995" s="10">
        <f t="shared" si="686"/>
        <v>167</v>
      </c>
      <c r="B3995" s="10">
        <f t="shared" si="695"/>
        <v>6</v>
      </c>
      <c r="C3995" s="23">
        <v>14.1</v>
      </c>
      <c r="D3995" s="24">
        <v>0</v>
      </c>
      <c r="E3995" s="24">
        <v>31.752000000000002</v>
      </c>
      <c r="F3995" s="48"/>
      <c r="G3995" s="48"/>
      <c r="H3995" s="1">
        <f t="shared" si="696"/>
        <v>23.368876017839984</v>
      </c>
      <c r="I3995" s="1">
        <f t="shared" si="690"/>
        <v>-0.44783385654024199</v>
      </c>
      <c r="J3995" s="4">
        <f>B3995+('PV model'!$B$3/15)+(I3995/60)</f>
        <v>5.7158694357243292</v>
      </c>
      <c r="K3995" s="2">
        <f t="shared" si="691"/>
        <v>94.261958464135063</v>
      </c>
      <c r="L3995" s="2">
        <f>DEGREES(ASIN((((COS(RADIANS('PV model'!$B$2))*COS(RADIANS(H3995))*COS(RADIANS(K3995)))+(SIN(RADIANS('PV model'!$B$2))*SIN(RADIANS(H3995)))))))</f>
        <v>16.753130082437146</v>
      </c>
      <c r="M3995" s="3">
        <f t="shared" si="687"/>
        <v>16.753130082437146</v>
      </c>
      <c r="N3995" s="2">
        <f t="shared" si="692"/>
        <v>72.94213134605873</v>
      </c>
      <c r="O3995" s="2">
        <f>IF('PV model'!$B$2&gt;0, 180-N3995,IF('PV model'!$B$2&lt;0,0-N3995,N3995))</f>
        <v>107.05786865394127</v>
      </c>
      <c r="P3995" s="2">
        <f>ABS(O3995-'PV model'!$B$5)</f>
        <v>97.94213134605873</v>
      </c>
      <c r="Q3995" s="3">
        <f t="shared" si="688"/>
        <v>73.246869917562861</v>
      </c>
      <c r="R3995" s="3">
        <f t="shared" si="693"/>
        <v>0</v>
      </c>
      <c r="S3995" s="3">
        <f t="shared" si="689"/>
        <v>31.752000000000002</v>
      </c>
      <c r="T3995" s="3">
        <f>(0.5*(1-COS(RADIANS(90-$X$3)))*(D3995+E3995)*'PV model'!$B$4)</f>
        <v>0</v>
      </c>
      <c r="U3995" s="3">
        <f t="shared" si="694"/>
        <v>31.752000000000002</v>
      </c>
      <c r="V3995" s="3">
        <f>('PV model'!$B$13*(U3995/1000)*(1-'PV model'!$B$14*((20+C3995)-25))*'PV model'!$B$10)/'PV model'!$B$12</f>
        <v>3.0583988709119998</v>
      </c>
    </row>
    <row r="3996" spans="1:22" x14ac:dyDescent="0.2">
      <c r="A3996" s="10">
        <f t="shared" si="686"/>
        <v>167</v>
      </c>
      <c r="B3996" s="10">
        <f t="shared" si="695"/>
        <v>7</v>
      </c>
      <c r="C3996" s="23">
        <v>14.1</v>
      </c>
      <c r="D3996" s="24">
        <v>0</v>
      </c>
      <c r="E3996" s="24">
        <v>67.031999999999996</v>
      </c>
      <c r="F3996" s="48"/>
      <c r="G3996" s="48"/>
      <c r="H3996" s="1">
        <f t="shared" si="696"/>
        <v>23.368876017839984</v>
      </c>
      <c r="I3996" s="1">
        <f t="shared" si="690"/>
        <v>-0.44783385654024199</v>
      </c>
      <c r="J3996" s="4">
        <f>B3996+('PV model'!$B$3/15)+(I3996/60)</f>
        <v>6.7158694357243292</v>
      </c>
      <c r="K3996" s="2">
        <f t="shared" si="691"/>
        <v>79.261958464135063</v>
      </c>
      <c r="L3996" s="2">
        <f>DEGREES(ASIN((((COS(RADIANS('PV model'!$B$2))*COS(RADIANS(H3996))*COS(RADIANS(K3996)))+(SIN(RADIANS('PV model'!$B$2))*SIN(RADIANS(H3996)))))))</f>
        <v>25.072486430614859</v>
      </c>
      <c r="M3996" s="3">
        <f t="shared" si="687"/>
        <v>25.072486430614859</v>
      </c>
      <c r="N3996" s="2">
        <f t="shared" si="692"/>
        <v>84.697252127939535</v>
      </c>
      <c r="O3996" s="2">
        <f>IF('PV model'!$B$2&gt;0, 180-N3996,IF('PV model'!$B$2&lt;0,0-N3996,N3996))</f>
        <v>95.302747872060465</v>
      </c>
      <c r="P3996" s="2">
        <f>ABS(O3996-'PV model'!$B$5)</f>
        <v>109.69725212793954</v>
      </c>
      <c r="Q3996" s="3">
        <f t="shared" si="688"/>
        <v>64.927513569385127</v>
      </c>
      <c r="R3996" s="3">
        <f t="shared" si="693"/>
        <v>0</v>
      </c>
      <c r="S3996" s="3">
        <f t="shared" si="689"/>
        <v>67.031999999999996</v>
      </c>
      <c r="T3996" s="3">
        <f>(0.5*(1-COS(RADIANS(90-$X$3)))*(D3996+E3996)*'PV model'!$B$4)</f>
        <v>0</v>
      </c>
      <c r="U3996" s="3">
        <f t="shared" si="694"/>
        <v>67.031999999999996</v>
      </c>
      <c r="V3996" s="3">
        <f>('PV model'!$B$13*(U3996/1000)*(1-'PV model'!$B$14*((20+C3996)-25))*'PV model'!$B$10)/'PV model'!$B$12</f>
        <v>6.4566198385919993</v>
      </c>
    </row>
    <row r="3997" spans="1:22" x14ac:dyDescent="0.2">
      <c r="A3997" s="10">
        <f t="shared" si="686"/>
        <v>167</v>
      </c>
      <c r="B3997" s="10">
        <f t="shared" si="695"/>
        <v>8</v>
      </c>
      <c r="C3997" s="23">
        <v>13.1</v>
      </c>
      <c r="D3997" s="24">
        <v>0</v>
      </c>
      <c r="E3997" s="24">
        <v>105.83999999999999</v>
      </c>
      <c r="F3997" s="48"/>
      <c r="G3997" s="48"/>
      <c r="H3997" s="1">
        <f t="shared" si="696"/>
        <v>23.368876017839984</v>
      </c>
      <c r="I3997" s="1">
        <f t="shared" si="690"/>
        <v>-0.44783385654024199</v>
      </c>
      <c r="J3997" s="4">
        <f>B3997+('PV model'!$B$3/15)+(I3997/60)</f>
        <v>7.7158694357243292</v>
      </c>
      <c r="K3997" s="2">
        <f t="shared" si="691"/>
        <v>64.261958464135063</v>
      </c>
      <c r="L3997" s="2">
        <f>DEGREES(ASIN((((COS(RADIANS('PV model'!$B$2))*COS(RADIANS(H3997))*COS(RADIANS(K3997)))+(SIN(RADIANS('PV model'!$B$2))*SIN(RADIANS(H3997)))))))</f>
        <v>33.550967697706419</v>
      </c>
      <c r="M3997" s="3">
        <f t="shared" si="687"/>
        <v>33.550967697706419</v>
      </c>
      <c r="N3997" s="2">
        <f t="shared" si="692"/>
        <v>82.840947150004027</v>
      </c>
      <c r="O3997" s="2">
        <f>IF('PV model'!$B$2&gt;0, 180-N3997,IF('PV model'!$B$2&lt;0,0-N3997,N3997))</f>
        <v>97.159052849995973</v>
      </c>
      <c r="P3997" s="2">
        <f>ABS(O3997-'PV model'!$B$5)</f>
        <v>107.84094715000403</v>
      </c>
      <c r="Q3997" s="3">
        <f t="shared" si="688"/>
        <v>56.449032302293581</v>
      </c>
      <c r="R3997" s="3">
        <f t="shared" si="693"/>
        <v>0</v>
      </c>
      <c r="S3997" s="3">
        <f t="shared" si="689"/>
        <v>105.83999999999999</v>
      </c>
      <c r="T3997" s="3">
        <f>(0.5*(1-COS(RADIANS(90-$X$3)))*(D3997+E3997)*'PV model'!$B$4)</f>
        <v>0</v>
      </c>
      <c r="U3997" s="3">
        <f t="shared" si="694"/>
        <v>105.83999999999999</v>
      </c>
      <c r="V3997" s="3">
        <f>('PV model'!$B$13*(U3997/1000)*(1-'PV model'!$B$14*((20+C3997)-25))*'PV model'!$B$10)/'PV model'!$B$12</f>
        <v>10.236981968639999</v>
      </c>
    </row>
    <row r="3998" spans="1:22" x14ac:dyDescent="0.2">
      <c r="A3998" s="10">
        <f t="shared" si="686"/>
        <v>167</v>
      </c>
      <c r="B3998" s="10">
        <f t="shared" si="695"/>
        <v>9</v>
      </c>
      <c r="C3998" s="23">
        <v>13.5</v>
      </c>
      <c r="D3998" s="24">
        <v>0</v>
      </c>
      <c r="E3998" s="24">
        <v>143.76599999999999</v>
      </c>
      <c r="F3998" s="48"/>
      <c r="G3998" s="48"/>
      <c r="H3998" s="1">
        <f t="shared" si="696"/>
        <v>23.368876017839984</v>
      </c>
      <c r="I3998" s="1">
        <f t="shared" si="690"/>
        <v>-0.44783385654024199</v>
      </c>
      <c r="J3998" s="4">
        <f>B3998+('PV model'!$B$3/15)+(I3998/60)</f>
        <v>8.7158694357243292</v>
      </c>
      <c r="K3998" s="2">
        <f t="shared" si="691"/>
        <v>49.261958464135063</v>
      </c>
      <c r="L3998" s="2">
        <f>DEGREES(ASIN((((COS(RADIANS('PV model'!$B$2))*COS(RADIANS(H3998))*COS(RADIANS(K3998)))+(SIN(RADIANS('PV model'!$B$2))*SIN(RADIANS(H3998)))))))</f>
        <v>41.774867670294569</v>
      </c>
      <c r="M3998" s="3">
        <f t="shared" si="687"/>
        <v>41.774867670294569</v>
      </c>
      <c r="N3998" s="2">
        <f t="shared" si="692"/>
        <v>68.853095055122751</v>
      </c>
      <c r="O3998" s="2">
        <f>IF('PV model'!$B$2&gt;0, 180-N3998,IF('PV model'!$B$2&lt;0,0-N3998,N3998))</f>
        <v>111.14690494487725</v>
      </c>
      <c r="P3998" s="2">
        <f>ABS(O3998-'PV model'!$B$5)</f>
        <v>93.853095055122751</v>
      </c>
      <c r="Q3998" s="3">
        <f t="shared" si="688"/>
        <v>48.225132329705431</v>
      </c>
      <c r="R3998" s="3">
        <f t="shared" si="693"/>
        <v>0</v>
      </c>
      <c r="S3998" s="3">
        <f t="shared" si="689"/>
        <v>143.76599999999999</v>
      </c>
      <c r="T3998" s="3">
        <f>(0.5*(1-COS(RADIANS(90-$X$3)))*(D3998+E3998)*'PV model'!$B$4)</f>
        <v>0</v>
      </c>
      <c r="U3998" s="3">
        <f t="shared" si="694"/>
        <v>143.76599999999999</v>
      </c>
      <c r="V3998" s="3">
        <f>('PV model'!$B$13*(U3998/1000)*(1-'PV model'!$B$14*((20+C3998)-25))*'PV model'!$B$10)/'PV model'!$B$12</f>
        <v>13.882240481759998</v>
      </c>
    </row>
    <row r="3999" spans="1:22" x14ac:dyDescent="0.2">
      <c r="A3999" s="10">
        <f t="shared" si="686"/>
        <v>167</v>
      </c>
      <c r="B3999" s="10">
        <f t="shared" si="695"/>
        <v>10</v>
      </c>
      <c r="C3999" s="23">
        <v>15</v>
      </c>
      <c r="D3999" s="24">
        <v>1.1224499999999999</v>
      </c>
      <c r="E3999" s="24">
        <v>176.4</v>
      </c>
      <c r="F3999" s="48"/>
      <c r="G3999" s="48"/>
      <c r="H3999" s="1">
        <f t="shared" si="696"/>
        <v>23.368876017839984</v>
      </c>
      <c r="I3999" s="1">
        <f t="shared" si="690"/>
        <v>-0.44783385654024199</v>
      </c>
      <c r="J3999" s="4">
        <f>B3999+('PV model'!$B$3/15)+(I3999/60)</f>
        <v>9.7158694357243292</v>
      </c>
      <c r="K3999" s="2">
        <f t="shared" si="691"/>
        <v>34.261958464135063</v>
      </c>
      <c r="L3999" s="2">
        <f>DEGREES(ASIN((((COS(RADIANS('PV model'!$B$2))*COS(RADIANS(H3999))*COS(RADIANS(K3999)))+(SIN(RADIANS('PV model'!$B$2))*SIN(RADIANS(H3999)))))))</f>
        <v>49.166108855559962</v>
      </c>
      <c r="M3999" s="3">
        <f t="shared" si="687"/>
        <v>49.166108855559962</v>
      </c>
      <c r="N3999" s="2">
        <f t="shared" si="692"/>
        <v>52.219911485256958</v>
      </c>
      <c r="O3999" s="2">
        <f>IF('PV model'!$B$2&gt;0, 180-N3999,IF('PV model'!$B$2&lt;0,0-N3999,N3999))</f>
        <v>127.78008851474304</v>
      </c>
      <c r="P3999" s="2">
        <f>ABS(O3999-'PV model'!$B$5)</f>
        <v>77.219911485256958</v>
      </c>
      <c r="Q3999" s="3">
        <f t="shared" si="688"/>
        <v>40.833891144440038</v>
      </c>
      <c r="R3999" s="3">
        <f t="shared" si="693"/>
        <v>1.1224499999999999</v>
      </c>
      <c r="S3999" s="3">
        <f t="shared" si="689"/>
        <v>177.14974400582508</v>
      </c>
      <c r="T3999" s="3">
        <f>(0.5*(1-COS(RADIANS(90-$X$3)))*(D3999+E3999)*'PV model'!$B$4)</f>
        <v>0</v>
      </c>
      <c r="U3999" s="3">
        <f t="shared" si="694"/>
        <v>178.27219400582507</v>
      </c>
      <c r="V3999" s="3">
        <f>('PV model'!$B$13*(U3999/1000)*(1-'PV model'!$B$14*((20+C3999)-25))*'PV model'!$B$10)/'PV model'!$B$12</f>
        <v>17.10728497230938</v>
      </c>
    </row>
    <row r="4000" spans="1:22" x14ac:dyDescent="0.2">
      <c r="A4000" s="10">
        <f t="shared" si="686"/>
        <v>167</v>
      </c>
      <c r="B4000" s="10">
        <f t="shared" si="695"/>
        <v>11</v>
      </c>
      <c r="C4000" s="23">
        <v>15.6</v>
      </c>
      <c r="D4000" s="24">
        <v>4.4897999999999998</v>
      </c>
      <c r="E4000" s="24">
        <v>199.33199999999999</v>
      </c>
      <c r="F4000" s="48"/>
      <c r="G4000" s="48"/>
      <c r="H4000" s="1">
        <f t="shared" si="696"/>
        <v>23.368876017839984</v>
      </c>
      <c r="I4000" s="1">
        <f t="shared" si="690"/>
        <v>-0.44783385654024199</v>
      </c>
      <c r="J4000" s="4">
        <f>B4000+('PV model'!$B$3/15)+(I4000/60)</f>
        <v>10.715869435724329</v>
      </c>
      <c r="K4000" s="2">
        <f t="shared" si="691"/>
        <v>19.261958464135063</v>
      </c>
      <c r="L4000" s="2">
        <f>DEGREES(ASIN((((COS(RADIANS('PV model'!$B$2))*COS(RADIANS(H4000))*COS(RADIANS(K4000)))+(SIN(RADIANS('PV model'!$B$2))*SIN(RADIANS(H4000)))))))</f>
        <v>54.857877057609372</v>
      </c>
      <c r="M4000" s="3">
        <f t="shared" si="687"/>
        <v>54.857877057609372</v>
      </c>
      <c r="N4000" s="2">
        <f t="shared" si="692"/>
        <v>31.74237647695643</v>
      </c>
      <c r="O4000" s="2">
        <f>IF('PV model'!$B$2&gt;0, 180-N4000,IF('PV model'!$B$2&lt;0,0-N4000,N4000))</f>
        <v>148.25762352304358</v>
      </c>
      <c r="P4000" s="2">
        <f>ABS(O4000-'PV model'!$B$5)</f>
        <v>56.742376476956423</v>
      </c>
      <c r="Q4000" s="3">
        <f t="shared" si="688"/>
        <v>35.142122942390628</v>
      </c>
      <c r="R4000" s="3">
        <f t="shared" si="693"/>
        <v>4.4897999999999998</v>
      </c>
      <c r="S4000" s="3">
        <f t="shared" si="689"/>
        <v>201.98340926252632</v>
      </c>
      <c r="T4000" s="3">
        <f>(0.5*(1-COS(RADIANS(90-$X$3)))*(D4000+E4000)*'PV model'!$B$4)</f>
        <v>0</v>
      </c>
      <c r="U4000" s="3">
        <f t="shared" si="694"/>
        <v>206.47320926252632</v>
      </c>
      <c r="V4000" s="3">
        <f>('PV model'!$B$13*(U4000/1000)*(1-'PV model'!$B$14*((20+C4000)-25))*'PV model'!$B$10)/'PV model'!$B$12</f>
        <v>19.763965769171929</v>
      </c>
    </row>
    <row r="4001" spans="1:22" x14ac:dyDescent="0.2">
      <c r="A4001" s="10">
        <f t="shared" ref="A4001:A4064" si="697">IF(B4001&gt;1,A4000,A4000+1)</f>
        <v>167</v>
      </c>
      <c r="B4001" s="10">
        <f t="shared" si="695"/>
        <v>12</v>
      </c>
      <c r="C4001" s="23">
        <v>15.8</v>
      </c>
      <c r="D4001" s="24">
        <v>19.08165</v>
      </c>
      <c r="E4001" s="24">
        <v>309.58199999999999</v>
      </c>
      <c r="F4001" s="48"/>
      <c r="G4001" s="48"/>
      <c r="H4001" s="1">
        <f t="shared" si="696"/>
        <v>23.368876017839984</v>
      </c>
      <c r="I4001" s="1">
        <f t="shared" si="690"/>
        <v>-0.44783385654024199</v>
      </c>
      <c r="J4001" s="4">
        <f>B4001+('PV model'!$B$3/15)+(I4001/60)</f>
        <v>11.715869435724329</v>
      </c>
      <c r="K4001" s="2">
        <f t="shared" si="691"/>
        <v>4.2619584641350627</v>
      </c>
      <c r="L4001" s="2">
        <f>DEGREES(ASIN((((COS(RADIANS('PV model'!$B$2))*COS(RADIANS(H4001))*COS(RADIANS(K4001)))+(SIN(RADIANS('PV model'!$B$2))*SIN(RADIANS(H4001)))))))</f>
        <v>57.71431684977572</v>
      </c>
      <c r="M4001" s="3">
        <f t="shared" si="687"/>
        <v>57.71431684977572</v>
      </c>
      <c r="N4001" s="2">
        <f t="shared" si="692"/>
        <v>7.3378541035872713</v>
      </c>
      <c r="O4001" s="2">
        <f>IF('PV model'!$B$2&gt;0, 180-N4001,IF('PV model'!$B$2&lt;0,0-N4001,N4001))</f>
        <v>172.66214589641274</v>
      </c>
      <c r="P4001" s="2">
        <f>ABS(O4001-'PV model'!$B$5)</f>
        <v>32.337854103587262</v>
      </c>
      <c r="Q4001" s="3">
        <f t="shared" si="688"/>
        <v>32.28568315022428</v>
      </c>
      <c r="R4001" s="3">
        <f t="shared" si="693"/>
        <v>19.081650000000003</v>
      </c>
      <c r="S4001" s="3">
        <f t="shared" si="689"/>
        <v>319.62957349285898</v>
      </c>
      <c r="T4001" s="3">
        <f>(0.5*(1-COS(RADIANS(90-$X$3)))*(D4001+E4001)*'PV model'!$B$4)</f>
        <v>0</v>
      </c>
      <c r="U4001" s="3">
        <f t="shared" si="694"/>
        <v>338.71122349285901</v>
      </c>
      <c r="V4001" s="3">
        <f>('PV model'!$B$13*(U4001/1000)*(1-'PV model'!$B$14*((20+C4001)-25))*'PV model'!$B$10)/'PV model'!$B$12</f>
        <v>32.394926707851226</v>
      </c>
    </row>
    <row r="4002" spans="1:22" x14ac:dyDescent="0.2">
      <c r="A4002" s="10">
        <f t="shared" si="697"/>
        <v>167</v>
      </c>
      <c r="B4002" s="10">
        <f t="shared" si="695"/>
        <v>13</v>
      </c>
      <c r="C4002" s="23">
        <v>16.100000000000001</v>
      </c>
      <c r="D4002" s="24">
        <v>115.61235000000001</v>
      </c>
      <c r="E4002" s="24">
        <v>343.09800000000001</v>
      </c>
      <c r="F4002" s="48"/>
      <c r="G4002" s="48"/>
      <c r="H4002" s="1">
        <f t="shared" si="696"/>
        <v>23.368876017839984</v>
      </c>
      <c r="I4002" s="1">
        <f t="shared" si="690"/>
        <v>-0.44783385654024199</v>
      </c>
      <c r="J4002" s="4">
        <f>B4002+('PV model'!$B$3/15)+(I4002/60)</f>
        <v>12.715869435724329</v>
      </c>
      <c r="K4002" s="2">
        <f t="shared" si="691"/>
        <v>-10.738041535864937</v>
      </c>
      <c r="L4002" s="2">
        <f>DEGREES(ASIN((((COS(RADIANS('PV model'!$B$2))*COS(RADIANS(H4002))*COS(RADIANS(K4002)))+(SIN(RADIANS('PV model'!$B$2))*SIN(RADIANS(H4002)))))))</f>
        <v>56.901031832665424</v>
      </c>
      <c r="M4002" s="3">
        <f t="shared" si="687"/>
        <v>56.901031832665424</v>
      </c>
      <c r="N4002" s="2">
        <f t="shared" si="692"/>
        <v>-18.252279429249739</v>
      </c>
      <c r="O4002" s="2">
        <f>IF('PV model'!$B$2&gt;0, 180-N4002,IF('PV model'!$B$2&lt;0,0-N4002,N4002))</f>
        <v>198.25227942924974</v>
      </c>
      <c r="P4002" s="2">
        <f>ABS(O4002-'PV model'!$B$5)</f>
        <v>6.7477205707502605</v>
      </c>
      <c r="Q4002" s="3">
        <f t="shared" si="688"/>
        <v>33.098968167334576</v>
      </c>
      <c r="R4002" s="3">
        <f t="shared" si="693"/>
        <v>115.61235000000001</v>
      </c>
      <c r="S4002" s="3">
        <f t="shared" si="689"/>
        <v>388.43820056573196</v>
      </c>
      <c r="T4002" s="3">
        <f>(0.5*(1-COS(RADIANS(90-$X$3)))*(D4002+E4002)*'PV model'!$B$4)</f>
        <v>0</v>
      </c>
      <c r="U4002" s="3">
        <f t="shared" si="694"/>
        <v>504.05055056573195</v>
      </c>
      <c r="V4002" s="3">
        <f>('PV model'!$B$13*(U4002/1000)*(1-'PV model'!$B$14*((20+C4002)-25))*'PV model'!$B$10)/'PV model'!$B$12</f>
        <v>48.147803783816521</v>
      </c>
    </row>
    <row r="4003" spans="1:22" x14ac:dyDescent="0.2">
      <c r="A4003" s="10">
        <f t="shared" si="697"/>
        <v>167</v>
      </c>
      <c r="B4003" s="10">
        <f t="shared" si="695"/>
        <v>14</v>
      </c>
      <c r="C4003" s="23">
        <v>17.399999999999999</v>
      </c>
      <c r="D4003" s="24">
        <v>75.204150000000013</v>
      </c>
      <c r="E4003" s="24">
        <v>358.09199999999998</v>
      </c>
      <c r="F4003" s="48"/>
      <c r="G4003" s="48"/>
      <c r="H4003" s="1">
        <f t="shared" si="696"/>
        <v>23.368876017839984</v>
      </c>
      <c r="I4003" s="1">
        <f t="shared" si="690"/>
        <v>-0.44783385654024199</v>
      </c>
      <c r="J4003" s="4">
        <f>B4003+('PV model'!$B$3/15)+(I4003/60)</f>
        <v>13.715869435724329</v>
      </c>
      <c r="K4003" s="2">
        <f t="shared" si="691"/>
        <v>-25.738041535864937</v>
      </c>
      <c r="L4003" s="2">
        <f>DEGREES(ASIN((((COS(RADIANS('PV model'!$B$2))*COS(RADIANS(H4003))*COS(RADIANS(K4003)))+(SIN(RADIANS('PV model'!$B$2))*SIN(RADIANS(H4003)))))))</f>
        <v>52.67877187554712</v>
      </c>
      <c r="M4003" s="3">
        <f t="shared" si="687"/>
        <v>52.67877187554712</v>
      </c>
      <c r="N4003" s="2">
        <f t="shared" si="692"/>
        <v>-41.110001437597461</v>
      </c>
      <c r="O4003" s="2">
        <f>IF('PV model'!$B$2&gt;0, 180-N4003,IF('PV model'!$B$2&lt;0,0-N4003,N4003))</f>
        <v>221.11000143759748</v>
      </c>
      <c r="P4003" s="2">
        <f>ABS(O4003-'PV model'!$B$5)</f>
        <v>16.110001437597475</v>
      </c>
      <c r="Q4003" s="3">
        <f t="shared" si="688"/>
        <v>37.32122812445288</v>
      </c>
      <c r="R4003" s="3">
        <f t="shared" si="693"/>
        <v>75.204150000000027</v>
      </c>
      <c r="S4003" s="3">
        <f t="shared" si="689"/>
        <v>395.05435173870472</v>
      </c>
      <c r="T4003" s="3">
        <f>(0.5*(1-COS(RADIANS(90-$X$3)))*(D4003+E4003)*'PV model'!$B$4)</f>
        <v>0</v>
      </c>
      <c r="U4003" s="3">
        <f t="shared" si="694"/>
        <v>470.25850173870475</v>
      </c>
      <c r="V4003" s="3">
        <f>('PV model'!$B$13*(U4003/1000)*(1-'PV model'!$B$14*((20+C4003)-25))*'PV model'!$B$10)/'PV model'!$B$12</f>
        <v>44.675490658044396</v>
      </c>
    </row>
    <row r="4004" spans="1:22" x14ac:dyDescent="0.2">
      <c r="A4004" s="10">
        <f t="shared" si="697"/>
        <v>167</v>
      </c>
      <c r="B4004" s="10">
        <f t="shared" si="695"/>
        <v>15</v>
      </c>
      <c r="C4004" s="23">
        <v>17.899999999999999</v>
      </c>
      <c r="D4004" s="24">
        <v>110.0001</v>
      </c>
      <c r="E4004" s="24">
        <v>306.93600000000004</v>
      </c>
      <c r="F4004" s="48"/>
      <c r="G4004" s="48"/>
      <c r="H4004" s="1">
        <f t="shared" si="696"/>
        <v>23.368876017839984</v>
      </c>
      <c r="I4004" s="1">
        <f t="shared" si="690"/>
        <v>-0.44783385654024199</v>
      </c>
      <c r="J4004" s="4">
        <f>B4004+('PV model'!$B$3/15)+(I4004/60)</f>
        <v>14.715869435724329</v>
      </c>
      <c r="K4004" s="2">
        <f t="shared" si="691"/>
        <v>-40.738041535864937</v>
      </c>
      <c r="L4004" s="2">
        <f>DEGREES(ASIN((((COS(RADIANS('PV model'!$B$2))*COS(RADIANS(H4004))*COS(RADIANS(K4004)))+(SIN(RADIANS('PV model'!$B$2))*SIN(RADIANS(H4004)))))))</f>
        <v>46.124811316057666</v>
      </c>
      <c r="M4004" s="3">
        <f t="shared" si="687"/>
        <v>46.124811316057666</v>
      </c>
      <c r="N4004" s="2">
        <f t="shared" si="692"/>
        <v>-59.808031676552069</v>
      </c>
      <c r="O4004" s="2">
        <f>IF('PV model'!$B$2&gt;0, 180-N4004,IF('PV model'!$B$2&lt;0,0-N4004,N4004))</f>
        <v>239.80803167655208</v>
      </c>
      <c r="P4004" s="2">
        <f>ABS(O4004-'PV model'!$B$5)</f>
        <v>34.808031676552076</v>
      </c>
      <c r="Q4004" s="3">
        <f t="shared" si="688"/>
        <v>43.875188683942334</v>
      </c>
      <c r="R4004" s="3">
        <f t="shared" si="693"/>
        <v>110.0001</v>
      </c>
      <c r="S4004" s="3">
        <f t="shared" si="689"/>
        <v>358.08246568057416</v>
      </c>
      <c r="T4004" s="3">
        <f>(0.5*(1-COS(RADIANS(90-$X$3)))*(D4004+E4004)*'PV model'!$B$4)</f>
        <v>0</v>
      </c>
      <c r="U4004" s="3">
        <f t="shared" si="694"/>
        <v>468.08256568057413</v>
      </c>
      <c r="V4004" s="3">
        <f>('PV model'!$B$13*(U4004/1000)*(1-'PV model'!$B$14*((20+C4004)-25))*'PV model'!$B$10)/'PV model'!$B$12</f>
        <v>44.37519334893399</v>
      </c>
    </row>
    <row r="4005" spans="1:22" x14ac:dyDescent="0.2">
      <c r="A4005" s="10">
        <f t="shared" si="697"/>
        <v>167</v>
      </c>
      <c r="B4005" s="10">
        <f t="shared" si="695"/>
        <v>16</v>
      </c>
      <c r="C4005" s="23">
        <v>18.100000000000001</v>
      </c>
      <c r="D4005" s="24">
        <v>105.5103</v>
      </c>
      <c r="E4005" s="24">
        <v>264.59999999999997</v>
      </c>
      <c r="F4005" s="48"/>
      <c r="G4005" s="48"/>
      <c r="H4005" s="1">
        <f t="shared" si="696"/>
        <v>23.368876017839984</v>
      </c>
      <c r="I4005" s="1">
        <f t="shared" si="690"/>
        <v>-0.44783385654024199</v>
      </c>
      <c r="J4005" s="4">
        <f>B4005+('PV model'!$B$3/15)+(I4005/60)</f>
        <v>15.715869435724329</v>
      </c>
      <c r="K4005" s="2">
        <f t="shared" si="691"/>
        <v>-55.738041535864937</v>
      </c>
      <c r="L4005" s="2">
        <f>DEGREES(ASIN((((COS(RADIANS('PV model'!$B$2))*COS(RADIANS(H4005))*COS(RADIANS(K4005)))+(SIN(RADIANS('PV model'!$B$2))*SIN(RADIANS(H4005)))))))</f>
        <v>38.287356931889271</v>
      </c>
      <c r="M4005" s="3">
        <f t="shared" si="687"/>
        <v>38.287356931889271</v>
      </c>
      <c r="N4005" s="2">
        <f t="shared" si="692"/>
        <v>-75.144258425449891</v>
      </c>
      <c r="O4005" s="2">
        <f>IF('PV model'!$B$2&gt;0, 180-N4005,IF('PV model'!$B$2&lt;0,0-N4005,N4005))</f>
        <v>255.14425842544989</v>
      </c>
      <c r="P4005" s="2">
        <f>ABS(O4005-'PV model'!$B$5)</f>
        <v>50.144258425449891</v>
      </c>
      <c r="Q4005" s="3">
        <f t="shared" si="688"/>
        <v>51.712643068110729</v>
      </c>
      <c r="R4005" s="3">
        <f t="shared" si="693"/>
        <v>105.51030000000002</v>
      </c>
      <c r="S4005" s="3">
        <f t="shared" si="689"/>
        <v>313.5588541013646</v>
      </c>
      <c r="T4005" s="3">
        <f>(0.5*(1-COS(RADIANS(90-$X$3)))*(D4005+E4005)*'PV model'!$B$4)</f>
        <v>0</v>
      </c>
      <c r="U4005" s="3">
        <f t="shared" si="694"/>
        <v>419.06915410136463</v>
      </c>
      <c r="V4005" s="3">
        <f>('PV model'!$B$13*(U4005/1000)*(1-'PV model'!$B$14*((20+C4005)-25))*'PV model'!$B$10)/'PV model'!$B$12</f>
        <v>39.695108645428249</v>
      </c>
    </row>
    <row r="4006" spans="1:22" x14ac:dyDescent="0.2">
      <c r="A4006" s="10">
        <f t="shared" si="697"/>
        <v>167</v>
      </c>
      <c r="B4006" s="10">
        <f t="shared" si="695"/>
        <v>17</v>
      </c>
      <c r="C4006" s="23">
        <v>17.100000000000001</v>
      </c>
      <c r="D4006" s="24">
        <v>382.75545</v>
      </c>
      <c r="E4006" s="24">
        <v>219.61799999999999</v>
      </c>
      <c r="F4006" s="48"/>
      <c r="G4006" s="48"/>
      <c r="H4006" s="1">
        <f t="shared" si="696"/>
        <v>23.368876017839984</v>
      </c>
      <c r="I4006" s="1">
        <f t="shared" si="690"/>
        <v>-0.44783385654024199</v>
      </c>
      <c r="J4006" s="4">
        <f>B4006+('PV model'!$B$3/15)+(I4006/60)</f>
        <v>16.715869435724329</v>
      </c>
      <c r="K4006" s="2">
        <f t="shared" si="691"/>
        <v>-70.738041535864937</v>
      </c>
      <c r="L4006" s="2">
        <f>DEGREES(ASIN((((COS(RADIANS('PV model'!$B$2))*COS(RADIANS(H4006))*COS(RADIANS(K4006)))+(SIN(RADIANS('PV model'!$B$2))*SIN(RADIANS(H4006)))))))</f>
        <v>29.895008283608874</v>
      </c>
      <c r="M4006" s="3">
        <f t="shared" si="687"/>
        <v>29.895008283608874</v>
      </c>
      <c r="N4006" s="2">
        <f t="shared" si="692"/>
        <v>-88.353937088403114</v>
      </c>
      <c r="O4006" s="2">
        <f>IF('PV model'!$B$2&gt;0, 180-N4006,IF('PV model'!$B$2&lt;0,0-N4006,N4006))</f>
        <v>268.35393708840309</v>
      </c>
      <c r="P4006" s="2">
        <f>ABS(O4006-'PV model'!$B$5)</f>
        <v>63.353937088403086</v>
      </c>
      <c r="Q4006" s="3">
        <f t="shared" si="688"/>
        <v>60.104991716391133</v>
      </c>
      <c r="R4006" s="3">
        <f t="shared" si="693"/>
        <v>382.75544999999994</v>
      </c>
      <c r="S4006" s="3">
        <f t="shared" si="689"/>
        <v>288.82786693552418</v>
      </c>
      <c r="T4006" s="3">
        <f>(0.5*(1-COS(RADIANS(90-$X$3)))*(D4006+E4006)*'PV model'!$B$4)</f>
        <v>0</v>
      </c>
      <c r="U4006" s="3">
        <f t="shared" si="694"/>
        <v>671.58331693552418</v>
      </c>
      <c r="V4006" s="3">
        <f>('PV model'!$B$13*(U4006/1000)*(1-'PV model'!$B$14*((20+C4006)-25))*'PV model'!$B$10)/'PV model'!$B$12</f>
        <v>63.882305292208642</v>
      </c>
    </row>
    <row r="4007" spans="1:22" x14ac:dyDescent="0.2">
      <c r="A4007" s="10">
        <f t="shared" si="697"/>
        <v>167</v>
      </c>
      <c r="B4007" s="10">
        <f t="shared" si="695"/>
        <v>18</v>
      </c>
      <c r="C4007" s="23">
        <v>17.8</v>
      </c>
      <c r="D4007" s="24">
        <v>105.5103</v>
      </c>
      <c r="E4007" s="24">
        <v>144.648</v>
      </c>
      <c r="F4007" s="48"/>
      <c r="G4007" s="48"/>
      <c r="H4007" s="1">
        <f t="shared" si="696"/>
        <v>23.368876017839984</v>
      </c>
      <c r="I4007" s="1">
        <f t="shared" si="690"/>
        <v>-0.44783385654024199</v>
      </c>
      <c r="J4007" s="4">
        <f>B4007+('PV model'!$B$3/15)+(I4007/60)</f>
        <v>17.715869435724329</v>
      </c>
      <c r="K4007" s="2">
        <f t="shared" si="691"/>
        <v>-85.738041535864937</v>
      </c>
      <c r="L4007" s="2">
        <f>DEGREES(ASIN((((COS(RADIANS('PV model'!$B$2))*COS(RADIANS(H4007))*COS(RADIANS(K4007)))+(SIN(RADIANS('PV model'!$B$2))*SIN(RADIANS(H4007)))))))</f>
        <v>21.440176373064109</v>
      </c>
      <c r="M4007" s="3">
        <f t="shared" si="687"/>
        <v>21.440176373064109</v>
      </c>
      <c r="N4007" s="2">
        <f t="shared" si="692"/>
        <v>-79.574014238552095</v>
      </c>
      <c r="O4007" s="2">
        <f>IF('PV model'!$B$2&gt;0, 180-N4007,IF('PV model'!$B$2&lt;0,0-N4007,N4007))</f>
        <v>259.57401423855208</v>
      </c>
      <c r="P4007" s="2">
        <f>ABS(O4007-'PV model'!$B$5)</f>
        <v>54.574014238552081</v>
      </c>
      <c r="Q4007" s="3">
        <f t="shared" si="688"/>
        <v>68.559823626935895</v>
      </c>
      <c r="R4007" s="3">
        <f t="shared" si="693"/>
        <v>105.51029999999999</v>
      </c>
      <c r="S4007" s="3">
        <f t="shared" si="689"/>
        <v>173.26456513692293</v>
      </c>
      <c r="T4007" s="3">
        <f>(0.5*(1-COS(RADIANS(90-$X$3)))*(D4007+E4007)*'PV model'!$B$4)</f>
        <v>0</v>
      </c>
      <c r="U4007" s="3">
        <f t="shared" si="694"/>
        <v>278.77486513692293</v>
      </c>
      <c r="V4007" s="3">
        <f>('PV model'!$B$13*(U4007/1000)*(1-'PV model'!$B$14*((20+C4007)-25))*'PV model'!$B$10)/'PV model'!$B$12</f>
        <v>26.439579140509565</v>
      </c>
    </row>
    <row r="4008" spans="1:22" x14ac:dyDescent="0.2">
      <c r="A4008" s="10">
        <f t="shared" si="697"/>
        <v>167</v>
      </c>
      <c r="B4008" s="10">
        <f t="shared" si="695"/>
        <v>19</v>
      </c>
      <c r="C4008" s="23">
        <v>16.5</v>
      </c>
      <c r="D4008" s="24">
        <v>74.081699999999998</v>
      </c>
      <c r="E4008" s="24">
        <v>91.727999999999994</v>
      </c>
      <c r="F4008" s="48"/>
      <c r="G4008" s="48"/>
      <c r="H4008" s="1">
        <f t="shared" si="696"/>
        <v>23.368876017839984</v>
      </c>
      <c r="I4008" s="1">
        <f t="shared" si="690"/>
        <v>-0.44783385654024199</v>
      </c>
      <c r="J4008" s="4">
        <f>B4008+('PV model'!$B$3/15)+(I4008/60)</f>
        <v>18.715869435724329</v>
      </c>
      <c r="K4008" s="2">
        <f t="shared" si="691"/>
        <v>-100.73804153586494</v>
      </c>
      <c r="L4008" s="2">
        <f>DEGREES(ASIN((((COS(RADIANS('PV model'!$B$2))*COS(RADIANS(H4008))*COS(RADIANS(K4008)))+(SIN(RADIANS('PV model'!$B$2))*SIN(RADIANS(H4008)))))))</f>
        <v>13.297873774528345</v>
      </c>
      <c r="M4008" s="3">
        <f t="shared" si="687"/>
        <v>13.297873774528345</v>
      </c>
      <c r="N4008" s="2">
        <f t="shared" si="692"/>
        <v>-67.932875308020016</v>
      </c>
      <c r="O4008" s="2">
        <f>IF('PV model'!$B$2&gt;0, 180-N4008,IF('PV model'!$B$2&lt;0,0-N4008,N4008))</f>
        <v>247.93287530802002</v>
      </c>
      <c r="P4008" s="2">
        <f>ABS(O4008-'PV model'!$B$5)</f>
        <v>42.932875308020016</v>
      </c>
      <c r="Q4008" s="3">
        <f t="shared" si="688"/>
        <v>76.702126225471659</v>
      </c>
      <c r="R4008" s="3">
        <f t="shared" si="693"/>
        <v>74.081700000000026</v>
      </c>
      <c r="S4008" s="3">
        <f t="shared" si="689"/>
        <v>106.46560730165616</v>
      </c>
      <c r="T4008" s="3">
        <f>(0.5*(1-COS(RADIANS(90-$X$3)))*(D4008+E4008)*'PV model'!$B$4)</f>
        <v>0</v>
      </c>
      <c r="U4008" s="3">
        <f t="shared" si="694"/>
        <v>180.54730730165619</v>
      </c>
      <c r="V4008" s="3">
        <f>('PV model'!$B$13*(U4008/1000)*(1-'PV model'!$B$14*((20+C4008)-25))*'PV model'!$B$10)/'PV model'!$B$12</f>
        <v>17.217323431331366</v>
      </c>
    </row>
    <row r="4009" spans="1:22" x14ac:dyDescent="0.2">
      <c r="A4009" s="10">
        <f t="shared" si="697"/>
        <v>167</v>
      </c>
      <c r="B4009" s="10">
        <f t="shared" si="695"/>
        <v>20</v>
      </c>
      <c r="C4009" s="23">
        <v>16.3</v>
      </c>
      <c r="D4009" s="24">
        <v>0</v>
      </c>
      <c r="E4009" s="24">
        <v>59.975999999999999</v>
      </c>
      <c r="F4009" s="48"/>
      <c r="G4009" s="48"/>
      <c r="H4009" s="1">
        <f t="shared" si="696"/>
        <v>23.368876017839984</v>
      </c>
      <c r="I4009" s="1">
        <f t="shared" si="690"/>
        <v>-0.44783385654024199</v>
      </c>
      <c r="J4009" s="4">
        <f>B4009+('PV model'!$B$3/15)+(I4009/60)</f>
        <v>19.715869435724329</v>
      </c>
      <c r="K4009" s="2">
        <f t="shared" si="691"/>
        <v>-115.73804153586494</v>
      </c>
      <c r="L4009" s="2">
        <f>DEGREES(ASIN((((COS(RADIANS('PV model'!$B$2))*COS(RADIANS(H4009))*COS(RADIANS(K4009)))+(SIN(RADIANS('PV model'!$B$2))*SIN(RADIANS(H4009)))))))</f>
        <v>5.8024930841365059</v>
      </c>
      <c r="M4009" s="3">
        <f t="shared" si="687"/>
        <v>5.8024930841365059</v>
      </c>
      <c r="N4009" s="2">
        <f t="shared" si="692"/>
        <v>-56.217667974891114</v>
      </c>
      <c r="O4009" s="2">
        <f>IF('PV model'!$B$2&gt;0, 180-N4009,IF('PV model'!$B$2&lt;0,0-N4009,N4009))</f>
        <v>236.21766797489113</v>
      </c>
      <c r="P4009" s="2">
        <f>ABS(O4009-'PV model'!$B$5)</f>
        <v>31.217667974891128</v>
      </c>
      <c r="Q4009" s="3">
        <f t="shared" si="688"/>
        <v>84.197506915863499</v>
      </c>
      <c r="R4009" s="3">
        <f t="shared" si="693"/>
        <v>0</v>
      </c>
      <c r="S4009" s="3">
        <f t="shared" si="689"/>
        <v>59.975999999999999</v>
      </c>
      <c r="T4009" s="3">
        <f>(0.5*(1-COS(RADIANS(90-$X$3)))*(D4009+E4009)*'PV model'!$B$4)</f>
        <v>0</v>
      </c>
      <c r="U4009" s="3">
        <f t="shared" si="694"/>
        <v>59.975999999999999</v>
      </c>
      <c r="V4009" s="3">
        <f>('PV model'!$B$13*(U4009/1000)*(1-'PV model'!$B$14*((20+C4009)-25))*'PV model'!$B$10)/'PV model'!$B$12</f>
        <v>5.7242178766079999</v>
      </c>
    </row>
    <row r="4010" spans="1:22" x14ac:dyDescent="0.2">
      <c r="A4010" s="10">
        <f t="shared" si="697"/>
        <v>167</v>
      </c>
      <c r="B4010" s="10">
        <f t="shared" si="695"/>
        <v>21</v>
      </c>
      <c r="C4010" s="23">
        <v>15.7</v>
      </c>
      <c r="D4010" s="24">
        <v>0</v>
      </c>
      <c r="E4010" s="24">
        <v>9.702</v>
      </c>
      <c r="F4010" s="48"/>
      <c r="G4010" s="48"/>
      <c r="H4010" s="1">
        <f t="shared" si="696"/>
        <v>23.368876017839984</v>
      </c>
      <c r="I4010" s="1">
        <f t="shared" si="690"/>
        <v>-0.44783385654024199</v>
      </c>
      <c r="J4010" s="4">
        <f>B4010+('PV model'!$B$3/15)+(I4010/60)</f>
        <v>20.715869435724329</v>
      </c>
      <c r="K4010" s="2">
        <f t="shared" si="691"/>
        <v>-130.73804153586494</v>
      </c>
      <c r="L4010" s="2">
        <f>DEGREES(ASIN((((COS(RADIANS('PV model'!$B$2))*COS(RADIANS(H4010))*COS(RADIANS(K4010)))+(SIN(RADIANS('PV model'!$B$2))*SIN(RADIANS(H4010)))))))</f>
        <v>-0.71204838424682992</v>
      </c>
      <c r="M4010" s="3">
        <f t="shared" si="687"/>
        <v>0</v>
      </c>
      <c r="N4010" s="2">
        <f t="shared" si="692"/>
        <v>-44.075117806950182</v>
      </c>
      <c r="O4010" s="2">
        <f>IF('PV model'!$B$2&gt;0, 180-N4010,IF('PV model'!$B$2&lt;0,0-N4010,N4010))</f>
        <v>224.07511780695017</v>
      </c>
      <c r="P4010" s="2">
        <f>ABS(O4010-'PV model'!$B$5)</f>
        <v>19.075117806950175</v>
      </c>
      <c r="Q4010" s="3">
        <f t="shared" si="688"/>
        <v>90.712048384246827</v>
      </c>
      <c r="R4010" s="3">
        <f t="shared" si="693"/>
        <v>0</v>
      </c>
      <c r="S4010" s="3">
        <f t="shared" si="689"/>
        <v>9.702</v>
      </c>
      <c r="T4010" s="3">
        <f>(0.5*(1-COS(RADIANS(90-$X$3)))*(D4010+E4010)*'PV model'!$B$4)</f>
        <v>0</v>
      </c>
      <c r="U4010" s="3">
        <f t="shared" si="694"/>
        <v>9.702</v>
      </c>
      <c r="V4010" s="3">
        <f>('PV model'!$B$13*(U4010/1000)*(1-'PV model'!$B$14*((20+C4010)-25))*'PV model'!$B$10)/'PV model'!$B$12</f>
        <v>0.92830396982399999</v>
      </c>
    </row>
    <row r="4011" spans="1:22" x14ac:dyDescent="0.2">
      <c r="A4011" s="10">
        <f t="shared" si="697"/>
        <v>167</v>
      </c>
      <c r="B4011" s="10">
        <f t="shared" si="695"/>
        <v>22</v>
      </c>
      <c r="C4011" s="23">
        <v>15.1</v>
      </c>
      <c r="D4011" s="24">
        <v>0</v>
      </c>
      <c r="E4011" s="24">
        <v>0</v>
      </c>
      <c r="F4011" s="48"/>
      <c r="G4011" s="48"/>
      <c r="H4011" s="1">
        <f t="shared" si="696"/>
        <v>23.368876017839984</v>
      </c>
      <c r="I4011" s="1">
        <f t="shared" si="690"/>
        <v>-0.44783385654024199</v>
      </c>
      <c r="J4011" s="4">
        <f>B4011+('PV model'!$B$3/15)+(I4011/60)</f>
        <v>21.715869435724329</v>
      </c>
      <c r="K4011" s="2">
        <f t="shared" si="691"/>
        <v>-145.73804153586494</v>
      </c>
      <c r="L4011" s="2">
        <f>DEGREES(ASIN((((COS(RADIANS('PV model'!$B$2))*COS(RADIANS(H4011))*COS(RADIANS(K4011)))+(SIN(RADIANS('PV model'!$B$2))*SIN(RADIANS(H4011)))))))</f>
        <v>-5.9021738627460714</v>
      </c>
      <c r="M4011" s="3">
        <f t="shared" si="687"/>
        <v>0</v>
      </c>
      <c r="N4011" s="2">
        <f t="shared" si="692"/>
        <v>-31.302118661388345</v>
      </c>
      <c r="O4011" s="2">
        <f>IF('PV model'!$B$2&gt;0, 180-N4011,IF('PV model'!$B$2&lt;0,0-N4011,N4011))</f>
        <v>211.30211866138833</v>
      </c>
      <c r="P4011" s="2">
        <f>ABS(O4011-'PV model'!$B$5)</f>
        <v>6.3021186613883344</v>
      </c>
      <c r="Q4011" s="3">
        <f t="shared" si="688"/>
        <v>95.902173862746068</v>
      </c>
      <c r="R4011" s="3">
        <f t="shared" si="693"/>
        <v>0</v>
      </c>
      <c r="S4011" s="3">
        <f t="shared" si="689"/>
        <v>0</v>
      </c>
      <c r="T4011" s="3">
        <f>(0.5*(1-COS(RADIANS(90-$X$3)))*(D4011+E4011)*'PV model'!$B$4)</f>
        <v>0</v>
      </c>
      <c r="U4011" s="3">
        <f t="shared" si="694"/>
        <v>0</v>
      </c>
      <c r="V4011" s="3">
        <f>('PV model'!$B$13*(U4011/1000)*(1-'PV model'!$B$14*((20+C4011)-25))*'PV model'!$B$10)/'PV model'!$B$12</f>
        <v>0</v>
      </c>
    </row>
    <row r="4012" spans="1:22" x14ac:dyDescent="0.2">
      <c r="A4012" s="10">
        <f t="shared" si="697"/>
        <v>167</v>
      </c>
      <c r="B4012" s="10">
        <f t="shared" si="695"/>
        <v>23</v>
      </c>
      <c r="C4012" s="23">
        <v>13.9</v>
      </c>
      <c r="D4012" s="24">
        <v>0</v>
      </c>
      <c r="E4012" s="24">
        <v>0</v>
      </c>
      <c r="F4012" s="48"/>
      <c r="G4012" s="48"/>
      <c r="H4012" s="1">
        <f t="shared" si="696"/>
        <v>23.368876017839984</v>
      </c>
      <c r="I4012" s="1">
        <f t="shared" si="690"/>
        <v>-0.44783385654024199</v>
      </c>
      <c r="J4012" s="4">
        <f>B4012+('PV model'!$B$3/15)+(I4012/60)</f>
        <v>22.715869435724329</v>
      </c>
      <c r="K4012" s="2">
        <f t="shared" si="691"/>
        <v>-160.73804153586494</v>
      </c>
      <c r="L4012" s="2">
        <f>DEGREES(ASIN((((COS(RADIANS('PV model'!$B$2))*COS(RADIANS(H4012))*COS(RADIANS(K4012)))+(SIN(RADIANS('PV model'!$B$2))*SIN(RADIANS(H4012)))))))</f>
        <v>-9.4361632015903005</v>
      </c>
      <c r="M4012" s="3">
        <f t="shared" si="687"/>
        <v>0</v>
      </c>
      <c r="N4012" s="2">
        <f t="shared" si="692"/>
        <v>-17.877377361372776</v>
      </c>
      <c r="O4012" s="2">
        <f>IF('PV model'!$B$2&gt;0, 180-N4012,IF('PV model'!$B$2&lt;0,0-N4012,N4012))</f>
        <v>197.87737736137277</v>
      </c>
      <c r="P4012" s="2">
        <f>ABS(O4012-'PV model'!$B$5)</f>
        <v>7.1226226386272344</v>
      </c>
      <c r="Q4012" s="3">
        <f t="shared" si="688"/>
        <v>99.436163201590304</v>
      </c>
      <c r="R4012" s="3">
        <f t="shared" si="693"/>
        <v>0</v>
      </c>
      <c r="S4012" s="3">
        <f t="shared" si="689"/>
        <v>0</v>
      </c>
      <c r="T4012" s="3">
        <f>(0.5*(1-COS(RADIANS(90-$X$3)))*(D4012+E4012)*'PV model'!$B$4)</f>
        <v>0</v>
      </c>
      <c r="U4012" s="3">
        <f t="shared" si="694"/>
        <v>0</v>
      </c>
      <c r="V4012" s="3">
        <f>('PV model'!$B$13*(U4012/1000)*(1-'PV model'!$B$14*((20+C4012)-25))*'PV model'!$B$10)/'PV model'!$B$12</f>
        <v>0</v>
      </c>
    </row>
    <row r="4013" spans="1:22" x14ac:dyDescent="0.2">
      <c r="A4013" s="10">
        <f t="shared" si="697"/>
        <v>167</v>
      </c>
      <c r="B4013" s="10">
        <f t="shared" si="695"/>
        <v>24</v>
      </c>
      <c r="C4013" s="23">
        <v>12.5</v>
      </c>
      <c r="D4013" s="24">
        <v>0</v>
      </c>
      <c r="E4013" s="24">
        <v>0</v>
      </c>
      <c r="F4013" s="48"/>
      <c r="G4013" s="48"/>
      <c r="H4013" s="1">
        <f t="shared" si="696"/>
        <v>23.368876017839984</v>
      </c>
      <c r="I4013" s="1">
        <f t="shared" si="690"/>
        <v>-0.44783385654024199</v>
      </c>
      <c r="J4013" s="4">
        <f>B4013+('PV model'!$B$3/15)+(I4013/60)</f>
        <v>23.715869435724329</v>
      </c>
      <c r="K4013" s="2">
        <f t="shared" si="691"/>
        <v>-175.73804153586494</v>
      </c>
      <c r="L4013" s="2">
        <f>DEGREES(ASIN((((COS(RADIANS('PV model'!$B$2))*COS(RADIANS(H4013))*COS(RADIANS(K4013)))+(SIN(RADIANS('PV model'!$B$2))*SIN(RADIANS(H4013)))))))</f>
        <v>-11.04717653001584</v>
      </c>
      <c r="M4013" s="3">
        <f t="shared" si="687"/>
        <v>0</v>
      </c>
      <c r="N4013" s="2">
        <f t="shared" si="692"/>
        <v>-3.9857554453460802</v>
      </c>
      <c r="O4013" s="2">
        <f>IF('PV model'!$B$2&gt;0, 180-N4013,IF('PV model'!$B$2&lt;0,0-N4013,N4013))</f>
        <v>183.98575544534609</v>
      </c>
      <c r="P4013" s="2">
        <f>ABS(O4013-'PV model'!$B$5)</f>
        <v>21.014244554653914</v>
      </c>
      <c r="Q4013" s="3">
        <f t="shared" si="688"/>
        <v>101.04717653001585</v>
      </c>
      <c r="R4013" s="3">
        <f t="shared" si="693"/>
        <v>0</v>
      </c>
      <c r="S4013" s="3">
        <f t="shared" si="689"/>
        <v>0</v>
      </c>
      <c r="T4013" s="3">
        <f>(0.5*(1-COS(RADIANS(90-$X$3)))*(D4013+E4013)*'PV model'!$B$4)</f>
        <v>0</v>
      </c>
      <c r="U4013" s="3">
        <f t="shared" si="694"/>
        <v>0</v>
      </c>
      <c r="V4013" s="3">
        <f>('PV model'!$B$13*(U4013/1000)*(1-'PV model'!$B$14*((20+C4013)-25))*'PV model'!$B$10)/'PV model'!$B$12</f>
        <v>0</v>
      </c>
    </row>
    <row r="4014" spans="1:22" x14ac:dyDescent="0.2">
      <c r="A4014" s="10">
        <f t="shared" si="697"/>
        <v>168</v>
      </c>
      <c r="B4014" s="10">
        <f t="shared" si="695"/>
        <v>1</v>
      </c>
      <c r="C4014" s="23">
        <v>12.5</v>
      </c>
      <c r="D4014" s="24">
        <v>0</v>
      </c>
      <c r="E4014" s="24">
        <v>0</v>
      </c>
      <c r="F4014" s="48"/>
      <c r="G4014" s="48"/>
      <c r="H4014" s="1">
        <f t="shared" si="696"/>
        <v>23.401936208416416</v>
      </c>
      <c r="I4014" s="1">
        <f t="shared" si="690"/>
        <v>-0.65687446650978898</v>
      </c>
      <c r="J4014" s="4">
        <f>B4014+('PV model'!$B$3/15)+(I4014/60)</f>
        <v>0.71238542555817019</v>
      </c>
      <c r="K4014" s="2">
        <f t="shared" si="691"/>
        <v>169.31421861662747</v>
      </c>
      <c r="L4014" s="2">
        <f>DEGREES(ASIN((((COS(RADIANS('PV model'!$B$2))*COS(RADIANS(H4014))*COS(RADIANS(K4014)))+(SIN(RADIANS('PV model'!$B$2))*SIN(RADIANS(H4014)))))))</f>
        <v>-10.572212549621106</v>
      </c>
      <c r="M4014" s="3">
        <f t="shared" si="687"/>
        <v>0</v>
      </c>
      <c r="N4014" s="2">
        <f t="shared" si="692"/>
        <v>9.9686164032585882</v>
      </c>
      <c r="O4014" s="2">
        <f>IF('PV model'!$B$2&gt;0, 180-N4014,IF('PV model'!$B$2&lt;0,0-N4014,N4014))</f>
        <v>170.03138359674142</v>
      </c>
      <c r="P4014" s="2">
        <f>ABS(O4014-'PV model'!$B$5)</f>
        <v>34.968616403258579</v>
      </c>
      <c r="Q4014" s="3">
        <f t="shared" si="688"/>
        <v>100.5722125496211</v>
      </c>
      <c r="R4014" s="3">
        <f t="shared" si="693"/>
        <v>0</v>
      </c>
      <c r="S4014" s="3">
        <f t="shared" si="689"/>
        <v>0</v>
      </c>
      <c r="T4014" s="3">
        <f>(0.5*(1-COS(RADIANS(90-$X$3)))*(D4014+E4014)*'PV model'!$B$4)</f>
        <v>0</v>
      </c>
      <c r="U4014" s="3">
        <f t="shared" si="694"/>
        <v>0</v>
      </c>
      <c r="V4014" s="3">
        <f>('PV model'!$B$13*(U4014/1000)*(1-'PV model'!$B$14*((20+C4014)-25))*'PV model'!$B$10)/'PV model'!$B$12</f>
        <v>0</v>
      </c>
    </row>
    <row r="4015" spans="1:22" x14ac:dyDescent="0.2">
      <c r="A4015" s="10">
        <f t="shared" si="697"/>
        <v>168</v>
      </c>
      <c r="B4015" s="10">
        <f t="shared" si="695"/>
        <v>2</v>
      </c>
      <c r="C4015" s="23">
        <v>12</v>
      </c>
      <c r="D4015" s="24">
        <v>0</v>
      </c>
      <c r="E4015" s="24">
        <v>0</v>
      </c>
      <c r="F4015" s="48"/>
      <c r="G4015" s="48"/>
      <c r="H4015" s="1">
        <f t="shared" si="696"/>
        <v>23.401936208416416</v>
      </c>
      <c r="I4015" s="1">
        <f t="shared" si="690"/>
        <v>-0.65687446650978898</v>
      </c>
      <c r="J4015" s="4">
        <f>B4015+('PV model'!$B$3/15)+(I4015/60)</f>
        <v>1.7123854255581703</v>
      </c>
      <c r="K4015" s="2">
        <f t="shared" si="691"/>
        <v>154.31421861662744</v>
      </c>
      <c r="L4015" s="2">
        <f>DEGREES(ASIN((((COS(RADIANS('PV model'!$B$2))*COS(RADIANS(H4015))*COS(RADIANS(K4015)))+(SIN(RADIANS('PV model'!$B$2))*SIN(RADIANS(H4015)))))))</f>
        <v>-8.11284324535678</v>
      </c>
      <c r="M4015" s="3">
        <f t="shared" si="687"/>
        <v>0</v>
      </c>
      <c r="N4015" s="2">
        <f t="shared" si="692"/>
        <v>23.690928838753521</v>
      </c>
      <c r="O4015" s="2">
        <f>IF('PV model'!$B$2&gt;0, 180-N4015,IF('PV model'!$B$2&lt;0,0-N4015,N4015))</f>
        <v>156.30907116124649</v>
      </c>
      <c r="P4015" s="2">
        <f>ABS(O4015-'PV model'!$B$5)</f>
        <v>48.690928838753507</v>
      </c>
      <c r="Q4015" s="3">
        <f t="shared" si="688"/>
        <v>98.112843245356771</v>
      </c>
      <c r="R4015" s="3">
        <f t="shared" si="693"/>
        <v>0</v>
      </c>
      <c r="S4015" s="3">
        <f t="shared" si="689"/>
        <v>0</v>
      </c>
      <c r="T4015" s="3">
        <f>(0.5*(1-COS(RADIANS(90-$X$3)))*(D4015+E4015)*'PV model'!$B$4)</f>
        <v>0</v>
      </c>
      <c r="U4015" s="3">
        <f t="shared" si="694"/>
        <v>0</v>
      </c>
      <c r="V4015" s="3">
        <f>('PV model'!$B$13*(U4015/1000)*(1-'PV model'!$B$14*((20+C4015)-25))*'PV model'!$B$10)/'PV model'!$B$12</f>
        <v>0</v>
      </c>
    </row>
    <row r="4016" spans="1:22" x14ac:dyDescent="0.2">
      <c r="A4016" s="10">
        <f t="shared" si="697"/>
        <v>168</v>
      </c>
      <c r="B4016" s="10">
        <f t="shared" si="695"/>
        <v>3</v>
      </c>
      <c r="C4016" s="23">
        <v>11.8</v>
      </c>
      <c r="D4016" s="24">
        <v>0</v>
      </c>
      <c r="E4016" s="24">
        <v>0</v>
      </c>
      <c r="F4016" s="48"/>
      <c r="G4016" s="48"/>
      <c r="H4016" s="1">
        <f t="shared" si="696"/>
        <v>23.401936208416416</v>
      </c>
      <c r="I4016" s="1">
        <f t="shared" si="690"/>
        <v>-0.65687446650978898</v>
      </c>
      <c r="J4016" s="4">
        <f>B4016+('PV model'!$B$3/15)+(I4016/60)</f>
        <v>2.7123854255581699</v>
      </c>
      <c r="K4016" s="2">
        <f t="shared" si="691"/>
        <v>139.31421861662747</v>
      </c>
      <c r="L4016" s="2">
        <f>DEGREES(ASIN((((COS(RADIANS('PV model'!$B$2))*COS(RADIANS(H4016))*COS(RADIANS(K4016)))+(SIN(RADIANS('PV model'!$B$2))*SIN(RADIANS(H4016)))))))</f>
        <v>-3.8329477437689037</v>
      </c>
      <c r="M4016" s="3">
        <f t="shared" si="687"/>
        <v>0</v>
      </c>
      <c r="N4016" s="2">
        <f t="shared" si="692"/>
        <v>36.843126612580235</v>
      </c>
      <c r="O4016" s="2">
        <f>IF('PV model'!$B$2&gt;0, 180-N4016,IF('PV model'!$B$2&lt;0,0-N4016,N4016))</f>
        <v>143.15687338741975</v>
      </c>
      <c r="P4016" s="2">
        <f>ABS(O4016-'PV model'!$B$5)</f>
        <v>61.843126612580249</v>
      </c>
      <c r="Q4016" s="3">
        <f t="shared" si="688"/>
        <v>93.832947743768898</v>
      </c>
      <c r="R4016" s="3">
        <f t="shared" si="693"/>
        <v>0</v>
      </c>
      <c r="S4016" s="3">
        <f t="shared" si="689"/>
        <v>0</v>
      </c>
      <c r="T4016" s="3">
        <f>(0.5*(1-COS(RADIANS(90-$X$3)))*(D4016+E4016)*'PV model'!$B$4)</f>
        <v>0</v>
      </c>
      <c r="U4016" s="3">
        <f t="shared" si="694"/>
        <v>0</v>
      </c>
      <c r="V4016" s="3">
        <f>('PV model'!$B$13*(U4016/1000)*(1-'PV model'!$B$14*((20+C4016)-25))*'PV model'!$B$10)/'PV model'!$B$12</f>
        <v>0</v>
      </c>
    </row>
    <row r="4017" spans="1:22" x14ac:dyDescent="0.2">
      <c r="A4017" s="10">
        <f t="shared" si="697"/>
        <v>168</v>
      </c>
      <c r="B4017" s="10">
        <f t="shared" si="695"/>
        <v>4</v>
      </c>
      <c r="C4017" s="23">
        <v>12.1</v>
      </c>
      <c r="D4017" s="24">
        <v>0</v>
      </c>
      <c r="E4017" s="24">
        <v>0.88200000000000001</v>
      </c>
      <c r="F4017" s="48"/>
      <c r="G4017" s="48"/>
      <c r="H4017" s="1">
        <f t="shared" si="696"/>
        <v>23.401936208416416</v>
      </c>
      <c r="I4017" s="1">
        <f t="shared" si="690"/>
        <v>-0.65687446650978898</v>
      </c>
      <c r="J4017" s="4">
        <f>B4017+('PV model'!$B$3/15)+(I4017/60)</f>
        <v>3.7123854255581699</v>
      </c>
      <c r="K4017" s="2">
        <f t="shared" si="691"/>
        <v>124.31421861662746</v>
      </c>
      <c r="L4017" s="2">
        <f>DEGREES(ASIN((((COS(RADIANS('PV model'!$B$2))*COS(RADIANS(H4017))*COS(RADIANS(K4017)))+(SIN(RADIANS('PV model'!$B$2))*SIN(RADIANS(H4017)))))))</f>
        <v>1.9650608355826802</v>
      </c>
      <c r="M4017" s="3">
        <f t="shared" si="687"/>
        <v>1.9650608355826802</v>
      </c>
      <c r="N4017" s="2">
        <f t="shared" si="692"/>
        <v>49.328808046166202</v>
      </c>
      <c r="O4017" s="2">
        <f>IF('PV model'!$B$2&gt;0, 180-N4017,IF('PV model'!$B$2&lt;0,0-N4017,N4017))</f>
        <v>130.67119195383378</v>
      </c>
      <c r="P4017" s="2">
        <f>ABS(O4017-'PV model'!$B$5)</f>
        <v>74.328808046166216</v>
      </c>
      <c r="Q4017" s="3">
        <f t="shared" si="688"/>
        <v>88.034939164417324</v>
      </c>
      <c r="R4017" s="3">
        <f t="shared" si="693"/>
        <v>0</v>
      </c>
      <c r="S4017" s="3">
        <f t="shared" si="689"/>
        <v>0.88200000000000001</v>
      </c>
      <c r="T4017" s="3">
        <f>(0.5*(1-COS(RADIANS(90-$X$3)))*(D4017+E4017)*'PV model'!$B$4)</f>
        <v>0</v>
      </c>
      <c r="U4017" s="3">
        <f t="shared" si="694"/>
        <v>0.88200000000000001</v>
      </c>
      <c r="V4017" s="3">
        <f>('PV model'!$B$13*(U4017/1000)*(1-'PV model'!$B$14*((20+C4017)-25))*'PV model'!$B$10)/'PV model'!$B$12</f>
        <v>8.5660841951999994E-2</v>
      </c>
    </row>
    <row r="4018" spans="1:22" x14ac:dyDescent="0.2">
      <c r="A4018" s="10">
        <f t="shared" si="697"/>
        <v>168</v>
      </c>
      <c r="B4018" s="10">
        <f t="shared" si="695"/>
        <v>5</v>
      </c>
      <c r="C4018" s="23">
        <v>12.8</v>
      </c>
      <c r="D4018" s="24">
        <v>0</v>
      </c>
      <c r="E4018" s="24">
        <v>23.814</v>
      </c>
      <c r="F4018" s="48"/>
      <c r="G4018" s="48"/>
      <c r="H4018" s="1">
        <f t="shared" si="696"/>
        <v>23.401936208416416</v>
      </c>
      <c r="I4018" s="1">
        <f t="shared" si="690"/>
        <v>-0.65687446650978898</v>
      </c>
      <c r="J4018" s="4">
        <f>B4018+('PV model'!$B$3/15)+(I4018/60)</f>
        <v>4.7123854255581703</v>
      </c>
      <c r="K4018" s="2">
        <f t="shared" si="691"/>
        <v>109.31421861662744</v>
      </c>
      <c r="L4018" s="2">
        <f>DEGREES(ASIN((((COS(RADIANS('PV model'!$B$2))*COS(RADIANS(H4018))*COS(RADIANS(K4018)))+(SIN(RADIANS('PV model'!$B$2))*SIN(RADIANS(H4018)))))))</f>
        <v>8.9398606392015783</v>
      </c>
      <c r="M4018" s="3">
        <f t="shared" si="687"/>
        <v>8.9398606392015783</v>
      </c>
      <c r="N4018" s="2">
        <f t="shared" si="692"/>
        <v>61.251621517244729</v>
      </c>
      <c r="O4018" s="2">
        <f>IF('PV model'!$B$2&gt;0, 180-N4018,IF('PV model'!$B$2&lt;0,0-N4018,N4018))</f>
        <v>118.74837848275527</v>
      </c>
      <c r="P4018" s="2">
        <f>ABS(O4018-'PV model'!$B$5)</f>
        <v>86.251621517244729</v>
      </c>
      <c r="Q4018" s="3">
        <f t="shared" si="688"/>
        <v>81.060139360798416</v>
      </c>
      <c r="R4018" s="3">
        <f t="shared" si="693"/>
        <v>0</v>
      </c>
      <c r="S4018" s="3">
        <f t="shared" si="689"/>
        <v>23.814</v>
      </c>
      <c r="T4018" s="3">
        <f>(0.5*(1-COS(RADIANS(90-$X$3)))*(D4018+E4018)*'PV model'!$B$4)</f>
        <v>0</v>
      </c>
      <c r="U4018" s="3">
        <f t="shared" si="694"/>
        <v>23.814</v>
      </c>
      <c r="V4018" s="3">
        <f>('PV model'!$B$13*(U4018/1000)*(1-'PV model'!$B$14*((20+C4018)-25))*'PV model'!$B$10)/'PV model'!$B$12</f>
        <v>2.3061774798719998</v>
      </c>
    </row>
    <row r="4019" spans="1:22" x14ac:dyDescent="0.2">
      <c r="A4019" s="10">
        <f t="shared" si="697"/>
        <v>168</v>
      </c>
      <c r="B4019" s="10">
        <f t="shared" si="695"/>
        <v>6</v>
      </c>
      <c r="C4019" s="23">
        <v>13.5</v>
      </c>
      <c r="D4019" s="24">
        <v>110.0001</v>
      </c>
      <c r="E4019" s="24">
        <v>74.087999999999994</v>
      </c>
      <c r="F4019" s="48"/>
      <c r="G4019" s="48"/>
      <c r="H4019" s="1">
        <f t="shared" si="696"/>
        <v>23.401936208416416</v>
      </c>
      <c r="I4019" s="1">
        <f t="shared" si="690"/>
        <v>-0.65687446650978898</v>
      </c>
      <c r="J4019" s="4">
        <f>B4019+('PV model'!$B$3/15)+(I4019/60)</f>
        <v>5.7123854255581703</v>
      </c>
      <c r="K4019" s="2">
        <f t="shared" si="691"/>
        <v>94.314218616627443</v>
      </c>
      <c r="L4019" s="2">
        <f>DEGREES(ASIN((((COS(RADIANS('PV model'!$B$2))*COS(RADIANS(H4019))*COS(RADIANS(K4019)))+(SIN(RADIANS('PV model'!$B$2))*SIN(RADIANS(H4019)))))))</f>
        <v>16.75153279927817</v>
      </c>
      <c r="M4019" s="3">
        <f t="shared" si="687"/>
        <v>16.75153279927817</v>
      </c>
      <c r="N4019" s="2">
        <f t="shared" si="692"/>
        <v>72.881315562235542</v>
      </c>
      <c r="O4019" s="2">
        <f>IF('PV model'!$B$2&gt;0, 180-N4019,IF('PV model'!$B$2&lt;0,0-N4019,N4019))</f>
        <v>107.11868443776446</v>
      </c>
      <c r="P4019" s="2">
        <f>ABS(O4019-'PV model'!$B$5)</f>
        <v>97.881315562235542</v>
      </c>
      <c r="Q4019" s="3">
        <f t="shared" si="688"/>
        <v>73.248467200721819</v>
      </c>
      <c r="R4019" s="3">
        <f t="shared" si="693"/>
        <v>110.00010000000007</v>
      </c>
      <c r="S4019" s="3">
        <f t="shared" si="689"/>
        <v>90.263122387371808</v>
      </c>
      <c r="T4019" s="3">
        <f>(0.5*(1-COS(RADIANS(90-$X$3)))*(D4019+E4019)*'PV model'!$B$4)</f>
        <v>0</v>
      </c>
      <c r="U4019" s="3">
        <f t="shared" si="694"/>
        <v>200.26322238737188</v>
      </c>
      <c r="V4019" s="3">
        <f>('PV model'!$B$13*(U4019/1000)*(1-'PV model'!$B$14*((20+C4019)-25))*'PV model'!$B$10)/'PV model'!$B$12</f>
        <v>19.337689111707071</v>
      </c>
    </row>
    <row r="4020" spans="1:22" x14ac:dyDescent="0.2">
      <c r="A4020" s="10">
        <f t="shared" si="697"/>
        <v>168</v>
      </c>
      <c r="B4020" s="10">
        <f t="shared" si="695"/>
        <v>7</v>
      </c>
      <c r="C4020" s="23">
        <v>14.5</v>
      </c>
      <c r="D4020" s="24">
        <v>414.18404999999996</v>
      </c>
      <c r="E4020" s="24">
        <v>104.958</v>
      </c>
      <c r="F4020" s="48"/>
      <c r="G4020" s="48"/>
      <c r="H4020" s="1">
        <f t="shared" si="696"/>
        <v>23.401936208416416</v>
      </c>
      <c r="I4020" s="1">
        <f t="shared" si="690"/>
        <v>-0.65687446650978898</v>
      </c>
      <c r="J4020" s="4">
        <f>B4020+('PV model'!$B$3/15)+(I4020/60)</f>
        <v>6.7123854255581703</v>
      </c>
      <c r="K4020" s="2">
        <f t="shared" si="691"/>
        <v>79.314218616627443</v>
      </c>
      <c r="L4020" s="2">
        <f>DEGREES(ASIN((((COS(RADIANS('PV model'!$B$2))*COS(RADIANS(H4020))*COS(RADIANS(K4020)))+(SIN(RADIANS('PV model'!$B$2))*SIN(RADIANS(H4020)))))))</f>
        <v>25.069097869247805</v>
      </c>
      <c r="M4020" s="3">
        <f t="shared" si="687"/>
        <v>25.069097869247805</v>
      </c>
      <c r="N4020" s="2">
        <f t="shared" si="692"/>
        <v>84.633044824019947</v>
      </c>
      <c r="O4020" s="2">
        <f>IF('PV model'!$B$2&gt;0, 180-N4020,IF('PV model'!$B$2&lt;0,0-N4020,N4020))</f>
        <v>95.366955175980053</v>
      </c>
      <c r="P4020" s="2">
        <f>ABS(O4020-'PV model'!$B$5)</f>
        <v>109.63304482401995</v>
      </c>
      <c r="Q4020" s="3">
        <f t="shared" si="688"/>
        <v>64.930902130752187</v>
      </c>
      <c r="R4020" s="3">
        <f t="shared" si="693"/>
        <v>414.18405000000007</v>
      </c>
      <c r="S4020" s="3">
        <f t="shared" si="689"/>
        <v>138.46250907577937</v>
      </c>
      <c r="T4020" s="3">
        <f>(0.5*(1-COS(RADIANS(90-$X$3)))*(D4020+E4020)*'PV model'!$B$4)</f>
        <v>0</v>
      </c>
      <c r="U4020" s="3">
        <f t="shared" si="694"/>
        <v>552.64655907577946</v>
      </c>
      <c r="V4020" s="3">
        <f>('PV model'!$B$13*(U4020/1000)*(1-'PV model'!$B$14*((20+C4020)-25))*'PV model'!$B$10)/'PV model'!$B$12</f>
        <v>53.14333314349674</v>
      </c>
    </row>
    <row r="4021" spans="1:22" x14ac:dyDescent="0.2">
      <c r="A4021" s="10">
        <f t="shared" si="697"/>
        <v>168</v>
      </c>
      <c r="B4021" s="10">
        <f t="shared" si="695"/>
        <v>8</v>
      </c>
      <c r="C4021" s="23">
        <v>15.2</v>
      </c>
      <c r="D4021" s="24">
        <v>638.67404999999997</v>
      </c>
      <c r="E4021" s="24">
        <v>105.83999999999999</v>
      </c>
      <c r="F4021" s="48"/>
      <c r="G4021" s="48"/>
      <c r="H4021" s="1">
        <f t="shared" si="696"/>
        <v>23.401936208416416</v>
      </c>
      <c r="I4021" s="1">
        <f t="shared" si="690"/>
        <v>-0.65687446650978898</v>
      </c>
      <c r="J4021" s="4">
        <f>B4021+('PV model'!$B$3/15)+(I4021/60)</f>
        <v>7.7123854255581703</v>
      </c>
      <c r="K4021" s="2">
        <f t="shared" si="691"/>
        <v>64.314218616627443</v>
      </c>
      <c r="L4021" s="2">
        <f>DEGREES(ASIN((((COS(RADIANS('PV model'!$B$2))*COS(RADIANS(H4021))*COS(RADIANS(K4021)))+(SIN(RADIANS('PV model'!$B$2))*SIN(RADIANS(H4021)))))))</f>
        <v>33.547733130461047</v>
      </c>
      <c r="M4021" s="3">
        <f t="shared" si="687"/>
        <v>33.547733130461047</v>
      </c>
      <c r="N4021" s="2">
        <f t="shared" si="692"/>
        <v>82.910740851230159</v>
      </c>
      <c r="O4021" s="2">
        <f>IF('PV model'!$B$2&gt;0, 180-N4021,IF('PV model'!$B$2&lt;0,0-N4021,N4021))</f>
        <v>97.089259148769841</v>
      </c>
      <c r="P4021" s="2">
        <f>ABS(O4021-'PV model'!$B$5)</f>
        <v>107.91074085123016</v>
      </c>
      <c r="Q4021" s="3">
        <f t="shared" si="688"/>
        <v>56.452266869538953</v>
      </c>
      <c r="R4021" s="3">
        <f t="shared" si="693"/>
        <v>638.67405000000008</v>
      </c>
      <c r="S4021" s="3">
        <f t="shared" si="689"/>
        <v>145.68134346221214</v>
      </c>
      <c r="T4021" s="3">
        <f>(0.5*(1-COS(RADIANS(90-$X$3)))*(D4021+E4021)*'PV model'!$B$4)</f>
        <v>0</v>
      </c>
      <c r="U4021" s="3">
        <f t="shared" si="694"/>
        <v>784.35539346221219</v>
      </c>
      <c r="V4021" s="3">
        <f>('PV model'!$B$13*(U4021/1000)*(1-'PV model'!$B$14*((20+C4021)-25))*'PV model'!$B$10)/'PV model'!$B$12</f>
        <v>75.205275193159025</v>
      </c>
    </row>
    <row r="4022" spans="1:22" x14ac:dyDescent="0.2">
      <c r="A4022" s="10">
        <f t="shared" si="697"/>
        <v>168</v>
      </c>
      <c r="B4022" s="10">
        <f t="shared" si="695"/>
        <v>9</v>
      </c>
      <c r="C4022" s="23">
        <v>17.2</v>
      </c>
      <c r="D4022" s="24">
        <v>759.89864999999998</v>
      </c>
      <c r="E4022" s="24">
        <v>112.896</v>
      </c>
      <c r="F4022" s="48"/>
      <c r="G4022" s="48"/>
      <c r="H4022" s="1">
        <f t="shared" si="696"/>
        <v>23.401936208416416</v>
      </c>
      <c r="I4022" s="1">
        <f t="shared" si="690"/>
        <v>-0.65687446650978898</v>
      </c>
      <c r="J4022" s="4">
        <f>B4022+('PV model'!$B$3/15)+(I4022/60)</f>
        <v>8.7123854255581694</v>
      </c>
      <c r="K4022" s="2">
        <f t="shared" si="691"/>
        <v>49.314218616627457</v>
      </c>
      <c r="L4022" s="2">
        <f>DEGREES(ASIN((((COS(RADIANS('PV model'!$B$2))*COS(RADIANS(H4022))*COS(RADIANS(K4022)))+(SIN(RADIANS('PV model'!$B$2))*SIN(RADIANS(H4022)))))))</f>
        <v>41.774285464036375</v>
      </c>
      <c r="M4022" s="3">
        <f t="shared" si="687"/>
        <v>41.774285464036375</v>
      </c>
      <c r="N4022" s="2">
        <f t="shared" si="692"/>
        <v>68.93120707630942</v>
      </c>
      <c r="O4022" s="2">
        <f>IF('PV model'!$B$2&gt;0, 180-N4022,IF('PV model'!$B$2&lt;0,0-N4022,N4022))</f>
        <v>111.06879292369058</v>
      </c>
      <c r="P4022" s="2">
        <f>ABS(O4022-'PV model'!$B$5)</f>
        <v>93.93120707630942</v>
      </c>
      <c r="Q4022" s="3">
        <f t="shared" si="688"/>
        <v>48.225714535963625</v>
      </c>
      <c r="R4022" s="3">
        <f t="shared" si="693"/>
        <v>759.89864999999998</v>
      </c>
      <c r="S4022" s="3">
        <f t="shared" si="689"/>
        <v>156.50679273460889</v>
      </c>
      <c r="T4022" s="3">
        <f>(0.5*(1-COS(RADIANS(90-$X$3)))*(D4022+E4022)*'PV model'!$B$4)</f>
        <v>0</v>
      </c>
      <c r="U4022" s="3">
        <f t="shared" si="694"/>
        <v>916.40544273460887</v>
      </c>
      <c r="V4022" s="3">
        <f>('PV model'!$B$13*(U4022/1000)*(1-'PV model'!$B$14*((20+C4022)-25))*'PV model'!$B$10)/'PV model'!$B$12</f>
        <v>87.133618318630823</v>
      </c>
    </row>
    <row r="4023" spans="1:22" x14ac:dyDescent="0.2">
      <c r="A4023" s="10">
        <f t="shared" si="697"/>
        <v>168</v>
      </c>
      <c r="B4023" s="10">
        <f t="shared" si="695"/>
        <v>10</v>
      </c>
      <c r="C4023" s="23">
        <v>17.600000000000001</v>
      </c>
      <c r="D4023" s="24">
        <v>521.93925000000002</v>
      </c>
      <c r="E4023" s="24">
        <v>226.67400000000001</v>
      </c>
      <c r="F4023" s="48"/>
      <c r="G4023" s="48"/>
      <c r="H4023" s="1">
        <f t="shared" si="696"/>
        <v>23.401936208416416</v>
      </c>
      <c r="I4023" s="1">
        <f t="shared" si="690"/>
        <v>-0.65687446650978898</v>
      </c>
      <c r="J4023" s="4">
        <f>B4023+('PV model'!$B$3/15)+(I4023/60)</f>
        <v>9.7123854255581694</v>
      </c>
      <c r="K4023" s="2">
        <f t="shared" si="691"/>
        <v>34.314218616627457</v>
      </c>
      <c r="L4023" s="2">
        <f>DEGREES(ASIN((((COS(RADIANS('PV model'!$B$2))*COS(RADIANS(H4023))*COS(RADIANS(K4023)))+(SIN(RADIANS('PV model'!$B$2))*SIN(RADIANS(H4023)))))))</f>
        <v>49.171555446601531</v>
      </c>
      <c r="M4023" s="3">
        <f t="shared" si="687"/>
        <v>49.171555446601531</v>
      </c>
      <c r="N4023" s="2">
        <f t="shared" si="692"/>
        <v>52.308621504974035</v>
      </c>
      <c r="O4023" s="2">
        <f>IF('PV model'!$B$2&gt;0, 180-N4023,IF('PV model'!$B$2&lt;0,0-N4023,N4023))</f>
        <v>127.69137849502596</v>
      </c>
      <c r="P4023" s="2">
        <f>ABS(O4023-'PV model'!$B$5)</f>
        <v>77.308621504974042</v>
      </c>
      <c r="Q4023" s="3">
        <f t="shared" si="688"/>
        <v>40.828444553398462</v>
      </c>
      <c r="R4023" s="3">
        <f t="shared" si="693"/>
        <v>521.93925000000002</v>
      </c>
      <c r="S4023" s="3">
        <f t="shared" si="689"/>
        <v>301.30503043216527</v>
      </c>
      <c r="T4023" s="3">
        <f>(0.5*(1-COS(RADIANS(90-$X$3)))*(D4023+E4023)*'PV model'!$B$4)</f>
        <v>0</v>
      </c>
      <c r="U4023" s="3">
        <f t="shared" si="694"/>
        <v>823.24428043216528</v>
      </c>
      <c r="V4023" s="3">
        <f>('PV model'!$B$13*(U4023/1000)*(1-'PV model'!$B$14*((20+C4023)-25))*'PV model'!$B$10)/'PV model'!$B$12</f>
        <v>78.144006759090473</v>
      </c>
    </row>
    <row r="4024" spans="1:22" x14ac:dyDescent="0.2">
      <c r="A4024" s="10">
        <f t="shared" si="697"/>
        <v>168</v>
      </c>
      <c r="B4024" s="10">
        <f t="shared" si="695"/>
        <v>11</v>
      </c>
      <c r="C4024" s="23">
        <v>18.5</v>
      </c>
      <c r="D4024" s="24">
        <v>306.42885000000001</v>
      </c>
      <c r="E4024" s="24">
        <v>317.52</v>
      </c>
      <c r="F4024" s="48"/>
      <c r="G4024" s="48"/>
      <c r="H4024" s="1">
        <f t="shared" si="696"/>
        <v>23.401936208416416</v>
      </c>
      <c r="I4024" s="1">
        <f t="shared" si="690"/>
        <v>-0.65687446650978898</v>
      </c>
      <c r="J4024" s="4">
        <f>B4024+('PV model'!$B$3/15)+(I4024/60)</f>
        <v>10.712385425558169</v>
      </c>
      <c r="K4024" s="2">
        <f t="shared" si="691"/>
        <v>19.314218616627457</v>
      </c>
      <c r="L4024" s="2">
        <f>DEGREES(ASIN((((COS(RADIANS('PV model'!$B$2))*COS(RADIANS(H4024))*COS(RADIANS(K4024)))+(SIN(RADIANS('PV model'!$B$2))*SIN(RADIANS(H4024)))))))</f>
        <v>54.873547144171603</v>
      </c>
      <c r="M4024" s="3">
        <f t="shared" si="687"/>
        <v>54.873547144171603</v>
      </c>
      <c r="N4024" s="2">
        <f t="shared" si="692"/>
        <v>31.839874466797419</v>
      </c>
      <c r="O4024" s="2">
        <f>IF('PV model'!$B$2&gt;0, 180-N4024,IF('PV model'!$B$2&lt;0,0-N4024,N4024))</f>
        <v>148.16012553320257</v>
      </c>
      <c r="P4024" s="2">
        <f>ABS(O4024-'PV model'!$B$5)</f>
        <v>56.839874466797426</v>
      </c>
      <c r="Q4024" s="3">
        <f t="shared" si="688"/>
        <v>35.12645285582839</v>
      </c>
      <c r="R4024" s="3">
        <f t="shared" si="693"/>
        <v>306.42885000000001</v>
      </c>
      <c r="S4024" s="3">
        <f t="shared" si="689"/>
        <v>393.02405837623195</v>
      </c>
      <c r="T4024" s="3">
        <f>(0.5*(1-COS(RADIANS(90-$X$3)))*(D4024+E4024)*'PV model'!$B$4)</f>
        <v>0</v>
      </c>
      <c r="U4024" s="3">
        <f t="shared" si="694"/>
        <v>699.45290837623202</v>
      </c>
      <c r="V4024" s="3">
        <f>('PV model'!$B$13*(U4024/1000)*(1-'PV model'!$B$14*((20+C4024)-25))*'PV model'!$B$10)/'PV model'!$B$12</f>
        <v>66.141777834338583</v>
      </c>
    </row>
    <row r="4025" spans="1:22" x14ac:dyDescent="0.2">
      <c r="A4025" s="10">
        <f t="shared" si="697"/>
        <v>168</v>
      </c>
      <c r="B4025" s="10">
        <f t="shared" si="695"/>
        <v>12</v>
      </c>
      <c r="C4025" s="23">
        <v>20</v>
      </c>
      <c r="D4025" s="24">
        <v>124.59195000000001</v>
      </c>
      <c r="E4025" s="24">
        <v>328.98599999999999</v>
      </c>
      <c r="F4025" s="48"/>
      <c r="G4025" s="48"/>
      <c r="H4025" s="1">
        <f t="shared" si="696"/>
        <v>23.401936208416416</v>
      </c>
      <c r="I4025" s="1">
        <f t="shared" si="690"/>
        <v>-0.65687446650978898</v>
      </c>
      <c r="J4025" s="4">
        <f>B4025+('PV model'!$B$3/15)+(I4025/60)</f>
        <v>11.712385425558169</v>
      </c>
      <c r="K4025" s="2">
        <f t="shared" si="691"/>
        <v>4.3142186166274588</v>
      </c>
      <c r="L4025" s="2">
        <f>DEGREES(ASIN((((COS(RADIANS('PV model'!$B$2))*COS(RADIANS(H4025))*COS(RADIANS(K4025)))+(SIN(RADIANS('PV model'!$B$2))*SIN(RADIANS(H4025)))))))</f>
        <v>57.743468107052109</v>
      </c>
      <c r="M4025" s="3">
        <f t="shared" si="687"/>
        <v>57.743468107052109</v>
      </c>
      <c r="N4025" s="2">
        <f t="shared" si="692"/>
        <v>7.4323212880583354</v>
      </c>
      <c r="O4025" s="2">
        <f>IF('PV model'!$B$2&gt;0, 180-N4025,IF('PV model'!$B$2&lt;0,0-N4025,N4025))</f>
        <v>172.56767871194165</v>
      </c>
      <c r="P4025" s="2">
        <f>ABS(O4025-'PV model'!$B$5)</f>
        <v>32.432321288058347</v>
      </c>
      <c r="Q4025" s="3">
        <f t="shared" si="688"/>
        <v>32.256531892947891</v>
      </c>
      <c r="R4025" s="3">
        <f t="shared" si="693"/>
        <v>124.59195000000001</v>
      </c>
      <c r="S4025" s="3">
        <f t="shared" si="689"/>
        <v>374.91919002628879</v>
      </c>
      <c r="T4025" s="3">
        <f>(0.5*(1-COS(RADIANS(90-$X$3)))*(D4025+E4025)*'PV model'!$B$4)</f>
        <v>0</v>
      </c>
      <c r="U4025" s="3">
        <f t="shared" si="694"/>
        <v>499.51114002628879</v>
      </c>
      <c r="V4025" s="3">
        <f>('PV model'!$B$13*(U4025/1000)*(1-'PV model'!$B$14*((20+C4025)-25))*'PV model'!$B$10)/'PV model'!$B$12</f>
        <v>46.93526554360615</v>
      </c>
    </row>
    <row r="4026" spans="1:22" x14ac:dyDescent="0.2">
      <c r="A4026" s="10">
        <f t="shared" si="697"/>
        <v>168</v>
      </c>
      <c r="B4026" s="10">
        <f t="shared" si="695"/>
        <v>13</v>
      </c>
      <c r="C4026" s="23">
        <v>20.7</v>
      </c>
      <c r="D4026" s="24">
        <v>108.87765</v>
      </c>
      <c r="E4026" s="24">
        <v>346.62600000000003</v>
      </c>
      <c r="F4026" s="48"/>
      <c r="G4026" s="48"/>
      <c r="H4026" s="1">
        <f t="shared" si="696"/>
        <v>23.401936208416416</v>
      </c>
      <c r="I4026" s="1">
        <f t="shared" si="690"/>
        <v>-0.65687446650978898</v>
      </c>
      <c r="J4026" s="4">
        <f>B4026+('PV model'!$B$3/15)+(I4026/60)</f>
        <v>12.712385425558169</v>
      </c>
      <c r="K4026" s="2">
        <f t="shared" si="691"/>
        <v>-10.685781383372541</v>
      </c>
      <c r="L4026" s="2">
        <f>DEGREES(ASIN((((COS(RADIANS('PV model'!$B$2))*COS(RADIANS(H4026))*COS(RADIANS(K4026)))+(SIN(RADIANS('PV model'!$B$2))*SIN(RADIANS(H4026)))))))</f>
        <v>56.942723764610264</v>
      </c>
      <c r="M4026" s="3">
        <f t="shared" si="687"/>
        <v>56.942723764610264</v>
      </c>
      <c r="N4026" s="2">
        <f t="shared" si="692"/>
        <v>-18.177727128011053</v>
      </c>
      <c r="O4026" s="2">
        <f>IF('PV model'!$B$2&gt;0, 180-N4026,IF('PV model'!$B$2&lt;0,0-N4026,N4026))</f>
        <v>198.17772712801104</v>
      </c>
      <c r="P4026" s="2">
        <f>ABS(O4026-'PV model'!$B$5)</f>
        <v>6.8222728719889574</v>
      </c>
      <c r="Q4026" s="3">
        <f t="shared" si="688"/>
        <v>33.057276235389736</v>
      </c>
      <c r="R4026" s="3">
        <f t="shared" si="693"/>
        <v>108.87765</v>
      </c>
      <c r="S4026" s="3">
        <f t="shared" si="689"/>
        <v>390.29025363013096</v>
      </c>
      <c r="T4026" s="3">
        <f>(0.5*(1-COS(RADIANS(90-$X$3)))*(D4026+E4026)*'PV model'!$B$4)</f>
        <v>0</v>
      </c>
      <c r="U4026" s="3">
        <f t="shared" si="694"/>
        <v>499.16790363013098</v>
      </c>
      <c r="V4026" s="3">
        <f>('PV model'!$B$13*(U4026/1000)*(1-'PV model'!$B$14*((20+C4026)-25))*'PV model'!$B$10)/'PV model'!$B$12</f>
        <v>46.763303121844586</v>
      </c>
    </row>
    <row r="4027" spans="1:22" x14ac:dyDescent="0.2">
      <c r="A4027" s="10">
        <f t="shared" si="697"/>
        <v>168</v>
      </c>
      <c r="B4027" s="10">
        <f t="shared" si="695"/>
        <v>14</v>
      </c>
      <c r="C4027" s="23">
        <v>21.4</v>
      </c>
      <c r="D4027" s="24">
        <v>310.91865000000001</v>
      </c>
      <c r="E4027" s="24">
        <v>336.92400000000004</v>
      </c>
      <c r="F4027" s="48"/>
      <c r="G4027" s="48"/>
      <c r="H4027" s="1">
        <f t="shared" si="696"/>
        <v>23.401936208416416</v>
      </c>
      <c r="I4027" s="1">
        <f t="shared" si="690"/>
        <v>-0.65687446650978898</v>
      </c>
      <c r="J4027" s="4">
        <f>B4027+('PV model'!$B$3/15)+(I4027/60)</f>
        <v>13.712385425558169</v>
      </c>
      <c r="K4027" s="2">
        <f t="shared" si="691"/>
        <v>-25.685781383372543</v>
      </c>
      <c r="L4027" s="2">
        <f>DEGREES(ASIN((((COS(RADIANS('PV model'!$B$2))*COS(RADIANS(H4027))*COS(RADIANS(K4027)))+(SIN(RADIANS('PV model'!$B$2))*SIN(RADIANS(H4027)))))))</f>
        <v>52.728444155699556</v>
      </c>
      <c r="M4027" s="3">
        <f t="shared" si="687"/>
        <v>52.728444155699556</v>
      </c>
      <c r="N4027" s="2">
        <f t="shared" si="692"/>
        <v>-41.059767805980691</v>
      </c>
      <c r="O4027" s="2">
        <f>IF('PV model'!$B$2&gt;0, 180-N4027,IF('PV model'!$B$2&lt;0,0-N4027,N4027))</f>
        <v>221.0597678059807</v>
      </c>
      <c r="P4027" s="2">
        <f>ABS(O4027-'PV model'!$B$5)</f>
        <v>16.059767805980698</v>
      </c>
      <c r="Q4027" s="3">
        <f t="shared" si="688"/>
        <v>37.271555844300444</v>
      </c>
      <c r="R4027" s="3">
        <f t="shared" si="693"/>
        <v>310.91865000000001</v>
      </c>
      <c r="S4027" s="3">
        <f t="shared" si="689"/>
        <v>419.40279199674478</v>
      </c>
      <c r="T4027" s="3">
        <f>(0.5*(1-COS(RADIANS(90-$X$3)))*(D4027+E4027)*'PV model'!$B$4)</f>
        <v>0</v>
      </c>
      <c r="U4027" s="3">
        <f t="shared" si="694"/>
        <v>730.32144199674485</v>
      </c>
      <c r="V4027" s="3">
        <f>('PV model'!$B$13*(U4027/1000)*(1-'PV model'!$B$14*((20+C4027)-25))*'PV model'!$B$10)/'PV model'!$B$12</f>
        <v>68.213939045959762</v>
      </c>
    </row>
    <row r="4028" spans="1:22" x14ac:dyDescent="0.2">
      <c r="A4028" s="10">
        <f t="shared" si="697"/>
        <v>168</v>
      </c>
      <c r="B4028" s="10">
        <f t="shared" si="695"/>
        <v>15</v>
      </c>
      <c r="C4028" s="23">
        <v>22.1</v>
      </c>
      <c r="D4028" s="24">
        <v>303.06149999999997</v>
      </c>
      <c r="E4028" s="24">
        <v>310.464</v>
      </c>
      <c r="F4028" s="48"/>
      <c r="G4028" s="48"/>
      <c r="H4028" s="1">
        <f t="shared" si="696"/>
        <v>23.401936208416416</v>
      </c>
      <c r="I4028" s="1">
        <f t="shared" si="690"/>
        <v>-0.65687446650978898</v>
      </c>
      <c r="J4028" s="4">
        <f>B4028+('PV model'!$B$3/15)+(I4028/60)</f>
        <v>14.712385425558169</v>
      </c>
      <c r="K4028" s="2">
        <f t="shared" si="691"/>
        <v>-40.685781383372543</v>
      </c>
      <c r="L4028" s="2">
        <f>DEGREES(ASIN((((COS(RADIANS('PV model'!$B$2))*COS(RADIANS(H4028))*COS(RADIANS(K4028)))+(SIN(RADIANS('PV model'!$B$2))*SIN(RADIANS(H4028)))))))</f>
        <v>46.178358622375086</v>
      </c>
      <c r="M4028" s="3">
        <f t="shared" si="687"/>
        <v>46.178358622375086</v>
      </c>
      <c r="N4028" s="2">
        <f t="shared" si="692"/>
        <v>-59.774908643079343</v>
      </c>
      <c r="O4028" s="2">
        <f>IF('PV model'!$B$2&gt;0, 180-N4028,IF('PV model'!$B$2&lt;0,0-N4028,N4028))</f>
        <v>239.77490864307936</v>
      </c>
      <c r="P4028" s="2">
        <f>ABS(O4028-'PV model'!$B$5)</f>
        <v>34.774908643079357</v>
      </c>
      <c r="Q4028" s="3">
        <f t="shared" si="688"/>
        <v>43.821641377624914</v>
      </c>
      <c r="R4028" s="3">
        <f t="shared" si="693"/>
        <v>303.06149999999997</v>
      </c>
      <c r="S4028" s="3">
        <f t="shared" si="689"/>
        <v>396.45509825409562</v>
      </c>
      <c r="T4028" s="3">
        <f>(0.5*(1-COS(RADIANS(90-$X$3)))*(D4028+E4028)*'PV model'!$B$4)</f>
        <v>0</v>
      </c>
      <c r="U4028" s="3">
        <f t="shared" si="694"/>
        <v>699.51659825409558</v>
      </c>
      <c r="V4028" s="3">
        <f>('PV model'!$B$13*(U4028/1000)*(1-'PV model'!$B$14*((20+C4028)-25))*'PV model'!$B$10)/'PV model'!$B$12</f>
        <v>65.140899506834202</v>
      </c>
    </row>
    <row r="4029" spans="1:22" x14ac:dyDescent="0.2">
      <c r="A4029" s="10">
        <f t="shared" si="697"/>
        <v>168</v>
      </c>
      <c r="B4029" s="10">
        <f t="shared" si="695"/>
        <v>16</v>
      </c>
      <c r="C4029" s="23">
        <v>22.2</v>
      </c>
      <c r="D4029" s="24">
        <v>292.95945</v>
      </c>
      <c r="E4029" s="24">
        <v>267.24600000000004</v>
      </c>
      <c r="F4029" s="48"/>
      <c r="G4029" s="48"/>
      <c r="H4029" s="1">
        <f t="shared" si="696"/>
        <v>23.401936208416416</v>
      </c>
      <c r="I4029" s="1">
        <f t="shared" si="690"/>
        <v>-0.65687446650978898</v>
      </c>
      <c r="J4029" s="4">
        <f>B4029+('PV model'!$B$3/15)+(I4029/60)</f>
        <v>15.712385425558169</v>
      </c>
      <c r="K4029" s="2">
        <f t="shared" si="691"/>
        <v>-55.685781383372543</v>
      </c>
      <c r="L4029" s="2">
        <f>DEGREES(ASIN((((COS(RADIANS('PV model'!$B$2))*COS(RADIANS(H4029))*COS(RADIANS(K4029)))+(SIN(RADIANS('PV model'!$B$2))*SIN(RADIANS(H4029)))))))</f>
        <v>38.342502489672107</v>
      </c>
      <c r="M4029" s="3">
        <f t="shared" si="687"/>
        <v>38.342502489672107</v>
      </c>
      <c r="N4029" s="2">
        <f t="shared" si="692"/>
        <v>-75.120319201984472</v>
      </c>
      <c r="O4029" s="2">
        <f>IF('PV model'!$B$2&gt;0, 180-N4029,IF('PV model'!$B$2&lt;0,0-N4029,N4029))</f>
        <v>255.12031920198447</v>
      </c>
      <c r="P4029" s="2">
        <f>ABS(O4029-'PV model'!$B$5)</f>
        <v>50.120319201984472</v>
      </c>
      <c r="Q4029" s="3">
        <f t="shared" si="688"/>
        <v>51.657497510327893</v>
      </c>
      <c r="R4029" s="3">
        <f t="shared" si="693"/>
        <v>292.95945000000006</v>
      </c>
      <c r="S4029" s="3">
        <f t="shared" si="689"/>
        <v>347.3003771331509</v>
      </c>
      <c r="T4029" s="3">
        <f>(0.5*(1-COS(RADIANS(90-$X$3)))*(D4029+E4029)*'PV model'!$B$4)</f>
        <v>0</v>
      </c>
      <c r="U4029" s="3">
        <f t="shared" si="694"/>
        <v>640.25982713315102</v>
      </c>
      <c r="V4029" s="3">
        <f>('PV model'!$B$13*(U4029/1000)*(1-'PV model'!$B$14*((20+C4029)-25))*'PV model'!$B$10)/'PV model'!$B$12</f>
        <v>59.597146704597968</v>
      </c>
    </row>
    <row r="4030" spans="1:22" x14ac:dyDescent="0.2">
      <c r="A4030" s="10">
        <f t="shared" si="697"/>
        <v>168</v>
      </c>
      <c r="B4030" s="10">
        <f t="shared" si="695"/>
        <v>17</v>
      </c>
      <c r="C4030" s="23">
        <v>23</v>
      </c>
      <c r="D4030" s="24">
        <v>151.53074999999998</v>
      </c>
      <c r="E4030" s="24">
        <v>269.01</v>
      </c>
      <c r="F4030" s="48"/>
      <c r="G4030" s="48"/>
      <c r="H4030" s="1">
        <f t="shared" si="696"/>
        <v>23.401936208416416</v>
      </c>
      <c r="I4030" s="1">
        <f t="shared" si="690"/>
        <v>-0.65687446650978898</v>
      </c>
      <c r="J4030" s="4">
        <f>B4030+('PV model'!$B$3/15)+(I4030/60)</f>
        <v>16.712385425558171</v>
      </c>
      <c r="K4030" s="2">
        <f t="shared" si="691"/>
        <v>-70.685781383372571</v>
      </c>
      <c r="L4030" s="2">
        <f>DEGREES(ASIN((((COS(RADIANS('PV model'!$B$2))*COS(RADIANS(H4030))*COS(RADIANS(K4030)))+(SIN(RADIANS('PV model'!$B$2))*SIN(RADIANS(H4030)))))))</f>
        <v>29.950617707490508</v>
      </c>
      <c r="M4030" s="3">
        <f t="shared" si="687"/>
        <v>29.950617707490508</v>
      </c>
      <c r="N4030" s="2">
        <f t="shared" si="692"/>
        <v>-88.333905100360496</v>
      </c>
      <c r="O4030" s="2">
        <f>IF('PV model'!$B$2&gt;0, 180-N4030,IF('PV model'!$B$2&lt;0,0-N4030,N4030))</f>
        <v>268.33390510036048</v>
      </c>
      <c r="P4030" s="2">
        <f>ABS(O4030-'PV model'!$B$5)</f>
        <v>63.333905100360482</v>
      </c>
      <c r="Q4030" s="3">
        <f t="shared" si="688"/>
        <v>60.049382292509485</v>
      </c>
      <c r="R4030" s="3">
        <f t="shared" si="693"/>
        <v>151.53075000000001</v>
      </c>
      <c r="S4030" s="3">
        <f t="shared" si="689"/>
        <v>325.56657450999921</v>
      </c>
      <c r="T4030" s="3">
        <f>(0.5*(1-COS(RADIANS(90-$X$3)))*(D4030+E4030)*'PV model'!$B$4)</f>
        <v>0</v>
      </c>
      <c r="U4030" s="3">
        <f t="shared" si="694"/>
        <v>477.09732450999923</v>
      </c>
      <c r="V4030" s="3">
        <f>('PV model'!$B$13*(U4030/1000)*(1-'PV model'!$B$14*((20+C4030)-25))*'PV model'!$B$10)/'PV model'!$B$12</f>
        <v>44.256921861842109</v>
      </c>
    </row>
    <row r="4031" spans="1:22" x14ac:dyDescent="0.2">
      <c r="A4031" s="10">
        <f t="shared" si="697"/>
        <v>168</v>
      </c>
      <c r="B4031" s="10">
        <f t="shared" si="695"/>
        <v>18</v>
      </c>
      <c r="C4031" s="23">
        <v>23.1</v>
      </c>
      <c r="D4031" s="24">
        <v>126.83685</v>
      </c>
      <c r="E4031" s="24">
        <v>195.804</v>
      </c>
      <c r="F4031" s="48"/>
      <c r="G4031" s="48"/>
      <c r="H4031" s="1">
        <f t="shared" si="696"/>
        <v>23.401936208416416</v>
      </c>
      <c r="I4031" s="1">
        <f t="shared" si="690"/>
        <v>-0.65687446650978898</v>
      </c>
      <c r="J4031" s="4">
        <f>B4031+('PV model'!$B$3/15)+(I4031/60)</f>
        <v>17.712385425558171</v>
      </c>
      <c r="K4031" s="2">
        <f t="shared" si="691"/>
        <v>-85.685781383372571</v>
      </c>
      <c r="L4031" s="2">
        <f>DEGREES(ASIN((((COS(RADIANS('PV model'!$B$2))*COS(RADIANS(H4031))*COS(RADIANS(K4031)))+(SIN(RADIANS('PV model'!$B$2))*SIN(RADIANS(H4031)))))))</f>
        <v>21.495563860418187</v>
      </c>
      <c r="M4031" s="3">
        <f t="shared" si="687"/>
        <v>21.495563860418187</v>
      </c>
      <c r="N4031" s="2">
        <f t="shared" si="692"/>
        <v>-79.593417585541502</v>
      </c>
      <c r="O4031" s="2">
        <f>IF('PV model'!$B$2&gt;0, 180-N4031,IF('PV model'!$B$2&lt;0,0-N4031,N4031))</f>
        <v>259.59341758554149</v>
      </c>
      <c r="P4031" s="2">
        <f>ABS(O4031-'PV model'!$B$5)</f>
        <v>54.593417585541488</v>
      </c>
      <c r="Q4031" s="3">
        <f t="shared" si="688"/>
        <v>68.504436139581813</v>
      </c>
      <c r="R4031" s="3">
        <f t="shared" si="693"/>
        <v>126.83684999999997</v>
      </c>
      <c r="S4031" s="3">
        <f t="shared" si="689"/>
        <v>232.54100389653243</v>
      </c>
      <c r="T4031" s="3">
        <f>(0.5*(1-COS(RADIANS(90-$X$3)))*(D4031+E4031)*'PV model'!$B$4)</f>
        <v>0</v>
      </c>
      <c r="U4031" s="3">
        <f t="shared" si="694"/>
        <v>359.37785389653243</v>
      </c>
      <c r="V4031" s="3">
        <f>('PV model'!$B$13*(U4031/1000)*(1-'PV model'!$B$14*((20+C4031)-25))*'PV model'!$B$10)/'PV model'!$B$12</f>
        <v>33.322555371551374</v>
      </c>
    </row>
    <row r="4032" spans="1:22" x14ac:dyDescent="0.2">
      <c r="A4032" s="10">
        <f t="shared" si="697"/>
        <v>168</v>
      </c>
      <c r="B4032" s="10">
        <f t="shared" si="695"/>
        <v>19</v>
      </c>
      <c r="C4032" s="23">
        <v>22.8</v>
      </c>
      <c r="D4032" s="24">
        <v>132.44909999999999</v>
      </c>
      <c r="E4032" s="24">
        <v>111.13200000000001</v>
      </c>
      <c r="F4032" s="48"/>
      <c r="G4032" s="48"/>
      <c r="H4032" s="1">
        <f t="shared" si="696"/>
        <v>23.401936208416416</v>
      </c>
      <c r="I4032" s="1">
        <f t="shared" si="690"/>
        <v>-0.65687446650978898</v>
      </c>
      <c r="J4032" s="4">
        <f>B4032+('PV model'!$B$3/15)+(I4032/60)</f>
        <v>18.712385425558171</v>
      </c>
      <c r="K4032" s="2">
        <f t="shared" si="691"/>
        <v>-100.68578138337257</v>
      </c>
      <c r="L4032" s="2">
        <f>DEGREES(ASIN((((COS(RADIANS('PV model'!$B$2))*COS(RADIANS(H4032))*COS(RADIANS(K4032)))+(SIN(RADIANS('PV model'!$B$2))*SIN(RADIANS(H4032)))))))</f>
        <v>13.352427152201379</v>
      </c>
      <c r="M4032" s="3">
        <f t="shared" si="687"/>
        <v>13.352427152201379</v>
      </c>
      <c r="N4032" s="2">
        <f t="shared" si="692"/>
        <v>-67.953880109022847</v>
      </c>
      <c r="O4032" s="2">
        <f>IF('PV model'!$B$2&gt;0, 180-N4032,IF('PV model'!$B$2&lt;0,0-N4032,N4032))</f>
        <v>247.95388010902286</v>
      </c>
      <c r="P4032" s="2">
        <f>ABS(O4032-'PV model'!$B$5)</f>
        <v>42.953880109022862</v>
      </c>
      <c r="Q4032" s="3">
        <f t="shared" si="688"/>
        <v>76.647572847798614</v>
      </c>
      <c r="R4032" s="3">
        <f t="shared" si="693"/>
        <v>132.44910000000007</v>
      </c>
      <c r="S4032" s="3">
        <f t="shared" si="689"/>
        <v>131.61617642964401</v>
      </c>
      <c r="T4032" s="3">
        <f>(0.5*(1-COS(RADIANS(90-$X$3)))*(D4032+E4032)*'PV model'!$B$4)</f>
        <v>0</v>
      </c>
      <c r="U4032" s="3">
        <f t="shared" si="694"/>
        <v>264.06527642964409</v>
      </c>
      <c r="V4032" s="3">
        <f>('PV model'!$B$13*(U4032/1000)*(1-'PV model'!$B$14*((20+C4032)-25))*'PV model'!$B$10)/'PV model'!$B$12</f>
        <v>24.516572321635433</v>
      </c>
    </row>
    <row r="4033" spans="1:22" x14ac:dyDescent="0.2">
      <c r="A4033" s="10">
        <f t="shared" si="697"/>
        <v>168</v>
      </c>
      <c r="B4033" s="10">
        <f t="shared" si="695"/>
        <v>20</v>
      </c>
      <c r="C4033" s="23">
        <v>22.4</v>
      </c>
      <c r="D4033" s="24">
        <v>34.795950000000005</v>
      </c>
      <c r="E4033" s="24">
        <v>56.448</v>
      </c>
      <c r="F4033" s="48"/>
      <c r="G4033" s="48"/>
      <c r="H4033" s="1">
        <f t="shared" si="696"/>
        <v>23.401936208416416</v>
      </c>
      <c r="I4033" s="1">
        <f t="shared" si="690"/>
        <v>-0.65687446650978898</v>
      </c>
      <c r="J4033" s="4">
        <f>B4033+('PV model'!$B$3/15)+(I4033/60)</f>
        <v>19.712385425558171</v>
      </c>
      <c r="K4033" s="2">
        <f t="shared" si="691"/>
        <v>-115.68578138337257</v>
      </c>
      <c r="L4033" s="2">
        <f>DEGREES(ASIN((((COS(RADIANS('PV model'!$B$2))*COS(RADIANS(H4033))*COS(RADIANS(K4033)))+(SIN(RADIANS('PV model'!$B$2))*SIN(RADIANS(H4033)))))))</f>
        <v>5.8554781392781177</v>
      </c>
      <c r="M4033" s="3">
        <f t="shared" si="687"/>
        <v>5.8554781392781177</v>
      </c>
      <c r="N4033" s="2">
        <f t="shared" si="692"/>
        <v>-56.242009949782464</v>
      </c>
      <c r="O4033" s="2">
        <f>IF('PV model'!$B$2&gt;0, 180-N4033,IF('PV model'!$B$2&lt;0,0-N4033,N4033))</f>
        <v>236.24200994978247</v>
      </c>
      <c r="P4033" s="2">
        <f>ABS(O4033-'PV model'!$B$5)</f>
        <v>31.242009949782471</v>
      </c>
      <c r="Q4033" s="3">
        <f t="shared" si="688"/>
        <v>84.144521860721881</v>
      </c>
      <c r="R4033" s="3">
        <f t="shared" si="693"/>
        <v>34.795950000000019</v>
      </c>
      <c r="S4033" s="3">
        <f t="shared" si="689"/>
        <v>63.003541504904199</v>
      </c>
      <c r="T4033" s="3">
        <f>(0.5*(1-COS(RADIANS(90-$X$3)))*(D4033+E4033)*'PV model'!$B$4)</f>
        <v>0</v>
      </c>
      <c r="U4033" s="3">
        <f t="shared" si="694"/>
        <v>97.799491504904211</v>
      </c>
      <c r="V4033" s="3">
        <f>('PV model'!$B$13*(U4033/1000)*(1-'PV model'!$B$14*((20+C4033)-25))*'PV model'!$B$10)/'PV model'!$B$12</f>
        <v>9.0956249837404393</v>
      </c>
    </row>
    <row r="4034" spans="1:22" x14ac:dyDescent="0.2">
      <c r="A4034" s="10">
        <f t="shared" si="697"/>
        <v>168</v>
      </c>
      <c r="B4034" s="10">
        <f t="shared" si="695"/>
        <v>21</v>
      </c>
      <c r="C4034" s="23">
        <v>18.100000000000001</v>
      </c>
      <c r="D4034" s="24">
        <v>0</v>
      </c>
      <c r="E4034" s="24">
        <v>12.348000000000001</v>
      </c>
      <c r="F4034" s="48"/>
      <c r="G4034" s="48"/>
      <c r="H4034" s="1">
        <f t="shared" si="696"/>
        <v>23.401936208416416</v>
      </c>
      <c r="I4034" s="1">
        <f t="shared" si="690"/>
        <v>-0.65687446650978898</v>
      </c>
      <c r="J4034" s="4">
        <f>B4034+('PV model'!$B$3/15)+(I4034/60)</f>
        <v>20.712385425558171</v>
      </c>
      <c r="K4034" s="2">
        <f t="shared" si="691"/>
        <v>-130.68578138337256</v>
      </c>
      <c r="L4034" s="2">
        <f>DEGREES(ASIN((((COS(RADIANS('PV model'!$B$2))*COS(RADIANS(H4034))*COS(RADIANS(K4034)))+(SIN(RADIANS('PV model'!$B$2))*SIN(RADIANS(H4034)))))))</f>
        <v>-0.66159519403704026</v>
      </c>
      <c r="M4034" s="3">
        <f t="shared" si="687"/>
        <v>0</v>
      </c>
      <c r="N4034" s="2">
        <f t="shared" si="692"/>
        <v>-44.104245693067377</v>
      </c>
      <c r="O4034" s="2">
        <f>IF('PV model'!$B$2&gt;0, 180-N4034,IF('PV model'!$B$2&lt;0,0-N4034,N4034))</f>
        <v>224.10424569306738</v>
      </c>
      <c r="P4034" s="2">
        <f>ABS(O4034-'PV model'!$B$5)</f>
        <v>19.104245693067384</v>
      </c>
      <c r="Q4034" s="3">
        <f t="shared" si="688"/>
        <v>90.661595194037034</v>
      </c>
      <c r="R4034" s="3">
        <f t="shared" si="693"/>
        <v>0</v>
      </c>
      <c r="S4034" s="3">
        <f t="shared" si="689"/>
        <v>12.348000000000001</v>
      </c>
      <c r="T4034" s="3">
        <f>(0.5*(1-COS(RADIANS(90-$X$3)))*(D4034+E4034)*'PV model'!$B$4)</f>
        <v>0</v>
      </c>
      <c r="U4034" s="3">
        <f t="shared" si="694"/>
        <v>12.348000000000001</v>
      </c>
      <c r="V4034" s="3">
        <f>('PV model'!$B$13*(U4034/1000)*(1-'PV model'!$B$14*((20+C4034)-25))*'PV model'!$B$10)/'PV model'!$B$12</f>
        <v>1.169628441408</v>
      </c>
    </row>
    <row r="4035" spans="1:22" x14ac:dyDescent="0.2">
      <c r="A4035" s="10">
        <f t="shared" si="697"/>
        <v>168</v>
      </c>
      <c r="B4035" s="10">
        <f t="shared" si="695"/>
        <v>22</v>
      </c>
      <c r="C4035" s="23">
        <v>17.100000000000001</v>
      </c>
      <c r="D4035" s="24">
        <v>0</v>
      </c>
      <c r="E4035" s="24">
        <v>0</v>
      </c>
      <c r="F4035" s="48"/>
      <c r="G4035" s="48"/>
      <c r="H4035" s="1">
        <f t="shared" si="696"/>
        <v>23.401936208416416</v>
      </c>
      <c r="I4035" s="1">
        <f t="shared" si="690"/>
        <v>-0.65687446650978898</v>
      </c>
      <c r="J4035" s="4">
        <f>B4035+('PV model'!$B$3/15)+(I4035/60)</f>
        <v>21.712385425558171</v>
      </c>
      <c r="K4035" s="2">
        <f t="shared" si="691"/>
        <v>-145.68578138337256</v>
      </c>
      <c r="L4035" s="2">
        <f>DEGREES(ASIN((((COS(RADIANS('PV model'!$B$2))*COS(RADIANS(H4035))*COS(RADIANS(K4035)))+(SIN(RADIANS('PV model'!$B$2))*SIN(RADIANS(H4035)))))))</f>
        <v>-5.8554740413808615</v>
      </c>
      <c r="M4035" s="3">
        <f t="shared" si="687"/>
        <v>0</v>
      </c>
      <c r="N4035" s="2">
        <f t="shared" si="692"/>
        <v>-31.337130414792213</v>
      </c>
      <c r="O4035" s="2">
        <f>IF('PV model'!$B$2&gt;0, 180-N4035,IF('PV model'!$B$2&lt;0,0-N4035,N4035))</f>
        <v>211.33713041479223</v>
      </c>
      <c r="P4035" s="2">
        <f>ABS(O4035-'PV model'!$B$5)</f>
        <v>6.3371304147922274</v>
      </c>
      <c r="Q4035" s="3">
        <f t="shared" si="688"/>
        <v>95.855474041380859</v>
      </c>
      <c r="R4035" s="3">
        <f t="shared" si="693"/>
        <v>0</v>
      </c>
      <c r="S4035" s="3">
        <f t="shared" si="689"/>
        <v>0</v>
      </c>
      <c r="T4035" s="3">
        <f>(0.5*(1-COS(RADIANS(90-$X$3)))*(D4035+E4035)*'PV model'!$B$4)</f>
        <v>0</v>
      </c>
      <c r="U4035" s="3">
        <f t="shared" si="694"/>
        <v>0</v>
      </c>
      <c r="V4035" s="3">
        <f>('PV model'!$B$13*(U4035/1000)*(1-'PV model'!$B$14*((20+C4035)-25))*'PV model'!$B$10)/'PV model'!$B$12</f>
        <v>0</v>
      </c>
    </row>
    <row r="4036" spans="1:22" x14ac:dyDescent="0.2">
      <c r="A4036" s="10">
        <f t="shared" si="697"/>
        <v>168</v>
      </c>
      <c r="B4036" s="10">
        <f t="shared" si="695"/>
        <v>23</v>
      </c>
      <c r="C4036" s="23">
        <v>15.7</v>
      </c>
      <c r="D4036" s="24">
        <v>0</v>
      </c>
      <c r="E4036" s="24">
        <v>0</v>
      </c>
      <c r="F4036" s="48"/>
      <c r="G4036" s="48"/>
      <c r="H4036" s="1">
        <f t="shared" si="696"/>
        <v>23.401936208416416</v>
      </c>
      <c r="I4036" s="1">
        <f t="shared" si="690"/>
        <v>-0.65687446650978898</v>
      </c>
      <c r="J4036" s="4">
        <f>B4036+('PV model'!$B$3/15)+(I4036/60)</f>
        <v>22.712385425558171</v>
      </c>
      <c r="K4036" s="2">
        <f t="shared" si="691"/>
        <v>-160.68578138337256</v>
      </c>
      <c r="L4036" s="2">
        <f>DEGREES(ASIN((((COS(RADIANS('PV model'!$B$2))*COS(RADIANS(H4036))*COS(RADIANS(K4036)))+(SIN(RADIANS('PV model'!$B$2))*SIN(RADIANS(H4036)))))))</f>
        <v>-9.394606035754693</v>
      </c>
      <c r="M4036" s="3">
        <f t="shared" si="687"/>
        <v>0</v>
      </c>
      <c r="N4036" s="2">
        <f t="shared" si="692"/>
        <v>-17.918761811747743</v>
      </c>
      <c r="O4036" s="2">
        <f>IF('PV model'!$B$2&gt;0, 180-N4036,IF('PV model'!$B$2&lt;0,0-N4036,N4036))</f>
        <v>197.91876181174774</v>
      </c>
      <c r="P4036" s="2">
        <f>ABS(O4036-'PV model'!$B$5)</f>
        <v>7.0812381882522573</v>
      </c>
      <c r="Q4036" s="3">
        <f t="shared" si="688"/>
        <v>99.394606035754691</v>
      </c>
      <c r="R4036" s="3">
        <f t="shared" si="693"/>
        <v>0</v>
      </c>
      <c r="S4036" s="3">
        <f t="shared" si="689"/>
        <v>0</v>
      </c>
      <c r="T4036" s="3">
        <f>(0.5*(1-COS(RADIANS(90-$X$3)))*(D4036+E4036)*'PV model'!$B$4)</f>
        <v>0</v>
      </c>
      <c r="U4036" s="3">
        <f t="shared" si="694"/>
        <v>0</v>
      </c>
      <c r="V4036" s="3">
        <f>('PV model'!$B$13*(U4036/1000)*(1-'PV model'!$B$14*((20+C4036)-25))*'PV model'!$B$10)/'PV model'!$B$12</f>
        <v>0</v>
      </c>
    </row>
    <row r="4037" spans="1:22" x14ac:dyDescent="0.2">
      <c r="A4037" s="10">
        <f t="shared" si="697"/>
        <v>168</v>
      </c>
      <c r="B4037" s="10">
        <f t="shared" si="695"/>
        <v>24</v>
      </c>
      <c r="C4037" s="23">
        <v>14.5</v>
      </c>
      <c r="D4037" s="24">
        <v>0</v>
      </c>
      <c r="E4037" s="24">
        <v>0</v>
      </c>
      <c r="F4037" s="48"/>
      <c r="G4037" s="48"/>
      <c r="H4037" s="1">
        <f t="shared" si="696"/>
        <v>23.401936208416416</v>
      </c>
      <c r="I4037" s="1">
        <f t="shared" si="690"/>
        <v>-0.65687446650978898</v>
      </c>
      <c r="J4037" s="4">
        <f>B4037+('PV model'!$B$3/15)+(I4037/60)</f>
        <v>23.712385425558171</v>
      </c>
      <c r="K4037" s="2">
        <f t="shared" si="691"/>
        <v>-175.68578138337256</v>
      </c>
      <c r="L4037" s="2">
        <f>DEGREES(ASIN((((COS(RADIANS('PV model'!$B$2))*COS(RADIANS(H4037))*COS(RADIANS(K4037)))+(SIN(RADIANS('PV model'!$B$2))*SIN(RADIANS(H4037)))))))</f>
        <v>-11.012077437138899</v>
      </c>
      <c r="M4037" s="3">
        <f t="shared" si="687"/>
        <v>0</v>
      </c>
      <c r="N4037" s="2">
        <f t="shared" si="692"/>
        <v>-4.0331265951790556</v>
      </c>
      <c r="O4037" s="2">
        <f>IF('PV model'!$B$2&gt;0, 180-N4037,IF('PV model'!$B$2&lt;0,0-N4037,N4037))</f>
        <v>184.03312659517906</v>
      </c>
      <c r="P4037" s="2">
        <f>ABS(O4037-'PV model'!$B$5)</f>
        <v>20.966873404820944</v>
      </c>
      <c r="Q4037" s="3">
        <f t="shared" si="688"/>
        <v>101.0120774371389</v>
      </c>
      <c r="R4037" s="3">
        <f t="shared" si="693"/>
        <v>0</v>
      </c>
      <c r="S4037" s="3">
        <f t="shared" si="689"/>
        <v>0</v>
      </c>
      <c r="T4037" s="3">
        <f>(0.5*(1-COS(RADIANS(90-$X$3)))*(D4037+E4037)*'PV model'!$B$4)</f>
        <v>0</v>
      </c>
      <c r="U4037" s="3">
        <f t="shared" si="694"/>
        <v>0</v>
      </c>
      <c r="V4037" s="3">
        <f>('PV model'!$B$13*(U4037/1000)*(1-'PV model'!$B$14*((20+C4037)-25))*'PV model'!$B$10)/'PV model'!$B$12</f>
        <v>0</v>
      </c>
    </row>
    <row r="4038" spans="1:22" x14ac:dyDescent="0.2">
      <c r="A4038" s="10">
        <f t="shared" si="697"/>
        <v>169</v>
      </c>
      <c r="B4038" s="10">
        <f t="shared" si="695"/>
        <v>1</v>
      </c>
      <c r="C4038" s="23">
        <v>13.7</v>
      </c>
      <c r="D4038" s="24">
        <v>0</v>
      </c>
      <c r="E4038" s="24">
        <v>0</v>
      </c>
      <c r="F4038" s="48"/>
      <c r="G4038" s="48"/>
      <c r="H4038" s="1">
        <f t="shared" si="696"/>
        <v>23.42806191950115</v>
      </c>
      <c r="I4038" s="1">
        <f t="shared" si="690"/>
        <v>-0.86693424114828355</v>
      </c>
      <c r="J4038" s="4">
        <f>B4038+('PV model'!$B$3/15)+(I4038/60)</f>
        <v>0.70888442931419537</v>
      </c>
      <c r="K4038" s="2">
        <f t="shared" si="691"/>
        <v>169.36673356028706</v>
      </c>
      <c r="L4038" s="2">
        <f>DEGREES(ASIN((((COS(RADIANS('PV model'!$B$2))*COS(RADIANS(H4038))*COS(RADIANS(K4038)))+(SIN(RADIANS('PV model'!$B$2))*SIN(RADIANS(H4038)))))))</f>
        <v>-10.551371530065895</v>
      </c>
      <c r="M4038" s="3">
        <f t="shared" ref="M4038:M4101" si="698">IF(L4038&gt;0, L4038, 0)</f>
        <v>0</v>
      </c>
      <c r="N4038" s="2">
        <f t="shared" si="692"/>
        <v>9.917042364300741</v>
      </c>
      <c r="O4038" s="2">
        <f>IF('PV model'!$B$2&gt;0, 180-N4038,IF('PV model'!$B$2&lt;0,0-N4038,N4038))</f>
        <v>170.08295763569924</v>
      </c>
      <c r="P4038" s="2">
        <f>ABS(O4038-'PV model'!$B$5)</f>
        <v>34.917042364300755</v>
      </c>
      <c r="Q4038" s="3">
        <f t="shared" ref="Q4038:Q4101" si="699">DEGREES(ACOS((SIN(RADIANS(L4038))*COS(RADIANS(90-$X$3))+COS(RADIANS(L4038))*COS(RADIANS(P4038))*SIN(RADIANS(90-$X$3)))))</f>
        <v>100.55137153006589</v>
      </c>
      <c r="R4038" s="3">
        <f t="shared" si="693"/>
        <v>0</v>
      </c>
      <c r="S4038" s="3">
        <f t="shared" ref="S4038:S4101" si="700">IF($Z$3=TRUE, IF(E4038=0,0,E4038*(0.5*(1+COS(RADIANS(90-$X$3))*(1+(1-(E4038^2/(D4038+E4038)^2))*(SIN(RADIANS(0.5*$X$3))^3)))*(1+(1-(E4038^2/(D4038+E4038)^2))*(COS(RADIANS(Q4038))^2)*(SIN(RADIANS(90-L4038))^3)))), IF(E4038=0,0,E4038*(0.5*(1+COS(RADIANS(90-$X$3))))))</f>
        <v>0</v>
      </c>
      <c r="T4038" s="3">
        <f>(0.5*(1-COS(RADIANS(90-$X$3)))*(D4038+E4038)*'PV model'!$B$4)</f>
        <v>0</v>
      </c>
      <c r="U4038" s="3">
        <f t="shared" si="694"/>
        <v>0</v>
      </c>
      <c r="V4038" s="3">
        <f>('PV model'!$B$13*(U4038/1000)*(1-'PV model'!$B$14*((20+C4038)-25))*'PV model'!$B$10)/'PV model'!$B$12</f>
        <v>0</v>
      </c>
    </row>
    <row r="4039" spans="1:22" x14ac:dyDescent="0.2">
      <c r="A4039" s="10">
        <f t="shared" si="697"/>
        <v>169</v>
      </c>
      <c r="B4039" s="10">
        <f t="shared" si="695"/>
        <v>2</v>
      </c>
      <c r="C4039" s="23">
        <v>12.9</v>
      </c>
      <c r="D4039" s="24">
        <v>0</v>
      </c>
      <c r="E4039" s="24">
        <v>0</v>
      </c>
      <c r="F4039" s="48"/>
      <c r="G4039" s="48"/>
      <c r="H4039" s="1">
        <f t="shared" si="696"/>
        <v>23.42806191950115</v>
      </c>
      <c r="I4039" s="1">
        <f t="shared" ref="I4039:I4102" si="701">9.87*SIN(RADIANS(1.978*A4039-160.22))-7.53*COS(RADIANS(0.989*A4039-80.11))-1.5*SIN((RADIANS(0.989*A4039-80.11)))</f>
        <v>-0.86693424114828355</v>
      </c>
      <c r="J4039" s="4">
        <f>B4039+('PV model'!$B$3/15)+(I4039/60)</f>
        <v>1.7088844293141954</v>
      </c>
      <c r="K4039" s="2">
        <f t="shared" ref="K4039:K4102" si="702">15*(12-J4039)</f>
        <v>154.36673356028706</v>
      </c>
      <c r="L4039" s="2">
        <f>DEGREES(ASIN((((COS(RADIANS('PV model'!$B$2))*COS(RADIANS(H4039))*COS(RADIANS(K4039)))+(SIN(RADIANS('PV model'!$B$2))*SIN(RADIANS(H4039)))))))</f>
        <v>-8.0994707502488978</v>
      </c>
      <c r="M4039" s="3">
        <f t="shared" si="698"/>
        <v>0</v>
      </c>
      <c r="N4039" s="2">
        <f t="shared" ref="N4039:N4102" si="703">DEGREES(ASIN((COS(RADIANS(H4039))*SIN(RADIANS(K4039)))/COS(RADIANS(L4039))))</f>
        <v>23.637231804901862</v>
      </c>
      <c r="O4039" s="2">
        <f>IF('PV model'!$B$2&gt;0, 180-N4039,IF('PV model'!$B$2&lt;0,0-N4039,N4039))</f>
        <v>156.36276819509814</v>
      </c>
      <c r="P4039" s="2">
        <f>ABS(O4039-'PV model'!$B$5)</f>
        <v>48.637231804901859</v>
      </c>
      <c r="Q4039" s="3">
        <f t="shared" si="699"/>
        <v>98.099470750248898</v>
      </c>
      <c r="R4039" s="3">
        <f t="shared" ref="R4039:R4102" si="704">IF(D4039=0,0,D4039*COS(RADIANS(Q4039))/SIN(RADIANS(L4039)))</f>
        <v>0</v>
      </c>
      <c r="S4039" s="3">
        <f t="shared" si="700"/>
        <v>0</v>
      </c>
      <c r="T4039" s="3">
        <f>(0.5*(1-COS(RADIANS(90-$X$3)))*(D4039+E4039)*'PV model'!$B$4)</f>
        <v>0</v>
      </c>
      <c r="U4039" s="3">
        <f t="shared" ref="U4039:U4102" si="705">R4039+S4039+T4039</f>
        <v>0</v>
      </c>
      <c r="V4039" s="3">
        <f>('PV model'!$B$13*(U4039/1000)*(1-'PV model'!$B$14*((20+C4039)-25))*'PV model'!$B$10)/'PV model'!$B$12</f>
        <v>0</v>
      </c>
    </row>
    <row r="4040" spans="1:22" x14ac:dyDescent="0.2">
      <c r="A4040" s="10">
        <f t="shared" si="697"/>
        <v>169</v>
      </c>
      <c r="B4040" s="10">
        <f t="shared" ref="B4040:B4103" si="706">IF(B4039&lt;24,B4039+1,1)</f>
        <v>3</v>
      </c>
      <c r="C4040" s="23">
        <v>12.4</v>
      </c>
      <c r="D4040" s="24">
        <v>0</v>
      </c>
      <c r="E4040" s="24">
        <v>0</v>
      </c>
      <c r="F4040" s="48"/>
      <c r="G4040" s="48"/>
      <c r="H4040" s="1">
        <f t="shared" ref="H4040:H4103" si="707">(23.465*SIN(RADIANS(280.1+0.9863*A4040)))</f>
        <v>23.42806191950115</v>
      </c>
      <c r="I4040" s="1">
        <f t="shared" si="701"/>
        <v>-0.86693424114828355</v>
      </c>
      <c r="J4040" s="4">
        <f>B4040+('PV model'!$B$3/15)+(I4040/60)</f>
        <v>2.7088844293141952</v>
      </c>
      <c r="K4040" s="2">
        <f t="shared" si="702"/>
        <v>139.36673356028706</v>
      </c>
      <c r="L4040" s="2">
        <f>DEGREES(ASIN((((COS(RADIANS('PV model'!$B$2))*COS(RADIANS(H4040))*COS(RADIANS(K4040)))+(SIN(RADIANS('PV model'!$B$2))*SIN(RADIANS(H4040)))))))</f>
        <v>-3.8264992475495161</v>
      </c>
      <c r="M4040" s="3">
        <f t="shared" si="698"/>
        <v>0</v>
      </c>
      <c r="N4040" s="2">
        <f t="shared" si="703"/>
        <v>36.788568751502055</v>
      </c>
      <c r="O4040" s="2">
        <f>IF('PV model'!$B$2&gt;0, 180-N4040,IF('PV model'!$B$2&lt;0,0-N4040,N4040))</f>
        <v>143.21143124849795</v>
      </c>
      <c r="P4040" s="2">
        <f>ABS(O4040-'PV model'!$B$5)</f>
        <v>61.788568751502055</v>
      </c>
      <c r="Q4040" s="3">
        <f t="shared" si="699"/>
        <v>93.826499247549521</v>
      </c>
      <c r="R4040" s="3">
        <f t="shared" si="704"/>
        <v>0</v>
      </c>
      <c r="S4040" s="3">
        <f t="shared" si="700"/>
        <v>0</v>
      </c>
      <c r="T4040" s="3">
        <f>(0.5*(1-COS(RADIANS(90-$X$3)))*(D4040+E4040)*'PV model'!$B$4)</f>
        <v>0</v>
      </c>
      <c r="U4040" s="3">
        <f t="shared" si="705"/>
        <v>0</v>
      </c>
      <c r="V4040" s="3">
        <f>('PV model'!$B$13*(U4040/1000)*(1-'PV model'!$B$14*((20+C4040)-25))*'PV model'!$B$10)/'PV model'!$B$12</f>
        <v>0</v>
      </c>
    </row>
    <row r="4041" spans="1:22" x14ac:dyDescent="0.2">
      <c r="A4041" s="10">
        <f t="shared" si="697"/>
        <v>169</v>
      </c>
      <c r="B4041" s="10">
        <f t="shared" si="706"/>
        <v>4</v>
      </c>
      <c r="C4041" s="23">
        <v>11.8</v>
      </c>
      <c r="D4041" s="24">
        <v>0</v>
      </c>
      <c r="E4041" s="24">
        <v>1.764</v>
      </c>
      <c r="F4041" s="48"/>
      <c r="G4041" s="48"/>
      <c r="H4041" s="1">
        <f t="shared" si="707"/>
        <v>23.42806191950115</v>
      </c>
      <c r="I4041" s="1">
        <f t="shared" si="701"/>
        <v>-0.86693424114828355</v>
      </c>
      <c r="J4041" s="4">
        <f>B4041+('PV model'!$B$3/15)+(I4041/60)</f>
        <v>3.7088844293141952</v>
      </c>
      <c r="K4041" s="2">
        <f t="shared" si="702"/>
        <v>124.36673356028706</v>
      </c>
      <c r="L4041" s="2">
        <f>DEGREES(ASIN((((COS(RADIANS('PV model'!$B$2))*COS(RADIANS(H4041))*COS(RADIANS(K4041)))+(SIN(RADIANS('PV model'!$B$2))*SIN(RADIANS(H4041)))))))</f>
        <v>1.9655984510108437</v>
      </c>
      <c r="M4041" s="3">
        <f t="shared" si="698"/>
        <v>1.9655984510108437</v>
      </c>
      <c r="N4041" s="2">
        <f t="shared" si="703"/>
        <v>49.273961775092459</v>
      </c>
      <c r="O4041" s="2">
        <f>IF('PV model'!$B$2&gt;0, 180-N4041,IF('PV model'!$B$2&lt;0,0-N4041,N4041))</f>
        <v>130.72603822490754</v>
      </c>
      <c r="P4041" s="2">
        <f>ABS(O4041-'PV model'!$B$5)</f>
        <v>74.273961775092459</v>
      </c>
      <c r="Q4041" s="3">
        <f t="shared" si="699"/>
        <v>88.034401548989152</v>
      </c>
      <c r="R4041" s="3">
        <f t="shared" si="704"/>
        <v>0</v>
      </c>
      <c r="S4041" s="3">
        <f t="shared" si="700"/>
        <v>1.764</v>
      </c>
      <c r="T4041" s="3">
        <f>(0.5*(1-COS(RADIANS(90-$X$3)))*(D4041+E4041)*'PV model'!$B$4)</f>
        <v>0</v>
      </c>
      <c r="U4041" s="3">
        <f t="shared" si="705"/>
        <v>1.764</v>
      </c>
      <c r="V4041" s="3">
        <f>('PV model'!$B$13*(U4041/1000)*(1-'PV model'!$B$14*((20+C4041)-25))*'PV model'!$B$10)/'PV model'!$B$12</f>
        <v>0.17153327923199999</v>
      </c>
    </row>
    <row r="4042" spans="1:22" x14ac:dyDescent="0.2">
      <c r="A4042" s="10">
        <f t="shared" si="697"/>
        <v>169</v>
      </c>
      <c r="B4042" s="10">
        <f t="shared" si="706"/>
        <v>5</v>
      </c>
      <c r="C4042" s="23">
        <v>12</v>
      </c>
      <c r="D4042" s="24">
        <v>0</v>
      </c>
      <c r="E4042" s="24">
        <v>25.578000000000003</v>
      </c>
      <c r="F4042" s="48"/>
      <c r="G4042" s="48"/>
      <c r="H4042" s="1">
        <f t="shared" si="707"/>
        <v>23.42806191950115</v>
      </c>
      <c r="I4042" s="1">
        <f t="shared" si="701"/>
        <v>-0.86693424114828355</v>
      </c>
      <c r="J4042" s="4">
        <f>B4042+('PV model'!$B$3/15)+(I4042/60)</f>
        <v>4.7088844293141952</v>
      </c>
      <c r="K4042" s="2">
        <f t="shared" si="702"/>
        <v>109.36673356028707</v>
      </c>
      <c r="L4042" s="2">
        <f>DEGREES(ASIN((((COS(RADIANS('PV model'!$B$2))*COS(RADIANS(H4042))*COS(RADIANS(K4042)))+(SIN(RADIANS('PV model'!$B$2))*SIN(RADIANS(H4042)))))))</f>
        <v>8.9357612113265112</v>
      </c>
      <c r="M4042" s="3">
        <f t="shared" si="698"/>
        <v>8.9357612113265112</v>
      </c>
      <c r="N4042" s="2">
        <f t="shared" si="703"/>
        <v>61.196286470990387</v>
      </c>
      <c r="O4042" s="2">
        <f>IF('PV model'!$B$2&gt;0, 180-N4042,IF('PV model'!$B$2&lt;0,0-N4042,N4042))</f>
        <v>118.80371352900961</v>
      </c>
      <c r="P4042" s="2">
        <f>ABS(O4042-'PV model'!$B$5)</f>
        <v>86.196286470990387</v>
      </c>
      <c r="Q4042" s="3">
        <f t="shared" si="699"/>
        <v>81.064238788673492</v>
      </c>
      <c r="R4042" s="3">
        <f t="shared" si="704"/>
        <v>0</v>
      </c>
      <c r="S4042" s="3">
        <f t="shared" si="700"/>
        <v>25.578000000000003</v>
      </c>
      <c r="T4042" s="3">
        <f>(0.5*(1-COS(RADIANS(90-$X$3)))*(D4042+E4042)*'PV model'!$B$4)</f>
        <v>0</v>
      </c>
      <c r="U4042" s="3">
        <f t="shared" si="705"/>
        <v>25.578000000000003</v>
      </c>
      <c r="V4042" s="3">
        <f>('PV model'!$B$13*(U4042/1000)*(1-'PV model'!$B$14*((20+C4042)-25))*'PV model'!$B$10)/'PV model'!$B$12</f>
        <v>2.4851871273600001</v>
      </c>
    </row>
    <row r="4043" spans="1:22" x14ac:dyDescent="0.2">
      <c r="A4043" s="10">
        <f t="shared" si="697"/>
        <v>169</v>
      </c>
      <c r="B4043" s="10">
        <f t="shared" si="706"/>
        <v>6</v>
      </c>
      <c r="C4043" s="23">
        <v>13.9</v>
      </c>
      <c r="D4043" s="24">
        <v>200.3306</v>
      </c>
      <c r="E4043" s="24">
        <v>69.677999999999997</v>
      </c>
      <c r="F4043" s="48"/>
      <c r="G4043" s="48"/>
      <c r="H4043" s="1">
        <f t="shared" si="707"/>
        <v>23.42806191950115</v>
      </c>
      <c r="I4043" s="1">
        <f t="shared" si="701"/>
        <v>-0.86693424114828355</v>
      </c>
      <c r="J4043" s="4">
        <f>B4043+('PV model'!$B$3/15)+(I4043/60)</f>
        <v>5.7088844293141952</v>
      </c>
      <c r="K4043" s="2">
        <f t="shared" si="702"/>
        <v>94.366733560287074</v>
      </c>
      <c r="L4043" s="2">
        <f>DEGREES(ASIN((((COS(RADIANS('PV model'!$B$2))*COS(RADIANS(H4043))*COS(RADIANS(K4043)))+(SIN(RADIANS('PV model'!$B$2))*SIN(RADIANS(H4043)))))))</f>
        <v>16.744207933195714</v>
      </c>
      <c r="M4043" s="3">
        <f t="shared" si="698"/>
        <v>16.744207933195714</v>
      </c>
      <c r="N4043" s="2">
        <f t="shared" si="703"/>
        <v>72.824584081734599</v>
      </c>
      <c r="O4043" s="2">
        <f>IF('PV model'!$B$2&gt;0, 180-N4043,IF('PV model'!$B$2&lt;0,0-N4043,N4043))</f>
        <v>107.1754159182654</v>
      </c>
      <c r="P4043" s="2">
        <f>ABS(O4043-'PV model'!$B$5)</f>
        <v>97.824584081734599</v>
      </c>
      <c r="Q4043" s="3">
        <f t="shared" si="699"/>
        <v>73.255792066804275</v>
      </c>
      <c r="R4043" s="3">
        <f t="shared" si="704"/>
        <v>200.33060000000009</v>
      </c>
      <c r="S4043" s="3">
        <f t="shared" si="700"/>
        <v>86.697625840819242</v>
      </c>
      <c r="T4043" s="3">
        <f>(0.5*(1-COS(RADIANS(90-$X$3)))*(D4043+E4043)*'PV model'!$B$4)</f>
        <v>0</v>
      </c>
      <c r="U4043" s="3">
        <f t="shared" si="705"/>
        <v>287.02822584081935</v>
      </c>
      <c r="V4043" s="3">
        <f>('PV model'!$B$13*(U4043/1000)*(1-'PV model'!$B$14*((20+C4043)-25))*'PV model'!$B$10)/'PV model'!$B$12</f>
        <v>27.669929699248581</v>
      </c>
    </row>
    <row r="4044" spans="1:22" x14ac:dyDescent="0.2">
      <c r="A4044" s="10">
        <f t="shared" si="697"/>
        <v>169</v>
      </c>
      <c r="B4044" s="10">
        <f t="shared" si="706"/>
        <v>7</v>
      </c>
      <c r="C4044" s="23">
        <v>15.2</v>
      </c>
      <c r="D4044" s="24">
        <v>218.82429999999997</v>
      </c>
      <c r="E4044" s="24">
        <v>102.31200000000001</v>
      </c>
      <c r="F4044" s="48"/>
      <c r="G4044" s="48"/>
      <c r="H4044" s="1">
        <f t="shared" si="707"/>
        <v>23.42806191950115</v>
      </c>
      <c r="I4044" s="1">
        <f t="shared" si="701"/>
        <v>-0.86693424114828355</v>
      </c>
      <c r="J4044" s="4">
        <f>B4044+('PV model'!$B$3/15)+(I4044/60)</f>
        <v>6.7088844293141952</v>
      </c>
      <c r="K4044" s="2">
        <f t="shared" si="702"/>
        <v>79.366733560287074</v>
      </c>
      <c r="L4044" s="2">
        <f>DEGREES(ASIN((((COS(RADIANS('PV model'!$B$2))*COS(RADIANS(H4044))*COS(RADIANS(K4044)))+(SIN(RADIANS('PV model'!$B$2))*SIN(RADIANS(H4044)))))))</f>
        <v>25.060095963063308</v>
      </c>
      <c r="M4044" s="3">
        <f t="shared" si="698"/>
        <v>25.060095963063308</v>
      </c>
      <c r="N4044" s="2">
        <f t="shared" si="703"/>
        <v>84.573351051486796</v>
      </c>
      <c r="O4044" s="2">
        <f>IF('PV model'!$B$2&gt;0, 180-N4044,IF('PV model'!$B$2&lt;0,0-N4044,N4044))</f>
        <v>95.426648948513204</v>
      </c>
      <c r="P4044" s="2">
        <f>ABS(O4044-'PV model'!$B$5)</f>
        <v>109.5733510514868</v>
      </c>
      <c r="Q4044" s="3">
        <f t="shared" si="699"/>
        <v>64.939904036936682</v>
      </c>
      <c r="R4044" s="3">
        <f t="shared" si="704"/>
        <v>218.82430000000005</v>
      </c>
      <c r="S4044" s="3">
        <f t="shared" si="700"/>
        <v>132.76954170331751</v>
      </c>
      <c r="T4044" s="3">
        <f>(0.5*(1-COS(RADIANS(90-$X$3)))*(D4044+E4044)*'PV model'!$B$4)</f>
        <v>0</v>
      </c>
      <c r="U4044" s="3">
        <f t="shared" si="705"/>
        <v>351.59384170331759</v>
      </c>
      <c r="V4044" s="3">
        <f>('PV model'!$B$13*(U4044/1000)*(1-'PV model'!$B$14*((20+C4044)-25))*'PV model'!$B$10)/'PV model'!$B$12</f>
        <v>33.711391343663742</v>
      </c>
    </row>
    <row r="4045" spans="1:22" x14ac:dyDescent="0.2">
      <c r="A4045" s="10">
        <f t="shared" si="697"/>
        <v>169</v>
      </c>
      <c r="B4045" s="10">
        <f t="shared" si="706"/>
        <v>8</v>
      </c>
      <c r="C4045" s="23">
        <v>15.7</v>
      </c>
      <c r="D4045" s="24">
        <v>536.53110000000004</v>
      </c>
      <c r="E4045" s="24">
        <v>131.41800000000001</v>
      </c>
      <c r="F4045" s="48"/>
      <c r="G4045" s="48"/>
      <c r="H4045" s="1">
        <f t="shared" si="707"/>
        <v>23.42806191950115</v>
      </c>
      <c r="I4045" s="1">
        <f t="shared" si="701"/>
        <v>-0.86693424114828355</v>
      </c>
      <c r="J4045" s="4">
        <f>B4045+('PV model'!$B$3/15)+(I4045/60)</f>
        <v>7.7088844293141952</v>
      </c>
      <c r="K4045" s="2">
        <f t="shared" si="702"/>
        <v>64.366733560287074</v>
      </c>
      <c r="L4045" s="2">
        <f>DEGREES(ASIN((((COS(RADIANS('PV model'!$B$2))*COS(RADIANS(H4045))*COS(RADIANS(K4045)))+(SIN(RADIANS('PV model'!$B$2))*SIN(RADIANS(H4045)))))))</f>
        <v>33.538864063943066</v>
      </c>
      <c r="M4045" s="3">
        <f t="shared" si="698"/>
        <v>33.538864063943066</v>
      </c>
      <c r="N4045" s="2">
        <f t="shared" si="703"/>
        <v>82.975643607572579</v>
      </c>
      <c r="O4045" s="2">
        <f>IF('PV model'!$B$2&gt;0, 180-N4045,IF('PV model'!$B$2&lt;0,0-N4045,N4045))</f>
        <v>97.024356392427421</v>
      </c>
      <c r="P4045" s="2">
        <f>ABS(O4045-'PV model'!$B$5)</f>
        <v>107.97564360757258</v>
      </c>
      <c r="Q4045" s="3">
        <f t="shared" si="699"/>
        <v>56.461135936056934</v>
      </c>
      <c r="R4045" s="3">
        <f t="shared" si="704"/>
        <v>536.53110000000004</v>
      </c>
      <c r="S4045" s="3">
        <f t="shared" si="700"/>
        <v>179.87637199027537</v>
      </c>
      <c r="T4045" s="3">
        <f>(0.5*(1-COS(RADIANS(90-$X$3)))*(D4045+E4045)*'PV model'!$B$4)</f>
        <v>0</v>
      </c>
      <c r="U4045" s="3">
        <f t="shared" si="705"/>
        <v>716.40747199027544</v>
      </c>
      <c r="V4045" s="3">
        <f>('PV model'!$B$13*(U4045/1000)*(1-'PV model'!$B$14*((20+C4045)-25))*'PV model'!$B$10)/'PV model'!$B$12</f>
        <v>68.547093409621596</v>
      </c>
    </row>
    <row r="4046" spans="1:22" x14ac:dyDescent="0.2">
      <c r="A4046" s="10">
        <f t="shared" si="697"/>
        <v>169</v>
      </c>
      <c r="B4046" s="10">
        <f t="shared" si="706"/>
        <v>9</v>
      </c>
      <c r="C4046" s="23">
        <v>16.899999999999999</v>
      </c>
      <c r="D4046" s="24">
        <v>741.93945000000008</v>
      </c>
      <c r="E4046" s="24">
        <v>119.952</v>
      </c>
      <c r="F4046" s="48"/>
      <c r="G4046" s="48"/>
      <c r="H4046" s="1">
        <f t="shared" si="707"/>
        <v>23.42806191950115</v>
      </c>
      <c r="I4046" s="1">
        <f t="shared" si="701"/>
        <v>-0.86693424114828355</v>
      </c>
      <c r="J4046" s="4">
        <f>B4046+('PV model'!$B$3/15)+(I4046/60)</f>
        <v>8.7088844293141943</v>
      </c>
      <c r="K4046" s="2">
        <f t="shared" si="702"/>
        <v>49.366733560287088</v>
      </c>
      <c r="L4046" s="2">
        <f>DEGREES(ASIN((((COS(RADIANS('PV model'!$B$2))*COS(RADIANS(H4046))*COS(RADIANS(K4046)))+(SIN(RADIANS('PV model'!$B$2))*SIN(RADIANS(H4046)))))))</f>
        <v>41.767876680628376</v>
      </c>
      <c r="M4046" s="3">
        <f t="shared" si="698"/>
        <v>41.767876680628376</v>
      </c>
      <c r="N4046" s="2">
        <f t="shared" si="703"/>
        <v>69.004202279582529</v>
      </c>
      <c r="O4046" s="2">
        <f>IF('PV model'!$B$2&gt;0, 180-N4046,IF('PV model'!$B$2&lt;0,0-N4046,N4046))</f>
        <v>110.99579772041747</v>
      </c>
      <c r="P4046" s="2">
        <f>ABS(O4046-'PV model'!$B$5)</f>
        <v>94.004202279582529</v>
      </c>
      <c r="Q4046" s="3">
        <f t="shared" si="699"/>
        <v>48.232123319371617</v>
      </c>
      <c r="R4046" s="3">
        <f t="shared" si="704"/>
        <v>741.93945000000008</v>
      </c>
      <c r="S4046" s="3">
        <f t="shared" si="700"/>
        <v>166.15532097885657</v>
      </c>
      <c r="T4046" s="3">
        <f>(0.5*(1-COS(RADIANS(90-$X$3)))*(D4046+E4046)*'PV model'!$B$4)</f>
        <v>0</v>
      </c>
      <c r="U4046" s="3">
        <f t="shared" si="705"/>
        <v>908.09477097885667</v>
      </c>
      <c r="V4046" s="3">
        <f>('PV model'!$B$13*(U4046/1000)*(1-'PV model'!$B$14*((20+C4046)-25))*'PV model'!$B$10)/'PV model'!$B$12</f>
        <v>86.452351209631104</v>
      </c>
    </row>
    <row r="4047" spans="1:22" x14ac:dyDescent="0.2">
      <c r="A4047" s="10">
        <f t="shared" si="697"/>
        <v>169</v>
      </c>
      <c r="B4047" s="10">
        <f t="shared" si="706"/>
        <v>10</v>
      </c>
      <c r="C4047" s="23">
        <v>19.399999999999999</v>
      </c>
      <c r="D4047" s="24">
        <v>808.16399999999999</v>
      </c>
      <c r="E4047" s="24">
        <v>131.41800000000001</v>
      </c>
      <c r="F4047" s="48"/>
      <c r="G4047" s="48"/>
      <c r="H4047" s="1">
        <f t="shared" si="707"/>
        <v>23.42806191950115</v>
      </c>
      <c r="I4047" s="1">
        <f t="shared" si="701"/>
        <v>-0.86693424114828355</v>
      </c>
      <c r="J4047" s="4">
        <f>B4047+('PV model'!$B$3/15)+(I4047/60)</f>
        <v>9.7088844293141943</v>
      </c>
      <c r="K4047" s="2">
        <f t="shared" si="702"/>
        <v>34.366733560287088</v>
      </c>
      <c r="L4047" s="2">
        <f>DEGREES(ASIN((((COS(RADIANS('PV model'!$B$2))*COS(RADIANS(H4047))*COS(RADIANS(K4047)))+(SIN(RADIANS('PV model'!$B$2))*SIN(RADIANS(H4047)))))))</f>
        <v>49.170798004710875</v>
      </c>
      <c r="M4047" s="3">
        <f t="shared" si="698"/>
        <v>49.170798004710875</v>
      </c>
      <c r="N4047" s="2">
        <f t="shared" si="703"/>
        <v>52.392456473313949</v>
      </c>
      <c r="O4047" s="2">
        <f>IF('PV model'!$B$2&gt;0, 180-N4047,IF('PV model'!$B$2&lt;0,0-N4047,N4047))</f>
        <v>127.60754352668604</v>
      </c>
      <c r="P4047" s="2">
        <f>ABS(O4047-'PV model'!$B$5)</f>
        <v>77.392456473313956</v>
      </c>
      <c r="Q4047" s="3">
        <f t="shared" si="699"/>
        <v>40.829201995289125</v>
      </c>
      <c r="R4047" s="3">
        <f t="shared" si="704"/>
        <v>808.16399999999999</v>
      </c>
      <c r="S4047" s="3">
        <f t="shared" si="700"/>
        <v>178.38546572034994</v>
      </c>
      <c r="T4047" s="3">
        <f>(0.5*(1-COS(RADIANS(90-$X$3)))*(D4047+E4047)*'PV model'!$B$4)</f>
        <v>0</v>
      </c>
      <c r="U4047" s="3">
        <f t="shared" si="705"/>
        <v>986.54946572034987</v>
      </c>
      <c r="V4047" s="3">
        <f>('PV model'!$B$13*(U4047/1000)*(1-'PV model'!$B$14*((20+C4047)-25))*'PV model'!$B$10)/'PV model'!$B$12</f>
        <v>92.935232680825976</v>
      </c>
    </row>
    <row r="4048" spans="1:22" x14ac:dyDescent="0.2">
      <c r="A4048" s="10">
        <f t="shared" si="697"/>
        <v>169</v>
      </c>
      <c r="B4048" s="10">
        <f t="shared" si="706"/>
        <v>11</v>
      </c>
      <c r="C4048" s="23">
        <v>21.5</v>
      </c>
      <c r="D4048" s="24">
        <v>877.7559</v>
      </c>
      <c r="E4048" s="24">
        <v>122.59800000000001</v>
      </c>
      <c r="F4048" s="48"/>
      <c r="G4048" s="48"/>
      <c r="H4048" s="1">
        <f t="shared" si="707"/>
        <v>23.42806191950115</v>
      </c>
      <c r="I4048" s="1">
        <f t="shared" si="701"/>
        <v>-0.86693424114828355</v>
      </c>
      <c r="J4048" s="4">
        <f>B4048+('PV model'!$B$3/15)+(I4048/60)</f>
        <v>10.708884429314194</v>
      </c>
      <c r="K4048" s="2">
        <f t="shared" si="702"/>
        <v>19.366733560287088</v>
      </c>
      <c r="L4048" s="2">
        <f>DEGREES(ASIN((((COS(RADIANS('PV model'!$B$2))*COS(RADIANS(H4048))*COS(RADIANS(K4048)))+(SIN(RADIANS('PV model'!$B$2))*SIN(RADIANS(H4048)))))))</f>
        <v>54.882532646176251</v>
      </c>
      <c r="M4048" s="3">
        <f t="shared" si="698"/>
        <v>54.882532646176251</v>
      </c>
      <c r="N4048" s="2">
        <f t="shared" si="703"/>
        <v>31.933866159080917</v>
      </c>
      <c r="O4048" s="2">
        <f>IF('PV model'!$B$2&gt;0, 180-N4048,IF('PV model'!$B$2&lt;0,0-N4048,N4048))</f>
        <v>148.06613384091909</v>
      </c>
      <c r="P4048" s="2">
        <f>ABS(O4048-'PV model'!$B$5)</f>
        <v>56.933866159080907</v>
      </c>
      <c r="Q4048" s="3">
        <f t="shared" si="699"/>
        <v>35.117467353823749</v>
      </c>
      <c r="R4048" s="3">
        <f t="shared" si="704"/>
        <v>877.7559</v>
      </c>
      <c r="S4048" s="3">
        <f t="shared" si="700"/>
        <v>162.00354679474847</v>
      </c>
      <c r="T4048" s="3">
        <f>(0.5*(1-COS(RADIANS(90-$X$3)))*(D4048+E4048)*'PV model'!$B$4)</f>
        <v>0</v>
      </c>
      <c r="U4048" s="3">
        <f t="shared" si="705"/>
        <v>1039.7594467947486</v>
      </c>
      <c r="V4048" s="3">
        <f>('PV model'!$B$13*(U4048/1000)*(1-'PV model'!$B$14*((20+C4048)-25))*'PV model'!$B$10)/'PV model'!$B$12</f>
        <v>97.074686917697264</v>
      </c>
    </row>
    <row r="4049" spans="1:22" x14ac:dyDescent="0.2">
      <c r="A4049" s="10">
        <f t="shared" si="697"/>
        <v>169</v>
      </c>
      <c r="B4049" s="10">
        <f t="shared" si="706"/>
        <v>12</v>
      </c>
      <c r="C4049" s="23">
        <v>22.5</v>
      </c>
      <c r="D4049" s="24">
        <v>912.55185000000006</v>
      </c>
      <c r="E4049" s="24">
        <v>127.89</v>
      </c>
      <c r="F4049" s="48"/>
      <c r="G4049" s="48"/>
      <c r="H4049" s="1">
        <f t="shared" si="707"/>
        <v>23.42806191950115</v>
      </c>
      <c r="I4049" s="1">
        <f t="shared" si="701"/>
        <v>-0.86693424114828355</v>
      </c>
      <c r="J4049" s="4">
        <f>B4049+('PV model'!$B$3/15)+(I4049/60)</f>
        <v>11.708884429314194</v>
      </c>
      <c r="K4049" s="2">
        <f t="shared" si="702"/>
        <v>4.366733560287086</v>
      </c>
      <c r="L4049" s="2">
        <f>DEGREES(ASIN((((COS(RADIANS('PV model'!$B$2))*COS(RADIANS(H4049))*COS(RADIANS(K4049)))+(SIN(RADIANS('PV model'!$B$2))*SIN(RADIANS(H4049)))))))</f>
        <v>57.76563753998321</v>
      </c>
      <c r="M4049" s="3">
        <f t="shared" si="698"/>
        <v>57.76563753998321</v>
      </c>
      <c r="N4049" s="2">
        <f t="shared" si="703"/>
        <v>7.5262841569461774</v>
      </c>
      <c r="O4049" s="2">
        <f>IF('PV model'!$B$2&gt;0, 180-N4049,IF('PV model'!$B$2&lt;0,0-N4049,N4049))</f>
        <v>172.47371584305381</v>
      </c>
      <c r="P4049" s="2">
        <f>ABS(O4049-'PV model'!$B$5)</f>
        <v>32.52628415694619</v>
      </c>
      <c r="Q4049" s="3">
        <f t="shared" si="699"/>
        <v>32.234362460016804</v>
      </c>
      <c r="R4049" s="3">
        <f t="shared" si="704"/>
        <v>912.55185000000006</v>
      </c>
      <c r="S4049" s="3">
        <f t="shared" si="700"/>
        <v>166.21329246319073</v>
      </c>
      <c r="T4049" s="3">
        <f>(0.5*(1-COS(RADIANS(90-$X$3)))*(D4049+E4049)*'PV model'!$B$4)</f>
        <v>0</v>
      </c>
      <c r="U4049" s="3">
        <f t="shared" si="705"/>
        <v>1078.7651424631908</v>
      </c>
      <c r="V4049" s="3">
        <f>('PV model'!$B$13*(U4049/1000)*(1-'PV model'!$B$14*((20+C4049)-25))*'PV model'!$B$10)/'PV model'!$B$12</f>
        <v>100.28502818577711</v>
      </c>
    </row>
    <row r="4050" spans="1:22" x14ac:dyDescent="0.2">
      <c r="A4050" s="10">
        <f t="shared" si="697"/>
        <v>169</v>
      </c>
      <c r="B4050" s="10">
        <f t="shared" si="706"/>
        <v>13</v>
      </c>
      <c r="C4050" s="23">
        <v>24.7</v>
      </c>
      <c r="D4050" s="24">
        <v>931.63349999999991</v>
      </c>
      <c r="E4050" s="24">
        <v>118.18800000000002</v>
      </c>
      <c r="F4050" s="48"/>
      <c r="G4050" s="48"/>
      <c r="H4050" s="1">
        <f t="shared" si="707"/>
        <v>23.42806191950115</v>
      </c>
      <c r="I4050" s="1">
        <f t="shared" si="701"/>
        <v>-0.86693424114828355</v>
      </c>
      <c r="J4050" s="4">
        <f>B4050+('PV model'!$B$3/15)+(I4050/60)</f>
        <v>12.708884429314194</v>
      </c>
      <c r="K4050" s="2">
        <f t="shared" si="702"/>
        <v>-10.633266439712914</v>
      </c>
      <c r="L4050" s="2">
        <f>DEGREES(ASIN((((COS(RADIANS('PV model'!$B$2))*COS(RADIANS(H4050))*COS(RADIANS(K4050)))+(SIN(RADIANS('PV model'!$B$2))*SIN(RADIANS(H4050)))))))</f>
        <v>56.977622821973725</v>
      </c>
      <c r="M4050" s="3">
        <f t="shared" si="698"/>
        <v>56.977622821973725</v>
      </c>
      <c r="N4050" s="2">
        <f t="shared" si="703"/>
        <v>-18.100195410117419</v>
      </c>
      <c r="O4050" s="2">
        <f>IF('PV model'!$B$2&gt;0, 180-N4050,IF('PV model'!$B$2&lt;0,0-N4050,N4050))</f>
        <v>198.10019541011741</v>
      </c>
      <c r="P4050" s="2">
        <f>ABS(O4050-'PV model'!$B$5)</f>
        <v>6.8998045898825922</v>
      </c>
      <c r="Q4050" s="3">
        <f t="shared" si="699"/>
        <v>33.022377178026275</v>
      </c>
      <c r="R4050" s="3">
        <f t="shared" si="704"/>
        <v>931.6334999999998</v>
      </c>
      <c r="S4050" s="3">
        <f t="shared" si="700"/>
        <v>154.41061559889764</v>
      </c>
      <c r="T4050" s="3">
        <f>(0.5*(1-COS(RADIANS(90-$X$3)))*(D4050+E4050)*'PV model'!$B$4)</f>
        <v>0</v>
      </c>
      <c r="U4050" s="3">
        <f t="shared" si="705"/>
        <v>1086.0441155988974</v>
      </c>
      <c r="V4050" s="3">
        <f>('PV model'!$B$13*(U4050/1000)*(1-'PV model'!$B$14*((20+C4050)-25))*'PV model'!$B$10)/'PV model'!$B$12</f>
        <v>100.00636537539883</v>
      </c>
    </row>
    <row r="4051" spans="1:22" x14ac:dyDescent="0.2">
      <c r="A4051" s="10">
        <f t="shared" si="697"/>
        <v>169</v>
      </c>
      <c r="B4051" s="10">
        <f t="shared" si="706"/>
        <v>14</v>
      </c>
      <c r="C4051" s="23">
        <v>25</v>
      </c>
      <c r="D4051" s="24">
        <v>947.34780000000001</v>
      </c>
      <c r="E4051" s="24">
        <v>105.83999999999999</v>
      </c>
      <c r="F4051" s="48"/>
      <c r="G4051" s="48"/>
      <c r="H4051" s="1">
        <f t="shared" si="707"/>
        <v>23.42806191950115</v>
      </c>
      <c r="I4051" s="1">
        <f t="shared" si="701"/>
        <v>-0.86693424114828355</v>
      </c>
      <c r="J4051" s="4">
        <f>B4051+('PV model'!$B$3/15)+(I4051/60)</f>
        <v>13.708884429314194</v>
      </c>
      <c r="K4051" s="2">
        <f t="shared" si="702"/>
        <v>-25.633266439712912</v>
      </c>
      <c r="L4051" s="2">
        <f>DEGREES(ASIN((((COS(RADIANS('PV model'!$B$2))*COS(RADIANS(H4051))*COS(RADIANS(K4051)))+(SIN(RADIANS('PV model'!$B$2))*SIN(RADIANS(H4051)))))))</f>
        <v>52.771855891813175</v>
      </c>
      <c r="M4051" s="3">
        <f t="shared" si="698"/>
        <v>52.771855891813175</v>
      </c>
      <c r="N4051" s="2">
        <f t="shared" si="703"/>
        <v>-41.004471055653433</v>
      </c>
      <c r="O4051" s="2">
        <f>IF('PV model'!$B$2&gt;0, 180-N4051,IF('PV model'!$B$2&lt;0,0-N4051,N4051))</f>
        <v>221.00447105565343</v>
      </c>
      <c r="P4051" s="2">
        <f>ABS(O4051-'PV model'!$B$5)</f>
        <v>16.004471055653426</v>
      </c>
      <c r="Q4051" s="3">
        <f t="shared" si="699"/>
        <v>37.228144108186825</v>
      </c>
      <c r="R4051" s="3">
        <f t="shared" si="704"/>
        <v>947.34780000000012</v>
      </c>
      <c r="S4051" s="3">
        <f t="shared" si="700"/>
        <v>141.64339050356568</v>
      </c>
      <c r="T4051" s="3">
        <f>(0.5*(1-COS(RADIANS(90-$X$3)))*(D4051+E4051)*'PV model'!$B$4)</f>
        <v>0</v>
      </c>
      <c r="U4051" s="3">
        <f t="shared" si="705"/>
        <v>1088.9911905035658</v>
      </c>
      <c r="V4051" s="3">
        <f>('PV model'!$B$13*(U4051/1000)*(1-'PV model'!$B$14*((20+C4051)-25))*'PV model'!$B$10)/'PV model'!$B$12</f>
        <v>100.14711465051752</v>
      </c>
    </row>
    <row r="4052" spans="1:22" x14ac:dyDescent="0.2">
      <c r="A4052" s="10">
        <f t="shared" si="697"/>
        <v>169</v>
      </c>
      <c r="B4052" s="10">
        <f t="shared" si="706"/>
        <v>15</v>
      </c>
      <c r="C4052" s="23">
        <v>25.5</v>
      </c>
      <c r="D4052" s="24">
        <v>903.57224999999994</v>
      </c>
      <c r="E4052" s="24">
        <v>115.542</v>
      </c>
      <c r="F4052" s="48"/>
      <c r="G4052" s="48"/>
      <c r="H4052" s="1">
        <f t="shared" si="707"/>
        <v>23.42806191950115</v>
      </c>
      <c r="I4052" s="1">
        <f t="shared" si="701"/>
        <v>-0.86693424114828355</v>
      </c>
      <c r="J4052" s="4">
        <f>B4052+('PV model'!$B$3/15)+(I4052/60)</f>
        <v>14.708884429314194</v>
      </c>
      <c r="K4052" s="2">
        <f t="shared" si="702"/>
        <v>-40.633266439712912</v>
      </c>
      <c r="L4052" s="2">
        <f>DEGREES(ASIN((((COS(RADIANS('PV model'!$B$2))*COS(RADIANS(H4052))*COS(RADIANS(K4052)))+(SIN(RADIANS('PV model'!$B$2))*SIN(RADIANS(H4052)))))))</f>
        <v>46.226156420293584</v>
      </c>
      <c r="M4052" s="3">
        <f t="shared" si="698"/>
        <v>46.226156420293584</v>
      </c>
      <c r="N4052" s="2">
        <f t="shared" si="703"/>
        <v>-59.73613299253725</v>
      </c>
      <c r="O4052" s="2">
        <f>IF('PV model'!$B$2&gt;0, 180-N4052,IF('PV model'!$B$2&lt;0,0-N4052,N4052))</f>
        <v>239.73613299253725</v>
      </c>
      <c r="P4052" s="2">
        <f>ABS(O4052-'PV model'!$B$5)</f>
        <v>34.73613299253725</v>
      </c>
      <c r="Q4052" s="3">
        <f t="shared" si="699"/>
        <v>43.773843579706408</v>
      </c>
      <c r="R4052" s="3">
        <f t="shared" si="704"/>
        <v>903.57225000000005</v>
      </c>
      <c r="S4052" s="3">
        <f t="shared" si="700"/>
        <v>158.83105611139064</v>
      </c>
      <c r="T4052" s="3">
        <f>(0.5*(1-COS(RADIANS(90-$X$3)))*(D4052+E4052)*'PV model'!$B$4)</f>
        <v>0</v>
      </c>
      <c r="U4052" s="3">
        <f t="shared" si="705"/>
        <v>1062.4033061113907</v>
      </c>
      <c r="V4052" s="3">
        <f>('PV model'!$B$13*(U4052/1000)*(1-'PV model'!$B$14*((20+C4052)-25))*'PV model'!$B$10)/'PV model'!$B$12</f>
        <v>97.489612051625258</v>
      </c>
    </row>
    <row r="4053" spans="1:22" x14ac:dyDescent="0.2">
      <c r="A4053" s="10">
        <f t="shared" si="697"/>
        <v>169</v>
      </c>
      <c r="B4053" s="10">
        <f t="shared" si="706"/>
        <v>16</v>
      </c>
      <c r="C4053" s="23">
        <v>25.4</v>
      </c>
      <c r="D4053" s="24">
        <v>863.16404999999997</v>
      </c>
      <c r="E4053" s="24">
        <v>104.07600000000001</v>
      </c>
      <c r="F4053" s="48"/>
      <c r="G4053" s="48"/>
      <c r="H4053" s="1">
        <f t="shared" si="707"/>
        <v>23.42806191950115</v>
      </c>
      <c r="I4053" s="1">
        <f t="shared" si="701"/>
        <v>-0.86693424114828355</v>
      </c>
      <c r="J4053" s="4">
        <f>B4053+('PV model'!$B$3/15)+(I4053/60)</f>
        <v>15.708884429314194</v>
      </c>
      <c r="K4053" s="2">
        <f t="shared" si="702"/>
        <v>-55.633266439712912</v>
      </c>
      <c r="L4053" s="2">
        <f>DEGREES(ASIN((((COS(RADIANS('PV model'!$B$2))*COS(RADIANS(H4053))*COS(RADIANS(K4053)))+(SIN(RADIANS('PV model'!$B$2))*SIN(RADIANS(H4053)))))))</f>
        <v>38.392216790557441</v>
      </c>
      <c r="M4053" s="3">
        <f t="shared" si="698"/>
        <v>38.392216790557441</v>
      </c>
      <c r="N4053" s="2">
        <f t="shared" si="703"/>
        <v>-75.090863787053777</v>
      </c>
      <c r="O4053" s="2">
        <f>IF('PV model'!$B$2&gt;0, 180-N4053,IF('PV model'!$B$2&lt;0,0-N4053,N4053))</f>
        <v>255.09086378705376</v>
      </c>
      <c r="P4053" s="2">
        <f>ABS(O4053-'PV model'!$B$5)</f>
        <v>50.090863787053763</v>
      </c>
      <c r="Q4053" s="3">
        <f t="shared" si="699"/>
        <v>51.607783209442559</v>
      </c>
      <c r="R4053" s="3">
        <f t="shared" si="704"/>
        <v>863.16404999999975</v>
      </c>
      <c r="S4053" s="3">
        <f t="shared" si="700"/>
        <v>144.70264998137273</v>
      </c>
      <c r="T4053" s="3">
        <f>(0.5*(1-COS(RADIANS(90-$X$3)))*(D4053+E4053)*'PV model'!$B$4)</f>
        <v>0</v>
      </c>
      <c r="U4053" s="3">
        <f t="shared" si="705"/>
        <v>1007.8666999813724</v>
      </c>
      <c r="V4053" s="3">
        <f>('PV model'!$B$13*(U4053/1000)*(1-'PV model'!$B$14*((20+C4053)-25))*'PV model'!$B$10)/'PV model'!$B$12</f>
        <v>92.525452735198712</v>
      </c>
    </row>
    <row r="4054" spans="1:22" x14ac:dyDescent="0.2">
      <c r="A4054" s="10">
        <f t="shared" si="697"/>
        <v>169</v>
      </c>
      <c r="B4054" s="10">
        <f t="shared" si="706"/>
        <v>17</v>
      </c>
      <c r="C4054" s="23">
        <v>25.2</v>
      </c>
      <c r="D4054" s="24">
        <v>789.08234999999991</v>
      </c>
      <c r="E4054" s="24">
        <v>95.256</v>
      </c>
      <c r="F4054" s="48"/>
      <c r="G4054" s="48"/>
      <c r="H4054" s="1">
        <f t="shared" si="707"/>
        <v>23.42806191950115</v>
      </c>
      <c r="I4054" s="1">
        <f t="shared" si="701"/>
        <v>-0.86693424114828355</v>
      </c>
      <c r="J4054" s="4">
        <f>B4054+('PV model'!$B$3/15)+(I4054/60)</f>
        <v>16.708884429314196</v>
      </c>
      <c r="K4054" s="2">
        <f t="shared" si="702"/>
        <v>-70.633266439712941</v>
      </c>
      <c r="L4054" s="2">
        <f>DEGREES(ASIN((((COS(RADIANS('PV model'!$B$2))*COS(RADIANS(H4054))*COS(RADIANS(K4054)))+(SIN(RADIANS('PV model'!$B$2))*SIN(RADIANS(H4054)))))))</f>
        <v>30.000910314117448</v>
      </c>
      <c r="M4054" s="3">
        <f t="shared" si="698"/>
        <v>30.000910314117448</v>
      </c>
      <c r="N4054" s="2">
        <f t="shared" si="703"/>
        <v>-88.3087314040162</v>
      </c>
      <c r="O4054" s="2">
        <f>IF('PV model'!$B$2&gt;0, 180-N4054,IF('PV model'!$B$2&lt;0,0-N4054,N4054))</f>
        <v>268.30873140401621</v>
      </c>
      <c r="P4054" s="2">
        <f>ABS(O4054-'PV model'!$B$5)</f>
        <v>63.308731404016214</v>
      </c>
      <c r="Q4054" s="3">
        <f t="shared" si="699"/>
        <v>59.999089685882552</v>
      </c>
      <c r="R4054" s="3">
        <f t="shared" si="704"/>
        <v>789.08235000000013</v>
      </c>
      <c r="S4054" s="3">
        <f t="shared" si="700"/>
        <v>129.85958498911154</v>
      </c>
      <c r="T4054" s="3">
        <f>(0.5*(1-COS(RADIANS(90-$X$3)))*(D4054+E4054)*'PV model'!$B$4)</f>
        <v>0</v>
      </c>
      <c r="U4054" s="3">
        <f t="shared" si="705"/>
        <v>918.9419349891117</v>
      </c>
      <c r="V4054" s="3">
        <f>('PV model'!$B$13*(U4054/1000)*(1-'PV model'!$B$14*((20+C4054)-25))*'PV model'!$B$10)/'PV model'!$B$12</f>
        <v>84.435355007133467</v>
      </c>
    </row>
    <row r="4055" spans="1:22" x14ac:dyDescent="0.2">
      <c r="A4055" s="10">
        <f t="shared" si="697"/>
        <v>169</v>
      </c>
      <c r="B4055" s="10">
        <f t="shared" si="706"/>
        <v>18</v>
      </c>
      <c r="C4055" s="23">
        <v>22.5</v>
      </c>
      <c r="D4055" s="24">
        <v>620.71484999999996</v>
      </c>
      <c r="E4055" s="24">
        <v>100.548</v>
      </c>
      <c r="F4055" s="48"/>
      <c r="G4055" s="48"/>
      <c r="H4055" s="1">
        <f t="shared" si="707"/>
        <v>23.42806191950115</v>
      </c>
      <c r="I4055" s="1">
        <f t="shared" si="701"/>
        <v>-0.86693424114828355</v>
      </c>
      <c r="J4055" s="4">
        <f>B4055+('PV model'!$B$3/15)+(I4055/60)</f>
        <v>17.708884429314196</v>
      </c>
      <c r="K4055" s="2">
        <f t="shared" si="702"/>
        <v>-85.633266439712941</v>
      </c>
      <c r="L4055" s="2">
        <f>DEGREES(ASIN((((COS(RADIANS('PV model'!$B$2))*COS(RADIANS(H4055))*COS(RADIANS(K4055)))+(SIN(RADIANS('PV model'!$B$2))*SIN(RADIANS(H4055)))))))</f>
        <v>21.545580545485382</v>
      </c>
      <c r="M4055" s="3">
        <f t="shared" si="698"/>
        <v>21.545580545485382</v>
      </c>
      <c r="N4055" s="2">
        <f t="shared" si="703"/>
        <v>-79.617530630922531</v>
      </c>
      <c r="O4055" s="2">
        <f>IF('PV model'!$B$2&gt;0, 180-N4055,IF('PV model'!$B$2&lt;0,0-N4055,N4055))</f>
        <v>259.61753063092254</v>
      </c>
      <c r="P4055" s="2">
        <f>ABS(O4055-'PV model'!$B$5)</f>
        <v>54.617530630922545</v>
      </c>
      <c r="Q4055" s="3">
        <f t="shared" si="699"/>
        <v>68.454419454514621</v>
      </c>
      <c r="R4055" s="3">
        <f t="shared" si="704"/>
        <v>620.71484999999996</v>
      </c>
      <c r="S4055" s="3">
        <f t="shared" si="700"/>
        <v>130.53170646158478</v>
      </c>
      <c r="T4055" s="3">
        <f>(0.5*(1-COS(RADIANS(90-$X$3)))*(D4055+E4055)*'PV model'!$B$4)</f>
        <v>0</v>
      </c>
      <c r="U4055" s="3">
        <f t="shared" si="705"/>
        <v>751.24655646158476</v>
      </c>
      <c r="V4055" s="3">
        <f>('PV model'!$B$13*(U4055/1000)*(1-'PV model'!$B$14*((20+C4055)-25))*'PV model'!$B$10)/'PV model'!$B$12</f>
        <v>69.837983379027008</v>
      </c>
    </row>
    <row r="4056" spans="1:22" x14ac:dyDescent="0.2">
      <c r="A4056" s="10">
        <f t="shared" si="697"/>
        <v>169</v>
      </c>
      <c r="B4056" s="10">
        <f t="shared" si="706"/>
        <v>19</v>
      </c>
      <c r="C4056" s="23">
        <v>22.4</v>
      </c>
      <c r="D4056" s="24">
        <v>419.79629999999997</v>
      </c>
      <c r="E4056" s="24">
        <v>83.789999999999992</v>
      </c>
      <c r="F4056" s="48"/>
      <c r="G4056" s="48"/>
      <c r="H4056" s="1">
        <f t="shared" si="707"/>
        <v>23.42806191950115</v>
      </c>
      <c r="I4056" s="1">
        <f t="shared" si="701"/>
        <v>-0.86693424114828355</v>
      </c>
      <c r="J4056" s="4">
        <f>B4056+('PV model'!$B$3/15)+(I4056/60)</f>
        <v>18.708884429314196</v>
      </c>
      <c r="K4056" s="2">
        <f t="shared" si="702"/>
        <v>-100.63326643971294</v>
      </c>
      <c r="L4056" s="2">
        <f>DEGREES(ASIN((((COS(RADIANS('PV model'!$B$2))*COS(RADIANS(H4056))*COS(RADIANS(K4056)))+(SIN(RADIANS('PV model'!$B$2))*SIN(RADIANS(H4056)))))))</f>
        <v>13.401426405292925</v>
      </c>
      <c r="M4056" s="3">
        <f t="shared" si="698"/>
        <v>13.401426405292925</v>
      </c>
      <c r="N4056" s="2">
        <f t="shared" si="703"/>
        <v>-67.979140593840796</v>
      </c>
      <c r="O4056" s="2">
        <f>IF('PV model'!$B$2&gt;0, 180-N4056,IF('PV model'!$B$2&lt;0,0-N4056,N4056))</f>
        <v>247.97914059384078</v>
      </c>
      <c r="P4056" s="2">
        <f>ABS(O4056-'PV model'!$B$5)</f>
        <v>42.979140593840782</v>
      </c>
      <c r="Q4056" s="3">
        <f t="shared" si="699"/>
        <v>76.598573594707076</v>
      </c>
      <c r="R4056" s="3">
        <f t="shared" si="704"/>
        <v>419.79630000000009</v>
      </c>
      <c r="S4056" s="3">
        <f t="shared" si="700"/>
        <v>102.91308150500818</v>
      </c>
      <c r="T4056" s="3">
        <f>(0.5*(1-COS(RADIANS(90-$X$3)))*(D4056+E4056)*'PV model'!$B$4)</f>
        <v>0</v>
      </c>
      <c r="U4056" s="3">
        <f t="shared" si="705"/>
        <v>522.70938150500831</v>
      </c>
      <c r="V4056" s="3">
        <f>('PV model'!$B$13*(U4056/1000)*(1-'PV model'!$B$14*((20+C4056)-25))*'PV model'!$B$10)/'PV model'!$B$12</f>
        <v>48.613427702883889</v>
      </c>
    </row>
    <row r="4057" spans="1:22" x14ac:dyDescent="0.2">
      <c r="A4057" s="10">
        <f t="shared" si="697"/>
        <v>169</v>
      </c>
      <c r="B4057" s="10">
        <f t="shared" si="706"/>
        <v>20</v>
      </c>
      <c r="C4057" s="23">
        <v>20.9</v>
      </c>
      <c r="D4057" s="24">
        <v>153.77564999999998</v>
      </c>
      <c r="E4057" s="24">
        <v>58.211999999999996</v>
      </c>
      <c r="F4057" s="48"/>
      <c r="G4057" s="48"/>
      <c r="H4057" s="1">
        <f t="shared" si="707"/>
        <v>23.42806191950115</v>
      </c>
      <c r="I4057" s="1">
        <f t="shared" si="701"/>
        <v>-0.86693424114828355</v>
      </c>
      <c r="J4057" s="4">
        <f>B4057+('PV model'!$B$3/15)+(I4057/60)</f>
        <v>19.708884429314196</v>
      </c>
      <c r="K4057" s="2">
        <f t="shared" si="702"/>
        <v>-115.63326643971294</v>
      </c>
      <c r="L4057" s="2">
        <f>DEGREES(ASIN((((COS(RADIANS('PV model'!$B$2))*COS(RADIANS(H4057))*COS(RADIANS(K4057)))+(SIN(RADIANS('PV model'!$B$2))*SIN(RADIANS(H4057)))))))</f>
        <v>5.9026339077115972</v>
      </c>
      <c r="M4057" s="3">
        <f t="shared" si="698"/>
        <v>5.9026339077115972</v>
      </c>
      <c r="N4057" s="2">
        <f t="shared" si="703"/>
        <v>-56.270107655826699</v>
      </c>
      <c r="O4057" s="2">
        <f>IF('PV model'!$B$2&gt;0, 180-N4057,IF('PV model'!$B$2&lt;0,0-N4057,N4057))</f>
        <v>236.27010765582671</v>
      </c>
      <c r="P4057" s="2">
        <f>ABS(O4057-'PV model'!$B$5)</f>
        <v>31.270107655826706</v>
      </c>
      <c r="Q4057" s="3">
        <f t="shared" si="699"/>
        <v>84.097366092288397</v>
      </c>
      <c r="R4057" s="3">
        <f t="shared" si="704"/>
        <v>153.7756500000001</v>
      </c>
      <c r="S4057" s="3">
        <f t="shared" si="700"/>
        <v>68.37833002264091</v>
      </c>
      <c r="T4057" s="3">
        <f>(0.5*(1-COS(RADIANS(90-$X$3)))*(D4057+E4057)*'PV model'!$B$4)</f>
        <v>0</v>
      </c>
      <c r="U4057" s="3">
        <f t="shared" si="705"/>
        <v>222.15398002264101</v>
      </c>
      <c r="V4057" s="3">
        <f>('PV model'!$B$13*(U4057/1000)*(1-'PV model'!$B$14*((20+C4057)-25))*'PV model'!$B$10)/'PV model'!$B$12</f>
        <v>20.794177689844375</v>
      </c>
    </row>
    <row r="4058" spans="1:22" x14ac:dyDescent="0.2">
      <c r="A4058" s="10">
        <f t="shared" si="697"/>
        <v>169</v>
      </c>
      <c r="B4058" s="10">
        <f t="shared" si="706"/>
        <v>21</v>
      </c>
      <c r="C4058" s="23">
        <v>18</v>
      </c>
      <c r="D4058" s="24">
        <v>0</v>
      </c>
      <c r="E4058" s="24">
        <v>16.757999999999999</v>
      </c>
      <c r="F4058" s="48"/>
      <c r="G4058" s="48"/>
      <c r="H4058" s="1">
        <f t="shared" si="707"/>
        <v>23.42806191950115</v>
      </c>
      <c r="I4058" s="1">
        <f t="shared" si="701"/>
        <v>-0.86693424114828355</v>
      </c>
      <c r="J4058" s="4">
        <f>B4058+('PV model'!$B$3/15)+(I4058/60)</f>
        <v>20.708884429314196</v>
      </c>
      <c r="K4058" s="2">
        <f t="shared" si="702"/>
        <v>-130.63326643971294</v>
      </c>
      <c r="L4058" s="2">
        <f>DEGREES(ASIN((((COS(RADIANS('PV model'!$B$2))*COS(RADIANS(H4058))*COS(RADIANS(K4058)))+(SIN(RADIANS('PV model'!$B$2))*SIN(RADIANS(H4058)))))))</f>
        <v>-0.61729702882201287</v>
      </c>
      <c r="M4058" s="3">
        <f t="shared" si="698"/>
        <v>0</v>
      </c>
      <c r="N4058" s="2">
        <f t="shared" si="703"/>
        <v>-44.136536048039503</v>
      </c>
      <c r="O4058" s="2">
        <f>IF('PV model'!$B$2&gt;0, 180-N4058,IF('PV model'!$B$2&lt;0,0-N4058,N4058))</f>
        <v>224.13653604803949</v>
      </c>
      <c r="P4058" s="2">
        <f>ABS(O4058-'PV model'!$B$5)</f>
        <v>19.136536048039488</v>
      </c>
      <c r="Q4058" s="3">
        <f t="shared" si="699"/>
        <v>90.617297028822009</v>
      </c>
      <c r="R4058" s="3">
        <f t="shared" si="704"/>
        <v>0</v>
      </c>
      <c r="S4058" s="3">
        <f t="shared" si="700"/>
        <v>16.757999999999999</v>
      </c>
      <c r="T4058" s="3">
        <f>(0.5*(1-COS(RADIANS(90-$X$3)))*(D4058+E4058)*'PV model'!$B$4)</f>
        <v>0</v>
      </c>
      <c r="U4058" s="3">
        <f t="shared" si="705"/>
        <v>16.757999999999999</v>
      </c>
      <c r="V4058" s="3">
        <f>('PV model'!$B$13*(U4058/1000)*(1-'PV model'!$B$14*((20+C4058)-25))*'PV model'!$B$10)/'PV model'!$B$12</f>
        <v>1.5880229366399996</v>
      </c>
    </row>
    <row r="4059" spans="1:22" x14ac:dyDescent="0.2">
      <c r="A4059" s="10">
        <f t="shared" si="697"/>
        <v>169</v>
      </c>
      <c r="B4059" s="10">
        <f t="shared" si="706"/>
        <v>22</v>
      </c>
      <c r="C4059" s="23">
        <v>17.399999999999999</v>
      </c>
      <c r="D4059" s="24">
        <v>0</v>
      </c>
      <c r="E4059" s="24">
        <v>0</v>
      </c>
      <c r="F4059" s="48"/>
      <c r="G4059" s="48"/>
      <c r="H4059" s="1">
        <f t="shared" si="707"/>
        <v>23.42806191950115</v>
      </c>
      <c r="I4059" s="1">
        <f t="shared" si="701"/>
        <v>-0.86693424114828355</v>
      </c>
      <c r="J4059" s="4">
        <f>B4059+('PV model'!$B$3/15)+(I4059/60)</f>
        <v>21.708884429314196</v>
      </c>
      <c r="K4059" s="2">
        <f t="shared" si="702"/>
        <v>-145.63326643971294</v>
      </c>
      <c r="L4059" s="2">
        <f>DEGREES(ASIN((((COS(RADIANS('PV model'!$B$2))*COS(RADIANS(H4059))*COS(RADIANS(K4059)))+(SIN(RADIANS('PV model'!$B$2))*SIN(RADIANS(H4059)))))))</f>
        <v>-5.8152547578297797</v>
      </c>
      <c r="M4059" s="3">
        <f t="shared" si="698"/>
        <v>0</v>
      </c>
      <c r="N4059" s="2">
        <f t="shared" si="703"/>
        <v>-31.374570549302938</v>
      </c>
      <c r="O4059" s="2">
        <f>IF('PV model'!$B$2&gt;0, 180-N4059,IF('PV model'!$B$2&lt;0,0-N4059,N4059))</f>
        <v>211.37457054930294</v>
      </c>
      <c r="P4059" s="2">
        <f>ABS(O4059-'PV model'!$B$5)</f>
        <v>6.3745705493029448</v>
      </c>
      <c r="Q4059" s="3">
        <f t="shared" si="699"/>
        <v>95.815254757829777</v>
      </c>
      <c r="R4059" s="3">
        <f t="shared" si="704"/>
        <v>0</v>
      </c>
      <c r="S4059" s="3">
        <f t="shared" si="700"/>
        <v>0</v>
      </c>
      <c r="T4059" s="3">
        <f>(0.5*(1-COS(RADIANS(90-$X$3)))*(D4059+E4059)*'PV model'!$B$4)</f>
        <v>0</v>
      </c>
      <c r="U4059" s="3">
        <f t="shared" si="705"/>
        <v>0</v>
      </c>
      <c r="V4059" s="3">
        <f>('PV model'!$B$13*(U4059/1000)*(1-'PV model'!$B$14*((20+C4059)-25))*'PV model'!$B$10)/'PV model'!$B$12</f>
        <v>0</v>
      </c>
    </row>
    <row r="4060" spans="1:22" x14ac:dyDescent="0.2">
      <c r="A4060" s="10">
        <f t="shared" si="697"/>
        <v>169</v>
      </c>
      <c r="B4060" s="10">
        <f t="shared" si="706"/>
        <v>23</v>
      </c>
      <c r="C4060" s="23">
        <v>15.9</v>
      </c>
      <c r="D4060" s="24">
        <v>0</v>
      </c>
      <c r="E4060" s="24">
        <v>0</v>
      </c>
      <c r="F4060" s="48"/>
      <c r="G4060" s="48"/>
      <c r="H4060" s="1">
        <f t="shared" si="707"/>
        <v>23.42806191950115</v>
      </c>
      <c r="I4060" s="1">
        <f t="shared" si="701"/>
        <v>-0.86693424114828355</v>
      </c>
      <c r="J4060" s="4">
        <f>B4060+('PV model'!$B$3/15)+(I4060/60)</f>
        <v>22.708884429314196</v>
      </c>
      <c r="K4060" s="2">
        <f t="shared" si="702"/>
        <v>-160.63326643971294</v>
      </c>
      <c r="L4060" s="2">
        <f>DEGREES(ASIN((((COS(RADIANS('PV model'!$B$2))*COS(RADIANS(H4060))*COS(RADIANS(K4060)))+(SIN(RADIANS('PV model'!$B$2))*SIN(RADIANS(H4060)))))))</f>
        <v>-9.3597947267354993</v>
      </c>
      <c r="M4060" s="3">
        <f t="shared" si="698"/>
        <v>0</v>
      </c>
      <c r="N4060" s="2">
        <f t="shared" si="703"/>
        <v>-17.961679590838699</v>
      </c>
      <c r="O4060" s="2">
        <f>IF('PV model'!$B$2&gt;0, 180-N4060,IF('PV model'!$B$2&lt;0,0-N4060,N4060))</f>
        <v>197.96167959083868</v>
      </c>
      <c r="P4060" s="2">
        <f>ABS(O4060-'PV model'!$B$5)</f>
        <v>7.0383204091613152</v>
      </c>
      <c r="Q4060" s="3">
        <f t="shared" si="699"/>
        <v>99.359794726735501</v>
      </c>
      <c r="R4060" s="3">
        <f t="shared" si="704"/>
        <v>0</v>
      </c>
      <c r="S4060" s="3">
        <f t="shared" si="700"/>
        <v>0</v>
      </c>
      <c r="T4060" s="3">
        <f>(0.5*(1-COS(RADIANS(90-$X$3)))*(D4060+E4060)*'PV model'!$B$4)</f>
        <v>0</v>
      </c>
      <c r="U4060" s="3">
        <f t="shared" si="705"/>
        <v>0</v>
      </c>
      <c r="V4060" s="3">
        <f>('PV model'!$B$13*(U4060/1000)*(1-'PV model'!$B$14*((20+C4060)-25))*'PV model'!$B$10)/'PV model'!$B$12</f>
        <v>0</v>
      </c>
    </row>
    <row r="4061" spans="1:22" x14ac:dyDescent="0.2">
      <c r="A4061" s="10">
        <f t="shared" si="697"/>
        <v>169</v>
      </c>
      <c r="B4061" s="10">
        <f t="shared" si="706"/>
        <v>24</v>
      </c>
      <c r="C4061" s="23">
        <v>14.4</v>
      </c>
      <c r="D4061" s="24">
        <v>0</v>
      </c>
      <c r="E4061" s="24">
        <v>0</v>
      </c>
      <c r="F4061" s="48"/>
      <c r="G4061" s="48"/>
      <c r="H4061" s="1">
        <f t="shared" si="707"/>
        <v>23.42806191950115</v>
      </c>
      <c r="I4061" s="1">
        <f t="shared" si="701"/>
        <v>-0.86693424114828355</v>
      </c>
      <c r="J4061" s="4">
        <f>B4061+('PV model'!$B$3/15)+(I4061/60)</f>
        <v>23.708884429314196</v>
      </c>
      <c r="K4061" s="2">
        <f t="shared" si="702"/>
        <v>-175.63326643971294</v>
      </c>
      <c r="L4061" s="2">
        <f>DEGREES(ASIN((((COS(RADIANS('PV model'!$B$2))*COS(RADIANS(H4061))*COS(RADIANS(K4061)))+(SIN(RADIANS('PV model'!$B$2))*SIN(RADIANS(H4061)))))))</f>
        <v>-10.983872203026189</v>
      </c>
      <c r="M4061" s="3">
        <f t="shared" si="698"/>
        <v>0</v>
      </c>
      <c r="N4061" s="2">
        <f t="shared" si="703"/>
        <v>-4.0810095202980996</v>
      </c>
      <c r="O4061" s="2">
        <f>IF('PV model'!$B$2&gt;0, 180-N4061,IF('PV model'!$B$2&lt;0,0-N4061,N4061))</f>
        <v>184.0810095202981</v>
      </c>
      <c r="P4061" s="2">
        <f>ABS(O4061-'PV model'!$B$5)</f>
        <v>20.918990479701904</v>
      </c>
      <c r="Q4061" s="3">
        <f t="shared" si="699"/>
        <v>100.98387220302618</v>
      </c>
      <c r="R4061" s="3">
        <f t="shared" si="704"/>
        <v>0</v>
      </c>
      <c r="S4061" s="3">
        <f t="shared" si="700"/>
        <v>0</v>
      </c>
      <c r="T4061" s="3">
        <f>(0.5*(1-COS(RADIANS(90-$X$3)))*(D4061+E4061)*'PV model'!$B$4)</f>
        <v>0</v>
      </c>
      <c r="U4061" s="3">
        <f t="shared" si="705"/>
        <v>0</v>
      </c>
      <c r="V4061" s="3">
        <f>('PV model'!$B$13*(U4061/1000)*(1-'PV model'!$B$14*((20+C4061)-25))*'PV model'!$B$10)/'PV model'!$B$12</f>
        <v>0</v>
      </c>
    </row>
    <row r="4062" spans="1:22" x14ac:dyDescent="0.2">
      <c r="A4062" s="10">
        <f t="shared" si="697"/>
        <v>170</v>
      </c>
      <c r="B4062" s="10">
        <f t="shared" si="706"/>
        <v>1</v>
      </c>
      <c r="C4062" s="23">
        <v>13.8</v>
      </c>
      <c r="D4062" s="24">
        <v>0</v>
      </c>
      <c r="E4062" s="24">
        <v>0</v>
      </c>
      <c r="F4062" s="48"/>
      <c r="G4062" s="48"/>
      <c r="H4062" s="1">
        <f t="shared" si="707"/>
        <v>23.447245409503662</v>
      </c>
      <c r="I4062" s="1">
        <f t="shared" si="701"/>
        <v>-1.0776482982810487</v>
      </c>
      <c r="J4062" s="4">
        <f>B4062+('PV model'!$B$3/15)+(I4062/60)</f>
        <v>0.70537252836198261</v>
      </c>
      <c r="K4062" s="2">
        <f t="shared" si="702"/>
        <v>169.41941207457026</v>
      </c>
      <c r="L4062" s="2">
        <f>DEGREES(ASIN((((COS(RADIANS('PV model'!$B$2))*COS(RADIANS(H4062))*COS(RADIANS(K4062)))+(SIN(RADIANS('PV model'!$B$2))*SIN(RADIANS(H4062)))))))</f>
        <v>-10.53742181440113</v>
      </c>
      <c r="M4062" s="3">
        <f t="shared" si="698"/>
        <v>0</v>
      </c>
      <c r="N4062" s="2">
        <f t="shared" si="703"/>
        <v>9.8660878815318025</v>
      </c>
      <c r="O4062" s="2">
        <f>IF('PV model'!$B$2&gt;0, 180-N4062,IF('PV model'!$B$2&lt;0,0-N4062,N4062))</f>
        <v>170.1339121184682</v>
      </c>
      <c r="P4062" s="2">
        <f>ABS(O4062-'PV model'!$B$5)</f>
        <v>34.866087881531797</v>
      </c>
      <c r="Q4062" s="3">
        <f t="shared" si="699"/>
        <v>100.53742181440113</v>
      </c>
      <c r="R4062" s="3">
        <f t="shared" si="704"/>
        <v>0</v>
      </c>
      <c r="S4062" s="3">
        <f t="shared" si="700"/>
        <v>0</v>
      </c>
      <c r="T4062" s="3">
        <f>(0.5*(1-COS(RADIANS(90-$X$3)))*(D4062+E4062)*'PV model'!$B$4)</f>
        <v>0</v>
      </c>
      <c r="U4062" s="3">
        <f t="shared" si="705"/>
        <v>0</v>
      </c>
      <c r="V4062" s="3">
        <f>('PV model'!$B$13*(U4062/1000)*(1-'PV model'!$B$14*((20+C4062)-25))*'PV model'!$B$10)/'PV model'!$B$12</f>
        <v>0</v>
      </c>
    </row>
    <row r="4063" spans="1:22" x14ac:dyDescent="0.2">
      <c r="A4063" s="10">
        <f t="shared" si="697"/>
        <v>170</v>
      </c>
      <c r="B4063" s="10">
        <f t="shared" si="706"/>
        <v>2</v>
      </c>
      <c r="C4063" s="23">
        <v>13</v>
      </c>
      <c r="D4063" s="24">
        <v>0</v>
      </c>
      <c r="E4063" s="24">
        <v>0</v>
      </c>
      <c r="F4063" s="48"/>
      <c r="G4063" s="48"/>
      <c r="H4063" s="1">
        <f t="shared" si="707"/>
        <v>23.447245409503662</v>
      </c>
      <c r="I4063" s="1">
        <f t="shared" si="701"/>
        <v>-1.0776482982810487</v>
      </c>
      <c r="J4063" s="4">
        <f>B4063+('PV model'!$B$3/15)+(I4063/60)</f>
        <v>1.7053725283619825</v>
      </c>
      <c r="K4063" s="2">
        <f t="shared" si="702"/>
        <v>154.41941207457026</v>
      </c>
      <c r="L4063" s="2">
        <f>DEGREES(ASIN((((COS(RADIANS('PV model'!$B$2))*COS(RADIANS(H4063))*COS(RADIANS(K4063)))+(SIN(RADIANS('PV model'!$B$2))*SIN(RADIANS(H4063)))))))</f>
        <v>-8.0928336609874574</v>
      </c>
      <c r="M4063" s="3">
        <f t="shared" si="698"/>
        <v>0</v>
      </c>
      <c r="N4063" s="2">
        <f t="shared" si="703"/>
        <v>23.585137829675187</v>
      </c>
      <c r="O4063" s="2">
        <f>IF('PV model'!$B$2&gt;0, 180-N4063,IF('PV model'!$B$2&lt;0,0-N4063,N4063))</f>
        <v>156.41486217032482</v>
      </c>
      <c r="P4063" s="2">
        <f>ABS(O4063-'PV model'!$B$5)</f>
        <v>48.585137829675176</v>
      </c>
      <c r="Q4063" s="3">
        <f t="shared" si="699"/>
        <v>98.092833660987452</v>
      </c>
      <c r="R4063" s="3">
        <f t="shared" si="704"/>
        <v>0</v>
      </c>
      <c r="S4063" s="3">
        <f t="shared" si="700"/>
        <v>0</v>
      </c>
      <c r="T4063" s="3">
        <f>(0.5*(1-COS(RADIANS(90-$X$3)))*(D4063+E4063)*'PV model'!$B$4)</f>
        <v>0</v>
      </c>
      <c r="U4063" s="3">
        <f t="shared" si="705"/>
        <v>0</v>
      </c>
      <c r="V4063" s="3">
        <f>('PV model'!$B$13*(U4063/1000)*(1-'PV model'!$B$14*((20+C4063)-25))*'PV model'!$B$10)/'PV model'!$B$12</f>
        <v>0</v>
      </c>
    </row>
    <row r="4064" spans="1:22" x14ac:dyDescent="0.2">
      <c r="A4064" s="10">
        <f t="shared" si="697"/>
        <v>170</v>
      </c>
      <c r="B4064" s="10">
        <f t="shared" si="706"/>
        <v>3</v>
      </c>
      <c r="C4064" s="23">
        <v>12.4</v>
      </c>
      <c r="D4064" s="24">
        <v>0</v>
      </c>
      <c r="E4064" s="24">
        <v>0</v>
      </c>
      <c r="F4064" s="48"/>
      <c r="G4064" s="48"/>
      <c r="H4064" s="1">
        <f t="shared" si="707"/>
        <v>23.447245409503662</v>
      </c>
      <c r="I4064" s="1">
        <f t="shared" si="701"/>
        <v>-1.0776482982810487</v>
      </c>
      <c r="J4064" s="4">
        <f>B4064+('PV model'!$B$3/15)+(I4064/60)</f>
        <v>2.7053725283619823</v>
      </c>
      <c r="K4064" s="2">
        <f t="shared" si="702"/>
        <v>139.41941207457026</v>
      </c>
      <c r="L4064" s="2">
        <f>DEGREES(ASIN((((COS(RADIANS('PV model'!$B$2))*COS(RADIANS(H4064))*COS(RADIANS(K4064)))+(SIN(RADIANS('PV model'!$B$2))*SIN(RADIANS(H4064)))))))</f>
        <v>-3.826530886014488</v>
      </c>
      <c r="M4064" s="3">
        <f t="shared" si="698"/>
        <v>0</v>
      </c>
      <c r="N4064" s="2">
        <f t="shared" si="703"/>
        <v>36.736452511690608</v>
      </c>
      <c r="O4064" s="2">
        <f>IF('PV model'!$B$2&gt;0, 180-N4064,IF('PV model'!$B$2&lt;0,0-N4064,N4064))</f>
        <v>143.2635474883094</v>
      </c>
      <c r="P4064" s="2">
        <f>ABS(O4064-'PV model'!$B$5)</f>
        <v>61.736452511690601</v>
      </c>
      <c r="Q4064" s="3">
        <f t="shared" si="699"/>
        <v>93.826530886014481</v>
      </c>
      <c r="R4064" s="3">
        <f t="shared" si="704"/>
        <v>0</v>
      </c>
      <c r="S4064" s="3">
        <f t="shared" si="700"/>
        <v>0</v>
      </c>
      <c r="T4064" s="3">
        <f>(0.5*(1-COS(RADIANS(90-$X$3)))*(D4064+E4064)*'PV model'!$B$4)</f>
        <v>0</v>
      </c>
      <c r="U4064" s="3">
        <f t="shared" si="705"/>
        <v>0</v>
      </c>
      <c r="V4064" s="3">
        <f>('PV model'!$B$13*(U4064/1000)*(1-'PV model'!$B$14*((20+C4064)-25))*'PV model'!$B$10)/'PV model'!$B$12</f>
        <v>0</v>
      </c>
    </row>
    <row r="4065" spans="1:22" x14ac:dyDescent="0.2">
      <c r="A4065" s="10">
        <f t="shared" ref="A4065:A4128" si="708">IF(B4065&gt;1,A4064,A4064+1)</f>
        <v>170</v>
      </c>
      <c r="B4065" s="10">
        <f t="shared" si="706"/>
        <v>4</v>
      </c>
      <c r="C4065" s="23">
        <v>11.9</v>
      </c>
      <c r="D4065" s="24">
        <v>0</v>
      </c>
      <c r="E4065" s="24">
        <v>1.764</v>
      </c>
      <c r="F4065" s="48"/>
      <c r="G4065" s="48"/>
      <c r="H4065" s="1">
        <f t="shared" si="707"/>
        <v>23.447245409503662</v>
      </c>
      <c r="I4065" s="1">
        <f t="shared" si="701"/>
        <v>-1.0776482982810487</v>
      </c>
      <c r="J4065" s="4">
        <f>B4065+('PV model'!$B$3/15)+(I4065/60)</f>
        <v>3.7053725283619823</v>
      </c>
      <c r="K4065" s="2">
        <f t="shared" si="702"/>
        <v>124.41941207457026</v>
      </c>
      <c r="L4065" s="2">
        <f>DEGREES(ASIN((((COS(RADIANS('PV model'!$B$2))*COS(RADIANS(H4065))*COS(RADIANS(K4065)))+(SIN(RADIANS('PV model'!$B$2))*SIN(RADIANS(H4065)))))))</f>
        <v>1.9599517219990437</v>
      </c>
      <c r="M4065" s="3">
        <f t="shared" si="698"/>
        <v>1.9599517219990437</v>
      </c>
      <c r="N4065" s="2">
        <f t="shared" si="703"/>
        <v>49.22223886309601</v>
      </c>
      <c r="O4065" s="2">
        <f>IF('PV model'!$B$2&gt;0, 180-N4065,IF('PV model'!$B$2&lt;0,0-N4065,N4065))</f>
        <v>130.77776113690399</v>
      </c>
      <c r="P4065" s="2">
        <f>ABS(O4065-'PV model'!$B$5)</f>
        <v>74.22223886309601</v>
      </c>
      <c r="Q4065" s="3">
        <f t="shared" si="699"/>
        <v>88.040048278000953</v>
      </c>
      <c r="R4065" s="3">
        <f t="shared" si="704"/>
        <v>0</v>
      </c>
      <c r="S4065" s="3">
        <f t="shared" si="700"/>
        <v>1.764</v>
      </c>
      <c r="T4065" s="3">
        <f>(0.5*(1-COS(RADIANS(90-$X$3)))*(D4065+E4065)*'PV model'!$B$4)</f>
        <v>0</v>
      </c>
      <c r="U4065" s="3">
        <f t="shared" si="705"/>
        <v>1.764</v>
      </c>
      <c r="V4065" s="3">
        <f>('PV model'!$B$13*(U4065/1000)*(1-'PV model'!$B$14*((20+C4065)-25))*'PV model'!$B$10)/'PV model'!$B$12</f>
        <v>0.17146274745599999</v>
      </c>
    </row>
    <row r="4066" spans="1:22" x14ac:dyDescent="0.2">
      <c r="A4066" s="10">
        <f t="shared" si="708"/>
        <v>170</v>
      </c>
      <c r="B4066" s="10">
        <f t="shared" si="706"/>
        <v>5</v>
      </c>
      <c r="C4066" s="23">
        <v>12.1</v>
      </c>
      <c r="D4066" s="24">
        <v>0</v>
      </c>
      <c r="E4066" s="24">
        <v>25.578000000000003</v>
      </c>
      <c r="F4066" s="48"/>
      <c r="G4066" s="48"/>
      <c r="H4066" s="1">
        <f t="shared" si="707"/>
        <v>23.447245409503662</v>
      </c>
      <c r="I4066" s="1">
        <f t="shared" si="701"/>
        <v>-1.0776482982810487</v>
      </c>
      <c r="J4066" s="4">
        <f>B4066+('PV model'!$B$3/15)+(I4066/60)</f>
        <v>4.7053725283619832</v>
      </c>
      <c r="K4066" s="2">
        <f t="shared" si="702"/>
        <v>109.41941207457025</v>
      </c>
      <c r="L4066" s="2">
        <f>DEGREES(ASIN((((COS(RADIANS('PV model'!$B$2))*COS(RADIANS(H4066))*COS(RADIANS(K4066)))+(SIN(RADIANS('PV model'!$B$2))*SIN(RADIANS(H4066)))))))</f>
        <v>8.9257577683271485</v>
      </c>
      <c r="M4066" s="3">
        <f t="shared" si="698"/>
        <v>8.9257577683271485</v>
      </c>
      <c r="N4066" s="2">
        <f t="shared" si="703"/>
        <v>61.144631443781236</v>
      </c>
      <c r="O4066" s="2">
        <f>IF('PV model'!$B$2&gt;0, 180-N4066,IF('PV model'!$B$2&lt;0,0-N4066,N4066))</f>
        <v>118.85536855621876</v>
      </c>
      <c r="P4066" s="2">
        <f>ABS(O4066-'PV model'!$B$5)</f>
        <v>86.144631443781236</v>
      </c>
      <c r="Q4066" s="3">
        <f t="shared" si="699"/>
        <v>81.074242231672855</v>
      </c>
      <c r="R4066" s="3">
        <f t="shared" si="704"/>
        <v>0</v>
      </c>
      <c r="S4066" s="3">
        <f t="shared" si="700"/>
        <v>25.578000000000003</v>
      </c>
      <c r="T4066" s="3">
        <f>(0.5*(1-COS(RADIANS(90-$X$3)))*(D4066+E4066)*'PV model'!$B$4)</f>
        <v>0</v>
      </c>
      <c r="U4066" s="3">
        <f t="shared" si="705"/>
        <v>25.578000000000003</v>
      </c>
      <c r="V4066" s="3">
        <f>('PV model'!$B$13*(U4066/1000)*(1-'PV model'!$B$14*((20+C4066)-25))*'PV model'!$B$10)/'PV model'!$B$12</f>
        <v>2.4841644166080004</v>
      </c>
    </row>
    <row r="4067" spans="1:22" x14ac:dyDescent="0.2">
      <c r="A4067" s="10">
        <f t="shared" si="708"/>
        <v>170</v>
      </c>
      <c r="B4067" s="10">
        <f t="shared" si="706"/>
        <v>6</v>
      </c>
      <c r="C4067" s="23">
        <v>13.6</v>
      </c>
      <c r="D4067" s="24">
        <v>186.32670000000002</v>
      </c>
      <c r="E4067" s="24">
        <v>74.087999999999994</v>
      </c>
      <c r="F4067" s="48"/>
      <c r="G4067" s="48"/>
      <c r="H4067" s="1">
        <f t="shared" si="707"/>
        <v>23.447245409503662</v>
      </c>
      <c r="I4067" s="1">
        <f t="shared" si="701"/>
        <v>-1.0776482982810487</v>
      </c>
      <c r="J4067" s="4">
        <f>B4067+('PV model'!$B$3/15)+(I4067/60)</f>
        <v>5.7053725283619832</v>
      </c>
      <c r="K4067" s="2">
        <f t="shared" si="702"/>
        <v>94.419412074570246</v>
      </c>
      <c r="L4067" s="2">
        <f>DEGREES(ASIN((((COS(RADIANS('PV model'!$B$2))*COS(RADIANS(H4067))*COS(RADIANS(K4067)))+(SIN(RADIANS('PV model'!$B$2))*SIN(RADIANS(H4067)))))))</f>
        <v>16.731197774618575</v>
      </c>
      <c r="M4067" s="3">
        <f t="shared" si="698"/>
        <v>16.731197774618575</v>
      </c>
      <c r="N4067" s="2">
        <f t="shared" si="703"/>
        <v>72.772010477820004</v>
      </c>
      <c r="O4067" s="2">
        <f>IF('PV model'!$B$2&gt;0, 180-N4067,IF('PV model'!$B$2&lt;0,0-N4067,N4067))</f>
        <v>107.22798952218</v>
      </c>
      <c r="P4067" s="2">
        <f>ABS(O4067-'PV model'!$B$5)</f>
        <v>97.772010477820004</v>
      </c>
      <c r="Q4067" s="3">
        <f t="shared" si="699"/>
        <v>73.268802225381421</v>
      </c>
      <c r="R4067" s="3">
        <f t="shared" si="704"/>
        <v>186.32670000000005</v>
      </c>
      <c r="S4067" s="3">
        <f t="shared" si="700"/>
        <v>91.886564158961704</v>
      </c>
      <c r="T4067" s="3">
        <f>(0.5*(1-COS(RADIANS(90-$X$3)))*(D4067+E4067)*'PV model'!$B$4)</f>
        <v>0</v>
      </c>
      <c r="U4067" s="3">
        <f t="shared" si="705"/>
        <v>278.21326415896175</v>
      </c>
      <c r="V4067" s="3">
        <f>('PV model'!$B$13*(U4067/1000)*(1-'PV model'!$B$14*((20+C4067)-25))*'PV model'!$B$10)/'PV model'!$B$12</f>
        <v>26.853527078074467</v>
      </c>
    </row>
    <row r="4068" spans="1:22" x14ac:dyDescent="0.2">
      <c r="A4068" s="10">
        <f t="shared" si="708"/>
        <v>170</v>
      </c>
      <c r="B4068" s="10">
        <f t="shared" si="706"/>
        <v>7</v>
      </c>
      <c r="C4068" s="23">
        <v>15.2</v>
      </c>
      <c r="D4068" s="24">
        <v>434.38815</v>
      </c>
      <c r="E4068" s="24">
        <v>103.194</v>
      </c>
      <c r="F4068" s="48"/>
      <c r="G4068" s="48"/>
      <c r="H4068" s="1">
        <f t="shared" si="707"/>
        <v>23.447245409503662</v>
      </c>
      <c r="I4068" s="1">
        <f t="shared" si="701"/>
        <v>-1.0776482982810487</v>
      </c>
      <c r="J4068" s="4">
        <f>B4068+('PV model'!$B$3/15)+(I4068/60)</f>
        <v>6.7053725283619832</v>
      </c>
      <c r="K4068" s="2">
        <f t="shared" si="702"/>
        <v>79.419412074570246</v>
      </c>
      <c r="L4068" s="2">
        <f>DEGREES(ASIN((((COS(RADIANS('PV model'!$B$2))*COS(RADIANS(H4068))*COS(RADIANS(K4068)))+(SIN(RADIANS('PV model'!$B$2))*SIN(RADIANS(H4068)))))))</f>
        <v>25.045527106629542</v>
      </c>
      <c r="M4068" s="3">
        <f t="shared" si="698"/>
        <v>25.045527106629542</v>
      </c>
      <c r="N4068" s="2">
        <f t="shared" si="703"/>
        <v>84.518249493375095</v>
      </c>
      <c r="O4068" s="2">
        <f>IF('PV model'!$B$2&gt;0, 180-N4068,IF('PV model'!$B$2&lt;0,0-N4068,N4068))</f>
        <v>95.481750506624905</v>
      </c>
      <c r="P4068" s="2">
        <f>ABS(O4068-'PV model'!$B$5)</f>
        <v>109.51824949337509</v>
      </c>
      <c r="Q4068" s="3">
        <f t="shared" si="699"/>
        <v>64.95447289337045</v>
      </c>
      <c r="R4068" s="3">
        <f t="shared" si="704"/>
        <v>434.38815000000011</v>
      </c>
      <c r="S4068" s="3">
        <f t="shared" si="700"/>
        <v>136.26479774537748</v>
      </c>
      <c r="T4068" s="3">
        <f>(0.5*(1-COS(RADIANS(90-$X$3)))*(D4068+E4068)*'PV model'!$B$4)</f>
        <v>0</v>
      </c>
      <c r="U4068" s="3">
        <f t="shared" si="705"/>
        <v>570.65294774537756</v>
      </c>
      <c r="V4068" s="3">
        <f>('PV model'!$B$13*(U4068/1000)*(1-'PV model'!$B$14*((20+C4068)-25))*'PV model'!$B$10)/'PV model'!$B$12</f>
        <v>54.715135935437516</v>
      </c>
    </row>
    <row r="4069" spans="1:22" x14ac:dyDescent="0.2">
      <c r="A4069" s="10">
        <f t="shared" si="708"/>
        <v>170</v>
      </c>
      <c r="B4069" s="10">
        <f t="shared" si="706"/>
        <v>8</v>
      </c>
      <c r="C4069" s="23">
        <v>16.5</v>
      </c>
      <c r="D4069" s="24">
        <v>600.51074999999992</v>
      </c>
      <c r="E4069" s="24">
        <v>120.83399999999999</v>
      </c>
      <c r="F4069" s="48"/>
      <c r="G4069" s="48"/>
      <c r="H4069" s="1">
        <f t="shared" si="707"/>
        <v>23.447245409503662</v>
      </c>
      <c r="I4069" s="1">
        <f t="shared" si="701"/>
        <v>-1.0776482982810487</v>
      </c>
      <c r="J4069" s="4">
        <f>B4069+('PV model'!$B$3/15)+(I4069/60)</f>
        <v>7.7053725283619832</v>
      </c>
      <c r="K4069" s="2">
        <f t="shared" si="702"/>
        <v>64.419412074570246</v>
      </c>
      <c r="L4069" s="2">
        <f>DEGREES(ASIN((((COS(RADIANS('PV model'!$B$2))*COS(RADIANS(H4069))*COS(RADIANS(K4069)))+(SIN(RADIANS('PV model'!$B$2))*SIN(RADIANS(H4069)))))))</f>
        <v>33.524408990800701</v>
      </c>
      <c r="M4069" s="3">
        <f t="shared" si="698"/>
        <v>33.524408990800701</v>
      </c>
      <c r="N4069" s="2">
        <f t="shared" si="703"/>
        <v>83.03556646793119</v>
      </c>
      <c r="O4069" s="2">
        <f>IF('PV model'!$B$2&gt;0, 180-N4069,IF('PV model'!$B$2&lt;0,0-N4069,N4069))</f>
        <v>96.96443353206881</v>
      </c>
      <c r="P4069" s="2">
        <f>ABS(O4069-'PV model'!$B$5)</f>
        <v>108.03556646793119</v>
      </c>
      <c r="Q4069" s="3">
        <f t="shared" si="699"/>
        <v>56.475591009199299</v>
      </c>
      <c r="R4069" s="3">
        <f t="shared" si="704"/>
        <v>600.51075000000003</v>
      </c>
      <c r="S4069" s="3">
        <f t="shared" si="700"/>
        <v>165.91605773217839</v>
      </c>
      <c r="T4069" s="3">
        <f>(0.5*(1-COS(RADIANS(90-$X$3)))*(D4069+E4069)*'PV model'!$B$4)</f>
        <v>0</v>
      </c>
      <c r="U4069" s="3">
        <f t="shared" si="705"/>
        <v>766.42680773217842</v>
      </c>
      <c r="V4069" s="3">
        <f>('PV model'!$B$13*(U4069/1000)*(1-'PV model'!$B$14*((20+C4069)-25))*'PV model'!$B$10)/'PV model'!$B$12</f>
        <v>73.087870610666755</v>
      </c>
    </row>
    <row r="4070" spans="1:22" x14ac:dyDescent="0.2">
      <c r="A4070" s="10">
        <f t="shared" si="708"/>
        <v>170</v>
      </c>
      <c r="B4070" s="10">
        <f t="shared" si="706"/>
        <v>9</v>
      </c>
      <c r="C4070" s="23">
        <v>17.5</v>
      </c>
      <c r="D4070" s="24">
        <v>634.18425000000002</v>
      </c>
      <c r="E4070" s="24">
        <v>152.58600000000001</v>
      </c>
      <c r="F4070" s="48"/>
      <c r="G4070" s="48"/>
      <c r="H4070" s="1">
        <f t="shared" si="707"/>
        <v>23.447245409503662</v>
      </c>
      <c r="I4070" s="1">
        <f t="shared" si="701"/>
        <v>-1.0776482982810487</v>
      </c>
      <c r="J4070" s="4">
        <f>B4070+('PV model'!$B$3/15)+(I4070/60)</f>
        <v>8.7053725283619823</v>
      </c>
      <c r="K4070" s="2">
        <f t="shared" si="702"/>
        <v>49.419412074570268</v>
      </c>
      <c r="L4070" s="2">
        <f>DEGREES(ASIN((((COS(RADIANS('PV model'!$B$2))*COS(RADIANS(H4070))*COS(RADIANS(K4070)))+(SIN(RADIANS('PV model'!$B$2))*SIN(RADIANS(H4070)))))))</f>
        <v>41.755688917854087</v>
      </c>
      <c r="M4070" s="3">
        <f t="shared" si="698"/>
        <v>41.755688917854087</v>
      </c>
      <c r="N4070" s="2">
        <f t="shared" si="703"/>
        <v>69.071973064122233</v>
      </c>
      <c r="O4070" s="2">
        <f>IF('PV model'!$B$2&gt;0, 180-N4070,IF('PV model'!$B$2&lt;0,0-N4070,N4070))</f>
        <v>110.92802693587777</v>
      </c>
      <c r="P4070" s="2">
        <f>ABS(O4070-'PV model'!$B$5)</f>
        <v>94.071973064122233</v>
      </c>
      <c r="Q4070" s="3">
        <f t="shared" si="699"/>
        <v>48.244311082145913</v>
      </c>
      <c r="R4070" s="3">
        <f t="shared" si="704"/>
        <v>634.18425000000002</v>
      </c>
      <c r="S4070" s="3">
        <f t="shared" si="700"/>
        <v>210.18169904736484</v>
      </c>
      <c r="T4070" s="3">
        <f>(0.5*(1-COS(RADIANS(90-$X$3)))*(D4070+E4070)*'PV model'!$B$4)</f>
        <v>0</v>
      </c>
      <c r="U4070" s="3">
        <f t="shared" si="705"/>
        <v>844.36594904736489</v>
      </c>
      <c r="V4070" s="3">
        <f>('PV model'!$B$13*(U4070/1000)*(1-'PV model'!$B$14*((20+C4070)-25))*'PV model'!$B$10)/'PV model'!$B$12</f>
        <v>80.18267925343585</v>
      </c>
    </row>
    <row r="4071" spans="1:22" x14ac:dyDescent="0.2">
      <c r="A4071" s="10">
        <f t="shared" si="708"/>
        <v>170</v>
      </c>
      <c r="B4071" s="10">
        <f t="shared" si="706"/>
        <v>10</v>
      </c>
      <c r="C4071" s="23">
        <v>19.2</v>
      </c>
      <c r="D4071" s="24">
        <v>795.81704999999999</v>
      </c>
      <c r="E4071" s="24">
        <v>138.47399999999999</v>
      </c>
      <c r="F4071" s="48"/>
      <c r="G4071" s="48"/>
      <c r="H4071" s="1">
        <f t="shared" si="707"/>
        <v>23.447245409503662</v>
      </c>
      <c r="I4071" s="1">
        <f t="shared" si="701"/>
        <v>-1.0776482982810487</v>
      </c>
      <c r="J4071" s="4">
        <f>B4071+('PV model'!$B$3/15)+(I4071/60)</f>
        <v>9.7053725283619823</v>
      </c>
      <c r="K4071" s="2">
        <f t="shared" si="702"/>
        <v>34.419412074570268</v>
      </c>
      <c r="L4071" s="2">
        <f>DEGREES(ASIN((((COS(RADIANS('PV model'!$B$2))*COS(RADIANS(H4071))*COS(RADIANS(K4071)))+(SIN(RADIANS('PV model'!$B$2))*SIN(RADIANS(H4071)))))))</f>
        <v>49.163877970142522</v>
      </c>
      <c r="M4071" s="3">
        <f t="shared" si="698"/>
        <v>49.163877970142522</v>
      </c>
      <c r="N4071" s="2">
        <f t="shared" si="703"/>
        <v>52.471277918141574</v>
      </c>
      <c r="O4071" s="2">
        <f>IF('PV model'!$B$2&gt;0, 180-N4071,IF('PV model'!$B$2&lt;0,0-N4071,N4071))</f>
        <v>127.52872208185843</v>
      </c>
      <c r="P4071" s="2">
        <f>ABS(O4071-'PV model'!$B$5)</f>
        <v>77.471277918141567</v>
      </c>
      <c r="Q4071" s="3">
        <f t="shared" si="699"/>
        <v>40.836122029857478</v>
      </c>
      <c r="R4071" s="3">
        <f t="shared" si="704"/>
        <v>795.81704999999999</v>
      </c>
      <c r="S4071" s="3">
        <f t="shared" si="700"/>
        <v>187.83801355667507</v>
      </c>
      <c r="T4071" s="3">
        <f>(0.5*(1-COS(RADIANS(90-$X$3)))*(D4071+E4071)*'PV model'!$B$4)</f>
        <v>0</v>
      </c>
      <c r="U4071" s="3">
        <f t="shared" si="705"/>
        <v>983.65506355667503</v>
      </c>
      <c r="V4071" s="3">
        <f>('PV model'!$B$13*(U4071/1000)*(1-'PV model'!$B$14*((20+C4071)-25))*'PV model'!$B$10)/'PV model'!$B$12</f>
        <v>92.741234256427717</v>
      </c>
    </row>
    <row r="4072" spans="1:22" x14ac:dyDescent="0.2">
      <c r="A4072" s="10">
        <f t="shared" si="708"/>
        <v>170</v>
      </c>
      <c r="B4072" s="10">
        <f t="shared" si="706"/>
        <v>11</v>
      </c>
      <c r="C4072" s="23">
        <v>21.3</v>
      </c>
      <c r="D4072" s="24">
        <v>869.89874999999995</v>
      </c>
      <c r="E4072" s="24">
        <v>125.24399999999999</v>
      </c>
      <c r="F4072" s="48"/>
      <c r="G4072" s="48"/>
      <c r="H4072" s="1">
        <f t="shared" si="707"/>
        <v>23.447245409503662</v>
      </c>
      <c r="I4072" s="1">
        <f t="shared" si="701"/>
        <v>-1.0776482982810487</v>
      </c>
      <c r="J4072" s="4">
        <f>B4072+('PV model'!$B$3/15)+(I4072/60)</f>
        <v>10.705372528361982</v>
      </c>
      <c r="K4072" s="2">
        <f t="shared" si="702"/>
        <v>19.419412074570268</v>
      </c>
      <c r="L4072" s="2">
        <f>DEGREES(ASIN((((COS(RADIANS('PV model'!$B$2))*COS(RADIANS(H4072))*COS(RADIANS(K4072)))+(SIN(RADIANS('PV model'!$B$2))*SIN(RADIANS(H4072)))))))</f>
        <v>54.884859682698711</v>
      </c>
      <c r="M4072" s="3">
        <f t="shared" si="698"/>
        <v>54.884859682698711</v>
      </c>
      <c r="N4072" s="2">
        <f t="shared" si="703"/>
        <v>32.024173079296169</v>
      </c>
      <c r="O4072" s="2">
        <f>IF('PV model'!$B$2&gt;0, 180-N4072,IF('PV model'!$B$2&lt;0,0-N4072,N4072))</f>
        <v>147.97582692070384</v>
      </c>
      <c r="P4072" s="2">
        <f>ABS(O4072-'PV model'!$B$5)</f>
        <v>57.024173079296162</v>
      </c>
      <c r="Q4072" s="3">
        <f t="shared" si="699"/>
        <v>35.115140317301289</v>
      </c>
      <c r="R4072" s="3">
        <f t="shared" si="704"/>
        <v>869.89874999999984</v>
      </c>
      <c r="S4072" s="3">
        <f t="shared" si="700"/>
        <v>165.46210020165984</v>
      </c>
      <c r="T4072" s="3">
        <f>(0.5*(1-COS(RADIANS(90-$X$3)))*(D4072+E4072)*'PV model'!$B$4)</f>
        <v>0</v>
      </c>
      <c r="U4072" s="3">
        <f t="shared" si="705"/>
        <v>1035.3608502016596</v>
      </c>
      <c r="V4072" s="3">
        <f>('PV model'!$B$13*(U4072/1000)*(1-'PV model'!$B$14*((20+C4072)-25))*'PV model'!$B$10)/'PV model'!$B$12</f>
        <v>96.746818063940381</v>
      </c>
    </row>
    <row r="4073" spans="1:22" x14ac:dyDescent="0.2">
      <c r="A4073" s="10">
        <f t="shared" si="708"/>
        <v>170</v>
      </c>
      <c r="B4073" s="10">
        <f t="shared" si="706"/>
        <v>12</v>
      </c>
      <c r="C4073" s="23">
        <v>23.9</v>
      </c>
      <c r="D4073" s="24">
        <v>876.63345000000004</v>
      </c>
      <c r="E4073" s="24">
        <v>143.76599999999999</v>
      </c>
      <c r="F4073" s="48"/>
      <c r="G4073" s="48"/>
      <c r="H4073" s="1">
        <f t="shared" si="707"/>
        <v>23.447245409503662</v>
      </c>
      <c r="I4073" s="1">
        <f t="shared" si="701"/>
        <v>-1.0776482982810487</v>
      </c>
      <c r="J4073" s="4">
        <f>B4073+('PV model'!$B$3/15)+(I4073/60)</f>
        <v>11.705372528361982</v>
      </c>
      <c r="K4073" s="2">
        <f t="shared" si="702"/>
        <v>4.4194120745702659</v>
      </c>
      <c r="L4073" s="2">
        <f>DEGREES(ASIN((((COS(RADIANS('PV model'!$B$2))*COS(RADIANS(H4073))*COS(RADIANS(K4073)))+(SIN(RADIANS('PV model'!$B$2))*SIN(RADIANS(H4073)))))))</f>
        <v>57.780825227597084</v>
      </c>
      <c r="M4073" s="3">
        <f t="shared" si="698"/>
        <v>57.780825227597084</v>
      </c>
      <c r="N4073" s="2">
        <f t="shared" si="703"/>
        <v>7.6195437731797657</v>
      </c>
      <c r="O4073" s="2">
        <f>IF('PV model'!$B$2&gt;0, 180-N4073,IF('PV model'!$B$2&lt;0,0-N4073,N4073))</f>
        <v>172.38045622682023</v>
      </c>
      <c r="P4073" s="2">
        <f>ABS(O4073-'PV model'!$B$5)</f>
        <v>32.619543773179771</v>
      </c>
      <c r="Q4073" s="3">
        <f t="shared" si="699"/>
        <v>32.219174772402916</v>
      </c>
      <c r="R4073" s="3">
        <f t="shared" si="704"/>
        <v>876.63345000000004</v>
      </c>
      <c r="S4073" s="3">
        <f t="shared" si="700"/>
        <v>186.60980655793571</v>
      </c>
      <c r="T4073" s="3">
        <f>(0.5*(1-COS(RADIANS(90-$X$3)))*(D4073+E4073)*'PV model'!$B$4)</f>
        <v>0</v>
      </c>
      <c r="U4073" s="3">
        <f t="shared" si="705"/>
        <v>1063.2432565579356</v>
      </c>
      <c r="V4073" s="3">
        <f>('PV model'!$B$13*(U4073/1000)*(1-'PV model'!$B$14*((20+C4073)-25))*'PV model'!$B$10)/'PV model'!$B$12</f>
        <v>98.246892153561078</v>
      </c>
    </row>
    <row r="4074" spans="1:22" x14ac:dyDescent="0.2">
      <c r="A4074" s="10">
        <f t="shared" si="708"/>
        <v>170</v>
      </c>
      <c r="B4074" s="10">
        <f t="shared" si="706"/>
        <v>13</v>
      </c>
      <c r="C4074" s="23">
        <v>25.7</v>
      </c>
      <c r="D4074" s="24">
        <v>593.77605000000005</v>
      </c>
      <c r="E4074" s="24">
        <v>255.78</v>
      </c>
      <c r="F4074" s="48"/>
      <c r="G4074" s="48"/>
      <c r="H4074" s="1">
        <f t="shared" si="707"/>
        <v>23.447245409503662</v>
      </c>
      <c r="I4074" s="1">
        <f t="shared" si="701"/>
        <v>-1.0776482982810487</v>
      </c>
      <c r="J4074" s="4">
        <f>B4074+('PV model'!$B$3/15)+(I4074/60)</f>
        <v>12.705372528361982</v>
      </c>
      <c r="K4074" s="2">
        <f t="shared" si="702"/>
        <v>-10.580587925429734</v>
      </c>
      <c r="L4074" s="2">
        <f>DEGREES(ASIN((((COS(RADIANS('PV model'!$B$2))*COS(RADIANS(H4074))*COS(RADIANS(K4074)))+(SIN(RADIANS('PV model'!$B$2))*SIN(RADIANS(H4074)))))))</f>
        <v>57.005701711746838</v>
      </c>
      <c r="M4074" s="3">
        <f t="shared" si="698"/>
        <v>57.005701711746838</v>
      </c>
      <c r="N4074" s="2">
        <f t="shared" si="703"/>
        <v>-18.019853072761553</v>
      </c>
      <c r="O4074" s="2">
        <f>IF('PV model'!$B$2&gt;0, 180-N4074,IF('PV model'!$B$2&lt;0,0-N4074,N4074))</f>
        <v>198.01985307276155</v>
      </c>
      <c r="P4074" s="2">
        <f>ABS(O4074-'PV model'!$B$5)</f>
        <v>6.9801469272384509</v>
      </c>
      <c r="Q4074" s="3">
        <f t="shared" si="699"/>
        <v>32.994298288253162</v>
      </c>
      <c r="R4074" s="3">
        <f t="shared" si="704"/>
        <v>593.77605000000017</v>
      </c>
      <c r="S4074" s="3">
        <f t="shared" si="700"/>
        <v>327.56665564068601</v>
      </c>
      <c r="T4074" s="3">
        <f>(0.5*(1-COS(RADIANS(90-$X$3)))*(D4074+E4074)*'PV model'!$B$4)</f>
        <v>0</v>
      </c>
      <c r="U4074" s="3">
        <f t="shared" si="705"/>
        <v>921.34270564068618</v>
      </c>
      <c r="V4074" s="3">
        <f>('PV model'!$B$13*(U4074/1000)*(1-'PV model'!$B$14*((20+C4074)-25))*'PV model'!$B$10)/'PV model'!$B$12</f>
        <v>84.471750740179189</v>
      </c>
    </row>
    <row r="4075" spans="1:22" x14ac:dyDescent="0.2">
      <c r="A4075" s="10">
        <f t="shared" si="708"/>
        <v>170</v>
      </c>
      <c r="B4075" s="10">
        <f t="shared" si="706"/>
        <v>14</v>
      </c>
      <c r="C4075" s="23">
        <v>24.8</v>
      </c>
      <c r="D4075" s="24">
        <v>337.85744999999997</v>
      </c>
      <c r="E4075" s="24">
        <v>322.81200000000001</v>
      </c>
      <c r="F4075" s="48"/>
      <c r="G4075" s="48"/>
      <c r="H4075" s="1">
        <f t="shared" si="707"/>
        <v>23.447245409503662</v>
      </c>
      <c r="I4075" s="1">
        <f t="shared" si="701"/>
        <v>-1.0776482982810487</v>
      </c>
      <c r="J4075" s="4">
        <f>B4075+('PV model'!$B$3/15)+(I4075/60)</f>
        <v>13.705372528361982</v>
      </c>
      <c r="K4075" s="2">
        <f t="shared" si="702"/>
        <v>-25.580587925429732</v>
      </c>
      <c r="L4075" s="2">
        <f>DEGREES(ASIN((((COS(RADIANS('PV model'!$B$2))*COS(RADIANS(H4075))*COS(RADIANS(K4075)))+(SIN(RADIANS('PV model'!$B$2))*SIN(RADIANS(H4075)))))))</f>
        <v>52.80896238579281</v>
      </c>
      <c r="M4075" s="3">
        <f t="shared" si="698"/>
        <v>52.80896238579281</v>
      </c>
      <c r="N4075" s="2">
        <f t="shared" si="703"/>
        <v>-40.944230208291387</v>
      </c>
      <c r="O4075" s="2">
        <f>IF('PV model'!$B$2&gt;0, 180-N4075,IF('PV model'!$B$2&lt;0,0-N4075,N4075))</f>
        <v>220.9442302082914</v>
      </c>
      <c r="P4075" s="2">
        <f>ABS(O4075-'PV model'!$B$5)</f>
        <v>15.944230208291401</v>
      </c>
      <c r="Q4075" s="3">
        <f t="shared" si="699"/>
        <v>37.19103761420719</v>
      </c>
      <c r="R4075" s="3">
        <f t="shared" si="704"/>
        <v>337.85744999999997</v>
      </c>
      <c r="S4075" s="3">
        <f t="shared" si="700"/>
        <v>405.33359635410352</v>
      </c>
      <c r="T4075" s="3">
        <f>(0.5*(1-COS(RADIANS(90-$X$3)))*(D4075+E4075)*'PV model'!$B$4)</f>
        <v>0</v>
      </c>
      <c r="U4075" s="3">
        <f t="shared" si="705"/>
        <v>743.19104635410349</v>
      </c>
      <c r="V4075" s="3">
        <f>('PV model'!$B$13*(U4075/1000)*(1-'PV model'!$B$14*((20+C4075)-25))*'PV model'!$B$10)/'PV model'!$B$12</f>
        <v>68.40565833566653</v>
      </c>
    </row>
    <row r="4076" spans="1:22" x14ac:dyDescent="0.2">
      <c r="A4076" s="10">
        <f t="shared" si="708"/>
        <v>170</v>
      </c>
      <c r="B4076" s="10">
        <f t="shared" si="706"/>
        <v>15</v>
      </c>
      <c r="C4076" s="23">
        <v>25.4</v>
      </c>
      <c r="D4076" s="24">
        <v>95.408249999999995</v>
      </c>
      <c r="E4076" s="24">
        <v>314.87400000000002</v>
      </c>
      <c r="F4076" s="48"/>
      <c r="G4076" s="48"/>
      <c r="H4076" s="1">
        <f t="shared" si="707"/>
        <v>23.447245409503662</v>
      </c>
      <c r="I4076" s="1">
        <f t="shared" si="701"/>
        <v>-1.0776482982810487</v>
      </c>
      <c r="J4076" s="4">
        <f>B4076+('PV model'!$B$3/15)+(I4076/60)</f>
        <v>14.705372528361982</v>
      </c>
      <c r="K4076" s="2">
        <f t="shared" si="702"/>
        <v>-40.580587925429732</v>
      </c>
      <c r="L4076" s="2">
        <f>DEGREES(ASIN((((COS(RADIANS('PV model'!$B$2))*COS(RADIANS(H4076))*COS(RADIANS(K4076)))+(SIN(RADIANS('PV model'!$B$2))*SIN(RADIANS(H4076)))))))</f>
        <v>46.268152012464043</v>
      </c>
      <c r="M4076" s="3">
        <f t="shared" si="698"/>
        <v>46.268152012464043</v>
      </c>
      <c r="N4076" s="2">
        <f t="shared" si="703"/>
        <v>-59.691789677187074</v>
      </c>
      <c r="O4076" s="2">
        <f>IF('PV model'!$B$2&gt;0, 180-N4076,IF('PV model'!$B$2&lt;0,0-N4076,N4076))</f>
        <v>239.69178967718707</v>
      </c>
      <c r="P4076" s="2">
        <f>ABS(O4076-'PV model'!$B$5)</f>
        <v>34.691789677187074</v>
      </c>
      <c r="Q4076" s="3">
        <f t="shared" si="699"/>
        <v>43.731847987535957</v>
      </c>
      <c r="R4076" s="3">
        <f t="shared" si="704"/>
        <v>95.40825000000001</v>
      </c>
      <c r="S4076" s="3">
        <f t="shared" si="700"/>
        <v>361.69568776997903</v>
      </c>
      <c r="T4076" s="3">
        <f>(0.5*(1-COS(RADIANS(90-$X$3)))*(D4076+E4076)*'PV model'!$B$4)</f>
        <v>0</v>
      </c>
      <c r="U4076" s="3">
        <f t="shared" si="705"/>
        <v>457.10393776997904</v>
      </c>
      <c r="V4076" s="3">
        <f>('PV model'!$B$13*(U4076/1000)*(1-'PV model'!$B$14*((20+C4076)-25))*'PV model'!$B$10)/'PV model'!$B$12</f>
        <v>41.963633474536955</v>
      </c>
    </row>
    <row r="4077" spans="1:22" x14ac:dyDescent="0.2">
      <c r="A4077" s="10">
        <f t="shared" si="708"/>
        <v>170</v>
      </c>
      <c r="B4077" s="10">
        <f t="shared" si="706"/>
        <v>16</v>
      </c>
      <c r="C4077" s="23">
        <v>25.7</v>
      </c>
      <c r="D4077" s="24">
        <v>283.97985</v>
      </c>
      <c r="E4077" s="24">
        <v>273.42</v>
      </c>
      <c r="F4077" s="48"/>
      <c r="G4077" s="48"/>
      <c r="H4077" s="1">
        <f t="shared" si="707"/>
        <v>23.447245409503662</v>
      </c>
      <c r="I4077" s="1">
        <f t="shared" si="701"/>
        <v>-1.0776482982810487</v>
      </c>
      <c r="J4077" s="4">
        <f>B4077+('PV model'!$B$3/15)+(I4077/60)</f>
        <v>15.705372528361982</v>
      </c>
      <c r="K4077" s="2">
        <f t="shared" si="702"/>
        <v>-55.580587925429732</v>
      </c>
      <c r="L4077" s="2">
        <f>DEGREES(ASIN((((COS(RADIANS('PV model'!$B$2))*COS(RADIANS(H4077))*COS(RADIANS(K4077)))+(SIN(RADIANS('PV model'!$B$2))*SIN(RADIANS(H4077)))))))</f>
        <v>38.436444194922458</v>
      </c>
      <c r="M4077" s="3">
        <f t="shared" si="698"/>
        <v>38.436444194922458</v>
      </c>
      <c r="N4077" s="2">
        <f t="shared" si="703"/>
        <v>-75.055959855222198</v>
      </c>
      <c r="O4077" s="2">
        <f>IF('PV model'!$B$2&gt;0, 180-N4077,IF('PV model'!$B$2&lt;0,0-N4077,N4077))</f>
        <v>255.0559598552222</v>
      </c>
      <c r="P4077" s="2">
        <f>ABS(O4077-'PV model'!$B$5)</f>
        <v>50.055959855222198</v>
      </c>
      <c r="Q4077" s="3">
        <f t="shared" si="699"/>
        <v>51.563555805077542</v>
      </c>
      <c r="R4077" s="3">
        <f t="shared" si="704"/>
        <v>283.97985</v>
      </c>
      <c r="S4077" s="3">
        <f t="shared" si="700"/>
        <v>353.86275580484249</v>
      </c>
      <c r="T4077" s="3">
        <f>(0.5*(1-COS(RADIANS(90-$X$3)))*(D4077+E4077)*'PV model'!$B$4)</f>
        <v>0</v>
      </c>
      <c r="U4077" s="3">
        <f t="shared" si="705"/>
        <v>637.84260580484249</v>
      </c>
      <c r="V4077" s="3">
        <f>('PV model'!$B$13*(U4077/1000)*(1-'PV model'!$B$14*((20+C4077)-25))*'PV model'!$B$10)/'PV model'!$B$12</f>
        <v>58.479522634898387</v>
      </c>
    </row>
    <row r="4078" spans="1:22" x14ac:dyDescent="0.2">
      <c r="A4078" s="10">
        <f t="shared" si="708"/>
        <v>170</v>
      </c>
      <c r="B4078" s="10">
        <f t="shared" si="706"/>
        <v>17</v>
      </c>
      <c r="C4078" s="23">
        <v>24.4</v>
      </c>
      <c r="D4078" s="24">
        <v>161.6328</v>
      </c>
      <c r="E4078" s="24">
        <v>267.24600000000004</v>
      </c>
      <c r="F4078" s="48"/>
      <c r="G4078" s="48"/>
      <c r="H4078" s="1">
        <f t="shared" si="707"/>
        <v>23.447245409503662</v>
      </c>
      <c r="I4078" s="1">
        <f t="shared" si="701"/>
        <v>-1.0776482982810487</v>
      </c>
      <c r="J4078" s="4">
        <f>B4078+('PV model'!$B$3/15)+(I4078/60)</f>
        <v>16.70537252836198</v>
      </c>
      <c r="K4078" s="2">
        <f t="shared" si="702"/>
        <v>-70.580587925429711</v>
      </c>
      <c r="L4078" s="2">
        <f>DEGREES(ASIN((((COS(RADIANS('PV model'!$B$2))*COS(RADIANS(H4078))*COS(RADIANS(K4078)))+(SIN(RADIANS('PV model'!$B$2))*SIN(RADIANS(H4078)))))))</f>
        <v>30.045830210821794</v>
      </c>
      <c r="M4078" s="3">
        <f t="shared" si="698"/>
        <v>30.045830210821794</v>
      </c>
      <c r="N4078" s="2">
        <f t="shared" si="703"/>
        <v>-88.278476194652924</v>
      </c>
      <c r="O4078" s="2">
        <f>IF('PV model'!$B$2&gt;0, 180-N4078,IF('PV model'!$B$2&lt;0,0-N4078,N4078))</f>
        <v>268.27847619465291</v>
      </c>
      <c r="P4078" s="2">
        <f>ABS(O4078-'PV model'!$B$5)</f>
        <v>63.27847619465291</v>
      </c>
      <c r="Q4078" s="3">
        <f t="shared" si="699"/>
        <v>59.954169789178202</v>
      </c>
      <c r="R4078" s="3">
        <f t="shared" si="704"/>
        <v>161.6328</v>
      </c>
      <c r="S4078" s="3">
        <f t="shared" si="700"/>
        <v>325.60174120398636</v>
      </c>
      <c r="T4078" s="3">
        <f>(0.5*(1-COS(RADIANS(90-$X$3)))*(D4078+E4078)*'PV model'!$B$4)</f>
        <v>0</v>
      </c>
      <c r="U4078" s="3">
        <f t="shared" si="705"/>
        <v>487.2345412039864</v>
      </c>
      <c r="V4078" s="3">
        <f>('PV model'!$B$13*(U4078/1000)*(1-'PV model'!$B$14*((20+C4078)-25))*'PV model'!$B$10)/'PV model'!$B$12</f>
        <v>44.924537075023444</v>
      </c>
    </row>
    <row r="4079" spans="1:22" x14ac:dyDescent="0.2">
      <c r="A4079" s="10">
        <f t="shared" si="708"/>
        <v>170</v>
      </c>
      <c r="B4079" s="10">
        <f t="shared" si="706"/>
        <v>18</v>
      </c>
      <c r="C4079" s="23">
        <v>23</v>
      </c>
      <c r="D4079" s="24">
        <v>161.6328</v>
      </c>
      <c r="E4079" s="24">
        <v>185.22</v>
      </c>
      <c r="F4079" s="48"/>
      <c r="G4079" s="48"/>
      <c r="H4079" s="1">
        <f t="shared" si="707"/>
        <v>23.447245409503662</v>
      </c>
      <c r="I4079" s="1">
        <f t="shared" si="701"/>
        <v>-1.0776482982810487</v>
      </c>
      <c r="J4079" s="4">
        <f>B4079+('PV model'!$B$3/15)+(I4079/60)</f>
        <v>17.70537252836198</v>
      </c>
      <c r="K4079" s="2">
        <f t="shared" si="702"/>
        <v>-85.580587925429711</v>
      </c>
      <c r="L4079" s="2">
        <f>DEGREES(ASIN((((COS(RADIANS('PV model'!$B$2))*COS(RADIANS(H4079))*COS(RADIANS(K4079)))+(SIN(RADIANS('PV model'!$B$2))*SIN(RADIANS(H4079)))))))</f>
        <v>21.590172125099599</v>
      </c>
      <c r="M4079" s="3">
        <f t="shared" si="698"/>
        <v>21.590172125099599</v>
      </c>
      <c r="N4079" s="2">
        <f t="shared" si="703"/>
        <v>-79.646295318765553</v>
      </c>
      <c r="O4079" s="2">
        <f>IF('PV model'!$B$2&gt;0, 180-N4079,IF('PV model'!$B$2&lt;0,0-N4079,N4079))</f>
        <v>259.64629531876557</v>
      </c>
      <c r="P4079" s="2">
        <f>ABS(O4079-'PV model'!$B$5)</f>
        <v>54.646295318765567</v>
      </c>
      <c r="Q4079" s="3">
        <f t="shared" si="699"/>
        <v>68.409827874900401</v>
      </c>
      <c r="R4079" s="3">
        <f t="shared" si="704"/>
        <v>161.63280000000003</v>
      </c>
      <c r="S4079" s="3">
        <f t="shared" si="700"/>
        <v>224.85939715866996</v>
      </c>
      <c r="T4079" s="3">
        <f>(0.5*(1-COS(RADIANS(90-$X$3)))*(D4079+E4079)*'PV model'!$B$4)</f>
        <v>0</v>
      </c>
      <c r="U4079" s="3">
        <f t="shared" si="705"/>
        <v>386.49219715867002</v>
      </c>
      <c r="V4079" s="3">
        <f>('PV model'!$B$13*(U4079/1000)*(1-'PV model'!$B$14*((20+C4079)-25))*'PV model'!$B$10)/'PV model'!$B$12</f>
        <v>35.852129305966038</v>
      </c>
    </row>
    <row r="4080" spans="1:22" x14ac:dyDescent="0.2">
      <c r="A4080" s="10">
        <f t="shared" si="708"/>
        <v>170</v>
      </c>
      <c r="B4080" s="10">
        <f t="shared" si="706"/>
        <v>19</v>
      </c>
      <c r="C4080" s="23">
        <v>21.4</v>
      </c>
      <c r="D4080" s="24">
        <v>98.775599999999997</v>
      </c>
      <c r="E4080" s="24">
        <v>120.83399999999999</v>
      </c>
      <c r="F4080" s="48"/>
      <c r="G4080" s="48"/>
      <c r="H4080" s="1">
        <f t="shared" si="707"/>
        <v>23.447245409503662</v>
      </c>
      <c r="I4080" s="1">
        <f t="shared" si="701"/>
        <v>-1.0776482982810487</v>
      </c>
      <c r="J4080" s="4">
        <f>B4080+('PV model'!$B$3/15)+(I4080/60)</f>
        <v>18.70537252836198</v>
      </c>
      <c r="K4080" s="2">
        <f t="shared" si="702"/>
        <v>-100.58058792542971</v>
      </c>
      <c r="L4080" s="2">
        <f>DEGREES(ASIN((((COS(RADIANS('PV model'!$B$2))*COS(RADIANS(H4080))*COS(RADIANS(K4080)))+(SIN(RADIANS('PV model'!$B$2))*SIN(RADIANS(H4080)))))))</f>
        <v>13.444820458937558</v>
      </c>
      <c r="M4080" s="3">
        <f t="shared" si="698"/>
        <v>13.444820458937558</v>
      </c>
      <c r="N4080" s="2">
        <f t="shared" si="703"/>
        <v>-68.008597749148691</v>
      </c>
      <c r="O4080" s="2">
        <f>IF('PV model'!$B$2&gt;0, 180-N4080,IF('PV model'!$B$2&lt;0,0-N4080,N4080))</f>
        <v>248.00859774914869</v>
      </c>
      <c r="P4080" s="2">
        <f>ABS(O4080-'PV model'!$B$5)</f>
        <v>43.008597749148691</v>
      </c>
      <c r="Q4080" s="3">
        <f t="shared" si="699"/>
        <v>76.555179541062444</v>
      </c>
      <c r="R4080" s="3">
        <f t="shared" si="704"/>
        <v>98.775600000000011</v>
      </c>
      <c r="S4080" s="3">
        <f t="shared" si="700"/>
        <v>140.43473019190367</v>
      </c>
      <c r="T4080" s="3">
        <f>(0.5*(1-COS(RADIANS(90-$X$3)))*(D4080+E4080)*'PV model'!$B$4)</f>
        <v>0</v>
      </c>
      <c r="U4080" s="3">
        <f t="shared" si="705"/>
        <v>239.21033019190367</v>
      </c>
      <c r="V4080" s="3">
        <f>('PV model'!$B$13*(U4080/1000)*(1-'PV model'!$B$14*((20+C4080)-25))*'PV model'!$B$10)/'PV model'!$B$12</f>
        <v>22.342872527830224</v>
      </c>
    </row>
    <row r="4081" spans="1:22" x14ac:dyDescent="0.2">
      <c r="A4081" s="10">
        <f t="shared" si="708"/>
        <v>170</v>
      </c>
      <c r="B4081" s="10">
        <f t="shared" si="706"/>
        <v>20</v>
      </c>
      <c r="C4081" s="23">
        <v>22.7</v>
      </c>
      <c r="D4081" s="24">
        <v>0</v>
      </c>
      <c r="E4081" s="24">
        <v>24.696000000000002</v>
      </c>
      <c r="F4081" s="48"/>
      <c r="G4081" s="48"/>
      <c r="H4081" s="1">
        <f t="shared" si="707"/>
        <v>23.447245409503662</v>
      </c>
      <c r="I4081" s="1">
        <f t="shared" si="701"/>
        <v>-1.0776482982810487</v>
      </c>
      <c r="J4081" s="4">
        <f>B4081+('PV model'!$B$3/15)+(I4081/60)</f>
        <v>19.70537252836198</v>
      </c>
      <c r="K4081" s="2">
        <f t="shared" si="702"/>
        <v>-115.58058792542971</v>
      </c>
      <c r="L4081" s="2">
        <f>DEGREES(ASIN((((COS(RADIANS('PV model'!$B$2))*COS(RADIANS(H4081))*COS(RADIANS(K4081)))+(SIN(RADIANS('PV model'!$B$2))*SIN(RADIANS(H4081)))))))</f>
        <v>5.943914216774723</v>
      </c>
      <c r="M4081" s="3">
        <f t="shared" si="698"/>
        <v>5.943914216774723</v>
      </c>
      <c r="N4081" s="2">
        <f t="shared" si="703"/>
        <v>-56.301899267523218</v>
      </c>
      <c r="O4081" s="2">
        <f>IF('PV model'!$B$2&gt;0, 180-N4081,IF('PV model'!$B$2&lt;0,0-N4081,N4081))</f>
        <v>236.30189926752323</v>
      </c>
      <c r="P4081" s="2">
        <f>ABS(O4081-'PV model'!$B$5)</f>
        <v>31.301899267523225</v>
      </c>
      <c r="Q4081" s="3">
        <f t="shared" si="699"/>
        <v>84.056085783225285</v>
      </c>
      <c r="R4081" s="3">
        <f t="shared" si="704"/>
        <v>0</v>
      </c>
      <c r="S4081" s="3">
        <f t="shared" si="700"/>
        <v>24.696000000000002</v>
      </c>
      <c r="T4081" s="3">
        <f>(0.5*(1-COS(RADIANS(90-$X$3)))*(D4081+E4081)*'PV model'!$B$4)</f>
        <v>0</v>
      </c>
      <c r="U4081" s="3">
        <f t="shared" si="705"/>
        <v>24.696000000000002</v>
      </c>
      <c r="V4081" s="3">
        <f>('PV model'!$B$13*(U4081/1000)*(1-'PV model'!$B$14*((20+C4081)-25))*'PV model'!$B$10)/'PV model'!$B$12</f>
        <v>2.2938344190720001</v>
      </c>
    </row>
    <row r="4082" spans="1:22" x14ac:dyDescent="0.2">
      <c r="A4082" s="10">
        <f t="shared" si="708"/>
        <v>170</v>
      </c>
      <c r="B4082" s="10">
        <f t="shared" si="706"/>
        <v>21</v>
      </c>
      <c r="C4082" s="23">
        <v>20.7</v>
      </c>
      <c r="D4082" s="24">
        <v>0</v>
      </c>
      <c r="E4082" s="24">
        <v>12.348000000000001</v>
      </c>
      <c r="F4082" s="48"/>
      <c r="G4082" s="48"/>
      <c r="H4082" s="1">
        <f t="shared" si="707"/>
        <v>23.447245409503662</v>
      </c>
      <c r="I4082" s="1">
        <f t="shared" si="701"/>
        <v>-1.0776482982810487</v>
      </c>
      <c r="J4082" s="4">
        <f>B4082+('PV model'!$B$3/15)+(I4082/60)</f>
        <v>20.70537252836198</v>
      </c>
      <c r="K4082" s="2">
        <f t="shared" si="702"/>
        <v>-130.58058792542971</v>
      </c>
      <c r="L4082" s="2">
        <f>DEGREES(ASIN((((COS(RADIANS('PV model'!$B$2))*COS(RADIANS(H4082))*COS(RADIANS(K4082)))+(SIN(RADIANS('PV model'!$B$2))*SIN(RADIANS(H4082)))))))</f>
        <v>-0.57919341155213777</v>
      </c>
      <c r="M4082" s="3">
        <f t="shared" si="698"/>
        <v>0</v>
      </c>
      <c r="N4082" s="2">
        <f t="shared" si="703"/>
        <v>-44.171923302890441</v>
      </c>
      <c r="O4082" s="2">
        <f>IF('PV model'!$B$2&gt;0, 180-N4082,IF('PV model'!$B$2&lt;0,0-N4082,N4082))</f>
        <v>224.17192330289043</v>
      </c>
      <c r="P4082" s="2">
        <f>ABS(O4082-'PV model'!$B$5)</f>
        <v>19.171923302890434</v>
      </c>
      <c r="Q4082" s="3">
        <f t="shared" si="699"/>
        <v>90.57919341155214</v>
      </c>
      <c r="R4082" s="3">
        <f t="shared" si="704"/>
        <v>0</v>
      </c>
      <c r="S4082" s="3">
        <f t="shared" si="700"/>
        <v>12.348000000000001</v>
      </c>
      <c r="T4082" s="3">
        <f>(0.5*(1-COS(RADIANS(90-$X$3)))*(D4082+E4082)*'PV model'!$B$4)</f>
        <v>0</v>
      </c>
      <c r="U4082" s="3">
        <f t="shared" si="705"/>
        <v>12.348000000000001</v>
      </c>
      <c r="V4082" s="3">
        <f>('PV model'!$B$13*(U4082/1000)*(1-'PV model'!$B$14*((20+C4082)-25))*'PV model'!$B$10)/'PV model'!$B$12</f>
        <v>1.156791658176</v>
      </c>
    </row>
    <row r="4083" spans="1:22" x14ac:dyDescent="0.2">
      <c r="A4083" s="10">
        <f t="shared" si="708"/>
        <v>170</v>
      </c>
      <c r="B4083" s="10">
        <f t="shared" si="706"/>
        <v>22</v>
      </c>
      <c r="C4083" s="23">
        <v>19.100000000000001</v>
      </c>
      <c r="D4083" s="24">
        <v>0</v>
      </c>
      <c r="E4083" s="24">
        <v>0</v>
      </c>
      <c r="F4083" s="48"/>
      <c r="G4083" s="48"/>
      <c r="H4083" s="1">
        <f t="shared" si="707"/>
        <v>23.447245409503662</v>
      </c>
      <c r="I4083" s="1">
        <f t="shared" si="701"/>
        <v>-1.0776482982810487</v>
      </c>
      <c r="J4083" s="4">
        <f>B4083+('PV model'!$B$3/15)+(I4083/60)</f>
        <v>21.70537252836198</v>
      </c>
      <c r="K4083" s="2">
        <f t="shared" si="702"/>
        <v>-145.58058792542971</v>
      </c>
      <c r="L4083" s="2">
        <f>DEGREES(ASIN((((COS(RADIANS('PV model'!$B$2))*COS(RADIANS(H4083))*COS(RADIANS(K4083)))+(SIN(RADIANS('PV model'!$B$2))*SIN(RADIANS(H4083)))))))</f>
        <v>-5.7815471764322908</v>
      </c>
      <c r="M4083" s="3">
        <f t="shared" si="698"/>
        <v>0</v>
      </c>
      <c r="N4083" s="2">
        <f t="shared" si="703"/>
        <v>-31.41436970927208</v>
      </c>
      <c r="O4083" s="2">
        <f>IF('PV model'!$B$2&gt;0, 180-N4083,IF('PV model'!$B$2&lt;0,0-N4083,N4083))</f>
        <v>211.41436970927208</v>
      </c>
      <c r="P4083" s="2">
        <f>ABS(O4083-'PV model'!$B$5)</f>
        <v>6.4143697092720799</v>
      </c>
      <c r="Q4083" s="3">
        <f t="shared" si="699"/>
        <v>95.781547176432298</v>
      </c>
      <c r="R4083" s="3">
        <f t="shared" si="704"/>
        <v>0</v>
      </c>
      <c r="S4083" s="3">
        <f t="shared" si="700"/>
        <v>0</v>
      </c>
      <c r="T4083" s="3">
        <f>(0.5*(1-COS(RADIANS(90-$X$3)))*(D4083+E4083)*'PV model'!$B$4)</f>
        <v>0</v>
      </c>
      <c r="U4083" s="3">
        <f t="shared" si="705"/>
        <v>0</v>
      </c>
      <c r="V4083" s="3">
        <f>('PV model'!$B$13*(U4083/1000)*(1-'PV model'!$B$14*((20+C4083)-25))*'PV model'!$B$10)/'PV model'!$B$12</f>
        <v>0</v>
      </c>
    </row>
    <row r="4084" spans="1:22" x14ac:dyDescent="0.2">
      <c r="A4084" s="10">
        <f t="shared" si="708"/>
        <v>170</v>
      </c>
      <c r="B4084" s="10">
        <f t="shared" si="706"/>
        <v>23</v>
      </c>
      <c r="C4084" s="23">
        <v>17.5</v>
      </c>
      <c r="D4084" s="24">
        <v>0</v>
      </c>
      <c r="E4084" s="24">
        <v>0</v>
      </c>
      <c r="F4084" s="48"/>
      <c r="G4084" s="48"/>
      <c r="H4084" s="1">
        <f t="shared" si="707"/>
        <v>23.447245409503662</v>
      </c>
      <c r="I4084" s="1">
        <f t="shared" si="701"/>
        <v>-1.0776482982810487</v>
      </c>
      <c r="J4084" s="4">
        <f>B4084+('PV model'!$B$3/15)+(I4084/60)</f>
        <v>22.70537252836198</v>
      </c>
      <c r="K4084" s="2">
        <f t="shared" si="702"/>
        <v>-160.58058792542971</v>
      </c>
      <c r="L4084" s="2">
        <f>DEGREES(ASIN((((COS(RADIANS('PV model'!$B$2))*COS(RADIANS(H4084))*COS(RADIANS(K4084)))+(SIN(RADIANS('PV model'!$B$2))*SIN(RADIANS(H4084)))))))</f>
        <v>-9.3317506391485523</v>
      </c>
      <c r="M4084" s="3">
        <f t="shared" si="698"/>
        <v>0</v>
      </c>
      <c r="N4084" s="2">
        <f t="shared" si="703"/>
        <v>-18.006058341239303</v>
      </c>
      <c r="O4084" s="2">
        <f>IF('PV model'!$B$2&gt;0, 180-N4084,IF('PV model'!$B$2&lt;0,0-N4084,N4084))</f>
        <v>198.00605834123931</v>
      </c>
      <c r="P4084" s="2">
        <f>ABS(O4084-'PV model'!$B$5)</f>
        <v>6.99394165876069</v>
      </c>
      <c r="Q4084" s="3">
        <f t="shared" si="699"/>
        <v>99.331750639148552</v>
      </c>
      <c r="R4084" s="3">
        <f t="shared" si="704"/>
        <v>0</v>
      </c>
      <c r="S4084" s="3">
        <f t="shared" si="700"/>
        <v>0</v>
      </c>
      <c r="T4084" s="3">
        <f>(0.5*(1-COS(RADIANS(90-$X$3)))*(D4084+E4084)*'PV model'!$B$4)</f>
        <v>0</v>
      </c>
      <c r="U4084" s="3">
        <f t="shared" si="705"/>
        <v>0</v>
      </c>
      <c r="V4084" s="3">
        <f>('PV model'!$B$13*(U4084/1000)*(1-'PV model'!$B$14*((20+C4084)-25))*'PV model'!$B$10)/'PV model'!$B$12</f>
        <v>0</v>
      </c>
    </row>
    <row r="4085" spans="1:22" x14ac:dyDescent="0.2">
      <c r="A4085" s="10">
        <f t="shared" si="708"/>
        <v>170</v>
      </c>
      <c r="B4085" s="10">
        <f t="shared" si="706"/>
        <v>24</v>
      </c>
      <c r="C4085" s="23">
        <v>16.2</v>
      </c>
      <c r="D4085" s="24">
        <v>0</v>
      </c>
      <c r="E4085" s="24">
        <v>0</v>
      </c>
      <c r="F4085" s="48"/>
      <c r="G4085" s="48"/>
      <c r="H4085" s="1">
        <f t="shared" si="707"/>
        <v>23.447245409503662</v>
      </c>
      <c r="I4085" s="1">
        <f t="shared" si="701"/>
        <v>-1.0776482982810487</v>
      </c>
      <c r="J4085" s="4">
        <f>B4085+('PV model'!$B$3/15)+(I4085/60)</f>
        <v>23.70537252836198</v>
      </c>
      <c r="K4085" s="2">
        <f t="shared" si="702"/>
        <v>-175.58058792542971</v>
      </c>
      <c r="L4085" s="2">
        <f>DEGREES(ASIN((((COS(RADIANS('PV model'!$B$2))*COS(RADIANS(H4085))*COS(RADIANS(K4085)))+(SIN(RADIANS('PV model'!$B$2))*SIN(RADIANS(H4085)))))))</f>
        <v>-10.962571469144354</v>
      </c>
      <c r="M4085" s="3">
        <f t="shared" si="698"/>
        <v>0</v>
      </c>
      <c r="N4085" s="2">
        <f t="shared" si="703"/>
        <v>-4.1293301788710259</v>
      </c>
      <c r="O4085" s="2">
        <f>IF('PV model'!$B$2&gt;0, 180-N4085,IF('PV model'!$B$2&lt;0,0-N4085,N4085))</f>
        <v>184.12933017887102</v>
      </c>
      <c r="P4085" s="2">
        <f>ABS(O4085-'PV model'!$B$5)</f>
        <v>20.870669821128985</v>
      </c>
      <c r="Q4085" s="3">
        <f t="shared" si="699"/>
        <v>100.96257146914435</v>
      </c>
      <c r="R4085" s="3">
        <f t="shared" si="704"/>
        <v>0</v>
      </c>
      <c r="S4085" s="3">
        <f t="shared" si="700"/>
        <v>0</v>
      </c>
      <c r="T4085" s="3">
        <f>(0.5*(1-COS(RADIANS(90-$X$3)))*(D4085+E4085)*'PV model'!$B$4)</f>
        <v>0</v>
      </c>
      <c r="U4085" s="3">
        <f t="shared" si="705"/>
        <v>0</v>
      </c>
      <c r="V4085" s="3">
        <f>('PV model'!$B$13*(U4085/1000)*(1-'PV model'!$B$14*((20+C4085)-25))*'PV model'!$B$10)/'PV model'!$B$12</f>
        <v>0</v>
      </c>
    </row>
    <row r="4086" spans="1:22" x14ac:dyDescent="0.2">
      <c r="A4086" s="10">
        <f t="shared" si="708"/>
        <v>171</v>
      </c>
      <c r="B4086" s="10">
        <f t="shared" si="706"/>
        <v>1</v>
      </c>
      <c r="C4086" s="23">
        <v>15.2</v>
      </c>
      <c r="D4086" s="24">
        <v>0</v>
      </c>
      <c r="E4086" s="24">
        <v>0</v>
      </c>
      <c r="F4086" s="48"/>
      <c r="G4086" s="48"/>
      <c r="H4086" s="1">
        <f t="shared" si="707"/>
        <v>23.459480993957637</v>
      </c>
      <c r="I4086" s="1">
        <f t="shared" si="701"/>
        <v>-1.2886504732765978</v>
      </c>
      <c r="J4086" s="4">
        <f>B4086+('PV model'!$B$3/15)+(I4086/60)</f>
        <v>0.70185582544539005</v>
      </c>
      <c r="K4086" s="2">
        <f t="shared" si="702"/>
        <v>169.47216261831915</v>
      </c>
      <c r="L4086" s="2">
        <f>DEGREES(ASIN((((COS(RADIANS('PV model'!$B$2))*COS(RADIANS(H4086))*COS(RADIANS(K4086)))+(SIN(RADIANS('PV model'!$B$2))*SIN(RADIANS(H4086)))))))</f>
        <v>-10.530361149725882</v>
      </c>
      <c r="M4086" s="3">
        <f t="shared" si="698"/>
        <v>0</v>
      </c>
      <c r="N4086" s="2">
        <f t="shared" si="703"/>
        <v>9.8158273501266411</v>
      </c>
      <c r="O4086" s="2">
        <f>IF('PV model'!$B$2&gt;0, 180-N4086,IF('PV model'!$B$2&lt;0,0-N4086,N4086))</f>
        <v>170.18417264987335</v>
      </c>
      <c r="P4086" s="2">
        <f>ABS(O4086-'PV model'!$B$5)</f>
        <v>34.815827350126654</v>
      </c>
      <c r="Q4086" s="3">
        <f t="shared" si="699"/>
        <v>100.53036114972588</v>
      </c>
      <c r="R4086" s="3">
        <f t="shared" si="704"/>
        <v>0</v>
      </c>
      <c r="S4086" s="3">
        <f t="shared" si="700"/>
        <v>0</v>
      </c>
      <c r="T4086" s="3">
        <f>(0.5*(1-COS(RADIANS(90-$X$3)))*(D4086+E4086)*'PV model'!$B$4)</f>
        <v>0</v>
      </c>
      <c r="U4086" s="3">
        <f t="shared" si="705"/>
        <v>0</v>
      </c>
      <c r="V4086" s="3">
        <f>('PV model'!$B$13*(U4086/1000)*(1-'PV model'!$B$14*((20+C4086)-25))*'PV model'!$B$10)/'PV model'!$B$12</f>
        <v>0</v>
      </c>
    </row>
    <row r="4087" spans="1:22" x14ac:dyDescent="0.2">
      <c r="A4087" s="10">
        <f t="shared" si="708"/>
        <v>171</v>
      </c>
      <c r="B4087" s="10">
        <f t="shared" si="706"/>
        <v>2</v>
      </c>
      <c r="C4087" s="23">
        <v>15</v>
      </c>
      <c r="D4087" s="24">
        <v>0</v>
      </c>
      <c r="E4087" s="24">
        <v>0</v>
      </c>
      <c r="F4087" s="48"/>
      <c r="G4087" s="48"/>
      <c r="H4087" s="1">
        <f t="shared" si="707"/>
        <v>23.459480993957637</v>
      </c>
      <c r="I4087" s="1">
        <f t="shared" si="701"/>
        <v>-1.2886504732765978</v>
      </c>
      <c r="J4087" s="4">
        <f>B4087+('PV model'!$B$3/15)+(I4087/60)</f>
        <v>1.7018558254453902</v>
      </c>
      <c r="K4087" s="2">
        <f t="shared" si="702"/>
        <v>154.47216261831915</v>
      </c>
      <c r="L4087" s="2">
        <f>DEGREES(ASIN((((COS(RADIANS('PV model'!$B$2))*COS(RADIANS(H4087))*COS(RADIANS(K4087)))+(SIN(RADIANS('PV model'!$B$2))*SIN(RADIANS(H4087)))))))</f>
        <v>-8.0929190931588604</v>
      </c>
      <c r="M4087" s="3">
        <f t="shared" si="698"/>
        <v>0</v>
      </c>
      <c r="N4087" s="2">
        <f t="shared" si="703"/>
        <v>23.534720418452039</v>
      </c>
      <c r="O4087" s="2">
        <f>IF('PV model'!$B$2&gt;0, 180-N4087,IF('PV model'!$B$2&lt;0,0-N4087,N4087))</f>
        <v>156.46527958154797</v>
      </c>
      <c r="P4087" s="2">
        <f>ABS(O4087-'PV model'!$B$5)</f>
        <v>48.534720418452025</v>
      </c>
      <c r="Q4087" s="3">
        <f t="shared" si="699"/>
        <v>98.092919093158855</v>
      </c>
      <c r="R4087" s="3">
        <f t="shared" si="704"/>
        <v>0</v>
      </c>
      <c r="S4087" s="3">
        <f t="shared" si="700"/>
        <v>0</v>
      </c>
      <c r="T4087" s="3">
        <f>(0.5*(1-COS(RADIANS(90-$X$3)))*(D4087+E4087)*'PV model'!$B$4)</f>
        <v>0</v>
      </c>
      <c r="U4087" s="3">
        <f t="shared" si="705"/>
        <v>0</v>
      </c>
      <c r="V4087" s="3">
        <f>('PV model'!$B$13*(U4087/1000)*(1-'PV model'!$B$14*((20+C4087)-25))*'PV model'!$B$10)/'PV model'!$B$12</f>
        <v>0</v>
      </c>
    </row>
    <row r="4088" spans="1:22" x14ac:dyDescent="0.2">
      <c r="A4088" s="10">
        <f t="shared" si="708"/>
        <v>171</v>
      </c>
      <c r="B4088" s="10">
        <f t="shared" si="706"/>
        <v>3</v>
      </c>
      <c r="C4088" s="23">
        <v>14.9</v>
      </c>
      <c r="D4088" s="24">
        <v>0</v>
      </c>
      <c r="E4088" s="24">
        <v>0</v>
      </c>
      <c r="F4088" s="48"/>
      <c r="G4088" s="48"/>
      <c r="H4088" s="1">
        <f t="shared" si="707"/>
        <v>23.459480993957637</v>
      </c>
      <c r="I4088" s="1">
        <f t="shared" si="701"/>
        <v>-1.2886504732765978</v>
      </c>
      <c r="J4088" s="4">
        <f>B4088+('PV model'!$B$3/15)+(I4088/60)</f>
        <v>2.7018558254453899</v>
      </c>
      <c r="K4088" s="2">
        <f t="shared" si="702"/>
        <v>139.47216261831915</v>
      </c>
      <c r="L4088" s="2">
        <f>DEGREES(ASIN((((COS(RADIANS('PV model'!$B$2))*COS(RADIANS(H4088))*COS(RADIANS(K4088)))+(SIN(RADIANS('PV model'!$B$2))*SIN(RADIANS(H4088)))))))</f>
        <v>-3.8330200336126654</v>
      </c>
      <c r="M4088" s="3">
        <f t="shared" si="698"/>
        <v>0</v>
      </c>
      <c r="N4088" s="2">
        <f t="shared" si="703"/>
        <v>36.686849959627367</v>
      </c>
      <c r="O4088" s="2">
        <f>IF('PV model'!$B$2&gt;0, 180-N4088,IF('PV model'!$B$2&lt;0,0-N4088,N4088))</f>
        <v>143.31315004037265</v>
      </c>
      <c r="P4088" s="2">
        <f>ABS(O4088-'PV model'!$B$5)</f>
        <v>61.686849959627352</v>
      </c>
      <c r="Q4088" s="3">
        <f t="shared" si="699"/>
        <v>93.833020033612655</v>
      </c>
      <c r="R4088" s="3">
        <f t="shared" si="704"/>
        <v>0</v>
      </c>
      <c r="S4088" s="3">
        <f t="shared" si="700"/>
        <v>0</v>
      </c>
      <c r="T4088" s="3">
        <f>(0.5*(1-COS(RADIANS(90-$X$3)))*(D4088+E4088)*'PV model'!$B$4)</f>
        <v>0</v>
      </c>
      <c r="U4088" s="3">
        <f t="shared" si="705"/>
        <v>0</v>
      </c>
      <c r="V4088" s="3">
        <f>('PV model'!$B$13*(U4088/1000)*(1-'PV model'!$B$14*((20+C4088)-25))*'PV model'!$B$10)/'PV model'!$B$12</f>
        <v>0</v>
      </c>
    </row>
    <row r="4089" spans="1:22" x14ac:dyDescent="0.2">
      <c r="A4089" s="10">
        <f t="shared" si="708"/>
        <v>171</v>
      </c>
      <c r="B4089" s="10">
        <f t="shared" si="706"/>
        <v>4</v>
      </c>
      <c r="C4089" s="23">
        <v>14.4</v>
      </c>
      <c r="D4089" s="24">
        <v>0</v>
      </c>
      <c r="E4089" s="24">
        <v>1.764</v>
      </c>
      <c r="F4089" s="48"/>
      <c r="G4089" s="48"/>
      <c r="H4089" s="1">
        <f t="shared" si="707"/>
        <v>23.459480993957637</v>
      </c>
      <c r="I4089" s="1">
        <f t="shared" si="701"/>
        <v>-1.2886504732765978</v>
      </c>
      <c r="J4089" s="4">
        <f>B4089+('PV model'!$B$3/15)+(I4089/60)</f>
        <v>3.7018558254453899</v>
      </c>
      <c r="K4089" s="2">
        <f t="shared" si="702"/>
        <v>124.47216261831915</v>
      </c>
      <c r="L4089" s="2">
        <f>DEGREES(ASIN((((COS(RADIANS('PV model'!$B$2))*COS(RADIANS(H4089))*COS(RADIANS(K4089)))+(SIN(RADIANS('PV model'!$B$2))*SIN(RADIANS(H4089)))))))</f>
        <v>1.9481517783771698</v>
      </c>
      <c r="M4089" s="3">
        <f t="shared" si="698"/>
        <v>1.9481517783771698</v>
      </c>
      <c r="N4089" s="2">
        <f t="shared" si="703"/>
        <v>49.173710054836718</v>
      </c>
      <c r="O4089" s="2">
        <f>IF('PV model'!$B$2&gt;0, 180-N4089,IF('PV model'!$B$2&lt;0,0-N4089,N4089))</f>
        <v>130.8262899451633</v>
      </c>
      <c r="P4089" s="2">
        <f>ABS(O4089-'PV model'!$B$5)</f>
        <v>74.173710054836704</v>
      </c>
      <c r="Q4089" s="3">
        <f t="shared" si="699"/>
        <v>88.051848221622834</v>
      </c>
      <c r="R4089" s="3">
        <f t="shared" si="704"/>
        <v>0</v>
      </c>
      <c r="S4089" s="3">
        <f t="shared" si="700"/>
        <v>1.764</v>
      </c>
      <c r="T4089" s="3">
        <f>(0.5*(1-COS(RADIANS(90-$X$3)))*(D4089+E4089)*'PV model'!$B$4)</f>
        <v>0</v>
      </c>
      <c r="U4089" s="3">
        <f t="shared" si="705"/>
        <v>1.764</v>
      </c>
      <c r="V4089" s="3">
        <f>('PV model'!$B$13*(U4089/1000)*(1-'PV model'!$B$14*((20+C4089)-25))*'PV model'!$B$10)/'PV model'!$B$12</f>
        <v>0.16969945305599998</v>
      </c>
    </row>
    <row r="4090" spans="1:22" x14ac:dyDescent="0.2">
      <c r="A4090" s="10">
        <f t="shared" si="708"/>
        <v>171</v>
      </c>
      <c r="B4090" s="10">
        <f t="shared" si="706"/>
        <v>5</v>
      </c>
      <c r="C4090" s="23">
        <v>14.4</v>
      </c>
      <c r="D4090" s="24">
        <v>0</v>
      </c>
      <c r="E4090" s="24">
        <v>18.521999999999998</v>
      </c>
      <c r="F4090" s="48"/>
      <c r="G4090" s="48"/>
      <c r="H4090" s="1">
        <f t="shared" si="707"/>
        <v>23.459480993957637</v>
      </c>
      <c r="I4090" s="1">
        <f t="shared" si="701"/>
        <v>-1.2886504732765978</v>
      </c>
      <c r="J4090" s="4">
        <f>B4090+('PV model'!$B$3/15)+(I4090/60)</f>
        <v>4.7018558254453904</v>
      </c>
      <c r="K4090" s="2">
        <f t="shared" si="702"/>
        <v>109.47216261831915</v>
      </c>
      <c r="L4090" s="2">
        <f>DEGREES(ASIN((((COS(RADIANS('PV model'!$B$2))*COS(RADIANS(H4090))*COS(RADIANS(K4090)))+(SIN(RADIANS('PV model'!$B$2))*SIN(RADIANS(H4090)))))))</f>
        <v>8.9098885207715917</v>
      </c>
      <c r="M4090" s="3">
        <f t="shared" si="698"/>
        <v>8.9098885207715917</v>
      </c>
      <c r="N4090" s="2">
        <f t="shared" si="703"/>
        <v>61.096726753699464</v>
      </c>
      <c r="O4090" s="2">
        <f>IF('PV model'!$B$2&gt;0, 180-N4090,IF('PV model'!$B$2&lt;0,0-N4090,N4090))</f>
        <v>118.90327324630053</v>
      </c>
      <c r="P4090" s="2">
        <f>ABS(O4090-'PV model'!$B$5)</f>
        <v>86.096726753699471</v>
      </c>
      <c r="Q4090" s="3">
        <f t="shared" si="699"/>
        <v>81.090111479228412</v>
      </c>
      <c r="R4090" s="3">
        <f t="shared" si="704"/>
        <v>0</v>
      </c>
      <c r="S4090" s="3">
        <f t="shared" si="700"/>
        <v>18.521999999999998</v>
      </c>
      <c r="T4090" s="3">
        <f>(0.5*(1-COS(RADIANS(90-$X$3)))*(D4090+E4090)*'PV model'!$B$4)</f>
        <v>0</v>
      </c>
      <c r="U4090" s="3">
        <f t="shared" si="705"/>
        <v>18.521999999999998</v>
      </c>
      <c r="V4090" s="3">
        <f>('PV model'!$B$13*(U4090/1000)*(1-'PV model'!$B$14*((20+C4090)-25))*'PV model'!$B$10)/'PV model'!$B$12</f>
        <v>1.7818442570879995</v>
      </c>
    </row>
    <row r="4091" spans="1:22" x14ac:dyDescent="0.2">
      <c r="A4091" s="10">
        <f t="shared" si="708"/>
        <v>171</v>
      </c>
      <c r="B4091" s="10">
        <f t="shared" si="706"/>
        <v>6</v>
      </c>
      <c r="C4091" s="23">
        <v>14.7</v>
      </c>
      <c r="D4091" s="24">
        <v>0</v>
      </c>
      <c r="E4091" s="24">
        <v>65.268000000000001</v>
      </c>
      <c r="F4091" s="48"/>
      <c r="G4091" s="48"/>
      <c r="H4091" s="1">
        <f t="shared" si="707"/>
        <v>23.459480993957637</v>
      </c>
      <c r="I4091" s="1">
        <f t="shared" si="701"/>
        <v>-1.2886504732765978</v>
      </c>
      <c r="J4091" s="4">
        <f>B4091+('PV model'!$B$3/15)+(I4091/60)</f>
        <v>5.7018558254453904</v>
      </c>
      <c r="K4091" s="2">
        <f t="shared" si="702"/>
        <v>94.472162618319146</v>
      </c>
      <c r="L4091" s="2">
        <f>DEGREES(ASIN((((COS(RADIANS('PV model'!$B$2))*COS(RADIANS(H4091))*COS(RADIANS(K4091)))+(SIN(RADIANS('PV model'!$B$2))*SIN(RADIANS(H4091)))))))</f>
        <v>16.712546100515645</v>
      </c>
      <c r="M4091" s="3">
        <f t="shared" si="698"/>
        <v>16.712546100515645</v>
      </c>
      <c r="N4091" s="2">
        <f t="shared" si="703"/>
        <v>72.723666456111673</v>
      </c>
      <c r="O4091" s="2">
        <f>IF('PV model'!$B$2&gt;0, 180-N4091,IF('PV model'!$B$2&lt;0,0-N4091,N4091))</f>
        <v>107.27633354388833</v>
      </c>
      <c r="P4091" s="2">
        <f>ABS(O4091-'PV model'!$B$5)</f>
        <v>97.723666456111673</v>
      </c>
      <c r="Q4091" s="3">
        <f t="shared" si="699"/>
        <v>73.287453899484348</v>
      </c>
      <c r="R4091" s="3">
        <f t="shared" si="704"/>
        <v>0</v>
      </c>
      <c r="S4091" s="3">
        <f t="shared" si="700"/>
        <v>65.268000000000001</v>
      </c>
      <c r="T4091" s="3">
        <f>(0.5*(1-COS(RADIANS(90-$X$3)))*(D4091+E4091)*'PV model'!$B$4)</f>
        <v>0</v>
      </c>
      <c r="U4091" s="3">
        <f t="shared" si="705"/>
        <v>65.268000000000001</v>
      </c>
      <c r="V4091" s="3">
        <f>('PV model'!$B$13*(U4091/1000)*(1-'PV model'!$B$14*((20+C4091)-25))*'PV model'!$B$10)/'PV model'!$B$12</f>
        <v>6.2710507359359999</v>
      </c>
    </row>
    <row r="4092" spans="1:22" x14ac:dyDescent="0.2">
      <c r="A4092" s="10">
        <f t="shared" si="708"/>
        <v>171</v>
      </c>
      <c r="B4092" s="10">
        <f t="shared" si="706"/>
        <v>7</v>
      </c>
      <c r="C4092" s="23">
        <v>16.600000000000001</v>
      </c>
      <c r="D4092" s="24">
        <v>0</v>
      </c>
      <c r="E4092" s="24">
        <v>110.25</v>
      </c>
      <c r="F4092" s="48"/>
      <c r="G4092" s="48"/>
      <c r="H4092" s="1">
        <f t="shared" si="707"/>
        <v>23.459480993957637</v>
      </c>
      <c r="I4092" s="1">
        <f t="shared" si="701"/>
        <v>-1.2886504732765978</v>
      </c>
      <c r="J4092" s="4">
        <f>B4092+('PV model'!$B$3/15)+(I4092/60)</f>
        <v>6.7018558254453904</v>
      </c>
      <c r="K4092" s="2">
        <f t="shared" si="702"/>
        <v>79.472162618319146</v>
      </c>
      <c r="L4092" s="2">
        <f>DEGREES(ASIN((((COS(RADIANS('PV model'!$B$2))*COS(RADIANS(H4092))*COS(RADIANS(K4092)))+(SIN(RADIANS('PV model'!$B$2))*SIN(RADIANS(H4092)))))))</f>
        <v>25.025439014701284</v>
      </c>
      <c r="M4092" s="3">
        <f t="shared" si="698"/>
        <v>25.025439014701284</v>
      </c>
      <c r="N4092" s="2">
        <f t="shared" si="703"/>
        <v>84.467816290801622</v>
      </c>
      <c r="O4092" s="2">
        <f>IF('PV model'!$B$2&gt;0, 180-N4092,IF('PV model'!$B$2&lt;0,0-N4092,N4092))</f>
        <v>95.532183709198378</v>
      </c>
      <c r="P4092" s="2">
        <f>ABS(O4092-'PV model'!$B$5)</f>
        <v>109.46781629080162</v>
      </c>
      <c r="Q4092" s="3">
        <f t="shared" si="699"/>
        <v>64.974560985298709</v>
      </c>
      <c r="R4092" s="3">
        <f t="shared" si="704"/>
        <v>0</v>
      </c>
      <c r="S4092" s="3">
        <f t="shared" si="700"/>
        <v>110.25</v>
      </c>
      <c r="T4092" s="3">
        <f>(0.5*(1-COS(RADIANS(90-$X$3)))*(D4092+E4092)*'PV model'!$B$4)</f>
        <v>0</v>
      </c>
      <c r="U4092" s="3">
        <f t="shared" si="705"/>
        <v>110.25</v>
      </c>
      <c r="V4092" s="3">
        <f>('PV model'!$B$13*(U4092/1000)*(1-'PV model'!$B$14*((20+C4092)-25))*'PV model'!$B$10)/'PV model'!$B$12</f>
        <v>10.509234623999999</v>
      </c>
    </row>
    <row r="4093" spans="1:22" x14ac:dyDescent="0.2">
      <c r="A4093" s="10">
        <f t="shared" si="708"/>
        <v>171</v>
      </c>
      <c r="B4093" s="10">
        <f t="shared" si="706"/>
        <v>8</v>
      </c>
      <c r="C4093" s="23">
        <v>17.3</v>
      </c>
      <c r="D4093" s="24">
        <v>0</v>
      </c>
      <c r="E4093" s="24">
        <v>105.83999999999999</v>
      </c>
      <c r="F4093" s="48"/>
      <c r="G4093" s="48"/>
      <c r="H4093" s="1">
        <f t="shared" si="707"/>
        <v>23.459480993957637</v>
      </c>
      <c r="I4093" s="1">
        <f t="shared" si="701"/>
        <v>-1.2886504732765978</v>
      </c>
      <c r="J4093" s="4">
        <f>B4093+('PV model'!$B$3/15)+(I4093/60)</f>
        <v>7.7018558254453904</v>
      </c>
      <c r="K4093" s="2">
        <f t="shared" si="702"/>
        <v>64.472162618319146</v>
      </c>
      <c r="L4093" s="2">
        <f>DEGREES(ASIN((((COS(RADIANS('PV model'!$B$2))*COS(RADIANS(H4093))*COS(RADIANS(K4093)))+(SIN(RADIANS('PV model'!$B$2))*SIN(RADIANS(H4093)))))))</f>
        <v>33.50441760414526</v>
      </c>
      <c r="M4093" s="3">
        <f t="shared" si="698"/>
        <v>33.50441760414526</v>
      </c>
      <c r="N4093" s="2">
        <f t="shared" si="703"/>
        <v>83.090423864650504</v>
      </c>
      <c r="O4093" s="2">
        <f>IF('PV model'!$B$2&gt;0, 180-N4093,IF('PV model'!$B$2&lt;0,0-N4093,N4093))</f>
        <v>96.909576135349496</v>
      </c>
      <c r="P4093" s="2">
        <f>ABS(O4093-'PV model'!$B$5)</f>
        <v>108.0904238646505</v>
      </c>
      <c r="Q4093" s="3">
        <f t="shared" si="699"/>
        <v>56.49558239585474</v>
      </c>
      <c r="R4093" s="3">
        <f t="shared" si="704"/>
        <v>0</v>
      </c>
      <c r="S4093" s="3">
        <f t="shared" si="700"/>
        <v>105.83999999999999</v>
      </c>
      <c r="T4093" s="3">
        <f>(0.5*(1-COS(RADIANS(90-$X$3)))*(D4093+E4093)*'PV model'!$B$4)</f>
        <v>0</v>
      </c>
      <c r="U4093" s="3">
        <f t="shared" si="705"/>
        <v>105.83999999999999</v>
      </c>
      <c r="V4093" s="3">
        <f>('PV model'!$B$13*(U4093/1000)*(1-'PV model'!$B$14*((20+C4093)-25))*'PV model'!$B$10)/'PV model'!$B$12</f>
        <v>10.059241893119999</v>
      </c>
    </row>
    <row r="4094" spans="1:22" x14ac:dyDescent="0.2">
      <c r="A4094" s="10">
        <f t="shared" si="708"/>
        <v>171</v>
      </c>
      <c r="B4094" s="10">
        <f t="shared" si="706"/>
        <v>9</v>
      </c>
      <c r="C4094" s="23">
        <v>16.7</v>
      </c>
      <c r="D4094" s="24">
        <v>0</v>
      </c>
      <c r="E4094" s="24">
        <v>142.88399999999999</v>
      </c>
      <c r="F4094" s="48"/>
      <c r="G4094" s="48"/>
      <c r="H4094" s="1">
        <f t="shared" si="707"/>
        <v>23.459480993957637</v>
      </c>
      <c r="I4094" s="1">
        <f t="shared" si="701"/>
        <v>-1.2886504732765978</v>
      </c>
      <c r="J4094" s="4">
        <f>B4094+('PV model'!$B$3/15)+(I4094/60)</f>
        <v>8.7018558254453886</v>
      </c>
      <c r="K4094" s="2">
        <f t="shared" si="702"/>
        <v>49.472162618319174</v>
      </c>
      <c r="L4094" s="2">
        <f>DEGREES(ASIN((((COS(RADIANS('PV model'!$B$2))*COS(RADIANS(H4094))*COS(RADIANS(K4094)))+(SIN(RADIANS('PV model'!$B$2))*SIN(RADIANS(H4094)))))))</f>
        <v>41.737770981883848</v>
      </c>
      <c r="M4094" s="3">
        <f t="shared" si="698"/>
        <v>41.737770981883848</v>
      </c>
      <c r="N4094" s="2">
        <f t="shared" si="703"/>
        <v>69.134416226845133</v>
      </c>
      <c r="O4094" s="2">
        <f>IF('PV model'!$B$2&gt;0, 180-N4094,IF('PV model'!$B$2&lt;0,0-N4094,N4094))</f>
        <v>110.86558377315487</v>
      </c>
      <c r="P4094" s="2">
        <f>ABS(O4094-'PV model'!$B$5)</f>
        <v>94.134416226845133</v>
      </c>
      <c r="Q4094" s="3">
        <f t="shared" si="699"/>
        <v>48.262229018116152</v>
      </c>
      <c r="R4094" s="3">
        <f t="shared" si="704"/>
        <v>0</v>
      </c>
      <c r="S4094" s="3">
        <f t="shared" si="700"/>
        <v>142.88399999999999</v>
      </c>
      <c r="T4094" s="3">
        <f>(0.5*(1-COS(RADIANS(90-$X$3)))*(D4094+E4094)*'PV model'!$B$4)</f>
        <v>0</v>
      </c>
      <c r="U4094" s="3">
        <f t="shared" si="705"/>
        <v>142.88399999999999</v>
      </c>
      <c r="V4094" s="3">
        <f>('PV model'!$B$13*(U4094/1000)*(1-'PV model'!$B$14*((20+C4094)-25))*'PV model'!$B$10)/'PV model'!$B$12</f>
        <v>13.614254998847997</v>
      </c>
    </row>
    <row r="4095" spans="1:22" x14ac:dyDescent="0.2">
      <c r="A4095" s="10">
        <f t="shared" si="708"/>
        <v>171</v>
      </c>
      <c r="B4095" s="10">
        <f t="shared" si="706"/>
        <v>10</v>
      </c>
      <c r="C4095" s="23">
        <v>15</v>
      </c>
      <c r="D4095" s="24">
        <v>3.3673500000000001</v>
      </c>
      <c r="E4095" s="24">
        <v>174.636</v>
      </c>
      <c r="F4095" s="48"/>
      <c r="G4095" s="48"/>
      <c r="H4095" s="1">
        <f t="shared" si="707"/>
        <v>23.459480993957637</v>
      </c>
      <c r="I4095" s="1">
        <f t="shared" si="701"/>
        <v>-1.2886504732765978</v>
      </c>
      <c r="J4095" s="4">
        <f>B4095+('PV model'!$B$3/15)+(I4095/60)</f>
        <v>9.7018558254453886</v>
      </c>
      <c r="K4095" s="2">
        <f t="shared" si="702"/>
        <v>34.472162618319174</v>
      </c>
      <c r="L4095" s="2">
        <f>DEGREES(ASIN((((COS(RADIANS('PV model'!$B$2))*COS(RADIANS(H4095))*COS(RADIANS(K4095)))+(SIN(RADIANS('PV model'!$B$2))*SIN(RADIANS(H4095)))))))</f>
        <v>49.15083824762749</v>
      </c>
      <c r="M4095" s="3">
        <f t="shared" si="698"/>
        <v>49.15083824762749</v>
      </c>
      <c r="N4095" s="2">
        <f t="shared" si="703"/>
        <v>52.544952627756189</v>
      </c>
      <c r="O4095" s="2">
        <f>IF('PV model'!$B$2&gt;0, 180-N4095,IF('PV model'!$B$2&lt;0,0-N4095,N4095))</f>
        <v>127.45504737224381</v>
      </c>
      <c r="P4095" s="2">
        <f>ABS(O4095-'PV model'!$B$5)</f>
        <v>77.544952627756189</v>
      </c>
      <c r="Q4095" s="3">
        <f t="shared" si="699"/>
        <v>40.84916175237251</v>
      </c>
      <c r="R4095" s="3">
        <f t="shared" si="704"/>
        <v>3.3673500000000001</v>
      </c>
      <c r="S4095" s="3">
        <f t="shared" si="700"/>
        <v>176.84778957105783</v>
      </c>
      <c r="T4095" s="3">
        <f>(0.5*(1-COS(RADIANS(90-$X$3)))*(D4095+E4095)*'PV model'!$B$4)</f>
        <v>0</v>
      </c>
      <c r="U4095" s="3">
        <f t="shared" si="705"/>
        <v>180.21513957105782</v>
      </c>
      <c r="V4095" s="3">
        <f>('PV model'!$B$13*(U4095/1000)*(1-'PV model'!$B$14*((20+C4095)-25))*'PV model'!$B$10)/'PV model'!$B$12</f>
        <v>17.29373313746202</v>
      </c>
    </row>
    <row r="4096" spans="1:22" x14ac:dyDescent="0.2">
      <c r="A4096" s="10">
        <f t="shared" si="708"/>
        <v>171</v>
      </c>
      <c r="B4096" s="10">
        <f t="shared" si="706"/>
        <v>11</v>
      </c>
      <c r="C4096" s="23">
        <v>14.2</v>
      </c>
      <c r="D4096" s="24">
        <v>126.83685</v>
      </c>
      <c r="E4096" s="24">
        <v>304.28999999999996</v>
      </c>
      <c r="F4096" s="48"/>
      <c r="G4096" s="48"/>
      <c r="H4096" s="1">
        <f t="shared" si="707"/>
        <v>23.459480993957637</v>
      </c>
      <c r="I4096" s="1">
        <f t="shared" si="701"/>
        <v>-1.2886504732765978</v>
      </c>
      <c r="J4096" s="4">
        <f>B4096+('PV model'!$B$3/15)+(I4096/60)</f>
        <v>10.701855825445389</v>
      </c>
      <c r="K4096" s="2">
        <f t="shared" si="702"/>
        <v>19.472162618319171</v>
      </c>
      <c r="L4096" s="2">
        <f>DEGREES(ASIN((((COS(RADIANS('PV model'!$B$2))*COS(RADIANS(H4096))*COS(RADIANS(K4096)))+(SIN(RADIANS('PV model'!$B$2))*SIN(RADIANS(H4096)))))))</f>
        <v>54.880556388024146</v>
      </c>
      <c r="M4096" s="3">
        <f t="shared" si="698"/>
        <v>54.880556388024146</v>
      </c>
      <c r="N4096" s="2">
        <f t="shared" si="703"/>
        <v>32.110621337074761</v>
      </c>
      <c r="O4096" s="2">
        <f>IF('PV model'!$B$2&gt;0, 180-N4096,IF('PV model'!$B$2&lt;0,0-N4096,N4096))</f>
        <v>147.88937866292525</v>
      </c>
      <c r="P4096" s="2">
        <f>ABS(O4096-'PV model'!$B$5)</f>
        <v>57.110621337074747</v>
      </c>
      <c r="Q4096" s="3">
        <f t="shared" si="699"/>
        <v>35.119443611975854</v>
      </c>
      <c r="R4096" s="3">
        <f t="shared" si="704"/>
        <v>126.83685</v>
      </c>
      <c r="S4096" s="3">
        <f t="shared" si="700"/>
        <v>352.4623157799515</v>
      </c>
      <c r="T4096" s="3">
        <f>(0.5*(1-COS(RADIANS(90-$X$3)))*(D4096+E4096)*'PV model'!$B$4)</f>
        <v>0</v>
      </c>
      <c r="U4096" s="3">
        <f t="shared" si="705"/>
        <v>479.29916577995152</v>
      </c>
      <c r="V4096" s="3">
        <f>('PV model'!$B$13*(U4096/1000)*(1-'PV model'!$B$14*((20+C4096)-25))*'PV model'!$B$10)/'PV model'!$B$12</f>
        <v>46.147629209665759</v>
      </c>
    </row>
    <row r="4097" spans="1:22" x14ac:dyDescent="0.2">
      <c r="A4097" s="10">
        <f t="shared" si="708"/>
        <v>171</v>
      </c>
      <c r="B4097" s="10">
        <f t="shared" si="706"/>
        <v>12</v>
      </c>
      <c r="C4097" s="23">
        <v>15.5</v>
      </c>
      <c r="D4097" s="24">
        <v>560.10255000000006</v>
      </c>
      <c r="E4097" s="24">
        <v>269.892</v>
      </c>
      <c r="F4097" s="48"/>
      <c r="G4097" s="48"/>
      <c r="H4097" s="1">
        <f t="shared" si="707"/>
        <v>23.459480993957637</v>
      </c>
      <c r="I4097" s="1">
        <f t="shared" si="701"/>
        <v>-1.2886504732765978</v>
      </c>
      <c r="J4097" s="4">
        <f>B4097+('PV model'!$B$3/15)+(I4097/60)</f>
        <v>11.701855825445389</v>
      </c>
      <c r="K4097" s="2">
        <f t="shared" si="702"/>
        <v>4.4721626183191709</v>
      </c>
      <c r="L4097" s="2">
        <f>DEGREES(ASIN((((COS(RADIANS('PV model'!$B$2))*COS(RADIANS(H4097))*COS(RADIANS(K4097)))+(SIN(RADIANS('PV model'!$B$2))*SIN(RADIANS(H4097)))))))</f>
        <v>57.789033688910166</v>
      </c>
      <c r="M4097" s="3">
        <f t="shared" si="698"/>
        <v>57.789033688910166</v>
      </c>
      <c r="N4097" s="2">
        <f t="shared" si="703"/>
        <v>7.7119015699785232</v>
      </c>
      <c r="O4097" s="2">
        <f>IF('PV model'!$B$2&gt;0, 180-N4097,IF('PV model'!$B$2&lt;0,0-N4097,N4097))</f>
        <v>172.28809843002148</v>
      </c>
      <c r="P4097" s="2">
        <f>ABS(O4097-'PV model'!$B$5)</f>
        <v>32.711901569978522</v>
      </c>
      <c r="Q4097" s="3">
        <f t="shared" si="699"/>
        <v>32.210966311089848</v>
      </c>
      <c r="R4097" s="3">
        <f t="shared" si="704"/>
        <v>560.10255000000006</v>
      </c>
      <c r="S4097" s="3">
        <f t="shared" si="700"/>
        <v>342.86213916909145</v>
      </c>
      <c r="T4097" s="3">
        <f>(0.5*(1-COS(RADIANS(90-$X$3)))*(D4097+E4097)*'PV model'!$B$4)</f>
        <v>0</v>
      </c>
      <c r="U4097" s="3">
        <f t="shared" si="705"/>
        <v>902.96468916909157</v>
      </c>
      <c r="V4097" s="3">
        <f>('PV model'!$B$13*(U4097/1000)*(1-'PV model'!$B$14*((20+C4097)-25))*'PV model'!$B$10)/'PV model'!$B$12</f>
        <v>86.469415615510002</v>
      </c>
    </row>
    <row r="4098" spans="1:22" x14ac:dyDescent="0.2">
      <c r="A4098" s="10">
        <f t="shared" si="708"/>
        <v>171</v>
      </c>
      <c r="B4098" s="10">
        <f t="shared" si="706"/>
        <v>13</v>
      </c>
      <c r="C4098" s="23">
        <v>15.8</v>
      </c>
      <c r="D4098" s="24">
        <v>706.02105000000006</v>
      </c>
      <c r="E4098" s="24">
        <v>233.73</v>
      </c>
      <c r="F4098" s="48"/>
      <c r="G4098" s="48"/>
      <c r="H4098" s="1">
        <f t="shared" si="707"/>
        <v>23.459480993957637</v>
      </c>
      <c r="I4098" s="1">
        <f t="shared" si="701"/>
        <v>-1.2886504732765978</v>
      </c>
      <c r="J4098" s="4">
        <f>B4098+('PV model'!$B$3/15)+(I4098/60)</f>
        <v>12.701855825445389</v>
      </c>
      <c r="K4098" s="2">
        <f t="shared" si="702"/>
        <v>-10.527837381680829</v>
      </c>
      <c r="L4098" s="2">
        <f>DEGREES(ASIN((((COS(RADIANS('PV model'!$B$2))*COS(RADIANS(H4098))*COS(RADIANS(K4098)))+(SIN(RADIANS('PV model'!$B$2))*SIN(RADIANS(H4098)))))))</f>
        <v>57.026935216032733</v>
      </c>
      <c r="M4098" s="3">
        <f t="shared" si="698"/>
        <v>57.026935216032733</v>
      </c>
      <c r="N4098" s="2">
        <f t="shared" si="703"/>
        <v>-17.936873786726025</v>
      </c>
      <c r="O4098" s="2">
        <f>IF('PV model'!$B$2&gt;0, 180-N4098,IF('PV model'!$B$2&lt;0,0-N4098,N4098))</f>
        <v>197.93687378672604</v>
      </c>
      <c r="P4098" s="2">
        <f>ABS(O4098-'PV model'!$B$5)</f>
        <v>7.0631262132739607</v>
      </c>
      <c r="Q4098" s="3">
        <f t="shared" si="699"/>
        <v>32.973064783967267</v>
      </c>
      <c r="R4098" s="3">
        <f t="shared" si="704"/>
        <v>706.02105000000006</v>
      </c>
      <c r="S4098" s="3">
        <f t="shared" si="700"/>
        <v>301.49576530162113</v>
      </c>
      <c r="T4098" s="3">
        <f>(0.5*(1-COS(RADIANS(90-$X$3)))*(D4098+E4098)*'PV model'!$B$4)</f>
        <v>0</v>
      </c>
      <c r="U4098" s="3">
        <f t="shared" si="705"/>
        <v>1007.5168153016211</v>
      </c>
      <c r="V4098" s="3">
        <f>('PV model'!$B$13*(U4098/1000)*(1-'PV model'!$B$14*((20+C4098)-25))*'PV model'!$B$10)/'PV model'!$B$12</f>
        <v>96.360649204503886</v>
      </c>
    </row>
    <row r="4099" spans="1:22" x14ac:dyDescent="0.2">
      <c r="A4099" s="10">
        <f t="shared" si="708"/>
        <v>171</v>
      </c>
      <c r="B4099" s="10">
        <f t="shared" si="706"/>
        <v>14</v>
      </c>
      <c r="C4099" s="23">
        <v>14.9</v>
      </c>
      <c r="D4099" s="24">
        <v>538.77599999999995</v>
      </c>
      <c r="E4099" s="24">
        <v>280.476</v>
      </c>
      <c r="F4099" s="48"/>
      <c r="G4099" s="48"/>
      <c r="H4099" s="1">
        <f t="shared" si="707"/>
        <v>23.459480993957637</v>
      </c>
      <c r="I4099" s="1">
        <f t="shared" si="701"/>
        <v>-1.2886504732765978</v>
      </c>
      <c r="J4099" s="4">
        <f>B4099+('PV model'!$B$3/15)+(I4099/60)</f>
        <v>13.701855825445389</v>
      </c>
      <c r="K4099" s="2">
        <f t="shared" si="702"/>
        <v>-25.527837381680829</v>
      </c>
      <c r="L4099" s="2">
        <f>DEGREES(ASIN((((COS(RADIANS('PV model'!$B$2))*COS(RADIANS(H4099))*COS(RADIANS(K4099)))+(SIN(RADIANS('PV model'!$B$2))*SIN(RADIANS(H4099)))))))</f>
        <v>52.839720262940801</v>
      </c>
      <c r="M4099" s="3">
        <f t="shared" si="698"/>
        <v>52.839720262940801</v>
      </c>
      <c r="N4099" s="2">
        <f t="shared" si="703"/>
        <v>-40.879170808982749</v>
      </c>
      <c r="O4099" s="2">
        <f>IF('PV model'!$B$2&gt;0, 180-N4099,IF('PV model'!$B$2&lt;0,0-N4099,N4099))</f>
        <v>220.87917080898274</v>
      </c>
      <c r="P4099" s="2">
        <f>ABS(O4099-'PV model'!$B$5)</f>
        <v>15.879170808982735</v>
      </c>
      <c r="Q4099" s="3">
        <f t="shared" si="699"/>
        <v>37.160279737059199</v>
      </c>
      <c r="R4099" s="3">
        <f t="shared" si="704"/>
        <v>538.77599999999995</v>
      </c>
      <c r="S4099" s="3">
        <f t="shared" si="700"/>
        <v>364.31504908080836</v>
      </c>
      <c r="T4099" s="3">
        <f>(0.5*(1-COS(RADIANS(90-$X$3)))*(D4099+E4099)*'PV model'!$B$4)</f>
        <v>0</v>
      </c>
      <c r="U4099" s="3">
        <f t="shared" si="705"/>
        <v>903.09104908080826</v>
      </c>
      <c r="V4099" s="3">
        <f>('PV model'!$B$13*(U4099/1000)*(1-'PV model'!$B$14*((20+C4099)-25))*'PV model'!$B$10)/'PV model'!$B$12</f>
        <v>86.698171207979343</v>
      </c>
    </row>
    <row r="4100" spans="1:22" x14ac:dyDescent="0.2">
      <c r="A4100" s="10">
        <f t="shared" si="708"/>
        <v>171</v>
      </c>
      <c r="B4100" s="10">
        <f t="shared" si="706"/>
        <v>15</v>
      </c>
      <c r="C4100" s="23">
        <v>15.7</v>
      </c>
      <c r="D4100" s="24">
        <v>117.85724999999999</v>
      </c>
      <c r="E4100" s="24">
        <v>303.40799999999996</v>
      </c>
      <c r="F4100" s="48"/>
      <c r="G4100" s="48"/>
      <c r="H4100" s="1">
        <f t="shared" si="707"/>
        <v>23.459480993957637</v>
      </c>
      <c r="I4100" s="1">
        <f t="shared" si="701"/>
        <v>-1.2886504732765978</v>
      </c>
      <c r="J4100" s="4">
        <f>B4100+('PV model'!$B$3/15)+(I4100/60)</f>
        <v>14.701855825445389</v>
      </c>
      <c r="K4100" s="2">
        <f t="shared" si="702"/>
        <v>-40.527837381680826</v>
      </c>
      <c r="L4100" s="2">
        <f>DEGREES(ASIN((((COS(RADIANS('PV model'!$B$2))*COS(RADIANS(H4100))*COS(RADIANS(K4100)))+(SIN(RADIANS('PV model'!$B$2))*SIN(RADIANS(H4100)))))))</f>
        <v>46.304293573075228</v>
      </c>
      <c r="M4100" s="3">
        <f t="shared" si="698"/>
        <v>46.304293573075228</v>
      </c>
      <c r="N4100" s="2">
        <f t="shared" si="703"/>
        <v>-59.641969312983861</v>
      </c>
      <c r="O4100" s="2">
        <f>IF('PV model'!$B$2&gt;0, 180-N4100,IF('PV model'!$B$2&lt;0,0-N4100,N4100))</f>
        <v>239.64196931298386</v>
      </c>
      <c r="P4100" s="2">
        <f>ABS(O4100-'PV model'!$B$5)</f>
        <v>34.641969312983861</v>
      </c>
      <c r="Q4100" s="3">
        <f t="shared" si="699"/>
        <v>43.695706426924772</v>
      </c>
      <c r="R4100" s="3">
        <f t="shared" si="704"/>
        <v>117.85724999999999</v>
      </c>
      <c r="S4100" s="3">
        <f t="shared" si="700"/>
        <v>356.52870378998779</v>
      </c>
      <c r="T4100" s="3">
        <f>(0.5*(1-COS(RADIANS(90-$X$3)))*(D4100+E4100)*'PV model'!$B$4)</f>
        <v>0</v>
      </c>
      <c r="U4100" s="3">
        <f t="shared" si="705"/>
        <v>474.38595378998775</v>
      </c>
      <c r="V4100" s="3">
        <f>('PV model'!$B$13*(U4100/1000)*(1-'PV model'!$B$14*((20+C4100)-25))*'PV model'!$B$10)/'PV model'!$B$12</f>
        <v>45.390060207378916</v>
      </c>
    </row>
    <row r="4101" spans="1:22" x14ac:dyDescent="0.2">
      <c r="A4101" s="10">
        <f t="shared" si="708"/>
        <v>171</v>
      </c>
      <c r="B4101" s="10">
        <f t="shared" si="706"/>
        <v>16</v>
      </c>
      <c r="C4101" s="23">
        <v>16.100000000000001</v>
      </c>
      <c r="D4101" s="24">
        <v>283.97985</v>
      </c>
      <c r="E4101" s="24">
        <v>276.06600000000003</v>
      </c>
      <c r="F4101" s="48"/>
      <c r="G4101" s="48"/>
      <c r="H4101" s="1">
        <f t="shared" si="707"/>
        <v>23.459480993957637</v>
      </c>
      <c r="I4101" s="1">
        <f t="shared" si="701"/>
        <v>-1.2886504732765978</v>
      </c>
      <c r="J4101" s="4">
        <f>B4101+('PV model'!$B$3/15)+(I4101/60)</f>
        <v>15.701855825445389</v>
      </c>
      <c r="K4101" s="2">
        <f t="shared" si="702"/>
        <v>-55.527837381680826</v>
      </c>
      <c r="L4101" s="2">
        <f>DEGREES(ASIN((((COS(RADIANS('PV model'!$B$2))*COS(RADIANS(H4101))*COS(RADIANS(K4101)))+(SIN(RADIANS('PV model'!$B$2))*SIN(RADIANS(H4101)))))))</f>
        <v>38.475129840408279</v>
      </c>
      <c r="M4101" s="3">
        <f t="shared" si="698"/>
        <v>38.475129840408279</v>
      </c>
      <c r="N4101" s="2">
        <f t="shared" si="703"/>
        <v>-75.015679476984559</v>
      </c>
      <c r="O4101" s="2">
        <f>IF('PV model'!$B$2&gt;0, 180-N4101,IF('PV model'!$B$2&lt;0,0-N4101,N4101))</f>
        <v>255.01567947698456</v>
      </c>
      <c r="P4101" s="2">
        <f>ABS(O4101-'PV model'!$B$5)</f>
        <v>50.015679476984559</v>
      </c>
      <c r="Q4101" s="3">
        <f t="shared" si="699"/>
        <v>51.524870159591721</v>
      </c>
      <c r="R4101" s="3">
        <f t="shared" si="704"/>
        <v>283.97984999999994</v>
      </c>
      <c r="S4101" s="3">
        <f t="shared" si="700"/>
        <v>357.02183278372274</v>
      </c>
      <c r="T4101" s="3">
        <f>(0.5*(1-COS(RADIANS(90-$X$3)))*(D4101+E4101)*'PV model'!$B$4)</f>
        <v>0</v>
      </c>
      <c r="U4101" s="3">
        <f t="shared" si="705"/>
        <v>641.00168278372269</v>
      </c>
      <c r="V4101" s="3">
        <f>('PV model'!$B$13*(U4101/1000)*(1-'PV model'!$B$14*((20+C4101)-25))*'PV model'!$B$10)/'PV model'!$B$12</f>
        <v>61.229619158489818</v>
      </c>
    </row>
    <row r="4102" spans="1:22" x14ac:dyDescent="0.2">
      <c r="A4102" s="10">
        <f t="shared" si="708"/>
        <v>171</v>
      </c>
      <c r="B4102" s="10">
        <f t="shared" si="706"/>
        <v>17</v>
      </c>
      <c r="C4102" s="23">
        <v>14.6</v>
      </c>
      <c r="D4102" s="24">
        <v>88.673550000000006</v>
      </c>
      <c r="E4102" s="24">
        <v>216.97200000000001</v>
      </c>
      <c r="F4102" s="48"/>
      <c r="G4102" s="48"/>
      <c r="H4102" s="1">
        <f t="shared" si="707"/>
        <v>23.459480993957637</v>
      </c>
      <c r="I4102" s="1">
        <f t="shared" si="701"/>
        <v>-1.2886504732765978</v>
      </c>
      <c r="J4102" s="4">
        <f>B4102+('PV model'!$B$3/15)+(I4102/60)</f>
        <v>16.701855825445389</v>
      </c>
      <c r="K4102" s="2">
        <f t="shared" si="702"/>
        <v>-70.527837381680826</v>
      </c>
      <c r="L4102" s="2">
        <f>DEGREES(ASIN((((COS(RADIANS('PV model'!$B$2))*COS(RADIANS(H4102))*COS(RADIANS(K4102)))+(SIN(RADIANS('PV model'!$B$2))*SIN(RADIANS(H4102)))))))</f>
        <v>30.085322391583301</v>
      </c>
      <c r="M4102" s="3">
        <f t="shared" ref="M4102:M4165" si="709">IF(L4102&gt;0, L4102, 0)</f>
        <v>30.085322391583301</v>
      </c>
      <c r="N4102" s="2">
        <f t="shared" si="703"/>
        <v>-88.243203022174598</v>
      </c>
      <c r="O4102" s="2">
        <f>IF('PV model'!$B$2&gt;0, 180-N4102,IF('PV model'!$B$2&lt;0,0-N4102,N4102))</f>
        <v>268.24320302217461</v>
      </c>
      <c r="P4102" s="2">
        <f>ABS(O4102-'PV model'!$B$5)</f>
        <v>63.243203022174612</v>
      </c>
      <c r="Q4102" s="3">
        <f t="shared" ref="Q4102:Q4165" si="710">DEGREES(ACOS((SIN(RADIANS(L4102))*COS(RADIANS(90-$X$3))+COS(RADIANS(L4102))*COS(RADIANS(P4102))*SIN(RADIANS(90-$X$3)))))</f>
        <v>59.914677608416682</v>
      </c>
      <c r="R4102" s="3">
        <f t="shared" si="704"/>
        <v>88.673550000000048</v>
      </c>
      <c r="S4102" s="3">
        <f t="shared" ref="S4102:S4165" si="711">IF($Z$3=TRUE, IF(E4102=0,0,E4102*(0.5*(1+COS(RADIANS(90-$X$3))*(1+(1-(E4102^2/(D4102+E4102)^2))*(SIN(RADIANS(0.5*$X$3))^3)))*(1+(1-(E4102^2/(D4102+E4102)^2))*(COS(RADIANS(Q4102))^2)*(SIN(RADIANS(90-L4102))^3)))), IF(E4102=0,0,E4102*(0.5*(1+COS(RADIANS(90-$X$3))))))</f>
        <v>255.05793982500668</v>
      </c>
      <c r="T4102" s="3">
        <f>(0.5*(1-COS(RADIANS(90-$X$3)))*(D4102+E4102)*'PV model'!$B$4)</f>
        <v>0</v>
      </c>
      <c r="U4102" s="3">
        <f t="shared" si="705"/>
        <v>343.73148982500675</v>
      </c>
      <c r="V4102" s="3">
        <f>('PV model'!$B$13*(U4102/1000)*(1-'PV model'!$B$14*((20+C4102)-25))*'PV model'!$B$10)/'PV model'!$B$12</f>
        <v>33.039998773548014</v>
      </c>
    </row>
    <row r="4103" spans="1:22" x14ac:dyDescent="0.2">
      <c r="A4103" s="10">
        <f t="shared" si="708"/>
        <v>171</v>
      </c>
      <c r="B4103" s="10">
        <f t="shared" si="706"/>
        <v>18</v>
      </c>
      <c r="C4103" s="23">
        <v>13.9</v>
      </c>
      <c r="D4103" s="24">
        <v>206.5308</v>
      </c>
      <c r="E4103" s="24">
        <v>169.34400000000002</v>
      </c>
      <c r="F4103" s="48"/>
      <c r="G4103" s="48"/>
      <c r="H4103" s="1">
        <f t="shared" si="707"/>
        <v>23.459480993957637</v>
      </c>
      <c r="I4103" s="1">
        <f t="shared" ref="I4103:I4166" si="712">9.87*SIN(RADIANS(1.978*A4103-160.22))-7.53*COS(RADIANS(0.989*A4103-80.11))-1.5*SIN((RADIANS(0.989*A4103-80.11)))</f>
        <v>-1.2886504732765978</v>
      </c>
      <c r="J4103" s="4">
        <f>B4103+('PV model'!$B$3/15)+(I4103/60)</f>
        <v>17.701855825445389</v>
      </c>
      <c r="K4103" s="2">
        <f t="shared" ref="K4103:K4166" si="713">15*(12-J4103)</f>
        <v>-85.527837381680826</v>
      </c>
      <c r="L4103" s="2">
        <f>DEGREES(ASIN((((COS(RADIANS('PV model'!$B$2))*COS(RADIANS(H4103))*COS(RADIANS(K4103)))+(SIN(RADIANS('PV model'!$B$2))*SIN(RADIANS(H4103)))))))</f>
        <v>21.629285380798486</v>
      </c>
      <c r="M4103" s="3">
        <f t="shared" si="709"/>
        <v>21.629285380798486</v>
      </c>
      <c r="N4103" s="2">
        <f t="shared" ref="N4103:N4166" si="714">DEGREES(ASIN((COS(RADIANS(H4103))*SIN(RADIANS(K4103)))/COS(RADIANS(L4103))))</f>
        <v>-79.679651032158276</v>
      </c>
      <c r="O4103" s="2">
        <f>IF('PV model'!$B$2&gt;0, 180-N4103,IF('PV model'!$B$2&lt;0,0-N4103,N4103))</f>
        <v>259.67965103215829</v>
      </c>
      <c r="P4103" s="2">
        <f>ABS(O4103-'PV model'!$B$5)</f>
        <v>54.67965103215829</v>
      </c>
      <c r="Q4103" s="3">
        <f t="shared" si="710"/>
        <v>68.370714619201507</v>
      </c>
      <c r="R4103" s="3">
        <f t="shared" ref="R4103:R4166" si="715">IF(D4103=0,0,D4103*COS(RADIANS(Q4103))/SIN(RADIANS(L4103)))</f>
        <v>206.53080000000006</v>
      </c>
      <c r="S4103" s="3">
        <f t="shared" si="711"/>
        <v>210.00972875068939</v>
      </c>
      <c r="T4103" s="3">
        <f>(0.5*(1-COS(RADIANS(90-$X$3)))*(D4103+E4103)*'PV model'!$B$4)</f>
        <v>0</v>
      </c>
      <c r="U4103" s="3">
        <f t="shared" ref="U4103:U4166" si="716">R4103+S4103+T4103</f>
        <v>416.54052875068942</v>
      </c>
      <c r="V4103" s="3">
        <f>('PV model'!$B$13*(U4103/1000)*(1-'PV model'!$B$14*((20+C4103)-25))*'PV model'!$B$10)/'PV model'!$B$12</f>
        <v>40.155100125279404</v>
      </c>
    </row>
    <row r="4104" spans="1:22" x14ac:dyDescent="0.2">
      <c r="A4104" s="10">
        <f t="shared" si="708"/>
        <v>171</v>
      </c>
      <c r="B4104" s="10">
        <f t="shared" ref="B4104:B4167" si="717">IF(B4103&lt;24,B4103+1,1)</f>
        <v>19</v>
      </c>
      <c r="C4104" s="23">
        <v>13.2</v>
      </c>
      <c r="D4104" s="24">
        <v>25.81635</v>
      </c>
      <c r="E4104" s="24">
        <v>103.194</v>
      </c>
      <c r="F4104" s="48"/>
      <c r="G4104" s="48"/>
      <c r="H4104" s="1">
        <f t="shared" ref="H4104:H4167" si="718">(23.465*SIN(RADIANS(280.1+0.9863*A4104)))</f>
        <v>23.459480993957637</v>
      </c>
      <c r="I4104" s="1">
        <f t="shared" si="712"/>
        <v>-1.2886504732765978</v>
      </c>
      <c r="J4104" s="4">
        <f>B4104+('PV model'!$B$3/15)+(I4104/60)</f>
        <v>18.701855825445389</v>
      </c>
      <c r="K4104" s="2">
        <f t="shared" si="713"/>
        <v>-100.52783738168083</v>
      </c>
      <c r="L4104" s="2">
        <f>DEGREES(ASIN((((COS(RADIANS('PV model'!$B$2))*COS(RADIANS(H4104))*COS(RADIANS(K4104)))+(SIN(RADIANS('PV model'!$B$2))*SIN(RADIANS(H4104)))))))</f>
        <v>13.48255954445411</v>
      </c>
      <c r="M4104" s="3">
        <f t="shared" si="709"/>
        <v>13.48255954445411</v>
      </c>
      <c r="N4104" s="2">
        <f t="shared" si="714"/>
        <v>-68.042190627900453</v>
      </c>
      <c r="O4104" s="2">
        <f>IF('PV model'!$B$2&gt;0, 180-N4104,IF('PV model'!$B$2&lt;0,0-N4104,N4104))</f>
        <v>248.04219062790045</v>
      </c>
      <c r="P4104" s="2">
        <f>ABS(O4104-'PV model'!$B$5)</f>
        <v>43.042190627900453</v>
      </c>
      <c r="Q4104" s="3">
        <f t="shared" si="710"/>
        <v>76.517440455545895</v>
      </c>
      <c r="R4104" s="3">
        <f t="shared" si="715"/>
        <v>25.816349999999986</v>
      </c>
      <c r="S4104" s="3">
        <f t="shared" si="711"/>
        <v>111.74067972278527</v>
      </c>
      <c r="T4104" s="3">
        <f>(0.5*(1-COS(RADIANS(90-$X$3)))*(D4104+E4104)*'PV model'!$B$4)</f>
        <v>0</v>
      </c>
      <c r="U4104" s="3">
        <f t="shared" si="716"/>
        <v>137.55702972278527</v>
      </c>
      <c r="V4104" s="3">
        <f>('PV model'!$B$13*(U4104/1000)*(1-'PV model'!$B$14*((20+C4104)-25))*'PV model'!$B$10)/'PV model'!$B$12</f>
        <v>13.299194108421876</v>
      </c>
    </row>
    <row r="4105" spans="1:22" x14ac:dyDescent="0.2">
      <c r="A4105" s="10">
        <f t="shared" si="708"/>
        <v>171</v>
      </c>
      <c r="B4105" s="10">
        <f t="shared" si="717"/>
        <v>20</v>
      </c>
      <c r="C4105" s="23">
        <v>12.7</v>
      </c>
      <c r="D4105" s="24">
        <v>0</v>
      </c>
      <c r="E4105" s="24">
        <v>47.628</v>
      </c>
      <c r="F4105" s="48"/>
      <c r="G4105" s="48"/>
      <c r="H4105" s="1">
        <f t="shared" si="718"/>
        <v>23.459480993957637</v>
      </c>
      <c r="I4105" s="1">
        <f t="shared" si="712"/>
        <v>-1.2886504732765978</v>
      </c>
      <c r="J4105" s="4">
        <f>B4105+('PV model'!$B$3/15)+(I4105/60)</f>
        <v>19.701855825445389</v>
      </c>
      <c r="K4105" s="2">
        <f t="shared" si="713"/>
        <v>-115.52783738168083</v>
      </c>
      <c r="L4105" s="2">
        <f>DEGREES(ASIN((((COS(RADIANS('PV model'!$B$2))*COS(RADIANS(H4105))*COS(RADIANS(K4105)))+(SIN(RADIANS('PV model'!$B$2))*SIN(RADIANS(H4105)))))))</f>
        <v>5.9792744058058638</v>
      </c>
      <c r="M4105" s="3">
        <f t="shared" si="709"/>
        <v>5.9792744058058638</v>
      </c>
      <c r="N4105" s="2">
        <f t="shared" si="714"/>
        <v>-56.337321548865503</v>
      </c>
      <c r="O4105" s="2">
        <f>IF('PV model'!$B$2&gt;0, 180-N4105,IF('PV model'!$B$2&lt;0,0-N4105,N4105))</f>
        <v>236.3373215488655</v>
      </c>
      <c r="P4105" s="2">
        <f>ABS(O4105-'PV model'!$B$5)</f>
        <v>31.337321548865503</v>
      </c>
      <c r="Q4105" s="3">
        <f t="shared" si="710"/>
        <v>84.020725594194133</v>
      </c>
      <c r="R4105" s="3">
        <f t="shared" si="715"/>
        <v>0</v>
      </c>
      <c r="S4105" s="3">
        <f t="shared" si="711"/>
        <v>47.628</v>
      </c>
      <c r="T4105" s="3">
        <f>(0.5*(1-COS(RADIANS(90-$X$3)))*(D4105+E4105)*'PV model'!$B$4)</f>
        <v>0</v>
      </c>
      <c r="U4105" s="3">
        <f t="shared" si="716"/>
        <v>47.628</v>
      </c>
      <c r="V4105" s="3">
        <f>('PV model'!$B$13*(U4105/1000)*(1-'PV model'!$B$14*((20+C4105)-25))*'PV model'!$B$10)/'PV model'!$B$12</f>
        <v>4.614259317695999</v>
      </c>
    </row>
    <row r="4106" spans="1:22" x14ac:dyDescent="0.2">
      <c r="A4106" s="10">
        <f t="shared" si="708"/>
        <v>171</v>
      </c>
      <c r="B4106" s="10">
        <f t="shared" si="717"/>
        <v>21</v>
      </c>
      <c r="C4106" s="23">
        <v>12.1</v>
      </c>
      <c r="D4106" s="24">
        <v>0</v>
      </c>
      <c r="E4106" s="24">
        <v>9.702</v>
      </c>
      <c r="F4106" s="48"/>
      <c r="G4106" s="48"/>
      <c r="H4106" s="1">
        <f t="shared" si="718"/>
        <v>23.459480993957637</v>
      </c>
      <c r="I4106" s="1">
        <f t="shared" si="712"/>
        <v>-1.2886504732765978</v>
      </c>
      <c r="J4106" s="4">
        <f>B4106+('PV model'!$B$3/15)+(I4106/60)</f>
        <v>20.701855825445389</v>
      </c>
      <c r="K4106" s="2">
        <f t="shared" si="713"/>
        <v>-130.52783738168083</v>
      </c>
      <c r="L4106" s="2">
        <f>DEGREES(ASIN((((COS(RADIANS('PV model'!$B$2))*COS(RADIANS(H4106))*COS(RADIANS(K4106)))+(SIN(RADIANS('PV model'!$B$2))*SIN(RADIANS(H4106)))))))</f>
        <v>-0.54732218821439782</v>
      </c>
      <c r="M4106" s="3">
        <f t="shared" si="709"/>
        <v>0</v>
      </c>
      <c r="N4106" s="2">
        <f t="shared" si="714"/>
        <v>-44.210340922958551</v>
      </c>
      <c r="O4106" s="2">
        <f>IF('PV model'!$B$2&gt;0, 180-N4106,IF('PV model'!$B$2&lt;0,0-N4106,N4106))</f>
        <v>224.21034092295855</v>
      </c>
      <c r="P4106" s="2">
        <f>ABS(O4106-'PV model'!$B$5)</f>
        <v>19.210340922958551</v>
      </c>
      <c r="Q4106" s="3">
        <f t="shared" si="710"/>
        <v>90.547322188214395</v>
      </c>
      <c r="R4106" s="3">
        <f t="shared" si="715"/>
        <v>0</v>
      </c>
      <c r="S4106" s="3">
        <f t="shared" si="711"/>
        <v>9.702</v>
      </c>
      <c r="T4106" s="3">
        <f>(0.5*(1-COS(RADIANS(90-$X$3)))*(D4106+E4106)*'PV model'!$B$4)</f>
        <v>0</v>
      </c>
      <c r="U4106" s="3">
        <f t="shared" si="716"/>
        <v>9.702</v>
      </c>
      <c r="V4106" s="3">
        <f>('PV model'!$B$13*(U4106/1000)*(1-'PV model'!$B$14*((20+C4106)-25))*'PV model'!$B$10)/'PV model'!$B$12</f>
        <v>0.94226926147200007</v>
      </c>
    </row>
    <row r="4107" spans="1:22" x14ac:dyDescent="0.2">
      <c r="A4107" s="10">
        <f t="shared" si="708"/>
        <v>171</v>
      </c>
      <c r="B4107" s="10">
        <f t="shared" si="717"/>
        <v>22</v>
      </c>
      <c r="C4107" s="23">
        <v>12</v>
      </c>
      <c r="D4107" s="24">
        <v>0</v>
      </c>
      <c r="E4107" s="24">
        <v>0</v>
      </c>
      <c r="F4107" s="48"/>
      <c r="G4107" s="48"/>
      <c r="H4107" s="1">
        <f t="shared" si="718"/>
        <v>23.459480993957637</v>
      </c>
      <c r="I4107" s="1">
        <f t="shared" si="712"/>
        <v>-1.2886504732765978</v>
      </c>
      <c r="J4107" s="4">
        <f>B4107+('PV model'!$B$3/15)+(I4107/60)</f>
        <v>21.701855825445389</v>
      </c>
      <c r="K4107" s="2">
        <f t="shared" si="713"/>
        <v>-145.52783738168083</v>
      </c>
      <c r="L4107" s="2">
        <f>DEGREES(ASIN((((COS(RADIANS('PV model'!$B$2))*COS(RADIANS(H4107))*COS(RADIANS(K4107)))+(SIN(RADIANS('PV model'!$B$2))*SIN(RADIANS(H4107)))))))</f>
        <v>-5.7543806726108579</v>
      </c>
      <c r="M4107" s="3">
        <f t="shared" si="709"/>
        <v>0</v>
      </c>
      <c r="N4107" s="2">
        <f t="shared" si="714"/>
        <v>-31.456457933489308</v>
      </c>
      <c r="O4107" s="2">
        <f>IF('PV model'!$B$2&gt;0, 180-N4107,IF('PV model'!$B$2&lt;0,0-N4107,N4107))</f>
        <v>211.4564579334893</v>
      </c>
      <c r="P4107" s="2">
        <f>ABS(O4107-'PV model'!$B$5)</f>
        <v>6.456457933489304</v>
      </c>
      <c r="Q4107" s="3">
        <f t="shared" si="710"/>
        <v>95.75438067261085</v>
      </c>
      <c r="R4107" s="3">
        <f t="shared" si="715"/>
        <v>0</v>
      </c>
      <c r="S4107" s="3">
        <f t="shared" si="711"/>
        <v>0</v>
      </c>
      <c r="T4107" s="3">
        <f>(0.5*(1-COS(RADIANS(90-$X$3)))*(D4107+E4107)*'PV model'!$B$4)</f>
        <v>0</v>
      </c>
      <c r="U4107" s="3">
        <f t="shared" si="716"/>
        <v>0</v>
      </c>
      <c r="V4107" s="3">
        <f>('PV model'!$B$13*(U4107/1000)*(1-'PV model'!$B$14*((20+C4107)-25))*'PV model'!$B$10)/'PV model'!$B$12</f>
        <v>0</v>
      </c>
    </row>
    <row r="4108" spans="1:22" x14ac:dyDescent="0.2">
      <c r="A4108" s="10">
        <f t="shared" si="708"/>
        <v>171</v>
      </c>
      <c r="B4108" s="10">
        <f t="shared" si="717"/>
        <v>23</v>
      </c>
      <c r="C4108" s="23">
        <v>12.1</v>
      </c>
      <c r="D4108" s="24">
        <v>0</v>
      </c>
      <c r="E4108" s="24">
        <v>0</v>
      </c>
      <c r="F4108" s="48"/>
      <c r="G4108" s="48"/>
      <c r="H4108" s="1">
        <f t="shared" si="718"/>
        <v>23.459480993957637</v>
      </c>
      <c r="I4108" s="1">
        <f t="shared" si="712"/>
        <v>-1.2886504732765978</v>
      </c>
      <c r="J4108" s="4">
        <f>B4108+('PV model'!$B$3/15)+(I4108/60)</f>
        <v>22.701855825445389</v>
      </c>
      <c r="K4108" s="2">
        <f t="shared" si="713"/>
        <v>-160.52783738168083</v>
      </c>
      <c r="L4108" s="2">
        <f>DEGREES(ASIN((((COS(RADIANS('PV model'!$B$2))*COS(RADIANS(H4108))*COS(RADIANS(K4108)))+(SIN(RADIANS('PV model'!$B$2))*SIN(RADIANS(H4108)))))))</f>
        <v>-9.3104932852943278</v>
      </c>
      <c r="M4108" s="3">
        <f t="shared" si="709"/>
        <v>0</v>
      </c>
      <c r="N4108" s="2">
        <f t="shared" si="714"/>
        <v>-18.051825358849651</v>
      </c>
      <c r="O4108" s="2">
        <f>IF('PV model'!$B$2&gt;0, 180-N4108,IF('PV model'!$B$2&lt;0,0-N4108,N4108))</f>
        <v>198.05182535884964</v>
      </c>
      <c r="P4108" s="2">
        <f>ABS(O4108-'PV model'!$B$5)</f>
        <v>6.9481746411503593</v>
      </c>
      <c r="Q4108" s="3">
        <f t="shared" si="710"/>
        <v>99.310493285294328</v>
      </c>
      <c r="R4108" s="3">
        <f t="shared" si="715"/>
        <v>0</v>
      </c>
      <c r="S4108" s="3">
        <f t="shared" si="711"/>
        <v>0</v>
      </c>
      <c r="T4108" s="3">
        <f>(0.5*(1-COS(RADIANS(90-$X$3)))*(D4108+E4108)*'PV model'!$B$4)</f>
        <v>0</v>
      </c>
      <c r="U4108" s="3">
        <f t="shared" si="716"/>
        <v>0</v>
      </c>
      <c r="V4108" s="3">
        <f>('PV model'!$B$13*(U4108/1000)*(1-'PV model'!$B$14*((20+C4108)-25))*'PV model'!$B$10)/'PV model'!$B$12</f>
        <v>0</v>
      </c>
    </row>
    <row r="4109" spans="1:22" x14ac:dyDescent="0.2">
      <c r="A4109" s="10">
        <f t="shared" si="708"/>
        <v>171</v>
      </c>
      <c r="B4109" s="10">
        <f t="shared" si="717"/>
        <v>24</v>
      </c>
      <c r="C4109" s="23">
        <v>12.2</v>
      </c>
      <c r="D4109" s="24">
        <v>0</v>
      </c>
      <c r="E4109" s="24">
        <v>0</v>
      </c>
      <c r="F4109" s="48"/>
      <c r="G4109" s="48"/>
      <c r="H4109" s="1">
        <f t="shared" si="718"/>
        <v>23.459480993957637</v>
      </c>
      <c r="I4109" s="1">
        <f t="shared" si="712"/>
        <v>-1.2886504732765978</v>
      </c>
      <c r="J4109" s="4">
        <f>B4109+('PV model'!$B$3/15)+(I4109/60)</f>
        <v>23.701855825445389</v>
      </c>
      <c r="K4109" s="2">
        <f t="shared" si="713"/>
        <v>-175.52783738168083</v>
      </c>
      <c r="L4109" s="2">
        <f>DEGREES(ASIN((((COS(RADIANS('PV model'!$B$2))*COS(RADIANS(H4109))*COS(RADIANS(K4109)))+(SIN(RADIANS('PV model'!$B$2))*SIN(RADIANS(H4109)))))))</f>
        <v>-10.948183991777038</v>
      </c>
      <c r="M4109" s="3">
        <f t="shared" si="709"/>
        <v>0</v>
      </c>
      <c r="N4109" s="2">
        <f t="shared" si="714"/>
        <v>-4.1780143513421732</v>
      </c>
      <c r="O4109" s="2">
        <f>IF('PV model'!$B$2&gt;0, 180-N4109,IF('PV model'!$B$2&lt;0,0-N4109,N4109))</f>
        <v>184.17801435134217</v>
      </c>
      <c r="P4109" s="2">
        <f>ABS(O4109-'PV model'!$B$5)</f>
        <v>20.821985648657829</v>
      </c>
      <c r="Q4109" s="3">
        <f t="shared" si="710"/>
        <v>100.94818399177704</v>
      </c>
      <c r="R4109" s="3">
        <f t="shared" si="715"/>
        <v>0</v>
      </c>
      <c r="S4109" s="3">
        <f t="shared" si="711"/>
        <v>0</v>
      </c>
      <c r="T4109" s="3">
        <f>(0.5*(1-COS(RADIANS(90-$X$3)))*(D4109+E4109)*'PV model'!$B$4)</f>
        <v>0</v>
      </c>
      <c r="U4109" s="3">
        <f t="shared" si="716"/>
        <v>0</v>
      </c>
      <c r="V4109" s="3">
        <f>('PV model'!$B$13*(U4109/1000)*(1-'PV model'!$B$14*((20+C4109)-25))*'PV model'!$B$10)/'PV model'!$B$12</f>
        <v>0</v>
      </c>
    </row>
    <row r="4110" spans="1:22" x14ac:dyDescent="0.2">
      <c r="A4110" s="10">
        <f t="shared" si="708"/>
        <v>172</v>
      </c>
      <c r="B4110" s="10">
        <f t="shared" si="717"/>
        <v>1</v>
      </c>
      <c r="C4110" s="23">
        <v>11.5</v>
      </c>
      <c r="D4110" s="24">
        <v>0</v>
      </c>
      <c r="E4110" s="24">
        <v>0</v>
      </c>
      <c r="F4110" s="48"/>
      <c r="G4110" s="48"/>
      <c r="H4110" s="1">
        <f t="shared" si="718"/>
        <v>23.464765047205411</v>
      </c>
      <c r="I4110" s="1">
        <f t="shared" si="712"/>
        <v>-1.4995737896833174</v>
      </c>
      <c r="J4110" s="4">
        <f>B4110+('PV model'!$B$3/15)+(I4110/60)</f>
        <v>0.69834043683861147</v>
      </c>
      <c r="K4110" s="2">
        <f t="shared" si="713"/>
        <v>169.52489344742082</v>
      </c>
      <c r="L4110" s="2">
        <f>DEGREES(ASIN((((COS(RADIANS('PV model'!$B$2))*COS(RADIANS(H4110))*COS(RADIANS(K4110)))+(SIN(RADIANS('PV model'!$B$2))*SIN(RADIANS(H4110)))))))</f>
        <v>-10.530185384237662</v>
      </c>
      <c r="M4110" s="3">
        <f t="shared" si="709"/>
        <v>0</v>
      </c>
      <c r="N4110" s="2">
        <f t="shared" si="714"/>
        <v>9.7663351586848801</v>
      </c>
      <c r="O4110" s="2">
        <f>IF('PV model'!$B$2&gt;0, 180-N4110,IF('PV model'!$B$2&lt;0,0-N4110,N4110))</f>
        <v>170.23366484131512</v>
      </c>
      <c r="P4110" s="2">
        <f>ABS(O4110-'PV model'!$B$5)</f>
        <v>34.766335158684882</v>
      </c>
      <c r="Q4110" s="3">
        <f t="shared" si="710"/>
        <v>100.53018538423765</v>
      </c>
      <c r="R4110" s="3">
        <f t="shared" si="715"/>
        <v>0</v>
      </c>
      <c r="S4110" s="3">
        <f t="shared" si="711"/>
        <v>0</v>
      </c>
      <c r="T4110" s="3">
        <f>(0.5*(1-COS(RADIANS(90-$X$3)))*(D4110+E4110)*'PV model'!$B$4)</f>
        <v>0</v>
      </c>
      <c r="U4110" s="3">
        <f t="shared" si="716"/>
        <v>0</v>
      </c>
      <c r="V4110" s="3">
        <f>('PV model'!$B$13*(U4110/1000)*(1-'PV model'!$B$14*((20+C4110)-25))*'PV model'!$B$10)/'PV model'!$B$12</f>
        <v>0</v>
      </c>
    </row>
    <row r="4111" spans="1:22" x14ac:dyDescent="0.2">
      <c r="A4111" s="10">
        <f t="shared" si="708"/>
        <v>172</v>
      </c>
      <c r="B4111" s="10">
        <f t="shared" si="717"/>
        <v>2</v>
      </c>
      <c r="C4111" s="23">
        <v>11.3</v>
      </c>
      <c r="D4111" s="24">
        <v>0</v>
      </c>
      <c r="E4111" s="24">
        <v>0</v>
      </c>
      <c r="F4111" s="48"/>
      <c r="G4111" s="48"/>
      <c r="H4111" s="1">
        <f t="shared" si="718"/>
        <v>23.464765047205411</v>
      </c>
      <c r="I4111" s="1">
        <f t="shared" si="712"/>
        <v>-1.4995737896833174</v>
      </c>
      <c r="J4111" s="4">
        <f>B4111+('PV model'!$B$3/15)+(I4111/60)</f>
        <v>1.6983404368386115</v>
      </c>
      <c r="K4111" s="2">
        <f t="shared" si="713"/>
        <v>154.52489344742082</v>
      </c>
      <c r="L4111" s="2">
        <f>DEGREES(ASIN((((COS(RADIANS('PV model'!$B$2))*COS(RADIANS(H4111))*COS(RADIANS(K4111)))+(SIN(RADIANS('PV model'!$B$2))*SIN(RADIANS(H4111)))))))</f>
        <v>-8.0997122703709188</v>
      </c>
      <c r="M4111" s="3">
        <f t="shared" si="709"/>
        <v>0</v>
      </c>
      <c r="N4111" s="2">
        <f t="shared" si="714"/>
        <v>23.486052873733158</v>
      </c>
      <c r="O4111" s="2">
        <f>IF('PV model'!$B$2&gt;0, 180-N4111,IF('PV model'!$B$2&lt;0,0-N4111,N4111))</f>
        <v>156.51394712626683</v>
      </c>
      <c r="P4111" s="2">
        <f>ABS(O4111-'PV model'!$B$5)</f>
        <v>48.486052873733172</v>
      </c>
      <c r="Q4111" s="3">
        <f t="shared" si="710"/>
        <v>98.099712270370929</v>
      </c>
      <c r="R4111" s="3">
        <f t="shared" si="715"/>
        <v>0</v>
      </c>
      <c r="S4111" s="3">
        <f t="shared" si="711"/>
        <v>0</v>
      </c>
      <c r="T4111" s="3">
        <f>(0.5*(1-COS(RADIANS(90-$X$3)))*(D4111+E4111)*'PV model'!$B$4)</f>
        <v>0</v>
      </c>
      <c r="U4111" s="3">
        <f t="shared" si="716"/>
        <v>0</v>
      </c>
      <c r="V4111" s="3">
        <f>('PV model'!$B$13*(U4111/1000)*(1-'PV model'!$B$14*((20+C4111)-25))*'PV model'!$B$10)/'PV model'!$B$12</f>
        <v>0</v>
      </c>
    </row>
    <row r="4112" spans="1:22" x14ac:dyDescent="0.2">
      <c r="A4112" s="10">
        <f t="shared" si="708"/>
        <v>172</v>
      </c>
      <c r="B4112" s="10">
        <f t="shared" si="717"/>
        <v>3</v>
      </c>
      <c r="C4112" s="23">
        <v>11.2</v>
      </c>
      <c r="D4112" s="24">
        <v>0</v>
      </c>
      <c r="E4112" s="24">
        <v>0</v>
      </c>
      <c r="F4112" s="48"/>
      <c r="G4112" s="48"/>
      <c r="H4112" s="1">
        <f t="shared" si="718"/>
        <v>23.464765047205411</v>
      </c>
      <c r="I4112" s="1">
        <f t="shared" si="712"/>
        <v>-1.4995737896833174</v>
      </c>
      <c r="J4112" s="4">
        <f>B4112+('PV model'!$B$3/15)+(I4112/60)</f>
        <v>2.698340436838611</v>
      </c>
      <c r="K4112" s="2">
        <f t="shared" si="713"/>
        <v>139.52489344742082</v>
      </c>
      <c r="L4112" s="2">
        <f>DEGREES(ASIN((((COS(RADIANS('PV model'!$B$2))*COS(RADIANS(H4112))*COS(RADIANS(K4112)))+(SIN(RADIANS('PV model'!$B$2))*SIN(RADIANS(H4112)))))))</f>
        <v>-3.8459422161160304</v>
      </c>
      <c r="M4112" s="3">
        <f t="shared" si="709"/>
        <v>0</v>
      </c>
      <c r="N4112" s="2">
        <f t="shared" si="714"/>
        <v>36.639832663467025</v>
      </c>
      <c r="O4112" s="2">
        <f>IF('PV model'!$B$2&gt;0, 180-N4112,IF('PV model'!$B$2&lt;0,0-N4112,N4112))</f>
        <v>143.36016733653298</v>
      </c>
      <c r="P4112" s="2">
        <f>ABS(O4112-'PV model'!$B$5)</f>
        <v>61.639832663467018</v>
      </c>
      <c r="Q4112" s="3">
        <f t="shared" si="710"/>
        <v>93.845942216116029</v>
      </c>
      <c r="R4112" s="3">
        <f t="shared" si="715"/>
        <v>0</v>
      </c>
      <c r="S4112" s="3">
        <f t="shared" si="711"/>
        <v>0</v>
      </c>
      <c r="T4112" s="3">
        <f>(0.5*(1-COS(RADIANS(90-$X$3)))*(D4112+E4112)*'PV model'!$B$4)</f>
        <v>0</v>
      </c>
      <c r="U4112" s="3">
        <f t="shared" si="716"/>
        <v>0</v>
      </c>
      <c r="V4112" s="3">
        <f>('PV model'!$B$13*(U4112/1000)*(1-'PV model'!$B$14*((20+C4112)-25))*'PV model'!$B$10)/'PV model'!$B$12</f>
        <v>0</v>
      </c>
    </row>
    <row r="4113" spans="1:22" x14ac:dyDescent="0.2">
      <c r="A4113" s="10">
        <f t="shared" si="708"/>
        <v>172</v>
      </c>
      <c r="B4113" s="10">
        <f t="shared" si="717"/>
        <v>4</v>
      </c>
      <c r="C4113" s="23">
        <v>10.9</v>
      </c>
      <c r="D4113" s="24">
        <v>0</v>
      </c>
      <c r="E4113" s="24">
        <v>0.88200000000000001</v>
      </c>
      <c r="F4113" s="48"/>
      <c r="G4113" s="48"/>
      <c r="H4113" s="1">
        <f t="shared" si="718"/>
        <v>23.464765047205411</v>
      </c>
      <c r="I4113" s="1">
        <f t="shared" si="712"/>
        <v>-1.4995737896833174</v>
      </c>
      <c r="J4113" s="4">
        <f>B4113+('PV model'!$B$3/15)+(I4113/60)</f>
        <v>3.698340436838611</v>
      </c>
      <c r="K4113" s="2">
        <f t="shared" si="713"/>
        <v>124.52489344742082</v>
      </c>
      <c r="L4113" s="2">
        <f>DEGREES(ASIN((((COS(RADIANS('PV model'!$B$2))*COS(RADIANS(H4113))*COS(RADIANS(K4113)))+(SIN(RADIANS('PV model'!$B$2))*SIN(RADIANS(H4113)))))))</f>
        <v>1.9302315047832057</v>
      </c>
      <c r="M4113" s="3">
        <f t="shared" si="709"/>
        <v>1.9302315047832057</v>
      </c>
      <c r="N4113" s="2">
        <f t="shared" si="714"/>
        <v>49.128445203246258</v>
      </c>
      <c r="O4113" s="2">
        <f>IF('PV model'!$B$2&gt;0, 180-N4113,IF('PV model'!$B$2&lt;0,0-N4113,N4113))</f>
        <v>130.87155479675374</v>
      </c>
      <c r="P4113" s="2">
        <f>ABS(O4113-'PV model'!$B$5)</f>
        <v>74.128445203246258</v>
      </c>
      <c r="Q4113" s="3">
        <f t="shared" si="710"/>
        <v>88.069768495216792</v>
      </c>
      <c r="R4113" s="3">
        <f t="shared" si="715"/>
        <v>0</v>
      </c>
      <c r="S4113" s="3">
        <f t="shared" si="711"/>
        <v>0.88200000000000001</v>
      </c>
      <c r="T4113" s="3">
        <f>(0.5*(1-COS(RADIANS(90-$X$3)))*(D4113+E4113)*'PV model'!$B$4)</f>
        <v>0</v>
      </c>
      <c r="U4113" s="3">
        <f t="shared" si="716"/>
        <v>0.88200000000000001</v>
      </c>
      <c r="V4113" s="3">
        <f>('PV model'!$B$13*(U4113/1000)*(1-'PV model'!$B$14*((20+C4113)-25))*'PV model'!$B$10)/'PV model'!$B$12</f>
        <v>8.6084032607999988E-2</v>
      </c>
    </row>
    <row r="4114" spans="1:22" x14ac:dyDescent="0.2">
      <c r="A4114" s="10">
        <f t="shared" si="708"/>
        <v>172</v>
      </c>
      <c r="B4114" s="10">
        <f t="shared" si="717"/>
        <v>5</v>
      </c>
      <c r="C4114" s="23">
        <v>11</v>
      </c>
      <c r="D4114" s="24">
        <v>0</v>
      </c>
      <c r="E4114" s="24">
        <v>14.112</v>
      </c>
      <c r="F4114" s="48"/>
      <c r="G4114" s="48"/>
      <c r="H4114" s="1">
        <f t="shared" si="718"/>
        <v>23.464765047205411</v>
      </c>
      <c r="I4114" s="1">
        <f t="shared" si="712"/>
        <v>-1.4995737896833174</v>
      </c>
      <c r="J4114" s="4">
        <f>B4114+('PV model'!$B$3/15)+(I4114/60)</f>
        <v>4.6983404368386115</v>
      </c>
      <c r="K4114" s="2">
        <f t="shared" si="713"/>
        <v>109.52489344742082</v>
      </c>
      <c r="L4114" s="2">
        <f>DEGREES(ASIN((((COS(RADIANS('PV model'!$B$2))*COS(RADIANS(H4114))*COS(RADIANS(K4114)))+(SIN(RADIANS('PV model'!$B$2))*SIN(RADIANS(H4114)))))))</f>
        <v>8.8881932908843915</v>
      </c>
      <c r="M4114" s="3">
        <f t="shared" si="709"/>
        <v>8.8881932908843915</v>
      </c>
      <c r="N4114" s="2">
        <f t="shared" si="714"/>
        <v>61.052641350963555</v>
      </c>
      <c r="O4114" s="2">
        <f>IF('PV model'!$B$2&gt;0, 180-N4114,IF('PV model'!$B$2&lt;0,0-N4114,N4114))</f>
        <v>118.94735864903645</v>
      </c>
      <c r="P4114" s="2">
        <f>ABS(O4114-'PV model'!$B$5)</f>
        <v>86.052641350963555</v>
      </c>
      <c r="Q4114" s="3">
        <f t="shared" si="710"/>
        <v>81.111806709115612</v>
      </c>
      <c r="R4114" s="3">
        <f t="shared" si="715"/>
        <v>0</v>
      </c>
      <c r="S4114" s="3">
        <f t="shared" si="711"/>
        <v>14.112</v>
      </c>
      <c r="T4114" s="3">
        <f>(0.5*(1-COS(RADIANS(90-$X$3)))*(D4114+E4114)*'PV model'!$B$4)</f>
        <v>0</v>
      </c>
      <c r="U4114" s="3">
        <f t="shared" si="716"/>
        <v>14.112</v>
      </c>
      <c r="V4114" s="3">
        <f>('PV model'!$B$13*(U4114/1000)*(1-'PV model'!$B$14*((20+C4114)-25))*'PV model'!$B$10)/'PV model'!$B$12</f>
        <v>1.3767802675199998</v>
      </c>
    </row>
    <row r="4115" spans="1:22" x14ac:dyDescent="0.2">
      <c r="A4115" s="10">
        <f t="shared" si="708"/>
        <v>172</v>
      </c>
      <c r="B4115" s="10">
        <f t="shared" si="717"/>
        <v>6</v>
      </c>
      <c r="C4115" s="23">
        <v>10.8</v>
      </c>
      <c r="D4115" s="24">
        <v>0</v>
      </c>
      <c r="E4115" s="24">
        <v>59.975999999999999</v>
      </c>
      <c r="F4115" s="48"/>
      <c r="G4115" s="48"/>
      <c r="H4115" s="1">
        <f t="shared" si="718"/>
        <v>23.464765047205411</v>
      </c>
      <c r="I4115" s="1">
        <f t="shared" si="712"/>
        <v>-1.4995737896833174</v>
      </c>
      <c r="J4115" s="4">
        <f>B4115+('PV model'!$B$3/15)+(I4115/60)</f>
        <v>5.6983404368386115</v>
      </c>
      <c r="K4115" s="2">
        <f t="shared" si="713"/>
        <v>94.524893447420823</v>
      </c>
      <c r="L4115" s="2">
        <f>DEGREES(ASIN((((COS(RADIANS('PV model'!$B$2))*COS(RADIANS(H4115))*COS(RADIANS(K4115)))+(SIN(RADIANS('PV model'!$B$2))*SIN(RADIANS(H4115)))))))</f>
        <v>16.688298123907892</v>
      </c>
      <c r="M4115" s="3">
        <f t="shared" si="709"/>
        <v>16.688298123907892</v>
      </c>
      <c r="N4115" s="2">
        <f t="shared" si="714"/>
        <v>72.679621792724689</v>
      </c>
      <c r="O4115" s="2">
        <f>IF('PV model'!$B$2&gt;0, 180-N4115,IF('PV model'!$B$2&lt;0,0-N4115,N4115))</f>
        <v>107.32037820727531</v>
      </c>
      <c r="P4115" s="2">
        <f>ABS(O4115-'PV model'!$B$5)</f>
        <v>97.679621792724689</v>
      </c>
      <c r="Q4115" s="3">
        <f t="shared" si="710"/>
        <v>73.311701876092116</v>
      </c>
      <c r="R4115" s="3">
        <f t="shared" si="715"/>
        <v>0</v>
      </c>
      <c r="S4115" s="3">
        <f t="shared" si="711"/>
        <v>59.975999999999999</v>
      </c>
      <c r="T4115" s="3">
        <f>(0.5*(1-COS(RADIANS(90-$X$3)))*(D4115+E4115)*'PV model'!$B$4)</f>
        <v>0</v>
      </c>
      <c r="U4115" s="3">
        <f t="shared" si="716"/>
        <v>59.975999999999999</v>
      </c>
      <c r="V4115" s="3">
        <f>('PV model'!$B$13*(U4115/1000)*(1-'PV model'!$B$14*((20+C4115)-25))*'PV model'!$B$10)/'PV model'!$B$12</f>
        <v>5.856112297728</v>
      </c>
    </row>
    <row r="4116" spans="1:22" x14ac:dyDescent="0.2">
      <c r="A4116" s="10">
        <f t="shared" si="708"/>
        <v>172</v>
      </c>
      <c r="B4116" s="10">
        <f t="shared" si="717"/>
        <v>7</v>
      </c>
      <c r="C4116" s="23">
        <v>11.4</v>
      </c>
      <c r="D4116" s="24">
        <v>250.30634999999998</v>
      </c>
      <c r="E4116" s="24">
        <v>126.126</v>
      </c>
      <c r="F4116" s="48"/>
      <c r="G4116" s="48"/>
      <c r="H4116" s="1">
        <f t="shared" si="718"/>
        <v>23.464765047205411</v>
      </c>
      <c r="I4116" s="1">
        <f t="shared" si="712"/>
        <v>-1.4995737896833174</v>
      </c>
      <c r="J4116" s="4">
        <f>B4116+('PV model'!$B$3/15)+(I4116/60)</f>
        <v>6.6983404368386115</v>
      </c>
      <c r="K4116" s="2">
        <f t="shared" si="713"/>
        <v>79.524893447420823</v>
      </c>
      <c r="L4116" s="2">
        <f>DEGREES(ASIN((((COS(RADIANS('PV model'!$B$2))*COS(RADIANS(H4116))*COS(RADIANS(K4116)))+(SIN(RADIANS('PV model'!$B$2))*SIN(RADIANS(H4116)))))))</f>
        <v>24.999880660224221</v>
      </c>
      <c r="M4116" s="3">
        <f t="shared" si="709"/>
        <v>24.999880660224221</v>
      </c>
      <c r="N4116" s="2">
        <f t="shared" si="714"/>
        <v>84.422124974751</v>
      </c>
      <c r="O4116" s="2">
        <f>IF('PV model'!$B$2&gt;0, 180-N4116,IF('PV model'!$B$2&lt;0,0-N4116,N4116))</f>
        <v>95.577875025249</v>
      </c>
      <c r="P4116" s="2">
        <f>ABS(O4116-'PV model'!$B$5)</f>
        <v>109.422124974751</v>
      </c>
      <c r="Q4116" s="3">
        <f t="shared" si="710"/>
        <v>65.000119339775765</v>
      </c>
      <c r="R4116" s="3">
        <f t="shared" si="715"/>
        <v>250.30635000000007</v>
      </c>
      <c r="S4116" s="3">
        <f t="shared" si="711"/>
        <v>163.14246660581983</v>
      </c>
      <c r="T4116" s="3">
        <f>(0.5*(1-COS(RADIANS(90-$X$3)))*(D4116+E4116)*'PV model'!$B$4)</f>
        <v>0</v>
      </c>
      <c r="U4116" s="3">
        <f t="shared" si="716"/>
        <v>413.4488166058199</v>
      </c>
      <c r="V4116" s="3">
        <f>('PV model'!$B$13*(U4116/1000)*(1-'PV model'!$B$14*((20+C4116)-25))*'PV model'!$B$10)/'PV model'!$B$12</f>
        <v>40.270338108995062</v>
      </c>
    </row>
    <row r="4117" spans="1:22" x14ac:dyDescent="0.2">
      <c r="A4117" s="10">
        <f t="shared" si="708"/>
        <v>172</v>
      </c>
      <c r="B4117" s="10">
        <f t="shared" si="717"/>
        <v>8</v>
      </c>
      <c r="C4117" s="23">
        <v>12.2</v>
      </c>
      <c r="D4117" s="24">
        <v>508.46985000000001</v>
      </c>
      <c r="E4117" s="24">
        <v>143.76599999999999</v>
      </c>
      <c r="F4117" s="48"/>
      <c r="G4117" s="48"/>
      <c r="H4117" s="1">
        <f t="shared" si="718"/>
        <v>23.464765047205411</v>
      </c>
      <c r="I4117" s="1">
        <f t="shared" si="712"/>
        <v>-1.4995737896833174</v>
      </c>
      <c r="J4117" s="4">
        <f>B4117+('PV model'!$B$3/15)+(I4117/60)</f>
        <v>7.6983404368386115</v>
      </c>
      <c r="K4117" s="2">
        <f t="shared" si="713"/>
        <v>64.524893447420823</v>
      </c>
      <c r="L4117" s="2">
        <f>DEGREES(ASIN((((COS(RADIANS('PV model'!$B$2))*COS(RADIANS(H4117))*COS(RADIANS(K4117)))+(SIN(RADIANS('PV model'!$B$2))*SIN(RADIANS(H4117)))))))</f>
        <v>33.478940723467964</v>
      </c>
      <c r="M4117" s="3">
        <f t="shared" si="709"/>
        <v>33.478940723467964</v>
      </c>
      <c r="N4117" s="2">
        <f t="shared" si="714"/>
        <v>83.140133696721307</v>
      </c>
      <c r="O4117" s="2">
        <f>IF('PV model'!$B$2&gt;0, 180-N4117,IF('PV model'!$B$2&lt;0,0-N4117,N4117))</f>
        <v>96.859866303278693</v>
      </c>
      <c r="P4117" s="2">
        <f>ABS(O4117-'PV model'!$B$5)</f>
        <v>108.14013369672131</v>
      </c>
      <c r="Q4117" s="3">
        <f t="shared" si="710"/>
        <v>56.521059276532036</v>
      </c>
      <c r="R4117" s="3">
        <f t="shared" si="715"/>
        <v>508.46984999999995</v>
      </c>
      <c r="S4117" s="3">
        <f t="shared" si="711"/>
        <v>196.16018668359143</v>
      </c>
      <c r="T4117" s="3">
        <f>(0.5*(1-COS(RADIANS(90-$X$3)))*(D4117+E4117)*'PV model'!$B$4)</f>
        <v>0</v>
      </c>
      <c r="U4117" s="3">
        <f t="shared" si="716"/>
        <v>704.63003668359136</v>
      </c>
      <c r="V4117" s="3">
        <f>('PV model'!$B$13*(U4117/1000)*(1-'PV model'!$B$14*((20+C4117)-25))*'PV model'!$B$10)/'PV model'!$B$12</f>
        <v>68.406295695045301</v>
      </c>
    </row>
    <row r="4118" spans="1:22" x14ac:dyDescent="0.2">
      <c r="A4118" s="10">
        <f t="shared" si="708"/>
        <v>172</v>
      </c>
      <c r="B4118" s="10">
        <f t="shared" si="717"/>
        <v>9</v>
      </c>
      <c r="C4118" s="23">
        <v>13.1</v>
      </c>
      <c r="D4118" s="24">
        <v>479.28615000000002</v>
      </c>
      <c r="E4118" s="24">
        <v>194.922</v>
      </c>
      <c r="F4118" s="48"/>
      <c r="G4118" s="48"/>
      <c r="H4118" s="1">
        <f t="shared" si="718"/>
        <v>23.464765047205411</v>
      </c>
      <c r="I4118" s="1">
        <f t="shared" si="712"/>
        <v>-1.4995737896833174</v>
      </c>
      <c r="J4118" s="4">
        <f>B4118+('PV model'!$B$3/15)+(I4118/60)</f>
        <v>8.6983404368386115</v>
      </c>
      <c r="K4118" s="2">
        <f t="shared" si="713"/>
        <v>49.52489344742083</v>
      </c>
      <c r="L4118" s="2">
        <f>DEGREES(ASIN((((COS(RADIANS('PV model'!$B$2))*COS(RADIANS(H4118))*COS(RADIANS(K4118)))+(SIN(RADIANS('PV model'!$B$2))*SIN(RADIANS(H4118)))))))</f>
        <v>41.714172801313943</v>
      </c>
      <c r="M4118" s="3">
        <f t="shared" si="709"/>
        <v>41.714172801313943</v>
      </c>
      <c r="N4118" s="2">
        <f t="shared" si="714"/>
        <v>69.191433083277772</v>
      </c>
      <c r="O4118" s="2">
        <f>IF('PV model'!$B$2&gt;0, 180-N4118,IF('PV model'!$B$2&lt;0,0-N4118,N4118))</f>
        <v>110.80856691672223</v>
      </c>
      <c r="P4118" s="2">
        <f>ABS(O4118-'PV model'!$B$5)</f>
        <v>94.191433083277772</v>
      </c>
      <c r="Q4118" s="3">
        <f t="shared" si="710"/>
        <v>48.285827198686057</v>
      </c>
      <c r="R4118" s="3">
        <f t="shared" si="715"/>
        <v>479.28614999999996</v>
      </c>
      <c r="S4118" s="3">
        <f t="shared" si="711"/>
        <v>264.72800838953179</v>
      </c>
      <c r="T4118" s="3">
        <f>(0.5*(1-COS(RADIANS(90-$X$3)))*(D4118+E4118)*'PV model'!$B$4)</f>
        <v>0</v>
      </c>
      <c r="U4118" s="3">
        <f t="shared" si="716"/>
        <v>744.01415838953176</v>
      </c>
      <c r="V4118" s="3">
        <f>('PV model'!$B$13*(U4118/1000)*(1-'PV model'!$B$14*((20+C4118)-25))*'PV model'!$B$10)/'PV model'!$B$12</f>
        <v>71.962013641784779</v>
      </c>
    </row>
    <row r="4119" spans="1:22" x14ac:dyDescent="0.2">
      <c r="A4119" s="10">
        <f t="shared" si="708"/>
        <v>172</v>
      </c>
      <c r="B4119" s="10">
        <f t="shared" si="717"/>
        <v>10</v>
      </c>
      <c r="C4119" s="23">
        <v>13.8</v>
      </c>
      <c r="D4119" s="24">
        <v>288.46965</v>
      </c>
      <c r="E4119" s="24">
        <v>286.64999999999998</v>
      </c>
      <c r="F4119" s="48"/>
      <c r="G4119" s="48"/>
      <c r="H4119" s="1">
        <f t="shared" si="718"/>
        <v>23.464765047205411</v>
      </c>
      <c r="I4119" s="1">
        <f t="shared" si="712"/>
        <v>-1.4995737896833174</v>
      </c>
      <c r="J4119" s="4">
        <f>B4119+('PV model'!$B$3/15)+(I4119/60)</f>
        <v>9.6983404368386115</v>
      </c>
      <c r="K4119" s="2">
        <f t="shared" si="713"/>
        <v>34.52489344742083</v>
      </c>
      <c r="L4119" s="2">
        <f>DEGREES(ASIN((((COS(RADIANS('PV model'!$B$2))*COS(RADIANS(H4119))*COS(RADIANS(K4119)))+(SIN(RADIANS('PV model'!$B$2))*SIN(RADIANS(H4119)))))))</f>
        <v>49.131723113796355</v>
      </c>
      <c r="M4119" s="3">
        <f t="shared" si="709"/>
        <v>49.131723113796355</v>
      </c>
      <c r="N4119" s="2">
        <f t="shared" si="714"/>
        <v>52.613352862815852</v>
      </c>
      <c r="O4119" s="2">
        <f>IF('PV model'!$B$2&gt;0, 180-N4119,IF('PV model'!$B$2&lt;0,0-N4119,N4119))</f>
        <v>127.38664713718416</v>
      </c>
      <c r="P4119" s="2">
        <f>ABS(O4119-'PV model'!$B$5)</f>
        <v>77.613352862815844</v>
      </c>
      <c r="Q4119" s="3">
        <f t="shared" si="710"/>
        <v>40.868276886203645</v>
      </c>
      <c r="R4119" s="3">
        <f t="shared" si="715"/>
        <v>288.46965</v>
      </c>
      <c r="S4119" s="3">
        <f t="shared" si="711"/>
        <v>363.83423824833119</v>
      </c>
      <c r="T4119" s="3">
        <f>(0.5*(1-COS(RADIANS(90-$X$3)))*(D4119+E4119)*'PV model'!$B$4)</f>
        <v>0</v>
      </c>
      <c r="U4119" s="3">
        <f t="shared" si="716"/>
        <v>652.30388824833119</v>
      </c>
      <c r="V4119" s="3">
        <f>('PV model'!$B$13*(U4119/1000)*(1-'PV model'!$B$14*((20+C4119)-25))*'PV model'!$B$10)/'PV model'!$B$12</f>
        <v>62.909105426543704</v>
      </c>
    </row>
    <row r="4120" spans="1:22" x14ac:dyDescent="0.2">
      <c r="A4120" s="10">
        <f t="shared" si="708"/>
        <v>172</v>
      </c>
      <c r="B4120" s="10">
        <f t="shared" si="717"/>
        <v>11</v>
      </c>
      <c r="C4120" s="23">
        <v>15</v>
      </c>
      <c r="D4120" s="24">
        <v>735.20474999999999</v>
      </c>
      <c r="E4120" s="24">
        <v>213.44400000000002</v>
      </c>
      <c r="F4120" s="48"/>
      <c r="G4120" s="48"/>
      <c r="H4120" s="1">
        <f t="shared" si="718"/>
        <v>23.464765047205411</v>
      </c>
      <c r="I4120" s="1">
        <f t="shared" si="712"/>
        <v>-1.4995737896833174</v>
      </c>
      <c r="J4120" s="4">
        <f>B4120+('PV model'!$B$3/15)+(I4120/60)</f>
        <v>10.698340436838611</v>
      </c>
      <c r="K4120" s="2">
        <f t="shared" si="713"/>
        <v>19.52489344742083</v>
      </c>
      <c r="L4120" s="2">
        <f>DEGREES(ASIN((((COS(RADIANS('PV model'!$B$2))*COS(RADIANS(H4120))*COS(RADIANS(K4120)))+(SIN(RADIANS('PV model'!$B$2))*SIN(RADIANS(H4120)))))))</f>
        <v>54.869652834913921</v>
      </c>
      <c r="M4120" s="3">
        <f t="shared" si="709"/>
        <v>54.869652834913921</v>
      </c>
      <c r="N4120" s="2">
        <f t="shared" si="714"/>
        <v>32.193042011778729</v>
      </c>
      <c r="O4120" s="2">
        <f>IF('PV model'!$B$2&gt;0, 180-N4120,IF('PV model'!$B$2&lt;0,0-N4120,N4120))</f>
        <v>147.80695798822126</v>
      </c>
      <c r="P4120" s="2">
        <f>ABS(O4120-'PV model'!$B$5)</f>
        <v>57.193042011778743</v>
      </c>
      <c r="Q4120" s="3">
        <f t="shared" si="710"/>
        <v>35.130347165086079</v>
      </c>
      <c r="R4120" s="3">
        <f t="shared" si="715"/>
        <v>735.20474999999999</v>
      </c>
      <c r="S4120" s="3">
        <f t="shared" si="711"/>
        <v>279.42636279903809</v>
      </c>
      <c r="T4120" s="3">
        <f>(0.5*(1-COS(RADIANS(90-$X$3)))*(D4120+E4120)*'PV model'!$B$4)</f>
        <v>0</v>
      </c>
      <c r="U4120" s="3">
        <f t="shared" si="716"/>
        <v>1014.6311127990381</v>
      </c>
      <c r="V4120" s="3">
        <f>('PV model'!$B$13*(U4120/1000)*(1-'PV model'!$B$14*((20+C4120)-25))*'PV model'!$B$10)/'PV model'!$B$12</f>
        <v>97.365624993976184</v>
      </c>
    </row>
    <row r="4121" spans="1:22" x14ac:dyDescent="0.2">
      <c r="A4121" s="10">
        <f t="shared" si="708"/>
        <v>172</v>
      </c>
      <c r="B4121" s="10">
        <f t="shared" si="717"/>
        <v>12</v>
      </c>
      <c r="C4121" s="23">
        <v>14.7</v>
      </c>
      <c r="D4121" s="24">
        <v>597.14340000000004</v>
      </c>
      <c r="E4121" s="24">
        <v>247.84200000000001</v>
      </c>
      <c r="F4121" s="48"/>
      <c r="G4121" s="48"/>
      <c r="H4121" s="1">
        <f t="shared" si="718"/>
        <v>23.464765047205411</v>
      </c>
      <c r="I4121" s="1">
        <f t="shared" si="712"/>
        <v>-1.4995737896833174</v>
      </c>
      <c r="J4121" s="4">
        <f>B4121+('PV model'!$B$3/15)+(I4121/60)</f>
        <v>11.698340436838611</v>
      </c>
      <c r="K4121" s="2">
        <f t="shared" si="713"/>
        <v>4.524893447420828</v>
      </c>
      <c r="L4121" s="2">
        <f>DEGREES(ASIN((((COS(RADIANS('PV model'!$B$2))*COS(RADIANS(H4121))*COS(RADIANS(K4121)))+(SIN(RADIANS('PV model'!$B$2))*SIN(RADIANS(H4121)))))))</f>
        <v>57.790267866043799</v>
      </c>
      <c r="M4121" s="3">
        <f t="shared" si="709"/>
        <v>57.790267866043799</v>
      </c>
      <c r="N4121" s="2">
        <f t="shared" si="714"/>
        <v>7.8031598773931252</v>
      </c>
      <c r="O4121" s="2">
        <f>IF('PV model'!$B$2&gt;0, 180-N4121,IF('PV model'!$B$2&lt;0,0-N4121,N4121))</f>
        <v>172.19684012260689</v>
      </c>
      <c r="P4121" s="2">
        <f>ABS(O4121-'PV model'!$B$5)</f>
        <v>32.803159877393114</v>
      </c>
      <c r="Q4121" s="3">
        <f t="shared" si="710"/>
        <v>32.209732133956201</v>
      </c>
      <c r="R4121" s="3">
        <f t="shared" si="715"/>
        <v>597.14340000000004</v>
      </c>
      <c r="S4121" s="3">
        <f t="shared" si="711"/>
        <v>316.41063635180171</v>
      </c>
      <c r="T4121" s="3">
        <f>(0.5*(1-COS(RADIANS(90-$X$3)))*(D4121+E4121)*'PV model'!$B$4)</f>
        <v>0</v>
      </c>
      <c r="U4121" s="3">
        <f t="shared" si="716"/>
        <v>913.55403635180176</v>
      </c>
      <c r="V4121" s="3">
        <f>('PV model'!$B$13*(U4121/1000)*(1-'PV model'!$B$14*((20+C4121)-25))*'PV model'!$B$10)/'PV model'!$B$12</f>
        <v>87.775689648545523</v>
      </c>
    </row>
    <row r="4122" spans="1:22" x14ac:dyDescent="0.2">
      <c r="A4122" s="10">
        <f t="shared" si="708"/>
        <v>172</v>
      </c>
      <c r="B4122" s="10">
        <f t="shared" si="717"/>
        <v>13</v>
      </c>
      <c r="C4122" s="23">
        <v>15.1</v>
      </c>
      <c r="D4122" s="24">
        <v>342.34724999999997</v>
      </c>
      <c r="E4122" s="24">
        <v>332.51400000000001</v>
      </c>
      <c r="F4122" s="48"/>
      <c r="G4122" s="48"/>
      <c r="H4122" s="1">
        <f t="shared" si="718"/>
        <v>23.464765047205411</v>
      </c>
      <c r="I4122" s="1">
        <f t="shared" si="712"/>
        <v>-1.4995737896833174</v>
      </c>
      <c r="J4122" s="4">
        <f>B4122+('PV model'!$B$3/15)+(I4122/60)</f>
        <v>12.698340436838611</v>
      </c>
      <c r="K4122" s="2">
        <f t="shared" si="713"/>
        <v>-10.475106552579172</v>
      </c>
      <c r="L4122" s="2">
        <f>DEGREES(ASIN((((COS(RADIANS('PV model'!$B$2))*COS(RADIANS(H4122))*COS(RADIANS(K4122)))+(SIN(RADIANS('PV model'!$B$2))*SIN(RADIANS(H4122)))))))</f>
        <v>57.041300245881885</v>
      </c>
      <c r="M4122" s="3">
        <f t="shared" si="709"/>
        <v>57.041300245881885</v>
      </c>
      <c r="N4122" s="2">
        <f t="shared" si="714"/>
        <v>-17.851435687650763</v>
      </c>
      <c r="O4122" s="2">
        <f>IF('PV model'!$B$2&gt;0, 180-N4122,IF('PV model'!$B$2&lt;0,0-N4122,N4122))</f>
        <v>197.85143568765076</v>
      </c>
      <c r="P4122" s="2">
        <f>ABS(O4122-'PV model'!$B$5)</f>
        <v>7.1485643123492366</v>
      </c>
      <c r="Q4122" s="3">
        <f t="shared" si="710"/>
        <v>32.958699754118115</v>
      </c>
      <c r="R4122" s="3">
        <f t="shared" si="715"/>
        <v>342.34724999999997</v>
      </c>
      <c r="S4122" s="3">
        <f t="shared" si="711"/>
        <v>409.38902045647421</v>
      </c>
      <c r="T4122" s="3">
        <f>(0.5*(1-COS(RADIANS(90-$X$3)))*(D4122+E4122)*'PV model'!$B$4)</f>
        <v>0</v>
      </c>
      <c r="U4122" s="3">
        <f t="shared" si="716"/>
        <v>751.73627045647413</v>
      </c>
      <c r="V4122" s="3">
        <f>('PV model'!$B$13*(U4122/1000)*(1-'PV model'!$B$14*((20+C4122)-25))*'PV model'!$B$10)/'PV model'!$B$12</f>
        <v>72.107757867998046</v>
      </c>
    </row>
    <row r="4123" spans="1:22" x14ac:dyDescent="0.2">
      <c r="A4123" s="10">
        <f t="shared" si="708"/>
        <v>172</v>
      </c>
      <c r="B4123" s="10">
        <f t="shared" si="717"/>
        <v>14</v>
      </c>
      <c r="C4123" s="23">
        <v>15.4</v>
      </c>
      <c r="D4123" s="24">
        <v>699.28634999999997</v>
      </c>
      <c r="E4123" s="24">
        <v>229.32</v>
      </c>
      <c r="F4123" s="48"/>
      <c r="G4123" s="48"/>
      <c r="H4123" s="1">
        <f t="shared" si="718"/>
        <v>23.464765047205411</v>
      </c>
      <c r="I4123" s="1">
        <f t="shared" si="712"/>
        <v>-1.4995737896833174</v>
      </c>
      <c r="J4123" s="4">
        <f>B4123+('PV model'!$B$3/15)+(I4123/60)</f>
        <v>13.698340436838611</v>
      </c>
      <c r="K4123" s="2">
        <f t="shared" si="713"/>
        <v>-25.47510655257917</v>
      </c>
      <c r="L4123" s="2">
        <f>DEGREES(ASIN((((COS(RADIANS('PV model'!$B$2))*COS(RADIANS(H4123))*COS(RADIANS(K4123)))+(SIN(RADIANS('PV model'!$B$2))*SIN(RADIANS(H4123)))))))</f>
        <v>52.86408755399227</v>
      </c>
      <c r="M4123" s="3">
        <f t="shared" si="709"/>
        <v>52.86408755399227</v>
      </c>
      <c r="N4123" s="2">
        <f t="shared" si="714"/>
        <v>-40.809424726836049</v>
      </c>
      <c r="O4123" s="2">
        <f>IF('PV model'!$B$2&gt;0, 180-N4123,IF('PV model'!$B$2&lt;0,0-N4123,N4123))</f>
        <v>220.80942472683606</v>
      </c>
      <c r="P4123" s="2">
        <f>ABS(O4123-'PV model'!$B$5)</f>
        <v>15.809424726836056</v>
      </c>
      <c r="Q4123" s="3">
        <f t="shared" si="710"/>
        <v>37.13591244600773</v>
      </c>
      <c r="R4123" s="3">
        <f t="shared" si="715"/>
        <v>699.28634999999997</v>
      </c>
      <c r="S4123" s="3">
        <f t="shared" si="711"/>
        <v>302.49636916141066</v>
      </c>
      <c r="T4123" s="3">
        <f>(0.5*(1-COS(RADIANS(90-$X$3)))*(D4123+E4123)*'PV model'!$B$4)</f>
        <v>0</v>
      </c>
      <c r="U4123" s="3">
        <f t="shared" si="716"/>
        <v>1001.7827191614106</v>
      </c>
      <c r="V4123" s="3">
        <f>('PV model'!$B$13*(U4123/1000)*(1-'PV model'!$B$14*((20+C4123)-25))*'PV model'!$B$10)/'PV model'!$B$12</f>
        <v>95.972451462107813</v>
      </c>
    </row>
    <row r="4124" spans="1:22" x14ac:dyDescent="0.2">
      <c r="A4124" s="10">
        <f t="shared" si="708"/>
        <v>172</v>
      </c>
      <c r="B4124" s="10">
        <f t="shared" si="717"/>
        <v>15</v>
      </c>
      <c r="C4124" s="23">
        <v>15.5</v>
      </c>
      <c r="D4124" s="24">
        <v>830.61299999999994</v>
      </c>
      <c r="E4124" s="24">
        <v>149.05800000000002</v>
      </c>
      <c r="F4124" s="48"/>
      <c r="G4124" s="48"/>
      <c r="H4124" s="1">
        <f t="shared" si="718"/>
        <v>23.464765047205411</v>
      </c>
      <c r="I4124" s="1">
        <f t="shared" si="712"/>
        <v>-1.4995737896833174</v>
      </c>
      <c r="J4124" s="4">
        <f>B4124+('PV model'!$B$3/15)+(I4124/60)</f>
        <v>14.698340436838611</v>
      </c>
      <c r="K4124" s="2">
        <f t="shared" si="713"/>
        <v>-40.47510655257917</v>
      </c>
      <c r="L4124" s="2">
        <f>DEGREES(ASIN((((COS(RADIANS('PV model'!$B$2))*COS(RADIANS(H4124))*COS(RADIANS(K4124)))+(SIN(RADIANS('PV model'!$B$2))*SIN(RADIANS(H4124)))))))</f>
        <v>46.334530228144445</v>
      </c>
      <c r="M4124" s="3">
        <f t="shared" si="709"/>
        <v>46.334530228144445</v>
      </c>
      <c r="N4124" s="2">
        <f t="shared" si="714"/>
        <v>-59.586768089600454</v>
      </c>
      <c r="O4124" s="2">
        <f>IF('PV model'!$B$2&gt;0, 180-N4124,IF('PV model'!$B$2&lt;0,0-N4124,N4124))</f>
        <v>239.58676808960047</v>
      </c>
      <c r="P4124" s="2">
        <f>ABS(O4124-'PV model'!$B$5)</f>
        <v>34.586768089600469</v>
      </c>
      <c r="Q4124" s="3">
        <f t="shared" si="710"/>
        <v>43.665469771855555</v>
      </c>
      <c r="R4124" s="3">
        <f t="shared" si="715"/>
        <v>830.61300000000006</v>
      </c>
      <c r="S4124" s="3">
        <f t="shared" si="711"/>
        <v>204.20774908316758</v>
      </c>
      <c r="T4124" s="3">
        <f>(0.5*(1-COS(RADIANS(90-$X$3)))*(D4124+E4124)*'PV model'!$B$4)</f>
        <v>0</v>
      </c>
      <c r="U4124" s="3">
        <f t="shared" si="716"/>
        <v>1034.8207490831676</v>
      </c>
      <c r="V4124" s="3">
        <f>('PV model'!$B$13*(U4124/1000)*(1-'PV model'!$B$14*((20+C4124)-25))*'PV model'!$B$10)/'PV model'!$B$12</f>
        <v>99.096173431062567</v>
      </c>
    </row>
    <row r="4125" spans="1:22" x14ac:dyDescent="0.2">
      <c r="A4125" s="10">
        <f t="shared" si="708"/>
        <v>172</v>
      </c>
      <c r="B4125" s="10">
        <f t="shared" si="717"/>
        <v>16</v>
      </c>
      <c r="C4125" s="23">
        <v>15.6</v>
      </c>
      <c r="D4125" s="24">
        <v>863.16404999999997</v>
      </c>
      <c r="E4125" s="24">
        <v>105.83999999999999</v>
      </c>
      <c r="F4125" s="48"/>
      <c r="G4125" s="48"/>
      <c r="H4125" s="1">
        <f t="shared" si="718"/>
        <v>23.464765047205411</v>
      </c>
      <c r="I4125" s="1">
        <f t="shared" si="712"/>
        <v>-1.4995737896833174</v>
      </c>
      <c r="J4125" s="4">
        <f>B4125+('PV model'!$B$3/15)+(I4125/60)</f>
        <v>15.698340436838611</v>
      </c>
      <c r="K4125" s="2">
        <f t="shared" si="713"/>
        <v>-55.47510655257917</v>
      </c>
      <c r="L4125" s="2">
        <f>DEGREES(ASIN((((COS(RADIANS('PV model'!$B$2))*COS(RADIANS(H4125))*COS(RADIANS(K4125)))+(SIN(RADIANS('PV model'!$B$2))*SIN(RADIANS(H4125)))))))</f>
        <v>38.508219713014221</v>
      </c>
      <c r="M4125" s="3">
        <f t="shared" si="709"/>
        <v>38.508219713014221</v>
      </c>
      <c r="N4125" s="2">
        <f t="shared" si="714"/>
        <v>-74.97009906552158</v>
      </c>
      <c r="O4125" s="2">
        <f>IF('PV model'!$B$2&gt;0, 180-N4125,IF('PV model'!$B$2&lt;0,0-N4125,N4125))</f>
        <v>254.97009906552159</v>
      </c>
      <c r="P4125" s="2">
        <f>ABS(O4125-'PV model'!$B$5)</f>
        <v>49.970099065521595</v>
      </c>
      <c r="Q4125" s="3">
        <f t="shared" si="710"/>
        <v>51.491780286985779</v>
      </c>
      <c r="R4125" s="3">
        <f t="shared" si="715"/>
        <v>863.16405000000009</v>
      </c>
      <c r="S4125" s="3">
        <f t="shared" si="711"/>
        <v>147.14562274506076</v>
      </c>
      <c r="T4125" s="3">
        <f>(0.5*(1-COS(RADIANS(90-$X$3)))*(D4125+E4125)*'PV model'!$B$4)</f>
        <v>0</v>
      </c>
      <c r="U4125" s="3">
        <f t="shared" si="716"/>
        <v>1010.3096727450609</v>
      </c>
      <c r="V4125" s="3">
        <f>('PV model'!$B$13*(U4125/1000)*(1-'PV model'!$B$14*((20+C4125)-25))*'PV model'!$B$10)/'PV model'!$B$12</f>
        <v>96.708555360362197</v>
      </c>
    </row>
    <row r="4126" spans="1:22" x14ac:dyDescent="0.2">
      <c r="A4126" s="10">
        <f t="shared" si="708"/>
        <v>172</v>
      </c>
      <c r="B4126" s="10">
        <f t="shared" si="717"/>
        <v>17</v>
      </c>
      <c r="C4126" s="23">
        <v>15.2</v>
      </c>
      <c r="D4126" s="24">
        <v>768.87824999999998</v>
      </c>
      <c r="E4126" s="24">
        <v>106.72200000000001</v>
      </c>
      <c r="F4126" s="48"/>
      <c r="G4126" s="48"/>
      <c r="H4126" s="1">
        <f t="shared" si="718"/>
        <v>23.464765047205411</v>
      </c>
      <c r="I4126" s="1">
        <f t="shared" si="712"/>
        <v>-1.4995737896833174</v>
      </c>
      <c r="J4126" s="4">
        <f>B4126+('PV model'!$B$3/15)+(I4126/60)</f>
        <v>16.69834043683861</v>
      </c>
      <c r="K4126" s="2">
        <f t="shared" si="713"/>
        <v>-70.475106552579149</v>
      </c>
      <c r="L4126" s="2">
        <f>DEGREES(ASIN((((COS(RADIANS('PV model'!$B$2))*COS(RADIANS(H4126))*COS(RADIANS(K4126)))+(SIN(RADIANS('PV model'!$B$2))*SIN(RADIANS(H4126)))))))</f>
        <v>30.119332798483949</v>
      </c>
      <c r="M4126" s="3">
        <f t="shared" si="709"/>
        <v>30.119332798483949</v>
      </c>
      <c r="N4126" s="2">
        <f t="shared" si="714"/>
        <v>-88.202978746830553</v>
      </c>
      <c r="O4126" s="2">
        <f>IF('PV model'!$B$2&gt;0, 180-N4126,IF('PV model'!$B$2&lt;0,0-N4126,N4126))</f>
        <v>268.20297874683058</v>
      </c>
      <c r="P4126" s="2">
        <f>ABS(O4126-'PV model'!$B$5)</f>
        <v>63.202978746830581</v>
      </c>
      <c r="Q4126" s="3">
        <f t="shared" si="710"/>
        <v>59.880667201516061</v>
      </c>
      <c r="R4126" s="3">
        <f t="shared" si="715"/>
        <v>768.87824999999998</v>
      </c>
      <c r="S4126" s="3">
        <f t="shared" si="711"/>
        <v>145.4247687125239</v>
      </c>
      <c r="T4126" s="3">
        <f>(0.5*(1-COS(RADIANS(90-$X$3)))*(D4126+E4126)*'PV model'!$B$4)</f>
        <v>0</v>
      </c>
      <c r="U4126" s="3">
        <f t="shared" si="716"/>
        <v>914.30301871252391</v>
      </c>
      <c r="V4126" s="3">
        <f>('PV model'!$B$13*(U4126/1000)*(1-'PV model'!$B$14*((20+C4126)-25))*'PV model'!$B$10)/'PV model'!$B$12</f>
        <v>87.664865576683326</v>
      </c>
    </row>
    <row r="4127" spans="1:22" x14ac:dyDescent="0.2">
      <c r="A4127" s="10">
        <f t="shared" si="708"/>
        <v>172</v>
      </c>
      <c r="B4127" s="10">
        <f t="shared" si="717"/>
        <v>18</v>
      </c>
      <c r="C4127" s="23">
        <v>15</v>
      </c>
      <c r="D4127" s="24">
        <v>626.32709999999997</v>
      </c>
      <c r="E4127" s="24">
        <v>102.31200000000001</v>
      </c>
      <c r="F4127" s="48"/>
      <c r="G4127" s="48"/>
      <c r="H4127" s="1">
        <f t="shared" si="718"/>
        <v>23.464765047205411</v>
      </c>
      <c r="I4127" s="1">
        <f t="shared" si="712"/>
        <v>-1.4995737896833174</v>
      </c>
      <c r="J4127" s="4">
        <f>B4127+('PV model'!$B$3/15)+(I4127/60)</f>
        <v>17.69834043683861</v>
      </c>
      <c r="K4127" s="2">
        <f t="shared" si="713"/>
        <v>-85.475106552579149</v>
      </c>
      <c r="L4127" s="2">
        <f>DEGREES(ASIN((((COS(RADIANS('PV model'!$B$2))*COS(RADIANS(H4127))*COS(RADIANS(K4127)))+(SIN(RADIANS('PV model'!$B$2))*SIN(RADIANS(H4127)))))))</f>
        <v>21.662868231016279</v>
      </c>
      <c r="M4127" s="3">
        <f t="shared" si="709"/>
        <v>21.662868231016279</v>
      </c>
      <c r="N4127" s="2">
        <f t="shared" si="714"/>
        <v>-79.717534637256961</v>
      </c>
      <c r="O4127" s="2">
        <f>IF('PV model'!$B$2&gt;0, 180-N4127,IF('PV model'!$B$2&lt;0,0-N4127,N4127))</f>
        <v>259.71753463725696</v>
      </c>
      <c r="P4127" s="2">
        <f>ABS(O4127-'PV model'!$B$5)</f>
        <v>54.717534637256961</v>
      </c>
      <c r="Q4127" s="3">
        <f t="shared" si="710"/>
        <v>68.337131768983724</v>
      </c>
      <c r="R4127" s="3">
        <f t="shared" si="715"/>
        <v>626.32709999999997</v>
      </c>
      <c r="S4127" s="3">
        <f t="shared" si="711"/>
        <v>132.9137711932533</v>
      </c>
      <c r="T4127" s="3">
        <f>(0.5*(1-COS(RADIANS(90-$X$3)))*(D4127+E4127)*'PV model'!$B$4)</f>
        <v>0</v>
      </c>
      <c r="U4127" s="3">
        <f t="shared" si="716"/>
        <v>759.24087119325327</v>
      </c>
      <c r="V4127" s="3">
        <f>('PV model'!$B$13*(U4127/1000)*(1-'PV model'!$B$14*((20+C4127)-25))*'PV model'!$B$10)/'PV model'!$B$12</f>
        <v>72.857968785098478</v>
      </c>
    </row>
    <row r="4128" spans="1:22" x14ac:dyDescent="0.2">
      <c r="A4128" s="10">
        <f t="shared" si="708"/>
        <v>172</v>
      </c>
      <c r="B4128" s="10">
        <f t="shared" si="717"/>
        <v>19</v>
      </c>
      <c r="C4128" s="23">
        <v>14</v>
      </c>
      <c r="D4128" s="24">
        <v>436.63305000000003</v>
      </c>
      <c r="E4128" s="24">
        <v>86.436000000000007</v>
      </c>
      <c r="F4128" s="48"/>
      <c r="G4128" s="48"/>
      <c r="H4128" s="1">
        <f t="shared" si="718"/>
        <v>23.464765047205411</v>
      </c>
      <c r="I4128" s="1">
        <f t="shared" si="712"/>
        <v>-1.4995737896833174</v>
      </c>
      <c r="J4128" s="4">
        <f>B4128+('PV model'!$B$3/15)+(I4128/60)</f>
        <v>18.69834043683861</v>
      </c>
      <c r="K4128" s="2">
        <f t="shared" si="713"/>
        <v>-100.47510655257915</v>
      </c>
      <c r="L4128" s="2">
        <f>DEGREES(ASIN((((COS(RADIANS('PV model'!$B$2))*COS(RADIANS(H4128))*COS(RADIANS(K4128)))+(SIN(RADIANS('PV model'!$B$2))*SIN(RADIANS(H4128)))))))</f>
        <v>13.514595242373044</v>
      </c>
      <c r="M4128" s="3">
        <f t="shared" si="709"/>
        <v>13.514595242373044</v>
      </c>
      <c r="N4128" s="2">
        <f t="shared" si="714"/>
        <v>-68.079856395187875</v>
      </c>
      <c r="O4128" s="2">
        <f>IF('PV model'!$B$2&gt;0, 180-N4128,IF('PV model'!$B$2&lt;0,0-N4128,N4128))</f>
        <v>248.07985639518787</v>
      </c>
      <c r="P4128" s="2">
        <f>ABS(O4128-'PV model'!$B$5)</f>
        <v>43.079856395187875</v>
      </c>
      <c r="Q4128" s="3">
        <f t="shared" si="710"/>
        <v>76.485404757626966</v>
      </c>
      <c r="R4128" s="3">
        <f t="shared" si="715"/>
        <v>436.63304999999997</v>
      </c>
      <c r="S4128" s="3">
        <f t="shared" si="711"/>
        <v>106.24498705299682</v>
      </c>
      <c r="T4128" s="3">
        <f>(0.5*(1-COS(RADIANS(90-$X$3)))*(D4128+E4128)*'PV model'!$B$4)</f>
        <v>0</v>
      </c>
      <c r="U4128" s="3">
        <f t="shared" si="716"/>
        <v>542.87803705299677</v>
      </c>
      <c r="V4128" s="3">
        <f>('PV model'!$B$13*(U4128/1000)*(1-'PV model'!$B$14*((20+C4128)-25))*'PV model'!$B$10)/'PV model'!$B$12</f>
        <v>52.312509394800117</v>
      </c>
    </row>
    <row r="4129" spans="1:22" x14ac:dyDescent="0.2">
      <c r="A4129" s="10">
        <f t="shared" ref="A4129:A4192" si="719">IF(B4129&gt;1,A4128,A4128+1)</f>
        <v>172</v>
      </c>
      <c r="B4129" s="10">
        <f t="shared" si="717"/>
        <v>20</v>
      </c>
      <c r="C4129" s="23">
        <v>13.1</v>
      </c>
      <c r="D4129" s="24">
        <v>149.28585000000001</v>
      </c>
      <c r="E4129" s="24">
        <v>62.621999999999993</v>
      </c>
      <c r="F4129" s="48"/>
      <c r="G4129" s="48"/>
      <c r="H4129" s="1">
        <f t="shared" si="718"/>
        <v>23.464765047205411</v>
      </c>
      <c r="I4129" s="1">
        <f t="shared" si="712"/>
        <v>-1.4995737896833174</v>
      </c>
      <c r="J4129" s="4">
        <f>B4129+('PV model'!$B$3/15)+(I4129/60)</f>
        <v>19.69834043683861</v>
      </c>
      <c r="K4129" s="2">
        <f t="shared" si="713"/>
        <v>-115.47510655257915</v>
      </c>
      <c r="L4129" s="2">
        <f>DEGREES(ASIN((((COS(RADIANS('PV model'!$B$2))*COS(RADIANS(H4129))*COS(RADIANS(K4129)))+(SIN(RADIANS('PV model'!$B$2))*SIN(RADIANS(H4129)))))))</f>
        <v>6.008671359959191</v>
      </c>
      <c r="M4129" s="3">
        <f t="shared" si="709"/>
        <v>6.008671359959191</v>
      </c>
      <c r="N4129" s="2">
        <f t="shared" si="714"/>
        <v>-56.376309900478468</v>
      </c>
      <c r="O4129" s="2">
        <f>IF('PV model'!$B$2&gt;0, 180-N4129,IF('PV model'!$B$2&lt;0,0-N4129,N4129))</f>
        <v>236.37630990047847</v>
      </c>
      <c r="P4129" s="2">
        <f>ABS(O4129-'PV model'!$B$5)</f>
        <v>31.376309900478475</v>
      </c>
      <c r="Q4129" s="3">
        <f t="shared" si="710"/>
        <v>83.991328640040805</v>
      </c>
      <c r="R4129" s="3">
        <f t="shared" si="715"/>
        <v>149.28585000000018</v>
      </c>
      <c r="S4129" s="3">
        <f t="shared" si="711"/>
        <v>73.440753084876874</v>
      </c>
      <c r="T4129" s="3">
        <f>(0.5*(1-COS(RADIANS(90-$X$3)))*(D4129+E4129)*'PV model'!$B$4)</f>
        <v>0</v>
      </c>
      <c r="U4129" s="3">
        <f t="shared" si="716"/>
        <v>222.72660308487707</v>
      </c>
      <c r="V4129" s="3">
        <f>('PV model'!$B$13*(U4129/1000)*(1-'PV model'!$B$14*((20+C4129)-25))*'PV model'!$B$10)/'PV model'!$B$12</f>
        <v>21.542405704046907</v>
      </c>
    </row>
    <row r="4130" spans="1:22" x14ac:dyDescent="0.2">
      <c r="A4130" s="10">
        <f t="shared" si="719"/>
        <v>172</v>
      </c>
      <c r="B4130" s="10">
        <f t="shared" si="717"/>
        <v>21</v>
      </c>
      <c r="C4130" s="23">
        <v>12</v>
      </c>
      <c r="D4130" s="24">
        <v>0</v>
      </c>
      <c r="E4130" s="24">
        <v>17.64</v>
      </c>
      <c r="F4130" s="48"/>
      <c r="G4130" s="48"/>
      <c r="H4130" s="1">
        <f t="shared" si="718"/>
        <v>23.464765047205411</v>
      </c>
      <c r="I4130" s="1">
        <f t="shared" si="712"/>
        <v>-1.4995737896833174</v>
      </c>
      <c r="J4130" s="4">
        <f>B4130+('PV model'!$B$3/15)+(I4130/60)</f>
        <v>20.69834043683861</v>
      </c>
      <c r="K4130" s="2">
        <f t="shared" si="713"/>
        <v>-130.47510655257915</v>
      </c>
      <c r="L4130" s="2">
        <f>DEGREES(ASIN((((COS(RADIANS('PV model'!$B$2))*COS(RADIANS(H4130))*COS(RADIANS(K4130)))+(SIN(RADIANS('PV model'!$B$2))*SIN(RADIANS(H4130)))))))</f>
        <v>-0.52171950306962311</v>
      </c>
      <c r="M4130" s="3">
        <f t="shared" si="709"/>
        <v>0</v>
      </c>
      <c r="N4130" s="2">
        <f t="shared" si="714"/>
        <v>-44.251721454783116</v>
      </c>
      <c r="O4130" s="2">
        <f>IF('PV model'!$B$2&gt;0, 180-N4130,IF('PV model'!$B$2&lt;0,0-N4130,N4130))</f>
        <v>224.25172145478311</v>
      </c>
      <c r="P4130" s="2">
        <f>ABS(O4130-'PV model'!$B$5)</f>
        <v>19.251721454783109</v>
      </c>
      <c r="Q4130" s="3">
        <f t="shared" si="710"/>
        <v>90.521719503069633</v>
      </c>
      <c r="R4130" s="3">
        <f t="shared" si="715"/>
        <v>0</v>
      </c>
      <c r="S4130" s="3">
        <f t="shared" si="711"/>
        <v>17.64</v>
      </c>
      <c r="T4130" s="3">
        <f>(0.5*(1-COS(RADIANS(90-$X$3)))*(D4130+E4130)*'PV model'!$B$4)</f>
        <v>0</v>
      </c>
      <c r="U4130" s="3">
        <f t="shared" si="716"/>
        <v>17.64</v>
      </c>
      <c r="V4130" s="3">
        <f>('PV model'!$B$13*(U4130/1000)*(1-'PV model'!$B$14*((20+C4130)-25))*'PV model'!$B$10)/'PV model'!$B$12</f>
        <v>1.7139221567999998</v>
      </c>
    </row>
    <row r="4131" spans="1:22" x14ac:dyDescent="0.2">
      <c r="A4131" s="10">
        <f t="shared" si="719"/>
        <v>172</v>
      </c>
      <c r="B4131" s="10">
        <f t="shared" si="717"/>
        <v>22</v>
      </c>
      <c r="C4131" s="23">
        <v>11.4</v>
      </c>
      <c r="D4131" s="24">
        <v>0</v>
      </c>
      <c r="E4131" s="24">
        <v>0</v>
      </c>
      <c r="F4131" s="48"/>
      <c r="G4131" s="48"/>
      <c r="H4131" s="1">
        <f t="shared" si="718"/>
        <v>23.464765047205411</v>
      </c>
      <c r="I4131" s="1">
        <f t="shared" si="712"/>
        <v>-1.4995737896833174</v>
      </c>
      <c r="J4131" s="4">
        <f>B4131+('PV model'!$B$3/15)+(I4131/60)</f>
        <v>21.69834043683861</v>
      </c>
      <c r="K4131" s="2">
        <f t="shared" si="713"/>
        <v>-145.47510655257915</v>
      </c>
      <c r="L4131" s="2">
        <f>DEGREES(ASIN((((COS(RADIANS('PV model'!$B$2))*COS(RADIANS(H4131))*COS(RADIANS(K4131)))+(SIN(RADIANS('PV model'!$B$2))*SIN(RADIANS(H4131)))))))</f>
        <v>-5.7337828165489029</v>
      </c>
      <c r="M4131" s="3">
        <f t="shared" si="709"/>
        <v>0</v>
      </c>
      <c r="N4131" s="2">
        <f t="shared" si="714"/>
        <v>-31.500764700348814</v>
      </c>
      <c r="O4131" s="2">
        <f>IF('PV model'!$B$2&gt;0, 180-N4131,IF('PV model'!$B$2&lt;0,0-N4131,N4131))</f>
        <v>211.50076470034881</v>
      </c>
      <c r="P4131" s="2">
        <f>ABS(O4131-'PV model'!$B$5)</f>
        <v>6.5007647003488103</v>
      </c>
      <c r="Q4131" s="3">
        <f t="shared" si="710"/>
        <v>95.733782816548896</v>
      </c>
      <c r="R4131" s="3">
        <f t="shared" si="715"/>
        <v>0</v>
      </c>
      <c r="S4131" s="3">
        <f t="shared" si="711"/>
        <v>0</v>
      </c>
      <c r="T4131" s="3">
        <f>(0.5*(1-COS(RADIANS(90-$X$3)))*(D4131+E4131)*'PV model'!$B$4)</f>
        <v>0</v>
      </c>
      <c r="U4131" s="3">
        <f t="shared" si="716"/>
        <v>0</v>
      </c>
      <c r="V4131" s="3">
        <f>('PV model'!$B$13*(U4131/1000)*(1-'PV model'!$B$14*((20+C4131)-25))*'PV model'!$B$10)/'PV model'!$B$12</f>
        <v>0</v>
      </c>
    </row>
    <row r="4132" spans="1:22" x14ac:dyDescent="0.2">
      <c r="A4132" s="10">
        <f t="shared" si="719"/>
        <v>172</v>
      </c>
      <c r="B4132" s="10">
        <f t="shared" si="717"/>
        <v>23</v>
      </c>
      <c r="C4132" s="23">
        <v>11.1</v>
      </c>
      <c r="D4132" s="24">
        <v>0</v>
      </c>
      <c r="E4132" s="24">
        <v>0</v>
      </c>
      <c r="F4132" s="48"/>
      <c r="G4132" s="48"/>
      <c r="H4132" s="1">
        <f t="shared" si="718"/>
        <v>23.464765047205411</v>
      </c>
      <c r="I4132" s="1">
        <f t="shared" si="712"/>
        <v>-1.4995737896833174</v>
      </c>
      <c r="J4132" s="4">
        <f>B4132+('PV model'!$B$3/15)+(I4132/60)</f>
        <v>22.69834043683861</v>
      </c>
      <c r="K4132" s="2">
        <f t="shared" si="713"/>
        <v>-160.47510655257915</v>
      </c>
      <c r="L4132" s="2">
        <f>DEGREES(ASIN((((COS(RADIANS('PV model'!$B$2))*COS(RADIANS(H4132))*COS(RADIANS(K4132)))+(SIN(RADIANS('PV model'!$B$2))*SIN(RADIANS(H4132)))))))</f>
        <v>-9.2960403163009246</v>
      </c>
      <c r="M4132" s="3">
        <f t="shared" si="709"/>
        <v>0</v>
      </c>
      <c r="N4132" s="2">
        <f t="shared" si="714"/>
        <v>-18.098907635956348</v>
      </c>
      <c r="O4132" s="2">
        <f>IF('PV model'!$B$2&gt;0, 180-N4132,IF('PV model'!$B$2&lt;0,0-N4132,N4132))</f>
        <v>198.09890763595635</v>
      </c>
      <c r="P4132" s="2">
        <f>ABS(O4132-'PV model'!$B$5)</f>
        <v>6.9010923640436488</v>
      </c>
      <c r="Q4132" s="3">
        <f t="shared" si="710"/>
        <v>99.296040316300918</v>
      </c>
      <c r="R4132" s="3">
        <f t="shared" si="715"/>
        <v>0</v>
      </c>
      <c r="S4132" s="3">
        <f t="shared" si="711"/>
        <v>0</v>
      </c>
      <c r="T4132" s="3">
        <f>(0.5*(1-COS(RADIANS(90-$X$3)))*(D4132+E4132)*'PV model'!$B$4)</f>
        <v>0</v>
      </c>
      <c r="U4132" s="3">
        <f t="shared" si="716"/>
        <v>0</v>
      </c>
      <c r="V4132" s="3">
        <f>('PV model'!$B$13*(U4132/1000)*(1-'PV model'!$B$14*((20+C4132)-25))*'PV model'!$B$10)/'PV model'!$B$12</f>
        <v>0</v>
      </c>
    </row>
    <row r="4133" spans="1:22" x14ac:dyDescent="0.2">
      <c r="A4133" s="10">
        <f t="shared" si="719"/>
        <v>172</v>
      </c>
      <c r="B4133" s="10">
        <f t="shared" si="717"/>
        <v>24</v>
      </c>
      <c r="C4133" s="23">
        <v>10.9</v>
      </c>
      <c r="D4133" s="24">
        <v>0</v>
      </c>
      <c r="E4133" s="24">
        <v>0</v>
      </c>
      <c r="F4133" s="48"/>
      <c r="G4133" s="48"/>
      <c r="H4133" s="1">
        <f t="shared" si="718"/>
        <v>23.464765047205411</v>
      </c>
      <c r="I4133" s="1">
        <f t="shared" si="712"/>
        <v>-1.4995737896833174</v>
      </c>
      <c r="J4133" s="4">
        <f>B4133+('PV model'!$B$3/15)+(I4133/60)</f>
        <v>23.69834043683861</v>
      </c>
      <c r="K4133" s="2">
        <f t="shared" si="713"/>
        <v>-175.47510655257915</v>
      </c>
      <c r="L4133" s="2">
        <f>DEGREES(ASIN((((COS(RADIANS('PV model'!$B$2))*COS(RADIANS(H4133))*COS(RADIANS(K4133)))+(SIN(RADIANS('PV model'!$B$2))*SIN(RADIANS(H4133)))))))</f>
        <v>-10.940716639780957</v>
      </c>
      <c r="M4133" s="3">
        <f t="shared" si="709"/>
        <v>0</v>
      </c>
      <c r="N4133" s="2">
        <f t="shared" si="714"/>
        <v>-4.2269876826879793</v>
      </c>
      <c r="O4133" s="2">
        <f>IF('PV model'!$B$2&gt;0, 180-N4133,IF('PV model'!$B$2&lt;0,0-N4133,N4133))</f>
        <v>184.22698768268799</v>
      </c>
      <c r="P4133" s="2">
        <f>ABS(O4133-'PV model'!$B$5)</f>
        <v>20.773012317312009</v>
      </c>
      <c r="Q4133" s="3">
        <f t="shared" si="710"/>
        <v>100.94071663978096</v>
      </c>
      <c r="R4133" s="3">
        <f t="shared" si="715"/>
        <v>0</v>
      </c>
      <c r="S4133" s="3">
        <f t="shared" si="711"/>
        <v>0</v>
      </c>
      <c r="T4133" s="3">
        <f>(0.5*(1-COS(RADIANS(90-$X$3)))*(D4133+E4133)*'PV model'!$B$4)</f>
        <v>0</v>
      </c>
      <c r="U4133" s="3">
        <f t="shared" si="716"/>
        <v>0</v>
      </c>
      <c r="V4133" s="3">
        <f>('PV model'!$B$13*(U4133/1000)*(1-'PV model'!$B$14*((20+C4133)-25))*'PV model'!$B$10)/'PV model'!$B$12</f>
        <v>0</v>
      </c>
    </row>
    <row r="4134" spans="1:22" x14ac:dyDescent="0.2">
      <c r="A4134" s="10">
        <f t="shared" si="719"/>
        <v>173</v>
      </c>
      <c r="B4134" s="10">
        <f t="shared" si="717"/>
        <v>1</v>
      </c>
      <c r="C4134" s="23">
        <v>10.9</v>
      </c>
      <c r="D4134" s="24">
        <v>0</v>
      </c>
      <c r="E4134" s="24">
        <v>0</v>
      </c>
      <c r="F4134" s="48"/>
      <c r="G4134" s="48"/>
      <c r="H4134" s="1">
        <f t="shared" si="718"/>
        <v>23.463096003472312</v>
      </c>
      <c r="I4134" s="1">
        <f t="shared" si="712"/>
        <v>-1.7100509309731793</v>
      </c>
      <c r="J4134" s="4">
        <f>B4134+('PV model'!$B$3/15)+(I4134/60)</f>
        <v>0.69483248448378043</v>
      </c>
      <c r="K4134" s="2">
        <f t="shared" si="713"/>
        <v>169.57751273274329</v>
      </c>
      <c r="L4134" s="2">
        <f>DEGREES(ASIN((((COS(RADIANS('PV model'!$B$2))*COS(RADIANS(H4134))*COS(RADIANS(K4134)))+(SIN(RADIANS('PV model'!$B$2))*SIN(RADIANS(H4134)))))))</f>
        <v>-10.536888471122067</v>
      </c>
      <c r="M4134" s="3">
        <f t="shared" si="709"/>
        <v>0</v>
      </c>
      <c r="N4134" s="2">
        <f t="shared" si="714"/>
        <v>9.7176856458773653</v>
      </c>
      <c r="O4134" s="2">
        <f>IF('PV model'!$B$2&gt;0, 180-N4134,IF('PV model'!$B$2&lt;0,0-N4134,N4134))</f>
        <v>170.28231435412263</v>
      </c>
      <c r="P4134" s="2">
        <f>ABS(O4134-'PV model'!$B$5)</f>
        <v>34.717685645877367</v>
      </c>
      <c r="Q4134" s="3">
        <f t="shared" si="710"/>
        <v>100.53688847112207</v>
      </c>
      <c r="R4134" s="3">
        <f t="shared" si="715"/>
        <v>0</v>
      </c>
      <c r="S4134" s="3">
        <f t="shared" si="711"/>
        <v>0</v>
      </c>
      <c r="T4134" s="3">
        <f>(0.5*(1-COS(RADIANS(90-$X$3)))*(D4134+E4134)*'PV model'!$B$4)</f>
        <v>0</v>
      </c>
      <c r="U4134" s="3">
        <f t="shared" si="716"/>
        <v>0</v>
      </c>
      <c r="V4134" s="3">
        <f>('PV model'!$B$13*(U4134/1000)*(1-'PV model'!$B$14*((20+C4134)-25))*'PV model'!$B$10)/'PV model'!$B$12</f>
        <v>0</v>
      </c>
    </row>
    <row r="4135" spans="1:22" x14ac:dyDescent="0.2">
      <c r="A4135" s="10">
        <f t="shared" si="719"/>
        <v>173</v>
      </c>
      <c r="B4135" s="10">
        <f t="shared" si="717"/>
        <v>2</v>
      </c>
      <c r="C4135" s="23">
        <v>10.7</v>
      </c>
      <c r="D4135" s="24">
        <v>0</v>
      </c>
      <c r="E4135" s="24">
        <v>0</v>
      </c>
      <c r="F4135" s="48"/>
      <c r="G4135" s="48"/>
      <c r="H4135" s="1">
        <f t="shared" si="718"/>
        <v>23.463096003472312</v>
      </c>
      <c r="I4135" s="1">
        <f t="shared" si="712"/>
        <v>-1.7100509309731793</v>
      </c>
      <c r="J4135" s="4">
        <f>B4135+('PV model'!$B$3/15)+(I4135/60)</f>
        <v>1.6948324844837803</v>
      </c>
      <c r="K4135" s="2">
        <f t="shared" si="713"/>
        <v>154.57751273274329</v>
      </c>
      <c r="L4135" s="2">
        <f>DEGREES(ASIN((((COS(RADIANS('PV model'!$B$2))*COS(RADIANS(H4135))*COS(RADIANS(K4135)))+(SIN(RADIANS('PV model'!$B$2))*SIN(RADIANS(H4135)))))))</f>
        <v>-8.113196535252138</v>
      </c>
      <c r="M4135" s="3">
        <f t="shared" si="709"/>
        <v>0</v>
      </c>
      <c r="N4135" s="2">
        <f t="shared" si="714"/>
        <v>23.439208248667907</v>
      </c>
      <c r="O4135" s="2">
        <f>IF('PV model'!$B$2&gt;0, 180-N4135,IF('PV model'!$B$2&lt;0,0-N4135,N4135))</f>
        <v>156.56079175133209</v>
      </c>
      <c r="P4135" s="2">
        <f>ABS(O4135-'PV model'!$B$5)</f>
        <v>48.43920824866791</v>
      </c>
      <c r="Q4135" s="3">
        <f t="shared" si="710"/>
        <v>98.113196535252129</v>
      </c>
      <c r="R4135" s="3">
        <f t="shared" si="715"/>
        <v>0</v>
      </c>
      <c r="S4135" s="3">
        <f t="shared" si="711"/>
        <v>0</v>
      </c>
      <c r="T4135" s="3">
        <f>(0.5*(1-COS(RADIANS(90-$X$3)))*(D4135+E4135)*'PV model'!$B$4)</f>
        <v>0</v>
      </c>
      <c r="U4135" s="3">
        <f t="shared" si="716"/>
        <v>0</v>
      </c>
      <c r="V4135" s="3">
        <f>('PV model'!$B$13*(U4135/1000)*(1-'PV model'!$B$14*((20+C4135)-25))*'PV model'!$B$10)/'PV model'!$B$12</f>
        <v>0</v>
      </c>
    </row>
    <row r="4136" spans="1:22" x14ac:dyDescent="0.2">
      <c r="A4136" s="10">
        <f t="shared" si="719"/>
        <v>173</v>
      </c>
      <c r="B4136" s="10">
        <f t="shared" si="717"/>
        <v>3</v>
      </c>
      <c r="C4136" s="23">
        <v>10.5</v>
      </c>
      <c r="D4136" s="24">
        <v>0</v>
      </c>
      <c r="E4136" s="24">
        <v>0</v>
      </c>
      <c r="F4136" s="48"/>
      <c r="G4136" s="48"/>
      <c r="H4136" s="1">
        <f t="shared" si="718"/>
        <v>23.463096003472312</v>
      </c>
      <c r="I4136" s="1">
        <f t="shared" si="712"/>
        <v>-1.7100509309731793</v>
      </c>
      <c r="J4136" s="4">
        <f>B4136+('PV model'!$B$3/15)+(I4136/60)</f>
        <v>2.6948324844837801</v>
      </c>
      <c r="K4136" s="2">
        <f t="shared" si="713"/>
        <v>139.57751273274332</v>
      </c>
      <c r="L4136" s="2">
        <f>DEGREES(ASIN((((COS(RADIANS('PV model'!$B$2))*COS(RADIANS(H4136))*COS(RADIANS(K4136)))+(SIN(RADIANS('PV model'!$B$2))*SIN(RADIANS(H4136)))))))</f>
        <v>-3.8652711299006137</v>
      </c>
      <c r="M4136" s="3">
        <f t="shared" si="709"/>
        <v>0</v>
      </c>
      <c r="N4136" s="2">
        <f t="shared" si="714"/>
        <v>36.595471642745778</v>
      </c>
      <c r="O4136" s="2">
        <f>IF('PV model'!$B$2&gt;0, 180-N4136,IF('PV model'!$B$2&lt;0,0-N4136,N4136))</f>
        <v>143.40452835725421</v>
      </c>
      <c r="P4136" s="2">
        <f>ABS(O4136-'PV model'!$B$5)</f>
        <v>61.595471642745792</v>
      </c>
      <c r="Q4136" s="3">
        <f t="shared" si="710"/>
        <v>93.865271129900606</v>
      </c>
      <c r="R4136" s="3">
        <f t="shared" si="715"/>
        <v>0</v>
      </c>
      <c r="S4136" s="3">
        <f t="shared" si="711"/>
        <v>0</v>
      </c>
      <c r="T4136" s="3">
        <f>(0.5*(1-COS(RADIANS(90-$X$3)))*(D4136+E4136)*'PV model'!$B$4)</f>
        <v>0</v>
      </c>
      <c r="U4136" s="3">
        <f t="shared" si="716"/>
        <v>0</v>
      </c>
      <c r="V4136" s="3">
        <f>('PV model'!$B$13*(U4136/1000)*(1-'PV model'!$B$14*((20+C4136)-25))*'PV model'!$B$10)/'PV model'!$B$12</f>
        <v>0</v>
      </c>
    </row>
    <row r="4137" spans="1:22" x14ac:dyDescent="0.2">
      <c r="A4137" s="10">
        <f t="shared" si="719"/>
        <v>173</v>
      </c>
      <c r="B4137" s="10">
        <f t="shared" si="717"/>
        <v>4</v>
      </c>
      <c r="C4137" s="23">
        <v>10.7</v>
      </c>
      <c r="D4137" s="24">
        <v>0</v>
      </c>
      <c r="E4137" s="24">
        <v>0.88200000000000001</v>
      </c>
      <c r="F4137" s="48"/>
      <c r="G4137" s="48"/>
      <c r="H4137" s="1">
        <f t="shared" si="718"/>
        <v>23.463096003472312</v>
      </c>
      <c r="I4137" s="1">
        <f t="shared" si="712"/>
        <v>-1.7100509309731793</v>
      </c>
      <c r="J4137" s="4">
        <f>B4137+('PV model'!$B$3/15)+(I4137/60)</f>
        <v>3.6948324844837801</v>
      </c>
      <c r="K4137" s="2">
        <f t="shared" si="713"/>
        <v>124.57751273274332</v>
      </c>
      <c r="L4137" s="2">
        <f>DEGREES(ASIN((((COS(RADIANS('PV model'!$B$2))*COS(RADIANS(H4137))*COS(RADIANS(K4137)))+(SIN(RADIANS('PV model'!$B$2))*SIN(RADIANS(H4137)))))))</f>
        <v>1.9062255119670697</v>
      </c>
      <c r="M4137" s="3">
        <f t="shared" si="709"/>
        <v>1.9062255119670697</v>
      </c>
      <c r="N4137" s="2">
        <f t="shared" si="714"/>
        <v>49.086513215906493</v>
      </c>
      <c r="O4137" s="2">
        <f>IF('PV model'!$B$2&gt;0, 180-N4137,IF('PV model'!$B$2&lt;0,0-N4137,N4137))</f>
        <v>130.91348678409349</v>
      </c>
      <c r="P4137" s="2">
        <f>ABS(O4137-'PV model'!$B$5)</f>
        <v>74.086513215906507</v>
      </c>
      <c r="Q4137" s="3">
        <f t="shared" si="710"/>
        <v>88.093774488032921</v>
      </c>
      <c r="R4137" s="3">
        <f t="shared" si="715"/>
        <v>0</v>
      </c>
      <c r="S4137" s="3">
        <f t="shared" si="711"/>
        <v>0.88200000000000001</v>
      </c>
      <c r="T4137" s="3">
        <f>(0.5*(1-COS(RADIANS(90-$X$3)))*(D4137+E4137)*'PV model'!$B$4)</f>
        <v>0</v>
      </c>
      <c r="U4137" s="3">
        <f t="shared" si="716"/>
        <v>0.88200000000000001</v>
      </c>
      <c r="V4137" s="3">
        <f>('PV model'!$B$13*(U4137/1000)*(1-'PV model'!$B$14*((20+C4137)-25))*'PV model'!$B$10)/'PV model'!$B$12</f>
        <v>8.6154564383999988E-2</v>
      </c>
    </row>
    <row r="4138" spans="1:22" x14ac:dyDescent="0.2">
      <c r="A4138" s="10">
        <f t="shared" si="719"/>
        <v>173</v>
      </c>
      <c r="B4138" s="10">
        <f t="shared" si="717"/>
        <v>5</v>
      </c>
      <c r="C4138" s="23">
        <v>11</v>
      </c>
      <c r="D4138" s="24">
        <v>0</v>
      </c>
      <c r="E4138" s="24">
        <v>7.056</v>
      </c>
      <c r="F4138" s="48"/>
      <c r="G4138" s="48"/>
      <c r="H4138" s="1">
        <f t="shared" si="718"/>
        <v>23.463096003472312</v>
      </c>
      <c r="I4138" s="1">
        <f t="shared" si="712"/>
        <v>-1.7100509309731793</v>
      </c>
      <c r="J4138" s="4">
        <f>B4138+('PV model'!$B$3/15)+(I4138/60)</f>
        <v>4.694832484483781</v>
      </c>
      <c r="K4138" s="2">
        <f t="shared" si="713"/>
        <v>109.57751273274329</v>
      </c>
      <c r="L4138" s="2">
        <f>DEGREES(ASIN((((COS(RADIANS('PV model'!$B$2))*COS(RADIANS(H4138))*COS(RADIANS(K4138)))+(SIN(RADIANS('PV model'!$B$2))*SIN(RADIANS(H4138)))))))</f>
        <v>8.8607134736353466</v>
      </c>
      <c r="M4138" s="3">
        <f t="shared" si="709"/>
        <v>8.8607134736353466</v>
      </c>
      <c r="N4138" s="2">
        <f t="shared" si="714"/>
        <v>61.012442761797075</v>
      </c>
      <c r="O4138" s="2">
        <f>IF('PV model'!$B$2&gt;0, 180-N4138,IF('PV model'!$B$2&lt;0,0-N4138,N4138))</f>
        <v>118.98755723820292</v>
      </c>
      <c r="P4138" s="2">
        <f>ABS(O4138-'PV model'!$B$5)</f>
        <v>86.012442761797075</v>
      </c>
      <c r="Q4138" s="3">
        <f t="shared" si="710"/>
        <v>81.139286526364657</v>
      </c>
      <c r="R4138" s="3">
        <f t="shared" si="715"/>
        <v>0</v>
      </c>
      <c r="S4138" s="3">
        <f t="shared" si="711"/>
        <v>7.056</v>
      </c>
      <c r="T4138" s="3">
        <f>(0.5*(1-COS(RADIANS(90-$X$3)))*(D4138+E4138)*'PV model'!$B$4)</f>
        <v>0</v>
      </c>
      <c r="U4138" s="3">
        <f t="shared" si="716"/>
        <v>7.056</v>
      </c>
      <c r="V4138" s="3">
        <f>('PV model'!$B$13*(U4138/1000)*(1-'PV model'!$B$14*((20+C4138)-25))*'PV model'!$B$10)/'PV model'!$B$12</f>
        <v>0.68839013375999991</v>
      </c>
    </row>
    <row r="4139" spans="1:22" x14ac:dyDescent="0.2">
      <c r="A4139" s="10">
        <f t="shared" si="719"/>
        <v>173</v>
      </c>
      <c r="B4139" s="10">
        <f t="shared" si="717"/>
        <v>6</v>
      </c>
      <c r="C4139" s="23">
        <v>11</v>
      </c>
      <c r="D4139" s="24">
        <v>0</v>
      </c>
      <c r="E4139" s="24">
        <v>31.752000000000002</v>
      </c>
      <c r="F4139" s="48"/>
      <c r="G4139" s="48"/>
      <c r="H4139" s="1">
        <f t="shared" si="718"/>
        <v>23.463096003472312</v>
      </c>
      <c r="I4139" s="1">
        <f t="shared" si="712"/>
        <v>-1.7100509309731793</v>
      </c>
      <c r="J4139" s="4">
        <f>B4139+('PV model'!$B$3/15)+(I4139/60)</f>
        <v>5.694832484483781</v>
      </c>
      <c r="K4139" s="2">
        <f t="shared" si="713"/>
        <v>94.577512732743287</v>
      </c>
      <c r="L4139" s="2">
        <f>DEGREES(ASIN((((COS(RADIANS('PV model'!$B$2))*COS(RADIANS(H4139))*COS(RADIANS(K4139)))+(SIN(RADIANS('PV model'!$B$2))*SIN(RADIANS(H4139)))))))</f>
        <v>16.658500444228292</v>
      </c>
      <c r="M4139" s="3">
        <f t="shared" si="709"/>
        <v>16.658500444228292</v>
      </c>
      <c r="N4139" s="2">
        <f t="shared" si="714"/>
        <v>72.639944275652923</v>
      </c>
      <c r="O4139" s="2">
        <f>IF('PV model'!$B$2&gt;0, 180-N4139,IF('PV model'!$B$2&lt;0,0-N4139,N4139))</f>
        <v>107.36005572434708</v>
      </c>
      <c r="P4139" s="2">
        <f>ABS(O4139-'PV model'!$B$5)</f>
        <v>97.639944275652923</v>
      </c>
      <c r="Q4139" s="3">
        <f t="shared" si="710"/>
        <v>73.341499555771705</v>
      </c>
      <c r="R4139" s="3">
        <f t="shared" si="715"/>
        <v>0</v>
      </c>
      <c r="S4139" s="3">
        <f t="shared" si="711"/>
        <v>31.752000000000002</v>
      </c>
      <c r="T4139" s="3">
        <f>(0.5*(1-COS(RADIANS(90-$X$3)))*(D4139+E4139)*'PV model'!$B$4)</f>
        <v>0</v>
      </c>
      <c r="U4139" s="3">
        <f t="shared" si="716"/>
        <v>31.752000000000002</v>
      </c>
      <c r="V4139" s="3">
        <f>('PV model'!$B$13*(U4139/1000)*(1-'PV model'!$B$14*((20+C4139)-25))*'PV model'!$B$10)/'PV model'!$B$12</f>
        <v>3.0977556019199999</v>
      </c>
    </row>
    <row r="4140" spans="1:22" x14ac:dyDescent="0.2">
      <c r="A4140" s="10">
        <f t="shared" si="719"/>
        <v>173</v>
      </c>
      <c r="B4140" s="10">
        <f t="shared" si="717"/>
        <v>7</v>
      </c>
      <c r="C4140" s="23">
        <v>11.1</v>
      </c>
      <c r="D4140" s="24">
        <v>0</v>
      </c>
      <c r="E4140" s="24">
        <v>67.031999999999996</v>
      </c>
      <c r="F4140" s="48"/>
      <c r="G4140" s="48"/>
      <c r="H4140" s="1">
        <f t="shared" si="718"/>
        <v>23.463096003472312</v>
      </c>
      <c r="I4140" s="1">
        <f t="shared" si="712"/>
        <v>-1.7100509309731793</v>
      </c>
      <c r="J4140" s="4">
        <f>B4140+('PV model'!$B$3/15)+(I4140/60)</f>
        <v>6.694832484483781</v>
      </c>
      <c r="K4140" s="2">
        <f t="shared" si="713"/>
        <v>79.577512732743287</v>
      </c>
      <c r="L4140" s="2">
        <f>DEGREES(ASIN((((COS(RADIANS('PV model'!$B$2))*COS(RADIANS(H4140))*COS(RADIANS(K4140)))+(SIN(RADIANS('PV model'!$B$2))*SIN(RADIANS(H4140)))))))</f>
        <v>24.968902213500481</v>
      </c>
      <c r="M4140" s="3">
        <f t="shared" si="709"/>
        <v>24.968902213500481</v>
      </c>
      <c r="N4140" s="2">
        <f t="shared" si="714"/>
        <v>84.381246402702104</v>
      </c>
      <c r="O4140" s="2">
        <f>IF('PV model'!$B$2&gt;0, 180-N4140,IF('PV model'!$B$2&lt;0,0-N4140,N4140))</f>
        <v>95.618753597297896</v>
      </c>
      <c r="P4140" s="2">
        <f>ABS(O4140-'PV model'!$B$5)</f>
        <v>109.3812464027021</v>
      </c>
      <c r="Q4140" s="3">
        <f t="shared" si="710"/>
        <v>65.031097786499515</v>
      </c>
      <c r="R4140" s="3">
        <f t="shared" si="715"/>
        <v>0</v>
      </c>
      <c r="S4140" s="3">
        <f t="shared" si="711"/>
        <v>67.031999999999996</v>
      </c>
      <c r="T4140" s="3">
        <f>(0.5*(1-COS(RADIANS(90-$X$3)))*(D4140+E4140)*'PV model'!$B$4)</f>
        <v>0</v>
      </c>
      <c r="U4140" s="3">
        <f t="shared" si="716"/>
        <v>67.031999999999996</v>
      </c>
      <c r="V4140" s="3">
        <f>('PV model'!$B$13*(U4140/1000)*(1-'PV model'!$B$14*((20+C4140)-25))*'PV model'!$B$10)/'PV model'!$B$12</f>
        <v>6.5370260632319992</v>
      </c>
    </row>
    <row r="4141" spans="1:22" x14ac:dyDescent="0.2">
      <c r="A4141" s="10">
        <f t="shared" si="719"/>
        <v>173</v>
      </c>
      <c r="B4141" s="10">
        <f t="shared" si="717"/>
        <v>8</v>
      </c>
      <c r="C4141" s="23">
        <v>11.5</v>
      </c>
      <c r="D4141" s="24">
        <v>0</v>
      </c>
      <c r="E4141" s="24">
        <v>106.72200000000001</v>
      </c>
      <c r="F4141" s="48"/>
      <c r="G4141" s="48"/>
      <c r="H4141" s="1">
        <f t="shared" si="718"/>
        <v>23.463096003472312</v>
      </c>
      <c r="I4141" s="1">
        <f t="shared" si="712"/>
        <v>-1.7100509309731793</v>
      </c>
      <c r="J4141" s="4">
        <f>B4141+('PV model'!$B$3/15)+(I4141/60)</f>
        <v>7.694832484483781</v>
      </c>
      <c r="K4141" s="2">
        <f t="shared" si="713"/>
        <v>64.577512732743287</v>
      </c>
      <c r="L4141" s="2">
        <f>DEGREES(ASIN((((COS(RADIANS('PV model'!$B$2))*COS(RADIANS(H4141))*COS(RADIANS(K4141)))+(SIN(RADIANS('PV model'!$B$2))*SIN(RADIANS(H4141)))))))</f>
        <v>33.448030222052836</v>
      </c>
      <c r="M4141" s="3">
        <f t="shared" si="709"/>
        <v>33.448030222052836</v>
      </c>
      <c r="N4141" s="2">
        <f t="shared" si="714"/>
        <v>83.184617405584333</v>
      </c>
      <c r="O4141" s="2">
        <f>IF('PV model'!$B$2&gt;0, 180-N4141,IF('PV model'!$B$2&lt;0,0-N4141,N4141))</f>
        <v>96.815382594415667</v>
      </c>
      <c r="P4141" s="2">
        <f>ABS(O4141-'PV model'!$B$5)</f>
        <v>108.18461740558433</v>
      </c>
      <c r="Q4141" s="3">
        <f t="shared" si="710"/>
        <v>56.551969777947164</v>
      </c>
      <c r="R4141" s="3">
        <f t="shared" si="715"/>
        <v>0</v>
      </c>
      <c r="S4141" s="3">
        <f t="shared" si="711"/>
        <v>106.72200000000001</v>
      </c>
      <c r="T4141" s="3">
        <f>(0.5*(1-COS(RADIANS(90-$X$3)))*(D4141+E4141)*'PV model'!$B$4)</f>
        <v>0</v>
      </c>
      <c r="U4141" s="3">
        <f t="shared" si="716"/>
        <v>106.72200000000001</v>
      </c>
      <c r="V4141" s="3">
        <f>('PV model'!$B$13*(U4141/1000)*(1-'PV model'!$B$14*((20+C4141)-25))*'PV model'!$B$10)/'PV model'!$B$12</f>
        <v>10.39056491088</v>
      </c>
    </row>
    <row r="4142" spans="1:22" x14ac:dyDescent="0.2">
      <c r="A4142" s="10">
        <f t="shared" si="719"/>
        <v>173</v>
      </c>
      <c r="B4142" s="10">
        <f t="shared" si="717"/>
        <v>9</v>
      </c>
      <c r="C4142" s="23">
        <v>12.4</v>
      </c>
      <c r="D4142" s="24">
        <v>0</v>
      </c>
      <c r="E4142" s="24">
        <v>144.648</v>
      </c>
      <c r="F4142" s="48"/>
      <c r="G4142" s="48"/>
      <c r="H4142" s="1">
        <f t="shared" si="718"/>
        <v>23.463096003472312</v>
      </c>
      <c r="I4142" s="1">
        <f t="shared" si="712"/>
        <v>-1.7100509309731793</v>
      </c>
      <c r="J4142" s="4">
        <f>B4142+('PV model'!$B$3/15)+(I4142/60)</f>
        <v>8.6948324844837792</v>
      </c>
      <c r="K4142" s="2">
        <f t="shared" si="713"/>
        <v>49.577512732743315</v>
      </c>
      <c r="L4142" s="2">
        <f>DEGREES(ASIN((((COS(RADIANS('PV model'!$B$2))*COS(RADIANS(H4142))*COS(RADIANS(K4142)))+(SIN(RADIANS('PV model'!$B$2))*SIN(RADIANS(H4142)))))))</f>
        <v>41.684945342848302</v>
      </c>
      <c r="M4142" s="3">
        <f t="shared" si="709"/>
        <v>41.684945342848302</v>
      </c>
      <c r="N4142" s="2">
        <f t="shared" si="714"/>
        <v>69.242929576832097</v>
      </c>
      <c r="O4142" s="2">
        <f>IF('PV model'!$B$2&gt;0, 180-N4142,IF('PV model'!$B$2&lt;0,0-N4142,N4142))</f>
        <v>110.7570704231679</v>
      </c>
      <c r="P4142" s="2">
        <f>ABS(O4142-'PV model'!$B$5)</f>
        <v>94.242929576832097</v>
      </c>
      <c r="Q4142" s="3">
        <f t="shared" si="710"/>
        <v>48.315054657151698</v>
      </c>
      <c r="R4142" s="3">
        <f t="shared" si="715"/>
        <v>0</v>
      </c>
      <c r="S4142" s="3">
        <f t="shared" si="711"/>
        <v>144.648</v>
      </c>
      <c r="T4142" s="3">
        <f>(0.5*(1-COS(RADIANS(90-$X$3)))*(D4142+E4142)*'PV model'!$B$4)</f>
        <v>0</v>
      </c>
      <c r="U4142" s="3">
        <f t="shared" si="716"/>
        <v>144.648</v>
      </c>
      <c r="V4142" s="3">
        <f>('PV model'!$B$13*(U4142/1000)*(1-'PV model'!$B$14*((20+C4142)-25))*'PV model'!$B$10)/'PV model'!$B$12</f>
        <v>14.031027263232</v>
      </c>
    </row>
    <row r="4143" spans="1:22" x14ac:dyDescent="0.2">
      <c r="A4143" s="10">
        <f t="shared" si="719"/>
        <v>173</v>
      </c>
      <c r="B4143" s="10">
        <f t="shared" si="717"/>
        <v>10</v>
      </c>
      <c r="C4143" s="23">
        <v>13.1</v>
      </c>
      <c r="D4143" s="24">
        <v>1.1224499999999999</v>
      </c>
      <c r="E4143" s="24">
        <v>177.28200000000001</v>
      </c>
      <c r="F4143" s="48"/>
      <c r="G4143" s="48"/>
      <c r="H4143" s="1">
        <f t="shared" si="718"/>
        <v>23.463096003472312</v>
      </c>
      <c r="I4143" s="1">
        <f t="shared" si="712"/>
        <v>-1.7100509309731793</v>
      </c>
      <c r="J4143" s="4">
        <f>B4143+('PV model'!$B$3/15)+(I4143/60)</f>
        <v>9.6948324844837792</v>
      </c>
      <c r="K4143" s="2">
        <f t="shared" si="713"/>
        <v>34.577512732743315</v>
      </c>
      <c r="L4143" s="2">
        <f>DEGREES(ASIN((((COS(RADIANS('PV model'!$B$2))*COS(RADIANS(H4143))*COS(RADIANS(K4143)))+(SIN(RADIANS('PV model'!$B$2))*SIN(RADIANS(H4143)))))))</f>
        <v>49.106578125632197</v>
      </c>
      <c r="M4143" s="3">
        <f t="shared" si="709"/>
        <v>49.106578125632197</v>
      </c>
      <c r="N4143" s="2">
        <f t="shared" si="714"/>
        <v>52.676356550648222</v>
      </c>
      <c r="O4143" s="2">
        <f>IF('PV model'!$B$2&gt;0, 180-N4143,IF('PV model'!$B$2&lt;0,0-N4143,N4143))</f>
        <v>127.32364344935178</v>
      </c>
      <c r="P4143" s="2">
        <f>ABS(O4143-'PV model'!$B$5)</f>
        <v>77.676356550648222</v>
      </c>
      <c r="Q4143" s="3">
        <f t="shared" si="710"/>
        <v>40.893421874367803</v>
      </c>
      <c r="R4143" s="3">
        <f t="shared" si="715"/>
        <v>1.1224499999999999</v>
      </c>
      <c r="S4143" s="3">
        <f t="shared" si="711"/>
        <v>178.0324199028029</v>
      </c>
      <c r="T4143" s="3">
        <f>(0.5*(1-COS(RADIANS(90-$X$3)))*(D4143+E4143)*'PV model'!$B$4)</f>
        <v>0</v>
      </c>
      <c r="U4143" s="3">
        <f t="shared" si="716"/>
        <v>179.15486990280289</v>
      </c>
      <c r="V4143" s="3">
        <f>('PV model'!$B$13*(U4143/1000)*(1-'PV model'!$B$14*((20+C4143)-25))*'PV model'!$B$10)/'PV model'!$B$12</f>
        <v>17.328091201710489</v>
      </c>
    </row>
    <row r="4144" spans="1:22" x14ac:dyDescent="0.2">
      <c r="A4144" s="10">
        <f t="shared" si="719"/>
        <v>173</v>
      </c>
      <c r="B4144" s="10">
        <f t="shared" si="717"/>
        <v>11</v>
      </c>
      <c r="C4144" s="23">
        <v>14</v>
      </c>
      <c r="D4144" s="24">
        <v>1.1224499999999999</v>
      </c>
      <c r="E4144" s="24">
        <v>201.97800000000001</v>
      </c>
      <c r="F4144" s="48"/>
      <c r="G4144" s="48"/>
      <c r="H4144" s="1">
        <f t="shared" si="718"/>
        <v>23.463096003472312</v>
      </c>
      <c r="I4144" s="1">
        <f t="shared" si="712"/>
        <v>-1.7100509309731793</v>
      </c>
      <c r="J4144" s="4">
        <f>B4144+('PV model'!$B$3/15)+(I4144/60)</f>
        <v>10.694832484483779</v>
      </c>
      <c r="K4144" s="2">
        <f t="shared" si="713"/>
        <v>19.577512732743312</v>
      </c>
      <c r="L4144" s="2">
        <f>DEGREES(ASIN((((COS(RADIANS('PV model'!$B$2))*COS(RADIANS(H4144))*COS(RADIANS(K4144)))+(SIN(RADIANS('PV model'!$B$2))*SIN(RADIANS(H4144)))))))</f>
        <v>54.852180956716509</v>
      </c>
      <c r="M4144" s="3">
        <f t="shared" si="709"/>
        <v>54.852180956716509</v>
      </c>
      <c r="N4144" s="2">
        <f t="shared" si="714"/>
        <v>32.271271518127271</v>
      </c>
      <c r="O4144" s="2">
        <f>IF('PV model'!$B$2&gt;0, 180-N4144,IF('PV model'!$B$2&lt;0,0-N4144,N4144))</f>
        <v>147.72872848187274</v>
      </c>
      <c r="P4144" s="2">
        <f>ABS(O4144-'PV model'!$B$5)</f>
        <v>57.271271518127264</v>
      </c>
      <c r="Q4144" s="3">
        <f t="shared" si="710"/>
        <v>35.147819043283491</v>
      </c>
      <c r="R4144" s="3">
        <f t="shared" si="715"/>
        <v>1.1224499999999999</v>
      </c>
      <c r="S4144" s="3">
        <f t="shared" si="711"/>
        <v>202.65610712537259</v>
      </c>
      <c r="T4144" s="3">
        <f>(0.5*(1-COS(RADIANS(90-$X$3)))*(D4144+E4144)*'PV model'!$B$4)</f>
        <v>0</v>
      </c>
      <c r="U4144" s="3">
        <f t="shared" si="716"/>
        <v>203.77855712537257</v>
      </c>
      <c r="V4144" s="3">
        <f>('PV model'!$B$13*(U4144/1000)*(1-'PV model'!$B$14*((20+C4144)-25))*'PV model'!$B$10)/'PV model'!$B$12</f>
        <v>19.636395205723161</v>
      </c>
    </row>
    <row r="4145" spans="1:22" x14ac:dyDescent="0.2">
      <c r="A4145" s="10">
        <f t="shared" si="719"/>
        <v>173</v>
      </c>
      <c r="B4145" s="10">
        <f t="shared" si="717"/>
        <v>12</v>
      </c>
      <c r="C4145" s="23">
        <v>11.3</v>
      </c>
      <c r="D4145" s="24">
        <v>1.1224499999999999</v>
      </c>
      <c r="E4145" s="24">
        <v>217.85400000000001</v>
      </c>
      <c r="F4145" s="48"/>
      <c r="G4145" s="48"/>
      <c r="H4145" s="1">
        <f t="shared" si="718"/>
        <v>23.463096003472312</v>
      </c>
      <c r="I4145" s="1">
        <f t="shared" si="712"/>
        <v>-1.7100509309731793</v>
      </c>
      <c r="J4145" s="4">
        <f>B4145+('PV model'!$B$3/15)+(I4145/60)</f>
        <v>11.694832484483779</v>
      </c>
      <c r="K4145" s="2">
        <f t="shared" si="713"/>
        <v>4.5775127327433118</v>
      </c>
      <c r="L4145" s="2">
        <f>DEGREES(ASIN((((COS(RADIANS('PV model'!$B$2))*COS(RADIANS(H4145))*COS(RADIANS(K4145)))+(SIN(RADIANS('PV model'!$B$2))*SIN(RADIANS(H4145)))))))</f>
        <v>57.784535103839652</v>
      </c>
      <c r="M4145" s="3">
        <f t="shared" si="709"/>
        <v>57.784535103839652</v>
      </c>
      <c r="N4145" s="2">
        <f t="shared" si="714"/>
        <v>7.8931224453089124</v>
      </c>
      <c r="O4145" s="2">
        <f>IF('PV model'!$B$2&gt;0, 180-N4145,IF('PV model'!$B$2&lt;0,0-N4145,N4145))</f>
        <v>172.1068775546911</v>
      </c>
      <c r="P4145" s="2">
        <f>ABS(O4145-'PV model'!$B$5)</f>
        <v>32.893122445308904</v>
      </c>
      <c r="Q4145" s="3">
        <f t="shared" si="710"/>
        <v>32.215464896160348</v>
      </c>
      <c r="R4145" s="3">
        <f t="shared" si="715"/>
        <v>1.1224499999999999</v>
      </c>
      <c r="S4145" s="3">
        <f t="shared" si="711"/>
        <v>218.48982688374036</v>
      </c>
      <c r="T4145" s="3">
        <f>(0.5*(1-COS(RADIANS(90-$X$3)))*(D4145+E4145)*'PV model'!$B$4)</f>
        <v>0</v>
      </c>
      <c r="U4145" s="3">
        <f t="shared" si="716"/>
        <v>219.61227688374035</v>
      </c>
      <c r="V4145" s="3">
        <f>('PV model'!$B$13*(U4145/1000)*(1-'PV model'!$B$14*((20+C4145)-25))*'PV model'!$B$10)/'PV model'!$B$12</f>
        <v>21.39924162872676</v>
      </c>
    </row>
    <row r="4146" spans="1:22" x14ac:dyDescent="0.2">
      <c r="A4146" s="10">
        <f t="shared" si="719"/>
        <v>173</v>
      </c>
      <c r="B4146" s="10">
        <f t="shared" si="717"/>
        <v>13</v>
      </c>
      <c r="C4146" s="23">
        <v>13.7</v>
      </c>
      <c r="D4146" s="24">
        <v>2.2448999999999999</v>
      </c>
      <c r="E4146" s="24">
        <v>221.38200000000001</v>
      </c>
      <c r="F4146" s="48"/>
      <c r="G4146" s="48"/>
      <c r="H4146" s="1">
        <f t="shared" si="718"/>
        <v>23.463096003472312</v>
      </c>
      <c r="I4146" s="1">
        <f t="shared" si="712"/>
        <v>-1.7100509309731793</v>
      </c>
      <c r="J4146" s="4">
        <f>B4146+('PV model'!$B$3/15)+(I4146/60)</f>
        <v>12.694832484483779</v>
      </c>
      <c r="K4146" s="2">
        <f t="shared" si="713"/>
        <v>-10.422487267256688</v>
      </c>
      <c r="L4146" s="2">
        <f>DEGREES(ASIN((((COS(RADIANS('PV model'!$B$2))*COS(RADIANS(H4146))*COS(RADIANS(K4146)))+(SIN(RADIANS('PV model'!$B$2))*SIN(RADIANS(H4146)))))))</f>
        <v>57.048775893131108</v>
      </c>
      <c r="M4146" s="3">
        <f t="shared" si="709"/>
        <v>57.048775893131108</v>
      </c>
      <c r="N4146" s="2">
        <f t="shared" si="714"/>
        <v>-17.76372094739019</v>
      </c>
      <c r="O4146" s="2">
        <f>IF('PV model'!$B$2&gt;0, 180-N4146,IF('PV model'!$B$2&lt;0,0-N4146,N4146))</f>
        <v>197.7637209473902</v>
      </c>
      <c r="P4146" s="2">
        <f>ABS(O4146-'PV model'!$B$5)</f>
        <v>7.2362790526098024</v>
      </c>
      <c r="Q4146" s="3">
        <f t="shared" si="710"/>
        <v>32.951224106868892</v>
      </c>
      <c r="R4146" s="3">
        <f t="shared" si="715"/>
        <v>2.2448999999999999</v>
      </c>
      <c r="S4146" s="3">
        <f t="shared" si="711"/>
        <v>222.66666740762597</v>
      </c>
      <c r="T4146" s="3">
        <f>(0.5*(1-COS(RADIANS(90-$X$3)))*(D4146+E4146)*'PV model'!$B$4)</f>
        <v>0</v>
      </c>
      <c r="U4146" s="3">
        <f t="shared" si="716"/>
        <v>224.91156740762597</v>
      </c>
      <c r="V4146" s="3">
        <f>('PV model'!$B$13*(U4146/1000)*(1-'PV model'!$B$14*((20+C4146)-25))*'PV model'!$B$10)/'PV model'!$B$12</f>
        <v>21.699781100389579</v>
      </c>
    </row>
    <row r="4147" spans="1:22" x14ac:dyDescent="0.2">
      <c r="A4147" s="10">
        <f t="shared" si="719"/>
        <v>173</v>
      </c>
      <c r="B4147" s="10">
        <f t="shared" si="717"/>
        <v>14</v>
      </c>
      <c r="C4147" s="23">
        <v>13.7</v>
      </c>
      <c r="D4147" s="24">
        <v>1.1224499999999999</v>
      </c>
      <c r="E4147" s="24">
        <v>215.20799999999997</v>
      </c>
      <c r="F4147" s="48"/>
      <c r="G4147" s="48"/>
      <c r="H4147" s="1">
        <f t="shared" si="718"/>
        <v>23.463096003472312</v>
      </c>
      <c r="I4147" s="1">
        <f t="shared" si="712"/>
        <v>-1.7100509309731793</v>
      </c>
      <c r="J4147" s="4">
        <f>B4147+('PV model'!$B$3/15)+(I4147/60)</f>
        <v>13.694832484483779</v>
      </c>
      <c r="K4147" s="2">
        <f t="shared" si="713"/>
        <v>-25.422487267256688</v>
      </c>
      <c r="L4147" s="2">
        <f>DEGREES(ASIN((((COS(RADIANS('PV model'!$B$2))*COS(RADIANS(H4147))*COS(RADIANS(K4147)))+(SIN(RADIANS('PV model'!$B$2))*SIN(RADIANS(H4147)))))))</f>
        <v>52.882023778114132</v>
      </c>
      <c r="M4147" s="3">
        <f t="shared" si="709"/>
        <v>52.882023778114132</v>
      </c>
      <c r="N4147" s="2">
        <f t="shared" si="714"/>
        <v>-40.735129933625636</v>
      </c>
      <c r="O4147" s="2">
        <f>IF('PV model'!$B$2&gt;0, 180-N4147,IF('PV model'!$B$2&lt;0,0-N4147,N4147))</f>
        <v>220.73512993362564</v>
      </c>
      <c r="P4147" s="2">
        <f>ABS(O4147-'PV model'!$B$5)</f>
        <v>15.735129933625643</v>
      </c>
      <c r="Q4147" s="3">
        <f t="shared" si="710"/>
        <v>37.117976221885868</v>
      </c>
      <c r="R4147" s="3">
        <f t="shared" si="715"/>
        <v>1.1224499999999999</v>
      </c>
      <c r="S4147" s="3">
        <f t="shared" si="711"/>
        <v>215.91357392426147</v>
      </c>
      <c r="T4147" s="3">
        <f>(0.5*(1-COS(RADIANS(90-$X$3)))*(D4147+E4147)*'PV model'!$B$4)</f>
        <v>0</v>
      </c>
      <c r="U4147" s="3">
        <f t="shared" si="716"/>
        <v>217.03602392426146</v>
      </c>
      <c r="V4147" s="3">
        <f>('PV model'!$B$13*(U4147/1000)*(1-'PV model'!$B$14*((20+C4147)-25))*'PV model'!$B$10)/'PV model'!$B$12</f>
        <v>20.939937702358048</v>
      </c>
    </row>
    <row r="4148" spans="1:22" x14ac:dyDescent="0.2">
      <c r="A4148" s="10">
        <f t="shared" si="719"/>
        <v>173</v>
      </c>
      <c r="B4148" s="10">
        <f t="shared" si="717"/>
        <v>15</v>
      </c>
      <c r="C4148" s="23">
        <v>13.5</v>
      </c>
      <c r="D4148" s="24">
        <v>1.1224499999999999</v>
      </c>
      <c r="E4148" s="24">
        <v>197.56800000000001</v>
      </c>
      <c r="F4148" s="48"/>
      <c r="G4148" s="48"/>
      <c r="H4148" s="1">
        <f t="shared" si="718"/>
        <v>23.463096003472312</v>
      </c>
      <c r="I4148" s="1">
        <f t="shared" si="712"/>
        <v>-1.7100509309731793</v>
      </c>
      <c r="J4148" s="4">
        <f>B4148+('PV model'!$B$3/15)+(I4148/60)</f>
        <v>14.694832484483779</v>
      </c>
      <c r="K4148" s="2">
        <f t="shared" si="713"/>
        <v>-40.422487267256685</v>
      </c>
      <c r="L4148" s="2">
        <f>DEGREES(ASIN((((COS(RADIANS('PV model'!$B$2))*COS(RADIANS(H4148))*COS(RADIANS(K4148)))+(SIN(RADIANS('PV model'!$B$2))*SIN(RADIANS(H4148)))))))</f>
        <v>46.358812137899022</v>
      </c>
      <c r="M4148" s="3">
        <f t="shared" si="709"/>
        <v>46.358812137899022</v>
      </c>
      <c r="N4148" s="2">
        <f t="shared" si="714"/>
        <v>-59.52628766582653</v>
      </c>
      <c r="O4148" s="2">
        <f>IF('PV model'!$B$2&gt;0, 180-N4148,IF('PV model'!$B$2&lt;0,0-N4148,N4148))</f>
        <v>239.52628766582654</v>
      </c>
      <c r="P4148" s="2">
        <f>ABS(O4148-'PV model'!$B$5)</f>
        <v>34.526287665826544</v>
      </c>
      <c r="Q4148" s="3">
        <f t="shared" si="710"/>
        <v>43.641187862100978</v>
      </c>
      <c r="R4148" s="3">
        <f t="shared" si="715"/>
        <v>1.1224499999999999</v>
      </c>
      <c r="S4148" s="3">
        <f t="shared" si="711"/>
        <v>198.34543717593814</v>
      </c>
      <c r="T4148" s="3">
        <f>(0.5*(1-COS(RADIANS(90-$X$3)))*(D4148+E4148)*'PV model'!$B$4)</f>
        <v>0</v>
      </c>
      <c r="U4148" s="3">
        <f t="shared" si="716"/>
        <v>199.46788717593813</v>
      </c>
      <c r="V4148" s="3">
        <f>('PV model'!$B$13*(U4148/1000)*(1-'PV model'!$B$14*((20+C4148)-25))*'PV model'!$B$10)/'PV model'!$B$12</f>
        <v>19.260890462035142</v>
      </c>
    </row>
    <row r="4149" spans="1:22" x14ac:dyDescent="0.2">
      <c r="A4149" s="10">
        <f t="shared" si="719"/>
        <v>173</v>
      </c>
      <c r="B4149" s="10">
        <f t="shared" si="717"/>
        <v>16</v>
      </c>
      <c r="C4149" s="23">
        <v>13.2</v>
      </c>
      <c r="D4149" s="24">
        <v>1.1224499999999999</v>
      </c>
      <c r="E4149" s="24">
        <v>170.226</v>
      </c>
      <c r="F4149" s="48"/>
      <c r="G4149" s="48"/>
      <c r="H4149" s="1">
        <f t="shared" si="718"/>
        <v>23.463096003472312</v>
      </c>
      <c r="I4149" s="1">
        <f t="shared" si="712"/>
        <v>-1.7100509309731793</v>
      </c>
      <c r="J4149" s="4">
        <f>B4149+('PV model'!$B$3/15)+(I4149/60)</f>
        <v>15.694832484483779</v>
      </c>
      <c r="K4149" s="2">
        <f t="shared" si="713"/>
        <v>-55.422487267256685</v>
      </c>
      <c r="L4149" s="2">
        <f>DEGREES(ASIN((((COS(RADIANS('PV model'!$B$2))*COS(RADIANS(H4149))*COS(RADIANS(K4149)))+(SIN(RADIANS('PV model'!$B$2))*SIN(RADIANS(H4149)))))))</f>
        <v>38.535660720171897</v>
      </c>
      <c r="M4149" s="3">
        <f t="shared" si="709"/>
        <v>38.535660720171897</v>
      </c>
      <c r="N4149" s="2">
        <f t="shared" si="714"/>
        <v>-74.919299314509786</v>
      </c>
      <c r="O4149" s="2">
        <f>IF('PV model'!$B$2&gt;0, 180-N4149,IF('PV model'!$B$2&lt;0,0-N4149,N4149))</f>
        <v>254.91929931450977</v>
      </c>
      <c r="P4149" s="2">
        <f>ABS(O4149-'PV model'!$B$5)</f>
        <v>49.919299314509772</v>
      </c>
      <c r="Q4149" s="3">
        <f t="shared" si="710"/>
        <v>51.464339279828103</v>
      </c>
      <c r="R4149" s="3">
        <f t="shared" si="715"/>
        <v>1.1224499999999999</v>
      </c>
      <c r="S4149" s="3">
        <f t="shared" si="711"/>
        <v>171.03284545279766</v>
      </c>
      <c r="T4149" s="3">
        <f>(0.5*(1-COS(RADIANS(90-$X$3)))*(D4149+E4149)*'PV model'!$B$4)</f>
        <v>0</v>
      </c>
      <c r="U4149" s="3">
        <f t="shared" si="716"/>
        <v>172.15529545279765</v>
      </c>
      <c r="V4149" s="3">
        <f>('PV model'!$B$13*(U4149/1000)*(1-'PV model'!$B$14*((20+C4149)-25))*'PV model'!$B$10)/'PV model'!$B$12</f>
        <v>16.644199832124109</v>
      </c>
    </row>
    <row r="4150" spans="1:22" x14ac:dyDescent="0.2">
      <c r="A4150" s="10">
        <f t="shared" si="719"/>
        <v>173</v>
      </c>
      <c r="B4150" s="10">
        <f t="shared" si="717"/>
        <v>17</v>
      </c>
      <c r="C4150" s="23">
        <v>13.4</v>
      </c>
      <c r="D4150" s="24">
        <v>21.326549999999997</v>
      </c>
      <c r="E4150" s="24">
        <v>192.27600000000001</v>
      </c>
      <c r="F4150" s="48"/>
      <c r="G4150" s="48"/>
      <c r="H4150" s="1">
        <f t="shared" si="718"/>
        <v>23.463096003472312</v>
      </c>
      <c r="I4150" s="1">
        <f t="shared" si="712"/>
        <v>-1.7100509309731793</v>
      </c>
      <c r="J4150" s="4">
        <f>B4150+('PV model'!$B$3/15)+(I4150/60)</f>
        <v>16.694832484483779</v>
      </c>
      <c r="K4150" s="2">
        <f t="shared" si="713"/>
        <v>-70.422487267256685</v>
      </c>
      <c r="L4150" s="2">
        <f>DEGREES(ASIN((((COS(RADIANS('PV model'!$B$2))*COS(RADIANS(H4150))*COS(RADIANS(K4150)))+(SIN(RADIANS('PV model'!$B$2))*SIN(RADIANS(H4150)))))))</f>
        <v>30.147808384682406</v>
      </c>
      <c r="M4150" s="3">
        <f t="shared" si="709"/>
        <v>30.147808384682406</v>
      </c>
      <c r="N4150" s="2">
        <f t="shared" si="714"/>
        <v>-88.157873489308315</v>
      </c>
      <c r="O4150" s="2">
        <f>IF('PV model'!$B$2&gt;0, 180-N4150,IF('PV model'!$B$2&lt;0,0-N4150,N4150))</f>
        <v>268.15787348930832</v>
      </c>
      <c r="P4150" s="2">
        <f>ABS(O4150-'PV model'!$B$5)</f>
        <v>63.157873489308315</v>
      </c>
      <c r="Q4150" s="3">
        <f t="shared" si="710"/>
        <v>59.852191615317594</v>
      </c>
      <c r="R4150" s="3">
        <f t="shared" si="715"/>
        <v>21.326550000000001</v>
      </c>
      <c r="S4150" s="3">
        <f t="shared" si="711"/>
        <v>204.87351022083004</v>
      </c>
      <c r="T4150" s="3">
        <f>(0.5*(1-COS(RADIANS(90-$X$3)))*(D4150+E4150)*'PV model'!$B$4)</f>
        <v>0</v>
      </c>
      <c r="U4150" s="3">
        <f t="shared" si="716"/>
        <v>226.20006022083004</v>
      </c>
      <c r="V4150" s="3">
        <f>('PV model'!$B$13*(U4150/1000)*(1-'PV model'!$B$14*((20+C4150)-25))*'PV model'!$B$10)/'PV model'!$B$12</f>
        <v>21.851229830213118</v>
      </c>
    </row>
    <row r="4151" spans="1:22" x14ac:dyDescent="0.2">
      <c r="A4151" s="10">
        <f t="shared" si="719"/>
        <v>173</v>
      </c>
      <c r="B4151" s="10">
        <f t="shared" si="717"/>
        <v>18</v>
      </c>
      <c r="C4151" s="23">
        <v>13.6</v>
      </c>
      <c r="D4151" s="24">
        <v>14.591849999999999</v>
      </c>
      <c r="E4151" s="24">
        <v>179.04599999999999</v>
      </c>
      <c r="F4151" s="48"/>
      <c r="G4151" s="48"/>
      <c r="H4151" s="1">
        <f t="shared" si="718"/>
        <v>23.463096003472312</v>
      </c>
      <c r="I4151" s="1">
        <f t="shared" si="712"/>
        <v>-1.7100509309731793</v>
      </c>
      <c r="J4151" s="4">
        <f>B4151+('PV model'!$B$3/15)+(I4151/60)</f>
        <v>17.694832484483779</v>
      </c>
      <c r="K4151" s="2">
        <f t="shared" si="713"/>
        <v>-85.422487267256685</v>
      </c>
      <c r="L4151" s="2">
        <f>DEGREES(ASIN((((COS(RADIANS('PV model'!$B$2))*COS(RADIANS(H4151))*COS(RADIANS(K4151)))+(SIN(RADIANS('PV model'!$B$2))*SIN(RADIANS(H4151)))))))</f>
        <v>21.690869784338702</v>
      </c>
      <c r="M4151" s="3">
        <f t="shared" si="709"/>
        <v>21.690869784338702</v>
      </c>
      <c r="N4151" s="2">
        <f t="shared" si="714"/>
        <v>-79.759880531022546</v>
      </c>
      <c r="O4151" s="2">
        <f>IF('PV model'!$B$2&gt;0, 180-N4151,IF('PV model'!$B$2&lt;0,0-N4151,N4151))</f>
        <v>259.75988053102253</v>
      </c>
      <c r="P4151" s="2">
        <f>ABS(O4151-'PV model'!$B$5)</f>
        <v>54.759880531022532</v>
      </c>
      <c r="Q4151" s="3">
        <f t="shared" si="710"/>
        <v>68.309130215661298</v>
      </c>
      <c r="R4151" s="3">
        <f t="shared" si="715"/>
        <v>14.591850000000003</v>
      </c>
      <c r="S4151" s="3">
        <f t="shared" si="711"/>
        <v>186.55531152366427</v>
      </c>
      <c r="T4151" s="3">
        <f>(0.5*(1-COS(RADIANS(90-$X$3)))*(D4151+E4151)*'PV model'!$B$4)</f>
        <v>0</v>
      </c>
      <c r="U4151" s="3">
        <f t="shared" si="716"/>
        <v>201.14716152366427</v>
      </c>
      <c r="V4151" s="3">
        <f>('PV model'!$B$13*(U4151/1000)*(1-'PV model'!$B$14*((20+C4151)-25))*'PV model'!$B$10)/'PV model'!$B$12</f>
        <v>19.415000808758329</v>
      </c>
    </row>
    <row r="4152" spans="1:22" x14ac:dyDescent="0.2">
      <c r="A4152" s="10">
        <f t="shared" si="719"/>
        <v>173</v>
      </c>
      <c r="B4152" s="10">
        <f t="shared" si="717"/>
        <v>19</v>
      </c>
      <c r="C4152" s="23">
        <v>13.1</v>
      </c>
      <c r="D4152" s="24">
        <v>120.10215000000001</v>
      </c>
      <c r="E4152" s="24">
        <v>116.42399999999999</v>
      </c>
      <c r="F4152" s="48"/>
      <c r="G4152" s="48"/>
      <c r="H4152" s="1">
        <f t="shared" si="718"/>
        <v>23.463096003472312</v>
      </c>
      <c r="I4152" s="1">
        <f t="shared" si="712"/>
        <v>-1.7100509309731793</v>
      </c>
      <c r="J4152" s="4">
        <f>B4152+('PV model'!$B$3/15)+(I4152/60)</f>
        <v>18.694832484483779</v>
      </c>
      <c r="K4152" s="2">
        <f t="shared" si="713"/>
        <v>-100.42248726725668</v>
      </c>
      <c r="L4152" s="2">
        <f>DEGREES(ASIN((((COS(RADIANS('PV model'!$B$2))*COS(RADIANS(H4152))*COS(RADIANS(K4152)))+(SIN(RADIANS('PV model'!$B$2))*SIN(RADIANS(H4152)))))))</f>
        <v>13.54088052617073</v>
      </c>
      <c r="M4152" s="3">
        <f t="shared" si="709"/>
        <v>13.54088052617073</v>
      </c>
      <c r="N4152" s="2">
        <f t="shared" si="714"/>
        <v>-68.121530376535034</v>
      </c>
      <c r="O4152" s="2">
        <f>IF('PV model'!$B$2&gt;0, 180-N4152,IF('PV model'!$B$2&lt;0,0-N4152,N4152))</f>
        <v>248.12153037653502</v>
      </c>
      <c r="P4152" s="2">
        <f>ABS(O4152-'PV model'!$B$5)</f>
        <v>43.12153037653502</v>
      </c>
      <c r="Q4152" s="3">
        <f t="shared" si="710"/>
        <v>76.459119473829276</v>
      </c>
      <c r="R4152" s="3">
        <f t="shared" si="715"/>
        <v>120.10214999999992</v>
      </c>
      <c r="S4152" s="3">
        <f t="shared" si="711"/>
        <v>137.05774641007602</v>
      </c>
      <c r="T4152" s="3">
        <f>(0.5*(1-COS(RADIANS(90-$X$3)))*(D4152+E4152)*'PV model'!$B$4)</f>
        <v>0</v>
      </c>
      <c r="U4152" s="3">
        <f t="shared" si="716"/>
        <v>257.15989641007593</v>
      </c>
      <c r="V4152" s="3">
        <f>('PV model'!$B$13*(U4152/1000)*(1-'PV model'!$B$14*((20+C4152)-25))*'PV model'!$B$10)/'PV model'!$B$12</f>
        <v>24.872838460008289</v>
      </c>
    </row>
    <row r="4153" spans="1:22" x14ac:dyDescent="0.2">
      <c r="A4153" s="10">
        <f t="shared" si="719"/>
        <v>173</v>
      </c>
      <c r="B4153" s="10">
        <f t="shared" si="717"/>
        <v>20</v>
      </c>
      <c r="C4153" s="23">
        <v>12.6</v>
      </c>
      <c r="D4153" s="24">
        <v>0</v>
      </c>
      <c r="E4153" s="24">
        <v>25.578000000000003</v>
      </c>
      <c r="F4153" s="48"/>
      <c r="G4153" s="48"/>
      <c r="H4153" s="1">
        <f t="shared" si="718"/>
        <v>23.463096003472312</v>
      </c>
      <c r="I4153" s="1">
        <f t="shared" si="712"/>
        <v>-1.7100509309731793</v>
      </c>
      <c r="J4153" s="4">
        <f>B4153+('PV model'!$B$3/15)+(I4153/60)</f>
        <v>19.694832484483779</v>
      </c>
      <c r="K4153" s="2">
        <f t="shared" si="713"/>
        <v>-115.42248726725668</v>
      </c>
      <c r="L4153" s="2">
        <f>DEGREES(ASIN((((COS(RADIANS('PV model'!$B$2))*COS(RADIANS(H4153))*COS(RADIANS(K4153)))+(SIN(RADIANS('PV model'!$B$2))*SIN(RADIANS(H4153)))))))</f>
        <v>6.0320635444928259</v>
      </c>
      <c r="M4153" s="3">
        <f t="shared" si="709"/>
        <v>6.0320635444928259</v>
      </c>
      <c r="N4153" s="2">
        <f t="shared" si="714"/>
        <v>-56.418798408338219</v>
      </c>
      <c r="O4153" s="2">
        <f>IF('PV model'!$B$2&gt;0, 180-N4153,IF('PV model'!$B$2&lt;0,0-N4153,N4153))</f>
        <v>236.4187984083382</v>
      </c>
      <c r="P4153" s="2">
        <f>ABS(O4153-'PV model'!$B$5)</f>
        <v>31.418798408338205</v>
      </c>
      <c r="Q4153" s="3">
        <f t="shared" si="710"/>
        <v>83.967936455507171</v>
      </c>
      <c r="R4153" s="3">
        <f t="shared" si="715"/>
        <v>0</v>
      </c>
      <c r="S4153" s="3">
        <f t="shared" si="711"/>
        <v>25.578000000000003</v>
      </c>
      <c r="T4153" s="3">
        <f>(0.5*(1-COS(RADIANS(90-$X$3)))*(D4153+E4153)*'PV model'!$B$4)</f>
        <v>0</v>
      </c>
      <c r="U4153" s="3">
        <f t="shared" si="716"/>
        <v>25.578000000000003</v>
      </c>
      <c r="V4153" s="3">
        <f>('PV model'!$B$13*(U4153/1000)*(1-'PV model'!$B$14*((20+C4153)-25))*'PV model'!$B$10)/'PV model'!$B$12</f>
        <v>2.4790508628480001</v>
      </c>
    </row>
    <row r="4154" spans="1:22" x14ac:dyDescent="0.2">
      <c r="A4154" s="10">
        <f t="shared" si="719"/>
        <v>173</v>
      </c>
      <c r="B4154" s="10">
        <f t="shared" si="717"/>
        <v>21</v>
      </c>
      <c r="C4154" s="23">
        <v>11.8</v>
      </c>
      <c r="D4154" s="24">
        <v>0</v>
      </c>
      <c r="E4154" s="24">
        <v>5.2920000000000007</v>
      </c>
      <c r="F4154" s="48"/>
      <c r="G4154" s="48"/>
      <c r="H4154" s="1">
        <f t="shared" si="718"/>
        <v>23.463096003472312</v>
      </c>
      <c r="I4154" s="1">
        <f t="shared" si="712"/>
        <v>-1.7100509309731793</v>
      </c>
      <c r="J4154" s="4">
        <f>B4154+('PV model'!$B$3/15)+(I4154/60)</f>
        <v>20.694832484483779</v>
      </c>
      <c r="K4154" s="2">
        <f t="shared" si="713"/>
        <v>-130.42248726725668</v>
      </c>
      <c r="L4154" s="2">
        <f>DEGREES(ASIN((((COS(RADIANS('PV model'!$B$2))*COS(RADIANS(H4154))*COS(RADIANS(K4154)))+(SIN(RADIANS('PV model'!$B$2))*SIN(RADIANS(H4154)))))))</f>
        <v>-0.5024197735431446</v>
      </c>
      <c r="M4154" s="3">
        <f t="shared" si="709"/>
        <v>0</v>
      </c>
      <c r="N4154" s="2">
        <f t="shared" si="714"/>
        <v>-44.295996573978904</v>
      </c>
      <c r="O4154" s="2">
        <f>IF('PV model'!$B$2&gt;0, 180-N4154,IF('PV model'!$B$2&lt;0,0-N4154,N4154))</f>
        <v>224.2959965739789</v>
      </c>
      <c r="P4154" s="2">
        <f>ABS(O4154-'PV model'!$B$5)</f>
        <v>19.295996573978897</v>
      </c>
      <c r="Q4154" s="3">
        <f t="shared" si="710"/>
        <v>90.502419773543139</v>
      </c>
      <c r="R4154" s="3">
        <f t="shared" si="715"/>
        <v>0</v>
      </c>
      <c r="S4154" s="3">
        <f t="shared" si="711"/>
        <v>5.2920000000000007</v>
      </c>
      <c r="T4154" s="3">
        <f>(0.5*(1-COS(RADIANS(90-$X$3)))*(D4154+E4154)*'PV model'!$B$4)</f>
        <v>0</v>
      </c>
      <c r="U4154" s="3">
        <f t="shared" si="716"/>
        <v>5.2920000000000007</v>
      </c>
      <c r="V4154" s="3">
        <f>('PV model'!$B$13*(U4154/1000)*(1-'PV model'!$B$14*((20+C4154)-25))*'PV model'!$B$10)/'PV model'!$B$12</f>
        <v>0.51459983769600004</v>
      </c>
    </row>
    <row r="4155" spans="1:22" x14ac:dyDescent="0.2">
      <c r="A4155" s="10">
        <f t="shared" si="719"/>
        <v>173</v>
      </c>
      <c r="B4155" s="10">
        <f t="shared" si="717"/>
        <v>22</v>
      </c>
      <c r="C4155" s="23">
        <v>11.4</v>
      </c>
      <c r="D4155" s="24">
        <v>0</v>
      </c>
      <c r="E4155" s="24">
        <v>0</v>
      </c>
      <c r="F4155" s="48"/>
      <c r="G4155" s="48"/>
      <c r="H4155" s="1">
        <f t="shared" si="718"/>
        <v>23.463096003472312</v>
      </c>
      <c r="I4155" s="1">
        <f t="shared" si="712"/>
        <v>-1.7100509309731793</v>
      </c>
      <c r="J4155" s="4">
        <f>B4155+('PV model'!$B$3/15)+(I4155/60)</f>
        <v>21.694832484483779</v>
      </c>
      <c r="K4155" s="2">
        <f t="shared" si="713"/>
        <v>-145.42248726725668</v>
      </c>
      <c r="L4155" s="2">
        <f>DEGREES(ASIN((((COS(RADIANS('PV model'!$B$2))*COS(RADIANS(H4155))*COS(RADIANS(K4155)))+(SIN(RADIANS('PV model'!$B$2))*SIN(RADIANS(H4155)))))))</f>
        <v>-5.7197793565729746</v>
      </c>
      <c r="M4155" s="3">
        <f t="shared" si="709"/>
        <v>0</v>
      </c>
      <c r="N4155" s="2">
        <f t="shared" si="714"/>
        <v>-31.547218973585192</v>
      </c>
      <c r="O4155" s="2">
        <f>IF('PV model'!$B$2&gt;0, 180-N4155,IF('PV model'!$B$2&lt;0,0-N4155,N4155))</f>
        <v>211.54721897358519</v>
      </c>
      <c r="P4155" s="2">
        <f>ABS(O4155-'PV model'!$B$5)</f>
        <v>6.5472189735851885</v>
      </c>
      <c r="Q4155" s="3">
        <f t="shared" si="710"/>
        <v>95.719779356572971</v>
      </c>
      <c r="R4155" s="3">
        <f t="shared" si="715"/>
        <v>0</v>
      </c>
      <c r="S4155" s="3">
        <f t="shared" si="711"/>
        <v>0</v>
      </c>
      <c r="T4155" s="3">
        <f>(0.5*(1-COS(RADIANS(90-$X$3)))*(D4155+E4155)*'PV model'!$B$4)</f>
        <v>0</v>
      </c>
      <c r="U4155" s="3">
        <f t="shared" si="716"/>
        <v>0</v>
      </c>
      <c r="V4155" s="3">
        <f>('PV model'!$B$13*(U4155/1000)*(1-'PV model'!$B$14*((20+C4155)-25))*'PV model'!$B$10)/'PV model'!$B$12</f>
        <v>0</v>
      </c>
    </row>
    <row r="4156" spans="1:22" x14ac:dyDescent="0.2">
      <c r="A4156" s="10">
        <f t="shared" si="719"/>
        <v>173</v>
      </c>
      <c r="B4156" s="10">
        <f t="shared" si="717"/>
        <v>23</v>
      </c>
      <c r="C4156" s="23">
        <v>11.9</v>
      </c>
      <c r="D4156" s="24">
        <v>0</v>
      </c>
      <c r="E4156" s="24">
        <v>0</v>
      </c>
      <c r="F4156" s="48"/>
      <c r="G4156" s="48"/>
      <c r="H4156" s="1">
        <f t="shared" si="718"/>
        <v>23.463096003472312</v>
      </c>
      <c r="I4156" s="1">
        <f t="shared" si="712"/>
        <v>-1.7100509309731793</v>
      </c>
      <c r="J4156" s="4">
        <f>B4156+('PV model'!$B$3/15)+(I4156/60)</f>
        <v>22.694832484483779</v>
      </c>
      <c r="K4156" s="2">
        <f t="shared" si="713"/>
        <v>-160.42248726725668</v>
      </c>
      <c r="L4156" s="2">
        <f>DEGREES(ASIN((((COS(RADIANS('PV model'!$B$2))*COS(RADIANS(H4156))*COS(RADIANS(K4156)))+(SIN(RADIANS('PV model'!$B$2))*SIN(RADIANS(H4156)))))))</f>
        <v>-9.2884075129814594</v>
      </c>
      <c r="M4156" s="3">
        <f t="shared" si="709"/>
        <v>0</v>
      </c>
      <c r="N4156" s="2">
        <f t="shared" si="714"/>
        <v>-18.14723190455754</v>
      </c>
      <c r="O4156" s="2">
        <f>IF('PV model'!$B$2&gt;0, 180-N4156,IF('PV model'!$B$2&lt;0,0-N4156,N4156))</f>
        <v>198.14723190455754</v>
      </c>
      <c r="P4156" s="2">
        <f>ABS(O4156-'PV model'!$B$5)</f>
        <v>6.8527680954424568</v>
      </c>
      <c r="Q4156" s="3">
        <f t="shared" si="710"/>
        <v>99.288407512981451</v>
      </c>
      <c r="R4156" s="3">
        <f t="shared" si="715"/>
        <v>0</v>
      </c>
      <c r="S4156" s="3">
        <f t="shared" si="711"/>
        <v>0</v>
      </c>
      <c r="T4156" s="3">
        <f>(0.5*(1-COS(RADIANS(90-$X$3)))*(D4156+E4156)*'PV model'!$B$4)</f>
        <v>0</v>
      </c>
      <c r="U4156" s="3">
        <f t="shared" si="716"/>
        <v>0</v>
      </c>
      <c r="V4156" s="3">
        <f>('PV model'!$B$13*(U4156/1000)*(1-'PV model'!$B$14*((20+C4156)-25))*'PV model'!$B$10)/'PV model'!$B$12</f>
        <v>0</v>
      </c>
    </row>
    <row r="4157" spans="1:22" x14ac:dyDescent="0.2">
      <c r="A4157" s="10">
        <f t="shared" si="719"/>
        <v>173</v>
      </c>
      <c r="B4157" s="10">
        <f t="shared" si="717"/>
        <v>24</v>
      </c>
      <c r="C4157" s="23">
        <v>11.7</v>
      </c>
      <c r="D4157" s="24">
        <v>0</v>
      </c>
      <c r="E4157" s="24">
        <v>0</v>
      </c>
      <c r="F4157" s="48"/>
      <c r="G4157" s="48"/>
      <c r="H4157" s="1">
        <f t="shared" si="718"/>
        <v>23.463096003472312</v>
      </c>
      <c r="I4157" s="1">
        <f t="shared" si="712"/>
        <v>-1.7100509309731793</v>
      </c>
      <c r="J4157" s="4">
        <f>B4157+('PV model'!$B$3/15)+(I4157/60)</f>
        <v>23.694832484483779</v>
      </c>
      <c r="K4157" s="2">
        <f t="shared" si="713"/>
        <v>-175.42248726725668</v>
      </c>
      <c r="L4157" s="2">
        <f>DEGREES(ASIN((((COS(RADIANS('PV model'!$B$2))*COS(RADIANS(H4157))*COS(RADIANS(K4157)))+(SIN(RADIANS('PV model'!$B$2))*SIN(RADIANS(H4157)))))))</f>
        <v>-10.940174392046442</v>
      </c>
      <c r="M4157" s="3">
        <f t="shared" si="709"/>
        <v>0</v>
      </c>
      <c r="N4157" s="2">
        <f t="shared" si="714"/>
        <v>-4.2761757246152525</v>
      </c>
      <c r="O4157" s="2">
        <f>IF('PV model'!$B$2&gt;0, 180-N4157,IF('PV model'!$B$2&lt;0,0-N4157,N4157))</f>
        <v>184.27617572461526</v>
      </c>
      <c r="P4157" s="2">
        <f>ABS(O4157-'PV model'!$B$5)</f>
        <v>20.723824275384743</v>
      </c>
      <c r="Q4157" s="3">
        <f t="shared" si="710"/>
        <v>100.94017439204644</v>
      </c>
      <c r="R4157" s="3">
        <f t="shared" si="715"/>
        <v>0</v>
      </c>
      <c r="S4157" s="3">
        <f t="shared" si="711"/>
        <v>0</v>
      </c>
      <c r="T4157" s="3">
        <f>(0.5*(1-COS(RADIANS(90-$X$3)))*(D4157+E4157)*'PV model'!$B$4)</f>
        <v>0</v>
      </c>
      <c r="U4157" s="3">
        <f t="shared" si="716"/>
        <v>0</v>
      </c>
      <c r="V4157" s="3">
        <f>('PV model'!$B$13*(U4157/1000)*(1-'PV model'!$B$14*((20+C4157)-25))*'PV model'!$B$10)/'PV model'!$B$12</f>
        <v>0</v>
      </c>
    </row>
    <row r="4158" spans="1:22" x14ac:dyDescent="0.2">
      <c r="A4158" s="10">
        <f t="shared" si="719"/>
        <v>174</v>
      </c>
      <c r="B4158" s="10">
        <f t="shared" si="717"/>
        <v>1</v>
      </c>
      <c r="C4158" s="23">
        <v>11.9</v>
      </c>
      <c r="D4158" s="24">
        <v>0</v>
      </c>
      <c r="E4158" s="24">
        <v>0</v>
      </c>
      <c r="F4158" s="48"/>
      <c r="G4158" s="48"/>
      <c r="H4158" s="1">
        <f t="shared" si="718"/>
        <v>23.45447435733065</v>
      </c>
      <c r="I4158" s="1">
        <f t="shared" si="712"/>
        <v>-1.9197147128200325</v>
      </c>
      <c r="J4158" s="4">
        <f>B4158+('PV model'!$B$3/15)+(I4158/60)</f>
        <v>0.69133808811966613</v>
      </c>
      <c r="K4158" s="2">
        <f t="shared" si="713"/>
        <v>169.629928678205</v>
      </c>
      <c r="L4158" s="2">
        <f>DEGREES(ASIN((((COS(RADIANS('PV model'!$B$2))*COS(RADIANS(H4158))*COS(RADIANS(K4158)))+(SIN(RADIANS('PV model'!$B$2))*SIN(RADIANS(H4158)))))))</f>
        <v>-10.550462472128073</v>
      </c>
      <c r="M4158" s="3">
        <f t="shared" si="709"/>
        <v>0</v>
      </c>
      <c r="N4158" s="2">
        <f t="shared" si="714"/>
        <v>9.6699530573686516</v>
      </c>
      <c r="O4158" s="2">
        <f>IF('PV model'!$B$2&gt;0, 180-N4158,IF('PV model'!$B$2&lt;0,0-N4158,N4158))</f>
        <v>170.33004694263136</v>
      </c>
      <c r="P4158" s="2">
        <f>ABS(O4158-'PV model'!$B$5)</f>
        <v>34.669953057368645</v>
      </c>
      <c r="Q4158" s="3">
        <f t="shared" si="710"/>
        <v>100.55046247212807</v>
      </c>
      <c r="R4158" s="3">
        <f t="shared" si="715"/>
        <v>0</v>
      </c>
      <c r="S4158" s="3">
        <f t="shared" si="711"/>
        <v>0</v>
      </c>
      <c r="T4158" s="3">
        <f>(0.5*(1-COS(RADIANS(90-$X$3)))*(D4158+E4158)*'PV model'!$B$4)</f>
        <v>0</v>
      </c>
      <c r="U4158" s="3">
        <f t="shared" si="716"/>
        <v>0</v>
      </c>
      <c r="V4158" s="3">
        <f>('PV model'!$B$13*(U4158/1000)*(1-'PV model'!$B$14*((20+C4158)-25))*'PV model'!$B$10)/'PV model'!$B$12</f>
        <v>0</v>
      </c>
    </row>
    <row r="4159" spans="1:22" x14ac:dyDescent="0.2">
      <c r="A4159" s="10">
        <f t="shared" si="719"/>
        <v>174</v>
      </c>
      <c r="B4159" s="10">
        <f t="shared" si="717"/>
        <v>2</v>
      </c>
      <c r="C4159" s="23">
        <v>11.6</v>
      </c>
      <c r="D4159" s="24">
        <v>0</v>
      </c>
      <c r="E4159" s="24">
        <v>0</v>
      </c>
      <c r="F4159" s="48"/>
      <c r="G4159" s="48"/>
      <c r="H4159" s="1">
        <f t="shared" si="718"/>
        <v>23.45447435733065</v>
      </c>
      <c r="I4159" s="1">
        <f t="shared" si="712"/>
        <v>-1.9197147128200325</v>
      </c>
      <c r="J4159" s="4">
        <f>B4159+('PV model'!$B$3/15)+(I4159/60)</f>
        <v>1.6913380881196662</v>
      </c>
      <c r="K4159" s="2">
        <f t="shared" si="713"/>
        <v>154.629928678205</v>
      </c>
      <c r="L4159" s="2">
        <f>DEGREES(ASIN((((COS(RADIANS('PV model'!$B$2))*COS(RADIANS(H4159))*COS(RADIANS(K4159)))+(SIN(RADIANS('PV model'!$B$2))*SIN(RADIANS(H4159)))))))</f>
        <v>-8.1333533601137216</v>
      </c>
      <c r="M4159" s="3">
        <f t="shared" si="709"/>
        <v>0</v>
      </c>
      <c r="N4159" s="2">
        <f t="shared" si="714"/>
        <v>23.394259301156904</v>
      </c>
      <c r="O4159" s="2">
        <f>IF('PV model'!$B$2&gt;0, 180-N4159,IF('PV model'!$B$2&lt;0,0-N4159,N4159))</f>
        <v>156.60574069884311</v>
      </c>
      <c r="P4159" s="2">
        <f>ABS(O4159-'PV model'!$B$5)</f>
        <v>48.394259301156893</v>
      </c>
      <c r="Q4159" s="3">
        <f t="shared" si="710"/>
        <v>98.13335336011373</v>
      </c>
      <c r="R4159" s="3">
        <f t="shared" si="715"/>
        <v>0</v>
      </c>
      <c r="S4159" s="3">
        <f t="shared" si="711"/>
        <v>0</v>
      </c>
      <c r="T4159" s="3">
        <f>(0.5*(1-COS(RADIANS(90-$X$3)))*(D4159+E4159)*'PV model'!$B$4)</f>
        <v>0</v>
      </c>
      <c r="U4159" s="3">
        <f t="shared" si="716"/>
        <v>0</v>
      </c>
      <c r="V4159" s="3">
        <f>('PV model'!$B$13*(U4159/1000)*(1-'PV model'!$B$14*((20+C4159)-25))*'PV model'!$B$10)/'PV model'!$B$12</f>
        <v>0</v>
      </c>
    </row>
    <row r="4160" spans="1:22" x14ac:dyDescent="0.2">
      <c r="A4160" s="10">
        <f t="shared" si="719"/>
        <v>174</v>
      </c>
      <c r="B4160" s="10">
        <f t="shared" si="717"/>
        <v>3</v>
      </c>
      <c r="C4160" s="23">
        <v>11.5</v>
      </c>
      <c r="D4160" s="24">
        <v>0</v>
      </c>
      <c r="E4160" s="24">
        <v>0</v>
      </c>
      <c r="F4160" s="48"/>
      <c r="G4160" s="48"/>
      <c r="H4160" s="1">
        <f t="shared" si="718"/>
        <v>23.45447435733065</v>
      </c>
      <c r="I4160" s="1">
        <f t="shared" si="712"/>
        <v>-1.9197147128200325</v>
      </c>
      <c r="J4160" s="4">
        <f>B4160+('PV model'!$B$3/15)+(I4160/60)</f>
        <v>2.6913380881196658</v>
      </c>
      <c r="K4160" s="2">
        <f t="shared" si="713"/>
        <v>139.629928678205</v>
      </c>
      <c r="L4160" s="2">
        <f>DEGREES(ASIN((((COS(RADIANS('PV model'!$B$2))*COS(RADIANS(H4160))*COS(RADIANS(K4160)))+(SIN(RADIANS('PV model'!$B$2))*SIN(RADIANS(H4160)))))))</f>
        <v>-3.8909786608518453</v>
      </c>
      <c r="M4160" s="3">
        <f t="shared" si="709"/>
        <v>0</v>
      </c>
      <c r="N4160" s="2">
        <f t="shared" si="714"/>
        <v>36.553837319010938</v>
      </c>
      <c r="O4160" s="2">
        <f>IF('PV model'!$B$2&gt;0, 180-N4160,IF('PV model'!$B$2&lt;0,0-N4160,N4160))</f>
        <v>143.44616268098906</v>
      </c>
      <c r="P4160" s="2">
        <f>ABS(O4160-'PV model'!$B$5)</f>
        <v>61.553837319010938</v>
      </c>
      <c r="Q4160" s="3">
        <f t="shared" si="710"/>
        <v>93.890978660851843</v>
      </c>
      <c r="R4160" s="3">
        <f t="shared" si="715"/>
        <v>0</v>
      </c>
      <c r="S4160" s="3">
        <f t="shared" si="711"/>
        <v>0</v>
      </c>
      <c r="T4160" s="3">
        <f>(0.5*(1-COS(RADIANS(90-$X$3)))*(D4160+E4160)*'PV model'!$B$4)</f>
        <v>0</v>
      </c>
      <c r="U4160" s="3">
        <f t="shared" si="716"/>
        <v>0</v>
      </c>
      <c r="V4160" s="3">
        <f>('PV model'!$B$13*(U4160/1000)*(1-'PV model'!$B$14*((20+C4160)-25))*'PV model'!$B$10)/'PV model'!$B$12</f>
        <v>0</v>
      </c>
    </row>
    <row r="4161" spans="1:22" x14ac:dyDescent="0.2">
      <c r="A4161" s="10">
        <f t="shared" si="719"/>
        <v>174</v>
      </c>
      <c r="B4161" s="10">
        <f t="shared" si="717"/>
        <v>4</v>
      </c>
      <c r="C4161" s="23">
        <v>11.4</v>
      </c>
      <c r="D4161" s="24">
        <v>0</v>
      </c>
      <c r="E4161" s="24">
        <v>0.88200000000000001</v>
      </c>
      <c r="F4161" s="48"/>
      <c r="G4161" s="48"/>
      <c r="H4161" s="1">
        <f t="shared" si="718"/>
        <v>23.45447435733065</v>
      </c>
      <c r="I4161" s="1">
        <f t="shared" si="712"/>
        <v>-1.9197147128200325</v>
      </c>
      <c r="J4161" s="4">
        <f>B4161+('PV model'!$B$3/15)+(I4161/60)</f>
        <v>3.6913380881196658</v>
      </c>
      <c r="K4161" s="2">
        <f t="shared" si="713"/>
        <v>124.629928678205</v>
      </c>
      <c r="L4161" s="2">
        <f>DEGREES(ASIN((((COS(RADIANS('PV model'!$B$2))*COS(RADIANS(H4161))*COS(RADIANS(K4161)))+(SIN(RADIANS('PV model'!$B$2))*SIN(RADIANS(H4161)))))))</f>
        <v>1.8761701085475528</v>
      </c>
      <c r="M4161" s="3">
        <f t="shared" si="709"/>
        <v>1.8761701085475528</v>
      </c>
      <c r="N4161" s="2">
        <f t="shared" si="714"/>
        <v>49.047982002829293</v>
      </c>
      <c r="O4161" s="2">
        <f>IF('PV model'!$B$2&gt;0, 180-N4161,IF('PV model'!$B$2&lt;0,0-N4161,N4161))</f>
        <v>130.95201799717071</v>
      </c>
      <c r="P4161" s="2">
        <f>ABS(O4161-'PV model'!$B$5)</f>
        <v>74.047982002829286</v>
      </c>
      <c r="Q4161" s="3">
        <f t="shared" si="710"/>
        <v>88.123829891452445</v>
      </c>
      <c r="R4161" s="3">
        <f t="shared" si="715"/>
        <v>0</v>
      </c>
      <c r="S4161" s="3">
        <f t="shared" si="711"/>
        <v>0.88200000000000001</v>
      </c>
      <c r="T4161" s="3">
        <f>(0.5*(1-COS(RADIANS(90-$X$3)))*(D4161+E4161)*'PV model'!$B$4)</f>
        <v>0</v>
      </c>
      <c r="U4161" s="3">
        <f t="shared" si="716"/>
        <v>0.88200000000000001</v>
      </c>
      <c r="V4161" s="3">
        <f>('PV model'!$B$13*(U4161/1000)*(1-'PV model'!$B$14*((20+C4161)-25))*'PV model'!$B$10)/'PV model'!$B$12</f>
        <v>8.5907703167999991E-2</v>
      </c>
    </row>
    <row r="4162" spans="1:22" x14ac:dyDescent="0.2">
      <c r="A4162" s="10">
        <f t="shared" si="719"/>
        <v>174</v>
      </c>
      <c r="B4162" s="10">
        <f t="shared" si="717"/>
        <v>5</v>
      </c>
      <c r="C4162" s="23">
        <v>10.4</v>
      </c>
      <c r="D4162" s="24">
        <v>0</v>
      </c>
      <c r="E4162" s="24">
        <v>7.056</v>
      </c>
      <c r="F4162" s="48"/>
      <c r="G4162" s="48"/>
      <c r="H4162" s="1">
        <f t="shared" si="718"/>
        <v>23.45447435733065</v>
      </c>
      <c r="I4162" s="1">
        <f t="shared" si="712"/>
        <v>-1.9197147128200325</v>
      </c>
      <c r="J4162" s="4">
        <f>B4162+('PV model'!$B$3/15)+(I4162/60)</f>
        <v>4.6913380881196662</v>
      </c>
      <c r="K4162" s="2">
        <f t="shared" si="713"/>
        <v>109.629928678205</v>
      </c>
      <c r="L4162" s="2">
        <f>DEGREES(ASIN((((COS(RADIANS('PV model'!$B$2))*COS(RADIANS(H4162))*COS(RADIANS(K4162)))+(SIN(RADIANS('PV model'!$B$2))*SIN(RADIANS(H4162)))))))</f>
        <v>8.827491998430629</v>
      </c>
      <c r="M4162" s="3">
        <f t="shared" si="709"/>
        <v>8.827491998430629</v>
      </c>
      <c r="N4162" s="2">
        <f t="shared" si="714"/>
        <v>60.976197034404812</v>
      </c>
      <c r="O4162" s="2">
        <f>IF('PV model'!$B$2&gt;0, 180-N4162,IF('PV model'!$B$2&lt;0,0-N4162,N4162))</f>
        <v>119.02380296559519</v>
      </c>
      <c r="P4162" s="2">
        <f>ABS(O4162-'PV model'!$B$5)</f>
        <v>85.976197034404805</v>
      </c>
      <c r="Q4162" s="3">
        <f t="shared" si="710"/>
        <v>81.172508001569369</v>
      </c>
      <c r="R4162" s="3">
        <f t="shared" si="715"/>
        <v>0</v>
      </c>
      <c r="S4162" s="3">
        <f t="shared" si="711"/>
        <v>7.056</v>
      </c>
      <c r="T4162" s="3">
        <f>(0.5*(1-COS(RADIANS(90-$X$3)))*(D4162+E4162)*'PV model'!$B$4)</f>
        <v>0</v>
      </c>
      <c r="U4162" s="3">
        <f t="shared" si="716"/>
        <v>7.056</v>
      </c>
      <c r="V4162" s="3">
        <f>('PV model'!$B$13*(U4162/1000)*(1-'PV model'!$B$14*((20+C4162)-25))*'PV model'!$B$10)/'PV model'!$B$12</f>
        <v>0.69008289638399989</v>
      </c>
    </row>
    <row r="4163" spans="1:22" x14ac:dyDescent="0.2">
      <c r="A4163" s="10">
        <f t="shared" si="719"/>
        <v>174</v>
      </c>
      <c r="B4163" s="10">
        <f t="shared" si="717"/>
        <v>6</v>
      </c>
      <c r="C4163" s="23">
        <v>10.199999999999999</v>
      </c>
      <c r="D4163" s="24">
        <v>0</v>
      </c>
      <c r="E4163" s="24">
        <v>31.752000000000002</v>
      </c>
      <c r="F4163" s="48"/>
      <c r="G4163" s="48"/>
      <c r="H4163" s="1">
        <f t="shared" si="718"/>
        <v>23.45447435733065</v>
      </c>
      <c r="I4163" s="1">
        <f t="shared" si="712"/>
        <v>-1.9197147128200325</v>
      </c>
      <c r="J4163" s="4">
        <f>B4163+('PV model'!$B$3/15)+(I4163/60)</f>
        <v>5.6913380881196662</v>
      </c>
      <c r="K4163" s="2">
        <f t="shared" si="713"/>
        <v>94.629928678205005</v>
      </c>
      <c r="L4163" s="2">
        <f>DEGREES(ASIN((((COS(RADIANS('PV model'!$B$2))*COS(RADIANS(H4163))*COS(RADIANS(K4163)))+(SIN(RADIANS('PV model'!$B$2))*SIN(RADIANS(H4163)))))))</f>
        <v>16.623200998529828</v>
      </c>
      <c r="M4163" s="3">
        <f t="shared" si="709"/>
        <v>16.623200998529828</v>
      </c>
      <c r="N4163" s="2">
        <f t="shared" si="714"/>
        <v>72.604699649298325</v>
      </c>
      <c r="O4163" s="2">
        <f>IF('PV model'!$B$2&gt;0, 180-N4163,IF('PV model'!$B$2&lt;0,0-N4163,N4163))</f>
        <v>107.39530035070167</v>
      </c>
      <c r="P4163" s="2">
        <f>ABS(O4163-'PV model'!$B$5)</f>
        <v>97.604699649298325</v>
      </c>
      <c r="Q4163" s="3">
        <f t="shared" si="710"/>
        <v>73.376799001470175</v>
      </c>
      <c r="R4163" s="3">
        <f t="shared" si="715"/>
        <v>0</v>
      </c>
      <c r="S4163" s="3">
        <f t="shared" si="711"/>
        <v>31.752000000000002</v>
      </c>
      <c r="T4163" s="3">
        <f>(0.5*(1-COS(RADIANS(90-$X$3)))*(D4163+E4163)*'PV model'!$B$4)</f>
        <v>0</v>
      </c>
      <c r="U4163" s="3">
        <f t="shared" si="716"/>
        <v>31.752000000000002</v>
      </c>
      <c r="V4163" s="3">
        <f>('PV model'!$B$13*(U4163/1000)*(1-'PV model'!$B$14*((20+C4163)-25))*'PV model'!$B$10)/'PV model'!$B$12</f>
        <v>3.1079121776639997</v>
      </c>
    </row>
    <row r="4164" spans="1:22" x14ac:dyDescent="0.2">
      <c r="A4164" s="10">
        <f t="shared" si="719"/>
        <v>174</v>
      </c>
      <c r="B4164" s="10">
        <f t="shared" si="717"/>
        <v>7</v>
      </c>
      <c r="C4164" s="23">
        <v>11</v>
      </c>
      <c r="D4164" s="24">
        <v>0</v>
      </c>
      <c r="E4164" s="24">
        <v>67.031999999999996</v>
      </c>
      <c r="F4164" s="48"/>
      <c r="G4164" s="48"/>
      <c r="H4164" s="1">
        <f t="shared" si="718"/>
        <v>23.45447435733065</v>
      </c>
      <c r="I4164" s="1">
        <f t="shared" si="712"/>
        <v>-1.9197147128200325</v>
      </c>
      <c r="J4164" s="4">
        <f>B4164+('PV model'!$B$3/15)+(I4164/60)</f>
        <v>6.6913380881196662</v>
      </c>
      <c r="K4164" s="2">
        <f t="shared" si="713"/>
        <v>79.629928678205005</v>
      </c>
      <c r="L4164" s="2">
        <f>DEGREES(ASIN((((COS(RADIANS('PV model'!$B$2))*COS(RADIANS(H4164))*COS(RADIANS(K4164)))+(SIN(RADIANS('PV model'!$B$2))*SIN(RADIANS(H4164)))))))</f>
        <v>24.932554982542634</v>
      </c>
      <c r="M4164" s="3">
        <f t="shared" si="709"/>
        <v>24.932554982542634</v>
      </c>
      <c r="N4164" s="2">
        <f t="shared" si="714"/>
        <v>84.345248699972529</v>
      </c>
      <c r="O4164" s="2">
        <f>IF('PV model'!$B$2&gt;0, 180-N4164,IF('PV model'!$B$2&lt;0,0-N4164,N4164))</f>
        <v>95.654751300027471</v>
      </c>
      <c r="P4164" s="2">
        <f>ABS(O4164-'PV model'!$B$5)</f>
        <v>109.34524869997253</v>
      </c>
      <c r="Q4164" s="3">
        <f t="shared" si="710"/>
        <v>65.067445017457359</v>
      </c>
      <c r="R4164" s="3">
        <f t="shared" si="715"/>
        <v>0</v>
      </c>
      <c r="S4164" s="3">
        <f t="shared" si="711"/>
        <v>67.031999999999996</v>
      </c>
      <c r="T4164" s="3">
        <f>(0.5*(1-COS(RADIANS(90-$X$3)))*(D4164+E4164)*'PV model'!$B$4)</f>
        <v>0</v>
      </c>
      <c r="U4164" s="3">
        <f t="shared" si="716"/>
        <v>67.031999999999996</v>
      </c>
      <c r="V4164" s="3">
        <f>('PV model'!$B$13*(U4164/1000)*(1-'PV model'!$B$14*((20+C4164)-25))*'PV model'!$B$10)/'PV model'!$B$12</f>
        <v>6.5397062707199991</v>
      </c>
    </row>
    <row r="4165" spans="1:22" x14ac:dyDescent="0.2">
      <c r="A4165" s="10">
        <f t="shared" si="719"/>
        <v>174</v>
      </c>
      <c r="B4165" s="10">
        <f t="shared" si="717"/>
        <v>8</v>
      </c>
      <c r="C4165" s="23">
        <v>10.7</v>
      </c>
      <c r="D4165" s="24">
        <v>0</v>
      </c>
      <c r="E4165" s="24">
        <v>105.83999999999999</v>
      </c>
      <c r="F4165" s="48"/>
      <c r="G4165" s="48"/>
      <c r="H4165" s="1">
        <f t="shared" si="718"/>
        <v>23.45447435733065</v>
      </c>
      <c r="I4165" s="1">
        <f t="shared" si="712"/>
        <v>-1.9197147128200325</v>
      </c>
      <c r="J4165" s="4">
        <f>B4165+('PV model'!$B$3/15)+(I4165/60)</f>
        <v>7.6913380881196662</v>
      </c>
      <c r="K4165" s="2">
        <f t="shared" si="713"/>
        <v>64.629928678205005</v>
      </c>
      <c r="L4165" s="2">
        <f>DEGREES(ASIN((((COS(RADIANS('PV model'!$B$2))*COS(RADIANS(H4165))*COS(RADIANS(K4165)))+(SIN(RADIANS('PV model'!$B$2))*SIN(RADIANS(H4165)))))))</f>
        <v>33.411738955958604</v>
      </c>
      <c r="M4165" s="3">
        <f t="shared" si="709"/>
        <v>33.411738955958604</v>
      </c>
      <c r="N4165" s="2">
        <f t="shared" si="714"/>
        <v>83.223800043698489</v>
      </c>
      <c r="O4165" s="2">
        <f>IF('PV model'!$B$2&gt;0, 180-N4165,IF('PV model'!$B$2&lt;0,0-N4165,N4165))</f>
        <v>96.776199956301511</v>
      </c>
      <c r="P4165" s="2">
        <f>ABS(O4165-'PV model'!$B$5)</f>
        <v>108.22380004369849</v>
      </c>
      <c r="Q4165" s="3">
        <f t="shared" si="710"/>
        <v>56.588261044041403</v>
      </c>
      <c r="R4165" s="3">
        <f t="shared" si="715"/>
        <v>0</v>
      </c>
      <c r="S4165" s="3">
        <f t="shared" si="711"/>
        <v>105.83999999999999</v>
      </c>
      <c r="T4165" s="3">
        <f>(0.5*(1-COS(RADIANS(90-$X$3)))*(D4165+E4165)*'PV model'!$B$4)</f>
        <v>0</v>
      </c>
      <c r="U4165" s="3">
        <f t="shared" si="716"/>
        <v>105.83999999999999</v>
      </c>
      <c r="V4165" s="3">
        <f>('PV model'!$B$13*(U4165/1000)*(1-'PV model'!$B$14*((20+C4165)-25))*'PV model'!$B$10)/'PV model'!$B$12</f>
        <v>10.338547726079998</v>
      </c>
    </row>
    <row r="4166" spans="1:22" x14ac:dyDescent="0.2">
      <c r="A4166" s="10">
        <f t="shared" si="719"/>
        <v>174</v>
      </c>
      <c r="B4166" s="10">
        <f t="shared" si="717"/>
        <v>9</v>
      </c>
      <c r="C4166" s="23">
        <v>11.9</v>
      </c>
      <c r="D4166" s="24">
        <v>0</v>
      </c>
      <c r="E4166" s="24">
        <v>144.648</v>
      </c>
      <c r="F4166" s="48"/>
      <c r="G4166" s="48"/>
      <c r="H4166" s="1">
        <f t="shared" si="718"/>
        <v>23.45447435733065</v>
      </c>
      <c r="I4166" s="1">
        <f t="shared" si="712"/>
        <v>-1.9197147128200325</v>
      </c>
      <c r="J4166" s="4">
        <f>B4166+('PV model'!$B$3/15)+(I4166/60)</f>
        <v>8.6913380881196662</v>
      </c>
      <c r="K4166" s="2">
        <f t="shared" si="713"/>
        <v>49.629928678205005</v>
      </c>
      <c r="L4166" s="2">
        <f>DEGREES(ASIN((((COS(RADIANS('PV model'!$B$2))*COS(RADIANS(H4166))*COS(RADIANS(K4166)))+(SIN(RADIANS('PV model'!$B$2))*SIN(RADIANS(H4166)))))))</f>
        <v>41.650140528770478</v>
      </c>
      <c r="M4166" s="3">
        <f t="shared" ref="M4166:M4229" si="720">IF(L4166&gt;0, L4166, 0)</f>
        <v>41.650140528770478</v>
      </c>
      <c r="N4166" s="2">
        <f t="shared" si="714"/>
        <v>69.288816376625746</v>
      </c>
      <c r="O4166" s="2">
        <f>IF('PV model'!$B$2&gt;0, 180-N4166,IF('PV model'!$B$2&lt;0,0-N4166,N4166))</f>
        <v>110.71118362337425</v>
      </c>
      <c r="P4166" s="2">
        <f>ABS(O4166-'PV model'!$B$5)</f>
        <v>94.288816376625746</v>
      </c>
      <c r="Q4166" s="3">
        <f t="shared" ref="Q4166:Q4229" si="721">DEGREES(ACOS((SIN(RADIANS(L4166))*COS(RADIANS(90-$X$3))+COS(RADIANS(L4166))*COS(RADIANS(P4166))*SIN(RADIANS(90-$X$3)))))</f>
        <v>48.349859471229522</v>
      </c>
      <c r="R4166" s="3">
        <f t="shared" si="715"/>
        <v>0</v>
      </c>
      <c r="S4166" s="3">
        <f t="shared" ref="S4166:S4229" si="722">IF($Z$3=TRUE, IF(E4166=0,0,E4166*(0.5*(1+COS(RADIANS(90-$X$3))*(1+(1-(E4166^2/(D4166+E4166)^2))*(SIN(RADIANS(0.5*$X$3))^3)))*(1+(1-(E4166^2/(D4166+E4166)^2))*(COS(RADIANS(Q4166))^2)*(SIN(RADIANS(90-L4166))^3)))), IF(E4166=0,0,E4166*(0.5*(1+COS(RADIANS(90-$X$3))))))</f>
        <v>144.648</v>
      </c>
      <c r="T4166" s="3">
        <f>(0.5*(1-COS(RADIANS(90-$X$3)))*(D4166+E4166)*'PV model'!$B$4)</f>
        <v>0</v>
      </c>
      <c r="U4166" s="3">
        <f t="shared" si="716"/>
        <v>144.648</v>
      </c>
      <c r="V4166" s="3">
        <f>('PV model'!$B$13*(U4166/1000)*(1-'PV model'!$B$14*((20+C4166)-25))*'PV model'!$B$10)/'PV model'!$B$12</f>
        <v>14.059945291391999</v>
      </c>
    </row>
    <row r="4167" spans="1:22" x14ac:dyDescent="0.2">
      <c r="A4167" s="10">
        <f t="shared" si="719"/>
        <v>174</v>
      </c>
      <c r="B4167" s="10">
        <f t="shared" si="717"/>
        <v>10</v>
      </c>
      <c r="C4167" s="23">
        <v>12</v>
      </c>
      <c r="D4167" s="24">
        <v>1.1224499999999999</v>
      </c>
      <c r="E4167" s="24">
        <v>177.28200000000001</v>
      </c>
      <c r="F4167" s="48"/>
      <c r="G4167" s="48"/>
      <c r="H4167" s="1">
        <f t="shared" si="718"/>
        <v>23.45447435733065</v>
      </c>
      <c r="I4167" s="1">
        <f t="shared" ref="I4167:I4230" si="723">9.87*SIN(RADIANS(1.978*A4167-160.22))-7.53*COS(RADIANS(0.989*A4167-80.11))-1.5*SIN((RADIANS(0.989*A4167-80.11)))</f>
        <v>-1.9197147128200325</v>
      </c>
      <c r="J4167" s="4">
        <f>B4167+('PV model'!$B$3/15)+(I4167/60)</f>
        <v>9.6913380881196662</v>
      </c>
      <c r="K4167" s="2">
        <f t="shared" ref="K4167:K4230" si="724">15*(12-J4167)</f>
        <v>34.629928678205005</v>
      </c>
      <c r="L4167" s="2">
        <f>DEGREES(ASIN((((COS(RADIANS('PV model'!$B$2))*COS(RADIANS(H4167))*COS(RADIANS(K4167)))+(SIN(RADIANS('PV model'!$B$2))*SIN(RADIANS(H4167)))))))</f>
        <v>49.075450030210206</v>
      </c>
      <c r="M4167" s="3">
        <f t="shared" si="720"/>
        <v>49.075450030210206</v>
      </c>
      <c r="N4167" s="2">
        <f t="shared" ref="N4167:N4230" si="725">DEGREES(ASIN((COS(RADIANS(H4167))*SIN(RADIANS(K4167)))/COS(RADIANS(L4167))))</f>
        <v>52.733847461809212</v>
      </c>
      <c r="O4167" s="2">
        <f>IF('PV model'!$B$2&gt;0, 180-N4167,IF('PV model'!$B$2&lt;0,0-N4167,N4167))</f>
        <v>127.26615253819079</v>
      </c>
      <c r="P4167" s="2">
        <f>ABS(O4167-'PV model'!$B$5)</f>
        <v>77.733847461809205</v>
      </c>
      <c r="Q4167" s="3">
        <f t="shared" si="721"/>
        <v>40.924549969789794</v>
      </c>
      <c r="R4167" s="3">
        <f t="shared" ref="R4167:R4230" si="726">IF(D4167=0,0,D4167*COS(RADIANS(Q4167))/SIN(RADIANS(L4167)))</f>
        <v>1.1224499999999999</v>
      </c>
      <c r="S4167" s="3">
        <f t="shared" si="722"/>
        <v>178.03275573655779</v>
      </c>
      <c r="T4167" s="3">
        <f>(0.5*(1-COS(RADIANS(90-$X$3)))*(D4167+E4167)*'PV model'!$B$4)</f>
        <v>0</v>
      </c>
      <c r="U4167" s="3">
        <f t="shared" ref="U4167:U4230" si="727">R4167+S4167+T4167</f>
        <v>179.15520573655778</v>
      </c>
      <c r="V4167" s="3">
        <f>('PV model'!$B$13*(U4167/1000)*(1-'PV model'!$B$14*((20+C4167)-25))*'PV model'!$B$10)/'PV model'!$B$12</f>
        <v>17.406920443194377</v>
      </c>
    </row>
    <row r="4168" spans="1:22" x14ac:dyDescent="0.2">
      <c r="A4168" s="10">
        <f t="shared" si="719"/>
        <v>174</v>
      </c>
      <c r="B4168" s="10">
        <f t="shared" ref="B4168:B4231" si="728">IF(B4167&lt;24,B4167+1,1)</f>
        <v>11</v>
      </c>
      <c r="C4168" s="23">
        <v>12.8</v>
      </c>
      <c r="D4168" s="24">
        <v>1.1224499999999999</v>
      </c>
      <c r="E4168" s="24">
        <v>202.85999999999999</v>
      </c>
      <c r="F4168" s="48"/>
      <c r="G4168" s="48"/>
      <c r="H4168" s="1">
        <f t="shared" ref="H4168:H4231" si="729">(23.465*SIN(RADIANS(280.1+0.9863*A4168)))</f>
        <v>23.45447435733065</v>
      </c>
      <c r="I4168" s="1">
        <f t="shared" si="723"/>
        <v>-1.9197147128200325</v>
      </c>
      <c r="J4168" s="4">
        <f>B4168+('PV model'!$B$3/15)+(I4168/60)</f>
        <v>10.691338088119666</v>
      </c>
      <c r="K4168" s="2">
        <f t="shared" si="724"/>
        <v>19.629928678205005</v>
      </c>
      <c r="L4168" s="2">
        <f>DEGREES(ASIN((((COS(RADIANS('PV model'!$B$2))*COS(RADIANS(H4168))*COS(RADIANS(K4168)))+(SIN(RADIANS('PV model'!$B$2))*SIN(RADIANS(H4168)))))))</f>
        <v>54.828174468640441</v>
      </c>
      <c r="M4168" s="3">
        <f t="shared" si="720"/>
        <v>54.828174468640441</v>
      </c>
      <c r="N4168" s="2">
        <f t="shared" si="725"/>
        <v>32.345151950654397</v>
      </c>
      <c r="O4168" s="2">
        <f>IF('PV model'!$B$2&gt;0, 180-N4168,IF('PV model'!$B$2&lt;0,0-N4168,N4168))</f>
        <v>147.65484804934562</v>
      </c>
      <c r="P4168" s="2">
        <f>ABS(O4168-'PV model'!$B$5)</f>
        <v>57.345151950654383</v>
      </c>
      <c r="Q4168" s="3">
        <f t="shared" si="721"/>
        <v>35.171825531359559</v>
      </c>
      <c r="R4168" s="3">
        <f t="shared" si="726"/>
        <v>1.1224499999999999</v>
      </c>
      <c r="S4168" s="3">
        <f t="shared" si="722"/>
        <v>203.53846919699851</v>
      </c>
      <c r="T4168" s="3">
        <f>(0.5*(1-COS(RADIANS(90-$X$3)))*(D4168+E4168)*'PV model'!$B$4)</f>
        <v>0</v>
      </c>
      <c r="U4168" s="3">
        <f t="shared" si="727"/>
        <v>204.66091919699849</v>
      </c>
      <c r="V4168" s="3">
        <f>('PV model'!$B$13*(U4168/1000)*(1-'PV model'!$B$14*((20+C4168)-25))*'PV model'!$B$10)/'PV model'!$B$12</f>
        <v>19.819618831864492</v>
      </c>
    </row>
    <row r="4169" spans="1:22" x14ac:dyDescent="0.2">
      <c r="A4169" s="10">
        <f t="shared" si="719"/>
        <v>174</v>
      </c>
      <c r="B4169" s="10">
        <f t="shared" si="728"/>
        <v>12</v>
      </c>
      <c r="C4169" s="23">
        <v>13.2</v>
      </c>
      <c r="D4169" s="24">
        <v>1.1224499999999999</v>
      </c>
      <c r="E4169" s="24">
        <v>217.85400000000001</v>
      </c>
      <c r="F4169" s="48"/>
      <c r="G4169" s="48"/>
      <c r="H4169" s="1">
        <f t="shared" si="729"/>
        <v>23.45447435733065</v>
      </c>
      <c r="I4169" s="1">
        <f t="shared" si="723"/>
        <v>-1.9197147128200325</v>
      </c>
      <c r="J4169" s="4">
        <f>B4169+('PV model'!$B$3/15)+(I4169/60)</f>
        <v>11.691338088119666</v>
      </c>
      <c r="K4169" s="2">
        <f t="shared" si="724"/>
        <v>4.6299286782050064</v>
      </c>
      <c r="L4169" s="2">
        <f>DEGREES(ASIN((((COS(RADIANS('PV model'!$B$2))*COS(RADIANS(H4169))*COS(RADIANS(K4169)))+(SIN(RADIANS('PV model'!$B$2))*SIN(RADIANS(H4169)))))))</f>
        <v>57.771845126068143</v>
      </c>
      <c r="M4169" s="3">
        <f t="shared" si="720"/>
        <v>57.771845126068143</v>
      </c>
      <c r="N4169" s="2">
        <f t="shared" si="725"/>
        <v>7.9815949603491774</v>
      </c>
      <c r="O4169" s="2">
        <f>IF('PV model'!$B$2&gt;0, 180-N4169,IF('PV model'!$B$2&lt;0,0-N4169,N4169))</f>
        <v>172.01840503965082</v>
      </c>
      <c r="P4169" s="2">
        <f>ABS(O4169-'PV model'!$B$5)</f>
        <v>32.981594960349184</v>
      </c>
      <c r="Q4169" s="3">
        <f t="shared" si="721"/>
        <v>32.228154873931857</v>
      </c>
      <c r="R4169" s="3">
        <f t="shared" si="726"/>
        <v>1.1224500000000002</v>
      </c>
      <c r="S4169" s="3">
        <f t="shared" si="722"/>
        <v>218.49001453870372</v>
      </c>
      <c r="T4169" s="3">
        <f>(0.5*(1-COS(RADIANS(90-$X$3)))*(D4169+E4169)*'PV model'!$B$4)</f>
        <v>0</v>
      </c>
      <c r="U4169" s="3">
        <f t="shared" si="727"/>
        <v>219.6124645387037</v>
      </c>
      <c r="V4169" s="3">
        <f>('PV model'!$B$13*(U4169/1000)*(1-'PV model'!$B$14*((20+C4169)-25))*'PV model'!$B$10)/'PV model'!$B$12</f>
        <v>21.232421203155347</v>
      </c>
    </row>
    <row r="4170" spans="1:22" x14ac:dyDescent="0.2">
      <c r="A4170" s="10">
        <f t="shared" si="719"/>
        <v>174</v>
      </c>
      <c r="B4170" s="10">
        <f t="shared" si="728"/>
        <v>13</v>
      </c>
      <c r="C4170" s="23">
        <v>13</v>
      </c>
      <c r="D4170" s="24">
        <v>2.2448999999999999</v>
      </c>
      <c r="E4170" s="24">
        <v>222.26400000000001</v>
      </c>
      <c r="F4170" s="48"/>
      <c r="G4170" s="48"/>
      <c r="H4170" s="1">
        <f t="shared" si="729"/>
        <v>23.45447435733065</v>
      </c>
      <c r="I4170" s="1">
        <f t="shared" si="723"/>
        <v>-1.9197147128200325</v>
      </c>
      <c r="J4170" s="4">
        <f>B4170+('PV model'!$B$3/15)+(I4170/60)</f>
        <v>12.691338088119666</v>
      </c>
      <c r="K4170" s="2">
        <f t="shared" si="724"/>
        <v>-10.370071321794994</v>
      </c>
      <c r="L4170" s="2">
        <f>DEGREES(ASIN((((COS(RADIANS('PV model'!$B$2))*COS(RADIANS(H4170))*COS(RADIANS(K4170)))+(SIN(RADIANS('PV model'!$B$2))*SIN(RADIANS(H4170)))))))</f>
        <v>57.049343479998761</v>
      </c>
      <c r="M4170" s="3">
        <f t="shared" si="720"/>
        <v>57.049343479998761</v>
      </c>
      <c r="N4170" s="2">
        <f t="shared" si="725"/>
        <v>-17.67391532719143</v>
      </c>
      <c r="O4170" s="2">
        <f>IF('PV model'!$B$2&gt;0, 180-N4170,IF('PV model'!$B$2&lt;0,0-N4170,N4170))</f>
        <v>197.67391532719142</v>
      </c>
      <c r="P4170" s="2">
        <f>ABS(O4170-'PV model'!$B$5)</f>
        <v>7.3260846728085767</v>
      </c>
      <c r="Q4170" s="3">
        <f t="shared" si="721"/>
        <v>32.950656520001239</v>
      </c>
      <c r="R4170" s="3">
        <f t="shared" si="726"/>
        <v>2.2448999999999999</v>
      </c>
      <c r="S4170" s="3">
        <f t="shared" si="722"/>
        <v>223.54872052942602</v>
      </c>
      <c r="T4170" s="3">
        <f>(0.5*(1-COS(RADIANS(90-$X$3)))*(D4170+E4170)*'PV model'!$B$4)</f>
        <v>0</v>
      </c>
      <c r="U4170" s="3">
        <f t="shared" si="727"/>
        <v>225.79362052942602</v>
      </c>
      <c r="V4170" s="3">
        <f>('PV model'!$B$13*(U4170/1000)*(1-'PV model'!$B$14*((20+C4170)-25))*'PV model'!$B$10)/'PV model'!$B$12</f>
        <v>21.848079738261539</v>
      </c>
    </row>
    <row r="4171" spans="1:22" x14ac:dyDescent="0.2">
      <c r="A4171" s="10">
        <f t="shared" si="719"/>
        <v>174</v>
      </c>
      <c r="B4171" s="10">
        <f t="shared" si="728"/>
        <v>14</v>
      </c>
      <c r="C4171" s="23">
        <v>13.5</v>
      </c>
      <c r="D4171" s="24">
        <v>1.1224499999999999</v>
      </c>
      <c r="E4171" s="24">
        <v>215.20799999999997</v>
      </c>
      <c r="F4171" s="48"/>
      <c r="G4171" s="48"/>
      <c r="H4171" s="1">
        <f t="shared" si="729"/>
        <v>23.45447435733065</v>
      </c>
      <c r="I4171" s="1">
        <f t="shared" si="723"/>
        <v>-1.9197147128200325</v>
      </c>
      <c r="J4171" s="4">
        <f>B4171+('PV model'!$B$3/15)+(I4171/60)</f>
        <v>13.691338088119666</v>
      </c>
      <c r="K4171" s="2">
        <f t="shared" si="724"/>
        <v>-25.370071321794995</v>
      </c>
      <c r="L4171" s="2">
        <f>DEGREES(ASIN((((COS(RADIANS('PV model'!$B$2))*COS(RADIANS(H4171))*COS(RADIANS(K4171)))+(SIN(RADIANS('PV model'!$B$2))*SIN(RADIANS(H4171)))))))</f>
        <v>52.893490026593803</v>
      </c>
      <c r="M4171" s="3">
        <f t="shared" si="720"/>
        <v>52.893490026593803</v>
      </c>
      <c r="N4171" s="2">
        <f t="shared" si="725"/>
        <v>-40.656430260702322</v>
      </c>
      <c r="O4171" s="2">
        <f>IF('PV model'!$B$2&gt;0, 180-N4171,IF('PV model'!$B$2&lt;0,0-N4171,N4171))</f>
        <v>220.65643026070234</v>
      </c>
      <c r="P4171" s="2">
        <f>ABS(O4171-'PV model'!$B$5)</f>
        <v>15.656430260702336</v>
      </c>
      <c r="Q4171" s="3">
        <f t="shared" si="721"/>
        <v>37.106509973406197</v>
      </c>
      <c r="R4171" s="3">
        <f t="shared" si="726"/>
        <v>1.1224500000000002</v>
      </c>
      <c r="S4171" s="3">
        <f t="shared" si="722"/>
        <v>215.91342097429745</v>
      </c>
      <c r="T4171" s="3">
        <f>(0.5*(1-COS(RADIANS(90-$X$3)))*(D4171+E4171)*'PV model'!$B$4)</f>
        <v>0</v>
      </c>
      <c r="U4171" s="3">
        <f t="shared" si="727"/>
        <v>217.03587097429744</v>
      </c>
      <c r="V4171" s="3">
        <f>('PV model'!$B$13*(U4171/1000)*(1-'PV model'!$B$14*((20+C4171)-25))*'PV model'!$B$10)/'PV model'!$B$12</f>
        <v>20.957278870062684</v>
      </c>
    </row>
    <row r="4172" spans="1:22" x14ac:dyDescent="0.2">
      <c r="A4172" s="10">
        <f t="shared" si="719"/>
        <v>174</v>
      </c>
      <c r="B4172" s="10">
        <f t="shared" si="728"/>
        <v>15</v>
      </c>
      <c r="C4172" s="23">
        <v>13</v>
      </c>
      <c r="D4172" s="24">
        <v>1.1224499999999999</v>
      </c>
      <c r="E4172" s="24">
        <v>197.56800000000001</v>
      </c>
      <c r="F4172" s="48"/>
      <c r="G4172" s="48"/>
      <c r="H4172" s="1">
        <f t="shared" si="729"/>
        <v>23.45447435733065</v>
      </c>
      <c r="I4172" s="1">
        <f t="shared" si="723"/>
        <v>-1.9197147128200325</v>
      </c>
      <c r="J4172" s="4">
        <f>B4172+('PV model'!$B$3/15)+(I4172/60)</f>
        <v>14.691338088119666</v>
      </c>
      <c r="K4172" s="2">
        <f t="shared" si="724"/>
        <v>-40.370071321794995</v>
      </c>
      <c r="L4172" s="2">
        <f>DEGREES(ASIN((((COS(RADIANS('PV model'!$B$2))*COS(RADIANS(H4172))*COS(RADIANS(K4172)))+(SIN(RADIANS('PV model'!$B$2))*SIN(RADIANS(H4172)))))))</f>
        <v>46.37709058108684</v>
      </c>
      <c r="M4172" s="3">
        <f t="shared" si="720"/>
        <v>46.37709058108684</v>
      </c>
      <c r="N4172" s="2">
        <f t="shared" si="725"/>
        <v>-59.460635050082779</v>
      </c>
      <c r="O4172" s="2">
        <f>IF('PV model'!$B$2&gt;0, 180-N4172,IF('PV model'!$B$2&lt;0,0-N4172,N4172))</f>
        <v>239.46063505008277</v>
      </c>
      <c r="P4172" s="2">
        <f>ABS(O4172-'PV model'!$B$5)</f>
        <v>34.460635050082772</v>
      </c>
      <c r="Q4172" s="3">
        <f t="shared" si="721"/>
        <v>43.62290941891316</v>
      </c>
      <c r="R4172" s="3">
        <f t="shared" si="726"/>
        <v>1.1224500000000002</v>
      </c>
      <c r="S4172" s="3">
        <f t="shared" si="722"/>
        <v>198.34528531336181</v>
      </c>
      <c r="T4172" s="3">
        <f>(0.5*(1-COS(RADIANS(90-$X$3)))*(D4172+E4172)*'PV model'!$B$4)</f>
        <v>0</v>
      </c>
      <c r="U4172" s="3">
        <f t="shared" si="727"/>
        <v>199.4677353133618</v>
      </c>
      <c r="V4172" s="3">
        <f>('PV model'!$B$13*(U4172/1000)*(1-'PV model'!$B$14*((20+C4172)-25))*'PV model'!$B$10)/'PV model'!$B$12</f>
        <v>19.300753387622088</v>
      </c>
    </row>
    <row r="4173" spans="1:22" x14ac:dyDescent="0.2">
      <c r="A4173" s="10">
        <f t="shared" si="719"/>
        <v>174</v>
      </c>
      <c r="B4173" s="10">
        <f t="shared" si="728"/>
        <v>16</v>
      </c>
      <c r="C4173" s="23">
        <v>12.5</v>
      </c>
      <c r="D4173" s="24">
        <v>1.1224499999999999</v>
      </c>
      <c r="E4173" s="24">
        <v>171.108</v>
      </c>
      <c r="F4173" s="48"/>
      <c r="G4173" s="48"/>
      <c r="H4173" s="1">
        <f t="shared" si="729"/>
        <v>23.45447435733065</v>
      </c>
      <c r="I4173" s="1">
        <f t="shared" si="723"/>
        <v>-1.9197147128200325</v>
      </c>
      <c r="J4173" s="4">
        <f>B4173+('PV model'!$B$3/15)+(I4173/60)</f>
        <v>15.691338088119666</v>
      </c>
      <c r="K4173" s="2">
        <f t="shared" si="724"/>
        <v>-55.370071321794995</v>
      </c>
      <c r="L4173" s="2">
        <f>DEGREES(ASIN((((COS(RADIANS('PV model'!$B$2))*COS(RADIANS(H4173))*COS(RADIANS(K4173)))+(SIN(RADIANS('PV model'!$B$2))*SIN(RADIANS(H4173)))))))</f>
        <v>38.55740076572458</v>
      </c>
      <c r="M4173" s="3">
        <f t="shared" si="720"/>
        <v>38.55740076572458</v>
      </c>
      <c r="N4173" s="2">
        <f t="shared" si="725"/>
        <v>-74.863365126712139</v>
      </c>
      <c r="O4173" s="2">
        <f>IF('PV model'!$B$2&gt;0, 180-N4173,IF('PV model'!$B$2&lt;0,0-N4173,N4173))</f>
        <v>254.86336512671215</v>
      </c>
      <c r="P4173" s="2">
        <f>ABS(O4173-'PV model'!$B$5)</f>
        <v>49.863365126712154</v>
      </c>
      <c r="Q4173" s="3">
        <f t="shared" si="721"/>
        <v>51.44259923427542</v>
      </c>
      <c r="R4173" s="3">
        <f t="shared" si="726"/>
        <v>1.1224499999999999</v>
      </c>
      <c r="S4173" s="3">
        <f t="shared" si="722"/>
        <v>171.91490023645349</v>
      </c>
      <c r="T4173" s="3">
        <f>(0.5*(1-COS(RADIANS(90-$X$3)))*(D4173+E4173)*'PV model'!$B$4)</f>
        <v>0</v>
      </c>
      <c r="U4173" s="3">
        <f t="shared" si="727"/>
        <v>173.03735023645348</v>
      </c>
      <c r="V4173" s="3">
        <f>('PV model'!$B$13*(U4173/1000)*(1-'PV model'!$B$14*((20+C4173)-25))*'PV model'!$B$10)/'PV model'!$B$12</f>
        <v>16.777909123746809</v>
      </c>
    </row>
    <row r="4174" spans="1:22" x14ac:dyDescent="0.2">
      <c r="A4174" s="10">
        <f t="shared" si="719"/>
        <v>174</v>
      </c>
      <c r="B4174" s="10">
        <f t="shared" si="728"/>
        <v>17</v>
      </c>
      <c r="C4174" s="23">
        <v>12.7</v>
      </c>
      <c r="D4174" s="24">
        <v>0</v>
      </c>
      <c r="E4174" s="24">
        <v>136.71</v>
      </c>
      <c r="F4174" s="48"/>
      <c r="G4174" s="48"/>
      <c r="H4174" s="1">
        <f t="shared" si="729"/>
        <v>23.45447435733065</v>
      </c>
      <c r="I4174" s="1">
        <f t="shared" si="723"/>
        <v>-1.9197147128200325</v>
      </c>
      <c r="J4174" s="4">
        <f>B4174+('PV model'!$B$3/15)+(I4174/60)</f>
        <v>16.691338088119664</v>
      </c>
      <c r="K4174" s="2">
        <f t="shared" si="724"/>
        <v>-70.370071321794967</v>
      </c>
      <c r="L4174" s="2">
        <f>DEGREES(ASIN((((COS(RADIANS('PV model'!$B$2))*COS(RADIANS(H4174))*COS(RADIANS(K4174)))+(SIN(RADIANS('PV model'!$B$2))*SIN(RADIANS(H4174)))))))</f>
        <v>30.170697178885266</v>
      </c>
      <c r="M4174" s="3">
        <f t="shared" si="720"/>
        <v>30.170697178885266</v>
      </c>
      <c r="N4174" s="2">
        <f t="shared" si="725"/>
        <v>-88.107960574973916</v>
      </c>
      <c r="O4174" s="2">
        <f>IF('PV model'!$B$2&gt;0, 180-N4174,IF('PV model'!$B$2&lt;0,0-N4174,N4174))</f>
        <v>268.1079605749739</v>
      </c>
      <c r="P4174" s="2">
        <f>ABS(O4174-'PV model'!$B$5)</f>
        <v>63.107960574973902</v>
      </c>
      <c r="Q4174" s="3">
        <f t="shared" si="721"/>
        <v>59.829302821114723</v>
      </c>
      <c r="R4174" s="3">
        <f t="shared" si="726"/>
        <v>0</v>
      </c>
      <c r="S4174" s="3">
        <f t="shared" si="722"/>
        <v>136.71</v>
      </c>
      <c r="T4174" s="3">
        <f>(0.5*(1-COS(RADIANS(90-$X$3)))*(D4174+E4174)*'PV model'!$B$4)</f>
        <v>0</v>
      </c>
      <c r="U4174" s="3">
        <f t="shared" si="727"/>
        <v>136.71</v>
      </c>
      <c r="V4174" s="3">
        <f>('PV model'!$B$13*(U4174/1000)*(1-'PV model'!$B$14*((20+C4174)-25))*'PV model'!$B$10)/'PV model'!$B$12</f>
        <v>13.24463322672</v>
      </c>
    </row>
    <row r="4175" spans="1:22" x14ac:dyDescent="0.2">
      <c r="A4175" s="10">
        <f t="shared" si="719"/>
        <v>174</v>
      </c>
      <c r="B4175" s="10">
        <f t="shared" si="728"/>
        <v>18</v>
      </c>
      <c r="C4175" s="23">
        <v>12.3</v>
      </c>
      <c r="D4175" s="24">
        <v>0</v>
      </c>
      <c r="E4175" s="24">
        <v>97.902000000000001</v>
      </c>
      <c r="F4175" s="48"/>
      <c r="G4175" s="48"/>
      <c r="H4175" s="1">
        <f t="shared" si="729"/>
        <v>23.45447435733065</v>
      </c>
      <c r="I4175" s="1">
        <f t="shared" si="723"/>
        <v>-1.9197147128200325</v>
      </c>
      <c r="J4175" s="4">
        <f>B4175+('PV model'!$B$3/15)+(I4175/60)</f>
        <v>17.691338088119664</v>
      </c>
      <c r="K4175" s="2">
        <f t="shared" si="724"/>
        <v>-85.370071321794967</v>
      </c>
      <c r="L4175" s="2">
        <f>DEGREES(ASIN((((COS(RADIANS('PV model'!$B$2))*COS(RADIANS(H4175))*COS(RADIANS(K4175)))+(SIN(RADIANS('PV model'!$B$2))*SIN(RADIANS(H4175)))))))</f>
        <v>21.713240393826499</v>
      </c>
      <c r="M4175" s="3">
        <f t="shared" si="720"/>
        <v>21.713240393826499</v>
      </c>
      <c r="N4175" s="2">
        <f t="shared" si="725"/>
        <v>-79.806620692797935</v>
      </c>
      <c r="O4175" s="2">
        <f>IF('PV model'!$B$2&gt;0, 180-N4175,IF('PV model'!$B$2&lt;0,0-N4175,N4175))</f>
        <v>259.80662069279794</v>
      </c>
      <c r="P4175" s="2">
        <f>ABS(O4175-'PV model'!$B$5)</f>
        <v>54.806620692797935</v>
      </c>
      <c r="Q4175" s="3">
        <f t="shared" si="721"/>
        <v>68.286759606173504</v>
      </c>
      <c r="R4175" s="3">
        <f t="shared" si="726"/>
        <v>0</v>
      </c>
      <c r="S4175" s="3">
        <f t="shared" si="722"/>
        <v>97.902000000000001</v>
      </c>
      <c r="T4175" s="3">
        <f>(0.5*(1-COS(RADIANS(90-$X$3)))*(D4175+E4175)*'PV model'!$B$4)</f>
        <v>0</v>
      </c>
      <c r="U4175" s="3">
        <f t="shared" si="727"/>
        <v>97.902000000000001</v>
      </c>
      <c r="V4175" s="3">
        <f>('PV model'!$B$13*(U4175/1000)*(1-'PV model'!$B$14*((20+C4175)-25))*'PV model'!$B$10)/'PV model'!$B$12</f>
        <v>9.5005244295359983</v>
      </c>
    </row>
    <row r="4176" spans="1:22" x14ac:dyDescent="0.2">
      <c r="A4176" s="10">
        <f t="shared" si="719"/>
        <v>174</v>
      </c>
      <c r="B4176" s="10">
        <f t="shared" si="728"/>
        <v>19</v>
      </c>
      <c r="C4176" s="23">
        <v>12.2</v>
      </c>
      <c r="D4176" s="24">
        <v>0</v>
      </c>
      <c r="E4176" s="24">
        <v>58.211999999999996</v>
      </c>
      <c r="F4176" s="48"/>
      <c r="G4176" s="48"/>
      <c r="H4176" s="1">
        <f t="shared" si="729"/>
        <v>23.45447435733065</v>
      </c>
      <c r="I4176" s="1">
        <f t="shared" si="723"/>
        <v>-1.9197147128200325</v>
      </c>
      <c r="J4176" s="4">
        <f>B4176+('PV model'!$B$3/15)+(I4176/60)</f>
        <v>18.691338088119664</v>
      </c>
      <c r="K4176" s="2">
        <f t="shared" si="724"/>
        <v>-100.37007132179497</v>
      </c>
      <c r="L4176" s="2">
        <f>DEGREES(ASIN((((COS(RADIANS('PV model'!$B$2))*COS(RADIANS(H4176))*COS(RADIANS(K4176)))+(SIN(RADIANS('PV model'!$B$2))*SIN(RADIANS(H4176)))))))</f>
        <v>13.561369806734394</v>
      </c>
      <c r="M4176" s="3">
        <f t="shared" si="720"/>
        <v>13.561369806734394</v>
      </c>
      <c r="N4176" s="2">
        <f t="shared" si="725"/>
        <v>-68.167146108750373</v>
      </c>
      <c r="O4176" s="2">
        <f>IF('PV model'!$B$2&gt;0, 180-N4176,IF('PV model'!$B$2&lt;0,0-N4176,N4176))</f>
        <v>248.16714610875039</v>
      </c>
      <c r="P4176" s="2">
        <f>ABS(O4176-'PV model'!$B$5)</f>
        <v>43.167146108750387</v>
      </c>
      <c r="Q4176" s="3">
        <f t="shared" si="721"/>
        <v>76.43863019326561</v>
      </c>
      <c r="R4176" s="3">
        <f t="shared" si="726"/>
        <v>0</v>
      </c>
      <c r="S4176" s="3">
        <f t="shared" si="722"/>
        <v>58.211999999999996</v>
      </c>
      <c r="T4176" s="3">
        <f>(0.5*(1-COS(RADIANS(90-$X$3)))*(D4176+E4176)*'PV model'!$B$4)</f>
        <v>0</v>
      </c>
      <c r="U4176" s="3">
        <f t="shared" si="727"/>
        <v>58.211999999999996</v>
      </c>
      <c r="V4176" s="3">
        <f>('PV model'!$B$13*(U4176/1000)*(1-'PV model'!$B$14*((20+C4176)-25))*'PV model'!$B$10)/'PV model'!$B$12</f>
        <v>5.6512880202239986</v>
      </c>
    </row>
    <row r="4177" spans="1:22" x14ac:dyDescent="0.2">
      <c r="A4177" s="10">
        <f t="shared" si="719"/>
        <v>174</v>
      </c>
      <c r="B4177" s="10">
        <f t="shared" si="728"/>
        <v>20</v>
      </c>
      <c r="C4177" s="23">
        <v>11.8</v>
      </c>
      <c r="D4177" s="24">
        <v>0</v>
      </c>
      <c r="E4177" s="24">
        <v>25.578000000000003</v>
      </c>
      <c r="F4177" s="48"/>
      <c r="G4177" s="48"/>
      <c r="H4177" s="1">
        <f t="shared" si="729"/>
        <v>23.45447435733065</v>
      </c>
      <c r="I4177" s="1">
        <f t="shared" si="723"/>
        <v>-1.9197147128200325</v>
      </c>
      <c r="J4177" s="4">
        <f>B4177+('PV model'!$B$3/15)+(I4177/60)</f>
        <v>19.691338088119664</v>
      </c>
      <c r="K4177" s="2">
        <f t="shared" si="724"/>
        <v>-115.37007132179497</v>
      </c>
      <c r="L4177" s="2">
        <f>DEGREES(ASIN((((COS(RADIANS('PV model'!$B$2))*COS(RADIANS(H4177))*COS(RADIANS(K4177)))+(SIN(RADIANS('PV model'!$B$2))*SIN(RADIANS(H4177)))))))</f>
        <v>6.0494110395620169</v>
      </c>
      <c r="M4177" s="3">
        <f t="shared" si="720"/>
        <v>6.0494110395620169</v>
      </c>
      <c r="N4177" s="2">
        <f t="shared" si="725"/>
        <v>-56.464719894178536</v>
      </c>
      <c r="O4177" s="2">
        <f>IF('PV model'!$B$2&gt;0, 180-N4177,IF('PV model'!$B$2&lt;0,0-N4177,N4177))</f>
        <v>236.46471989417853</v>
      </c>
      <c r="P4177" s="2">
        <f>ABS(O4177-'PV model'!$B$5)</f>
        <v>31.464719894178529</v>
      </c>
      <c r="Q4177" s="3">
        <f t="shared" si="721"/>
        <v>83.950588960437983</v>
      </c>
      <c r="R4177" s="3">
        <f t="shared" si="726"/>
        <v>0</v>
      </c>
      <c r="S4177" s="3">
        <f t="shared" si="722"/>
        <v>25.578000000000003</v>
      </c>
      <c r="T4177" s="3">
        <f>(0.5*(1-COS(RADIANS(90-$X$3)))*(D4177+E4177)*'PV model'!$B$4)</f>
        <v>0</v>
      </c>
      <c r="U4177" s="3">
        <f t="shared" si="727"/>
        <v>25.578000000000003</v>
      </c>
      <c r="V4177" s="3">
        <f>('PV model'!$B$13*(U4177/1000)*(1-'PV model'!$B$14*((20+C4177)-25))*'PV model'!$B$10)/'PV model'!$B$12</f>
        <v>2.4872325488640001</v>
      </c>
    </row>
    <row r="4178" spans="1:22" x14ac:dyDescent="0.2">
      <c r="A4178" s="10">
        <f t="shared" si="719"/>
        <v>174</v>
      </c>
      <c r="B4178" s="10">
        <f t="shared" si="728"/>
        <v>21</v>
      </c>
      <c r="C4178" s="23">
        <v>11.4</v>
      </c>
      <c r="D4178" s="24">
        <v>0</v>
      </c>
      <c r="E4178" s="24">
        <v>5.2920000000000007</v>
      </c>
      <c r="F4178" s="48"/>
      <c r="G4178" s="48"/>
      <c r="H4178" s="1">
        <f t="shared" si="729"/>
        <v>23.45447435733065</v>
      </c>
      <c r="I4178" s="1">
        <f t="shared" si="723"/>
        <v>-1.9197147128200325</v>
      </c>
      <c r="J4178" s="4">
        <f>B4178+('PV model'!$B$3/15)+(I4178/60)</f>
        <v>20.691338088119664</v>
      </c>
      <c r="K4178" s="2">
        <f t="shared" si="724"/>
        <v>-130.37007132179497</v>
      </c>
      <c r="L4178" s="2">
        <f>DEGREES(ASIN((((COS(RADIANS('PV model'!$B$2))*COS(RADIANS(H4178))*COS(RADIANS(K4178)))+(SIN(RADIANS('PV model'!$B$2))*SIN(RADIANS(H4178)))))))</f>
        <v>-0.48945566473605401</v>
      </c>
      <c r="M4178" s="3">
        <f t="shared" si="720"/>
        <v>0</v>
      </c>
      <c r="N4178" s="2">
        <f t="shared" si="725"/>
        <v>-44.343097134193947</v>
      </c>
      <c r="O4178" s="2">
        <f>IF('PV model'!$B$2&gt;0, 180-N4178,IF('PV model'!$B$2&lt;0,0-N4178,N4178))</f>
        <v>224.34309713419395</v>
      </c>
      <c r="P4178" s="2">
        <f>ABS(O4178-'PV model'!$B$5)</f>
        <v>19.343097134193954</v>
      </c>
      <c r="Q4178" s="3">
        <f t="shared" si="721"/>
        <v>90.489455664736056</v>
      </c>
      <c r="R4178" s="3">
        <f t="shared" si="726"/>
        <v>0</v>
      </c>
      <c r="S4178" s="3">
        <f t="shared" si="722"/>
        <v>5.2920000000000007</v>
      </c>
      <c r="T4178" s="3">
        <f>(0.5*(1-COS(RADIANS(90-$X$3)))*(D4178+E4178)*'PV model'!$B$4)</f>
        <v>0</v>
      </c>
      <c r="U4178" s="3">
        <f t="shared" si="727"/>
        <v>5.2920000000000007</v>
      </c>
      <c r="V4178" s="3">
        <f>('PV model'!$B$13*(U4178/1000)*(1-'PV model'!$B$14*((20+C4178)-25))*'PV model'!$B$10)/'PV model'!$B$12</f>
        <v>0.51544621900800014</v>
      </c>
    </row>
    <row r="4179" spans="1:22" x14ac:dyDescent="0.2">
      <c r="A4179" s="10">
        <f t="shared" si="719"/>
        <v>174</v>
      </c>
      <c r="B4179" s="10">
        <f t="shared" si="728"/>
        <v>22</v>
      </c>
      <c r="C4179" s="23">
        <v>11.1</v>
      </c>
      <c r="D4179" s="24">
        <v>0</v>
      </c>
      <c r="E4179" s="24">
        <v>0</v>
      </c>
      <c r="F4179" s="48"/>
      <c r="G4179" s="48"/>
      <c r="H4179" s="1">
        <f t="shared" si="729"/>
        <v>23.45447435733065</v>
      </c>
      <c r="I4179" s="1">
        <f t="shared" si="723"/>
        <v>-1.9197147128200325</v>
      </c>
      <c r="J4179" s="4">
        <f>B4179+('PV model'!$B$3/15)+(I4179/60)</f>
        <v>21.691338088119664</v>
      </c>
      <c r="K4179" s="2">
        <f t="shared" si="724"/>
        <v>-145.37007132179497</v>
      </c>
      <c r="L4179" s="2">
        <f>DEGREES(ASIN((((COS(RADIANS('PV model'!$B$2))*COS(RADIANS(H4179))*COS(RADIANS(K4179)))+(SIN(RADIANS('PV model'!$B$2))*SIN(RADIANS(H4179)))))))</f>
        <v>-5.7123942022115113</v>
      </c>
      <c r="M4179" s="3">
        <f t="shared" si="720"/>
        <v>0</v>
      </c>
      <c r="N4179" s="2">
        <f t="shared" si="725"/>
        <v>-31.595749248670831</v>
      </c>
      <c r="O4179" s="2">
        <f>IF('PV model'!$B$2&gt;0, 180-N4179,IF('PV model'!$B$2&lt;0,0-N4179,N4179))</f>
        <v>211.59574924867084</v>
      </c>
      <c r="P4179" s="2">
        <f>ABS(O4179-'PV model'!$B$5)</f>
        <v>6.5957492486708418</v>
      </c>
      <c r="Q4179" s="3">
        <f t="shared" si="721"/>
        <v>95.712394202211513</v>
      </c>
      <c r="R4179" s="3">
        <f t="shared" si="726"/>
        <v>0</v>
      </c>
      <c r="S4179" s="3">
        <f t="shared" si="722"/>
        <v>0</v>
      </c>
      <c r="T4179" s="3">
        <f>(0.5*(1-COS(RADIANS(90-$X$3)))*(D4179+E4179)*'PV model'!$B$4)</f>
        <v>0</v>
      </c>
      <c r="U4179" s="3">
        <f t="shared" si="727"/>
        <v>0</v>
      </c>
      <c r="V4179" s="3">
        <f>('PV model'!$B$13*(U4179/1000)*(1-'PV model'!$B$14*((20+C4179)-25))*'PV model'!$B$10)/'PV model'!$B$12</f>
        <v>0</v>
      </c>
    </row>
    <row r="4180" spans="1:22" x14ac:dyDescent="0.2">
      <c r="A4180" s="10">
        <f t="shared" si="719"/>
        <v>174</v>
      </c>
      <c r="B4180" s="10">
        <f t="shared" si="728"/>
        <v>23</v>
      </c>
      <c r="C4180" s="23">
        <v>11</v>
      </c>
      <c r="D4180" s="24">
        <v>0</v>
      </c>
      <c r="E4180" s="24">
        <v>0</v>
      </c>
      <c r="F4180" s="48"/>
      <c r="G4180" s="48"/>
      <c r="H4180" s="1">
        <f t="shared" si="729"/>
        <v>23.45447435733065</v>
      </c>
      <c r="I4180" s="1">
        <f t="shared" si="723"/>
        <v>-1.9197147128200325</v>
      </c>
      <c r="J4180" s="4">
        <f>B4180+('PV model'!$B$3/15)+(I4180/60)</f>
        <v>22.691338088119664</v>
      </c>
      <c r="K4180" s="2">
        <f t="shared" si="724"/>
        <v>-160.37007132179497</v>
      </c>
      <c r="L4180" s="2">
        <f>DEGREES(ASIN((((COS(RADIANS('PV model'!$B$2))*COS(RADIANS(H4180))*COS(RADIANS(K4180)))+(SIN(RADIANS('PV model'!$B$2))*SIN(RADIANS(H4180)))))))</f>
        <v>-9.2876087763873603</v>
      </c>
      <c r="M4180" s="3">
        <f t="shared" si="720"/>
        <v>0</v>
      </c>
      <c r="N4180" s="2">
        <f t="shared" si="725"/>
        <v>-18.196724680022072</v>
      </c>
      <c r="O4180" s="2">
        <f>IF('PV model'!$B$2&gt;0, 180-N4180,IF('PV model'!$B$2&lt;0,0-N4180,N4180))</f>
        <v>198.19672468002207</v>
      </c>
      <c r="P4180" s="2">
        <f>ABS(O4180-'PV model'!$B$5)</f>
        <v>6.8032753199779279</v>
      </c>
      <c r="Q4180" s="3">
        <f t="shared" si="721"/>
        <v>99.287608776387358</v>
      </c>
      <c r="R4180" s="3">
        <f t="shared" si="726"/>
        <v>0</v>
      </c>
      <c r="S4180" s="3">
        <f t="shared" si="722"/>
        <v>0</v>
      </c>
      <c r="T4180" s="3">
        <f>(0.5*(1-COS(RADIANS(90-$X$3)))*(D4180+E4180)*'PV model'!$B$4)</f>
        <v>0</v>
      </c>
      <c r="U4180" s="3">
        <f t="shared" si="727"/>
        <v>0</v>
      </c>
      <c r="V4180" s="3">
        <f>('PV model'!$B$13*(U4180/1000)*(1-'PV model'!$B$14*((20+C4180)-25))*'PV model'!$B$10)/'PV model'!$B$12</f>
        <v>0</v>
      </c>
    </row>
    <row r="4181" spans="1:22" x14ac:dyDescent="0.2">
      <c r="A4181" s="10">
        <f t="shared" si="719"/>
        <v>174</v>
      </c>
      <c r="B4181" s="10">
        <f t="shared" si="728"/>
        <v>24</v>
      </c>
      <c r="C4181" s="23">
        <v>10.7</v>
      </c>
      <c r="D4181" s="24">
        <v>0</v>
      </c>
      <c r="E4181" s="24">
        <v>0</v>
      </c>
      <c r="F4181" s="48"/>
      <c r="G4181" s="48"/>
      <c r="H4181" s="1">
        <f t="shared" si="729"/>
        <v>23.45447435733065</v>
      </c>
      <c r="I4181" s="1">
        <f t="shared" si="723"/>
        <v>-1.9197147128200325</v>
      </c>
      <c r="J4181" s="4">
        <f>B4181+('PV model'!$B$3/15)+(I4181/60)</f>
        <v>23.691338088119664</v>
      </c>
      <c r="K4181" s="2">
        <f t="shared" si="724"/>
        <v>-175.37007132179497</v>
      </c>
      <c r="L4181" s="2">
        <f>DEGREES(ASIN((((COS(RADIANS('PV model'!$B$2))*COS(RADIANS(H4181))*COS(RADIANS(K4181)))+(SIN(RADIANS('PV model'!$B$2))*SIN(RADIANS(H4181)))))))</f>
        <v>-10.946560334655555</v>
      </c>
      <c r="M4181" s="3">
        <f t="shared" si="720"/>
        <v>0</v>
      </c>
      <c r="N4181" s="2">
        <f t="shared" si="725"/>
        <v>-4.3255039777877737</v>
      </c>
      <c r="O4181" s="2">
        <f>IF('PV model'!$B$2&gt;0, 180-N4181,IF('PV model'!$B$2&lt;0,0-N4181,N4181))</f>
        <v>184.32550397778778</v>
      </c>
      <c r="P4181" s="2">
        <f>ABS(O4181-'PV model'!$B$5)</f>
        <v>20.674496022212224</v>
      </c>
      <c r="Q4181" s="3">
        <f t="shared" si="721"/>
        <v>100.94656033465556</v>
      </c>
      <c r="R4181" s="3">
        <f t="shared" si="726"/>
        <v>0</v>
      </c>
      <c r="S4181" s="3">
        <f t="shared" si="722"/>
        <v>0</v>
      </c>
      <c r="T4181" s="3">
        <f>(0.5*(1-COS(RADIANS(90-$X$3)))*(D4181+E4181)*'PV model'!$B$4)</f>
        <v>0</v>
      </c>
      <c r="U4181" s="3">
        <f t="shared" si="727"/>
        <v>0</v>
      </c>
      <c r="V4181" s="3">
        <f>('PV model'!$B$13*(U4181/1000)*(1-'PV model'!$B$14*((20+C4181)-25))*'PV model'!$B$10)/'PV model'!$B$12</f>
        <v>0</v>
      </c>
    </row>
    <row r="4182" spans="1:22" x14ac:dyDescent="0.2">
      <c r="A4182" s="10">
        <f t="shared" si="719"/>
        <v>175</v>
      </c>
      <c r="B4182" s="10">
        <f t="shared" si="728"/>
        <v>1</v>
      </c>
      <c r="C4182" s="23">
        <v>10.3</v>
      </c>
      <c r="D4182" s="24">
        <v>0</v>
      </c>
      <c r="E4182" s="24">
        <v>0</v>
      </c>
      <c r="F4182" s="48"/>
      <c r="G4182" s="48"/>
      <c r="H4182" s="1">
        <f t="shared" si="729"/>
        <v>23.438902663553147</v>
      </c>
      <c r="I4182" s="1">
        <f t="shared" si="723"/>
        <v>-2.1281985553394125</v>
      </c>
      <c r="J4182" s="4">
        <f>B4182+('PV model'!$B$3/15)+(I4182/60)</f>
        <v>0.68786335741100979</v>
      </c>
      <c r="K4182" s="2">
        <f t="shared" si="724"/>
        <v>169.68204963883485</v>
      </c>
      <c r="L4182" s="2">
        <f>DEGREES(ASIN((((COS(RADIANS('PV model'!$B$2))*COS(RADIANS(H4182))*COS(RADIANS(K4182)))+(SIN(RADIANS('PV model'!$B$2))*SIN(RADIANS(H4182)))))))</f>
        <v>-10.570897560837624</v>
      </c>
      <c r="M4182" s="3">
        <f t="shared" si="720"/>
        <v>0</v>
      </c>
      <c r="N4182" s="2">
        <f t="shared" si="725"/>
        <v>9.6232115029298697</v>
      </c>
      <c r="O4182" s="2">
        <f>IF('PV model'!$B$2&gt;0, 180-N4182,IF('PV model'!$B$2&lt;0,0-N4182,N4182))</f>
        <v>170.37678849707012</v>
      </c>
      <c r="P4182" s="2">
        <f>ABS(O4182-'PV model'!$B$5)</f>
        <v>34.623211502929877</v>
      </c>
      <c r="Q4182" s="3">
        <f t="shared" si="721"/>
        <v>100.57089756083762</v>
      </c>
      <c r="R4182" s="3">
        <f t="shared" si="726"/>
        <v>0</v>
      </c>
      <c r="S4182" s="3">
        <f t="shared" si="722"/>
        <v>0</v>
      </c>
      <c r="T4182" s="3">
        <f>(0.5*(1-COS(RADIANS(90-$X$3)))*(D4182+E4182)*'PV model'!$B$4)</f>
        <v>0</v>
      </c>
      <c r="U4182" s="3">
        <f t="shared" si="727"/>
        <v>0</v>
      </c>
      <c r="V4182" s="3">
        <f>('PV model'!$B$13*(U4182/1000)*(1-'PV model'!$B$14*((20+C4182)-25))*'PV model'!$B$10)/'PV model'!$B$12</f>
        <v>0</v>
      </c>
    </row>
    <row r="4183" spans="1:22" x14ac:dyDescent="0.2">
      <c r="A4183" s="10">
        <f t="shared" si="719"/>
        <v>175</v>
      </c>
      <c r="B4183" s="10">
        <f t="shared" si="728"/>
        <v>2</v>
      </c>
      <c r="C4183" s="23">
        <v>10.5</v>
      </c>
      <c r="D4183" s="24">
        <v>0</v>
      </c>
      <c r="E4183" s="24">
        <v>0</v>
      </c>
      <c r="F4183" s="48"/>
      <c r="G4183" s="48"/>
      <c r="H4183" s="1">
        <f t="shared" si="729"/>
        <v>23.438902663553147</v>
      </c>
      <c r="I4183" s="1">
        <f t="shared" si="723"/>
        <v>-2.1281985553394125</v>
      </c>
      <c r="J4183" s="4">
        <f>B4183+('PV model'!$B$3/15)+(I4183/60)</f>
        <v>1.6878633574110098</v>
      </c>
      <c r="K4183" s="2">
        <f t="shared" si="724"/>
        <v>154.68204963883485</v>
      </c>
      <c r="L4183" s="2">
        <f>DEGREES(ASIN((((COS(RADIANS('PV model'!$B$2))*COS(RADIANS(H4183))*COS(RADIANS(K4183)))+(SIN(RADIANS('PV model'!$B$2))*SIN(RADIANS(H4183)))))))</f>
        <v>-8.1601623572933768</v>
      </c>
      <c r="M4183" s="3">
        <f t="shared" si="720"/>
        <v>0</v>
      </c>
      <c r="N4183" s="2">
        <f t="shared" si="725"/>
        <v>23.351278448445875</v>
      </c>
      <c r="O4183" s="2">
        <f>IF('PV model'!$B$2&gt;0, 180-N4183,IF('PV model'!$B$2&lt;0,0-N4183,N4183))</f>
        <v>156.64872155155413</v>
      </c>
      <c r="P4183" s="2">
        <f>ABS(O4183-'PV model'!$B$5)</f>
        <v>48.351278448445868</v>
      </c>
      <c r="Q4183" s="3">
        <f t="shared" si="721"/>
        <v>98.160162357293373</v>
      </c>
      <c r="R4183" s="3">
        <f t="shared" si="726"/>
        <v>0</v>
      </c>
      <c r="S4183" s="3">
        <f t="shared" si="722"/>
        <v>0</v>
      </c>
      <c r="T4183" s="3">
        <f>(0.5*(1-COS(RADIANS(90-$X$3)))*(D4183+E4183)*'PV model'!$B$4)</f>
        <v>0</v>
      </c>
      <c r="U4183" s="3">
        <f t="shared" si="727"/>
        <v>0</v>
      </c>
      <c r="V4183" s="3">
        <f>('PV model'!$B$13*(U4183/1000)*(1-'PV model'!$B$14*((20+C4183)-25))*'PV model'!$B$10)/'PV model'!$B$12</f>
        <v>0</v>
      </c>
    </row>
    <row r="4184" spans="1:22" x14ac:dyDescent="0.2">
      <c r="A4184" s="10">
        <f t="shared" si="719"/>
        <v>175</v>
      </c>
      <c r="B4184" s="10">
        <f t="shared" si="728"/>
        <v>3</v>
      </c>
      <c r="C4184" s="23">
        <v>10.3</v>
      </c>
      <c r="D4184" s="24">
        <v>0</v>
      </c>
      <c r="E4184" s="24">
        <v>0</v>
      </c>
      <c r="F4184" s="48"/>
      <c r="G4184" s="48"/>
      <c r="H4184" s="1">
        <f t="shared" si="729"/>
        <v>23.438902663553147</v>
      </c>
      <c r="I4184" s="1">
        <f t="shared" si="723"/>
        <v>-2.1281985553394125</v>
      </c>
      <c r="J4184" s="4">
        <f>B4184+('PV model'!$B$3/15)+(I4184/60)</f>
        <v>2.6878633574110098</v>
      </c>
      <c r="K4184" s="2">
        <f t="shared" si="724"/>
        <v>139.68204963883485</v>
      </c>
      <c r="L4184" s="2">
        <f>DEGREES(ASIN((((COS(RADIANS('PV model'!$B$2))*COS(RADIANS(H4184))*COS(RADIANS(K4184)))+(SIN(RADIANS('PV model'!$B$2))*SIN(RADIANS(H4184)))))))</f>
        <v>-3.923034902920453</v>
      </c>
      <c r="M4184" s="3">
        <f t="shared" si="720"/>
        <v>0</v>
      </c>
      <c r="N4184" s="2">
        <f t="shared" si="725"/>
        <v>36.514999467286643</v>
      </c>
      <c r="O4184" s="2">
        <f>IF('PV model'!$B$2&gt;0, 180-N4184,IF('PV model'!$B$2&lt;0,0-N4184,N4184))</f>
        <v>143.48500053271334</v>
      </c>
      <c r="P4184" s="2">
        <f>ABS(O4184-'PV model'!$B$5)</f>
        <v>61.514999467286657</v>
      </c>
      <c r="Q4184" s="3">
        <f t="shared" si="721"/>
        <v>93.923034902920449</v>
      </c>
      <c r="R4184" s="3">
        <f t="shared" si="726"/>
        <v>0</v>
      </c>
      <c r="S4184" s="3">
        <f t="shared" si="722"/>
        <v>0</v>
      </c>
      <c r="T4184" s="3">
        <f>(0.5*(1-COS(RADIANS(90-$X$3)))*(D4184+E4184)*'PV model'!$B$4)</f>
        <v>0</v>
      </c>
      <c r="U4184" s="3">
        <f t="shared" si="727"/>
        <v>0</v>
      </c>
      <c r="V4184" s="3">
        <f>('PV model'!$B$13*(U4184/1000)*(1-'PV model'!$B$14*((20+C4184)-25))*'PV model'!$B$10)/'PV model'!$B$12</f>
        <v>0</v>
      </c>
    </row>
    <row r="4185" spans="1:22" x14ac:dyDescent="0.2">
      <c r="A4185" s="10">
        <f t="shared" si="719"/>
        <v>175</v>
      </c>
      <c r="B4185" s="10">
        <f t="shared" si="728"/>
        <v>4</v>
      </c>
      <c r="C4185" s="23">
        <v>10.4</v>
      </c>
      <c r="D4185" s="24">
        <v>0</v>
      </c>
      <c r="E4185" s="24">
        <v>0</v>
      </c>
      <c r="F4185" s="48"/>
      <c r="G4185" s="48"/>
      <c r="H4185" s="1">
        <f t="shared" si="729"/>
        <v>23.438902663553147</v>
      </c>
      <c r="I4185" s="1">
        <f t="shared" si="723"/>
        <v>-2.1281985553394125</v>
      </c>
      <c r="J4185" s="4">
        <f>B4185+('PV model'!$B$3/15)+(I4185/60)</f>
        <v>3.6878633574110098</v>
      </c>
      <c r="K4185" s="2">
        <f t="shared" si="724"/>
        <v>124.68204963883485</v>
      </c>
      <c r="L4185" s="2">
        <f>DEGREES(ASIN((((COS(RADIANS('PV model'!$B$2))*COS(RADIANS(H4185))*COS(RADIANS(K4185)))+(SIN(RADIANS('PV model'!$B$2))*SIN(RADIANS(H4185)))))))</f>
        <v>1.8401032731940825</v>
      </c>
      <c r="M4185" s="3">
        <f t="shared" si="720"/>
        <v>1.8401032731940825</v>
      </c>
      <c r="N4185" s="2">
        <f t="shared" si="725"/>
        <v>49.012918425550716</v>
      </c>
      <c r="O4185" s="2">
        <f>IF('PV model'!$B$2&gt;0, 180-N4185,IF('PV model'!$B$2&lt;0,0-N4185,N4185))</f>
        <v>130.98708157444929</v>
      </c>
      <c r="P4185" s="2">
        <f>ABS(O4185-'PV model'!$B$5)</f>
        <v>74.012918425550708</v>
      </c>
      <c r="Q4185" s="3">
        <f t="shared" si="721"/>
        <v>88.159896726805911</v>
      </c>
      <c r="R4185" s="3">
        <f t="shared" si="726"/>
        <v>0</v>
      </c>
      <c r="S4185" s="3">
        <f t="shared" si="722"/>
        <v>0</v>
      </c>
      <c r="T4185" s="3">
        <f>(0.5*(1-COS(RADIANS(90-$X$3)))*(D4185+E4185)*'PV model'!$B$4)</f>
        <v>0</v>
      </c>
      <c r="U4185" s="3">
        <f t="shared" si="727"/>
        <v>0</v>
      </c>
      <c r="V4185" s="3">
        <f>('PV model'!$B$13*(U4185/1000)*(1-'PV model'!$B$14*((20+C4185)-25))*'PV model'!$B$10)/'PV model'!$B$12</f>
        <v>0</v>
      </c>
    </row>
    <row r="4186" spans="1:22" x14ac:dyDescent="0.2">
      <c r="A4186" s="10">
        <f t="shared" si="719"/>
        <v>175</v>
      </c>
      <c r="B4186" s="10">
        <f t="shared" si="728"/>
        <v>5</v>
      </c>
      <c r="C4186" s="23">
        <v>10.4</v>
      </c>
      <c r="D4186" s="24">
        <v>0</v>
      </c>
      <c r="E4186" s="24">
        <v>7.056</v>
      </c>
      <c r="F4186" s="48"/>
      <c r="G4186" s="48"/>
      <c r="H4186" s="1">
        <f t="shared" si="729"/>
        <v>23.438902663553147</v>
      </c>
      <c r="I4186" s="1">
        <f t="shared" si="723"/>
        <v>-2.1281985553394125</v>
      </c>
      <c r="J4186" s="4">
        <f>B4186+('PV model'!$B$3/15)+(I4186/60)</f>
        <v>4.6878633574110102</v>
      </c>
      <c r="K4186" s="2">
        <f t="shared" si="724"/>
        <v>109.68204963883484</v>
      </c>
      <c r="L4186" s="2">
        <f>DEGREES(ASIN((((COS(RADIANS('PV model'!$B$2))*COS(RADIANS(H4186))*COS(RADIANS(K4186)))+(SIN(RADIANS('PV model'!$B$2))*SIN(RADIANS(H4186)))))))</f>
        <v>8.7885732913842425</v>
      </c>
      <c r="M4186" s="3">
        <f t="shared" si="720"/>
        <v>8.7885732913842425</v>
      </c>
      <c r="N4186" s="2">
        <f t="shared" si="725"/>
        <v>60.943968686962528</v>
      </c>
      <c r="O4186" s="2">
        <f>IF('PV model'!$B$2&gt;0, 180-N4186,IF('PV model'!$B$2&lt;0,0-N4186,N4186))</f>
        <v>119.05603131303747</v>
      </c>
      <c r="P4186" s="2">
        <f>ABS(O4186-'PV model'!$B$5)</f>
        <v>85.943968686962535</v>
      </c>
      <c r="Q4186" s="3">
        <f t="shared" si="721"/>
        <v>81.211426708615747</v>
      </c>
      <c r="R4186" s="3">
        <f t="shared" si="726"/>
        <v>0</v>
      </c>
      <c r="S4186" s="3">
        <f t="shared" si="722"/>
        <v>7.056</v>
      </c>
      <c r="T4186" s="3">
        <f>(0.5*(1-COS(RADIANS(90-$X$3)))*(D4186+E4186)*'PV model'!$B$4)</f>
        <v>0</v>
      </c>
      <c r="U4186" s="3">
        <f t="shared" si="727"/>
        <v>7.056</v>
      </c>
      <c r="V4186" s="3">
        <f>('PV model'!$B$13*(U4186/1000)*(1-'PV model'!$B$14*((20+C4186)-25))*'PV model'!$B$10)/'PV model'!$B$12</f>
        <v>0.69008289638399989</v>
      </c>
    </row>
    <row r="4187" spans="1:22" x14ac:dyDescent="0.2">
      <c r="A4187" s="10">
        <f t="shared" si="719"/>
        <v>175</v>
      </c>
      <c r="B4187" s="10">
        <f t="shared" si="728"/>
        <v>6</v>
      </c>
      <c r="C4187" s="23">
        <v>9.6999999999999993</v>
      </c>
      <c r="D4187" s="24">
        <v>0</v>
      </c>
      <c r="E4187" s="24">
        <v>31.752000000000002</v>
      </c>
      <c r="F4187" s="48"/>
      <c r="G4187" s="48"/>
      <c r="H4187" s="1">
        <f t="shared" si="729"/>
        <v>23.438902663553147</v>
      </c>
      <c r="I4187" s="1">
        <f t="shared" si="723"/>
        <v>-2.1281985553394125</v>
      </c>
      <c r="J4187" s="4">
        <f>B4187+('PV model'!$B$3/15)+(I4187/60)</f>
        <v>5.6878633574110102</v>
      </c>
      <c r="K4187" s="2">
        <f t="shared" si="724"/>
        <v>94.68204963883484</v>
      </c>
      <c r="L4187" s="2">
        <f>DEGREES(ASIN((((COS(RADIANS('PV model'!$B$2))*COS(RADIANS(H4187))*COS(RADIANS(K4187)))+(SIN(RADIANS('PV model'!$B$2))*SIN(RADIANS(H4187)))))))</f>
        <v>16.582449013533893</v>
      </c>
      <c r="M4187" s="3">
        <f t="shared" si="720"/>
        <v>16.582449013533893</v>
      </c>
      <c r="N4187" s="2">
        <f t="shared" si="725"/>
        <v>72.573951562034779</v>
      </c>
      <c r="O4187" s="2">
        <f>IF('PV model'!$B$2&gt;0, 180-N4187,IF('PV model'!$B$2&lt;0,0-N4187,N4187))</f>
        <v>107.42604843796522</v>
      </c>
      <c r="P4187" s="2">
        <f>ABS(O4187-'PV model'!$B$5)</f>
        <v>97.573951562034779</v>
      </c>
      <c r="Q4187" s="3">
        <f t="shared" si="721"/>
        <v>73.417550986466097</v>
      </c>
      <c r="R4187" s="3">
        <f t="shared" si="726"/>
        <v>0</v>
      </c>
      <c r="S4187" s="3">
        <f t="shared" si="722"/>
        <v>31.752000000000002</v>
      </c>
      <c r="T4187" s="3">
        <f>(0.5*(1-COS(RADIANS(90-$X$3)))*(D4187+E4187)*'PV model'!$B$4)</f>
        <v>0</v>
      </c>
      <c r="U4187" s="3">
        <f t="shared" si="727"/>
        <v>31.752000000000002</v>
      </c>
      <c r="V4187" s="3">
        <f>('PV model'!$B$13*(U4187/1000)*(1-'PV model'!$B$14*((20+C4187)-25))*'PV model'!$B$10)/'PV model'!$B$12</f>
        <v>3.1142600375039997</v>
      </c>
    </row>
    <row r="4188" spans="1:22" x14ac:dyDescent="0.2">
      <c r="A4188" s="10">
        <f t="shared" si="719"/>
        <v>175</v>
      </c>
      <c r="B4188" s="10">
        <f t="shared" si="728"/>
        <v>7</v>
      </c>
      <c r="C4188" s="23">
        <v>10.199999999999999</v>
      </c>
      <c r="D4188" s="24">
        <v>0</v>
      </c>
      <c r="E4188" s="24">
        <v>66.149999999999991</v>
      </c>
      <c r="F4188" s="48"/>
      <c r="G4188" s="48"/>
      <c r="H4188" s="1">
        <f t="shared" si="729"/>
        <v>23.438902663553147</v>
      </c>
      <c r="I4188" s="1">
        <f t="shared" si="723"/>
        <v>-2.1281985553394125</v>
      </c>
      <c r="J4188" s="4">
        <f>B4188+('PV model'!$B$3/15)+(I4188/60)</f>
        <v>6.6878633574110102</v>
      </c>
      <c r="K4188" s="2">
        <f t="shared" si="724"/>
        <v>79.68204963883484</v>
      </c>
      <c r="L4188" s="2">
        <f>DEGREES(ASIN((((COS(RADIANS('PV model'!$B$2))*COS(RADIANS(H4188))*COS(RADIANS(K4188)))+(SIN(RADIANS('PV model'!$B$2))*SIN(RADIANS(H4188)))))))</f>
        <v>24.890891354634366</v>
      </c>
      <c r="M4188" s="3">
        <f t="shared" si="720"/>
        <v>24.890891354634366</v>
      </c>
      <c r="N4188" s="2">
        <f t="shared" si="725"/>
        <v>84.314197205635097</v>
      </c>
      <c r="O4188" s="2">
        <f>IF('PV model'!$B$2&gt;0, 180-N4188,IF('PV model'!$B$2&lt;0,0-N4188,N4188))</f>
        <v>95.685802794364903</v>
      </c>
      <c r="P4188" s="2">
        <f>ABS(O4188-'PV model'!$B$5)</f>
        <v>109.3141972056351</v>
      </c>
      <c r="Q4188" s="3">
        <f t="shared" si="721"/>
        <v>65.109108645365637</v>
      </c>
      <c r="R4188" s="3">
        <f t="shared" si="726"/>
        <v>0</v>
      </c>
      <c r="S4188" s="3">
        <f t="shared" si="722"/>
        <v>66.149999999999991</v>
      </c>
      <c r="T4188" s="3">
        <f>(0.5*(1-COS(RADIANS(90-$X$3)))*(D4188+E4188)*'PV model'!$B$4)</f>
        <v>0</v>
      </c>
      <c r="U4188" s="3">
        <f t="shared" si="727"/>
        <v>66.149999999999991</v>
      </c>
      <c r="V4188" s="3">
        <f>('PV model'!$B$13*(U4188/1000)*(1-'PV model'!$B$14*((20+C4188)-25))*'PV model'!$B$10)/'PV model'!$B$12</f>
        <v>6.4748170367999975</v>
      </c>
    </row>
    <row r="4189" spans="1:22" x14ac:dyDescent="0.2">
      <c r="A4189" s="10">
        <f t="shared" si="719"/>
        <v>175</v>
      </c>
      <c r="B4189" s="10">
        <f t="shared" si="728"/>
        <v>8</v>
      </c>
      <c r="C4189" s="23">
        <v>11.2</v>
      </c>
      <c r="D4189" s="24">
        <v>75.204150000000013</v>
      </c>
      <c r="E4189" s="24">
        <v>171.98999999999998</v>
      </c>
      <c r="F4189" s="48"/>
      <c r="G4189" s="48"/>
      <c r="H4189" s="1">
        <f t="shared" si="729"/>
        <v>23.438902663553147</v>
      </c>
      <c r="I4189" s="1">
        <f t="shared" si="723"/>
        <v>-2.1281985553394125</v>
      </c>
      <c r="J4189" s="4">
        <f>B4189+('PV model'!$B$3/15)+(I4189/60)</f>
        <v>7.6878633574110102</v>
      </c>
      <c r="K4189" s="2">
        <f t="shared" si="724"/>
        <v>64.68204963883484</v>
      </c>
      <c r="L4189" s="2">
        <f>DEGREES(ASIN((((COS(RADIANS('PV model'!$B$2))*COS(RADIANS(H4189))*COS(RADIANS(K4189)))+(SIN(RADIANS('PV model'!$B$2))*SIN(RADIANS(H4189)))))))</f>
        <v>33.370120694630913</v>
      </c>
      <c r="M4189" s="3">
        <f t="shared" si="720"/>
        <v>33.370120694630913</v>
      </c>
      <c r="N4189" s="2">
        <f t="shared" si="725"/>
        <v>83.25761033605653</v>
      </c>
      <c r="O4189" s="2">
        <f>IF('PV model'!$B$2&gt;0, 180-N4189,IF('PV model'!$B$2&lt;0,0-N4189,N4189))</f>
        <v>96.74238966394347</v>
      </c>
      <c r="P4189" s="2">
        <f>ABS(O4189-'PV model'!$B$5)</f>
        <v>108.25761033605653</v>
      </c>
      <c r="Q4189" s="3">
        <f t="shared" si="721"/>
        <v>56.629879305369087</v>
      </c>
      <c r="R4189" s="3">
        <f t="shared" si="726"/>
        <v>75.204150000000027</v>
      </c>
      <c r="S4189" s="3">
        <f t="shared" si="722"/>
        <v>204.73807908810451</v>
      </c>
      <c r="T4189" s="3">
        <f>(0.5*(1-COS(RADIANS(90-$X$3)))*(D4189+E4189)*'PV model'!$B$4)</f>
        <v>0</v>
      </c>
      <c r="U4189" s="3">
        <f t="shared" si="727"/>
        <v>279.94222908810457</v>
      </c>
      <c r="V4189" s="3">
        <f>('PV model'!$B$13*(U4189/1000)*(1-'PV model'!$B$14*((20+C4189)-25))*'PV model'!$B$10)/'PV model'!$B$12</f>
        <v>27.289046194199685</v>
      </c>
    </row>
    <row r="4190" spans="1:22" x14ac:dyDescent="0.2">
      <c r="A4190" s="10">
        <f t="shared" si="719"/>
        <v>175</v>
      </c>
      <c r="B4190" s="10">
        <f t="shared" si="728"/>
        <v>9</v>
      </c>
      <c r="C4190" s="23">
        <v>11.3</v>
      </c>
      <c r="D4190" s="24">
        <v>0</v>
      </c>
      <c r="E4190" s="24">
        <v>143.76599999999999</v>
      </c>
      <c r="F4190" s="48"/>
      <c r="G4190" s="48"/>
      <c r="H4190" s="1">
        <f t="shared" si="729"/>
        <v>23.438902663553147</v>
      </c>
      <c r="I4190" s="1">
        <f t="shared" si="723"/>
        <v>-2.1281985553394125</v>
      </c>
      <c r="J4190" s="4">
        <f>B4190+('PV model'!$B$3/15)+(I4190/60)</f>
        <v>8.6878633574110093</v>
      </c>
      <c r="K4190" s="2">
        <f t="shared" si="724"/>
        <v>49.682049638834862</v>
      </c>
      <c r="L4190" s="2">
        <f>DEGREES(ASIN((((COS(RADIANS('PV model'!$B$2))*COS(RADIANS(H4190))*COS(RADIANS(K4190)))+(SIN(RADIANS('PV model'!$B$2))*SIN(RADIANS(H4190)))))))</f>
        <v>41.609811156339248</v>
      </c>
      <c r="M4190" s="3">
        <f t="shared" si="720"/>
        <v>41.609811156339248</v>
      </c>
      <c r="N4190" s="2">
        <f t="shared" si="725"/>
        <v>69.329008964043567</v>
      </c>
      <c r="O4190" s="2">
        <f>IF('PV model'!$B$2&gt;0, 180-N4190,IF('PV model'!$B$2&lt;0,0-N4190,N4190))</f>
        <v>110.67099103595643</v>
      </c>
      <c r="P4190" s="2">
        <f>ABS(O4190-'PV model'!$B$5)</f>
        <v>94.329008964043567</v>
      </c>
      <c r="Q4190" s="3">
        <f t="shared" si="721"/>
        <v>48.390188843660752</v>
      </c>
      <c r="R4190" s="3">
        <f t="shared" si="726"/>
        <v>0</v>
      </c>
      <c r="S4190" s="3">
        <f t="shared" si="722"/>
        <v>143.76599999999999</v>
      </c>
      <c r="T4190" s="3">
        <f>(0.5*(1-COS(RADIANS(90-$X$3)))*(D4190+E4190)*'PV model'!$B$4)</f>
        <v>0</v>
      </c>
      <c r="U4190" s="3">
        <f t="shared" si="727"/>
        <v>143.76599999999999</v>
      </c>
      <c r="V4190" s="3">
        <f>('PV model'!$B$13*(U4190/1000)*(1-'PV model'!$B$14*((20+C4190)-25))*'PV model'!$B$10)/'PV model'!$B$12</f>
        <v>14.008703956127999</v>
      </c>
    </row>
    <row r="4191" spans="1:22" x14ac:dyDescent="0.2">
      <c r="A4191" s="10">
        <f t="shared" si="719"/>
        <v>175</v>
      </c>
      <c r="B4191" s="10">
        <f t="shared" si="728"/>
        <v>10</v>
      </c>
      <c r="C4191" s="23">
        <v>12</v>
      </c>
      <c r="D4191" s="24">
        <v>1.1224499999999999</v>
      </c>
      <c r="E4191" s="24">
        <v>176.4</v>
      </c>
      <c r="F4191" s="48"/>
      <c r="G4191" s="48"/>
      <c r="H4191" s="1">
        <f t="shared" si="729"/>
        <v>23.438902663553147</v>
      </c>
      <c r="I4191" s="1">
        <f t="shared" si="723"/>
        <v>-2.1281985553394125</v>
      </c>
      <c r="J4191" s="4">
        <f>B4191+('PV model'!$B$3/15)+(I4191/60)</f>
        <v>9.6878633574110093</v>
      </c>
      <c r="K4191" s="2">
        <f t="shared" si="724"/>
        <v>34.682049638834862</v>
      </c>
      <c r="L4191" s="2">
        <f>DEGREES(ASIN((((COS(RADIANS('PV model'!$B$2))*COS(RADIANS(H4191))*COS(RADIANS(K4191)))+(SIN(RADIANS('PV model'!$B$2))*SIN(RADIANS(H4191)))))))</f>
        <v>49.038386675967324</v>
      </c>
      <c r="M4191" s="3">
        <f t="shared" si="720"/>
        <v>49.038386675967324</v>
      </c>
      <c r="N4191" s="2">
        <f t="shared" si="725"/>
        <v>52.785715368856671</v>
      </c>
      <c r="O4191" s="2">
        <f>IF('PV model'!$B$2&gt;0, 180-N4191,IF('PV model'!$B$2&lt;0,0-N4191,N4191))</f>
        <v>127.21428463114333</v>
      </c>
      <c r="P4191" s="2">
        <f>ABS(O4191-'PV model'!$B$5)</f>
        <v>77.785715368856671</v>
      </c>
      <c r="Q4191" s="3">
        <f t="shared" si="721"/>
        <v>40.961613324032669</v>
      </c>
      <c r="R4191" s="3">
        <f t="shared" si="726"/>
        <v>1.1224500000000002</v>
      </c>
      <c r="S4191" s="3">
        <f t="shared" si="722"/>
        <v>177.1511230869427</v>
      </c>
      <c r="T4191" s="3">
        <f>(0.5*(1-COS(RADIANS(90-$X$3)))*(D4191+E4191)*'PV model'!$B$4)</f>
        <v>0</v>
      </c>
      <c r="U4191" s="3">
        <f t="shared" si="727"/>
        <v>178.27357308694269</v>
      </c>
      <c r="V4191" s="3">
        <f>('PV model'!$B$13*(U4191/1000)*(1-'PV model'!$B$14*((20+C4191)-25))*'PV model'!$B$10)/'PV model'!$B$12</f>
        <v>17.321260027529206</v>
      </c>
    </row>
    <row r="4192" spans="1:22" x14ac:dyDescent="0.2">
      <c r="A4192" s="10">
        <f t="shared" si="719"/>
        <v>175</v>
      </c>
      <c r="B4192" s="10">
        <f t="shared" si="728"/>
        <v>11</v>
      </c>
      <c r="C4192" s="23">
        <v>12.6</v>
      </c>
      <c r="D4192" s="24">
        <v>1.1224499999999999</v>
      </c>
      <c r="E4192" s="24">
        <v>201.97800000000001</v>
      </c>
      <c r="F4192" s="48"/>
      <c r="G4192" s="48"/>
      <c r="H4192" s="1">
        <f t="shared" si="729"/>
        <v>23.438902663553147</v>
      </c>
      <c r="I4192" s="1">
        <f t="shared" si="723"/>
        <v>-2.1281985553394125</v>
      </c>
      <c r="J4192" s="4">
        <f>B4192+('PV model'!$B$3/15)+(I4192/60)</f>
        <v>10.687863357411009</v>
      </c>
      <c r="K4192" s="2">
        <f t="shared" si="724"/>
        <v>19.682049638834862</v>
      </c>
      <c r="L4192" s="2">
        <f>DEGREES(ASIN((((COS(RADIANS('PV model'!$B$2))*COS(RADIANS(H4192))*COS(RADIANS(K4192)))+(SIN(RADIANS('PV model'!$B$2))*SIN(RADIANS(H4192)))))))</f>
        <v>54.797668788507622</v>
      </c>
      <c r="M4192" s="3">
        <f t="shared" si="720"/>
        <v>54.797668788507622</v>
      </c>
      <c r="N4192" s="2">
        <f t="shared" si="725"/>
        <v>32.414531405958748</v>
      </c>
      <c r="O4192" s="2">
        <f>IF('PV model'!$B$2&gt;0, 180-N4192,IF('PV model'!$B$2&lt;0,0-N4192,N4192))</f>
        <v>147.58546859404126</v>
      </c>
      <c r="P4192" s="2">
        <f>ABS(O4192-'PV model'!$B$5)</f>
        <v>57.414531405958741</v>
      </c>
      <c r="Q4192" s="3">
        <f t="shared" si="721"/>
        <v>35.202331211492378</v>
      </c>
      <c r="R4192" s="3">
        <f t="shared" si="726"/>
        <v>1.1224499999999999</v>
      </c>
      <c r="S4192" s="3">
        <f t="shared" si="722"/>
        <v>202.65687895556113</v>
      </c>
      <c r="T4192" s="3">
        <f>(0.5*(1-COS(RADIANS(90-$X$3)))*(D4192+E4192)*'PV model'!$B$4)</f>
        <v>0</v>
      </c>
      <c r="U4192" s="3">
        <f t="shared" si="727"/>
        <v>203.77932895556111</v>
      </c>
      <c r="V4192" s="3">
        <f>('PV model'!$B$13*(U4192/1000)*(1-'PV model'!$B$14*((20+C4192)-25))*'PV model'!$B$10)/'PV model'!$B$12</f>
        <v>19.750540358036993</v>
      </c>
    </row>
    <row r="4193" spans="1:22" x14ac:dyDescent="0.2">
      <c r="A4193" s="10">
        <f t="shared" ref="A4193:A4256" si="730">IF(B4193&gt;1,A4192,A4192+1)</f>
        <v>175</v>
      </c>
      <c r="B4193" s="10">
        <f t="shared" si="728"/>
        <v>12</v>
      </c>
      <c r="C4193" s="23">
        <v>12.8</v>
      </c>
      <c r="D4193" s="24">
        <v>1.1224499999999999</v>
      </c>
      <c r="E4193" s="24">
        <v>217.85400000000001</v>
      </c>
      <c r="F4193" s="48"/>
      <c r="G4193" s="48"/>
      <c r="H4193" s="1">
        <f t="shared" si="729"/>
        <v>23.438902663553147</v>
      </c>
      <c r="I4193" s="1">
        <f t="shared" si="723"/>
        <v>-2.1281985553394125</v>
      </c>
      <c r="J4193" s="4">
        <f>B4193+('PV model'!$B$3/15)+(I4193/60)</f>
        <v>11.687863357411009</v>
      </c>
      <c r="K4193" s="2">
        <f t="shared" si="724"/>
        <v>4.6820496388348598</v>
      </c>
      <c r="L4193" s="2">
        <f>DEGREES(ASIN((((COS(RADIANS('PV model'!$B$2))*COS(RADIANS(H4193))*COS(RADIANS(K4193)))+(SIN(RADIANS('PV model'!$B$2))*SIN(RADIANS(H4193)))))))</f>
        <v>57.752210008347994</v>
      </c>
      <c r="M4193" s="3">
        <f t="shared" si="720"/>
        <v>57.752210008347994</v>
      </c>
      <c r="N4193" s="2">
        <f t="shared" si="725"/>
        <v>8.0683855541739149</v>
      </c>
      <c r="O4193" s="2">
        <f>IF('PV model'!$B$2&gt;0, 180-N4193,IF('PV model'!$B$2&lt;0,0-N4193,N4193))</f>
        <v>171.93161444582609</v>
      </c>
      <c r="P4193" s="2">
        <f>ABS(O4193-'PV model'!$B$5)</f>
        <v>33.068385554173915</v>
      </c>
      <c r="Q4193" s="3">
        <f t="shared" si="721"/>
        <v>32.247789991652006</v>
      </c>
      <c r="R4193" s="3">
        <f t="shared" si="726"/>
        <v>1.1224499999999999</v>
      </c>
      <c r="S4193" s="3">
        <f t="shared" si="722"/>
        <v>218.49030486996253</v>
      </c>
      <c r="T4193" s="3">
        <f>(0.5*(1-COS(RADIANS(90-$X$3)))*(D4193+E4193)*'PV model'!$B$4)</f>
        <v>0</v>
      </c>
      <c r="U4193" s="3">
        <f t="shared" si="727"/>
        <v>219.61275486996252</v>
      </c>
      <c r="V4193" s="3">
        <f>('PV model'!$B$13*(U4193/1000)*(1-'PV model'!$B$14*((20+C4193)-25))*'PV model'!$B$10)/'PV model'!$B$12</f>
        <v>21.267573258325243</v>
      </c>
    </row>
    <row r="4194" spans="1:22" x14ac:dyDescent="0.2">
      <c r="A4194" s="10">
        <f t="shared" si="730"/>
        <v>175</v>
      </c>
      <c r="B4194" s="10">
        <f t="shared" si="728"/>
        <v>13</v>
      </c>
      <c r="C4194" s="23">
        <v>13.1</v>
      </c>
      <c r="D4194" s="24">
        <v>2.2448999999999999</v>
      </c>
      <c r="E4194" s="24">
        <v>221.38200000000001</v>
      </c>
      <c r="F4194" s="48"/>
      <c r="G4194" s="48"/>
      <c r="H4194" s="1">
        <f t="shared" si="729"/>
        <v>23.438902663553147</v>
      </c>
      <c r="I4194" s="1">
        <f t="shared" si="723"/>
        <v>-2.1281985553394125</v>
      </c>
      <c r="J4194" s="4">
        <f>B4194+('PV model'!$B$3/15)+(I4194/60)</f>
        <v>12.687863357411009</v>
      </c>
      <c r="K4194" s="2">
        <f t="shared" si="724"/>
        <v>-10.31795036116514</v>
      </c>
      <c r="L4194" s="2">
        <f>DEGREES(ASIN((((COS(RADIANS('PV model'!$B$2))*COS(RADIANS(H4194))*COS(RADIANS(K4194)))+(SIN(RADIANS('PV model'!$B$2))*SIN(RADIANS(H4194)))))))</f>
        <v>57.042986606202263</v>
      </c>
      <c r="M4194" s="3">
        <f t="shared" si="720"/>
        <v>57.042986606202263</v>
      </c>
      <c r="N4194" s="2">
        <f t="shared" si="725"/>
        <v>-17.582207714579766</v>
      </c>
      <c r="O4194" s="2">
        <f>IF('PV model'!$B$2&gt;0, 180-N4194,IF('PV model'!$B$2&lt;0,0-N4194,N4194))</f>
        <v>197.58220771457977</v>
      </c>
      <c r="P4194" s="2">
        <f>ABS(O4194-'PV model'!$B$5)</f>
        <v>7.4177922854202336</v>
      </c>
      <c r="Q4194" s="3">
        <f t="shared" si="721"/>
        <v>32.957013393797737</v>
      </c>
      <c r="R4194" s="3">
        <f t="shared" si="726"/>
        <v>2.2448999999999999</v>
      </c>
      <c r="S4194" s="3">
        <f t="shared" si="722"/>
        <v>222.66683670170232</v>
      </c>
      <c r="T4194" s="3">
        <f>(0.5*(1-COS(RADIANS(90-$X$3)))*(D4194+E4194)*'PV model'!$B$4)</f>
        <v>0</v>
      </c>
      <c r="U4194" s="3">
        <f t="shared" si="727"/>
        <v>224.91173670170232</v>
      </c>
      <c r="V4194" s="3">
        <f>('PV model'!$B$13*(U4194/1000)*(1-'PV model'!$B$14*((20+C4194)-25))*'PV model'!$B$10)/'PV model'!$B$12</f>
        <v>21.753754659399416</v>
      </c>
    </row>
    <row r="4195" spans="1:22" x14ac:dyDescent="0.2">
      <c r="A4195" s="10">
        <f t="shared" si="730"/>
        <v>175</v>
      </c>
      <c r="B4195" s="10">
        <f t="shared" si="728"/>
        <v>14</v>
      </c>
      <c r="C4195" s="23">
        <v>13</v>
      </c>
      <c r="D4195" s="24">
        <v>1.1224499999999999</v>
      </c>
      <c r="E4195" s="24">
        <v>214.32599999999999</v>
      </c>
      <c r="F4195" s="48"/>
      <c r="G4195" s="48"/>
      <c r="H4195" s="1">
        <f t="shared" si="729"/>
        <v>23.438902663553147</v>
      </c>
      <c r="I4195" s="1">
        <f t="shared" si="723"/>
        <v>-2.1281985553394125</v>
      </c>
      <c r="J4195" s="4">
        <f>B4195+('PV model'!$B$3/15)+(I4195/60)</f>
        <v>13.687863357411009</v>
      </c>
      <c r="K4195" s="2">
        <f t="shared" si="724"/>
        <v>-25.317950361165138</v>
      </c>
      <c r="L4195" s="2">
        <f>DEGREES(ASIN((((COS(RADIANS('PV model'!$B$2))*COS(RADIANS(H4195))*COS(RADIANS(K4195)))+(SIN(RADIANS('PV model'!$B$2))*SIN(RADIANS(H4195)))))))</f>
        <v>52.898449046934424</v>
      </c>
      <c r="M4195" s="3">
        <f t="shared" si="720"/>
        <v>52.898449046934424</v>
      </c>
      <c r="N4195" s="2">
        <f t="shared" si="725"/>
        <v>-40.573475134537667</v>
      </c>
      <c r="O4195" s="2">
        <f>IF('PV model'!$B$2&gt;0, 180-N4195,IF('PV model'!$B$2&lt;0,0-N4195,N4195))</f>
        <v>220.57347513453766</v>
      </c>
      <c r="P4195" s="2">
        <f>ABS(O4195-'PV model'!$B$5)</f>
        <v>15.573475134537659</v>
      </c>
      <c r="Q4195" s="3">
        <f t="shared" si="721"/>
        <v>37.101550953065576</v>
      </c>
      <c r="R4195" s="3">
        <f t="shared" si="726"/>
        <v>1.1224499999999999</v>
      </c>
      <c r="S4195" s="3">
        <f t="shared" si="722"/>
        <v>215.03133455682709</v>
      </c>
      <c r="T4195" s="3">
        <f>(0.5*(1-COS(RADIANS(90-$X$3)))*(D4195+E4195)*'PV model'!$B$4)</f>
        <v>0</v>
      </c>
      <c r="U4195" s="3">
        <f t="shared" si="727"/>
        <v>216.15378455682708</v>
      </c>
      <c r="V4195" s="3">
        <f>('PV model'!$B$13*(U4195/1000)*(1-'PV model'!$B$14*((20+C4195)-25))*'PV model'!$B$10)/'PV model'!$B$12</f>
        <v>20.915316870562819</v>
      </c>
    </row>
    <row r="4196" spans="1:22" x14ac:dyDescent="0.2">
      <c r="A4196" s="10">
        <f t="shared" si="730"/>
        <v>175</v>
      </c>
      <c r="B4196" s="10">
        <f t="shared" si="728"/>
        <v>15</v>
      </c>
      <c r="C4196" s="23">
        <v>12.7</v>
      </c>
      <c r="D4196" s="24">
        <v>1.1224499999999999</v>
      </c>
      <c r="E4196" s="24">
        <v>197.56800000000001</v>
      </c>
      <c r="F4196" s="48"/>
      <c r="G4196" s="48"/>
      <c r="H4196" s="1">
        <f t="shared" si="729"/>
        <v>23.438902663553147</v>
      </c>
      <c r="I4196" s="1">
        <f t="shared" si="723"/>
        <v>-2.1281985553394125</v>
      </c>
      <c r="J4196" s="4">
        <f>B4196+('PV model'!$B$3/15)+(I4196/60)</f>
        <v>14.687863357411009</v>
      </c>
      <c r="K4196" s="2">
        <f t="shared" si="724"/>
        <v>-40.317950361165138</v>
      </c>
      <c r="L4196" s="2">
        <f>DEGREES(ASIN((((COS(RADIANS('PV model'!$B$2))*COS(RADIANS(H4196))*COS(RADIANS(K4196)))+(SIN(RADIANS('PV model'!$B$2))*SIN(RADIANS(H4196)))))))</f>
        <v>46.389318041040937</v>
      </c>
      <c r="M4196" s="3">
        <f t="shared" si="720"/>
        <v>46.389318041040937</v>
      </c>
      <c r="N4196" s="2">
        <f t="shared" si="725"/>
        <v>-59.389922465860607</v>
      </c>
      <c r="O4196" s="2">
        <f>IF('PV model'!$B$2&gt;0, 180-N4196,IF('PV model'!$B$2&lt;0,0-N4196,N4196))</f>
        <v>239.38992246586059</v>
      </c>
      <c r="P4196" s="2">
        <f>ABS(O4196-'PV model'!$B$5)</f>
        <v>34.389922465860593</v>
      </c>
      <c r="Q4196" s="3">
        <f t="shared" si="721"/>
        <v>43.61068195895907</v>
      </c>
      <c r="R4196" s="3">
        <f t="shared" si="726"/>
        <v>1.1224499999999997</v>
      </c>
      <c r="S4196" s="3">
        <f t="shared" si="722"/>
        <v>198.34518353704451</v>
      </c>
      <c r="T4196" s="3">
        <f>(0.5*(1-COS(RADIANS(90-$X$3)))*(D4196+E4196)*'PV model'!$B$4)</f>
        <v>0</v>
      </c>
      <c r="U4196" s="3">
        <f t="shared" si="727"/>
        <v>199.46763353704449</v>
      </c>
      <c r="V4196" s="3">
        <f>('PV model'!$B$13*(U4196/1000)*(1-'PV model'!$B$14*((20+C4196)-25))*'PV model'!$B$10)/'PV model'!$B$12</f>
        <v>19.324670081193386</v>
      </c>
    </row>
    <row r="4197" spans="1:22" x14ac:dyDescent="0.2">
      <c r="A4197" s="10">
        <f t="shared" si="730"/>
        <v>175</v>
      </c>
      <c r="B4197" s="10">
        <f t="shared" si="728"/>
        <v>16</v>
      </c>
      <c r="C4197" s="23">
        <v>12.9</v>
      </c>
      <c r="D4197" s="24">
        <v>1.1224499999999999</v>
      </c>
      <c r="E4197" s="24">
        <v>170.226</v>
      </c>
      <c r="F4197" s="48"/>
      <c r="G4197" s="48"/>
      <c r="H4197" s="1">
        <f t="shared" si="729"/>
        <v>23.438902663553147</v>
      </c>
      <c r="I4197" s="1">
        <f t="shared" si="723"/>
        <v>-2.1281985553394125</v>
      </c>
      <c r="J4197" s="4">
        <f>B4197+('PV model'!$B$3/15)+(I4197/60)</f>
        <v>15.687863357411009</v>
      </c>
      <c r="K4197" s="2">
        <f t="shared" si="724"/>
        <v>-55.317950361165138</v>
      </c>
      <c r="L4197" s="2">
        <f>DEGREES(ASIN((((COS(RADIANS('PV model'!$B$2))*COS(RADIANS(H4197))*COS(RADIANS(K4197)))+(SIN(RADIANS('PV model'!$B$2))*SIN(RADIANS(H4197)))))))</f>
        <v>38.573388826726202</v>
      </c>
      <c r="M4197" s="3">
        <f t="shared" si="720"/>
        <v>38.573388826726202</v>
      </c>
      <c r="N4197" s="2">
        <f t="shared" si="725"/>
        <v>-74.802385533102964</v>
      </c>
      <c r="O4197" s="2">
        <f>IF('PV model'!$B$2&gt;0, 180-N4197,IF('PV model'!$B$2&lt;0,0-N4197,N4197))</f>
        <v>254.80238553310295</v>
      </c>
      <c r="P4197" s="2">
        <f>ABS(O4197-'PV model'!$B$5)</f>
        <v>49.802385533102949</v>
      </c>
      <c r="Q4197" s="3">
        <f t="shared" si="721"/>
        <v>51.426611173273798</v>
      </c>
      <c r="R4197" s="3">
        <f t="shared" si="726"/>
        <v>1.1224499999999999</v>
      </c>
      <c r="S4197" s="3">
        <f t="shared" si="722"/>
        <v>171.032877740766</v>
      </c>
      <c r="T4197" s="3">
        <f>(0.5*(1-COS(RADIANS(90-$X$3)))*(D4197+E4197)*'PV model'!$B$4)</f>
        <v>0</v>
      </c>
      <c r="U4197" s="3">
        <f t="shared" si="727"/>
        <v>172.15532774076598</v>
      </c>
      <c r="V4197" s="3">
        <f>('PV model'!$B$13*(U4197/1000)*(1-'PV model'!$B$14*((20+C4197)-25))*'PV model'!$B$10)/'PV model'!$B$12</f>
        <v>16.664853329640408</v>
      </c>
    </row>
    <row r="4198" spans="1:22" x14ac:dyDescent="0.2">
      <c r="A4198" s="10">
        <f t="shared" si="730"/>
        <v>175</v>
      </c>
      <c r="B4198" s="10">
        <f t="shared" si="728"/>
        <v>17</v>
      </c>
      <c r="C4198" s="23">
        <v>13.1</v>
      </c>
      <c r="D4198" s="24">
        <v>0</v>
      </c>
      <c r="E4198" s="24">
        <v>136.71</v>
      </c>
      <c r="F4198" s="48"/>
      <c r="G4198" s="48"/>
      <c r="H4198" s="1">
        <f t="shared" si="729"/>
        <v>23.438902663553147</v>
      </c>
      <c r="I4198" s="1">
        <f t="shared" si="723"/>
        <v>-2.1281985553394125</v>
      </c>
      <c r="J4198" s="4">
        <f>B4198+('PV model'!$B$3/15)+(I4198/60)</f>
        <v>16.687863357411008</v>
      </c>
      <c r="K4198" s="2">
        <f t="shared" si="724"/>
        <v>-70.317950361165117</v>
      </c>
      <c r="L4198" s="2">
        <f>DEGREES(ASIN((((COS(RADIANS('PV model'!$B$2))*COS(RADIANS(H4198))*COS(RADIANS(K4198)))+(SIN(RADIANS('PV model'!$B$2))*SIN(RADIANS(H4198)))))))</f>
        <v>30.187948351283126</v>
      </c>
      <c r="M4198" s="3">
        <f t="shared" si="720"/>
        <v>30.187948351283126</v>
      </c>
      <c r="N4198" s="2">
        <f t="shared" si="725"/>
        <v>-88.053316472075807</v>
      </c>
      <c r="O4198" s="2">
        <f>IF('PV model'!$B$2&gt;0, 180-N4198,IF('PV model'!$B$2&lt;0,0-N4198,N4198))</f>
        <v>268.05331647207584</v>
      </c>
      <c r="P4198" s="2">
        <f>ABS(O4198-'PV model'!$B$5)</f>
        <v>63.053316472075835</v>
      </c>
      <c r="Q4198" s="3">
        <f t="shared" si="721"/>
        <v>59.812051648716874</v>
      </c>
      <c r="R4198" s="3">
        <f t="shared" si="726"/>
        <v>0</v>
      </c>
      <c r="S4198" s="3">
        <f t="shared" si="722"/>
        <v>136.71</v>
      </c>
      <c r="T4198" s="3">
        <f>(0.5*(1-COS(RADIANS(90-$X$3)))*(D4198+E4198)*'PV model'!$B$4)</f>
        <v>0</v>
      </c>
      <c r="U4198" s="3">
        <f t="shared" si="727"/>
        <v>136.71</v>
      </c>
      <c r="V4198" s="3">
        <f>('PV model'!$B$13*(U4198/1000)*(1-'PV model'!$B$14*((20+C4198)-25))*'PV model'!$B$10)/'PV model'!$B$12</f>
        <v>13.222768376159999</v>
      </c>
    </row>
    <row r="4199" spans="1:22" x14ac:dyDescent="0.2">
      <c r="A4199" s="10">
        <f t="shared" si="730"/>
        <v>175</v>
      </c>
      <c r="B4199" s="10">
        <f t="shared" si="728"/>
        <v>18</v>
      </c>
      <c r="C4199" s="23">
        <v>13.2</v>
      </c>
      <c r="D4199" s="24">
        <v>0</v>
      </c>
      <c r="E4199" s="24">
        <v>97.02</v>
      </c>
      <c r="F4199" s="48"/>
      <c r="G4199" s="48"/>
      <c r="H4199" s="1">
        <f t="shared" si="729"/>
        <v>23.438902663553147</v>
      </c>
      <c r="I4199" s="1">
        <f t="shared" si="723"/>
        <v>-2.1281985553394125</v>
      </c>
      <c r="J4199" s="4">
        <f>B4199+('PV model'!$B$3/15)+(I4199/60)</f>
        <v>17.687863357411008</v>
      </c>
      <c r="K4199" s="2">
        <f t="shared" si="724"/>
        <v>-85.317950361165117</v>
      </c>
      <c r="L4199" s="2">
        <f>DEGREES(ASIN((((COS(RADIANS('PV model'!$B$2))*COS(RADIANS(H4199))*COS(RADIANS(K4199)))+(SIN(RADIANS('PV model'!$B$2))*SIN(RADIANS(H4199)))))))</f>
        <v>21.729931712406856</v>
      </c>
      <c r="M4199" s="3">
        <f t="shared" si="720"/>
        <v>21.729931712406856</v>
      </c>
      <c r="N4199" s="2">
        <f t="shared" si="725"/>
        <v>-79.857684739868859</v>
      </c>
      <c r="O4199" s="2">
        <f>IF('PV model'!$B$2&gt;0, 180-N4199,IF('PV model'!$B$2&lt;0,0-N4199,N4199))</f>
        <v>259.85768473986889</v>
      </c>
      <c r="P4199" s="2">
        <f>ABS(O4199-'PV model'!$B$5)</f>
        <v>54.857684739868887</v>
      </c>
      <c r="Q4199" s="3">
        <f t="shared" si="721"/>
        <v>68.270068287593148</v>
      </c>
      <c r="R4199" s="3">
        <f t="shared" si="726"/>
        <v>0</v>
      </c>
      <c r="S4199" s="3">
        <f t="shared" si="722"/>
        <v>97.02</v>
      </c>
      <c r="T4199" s="3">
        <f>(0.5*(1-COS(RADIANS(90-$X$3)))*(D4199+E4199)*'PV model'!$B$4)</f>
        <v>0</v>
      </c>
      <c r="U4199" s="3">
        <f t="shared" si="727"/>
        <v>97.02</v>
      </c>
      <c r="V4199" s="3">
        <f>('PV model'!$B$13*(U4199/1000)*(1-'PV model'!$B$14*((20+C4199)-25))*'PV model'!$B$10)/'PV model'!$B$12</f>
        <v>9.3800208902399991</v>
      </c>
    </row>
    <row r="4200" spans="1:22" x14ac:dyDescent="0.2">
      <c r="A4200" s="10">
        <f t="shared" si="730"/>
        <v>175</v>
      </c>
      <c r="B4200" s="10">
        <f t="shared" si="728"/>
        <v>19</v>
      </c>
      <c r="C4200" s="23">
        <v>11.8</v>
      </c>
      <c r="D4200" s="24">
        <v>0</v>
      </c>
      <c r="E4200" s="24">
        <v>58.211999999999996</v>
      </c>
      <c r="F4200" s="48"/>
      <c r="G4200" s="48"/>
      <c r="H4200" s="1">
        <f t="shared" si="729"/>
        <v>23.438902663553147</v>
      </c>
      <c r="I4200" s="1">
        <f t="shared" si="723"/>
        <v>-2.1281985553394125</v>
      </c>
      <c r="J4200" s="4">
        <f>B4200+('PV model'!$B$3/15)+(I4200/60)</f>
        <v>18.687863357411008</v>
      </c>
      <c r="K4200" s="2">
        <f t="shared" si="724"/>
        <v>-100.31795036116512</v>
      </c>
      <c r="L4200" s="2">
        <f>DEGREES(ASIN((((COS(RADIANS('PV model'!$B$2))*COS(RADIANS(H4200))*COS(RADIANS(K4200)))+(SIN(RADIANS('PV model'!$B$2))*SIN(RADIANS(H4200)))))))</f>
        <v>13.576018977574979</v>
      </c>
      <c r="M4200" s="3">
        <f t="shared" si="720"/>
        <v>13.576018977574979</v>
      </c>
      <c r="N4200" s="2">
        <f t="shared" si="725"/>
        <v>-68.216635393449479</v>
      </c>
      <c r="O4200" s="2">
        <f>IF('PV model'!$B$2&gt;0, 180-N4200,IF('PV model'!$B$2&lt;0,0-N4200,N4200))</f>
        <v>248.21663539344948</v>
      </c>
      <c r="P4200" s="2">
        <f>ABS(O4200-'PV model'!$B$5)</f>
        <v>43.216635393449479</v>
      </c>
      <c r="Q4200" s="3">
        <f t="shared" si="721"/>
        <v>76.423981022425025</v>
      </c>
      <c r="R4200" s="3">
        <f t="shared" si="726"/>
        <v>0</v>
      </c>
      <c r="S4200" s="3">
        <f t="shared" si="722"/>
        <v>58.211999999999996</v>
      </c>
      <c r="T4200" s="3">
        <f>(0.5*(1-COS(RADIANS(90-$X$3)))*(D4200+E4200)*'PV model'!$B$4)</f>
        <v>0</v>
      </c>
      <c r="U4200" s="3">
        <f t="shared" si="727"/>
        <v>58.211999999999996</v>
      </c>
      <c r="V4200" s="3">
        <f>('PV model'!$B$13*(U4200/1000)*(1-'PV model'!$B$14*((20+C4200)-25))*'PV model'!$B$10)/'PV model'!$B$12</f>
        <v>5.660598214655999</v>
      </c>
    </row>
    <row r="4201" spans="1:22" x14ac:dyDescent="0.2">
      <c r="A4201" s="10">
        <f t="shared" si="730"/>
        <v>175</v>
      </c>
      <c r="B4201" s="10">
        <f t="shared" si="728"/>
        <v>20</v>
      </c>
      <c r="C4201" s="23">
        <v>12</v>
      </c>
      <c r="D4201" s="24">
        <v>0</v>
      </c>
      <c r="E4201" s="24">
        <v>25.578000000000003</v>
      </c>
      <c r="F4201" s="48"/>
      <c r="G4201" s="48"/>
      <c r="H4201" s="1">
        <f t="shared" si="729"/>
        <v>23.438902663553147</v>
      </c>
      <c r="I4201" s="1">
        <f t="shared" si="723"/>
        <v>-2.1281985553394125</v>
      </c>
      <c r="J4201" s="4">
        <f>B4201+('PV model'!$B$3/15)+(I4201/60)</f>
        <v>19.687863357411008</v>
      </c>
      <c r="K4201" s="2">
        <f t="shared" si="724"/>
        <v>-115.31795036116512</v>
      </c>
      <c r="L4201" s="2">
        <f>DEGREES(ASIN((((COS(RADIANS('PV model'!$B$2))*COS(RADIANS(H4201))*COS(RADIANS(K4201)))+(SIN(RADIANS('PV model'!$B$2))*SIN(RADIANS(H4201)))))))</f>
        <v>6.0606755755437147</v>
      </c>
      <c r="M4201" s="3">
        <f t="shared" si="720"/>
        <v>6.0606755755437147</v>
      </c>
      <c r="N4201" s="2">
        <f t="shared" si="725"/>
        <v>-56.514005967681364</v>
      </c>
      <c r="O4201" s="2">
        <f>IF('PV model'!$B$2&gt;0, 180-N4201,IF('PV model'!$B$2&lt;0,0-N4201,N4201))</f>
        <v>236.51400596768136</v>
      </c>
      <c r="P4201" s="2">
        <f>ABS(O4201-'PV model'!$B$5)</f>
        <v>31.514005967681356</v>
      </c>
      <c r="Q4201" s="3">
        <f t="shared" si="721"/>
        <v>83.939324424456288</v>
      </c>
      <c r="R4201" s="3">
        <f t="shared" si="726"/>
        <v>0</v>
      </c>
      <c r="S4201" s="3">
        <f t="shared" si="722"/>
        <v>25.578000000000003</v>
      </c>
      <c r="T4201" s="3">
        <f>(0.5*(1-COS(RADIANS(90-$X$3)))*(D4201+E4201)*'PV model'!$B$4)</f>
        <v>0</v>
      </c>
      <c r="U4201" s="3">
        <f t="shared" si="727"/>
        <v>25.578000000000003</v>
      </c>
      <c r="V4201" s="3">
        <f>('PV model'!$B$13*(U4201/1000)*(1-'PV model'!$B$14*((20+C4201)-25))*'PV model'!$B$10)/'PV model'!$B$12</f>
        <v>2.4851871273600001</v>
      </c>
    </row>
    <row r="4202" spans="1:22" x14ac:dyDescent="0.2">
      <c r="A4202" s="10">
        <f t="shared" si="730"/>
        <v>175</v>
      </c>
      <c r="B4202" s="10">
        <f t="shared" si="728"/>
        <v>21</v>
      </c>
      <c r="C4202" s="23">
        <v>11.8</v>
      </c>
      <c r="D4202" s="24">
        <v>0</v>
      </c>
      <c r="E4202" s="24">
        <v>5.2920000000000007</v>
      </c>
      <c r="F4202" s="48"/>
      <c r="G4202" s="48"/>
      <c r="H4202" s="1">
        <f t="shared" si="729"/>
        <v>23.438902663553147</v>
      </c>
      <c r="I4202" s="1">
        <f t="shared" si="723"/>
        <v>-2.1281985553394125</v>
      </c>
      <c r="J4202" s="4">
        <f>B4202+('PV model'!$B$3/15)+(I4202/60)</f>
        <v>20.687863357411008</v>
      </c>
      <c r="K4202" s="2">
        <f t="shared" si="724"/>
        <v>-130.31795036116512</v>
      </c>
      <c r="L4202" s="2">
        <f>DEGREES(ASIN((((COS(RADIANS('PV model'!$B$2))*COS(RADIANS(H4202))*COS(RADIANS(K4202)))+(SIN(RADIANS('PV model'!$B$2))*SIN(RADIANS(H4202)))))))</f>
        <v>-0.48285806352906829</v>
      </c>
      <c r="M4202" s="3">
        <f t="shared" si="720"/>
        <v>0</v>
      </c>
      <c r="N4202" s="2">
        <f t="shared" si="725"/>
        <v>-44.392953217242578</v>
      </c>
      <c r="O4202" s="2">
        <f>IF('PV model'!$B$2&gt;0, 180-N4202,IF('PV model'!$B$2&lt;0,0-N4202,N4202))</f>
        <v>224.39295321724256</v>
      </c>
      <c r="P4202" s="2">
        <f>ABS(O4202-'PV model'!$B$5)</f>
        <v>19.392953217242564</v>
      </c>
      <c r="Q4202" s="3">
        <f t="shared" si="721"/>
        <v>90.482858063529065</v>
      </c>
      <c r="R4202" s="3">
        <f t="shared" si="726"/>
        <v>0</v>
      </c>
      <c r="S4202" s="3">
        <f t="shared" si="722"/>
        <v>5.2920000000000007</v>
      </c>
      <c r="T4202" s="3">
        <f>(0.5*(1-COS(RADIANS(90-$X$3)))*(D4202+E4202)*'PV model'!$B$4)</f>
        <v>0</v>
      </c>
      <c r="U4202" s="3">
        <f t="shared" si="727"/>
        <v>5.2920000000000007</v>
      </c>
      <c r="V4202" s="3">
        <f>('PV model'!$B$13*(U4202/1000)*(1-'PV model'!$B$14*((20+C4202)-25))*'PV model'!$B$10)/'PV model'!$B$12</f>
        <v>0.51459983769600004</v>
      </c>
    </row>
    <row r="4203" spans="1:22" x14ac:dyDescent="0.2">
      <c r="A4203" s="10">
        <f t="shared" si="730"/>
        <v>175</v>
      </c>
      <c r="B4203" s="10">
        <f t="shared" si="728"/>
        <v>22</v>
      </c>
      <c r="C4203" s="23">
        <v>11.7</v>
      </c>
      <c r="D4203" s="24">
        <v>0</v>
      </c>
      <c r="E4203" s="24">
        <v>0</v>
      </c>
      <c r="F4203" s="48"/>
      <c r="G4203" s="48"/>
      <c r="H4203" s="1">
        <f t="shared" si="729"/>
        <v>23.438902663553147</v>
      </c>
      <c r="I4203" s="1">
        <f t="shared" si="723"/>
        <v>-2.1281985553394125</v>
      </c>
      <c r="J4203" s="4">
        <f>B4203+('PV model'!$B$3/15)+(I4203/60)</f>
        <v>21.687863357411008</v>
      </c>
      <c r="K4203" s="2">
        <f t="shared" si="724"/>
        <v>-145.31795036116512</v>
      </c>
      <c r="L4203" s="2">
        <f>DEGREES(ASIN((((COS(RADIANS('PV model'!$B$2))*COS(RADIANS(H4203))*COS(RADIANS(K4203)))+(SIN(RADIANS('PV model'!$B$2))*SIN(RADIANS(H4203)))))))</f>
        <v>-5.7116494069070427</v>
      </c>
      <c r="M4203" s="3">
        <f t="shared" si="720"/>
        <v>0</v>
      </c>
      <c r="N4203" s="2">
        <f t="shared" si="725"/>
        <v>-31.646283599963621</v>
      </c>
      <c r="O4203" s="2">
        <f>IF('PV model'!$B$2&gt;0, 180-N4203,IF('PV model'!$B$2&lt;0,0-N4203,N4203))</f>
        <v>211.64628359996362</v>
      </c>
      <c r="P4203" s="2">
        <f>ABS(O4203-'PV model'!$B$5)</f>
        <v>6.6462835999636241</v>
      </c>
      <c r="Q4203" s="3">
        <f t="shared" si="721"/>
        <v>95.711649406907043</v>
      </c>
      <c r="R4203" s="3">
        <f t="shared" si="726"/>
        <v>0</v>
      </c>
      <c r="S4203" s="3">
        <f t="shared" si="722"/>
        <v>0</v>
      </c>
      <c r="T4203" s="3">
        <f>(0.5*(1-COS(RADIANS(90-$X$3)))*(D4203+E4203)*'PV model'!$B$4)</f>
        <v>0</v>
      </c>
      <c r="U4203" s="3">
        <f t="shared" si="727"/>
        <v>0</v>
      </c>
      <c r="V4203" s="3">
        <f>('PV model'!$B$13*(U4203/1000)*(1-'PV model'!$B$14*((20+C4203)-25))*'PV model'!$B$10)/'PV model'!$B$12</f>
        <v>0</v>
      </c>
    </row>
    <row r="4204" spans="1:22" x14ac:dyDescent="0.2">
      <c r="A4204" s="10">
        <f t="shared" si="730"/>
        <v>175</v>
      </c>
      <c r="B4204" s="10">
        <f t="shared" si="728"/>
        <v>23</v>
      </c>
      <c r="C4204" s="23">
        <v>11.9</v>
      </c>
      <c r="D4204" s="24">
        <v>0</v>
      </c>
      <c r="E4204" s="24">
        <v>0</v>
      </c>
      <c r="F4204" s="48"/>
      <c r="G4204" s="48"/>
      <c r="H4204" s="1">
        <f t="shared" si="729"/>
        <v>23.438902663553147</v>
      </c>
      <c r="I4204" s="1">
        <f t="shared" si="723"/>
        <v>-2.1281985553394125</v>
      </c>
      <c r="J4204" s="4">
        <f>B4204+('PV model'!$B$3/15)+(I4204/60)</f>
        <v>22.687863357411008</v>
      </c>
      <c r="K4204" s="2">
        <f t="shared" si="724"/>
        <v>-160.31795036116512</v>
      </c>
      <c r="L4204" s="2">
        <f>DEGREES(ASIN((((COS(RADIANS('PV model'!$B$2))*COS(RADIANS(H4204))*COS(RADIANS(K4204)))+(SIN(RADIANS('PV model'!$B$2))*SIN(RADIANS(H4204)))))))</f>
        <v>-9.2936561180439057</v>
      </c>
      <c r="M4204" s="3">
        <f t="shared" si="720"/>
        <v>0</v>
      </c>
      <c r="N4204" s="2">
        <f t="shared" si="725"/>
        <v>-18.247312305169299</v>
      </c>
      <c r="O4204" s="2">
        <f>IF('PV model'!$B$2&gt;0, 180-N4204,IF('PV model'!$B$2&lt;0,0-N4204,N4204))</f>
        <v>198.24731230516929</v>
      </c>
      <c r="P4204" s="2">
        <f>ABS(O4204-'PV model'!$B$5)</f>
        <v>6.752687694830712</v>
      </c>
      <c r="Q4204" s="3">
        <f t="shared" si="721"/>
        <v>99.293656118043899</v>
      </c>
      <c r="R4204" s="3">
        <f t="shared" si="726"/>
        <v>0</v>
      </c>
      <c r="S4204" s="3">
        <f t="shared" si="722"/>
        <v>0</v>
      </c>
      <c r="T4204" s="3">
        <f>(0.5*(1-COS(RADIANS(90-$X$3)))*(D4204+E4204)*'PV model'!$B$4)</f>
        <v>0</v>
      </c>
      <c r="U4204" s="3">
        <f t="shared" si="727"/>
        <v>0</v>
      </c>
      <c r="V4204" s="3">
        <f>('PV model'!$B$13*(U4204/1000)*(1-'PV model'!$B$14*((20+C4204)-25))*'PV model'!$B$10)/'PV model'!$B$12</f>
        <v>0</v>
      </c>
    </row>
    <row r="4205" spans="1:22" x14ac:dyDescent="0.2">
      <c r="A4205" s="10">
        <f t="shared" si="730"/>
        <v>175</v>
      </c>
      <c r="B4205" s="10">
        <f t="shared" si="728"/>
        <v>24</v>
      </c>
      <c r="C4205" s="23">
        <v>12</v>
      </c>
      <c r="D4205" s="24">
        <v>0</v>
      </c>
      <c r="E4205" s="24">
        <v>0</v>
      </c>
      <c r="F4205" s="48"/>
      <c r="G4205" s="48"/>
      <c r="H4205" s="1">
        <f t="shared" si="729"/>
        <v>23.438902663553147</v>
      </c>
      <c r="I4205" s="1">
        <f t="shared" si="723"/>
        <v>-2.1281985553394125</v>
      </c>
      <c r="J4205" s="4">
        <f>B4205+('PV model'!$B$3/15)+(I4205/60)</f>
        <v>23.687863357411008</v>
      </c>
      <c r="K4205" s="2">
        <f t="shared" si="724"/>
        <v>-175.31795036116512</v>
      </c>
      <c r="L4205" s="2">
        <f>DEGREES(ASIN((((COS(RADIANS('PV model'!$B$2))*COS(RADIANS(H4205))*COS(RADIANS(K4205)))+(SIN(RADIANS('PV model'!$B$2))*SIN(RADIANS(H4205)))))))</f>
        <v>-10.959875657734871</v>
      </c>
      <c r="M4205" s="3">
        <f t="shared" si="720"/>
        <v>0</v>
      </c>
      <c r="N4205" s="2">
        <f t="shared" si="725"/>
        <v>-4.3748979341663157</v>
      </c>
      <c r="O4205" s="2">
        <f>IF('PV model'!$B$2&gt;0, 180-N4205,IF('PV model'!$B$2&lt;0,0-N4205,N4205))</f>
        <v>184.37489793416631</v>
      </c>
      <c r="P4205" s="2">
        <f>ABS(O4205-'PV model'!$B$5)</f>
        <v>20.625102065833687</v>
      </c>
      <c r="Q4205" s="3">
        <f t="shared" si="721"/>
        <v>100.95987565773487</v>
      </c>
      <c r="R4205" s="3">
        <f t="shared" si="726"/>
        <v>0</v>
      </c>
      <c r="S4205" s="3">
        <f t="shared" si="722"/>
        <v>0</v>
      </c>
      <c r="T4205" s="3">
        <f>(0.5*(1-COS(RADIANS(90-$X$3)))*(D4205+E4205)*'PV model'!$B$4)</f>
        <v>0</v>
      </c>
      <c r="U4205" s="3">
        <f t="shared" si="727"/>
        <v>0</v>
      </c>
      <c r="V4205" s="3">
        <f>('PV model'!$B$13*(U4205/1000)*(1-'PV model'!$B$14*((20+C4205)-25))*'PV model'!$B$10)/'PV model'!$B$12</f>
        <v>0</v>
      </c>
    </row>
    <row r="4206" spans="1:22" x14ac:dyDescent="0.2">
      <c r="A4206" s="10">
        <f t="shared" si="730"/>
        <v>176</v>
      </c>
      <c r="B4206" s="10">
        <f t="shared" si="728"/>
        <v>1</v>
      </c>
      <c r="C4206" s="23">
        <v>11.9</v>
      </c>
      <c r="D4206" s="24">
        <v>0</v>
      </c>
      <c r="E4206" s="24">
        <v>0</v>
      </c>
      <c r="F4206" s="48"/>
      <c r="G4206" s="48"/>
      <c r="H4206" s="1">
        <f t="shared" si="729"/>
        <v>23.416385536355918</v>
      </c>
      <c r="I4206" s="1">
        <f t="shared" si="723"/>
        <v>-2.3351369547166847</v>
      </c>
      <c r="J4206" s="4">
        <f>B4206+('PV model'!$B$3/15)+(I4206/60)</f>
        <v>0.68441438408805533</v>
      </c>
      <c r="K4206" s="2">
        <f t="shared" si="724"/>
        <v>169.73378423867916</v>
      </c>
      <c r="L4206" s="2">
        <f>DEGREES(ASIN((((COS(RADIANS('PV model'!$B$2))*COS(RADIANS(H4206))*COS(RADIANS(K4206)))+(SIN(RADIANS('PV model'!$B$2))*SIN(RADIANS(H4206)))))))</f>
        <v>-10.598182025641302</v>
      </c>
      <c r="M4206" s="3">
        <f t="shared" si="720"/>
        <v>0</v>
      </c>
      <c r="N4206" s="2">
        <f t="shared" si="725"/>
        <v>9.5775349136570558</v>
      </c>
      <c r="O4206" s="2">
        <f>IF('PV model'!$B$2&gt;0, 180-N4206,IF('PV model'!$B$2&lt;0,0-N4206,N4206))</f>
        <v>170.42246508634295</v>
      </c>
      <c r="P4206" s="2">
        <f>ABS(O4206-'PV model'!$B$5)</f>
        <v>34.577534913657047</v>
      </c>
      <c r="Q4206" s="3">
        <f t="shared" si="721"/>
        <v>100.59818202564131</v>
      </c>
      <c r="R4206" s="3">
        <f t="shared" si="726"/>
        <v>0</v>
      </c>
      <c r="S4206" s="3">
        <f t="shared" si="722"/>
        <v>0</v>
      </c>
      <c r="T4206" s="3">
        <f>(0.5*(1-COS(RADIANS(90-$X$3)))*(D4206+E4206)*'PV model'!$B$4)</f>
        <v>0</v>
      </c>
      <c r="U4206" s="3">
        <f t="shared" si="727"/>
        <v>0</v>
      </c>
      <c r="V4206" s="3">
        <f>('PV model'!$B$13*(U4206/1000)*(1-'PV model'!$B$14*((20+C4206)-25))*'PV model'!$B$10)/'PV model'!$B$12</f>
        <v>0</v>
      </c>
    </row>
    <row r="4207" spans="1:22" x14ac:dyDescent="0.2">
      <c r="A4207" s="10">
        <f t="shared" si="730"/>
        <v>176</v>
      </c>
      <c r="B4207" s="10">
        <f t="shared" si="728"/>
        <v>2</v>
      </c>
      <c r="C4207" s="23">
        <v>11.8</v>
      </c>
      <c r="D4207" s="24">
        <v>0</v>
      </c>
      <c r="E4207" s="24">
        <v>0</v>
      </c>
      <c r="F4207" s="48"/>
      <c r="G4207" s="48"/>
      <c r="H4207" s="1">
        <f t="shared" si="729"/>
        <v>23.416385536355918</v>
      </c>
      <c r="I4207" s="1">
        <f t="shared" si="723"/>
        <v>-2.3351369547166847</v>
      </c>
      <c r="J4207" s="4">
        <f>B4207+('PV model'!$B$3/15)+(I4207/60)</f>
        <v>1.6844143840880552</v>
      </c>
      <c r="K4207" s="2">
        <f t="shared" si="724"/>
        <v>154.73378423867916</v>
      </c>
      <c r="L4207" s="2">
        <f>DEGREES(ASIN((((COS(RADIANS('PV model'!$B$2))*COS(RADIANS(H4207))*COS(RADIANS(K4207)))+(SIN(RADIANS('PV model'!$B$2))*SIN(RADIANS(H4207)))))))</f>
        <v>-8.1936012892033414</v>
      </c>
      <c r="M4207" s="3">
        <f t="shared" si="720"/>
        <v>0</v>
      </c>
      <c r="N4207" s="2">
        <f t="shared" si="725"/>
        <v>23.310337722123347</v>
      </c>
      <c r="O4207" s="2">
        <f>IF('PV model'!$B$2&gt;0, 180-N4207,IF('PV model'!$B$2&lt;0,0-N4207,N4207))</f>
        <v>156.68966227787666</v>
      </c>
      <c r="P4207" s="2">
        <f>ABS(O4207-'PV model'!$B$5)</f>
        <v>48.310337722123336</v>
      </c>
      <c r="Q4207" s="3">
        <f t="shared" si="721"/>
        <v>98.193601289203343</v>
      </c>
      <c r="R4207" s="3">
        <f t="shared" si="726"/>
        <v>0</v>
      </c>
      <c r="S4207" s="3">
        <f t="shared" si="722"/>
        <v>0</v>
      </c>
      <c r="T4207" s="3">
        <f>(0.5*(1-COS(RADIANS(90-$X$3)))*(D4207+E4207)*'PV model'!$B$4)</f>
        <v>0</v>
      </c>
      <c r="U4207" s="3">
        <f t="shared" si="727"/>
        <v>0</v>
      </c>
      <c r="V4207" s="3">
        <f>('PV model'!$B$13*(U4207/1000)*(1-'PV model'!$B$14*((20+C4207)-25))*'PV model'!$B$10)/'PV model'!$B$12</f>
        <v>0</v>
      </c>
    </row>
    <row r="4208" spans="1:22" x14ac:dyDescent="0.2">
      <c r="A4208" s="10">
        <f t="shared" si="730"/>
        <v>176</v>
      </c>
      <c r="B4208" s="10">
        <f t="shared" si="728"/>
        <v>3</v>
      </c>
      <c r="C4208" s="23">
        <v>12</v>
      </c>
      <c r="D4208" s="24">
        <v>0</v>
      </c>
      <c r="E4208" s="24">
        <v>0</v>
      </c>
      <c r="F4208" s="48"/>
      <c r="G4208" s="48"/>
      <c r="H4208" s="1">
        <f t="shared" si="729"/>
        <v>23.416385536355918</v>
      </c>
      <c r="I4208" s="1">
        <f t="shared" si="723"/>
        <v>-2.3351369547166847</v>
      </c>
      <c r="J4208" s="4">
        <f>B4208+('PV model'!$B$3/15)+(I4208/60)</f>
        <v>2.684414384088055</v>
      </c>
      <c r="K4208" s="2">
        <f t="shared" si="724"/>
        <v>139.73378423867919</v>
      </c>
      <c r="L4208" s="2">
        <f>DEGREES(ASIN((((COS(RADIANS('PV model'!$B$2))*COS(RADIANS(H4208))*COS(RADIANS(K4208)))+(SIN(RADIANS('PV model'!$B$2))*SIN(RADIANS(H4208)))))))</f>
        <v>-3.9614081763586184</v>
      </c>
      <c r="M4208" s="3">
        <f t="shared" si="720"/>
        <v>0</v>
      </c>
      <c r="N4208" s="2">
        <f t="shared" si="725"/>
        <v>36.479027168288063</v>
      </c>
      <c r="O4208" s="2">
        <f>IF('PV model'!$B$2&gt;0, 180-N4208,IF('PV model'!$B$2&lt;0,0-N4208,N4208))</f>
        <v>143.52097283171193</v>
      </c>
      <c r="P4208" s="2">
        <f>ABS(O4208-'PV model'!$B$5)</f>
        <v>61.47902716828807</v>
      </c>
      <c r="Q4208" s="3">
        <f t="shared" si="721"/>
        <v>93.961408176358617</v>
      </c>
      <c r="R4208" s="3">
        <f t="shared" si="726"/>
        <v>0</v>
      </c>
      <c r="S4208" s="3">
        <f t="shared" si="722"/>
        <v>0</v>
      </c>
      <c r="T4208" s="3">
        <f>(0.5*(1-COS(RADIANS(90-$X$3)))*(D4208+E4208)*'PV model'!$B$4)</f>
        <v>0</v>
      </c>
      <c r="U4208" s="3">
        <f t="shared" si="727"/>
        <v>0</v>
      </c>
      <c r="V4208" s="3">
        <f>('PV model'!$B$13*(U4208/1000)*(1-'PV model'!$B$14*((20+C4208)-25))*'PV model'!$B$10)/'PV model'!$B$12</f>
        <v>0</v>
      </c>
    </row>
    <row r="4209" spans="1:22" x14ac:dyDescent="0.2">
      <c r="A4209" s="10">
        <f t="shared" si="730"/>
        <v>176</v>
      </c>
      <c r="B4209" s="10">
        <f t="shared" si="728"/>
        <v>4</v>
      </c>
      <c r="C4209" s="23">
        <v>11.9</v>
      </c>
      <c r="D4209" s="24">
        <v>0</v>
      </c>
      <c r="E4209" s="24">
        <v>0</v>
      </c>
      <c r="F4209" s="48"/>
      <c r="G4209" s="48"/>
      <c r="H4209" s="1">
        <f t="shared" si="729"/>
        <v>23.416385536355918</v>
      </c>
      <c r="I4209" s="1">
        <f t="shared" si="723"/>
        <v>-2.3351369547166847</v>
      </c>
      <c r="J4209" s="4">
        <f>B4209+('PV model'!$B$3/15)+(I4209/60)</f>
        <v>3.684414384088055</v>
      </c>
      <c r="K4209" s="2">
        <f t="shared" si="724"/>
        <v>124.73378423867919</v>
      </c>
      <c r="L4209" s="2">
        <f>DEGREES(ASIN((((COS(RADIANS('PV model'!$B$2))*COS(RADIANS(H4209))*COS(RADIANS(K4209)))+(SIN(RADIANS('PV model'!$B$2))*SIN(RADIANS(H4209)))))))</f>
        <v>1.7980646272018996</v>
      </c>
      <c r="M4209" s="3">
        <f t="shared" si="720"/>
        <v>1.7980646272018996</v>
      </c>
      <c r="N4209" s="2">
        <f t="shared" si="725"/>
        <v>48.981388247450226</v>
      </c>
      <c r="O4209" s="2">
        <f>IF('PV model'!$B$2&gt;0, 180-N4209,IF('PV model'!$B$2&lt;0,0-N4209,N4209))</f>
        <v>131.01861175254976</v>
      </c>
      <c r="P4209" s="2">
        <f>ABS(O4209-'PV model'!$B$5)</f>
        <v>73.981388247450241</v>
      </c>
      <c r="Q4209" s="3">
        <f t="shared" si="721"/>
        <v>88.20193537279809</v>
      </c>
      <c r="R4209" s="3">
        <f t="shared" si="726"/>
        <v>0</v>
      </c>
      <c r="S4209" s="3">
        <f t="shared" si="722"/>
        <v>0</v>
      </c>
      <c r="T4209" s="3">
        <f>(0.5*(1-COS(RADIANS(90-$X$3)))*(D4209+E4209)*'PV model'!$B$4)</f>
        <v>0</v>
      </c>
      <c r="U4209" s="3">
        <f t="shared" si="727"/>
        <v>0</v>
      </c>
      <c r="V4209" s="3">
        <f>('PV model'!$B$13*(U4209/1000)*(1-'PV model'!$B$14*((20+C4209)-25))*'PV model'!$B$10)/'PV model'!$B$12</f>
        <v>0</v>
      </c>
    </row>
    <row r="4210" spans="1:22" x14ac:dyDescent="0.2">
      <c r="A4210" s="10">
        <f t="shared" si="730"/>
        <v>176</v>
      </c>
      <c r="B4210" s="10">
        <f t="shared" si="728"/>
        <v>5</v>
      </c>
      <c r="C4210" s="23">
        <v>11.7</v>
      </c>
      <c r="D4210" s="24">
        <v>0</v>
      </c>
      <c r="E4210" s="24">
        <v>7.056</v>
      </c>
      <c r="F4210" s="48"/>
      <c r="G4210" s="48"/>
      <c r="H4210" s="1">
        <f t="shared" si="729"/>
        <v>23.416385536355918</v>
      </c>
      <c r="I4210" s="1">
        <f t="shared" si="723"/>
        <v>-2.3351369547166847</v>
      </c>
      <c r="J4210" s="4">
        <f>B4210+('PV model'!$B$3/15)+(I4210/60)</f>
        <v>4.6844143840880559</v>
      </c>
      <c r="K4210" s="2">
        <f t="shared" si="724"/>
        <v>109.73378423867916</v>
      </c>
      <c r="L4210" s="2">
        <f>DEGREES(ASIN((((COS(RADIANS('PV model'!$B$2))*COS(RADIANS(H4210))*COS(RADIANS(K4210)))+(SIN(RADIANS('PV model'!$B$2))*SIN(RADIANS(H4210)))))))</f>
        <v>8.7440032381426658</v>
      </c>
      <c r="M4210" s="3">
        <f t="shared" si="720"/>
        <v>8.7440032381426658</v>
      </c>
      <c r="N4210" s="2">
        <f t="shared" si="725"/>
        <v>60.915820657521657</v>
      </c>
      <c r="O4210" s="2">
        <f>IF('PV model'!$B$2&gt;0, 180-N4210,IF('PV model'!$B$2&lt;0,0-N4210,N4210))</f>
        <v>119.08417934247834</v>
      </c>
      <c r="P4210" s="2">
        <f>ABS(O4210-'PV model'!$B$5)</f>
        <v>85.915820657521664</v>
      </c>
      <c r="Q4210" s="3">
        <f t="shared" si="721"/>
        <v>81.255996761857332</v>
      </c>
      <c r="R4210" s="3">
        <f t="shared" si="726"/>
        <v>0</v>
      </c>
      <c r="S4210" s="3">
        <f t="shared" si="722"/>
        <v>7.056</v>
      </c>
      <c r="T4210" s="3">
        <f>(0.5*(1-COS(RADIANS(90-$X$3)))*(D4210+E4210)*'PV model'!$B$4)</f>
        <v>0</v>
      </c>
      <c r="U4210" s="3">
        <f t="shared" si="727"/>
        <v>7.056</v>
      </c>
      <c r="V4210" s="3">
        <f>('PV model'!$B$13*(U4210/1000)*(1-'PV model'!$B$14*((20+C4210)-25))*'PV model'!$B$10)/'PV model'!$B$12</f>
        <v>0.68641524403199983</v>
      </c>
    </row>
    <row r="4211" spans="1:22" x14ac:dyDescent="0.2">
      <c r="A4211" s="10">
        <f t="shared" si="730"/>
        <v>176</v>
      </c>
      <c r="B4211" s="10">
        <f t="shared" si="728"/>
        <v>6</v>
      </c>
      <c r="C4211" s="23">
        <v>11.6</v>
      </c>
      <c r="D4211" s="24">
        <v>0</v>
      </c>
      <c r="E4211" s="24">
        <v>30.869999999999997</v>
      </c>
      <c r="F4211" s="48"/>
      <c r="G4211" s="48"/>
      <c r="H4211" s="1">
        <f t="shared" si="729"/>
        <v>23.416385536355918</v>
      </c>
      <c r="I4211" s="1">
        <f t="shared" si="723"/>
        <v>-2.3351369547166847</v>
      </c>
      <c r="J4211" s="4">
        <f>B4211+('PV model'!$B$3/15)+(I4211/60)</f>
        <v>5.6844143840880559</v>
      </c>
      <c r="K4211" s="2">
        <f t="shared" si="724"/>
        <v>94.733784238679164</v>
      </c>
      <c r="L4211" s="2">
        <f>DEGREES(ASIN((((COS(RADIANS('PV model'!$B$2))*COS(RADIANS(H4211))*COS(RADIANS(K4211)))+(SIN(RADIANS('PV model'!$B$2))*SIN(RADIANS(H4211)))))))</f>
        <v>16.536294958505508</v>
      </c>
      <c r="M4211" s="3">
        <f t="shared" si="720"/>
        <v>16.536294958505508</v>
      </c>
      <c r="N4211" s="2">
        <f t="shared" si="725"/>
        <v>72.547761516687075</v>
      </c>
      <c r="O4211" s="2">
        <f>IF('PV model'!$B$2&gt;0, 180-N4211,IF('PV model'!$B$2&lt;0,0-N4211,N4211))</f>
        <v>107.45223848331293</v>
      </c>
      <c r="P4211" s="2">
        <f>ABS(O4211-'PV model'!$B$5)</f>
        <v>97.547761516687075</v>
      </c>
      <c r="Q4211" s="3">
        <f t="shared" si="721"/>
        <v>73.463705041494492</v>
      </c>
      <c r="R4211" s="3">
        <f t="shared" si="726"/>
        <v>0</v>
      </c>
      <c r="S4211" s="3">
        <f t="shared" si="722"/>
        <v>30.869999999999997</v>
      </c>
      <c r="T4211" s="3">
        <f>(0.5*(1-COS(RADIANS(90-$X$3)))*(D4211+E4211)*'PV model'!$B$4)</f>
        <v>0</v>
      </c>
      <c r="U4211" s="3">
        <f t="shared" si="727"/>
        <v>30.869999999999997</v>
      </c>
      <c r="V4211" s="3">
        <f>('PV model'!$B$13*(U4211/1000)*(1-'PV model'!$B$14*((20+C4211)-25))*'PV model'!$B$10)/'PV model'!$B$12</f>
        <v>3.0043009987199998</v>
      </c>
    </row>
    <row r="4212" spans="1:22" x14ac:dyDescent="0.2">
      <c r="A4212" s="10">
        <f t="shared" si="730"/>
        <v>176</v>
      </c>
      <c r="B4212" s="10">
        <f t="shared" si="728"/>
        <v>7</v>
      </c>
      <c r="C4212" s="23">
        <v>11.8</v>
      </c>
      <c r="D4212" s="24">
        <v>0</v>
      </c>
      <c r="E4212" s="24">
        <v>66.149999999999991</v>
      </c>
      <c r="F4212" s="48"/>
      <c r="G4212" s="48"/>
      <c r="H4212" s="1">
        <f t="shared" si="729"/>
        <v>23.416385536355918</v>
      </c>
      <c r="I4212" s="1">
        <f t="shared" si="723"/>
        <v>-2.3351369547166847</v>
      </c>
      <c r="J4212" s="4">
        <f>B4212+('PV model'!$B$3/15)+(I4212/60)</f>
        <v>6.6844143840880559</v>
      </c>
      <c r="K4212" s="2">
        <f t="shared" si="724"/>
        <v>79.733784238679164</v>
      </c>
      <c r="L4212" s="2">
        <f>DEGREES(ASIN((((COS(RADIANS('PV model'!$B$2))*COS(RADIANS(H4212))*COS(RADIANS(K4212)))+(SIN(RADIANS('PV model'!$B$2))*SIN(RADIANS(H4212)))))))</f>
        <v>24.843964739108298</v>
      </c>
      <c r="M4212" s="3">
        <f t="shared" si="720"/>
        <v>24.843964739108298</v>
      </c>
      <c r="N4212" s="2">
        <f t="shared" si="725"/>
        <v>84.288154422850269</v>
      </c>
      <c r="O4212" s="2">
        <f>IF('PV model'!$B$2&gt;0, 180-N4212,IF('PV model'!$B$2&lt;0,0-N4212,N4212))</f>
        <v>95.711845577149731</v>
      </c>
      <c r="P4212" s="2">
        <f>ABS(O4212-'PV model'!$B$5)</f>
        <v>109.28815442285027</v>
      </c>
      <c r="Q4212" s="3">
        <f t="shared" si="721"/>
        <v>65.156035260891699</v>
      </c>
      <c r="R4212" s="3">
        <f t="shared" si="726"/>
        <v>0</v>
      </c>
      <c r="S4212" s="3">
        <f t="shared" si="722"/>
        <v>66.149999999999991</v>
      </c>
      <c r="T4212" s="3">
        <f>(0.5*(1-COS(RADIANS(90-$X$3)))*(D4212+E4212)*'PV model'!$B$4)</f>
        <v>0</v>
      </c>
      <c r="U4212" s="3">
        <f t="shared" si="727"/>
        <v>66.149999999999991</v>
      </c>
      <c r="V4212" s="3">
        <f>('PV model'!$B$13*(U4212/1000)*(1-'PV model'!$B$14*((20+C4212)-25))*'PV model'!$B$10)/'PV model'!$B$12</f>
        <v>6.4324979711999983</v>
      </c>
    </row>
    <row r="4213" spans="1:22" x14ac:dyDescent="0.2">
      <c r="A4213" s="10">
        <f t="shared" si="730"/>
        <v>176</v>
      </c>
      <c r="B4213" s="10">
        <f t="shared" si="728"/>
        <v>8</v>
      </c>
      <c r="C4213" s="23">
        <v>11.8</v>
      </c>
      <c r="D4213" s="24">
        <v>0</v>
      </c>
      <c r="E4213" s="24">
        <v>104.958</v>
      </c>
      <c r="F4213" s="48"/>
      <c r="G4213" s="48"/>
      <c r="H4213" s="1">
        <f t="shared" si="729"/>
        <v>23.416385536355918</v>
      </c>
      <c r="I4213" s="1">
        <f t="shared" si="723"/>
        <v>-2.3351369547166847</v>
      </c>
      <c r="J4213" s="4">
        <f>B4213+('PV model'!$B$3/15)+(I4213/60)</f>
        <v>7.6844143840880559</v>
      </c>
      <c r="K4213" s="2">
        <f t="shared" si="724"/>
        <v>64.733784238679164</v>
      </c>
      <c r="L4213" s="2">
        <f>DEGREES(ASIN((((COS(RADIANS('PV model'!$B$2))*COS(RADIANS(H4213))*COS(RADIANS(K4213)))+(SIN(RADIANS('PV model'!$B$2))*SIN(RADIANS(H4213)))))))</f>
        <v>33.323230053195836</v>
      </c>
      <c r="M4213" s="3">
        <f t="shared" si="720"/>
        <v>33.323230053195836</v>
      </c>
      <c r="N4213" s="2">
        <f t="shared" si="725"/>
        <v>83.285980734858327</v>
      </c>
      <c r="O4213" s="2">
        <f>IF('PV model'!$B$2&gt;0, 180-N4213,IF('PV model'!$B$2&lt;0,0-N4213,N4213))</f>
        <v>96.714019265141673</v>
      </c>
      <c r="P4213" s="2">
        <f>ABS(O4213-'PV model'!$B$5)</f>
        <v>108.28598073485833</v>
      </c>
      <c r="Q4213" s="3">
        <f t="shared" si="721"/>
        <v>56.676769946804157</v>
      </c>
      <c r="R4213" s="3">
        <f t="shared" si="726"/>
        <v>0</v>
      </c>
      <c r="S4213" s="3">
        <f t="shared" si="722"/>
        <v>104.958</v>
      </c>
      <c r="T4213" s="3">
        <f>(0.5*(1-COS(RADIANS(90-$X$3)))*(D4213+E4213)*'PV model'!$B$4)</f>
        <v>0</v>
      </c>
      <c r="U4213" s="3">
        <f t="shared" si="727"/>
        <v>104.958</v>
      </c>
      <c r="V4213" s="3">
        <f>('PV model'!$B$13*(U4213/1000)*(1-'PV model'!$B$14*((20+C4213)-25))*'PV model'!$B$10)/'PV model'!$B$12</f>
        <v>10.206230114303999</v>
      </c>
    </row>
    <row r="4214" spans="1:22" x14ac:dyDescent="0.2">
      <c r="A4214" s="10">
        <f t="shared" si="730"/>
        <v>176</v>
      </c>
      <c r="B4214" s="10">
        <f t="shared" si="728"/>
        <v>9</v>
      </c>
      <c r="C4214" s="23">
        <v>12.4</v>
      </c>
      <c r="D4214" s="24">
        <v>0</v>
      </c>
      <c r="E4214" s="24">
        <v>142.88399999999999</v>
      </c>
      <c r="F4214" s="48"/>
      <c r="G4214" s="48"/>
      <c r="H4214" s="1">
        <f t="shared" si="729"/>
        <v>23.416385536355918</v>
      </c>
      <c r="I4214" s="1">
        <f t="shared" si="723"/>
        <v>-2.3351369547166847</v>
      </c>
      <c r="J4214" s="4">
        <f>B4214+('PV model'!$B$3/15)+(I4214/60)</f>
        <v>8.6844143840880541</v>
      </c>
      <c r="K4214" s="2">
        <f t="shared" si="724"/>
        <v>49.733784238679192</v>
      </c>
      <c r="L4214" s="2">
        <f>DEGREES(ASIN((((COS(RADIANS('PV model'!$B$2))*COS(RADIANS(H4214))*COS(RADIANS(K4214)))+(SIN(RADIANS('PV model'!$B$2))*SIN(RADIANS(H4214)))))))</f>
        <v>41.564010819229111</v>
      </c>
      <c r="M4214" s="3">
        <f t="shared" si="720"/>
        <v>41.564010819229111</v>
      </c>
      <c r="N4214" s="2">
        <f t="shared" si="725"/>
        <v>69.363427708282785</v>
      </c>
      <c r="O4214" s="2">
        <f>IF('PV model'!$B$2&gt;0, 180-N4214,IF('PV model'!$B$2&lt;0,0-N4214,N4214))</f>
        <v>110.63657229171721</v>
      </c>
      <c r="P4214" s="2">
        <f>ABS(O4214-'PV model'!$B$5)</f>
        <v>94.363427708282785</v>
      </c>
      <c r="Q4214" s="3">
        <f t="shared" si="721"/>
        <v>48.435989180770889</v>
      </c>
      <c r="R4214" s="3">
        <f t="shared" si="726"/>
        <v>0</v>
      </c>
      <c r="S4214" s="3">
        <f t="shared" si="722"/>
        <v>142.88399999999999</v>
      </c>
      <c r="T4214" s="3">
        <f>(0.5*(1-COS(RADIANS(90-$X$3)))*(D4214+E4214)*'PV model'!$B$4)</f>
        <v>0</v>
      </c>
      <c r="U4214" s="3">
        <f t="shared" si="727"/>
        <v>142.88399999999999</v>
      </c>
      <c r="V4214" s="3">
        <f>('PV model'!$B$13*(U4214/1000)*(1-'PV model'!$B$14*((20+C4214)-25))*'PV model'!$B$10)/'PV model'!$B$12</f>
        <v>13.859917174655997</v>
      </c>
    </row>
    <row r="4215" spans="1:22" x14ac:dyDescent="0.2">
      <c r="A4215" s="10">
        <f t="shared" si="730"/>
        <v>176</v>
      </c>
      <c r="B4215" s="10">
        <f t="shared" si="728"/>
        <v>10</v>
      </c>
      <c r="C4215" s="23">
        <v>12.3</v>
      </c>
      <c r="D4215" s="24">
        <v>1.1224499999999999</v>
      </c>
      <c r="E4215" s="24">
        <v>175.518</v>
      </c>
      <c r="F4215" s="48"/>
      <c r="G4215" s="48"/>
      <c r="H4215" s="1">
        <f t="shared" si="729"/>
        <v>23.416385536355918</v>
      </c>
      <c r="I4215" s="1">
        <f t="shared" si="723"/>
        <v>-2.3351369547166847</v>
      </c>
      <c r="J4215" s="4">
        <f>B4215+('PV model'!$B$3/15)+(I4215/60)</f>
        <v>9.6844143840880541</v>
      </c>
      <c r="K4215" s="2">
        <f t="shared" si="724"/>
        <v>34.733784238679192</v>
      </c>
      <c r="L4215" s="2">
        <f>DEGREES(ASIN((((COS(RADIANS('PV model'!$B$2))*COS(RADIANS(H4215))*COS(RADIANS(K4215)))+(SIN(RADIANS('PV model'!$B$2))*SIN(RADIANS(H4215)))))))</f>
        <v>48.995436925731404</v>
      </c>
      <c r="M4215" s="3">
        <f t="shared" si="720"/>
        <v>48.995436925731404</v>
      </c>
      <c r="N4215" s="2">
        <f t="shared" si="725"/>
        <v>52.83185618740518</v>
      </c>
      <c r="O4215" s="2">
        <f>IF('PV model'!$B$2&gt;0, 180-N4215,IF('PV model'!$B$2&lt;0,0-N4215,N4215))</f>
        <v>127.16814381259482</v>
      </c>
      <c r="P4215" s="2">
        <f>ABS(O4215-'PV model'!$B$5)</f>
        <v>77.83185618740518</v>
      </c>
      <c r="Q4215" s="3">
        <f t="shared" si="721"/>
        <v>41.004563074268596</v>
      </c>
      <c r="R4215" s="3">
        <f t="shared" si="726"/>
        <v>1.1224499999999999</v>
      </c>
      <c r="S4215" s="3">
        <f t="shared" si="722"/>
        <v>176.26955202065369</v>
      </c>
      <c r="T4215" s="3">
        <f>(0.5*(1-COS(RADIANS(90-$X$3)))*(D4215+E4215)*'PV model'!$B$4)</f>
        <v>0</v>
      </c>
      <c r="U4215" s="3">
        <f t="shared" si="727"/>
        <v>177.39200202065368</v>
      </c>
      <c r="V4215" s="3">
        <f>('PV model'!$B$13*(U4215/1000)*(1-'PV model'!$B$14*((20+C4215)-25))*'PV model'!$B$10)/'PV model'!$B$12</f>
        <v>17.214327069942591</v>
      </c>
    </row>
    <row r="4216" spans="1:22" x14ac:dyDescent="0.2">
      <c r="A4216" s="10">
        <f t="shared" si="730"/>
        <v>176</v>
      </c>
      <c r="B4216" s="10">
        <f t="shared" si="728"/>
        <v>11</v>
      </c>
      <c r="C4216" s="23">
        <v>12.3</v>
      </c>
      <c r="D4216" s="24">
        <v>1.1224499999999999</v>
      </c>
      <c r="E4216" s="24">
        <v>201.096</v>
      </c>
      <c r="F4216" s="48"/>
      <c r="G4216" s="48"/>
      <c r="H4216" s="1">
        <f t="shared" si="729"/>
        <v>23.416385536355918</v>
      </c>
      <c r="I4216" s="1">
        <f t="shared" si="723"/>
        <v>-2.3351369547166847</v>
      </c>
      <c r="J4216" s="4">
        <f>B4216+('PV model'!$B$3/15)+(I4216/60)</f>
        <v>10.684414384088054</v>
      </c>
      <c r="K4216" s="2">
        <f t="shared" si="724"/>
        <v>19.733784238679188</v>
      </c>
      <c r="L4216" s="2">
        <f>DEGREES(ASIN((((COS(RADIANS('PV model'!$B$2))*COS(RADIANS(H4216))*COS(RADIANS(K4216)))+(SIN(RADIANS('PV model'!$B$2))*SIN(RADIANS(H4216)))))))</f>
        <v>54.760700957304351</v>
      </c>
      <c r="M4216" s="3">
        <f t="shared" si="720"/>
        <v>54.760700957304351</v>
      </c>
      <c r="N4216" s="2">
        <f t="shared" si="725"/>
        <v>32.479264281873242</v>
      </c>
      <c r="O4216" s="2">
        <f>IF('PV model'!$B$2&gt;0, 180-N4216,IF('PV model'!$B$2&lt;0,0-N4216,N4216))</f>
        <v>147.52073571812676</v>
      </c>
      <c r="P4216" s="2">
        <f>ABS(O4216-'PV model'!$B$5)</f>
        <v>57.479264281873242</v>
      </c>
      <c r="Q4216" s="3">
        <f t="shared" si="721"/>
        <v>35.239299042695649</v>
      </c>
      <c r="R4216" s="3">
        <f t="shared" si="726"/>
        <v>1.1224499999999999</v>
      </c>
      <c r="S4216" s="3">
        <f t="shared" si="722"/>
        <v>201.77537953734932</v>
      </c>
      <c r="T4216" s="3">
        <f>(0.5*(1-COS(RADIANS(90-$X$3)))*(D4216+E4216)*'PV model'!$B$4)</f>
        <v>0</v>
      </c>
      <c r="U4216" s="3">
        <f t="shared" si="727"/>
        <v>202.89782953734931</v>
      </c>
      <c r="V4216" s="3">
        <f>('PV model'!$B$13*(U4216/1000)*(1-'PV model'!$B$14*((20+C4216)-25))*'PV model'!$B$10)/'PV model'!$B$12</f>
        <v>19.689442362969277</v>
      </c>
    </row>
    <row r="4217" spans="1:22" x14ac:dyDescent="0.2">
      <c r="A4217" s="10">
        <f t="shared" si="730"/>
        <v>176</v>
      </c>
      <c r="B4217" s="10">
        <f t="shared" si="728"/>
        <v>12</v>
      </c>
      <c r="C4217" s="23">
        <v>12.4</v>
      </c>
      <c r="D4217" s="24">
        <v>4.4897999999999998</v>
      </c>
      <c r="E4217" s="24">
        <v>213.44400000000002</v>
      </c>
      <c r="F4217" s="48"/>
      <c r="G4217" s="48"/>
      <c r="H4217" s="1">
        <f t="shared" si="729"/>
        <v>23.416385536355918</v>
      </c>
      <c r="I4217" s="1">
        <f t="shared" si="723"/>
        <v>-2.3351369547166847</v>
      </c>
      <c r="J4217" s="4">
        <f>B4217+('PV model'!$B$3/15)+(I4217/60)</f>
        <v>11.684414384088054</v>
      </c>
      <c r="K4217" s="2">
        <f t="shared" si="724"/>
        <v>4.7337842386791884</v>
      </c>
      <c r="L4217" s="2">
        <f>DEGREES(ASIN((((COS(RADIANS('PV model'!$B$2))*COS(RADIANS(H4217))*COS(RADIANS(K4217)))+(SIN(RADIANS('PV model'!$B$2))*SIN(RADIANS(H4217)))))))</f>
        <v>57.725644147919567</v>
      </c>
      <c r="M4217" s="3">
        <f t="shared" si="720"/>
        <v>57.725644147919567</v>
      </c>
      <c r="N4217" s="2">
        <f t="shared" si="725"/>
        <v>8.1533053007437903</v>
      </c>
      <c r="O4217" s="2">
        <f>IF('PV model'!$B$2&gt;0, 180-N4217,IF('PV model'!$B$2&lt;0,0-N4217,N4217))</f>
        <v>171.8466946992562</v>
      </c>
      <c r="P4217" s="2">
        <f>ABS(O4217-'PV model'!$B$5)</f>
        <v>33.153305300743796</v>
      </c>
      <c r="Q4217" s="3">
        <f t="shared" si="721"/>
        <v>32.274355852080433</v>
      </c>
      <c r="R4217" s="3">
        <f t="shared" si="726"/>
        <v>4.4897999999999998</v>
      </c>
      <c r="S4217" s="3">
        <f t="shared" si="722"/>
        <v>215.93684054266572</v>
      </c>
      <c r="T4217" s="3">
        <f>(0.5*(1-COS(RADIANS(90-$X$3)))*(D4217+E4217)*'PV model'!$B$4)</f>
        <v>0</v>
      </c>
      <c r="U4217" s="3">
        <f t="shared" si="727"/>
        <v>220.42664054266572</v>
      </c>
      <c r="V4217" s="3">
        <f>('PV model'!$B$13*(U4217/1000)*(1-'PV model'!$B$14*((20+C4217)-25))*'PV model'!$B$10)/'PV model'!$B$12</f>
        <v>21.381645117780977</v>
      </c>
    </row>
    <row r="4218" spans="1:22" x14ac:dyDescent="0.2">
      <c r="A4218" s="10">
        <f t="shared" si="730"/>
        <v>176</v>
      </c>
      <c r="B4218" s="10">
        <f t="shared" si="728"/>
        <v>13</v>
      </c>
      <c r="C4218" s="23">
        <v>12.7</v>
      </c>
      <c r="D4218" s="24">
        <v>4.4897999999999998</v>
      </c>
      <c r="E4218" s="24">
        <v>217.85400000000001</v>
      </c>
      <c r="F4218" s="48"/>
      <c r="G4218" s="48"/>
      <c r="H4218" s="1">
        <f t="shared" si="729"/>
        <v>23.416385536355918</v>
      </c>
      <c r="I4218" s="1">
        <f t="shared" si="723"/>
        <v>-2.3351369547166847</v>
      </c>
      <c r="J4218" s="4">
        <f>B4218+('PV model'!$B$3/15)+(I4218/60)</f>
        <v>12.684414384088054</v>
      </c>
      <c r="K4218" s="2">
        <f t="shared" si="724"/>
        <v>-10.266215761320812</v>
      </c>
      <c r="L4218" s="2">
        <f>DEGREES(ASIN((((COS(RADIANS('PV model'!$B$2))*COS(RADIANS(H4218))*COS(RADIANS(K4218)))+(SIN(RADIANS('PV model'!$B$2))*SIN(RADIANS(H4218)))))))</f>
        <v>57.029691193378312</v>
      </c>
      <c r="M4218" s="3">
        <f t="shared" si="720"/>
        <v>57.029691193378312</v>
      </c>
      <c r="N4218" s="2">
        <f t="shared" si="725"/>
        <v>-17.488789645985687</v>
      </c>
      <c r="O4218" s="2">
        <f>IF('PV model'!$B$2&gt;0, 180-N4218,IF('PV model'!$B$2&lt;0,0-N4218,N4218))</f>
        <v>197.48878964598569</v>
      </c>
      <c r="P4218" s="2">
        <f>ABS(O4218-'PV model'!$B$5)</f>
        <v>7.5112103540143096</v>
      </c>
      <c r="Q4218" s="3">
        <f t="shared" si="721"/>
        <v>32.970308806621688</v>
      </c>
      <c r="R4218" s="3">
        <f t="shared" si="726"/>
        <v>4.4897999999999998</v>
      </c>
      <c r="S4218" s="3">
        <f t="shared" si="722"/>
        <v>220.38859604257132</v>
      </c>
      <c r="T4218" s="3">
        <f>(0.5*(1-COS(RADIANS(90-$X$3)))*(D4218+E4218)*'PV model'!$B$4)</f>
        <v>0</v>
      </c>
      <c r="U4218" s="3">
        <f t="shared" si="727"/>
        <v>224.87839604257132</v>
      </c>
      <c r="V4218" s="3">
        <f>('PV model'!$B$13*(U4218/1000)*(1-'PV model'!$B$14*((20+C4218)-25))*'PV model'!$B$10)/'PV model'!$B$12</f>
        <v>21.786496058788231</v>
      </c>
    </row>
    <row r="4219" spans="1:22" x14ac:dyDescent="0.2">
      <c r="A4219" s="10">
        <f t="shared" si="730"/>
        <v>176</v>
      </c>
      <c r="B4219" s="10">
        <f t="shared" si="728"/>
        <v>14</v>
      </c>
      <c r="C4219" s="23">
        <v>12.9</v>
      </c>
      <c r="D4219" s="24">
        <v>1.1224499999999999</v>
      </c>
      <c r="E4219" s="24">
        <v>214.32599999999999</v>
      </c>
      <c r="F4219" s="48"/>
      <c r="G4219" s="48"/>
      <c r="H4219" s="1">
        <f t="shared" si="729"/>
        <v>23.416385536355918</v>
      </c>
      <c r="I4219" s="1">
        <f t="shared" si="723"/>
        <v>-2.3351369547166847</v>
      </c>
      <c r="J4219" s="4">
        <f>B4219+('PV model'!$B$3/15)+(I4219/60)</f>
        <v>13.684414384088054</v>
      </c>
      <c r="K4219" s="2">
        <f t="shared" si="724"/>
        <v>-25.266215761320812</v>
      </c>
      <c r="L4219" s="2">
        <f>DEGREES(ASIN((((COS(RADIANS('PV model'!$B$2))*COS(RADIANS(H4219))*COS(RADIANS(K4219)))+(SIN(RADIANS('PV model'!$B$2))*SIN(RADIANS(H4219)))))))</f>
        <v>52.896865327064603</v>
      </c>
      <c r="M4219" s="3">
        <f t="shared" si="720"/>
        <v>52.896865327064603</v>
      </c>
      <c r="N4219" s="2">
        <f t="shared" si="725"/>
        <v>-40.486419291422521</v>
      </c>
      <c r="O4219" s="2">
        <f>IF('PV model'!$B$2&gt;0, 180-N4219,IF('PV model'!$B$2&lt;0,0-N4219,N4219))</f>
        <v>220.48641929142252</v>
      </c>
      <c r="P4219" s="2">
        <f>ABS(O4219-'PV model'!$B$5)</f>
        <v>15.486419291422521</v>
      </c>
      <c r="Q4219" s="3">
        <f t="shared" si="721"/>
        <v>37.103134672935397</v>
      </c>
      <c r="R4219" s="3">
        <f t="shared" si="726"/>
        <v>1.1224499999999999</v>
      </c>
      <c r="S4219" s="3">
        <f t="shared" si="722"/>
        <v>215.0313556897753</v>
      </c>
      <c r="T4219" s="3">
        <f>(0.5*(1-COS(RADIANS(90-$X$3)))*(D4219+E4219)*'PV model'!$B$4)</f>
        <v>0</v>
      </c>
      <c r="U4219" s="3">
        <f t="shared" si="727"/>
        <v>216.15380568977528</v>
      </c>
      <c r="V4219" s="3">
        <f>('PV model'!$B$13*(U4219/1000)*(1-'PV model'!$B$14*((20+C4219)-25))*'PV model'!$B$10)/'PV model'!$B$12</f>
        <v>20.923961609180637</v>
      </c>
    </row>
    <row r="4220" spans="1:22" x14ac:dyDescent="0.2">
      <c r="A4220" s="10">
        <f t="shared" si="730"/>
        <v>176</v>
      </c>
      <c r="B4220" s="10">
        <f t="shared" si="728"/>
        <v>15</v>
      </c>
      <c r="C4220" s="23">
        <v>12.9</v>
      </c>
      <c r="D4220" s="24">
        <v>1.1224499999999999</v>
      </c>
      <c r="E4220" s="24">
        <v>196.68600000000001</v>
      </c>
      <c r="F4220" s="48"/>
      <c r="G4220" s="48"/>
      <c r="H4220" s="1">
        <f t="shared" si="729"/>
        <v>23.416385536355918</v>
      </c>
      <c r="I4220" s="1">
        <f t="shared" si="723"/>
        <v>-2.3351369547166847</v>
      </c>
      <c r="J4220" s="4">
        <f>B4220+('PV model'!$B$3/15)+(I4220/60)</f>
        <v>14.684414384088054</v>
      </c>
      <c r="K4220" s="2">
        <f t="shared" si="724"/>
        <v>-40.266215761320808</v>
      </c>
      <c r="L4220" s="2">
        <f>DEGREES(ASIN((((COS(RADIANS('PV model'!$B$2))*COS(RADIANS(H4220))*COS(RADIANS(K4220)))+(SIN(RADIANS('PV model'!$B$2))*SIN(RADIANS(H4220)))))))</f>
        <v>46.395448293307538</v>
      </c>
      <c r="M4220" s="3">
        <f t="shared" si="720"/>
        <v>46.395448293307538</v>
      </c>
      <c r="N4220" s="2">
        <f t="shared" si="725"/>
        <v>-59.314267201976449</v>
      </c>
      <c r="O4220" s="2">
        <f>IF('PV model'!$B$2&gt;0, 180-N4220,IF('PV model'!$B$2&lt;0,0-N4220,N4220))</f>
        <v>239.31426720197646</v>
      </c>
      <c r="P4220" s="2">
        <f>ABS(O4220-'PV model'!$B$5)</f>
        <v>34.314267201976463</v>
      </c>
      <c r="Q4220" s="3">
        <f t="shared" si="721"/>
        <v>43.604551706692462</v>
      </c>
      <c r="R4220" s="3">
        <f t="shared" si="726"/>
        <v>1.1224499999999999</v>
      </c>
      <c r="S4220" s="3">
        <f t="shared" si="722"/>
        <v>197.46310634369172</v>
      </c>
      <c r="T4220" s="3">
        <f>(0.5*(1-COS(RADIANS(90-$X$3)))*(D4220+E4220)*'PV model'!$B$4)</f>
        <v>0</v>
      </c>
      <c r="U4220" s="3">
        <f t="shared" si="727"/>
        <v>198.58555634369171</v>
      </c>
      <c r="V4220" s="3">
        <f>('PV model'!$B$13*(U4220/1000)*(1-'PV model'!$B$14*((20+C4220)-25))*'PV model'!$B$10)/'PV model'!$B$12</f>
        <v>19.223332866212576</v>
      </c>
    </row>
    <row r="4221" spans="1:22" x14ac:dyDescent="0.2">
      <c r="A4221" s="10">
        <f t="shared" si="730"/>
        <v>176</v>
      </c>
      <c r="B4221" s="10">
        <f t="shared" si="728"/>
        <v>16</v>
      </c>
      <c r="C4221" s="23">
        <v>11.9</v>
      </c>
      <c r="D4221" s="24">
        <v>1.1224499999999999</v>
      </c>
      <c r="E4221" s="24">
        <v>170.226</v>
      </c>
      <c r="F4221" s="48"/>
      <c r="G4221" s="48"/>
      <c r="H4221" s="1">
        <f t="shared" si="729"/>
        <v>23.416385536355918</v>
      </c>
      <c r="I4221" s="1">
        <f t="shared" si="723"/>
        <v>-2.3351369547166847</v>
      </c>
      <c r="J4221" s="4">
        <f>B4221+('PV model'!$B$3/15)+(I4221/60)</f>
        <v>15.684414384088054</v>
      </c>
      <c r="K4221" s="2">
        <f t="shared" si="724"/>
        <v>-55.266215761320808</v>
      </c>
      <c r="L4221" s="2">
        <f>DEGREES(ASIN((((COS(RADIANS('PV model'!$B$2))*COS(RADIANS(H4221))*COS(RADIANS(K4221)))+(SIN(RADIANS('PV model'!$B$2))*SIN(RADIANS(H4221)))))))</f>
        <v>38.583575031961416</v>
      </c>
      <c r="M4221" s="3">
        <f t="shared" si="720"/>
        <v>38.583575031961416</v>
      </c>
      <c r="N4221" s="2">
        <f t="shared" si="725"/>
        <v>-74.73645360232679</v>
      </c>
      <c r="O4221" s="2">
        <f>IF('PV model'!$B$2&gt;0, 180-N4221,IF('PV model'!$B$2&lt;0,0-N4221,N4221))</f>
        <v>254.73645360232678</v>
      </c>
      <c r="P4221" s="2">
        <f>ABS(O4221-'PV model'!$B$5)</f>
        <v>49.736453602326776</v>
      </c>
      <c r="Q4221" s="3">
        <f t="shared" si="721"/>
        <v>51.416424968038584</v>
      </c>
      <c r="R4221" s="3">
        <f t="shared" si="726"/>
        <v>1.1224499999999999</v>
      </c>
      <c r="S4221" s="3">
        <f t="shared" si="722"/>
        <v>171.03288614927678</v>
      </c>
      <c r="T4221" s="3">
        <f>(0.5*(1-COS(RADIANS(90-$X$3)))*(D4221+E4221)*'PV model'!$B$4)</f>
        <v>0</v>
      </c>
      <c r="U4221" s="3">
        <f t="shared" si="727"/>
        <v>172.15533614927676</v>
      </c>
      <c r="V4221" s="3">
        <f>('PV model'!$B$13*(U4221/1000)*(1-'PV model'!$B$14*((20+C4221)-25))*'PV model'!$B$10)/'PV model'!$B$12</f>
        <v>16.733688733200808</v>
      </c>
    </row>
    <row r="4222" spans="1:22" x14ac:dyDescent="0.2">
      <c r="A4222" s="10">
        <f t="shared" si="730"/>
        <v>176</v>
      </c>
      <c r="B4222" s="10">
        <f t="shared" si="728"/>
        <v>17</v>
      </c>
      <c r="C4222" s="23">
        <v>12</v>
      </c>
      <c r="D4222" s="24">
        <v>0</v>
      </c>
      <c r="E4222" s="24">
        <v>135.828</v>
      </c>
      <c r="F4222" s="48"/>
      <c r="G4222" s="48"/>
      <c r="H4222" s="1">
        <f t="shared" si="729"/>
        <v>23.416385536355918</v>
      </c>
      <c r="I4222" s="1">
        <f t="shared" si="723"/>
        <v>-2.3351369547166847</v>
      </c>
      <c r="J4222" s="4">
        <f>B4222+('PV model'!$B$3/15)+(I4222/60)</f>
        <v>16.684414384088054</v>
      </c>
      <c r="K4222" s="2">
        <f t="shared" si="724"/>
        <v>-70.266215761320808</v>
      </c>
      <c r="L4222" s="2">
        <f>DEGREES(ASIN((((COS(RADIANS('PV model'!$B$2))*COS(RADIANS(H4222))*COS(RADIANS(K4222)))+(SIN(RADIANS('PV model'!$B$2))*SIN(RADIANS(H4222)))))))</f>
        <v>30.199512280909691</v>
      </c>
      <c r="M4222" s="3">
        <f t="shared" si="720"/>
        <v>30.199512280909691</v>
      </c>
      <c r="N4222" s="2">
        <f t="shared" si="725"/>
        <v>-87.994020723732021</v>
      </c>
      <c r="O4222" s="2">
        <f>IF('PV model'!$B$2&gt;0, 180-N4222,IF('PV model'!$B$2&lt;0,0-N4222,N4222))</f>
        <v>267.99402072373204</v>
      </c>
      <c r="P4222" s="2">
        <f>ABS(O4222-'PV model'!$B$5)</f>
        <v>62.994020723732035</v>
      </c>
      <c r="Q4222" s="3">
        <f t="shared" si="721"/>
        <v>59.800487719090313</v>
      </c>
      <c r="R4222" s="3">
        <f t="shared" si="726"/>
        <v>0</v>
      </c>
      <c r="S4222" s="3">
        <f t="shared" si="722"/>
        <v>135.828</v>
      </c>
      <c r="T4222" s="3">
        <f>(0.5*(1-COS(RADIANS(90-$X$3)))*(D4222+E4222)*'PV model'!$B$4)</f>
        <v>0</v>
      </c>
      <c r="U4222" s="3">
        <f t="shared" si="727"/>
        <v>135.828</v>
      </c>
      <c r="V4222" s="3">
        <f>('PV model'!$B$13*(U4222/1000)*(1-'PV model'!$B$14*((20+C4222)-25))*'PV model'!$B$10)/'PV model'!$B$12</f>
        <v>13.197200607359999</v>
      </c>
    </row>
    <row r="4223" spans="1:22" x14ac:dyDescent="0.2">
      <c r="A4223" s="10">
        <f t="shared" si="730"/>
        <v>176</v>
      </c>
      <c r="B4223" s="10">
        <f t="shared" si="728"/>
        <v>18</v>
      </c>
      <c r="C4223" s="23">
        <v>12.4</v>
      </c>
      <c r="D4223" s="24">
        <v>0</v>
      </c>
      <c r="E4223" s="24">
        <v>97.02</v>
      </c>
      <c r="F4223" s="48"/>
      <c r="G4223" s="48"/>
      <c r="H4223" s="1">
        <f t="shared" si="729"/>
        <v>23.416385536355918</v>
      </c>
      <c r="I4223" s="1">
        <f t="shared" si="723"/>
        <v>-2.3351369547166847</v>
      </c>
      <c r="J4223" s="4">
        <f>B4223+('PV model'!$B$3/15)+(I4223/60)</f>
        <v>17.684414384088054</v>
      </c>
      <c r="K4223" s="2">
        <f t="shared" si="724"/>
        <v>-85.266215761320808</v>
      </c>
      <c r="L4223" s="2">
        <f>DEGREES(ASIN((((COS(RADIANS('PV model'!$B$2))*COS(RADIANS(H4223))*COS(RADIANS(K4223)))+(SIN(RADIANS('PV model'!$B$2))*SIN(RADIANS(H4223)))))))</f>
        <v>21.740896749324829</v>
      </c>
      <c r="M4223" s="3">
        <f t="shared" si="720"/>
        <v>21.740896749324829</v>
      </c>
      <c r="N4223" s="2">
        <f t="shared" si="725"/>
        <v>-79.912999987143095</v>
      </c>
      <c r="O4223" s="2">
        <f>IF('PV model'!$B$2&gt;0, 180-N4223,IF('PV model'!$B$2&lt;0,0-N4223,N4223))</f>
        <v>259.91299998714311</v>
      </c>
      <c r="P4223" s="2">
        <f>ABS(O4223-'PV model'!$B$5)</f>
        <v>54.91299998714311</v>
      </c>
      <c r="Q4223" s="3">
        <f t="shared" si="721"/>
        <v>68.259103250675167</v>
      </c>
      <c r="R4223" s="3">
        <f t="shared" si="726"/>
        <v>0</v>
      </c>
      <c r="S4223" s="3">
        <f t="shared" si="722"/>
        <v>97.02</v>
      </c>
      <c r="T4223" s="3">
        <f>(0.5*(1-COS(RADIANS(90-$X$3)))*(D4223+E4223)*'PV model'!$B$4)</f>
        <v>0</v>
      </c>
      <c r="U4223" s="3">
        <f t="shared" si="727"/>
        <v>97.02</v>
      </c>
      <c r="V4223" s="3">
        <f>('PV model'!$B$13*(U4223/1000)*(1-'PV model'!$B$14*((20+C4223)-25))*'PV model'!$B$10)/'PV model'!$B$12</f>
        <v>9.4110548716799993</v>
      </c>
    </row>
    <row r="4224" spans="1:22" x14ac:dyDescent="0.2">
      <c r="A4224" s="10">
        <f t="shared" si="730"/>
        <v>176</v>
      </c>
      <c r="B4224" s="10">
        <f t="shared" si="728"/>
        <v>19</v>
      </c>
      <c r="C4224" s="23">
        <v>12.6</v>
      </c>
      <c r="D4224" s="24">
        <v>0</v>
      </c>
      <c r="E4224" s="24">
        <v>58.211999999999996</v>
      </c>
      <c r="F4224" s="48"/>
      <c r="G4224" s="48"/>
      <c r="H4224" s="1">
        <f t="shared" si="729"/>
        <v>23.416385536355918</v>
      </c>
      <c r="I4224" s="1">
        <f t="shared" si="723"/>
        <v>-2.3351369547166847</v>
      </c>
      <c r="J4224" s="4">
        <f>B4224+('PV model'!$B$3/15)+(I4224/60)</f>
        <v>18.684414384088054</v>
      </c>
      <c r="K4224" s="2">
        <f t="shared" si="724"/>
        <v>-100.26621576132081</v>
      </c>
      <c r="L4224" s="2">
        <f>DEGREES(ASIN((((COS(RADIANS('PV model'!$B$2))*COS(RADIANS(H4224))*COS(RADIANS(K4224)))+(SIN(RADIANS('PV model'!$B$2))*SIN(RADIANS(H4224)))))))</f>
        <v>13.584785460799996</v>
      </c>
      <c r="M4224" s="3">
        <f t="shared" si="720"/>
        <v>13.584785460799996</v>
      </c>
      <c r="N4224" s="2">
        <f t="shared" si="725"/>
        <v>-68.269928353354459</v>
      </c>
      <c r="O4224" s="2">
        <f>IF('PV model'!$B$2&gt;0, 180-N4224,IF('PV model'!$B$2&lt;0,0-N4224,N4224))</f>
        <v>248.26992835335446</v>
      </c>
      <c r="P4224" s="2">
        <f>ABS(O4224-'PV model'!$B$5)</f>
        <v>43.269928353354459</v>
      </c>
      <c r="Q4224" s="3">
        <f t="shared" si="721"/>
        <v>76.415214539200008</v>
      </c>
      <c r="R4224" s="3">
        <f t="shared" si="726"/>
        <v>0</v>
      </c>
      <c r="S4224" s="3">
        <f t="shared" si="722"/>
        <v>58.211999999999996</v>
      </c>
      <c r="T4224" s="3">
        <f>(0.5*(1-COS(RADIANS(90-$X$3)))*(D4224+E4224)*'PV model'!$B$4)</f>
        <v>0</v>
      </c>
      <c r="U4224" s="3">
        <f t="shared" si="727"/>
        <v>58.211999999999996</v>
      </c>
      <c r="V4224" s="3">
        <f>('PV model'!$B$13*(U4224/1000)*(1-'PV model'!$B$14*((20+C4224)-25))*'PV model'!$B$10)/'PV model'!$B$12</f>
        <v>5.641977825791999</v>
      </c>
    </row>
    <row r="4225" spans="1:22" x14ac:dyDescent="0.2">
      <c r="A4225" s="10">
        <f t="shared" si="730"/>
        <v>176</v>
      </c>
      <c r="B4225" s="10">
        <f t="shared" si="728"/>
        <v>20</v>
      </c>
      <c r="C4225" s="23">
        <v>12.5</v>
      </c>
      <c r="D4225" s="24">
        <v>0</v>
      </c>
      <c r="E4225" s="24">
        <v>25.578000000000003</v>
      </c>
      <c r="F4225" s="48"/>
      <c r="G4225" s="48"/>
      <c r="H4225" s="1">
        <f t="shared" si="729"/>
        <v>23.416385536355918</v>
      </c>
      <c r="I4225" s="1">
        <f t="shared" si="723"/>
        <v>-2.3351369547166847</v>
      </c>
      <c r="J4225" s="4">
        <f>B4225+('PV model'!$B$3/15)+(I4225/60)</f>
        <v>19.684414384088054</v>
      </c>
      <c r="K4225" s="2">
        <f t="shared" si="724"/>
        <v>-115.26621576132081</v>
      </c>
      <c r="L4225" s="2">
        <f>DEGREES(ASIN((((COS(RADIANS('PV model'!$B$2))*COS(RADIANS(H4225))*COS(RADIANS(K4225)))+(SIN(RADIANS('PV model'!$B$2))*SIN(RADIANS(H4225)))))))</f>
        <v>6.06582056891446</v>
      </c>
      <c r="M4225" s="3">
        <f t="shared" si="720"/>
        <v>6.06582056891446</v>
      </c>
      <c r="N4225" s="2">
        <f t="shared" si="725"/>
        <v>-56.566587080543769</v>
      </c>
      <c r="O4225" s="2">
        <f>IF('PV model'!$B$2&gt;0, 180-N4225,IF('PV model'!$B$2&lt;0,0-N4225,N4225))</f>
        <v>236.56658708054377</v>
      </c>
      <c r="P4225" s="2">
        <f>ABS(O4225-'PV model'!$B$5)</f>
        <v>31.566587080543769</v>
      </c>
      <c r="Q4225" s="3">
        <f t="shared" si="721"/>
        <v>83.934179431085539</v>
      </c>
      <c r="R4225" s="3">
        <f t="shared" si="726"/>
        <v>0</v>
      </c>
      <c r="S4225" s="3">
        <f t="shared" si="722"/>
        <v>25.578000000000003</v>
      </c>
      <c r="T4225" s="3">
        <f>(0.5*(1-COS(RADIANS(90-$X$3)))*(D4225+E4225)*'PV model'!$B$4)</f>
        <v>0</v>
      </c>
      <c r="U4225" s="3">
        <f t="shared" si="727"/>
        <v>25.578000000000003</v>
      </c>
      <c r="V4225" s="3">
        <f>('PV model'!$B$13*(U4225/1000)*(1-'PV model'!$B$14*((20+C4225)-25))*'PV model'!$B$10)/'PV model'!$B$12</f>
        <v>2.4800735735999999</v>
      </c>
    </row>
    <row r="4226" spans="1:22" x14ac:dyDescent="0.2">
      <c r="A4226" s="10">
        <f t="shared" si="730"/>
        <v>176</v>
      </c>
      <c r="B4226" s="10">
        <f t="shared" si="728"/>
        <v>21</v>
      </c>
      <c r="C4226" s="23">
        <v>12.4</v>
      </c>
      <c r="D4226" s="24">
        <v>0</v>
      </c>
      <c r="E4226" s="24">
        <v>5.2920000000000007</v>
      </c>
      <c r="F4226" s="48"/>
      <c r="G4226" s="48"/>
      <c r="H4226" s="1">
        <f t="shared" si="729"/>
        <v>23.416385536355918</v>
      </c>
      <c r="I4226" s="1">
        <f t="shared" si="723"/>
        <v>-2.3351369547166847</v>
      </c>
      <c r="J4226" s="4">
        <f>B4226+('PV model'!$B$3/15)+(I4226/60)</f>
        <v>20.684414384088054</v>
      </c>
      <c r="K4226" s="2">
        <f t="shared" si="724"/>
        <v>-130.26621576132081</v>
      </c>
      <c r="L4226" s="2">
        <f>DEGREES(ASIN((((COS(RADIANS('PV model'!$B$2))*COS(RADIANS(H4226))*COS(RADIANS(K4226)))+(SIN(RADIANS('PV model'!$B$2))*SIN(RADIANS(H4226)))))))</f>
        <v>-0.48265605225517183</v>
      </c>
      <c r="M4226" s="3">
        <f t="shared" si="720"/>
        <v>0</v>
      </c>
      <c r="N4226" s="2">
        <f t="shared" si="725"/>
        <v>-44.445494184500625</v>
      </c>
      <c r="O4226" s="2">
        <f>IF('PV model'!$B$2&gt;0, 180-N4226,IF('PV model'!$B$2&lt;0,0-N4226,N4226))</f>
        <v>224.44549418450063</v>
      </c>
      <c r="P4226" s="2">
        <f>ABS(O4226-'PV model'!$B$5)</f>
        <v>19.445494184500632</v>
      </c>
      <c r="Q4226" s="3">
        <f t="shared" si="721"/>
        <v>90.482656052255166</v>
      </c>
      <c r="R4226" s="3">
        <f t="shared" si="726"/>
        <v>0</v>
      </c>
      <c r="S4226" s="3">
        <f t="shared" si="722"/>
        <v>5.2920000000000007</v>
      </c>
      <c r="T4226" s="3">
        <f>(0.5*(1-COS(RADIANS(90-$X$3)))*(D4226+E4226)*'PV model'!$B$4)</f>
        <v>0</v>
      </c>
      <c r="U4226" s="3">
        <f t="shared" si="727"/>
        <v>5.2920000000000007</v>
      </c>
      <c r="V4226" s="3">
        <f>('PV model'!$B$13*(U4226/1000)*(1-'PV model'!$B$14*((20+C4226)-25))*'PV model'!$B$10)/'PV model'!$B$12</f>
        <v>0.51333026572800011</v>
      </c>
    </row>
    <row r="4227" spans="1:22" x14ac:dyDescent="0.2">
      <c r="A4227" s="10">
        <f t="shared" si="730"/>
        <v>176</v>
      </c>
      <c r="B4227" s="10">
        <f t="shared" si="728"/>
        <v>22</v>
      </c>
      <c r="C4227" s="23">
        <v>12.4</v>
      </c>
      <c r="D4227" s="24">
        <v>0</v>
      </c>
      <c r="E4227" s="24">
        <v>0</v>
      </c>
      <c r="F4227" s="48"/>
      <c r="G4227" s="48"/>
      <c r="H4227" s="1">
        <f t="shared" si="729"/>
        <v>23.416385536355918</v>
      </c>
      <c r="I4227" s="1">
        <f t="shared" si="723"/>
        <v>-2.3351369547166847</v>
      </c>
      <c r="J4227" s="4">
        <f>B4227+('PV model'!$B$3/15)+(I4227/60)</f>
        <v>21.684414384088054</v>
      </c>
      <c r="K4227" s="2">
        <f t="shared" si="724"/>
        <v>-145.26621576132081</v>
      </c>
      <c r="L4227" s="2">
        <f>DEGREES(ASIN((((COS(RADIANS('PV model'!$B$2))*COS(RADIANS(H4227))*COS(RADIANS(K4227)))+(SIN(RADIANS('PV model'!$B$2))*SIN(RADIANS(H4227)))))))</f>
        <v>-5.7175651503623239</v>
      </c>
      <c r="M4227" s="3">
        <f t="shared" si="720"/>
        <v>0</v>
      </c>
      <c r="N4227" s="2">
        <f t="shared" si="725"/>
        <v>-31.698749728691485</v>
      </c>
      <c r="O4227" s="2">
        <f>IF('PV model'!$B$2&gt;0, 180-N4227,IF('PV model'!$B$2&lt;0,0-N4227,N4227))</f>
        <v>211.6987497286915</v>
      </c>
      <c r="P4227" s="2">
        <f>ABS(O4227-'PV model'!$B$5)</f>
        <v>6.6987497286914959</v>
      </c>
      <c r="Q4227" s="3">
        <f t="shared" si="721"/>
        <v>95.717565150362333</v>
      </c>
      <c r="R4227" s="3">
        <f t="shared" si="726"/>
        <v>0</v>
      </c>
      <c r="S4227" s="3">
        <f t="shared" si="722"/>
        <v>0</v>
      </c>
      <c r="T4227" s="3">
        <f>(0.5*(1-COS(RADIANS(90-$X$3)))*(D4227+E4227)*'PV model'!$B$4)</f>
        <v>0</v>
      </c>
      <c r="U4227" s="3">
        <f t="shared" si="727"/>
        <v>0</v>
      </c>
      <c r="V4227" s="3">
        <f>('PV model'!$B$13*(U4227/1000)*(1-'PV model'!$B$14*((20+C4227)-25))*'PV model'!$B$10)/'PV model'!$B$12</f>
        <v>0</v>
      </c>
    </row>
    <row r="4228" spans="1:22" x14ac:dyDescent="0.2">
      <c r="A4228" s="10">
        <f t="shared" si="730"/>
        <v>176</v>
      </c>
      <c r="B4228" s="10">
        <f t="shared" si="728"/>
        <v>23</v>
      </c>
      <c r="C4228" s="23">
        <v>12</v>
      </c>
      <c r="D4228" s="24">
        <v>0</v>
      </c>
      <c r="E4228" s="24">
        <v>0</v>
      </c>
      <c r="F4228" s="48"/>
      <c r="G4228" s="48"/>
      <c r="H4228" s="1">
        <f t="shared" si="729"/>
        <v>23.416385536355918</v>
      </c>
      <c r="I4228" s="1">
        <f t="shared" si="723"/>
        <v>-2.3351369547166847</v>
      </c>
      <c r="J4228" s="4">
        <f>B4228+('PV model'!$B$3/15)+(I4228/60)</f>
        <v>22.684414384088054</v>
      </c>
      <c r="K4228" s="2">
        <f t="shared" si="724"/>
        <v>-160.26621576132081</v>
      </c>
      <c r="L4228" s="2">
        <f>DEGREES(ASIN((((COS(RADIANS('PV model'!$B$2))*COS(RADIANS(H4228))*COS(RADIANS(K4228)))+(SIN(RADIANS('PV model'!$B$2))*SIN(RADIANS(H4228)))))))</f>
        <v>-9.3065596498567746</v>
      </c>
      <c r="M4228" s="3">
        <f t="shared" si="720"/>
        <v>0</v>
      </c>
      <c r="N4228" s="2">
        <f t="shared" si="725"/>
        <v>-18.298920994855539</v>
      </c>
      <c r="O4228" s="2">
        <f>IF('PV model'!$B$2&gt;0, 180-N4228,IF('PV model'!$B$2&lt;0,0-N4228,N4228))</f>
        <v>198.29892099485554</v>
      </c>
      <c r="P4228" s="2">
        <f>ABS(O4228-'PV model'!$B$5)</f>
        <v>6.7010790051444644</v>
      </c>
      <c r="Q4228" s="3">
        <f t="shared" si="721"/>
        <v>99.306559649856766</v>
      </c>
      <c r="R4228" s="3">
        <f t="shared" si="726"/>
        <v>0</v>
      </c>
      <c r="S4228" s="3">
        <f t="shared" si="722"/>
        <v>0</v>
      </c>
      <c r="T4228" s="3">
        <f>(0.5*(1-COS(RADIANS(90-$X$3)))*(D4228+E4228)*'PV model'!$B$4)</f>
        <v>0</v>
      </c>
      <c r="U4228" s="3">
        <f t="shared" si="727"/>
        <v>0</v>
      </c>
      <c r="V4228" s="3">
        <f>('PV model'!$B$13*(U4228/1000)*(1-'PV model'!$B$14*((20+C4228)-25))*'PV model'!$B$10)/'PV model'!$B$12</f>
        <v>0</v>
      </c>
    </row>
    <row r="4229" spans="1:22" x14ac:dyDescent="0.2">
      <c r="A4229" s="10">
        <f t="shared" si="730"/>
        <v>176</v>
      </c>
      <c r="B4229" s="10">
        <f t="shared" si="728"/>
        <v>24</v>
      </c>
      <c r="C4229" s="23">
        <v>11.7</v>
      </c>
      <c r="D4229" s="24">
        <v>0</v>
      </c>
      <c r="E4229" s="24">
        <v>0</v>
      </c>
      <c r="F4229" s="48"/>
      <c r="G4229" s="48"/>
      <c r="H4229" s="1">
        <f t="shared" si="729"/>
        <v>23.416385536355918</v>
      </c>
      <c r="I4229" s="1">
        <f t="shared" si="723"/>
        <v>-2.3351369547166847</v>
      </c>
      <c r="J4229" s="4">
        <f>B4229+('PV model'!$B$3/15)+(I4229/60)</f>
        <v>23.684414384088054</v>
      </c>
      <c r="K4229" s="2">
        <f t="shared" si="724"/>
        <v>-175.26621576132081</v>
      </c>
      <c r="L4229" s="2">
        <f>DEGREES(ASIN((((COS(RADIANS('PV model'!$B$2))*COS(RADIANS(H4229))*COS(RADIANS(K4229)))+(SIN(RADIANS('PV model'!$B$2))*SIN(RADIANS(H4229)))))))</f>
        <v>-10.980119652003271</v>
      </c>
      <c r="M4229" s="3">
        <f t="shared" si="720"/>
        <v>0</v>
      </c>
      <c r="N4229" s="2">
        <f t="shared" si="725"/>
        <v>-4.4242831195468177</v>
      </c>
      <c r="O4229" s="2">
        <f>IF('PV model'!$B$2&gt;0, 180-N4229,IF('PV model'!$B$2&lt;0,0-N4229,N4229))</f>
        <v>184.42428311954683</v>
      </c>
      <c r="P4229" s="2">
        <f>ABS(O4229-'PV model'!$B$5)</f>
        <v>20.575716880453172</v>
      </c>
      <c r="Q4229" s="3">
        <f t="shared" si="721"/>
        <v>100.98011965200327</v>
      </c>
      <c r="R4229" s="3">
        <f t="shared" si="726"/>
        <v>0</v>
      </c>
      <c r="S4229" s="3">
        <f t="shared" si="722"/>
        <v>0</v>
      </c>
      <c r="T4229" s="3">
        <f>(0.5*(1-COS(RADIANS(90-$X$3)))*(D4229+E4229)*'PV model'!$B$4)</f>
        <v>0</v>
      </c>
      <c r="U4229" s="3">
        <f t="shared" si="727"/>
        <v>0</v>
      </c>
      <c r="V4229" s="3">
        <f>('PV model'!$B$13*(U4229/1000)*(1-'PV model'!$B$14*((20+C4229)-25))*'PV model'!$B$10)/'PV model'!$B$12</f>
        <v>0</v>
      </c>
    </row>
    <row r="4230" spans="1:22" x14ac:dyDescent="0.2">
      <c r="A4230" s="10">
        <f t="shared" si="730"/>
        <v>177</v>
      </c>
      <c r="B4230" s="10">
        <f t="shared" si="728"/>
        <v>1</v>
      </c>
      <c r="C4230" s="23">
        <v>11.7</v>
      </c>
      <c r="D4230" s="24">
        <v>0</v>
      </c>
      <c r="E4230" s="24">
        <v>0</v>
      </c>
      <c r="F4230" s="48"/>
      <c r="G4230" s="48"/>
      <c r="H4230" s="1">
        <f t="shared" si="729"/>
        <v>23.386929648031177</v>
      </c>
      <c r="I4230" s="1">
        <f t="shared" si="723"/>
        <v>-2.5401659536512362</v>
      </c>
      <c r="J4230" s="4">
        <f>B4230+('PV model'!$B$3/15)+(I4230/60)</f>
        <v>0.68099723410581281</v>
      </c>
      <c r="K4230" s="2">
        <f t="shared" si="724"/>
        <v>169.78504148841279</v>
      </c>
      <c r="L4230" s="2">
        <f>DEGREES(ASIN((((COS(RADIANS('PV model'!$B$2))*COS(RADIANS(H4230))*COS(RADIANS(K4230)))+(SIN(RADIANS('PV model'!$B$2))*SIN(RADIANS(H4230)))))))</f>
        <v>-10.632302272435469</v>
      </c>
      <c r="M4230" s="3">
        <f t="shared" ref="M4230:M4293" si="731">IF(L4230&gt;0, L4230, 0)</f>
        <v>0</v>
      </c>
      <c r="N4230" s="2">
        <f t="shared" si="725"/>
        <v>9.5329969992082795</v>
      </c>
      <c r="O4230" s="2">
        <f>IF('PV model'!$B$2&gt;0, 180-N4230,IF('PV model'!$B$2&lt;0,0-N4230,N4230))</f>
        <v>170.46700300079172</v>
      </c>
      <c r="P4230" s="2">
        <f>ABS(O4230-'PV model'!$B$5)</f>
        <v>34.532996999208279</v>
      </c>
      <c r="Q4230" s="3">
        <f t="shared" ref="Q4230:Q4293" si="732">DEGREES(ACOS((SIN(RADIANS(L4230))*COS(RADIANS(90-$X$3))+COS(RADIANS(L4230))*COS(RADIANS(P4230))*SIN(RADIANS(90-$X$3)))))</f>
        <v>100.63230227243547</v>
      </c>
      <c r="R4230" s="3">
        <f t="shared" si="726"/>
        <v>0</v>
      </c>
      <c r="S4230" s="3">
        <f t="shared" ref="S4230:S4293" si="733">IF($Z$3=TRUE, IF(E4230=0,0,E4230*(0.5*(1+COS(RADIANS(90-$X$3))*(1+(1-(E4230^2/(D4230+E4230)^2))*(SIN(RADIANS(0.5*$X$3))^3)))*(1+(1-(E4230^2/(D4230+E4230)^2))*(COS(RADIANS(Q4230))^2)*(SIN(RADIANS(90-L4230))^3)))), IF(E4230=0,0,E4230*(0.5*(1+COS(RADIANS(90-$X$3))))))</f>
        <v>0</v>
      </c>
      <c r="T4230" s="3">
        <f>(0.5*(1-COS(RADIANS(90-$X$3)))*(D4230+E4230)*'PV model'!$B$4)</f>
        <v>0</v>
      </c>
      <c r="U4230" s="3">
        <f t="shared" si="727"/>
        <v>0</v>
      </c>
      <c r="V4230" s="3">
        <f>('PV model'!$B$13*(U4230/1000)*(1-'PV model'!$B$14*((20+C4230)-25))*'PV model'!$B$10)/'PV model'!$B$12</f>
        <v>0</v>
      </c>
    </row>
    <row r="4231" spans="1:22" x14ac:dyDescent="0.2">
      <c r="A4231" s="10">
        <f t="shared" si="730"/>
        <v>177</v>
      </c>
      <c r="B4231" s="10">
        <f t="shared" si="728"/>
        <v>2</v>
      </c>
      <c r="C4231" s="23">
        <v>11</v>
      </c>
      <c r="D4231" s="24">
        <v>0</v>
      </c>
      <c r="E4231" s="24">
        <v>0</v>
      </c>
      <c r="F4231" s="48"/>
      <c r="G4231" s="48"/>
      <c r="H4231" s="1">
        <f t="shared" si="729"/>
        <v>23.386929648031177</v>
      </c>
      <c r="I4231" s="1">
        <f t="shared" ref="I4231:I4294" si="734">9.87*SIN(RADIANS(1.978*A4231-160.22))-7.53*COS(RADIANS(0.989*A4231-80.11))-1.5*SIN((RADIANS(0.989*A4231-80.11)))</f>
        <v>-2.5401659536512362</v>
      </c>
      <c r="J4231" s="4">
        <f>B4231+('PV model'!$B$3/15)+(I4231/60)</f>
        <v>1.6809972341058128</v>
      </c>
      <c r="K4231" s="2">
        <f t="shared" ref="K4231:K4294" si="735">15*(12-J4231)</f>
        <v>154.78504148841279</v>
      </c>
      <c r="L4231" s="2">
        <f>DEGREES(ASIN((((COS(RADIANS('PV model'!$B$2))*COS(RADIANS(H4231))*COS(RADIANS(K4231)))+(SIN(RADIANS('PV model'!$B$2))*SIN(RADIANS(H4231)))))))</f>
        <v>-8.2336460781086007</v>
      </c>
      <c r="M4231" s="3">
        <f t="shared" si="731"/>
        <v>0</v>
      </c>
      <c r="N4231" s="2">
        <f t="shared" ref="N4231:N4294" si="736">DEGREES(ASIN((COS(RADIANS(H4231))*SIN(RADIANS(K4231)))/COS(RADIANS(L4231))))</f>
        <v>23.271508723433584</v>
      </c>
      <c r="O4231" s="2">
        <f>IF('PV model'!$B$2&gt;0, 180-N4231,IF('PV model'!$B$2&lt;0,0-N4231,N4231))</f>
        <v>156.72849127656642</v>
      </c>
      <c r="P4231" s="2">
        <f>ABS(O4231-'PV model'!$B$5)</f>
        <v>48.271508723433584</v>
      </c>
      <c r="Q4231" s="3">
        <f t="shared" si="732"/>
        <v>98.233646078108606</v>
      </c>
      <c r="R4231" s="3">
        <f t="shared" ref="R4231:R4294" si="737">IF(D4231=0,0,D4231*COS(RADIANS(Q4231))/SIN(RADIANS(L4231)))</f>
        <v>0</v>
      </c>
      <c r="S4231" s="3">
        <f t="shared" si="733"/>
        <v>0</v>
      </c>
      <c r="T4231" s="3">
        <f>(0.5*(1-COS(RADIANS(90-$X$3)))*(D4231+E4231)*'PV model'!$B$4)</f>
        <v>0</v>
      </c>
      <c r="U4231" s="3">
        <f t="shared" ref="U4231:U4294" si="738">R4231+S4231+T4231</f>
        <v>0</v>
      </c>
      <c r="V4231" s="3">
        <f>('PV model'!$B$13*(U4231/1000)*(1-'PV model'!$B$14*((20+C4231)-25))*'PV model'!$B$10)/'PV model'!$B$12</f>
        <v>0</v>
      </c>
    </row>
    <row r="4232" spans="1:22" x14ac:dyDescent="0.2">
      <c r="A4232" s="10">
        <f t="shared" si="730"/>
        <v>177</v>
      </c>
      <c r="B4232" s="10">
        <f t="shared" ref="B4232:B4295" si="739">IF(B4231&lt;24,B4231+1,1)</f>
        <v>3</v>
      </c>
      <c r="C4232" s="23">
        <v>10.7</v>
      </c>
      <c r="D4232" s="24">
        <v>0</v>
      </c>
      <c r="E4232" s="24">
        <v>0</v>
      </c>
      <c r="F4232" s="48"/>
      <c r="G4232" s="48"/>
      <c r="H4232" s="1">
        <f t="shared" ref="H4232:H4295" si="740">(23.465*SIN(RADIANS(280.1+0.9863*A4232)))</f>
        <v>23.386929648031177</v>
      </c>
      <c r="I4232" s="1">
        <f t="shared" si="734"/>
        <v>-2.5401659536512362</v>
      </c>
      <c r="J4232" s="4">
        <f>B4232+('PV model'!$B$3/15)+(I4232/60)</f>
        <v>2.6809972341058126</v>
      </c>
      <c r="K4232" s="2">
        <f t="shared" si="735"/>
        <v>139.78504148841279</v>
      </c>
      <c r="L4232" s="2">
        <f>DEGREES(ASIN((((COS(RADIANS('PV model'!$B$2))*COS(RADIANS(H4232))*COS(RADIANS(K4232)))+(SIN(RADIANS('PV model'!$B$2))*SIN(RADIANS(H4232)))))))</f>
        <v>-4.006065045670586</v>
      </c>
      <c r="M4232" s="3">
        <f t="shared" si="731"/>
        <v>0</v>
      </c>
      <c r="N4232" s="2">
        <f t="shared" si="736"/>
        <v>36.445988761291673</v>
      </c>
      <c r="O4232" s="2">
        <f>IF('PV model'!$B$2&gt;0, 180-N4232,IF('PV model'!$B$2&lt;0,0-N4232,N4232))</f>
        <v>143.55401123870831</v>
      </c>
      <c r="P4232" s="2">
        <f>ABS(O4232-'PV model'!$B$5)</f>
        <v>61.445988761291687</v>
      </c>
      <c r="Q4232" s="3">
        <f t="shared" si="732"/>
        <v>94.006065045670582</v>
      </c>
      <c r="R4232" s="3">
        <f t="shared" si="737"/>
        <v>0</v>
      </c>
      <c r="S4232" s="3">
        <f t="shared" si="733"/>
        <v>0</v>
      </c>
      <c r="T4232" s="3">
        <f>(0.5*(1-COS(RADIANS(90-$X$3)))*(D4232+E4232)*'PV model'!$B$4)</f>
        <v>0</v>
      </c>
      <c r="U4232" s="3">
        <f t="shared" si="738"/>
        <v>0</v>
      </c>
      <c r="V4232" s="3">
        <f>('PV model'!$B$13*(U4232/1000)*(1-'PV model'!$B$14*((20+C4232)-25))*'PV model'!$B$10)/'PV model'!$B$12</f>
        <v>0</v>
      </c>
    </row>
    <row r="4233" spans="1:22" x14ac:dyDescent="0.2">
      <c r="A4233" s="10">
        <f t="shared" si="730"/>
        <v>177</v>
      </c>
      <c r="B4233" s="10">
        <f t="shared" si="739"/>
        <v>4</v>
      </c>
      <c r="C4233" s="23">
        <v>10.8</v>
      </c>
      <c r="D4233" s="24">
        <v>0</v>
      </c>
      <c r="E4233" s="24">
        <v>0</v>
      </c>
      <c r="F4233" s="48"/>
      <c r="G4233" s="48"/>
      <c r="H4233" s="1">
        <f t="shared" si="740"/>
        <v>23.386929648031177</v>
      </c>
      <c r="I4233" s="1">
        <f t="shared" si="734"/>
        <v>-2.5401659536512362</v>
      </c>
      <c r="J4233" s="4">
        <f>B4233+('PV model'!$B$3/15)+(I4233/60)</f>
        <v>3.6809972341058126</v>
      </c>
      <c r="K4233" s="2">
        <f t="shared" si="735"/>
        <v>124.7850414884128</v>
      </c>
      <c r="L4233" s="2">
        <f>DEGREES(ASIN((((COS(RADIANS('PV model'!$B$2))*COS(RADIANS(H4233))*COS(RADIANS(K4233)))+(SIN(RADIANS('PV model'!$B$2))*SIN(RADIANS(H4233)))))))</f>
        <v>1.7500954074238448</v>
      </c>
      <c r="M4233" s="3">
        <f t="shared" si="731"/>
        <v>1.7500954074238448</v>
      </c>
      <c r="N4233" s="2">
        <f t="shared" si="736"/>
        <v>48.953456085198667</v>
      </c>
      <c r="O4233" s="2">
        <f>IF('PV model'!$B$2&gt;0, 180-N4233,IF('PV model'!$B$2&lt;0,0-N4233,N4233))</f>
        <v>131.04654391480133</v>
      </c>
      <c r="P4233" s="2">
        <f>ABS(O4233-'PV model'!$B$5)</f>
        <v>73.953456085198667</v>
      </c>
      <c r="Q4233" s="3">
        <f t="shared" si="732"/>
        <v>88.249904592576144</v>
      </c>
      <c r="R4233" s="3">
        <f t="shared" si="737"/>
        <v>0</v>
      </c>
      <c r="S4233" s="3">
        <f t="shared" si="733"/>
        <v>0</v>
      </c>
      <c r="T4233" s="3">
        <f>(0.5*(1-COS(RADIANS(90-$X$3)))*(D4233+E4233)*'PV model'!$B$4)</f>
        <v>0</v>
      </c>
      <c r="U4233" s="3">
        <f t="shared" si="738"/>
        <v>0</v>
      </c>
      <c r="V4233" s="3">
        <f>('PV model'!$B$13*(U4233/1000)*(1-'PV model'!$B$14*((20+C4233)-25))*'PV model'!$B$10)/'PV model'!$B$12</f>
        <v>0</v>
      </c>
    </row>
    <row r="4234" spans="1:22" x14ac:dyDescent="0.2">
      <c r="A4234" s="10">
        <f t="shared" si="730"/>
        <v>177</v>
      </c>
      <c r="B4234" s="10">
        <f t="shared" si="739"/>
        <v>5</v>
      </c>
      <c r="C4234" s="23">
        <v>10.8</v>
      </c>
      <c r="D4234" s="24">
        <v>0</v>
      </c>
      <c r="E4234" s="24">
        <v>17.64</v>
      </c>
      <c r="F4234" s="48"/>
      <c r="G4234" s="48"/>
      <c r="H4234" s="1">
        <f t="shared" si="740"/>
        <v>23.386929648031177</v>
      </c>
      <c r="I4234" s="1">
        <f t="shared" si="734"/>
        <v>-2.5401659536512362</v>
      </c>
      <c r="J4234" s="4">
        <f>B4234+('PV model'!$B$3/15)+(I4234/60)</f>
        <v>4.6809972341058126</v>
      </c>
      <c r="K4234" s="2">
        <f t="shared" si="735"/>
        <v>109.78504148841282</v>
      </c>
      <c r="L4234" s="2">
        <f>DEGREES(ASIN((((COS(RADIANS('PV model'!$B$2))*COS(RADIANS(H4234))*COS(RADIANS(K4234)))+(SIN(RADIANS('PV model'!$B$2))*SIN(RADIANS(H4234)))))))</f>
        <v>8.6938291472310407</v>
      </c>
      <c r="M4234" s="3">
        <f t="shared" si="731"/>
        <v>8.6938291472310407</v>
      </c>
      <c r="N4234" s="2">
        <f t="shared" si="736"/>
        <v>60.891814255724448</v>
      </c>
      <c r="O4234" s="2">
        <f>IF('PV model'!$B$2&gt;0, 180-N4234,IF('PV model'!$B$2&lt;0,0-N4234,N4234))</f>
        <v>119.10818574427554</v>
      </c>
      <c r="P4234" s="2">
        <f>ABS(O4234-'PV model'!$B$5)</f>
        <v>85.891814255724455</v>
      </c>
      <c r="Q4234" s="3">
        <f t="shared" si="732"/>
        <v>81.306170852768958</v>
      </c>
      <c r="R4234" s="3">
        <f t="shared" si="737"/>
        <v>0</v>
      </c>
      <c r="S4234" s="3">
        <f t="shared" si="733"/>
        <v>17.64</v>
      </c>
      <c r="T4234" s="3">
        <f>(0.5*(1-COS(RADIANS(90-$X$3)))*(D4234+E4234)*'PV model'!$B$4)</f>
        <v>0</v>
      </c>
      <c r="U4234" s="3">
        <f t="shared" si="738"/>
        <v>17.64</v>
      </c>
      <c r="V4234" s="3">
        <f>('PV model'!$B$13*(U4234/1000)*(1-'PV model'!$B$14*((20+C4234)-25))*'PV model'!$B$10)/'PV model'!$B$12</f>
        <v>1.7223859699199999</v>
      </c>
    </row>
    <row r="4235" spans="1:22" x14ac:dyDescent="0.2">
      <c r="A4235" s="10">
        <f t="shared" si="730"/>
        <v>177</v>
      </c>
      <c r="B4235" s="10">
        <f t="shared" si="739"/>
        <v>6</v>
      </c>
      <c r="C4235" s="23">
        <v>11.4</v>
      </c>
      <c r="D4235" s="24">
        <v>49.387799999999999</v>
      </c>
      <c r="E4235" s="24">
        <v>69.677999999999997</v>
      </c>
      <c r="F4235" s="48"/>
      <c r="G4235" s="48"/>
      <c r="H4235" s="1">
        <f t="shared" si="740"/>
        <v>23.386929648031177</v>
      </c>
      <c r="I4235" s="1">
        <f t="shared" si="734"/>
        <v>-2.5401659536512362</v>
      </c>
      <c r="J4235" s="4">
        <f>B4235+('PV model'!$B$3/15)+(I4235/60)</f>
        <v>5.6809972341058126</v>
      </c>
      <c r="K4235" s="2">
        <f t="shared" si="735"/>
        <v>94.785041488412816</v>
      </c>
      <c r="L4235" s="2">
        <f>DEGREES(ASIN((((COS(RADIANS('PV model'!$B$2))*COS(RADIANS(H4235))*COS(RADIANS(K4235)))+(SIN(RADIANS('PV model'!$B$2))*SIN(RADIANS(H4235)))))))</f>
        <v>16.484790498936061</v>
      </c>
      <c r="M4235" s="3">
        <f t="shared" si="731"/>
        <v>16.484790498936061</v>
      </c>
      <c r="N4235" s="2">
        <f t="shared" si="736"/>
        <v>72.526188823798293</v>
      </c>
      <c r="O4235" s="2">
        <f>IF('PV model'!$B$2&gt;0, 180-N4235,IF('PV model'!$B$2&lt;0,0-N4235,N4235))</f>
        <v>107.47381117620171</v>
      </c>
      <c r="P4235" s="2">
        <f>ABS(O4235-'PV model'!$B$5)</f>
        <v>97.526188823798293</v>
      </c>
      <c r="Q4235" s="3">
        <f t="shared" si="732"/>
        <v>73.515209501063936</v>
      </c>
      <c r="R4235" s="3">
        <f t="shared" si="737"/>
        <v>49.387799999999999</v>
      </c>
      <c r="S4235" s="3">
        <f t="shared" si="733"/>
        <v>81.407825268339749</v>
      </c>
      <c r="T4235" s="3">
        <f>(0.5*(1-COS(RADIANS(90-$X$3)))*(D4235+E4235)*'PV model'!$B$4)</f>
        <v>0</v>
      </c>
      <c r="U4235" s="3">
        <f t="shared" si="738"/>
        <v>130.79562526833973</v>
      </c>
      <c r="V4235" s="3">
        <f>('PV model'!$B$13*(U4235/1000)*(1-'PV model'!$B$14*((20+C4235)-25))*'PV model'!$B$10)/'PV model'!$B$12</f>
        <v>12.739627835856565</v>
      </c>
    </row>
    <row r="4236" spans="1:22" x14ac:dyDescent="0.2">
      <c r="A4236" s="10">
        <f t="shared" si="730"/>
        <v>177</v>
      </c>
      <c r="B4236" s="10">
        <f t="shared" si="739"/>
        <v>7</v>
      </c>
      <c r="C4236" s="23">
        <v>11.6</v>
      </c>
      <c r="D4236" s="24">
        <v>8.9795999999999996</v>
      </c>
      <c r="E4236" s="24">
        <v>121.71599999999999</v>
      </c>
      <c r="F4236" s="48"/>
      <c r="G4236" s="48"/>
      <c r="H4236" s="1">
        <f t="shared" si="740"/>
        <v>23.386929648031177</v>
      </c>
      <c r="I4236" s="1">
        <f t="shared" si="734"/>
        <v>-2.5401659536512362</v>
      </c>
      <c r="J4236" s="4">
        <f>B4236+('PV model'!$B$3/15)+(I4236/60)</f>
        <v>6.6809972341058126</v>
      </c>
      <c r="K4236" s="2">
        <f t="shared" si="735"/>
        <v>79.785041488412816</v>
      </c>
      <c r="L4236" s="2">
        <f>DEGREES(ASIN((((COS(RADIANS('PV model'!$B$2))*COS(RADIANS(H4236))*COS(RADIANS(K4236)))+(SIN(RADIANS('PV model'!$B$2))*SIN(RADIANS(H4236)))))))</f>
        <v>24.791829511344147</v>
      </c>
      <c r="M4236" s="3">
        <f t="shared" si="731"/>
        <v>24.791829511344147</v>
      </c>
      <c r="N4236" s="2">
        <f t="shared" si="736"/>
        <v>84.267179973446716</v>
      </c>
      <c r="O4236" s="2">
        <f>IF('PV model'!$B$2&gt;0, 180-N4236,IF('PV model'!$B$2&lt;0,0-N4236,N4236))</f>
        <v>95.732820026553284</v>
      </c>
      <c r="P4236" s="2">
        <f>ABS(O4236-'PV model'!$B$5)</f>
        <v>109.26717997344672</v>
      </c>
      <c r="Q4236" s="3">
        <f t="shared" si="732"/>
        <v>65.208170488655853</v>
      </c>
      <c r="R4236" s="3">
        <f t="shared" si="737"/>
        <v>8.9795999999999978</v>
      </c>
      <c r="S4236" s="3">
        <f t="shared" si="733"/>
        <v>126.74568605114942</v>
      </c>
      <c r="T4236" s="3">
        <f>(0.5*(1-COS(RADIANS(90-$X$3)))*(D4236+E4236)*'PV model'!$B$4)</f>
        <v>0</v>
      </c>
      <c r="U4236" s="3">
        <f t="shared" si="738"/>
        <v>135.72528605114942</v>
      </c>
      <c r="V4236" s="3">
        <f>('PV model'!$B$13*(U4236/1000)*(1-'PV model'!$B$14*((20+C4236)-25))*'PV model'!$B$10)/'PV model'!$B$12</f>
        <v>13.20892816439993</v>
      </c>
    </row>
    <row r="4237" spans="1:22" x14ac:dyDescent="0.2">
      <c r="A4237" s="10">
        <f t="shared" si="730"/>
        <v>177</v>
      </c>
      <c r="B4237" s="10">
        <f t="shared" si="739"/>
        <v>8</v>
      </c>
      <c r="C4237" s="23">
        <v>12</v>
      </c>
      <c r="D4237" s="24">
        <v>0</v>
      </c>
      <c r="E4237" s="24">
        <v>104.958</v>
      </c>
      <c r="F4237" s="48"/>
      <c r="G4237" s="48"/>
      <c r="H4237" s="1">
        <f t="shared" si="740"/>
        <v>23.386929648031177</v>
      </c>
      <c r="I4237" s="1">
        <f t="shared" si="734"/>
        <v>-2.5401659536512362</v>
      </c>
      <c r="J4237" s="4">
        <f>B4237+('PV model'!$B$3/15)+(I4237/60)</f>
        <v>7.6809972341058126</v>
      </c>
      <c r="K4237" s="2">
        <f t="shared" si="735"/>
        <v>64.785041488412816</v>
      </c>
      <c r="L4237" s="2">
        <f>DEGREES(ASIN((((COS(RADIANS('PV model'!$B$2))*COS(RADIANS(H4237))*COS(RADIANS(K4237)))+(SIN(RADIANS('PV model'!$B$2))*SIN(RADIANS(H4237)))))))</f>
        <v>33.271122426476289</v>
      </c>
      <c r="M4237" s="3">
        <f t="shared" si="731"/>
        <v>33.271122426476289</v>
      </c>
      <c r="N4237" s="2">
        <f t="shared" si="736"/>
        <v>83.308847467575774</v>
      </c>
      <c r="O4237" s="2">
        <f>IF('PV model'!$B$2&gt;0, 180-N4237,IF('PV model'!$B$2&lt;0,0-N4237,N4237))</f>
        <v>96.691152532424226</v>
      </c>
      <c r="P4237" s="2">
        <f>ABS(O4237-'PV model'!$B$5)</f>
        <v>108.30884746757577</v>
      </c>
      <c r="Q4237" s="3">
        <f t="shared" si="732"/>
        <v>56.728877573523711</v>
      </c>
      <c r="R4237" s="3">
        <f t="shared" si="737"/>
        <v>0</v>
      </c>
      <c r="S4237" s="3">
        <f t="shared" si="733"/>
        <v>104.958</v>
      </c>
      <c r="T4237" s="3">
        <f>(0.5*(1-COS(RADIANS(90-$X$3)))*(D4237+E4237)*'PV model'!$B$4)</f>
        <v>0</v>
      </c>
      <c r="U4237" s="3">
        <f t="shared" si="738"/>
        <v>104.958</v>
      </c>
      <c r="V4237" s="3">
        <f>('PV model'!$B$13*(U4237/1000)*(1-'PV model'!$B$14*((20+C4237)-25))*'PV model'!$B$10)/'PV model'!$B$12</f>
        <v>10.197836832959998</v>
      </c>
    </row>
    <row r="4238" spans="1:22" x14ac:dyDescent="0.2">
      <c r="A4238" s="10">
        <f t="shared" si="730"/>
        <v>177</v>
      </c>
      <c r="B4238" s="10">
        <f t="shared" si="739"/>
        <v>9</v>
      </c>
      <c r="C4238" s="23">
        <v>13</v>
      </c>
      <c r="D4238" s="24">
        <v>0</v>
      </c>
      <c r="E4238" s="24">
        <v>142.88399999999999</v>
      </c>
      <c r="F4238" s="48"/>
      <c r="G4238" s="48"/>
      <c r="H4238" s="1">
        <f t="shared" si="740"/>
        <v>23.386929648031177</v>
      </c>
      <c r="I4238" s="1">
        <f t="shared" si="734"/>
        <v>-2.5401659536512362</v>
      </c>
      <c r="J4238" s="4">
        <f>B4238+('PV model'!$B$3/15)+(I4238/60)</f>
        <v>8.6809972341058117</v>
      </c>
      <c r="K4238" s="2">
        <f t="shared" si="735"/>
        <v>49.785041488412823</v>
      </c>
      <c r="L4238" s="2">
        <f>DEGREES(ASIN((((COS(RADIANS('PV model'!$B$2))*COS(RADIANS(H4238))*COS(RADIANS(K4238)))+(SIN(RADIANS('PV model'!$B$2))*SIN(RADIANS(H4238)))))))</f>
        <v>41.512793831122053</v>
      </c>
      <c r="M4238" s="3">
        <f t="shared" si="731"/>
        <v>41.512793831122053</v>
      </c>
      <c r="N4238" s="2">
        <f t="shared" si="736"/>
        <v>69.391997931169882</v>
      </c>
      <c r="O4238" s="2">
        <f>IF('PV model'!$B$2&gt;0, 180-N4238,IF('PV model'!$B$2&lt;0,0-N4238,N4238))</f>
        <v>110.60800206883012</v>
      </c>
      <c r="P4238" s="2">
        <f>ABS(O4238-'PV model'!$B$5)</f>
        <v>94.391997931169882</v>
      </c>
      <c r="Q4238" s="3">
        <f t="shared" si="732"/>
        <v>48.487206168877947</v>
      </c>
      <c r="R4238" s="3">
        <f t="shared" si="737"/>
        <v>0</v>
      </c>
      <c r="S4238" s="3">
        <f t="shared" si="733"/>
        <v>142.88399999999999</v>
      </c>
      <c r="T4238" s="3">
        <f>(0.5*(1-COS(RADIANS(90-$X$3)))*(D4238+E4238)*'PV model'!$B$4)</f>
        <v>0</v>
      </c>
      <c r="U4238" s="3">
        <f t="shared" si="738"/>
        <v>142.88399999999999</v>
      </c>
      <c r="V4238" s="3">
        <f>('PV model'!$B$13*(U4238/1000)*(1-'PV model'!$B$14*((20+C4238)-25))*'PV model'!$B$10)/'PV model'!$B$12</f>
        <v>13.825638731519998</v>
      </c>
    </row>
    <row r="4239" spans="1:22" x14ac:dyDescent="0.2">
      <c r="A4239" s="10">
        <f t="shared" si="730"/>
        <v>177</v>
      </c>
      <c r="B4239" s="10">
        <f t="shared" si="739"/>
        <v>10</v>
      </c>
      <c r="C4239" s="23">
        <v>12.9</v>
      </c>
      <c r="D4239" s="24">
        <v>114.48990000000001</v>
      </c>
      <c r="E4239" s="24">
        <v>270.774</v>
      </c>
      <c r="F4239" s="48"/>
      <c r="G4239" s="48"/>
      <c r="H4239" s="1">
        <f t="shared" si="740"/>
        <v>23.386929648031177</v>
      </c>
      <c r="I4239" s="1">
        <f t="shared" si="734"/>
        <v>-2.5401659536512362</v>
      </c>
      <c r="J4239" s="4">
        <f>B4239+('PV model'!$B$3/15)+(I4239/60)</f>
        <v>9.6809972341058117</v>
      </c>
      <c r="K4239" s="2">
        <f t="shared" si="735"/>
        <v>34.785041488412823</v>
      </c>
      <c r="L4239" s="2">
        <f>DEGREES(ASIN((((COS(RADIANS('PV model'!$B$2))*COS(RADIANS(H4239))*COS(RADIANS(K4239)))+(SIN(RADIANS('PV model'!$B$2))*SIN(RADIANS(H4239)))))))</f>
        <v>48.946650571724483</v>
      </c>
      <c r="M4239" s="3">
        <f t="shared" si="731"/>
        <v>48.946650571724483</v>
      </c>
      <c r="N4239" s="2">
        <f t="shared" si="736"/>
        <v>52.872172099625622</v>
      </c>
      <c r="O4239" s="2">
        <f>IF('PV model'!$B$2&gt;0, 180-N4239,IF('PV model'!$B$2&lt;0,0-N4239,N4239))</f>
        <v>127.12782790037437</v>
      </c>
      <c r="P4239" s="2">
        <f>ABS(O4239-'PV model'!$B$5)</f>
        <v>77.872172099625629</v>
      </c>
      <c r="Q4239" s="3">
        <f t="shared" si="732"/>
        <v>41.053349428275517</v>
      </c>
      <c r="R4239" s="3">
        <f t="shared" si="737"/>
        <v>114.48990000000001</v>
      </c>
      <c r="S4239" s="3">
        <f t="shared" si="733"/>
        <v>319.04384660162879</v>
      </c>
      <c r="T4239" s="3">
        <f>(0.5*(1-COS(RADIANS(90-$X$3)))*(D4239+E4239)*'PV model'!$B$4)</f>
        <v>0</v>
      </c>
      <c r="U4239" s="3">
        <f t="shared" si="738"/>
        <v>433.53374660162876</v>
      </c>
      <c r="V4239" s="3">
        <f>('PV model'!$B$13*(U4239/1000)*(1-'PV model'!$B$14*((20+C4239)-25))*'PV model'!$B$10)/'PV model'!$B$12</f>
        <v>41.96661465769337</v>
      </c>
    </row>
    <row r="4240" spans="1:22" x14ac:dyDescent="0.2">
      <c r="A4240" s="10">
        <f t="shared" si="730"/>
        <v>177</v>
      </c>
      <c r="B4240" s="10">
        <f t="shared" si="739"/>
        <v>11</v>
      </c>
      <c r="C4240" s="23">
        <v>13.4</v>
      </c>
      <c r="D4240" s="24">
        <v>74.081699999999998</v>
      </c>
      <c r="E4240" s="24">
        <v>336.04199999999997</v>
      </c>
      <c r="F4240" s="48"/>
      <c r="G4240" s="48"/>
      <c r="H4240" s="1">
        <f t="shared" si="740"/>
        <v>23.386929648031177</v>
      </c>
      <c r="I4240" s="1">
        <f t="shared" si="734"/>
        <v>-2.5401659536512362</v>
      </c>
      <c r="J4240" s="4">
        <f>B4240+('PV model'!$B$3/15)+(I4240/60)</f>
        <v>10.680997234105812</v>
      </c>
      <c r="K4240" s="2">
        <f t="shared" si="735"/>
        <v>19.785041488412823</v>
      </c>
      <c r="L4240" s="2">
        <f>DEGREES(ASIN((((COS(RADIANS('PV model'!$B$2))*COS(RADIANS(H4240))*COS(RADIANS(K4240)))+(SIN(RADIANS('PV model'!$B$2))*SIN(RADIANS(H4240)))))))</f>
        <v>54.717309559843329</v>
      </c>
      <c r="M4240" s="3">
        <f t="shared" si="731"/>
        <v>54.717309559843329</v>
      </c>
      <c r="N4240" s="2">
        <f t="shared" si="736"/>
        <v>32.539211552856329</v>
      </c>
      <c r="O4240" s="2">
        <f>IF('PV model'!$B$2&gt;0, 180-N4240,IF('PV model'!$B$2&lt;0,0-N4240,N4240))</f>
        <v>147.46078844714367</v>
      </c>
      <c r="P4240" s="2">
        <f>ABS(O4240-'PV model'!$B$5)</f>
        <v>57.539211552856329</v>
      </c>
      <c r="Q4240" s="3">
        <f t="shared" si="732"/>
        <v>35.282690440156671</v>
      </c>
      <c r="R4240" s="3">
        <f t="shared" si="737"/>
        <v>74.081699999999998</v>
      </c>
      <c r="S4240" s="3">
        <f t="shared" si="733"/>
        <v>370.57009849439413</v>
      </c>
      <c r="T4240" s="3">
        <f>(0.5*(1-COS(RADIANS(90-$X$3)))*(D4240+E4240)*'PV model'!$B$4)</f>
        <v>0</v>
      </c>
      <c r="U4240" s="3">
        <f t="shared" si="738"/>
        <v>444.65179849439414</v>
      </c>
      <c r="V4240" s="3">
        <f>('PV model'!$B$13*(U4240/1000)*(1-'PV model'!$B$14*((20+C4240)-25))*'PV model'!$B$10)/'PV model'!$B$12</f>
        <v>42.953961346575646</v>
      </c>
    </row>
    <row r="4241" spans="1:22" x14ac:dyDescent="0.2">
      <c r="A4241" s="10">
        <f t="shared" si="730"/>
        <v>177</v>
      </c>
      <c r="B4241" s="10">
        <f t="shared" si="739"/>
        <v>12</v>
      </c>
      <c r="C4241" s="23">
        <v>13.1</v>
      </c>
      <c r="D4241" s="24">
        <v>75.204150000000013</v>
      </c>
      <c r="E4241" s="24">
        <v>362.50200000000001</v>
      </c>
      <c r="F4241" s="48"/>
      <c r="G4241" s="48"/>
      <c r="H4241" s="1">
        <f t="shared" si="740"/>
        <v>23.386929648031177</v>
      </c>
      <c r="I4241" s="1">
        <f t="shared" si="734"/>
        <v>-2.5401659536512362</v>
      </c>
      <c r="J4241" s="4">
        <f>B4241+('PV model'!$B$3/15)+(I4241/60)</f>
        <v>11.680997234105812</v>
      </c>
      <c r="K4241" s="2">
        <f t="shared" si="735"/>
        <v>4.7850414884128245</v>
      </c>
      <c r="L4241" s="2">
        <f>DEGREES(ASIN((((COS(RADIANS('PV model'!$B$2))*COS(RADIANS(H4241))*COS(RADIANS(K4241)))+(SIN(RADIANS('PV model'!$B$2))*SIN(RADIANS(H4241)))))))</f>
        <v>57.692164230435239</v>
      </c>
      <c r="M4241" s="3">
        <f t="shared" si="731"/>
        <v>57.692164230435239</v>
      </c>
      <c r="N4241" s="2">
        <f t="shared" si="736"/>
        <v>8.2361687002222386</v>
      </c>
      <c r="O4241" s="2">
        <f>IF('PV model'!$B$2&gt;0, 180-N4241,IF('PV model'!$B$2&lt;0,0-N4241,N4241))</f>
        <v>171.76383129977776</v>
      </c>
      <c r="P4241" s="2">
        <f>ABS(O4241-'PV model'!$B$5)</f>
        <v>33.236168700222237</v>
      </c>
      <c r="Q4241" s="3">
        <f t="shared" si="732"/>
        <v>32.307835769564761</v>
      </c>
      <c r="R4241" s="3">
        <f t="shared" si="737"/>
        <v>75.204150000000013</v>
      </c>
      <c r="S4241" s="3">
        <f t="shared" si="733"/>
        <v>395.73851703849573</v>
      </c>
      <c r="T4241" s="3">
        <f>(0.5*(1-COS(RADIANS(90-$X$3)))*(D4241+E4241)*'PV model'!$B$4)</f>
        <v>0</v>
      </c>
      <c r="U4241" s="3">
        <f t="shared" si="738"/>
        <v>470.94266703849576</v>
      </c>
      <c r="V4241" s="3">
        <f>('PV model'!$B$13*(U4241/1000)*(1-'PV model'!$B$14*((20+C4241)-25))*'PV model'!$B$10)/'PV model'!$B$12</f>
        <v>45.550185097659792</v>
      </c>
    </row>
    <row r="4242" spans="1:22" x14ac:dyDescent="0.2">
      <c r="A4242" s="10">
        <f t="shared" si="730"/>
        <v>177</v>
      </c>
      <c r="B4242" s="10">
        <f t="shared" si="739"/>
        <v>13</v>
      </c>
      <c r="C4242" s="23">
        <v>14.1</v>
      </c>
      <c r="D4242" s="24">
        <v>75.204150000000013</v>
      </c>
      <c r="E4242" s="24">
        <v>370.44</v>
      </c>
      <c r="F4242" s="48"/>
      <c r="G4242" s="48"/>
      <c r="H4242" s="1">
        <f t="shared" si="740"/>
        <v>23.386929648031177</v>
      </c>
      <c r="I4242" s="1">
        <f t="shared" si="734"/>
        <v>-2.5401659536512362</v>
      </c>
      <c r="J4242" s="4">
        <f>B4242+('PV model'!$B$3/15)+(I4242/60)</f>
        <v>12.680997234105812</v>
      </c>
      <c r="K4242" s="2">
        <f t="shared" si="735"/>
        <v>-10.214958511587175</v>
      </c>
      <c r="L4242" s="2">
        <f>DEGREES(ASIN((((COS(RADIANS('PV model'!$B$2))*COS(RADIANS(H4242))*COS(RADIANS(K4242)))+(SIN(RADIANS('PV model'!$B$2))*SIN(RADIANS(H4242)))))))</f>
        <v>57.009445526605056</v>
      </c>
      <c r="M4242" s="3">
        <f t="shared" si="731"/>
        <v>57.009445526605056</v>
      </c>
      <c r="N4242" s="2">
        <f t="shared" si="736"/>
        <v>-17.393854817272445</v>
      </c>
      <c r="O4242" s="2">
        <f>IF('PV model'!$B$2&gt;0, 180-N4242,IF('PV model'!$B$2&lt;0,0-N4242,N4242))</f>
        <v>197.39385481727246</v>
      </c>
      <c r="P4242" s="2">
        <f>ABS(O4242-'PV model'!$B$5)</f>
        <v>7.6061451827275448</v>
      </c>
      <c r="Q4242" s="3">
        <f t="shared" si="732"/>
        <v>32.990554473394937</v>
      </c>
      <c r="R4242" s="3">
        <f t="shared" si="737"/>
        <v>75.204150000000013</v>
      </c>
      <c r="S4242" s="3">
        <f t="shared" si="733"/>
        <v>404.38850065992546</v>
      </c>
      <c r="T4242" s="3">
        <f>(0.5*(1-COS(RADIANS(90-$X$3)))*(D4242+E4242)*'PV model'!$B$4)</f>
        <v>0</v>
      </c>
      <c r="U4242" s="3">
        <f t="shared" si="738"/>
        <v>479.59265065992548</v>
      </c>
      <c r="V4242" s="3">
        <f>('PV model'!$B$13*(U4242/1000)*(1-'PV model'!$B$14*((20+C4242)-25))*'PV model'!$B$10)/'PV model'!$B$12</f>
        <v>46.195062398463378</v>
      </c>
    </row>
    <row r="4243" spans="1:22" x14ac:dyDescent="0.2">
      <c r="A4243" s="10">
        <f t="shared" si="730"/>
        <v>177</v>
      </c>
      <c r="B4243" s="10">
        <f t="shared" si="739"/>
        <v>14</v>
      </c>
      <c r="C4243" s="23">
        <v>14.6</v>
      </c>
      <c r="D4243" s="24">
        <v>75.204150000000013</v>
      </c>
      <c r="E4243" s="24">
        <v>358.97399999999999</v>
      </c>
      <c r="F4243" s="48"/>
      <c r="G4243" s="48"/>
      <c r="H4243" s="1">
        <f t="shared" si="740"/>
        <v>23.386929648031177</v>
      </c>
      <c r="I4243" s="1">
        <f t="shared" si="734"/>
        <v>-2.5401659536512362</v>
      </c>
      <c r="J4243" s="4">
        <f>B4243+('PV model'!$B$3/15)+(I4243/60)</f>
        <v>13.680997234105812</v>
      </c>
      <c r="K4243" s="2">
        <f t="shared" si="735"/>
        <v>-25.214958511587177</v>
      </c>
      <c r="L4243" s="2">
        <f>DEGREES(ASIN((((COS(RADIANS('PV model'!$B$2))*COS(RADIANS(H4243))*COS(RADIANS(K4243)))+(SIN(RADIANS('PV model'!$B$2))*SIN(RADIANS(H4243)))))))</f>
        <v>52.888705179365381</v>
      </c>
      <c r="M4243" s="3">
        <f t="shared" si="731"/>
        <v>52.888705179365381</v>
      </c>
      <c r="N4243" s="2">
        <f t="shared" si="736"/>
        <v>-40.395422471985015</v>
      </c>
      <c r="O4243" s="2">
        <f>IF('PV model'!$B$2&gt;0, 180-N4243,IF('PV model'!$B$2&lt;0,0-N4243,N4243))</f>
        <v>220.395422471985</v>
      </c>
      <c r="P4243" s="2">
        <f>ABS(O4243-'PV model'!$B$5)</f>
        <v>15.395422471985</v>
      </c>
      <c r="Q4243" s="3">
        <f t="shared" si="732"/>
        <v>37.111294820634619</v>
      </c>
      <c r="R4243" s="3">
        <f t="shared" si="737"/>
        <v>75.204150000000013</v>
      </c>
      <c r="S4243" s="3">
        <f t="shared" si="733"/>
        <v>395.80770452104872</v>
      </c>
      <c r="T4243" s="3">
        <f>(0.5*(1-COS(RADIANS(90-$X$3)))*(D4243+E4243)*'PV model'!$B$4)</f>
        <v>0</v>
      </c>
      <c r="U4243" s="3">
        <f t="shared" si="738"/>
        <v>471.01185452104875</v>
      </c>
      <c r="V4243" s="3">
        <f>('PV model'!$B$13*(U4243/1000)*(1-'PV model'!$B$14*((20+C4243)-25))*'PV model'!$B$10)/'PV model'!$B$12</f>
        <v>45.27438293077175</v>
      </c>
    </row>
    <row r="4244" spans="1:22" x14ac:dyDescent="0.2">
      <c r="A4244" s="10">
        <f t="shared" si="730"/>
        <v>177</v>
      </c>
      <c r="B4244" s="10">
        <f t="shared" si="739"/>
        <v>15</v>
      </c>
      <c r="C4244" s="23">
        <v>13.8</v>
      </c>
      <c r="D4244" s="24">
        <v>110.0001</v>
      </c>
      <c r="E4244" s="24">
        <v>307.81799999999998</v>
      </c>
      <c r="F4244" s="48"/>
      <c r="G4244" s="48"/>
      <c r="H4244" s="1">
        <f t="shared" si="740"/>
        <v>23.386929648031177</v>
      </c>
      <c r="I4244" s="1">
        <f t="shared" si="734"/>
        <v>-2.5401659536512362</v>
      </c>
      <c r="J4244" s="4">
        <f>B4244+('PV model'!$B$3/15)+(I4244/60)</f>
        <v>14.680997234105812</v>
      </c>
      <c r="K4244" s="2">
        <f t="shared" si="735"/>
        <v>-40.214958511587177</v>
      </c>
      <c r="L4244" s="2">
        <f>DEGREES(ASIN((((COS(RADIANS('PV model'!$B$2))*COS(RADIANS(H4244))*COS(RADIANS(K4244)))+(SIN(RADIANS('PV model'!$B$2))*SIN(RADIANS(H4244)))))))</f>
        <v>46.395436494634211</v>
      </c>
      <c r="M4244" s="3">
        <f t="shared" si="731"/>
        <v>46.395436494634211</v>
      </c>
      <c r="N4244" s="2">
        <f t="shared" si="736"/>
        <v>-59.233791447609327</v>
      </c>
      <c r="O4244" s="2">
        <f>IF('PV model'!$B$2&gt;0, 180-N4244,IF('PV model'!$B$2&lt;0,0-N4244,N4244))</f>
        <v>239.23379144760932</v>
      </c>
      <c r="P4244" s="2">
        <f>ABS(O4244-'PV model'!$B$5)</f>
        <v>34.23379144760932</v>
      </c>
      <c r="Q4244" s="3">
        <f t="shared" si="732"/>
        <v>43.604563505365789</v>
      </c>
      <c r="R4244" s="3">
        <f t="shared" si="737"/>
        <v>110.00010000000002</v>
      </c>
      <c r="S4244" s="3">
        <f t="shared" si="733"/>
        <v>358.86470066830918</v>
      </c>
      <c r="T4244" s="3">
        <f>(0.5*(1-COS(RADIANS(90-$X$3)))*(D4244+E4244)*'PV model'!$B$4)</f>
        <v>0</v>
      </c>
      <c r="U4244" s="3">
        <f t="shared" si="738"/>
        <v>468.86480066830921</v>
      </c>
      <c r="V4244" s="3">
        <f>('PV model'!$B$13*(U4244/1000)*(1-'PV model'!$B$14*((20+C4244)-25))*'PV model'!$B$10)/'PV model'!$B$12</f>
        <v>45.217981538091081</v>
      </c>
    </row>
    <row r="4245" spans="1:22" x14ac:dyDescent="0.2">
      <c r="A4245" s="10">
        <f t="shared" si="730"/>
        <v>177</v>
      </c>
      <c r="B4245" s="10">
        <f t="shared" si="739"/>
        <v>16</v>
      </c>
      <c r="C4245" s="23">
        <v>14.6</v>
      </c>
      <c r="D4245" s="24">
        <v>106.63275</v>
      </c>
      <c r="E4245" s="24">
        <v>266.36400000000003</v>
      </c>
      <c r="F4245" s="48"/>
      <c r="G4245" s="48"/>
      <c r="H4245" s="1">
        <f t="shared" si="740"/>
        <v>23.386929648031177</v>
      </c>
      <c r="I4245" s="1">
        <f t="shared" si="734"/>
        <v>-2.5401659536512362</v>
      </c>
      <c r="J4245" s="4">
        <f>B4245+('PV model'!$B$3/15)+(I4245/60)</f>
        <v>15.680997234105812</v>
      </c>
      <c r="K4245" s="2">
        <f t="shared" si="735"/>
        <v>-55.214958511587177</v>
      </c>
      <c r="L4245" s="2">
        <f>DEGREES(ASIN((((COS(RADIANS('PV model'!$B$2))*COS(RADIANS(H4245))*COS(RADIANS(K4245)))+(SIN(RADIANS('PV model'!$B$2))*SIN(RADIANS(H4245)))))))</f>
        <v>38.587910742076332</v>
      </c>
      <c r="M4245" s="3">
        <f t="shared" si="731"/>
        <v>38.587910742076332</v>
      </c>
      <c r="N4245" s="2">
        <f t="shared" si="736"/>
        <v>-74.665666340322659</v>
      </c>
      <c r="O4245" s="2">
        <f>IF('PV model'!$B$2&gt;0, 180-N4245,IF('PV model'!$B$2&lt;0,0-N4245,N4245))</f>
        <v>254.66566634032267</v>
      </c>
      <c r="P4245" s="2">
        <f>ABS(O4245-'PV model'!$B$5)</f>
        <v>49.665666340322673</v>
      </c>
      <c r="Q4245" s="3">
        <f t="shared" si="732"/>
        <v>51.412089257923668</v>
      </c>
      <c r="R4245" s="3">
        <f t="shared" si="737"/>
        <v>106.63274999999999</v>
      </c>
      <c r="S4245" s="3">
        <f t="shared" si="733"/>
        <v>315.78907925667573</v>
      </c>
      <c r="T4245" s="3">
        <f>(0.5*(1-COS(RADIANS(90-$X$3)))*(D4245+E4245)*'PV model'!$B$4)</f>
        <v>0</v>
      </c>
      <c r="U4245" s="3">
        <f t="shared" si="738"/>
        <v>422.42182925667572</v>
      </c>
      <c r="V4245" s="3">
        <f>('PV model'!$B$13*(U4245/1000)*(1-'PV model'!$B$14*((20+C4245)-25))*'PV model'!$B$10)/'PV model'!$B$12</f>
        <v>40.603835068081409</v>
      </c>
    </row>
    <row r="4246" spans="1:22" x14ac:dyDescent="0.2">
      <c r="A4246" s="10">
        <f t="shared" si="730"/>
        <v>177</v>
      </c>
      <c r="B4246" s="10">
        <f t="shared" si="739"/>
        <v>17</v>
      </c>
      <c r="C4246" s="23">
        <v>13.8</v>
      </c>
      <c r="D4246" s="24">
        <v>268.26555000000002</v>
      </c>
      <c r="E4246" s="24">
        <v>221.38200000000001</v>
      </c>
      <c r="F4246" s="48"/>
      <c r="G4246" s="48"/>
      <c r="H4246" s="1">
        <f t="shared" si="740"/>
        <v>23.386929648031177</v>
      </c>
      <c r="I4246" s="1">
        <f t="shared" si="734"/>
        <v>-2.5401659536512362</v>
      </c>
      <c r="J4246" s="4">
        <f>B4246+('PV model'!$B$3/15)+(I4246/60)</f>
        <v>16.680997234105813</v>
      </c>
      <c r="K4246" s="2">
        <f t="shared" si="735"/>
        <v>-70.214958511587199</v>
      </c>
      <c r="L4246" s="2">
        <f>DEGREES(ASIN((((COS(RADIANS('PV model'!$B$2))*COS(RADIANS(H4246))*COS(RADIANS(K4246)))+(SIN(RADIANS('PV model'!$B$2))*SIN(RADIANS(H4246)))))))</f>
        <v>30.205340624372926</v>
      </c>
      <c r="M4246" s="3">
        <f t="shared" si="731"/>
        <v>30.205340624372926</v>
      </c>
      <c r="N4246" s="2">
        <f t="shared" si="736"/>
        <v>-87.930155873559357</v>
      </c>
      <c r="O4246" s="2">
        <f>IF('PV model'!$B$2&gt;0, 180-N4246,IF('PV model'!$B$2&lt;0,0-N4246,N4246))</f>
        <v>267.93015587355933</v>
      </c>
      <c r="P4246" s="2">
        <f>ABS(O4246-'PV model'!$B$5)</f>
        <v>62.930155873559329</v>
      </c>
      <c r="Q4246" s="3">
        <f t="shared" si="732"/>
        <v>59.794659375627063</v>
      </c>
      <c r="R4246" s="3">
        <f t="shared" si="737"/>
        <v>268.26555000000013</v>
      </c>
      <c r="S4246" s="3">
        <f t="shared" si="733"/>
        <v>285.33971349430254</v>
      </c>
      <c r="T4246" s="3">
        <f>(0.5*(1-COS(RADIANS(90-$X$3)))*(D4246+E4246)*'PV model'!$B$4)</f>
        <v>0</v>
      </c>
      <c r="U4246" s="3">
        <f t="shared" si="738"/>
        <v>553.60526349430268</v>
      </c>
      <c r="V4246" s="3">
        <f>('PV model'!$B$13*(U4246/1000)*(1-'PV model'!$B$14*((20+C4246)-25))*'PV model'!$B$10)/'PV model'!$B$12</f>
        <v>53.390471087601547</v>
      </c>
    </row>
    <row r="4247" spans="1:22" x14ac:dyDescent="0.2">
      <c r="A4247" s="10">
        <f t="shared" si="730"/>
        <v>177</v>
      </c>
      <c r="B4247" s="10">
        <f t="shared" si="739"/>
        <v>18</v>
      </c>
      <c r="C4247" s="23">
        <v>13.7</v>
      </c>
      <c r="D4247" s="24">
        <v>107.7552</v>
      </c>
      <c r="E4247" s="24">
        <v>146.41200000000001</v>
      </c>
      <c r="F4247" s="48"/>
      <c r="G4247" s="48"/>
      <c r="H4247" s="1">
        <f t="shared" si="740"/>
        <v>23.386929648031177</v>
      </c>
      <c r="I4247" s="1">
        <f t="shared" si="734"/>
        <v>-2.5401659536512362</v>
      </c>
      <c r="J4247" s="4">
        <f>B4247+('PV model'!$B$3/15)+(I4247/60)</f>
        <v>17.680997234105813</v>
      </c>
      <c r="K4247" s="2">
        <f t="shared" si="735"/>
        <v>-85.214958511587199</v>
      </c>
      <c r="L4247" s="2">
        <f>DEGREES(ASIN((((COS(RADIANS('PV model'!$B$2))*COS(RADIANS(H4247))*COS(RADIANS(K4247)))+(SIN(RADIANS('PV model'!$B$2))*SIN(RADIANS(H4247)))))))</f>
        <v>21.746089927639339</v>
      </c>
      <c r="M4247" s="3">
        <f t="shared" si="731"/>
        <v>21.746089927639339</v>
      </c>
      <c r="N4247" s="2">
        <f t="shared" si="736"/>
        <v>-79.972491511063495</v>
      </c>
      <c r="O4247" s="2">
        <f>IF('PV model'!$B$2&gt;0, 180-N4247,IF('PV model'!$B$2&lt;0,0-N4247,N4247))</f>
        <v>259.97249151106348</v>
      </c>
      <c r="P4247" s="2">
        <f>ABS(O4247-'PV model'!$B$5)</f>
        <v>54.972491511063481</v>
      </c>
      <c r="Q4247" s="3">
        <f t="shared" si="732"/>
        <v>68.253910072360668</v>
      </c>
      <c r="R4247" s="3">
        <f t="shared" si="737"/>
        <v>107.75519999999999</v>
      </c>
      <c r="S4247" s="3">
        <f t="shared" si="733"/>
        <v>175.73752568910442</v>
      </c>
      <c r="T4247" s="3">
        <f>(0.5*(1-COS(RADIANS(90-$X$3)))*(D4247+E4247)*'PV model'!$B$4)</f>
        <v>0</v>
      </c>
      <c r="U4247" s="3">
        <f t="shared" si="738"/>
        <v>283.49272568910442</v>
      </c>
      <c r="V4247" s="3">
        <f>('PV model'!$B$13*(U4247/1000)*(1-'PV model'!$B$14*((20+C4247)-25))*'PV model'!$B$10)/'PV model'!$B$12</f>
        <v>27.351772796358954</v>
      </c>
    </row>
    <row r="4248" spans="1:22" x14ac:dyDescent="0.2">
      <c r="A4248" s="10">
        <f t="shared" si="730"/>
        <v>177</v>
      </c>
      <c r="B4248" s="10">
        <f t="shared" si="739"/>
        <v>19</v>
      </c>
      <c r="C4248" s="23">
        <v>13.6</v>
      </c>
      <c r="D4248" s="24">
        <v>120.10215000000001</v>
      </c>
      <c r="E4248" s="24">
        <v>116.42399999999999</v>
      </c>
      <c r="F4248" s="48"/>
      <c r="G4248" s="48"/>
      <c r="H4248" s="1">
        <f t="shared" si="740"/>
        <v>23.386929648031177</v>
      </c>
      <c r="I4248" s="1">
        <f t="shared" si="734"/>
        <v>-2.5401659536512362</v>
      </c>
      <c r="J4248" s="4">
        <f>B4248+('PV model'!$B$3/15)+(I4248/60)</f>
        <v>18.680997234105813</v>
      </c>
      <c r="K4248" s="2">
        <f t="shared" si="735"/>
        <v>-100.2149585115872</v>
      </c>
      <c r="L4248" s="2">
        <f>DEGREES(ASIN((((COS(RADIANS('PV model'!$B$2))*COS(RADIANS(H4248))*COS(RADIANS(K4248)))+(SIN(RADIANS('PV model'!$B$2))*SIN(RADIANS(H4248)))))))</f>
        <v>13.587628253851753</v>
      </c>
      <c r="M4248" s="3">
        <f t="shared" si="731"/>
        <v>13.587628253851753</v>
      </c>
      <c r="N4248" s="2">
        <f t="shared" si="736"/>
        <v>-68.326953491465702</v>
      </c>
      <c r="O4248" s="2">
        <f>IF('PV model'!$B$2&gt;0, 180-N4248,IF('PV model'!$B$2&lt;0,0-N4248,N4248))</f>
        <v>248.3269534914657</v>
      </c>
      <c r="P4248" s="2">
        <f>ABS(O4248-'PV model'!$B$5)</f>
        <v>43.326953491465702</v>
      </c>
      <c r="Q4248" s="3">
        <f t="shared" si="732"/>
        <v>76.412371746148253</v>
      </c>
      <c r="R4248" s="3">
        <f t="shared" si="737"/>
        <v>120.10214999999992</v>
      </c>
      <c r="S4248" s="3">
        <f t="shared" si="733"/>
        <v>137.08894940531638</v>
      </c>
      <c r="T4248" s="3">
        <f>(0.5*(1-COS(RADIANS(90-$X$3)))*(D4248+E4248)*'PV model'!$B$4)</f>
        <v>0</v>
      </c>
      <c r="U4248" s="3">
        <f t="shared" si="738"/>
        <v>257.19109940531632</v>
      </c>
      <c r="V4248" s="3">
        <f>('PV model'!$B$13*(U4248/1000)*(1-'PV model'!$B$14*((20+C4248)-25))*'PV model'!$B$10)/'PV model'!$B$12</f>
        <v>24.824438809553911</v>
      </c>
    </row>
    <row r="4249" spans="1:22" x14ac:dyDescent="0.2">
      <c r="A4249" s="10">
        <f t="shared" si="730"/>
        <v>177</v>
      </c>
      <c r="B4249" s="10">
        <f t="shared" si="739"/>
        <v>20</v>
      </c>
      <c r="C4249" s="23">
        <v>11.9</v>
      </c>
      <c r="D4249" s="24">
        <v>140.30625000000001</v>
      </c>
      <c r="E4249" s="24">
        <v>59.094000000000008</v>
      </c>
      <c r="F4249" s="48"/>
      <c r="G4249" s="48"/>
      <c r="H4249" s="1">
        <f t="shared" si="740"/>
        <v>23.386929648031177</v>
      </c>
      <c r="I4249" s="1">
        <f t="shared" si="734"/>
        <v>-2.5401659536512362</v>
      </c>
      <c r="J4249" s="4">
        <f>B4249+('PV model'!$B$3/15)+(I4249/60)</f>
        <v>19.680997234105813</v>
      </c>
      <c r="K4249" s="2">
        <f t="shared" si="735"/>
        <v>-115.2149585115872</v>
      </c>
      <c r="L4249" s="2">
        <f>DEGREES(ASIN((((COS(RADIANS('PV model'!$B$2))*COS(RADIANS(H4249))*COS(RADIANS(K4249)))+(SIN(RADIANS('PV model'!$B$2))*SIN(RADIANS(H4249)))))))</f>
        <v>6.0648111586978972</v>
      </c>
      <c r="M4249" s="3">
        <f t="shared" si="731"/>
        <v>6.0648111586978972</v>
      </c>
      <c r="N4249" s="2">
        <f t="shared" si="736"/>
        <v>-56.622392582506642</v>
      </c>
      <c r="O4249" s="2">
        <f>IF('PV model'!$B$2&gt;0, 180-N4249,IF('PV model'!$B$2&lt;0,0-N4249,N4249))</f>
        <v>236.62239258250665</v>
      </c>
      <c r="P4249" s="2">
        <f>ABS(O4249-'PV model'!$B$5)</f>
        <v>31.622392582506649</v>
      </c>
      <c r="Q4249" s="3">
        <f t="shared" si="732"/>
        <v>83.935188841302107</v>
      </c>
      <c r="R4249" s="3">
        <f t="shared" si="737"/>
        <v>140.30625000000001</v>
      </c>
      <c r="S4249" s="3">
        <f t="shared" si="733"/>
        <v>69.310015105846404</v>
      </c>
      <c r="T4249" s="3">
        <f>(0.5*(1-COS(RADIANS(90-$X$3)))*(D4249+E4249)*'PV model'!$B$4)</f>
        <v>0</v>
      </c>
      <c r="U4249" s="3">
        <f t="shared" si="738"/>
        <v>209.61626510584642</v>
      </c>
      <c r="V4249" s="3">
        <f>('PV model'!$B$13*(U4249/1000)*(1-'PV model'!$B$14*((20+C4249)-25))*'PV model'!$B$10)/'PV model'!$B$12</f>
        <v>20.374932384644946</v>
      </c>
    </row>
    <row r="4250" spans="1:22" x14ac:dyDescent="0.2">
      <c r="A4250" s="10">
        <f t="shared" si="730"/>
        <v>177</v>
      </c>
      <c r="B4250" s="10">
        <f t="shared" si="739"/>
        <v>21</v>
      </c>
      <c r="C4250" s="23">
        <v>10.9</v>
      </c>
      <c r="D4250" s="24">
        <v>0</v>
      </c>
      <c r="E4250" s="24">
        <v>17.64</v>
      </c>
      <c r="F4250" s="48"/>
      <c r="G4250" s="48"/>
      <c r="H4250" s="1">
        <f t="shared" si="740"/>
        <v>23.386929648031177</v>
      </c>
      <c r="I4250" s="1">
        <f t="shared" si="734"/>
        <v>-2.5401659536512362</v>
      </c>
      <c r="J4250" s="4">
        <f>B4250+('PV model'!$B$3/15)+(I4250/60)</f>
        <v>20.680997234105813</v>
      </c>
      <c r="K4250" s="2">
        <f t="shared" si="735"/>
        <v>-130.21495851158721</v>
      </c>
      <c r="L4250" s="2">
        <f>DEGREES(ASIN((((COS(RADIANS('PV model'!$B$2))*COS(RADIANS(H4250))*COS(RADIANS(K4250)))+(SIN(RADIANS('PV model'!$B$2))*SIN(RADIANS(H4250)))))))</f>
        <v>-0.48887688192162404</v>
      </c>
      <c r="M4250" s="3">
        <f t="shared" si="731"/>
        <v>0</v>
      </c>
      <c r="N4250" s="2">
        <f t="shared" si="736"/>
        <v>-44.500648729645746</v>
      </c>
      <c r="O4250" s="2">
        <f>IF('PV model'!$B$2&gt;0, 180-N4250,IF('PV model'!$B$2&lt;0,0-N4250,N4250))</f>
        <v>224.50064872964575</v>
      </c>
      <c r="P4250" s="2">
        <f>ABS(O4250-'PV model'!$B$5)</f>
        <v>19.500648729645746</v>
      </c>
      <c r="Q4250" s="3">
        <f t="shared" si="732"/>
        <v>90.488876881921627</v>
      </c>
      <c r="R4250" s="3">
        <f t="shared" si="737"/>
        <v>0</v>
      </c>
      <c r="S4250" s="3">
        <f t="shared" si="733"/>
        <v>17.64</v>
      </c>
      <c r="T4250" s="3">
        <f>(0.5*(1-COS(RADIANS(90-$X$3)))*(D4250+E4250)*'PV model'!$B$4)</f>
        <v>0</v>
      </c>
      <c r="U4250" s="3">
        <f t="shared" si="738"/>
        <v>17.64</v>
      </c>
      <c r="V4250" s="3">
        <f>('PV model'!$B$13*(U4250/1000)*(1-'PV model'!$B$14*((20+C4250)-25))*'PV model'!$B$10)/'PV model'!$B$12</f>
        <v>1.7216806521600001</v>
      </c>
    </row>
    <row r="4251" spans="1:22" x14ac:dyDescent="0.2">
      <c r="A4251" s="10">
        <f t="shared" si="730"/>
        <v>177</v>
      </c>
      <c r="B4251" s="10">
        <f t="shared" si="739"/>
        <v>22</v>
      </c>
      <c r="C4251" s="23">
        <v>9.6999999999999993</v>
      </c>
      <c r="D4251" s="24">
        <v>0</v>
      </c>
      <c r="E4251" s="24">
        <v>0</v>
      </c>
      <c r="F4251" s="48"/>
      <c r="G4251" s="48"/>
      <c r="H4251" s="1">
        <f t="shared" si="740"/>
        <v>23.386929648031177</v>
      </c>
      <c r="I4251" s="1">
        <f t="shared" si="734"/>
        <v>-2.5401659536512362</v>
      </c>
      <c r="J4251" s="4">
        <f>B4251+('PV model'!$B$3/15)+(I4251/60)</f>
        <v>21.680997234105813</v>
      </c>
      <c r="K4251" s="2">
        <f t="shared" si="735"/>
        <v>-145.21495851158721</v>
      </c>
      <c r="L4251" s="2">
        <f>DEGREES(ASIN((((COS(RADIANS('PV model'!$B$2))*COS(RADIANS(H4251))*COS(RADIANS(K4251)))+(SIN(RADIANS('PV model'!$B$2))*SIN(RADIANS(H4251)))))))</f>
        <v>-5.7301597205047372</v>
      </c>
      <c r="M4251" s="3">
        <f t="shared" si="731"/>
        <v>0</v>
      </c>
      <c r="N4251" s="2">
        <f t="shared" si="736"/>
        <v>-31.753075011856129</v>
      </c>
      <c r="O4251" s="2">
        <f>IF('PV model'!$B$2&gt;0, 180-N4251,IF('PV model'!$B$2&lt;0,0-N4251,N4251))</f>
        <v>211.75307501185614</v>
      </c>
      <c r="P4251" s="2">
        <f>ABS(O4251-'PV model'!$B$5)</f>
        <v>6.75307501185614</v>
      </c>
      <c r="Q4251" s="3">
        <f t="shared" si="732"/>
        <v>95.73015972050473</v>
      </c>
      <c r="R4251" s="3">
        <f t="shared" si="737"/>
        <v>0</v>
      </c>
      <c r="S4251" s="3">
        <f t="shared" si="733"/>
        <v>0</v>
      </c>
      <c r="T4251" s="3">
        <f>(0.5*(1-COS(RADIANS(90-$X$3)))*(D4251+E4251)*'PV model'!$B$4)</f>
        <v>0</v>
      </c>
      <c r="U4251" s="3">
        <f t="shared" si="738"/>
        <v>0</v>
      </c>
      <c r="V4251" s="3">
        <f>('PV model'!$B$13*(U4251/1000)*(1-'PV model'!$B$14*((20+C4251)-25))*'PV model'!$B$10)/'PV model'!$B$12</f>
        <v>0</v>
      </c>
    </row>
    <row r="4252" spans="1:22" x14ac:dyDescent="0.2">
      <c r="A4252" s="10">
        <f t="shared" si="730"/>
        <v>177</v>
      </c>
      <c r="B4252" s="10">
        <f t="shared" si="739"/>
        <v>23</v>
      </c>
      <c r="C4252" s="23">
        <v>9.1999999999999993</v>
      </c>
      <c r="D4252" s="24">
        <v>0</v>
      </c>
      <c r="E4252" s="24">
        <v>0</v>
      </c>
      <c r="F4252" s="48"/>
      <c r="G4252" s="48"/>
      <c r="H4252" s="1">
        <f t="shared" si="740"/>
        <v>23.386929648031177</v>
      </c>
      <c r="I4252" s="1">
        <f t="shared" si="734"/>
        <v>-2.5401659536512362</v>
      </c>
      <c r="J4252" s="4">
        <f>B4252+('PV model'!$B$3/15)+(I4252/60)</f>
        <v>22.680997234105813</v>
      </c>
      <c r="K4252" s="2">
        <f t="shared" si="735"/>
        <v>-160.21495851158721</v>
      </c>
      <c r="L4252" s="2">
        <f>DEGREES(ASIN((((COS(RADIANS('PV model'!$B$2))*COS(RADIANS(H4252))*COS(RADIANS(K4252)))+(SIN(RADIANS('PV model'!$B$2))*SIN(RADIANS(H4252)))))))</f>
        <v>-9.3263275736829581</v>
      </c>
      <c r="M4252" s="3">
        <f t="shared" si="731"/>
        <v>0</v>
      </c>
      <c r="N4252" s="2">
        <f t="shared" si="736"/>
        <v>-18.351476881149505</v>
      </c>
      <c r="O4252" s="2">
        <f>IF('PV model'!$B$2&gt;0, 180-N4252,IF('PV model'!$B$2&lt;0,0-N4252,N4252))</f>
        <v>198.35147688114949</v>
      </c>
      <c r="P4252" s="2">
        <f>ABS(O4252-'PV model'!$B$5)</f>
        <v>6.6485231188505054</v>
      </c>
      <c r="Q4252" s="3">
        <f t="shared" si="732"/>
        <v>99.32632757368296</v>
      </c>
      <c r="R4252" s="3">
        <f t="shared" si="737"/>
        <v>0</v>
      </c>
      <c r="S4252" s="3">
        <f t="shared" si="733"/>
        <v>0</v>
      </c>
      <c r="T4252" s="3">
        <f>(0.5*(1-COS(RADIANS(90-$X$3)))*(D4252+E4252)*'PV model'!$B$4)</f>
        <v>0</v>
      </c>
      <c r="U4252" s="3">
        <f t="shared" si="738"/>
        <v>0</v>
      </c>
      <c r="V4252" s="3">
        <f>('PV model'!$B$13*(U4252/1000)*(1-'PV model'!$B$14*((20+C4252)-25))*'PV model'!$B$10)/'PV model'!$B$12</f>
        <v>0</v>
      </c>
    </row>
    <row r="4253" spans="1:22" x14ac:dyDescent="0.2">
      <c r="A4253" s="10">
        <f t="shared" si="730"/>
        <v>177</v>
      </c>
      <c r="B4253" s="10">
        <f t="shared" si="739"/>
        <v>24</v>
      </c>
      <c r="C4253" s="23">
        <v>8.9</v>
      </c>
      <c r="D4253" s="24">
        <v>0</v>
      </c>
      <c r="E4253" s="24">
        <v>0</v>
      </c>
      <c r="F4253" s="48"/>
      <c r="G4253" s="48"/>
      <c r="H4253" s="1">
        <f t="shared" si="740"/>
        <v>23.386929648031177</v>
      </c>
      <c r="I4253" s="1">
        <f t="shared" si="734"/>
        <v>-2.5401659536512362</v>
      </c>
      <c r="J4253" s="4">
        <f>B4253+('PV model'!$B$3/15)+(I4253/60)</f>
        <v>23.680997234105813</v>
      </c>
      <c r="K4253" s="2">
        <f t="shared" si="735"/>
        <v>-175.21495851158721</v>
      </c>
      <c r="L4253" s="2">
        <f>DEGREES(ASIN((((COS(RADIANS('PV model'!$B$2))*COS(RADIANS(H4253))*COS(RADIANS(K4253)))+(SIN(RADIANS('PV model'!$B$2))*SIN(RADIANS(H4253)))))))</f>
        <v>-11.007289705018344</v>
      </c>
      <c r="M4253" s="3">
        <f t="shared" si="731"/>
        <v>0</v>
      </c>
      <c r="N4253" s="2">
        <f t="shared" si="736"/>
        <v>-4.4735851363808985</v>
      </c>
      <c r="O4253" s="2">
        <f>IF('PV model'!$B$2&gt;0, 180-N4253,IF('PV model'!$B$2&lt;0,0-N4253,N4253))</f>
        <v>184.4735851363809</v>
      </c>
      <c r="P4253" s="2">
        <f>ABS(O4253-'PV model'!$B$5)</f>
        <v>20.526414863619095</v>
      </c>
      <c r="Q4253" s="3">
        <f t="shared" si="732"/>
        <v>101.00728970501835</v>
      </c>
      <c r="R4253" s="3">
        <f t="shared" si="737"/>
        <v>0</v>
      </c>
      <c r="S4253" s="3">
        <f t="shared" si="733"/>
        <v>0</v>
      </c>
      <c r="T4253" s="3">
        <f>(0.5*(1-COS(RADIANS(90-$X$3)))*(D4253+E4253)*'PV model'!$B$4)</f>
        <v>0</v>
      </c>
      <c r="U4253" s="3">
        <f t="shared" si="738"/>
        <v>0</v>
      </c>
      <c r="V4253" s="3">
        <f>('PV model'!$B$13*(U4253/1000)*(1-'PV model'!$B$14*((20+C4253)-25))*'PV model'!$B$10)/'PV model'!$B$12</f>
        <v>0</v>
      </c>
    </row>
    <row r="4254" spans="1:22" x14ac:dyDescent="0.2">
      <c r="A4254" s="10">
        <f t="shared" si="730"/>
        <v>178</v>
      </c>
      <c r="B4254" s="10">
        <f t="shared" si="739"/>
        <v>1</v>
      </c>
      <c r="C4254" s="23">
        <v>9.5</v>
      </c>
      <c r="D4254" s="24">
        <v>0</v>
      </c>
      <c r="E4254" s="24">
        <v>0</v>
      </c>
      <c r="F4254" s="48"/>
      <c r="G4254" s="48"/>
      <c r="H4254" s="1">
        <f t="shared" si="740"/>
        <v>23.350543726970102</v>
      </c>
      <c r="I4254" s="1">
        <f t="shared" si="734"/>
        <v>-2.7429236100456236</v>
      </c>
      <c r="J4254" s="4">
        <f>B4254+('PV model'!$B$3/15)+(I4254/60)</f>
        <v>0.67761793983257301</v>
      </c>
      <c r="K4254" s="2">
        <f t="shared" si="735"/>
        <v>169.83573090251141</v>
      </c>
      <c r="L4254" s="2">
        <f>DEGREES(ASIN((((COS(RADIANS('PV model'!$B$2))*COS(RADIANS(H4254))*COS(RADIANS(K4254)))+(SIN(RADIANS('PV model'!$B$2))*SIN(RADIANS(H4254)))))))</f>
        <v>-10.673242827059525</v>
      </c>
      <c r="M4254" s="3">
        <f t="shared" si="731"/>
        <v>0</v>
      </c>
      <c r="N4254" s="2">
        <f t="shared" si="736"/>
        <v>9.4896712049743606</v>
      </c>
      <c r="O4254" s="2">
        <f>IF('PV model'!$B$2&gt;0, 180-N4254,IF('PV model'!$B$2&lt;0,0-N4254,N4254))</f>
        <v>170.51032879502563</v>
      </c>
      <c r="P4254" s="2">
        <f>ABS(O4254-'PV model'!$B$5)</f>
        <v>34.489671204974371</v>
      </c>
      <c r="Q4254" s="3">
        <f t="shared" si="732"/>
        <v>100.67324282705952</v>
      </c>
      <c r="R4254" s="3">
        <f t="shared" si="737"/>
        <v>0</v>
      </c>
      <c r="S4254" s="3">
        <f t="shared" si="733"/>
        <v>0</v>
      </c>
      <c r="T4254" s="3">
        <f>(0.5*(1-COS(RADIANS(90-$X$3)))*(D4254+E4254)*'PV model'!$B$4)</f>
        <v>0</v>
      </c>
      <c r="U4254" s="3">
        <f t="shared" si="738"/>
        <v>0</v>
      </c>
      <c r="V4254" s="3">
        <f>('PV model'!$B$13*(U4254/1000)*(1-'PV model'!$B$14*((20+C4254)-25))*'PV model'!$B$10)/'PV model'!$B$12</f>
        <v>0</v>
      </c>
    </row>
    <row r="4255" spans="1:22" x14ac:dyDescent="0.2">
      <c r="A4255" s="10">
        <f t="shared" si="730"/>
        <v>178</v>
      </c>
      <c r="B4255" s="10">
        <f t="shared" si="739"/>
        <v>2</v>
      </c>
      <c r="C4255" s="23">
        <v>10.6</v>
      </c>
      <c r="D4255" s="24">
        <v>0</v>
      </c>
      <c r="E4255" s="24">
        <v>0</v>
      </c>
      <c r="F4255" s="48"/>
      <c r="G4255" s="48"/>
      <c r="H4255" s="1">
        <f t="shared" si="740"/>
        <v>23.350543726970102</v>
      </c>
      <c r="I4255" s="1">
        <f t="shared" si="734"/>
        <v>-2.7429236100456236</v>
      </c>
      <c r="J4255" s="4">
        <f>B4255+('PV model'!$B$3/15)+(I4255/60)</f>
        <v>1.677617939832573</v>
      </c>
      <c r="K4255" s="2">
        <f t="shared" si="735"/>
        <v>154.83573090251141</v>
      </c>
      <c r="L4255" s="2">
        <f>DEGREES(ASIN((((COS(RADIANS('PV model'!$B$2))*COS(RADIANS(H4255))*COS(RADIANS(K4255)))+(SIN(RADIANS('PV model'!$B$2))*SIN(RADIANS(H4255)))))))</f>
        <v>-8.2802708156650464</v>
      </c>
      <c r="M4255" s="3">
        <f t="shared" si="731"/>
        <v>0</v>
      </c>
      <c r="N4255" s="2">
        <f t="shared" si="736"/>
        <v>23.23486257881455</v>
      </c>
      <c r="O4255" s="2">
        <f>IF('PV model'!$B$2&gt;0, 180-N4255,IF('PV model'!$B$2&lt;0,0-N4255,N4255))</f>
        <v>156.76513742118544</v>
      </c>
      <c r="P4255" s="2">
        <f>ABS(O4255-'PV model'!$B$5)</f>
        <v>48.234862578814557</v>
      </c>
      <c r="Q4255" s="3">
        <f t="shared" si="732"/>
        <v>98.280270815665048</v>
      </c>
      <c r="R4255" s="3">
        <f t="shared" si="737"/>
        <v>0</v>
      </c>
      <c r="S4255" s="3">
        <f t="shared" si="733"/>
        <v>0</v>
      </c>
      <c r="T4255" s="3">
        <f>(0.5*(1-COS(RADIANS(90-$X$3)))*(D4255+E4255)*'PV model'!$B$4)</f>
        <v>0</v>
      </c>
      <c r="U4255" s="3">
        <f t="shared" si="738"/>
        <v>0</v>
      </c>
      <c r="V4255" s="3">
        <f>('PV model'!$B$13*(U4255/1000)*(1-'PV model'!$B$14*((20+C4255)-25))*'PV model'!$B$10)/'PV model'!$B$12</f>
        <v>0</v>
      </c>
    </row>
    <row r="4256" spans="1:22" x14ac:dyDescent="0.2">
      <c r="A4256" s="10">
        <f t="shared" si="730"/>
        <v>178</v>
      </c>
      <c r="B4256" s="10">
        <f t="shared" si="739"/>
        <v>3</v>
      </c>
      <c r="C4256" s="23">
        <v>10.7</v>
      </c>
      <c r="D4256" s="24">
        <v>0</v>
      </c>
      <c r="E4256" s="24">
        <v>0</v>
      </c>
      <c r="F4256" s="48"/>
      <c r="G4256" s="48"/>
      <c r="H4256" s="1">
        <f t="shared" si="740"/>
        <v>23.350543726970102</v>
      </c>
      <c r="I4256" s="1">
        <f t="shared" si="734"/>
        <v>-2.7429236100456236</v>
      </c>
      <c r="J4256" s="4">
        <f>B4256+('PV model'!$B$3/15)+(I4256/60)</f>
        <v>2.6776179398325728</v>
      </c>
      <c r="K4256" s="2">
        <f t="shared" si="735"/>
        <v>139.83573090251141</v>
      </c>
      <c r="L4256" s="2">
        <f>DEGREES(ASIN((((COS(RADIANS('PV model'!$B$2))*COS(RADIANS(H4256))*COS(RADIANS(K4256)))+(SIN(RADIANS('PV model'!$B$2))*SIN(RADIANS(H4256)))))))</f>
        <v>-4.0569703373151285</v>
      </c>
      <c r="M4256" s="3">
        <f t="shared" si="731"/>
        <v>0</v>
      </c>
      <c r="N4256" s="2">
        <f t="shared" si="736"/>
        <v>36.415951797569278</v>
      </c>
      <c r="O4256" s="2">
        <f>IF('PV model'!$B$2&gt;0, 180-N4256,IF('PV model'!$B$2&lt;0,0-N4256,N4256))</f>
        <v>143.58404820243072</v>
      </c>
      <c r="P4256" s="2">
        <f>ABS(O4256-'PV model'!$B$5)</f>
        <v>61.415951797569278</v>
      </c>
      <c r="Q4256" s="3">
        <f t="shared" si="732"/>
        <v>94.056970337315136</v>
      </c>
      <c r="R4256" s="3">
        <f t="shared" si="737"/>
        <v>0</v>
      </c>
      <c r="S4256" s="3">
        <f t="shared" si="733"/>
        <v>0</v>
      </c>
      <c r="T4256" s="3">
        <f>(0.5*(1-COS(RADIANS(90-$X$3)))*(D4256+E4256)*'PV model'!$B$4)</f>
        <v>0</v>
      </c>
      <c r="U4256" s="3">
        <f t="shared" si="738"/>
        <v>0</v>
      </c>
      <c r="V4256" s="3">
        <f>('PV model'!$B$13*(U4256/1000)*(1-'PV model'!$B$14*((20+C4256)-25))*'PV model'!$B$10)/'PV model'!$B$12</f>
        <v>0</v>
      </c>
    </row>
    <row r="4257" spans="1:22" x14ac:dyDescent="0.2">
      <c r="A4257" s="10">
        <f t="shared" ref="A4257:A4320" si="741">IF(B4257&gt;1,A4256,A4256+1)</f>
        <v>178</v>
      </c>
      <c r="B4257" s="10">
        <f t="shared" si="739"/>
        <v>4</v>
      </c>
      <c r="C4257" s="23">
        <v>10.9</v>
      </c>
      <c r="D4257" s="24">
        <v>0</v>
      </c>
      <c r="E4257" s="24">
        <v>0</v>
      </c>
      <c r="F4257" s="48"/>
      <c r="G4257" s="48"/>
      <c r="H4257" s="1">
        <f t="shared" si="740"/>
        <v>23.350543726970102</v>
      </c>
      <c r="I4257" s="1">
        <f t="shared" si="734"/>
        <v>-2.7429236100456236</v>
      </c>
      <c r="J4257" s="4">
        <f>B4257+('PV model'!$B$3/15)+(I4257/60)</f>
        <v>3.6776179398325728</v>
      </c>
      <c r="K4257" s="2">
        <f t="shared" si="735"/>
        <v>124.83573090251141</v>
      </c>
      <c r="L4257" s="2">
        <f>DEGREES(ASIN((((COS(RADIANS('PV model'!$B$2))*COS(RADIANS(H4257))*COS(RADIANS(K4257)))+(SIN(RADIANS('PV model'!$B$2))*SIN(RADIANS(H4257)))))))</f>
        <v>1.6962384395185144</v>
      </c>
      <c r="M4257" s="3">
        <f t="shared" si="731"/>
        <v>1.6962384395185144</v>
      </c>
      <c r="N4257" s="2">
        <f t="shared" si="736"/>
        <v>48.929185361237955</v>
      </c>
      <c r="O4257" s="2">
        <f>IF('PV model'!$B$2&gt;0, 180-N4257,IF('PV model'!$B$2&lt;0,0-N4257,N4257))</f>
        <v>131.07081463876204</v>
      </c>
      <c r="P4257" s="2">
        <f>ABS(O4257-'PV model'!$B$5)</f>
        <v>73.929185361237955</v>
      </c>
      <c r="Q4257" s="3">
        <f t="shared" si="732"/>
        <v>88.303761560481476</v>
      </c>
      <c r="R4257" s="3">
        <f t="shared" si="737"/>
        <v>0</v>
      </c>
      <c r="S4257" s="3">
        <f t="shared" si="733"/>
        <v>0</v>
      </c>
      <c r="T4257" s="3">
        <f>(0.5*(1-COS(RADIANS(90-$X$3)))*(D4257+E4257)*'PV model'!$B$4)</f>
        <v>0</v>
      </c>
      <c r="U4257" s="3">
        <f t="shared" si="738"/>
        <v>0</v>
      </c>
      <c r="V4257" s="3">
        <f>('PV model'!$B$13*(U4257/1000)*(1-'PV model'!$B$14*((20+C4257)-25))*'PV model'!$B$10)/'PV model'!$B$12</f>
        <v>0</v>
      </c>
    </row>
    <row r="4258" spans="1:22" x14ac:dyDescent="0.2">
      <c r="A4258" s="10">
        <f t="shared" si="741"/>
        <v>178</v>
      </c>
      <c r="B4258" s="10">
        <f t="shared" si="739"/>
        <v>5</v>
      </c>
      <c r="C4258" s="23">
        <v>11</v>
      </c>
      <c r="D4258" s="24">
        <v>0</v>
      </c>
      <c r="E4258" s="24">
        <v>13.229999999999999</v>
      </c>
      <c r="F4258" s="48"/>
      <c r="G4258" s="48"/>
      <c r="H4258" s="1">
        <f t="shared" si="740"/>
        <v>23.350543726970102</v>
      </c>
      <c r="I4258" s="1">
        <f t="shared" si="734"/>
        <v>-2.7429236100456236</v>
      </c>
      <c r="J4258" s="4">
        <f>B4258+('PV model'!$B$3/15)+(I4258/60)</f>
        <v>4.6776179398325732</v>
      </c>
      <c r="K4258" s="2">
        <f t="shared" si="735"/>
        <v>109.8357309025114</v>
      </c>
      <c r="L4258" s="2">
        <f>DEGREES(ASIN((((COS(RADIANS('PV model'!$B$2))*COS(RADIANS(H4258))*COS(RADIANS(K4258)))+(SIN(RADIANS('PV model'!$B$2))*SIN(RADIANS(H4258)))))))</f>
        <v>8.6380997138842641</v>
      </c>
      <c r="M4258" s="3">
        <f t="shared" si="731"/>
        <v>8.6380997138842641</v>
      </c>
      <c r="N4258" s="2">
        <f t="shared" si="736"/>
        <v>60.872009116219488</v>
      </c>
      <c r="O4258" s="2">
        <f>IF('PV model'!$B$2&gt;0, 180-N4258,IF('PV model'!$B$2&lt;0,0-N4258,N4258))</f>
        <v>119.12799088378051</v>
      </c>
      <c r="P4258" s="2">
        <f>ABS(O4258-'PV model'!$B$5)</f>
        <v>85.872009116219488</v>
      </c>
      <c r="Q4258" s="3">
        <f t="shared" si="732"/>
        <v>81.361900286115741</v>
      </c>
      <c r="R4258" s="3">
        <f t="shared" si="737"/>
        <v>0</v>
      </c>
      <c r="S4258" s="3">
        <f t="shared" si="733"/>
        <v>13.229999999999999</v>
      </c>
      <c r="T4258" s="3">
        <f>(0.5*(1-COS(RADIANS(90-$X$3)))*(D4258+E4258)*'PV model'!$B$4)</f>
        <v>0</v>
      </c>
      <c r="U4258" s="3">
        <f t="shared" si="738"/>
        <v>13.229999999999999</v>
      </c>
      <c r="V4258" s="3">
        <f>('PV model'!$B$13*(U4258/1000)*(1-'PV model'!$B$14*((20+C4258)-25))*'PV model'!$B$10)/'PV model'!$B$12</f>
        <v>1.2907315007999998</v>
      </c>
    </row>
    <row r="4259" spans="1:22" x14ac:dyDescent="0.2">
      <c r="A4259" s="10">
        <f t="shared" si="741"/>
        <v>178</v>
      </c>
      <c r="B4259" s="10">
        <f t="shared" si="739"/>
        <v>6</v>
      </c>
      <c r="C4259" s="23">
        <v>11.1</v>
      </c>
      <c r="D4259" s="24">
        <v>0</v>
      </c>
      <c r="E4259" s="24">
        <v>58.211999999999996</v>
      </c>
      <c r="F4259" s="48"/>
      <c r="G4259" s="48"/>
      <c r="H4259" s="1">
        <f t="shared" si="740"/>
        <v>23.350543726970102</v>
      </c>
      <c r="I4259" s="1">
        <f t="shared" si="734"/>
        <v>-2.7429236100456236</v>
      </c>
      <c r="J4259" s="4">
        <f>B4259+('PV model'!$B$3/15)+(I4259/60)</f>
        <v>5.6776179398325732</v>
      </c>
      <c r="K4259" s="2">
        <f t="shared" si="735"/>
        <v>94.835730902511401</v>
      </c>
      <c r="L4259" s="2">
        <f>DEGREES(ASIN((((COS(RADIANS('PV model'!$B$2))*COS(RADIANS(H4259))*COS(RADIANS(K4259)))+(SIN(RADIANS('PV model'!$B$2))*SIN(RADIANS(H4259)))))))</f>
        <v>16.427988451008417</v>
      </c>
      <c r="M4259" s="3">
        <f t="shared" si="731"/>
        <v>16.427988451008417</v>
      </c>
      <c r="N4259" s="2">
        <f t="shared" si="736"/>
        <v>72.509290557550116</v>
      </c>
      <c r="O4259" s="2">
        <f>IF('PV model'!$B$2&gt;0, 180-N4259,IF('PV model'!$B$2&lt;0,0-N4259,N4259))</f>
        <v>107.49070944244988</v>
      </c>
      <c r="P4259" s="2">
        <f>ABS(O4259-'PV model'!$B$5)</f>
        <v>97.509290557550116</v>
      </c>
      <c r="Q4259" s="3">
        <f t="shared" si="732"/>
        <v>73.572011548991583</v>
      </c>
      <c r="R4259" s="3">
        <f t="shared" si="737"/>
        <v>0</v>
      </c>
      <c r="S4259" s="3">
        <f t="shared" si="733"/>
        <v>58.211999999999996</v>
      </c>
      <c r="T4259" s="3">
        <f>(0.5*(1-COS(RADIANS(90-$X$3)))*(D4259+E4259)*'PV model'!$B$4)</f>
        <v>0</v>
      </c>
      <c r="U4259" s="3">
        <f t="shared" si="738"/>
        <v>58.211999999999996</v>
      </c>
      <c r="V4259" s="3">
        <f>('PV model'!$B$13*(U4259/1000)*(1-'PV model'!$B$14*((20+C4259)-25))*'PV model'!$B$10)/'PV model'!$B$12</f>
        <v>5.6768910549119997</v>
      </c>
    </row>
    <row r="4260" spans="1:22" x14ac:dyDescent="0.2">
      <c r="A4260" s="10">
        <f t="shared" si="741"/>
        <v>178</v>
      </c>
      <c r="B4260" s="10">
        <f t="shared" si="739"/>
        <v>7</v>
      </c>
      <c r="C4260" s="23">
        <v>11.2</v>
      </c>
      <c r="D4260" s="24">
        <v>8.9795999999999996</v>
      </c>
      <c r="E4260" s="24">
        <v>120.83399999999999</v>
      </c>
      <c r="F4260" s="48"/>
      <c r="G4260" s="48"/>
      <c r="H4260" s="1">
        <f t="shared" si="740"/>
        <v>23.350543726970102</v>
      </c>
      <c r="I4260" s="1">
        <f t="shared" si="734"/>
        <v>-2.7429236100456236</v>
      </c>
      <c r="J4260" s="4">
        <f>B4260+('PV model'!$B$3/15)+(I4260/60)</f>
        <v>6.6776179398325732</v>
      </c>
      <c r="K4260" s="2">
        <f t="shared" si="735"/>
        <v>79.835730902511401</v>
      </c>
      <c r="L4260" s="2">
        <f>DEGREES(ASIN((((COS(RADIANS('PV model'!$B$2))*COS(RADIANS(H4260))*COS(RADIANS(K4260)))+(SIN(RADIANS('PV model'!$B$2))*SIN(RADIANS(H4260)))))))</f>
        <v>24.734540957982951</v>
      </c>
      <c r="M4260" s="3">
        <f t="shared" si="731"/>
        <v>24.734540957982951</v>
      </c>
      <c r="N4260" s="2">
        <f t="shared" si="736"/>
        <v>84.251330556568305</v>
      </c>
      <c r="O4260" s="2">
        <f>IF('PV model'!$B$2&gt;0, 180-N4260,IF('PV model'!$B$2&lt;0,0-N4260,N4260))</f>
        <v>95.748669443431695</v>
      </c>
      <c r="P4260" s="2">
        <f>ABS(O4260-'PV model'!$B$5)</f>
        <v>109.25133055656831</v>
      </c>
      <c r="Q4260" s="3">
        <f t="shared" si="732"/>
        <v>65.265459042017056</v>
      </c>
      <c r="R4260" s="3">
        <f t="shared" si="737"/>
        <v>8.9795999999999996</v>
      </c>
      <c r="S4260" s="3">
        <f t="shared" si="733"/>
        <v>125.85387096636417</v>
      </c>
      <c r="T4260" s="3">
        <f>(0.5*(1-COS(RADIANS(90-$X$3)))*(D4260+E4260)*'PV model'!$B$4)</f>
        <v>0</v>
      </c>
      <c r="U4260" s="3">
        <f t="shared" si="738"/>
        <v>134.83347096636416</v>
      </c>
      <c r="V4260" s="3">
        <f>('PV model'!$B$13*(U4260/1000)*(1-'PV model'!$B$14*((20+C4260)-25))*'PV model'!$B$10)/'PV model'!$B$12</f>
        <v>13.143700504604377</v>
      </c>
    </row>
    <row r="4261" spans="1:22" x14ac:dyDescent="0.2">
      <c r="A4261" s="10">
        <f t="shared" si="741"/>
        <v>178</v>
      </c>
      <c r="B4261" s="10">
        <f t="shared" si="739"/>
        <v>8</v>
      </c>
      <c r="C4261" s="23">
        <v>11.8</v>
      </c>
      <c r="D4261" s="24">
        <v>52.75515</v>
      </c>
      <c r="E4261" s="24">
        <v>178.16400000000002</v>
      </c>
      <c r="F4261" s="48"/>
      <c r="G4261" s="48"/>
      <c r="H4261" s="1">
        <f t="shared" si="740"/>
        <v>23.350543726970102</v>
      </c>
      <c r="I4261" s="1">
        <f t="shared" si="734"/>
        <v>-2.7429236100456236</v>
      </c>
      <c r="J4261" s="4">
        <f>B4261+('PV model'!$B$3/15)+(I4261/60)</f>
        <v>7.6776179398325732</v>
      </c>
      <c r="K4261" s="2">
        <f t="shared" si="735"/>
        <v>64.835730902511401</v>
      </c>
      <c r="L4261" s="2">
        <f>DEGREES(ASIN((((COS(RADIANS('PV model'!$B$2))*COS(RADIANS(H4261))*COS(RADIANS(K4261)))+(SIN(RADIANS('PV model'!$B$2))*SIN(RADIANS(H4261)))))))</f>
        <v>33.213853924762354</v>
      </c>
      <c r="M4261" s="3">
        <f t="shared" si="731"/>
        <v>33.213853924762354</v>
      </c>
      <c r="N4261" s="2">
        <f t="shared" si="736"/>
        <v>83.326150578657149</v>
      </c>
      <c r="O4261" s="2">
        <f>IF('PV model'!$B$2&gt;0, 180-N4261,IF('PV model'!$B$2&lt;0,0-N4261,N4261))</f>
        <v>96.673849421342851</v>
      </c>
      <c r="P4261" s="2">
        <f>ABS(O4261-'PV model'!$B$5)</f>
        <v>108.32615057865715</v>
      </c>
      <c r="Q4261" s="3">
        <f t="shared" si="732"/>
        <v>56.786146075237646</v>
      </c>
      <c r="R4261" s="3">
        <f t="shared" si="737"/>
        <v>52.755149999999993</v>
      </c>
      <c r="S4261" s="3">
        <f t="shared" si="733"/>
        <v>204.48705694860067</v>
      </c>
      <c r="T4261" s="3">
        <f>(0.5*(1-COS(RADIANS(90-$X$3)))*(D4261+E4261)*'PV model'!$B$4)</f>
        <v>0</v>
      </c>
      <c r="U4261" s="3">
        <f t="shared" si="738"/>
        <v>257.24220694860065</v>
      </c>
      <c r="V4261" s="3">
        <f>('PV model'!$B$13*(U4261/1000)*(1-'PV model'!$B$14*((20+C4261)-25))*'PV model'!$B$10)/'PV model'!$B$12</f>
        <v>25.014512083203087</v>
      </c>
    </row>
    <row r="4262" spans="1:22" x14ac:dyDescent="0.2">
      <c r="A4262" s="10">
        <f t="shared" si="741"/>
        <v>178</v>
      </c>
      <c r="B4262" s="10">
        <f t="shared" si="739"/>
        <v>9</v>
      </c>
      <c r="C4262" s="23">
        <v>12.2</v>
      </c>
      <c r="D4262" s="24">
        <v>98.775599999999997</v>
      </c>
      <c r="E4262" s="24">
        <v>224.91</v>
      </c>
      <c r="F4262" s="48"/>
      <c r="G4262" s="48"/>
      <c r="H4262" s="1">
        <f t="shared" si="740"/>
        <v>23.350543726970102</v>
      </c>
      <c r="I4262" s="1">
        <f t="shared" si="734"/>
        <v>-2.7429236100456236</v>
      </c>
      <c r="J4262" s="4">
        <f>B4262+('PV model'!$B$3/15)+(I4262/60)</f>
        <v>8.6776179398325723</v>
      </c>
      <c r="K4262" s="2">
        <f t="shared" si="735"/>
        <v>49.835730902511415</v>
      </c>
      <c r="L4262" s="2">
        <f>DEGREES(ASIN((((COS(RADIANS('PV model'!$B$2))*COS(RADIANS(H4262))*COS(RADIANS(K4262)))+(SIN(RADIANS('PV model'!$B$2))*SIN(RADIANS(H4262)))))))</f>
        <v>41.456215151545052</v>
      </c>
      <c r="M4262" s="3">
        <f t="shared" si="731"/>
        <v>41.456215151545052</v>
      </c>
      <c r="N4262" s="2">
        <f t="shared" si="736"/>
        <v>69.414649961574639</v>
      </c>
      <c r="O4262" s="2">
        <f>IF('PV model'!$B$2&gt;0, 180-N4262,IF('PV model'!$B$2&lt;0,0-N4262,N4262))</f>
        <v>110.58535003842536</v>
      </c>
      <c r="P4262" s="2">
        <f>ABS(O4262-'PV model'!$B$5)</f>
        <v>94.414649961574639</v>
      </c>
      <c r="Q4262" s="3">
        <f t="shared" si="732"/>
        <v>48.543784848454948</v>
      </c>
      <c r="R4262" s="3">
        <f t="shared" si="737"/>
        <v>98.775599999999997</v>
      </c>
      <c r="S4262" s="3">
        <f t="shared" si="733"/>
        <v>268.89847198539434</v>
      </c>
      <c r="T4262" s="3">
        <f>(0.5*(1-COS(RADIANS(90-$X$3)))*(D4262+E4262)*'PV model'!$B$4)</f>
        <v>0</v>
      </c>
      <c r="U4262" s="3">
        <f t="shared" si="738"/>
        <v>367.67407198539433</v>
      </c>
      <c r="V4262" s="3">
        <f>('PV model'!$B$13*(U4262/1000)*(1-'PV model'!$B$14*((20+C4262)-25))*'PV model'!$B$10)/'PV model'!$B$12</f>
        <v>35.694222468873008</v>
      </c>
    </row>
    <row r="4263" spans="1:22" x14ac:dyDescent="0.2">
      <c r="A4263" s="10">
        <f t="shared" si="741"/>
        <v>178</v>
      </c>
      <c r="B4263" s="10">
        <f t="shared" si="739"/>
        <v>10</v>
      </c>
      <c r="C4263" s="23">
        <v>12.8</v>
      </c>
      <c r="D4263" s="24">
        <v>107.7552</v>
      </c>
      <c r="E4263" s="24">
        <v>275.18400000000003</v>
      </c>
      <c r="F4263" s="48"/>
      <c r="G4263" s="48"/>
      <c r="H4263" s="1">
        <f t="shared" si="740"/>
        <v>23.350543726970102</v>
      </c>
      <c r="I4263" s="1">
        <f t="shared" si="734"/>
        <v>-2.7429236100456236</v>
      </c>
      <c r="J4263" s="4">
        <f>B4263+('PV model'!$B$3/15)+(I4263/60)</f>
        <v>9.6776179398325723</v>
      </c>
      <c r="K4263" s="2">
        <f t="shared" si="735"/>
        <v>34.835730902511415</v>
      </c>
      <c r="L4263" s="2">
        <f>DEGREES(ASIN((((COS(RADIANS('PV model'!$B$2))*COS(RADIANS(H4263))*COS(RADIANS(K4263)))+(SIN(RADIANS('PV model'!$B$2))*SIN(RADIANS(H4263)))))))</f>
        <v>48.892078252739353</v>
      </c>
      <c r="M4263" s="3">
        <f t="shared" si="731"/>
        <v>48.892078252739353</v>
      </c>
      <c r="N4263" s="2">
        <f t="shared" si="736"/>
        <v>52.906571660441095</v>
      </c>
      <c r="O4263" s="2">
        <f>IF('PV model'!$B$2&gt;0, 180-N4263,IF('PV model'!$B$2&lt;0,0-N4263,N4263))</f>
        <v>127.0934283395589</v>
      </c>
      <c r="P4263" s="2">
        <f>ABS(O4263-'PV model'!$B$5)</f>
        <v>77.906571660441102</v>
      </c>
      <c r="Q4263" s="3">
        <f t="shared" si="732"/>
        <v>41.107921747260647</v>
      </c>
      <c r="R4263" s="3">
        <f t="shared" si="737"/>
        <v>107.75520000000002</v>
      </c>
      <c r="S4263" s="3">
        <f t="shared" si="733"/>
        <v>322.01781177028249</v>
      </c>
      <c r="T4263" s="3">
        <f>(0.5*(1-COS(RADIANS(90-$X$3)))*(D4263+E4263)*'PV model'!$B$4)</f>
        <v>0</v>
      </c>
      <c r="U4263" s="3">
        <f t="shared" si="738"/>
        <v>429.77301177028249</v>
      </c>
      <c r="V4263" s="3">
        <f>('PV model'!$B$13*(U4263/1000)*(1-'PV model'!$B$14*((20+C4263)-25))*'PV model'!$B$10)/'PV model'!$B$12</f>
        <v>41.619754816552842</v>
      </c>
    </row>
    <row r="4264" spans="1:22" x14ac:dyDescent="0.2">
      <c r="A4264" s="10">
        <f t="shared" si="741"/>
        <v>178</v>
      </c>
      <c r="B4264" s="10">
        <f t="shared" si="739"/>
        <v>11</v>
      </c>
      <c r="C4264" s="23">
        <v>13.4</v>
      </c>
      <c r="D4264" s="24">
        <v>75.204150000000013</v>
      </c>
      <c r="E4264" s="24">
        <v>336.92400000000004</v>
      </c>
      <c r="F4264" s="48"/>
      <c r="G4264" s="48"/>
      <c r="H4264" s="1">
        <f t="shared" si="740"/>
        <v>23.350543726970102</v>
      </c>
      <c r="I4264" s="1">
        <f t="shared" si="734"/>
        <v>-2.7429236100456236</v>
      </c>
      <c r="J4264" s="4">
        <f>B4264+('PV model'!$B$3/15)+(I4264/60)</f>
        <v>10.677617939832572</v>
      </c>
      <c r="K4264" s="2">
        <f t="shared" si="735"/>
        <v>19.835730902511415</v>
      </c>
      <c r="L4264" s="2">
        <f>DEGREES(ASIN((((COS(RADIANS('PV model'!$B$2))*COS(RADIANS(H4264))*COS(RADIANS(K4264)))+(SIN(RADIANS('PV model'!$B$2))*SIN(RADIANS(H4264)))))))</f>
        <v>54.667534645843823</v>
      </c>
      <c r="M4264" s="3">
        <f t="shared" si="731"/>
        <v>54.667534645843823</v>
      </c>
      <c r="N4264" s="2">
        <f t="shared" si="736"/>
        <v>32.594241021076101</v>
      </c>
      <c r="O4264" s="2">
        <f>IF('PV model'!$B$2&gt;0, 180-N4264,IF('PV model'!$B$2&lt;0,0-N4264,N4264))</f>
        <v>147.4057589789239</v>
      </c>
      <c r="P4264" s="2">
        <f>ABS(O4264-'PV model'!$B$5)</f>
        <v>57.594241021076101</v>
      </c>
      <c r="Q4264" s="3">
        <f t="shared" si="732"/>
        <v>35.332465354156177</v>
      </c>
      <c r="R4264" s="3">
        <f t="shared" si="737"/>
        <v>75.204150000000013</v>
      </c>
      <c r="S4264" s="3">
        <f t="shared" si="733"/>
        <v>371.90577333043728</v>
      </c>
      <c r="T4264" s="3">
        <f>(0.5*(1-COS(RADIANS(90-$X$3)))*(D4264+E4264)*'PV model'!$B$4)</f>
        <v>0</v>
      </c>
      <c r="U4264" s="3">
        <f t="shared" si="738"/>
        <v>447.10992333043731</v>
      </c>
      <c r="V4264" s="3">
        <f>('PV model'!$B$13*(U4264/1000)*(1-'PV model'!$B$14*((20+C4264)-25))*'PV model'!$B$10)/'PV model'!$B$12</f>
        <v>43.191419509457198</v>
      </c>
    </row>
    <row r="4265" spans="1:22" x14ac:dyDescent="0.2">
      <c r="A4265" s="10">
        <f t="shared" si="741"/>
        <v>178</v>
      </c>
      <c r="B4265" s="10">
        <f t="shared" si="739"/>
        <v>12</v>
      </c>
      <c r="C4265" s="23">
        <v>11.4</v>
      </c>
      <c r="D4265" s="24">
        <v>1.1224499999999999</v>
      </c>
      <c r="E4265" s="24">
        <v>216.09</v>
      </c>
      <c r="F4265" s="48"/>
      <c r="G4265" s="48"/>
      <c r="H4265" s="1">
        <f t="shared" si="740"/>
        <v>23.350543726970102</v>
      </c>
      <c r="I4265" s="1">
        <f t="shared" si="734"/>
        <v>-2.7429236100456236</v>
      </c>
      <c r="J4265" s="4">
        <f>B4265+('PV model'!$B$3/15)+(I4265/60)</f>
        <v>11.677617939832572</v>
      </c>
      <c r="K4265" s="2">
        <f t="shared" si="735"/>
        <v>4.8357309025114148</v>
      </c>
      <c r="L4265" s="2">
        <f>DEGREES(ASIN((((COS(RADIANS('PV model'!$B$2))*COS(RADIANS(H4265))*COS(RADIANS(K4265)))+(SIN(RADIANS('PV model'!$B$2))*SIN(RADIANS(H4265)))))))</f>
        <v>57.651789193951878</v>
      </c>
      <c r="M4265" s="3">
        <f t="shared" si="731"/>
        <v>57.651789193951878</v>
      </c>
      <c r="N4265" s="2">
        <f t="shared" si="736"/>
        <v>8.316794147307057</v>
      </c>
      <c r="O4265" s="2">
        <f>IF('PV model'!$B$2&gt;0, 180-N4265,IF('PV model'!$B$2&lt;0,0-N4265,N4265))</f>
        <v>171.68320585269294</v>
      </c>
      <c r="P4265" s="2">
        <f>ABS(O4265-'PV model'!$B$5)</f>
        <v>33.316794147307064</v>
      </c>
      <c r="Q4265" s="3">
        <f t="shared" si="732"/>
        <v>32.348210806048122</v>
      </c>
      <c r="R4265" s="3">
        <f t="shared" si="737"/>
        <v>1.1224499999999999</v>
      </c>
      <c r="S4265" s="3">
        <f t="shared" si="733"/>
        <v>216.72775277851795</v>
      </c>
      <c r="T4265" s="3">
        <f>(0.5*(1-COS(RADIANS(90-$X$3)))*(D4265+E4265)*'PV model'!$B$4)</f>
        <v>0</v>
      </c>
      <c r="U4265" s="3">
        <f t="shared" si="738"/>
        <v>217.85020277851794</v>
      </c>
      <c r="V4265" s="3">
        <f>('PV model'!$B$13*(U4265/1000)*(1-'PV model'!$B$14*((20+C4265)-25))*'PV model'!$B$10)/'PV model'!$B$12</f>
        <v>21.218832829235293</v>
      </c>
    </row>
    <row r="4266" spans="1:22" x14ac:dyDescent="0.2">
      <c r="A4266" s="10">
        <f t="shared" si="741"/>
        <v>178</v>
      </c>
      <c r="B4266" s="10">
        <f t="shared" si="739"/>
        <v>13</v>
      </c>
      <c r="C4266" s="23">
        <v>11.9</v>
      </c>
      <c r="D4266" s="24">
        <v>16.836749999999999</v>
      </c>
      <c r="E4266" s="24">
        <v>319.28399999999999</v>
      </c>
      <c r="F4266" s="48"/>
      <c r="G4266" s="48"/>
      <c r="H4266" s="1">
        <f t="shared" si="740"/>
        <v>23.350543726970102</v>
      </c>
      <c r="I4266" s="1">
        <f t="shared" si="734"/>
        <v>-2.7429236100456236</v>
      </c>
      <c r="J4266" s="4">
        <f>B4266+('PV model'!$B$3/15)+(I4266/60)</f>
        <v>12.677617939832572</v>
      </c>
      <c r="K4266" s="2">
        <f t="shared" si="735"/>
        <v>-10.164269097488585</v>
      </c>
      <c r="L4266" s="2">
        <f>DEGREES(ASIN((((COS(RADIANS('PV model'!$B$2))*COS(RADIANS(H4266))*COS(RADIANS(K4266)))+(SIN(RADIANS('PV model'!$B$2))*SIN(RADIANS(H4266)))))))</f>
        <v>56.982240292843443</v>
      </c>
      <c r="M4266" s="3">
        <f t="shared" si="731"/>
        <v>56.982240292843443</v>
      </c>
      <c r="N4266" s="2">
        <f t="shared" si="736"/>
        <v>-17.297598584434045</v>
      </c>
      <c r="O4266" s="2">
        <f>IF('PV model'!$B$2&gt;0, 180-N4266,IF('PV model'!$B$2&lt;0,0-N4266,N4266))</f>
        <v>197.29759858443404</v>
      </c>
      <c r="P4266" s="2">
        <f>ABS(O4266-'PV model'!$B$5)</f>
        <v>7.7024014155659586</v>
      </c>
      <c r="Q4266" s="3">
        <f t="shared" si="732"/>
        <v>33.017759707156557</v>
      </c>
      <c r="R4266" s="3">
        <f t="shared" si="737"/>
        <v>16.836749999999999</v>
      </c>
      <c r="S4266" s="3">
        <f t="shared" si="733"/>
        <v>328.4055418283225</v>
      </c>
      <c r="T4266" s="3">
        <f>(0.5*(1-COS(RADIANS(90-$X$3)))*(D4266+E4266)*'PV model'!$B$4)</f>
        <v>0</v>
      </c>
      <c r="U4266" s="3">
        <f t="shared" si="738"/>
        <v>345.24229182832249</v>
      </c>
      <c r="V4266" s="3">
        <f>('PV model'!$B$13*(U4266/1000)*(1-'PV model'!$B$14*((20+C4266)-25))*'PV model'!$B$10)/'PV model'!$B$12</f>
        <v>33.55793191320312</v>
      </c>
    </row>
    <row r="4267" spans="1:22" x14ac:dyDescent="0.2">
      <c r="A4267" s="10">
        <f t="shared" si="741"/>
        <v>178</v>
      </c>
      <c r="B4267" s="10">
        <f t="shared" si="739"/>
        <v>14</v>
      </c>
      <c r="C4267" s="23">
        <v>12.3</v>
      </c>
      <c r="D4267" s="24">
        <v>116.73479999999999</v>
      </c>
      <c r="E4267" s="24">
        <v>332.51400000000001</v>
      </c>
      <c r="F4267" s="48"/>
      <c r="G4267" s="48"/>
      <c r="H4267" s="1">
        <f t="shared" si="740"/>
        <v>23.350543726970102</v>
      </c>
      <c r="I4267" s="1">
        <f t="shared" si="734"/>
        <v>-2.7429236100456236</v>
      </c>
      <c r="J4267" s="4">
        <f>B4267+('PV model'!$B$3/15)+(I4267/60)</f>
        <v>13.677617939832572</v>
      </c>
      <c r="K4267" s="2">
        <f t="shared" si="735"/>
        <v>-25.164269097488585</v>
      </c>
      <c r="L4267" s="2">
        <f>DEGREES(ASIN((((COS(RADIANS('PV model'!$B$2))*COS(RADIANS(H4267))*COS(RADIANS(K4267)))+(SIN(RADIANS('PV model'!$B$2))*SIN(RADIANS(H4267)))))))</f>
        <v>52.873936824211619</v>
      </c>
      <c r="M4267" s="3">
        <f t="shared" si="731"/>
        <v>52.873936824211619</v>
      </c>
      <c r="N4267" s="2">
        <f t="shared" si="736"/>
        <v>-40.30064909634325</v>
      </c>
      <c r="O4267" s="2">
        <f>IF('PV model'!$B$2&gt;0, 180-N4267,IF('PV model'!$B$2&lt;0,0-N4267,N4267))</f>
        <v>220.30064909634325</v>
      </c>
      <c r="P4267" s="2">
        <f>ABS(O4267-'PV model'!$B$5)</f>
        <v>15.30064909634325</v>
      </c>
      <c r="Q4267" s="3">
        <f t="shared" si="732"/>
        <v>37.126063175788374</v>
      </c>
      <c r="R4267" s="3">
        <f t="shared" si="737"/>
        <v>116.73479999999999</v>
      </c>
      <c r="S4267" s="3">
        <f t="shared" si="733"/>
        <v>381.78872442567564</v>
      </c>
      <c r="T4267" s="3">
        <f>(0.5*(1-COS(RADIANS(90-$X$3)))*(D4267+E4267)*'PV model'!$B$4)</f>
        <v>0</v>
      </c>
      <c r="U4267" s="3">
        <f t="shared" si="738"/>
        <v>498.52352442567565</v>
      </c>
      <c r="V4267" s="3">
        <f>('PV model'!$B$13*(U4267/1000)*(1-'PV model'!$B$14*((20+C4267)-25))*'PV model'!$B$10)/'PV model'!$B$12</f>
        <v>48.377305085744091</v>
      </c>
    </row>
    <row r="4268" spans="1:22" x14ac:dyDescent="0.2">
      <c r="A4268" s="10">
        <f t="shared" si="741"/>
        <v>178</v>
      </c>
      <c r="B4268" s="10">
        <f t="shared" si="739"/>
        <v>15</v>
      </c>
      <c r="C4268" s="23">
        <v>12.7</v>
      </c>
      <c r="D4268" s="24">
        <v>509.59230000000002</v>
      </c>
      <c r="E4268" s="24">
        <v>270.774</v>
      </c>
      <c r="F4268" s="48"/>
      <c r="G4268" s="48"/>
      <c r="H4268" s="1">
        <f t="shared" si="740"/>
        <v>23.350543726970102</v>
      </c>
      <c r="I4268" s="1">
        <f t="shared" si="734"/>
        <v>-2.7429236100456236</v>
      </c>
      <c r="J4268" s="4">
        <f>B4268+('PV model'!$B$3/15)+(I4268/60)</f>
        <v>14.677617939832572</v>
      </c>
      <c r="K4268" s="2">
        <f t="shared" si="735"/>
        <v>-40.164269097488585</v>
      </c>
      <c r="L4268" s="2">
        <f>DEGREES(ASIN((((COS(RADIANS('PV model'!$B$2))*COS(RADIANS(H4268))*COS(RADIANS(K4268)))+(SIN(RADIANS('PV model'!$B$2))*SIN(RADIANS(H4268)))))))</f>
        <v>46.389239273101168</v>
      </c>
      <c r="M4268" s="3">
        <f t="shared" si="731"/>
        <v>46.389239273101168</v>
      </c>
      <c r="N4268" s="2">
        <f t="shared" si="736"/>
        <v>-59.14862211217546</v>
      </c>
      <c r="O4268" s="2">
        <f>IF('PV model'!$B$2&gt;0, 180-N4268,IF('PV model'!$B$2&lt;0,0-N4268,N4268))</f>
        <v>239.14862211217547</v>
      </c>
      <c r="P4268" s="2">
        <f>ABS(O4268-'PV model'!$B$5)</f>
        <v>34.148622112175474</v>
      </c>
      <c r="Q4268" s="3">
        <f t="shared" si="732"/>
        <v>43.610760726898832</v>
      </c>
      <c r="R4268" s="3">
        <f t="shared" si="737"/>
        <v>509.59230000000002</v>
      </c>
      <c r="S4268" s="3">
        <f t="shared" si="733"/>
        <v>360.222560980244</v>
      </c>
      <c r="T4268" s="3">
        <f>(0.5*(1-COS(RADIANS(90-$X$3)))*(D4268+E4268)*'PV model'!$B$4)</f>
        <v>0</v>
      </c>
      <c r="U4268" s="3">
        <f t="shared" si="738"/>
        <v>869.81486098024402</v>
      </c>
      <c r="V4268" s="3">
        <f>('PV model'!$B$13*(U4268/1000)*(1-'PV model'!$B$14*((20+C4268)-25))*'PV model'!$B$10)/'PV model'!$B$12</f>
        <v>84.268735343674763</v>
      </c>
    </row>
    <row r="4269" spans="1:22" x14ac:dyDescent="0.2">
      <c r="A4269" s="10">
        <f t="shared" si="741"/>
        <v>178</v>
      </c>
      <c r="B4269" s="10">
        <f t="shared" si="739"/>
        <v>16</v>
      </c>
      <c r="C4269" s="23">
        <v>12.8</v>
      </c>
      <c r="D4269" s="24">
        <v>732.95984999999996</v>
      </c>
      <c r="E4269" s="24">
        <v>167.57999999999998</v>
      </c>
      <c r="F4269" s="48"/>
      <c r="G4269" s="48"/>
      <c r="H4269" s="1">
        <f t="shared" si="740"/>
        <v>23.350543726970102</v>
      </c>
      <c r="I4269" s="1">
        <f t="shared" si="734"/>
        <v>-2.7429236100456236</v>
      </c>
      <c r="J4269" s="4">
        <f>B4269+('PV model'!$B$3/15)+(I4269/60)</f>
        <v>15.677617939832572</v>
      </c>
      <c r="K4269" s="2">
        <f t="shared" si="735"/>
        <v>-55.164269097488585</v>
      </c>
      <c r="L4269" s="2">
        <f>DEGREES(ASIN((((COS(RADIANS('PV model'!$B$2))*COS(RADIANS(H4269))*COS(RADIANS(K4269)))+(SIN(RADIANS('PV model'!$B$2))*SIN(RADIANS(H4269)))))))</f>
        <v>38.586348631196586</v>
      </c>
      <c r="M4269" s="3">
        <f t="shared" si="731"/>
        <v>38.586348631196586</v>
      </c>
      <c r="N4269" s="2">
        <f t="shared" si="736"/>
        <v>-74.590124579995617</v>
      </c>
      <c r="O4269" s="2">
        <f>IF('PV model'!$B$2&gt;0, 180-N4269,IF('PV model'!$B$2&lt;0,0-N4269,N4269))</f>
        <v>254.59012457999563</v>
      </c>
      <c r="P4269" s="2">
        <f>ABS(O4269-'PV model'!$B$5)</f>
        <v>49.590124579995631</v>
      </c>
      <c r="Q4269" s="3">
        <f t="shared" si="732"/>
        <v>51.413651368803414</v>
      </c>
      <c r="R4269" s="3">
        <f t="shared" si="737"/>
        <v>732.95984999999996</v>
      </c>
      <c r="S4269" s="3">
        <f t="shared" si="733"/>
        <v>231.36330198714981</v>
      </c>
      <c r="T4269" s="3">
        <f>(0.5*(1-COS(RADIANS(90-$X$3)))*(D4269+E4269)*'PV model'!$B$4)</f>
        <v>0</v>
      </c>
      <c r="U4269" s="3">
        <f t="shared" si="738"/>
        <v>964.3231519871498</v>
      </c>
      <c r="V4269" s="3">
        <f>('PV model'!$B$13*(U4269/1000)*(1-'PV model'!$B$14*((20+C4269)-25))*'PV model'!$B$10)/'PV model'!$B$12</f>
        <v>93.386257513729262</v>
      </c>
    </row>
    <row r="4270" spans="1:22" x14ac:dyDescent="0.2">
      <c r="A4270" s="10">
        <f t="shared" si="741"/>
        <v>178</v>
      </c>
      <c r="B4270" s="10">
        <f t="shared" si="739"/>
        <v>17</v>
      </c>
      <c r="C4270" s="23">
        <v>12.7</v>
      </c>
      <c r="D4270" s="24">
        <v>732.95984999999996</v>
      </c>
      <c r="E4270" s="24">
        <v>115.542</v>
      </c>
      <c r="F4270" s="48"/>
      <c r="G4270" s="48"/>
      <c r="H4270" s="1">
        <f t="shared" si="740"/>
        <v>23.350543726970102</v>
      </c>
      <c r="I4270" s="1">
        <f t="shared" si="734"/>
        <v>-2.7429236100456236</v>
      </c>
      <c r="J4270" s="4">
        <f>B4270+('PV model'!$B$3/15)+(I4270/60)</f>
        <v>16.677617939832572</v>
      </c>
      <c r="K4270" s="2">
        <f t="shared" si="735"/>
        <v>-70.164269097488585</v>
      </c>
      <c r="L4270" s="2">
        <f>DEGREES(ASIN((((COS(RADIANS('PV model'!$B$2))*COS(RADIANS(H4270))*COS(RADIANS(K4270)))+(SIN(RADIANS('PV model'!$B$2))*SIN(RADIANS(H4270)))))))</f>
        <v>30.205386385896798</v>
      </c>
      <c r="M4270" s="3">
        <f t="shared" si="731"/>
        <v>30.205386385896798</v>
      </c>
      <c r="N4270" s="2">
        <f t="shared" si="736"/>
        <v>-87.861807384809907</v>
      </c>
      <c r="O4270" s="2">
        <f>IF('PV model'!$B$2&gt;0, 180-N4270,IF('PV model'!$B$2&lt;0,0-N4270,N4270))</f>
        <v>267.86180738480994</v>
      </c>
      <c r="P4270" s="2">
        <f>ABS(O4270-'PV model'!$B$5)</f>
        <v>62.861807384809936</v>
      </c>
      <c r="Q4270" s="3">
        <f t="shared" si="732"/>
        <v>59.794613614103191</v>
      </c>
      <c r="R4270" s="3">
        <f t="shared" si="737"/>
        <v>732.9598500000003</v>
      </c>
      <c r="S4270" s="3">
        <f t="shared" si="733"/>
        <v>157.3298626564515</v>
      </c>
      <c r="T4270" s="3">
        <f>(0.5*(1-COS(RADIANS(90-$X$3)))*(D4270+E4270)*'PV model'!$B$4)</f>
        <v>0</v>
      </c>
      <c r="U4270" s="3">
        <f t="shared" si="738"/>
        <v>890.2897126564518</v>
      </c>
      <c r="V4270" s="3">
        <f>('PV model'!$B$13*(U4270/1000)*(1-'PV model'!$B$14*((20+C4270)-25))*'PV model'!$B$10)/'PV model'!$B$12</f>
        <v>86.252364199083047</v>
      </c>
    </row>
    <row r="4271" spans="1:22" x14ac:dyDescent="0.2">
      <c r="A4271" s="10">
        <f t="shared" si="741"/>
        <v>178</v>
      </c>
      <c r="B4271" s="10">
        <f t="shared" si="739"/>
        <v>18</v>
      </c>
      <c r="C4271" s="23">
        <v>12.4</v>
      </c>
      <c r="D4271" s="24">
        <v>539.89845000000003</v>
      </c>
      <c r="E4271" s="24">
        <v>123.47999999999999</v>
      </c>
      <c r="F4271" s="48"/>
      <c r="G4271" s="48"/>
      <c r="H4271" s="1">
        <f t="shared" si="740"/>
        <v>23.350543726970102</v>
      </c>
      <c r="I4271" s="1">
        <f t="shared" si="734"/>
        <v>-2.7429236100456236</v>
      </c>
      <c r="J4271" s="4">
        <f>B4271+('PV model'!$B$3/15)+(I4271/60)</f>
        <v>17.677617939832572</v>
      </c>
      <c r="K4271" s="2">
        <f t="shared" si="735"/>
        <v>-85.164269097488585</v>
      </c>
      <c r="L4271" s="2">
        <f>DEGREES(ASIN((((COS(RADIANS('PV model'!$B$2))*COS(RADIANS(H4271))*COS(RADIANS(K4271)))+(SIN(RADIANS('PV model'!$B$2))*SIN(RADIANS(H4271)))))))</f>
        <v>21.745467142739979</v>
      </c>
      <c r="M4271" s="3">
        <f t="shared" si="731"/>
        <v>21.745467142739979</v>
      </c>
      <c r="N4271" s="2">
        <f t="shared" si="736"/>
        <v>-80.036082217860255</v>
      </c>
      <c r="O4271" s="2">
        <f>IF('PV model'!$B$2&gt;0, 180-N4271,IF('PV model'!$B$2&lt;0,0-N4271,N4271))</f>
        <v>260.03608221786027</v>
      </c>
      <c r="P4271" s="2">
        <f>ABS(O4271-'PV model'!$B$5)</f>
        <v>55.036082217860269</v>
      </c>
      <c r="Q4271" s="3">
        <f t="shared" si="732"/>
        <v>68.254532857260017</v>
      </c>
      <c r="R4271" s="3">
        <f t="shared" si="737"/>
        <v>539.89845000000014</v>
      </c>
      <c r="S4271" s="3">
        <f t="shared" si="733"/>
        <v>159.90074376203731</v>
      </c>
      <c r="T4271" s="3">
        <f>(0.5*(1-COS(RADIANS(90-$X$3)))*(D4271+E4271)*'PV model'!$B$4)</f>
        <v>0</v>
      </c>
      <c r="U4271" s="3">
        <f t="shared" si="738"/>
        <v>699.79919376203748</v>
      </c>
      <c r="V4271" s="3">
        <f>('PV model'!$B$13*(U4271/1000)*(1-'PV model'!$B$14*((20+C4271)-25))*'PV model'!$B$10)/'PV model'!$B$12</f>
        <v>67.881350357163043</v>
      </c>
    </row>
    <row r="4272" spans="1:22" x14ac:dyDescent="0.2">
      <c r="A4272" s="10">
        <f t="shared" si="741"/>
        <v>178</v>
      </c>
      <c r="B4272" s="10">
        <f t="shared" si="739"/>
        <v>19</v>
      </c>
      <c r="C4272" s="23">
        <v>12.2</v>
      </c>
      <c r="D4272" s="24">
        <v>350.20440000000002</v>
      </c>
      <c r="E4272" s="24">
        <v>97.02</v>
      </c>
      <c r="F4272" s="48"/>
      <c r="G4272" s="48"/>
      <c r="H4272" s="1">
        <f t="shared" si="740"/>
        <v>23.350543726970102</v>
      </c>
      <c r="I4272" s="1">
        <f t="shared" si="734"/>
        <v>-2.7429236100456236</v>
      </c>
      <c r="J4272" s="4">
        <f>B4272+('PV model'!$B$3/15)+(I4272/60)</f>
        <v>18.677617939832572</v>
      </c>
      <c r="K4272" s="2">
        <f t="shared" si="735"/>
        <v>-100.16426909748859</v>
      </c>
      <c r="L4272" s="2">
        <f>DEGREES(ASIN((((COS(RADIANS('PV model'!$B$2))*COS(RADIANS(H4272))*COS(RADIANS(K4272)))+(SIN(RADIANS('PV model'!$B$2))*SIN(RADIANS(H4272)))))))</f>
        <v>13.584507977009947</v>
      </c>
      <c r="M4272" s="3">
        <f t="shared" si="731"/>
        <v>13.584507977009947</v>
      </c>
      <c r="N4272" s="2">
        <f t="shared" si="736"/>
        <v>-68.387637753191839</v>
      </c>
      <c r="O4272" s="2">
        <f>IF('PV model'!$B$2&gt;0, 180-N4272,IF('PV model'!$B$2&lt;0,0-N4272,N4272))</f>
        <v>248.38763775319183</v>
      </c>
      <c r="P4272" s="2">
        <f>ABS(O4272-'PV model'!$B$5)</f>
        <v>43.387637753191825</v>
      </c>
      <c r="Q4272" s="3">
        <f t="shared" si="732"/>
        <v>76.415492022990051</v>
      </c>
      <c r="R4272" s="3">
        <f t="shared" si="737"/>
        <v>350.20439999999991</v>
      </c>
      <c r="S4272" s="3">
        <f t="shared" si="733"/>
        <v>118.83715182911067</v>
      </c>
      <c r="T4272" s="3">
        <f>(0.5*(1-COS(RADIANS(90-$X$3)))*(D4272+E4272)*'PV model'!$B$4)</f>
        <v>0</v>
      </c>
      <c r="U4272" s="3">
        <f t="shared" si="738"/>
        <v>469.04155182911057</v>
      </c>
      <c r="V4272" s="3">
        <f>('PV model'!$B$13*(U4272/1000)*(1-'PV model'!$B$14*((20+C4272)-25))*'PV model'!$B$10)/'PV model'!$B$12</f>
        <v>45.535094187437757</v>
      </c>
    </row>
    <row r="4273" spans="1:22" x14ac:dyDescent="0.2">
      <c r="A4273" s="10">
        <f t="shared" si="741"/>
        <v>178</v>
      </c>
      <c r="B4273" s="10">
        <f t="shared" si="739"/>
        <v>20</v>
      </c>
      <c r="C4273" s="23">
        <v>11.3</v>
      </c>
      <c r="D4273" s="24">
        <v>133.57155</v>
      </c>
      <c r="E4273" s="24">
        <v>63.504000000000005</v>
      </c>
      <c r="F4273" s="48"/>
      <c r="G4273" s="48"/>
      <c r="H4273" s="1">
        <f t="shared" si="740"/>
        <v>23.350543726970102</v>
      </c>
      <c r="I4273" s="1">
        <f t="shared" si="734"/>
        <v>-2.7429236100456236</v>
      </c>
      <c r="J4273" s="4">
        <f>B4273+('PV model'!$B$3/15)+(I4273/60)</f>
        <v>19.677617939832572</v>
      </c>
      <c r="K4273" s="2">
        <f t="shared" si="735"/>
        <v>-115.16426909748859</v>
      </c>
      <c r="L4273" s="2">
        <f>DEGREES(ASIN((((COS(RADIANS('PV model'!$B$2))*COS(RADIANS(H4273))*COS(RADIANS(K4273)))+(SIN(RADIANS('PV model'!$B$2))*SIN(RADIANS(H4273)))))))</f>
        <v>6.0576142434930045</v>
      </c>
      <c r="M4273" s="3">
        <f t="shared" si="731"/>
        <v>6.0576142434930045</v>
      </c>
      <c r="N4273" s="2">
        <f t="shared" si="736"/>
        <v>-56.681350779423028</v>
      </c>
      <c r="O4273" s="2">
        <f>IF('PV model'!$B$2&gt;0, 180-N4273,IF('PV model'!$B$2&lt;0,0-N4273,N4273))</f>
        <v>236.68135077942304</v>
      </c>
      <c r="P4273" s="2">
        <f>ABS(O4273-'PV model'!$B$5)</f>
        <v>31.681350779423042</v>
      </c>
      <c r="Q4273" s="3">
        <f t="shared" si="732"/>
        <v>83.942385756506994</v>
      </c>
      <c r="R4273" s="3">
        <f t="shared" si="737"/>
        <v>133.5715500000002</v>
      </c>
      <c r="S4273" s="3">
        <f t="shared" si="733"/>
        <v>74.286330483828777</v>
      </c>
      <c r="T4273" s="3">
        <f>(0.5*(1-COS(RADIANS(90-$X$3)))*(D4273+E4273)*'PV model'!$B$4)</f>
        <v>0</v>
      </c>
      <c r="U4273" s="3">
        <f t="shared" si="738"/>
        <v>207.85788048382898</v>
      </c>
      <c r="V4273" s="3">
        <f>('PV model'!$B$13*(U4273/1000)*(1-'PV model'!$B$14*((20+C4273)-25))*'PV model'!$B$10)/'PV model'!$B$12</f>
        <v>20.25388139508782</v>
      </c>
    </row>
    <row r="4274" spans="1:22" x14ac:dyDescent="0.2">
      <c r="A4274" s="10">
        <f t="shared" si="741"/>
        <v>178</v>
      </c>
      <c r="B4274" s="10">
        <f t="shared" si="739"/>
        <v>21</v>
      </c>
      <c r="C4274" s="23">
        <v>10.7</v>
      </c>
      <c r="D4274" s="24">
        <v>0</v>
      </c>
      <c r="E4274" s="24">
        <v>17.64</v>
      </c>
      <c r="F4274" s="48"/>
      <c r="G4274" s="48"/>
      <c r="H4274" s="1">
        <f t="shared" si="740"/>
        <v>23.350543726970102</v>
      </c>
      <c r="I4274" s="1">
        <f t="shared" si="734"/>
        <v>-2.7429236100456236</v>
      </c>
      <c r="J4274" s="4">
        <f>B4274+('PV model'!$B$3/15)+(I4274/60)</f>
        <v>20.677617939832572</v>
      </c>
      <c r="K4274" s="2">
        <f t="shared" si="735"/>
        <v>-130.16426909748859</v>
      </c>
      <c r="L4274" s="2">
        <f>DEGREES(ASIN((((COS(RADIANS('PV model'!$B$2))*COS(RADIANS(H4274))*COS(RADIANS(K4274)))+(SIN(RADIANS('PV model'!$B$2))*SIN(RADIANS(H4274)))))))</f>
        <v>-0.50154594496715943</v>
      </c>
      <c r="M4274" s="3">
        <f t="shared" si="731"/>
        <v>0</v>
      </c>
      <c r="N4274" s="2">
        <f t="shared" si="736"/>
        <v>-44.558344932818969</v>
      </c>
      <c r="O4274" s="2">
        <f>IF('PV model'!$B$2&gt;0, 180-N4274,IF('PV model'!$B$2&lt;0,0-N4274,N4274))</f>
        <v>224.55834493281895</v>
      </c>
      <c r="P4274" s="2">
        <f>ABS(O4274-'PV model'!$B$5)</f>
        <v>19.558344932818954</v>
      </c>
      <c r="Q4274" s="3">
        <f t="shared" si="732"/>
        <v>90.501545944967148</v>
      </c>
      <c r="R4274" s="3">
        <f t="shared" si="737"/>
        <v>0</v>
      </c>
      <c r="S4274" s="3">
        <f t="shared" si="733"/>
        <v>17.64</v>
      </c>
      <c r="T4274" s="3">
        <f>(0.5*(1-COS(RADIANS(90-$X$3)))*(D4274+E4274)*'PV model'!$B$4)</f>
        <v>0</v>
      </c>
      <c r="U4274" s="3">
        <f t="shared" si="738"/>
        <v>17.64</v>
      </c>
      <c r="V4274" s="3">
        <f>('PV model'!$B$13*(U4274/1000)*(1-'PV model'!$B$14*((20+C4274)-25))*'PV model'!$B$10)/'PV model'!$B$12</f>
        <v>1.7230912876799998</v>
      </c>
    </row>
    <row r="4275" spans="1:22" x14ac:dyDescent="0.2">
      <c r="A4275" s="10">
        <f t="shared" si="741"/>
        <v>178</v>
      </c>
      <c r="B4275" s="10">
        <f t="shared" si="739"/>
        <v>22</v>
      </c>
      <c r="C4275" s="23">
        <v>10.1</v>
      </c>
      <c r="D4275" s="24">
        <v>0</v>
      </c>
      <c r="E4275" s="24">
        <v>0</v>
      </c>
      <c r="F4275" s="48"/>
      <c r="G4275" s="48"/>
      <c r="H4275" s="1">
        <f t="shared" si="740"/>
        <v>23.350543726970102</v>
      </c>
      <c r="I4275" s="1">
        <f t="shared" si="734"/>
        <v>-2.7429236100456236</v>
      </c>
      <c r="J4275" s="4">
        <f>B4275+('PV model'!$B$3/15)+(I4275/60)</f>
        <v>21.677617939832572</v>
      </c>
      <c r="K4275" s="2">
        <f t="shared" si="735"/>
        <v>-145.16426909748859</v>
      </c>
      <c r="L4275" s="2">
        <f>DEGREES(ASIN((((COS(RADIANS('PV model'!$B$2))*COS(RADIANS(H4275))*COS(RADIANS(K4275)))+(SIN(RADIANS('PV model'!$B$2))*SIN(RADIANS(H4275)))))))</f>
        <v>-5.7494494950581885</v>
      </c>
      <c r="M4275" s="3">
        <f t="shared" si="731"/>
        <v>0</v>
      </c>
      <c r="N4275" s="2">
        <f t="shared" si="736"/>
        <v>-31.8091865521343</v>
      </c>
      <c r="O4275" s="2">
        <f>IF('PV model'!$B$2&gt;0, 180-N4275,IF('PV model'!$B$2&lt;0,0-N4275,N4275))</f>
        <v>211.80918655213429</v>
      </c>
      <c r="P4275" s="2">
        <f>ABS(O4275-'PV model'!$B$5)</f>
        <v>6.8091865521342925</v>
      </c>
      <c r="Q4275" s="3">
        <f t="shared" si="732"/>
        <v>95.749449495058187</v>
      </c>
      <c r="R4275" s="3">
        <f t="shared" si="737"/>
        <v>0</v>
      </c>
      <c r="S4275" s="3">
        <f t="shared" si="733"/>
        <v>0</v>
      </c>
      <c r="T4275" s="3">
        <f>(0.5*(1-COS(RADIANS(90-$X$3)))*(D4275+E4275)*'PV model'!$B$4)</f>
        <v>0</v>
      </c>
      <c r="U4275" s="3">
        <f t="shared" si="738"/>
        <v>0</v>
      </c>
      <c r="V4275" s="3">
        <f>('PV model'!$B$13*(U4275/1000)*(1-'PV model'!$B$14*((20+C4275)-25))*'PV model'!$B$10)/'PV model'!$B$12</f>
        <v>0</v>
      </c>
    </row>
    <row r="4276" spans="1:22" x14ac:dyDescent="0.2">
      <c r="A4276" s="10">
        <f t="shared" si="741"/>
        <v>178</v>
      </c>
      <c r="B4276" s="10">
        <f t="shared" si="739"/>
        <v>23</v>
      </c>
      <c r="C4276" s="23">
        <v>9.8000000000000007</v>
      </c>
      <c r="D4276" s="24">
        <v>0</v>
      </c>
      <c r="E4276" s="24">
        <v>0</v>
      </c>
      <c r="F4276" s="48"/>
      <c r="G4276" s="48"/>
      <c r="H4276" s="1">
        <f t="shared" si="740"/>
        <v>23.350543726970102</v>
      </c>
      <c r="I4276" s="1">
        <f t="shared" si="734"/>
        <v>-2.7429236100456236</v>
      </c>
      <c r="J4276" s="4">
        <f>B4276+('PV model'!$B$3/15)+(I4276/60)</f>
        <v>22.677617939832572</v>
      </c>
      <c r="K4276" s="2">
        <f t="shared" si="735"/>
        <v>-160.16426909748859</v>
      </c>
      <c r="L4276" s="2">
        <f>DEGREES(ASIN((((COS(RADIANS('PV model'!$B$2))*COS(RADIANS(H4276))*COS(RADIANS(K4276)))+(SIN(RADIANS('PV model'!$B$2))*SIN(RADIANS(H4276)))))))</f>
        <v>-9.3529661705625209</v>
      </c>
      <c r="M4276" s="3">
        <f t="shared" si="731"/>
        <v>0</v>
      </c>
      <c r="N4276" s="2">
        <f t="shared" si="736"/>
        <v>-18.404906059177556</v>
      </c>
      <c r="O4276" s="2">
        <f>IF('PV model'!$B$2&gt;0, 180-N4276,IF('PV model'!$B$2&lt;0,0-N4276,N4276))</f>
        <v>198.40490605917756</v>
      </c>
      <c r="P4276" s="2">
        <f>ABS(O4276-'PV model'!$B$5)</f>
        <v>6.5950939408224372</v>
      </c>
      <c r="Q4276" s="3">
        <f t="shared" si="732"/>
        <v>99.35296617056251</v>
      </c>
      <c r="R4276" s="3">
        <f t="shared" si="737"/>
        <v>0</v>
      </c>
      <c r="S4276" s="3">
        <f t="shared" si="733"/>
        <v>0</v>
      </c>
      <c r="T4276" s="3">
        <f>(0.5*(1-COS(RADIANS(90-$X$3)))*(D4276+E4276)*'PV model'!$B$4)</f>
        <v>0</v>
      </c>
      <c r="U4276" s="3">
        <f t="shared" si="738"/>
        <v>0</v>
      </c>
      <c r="V4276" s="3">
        <f>('PV model'!$B$13*(U4276/1000)*(1-'PV model'!$B$14*((20+C4276)-25))*'PV model'!$B$10)/'PV model'!$B$12</f>
        <v>0</v>
      </c>
    </row>
    <row r="4277" spans="1:22" x14ac:dyDescent="0.2">
      <c r="A4277" s="10">
        <f t="shared" si="741"/>
        <v>178</v>
      </c>
      <c r="B4277" s="10">
        <f t="shared" si="739"/>
        <v>24</v>
      </c>
      <c r="C4277" s="23">
        <v>9.9</v>
      </c>
      <c r="D4277" s="24">
        <v>0</v>
      </c>
      <c r="E4277" s="24">
        <v>0</v>
      </c>
      <c r="F4277" s="48"/>
      <c r="G4277" s="48"/>
      <c r="H4277" s="1">
        <f t="shared" si="740"/>
        <v>23.350543726970102</v>
      </c>
      <c r="I4277" s="1">
        <f t="shared" si="734"/>
        <v>-2.7429236100456236</v>
      </c>
      <c r="J4277" s="4">
        <f>B4277+('PV model'!$B$3/15)+(I4277/60)</f>
        <v>23.677617939832572</v>
      </c>
      <c r="K4277" s="2">
        <f t="shared" si="735"/>
        <v>-175.16426909748859</v>
      </c>
      <c r="L4277" s="2">
        <f>DEGREES(ASIN((((COS(RADIANS('PV model'!$B$2))*COS(RADIANS(H4277))*COS(RADIANS(K4277)))+(SIN(RADIANS('PV model'!$B$2))*SIN(RADIANS(H4277)))))))</f>
        <v>-11.041381297128895</v>
      </c>
      <c r="M4277" s="3">
        <f t="shared" si="731"/>
        <v>0</v>
      </c>
      <c r="N4277" s="2">
        <f t="shared" si="736"/>
        <v>-4.522729706960634</v>
      </c>
      <c r="O4277" s="2">
        <f>IF('PV model'!$B$2&gt;0, 180-N4277,IF('PV model'!$B$2&lt;0,0-N4277,N4277))</f>
        <v>184.52272970696063</v>
      </c>
      <c r="P4277" s="2">
        <f>ABS(O4277-'PV model'!$B$5)</f>
        <v>20.477270293039368</v>
      </c>
      <c r="Q4277" s="3">
        <f t="shared" si="732"/>
        <v>101.04138129712889</v>
      </c>
      <c r="R4277" s="3">
        <f t="shared" si="737"/>
        <v>0</v>
      </c>
      <c r="S4277" s="3">
        <f t="shared" si="733"/>
        <v>0</v>
      </c>
      <c r="T4277" s="3">
        <f>(0.5*(1-COS(RADIANS(90-$X$3)))*(D4277+E4277)*'PV model'!$B$4)</f>
        <v>0</v>
      </c>
      <c r="U4277" s="3">
        <f t="shared" si="738"/>
        <v>0</v>
      </c>
      <c r="V4277" s="3">
        <f>('PV model'!$B$13*(U4277/1000)*(1-'PV model'!$B$14*((20+C4277)-25))*'PV model'!$B$10)/'PV model'!$B$12</f>
        <v>0</v>
      </c>
    </row>
    <row r="4278" spans="1:22" x14ac:dyDescent="0.2">
      <c r="A4278" s="10">
        <f t="shared" si="741"/>
        <v>179</v>
      </c>
      <c r="B4278" s="10">
        <f t="shared" si="739"/>
        <v>1</v>
      </c>
      <c r="C4278" s="23">
        <v>9.4</v>
      </c>
      <c r="D4278" s="24">
        <v>0</v>
      </c>
      <c r="E4278" s="24">
        <v>0</v>
      </c>
      <c r="F4278" s="48"/>
      <c r="G4278" s="48"/>
      <c r="H4278" s="1">
        <f t="shared" si="740"/>
        <v>23.307238555076424</v>
      </c>
      <c r="I4278" s="1">
        <f t="shared" si="734"/>
        <v>-2.9430504633707431</v>
      </c>
      <c r="J4278" s="4">
        <f>B4278+('PV model'!$B$3/15)+(I4278/60)</f>
        <v>0.67428249227715431</v>
      </c>
      <c r="K4278" s="2">
        <f t="shared" si="735"/>
        <v>169.88576261584268</v>
      </c>
      <c r="L4278" s="2">
        <f>DEGREES(ASIN((((COS(RADIANS('PV model'!$B$2))*COS(RADIANS(H4278))*COS(RADIANS(K4278)))+(SIN(RADIANS('PV model'!$B$2))*SIN(RADIANS(H4278)))))))</f>
        <v>-10.720986337495269</v>
      </c>
      <c r="M4278" s="3">
        <f t="shared" si="731"/>
        <v>0</v>
      </c>
      <c r="N4278" s="2">
        <f t="shared" si="736"/>
        <v>9.4476306690983449</v>
      </c>
      <c r="O4278" s="2">
        <f>IF('PV model'!$B$2&gt;0, 180-N4278,IF('PV model'!$B$2&lt;0,0-N4278,N4278))</f>
        <v>170.55236933090166</v>
      </c>
      <c r="P4278" s="2">
        <f>ABS(O4278-'PV model'!$B$5)</f>
        <v>34.447630669098345</v>
      </c>
      <c r="Q4278" s="3">
        <f t="shared" si="732"/>
        <v>100.72098633749528</v>
      </c>
      <c r="R4278" s="3">
        <f t="shared" si="737"/>
        <v>0</v>
      </c>
      <c r="S4278" s="3">
        <f t="shared" si="733"/>
        <v>0</v>
      </c>
      <c r="T4278" s="3">
        <f>(0.5*(1-COS(RADIANS(90-$X$3)))*(D4278+E4278)*'PV model'!$B$4)</f>
        <v>0</v>
      </c>
      <c r="U4278" s="3">
        <f t="shared" si="738"/>
        <v>0</v>
      </c>
      <c r="V4278" s="3">
        <f>('PV model'!$B$13*(U4278/1000)*(1-'PV model'!$B$14*((20+C4278)-25))*'PV model'!$B$10)/'PV model'!$B$12</f>
        <v>0</v>
      </c>
    </row>
    <row r="4279" spans="1:22" x14ac:dyDescent="0.2">
      <c r="A4279" s="10">
        <f t="shared" si="741"/>
        <v>179</v>
      </c>
      <c r="B4279" s="10">
        <f t="shared" si="739"/>
        <v>2</v>
      </c>
      <c r="C4279" s="23">
        <v>8.6</v>
      </c>
      <c r="D4279" s="24">
        <v>0</v>
      </c>
      <c r="E4279" s="24">
        <v>0</v>
      </c>
      <c r="F4279" s="48"/>
      <c r="G4279" s="48"/>
      <c r="H4279" s="1">
        <f t="shared" si="740"/>
        <v>23.307238555076424</v>
      </c>
      <c r="I4279" s="1">
        <f t="shared" si="734"/>
        <v>-2.9430504633707431</v>
      </c>
      <c r="J4279" s="4">
        <f>B4279+('PV model'!$B$3/15)+(I4279/60)</f>
        <v>1.6742824922771544</v>
      </c>
      <c r="K4279" s="2">
        <f t="shared" si="735"/>
        <v>154.88576261584268</v>
      </c>
      <c r="L4279" s="2">
        <f>DEGREES(ASIN((((COS(RADIANS('PV model'!$B$2))*COS(RADIANS(H4279))*COS(RADIANS(K4279)))+(SIN(RADIANS('PV model'!$B$2))*SIN(RADIANS(H4279)))))))</f>
        <v>-8.3334477722500928</v>
      </c>
      <c r="M4279" s="3">
        <f t="shared" si="731"/>
        <v>0</v>
      </c>
      <c r="N4279" s="2">
        <f t="shared" si="736"/>
        <v>23.20046989557154</v>
      </c>
      <c r="O4279" s="2">
        <f>IF('PV model'!$B$2&gt;0, 180-N4279,IF('PV model'!$B$2&lt;0,0-N4279,N4279))</f>
        <v>156.79953010442847</v>
      </c>
      <c r="P4279" s="2">
        <f>ABS(O4279-'PV model'!$B$5)</f>
        <v>48.20046989557153</v>
      </c>
      <c r="Q4279" s="3">
        <f t="shared" si="732"/>
        <v>98.333447772250096</v>
      </c>
      <c r="R4279" s="3">
        <f t="shared" si="737"/>
        <v>0</v>
      </c>
      <c r="S4279" s="3">
        <f t="shared" si="733"/>
        <v>0</v>
      </c>
      <c r="T4279" s="3">
        <f>(0.5*(1-COS(RADIANS(90-$X$3)))*(D4279+E4279)*'PV model'!$B$4)</f>
        <v>0</v>
      </c>
      <c r="U4279" s="3">
        <f t="shared" si="738"/>
        <v>0</v>
      </c>
      <c r="V4279" s="3">
        <f>('PV model'!$B$13*(U4279/1000)*(1-'PV model'!$B$14*((20+C4279)-25))*'PV model'!$B$10)/'PV model'!$B$12</f>
        <v>0</v>
      </c>
    </row>
    <row r="4280" spans="1:22" x14ac:dyDescent="0.2">
      <c r="A4280" s="10">
        <f t="shared" si="741"/>
        <v>179</v>
      </c>
      <c r="B4280" s="10">
        <f t="shared" si="739"/>
        <v>3</v>
      </c>
      <c r="C4280" s="23">
        <v>7.9</v>
      </c>
      <c r="D4280" s="24">
        <v>0</v>
      </c>
      <c r="E4280" s="24">
        <v>0</v>
      </c>
      <c r="F4280" s="48"/>
      <c r="G4280" s="48"/>
      <c r="H4280" s="1">
        <f t="shared" si="740"/>
        <v>23.307238555076424</v>
      </c>
      <c r="I4280" s="1">
        <f t="shared" si="734"/>
        <v>-2.9430504633707431</v>
      </c>
      <c r="J4280" s="4">
        <f>B4280+('PV model'!$B$3/15)+(I4280/60)</f>
        <v>2.674282492277154</v>
      </c>
      <c r="K4280" s="2">
        <f t="shared" si="735"/>
        <v>139.88576261584268</v>
      </c>
      <c r="L4280" s="2">
        <f>DEGREES(ASIN((((COS(RADIANS('PV model'!$B$2))*COS(RADIANS(H4280))*COS(RADIANS(K4280)))+(SIN(RADIANS('PV model'!$B$2))*SIN(RADIANS(H4280)))))))</f>
        <v>-4.1140871572005615</v>
      </c>
      <c r="M4280" s="3">
        <f t="shared" si="731"/>
        <v>0</v>
      </c>
      <c r="N4280" s="2">
        <f t="shared" si="736"/>
        <v>36.388982994291339</v>
      </c>
      <c r="O4280" s="2">
        <f>IF('PV model'!$B$2&gt;0, 180-N4280,IF('PV model'!$B$2&lt;0,0-N4280,N4280))</f>
        <v>143.61101700570867</v>
      </c>
      <c r="P4280" s="2">
        <f>ABS(O4280-'PV model'!$B$5)</f>
        <v>61.388982994291325</v>
      </c>
      <c r="Q4280" s="3">
        <f t="shared" si="732"/>
        <v>94.114087157200558</v>
      </c>
      <c r="R4280" s="3">
        <f t="shared" si="737"/>
        <v>0</v>
      </c>
      <c r="S4280" s="3">
        <f t="shared" si="733"/>
        <v>0</v>
      </c>
      <c r="T4280" s="3">
        <f>(0.5*(1-COS(RADIANS(90-$X$3)))*(D4280+E4280)*'PV model'!$B$4)</f>
        <v>0</v>
      </c>
      <c r="U4280" s="3">
        <f t="shared" si="738"/>
        <v>0</v>
      </c>
      <c r="V4280" s="3">
        <f>('PV model'!$B$13*(U4280/1000)*(1-'PV model'!$B$14*((20+C4280)-25))*'PV model'!$B$10)/'PV model'!$B$12</f>
        <v>0</v>
      </c>
    </row>
    <row r="4281" spans="1:22" x14ac:dyDescent="0.2">
      <c r="A4281" s="10">
        <f t="shared" si="741"/>
        <v>179</v>
      </c>
      <c r="B4281" s="10">
        <f t="shared" si="739"/>
        <v>4</v>
      </c>
      <c r="C4281" s="23">
        <v>8.4</v>
      </c>
      <c r="D4281" s="24">
        <v>0</v>
      </c>
      <c r="E4281" s="24">
        <v>0.88200000000000001</v>
      </c>
      <c r="F4281" s="48"/>
      <c r="G4281" s="48"/>
      <c r="H4281" s="1">
        <f t="shared" si="740"/>
        <v>23.307238555076424</v>
      </c>
      <c r="I4281" s="1">
        <f t="shared" si="734"/>
        <v>-2.9430504633707431</v>
      </c>
      <c r="J4281" s="4">
        <f>B4281+('PV model'!$B$3/15)+(I4281/60)</f>
        <v>3.674282492277154</v>
      </c>
      <c r="K4281" s="2">
        <f t="shared" si="735"/>
        <v>124.88576261584269</v>
      </c>
      <c r="L4281" s="2">
        <f>DEGREES(ASIN((((COS(RADIANS('PV model'!$B$2))*COS(RADIANS(H4281))*COS(RADIANS(K4281)))+(SIN(RADIANS('PV model'!$B$2))*SIN(RADIANS(H4281)))))))</f>
        <v>1.6365381114710604</v>
      </c>
      <c r="M4281" s="3">
        <f t="shared" si="731"/>
        <v>1.6365381114710604</v>
      </c>
      <c r="N4281" s="2">
        <f t="shared" si="736"/>
        <v>48.908638257192209</v>
      </c>
      <c r="O4281" s="2">
        <f>IF('PV model'!$B$2&gt;0, 180-N4281,IF('PV model'!$B$2&lt;0,0-N4281,N4281))</f>
        <v>131.09136174280781</v>
      </c>
      <c r="P4281" s="2">
        <f>ABS(O4281-'PV model'!$B$5)</f>
        <v>73.908638257192194</v>
      </c>
      <c r="Q4281" s="3">
        <f t="shared" si="732"/>
        <v>88.363461888528931</v>
      </c>
      <c r="R4281" s="3">
        <f t="shared" si="737"/>
        <v>0</v>
      </c>
      <c r="S4281" s="3">
        <f t="shared" si="733"/>
        <v>0.88200000000000001</v>
      </c>
      <c r="T4281" s="3">
        <f>(0.5*(1-COS(RADIANS(90-$X$3)))*(D4281+E4281)*'PV model'!$B$4)</f>
        <v>0</v>
      </c>
      <c r="U4281" s="3">
        <f t="shared" si="738"/>
        <v>0.88200000000000001</v>
      </c>
      <c r="V4281" s="3">
        <f>('PV model'!$B$13*(U4281/1000)*(1-'PV model'!$B$14*((20+C4281)-25))*'PV model'!$B$10)/'PV model'!$B$12</f>
        <v>8.696567980799999E-2</v>
      </c>
    </row>
    <row r="4282" spans="1:22" x14ac:dyDescent="0.2">
      <c r="A4282" s="10">
        <f t="shared" si="741"/>
        <v>179</v>
      </c>
      <c r="B4282" s="10">
        <f t="shared" si="739"/>
        <v>5</v>
      </c>
      <c r="C4282" s="23">
        <v>8.5</v>
      </c>
      <c r="D4282" s="24">
        <v>0</v>
      </c>
      <c r="E4282" s="24">
        <v>7.056</v>
      </c>
      <c r="F4282" s="48"/>
      <c r="G4282" s="48"/>
      <c r="H4282" s="1">
        <f t="shared" si="740"/>
        <v>23.307238555076424</v>
      </c>
      <c r="I4282" s="1">
        <f t="shared" si="734"/>
        <v>-2.9430504633707431</v>
      </c>
      <c r="J4282" s="4">
        <f>B4282+('PV model'!$B$3/15)+(I4282/60)</f>
        <v>4.6742824922771549</v>
      </c>
      <c r="K4282" s="2">
        <f t="shared" si="735"/>
        <v>109.88576261584268</v>
      </c>
      <c r="L4282" s="2">
        <f>DEGREES(ASIN((((COS(RADIANS('PV model'!$B$2))*COS(RADIANS(H4282))*COS(RADIANS(K4282)))+(SIN(RADIANS('PV model'!$B$2))*SIN(RADIANS(H4282)))))))</f>
        <v>8.5768649843225422</v>
      </c>
      <c r="M4282" s="3">
        <f t="shared" si="731"/>
        <v>8.5768649843225422</v>
      </c>
      <c r="N4282" s="2">
        <f t="shared" si="736"/>
        <v>60.8564631536657</v>
      </c>
      <c r="O4282" s="2">
        <f>IF('PV model'!$B$2&gt;0, 180-N4282,IF('PV model'!$B$2&lt;0,0-N4282,N4282))</f>
        <v>119.1435368463343</v>
      </c>
      <c r="P4282" s="2">
        <f>ABS(O4282-'PV model'!$B$5)</f>
        <v>85.8564631536657</v>
      </c>
      <c r="Q4282" s="3">
        <f t="shared" si="732"/>
        <v>81.42313501567746</v>
      </c>
      <c r="R4282" s="3">
        <f t="shared" si="737"/>
        <v>0</v>
      </c>
      <c r="S4282" s="3">
        <f t="shared" si="733"/>
        <v>7.056</v>
      </c>
      <c r="T4282" s="3">
        <f>(0.5*(1-COS(RADIANS(90-$X$3)))*(D4282+E4282)*'PV model'!$B$4)</f>
        <v>0</v>
      </c>
      <c r="U4282" s="3">
        <f t="shared" si="738"/>
        <v>7.056</v>
      </c>
      <c r="V4282" s="3">
        <f>('PV model'!$B$13*(U4282/1000)*(1-'PV model'!$B$14*((20+C4282)-25))*'PV model'!$B$10)/'PV model'!$B$12</f>
        <v>0.69544331135999993</v>
      </c>
    </row>
    <row r="4283" spans="1:22" x14ac:dyDescent="0.2">
      <c r="A4283" s="10">
        <f t="shared" si="741"/>
        <v>179</v>
      </c>
      <c r="B4283" s="10">
        <f t="shared" si="739"/>
        <v>6</v>
      </c>
      <c r="C4283" s="23">
        <v>8.8000000000000007</v>
      </c>
      <c r="D4283" s="24">
        <v>0</v>
      </c>
      <c r="E4283" s="24">
        <v>30.869999999999997</v>
      </c>
      <c r="F4283" s="48"/>
      <c r="G4283" s="48"/>
      <c r="H4283" s="1">
        <f t="shared" si="740"/>
        <v>23.307238555076424</v>
      </c>
      <c r="I4283" s="1">
        <f t="shared" si="734"/>
        <v>-2.9430504633707431</v>
      </c>
      <c r="J4283" s="4">
        <f>B4283+('PV model'!$B$3/15)+(I4283/60)</f>
        <v>5.6742824922771549</v>
      </c>
      <c r="K4283" s="2">
        <f t="shared" si="735"/>
        <v>94.88576261584268</v>
      </c>
      <c r="L4283" s="2">
        <f>DEGREES(ASIN((((COS(RADIANS('PV model'!$B$2))*COS(RADIANS(H4283))*COS(RADIANS(K4283)))+(SIN(RADIANS('PV model'!$B$2))*SIN(RADIANS(H4283)))))))</f>
        <v>16.365942736814731</v>
      </c>
      <c r="M4283" s="3">
        <f t="shared" si="731"/>
        <v>16.365942736814731</v>
      </c>
      <c r="N4283" s="2">
        <f t="shared" si="736"/>
        <v>72.497121514197346</v>
      </c>
      <c r="O4283" s="2">
        <f>IF('PV model'!$B$2&gt;0, 180-N4283,IF('PV model'!$B$2&lt;0,0-N4283,N4283))</f>
        <v>107.50287848580265</v>
      </c>
      <c r="P4283" s="2">
        <f>ABS(O4283-'PV model'!$B$5)</f>
        <v>97.497121514197346</v>
      </c>
      <c r="Q4283" s="3">
        <f t="shared" si="732"/>
        <v>73.634057263185269</v>
      </c>
      <c r="R4283" s="3">
        <f t="shared" si="737"/>
        <v>0</v>
      </c>
      <c r="S4283" s="3">
        <f t="shared" si="733"/>
        <v>30.869999999999997</v>
      </c>
      <c r="T4283" s="3">
        <f>(0.5*(1-COS(RADIANS(90-$X$3)))*(D4283+E4283)*'PV model'!$B$4)</f>
        <v>0</v>
      </c>
      <c r="U4283" s="3">
        <f t="shared" si="738"/>
        <v>30.869999999999997</v>
      </c>
      <c r="V4283" s="3">
        <f>('PV model'!$B$13*(U4283/1000)*(1-'PV model'!$B$14*((20+C4283)-25))*'PV model'!$B$10)/'PV model'!$B$12</f>
        <v>3.0388615689599994</v>
      </c>
    </row>
    <row r="4284" spans="1:22" x14ac:dyDescent="0.2">
      <c r="A4284" s="10">
        <f t="shared" si="741"/>
        <v>179</v>
      </c>
      <c r="B4284" s="10">
        <f t="shared" si="739"/>
        <v>7</v>
      </c>
      <c r="C4284" s="23">
        <v>9.4</v>
      </c>
      <c r="D4284" s="24">
        <v>0</v>
      </c>
      <c r="E4284" s="24">
        <v>65.268000000000001</v>
      </c>
      <c r="F4284" s="48"/>
      <c r="G4284" s="48"/>
      <c r="H4284" s="1">
        <f t="shared" si="740"/>
        <v>23.307238555076424</v>
      </c>
      <c r="I4284" s="1">
        <f t="shared" si="734"/>
        <v>-2.9430504633707431</v>
      </c>
      <c r="J4284" s="4">
        <f>B4284+('PV model'!$B$3/15)+(I4284/60)</f>
        <v>6.6742824922771549</v>
      </c>
      <c r="K4284" s="2">
        <f t="shared" si="735"/>
        <v>79.88576261584268</v>
      </c>
      <c r="L4284" s="2">
        <f>DEGREES(ASIN((((COS(RADIANS('PV model'!$B$2))*COS(RADIANS(H4284))*COS(RADIANS(K4284)))+(SIN(RADIANS('PV model'!$B$2))*SIN(RADIANS(H4284)))))))</f>
        <v>24.67215522334704</v>
      </c>
      <c r="M4284" s="3">
        <f t="shared" si="731"/>
        <v>24.67215522334704</v>
      </c>
      <c r="N4284" s="2">
        <f t="shared" si="736"/>
        <v>84.240659911198961</v>
      </c>
      <c r="O4284" s="2">
        <f>IF('PV model'!$B$2&gt;0, 180-N4284,IF('PV model'!$B$2&lt;0,0-N4284,N4284))</f>
        <v>95.759340088801039</v>
      </c>
      <c r="P4284" s="2">
        <f>ABS(O4284-'PV model'!$B$5)</f>
        <v>109.24065991119896</v>
      </c>
      <c r="Q4284" s="3">
        <f t="shared" si="732"/>
        <v>65.327844776652967</v>
      </c>
      <c r="R4284" s="3">
        <f t="shared" si="737"/>
        <v>0</v>
      </c>
      <c r="S4284" s="3">
        <f t="shared" si="733"/>
        <v>65.268000000000001</v>
      </c>
      <c r="T4284" s="3">
        <f>(0.5*(1-COS(RADIANS(90-$X$3)))*(D4284+E4284)*'PV model'!$B$4)</f>
        <v>0</v>
      </c>
      <c r="U4284" s="3">
        <f t="shared" si="738"/>
        <v>65.268000000000001</v>
      </c>
      <c r="V4284" s="3">
        <f>('PV model'!$B$13*(U4284/1000)*(1-'PV model'!$B$14*((20+C4284)-25))*'PV model'!$B$10)/'PV model'!$B$12</f>
        <v>6.4093635486720002</v>
      </c>
    </row>
    <row r="4285" spans="1:22" x14ac:dyDescent="0.2">
      <c r="A4285" s="10">
        <f t="shared" si="741"/>
        <v>179</v>
      </c>
      <c r="B4285" s="10">
        <f t="shared" si="739"/>
        <v>8</v>
      </c>
      <c r="C4285" s="23">
        <v>10.1</v>
      </c>
      <c r="D4285" s="24">
        <v>0</v>
      </c>
      <c r="E4285" s="24">
        <v>104.07600000000001</v>
      </c>
      <c r="F4285" s="48"/>
      <c r="G4285" s="48"/>
      <c r="H4285" s="1">
        <f t="shared" si="740"/>
        <v>23.307238555076424</v>
      </c>
      <c r="I4285" s="1">
        <f t="shared" si="734"/>
        <v>-2.9430504633707431</v>
      </c>
      <c r="J4285" s="4">
        <f>B4285+('PV model'!$B$3/15)+(I4285/60)</f>
        <v>7.6742824922771549</v>
      </c>
      <c r="K4285" s="2">
        <f t="shared" si="735"/>
        <v>64.88576261584268</v>
      </c>
      <c r="L4285" s="2">
        <f>DEGREES(ASIN((((COS(RADIANS('PV model'!$B$2))*COS(RADIANS(H4285))*COS(RADIANS(K4285)))+(SIN(RADIANS('PV model'!$B$2))*SIN(RADIANS(H4285)))))))</f>
        <v>33.151481311358097</v>
      </c>
      <c r="M4285" s="3">
        <f t="shared" si="731"/>
        <v>33.151481311358097</v>
      </c>
      <c r="N4285" s="2">
        <f t="shared" si="736"/>
        <v>83.337833965139623</v>
      </c>
      <c r="O4285" s="2">
        <f>IF('PV model'!$B$2&gt;0, 180-N4285,IF('PV model'!$B$2&lt;0,0-N4285,N4285))</f>
        <v>96.662166034860377</v>
      </c>
      <c r="P4285" s="2">
        <f>ABS(O4285-'PV model'!$B$5)</f>
        <v>108.33783396513962</v>
      </c>
      <c r="Q4285" s="3">
        <f t="shared" si="732"/>
        <v>56.848518688641896</v>
      </c>
      <c r="R4285" s="3">
        <f t="shared" si="737"/>
        <v>0</v>
      </c>
      <c r="S4285" s="3">
        <f t="shared" si="733"/>
        <v>104.07600000000001</v>
      </c>
      <c r="T4285" s="3">
        <f>(0.5*(1-COS(RADIANS(90-$X$3)))*(D4285+E4285)*'PV model'!$B$4)</f>
        <v>0</v>
      </c>
      <c r="U4285" s="3">
        <f t="shared" si="738"/>
        <v>104.07600000000001</v>
      </c>
      <c r="V4285" s="3">
        <f>('PV model'!$B$13*(U4285/1000)*(1-'PV model'!$B$14*((20+C4285)-25))*'PV model'!$B$10)/'PV model'!$B$12</f>
        <v>10.191206846016</v>
      </c>
    </row>
    <row r="4286" spans="1:22" x14ac:dyDescent="0.2">
      <c r="A4286" s="10">
        <f t="shared" si="741"/>
        <v>179</v>
      </c>
      <c r="B4286" s="10">
        <f t="shared" si="739"/>
        <v>9</v>
      </c>
      <c r="C4286" s="23">
        <v>10.199999999999999</v>
      </c>
      <c r="D4286" s="24">
        <v>0</v>
      </c>
      <c r="E4286" s="24">
        <v>142.88399999999999</v>
      </c>
      <c r="F4286" s="48"/>
      <c r="G4286" s="48"/>
      <c r="H4286" s="1">
        <f t="shared" si="740"/>
        <v>23.307238555076424</v>
      </c>
      <c r="I4286" s="1">
        <f t="shared" si="734"/>
        <v>-2.9430504633707431</v>
      </c>
      <c r="J4286" s="4">
        <f>B4286+('PV model'!$B$3/15)+(I4286/60)</f>
        <v>8.674282492277154</v>
      </c>
      <c r="K4286" s="2">
        <f t="shared" si="735"/>
        <v>49.885762615842694</v>
      </c>
      <c r="L4286" s="2">
        <f>DEGREES(ASIN((((COS(RADIANS('PV model'!$B$2))*COS(RADIANS(H4286))*COS(RADIANS(K4286)))+(SIN(RADIANS('PV model'!$B$2))*SIN(RADIANS(H4286)))))))</f>
        <v>41.39433031403383</v>
      </c>
      <c r="M4286" s="3">
        <f t="shared" si="731"/>
        <v>41.39433031403383</v>
      </c>
      <c r="N4286" s="2">
        <f t="shared" si="736"/>
        <v>69.431319179782605</v>
      </c>
      <c r="O4286" s="2">
        <f>IF('PV model'!$B$2&gt;0, 180-N4286,IF('PV model'!$B$2&lt;0,0-N4286,N4286))</f>
        <v>110.56868082021739</v>
      </c>
      <c r="P4286" s="2">
        <f>ABS(O4286-'PV model'!$B$5)</f>
        <v>94.431319179782605</v>
      </c>
      <c r="Q4286" s="3">
        <f t="shared" si="732"/>
        <v>48.605669685966163</v>
      </c>
      <c r="R4286" s="3">
        <f t="shared" si="737"/>
        <v>0</v>
      </c>
      <c r="S4286" s="3">
        <f t="shared" si="733"/>
        <v>142.88399999999999</v>
      </c>
      <c r="T4286" s="3">
        <f>(0.5*(1-COS(RADIANS(90-$X$3)))*(D4286+E4286)*'PV model'!$B$4)</f>
        <v>0</v>
      </c>
      <c r="U4286" s="3">
        <f t="shared" si="738"/>
        <v>142.88399999999999</v>
      </c>
      <c r="V4286" s="3">
        <f>('PV model'!$B$13*(U4286/1000)*(1-'PV model'!$B$14*((20+C4286)-25))*'PV model'!$B$10)/'PV model'!$B$12</f>
        <v>13.985604799487998</v>
      </c>
    </row>
    <row r="4287" spans="1:22" x14ac:dyDescent="0.2">
      <c r="A4287" s="10">
        <f t="shared" si="741"/>
        <v>179</v>
      </c>
      <c r="B4287" s="10">
        <f t="shared" si="739"/>
        <v>10</v>
      </c>
      <c r="C4287" s="23">
        <v>10.6</v>
      </c>
      <c r="D4287" s="24">
        <v>1.1224499999999999</v>
      </c>
      <c r="E4287" s="24">
        <v>175.518</v>
      </c>
      <c r="F4287" s="48"/>
      <c r="G4287" s="48"/>
      <c r="H4287" s="1">
        <f t="shared" si="740"/>
        <v>23.307238555076424</v>
      </c>
      <c r="I4287" s="1">
        <f t="shared" si="734"/>
        <v>-2.9430504633707431</v>
      </c>
      <c r="J4287" s="4">
        <f>B4287+('PV model'!$B$3/15)+(I4287/60)</f>
        <v>9.674282492277154</v>
      </c>
      <c r="K4287" s="2">
        <f t="shared" si="735"/>
        <v>34.885762615842694</v>
      </c>
      <c r="L4287" s="2">
        <f>DEGREES(ASIN((((COS(RADIANS('PV model'!$B$2))*COS(RADIANS(H4287))*COS(RADIANS(K4287)))+(SIN(RADIANS('PV model'!$B$2))*SIN(RADIANS(H4287)))))))</f>
        <v>48.831771373672503</v>
      </c>
      <c r="M4287" s="3">
        <f t="shared" si="731"/>
        <v>48.831771373672503</v>
      </c>
      <c r="N4287" s="2">
        <f t="shared" si="736"/>
        <v>52.934969886753727</v>
      </c>
      <c r="O4287" s="2">
        <f>IF('PV model'!$B$2&gt;0, 180-N4287,IF('PV model'!$B$2&lt;0,0-N4287,N4287))</f>
        <v>127.06503011324628</v>
      </c>
      <c r="P4287" s="2">
        <f>ABS(O4287-'PV model'!$B$5)</f>
        <v>77.93496988675372</v>
      </c>
      <c r="Q4287" s="3">
        <f t="shared" si="732"/>
        <v>41.168228626327497</v>
      </c>
      <c r="R4287" s="3">
        <f t="shared" si="737"/>
        <v>1.1224500000000002</v>
      </c>
      <c r="S4287" s="3">
        <f t="shared" si="733"/>
        <v>176.27129370274687</v>
      </c>
      <c r="T4287" s="3">
        <f>(0.5*(1-COS(RADIANS(90-$X$3)))*(D4287+E4287)*'PV model'!$B$4)</f>
        <v>0</v>
      </c>
      <c r="U4287" s="3">
        <f t="shared" si="738"/>
        <v>177.39374370274686</v>
      </c>
      <c r="V4287" s="3">
        <f>('PV model'!$B$13*(U4287/1000)*(1-'PV model'!$B$14*((20+C4287)-25))*'PV model'!$B$10)/'PV model'!$B$12</f>
        <v>17.335075579426782</v>
      </c>
    </row>
    <row r="4288" spans="1:22" x14ac:dyDescent="0.2">
      <c r="A4288" s="10">
        <f t="shared" si="741"/>
        <v>179</v>
      </c>
      <c r="B4288" s="10">
        <f t="shared" si="739"/>
        <v>11</v>
      </c>
      <c r="C4288" s="23">
        <v>10.5</v>
      </c>
      <c r="D4288" s="24">
        <v>1.1224499999999999</v>
      </c>
      <c r="E4288" s="24">
        <v>200.214</v>
      </c>
      <c r="F4288" s="48"/>
      <c r="G4288" s="48"/>
      <c r="H4288" s="1">
        <f t="shared" si="740"/>
        <v>23.307238555076424</v>
      </c>
      <c r="I4288" s="1">
        <f t="shared" si="734"/>
        <v>-2.9430504633707431</v>
      </c>
      <c r="J4288" s="4">
        <f>B4288+('PV model'!$B$3/15)+(I4288/60)</f>
        <v>10.674282492277154</v>
      </c>
      <c r="K4288" s="2">
        <f t="shared" si="735"/>
        <v>19.88576261584269</v>
      </c>
      <c r="L4288" s="2">
        <f>DEGREES(ASIN((((COS(RADIANS('PV model'!$B$2))*COS(RADIANS(H4288))*COS(RADIANS(K4288)))+(SIN(RADIANS('PV model'!$B$2))*SIN(RADIANS(H4288)))))))</f>
        <v>54.611417651729653</v>
      </c>
      <c r="M4288" s="3">
        <f t="shared" si="731"/>
        <v>54.611417651729653</v>
      </c>
      <c r="N4288" s="2">
        <f t="shared" si="736"/>
        <v>32.644227542828993</v>
      </c>
      <c r="O4288" s="2">
        <f>IF('PV model'!$B$2&gt;0, 180-N4288,IF('PV model'!$B$2&lt;0,0-N4288,N4288))</f>
        <v>147.35577245717101</v>
      </c>
      <c r="P4288" s="2">
        <f>ABS(O4288-'PV model'!$B$5)</f>
        <v>57.644227542828986</v>
      </c>
      <c r="Q4288" s="3">
        <f t="shared" si="732"/>
        <v>35.388582348270347</v>
      </c>
      <c r="R4288" s="3">
        <f t="shared" si="737"/>
        <v>1.1224500000000002</v>
      </c>
      <c r="S4288" s="3">
        <f t="shared" si="733"/>
        <v>200.89546344173891</v>
      </c>
      <c r="T4288" s="3">
        <f>(0.5*(1-COS(RADIANS(90-$X$3)))*(D4288+E4288)*'PV model'!$B$4)</f>
        <v>0</v>
      </c>
      <c r="U4288" s="3">
        <f t="shared" si="738"/>
        <v>202.0179134417389</v>
      </c>
      <c r="V4288" s="3">
        <f>('PV model'!$B$13*(U4288/1000)*(1-'PV model'!$B$14*((20+C4288)-25))*'PV model'!$B$10)/'PV model'!$B$12</f>
        <v>19.749448993828221</v>
      </c>
    </row>
    <row r="4289" spans="1:22" x14ac:dyDescent="0.2">
      <c r="A4289" s="10">
        <f t="shared" si="741"/>
        <v>179</v>
      </c>
      <c r="B4289" s="10">
        <f t="shared" si="739"/>
        <v>12</v>
      </c>
      <c r="C4289" s="23">
        <v>10.7</v>
      </c>
      <c r="D4289" s="24">
        <v>1.1224499999999999</v>
      </c>
      <c r="E4289" s="24">
        <v>216.09</v>
      </c>
      <c r="F4289" s="48"/>
      <c r="G4289" s="48"/>
      <c r="H4289" s="1">
        <f t="shared" si="740"/>
        <v>23.307238555076424</v>
      </c>
      <c r="I4289" s="1">
        <f t="shared" si="734"/>
        <v>-2.9430504633707431</v>
      </c>
      <c r="J4289" s="4">
        <f>B4289+('PV model'!$B$3/15)+(I4289/60)</f>
        <v>11.674282492277154</v>
      </c>
      <c r="K4289" s="2">
        <f t="shared" si="735"/>
        <v>4.8857626158426903</v>
      </c>
      <c r="L4289" s="2">
        <f>DEGREES(ASIN((((COS(RADIANS('PV model'!$B$2))*COS(RADIANS(H4289))*COS(RADIANS(K4289)))+(SIN(RADIANS('PV model'!$B$2))*SIN(RADIANS(H4289)))))))</f>
        <v>57.604540190327924</v>
      </c>
      <c r="M4289" s="3">
        <f t="shared" si="731"/>
        <v>57.604540190327924</v>
      </c>
      <c r="N4289" s="2">
        <f t="shared" si="736"/>
        <v>8.3950043819228224</v>
      </c>
      <c r="O4289" s="2">
        <f>IF('PV model'!$B$2&gt;0, 180-N4289,IF('PV model'!$B$2&lt;0,0-N4289,N4289))</f>
        <v>171.60499561807717</v>
      </c>
      <c r="P4289" s="2">
        <f>ABS(O4289-'PV model'!$B$5)</f>
        <v>33.395004381922831</v>
      </c>
      <c r="Q4289" s="3">
        <f t="shared" si="732"/>
        <v>32.395459809672076</v>
      </c>
      <c r="R4289" s="3">
        <f t="shared" si="737"/>
        <v>1.1224499999999999</v>
      </c>
      <c r="S4289" s="3">
        <f t="shared" si="733"/>
        <v>216.72845082459614</v>
      </c>
      <c r="T4289" s="3">
        <f>(0.5*(1-COS(RADIANS(90-$X$3)))*(D4289+E4289)*'PV model'!$B$4)</f>
        <v>0</v>
      </c>
      <c r="U4289" s="3">
        <f t="shared" si="738"/>
        <v>217.85090082459612</v>
      </c>
      <c r="V4289" s="3">
        <f>('PV model'!$B$13*(U4289/1000)*(1-'PV model'!$B$14*((20+C4289)-25))*'PV model'!$B$10)/'PV model'!$B$12</f>
        <v>21.279874672568099</v>
      </c>
    </row>
    <row r="4290" spans="1:22" x14ac:dyDescent="0.2">
      <c r="A4290" s="10">
        <f t="shared" si="741"/>
        <v>179</v>
      </c>
      <c r="B4290" s="10">
        <f t="shared" si="739"/>
        <v>13</v>
      </c>
      <c r="C4290" s="23">
        <v>10.5</v>
      </c>
      <c r="D4290" s="24">
        <v>2.2448999999999999</v>
      </c>
      <c r="E4290" s="24">
        <v>220.5</v>
      </c>
      <c r="F4290" s="48"/>
      <c r="G4290" s="48"/>
      <c r="H4290" s="1">
        <f t="shared" si="740"/>
        <v>23.307238555076424</v>
      </c>
      <c r="I4290" s="1">
        <f t="shared" si="734"/>
        <v>-2.9430504633707431</v>
      </c>
      <c r="J4290" s="4">
        <f>B4290+('PV model'!$B$3/15)+(I4290/60)</f>
        <v>12.674282492277154</v>
      </c>
      <c r="K4290" s="2">
        <f t="shared" si="735"/>
        <v>-10.11423738415731</v>
      </c>
      <c r="L4290" s="2">
        <f>DEGREES(ASIN((((COS(RADIANS('PV model'!$B$2))*COS(RADIANS(H4290))*COS(RADIANS(K4290)))+(SIN(RADIANS('PV model'!$B$2))*SIN(RADIANS(H4290)))))))</f>
        <v>56.948068616136631</v>
      </c>
      <c r="M4290" s="3">
        <f t="shared" si="731"/>
        <v>56.948068616136631</v>
      </c>
      <c r="N4290" s="2">
        <f t="shared" si="736"/>
        <v>-17.200217456822699</v>
      </c>
      <c r="O4290" s="2">
        <f>IF('PV model'!$B$2&gt;0, 180-N4290,IF('PV model'!$B$2&lt;0,0-N4290,N4290))</f>
        <v>197.20021745682271</v>
      </c>
      <c r="P4290" s="2">
        <f>ABS(O4290-'PV model'!$B$5)</f>
        <v>7.7997825431772867</v>
      </c>
      <c r="Q4290" s="3">
        <f t="shared" si="732"/>
        <v>33.051931383863369</v>
      </c>
      <c r="R4290" s="3">
        <f t="shared" si="737"/>
        <v>2.2448999999999999</v>
      </c>
      <c r="S4290" s="3">
        <f t="shared" si="733"/>
        <v>221.78754054120648</v>
      </c>
      <c r="T4290" s="3">
        <f>(0.5*(1-COS(RADIANS(90-$X$3)))*(D4290+E4290)*'PV model'!$B$4)</f>
        <v>0</v>
      </c>
      <c r="U4290" s="3">
        <f t="shared" si="738"/>
        <v>224.03244054120648</v>
      </c>
      <c r="V4290" s="3">
        <f>('PV model'!$B$13*(U4290/1000)*(1-'PV model'!$B$14*((20+C4290)-25))*'PV model'!$B$10)/'PV model'!$B$12</f>
        <v>21.90160853585602</v>
      </c>
    </row>
    <row r="4291" spans="1:22" x14ac:dyDescent="0.2">
      <c r="A4291" s="10">
        <f t="shared" si="741"/>
        <v>179</v>
      </c>
      <c r="B4291" s="10">
        <f t="shared" si="739"/>
        <v>14</v>
      </c>
      <c r="C4291" s="23">
        <v>12</v>
      </c>
      <c r="D4291" s="24">
        <v>129.08175</v>
      </c>
      <c r="E4291" s="24">
        <v>323.69400000000002</v>
      </c>
      <c r="F4291" s="48"/>
      <c r="G4291" s="48"/>
      <c r="H4291" s="1">
        <f t="shared" si="740"/>
        <v>23.307238555076424</v>
      </c>
      <c r="I4291" s="1">
        <f t="shared" si="734"/>
        <v>-2.9430504633707431</v>
      </c>
      <c r="J4291" s="4">
        <f>B4291+('PV model'!$B$3/15)+(I4291/60)</f>
        <v>13.674282492277154</v>
      </c>
      <c r="K4291" s="2">
        <f t="shared" si="735"/>
        <v>-25.11423738415731</v>
      </c>
      <c r="L4291" s="2">
        <f>DEGREES(ASIN((((COS(RADIANS('PV model'!$B$2))*COS(RADIANS(H4291))*COS(RADIANS(K4291)))+(SIN(RADIANS('PV model'!$B$2))*SIN(RADIANS(H4291)))))))</f>
        <v>52.852530472723743</v>
      </c>
      <c r="M4291" s="3">
        <f t="shared" si="731"/>
        <v>52.852530472723743</v>
      </c>
      <c r="N4291" s="2">
        <f t="shared" si="736"/>
        <v>-40.202267920853402</v>
      </c>
      <c r="O4291" s="2">
        <f>IF('PV model'!$B$2&gt;0, 180-N4291,IF('PV model'!$B$2&lt;0,0-N4291,N4291))</f>
        <v>220.20226792085339</v>
      </c>
      <c r="P4291" s="2">
        <f>ABS(O4291-'PV model'!$B$5)</f>
        <v>15.202267920853387</v>
      </c>
      <c r="Q4291" s="3">
        <f t="shared" si="732"/>
        <v>37.147469527276257</v>
      </c>
      <c r="R4291" s="3">
        <f t="shared" si="737"/>
        <v>129.08175</v>
      </c>
      <c r="S4291" s="3">
        <f t="shared" si="733"/>
        <v>375.72415838478196</v>
      </c>
      <c r="T4291" s="3">
        <f>(0.5*(1-COS(RADIANS(90-$X$3)))*(D4291+E4291)*'PV model'!$B$4)</f>
        <v>0</v>
      </c>
      <c r="U4291" s="3">
        <f t="shared" si="738"/>
        <v>504.80590838478196</v>
      </c>
      <c r="V4291" s="3">
        <f>('PV model'!$B$13*(U4291/1000)*(1-'PV model'!$B$14*((20+C4291)-25))*'PV model'!$B$10)/'PV model'!$B$12</f>
        <v>49.047507441282811</v>
      </c>
    </row>
    <row r="4292" spans="1:22" x14ac:dyDescent="0.2">
      <c r="A4292" s="10">
        <f t="shared" si="741"/>
        <v>179</v>
      </c>
      <c r="B4292" s="10">
        <f t="shared" si="739"/>
        <v>15</v>
      </c>
      <c r="C4292" s="23">
        <v>13</v>
      </c>
      <c r="D4292" s="24">
        <v>110.0001</v>
      </c>
      <c r="E4292" s="24">
        <v>307.81799999999998</v>
      </c>
      <c r="F4292" s="48"/>
      <c r="G4292" s="48"/>
      <c r="H4292" s="1">
        <f t="shared" si="740"/>
        <v>23.307238555076424</v>
      </c>
      <c r="I4292" s="1">
        <f t="shared" si="734"/>
        <v>-2.9430504633707431</v>
      </c>
      <c r="J4292" s="4">
        <f>B4292+('PV model'!$B$3/15)+(I4292/60)</f>
        <v>14.674282492277154</v>
      </c>
      <c r="K4292" s="2">
        <f t="shared" si="735"/>
        <v>-40.114237384157306</v>
      </c>
      <c r="L4292" s="2">
        <f>DEGREES(ASIN((((COS(RADIANS('PV model'!$B$2))*COS(RADIANS(H4292))*COS(RADIANS(K4292)))+(SIN(RADIANS('PV model'!$B$2))*SIN(RADIANS(H4292)))))))</f>
        <v>46.376814819166484</v>
      </c>
      <c r="M4292" s="3">
        <f t="shared" si="731"/>
        <v>46.376814819166484</v>
      </c>
      <c r="N4292" s="2">
        <f t="shared" si="736"/>
        <v>-59.058890630183697</v>
      </c>
      <c r="O4292" s="2">
        <f>IF('PV model'!$B$2&gt;0, 180-N4292,IF('PV model'!$B$2&lt;0,0-N4292,N4292))</f>
        <v>239.0588906301837</v>
      </c>
      <c r="P4292" s="2">
        <f>ABS(O4292-'PV model'!$B$5)</f>
        <v>34.058890630183697</v>
      </c>
      <c r="Q4292" s="3">
        <f t="shared" si="732"/>
        <v>43.623185180833516</v>
      </c>
      <c r="R4292" s="3">
        <f t="shared" si="737"/>
        <v>110.00010000000002</v>
      </c>
      <c r="S4292" s="3">
        <f t="shared" si="733"/>
        <v>358.87527609282319</v>
      </c>
      <c r="T4292" s="3">
        <f>(0.5*(1-COS(RADIANS(90-$X$3)))*(D4292+E4292)*'PV model'!$B$4)</f>
        <v>0</v>
      </c>
      <c r="U4292" s="3">
        <f t="shared" si="738"/>
        <v>468.87537609282322</v>
      </c>
      <c r="V4292" s="3">
        <f>('PV model'!$B$13*(U4292/1000)*(1-'PV model'!$B$14*((20+C4292)-25))*'PV model'!$B$10)/'PV model'!$B$12</f>
        <v>45.368981551222966</v>
      </c>
    </row>
    <row r="4293" spans="1:22" x14ac:dyDescent="0.2">
      <c r="A4293" s="10">
        <f t="shared" si="741"/>
        <v>179</v>
      </c>
      <c r="B4293" s="10">
        <f t="shared" si="739"/>
        <v>16</v>
      </c>
      <c r="C4293" s="23">
        <v>12.9</v>
      </c>
      <c r="D4293" s="24">
        <v>106.63275</v>
      </c>
      <c r="E4293" s="24">
        <v>266.36400000000003</v>
      </c>
      <c r="F4293" s="48"/>
      <c r="G4293" s="48"/>
      <c r="H4293" s="1">
        <f t="shared" si="740"/>
        <v>23.307238555076424</v>
      </c>
      <c r="I4293" s="1">
        <f t="shared" si="734"/>
        <v>-2.9430504633707431</v>
      </c>
      <c r="J4293" s="4">
        <f>B4293+('PV model'!$B$3/15)+(I4293/60)</f>
        <v>15.674282492277154</v>
      </c>
      <c r="K4293" s="2">
        <f t="shared" si="735"/>
        <v>-55.114237384157306</v>
      </c>
      <c r="L4293" s="2">
        <f>DEGREES(ASIN((((COS(RADIANS('PV model'!$B$2))*COS(RADIANS(H4293))*COS(RADIANS(K4293)))+(SIN(RADIANS('PV model'!$B$2))*SIN(RADIANS(H4293)))))))</f>
        <v>38.578842769897719</v>
      </c>
      <c r="M4293" s="3">
        <f t="shared" si="731"/>
        <v>38.578842769897719</v>
      </c>
      <c r="N4293" s="2">
        <f t="shared" si="736"/>
        <v>-74.509932860860516</v>
      </c>
      <c r="O4293" s="2">
        <f>IF('PV model'!$B$2&gt;0, 180-N4293,IF('PV model'!$B$2&lt;0,0-N4293,N4293))</f>
        <v>254.50993286086052</v>
      </c>
      <c r="P4293" s="2">
        <f>ABS(O4293-'PV model'!$B$5)</f>
        <v>49.509932860860516</v>
      </c>
      <c r="Q4293" s="3">
        <f t="shared" si="732"/>
        <v>51.421157230102281</v>
      </c>
      <c r="R4293" s="3">
        <f t="shared" si="737"/>
        <v>106.63274999999999</v>
      </c>
      <c r="S4293" s="3">
        <f t="shared" si="733"/>
        <v>315.78860631468933</v>
      </c>
      <c r="T4293" s="3">
        <f>(0.5*(1-COS(RADIANS(90-$X$3)))*(D4293+E4293)*'PV model'!$B$4)</f>
        <v>0</v>
      </c>
      <c r="U4293" s="3">
        <f t="shared" si="738"/>
        <v>422.42135631468932</v>
      </c>
      <c r="V4293" s="3">
        <f>('PV model'!$B$13*(U4293/1000)*(1-'PV model'!$B$14*((20+C4293)-25))*'PV model'!$B$10)/'PV model'!$B$12</f>
        <v>40.890921231856304</v>
      </c>
    </row>
    <row r="4294" spans="1:22" x14ac:dyDescent="0.2">
      <c r="A4294" s="10">
        <f t="shared" si="741"/>
        <v>179</v>
      </c>
      <c r="B4294" s="10">
        <f t="shared" si="739"/>
        <v>17</v>
      </c>
      <c r="C4294" s="23">
        <v>12</v>
      </c>
      <c r="D4294" s="24">
        <v>268.26555000000002</v>
      </c>
      <c r="E4294" s="24">
        <v>221.38200000000001</v>
      </c>
      <c r="F4294" s="48"/>
      <c r="G4294" s="48"/>
      <c r="H4294" s="1">
        <f t="shared" si="740"/>
        <v>23.307238555076424</v>
      </c>
      <c r="I4294" s="1">
        <f t="shared" si="734"/>
        <v>-2.9430504633707431</v>
      </c>
      <c r="J4294" s="4">
        <f>B4294+('PV model'!$B$3/15)+(I4294/60)</f>
        <v>16.674282492277154</v>
      </c>
      <c r="K4294" s="2">
        <f t="shared" si="735"/>
        <v>-70.114237384157306</v>
      </c>
      <c r="L4294" s="2">
        <f>DEGREES(ASIN((((COS(RADIANS('PV model'!$B$2))*COS(RADIANS(H4294))*COS(RADIANS(K4294)))+(SIN(RADIANS('PV model'!$B$2))*SIN(RADIANS(H4294)))))))</f>
        <v>30.199603988601673</v>
      </c>
      <c r="M4294" s="3">
        <f t="shared" ref="M4294:M4357" si="742">IF(L4294&gt;0, L4294, 0)</f>
        <v>30.199603988601673</v>
      </c>
      <c r="N4294" s="2">
        <f t="shared" si="736"/>
        <v>-87.789063552922443</v>
      </c>
      <c r="O4294" s="2">
        <f>IF('PV model'!$B$2&gt;0, 180-N4294,IF('PV model'!$B$2&lt;0,0-N4294,N4294))</f>
        <v>267.78906355292247</v>
      </c>
      <c r="P4294" s="2">
        <f>ABS(O4294-'PV model'!$B$5)</f>
        <v>62.789063552922471</v>
      </c>
      <c r="Q4294" s="3">
        <f t="shared" ref="Q4294:Q4357" si="743">DEGREES(ACOS((SIN(RADIANS(L4294))*COS(RADIANS(90-$X$3))+COS(RADIANS(L4294))*COS(RADIANS(P4294))*SIN(RADIANS(90-$X$3)))))</f>
        <v>59.800396011398327</v>
      </c>
      <c r="R4294" s="3">
        <f t="shared" si="737"/>
        <v>268.26555000000002</v>
      </c>
      <c r="S4294" s="3">
        <f t="shared" ref="S4294:S4357" si="744">IF($Z$3=TRUE, IF(E4294=0,0,E4294*(0.5*(1+COS(RADIANS(90-$X$3))*(1+(1-(E4294^2/(D4294+E4294)^2))*(SIN(RADIANS(0.5*$X$3))^3)))*(1+(1-(E4294^2/(D4294+E4294)^2))*(COS(RADIANS(Q4294))^2)*(SIN(RADIANS(90-L4294))^3)))), IF(E4294=0,0,E4294*(0.5*(1+COS(RADIANS(90-$X$3))))))</f>
        <v>285.33416083557205</v>
      </c>
      <c r="T4294" s="3">
        <f>(0.5*(1-COS(RADIANS(90-$X$3)))*(D4294+E4294)*'PV model'!$B$4)</f>
        <v>0</v>
      </c>
      <c r="U4294" s="3">
        <f t="shared" si="738"/>
        <v>553.59971083557207</v>
      </c>
      <c r="V4294" s="3">
        <f>('PV model'!$B$13*(U4294/1000)*(1-'PV model'!$B$14*((20+C4294)-25))*'PV model'!$B$10)/'PV model'!$B$12</f>
        <v>53.788367936460311</v>
      </c>
    </row>
    <row r="4295" spans="1:22" x14ac:dyDescent="0.2">
      <c r="A4295" s="10">
        <f t="shared" si="741"/>
        <v>179</v>
      </c>
      <c r="B4295" s="10">
        <f t="shared" si="739"/>
        <v>18</v>
      </c>
      <c r="C4295" s="23">
        <v>11.2</v>
      </c>
      <c r="D4295" s="24">
        <v>107.7552</v>
      </c>
      <c r="E4295" s="24">
        <v>146.41200000000001</v>
      </c>
      <c r="F4295" s="48"/>
      <c r="G4295" s="48"/>
      <c r="H4295" s="1">
        <f t="shared" si="740"/>
        <v>23.307238555076424</v>
      </c>
      <c r="I4295" s="1">
        <f t="shared" ref="I4295:I4358" si="745">9.87*SIN(RADIANS(1.978*A4295-160.22))-7.53*COS(RADIANS(0.989*A4295-80.11))-1.5*SIN((RADIANS(0.989*A4295-80.11)))</f>
        <v>-2.9430504633707431</v>
      </c>
      <c r="J4295" s="4">
        <f>B4295+('PV model'!$B$3/15)+(I4295/60)</f>
        <v>17.674282492277154</v>
      </c>
      <c r="K4295" s="2">
        <f t="shared" ref="K4295:K4358" si="746">15*(12-J4295)</f>
        <v>-85.114237384157306</v>
      </c>
      <c r="L4295" s="2">
        <f>DEGREES(ASIN((((COS(RADIANS('PV model'!$B$2))*COS(RADIANS(H4295))*COS(RADIANS(K4295)))+(SIN(RADIANS('PV model'!$B$2))*SIN(RADIANS(H4295)))))))</f>
        <v>21.738985821852502</v>
      </c>
      <c r="M4295" s="3">
        <f t="shared" si="742"/>
        <v>21.738985821852502</v>
      </c>
      <c r="N4295" s="2">
        <f t="shared" ref="N4295:N4358" si="747">DEGREES(ASIN((COS(RADIANS(H4295))*SIN(RADIANS(K4295)))/COS(RADIANS(L4295))))</f>
        <v>-80.103692916226194</v>
      </c>
      <c r="O4295" s="2">
        <f>IF('PV model'!$B$2&gt;0, 180-N4295,IF('PV model'!$B$2&lt;0,0-N4295,N4295))</f>
        <v>260.10369291622618</v>
      </c>
      <c r="P4295" s="2">
        <f>ABS(O4295-'PV model'!$B$5)</f>
        <v>55.10369291622618</v>
      </c>
      <c r="Q4295" s="3">
        <f t="shared" si="743"/>
        <v>68.261014178147491</v>
      </c>
      <c r="R4295" s="3">
        <f t="shared" ref="R4295:R4358" si="748">IF(D4295=0,0,D4295*COS(RADIANS(Q4295))/SIN(RADIANS(L4295)))</f>
        <v>107.75520000000004</v>
      </c>
      <c r="S4295" s="3">
        <f t="shared" si="744"/>
        <v>175.73183050694456</v>
      </c>
      <c r="T4295" s="3">
        <f>(0.5*(1-COS(RADIANS(90-$X$3)))*(D4295+E4295)*'PV model'!$B$4)</f>
        <v>0</v>
      </c>
      <c r="U4295" s="3">
        <f t="shared" ref="U4295:U4358" si="749">R4295+S4295+T4295</f>
        <v>283.48703050694462</v>
      </c>
      <c r="V4295" s="3">
        <f>('PV model'!$B$13*(U4295/1000)*(1-'PV model'!$B$14*((20+C4295)-25))*'PV model'!$B$10)/'PV model'!$B$12</f>
        <v>27.63459695295122</v>
      </c>
    </row>
    <row r="4296" spans="1:22" x14ac:dyDescent="0.2">
      <c r="A4296" s="10">
        <f t="shared" si="741"/>
        <v>179</v>
      </c>
      <c r="B4296" s="10">
        <f t="shared" ref="B4296:B4359" si="750">IF(B4295&lt;24,B4295+1,1)</f>
        <v>19</v>
      </c>
      <c r="C4296" s="23">
        <v>10.8</v>
      </c>
      <c r="D4296" s="24">
        <v>120.10215000000001</v>
      </c>
      <c r="E4296" s="24">
        <v>117.306</v>
      </c>
      <c r="F4296" s="48"/>
      <c r="G4296" s="48"/>
      <c r="H4296" s="1">
        <f t="shared" ref="H4296:H4359" si="751">(23.465*SIN(RADIANS(280.1+0.9863*A4296)))</f>
        <v>23.307238555076424</v>
      </c>
      <c r="I4296" s="1">
        <f t="shared" si="745"/>
        <v>-2.9430504633707431</v>
      </c>
      <c r="J4296" s="4">
        <f>B4296+('PV model'!$B$3/15)+(I4296/60)</f>
        <v>18.674282492277154</v>
      </c>
      <c r="K4296" s="2">
        <f t="shared" si="746"/>
        <v>-100.11423738415731</v>
      </c>
      <c r="L4296" s="2">
        <f>DEGREES(ASIN((((COS(RADIANS('PV model'!$B$2))*COS(RADIANS(H4296))*COS(RADIANS(K4296)))+(SIN(RADIANS('PV model'!$B$2))*SIN(RADIANS(H4296)))))))</f>
        <v>13.575386921650264</v>
      </c>
      <c r="M4296" s="3">
        <f t="shared" si="742"/>
        <v>13.575386921650264</v>
      </c>
      <c r="N4296" s="2">
        <f t="shared" si="747"/>
        <v>-68.451906591511474</v>
      </c>
      <c r="O4296" s="2">
        <f>IF('PV model'!$B$2&gt;0, 180-N4296,IF('PV model'!$B$2&lt;0,0-N4296,N4296))</f>
        <v>248.45190659151149</v>
      </c>
      <c r="P4296" s="2">
        <f>ABS(O4296-'PV model'!$B$5)</f>
        <v>43.451906591511488</v>
      </c>
      <c r="Q4296" s="3">
        <f t="shared" si="743"/>
        <v>76.424613078349736</v>
      </c>
      <c r="R4296" s="3">
        <f t="shared" si="748"/>
        <v>120.10215000000005</v>
      </c>
      <c r="S4296" s="3">
        <f t="shared" si="744"/>
        <v>138.06667793023095</v>
      </c>
      <c r="T4296" s="3">
        <f>(0.5*(1-COS(RADIANS(90-$X$3)))*(D4296+E4296)*'PV model'!$B$4)</f>
        <v>0</v>
      </c>
      <c r="U4296" s="3">
        <f t="shared" si="749"/>
        <v>258.16882793023103</v>
      </c>
      <c r="V4296" s="3">
        <f>('PV model'!$B$13*(U4296/1000)*(1-'PV model'!$B$14*((20+C4296)-25))*'PV model'!$B$10)/'PV model'!$B$12</f>
        <v>25.207843939780076</v>
      </c>
    </row>
    <row r="4297" spans="1:22" x14ac:dyDescent="0.2">
      <c r="A4297" s="10">
        <f t="shared" si="741"/>
        <v>179</v>
      </c>
      <c r="B4297" s="10">
        <f t="shared" si="750"/>
        <v>20</v>
      </c>
      <c r="C4297" s="23">
        <v>11.3</v>
      </c>
      <c r="D4297" s="24">
        <v>68.469449999999995</v>
      </c>
      <c r="E4297" s="24">
        <v>63.504000000000005</v>
      </c>
      <c r="F4297" s="48"/>
      <c r="G4297" s="48"/>
      <c r="H4297" s="1">
        <f t="shared" si="751"/>
        <v>23.307238555076424</v>
      </c>
      <c r="I4297" s="1">
        <f t="shared" si="745"/>
        <v>-2.9430504633707431</v>
      </c>
      <c r="J4297" s="4">
        <f>B4297+('PV model'!$B$3/15)+(I4297/60)</f>
        <v>19.674282492277154</v>
      </c>
      <c r="K4297" s="2">
        <f t="shared" si="746"/>
        <v>-115.11423738415731</v>
      </c>
      <c r="L4297" s="2">
        <f>DEGREES(ASIN((((COS(RADIANS('PV model'!$B$2))*COS(RADIANS(H4297))*COS(RADIANS(K4297)))+(SIN(RADIANS('PV model'!$B$2))*SIN(RADIANS(H4297)))))))</f>
        <v>6.0441985190873622</v>
      </c>
      <c r="M4297" s="3">
        <f t="shared" si="742"/>
        <v>6.0441985190873622</v>
      </c>
      <c r="N4297" s="2">
        <f t="shared" si="747"/>
        <v>-56.743388993434387</v>
      </c>
      <c r="O4297" s="2">
        <f>IF('PV model'!$B$2&gt;0, 180-N4297,IF('PV model'!$B$2&lt;0,0-N4297,N4297))</f>
        <v>236.74338899343439</v>
      </c>
      <c r="P4297" s="2">
        <f>ABS(O4297-'PV model'!$B$5)</f>
        <v>31.743388993434394</v>
      </c>
      <c r="Q4297" s="3">
        <f t="shared" si="743"/>
        <v>83.95580148091264</v>
      </c>
      <c r="R4297" s="3">
        <f t="shared" si="748"/>
        <v>68.469449999999924</v>
      </c>
      <c r="S4297" s="3">
        <f t="shared" si="744"/>
        <v>72.735098614537051</v>
      </c>
      <c r="T4297" s="3">
        <f>(0.5*(1-COS(RADIANS(90-$X$3)))*(D4297+E4297)*'PV model'!$B$4)</f>
        <v>0</v>
      </c>
      <c r="U4297" s="3">
        <f t="shared" si="749"/>
        <v>141.20454861453698</v>
      </c>
      <c r="V4297" s="3">
        <f>('PV model'!$B$13*(U4297/1000)*(1-'PV model'!$B$14*((20+C4297)-25))*'PV model'!$B$10)/'PV model'!$B$12</f>
        <v>13.759113551185484</v>
      </c>
    </row>
    <row r="4298" spans="1:22" x14ac:dyDescent="0.2">
      <c r="A4298" s="10">
        <f t="shared" si="741"/>
        <v>179</v>
      </c>
      <c r="B4298" s="10">
        <f t="shared" si="750"/>
        <v>21</v>
      </c>
      <c r="C4298" s="23">
        <v>10.4</v>
      </c>
      <c r="D4298" s="24">
        <v>0</v>
      </c>
      <c r="E4298" s="24">
        <v>14.994</v>
      </c>
      <c r="F4298" s="48"/>
      <c r="G4298" s="48"/>
      <c r="H4298" s="1">
        <f t="shared" si="751"/>
        <v>23.307238555076424</v>
      </c>
      <c r="I4298" s="1">
        <f t="shared" si="745"/>
        <v>-2.9430504633707431</v>
      </c>
      <c r="J4298" s="4">
        <f>B4298+('PV model'!$B$3/15)+(I4298/60)</f>
        <v>20.674282492277154</v>
      </c>
      <c r="K4298" s="2">
        <f t="shared" si="746"/>
        <v>-130.11423738415732</v>
      </c>
      <c r="L4298" s="2">
        <f>DEGREES(ASIN((((COS(RADIANS('PV model'!$B$2))*COS(RADIANS(H4298))*COS(RADIANS(K4298)))+(SIN(RADIANS('PV model'!$B$2))*SIN(RADIANS(H4298)))))))</f>
        <v>-0.52068674754528832</v>
      </c>
      <c r="M4298" s="3">
        <f t="shared" si="742"/>
        <v>0</v>
      </c>
      <c r="N4298" s="2">
        <f t="shared" si="747"/>
        <v>-44.618510316277032</v>
      </c>
      <c r="O4298" s="2">
        <f>IF('PV model'!$B$2&gt;0, 180-N4298,IF('PV model'!$B$2&lt;0,0-N4298,N4298))</f>
        <v>224.61851031627702</v>
      </c>
      <c r="P4298" s="2">
        <f>ABS(O4298-'PV model'!$B$5)</f>
        <v>19.618510316277025</v>
      </c>
      <c r="Q4298" s="3">
        <f t="shared" si="743"/>
        <v>90.520686747545284</v>
      </c>
      <c r="R4298" s="3">
        <f t="shared" si="748"/>
        <v>0</v>
      </c>
      <c r="S4298" s="3">
        <f t="shared" si="744"/>
        <v>14.994</v>
      </c>
      <c r="T4298" s="3">
        <f>(0.5*(1-COS(RADIANS(90-$X$3)))*(D4298+E4298)*'PV model'!$B$4)</f>
        <v>0</v>
      </c>
      <c r="U4298" s="3">
        <f t="shared" si="749"/>
        <v>14.994</v>
      </c>
      <c r="V4298" s="3">
        <f>('PV model'!$B$13*(U4298/1000)*(1-'PV model'!$B$14*((20+C4298)-25))*'PV model'!$B$10)/'PV model'!$B$12</f>
        <v>1.466426154816</v>
      </c>
    </row>
    <row r="4299" spans="1:22" x14ac:dyDescent="0.2">
      <c r="A4299" s="10">
        <f t="shared" si="741"/>
        <v>179</v>
      </c>
      <c r="B4299" s="10">
        <f t="shared" si="750"/>
        <v>22</v>
      </c>
      <c r="C4299" s="23">
        <v>10.4</v>
      </c>
      <c r="D4299" s="24">
        <v>0</v>
      </c>
      <c r="E4299" s="24">
        <v>0</v>
      </c>
      <c r="F4299" s="48"/>
      <c r="G4299" s="48"/>
      <c r="H4299" s="1">
        <f t="shared" si="751"/>
        <v>23.307238555076424</v>
      </c>
      <c r="I4299" s="1">
        <f t="shared" si="745"/>
        <v>-2.9430504633707431</v>
      </c>
      <c r="J4299" s="4">
        <f>B4299+('PV model'!$B$3/15)+(I4299/60)</f>
        <v>21.674282492277154</v>
      </c>
      <c r="K4299" s="2">
        <f t="shared" si="746"/>
        <v>-145.11423738415732</v>
      </c>
      <c r="L4299" s="2">
        <f>DEGREES(ASIN((((COS(RADIANS('PV model'!$B$2))*COS(RADIANS(H4299))*COS(RADIANS(K4299)))+(SIN(RADIANS('PV model'!$B$2))*SIN(RADIANS(H4299)))))))</f>
        <v>-5.7754489227155137</v>
      </c>
      <c r="M4299" s="3">
        <f t="shared" si="742"/>
        <v>0</v>
      </c>
      <c r="N4299" s="2">
        <f t="shared" si="747"/>
        <v>-31.867011228849094</v>
      </c>
      <c r="O4299" s="2">
        <f>IF('PV model'!$B$2&gt;0, 180-N4299,IF('PV model'!$B$2&lt;0,0-N4299,N4299))</f>
        <v>211.86701122884909</v>
      </c>
      <c r="P4299" s="2">
        <f>ABS(O4299-'PV model'!$B$5)</f>
        <v>6.8670112288490941</v>
      </c>
      <c r="Q4299" s="3">
        <f t="shared" si="743"/>
        <v>95.775448922715512</v>
      </c>
      <c r="R4299" s="3">
        <f t="shared" si="748"/>
        <v>0</v>
      </c>
      <c r="S4299" s="3">
        <f t="shared" si="744"/>
        <v>0</v>
      </c>
      <c r="T4299" s="3">
        <f>(0.5*(1-COS(RADIANS(90-$X$3)))*(D4299+E4299)*'PV model'!$B$4)</f>
        <v>0</v>
      </c>
      <c r="U4299" s="3">
        <f t="shared" si="749"/>
        <v>0</v>
      </c>
      <c r="V4299" s="3">
        <f>('PV model'!$B$13*(U4299/1000)*(1-'PV model'!$B$14*((20+C4299)-25))*'PV model'!$B$10)/'PV model'!$B$12</f>
        <v>0</v>
      </c>
    </row>
    <row r="4300" spans="1:22" x14ac:dyDescent="0.2">
      <c r="A4300" s="10">
        <f t="shared" si="741"/>
        <v>179</v>
      </c>
      <c r="B4300" s="10">
        <f t="shared" si="750"/>
        <v>23</v>
      </c>
      <c r="C4300" s="23">
        <v>9.8000000000000007</v>
      </c>
      <c r="D4300" s="24">
        <v>0</v>
      </c>
      <c r="E4300" s="24">
        <v>0</v>
      </c>
      <c r="F4300" s="48"/>
      <c r="G4300" s="48"/>
      <c r="H4300" s="1">
        <f t="shared" si="751"/>
        <v>23.307238555076424</v>
      </c>
      <c r="I4300" s="1">
        <f t="shared" si="745"/>
        <v>-2.9430504633707431</v>
      </c>
      <c r="J4300" s="4">
        <f>B4300+('PV model'!$B$3/15)+(I4300/60)</f>
        <v>22.674282492277154</v>
      </c>
      <c r="K4300" s="2">
        <f t="shared" si="746"/>
        <v>-160.11423738415732</v>
      </c>
      <c r="L4300" s="2">
        <f>DEGREES(ASIN((((COS(RADIANS('PV model'!$B$2))*COS(RADIANS(H4300))*COS(RADIANS(K4300)))+(SIN(RADIANS('PV model'!$B$2))*SIN(RADIANS(H4300)))))))</f>
        <v>-9.3864797896120571</v>
      </c>
      <c r="M4300" s="3">
        <f t="shared" si="742"/>
        <v>0</v>
      </c>
      <c r="N4300" s="2">
        <f t="shared" si="747"/>
        <v>-18.459134633714221</v>
      </c>
      <c r="O4300" s="2">
        <f>IF('PV model'!$B$2&gt;0, 180-N4300,IF('PV model'!$B$2&lt;0,0-N4300,N4300))</f>
        <v>198.45913463371423</v>
      </c>
      <c r="P4300" s="2">
        <f>ABS(O4300-'PV model'!$B$5)</f>
        <v>6.5408653662857716</v>
      </c>
      <c r="Q4300" s="3">
        <f t="shared" si="743"/>
        <v>99.386479789612054</v>
      </c>
      <c r="R4300" s="3">
        <f t="shared" si="748"/>
        <v>0</v>
      </c>
      <c r="S4300" s="3">
        <f t="shared" si="744"/>
        <v>0</v>
      </c>
      <c r="T4300" s="3">
        <f>(0.5*(1-COS(RADIANS(90-$X$3)))*(D4300+E4300)*'PV model'!$B$4)</f>
        <v>0</v>
      </c>
      <c r="U4300" s="3">
        <f t="shared" si="749"/>
        <v>0</v>
      </c>
      <c r="V4300" s="3">
        <f>('PV model'!$B$13*(U4300/1000)*(1-'PV model'!$B$14*((20+C4300)-25))*'PV model'!$B$10)/'PV model'!$B$12</f>
        <v>0</v>
      </c>
    </row>
    <row r="4301" spans="1:22" x14ac:dyDescent="0.2">
      <c r="A4301" s="10">
        <f t="shared" si="741"/>
        <v>179</v>
      </c>
      <c r="B4301" s="10">
        <f t="shared" si="750"/>
        <v>24</v>
      </c>
      <c r="C4301" s="23">
        <v>9.5</v>
      </c>
      <c r="D4301" s="24">
        <v>0</v>
      </c>
      <c r="E4301" s="24">
        <v>0</v>
      </c>
      <c r="F4301" s="48"/>
      <c r="G4301" s="48"/>
      <c r="H4301" s="1">
        <f t="shared" si="751"/>
        <v>23.307238555076424</v>
      </c>
      <c r="I4301" s="1">
        <f t="shared" si="745"/>
        <v>-2.9430504633707431</v>
      </c>
      <c r="J4301" s="4">
        <f>B4301+('PV model'!$B$3/15)+(I4301/60)</f>
        <v>23.674282492277154</v>
      </c>
      <c r="K4301" s="2">
        <f t="shared" si="746"/>
        <v>-175.11423738415732</v>
      </c>
      <c r="L4301" s="2">
        <f>DEGREES(ASIN((((COS(RADIANS('PV model'!$B$2))*COS(RADIANS(H4301))*COS(RADIANS(K4301)))+(SIN(RADIANS('PV model'!$B$2))*SIN(RADIANS(H4301)))))))</f>
        <v>-11.082387997144069</v>
      </c>
      <c r="M4301" s="3">
        <f t="shared" si="742"/>
        <v>0</v>
      </c>
      <c r="N4301" s="2">
        <f t="shared" si="747"/>
        <v>-4.5716427170475056</v>
      </c>
      <c r="O4301" s="2">
        <f>IF('PV model'!$B$2&gt;0, 180-N4301,IF('PV model'!$B$2&lt;0,0-N4301,N4301))</f>
        <v>184.5716427170475</v>
      </c>
      <c r="P4301" s="2">
        <f>ABS(O4301-'PV model'!$B$5)</f>
        <v>20.428357282952504</v>
      </c>
      <c r="Q4301" s="3">
        <f t="shared" si="743"/>
        <v>101.08238799714407</v>
      </c>
      <c r="R4301" s="3">
        <f t="shared" si="748"/>
        <v>0</v>
      </c>
      <c r="S4301" s="3">
        <f t="shared" si="744"/>
        <v>0</v>
      </c>
      <c r="T4301" s="3">
        <f>(0.5*(1-COS(RADIANS(90-$X$3)))*(D4301+E4301)*'PV model'!$B$4)</f>
        <v>0</v>
      </c>
      <c r="U4301" s="3">
        <f t="shared" si="749"/>
        <v>0</v>
      </c>
      <c r="V4301" s="3">
        <f>('PV model'!$B$13*(U4301/1000)*(1-'PV model'!$B$14*((20+C4301)-25))*'PV model'!$B$10)/'PV model'!$B$12</f>
        <v>0</v>
      </c>
    </row>
    <row r="4302" spans="1:22" x14ac:dyDescent="0.2">
      <c r="A4302" s="10">
        <f t="shared" si="741"/>
        <v>180</v>
      </c>
      <c r="B4302" s="10">
        <f t="shared" si="750"/>
        <v>1</v>
      </c>
      <c r="C4302" s="23">
        <v>9.1999999999999993</v>
      </c>
      <c r="D4302" s="24">
        <v>0</v>
      </c>
      <c r="E4302" s="24">
        <v>0</v>
      </c>
      <c r="F4302" s="48"/>
      <c r="G4302" s="48"/>
      <c r="H4302" s="1">
        <f t="shared" si="751"/>
        <v>23.257026964571537</v>
      </c>
      <c r="I4302" s="1">
        <f t="shared" si="745"/>
        <v>-3.140189998140837</v>
      </c>
      <c r="J4302" s="4">
        <f>B4302+('PV model'!$B$3/15)+(I4302/60)</f>
        <v>0.67099683336431948</v>
      </c>
      <c r="K4302" s="2">
        <f t="shared" si="746"/>
        <v>169.93504749953519</v>
      </c>
      <c r="L4302" s="2">
        <f>DEGREES(ASIN((((COS(RADIANS('PV model'!$B$2))*COS(RADIANS(H4302))*COS(RADIANS(K4302)))+(SIN(RADIANS('PV model'!$B$2))*SIN(RADIANS(H4302)))))))</f>
        <v>-10.775513575853715</v>
      </c>
      <c r="M4302" s="3">
        <f t="shared" si="742"/>
        <v>0</v>
      </c>
      <c r="N4302" s="2">
        <f t="shared" si="747"/>
        <v>9.4069481792594409</v>
      </c>
      <c r="O4302" s="2">
        <f>IF('PV model'!$B$2&gt;0, 180-N4302,IF('PV model'!$B$2&lt;0,0-N4302,N4302))</f>
        <v>170.59305182074056</v>
      </c>
      <c r="P4302" s="2">
        <f>ABS(O4302-'PV model'!$B$5)</f>
        <v>34.406948179259444</v>
      </c>
      <c r="Q4302" s="3">
        <f t="shared" si="743"/>
        <v>100.77551357585371</v>
      </c>
      <c r="R4302" s="3">
        <f t="shared" si="748"/>
        <v>0</v>
      </c>
      <c r="S4302" s="3">
        <f t="shared" si="744"/>
        <v>0</v>
      </c>
      <c r="T4302" s="3">
        <f>(0.5*(1-COS(RADIANS(90-$X$3)))*(D4302+E4302)*'PV model'!$B$4)</f>
        <v>0</v>
      </c>
      <c r="U4302" s="3">
        <f t="shared" si="749"/>
        <v>0</v>
      </c>
      <c r="V4302" s="3">
        <f>('PV model'!$B$13*(U4302/1000)*(1-'PV model'!$B$14*((20+C4302)-25))*'PV model'!$B$10)/'PV model'!$B$12</f>
        <v>0</v>
      </c>
    </row>
    <row r="4303" spans="1:22" x14ac:dyDescent="0.2">
      <c r="A4303" s="10">
        <f t="shared" si="741"/>
        <v>180</v>
      </c>
      <c r="B4303" s="10">
        <f t="shared" si="750"/>
        <v>2</v>
      </c>
      <c r="C4303" s="23">
        <v>9.1</v>
      </c>
      <c r="D4303" s="24">
        <v>0</v>
      </c>
      <c r="E4303" s="24">
        <v>0</v>
      </c>
      <c r="F4303" s="48"/>
      <c r="G4303" s="48"/>
      <c r="H4303" s="1">
        <f t="shared" si="751"/>
        <v>23.257026964571537</v>
      </c>
      <c r="I4303" s="1">
        <f t="shared" si="745"/>
        <v>-3.140189998140837</v>
      </c>
      <c r="J4303" s="4">
        <f>B4303+('PV model'!$B$3/15)+(I4303/60)</f>
        <v>1.6709968333643195</v>
      </c>
      <c r="K4303" s="2">
        <f t="shared" si="746"/>
        <v>154.93504749953519</v>
      </c>
      <c r="L4303" s="2">
        <f>DEGREES(ASIN((((COS(RADIANS('PV model'!$B$2))*COS(RADIANS(H4303))*COS(RADIANS(K4303)))+(SIN(RADIANS('PV model'!$B$2))*SIN(RADIANS(H4303)))))))</f>
        <v>-8.3931474061219795</v>
      </c>
      <c r="M4303" s="3">
        <f t="shared" si="742"/>
        <v>0</v>
      </c>
      <c r="N4303" s="2">
        <f t="shared" si="747"/>
        <v>23.168400717595919</v>
      </c>
      <c r="O4303" s="2">
        <f>IF('PV model'!$B$2&gt;0, 180-N4303,IF('PV model'!$B$2&lt;0,0-N4303,N4303))</f>
        <v>156.83159928240408</v>
      </c>
      <c r="P4303" s="2">
        <f>ABS(O4303-'PV model'!$B$5)</f>
        <v>48.168400717595915</v>
      </c>
      <c r="Q4303" s="3">
        <f t="shared" si="743"/>
        <v>98.393147406121969</v>
      </c>
      <c r="R4303" s="3">
        <f t="shared" si="748"/>
        <v>0</v>
      </c>
      <c r="S4303" s="3">
        <f t="shared" si="744"/>
        <v>0</v>
      </c>
      <c r="T4303" s="3">
        <f>(0.5*(1-COS(RADIANS(90-$X$3)))*(D4303+E4303)*'PV model'!$B$4)</f>
        <v>0</v>
      </c>
      <c r="U4303" s="3">
        <f t="shared" si="749"/>
        <v>0</v>
      </c>
      <c r="V4303" s="3">
        <f>('PV model'!$B$13*(U4303/1000)*(1-'PV model'!$B$14*((20+C4303)-25))*'PV model'!$B$10)/'PV model'!$B$12</f>
        <v>0</v>
      </c>
    </row>
    <row r="4304" spans="1:22" x14ac:dyDescent="0.2">
      <c r="A4304" s="10">
        <f t="shared" si="741"/>
        <v>180</v>
      </c>
      <c r="B4304" s="10">
        <f t="shared" si="750"/>
        <v>3</v>
      </c>
      <c r="C4304" s="23">
        <v>9</v>
      </c>
      <c r="D4304" s="24">
        <v>0</v>
      </c>
      <c r="E4304" s="24">
        <v>0</v>
      </c>
      <c r="F4304" s="48"/>
      <c r="G4304" s="48"/>
      <c r="H4304" s="1">
        <f t="shared" si="751"/>
        <v>23.257026964571537</v>
      </c>
      <c r="I4304" s="1">
        <f t="shared" si="745"/>
        <v>-3.140189998140837</v>
      </c>
      <c r="J4304" s="4">
        <f>B4304+('PV model'!$B$3/15)+(I4304/60)</f>
        <v>2.670996833364319</v>
      </c>
      <c r="K4304" s="2">
        <f t="shared" si="746"/>
        <v>139.93504749953522</v>
      </c>
      <c r="L4304" s="2">
        <f>DEGREES(ASIN((((COS(RADIANS('PV model'!$B$2))*COS(RADIANS(H4304))*COS(RADIANS(K4304)))+(SIN(RADIANS('PV model'!$B$2))*SIN(RADIANS(H4304)))))))</f>
        <v>-4.1773769080168508</v>
      </c>
      <c r="M4304" s="3">
        <f t="shared" si="742"/>
        <v>0</v>
      </c>
      <c r="N4304" s="2">
        <f t="shared" si="747"/>
        <v>36.365148188803992</v>
      </c>
      <c r="O4304" s="2">
        <f>IF('PV model'!$B$2&gt;0, 180-N4304,IF('PV model'!$B$2&lt;0,0-N4304,N4304))</f>
        <v>143.634851811196</v>
      </c>
      <c r="P4304" s="2">
        <f>ABS(O4304-'PV model'!$B$5)</f>
        <v>61.365148188804</v>
      </c>
      <c r="Q4304" s="3">
        <f t="shared" si="743"/>
        <v>94.177376908016853</v>
      </c>
      <c r="R4304" s="3">
        <f t="shared" si="748"/>
        <v>0</v>
      </c>
      <c r="S4304" s="3">
        <f t="shared" si="744"/>
        <v>0</v>
      </c>
      <c r="T4304" s="3">
        <f>(0.5*(1-COS(RADIANS(90-$X$3)))*(D4304+E4304)*'PV model'!$B$4)</f>
        <v>0</v>
      </c>
      <c r="U4304" s="3">
        <f t="shared" si="749"/>
        <v>0</v>
      </c>
      <c r="V4304" s="3">
        <f>('PV model'!$B$13*(U4304/1000)*(1-'PV model'!$B$14*((20+C4304)-25))*'PV model'!$B$10)/'PV model'!$B$12</f>
        <v>0</v>
      </c>
    </row>
    <row r="4305" spans="1:22" x14ac:dyDescent="0.2">
      <c r="A4305" s="10">
        <f t="shared" si="741"/>
        <v>180</v>
      </c>
      <c r="B4305" s="10">
        <f t="shared" si="750"/>
        <v>4</v>
      </c>
      <c r="C4305" s="23">
        <v>8.6999999999999993</v>
      </c>
      <c r="D4305" s="24">
        <v>0</v>
      </c>
      <c r="E4305" s="24">
        <v>0.88200000000000001</v>
      </c>
      <c r="F4305" s="48"/>
      <c r="G4305" s="48"/>
      <c r="H4305" s="1">
        <f t="shared" si="751"/>
        <v>23.257026964571537</v>
      </c>
      <c r="I4305" s="1">
        <f t="shared" si="745"/>
        <v>-3.140189998140837</v>
      </c>
      <c r="J4305" s="4">
        <f>B4305+('PV model'!$B$3/15)+(I4305/60)</f>
        <v>3.670996833364319</v>
      </c>
      <c r="K4305" s="2">
        <f t="shared" si="746"/>
        <v>124.93504749953522</v>
      </c>
      <c r="L4305" s="2">
        <f>DEGREES(ASIN((((COS(RADIANS('PV model'!$B$2))*COS(RADIANS(H4305))*COS(RADIANS(K4305)))+(SIN(RADIANS('PV model'!$B$2))*SIN(RADIANS(H4305)))))))</f>
        <v>1.5710403473391079</v>
      </c>
      <c r="M4305" s="3">
        <f t="shared" si="742"/>
        <v>1.5710403473391079</v>
      </c>
      <c r="N4305" s="2">
        <f t="shared" si="747"/>
        <v>48.891875668108966</v>
      </c>
      <c r="O4305" s="2">
        <f>IF('PV model'!$B$2&gt;0, 180-N4305,IF('PV model'!$B$2&lt;0,0-N4305,N4305))</f>
        <v>131.10812433189102</v>
      </c>
      <c r="P4305" s="2">
        <f>ABS(O4305-'PV model'!$B$5)</f>
        <v>73.89187566810898</v>
      </c>
      <c r="Q4305" s="3">
        <f t="shared" si="743"/>
        <v>88.428959652660893</v>
      </c>
      <c r="R4305" s="3">
        <f t="shared" si="748"/>
        <v>0</v>
      </c>
      <c r="S4305" s="3">
        <f t="shared" si="744"/>
        <v>0.88200000000000001</v>
      </c>
      <c r="T4305" s="3">
        <f>(0.5*(1-COS(RADIANS(90-$X$3)))*(D4305+E4305)*'PV model'!$B$4)</f>
        <v>0</v>
      </c>
      <c r="U4305" s="3">
        <f t="shared" si="749"/>
        <v>0.88200000000000001</v>
      </c>
      <c r="V4305" s="3">
        <f>('PV model'!$B$13*(U4305/1000)*(1-'PV model'!$B$14*((20+C4305)-25))*'PV model'!$B$10)/'PV model'!$B$12</f>
        <v>8.6859882143999992E-2</v>
      </c>
    </row>
    <row r="4306" spans="1:22" x14ac:dyDescent="0.2">
      <c r="A4306" s="10">
        <f t="shared" si="741"/>
        <v>180</v>
      </c>
      <c r="B4306" s="10">
        <f t="shared" si="750"/>
        <v>5</v>
      </c>
      <c r="C4306" s="23">
        <v>8.8000000000000007</v>
      </c>
      <c r="D4306" s="24">
        <v>0</v>
      </c>
      <c r="E4306" s="24">
        <v>19.404</v>
      </c>
      <c r="F4306" s="48"/>
      <c r="G4306" s="48"/>
      <c r="H4306" s="1">
        <f t="shared" si="751"/>
        <v>23.257026964571537</v>
      </c>
      <c r="I4306" s="1">
        <f t="shared" si="745"/>
        <v>-3.140189998140837</v>
      </c>
      <c r="J4306" s="4">
        <f>B4306+('PV model'!$B$3/15)+(I4306/60)</f>
        <v>4.6709968333643195</v>
      </c>
      <c r="K4306" s="2">
        <f t="shared" si="746"/>
        <v>109.9350474995352</v>
      </c>
      <c r="L4306" s="2">
        <f>DEGREES(ASIN((((COS(RADIANS('PV model'!$B$2))*COS(RADIANS(H4306))*COS(RADIANS(K4306)))+(SIN(RADIANS('PV model'!$B$2))*SIN(RADIANS(H4306)))))))</f>
        <v>8.5101763204275329</v>
      </c>
      <c r="M4306" s="3">
        <f t="shared" si="742"/>
        <v>8.5101763204275329</v>
      </c>
      <c r="N4306" s="2">
        <f t="shared" si="747"/>
        <v>60.84523251920934</v>
      </c>
      <c r="O4306" s="2">
        <f>IF('PV model'!$B$2&gt;0, 180-N4306,IF('PV model'!$B$2&lt;0,0-N4306,N4306))</f>
        <v>119.15476748079067</v>
      </c>
      <c r="P4306" s="2">
        <f>ABS(O4306-'PV model'!$B$5)</f>
        <v>85.845232519209333</v>
      </c>
      <c r="Q4306" s="3">
        <f t="shared" si="743"/>
        <v>81.489823679572453</v>
      </c>
      <c r="R4306" s="3">
        <f t="shared" si="748"/>
        <v>0</v>
      </c>
      <c r="S4306" s="3">
        <f t="shared" si="744"/>
        <v>19.404</v>
      </c>
      <c r="T4306" s="3">
        <f>(0.5*(1-COS(RADIANS(90-$X$3)))*(D4306+E4306)*'PV model'!$B$4)</f>
        <v>0</v>
      </c>
      <c r="U4306" s="3">
        <f t="shared" si="749"/>
        <v>19.404</v>
      </c>
      <c r="V4306" s="3">
        <f>('PV model'!$B$13*(U4306/1000)*(1-'PV model'!$B$14*((20+C4306)-25))*'PV model'!$B$10)/'PV model'!$B$12</f>
        <v>1.9101415576320002</v>
      </c>
    </row>
    <row r="4307" spans="1:22" x14ac:dyDescent="0.2">
      <c r="A4307" s="10">
        <f t="shared" si="741"/>
        <v>180</v>
      </c>
      <c r="B4307" s="10">
        <f t="shared" si="750"/>
        <v>6</v>
      </c>
      <c r="C4307" s="23">
        <v>9.1999999999999993</v>
      </c>
      <c r="D4307" s="24">
        <v>53.877600000000001</v>
      </c>
      <c r="E4307" s="24">
        <v>67.031999999999996</v>
      </c>
      <c r="F4307" s="48"/>
      <c r="G4307" s="48"/>
      <c r="H4307" s="1">
        <f t="shared" si="751"/>
        <v>23.257026964571537</v>
      </c>
      <c r="I4307" s="1">
        <f t="shared" si="745"/>
        <v>-3.140189998140837</v>
      </c>
      <c r="J4307" s="4">
        <f>B4307+('PV model'!$B$3/15)+(I4307/60)</f>
        <v>5.6709968333643195</v>
      </c>
      <c r="K4307" s="2">
        <f t="shared" si="746"/>
        <v>94.935047499535202</v>
      </c>
      <c r="L4307" s="2">
        <f>DEGREES(ASIN((((COS(RADIANS('PV model'!$B$2))*COS(RADIANS(H4307))*COS(RADIANS(K4307)))+(SIN(RADIANS('PV model'!$B$2))*SIN(RADIANS(H4307)))))))</f>
        <v>16.298708340292961</v>
      </c>
      <c r="M4307" s="3">
        <f t="shared" si="742"/>
        <v>16.298708340292961</v>
      </c>
      <c r="N4307" s="2">
        <f t="shared" si="747"/>
        <v>72.489734172872403</v>
      </c>
      <c r="O4307" s="2">
        <f>IF('PV model'!$B$2&gt;0, 180-N4307,IF('PV model'!$B$2&lt;0,0-N4307,N4307))</f>
        <v>107.5102658271276</v>
      </c>
      <c r="P4307" s="2">
        <f>ABS(O4307-'PV model'!$B$5)</f>
        <v>97.489734172872403</v>
      </c>
      <c r="Q4307" s="3">
        <f t="shared" si="743"/>
        <v>73.701291659707039</v>
      </c>
      <c r="R4307" s="3">
        <f t="shared" si="748"/>
        <v>53.877600000000008</v>
      </c>
      <c r="S4307" s="3">
        <f t="shared" si="744"/>
        <v>78.868962405840065</v>
      </c>
      <c r="T4307" s="3">
        <f>(0.5*(1-COS(RADIANS(90-$X$3)))*(D4307+E4307)*'PV model'!$B$4)</f>
        <v>0</v>
      </c>
      <c r="U4307" s="3">
        <f t="shared" si="749"/>
        <v>132.74656240584008</v>
      </c>
      <c r="V4307" s="3">
        <f>('PV model'!$B$13*(U4307/1000)*(1-'PV model'!$B$14*((20+C4307)-25))*'PV model'!$B$10)/'PV model'!$B$12</f>
        <v>13.046421358935898</v>
      </c>
    </row>
    <row r="4308" spans="1:22" x14ac:dyDescent="0.2">
      <c r="A4308" s="10">
        <f t="shared" si="741"/>
        <v>180</v>
      </c>
      <c r="B4308" s="10">
        <f t="shared" si="750"/>
        <v>7</v>
      </c>
      <c r="C4308" s="23">
        <v>9.1</v>
      </c>
      <c r="D4308" s="24">
        <v>295.20435000000003</v>
      </c>
      <c r="E4308" s="24">
        <v>111.13200000000001</v>
      </c>
      <c r="F4308" s="48"/>
      <c r="G4308" s="48"/>
      <c r="H4308" s="1">
        <f t="shared" si="751"/>
        <v>23.257026964571537</v>
      </c>
      <c r="I4308" s="1">
        <f t="shared" si="745"/>
        <v>-3.140189998140837</v>
      </c>
      <c r="J4308" s="4">
        <f>B4308+('PV model'!$B$3/15)+(I4308/60)</f>
        <v>6.6709968333643195</v>
      </c>
      <c r="K4308" s="2">
        <f t="shared" si="746"/>
        <v>79.935047499535202</v>
      </c>
      <c r="L4308" s="2">
        <f>DEGREES(ASIN((((COS(RADIANS('PV model'!$B$2))*COS(RADIANS(H4308))*COS(RADIANS(K4308)))+(SIN(RADIANS('PV model'!$B$2))*SIN(RADIANS(H4308)))))))</f>
        <v>24.604729257049542</v>
      </c>
      <c r="M4308" s="3">
        <f t="shared" si="742"/>
        <v>24.604729257049542</v>
      </c>
      <c r="N4308" s="2">
        <f t="shared" si="747"/>
        <v>84.235218782370055</v>
      </c>
      <c r="O4308" s="2">
        <f>IF('PV model'!$B$2&gt;0, 180-N4308,IF('PV model'!$B$2&lt;0,0-N4308,N4308))</f>
        <v>95.764781217629945</v>
      </c>
      <c r="P4308" s="2">
        <f>ABS(O4308-'PV model'!$B$5)</f>
        <v>109.23521878237005</v>
      </c>
      <c r="Q4308" s="3">
        <f t="shared" si="743"/>
        <v>65.395270742950458</v>
      </c>
      <c r="R4308" s="3">
        <f t="shared" si="748"/>
        <v>295.20434999999998</v>
      </c>
      <c r="S4308" s="3">
        <f t="shared" si="744"/>
        <v>144.8953407155656</v>
      </c>
      <c r="T4308" s="3">
        <f>(0.5*(1-COS(RADIANS(90-$X$3)))*(D4308+E4308)*'PV model'!$B$4)</f>
        <v>0</v>
      </c>
      <c r="U4308" s="3">
        <f t="shared" si="749"/>
        <v>440.09969071556554</v>
      </c>
      <c r="V4308" s="3">
        <f>('PV model'!$B$13*(U4308/1000)*(1-'PV model'!$B$14*((20+C4308)-25))*'PV model'!$B$10)/'PV model'!$B$12</f>
        <v>43.270890296551514</v>
      </c>
    </row>
    <row r="4309" spans="1:22" x14ac:dyDescent="0.2">
      <c r="A4309" s="10">
        <f t="shared" si="741"/>
        <v>180</v>
      </c>
      <c r="B4309" s="10">
        <f t="shared" si="750"/>
        <v>8</v>
      </c>
      <c r="C4309" s="23">
        <v>9.1</v>
      </c>
      <c r="D4309" s="24">
        <v>207.65324999999999</v>
      </c>
      <c r="E4309" s="24">
        <v>185.22</v>
      </c>
      <c r="F4309" s="48"/>
      <c r="G4309" s="48"/>
      <c r="H4309" s="1">
        <f t="shared" si="751"/>
        <v>23.257026964571537</v>
      </c>
      <c r="I4309" s="1">
        <f t="shared" si="745"/>
        <v>-3.140189998140837</v>
      </c>
      <c r="J4309" s="4">
        <f>B4309+('PV model'!$B$3/15)+(I4309/60)</f>
        <v>7.6709968333643195</v>
      </c>
      <c r="K4309" s="2">
        <f t="shared" si="746"/>
        <v>64.935047499535202</v>
      </c>
      <c r="L4309" s="2">
        <f>DEGREES(ASIN((((COS(RADIANS('PV model'!$B$2))*COS(RADIANS(H4309))*COS(RADIANS(K4309)))+(SIN(RADIANS('PV model'!$B$2))*SIN(RADIANS(H4309)))))))</f>
        <v>33.084061941919217</v>
      </c>
      <c r="M4309" s="3">
        <f t="shared" si="742"/>
        <v>33.084061941919217</v>
      </c>
      <c r="N4309" s="2">
        <f t="shared" si="747"/>
        <v>83.343845406451251</v>
      </c>
      <c r="O4309" s="2">
        <f>IF('PV model'!$B$2&gt;0, 180-N4309,IF('PV model'!$B$2&lt;0,0-N4309,N4309))</f>
        <v>96.656154593548749</v>
      </c>
      <c r="P4309" s="2">
        <f>ABS(O4309-'PV model'!$B$5)</f>
        <v>108.34384540645125</v>
      </c>
      <c r="Q4309" s="3">
        <f t="shared" si="743"/>
        <v>56.915938058080783</v>
      </c>
      <c r="R4309" s="3">
        <f t="shared" si="748"/>
        <v>207.65324999999996</v>
      </c>
      <c r="S4309" s="3">
        <f t="shared" si="744"/>
        <v>239.40429827564969</v>
      </c>
      <c r="T4309" s="3">
        <f>(0.5*(1-COS(RADIANS(90-$X$3)))*(D4309+E4309)*'PV model'!$B$4)</f>
        <v>0</v>
      </c>
      <c r="U4309" s="3">
        <f t="shared" si="749"/>
        <v>447.05754827564965</v>
      </c>
      <c r="V4309" s="3">
        <f>('PV model'!$B$13*(U4309/1000)*(1-'PV model'!$B$14*((20+C4309)-25))*'PV model'!$B$10)/'PV model'!$B$12</f>
        <v>43.954991416213538</v>
      </c>
    </row>
    <row r="4310" spans="1:22" x14ac:dyDescent="0.2">
      <c r="A4310" s="10">
        <f t="shared" si="741"/>
        <v>180</v>
      </c>
      <c r="B4310" s="10">
        <f t="shared" si="750"/>
        <v>9</v>
      </c>
      <c r="C4310" s="23">
        <v>10.9</v>
      </c>
      <c r="D4310" s="24">
        <v>575.81684999999993</v>
      </c>
      <c r="E4310" s="24">
        <v>182.57400000000001</v>
      </c>
      <c r="F4310" s="48"/>
      <c r="G4310" s="48"/>
      <c r="H4310" s="1">
        <f t="shared" si="751"/>
        <v>23.257026964571537</v>
      </c>
      <c r="I4310" s="1">
        <f t="shared" si="745"/>
        <v>-3.140189998140837</v>
      </c>
      <c r="J4310" s="4">
        <f>B4310+('PV model'!$B$3/15)+(I4310/60)</f>
        <v>8.6709968333643186</v>
      </c>
      <c r="K4310" s="2">
        <f t="shared" si="746"/>
        <v>49.935047499535223</v>
      </c>
      <c r="L4310" s="2">
        <f>DEGREES(ASIN((((COS(RADIANS('PV model'!$B$2))*COS(RADIANS(H4310))*COS(RADIANS(K4310)))+(SIN(RADIANS('PV model'!$B$2))*SIN(RADIANS(H4310)))))))</f>
        <v>41.327195356691682</v>
      </c>
      <c r="M4310" s="3">
        <f t="shared" si="742"/>
        <v>41.327195356691682</v>
      </c>
      <c r="N4310" s="2">
        <f t="shared" si="747"/>
        <v>69.441946052217759</v>
      </c>
      <c r="O4310" s="2">
        <f>IF('PV model'!$B$2&gt;0, 180-N4310,IF('PV model'!$B$2&lt;0,0-N4310,N4310))</f>
        <v>110.55805394778224</v>
      </c>
      <c r="P4310" s="2">
        <f>ABS(O4310-'PV model'!$B$5)</f>
        <v>94.441946052217759</v>
      </c>
      <c r="Q4310" s="3">
        <f t="shared" si="743"/>
        <v>48.672804643308318</v>
      </c>
      <c r="R4310" s="3">
        <f t="shared" si="748"/>
        <v>575.81684999999993</v>
      </c>
      <c r="S4310" s="3">
        <f t="shared" si="744"/>
        <v>250.02939201960487</v>
      </c>
      <c r="T4310" s="3">
        <f>(0.5*(1-COS(RADIANS(90-$X$3)))*(D4310+E4310)*'PV model'!$B$4)</f>
        <v>0</v>
      </c>
      <c r="U4310" s="3">
        <f t="shared" si="749"/>
        <v>825.8462420196048</v>
      </c>
      <c r="V4310" s="3">
        <f>('PV model'!$B$13*(U4310/1000)*(1-'PV model'!$B$14*((20+C4310)-25))*'PV model'!$B$10)/'PV model'!$B$12</f>
        <v>80.603372819965898</v>
      </c>
    </row>
    <row r="4311" spans="1:22" x14ac:dyDescent="0.2">
      <c r="A4311" s="10">
        <f t="shared" si="741"/>
        <v>180</v>
      </c>
      <c r="B4311" s="10">
        <f t="shared" si="750"/>
        <v>10</v>
      </c>
      <c r="C4311" s="23">
        <v>11.4</v>
      </c>
      <c r="D4311" s="24">
        <v>719.49045000000001</v>
      </c>
      <c r="E4311" s="24">
        <v>162.28800000000001</v>
      </c>
      <c r="F4311" s="48"/>
      <c r="G4311" s="48"/>
      <c r="H4311" s="1">
        <f t="shared" si="751"/>
        <v>23.257026964571537</v>
      </c>
      <c r="I4311" s="1">
        <f t="shared" si="745"/>
        <v>-3.140189998140837</v>
      </c>
      <c r="J4311" s="4">
        <f>B4311+('PV model'!$B$3/15)+(I4311/60)</f>
        <v>9.6709968333643186</v>
      </c>
      <c r="K4311" s="2">
        <f t="shared" si="746"/>
        <v>34.935047499535223</v>
      </c>
      <c r="L4311" s="2">
        <f>DEGREES(ASIN((((COS(RADIANS('PV model'!$B$2))*COS(RADIANS(H4311))*COS(RADIANS(K4311)))+(SIN(RADIANS('PV model'!$B$2))*SIN(RADIANS(H4311)))))))</f>
        <v>48.765782027580343</v>
      </c>
      <c r="M4311" s="3">
        <f t="shared" si="742"/>
        <v>48.765782027580343</v>
      </c>
      <c r="N4311" s="2">
        <f t="shared" si="747"/>
        <v>52.957288330115254</v>
      </c>
      <c r="O4311" s="2">
        <f>IF('PV model'!$B$2&gt;0, 180-N4311,IF('PV model'!$B$2&lt;0,0-N4311,N4311))</f>
        <v>127.04271166988474</v>
      </c>
      <c r="P4311" s="2">
        <f>ABS(O4311-'PV model'!$B$5)</f>
        <v>77.957288330115261</v>
      </c>
      <c r="Q4311" s="3">
        <f t="shared" si="743"/>
        <v>41.23421797241965</v>
      </c>
      <c r="R4311" s="3">
        <f t="shared" si="748"/>
        <v>719.49045000000001</v>
      </c>
      <c r="S4311" s="3">
        <f t="shared" si="744"/>
        <v>219.73462463358712</v>
      </c>
      <c r="T4311" s="3">
        <f>(0.5*(1-COS(RADIANS(90-$X$3)))*(D4311+E4311)*'PV model'!$B$4)</f>
        <v>0</v>
      </c>
      <c r="U4311" s="3">
        <f t="shared" si="749"/>
        <v>939.22507463358716</v>
      </c>
      <c r="V4311" s="3">
        <f>('PV model'!$B$13*(U4311/1000)*(1-'PV model'!$B$14*((20+C4311)-25))*'PV model'!$B$10)/'PV model'!$B$12</f>
        <v>91.481484035787815</v>
      </c>
    </row>
    <row r="4312" spans="1:22" x14ac:dyDescent="0.2">
      <c r="A4312" s="10">
        <f t="shared" si="741"/>
        <v>180</v>
      </c>
      <c r="B4312" s="10">
        <f t="shared" si="750"/>
        <v>11</v>
      </c>
      <c r="C4312" s="23">
        <v>11.6</v>
      </c>
      <c r="D4312" s="24">
        <v>546.63315</v>
      </c>
      <c r="E4312" s="24">
        <v>255.78</v>
      </c>
      <c r="F4312" s="48"/>
      <c r="G4312" s="48"/>
      <c r="H4312" s="1">
        <f t="shared" si="751"/>
        <v>23.257026964571537</v>
      </c>
      <c r="I4312" s="1">
        <f t="shared" si="745"/>
        <v>-3.140189998140837</v>
      </c>
      <c r="J4312" s="4">
        <f>B4312+('PV model'!$B$3/15)+(I4312/60)</f>
        <v>10.670996833364319</v>
      </c>
      <c r="K4312" s="2">
        <f t="shared" si="746"/>
        <v>19.935047499535223</v>
      </c>
      <c r="L4312" s="2">
        <f>DEGREES(ASIN((((COS(RADIANS('PV model'!$B$2))*COS(RADIANS(H4312))*COS(RADIANS(K4312)))+(SIN(RADIANS('PV model'!$B$2))*SIN(RADIANS(H4312)))))))</f>
        <v>54.549001323434098</v>
      </c>
      <c r="M4312" s="3">
        <f t="shared" si="742"/>
        <v>54.549001323434098</v>
      </c>
      <c r="N4312" s="2">
        <f t="shared" si="747"/>
        <v>32.689053230100647</v>
      </c>
      <c r="O4312" s="2">
        <f>IF('PV model'!$B$2&gt;0, 180-N4312,IF('PV model'!$B$2&lt;0,0-N4312,N4312))</f>
        <v>147.31094676989935</v>
      </c>
      <c r="P4312" s="2">
        <f>ABS(O4312-'PV model'!$B$5)</f>
        <v>57.689053230100654</v>
      </c>
      <c r="Q4312" s="3">
        <f t="shared" si="743"/>
        <v>35.450998676565902</v>
      </c>
      <c r="R4312" s="3">
        <f t="shared" si="748"/>
        <v>546.63315</v>
      </c>
      <c r="S4312" s="3">
        <f t="shared" si="744"/>
        <v>330.87980112296844</v>
      </c>
      <c r="T4312" s="3">
        <f>(0.5*(1-COS(RADIANS(90-$X$3)))*(D4312+E4312)*'PV model'!$B$4)</f>
        <v>0</v>
      </c>
      <c r="U4312" s="3">
        <f t="shared" si="749"/>
        <v>877.51295112296839</v>
      </c>
      <c r="V4312" s="3">
        <f>('PV model'!$B$13*(U4312/1000)*(1-'PV model'!$B$14*((20+C4312)-25))*'PV model'!$B$10)/'PV model'!$B$12</f>
        <v>85.400487056963669</v>
      </c>
    </row>
    <row r="4313" spans="1:22" x14ac:dyDescent="0.2">
      <c r="A4313" s="10">
        <f t="shared" si="741"/>
        <v>180</v>
      </c>
      <c r="B4313" s="10">
        <f t="shared" si="750"/>
        <v>12</v>
      </c>
      <c r="C4313" s="23">
        <v>11.7</v>
      </c>
      <c r="D4313" s="24">
        <v>726.22514999999999</v>
      </c>
      <c r="E4313" s="24">
        <v>218.73600000000002</v>
      </c>
      <c r="F4313" s="48"/>
      <c r="G4313" s="48"/>
      <c r="H4313" s="1">
        <f t="shared" si="751"/>
        <v>23.257026964571537</v>
      </c>
      <c r="I4313" s="1">
        <f t="shared" si="745"/>
        <v>-3.140189998140837</v>
      </c>
      <c r="J4313" s="4">
        <f>B4313+('PV model'!$B$3/15)+(I4313/60)</f>
        <v>11.670996833364319</v>
      </c>
      <c r="K4313" s="2">
        <f t="shared" si="746"/>
        <v>4.9350474995352211</v>
      </c>
      <c r="L4313" s="2">
        <f>DEGREES(ASIN((((COS(RADIANS('PV model'!$B$2))*COS(RADIANS(H4313))*COS(RADIANS(K4313)))+(SIN(RADIANS('PV model'!$B$2))*SIN(RADIANS(H4313)))))))</f>
        <v>57.550440544245056</v>
      </c>
      <c r="M4313" s="3">
        <f t="shared" si="742"/>
        <v>57.550440544245056</v>
      </c>
      <c r="N4313" s="2">
        <f t="shared" si="747"/>
        <v>8.470626920361557</v>
      </c>
      <c r="O4313" s="2">
        <f>IF('PV model'!$B$2&gt;0, 180-N4313,IF('PV model'!$B$2&lt;0,0-N4313,N4313))</f>
        <v>171.52937307963845</v>
      </c>
      <c r="P4313" s="2">
        <f>ABS(O4313-'PV model'!$B$5)</f>
        <v>33.470626920361553</v>
      </c>
      <c r="Q4313" s="3">
        <f t="shared" si="743"/>
        <v>32.449559455754944</v>
      </c>
      <c r="R4313" s="3">
        <f t="shared" si="748"/>
        <v>726.22514999999999</v>
      </c>
      <c r="S4313" s="3">
        <f t="shared" si="744"/>
        <v>281.91313095245312</v>
      </c>
      <c r="T4313" s="3">
        <f>(0.5*(1-COS(RADIANS(90-$X$3)))*(D4313+E4313)*'PV model'!$B$4)</f>
        <v>0</v>
      </c>
      <c r="U4313" s="3">
        <f t="shared" si="749"/>
        <v>1008.1382809524531</v>
      </c>
      <c r="V4313" s="3">
        <f>('PV model'!$B$13*(U4313/1000)*(1-'PV model'!$B$14*((20+C4313)-25))*'PV model'!$B$10)/'PV model'!$B$12</f>
        <v>98.072772695291803</v>
      </c>
    </row>
    <row r="4314" spans="1:22" x14ac:dyDescent="0.2">
      <c r="A4314" s="10">
        <f t="shared" si="741"/>
        <v>180</v>
      </c>
      <c r="B4314" s="10">
        <f t="shared" si="750"/>
        <v>13</v>
      </c>
      <c r="C4314" s="23">
        <v>12.2</v>
      </c>
      <c r="D4314" s="24">
        <v>743.06190000000004</v>
      </c>
      <c r="E4314" s="24">
        <v>203.74199999999999</v>
      </c>
      <c r="F4314" s="48"/>
      <c r="G4314" s="48"/>
      <c r="H4314" s="1">
        <f t="shared" si="751"/>
        <v>23.257026964571537</v>
      </c>
      <c r="I4314" s="1">
        <f t="shared" si="745"/>
        <v>-3.140189998140837</v>
      </c>
      <c r="J4314" s="4">
        <f>B4314+('PV model'!$B$3/15)+(I4314/60)</f>
        <v>12.670996833364319</v>
      </c>
      <c r="K4314" s="2">
        <f t="shared" si="746"/>
        <v>-10.064952500464779</v>
      </c>
      <c r="L4314" s="2">
        <f>DEGREES(ASIN((((COS(RADIANS('PV model'!$B$2))*COS(RADIANS(H4314))*COS(RADIANS(K4314)))+(SIN(RADIANS('PV model'!$B$2))*SIN(RADIANS(H4314)))))))</f>
        <v>56.906926089428786</v>
      </c>
      <c r="M4314" s="3">
        <f t="shared" si="742"/>
        <v>56.906926089428786</v>
      </c>
      <c r="N4314" s="2">
        <f t="shared" si="747"/>
        <v>-17.101908585332577</v>
      </c>
      <c r="O4314" s="2">
        <f>IF('PV model'!$B$2&gt;0, 180-N4314,IF('PV model'!$B$2&lt;0,0-N4314,N4314))</f>
        <v>197.10190858533258</v>
      </c>
      <c r="P4314" s="2">
        <f>ABS(O4314-'PV model'!$B$5)</f>
        <v>7.8980914146674195</v>
      </c>
      <c r="Q4314" s="3">
        <f t="shared" si="743"/>
        <v>33.093073910571214</v>
      </c>
      <c r="R4314" s="3">
        <f t="shared" si="748"/>
        <v>743.06190000000004</v>
      </c>
      <c r="S4314" s="3">
        <f t="shared" si="744"/>
        <v>264.03260270621888</v>
      </c>
      <c r="T4314" s="3">
        <f>(0.5*(1-COS(RADIANS(90-$X$3)))*(D4314+E4314)*'PV model'!$B$4)</f>
        <v>0</v>
      </c>
      <c r="U4314" s="3">
        <f t="shared" si="749"/>
        <v>1007.0945027062189</v>
      </c>
      <c r="V4314" s="3">
        <f>('PV model'!$B$13*(U4314/1000)*(1-'PV model'!$B$14*((20+C4314)-25))*'PV model'!$B$10)/'PV model'!$B$12</f>
        <v>97.76989449558684</v>
      </c>
    </row>
    <row r="4315" spans="1:22" x14ac:dyDescent="0.2">
      <c r="A4315" s="10">
        <f t="shared" si="741"/>
        <v>180</v>
      </c>
      <c r="B4315" s="10">
        <f t="shared" si="750"/>
        <v>14</v>
      </c>
      <c r="C4315" s="23">
        <v>12.6</v>
      </c>
      <c r="D4315" s="24">
        <v>693.67409999999995</v>
      </c>
      <c r="E4315" s="24">
        <v>214.32599999999999</v>
      </c>
      <c r="F4315" s="48"/>
      <c r="G4315" s="48"/>
      <c r="H4315" s="1">
        <f t="shared" si="751"/>
        <v>23.257026964571537</v>
      </c>
      <c r="I4315" s="1">
        <f t="shared" si="745"/>
        <v>-3.140189998140837</v>
      </c>
      <c r="J4315" s="4">
        <f>B4315+('PV model'!$B$3/15)+(I4315/60)</f>
        <v>13.670996833364319</v>
      </c>
      <c r="K4315" s="2">
        <f t="shared" si="746"/>
        <v>-25.064952500464777</v>
      </c>
      <c r="L4315" s="2">
        <f>DEGREES(ASIN((((COS(RADIANS('PV model'!$B$2))*COS(RADIANS(H4315))*COS(RADIANS(K4315)))+(SIN(RADIANS('PV model'!$B$2))*SIN(RADIANS(H4315)))))))</f>
        <v>52.824458408425599</v>
      </c>
      <c r="M4315" s="3">
        <f t="shared" si="742"/>
        <v>52.824458408425599</v>
      </c>
      <c r="N4315" s="2">
        <f t="shared" si="747"/>
        <v>-40.100451677556073</v>
      </c>
      <c r="O4315" s="2">
        <f>IF('PV model'!$B$2&gt;0, 180-N4315,IF('PV model'!$B$2&lt;0,0-N4315,N4315))</f>
        <v>220.10045167755607</v>
      </c>
      <c r="P4315" s="2">
        <f>ABS(O4315-'PV model'!$B$5)</f>
        <v>15.100451677556066</v>
      </c>
      <c r="Q4315" s="3">
        <f t="shared" si="743"/>
        <v>37.175541591574394</v>
      </c>
      <c r="R4315" s="3">
        <f t="shared" si="748"/>
        <v>693.67409999999995</v>
      </c>
      <c r="S4315" s="3">
        <f t="shared" si="744"/>
        <v>283.18372505609597</v>
      </c>
      <c r="T4315" s="3">
        <f>(0.5*(1-COS(RADIANS(90-$X$3)))*(D4315+E4315)*'PV model'!$B$4)</f>
        <v>0</v>
      </c>
      <c r="U4315" s="3">
        <f t="shared" si="749"/>
        <v>976.85782505609586</v>
      </c>
      <c r="V4315" s="3">
        <f>('PV model'!$B$13*(U4315/1000)*(1-'PV model'!$B$14*((20+C4315)-25))*'PV model'!$B$10)/'PV model'!$B$12</f>
        <v>94.678248263552078</v>
      </c>
    </row>
    <row r="4316" spans="1:22" x14ac:dyDescent="0.2">
      <c r="A4316" s="10">
        <f t="shared" si="741"/>
        <v>180</v>
      </c>
      <c r="B4316" s="10">
        <f t="shared" si="750"/>
        <v>15</v>
      </c>
      <c r="C4316" s="23">
        <v>13.1</v>
      </c>
      <c r="D4316" s="24">
        <v>602.75564999999995</v>
      </c>
      <c r="E4316" s="24">
        <v>231.084</v>
      </c>
      <c r="F4316" s="48"/>
      <c r="G4316" s="48"/>
      <c r="H4316" s="1">
        <f t="shared" si="751"/>
        <v>23.257026964571537</v>
      </c>
      <c r="I4316" s="1">
        <f t="shared" si="745"/>
        <v>-3.140189998140837</v>
      </c>
      <c r="J4316" s="4">
        <f>B4316+('PV model'!$B$3/15)+(I4316/60)</f>
        <v>14.670996833364319</v>
      </c>
      <c r="K4316" s="2">
        <f t="shared" si="746"/>
        <v>-40.064952500464777</v>
      </c>
      <c r="L4316" s="2">
        <f>DEGREES(ASIN((((COS(RADIANS('PV model'!$B$2))*COS(RADIANS(H4316))*COS(RADIANS(K4316)))+(SIN(RADIANS('PV model'!$B$2))*SIN(RADIANS(H4316)))))))</f>
        <v>46.358122977385101</v>
      </c>
      <c r="M4316" s="3">
        <f t="shared" si="742"/>
        <v>46.358122977385101</v>
      </c>
      <c r="N4316" s="2">
        <f t="shared" si="747"/>
        <v>-58.964732751304794</v>
      </c>
      <c r="O4316" s="2">
        <f>IF('PV model'!$B$2&gt;0, 180-N4316,IF('PV model'!$B$2&lt;0,0-N4316,N4316))</f>
        <v>238.96473275130478</v>
      </c>
      <c r="P4316" s="2">
        <f>ABS(O4316-'PV model'!$B$5)</f>
        <v>33.96473275130478</v>
      </c>
      <c r="Q4316" s="3">
        <f t="shared" si="743"/>
        <v>43.641877022614899</v>
      </c>
      <c r="R4316" s="3">
        <f t="shared" si="748"/>
        <v>602.75564999999995</v>
      </c>
      <c r="S4316" s="3">
        <f t="shared" si="744"/>
        <v>311.51626453460995</v>
      </c>
      <c r="T4316" s="3">
        <f>(0.5*(1-COS(RADIANS(90-$X$3)))*(D4316+E4316)*'PV model'!$B$4)</f>
        <v>0</v>
      </c>
      <c r="U4316" s="3">
        <f t="shared" si="749"/>
        <v>914.27191453460989</v>
      </c>
      <c r="V4316" s="3">
        <f>('PV model'!$B$13*(U4316/1000)*(1-'PV model'!$B$14*((20+C4316)-25))*'PV model'!$B$10)/'PV model'!$B$12</f>
        <v>88.429564470188694</v>
      </c>
    </row>
    <row r="4317" spans="1:22" x14ac:dyDescent="0.2">
      <c r="A4317" s="10">
        <f t="shared" si="741"/>
        <v>180</v>
      </c>
      <c r="B4317" s="10">
        <f t="shared" si="750"/>
        <v>16</v>
      </c>
      <c r="C4317" s="23">
        <v>13.6</v>
      </c>
      <c r="D4317" s="24">
        <v>542.14335000000005</v>
      </c>
      <c r="E4317" s="24">
        <v>209.916</v>
      </c>
      <c r="F4317" s="48"/>
      <c r="G4317" s="48"/>
      <c r="H4317" s="1">
        <f t="shared" si="751"/>
        <v>23.257026964571537</v>
      </c>
      <c r="I4317" s="1">
        <f t="shared" si="745"/>
        <v>-3.140189998140837</v>
      </c>
      <c r="J4317" s="4">
        <f>B4317+('PV model'!$B$3/15)+(I4317/60)</f>
        <v>15.670996833364319</v>
      </c>
      <c r="K4317" s="2">
        <f t="shared" si="746"/>
        <v>-55.064952500464777</v>
      </c>
      <c r="L4317" s="2">
        <f>DEGREES(ASIN((((COS(RADIANS('PV model'!$B$2))*COS(RADIANS(H4317))*COS(RADIANS(K4317)))+(SIN(RADIANS('PV model'!$B$2))*SIN(RADIANS(H4317)))))))</f>
        <v>38.565348709379592</v>
      </c>
      <c r="M4317" s="3">
        <f t="shared" si="742"/>
        <v>38.565348709379592</v>
      </c>
      <c r="N4317" s="2">
        <f t="shared" si="747"/>
        <v>-74.425199298633913</v>
      </c>
      <c r="O4317" s="2">
        <f>IF('PV model'!$B$2&gt;0, 180-N4317,IF('PV model'!$B$2&lt;0,0-N4317,N4317))</f>
        <v>254.42519929863391</v>
      </c>
      <c r="P4317" s="2">
        <f>ABS(O4317-'PV model'!$B$5)</f>
        <v>49.425199298633913</v>
      </c>
      <c r="Q4317" s="3">
        <f t="shared" si="743"/>
        <v>51.434651290620408</v>
      </c>
      <c r="R4317" s="3">
        <f t="shared" si="748"/>
        <v>542.14335000000005</v>
      </c>
      <c r="S4317" s="3">
        <f t="shared" si="744"/>
        <v>285.95410755447227</v>
      </c>
      <c r="T4317" s="3">
        <f>(0.5*(1-COS(RADIANS(90-$X$3)))*(D4317+E4317)*'PV model'!$B$4)</f>
        <v>0</v>
      </c>
      <c r="U4317" s="3">
        <f t="shared" si="749"/>
        <v>828.09745755447238</v>
      </c>
      <c r="V4317" s="3">
        <f>('PV model'!$B$13*(U4317/1000)*(1-'PV model'!$B$14*((20+C4317)-25))*'PV model'!$B$10)/'PV model'!$B$12</f>
        <v>79.929106065259276</v>
      </c>
    </row>
    <row r="4318" spans="1:22" x14ac:dyDescent="0.2">
      <c r="A4318" s="10">
        <f t="shared" si="741"/>
        <v>180</v>
      </c>
      <c r="B4318" s="10">
        <f t="shared" si="750"/>
        <v>17</v>
      </c>
      <c r="C4318" s="23">
        <v>13.2</v>
      </c>
      <c r="D4318" s="24">
        <v>635.30670000000009</v>
      </c>
      <c r="E4318" s="24">
        <v>145.53</v>
      </c>
      <c r="F4318" s="48"/>
      <c r="G4318" s="48"/>
      <c r="H4318" s="1">
        <f t="shared" si="751"/>
        <v>23.257026964571537</v>
      </c>
      <c r="I4318" s="1">
        <f t="shared" si="745"/>
        <v>-3.140189998140837</v>
      </c>
      <c r="J4318" s="4">
        <f>B4318+('PV model'!$B$3/15)+(I4318/60)</f>
        <v>16.67099683336432</v>
      </c>
      <c r="K4318" s="2">
        <f t="shared" si="746"/>
        <v>-70.064952500464813</v>
      </c>
      <c r="L4318" s="2">
        <f>DEGREES(ASIN((((COS(RADIANS('PV model'!$B$2))*COS(RADIANS(H4318))*COS(RADIANS(K4318)))+(SIN(RADIANS('PV model'!$B$2))*SIN(RADIANS(H4318)))))))</f>
        <v>30.187949346941913</v>
      </c>
      <c r="M4318" s="3">
        <f t="shared" si="742"/>
        <v>30.187949346941913</v>
      </c>
      <c r="N4318" s="2">
        <f t="shared" si="747"/>
        <v>-87.712015411415976</v>
      </c>
      <c r="O4318" s="2">
        <f>IF('PV model'!$B$2&gt;0, 180-N4318,IF('PV model'!$B$2&lt;0,0-N4318,N4318))</f>
        <v>267.71201541141596</v>
      </c>
      <c r="P4318" s="2">
        <f>ABS(O4318-'PV model'!$B$5)</f>
        <v>62.712015411415962</v>
      </c>
      <c r="Q4318" s="3">
        <f t="shared" si="743"/>
        <v>59.812050653058087</v>
      </c>
      <c r="R4318" s="3">
        <f t="shared" si="748"/>
        <v>635.30670000000009</v>
      </c>
      <c r="S4318" s="3">
        <f t="shared" si="744"/>
        <v>197.21561321429479</v>
      </c>
      <c r="T4318" s="3">
        <f>(0.5*(1-COS(RADIANS(90-$X$3)))*(D4318+E4318)*'PV model'!$B$4)</f>
        <v>0</v>
      </c>
      <c r="U4318" s="3">
        <f t="shared" si="749"/>
        <v>832.52231321429485</v>
      </c>
      <c r="V4318" s="3">
        <f>('PV model'!$B$13*(U4318/1000)*(1-'PV model'!$B$14*((20+C4318)-25))*'PV model'!$B$10)/'PV model'!$B$12</f>
        <v>80.489349510832952</v>
      </c>
    </row>
    <row r="4319" spans="1:22" x14ac:dyDescent="0.2">
      <c r="A4319" s="10">
        <f t="shared" si="741"/>
        <v>180</v>
      </c>
      <c r="B4319" s="10">
        <f t="shared" si="750"/>
        <v>18</v>
      </c>
      <c r="C4319" s="23">
        <v>12.9</v>
      </c>
      <c r="D4319" s="24">
        <v>527.55149999999992</v>
      </c>
      <c r="E4319" s="24">
        <v>121.71599999999999</v>
      </c>
      <c r="F4319" s="48"/>
      <c r="G4319" s="48"/>
      <c r="H4319" s="1">
        <f t="shared" si="751"/>
        <v>23.257026964571537</v>
      </c>
      <c r="I4319" s="1">
        <f t="shared" si="745"/>
        <v>-3.140189998140837</v>
      </c>
      <c r="J4319" s="4">
        <f>B4319+('PV model'!$B$3/15)+(I4319/60)</f>
        <v>17.67099683336432</v>
      </c>
      <c r="K4319" s="2">
        <f t="shared" si="746"/>
        <v>-85.064952500464813</v>
      </c>
      <c r="L4319" s="2">
        <f>DEGREES(ASIN((((COS(RADIANS('PV model'!$B$2))*COS(RADIANS(H4319))*COS(RADIANS(K4319)))+(SIN(RADIANS('PV model'!$B$2))*SIN(RADIANS(H4319)))))))</f>
        <v>21.726604984492603</v>
      </c>
      <c r="M4319" s="3">
        <f t="shared" si="742"/>
        <v>21.726604984492603</v>
      </c>
      <c r="N4319" s="2">
        <f t="shared" si="747"/>
        <v>-80.175242394484854</v>
      </c>
      <c r="O4319" s="2">
        <f>IF('PV model'!$B$2&gt;0, 180-N4319,IF('PV model'!$B$2&lt;0,0-N4319,N4319))</f>
        <v>260.17524239448483</v>
      </c>
      <c r="P4319" s="2">
        <f>ABS(O4319-'PV model'!$B$5)</f>
        <v>55.175242394484826</v>
      </c>
      <c r="Q4319" s="3">
        <f t="shared" si="743"/>
        <v>68.27339501550739</v>
      </c>
      <c r="R4319" s="3">
        <f t="shared" si="748"/>
        <v>527.55150000000003</v>
      </c>
      <c r="S4319" s="3">
        <f t="shared" si="744"/>
        <v>157.5778492745109</v>
      </c>
      <c r="T4319" s="3">
        <f>(0.5*(1-COS(RADIANS(90-$X$3)))*(D4319+E4319)*'PV model'!$B$4)</f>
        <v>0</v>
      </c>
      <c r="U4319" s="3">
        <f t="shared" si="749"/>
        <v>685.1293492745109</v>
      </c>
      <c r="V4319" s="3">
        <f>('PV model'!$B$13*(U4319/1000)*(1-'PV model'!$B$14*((20+C4319)-25))*'PV model'!$B$10)/'PV model'!$B$12</f>
        <v>66.321387013270126</v>
      </c>
    </row>
    <row r="4320" spans="1:22" x14ac:dyDescent="0.2">
      <c r="A4320" s="10">
        <f t="shared" si="741"/>
        <v>180</v>
      </c>
      <c r="B4320" s="10">
        <f t="shared" si="750"/>
        <v>19</v>
      </c>
      <c r="C4320" s="23">
        <v>12.6</v>
      </c>
      <c r="D4320" s="24">
        <v>407.44935000000004</v>
      </c>
      <c r="E4320" s="24">
        <v>90.846000000000004</v>
      </c>
      <c r="F4320" s="48"/>
      <c r="G4320" s="48"/>
      <c r="H4320" s="1">
        <f t="shared" si="751"/>
        <v>23.257026964571537</v>
      </c>
      <c r="I4320" s="1">
        <f t="shared" si="745"/>
        <v>-3.140189998140837</v>
      </c>
      <c r="J4320" s="4">
        <f>B4320+('PV model'!$B$3/15)+(I4320/60)</f>
        <v>18.67099683336432</v>
      </c>
      <c r="K4320" s="2">
        <f t="shared" si="746"/>
        <v>-100.06495250046481</v>
      </c>
      <c r="L4320" s="2">
        <f>DEGREES(ASIN((((COS(RADIANS('PV model'!$B$2))*COS(RADIANS(H4320))*COS(RADIANS(K4320)))+(SIN(RADIANS('PV model'!$B$2))*SIN(RADIANS(H4320)))))))</f>
        <v>13.560229099244006</v>
      </c>
      <c r="M4320" s="3">
        <f t="shared" si="742"/>
        <v>13.560229099244006</v>
      </c>
      <c r="N4320" s="2">
        <f t="shared" si="747"/>
        <v>-68.519684035228522</v>
      </c>
      <c r="O4320" s="2">
        <f>IF('PV model'!$B$2&gt;0, 180-N4320,IF('PV model'!$B$2&lt;0,0-N4320,N4320))</f>
        <v>248.51968403522852</v>
      </c>
      <c r="P4320" s="2">
        <f>ABS(O4320-'PV model'!$B$5)</f>
        <v>43.519684035228522</v>
      </c>
      <c r="Q4320" s="3">
        <f t="shared" si="743"/>
        <v>76.439770900756002</v>
      </c>
      <c r="R4320" s="3">
        <f t="shared" si="748"/>
        <v>407.44934999999964</v>
      </c>
      <c r="S4320" s="3">
        <f t="shared" si="744"/>
        <v>111.56534899093113</v>
      </c>
      <c r="T4320" s="3">
        <f>(0.5*(1-COS(RADIANS(90-$X$3)))*(D4320+E4320)*'PV model'!$B$4)</f>
        <v>0</v>
      </c>
      <c r="U4320" s="3">
        <f t="shared" si="749"/>
        <v>519.01469899093081</v>
      </c>
      <c r="V4320" s="3">
        <f>('PV model'!$B$13*(U4320/1000)*(1-'PV model'!$B$14*((20+C4320)-25))*'PV model'!$B$10)/'PV model'!$B$12</f>
        <v>50.303535748074978</v>
      </c>
    </row>
    <row r="4321" spans="1:22" x14ac:dyDescent="0.2">
      <c r="A4321" s="10">
        <f t="shared" ref="A4321:A4384" si="752">IF(B4321&gt;1,A4320,A4320+1)</f>
        <v>180</v>
      </c>
      <c r="B4321" s="10">
        <f t="shared" si="750"/>
        <v>20</v>
      </c>
      <c r="C4321" s="23">
        <v>11.4</v>
      </c>
      <c r="D4321" s="24">
        <v>115.61235000000001</v>
      </c>
      <c r="E4321" s="24">
        <v>62.621999999999993</v>
      </c>
      <c r="F4321" s="48"/>
      <c r="G4321" s="48"/>
      <c r="H4321" s="1">
        <f t="shared" si="751"/>
        <v>23.257026964571537</v>
      </c>
      <c r="I4321" s="1">
        <f t="shared" si="745"/>
        <v>-3.140189998140837</v>
      </c>
      <c r="J4321" s="4">
        <f>B4321+('PV model'!$B$3/15)+(I4321/60)</f>
        <v>19.67099683336432</v>
      </c>
      <c r="K4321" s="2">
        <f t="shared" si="746"/>
        <v>-115.06495250046481</v>
      </c>
      <c r="L4321" s="2">
        <f>DEGREES(ASIN((((COS(RADIANS('PV model'!$B$2))*COS(RADIANS(H4321))*COS(RADIANS(K4321)))+(SIN(RADIANS('PV model'!$B$2))*SIN(RADIANS(H4321)))))))</f>
        <v>6.0245345166548274</v>
      </c>
      <c r="M4321" s="3">
        <f t="shared" si="742"/>
        <v>6.0245345166548274</v>
      </c>
      <c r="N4321" s="2">
        <f t="shared" si="747"/>
        <v>-56.808433625315523</v>
      </c>
      <c r="O4321" s="2">
        <f>IF('PV model'!$B$2&gt;0, 180-N4321,IF('PV model'!$B$2&lt;0,0-N4321,N4321))</f>
        <v>236.80843362531553</v>
      </c>
      <c r="P4321" s="2">
        <f>ABS(O4321-'PV model'!$B$5)</f>
        <v>31.80843362531553</v>
      </c>
      <c r="Q4321" s="3">
        <f t="shared" si="743"/>
        <v>83.975465483345161</v>
      </c>
      <c r="R4321" s="3">
        <f t="shared" si="748"/>
        <v>115.61235000000016</v>
      </c>
      <c r="S4321" s="3">
        <f t="shared" si="744"/>
        <v>73.012409247327739</v>
      </c>
      <c r="T4321" s="3">
        <f>(0.5*(1-COS(RADIANS(90-$X$3)))*(D4321+E4321)*'PV model'!$B$4)</f>
        <v>0</v>
      </c>
      <c r="U4321" s="3">
        <f t="shared" si="749"/>
        <v>188.62475924732792</v>
      </c>
      <c r="V4321" s="3">
        <f>('PV model'!$B$13*(U4321/1000)*(1-'PV model'!$B$14*((20+C4321)-25))*'PV model'!$B$10)/'PV model'!$B$12</f>
        <v>18.372244702443208</v>
      </c>
    </row>
    <row r="4322" spans="1:22" x14ac:dyDescent="0.2">
      <c r="A4322" s="10">
        <f t="shared" si="752"/>
        <v>180</v>
      </c>
      <c r="B4322" s="10">
        <f t="shared" si="750"/>
        <v>21</v>
      </c>
      <c r="C4322" s="23">
        <v>10.6</v>
      </c>
      <c r="D4322" s="24">
        <v>0</v>
      </c>
      <c r="E4322" s="24">
        <v>17.64</v>
      </c>
      <c r="F4322" s="48"/>
      <c r="G4322" s="48"/>
      <c r="H4322" s="1">
        <f t="shared" si="751"/>
        <v>23.257026964571537</v>
      </c>
      <c r="I4322" s="1">
        <f t="shared" si="745"/>
        <v>-3.140189998140837</v>
      </c>
      <c r="J4322" s="4">
        <f>B4322+('PV model'!$B$3/15)+(I4322/60)</f>
        <v>20.67099683336432</v>
      </c>
      <c r="K4322" s="2">
        <f t="shared" si="746"/>
        <v>-130.06495250046481</v>
      </c>
      <c r="L4322" s="2">
        <f>DEGREES(ASIN((((COS(RADIANS('PV model'!$B$2))*COS(RADIANS(H4322))*COS(RADIANS(K4322)))+(SIN(RADIANS('PV model'!$B$2))*SIN(RADIANS(H4322)))))))</f>
        <v>-0.54632088132930123</v>
      </c>
      <c r="M4322" s="3">
        <f t="shared" si="742"/>
        <v>0</v>
      </c>
      <c r="N4322" s="2">
        <f t="shared" si="747"/>
        <v>-44.681071901599466</v>
      </c>
      <c r="O4322" s="2">
        <f>IF('PV model'!$B$2&gt;0, 180-N4322,IF('PV model'!$B$2&lt;0,0-N4322,N4322))</f>
        <v>224.68107190159947</v>
      </c>
      <c r="P4322" s="2">
        <f>ABS(O4322-'PV model'!$B$5)</f>
        <v>19.681071901599466</v>
      </c>
      <c r="Q4322" s="3">
        <f t="shared" si="743"/>
        <v>90.546320881329308</v>
      </c>
      <c r="R4322" s="3">
        <f t="shared" si="748"/>
        <v>0</v>
      </c>
      <c r="S4322" s="3">
        <f t="shared" si="744"/>
        <v>17.64</v>
      </c>
      <c r="T4322" s="3">
        <f>(0.5*(1-COS(RADIANS(90-$X$3)))*(D4322+E4322)*'PV model'!$B$4)</f>
        <v>0</v>
      </c>
      <c r="U4322" s="3">
        <f t="shared" si="749"/>
        <v>17.64</v>
      </c>
      <c r="V4322" s="3">
        <f>('PV model'!$B$13*(U4322/1000)*(1-'PV model'!$B$14*((20+C4322)-25))*'PV model'!$B$10)/'PV model'!$B$12</f>
        <v>1.72379660544</v>
      </c>
    </row>
    <row r="4323" spans="1:22" x14ac:dyDescent="0.2">
      <c r="A4323" s="10">
        <f t="shared" si="752"/>
        <v>180</v>
      </c>
      <c r="B4323" s="10">
        <f t="shared" si="750"/>
        <v>22</v>
      </c>
      <c r="C4323" s="23">
        <v>9.1999999999999993</v>
      </c>
      <c r="D4323" s="24">
        <v>0</v>
      </c>
      <c r="E4323" s="24">
        <v>0</v>
      </c>
      <c r="F4323" s="48"/>
      <c r="G4323" s="48"/>
      <c r="H4323" s="1">
        <f t="shared" si="751"/>
        <v>23.257026964571537</v>
      </c>
      <c r="I4323" s="1">
        <f t="shared" si="745"/>
        <v>-3.140189998140837</v>
      </c>
      <c r="J4323" s="4">
        <f>B4323+('PV model'!$B$3/15)+(I4323/60)</f>
        <v>21.67099683336432</v>
      </c>
      <c r="K4323" s="2">
        <f t="shared" si="746"/>
        <v>-145.06495250046481</v>
      </c>
      <c r="L4323" s="2">
        <f>DEGREES(ASIN((((COS(RADIANS('PV model'!$B$2))*COS(RADIANS(H4323))*COS(RADIANS(K4323)))+(SIN(RADIANS('PV model'!$B$2))*SIN(RADIANS(H4323)))))))</f>
        <v>-5.8081705039092322</v>
      </c>
      <c r="M4323" s="3">
        <f t="shared" si="742"/>
        <v>0</v>
      </c>
      <c r="N4323" s="2">
        <f t="shared" si="747"/>
        <v>-31.92647575008041</v>
      </c>
      <c r="O4323" s="2">
        <f>IF('PV model'!$B$2&gt;0, 180-N4323,IF('PV model'!$B$2&lt;0,0-N4323,N4323))</f>
        <v>211.92647575008041</v>
      </c>
      <c r="P4323" s="2">
        <f>ABS(O4323-'PV model'!$B$5)</f>
        <v>6.9264757500804137</v>
      </c>
      <c r="Q4323" s="3">
        <f t="shared" si="743"/>
        <v>95.808170503909238</v>
      </c>
      <c r="R4323" s="3">
        <f t="shared" si="748"/>
        <v>0</v>
      </c>
      <c r="S4323" s="3">
        <f t="shared" si="744"/>
        <v>0</v>
      </c>
      <c r="T4323" s="3">
        <f>(0.5*(1-COS(RADIANS(90-$X$3)))*(D4323+E4323)*'PV model'!$B$4)</f>
        <v>0</v>
      </c>
      <c r="U4323" s="3">
        <f t="shared" si="749"/>
        <v>0</v>
      </c>
      <c r="V4323" s="3">
        <f>('PV model'!$B$13*(U4323/1000)*(1-'PV model'!$B$14*((20+C4323)-25))*'PV model'!$B$10)/'PV model'!$B$12</f>
        <v>0</v>
      </c>
    </row>
    <row r="4324" spans="1:22" x14ac:dyDescent="0.2">
      <c r="A4324" s="10">
        <f t="shared" si="752"/>
        <v>180</v>
      </c>
      <c r="B4324" s="10">
        <f t="shared" si="750"/>
        <v>23</v>
      </c>
      <c r="C4324" s="23">
        <v>7.4</v>
      </c>
      <c r="D4324" s="24">
        <v>0</v>
      </c>
      <c r="E4324" s="24">
        <v>0</v>
      </c>
      <c r="F4324" s="48"/>
      <c r="G4324" s="48"/>
      <c r="H4324" s="1">
        <f t="shared" si="751"/>
        <v>23.257026964571537</v>
      </c>
      <c r="I4324" s="1">
        <f t="shared" si="745"/>
        <v>-3.140189998140837</v>
      </c>
      <c r="J4324" s="4">
        <f>B4324+('PV model'!$B$3/15)+(I4324/60)</f>
        <v>22.67099683336432</v>
      </c>
      <c r="K4324" s="2">
        <f t="shared" si="746"/>
        <v>-160.06495250046481</v>
      </c>
      <c r="L4324" s="2">
        <f>DEGREES(ASIN((((COS(RADIANS('PV model'!$B$2))*COS(RADIANS(H4324))*COS(RADIANS(K4324)))+(SIN(RADIANS('PV model'!$B$2))*SIN(RADIANS(H4324)))))))</f>
        <v>-9.4268708365842109</v>
      </c>
      <c r="M4324" s="3">
        <f t="shared" si="742"/>
        <v>0</v>
      </c>
      <c r="N4324" s="2">
        <f t="shared" si="747"/>
        <v>-18.514088766591815</v>
      </c>
      <c r="O4324" s="2">
        <f>IF('PV model'!$B$2&gt;0, 180-N4324,IF('PV model'!$B$2&lt;0,0-N4324,N4324))</f>
        <v>198.51408876659181</v>
      </c>
      <c r="P4324" s="2">
        <f>ABS(O4324-'PV model'!$B$5)</f>
        <v>6.4859112334081885</v>
      </c>
      <c r="Q4324" s="3">
        <f t="shared" si="743"/>
        <v>99.426870836584214</v>
      </c>
      <c r="R4324" s="3">
        <f t="shared" si="748"/>
        <v>0</v>
      </c>
      <c r="S4324" s="3">
        <f t="shared" si="744"/>
        <v>0</v>
      </c>
      <c r="T4324" s="3">
        <f>(0.5*(1-COS(RADIANS(90-$X$3)))*(D4324+E4324)*'PV model'!$B$4)</f>
        <v>0</v>
      </c>
      <c r="U4324" s="3">
        <f t="shared" si="749"/>
        <v>0</v>
      </c>
      <c r="V4324" s="3">
        <f>('PV model'!$B$13*(U4324/1000)*(1-'PV model'!$B$14*((20+C4324)-25))*'PV model'!$B$10)/'PV model'!$B$12</f>
        <v>0</v>
      </c>
    </row>
    <row r="4325" spans="1:22" x14ac:dyDescent="0.2">
      <c r="A4325" s="10">
        <f t="shared" si="752"/>
        <v>180</v>
      </c>
      <c r="B4325" s="10">
        <f t="shared" si="750"/>
        <v>24</v>
      </c>
      <c r="C4325" s="23">
        <v>6.4</v>
      </c>
      <c r="D4325" s="24">
        <v>0</v>
      </c>
      <c r="E4325" s="24">
        <v>0</v>
      </c>
      <c r="F4325" s="48"/>
      <c r="G4325" s="48"/>
      <c r="H4325" s="1">
        <f t="shared" si="751"/>
        <v>23.257026964571537</v>
      </c>
      <c r="I4325" s="1">
        <f t="shared" si="745"/>
        <v>-3.140189998140837</v>
      </c>
      <c r="J4325" s="4">
        <f>B4325+('PV model'!$B$3/15)+(I4325/60)</f>
        <v>23.67099683336432</v>
      </c>
      <c r="K4325" s="2">
        <f t="shared" si="746"/>
        <v>-175.06495250046481</v>
      </c>
      <c r="L4325" s="2">
        <f>DEGREES(ASIN((((COS(RADIANS('PV model'!$B$2))*COS(RADIANS(H4325))*COS(RADIANS(K4325)))+(SIN(RADIANS('PV model'!$B$2))*SIN(RADIANS(H4325)))))))</f>
        <v>-11.130301457733482</v>
      </c>
      <c r="M4325" s="3">
        <f t="shared" si="742"/>
        <v>0</v>
      </c>
      <c r="N4325" s="2">
        <f t="shared" si="747"/>
        <v>-4.6202502600237967</v>
      </c>
      <c r="O4325" s="2">
        <f>IF('PV model'!$B$2&gt;0, 180-N4325,IF('PV model'!$B$2&lt;0,0-N4325,N4325))</f>
        <v>184.62025026002379</v>
      </c>
      <c r="P4325" s="2">
        <f>ABS(O4325-'PV model'!$B$5)</f>
        <v>20.379749739976205</v>
      </c>
      <c r="Q4325" s="3">
        <f t="shared" si="743"/>
        <v>101.13030145773348</v>
      </c>
      <c r="R4325" s="3">
        <f t="shared" si="748"/>
        <v>0</v>
      </c>
      <c r="S4325" s="3">
        <f t="shared" si="744"/>
        <v>0</v>
      </c>
      <c r="T4325" s="3">
        <f>(0.5*(1-COS(RADIANS(90-$X$3)))*(D4325+E4325)*'PV model'!$B$4)</f>
        <v>0</v>
      </c>
      <c r="U4325" s="3">
        <f t="shared" si="749"/>
        <v>0</v>
      </c>
      <c r="V4325" s="3">
        <f>('PV model'!$B$13*(U4325/1000)*(1-'PV model'!$B$14*((20+C4325)-25))*'PV model'!$B$10)/'PV model'!$B$12</f>
        <v>0</v>
      </c>
    </row>
    <row r="4326" spans="1:22" x14ac:dyDescent="0.2">
      <c r="A4326" s="10">
        <f t="shared" si="752"/>
        <v>181</v>
      </c>
      <c r="B4326" s="10">
        <f t="shared" si="750"/>
        <v>1</v>
      </c>
      <c r="C4326" s="23">
        <v>6.3</v>
      </c>
      <c r="D4326" s="24">
        <v>0</v>
      </c>
      <c r="E4326" s="24">
        <v>0</v>
      </c>
      <c r="F4326" s="48"/>
      <c r="G4326" s="48"/>
      <c r="H4326" s="1">
        <f t="shared" si="751"/>
        <v>23.199923834192024</v>
      </c>
      <c r="I4326" s="1">
        <f t="shared" si="745"/>
        <v>-3.3339891039355241</v>
      </c>
      <c r="J4326" s="4">
        <f>B4326+('PV model'!$B$3/15)+(I4326/60)</f>
        <v>0.66776684826774135</v>
      </c>
      <c r="K4326" s="2">
        <f t="shared" si="746"/>
        <v>169.98349727598389</v>
      </c>
      <c r="L4326" s="2">
        <f>DEGREES(ASIN((((COS(RADIANS('PV model'!$B$2))*COS(RADIANS(H4326))*COS(RADIANS(K4326)))+(SIN(RADIANS('PV model'!$B$2))*SIN(RADIANS(H4326)))))))</f>
        <v>-10.836803440177412</v>
      </c>
      <c r="M4326" s="3">
        <f t="shared" si="742"/>
        <v>0</v>
      </c>
      <c r="N4326" s="2">
        <f t="shared" si="747"/>
        <v>9.3676961291414962</v>
      </c>
      <c r="O4326" s="2">
        <f>IF('PV model'!$B$2&gt;0, 180-N4326,IF('PV model'!$B$2&lt;0,0-N4326,N4326))</f>
        <v>170.63230387085849</v>
      </c>
      <c r="P4326" s="2">
        <f>ABS(O4326-'PV model'!$B$5)</f>
        <v>34.367696129141507</v>
      </c>
      <c r="Q4326" s="3">
        <f t="shared" si="743"/>
        <v>100.83680344017741</v>
      </c>
      <c r="R4326" s="3">
        <f t="shared" si="748"/>
        <v>0</v>
      </c>
      <c r="S4326" s="3">
        <f t="shared" si="744"/>
        <v>0</v>
      </c>
      <c r="T4326" s="3">
        <f>(0.5*(1-COS(RADIANS(90-$X$3)))*(D4326+E4326)*'PV model'!$B$4)</f>
        <v>0</v>
      </c>
      <c r="U4326" s="3">
        <f t="shared" si="749"/>
        <v>0</v>
      </c>
      <c r="V4326" s="3">
        <f>('PV model'!$B$13*(U4326/1000)*(1-'PV model'!$B$14*((20+C4326)-25))*'PV model'!$B$10)/'PV model'!$B$12</f>
        <v>0</v>
      </c>
    </row>
    <row r="4327" spans="1:22" x14ac:dyDescent="0.2">
      <c r="A4327" s="10">
        <f t="shared" si="752"/>
        <v>181</v>
      </c>
      <c r="B4327" s="10">
        <f t="shared" si="750"/>
        <v>2</v>
      </c>
      <c r="C4327" s="23">
        <v>6.6</v>
      </c>
      <c r="D4327" s="24">
        <v>0</v>
      </c>
      <c r="E4327" s="24">
        <v>0</v>
      </c>
      <c r="F4327" s="48"/>
      <c r="G4327" s="48"/>
      <c r="H4327" s="1">
        <f t="shared" si="751"/>
        <v>23.199923834192024</v>
      </c>
      <c r="I4327" s="1">
        <f t="shared" si="745"/>
        <v>-3.3339891039355241</v>
      </c>
      <c r="J4327" s="4">
        <f>B4327+('PV model'!$B$3/15)+(I4327/60)</f>
        <v>1.6677668482677412</v>
      </c>
      <c r="K4327" s="2">
        <f t="shared" si="746"/>
        <v>154.98349727598389</v>
      </c>
      <c r="L4327" s="2">
        <f>DEGREES(ASIN((((COS(RADIANS('PV model'!$B$2))*COS(RADIANS(H4327))*COS(RADIANS(K4327)))+(SIN(RADIANS('PV model'!$B$2))*SIN(RADIANS(H4327)))))))</f>
        <v>-8.4593383724462949</v>
      </c>
      <c r="M4327" s="3">
        <f t="shared" si="742"/>
        <v>0</v>
      </c>
      <c r="N4327" s="2">
        <f t="shared" si="747"/>
        <v>23.138724481041358</v>
      </c>
      <c r="O4327" s="2">
        <f>IF('PV model'!$B$2&gt;0, 180-N4327,IF('PV model'!$B$2&lt;0,0-N4327,N4327))</f>
        <v>156.86127551895865</v>
      </c>
      <c r="P4327" s="2">
        <f>ABS(O4327-'PV model'!$B$5)</f>
        <v>48.138724481041351</v>
      </c>
      <c r="Q4327" s="3">
        <f t="shared" si="743"/>
        <v>98.459338372446297</v>
      </c>
      <c r="R4327" s="3">
        <f t="shared" si="748"/>
        <v>0</v>
      </c>
      <c r="S4327" s="3">
        <f t="shared" si="744"/>
        <v>0</v>
      </c>
      <c r="T4327" s="3">
        <f>(0.5*(1-COS(RADIANS(90-$X$3)))*(D4327+E4327)*'PV model'!$B$4)</f>
        <v>0</v>
      </c>
      <c r="U4327" s="3">
        <f t="shared" si="749"/>
        <v>0</v>
      </c>
      <c r="V4327" s="3">
        <f>('PV model'!$B$13*(U4327/1000)*(1-'PV model'!$B$14*((20+C4327)-25))*'PV model'!$B$10)/'PV model'!$B$12</f>
        <v>0</v>
      </c>
    </row>
    <row r="4328" spans="1:22" x14ac:dyDescent="0.2">
      <c r="A4328" s="10">
        <f t="shared" si="752"/>
        <v>181</v>
      </c>
      <c r="B4328" s="10">
        <f t="shared" si="750"/>
        <v>3</v>
      </c>
      <c r="C4328" s="23">
        <v>7</v>
      </c>
      <c r="D4328" s="24">
        <v>0</v>
      </c>
      <c r="E4328" s="24">
        <v>0</v>
      </c>
      <c r="F4328" s="48"/>
      <c r="G4328" s="48"/>
      <c r="H4328" s="1">
        <f t="shared" si="751"/>
        <v>23.199923834192024</v>
      </c>
      <c r="I4328" s="1">
        <f t="shared" si="745"/>
        <v>-3.3339891039355241</v>
      </c>
      <c r="J4328" s="4">
        <f>B4328+('PV model'!$B$3/15)+(I4328/60)</f>
        <v>2.6677668482677412</v>
      </c>
      <c r="K4328" s="2">
        <f t="shared" si="746"/>
        <v>139.98349727598389</v>
      </c>
      <c r="L4328" s="2">
        <f>DEGREES(ASIN((((COS(RADIANS('PV model'!$B$2))*COS(RADIANS(H4328))*COS(RADIANS(K4328)))+(SIN(RADIANS('PV model'!$B$2))*SIN(RADIANS(H4328)))))))</f>
        <v>-4.2467993064510825</v>
      </c>
      <c r="M4328" s="3">
        <f t="shared" si="742"/>
        <v>0</v>
      </c>
      <c r="N4328" s="2">
        <f t="shared" si="747"/>
        <v>36.344512293186042</v>
      </c>
      <c r="O4328" s="2">
        <f>IF('PV model'!$B$2&gt;0, 180-N4328,IF('PV model'!$B$2&lt;0,0-N4328,N4328))</f>
        <v>143.65548770681397</v>
      </c>
      <c r="P4328" s="2">
        <f>ABS(O4328-'PV model'!$B$5)</f>
        <v>61.344512293186028</v>
      </c>
      <c r="Q4328" s="3">
        <f t="shared" si="743"/>
        <v>94.246799306451081</v>
      </c>
      <c r="R4328" s="3">
        <f t="shared" si="748"/>
        <v>0</v>
      </c>
      <c r="S4328" s="3">
        <f t="shared" si="744"/>
        <v>0</v>
      </c>
      <c r="T4328" s="3">
        <f>(0.5*(1-COS(RADIANS(90-$X$3)))*(D4328+E4328)*'PV model'!$B$4)</f>
        <v>0</v>
      </c>
      <c r="U4328" s="3">
        <f t="shared" si="749"/>
        <v>0</v>
      </c>
      <c r="V4328" s="3">
        <f>('PV model'!$B$13*(U4328/1000)*(1-'PV model'!$B$14*((20+C4328)-25))*'PV model'!$B$10)/'PV model'!$B$12</f>
        <v>0</v>
      </c>
    </row>
    <row r="4329" spans="1:22" x14ac:dyDescent="0.2">
      <c r="A4329" s="10">
        <f t="shared" si="752"/>
        <v>181</v>
      </c>
      <c r="B4329" s="10">
        <f t="shared" si="750"/>
        <v>4</v>
      </c>
      <c r="C4329" s="23">
        <v>7.7</v>
      </c>
      <c r="D4329" s="24">
        <v>0</v>
      </c>
      <c r="E4329" s="24">
        <v>0.88200000000000001</v>
      </c>
      <c r="F4329" s="48"/>
      <c r="G4329" s="48"/>
      <c r="H4329" s="1">
        <f t="shared" si="751"/>
        <v>23.199923834192024</v>
      </c>
      <c r="I4329" s="1">
        <f t="shared" si="745"/>
        <v>-3.3339891039355241</v>
      </c>
      <c r="J4329" s="4">
        <f>B4329+('PV model'!$B$3/15)+(I4329/60)</f>
        <v>3.6677668482677412</v>
      </c>
      <c r="K4329" s="2">
        <f t="shared" si="746"/>
        <v>124.98349727598389</v>
      </c>
      <c r="L4329" s="2">
        <f>DEGREES(ASIN((((COS(RADIANS('PV model'!$B$2))*COS(RADIANS(H4329))*COS(RADIANS(K4329)))+(SIN(RADIANS('PV model'!$B$2))*SIN(RADIANS(H4329)))))))</f>
        <v>1.4997925811740116</v>
      </c>
      <c r="M4329" s="3">
        <f t="shared" si="742"/>
        <v>1.4997925811740116</v>
      </c>
      <c r="N4329" s="2">
        <f t="shared" si="747"/>
        <v>48.878957157428502</v>
      </c>
      <c r="O4329" s="2">
        <f>IF('PV model'!$B$2&gt;0, 180-N4329,IF('PV model'!$B$2&lt;0,0-N4329,N4329))</f>
        <v>131.12104284257151</v>
      </c>
      <c r="P4329" s="2">
        <f>ABS(O4329-'PV model'!$B$5)</f>
        <v>73.878957157428488</v>
      </c>
      <c r="Q4329" s="3">
        <f t="shared" si="743"/>
        <v>88.50020741882598</v>
      </c>
      <c r="R4329" s="3">
        <f t="shared" si="748"/>
        <v>0</v>
      </c>
      <c r="S4329" s="3">
        <f t="shared" si="744"/>
        <v>0.88200000000000001</v>
      </c>
      <c r="T4329" s="3">
        <f>(0.5*(1-COS(RADIANS(90-$X$3)))*(D4329+E4329)*'PV model'!$B$4)</f>
        <v>0</v>
      </c>
      <c r="U4329" s="3">
        <f t="shared" si="749"/>
        <v>0.88200000000000001</v>
      </c>
      <c r="V4329" s="3">
        <f>('PV model'!$B$13*(U4329/1000)*(1-'PV model'!$B$14*((20+C4329)-25))*'PV model'!$B$10)/'PV model'!$B$12</f>
        <v>8.7212541023999987E-2</v>
      </c>
    </row>
    <row r="4330" spans="1:22" x14ac:dyDescent="0.2">
      <c r="A4330" s="10">
        <f t="shared" si="752"/>
        <v>181</v>
      </c>
      <c r="B4330" s="10">
        <f t="shared" si="750"/>
        <v>5</v>
      </c>
      <c r="C4330" s="23">
        <v>8.3000000000000007</v>
      </c>
      <c r="D4330" s="24">
        <v>0</v>
      </c>
      <c r="E4330" s="24">
        <v>7.056</v>
      </c>
      <c r="F4330" s="48"/>
      <c r="G4330" s="48"/>
      <c r="H4330" s="1">
        <f t="shared" si="751"/>
        <v>23.199923834192024</v>
      </c>
      <c r="I4330" s="1">
        <f t="shared" si="745"/>
        <v>-3.3339891039355241</v>
      </c>
      <c r="J4330" s="4">
        <f>B4330+('PV model'!$B$3/15)+(I4330/60)</f>
        <v>4.6677668482677417</v>
      </c>
      <c r="K4330" s="2">
        <f t="shared" si="746"/>
        <v>109.98349727598388</v>
      </c>
      <c r="L4330" s="2">
        <f>DEGREES(ASIN((((COS(RADIANS('PV model'!$B$2))*COS(RADIANS(H4330))*COS(RADIANS(K4330)))+(SIN(RADIANS('PV model'!$B$2))*SIN(RADIANS(H4330)))))))</f>
        <v>8.4380863647718503</v>
      </c>
      <c r="M4330" s="3">
        <f t="shared" si="742"/>
        <v>8.4380863647718503</v>
      </c>
      <c r="N4330" s="2">
        <f t="shared" si="747"/>
        <v>60.838371558317576</v>
      </c>
      <c r="O4330" s="2">
        <f>IF('PV model'!$B$2&gt;0, 180-N4330,IF('PV model'!$B$2&lt;0,0-N4330,N4330))</f>
        <v>119.16162844168242</v>
      </c>
      <c r="P4330" s="2">
        <f>ABS(O4330-'PV model'!$B$5)</f>
        <v>85.838371558317576</v>
      </c>
      <c r="Q4330" s="3">
        <f t="shared" si="743"/>
        <v>81.561913635228152</v>
      </c>
      <c r="R4330" s="3">
        <f t="shared" si="748"/>
        <v>0</v>
      </c>
      <c r="S4330" s="3">
        <f t="shared" si="744"/>
        <v>7.056</v>
      </c>
      <c r="T4330" s="3">
        <f>(0.5*(1-COS(RADIANS(90-$X$3)))*(D4330+E4330)*'PV model'!$B$4)</f>
        <v>0</v>
      </c>
      <c r="U4330" s="3">
        <f t="shared" si="749"/>
        <v>7.056</v>
      </c>
      <c r="V4330" s="3">
        <f>('PV model'!$B$13*(U4330/1000)*(1-'PV model'!$B$14*((20+C4330)-25))*'PV model'!$B$10)/'PV model'!$B$12</f>
        <v>0.69600756556799992</v>
      </c>
    </row>
    <row r="4331" spans="1:22" x14ac:dyDescent="0.2">
      <c r="A4331" s="10">
        <f t="shared" si="752"/>
        <v>181</v>
      </c>
      <c r="B4331" s="10">
        <f t="shared" si="750"/>
        <v>6</v>
      </c>
      <c r="C4331" s="23">
        <v>8.9</v>
      </c>
      <c r="D4331" s="24">
        <v>0</v>
      </c>
      <c r="E4331" s="24">
        <v>29.988</v>
      </c>
      <c r="F4331" s="48"/>
      <c r="G4331" s="48"/>
      <c r="H4331" s="1">
        <f t="shared" si="751"/>
        <v>23.199923834192024</v>
      </c>
      <c r="I4331" s="1">
        <f t="shared" si="745"/>
        <v>-3.3339891039355241</v>
      </c>
      <c r="J4331" s="4">
        <f>B4331+('PV model'!$B$3/15)+(I4331/60)</f>
        <v>5.6677668482677417</v>
      </c>
      <c r="K4331" s="2">
        <f t="shared" si="746"/>
        <v>94.983497275983879</v>
      </c>
      <c r="L4331" s="2">
        <f>DEGREES(ASIN((((COS(RADIANS('PV model'!$B$2))*COS(RADIANS(H4331))*COS(RADIANS(K4331)))+(SIN(RADIANS('PV model'!$B$2))*SIN(RADIANS(H4331)))))))</f>
        <v>16.226341263843892</v>
      </c>
      <c r="M4331" s="3">
        <f t="shared" si="742"/>
        <v>16.226341263843892</v>
      </c>
      <c r="N4331" s="2">
        <f t="shared" si="747"/>
        <v>72.487178658613132</v>
      </c>
      <c r="O4331" s="2">
        <f>IF('PV model'!$B$2&gt;0, 180-N4331,IF('PV model'!$B$2&lt;0,0-N4331,N4331))</f>
        <v>107.51282134138687</v>
      </c>
      <c r="P4331" s="2">
        <f>ABS(O4331-'PV model'!$B$5)</f>
        <v>97.487178658613132</v>
      </c>
      <c r="Q4331" s="3">
        <f t="shared" si="743"/>
        <v>73.773658736156108</v>
      </c>
      <c r="R4331" s="3">
        <f t="shared" si="748"/>
        <v>0</v>
      </c>
      <c r="S4331" s="3">
        <f t="shared" si="744"/>
        <v>29.988</v>
      </c>
      <c r="T4331" s="3">
        <f>(0.5*(1-COS(RADIANS(90-$X$3)))*(D4331+E4331)*'PV model'!$B$4)</f>
        <v>0</v>
      </c>
      <c r="U4331" s="3">
        <f t="shared" si="749"/>
        <v>29.988</v>
      </c>
      <c r="V4331" s="3">
        <f>('PV model'!$B$13*(U4331/1000)*(1-'PV model'!$B$14*((20+C4331)-25))*'PV model'!$B$10)/'PV model'!$B$12</f>
        <v>2.9508379125120001</v>
      </c>
    </row>
    <row r="4332" spans="1:22" x14ac:dyDescent="0.2">
      <c r="A4332" s="10">
        <f t="shared" si="752"/>
        <v>181</v>
      </c>
      <c r="B4332" s="10">
        <f t="shared" si="750"/>
        <v>7</v>
      </c>
      <c r="C4332" s="23">
        <v>8.8000000000000007</v>
      </c>
      <c r="D4332" s="24">
        <v>0</v>
      </c>
      <c r="E4332" s="24">
        <v>65.268000000000001</v>
      </c>
      <c r="F4332" s="48"/>
      <c r="G4332" s="48"/>
      <c r="H4332" s="1">
        <f t="shared" si="751"/>
        <v>23.199923834192024</v>
      </c>
      <c r="I4332" s="1">
        <f t="shared" si="745"/>
        <v>-3.3339891039355241</v>
      </c>
      <c r="J4332" s="4">
        <f>B4332+('PV model'!$B$3/15)+(I4332/60)</f>
        <v>6.6677668482677417</v>
      </c>
      <c r="K4332" s="2">
        <f t="shared" si="746"/>
        <v>79.983497275983879</v>
      </c>
      <c r="L4332" s="2">
        <f>DEGREES(ASIN((((COS(RADIANS('PV model'!$B$2))*COS(RADIANS(H4332))*COS(RADIANS(K4332)))+(SIN(RADIANS('PV model'!$B$2))*SIN(RADIANS(H4332)))))))</f>
        <v>24.532320762771786</v>
      </c>
      <c r="M4332" s="3">
        <f t="shared" si="742"/>
        <v>24.532320762771786</v>
      </c>
      <c r="N4332" s="2">
        <f t="shared" si="747"/>
        <v>84.235054890848232</v>
      </c>
      <c r="O4332" s="2">
        <f>IF('PV model'!$B$2&gt;0, 180-N4332,IF('PV model'!$B$2&lt;0,0-N4332,N4332))</f>
        <v>95.764945109151768</v>
      </c>
      <c r="P4332" s="2">
        <f>ABS(O4332-'PV model'!$B$5)</f>
        <v>109.23505489084823</v>
      </c>
      <c r="Q4332" s="3">
        <f t="shared" si="743"/>
        <v>65.467679237228211</v>
      </c>
      <c r="R4332" s="3">
        <f t="shared" si="748"/>
        <v>0</v>
      </c>
      <c r="S4332" s="3">
        <f t="shared" si="744"/>
        <v>65.268000000000001</v>
      </c>
      <c r="T4332" s="3">
        <f>(0.5*(1-COS(RADIANS(90-$X$3)))*(D4332+E4332)*'PV model'!$B$4)</f>
        <v>0</v>
      </c>
      <c r="U4332" s="3">
        <f t="shared" si="749"/>
        <v>65.268000000000001</v>
      </c>
      <c r="V4332" s="3">
        <f>('PV model'!$B$13*(U4332/1000)*(1-'PV model'!$B$14*((20+C4332)-25))*'PV model'!$B$10)/'PV model'!$B$12</f>
        <v>6.4250216029439997</v>
      </c>
    </row>
    <row r="4333" spans="1:22" x14ac:dyDescent="0.2">
      <c r="A4333" s="10">
        <f t="shared" si="752"/>
        <v>181</v>
      </c>
      <c r="B4333" s="10">
        <f t="shared" si="750"/>
        <v>8</v>
      </c>
      <c r="C4333" s="23">
        <v>9.1</v>
      </c>
      <c r="D4333" s="24">
        <v>0</v>
      </c>
      <c r="E4333" s="24">
        <v>104.07600000000001</v>
      </c>
      <c r="F4333" s="48"/>
      <c r="G4333" s="48"/>
      <c r="H4333" s="1">
        <f t="shared" si="751"/>
        <v>23.199923834192024</v>
      </c>
      <c r="I4333" s="1">
        <f t="shared" si="745"/>
        <v>-3.3339891039355241</v>
      </c>
      <c r="J4333" s="4">
        <f>B4333+('PV model'!$B$3/15)+(I4333/60)</f>
        <v>7.6677668482677417</v>
      </c>
      <c r="K4333" s="2">
        <f t="shared" si="746"/>
        <v>64.983497275983879</v>
      </c>
      <c r="L4333" s="2">
        <f>DEGREES(ASIN((((COS(RADIANS('PV model'!$B$2))*COS(RADIANS(H4333))*COS(RADIANS(K4333)))+(SIN(RADIANS('PV model'!$B$2))*SIN(RADIANS(H4333)))))))</f>
        <v>33.011653705587229</v>
      </c>
      <c r="M4333" s="3">
        <f t="shared" si="742"/>
        <v>33.011653705587229</v>
      </c>
      <c r="N4333" s="2">
        <f t="shared" si="747"/>
        <v>83.344136588692919</v>
      </c>
      <c r="O4333" s="2">
        <f>IF('PV model'!$B$2&gt;0, 180-N4333,IF('PV model'!$B$2&lt;0,0-N4333,N4333))</f>
        <v>96.655863411307081</v>
      </c>
      <c r="P4333" s="2">
        <f>ABS(O4333-'PV model'!$B$5)</f>
        <v>108.34413658869292</v>
      </c>
      <c r="Q4333" s="3">
        <f t="shared" si="743"/>
        <v>56.988346294412771</v>
      </c>
      <c r="R4333" s="3">
        <f t="shared" si="748"/>
        <v>0</v>
      </c>
      <c r="S4333" s="3">
        <f t="shared" si="744"/>
        <v>104.07600000000001</v>
      </c>
      <c r="T4333" s="3">
        <f>(0.5*(1-COS(RADIANS(90-$X$3)))*(D4333+E4333)*'PV model'!$B$4)</f>
        <v>0</v>
      </c>
      <c r="U4333" s="3">
        <f t="shared" si="749"/>
        <v>104.07600000000001</v>
      </c>
      <c r="V4333" s="3">
        <f>('PV model'!$B$13*(U4333/1000)*(1-'PV model'!$B$14*((20+C4333)-25))*'PV model'!$B$10)/'PV model'!$B$12</f>
        <v>10.232820593855999</v>
      </c>
    </row>
    <row r="4334" spans="1:22" x14ac:dyDescent="0.2">
      <c r="A4334" s="10">
        <f t="shared" si="752"/>
        <v>181</v>
      </c>
      <c r="B4334" s="10">
        <f t="shared" si="750"/>
        <v>9</v>
      </c>
      <c r="C4334" s="23">
        <v>9.1999999999999993</v>
      </c>
      <c r="D4334" s="24">
        <v>0</v>
      </c>
      <c r="E4334" s="24">
        <v>142.88399999999999</v>
      </c>
      <c r="F4334" s="48"/>
      <c r="G4334" s="48"/>
      <c r="H4334" s="1">
        <f t="shared" si="751"/>
        <v>23.199923834192024</v>
      </c>
      <c r="I4334" s="1">
        <f t="shared" si="745"/>
        <v>-3.3339891039355241</v>
      </c>
      <c r="J4334" s="4">
        <f>B4334+('PV model'!$B$3/15)+(I4334/60)</f>
        <v>8.6677668482677408</v>
      </c>
      <c r="K4334" s="2">
        <f t="shared" si="746"/>
        <v>49.983497275983886</v>
      </c>
      <c r="L4334" s="2">
        <f>DEGREES(ASIN((((COS(RADIANS('PV model'!$B$2))*COS(RADIANS(H4334))*COS(RADIANS(K4334)))+(SIN(RADIANS('PV model'!$B$2))*SIN(RADIANS(H4334)))))))</f>
        <v>41.254866755199814</v>
      </c>
      <c r="M4334" s="3">
        <f t="shared" si="742"/>
        <v>41.254866755199814</v>
      </c>
      <c r="N4334" s="2">
        <f t="shared" si="747"/>
        <v>69.446476156932434</v>
      </c>
      <c r="O4334" s="2">
        <f>IF('PV model'!$B$2&gt;0, 180-N4334,IF('PV model'!$B$2&lt;0,0-N4334,N4334))</f>
        <v>110.55352384306757</v>
      </c>
      <c r="P4334" s="2">
        <f>ABS(O4334-'PV model'!$B$5)</f>
        <v>94.446476156932434</v>
      </c>
      <c r="Q4334" s="3">
        <f t="shared" si="743"/>
        <v>48.745133244800179</v>
      </c>
      <c r="R4334" s="3">
        <f t="shared" si="748"/>
        <v>0</v>
      </c>
      <c r="S4334" s="3">
        <f t="shared" si="744"/>
        <v>142.88399999999999</v>
      </c>
      <c r="T4334" s="3">
        <f>(0.5*(1-COS(RADIANS(90-$X$3)))*(D4334+E4334)*'PV model'!$B$4)</f>
        <v>0</v>
      </c>
      <c r="U4334" s="3">
        <f t="shared" si="749"/>
        <v>142.88399999999999</v>
      </c>
      <c r="V4334" s="3">
        <f>('PV model'!$B$13*(U4334/1000)*(1-'PV model'!$B$14*((20+C4334)-25))*'PV model'!$B$10)/'PV model'!$B$12</f>
        <v>14.042735538047998</v>
      </c>
    </row>
    <row r="4335" spans="1:22" x14ac:dyDescent="0.2">
      <c r="A4335" s="10">
        <f t="shared" si="752"/>
        <v>181</v>
      </c>
      <c r="B4335" s="10">
        <f t="shared" si="750"/>
        <v>10</v>
      </c>
      <c r="C4335" s="23">
        <v>9.4</v>
      </c>
      <c r="D4335" s="24">
        <v>1.1224499999999999</v>
      </c>
      <c r="E4335" s="24">
        <v>175.518</v>
      </c>
      <c r="F4335" s="48"/>
      <c r="G4335" s="48"/>
      <c r="H4335" s="1">
        <f t="shared" si="751"/>
        <v>23.199923834192024</v>
      </c>
      <c r="I4335" s="1">
        <f t="shared" si="745"/>
        <v>-3.3339891039355241</v>
      </c>
      <c r="J4335" s="4">
        <f>B4335+('PV model'!$B$3/15)+(I4335/60)</f>
        <v>9.6677668482677408</v>
      </c>
      <c r="K4335" s="2">
        <f t="shared" si="746"/>
        <v>34.983497275983886</v>
      </c>
      <c r="L4335" s="2">
        <f>DEGREES(ASIN((((COS(RADIANS('PV model'!$B$2))*COS(RADIANS(H4335))*COS(RADIANS(K4335)))+(SIN(RADIANS('PV model'!$B$2))*SIN(RADIANS(H4335)))))))</f>
        <v>48.694162920408999</v>
      </c>
      <c r="M4335" s="3">
        <f t="shared" si="742"/>
        <v>48.694162920408999</v>
      </c>
      <c r="N4335" s="2">
        <f t="shared" si="747"/>
        <v>52.973455133320336</v>
      </c>
      <c r="O4335" s="2">
        <f>IF('PV model'!$B$2&gt;0, 180-N4335,IF('PV model'!$B$2&lt;0,0-N4335,N4335))</f>
        <v>127.02654486667967</v>
      </c>
      <c r="P4335" s="2">
        <f>ABS(O4335-'PV model'!$B$5)</f>
        <v>77.973455133320329</v>
      </c>
      <c r="Q4335" s="3">
        <f t="shared" si="743"/>
        <v>41.305837079591001</v>
      </c>
      <c r="R4335" s="3">
        <f t="shared" si="748"/>
        <v>1.1224499999999999</v>
      </c>
      <c r="S4335" s="3">
        <f t="shared" si="744"/>
        <v>176.27274076425147</v>
      </c>
      <c r="T4335" s="3">
        <f>(0.5*(1-COS(RADIANS(90-$X$3)))*(D4335+E4335)*'PV model'!$B$4)</f>
        <v>0</v>
      </c>
      <c r="U4335" s="3">
        <f t="shared" si="749"/>
        <v>177.39519076425145</v>
      </c>
      <c r="V4335" s="3">
        <f>('PV model'!$B$13*(U4335/1000)*(1-'PV model'!$B$14*((20+C4335)-25))*'PV model'!$B$10)/'PV model'!$B$12</f>
        <v>17.420332619263789</v>
      </c>
    </row>
    <row r="4336" spans="1:22" x14ac:dyDescent="0.2">
      <c r="A4336" s="10">
        <f t="shared" si="752"/>
        <v>181</v>
      </c>
      <c r="B4336" s="10">
        <f t="shared" si="750"/>
        <v>11</v>
      </c>
      <c r="C4336" s="23">
        <v>10.1</v>
      </c>
      <c r="D4336" s="24">
        <v>1.1224499999999999</v>
      </c>
      <c r="E4336" s="24">
        <v>200.214</v>
      </c>
      <c r="F4336" s="48"/>
      <c r="G4336" s="48"/>
      <c r="H4336" s="1">
        <f t="shared" si="751"/>
        <v>23.199923834192024</v>
      </c>
      <c r="I4336" s="1">
        <f t="shared" si="745"/>
        <v>-3.3339891039355241</v>
      </c>
      <c r="J4336" s="4">
        <f>B4336+('PV model'!$B$3/15)+(I4336/60)</f>
        <v>10.667766848267741</v>
      </c>
      <c r="K4336" s="2">
        <f t="shared" si="746"/>
        <v>19.983497275983886</v>
      </c>
      <c r="L4336" s="2">
        <f>DEGREES(ASIN((((COS(RADIANS('PV model'!$B$2))*COS(RADIANS(H4336))*COS(RADIANS(K4336)))+(SIN(RADIANS('PV model'!$B$2))*SIN(RADIANS(H4336)))))))</f>
        <v>54.480329640489579</v>
      </c>
      <c r="M4336" s="3">
        <f t="shared" si="742"/>
        <v>54.480329640489579</v>
      </c>
      <c r="N4336" s="2">
        <f t="shared" si="747"/>
        <v>32.728607627236244</v>
      </c>
      <c r="O4336" s="2">
        <f>IF('PV model'!$B$2&gt;0, 180-N4336,IF('PV model'!$B$2&lt;0,0-N4336,N4336))</f>
        <v>147.27139237276376</v>
      </c>
      <c r="P4336" s="2">
        <f>ABS(O4336-'PV model'!$B$5)</f>
        <v>57.728607627236244</v>
      </c>
      <c r="Q4336" s="3">
        <f t="shared" si="743"/>
        <v>35.519670359510421</v>
      </c>
      <c r="R4336" s="3">
        <f t="shared" si="748"/>
        <v>1.1224499999999999</v>
      </c>
      <c r="S4336" s="3">
        <f t="shared" si="744"/>
        <v>200.8973064704133</v>
      </c>
      <c r="T4336" s="3">
        <f>(0.5*(1-COS(RADIANS(90-$X$3)))*(D4336+E4336)*'PV model'!$B$4)</f>
        <v>0</v>
      </c>
      <c r="U4336" s="3">
        <f t="shared" si="749"/>
        <v>202.01975647041328</v>
      </c>
      <c r="V4336" s="3">
        <f>('PV model'!$B$13*(U4336/1000)*(1-'PV model'!$B$14*((20+C4336)-25))*'PV model'!$B$10)/'PV model'!$B$12</f>
        <v>19.781939401704147</v>
      </c>
    </row>
    <row r="4337" spans="1:22" x14ac:dyDescent="0.2">
      <c r="A4337" s="10">
        <f t="shared" si="752"/>
        <v>181</v>
      </c>
      <c r="B4337" s="10">
        <f t="shared" si="750"/>
        <v>12</v>
      </c>
      <c r="C4337" s="23">
        <v>10.9</v>
      </c>
      <c r="D4337" s="24">
        <v>1.1224499999999999</v>
      </c>
      <c r="E4337" s="24">
        <v>216.09</v>
      </c>
      <c r="F4337" s="48"/>
      <c r="G4337" s="48"/>
      <c r="H4337" s="1">
        <f t="shared" si="751"/>
        <v>23.199923834192024</v>
      </c>
      <c r="I4337" s="1">
        <f t="shared" si="745"/>
        <v>-3.3339891039355241</v>
      </c>
      <c r="J4337" s="4">
        <f>B4337+('PV model'!$B$3/15)+(I4337/60)</f>
        <v>11.667766848267741</v>
      </c>
      <c r="K4337" s="2">
        <f t="shared" si="746"/>
        <v>4.983497275983888</v>
      </c>
      <c r="L4337" s="2">
        <f>DEGREES(ASIN((((COS(RADIANS('PV model'!$B$2))*COS(RADIANS(H4337))*COS(RADIANS(K4337)))+(SIN(RADIANS('PV model'!$B$2))*SIN(RADIANS(H4337)))))))</f>
        <v>57.489515710087858</v>
      </c>
      <c r="M4337" s="3">
        <f t="shared" si="742"/>
        <v>57.489515710087858</v>
      </c>
      <c r="N4337" s="2">
        <f t="shared" si="747"/>
        <v>8.5434944651291094</v>
      </c>
      <c r="O4337" s="2">
        <f>IF('PV model'!$B$2&gt;0, 180-N4337,IF('PV model'!$B$2&lt;0,0-N4337,N4337))</f>
        <v>171.4565055348709</v>
      </c>
      <c r="P4337" s="2">
        <f>ABS(O4337-'PV model'!$B$5)</f>
        <v>33.5434944651291</v>
      </c>
      <c r="Q4337" s="3">
        <f t="shared" si="743"/>
        <v>32.510484289912142</v>
      </c>
      <c r="R4337" s="3">
        <f t="shared" si="748"/>
        <v>1.1224500000000002</v>
      </c>
      <c r="S4337" s="3">
        <f t="shared" si="744"/>
        <v>216.73014925339697</v>
      </c>
      <c r="T4337" s="3">
        <f>(0.5*(1-COS(RADIANS(90-$X$3)))*(D4337+E4337)*'PV model'!$B$4)</f>
        <v>0</v>
      </c>
      <c r="U4337" s="3">
        <f t="shared" si="749"/>
        <v>217.85259925339696</v>
      </c>
      <c r="V4337" s="3">
        <f>('PV model'!$B$13*(U4337/1000)*(1-'PV model'!$B$14*((20+C4337)-25))*'PV model'!$B$10)/'PV model'!$B$12</f>
        <v>21.262619339985239</v>
      </c>
    </row>
    <row r="4338" spans="1:22" x14ac:dyDescent="0.2">
      <c r="A4338" s="10">
        <f t="shared" si="752"/>
        <v>181</v>
      </c>
      <c r="B4338" s="10">
        <f t="shared" si="750"/>
        <v>13</v>
      </c>
      <c r="C4338" s="23">
        <v>11</v>
      </c>
      <c r="D4338" s="24">
        <v>2.2448999999999999</v>
      </c>
      <c r="E4338" s="24">
        <v>220.5</v>
      </c>
      <c r="F4338" s="48"/>
      <c r="G4338" s="48"/>
      <c r="H4338" s="1">
        <f t="shared" si="751"/>
        <v>23.199923834192024</v>
      </c>
      <c r="I4338" s="1">
        <f t="shared" si="745"/>
        <v>-3.3339891039355241</v>
      </c>
      <c r="J4338" s="4">
        <f>B4338+('PV model'!$B$3/15)+(I4338/60)</f>
        <v>12.667766848267741</v>
      </c>
      <c r="K4338" s="2">
        <f t="shared" si="746"/>
        <v>-10.016502724016112</v>
      </c>
      <c r="L4338" s="2">
        <f>DEGREES(ASIN((((COS(RADIANS('PV model'!$B$2))*COS(RADIANS(H4338))*COS(RADIANS(K4338)))+(SIN(RADIANS('PV model'!$B$2))*SIN(RADIANS(H4338)))))))</f>
        <v>56.858810802887454</v>
      </c>
      <c r="M4338" s="3">
        <f t="shared" si="742"/>
        <v>56.858810802887454</v>
      </c>
      <c r="N4338" s="2">
        <f t="shared" si="747"/>
        <v>-17.002869248013049</v>
      </c>
      <c r="O4338" s="2">
        <f>IF('PV model'!$B$2&gt;0, 180-N4338,IF('PV model'!$B$2&lt;0,0-N4338,N4338))</f>
        <v>197.00286924801304</v>
      </c>
      <c r="P4338" s="2">
        <f>ABS(O4338-'PV model'!$B$5)</f>
        <v>7.9971307519869583</v>
      </c>
      <c r="Q4338" s="3">
        <f t="shared" si="743"/>
        <v>33.141189197112546</v>
      </c>
      <c r="R4338" s="3">
        <f t="shared" si="748"/>
        <v>2.2448999999999999</v>
      </c>
      <c r="S4338" s="3">
        <f t="shared" si="744"/>
        <v>221.79014672556096</v>
      </c>
      <c r="T4338" s="3">
        <f>(0.5*(1-COS(RADIANS(90-$X$3)))*(D4338+E4338)*'PV model'!$B$4)</f>
        <v>0</v>
      </c>
      <c r="U4338" s="3">
        <f t="shared" si="749"/>
        <v>224.03504672556096</v>
      </c>
      <c r="V4338" s="3">
        <f>('PV model'!$B$13*(U4338/1000)*(1-'PV model'!$B$14*((20+C4338)-25))*'PV model'!$B$10)/'PV model'!$B$12</f>
        <v>21.857074232190584</v>
      </c>
    </row>
    <row r="4339" spans="1:22" x14ac:dyDescent="0.2">
      <c r="A4339" s="10">
        <f t="shared" si="752"/>
        <v>181</v>
      </c>
      <c r="B4339" s="10">
        <f t="shared" si="750"/>
        <v>14</v>
      </c>
      <c r="C4339" s="23">
        <v>11.4</v>
      </c>
      <c r="D4339" s="24">
        <v>1.1224499999999999</v>
      </c>
      <c r="E4339" s="24">
        <v>214.32599999999999</v>
      </c>
      <c r="F4339" s="48"/>
      <c r="G4339" s="48"/>
      <c r="H4339" s="1">
        <f t="shared" si="751"/>
        <v>23.199923834192024</v>
      </c>
      <c r="I4339" s="1">
        <f t="shared" si="745"/>
        <v>-3.3339891039355241</v>
      </c>
      <c r="J4339" s="4">
        <f>B4339+('PV model'!$B$3/15)+(I4339/60)</f>
        <v>13.667766848267741</v>
      </c>
      <c r="K4339" s="2">
        <f t="shared" si="746"/>
        <v>-25.016502724016114</v>
      </c>
      <c r="L4339" s="2">
        <f>DEGREES(ASIN((((COS(RADIANS('PV model'!$B$2))*COS(RADIANS(H4339))*COS(RADIANS(K4339)))+(SIN(RADIANS('PV model'!$B$2))*SIN(RADIANS(H4339)))))))</f>
        <v>52.789695067505725</v>
      </c>
      <c r="M4339" s="3">
        <f t="shared" si="742"/>
        <v>52.789695067505725</v>
      </c>
      <c r="N4339" s="2">
        <f t="shared" si="747"/>
        <v>-39.995376697559657</v>
      </c>
      <c r="O4339" s="2">
        <f>IF('PV model'!$B$2&gt;0, 180-N4339,IF('PV model'!$B$2&lt;0,0-N4339,N4339))</f>
        <v>219.99537669755966</v>
      </c>
      <c r="P4339" s="2">
        <f>ABS(O4339-'PV model'!$B$5)</f>
        <v>14.995376697559664</v>
      </c>
      <c r="Q4339" s="3">
        <f t="shared" si="743"/>
        <v>37.210304932494267</v>
      </c>
      <c r="R4339" s="3">
        <f t="shared" si="748"/>
        <v>1.1224499999999999</v>
      </c>
      <c r="S4339" s="3">
        <f t="shared" si="744"/>
        <v>215.03278276834385</v>
      </c>
      <c r="T4339" s="3">
        <f>(0.5*(1-COS(RADIANS(90-$X$3)))*(D4339+E4339)*'PV model'!$B$4)</f>
        <v>0</v>
      </c>
      <c r="U4339" s="3">
        <f t="shared" si="749"/>
        <v>216.15523276834384</v>
      </c>
      <c r="V4339" s="3">
        <f>('PV model'!$B$13*(U4339/1000)*(1-'PV model'!$B$14*((20+C4339)-25))*'PV model'!$B$10)/'PV model'!$B$12</f>
        <v>21.053741014595044</v>
      </c>
    </row>
    <row r="4340" spans="1:22" x14ac:dyDescent="0.2">
      <c r="A4340" s="10">
        <f t="shared" si="752"/>
        <v>181</v>
      </c>
      <c r="B4340" s="10">
        <f t="shared" si="750"/>
        <v>15</v>
      </c>
      <c r="C4340" s="23">
        <v>11.9</v>
      </c>
      <c r="D4340" s="24">
        <v>1.1224499999999999</v>
      </c>
      <c r="E4340" s="24">
        <v>196.68600000000001</v>
      </c>
      <c r="F4340" s="48"/>
      <c r="G4340" s="48"/>
      <c r="H4340" s="1">
        <f t="shared" si="751"/>
        <v>23.199923834192024</v>
      </c>
      <c r="I4340" s="1">
        <f t="shared" si="745"/>
        <v>-3.3339891039355241</v>
      </c>
      <c r="J4340" s="4">
        <f>B4340+('PV model'!$B$3/15)+(I4340/60)</f>
        <v>14.667766848267741</v>
      </c>
      <c r="K4340" s="2">
        <f t="shared" si="746"/>
        <v>-40.016502724016114</v>
      </c>
      <c r="L4340" s="2">
        <f>DEGREES(ASIN((((COS(RADIANS('PV model'!$B$2))*COS(RADIANS(H4340))*COS(RADIANS(K4340)))+(SIN(RADIANS('PV model'!$B$2))*SIN(RADIANS(H4340)))))))</f>
        <v>46.333125338550872</v>
      </c>
      <c r="M4340" s="3">
        <f t="shared" si="742"/>
        <v>46.333125338550872</v>
      </c>
      <c r="N4340" s="2">
        <f t="shared" si="747"/>
        <v>-58.866288315981727</v>
      </c>
      <c r="O4340" s="2">
        <f>IF('PV model'!$B$2&gt;0, 180-N4340,IF('PV model'!$B$2&lt;0,0-N4340,N4340))</f>
        <v>238.86628831598173</v>
      </c>
      <c r="P4340" s="2">
        <f>ABS(O4340-'PV model'!$B$5)</f>
        <v>33.866288315981734</v>
      </c>
      <c r="Q4340" s="3">
        <f t="shared" si="743"/>
        <v>43.666874661449128</v>
      </c>
      <c r="R4340" s="3">
        <f t="shared" si="748"/>
        <v>1.1224499999999999</v>
      </c>
      <c r="S4340" s="3">
        <f t="shared" si="744"/>
        <v>197.46362389595294</v>
      </c>
      <c r="T4340" s="3">
        <f>(0.5*(1-COS(RADIANS(90-$X$3)))*(D4340+E4340)*'PV model'!$B$4)</f>
        <v>0</v>
      </c>
      <c r="U4340" s="3">
        <f t="shared" si="749"/>
        <v>198.58607389595292</v>
      </c>
      <c r="V4340" s="3">
        <f>('PV model'!$B$13*(U4340/1000)*(1-'PV model'!$B$14*((20+C4340)-25))*'PV model'!$B$10)/'PV model'!$B$12</f>
        <v>19.302785621712207</v>
      </c>
    </row>
    <row r="4341" spans="1:22" x14ac:dyDescent="0.2">
      <c r="A4341" s="10">
        <f t="shared" si="752"/>
        <v>181</v>
      </c>
      <c r="B4341" s="10">
        <f t="shared" si="750"/>
        <v>16</v>
      </c>
      <c r="C4341" s="23">
        <v>11.9</v>
      </c>
      <c r="D4341" s="24">
        <v>1.1224499999999999</v>
      </c>
      <c r="E4341" s="24">
        <v>170.226</v>
      </c>
      <c r="F4341" s="48"/>
      <c r="G4341" s="48"/>
      <c r="H4341" s="1">
        <f t="shared" si="751"/>
        <v>23.199923834192024</v>
      </c>
      <c r="I4341" s="1">
        <f t="shared" si="745"/>
        <v>-3.3339891039355241</v>
      </c>
      <c r="J4341" s="4">
        <f>B4341+('PV model'!$B$3/15)+(I4341/60)</f>
        <v>15.667766848267741</v>
      </c>
      <c r="K4341" s="2">
        <f t="shared" si="746"/>
        <v>-55.016502724016114</v>
      </c>
      <c r="L4341" s="2">
        <f>DEGREES(ASIN((((COS(RADIANS('PV model'!$B$2))*COS(RADIANS(H4341))*COS(RADIANS(K4341)))+(SIN(RADIANS('PV model'!$B$2))*SIN(RADIANS(H4341)))))))</f>
        <v>38.545823566685918</v>
      </c>
      <c r="M4341" s="3">
        <f t="shared" si="742"/>
        <v>38.545823566685918</v>
      </c>
      <c r="N4341" s="2">
        <f t="shared" si="747"/>
        <v>-74.336035444800743</v>
      </c>
      <c r="O4341" s="2">
        <f>IF('PV model'!$B$2&gt;0, 180-N4341,IF('PV model'!$B$2&lt;0,0-N4341,N4341))</f>
        <v>254.33603544480076</v>
      </c>
      <c r="P4341" s="2">
        <f>ABS(O4341-'PV model'!$B$5)</f>
        <v>49.336035444800757</v>
      </c>
      <c r="Q4341" s="3">
        <f t="shared" si="743"/>
        <v>51.454176433314082</v>
      </c>
      <c r="R4341" s="3">
        <f t="shared" si="748"/>
        <v>1.1224499999999997</v>
      </c>
      <c r="S4341" s="3">
        <f t="shared" si="744"/>
        <v>171.03285432754717</v>
      </c>
      <c r="T4341" s="3">
        <f>(0.5*(1-COS(RADIANS(90-$X$3)))*(D4341+E4341)*'PV model'!$B$4)</f>
        <v>0</v>
      </c>
      <c r="U4341" s="3">
        <f t="shared" si="749"/>
        <v>172.15530432754716</v>
      </c>
      <c r="V4341" s="3">
        <f>('PV model'!$B$13*(U4341/1000)*(1-'PV model'!$B$14*((20+C4341)-25))*'PV model'!$B$10)/'PV model'!$B$12</f>
        <v>16.733685640093562</v>
      </c>
    </row>
    <row r="4342" spans="1:22" x14ac:dyDescent="0.2">
      <c r="A4342" s="10">
        <f t="shared" si="752"/>
        <v>181</v>
      </c>
      <c r="B4342" s="10">
        <f t="shared" si="750"/>
        <v>17</v>
      </c>
      <c r="C4342" s="23">
        <v>11.9</v>
      </c>
      <c r="D4342" s="24">
        <v>0</v>
      </c>
      <c r="E4342" s="24">
        <v>135.828</v>
      </c>
      <c r="F4342" s="48"/>
      <c r="G4342" s="48"/>
      <c r="H4342" s="1">
        <f t="shared" si="751"/>
        <v>23.199923834192024</v>
      </c>
      <c r="I4342" s="1">
        <f t="shared" si="745"/>
        <v>-3.3339891039355241</v>
      </c>
      <c r="J4342" s="4">
        <f>B4342+('PV model'!$B$3/15)+(I4342/60)</f>
        <v>16.667766848267739</v>
      </c>
      <c r="K4342" s="2">
        <f t="shared" si="746"/>
        <v>-70.016502724016078</v>
      </c>
      <c r="L4342" s="2">
        <f>DEGREES(ASIN((((COS(RADIANS('PV model'!$B$2))*COS(RADIANS(H4342))*COS(RADIANS(K4342)))+(SIN(RADIANS('PV model'!$B$2))*SIN(RADIANS(H4342)))))))</f>
        <v>30.170379940207539</v>
      </c>
      <c r="M4342" s="3">
        <f t="shared" si="742"/>
        <v>30.170379940207539</v>
      </c>
      <c r="N4342" s="2">
        <f t="shared" si="747"/>
        <v>-87.630756631087849</v>
      </c>
      <c r="O4342" s="2">
        <f>IF('PV model'!$B$2&gt;0, 180-N4342,IF('PV model'!$B$2&lt;0,0-N4342,N4342))</f>
        <v>267.63075663108782</v>
      </c>
      <c r="P4342" s="2">
        <f>ABS(O4342-'PV model'!$B$5)</f>
        <v>62.63075663108782</v>
      </c>
      <c r="Q4342" s="3">
        <f t="shared" si="743"/>
        <v>59.829620059792461</v>
      </c>
      <c r="R4342" s="3">
        <f t="shared" si="748"/>
        <v>0</v>
      </c>
      <c r="S4342" s="3">
        <f t="shared" si="744"/>
        <v>135.828</v>
      </c>
      <c r="T4342" s="3">
        <f>(0.5*(1-COS(RADIANS(90-$X$3)))*(D4342+E4342)*'PV model'!$B$4)</f>
        <v>0</v>
      </c>
      <c r="U4342" s="3">
        <f t="shared" si="749"/>
        <v>135.828</v>
      </c>
      <c r="V4342" s="3">
        <f>('PV model'!$B$13*(U4342/1000)*(1-'PV model'!$B$14*((20+C4342)-25))*'PV model'!$B$10)/'PV model'!$B$12</f>
        <v>13.202631554112001</v>
      </c>
    </row>
    <row r="4343" spans="1:22" x14ac:dyDescent="0.2">
      <c r="A4343" s="10">
        <f t="shared" si="752"/>
        <v>181</v>
      </c>
      <c r="B4343" s="10">
        <f t="shared" si="750"/>
        <v>18</v>
      </c>
      <c r="C4343" s="23">
        <v>11.9</v>
      </c>
      <c r="D4343" s="24">
        <v>0</v>
      </c>
      <c r="E4343" s="24">
        <v>97.02</v>
      </c>
      <c r="F4343" s="48"/>
      <c r="G4343" s="48"/>
      <c r="H4343" s="1">
        <f t="shared" si="751"/>
        <v>23.199923834192024</v>
      </c>
      <c r="I4343" s="1">
        <f t="shared" si="745"/>
        <v>-3.3339891039355241</v>
      </c>
      <c r="J4343" s="4">
        <f>B4343+('PV model'!$B$3/15)+(I4343/60)</f>
        <v>17.667766848267739</v>
      </c>
      <c r="K4343" s="2">
        <f t="shared" si="746"/>
        <v>-85.016502724016078</v>
      </c>
      <c r="L4343" s="2">
        <f>DEGREES(ASIN((((COS(RADIANS('PV model'!$B$2))*COS(RADIANS(H4343))*COS(RADIANS(K4343)))+(SIN(RADIANS('PV model'!$B$2))*SIN(RADIANS(H4343)))))))</f>
        <v>21.708285303818204</v>
      </c>
      <c r="M4343" s="3">
        <f t="shared" si="742"/>
        <v>21.708285303818204</v>
      </c>
      <c r="N4343" s="2">
        <f t="shared" si="747"/>
        <v>-80.250647502299188</v>
      </c>
      <c r="O4343" s="2">
        <f>IF('PV model'!$B$2&gt;0, 180-N4343,IF('PV model'!$B$2&lt;0,0-N4343,N4343))</f>
        <v>260.25064750229922</v>
      </c>
      <c r="P4343" s="2">
        <f>ABS(O4343-'PV model'!$B$5)</f>
        <v>55.250647502299216</v>
      </c>
      <c r="Q4343" s="3">
        <f t="shared" si="743"/>
        <v>68.291714696181785</v>
      </c>
      <c r="R4343" s="3">
        <f t="shared" si="748"/>
        <v>0</v>
      </c>
      <c r="S4343" s="3">
        <f t="shared" si="744"/>
        <v>97.02</v>
      </c>
      <c r="T4343" s="3">
        <f>(0.5*(1-COS(RADIANS(90-$X$3)))*(D4343+E4343)*'PV model'!$B$4)</f>
        <v>0</v>
      </c>
      <c r="U4343" s="3">
        <f t="shared" si="749"/>
        <v>97.02</v>
      </c>
      <c r="V4343" s="3">
        <f>('PV model'!$B$13*(U4343/1000)*(1-'PV model'!$B$14*((20+C4343)-25))*'PV model'!$B$10)/'PV model'!$B$12</f>
        <v>9.4304511100799999</v>
      </c>
    </row>
    <row r="4344" spans="1:22" x14ac:dyDescent="0.2">
      <c r="A4344" s="10">
        <f t="shared" si="752"/>
        <v>181</v>
      </c>
      <c r="B4344" s="10">
        <f t="shared" si="750"/>
        <v>19</v>
      </c>
      <c r="C4344" s="23">
        <v>11.8</v>
      </c>
      <c r="D4344" s="24">
        <v>0</v>
      </c>
      <c r="E4344" s="24">
        <v>58.211999999999996</v>
      </c>
      <c r="F4344" s="48"/>
      <c r="G4344" s="48"/>
      <c r="H4344" s="1">
        <f t="shared" si="751"/>
        <v>23.199923834192024</v>
      </c>
      <c r="I4344" s="1">
        <f t="shared" si="745"/>
        <v>-3.3339891039355241</v>
      </c>
      <c r="J4344" s="4">
        <f>B4344+('PV model'!$B$3/15)+(I4344/60)</f>
        <v>18.667766848267739</v>
      </c>
      <c r="K4344" s="2">
        <f t="shared" si="746"/>
        <v>-100.01650272401608</v>
      </c>
      <c r="L4344" s="2">
        <f>DEGREES(ASIN((((COS(RADIANS('PV model'!$B$2))*COS(RADIANS(H4344))*COS(RADIANS(K4344)))+(SIN(RADIANS('PV model'!$B$2))*SIN(RADIANS(H4344)))))))</f>
        <v>13.539000291075563</v>
      </c>
      <c r="M4344" s="3">
        <f t="shared" si="742"/>
        <v>13.539000291075563</v>
      </c>
      <c r="N4344" s="2">
        <f t="shared" si="747"/>
        <v>-68.590892760368249</v>
      </c>
      <c r="O4344" s="2">
        <f>IF('PV model'!$B$2&gt;0, 180-N4344,IF('PV model'!$B$2&lt;0,0-N4344,N4344))</f>
        <v>248.59089276036826</v>
      </c>
      <c r="P4344" s="2">
        <f>ABS(O4344-'PV model'!$B$5)</f>
        <v>43.590892760368263</v>
      </c>
      <c r="Q4344" s="3">
        <f t="shared" si="743"/>
        <v>76.460999708924433</v>
      </c>
      <c r="R4344" s="3">
        <f t="shared" si="748"/>
        <v>0</v>
      </c>
      <c r="S4344" s="3">
        <f t="shared" si="744"/>
        <v>58.211999999999996</v>
      </c>
      <c r="T4344" s="3">
        <f>(0.5*(1-COS(RADIANS(90-$X$3)))*(D4344+E4344)*'PV model'!$B$4)</f>
        <v>0</v>
      </c>
      <c r="U4344" s="3">
        <f t="shared" si="749"/>
        <v>58.211999999999996</v>
      </c>
      <c r="V4344" s="3">
        <f>('PV model'!$B$13*(U4344/1000)*(1-'PV model'!$B$14*((20+C4344)-25))*'PV model'!$B$10)/'PV model'!$B$12</f>
        <v>5.660598214655999</v>
      </c>
    </row>
    <row r="4345" spans="1:22" x14ac:dyDescent="0.2">
      <c r="A4345" s="10">
        <f t="shared" si="752"/>
        <v>181</v>
      </c>
      <c r="B4345" s="10">
        <f t="shared" si="750"/>
        <v>20</v>
      </c>
      <c r="C4345" s="23">
        <v>11.8</v>
      </c>
      <c r="D4345" s="24">
        <v>0</v>
      </c>
      <c r="E4345" s="24">
        <v>25.578000000000003</v>
      </c>
      <c r="F4345" s="48"/>
      <c r="G4345" s="48"/>
      <c r="H4345" s="1">
        <f t="shared" si="751"/>
        <v>23.199923834192024</v>
      </c>
      <c r="I4345" s="1">
        <f t="shared" si="745"/>
        <v>-3.3339891039355241</v>
      </c>
      <c r="J4345" s="4">
        <f>B4345+('PV model'!$B$3/15)+(I4345/60)</f>
        <v>19.667766848267739</v>
      </c>
      <c r="K4345" s="2">
        <f t="shared" si="746"/>
        <v>-115.01650272401608</v>
      </c>
      <c r="L4345" s="2">
        <f>DEGREES(ASIN((((COS(RADIANS('PV model'!$B$2))*COS(RADIANS(H4345))*COS(RADIANS(K4345)))+(SIN(RADIANS('PV model'!$B$2))*SIN(RADIANS(H4345)))))))</f>
        <v>5.9985946415292517</v>
      </c>
      <c r="M4345" s="3">
        <f t="shared" si="742"/>
        <v>5.9985946415292517</v>
      </c>
      <c r="N4345" s="2">
        <f t="shared" si="747"/>
        <v>-56.876410219037126</v>
      </c>
      <c r="O4345" s="2">
        <f>IF('PV model'!$B$2&gt;0, 180-N4345,IF('PV model'!$B$2&lt;0,0-N4345,N4345))</f>
        <v>236.87641021903713</v>
      </c>
      <c r="P4345" s="2">
        <f>ABS(O4345-'PV model'!$B$5)</f>
        <v>31.876410219037126</v>
      </c>
      <c r="Q4345" s="3">
        <f t="shared" si="743"/>
        <v>84.001405358470748</v>
      </c>
      <c r="R4345" s="3">
        <f t="shared" si="748"/>
        <v>0</v>
      </c>
      <c r="S4345" s="3">
        <f t="shared" si="744"/>
        <v>25.578000000000003</v>
      </c>
      <c r="T4345" s="3">
        <f>(0.5*(1-COS(RADIANS(90-$X$3)))*(D4345+E4345)*'PV model'!$B$4)</f>
        <v>0</v>
      </c>
      <c r="U4345" s="3">
        <f t="shared" si="749"/>
        <v>25.578000000000003</v>
      </c>
      <c r="V4345" s="3">
        <f>('PV model'!$B$13*(U4345/1000)*(1-'PV model'!$B$14*((20+C4345)-25))*'PV model'!$B$10)/'PV model'!$B$12</f>
        <v>2.4872325488640001</v>
      </c>
    </row>
    <row r="4346" spans="1:22" x14ac:dyDescent="0.2">
      <c r="A4346" s="10">
        <f t="shared" si="752"/>
        <v>181</v>
      </c>
      <c r="B4346" s="10">
        <f t="shared" si="750"/>
        <v>21</v>
      </c>
      <c r="C4346" s="23">
        <v>11.8</v>
      </c>
      <c r="D4346" s="24">
        <v>0</v>
      </c>
      <c r="E4346" s="24">
        <v>5.2920000000000007</v>
      </c>
      <c r="F4346" s="48"/>
      <c r="G4346" s="48"/>
      <c r="H4346" s="1">
        <f t="shared" si="751"/>
        <v>23.199923834192024</v>
      </c>
      <c r="I4346" s="1">
        <f t="shared" si="745"/>
        <v>-3.3339891039355241</v>
      </c>
      <c r="J4346" s="4">
        <f>B4346+('PV model'!$B$3/15)+(I4346/60)</f>
        <v>20.667766848267739</v>
      </c>
      <c r="K4346" s="2">
        <f t="shared" si="746"/>
        <v>-130.01650272401608</v>
      </c>
      <c r="L4346" s="2">
        <f>DEGREES(ASIN((((COS(RADIANS('PV model'!$B$2))*COS(RADIANS(H4346))*COS(RADIANS(K4346)))+(SIN(RADIANS('PV model'!$B$2))*SIN(RADIANS(H4346)))))))</f>
        <v>-0.5784679948411583</v>
      </c>
      <c r="M4346" s="3">
        <f t="shared" si="742"/>
        <v>0</v>
      </c>
      <c r="N4346" s="2">
        <f t="shared" si="747"/>
        <v>-44.745956268503853</v>
      </c>
      <c r="O4346" s="2">
        <f>IF('PV model'!$B$2&gt;0, 180-N4346,IF('PV model'!$B$2&lt;0,0-N4346,N4346))</f>
        <v>224.74595626850385</v>
      </c>
      <c r="P4346" s="2">
        <f>ABS(O4346-'PV model'!$B$5)</f>
        <v>19.745956268503846</v>
      </c>
      <c r="Q4346" s="3">
        <f t="shared" si="743"/>
        <v>90.578467994841148</v>
      </c>
      <c r="R4346" s="3">
        <f t="shared" si="748"/>
        <v>0</v>
      </c>
      <c r="S4346" s="3">
        <f t="shared" si="744"/>
        <v>5.2920000000000007</v>
      </c>
      <c r="T4346" s="3">
        <f>(0.5*(1-COS(RADIANS(90-$X$3)))*(D4346+E4346)*'PV model'!$B$4)</f>
        <v>0</v>
      </c>
      <c r="U4346" s="3">
        <f t="shared" si="749"/>
        <v>5.2920000000000007</v>
      </c>
      <c r="V4346" s="3">
        <f>('PV model'!$B$13*(U4346/1000)*(1-'PV model'!$B$14*((20+C4346)-25))*'PV model'!$B$10)/'PV model'!$B$12</f>
        <v>0.51459983769600004</v>
      </c>
    </row>
    <row r="4347" spans="1:22" x14ac:dyDescent="0.2">
      <c r="A4347" s="10">
        <f t="shared" si="752"/>
        <v>181</v>
      </c>
      <c r="B4347" s="10">
        <f t="shared" si="750"/>
        <v>22</v>
      </c>
      <c r="C4347" s="23">
        <v>11.8</v>
      </c>
      <c r="D4347" s="24">
        <v>0</v>
      </c>
      <c r="E4347" s="24">
        <v>0</v>
      </c>
      <c r="F4347" s="48"/>
      <c r="G4347" s="48"/>
      <c r="H4347" s="1">
        <f t="shared" si="751"/>
        <v>23.199923834192024</v>
      </c>
      <c r="I4347" s="1">
        <f t="shared" si="745"/>
        <v>-3.3339891039355241</v>
      </c>
      <c r="J4347" s="4">
        <f>B4347+('PV model'!$B$3/15)+(I4347/60)</f>
        <v>21.667766848267739</v>
      </c>
      <c r="K4347" s="2">
        <f t="shared" si="746"/>
        <v>-145.01650272401608</v>
      </c>
      <c r="L4347" s="2">
        <f>DEGREES(ASIN((((COS(RADIANS('PV model'!$B$2))*COS(RADIANS(H4347))*COS(RADIANS(K4347)))+(SIN(RADIANS('PV model'!$B$2))*SIN(RADIANS(H4347)))))))</f>
        <v>-5.8476247711833977</v>
      </c>
      <c r="M4347" s="3">
        <f t="shared" si="742"/>
        <v>0</v>
      </c>
      <c r="N4347" s="2">
        <f t="shared" si="747"/>
        <v>-31.98750670597407</v>
      </c>
      <c r="O4347" s="2">
        <f>IF('PV model'!$B$2&gt;0, 180-N4347,IF('PV model'!$B$2&lt;0,0-N4347,N4347))</f>
        <v>211.98750670597406</v>
      </c>
      <c r="P4347" s="2">
        <f>ABS(O4347-'PV model'!$B$5)</f>
        <v>6.9875067059740559</v>
      </c>
      <c r="Q4347" s="3">
        <f t="shared" si="743"/>
        <v>95.847624771183391</v>
      </c>
      <c r="R4347" s="3">
        <f t="shared" si="748"/>
        <v>0</v>
      </c>
      <c r="S4347" s="3">
        <f t="shared" si="744"/>
        <v>0</v>
      </c>
      <c r="T4347" s="3">
        <f>(0.5*(1-COS(RADIANS(90-$X$3)))*(D4347+E4347)*'PV model'!$B$4)</f>
        <v>0</v>
      </c>
      <c r="U4347" s="3">
        <f t="shared" si="749"/>
        <v>0</v>
      </c>
      <c r="V4347" s="3">
        <f>('PV model'!$B$13*(U4347/1000)*(1-'PV model'!$B$14*((20+C4347)-25))*'PV model'!$B$10)/'PV model'!$B$12</f>
        <v>0</v>
      </c>
    </row>
    <row r="4348" spans="1:22" x14ac:dyDescent="0.2">
      <c r="A4348" s="10">
        <f t="shared" si="752"/>
        <v>181</v>
      </c>
      <c r="B4348" s="10">
        <f t="shared" si="750"/>
        <v>23</v>
      </c>
      <c r="C4348" s="23">
        <v>11.7</v>
      </c>
      <c r="D4348" s="24">
        <v>0</v>
      </c>
      <c r="E4348" s="24">
        <v>0</v>
      </c>
      <c r="F4348" s="48"/>
      <c r="G4348" s="48"/>
      <c r="H4348" s="1">
        <f t="shared" si="751"/>
        <v>23.199923834192024</v>
      </c>
      <c r="I4348" s="1">
        <f t="shared" si="745"/>
        <v>-3.3339891039355241</v>
      </c>
      <c r="J4348" s="4">
        <f>B4348+('PV model'!$B$3/15)+(I4348/60)</f>
        <v>22.667766848267739</v>
      </c>
      <c r="K4348" s="2">
        <f t="shared" si="746"/>
        <v>-160.01650272401608</v>
      </c>
      <c r="L4348" s="2">
        <f>DEGREES(ASIN((((COS(RADIANS('PV model'!$B$2))*COS(RADIANS(H4348))*COS(RADIANS(K4348)))+(SIN(RADIANS('PV model'!$B$2))*SIN(RADIANS(H4348)))))))</f>
        <v>-9.4741397621019967</v>
      </c>
      <c r="M4348" s="3">
        <f t="shared" si="742"/>
        <v>0</v>
      </c>
      <c r="N4348" s="2">
        <f t="shared" si="747"/>
        <v>-18.569694724995625</v>
      </c>
      <c r="O4348" s="2">
        <f>IF('PV model'!$B$2&gt;0, 180-N4348,IF('PV model'!$B$2&lt;0,0-N4348,N4348))</f>
        <v>198.56969472499563</v>
      </c>
      <c r="P4348" s="2">
        <f>ABS(O4348-'PV model'!$B$5)</f>
        <v>6.4303052750043719</v>
      </c>
      <c r="Q4348" s="3">
        <f t="shared" si="743"/>
        <v>99.474139762101998</v>
      </c>
      <c r="R4348" s="3">
        <f t="shared" si="748"/>
        <v>0</v>
      </c>
      <c r="S4348" s="3">
        <f t="shared" si="744"/>
        <v>0</v>
      </c>
      <c r="T4348" s="3">
        <f>(0.5*(1-COS(RADIANS(90-$X$3)))*(D4348+E4348)*'PV model'!$B$4)</f>
        <v>0</v>
      </c>
      <c r="U4348" s="3">
        <f t="shared" si="749"/>
        <v>0</v>
      </c>
      <c r="V4348" s="3">
        <f>('PV model'!$B$13*(U4348/1000)*(1-'PV model'!$B$14*((20+C4348)-25))*'PV model'!$B$10)/'PV model'!$B$12</f>
        <v>0</v>
      </c>
    </row>
    <row r="4349" spans="1:22" x14ac:dyDescent="0.2">
      <c r="A4349" s="10">
        <f t="shared" si="752"/>
        <v>181</v>
      </c>
      <c r="B4349" s="10">
        <f t="shared" si="750"/>
        <v>24</v>
      </c>
      <c r="C4349" s="23">
        <v>11.6</v>
      </c>
      <c r="D4349" s="24">
        <v>0</v>
      </c>
      <c r="E4349" s="24">
        <v>0</v>
      </c>
      <c r="F4349" s="48"/>
      <c r="G4349" s="48"/>
      <c r="H4349" s="1">
        <f t="shared" si="751"/>
        <v>23.199923834192024</v>
      </c>
      <c r="I4349" s="1">
        <f t="shared" si="745"/>
        <v>-3.3339891039355241</v>
      </c>
      <c r="J4349" s="4">
        <f>B4349+('PV model'!$B$3/15)+(I4349/60)</f>
        <v>23.667766848267739</v>
      </c>
      <c r="K4349" s="2">
        <f t="shared" si="746"/>
        <v>-175.01650272401608</v>
      </c>
      <c r="L4349" s="2">
        <f>DEGREES(ASIN((((COS(RADIANS('PV model'!$B$2))*COS(RADIANS(H4349))*COS(RADIANS(K4349)))+(SIN(RADIANS('PV model'!$B$2))*SIN(RADIANS(H4349)))))))</f>
        <v>-11.185111410575985</v>
      </c>
      <c r="M4349" s="3">
        <f t="shared" si="742"/>
        <v>0</v>
      </c>
      <c r="N4349" s="2">
        <f t="shared" si="747"/>
        <v>-4.668478681639364</v>
      </c>
      <c r="O4349" s="2">
        <f>IF('PV model'!$B$2&gt;0, 180-N4349,IF('PV model'!$B$2&lt;0,0-N4349,N4349))</f>
        <v>184.66847868163936</v>
      </c>
      <c r="P4349" s="2">
        <f>ABS(O4349-'PV model'!$B$5)</f>
        <v>20.331521318360643</v>
      </c>
      <c r="Q4349" s="3">
        <f t="shared" si="743"/>
        <v>101.18511141057598</v>
      </c>
      <c r="R4349" s="3">
        <f t="shared" si="748"/>
        <v>0</v>
      </c>
      <c r="S4349" s="3">
        <f t="shared" si="744"/>
        <v>0</v>
      </c>
      <c r="T4349" s="3">
        <f>(0.5*(1-COS(RADIANS(90-$X$3)))*(D4349+E4349)*'PV model'!$B$4)</f>
        <v>0</v>
      </c>
      <c r="U4349" s="3">
        <f t="shared" si="749"/>
        <v>0</v>
      </c>
      <c r="V4349" s="3">
        <f>('PV model'!$B$13*(U4349/1000)*(1-'PV model'!$B$14*((20+C4349)-25))*'PV model'!$B$10)/'PV model'!$B$12</f>
        <v>0</v>
      </c>
    </row>
    <row r="4350" spans="1:22" x14ac:dyDescent="0.2">
      <c r="A4350" s="10">
        <f t="shared" si="752"/>
        <v>182</v>
      </c>
      <c r="B4350" s="10">
        <f t="shared" si="750"/>
        <v>1</v>
      </c>
      <c r="C4350" s="23">
        <v>11.6</v>
      </c>
      <c r="D4350" s="24">
        <v>0</v>
      </c>
      <c r="E4350" s="24">
        <v>0</v>
      </c>
      <c r="F4350" s="48"/>
      <c r="G4350" s="48"/>
      <c r="H4350" s="1">
        <f t="shared" si="751"/>
        <v>23.135946084780812</v>
      </c>
      <c r="I4350" s="1">
        <f t="shared" si="745"/>
        <v>-3.5240985314102371</v>
      </c>
      <c r="J4350" s="4">
        <f>B4350+('PV model'!$B$3/15)+(I4350/60)</f>
        <v>0.66459835780982945</v>
      </c>
      <c r="K4350" s="2">
        <f t="shared" si="746"/>
        <v>170.03102463285256</v>
      </c>
      <c r="L4350" s="2">
        <f>DEGREES(ASIN((((COS(RADIANS('PV model'!$B$2))*COS(RADIANS(H4350))*COS(RADIANS(K4350)))+(SIN(RADIANS('PV model'!$B$2))*SIN(RADIANS(H4350)))))))</f>
        <v>-10.904832956089837</v>
      </c>
      <c r="M4350" s="3">
        <f t="shared" si="742"/>
        <v>0</v>
      </c>
      <c r="N4350" s="2">
        <f t="shared" si="747"/>
        <v>9.3299464745064444</v>
      </c>
      <c r="O4350" s="2">
        <f>IF('PV model'!$B$2&gt;0, 180-N4350,IF('PV model'!$B$2&lt;0,0-N4350,N4350))</f>
        <v>170.67005352549356</v>
      </c>
      <c r="P4350" s="2">
        <f>ABS(O4350-'PV model'!$B$5)</f>
        <v>34.329946474506443</v>
      </c>
      <c r="Q4350" s="3">
        <f t="shared" si="743"/>
        <v>100.90483295608983</v>
      </c>
      <c r="R4350" s="3">
        <f t="shared" si="748"/>
        <v>0</v>
      </c>
      <c r="S4350" s="3">
        <f t="shared" si="744"/>
        <v>0</v>
      </c>
      <c r="T4350" s="3">
        <f>(0.5*(1-COS(RADIANS(90-$X$3)))*(D4350+E4350)*'PV model'!$B$4)</f>
        <v>0</v>
      </c>
      <c r="U4350" s="3">
        <f t="shared" si="749"/>
        <v>0</v>
      </c>
      <c r="V4350" s="3">
        <f>('PV model'!$B$13*(U4350/1000)*(1-'PV model'!$B$14*((20+C4350)-25))*'PV model'!$B$10)/'PV model'!$B$12</f>
        <v>0</v>
      </c>
    </row>
    <row r="4351" spans="1:22" x14ac:dyDescent="0.2">
      <c r="A4351" s="10">
        <f t="shared" si="752"/>
        <v>182</v>
      </c>
      <c r="B4351" s="10">
        <f t="shared" si="750"/>
        <v>2</v>
      </c>
      <c r="C4351" s="23">
        <v>11.5</v>
      </c>
      <c r="D4351" s="24">
        <v>0</v>
      </c>
      <c r="E4351" s="24">
        <v>0</v>
      </c>
      <c r="F4351" s="48"/>
      <c r="G4351" s="48"/>
      <c r="H4351" s="1">
        <f t="shared" si="751"/>
        <v>23.135946084780812</v>
      </c>
      <c r="I4351" s="1">
        <f t="shared" si="745"/>
        <v>-3.5240985314102371</v>
      </c>
      <c r="J4351" s="4">
        <f>B4351+('PV model'!$B$3/15)+(I4351/60)</f>
        <v>1.6645983578098293</v>
      </c>
      <c r="K4351" s="2">
        <f t="shared" si="746"/>
        <v>155.03102463285256</v>
      </c>
      <c r="L4351" s="2">
        <f>DEGREES(ASIN((((COS(RADIANS('PV model'!$B$2))*COS(RADIANS(H4351))*COS(RADIANS(K4351)))+(SIN(RADIANS('PV model'!$B$2))*SIN(RADIANS(H4351)))))))</f>
        <v>-8.5319875322314545</v>
      </c>
      <c r="M4351" s="3">
        <f t="shared" si="742"/>
        <v>0</v>
      </c>
      <c r="N4351" s="2">
        <f t="shared" si="747"/>
        <v>23.111509969870017</v>
      </c>
      <c r="O4351" s="2">
        <f>IF('PV model'!$B$2&gt;0, 180-N4351,IF('PV model'!$B$2&lt;0,0-N4351,N4351))</f>
        <v>156.88849003012999</v>
      </c>
      <c r="P4351" s="2">
        <f>ABS(O4351-'PV model'!$B$5)</f>
        <v>48.111509969870013</v>
      </c>
      <c r="Q4351" s="3">
        <f t="shared" si="743"/>
        <v>98.531987532231454</v>
      </c>
      <c r="R4351" s="3">
        <f t="shared" si="748"/>
        <v>0</v>
      </c>
      <c r="S4351" s="3">
        <f t="shared" si="744"/>
        <v>0</v>
      </c>
      <c r="T4351" s="3">
        <f>(0.5*(1-COS(RADIANS(90-$X$3)))*(D4351+E4351)*'PV model'!$B$4)</f>
        <v>0</v>
      </c>
      <c r="U4351" s="3">
        <f t="shared" si="749"/>
        <v>0</v>
      </c>
      <c r="V4351" s="3">
        <f>('PV model'!$B$13*(U4351/1000)*(1-'PV model'!$B$14*((20+C4351)-25))*'PV model'!$B$10)/'PV model'!$B$12</f>
        <v>0</v>
      </c>
    </row>
    <row r="4352" spans="1:22" x14ac:dyDescent="0.2">
      <c r="A4352" s="10">
        <f t="shared" si="752"/>
        <v>182</v>
      </c>
      <c r="B4352" s="10">
        <f t="shared" si="750"/>
        <v>3</v>
      </c>
      <c r="C4352" s="23">
        <v>11.5</v>
      </c>
      <c r="D4352" s="24">
        <v>0</v>
      </c>
      <c r="E4352" s="24">
        <v>0</v>
      </c>
      <c r="F4352" s="48"/>
      <c r="G4352" s="48"/>
      <c r="H4352" s="1">
        <f t="shared" si="751"/>
        <v>23.135946084780812</v>
      </c>
      <c r="I4352" s="1">
        <f t="shared" si="745"/>
        <v>-3.5240985314102371</v>
      </c>
      <c r="J4352" s="4">
        <f>B4352+('PV model'!$B$3/15)+(I4352/60)</f>
        <v>2.6645983578098291</v>
      </c>
      <c r="K4352" s="2">
        <f t="shared" si="746"/>
        <v>140.03102463285256</v>
      </c>
      <c r="L4352" s="2">
        <f>DEGREES(ASIN((((COS(RADIANS('PV model'!$B$2))*COS(RADIANS(H4352))*COS(RADIANS(K4352)))+(SIN(RADIANS('PV model'!$B$2))*SIN(RADIANS(H4352)))))))</f>
        <v>-4.322312400336231</v>
      </c>
      <c r="M4352" s="3">
        <f t="shared" si="742"/>
        <v>0</v>
      </c>
      <c r="N4352" s="2">
        <f t="shared" si="747"/>
        <v>36.327139248991287</v>
      </c>
      <c r="O4352" s="2">
        <f>IF('PV model'!$B$2&gt;0, 180-N4352,IF('PV model'!$B$2&lt;0,0-N4352,N4352))</f>
        <v>143.67286075100873</v>
      </c>
      <c r="P4352" s="2">
        <f>ABS(O4352-'PV model'!$B$5)</f>
        <v>61.327139248991273</v>
      </c>
      <c r="Q4352" s="3">
        <f t="shared" si="743"/>
        <v>94.32231240033623</v>
      </c>
      <c r="R4352" s="3">
        <f t="shared" si="748"/>
        <v>0</v>
      </c>
      <c r="S4352" s="3">
        <f t="shared" si="744"/>
        <v>0</v>
      </c>
      <c r="T4352" s="3">
        <f>(0.5*(1-COS(RADIANS(90-$X$3)))*(D4352+E4352)*'PV model'!$B$4)</f>
        <v>0</v>
      </c>
      <c r="U4352" s="3">
        <f t="shared" si="749"/>
        <v>0</v>
      </c>
      <c r="V4352" s="3">
        <f>('PV model'!$B$13*(U4352/1000)*(1-'PV model'!$B$14*((20+C4352)-25))*'PV model'!$B$10)/'PV model'!$B$12</f>
        <v>0</v>
      </c>
    </row>
    <row r="4353" spans="1:22" x14ac:dyDescent="0.2">
      <c r="A4353" s="10">
        <f t="shared" si="752"/>
        <v>182</v>
      </c>
      <c r="B4353" s="10">
        <f t="shared" si="750"/>
        <v>4</v>
      </c>
      <c r="C4353" s="23">
        <v>11.5</v>
      </c>
      <c r="D4353" s="24">
        <v>0</v>
      </c>
      <c r="E4353" s="24">
        <v>0</v>
      </c>
      <c r="F4353" s="48"/>
      <c r="G4353" s="48"/>
      <c r="H4353" s="1">
        <f t="shared" si="751"/>
        <v>23.135946084780812</v>
      </c>
      <c r="I4353" s="1">
        <f t="shared" si="745"/>
        <v>-3.5240985314102371</v>
      </c>
      <c r="J4353" s="4">
        <f>B4353+('PV model'!$B$3/15)+(I4353/60)</f>
        <v>3.6645983578098291</v>
      </c>
      <c r="K4353" s="2">
        <f t="shared" si="746"/>
        <v>125.03102463285256</v>
      </c>
      <c r="L4353" s="2">
        <f>DEGREES(ASIN((((COS(RADIANS('PV model'!$B$2))*COS(RADIANS(H4353))*COS(RADIANS(K4353)))+(SIN(RADIANS('PV model'!$B$2))*SIN(RADIANS(H4353)))))))</f>
        <v>1.4228437310648543</v>
      </c>
      <c r="M4353" s="3">
        <f t="shared" si="742"/>
        <v>1.4228437310648543</v>
      </c>
      <c r="N4353" s="2">
        <f t="shared" si="747"/>
        <v>48.869940912579814</v>
      </c>
      <c r="O4353" s="2">
        <f>IF('PV model'!$B$2&gt;0, 180-N4353,IF('PV model'!$B$2&lt;0,0-N4353,N4353))</f>
        <v>131.13005908742019</v>
      </c>
      <c r="P4353" s="2">
        <f>ABS(O4353-'PV model'!$B$5)</f>
        <v>73.869940912579807</v>
      </c>
      <c r="Q4353" s="3">
        <f t="shared" si="743"/>
        <v>88.577156268935141</v>
      </c>
      <c r="R4353" s="3">
        <f t="shared" si="748"/>
        <v>0</v>
      </c>
      <c r="S4353" s="3">
        <f t="shared" si="744"/>
        <v>0</v>
      </c>
      <c r="T4353" s="3">
        <f>(0.5*(1-COS(RADIANS(90-$X$3)))*(D4353+E4353)*'PV model'!$B$4)</f>
        <v>0</v>
      </c>
      <c r="U4353" s="3">
        <f t="shared" si="749"/>
        <v>0</v>
      </c>
      <c r="V4353" s="3">
        <f>('PV model'!$B$13*(U4353/1000)*(1-'PV model'!$B$14*((20+C4353)-25))*'PV model'!$B$10)/'PV model'!$B$12</f>
        <v>0</v>
      </c>
    </row>
    <row r="4354" spans="1:22" x14ac:dyDescent="0.2">
      <c r="A4354" s="10">
        <f t="shared" si="752"/>
        <v>182</v>
      </c>
      <c r="B4354" s="10">
        <f t="shared" si="750"/>
        <v>5</v>
      </c>
      <c r="C4354" s="23">
        <v>11.6</v>
      </c>
      <c r="D4354" s="24">
        <v>0</v>
      </c>
      <c r="E4354" s="24">
        <v>12.348000000000001</v>
      </c>
      <c r="F4354" s="48"/>
      <c r="G4354" s="48"/>
      <c r="H4354" s="1">
        <f t="shared" si="751"/>
        <v>23.135946084780812</v>
      </c>
      <c r="I4354" s="1">
        <f t="shared" si="745"/>
        <v>-3.5240985314102371</v>
      </c>
      <c r="J4354" s="4">
        <f>B4354+('PV model'!$B$3/15)+(I4354/60)</f>
        <v>4.6645983578098296</v>
      </c>
      <c r="K4354" s="2">
        <f t="shared" si="746"/>
        <v>110.03102463285256</v>
      </c>
      <c r="L4354" s="2">
        <f>DEGREES(ASIN((((COS(RADIANS('PV model'!$B$2))*COS(RADIANS(H4354))*COS(RADIANS(K4354)))+(SIN(RADIANS('PV model'!$B$2))*SIN(RADIANS(H4354)))))))</f>
        <v>8.3606490059520855</v>
      </c>
      <c r="M4354" s="3">
        <f t="shared" si="742"/>
        <v>8.3606490059520855</v>
      </c>
      <c r="N4354" s="2">
        <f t="shared" si="747"/>
        <v>60.835932769851595</v>
      </c>
      <c r="O4354" s="2">
        <f>IF('PV model'!$B$2&gt;0, 180-N4354,IF('PV model'!$B$2&lt;0,0-N4354,N4354))</f>
        <v>119.1640672301484</v>
      </c>
      <c r="P4354" s="2">
        <f>ABS(O4354-'PV model'!$B$5)</f>
        <v>85.835932769851595</v>
      </c>
      <c r="Q4354" s="3">
        <f t="shared" si="743"/>
        <v>81.639350994047916</v>
      </c>
      <c r="R4354" s="3">
        <f t="shared" si="748"/>
        <v>0</v>
      </c>
      <c r="S4354" s="3">
        <f t="shared" si="744"/>
        <v>12.348000000000001</v>
      </c>
      <c r="T4354" s="3">
        <f>(0.5*(1-COS(RADIANS(90-$X$3)))*(D4354+E4354)*'PV model'!$B$4)</f>
        <v>0</v>
      </c>
      <c r="U4354" s="3">
        <f t="shared" si="749"/>
        <v>12.348000000000001</v>
      </c>
      <c r="V4354" s="3">
        <f>('PV model'!$B$13*(U4354/1000)*(1-'PV model'!$B$14*((20+C4354)-25))*'PV model'!$B$10)/'PV model'!$B$12</f>
        <v>1.2017203994880001</v>
      </c>
    </row>
    <row r="4355" spans="1:22" x14ac:dyDescent="0.2">
      <c r="A4355" s="10">
        <f t="shared" si="752"/>
        <v>182</v>
      </c>
      <c r="B4355" s="10">
        <f t="shared" si="750"/>
        <v>6</v>
      </c>
      <c r="C4355" s="23">
        <v>11.7</v>
      </c>
      <c r="D4355" s="24">
        <v>0</v>
      </c>
      <c r="E4355" s="24">
        <v>55.566000000000003</v>
      </c>
      <c r="F4355" s="48"/>
      <c r="G4355" s="48"/>
      <c r="H4355" s="1">
        <f t="shared" si="751"/>
        <v>23.135946084780812</v>
      </c>
      <c r="I4355" s="1">
        <f t="shared" si="745"/>
        <v>-3.5240985314102371</v>
      </c>
      <c r="J4355" s="4">
        <f>B4355+('PV model'!$B$3/15)+(I4355/60)</f>
        <v>5.6645983578098296</v>
      </c>
      <c r="K4355" s="2">
        <f t="shared" si="746"/>
        <v>95.031024632852564</v>
      </c>
      <c r="L4355" s="2">
        <f>DEGREES(ASIN((((COS(RADIANS('PV model'!$B$2))*COS(RADIANS(H4355))*COS(RADIANS(K4355)))+(SIN(RADIANS('PV model'!$B$2))*SIN(RADIANS(H4355)))))))</f>
        <v>16.148898485587928</v>
      </c>
      <c r="M4355" s="3">
        <f t="shared" si="742"/>
        <v>16.148898485587928</v>
      </c>
      <c r="N4355" s="2">
        <f t="shared" si="747"/>
        <v>72.489502707465945</v>
      </c>
      <c r="O4355" s="2">
        <f>IF('PV model'!$B$2&gt;0, 180-N4355,IF('PV model'!$B$2&lt;0,0-N4355,N4355))</f>
        <v>107.51049729253405</v>
      </c>
      <c r="P4355" s="2">
        <f>ABS(O4355-'PV model'!$B$5)</f>
        <v>97.489502707465945</v>
      </c>
      <c r="Q4355" s="3">
        <f t="shared" si="743"/>
        <v>73.851101514412065</v>
      </c>
      <c r="R4355" s="3">
        <f t="shared" si="748"/>
        <v>0</v>
      </c>
      <c r="S4355" s="3">
        <f t="shared" si="744"/>
        <v>55.566000000000003</v>
      </c>
      <c r="T4355" s="3">
        <f>(0.5*(1-COS(RADIANS(90-$X$3)))*(D4355+E4355)*'PV model'!$B$4)</f>
        <v>0</v>
      </c>
      <c r="U4355" s="3">
        <f t="shared" si="749"/>
        <v>55.566000000000003</v>
      </c>
      <c r="V4355" s="3">
        <f>('PV model'!$B$13*(U4355/1000)*(1-'PV model'!$B$14*((20+C4355)-25))*'PV model'!$B$10)/'PV model'!$B$12</f>
        <v>5.4055200467519997</v>
      </c>
    </row>
    <row r="4356" spans="1:22" x14ac:dyDescent="0.2">
      <c r="A4356" s="10">
        <f t="shared" si="752"/>
        <v>182</v>
      </c>
      <c r="B4356" s="10">
        <f t="shared" si="750"/>
        <v>7</v>
      </c>
      <c r="C4356" s="23">
        <v>12</v>
      </c>
      <c r="D4356" s="24">
        <v>19.08165</v>
      </c>
      <c r="E4356" s="24">
        <v>115.542</v>
      </c>
      <c r="F4356" s="48"/>
      <c r="G4356" s="48"/>
      <c r="H4356" s="1">
        <f t="shared" si="751"/>
        <v>23.135946084780812</v>
      </c>
      <c r="I4356" s="1">
        <f t="shared" si="745"/>
        <v>-3.5240985314102371</v>
      </c>
      <c r="J4356" s="4">
        <f>B4356+('PV model'!$B$3/15)+(I4356/60)</f>
        <v>6.6645983578098296</v>
      </c>
      <c r="K4356" s="2">
        <f t="shared" si="746"/>
        <v>80.031024632852564</v>
      </c>
      <c r="L4356" s="2">
        <f>DEGREES(ASIN((((COS(RADIANS('PV model'!$B$2))*COS(RADIANS(H4356))*COS(RADIANS(K4356)))+(SIN(RADIANS('PV model'!$B$2))*SIN(RADIANS(H4356)))))))</f>
        <v>24.454988148182615</v>
      </c>
      <c r="M4356" s="3">
        <f t="shared" si="742"/>
        <v>24.454988148182615</v>
      </c>
      <c r="N4356" s="2">
        <f t="shared" si="747"/>
        <v>84.240212906096872</v>
      </c>
      <c r="O4356" s="2">
        <f>IF('PV model'!$B$2&gt;0, 180-N4356,IF('PV model'!$B$2&lt;0,0-N4356,N4356))</f>
        <v>95.759787093903128</v>
      </c>
      <c r="P4356" s="2">
        <f>ABS(O4356-'PV model'!$B$5)</f>
        <v>109.24021290609687</v>
      </c>
      <c r="Q4356" s="3">
        <f t="shared" si="743"/>
        <v>65.545011851817392</v>
      </c>
      <c r="R4356" s="3">
        <f t="shared" si="748"/>
        <v>19.08165</v>
      </c>
      <c r="S4356" s="3">
        <f t="shared" si="744"/>
        <v>125.0389314724585</v>
      </c>
      <c r="T4356" s="3">
        <f>(0.5*(1-COS(RADIANS(90-$X$3)))*(D4356+E4356)*'PV model'!$B$4)</f>
        <v>0</v>
      </c>
      <c r="U4356" s="3">
        <f t="shared" si="749"/>
        <v>144.1205814724585</v>
      </c>
      <c r="V4356" s="3">
        <f>('PV model'!$B$13*(U4356/1000)*(1-'PV model'!$B$14*((20+C4356)-25))*'PV model'!$B$10)/'PV model'!$B$12</f>
        <v>14.002917110915314</v>
      </c>
    </row>
    <row r="4357" spans="1:22" x14ac:dyDescent="0.2">
      <c r="A4357" s="10">
        <f t="shared" si="752"/>
        <v>182</v>
      </c>
      <c r="B4357" s="10">
        <f t="shared" si="750"/>
        <v>8</v>
      </c>
      <c r="C4357" s="23">
        <v>11.9</v>
      </c>
      <c r="D4357" s="24">
        <v>26.938800000000001</v>
      </c>
      <c r="E4357" s="24">
        <v>184.33799999999999</v>
      </c>
      <c r="F4357" s="48"/>
      <c r="G4357" s="48"/>
      <c r="H4357" s="1">
        <f t="shared" si="751"/>
        <v>23.135946084780812</v>
      </c>
      <c r="I4357" s="1">
        <f t="shared" si="745"/>
        <v>-3.5240985314102371</v>
      </c>
      <c r="J4357" s="4">
        <f>B4357+('PV model'!$B$3/15)+(I4357/60)</f>
        <v>7.6645983578098296</v>
      </c>
      <c r="K4357" s="2">
        <f t="shared" si="746"/>
        <v>65.031024632852564</v>
      </c>
      <c r="L4357" s="2">
        <f>DEGREES(ASIN((((COS(RADIANS('PV model'!$B$2))*COS(RADIANS(H4357))*COS(RADIANS(K4357)))+(SIN(RADIANS('PV model'!$B$2))*SIN(RADIANS(H4357)))))))</f>
        <v>32.93431496791964</v>
      </c>
      <c r="M4357" s="3">
        <f t="shared" si="742"/>
        <v>32.93431496791964</v>
      </c>
      <c r="N4357" s="2">
        <f t="shared" si="747"/>
        <v>83.338663123700158</v>
      </c>
      <c r="O4357" s="2">
        <f>IF('PV model'!$B$2&gt;0, 180-N4357,IF('PV model'!$B$2&lt;0,0-N4357,N4357))</f>
        <v>96.661336876299842</v>
      </c>
      <c r="P4357" s="2">
        <f>ABS(O4357-'PV model'!$B$5)</f>
        <v>108.33866312370016</v>
      </c>
      <c r="Q4357" s="3">
        <f t="shared" si="743"/>
        <v>57.06568503208036</v>
      </c>
      <c r="R4357" s="3">
        <f t="shared" si="748"/>
        <v>26.938800000000004</v>
      </c>
      <c r="S4357" s="3">
        <f t="shared" si="744"/>
        <v>200.13382023401599</v>
      </c>
      <c r="T4357" s="3">
        <f>(0.5*(1-COS(RADIANS(90-$X$3)))*(D4357+E4357)*'PV model'!$B$4)</f>
        <v>0</v>
      </c>
      <c r="U4357" s="3">
        <f t="shared" si="749"/>
        <v>227.072620234016</v>
      </c>
      <c r="V4357" s="3">
        <f>('PV model'!$B$13*(U4357/1000)*(1-'PV model'!$B$14*((20+C4357)-25))*'PV model'!$B$10)/'PV model'!$B$12</f>
        <v>22.071709374919095</v>
      </c>
    </row>
    <row r="4358" spans="1:22" x14ac:dyDescent="0.2">
      <c r="A4358" s="10">
        <f t="shared" si="752"/>
        <v>182</v>
      </c>
      <c r="B4358" s="10">
        <f t="shared" si="750"/>
        <v>9</v>
      </c>
      <c r="C4358" s="23">
        <v>12.6</v>
      </c>
      <c r="D4358" s="24">
        <v>96.530699999999996</v>
      </c>
      <c r="E4358" s="24">
        <v>222.26400000000001</v>
      </c>
      <c r="F4358" s="48"/>
      <c r="G4358" s="48"/>
      <c r="H4358" s="1">
        <f t="shared" si="751"/>
        <v>23.135946084780812</v>
      </c>
      <c r="I4358" s="1">
        <f t="shared" si="745"/>
        <v>-3.5240985314102371</v>
      </c>
      <c r="J4358" s="4">
        <f>B4358+('PV model'!$B$3/15)+(I4358/60)</f>
        <v>8.6645983578098296</v>
      </c>
      <c r="K4358" s="2">
        <f t="shared" si="746"/>
        <v>50.031024632852557</v>
      </c>
      <c r="L4358" s="2">
        <f>DEGREES(ASIN((((COS(RADIANS('PV model'!$B$2))*COS(RADIANS(H4358))*COS(RADIANS(K4358)))+(SIN(RADIANS('PV model'!$B$2))*SIN(RADIANS(H4358)))))))</f>
        <v>41.177401358324005</v>
      </c>
      <c r="M4358" s="3">
        <f t="shared" ref="M4358:M4421" si="753">IF(L4358&gt;0, L4358, 0)</f>
        <v>41.177401358324005</v>
      </c>
      <c r="N4358" s="2">
        <f t="shared" si="747"/>
        <v>69.444860200302742</v>
      </c>
      <c r="O4358" s="2">
        <f>IF('PV model'!$B$2&gt;0, 180-N4358,IF('PV model'!$B$2&lt;0,0-N4358,N4358))</f>
        <v>110.55513979969726</v>
      </c>
      <c r="P4358" s="2">
        <f>ABS(O4358-'PV model'!$B$5)</f>
        <v>94.444860200302742</v>
      </c>
      <c r="Q4358" s="3">
        <f t="shared" ref="Q4358:Q4421" si="754">DEGREES(ACOS((SIN(RADIANS(L4358))*COS(RADIANS(90-$X$3))+COS(RADIANS(L4358))*COS(RADIANS(P4358))*SIN(RADIANS(90-$X$3)))))</f>
        <v>48.822598641675995</v>
      </c>
      <c r="R4358" s="3">
        <f t="shared" si="748"/>
        <v>96.530699999999996</v>
      </c>
      <c r="S4358" s="3">
        <f t="shared" ref="S4358:S4421" si="755">IF($Z$3=TRUE, IF(E4358=0,0,E4358*(0.5*(1+COS(RADIANS(90-$X$3))*(1+(1-(E4358^2/(D4358+E4358)^2))*(SIN(RADIANS(0.5*$X$3))^3)))*(1+(1-(E4358^2/(D4358+E4358)^2))*(COS(RADIANS(Q4358))^2)*(SIN(RADIANS(90-L4358))^3)))), IF(E4358=0,0,E4358*(0.5*(1+COS(RADIANS(90-$X$3))))))</f>
        <v>265.48710380812798</v>
      </c>
      <c r="T4358" s="3">
        <f>(0.5*(1-COS(RADIANS(90-$X$3)))*(D4358+E4358)*'PV model'!$B$4)</f>
        <v>0</v>
      </c>
      <c r="U4358" s="3">
        <f t="shared" si="749"/>
        <v>362.01780380812795</v>
      </c>
      <c r="V4358" s="3">
        <f>('PV model'!$B$13*(U4358/1000)*(1-'PV model'!$B$14*((20+C4358)-25))*'PV model'!$B$10)/'PV model'!$B$12</f>
        <v>35.087205758733191</v>
      </c>
    </row>
    <row r="4359" spans="1:22" x14ac:dyDescent="0.2">
      <c r="A4359" s="10">
        <f t="shared" si="752"/>
        <v>182</v>
      </c>
      <c r="B4359" s="10">
        <f t="shared" si="750"/>
        <v>10</v>
      </c>
      <c r="C4359" s="23">
        <v>12.8</v>
      </c>
      <c r="D4359" s="24">
        <v>105.5103</v>
      </c>
      <c r="E4359" s="24">
        <v>272.53799999999995</v>
      </c>
      <c r="F4359" s="48"/>
      <c r="G4359" s="48"/>
      <c r="H4359" s="1">
        <f t="shared" si="751"/>
        <v>23.135946084780812</v>
      </c>
      <c r="I4359" s="1">
        <f t="shared" ref="I4359:I4422" si="756">9.87*SIN(RADIANS(1.978*A4359-160.22))-7.53*COS(RADIANS(0.989*A4359-80.11))-1.5*SIN((RADIANS(0.989*A4359-80.11)))</f>
        <v>-3.5240985314102371</v>
      </c>
      <c r="J4359" s="4">
        <f>B4359+('PV model'!$B$3/15)+(I4359/60)</f>
        <v>9.6645983578098296</v>
      </c>
      <c r="K4359" s="2">
        <f t="shared" ref="K4359:K4422" si="757">15*(12-J4359)</f>
        <v>35.031024632852557</v>
      </c>
      <c r="L4359" s="2">
        <f>DEGREES(ASIN((((COS(RADIANS('PV model'!$B$2))*COS(RADIANS(H4359))*COS(RADIANS(K4359)))+(SIN(RADIANS('PV model'!$B$2))*SIN(RADIANS(H4359)))))))</f>
        <v>48.616967298531733</v>
      </c>
      <c r="M4359" s="3">
        <f t="shared" si="753"/>
        <v>48.616967298531733</v>
      </c>
      <c r="N4359" s="2">
        <f t="shared" ref="N4359:N4422" si="758">DEGREES(ASIN((COS(RADIANS(H4359))*SIN(RADIANS(K4359)))/COS(RADIANS(L4359))))</f>
        <v>52.983405071465143</v>
      </c>
      <c r="O4359" s="2">
        <f>IF('PV model'!$B$2&gt;0, 180-N4359,IF('PV model'!$B$2&lt;0,0-N4359,N4359))</f>
        <v>127.01659492853486</v>
      </c>
      <c r="P4359" s="2">
        <f>ABS(O4359-'PV model'!$B$5)</f>
        <v>77.983405071465143</v>
      </c>
      <c r="Q4359" s="3">
        <f t="shared" si="754"/>
        <v>41.38303270146826</v>
      </c>
      <c r="R4359" s="3">
        <f t="shared" ref="R4359:R4422" si="759">IF(D4359=0,0,D4359*COS(RADIANS(Q4359))/SIN(RADIANS(L4359)))</f>
        <v>105.5103</v>
      </c>
      <c r="S4359" s="3">
        <f t="shared" si="755"/>
        <v>318.77612131891192</v>
      </c>
      <c r="T4359" s="3">
        <f>(0.5*(1-COS(RADIANS(90-$X$3)))*(D4359+E4359)*'PV model'!$B$4)</f>
        <v>0</v>
      </c>
      <c r="U4359" s="3">
        <f t="shared" ref="U4359:U4422" si="760">R4359+S4359+T4359</f>
        <v>424.28642131891195</v>
      </c>
      <c r="V4359" s="3">
        <f>('PV model'!$B$13*(U4359/1000)*(1-'PV model'!$B$14*((20+C4359)-25))*'PV model'!$B$10)/'PV model'!$B$12</f>
        <v>41.088426549977228</v>
      </c>
    </row>
    <row r="4360" spans="1:22" x14ac:dyDescent="0.2">
      <c r="A4360" s="10">
        <f t="shared" si="752"/>
        <v>182</v>
      </c>
      <c r="B4360" s="10">
        <f t="shared" ref="B4360:B4423" si="761">IF(B4359&lt;24,B4359+1,1)</f>
        <v>11</v>
      </c>
      <c r="C4360" s="23">
        <v>13</v>
      </c>
      <c r="D4360" s="24">
        <v>74.081699999999998</v>
      </c>
      <c r="E4360" s="24">
        <v>334.27799999999996</v>
      </c>
      <c r="F4360" s="48"/>
      <c r="G4360" s="48"/>
      <c r="H4360" s="1">
        <f t="shared" ref="H4360:H4423" si="762">(23.465*SIN(RADIANS(280.1+0.9863*A4360)))</f>
        <v>23.135946084780812</v>
      </c>
      <c r="I4360" s="1">
        <f t="shared" si="756"/>
        <v>-3.5240985314102371</v>
      </c>
      <c r="J4360" s="4">
        <f>B4360+('PV model'!$B$3/15)+(I4360/60)</f>
        <v>10.66459835780983</v>
      </c>
      <c r="K4360" s="2">
        <f t="shared" si="757"/>
        <v>20.031024632852557</v>
      </c>
      <c r="L4360" s="2">
        <f>DEGREES(ASIN((((COS(RADIANS('PV model'!$B$2))*COS(RADIANS(H4360))*COS(RADIANS(K4360)))+(SIN(RADIANS('PV model'!$B$2))*SIN(RADIANS(H4360)))))))</f>
        <v>54.405447741666201</v>
      </c>
      <c r="M4360" s="3">
        <f t="shared" si="753"/>
        <v>54.405447741666201</v>
      </c>
      <c r="N4360" s="2">
        <f t="shared" si="758"/>
        <v>32.76278786284184</v>
      </c>
      <c r="O4360" s="2">
        <f>IF('PV model'!$B$2&gt;0, 180-N4360,IF('PV model'!$B$2&lt;0,0-N4360,N4360))</f>
        <v>147.23721213715817</v>
      </c>
      <c r="P4360" s="2">
        <f>ABS(O4360-'PV model'!$B$5)</f>
        <v>57.762787862841833</v>
      </c>
      <c r="Q4360" s="3">
        <f t="shared" si="754"/>
        <v>35.594552258333792</v>
      </c>
      <c r="R4360" s="3">
        <f t="shared" si="759"/>
        <v>74.081700000000012</v>
      </c>
      <c r="S4360" s="3">
        <f t="shared" si="755"/>
        <v>368.99113997454208</v>
      </c>
      <c r="T4360" s="3">
        <f>(0.5*(1-COS(RADIANS(90-$X$3)))*(D4360+E4360)*'PV model'!$B$4)</f>
        <v>0</v>
      </c>
      <c r="U4360" s="3">
        <f t="shared" si="760"/>
        <v>443.07283997454209</v>
      </c>
      <c r="V4360" s="3">
        <f>('PV model'!$B$13*(U4360/1000)*(1-'PV model'!$B$14*((20+C4360)-25))*'PV model'!$B$10)/'PV model'!$B$12</f>
        <v>42.87229512917186</v>
      </c>
    </row>
    <row r="4361" spans="1:22" x14ac:dyDescent="0.2">
      <c r="A4361" s="10">
        <f t="shared" si="752"/>
        <v>182</v>
      </c>
      <c r="B4361" s="10">
        <f t="shared" si="761"/>
        <v>12</v>
      </c>
      <c r="C4361" s="23">
        <v>13.4</v>
      </c>
      <c r="D4361" s="24">
        <v>75.204150000000013</v>
      </c>
      <c r="E4361" s="24">
        <v>360.738</v>
      </c>
      <c r="F4361" s="48"/>
      <c r="G4361" s="48"/>
      <c r="H4361" s="1">
        <f t="shared" si="762"/>
        <v>23.135946084780812</v>
      </c>
      <c r="I4361" s="1">
        <f t="shared" si="756"/>
        <v>-3.5240985314102371</v>
      </c>
      <c r="J4361" s="4">
        <f>B4361+('PV model'!$B$3/15)+(I4361/60)</f>
        <v>11.66459835780983</v>
      </c>
      <c r="K4361" s="2">
        <f t="shared" si="757"/>
        <v>5.0310246328525565</v>
      </c>
      <c r="L4361" s="2">
        <f>DEGREES(ASIN((((COS(RADIANS('PV model'!$B$2))*COS(RADIANS(H4361))*COS(RADIANS(K4361)))+(SIN(RADIANS('PV model'!$B$2))*SIN(RADIANS(H4361)))))))</f>
        <v>57.42179322692779</v>
      </c>
      <c r="M4361" s="3">
        <f t="shared" si="753"/>
        <v>57.42179322692779</v>
      </c>
      <c r="N4361" s="2">
        <f t="shared" si="758"/>
        <v>8.6134452919378575</v>
      </c>
      <c r="O4361" s="2">
        <f>IF('PV model'!$B$2&gt;0, 180-N4361,IF('PV model'!$B$2&lt;0,0-N4361,N4361))</f>
        <v>171.38655470806214</v>
      </c>
      <c r="P4361" s="2">
        <f>ABS(O4361-'PV model'!$B$5)</f>
        <v>33.613445291937865</v>
      </c>
      <c r="Q4361" s="3">
        <f t="shared" si="754"/>
        <v>32.57820677307221</v>
      </c>
      <c r="R4361" s="3">
        <f t="shared" si="759"/>
        <v>75.204150000000013</v>
      </c>
      <c r="S4361" s="3">
        <f t="shared" si="755"/>
        <v>394.15131383798962</v>
      </c>
      <c r="T4361" s="3">
        <f>(0.5*(1-COS(RADIANS(90-$X$3)))*(D4361+E4361)*'PV model'!$B$4)</f>
        <v>0</v>
      </c>
      <c r="U4361" s="3">
        <f t="shared" si="760"/>
        <v>469.35546383798965</v>
      </c>
      <c r="V4361" s="3">
        <f>('PV model'!$B$13*(U4361/1000)*(1-'PV model'!$B$14*((20+C4361)-25))*'PV model'!$B$10)/'PV model'!$B$12</f>
        <v>45.340368620493194</v>
      </c>
    </row>
    <row r="4362" spans="1:22" x14ac:dyDescent="0.2">
      <c r="A4362" s="10">
        <f t="shared" si="752"/>
        <v>182</v>
      </c>
      <c r="B4362" s="10">
        <f t="shared" si="761"/>
        <v>13</v>
      </c>
      <c r="C4362" s="23">
        <v>14.1</v>
      </c>
      <c r="D4362" s="24">
        <v>75.204150000000013</v>
      </c>
      <c r="E4362" s="24">
        <v>368.67599999999999</v>
      </c>
      <c r="F4362" s="48"/>
      <c r="G4362" s="48"/>
      <c r="H4362" s="1">
        <f t="shared" si="762"/>
        <v>23.135946084780812</v>
      </c>
      <c r="I4362" s="1">
        <f t="shared" si="756"/>
        <v>-3.5240985314102371</v>
      </c>
      <c r="J4362" s="4">
        <f>B4362+('PV model'!$B$3/15)+(I4362/60)</f>
        <v>12.66459835780983</v>
      </c>
      <c r="K4362" s="2">
        <f t="shared" si="757"/>
        <v>-9.9689753671474435</v>
      </c>
      <c r="L4362" s="2">
        <f>DEGREES(ASIN((((COS(RADIANS('PV model'!$B$2))*COS(RADIANS(H4362))*COS(RADIANS(K4362)))+(SIN(RADIANS('PV model'!$B$2))*SIN(RADIANS(H4362)))))))</f>
        <v>56.80372336863914</v>
      </c>
      <c r="M4362" s="3">
        <f t="shared" si="753"/>
        <v>56.80372336863914</v>
      </c>
      <c r="N4362" s="2">
        <f t="shared" si="758"/>
        <v>-16.90329633560718</v>
      </c>
      <c r="O4362" s="2">
        <f>IF('PV model'!$B$2&gt;0, 180-N4362,IF('PV model'!$B$2&lt;0,0-N4362,N4362))</f>
        <v>196.90329633560719</v>
      </c>
      <c r="P4362" s="2">
        <f>ABS(O4362-'PV model'!$B$5)</f>
        <v>8.0967036643928054</v>
      </c>
      <c r="Q4362" s="3">
        <f t="shared" si="754"/>
        <v>33.19627663136086</v>
      </c>
      <c r="R4362" s="3">
        <f t="shared" si="759"/>
        <v>75.204150000000013</v>
      </c>
      <c r="S4362" s="3">
        <f t="shared" si="755"/>
        <v>402.75050369460598</v>
      </c>
      <c r="T4362" s="3">
        <f>(0.5*(1-COS(RADIANS(90-$X$3)))*(D4362+E4362)*'PV model'!$B$4)</f>
        <v>0</v>
      </c>
      <c r="U4362" s="3">
        <f t="shared" si="760"/>
        <v>477.95465369460601</v>
      </c>
      <c r="V4362" s="3">
        <f>('PV model'!$B$13*(U4362/1000)*(1-'PV model'!$B$14*((20+C4362)-25))*'PV model'!$B$10)/'PV model'!$B$12</f>
        <v>46.037288145840229</v>
      </c>
    </row>
    <row r="4363" spans="1:22" x14ac:dyDescent="0.2">
      <c r="A4363" s="10">
        <f t="shared" si="752"/>
        <v>182</v>
      </c>
      <c r="B4363" s="10">
        <f t="shared" si="761"/>
        <v>14</v>
      </c>
      <c r="C4363" s="23">
        <v>15</v>
      </c>
      <c r="D4363" s="24">
        <v>75.204150000000013</v>
      </c>
      <c r="E4363" s="24">
        <v>358.09199999999998</v>
      </c>
      <c r="F4363" s="48"/>
      <c r="G4363" s="48"/>
      <c r="H4363" s="1">
        <f t="shared" si="762"/>
        <v>23.135946084780812</v>
      </c>
      <c r="I4363" s="1">
        <f t="shared" si="756"/>
        <v>-3.5240985314102371</v>
      </c>
      <c r="J4363" s="4">
        <f>B4363+('PV model'!$B$3/15)+(I4363/60)</f>
        <v>13.66459835780983</v>
      </c>
      <c r="K4363" s="2">
        <f t="shared" si="757"/>
        <v>-24.968975367147443</v>
      </c>
      <c r="L4363" s="2">
        <f>DEGREES(ASIN((((COS(RADIANS('PV model'!$B$2))*COS(RADIANS(H4363))*COS(RADIANS(K4363)))+(SIN(RADIANS('PV model'!$B$2))*SIN(RADIANS(H4363)))))))</f>
        <v>52.748217117384748</v>
      </c>
      <c r="M4363" s="3">
        <f t="shared" si="753"/>
        <v>52.748217117384748</v>
      </c>
      <c r="N4363" s="2">
        <f t="shared" si="758"/>
        <v>-39.887222519729292</v>
      </c>
      <c r="O4363" s="2">
        <f>IF('PV model'!$B$2&gt;0, 180-N4363,IF('PV model'!$B$2&lt;0,0-N4363,N4363))</f>
        <v>219.88722251972928</v>
      </c>
      <c r="P4363" s="2">
        <f>ABS(O4363-'PV model'!$B$5)</f>
        <v>14.887222519729278</v>
      </c>
      <c r="Q4363" s="3">
        <f t="shared" si="754"/>
        <v>37.251782882615252</v>
      </c>
      <c r="R4363" s="3">
        <f t="shared" si="759"/>
        <v>75.204150000000013</v>
      </c>
      <c r="S4363" s="3">
        <f t="shared" si="755"/>
        <v>395.00492585494698</v>
      </c>
      <c r="T4363" s="3">
        <f>(0.5*(1-COS(RADIANS(90-$X$3)))*(D4363+E4363)*'PV model'!$B$4)</f>
        <v>0</v>
      </c>
      <c r="U4363" s="3">
        <f t="shared" si="760"/>
        <v>470.209075854947</v>
      </c>
      <c r="V4363" s="3">
        <f>('PV model'!$B$13*(U4363/1000)*(1-'PV model'!$B$14*((20+C4363)-25))*'PV model'!$B$10)/'PV model'!$B$12</f>
        <v>45.122015253562076</v>
      </c>
    </row>
    <row r="4364" spans="1:22" x14ac:dyDescent="0.2">
      <c r="A4364" s="10">
        <f t="shared" si="752"/>
        <v>182</v>
      </c>
      <c r="B4364" s="10">
        <f t="shared" si="761"/>
        <v>15</v>
      </c>
      <c r="C4364" s="23">
        <v>14.2</v>
      </c>
      <c r="D4364" s="24">
        <v>110.0001</v>
      </c>
      <c r="E4364" s="24">
        <v>307.81799999999998</v>
      </c>
      <c r="F4364" s="48"/>
      <c r="G4364" s="48"/>
      <c r="H4364" s="1">
        <f t="shared" si="762"/>
        <v>23.135946084780812</v>
      </c>
      <c r="I4364" s="1">
        <f t="shared" si="756"/>
        <v>-3.5240985314102371</v>
      </c>
      <c r="J4364" s="4">
        <f>B4364+('PV model'!$B$3/15)+(I4364/60)</f>
        <v>14.66459835780983</v>
      </c>
      <c r="K4364" s="2">
        <f t="shared" si="757"/>
        <v>-39.968975367147443</v>
      </c>
      <c r="L4364" s="2">
        <f>DEGREES(ASIN((((COS(RADIANS('PV model'!$B$2))*COS(RADIANS(H4364))*COS(RADIANS(K4364)))+(SIN(RADIANS('PV model'!$B$2))*SIN(RADIANS(H4364)))))))</f>
        <v>46.301785332002204</v>
      </c>
      <c r="M4364" s="3">
        <f t="shared" si="753"/>
        <v>46.301785332002204</v>
      </c>
      <c r="N4364" s="2">
        <f t="shared" si="758"/>
        <v>-58.763701017001424</v>
      </c>
      <c r="O4364" s="2">
        <f>IF('PV model'!$B$2&gt;0, 180-N4364,IF('PV model'!$B$2&lt;0,0-N4364,N4364))</f>
        <v>238.76370101700144</v>
      </c>
      <c r="P4364" s="2">
        <f>ABS(O4364-'PV model'!$B$5)</f>
        <v>33.763701017001438</v>
      </c>
      <c r="Q4364" s="3">
        <f t="shared" si="754"/>
        <v>43.698214667997796</v>
      </c>
      <c r="R4364" s="3">
        <f t="shared" si="759"/>
        <v>110.0001</v>
      </c>
      <c r="S4364" s="3">
        <f t="shared" si="755"/>
        <v>358.91764546507278</v>
      </c>
      <c r="T4364" s="3">
        <f>(0.5*(1-COS(RADIANS(90-$X$3)))*(D4364+E4364)*'PV model'!$B$4)</f>
        <v>0</v>
      </c>
      <c r="U4364" s="3">
        <f t="shared" si="760"/>
        <v>468.91774546507281</v>
      </c>
      <c r="V4364" s="3">
        <f>('PV model'!$B$13*(U4364/1000)*(1-'PV model'!$B$14*((20+C4364)-25))*'PV model'!$B$10)/'PV model'!$B$12</f>
        <v>45.148090780298531</v>
      </c>
    </row>
    <row r="4365" spans="1:22" x14ac:dyDescent="0.2">
      <c r="A4365" s="10">
        <f t="shared" si="752"/>
        <v>182</v>
      </c>
      <c r="B4365" s="10">
        <f t="shared" si="761"/>
        <v>16</v>
      </c>
      <c r="C4365" s="23">
        <v>13.7</v>
      </c>
      <c r="D4365" s="24">
        <v>105.5103</v>
      </c>
      <c r="E4365" s="24">
        <v>266.36400000000003</v>
      </c>
      <c r="F4365" s="48"/>
      <c r="G4365" s="48"/>
      <c r="H4365" s="1">
        <f t="shared" si="762"/>
        <v>23.135946084780812</v>
      </c>
      <c r="I4365" s="1">
        <f t="shared" si="756"/>
        <v>-3.5240985314102371</v>
      </c>
      <c r="J4365" s="4">
        <f>B4365+('PV model'!$B$3/15)+(I4365/60)</f>
        <v>15.66459835780983</v>
      </c>
      <c r="K4365" s="2">
        <f t="shared" si="757"/>
        <v>-54.968975367147443</v>
      </c>
      <c r="L4365" s="2">
        <f>DEGREES(ASIN((((COS(RADIANS('PV model'!$B$2))*COS(RADIANS(H4365))*COS(RADIANS(K4365)))+(SIN(RADIANS('PV model'!$B$2))*SIN(RADIANS(H4365)))))))</f>
        <v>38.520226110797807</v>
      </c>
      <c r="M4365" s="3">
        <f t="shared" si="753"/>
        <v>38.520226110797807</v>
      </c>
      <c r="N4365" s="2">
        <f t="shared" si="758"/>
        <v>-74.242556136238321</v>
      </c>
      <c r="O4365" s="2">
        <f>IF('PV model'!$B$2&gt;0, 180-N4365,IF('PV model'!$B$2&lt;0,0-N4365,N4365))</f>
        <v>254.24255613623831</v>
      </c>
      <c r="P4365" s="2">
        <f>ABS(O4365-'PV model'!$B$5)</f>
        <v>49.242556136238306</v>
      </c>
      <c r="Q4365" s="3">
        <f t="shared" si="754"/>
        <v>51.479773889202193</v>
      </c>
      <c r="R4365" s="3">
        <f t="shared" si="759"/>
        <v>105.5103</v>
      </c>
      <c r="S4365" s="3">
        <f t="shared" si="755"/>
        <v>315.46131103370249</v>
      </c>
      <c r="T4365" s="3">
        <f>(0.5*(1-COS(RADIANS(90-$X$3)))*(D4365+E4365)*'PV model'!$B$4)</f>
        <v>0</v>
      </c>
      <c r="U4365" s="3">
        <f t="shared" si="760"/>
        <v>420.97161103370252</v>
      </c>
      <c r="V4365" s="3">
        <f>('PV model'!$B$13*(U4365/1000)*(1-'PV model'!$B$14*((20+C4365)-25))*'PV model'!$B$10)/'PV model'!$B$12</f>
        <v>40.615927025014173</v>
      </c>
    </row>
    <row r="4366" spans="1:22" x14ac:dyDescent="0.2">
      <c r="A4366" s="10">
        <f t="shared" si="752"/>
        <v>182</v>
      </c>
      <c r="B4366" s="10">
        <f t="shared" si="761"/>
        <v>17</v>
      </c>
      <c r="C4366" s="23">
        <v>13.9</v>
      </c>
      <c r="D4366" s="24">
        <v>52.75515</v>
      </c>
      <c r="E4366" s="24">
        <v>233.73</v>
      </c>
      <c r="F4366" s="48"/>
      <c r="G4366" s="48"/>
      <c r="H4366" s="1">
        <f t="shared" si="762"/>
        <v>23.135946084780812</v>
      </c>
      <c r="I4366" s="1">
        <f t="shared" si="756"/>
        <v>-3.5240985314102371</v>
      </c>
      <c r="J4366" s="4">
        <f>B4366+('PV model'!$B$3/15)+(I4366/60)</f>
        <v>16.66459835780983</v>
      </c>
      <c r="K4366" s="2">
        <f t="shared" si="757"/>
        <v>-69.968975367147436</v>
      </c>
      <c r="L4366" s="2">
        <f>DEGREES(ASIN((((COS(RADIANS('PV model'!$B$2))*COS(RADIANS(H4366))*COS(RADIANS(K4366)))+(SIN(RADIANS('PV model'!$B$2))*SIN(RADIANS(H4366)))))))</f>
        <v>30.146854886986706</v>
      </c>
      <c r="M4366" s="3">
        <f t="shared" si="753"/>
        <v>30.146854886986706</v>
      </c>
      <c r="N4366" s="2">
        <f t="shared" si="758"/>
        <v>-87.545383412499959</v>
      </c>
      <c r="O4366" s="2">
        <f>IF('PV model'!$B$2&gt;0, 180-N4366,IF('PV model'!$B$2&lt;0,0-N4366,N4366))</f>
        <v>267.54538341249997</v>
      </c>
      <c r="P4366" s="2">
        <f>ABS(O4366-'PV model'!$B$5)</f>
        <v>62.545383412499973</v>
      </c>
      <c r="Q4366" s="3">
        <f t="shared" si="754"/>
        <v>59.853145113013284</v>
      </c>
      <c r="R4366" s="3">
        <f t="shared" si="759"/>
        <v>52.755150000000015</v>
      </c>
      <c r="S4366" s="3">
        <f t="shared" si="755"/>
        <v>261.046293324668</v>
      </c>
      <c r="T4366" s="3">
        <f>(0.5*(1-COS(RADIANS(90-$X$3)))*(D4366+E4366)*'PV model'!$B$4)</f>
        <v>0</v>
      </c>
      <c r="U4366" s="3">
        <f t="shared" si="760"/>
        <v>313.80144332466801</v>
      </c>
      <c r="V4366" s="3">
        <f>('PV model'!$B$13*(U4366/1000)*(1-'PV model'!$B$14*((20+C4366)-25))*'PV model'!$B$10)/'PV model'!$B$12</f>
        <v>30.250905989753289</v>
      </c>
    </row>
    <row r="4367" spans="1:22" x14ac:dyDescent="0.2">
      <c r="A4367" s="10">
        <f t="shared" si="752"/>
        <v>182</v>
      </c>
      <c r="B4367" s="10">
        <f t="shared" si="761"/>
        <v>18</v>
      </c>
      <c r="C4367" s="23">
        <v>13</v>
      </c>
      <c r="D4367" s="24">
        <v>25.81635</v>
      </c>
      <c r="E4367" s="24">
        <v>173.75400000000002</v>
      </c>
      <c r="F4367" s="48"/>
      <c r="G4367" s="48"/>
      <c r="H4367" s="1">
        <f t="shared" si="762"/>
        <v>23.135946084780812</v>
      </c>
      <c r="I4367" s="1">
        <f t="shared" si="756"/>
        <v>-3.5240985314102371</v>
      </c>
      <c r="J4367" s="4">
        <f>B4367+('PV model'!$B$3/15)+(I4367/60)</f>
        <v>17.66459835780983</v>
      </c>
      <c r="K4367" s="2">
        <f t="shared" si="757"/>
        <v>-84.968975367147436</v>
      </c>
      <c r="L4367" s="2">
        <f>DEGREES(ASIN((((COS(RADIANS('PV model'!$B$2))*COS(RADIANS(H4367))*COS(RADIANS(K4367)))+(SIN(RADIANS('PV model'!$B$2))*SIN(RADIANS(H4367)))))))</f>
        <v>21.68398916882132</v>
      </c>
      <c r="M4367" s="3">
        <f t="shared" si="753"/>
        <v>21.68398916882132</v>
      </c>
      <c r="N4367" s="2">
        <f t="shared" si="758"/>
        <v>-80.329823236947888</v>
      </c>
      <c r="O4367" s="2">
        <f>IF('PV model'!$B$2&gt;0, 180-N4367,IF('PV model'!$B$2&lt;0,0-N4367,N4367))</f>
        <v>260.3298232369479</v>
      </c>
      <c r="P4367" s="2">
        <f>ABS(O4367-'PV model'!$B$5)</f>
        <v>55.329823236947902</v>
      </c>
      <c r="Q4367" s="3">
        <f t="shared" si="754"/>
        <v>68.316010831178673</v>
      </c>
      <c r="R4367" s="3">
        <f t="shared" si="759"/>
        <v>25.816350000000007</v>
      </c>
      <c r="S4367" s="3">
        <f t="shared" si="755"/>
        <v>185.98951215688416</v>
      </c>
      <c r="T4367" s="3">
        <f>(0.5*(1-COS(RADIANS(90-$X$3)))*(D4367+E4367)*'PV model'!$B$4)</f>
        <v>0</v>
      </c>
      <c r="U4367" s="3">
        <f t="shared" si="760"/>
        <v>211.80586215688416</v>
      </c>
      <c r="V4367" s="3">
        <f>('PV model'!$B$13*(U4367/1000)*(1-'PV model'!$B$14*((20+C4367)-25))*'PV model'!$B$10)/'PV model'!$B$12</f>
        <v>20.49460633380367</v>
      </c>
    </row>
    <row r="4368" spans="1:22" x14ac:dyDescent="0.2">
      <c r="A4368" s="10">
        <f t="shared" si="752"/>
        <v>182</v>
      </c>
      <c r="B4368" s="10">
        <f t="shared" si="761"/>
        <v>19</v>
      </c>
      <c r="C4368" s="23">
        <v>12.5</v>
      </c>
      <c r="D4368" s="24">
        <v>0</v>
      </c>
      <c r="E4368" s="24">
        <v>58.211999999999996</v>
      </c>
      <c r="F4368" s="48"/>
      <c r="G4368" s="48"/>
      <c r="H4368" s="1">
        <f t="shared" si="762"/>
        <v>23.135946084780812</v>
      </c>
      <c r="I4368" s="1">
        <f t="shared" si="756"/>
        <v>-3.5240985314102371</v>
      </c>
      <c r="J4368" s="4">
        <f>B4368+('PV model'!$B$3/15)+(I4368/60)</f>
        <v>18.66459835780983</v>
      </c>
      <c r="K4368" s="2">
        <f t="shared" si="757"/>
        <v>-99.968975367147436</v>
      </c>
      <c r="L4368" s="2">
        <f>DEGREES(ASIN((((COS(RADIANS('PV model'!$B$2))*COS(RADIANS(H4368))*COS(RADIANS(K4368)))+(SIN(RADIANS('PV model'!$B$2))*SIN(RADIANS(H4368)))))))</f>
        <v>13.511668098647005</v>
      </c>
      <c r="M4368" s="3">
        <f t="shared" si="753"/>
        <v>13.511668098647005</v>
      </c>
      <c r="N4368" s="2">
        <f t="shared" si="758"/>
        <v>-68.665454164747601</v>
      </c>
      <c r="O4368" s="2">
        <f>IF('PV model'!$B$2&gt;0, 180-N4368,IF('PV model'!$B$2&lt;0,0-N4368,N4368))</f>
        <v>248.66545416474759</v>
      </c>
      <c r="P4368" s="2">
        <f>ABS(O4368-'PV model'!$B$5)</f>
        <v>43.665454164747587</v>
      </c>
      <c r="Q4368" s="3">
        <f t="shared" si="754"/>
        <v>76.488331901352993</v>
      </c>
      <c r="R4368" s="3">
        <f t="shared" si="759"/>
        <v>0</v>
      </c>
      <c r="S4368" s="3">
        <f t="shared" si="755"/>
        <v>58.211999999999996</v>
      </c>
      <c r="T4368" s="3">
        <f>(0.5*(1-COS(RADIANS(90-$X$3)))*(D4368+E4368)*'PV model'!$B$4)</f>
        <v>0</v>
      </c>
      <c r="U4368" s="3">
        <f t="shared" si="760"/>
        <v>58.211999999999996</v>
      </c>
      <c r="V4368" s="3">
        <f>('PV model'!$B$13*(U4368/1000)*(1-'PV model'!$B$14*((20+C4368)-25))*'PV model'!$B$10)/'PV model'!$B$12</f>
        <v>5.6443053743999991</v>
      </c>
    </row>
    <row r="4369" spans="1:22" x14ac:dyDescent="0.2">
      <c r="A4369" s="10">
        <f t="shared" si="752"/>
        <v>182</v>
      </c>
      <c r="B4369" s="10">
        <f t="shared" si="761"/>
        <v>20</v>
      </c>
      <c r="C4369" s="23">
        <v>11.9</v>
      </c>
      <c r="D4369" s="24">
        <v>0</v>
      </c>
      <c r="E4369" s="24">
        <v>24.696000000000002</v>
      </c>
      <c r="F4369" s="48"/>
      <c r="G4369" s="48"/>
      <c r="H4369" s="1">
        <f t="shared" si="762"/>
        <v>23.135946084780812</v>
      </c>
      <c r="I4369" s="1">
        <f t="shared" si="756"/>
        <v>-3.5240985314102371</v>
      </c>
      <c r="J4369" s="4">
        <f>B4369+('PV model'!$B$3/15)+(I4369/60)</f>
        <v>19.66459835780983</v>
      </c>
      <c r="K4369" s="2">
        <f t="shared" si="757"/>
        <v>-114.96897536714744</v>
      </c>
      <c r="L4369" s="2">
        <f>DEGREES(ASIN((((COS(RADIANS('PV model'!$B$2))*COS(RADIANS(H4369))*COS(RADIANS(K4369)))+(SIN(RADIANS('PV model'!$B$2))*SIN(RADIANS(H4369)))))))</f>
        <v>5.9663532125400938</v>
      </c>
      <c r="M4369" s="3">
        <f t="shared" si="753"/>
        <v>5.9663532125400938</v>
      </c>
      <c r="N4369" s="2">
        <f t="shared" si="758"/>
        <v>-56.947243528584131</v>
      </c>
      <c r="O4369" s="2">
        <f>IF('PV model'!$B$2&gt;0, 180-N4369,IF('PV model'!$B$2&lt;0,0-N4369,N4369))</f>
        <v>236.94724352858412</v>
      </c>
      <c r="P4369" s="2">
        <f>ABS(O4369-'PV model'!$B$5)</f>
        <v>31.947243528584124</v>
      </c>
      <c r="Q4369" s="3">
        <f t="shared" si="754"/>
        <v>84.033646787459901</v>
      </c>
      <c r="R4369" s="3">
        <f t="shared" si="759"/>
        <v>0</v>
      </c>
      <c r="S4369" s="3">
        <f t="shared" si="755"/>
        <v>24.696000000000002</v>
      </c>
      <c r="T4369" s="3">
        <f>(0.5*(1-COS(RADIANS(90-$X$3)))*(D4369+E4369)*'PV model'!$B$4)</f>
        <v>0</v>
      </c>
      <c r="U4369" s="3">
        <f t="shared" si="760"/>
        <v>24.696000000000002</v>
      </c>
      <c r="V4369" s="3">
        <f>('PV model'!$B$13*(U4369/1000)*(1-'PV model'!$B$14*((20+C4369)-25))*'PV model'!$B$10)/'PV model'!$B$12</f>
        <v>2.4004784643840003</v>
      </c>
    </row>
    <row r="4370" spans="1:22" x14ac:dyDescent="0.2">
      <c r="A4370" s="10">
        <f t="shared" si="752"/>
        <v>182</v>
      </c>
      <c r="B4370" s="10">
        <f t="shared" si="761"/>
        <v>21</v>
      </c>
      <c r="C4370" s="23">
        <v>11.6</v>
      </c>
      <c r="D4370" s="24">
        <v>0</v>
      </c>
      <c r="E4370" s="24">
        <v>5.2920000000000007</v>
      </c>
      <c r="F4370" s="48"/>
      <c r="G4370" s="48"/>
      <c r="H4370" s="1">
        <f t="shared" si="762"/>
        <v>23.135946084780812</v>
      </c>
      <c r="I4370" s="1">
        <f t="shared" si="756"/>
        <v>-3.5240985314102371</v>
      </c>
      <c r="J4370" s="4">
        <f>B4370+('PV model'!$B$3/15)+(I4370/60)</f>
        <v>20.66459835780983</v>
      </c>
      <c r="K4370" s="2">
        <f t="shared" si="757"/>
        <v>-129.96897536714744</v>
      </c>
      <c r="L4370" s="2">
        <f>DEGREES(ASIN((((COS(RADIANS('PV model'!$B$2))*COS(RADIANS(H4370))*COS(RADIANS(K4370)))+(SIN(RADIANS('PV model'!$B$2))*SIN(RADIANS(H4370)))))))</f>
        <v>-0.61714576431120327</v>
      </c>
      <c r="M4370" s="3">
        <f t="shared" si="753"/>
        <v>0</v>
      </c>
      <c r="N4370" s="2">
        <f t="shared" si="758"/>
        <v>-44.81308961531596</v>
      </c>
      <c r="O4370" s="2">
        <f>IF('PV model'!$B$2&gt;0, 180-N4370,IF('PV model'!$B$2&lt;0,0-N4370,N4370))</f>
        <v>224.81308961531596</v>
      </c>
      <c r="P4370" s="2">
        <f>ABS(O4370-'PV model'!$B$5)</f>
        <v>19.81308961531596</v>
      </c>
      <c r="Q4370" s="3">
        <f t="shared" si="754"/>
        <v>90.617145764311203</v>
      </c>
      <c r="R4370" s="3">
        <f t="shared" si="759"/>
        <v>0</v>
      </c>
      <c r="S4370" s="3">
        <f t="shared" si="755"/>
        <v>5.2920000000000007</v>
      </c>
      <c r="T4370" s="3">
        <f>(0.5*(1-COS(RADIANS(90-$X$3)))*(D4370+E4370)*'PV model'!$B$4)</f>
        <v>0</v>
      </c>
      <c r="U4370" s="3">
        <f t="shared" si="760"/>
        <v>5.2920000000000007</v>
      </c>
      <c r="V4370" s="3">
        <f>('PV model'!$B$13*(U4370/1000)*(1-'PV model'!$B$14*((20+C4370)-25))*'PV model'!$B$10)/'PV model'!$B$12</f>
        <v>0.51502302835200009</v>
      </c>
    </row>
    <row r="4371" spans="1:22" x14ac:dyDescent="0.2">
      <c r="A4371" s="10">
        <f t="shared" si="752"/>
        <v>182</v>
      </c>
      <c r="B4371" s="10">
        <f t="shared" si="761"/>
        <v>22</v>
      </c>
      <c r="C4371" s="23">
        <v>11.5</v>
      </c>
      <c r="D4371" s="24">
        <v>0</v>
      </c>
      <c r="E4371" s="24">
        <v>0</v>
      </c>
      <c r="F4371" s="48"/>
      <c r="G4371" s="48"/>
      <c r="H4371" s="1">
        <f t="shared" si="762"/>
        <v>23.135946084780812</v>
      </c>
      <c r="I4371" s="1">
        <f t="shared" si="756"/>
        <v>-3.5240985314102371</v>
      </c>
      <c r="J4371" s="4">
        <f>B4371+('PV model'!$B$3/15)+(I4371/60)</f>
        <v>21.66459835780983</v>
      </c>
      <c r="K4371" s="2">
        <f t="shared" si="757"/>
        <v>-144.96897536714744</v>
      </c>
      <c r="L4371" s="2">
        <f>DEGREES(ASIN((((COS(RADIANS('PV model'!$B$2))*COS(RADIANS(H4371))*COS(RADIANS(K4371)))+(SIN(RADIANS('PV model'!$B$2))*SIN(RADIANS(H4371)))))))</f>
        <v>-5.8938202691736636</v>
      </c>
      <c r="M4371" s="3">
        <f t="shared" si="753"/>
        <v>0</v>
      </c>
      <c r="N4371" s="2">
        <f t="shared" si="758"/>
        <v>-32.050030623305638</v>
      </c>
      <c r="O4371" s="2">
        <f>IF('PV model'!$B$2&gt;0, 180-N4371,IF('PV model'!$B$2&lt;0,0-N4371,N4371))</f>
        <v>212.05003062330564</v>
      </c>
      <c r="P4371" s="2">
        <f>ABS(O4371-'PV model'!$B$5)</f>
        <v>7.0500306233056449</v>
      </c>
      <c r="Q4371" s="3">
        <f t="shared" si="754"/>
        <v>95.893820269173673</v>
      </c>
      <c r="R4371" s="3">
        <f t="shared" si="759"/>
        <v>0</v>
      </c>
      <c r="S4371" s="3">
        <f t="shared" si="755"/>
        <v>0</v>
      </c>
      <c r="T4371" s="3">
        <f>(0.5*(1-COS(RADIANS(90-$X$3)))*(D4371+E4371)*'PV model'!$B$4)</f>
        <v>0</v>
      </c>
      <c r="U4371" s="3">
        <f t="shared" si="760"/>
        <v>0</v>
      </c>
      <c r="V4371" s="3">
        <f>('PV model'!$B$13*(U4371/1000)*(1-'PV model'!$B$14*((20+C4371)-25))*'PV model'!$B$10)/'PV model'!$B$12</f>
        <v>0</v>
      </c>
    </row>
    <row r="4372" spans="1:22" x14ac:dyDescent="0.2">
      <c r="A4372" s="10">
        <f t="shared" si="752"/>
        <v>182</v>
      </c>
      <c r="B4372" s="10">
        <f t="shared" si="761"/>
        <v>23</v>
      </c>
      <c r="C4372" s="23">
        <v>11.4</v>
      </c>
      <c r="D4372" s="24">
        <v>0</v>
      </c>
      <c r="E4372" s="24">
        <v>0</v>
      </c>
      <c r="F4372" s="48"/>
      <c r="G4372" s="48"/>
      <c r="H4372" s="1">
        <f t="shared" si="762"/>
        <v>23.135946084780812</v>
      </c>
      <c r="I4372" s="1">
        <f t="shared" si="756"/>
        <v>-3.5240985314102371</v>
      </c>
      <c r="J4372" s="4">
        <f>B4372+('PV model'!$B$3/15)+(I4372/60)</f>
        <v>22.66459835780983</v>
      </c>
      <c r="K4372" s="2">
        <f t="shared" si="757"/>
        <v>-159.96897536714744</v>
      </c>
      <c r="L4372" s="2">
        <f>DEGREES(ASIN((((COS(RADIANS('PV model'!$B$2))*COS(RADIANS(H4372))*COS(RADIANS(K4372)))+(SIN(RADIANS('PV model'!$B$2))*SIN(RADIANS(H4372)))))))</f>
        <v>-9.5282850495804148</v>
      </c>
      <c r="M4372" s="3">
        <f t="shared" si="753"/>
        <v>0</v>
      </c>
      <c r="N4372" s="2">
        <f t="shared" si="758"/>
        <v>-18.625878930707465</v>
      </c>
      <c r="O4372" s="2">
        <f>IF('PV model'!$B$2&gt;0, 180-N4372,IF('PV model'!$B$2&lt;0,0-N4372,N4372))</f>
        <v>198.62587893070747</v>
      </c>
      <c r="P4372" s="2">
        <f>ABS(O4372-'PV model'!$B$5)</f>
        <v>6.3741210692925279</v>
      </c>
      <c r="Q4372" s="3">
        <f t="shared" si="754"/>
        <v>99.528285049580418</v>
      </c>
      <c r="R4372" s="3">
        <f t="shared" si="759"/>
        <v>0</v>
      </c>
      <c r="S4372" s="3">
        <f t="shared" si="755"/>
        <v>0</v>
      </c>
      <c r="T4372" s="3">
        <f>(0.5*(1-COS(RADIANS(90-$X$3)))*(D4372+E4372)*'PV model'!$B$4)</f>
        <v>0</v>
      </c>
      <c r="U4372" s="3">
        <f t="shared" si="760"/>
        <v>0</v>
      </c>
      <c r="V4372" s="3">
        <f>('PV model'!$B$13*(U4372/1000)*(1-'PV model'!$B$14*((20+C4372)-25))*'PV model'!$B$10)/'PV model'!$B$12</f>
        <v>0</v>
      </c>
    </row>
    <row r="4373" spans="1:22" x14ac:dyDescent="0.2">
      <c r="A4373" s="10">
        <f t="shared" si="752"/>
        <v>182</v>
      </c>
      <c r="B4373" s="10">
        <f t="shared" si="761"/>
        <v>24</v>
      </c>
      <c r="C4373" s="23">
        <v>11.1</v>
      </c>
      <c r="D4373" s="24">
        <v>0</v>
      </c>
      <c r="E4373" s="24">
        <v>0</v>
      </c>
      <c r="F4373" s="48"/>
      <c r="G4373" s="48"/>
      <c r="H4373" s="1">
        <f t="shared" si="762"/>
        <v>23.135946084780812</v>
      </c>
      <c r="I4373" s="1">
        <f t="shared" si="756"/>
        <v>-3.5240985314102371</v>
      </c>
      <c r="J4373" s="4">
        <f>B4373+('PV model'!$B$3/15)+(I4373/60)</f>
        <v>23.66459835780983</v>
      </c>
      <c r="K4373" s="2">
        <f t="shared" si="757"/>
        <v>-174.96897536714744</v>
      </c>
      <c r="L4373" s="2">
        <f>DEGREES(ASIN((((COS(RADIANS('PV model'!$B$2))*COS(RADIANS(H4373))*COS(RADIANS(K4373)))+(SIN(RADIANS('PV model'!$B$2))*SIN(RADIANS(H4373)))))))</f>
        <v>-11.246805661278145</v>
      </c>
      <c r="M4373" s="3">
        <f t="shared" si="753"/>
        <v>0</v>
      </c>
      <c r="N4373" s="2">
        <f t="shared" si="758"/>
        <v>-4.7162546254244733</v>
      </c>
      <c r="O4373" s="2">
        <f>IF('PV model'!$B$2&gt;0, 180-N4373,IF('PV model'!$B$2&lt;0,0-N4373,N4373))</f>
        <v>184.71625462542448</v>
      </c>
      <c r="P4373" s="2">
        <f>ABS(O4373-'PV model'!$B$5)</f>
        <v>20.283745374575517</v>
      </c>
      <c r="Q4373" s="3">
        <f t="shared" si="754"/>
        <v>101.24680566127815</v>
      </c>
      <c r="R4373" s="3">
        <f t="shared" si="759"/>
        <v>0</v>
      </c>
      <c r="S4373" s="3">
        <f t="shared" si="755"/>
        <v>0</v>
      </c>
      <c r="T4373" s="3">
        <f>(0.5*(1-COS(RADIANS(90-$X$3)))*(D4373+E4373)*'PV model'!$B$4)</f>
        <v>0</v>
      </c>
      <c r="U4373" s="3">
        <f t="shared" si="760"/>
        <v>0</v>
      </c>
      <c r="V4373" s="3">
        <f>('PV model'!$B$13*(U4373/1000)*(1-'PV model'!$B$14*((20+C4373)-25))*'PV model'!$B$10)/'PV model'!$B$12</f>
        <v>0</v>
      </c>
    </row>
    <row r="4374" spans="1:22" x14ac:dyDescent="0.2">
      <c r="A4374" s="10">
        <f t="shared" si="752"/>
        <v>183</v>
      </c>
      <c r="B4374" s="10">
        <f t="shared" si="761"/>
        <v>1</v>
      </c>
      <c r="C4374" s="23">
        <v>10.9</v>
      </c>
      <c r="D4374" s="24">
        <v>0</v>
      </c>
      <c r="E4374" s="24">
        <v>0</v>
      </c>
      <c r="F4374" s="48"/>
      <c r="G4374" s="48"/>
      <c r="H4374" s="1">
        <f t="shared" si="762"/>
        <v>23.065112674273148</v>
      </c>
      <c r="I4374" s="1">
        <f t="shared" si="756"/>
        <v>-3.7101733437410243</v>
      </c>
      <c r="J4374" s="4">
        <f>B4374+('PV model'!$B$3/15)+(I4374/60)</f>
        <v>0.66149711093764962</v>
      </c>
      <c r="K4374" s="2">
        <f t="shared" si="757"/>
        <v>170.07754333593527</v>
      </c>
      <c r="L4374" s="2">
        <f>DEGREES(ASIN((((COS(RADIANS('PV model'!$B$2))*COS(RADIANS(H4374))*COS(RADIANS(K4374)))+(SIN(RADIANS('PV model'!$B$2))*SIN(RADIANS(H4374)))))))</f>
        <v>-10.979577278326147</v>
      </c>
      <c r="M4374" s="3">
        <f t="shared" si="753"/>
        <v>0</v>
      </c>
      <c r="N4374" s="2">
        <f t="shared" si="758"/>
        <v>9.293770688796771</v>
      </c>
      <c r="O4374" s="2">
        <f>IF('PV model'!$B$2&gt;0, 180-N4374,IF('PV model'!$B$2&lt;0,0-N4374,N4374))</f>
        <v>170.70622931120323</v>
      </c>
      <c r="P4374" s="2">
        <f>ABS(O4374-'PV model'!$B$5)</f>
        <v>34.293770688796769</v>
      </c>
      <c r="Q4374" s="3">
        <f t="shared" si="754"/>
        <v>100.97957727832615</v>
      </c>
      <c r="R4374" s="3">
        <f t="shared" si="759"/>
        <v>0</v>
      </c>
      <c r="S4374" s="3">
        <f t="shared" si="755"/>
        <v>0</v>
      </c>
      <c r="T4374" s="3">
        <f>(0.5*(1-COS(RADIANS(90-$X$3)))*(D4374+E4374)*'PV model'!$B$4)</f>
        <v>0</v>
      </c>
      <c r="U4374" s="3">
        <f t="shared" si="760"/>
        <v>0</v>
      </c>
      <c r="V4374" s="3">
        <f>('PV model'!$B$13*(U4374/1000)*(1-'PV model'!$B$14*((20+C4374)-25))*'PV model'!$B$10)/'PV model'!$B$12</f>
        <v>0</v>
      </c>
    </row>
    <row r="4375" spans="1:22" x14ac:dyDescent="0.2">
      <c r="A4375" s="10">
        <f t="shared" si="752"/>
        <v>183</v>
      </c>
      <c r="B4375" s="10">
        <f t="shared" si="761"/>
        <v>2</v>
      </c>
      <c r="C4375" s="23">
        <v>11</v>
      </c>
      <c r="D4375" s="24">
        <v>0</v>
      </c>
      <c r="E4375" s="24">
        <v>0</v>
      </c>
      <c r="F4375" s="48"/>
      <c r="G4375" s="48"/>
      <c r="H4375" s="1">
        <f t="shared" si="762"/>
        <v>23.065112674273148</v>
      </c>
      <c r="I4375" s="1">
        <f t="shared" si="756"/>
        <v>-3.7101733437410243</v>
      </c>
      <c r="J4375" s="4">
        <f>B4375+('PV model'!$B$3/15)+(I4375/60)</f>
        <v>1.6614971109376497</v>
      </c>
      <c r="K4375" s="2">
        <f t="shared" si="757"/>
        <v>155.07754333593527</v>
      </c>
      <c r="L4375" s="2">
        <f>DEGREES(ASIN((((COS(RADIANS('PV model'!$B$2))*COS(RADIANS(H4375))*COS(RADIANS(K4375)))+(SIN(RADIANS('PV model'!$B$2))*SIN(RADIANS(H4375)))))))</f>
        <v>-8.6110599612173626</v>
      </c>
      <c r="M4375" s="3">
        <f t="shared" si="753"/>
        <v>0</v>
      </c>
      <c r="N4375" s="2">
        <f t="shared" si="758"/>
        <v>23.086825271183862</v>
      </c>
      <c r="O4375" s="2">
        <f>IF('PV model'!$B$2&gt;0, 180-N4375,IF('PV model'!$B$2&lt;0,0-N4375,N4375))</f>
        <v>156.91317472881613</v>
      </c>
      <c r="P4375" s="2">
        <f>ABS(O4375-'PV model'!$B$5)</f>
        <v>48.086825271183869</v>
      </c>
      <c r="Q4375" s="3">
        <f t="shared" si="754"/>
        <v>98.611059961217364</v>
      </c>
      <c r="R4375" s="3">
        <f t="shared" si="759"/>
        <v>0</v>
      </c>
      <c r="S4375" s="3">
        <f t="shared" si="755"/>
        <v>0</v>
      </c>
      <c r="T4375" s="3">
        <f>(0.5*(1-COS(RADIANS(90-$X$3)))*(D4375+E4375)*'PV model'!$B$4)</f>
        <v>0</v>
      </c>
      <c r="U4375" s="3">
        <f t="shared" si="760"/>
        <v>0</v>
      </c>
      <c r="V4375" s="3">
        <f>('PV model'!$B$13*(U4375/1000)*(1-'PV model'!$B$14*((20+C4375)-25))*'PV model'!$B$10)/'PV model'!$B$12</f>
        <v>0</v>
      </c>
    </row>
    <row r="4376" spans="1:22" x14ac:dyDescent="0.2">
      <c r="A4376" s="10">
        <f t="shared" si="752"/>
        <v>183</v>
      </c>
      <c r="B4376" s="10">
        <f t="shared" si="761"/>
        <v>3</v>
      </c>
      <c r="C4376" s="23">
        <v>10.9</v>
      </c>
      <c r="D4376" s="24">
        <v>0</v>
      </c>
      <c r="E4376" s="24">
        <v>0</v>
      </c>
      <c r="F4376" s="48"/>
      <c r="G4376" s="48"/>
      <c r="H4376" s="1">
        <f t="shared" si="762"/>
        <v>23.065112674273148</v>
      </c>
      <c r="I4376" s="1">
        <f t="shared" si="756"/>
        <v>-3.7101733437410243</v>
      </c>
      <c r="J4376" s="4">
        <f>B4376+('PV model'!$B$3/15)+(I4376/60)</f>
        <v>2.6614971109376495</v>
      </c>
      <c r="K4376" s="2">
        <f t="shared" si="757"/>
        <v>140.07754333593527</v>
      </c>
      <c r="L4376" s="2">
        <f>DEGREES(ASIN((((COS(RADIANS('PV model'!$B$2))*COS(RADIANS(H4376))*COS(RADIANS(K4376)))+(SIN(RADIANS('PV model'!$B$2))*SIN(RADIANS(H4376)))))))</f>
        <v>-4.4038725857846428</v>
      </c>
      <c r="M4376" s="3">
        <f t="shared" si="753"/>
        <v>0</v>
      </c>
      <c r="N4376" s="2">
        <f t="shared" si="758"/>
        <v>36.313091982084821</v>
      </c>
      <c r="O4376" s="2">
        <f>IF('PV model'!$B$2&gt;0, 180-N4376,IF('PV model'!$B$2&lt;0,0-N4376,N4376))</f>
        <v>143.68690801791519</v>
      </c>
      <c r="P4376" s="2">
        <f>ABS(O4376-'PV model'!$B$5)</f>
        <v>61.313091982084813</v>
      </c>
      <c r="Q4376" s="3">
        <f t="shared" si="754"/>
        <v>94.40387258578464</v>
      </c>
      <c r="R4376" s="3">
        <f t="shared" si="759"/>
        <v>0</v>
      </c>
      <c r="S4376" s="3">
        <f t="shared" si="755"/>
        <v>0</v>
      </c>
      <c r="T4376" s="3">
        <f>(0.5*(1-COS(RADIANS(90-$X$3)))*(D4376+E4376)*'PV model'!$B$4)</f>
        <v>0</v>
      </c>
      <c r="U4376" s="3">
        <f t="shared" si="760"/>
        <v>0</v>
      </c>
      <c r="V4376" s="3">
        <f>('PV model'!$B$13*(U4376/1000)*(1-'PV model'!$B$14*((20+C4376)-25))*'PV model'!$B$10)/'PV model'!$B$12</f>
        <v>0</v>
      </c>
    </row>
    <row r="4377" spans="1:22" x14ac:dyDescent="0.2">
      <c r="A4377" s="10">
        <f t="shared" si="752"/>
        <v>183</v>
      </c>
      <c r="B4377" s="10">
        <f t="shared" si="761"/>
        <v>4</v>
      </c>
      <c r="C4377" s="23">
        <v>10.8</v>
      </c>
      <c r="D4377" s="24">
        <v>0</v>
      </c>
      <c r="E4377" s="24">
        <v>0.88200000000000001</v>
      </c>
      <c r="F4377" s="48"/>
      <c r="G4377" s="48"/>
      <c r="H4377" s="1">
        <f t="shared" si="762"/>
        <v>23.065112674273148</v>
      </c>
      <c r="I4377" s="1">
        <f t="shared" si="756"/>
        <v>-3.7101733437410243</v>
      </c>
      <c r="J4377" s="4">
        <f>B4377+('PV model'!$B$3/15)+(I4377/60)</f>
        <v>3.6614971109376495</v>
      </c>
      <c r="K4377" s="2">
        <f t="shared" si="757"/>
        <v>125.07754333593526</v>
      </c>
      <c r="L4377" s="2">
        <f>DEGREES(ASIN((((COS(RADIANS('PV model'!$B$2))*COS(RADIANS(H4377))*COS(RADIANS(K4377)))+(SIN(RADIANS('PV model'!$B$2))*SIN(RADIANS(H4377)))))))</f>
        <v>1.3402441732504611</v>
      </c>
      <c r="M4377" s="3">
        <f t="shared" si="753"/>
        <v>1.3402441732504611</v>
      </c>
      <c r="N4377" s="2">
        <f t="shared" si="758"/>
        <v>48.864883701102791</v>
      </c>
      <c r="O4377" s="2">
        <f>IF('PV model'!$B$2&gt;0, 180-N4377,IF('PV model'!$B$2&lt;0,0-N4377,N4377))</f>
        <v>131.1351162988972</v>
      </c>
      <c r="P4377" s="2">
        <f>ABS(O4377-'PV model'!$B$5)</f>
        <v>73.864883701102798</v>
      </c>
      <c r="Q4377" s="3">
        <f t="shared" si="754"/>
        <v>88.659755826749532</v>
      </c>
      <c r="R4377" s="3">
        <f t="shared" si="759"/>
        <v>0</v>
      </c>
      <c r="S4377" s="3">
        <f t="shared" si="755"/>
        <v>0.88200000000000001</v>
      </c>
      <c r="T4377" s="3">
        <f>(0.5*(1-COS(RADIANS(90-$X$3)))*(D4377+E4377)*'PV model'!$B$4)</f>
        <v>0</v>
      </c>
      <c r="U4377" s="3">
        <f t="shared" si="760"/>
        <v>0.88200000000000001</v>
      </c>
      <c r="V4377" s="3">
        <f>('PV model'!$B$13*(U4377/1000)*(1-'PV model'!$B$14*((20+C4377)-25))*'PV model'!$B$10)/'PV model'!$B$12</f>
        <v>8.6119298495999988E-2</v>
      </c>
    </row>
    <row r="4378" spans="1:22" x14ac:dyDescent="0.2">
      <c r="A4378" s="10">
        <f t="shared" si="752"/>
        <v>183</v>
      </c>
      <c r="B4378" s="10">
        <f t="shared" si="761"/>
        <v>5</v>
      </c>
      <c r="C4378" s="23">
        <v>11</v>
      </c>
      <c r="D4378" s="24">
        <v>0</v>
      </c>
      <c r="E4378" s="24">
        <v>6.1740000000000004</v>
      </c>
      <c r="F4378" s="48"/>
      <c r="G4378" s="48"/>
      <c r="H4378" s="1">
        <f t="shared" si="762"/>
        <v>23.065112674273148</v>
      </c>
      <c r="I4378" s="1">
        <f t="shared" si="756"/>
        <v>-3.7101733437410243</v>
      </c>
      <c r="J4378" s="4">
        <f>B4378+('PV model'!$B$3/15)+(I4378/60)</f>
        <v>4.66149711093765</v>
      </c>
      <c r="K4378" s="2">
        <f t="shared" si="757"/>
        <v>110.07754333593525</v>
      </c>
      <c r="L4378" s="2">
        <f>DEGREES(ASIN((((COS(RADIANS('PV model'!$B$2))*COS(RADIANS(H4378))*COS(RADIANS(K4378)))+(SIN(RADIANS('PV model'!$B$2))*SIN(RADIANS(H4378)))))))</f>
        <v>8.2779193441737142</v>
      </c>
      <c r="M4378" s="3">
        <f t="shared" si="753"/>
        <v>8.2779193441737142</v>
      </c>
      <c r="N4378" s="2">
        <f t="shared" si="758"/>
        <v>60.837966766263108</v>
      </c>
      <c r="O4378" s="2">
        <f>IF('PV model'!$B$2&gt;0, 180-N4378,IF('PV model'!$B$2&lt;0,0-N4378,N4378))</f>
        <v>119.16203323373689</v>
      </c>
      <c r="P4378" s="2">
        <f>ABS(O4378-'PV model'!$B$5)</f>
        <v>85.837966766263108</v>
      </c>
      <c r="Q4378" s="3">
        <f t="shared" si="754"/>
        <v>81.722080655826289</v>
      </c>
      <c r="R4378" s="3">
        <f t="shared" si="759"/>
        <v>0</v>
      </c>
      <c r="S4378" s="3">
        <f t="shared" si="755"/>
        <v>6.1740000000000004</v>
      </c>
      <c r="T4378" s="3">
        <f>(0.5*(1-COS(RADIANS(90-$X$3)))*(D4378+E4378)*'PV model'!$B$4)</f>
        <v>0</v>
      </c>
      <c r="U4378" s="3">
        <f t="shared" si="760"/>
        <v>6.1740000000000004</v>
      </c>
      <c r="V4378" s="3">
        <f>('PV model'!$B$13*(U4378/1000)*(1-'PV model'!$B$14*((20+C4378)-25))*'PV model'!$B$10)/'PV model'!$B$12</f>
        <v>0.60234136704000008</v>
      </c>
    </row>
    <row r="4379" spans="1:22" x14ac:dyDescent="0.2">
      <c r="A4379" s="10">
        <f t="shared" si="752"/>
        <v>183</v>
      </c>
      <c r="B4379" s="10">
        <f t="shared" si="761"/>
        <v>6</v>
      </c>
      <c r="C4379" s="23">
        <v>11</v>
      </c>
      <c r="D4379" s="24">
        <v>0</v>
      </c>
      <c r="E4379" s="24">
        <v>29.105999999999998</v>
      </c>
      <c r="F4379" s="48"/>
      <c r="G4379" s="48"/>
      <c r="H4379" s="1">
        <f t="shared" si="762"/>
        <v>23.065112674273148</v>
      </c>
      <c r="I4379" s="1">
        <f t="shared" si="756"/>
        <v>-3.7101733437410243</v>
      </c>
      <c r="J4379" s="4">
        <f>B4379+('PV model'!$B$3/15)+(I4379/60)</f>
        <v>5.66149711093765</v>
      </c>
      <c r="K4379" s="2">
        <f t="shared" si="757"/>
        <v>95.077543335935246</v>
      </c>
      <c r="L4379" s="2">
        <f>DEGREES(ASIN((((COS(RADIANS('PV model'!$B$2))*COS(RADIANS(H4379))*COS(RADIANS(K4379)))+(SIN(RADIANS('PV model'!$B$2))*SIN(RADIANS(H4379)))))))</f>
        <v>16.066437917217584</v>
      </c>
      <c r="M4379" s="3">
        <f t="shared" si="753"/>
        <v>16.066437917217584</v>
      </c>
      <c r="N4379" s="2">
        <f t="shared" si="758"/>
        <v>72.496751633515558</v>
      </c>
      <c r="O4379" s="2">
        <f>IF('PV model'!$B$2&gt;0, 180-N4379,IF('PV model'!$B$2&lt;0,0-N4379,N4379))</f>
        <v>107.50324836648444</v>
      </c>
      <c r="P4379" s="2">
        <f>ABS(O4379-'PV model'!$B$5)</f>
        <v>97.496751633515558</v>
      </c>
      <c r="Q4379" s="3">
        <f t="shared" si="754"/>
        <v>73.933562082782416</v>
      </c>
      <c r="R4379" s="3">
        <f t="shared" si="759"/>
        <v>0</v>
      </c>
      <c r="S4379" s="3">
        <f t="shared" si="755"/>
        <v>29.105999999999998</v>
      </c>
      <c r="T4379" s="3">
        <f>(0.5*(1-COS(RADIANS(90-$X$3)))*(D4379+E4379)*'PV model'!$B$4)</f>
        <v>0</v>
      </c>
      <c r="U4379" s="3">
        <f t="shared" si="760"/>
        <v>29.105999999999998</v>
      </c>
      <c r="V4379" s="3">
        <f>('PV model'!$B$13*(U4379/1000)*(1-'PV model'!$B$14*((20+C4379)-25))*'PV model'!$B$10)/'PV model'!$B$12</f>
        <v>2.8396093017599995</v>
      </c>
    </row>
    <row r="4380" spans="1:22" x14ac:dyDescent="0.2">
      <c r="A4380" s="10">
        <f t="shared" si="752"/>
        <v>183</v>
      </c>
      <c r="B4380" s="10">
        <f t="shared" si="761"/>
        <v>7</v>
      </c>
      <c r="C4380" s="23">
        <v>11.5</v>
      </c>
      <c r="D4380" s="24">
        <v>0</v>
      </c>
      <c r="E4380" s="24">
        <v>63.504000000000005</v>
      </c>
      <c r="F4380" s="48"/>
      <c r="G4380" s="48"/>
      <c r="H4380" s="1">
        <f t="shared" si="762"/>
        <v>23.065112674273148</v>
      </c>
      <c r="I4380" s="1">
        <f t="shared" si="756"/>
        <v>-3.7101733437410243</v>
      </c>
      <c r="J4380" s="4">
        <f>B4380+('PV model'!$B$3/15)+(I4380/60)</f>
        <v>6.66149711093765</v>
      </c>
      <c r="K4380" s="2">
        <f t="shared" si="757"/>
        <v>80.077543335935246</v>
      </c>
      <c r="L4380" s="2">
        <f>DEGREES(ASIN((((COS(RADIANS('PV model'!$B$2))*COS(RADIANS(H4380))*COS(RADIANS(K4380)))+(SIN(RADIANS('PV model'!$B$2))*SIN(RADIANS(H4380)))))))</f>
        <v>24.372790475969797</v>
      </c>
      <c r="M4380" s="3">
        <f t="shared" si="753"/>
        <v>24.372790475969797</v>
      </c>
      <c r="N4380" s="2">
        <f t="shared" si="758"/>
        <v>84.250734422308511</v>
      </c>
      <c r="O4380" s="2">
        <f>IF('PV model'!$B$2&gt;0, 180-N4380,IF('PV model'!$B$2&lt;0,0-N4380,N4380))</f>
        <v>95.749265577691489</v>
      </c>
      <c r="P4380" s="2">
        <f>ABS(O4380-'PV model'!$B$5)</f>
        <v>109.25073442230851</v>
      </c>
      <c r="Q4380" s="3">
        <f t="shared" si="754"/>
        <v>65.627209524030192</v>
      </c>
      <c r="R4380" s="3">
        <f t="shared" si="759"/>
        <v>0</v>
      </c>
      <c r="S4380" s="3">
        <f t="shared" si="755"/>
        <v>63.504000000000005</v>
      </c>
      <c r="T4380" s="3">
        <f>(0.5*(1-COS(RADIANS(90-$X$3)))*(D4380+E4380)*'PV model'!$B$4)</f>
        <v>0</v>
      </c>
      <c r="U4380" s="3">
        <f t="shared" si="760"/>
        <v>63.504000000000005</v>
      </c>
      <c r="V4380" s="3">
        <f>('PV model'!$B$13*(U4380/1000)*(1-'PV model'!$B$14*((20+C4380)-25))*'PV model'!$B$10)/'PV model'!$B$12</f>
        <v>6.1828154841599998</v>
      </c>
    </row>
    <row r="4381" spans="1:22" x14ac:dyDescent="0.2">
      <c r="A4381" s="10">
        <f t="shared" si="752"/>
        <v>183</v>
      </c>
      <c r="B4381" s="10">
        <f t="shared" si="761"/>
        <v>8</v>
      </c>
      <c r="C4381" s="23">
        <v>12</v>
      </c>
      <c r="D4381" s="24">
        <v>0</v>
      </c>
      <c r="E4381" s="24">
        <v>103.194</v>
      </c>
      <c r="F4381" s="48"/>
      <c r="G4381" s="48"/>
      <c r="H4381" s="1">
        <f t="shared" si="762"/>
        <v>23.065112674273148</v>
      </c>
      <c r="I4381" s="1">
        <f t="shared" si="756"/>
        <v>-3.7101733437410243</v>
      </c>
      <c r="J4381" s="4">
        <f>B4381+('PV model'!$B$3/15)+(I4381/60)</f>
        <v>7.66149711093765</v>
      </c>
      <c r="K4381" s="2">
        <f t="shared" si="757"/>
        <v>65.077543335935246</v>
      </c>
      <c r="L4381" s="2">
        <f>DEGREES(ASIN((((COS(RADIANS('PV model'!$B$2))*COS(RADIANS(H4381))*COS(RADIANS(K4381)))+(SIN(RADIANS('PV model'!$B$2))*SIN(RADIANS(H4381)))))))</f>
        <v>32.852104515608602</v>
      </c>
      <c r="M4381" s="3">
        <f t="shared" si="753"/>
        <v>32.852104515608602</v>
      </c>
      <c r="N4381" s="2">
        <f t="shared" si="758"/>
        <v>83.327384563192666</v>
      </c>
      <c r="O4381" s="2">
        <f>IF('PV model'!$B$2&gt;0, 180-N4381,IF('PV model'!$B$2&lt;0,0-N4381,N4381))</f>
        <v>96.672615436807334</v>
      </c>
      <c r="P4381" s="2">
        <f>ABS(O4381-'PV model'!$B$5)</f>
        <v>108.32738456319267</v>
      </c>
      <c r="Q4381" s="3">
        <f t="shared" si="754"/>
        <v>57.147895484391398</v>
      </c>
      <c r="R4381" s="3">
        <f t="shared" si="759"/>
        <v>0</v>
      </c>
      <c r="S4381" s="3">
        <f t="shared" si="755"/>
        <v>103.194</v>
      </c>
      <c r="T4381" s="3">
        <f>(0.5*(1-COS(RADIANS(90-$X$3)))*(D4381+E4381)*'PV model'!$B$4)</f>
        <v>0</v>
      </c>
      <c r="U4381" s="3">
        <f t="shared" si="760"/>
        <v>103.194</v>
      </c>
      <c r="V4381" s="3">
        <f>('PV model'!$B$13*(U4381/1000)*(1-'PV model'!$B$14*((20+C4381)-25))*'PV model'!$B$10)/'PV model'!$B$12</f>
        <v>10.026444617280001</v>
      </c>
    </row>
    <row r="4382" spans="1:22" x14ac:dyDescent="0.2">
      <c r="A4382" s="10">
        <f t="shared" si="752"/>
        <v>183</v>
      </c>
      <c r="B4382" s="10">
        <f t="shared" si="761"/>
        <v>9</v>
      </c>
      <c r="C4382" s="23">
        <v>13</v>
      </c>
      <c r="D4382" s="24">
        <v>103.2654</v>
      </c>
      <c r="E4382" s="24">
        <v>218.73600000000002</v>
      </c>
      <c r="F4382" s="48"/>
      <c r="G4382" s="48"/>
      <c r="H4382" s="1">
        <f t="shared" si="762"/>
        <v>23.065112674273148</v>
      </c>
      <c r="I4382" s="1">
        <f t="shared" si="756"/>
        <v>-3.7101733437410243</v>
      </c>
      <c r="J4382" s="4">
        <f>B4382+('PV model'!$B$3/15)+(I4382/60)</f>
        <v>8.6614971109376491</v>
      </c>
      <c r="K4382" s="2">
        <f t="shared" si="757"/>
        <v>50.07754333593526</v>
      </c>
      <c r="L4382" s="2">
        <f>DEGREES(ASIN((((COS(RADIANS('PV model'!$B$2))*COS(RADIANS(H4382))*COS(RADIANS(K4382)))+(SIN(RADIANS('PV model'!$B$2))*SIN(RADIANS(H4382)))))))</f>
        <v>41.094856325952463</v>
      </c>
      <c r="M4382" s="3">
        <f t="shared" si="753"/>
        <v>41.094856325952463</v>
      </c>
      <c r="N4382" s="2">
        <f t="shared" si="758"/>
        <v>69.437054025385237</v>
      </c>
      <c r="O4382" s="2">
        <f>IF('PV model'!$B$2&gt;0, 180-N4382,IF('PV model'!$B$2&lt;0,0-N4382,N4382))</f>
        <v>110.56294597461476</v>
      </c>
      <c r="P4382" s="2">
        <f>ABS(O4382-'PV model'!$B$5)</f>
        <v>94.437054025385237</v>
      </c>
      <c r="Q4382" s="3">
        <f t="shared" si="754"/>
        <v>48.905143674047537</v>
      </c>
      <c r="R4382" s="3">
        <f t="shared" si="759"/>
        <v>103.2654</v>
      </c>
      <c r="S4382" s="3">
        <f t="shared" si="755"/>
        <v>263.418618486676</v>
      </c>
      <c r="T4382" s="3">
        <f>(0.5*(1-COS(RADIANS(90-$X$3)))*(D4382+E4382)*'PV model'!$B$4)</f>
        <v>0</v>
      </c>
      <c r="U4382" s="3">
        <f t="shared" si="760"/>
        <v>366.684018486676</v>
      </c>
      <c r="V4382" s="3">
        <f>('PV model'!$B$13*(U4382/1000)*(1-'PV model'!$B$14*((20+C4382)-25))*'PV model'!$B$10)/'PV model'!$B$12</f>
        <v>35.480814984314428</v>
      </c>
    </row>
    <row r="4383" spans="1:22" x14ac:dyDescent="0.2">
      <c r="A4383" s="10">
        <f t="shared" si="752"/>
        <v>183</v>
      </c>
      <c r="B4383" s="10">
        <f t="shared" si="761"/>
        <v>10</v>
      </c>
      <c r="C4383" s="23">
        <v>13.9</v>
      </c>
      <c r="D4383" s="24">
        <v>105.5103</v>
      </c>
      <c r="E4383" s="24">
        <v>272.53799999999995</v>
      </c>
      <c r="F4383" s="48"/>
      <c r="G4383" s="48"/>
      <c r="H4383" s="1">
        <f t="shared" si="762"/>
        <v>23.065112674273148</v>
      </c>
      <c r="I4383" s="1">
        <f t="shared" si="756"/>
        <v>-3.7101733437410243</v>
      </c>
      <c r="J4383" s="4">
        <f>B4383+('PV model'!$B$3/15)+(I4383/60)</f>
        <v>9.6614971109376491</v>
      </c>
      <c r="K4383" s="2">
        <f t="shared" si="757"/>
        <v>35.07754333593526</v>
      </c>
      <c r="L4383" s="2">
        <f>DEGREES(ASIN((((COS(RADIANS('PV model'!$B$2))*COS(RADIANS(H4383))*COS(RADIANS(K4383)))+(SIN(RADIANS('PV model'!$B$2))*SIN(RADIANS(H4383)))))))</f>
        <v>48.534248879211695</v>
      </c>
      <c r="M4383" s="3">
        <f t="shared" si="753"/>
        <v>48.534248879211695</v>
      </c>
      <c r="N4383" s="2">
        <f t="shared" si="758"/>
        <v>52.987079578066158</v>
      </c>
      <c r="O4383" s="2">
        <f>IF('PV model'!$B$2&gt;0, 180-N4383,IF('PV model'!$B$2&lt;0,0-N4383,N4383))</f>
        <v>127.01292042193384</v>
      </c>
      <c r="P4383" s="2">
        <f>ABS(O4383-'PV model'!$B$5)</f>
        <v>77.987079578066158</v>
      </c>
      <c r="Q4383" s="3">
        <f t="shared" si="754"/>
        <v>41.465751120788305</v>
      </c>
      <c r="R4383" s="3">
        <f t="shared" si="759"/>
        <v>105.5103</v>
      </c>
      <c r="S4383" s="3">
        <f t="shared" si="755"/>
        <v>318.83071421210576</v>
      </c>
      <c r="T4383" s="3">
        <f>(0.5*(1-COS(RADIANS(90-$X$3)))*(D4383+E4383)*'PV model'!$B$4)</f>
        <v>0</v>
      </c>
      <c r="U4383" s="3">
        <f t="shared" si="760"/>
        <v>424.34101421210573</v>
      </c>
      <c r="V4383" s="3">
        <f>('PV model'!$B$13*(U4383/1000)*(1-'PV model'!$B$14*((20+C4383)-25))*'PV model'!$B$10)/'PV model'!$B$12</f>
        <v>40.907078031651231</v>
      </c>
    </row>
    <row r="4384" spans="1:22" x14ac:dyDescent="0.2">
      <c r="A4384" s="10">
        <f t="shared" si="752"/>
        <v>183</v>
      </c>
      <c r="B4384" s="10">
        <f t="shared" si="761"/>
        <v>11</v>
      </c>
      <c r="C4384" s="23">
        <v>13.3</v>
      </c>
      <c r="D4384" s="24">
        <v>74.081699999999998</v>
      </c>
      <c r="E4384" s="24">
        <v>333.39600000000002</v>
      </c>
      <c r="F4384" s="48"/>
      <c r="G4384" s="48"/>
      <c r="H4384" s="1">
        <f t="shared" si="762"/>
        <v>23.065112674273148</v>
      </c>
      <c r="I4384" s="1">
        <f t="shared" si="756"/>
        <v>-3.7101733437410243</v>
      </c>
      <c r="J4384" s="4">
        <f>B4384+('PV model'!$B$3/15)+(I4384/60)</f>
        <v>10.661497110937649</v>
      </c>
      <c r="K4384" s="2">
        <f t="shared" si="757"/>
        <v>20.077543335935264</v>
      </c>
      <c r="L4384" s="2">
        <f>DEGREES(ASIN((((COS(RADIANS('PV model'!$B$2))*COS(RADIANS(H4384))*COS(RADIANS(K4384)))+(SIN(RADIANS('PV model'!$B$2))*SIN(RADIANS(H4384)))))))</f>
        <v>54.32440185240943</v>
      </c>
      <c r="M4384" s="3">
        <f t="shared" si="753"/>
        <v>54.32440185240943</v>
      </c>
      <c r="N4384" s="2">
        <f t="shared" si="758"/>
        <v>32.791498777183008</v>
      </c>
      <c r="O4384" s="2">
        <f>IF('PV model'!$B$2&gt;0, 180-N4384,IF('PV model'!$B$2&lt;0,0-N4384,N4384))</f>
        <v>147.20850122281701</v>
      </c>
      <c r="P4384" s="2">
        <f>ABS(O4384-'PV model'!$B$5)</f>
        <v>57.791498777182994</v>
      </c>
      <c r="Q4384" s="3">
        <f t="shared" si="754"/>
        <v>35.67559814759057</v>
      </c>
      <c r="R4384" s="3">
        <f t="shared" si="759"/>
        <v>74.081699999999998</v>
      </c>
      <c r="S4384" s="3">
        <f t="shared" si="755"/>
        <v>368.14593128070601</v>
      </c>
      <c r="T4384" s="3">
        <f>(0.5*(1-COS(RADIANS(90-$X$3)))*(D4384+E4384)*'PV model'!$B$4)</f>
        <v>0</v>
      </c>
      <c r="U4384" s="3">
        <f t="shared" si="760"/>
        <v>442.22763128070602</v>
      </c>
      <c r="V4384" s="3">
        <f>('PV model'!$B$13*(U4384/1000)*(1-'PV model'!$B$14*((20+C4384)-25))*'PV model'!$B$10)/'PV model'!$B$12</f>
        <v>42.737465565261772</v>
      </c>
    </row>
    <row r="4385" spans="1:22" x14ac:dyDescent="0.2">
      <c r="A4385" s="10">
        <f t="shared" ref="A4385:A4448" si="763">IF(B4385&gt;1,A4384,A4384+1)</f>
        <v>183</v>
      </c>
      <c r="B4385" s="10">
        <f t="shared" si="761"/>
        <v>12</v>
      </c>
      <c r="C4385" s="23">
        <v>14.4</v>
      </c>
      <c r="D4385" s="24">
        <v>336.73499999999996</v>
      </c>
      <c r="E4385" s="24">
        <v>324.57600000000002</v>
      </c>
      <c r="F4385" s="48"/>
      <c r="G4385" s="48"/>
      <c r="H4385" s="1">
        <f t="shared" si="762"/>
        <v>23.065112674273148</v>
      </c>
      <c r="I4385" s="1">
        <f t="shared" si="756"/>
        <v>-3.7101733437410243</v>
      </c>
      <c r="J4385" s="4">
        <f>B4385+('PV model'!$B$3/15)+(I4385/60)</f>
        <v>11.661497110937649</v>
      </c>
      <c r="K4385" s="2">
        <f t="shared" si="757"/>
        <v>5.077543335935264</v>
      </c>
      <c r="L4385" s="2">
        <f>DEGREES(ASIN((((COS(RADIANS('PV model'!$B$2))*COS(RADIANS(H4385))*COS(RADIANS(K4385)))+(SIN(RADIANS('PV model'!$B$2))*SIN(RADIANS(H4385)))))))</f>
        <v>57.347302671867382</v>
      </c>
      <c r="M4385" s="3">
        <f t="shared" si="753"/>
        <v>57.347302671867382</v>
      </c>
      <c r="N4385" s="2">
        <f t="shared" si="758"/>
        <v>8.6803236124776344</v>
      </c>
      <c r="O4385" s="2">
        <f>IF('PV model'!$B$2&gt;0, 180-N4385,IF('PV model'!$B$2&lt;0,0-N4385,N4385))</f>
        <v>171.31967638752238</v>
      </c>
      <c r="P4385" s="2">
        <f>ABS(O4385-'PV model'!$B$5)</f>
        <v>33.680323612477622</v>
      </c>
      <c r="Q4385" s="3">
        <f t="shared" si="754"/>
        <v>32.652697328132618</v>
      </c>
      <c r="R4385" s="3">
        <f t="shared" si="759"/>
        <v>336.73499999999996</v>
      </c>
      <c r="S4385" s="3">
        <f t="shared" si="755"/>
        <v>399.24677866720833</v>
      </c>
      <c r="T4385" s="3">
        <f>(0.5*(1-COS(RADIANS(90-$X$3)))*(D4385+E4385)*'PV model'!$B$4)</f>
        <v>0</v>
      </c>
      <c r="U4385" s="3">
        <f t="shared" si="760"/>
        <v>735.98177866720835</v>
      </c>
      <c r="V4385" s="3">
        <f>('PV model'!$B$13*(U4385/1000)*(1-'PV model'!$B$14*((20+C4385)-25))*'PV model'!$B$10)/'PV model'!$B$12</f>
        <v>70.802554024380555</v>
      </c>
    </row>
    <row r="4386" spans="1:22" x14ac:dyDescent="0.2">
      <c r="A4386" s="10">
        <f t="shared" si="763"/>
        <v>183</v>
      </c>
      <c r="B4386" s="10">
        <f t="shared" si="761"/>
        <v>13</v>
      </c>
      <c r="C4386" s="23">
        <v>14.1</v>
      </c>
      <c r="D4386" s="24">
        <v>116.73479999999999</v>
      </c>
      <c r="E4386" s="24">
        <v>342.21600000000001</v>
      </c>
      <c r="F4386" s="48"/>
      <c r="G4386" s="48"/>
      <c r="H4386" s="1">
        <f t="shared" si="762"/>
        <v>23.065112674273148</v>
      </c>
      <c r="I4386" s="1">
        <f t="shared" si="756"/>
        <v>-3.7101733437410243</v>
      </c>
      <c r="J4386" s="4">
        <f>B4386+('PV model'!$B$3/15)+(I4386/60)</f>
        <v>12.661497110937649</v>
      </c>
      <c r="K4386" s="2">
        <f t="shared" si="757"/>
        <v>-9.922456664064736</v>
      </c>
      <c r="L4386" s="2">
        <f>DEGREES(ASIN((((COS(RADIANS('PV model'!$B$2))*COS(RADIANS(H4386))*COS(RADIANS(K4386)))+(SIN(RADIANS('PV model'!$B$2))*SIN(RADIANS(H4386)))))))</f>
        <v>56.741666941852564</v>
      </c>
      <c r="M4386" s="3">
        <f t="shared" si="753"/>
        <v>56.741666941852564</v>
      </c>
      <c r="N4386" s="2">
        <f t="shared" si="758"/>
        <v>-16.803385839512284</v>
      </c>
      <c r="O4386" s="2">
        <f>IF('PV model'!$B$2&gt;0, 180-N4386,IF('PV model'!$B$2&lt;0,0-N4386,N4386))</f>
        <v>196.80338583951229</v>
      </c>
      <c r="P4386" s="2">
        <f>ABS(O4386-'PV model'!$B$5)</f>
        <v>8.1966141604877123</v>
      </c>
      <c r="Q4386" s="3">
        <f t="shared" si="754"/>
        <v>33.258333058147436</v>
      </c>
      <c r="R4386" s="3">
        <f t="shared" si="759"/>
        <v>116.73480000000001</v>
      </c>
      <c r="S4386" s="3">
        <f t="shared" si="755"/>
        <v>387.97665599690276</v>
      </c>
      <c r="T4386" s="3">
        <f>(0.5*(1-COS(RADIANS(90-$X$3)))*(D4386+E4386)*'PV model'!$B$4)</f>
        <v>0</v>
      </c>
      <c r="U4386" s="3">
        <f t="shared" si="760"/>
        <v>504.71145599690277</v>
      </c>
      <c r="V4386" s="3">
        <f>('PV model'!$B$13*(U4386/1000)*(1-'PV model'!$B$14*((20+C4386)-25))*'PV model'!$B$10)/'PV model'!$B$12</f>
        <v>48.614542301501608</v>
      </c>
    </row>
    <row r="4387" spans="1:22" x14ac:dyDescent="0.2">
      <c r="A4387" s="10">
        <f t="shared" si="763"/>
        <v>183</v>
      </c>
      <c r="B4387" s="10">
        <f t="shared" si="761"/>
        <v>14</v>
      </c>
      <c r="C4387" s="23">
        <v>15</v>
      </c>
      <c r="D4387" s="24">
        <v>75.204150000000013</v>
      </c>
      <c r="E4387" s="24">
        <v>358.09199999999998</v>
      </c>
      <c r="F4387" s="48"/>
      <c r="G4387" s="48"/>
      <c r="H4387" s="1">
        <f t="shared" si="762"/>
        <v>23.065112674273148</v>
      </c>
      <c r="I4387" s="1">
        <f t="shared" si="756"/>
        <v>-3.7101733437410243</v>
      </c>
      <c r="J4387" s="4">
        <f>B4387+('PV model'!$B$3/15)+(I4387/60)</f>
        <v>13.661497110937649</v>
      </c>
      <c r="K4387" s="2">
        <f t="shared" si="757"/>
        <v>-24.922456664064736</v>
      </c>
      <c r="L4387" s="2">
        <f>DEGREES(ASIN((((COS(RADIANS('PV model'!$B$2))*COS(RADIANS(H4387))*COS(RADIANS(K4387)))+(SIN(RADIANS('PV model'!$B$2))*SIN(RADIANS(H4387)))))))</f>
        <v>52.700003533297888</v>
      </c>
      <c r="M4387" s="3">
        <f t="shared" si="753"/>
        <v>52.700003533297888</v>
      </c>
      <c r="N4387" s="2">
        <f t="shared" si="758"/>
        <v>-39.776171486171023</v>
      </c>
      <c r="O4387" s="2">
        <f>IF('PV model'!$B$2&gt;0, 180-N4387,IF('PV model'!$B$2&lt;0,0-N4387,N4387))</f>
        <v>219.77617148617102</v>
      </c>
      <c r="P4387" s="2">
        <f>ABS(O4387-'PV model'!$B$5)</f>
        <v>14.776171486171023</v>
      </c>
      <c r="Q4387" s="3">
        <f t="shared" si="754"/>
        <v>37.299996466702112</v>
      </c>
      <c r="R4387" s="3">
        <f t="shared" si="759"/>
        <v>75.204150000000013</v>
      </c>
      <c r="S4387" s="3">
        <f t="shared" si="755"/>
        <v>395.03925510157933</v>
      </c>
      <c r="T4387" s="3">
        <f>(0.5*(1-COS(RADIANS(90-$X$3)))*(D4387+E4387)*'PV model'!$B$4)</f>
        <v>0</v>
      </c>
      <c r="U4387" s="3">
        <f t="shared" si="760"/>
        <v>470.24340510157936</v>
      </c>
      <c r="V4387" s="3">
        <f>('PV model'!$B$13*(U4387/1000)*(1-'PV model'!$B$14*((20+C4387)-25))*'PV model'!$B$10)/'PV model'!$B$12</f>
        <v>45.125309542995716</v>
      </c>
    </row>
    <row r="4388" spans="1:22" x14ac:dyDescent="0.2">
      <c r="A4388" s="10">
        <f t="shared" si="763"/>
        <v>183</v>
      </c>
      <c r="B4388" s="10">
        <f t="shared" si="761"/>
        <v>15</v>
      </c>
      <c r="C4388" s="23">
        <v>15.9</v>
      </c>
      <c r="D4388" s="24">
        <v>108.87765</v>
      </c>
      <c r="E4388" s="24">
        <v>307.81799999999998</v>
      </c>
      <c r="F4388" s="48"/>
      <c r="G4388" s="48"/>
      <c r="H4388" s="1">
        <f t="shared" si="762"/>
        <v>23.065112674273148</v>
      </c>
      <c r="I4388" s="1">
        <f t="shared" si="756"/>
        <v>-3.7101733437410243</v>
      </c>
      <c r="J4388" s="4">
        <f>B4388+('PV model'!$B$3/15)+(I4388/60)</f>
        <v>14.661497110937649</v>
      </c>
      <c r="K4388" s="2">
        <f t="shared" si="757"/>
        <v>-39.92245666406474</v>
      </c>
      <c r="L4388" s="2">
        <f>DEGREES(ASIN((((COS(RADIANS('PV model'!$B$2))*COS(RADIANS(H4388))*COS(RADIANS(K4388)))+(SIN(RADIANS('PV model'!$B$2))*SIN(RADIANS(H4388)))))))</f>
        <v>46.264068317824822</v>
      </c>
      <c r="M4388" s="3">
        <f t="shared" si="753"/>
        <v>46.264068317824822</v>
      </c>
      <c r="N4388" s="2">
        <f t="shared" si="758"/>
        <v>-58.657118147543812</v>
      </c>
      <c r="O4388" s="2">
        <f>IF('PV model'!$B$2&gt;0, 180-N4388,IF('PV model'!$B$2&lt;0,0-N4388,N4388))</f>
        <v>238.65711814754383</v>
      </c>
      <c r="P4388" s="2">
        <f>ABS(O4388-'PV model'!$B$5)</f>
        <v>33.657118147543827</v>
      </c>
      <c r="Q4388" s="3">
        <f t="shared" si="754"/>
        <v>43.735931682175178</v>
      </c>
      <c r="R4388" s="3">
        <f t="shared" si="759"/>
        <v>108.87765000000002</v>
      </c>
      <c r="S4388" s="3">
        <f t="shared" si="755"/>
        <v>358.59894430010297</v>
      </c>
      <c r="T4388" s="3">
        <f>(0.5*(1-COS(RADIANS(90-$X$3)))*(D4388+E4388)*'PV model'!$B$4)</f>
        <v>0</v>
      </c>
      <c r="U4388" s="3">
        <f t="shared" si="760"/>
        <v>467.47659430010299</v>
      </c>
      <c r="V4388" s="3">
        <f>('PV model'!$B$13*(U4388/1000)*(1-'PV model'!$B$14*((20+C4388)-25))*'PV model'!$B$10)/'PV model'!$B$12</f>
        <v>44.6915776942703</v>
      </c>
    </row>
    <row r="4389" spans="1:22" x14ac:dyDescent="0.2">
      <c r="A4389" s="10">
        <f t="shared" si="763"/>
        <v>183</v>
      </c>
      <c r="B4389" s="10">
        <f t="shared" si="761"/>
        <v>16</v>
      </c>
      <c r="C4389" s="23">
        <v>17.3</v>
      </c>
      <c r="D4389" s="24">
        <v>280.61250000000001</v>
      </c>
      <c r="E4389" s="24">
        <v>276.94799999999998</v>
      </c>
      <c r="F4389" s="48"/>
      <c r="G4389" s="48"/>
      <c r="H4389" s="1">
        <f t="shared" si="762"/>
        <v>23.065112674273148</v>
      </c>
      <c r="I4389" s="1">
        <f t="shared" si="756"/>
        <v>-3.7101733437410243</v>
      </c>
      <c r="J4389" s="4">
        <f>B4389+('PV model'!$B$3/15)+(I4389/60)</f>
        <v>15.661497110937649</v>
      </c>
      <c r="K4389" s="2">
        <f t="shared" si="757"/>
        <v>-54.92245666406474</v>
      </c>
      <c r="L4389" s="2">
        <f>DEGREES(ASIN((((COS(RADIANS('PV model'!$B$2))*COS(RADIANS(H4389))*COS(RADIANS(K4389)))+(SIN(RADIANS('PV model'!$B$2))*SIN(RADIANS(H4389)))))))</f>
        <v>38.488516849419263</v>
      </c>
      <c r="M4389" s="3">
        <f t="shared" si="753"/>
        <v>38.488516849419263</v>
      </c>
      <c r="N4389" s="2">
        <f t="shared" si="758"/>
        <v>-74.144879335033664</v>
      </c>
      <c r="O4389" s="2">
        <f>IF('PV model'!$B$2&gt;0, 180-N4389,IF('PV model'!$B$2&lt;0,0-N4389,N4389))</f>
        <v>254.14487933503366</v>
      </c>
      <c r="P4389" s="2">
        <f>ABS(O4389-'PV model'!$B$5)</f>
        <v>49.144879335033664</v>
      </c>
      <c r="Q4389" s="3">
        <f t="shared" si="754"/>
        <v>51.511483150580737</v>
      </c>
      <c r="R4389" s="3">
        <f t="shared" si="759"/>
        <v>280.61250000000001</v>
      </c>
      <c r="S4389" s="3">
        <f t="shared" si="755"/>
        <v>357.73696336818597</v>
      </c>
      <c r="T4389" s="3">
        <f>(0.5*(1-COS(RADIANS(90-$X$3)))*(D4389+E4389)*'PV model'!$B$4)</f>
        <v>0</v>
      </c>
      <c r="U4389" s="3">
        <f t="shared" si="760"/>
        <v>638.34946336818598</v>
      </c>
      <c r="V4389" s="3">
        <f>('PV model'!$B$13*(U4389/1000)*(1-'PV model'!$B$14*((20+C4389)-25))*'PV model'!$B$10)/'PV model'!$B$12</f>
        <v>60.669989270256295</v>
      </c>
    </row>
    <row r="4390" spans="1:22" x14ac:dyDescent="0.2">
      <c r="A4390" s="10">
        <f t="shared" si="763"/>
        <v>183</v>
      </c>
      <c r="B4390" s="10">
        <f t="shared" si="761"/>
        <v>17</v>
      </c>
      <c r="C4390" s="23">
        <v>16.100000000000001</v>
      </c>
      <c r="D4390" s="24">
        <v>87.551100000000005</v>
      </c>
      <c r="E4390" s="24">
        <v>216.97200000000001</v>
      </c>
      <c r="F4390" s="48"/>
      <c r="G4390" s="48"/>
      <c r="H4390" s="1">
        <f t="shared" si="762"/>
        <v>23.065112674273148</v>
      </c>
      <c r="I4390" s="1">
        <f t="shared" si="756"/>
        <v>-3.7101733437410243</v>
      </c>
      <c r="J4390" s="4">
        <f>B4390+('PV model'!$B$3/15)+(I4390/60)</f>
        <v>16.661497110937649</v>
      </c>
      <c r="K4390" s="2">
        <f t="shared" si="757"/>
        <v>-69.92245666406474</v>
      </c>
      <c r="L4390" s="2">
        <f>DEGREES(ASIN((((COS(RADIANS('PV model'!$B$2))*COS(RADIANS(H4390))*COS(RADIANS(K4390)))+(SIN(RADIANS('PV model'!$B$2))*SIN(RADIANS(H4390)))))))</f>
        <v>30.117335020476549</v>
      </c>
      <c r="M4390" s="3">
        <f t="shared" si="753"/>
        <v>30.117335020476549</v>
      </c>
      <c r="N4390" s="2">
        <f t="shared" si="758"/>
        <v>-87.455994371790752</v>
      </c>
      <c r="O4390" s="2">
        <f>IF('PV model'!$B$2&gt;0, 180-N4390,IF('PV model'!$B$2&lt;0,0-N4390,N4390))</f>
        <v>267.45599437179078</v>
      </c>
      <c r="P4390" s="2">
        <f>ABS(O4390-'PV model'!$B$5)</f>
        <v>62.45599437179078</v>
      </c>
      <c r="Q4390" s="3">
        <f t="shared" si="754"/>
        <v>59.882664979523454</v>
      </c>
      <c r="R4390" s="3">
        <f t="shared" si="759"/>
        <v>87.551099999999991</v>
      </c>
      <c r="S4390" s="3">
        <f t="shared" si="755"/>
        <v>254.77883799175302</v>
      </c>
      <c r="T4390" s="3">
        <f>(0.5*(1-COS(RADIANS(90-$X$3)))*(D4390+E4390)*'PV model'!$B$4)</f>
        <v>0</v>
      </c>
      <c r="U4390" s="3">
        <f t="shared" si="760"/>
        <v>342.32993799175301</v>
      </c>
      <c r="V4390" s="3">
        <f>('PV model'!$B$13*(U4390/1000)*(1-'PV model'!$B$14*((20+C4390)-25))*'PV model'!$B$10)/'PV model'!$B$12</f>
        <v>32.699963654942117</v>
      </c>
    </row>
    <row r="4391" spans="1:22" x14ac:dyDescent="0.2">
      <c r="A4391" s="10">
        <f t="shared" si="763"/>
        <v>183</v>
      </c>
      <c r="B4391" s="10">
        <f t="shared" si="761"/>
        <v>18</v>
      </c>
      <c r="C4391" s="23">
        <v>15.9</v>
      </c>
      <c r="D4391" s="24">
        <v>25.81635</v>
      </c>
      <c r="E4391" s="24">
        <v>173.75400000000002</v>
      </c>
      <c r="F4391" s="48"/>
      <c r="G4391" s="48"/>
      <c r="H4391" s="1">
        <f t="shared" si="762"/>
        <v>23.065112674273148</v>
      </c>
      <c r="I4391" s="1">
        <f t="shared" si="756"/>
        <v>-3.7101733437410243</v>
      </c>
      <c r="J4391" s="4">
        <f>B4391+('PV model'!$B$3/15)+(I4391/60)</f>
        <v>17.661497110937649</v>
      </c>
      <c r="K4391" s="2">
        <f t="shared" si="757"/>
        <v>-84.92245666406474</v>
      </c>
      <c r="L4391" s="2">
        <f>DEGREES(ASIN((((COS(RADIANS('PV model'!$B$2))*COS(RADIANS(H4391))*COS(RADIANS(K4391)))+(SIN(RADIANS('PV model'!$B$2))*SIN(RADIANS(H4391)))))))</f>
        <v>21.653680747292942</v>
      </c>
      <c r="M4391" s="3">
        <f t="shared" si="753"/>
        <v>21.653680747292942</v>
      </c>
      <c r="N4391" s="2">
        <f t="shared" si="758"/>
        <v>-80.412682834177872</v>
      </c>
      <c r="O4391" s="2">
        <f>IF('PV model'!$B$2&gt;0, 180-N4391,IF('PV model'!$B$2&lt;0,0-N4391,N4391))</f>
        <v>260.41268283417787</v>
      </c>
      <c r="P4391" s="2">
        <f>ABS(O4391-'PV model'!$B$5)</f>
        <v>55.412682834177872</v>
      </c>
      <c r="Q4391" s="3">
        <f t="shared" si="754"/>
        <v>68.346319252707048</v>
      </c>
      <c r="R4391" s="3">
        <f t="shared" si="759"/>
        <v>25.816350000000011</v>
      </c>
      <c r="S4391" s="3">
        <f t="shared" si="755"/>
        <v>185.97976169280682</v>
      </c>
      <c r="T4391" s="3">
        <f>(0.5*(1-COS(RADIANS(90-$X$3)))*(D4391+E4391)*'PV model'!$B$4)</f>
        <v>0</v>
      </c>
      <c r="U4391" s="3">
        <f t="shared" si="760"/>
        <v>211.79611169280682</v>
      </c>
      <c r="V4391" s="3">
        <f>('PV model'!$B$13*(U4391/1000)*(1-'PV model'!$B$14*((20+C4391)-25))*'PV model'!$B$10)/'PV model'!$B$12</f>
        <v>20.248077650251126</v>
      </c>
    </row>
    <row r="4392" spans="1:22" x14ac:dyDescent="0.2">
      <c r="A4392" s="10">
        <f t="shared" si="763"/>
        <v>183</v>
      </c>
      <c r="B4392" s="10">
        <f t="shared" si="761"/>
        <v>19</v>
      </c>
      <c r="C4392" s="23">
        <v>14.9</v>
      </c>
      <c r="D4392" s="24">
        <v>0</v>
      </c>
      <c r="E4392" s="24">
        <v>58.211999999999996</v>
      </c>
      <c r="F4392" s="48"/>
      <c r="G4392" s="48"/>
      <c r="H4392" s="1">
        <f t="shared" si="762"/>
        <v>23.065112674273148</v>
      </c>
      <c r="I4392" s="1">
        <f t="shared" si="756"/>
        <v>-3.7101733437410243</v>
      </c>
      <c r="J4392" s="4">
        <f>B4392+('PV model'!$B$3/15)+(I4392/60)</f>
        <v>18.661497110937649</v>
      </c>
      <c r="K4392" s="2">
        <f t="shared" si="757"/>
        <v>-99.92245666406474</v>
      </c>
      <c r="L4392" s="2">
        <f>DEGREES(ASIN((((COS(RADIANS('PV model'!$B$2))*COS(RADIANS(H4392))*COS(RADIANS(K4392)))+(SIN(RADIANS('PV model'!$B$2))*SIN(RADIANS(H4392)))))))</f>
        <v>13.478201994732181</v>
      </c>
      <c r="M4392" s="3">
        <f t="shared" si="753"/>
        <v>13.478201994732181</v>
      </c>
      <c r="N4392" s="2">
        <f t="shared" si="758"/>
        <v>-68.743288445738301</v>
      </c>
      <c r="O4392" s="2">
        <f>IF('PV model'!$B$2&gt;0, 180-N4392,IF('PV model'!$B$2&lt;0,0-N4392,N4392))</f>
        <v>248.7432884457383</v>
      </c>
      <c r="P4392" s="2">
        <f>ABS(O4392-'PV model'!$B$5)</f>
        <v>43.743288445738301</v>
      </c>
      <c r="Q4392" s="3">
        <f t="shared" si="754"/>
        <v>76.521798005267826</v>
      </c>
      <c r="R4392" s="3">
        <f t="shared" si="759"/>
        <v>0</v>
      </c>
      <c r="S4392" s="3">
        <f t="shared" si="755"/>
        <v>58.211999999999996</v>
      </c>
      <c r="T4392" s="3">
        <f>(0.5*(1-COS(RADIANS(90-$X$3)))*(D4392+E4392)*'PV model'!$B$4)</f>
        <v>0</v>
      </c>
      <c r="U4392" s="3">
        <f t="shared" si="760"/>
        <v>58.211999999999996</v>
      </c>
      <c r="V4392" s="3">
        <f>('PV model'!$B$13*(U4392/1000)*(1-'PV model'!$B$14*((20+C4392)-25))*'PV model'!$B$10)/'PV model'!$B$12</f>
        <v>5.5884442078079992</v>
      </c>
    </row>
    <row r="4393" spans="1:22" x14ac:dyDescent="0.2">
      <c r="A4393" s="10">
        <f t="shared" si="763"/>
        <v>183</v>
      </c>
      <c r="B4393" s="10">
        <f t="shared" si="761"/>
        <v>20</v>
      </c>
      <c r="C4393" s="23">
        <v>14.6</v>
      </c>
      <c r="D4393" s="24">
        <v>0</v>
      </c>
      <c r="E4393" s="24">
        <v>24.696000000000002</v>
      </c>
      <c r="F4393" s="48"/>
      <c r="G4393" s="48"/>
      <c r="H4393" s="1">
        <f t="shared" si="762"/>
        <v>23.065112674273148</v>
      </c>
      <c r="I4393" s="1">
        <f t="shared" si="756"/>
        <v>-3.7101733437410243</v>
      </c>
      <c r="J4393" s="4">
        <f>B4393+('PV model'!$B$3/15)+(I4393/60)</f>
        <v>19.661497110937649</v>
      </c>
      <c r="K4393" s="2">
        <f t="shared" si="757"/>
        <v>-114.92245666406474</v>
      </c>
      <c r="L4393" s="2">
        <f>DEGREES(ASIN((((COS(RADIANS('PV model'!$B$2))*COS(RADIANS(H4393))*COS(RADIANS(K4393)))+(SIN(RADIANS('PV model'!$B$2))*SIN(RADIANS(H4393)))))))</f>
        <v>5.9277865018893241</v>
      </c>
      <c r="M4393" s="3">
        <f t="shared" si="753"/>
        <v>5.9277865018893241</v>
      </c>
      <c r="N4393" s="2">
        <f t="shared" si="758"/>
        <v>-57.020857587058764</v>
      </c>
      <c r="O4393" s="2">
        <f>IF('PV model'!$B$2&gt;0, 180-N4393,IF('PV model'!$B$2&lt;0,0-N4393,N4393))</f>
        <v>237.02085758705877</v>
      </c>
      <c r="P4393" s="2">
        <f>ABS(O4393-'PV model'!$B$5)</f>
        <v>32.020857587058771</v>
      </c>
      <c r="Q4393" s="3">
        <f t="shared" si="754"/>
        <v>84.072213498110671</v>
      </c>
      <c r="R4393" s="3">
        <f t="shared" si="759"/>
        <v>0</v>
      </c>
      <c r="S4393" s="3">
        <f t="shared" si="755"/>
        <v>24.696000000000002</v>
      </c>
      <c r="T4393" s="3">
        <f>(0.5*(1-COS(RADIANS(90-$X$3)))*(D4393+E4393)*'PV model'!$B$4)</f>
        <v>0</v>
      </c>
      <c r="U4393" s="3">
        <f t="shared" si="760"/>
        <v>24.696000000000002</v>
      </c>
      <c r="V4393" s="3">
        <f>('PV model'!$B$13*(U4393/1000)*(1-'PV model'!$B$14*((20+C4393)-25))*'PV model'!$B$10)/'PV model'!$B$12</f>
        <v>2.3738174530560001</v>
      </c>
    </row>
    <row r="4394" spans="1:22" x14ac:dyDescent="0.2">
      <c r="A4394" s="10">
        <f t="shared" si="763"/>
        <v>183</v>
      </c>
      <c r="B4394" s="10">
        <f t="shared" si="761"/>
        <v>21</v>
      </c>
      <c r="C4394" s="23">
        <v>13.9</v>
      </c>
      <c r="D4394" s="24">
        <v>0</v>
      </c>
      <c r="E4394" s="24">
        <v>5.2920000000000007</v>
      </c>
      <c r="F4394" s="48"/>
      <c r="G4394" s="48"/>
      <c r="H4394" s="1">
        <f t="shared" si="762"/>
        <v>23.065112674273148</v>
      </c>
      <c r="I4394" s="1">
        <f t="shared" si="756"/>
        <v>-3.7101733437410243</v>
      </c>
      <c r="J4394" s="4">
        <f>B4394+('PV model'!$B$3/15)+(I4394/60)</f>
        <v>20.661497110937649</v>
      </c>
      <c r="K4394" s="2">
        <f t="shared" si="757"/>
        <v>-129.92245666406473</v>
      </c>
      <c r="L4394" s="2">
        <f>DEGREES(ASIN((((COS(RADIANS('PV model'!$B$2))*COS(RADIANS(H4394))*COS(RADIANS(K4394)))+(SIN(RADIANS('PV model'!$B$2))*SIN(RADIANS(H4394)))))))</f>
        <v>-0.66236986408140042</v>
      </c>
      <c r="M4394" s="3">
        <f t="shared" si="753"/>
        <v>0</v>
      </c>
      <c r="N4394" s="2">
        <f t="shared" si="758"/>
        <v>-44.882397821132884</v>
      </c>
      <c r="O4394" s="2">
        <f>IF('PV model'!$B$2&gt;0, 180-N4394,IF('PV model'!$B$2&lt;0,0-N4394,N4394))</f>
        <v>224.88239782113288</v>
      </c>
      <c r="P4394" s="2">
        <f>ABS(O4394-'PV model'!$B$5)</f>
        <v>19.882397821132884</v>
      </c>
      <c r="Q4394" s="3">
        <f t="shared" si="754"/>
        <v>90.662369864081398</v>
      </c>
      <c r="R4394" s="3">
        <f t="shared" si="759"/>
        <v>0</v>
      </c>
      <c r="S4394" s="3">
        <f t="shared" si="755"/>
        <v>5.2920000000000007</v>
      </c>
      <c r="T4394" s="3">
        <f>(0.5*(1-COS(RADIANS(90-$X$3)))*(D4394+E4394)*'PV model'!$B$4)</f>
        <v>0</v>
      </c>
      <c r="U4394" s="3">
        <f t="shared" si="760"/>
        <v>5.2920000000000007</v>
      </c>
      <c r="V4394" s="3">
        <f>('PV model'!$B$13*(U4394/1000)*(1-'PV model'!$B$14*((20+C4394)-25))*'PV model'!$B$10)/'PV model'!$B$12</f>
        <v>0.51015633580800013</v>
      </c>
    </row>
    <row r="4395" spans="1:22" x14ac:dyDescent="0.2">
      <c r="A4395" s="10">
        <f t="shared" si="763"/>
        <v>183</v>
      </c>
      <c r="B4395" s="10">
        <f t="shared" si="761"/>
        <v>22</v>
      </c>
      <c r="C4395" s="23">
        <v>13.5</v>
      </c>
      <c r="D4395" s="24">
        <v>0</v>
      </c>
      <c r="E4395" s="24">
        <v>0</v>
      </c>
      <c r="F4395" s="48"/>
      <c r="G4395" s="48"/>
      <c r="H4395" s="1">
        <f t="shared" si="762"/>
        <v>23.065112674273148</v>
      </c>
      <c r="I4395" s="1">
        <f t="shared" si="756"/>
        <v>-3.7101733437410243</v>
      </c>
      <c r="J4395" s="4">
        <f>B4395+('PV model'!$B$3/15)+(I4395/60)</f>
        <v>21.661497110937649</v>
      </c>
      <c r="K4395" s="2">
        <f t="shared" si="757"/>
        <v>-144.92245666406473</v>
      </c>
      <c r="L4395" s="2">
        <f>DEGREES(ASIN((((COS(RADIANS('PV model'!$B$2))*COS(RADIANS(H4395))*COS(RADIANS(K4395)))+(SIN(RADIANS('PV model'!$B$2))*SIN(RADIANS(H4395)))))))</f>
        <v>-5.9467635342075971</v>
      </c>
      <c r="M4395" s="3">
        <f t="shared" si="753"/>
        <v>0</v>
      </c>
      <c r="N4395" s="2">
        <f t="shared" si="758"/>
        <v>-32.113974021346259</v>
      </c>
      <c r="O4395" s="2">
        <f>IF('PV model'!$B$2&gt;0, 180-N4395,IF('PV model'!$B$2&lt;0,0-N4395,N4395))</f>
        <v>212.11397402134625</v>
      </c>
      <c r="P4395" s="2">
        <f>ABS(O4395-'PV model'!$B$5)</f>
        <v>7.1139740213462517</v>
      </c>
      <c r="Q4395" s="3">
        <f t="shared" si="754"/>
        <v>95.946763534207605</v>
      </c>
      <c r="R4395" s="3">
        <f t="shared" si="759"/>
        <v>0</v>
      </c>
      <c r="S4395" s="3">
        <f t="shared" si="755"/>
        <v>0</v>
      </c>
      <c r="T4395" s="3">
        <f>(0.5*(1-COS(RADIANS(90-$X$3)))*(D4395+E4395)*'PV model'!$B$4)</f>
        <v>0</v>
      </c>
      <c r="U4395" s="3">
        <f t="shared" si="760"/>
        <v>0</v>
      </c>
      <c r="V4395" s="3">
        <f>('PV model'!$B$13*(U4395/1000)*(1-'PV model'!$B$14*((20+C4395)-25))*'PV model'!$B$10)/'PV model'!$B$12</f>
        <v>0</v>
      </c>
    </row>
    <row r="4396" spans="1:22" x14ac:dyDescent="0.2">
      <c r="A4396" s="10">
        <f t="shared" si="763"/>
        <v>183</v>
      </c>
      <c r="B4396" s="10">
        <f t="shared" si="761"/>
        <v>23</v>
      </c>
      <c r="C4396" s="23">
        <v>12.9</v>
      </c>
      <c r="D4396" s="24">
        <v>0</v>
      </c>
      <c r="E4396" s="24">
        <v>0</v>
      </c>
      <c r="F4396" s="48"/>
      <c r="G4396" s="48"/>
      <c r="H4396" s="1">
        <f t="shared" si="762"/>
        <v>23.065112674273148</v>
      </c>
      <c r="I4396" s="1">
        <f t="shared" si="756"/>
        <v>-3.7101733437410243</v>
      </c>
      <c r="J4396" s="4">
        <f>B4396+('PV model'!$B$3/15)+(I4396/60)</f>
        <v>22.661497110937649</v>
      </c>
      <c r="K4396" s="2">
        <f t="shared" si="757"/>
        <v>-159.92245666406473</v>
      </c>
      <c r="L4396" s="2">
        <f>DEGREES(ASIN((((COS(RADIANS('PV model'!$B$2))*COS(RADIANS(H4396))*COS(RADIANS(K4396)))+(SIN(RADIANS('PV model'!$B$2))*SIN(RADIANS(H4396)))))))</f>
        <v>-9.5893032028519496</v>
      </c>
      <c r="M4396" s="3">
        <f t="shared" si="753"/>
        <v>0</v>
      </c>
      <c r="N4396" s="2">
        <f t="shared" si="758"/>
        <v>-18.68256801035572</v>
      </c>
      <c r="O4396" s="2">
        <f>IF('PV model'!$B$2&gt;0, 180-N4396,IF('PV model'!$B$2&lt;0,0-N4396,N4396))</f>
        <v>198.68256801035571</v>
      </c>
      <c r="P4396" s="2">
        <f>ABS(O4396-'PV model'!$B$5)</f>
        <v>6.317431989644291</v>
      </c>
      <c r="Q4396" s="3">
        <f t="shared" si="754"/>
        <v>99.589303202851951</v>
      </c>
      <c r="R4396" s="3">
        <f t="shared" si="759"/>
        <v>0</v>
      </c>
      <c r="S4396" s="3">
        <f t="shared" si="755"/>
        <v>0</v>
      </c>
      <c r="T4396" s="3">
        <f>(0.5*(1-COS(RADIANS(90-$X$3)))*(D4396+E4396)*'PV model'!$B$4)</f>
        <v>0</v>
      </c>
      <c r="U4396" s="3">
        <f t="shared" si="760"/>
        <v>0</v>
      </c>
      <c r="V4396" s="3">
        <f>('PV model'!$B$13*(U4396/1000)*(1-'PV model'!$B$14*((20+C4396)-25))*'PV model'!$B$10)/'PV model'!$B$12</f>
        <v>0</v>
      </c>
    </row>
    <row r="4397" spans="1:22" x14ac:dyDescent="0.2">
      <c r="A4397" s="10">
        <f t="shared" si="763"/>
        <v>183</v>
      </c>
      <c r="B4397" s="10">
        <f t="shared" si="761"/>
        <v>24</v>
      </c>
      <c r="C4397" s="23">
        <v>12.4</v>
      </c>
      <c r="D4397" s="24">
        <v>0</v>
      </c>
      <c r="E4397" s="24">
        <v>0</v>
      </c>
      <c r="F4397" s="48"/>
      <c r="G4397" s="48"/>
      <c r="H4397" s="1">
        <f t="shared" si="762"/>
        <v>23.065112674273148</v>
      </c>
      <c r="I4397" s="1">
        <f t="shared" si="756"/>
        <v>-3.7101733437410243</v>
      </c>
      <c r="J4397" s="4">
        <f>B4397+('PV model'!$B$3/15)+(I4397/60)</f>
        <v>23.661497110937649</v>
      </c>
      <c r="K4397" s="2">
        <f t="shared" si="757"/>
        <v>-174.92245666406473</v>
      </c>
      <c r="L4397" s="2">
        <f>DEGREES(ASIN((((COS(RADIANS('PV model'!$B$2))*COS(RADIANS(H4397))*COS(RADIANS(K4397)))+(SIN(RADIANS('PV model'!$B$2))*SIN(RADIANS(H4397)))))))</f>
        <v>-11.315370084087078</v>
      </c>
      <c r="M4397" s="3">
        <f t="shared" si="753"/>
        <v>0</v>
      </c>
      <c r="N4397" s="2">
        <f t="shared" si="758"/>
        <v>-4.7635050788354594</v>
      </c>
      <c r="O4397" s="2">
        <f>IF('PV model'!$B$2&gt;0, 180-N4397,IF('PV model'!$B$2&lt;0,0-N4397,N4397))</f>
        <v>184.76350507883546</v>
      </c>
      <c r="P4397" s="2">
        <f>ABS(O4397-'PV model'!$B$5)</f>
        <v>20.236494921164535</v>
      </c>
      <c r="Q4397" s="3">
        <f t="shared" si="754"/>
        <v>101.31537008408708</v>
      </c>
      <c r="R4397" s="3">
        <f t="shared" si="759"/>
        <v>0</v>
      </c>
      <c r="S4397" s="3">
        <f t="shared" si="755"/>
        <v>0</v>
      </c>
      <c r="T4397" s="3">
        <f>(0.5*(1-COS(RADIANS(90-$X$3)))*(D4397+E4397)*'PV model'!$B$4)</f>
        <v>0</v>
      </c>
      <c r="U4397" s="3">
        <f t="shared" si="760"/>
        <v>0</v>
      </c>
      <c r="V4397" s="3">
        <f>('PV model'!$B$13*(U4397/1000)*(1-'PV model'!$B$14*((20+C4397)-25))*'PV model'!$B$10)/'PV model'!$B$12</f>
        <v>0</v>
      </c>
    </row>
    <row r="4398" spans="1:22" x14ac:dyDescent="0.2">
      <c r="A4398" s="10">
        <f t="shared" si="763"/>
        <v>184</v>
      </c>
      <c r="B4398" s="10">
        <f t="shared" si="761"/>
        <v>1</v>
      </c>
      <c r="C4398" s="23">
        <v>11.9</v>
      </c>
      <c r="D4398" s="24">
        <v>0</v>
      </c>
      <c r="E4398" s="24">
        <v>0</v>
      </c>
      <c r="F4398" s="48"/>
      <c r="G4398" s="48"/>
      <c r="H4398" s="1">
        <f t="shared" si="762"/>
        <v>22.987444592078962</v>
      </c>
      <c r="I4398" s="1">
        <f t="shared" si="756"/>
        <v>-3.8918733629553923</v>
      </c>
      <c r="J4398" s="4">
        <f>B4398+('PV model'!$B$3/15)+(I4398/60)</f>
        <v>0.65846877728407682</v>
      </c>
      <c r="K4398" s="2">
        <f t="shared" si="757"/>
        <v>170.12296834073885</v>
      </c>
      <c r="L4398" s="2">
        <f>DEGREES(ASIN((((COS(RADIANS('PV model'!$B$2))*COS(RADIANS(H4398))*COS(RADIANS(K4398)))+(SIN(RADIANS('PV model'!$B$2))*SIN(RADIANS(H4398)))))))</f>
        <v>-11.061009692182203</v>
      </c>
      <c r="M4398" s="3">
        <f t="shared" si="753"/>
        <v>0</v>
      </c>
      <c r="N4398" s="2">
        <f t="shared" si="758"/>
        <v>9.2592397181964046</v>
      </c>
      <c r="O4398" s="2">
        <f>IF('PV model'!$B$2&gt;0, 180-N4398,IF('PV model'!$B$2&lt;0,0-N4398,N4398))</f>
        <v>170.7407602818036</v>
      </c>
      <c r="P4398" s="2">
        <f>ABS(O4398-'PV model'!$B$5)</f>
        <v>34.259239718196397</v>
      </c>
      <c r="Q4398" s="3">
        <f t="shared" si="754"/>
        <v>101.0610096921822</v>
      </c>
      <c r="R4398" s="3">
        <f t="shared" si="759"/>
        <v>0</v>
      </c>
      <c r="S4398" s="3">
        <f t="shared" si="755"/>
        <v>0</v>
      </c>
      <c r="T4398" s="3">
        <f>(0.5*(1-COS(RADIANS(90-$X$3)))*(D4398+E4398)*'PV model'!$B$4)</f>
        <v>0</v>
      </c>
      <c r="U4398" s="3">
        <f t="shared" si="760"/>
        <v>0</v>
      </c>
      <c r="V4398" s="3">
        <f>('PV model'!$B$13*(U4398/1000)*(1-'PV model'!$B$14*((20+C4398)-25))*'PV model'!$B$10)/'PV model'!$B$12</f>
        <v>0</v>
      </c>
    </row>
    <row r="4399" spans="1:22" x14ac:dyDescent="0.2">
      <c r="A4399" s="10">
        <f t="shared" si="763"/>
        <v>184</v>
      </c>
      <c r="B4399" s="10">
        <f t="shared" si="761"/>
        <v>2</v>
      </c>
      <c r="C4399" s="23">
        <v>11.8</v>
      </c>
      <c r="D4399" s="24">
        <v>0</v>
      </c>
      <c r="E4399" s="24">
        <v>0</v>
      </c>
      <c r="F4399" s="48"/>
      <c r="G4399" s="48"/>
      <c r="H4399" s="1">
        <f t="shared" si="762"/>
        <v>22.987444592078962</v>
      </c>
      <c r="I4399" s="1">
        <f t="shared" si="756"/>
        <v>-3.8918733629553923</v>
      </c>
      <c r="J4399" s="4">
        <f>B4399+('PV model'!$B$3/15)+(I4399/60)</f>
        <v>1.6584687772840769</v>
      </c>
      <c r="K4399" s="2">
        <f t="shared" si="757"/>
        <v>155.12296834073885</v>
      </c>
      <c r="L4399" s="2">
        <f>DEGREES(ASIN((((COS(RADIANS('PV model'!$B$2))*COS(RADIANS(H4399))*COS(RADIANS(K4399)))+(SIN(RADIANS('PV model'!$B$2))*SIN(RADIANS(H4399)))))))</f>
        <v>-8.6965189587636829</v>
      </c>
      <c r="M4399" s="3">
        <f t="shared" si="753"/>
        <v>0</v>
      </c>
      <c r="N4399" s="2">
        <f t="shared" si="758"/>
        <v>23.064737730259832</v>
      </c>
      <c r="O4399" s="2">
        <f>IF('PV model'!$B$2&gt;0, 180-N4399,IF('PV model'!$B$2&lt;0,0-N4399,N4399))</f>
        <v>156.93526226974018</v>
      </c>
      <c r="P4399" s="2">
        <f>ABS(O4399-'PV model'!$B$5)</f>
        <v>48.064737730259822</v>
      </c>
      <c r="Q4399" s="3">
        <f t="shared" si="754"/>
        <v>98.69651895876369</v>
      </c>
      <c r="R4399" s="3">
        <f t="shared" si="759"/>
        <v>0</v>
      </c>
      <c r="S4399" s="3">
        <f t="shared" si="755"/>
        <v>0</v>
      </c>
      <c r="T4399" s="3">
        <f>(0.5*(1-COS(RADIANS(90-$X$3)))*(D4399+E4399)*'PV model'!$B$4)</f>
        <v>0</v>
      </c>
      <c r="U4399" s="3">
        <f t="shared" si="760"/>
        <v>0</v>
      </c>
      <c r="V4399" s="3">
        <f>('PV model'!$B$13*(U4399/1000)*(1-'PV model'!$B$14*((20+C4399)-25))*'PV model'!$B$10)/'PV model'!$B$12</f>
        <v>0</v>
      </c>
    </row>
    <row r="4400" spans="1:22" x14ac:dyDescent="0.2">
      <c r="A4400" s="10">
        <f t="shared" si="763"/>
        <v>184</v>
      </c>
      <c r="B4400" s="10">
        <f t="shared" si="761"/>
        <v>3</v>
      </c>
      <c r="C4400" s="23">
        <v>11.7</v>
      </c>
      <c r="D4400" s="24">
        <v>0</v>
      </c>
      <c r="E4400" s="24">
        <v>0</v>
      </c>
      <c r="F4400" s="48"/>
      <c r="G4400" s="48"/>
      <c r="H4400" s="1">
        <f t="shared" si="762"/>
        <v>22.987444592078962</v>
      </c>
      <c r="I4400" s="1">
        <f t="shared" si="756"/>
        <v>-3.8918733629553923</v>
      </c>
      <c r="J4400" s="4">
        <f>B4400+('PV model'!$B$3/15)+(I4400/60)</f>
        <v>2.6584687772840767</v>
      </c>
      <c r="K4400" s="2">
        <f t="shared" si="757"/>
        <v>140.12296834073885</v>
      </c>
      <c r="L4400" s="2">
        <f>DEGREES(ASIN((((COS(RADIANS('PV model'!$B$2))*COS(RADIANS(H4400))*COS(RADIANS(K4400)))+(SIN(RADIANS('PV model'!$B$2))*SIN(RADIANS(H4400)))))))</f>
        <v>-4.4914346243601608</v>
      </c>
      <c r="M4400" s="3">
        <f t="shared" si="753"/>
        <v>0</v>
      </c>
      <c r="N4400" s="2">
        <f t="shared" si="758"/>
        <v>36.302432357483198</v>
      </c>
      <c r="O4400" s="2">
        <f>IF('PV model'!$B$2&gt;0, 180-N4400,IF('PV model'!$B$2&lt;0,0-N4400,N4400))</f>
        <v>143.69756764251679</v>
      </c>
      <c r="P4400" s="2">
        <f>ABS(O4400-'PV model'!$B$5)</f>
        <v>61.302432357483212</v>
      </c>
      <c r="Q4400" s="3">
        <f t="shared" si="754"/>
        <v>94.491434624360153</v>
      </c>
      <c r="R4400" s="3">
        <f t="shared" si="759"/>
        <v>0</v>
      </c>
      <c r="S4400" s="3">
        <f t="shared" si="755"/>
        <v>0</v>
      </c>
      <c r="T4400" s="3">
        <f>(0.5*(1-COS(RADIANS(90-$X$3)))*(D4400+E4400)*'PV model'!$B$4)</f>
        <v>0</v>
      </c>
      <c r="U4400" s="3">
        <f t="shared" si="760"/>
        <v>0</v>
      </c>
      <c r="V4400" s="3">
        <f>('PV model'!$B$13*(U4400/1000)*(1-'PV model'!$B$14*((20+C4400)-25))*'PV model'!$B$10)/'PV model'!$B$12</f>
        <v>0</v>
      </c>
    </row>
    <row r="4401" spans="1:22" x14ac:dyDescent="0.2">
      <c r="A4401" s="10">
        <f t="shared" si="763"/>
        <v>184</v>
      </c>
      <c r="B4401" s="10">
        <f t="shared" si="761"/>
        <v>4</v>
      </c>
      <c r="C4401" s="23">
        <v>11.8</v>
      </c>
      <c r="D4401" s="24">
        <v>0</v>
      </c>
      <c r="E4401" s="24">
        <v>0</v>
      </c>
      <c r="F4401" s="48"/>
      <c r="G4401" s="48"/>
      <c r="H4401" s="1">
        <f t="shared" si="762"/>
        <v>22.987444592078962</v>
      </c>
      <c r="I4401" s="1">
        <f t="shared" si="756"/>
        <v>-3.8918733629553923</v>
      </c>
      <c r="J4401" s="4">
        <f>B4401+('PV model'!$B$3/15)+(I4401/60)</f>
        <v>3.6584687772840767</v>
      </c>
      <c r="K4401" s="2">
        <f t="shared" si="757"/>
        <v>125.12296834073885</v>
      </c>
      <c r="L4401" s="2">
        <f>DEGREES(ASIN((((COS(RADIANS('PV model'!$B$2))*COS(RADIANS(H4401))*COS(RADIANS(K4401)))+(SIN(RADIANS('PV model'!$B$2))*SIN(RADIANS(H4401)))))))</f>
        <v>1.252045716243251</v>
      </c>
      <c r="M4401" s="3">
        <f t="shared" si="753"/>
        <v>1.252045716243251</v>
      </c>
      <c r="N4401" s="2">
        <f t="shared" si="758"/>
        <v>48.863840827198374</v>
      </c>
      <c r="O4401" s="2">
        <f>IF('PV model'!$B$2&gt;0, 180-N4401,IF('PV model'!$B$2&lt;0,0-N4401,N4401))</f>
        <v>131.13615917280163</v>
      </c>
      <c r="P4401" s="2">
        <f>ABS(O4401-'PV model'!$B$5)</f>
        <v>73.863840827198374</v>
      </c>
      <c r="Q4401" s="3">
        <f t="shared" si="754"/>
        <v>88.747954283756755</v>
      </c>
      <c r="R4401" s="3">
        <f t="shared" si="759"/>
        <v>0</v>
      </c>
      <c r="S4401" s="3">
        <f t="shared" si="755"/>
        <v>0</v>
      </c>
      <c r="T4401" s="3">
        <f>(0.5*(1-COS(RADIANS(90-$X$3)))*(D4401+E4401)*'PV model'!$B$4)</f>
        <v>0</v>
      </c>
      <c r="U4401" s="3">
        <f t="shared" si="760"/>
        <v>0</v>
      </c>
      <c r="V4401" s="3">
        <f>('PV model'!$B$13*(U4401/1000)*(1-'PV model'!$B$14*((20+C4401)-25))*'PV model'!$B$10)/'PV model'!$B$12</f>
        <v>0</v>
      </c>
    </row>
    <row r="4402" spans="1:22" x14ac:dyDescent="0.2">
      <c r="A4402" s="10">
        <f t="shared" si="763"/>
        <v>184</v>
      </c>
      <c r="B4402" s="10">
        <f t="shared" si="761"/>
        <v>5</v>
      </c>
      <c r="C4402" s="23">
        <v>11.7</v>
      </c>
      <c r="D4402" s="24">
        <v>0</v>
      </c>
      <c r="E4402" s="24">
        <v>15.876000000000001</v>
      </c>
      <c r="F4402" s="48"/>
      <c r="G4402" s="48"/>
      <c r="H4402" s="1">
        <f t="shared" si="762"/>
        <v>22.987444592078962</v>
      </c>
      <c r="I4402" s="1">
        <f t="shared" si="756"/>
        <v>-3.8918733629553923</v>
      </c>
      <c r="J4402" s="4">
        <f>B4402+('PV model'!$B$3/15)+(I4402/60)</f>
        <v>4.6584687772840772</v>
      </c>
      <c r="K4402" s="2">
        <f t="shared" si="757"/>
        <v>110.12296834073884</v>
      </c>
      <c r="L4402" s="2">
        <f>DEGREES(ASIN((((COS(RADIANS('PV model'!$B$2))*COS(RADIANS(H4402))*COS(RADIANS(K4402)))+(SIN(RADIANS('PV model'!$B$2))*SIN(RADIANS(H4402)))))))</f>
        <v>8.1899536570340672</v>
      </c>
      <c r="M4402" s="3">
        <f t="shared" si="753"/>
        <v>8.1899536570340672</v>
      </c>
      <c r="N4402" s="2">
        <f t="shared" si="758"/>
        <v>60.844522234799093</v>
      </c>
      <c r="O4402" s="2">
        <f>IF('PV model'!$B$2&gt;0, 180-N4402,IF('PV model'!$B$2&lt;0,0-N4402,N4402))</f>
        <v>119.15547776520091</v>
      </c>
      <c r="P4402" s="2">
        <f>ABS(O4402-'PV model'!$B$5)</f>
        <v>85.844522234799086</v>
      </c>
      <c r="Q4402" s="3">
        <f t="shared" si="754"/>
        <v>81.810046342965933</v>
      </c>
      <c r="R4402" s="3">
        <f t="shared" si="759"/>
        <v>0</v>
      </c>
      <c r="S4402" s="3">
        <f t="shared" si="755"/>
        <v>15.876000000000001</v>
      </c>
      <c r="T4402" s="3">
        <f>(0.5*(1-COS(RADIANS(90-$X$3)))*(D4402+E4402)*'PV model'!$B$4)</f>
        <v>0</v>
      </c>
      <c r="U4402" s="3">
        <f t="shared" si="760"/>
        <v>15.876000000000001</v>
      </c>
      <c r="V4402" s="3">
        <f>('PV model'!$B$13*(U4402/1000)*(1-'PV model'!$B$14*((20+C4402)-25))*'PV model'!$B$10)/'PV model'!$B$12</f>
        <v>1.5444342990719999</v>
      </c>
    </row>
    <row r="4403" spans="1:22" x14ac:dyDescent="0.2">
      <c r="A4403" s="10">
        <f t="shared" si="763"/>
        <v>184</v>
      </c>
      <c r="B4403" s="10">
        <f t="shared" si="761"/>
        <v>6</v>
      </c>
      <c r="C4403" s="23">
        <v>12.7</v>
      </c>
      <c r="D4403" s="24">
        <v>47.142899999999997</v>
      </c>
      <c r="E4403" s="24">
        <v>65.268000000000001</v>
      </c>
      <c r="F4403" s="48"/>
      <c r="G4403" s="48"/>
      <c r="H4403" s="1">
        <f t="shared" si="762"/>
        <v>22.987444592078962</v>
      </c>
      <c r="I4403" s="1">
        <f t="shared" si="756"/>
        <v>-3.8918733629553923</v>
      </c>
      <c r="J4403" s="4">
        <f>B4403+('PV model'!$B$3/15)+(I4403/60)</f>
        <v>5.6584687772840772</v>
      </c>
      <c r="K4403" s="2">
        <f t="shared" si="757"/>
        <v>95.122968340738836</v>
      </c>
      <c r="L4403" s="2">
        <f>DEGREES(ASIN((((COS(RADIANS('PV model'!$B$2))*COS(RADIANS(H4403))*COS(RADIANS(K4403)))+(SIN(RADIANS('PV model'!$B$2))*SIN(RADIANS(H4403)))))))</f>
        <v>15.979018362400083</v>
      </c>
      <c r="M4403" s="3">
        <f t="shared" si="753"/>
        <v>15.979018362400083</v>
      </c>
      <c r="N4403" s="2">
        <f t="shared" si="758"/>
        <v>72.508968297693272</v>
      </c>
      <c r="O4403" s="2">
        <f>IF('PV model'!$B$2&gt;0, 180-N4403,IF('PV model'!$B$2&lt;0,0-N4403,N4403))</f>
        <v>107.49103170230673</v>
      </c>
      <c r="P4403" s="2">
        <f>ABS(O4403-'PV model'!$B$5)</f>
        <v>97.508968297693272</v>
      </c>
      <c r="Q4403" s="3">
        <f t="shared" si="754"/>
        <v>74.020981637599917</v>
      </c>
      <c r="R4403" s="3">
        <f t="shared" si="759"/>
        <v>47.142899999999997</v>
      </c>
      <c r="S4403" s="3">
        <f t="shared" si="755"/>
        <v>76.170746390157049</v>
      </c>
      <c r="T4403" s="3">
        <f>(0.5*(1-COS(RADIANS(90-$X$3)))*(D4403+E4403)*'PV model'!$B$4)</f>
        <v>0</v>
      </c>
      <c r="U4403" s="3">
        <f t="shared" si="760"/>
        <v>123.31364639015705</v>
      </c>
      <c r="V4403" s="3">
        <f>('PV model'!$B$13*(U4403/1000)*(1-'PV model'!$B$14*((20+C4403)-25))*'PV model'!$B$10)/'PV model'!$B$12</f>
        <v>11.946777984690765</v>
      </c>
    </row>
    <row r="4404" spans="1:22" x14ac:dyDescent="0.2">
      <c r="A4404" s="10">
        <f t="shared" si="763"/>
        <v>184</v>
      </c>
      <c r="B4404" s="10">
        <f t="shared" si="761"/>
        <v>7</v>
      </c>
      <c r="C4404" s="23">
        <v>13.7</v>
      </c>
      <c r="D4404" s="24">
        <v>126.83685</v>
      </c>
      <c r="E4404" s="24">
        <v>124.36200000000001</v>
      </c>
      <c r="F4404" s="48"/>
      <c r="G4404" s="48"/>
      <c r="H4404" s="1">
        <f t="shared" si="762"/>
        <v>22.987444592078962</v>
      </c>
      <c r="I4404" s="1">
        <f t="shared" si="756"/>
        <v>-3.8918733629553923</v>
      </c>
      <c r="J4404" s="4">
        <f>B4404+('PV model'!$B$3/15)+(I4404/60)</f>
        <v>6.6584687772840772</v>
      </c>
      <c r="K4404" s="2">
        <f t="shared" si="757"/>
        <v>80.122968340738836</v>
      </c>
      <c r="L4404" s="2">
        <f>DEGREES(ASIN((((COS(RADIANS('PV model'!$B$2))*COS(RADIANS(H4404))*COS(RADIANS(K4404)))+(SIN(RADIANS('PV model'!$B$2))*SIN(RADIANS(H4404)))))))</f>
        <v>24.285787415950047</v>
      </c>
      <c r="M4404" s="3">
        <f t="shared" si="753"/>
        <v>24.285787415950047</v>
      </c>
      <c r="N4404" s="2">
        <f t="shared" si="758"/>
        <v>84.266657937295378</v>
      </c>
      <c r="O4404" s="2">
        <f>IF('PV model'!$B$2&gt;0, 180-N4404,IF('PV model'!$B$2&lt;0,0-N4404,N4404))</f>
        <v>95.733342062704622</v>
      </c>
      <c r="P4404" s="2">
        <f>ABS(O4404-'PV model'!$B$5)</f>
        <v>109.26665793729538</v>
      </c>
      <c r="Q4404" s="3">
        <f t="shared" si="754"/>
        <v>65.714212584049946</v>
      </c>
      <c r="R4404" s="3">
        <f t="shared" si="759"/>
        <v>126.83685000000003</v>
      </c>
      <c r="S4404" s="3">
        <f t="shared" si="755"/>
        <v>154.58970364921814</v>
      </c>
      <c r="T4404" s="3">
        <f>(0.5*(1-COS(RADIANS(90-$X$3)))*(D4404+E4404)*'PV model'!$B$4)</f>
        <v>0</v>
      </c>
      <c r="U4404" s="3">
        <f t="shared" si="760"/>
        <v>281.42655364921814</v>
      </c>
      <c r="V4404" s="3">
        <f>('PV model'!$B$13*(U4404/1000)*(1-'PV model'!$B$14*((20+C4404)-25))*'PV model'!$B$10)/'PV model'!$B$12</f>
        <v>27.15242564183924</v>
      </c>
    </row>
    <row r="4405" spans="1:22" x14ac:dyDescent="0.2">
      <c r="A4405" s="10">
        <f t="shared" si="763"/>
        <v>184</v>
      </c>
      <c r="B4405" s="10">
        <f t="shared" si="761"/>
        <v>8</v>
      </c>
      <c r="C4405" s="23">
        <v>14.5</v>
      </c>
      <c r="D4405" s="24">
        <v>198.67364999999998</v>
      </c>
      <c r="E4405" s="24">
        <v>183.45599999999999</v>
      </c>
      <c r="F4405" s="48"/>
      <c r="G4405" s="48"/>
      <c r="H4405" s="1">
        <f t="shared" si="762"/>
        <v>22.987444592078962</v>
      </c>
      <c r="I4405" s="1">
        <f t="shared" si="756"/>
        <v>-3.8918733629553923</v>
      </c>
      <c r="J4405" s="4">
        <f>B4405+('PV model'!$B$3/15)+(I4405/60)</f>
        <v>7.6584687772840772</v>
      </c>
      <c r="K4405" s="2">
        <f t="shared" si="757"/>
        <v>65.122968340738836</v>
      </c>
      <c r="L4405" s="2">
        <f>DEGREES(ASIN((((COS(RADIANS('PV model'!$B$2))*COS(RADIANS(H4405))*COS(RADIANS(K4405)))+(SIN(RADIANS('PV model'!$B$2))*SIN(RADIANS(H4405)))))))</f>
        <v>32.765081502974944</v>
      </c>
      <c r="M4405" s="3">
        <f t="shared" si="753"/>
        <v>32.765081502974944</v>
      </c>
      <c r="N4405" s="2">
        <f t="shared" si="758"/>
        <v>83.310264408315973</v>
      </c>
      <c r="O4405" s="2">
        <f>IF('PV model'!$B$2&gt;0, 180-N4405,IF('PV model'!$B$2&lt;0,0-N4405,N4405))</f>
        <v>96.689735591684027</v>
      </c>
      <c r="P4405" s="2">
        <f>ABS(O4405-'PV model'!$B$5)</f>
        <v>108.31026440831597</v>
      </c>
      <c r="Q4405" s="3">
        <f t="shared" si="754"/>
        <v>57.234918497025056</v>
      </c>
      <c r="R4405" s="3">
        <f t="shared" si="759"/>
        <v>198.67364999999995</v>
      </c>
      <c r="S4405" s="3">
        <f t="shared" si="755"/>
        <v>236.34230513707297</v>
      </c>
      <c r="T4405" s="3">
        <f>(0.5*(1-COS(RADIANS(90-$X$3)))*(D4405+E4405)*'PV model'!$B$4)</f>
        <v>0</v>
      </c>
      <c r="U4405" s="3">
        <f t="shared" si="760"/>
        <v>435.01595513707292</v>
      </c>
      <c r="V4405" s="3">
        <f>('PV model'!$B$13*(U4405/1000)*(1-'PV model'!$B$14*((20+C4405)-25))*'PV model'!$B$10)/'PV model'!$B$12</f>
        <v>41.831795470232734</v>
      </c>
    </row>
    <row r="4406" spans="1:22" x14ac:dyDescent="0.2">
      <c r="A4406" s="10">
        <f t="shared" si="763"/>
        <v>184</v>
      </c>
      <c r="B4406" s="10">
        <f t="shared" si="761"/>
        <v>9</v>
      </c>
      <c r="C4406" s="23">
        <v>16</v>
      </c>
      <c r="D4406" s="24">
        <v>86.428650000000005</v>
      </c>
      <c r="E4406" s="24">
        <v>225.792</v>
      </c>
      <c r="F4406" s="48"/>
      <c r="G4406" s="48"/>
      <c r="H4406" s="1">
        <f t="shared" si="762"/>
        <v>22.987444592078962</v>
      </c>
      <c r="I4406" s="1">
        <f t="shared" si="756"/>
        <v>-3.8918733629553923</v>
      </c>
      <c r="J4406" s="4">
        <f>B4406+('PV model'!$B$3/15)+(I4406/60)</f>
        <v>8.6584687772840763</v>
      </c>
      <c r="K4406" s="2">
        <f t="shared" si="757"/>
        <v>50.122968340738858</v>
      </c>
      <c r="L4406" s="2">
        <f>DEGREES(ASIN((((COS(RADIANS('PV model'!$B$2))*COS(RADIANS(H4406))*COS(RADIANS(K4406)))+(SIN(RADIANS('PV model'!$B$2))*SIN(RADIANS(H4406)))))))</f>
        <v>41.007289069688866</v>
      </c>
      <c r="M4406" s="3">
        <f t="shared" si="753"/>
        <v>41.007289069688866</v>
      </c>
      <c r="N4406" s="2">
        <f t="shared" si="758"/>
        <v>69.423018612402601</v>
      </c>
      <c r="O4406" s="2">
        <f>IF('PV model'!$B$2&gt;0, 180-N4406,IF('PV model'!$B$2&lt;0,0-N4406,N4406))</f>
        <v>110.5769813875974</v>
      </c>
      <c r="P4406" s="2">
        <f>ABS(O4406-'PV model'!$B$5)</f>
        <v>94.423018612402601</v>
      </c>
      <c r="Q4406" s="3">
        <f t="shared" si="754"/>
        <v>48.992710930311134</v>
      </c>
      <c r="R4406" s="3">
        <f t="shared" si="759"/>
        <v>86.428650000000019</v>
      </c>
      <c r="S4406" s="3">
        <f t="shared" si="755"/>
        <v>266.43914661285709</v>
      </c>
      <c r="T4406" s="3">
        <f>(0.5*(1-COS(RADIANS(90-$X$3)))*(D4406+E4406)*'PV model'!$B$4)</f>
        <v>0</v>
      </c>
      <c r="U4406" s="3">
        <f t="shared" si="760"/>
        <v>352.86779661285709</v>
      </c>
      <c r="V4406" s="3">
        <f>('PV model'!$B$13*(U4406/1000)*(1-'PV model'!$B$14*((20+C4406)-25))*'PV model'!$B$10)/'PV model'!$B$12</f>
        <v>33.720667691646661</v>
      </c>
    </row>
    <row r="4407" spans="1:22" x14ac:dyDescent="0.2">
      <c r="A4407" s="10">
        <f t="shared" si="763"/>
        <v>184</v>
      </c>
      <c r="B4407" s="10">
        <f t="shared" si="761"/>
        <v>10</v>
      </c>
      <c r="C4407" s="23">
        <v>16.399999999999999</v>
      </c>
      <c r="D4407" s="24">
        <v>2.2448999999999999</v>
      </c>
      <c r="E4407" s="24">
        <v>172.87200000000001</v>
      </c>
      <c r="F4407" s="48"/>
      <c r="G4407" s="48"/>
      <c r="H4407" s="1">
        <f t="shared" si="762"/>
        <v>22.987444592078962</v>
      </c>
      <c r="I4407" s="1">
        <f t="shared" si="756"/>
        <v>-3.8918733629553923</v>
      </c>
      <c r="J4407" s="4">
        <f>B4407+('PV model'!$B$3/15)+(I4407/60)</f>
        <v>9.6584687772840763</v>
      </c>
      <c r="K4407" s="2">
        <f t="shared" si="757"/>
        <v>35.122968340738858</v>
      </c>
      <c r="L4407" s="2">
        <f>DEGREES(ASIN((((COS(RADIANS('PV model'!$B$2))*COS(RADIANS(H4407))*COS(RADIANS(K4407)))+(SIN(RADIANS('PV model'!$B$2))*SIN(RADIANS(H4407)))))))</f>
        <v>48.446061784091775</v>
      </c>
      <c r="M4407" s="3">
        <f t="shared" si="753"/>
        <v>48.446061784091775</v>
      </c>
      <c r="N4407" s="2">
        <f t="shared" si="758"/>
        <v>52.98442675688073</v>
      </c>
      <c r="O4407" s="2">
        <f>IF('PV model'!$B$2&gt;0, 180-N4407,IF('PV model'!$B$2&lt;0,0-N4407,N4407))</f>
        <v>127.01557324311926</v>
      </c>
      <c r="P4407" s="2">
        <f>ABS(O4407-'PV model'!$B$5)</f>
        <v>77.984426756880737</v>
      </c>
      <c r="Q4407" s="3">
        <f t="shared" si="754"/>
        <v>41.553938215908218</v>
      </c>
      <c r="R4407" s="3">
        <f t="shared" si="759"/>
        <v>2.2449000000000003</v>
      </c>
      <c r="S4407" s="3">
        <f t="shared" si="755"/>
        <v>174.3735133637656</v>
      </c>
      <c r="T4407" s="3">
        <f>(0.5*(1-COS(RADIANS(90-$X$3)))*(D4407+E4407)*'PV model'!$B$4)</f>
        <v>0</v>
      </c>
      <c r="U4407" s="3">
        <f t="shared" si="760"/>
        <v>176.6184133637656</v>
      </c>
      <c r="V4407" s="3">
        <f>('PV model'!$B$13*(U4407/1000)*(1-'PV model'!$B$14*((20+C4407)-25))*'PV model'!$B$10)/'PV model'!$B$12</f>
        <v>16.849718786889213</v>
      </c>
    </row>
    <row r="4408" spans="1:22" x14ac:dyDescent="0.2">
      <c r="A4408" s="10">
        <f t="shared" si="763"/>
        <v>184</v>
      </c>
      <c r="B4408" s="10">
        <f t="shared" si="761"/>
        <v>11</v>
      </c>
      <c r="C4408" s="23">
        <v>17.100000000000001</v>
      </c>
      <c r="D4408" s="24">
        <v>1.1224499999999999</v>
      </c>
      <c r="E4408" s="24">
        <v>198.45</v>
      </c>
      <c r="F4408" s="48"/>
      <c r="G4408" s="48"/>
      <c r="H4408" s="1">
        <f t="shared" si="762"/>
        <v>22.987444592078962</v>
      </c>
      <c r="I4408" s="1">
        <f t="shared" si="756"/>
        <v>-3.8918733629553923</v>
      </c>
      <c r="J4408" s="4">
        <f>B4408+('PV model'!$B$3/15)+(I4408/60)</f>
        <v>10.658468777284076</v>
      </c>
      <c r="K4408" s="2">
        <f t="shared" si="757"/>
        <v>20.122968340738858</v>
      </c>
      <c r="L4408" s="2">
        <f>DEGREES(ASIN((((COS(RADIANS('PV model'!$B$2))*COS(RADIANS(H4408))*COS(RADIANS(K4408)))+(SIN(RADIANS('PV model'!$B$2))*SIN(RADIANS(H4408)))))))</f>
        <v>54.237239214310208</v>
      </c>
      <c r="M4408" s="3">
        <f t="shared" si="753"/>
        <v>54.237239214310208</v>
      </c>
      <c r="N4408" s="2">
        <f t="shared" si="758"/>
        <v>32.81465302548272</v>
      </c>
      <c r="O4408" s="2">
        <f>IF('PV model'!$B$2&gt;0, 180-N4408,IF('PV model'!$B$2&lt;0,0-N4408,N4408))</f>
        <v>147.18534697451727</v>
      </c>
      <c r="P4408" s="2">
        <f>ABS(O4408-'PV model'!$B$5)</f>
        <v>57.814653025482727</v>
      </c>
      <c r="Q4408" s="3">
        <f t="shared" si="754"/>
        <v>35.762760785689792</v>
      </c>
      <c r="R4408" s="3">
        <f t="shared" si="759"/>
        <v>1.1224499999999999</v>
      </c>
      <c r="S4408" s="3">
        <f t="shared" si="755"/>
        <v>199.1366612372158</v>
      </c>
      <c r="T4408" s="3">
        <f>(0.5*(1-COS(RADIANS(90-$X$3)))*(D4408+E4408)*'PV model'!$B$4)</f>
        <v>0</v>
      </c>
      <c r="U4408" s="3">
        <f t="shared" si="760"/>
        <v>200.25911123721579</v>
      </c>
      <c r="V4408" s="3">
        <f>('PV model'!$B$13*(U4408/1000)*(1-'PV model'!$B$14*((20+C4408)-25))*'PV model'!$B$10)/'PV model'!$B$12</f>
        <v>19.049034362523319</v>
      </c>
    </row>
    <row r="4409" spans="1:22" x14ac:dyDescent="0.2">
      <c r="A4409" s="10">
        <f t="shared" si="763"/>
        <v>184</v>
      </c>
      <c r="B4409" s="10">
        <f t="shared" si="761"/>
        <v>12</v>
      </c>
      <c r="C4409" s="23">
        <v>17.3</v>
      </c>
      <c r="D4409" s="24">
        <v>1.1224499999999999</v>
      </c>
      <c r="E4409" s="24">
        <v>214.32599999999999</v>
      </c>
      <c r="F4409" s="48"/>
      <c r="G4409" s="48"/>
      <c r="H4409" s="1">
        <f t="shared" si="762"/>
        <v>22.987444592078962</v>
      </c>
      <c r="I4409" s="1">
        <f t="shared" si="756"/>
        <v>-3.8918733629553923</v>
      </c>
      <c r="J4409" s="4">
        <f>B4409+('PV model'!$B$3/15)+(I4409/60)</f>
        <v>11.658468777284076</v>
      </c>
      <c r="K4409" s="2">
        <f t="shared" si="757"/>
        <v>5.122968340738856</v>
      </c>
      <c r="L4409" s="2">
        <f>DEGREES(ASIN((((COS(RADIANS('PV model'!$B$2))*COS(RADIANS(H4409))*COS(RADIANS(K4409)))+(SIN(RADIANS('PV model'!$B$2))*SIN(RADIANS(H4409)))))))</f>
        <v>57.266075612007143</v>
      </c>
      <c r="M4409" s="3">
        <f t="shared" si="753"/>
        <v>57.266075612007143</v>
      </c>
      <c r="N4409" s="2">
        <f t="shared" si="758"/>
        <v>8.7439799117961989</v>
      </c>
      <c r="O4409" s="2">
        <f>IF('PV model'!$B$2&gt;0, 180-N4409,IF('PV model'!$B$2&lt;0,0-N4409,N4409))</f>
        <v>171.2560200882038</v>
      </c>
      <c r="P4409" s="2">
        <f>ABS(O4409-'PV model'!$B$5)</f>
        <v>33.743979911796202</v>
      </c>
      <c r="Q4409" s="3">
        <f t="shared" si="754"/>
        <v>32.733924387992857</v>
      </c>
      <c r="R4409" s="3">
        <f t="shared" si="759"/>
        <v>1.1224499999999999</v>
      </c>
      <c r="S4409" s="3">
        <f t="shared" si="755"/>
        <v>214.9694070846185</v>
      </c>
      <c r="T4409" s="3">
        <f>(0.5*(1-COS(RADIANS(90-$X$3)))*(D4409+E4409)*'PV model'!$B$4)</f>
        <v>0</v>
      </c>
      <c r="U4409" s="3">
        <f t="shared" si="760"/>
        <v>216.09185708461848</v>
      </c>
      <c r="V4409" s="3">
        <f>('PV model'!$B$13*(U4409/1000)*(1-'PV model'!$B$14*((20+C4409)-25))*'PV model'!$B$10)/'PV model'!$B$12</f>
        <v>20.53779536609688</v>
      </c>
    </row>
    <row r="4410" spans="1:22" x14ac:dyDescent="0.2">
      <c r="A4410" s="10">
        <f t="shared" si="763"/>
        <v>184</v>
      </c>
      <c r="B4410" s="10">
        <f t="shared" si="761"/>
        <v>13</v>
      </c>
      <c r="C4410" s="23">
        <v>17.100000000000001</v>
      </c>
      <c r="D4410" s="24">
        <v>2.2448999999999999</v>
      </c>
      <c r="E4410" s="24">
        <v>219.61799999999999</v>
      </c>
      <c r="F4410" s="48"/>
      <c r="G4410" s="48"/>
      <c r="H4410" s="1">
        <f t="shared" si="762"/>
        <v>22.987444592078962</v>
      </c>
      <c r="I4410" s="1">
        <f t="shared" si="756"/>
        <v>-3.8918733629553923</v>
      </c>
      <c r="J4410" s="4">
        <f>B4410+('PV model'!$B$3/15)+(I4410/60)</f>
        <v>12.658468777284076</v>
      </c>
      <c r="K4410" s="2">
        <f t="shared" si="757"/>
        <v>-9.877031659261144</v>
      </c>
      <c r="L4410" s="2">
        <f>DEGREES(ASIN((((COS(RADIANS('PV model'!$B$2))*COS(RADIANS(H4410))*COS(RADIANS(K4410)))+(SIN(RADIANS('PV model'!$B$2))*SIN(RADIANS(H4410)))))))</f>
        <v>56.672647238128931</v>
      </c>
      <c r="M4410" s="3">
        <f t="shared" si="753"/>
        <v>56.672647238128931</v>
      </c>
      <c r="N4410" s="2">
        <f t="shared" si="758"/>
        <v>-16.703332344634877</v>
      </c>
      <c r="O4410" s="2">
        <f>IF('PV model'!$B$2&gt;0, 180-N4410,IF('PV model'!$B$2&lt;0,0-N4410,N4410))</f>
        <v>196.70333234463487</v>
      </c>
      <c r="P4410" s="2">
        <f>ABS(O4410-'PV model'!$B$5)</f>
        <v>8.2966676553651268</v>
      </c>
      <c r="Q4410" s="3">
        <f t="shared" si="754"/>
        <v>33.327352761871069</v>
      </c>
      <c r="R4410" s="3">
        <f t="shared" si="759"/>
        <v>2.2448999999999999</v>
      </c>
      <c r="S4410" s="3">
        <f t="shared" si="755"/>
        <v>220.91350268549249</v>
      </c>
      <c r="T4410" s="3">
        <f>(0.5*(1-COS(RADIANS(90-$X$3)))*(D4410+E4410)*'PV model'!$B$4)</f>
        <v>0</v>
      </c>
      <c r="U4410" s="3">
        <f t="shared" si="760"/>
        <v>223.15840268549249</v>
      </c>
      <c r="V4410" s="3">
        <f>('PV model'!$B$13*(U4410/1000)*(1-'PV model'!$B$14*((20+C4410)-25))*'PV model'!$B$10)/'PV model'!$B$12</f>
        <v>21.227259298111644</v>
      </c>
    </row>
    <row r="4411" spans="1:22" x14ac:dyDescent="0.2">
      <c r="A4411" s="10">
        <f t="shared" si="763"/>
        <v>184</v>
      </c>
      <c r="B4411" s="10">
        <f t="shared" si="761"/>
        <v>14</v>
      </c>
      <c r="C4411" s="23">
        <v>17</v>
      </c>
      <c r="D4411" s="24">
        <v>1.1224499999999999</v>
      </c>
      <c r="E4411" s="24">
        <v>213.44400000000002</v>
      </c>
      <c r="F4411" s="48"/>
      <c r="G4411" s="48"/>
      <c r="H4411" s="1">
        <f t="shared" si="762"/>
        <v>22.987444592078962</v>
      </c>
      <c r="I4411" s="1">
        <f t="shared" si="756"/>
        <v>-3.8918733629553923</v>
      </c>
      <c r="J4411" s="4">
        <f>B4411+('PV model'!$B$3/15)+(I4411/60)</f>
        <v>13.658468777284076</v>
      </c>
      <c r="K4411" s="2">
        <f t="shared" si="757"/>
        <v>-24.877031659261142</v>
      </c>
      <c r="L4411" s="2">
        <f>DEGREES(ASIN((((COS(RADIANS('PV model'!$B$2))*COS(RADIANS(H4411))*COS(RADIANS(K4411)))+(SIN(RADIANS('PV model'!$B$2))*SIN(RADIANS(H4411)))))))</f>
        <v>52.645035672610405</v>
      </c>
      <c r="M4411" s="3">
        <f t="shared" si="753"/>
        <v>52.645035672610405</v>
      </c>
      <c r="N4411" s="2">
        <f t="shared" si="758"/>
        <v>-39.66240832610972</v>
      </c>
      <c r="O4411" s="2">
        <f>IF('PV model'!$B$2&gt;0, 180-N4411,IF('PV model'!$B$2&lt;0,0-N4411,N4411))</f>
        <v>219.66240832610973</v>
      </c>
      <c r="P4411" s="2">
        <f>ABS(O4411-'PV model'!$B$5)</f>
        <v>14.662408326109727</v>
      </c>
      <c r="Q4411" s="3">
        <f t="shared" si="754"/>
        <v>37.354964327389595</v>
      </c>
      <c r="R4411" s="3">
        <f t="shared" si="759"/>
        <v>1.1224499999999999</v>
      </c>
      <c r="S4411" s="3">
        <f t="shared" si="755"/>
        <v>214.15267908574444</v>
      </c>
      <c r="T4411" s="3">
        <f>(0.5*(1-COS(RADIANS(90-$X$3)))*(D4411+E4411)*'PV model'!$B$4)</f>
        <v>0</v>
      </c>
      <c r="U4411" s="3">
        <f t="shared" si="760"/>
        <v>215.27512908574442</v>
      </c>
      <c r="V4411" s="3">
        <f>('PV model'!$B$13*(U4411/1000)*(1-'PV model'!$B$14*((20+C4411)-25))*'PV model'!$B$10)/'PV model'!$B$12</f>
        <v>20.485994612047282</v>
      </c>
    </row>
    <row r="4412" spans="1:22" x14ac:dyDescent="0.2">
      <c r="A4412" s="10">
        <f t="shared" si="763"/>
        <v>184</v>
      </c>
      <c r="B4412" s="10">
        <f t="shared" si="761"/>
        <v>15</v>
      </c>
      <c r="C4412" s="23">
        <v>16.600000000000001</v>
      </c>
      <c r="D4412" s="24">
        <v>1.1224499999999999</v>
      </c>
      <c r="E4412" s="24">
        <v>195.804</v>
      </c>
      <c r="F4412" s="48"/>
      <c r="G4412" s="48"/>
      <c r="H4412" s="1">
        <f t="shared" si="762"/>
        <v>22.987444592078962</v>
      </c>
      <c r="I4412" s="1">
        <f t="shared" si="756"/>
        <v>-3.8918733629553923</v>
      </c>
      <c r="J4412" s="4">
        <f>B4412+('PV model'!$B$3/15)+(I4412/60)</f>
        <v>14.658468777284076</v>
      </c>
      <c r="K4412" s="2">
        <f t="shared" si="757"/>
        <v>-39.877031659261142</v>
      </c>
      <c r="L4412" s="2">
        <f>DEGREES(ASIN((((COS(RADIANS('PV model'!$B$2))*COS(RADIANS(H4412))*COS(RADIANS(K4412)))+(SIN(RADIANS('PV model'!$B$2))*SIN(RADIANS(H4412)))))))</f>
        <v>46.219941678678033</v>
      </c>
      <c r="M4412" s="3">
        <f t="shared" si="753"/>
        <v>46.219941678678033</v>
      </c>
      <c r="N4412" s="2">
        <f t="shared" si="758"/>
        <v>-58.546690336315073</v>
      </c>
      <c r="O4412" s="2">
        <f>IF('PV model'!$B$2&gt;0, 180-N4412,IF('PV model'!$B$2&lt;0,0-N4412,N4412))</f>
        <v>238.54669033631507</v>
      </c>
      <c r="P4412" s="2">
        <f>ABS(O4412-'PV model'!$B$5)</f>
        <v>33.546690336315066</v>
      </c>
      <c r="Q4412" s="3">
        <f t="shared" si="754"/>
        <v>43.780058321321967</v>
      </c>
      <c r="R4412" s="3">
        <f t="shared" si="759"/>
        <v>1.1224500000000002</v>
      </c>
      <c r="S4412" s="3">
        <f t="shared" si="755"/>
        <v>196.58252742959749</v>
      </c>
      <c r="T4412" s="3">
        <f>(0.5*(1-COS(RADIANS(90-$X$3)))*(D4412+E4412)*'PV model'!$B$4)</f>
        <v>0</v>
      </c>
      <c r="U4412" s="3">
        <f t="shared" si="760"/>
        <v>197.70497742959748</v>
      </c>
      <c r="V4412" s="3">
        <f>('PV model'!$B$13*(U4412/1000)*(1-'PV model'!$B$14*((20+C4412)-25))*'PV model'!$B$10)/'PV model'!$B$12</f>
        <v>18.845605389027337</v>
      </c>
    </row>
    <row r="4413" spans="1:22" x14ac:dyDescent="0.2">
      <c r="A4413" s="10">
        <f t="shared" si="763"/>
        <v>184</v>
      </c>
      <c r="B4413" s="10">
        <f t="shared" si="761"/>
        <v>16</v>
      </c>
      <c r="C4413" s="23">
        <v>17</v>
      </c>
      <c r="D4413" s="24">
        <v>2.2448999999999999</v>
      </c>
      <c r="E4413" s="24">
        <v>168.46200000000002</v>
      </c>
      <c r="F4413" s="48"/>
      <c r="G4413" s="48"/>
      <c r="H4413" s="1">
        <f t="shared" si="762"/>
        <v>22.987444592078962</v>
      </c>
      <c r="I4413" s="1">
        <f t="shared" si="756"/>
        <v>-3.8918733629553923</v>
      </c>
      <c r="J4413" s="4">
        <f>B4413+('PV model'!$B$3/15)+(I4413/60)</f>
        <v>15.658468777284076</v>
      </c>
      <c r="K4413" s="2">
        <f t="shared" si="757"/>
        <v>-54.877031659261142</v>
      </c>
      <c r="L4413" s="2">
        <f>DEGREES(ASIN((((COS(RADIANS('PV model'!$B$2))*COS(RADIANS(H4413))*COS(RADIANS(K4413)))+(SIN(RADIANS('PV model'!$B$2))*SIN(RADIANS(H4413)))))))</f>
        <v>38.450658116262858</v>
      </c>
      <c r="M4413" s="3">
        <f t="shared" si="753"/>
        <v>38.450658116262858</v>
      </c>
      <c r="N4413" s="2">
        <f t="shared" si="758"/>
        <v>-74.043125958687867</v>
      </c>
      <c r="O4413" s="2">
        <f>IF('PV model'!$B$2&gt;0, 180-N4413,IF('PV model'!$B$2&lt;0,0-N4413,N4413))</f>
        <v>254.04312595868788</v>
      </c>
      <c r="P4413" s="2">
        <f>ABS(O4413-'PV model'!$B$5)</f>
        <v>49.043125958687881</v>
      </c>
      <c r="Q4413" s="3">
        <f t="shared" si="754"/>
        <v>51.549341883737135</v>
      </c>
      <c r="R4413" s="3">
        <f t="shared" si="759"/>
        <v>2.2449000000000003</v>
      </c>
      <c r="S4413" s="3">
        <f t="shared" si="755"/>
        <v>170.06139501284315</v>
      </c>
      <c r="T4413" s="3">
        <f>(0.5*(1-COS(RADIANS(90-$X$3)))*(D4413+E4413)*'PV model'!$B$4)</f>
        <v>0</v>
      </c>
      <c r="U4413" s="3">
        <f t="shared" si="760"/>
        <v>172.30629501284315</v>
      </c>
      <c r="V4413" s="3">
        <f>('PV model'!$B$13*(U4413/1000)*(1-'PV model'!$B$14*((20+C4413)-25))*'PV model'!$B$10)/'PV model'!$B$12</f>
        <v>16.396997861508577</v>
      </c>
    </row>
    <row r="4414" spans="1:22" x14ac:dyDescent="0.2">
      <c r="A4414" s="10">
        <f t="shared" si="763"/>
        <v>184</v>
      </c>
      <c r="B4414" s="10">
        <f t="shared" si="761"/>
        <v>17</v>
      </c>
      <c r="C4414" s="23">
        <v>16.600000000000001</v>
      </c>
      <c r="D4414" s="24">
        <v>0</v>
      </c>
      <c r="E4414" s="24">
        <v>134.946</v>
      </c>
      <c r="F4414" s="48"/>
      <c r="G4414" s="48"/>
      <c r="H4414" s="1">
        <f t="shared" si="762"/>
        <v>22.987444592078962</v>
      </c>
      <c r="I4414" s="1">
        <f t="shared" si="756"/>
        <v>-3.8918733629553923</v>
      </c>
      <c r="J4414" s="4">
        <f>B4414+('PV model'!$B$3/15)+(I4414/60)</f>
        <v>16.658468777284074</v>
      </c>
      <c r="K4414" s="2">
        <f t="shared" si="757"/>
        <v>-69.877031659261121</v>
      </c>
      <c r="L4414" s="2">
        <f>DEGREES(ASIN((((COS(RADIANS('PV model'!$B$2))*COS(RADIANS(H4414))*COS(RADIANS(K4414)))+(SIN(RADIANS('PV model'!$B$2))*SIN(RADIANS(H4414)))))))</f>
        <v>30.081782964517256</v>
      </c>
      <c r="M4414" s="3">
        <f t="shared" si="753"/>
        <v>30.081782964517256</v>
      </c>
      <c r="N4414" s="2">
        <f t="shared" si="758"/>
        <v>-87.36269041986111</v>
      </c>
      <c r="O4414" s="2">
        <f>IF('PV model'!$B$2&gt;0, 180-N4414,IF('PV model'!$B$2&lt;0,0-N4414,N4414))</f>
        <v>267.36269041986111</v>
      </c>
      <c r="P4414" s="2">
        <f>ABS(O4414-'PV model'!$B$5)</f>
        <v>62.36269041986111</v>
      </c>
      <c r="Q4414" s="3">
        <f t="shared" si="754"/>
        <v>59.918217035482741</v>
      </c>
      <c r="R4414" s="3">
        <f t="shared" si="759"/>
        <v>0</v>
      </c>
      <c r="S4414" s="3">
        <f t="shared" si="755"/>
        <v>134.946</v>
      </c>
      <c r="T4414" s="3">
        <f>(0.5*(1-COS(RADIANS(90-$X$3)))*(D4414+E4414)*'PV model'!$B$4)</f>
        <v>0</v>
      </c>
      <c r="U4414" s="3">
        <f t="shared" si="760"/>
        <v>134.946</v>
      </c>
      <c r="V4414" s="3">
        <f>('PV model'!$B$13*(U4414/1000)*(1-'PV model'!$B$14*((20+C4414)-25))*'PV model'!$B$10)/'PV model'!$B$12</f>
        <v>12.863303179776</v>
      </c>
    </row>
    <row r="4415" spans="1:22" x14ac:dyDescent="0.2">
      <c r="A4415" s="10">
        <f t="shared" si="763"/>
        <v>184</v>
      </c>
      <c r="B4415" s="10">
        <f t="shared" si="761"/>
        <v>18</v>
      </c>
      <c r="C4415" s="23">
        <v>14.8</v>
      </c>
      <c r="D4415" s="24">
        <v>0</v>
      </c>
      <c r="E4415" s="24">
        <v>96.138000000000005</v>
      </c>
      <c r="F4415" s="48"/>
      <c r="G4415" s="48"/>
      <c r="H4415" s="1">
        <f t="shared" si="762"/>
        <v>22.987444592078962</v>
      </c>
      <c r="I4415" s="1">
        <f t="shared" si="756"/>
        <v>-3.8918733629553923</v>
      </c>
      <c r="J4415" s="4">
        <f>B4415+('PV model'!$B$3/15)+(I4415/60)</f>
        <v>17.658468777284074</v>
      </c>
      <c r="K4415" s="2">
        <f t="shared" si="757"/>
        <v>-84.877031659261121</v>
      </c>
      <c r="L4415" s="2">
        <f>DEGREES(ASIN((((COS(RADIANS('PV model'!$B$2))*COS(RADIANS(H4415))*COS(RADIANS(K4415)))+(SIN(RADIANS('PV model'!$B$2))*SIN(RADIANS(H4415)))))))</f>
        <v>21.617326049482678</v>
      </c>
      <c r="M4415" s="3">
        <f t="shared" si="753"/>
        <v>21.617326049482678</v>
      </c>
      <c r="N4415" s="2">
        <f t="shared" si="758"/>
        <v>-80.49913786361391</v>
      </c>
      <c r="O4415" s="2">
        <f>IF('PV model'!$B$2&gt;0, 180-N4415,IF('PV model'!$B$2&lt;0,0-N4415,N4415))</f>
        <v>260.4991378636139</v>
      </c>
      <c r="P4415" s="2">
        <f>ABS(O4415-'PV model'!$B$5)</f>
        <v>55.499137863613896</v>
      </c>
      <c r="Q4415" s="3">
        <f t="shared" si="754"/>
        <v>68.382673950517315</v>
      </c>
      <c r="R4415" s="3">
        <f t="shared" si="759"/>
        <v>0</v>
      </c>
      <c r="S4415" s="3">
        <f t="shared" si="755"/>
        <v>96.138000000000005</v>
      </c>
      <c r="T4415" s="3">
        <f>(0.5*(1-COS(RADIANS(90-$X$3)))*(D4415+E4415)*'PV model'!$B$4)</f>
        <v>0</v>
      </c>
      <c r="U4415" s="3">
        <f t="shared" si="760"/>
        <v>96.138000000000005</v>
      </c>
      <c r="V4415" s="3">
        <f>('PV model'!$B$13*(U4415/1000)*(1-'PV model'!$B$14*((20+C4415)-25))*'PV model'!$B$10)/'PV model'!$B$12</f>
        <v>9.2332442643839983</v>
      </c>
    </row>
    <row r="4416" spans="1:22" x14ac:dyDescent="0.2">
      <c r="A4416" s="10">
        <f t="shared" si="763"/>
        <v>184</v>
      </c>
      <c r="B4416" s="10">
        <f t="shared" si="761"/>
        <v>19</v>
      </c>
      <c r="C4416" s="23">
        <v>13.7</v>
      </c>
      <c r="D4416" s="24">
        <v>0</v>
      </c>
      <c r="E4416" s="24">
        <v>57.33</v>
      </c>
      <c r="F4416" s="48"/>
      <c r="G4416" s="48"/>
      <c r="H4416" s="1">
        <f t="shared" si="762"/>
        <v>22.987444592078962</v>
      </c>
      <c r="I4416" s="1">
        <f t="shared" si="756"/>
        <v>-3.8918733629553923</v>
      </c>
      <c r="J4416" s="4">
        <f>B4416+('PV model'!$B$3/15)+(I4416/60)</f>
        <v>18.658468777284074</v>
      </c>
      <c r="K4416" s="2">
        <f t="shared" si="757"/>
        <v>-99.877031659261121</v>
      </c>
      <c r="L4416" s="2">
        <f>DEGREES(ASIN((((COS(RADIANS('PV model'!$B$2))*COS(RADIANS(H4416))*COS(RADIANS(K4416)))+(SIN(RADIANS('PV model'!$B$2))*SIN(RADIANS(H4416)))))))</f>
        <v>13.438573375032833</v>
      </c>
      <c r="M4416" s="3">
        <f t="shared" si="753"/>
        <v>13.438573375032833</v>
      </c>
      <c r="N4416" s="2">
        <f t="shared" si="758"/>
        <v>-68.824314681223768</v>
      </c>
      <c r="O4416" s="2">
        <f>IF('PV model'!$B$2&gt;0, 180-N4416,IF('PV model'!$B$2&lt;0,0-N4416,N4416))</f>
        <v>248.82431468122377</v>
      </c>
      <c r="P4416" s="2">
        <f>ABS(O4416-'PV model'!$B$5)</f>
        <v>43.824314681223768</v>
      </c>
      <c r="Q4416" s="3">
        <f t="shared" si="754"/>
        <v>76.561426624967169</v>
      </c>
      <c r="R4416" s="3">
        <f t="shared" si="759"/>
        <v>0</v>
      </c>
      <c r="S4416" s="3">
        <f t="shared" si="755"/>
        <v>57.33</v>
      </c>
      <c r="T4416" s="3">
        <f>(0.5*(1-COS(RADIANS(90-$X$3)))*(D4416+E4416)*'PV model'!$B$4)</f>
        <v>0</v>
      </c>
      <c r="U4416" s="3">
        <f t="shared" si="760"/>
        <v>57.33</v>
      </c>
      <c r="V4416" s="3">
        <f>('PV model'!$B$13*(U4416/1000)*(1-'PV model'!$B$14*((20+C4416)-25))*'PV model'!$B$10)/'PV model'!$B$12</f>
        <v>5.5312782033599985</v>
      </c>
    </row>
    <row r="4417" spans="1:22" x14ac:dyDescent="0.2">
      <c r="A4417" s="10">
        <f t="shared" si="763"/>
        <v>184</v>
      </c>
      <c r="B4417" s="10">
        <f t="shared" si="761"/>
        <v>20</v>
      </c>
      <c r="C4417" s="23">
        <v>13.5</v>
      </c>
      <c r="D4417" s="24">
        <v>0</v>
      </c>
      <c r="E4417" s="24">
        <v>24.696000000000002</v>
      </c>
      <c r="F4417" s="48"/>
      <c r="G4417" s="48"/>
      <c r="H4417" s="1">
        <f t="shared" si="762"/>
        <v>22.987444592078962</v>
      </c>
      <c r="I4417" s="1">
        <f t="shared" si="756"/>
        <v>-3.8918733629553923</v>
      </c>
      <c r="J4417" s="4">
        <f>B4417+('PV model'!$B$3/15)+(I4417/60)</f>
        <v>19.658468777284074</v>
      </c>
      <c r="K4417" s="2">
        <f t="shared" si="757"/>
        <v>-114.87703165926112</v>
      </c>
      <c r="L4417" s="2">
        <f>DEGREES(ASIN((((COS(RADIANS('PV model'!$B$2))*COS(RADIANS(H4417))*COS(RADIANS(K4417)))+(SIN(RADIANS('PV model'!$B$2))*SIN(RADIANS(H4417)))))))</f>
        <v>5.8828727755407089</v>
      </c>
      <c r="M4417" s="3">
        <f t="shared" si="753"/>
        <v>5.8828727755407089</v>
      </c>
      <c r="N4417" s="2">
        <f t="shared" si="758"/>
        <v>-57.097175778081109</v>
      </c>
      <c r="O4417" s="2">
        <f>IF('PV model'!$B$2&gt;0, 180-N4417,IF('PV model'!$B$2&lt;0,0-N4417,N4417))</f>
        <v>237.09717577808112</v>
      </c>
      <c r="P4417" s="2">
        <f>ABS(O4417-'PV model'!$B$5)</f>
        <v>32.097175778081123</v>
      </c>
      <c r="Q4417" s="3">
        <f t="shared" si="754"/>
        <v>84.117127224459281</v>
      </c>
      <c r="R4417" s="3">
        <f t="shared" si="759"/>
        <v>0</v>
      </c>
      <c r="S4417" s="3">
        <f t="shared" si="755"/>
        <v>24.696000000000002</v>
      </c>
      <c r="T4417" s="3">
        <f>(0.5*(1-COS(RADIANS(90-$X$3)))*(D4417+E4417)*'PV model'!$B$4)</f>
        <v>0</v>
      </c>
      <c r="U4417" s="3">
        <f t="shared" si="760"/>
        <v>24.696000000000002</v>
      </c>
      <c r="V4417" s="3">
        <f>('PV model'!$B$13*(U4417/1000)*(1-'PV model'!$B$14*((20+C4417)-25))*'PV model'!$B$10)/'PV model'!$B$12</f>
        <v>2.38467934656</v>
      </c>
    </row>
    <row r="4418" spans="1:22" x14ac:dyDescent="0.2">
      <c r="A4418" s="10">
        <f t="shared" si="763"/>
        <v>184</v>
      </c>
      <c r="B4418" s="10">
        <f t="shared" si="761"/>
        <v>21</v>
      </c>
      <c r="C4418" s="23">
        <v>13.4</v>
      </c>
      <c r="D4418" s="24">
        <v>0</v>
      </c>
      <c r="E4418" s="24">
        <v>5.2920000000000007</v>
      </c>
      <c r="F4418" s="48"/>
      <c r="G4418" s="48"/>
      <c r="H4418" s="1">
        <f t="shared" si="762"/>
        <v>22.987444592078962</v>
      </c>
      <c r="I4418" s="1">
        <f t="shared" si="756"/>
        <v>-3.8918733629553923</v>
      </c>
      <c r="J4418" s="4">
        <f>B4418+('PV model'!$B$3/15)+(I4418/60)</f>
        <v>20.658468777284074</v>
      </c>
      <c r="K4418" s="2">
        <f t="shared" si="757"/>
        <v>-129.87703165926112</v>
      </c>
      <c r="L4418" s="2">
        <f>DEGREES(ASIN((((COS(RADIANS('PV model'!$B$2))*COS(RADIANS(H4418))*COS(RADIANS(K4418)))+(SIN(RADIANS('PV model'!$B$2))*SIN(RADIANS(H4418)))))))</f>
        <v>-0.71415393657168513</v>
      </c>
      <c r="M4418" s="3">
        <f t="shared" si="753"/>
        <v>0</v>
      </c>
      <c r="N4418" s="2">
        <f t="shared" si="758"/>
        <v>-44.953806509705338</v>
      </c>
      <c r="O4418" s="2">
        <f>IF('PV model'!$B$2&gt;0, 180-N4418,IF('PV model'!$B$2&lt;0,0-N4418,N4418))</f>
        <v>224.95380650970534</v>
      </c>
      <c r="P4418" s="2">
        <f>ABS(O4418-'PV model'!$B$5)</f>
        <v>19.953806509705345</v>
      </c>
      <c r="Q4418" s="3">
        <f t="shared" si="754"/>
        <v>90.714153936571677</v>
      </c>
      <c r="R4418" s="3">
        <f t="shared" si="759"/>
        <v>0</v>
      </c>
      <c r="S4418" s="3">
        <f t="shared" si="755"/>
        <v>5.2920000000000007</v>
      </c>
      <c r="T4418" s="3">
        <f>(0.5*(1-COS(RADIANS(90-$X$3)))*(D4418+E4418)*'PV model'!$B$4)</f>
        <v>0</v>
      </c>
      <c r="U4418" s="3">
        <f t="shared" si="760"/>
        <v>5.2920000000000007</v>
      </c>
      <c r="V4418" s="3">
        <f>('PV model'!$B$13*(U4418/1000)*(1-'PV model'!$B$14*((20+C4418)-25))*'PV model'!$B$10)/'PV model'!$B$12</f>
        <v>0.51121431244800009</v>
      </c>
    </row>
    <row r="4419" spans="1:22" x14ac:dyDescent="0.2">
      <c r="A4419" s="10">
        <f t="shared" si="763"/>
        <v>184</v>
      </c>
      <c r="B4419" s="10">
        <f t="shared" si="761"/>
        <v>22</v>
      </c>
      <c r="C4419" s="23">
        <v>12.9</v>
      </c>
      <c r="D4419" s="24">
        <v>0</v>
      </c>
      <c r="E4419" s="24">
        <v>0</v>
      </c>
      <c r="F4419" s="48"/>
      <c r="G4419" s="48"/>
      <c r="H4419" s="1">
        <f t="shared" si="762"/>
        <v>22.987444592078962</v>
      </c>
      <c r="I4419" s="1">
        <f t="shared" si="756"/>
        <v>-3.8918733629553923</v>
      </c>
      <c r="J4419" s="4">
        <f>B4419+('PV model'!$B$3/15)+(I4419/60)</f>
        <v>21.658468777284074</v>
      </c>
      <c r="K4419" s="2">
        <f t="shared" si="757"/>
        <v>-144.87703165926112</v>
      </c>
      <c r="L4419" s="2">
        <f>DEGREES(ASIN((((COS(RADIANS('PV model'!$B$2))*COS(RADIANS(H4419))*COS(RADIANS(K4419)))+(SIN(RADIANS('PV model'!$B$2))*SIN(RADIANS(H4419)))))))</f>
        <v>-6.0064590735428514</v>
      </c>
      <c r="M4419" s="3">
        <f t="shared" si="753"/>
        <v>0</v>
      </c>
      <c r="N4419" s="2">
        <f t="shared" si="758"/>
        <v>-32.179263469069241</v>
      </c>
      <c r="O4419" s="2">
        <f>IF('PV model'!$B$2&gt;0, 180-N4419,IF('PV model'!$B$2&lt;0,0-N4419,N4419))</f>
        <v>212.17926346906924</v>
      </c>
      <c r="P4419" s="2">
        <f>ABS(O4419-'PV model'!$B$5)</f>
        <v>7.179263469069241</v>
      </c>
      <c r="Q4419" s="3">
        <f t="shared" si="754"/>
        <v>96.006459073542842</v>
      </c>
      <c r="R4419" s="3">
        <f t="shared" si="759"/>
        <v>0</v>
      </c>
      <c r="S4419" s="3">
        <f t="shared" si="755"/>
        <v>0</v>
      </c>
      <c r="T4419" s="3">
        <f>(0.5*(1-COS(RADIANS(90-$X$3)))*(D4419+E4419)*'PV model'!$B$4)</f>
        <v>0</v>
      </c>
      <c r="U4419" s="3">
        <f t="shared" si="760"/>
        <v>0</v>
      </c>
      <c r="V4419" s="3">
        <f>('PV model'!$B$13*(U4419/1000)*(1-'PV model'!$B$14*((20+C4419)-25))*'PV model'!$B$10)/'PV model'!$B$12</f>
        <v>0</v>
      </c>
    </row>
    <row r="4420" spans="1:22" x14ac:dyDescent="0.2">
      <c r="A4420" s="10">
        <f t="shared" si="763"/>
        <v>184</v>
      </c>
      <c r="B4420" s="10">
        <f t="shared" si="761"/>
        <v>23</v>
      </c>
      <c r="C4420" s="23">
        <v>12.7</v>
      </c>
      <c r="D4420" s="24">
        <v>0</v>
      </c>
      <c r="E4420" s="24">
        <v>0</v>
      </c>
      <c r="F4420" s="48"/>
      <c r="G4420" s="48"/>
      <c r="H4420" s="1">
        <f t="shared" si="762"/>
        <v>22.987444592078962</v>
      </c>
      <c r="I4420" s="1">
        <f t="shared" si="756"/>
        <v>-3.8918733629553923</v>
      </c>
      <c r="J4420" s="4">
        <f>B4420+('PV model'!$B$3/15)+(I4420/60)</f>
        <v>22.658468777284074</v>
      </c>
      <c r="K4420" s="2">
        <f t="shared" si="757"/>
        <v>-159.87703165926112</v>
      </c>
      <c r="L4420" s="2">
        <f>DEGREES(ASIN((((COS(RADIANS('PV model'!$B$2))*COS(RADIANS(H4420))*COS(RADIANS(K4420)))+(SIN(RADIANS('PV model'!$B$2))*SIN(RADIANS(H4420)))))))</f>
        <v>-9.6571887335169713</v>
      </c>
      <c r="M4420" s="3">
        <f t="shared" si="753"/>
        <v>0</v>
      </c>
      <c r="N4420" s="2">
        <f t="shared" si="758"/>
        <v>-18.73968884672027</v>
      </c>
      <c r="O4420" s="2">
        <f>IF('PV model'!$B$2&gt;0, 180-N4420,IF('PV model'!$B$2&lt;0,0-N4420,N4420))</f>
        <v>198.73968884672027</v>
      </c>
      <c r="P4420" s="2">
        <f>ABS(O4420-'PV model'!$B$5)</f>
        <v>6.26031115327973</v>
      </c>
      <c r="Q4420" s="3">
        <f t="shared" si="754"/>
        <v>99.657188733516975</v>
      </c>
      <c r="R4420" s="3">
        <f t="shared" si="759"/>
        <v>0</v>
      </c>
      <c r="S4420" s="3">
        <f t="shared" si="755"/>
        <v>0</v>
      </c>
      <c r="T4420" s="3">
        <f>(0.5*(1-COS(RADIANS(90-$X$3)))*(D4420+E4420)*'PV model'!$B$4)</f>
        <v>0</v>
      </c>
      <c r="U4420" s="3">
        <f t="shared" si="760"/>
        <v>0</v>
      </c>
      <c r="V4420" s="3">
        <f>('PV model'!$B$13*(U4420/1000)*(1-'PV model'!$B$14*((20+C4420)-25))*'PV model'!$B$10)/'PV model'!$B$12</f>
        <v>0</v>
      </c>
    </row>
    <row r="4421" spans="1:22" x14ac:dyDescent="0.2">
      <c r="A4421" s="10">
        <f t="shared" si="763"/>
        <v>184</v>
      </c>
      <c r="B4421" s="10">
        <f t="shared" si="761"/>
        <v>24</v>
      </c>
      <c r="C4421" s="23">
        <v>12.7</v>
      </c>
      <c r="D4421" s="24">
        <v>0</v>
      </c>
      <c r="E4421" s="24">
        <v>0</v>
      </c>
      <c r="F4421" s="48"/>
      <c r="G4421" s="48"/>
      <c r="H4421" s="1">
        <f t="shared" si="762"/>
        <v>22.987444592078962</v>
      </c>
      <c r="I4421" s="1">
        <f t="shared" si="756"/>
        <v>-3.8918733629553923</v>
      </c>
      <c r="J4421" s="4">
        <f>B4421+('PV model'!$B$3/15)+(I4421/60)</f>
        <v>23.658468777284074</v>
      </c>
      <c r="K4421" s="2">
        <f t="shared" si="757"/>
        <v>-174.87703165926112</v>
      </c>
      <c r="L4421" s="2">
        <f>DEGREES(ASIN((((COS(RADIANS('PV model'!$B$2))*COS(RADIANS(H4421))*COS(RADIANS(K4421)))+(SIN(RADIANS('PV model'!$B$2))*SIN(RADIANS(H4421)))))))</f>
        <v>-11.390788616425544</v>
      </c>
      <c r="M4421" s="3">
        <f t="shared" si="753"/>
        <v>0</v>
      </c>
      <c r="N4421" s="2">
        <f t="shared" si="758"/>
        <v>-4.8101574201928727</v>
      </c>
      <c r="O4421" s="2">
        <f>IF('PV model'!$B$2&gt;0, 180-N4421,IF('PV model'!$B$2&lt;0,0-N4421,N4421))</f>
        <v>184.81015742019287</v>
      </c>
      <c r="P4421" s="2">
        <f>ABS(O4421-'PV model'!$B$5)</f>
        <v>20.189842579807134</v>
      </c>
      <c r="Q4421" s="3">
        <f t="shared" si="754"/>
        <v>101.39078861642554</v>
      </c>
      <c r="R4421" s="3">
        <f t="shared" si="759"/>
        <v>0</v>
      </c>
      <c r="S4421" s="3">
        <f t="shared" si="755"/>
        <v>0</v>
      </c>
      <c r="T4421" s="3">
        <f>(0.5*(1-COS(RADIANS(90-$X$3)))*(D4421+E4421)*'PV model'!$B$4)</f>
        <v>0</v>
      </c>
      <c r="U4421" s="3">
        <f t="shared" si="760"/>
        <v>0</v>
      </c>
      <c r="V4421" s="3">
        <f>('PV model'!$B$13*(U4421/1000)*(1-'PV model'!$B$14*((20+C4421)-25))*'PV model'!$B$10)/'PV model'!$B$12</f>
        <v>0</v>
      </c>
    </row>
    <row r="4422" spans="1:22" x14ac:dyDescent="0.2">
      <c r="A4422" s="10">
        <f t="shared" si="763"/>
        <v>185</v>
      </c>
      <c r="B4422" s="10">
        <f t="shared" si="761"/>
        <v>1</v>
      </c>
      <c r="C4422" s="23">
        <v>13</v>
      </c>
      <c r="D4422" s="24">
        <v>0</v>
      </c>
      <c r="E4422" s="24">
        <v>0</v>
      </c>
      <c r="F4422" s="48"/>
      <c r="G4422" s="48"/>
      <c r="H4422" s="1">
        <f t="shared" si="762"/>
        <v>22.902964852863285</v>
      </c>
      <c r="I4422" s="1">
        <f t="shared" si="756"/>
        <v>-4.0688636106066705</v>
      </c>
      <c r="J4422" s="4">
        <f>B4422+('PV model'!$B$3/15)+(I4422/60)</f>
        <v>0.65551893982322218</v>
      </c>
      <c r="K4422" s="2">
        <f t="shared" si="757"/>
        <v>170.16721590265166</v>
      </c>
      <c r="L4422" s="2">
        <f>DEGREES(ASIN((((COS(RADIANS('PV model'!$B$2))*COS(RADIANS(H4422))*COS(RADIANS(K4422)))+(SIN(RADIANS('PV model'!$B$2))*SIN(RADIANS(H4422)))))))</f>
        <v>-11.149101614921882</v>
      </c>
      <c r="M4422" s="3">
        <f t="shared" ref="M4422:M4485" si="764">IF(L4422&gt;0, L4422, 0)</f>
        <v>0</v>
      </c>
      <c r="N4422" s="2">
        <f t="shared" si="758"/>
        <v>9.2264239360807885</v>
      </c>
      <c r="O4422" s="2">
        <f>IF('PV model'!$B$2&gt;0, 180-N4422,IF('PV model'!$B$2&lt;0,0-N4422,N4422))</f>
        <v>170.77357606391922</v>
      </c>
      <c r="P4422" s="2">
        <f>ABS(O4422-'PV model'!$B$5)</f>
        <v>34.226423936080778</v>
      </c>
      <c r="Q4422" s="3">
        <f t="shared" ref="Q4422:Q4485" si="765">DEGREES(ACOS((SIN(RADIANS(L4422))*COS(RADIANS(90-$X$3))+COS(RADIANS(L4422))*COS(RADIANS(P4422))*SIN(RADIANS(90-$X$3)))))</f>
        <v>101.14910161492188</v>
      </c>
      <c r="R4422" s="3">
        <f t="shared" si="759"/>
        <v>0</v>
      </c>
      <c r="S4422" s="3">
        <f t="shared" ref="S4422:S4485" si="766">IF($Z$3=TRUE, IF(E4422=0,0,E4422*(0.5*(1+COS(RADIANS(90-$X$3))*(1+(1-(E4422^2/(D4422+E4422)^2))*(SIN(RADIANS(0.5*$X$3))^3)))*(1+(1-(E4422^2/(D4422+E4422)^2))*(COS(RADIANS(Q4422))^2)*(SIN(RADIANS(90-L4422))^3)))), IF(E4422=0,0,E4422*(0.5*(1+COS(RADIANS(90-$X$3))))))</f>
        <v>0</v>
      </c>
      <c r="T4422" s="3">
        <f>(0.5*(1-COS(RADIANS(90-$X$3)))*(D4422+E4422)*'PV model'!$B$4)</f>
        <v>0</v>
      </c>
      <c r="U4422" s="3">
        <f t="shared" si="760"/>
        <v>0</v>
      </c>
      <c r="V4422" s="3">
        <f>('PV model'!$B$13*(U4422/1000)*(1-'PV model'!$B$14*((20+C4422)-25))*'PV model'!$B$10)/'PV model'!$B$12</f>
        <v>0</v>
      </c>
    </row>
    <row r="4423" spans="1:22" x14ac:dyDescent="0.2">
      <c r="A4423" s="10">
        <f t="shared" si="763"/>
        <v>185</v>
      </c>
      <c r="B4423" s="10">
        <f t="shared" si="761"/>
        <v>2</v>
      </c>
      <c r="C4423" s="23">
        <v>14.5</v>
      </c>
      <c r="D4423" s="24">
        <v>0</v>
      </c>
      <c r="E4423" s="24">
        <v>0</v>
      </c>
      <c r="F4423" s="48"/>
      <c r="G4423" s="48"/>
      <c r="H4423" s="1">
        <f t="shared" si="762"/>
        <v>22.902964852863285</v>
      </c>
      <c r="I4423" s="1">
        <f t="shared" ref="I4423:I4486" si="767">9.87*SIN(RADIANS(1.978*A4423-160.22))-7.53*COS(RADIANS(0.989*A4423-80.11))-1.5*SIN((RADIANS(0.989*A4423-80.11)))</f>
        <v>-4.0688636106066705</v>
      </c>
      <c r="J4423" s="4">
        <f>B4423+('PV model'!$B$3/15)+(I4423/60)</f>
        <v>1.6555189398232222</v>
      </c>
      <c r="K4423" s="2">
        <f t="shared" ref="K4423:K4486" si="768">15*(12-J4423)</f>
        <v>155.16721590265166</v>
      </c>
      <c r="L4423" s="2">
        <f>DEGREES(ASIN((((COS(RADIANS('PV model'!$B$2))*COS(RADIANS(H4423))*COS(RADIANS(K4423)))+(SIN(RADIANS('PV model'!$B$2))*SIN(RADIANS(H4423)))))))</f>
        <v>-8.7883260567864081</v>
      </c>
      <c r="M4423" s="3">
        <f t="shared" si="764"/>
        <v>0</v>
      </c>
      <c r="N4423" s="2">
        <f t="shared" ref="N4423:N4486" si="769">DEGREES(ASIN((COS(RADIANS(H4423))*SIN(RADIANS(K4423)))/COS(RADIANS(L4423))))</f>
        <v>23.045313905210016</v>
      </c>
      <c r="O4423" s="2">
        <f>IF('PV model'!$B$2&gt;0, 180-N4423,IF('PV model'!$B$2&lt;0,0-N4423,N4423))</f>
        <v>156.95468609478999</v>
      </c>
      <c r="P4423" s="2">
        <f>ABS(O4423-'PV model'!$B$5)</f>
        <v>48.045313905210008</v>
      </c>
      <c r="Q4423" s="3">
        <f t="shared" si="765"/>
        <v>98.788326056786403</v>
      </c>
      <c r="R4423" s="3">
        <f t="shared" ref="R4423:R4486" si="770">IF(D4423=0,0,D4423*COS(RADIANS(Q4423))/SIN(RADIANS(L4423)))</f>
        <v>0</v>
      </c>
      <c r="S4423" s="3">
        <f t="shared" si="766"/>
        <v>0</v>
      </c>
      <c r="T4423" s="3">
        <f>(0.5*(1-COS(RADIANS(90-$X$3)))*(D4423+E4423)*'PV model'!$B$4)</f>
        <v>0</v>
      </c>
      <c r="U4423" s="3">
        <f t="shared" ref="U4423:U4486" si="771">R4423+S4423+T4423</f>
        <v>0</v>
      </c>
      <c r="V4423" s="3">
        <f>('PV model'!$B$13*(U4423/1000)*(1-'PV model'!$B$14*((20+C4423)-25))*'PV model'!$B$10)/'PV model'!$B$12</f>
        <v>0</v>
      </c>
    </row>
    <row r="4424" spans="1:22" x14ac:dyDescent="0.2">
      <c r="A4424" s="10">
        <f t="shared" si="763"/>
        <v>185</v>
      </c>
      <c r="B4424" s="10">
        <f t="shared" ref="B4424:B4487" si="772">IF(B4423&lt;24,B4423+1,1)</f>
        <v>3</v>
      </c>
      <c r="C4424" s="23">
        <v>14.5</v>
      </c>
      <c r="D4424" s="24">
        <v>0</v>
      </c>
      <c r="E4424" s="24">
        <v>0</v>
      </c>
      <c r="F4424" s="48"/>
      <c r="G4424" s="48"/>
      <c r="H4424" s="1">
        <f t="shared" ref="H4424:H4487" si="773">(23.465*SIN(RADIANS(280.1+0.9863*A4424)))</f>
        <v>22.902964852863285</v>
      </c>
      <c r="I4424" s="1">
        <f t="shared" si="767"/>
        <v>-4.0688636106066705</v>
      </c>
      <c r="J4424" s="4">
        <f>B4424+('PV model'!$B$3/15)+(I4424/60)</f>
        <v>2.6555189398232222</v>
      </c>
      <c r="K4424" s="2">
        <f t="shared" si="768"/>
        <v>140.16721590265166</v>
      </c>
      <c r="L4424" s="2">
        <f>DEGREES(ASIN((((COS(RADIANS('PV model'!$B$2))*COS(RADIANS(H4424))*COS(RADIANS(K4424)))+(SIN(RADIANS('PV model'!$B$2))*SIN(RADIANS(H4424)))))))</f>
        <v>-4.5849516603441653</v>
      </c>
      <c r="M4424" s="3">
        <f t="shared" si="764"/>
        <v>0</v>
      </c>
      <c r="N4424" s="2">
        <f t="shared" si="769"/>
        <v>36.295221134111969</v>
      </c>
      <c r="O4424" s="2">
        <f>IF('PV model'!$B$2&gt;0, 180-N4424,IF('PV model'!$B$2&lt;0,0-N4424,N4424))</f>
        <v>143.70477886588804</v>
      </c>
      <c r="P4424" s="2">
        <f>ABS(O4424-'PV model'!$B$5)</f>
        <v>61.295221134111955</v>
      </c>
      <c r="Q4424" s="3">
        <f t="shared" si="765"/>
        <v>94.584951660344174</v>
      </c>
      <c r="R4424" s="3">
        <f t="shared" si="770"/>
        <v>0</v>
      </c>
      <c r="S4424" s="3">
        <f t="shared" si="766"/>
        <v>0</v>
      </c>
      <c r="T4424" s="3">
        <f>(0.5*(1-COS(RADIANS(90-$X$3)))*(D4424+E4424)*'PV model'!$B$4)</f>
        <v>0</v>
      </c>
      <c r="U4424" s="3">
        <f t="shared" si="771"/>
        <v>0</v>
      </c>
      <c r="V4424" s="3">
        <f>('PV model'!$B$13*(U4424/1000)*(1-'PV model'!$B$14*((20+C4424)-25))*'PV model'!$B$10)/'PV model'!$B$12</f>
        <v>0</v>
      </c>
    </row>
    <row r="4425" spans="1:22" x14ac:dyDescent="0.2">
      <c r="A4425" s="10">
        <f t="shared" si="763"/>
        <v>185</v>
      </c>
      <c r="B4425" s="10">
        <f t="shared" si="772"/>
        <v>4</v>
      </c>
      <c r="C4425" s="23">
        <v>14.5</v>
      </c>
      <c r="D4425" s="24">
        <v>0</v>
      </c>
      <c r="E4425" s="24">
        <v>0</v>
      </c>
      <c r="F4425" s="48"/>
      <c r="G4425" s="48"/>
      <c r="H4425" s="1">
        <f t="shared" si="773"/>
        <v>22.902964852863285</v>
      </c>
      <c r="I4425" s="1">
        <f t="shared" si="767"/>
        <v>-4.0688636106066705</v>
      </c>
      <c r="J4425" s="4">
        <f>B4425+('PV model'!$B$3/15)+(I4425/60)</f>
        <v>3.6555189398232222</v>
      </c>
      <c r="K4425" s="2">
        <f t="shared" si="768"/>
        <v>125.16721590265166</v>
      </c>
      <c r="L4425" s="2">
        <f>DEGREES(ASIN((((COS(RADIANS('PV model'!$B$2))*COS(RADIANS(H4425))*COS(RADIANS(K4425)))+(SIN(RADIANS('PV model'!$B$2))*SIN(RADIANS(H4425)))))))</f>
        <v>1.1583015749072649</v>
      </c>
      <c r="M4425" s="3">
        <f t="shared" si="764"/>
        <v>1.1583015749072649</v>
      </c>
      <c r="N4425" s="2">
        <f t="shared" si="769"/>
        <v>48.866866088611104</v>
      </c>
      <c r="O4425" s="2">
        <f>IF('PV model'!$B$2&gt;0, 180-N4425,IF('PV model'!$B$2&lt;0,0-N4425,N4425))</f>
        <v>131.13313391138888</v>
      </c>
      <c r="P4425" s="2">
        <f>ABS(O4425-'PV model'!$B$5)</f>
        <v>73.866866088611118</v>
      </c>
      <c r="Q4425" s="3">
        <f t="shared" si="765"/>
        <v>88.841698425092744</v>
      </c>
      <c r="R4425" s="3">
        <f t="shared" si="770"/>
        <v>0</v>
      </c>
      <c r="S4425" s="3">
        <f t="shared" si="766"/>
        <v>0</v>
      </c>
      <c r="T4425" s="3">
        <f>(0.5*(1-COS(RADIANS(90-$X$3)))*(D4425+E4425)*'PV model'!$B$4)</f>
        <v>0</v>
      </c>
      <c r="U4425" s="3">
        <f t="shared" si="771"/>
        <v>0</v>
      </c>
      <c r="V4425" s="3">
        <f>('PV model'!$B$13*(U4425/1000)*(1-'PV model'!$B$14*((20+C4425)-25))*'PV model'!$B$10)/'PV model'!$B$12</f>
        <v>0</v>
      </c>
    </row>
    <row r="4426" spans="1:22" x14ac:dyDescent="0.2">
      <c r="A4426" s="10">
        <f t="shared" si="763"/>
        <v>185</v>
      </c>
      <c r="B4426" s="10">
        <f t="shared" si="772"/>
        <v>5</v>
      </c>
      <c r="C4426" s="23">
        <v>14.4</v>
      </c>
      <c r="D4426" s="24">
        <v>0</v>
      </c>
      <c r="E4426" s="24">
        <v>6.1740000000000004</v>
      </c>
      <c r="F4426" s="48"/>
      <c r="G4426" s="48"/>
      <c r="H4426" s="1">
        <f t="shared" si="773"/>
        <v>22.902964852863285</v>
      </c>
      <c r="I4426" s="1">
        <f t="shared" si="767"/>
        <v>-4.0688636106066705</v>
      </c>
      <c r="J4426" s="4">
        <f>B4426+('PV model'!$B$3/15)+(I4426/60)</f>
        <v>4.6555189398232226</v>
      </c>
      <c r="K4426" s="2">
        <f t="shared" si="768"/>
        <v>110.16721590265166</v>
      </c>
      <c r="L4426" s="2">
        <f>DEGREES(ASIN((((COS(RADIANS('PV model'!$B$2))*COS(RADIANS(H4426))*COS(RADIANS(K4426)))+(SIN(RADIANS('PV model'!$B$2))*SIN(RADIANS(H4426)))))))</f>
        <v>8.0968093654490456</v>
      </c>
      <c r="M4426" s="3">
        <f t="shared" si="764"/>
        <v>8.0968093654490456</v>
      </c>
      <c r="N4426" s="2">
        <f t="shared" si="769"/>
        <v>60.855645899602948</v>
      </c>
      <c r="O4426" s="2">
        <f>IF('PV model'!$B$2&gt;0, 180-N4426,IF('PV model'!$B$2&lt;0,0-N4426,N4426))</f>
        <v>119.14435410039705</v>
      </c>
      <c r="P4426" s="2">
        <f>ABS(O4426-'PV model'!$B$5)</f>
        <v>85.855645899602948</v>
      </c>
      <c r="Q4426" s="3">
        <f t="shared" si="765"/>
        <v>81.903190634550953</v>
      </c>
      <c r="R4426" s="3">
        <f t="shared" si="770"/>
        <v>0</v>
      </c>
      <c r="S4426" s="3">
        <f t="shared" si="766"/>
        <v>6.1740000000000004</v>
      </c>
      <c r="T4426" s="3">
        <f>(0.5*(1-COS(RADIANS(90-$X$3)))*(D4426+E4426)*'PV model'!$B$4)</f>
        <v>0</v>
      </c>
      <c r="U4426" s="3">
        <f t="shared" si="771"/>
        <v>6.1740000000000004</v>
      </c>
      <c r="V4426" s="3">
        <f>('PV model'!$B$13*(U4426/1000)*(1-'PV model'!$B$14*((20+C4426)-25))*'PV model'!$B$10)/'PV model'!$B$12</f>
        <v>0.59394808569600011</v>
      </c>
    </row>
    <row r="4427" spans="1:22" x14ac:dyDescent="0.2">
      <c r="A4427" s="10">
        <f t="shared" si="763"/>
        <v>185</v>
      </c>
      <c r="B4427" s="10">
        <f t="shared" si="772"/>
        <v>6</v>
      </c>
      <c r="C4427" s="23">
        <v>14.5</v>
      </c>
      <c r="D4427" s="24">
        <v>0</v>
      </c>
      <c r="E4427" s="24">
        <v>28.224</v>
      </c>
      <c r="F4427" s="48"/>
      <c r="G4427" s="48"/>
      <c r="H4427" s="1">
        <f t="shared" si="773"/>
        <v>22.902964852863285</v>
      </c>
      <c r="I4427" s="1">
        <f t="shared" si="767"/>
        <v>-4.0688636106066705</v>
      </c>
      <c r="J4427" s="4">
        <f>B4427+('PV model'!$B$3/15)+(I4427/60)</f>
        <v>5.6555189398232226</v>
      </c>
      <c r="K4427" s="2">
        <f t="shared" si="768"/>
        <v>95.167215902651662</v>
      </c>
      <c r="L4427" s="2">
        <f>DEGREES(ASIN((((COS(RADIANS('PV model'!$B$2))*COS(RADIANS(H4427))*COS(RADIANS(K4427)))+(SIN(RADIANS('PV model'!$B$2))*SIN(RADIANS(H4427)))))))</f>
        <v>15.886699475682967</v>
      </c>
      <c r="M4427" s="3">
        <f t="shared" si="764"/>
        <v>15.886699475682967</v>
      </c>
      <c r="N4427" s="2">
        <f t="shared" si="769"/>
        <v>72.526193078218981</v>
      </c>
      <c r="O4427" s="2">
        <f>IF('PV model'!$B$2&gt;0, 180-N4427,IF('PV model'!$B$2&lt;0,0-N4427,N4427))</f>
        <v>107.47380692178102</v>
      </c>
      <c r="P4427" s="2">
        <f>ABS(O4427-'PV model'!$B$5)</f>
        <v>97.526193078218981</v>
      </c>
      <c r="Q4427" s="3">
        <f t="shared" si="765"/>
        <v>74.113300524317026</v>
      </c>
      <c r="R4427" s="3">
        <f t="shared" si="770"/>
        <v>0</v>
      </c>
      <c r="S4427" s="3">
        <f t="shared" si="766"/>
        <v>28.224</v>
      </c>
      <c r="T4427" s="3">
        <f>(0.5*(1-COS(RADIANS(90-$X$3)))*(D4427+E4427)*'PV model'!$B$4)</f>
        <v>0</v>
      </c>
      <c r="U4427" s="3">
        <f t="shared" si="771"/>
        <v>28.224</v>
      </c>
      <c r="V4427" s="3">
        <f>('PV model'!$B$13*(U4427/1000)*(1-'PV model'!$B$14*((20+C4427)-25))*'PV model'!$B$10)/'PV model'!$B$12</f>
        <v>2.7140627404799997</v>
      </c>
    </row>
    <row r="4428" spans="1:22" x14ac:dyDescent="0.2">
      <c r="A4428" s="10">
        <f t="shared" si="763"/>
        <v>185</v>
      </c>
      <c r="B4428" s="10">
        <f t="shared" si="772"/>
        <v>7</v>
      </c>
      <c r="C4428" s="23">
        <v>14.5</v>
      </c>
      <c r="D4428" s="24">
        <v>0</v>
      </c>
      <c r="E4428" s="24">
        <v>62.621999999999993</v>
      </c>
      <c r="F4428" s="48"/>
      <c r="G4428" s="48"/>
      <c r="H4428" s="1">
        <f t="shared" si="773"/>
        <v>22.902964852863285</v>
      </c>
      <c r="I4428" s="1">
        <f t="shared" si="767"/>
        <v>-4.0688636106066705</v>
      </c>
      <c r="J4428" s="4">
        <f>B4428+('PV model'!$B$3/15)+(I4428/60)</f>
        <v>6.6555189398232226</v>
      </c>
      <c r="K4428" s="2">
        <f t="shared" si="768"/>
        <v>80.167215902651662</v>
      </c>
      <c r="L4428" s="2">
        <f>DEGREES(ASIN((((COS(RADIANS('PV model'!$B$2))*COS(RADIANS(H4428))*COS(RADIANS(K4428)))+(SIN(RADIANS('PV model'!$B$2))*SIN(RADIANS(H4428)))))))</f>
        <v>24.194039198222367</v>
      </c>
      <c r="M4428" s="3">
        <f t="shared" si="764"/>
        <v>24.194039198222367</v>
      </c>
      <c r="N4428" s="2">
        <f t="shared" si="769"/>
        <v>84.288018834036237</v>
      </c>
      <c r="O4428" s="2">
        <f>IF('PV model'!$B$2&gt;0, 180-N4428,IF('PV model'!$B$2&lt;0,0-N4428,N4428))</f>
        <v>95.711981165963763</v>
      </c>
      <c r="P4428" s="2">
        <f>ABS(O4428-'PV model'!$B$5)</f>
        <v>109.28801883403624</v>
      </c>
      <c r="Q4428" s="3">
        <f t="shared" si="765"/>
        <v>65.80596080177763</v>
      </c>
      <c r="R4428" s="3">
        <f t="shared" si="770"/>
        <v>0</v>
      </c>
      <c r="S4428" s="3">
        <f t="shared" si="766"/>
        <v>62.621999999999993</v>
      </c>
      <c r="T4428" s="3">
        <f>(0.5*(1-COS(RADIANS(90-$X$3)))*(D4428+E4428)*'PV model'!$B$4)</f>
        <v>0</v>
      </c>
      <c r="U4428" s="3">
        <f t="shared" si="771"/>
        <v>62.621999999999993</v>
      </c>
      <c r="V4428" s="3">
        <f>('PV model'!$B$13*(U4428/1000)*(1-'PV model'!$B$14*((20+C4428)-25))*'PV model'!$B$10)/'PV model'!$B$12</f>
        <v>6.0218267054399988</v>
      </c>
    </row>
    <row r="4429" spans="1:22" x14ac:dyDescent="0.2">
      <c r="A4429" s="10">
        <f t="shared" si="763"/>
        <v>185</v>
      </c>
      <c r="B4429" s="10">
        <f t="shared" si="772"/>
        <v>8</v>
      </c>
      <c r="C4429" s="23">
        <v>14.5</v>
      </c>
      <c r="D4429" s="24">
        <v>0</v>
      </c>
      <c r="E4429" s="24">
        <v>101.42999999999999</v>
      </c>
      <c r="F4429" s="48"/>
      <c r="G4429" s="48"/>
      <c r="H4429" s="1">
        <f t="shared" si="773"/>
        <v>22.902964852863285</v>
      </c>
      <c r="I4429" s="1">
        <f t="shared" si="767"/>
        <v>-4.0688636106066705</v>
      </c>
      <c r="J4429" s="4">
        <f>B4429+('PV model'!$B$3/15)+(I4429/60)</f>
        <v>7.6555189398232226</v>
      </c>
      <c r="K4429" s="2">
        <f t="shared" si="768"/>
        <v>65.167215902651662</v>
      </c>
      <c r="L4429" s="2">
        <f>DEGREES(ASIN((((COS(RADIANS('PV model'!$B$2))*COS(RADIANS(H4429))*COS(RADIANS(K4429)))+(SIN(RADIANS('PV model'!$B$2))*SIN(RADIANS(H4429)))))))</f>
        <v>32.673305400219959</v>
      </c>
      <c r="M4429" s="3">
        <f t="shared" si="764"/>
        <v>32.673305400219959</v>
      </c>
      <c r="N4429" s="2">
        <f t="shared" si="769"/>
        <v>83.287270114889509</v>
      </c>
      <c r="O4429" s="2">
        <f>IF('PV model'!$B$2&gt;0, 180-N4429,IF('PV model'!$B$2&lt;0,0-N4429,N4429))</f>
        <v>96.712729885110491</v>
      </c>
      <c r="P4429" s="2">
        <f>ABS(O4429-'PV model'!$B$5)</f>
        <v>108.28727011488951</v>
      </c>
      <c r="Q4429" s="3">
        <f t="shared" si="765"/>
        <v>57.326694599780048</v>
      </c>
      <c r="R4429" s="3">
        <f t="shared" si="770"/>
        <v>0</v>
      </c>
      <c r="S4429" s="3">
        <f t="shared" si="766"/>
        <v>101.42999999999999</v>
      </c>
      <c r="T4429" s="3">
        <f>(0.5*(1-COS(RADIANS(90-$X$3)))*(D4429+E4429)*'PV model'!$B$4)</f>
        <v>0</v>
      </c>
      <c r="U4429" s="3">
        <f t="shared" si="771"/>
        <v>101.42999999999999</v>
      </c>
      <c r="V4429" s="3">
        <f>('PV model'!$B$13*(U4429/1000)*(1-'PV model'!$B$14*((20+C4429)-25))*'PV model'!$B$10)/'PV model'!$B$12</f>
        <v>9.7536629735999991</v>
      </c>
    </row>
    <row r="4430" spans="1:22" x14ac:dyDescent="0.2">
      <c r="A4430" s="10">
        <f t="shared" si="763"/>
        <v>185</v>
      </c>
      <c r="B4430" s="10">
        <f t="shared" si="772"/>
        <v>9</v>
      </c>
      <c r="C4430" s="23">
        <v>15</v>
      </c>
      <c r="D4430" s="24">
        <v>0</v>
      </c>
      <c r="E4430" s="24">
        <v>139.35599999999999</v>
      </c>
      <c r="F4430" s="48"/>
      <c r="G4430" s="48"/>
      <c r="H4430" s="1">
        <f t="shared" si="773"/>
        <v>22.902964852863285</v>
      </c>
      <c r="I4430" s="1">
        <f t="shared" si="767"/>
        <v>-4.0688636106066705</v>
      </c>
      <c r="J4430" s="4">
        <f>B4430+('PV model'!$B$3/15)+(I4430/60)</f>
        <v>8.6555189398232208</v>
      </c>
      <c r="K4430" s="2">
        <f t="shared" si="768"/>
        <v>50.167215902651691</v>
      </c>
      <c r="L4430" s="2">
        <f>DEGREES(ASIN((((COS(RADIANS('PV model'!$B$2))*COS(RADIANS(H4430))*COS(RADIANS(K4430)))+(SIN(RADIANS('PV model'!$B$2))*SIN(RADIANS(H4430)))))))</f>
        <v>40.914757196015579</v>
      </c>
      <c r="M4430" s="3">
        <f t="shared" si="764"/>
        <v>40.914757196015579</v>
      </c>
      <c r="N4430" s="2">
        <f t="shared" si="769"/>
        <v>69.402720071834182</v>
      </c>
      <c r="O4430" s="2">
        <f>IF('PV model'!$B$2&gt;0, 180-N4430,IF('PV model'!$B$2&lt;0,0-N4430,N4430))</f>
        <v>110.59727992816582</v>
      </c>
      <c r="P4430" s="2">
        <f>ABS(O4430-'PV model'!$B$5)</f>
        <v>94.402720071834182</v>
      </c>
      <c r="Q4430" s="3">
        <f t="shared" si="765"/>
        <v>49.085242803984421</v>
      </c>
      <c r="R4430" s="3">
        <f t="shared" si="770"/>
        <v>0</v>
      </c>
      <c r="S4430" s="3">
        <f t="shared" si="766"/>
        <v>139.35599999999999</v>
      </c>
      <c r="T4430" s="3">
        <f>(0.5*(1-COS(RADIANS(90-$X$3)))*(D4430+E4430)*'PV model'!$B$4)</f>
        <v>0</v>
      </c>
      <c r="U4430" s="3">
        <f t="shared" si="771"/>
        <v>139.35599999999999</v>
      </c>
      <c r="V4430" s="3">
        <f>('PV model'!$B$13*(U4430/1000)*(1-'PV model'!$B$14*((20+C4430)-25))*'PV model'!$B$10)/'PV model'!$B$12</f>
        <v>13.3728247296</v>
      </c>
    </row>
    <row r="4431" spans="1:22" x14ac:dyDescent="0.2">
      <c r="A4431" s="10">
        <f t="shared" si="763"/>
        <v>185</v>
      </c>
      <c r="B4431" s="10">
        <f t="shared" si="772"/>
        <v>10</v>
      </c>
      <c r="C4431" s="23">
        <v>15</v>
      </c>
      <c r="D4431" s="24">
        <v>2.2448999999999999</v>
      </c>
      <c r="E4431" s="24">
        <v>171.108</v>
      </c>
      <c r="F4431" s="48"/>
      <c r="G4431" s="48"/>
      <c r="H4431" s="1">
        <f t="shared" si="773"/>
        <v>22.902964852863285</v>
      </c>
      <c r="I4431" s="1">
        <f t="shared" si="767"/>
        <v>-4.0688636106066705</v>
      </c>
      <c r="J4431" s="4">
        <f>B4431+('PV model'!$B$3/15)+(I4431/60)</f>
        <v>9.6555189398232208</v>
      </c>
      <c r="K4431" s="2">
        <f t="shared" si="768"/>
        <v>35.167215902651691</v>
      </c>
      <c r="L4431" s="2">
        <f>DEGREES(ASIN((((COS(RADIANS('PV model'!$B$2))*COS(RADIANS(H4431))*COS(RADIANS(K4431)))+(SIN(RADIANS('PV model'!$B$2))*SIN(RADIANS(H4431)))))))</f>
        <v>48.352460475797777</v>
      </c>
      <c r="M4431" s="3">
        <f t="shared" si="764"/>
        <v>48.352460475797777</v>
      </c>
      <c r="N4431" s="2">
        <f t="shared" si="769"/>
        <v>52.975401380108778</v>
      </c>
      <c r="O4431" s="2">
        <f>IF('PV model'!$B$2&gt;0, 180-N4431,IF('PV model'!$B$2&lt;0,0-N4431,N4431))</f>
        <v>127.02459861989122</v>
      </c>
      <c r="P4431" s="2">
        <f>ABS(O4431-'PV model'!$B$5)</f>
        <v>77.975401380108778</v>
      </c>
      <c r="Q4431" s="3">
        <f t="shared" si="765"/>
        <v>41.647539524202223</v>
      </c>
      <c r="R4431" s="3">
        <f t="shared" si="770"/>
        <v>2.2448999999999999</v>
      </c>
      <c r="S4431" s="3">
        <f t="shared" si="766"/>
        <v>172.61114494660572</v>
      </c>
      <c r="T4431" s="3">
        <f>(0.5*(1-COS(RADIANS(90-$X$3)))*(D4431+E4431)*'PV model'!$B$4)</f>
        <v>0</v>
      </c>
      <c r="U4431" s="3">
        <f t="shared" si="771"/>
        <v>174.85604494660572</v>
      </c>
      <c r="V4431" s="3">
        <f>('PV model'!$B$13*(U4431/1000)*(1-'PV model'!$B$14*((20+C4431)-25))*'PV model'!$B$10)/'PV model'!$B$12</f>
        <v>16.779465842748198</v>
      </c>
    </row>
    <row r="4432" spans="1:22" x14ac:dyDescent="0.2">
      <c r="A4432" s="10">
        <f t="shared" si="763"/>
        <v>185</v>
      </c>
      <c r="B4432" s="10">
        <f t="shared" si="772"/>
        <v>11</v>
      </c>
      <c r="C4432" s="23">
        <v>14.8</v>
      </c>
      <c r="D4432" s="24">
        <v>4.4897999999999998</v>
      </c>
      <c r="E4432" s="24">
        <v>195.804</v>
      </c>
      <c r="F4432" s="48"/>
      <c r="G4432" s="48"/>
      <c r="H4432" s="1">
        <f t="shared" si="773"/>
        <v>22.902964852863285</v>
      </c>
      <c r="I4432" s="1">
        <f t="shared" si="767"/>
        <v>-4.0688636106066705</v>
      </c>
      <c r="J4432" s="4">
        <f>B4432+('PV model'!$B$3/15)+(I4432/60)</f>
        <v>10.655518939823221</v>
      </c>
      <c r="K4432" s="2">
        <f t="shared" si="768"/>
        <v>20.167215902651687</v>
      </c>
      <c r="L4432" s="2">
        <f>DEGREES(ASIN((((COS(RADIANS('PV model'!$B$2))*COS(RADIANS(H4432))*COS(RADIANS(K4432)))+(SIN(RADIANS('PV model'!$B$2))*SIN(RADIANS(H4432)))))))</f>
        <v>54.144008016825111</v>
      </c>
      <c r="M4432" s="3">
        <f t="shared" si="764"/>
        <v>54.144008016825111</v>
      </c>
      <c r="N4432" s="2">
        <f t="shared" si="769"/>
        <v>32.832171157646648</v>
      </c>
      <c r="O4432" s="2">
        <f>IF('PV model'!$B$2&gt;0, 180-N4432,IF('PV model'!$B$2&lt;0,0-N4432,N4432))</f>
        <v>147.16782884235334</v>
      </c>
      <c r="P4432" s="2">
        <f>ABS(O4432-'PV model'!$B$5)</f>
        <v>57.832171157646656</v>
      </c>
      <c r="Q4432" s="3">
        <f t="shared" si="765"/>
        <v>35.855991983174881</v>
      </c>
      <c r="R4432" s="3">
        <f t="shared" si="770"/>
        <v>4.4897999999999998</v>
      </c>
      <c r="S4432" s="3">
        <f t="shared" si="766"/>
        <v>198.49329725593248</v>
      </c>
      <c r="T4432" s="3">
        <f>(0.5*(1-COS(RADIANS(90-$X$3)))*(D4432+E4432)*'PV model'!$B$4)</f>
        <v>0</v>
      </c>
      <c r="U4432" s="3">
        <f t="shared" si="771"/>
        <v>202.98309725593248</v>
      </c>
      <c r="V4432" s="3">
        <f>('PV model'!$B$13*(U4432/1000)*(1-'PV model'!$B$14*((20+C4432)-25))*'PV model'!$B$10)/'PV model'!$B$12</f>
        <v>19.494814937956249</v>
      </c>
    </row>
    <row r="4433" spans="1:22" x14ac:dyDescent="0.2">
      <c r="A4433" s="10">
        <f t="shared" si="763"/>
        <v>185</v>
      </c>
      <c r="B4433" s="10">
        <f t="shared" si="772"/>
        <v>12</v>
      </c>
      <c r="C4433" s="23">
        <v>14.8</v>
      </c>
      <c r="D4433" s="24">
        <v>4.4897999999999998</v>
      </c>
      <c r="E4433" s="24">
        <v>210.798</v>
      </c>
      <c r="F4433" s="48"/>
      <c r="G4433" s="48"/>
      <c r="H4433" s="1">
        <f t="shared" si="773"/>
        <v>22.902964852863285</v>
      </c>
      <c r="I4433" s="1">
        <f t="shared" si="767"/>
        <v>-4.0688636106066705</v>
      </c>
      <c r="J4433" s="4">
        <f>B4433+('PV model'!$B$3/15)+(I4433/60)</f>
        <v>11.655518939823221</v>
      </c>
      <c r="K4433" s="2">
        <f t="shared" si="768"/>
        <v>5.1672159026516873</v>
      </c>
      <c r="L4433" s="2">
        <f>DEGREES(ASIN((((COS(RADIANS('PV model'!$B$2))*COS(RADIANS(H4433))*COS(RADIANS(K4433)))+(SIN(RADIANS('PV model'!$B$2))*SIN(RADIANS(H4433)))))))</f>
        <v>57.178145555303615</v>
      </c>
      <c r="M4433" s="3">
        <f t="shared" si="764"/>
        <v>57.178145555303615</v>
      </c>
      <c r="N4433" s="2">
        <f t="shared" si="769"/>
        <v>8.8042712593243344</v>
      </c>
      <c r="O4433" s="2">
        <f>IF('PV model'!$B$2&gt;0, 180-N4433,IF('PV model'!$B$2&lt;0,0-N4433,N4433))</f>
        <v>171.19572874067566</v>
      </c>
      <c r="P4433" s="2">
        <f>ABS(O4433-'PV model'!$B$5)</f>
        <v>33.804271259324338</v>
      </c>
      <c r="Q4433" s="3">
        <f t="shared" si="765"/>
        <v>32.821854444696385</v>
      </c>
      <c r="R4433" s="3">
        <f t="shared" si="770"/>
        <v>4.4897999999999998</v>
      </c>
      <c r="S4433" s="3">
        <f t="shared" si="766"/>
        <v>213.32168584310176</v>
      </c>
      <c r="T4433" s="3">
        <f>(0.5*(1-COS(RADIANS(90-$X$3)))*(D4433+E4433)*'PV model'!$B$4)</f>
        <v>0</v>
      </c>
      <c r="U4433" s="3">
        <f t="shared" si="771"/>
        <v>217.81148584310176</v>
      </c>
      <c r="V4433" s="3">
        <f>('PV model'!$B$13*(U4433/1000)*(1-'PV model'!$B$14*((20+C4433)-25))*'PV model'!$B$10)/'PV model'!$B$12</f>
        <v>20.918956628781292</v>
      </c>
    </row>
    <row r="4434" spans="1:22" x14ac:dyDescent="0.2">
      <c r="A4434" s="10">
        <f t="shared" si="763"/>
        <v>185</v>
      </c>
      <c r="B4434" s="10">
        <f t="shared" si="772"/>
        <v>13</v>
      </c>
      <c r="C4434" s="23">
        <v>15.4</v>
      </c>
      <c r="D4434" s="24">
        <v>4.4897999999999998</v>
      </c>
      <c r="E4434" s="24">
        <v>216.09</v>
      </c>
      <c r="F4434" s="48"/>
      <c r="G4434" s="48"/>
      <c r="H4434" s="1">
        <f t="shared" si="773"/>
        <v>22.902964852863285</v>
      </c>
      <c r="I4434" s="1">
        <f t="shared" si="767"/>
        <v>-4.0688636106066705</v>
      </c>
      <c r="J4434" s="4">
        <f>B4434+('PV model'!$B$3/15)+(I4434/60)</f>
        <v>12.655518939823221</v>
      </c>
      <c r="K4434" s="2">
        <f t="shared" si="768"/>
        <v>-9.8327840973483127</v>
      </c>
      <c r="L4434" s="2">
        <f>DEGREES(ASIN((((COS(RADIANS('PV model'!$B$2))*COS(RADIANS(H4434))*COS(RADIANS(K4434)))+(SIN(RADIANS('PV model'!$B$2))*SIN(RADIANS(H4434)))))))</f>
        <v>56.596672547185612</v>
      </c>
      <c r="M4434" s="3">
        <f t="shared" si="764"/>
        <v>56.596672547185612</v>
      </c>
      <c r="N4434" s="2">
        <f t="shared" si="769"/>
        <v>-16.603328529567438</v>
      </c>
      <c r="O4434" s="2">
        <f>IF('PV model'!$B$2&gt;0, 180-N4434,IF('PV model'!$B$2&lt;0,0-N4434,N4434))</f>
        <v>196.60332852956745</v>
      </c>
      <c r="P4434" s="2">
        <f>ABS(O4434-'PV model'!$B$5)</f>
        <v>8.3966714704325511</v>
      </c>
      <c r="Q4434" s="3">
        <f t="shared" si="765"/>
        <v>33.403327452814381</v>
      </c>
      <c r="R4434" s="3">
        <f t="shared" si="770"/>
        <v>4.4897999999999998</v>
      </c>
      <c r="S4434" s="3">
        <f t="shared" si="766"/>
        <v>218.6489848590025</v>
      </c>
      <c r="T4434" s="3">
        <f>(0.5*(1-COS(RADIANS(90-$X$3)))*(D4434+E4434)*'PV model'!$B$4)</f>
        <v>0</v>
      </c>
      <c r="U4434" s="3">
        <f t="shared" si="771"/>
        <v>223.1387848590025</v>
      </c>
      <c r="V4434" s="3">
        <f>('PV model'!$B$13*(U4434/1000)*(1-'PV model'!$B$14*((20+C4434)-25))*'PV model'!$B$10)/'PV model'!$B$12</f>
        <v>21.377066892430445</v>
      </c>
    </row>
    <row r="4435" spans="1:22" x14ac:dyDescent="0.2">
      <c r="A4435" s="10">
        <f t="shared" si="763"/>
        <v>185</v>
      </c>
      <c r="B4435" s="10">
        <f t="shared" si="772"/>
        <v>14</v>
      </c>
      <c r="C4435" s="23">
        <v>14.8</v>
      </c>
      <c r="D4435" s="24">
        <v>4.4897999999999998</v>
      </c>
      <c r="E4435" s="24">
        <v>209.916</v>
      </c>
      <c r="F4435" s="48"/>
      <c r="G4435" s="48"/>
      <c r="H4435" s="1">
        <f t="shared" si="773"/>
        <v>22.902964852863285</v>
      </c>
      <c r="I4435" s="1">
        <f t="shared" si="767"/>
        <v>-4.0688636106066705</v>
      </c>
      <c r="J4435" s="4">
        <f>B4435+('PV model'!$B$3/15)+(I4435/60)</f>
        <v>13.655518939823221</v>
      </c>
      <c r="K4435" s="2">
        <f t="shared" si="768"/>
        <v>-24.832784097348313</v>
      </c>
      <c r="L4435" s="2">
        <f>DEGREES(ASIN((((COS(RADIANS('PV model'!$B$2))*COS(RADIANS(H4435))*COS(RADIANS(K4435)))+(SIN(RADIANS('PV model'!$B$2))*SIN(RADIANS(H4435)))))))</f>
        <v>52.58329734659543</v>
      </c>
      <c r="M4435" s="3">
        <f t="shared" si="764"/>
        <v>52.58329734659543</v>
      </c>
      <c r="N4435" s="2">
        <f t="shared" si="769"/>
        <v>-39.546119729858475</v>
      </c>
      <c r="O4435" s="2">
        <f>IF('PV model'!$B$2&gt;0, 180-N4435,IF('PV model'!$B$2&lt;0,0-N4435,N4435))</f>
        <v>219.54611972985848</v>
      </c>
      <c r="P4435" s="2">
        <f>ABS(O4435-'PV model'!$B$5)</f>
        <v>14.546119729858475</v>
      </c>
      <c r="Q4435" s="3">
        <f t="shared" si="765"/>
        <v>37.41670265340457</v>
      </c>
      <c r="R4435" s="3">
        <f t="shared" si="770"/>
        <v>4.4897999999999998</v>
      </c>
      <c r="S4435" s="3">
        <f t="shared" si="766"/>
        <v>212.69390843769756</v>
      </c>
      <c r="T4435" s="3">
        <f>(0.5*(1-COS(RADIANS(90-$X$3)))*(D4435+E4435)*'PV model'!$B$4)</f>
        <v>0</v>
      </c>
      <c r="U4435" s="3">
        <f t="shared" si="771"/>
        <v>217.18370843769756</v>
      </c>
      <c r="V4435" s="3">
        <f>('PV model'!$B$13*(U4435/1000)*(1-'PV model'!$B$14*((20+C4435)-25))*'PV model'!$B$10)/'PV model'!$B$12</f>
        <v>20.858663902411301</v>
      </c>
    </row>
    <row r="4436" spans="1:22" x14ac:dyDescent="0.2">
      <c r="A4436" s="10">
        <f t="shared" si="763"/>
        <v>185</v>
      </c>
      <c r="B4436" s="10">
        <f t="shared" si="772"/>
        <v>15</v>
      </c>
      <c r="C4436" s="23">
        <v>14.6</v>
      </c>
      <c r="D4436" s="24">
        <v>4.4897999999999998</v>
      </c>
      <c r="E4436" s="24">
        <v>193.15800000000002</v>
      </c>
      <c r="F4436" s="48"/>
      <c r="G4436" s="48"/>
      <c r="H4436" s="1">
        <f t="shared" si="773"/>
        <v>22.902964852863285</v>
      </c>
      <c r="I4436" s="1">
        <f t="shared" si="767"/>
        <v>-4.0688636106066705</v>
      </c>
      <c r="J4436" s="4">
        <f>B4436+('PV model'!$B$3/15)+(I4436/60)</f>
        <v>14.655518939823221</v>
      </c>
      <c r="K4436" s="2">
        <f t="shared" si="768"/>
        <v>-39.832784097348309</v>
      </c>
      <c r="L4436" s="2">
        <f>DEGREES(ASIN((((COS(RADIANS('PV model'!$B$2))*COS(RADIANS(H4436))*COS(RADIANS(K4436)))+(SIN(RADIANS('PV model'!$B$2))*SIN(RADIANS(H4436)))))))</f>
        <v>46.169374910967974</v>
      </c>
      <c r="M4436" s="3">
        <f t="shared" si="764"/>
        <v>46.169374910967974</v>
      </c>
      <c r="N4436" s="2">
        <f t="shared" si="769"/>
        <v>-58.432571270466042</v>
      </c>
      <c r="O4436" s="2">
        <f>IF('PV model'!$B$2&gt;0, 180-N4436,IF('PV model'!$B$2&lt;0,0-N4436,N4436))</f>
        <v>238.43257127046604</v>
      </c>
      <c r="P4436" s="2">
        <f>ABS(O4436-'PV model'!$B$5)</f>
        <v>33.432571270466042</v>
      </c>
      <c r="Q4436" s="3">
        <f t="shared" si="765"/>
        <v>43.830625089032026</v>
      </c>
      <c r="R4436" s="3">
        <f t="shared" si="770"/>
        <v>4.4898000000000007</v>
      </c>
      <c r="S4436" s="3">
        <f t="shared" si="766"/>
        <v>196.20319559659237</v>
      </c>
      <c r="T4436" s="3">
        <f>(0.5*(1-COS(RADIANS(90-$X$3)))*(D4436+E4436)*'PV model'!$B$4)</f>
        <v>0</v>
      </c>
      <c r="U4436" s="3">
        <f t="shared" si="771"/>
        <v>200.69299559659237</v>
      </c>
      <c r="V4436" s="3">
        <f>('PV model'!$B$13*(U4436/1000)*(1-'PV model'!$B$14*((20+C4436)-25))*'PV model'!$B$10)/'PV model'!$B$12</f>
        <v>19.290919001185692</v>
      </c>
    </row>
    <row r="4437" spans="1:22" x14ac:dyDescent="0.2">
      <c r="A4437" s="10">
        <f t="shared" si="763"/>
        <v>185</v>
      </c>
      <c r="B4437" s="10">
        <f t="shared" si="772"/>
        <v>16</v>
      </c>
      <c r="C4437" s="23">
        <v>14.5</v>
      </c>
      <c r="D4437" s="24">
        <v>2.2448999999999999</v>
      </c>
      <c r="E4437" s="24">
        <v>167.57999999999998</v>
      </c>
      <c r="F4437" s="48"/>
      <c r="G4437" s="48"/>
      <c r="H4437" s="1">
        <f t="shared" si="773"/>
        <v>22.902964852863285</v>
      </c>
      <c r="I4437" s="1">
        <f t="shared" si="767"/>
        <v>-4.0688636106066705</v>
      </c>
      <c r="J4437" s="4">
        <f>B4437+('PV model'!$B$3/15)+(I4437/60)</f>
        <v>15.655518939823221</v>
      </c>
      <c r="K4437" s="2">
        <f t="shared" si="768"/>
        <v>-54.832784097348309</v>
      </c>
      <c r="L4437" s="2">
        <f>DEGREES(ASIN((((COS(RADIANS('PV model'!$B$2))*COS(RADIANS(H4437))*COS(RADIANS(K4437)))+(SIN(RADIANS('PV model'!$B$2))*SIN(RADIANS(H4437)))))))</f>
        <v>38.406614158633786</v>
      </c>
      <c r="M4437" s="3">
        <f t="shared" si="764"/>
        <v>38.406614158633786</v>
      </c>
      <c r="N4437" s="2">
        <f t="shared" si="769"/>
        <v>-73.93741970095968</v>
      </c>
      <c r="O4437" s="2">
        <f>IF('PV model'!$B$2&gt;0, 180-N4437,IF('PV model'!$B$2&lt;0,0-N4437,N4437))</f>
        <v>253.93741970095968</v>
      </c>
      <c r="P4437" s="2">
        <f>ABS(O4437-'PV model'!$B$5)</f>
        <v>48.93741970095968</v>
      </c>
      <c r="Q4437" s="3">
        <f t="shared" si="765"/>
        <v>51.593385841366214</v>
      </c>
      <c r="R4437" s="3">
        <f t="shared" si="770"/>
        <v>2.2448999999999999</v>
      </c>
      <c r="S4437" s="3">
        <f t="shared" si="766"/>
        <v>169.17916008772494</v>
      </c>
      <c r="T4437" s="3">
        <f>(0.5*(1-COS(RADIANS(90-$X$3)))*(D4437+E4437)*'PV model'!$B$4)</f>
        <v>0</v>
      </c>
      <c r="U4437" s="3">
        <f t="shared" si="771"/>
        <v>171.42406008772494</v>
      </c>
      <c r="V4437" s="3">
        <f>('PV model'!$B$13*(U4437/1000)*(1-'PV model'!$B$14*((20+C4437)-25))*'PV model'!$B$10)/'PV model'!$B$12</f>
        <v>16.484398182606959</v>
      </c>
    </row>
    <row r="4438" spans="1:22" x14ac:dyDescent="0.2">
      <c r="A4438" s="10">
        <f t="shared" si="763"/>
        <v>185</v>
      </c>
      <c r="B4438" s="10">
        <f t="shared" si="772"/>
        <v>17</v>
      </c>
      <c r="C4438" s="23">
        <v>14.7</v>
      </c>
      <c r="D4438" s="24">
        <v>0</v>
      </c>
      <c r="E4438" s="24">
        <v>134.06399999999999</v>
      </c>
      <c r="F4438" s="48"/>
      <c r="G4438" s="48"/>
      <c r="H4438" s="1">
        <f t="shared" si="773"/>
        <v>22.902964852863285</v>
      </c>
      <c r="I4438" s="1">
        <f t="shared" si="767"/>
        <v>-4.0688636106066705</v>
      </c>
      <c r="J4438" s="4">
        <f>B4438+('PV model'!$B$3/15)+(I4438/60)</f>
        <v>16.655518939823221</v>
      </c>
      <c r="K4438" s="2">
        <f t="shared" si="768"/>
        <v>-69.832784097348309</v>
      </c>
      <c r="L4438" s="2">
        <f>DEGREES(ASIN((((COS(RADIANS('PV model'!$B$2))*COS(RADIANS(H4438))*COS(RADIANS(K4438)))+(SIN(RADIANS('PV model'!$B$2))*SIN(RADIANS(H4438)))))))</f>
        <v>30.040163210217194</v>
      </c>
      <c r="M4438" s="3">
        <f t="shared" si="764"/>
        <v>30.040163210217194</v>
      </c>
      <c r="N4438" s="2">
        <f t="shared" si="769"/>
        <v>-87.265574635038476</v>
      </c>
      <c r="O4438" s="2">
        <f>IF('PV model'!$B$2&gt;0, 180-N4438,IF('PV model'!$B$2&lt;0,0-N4438,N4438))</f>
        <v>267.26557463503849</v>
      </c>
      <c r="P4438" s="2">
        <f>ABS(O4438-'PV model'!$B$5)</f>
        <v>62.26557463503849</v>
      </c>
      <c r="Q4438" s="3">
        <f t="shared" si="765"/>
        <v>59.959836789782806</v>
      </c>
      <c r="R4438" s="3">
        <f t="shared" si="770"/>
        <v>0</v>
      </c>
      <c r="S4438" s="3">
        <f t="shared" si="766"/>
        <v>134.06399999999999</v>
      </c>
      <c r="T4438" s="3">
        <f>(0.5*(1-COS(RADIANS(90-$X$3)))*(D4438+E4438)*'PV model'!$B$4)</f>
        <v>0</v>
      </c>
      <c r="U4438" s="3">
        <f t="shared" si="771"/>
        <v>134.06399999999999</v>
      </c>
      <c r="V4438" s="3">
        <f>('PV model'!$B$13*(U4438/1000)*(1-'PV model'!$B$14*((20+C4438)-25))*'PV model'!$B$10)/'PV model'!$B$12</f>
        <v>12.881077187327998</v>
      </c>
    </row>
    <row r="4439" spans="1:22" x14ac:dyDescent="0.2">
      <c r="A4439" s="10">
        <f t="shared" si="763"/>
        <v>185</v>
      </c>
      <c r="B4439" s="10">
        <f t="shared" si="772"/>
        <v>18</v>
      </c>
      <c r="C4439" s="23">
        <v>15.1</v>
      </c>
      <c r="D4439" s="24">
        <v>0</v>
      </c>
      <c r="E4439" s="24">
        <v>96.138000000000005</v>
      </c>
      <c r="F4439" s="48"/>
      <c r="G4439" s="48"/>
      <c r="H4439" s="1">
        <f t="shared" si="773"/>
        <v>22.902964852863285</v>
      </c>
      <c r="I4439" s="1">
        <f t="shared" si="767"/>
        <v>-4.0688636106066705</v>
      </c>
      <c r="J4439" s="4">
        <f>B4439+('PV model'!$B$3/15)+(I4439/60)</f>
        <v>17.655518939823221</v>
      </c>
      <c r="K4439" s="2">
        <f t="shared" si="768"/>
        <v>-84.832784097348309</v>
      </c>
      <c r="L4439" s="2">
        <f>DEGREES(ASIN((((COS(RADIANS('PV model'!$B$2))*COS(RADIANS(H4439))*COS(RADIANS(K4439)))+(SIN(RADIANS('PV model'!$B$2))*SIN(RADIANS(H4439)))))))</f>
        <v>21.574892992368671</v>
      </c>
      <c r="M4439" s="3">
        <f t="shared" si="764"/>
        <v>21.574892992368671</v>
      </c>
      <c r="N4439" s="2">
        <f t="shared" si="769"/>
        <v>-80.589098328688138</v>
      </c>
      <c r="O4439" s="2">
        <f>IF('PV model'!$B$2&gt;0, 180-N4439,IF('PV model'!$B$2&lt;0,0-N4439,N4439))</f>
        <v>260.58909832868812</v>
      </c>
      <c r="P4439" s="2">
        <f>ABS(O4439-'PV model'!$B$5)</f>
        <v>55.589098328688124</v>
      </c>
      <c r="Q4439" s="3">
        <f t="shared" si="765"/>
        <v>68.425107007631325</v>
      </c>
      <c r="R4439" s="3">
        <f t="shared" si="770"/>
        <v>0</v>
      </c>
      <c r="S4439" s="3">
        <f t="shared" si="766"/>
        <v>96.138000000000005</v>
      </c>
      <c r="T4439" s="3">
        <f>(0.5*(1-COS(RADIANS(90-$X$3)))*(D4439+E4439)*'PV model'!$B$4)</f>
        <v>0</v>
      </c>
      <c r="U4439" s="3">
        <f t="shared" si="771"/>
        <v>96.138000000000005</v>
      </c>
      <c r="V4439" s="3">
        <f>('PV model'!$B$13*(U4439/1000)*(1-'PV model'!$B$14*((20+C4439)-25))*'PV model'!$B$10)/'PV model'!$B$12</f>
        <v>9.2217123190079988</v>
      </c>
    </row>
    <row r="4440" spans="1:22" x14ac:dyDescent="0.2">
      <c r="A4440" s="10">
        <f t="shared" si="763"/>
        <v>185</v>
      </c>
      <c r="B4440" s="10">
        <f t="shared" si="772"/>
        <v>19</v>
      </c>
      <c r="C4440" s="23">
        <v>15</v>
      </c>
      <c r="D4440" s="24">
        <v>0</v>
      </c>
      <c r="E4440" s="24">
        <v>57.33</v>
      </c>
      <c r="F4440" s="48"/>
      <c r="G4440" s="48"/>
      <c r="H4440" s="1">
        <f t="shared" si="773"/>
        <v>22.902964852863285</v>
      </c>
      <c r="I4440" s="1">
        <f t="shared" si="767"/>
        <v>-4.0688636106066705</v>
      </c>
      <c r="J4440" s="4">
        <f>B4440+('PV model'!$B$3/15)+(I4440/60)</f>
        <v>18.655518939823221</v>
      </c>
      <c r="K4440" s="2">
        <f t="shared" si="768"/>
        <v>-99.832784097348309</v>
      </c>
      <c r="L4440" s="2">
        <f>DEGREES(ASIN((((COS(RADIANS('PV model'!$B$2))*COS(RADIANS(H4440))*COS(RADIANS(K4440)))+(SIN(RADIANS('PV model'!$B$2))*SIN(RADIANS(H4440)))))))</f>
        <v>13.392755610383395</v>
      </c>
      <c r="M4440" s="3">
        <f t="shared" si="764"/>
        <v>13.392755610383395</v>
      </c>
      <c r="N4440" s="2">
        <f t="shared" si="769"/>
        <v>-68.908450913735948</v>
      </c>
      <c r="O4440" s="2">
        <f>IF('PV model'!$B$2&gt;0, 180-N4440,IF('PV model'!$B$2&lt;0,0-N4440,N4440))</f>
        <v>248.90845091373595</v>
      </c>
      <c r="P4440" s="2">
        <f>ABS(O4440-'PV model'!$B$5)</f>
        <v>43.908450913735948</v>
      </c>
      <c r="Q4440" s="3">
        <f t="shared" si="765"/>
        <v>76.607244389616611</v>
      </c>
      <c r="R4440" s="3">
        <f t="shared" si="770"/>
        <v>0</v>
      </c>
      <c r="S4440" s="3">
        <f t="shared" si="766"/>
        <v>57.33</v>
      </c>
      <c r="T4440" s="3">
        <f>(0.5*(1-COS(RADIANS(90-$X$3)))*(D4440+E4440)*'PV model'!$B$4)</f>
        <v>0</v>
      </c>
      <c r="U4440" s="3">
        <f t="shared" si="771"/>
        <v>57.33</v>
      </c>
      <c r="V4440" s="3">
        <f>('PV model'!$B$13*(U4440/1000)*(1-'PV model'!$B$14*((20+C4440)-25))*'PV model'!$B$10)/'PV model'!$B$12</f>
        <v>5.5014785279999989</v>
      </c>
    </row>
    <row r="4441" spans="1:22" x14ac:dyDescent="0.2">
      <c r="A4441" s="10">
        <f t="shared" si="763"/>
        <v>185</v>
      </c>
      <c r="B4441" s="10">
        <f t="shared" si="772"/>
        <v>20</v>
      </c>
      <c r="C4441" s="23">
        <v>15.1</v>
      </c>
      <c r="D4441" s="24">
        <v>0</v>
      </c>
      <c r="E4441" s="24">
        <v>24.696000000000002</v>
      </c>
      <c r="F4441" s="48"/>
      <c r="G4441" s="48"/>
      <c r="H4441" s="1">
        <f t="shared" si="773"/>
        <v>22.902964852863285</v>
      </c>
      <c r="I4441" s="1">
        <f t="shared" si="767"/>
        <v>-4.0688636106066705</v>
      </c>
      <c r="J4441" s="4">
        <f>B4441+('PV model'!$B$3/15)+(I4441/60)</f>
        <v>19.655518939823221</v>
      </c>
      <c r="K4441" s="2">
        <f t="shared" si="768"/>
        <v>-114.83278409734831</v>
      </c>
      <c r="L4441" s="2">
        <f>DEGREES(ASIN((((COS(RADIANS('PV model'!$B$2))*COS(RADIANS(H4441))*COS(RADIANS(K4441)))+(SIN(RADIANS('PV model'!$B$2))*SIN(RADIANS(H4441)))))))</f>
        <v>5.8315923340874942</v>
      </c>
      <c r="M4441" s="3">
        <f t="shared" si="764"/>
        <v>5.8315923340874942</v>
      </c>
      <c r="N4441" s="2">
        <f t="shared" si="769"/>
        <v>-57.176120909491324</v>
      </c>
      <c r="O4441" s="2">
        <f>IF('PV model'!$B$2&gt;0, 180-N4441,IF('PV model'!$B$2&lt;0,0-N4441,N4441))</f>
        <v>237.17612090949132</v>
      </c>
      <c r="P4441" s="2">
        <f>ABS(O4441-'PV model'!$B$5)</f>
        <v>32.176120909491317</v>
      </c>
      <c r="Q4441" s="3">
        <f t="shared" si="765"/>
        <v>84.168407665912511</v>
      </c>
      <c r="R4441" s="3">
        <f t="shared" si="770"/>
        <v>0</v>
      </c>
      <c r="S4441" s="3">
        <f t="shared" si="766"/>
        <v>24.696000000000002</v>
      </c>
      <c r="T4441" s="3">
        <f>(0.5*(1-COS(RADIANS(90-$X$3)))*(D4441+E4441)*'PV model'!$B$4)</f>
        <v>0</v>
      </c>
      <c r="U4441" s="3">
        <f t="shared" si="771"/>
        <v>24.696000000000002</v>
      </c>
      <c r="V4441" s="3">
        <f>('PV model'!$B$13*(U4441/1000)*(1-'PV model'!$B$14*((20+C4441)-25))*'PV model'!$B$10)/'PV model'!$B$12</f>
        <v>2.3688802287360002</v>
      </c>
    </row>
    <row r="4442" spans="1:22" x14ac:dyDescent="0.2">
      <c r="A4442" s="10">
        <f t="shared" si="763"/>
        <v>185</v>
      </c>
      <c r="B4442" s="10">
        <f t="shared" si="772"/>
        <v>21</v>
      </c>
      <c r="C4442" s="23">
        <v>15.2</v>
      </c>
      <c r="D4442" s="24">
        <v>0</v>
      </c>
      <c r="E4442" s="24">
        <v>5.2920000000000007</v>
      </c>
      <c r="F4442" s="48"/>
      <c r="G4442" s="48"/>
      <c r="H4442" s="1">
        <f t="shared" si="773"/>
        <v>22.902964852863285</v>
      </c>
      <c r="I4442" s="1">
        <f t="shared" si="767"/>
        <v>-4.0688636106066705</v>
      </c>
      <c r="J4442" s="4">
        <f>B4442+('PV model'!$B$3/15)+(I4442/60)</f>
        <v>20.655518939823221</v>
      </c>
      <c r="K4442" s="2">
        <f t="shared" si="768"/>
        <v>-129.83278409734831</v>
      </c>
      <c r="L4442" s="2">
        <f>DEGREES(ASIN((((COS(RADIANS('PV model'!$B$2))*COS(RADIANS(H4442))*COS(RADIANS(K4442)))+(SIN(RADIANS('PV model'!$B$2))*SIN(RADIANS(H4442)))))))</f>
        <v>-0.77250956183344066</v>
      </c>
      <c r="M4442" s="3">
        <f t="shared" si="764"/>
        <v>0</v>
      </c>
      <c r="N4442" s="2">
        <f t="shared" si="769"/>
        <v>-45.027241115057699</v>
      </c>
      <c r="O4442" s="2">
        <f>IF('PV model'!$B$2&gt;0, 180-N4442,IF('PV model'!$B$2&lt;0,0-N4442,N4442))</f>
        <v>225.02724111505771</v>
      </c>
      <c r="P4442" s="2">
        <f>ABS(O4442-'PV model'!$B$5)</f>
        <v>20.027241115057706</v>
      </c>
      <c r="Q4442" s="3">
        <f t="shared" si="765"/>
        <v>90.772509561833445</v>
      </c>
      <c r="R4442" s="3">
        <f t="shared" si="770"/>
        <v>0</v>
      </c>
      <c r="S4442" s="3">
        <f t="shared" si="766"/>
        <v>5.2920000000000007</v>
      </c>
      <c r="T4442" s="3">
        <f>(0.5*(1-COS(RADIANS(90-$X$3)))*(D4442+E4442)*'PV model'!$B$4)</f>
        <v>0</v>
      </c>
      <c r="U4442" s="3">
        <f t="shared" si="771"/>
        <v>5.2920000000000007</v>
      </c>
      <c r="V4442" s="3">
        <f>('PV model'!$B$13*(U4442/1000)*(1-'PV model'!$B$14*((20+C4442)-25))*'PV model'!$B$10)/'PV model'!$B$12</f>
        <v>0.50740559654400008</v>
      </c>
    </row>
    <row r="4443" spans="1:22" x14ac:dyDescent="0.2">
      <c r="A4443" s="10">
        <f t="shared" si="763"/>
        <v>185</v>
      </c>
      <c r="B4443" s="10">
        <f t="shared" si="772"/>
        <v>22</v>
      </c>
      <c r="C4443" s="23">
        <v>15.1</v>
      </c>
      <c r="D4443" s="24">
        <v>0</v>
      </c>
      <c r="E4443" s="24">
        <v>0</v>
      </c>
      <c r="F4443" s="48"/>
      <c r="G4443" s="48"/>
      <c r="H4443" s="1">
        <f t="shared" si="773"/>
        <v>22.902964852863285</v>
      </c>
      <c r="I4443" s="1">
        <f t="shared" si="767"/>
        <v>-4.0688636106066705</v>
      </c>
      <c r="J4443" s="4">
        <f>B4443+('PV model'!$B$3/15)+(I4443/60)</f>
        <v>21.655518939823221</v>
      </c>
      <c r="K4443" s="2">
        <f t="shared" si="768"/>
        <v>-144.83278409734831</v>
      </c>
      <c r="L4443" s="2">
        <f>DEGREES(ASIN((((COS(RADIANS('PV model'!$B$2))*COS(RADIANS(H4443))*COS(RADIANS(K4443)))+(SIN(RADIANS('PV model'!$B$2))*SIN(RADIANS(H4443)))))))</f>
        <v>-6.0729093442646409</v>
      </c>
      <c r="M4443" s="3">
        <f t="shared" si="764"/>
        <v>0</v>
      </c>
      <c r="N4443" s="2">
        <f t="shared" si="769"/>
        <v>-32.245825643730171</v>
      </c>
      <c r="O4443" s="2">
        <f>IF('PV model'!$B$2&gt;0, 180-N4443,IF('PV model'!$B$2&lt;0,0-N4443,N4443))</f>
        <v>212.24582564373017</v>
      </c>
      <c r="P4443" s="2">
        <f>ABS(O4443-'PV model'!$B$5)</f>
        <v>7.2458256437301714</v>
      </c>
      <c r="Q4443" s="3">
        <f t="shared" si="765"/>
        <v>96.072909344264644</v>
      </c>
      <c r="R4443" s="3">
        <f t="shared" si="770"/>
        <v>0</v>
      </c>
      <c r="S4443" s="3">
        <f t="shared" si="766"/>
        <v>0</v>
      </c>
      <c r="T4443" s="3">
        <f>(0.5*(1-COS(RADIANS(90-$X$3)))*(D4443+E4443)*'PV model'!$B$4)</f>
        <v>0</v>
      </c>
      <c r="U4443" s="3">
        <f t="shared" si="771"/>
        <v>0</v>
      </c>
      <c r="V4443" s="3">
        <f>('PV model'!$B$13*(U4443/1000)*(1-'PV model'!$B$14*((20+C4443)-25))*'PV model'!$B$10)/'PV model'!$B$12</f>
        <v>0</v>
      </c>
    </row>
    <row r="4444" spans="1:22" x14ac:dyDescent="0.2">
      <c r="A4444" s="10">
        <f t="shared" si="763"/>
        <v>185</v>
      </c>
      <c r="B4444" s="10">
        <f t="shared" si="772"/>
        <v>23</v>
      </c>
      <c r="C4444" s="23">
        <v>13.4</v>
      </c>
      <c r="D4444" s="24">
        <v>0</v>
      </c>
      <c r="E4444" s="24">
        <v>0</v>
      </c>
      <c r="F4444" s="48"/>
      <c r="G4444" s="48"/>
      <c r="H4444" s="1">
        <f t="shared" si="773"/>
        <v>22.902964852863285</v>
      </c>
      <c r="I4444" s="1">
        <f t="shared" si="767"/>
        <v>-4.0688636106066705</v>
      </c>
      <c r="J4444" s="4">
        <f>B4444+('PV model'!$B$3/15)+(I4444/60)</f>
        <v>22.655518939823221</v>
      </c>
      <c r="K4444" s="2">
        <f t="shared" si="768"/>
        <v>-159.83278409734831</v>
      </c>
      <c r="L4444" s="2">
        <f>DEGREES(ASIN((((COS(RADIANS('PV model'!$B$2))*COS(RADIANS(H4444))*COS(RADIANS(K4444)))+(SIN(RADIANS('PV model'!$B$2))*SIN(RADIANS(H4444)))))))</f>
        <v>-9.7319341480434538</v>
      </c>
      <c r="M4444" s="3">
        <f t="shared" si="764"/>
        <v>0</v>
      </c>
      <c r="N4444" s="2">
        <f t="shared" si="769"/>
        <v>-18.797168631138891</v>
      </c>
      <c r="O4444" s="2">
        <f>IF('PV model'!$B$2&gt;0, 180-N4444,IF('PV model'!$B$2&lt;0,0-N4444,N4444))</f>
        <v>198.7971686311389</v>
      </c>
      <c r="P4444" s="2">
        <f>ABS(O4444-'PV model'!$B$5)</f>
        <v>6.2028313688610979</v>
      </c>
      <c r="Q4444" s="3">
        <f t="shared" si="765"/>
        <v>99.73193414804345</v>
      </c>
      <c r="R4444" s="3">
        <f t="shared" si="770"/>
        <v>0</v>
      </c>
      <c r="S4444" s="3">
        <f t="shared" si="766"/>
        <v>0</v>
      </c>
      <c r="T4444" s="3">
        <f>(0.5*(1-COS(RADIANS(90-$X$3)))*(D4444+E4444)*'PV model'!$B$4)</f>
        <v>0</v>
      </c>
      <c r="U4444" s="3">
        <f t="shared" si="771"/>
        <v>0</v>
      </c>
      <c r="V4444" s="3">
        <f>('PV model'!$B$13*(U4444/1000)*(1-'PV model'!$B$14*((20+C4444)-25))*'PV model'!$B$10)/'PV model'!$B$12</f>
        <v>0</v>
      </c>
    </row>
    <row r="4445" spans="1:22" x14ac:dyDescent="0.2">
      <c r="A4445" s="10">
        <f t="shared" si="763"/>
        <v>185</v>
      </c>
      <c r="B4445" s="10">
        <f t="shared" si="772"/>
        <v>24</v>
      </c>
      <c r="C4445" s="23">
        <v>14</v>
      </c>
      <c r="D4445" s="24">
        <v>0</v>
      </c>
      <c r="E4445" s="24">
        <v>0</v>
      </c>
      <c r="F4445" s="48"/>
      <c r="G4445" s="48"/>
      <c r="H4445" s="1">
        <f t="shared" si="773"/>
        <v>22.902964852863285</v>
      </c>
      <c r="I4445" s="1">
        <f t="shared" si="767"/>
        <v>-4.0688636106066705</v>
      </c>
      <c r="J4445" s="4">
        <f>B4445+('PV model'!$B$3/15)+(I4445/60)</f>
        <v>23.655518939823221</v>
      </c>
      <c r="K4445" s="2">
        <f t="shared" si="768"/>
        <v>-174.83278409734831</v>
      </c>
      <c r="L4445" s="2">
        <f>DEGREES(ASIN((((COS(RADIANS('PV model'!$B$2))*COS(RADIANS(H4445))*COS(RADIANS(K4445)))+(SIN(RADIANS('PV model'!$B$2))*SIN(RADIANS(H4445)))))))</f>
        <v>-11.473043253280478</v>
      </c>
      <c r="M4445" s="3">
        <f t="shared" si="764"/>
        <v>0</v>
      </c>
      <c r="N4445" s="2">
        <f t="shared" si="769"/>
        <v>-4.8561394664693562</v>
      </c>
      <c r="O4445" s="2">
        <f>IF('PV model'!$B$2&gt;0, 180-N4445,IF('PV model'!$B$2&lt;0,0-N4445,N4445))</f>
        <v>184.85613946646936</v>
      </c>
      <c r="P4445" s="2">
        <f>ABS(O4445-'PV model'!$B$5)</f>
        <v>20.143860533530642</v>
      </c>
      <c r="Q4445" s="3">
        <f t="shared" si="765"/>
        <v>101.47304325328048</v>
      </c>
      <c r="R4445" s="3">
        <f t="shared" si="770"/>
        <v>0</v>
      </c>
      <c r="S4445" s="3">
        <f t="shared" si="766"/>
        <v>0</v>
      </c>
      <c r="T4445" s="3">
        <f>(0.5*(1-COS(RADIANS(90-$X$3)))*(D4445+E4445)*'PV model'!$B$4)</f>
        <v>0</v>
      </c>
      <c r="U4445" s="3">
        <f t="shared" si="771"/>
        <v>0</v>
      </c>
      <c r="V4445" s="3">
        <f>('PV model'!$B$13*(U4445/1000)*(1-'PV model'!$B$14*((20+C4445)-25))*'PV model'!$B$10)/'PV model'!$B$12</f>
        <v>0</v>
      </c>
    </row>
    <row r="4446" spans="1:22" x14ac:dyDescent="0.2">
      <c r="A4446" s="10">
        <f t="shared" si="763"/>
        <v>186</v>
      </c>
      <c r="B4446" s="10">
        <f t="shared" si="772"/>
        <v>1</v>
      </c>
      <c r="C4446" s="23">
        <v>15.9</v>
      </c>
      <c r="D4446" s="24">
        <v>0</v>
      </c>
      <c r="E4446" s="24">
        <v>0</v>
      </c>
      <c r="F4446" s="48"/>
      <c r="G4446" s="48"/>
      <c r="H4446" s="1">
        <f t="shared" si="773"/>
        <v>22.811698489726567</v>
      </c>
      <c r="I4446" s="1">
        <f t="shared" si="767"/>
        <v>-4.2408147422562816</v>
      </c>
      <c r="J4446" s="4">
        <f>B4446+('PV model'!$B$3/15)+(I4446/60)</f>
        <v>0.65265308762906205</v>
      </c>
      <c r="K4446" s="2">
        <f t="shared" si="768"/>
        <v>170.21020368556407</v>
      </c>
      <c r="L4446" s="2">
        <f>DEGREES(ASIN((((COS(RADIANS('PV model'!$B$2))*COS(RADIANS(H4446))*COS(RADIANS(K4446)))+(SIN(RADIANS('PV model'!$B$2))*SIN(RADIANS(H4446)))))))</f>
        <v>-11.243822597184934</v>
      </c>
      <c r="M4446" s="3">
        <f t="shared" si="764"/>
        <v>0</v>
      </c>
      <c r="N4446" s="2">
        <f t="shared" si="769"/>
        <v>9.195393096794156</v>
      </c>
      <c r="O4446" s="2">
        <f>IF('PV model'!$B$2&gt;0, 180-N4446,IF('PV model'!$B$2&lt;0,0-N4446,N4446))</f>
        <v>170.80460690320584</v>
      </c>
      <c r="P4446" s="2">
        <f>ABS(O4446-'PV model'!$B$5)</f>
        <v>34.195393096794163</v>
      </c>
      <c r="Q4446" s="3">
        <f t="shared" si="765"/>
        <v>101.24382259718493</v>
      </c>
      <c r="R4446" s="3">
        <f t="shared" si="770"/>
        <v>0</v>
      </c>
      <c r="S4446" s="3">
        <f t="shared" si="766"/>
        <v>0</v>
      </c>
      <c r="T4446" s="3">
        <f>(0.5*(1-COS(RADIANS(90-$X$3)))*(D4446+E4446)*'PV model'!$B$4)</f>
        <v>0</v>
      </c>
      <c r="U4446" s="3">
        <f t="shared" si="771"/>
        <v>0</v>
      </c>
      <c r="V4446" s="3">
        <f>('PV model'!$B$13*(U4446/1000)*(1-'PV model'!$B$14*((20+C4446)-25))*'PV model'!$B$10)/'PV model'!$B$12</f>
        <v>0</v>
      </c>
    </row>
    <row r="4447" spans="1:22" x14ac:dyDescent="0.2">
      <c r="A4447" s="10">
        <f t="shared" si="763"/>
        <v>186</v>
      </c>
      <c r="B4447" s="10">
        <f t="shared" si="772"/>
        <v>2</v>
      </c>
      <c r="C4447" s="23">
        <v>16.399999999999999</v>
      </c>
      <c r="D4447" s="24">
        <v>0</v>
      </c>
      <c r="E4447" s="24">
        <v>0</v>
      </c>
      <c r="F4447" s="48"/>
      <c r="G4447" s="48"/>
      <c r="H4447" s="1">
        <f t="shared" si="773"/>
        <v>22.811698489726567</v>
      </c>
      <c r="I4447" s="1">
        <f t="shared" si="767"/>
        <v>-4.2408147422562816</v>
      </c>
      <c r="J4447" s="4">
        <f>B4447+('PV model'!$B$3/15)+(I4447/60)</f>
        <v>1.6526530876290619</v>
      </c>
      <c r="K4447" s="2">
        <f t="shared" si="768"/>
        <v>155.21020368556407</v>
      </c>
      <c r="L4447" s="2">
        <f>DEGREES(ASIN((((COS(RADIANS('PV model'!$B$2))*COS(RADIANS(H4447))*COS(RADIANS(K4447)))+(SIN(RADIANS('PV model'!$B$2))*SIN(RADIANS(H4447)))))))</f>
        <v>-8.8864410287936053</v>
      </c>
      <c r="M4447" s="3">
        <f t="shared" si="764"/>
        <v>0</v>
      </c>
      <c r="N4447" s="2">
        <f t="shared" si="769"/>
        <v>23.028619521192827</v>
      </c>
      <c r="O4447" s="2">
        <f>IF('PV model'!$B$2&gt;0, 180-N4447,IF('PV model'!$B$2&lt;0,0-N4447,N4447))</f>
        <v>156.97138047880716</v>
      </c>
      <c r="P4447" s="2">
        <f>ABS(O4447-'PV model'!$B$5)</f>
        <v>48.028619521192837</v>
      </c>
      <c r="Q4447" s="3">
        <f t="shared" si="765"/>
        <v>98.886441028793598</v>
      </c>
      <c r="R4447" s="3">
        <f t="shared" si="770"/>
        <v>0</v>
      </c>
      <c r="S4447" s="3">
        <f t="shared" si="766"/>
        <v>0</v>
      </c>
      <c r="T4447" s="3">
        <f>(0.5*(1-COS(RADIANS(90-$X$3)))*(D4447+E4447)*'PV model'!$B$4)</f>
        <v>0</v>
      </c>
      <c r="U4447" s="3">
        <f t="shared" si="771"/>
        <v>0</v>
      </c>
      <c r="V4447" s="3">
        <f>('PV model'!$B$13*(U4447/1000)*(1-'PV model'!$B$14*((20+C4447)-25))*'PV model'!$B$10)/'PV model'!$B$12</f>
        <v>0</v>
      </c>
    </row>
    <row r="4448" spans="1:22" x14ac:dyDescent="0.2">
      <c r="A4448" s="10">
        <f t="shared" si="763"/>
        <v>186</v>
      </c>
      <c r="B4448" s="10">
        <f t="shared" si="772"/>
        <v>3</v>
      </c>
      <c r="C4448" s="23">
        <v>16.600000000000001</v>
      </c>
      <c r="D4448" s="24">
        <v>0</v>
      </c>
      <c r="E4448" s="24">
        <v>0</v>
      </c>
      <c r="F4448" s="48"/>
      <c r="G4448" s="48"/>
      <c r="H4448" s="1">
        <f t="shared" si="773"/>
        <v>22.811698489726567</v>
      </c>
      <c r="I4448" s="1">
        <f t="shared" si="767"/>
        <v>-4.2408147422562816</v>
      </c>
      <c r="J4448" s="4">
        <f>B4448+('PV model'!$B$3/15)+(I4448/60)</f>
        <v>2.6526530876290617</v>
      </c>
      <c r="K4448" s="2">
        <f t="shared" si="768"/>
        <v>140.21020368556407</v>
      </c>
      <c r="L4448" s="2">
        <f>DEGREES(ASIN((((COS(RADIANS('PV model'!$B$2))*COS(RADIANS(H4448))*COS(RADIANS(K4448)))+(SIN(RADIANS('PV model'!$B$2))*SIN(RADIANS(H4448)))))))</f>
        <v>-4.6843752381525707</v>
      </c>
      <c r="M4448" s="3">
        <f t="shared" si="764"/>
        <v>0</v>
      </c>
      <c r="N4448" s="2">
        <f t="shared" si="769"/>
        <v>36.29151791939762</v>
      </c>
      <c r="O4448" s="2">
        <f>IF('PV model'!$B$2&gt;0, 180-N4448,IF('PV model'!$B$2&lt;0,0-N4448,N4448))</f>
        <v>143.70848208060238</v>
      </c>
      <c r="P4448" s="2">
        <f>ABS(O4448-'PV model'!$B$5)</f>
        <v>61.29151791939762</v>
      </c>
      <c r="Q4448" s="3">
        <f t="shared" si="765"/>
        <v>94.684375238152569</v>
      </c>
      <c r="R4448" s="3">
        <f t="shared" si="770"/>
        <v>0</v>
      </c>
      <c r="S4448" s="3">
        <f t="shared" si="766"/>
        <v>0</v>
      </c>
      <c r="T4448" s="3">
        <f>(0.5*(1-COS(RADIANS(90-$X$3)))*(D4448+E4448)*'PV model'!$B$4)</f>
        <v>0</v>
      </c>
      <c r="U4448" s="3">
        <f t="shared" si="771"/>
        <v>0</v>
      </c>
      <c r="V4448" s="3">
        <f>('PV model'!$B$13*(U4448/1000)*(1-'PV model'!$B$14*((20+C4448)-25))*'PV model'!$B$10)/'PV model'!$B$12</f>
        <v>0</v>
      </c>
    </row>
    <row r="4449" spans="1:22" x14ac:dyDescent="0.2">
      <c r="A4449" s="10">
        <f t="shared" ref="A4449:A4512" si="774">IF(B4449&gt;1,A4448,A4448+1)</f>
        <v>186</v>
      </c>
      <c r="B4449" s="10">
        <f t="shared" si="772"/>
        <v>4</v>
      </c>
      <c r="C4449" s="23">
        <v>15.4</v>
      </c>
      <c r="D4449" s="24">
        <v>0</v>
      </c>
      <c r="E4449" s="24">
        <v>0.88200000000000001</v>
      </c>
      <c r="F4449" s="48"/>
      <c r="G4449" s="48"/>
      <c r="H4449" s="1">
        <f t="shared" si="773"/>
        <v>22.811698489726567</v>
      </c>
      <c r="I4449" s="1">
        <f t="shared" si="767"/>
        <v>-4.2408147422562816</v>
      </c>
      <c r="J4449" s="4">
        <f>B4449+('PV model'!$B$3/15)+(I4449/60)</f>
        <v>3.6526530876290617</v>
      </c>
      <c r="K4449" s="2">
        <f t="shared" si="768"/>
        <v>125.21020368556407</v>
      </c>
      <c r="L4449" s="2">
        <f>DEGREES(ASIN((((COS(RADIANS('PV model'!$B$2))*COS(RADIANS(H4449))*COS(RADIANS(K4449)))+(SIN(RADIANS('PV model'!$B$2))*SIN(RADIANS(H4449)))))))</f>
        <v>1.0590663444316133</v>
      </c>
      <c r="M4449" s="3">
        <f t="shared" si="764"/>
        <v>1.0590663444316133</v>
      </c>
      <c r="N4449" s="2">
        <f t="shared" si="769"/>
        <v>48.87401173375175</v>
      </c>
      <c r="O4449" s="2">
        <f>IF('PV model'!$B$2&gt;0, 180-N4449,IF('PV model'!$B$2&lt;0,0-N4449,N4449))</f>
        <v>131.12598826624824</v>
      </c>
      <c r="P4449" s="2">
        <f>ABS(O4449-'PV model'!$B$5)</f>
        <v>73.874011733751757</v>
      </c>
      <c r="Q4449" s="3">
        <f t="shared" si="765"/>
        <v>88.940933655568386</v>
      </c>
      <c r="R4449" s="3">
        <f t="shared" si="770"/>
        <v>0</v>
      </c>
      <c r="S4449" s="3">
        <f t="shared" si="766"/>
        <v>0.88200000000000001</v>
      </c>
      <c r="T4449" s="3">
        <f>(0.5*(1-COS(RADIANS(90-$X$3)))*(D4449+E4449)*'PV model'!$B$4)</f>
        <v>0</v>
      </c>
      <c r="U4449" s="3">
        <f t="shared" si="771"/>
        <v>0.88200000000000001</v>
      </c>
      <c r="V4449" s="3">
        <f>('PV model'!$B$13*(U4449/1000)*(1-'PV model'!$B$14*((20+C4449)-25))*'PV model'!$B$10)/'PV model'!$B$12</f>
        <v>8.4497067647999996E-2</v>
      </c>
    </row>
    <row r="4450" spans="1:22" x14ac:dyDescent="0.2">
      <c r="A4450" s="10">
        <f t="shared" si="774"/>
        <v>186</v>
      </c>
      <c r="B4450" s="10">
        <f t="shared" si="772"/>
        <v>5</v>
      </c>
      <c r="C4450" s="23">
        <v>15.3</v>
      </c>
      <c r="D4450" s="24">
        <v>0</v>
      </c>
      <c r="E4450" s="24">
        <v>11.465999999999999</v>
      </c>
      <c r="F4450" s="48"/>
      <c r="G4450" s="48"/>
      <c r="H4450" s="1">
        <f t="shared" si="773"/>
        <v>22.811698489726567</v>
      </c>
      <c r="I4450" s="1">
        <f t="shared" si="767"/>
        <v>-4.2408147422562816</v>
      </c>
      <c r="J4450" s="4">
        <f>B4450+('PV model'!$B$3/15)+(I4450/60)</f>
        <v>4.6526530876290622</v>
      </c>
      <c r="K4450" s="2">
        <f t="shared" si="768"/>
        <v>110.21020368556407</v>
      </c>
      <c r="L4450" s="2">
        <f>DEGREES(ASIN((((COS(RADIANS('PV model'!$B$2))*COS(RADIANS(H4450))*COS(RADIANS(K4450)))+(SIN(RADIANS('PV model'!$B$2))*SIN(RADIANS(H4450)))))))</f>
        <v>7.9985449996680256</v>
      </c>
      <c r="M4450" s="3">
        <f t="shared" si="764"/>
        <v>7.9985449996680256</v>
      </c>
      <c r="N4450" s="2">
        <f t="shared" si="769"/>
        <v>60.871382484602769</v>
      </c>
      <c r="O4450" s="2">
        <f>IF('PV model'!$B$2&gt;0, 180-N4450,IF('PV model'!$B$2&lt;0,0-N4450,N4450))</f>
        <v>119.12861751539722</v>
      </c>
      <c r="P4450" s="2">
        <f>ABS(O4450-'PV model'!$B$5)</f>
        <v>85.871382484602776</v>
      </c>
      <c r="Q4450" s="3">
        <f t="shared" si="765"/>
        <v>82.001455000331973</v>
      </c>
      <c r="R4450" s="3">
        <f t="shared" si="770"/>
        <v>0</v>
      </c>
      <c r="S4450" s="3">
        <f t="shared" si="766"/>
        <v>11.465999999999999</v>
      </c>
      <c r="T4450" s="3">
        <f>(0.5*(1-COS(RADIANS(90-$X$3)))*(D4450+E4450)*'PV model'!$B$4)</f>
        <v>0</v>
      </c>
      <c r="U4450" s="3">
        <f t="shared" si="771"/>
        <v>11.465999999999999</v>
      </c>
      <c r="V4450" s="3">
        <f>('PV model'!$B$13*(U4450/1000)*(1-'PV model'!$B$14*((20+C4450)-25))*'PV model'!$B$10)/'PV model'!$B$12</f>
        <v>1.098920335968</v>
      </c>
    </row>
    <row r="4451" spans="1:22" x14ac:dyDescent="0.2">
      <c r="A4451" s="10">
        <f t="shared" si="774"/>
        <v>186</v>
      </c>
      <c r="B4451" s="10">
        <f t="shared" si="772"/>
        <v>6</v>
      </c>
      <c r="C4451" s="23">
        <v>15.3</v>
      </c>
      <c r="D4451" s="24">
        <v>0</v>
      </c>
      <c r="E4451" s="24">
        <v>52.919999999999995</v>
      </c>
      <c r="F4451" s="48"/>
      <c r="G4451" s="48"/>
      <c r="H4451" s="1">
        <f t="shared" si="773"/>
        <v>22.811698489726567</v>
      </c>
      <c r="I4451" s="1">
        <f t="shared" si="767"/>
        <v>-4.2408147422562816</v>
      </c>
      <c r="J4451" s="4">
        <f>B4451+('PV model'!$B$3/15)+(I4451/60)</f>
        <v>5.6526530876290622</v>
      </c>
      <c r="K4451" s="2">
        <f t="shared" si="768"/>
        <v>95.210203685564068</v>
      </c>
      <c r="L4451" s="2">
        <f>DEGREES(ASIN((((COS(RADIANS('PV model'!$B$2))*COS(RADIANS(H4451))*COS(RADIANS(K4451)))+(SIN(RADIANS('PV model'!$B$2))*SIN(RADIANS(H4451)))))))</f>
        <v>15.789541721854398</v>
      </c>
      <c r="M4451" s="3">
        <f t="shared" si="764"/>
        <v>15.789541721854398</v>
      </c>
      <c r="N4451" s="2">
        <f t="shared" si="769"/>
        <v>72.54846384253355</v>
      </c>
      <c r="O4451" s="2">
        <f>IF('PV model'!$B$2&gt;0, 180-N4451,IF('PV model'!$B$2&lt;0,0-N4451,N4451))</f>
        <v>107.45153615746645</v>
      </c>
      <c r="P4451" s="2">
        <f>ABS(O4451-'PV model'!$B$5)</f>
        <v>97.54846384253355</v>
      </c>
      <c r="Q4451" s="3">
        <f t="shared" si="765"/>
        <v>74.210458278145609</v>
      </c>
      <c r="R4451" s="3">
        <f t="shared" si="770"/>
        <v>0</v>
      </c>
      <c r="S4451" s="3">
        <f t="shared" si="766"/>
        <v>52.919999999999995</v>
      </c>
      <c r="T4451" s="3">
        <f>(0.5*(1-COS(RADIANS(90-$X$3)))*(D4451+E4451)*'PV model'!$B$4)</f>
        <v>0</v>
      </c>
      <c r="U4451" s="3">
        <f t="shared" si="771"/>
        <v>52.919999999999995</v>
      </c>
      <c r="V4451" s="3">
        <f>('PV model'!$B$13*(U4451/1000)*(1-'PV model'!$B$14*((20+C4451)-25))*'PV model'!$B$10)/'PV model'!$B$12</f>
        <v>5.0719400121599989</v>
      </c>
    </row>
    <row r="4452" spans="1:22" x14ac:dyDescent="0.2">
      <c r="A4452" s="10">
        <f t="shared" si="774"/>
        <v>186</v>
      </c>
      <c r="B4452" s="10">
        <f t="shared" si="772"/>
        <v>7</v>
      </c>
      <c r="C4452" s="23">
        <v>16</v>
      </c>
      <c r="D4452" s="24">
        <v>20.2041</v>
      </c>
      <c r="E4452" s="24">
        <v>111.13200000000001</v>
      </c>
      <c r="F4452" s="48"/>
      <c r="G4452" s="48"/>
      <c r="H4452" s="1">
        <f t="shared" si="773"/>
        <v>22.811698489726567</v>
      </c>
      <c r="I4452" s="1">
        <f t="shared" si="767"/>
        <v>-4.2408147422562816</v>
      </c>
      <c r="J4452" s="4">
        <f>B4452+('PV model'!$B$3/15)+(I4452/60)</f>
        <v>6.6526530876290622</v>
      </c>
      <c r="K4452" s="2">
        <f t="shared" si="768"/>
        <v>80.210203685564068</v>
      </c>
      <c r="L4452" s="2">
        <f>DEGREES(ASIN((((COS(RADIANS('PV model'!$B$2))*COS(RADIANS(H4452))*COS(RADIANS(K4452)))+(SIN(RADIANS('PV model'!$B$2))*SIN(RADIANS(H4452)))))))</f>
        <v>24.097606567326785</v>
      </c>
      <c r="M4452" s="3">
        <f t="shared" si="764"/>
        <v>24.097606567326785</v>
      </c>
      <c r="N4452" s="2">
        <f t="shared" si="769"/>
        <v>84.314849364673762</v>
      </c>
      <c r="O4452" s="2">
        <f>IF('PV model'!$B$2&gt;0, 180-N4452,IF('PV model'!$B$2&lt;0,0-N4452,N4452))</f>
        <v>95.685150635326238</v>
      </c>
      <c r="P4452" s="2">
        <f>ABS(O4452-'PV model'!$B$5)</f>
        <v>109.31484936467376</v>
      </c>
      <c r="Q4452" s="3">
        <f t="shared" si="765"/>
        <v>65.902393432673207</v>
      </c>
      <c r="R4452" s="3">
        <f t="shared" si="770"/>
        <v>20.204100000000004</v>
      </c>
      <c r="S4452" s="3">
        <f t="shared" si="766"/>
        <v>120.91464886277936</v>
      </c>
      <c r="T4452" s="3">
        <f>(0.5*(1-COS(RADIANS(90-$X$3)))*(D4452+E4452)*'PV model'!$B$4)</f>
        <v>0</v>
      </c>
      <c r="U4452" s="3">
        <f t="shared" si="771"/>
        <v>141.11874886277937</v>
      </c>
      <c r="V4452" s="3">
        <f>('PV model'!$B$13*(U4452/1000)*(1-'PV model'!$B$14*((20+C4452)-25))*'PV model'!$B$10)/'PV model'!$B$12</f>
        <v>13.485556010325192</v>
      </c>
    </row>
    <row r="4453" spans="1:22" x14ac:dyDescent="0.2">
      <c r="A4453" s="10">
        <f t="shared" si="774"/>
        <v>186</v>
      </c>
      <c r="B4453" s="10">
        <f t="shared" si="772"/>
        <v>8</v>
      </c>
      <c r="C4453" s="23">
        <v>16.5</v>
      </c>
      <c r="D4453" s="24">
        <v>35.918399999999998</v>
      </c>
      <c r="E4453" s="24">
        <v>177.28200000000001</v>
      </c>
      <c r="F4453" s="48"/>
      <c r="G4453" s="48"/>
      <c r="H4453" s="1">
        <f t="shared" si="773"/>
        <v>22.811698489726567</v>
      </c>
      <c r="I4453" s="1">
        <f t="shared" si="767"/>
        <v>-4.2408147422562816</v>
      </c>
      <c r="J4453" s="4">
        <f>B4453+('PV model'!$B$3/15)+(I4453/60)</f>
        <v>7.6526530876290622</v>
      </c>
      <c r="K4453" s="2">
        <f t="shared" si="768"/>
        <v>65.210203685564068</v>
      </c>
      <c r="L4453" s="2">
        <f>DEGREES(ASIN((((COS(RADIANS('PV model'!$B$2))*COS(RADIANS(H4453))*COS(RADIANS(K4453)))+(SIN(RADIANS('PV model'!$B$2))*SIN(RADIANS(H4453)))))))</f>
        <v>32.576835943412419</v>
      </c>
      <c r="M4453" s="3">
        <f t="shared" si="764"/>
        <v>32.576835943412419</v>
      </c>
      <c r="N4453" s="2">
        <f t="shared" si="769"/>
        <v>83.25837309466452</v>
      </c>
      <c r="O4453" s="2">
        <f>IF('PV model'!$B$2&gt;0, 180-N4453,IF('PV model'!$B$2&lt;0,0-N4453,N4453))</f>
        <v>96.74162690533548</v>
      </c>
      <c r="P4453" s="2">
        <f>ABS(O4453-'PV model'!$B$5)</f>
        <v>108.25837309466452</v>
      </c>
      <c r="Q4453" s="3">
        <f t="shared" si="765"/>
        <v>57.423164056587574</v>
      </c>
      <c r="R4453" s="3">
        <f t="shared" si="770"/>
        <v>35.918400000000005</v>
      </c>
      <c r="S4453" s="3">
        <f t="shared" si="766"/>
        <v>196.95913573578011</v>
      </c>
      <c r="T4453" s="3">
        <f>(0.5*(1-COS(RADIANS(90-$X$3)))*(D4453+E4453)*'PV model'!$B$4)</f>
        <v>0</v>
      </c>
      <c r="U4453" s="3">
        <f t="shared" si="771"/>
        <v>232.8775357357801</v>
      </c>
      <c r="V4453" s="3">
        <f>('PV model'!$B$13*(U4453/1000)*(1-'PV model'!$B$14*((20+C4453)-25))*'PV model'!$B$10)/'PV model'!$B$12</f>
        <v>22.207630302429742</v>
      </c>
    </row>
    <row r="4454" spans="1:22" x14ac:dyDescent="0.2">
      <c r="A4454" s="10">
        <f t="shared" si="774"/>
        <v>186</v>
      </c>
      <c r="B4454" s="10">
        <f t="shared" si="772"/>
        <v>9</v>
      </c>
      <c r="C4454" s="23">
        <v>16.899999999999999</v>
      </c>
      <c r="D4454" s="24">
        <v>0</v>
      </c>
      <c r="E4454" s="24">
        <v>138.47399999999999</v>
      </c>
      <c r="F4454" s="48"/>
      <c r="G4454" s="48"/>
      <c r="H4454" s="1">
        <f t="shared" si="773"/>
        <v>22.811698489726567</v>
      </c>
      <c r="I4454" s="1">
        <f t="shared" si="767"/>
        <v>-4.2408147422562816</v>
      </c>
      <c r="J4454" s="4">
        <f>B4454+('PV model'!$B$3/15)+(I4454/60)</f>
        <v>8.6526530876290622</v>
      </c>
      <c r="K4454" s="2">
        <f t="shared" si="768"/>
        <v>50.210203685564068</v>
      </c>
      <c r="L4454" s="2">
        <f>DEGREES(ASIN((((COS(RADIANS('PV model'!$B$2))*COS(RADIANS(H4454))*COS(RADIANS(K4454)))+(SIN(RADIANS('PV model'!$B$2))*SIN(RADIANS(H4454)))))))</f>
        <v>40.817318452033987</v>
      </c>
      <c r="M4454" s="3">
        <f t="shared" si="764"/>
        <v>40.817318452033987</v>
      </c>
      <c r="N4454" s="2">
        <f t="shared" si="769"/>
        <v>69.376129630591493</v>
      </c>
      <c r="O4454" s="2">
        <f>IF('PV model'!$B$2&gt;0, 180-N4454,IF('PV model'!$B$2&lt;0,0-N4454,N4454))</f>
        <v>110.62387036940851</v>
      </c>
      <c r="P4454" s="2">
        <f>ABS(O4454-'PV model'!$B$5)</f>
        <v>94.376129630591493</v>
      </c>
      <c r="Q4454" s="3">
        <f t="shared" si="765"/>
        <v>49.182681547966013</v>
      </c>
      <c r="R4454" s="3">
        <f t="shared" si="770"/>
        <v>0</v>
      </c>
      <c r="S4454" s="3">
        <f t="shared" si="766"/>
        <v>138.47399999999999</v>
      </c>
      <c r="T4454" s="3">
        <f>(0.5*(1-COS(RADIANS(90-$X$3)))*(D4454+E4454)*'PV model'!$B$4)</f>
        <v>0</v>
      </c>
      <c r="U4454" s="3">
        <f t="shared" si="771"/>
        <v>138.47399999999999</v>
      </c>
      <c r="V4454" s="3">
        <f>('PV model'!$B$13*(U4454/1000)*(1-'PV model'!$B$14*((20+C4454)-25))*'PV model'!$B$10)/'PV model'!$B$12</f>
        <v>13.182988454495998</v>
      </c>
    </row>
    <row r="4455" spans="1:22" x14ac:dyDescent="0.2">
      <c r="A4455" s="10">
        <f t="shared" si="774"/>
        <v>186</v>
      </c>
      <c r="B4455" s="10">
        <f t="shared" si="772"/>
        <v>10</v>
      </c>
      <c r="C4455" s="23">
        <v>17.7</v>
      </c>
      <c r="D4455" s="24">
        <v>243.57165000000001</v>
      </c>
      <c r="E4455" s="24">
        <v>299.88</v>
      </c>
      <c r="F4455" s="48"/>
      <c r="G4455" s="48"/>
      <c r="H4455" s="1">
        <f t="shared" si="773"/>
        <v>22.811698489726567</v>
      </c>
      <c r="I4455" s="1">
        <f t="shared" si="767"/>
        <v>-4.2408147422562816</v>
      </c>
      <c r="J4455" s="4">
        <f>B4455+('PV model'!$B$3/15)+(I4455/60)</f>
        <v>9.6526530876290622</v>
      </c>
      <c r="K4455" s="2">
        <f t="shared" si="768"/>
        <v>35.210203685564068</v>
      </c>
      <c r="L4455" s="2">
        <f>DEGREES(ASIN((((COS(RADIANS('PV model'!$B$2))*COS(RADIANS(H4455))*COS(RADIANS(K4455)))+(SIN(RADIANS('PV model'!$B$2))*SIN(RADIANS(H4455)))))))</f>
        <v>48.253499697726092</v>
      </c>
      <c r="M4455" s="3">
        <f t="shared" si="764"/>
        <v>48.253499697726092</v>
      </c>
      <c r="N4455" s="2">
        <f t="shared" si="769"/>
        <v>52.959964873684989</v>
      </c>
      <c r="O4455" s="2">
        <f>IF('PV model'!$B$2&gt;0, 180-N4455,IF('PV model'!$B$2&lt;0,0-N4455,N4455))</f>
        <v>127.04003512631502</v>
      </c>
      <c r="P4455" s="2">
        <f>ABS(O4455-'PV model'!$B$5)</f>
        <v>77.959964873684982</v>
      </c>
      <c r="Q4455" s="3">
        <f t="shared" si="765"/>
        <v>41.746500302273908</v>
      </c>
      <c r="R4455" s="3">
        <f t="shared" si="770"/>
        <v>243.57165000000001</v>
      </c>
      <c r="S4455" s="3">
        <f t="shared" si="766"/>
        <v>375.23642744006344</v>
      </c>
      <c r="T4455" s="3">
        <f>(0.5*(1-COS(RADIANS(90-$X$3)))*(D4455+E4455)*'PV model'!$B$4)</f>
        <v>0</v>
      </c>
      <c r="U4455" s="3">
        <f t="shared" si="771"/>
        <v>618.80807744006347</v>
      </c>
      <c r="V4455" s="3">
        <f>('PV model'!$B$13*(U4455/1000)*(1-'PV model'!$B$14*((20+C4455)-25))*'PV model'!$B$10)/'PV model'!$B$12</f>
        <v>58.713767805526587</v>
      </c>
    </row>
    <row r="4456" spans="1:22" x14ac:dyDescent="0.2">
      <c r="A4456" s="10">
        <f t="shared" si="774"/>
        <v>186</v>
      </c>
      <c r="B4456" s="10">
        <f t="shared" si="772"/>
        <v>11</v>
      </c>
      <c r="C4456" s="23">
        <v>19.100000000000001</v>
      </c>
      <c r="D4456" s="24">
        <v>121.2246</v>
      </c>
      <c r="E4456" s="24">
        <v>300.762</v>
      </c>
      <c r="F4456" s="48"/>
      <c r="G4456" s="48"/>
      <c r="H4456" s="1">
        <f t="shared" si="773"/>
        <v>22.811698489726567</v>
      </c>
      <c r="I4456" s="1">
        <f t="shared" si="767"/>
        <v>-4.2408147422562816</v>
      </c>
      <c r="J4456" s="4">
        <f>B4456+('PV model'!$B$3/15)+(I4456/60)</f>
        <v>10.652653087629062</v>
      </c>
      <c r="K4456" s="2">
        <f t="shared" si="768"/>
        <v>20.210203685564068</v>
      </c>
      <c r="L4456" s="2">
        <f>DEGREES(ASIN((((COS(RADIANS('PV model'!$B$2))*COS(RADIANS(H4456))*COS(RADIANS(K4456)))+(SIN(RADIANS('PV model'!$B$2))*SIN(RADIANS(H4456)))))))</f>
        <v>54.044757331446483</v>
      </c>
      <c r="M4456" s="3">
        <f t="shared" si="764"/>
        <v>54.044757331446483</v>
      </c>
      <c r="N4456" s="2">
        <f t="shared" si="769"/>
        <v>32.843981675057726</v>
      </c>
      <c r="O4456" s="2">
        <f>IF('PV model'!$B$2&gt;0, 180-N4456,IF('PV model'!$B$2&lt;0,0-N4456,N4456))</f>
        <v>147.15601832494227</v>
      </c>
      <c r="P4456" s="2">
        <f>ABS(O4456-'PV model'!$B$5)</f>
        <v>57.843981675057734</v>
      </c>
      <c r="Q4456" s="3">
        <f t="shared" si="765"/>
        <v>35.95524266855351</v>
      </c>
      <c r="R4456" s="3">
        <f t="shared" si="770"/>
        <v>121.22460000000001</v>
      </c>
      <c r="S4456" s="3">
        <f t="shared" si="766"/>
        <v>348.25612942187604</v>
      </c>
      <c r="T4456" s="3">
        <f>(0.5*(1-COS(RADIANS(90-$X$3)))*(D4456+E4456)*'PV model'!$B$4)</f>
        <v>0</v>
      </c>
      <c r="U4456" s="3">
        <f t="shared" si="771"/>
        <v>469.48072942187605</v>
      </c>
      <c r="V4456" s="3">
        <f>('PV model'!$B$13*(U4456/1000)*(1-'PV model'!$B$14*((20+C4456)-25))*'PV model'!$B$10)/'PV model'!$B$12</f>
        <v>44.282481547596923</v>
      </c>
    </row>
    <row r="4457" spans="1:22" x14ac:dyDescent="0.2">
      <c r="A4457" s="10">
        <f t="shared" si="774"/>
        <v>186</v>
      </c>
      <c r="B4457" s="10">
        <f t="shared" si="772"/>
        <v>12</v>
      </c>
      <c r="C4457" s="23">
        <v>18</v>
      </c>
      <c r="D4457" s="24">
        <v>4.4897999999999998</v>
      </c>
      <c r="E4457" s="24">
        <v>210.798</v>
      </c>
      <c r="F4457" s="48"/>
      <c r="G4457" s="48"/>
      <c r="H4457" s="1">
        <f t="shared" si="773"/>
        <v>22.811698489726567</v>
      </c>
      <c r="I4457" s="1">
        <f t="shared" si="767"/>
        <v>-4.2408147422562816</v>
      </c>
      <c r="J4457" s="4">
        <f>B4457+('PV model'!$B$3/15)+(I4457/60)</f>
        <v>11.652653087629062</v>
      </c>
      <c r="K4457" s="2">
        <f t="shared" si="768"/>
        <v>5.2102036855640677</v>
      </c>
      <c r="L4457" s="2">
        <f>DEGREES(ASIN((((COS(RADIANS('PV model'!$B$2))*COS(RADIANS(H4457))*COS(RADIANS(K4457)))+(SIN(RADIANS('PV model'!$B$2))*SIN(RADIANS(H4457)))))))</f>
        <v>57.083547900588727</v>
      </c>
      <c r="M4457" s="3">
        <f t="shared" si="764"/>
        <v>57.083547900588727</v>
      </c>
      <c r="N4457" s="2">
        <f t="shared" si="769"/>
        <v>8.8610615927844947</v>
      </c>
      <c r="O4457" s="2">
        <f>IF('PV model'!$B$2&gt;0, 180-N4457,IF('PV model'!$B$2&lt;0,0-N4457,N4457))</f>
        <v>171.13893840721551</v>
      </c>
      <c r="P4457" s="2">
        <f>ABS(O4457-'PV model'!$B$5)</f>
        <v>33.861061592784495</v>
      </c>
      <c r="Q4457" s="3">
        <f t="shared" si="765"/>
        <v>32.916452099411273</v>
      </c>
      <c r="R4457" s="3">
        <f t="shared" si="770"/>
        <v>4.4897999999999998</v>
      </c>
      <c r="S4457" s="3">
        <f t="shared" si="766"/>
        <v>213.32715308989705</v>
      </c>
      <c r="T4457" s="3">
        <f>(0.5*(1-COS(RADIANS(90-$X$3)))*(D4457+E4457)*'PV model'!$B$4)</f>
        <v>0</v>
      </c>
      <c r="U4457" s="3">
        <f t="shared" si="771"/>
        <v>217.81695308989705</v>
      </c>
      <c r="V4457" s="3">
        <f>('PV model'!$B$13*(U4457/1000)*(1-'PV model'!$B$14*((20+C4457)-25))*'PV model'!$B$10)/'PV model'!$B$12</f>
        <v>20.640787534061069</v>
      </c>
    </row>
    <row r="4458" spans="1:22" x14ac:dyDescent="0.2">
      <c r="A4458" s="10">
        <f t="shared" si="774"/>
        <v>186</v>
      </c>
      <c r="B4458" s="10">
        <f t="shared" si="772"/>
        <v>13</v>
      </c>
      <c r="C4458" s="23">
        <v>18.3</v>
      </c>
      <c r="D4458" s="24">
        <v>149.28585000000001</v>
      </c>
      <c r="E4458" s="24">
        <v>314.87400000000002</v>
      </c>
      <c r="F4458" s="48"/>
      <c r="G4458" s="48"/>
      <c r="H4458" s="1">
        <f t="shared" si="773"/>
        <v>22.811698489726567</v>
      </c>
      <c r="I4458" s="1">
        <f t="shared" si="767"/>
        <v>-4.2408147422562816</v>
      </c>
      <c r="J4458" s="4">
        <f>B4458+('PV model'!$B$3/15)+(I4458/60)</f>
        <v>12.652653087629062</v>
      </c>
      <c r="K4458" s="2">
        <f t="shared" si="768"/>
        <v>-9.7897963144359323</v>
      </c>
      <c r="L4458" s="2">
        <f>DEGREES(ASIN((((COS(RADIANS('PV model'!$B$2))*COS(RADIANS(H4458))*COS(RADIANS(K4458)))+(SIN(RADIANS('PV model'!$B$2))*SIN(RADIANS(H4458)))))))</f>
        <v>56.51375374284342</v>
      </c>
      <c r="M4458" s="3">
        <f t="shared" si="764"/>
        <v>56.51375374284342</v>
      </c>
      <c r="N4458" s="2">
        <f t="shared" si="769"/>
        <v>-16.503564676446462</v>
      </c>
      <c r="O4458" s="2">
        <f>IF('PV model'!$B$2&gt;0, 180-N4458,IF('PV model'!$B$2&lt;0,0-N4458,N4458))</f>
        <v>196.50356467644647</v>
      </c>
      <c r="P4458" s="2">
        <f>ABS(O4458-'PV model'!$B$5)</f>
        <v>8.496435323553527</v>
      </c>
      <c r="Q4458" s="3">
        <f t="shared" si="765"/>
        <v>33.48624625715658</v>
      </c>
      <c r="R4458" s="3">
        <f t="shared" si="770"/>
        <v>149.28585000000004</v>
      </c>
      <c r="S4458" s="3">
        <f t="shared" si="766"/>
        <v>366.67340288097597</v>
      </c>
      <c r="T4458" s="3">
        <f>(0.5*(1-COS(RADIANS(90-$X$3)))*(D4458+E4458)*'PV model'!$B$4)</f>
        <v>0</v>
      </c>
      <c r="U4458" s="3">
        <f t="shared" si="771"/>
        <v>515.95925288097601</v>
      </c>
      <c r="V4458" s="3">
        <f>('PV model'!$B$13*(U4458/1000)*(1-'PV model'!$B$14*((20+C4458)-25))*'PV model'!$B$10)/'PV model'!$B$12</f>
        <v>48.831481653945694</v>
      </c>
    </row>
    <row r="4459" spans="1:22" x14ac:dyDescent="0.2">
      <c r="A4459" s="10">
        <f t="shared" si="774"/>
        <v>186</v>
      </c>
      <c r="B4459" s="10">
        <f t="shared" si="772"/>
        <v>14</v>
      </c>
      <c r="C4459" s="23">
        <v>18.600000000000001</v>
      </c>
      <c r="D4459" s="24">
        <v>105.5103</v>
      </c>
      <c r="E4459" s="24">
        <v>333.39600000000002</v>
      </c>
      <c r="F4459" s="48"/>
      <c r="G4459" s="48"/>
      <c r="H4459" s="1">
        <f t="shared" si="773"/>
        <v>22.811698489726567</v>
      </c>
      <c r="I4459" s="1">
        <f t="shared" si="767"/>
        <v>-4.2408147422562816</v>
      </c>
      <c r="J4459" s="4">
        <f>B4459+('PV model'!$B$3/15)+(I4459/60)</f>
        <v>13.652653087629062</v>
      </c>
      <c r="K4459" s="2">
        <f t="shared" si="768"/>
        <v>-24.789796314435932</v>
      </c>
      <c r="L4459" s="2">
        <f>DEGREES(ASIN((((COS(RADIANS('PV model'!$B$2))*COS(RADIANS(H4459))*COS(RADIANS(K4459)))+(SIN(RADIANS('PV model'!$B$2))*SIN(RADIANS(H4459)))))))</f>
        <v>52.514774889416302</v>
      </c>
      <c r="M4459" s="3">
        <f t="shared" si="764"/>
        <v>52.514774889416302</v>
      </c>
      <c r="N4459" s="2">
        <f t="shared" si="769"/>
        <v>-39.427493914662818</v>
      </c>
      <c r="O4459" s="2">
        <f>IF('PV model'!$B$2&gt;0, 180-N4459,IF('PV model'!$B$2&lt;0,0-N4459,N4459))</f>
        <v>219.42749391466282</v>
      </c>
      <c r="P4459" s="2">
        <f>ABS(O4459-'PV model'!$B$5)</f>
        <v>14.427493914662818</v>
      </c>
      <c r="Q4459" s="3">
        <f t="shared" si="765"/>
        <v>37.485225110583698</v>
      </c>
      <c r="R4459" s="3">
        <f t="shared" si="770"/>
        <v>105.51029999999999</v>
      </c>
      <c r="S4459" s="3">
        <f t="shared" si="766"/>
        <v>379.83535968800396</v>
      </c>
      <c r="T4459" s="3">
        <f>(0.5*(1-COS(RADIANS(90-$X$3)))*(D4459+E4459)*'PV model'!$B$4)</f>
        <v>0</v>
      </c>
      <c r="U4459" s="3">
        <f t="shared" si="771"/>
        <v>485.34565968800393</v>
      </c>
      <c r="V4459" s="3">
        <f>('PV model'!$B$13*(U4459/1000)*(1-'PV model'!$B$14*((20+C4459)-25))*'PV model'!$B$10)/'PV model'!$B$12</f>
        <v>45.875927865865606</v>
      </c>
    </row>
    <row r="4460" spans="1:22" x14ac:dyDescent="0.2">
      <c r="A4460" s="10">
        <f t="shared" si="774"/>
        <v>186</v>
      </c>
      <c r="B4460" s="10">
        <f t="shared" si="772"/>
        <v>15</v>
      </c>
      <c r="C4460" s="23">
        <v>18.5</v>
      </c>
      <c r="D4460" s="24">
        <v>88.673550000000006</v>
      </c>
      <c r="E4460" s="24">
        <v>315.75600000000003</v>
      </c>
      <c r="F4460" s="48"/>
      <c r="G4460" s="48"/>
      <c r="H4460" s="1">
        <f t="shared" si="773"/>
        <v>22.811698489726567</v>
      </c>
      <c r="I4460" s="1">
        <f t="shared" si="767"/>
        <v>-4.2408147422562816</v>
      </c>
      <c r="J4460" s="4">
        <f>B4460+('PV model'!$B$3/15)+(I4460/60)</f>
        <v>14.652653087629062</v>
      </c>
      <c r="K4460" s="2">
        <f t="shared" si="768"/>
        <v>-39.789796314435932</v>
      </c>
      <c r="L4460" s="2">
        <f>DEGREES(ASIN((((COS(RADIANS('PV model'!$B$2))*COS(RADIANS(H4460))*COS(RADIANS(K4460)))+(SIN(RADIANS('PV model'!$B$2))*SIN(RADIANS(H4460)))))))</f>
        <v>46.112339715087401</v>
      </c>
      <c r="M4460" s="3">
        <f t="shared" si="764"/>
        <v>46.112339715087401</v>
      </c>
      <c r="N4460" s="2">
        <f t="shared" si="769"/>
        <v>-58.314917407083968</v>
      </c>
      <c r="O4460" s="2">
        <f>IF('PV model'!$B$2&gt;0, 180-N4460,IF('PV model'!$B$2&lt;0,0-N4460,N4460))</f>
        <v>238.31491740708395</v>
      </c>
      <c r="P4460" s="2">
        <f>ABS(O4460-'PV model'!$B$5)</f>
        <v>33.314917407083954</v>
      </c>
      <c r="Q4460" s="3">
        <f t="shared" si="765"/>
        <v>43.887660284912592</v>
      </c>
      <c r="R4460" s="3">
        <f t="shared" si="770"/>
        <v>88.673550000000006</v>
      </c>
      <c r="S4460" s="3">
        <f t="shared" si="766"/>
        <v>360.35635996968745</v>
      </c>
      <c r="T4460" s="3">
        <f>(0.5*(1-COS(RADIANS(90-$X$3)))*(D4460+E4460)*'PV model'!$B$4)</f>
        <v>0</v>
      </c>
      <c r="U4460" s="3">
        <f t="shared" si="771"/>
        <v>449.02990996968742</v>
      </c>
      <c r="V4460" s="3">
        <f>('PV model'!$B$13*(U4460/1000)*(1-'PV model'!$B$14*((20+C4460)-25))*'PV model'!$B$10)/'PV model'!$B$12</f>
        <v>42.46123819133917</v>
      </c>
    </row>
    <row r="4461" spans="1:22" x14ac:dyDescent="0.2">
      <c r="A4461" s="10">
        <f t="shared" si="774"/>
        <v>186</v>
      </c>
      <c r="B4461" s="10">
        <f t="shared" si="772"/>
        <v>16</v>
      </c>
      <c r="C4461" s="23">
        <v>18.8</v>
      </c>
      <c r="D4461" s="24">
        <v>269.38799999999998</v>
      </c>
      <c r="E4461" s="24">
        <v>276.94799999999998</v>
      </c>
      <c r="F4461" s="48"/>
      <c r="G4461" s="48"/>
      <c r="H4461" s="1">
        <f t="shared" si="773"/>
        <v>22.811698489726567</v>
      </c>
      <c r="I4461" s="1">
        <f t="shared" si="767"/>
        <v>-4.2408147422562816</v>
      </c>
      <c r="J4461" s="4">
        <f>B4461+('PV model'!$B$3/15)+(I4461/60)</f>
        <v>15.652653087629062</v>
      </c>
      <c r="K4461" s="2">
        <f t="shared" si="768"/>
        <v>-54.789796314435932</v>
      </c>
      <c r="L4461" s="2">
        <f>DEGREES(ASIN((((COS(RADIANS('PV model'!$B$2))*COS(RADIANS(H4461))*COS(RADIANS(K4461)))+(SIN(RADIANS('PV model'!$B$2))*SIN(RADIANS(H4461)))))))</f>
        <v>38.35635122510223</v>
      </c>
      <c r="M4461" s="3">
        <f t="shared" si="764"/>
        <v>38.35635122510223</v>
      </c>
      <c r="N4461" s="2">
        <f t="shared" si="769"/>
        <v>-73.827886843656245</v>
      </c>
      <c r="O4461" s="2">
        <f>IF('PV model'!$B$2&gt;0, 180-N4461,IF('PV model'!$B$2&lt;0,0-N4461,N4461))</f>
        <v>253.82788684365624</v>
      </c>
      <c r="P4461" s="2">
        <f>ABS(O4461-'PV model'!$B$5)</f>
        <v>48.827886843656245</v>
      </c>
      <c r="Q4461" s="3">
        <f t="shared" si="765"/>
        <v>51.643648774897763</v>
      </c>
      <c r="R4461" s="3">
        <f t="shared" si="770"/>
        <v>269.38800000000003</v>
      </c>
      <c r="S4461" s="3">
        <f t="shared" si="766"/>
        <v>356.55516368408661</v>
      </c>
      <c r="T4461" s="3">
        <f>(0.5*(1-COS(RADIANS(90-$X$3)))*(D4461+E4461)*'PV model'!$B$4)</f>
        <v>0</v>
      </c>
      <c r="U4461" s="3">
        <f t="shared" si="771"/>
        <v>625.94316368408658</v>
      </c>
      <c r="V4461" s="3">
        <f>('PV model'!$B$13*(U4461/1000)*(1-'PV model'!$B$14*((20+C4461)-25))*'PV model'!$B$10)/'PV model'!$B$12</f>
        <v>59.115454460830541</v>
      </c>
    </row>
    <row r="4462" spans="1:22" x14ac:dyDescent="0.2">
      <c r="A4462" s="10">
        <f t="shared" si="774"/>
        <v>186</v>
      </c>
      <c r="B4462" s="10">
        <f t="shared" si="772"/>
        <v>17</v>
      </c>
      <c r="C4462" s="23">
        <v>18.399999999999999</v>
      </c>
      <c r="D4462" s="24">
        <v>0</v>
      </c>
      <c r="E4462" s="24">
        <v>134.06399999999999</v>
      </c>
      <c r="F4462" s="48"/>
      <c r="G4462" s="48"/>
      <c r="H4462" s="1">
        <f t="shared" si="773"/>
        <v>22.811698489726567</v>
      </c>
      <c r="I4462" s="1">
        <f t="shared" si="767"/>
        <v>-4.2408147422562816</v>
      </c>
      <c r="J4462" s="4">
        <f>B4462+('PV model'!$B$3/15)+(I4462/60)</f>
        <v>16.652653087629062</v>
      </c>
      <c r="K4462" s="2">
        <f t="shared" si="768"/>
        <v>-69.789796314435932</v>
      </c>
      <c r="L4462" s="2">
        <f>DEGREES(ASIN((((COS(RADIANS('PV model'!$B$2))*COS(RADIANS(H4462))*COS(RADIANS(K4462)))+(SIN(RADIANS('PV model'!$B$2))*SIN(RADIANS(H4462)))))))</f>
        <v>29.99244219302517</v>
      </c>
      <c r="M4462" s="3">
        <f t="shared" si="764"/>
        <v>29.99244219302517</v>
      </c>
      <c r="N4462" s="2">
        <f t="shared" si="769"/>
        <v>-87.164752129340812</v>
      </c>
      <c r="O4462" s="2">
        <f>IF('PV model'!$B$2&gt;0, 180-N4462,IF('PV model'!$B$2&lt;0,0-N4462,N4462))</f>
        <v>267.1647521293408</v>
      </c>
      <c r="P4462" s="2">
        <f>ABS(O4462-'PV model'!$B$5)</f>
        <v>62.164752129340798</v>
      </c>
      <c r="Q4462" s="3">
        <f t="shared" si="765"/>
        <v>60.00755780697483</v>
      </c>
      <c r="R4462" s="3">
        <f t="shared" si="770"/>
        <v>0</v>
      </c>
      <c r="S4462" s="3">
        <f t="shared" si="766"/>
        <v>134.06399999999999</v>
      </c>
      <c r="T4462" s="3">
        <f>(0.5*(1-COS(RADIANS(90-$X$3)))*(D4462+E4462)*'PV model'!$B$4)</f>
        <v>0</v>
      </c>
      <c r="U4462" s="3">
        <f t="shared" si="771"/>
        <v>134.06399999999999</v>
      </c>
      <c r="V4462" s="3">
        <f>('PV model'!$B$13*(U4462/1000)*(1-'PV model'!$B$14*((20+C4462)-25))*'PV model'!$B$10)/'PV model'!$B$12</f>
        <v>12.682741833215998</v>
      </c>
    </row>
    <row r="4463" spans="1:22" x14ac:dyDescent="0.2">
      <c r="A4463" s="10">
        <f t="shared" si="774"/>
        <v>186</v>
      </c>
      <c r="B4463" s="10">
        <f t="shared" si="772"/>
        <v>18</v>
      </c>
      <c r="C4463" s="23">
        <v>16.3</v>
      </c>
      <c r="D4463" s="24">
        <v>0</v>
      </c>
      <c r="E4463" s="24">
        <v>95.256</v>
      </c>
      <c r="F4463" s="48"/>
      <c r="G4463" s="48"/>
      <c r="H4463" s="1">
        <f t="shared" si="773"/>
        <v>22.811698489726567</v>
      </c>
      <c r="I4463" s="1">
        <f t="shared" si="767"/>
        <v>-4.2408147422562816</v>
      </c>
      <c r="J4463" s="4">
        <f>B4463+('PV model'!$B$3/15)+(I4463/60)</f>
        <v>17.652653087629062</v>
      </c>
      <c r="K4463" s="2">
        <f t="shared" si="768"/>
        <v>-84.789796314435932</v>
      </c>
      <c r="L4463" s="2">
        <f>DEGREES(ASIN((((COS(RADIANS('PV model'!$B$2))*COS(RADIANS(H4463))*COS(RADIANS(K4463)))+(SIN(RADIANS('PV model'!$B$2))*SIN(RADIANS(H4463)))))))</f>
        <v>21.526351464442456</v>
      </c>
      <c r="M4463" s="3">
        <f t="shared" si="764"/>
        <v>21.526351464442456</v>
      </c>
      <c r="N4463" s="2">
        <f t="shared" si="769"/>
        <v>-80.682472771023527</v>
      </c>
      <c r="O4463" s="2">
        <f>IF('PV model'!$B$2&gt;0, 180-N4463,IF('PV model'!$B$2&lt;0,0-N4463,N4463))</f>
        <v>260.68247277102353</v>
      </c>
      <c r="P4463" s="2">
        <f>ABS(O4463-'PV model'!$B$5)</f>
        <v>55.682472771023527</v>
      </c>
      <c r="Q4463" s="3">
        <f t="shared" si="765"/>
        <v>68.473648535557544</v>
      </c>
      <c r="R4463" s="3">
        <f t="shared" si="770"/>
        <v>0</v>
      </c>
      <c r="S4463" s="3">
        <f t="shared" si="766"/>
        <v>95.256</v>
      </c>
      <c r="T4463" s="3">
        <f>(0.5*(1-COS(RADIANS(90-$X$3)))*(D4463+E4463)*'PV model'!$B$4)</f>
        <v>0</v>
      </c>
      <c r="U4463" s="3">
        <f t="shared" si="771"/>
        <v>95.256</v>
      </c>
      <c r="V4463" s="3">
        <f>('PV model'!$B$13*(U4463/1000)*(1-'PV model'!$B$14*((20+C4463)-25))*'PV model'!$B$10)/'PV model'!$B$12</f>
        <v>9.0914048628479982</v>
      </c>
    </row>
    <row r="4464" spans="1:22" x14ac:dyDescent="0.2">
      <c r="A4464" s="10">
        <f t="shared" si="774"/>
        <v>186</v>
      </c>
      <c r="B4464" s="10">
        <f t="shared" si="772"/>
        <v>19</v>
      </c>
      <c r="C4464" s="23">
        <v>16.7</v>
      </c>
      <c r="D4464" s="24">
        <v>0</v>
      </c>
      <c r="E4464" s="24">
        <v>57.33</v>
      </c>
      <c r="F4464" s="48"/>
      <c r="G4464" s="48"/>
      <c r="H4464" s="1">
        <f t="shared" si="773"/>
        <v>22.811698489726567</v>
      </c>
      <c r="I4464" s="1">
        <f t="shared" si="767"/>
        <v>-4.2408147422562816</v>
      </c>
      <c r="J4464" s="4">
        <f>B4464+('PV model'!$B$3/15)+(I4464/60)</f>
        <v>18.652653087629062</v>
      </c>
      <c r="K4464" s="2">
        <f t="shared" si="768"/>
        <v>-99.789796314435932</v>
      </c>
      <c r="L4464" s="2">
        <f>DEGREES(ASIN((((COS(RADIANS('PV model'!$B$2))*COS(RADIANS(H4464))*COS(RADIANS(K4464)))+(SIN(RADIANS('PV model'!$B$2))*SIN(RADIANS(H4464)))))))</f>
        <v>13.340724099441795</v>
      </c>
      <c r="M4464" s="3">
        <f t="shared" si="764"/>
        <v>13.340724099441795</v>
      </c>
      <c r="N4464" s="2">
        <f t="shared" si="769"/>
        <v>-68.995614237740355</v>
      </c>
      <c r="O4464" s="2">
        <f>IF('PV model'!$B$2&gt;0, 180-N4464,IF('PV model'!$B$2&lt;0,0-N4464,N4464))</f>
        <v>248.99561423774037</v>
      </c>
      <c r="P4464" s="2">
        <f>ABS(O4464-'PV model'!$B$5)</f>
        <v>43.995614237740369</v>
      </c>
      <c r="Q4464" s="3">
        <f t="shared" si="765"/>
        <v>76.6592759005582</v>
      </c>
      <c r="R4464" s="3">
        <f t="shared" si="770"/>
        <v>0</v>
      </c>
      <c r="S4464" s="3">
        <f t="shared" si="766"/>
        <v>57.33</v>
      </c>
      <c r="T4464" s="3">
        <f>(0.5*(1-COS(RADIANS(90-$X$3)))*(D4464+E4464)*'PV model'!$B$4)</f>
        <v>0</v>
      </c>
      <c r="U4464" s="3">
        <f t="shared" si="771"/>
        <v>57.33</v>
      </c>
      <c r="V4464" s="3">
        <f>('PV model'!$B$13*(U4464/1000)*(1-'PV model'!$B$14*((20+C4464)-25))*'PV model'!$B$10)/'PV model'!$B$12</f>
        <v>5.4625097217599992</v>
      </c>
    </row>
    <row r="4465" spans="1:22" x14ac:dyDescent="0.2">
      <c r="A4465" s="10">
        <f t="shared" si="774"/>
        <v>186</v>
      </c>
      <c r="B4465" s="10">
        <f t="shared" si="772"/>
        <v>20</v>
      </c>
      <c r="C4465" s="23">
        <v>16.399999999999999</v>
      </c>
      <c r="D4465" s="24">
        <v>0</v>
      </c>
      <c r="E4465" s="24">
        <v>23.814</v>
      </c>
      <c r="F4465" s="48"/>
      <c r="G4465" s="48"/>
      <c r="H4465" s="1">
        <f t="shared" si="773"/>
        <v>22.811698489726567</v>
      </c>
      <c r="I4465" s="1">
        <f t="shared" si="767"/>
        <v>-4.2408147422562816</v>
      </c>
      <c r="J4465" s="4">
        <f>B4465+('PV model'!$B$3/15)+(I4465/60)</f>
        <v>19.652653087629062</v>
      </c>
      <c r="K4465" s="2">
        <f t="shared" si="768"/>
        <v>-114.78979631443593</v>
      </c>
      <c r="L4465" s="2">
        <f>DEGREES(ASIN((((COS(RADIANS('PV model'!$B$2))*COS(RADIANS(H4465))*COS(RADIANS(K4465)))+(SIN(RADIANS('PV model'!$B$2))*SIN(RADIANS(H4465)))))))</f>
        <v>5.7739275540562804</v>
      </c>
      <c r="M4465" s="3">
        <f t="shared" si="764"/>
        <v>5.7739275540562804</v>
      </c>
      <c r="N4465" s="2">
        <f t="shared" si="769"/>
        <v>-57.257615289342368</v>
      </c>
      <c r="O4465" s="2">
        <f>IF('PV model'!$B$2&gt;0, 180-N4465,IF('PV model'!$B$2&lt;0,0-N4465,N4465))</f>
        <v>237.25761528934237</v>
      </c>
      <c r="P4465" s="2">
        <f>ABS(O4465-'PV model'!$B$5)</f>
        <v>32.257615289342368</v>
      </c>
      <c r="Q4465" s="3">
        <f t="shared" si="765"/>
        <v>84.226072445943714</v>
      </c>
      <c r="R4465" s="3">
        <f t="shared" si="770"/>
        <v>0</v>
      </c>
      <c r="S4465" s="3">
        <f t="shared" si="766"/>
        <v>23.814</v>
      </c>
      <c r="T4465" s="3">
        <f>(0.5*(1-COS(RADIANS(90-$X$3)))*(D4465+E4465)*'PV model'!$B$4)</f>
        <v>0</v>
      </c>
      <c r="U4465" s="3">
        <f t="shared" si="771"/>
        <v>23.814</v>
      </c>
      <c r="V4465" s="3">
        <f>('PV model'!$B$13*(U4465/1000)*(1-'PV model'!$B$14*((20+C4465)-25))*'PV model'!$B$10)/'PV model'!$B$12</f>
        <v>2.2718990367359999</v>
      </c>
    </row>
    <row r="4466" spans="1:22" x14ac:dyDescent="0.2">
      <c r="A4466" s="10">
        <f t="shared" si="774"/>
        <v>186</v>
      </c>
      <c r="B4466" s="10">
        <f t="shared" si="772"/>
        <v>21</v>
      </c>
      <c r="C4466" s="23">
        <v>16.3</v>
      </c>
      <c r="D4466" s="24">
        <v>0</v>
      </c>
      <c r="E4466" s="24">
        <v>4.41</v>
      </c>
      <c r="F4466" s="48"/>
      <c r="G4466" s="48"/>
      <c r="H4466" s="1">
        <f t="shared" si="773"/>
        <v>22.811698489726567</v>
      </c>
      <c r="I4466" s="1">
        <f t="shared" si="767"/>
        <v>-4.2408147422562816</v>
      </c>
      <c r="J4466" s="4">
        <f>B4466+('PV model'!$B$3/15)+(I4466/60)</f>
        <v>20.652653087629062</v>
      </c>
      <c r="K4466" s="2">
        <f t="shared" si="768"/>
        <v>-129.78979631443593</v>
      </c>
      <c r="L4466" s="2">
        <f>DEGREES(ASIN((((COS(RADIANS('PV model'!$B$2))*COS(RADIANS(H4466))*COS(RADIANS(K4466)))+(SIN(RADIANS('PV model'!$B$2))*SIN(RADIANS(H4466)))))))</f>
        <v>-0.83744622672132008</v>
      </c>
      <c r="M4466" s="3">
        <f t="shared" si="764"/>
        <v>0</v>
      </c>
      <c r="N4466" s="2">
        <f t="shared" si="769"/>
        <v>-45.102626948852617</v>
      </c>
      <c r="O4466" s="2">
        <f>IF('PV model'!$B$2&gt;0, 180-N4466,IF('PV model'!$B$2&lt;0,0-N4466,N4466))</f>
        <v>225.10262694885262</v>
      </c>
      <c r="P4466" s="2">
        <f>ABS(O4466-'PV model'!$B$5)</f>
        <v>20.102626948852617</v>
      </c>
      <c r="Q4466" s="3">
        <f t="shared" si="765"/>
        <v>90.837446226721326</v>
      </c>
      <c r="R4466" s="3">
        <f t="shared" si="770"/>
        <v>0</v>
      </c>
      <c r="S4466" s="3">
        <f t="shared" si="766"/>
        <v>4.41</v>
      </c>
      <c r="T4466" s="3">
        <f>(0.5*(1-COS(RADIANS(90-$X$3)))*(D4466+E4466)*'PV model'!$B$4)</f>
        <v>0</v>
      </c>
      <c r="U4466" s="3">
        <f t="shared" si="771"/>
        <v>4.41</v>
      </c>
      <c r="V4466" s="3">
        <f>('PV model'!$B$13*(U4466/1000)*(1-'PV model'!$B$14*((20+C4466)-25))*'PV model'!$B$10)/'PV model'!$B$12</f>
        <v>0.42089837327999996</v>
      </c>
    </row>
    <row r="4467" spans="1:22" x14ac:dyDescent="0.2">
      <c r="A4467" s="10">
        <f t="shared" si="774"/>
        <v>186</v>
      </c>
      <c r="B4467" s="10">
        <f t="shared" si="772"/>
        <v>22</v>
      </c>
      <c r="C4467" s="23">
        <v>15.5</v>
      </c>
      <c r="D4467" s="24">
        <v>0</v>
      </c>
      <c r="E4467" s="24">
        <v>0</v>
      </c>
      <c r="F4467" s="48"/>
      <c r="G4467" s="48"/>
      <c r="H4467" s="1">
        <f t="shared" si="773"/>
        <v>22.811698489726567</v>
      </c>
      <c r="I4467" s="1">
        <f t="shared" si="767"/>
        <v>-4.2408147422562816</v>
      </c>
      <c r="J4467" s="4">
        <f>B4467+('PV model'!$B$3/15)+(I4467/60)</f>
        <v>21.652653087629062</v>
      </c>
      <c r="K4467" s="2">
        <f t="shared" si="768"/>
        <v>-144.78979631443593</v>
      </c>
      <c r="L4467" s="2">
        <f>DEGREES(ASIN((((COS(RADIANS('PV model'!$B$2))*COS(RADIANS(H4467))*COS(RADIANS(K4467)))+(SIN(RADIANS('PV model'!$B$2))*SIN(RADIANS(H4467)))))))</f>
        <v>-6.1461147318699014</v>
      </c>
      <c r="M4467" s="3">
        <f t="shared" si="764"/>
        <v>0</v>
      </c>
      <c r="N4467" s="2">
        <f t="shared" si="769"/>
        <v>-32.31358739084331</v>
      </c>
      <c r="O4467" s="2">
        <f>IF('PV model'!$B$2&gt;0, 180-N4467,IF('PV model'!$B$2&lt;0,0-N4467,N4467))</f>
        <v>212.31358739084331</v>
      </c>
      <c r="P4467" s="2">
        <f>ABS(O4467-'PV model'!$B$5)</f>
        <v>7.3135873908433098</v>
      </c>
      <c r="Q4467" s="3">
        <f t="shared" si="765"/>
        <v>96.146114731869901</v>
      </c>
      <c r="R4467" s="3">
        <f t="shared" si="770"/>
        <v>0</v>
      </c>
      <c r="S4467" s="3">
        <f t="shared" si="766"/>
        <v>0</v>
      </c>
      <c r="T4467" s="3">
        <f>(0.5*(1-COS(RADIANS(90-$X$3)))*(D4467+E4467)*'PV model'!$B$4)</f>
        <v>0</v>
      </c>
      <c r="U4467" s="3">
        <f t="shared" si="771"/>
        <v>0</v>
      </c>
      <c r="V4467" s="3">
        <f>('PV model'!$B$13*(U4467/1000)*(1-'PV model'!$B$14*((20+C4467)-25))*'PV model'!$B$10)/'PV model'!$B$12</f>
        <v>0</v>
      </c>
    </row>
    <row r="4468" spans="1:22" x14ac:dyDescent="0.2">
      <c r="A4468" s="10">
        <f t="shared" si="774"/>
        <v>186</v>
      </c>
      <c r="B4468" s="10">
        <f t="shared" si="772"/>
        <v>23</v>
      </c>
      <c r="C4468" s="23">
        <v>14.3</v>
      </c>
      <c r="D4468" s="24">
        <v>0</v>
      </c>
      <c r="E4468" s="24">
        <v>0</v>
      </c>
      <c r="F4468" s="48"/>
      <c r="G4468" s="48"/>
      <c r="H4468" s="1">
        <f t="shared" si="773"/>
        <v>22.811698489726567</v>
      </c>
      <c r="I4468" s="1">
        <f t="shared" si="767"/>
        <v>-4.2408147422562816</v>
      </c>
      <c r="J4468" s="4">
        <f>B4468+('PV model'!$B$3/15)+(I4468/60)</f>
        <v>22.652653087629062</v>
      </c>
      <c r="K4468" s="2">
        <f t="shared" si="768"/>
        <v>-159.78979631443593</v>
      </c>
      <c r="L4468" s="2">
        <f>DEGREES(ASIN((((COS(RADIANS('PV model'!$B$2))*COS(RADIANS(H4468))*COS(RADIANS(K4468)))+(SIN(RADIANS('PV model'!$B$2))*SIN(RADIANS(H4468)))))))</f>
        <v>-9.8135299346452758</v>
      </c>
      <c r="M4468" s="3">
        <f t="shared" si="764"/>
        <v>0</v>
      </c>
      <c r="N4468" s="2">
        <f t="shared" si="769"/>
        <v>-18.854934917050741</v>
      </c>
      <c r="O4468" s="2">
        <f>IF('PV model'!$B$2&gt;0, 180-N4468,IF('PV model'!$B$2&lt;0,0-N4468,N4468))</f>
        <v>198.85493491705074</v>
      </c>
      <c r="P4468" s="2">
        <f>ABS(O4468-'PV model'!$B$5)</f>
        <v>6.1450650829492588</v>
      </c>
      <c r="Q4468" s="3">
        <f t="shared" si="765"/>
        <v>99.813529934645274</v>
      </c>
      <c r="R4468" s="3">
        <f t="shared" si="770"/>
        <v>0</v>
      </c>
      <c r="S4468" s="3">
        <f t="shared" si="766"/>
        <v>0</v>
      </c>
      <c r="T4468" s="3">
        <f>(0.5*(1-COS(RADIANS(90-$X$3)))*(D4468+E4468)*'PV model'!$B$4)</f>
        <v>0</v>
      </c>
      <c r="U4468" s="3">
        <f t="shared" si="771"/>
        <v>0</v>
      </c>
      <c r="V4468" s="3">
        <f>('PV model'!$B$13*(U4468/1000)*(1-'PV model'!$B$14*((20+C4468)-25))*'PV model'!$B$10)/'PV model'!$B$12</f>
        <v>0</v>
      </c>
    </row>
    <row r="4469" spans="1:22" x14ac:dyDescent="0.2">
      <c r="A4469" s="10">
        <f t="shared" si="774"/>
        <v>186</v>
      </c>
      <c r="B4469" s="10">
        <f t="shared" si="772"/>
        <v>24</v>
      </c>
      <c r="C4469" s="23">
        <v>14.3</v>
      </c>
      <c r="D4469" s="24">
        <v>0</v>
      </c>
      <c r="E4469" s="24">
        <v>0</v>
      </c>
      <c r="F4469" s="48"/>
      <c r="G4469" s="48"/>
      <c r="H4469" s="1">
        <f t="shared" si="773"/>
        <v>22.811698489726567</v>
      </c>
      <c r="I4469" s="1">
        <f t="shared" si="767"/>
        <v>-4.2408147422562816</v>
      </c>
      <c r="J4469" s="4">
        <f>B4469+('PV model'!$B$3/15)+(I4469/60)</f>
        <v>23.652653087629062</v>
      </c>
      <c r="K4469" s="2">
        <f t="shared" si="768"/>
        <v>-174.78979631443593</v>
      </c>
      <c r="L4469" s="2">
        <f>DEGREES(ASIN((((COS(RADIANS('PV model'!$B$2))*COS(RADIANS(H4469))*COS(RADIANS(K4469)))+(SIN(RADIANS('PV model'!$B$2))*SIN(RADIANS(H4469)))))))</f>
        <v>-11.56211404147955</v>
      </c>
      <c r="M4469" s="3">
        <f t="shared" si="764"/>
        <v>0</v>
      </c>
      <c r="N4469" s="2">
        <f t="shared" si="769"/>
        <v>-4.9013795219770033</v>
      </c>
      <c r="O4469" s="2">
        <f>IF('PV model'!$B$2&gt;0, 180-N4469,IF('PV model'!$B$2&lt;0,0-N4469,N4469))</f>
        <v>184.90137952197699</v>
      </c>
      <c r="P4469" s="2">
        <f>ABS(O4469-'PV model'!$B$5)</f>
        <v>20.098620478023008</v>
      </c>
      <c r="Q4469" s="3">
        <f t="shared" si="765"/>
        <v>101.56211404147956</v>
      </c>
      <c r="R4469" s="3">
        <f t="shared" si="770"/>
        <v>0</v>
      </c>
      <c r="S4469" s="3">
        <f t="shared" si="766"/>
        <v>0</v>
      </c>
      <c r="T4469" s="3">
        <f>(0.5*(1-COS(RADIANS(90-$X$3)))*(D4469+E4469)*'PV model'!$B$4)</f>
        <v>0</v>
      </c>
      <c r="U4469" s="3">
        <f t="shared" si="771"/>
        <v>0</v>
      </c>
      <c r="V4469" s="3">
        <f>('PV model'!$B$13*(U4469/1000)*(1-'PV model'!$B$14*((20+C4469)-25))*'PV model'!$B$10)/'PV model'!$B$12</f>
        <v>0</v>
      </c>
    </row>
    <row r="4470" spans="1:22" x14ac:dyDescent="0.2">
      <c r="A4470" s="10">
        <f t="shared" si="774"/>
        <v>187</v>
      </c>
      <c r="B4470" s="10">
        <f t="shared" si="772"/>
        <v>1</v>
      </c>
      <c r="C4470" s="23">
        <v>14.1</v>
      </c>
      <c r="D4470" s="24">
        <v>0</v>
      </c>
      <c r="E4470" s="24">
        <v>0</v>
      </c>
      <c r="F4470" s="48"/>
      <c r="G4470" s="48"/>
      <c r="H4470" s="1">
        <f t="shared" si="773"/>
        <v>22.713672546786743</v>
      </c>
      <c r="I4470" s="1">
        <f t="shared" si="767"/>
        <v>-4.407403475235637</v>
      </c>
      <c r="J4470" s="4">
        <f>B4470+('PV model'!$B$3/15)+(I4470/60)</f>
        <v>0.64987660874607278</v>
      </c>
      <c r="K4470" s="2">
        <f t="shared" si="768"/>
        <v>170.2518508688089</v>
      </c>
      <c r="L4470" s="2">
        <f>DEGREES(ASIN((((COS(RADIANS('PV model'!$B$2))*COS(RADIANS(H4470))*COS(RADIANS(K4470)))+(SIN(RADIANS('PV model'!$B$2))*SIN(RADIANS(H4470)))))))</f>
        <v>-11.345140324440461</v>
      </c>
      <c r="M4470" s="3">
        <f t="shared" si="764"/>
        <v>0</v>
      </c>
      <c r="N4470" s="2">
        <f t="shared" si="769"/>
        <v>9.1662162886957095</v>
      </c>
      <c r="O4470" s="2">
        <f>IF('PV model'!$B$2&gt;0, 180-N4470,IF('PV model'!$B$2&lt;0,0-N4470,N4470))</f>
        <v>170.83378371130428</v>
      </c>
      <c r="P4470" s="2">
        <f>ABS(O4470-'PV model'!$B$5)</f>
        <v>34.166216288695722</v>
      </c>
      <c r="Q4470" s="3">
        <f t="shared" si="765"/>
        <v>101.34514032444045</v>
      </c>
      <c r="R4470" s="3">
        <f t="shared" si="770"/>
        <v>0</v>
      </c>
      <c r="S4470" s="3">
        <f t="shared" si="766"/>
        <v>0</v>
      </c>
      <c r="T4470" s="3">
        <f>(0.5*(1-COS(RADIANS(90-$X$3)))*(D4470+E4470)*'PV model'!$B$4)</f>
        <v>0</v>
      </c>
      <c r="U4470" s="3">
        <f t="shared" si="771"/>
        <v>0</v>
      </c>
      <c r="V4470" s="3">
        <f>('PV model'!$B$13*(U4470/1000)*(1-'PV model'!$B$14*((20+C4470)-25))*'PV model'!$B$10)/'PV model'!$B$12</f>
        <v>0</v>
      </c>
    </row>
    <row r="4471" spans="1:22" x14ac:dyDescent="0.2">
      <c r="A4471" s="10">
        <f t="shared" si="774"/>
        <v>187</v>
      </c>
      <c r="B4471" s="10">
        <f t="shared" si="772"/>
        <v>2</v>
      </c>
      <c r="C4471" s="23">
        <v>13.6</v>
      </c>
      <c r="D4471" s="24">
        <v>0</v>
      </c>
      <c r="E4471" s="24">
        <v>0</v>
      </c>
      <c r="F4471" s="48"/>
      <c r="G4471" s="48"/>
      <c r="H4471" s="1">
        <f t="shared" si="773"/>
        <v>22.713672546786743</v>
      </c>
      <c r="I4471" s="1">
        <f t="shared" si="767"/>
        <v>-4.407403475235637</v>
      </c>
      <c r="J4471" s="4">
        <f>B4471+('PV model'!$B$3/15)+(I4471/60)</f>
        <v>1.6498766087460728</v>
      </c>
      <c r="K4471" s="2">
        <f t="shared" si="768"/>
        <v>155.2518508688089</v>
      </c>
      <c r="L4471" s="2">
        <f>DEGREES(ASIN((((COS(RADIANS('PV model'!$B$2))*COS(RADIANS(H4471))*COS(RADIANS(K4471)))+(SIN(RADIANS('PV model'!$B$2))*SIN(RADIANS(H4471)))))))</f>
        <v>-8.9908218990727899</v>
      </c>
      <c r="M4471" s="3">
        <f t="shared" si="764"/>
        <v>0</v>
      </c>
      <c r="N4471" s="2">
        <f t="shared" si="769"/>
        <v>23.014719424104999</v>
      </c>
      <c r="O4471" s="2">
        <f>IF('PV model'!$B$2&gt;0, 180-N4471,IF('PV model'!$B$2&lt;0,0-N4471,N4471))</f>
        <v>156.98528057589499</v>
      </c>
      <c r="P4471" s="2">
        <f>ABS(O4471-'PV model'!$B$5)</f>
        <v>48.01471942410501</v>
      </c>
      <c r="Q4471" s="3">
        <f t="shared" si="765"/>
        <v>98.990821899072785</v>
      </c>
      <c r="R4471" s="3">
        <f t="shared" si="770"/>
        <v>0</v>
      </c>
      <c r="S4471" s="3">
        <f t="shared" si="766"/>
        <v>0</v>
      </c>
      <c r="T4471" s="3">
        <f>(0.5*(1-COS(RADIANS(90-$X$3)))*(D4471+E4471)*'PV model'!$B$4)</f>
        <v>0</v>
      </c>
      <c r="U4471" s="3">
        <f t="shared" si="771"/>
        <v>0</v>
      </c>
      <c r="V4471" s="3">
        <f>('PV model'!$B$13*(U4471/1000)*(1-'PV model'!$B$14*((20+C4471)-25))*'PV model'!$B$10)/'PV model'!$B$12</f>
        <v>0</v>
      </c>
    </row>
    <row r="4472" spans="1:22" x14ac:dyDescent="0.2">
      <c r="A4472" s="10">
        <f t="shared" si="774"/>
        <v>187</v>
      </c>
      <c r="B4472" s="10">
        <f t="shared" si="772"/>
        <v>3</v>
      </c>
      <c r="C4472" s="23">
        <v>13.3</v>
      </c>
      <c r="D4472" s="24">
        <v>0</v>
      </c>
      <c r="E4472" s="24">
        <v>0</v>
      </c>
      <c r="F4472" s="48"/>
      <c r="G4472" s="48"/>
      <c r="H4472" s="1">
        <f t="shared" si="773"/>
        <v>22.713672546786743</v>
      </c>
      <c r="I4472" s="1">
        <f t="shared" si="767"/>
        <v>-4.407403475235637</v>
      </c>
      <c r="J4472" s="4">
        <f>B4472+('PV model'!$B$3/15)+(I4472/60)</f>
        <v>2.6498766087460726</v>
      </c>
      <c r="K4472" s="2">
        <f t="shared" si="768"/>
        <v>140.2518508688089</v>
      </c>
      <c r="L4472" s="2">
        <f>DEGREES(ASIN((((COS(RADIANS('PV model'!$B$2))*COS(RADIANS(H4472))*COS(RADIANS(K4472)))+(SIN(RADIANS('PV model'!$B$2))*SIN(RADIANS(H4472)))))))</f>
        <v>-4.7896553199616534</v>
      </c>
      <c r="M4472" s="3">
        <f t="shared" si="764"/>
        <v>0</v>
      </c>
      <c r="N4472" s="2">
        <f t="shared" si="769"/>
        <v>36.291381123615437</v>
      </c>
      <c r="O4472" s="2">
        <f>IF('PV model'!$B$2&gt;0, 180-N4472,IF('PV model'!$B$2&lt;0,0-N4472,N4472))</f>
        <v>143.70861887638455</v>
      </c>
      <c r="P4472" s="2">
        <f>ABS(O4472-'PV model'!$B$5)</f>
        <v>61.291381123615452</v>
      </c>
      <c r="Q4472" s="3">
        <f t="shared" si="765"/>
        <v>94.789655319961653</v>
      </c>
      <c r="R4472" s="3">
        <f t="shared" si="770"/>
        <v>0</v>
      </c>
      <c r="S4472" s="3">
        <f t="shared" si="766"/>
        <v>0</v>
      </c>
      <c r="T4472" s="3">
        <f>(0.5*(1-COS(RADIANS(90-$X$3)))*(D4472+E4472)*'PV model'!$B$4)</f>
        <v>0</v>
      </c>
      <c r="U4472" s="3">
        <f t="shared" si="771"/>
        <v>0</v>
      </c>
      <c r="V4472" s="3">
        <f>('PV model'!$B$13*(U4472/1000)*(1-'PV model'!$B$14*((20+C4472)-25))*'PV model'!$B$10)/'PV model'!$B$12</f>
        <v>0</v>
      </c>
    </row>
    <row r="4473" spans="1:22" x14ac:dyDescent="0.2">
      <c r="A4473" s="10">
        <f t="shared" si="774"/>
        <v>187</v>
      </c>
      <c r="B4473" s="10">
        <f t="shared" si="772"/>
        <v>4</v>
      </c>
      <c r="C4473" s="23">
        <v>12.2</v>
      </c>
      <c r="D4473" s="24">
        <v>0</v>
      </c>
      <c r="E4473" s="24">
        <v>0</v>
      </c>
      <c r="F4473" s="48"/>
      <c r="G4473" s="48"/>
      <c r="H4473" s="1">
        <f t="shared" si="773"/>
        <v>22.713672546786743</v>
      </c>
      <c r="I4473" s="1">
        <f t="shared" si="767"/>
        <v>-4.407403475235637</v>
      </c>
      <c r="J4473" s="4">
        <f>B4473+('PV model'!$B$3/15)+(I4473/60)</f>
        <v>3.6498766087460726</v>
      </c>
      <c r="K4473" s="2">
        <f t="shared" si="768"/>
        <v>125.2518508688089</v>
      </c>
      <c r="L4473" s="2">
        <f>DEGREES(ASIN((((COS(RADIANS('PV model'!$B$2))*COS(RADIANS(H4473))*COS(RADIANS(K4473)))+(SIN(RADIANS('PV model'!$B$2))*SIN(RADIANS(H4473)))))))</f>
        <v>0.9543959741405974</v>
      </c>
      <c r="M4473" s="3">
        <f t="shared" si="764"/>
        <v>0.9543959741405974</v>
      </c>
      <c r="N4473" s="2">
        <f t="shared" si="769"/>
        <v>48.885328418973259</v>
      </c>
      <c r="O4473" s="2">
        <f>IF('PV model'!$B$2&gt;0, 180-N4473,IF('PV model'!$B$2&lt;0,0-N4473,N4473))</f>
        <v>131.11467158102676</v>
      </c>
      <c r="P4473" s="2">
        <f>ABS(O4473-'PV model'!$B$5)</f>
        <v>73.885328418973245</v>
      </c>
      <c r="Q4473" s="3">
        <f t="shared" si="765"/>
        <v>89.045604025859404</v>
      </c>
      <c r="R4473" s="3">
        <f t="shared" si="770"/>
        <v>0</v>
      </c>
      <c r="S4473" s="3">
        <f t="shared" si="766"/>
        <v>0</v>
      </c>
      <c r="T4473" s="3">
        <f>(0.5*(1-COS(RADIANS(90-$X$3)))*(D4473+E4473)*'PV model'!$B$4)</f>
        <v>0</v>
      </c>
      <c r="U4473" s="3">
        <f t="shared" si="771"/>
        <v>0</v>
      </c>
      <c r="V4473" s="3">
        <f>('PV model'!$B$13*(U4473/1000)*(1-'PV model'!$B$14*((20+C4473)-25))*'PV model'!$B$10)/'PV model'!$B$12</f>
        <v>0</v>
      </c>
    </row>
    <row r="4474" spans="1:22" x14ac:dyDescent="0.2">
      <c r="A4474" s="10">
        <f t="shared" si="774"/>
        <v>187</v>
      </c>
      <c r="B4474" s="10">
        <f t="shared" si="772"/>
        <v>5</v>
      </c>
      <c r="C4474" s="23">
        <v>12.3</v>
      </c>
      <c r="D4474" s="24">
        <v>0</v>
      </c>
      <c r="E4474" s="24">
        <v>11.465999999999999</v>
      </c>
      <c r="F4474" s="48"/>
      <c r="G4474" s="48"/>
      <c r="H4474" s="1">
        <f t="shared" si="773"/>
        <v>22.713672546786743</v>
      </c>
      <c r="I4474" s="1">
        <f t="shared" si="767"/>
        <v>-4.407403475235637</v>
      </c>
      <c r="J4474" s="4">
        <f>B4474+('PV model'!$B$3/15)+(I4474/60)</f>
        <v>4.649876608746073</v>
      </c>
      <c r="K4474" s="2">
        <f t="shared" si="768"/>
        <v>110.2518508688089</v>
      </c>
      <c r="L4474" s="2">
        <f>DEGREES(ASIN((((COS(RADIANS('PV model'!$B$2))*COS(RADIANS(H4474))*COS(RADIANS(K4474)))+(SIN(RADIANS('PV model'!$B$2))*SIN(RADIANS(H4474)))))))</f>
        <v>7.8952201653215477</v>
      </c>
      <c r="M4474" s="3">
        <f t="shared" si="764"/>
        <v>7.8952201653215477</v>
      </c>
      <c r="N4474" s="2">
        <f t="shared" si="769"/>
        <v>60.891774677082289</v>
      </c>
      <c r="O4474" s="2">
        <f>IF('PV model'!$B$2&gt;0, 180-N4474,IF('PV model'!$B$2&lt;0,0-N4474,N4474))</f>
        <v>119.10822532291772</v>
      </c>
      <c r="P4474" s="2">
        <f>ABS(O4474-'PV model'!$B$5)</f>
        <v>85.891774677082282</v>
      </c>
      <c r="Q4474" s="3">
        <f t="shared" si="765"/>
        <v>82.104779834678453</v>
      </c>
      <c r="R4474" s="3">
        <f t="shared" si="770"/>
        <v>0</v>
      </c>
      <c r="S4474" s="3">
        <f t="shared" si="766"/>
        <v>11.465999999999999</v>
      </c>
      <c r="T4474" s="3">
        <f>(0.5*(1-COS(RADIANS(90-$X$3)))*(D4474+E4474)*'PV model'!$B$4)</f>
        <v>0</v>
      </c>
      <c r="U4474" s="3">
        <f t="shared" si="771"/>
        <v>11.465999999999999</v>
      </c>
      <c r="V4474" s="3">
        <f>('PV model'!$B$13*(U4474/1000)*(1-'PV model'!$B$14*((20+C4474)-25))*'PV model'!$B$10)/'PV model'!$B$12</f>
        <v>1.112674032288</v>
      </c>
    </row>
    <row r="4475" spans="1:22" x14ac:dyDescent="0.2">
      <c r="A4475" s="10">
        <f t="shared" si="774"/>
        <v>187</v>
      </c>
      <c r="B4475" s="10">
        <f t="shared" si="772"/>
        <v>6</v>
      </c>
      <c r="C4475" s="23">
        <v>12.4</v>
      </c>
      <c r="D4475" s="24">
        <v>51.6327</v>
      </c>
      <c r="E4475" s="24">
        <v>60.857999999999997</v>
      </c>
      <c r="F4475" s="48"/>
      <c r="G4475" s="48"/>
      <c r="H4475" s="1">
        <f t="shared" si="773"/>
        <v>22.713672546786743</v>
      </c>
      <c r="I4475" s="1">
        <f t="shared" si="767"/>
        <v>-4.407403475235637</v>
      </c>
      <c r="J4475" s="4">
        <f>B4475+('PV model'!$B$3/15)+(I4475/60)</f>
        <v>5.649876608746073</v>
      </c>
      <c r="K4475" s="2">
        <f t="shared" si="768"/>
        <v>95.251850868808901</v>
      </c>
      <c r="L4475" s="2">
        <f>DEGREES(ASIN((((COS(RADIANS('PV model'!$B$2))*COS(RADIANS(H4475))*COS(RADIANS(K4475)))+(SIN(RADIANS('PV model'!$B$2))*SIN(RADIANS(H4475)))))))</f>
        <v>15.687606335709974</v>
      </c>
      <c r="M4475" s="3">
        <f t="shared" si="764"/>
        <v>15.687606335709974</v>
      </c>
      <c r="N4475" s="2">
        <f t="shared" si="769"/>
        <v>72.575815920583835</v>
      </c>
      <c r="O4475" s="2">
        <f>IF('PV model'!$B$2&gt;0, 180-N4475,IF('PV model'!$B$2&lt;0,0-N4475,N4475))</f>
        <v>107.42418407941616</v>
      </c>
      <c r="P4475" s="2">
        <f>ABS(O4475-'PV model'!$B$5)</f>
        <v>97.575815920583835</v>
      </c>
      <c r="Q4475" s="3">
        <f t="shared" si="765"/>
        <v>74.312393664290013</v>
      </c>
      <c r="R4475" s="3">
        <f t="shared" si="770"/>
        <v>51.632700000000028</v>
      </c>
      <c r="S4475" s="3">
        <f t="shared" si="766"/>
        <v>71.627032010869925</v>
      </c>
      <c r="T4475" s="3">
        <f>(0.5*(1-COS(RADIANS(90-$X$3)))*(D4475+E4475)*'PV model'!$B$4)</f>
        <v>0</v>
      </c>
      <c r="U4475" s="3">
        <f t="shared" si="771"/>
        <v>123.25973201086995</v>
      </c>
      <c r="V4475" s="3">
        <f>('PV model'!$B$13*(U4475/1000)*(1-'PV model'!$B$14*((20+C4475)-25))*'PV model'!$B$10)/'PV model'!$B$12</f>
        <v>11.956339944577087</v>
      </c>
    </row>
    <row r="4476" spans="1:22" x14ac:dyDescent="0.2">
      <c r="A4476" s="10">
        <f t="shared" si="774"/>
        <v>187</v>
      </c>
      <c r="B4476" s="10">
        <f t="shared" si="772"/>
        <v>7</v>
      </c>
      <c r="C4476" s="23">
        <v>13.3</v>
      </c>
      <c r="D4476" s="24">
        <v>20.2041</v>
      </c>
      <c r="E4476" s="24">
        <v>111.13200000000001</v>
      </c>
      <c r="F4476" s="48"/>
      <c r="G4476" s="48"/>
      <c r="H4476" s="1">
        <f t="shared" si="773"/>
        <v>22.713672546786743</v>
      </c>
      <c r="I4476" s="1">
        <f t="shared" si="767"/>
        <v>-4.407403475235637</v>
      </c>
      <c r="J4476" s="4">
        <f>B4476+('PV model'!$B$3/15)+(I4476/60)</f>
        <v>6.649876608746073</v>
      </c>
      <c r="K4476" s="2">
        <f t="shared" si="768"/>
        <v>80.251850868808901</v>
      </c>
      <c r="L4476" s="2">
        <f>DEGREES(ASIN((((COS(RADIANS('PV model'!$B$2))*COS(RADIANS(H4476))*COS(RADIANS(K4476)))+(SIN(RADIANS('PV model'!$B$2))*SIN(RADIANS(H4476)))))))</f>
        <v>23.99655073736983</v>
      </c>
      <c r="M4476" s="3">
        <f t="shared" si="764"/>
        <v>23.99655073736983</v>
      </c>
      <c r="N4476" s="2">
        <f t="shared" si="769"/>
        <v>84.347178636764681</v>
      </c>
      <c r="O4476" s="2">
        <f>IF('PV model'!$B$2&gt;0, 180-N4476,IF('PV model'!$B$2&lt;0,0-N4476,N4476))</f>
        <v>95.652821363235319</v>
      </c>
      <c r="P4476" s="2">
        <f>ABS(O4476-'PV model'!$B$5)</f>
        <v>109.34717863676468</v>
      </c>
      <c r="Q4476" s="3">
        <f t="shared" si="765"/>
        <v>66.00344926263017</v>
      </c>
      <c r="R4476" s="3">
        <f t="shared" si="770"/>
        <v>20.2041</v>
      </c>
      <c r="S4476" s="3">
        <f t="shared" si="766"/>
        <v>120.89140898297171</v>
      </c>
      <c r="T4476" s="3">
        <f>(0.5*(1-COS(RADIANS(90-$X$3)))*(D4476+E4476)*'PV model'!$B$4)</f>
        <v>0</v>
      </c>
      <c r="U4476" s="3">
        <f t="shared" si="771"/>
        <v>141.09550898297172</v>
      </c>
      <c r="V4476" s="3">
        <f>('PV model'!$B$13*(U4476/1000)*(1-'PV model'!$B$14*((20+C4476)-25))*'PV model'!$B$10)/'PV model'!$B$12</f>
        <v>13.635657362950315</v>
      </c>
    </row>
    <row r="4477" spans="1:22" x14ac:dyDescent="0.2">
      <c r="A4477" s="10">
        <f t="shared" si="774"/>
        <v>187</v>
      </c>
      <c r="B4477" s="10">
        <f t="shared" si="772"/>
        <v>8</v>
      </c>
      <c r="C4477" s="23">
        <v>13.5</v>
      </c>
      <c r="D4477" s="24">
        <v>37.040849999999999</v>
      </c>
      <c r="E4477" s="24">
        <v>177.28200000000001</v>
      </c>
      <c r="F4477" s="48"/>
      <c r="G4477" s="48"/>
      <c r="H4477" s="1">
        <f t="shared" si="773"/>
        <v>22.713672546786743</v>
      </c>
      <c r="I4477" s="1">
        <f t="shared" si="767"/>
        <v>-4.407403475235637</v>
      </c>
      <c r="J4477" s="4">
        <f>B4477+('PV model'!$B$3/15)+(I4477/60)</f>
        <v>7.649876608746073</v>
      </c>
      <c r="K4477" s="2">
        <f t="shared" si="768"/>
        <v>65.251850868808901</v>
      </c>
      <c r="L4477" s="2">
        <f>DEGREES(ASIN((((COS(RADIANS('PV model'!$B$2))*COS(RADIANS(H4477))*COS(RADIANS(K4477)))+(SIN(RADIANS('PV model'!$B$2))*SIN(RADIANS(H4477)))))))</f>
        <v>32.475733086185691</v>
      </c>
      <c r="M4477" s="3">
        <f t="shared" si="764"/>
        <v>32.475733086185691</v>
      </c>
      <c r="N4477" s="2">
        <f t="shared" si="769"/>
        <v>83.223548712897639</v>
      </c>
      <c r="O4477" s="2">
        <f>IF('PV model'!$B$2&gt;0, 180-N4477,IF('PV model'!$B$2&lt;0,0-N4477,N4477))</f>
        <v>96.776451287102361</v>
      </c>
      <c r="P4477" s="2">
        <f>ABS(O4477-'PV model'!$B$5)</f>
        <v>108.22354871289764</v>
      </c>
      <c r="Q4477" s="3">
        <f t="shared" si="765"/>
        <v>57.524266913814309</v>
      </c>
      <c r="R4477" s="3">
        <f t="shared" si="770"/>
        <v>37.040849999999999</v>
      </c>
      <c r="S4477" s="3">
        <f t="shared" si="766"/>
        <v>197.41007233692051</v>
      </c>
      <c r="T4477" s="3">
        <f>(0.5*(1-COS(RADIANS(90-$X$3)))*(D4477+E4477)*'PV model'!$B$4)</f>
        <v>0</v>
      </c>
      <c r="U4477" s="3">
        <f t="shared" si="771"/>
        <v>234.45092233692051</v>
      </c>
      <c r="V4477" s="3">
        <f>('PV model'!$B$13*(U4477/1000)*(1-'PV model'!$B$14*((20+C4477)-25))*'PV model'!$B$10)/'PV model'!$B$12</f>
        <v>22.638899914107423</v>
      </c>
    </row>
    <row r="4478" spans="1:22" x14ac:dyDescent="0.2">
      <c r="A4478" s="10">
        <f t="shared" si="774"/>
        <v>187</v>
      </c>
      <c r="B4478" s="10">
        <f t="shared" si="772"/>
        <v>9</v>
      </c>
      <c r="C4478" s="23">
        <v>14.1</v>
      </c>
      <c r="D4478" s="24">
        <v>95.408249999999995</v>
      </c>
      <c r="E4478" s="24">
        <v>219.61799999999999</v>
      </c>
      <c r="F4478" s="48"/>
      <c r="G4478" s="48"/>
      <c r="H4478" s="1">
        <f t="shared" si="773"/>
        <v>22.713672546786743</v>
      </c>
      <c r="I4478" s="1">
        <f t="shared" si="767"/>
        <v>-4.407403475235637</v>
      </c>
      <c r="J4478" s="4">
        <f>B4478+('PV model'!$B$3/15)+(I4478/60)</f>
        <v>8.6498766087460712</v>
      </c>
      <c r="K4478" s="2">
        <f t="shared" si="768"/>
        <v>50.25185086880893</v>
      </c>
      <c r="L4478" s="2">
        <f>DEGREES(ASIN((((COS(RADIANS('PV model'!$B$2))*COS(RADIANS(H4478))*COS(RADIANS(K4478)))+(SIN(RADIANS('PV model'!$B$2))*SIN(RADIANS(H4478)))))))</f>
        <v>40.715030673780262</v>
      </c>
      <c r="M4478" s="3">
        <f t="shared" si="764"/>
        <v>40.715030673780262</v>
      </c>
      <c r="N4478" s="2">
        <f t="shared" si="769"/>
        <v>69.343223611759925</v>
      </c>
      <c r="O4478" s="2">
        <f>IF('PV model'!$B$2&gt;0, 180-N4478,IF('PV model'!$B$2&lt;0,0-N4478,N4478))</f>
        <v>110.65677638824008</v>
      </c>
      <c r="P4478" s="2">
        <f>ABS(O4478-'PV model'!$B$5)</f>
        <v>94.343223611759925</v>
      </c>
      <c r="Q4478" s="3">
        <f t="shared" si="765"/>
        <v>49.284969326219731</v>
      </c>
      <c r="R4478" s="3">
        <f t="shared" si="770"/>
        <v>95.408249999999995</v>
      </c>
      <c r="S4478" s="3">
        <f t="shared" si="766"/>
        <v>262.38846797314881</v>
      </c>
      <c r="T4478" s="3">
        <f>(0.5*(1-COS(RADIANS(90-$X$3)))*(D4478+E4478)*'PV model'!$B$4)</f>
        <v>0</v>
      </c>
      <c r="U4478" s="3">
        <f t="shared" si="771"/>
        <v>357.79671797314882</v>
      </c>
      <c r="V4478" s="3">
        <f>('PV model'!$B$13*(U4478/1000)*(1-'PV model'!$B$14*((20+C4478)-25))*'PV model'!$B$10)/'PV model'!$B$12</f>
        <v>34.463500827195062</v>
      </c>
    </row>
    <row r="4479" spans="1:22" x14ac:dyDescent="0.2">
      <c r="A4479" s="10">
        <f t="shared" si="774"/>
        <v>187</v>
      </c>
      <c r="B4479" s="10">
        <f t="shared" si="772"/>
        <v>10</v>
      </c>
      <c r="C4479" s="23">
        <v>14.6</v>
      </c>
      <c r="D4479" s="24">
        <v>278.36760000000004</v>
      </c>
      <c r="E4479" s="24">
        <v>281.358</v>
      </c>
      <c r="F4479" s="48"/>
      <c r="G4479" s="48"/>
      <c r="H4479" s="1">
        <f t="shared" si="773"/>
        <v>22.713672546786743</v>
      </c>
      <c r="I4479" s="1">
        <f t="shared" si="767"/>
        <v>-4.407403475235637</v>
      </c>
      <c r="J4479" s="4">
        <f>B4479+('PV model'!$B$3/15)+(I4479/60)</f>
        <v>9.6498766087460712</v>
      </c>
      <c r="K4479" s="2">
        <f t="shared" si="768"/>
        <v>35.25185086880893</v>
      </c>
      <c r="L4479" s="2">
        <f>DEGREES(ASIN((((COS(RADIANS('PV model'!$B$2))*COS(RADIANS(H4479))*COS(RADIANS(K4479)))+(SIN(RADIANS('PV model'!$B$2))*SIN(RADIANS(H4479)))))))</f>
        <v>48.149234417072549</v>
      </c>
      <c r="M4479" s="3">
        <f t="shared" si="764"/>
        <v>48.149234417072549</v>
      </c>
      <c r="N4479" s="2">
        <f t="shared" si="769"/>
        <v>52.938085290395186</v>
      </c>
      <c r="O4479" s="2">
        <f>IF('PV model'!$B$2&gt;0, 180-N4479,IF('PV model'!$B$2&lt;0,0-N4479,N4479))</f>
        <v>127.06191470960482</v>
      </c>
      <c r="P4479" s="2">
        <f>ABS(O4479-'PV model'!$B$5)</f>
        <v>77.938085290395179</v>
      </c>
      <c r="Q4479" s="3">
        <f t="shared" si="765"/>
        <v>41.850765582927451</v>
      </c>
      <c r="R4479" s="3">
        <f t="shared" si="770"/>
        <v>278.36760000000004</v>
      </c>
      <c r="S4479" s="3">
        <f t="shared" si="766"/>
        <v>357.75515580956278</v>
      </c>
      <c r="T4479" s="3">
        <f>(0.5*(1-COS(RADIANS(90-$X$3)))*(D4479+E4479)*'PV model'!$B$4)</f>
        <v>0</v>
      </c>
      <c r="U4479" s="3">
        <f t="shared" si="771"/>
        <v>636.12275580956282</v>
      </c>
      <c r="V4479" s="3">
        <f>('PV model'!$B$13*(U4479/1000)*(1-'PV model'!$B$14*((20+C4479)-25))*'PV model'!$B$10)/'PV model'!$B$12</f>
        <v>61.145096372968098</v>
      </c>
    </row>
    <row r="4480" spans="1:22" x14ac:dyDescent="0.2">
      <c r="A4480" s="10">
        <f t="shared" si="774"/>
        <v>187</v>
      </c>
      <c r="B4480" s="10">
        <f t="shared" si="772"/>
        <v>11</v>
      </c>
      <c r="C4480" s="23">
        <v>16.100000000000001</v>
      </c>
      <c r="D4480" s="24">
        <v>307.55129999999997</v>
      </c>
      <c r="E4480" s="24">
        <v>311.346</v>
      </c>
      <c r="F4480" s="48"/>
      <c r="G4480" s="48"/>
      <c r="H4480" s="1">
        <f t="shared" si="773"/>
        <v>22.713672546786743</v>
      </c>
      <c r="I4480" s="1">
        <f t="shared" si="767"/>
        <v>-4.407403475235637</v>
      </c>
      <c r="J4480" s="4">
        <f>B4480+('PV model'!$B$3/15)+(I4480/60)</f>
        <v>10.649876608746071</v>
      </c>
      <c r="K4480" s="2">
        <f t="shared" si="768"/>
        <v>20.25185086880893</v>
      </c>
      <c r="L4480" s="2">
        <f>DEGREES(ASIN((((COS(RADIANS('PV model'!$B$2))*COS(RADIANS(H4480))*COS(RADIANS(K4480)))+(SIN(RADIANS('PV model'!$B$2))*SIN(RADIANS(H4480)))))))</f>
        <v>53.939537048503254</v>
      </c>
      <c r="M4480" s="3">
        <f t="shared" si="764"/>
        <v>53.939537048503254</v>
      </c>
      <c r="N4480" s="2">
        <f t="shared" si="769"/>
        <v>32.850021065184151</v>
      </c>
      <c r="O4480" s="2">
        <f>IF('PV model'!$B$2&gt;0, 180-N4480,IF('PV model'!$B$2&lt;0,0-N4480,N4480))</f>
        <v>147.14997893481586</v>
      </c>
      <c r="P4480" s="2">
        <f>ABS(O4480-'PV model'!$B$5)</f>
        <v>57.850021065184137</v>
      </c>
      <c r="Q4480" s="3">
        <f t="shared" si="765"/>
        <v>36.060462951496746</v>
      </c>
      <c r="R4480" s="3">
        <f t="shared" si="770"/>
        <v>307.55129999999997</v>
      </c>
      <c r="S4480" s="3">
        <f t="shared" si="766"/>
        <v>387.54523680366179</v>
      </c>
      <c r="T4480" s="3">
        <f>(0.5*(1-COS(RADIANS(90-$X$3)))*(D4480+E4480)*'PV model'!$B$4)</f>
        <v>0</v>
      </c>
      <c r="U4480" s="3">
        <f t="shared" si="771"/>
        <v>695.09653680366182</v>
      </c>
      <c r="V4480" s="3">
        <f>('PV model'!$B$13*(U4480/1000)*(1-'PV model'!$B$14*((20+C4480)-25))*'PV model'!$B$10)/'PV model'!$B$12</f>
        <v>66.39685568693514</v>
      </c>
    </row>
    <row r="4481" spans="1:22" x14ac:dyDescent="0.2">
      <c r="A4481" s="10">
        <f t="shared" si="774"/>
        <v>187</v>
      </c>
      <c r="B4481" s="10">
        <f t="shared" si="772"/>
        <v>12</v>
      </c>
      <c r="C4481" s="23">
        <v>16.5</v>
      </c>
      <c r="D4481" s="24">
        <v>123.4695</v>
      </c>
      <c r="E4481" s="24">
        <v>325.45799999999997</v>
      </c>
      <c r="F4481" s="48"/>
      <c r="G4481" s="48"/>
      <c r="H4481" s="1">
        <f t="shared" si="773"/>
        <v>22.713672546786743</v>
      </c>
      <c r="I4481" s="1">
        <f t="shared" si="767"/>
        <v>-4.407403475235637</v>
      </c>
      <c r="J4481" s="4">
        <f>B4481+('PV model'!$B$3/15)+(I4481/60)</f>
        <v>11.649876608746071</v>
      </c>
      <c r="K4481" s="2">
        <f t="shared" si="768"/>
        <v>5.2518508688089316</v>
      </c>
      <c r="L4481" s="2">
        <f>DEGREES(ASIN((((COS(RADIANS('PV model'!$B$2))*COS(RADIANS(H4481))*COS(RADIANS(K4481)))+(SIN(RADIANS('PV model'!$B$2))*SIN(RADIANS(H4481)))))))</f>
        <v>56.982319887020743</v>
      </c>
      <c r="M4481" s="3">
        <f t="shared" si="764"/>
        <v>56.982319887020743</v>
      </c>
      <c r="N4481" s="2">
        <f t="shared" si="769"/>
        <v>8.9142219744279991</v>
      </c>
      <c r="O4481" s="2">
        <f>IF('PV model'!$B$2&gt;0, 180-N4481,IF('PV model'!$B$2&lt;0,0-N4481,N4481))</f>
        <v>171.08577802557201</v>
      </c>
      <c r="P4481" s="2">
        <f>ABS(O4481-'PV model'!$B$5)</f>
        <v>33.914221974427988</v>
      </c>
      <c r="Q4481" s="3">
        <f t="shared" si="765"/>
        <v>33.017680112979257</v>
      </c>
      <c r="R4481" s="3">
        <f t="shared" si="770"/>
        <v>123.4695</v>
      </c>
      <c r="S4481" s="3">
        <f t="shared" si="766"/>
        <v>371.78967473769933</v>
      </c>
      <c r="T4481" s="3">
        <f>(0.5*(1-COS(RADIANS(90-$X$3)))*(D4481+E4481)*'PV model'!$B$4)</f>
        <v>0</v>
      </c>
      <c r="U4481" s="3">
        <f t="shared" si="771"/>
        <v>495.25917473769931</v>
      </c>
      <c r="V4481" s="3">
        <f>('PV model'!$B$13*(U4481/1000)*(1-'PV model'!$B$14*((20+C4481)-25))*'PV model'!$B$10)/'PV model'!$B$12</f>
        <v>47.22882617986852</v>
      </c>
    </row>
    <row r="4482" spans="1:22" x14ac:dyDescent="0.2">
      <c r="A4482" s="10">
        <f t="shared" si="774"/>
        <v>187</v>
      </c>
      <c r="B4482" s="10">
        <f t="shared" si="772"/>
        <v>13</v>
      </c>
      <c r="C4482" s="23">
        <v>16.399999999999999</v>
      </c>
      <c r="D4482" s="24">
        <v>107.7552</v>
      </c>
      <c r="E4482" s="24">
        <v>343.09800000000001</v>
      </c>
      <c r="F4482" s="48"/>
      <c r="G4482" s="48"/>
      <c r="H4482" s="1">
        <f t="shared" si="773"/>
        <v>22.713672546786743</v>
      </c>
      <c r="I4482" s="1">
        <f t="shared" si="767"/>
        <v>-4.407403475235637</v>
      </c>
      <c r="J4482" s="4">
        <f>B4482+('PV model'!$B$3/15)+(I4482/60)</f>
        <v>12.649876608746071</v>
      </c>
      <c r="K4482" s="2">
        <f t="shared" si="768"/>
        <v>-9.7481491311910684</v>
      </c>
      <c r="L4482" s="2">
        <f>DEGREES(ASIN((((COS(RADIANS('PV model'!$B$2))*COS(RADIANS(H4482))*COS(RADIANS(K4482)))+(SIN(RADIANS('PV model'!$B$2))*SIN(RADIANS(H4482)))))))</f>
        <v>56.423904289353821</v>
      </c>
      <c r="M4482" s="3">
        <f t="shared" si="764"/>
        <v>56.423904289353821</v>
      </c>
      <c r="N4482" s="2">
        <f t="shared" si="769"/>
        <v>-16.40422819276203</v>
      </c>
      <c r="O4482" s="2">
        <f>IF('PV model'!$B$2&gt;0, 180-N4482,IF('PV model'!$B$2&lt;0,0-N4482,N4482))</f>
        <v>196.40422819276202</v>
      </c>
      <c r="P4482" s="2">
        <f>ABS(O4482-'PV model'!$B$5)</f>
        <v>8.5957718072379805</v>
      </c>
      <c r="Q4482" s="3">
        <f t="shared" si="765"/>
        <v>33.576095710646172</v>
      </c>
      <c r="R4482" s="3">
        <f t="shared" si="770"/>
        <v>107.75520000000002</v>
      </c>
      <c r="S4482" s="3">
        <f t="shared" si="766"/>
        <v>386.84220233770134</v>
      </c>
      <c r="T4482" s="3">
        <f>(0.5*(1-COS(RADIANS(90-$X$3)))*(D4482+E4482)*'PV model'!$B$4)</f>
        <v>0</v>
      </c>
      <c r="U4482" s="3">
        <f t="shared" si="771"/>
        <v>494.59740233770134</v>
      </c>
      <c r="V4482" s="3">
        <f>('PV model'!$B$13*(U4482/1000)*(1-'PV model'!$B$14*((20+C4482)-25))*'PV model'!$B$10)/'PV model'!$B$12</f>
        <v>47.185494328678566</v>
      </c>
    </row>
    <row r="4483" spans="1:22" x14ac:dyDescent="0.2">
      <c r="A4483" s="10">
        <f t="shared" si="774"/>
        <v>187</v>
      </c>
      <c r="B4483" s="10">
        <f t="shared" si="772"/>
        <v>14</v>
      </c>
      <c r="C4483" s="23">
        <v>16.7</v>
      </c>
      <c r="D4483" s="24">
        <v>332.24520000000001</v>
      </c>
      <c r="E4483" s="24">
        <v>321.048</v>
      </c>
      <c r="F4483" s="48"/>
      <c r="G4483" s="48"/>
      <c r="H4483" s="1">
        <f t="shared" si="773"/>
        <v>22.713672546786743</v>
      </c>
      <c r="I4483" s="1">
        <f t="shared" si="767"/>
        <v>-4.407403475235637</v>
      </c>
      <c r="J4483" s="4">
        <f>B4483+('PV model'!$B$3/15)+(I4483/60)</f>
        <v>13.649876608746071</v>
      </c>
      <c r="K4483" s="2">
        <f t="shared" si="768"/>
        <v>-24.74814913119107</v>
      </c>
      <c r="L4483" s="2">
        <f>DEGREES(ASIN((((COS(RADIANS('PV model'!$B$2))*COS(RADIANS(H4483))*COS(RADIANS(K4483)))+(SIN(RADIANS('PV model'!$B$2))*SIN(RADIANS(H4483)))))))</f>
        <v>52.439457224071312</v>
      </c>
      <c r="M4483" s="3">
        <f t="shared" si="764"/>
        <v>52.439457224071312</v>
      </c>
      <c r="N4483" s="2">
        <f t="shared" si="769"/>
        <v>-39.306720184273672</v>
      </c>
      <c r="O4483" s="2">
        <f>IF('PV model'!$B$2&gt;0, 180-N4483,IF('PV model'!$B$2&lt;0,0-N4483,N4483))</f>
        <v>219.30672018427367</v>
      </c>
      <c r="P4483" s="2">
        <f>ABS(O4483-'PV model'!$B$5)</f>
        <v>14.306720184273672</v>
      </c>
      <c r="Q4483" s="3">
        <f t="shared" si="765"/>
        <v>37.560542775928688</v>
      </c>
      <c r="R4483" s="3">
        <f t="shared" si="770"/>
        <v>332.24520000000001</v>
      </c>
      <c r="S4483" s="3">
        <f t="shared" si="766"/>
        <v>403.40806323740929</v>
      </c>
      <c r="T4483" s="3">
        <f>(0.5*(1-COS(RADIANS(90-$X$3)))*(D4483+E4483)*'PV model'!$B$4)</f>
        <v>0</v>
      </c>
      <c r="U4483" s="3">
        <f t="shared" si="771"/>
        <v>735.65326323740931</v>
      </c>
      <c r="V4483" s="3">
        <f>('PV model'!$B$13*(U4483/1000)*(1-'PV model'!$B$14*((20+C4483)-25))*'PV model'!$B$10)/'PV model'!$B$12</f>
        <v>70.094420064169128</v>
      </c>
    </row>
    <row r="4484" spans="1:22" x14ac:dyDescent="0.2">
      <c r="A4484" s="10">
        <f t="shared" si="774"/>
        <v>187</v>
      </c>
      <c r="B4484" s="10">
        <f t="shared" si="772"/>
        <v>15</v>
      </c>
      <c r="C4484" s="23">
        <v>16.399999999999999</v>
      </c>
      <c r="D4484" s="24">
        <v>97.653150000000011</v>
      </c>
      <c r="E4484" s="24">
        <v>312.22799999999995</v>
      </c>
      <c r="F4484" s="48"/>
      <c r="G4484" s="48"/>
      <c r="H4484" s="1">
        <f t="shared" si="773"/>
        <v>22.713672546786743</v>
      </c>
      <c r="I4484" s="1">
        <f t="shared" si="767"/>
        <v>-4.407403475235637</v>
      </c>
      <c r="J4484" s="4">
        <f>B4484+('PV model'!$B$3/15)+(I4484/60)</f>
        <v>14.649876608746071</v>
      </c>
      <c r="K4484" s="2">
        <f t="shared" si="768"/>
        <v>-39.74814913119107</v>
      </c>
      <c r="L4484" s="2">
        <f>DEGREES(ASIN((((COS(RADIANS('PV model'!$B$2))*COS(RADIANS(H4484))*COS(RADIANS(K4484)))+(SIN(RADIANS('PV model'!$B$2))*SIN(RADIANS(H4484)))))))</f>
        <v>46.048810084441122</v>
      </c>
      <c r="M4484" s="3">
        <f t="shared" si="764"/>
        <v>46.048810084441122</v>
      </c>
      <c r="N4484" s="2">
        <f t="shared" si="769"/>
        <v>-58.193887674130785</v>
      </c>
      <c r="O4484" s="2">
        <f>IF('PV model'!$B$2&gt;0, 180-N4484,IF('PV model'!$B$2&lt;0,0-N4484,N4484))</f>
        <v>238.19388767413079</v>
      </c>
      <c r="P4484" s="2">
        <f>ABS(O4484-'PV model'!$B$5)</f>
        <v>33.193887674130792</v>
      </c>
      <c r="Q4484" s="3">
        <f t="shared" si="765"/>
        <v>43.951189915558878</v>
      </c>
      <c r="R4484" s="3">
        <f t="shared" si="770"/>
        <v>97.653149999999997</v>
      </c>
      <c r="S4484" s="3">
        <f t="shared" si="766"/>
        <v>359.78858811085178</v>
      </c>
      <c r="T4484" s="3">
        <f>(0.5*(1-COS(RADIANS(90-$X$3)))*(D4484+E4484)*'PV model'!$B$4)</f>
        <v>0</v>
      </c>
      <c r="U4484" s="3">
        <f t="shared" si="771"/>
        <v>457.44173811085176</v>
      </c>
      <c r="V4484" s="3">
        <f>('PV model'!$B$13*(U4484/1000)*(1-'PV model'!$B$14*((20+C4484)-25))*'PV model'!$B$10)/'PV model'!$B$12</f>
        <v>43.640776189505573</v>
      </c>
    </row>
    <row r="4485" spans="1:22" x14ac:dyDescent="0.2">
      <c r="A4485" s="10">
        <f t="shared" si="774"/>
        <v>187</v>
      </c>
      <c r="B4485" s="10">
        <f t="shared" si="772"/>
        <v>16</v>
      </c>
      <c r="C4485" s="23">
        <v>15.9</v>
      </c>
      <c r="D4485" s="24">
        <v>103.2654</v>
      </c>
      <c r="E4485" s="24">
        <v>264.59999999999997</v>
      </c>
      <c r="F4485" s="48"/>
      <c r="G4485" s="48"/>
      <c r="H4485" s="1">
        <f t="shared" si="773"/>
        <v>22.713672546786743</v>
      </c>
      <c r="I4485" s="1">
        <f t="shared" si="767"/>
        <v>-4.407403475235637</v>
      </c>
      <c r="J4485" s="4">
        <f>B4485+('PV model'!$B$3/15)+(I4485/60)</f>
        <v>15.649876608746071</v>
      </c>
      <c r="K4485" s="2">
        <f t="shared" si="768"/>
        <v>-54.74814913119107</v>
      </c>
      <c r="L4485" s="2">
        <f>DEGREES(ASIN((((COS(RADIANS('PV model'!$B$2))*COS(RADIANS(H4485))*COS(RADIANS(K4485)))+(SIN(RADIANS('PV model'!$B$2))*SIN(RADIANS(H4485)))))))</f>
        <v>38.299837653046126</v>
      </c>
      <c r="M4485" s="3">
        <f t="shared" si="764"/>
        <v>38.299837653046126</v>
      </c>
      <c r="N4485" s="2">
        <f t="shared" si="769"/>
        <v>-73.714656059739241</v>
      </c>
      <c r="O4485" s="2">
        <f>IF('PV model'!$B$2&gt;0, 180-N4485,IF('PV model'!$B$2&lt;0,0-N4485,N4485))</f>
        <v>253.71465605973924</v>
      </c>
      <c r="P4485" s="2">
        <f>ABS(O4485-'PV model'!$B$5)</f>
        <v>48.714656059739241</v>
      </c>
      <c r="Q4485" s="3">
        <f t="shared" si="765"/>
        <v>51.700162346953874</v>
      </c>
      <c r="R4485" s="3">
        <f t="shared" si="770"/>
        <v>103.2654</v>
      </c>
      <c r="S4485" s="3">
        <f t="shared" si="766"/>
        <v>312.90693450859442</v>
      </c>
      <c r="T4485" s="3">
        <f>(0.5*(1-COS(RADIANS(90-$X$3)))*(D4485+E4485)*'PV model'!$B$4)</f>
        <v>0</v>
      </c>
      <c r="U4485" s="3">
        <f t="shared" si="771"/>
        <v>416.17233450859442</v>
      </c>
      <c r="V4485" s="3">
        <f>('PV model'!$B$13*(U4485/1000)*(1-'PV model'!$B$14*((20+C4485)-25))*'PV model'!$B$10)/'PV model'!$B$12</f>
        <v>39.786800983573009</v>
      </c>
    </row>
    <row r="4486" spans="1:22" x14ac:dyDescent="0.2">
      <c r="A4486" s="10">
        <f t="shared" si="774"/>
        <v>187</v>
      </c>
      <c r="B4486" s="10">
        <f t="shared" si="772"/>
        <v>17</v>
      </c>
      <c r="C4486" s="23">
        <v>15.8</v>
      </c>
      <c r="D4486" s="24">
        <v>51.6327</v>
      </c>
      <c r="E4486" s="24">
        <v>231.96600000000001</v>
      </c>
      <c r="F4486" s="48"/>
      <c r="G4486" s="48"/>
      <c r="H4486" s="1">
        <f t="shared" si="773"/>
        <v>22.713672546786743</v>
      </c>
      <c r="I4486" s="1">
        <f t="shared" si="767"/>
        <v>-4.407403475235637</v>
      </c>
      <c r="J4486" s="4">
        <f>B4486+('PV model'!$B$3/15)+(I4486/60)</f>
        <v>16.649876608746073</v>
      </c>
      <c r="K4486" s="2">
        <f t="shared" si="768"/>
        <v>-69.748149131191099</v>
      </c>
      <c r="L4486" s="2">
        <f>DEGREES(ASIN((((COS(RADIANS('PV model'!$B$2))*COS(RADIANS(H4486))*COS(RADIANS(K4486)))+(SIN(RADIANS('PV model'!$B$2))*SIN(RADIANS(H4486)))))))</f>
        <v>29.938588370098181</v>
      </c>
      <c r="M4486" s="3">
        <f t="shared" ref="M4486:M4549" si="775">IF(L4486&gt;0, L4486, 0)</f>
        <v>29.938588370098181</v>
      </c>
      <c r="N4486" s="2">
        <f t="shared" si="769"/>
        <v>-87.060329908519137</v>
      </c>
      <c r="O4486" s="2">
        <f>IF('PV model'!$B$2&gt;0, 180-N4486,IF('PV model'!$B$2&lt;0,0-N4486,N4486))</f>
        <v>267.06032990851912</v>
      </c>
      <c r="P4486" s="2">
        <f>ABS(O4486-'PV model'!$B$5)</f>
        <v>62.060329908519122</v>
      </c>
      <c r="Q4486" s="3">
        <f t="shared" ref="Q4486:Q4549" si="776">DEGREES(ACOS((SIN(RADIANS(L4486))*COS(RADIANS(90-$X$3))+COS(RADIANS(L4486))*COS(RADIANS(P4486))*SIN(RADIANS(90-$X$3)))))</f>
        <v>60.061411629901819</v>
      </c>
      <c r="R4486" s="3">
        <f t="shared" si="770"/>
        <v>51.632700000000007</v>
      </c>
      <c r="S4486" s="3">
        <f t="shared" ref="S4486:S4549" si="777">IF($Z$3=TRUE, IF(E4486=0,0,E4486*(0.5*(1+COS(RADIANS(90-$X$3))*(1+(1-(E4486^2/(D4486+E4486)^2))*(SIN(RADIANS(0.5*$X$3))^3)))*(1+(1-(E4486^2/(D4486+E4486)^2))*(COS(RADIANS(Q4486))^2)*(SIN(RADIANS(90-L4486))^3)))), IF(E4486=0,0,E4486*(0.5*(1+COS(RADIANS(90-$X$3))))))</f>
        <v>258.70983761696925</v>
      </c>
      <c r="T4486" s="3">
        <f>(0.5*(1-COS(RADIANS(90-$X$3)))*(D4486+E4486)*'PV model'!$B$4)</f>
        <v>0</v>
      </c>
      <c r="U4486" s="3">
        <f t="shared" si="771"/>
        <v>310.34253761696925</v>
      </c>
      <c r="V4486" s="3">
        <f>('PV model'!$B$13*(U4486/1000)*(1-'PV model'!$B$14*((20+C4486)-25))*'PV model'!$B$10)/'PV model'!$B$12</f>
        <v>29.681696569591939</v>
      </c>
    </row>
    <row r="4487" spans="1:22" x14ac:dyDescent="0.2">
      <c r="A4487" s="10">
        <f t="shared" si="774"/>
        <v>187</v>
      </c>
      <c r="B4487" s="10">
        <f t="shared" si="772"/>
        <v>18</v>
      </c>
      <c r="C4487" s="23">
        <v>15.1</v>
      </c>
      <c r="D4487" s="24">
        <v>25.81635</v>
      </c>
      <c r="E4487" s="24">
        <v>171.98999999999998</v>
      </c>
      <c r="F4487" s="48"/>
      <c r="G4487" s="48"/>
      <c r="H4487" s="1">
        <f t="shared" si="773"/>
        <v>22.713672546786743</v>
      </c>
      <c r="I4487" s="1">
        <f t="shared" ref="I4487:I4550" si="778">9.87*SIN(RADIANS(1.978*A4487-160.22))-7.53*COS(RADIANS(0.989*A4487-80.11))-1.5*SIN((RADIANS(0.989*A4487-80.11)))</f>
        <v>-4.407403475235637</v>
      </c>
      <c r="J4487" s="4">
        <f>B4487+('PV model'!$B$3/15)+(I4487/60)</f>
        <v>17.649876608746073</v>
      </c>
      <c r="K4487" s="2">
        <f t="shared" ref="K4487:K4550" si="779">15*(12-J4487)</f>
        <v>-84.748149131191099</v>
      </c>
      <c r="L4487" s="2">
        <f>DEGREES(ASIN((((COS(RADIANS('PV model'!$B$2))*COS(RADIANS(H4487))*COS(RADIANS(K4487)))+(SIN(RADIANS('PV model'!$B$2))*SIN(RADIANS(H4487)))))))</f>
        <v>21.471673390905497</v>
      </c>
      <c r="M4487" s="3">
        <f t="shared" si="775"/>
        <v>21.471673390905497</v>
      </c>
      <c r="N4487" s="2">
        <f t="shared" ref="N4487:N4550" si="780">DEGREES(ASIN((COS(RADIANS(H4487))*SIN(RADIANS(K4487)))/COS(RADIANS(L4487))))</f>
        <v>-80.779168379185421</v>
      </c>
      <c r="O4487" s="2">
        <f>IF('PV model'!$B$2&gt;0, 180-N4487,IF('PV model'!$B$2&lt;0,0-N4487,N4487))</f>
        <v>260.77916837918542</v>
      </c>
      <c r="P4487" s="2">
        <f>ABS(O4487-'PV model'!$B$5)</f>
        <v>55.779168379185421</v>
      </c>
      <c r="Q4487" s="3">
        <f t="shared" si="776"/>
        <v>68.528326609094506</v>
      </c>
      <c r="R4487" s="3">
        <f t="shared" ref="R4487:R4550" si="781">IF(D4487=0,0,D4487*COS(RADIANS(Q4487))/SIN(RADIANS(L4487)))</f>
        <v>25.816349999999996</v>
      </c>
      <c r="S4487" s="3">
        <f t="shared" si="777"/>
        <v>184.13510864513151</v>
      </c>
      <c r="T4487" s="3">
        <f>(0.5*(1-COS(RADIANS(90-$X$3)))*(D4487+E4487)*'PV model'!$B$4)</f>
        <v>0</v>
      </c>
      <c r="U4487" s="3">
        <f t="shared" ref="U4487:U4550" si="782">R4487+S4487+T4487</f>
        <v>209.95145864513151</v>
      </c>
      <c r="V4487" s="3">
        <f>('PV model'!$B$13*(U4487/1000)*(1-'PV model'!$B$14*((20+C4487)-25))*'PV model'!$B$10)/'PV model'!$B$12</f>
        <v>20.138883194798183</v>
      </c>
    </row>
    <row r="4488" spans="1:22" x14ac:dyDescent="0.2">
      <c r="A4488" s="10">
        <f t="shared" si="774"/>
        <v>187</v>
      </c>
      <c r="B4488" s="10">
        <f t="shared" ref="B4488:B4551" si="783">IF(B4487&lt;24,B4487+1,1)</f>
        <v>19</v>
      </c>
      <c r="C4488" s="23">
        <v>15.1</v>
      </c>
      <c r="D4488" s="24">
        <v>11.224499999999999</v>
      </c>
      <c r="E4488" s="24">
        <v>105.83999999999999</v>
      </c>
      <c r="F4488" s="48"/>
      <c r="G4488" s="48"/>
      <c r="H4488" s="1">
        <f t="shared" ref="H4488:H4551" si="784">(23.465*SIN(RADIANS(280.1+0.9863*A4488)))</f>
        <v>22.713672546786743</v>
      </c>
      <c r="I4488" s="1">
        <f t="shared" si="778"/>
        <v>-4.407403475235637</v>
      </c>
      <c r="J4488" s="4">
        <f>B4488+('PV model'!$B$3/15)+(I4488/60)</f>
        <v>18.649876608746073</v>
      </c>
      <c r="K4488" s="2">
        <f t="shared" si="779"/>
        <v>-99.748149131191099</v>
      </c>
      <c r="L4488" s="2">
        <f>DEGREES(ASIN((((COS(RADIANS('PV model'!$B$2))*COS(RADIANS(H4488))*COS(RADIANS(K4488)))+(SIN(RADIANS('PV model'!$B$2))*SIN(RADIANS(H4488)))))))</f>
        <v>13.282456321796047</v>
      </c>
      <c r="M4488" s="3">
        <f t="shared" si="775"/>
        <v>13.282456321796047</v>
      </c>
      <c r="N4488" s="2">
        <f t="shared" si="780"/>
        <v>-69.085720890018976</v>
      </c>
      <c r="O4488" s="2">
        <f>IF('PV model'!$B$2&gt;0, 180-N4488,IF('PV model'!$B$2&lt;0,0-N4488,N4488))</f>
        <v>249.08572089001899</v>
      </c>
      <c r="P4488" s="2">
        <f>ABS(O4488-'PV model'!$B$5)</f>
        <v>44.08572089001899</v>
      </c>
      <c r="Q4488" s="3">
        <f t="shared" si="776"/>
        <v>76.717543678203953</v>
      </c>
      <c r="R4488" s="3">
        <f t="shared" si="781"/>
        <v>11.224500000000001</v>
      </c>
      <c r="S4488" s="3">
        <f t="shared" si="777"/>
        <v>110.2266073642206</v>
      </c>
      <c r="T4488" s="3">
        <f>(0.5*(1-COS(RADIANS(90-$X$3)))*(D4488+E4488)*'PV model'!$B$4)</f>
        <v>0</v>
      </c>
      <c r="U4488" s="3">
        <f t="shared" si="782"/>
        <v>121.4511073642206</v>
      </c>
      <c r="V4488" s="3">
        <f>('PV model'!$B$13*(U4488/1000)*(1-'PV model'!$B$14*((20+C4488)-25))*'PV model'!$B$10)/'PV model'!$B$12</f>
        <v>11.649786483365538</v>
      </c>
    </row>
    <row r="4489" spans="1:22" x14ac:dyDescent="0.2">
      <c r="A4489" s="10">
        <f t="shared" si="774"/>
        <v>187</v>
      </c>
      <c r="B4489" s="10">
        <f t="shared" si="783"/>
        <v>20</v>
      </c>
      <c r="C4489" s="23">
        <v>14.3</v>
      </c>
      <c r="D4489" s="24">
        <v>22.448999999999998</v>
      </c>
      <c r="E4489" s="24">
        <v>57.33</v>
      </c>
      <c r="F4489" s="48"/>
      <c r="G4489" s="48"/>
      <c r="H4489" s="1">
        <f t="shared" si="784"/>
        <v>22.713672546786743</v>
      </c>
      <c r="I4489" s="1">
        <f t="shared" si="778"/>
        <v>-4.407403475235637</v>
      </c>
      <c r="J4489" s="4">
        <f>B4489+('PV model'!$B$3/15)+(I4489/60)</f>
        <v>19.649876608746073</v>
      </c>
      <c r="K4489" s="2">
        <f t="shared" si="779"/>
        <v>-114.7481491311911</v>
      </c>
      <c r="L4489" s="2">
        <f>DEGREES(ASIN((((COS(RADIANS('PV model'!$B$2))*COS(RADIANS(H4489))*COS(RADIANS(K4489)))+(SIN(RADIANS('PV model'!$B$2))*SIN(RADIANS(H4489)))))))</f>
        <v>5.709862929598188</v>
      </c>
      <c r="M4489" s="3">
        <f t="shared" si="775"/>
        <v>5.709862929598188</v>
      </c>
      <c r="N4489" s="2">
        <f t="shared" si="780"/>
        <v>-57.341580804158582</v>
      </c>
      <c r="O4489" s="2">
        <f>IF('PV model'!$B$2&gt;0, 180-N4489,IF('PV model'!$B$2&lt;0,0-N4489,N4489))</f>
        <v>237.34158080415858</v>
      </c>
      <c r="P4489" s="2">
        <f>ABS(O4489-'PV model'!$B$5)</f>
        <v>32.341580804158582</v>
      </c>
      <c r="Q4489" s="3">
        <f t="shared" si="776"/>
        <v>84.290137070401812</v>
      </c>
      <c r="R4489" s="3">
        <f t="shared" si="781"/>
        <v>22.449000000000005</v>
      </c>
      <c r="S4489" s="3">
        <f t="shared" si="777"/>
        <v>62.52457218952987</v>
      </c>
      <c r="T4489" s="3">
        <f>(0.5*(1-COS(RADIANS(90-$X$3)))*(D4489+E4489)*'PV model'!$B$4)</f>
        <v>0</v>
      </c>
      <c r="U4489" s="3">
        <f t="shared" si="782"/>
        <v>84.973572189529875</v>
      </c>
      <c r="V4489" s="3">
        <f>('PV model'!$B$13*(U4489/1000)*(1-'PV model'!$B$14*((20+C4489)-25))*'PV model'!$B$10)/'PV model'!$B$12</f>
        <v>8.1779830281957722</v>
      </c>
    </row>
    <row r="4490" spans="1:22" x14ac:dyDescent="0.2">
      <c r="A4490" s="10">
        <f t="shared" si="774"/>
        <v>187</v>
      </c>
      <c r="B4490" s="10">
        <f t="shared" si="783"/>
        <v>21</v>
      </c>
      <c r="C4490" s="23">
        <v>13.9</v>
      </c>
      <c r="D4490" s="24">
        <v>0</v>
      </c>
      <c r="E4490" s="24">
        <v>8.82</v>
      </c>
      <c r="F4490" s="48"/>
      <c r="G4490" s="48"/>
      <c r="H4490" s="1">
        <f t="shared" si="784"/>
        <v>22.713672546786743</v>
      </c>
      <c r="I4490" s="1">
        <f t="shared" si="778"/>
        <v>-4.407403475235637</v>
      </c>
      <c r="J4490" s="4">
        <f>B4490+('PV model'!$B$3/15)+(I4490/60)</f>
        <v>20.649876608746073</v>
      </c>
      <c r="K4490" s="2">
        <f t="shared" si="779"/>
        <v>-129.7481491311911</v>
      </c>
      <c r="L4490" s="2">
        <f>DEGREES(ASIN((((COS(RADIANS('PV model'!$B$2))*COS(RADIANS(H4490))*COS(RADIANS(K4490)))+(SIN(RADIANS('PV model'!$B$2))*SIN(RADIANS(H4490)))))))</f>
        <v>-0.90897129372003616</v>
      </c>
      <c r="M4490" s="3">
        <f t="shared" si="775"/>
        <v>0</v>
      </c>
      <c r="N4490" s="2">
        <f t="shared" si="780"/>
        <v>-45.179889269496634</v>
      </c>
      <c r="O4490" s="2">
        <f>IF('PV model'!$B$2&gt;0, 180-N4490,IF('PV model'!$B$2&lt;0,0-N4490,N4490))</f>
        <v>225.17988926949664</v>
      </c>
      <c r="P4490" s="2">
        <f>ABS(O4490-'PV model'!$B$5)</f>
        <v>20.179889269496641</v>
      </c>
      <c r="Q4490" s="3">
        <f t="shared" si="776"/>
        <v>90.908971293720029</v>
      </c>
      <c r="R4490" s="3">
        <f t="shared" si="781"/>
        <v>0</v>
      </c>
      <c r="S4490" s="3">
        <f t="shared" si="777"/>
        <v>8.82</v>
      </c>
      <c r="T4490" s="3">
        <f>(0.5*(1-COS(RADIANS(90-$X$3)))*(D4490+E4490)*'PV model'!$B$4)</f>
        <v>0</v>
      </c>
      <c r="U4490" s="3">
        <f t="shared" si="782"/>
        <v>8.82</v>
      </c>
      <c r="V4490" s="3">
        <f>('PV model'!$B$13*(U4490/1000)*(1-'PV model'!$B$14*((20+C4490)-25))*'PV model'!$B$10)/'PV model'!$B$12</f>
        <v>0.85026055968000003</v>
      </c>
    </row>
    <row r="4491" spans="1:22" x14ac:dyDescent="0.2">
      <c r="A4491" s="10">
        <f t="shared" si="774"/>
        <v>187</v>
      </c>
      <c r="B4491" s="10">
        <f t="shared" si="783"/>
        <v>22</v>
      </c>
      <c r="C4491" s="23">
        <v>12.7</v>
      </c>
      <c r="D4491" s="24">
        <v>0</v>
      </c>
      <c r="E4491" s="24">
        <v>0</v>
      </c>
      <c r="F4491" s="48"/>
      <c r="G4491" s="48"/>
      <c r="H4491" s="1">
        <f t="shared" si="784"/>
        <v>22.713672546786743</v>
      </c>
      <c r="I4491" s="1">
        <f t="shared" si="778"/>
        <v>-4.407403475235637</v>
      </c>
      <c r="J4491" s="4">
        <f>B4491+('PV model'!$B$3/15)+(I4491/60)</f>
        <v>21.649876608746073</v>
      </c>
      <c r="K4491" s="2">
        <f t="shared" si="779"/>
        <v>-144.7481491311911</v>
      </c>
      <c r="L4491" s="2">
        <f>DEGREES(ASIN((((COS(RADIANS('PV model'!$B$2))*COS(RADIANS(H4491))*COS(RADIANS(K4491)))+(SIN(RADIANS('PV model'!$B$2))*SIN(RADIANS(H4491)))))))</f>
        <v>-6.2260735285703142</v>
      </c>
      <c r="M4491" s="3">
        <f t="shared" si="775"/>
        <v>0</v>
      </c>
      <c r="N4491" s="2">
        <f t="shared" si="780"/>
        <v>-32.38247578556782</v>
      </c>
      <c r="O4491" s="2">
        <f>IF('PV model'!$B$2&gt;0, 180-N4491,IF('PV model'!$B$2&lt;0,0-N4491,N4491))</f>
        <v>212.38247578556781</v>
      </c>
      <c r="P4491" s="2">
        <f>ABS(O4491-'PV model'!$B$5)</f>
        <v>7.3824757855678058</v>
      </c>
      <c r="Q4491" s="3">
        <f t="shared" si="776"/>
        <v>96.226073528570311</v>
      </c>
      <c r="R4491" s="3">
        <f t="shared" si="781"/>
        <v>0</v>
      </c>
      <c r="S4491" s="3">
        <f t="shared" si="777"/>
        <v>0</v>
      </c>
      <c r="T4491" s="3">
        <f>(0.5*(1-COS(RADIANS(90-$X$3)))*(D4491+E4491)*'PV model'!$B$4)</f>
        <v>0</v>
      </c>
      <c r="U4491" s="3">
        <f t="shared" si="782"/>
        <v>0</v>
      </c>
      <c r="V4491" s="3">
        <f>('PV model'!$B$13*(U4491/1000)*(1-'PV model'!$B$14*((20+C4491)-25))*'PV model'!$B$10)/'PV model'!$B$12</f>
        <v>0</v>
      </c>
    </row>
    <row r="4492" spans="1:22" x14ac:dyDescent="0.2">
      <c r="A4492" s="10">
        <f t="shared" si="774"/>
        <v>187</v>
      </c>
      <c r="B4492" s="10">
        <f t="shared" si="783"/>
        <v>23</v>
      </c>
      <c r="C4492" s="23">
        <v>12.3</v>
      </c>
      <c r="D4492" s="24">
        <v>0</v>
      </c>
      <c r="E4492" s="24">
        <v>0</v>
      </c>
      <c r="F4492" s="48"/>
      <c r="G4492" s="48"/>
      <c r="H4492" s="1">
        <f t="shared" si="784"/>
        <v>22.713672546786743</v>
      </c>
      <c r="I4492" s="1">
        <f t="shared" si="778"/>
        <v>-4.407403475235637</v>
      </c>
      <c r="J4492" s="4">
        <f>B4492+('PV model'!$B$3/15)+(I4492/60)</f>
        <v>22.649876608746073</v>
      </c>
      <c r="K4492" s="2">
        <f t="shared" si="779"/>
        <v>-159.7481491311911</v>
      </c>
      <c r="L4492" s="2">
        <f>DEGREES(ASIN((((COS(RADIANS('PV model'!$B$2))*COS(RADIANS(H4492))*COS(RADIANS(K4492)))+(SIN(RADIANS('PV model'!$B$2))*SIN(RADIANS(H4492)))))))</f>
        <v>-9.9019645499719307</v>
      </c>
      <c r="M4492" s="3">
        <f t="shared" si="775"/>
        <v>0</v>
      </c>
      <c r="N4492" s="2">
        <f t="shared" si="780"/>
        <v>-18.912915674707723</v>
      </c>
      <c r="O4492" s="2">
        <f>IF('PV model'!$B$2&gt;0, 180-N4492,IF('PV model'!$B$2&lt;0,0-N4492,N4492))</f>
        <v>198.91291567470773</v>
      </c>
      <c r="P4492" s="2">
        <f>ABS(O4492-'PV model'!$B$5)</f>
        <v>6.0870843252922668</v>
      </c>
      <c r="Q4492" s="3">
        <f t="shared" si="776"/>
        <v>99.901964549971936</v>
      </c>
      <c r="R4492" s="3">
        <f t="shared" si="781"/>
        <v>0</v>
      </c>
      <c r="S4492" s="3">
        <f t="shared" si="777"/>
        <v>0</v>
      </c>
      <c r="T4492" s="3">
        <f>(0.5*(1-COS(RADIANS(90-$X$3)))*(D4492+E4492)*'PV model'!$B$4)</f>
        <v>0</v>
      </c>
      <c r="U4492" s="3">
        <f t="shared" si="782"/>
        <v>0</v>
      </c>
      <c r="V4492" s="3">
        <f>('PV model'!$B$13*(U4492/1000)*(1-'PV model'!$B$14*((20+C4492)-25))*'PV model'!$B$10)/'PV model'!$B$12</f>
        <v>0</v>
      </c>
    </row>
    <row r="4493" spans="1:22" x14ac:dyDescent="0.2">
      <c r="A4493" s="10">
        <f t="shared" si="774"/>
        <v>187</v>
      </c>
      <c r="B4493" s="10">
        <f t="shared" si="783"/>
        <v>24</v>
      </c>
      <c r="C4493" s="23">
        <v>12.4</v>
      </c>
      <c r="D4493" s="24">
        <v>0</v>
      </c>
      <c r="E4493" s="24">
        <v>0</v>
      </c>
      <c r="F4493" s="48"/>
      <c r="G4493" s="48"/>
      <c r="H4493" s="1">
        <f t="shared" si="784"/>
        <v>22.713672546786743</v>
      </c>
      <c r="I4493" s="1">
        <f t="shared" si="778"/>
        <v>-4.407403475235637</v>
      </c>
      <c r="J4493" s="4">
        <f>B4493+('PV model'!$B$3/15)+(I4493/60)</f>
        <v>23.649876608746073</v>
      </c>
      <c r="K4493" s="2">
        <f t="shared" si="779"/>
        <v>-174.7481491311911</v>
      </c>
      <c r="L4493" s="2">
        <f>DEGREES(ASIN((((COS(RADIANS('PV model'!$B$2))*COS(RADIANS(H4493))*COS(RADIANS(K4493)))+(SIN(RADIANS('PV model'!$B$2))*SIN(RADIANS(H4493)))))))</f>
        <v>-11.65797907389363</v>
      </c>
      <c r="M4493" s="3">
        <f t="shared" si="775"/>
        <v>0</v>
      </c>
      <c r="N4493" s="2">
        <f t="shared" si="780"/>
        <v>-4.945806427998706</v>
      </c>
      <c r="O4493" s="2">
        <f>IF('PV model'!$B$2&gt;0, 180-N4493,IF('PV model'!$B$2&lt;0,0-N4493,N4493))</f>
        <v>184.94580642799872</v>
      </c>
      <c r="P4493" s="2">
        <f>ABS(O4493-'PV model'!$B$5)</f>
        <v>20.054193572001282</v>
      </c>
      <c r="Q4493" s="3">
        <f t="shared" si="776"/>
        <v>101.65797907389363</v>
      </c>
      <c r="R4493" s="3">
        <f t="shared" si="781"/>
        <v>0</v>
      </c>
      <c r="S4493" s="3">
        <f t="shared" si="777"/>
        <v>0</v>
      </c>
      <c r="T4493" s="3">
        <f>(0.5*(1-COS(RADIANS(90-$X$3)))*(D4493+E4493)*'PV model'!$B$4)</f>
        <v>0</v>
      </c>
      <c r="U4493" s="3">
        <f t="shared" si="782"/>
        <v>0</v>
      </c>
      <c r="V4493" s="3">
        <f>('PV model'!$B$13*(U4493/1000)*(1-'PV model'!$B$14*((20+C4493)-25))*'PV model'!$B$10)/'PV model'!$B$12</f>
        <v>0</v>
      </c>
    </row>
    <row r="4494" spans="1:22" x14ac:dyDescent="0.2">
      <c r="A4494" s="10">
        <f t="shared" si="774"/>
        <v>188</v>
      </c>
      <c r="B4494" s="10">
        <f t="shared" si="783"/>
        <v>1</v>
      </c>
      <c r="C4494" s="23">
        <v>12.4</v>
      </c>
      <c r="D4494" s="24">
        <v>0</v>
      </c>
      <c r="E4494" s="24">
        <v>0</v>
      </c>
      <c r="F4494" s="48"/>
      <c r="G4494" s="48"/>
      <c r="H4494" s="1">
        <f t="shared" si="784"/>
        <v>22.608916071165606</v>
      </c>
      <c r="I4494" s="1">
        <f t="shared" si="778"/>
        <v>-4.5683130091673601</v>
      </c>
      <c r="J4494" s="4">
        <f>B4494+('PV model'!$B$3/15)+(I4494/60)</f>
        <v>0.64719478318054402</v>
      </c>
      <c r="K4494" s="2">
        <f t="shared" si="779"/>
        <v>170.29207825229184</v>
      </c>
      <c r="L4494" s="2">
        <f>DEGREES(ASIN((((COS(RADIANS('PV model'!$B$2))*COS(RADIANS(H4494))*COS(RADIANS(K4494)))+(SIN(RADIANS('PV model'!$B$2))*SIN(RADIANS(H4494)))))))</f>
        <v>-11.453020618532804</v>
      </c>
      <c r="M4494" s="3">
        <f t="shared" si="775"/>
        <v>0</v>
      </c>
      <c r="N4494" s="2">
        <f t="shared" si="780"/>
        <v>9.1389618864217592</v>
      </c>
      <c r="O4494" s="2">
        <f>IF('PV model'!$B$2&gt;0, 180-N4494,IF('PV model'!$B$2&lt;0,0-N4494,N4494))</f>
        <v>170.86103811357825</v>
      </c>
      <c r="P4494" s="2">
        <f>ABS(O4494-'PV model'!$B$5)</f>
        <v>34.138961886421754</v>
      </c>
      <c r="Q4494" s="3">
        <f t="shared" si="776"/>
        <v>101.4530206185328</v>
      </c>
      <c r="R4494" s="3">
        <f t="shared" si="781"/>
        <v>0</v>
      </c>
      <c r="S4494" s="3">
        <f t="shared" si="777"/>
        <v>0</v>
      </c>
      <c r="T4494" s="3">
        <f>(0.5*(1-COS(RADIANS(90-$X$3)))*(D4494+E4494)*'PV model'!$B$4)</f>
        <v>0</v>
      </c>
      <c r="U4494" s="3">
        <f t="shared" si="782"/>
        <v>0</v>
      </c>
      <c r="V4494" s="3">
        <f>('PV model'!$B$13*(U4494/1000)*(1-'PV model'!$B$14*((20+C4494)-25))*'PV model'!$B$10)/'PV model'!$B$12</f>
        <v>0</v>
      </c>
    </row>
    <row r="4495" spans="1:22" x14ac:dyDescent="0.2">
      <c r="A4495" s="10">
        <f t="shared" si="774"/>
        <v>188</v>
      </c>
      <c r="B4495" s="10">
        <f t="shared" si="783"/>
        <v>2</v>
      </c>
      <c r="C4495" s="23">
        <v>12.1</v>
      </c>
      <c r="D4495" s="24">
        <v>0</v>
      </c>
      <c r="E4495" s="24">
        <v>0</v>
      </c>
      <c r="F4495" s="48"/>
      <c r="G4495" s="48"/>
      <c r="H4495" s="1">
        <f t="shared" si="784"/>
        <v>22.608916071165606</v>
      </c>
      <c r="I4495" s="1">
        <f t="shared" si="778"/>
        <v>-4.5683130091673601</v>
      </c>
      <c r="J4495" s="4">
        <f>B4495+('PV model'!$B$3/15)+(I4495/60)</f>
        <v>1.647194783180544</v>
      </c>
      <c r="K4495" s="2">
        <f t="shared" si="779"/>
        <v>155.29207825229184</v>
      </c>
      <c r="L4495" s="2">
        <f>DEGREES(ASIN((((COS(RADIANS('PV model'!$B$2))*COS(RADIANS(H4495))*COS(RADIANS(K4495)))+(SIN(RADIANS('PV model'!$B$2))*SIN(RADIANS(H4495)))))))</f>
        <v>-9.1014249520838</v>
      </c>
      <c r="M4495" s="3">
        <f t="shared" si="775"/>
        <v>0</v>
      </c>
      <c r="N4495" s="2">
        <f t="shared" si="780"/>
        <v>23.003677533690052</v>
      </c>
      <c r="O4495" s="2">
        <f>IF('PV model'!$B$2&gt;0, 180-N4495,IF('PV model'!$B$2&lt;0,0-N4495,N4495))</f>
        <v>156.99632246630995</v>
      </c>
      <c r="P4495" s="2">
        <f>ABS(O4495-'PV model'!$B$5)</f>
        <v>48.003677533690052</v>
      </c>
      <c r="Q4495" s="3">
        <f t="shared" si="776"/>
        <v>99.101424952083804</v>
      </c>
      <c r="R4495" s="3">
        <f t="shared" si="781"/>
        <v>0</v>
      </c>
      <c r="S4495" s="3">
        <f t="shared" si="777"/>
        <v>0</v>
      </c>
      <c r="T4495" s="3">
        <f>(0.5*(1-COS(RADIANS(90-$X$3)))*(D4495+E4495)*'PV model'!$B$4)</f>
        <v>0</v>
      </c>
      <c r="U4495" s="3">
        <f t="shared" si="782"/>
        <v>0</v>
      </c>
      <c r="V4495" s="3">
        <f>('PV model'!$B$13*(U4495/1000)*(1-'PV model'!$B$14*((20+C4495)-25))*'PV model'!$B$10)/'PV model'!$B$12</f>
        <v>0</v>
      </c>
    </row>
    <row r="4496" spans="1:22" x14ac:dyDescent="0.2">
      <c r="A4496" s="10">
        <f t="shared" si="774"/>
        <v>188</v>
      </c>
      <c r="B4496" s="10">
        <f t="shared" si="783"/>
        <v>3</v>
      </c>
      <c r="C4496" s="23">
        <v>12</v>
      </c>
      <c r="D4496" s="24">
        <v>0</v>
      </c>
      <c r="E4496" s="24">
        <v>0</v>
      </c>
      <c r="F4496" s="48"/>
      <c r="G4496" s="48"/>
      <c r="H4496" s="1">
        <f t="shared" si="784"/>
        <v>22.608916071165606</v>
      </c>
      <c r="I4496" s="1">
        <f t="shared" si="778"/>
        <v>-4.5683130091673601</v>
      </c>
      <c r="J4496" s="4">
        <f>B4496+('PV model'!$B$3/15)+(I4496/60)</f>
        <v>2.6471947831805438</v>
      </c>
      <c r="K4496" s="2">
        <f t="shared" si="779"/>
        <v>140.29207825229184</v>
      </c>
      <c r="L4496" s="2">
        <f>DEGREES(ASIN((((COS(RADIANS('PV model'!$B$2))*COS(RADIANS(H4496))*COS(RADIANS(K4496)))+(SIN(RADIANS('PV model'!$B$2))*SIN(RADIANS(H4496)))))))</f>
        <v>-4.9007403036015136</v>
      </c>
      <c r="M4496" s="3">
        <f t="shared" si="775"/>
        <v>0</v>
      </c>
      <c r="N4496" s="2">
        <f t="shared" si="780"/>
        <v>36.294867913919347</v>
      </c>
      <c r="O4496" s="2">
        <f>IF('PV model'!$B$2&gt;0, 180-N4496,IF('PV model'!$B$2&lt;0,0-N4496,N4496))</f>
        <v>143.70513208608065</v>
      </c>
      <c r="P4496" s="2">
        <f>ABS(O4496-'PV model'!$B$5)</f>
        <v>61.294867913919347</v>
      </c>
      <c r="Q4496" s="3">
        <f t="shared" si="776"/>
        <v>94.900740303601509</v>
      </c>
      <c r="R4496" s="3">
        <f t="shared" si="781"/>
        <v>0</v>
      </c>
      <c r="S4496" s="3">
        <f t="shared" si="777"/>
        <v>0</v>
      </c>
      <c r="T4496" s="3">
        <f>(0.5*(1-COS(RADIANS(90-$X$3)))*(D4496+E4496)*'PV model'!$B$4)</f>
        <v>0</v>
      </c>
      <c r="U4496" s="3">
        <f t="shared" si="782"/>
        <v>0</v>
      </c>
      <c r="V4496" s="3">
        <f>('PV model'!$B$13*(U4496/1000)*(1-'PV model'!$B$14*((20+C4496)-25))*'PV model'!$B$10)/'PV model'!$B$12</f>
        <v>0</v>
      </c>
    </row>
    <row r="4497" spans="1:22" x14ac:dyDescent="0.2">
      <c r="A4497" s="10">
        <f t="shared" si="774"/>
        <v>188</v>
      </c>
      <c r="B4497" s="10">
        <f t="shared" si="783"/>
        <v>4</v>
      </c>
      <c r="C4497" s="23">
        <v>11.7</v>
      </c>
      <c r="D4497" s="24">
        <v>0</v>
      </c>
      <c r="E4497" s="24">
        <v>0</v>
      </c>
      <c r="F4497" s="48"/>
      <c r="G4497" s="48"/>
      <c r="H4497" s="1">
        <f t="shared" si="784"/>
        <v>22.608916071165606</v>
      </c>
      <c r="I4497" s="1">
        <f t="shared" si="778"/>
        <v>-4.5683130091673601</v>
      </c>
      <c r="J4497" s="4">
        <f>B4497+('PV model'!$B$3/15)+(I4497/60)</f>
        <v>3.6471947831805438</v>
      </c>
      <c r="K4497" s="2">
        <f t="shared" si="779"/>
        <v>125.29207825229184</v>
      </c>
      <c r="L4497" s="2">
        <f>DEGREES(ASIN((((COS(RADIANS('PV model'!$B$2))*COS(RADIANS(H4497))*COS(RADIANS(K4497)))+(SIN(RADIANS('PV model'!$B$2))*SIN(RADIANS(H4497)))))))</f>
        <v>0.84434774108107136</v>
      </c>
      <c r="M4497" s="3">
        <f t="shared" si="775"/>
        <v>0.84434774108107136</v>
      </c>
      <c r="N4497" s="2">
        <f t="shared" si="780"/>
        <v>48.900865165916102</v>
      </c>
      <c r="O4497" s="2">
        <f>IF('PV model'!$B$2&gt;0, 180-N4497,IF('PV model'!$B$2&lt;0,0-N4497,N4497))</f>
        <v>131.09913483408388</v>
      </c>
      <c r="P4497" s="2">
        <f>ABS(O4497-'PV model'!$B$5)</f>
        <v>73.900865165916116</v>
      </c>
      <c r="Q4497" s="3">
        <f t="shared" si="776"/>
        <v>89.155652258918934</v>
      </c>
      <c r="R4497" s="3">
        <f t="shared" si="781"/>
        <v>0</v>
      </c>
      <c r="S4497" s="3">
        <f t="shared" si="777"/>
        <v>0</v>
      </c>
      <c r="T4497" s="3">
        <f>(0.5*(1-COS(RADIANS(90-$X$3)))*(D4497+E4497)*'PV model'!$B$4)</f>
        <v>0</v>
      </c>
      <c r="U4497" s="3">
        <f t="shared" si="782"/>
        <v>0</v>
      </c>
      <c r="V4497" s="3">
        <f>('PV model'!$B$13*(U4497/1000)*(1-'PV model'!$B$14*((20+C4497)-25))*'PV model'!$B$10)/'PV model'!$B$12</f>
        <v>0</v>
      </c>
    </row>
    <row r="4498" spans="1:22" x14ac:dyDescent="0.2">
      <c r="A4498" s="10">
        <f t="shared" si="774"/>
        <v>188</v>
      </c>
      <c r="B4498" s="10">
        <f t="shared" si="783"/>
        <v>5</v>
      </c>
      <c r="C4498" s="23">
        <v>11.9</v>
      </c>
      <c r="D4498" s="24">
        <v>0</v>
      </c>
      <c r="E4498" s="24">
        <v>10.584000000000001</v>
      </c>
      <c r="F4498" s="48"/>
      <c r="G4498" s="48"/>
      <c r="H4498" s="1">
        <f t="shared" si="784"/>
        <v>22.608916071165606</v>
      </c>
      <c r="I4498" s="1">
        <f t="shared" si="778"/>
        <v>-4.5683130091673601</v>
      </c>
      <c r="J4498" s="4">
        <f>B4498+('PV model'!$B$3/15)+(I4498/60)</f>
        <v>4.6471947831805442</v>
      </c>
      <c r="K4498" s="2">
        <f t="shared" si="779"/>
        <v>110.29207825229183</v>
      </c>
      <c r="L4498" s="2">
        <f>DEGREES(ASIN((((COS(RADIANS('PV model'!$B$2))*COS(RADIANS(H4498))*COS(RADIANS(K4498)))+(SIN(RADIANS('PV model'!$B$2))*SIN(RADIANS(H4498)))))))</f>
        <v>7.786895509446941</v>
      </c>
      <c r="M4498" s="3">
        <f t="shared" si="775"/>
        <v>7.786895509446941</v>
      </c>
      <c r="N4498" s="2">
        <f t="shared" si="780"/>
        <v>60.916863091834891</v>
      </c>
      <c r="O4498" s="2">
        <f>IF('PV model'!$B$2&gt;0, 180-N4498,IF('PV model'!$B$2&lt;0,0-N4498,N4498))</f>
        <v>119.0831369081651</v>
      </c>
      <c r="P4498" s="2">
        <f>ABS(O4498-'PV model'!$B$5)</f>
        <v>85.916863091834898</v>
      </c>
      <c r="Q4498" s="3">
        <f t="shared" si="776"/>
        <v>82.21310449055305</v>
      </c>
      <c r="R4498" s="3">
        <f t="shared" si="781"/>
        <v>0</v>
      </c>
      <c r="S4498" s="3">
        <f t="shared" si="777"/>
        <v>10.584000000000001</v>
      </c>
      <c r="T4498" s="3">
        <f>(0.5*(1-COS(RADIANS(90-$X$3)))*(D4498+E4498)*'PV model'!$B$4)</f>
        <v>0</v>
      </c>
      <c r="U4498" s="3">
        <f t="shared" si="782"/>
        <v>10.584000000000001</v>
      </c>
      <c r="V4498" s="3">
        <f>('PV model'!$B$13*(U4498/1000)*(1-'PV model'!$B$14*((20+C4498)-25))*'PV model'!$B$10)/'PV model'!$B$12</f>
        <v>1.0287764847360001</v>
      </c>
    </row>
    <row r="4499" spans="1:22" x14ac:dyDescent="0.2">
      <c r="A4499" s="10">
        <f t="shared" si="774"/>
        <v>188</v>
      </c>
      <c r="B4499" s="10">
        <f t="shared" si="783"/>
        <v>6</v>
      </c>
      <c r="C4499" s="23">
        <v>11.9</v>
      </c>
      <c r="D4499" s="24">
        <v>40.408200000000001</v>
      </c>
      <c r="E4499" s="24">
        <v>61.739999999999995</v>
      </c>
      <c r="F4499" s="48"/>
      <c r="G4499" s="48"/>
      <c r="H4499" s="1">
        <f t="shared" si="784"/>
        <v>22.608916071165606</v>
      </c>
      <c r="I4499" s="1">
        <f t="shared" si="778"/>
        <v>-4.5683130091673601</v>
      </c>
      <c r="J4499" s="4">
        <f>B4499+('PV model'!$B$3/15)+(I4499/60)</f>
        <v>5.6471947831805442</v>
      </c>
      <c r="K4499" s="2">
        <f t="shared" si="779"/>
        <v>95.29207825229183</v>
      </c>
      <c r="L4499" s="2">
        <f>DEGREES(ASIN((((COS(RADIANS('PV model'!$B$2))*COS(RADIANS(H4499))*COS(RADIANS(K4499)))+(SIN(RADIANS('PV model'!$B$2))*SIN(RADIANS(H4499)))))))</f>
        <v>15.580955282178181</v>
      </c>
      <c r="M4499" s="3">
        <f t="shared" si="775"/>
        <v>15.580955282178181</v>
      </c>
      <c r="N4499" s="2">
        <f t="shared" si="780"/>
        <v>72.608282079327253</v>
      </c>
      <c r="O4499" s="2">
        <f>IF('PV model'!$B$2&gt;0, 180-N4499,IF('PV model'!$B$2&lt;0,0-N4499,N4499))</f>
        <v>107.39171792067275</v>
      </c>
      <c r="P4499" s="2">
        <f>ABS(O4499-'PV model'!$B$5)</f>
        <v>97.608282079327253</v>
      </c>
      <c r="Q4499" s="3">
        <f t="shared" si="776"/>
        <v>74.419044717821819</v>
      </c>
      <c r="R4499" s="3">
        <f t="shared" si="781"/>
        <v>40.408200000000015</v>
      </c>
      <c r="S4499" s="3">
        <f t="shared" si="777"/>
        <v>71.477218001052051</v>
      </c>
      <c r="T4499" s="3">
        <f>(0.5*(1-COS(RADIANS(90-$X$3)))*(D4499+E4499)*'PV model'!$B$4)</f>
        <v>0</v>
      </c>
      <c r="U4499" s="3">
        <f t="shared" si="782"/>
        <v>111.88541800105207</v>
      </c>
      <c r="V4499" s="3">
        <f>('PV model'!$B$13*(U4499/1000)*(1-'PV model'!$B$14*((20+C4499)-25))*'PV model'!$B$10)/'PV model'!$B$12</f>
        <v>10.875386151203735</v>
      </c>
    </row>
    <row r="4500" spans="1:22" x14ac:dyDescent="0.2">
      <c r="A4500" s="10">
        <f t="shared" si="774"/>
        <v>188</v>
      </c>
      <c r="B4500" s="10">
        <f t="shared" si="783"/>
        <v>7</v>
      </c>
      <c r="C4500" s="23">
        <v>12.5</v>
      </c>
      <c r="D4500" s="24">
        <v>215.5104</v>
      </c>
      <c r="E4500" s="24">
        <v>121.71599999999999</v>
      </c>
      <c r="F4500" s="48"/>
      <c r="G4500" s="48"/>
      <c r="H4500" s="1">
        <f t="shared" si="784"/>
        <v>22.608916071165606</v>
      </c>
      <c r="I4500" s="1">
        <f t="shared" si="778"/>
        <v>-4.5683130091673601</v>
      </c>
      <c r="J4500" s="4">
        <f>B4500+('PV model'!$B$3/15)+(I4500/60)</f>
        <v>6.6471947831805442</v>
      </c>
      <c r="K4500" s="2">
        <f t="shared" si="779"/>
        <v>80.29207825229183</v>
      </c>
      <c r="L4500" s="2">
        <f>DEGREES(ASIN((((COS(RADIANS('PV model'!$B$2))*COS(RADIANS(H4500))*COS(RADIANS(K4500)))+(SIN(RADIANS('PV model'!$B$2))*SIN(RADIANS(H4500)))))))</f>
        <v>23.890933348077663</v>
      </c>
      <c r="M4500" s="3">
        <f t="shared" si="775"/>
        <v>23.890933348077663</v>
      </c>
      <c r="N4500" s="2">
        <f t="shared" si="780"/>
        <v>84.385032601588591</v>
      </c>
      <c r="O4500" s="2">
        <f>IF('PV model'!$B$2&gt;0, 180-N4500,IF('PV model'!$B$2&lt;0,0-N4500,N4500))</f>
        <v>95.614967398411409</v>
      </c>
      <c r="P4500" s="2">
        <f>ABS(O4500-'PV model'!$B$5)</f>
        <v>109.38503260158859</v>
      </c>
      <c r="Q4500" s="3">
        <f t="shared" si="776"/>
        <v>66.109066651922333</v>
      </c>
      <c r="R4500" s="3">
        <f t="shared" si="781"/>
        <v>215.51040000000006</v>
      </c>
      <c r="S4500" s="3">
        <f t="shared" si="777"/>
        <v>155.74172183090516</v>
      </c>
      <c r="T4500" s="3">
        <f>(0.5*(1-COS(RADIANS(90-$X$3)))*(D4500+E4500)*'PV model'!$B$4)</f>
        <v>0</v>
      </c>
      <c r="U4500" s="3">
        <f t="shared" si="782"/>
        <v>371.25212183090525</v>
      </c>
      <c r="V4500" s="3">
        <f>('PV model'!$B$13*(U4500/1000)*(1-'PV model'!$B$14*((20+C4500)-25))*'PV model'!$B$10)/'PV model'!$B$12</f>
        <v>35.997051235270767</v>
      </c>
    </row>
    <row r="4501" spans="1:22" x14ac:dyDescent="0.2">
      <c r="A4501" s="10">
        <f t="shared" si="774"/>
        <v>188</v>
      </c>
      <c r="B4501" s="10">
        <f t="shared" si="783"/>
        <v>8</v>
      </c>
      <c r="C4501" s="23">
        <v>13</v>
      </c>
      <c r="D4501" s="24">
        <v>383.87790000000001</v>
      </c>
      <c r="E4501" s="24">
        <v>152.58600000000001</v>
      </c>
      <c r="F4501" s="48"/>
      <c r="G4501" s="48"/>
      <c r="H4501" s="1">
        <f t="shared" si="784"/>
        <v>22.608916071165606</v>
      </c>
      <c r="I4501" s="1">
        <f t="shared" si="778"/>
        <v>-4.5683130091673601</v>
      </c>
      <c r="J4501" s="4">
        <f>B4501+('PV model'!$B$3/15)+(I4501/60)</f>
        <v>7.6471947831805442</v>
      </c>
      <c r="K4501" s="2">
        <f t="shared" si="779"/>
        <v>65.29207825229183</v>
      </c>
      <c r="L4501" s="2">
        <f>DEGREES(ASIN((((COS(RADIANS('PV model'!$B$2))*COS(RADIANS(H4501))*COS(RADIANS(K4501)))+(SIN(RADIANS('PV model'!$B$2))*SIN(RADIANS(H4501)))))))</f>
        <v>32.370056953116666</v>
      </c>
      <c r="M4501" s="3">
        <f t="shared" si="775"/>
        <v>32.370056953116666</v>
      </c>
      <c r="N4501" s="2">
        <f t="shared" si="780"/>
        <v>83.182776282538555</v>
      </c>
      <c r="O4501" s="2">
        <f>IF('PV model'!$B$2&gt;0, 180-N4501,IF('PV model'!$B$2&lt;0,0-N4501,N4501))</f>
        <v>96.817223717461445</v>
      </c>
      <c r="P4501" s="2">
        <f>ABS(O4501-'PV model'!$B$5)</f>
        <v>108.18277628253855</v>
      </c>
      <c r="Q4501" s="3">
        <f t="shared" si="776"/>
        <v>57.629943046883341</v>
      </c>
      <c r="R4501" s="3">
        <f t="shared" si="781"/>
        <v>383.87790000000001</v>
      </c>
      <c r="S4501" s="3">
        <f t="shared" si="777"/>
        <v>205.53275463846757</v>
      </c>
      <c r="T4501" s="3">
        <f>(0.5*(1-COS(RADIANS(90-$X$3)))*(D4501+E4501)*'PV model'!$B$4)</f>
        <v>0</v>
      </c>
      <c r="U4501" s="3">
        <f t="shared" si="782"/>
        <v>589.41065463846758</v>
      </c>
      <c r="V4501" s="3">
        <f>('PV model'!$B$13*(U4501/1000)*(1-'PV model'!$B$14*((20+C4501)-25))*'PV model'!$B$10)/'PV model'!$B$12</f>
        <v>57.032129388456049</v>
      </c>
    </row>
    <row r="4502" spans="1:22" x14ac:dyDescent="0.2">
      <c r="A4502" s="10">
        <f t="shared" si="774"/>
        <v>188</v>
      </c>
      <c r="B4502" s="10">
        <f t="shared" si="783"/>
        <v>9</v>
      </c>
      <c r="C4502" s="23">
        <v>13.4</v>
      </c>
      <c r="D4502" s="24">
        <v>462.44940000000003</v>
      </c>
      <c r="E4502" s="24">
        <v>191.39400000000001</v>
      </c>
      <c r="F4502" s="48"/>
      <c r="G4502" s="48"/>
      <c r="H4502" s="1">
        <f t="shared" si="784"/>
        <v>22.608916071165606</v>
      </c>
      <c r="I4502" s="1">
        <f t="shared" si="778"/>
        <v>-4.5683130091673601</v>
      </c>
      <c r="J4502" s="4">
        <f>B4502+('PV model'!$B$3/15)+(I4502/60)</f>
        <v>8.6471947831805434</v>
      </c>
      <c r="K4502" s="2">
        <f t="shared" si="779"/>
        <v>50.292078252291851</v>
      </c>
      <c r="L4502" s="2">
        <f>DEGREES(ASIN((((COS(RADIANS('PV model'!$B$2))*COS(RADIANS(H4502))*COS(RADIANS(K4502)))+(SIN(RADIANS('PV model'!$B$2))*SIN(RADIANS(H4502)))))))</f>
        <v>40.607951737109509</v>
      </c>
      <c r="M4502" s="3">
        <f t="shared" si="775"/>
        <v>40.607951737109509</v>
      </c>
      <c r="N4502" s="2">
        <f t="shared" si="780"/>
        <v>69.303983408382564</v>
      </c>
      <c r="O4502" s="2">
        <f>IF('PV model'!$B$2&gt;0, 180-N4502,IF('PV model'!$B$2&lt;0,0-N4502,N4502))</f>
        <v>110.69601659161744</v>
      </c>
      <c r="P4502" s="2">
        <f>ABS(O4502-'PV model'!$B$5)</f>
        <v>94.303983408382564</v>
      </c>
      <c r="Q4502" s="3">
        <f t="shared" si="776"/>
        <v>49.392048262890491</v>
      </c>
      <c r="R4502" s="3">
        <f t="shared" si="781"/>
        <v>462.44940000000014</v>
      </c>
      <c r="S4502" s="3">
        <f t="shared" si="777"/>
        <v>260.01044213899632</v>
      </c>
      <c r="T4502" s="3">
        <f>(0.5*(1-COS(RADIANS(90-$X$3)))*(D4502+E4502)*'PV model'!$B$4)</f>
        <v>0</v>
      </c>
      <c r="U4502" s="3">
        <f t="shared" si="782"/>
        <v>722.45984213899646</v>
      </c>
      <c r="V4502" s="3">
        <f>('PV model'!$B$13*(U4502/1000)*(1-'PV model'!$B$14*((20+C4502)-25))*'PV model'!$B$10)/'PV model'!$B$12</f>
        <v>69.790591736654889</v>
      </c>
    </row>
    <row r="4503" spans="1:22" x14ac:dyDescent="0.2">
      <c r="A4503" s="10">
        <f t="shared" si="774"/>
        <v>188</v>
      </c>
      <c r="B4503" s="10">
        <f t="shared" si="783"/>
        <v>10</v>
      </c>
      <c r="C4503" s="23">
        <v>14.7</v>
      </c>
      <c r="D4503" s="24">
        <v>723.98024999999996</v>
      </c>
      <c r="E4503" s="24">
        <v>172.87200000000001</v>
      </c>
      <c r="F4503" s="48"/>
      <c r="G4503" s="48"/>
      <c r="H4503" s="1">
        <f t="shared" si="784"/>
        <v>22.608916071165606</v>
      </c>
      <c r="I4503" s="1">
        <f t="shared" si="778"/>
        <v>-4.5683130091673601</v>
      </c>
      <c r="J4503" s="4">
        <f>B4503+('PV model'!$B$3/15)+(I4503/60)</f>
        <v>9.6471947831805434</v>
      </c>
      <c r="K4503" s="2">
        <f t="shared" si="779"/>
        <v>35.292078252291851</v>
      </c>
      <c r="L4503" s="2">
        <f>DEGREES(ASIN((((COS(RADIANS('PV model'!$B$2))*COS(RADIANS(H4503))*COS(RADIANS(K4503)))+(SIN(RADIANS('PV model'!$B$2))*SIN(RADIANS(H4503)))))))</f>
        <v>48.039719771146054</v>
      </c>
      <c r="M4503" s="3">
        <f t="shared" si="775"/>
        <v>48.039719771146054</v>
      </c>
      <c r="N4503" s="2">
        <f t="shared" si="780"/>
        <v>52.909737271564467</v>
      </c>
      <c r="O4503" s="2">
        <f>IF('PV model'!$B$2&gt;0, 180-N4503,IF('PV model'!$B$2&lt;0,0-N4503,N4503))</f>
        <v>127.09026272843553</v>
      </c>
      <c r="P4503" s="2">
        <f>ABS(O4503-'PV model'!$B$5)</f>
        <v>77.909737271564467</v>
      </c>
      <c r="Q4503" s="3">
        <f t="shared" si="776"/>
        <v>41.960280228853946</v>
      </c>
      <c r="R4503" s="3">
        <f t="shared" si="781"/>
        <v>723.98025000000007</v>
      </c>
      <c r="S4503" s="3">
        <f t="shared" si="777"/>
        <v>234.48938322429959</v>
      </c>
      <c r="T4503" s="3">
        <f>(0.5*(1-COS(RADIANS(90-$X$3)))*(D4503+E4503)*'PV model'!$B$4)</f>
        <v>0</v>
      </c>
      <c r="U4503" s="3">
        <f t="shared" si="782"/>
        <v>958.46963322429963</v>
      </c>
      <c r="V4503" s="3">
        <f>('PV model'!$B$13*(U4503/1000)*(1-'PV model'!$B$14*((20+C4503)-25))*'PV model'!$B$10)/'PV model'!$B$12</f>
        <v>92.091249905061474</v>
      </c>
    </row>
    <row r="4504" spans="1:22" x14ac:dyDescent="0.2">
      <c r="A4504" s="10">
        <f t="shared" si="774"/>
        <v>188</v>
      </c>
      <c r="B4504" s="10">
        <f t="shared" si="783"/>
        <v>11</v>
      </c>
      <c r="C4504" s="23">
        <v>15.7</v>
      </c>
      <c r="D4504" s="24">
        <v>591.53115000000003</v>
      </c>
      <c r="E4504" s="24">
        <v>220.5</v>
      </c>
      <c r="F4504" s="48"/>
      <c r="G4504" s="48"/>
      <c r="H4504" s="1">
        <f t="shared" si="784"/>
        <v>22.608916071165606</v>
      </c>
      <c r="I4504" s="1">
        <f t="shared" si="778"/>
        <v>-4.5683130091673601</v>
      </c>
      <c r="J4504" s="4">
        <f>B4504+('PV model'!$B$3/15)+(I4504/60)</f>
        <v>10.647194783180543</v>
      </c>
      <c r="K4504" s="2">
        <f t="shared" si="779"/>
        <v>20.292078252291851</v>
      </c>
      <c r="L4504" s="2">
        <f>DEGREES(ASIN((((COS(RADIANS('PV model'!$B$2))*COS(RADIANS(H4504))*COS(RADIANS(K4504)))+(SIN(RADIANS('PV model'!$B$2))*SIN(RADIANS(H4504)))))))</f>
        <v>53.828397816757047</v>
      </c>
      <c r="M4504" s="3">
        <f t="shared" si="775"/>
        <v>53.828397816757047</v>
      </c>
      <c r="N4504" s="2">
        <f t="shared" si="780"/>
        <v>32.850233814835818</v>
      </c>
      <c r="O4504" s="2">
        <f>IF('PV model'!$B$2&gt;0, 180-N4504,IF('PV model'!$B$2&lt;0,0-N4504,N4504))</f>
        <v>147.1497661851642</v>
      </c>
      <c r="P4504" s="2">
        <f>ABS(O4504-'PV model'!$B$5)</f>
        <v>57.850233814835804</v>
      </c>
      <c r="Q4504" s="3">
        <f t="shared" si="776"/>
        <v>36.171602183242953</v>
      </c>
      <c r="R4504" s="3">
        <f t="shared" si="781"/>
        <v>591.53115000000003</v>
      </c>
      <c r="S4504" s="3">
        <f t="shared" si="777"/>
        <v>288.4493185553693</v>
      </c>
      <c r="T4504" s="3">
        <f>(0.5*(1-COS(RADIANS(90-$X$3)))*(D4504+E4504)*'PV model'!$B$4)</f>
        <v>0</v>
      </c>
      <c r="U4504" s="3">
        <f t="shared" si="782"/>
        <v>879.98046855536927</v>
      </c>
      <c r="V4504" s="3">
        <f>('PV model'!$B$13*(U4504/1000)*(1-'PV model'!$B$14*((20+C4504)-25))*'PV model'!$B$10)/'PV model'!$B$12</f>
        <v>84.198037757939886</v>
      </c>
    </row>
    <row r="4505" spans="1:22" x14ac:dyDescent="0.2">
      <c r="A4505" s="10">
        <f t="shared" si="774"/>
        <v>188</v>
      </c>
      <c r="B4505" s="10">
        <f t="shared" si="783"/>
        <v>12</v>
      </c>
      <c r="C4505" s="23">
        <v>15.7</v>
      </c>
      <c r="D4505" s="24">
        <v>335.61255</v>
      </c>
      <c r="E4505" s="24">
        <v>322.81200000000001</v>
      </c>
      <c r="F4505" s="48"/>
      <c r="G4505" s="48"/>
      <c r="H4505" s="1">
        <f t="shared" si="784"/>
        <v>22.608916071165606</v>
      </c>
      <c r="I4505" s="1">
        <f t="shared" si="778"/>
        <v>-4.5683130091673601</v>
      </c>
      <c r="J4505" s="4">
        <f>B4505+('PV model'!$B$3/15)+(I4505/60)</f>
        <v>11.647194783180543</v>
      </c>
      <c r="K4505" s="2">
        <f t="shared" si="779"/>
        <v>5.2920782522918497</v>
      </c>
      <c r="L4505" s="2">
        <f>DEGREES(ASIN((((COS(RADIANS('PV model'!$B$2))*COS(RADIANS(H4505))*COS(RADIANS(K4505)))+(SIN(RADIANS('PV model'!$B$2))*SIN(RADIANS(H4505)))))))</f>
        <v>56.874500543235214</v>
      </c>
      <c r="M4505" s="3">
        <f t="shared" si="775"/>
        <v>56.874500543235214</v>
      </c>
      <c r="N4505" s="2">
        <f t="shared" si="780"/>
        <v>8.9636308192445373</v>
      </c>
      <c r="O4505" s="2">
        <f>IF('PV model'!$B$2&gt;0, 180-N4505,IF('PV model'!$B$2&lt;0,0-N4505,N4505))</f>
        <v>171.03636918075546</v>
      </c>
      <c r="P4505" s="2">
        <f>ABS(O4505-'PV model'!$B$5)</f>
        <v>33.963630819244543</v>
      </c>
      <c r="Q4505" s="3">
        <f t="shared" si="776"/>
        <v>33.125499456764786</v>
      </c>
      <c r="R4505" s="3">
        <f t="shared" si="781"/>
        <v>335.61255</v>
      </c>
      <c r="S4505" s="3">
        <f t="shared" si="777"/>
        <v>397.99709888245758</v>
      </c>
      <c r="T4505" s="3">
        <f>(0.5*(1-COS(RADIANS(90-$X$3)))*(D4505+E4505)*'PV model'!$B$4)</f>
        <v>0</v>
      </c>
      <c r="U4505" s="3">
        <f t="shared" si="782"/>
        <v>733.60964888245758</v>
      </c>
      <c r="V4505" s="3">
        <f>('PV model'!$B$13*(U4505/1000)*(1-'PV model'!$B$14*((20+C4505)-25))*'PV model'!$B$10)/'PV model'!$B$12</f>
        <v>70.193027144792424</v>
      </c>
    </row>
    <row r="4506" spans="1:22" x14ac:dyDescent="0.2">
      <c r="A4506" s="10">
        <f t="shared" si="774"/>
        <v>188</v>
      </c>
      <c r="B4506" s="10">
        <f t="shared" si="783"/>
        <v>13</v>
      </c>
      <c r="C4506" s="23">
        <v>15.8</v>
      </c>
      <c r="D4506" s="24">
        <v>114.48990000000001</v>
      </c>
      <c r="E4506" s="24">
        <v>339.57</v>
      </c>
      <c r="F4506" s="48"/>
      <c r="G4506" s="48"/>
      <c r="H4506" s="1">
        <f t="shared" si="784"/>
        <v>22.608916071165606</v>
      </c>
      <c r="I4506" s="1">
        <f t="shared" si="778"/>
        <v>-4.5683130091673601</v>
      </c>
      <c r="J4506" s="4">
        <f>B4506+('PV model'!$B$3/15)+(I4506/60)</f>
        <v>12.647194783180543</v>
      </c>
      <c r="K4506" s="2">
        <f t="shared" si="779"/>
        <v>-9.7079217477081503</v>
      </c>
      <c r="L4506" s="2">
        <f>DEGREES(ASIN((((COS(RADIANS('PV model'!$B$2))*COS(RADIANS(H4506))*COS(RADIANS(K4506)))+(SIN(RADIANS('PV model'!$B$2))*SIN(RADIANS(H4506)))))))</f>
        <v>56.327140244125587</v>
      </c>
      <c r="M4506" s="3">
        <f t="shared" si="775"/>
        <v>56.327140244125587</v>
      </c>
      <c r="N4506" s="2">
        <f t="shared" si="780"/>
        <v>-16.305503147282526</v>
      </c>
      <c r="O4506" s="2">
        <f>IF('PV model'!$B$2&gt;0, 180-N4506,IF('PV model'!$B$2&lt;0,0-N4506,N4506))</f>
        <v>196.30550314728254</v>
      </c>
      <c r="P4506" s="2">
        <f>ABS(O4506-'PV model'!$B$5)</f>
        <v>8.6944968527174638</v>
      </c>
      <c r="Q4506" s="3">
        <f t="shared" si="776"/>
        <v>33.672859755874413</v>
      </c>
      <c r="R4506" s="3">
        <f t="shared" si="781"/>
        <v>114.48990000000001</v>
      </c>
      <c r="S4506" s="3">
        <f t="shared" si="777"/>
        <v>385.06813551804646</v>
      </c>
      <c r="T4506" s="3">
        <f>(0.5*(1-COS(RADIANS(90-$X$3)))*(D4506+E4506)*'PV model'!$B$4)</f>
        <v>0</v>
      </c>
      <c r="U4506" s="3">
        <f t="shared" si="782"/>
        <v>499.55803551804649</v>
      </c>
      <c r="V4506" s="3">
        <f>('PV model'!$B$13*(U4506/1000)*(1-'PV model'!$B$14*((20+C4506)-25))*'PV model'!$B$10)/'PV model'!$B$12</f>
        <v>47.778593753231334</v>
      </c>
    </row>
    <row r="4507" spans="1:22" x14ac:dyDescent="0.2">
      <c r="A4507" s="10">
        <f t="shared" si="774"/>
        <v>188</v>
      </c>
      <c r="B4507" s="10">
        <f t="shared" si="783"/>
        <v>14</v>
      </c>
      <c r="C4507" s="23">
        <v>15.5</v>
      </c>
      <c r="D4507" s="24">
        <v>74.081699999999998</v>
      </c>
      <c r="E4507" s="24">
        <v>355.44600000000003</v>
      </c>
      <c r="F4507" s="48"/>
      <c r="G4507" s="48"/>
      <c r="H4507" s="1">
        <f t="shared" si="784"/>
        <v>22.608916071165606</v>
      </c>
      <c r="I4507" s="1">
        <f t="shared" si="778"/>
        <v>-4.5683130091673601</v>
      </c>
      <c r="J4507" s="4">
        <f>B4507+('PV model'!$B$3/15)+(I4507/60)</f>
        <v>13.647194783180543</v>
      </c>
      <c r="K4507" s="2">
        <f t="shared" si="779"/>
        <v>-24.707921747708149</v>
      </c>
      <c r="L4507" s="2">
        <f>DEGREES(ASIN((((COS(RADIANS('PV model'!$B$2))*COS(RADIANS(H4507))*COS(RADIANS(K4507)))+(SIN(RADIANS('PV model'!$B$2))*SIN(RADIANS(H4507)))))))</f>
        <v>52.357335925075134</v>
      </c>
      <c r="M4507" s="3">
        <f t="shared" si="775"/>
        <v>52.357335925075134</v>
      </c>
      <c r="N4507" s="2">
        <f t="shared" si="780"/>
        <v>-39.183988484160047</v>
      </c>
      <c r="O4507" s="2">
        <f>IF('PV model'!$B$2&gt;0, 180-N4507,IF('PV model'!$B$2&lt;0,0-N4507,N4507))</f>
        <v>219.18398848416004</v>
      </c>
      <c r="P4507" s="2">
        <f>ABS(O4507-'PV model'!$B$5)</f>
        <v>14.183988484160039</v>
      </c>
      <c r="Q4507" s="3">
        <f t="shared" si="776"/>
        <v>37.642664074924866</v>
      </c>
      <c r="R4507" s="3">
        <f t="shared" si="781"/>
        <v>74.081699999999998</v>
      </c>
      <c r="S4507" s="3">
        <f t="shared" si="777"/>
        <v>392.14539131184091</v>
      </c>
      <c r="T4507" s="3">
        <f>(0.5*(1-COS(RADIANS(90-$X$3)))*(D4507+E4507)*'PV model'!$B$4)</f>
        <v>0</v>
      </c>
      <c r="U4507" s="3">
        <f t="shared" si="782"/>
        <v>466.22709131184092</v>
      </c>
      <c r="V4507" s="3">
        <f>('PV model'!$B$13*(U4507/1000)*(1-'PV model'!$B$14*((20+C4507)-25))*'PV model'!$B$10)/'PV model'!$B$12</f>
        <v>44.646689525535287</v>
      </c>
    </row>
    <row r="4508" spans="1:22" x14ac:dyDescent="0.2">
      <c r="A4508" s="10">
        <f t="shared" si="774"/>
        <v>188</v>
      </c>
      <c r="B4508" s="10">
        <f t="shared" si="783"/>
        <v>15</v>
      </c>
      <c r="C4508" s="23">
        <v>15.3</v>
      </c>
      <c r="D4508" s="24">
        <v>107.7552</v>
      </c>
      <c r="E4508" s="24">
        <v>305.17200000000003</v>
      </c>
      <c r="F4508" s="48"/>
      <c r="G4508" s="48"/>
      <c r="H4508" s="1">
        <f t="shared" si="784"/>
        <v>22.608916071165606</v>
      </c>
      <c r="I4508" s="1">
        <f t="shared" si="778"/>
        <v>-4.5683130091673601</v>
      </c>
      <c r="J4508" s="4">
        <f>B4508+('PV model'!$B$3/15)+(I4508/60)</f>
        <v>14.647194783180543</v>
      </c>
      <c r="K4508" s="2">
        <f t="shared" si="779"/>
        <v>-39.707921747708149</v>
      </c>
      <c r="L4508" s="2">
        <f>DEGREES(ASIN((((COS(RADIANS('PV model'!$B$2))*COS(RADIANS(H4508))*COS(RADIANS(K4508)))+(SIN(RADIANS('PV model'!$B$2))*SIN(RADIANS(H4508)))))))</f>
        <v>45.978762392977224</v>
      </c>
      <c r="M4508" s="3">
        <f t="shared" si="775"/>
        <v>45.978762392977224</v>
      </c>
      <c r="N4508" s="2">
        <f t="shared" si="780"/>
        <v>-58.069643161784754</v>
      </c>
      <c r="O4508" s="2">
        <f>IF('PV model'!$B$2&gt;0, 180-N4508,IF('PV model'!$B$2&lt;0,0-N4508,N4508))</f>
        <v>238.06964316178477</v>
      </c>
      <c r="P4508" s="2">
        <f>ABS(O4508-'PV model'!$B$5)</f>
        <v>33.069643161784768</v>
      </c>
      <c r="Q4508" s="3">
        <f t="shared" si="776"/>
        <v>44.021237607022776</v>
      </c>
      <c r="R4508" s="3">
        <f t="shared" si="781"/>
        <v>107.75520000000002</v>
      </c>
      <c r="S4508" s="3">
        <f t="shared" si="777"/>
        <v>355.61392317894865</v>
      </c>
      <c r="T4508" s="3">
        <f>(0.5*(1-COS(RADIANS(90-$X$3)))*(D4508+E4508)*'PV model'!$B$4)</f>
        <v>0</v>
      </c>
      <c r="U4508" s="3">
        <f t="shared" si="782"/>
        <v>463.36912317894866</v>
      </c>
      <c r="V4508" s="3">
        <f>('PV model'!$B$13*(U4508/1000)*(1-'PV model'!$B$14*((20+C4508)-25))*'PV model'!$B$10)/'PV model'!$B$12</f>
        <v>44.410060397785436</v>
      </c>
    </row>
    <row r="4509" spans="1:22" x14ac:dyDescent="0.2">
      <c r="A4509" s="10">
        <f t="shared" si="774"/>
        <v>188</v>
      </c>
      <c r="B4509" s="10">
        <f t="shared" si="783"/>
        <v>16</v>
      </c>
      <c r="C4509" s="23">
        <v>15.2</v>
      </c>
      <c r="D4509" s="24">
        <v>147.04095000000001</v>
      </c>
      <c r="E4509" s="24">
        <v>298.11600000000004</v>
      </c>
      <c r="F4509" s="48"/>
      <c r="G4509" s="48"/>
      <c r="H4509" s="1">
        <f t="shared" si="784"/>
        <v>22.608916071165606</v>
      </c>
      <c r="I4509" s="1">
        <f t="shared" si="778"/>
        <v>-4.5683130091673601</v>
      </c>
      <c r="J4509" s="4">
        <f>B4509+('PV model'!$B$3/15)+(I4509/60)</f>
        <v>15.647194783180543</v>
      </c>
      <c r="K4509" s="2">
        <f t="shared" si="779"/>
        <v>-54.707921747708149</v>
      </c>
      <c r="L4509" s="2">
        <f>DEGREES(ASIN((((COS(RADIANS('PV model'!$B$2))*COS(RADIANS(H4509))*COS(RADIANS(K4509)))+(SIN(RADIANS('PV model'!$B$2))*SIN(RADIANS(H4509)))))))</f>
        <v>38.237043955839901</v>
      </c>
      <c r="M4509" s="3">
        <f t="shared" si="775"/>
        <v>38.237043955839901</v>
      </c>
      <c r="N4509" s="2">
        <f t="shared" si="780"/>
        <v>-73.597858208170408</v>
      </c>
      <c r="O4509" s="2">
        <f>IF('PV model'!$B$2&gt;0, 180-N4509,IF('PV model'!$B$2&lt;0,0-N4509,N4509))</f>
        <v>253.59785820817041</v>
      </c>
      <c r="P4509" s="2">
        <f>ABS(O4509-'PV model'!$B$5)</f>
        <v>48.597858208170408</v>
      </c>
      <c r="Q4509" s="3">
        <f t="shared" si="776"/>
        <v>51.762956044160099</v>
      </c>
      <c r="R4509" s="3">
        <f t="shared" si="781"/>
        <v>147.04095000000001</v>
      </c>
      <c r="S4509" s="3">
        <f t="shared" si="777"/>
        <v>360.67597474548114</v>
      </c>
      <c r="T4509" s="3">
        <f>(0.5*(1-COS(RADIANS(90-$X$3)))*(D4509+E4509)*'PV model'!$B$4)</f>
        <v>0</v>
      </c>
      <c r="U4509" s="3">
        <f t="shared" si="782"/>
        <v>507.71692474548115</v>
      </c>
      <c r="V4509" s="3">
        <f>('PV model'!$B$13*(U4509/1000)*(1-'PV model'!$B$14*((20+C4509)-25))*'PV model'!$B$10)/'PV model'!$B$12</f>
        <v>48.680727338617906</v>
      </c>
    </row>
    <row r="4510" spans="1:22" x14ac:dyDescent="0.2">
      <c r="A4510" s="10">
        <f t="shared" si="774"/>
        <v>188</v>
      </c>
      <c r="B4510" s="10">
        <f t="shared" si="783"/>
        <v>17</v>
      </c>
      <c r="C4510" s="23">
        <v>15.2</v>
      </c>
      <c r="D4510" s="24">
        <v>230.10225</v>
      </c>
      <c r="E4510" s="24">
        <v>233.73</v>
      </c>
      <c r="F4510" s="48"/>
      <c r="G4510" s="48"/>
      <c r="H4510" s="1">
        <f t="shared" si="784"/>
        <v>22.608916071165606</v>
      </c>
      <c r="I4510" s="1">
        <f t="shared" si="778"/>
        <v>-4.5683130091673601</v>
      </c>
      <c r="J4510" s="4">
        <f>B4510+('PV model'!$B$3/15)+(I4510/60)</f>
        <v>16.647194783180545</v>
      </c>
      <c r="K4510" s="2">
        <f t="shared" si="779"/>
        <v>-69.707921747708184</v>
      </c>
      <c r="L4510" s="2">
        <f>DEGREES(ASIN((((COS(RADIANS('PV model'!$B$2))*COS(RADIANS(H4510))*COS(RADIANS(K4510)))+(SIN(RADIANS('PV model'!$B$2))*SIN(RADIANS(H4510)))))))</f>
        <v>29.878572297803753</v>
      </c>
      <c r="M4510" s="3">
        <f t="shared" si="775"/>
        <v>29.878572297803753</v>
      </c>
      <c r="N4510" s="2">
        <f t="shared" si="780"/>
        <v>-86.952416726075128</v>
      </c>
      <c r="O4510" s="2">
        <f>IF('PV model'!$B$2&gt;0, 180-N4510,IF('PV model'!$B$2&lt;0,0-N4510,N4510))</f>
        <v>266.95241672607511</v>
      </c>
      <c r="P4510" s="2">
        <f>ABS(O4510-'PV model'!$B$5)</f>
        <v>61.952416726075114</v>
      </c>
      <c r="Q4510" s="3">
        <f t="shared" si="776"/>
        <v>60.121427702196243</v>
      </c>
      <c r="R4510" s="3">
        <f t="shared" si="781"/>
        <v>230.10225000000008</v>
      </c>
      <c r="S4510" s="3">
        <f t="shared" si="777"/>
        <v>296.48829679218011</v>
      </c>
      <c r="T4510" s="3">
        <f>(0.5*(1-COS(RADIANS(90-$X$3)))*(D4510+E4510)*'PV model'!$B$4)</f>
        <v>0</v>
      </c>
      <c r="U4510" s="3">
        <f t="shared" si="782"/>
        <v>526.59054679218025</v>
      </c>
      <c r="V4510" s="3">
        <f>('PV model'!$B$13*(U4510/1000)*(1-'PV model'!$B$14*((20+C4510)-25))*'PV model'!$B$10)/'PV model'!$B$12</f>
        <v>50.490361022206592</v>
      </c>
    </row>
    <row r="4511" spans="1:22" x14ac:dyDescent="0.2">
      <c r="A4511" s="10">
        <f t="shared" si="774"/>
        <v>188</v>
      </c>
      <c r="B4511" s="10">
        <f t="shared" si="783"/>
        <v>18</v>
      </c>
      <c r="C4511" s="23">
        <v>14</v>
      </c>
      <c r="D4511" s="24">
        <v>104.38785</v>
      </c>
      <c r="E4511" s="24">
        <v>144.648</v>
      </c>
      <c r="F4511" s="48"/>
      <c r="G4511" s="48"/>
      <c r="H4511" s="1">
        <f t="shared" si="784"/>
        <v>22.608916071165606</v>
      </c>
      <c r="I4511" s="1">
        <f t="shared" si="778"/>
        <v>-4.5683130091673601</v>
      </c>
      <c r="J4511" s="4">
        <f>B4511+('PV model'!$B$3/15)+(I4511/60)</f>
        <v>17.647194783180545</v>
      </c>
      <c r="K4511" s="2">
        <f t="shared" si="779"/>
        <v>-84.707921747708184</v>
      </c>
      <c r="L4511" s="2">
        <f>DEGREES(ASIN((((COS(RADIANS('PV model'!$B$2))*COS(RADIANS(H4511))*COS(RADIANS(K4511)))+(SIN(RADIANS('PV model'!$B$2))*SIN(RADIANS(H4511)))))))</f>
        <v>21.410832799165629</v>
      </c>
      <c r="M4511" s="3">
        <f t="shared" si="775"/>
        <v>21.410832799165629</v>
      </c>
      <c r="N4511" s="2">
        <f t="shared" si="780"/>
        <v>-80.879091101684836</v>
      </c>
      <c r="O4511" s="2">
        <f>IF('PV model'!$B$2&gt;0, 180-N4511,IF('PV model'!$B$2&lt;0,0-N4511,N4511))</f>
        <v>260.87909110168482</v>
      </c>
      <c r="P4511" s="2">
        <f>ABS(O4511-'PV model'!$B$5)</f>
        <v>55.879091101684821</v>
      </c>
      <c r="Q4511" s="3">
        <f t="shared" si="776"/>
        <v>68.589167200834368</v>
      </c>
      <c r="R4511" s="3">
        <f t="shared" si="781"/>
        <v>104.38785000000003</v>
      </c>
      <c r="S4511" s="3">
        <f t="shared" si="777"/>
        <v>173.10605390284962</v>
      </c>
      <c r="T4511" s="3">
        <f>(0.5*(1-COS(RADIANS(90-$X$3)))*(D4511+E4511)*'PV model'!$B$4)</f>
        <v>0</v>
      </c>
      <c r="U4511" s="3">
        <f t="shared" si="782"/>
        <v>277.49390390284964</v>
      </c>
      <c r="V4511" s="3">
        <f>('PV model'!$B$13*(U4511/1000)*(1-'PV model'!$B$14*((20+C4511)-25))*'PV model'!$B$10)/'PV model'!$B$12</f>
        <v>26.739712171300205</v>
      </c>
    </row>
    <row r="4512" spans="1:22" x14ac:dyDescent="0.2">
      <c r="A4512" s="10">
        <f t="shared" si="774"/>
        <v>188</v>
      </c>
      <c r="B4512" s="10">
        <f t="shared" si="783"/>
        <v>19</v>
      </c>
      <c r="C4512" s="23">
        <v>13.6</v>
      </c>
      <c r="D4512" s="24">
        <v>11.224499999999999</v>
      </c>
      <c r="E4512" s="24">
        <v>104.958</v>
      </c>
      <c r="F4512" s="48"/>
      <c r="G4512" s="48"/>
      <c r="H4512" s="1">
        <f t="shared" si="784"/>
        <v>22.608916071165606</v>
      </c>
      <c r="I4512" s="1">
        <f t="shared" si="778"/>
        <v>-4.5683130091673601</v>
      </c>
      <c r="J4512" s="4">
        <f>B4512+('PV model'!$B$3/15)+(I4512/60)</f>
        <v>18.647194783180545</v>
      </c>
      <c r="K4512" s="2">
        <f t="shared" si="779"/>
        <v>-99.707921747708184</v>
      </c>
      <c r="L4512" s="2">
        <f>DEGREES(ASIN((((COS(RADIANS('PV model'!$B$2))*COS(RADIANS(H4512))*COS(RADIANS(K4512)))+(SIN(RADIANS('PV model'!$B$2))*SIN(RADIANS(H4512)))))))</f>
        <v>13.217931891408977</v>
      </c>
      <c r="M4512" s="3">
        <f t="shared" si="775"/>
        <v>13.217931891408977</v>
      </c>
      <c r="N4512" s="2">
        <f t="shared" si="780"/>
        <v>-69.178686343085218</v>
      </c>
      <c r="O4512" s="2">
        <f>IF('PV model'!$B$2&gt;0, 180-N4512,IF('PV model'!$B$2&lt;0,0-N4512,N4512))</f>
        <v>249.17868634308522</v>
      </c>
      <c r="P4512" s="2">
        <f>ABS(O4512-'PV model'!$B$5)</f>
        <v>44.178686343085218</v>
      </c>
      <c r="Q4512" s="3">
        <f t="shared" si="776"/>
        <v>76.782068108591019</v>
      </c>
      <c r="R4512" s="3">
        <f t="shared" si="781"/>
        <v>11.224500000000001</v>
      </c>
      <c r="S4512" s="3">
        <f t="shared" si="777"/>
        <v>109.33115162700871</v>
      </c>
      <c r="T4512" s="3">
        <f>(0.5*(1-COS(RADIANS(90-$X$3)))*(D4512+E4512)*'PV model'!$B$4)</f>
        <v>0</v>
      </c>
      <c r="U4512" s="3">
        <f t="shared" si="782"/>
        <v>120.55565162700871</v>
      </c>
      <c r="V4512" s="3">
        <f>('PV model'!$B$13*(U4512/1000)*(1-'PV model'!$B$14*((20+C4512)-25))*'PV model'!$B$10)/'PV model'!$B$12</f>
        <v>11.636197379615519</v>
      </c>
    </row>
    <row r="4513" spans="1:22" x14ac:dyDescent="0.2">
      <c r="A4513" s="10">
        <f t="shared" ref="A4513:A4576" si="785">IF(B4513&gt;1,A4512,A4512+1)</f>
        <v>188</v>
      </c>
      <c r="B4513" s="10">
        <f t="shared" si="783"/>
        <v>20</v>
      </c>
      <c r="C4513" s="23">
        <v>13.1</v>
      </c>
      <c r="D4513" s="24">
        <v>0</v>
      </c>
      <c r="E4513" s="24">
        <v>44.981999999999999</v>
      </c>
      <c r="F4513" s="48"/>
      <c r="G4513" s="48"/>
      <c r="H4513" s="1">
        <f t="shared" si="784"/>
        <v>22.608916071165606</v>
      </c>
      <c r="I4513" s="1">
        <f t="shared" si="778"/>
        <v>-4.5683130091673601</v>
      </c>
      <c r="J4513" s="4">
        <f>B4513+('PV model'!$B$3/15)+(I4513/60)</f>
        <v>19.647194783180545</v>
      </c>
      <c r="K4513" s="2">
        <f t="shared" si="779"/>
        <v>-114.70792174770818</v>
      </c>
      <c r="L4513" s="2">
        <f>DEGREES(ASIN((((COS(RADIANS('PV model'!$B$2))*COS(RADIANS(H4513))*COS(RADIANS(K4513)))+(SIN(RADIANS('PV model'!$B$2))*SIN(RADIANS(H4513)))))))</f>
        <v>5.6393851145118461</v>
      </c>
      <c r="M4513" s="3">
        <f t="shared" si="775"/>
        <v>5.6393851145118461</v>
      </c>
      <c r="N4513" s="2">
        <f t="shared" si="780"/>
        <v>-57.427938999422842</v>
      </c>
      <c r="O4513" s="2">
        <f>IF('PV model'!$B$2&gt;0, 180-N4513,IF('PV model'!$B$2&lt;0,0-N4513,N4513))</f>
        <v>237.42793899942285</v>
      </c>
      <c r="P4513" s="2">
        <f>ABS(O4513-'PV model'!$B$5)</f>
        <v>32.42793899942285</v>
      </c>
      <c r="Q4513" s="3">
        <f t="shared" si="776"/>
        <v>84.360614885488161</v>
      </c>
      <c r="R4513" s="3">
        <f t="shared" si="781"/>
        <v>0</v>
      </c>
      <c r="S4513" s="3">
        <f t="shared" si="777"/>
        <v>44.981999999999999</v>
      </c>
      <c r="T4513" s="3">
        <f>(0.5*(1-COS(RADIANS(90-$X$3)))*(D4513+E4513)*'PV model'!$B$4)</f>
        <v>0</v>
      </c>
      <c r="U4513" s="3">
        <f t="shared" si="782"/>
        <v>44.981999999999999</v>
      </c>
      <c r="V4513" s="3">
        <f>('PV model'!$B$13*(U4513/1000)*(1-'PV model'!$B$14*((20+C4513)-25))*'PV model'!$B$10)/'PV model'!$B$12</f>
        <v>4.350717336672</v>
      </c>
    </row>
    <row r="4514" spans="1:22" x14ac:dyDescent="0.2">
      <c r="A4514" s="10">
        <f t="shared" si="785"/>
        <v>188</v>
      </c>
      <c r="B4514" s="10">
        <f t="shared" si="783"/>
        <v>21</v>
      </c>
      <c r="C4514" s="23">
        <v>12.8</v>
      </c>
      <c r="D4514" s="24">
        <v>0</v>
      </c>
      <c r="E4514" s="24">
        <v>8.82</v>
      </c>
      <c r="F4514" s="48"/>
      <c r="G4514" s="48"/>
      <c r="H4514" s="1">
        <f t="shared" si="784"/>
        <v>22.608916071165606</v>
      </c>
      <c r="I4514" s="1">
        <f t="shared" si="778"/>
        <v>-4.5683130091673601</v>
      </c>
      <c r="J4514" s="4">
        <f>B4514+('PV model'!$B$3/15)+(I4514/60)</f>
        <v>20.647194783180545</v>
      </c>
      <c r="K4514" s="2">
        <f t="shared" si="779"/>
        <v>-129.70792174770818</v>
      </c>
      <c r="L4514" s="2">
        <f>DEGREES(ASIN((((COS(RADIANS('PV model'!$B$2))*COS(RADIANS(H4514))*COS(RADIANS(K4514)))+(SIN(RADIANS('PV model'!$B$2))*SIN(RADIANS(H4514)))))))</f>
        <v>-0.98708996946871796</v>
      </c>
      <c r="M4514" s="3">
        <f t="shared" si="775"/>
        <v>0</v>
      </c>
      <c r="N4514" s="2">
        <f t="shared" si="780"/>
        <v>-45.258953352971474</v>
      </c>
      <c r="O4514" s="2">
        <f>IF('PV model'!$B$2&gt;0, 180-N4514,IF('PV model'!$B$2&lt;0,0-N4514,N4514))</f>
        <v>225.25895335297147</v>
      </c>
      <c r="P4514" s="2">
        <f>ABS(O4514-'PV model'!$B$5)</f>
        <v>20.258953352971474</v>
      </c>
      <c r="Q4514" s="3">
        <f t="shared" si="776"/>
        <v>90.987089969468727</v>
      </c>
      <c r="R4514" s="3">
        <f t="shared" si="781"/>
        <v>0</v>
      </c>
      <c r="S4514" s="3">
        <f t="shared" si="777"/>
        <v>8.82</v>
      </c>
      <c r="T4514" s="3">
        <f>(0.5*(1-COS(RADIANS(90-$X$3)))*(D4514+E4514)*'PV model'!$B$4)</f>
        <v>0</v>
      </c>
      <c r="U4514" s="3">
        <f t="shared" si="782"/>
        <v>8.82</v>
      </c>
      <c r="V4514" s="3">
        <f>('PV model'!$B$13*(U4514/1000)*(1-'PV model'!$B$14*((20+C4514)-25))*'PV model'!$B$10)/'PV model'!$B$12</f>
        <v>0.85413980735999995</v>
      </c>
    </row>
    <row r="4515" spans="1:22" x14ac:dyDescent="0.2">
      <c r="A4515" s="10">
        <f t="shared" si="785"/>
        <v>188</v>
      </c>
      <c r="B4515" s="10">
        <f t="shared" si="783"/>
        <v>22</v>
      </c>
      <c r="C4515" s="23">
        <v>12.3</v>
      </c>
      <c r="D4515" s="24">
        <v>0</v>
      </c>
      <c r="E4515" s="24">
        <v>0</v>
      </c>
      <c r="F4515" s="48"/>
      <c r="G4515" s="48"/>
      <c r="H4515" s="1">
        <f t="shared" si="784"/>
        <v>22.608916071165606</v>
      </c>
      <c r="I4515" s="1">
        <f t="shared" si="778"/>
        <v>-4.5683130091673601</v>
      </c>
      <c r="J4515" s="4">
        <f>B4515+('PV model'!$B$3/15)+(I4515/60)</f>
        <v>21.647194783180545</v>
      </c>
      <c r="K4515" s="2">
        <f t="shared" si="779"/>
        <v>-144.70792174770818</v>
      </c>
      <c r="L4515" s="2">
        <f>DEGREES(ASIN((((COS(RADIANS('PV model'!$B$2))*COS(RADIANS(H4515))*COS(RADIANS(K4515)))+(SIN(RADIANS('PV model'!$B$2))*SIN(RADIANS(H4515)))))))</f>
        <v>-6.3127819113507151</v>
      </c>
      <c r="M4515" s="3">
        <f t="shared" si="775"/>
        <v>0</v>
      </c>
      <c r="N4515" s="2">
        <f t="shared" si="780"/>
        <v>-32.452418195509757</v>
      </c>
      <c r="O4515" s="2">
        <f>IF('PV model'!$B$2&gt;0, 180-N4515,IF('PV model'!$B$2&lt;0,0-N4515,N4515))</f>
        <v>212.45241819550975</v>
      </c>
      <c r="P4515" s="2">
        <f>ABS(O4515-'PV model'!$B$5)</f>
        <v>7.4524181955097504</v>
      </c>
      <c r="Q4515" s="3">
        <f t="shared" si="776"/>
        <v>96.312781911350712</v>
      </c>
      <c r="R4515" s="3">
        <f t="shared" si="781"/>
        <v>0</v>
      </c>
      <c r="S4515" s="3">
        <f t="shared" si="777"/>
        <v>0</v>
      </c>
      <c r="T4515" s="3">
        <f>(0.5*(1-COS(RADIANS(90-$X$3)))*(D4515+E4515)*'PV model'!$B$4)</f>
        <v>0</v>
      </c>
      <c r="U4515" s="3">
        <f t="shared" si="782"/>
        <v>0</v>
      </c>
      <c r="V4515" s="3">
        <f>('PV model'!$B$13*(U4515/1000)*(1-'PV model'!$B$14*((20+C4515)-25))*'PV model'!$B$10)/'PV model'!$B$12</f>
        <v>0</v>
      </c>
    </row>
    <row r="4516" spans="1:22" x14ac:dyDescent="0.2">
      <c r="A4516" s="10">
        <f t="shared" si="785"/>
        <v>188</v>
      </c>
      <c r="B4516" s="10">
        <f t="shared" si="783"/>
        <v>23</v>
      </c>
      <c r="C4516" s="23">
        <v>12.1</v>
      </c>
      <c r="D4516" s="24">
        <v>0</v>
      </c>
      <c r="E4516" s="24">
        <v>0</v>
      </c>
      <c r="F4516" s="48"/>
      <c r="G4516" s="48"/>
      <c r="H4516" s="1">
        <f t="shared" si="784"/>
        <v>22.608916071165606</v>
      </c>
      <c r="I4516" s="1">
        <f t="shared" si="778"/>
        <v>-4.5683130091673601</v>
      </c>
      <c r="J4516" s="4">
        <f>B4516+('PV model'!$B$3/15)+(I4516/60)</f>
        <v>22.647194783180545</v>
      </c>
      <c r="K4516" s="2">
        <f t="shared" si="779"/>
        <v>-159.70792174770818</v>
      </c>
      <c r="L4516" s="2">
        <f>DEGREES(ASIN((((COS(RADIANS('PV model'!$B$2))*COS(RADIANS(H4516))*COS(RADIANS(K4516)))+(SIN(RADIANS('PV model'!$B$2))*SIN(RADIANS(H4516)))))))</f>
        <v>-9.9972244056464099</v>
      </c>
      <c r="M4516" s="3">
        <f t="shared" si="775"/>
        <v>0</v>
      </c>
      <c r="N4516" s="2">
        <f t="shared" si="780"/>
        <v>-18.971039347075514</v>
      </c>
      <c r="O4516" s="2">
        <f>IF('PV model'!$B$2&gt;0, 180-N4516,IF('PV model'!$B$2&lt;0,0-N4516,N4516))</f>
        <v>198.9710393470755</v>
      </c>
      <c r="P4516" s="2">
        <f>ABS(O4516-'PV model'!$B$5)</f>
        <v>6.0289606529244963</v>
      </c>
      <c r="Q4516" s="3">
        <f t="shared" si="776"/>
        <v>99.997224405646406</v>
      </c>
      <c r="R4516" s="3">
        <f t="shared" si="781"/>
        <v>0</v>
      </c>
      <c r="S4516" s="3">
        <f t="shared" si="777"/>
        <v>0</v>
      </c>
      <c r="T4516" s="3">
        <f>(0.5*(1-COS(RADIANS(90-$X$3)))*(D4516+E4516)*'PV model'!$B$4)</f>
        <v>0</v>
      </c>
      <c r="U4516" s="3">
        <f t="shared" si="782"/>
        <v>0</v>
      </c>
      <c r="V4516" s="3">
        <f>('PV model'!$B$13*(U4516/1000)*(1-'PV model'!$B$14*((20+C4516)-25))*'PV model'!$B$10)/'PV model'!$B$12</f>
        <v>0</v>
      </c>
    </row>
    <row r="4517" spans="1:22" x14ac:dyDescent="0.2">
      <c r="A4517" s="10">
        <f t="shared" si="785"/>
        <v>188</v>
      </c>
      <c r="B4517" s="10">
        <f t="shared" si="783"/>
        <v>24</v>
      </c>
      <c r="C4517" s="23">
        <v>11.9</v>
      </c>
      <c r="D4517" s="24">
        <v>0</v>
      </c>
      <c r="E4517" s="24">
        <v>0</v>
      </c>
      <c r="F4517" s="48"/>
      <c r="G4517" s="48"/>
      <c r="H4517" s="1">
        <f t="shared" si="784"/>
        <v>22.608916071165606</v>
      </c>
      <c r="I4517" s="1">
        <f t="shared" si="778"/>
        <v>-4.5683130091673601</v>
      </c>
      <c r="J4517" s="4">
        <f>B4517+('PV model'!$B$3/15)+(I4517/60)</f>
        <v>23.647194783180545</v>
      </c>
      <c r="K4517" s="2">
        <f t="shared" si="779"/>
        <v>-174.70792174770818</v>
      </c>
      <c r="L4517" s="2">
        <f>DEGREES(ASIN((((COS(RADIANS('PV model'!$B$2))*COS(RADIANS(H4517))*COS(RADIANS(K4517)))+(SIN(RADIANS('PV model'!$B$2))*SIN(RADIANS(H4517)))))))</f>
        <v>-11.760614483605606</v>
      </c>
      <c r="M4517" s="3">
        <f t="shared" si="775"/>
        <v>0</v>
      </c>
      <c r="N4517" s="2">
        <f t="shared" si="780"/>
        <v>-4.9893496134009183</v>
      </c>
      <c r="O4517" s="2">
        <f>IF('PV model'!$B$2&gt;0, 180-N4517,IF('PV model'!$B$2&lt;0,0-N4517,N4517))</f>
        <v>184.98934961340092</v>
      </c>
      <c r="P4517" s="2">
        <f>ABS(O4517-'PV model'!$B$5)</f>
        <v>20.010650386599082</v>
      </c>
      <c r="Q4517" s="3">
        <f t="shared" si="776"/>
        <v>101.76061448360561</v>
      </c>
      <c r="R4517" s="3">
        <f t="shared" si="781"/>
        <v>0</v>
      </c>
      <c r="S4517" s="3">
        <f t="shared" si="777"/>
        <v>0</v>
      </c>
      <c r="T4517" s="3">
        <f>(0.5*(1-COS(RADIANS(90-$X$3)))*(D4517+E4517)*'PV model'!$B$4)</f>
        <v>0</v>
      </c>
      <c r="U4517" s="3">
        <f t="shared" si="782"/>
        <v>0</v>
      </c>
      <c r="V4517" s="3">
        <f>('PV model'!$B$13*(U4517/1000)*(1-'PV model'!$B$14*((20+C4517)-25))*'PV model'!$B$10)/'PV model'!$B$12</f>
        <v>0</v>
      </c>
    </row>
    <row r="4518" spans="1:22" x14ac:dyDescent="0.2">
      <c r="A4518" s="10">
        <f t="shared" si="785"/>
        <v>189</v>
      </c>
      <c r="B4518" s="10">
        <f t="shared" si="783"/>
        <v>1</v>
      </c>
      <c r="C4518" s="23">
        <v>11.7</v>
      </c>
      <c r="D4518" s="24">
        <v>0</v>
      </c>
      <c r="E4518" s="24">
        <v>0</v>
      </c>
      <c r="F4518" s="48"/>
      <c r="G4518" s="48"/>
      <c r="H4518" s="1">
        <f t="shared" si="784"/>
        <v>22.497460104381489</v>
      </c>
      <c r="I4518" s="1">
        <f t="shared" si="778"/>
        <v>-4.7232334387342449</v>
      </c>
      <c r="J4518" s="4">
        <f>B4518+('PV model'!$B$3/15)+(I4518/60)</f>
        <v>0.64461277602109601</v>
      </c>
      <c r="K4518" s="2">
        <f t="shared" si="779"/>
        <v>170.33080835968354</v>
      </c>
      <c r="L4518" s="2">
        <f>DEGREES(ASIN((((COS(RADIANS('PV model'!$B$2))*COS(RADIANS(H4518))*COS(RADIANS(K4518)))+(SIN(RADIANS('PV model'!$B$2))*SIN(RADIANS(H4518)))))))</f>
        <v>-11.567427439369702</v>
      </c>
      <c r="M4518" s="3">
        <f t="shared" si="775"/>
        <v>0</v>
      </c>
      <c r="N4518" s="2">
        <f t="shared" si="780"/>
        <v>9.1136975023179421</v>
      </c>
      <c r="O4518" s="2">
        <f>IF('PV model'!$B$2&gt;0, 180-N4518,IF('PV model'!$B$2&lt;0,0-N4518,N4518))</f>
        <v>170.88630249768207</v>
      </c>
      <c r="P4518" s="2">
        <f>ABS(O4518-'PV model'!$B$5)</f>
        <v>34.113697502317933</v>
      </c>
      <c r="Q4518" s="3">
        <f t="shared" si="776"/>
        <v>101.56742743936971</v>
      </c>
      <c r="R4518" s="3">
        <f t="shared" si="781"/>
        <v>0</v>
      </c>
      <c r="S4518" s="3">
        <f t="shared" si="777"/>
        <v>0</v>
      </c>
      <c r="T4518" s="3">
        <f>(0.5*(1-COS(RADIANS(90-$X$3)))*(D4518+E4518)*'PV model'!$B$4)</f>
        <v>0</v>
      </c>
      <c r="U4518" s="3">
        <f t="shared" si="782"/>
        <v>0</v>
      </c>
      <c r="V4518" s="3">
        <f>('PV model'!$B$13*(U4518/1000)*(1-'PV model'!$B$14*((20+C4518)-25))*'PV model'!$B$10)/'PV model'!$B$12</f>
        <v>0</v>
      </c>
    </row>
    <row r="4519" spans="1:22" x14ac:dyDescent="0.2">
      <c r="A4519" s="10">
        <f t="shared" si="785"/>
        <v>189</v>
      </c>
      <c r="B4519" s="10">
        <f t="shared" si="783"/>
        <v>2</v>
      </c>
      <c r="C4519" s="23">
        <v>11.5</v>
      </c>
      <c r="D4519" s="24">
        <v>0</v>
      </c>
      <c r="E4519" s="24">
        <v>0</v>
      </c>
      <c r="F4519" s="48"/>
      <c r="G4519" s="48"/>
      <c r="H4519" s="1">
        <f t="shared" si="784"/>
        <v>22.497460104381489</v>
      </c>
      <c r="I4519" s="1">
        <f t="shared" si="778"/>
        <v>-4.7232334387342449</v>
      </c>
      <c r="J4519" s="4">
        <f>B4519+('PV model'!$B$3/15)+(I4519/60)</f>
        <v>1.644612776021096</v>
      </c>
      <c r="K4519" s="2">
        <f t="shared" si="779"/>
        <v>155.33080835968354</v>
      </c>
      <c r="L4519" s="2">
        <f>DEGREES(ASIN((((COS(RADIANS('PV model'!$B$2))*COS(RADIANS(H4519))*COS(RADIANS(K4519)))+(SIN(RADIANS('PV model'!$B$2))*SIN(RADIANS(H4519)))))))</f>
        <v>-9.2182047421129543</v>
      </c>
      <c r="M4519" s="3">
        <f t="shared" si="775"/>
        <v>0</v>
      </c>
      <c r="N4519" s="2">
        <f t="shared" si="780"/>
        <v>22.995556796003434</v>
      </c>
      <c r="O4519" s="2">
        <f>IF('PV model'!$B$2&gt;0, 180-N4519,IF('PV model'!$B$2&lt;0,0-N4519,N4519))</f>
        <v>157.00444320399657</v>
      </c>
      <c r="P4519" s="2">
        <f>ABS(O4519-'PV model'!$B$5)</f>
        <v>47.995556796003427</v>
      </c>
      <c r="Q4519" s="3">
        <f t="shared" si="776"/>
        <v>99.21820474211296</v>
      </c>
      <c r="R4519" s="3">
        <f t="shared" si="781"/>
        <v>0</v>
      </c>
      <c r="S4519" s="3">
        <f t="shared" si="777"/>
        <v>0</v>
      </c>
      <c r="T4519" s="3">
        <f>(0.5*(1-COS(RADIANS(90-$X$3)))*(D4519+E4519)*'PV model'!$B$4)</f>
        <v>0</v>
      </c>
      <c r="U4519" s="3">
        <f t="shared" si="782"/>
        <v>0</v>
      </c>
      <c r="V4519" s="3">
        <f>('PV model'!$B$13*(U4519/1000)*(1-'PV model'!$B$14*((20+C4519)-25))*'PV model'!$B$10)/'PV model'!$B$12</f>
        <v>0</v>
      </c>
    </row>
    <row r="4520" spans="1:22" x14ac:dyDescent="0.2">
      <c r="A4520" s="10">
        <f t="shared" si="785"/>
        <v>189</v>
      </c>
      <c r="B4520" s="10">
        <f t="shared" si="783"/>
        <v>3</v>
      </c>
      <c r="C4520" s="23">
        <v>11.6</v>
      </c>
      <c r="D4520" s="24">
        <v>0</v>
      </c>
      <c r="E4520" s="24">
        <v>0</v>
      </c>
      <c r="F4520" s="48"/>
      <c r="G4520" s="48"/>
      <c r="H4520" s="1">
        <f t="shared" si="784"/>
        <v>22.497460104381489</v>
      </c>
      <c r="I4520" s="1">
        <f t="shared" si="778"/>
        <v>-4.7232334387342449</v>
      </c>
      <c r="J4520" s="4">
        <f>B4520+('PV model'!$B$3/15)+(I4520/60)</f>
        <v>2.6446127760210958</v>
      </c>
      <c r="K4520" s="2">
        <f t="shared" si="779"/>
        <v>140.33080835968357</v>
      </c>
      <c r="L4520" s="2">
        <f>DEGREES(ASIN((((COS(RADIANS('PV model'!$B$2))*COS(RADIANS(H4520))*COS(RADIANS(K4520)))+(SIN(RADIANS('PV model'!$B$2))*SIN(RADIANS(H4520)))))))</f>
        <v>-5.0175770407765299</v>
      </c>
      <c r="M4520" s="3">
        <f t="shared" si="775"/>
        <v>0</v>
      </c>
      <c r="N4520" s="2">
        <f t="shared" si="780"/>
        <v>36.302034167986136</v>
      </c>
      <c r="O4520" s="2">
        <f>IF('PV model'!$B$2&gt;0, 180-N4520,IF('PV model'!$B$2&lt;0,0-N4520,N4520))</f>
        <v>143.69796583201386</v>
      </c>
      <c r="P4520" s="2">
        <f>ABS(O4520-'PV model'!$B$5)</f>
        <v>61.302034167986136</v>
      </c>
      <c r="Q4520" s="3">
        <f t="shared" si="776"/>
        <v>95.01757704077653</v>
      </c>
      <c r="R4520" s="3">
        <f t="shared" si="781"/>
        <v>0</v>
      </c>
      <c r="S4520" s="3">
        <f t="shared" si="777"/>
        <v>0</v>
      </c>
      <c r="T4520" s="3">
        <f>(0.5*(1-COS(RADIANS(90-$X$3)))*(D4520+E4520)*'PV model'!$B$4)</f>
        <v>0</v>
      </c>
      <c r="U4520" s="3">
        <f t="shared" si="782"/>
        <v>0</v>
      </c>
      <c r="V4520" s="3">
        <f>('PV model'!$B$13*(U4520/1000)*(1-'PV model'!$B$14*((20+C4520)-25))*'PV model'!$B$10)/'PV model'!$B$12</f>
        <v>0</v>
      </c>
    </row>
    <row r="4521" spans="1:22" x14ac:dyDescent="0.2">
      <c r="A4521" s="10">
        <f t="shared" si="785"/>
        <v>189</v>
      </c>
      <c r="B4521" s="10">
        <f t="shared" si="783"/>
        <v>4</v>
      </c>
      <c r="C4521" s="23">
        <v>11.2</v>
      </c>
      <c r="D4521" s="24">
        <v>0</v>
      </c>
      <c r="E4521" s="24">
        <v>0</v>
      </c>
      <c r="F4521" s="48"/>
      <c r="G4521" s="48"/>
      <c r="H4521" s="1">
        <f t="shared" si="784"/>
        <v>22.497460104381489</v>
      </c>
      <c r="I4521" s="1">
        <f t="shared" si="778"/>
        <v>-4.7232334387342449</v>
      </c>
      <c r="J4521" s="4">
        <f>B4521+('PV model'!$B$3/15)+(I4521/60)</f>
        <v>3.6446127760210958</v>
      </c>
      <c r="K4521" s="2">
        <f t="shared" si="779"/>
        <v>125.33080835968357</v>
      </c>
      <c r="L4521" s="2">
        <f>DEGREES(ASIN((((COS(RADIANS('PV model'!$B$2))*COS(RADIANS(H4521))*COS(RADIANS(K4521)))+(SIN(RADIANS('PV model'!$B$2))*SIN(RADIANS(H4521)))))))</f>
        <v>0.72898022332827694</v>
      </c>
      <c r="M4521" s="3">
        <f t="shared" si="775"/>
        <v>0.72898022332827694</v>
      </c>
      <c r="N4521" s="2">
        <f t="shared" si="780"/>
        <v>48.920669318847281</v>
      </c>
      <c r="O4521" s="2">
        <f>IF('PV model'!$B$2&gt;0, 180-N4521,IF('PV model'!$B$2&lt;0,0-N4521,N4521))</f>
        <v>131.07933068115273</v>
      </c>
      <c r="P4521" s="2">
        <f>ABS(O4521-'PV model'!$B$5)</f>
        <v>73.920669318847274</v>
      </c>
      <c r="Q4521" s="3">
        <f t="shared" si="776"/>
        <v>89.271019776671722</v>
      </c>
      <c r="R4521" s="3">
        <f t="shared" si="781"/>
        <v>0</v>
      </c>
      <c r="S4521" s="3">
        <f t="shared" si="777"/>
        <v>0</v>
      </c>
      <c r="T4521" s="3">
        <f>(0.5*(1-COS(RADIANS(90-$X$3)))*(D4521+E4521)*'PV model'!$B$4)</f>
        <v>0</v>
      </c>
      <c r="U4521" s="3">
        <f t="shared" si="782"/>
        <v>0</v>
      </c>
      <c r="V4521" s="3">
        <f>('PV model'!$B$13*(U4521/1000)*(1-'PV model'!$B$14*((20+C4521)-25))*'PV model'!$B$10)/'PV model'!$B$12</f>
        <v>0</v>
      </c>
    </row>
    <row r="4522" spans="1:22" x14ac:dyDescent="0.2">
      <c r="A4522" s="10">
        <f t="shared" si="785"/>
        <v>189</v>
      </c>
      <c r="B4522" s="10">
        <f t="shared" si="783"/>
        <v>5</v>
      </c>
      <c r="C4522" s="23">
        <v>11.2</v>
      </c>
      <c r="D4522" s="24">
        <v>0</v>
      </c>
      <c r="E4522" s="24">
        <v>15.876000000000001</v>
      </c>
      <c r="F4522" s="48"/>
      <c r="G4522" s="48"/>
      <c r="H4522" s="1">
        <f t="shared" si="784"/>
        <v>22.497460104381489</v>
      </c>
      <c r="I4522" s="1">
        <f t="shared" si="778"/>
        <v>-4.7232334387342449</v>
      </c>
      <c r="J4522" s="4">
        <f>B4522+('PV model'!$B$3/15)+(I4522/60)</f>
        <v>4.6446127760210958</v>
      </c>
      <c r="K4522" s="2">
        <f t="shared" si="779"/>
        <v>110.33080835968356</v>
      </c>
      <c r="L4522" s="2">
        <f>DEGREES(ASIN((((COS(RADIANS('PV model'!$B$2))*COS(RADIANS(H4522))*COS(RADIANS(K4522)))+(SIN(RADIANS('PV model'!$B$2))*SIN(RADIANS(H4522)))))))</f>
        <v>7.6736326864373305</v>
      </c>
      <c r="M4522" s="3">
        <f t="shared" si="775"/>
        <v>7.6736326864373305</v>
      </c>
      <c r="N4522" s="2">
        <f t="shared" si="780"/>
        <v>60.946686235807356</v>
      </c>
      <c r="O4522" s="2">
        <f>IF('PV model'!$B$2&gt;0, 180-N4522,IF('PV model'!$B$2&lt;0,0-N4522,N4522))</f>
        <v>119.05331376419264</v>
      </c>
      <c r="P4522" s="2">
        <f>ABS(O4522-'PV model'!$B$5)</f>
        <v>85.946686235807363</v>
      </c>
      <c r="Q4522" s="3">
        <f t="shared" si="776"/>
        <v>82.32636731356267</v>
      </c>
      <c r="R4522" s="3">
        <f t="shared" si="781"/>
        <v>0</v>
      </c>
      <c r="S4522" s="3">
        <f t="shared" si="777"/>
        <v>15.876000000000001</v>
      </c>
      <c r="T4522" s="3">
        <f>(0.5*(1-COS(RADIANS(90-$X$3)))*(D4522+E4522)*'PV model'!$B$4)</f>
        <v>0</v>
      </c>
      <c r="U4522" s="3">
        <f t="shared" si="782"/>
        <v>15.876000000000001</v>
      </c>
      <c r="V4522" s="3">
        <f>('PV model'!$B$13*(U4522/1000)*(1-'PV model'!$B$14*((20+C4522)-25))*'PV model'!$B$10)/'PV model'!$B$12</f>
        <v>1.5476082289919999</v>
      </c>
    </row>
    <row r="4523" spans="1:22" x14ac:dyDescent="0.2">
      <c r="A4523" s="10">
        <f t="shared" si="785"/>
        <v>189</v>
      </c>
      <c r="B4523" s="10">
        <f t="shared" si="783"/>
        <v>6</v>
      </c>
      <c r="C4523" s="23">
        <v>10.4</v>
      </c>
      <c r="D4523" s="24">
        <v>39.28575</v>
      </c>
      <c r="E4523" s="24">
        <v>60.857999999999997</v>
      </c>
      <c r="F4523" s="48"/>
      <c r="G4523" s="48"/>
      <c r="H4523" s="1">
        <f t="shared" si="784"/>
        <v>22.497460104381489</v>
      </c>
      <c r="I4523" s="1">
        <f t="shared" si="778"/>
        <v>-4.7232334387342449</v>
      </c>
      <c r="J4523" s="4">
        <f>B4523+('PV model'!$B$3/15)+(I4523/60)</f>
        <v>5.6446127760210958</v>
      </c>
      <c r="K4523" s="2">
        <f t="shared" si="779"/>
        <v>95.330808359683559</v>
      </c>
      <c r="L4523" s="2">
        <f>DEGREES(ASIN((((COS(RADIANS('PV model'!$B$2))*COS(RADIANS(H4523))*COS(RADIANS(K4523)))+(SIN(RADIANS('PV model'!$B$2))*SIN(RADIANS(H4523)))))))</f>
        <v>15.469651216757121</v>
      </c>
      <c r="M4523" s="3">
        <f t="shared" si="775"/>
        <v>15.469651216757121</v>
      </c>
      <c r="N4523" s="2">
        <f t="shared" si="780"/>
        <v>72.645892498328891</v>
      </c>
      <c r="O4523" s="2">
        <f>IF('PV model'!$B$2&gt;0, 180-N4523,IF('PV model'!$B$2&lt;0,0-N4523,N4523))</f>
        <v>107.35410750167111</v>
      </c>
      <c r="P4523" s="2">
        <f>ABS(O4523-'PV model'!$B$5)</f>
        <v>97.645892498328891</v>
      </c>
      <c r="Q4523" s="3">
        <f t="shared" si="776"/>
        <v>74.530348783242886</v>
      </c>
      <c r="R4523" s="3">
        <f t="shared" si="781"/>
        <v>39.285749999999993</v>
      </c>
      <c r="S4523" s="3">
        <f t="shared" si="777"/>
        <v>70.360243079511022</v>
      </c>
      <c r="T4523" s="3">
        <f>(0.5*(1-COS(RADIANS(90-$X$3)))*(D4523+E4523)*'PV model'!$B$4)</f>
        <v>0</v>
      </c>
      <c r="U4523" s="3">
        <f t="shared" si="782"/>
        <v>109.64599307951102</v>
      </c>
      <c r="V4523" s="3">
        <f>('PV model'!$B$13*(U4523/1000)*(1-'PV model'!$B$14*((20+C4523)-25))*'PV model'!$B$10)/'PV model'!$B$12</f>
        <v>10.723472857314199</v>
      </c>
    </row>
    <row r="4524" spans="1:22" x14ac:dyDescent="0.2">
      <c r="A4524" s="10">
        <f t="shared" si="785"/>
        <v>189</v>
      </c>
      <c r="B4524" s="10">
        <f t="shared" si="783"/>
        <v>7</v>
      </c>
      <c r="C4524" s="23">
        <v>11.5</v>
      </c>
      <c r="D4524" s="24">
        <v>122.34705</v>
      </c>
      <c r="E4524" s="24">
        <v>120.83399999999999</v>
      </c>
      <c r="F4524" s="48"/>
      <c r="G4524" s="48"/>
      <c r="H4524" s="1">
        <f t="shared" si="784"/>
        <v>22.497460104381489</v>
      </c>
      <c r="I4524" s="1">
        <f t="shared" si="778"/>
        <v>-4.7232334387342449</v>
      </c>
      <c r="J4524" s="4">
        <f>B4524+('PV model'!$B$3/15)+(I4524/60)</f>
        <v>6.6446127760210958</v>
      </c>
      <c r="K4524" s="2">
        <f t="shared" si="779"/>
        <v>80.330808359683559</v>
      </c>
      <c r="L4524" s="2">
        <f>DEGREES(ASIN((((COS(RADIANS('PV model'!$B$2))*COS(RADIANS(H4524))*COS(RADIANS(K4524)))+(SIN(RADIANS('PV model'!$B$2))*SIN(RADIANS(H4524)))))))</f>
        <v>23.780816421737459</v>
      </c>
      <c r="M4524" s="3">
        <f t="shared" si="775"/>
        <v>23.780816421737459</v>
      </c>
      <c r="N4524" s="2">
        <f t="shared" si="780"/>
        <v>84.428434044329578</v>
      </c>
      <c r="O4524" s="2">
        <f>IF('PV model'!$B$2&gt;0, 180-N4524,IF('PV model'!$B$2&lt;0,0-N4524,N4524))</f>
        <v>95.571565955670422</v>
      </c>
      <c r="P4524" s="2">
        <f>ABS(O4524-'PV model'!$B$5)</f>
        <v>109.42843404432958</v>
      </c>
      <c r="Q4524" s="3">
        <f t="shared" si="776"/>
        <v>66.219183578262545</v>
      </c>
      <c r="R4524" s="3">
        <f t="shared" si="781"/>
        <v>122.34705000000001</v>
      </c>
      <c r="S4524" s="3">
        <f t="shared" si="777"/>
        <v>149.76902057283584</v>
      </c>
      <c r="T4524" s="3">
        <f>(0.5*(1-COS(RADIANS(90-$X$3)))*(D4524+E4524)*'PV model'!$B$4)</f>
        <v>0</v>
      </c>
      <c r="U4524" s="3">
        <f t="shared" si="782"/>
        <v>272.11607057283584</v>
      </c>
      <c r="V4524" s="3">
        <f>('PV model'!$B$13*(U4524/1000)*(1-'PV model'!$B$14*((20+C4524)-25))*'PV model'!$B$10)/'PV model'!$B$12</f>
        <v>26.493503631684689</v>
      </c>
    </row>
    <row r="4525" spans="1:22" x14ac:dyDescent="0.2">
      <c r="A4525" s="10">
        <f t="shared" si="785"/>
        <v>189</v>
      </c>
      <c r="B4525" s="10">
        <f t="shared" si="783"/>
        <v>8</v>
      </c>
      <c r="C4525" s="23">
        <v>12.6</v>
      </c>
      <c r="D4525" s="24">
        <v>51.6327</v>
      </c>
      <c r="E4525" s="24">
        <v>170.226</v>
      </c>
      <c r="F4525" s="48"/>
      <c r="G4525" s="48"/>
      <c r="H4525" s="1">
        <f t="shared" si="784"/>
        <v>22.497460104381489</v>
      </c>
      <c r="I4525" s="1">
        <f t="shared" si="778"/>
        <v>-4.7232334387342449</v>
      </c>
      <c r="J4525" s="4">
        <f>B4525+('PV model'!$B$3/15)+(I4525/60)</f>
        <v>7.6446127760210958</v>
      </c>
      <c r="K4525" s="2">
        <f t="shared" si="779"/>
        <v>65.330808359683559</v>
      </c>
      <c r="L4525" s="2">
        <f>DEGREES(ASIN((((COS(RADIANS('PV model'!$B$2))*COS(RADIANS(H4525))*COS(RADIANS(K4525)))+(SIN(RADIANS('PV model'!$B$2))*SIN(RADIANS(H4525)))))))</f>
        <v>32.259867794756573</v>
      </c>
      <c r="M4525" s="3">
        <f t="shared" si="775"/>
        <v>32.259867794756573</v>
      </c>
      <c r="N4525" s="2">
        <f t="shared" si="780"/>
        <v>83.13603905531987</v>
      </c>
      <c r="O4525" s="2">
        <f>IF('PV model'!$B$2&gt;0, 180-N4525,IF('PV model'!$B$2&lt;0,0-N4525,N4525))</f>
        <v>96.86396094468013</v>
      </c>
      <c r="P4525" s="2">
        <f>ABS(O4525-'PV model'!$B$5)</f>
        <v>108.13603905531987</v>
      </c>
      <c r="Q4525" s="3">
        <f t="shared" si="776"/>
        <v>57.74013220524342</v>
      </c>
      <c r="R4525" s="3">
        <f t="shared" si="781"/>
        <v>51.632700000000007</v>
      </c>
      <c r="S4525" s="3">
        <f t="shared" si="777"/>
        <v>195.54165949510391</v>
      </c>
      <c r="T4525" s="3">
        <f>(0.5*(1-COS(RADIANS(90-$X$3)))*(D4525+E4525)*'PV model'!$B$4)</f>
        <v>0</v>
      </c>
      <c r="U4525" s="3">
        <f t="shared" si="782"/>
        <v>247.17435949510391</v>
      </c>
      <c r="V4525" s="3">
        <f>('PV model'!$B$13*(U4525/1000)*(1-'PV model'!$B$14*((20+C4525)-25))*'PV model'!$B$10)/'PV model'!$B$12</f>
        <v>23.956439486286616</v>
      </c>
    </row>
    <row r="4526" spans="1:22" x14ac:dyDescent="0.2">
      <c r="A4526" s="10">
        <f t="shared" si="785"/>
        <v>189</v>
      </c>
      <c r="B4526" s="10">
        <f t="shared" si="783"/>
        <v>9</v>
      </c>
      <c r="C4526" s="23">
        <v>13.1</v>
      </c>
      <c r="D4526" s="24">
        <v>0</v>
      </c>
      <c r="E4526" s="24">
        <v>138.47399999999999</v>
      </c>
      <c r="F4526" s="48"/>
      <c r="G4526" s="48"/>
      <c r="H4526" s="1">
        <f t="shared" si="784"/>
        <v>22.497460104381489</v>
      </c>
      <c r="I4526" s="1">
        <f t="shared" si="778"/>
        <v>-4.7232334387342449</v>
      </c>
      <c r="J4526" s="4">
        <f>B4526+('PV model'!$B$3/15)+(I4526/60)</f>
        <v>8.6446127760210949</v>
      </c>
      <c r="K4526" s="2">
        <f t="shared" si="779"/>
        <v>50.330808359683573</v>
      </c>
      <c r="L4526" s="2">
        <f>DEGREES(ASIN((((COS(RADIANS('PV model'!$B$2))*COS(RADIANS(H4526))*COS(RADIANS(K4526)))+(SIN(RADIANS('PV model'!$B$2))*SIN(RADIANS(H4526)))))))</f>
        <v>40.496139511133485</v>
      </c>
      <c r="M4526" s="3">
        <f t="shared" si="775"/>
        <v>40.496139511133485</v>
      </c>
      <c r="N4526" s="2">
        <f t="shared" si="780"/>
        <v>69.258395451758602</v>
      </c>
      <c r="O4526" s="2">
        <f>IF('PV model'!$B$2&gt;0, 180-N4526,IF('PV model'!$B$2&lt;0,0-N4526,N4526))</f>
        <v>110.7416045482414</v>
      </c>
      <c r="P4526" s="2">
        <f>ABS(O4526-'PV model'!$B$5)</f>
        <v>94.258395451758602</v>
      </c>
      <c r="Q4526" s="3">
        <f t="shared" si="776"/>
        <v>49.503860488866515</v>
      </c>
      <c r="R4526" s="3">
        <f t="shared" si="781"/>
        <v>0</v>
      </c>
      <c r="S4526" s="3">
        <f t="shared" si="777"/>
        <v>138.47399999999999</v>
      </c>
      <c r="T4526" s="3">
        <f>(0.5*(1-COS(RADIANS(90-$X$3)))*(D4526+E4526)*'PV model'!$B$4)</f>
        <v>0</v>
      </c>
      <c r="U4526" s="3">
        <f t="shared" si="782"/>
        <v>138.47399999999999</v>
      </c>
      <c r="V4526" s="3">
        <f>('PV model'!$B$13*(U4526/1000)*(1-'PV model'!$B$14*((20+C4526)-25))*'PV model'!$B$10)/'PV model'!$B$12</f>
        <v>13.393384742303999</v>
      </c>
    </row>
    <row r="4527" spans="1:22" x14ac:dyDescent="0.2">
      <c r="A4527" s="10">
        <f t="shared" si="785"/>
        <v>189</v>
      </c>
      <c r="B4527" s="10">
        <f t="shared" si="783"/>
        <v>10</v>
      </c>
      <c r="C4527" s="23">
        <v>13.1</v>
      </c>
      <c r="D4527" s="24">
        <v>1.1224499999999999</v>
      </c>
      <c r="E4527" s="24">
        <v>171.98999999999998</v>
      </c>
      <c r="F4527" s="48"/>
      <c r="G4527" s="48"/>
      <c r="H4527" s="1">
        <f t="shared" si="784"/>
        <v>22.497460104381489</v>
      </c>
      <c r="I4527" s="1">
        <f t="shared" si="778"/>
        <v>-4.7232334387342449</v>
      </c>
      <c r="J4527" s="4">
        <f>B4527+('PV model'!$B$3/15)+(I4527/60)</f>
        <v>9.6446127760210949</v>
      </c>
      <c r="K4527" s="2">
        <f t="shared" si="779"/>
        <v>35.330808359683573</v>
      </c>
      <c r="L4527" s="2">
        <f>DEGREES(ASIN((((COS(RADIANS('PV model'!$B$2))*COS(RADIANS(H4527))*COS(RADIANS(K4527)))+(SIN(RADIANS('PV model'!$B$2))*SIN(RADIANS(H4527)))))))</f>
        <v>47.925011016996713</v>
      </c>
      <c r="M4527" s="3">
        <f t="shared" si="775"/>
        <v>47.925011016996713</v>
      </c>
      <c r="N4527" s="2">
        <f t="shared" si="780"/>
        <v>52.874901998075913</v>
      </c>
      <c r="O4527" s="2">
        <f>IF('PV model'!$B$2&gt;0, 180-N4527,IF('PV model'!$B$2&lt;0,0-N4527,N4527))</f>
        <v>127.12509800192409</v>
      </c>
      <c r="P4527" s="2">
        <f>ABS(O4527-'PV model'!$B$5)</f>
        <v>77.874901998075913</v>
      </c>
      <c r="Q4527" s="3">
        <f t="shared" si="776"/>
        <v>42.074988983003287</v>
      </c>
      <c r="R4527" s="3">
        <f t="shared" si="781"/>
        <v>1.1224499999999999</v>
      </c>
      <c r="S4527" s="3">
        <f t="shared" si="777"/>
        <v>172.75239634526579</v>
      </c>
      <c r="T4527" s="3">
        <f>(0.5*(1-COS(RADIANS(90-$X$3)))*(D4527+E4527)*'PV model'!$B$4)</f>
        <v>0</v>
      </c>
      <c r="U4527" s="3">
        <f t="shared" si="782"/>
        <v>173.87484634526578</v>
      </c>
      <c r="V4527" s="3">
        <f>('PV model'!$B$13*(U4527/1000)*(1-'PV model'!$B$14*((20+C4527)-25))*'PV model'!$B$10)/'PV model'!$B$12</f>
        <v>16.817400480314969</v>
      </c>
    </row>
    <row r="4528" spans="1:22" x14ac:dyDescent="0.2">
      <c r="A4528" s="10">
        <f t="shared" si="785"/>
        <v>189</v>
      </c>
      <c r="B4528" s="10">
        <f t="shared" si="783"/>
        <v>11</v>
      </c>
      <c r="C4528" s="23">
        <v>13.2</v>
      </c>
      <c r="D4528" s="24">
        <v>1.1224499999999999</v>
      </c>
      <c r="E4528" s="24">
        <v>197.56800000000001</v>
      </c>
      <c r="F4528" s="48"/>
      <c r="G4528" s="48"/>
      <c r="H4528" s="1">
        <f t="shared" si="784"/>
        <v>22.497460104381489</v>
      </c>
      <c r="I4528" s="1">
        <f t="shared" si="778"/>
        <v>-4.7232334387342449</v>
      </c>
      <c r="J4528" s="4">
        <f>B4528+('PV model'!$B$3/15)+(I4528/60)</f>
        <v>10.644612776021095</v>
      </c>
      <c r="K4528" s="2">
        <f t="shared" si="779"/>
        <v>20.330808359683576</v>
      </c>
      <c r="L4528" s="2">
        <f>DEGREES(ASIN((((COS(RADIANS('PV model'!$B$2))*COS(RADIANS(H4528))*COS(RADIANS(K4528)))+(SIN(RADIANS('PV model'!$B$2))*SIN(RADIANS(H4528)))))))</f>
        <v>53.711390985937051</v>
      </c>
      <c r="M4528" s="3">
        <f t="shared" si="775"/>
        <v>53.711390985937051</v>
      </c>
      <c r="N4528" s="2">
        <f t="shared" si="780"/>
        <v>32.844572402982813</v>
      </c>
      <c r="O4528" s="2">
        <f>IF('PV model'!$B$2&gt;0, 180-N4528,IF('PV model'!$B$2&lt;0,0-N4528,N4528))</f>
        <v>147.15542759701719</v>
      </c>
      <c r="P4528" s="2">
        <f>ABS(O4528-'PV model'!$B$5)</f>
        <v>57.844572402982806</v>
      </c>
      <c r="Q4528" s="3">
        <f t="shared" si="776"/>
        <v>36.288609014062949</v>
      </c>
      <c r="R4528" s="3">
        <f t="shared" si="781"/>
        <v>1.1224500000000002</v>
      </c>
      <c r="S4528" s="3">
        <f t="shared" si="777"/>
        <v>198.2619126103221</v>
      </c>
      <c r="T4528" s="3">
        <f>(0.5*(1-COS(RADIANS(90-$X$3)))*(D4528+E4528)*'PV model'!$B$4)</f>
        <v>0</v>
      </c>
      <c r="U4528" s="3">
        <f t="shared" si="782"/>
        <v>199.38436261032209</v>
      </c>
      <c r="V4528" s="3">
        <f>('PV model'!$B$13*(U4528/1000)*(1-'PV model'!$B$14*((20+C4528)-25))*'PV model'!$B$10)/'PV model'!$B$12</f>
        <v>19.276741769449682</v>
      </c>
    </row>
    <row r="4529" spans="1:22" x14ac:dyDescent="0.2">
      <c r="A4529" s="10">
        <f t="shared" si="785"/>
        <v>189</v>
      </c>
      <c r="B4529" s="10">
        <f t="shared" si="783"/>
        <v>12</v>
      </c>
      <c r="C4529" s="23">
        <v>13</v>
      </c>
      <c r="D4529" s="24">
        <v>130.20420000000001</v>
      </c>
      <c r="E4529" s="24">
        <v>322.81200000000001</v>
      </c>
      <c r="F4529" s="48"/>
      <c r="G4529" s="48"/>
      <c r="H4529" s="1">
        <f t="shared" si="784"/>
        <v>22.497460104381489</v>
      </c>
      <c r="I4529" s="1">
        <f t="shared" si="778"/>
        <v>-4.7232334387342449</v>
      </c>
      <c r="J4529" s="4">
        <f>B4529+('PV model'!$B$3/15)+(I4529/60)</f>
        <v>11.644612776021095</v>
      </c>
      <c r="K4529" s="2">
        <f t="shared" si="779"/>
        <v>5.3308083596835765</v>
      </c>
      <c r="L4529" s="2">
        <f>DEGREES(ASIN((((COS(RADIANS('PV model'!$B$2))*COS(RADIANS(H4529))*COS(RADIANS(K4529)))+(SIN(RADIANS('PV model'!$B$2))*SIN(RADIANS(H4529)))))))</f>
        <v>56.760130636459571</v>
      </c>
      <c r="M4529" s="3">
        <f t="shared" si="775"/>
        <v>56.760130636459571</v>
      </c>
      <c r="N4529" s="2">
        <f t="shared" si="780"/>
        <v>9.0091740949869745</v>
      </c>
      <c r="O4529" s="2">
        <f>IF('PV model'!$B$2&gt;0, 180-N4529,IF('PV model'!$B$2&lt;0,0-N4529,N4529))</f>
        <v>170.99082590501303</v>
      </c>
      <c r="P4529" s="2">
        <f>ABS(O4529-'PV model'!$B$5)</f>
        <v>34.009174094986975</v>
      </c>
      <c r="Q4529" s="3">
        <f t="shared" si="776"/>
        <v>33.239869363540429</v>
      </c>
      <c r="R4529" s="3">
        <f t="shared" si="781"/>
        <v>130.20420000000001</v>
      </c>
      <c r="S4529" s="3">
        <f t="shared" si="777"/>
        <v>370.80075002190489</v>
      </c>
      <c r="T4529" s="3">
        <f>(0.5*(1-COS(RADIANS(90-$X$3)))*(D4529+E4529)*'PV model'!$B$4)</f>
        <v>0</v>
      </c>
      <c r="U4529" s="3">
        <f t="shared" si="782"/>
        <v>501.0049500219049</v>
      </c>
      <c r="V4529" s="3">
        <f>('PV model'!$B$13*(U4529/1000)*(1-'PV model'!$B$14*((20+C4529)-25))*'PV model'!$B$10)/'PV model'!$B$12</f>
        <v>48.477880250455541</v>
      </c>
    </row>
    <row r="4530" spans="1:22" x14ac:dyDescent="0.2">
      <c r="A4530" s="10">
        <f t="shared" si="785"/>
        <v>189</v>
      </c>
      <c r="B4530" s="10">
        <f t="shared" si="783"/>
        <v>13</v>
      </c>
      <c r="C4530" s="23">
        <v>13.9</v>
      </c>
      <c r="D4530" s="24">
        <v>561.22500000000002</v>
      </c>
      <c r="E4530" s="24">
        <v>272.53799999999995</v>
      </c>
      <c r="F4530" s="48"/>
      <c r="G4530" s="48"/>
      <c r="H4530" s="1">
        <f t="shared" si="784"/>
        <v>22.497460104381489</v>
      </c>
      <c r="I4530" s="1">
        <f t="shared" si="778"/>
        <v>-4.7232334387342449</v>
      </c>
      <c r="J4530" s="4">
        <f>B4530+('PV model'!$B$3/15)+(I4530/60)</f>
        <v>12.644612776021095</v>
      </c>
      <c r="K4530" s="2">
        <f t="shared" si="779"/>
        <v>-9.6691916403164235</v>
      </c>
      <c r="L4530" s="2">
        <f>DEGREES(ASIN((((COS(RADIANS('PV model'!$B$2))*COS(RADIANS(H4530))*COS(RADIANS(K4530)))+(SIN(RADIANS('PV model'!$B$2))*SIN(RADIANS(H4530)))))))</f>
        <v>56.223480256934273</v>
      </c>
      <c r="M4530" s="3">
        <f t="shared" si="775"/>
        <v>56.223480256934273</v>
      </c>
      <c r="N4530" s="2">
        <f t="shared" si="780"/>
        <v>-16.207569822129333</v>
      </c>
      <c r="O4530" s="2">
        <f>IF('PV model'!$B$2&gt;0, 180-N4530,IF('PV model'!$B$2&lt;0,0-N4530,N4530))</f>
        <v>196.20756982212933</v>
      </c>
      <c r="P4530" s="2">
        <f>ABS(O4530-'PV model'!$B$5)</f>
        <v>8.7924301778706706</v>
      </c>
      <c r="Q4530" s="3">
        <f t="shared" si="776"/>
        <v>33.776519743065727</v>
      </c>
      <c r="R4530" s="3">
        <f t="shared" si="781"/>
        <v>561.22500000000002</v>
      </c>
      <c r="S4530" s="3">
        <f t="shared" si="777"/>
        <v>349.03133880319558</v>
      </c>
      <c r="T4530" s="3">
        <f>(0.5*(1-COS(RADIANS(90-$X$3)))*(D4530+E4530)*'PV model'!$B$4)</f>
        <v>0</v>
      </c>
      <c r="U4530" s="3">
        <f t="shared" si="782"/>
        <v>910.2563388031956</v>
      </c>
      <c r="V4530" s="3">
        <f>('PV model'!$B$13*(U4530/1000)*(1-'PV model'!$B$14*((20+C4530)-25))*'PV model'!$B$10)/'PV model'!$B$12</f>
        <v>87.750007265654503</v>
      </c>
    </row>
    <row r="4531" spans="1:22" x14ac:dyDescent="0.2">
      <c r="A4531" s="10">
        <f t="shared" si="785"/>
        <v>189</v>
      </c>
      <c r="B4531" s="10">
        <f t="shared" si="783"/>
        <v>14</v>
      </c>
      <c r="C4531" s="23">
        <v>12.4</v>
      </c>
      <c r="D4531" s="24">
        <v>557.85765000000004</v>
      </c>
      <c r="E4531" s="24">
        <v>263.71799999999996</v>
      </c>
      <c r="F4531" s="48"/>
      <c r="G4531" s="48"/>
      <c r="H4531" s="1">
        <f t="shared" si="784"/>
        <v>22.497460104381489</v>
      </c>
      <c r="I4531" s="1">
        <f t="shared" si="778"/>
        <v>-4.7232334387342449</v>
      </c>
      <c r="J4531" s="4">
        <f>B4531+('PV model'!$B$3/15)+(I4531/60)</f>
        <v>13.644612776021095</v>
      </c>
      <c r="K4531" s="2">
        <f t="shared" si="779"/>
        <v>-24.669191640316424</v>
      </c>
      <c r="L4531" s="2">
        <f>DEGREES(ASIN((((COS(RADIANS('PV model'!$B$2))*COS(RADIANS(H4531))*COS(RADIANS(K4531)))+(SIN(RADIANS('PV model'!$B$2))*SIN(RADIANS(H4531)))))))</f>
        <v>52.268405277670709</v>
      </c>
      <c r="M4531" s="3">
        <f t="shared" si="775"/>
        <v>52.268405277670709</v>
      </c>
      <c r="N4531" s="2">
        <f t="shared" si="780"/>
        <v>-39.059488954311732</v>
      </c>
      <c r="O4531" s="2">
        <f>IF('PV model'!$B$2&gt;0, 180-N4531,IF('PV model'!$B$2&lt;0,0-N4531,N4531))</f>
        <v>219.05948895431175</v>
      </c>
      <c r="P4531" s="2">
        <f>ABS(O4531-'PV model'!$B$5)</f>
        <v>14.059488954311746</v>
      </c>
      <c r="Q4531" s="3">
        <f t="shared" si="776"/>
        <v>37.731594722329291</v>
      </c>
      <c r="R4531" s="3">
        <f t="shared" si="781"/>
        <v>557.85765000000004</v>
      </c>
      <c r="S4531" s="3">
        <f t="shared" si="777"/>
        <v>344.81988190811796</v>
      </c>
      <c r="T4531" s="3">
        <f>(0.5*(1-COS(RADIANS(90-$X$3)))*(D4531+E4531)*'PV model'!$B$4)</f>
        <v>0</v>
      </c>
      <c r="U4531" s="3">
        <f t="shared" si="782"/>
        <v>902.677531908118</v>
      </c>
      <c r="V4531" s="3">
        <f>('PV model'!$B$13*(U4531/1000)*(1-'PV model'!$B$14*((20+C4531)-25))*'PV model'!$B$10)/'PV model'!$B$12</f>
        <v>87.560789365285217</v>
      </c>
    </row>
    <row r="4532" spans="1:22" x14ac:dyDescent="0.2">
      <c r="A4532" s="10">
        <f t="shared" si="785"/>
        <v>189</v>
      </c>
      <c r="B4532" s="10">
        <f t="shared" si="783"/>
        <v>15</v>
      </c>
      <c r="C4532" s="23">
        <v>13</v>
      </c>
      <c r="D4532" s="24">
        <v>292.95945</v>
      </c>
      <c r="E4532" s="24">
        <v>317.52</v>
      </c>
      <c r="F4532" s="48"/>
      <c r="G4532" s="48"/>
      <c r="H4532" s="1">
        <f t="shared" si="784"/>
        <v>22.497460104381489</v>
      </c>
      <c r="I4532" s="1">
        <f t="shared" si="778"/>
        <v>-4.7232334387342449</v>
      </c>
      <c r="J4532" s="4">
        <f>B4532+('PV model'!$B$3/15)+(I4532/60)</f>
        <v>14.644612776021095</v>
      </c>
      <c r="K4532" s="2">
        <f t="shared" si="779"/>
        <v>-39.669191640316427</v>
      </c>
      <c r="L4532" s="2">
        <f>DEGREES(ASIN((((COS(RADIANS('PV model'!$B$2))*COS(RADIANS(H4532))*COS(RADIANS(K4532)))+(SIN(RADIANS('PV model'!$B$2))*SIN(RADIANS(H4532)))))))</f>
        <v>45.902175480946397</v>
      </c>
      <c r="M4532" s="3">
        <f t="shared" si="775"/>
        <v>45.902175480946397</v>
      </c>
      <c r="N4532" s="2">
        <f t="shared" si="780"/>
        <v>-57.942346805212118</v>
      </c>
      <c r="O4532" s="2">
        <f>IF('PV model'!$B$2&gt;0, 180-N4532,IF('PV model'!$B$2&lt;0,0-N4532,N4532))</f>
        <v>237.94234680521211</v>
      </c>
      <c r="P4532" s="2">
        <f>ABS(O4532-'PV model'!$B$5)</f>
        <v>32.942346805212111</v>
      </c>
      <c r="Q4532" s="3">
        <f t="shared" si="776"/>
        <v>44.097824519053603</v>
      </c>
      <c r="R4532" s="3">
        <f t="shared" si="781"/>
        <v>292.95945</v>
      </c>
      <c r="S4532" s="3">
        <f t="shared" si="777"/>
        <v>403.91306598347001</v>
      </c>
      <c r="T4532" s="3">
        <f>(0.5*(1-COS(RADIANS(90-$X$3)))*(D4532+E4532)*'PV model'!$B$4)</f>
        <v>0</v>
      </c>
      <c r="U4532" s="3">
        <f t="shared" si="782"/>
        <v>696.87251598347007</v>
      </c>
      <c r="V4532" s="3">
        <f>('PV model'!$B$13*(U4532/1000)*(1-'PV model'!$B$14*((20+C4532)-25))*'PV model'!$B$10)/'PV model'!$B$12</f>
        <v>67.430276643381021</v>
      </c>
    </row>
    <row r="4533" spans="1:22" x14ac:dyDescent="0.2">
      <c r="A4533" s="10">
        <f t="shared" si="785"/>
        <v>189</v>
      </c>
      <c r="B4533" s="10">
        <f t="shared" si="783"/>
        <v>16</v>
      </c>
      <c r="C4533" s="23">
        <v>12.7</v>
      </c>
      <c r="D4533" s="24">
        <v>319.89824999999996</v>
      </c>
      <c r="E4533" s="24">
        <v>254.89799999999997</v>
      </c>
      <c r="F4533" s="48"/>
      <c r="G4533" s="48"/>
      <c r="H4533" s="1">
        <f t="shared" si="784"/>
        <v>22.497460104381489</v>
      </c>
      <c r="I4533" s="1">
        <f t="shared" si="778"/>
        <v>-4.7232334387342449</v>
      </c>
      <c r="J4533" s="4">
        <f>B4533+('PV model'!$B$3/15)+(I4533/60)</f>
        <v>15.644612776021095</v>
      </c>
      <c r="K4533" s="2">
        <f t="shared" si="779"/>
        <v>-54.669191640316427</v>
      </c>
      <c r="L4533" s="2">
        <f>DEGREES(ASIN((((COS(RADIANS('PV model'!$B$2))*COS(RADIANS(H4533))*COS(RADIANS(K4533)))+(SIN(RADIANS('PV model'!$B$2))*SIN(RADIANS(H4533)))))))</f>
        <v>38.167942909459505</v>
      </c>
      <c r="M4533" s="3">
        <f t="shared" si="775"/>
        <v>38.167942909459505</v>
      </c>
      <c r="N4533" s="2">
        <f t="shared" si="780"/>
        <v>-73.477626120975117</v>
      </c>
      <c r="O4533" s="2">
        <f>IF('PV model'!$B$2&gt;0, 180-N4533,IF('PV model'!$B$2&lt;0,0-N4533,N4533))</f>
        <v>253.47762612097512</v>
      </c>
      <c r="P4533" s="2">
        <f>ABS(O4533-'PV model'!$B$5)</f>
        <v>48.477626120975117</v>
      </c>
      <c r="Q4533" s="3">
        <f t="shared" si="776"/>
        <v>51.832057090540495</v>
      </c>
      <c r="R4533" s="3">
        <f t="shared" si="781"/>
        <v>319.8982499999999</v>
      </c>
      <c r="S4533" s="3">
        <f t="shared" si="777"/>
        <v>334.49537295185382</v>
      </c>
      <c r="T4533" s="3">
        <f>(0.5*(1-COS(RADIANS(90-$X$3)))*(D4533+E4533)*'PV model'!$B$4)</f>
        <v>0</v>
      </c>
      <c r="U4533" s="3">
        <f t="shared" si="782"/>
        <v>654.39362295185379</v>
      </c>
      <c r="V4533" s="3">
        <f>('PV model'!$B$13*(U4533/1000)*(1-'PV model'!$B$14*((20+C4533)-25))*'PV model'!$B$10)/'PV model'!$B$12</f>
        <v>63.398460404519064</v>
      </c>
    </row>
    <row r="4534" spans="1:22" x14ac:dyDescent="0.2">
      <c r="A4534" s="10">
        <f t="shared" si="785"/>
        <v>189</v>
      </c>
      <c r="B4534" s="10">
        <f t="shared" si="783"/>
        <v>17</v>
      </c>
      <c r="C4534" s="23">
        <v>12.6</v>
      </c>
      <c r="D4534" s="24">
        <v>381.63299999999998</v>
      </c>
      <c r="E4534" s="24">
        <v>196.68600000000001</v>
      </c>
      <c r="F4534" s="48"/>
      <c r="G4534" s="48"/>
      <c r="H4534" s="1">
        <f t="shared" si="784"/>
        <v>22.497460104381489</v>
      </c>
      <c r="I4534" s="1">
        <f t="shared" si="778"/>
        <v>-4.7232334387342449</v>
      </c>
      <c r="J4534" s="4">
        <f>B4534+('PV model'!$B$3/15)+(I4534/60)</f>
        <v>16.644612776021095</v>
      </c>
      <c r="K4534" s="2">
        <f t="shared" si="779"/>
        <v>-69.669191640316427</v>
      </c>
      <c r="L4534" s="2">
        <f>DEGREES(ASIN((((COS(RADIANS('PV model'!$B$2))*COS(RADIANS(H4534))*COS(RADIANS(K4534)))+(SIN(RADIANS('PV model'!$B$2))*SIN(RADIANS(H4534)))))))</f>
        <v>29.8123667091889</v>
      </c>
      <c r="M4534" s="3">
        <f t="shared" si="775"/>
        <v>29.8123667091889</v>
      </c>
      <c r="N4534" s="2">
        <f t="shared" si="780"/>
        <v>-86.841122931501801</v>
      </c>
      <c r="O4534" s="2">
        <f>IF('PV model'!$B$2&gt;0, 180-N4534,IF('PV model'!$B$2&lt;0,0-N4534,N4534))</f>
        <v>266.84112293150179</v>
      </c>
      <c r="P4534" s="2">
        <f>ABS(O4534-'PV model'!$B$5)</f>
        <v>61.841122931501786</v>
      </c>
      <c r="Q4534" s="3">
        <f t="shared" si="776"/>
        <v>60.187633290811092</v>
      </c>
      <c r="R4534" s="3">
        <f t="shared" si="781"/>
        <v>381.6330000000001</v>
      </c>
      <c r="S4534" s="3">
        <f t="shared" si="777"/>
        <v>259.90594184382263</v>
      </c>
      <c r="T4534" s="3">
        <f>(0.5*(1-COS(RADIANS(90-$X$3)))*(D4534+E4534)*'PV model'!$B$4)</f>
        <v>0</v>
      </c>
      <c r="U4534" s="3">
        <f t="shared" si="782"/>
        <v>641.53894184382273</v>
      </c>
      <c r="V4534" s="3">
        <f>('PV model'!$B$13*(U4534/1000)*(1-'PV model'!$B$14*((20+C4534)-25))*'PV model'!$B$10)/'PV model'!$B$12</f>
        <v>62.178734354856587</v>
      </c>
    </row>
    <row r="4535" spans="1:22" x14ac:dyDescent="0.2">
      <c r="A4535" s="10">
        <f t="shared" si="785"/>
        <v>189</v>
      </c>
      <c r="B4535" s="10">
        <f t="shared" si="783"/>
        <v>18</v>
      </c>
      <c r="C4535" s="23">
        <v>12.6</v>
      </c>
      <c r="D4535" s="24">
        <v>342.34724999999997</v>
      </c>
      <c r="E4535" s="24">
        <v>158.76</v>
      </c>
      <c r="F4535" s="48"/>
      <c r="G4535" s="48"/>
      <c r="H4535" s="1">
        <f t="shared" si="784"/>
        <v>22.497460104381489</v>
      </c>
      <c r="I4535" s="1">
        <f t="shared" si="778"/>
        <v>-4.7232334387342449</v>
      </c>
      <c r="J4535" s="4">
        <f>B4535+('PV model'!$B$3/15)+(I4535/60)</f>
        <v>17.644612776021095</v>
      </c>
      <c r="K4535" s="2">
        <f t="shared" si="779"/>
        <v>-84.669191640316427</v>
      </c>
      <c r="L4535" s="2">
        <f>DEGREES(ASIN((((COS(RADIANS('PV model'!$B$2))*COS(RADIANS(H4535))*COS(RADIANS(K4535)))+(SIN(RADIANS('PV model'!$B$2))*SIN(RADIANS(H4535)))))))</f>
        <v>21.343805884513575</v>
      </c>
      <c r="M4535" s="3">
        <f t="shared" si="775"/>
        <v>21.343805884513575</v>
      </c>
      <c r="N4535" s="2">
        <f t="shared" si="780"/>
        <v>-80.982145764098888</v>
      </c>
      <c r="O4535" s="2">
        <f>IF('PV model'!$B$2&gt;0, 180-N4535,IF('PV model'!$B$2&lt;0,0-N4535,N4535))</f>
        <v>260.9821457640989</v>
      </c>
      <c r="P4535" s="2">
        <f>ABS(O4535-'PV model'!$B$5)</f>
        <v>55.982145764098902</v>
      </c>
      <c r="Q4535" s="3">
        <f t="shared" si="776"/>
        <v>68.656194115486414</v>
      </c>
      <c r="R4535" s="3">
        <f t="shared" si="781"/>
        <v>342.34725000000014</v>
      </c>
      <c r="S4535" s="3">
        <f t="shared" si="777"/>
        <v>201.72716839243668</v>
      </c>
      <c r="T4535" s="3">
        <f>(0.5*(1-COS(RADIANS(90-$X$3)))*(D4535+E4535)*'PV model'!$B$4)</f>
        <v>0</v>
      </c>
      <c r="U4535" s="3">
        <f t="shared" si="782"/>
        <v>544.07441839243688</v>
      </c>
      <c r="V4535" s="3">
        <f>('PV model'!$B$13*(U4535/1000)*(1-'PV model'!$B$14*((20+C4535)-25))*'PV model'!$B$10)/'PV model'!$B$12</f>
        <v>52.732354225087747</v>
      </c>
    </row>
    <row r="4536" spans="1:22" x14ac:dyDescent="0.2">
      <c r="A4536" s="10">
        <f t="shared" si="785"/>
        <v>189</v>
      </c>
      <c r="B4536" s="10">
        <f t="shared" si="783"/>
        <v>19</v>
      </c>
      <c r="C4536" s="23">
        <v>11.5</v>
      </c>
      <c r="D4536" s="24">
        <v>114.48990000000001</v>
      </c>
      <c r="E4536" s="24">
        <v>113.77800000000001</v>
      </c>
      <c r="F4536" s="48"/>
      <c r="G4536" s="48"/>
      <c r="H4536" s="1">
        <f t="shared" si="784"/>
        <v>22.497460104381489</v>
      </c>
      <c r="I4536" s="1">
        <f t="shared" si="778"/>
        <v>-4.7232334387342449</v>
      </c>
      <c r="J4536" s="4">
        <f>B4536+('PV model'!$B$3/15)+(I4536/60)</f>
        <v>18.644612776021095</v>
      </c>
      <c r="K4536" s="2">
        <f t="shared" si="779"/>
        <v>-99.669191640316427</v>
      </c>
      <c r="L4536" s="2">
        <f>DEGREES(ASIN((((COS(RADIANS('PV model'!$B$2))*COS(RADIANS(H4536))*COS(RADIANS(K4536)))+(SIN(RADIANS('PV model'!$B$2))*SIN(RADIANS(H4536)))))))</f>
        <v>13.147132610315419</v>
      </c>
      <c r="M4536" s="3">
        <f t="shared" si="775"/>
        <v>13.147132610315419</v>
      </c>
      <c r="N4536" s="2">
        <f t="shared" si="780"/>
        <v>-69.27442540154351</v>
      </c>
      <c r="O4536" s="2">
        <f>IF('PV model'!$B$2&gt;0, 180-N4536,IF('PV model'!$B$2&lt;0,0-N4536,N4536))</f>
        <v>249.27442540154351</v>
      </c>
      <c r="P4536" s="2">
        <f>ABS(O4536-'PV model'!$B$5)</f>
        <v>44.27442540154351</v>
      </c>
      <c r="Q4536" s="3">
        <f t="shared" si="776"/>
        <v>76.852867389684576</v>
      </c>
      <c r="R4536" s="3">
        <f t="shared" si="781"/>
        <v>114.48990000000005</v>
      </c>
      <c r="S4536" s="3">
        <f t="shared" si="777"/>
        <v>133.52205725144162</v>
      </c>
      <c r="T4536" s="3">
        <f>(0.5*(1-COS(RADIANS(90-$X$3)))*(D4536+E4536)*'PV model'!$B$4)</f>
        <v>0</v>
      </c>
      <c r="U4536" s="3">
        <f t="shared" si="782"/>
        <v>248.01195725144169</v>
      </c>
      <c r="V4536" s="3">
        <f>('PV model'!$B$13*(U4536/1000)*(1-'PV model'!$B$14*((20+C4536)-25))*'PV model'!$B$10)/'PV model'!$B$12</f>
        <v>24.146702090435902</v>
      </c>
    </row>
    <row r="4537" spans="1:22" x14ac:dyDescent="0.2">
      <c r="A4537" s="10">
        <f t="shared" si="785"/>
        <v>189</v>
      </c>
      <c r="B4537" s="10">
        <f t="shared" si="783"/>
        <v>20</v>
      </c>
      <c r="C4537" s="23">
        <v>11.8</v>
      </c>
      <c r="D4537" s="24">
        <v>19.08165</v>
      </c>
      <c r="E4537" s="24">
        <v>56.448</v>
      </c>
      <c r="F4537" s="48"/>
      <c r="G4537" s="48"/>
      <c r="H4537" s="1">
        <f t="shared" si="784"/>
        <v>22.497460104381489</v>
      </c>
      <c r="I4537" s="1">
        <f t="shared" si="778"/>
        <v>-4.7232334387342449</v>
      </c>
      <c r="J4537" s="4">
        <f>B4537+('PV model'!$B$3/15)+(I4537/60)</f>
        <v>19.644612776021095</v>
      </c>
      <c r="K4537" s="2">
        <f t="shared" si="779"/>
        <v>-114.66919164031643</v>
      </c>
      <c r="L4537" s="2">
        <f>DEGREES(ASIN((((COS(RADIANS('PV model'!$B$2))*COS(RADIANS(H4537))*COS(RADIANS(K4537)))+(SIN(RADIANS('PV model'!$B$2))*SIN(RADIANS(H4537)))))))</f>
        <v>5.5624829645356897</v>
      </c>
      <c r="M4537" s="3">
        <f t="shared" si="775"/>
        <v>5.5624829645356897</v>
      </c>
      <c r="N4537" s="2">
        <f t="shared" si="780"/>
        <v>-57.516611162240089</v>
      </c>
      <c r="O4537" s="2">
        <f>IF('PV model'!$B$2&gt;0, 180-N4537,IF('PV model'!$B$2&lt;0,0-N4537,N4537))</f>
        <v>237.51661116224008</v>
      </c>
      <c r="P4537" s="2">
        <f>ABS(O4537-'PV model'!$B$5)</f>
        <v>32.516611162240082</v>
      </c>
      <c r="Q4537" s="3">
        <f t="shared" si="776"/>
        <v>84.43751703546431</v>
      </c>
      <c r="R4537" s="3">
        <f t="shared" si="781"/>
        <v>19.081650000000014</v>
      </c>
      <c r="S4537" s="3">
        <f t="shared" si="777"/>
        <v>61.101943858577087</v>
      </c>
      <c r="T4537" s="3">
        <f>(0.5*(1-COS(RADIANS(90-$X$3)))*(D4537+E4537)*'PV model'!$B$4)</f>
        <v>0</v>
      </c>
      <c r="U4537" s="3">
        <f t="shared" si="782"/>
        <v>80.183593858577098</v>
      </c>
      <c r="V4537" s="3">
        <f>('PV model'!$B$13*(U4537/1000)*(1-'PV model'!$B$14*((20+C4537)-25))*'PV model'!$B$10)/'PV model'!$B$12</f>
        <v>7.7971399065581553</v>
      </c>
    </row>
    <row r="4538" spans="1:22" x14ac:dyDescent="0.2">
      <c r="A4538" s="10">
        <f t="shared" si="785"/>
        <v>189</v>
      </c>
      <c r="B4538" s="10">
        <f t="shared" si="783"/>
        <v>21</v>
      </c>
      <c r="C4538" s="23">
        <v>11.7</v>
      </c>
      <c r="D4538" s="24">
        <v>0</v>
      </c>
      <c r="E4538" s="24">
        <v>11.465999999999999</v>
      </c>
      <c r="F4538" s="48"/>
      <c r="G4538" s="48"/>
      <c r="H4538" s="1">
        <f t="shared" si="784"/>
        <v>22.497460104381489</v>
      </c>
      <c r="I4538" s="1">
        <f t="shared" si="778"/>
        <v>-4.7232334387342449</v>
      </c>
      <c r="J4538" s="4">
        <f>B4538+('PV model'!$B$3/15)+(I4538/60)</f>
        <v>20.644612776021095</v>
      </c>
      <c r="K4538" s="2">
        <f t="shared" si="779"/>
        <v>-129.66919164031643</v>
      </c>
      <c r="L4538" s="2">
        <f>DEGREES(ASIN((((COS(RADIANS('PV model'!$B$2))*COS(RADIANS(H4538))*COS(RADIANS(K4538)))+(SIN(RADIANS('PV model'!$B$2))*SIN(RADIANS(H4538)))))))</f>
        <v>-1.0718052730313004</v>
      </c>
      <c r="M4538" s="3">
        <f t="shared" si="775"/>
        <v>0</v>
      </c>
      <c r="N4538" s="2">
        <f t="shared" si="780"/>
        <v>-45.33974456536599</v>
      </c>
      <c r="O4538" s="2">
        <f>IF('PV model'!$B$2&gt;0, 180-N4538,IF('PV model'!$B$2&lt;0,0-N4538,N4538))</f>
        <v>225.339744565366</v>
      </c>
      <c r="P4538" s="2">
        <f>ABS(O4538-'PV model'!$B$5)</f>
        <v>20.339744565366004</v>
      </c>
      <c r="Q4538" s="3">
        <f t="shared" si="776"/>
        <v>91.071805273031302</v>
      </c>
      <c r="R4538" s="3">
        <f t="shared" si="781"/>
        <v>0</v>
      </c>
      <c r="S4538" s="3">
        <f t="shared" si="777"/>
        <v>11.465999999999999</v>
      </c>
      <c r="T4538" s="3">
        <f>(0.5*(1-COS(RADIANS(90-$X$3)))*(D4538+E4538)*'PV model'!$B$4)</f>
        <v>0</v>
      </c>
      <c r="U4538" s="3">
        <f t="shared" si="782"/>
        <v>11.465999999999999</v>
      </c>
      <c r="V4538" s="3">
        <f>('PV model'!$B$13*(U4538/1000)*(1-'PV model'!$B$14*((20+C4538)-25))*'PV model'!$B$10)/'PV model'!$B$12</f>
        <v>1.1154247715519998</v>
      </c>
    </row>
    <row r="4539" spans="1:22" x14ac:dyDescent="0.2">
      <c r="A4539" s="10">
        <f t="shared" si="785"/>
        <v>189</v>
      </c>
      <c r="B4539" s="10">
        <f t="shared" si="783"/>
        <v>22</v>
      </c>
      <c r="C4539" s="23">
        <v>10.9</v>
      </c>
      <c r="D4539" s="24">
        <v>0</v>
      </c>
      <c r="E4539" s="24">
        <v>0</v>
      </c>
      <c r="F4539" s="48"/>
      <c r="G4539" s="48"/>
      <c r="H4539" s="1">
        <f t="shared" si="784"/>
        <v>22.497460104381489</v>
      </c>
      <c r="I4539" s="1">
        <f t="shared" si="778"/>
        <v>-4.7232334387342449</v>
      </c>
      <c r="J4539" s="4">
        <f>B4539+('PV model'!$B$3/15)+(I4539/60)</f>
        <v>21.644612776021095</v>
      </c>
      <c r="K4539" s="2">
        <f t="shared" si="779"/>
        <v>-144.66919164031643</v>
      </c>
      <c r="L4539" s="2">
        <f>DEGREES(ASIN((((COS(RADIANS('PV model'!$B$2))*COS(RADIANS(H4539))*COS(RADIANS(K4539)))+(SIN(RADIANS('PV model'!$B$2))*SIN(RADIANS(H4539)))))))</f>
        <v>-6.4062339198251612</v>
      </c>
      <c r="M4539" s="3">
        <f t="shared" si="775"/>
        <v>0</v>
      </c>
      <c r="N4539" s="2">
        <f t="shared" si="780"/>
        <v>-32.523342344935308</v>
      </c>
      <c r="O4539" s="2">
        <f>IF('PV model'!$B$2&gt;0, 180-N4539,IF('PV model'!$B$2&lt;0,0-N4539,N4539))</f>
        <v>212.52334234493532</v>
      </c>
      <c r="P4539" s="2">
        <f>ABS(O4539-'PV model'!$B$5)</f>
        <v>7.5233423449353154</v>
      </c>
      <c r="Q4539" s="3">
        <f t="shared" si="776"/>
        <v>96.406233919825169</v>
      </c>
      <c r="R4539" s="3">
        <f t="shared" si="781"/>
        <v>0</v>
      </c>
      <c r="S4539" s="3">
        <f t="shared" si="777"/>
        <v>0</v>
      </c>
      <c r="T4539" s="3">
        <f>(0.5*(1-COS(RADIANS(90-$X$3)))*(D4539+E4539)*'PV model'!$B$4)</f>
        <v>0</v>
      </c>
      <c r="U4539" s="3">
        <f t="shared" si="782"/>
        <v>0</v>
      </c>
      <c r="V4539" s="3">
        <f>('PV model'!$B$13*(U4539/1000)*(1-'PV model'!$B$14*((20+C4539)-25))*'PV model'!$B$10)/'PV model'!$B$12</f>
        <v>0</v>
      </c>
    </row>
    <row r="4540" spans="1:22" x14ac:dyDescent="0.2">
      <c r="A4540" s="10">
        <f t="shared" si="785"/>
        <v>189</v>
      </c>
      <c r="B4540" s="10">
        <f t="shared" si="783"/>
        <v>23</v>
      </c>
      <c r="C4540" s="23">
        <v>10.8</v>
      </c>
      <c r="D4540" s="24">
        <v>0</v>
      </c>
      <c r="E4540" s="24">
        <v>0</v>
      </c>
      <c r="F4540" s="48"/>
      <c r="G4540" s="48"/>
      <c r="H4540" s="1">
        <f t="shared" si="784"/>
        <v>22.497460104381489</v>
      </c>
      <c r="I4540" s="1">
        <f t="shared" si="778"/>
        <v>-4.7232334387342449</v>
      </c>
      <c r="J4540" s="4">
        <f>B4540+('PV model'!$B$3/15)+(I4540/60)</f>
        <v>22.644612776021095</v>
      </c>
      <c r="K4540" s="2">
        <f t="shared" si="779"/>
        <v>-159.66919164031643</v>
      </c>
      <c r="L4540" s="2">
        <f>DEGREES(ASIN((((COS(RADIANS('PV model'!$B$2))*COS(RADIANS(H4540))*COS(RADIANS(K4540)))+(SIN(RADIANS('PV model'!$B$2))*SIN(RADIANS(H4540)))))))</f>
        <v>-10.099293854692327</v>
      </c>
      <c r="M4540" s="3">
        <f t="shared" si="775"/>
        <v>0</v>
      </c>
      <c r="N4540" s="2">
        <f t="shared" si="780"/>
        <v>-19.029234906939493</v>
      </c>
      <c r="O4540" s="2">
        <f>IF('PV model'!$B$2&gt;0, 180-N4540,IF('PV model'!$B$2&lt;0,0-N4540,N4540))</f>
        <v>199.02923490693951</v>
      </c>
      <c r="P4540" s="2">
        <f>ABS(O4540-'PV model'!$B$5)</f>
        <v>5.9707650930604927</v>
      </c>
      <c r="Q4540" s="3">
        <f t="shared" si="776"/>
        <v>100.09929385469233</v>
      </c>
      <c r="R4540" s="3">
        <f t="shared" si="781"/>
        <v>0</v>
      </c>
      <c r="S4540" s="3">
        <f t="shared" si="777"/>
        <v>0</v>
      </c>
      <c r="T4540" s="3">
        <f>(0.5*(1-COS(RADIANS(90-$X$3)))*(D4540+E4540)*'PV model'!$B$4)</f>
        <v>0</v>
      </c>
      <c r="U4540" s="3">
        <f t="shared" si="782"/>
        <v>0</v>
      </c>
      <c r="V4540" s="3">
        <f>('PV model'!$B$13*(U4540/1000)*(1-'PV model'!$B$14*((20+C4540)-25))*'PV model'!$B$10)/'PV model'!$B$12</f>
        <v>0</v>
      </c>
    </row>
    <row r="4541" spans="1:22" x14ac:dyDescent="0.2">
      <c r="A4541" s="10">
        <f t="shared" si="785"/>
        <v>189</v>
      </c>
      <c r="B4541" s="10">
        <f t="shared" si="783"/>
        <v>24</v>
      </c>
      <c r="C4541" s="23">
        <v>10.1</v>
      </c>
      <c r="D4541" s="24">
        <v>0</v>
      </c>
      <c r="E4541" s="24">
        <v>0</v>
      </c>
      <c r="F4541" s="48"/>
      <c r="G4541" s="48"/>
      <c r="H4541" s="1">
        <f t="shared" si="784"/>
        <v>22.497460104381489</v>
      </c>
      <c r="I4541" s="1">
        <f t="shared" si="778"/>
        <v>-4.7232334387342449</v>
      </c>
      <c r="J4541" s="4">
        <f>B4541+('PV model'!$B$3/15)+(I4541/60)</f>
        <v>23.644612776021095</v>
      </c>
      <c r="K4541" s="2">
        <f t="shared" si="779"/>
        <v>-174.66919164031643</v>
      </c>
      <c r="L4541" s="2">
        <f>DEGREES(ASIN((((COS(RADIANS('PV model'!$B$2))*COS(RADIANS(H4541))*COS(RADIANS(K4541)))+(SIN(RADIANS('PV model'!$B$2))*SIN(RADIANS(H4541)))))))</f>
        <v>-11.86999443808981</v>
      </c>
      <c r="M4541" s="3">
        <f t="shared" si="775"/>
        <v>0</v>
      </c>
      <c r="N4541" s="2">
        <f t="shared" si="780"/>
        <v>-5.0319391462602434</v>
      </c>
      <c r="O4541" s="2">
        <f>IF('PV model'!$B$2&gt;0, 180-N4541,IF('PV model'!$B$2&lt;0,0-N4541,N4541))</f>
        <v>185.03193914626024</v>
      </c>
      <c r="P4541" s="2">
        <f>ABS(O4541-'PV model'!$B$5)</f>
        <v>19.968060853739757</v>
      </c>
      <c r="Q4541" s="3">
        <f t="shared" si="776"/>
        <v>101.8699944380898</v>
      </c>
      <c r="R4541" s="3">
        <f t="shared" si="781"/>
        <v>0</v>
      </c>
      <c r="S4541" s="3">
        <f t="shared" si="777"/>
        <v>0</v>
      </c>
      <c r="T4541" s="3">
        <f>(0.5*(1-COS(RADIANS(90-$X$3)))*(D4541+E4541)*'PV model'!$B$4)</f>
        <v>0</v>
      </c>
      <c r="U4541" s="3">
        <f t="shared" si="782"/>
        <v>0</v>
      </c>
      <c r="V4541" s="3">
        <f>('PV model'!$B$13*(U4541/1000)*(1-'PV model'!$B$14*((20+C4541)-25))*'PV model'!$B$10)/'PV model'!$B$12</f>
        <v>0</v>
      </c>
    </row>
    <row r="4542" spans="1:22" x14ac:dyDescent="0.2">
      <c r="A4542" s="10">
        <f t="shared" si="785"/>
        <v>190</v>
      </c>
      <c r="B4542" s="10">
        <f t="shared" si="783"/>
        <v>1</v>
      </c>
      <c r="C4542" s="23">
        <v>10.4</v>
      </c>
      <c r="D4542" s="24">
        <v>0</v>
      </c>
      <c r="E4542" s="24">
        <v>0</v>
      </c>
      <c r="F4542" s="48"/>
      <c r="G4542" s="48"/>
      <c r="H4542" s="1">
        <f t="shared" si="784"/>
        <v>22.379337673151039</v>
      </c>
      <c r="I4542" s="1">
        <f t="shared" si="778"/>
        <v>-4.8718621581934682</v>
      </c>
      <c r="J4542" s="4">
        <f>B4542+('PV model'!$B$3/15)+(I4542/60)</f>
        <v>0.64213563069677559</v>
      </c>
      <c r="K4542" s="2">
        <f t="shared" si="779"/>
        <v>170.36796553954835</v>
      </c>
      <c r="L4542" s="2">
        <f>DEGREES(ASIN((((COS(RADIANS('PV model'!$B$2))*COS(RADIANS(H4542))*COS(RADIANS(K4542)))+(SIN(RADIANS('PV model'!$B$2))*SIN(RADIANS(H4542)))))))</f>
        <v>-11.688322886803771</v>
      </c>
      <c r="M4542" s="3">
        <f t="shared" si="775"/>
        <v>0</v>
      </c>
      <c r="N4542" s="2">
        <f t="shared" si="780"/>
        <v>9.0904899370003598</v>
      </c>
      <c r="O4542" s="2">
        <f>IF('PV model'!$B$2&gt;0, 180-N4542,IF('PV model'!$B$2&lt;0,0-N4542,N4542))</f>
        <v>170.90951006299963</v>
      </c>
      <c r="P4542" s="2">
        <f>ABS(O4542-'PV model'!$B$5)</f>
        <v>34.09048993700037</v>
      </c>
      <c r="Q4542" s="3">
        <f t="shared" si="776"/>
        <v>101.68832288680377</v>
      </c>
      <c r="R4542" s="3">
        <f t="shared" si="781"/>
        <v>0</v>
      </c>
      <c r="S4542" s="3">
        <f t="shared" si="777"/>
        <v>0</v>
      </c>
      <c r="T4542" s="3">
        <f>(0.5*(1-COS(RADIANS(90-$X$3)))*(D4542+E4542)*'PV model'!$B$4)</f>
        <v>0</v>
      </c>
      <c r="U4542" s="3">
        <f t="shared" si="782"/>
        <v>0</v>
      </c>
      <c r="V4542" s="3">
        <f>('PV model'!$B$13*(U4542/1000)*(1-'PV model'!$B$14*((20+C4542)-25))*'PV model'!$B$10)/'PV model'!$B$12</f>
        <v>0</v>
      </c>
    </row>
    <row r="4543" spans="1:22" x14ac:dyDescent="0.2">
      <c r="A4543" s="10">
        <f t="shared" si="785"/>
        <v>190</v>
      </c>
      <c r="B4543" s="10">
        <f t="shared" si="783"/>
        <v>2</v>
      </c>
      <c r="C4543" s="23">
        <v>10.4</v>
      </c>
      <c r="D4543" s="24">
        <v>0</v>
      </c>
      <c r="E4543" s="24">
        <v>0</v>
      </c>
      <c r="F4543" s="48"/>
      <c r="G4543" s="48"/>
      <c r="H4543" s="1">
        <f t="shared" si="784"/>
        <v>22.379337673151039</v>
      </c>
      <c r="I4543" s="1">
        <f t="shared" si="778"/>
        <v>-4.8718621581934682</v>
      </c>
      <c r="J4543" s="4">
        <f>B4543+('PV model'!$B$3/15)+(I4543/60)</f>
        <v>1.6421356306967756</v>
      </c>
      <c r="K4543" s="2">
        <f t="shared" si="779"/>
        <v>155.36796553954835</v>
      </c>
      <c r="L4543" s="2">
        <f>DEGREES(ASIN((((COS(RADIANS('PV model'!$B$2))*COS(RADIANS(H4543))*COS(RADIANS(K4543)))+(SIN(RADIANS('PV model'!$B$2))*SIN(RADIANS(H4543)))))))</f>
        <v>-9.3411141032448803</v>
      </c>
      <c r="M4543" s="3">
        <f t="shared" si="775"/>
        <v>0</v>
      </c>
      <c r="N4543" s="2">
        <f t="shared" si="780"/>
        <v>22.990419135181408</v>
      </c>
      <c r="O4543" s="2">
        <f>IF('PV model'!$B$2&gt;0, 180-N4543,IF('PV model'!$B$2&lt;0,0-N4543,N4543))</f>
        <v>157.00958086481859</v>
      </c>
      <c r="P4543" s="2">
        <f>ABS(O4543-'PV model'!$B$5)</f>
        <v>47.990419135181412</v>
      </c>
      <c r="Q4543" s="3">
        <f t="shared" si="776"/>
        <v>99.341114103244877</v>
      </c>
      <c r="R4543" s="3">
        <f t="shared" si="781"/>
        <v>0</v>
      </c>
      <c r="S4543" s="3">
        <f t="shared" si="777"/>
        <v>0</v>
      </c>
      <c r="T4543" s="3">
        <f>(0.5*(1-COS(RADIANS(90-$X$3)))*(D4543+E4543)*'PV model'!$B$4)</f>
        <v>0</v>
      </c>
      <c r="U4543" s="3">
        <f t="shared" si="782"/>
        <v>0</v>
      </c>
      <c r="V4543" s="3">
        <f>('PV model'!$B$13*(U4543/1000)*(1-'PV model'!$B$14*((20+C4543)-25))*'PV model'!$B$10)/'PV model'!$B$12</f>
        <v>0</v>
      </c>
    </row>
    <row r="4544" spans="1:22" x14ac:dyDescent="0.2">
      <c r="A4544" s="10">
        <f t="shared" si="785"/>
        <v>190</v>
      </c>
      <c r="B4544" s="10">
        <f t="shared" si="783"/>
        <v>3</v>
      </c>
      <c r="C4544" s="23">
        <v>10.199999999999999</v>
      </c>
      <c r="D4544" s="24">
        <v>0</v>
      </c>
      <c r="E4544" s="24">
        <v>0</v>
      </c>
      <c r="F4544" s="48"/>
      <c r="G4544" s="48"/>
      <c r="H4544" s="1">
        <f t="shared" si="784"/>
        <v>22.379337673151039</v>
      </c>
      <c r="I4544" s="1">
        <f t="shared" si="778"/>
        <v>-4.8718621581934682</v>
      </c>
      <c r="J4544" s="4">
        <f>B4544+('PV model'!$B$3/15)+(I4544/60)</f>
        <v>2.6421356306967754</v>
      </c>
      <c r="K4544" s="2">
        <f t="shared" si="779"/>
        <v>140.36796553954838</v>
      </c>
      <c r="L4544" s="2">
        <f>DEGREES(ASIN((((COS(RADIANS('PV model'!$B$2))*COS(RADIANS(H4544))*COS(RADIANS(K4544)))+(SIN(RADIANS('PV model'!$B$2))*SIN(RADIANS(H4544)))))))</f>
        <v>-5.1401108556724573</v>
      </c>
      <c r="M4544" s="3">
        <f t="shared" si="775"/>
        <v>0</v>
      </c>
      <c r="N4544" s="2">
        <f t="shared" si="780"/>
        <v>36.31293442721126</v>
      </c>
      <c r="O4544" s="2">
        <f>IF('PV model'!$B$2&gt;0, 180-N4544,IF('PV model'!$B$2&lt;0,0-N4544,N4544))</f>
        <v>143.68706557278875</v>
      </c>
      <c r="P4544" s="2">
        <f>ABS(O4544-'PV model'!$B$5)</f>
        <v>61.312934427211246</v>
      </c>
      <c r="Q4544" s="3">
        <f t="shared" si="776"/>
        <v>95.140110855672447</v>
      </c>
      <c r="R4544" s="3">
        <f t="shared" si="781"/>
        <v>0</v>
      </c>
      <c r="S4544" s="3">
        <f t="shared" si="777"/>
        <v>0</v>
      </c>
      <c r="T4544" s="3">
        <f>(0.5*(1-COS(RADIANS(90-$X$3)))*(D4544+E4544)*'PV model'!$B$4)</f>
        <v>0</v>
      </c>
      <c r="U4544" s="3">
        <f t="shared" si="782"/>
        <v>0</v>
      </c>
      <c r="V4544" s="3">
        <f>('PV model'!$B$13*(U4544/1000)*(1-'PV model'!$B$14*((20+C4544)-25))*'PV model'!$B$10)/'PV model'!$B$12</f>
        <v>0</v>
      </c>
    </row>
    <row r="4545" spans="1:22" x14ac:dyDescent="0.2">
      <c r="A4545" s="10">
        <f t="shared" si="785"/>
        <v>190</v>
      </c>
      <c r="B4545" s="10">
        <f t="shared" si="783"/>
        <v>4</v>
      </c>
      <c r="C4545" s="23">
        <v>9.8000000000000007</v>
      </c>
      <c r="D4545" s="24">
        <v>0</v>
      </c>
      <c r="E4545" s="24">
        <v>0</v>
      </c>
      <c r="F4545" s="48"/>
      <c r="G4545" s="48"/>
      <c r="H4545" s="1">
        <f t="shared" si="784"/>
        <v>22.379337673151039</v>
      </c>
      <c r="I4545" s="1">
        <f t="shared" si="778"/>
        <v>-4.8718621581934682</v>
      </c>
      <c r="J4545" s="4">
        <f>B4545+('PV model'!$B$3/15)+(I4545/60)</f>
        <v>3.6421356306967754</v>
      </c>
      <c r="K4545" s="2">
        <f t="shared" si="779"/>
        <v>125.36796553954838</v>
      </c>
      <c r="L4545" s="2">
        <f>DEGREES(ASIN((((COS(RADIANS('PV model'!$B$2))*COS(RADIANS(H4545))*COS(RADIANS(K4545)))+(SIN(RADIANS('PV model'!$B$2))*SIN(RADIANS(H4545)))))))</f>
        <v>0.60835327295171115</v>
      </c>
      <c r="M4545" s="3">
        <f t="shared" si="775"/>
        <v>0.60835327295171115</v>
      </c>
      <c r="N4545" s="2">
        <f t="shared" si="780"/>
        <v>48.944786501921506</v>
      </c>
      <c r="O4545" s="2">
        <f>IF('PV model'!$B$2&gt;0, 180-N4545,IF('PV model'!$B$2&lt;0,0-N4545,N4545))</f>
        <v>131.0552134980785</v>
      </c>
      <c r="P4545" s="2">
        <f>ABS(O4545-'PV model'!$B$5)</f>
        <v>73.944786501921499</v>
      </c>
      <c r="Q4545" s="3">
        <f t="shared" si="776"/>
        <v>89.391646727048297</v>
      </c>
      <c r="R4545" s="3">
        <f t="shared" si="781"/>
        <v>0</v>
      </c>
      <c r="S4545" s="3">
        <f t="shared" si="777"/>
        <v>0</v>
      </c>
      <c r="T4545" s="3">
        <f>(0.5*(1-COS(RADIANS(90-$X$3)))*(D4545+E4545)*'PV model'!$B$4)</f>
        <v>0</v>
      </c>
      <c r="U4545" s="3">
        <f t="shared" si="782"/>
        <v>0</v>
      </c>
      <c r="V4545" s="3">
        <f>('PV model'!$B$13*(U4545/1000)*(1-'PV model'!$B$14*((20+C4545)-25))*'PV model'!$B$10)/'PV model'!$B$12</f>
        <v>0</v>
      </c>
    </row>
    <row r="4546" spans="1:22" x14ac:dyDescent="0.2">
      <c r="A4546" s="10">
        <f t="shared" si="785"/>
        <v>190</v>
      </c>
      <c r="B4546" s="10">
        <f t="shared" si="783"/>
        <v>5</v>
      </c>
      <c r="C4546" s="23">
        <v>9.3000000000000007</v>
      </c>
      <c r="D4546" s="24">
        <v>0</v>
      </c>
      <c r="E4546" s="24">
        <v>16.757999999999999</v>
      </c>
      <c r="F4546" s="48"/>
      <c r="G4546" s="48"/>
      <c r="H4546" s="1">
        <f t="shared" si="784"/>
        <v>22.379337673151039</v>
      </c>
      <c r="I4546" s="1">
        <f t="shared" si="778"/>
        <v>-4.8718621581934682</v>
      </c>
      <c r="J4546" s="4">
        <f>B4546+('PV model'!$B$3/15)+(I4546/60)</f>
        <v>4.6421356306967754</v>
      </c>
      <c r="K4546" s="2">
        <f t="shared" si="779"/>
        <v>110.36796553954836</v>
      </c>
      <c r="L4546" s="2">
        <f>DEGREES(ASIN((((COS(RADIANS('PV model'!$B$2))*COS(RADIANS(H4546))*COS(RADIANS(K4546)))+(SIN(RADIANS('PV model'!$B$2))*SIN(RADIANS(H4546)))))))</f>
        <v>7.5554943238612129</v>
      </c>
      <c r="M4546" s="3">
        <f t="shared" si="775"/>
        <v>7.5554943238612129</v>
      </c>
      <c r="N4546" s="2">
        <f t="shared" si="780"/>
        <v>60.981280473145901</v>
      </c>
      <c r="O4546" s="2">
        <f>IF('PV model'!$B$2&gt;0, 180-N4546,IF('PV model'!$B$2&lt;0,0-N4546,N4546))</f>
        <v>119.0187195268541</v>
      </c>
      <c r="P4546" s="2">
        <f>ABS(O4546-'PV model'!$B$5)</f>
        <v>85.981280473145901</v>
      </c>
      <c r="Q4546" s="3">
        <f t="shared" si="776"/>
        <v>82.444505676138789</v>
      </c>
      <c r="R4546" s="3">
        <f t="shared" si="781"/>
        <v>0</v>
      </c>
      <c r="S4546" s="3">
        <f t="shared" si="777"/>
        <v>16.757999999999999</v>
      </c>
      <c r="T4546" s="3">
        <f>(0.5*(1-COS(RADIANS(90-$X$3)))*(D4546+E4546)*'PV model'!$B$4)</f>
        <v>0</v>
      </c>
      <c r="U4546" s="3">
        <f t="shared" si="782"/>
        <v>16.757999999999999</v>
      </c>
      <c r="V4546" s="3">
        <f>('PV model'!$B$13*(U4546/1000)*(1-'PV model'!$B$14*((20+C4546)-25))*'PV model'!$B$10)/'PV model'!$B$12</f>
        <v>1.6463174495039998</v>
      </c>
    </row>
    <row r="4547" spans="1:22" x14ac:dyDescent="0.2">
      <c r="A4547" s="10">
        <f t="shared" si="785"/>
        <v>190</v>
      </c>
      <c r="B4547" s="10">
        <f t="shared" si="783"/>
        <v>6</v>
      </c>
      <c r="C4547" s="23">
        <v>10</v>
      </c>
      <c r="D4547" s="24">
        <v>90.918449999999993</v>
      </c>
      <c r="E4547" s="24">
        <v>62.621999999999993</v>
      </c>
      <c r="F4547" s="48"/>
      <c r="G4547" s="48"/>
      <c r="H4547" s="1">
        <f t="shared" si="784"/>
        <v>22.379337673151039</v>
      </c>
      <c r="I4547" s="1">
        <f t="shared" si="778"/>
        <v>-4.8718621581934682</v>
      </c>
      <c r="J4547" s="4">
        <f>B4547+('PV model'!$B$3/15)+(I4547/60)</f>
        <v>5.6421356306967754</v>
      </c>
      <c r="K4547" s="2">
        <f t="shared" si="779"/>
        <v>95.367965539548365</v>
      </c>
      <c r="L4547" s="2">
        <f>DEGREES(ASIN((((COS(RADIANS('PV model'!$B$2))*COS(RADIANS(H4547))*COS(RADIANS(K4547)))+(SIN(RADIANS('PV model'!$B$2))*SIN(RADIANS(H4547)))))))</f>
        <v>15.353757446217047</v>
      </c>
      <c r="M4547" s="3">
        <f t="shared" si="775"/>
        <v>15.353757446217047</v>
      </c>
      <c r="N4547" s="2">
        <f t="shared" si="780"/>
        <v>72.688674746331714</v>
      </c>
      <c r="O4547" s="2">
        <f>IF('PV model'!$B$2&gt;0, 180-N4547,IF('PV model'!$B$2&lt;0,0-N4547,N4547))</f>
        <v>107.31132525366829</v>
      </c>
      <c r="P4547" s="2">
        <f>ABS(O4547-'PV model'!$B$5)</f>
        <v>97.688674746331714</v>
      </c>
      <c r="Q4547" s="3">
        <f t="shared" si="776"/>
        <v>74.646242553782955</v>
      </c>
      <c r="R4547" s="3">
        <f t="shared" si="781"/>
        <v>90.918450000000021</v>
      </c>
      <c r="S4547" s="3">
        <f t="shared" si="777"/>
        <v>75.616224411875677</v>
      </c>
      <c r="T4547" s="3">
        <f>(0.5*(1-COS(RADIANS(90-$X$3)))*(D4547+E4547)*'PV model'!$B$4)</f>
        <v>0</v>
      </c>
      <c r="U4547" s="3">
        <f t="shared" si="782"/>
        <v>166.5346744118757</v>
      </c>
      <c r="V4547" s="3">
        <f>('PV model'!$B$13*(U4547/1000)*(1-'PV model'!$B$14*((20+C4547)-25))*'PV model'!$B$10)/'PV model'!$B$12</f>
        <v>16.31386993312687</v>
      </c>
    </row>
    <row r="4548" spans="1:22" x14ac:dyDescent="0.2">
      <c r="A4548" s="10">
        <f t="shared" si="785"/>
        <v>190</v>
      </c>
      <c r="B4548" s="10">
        <f t="shared" si="783"/>
        <v>7</v>
      </c>
      <c r="C4548" s="23">
        <v>12.1</v>
      </c>
      <c r="D4548" s="24">
        <v>104.38785</v>
      </c>
      <c r="E4548" s="24">
        <v>124.36200000000001</v>
      </c>
      <c r="F4548" s="48"/>
      <c r="G4548" s="48"/>
      <c r="H4548" s="1">
        <f t="shared" si="784"/>
        <v>22.379337673151039</v>
      </c>
      <c r="I4548" s="1">
        <f t="shared" si="778"/>
        <v>-4.8718621581934682</v>
      </c>
      <c r="J4548" s="4">
        <f>B4548+('PV model'!$B$3/15)+(I4548/60)</f>
        <v>6.6421356306967754</v>
      </c>
      <c r="K4548" s="2">
        <f t="shared" si="779"/>
        <v>80.367965539548365</v>
      </c>
      <c r="L4548" s="2">
        <f>DEGREES(ASIN((((COS(RADIANS('PV model'!$B$2))*COS(RADIANS(H4548))*COS(RADIANS(K4548)))+(SIN(RADIANS('PV model'!$B$2))*SIN(RADIANS(H4548)))))))</f>
        <v>23.666262320988849</v>
      </c>
      <c r="M4548" s="3">
        <f t="shared" si="775"/>
        <v>23.666262320988849</v>
      </c>
      <c r="N4548" s="2">
        <f t="shared" si="780"/>
        <v>84.477402575952283</v>
      </c>
      <c r="O4548" s="2">
        <f>IF('PV model'!$B$2&gt;0, 180-N4548,IF('PV model'!$B$2&lt;0,0-N4548,N4548))</f>
        <v>95.522597424047717</v>
      </c>
      <c r="P4548" s="2">
        <f>ABS(O4548-'PV model'!$B$5)</f>
        <v>109.47740257595228</v>
      </c>
      <c r="Q4548" s="3">
        <f t="shared" si="776"/>
        <v>66.333737679011151</v>
      </c>
      <c r="R4548" s="3">
        <f t="shared" si="781"/>
        <v>104.38785000000001</v>
      </c>
      <c r="S4548" s="3">
        <f t="shared" si="777"/>
        <v>152.04442090672632</v>
      </c>
      <c r="T4548" s="3">
        <f>(0.5*(1-COS(RADIANS(90-$X$3)))*(D4548+E4548)*'PV model'!$B$4)</f>
        <v>0</v>
      </c>
      <c r="U4548" s="3">
        <f t="shared" si="782"/>
        <v>256.43227090672633</v>
      </c>
      <c r="V4548" s="3">
        <f>('PV model'!$B$13*(U4548/1000)*(1-'PV model'!$B$14*((20+C4548)-25))*'PV model'!$B$10)/'PV model'!$B$12</f>
        <v>24.904993457521009</v>
      </c>
    </row>
    <row r="4549" spans="1:22" x14ac:dyDescent="0.2">
      <c r="A4549" s="10">
        <f t="shared" si="785"/>
        <v>190</v>
      </c>
      <c r="B4549" s="10">
        <f t="shared" si="783"/>
        <v>8</v>
      </c>
      <c r="C4549" s="23">
        <v>12.3</v>
      </c>
      <c r="D4549" s="24">
        <v>51.6327</v>
      </c>
      <c r="E4549" s="24">
        <v>169.34400000000002</v>
      </c>
      <c r="F4549" s="48"/>
      <c r="G4549" s="48"/>
      <c r="H4549" s="1">
        <f t="shared" si="784"/>
        <v>22.379337673151039</v>
      </c>
      <c r="I4549" s="1">
        <f t="shared" si="778"/>
        <v>-4.8718621581934682</v>
      </c>
      <c r="J4549" s="4">
        <f>B4549+('PV model'!$B$3/15)+(I4549/60)</f>
        <v>7.6421356306967754</v>
      </c>
      <c r="K4549" s="2">
        <f t="shared" si="779"/>
        <v>65.367965539548365</v>
      </c>
      <c r="L4549" s="2">
        <f>DEGREES(ASIN((((COS(RADIANS('PV model'!$B$2))*COS(RADIANS(H4549))*COS(RADIANS(K4549)))+(SIN(RADIANS('PV model'!$B$2))*SIN(RADIANS(H4549)))))))</f>
        <v>32.145225944282608</v>
      </c>
      <c r="M4549" s="3">
        <f t="shared" si="775"/>
        <v>32.145225944282608</v>
      </c>
      <c r="N4549" s="2">
        <f t="shared" si="780"/>
        <v>83.083324210030668</v>
      </c>
      <c r="O4549" s="2">
        <f>IF('PV model'!$B$2&gt;0, 180-N4549,IF('PV model'!$B$2&lt;0,0-N4549,N4549))</f>
        <v>96.916675789969332</v>
      </c>
      <c r="P4549" s="2">
        <f>ABS(O4549-'PV model'!$B$5)</f>
        <v>108.08332421003067</v>
      </c>
      <c r="Q4549" s="3">
        <f t="shared" si="776"/>
        <v>57.854774055717385</v>
      </c>
      <c r="R4549" s="3">
        <f t="shared" si="781"/>
        <v>51.632700000000014</v>
      </c>
      <c r="S4549" s="3">
        <f t="shared" si="777"/>
        <v>194.58554563368506</v>
      </c>
      <c r="T4549" s="3">
        <f>(0.5*(1-COS(RADIANS(90-$X$3)))*(D4549+E4549)*'PV model'!$B$4)</f>
        <v>0</v>
      </c>
      <c r="U4549" s="3">
        <f t="shared" si="782"/>
        <v>246.21824563368506</v>
      </c>
      <c r="V4549" s="3">
        <f>('PV model'!$B$13*(U4549/1000)*(1-'PV model'!$B$14*((20+C4549)-25))*'PV model'!$B$10)/'PV model'!$B$12</f>
        <v>23.893306139203695</v>
      </c>
    </row>
    <row r="4550" spans="1:22" x14ac:dyDescent="0.2">
      <c r="A4550" s="10">
        <f t="shared" si="785"/>
        <v>190</v>
      </c>
      <c r="B4550" s="10">
        <f t="shared" si="783"/>
        <v>9</v>
      </c>
      <c r="C4550" s="23">
        <v>13</v>
      </c>
      <c r="D4550" s="24">
        <v>96.530699999999996</v>
      </c>
      <c r="E4550" s="24">
        <v>217.85400000000001</v>
      </c>
      <c r="F4550" s="48"/>
      <c r="G4550" s="48"/>
      <c r="H4550" s="1">
        <f t="shared" si="784"/>
        <v>22.379337673151039</v>
      </c>
      <c r="I4550" s="1">
        <f t="shared" si="778"/>
        <v>-4.8718621581934682</v>
      </c>
      <c r="J4550" s="4">
        <f>B4550+('PV model'!$B$3/15)+(I4550/60)</f>
        <v>8.6421356306967745</v>
      </c>
      <c r="K4550" s="2">
        <f t="shared" si="779"/>
        <v>50.367965539548379</v>
      </c>
      <c r="L4550" s="2">
        <f>DEGREES(ASIN((((COS(RADIANS('PV model'!$B$2))*COS(RADIANS(H4550))*COS(RADIANS(K4550)))+(SIN(RADIANS('PV model'!$B$2))*SIN(RADIANS(H4550)))))))</f>
        <v>40.379651814193707</v>
      </c>
      <c r="M4550" s="3">
        <f t="shared" ref="M4550:M4613" si="786">IF(L4550&gt;0, L4550, 0)</f>
        <v>40.379651814193707</v>
      </c>
      <c r="N4550" s="2">
        <f t="shared" si="780"/>
        <v>69.2064511747149</v>
      </c>
      <c r="O4550" s="2">
        <f>IF('PV model'!$B$2&gt;0, 180-N4550,IF('PV model'!$B$2&lt;0,0-N4550,N4550))</f>
        <v>110.7935488252851</v>
      </c>
      <c r="P4550" s="2">
        <f>ABS(O4550-'PV model'!$B$5)</f>
        <v>94.2064511747149</v>
      </c>
      <c r="Q4550" s="3">
        <f t="shared" ref="Q4550:Q4613" si="787">DEGREES(ACOS((SIN(RADIANS(L4550))*COS(RADIANS(90-$X$3))+COS(RADIANS(L4550))*COS(RADIANS(P4550))*SIN(RADIANS(90-$X$3)))))</f>
        <v>49.620348185806293</v>
      </c>
      <c r="R4550" s="3">
        <f t="shared" si="781"/>
        <v>96.53070000000001</v>
      </c>
      <c r="S4550" s="3">
        <f t="shared" ref="S4550:S4613" si="788">IF($Z$3=TRUE, IF(E4550=0,0,E4550*(0.5*(1+COS(RADIANS(90-$X$3))*(1+(1-(E4550^2/(D4550+E4550)^2))*(SIN(RADIANS(0.5*$X$3))^3)))*(1+(1-(E4550^2/(D4550+E4550)^2))*(COS(RADIANS(Q4550))^2)*(SIN(RADIANS(90-L4550))^3)))), IF(E4550=0,0,E4550*(0.5*(1+COS(RADIANS(90-$X$3))))))</f>
        <v>260.81380673180479</v>
      </c>
      <c r="T4550" s="3">
        <f>(0.5*(1-COS(RADIANS(90-$X$3)))*(D4550+E4550)*'PV model'!$B$4)</f>
        <v>0</v>
      </c>
      <c r="U4550" s="3">
        <f t="shared" si="782"/>
        <v>357.34450673180481</v>
      </c>
      <c r="V4550" s="3">
        <f>('PV model'!$B$13*(U4550/1000)*(1-'PV model'!$B$14*((20+C4550)-25))*'PV model'!$B$10)/'PV model'!$B$12</f>
        <v>34.577111872338044</v>
      </c>
    </row>
    <row r="4551" spans="1:22" x14ac:dyDescent="0.2">
      <c r="A4551" s="10">
        <f t="shared" si="785"/>
        <v>190</v>
      </c>
      <c r="B4551" s="10">
        <f t="shared" si="783"/>
        <v>10</v>
      </c>
      <c r="C4551" s="23">
        <v>13.1</v>
      </c>
      <c r="D4551" s="24">
        <v>275.00024999999999</v>
      </c>
      <c r="E4551" s="24">
        <v>284.00400000000002</v>
      </c>
      <c r="F4551" s="48"/>
      <c r="G4551" s="48"/>
      <c r="H4551" s="1">
        <f t="shared" si="784"/>
        <v>22.379337673151039</v>
      </c>
      <c r="I4551" s="1">
        <f t="shared" ref="I4551:I4614" si="789">9.87*SIN(RADIANS(1.978*A4551-160.22))-7.53*COS(RADIANS(0.989*A4551-80.11))-1.5*SIN((RADIANS(0.989*A4551-80.11)))</f>
        <v>-4.8718621581934682</v>
      </c>
      <c r="J4551" s="4">
        <f>B4551+('PV model'!$B$3/15)+(I4551/60)</f>
        <v>9.6421356306967745</v>
      </c>
      <c r="K4551" s="2">
        <f t="shared" ref="K4551:K4614" si="790">15*(12-J4551)</f>
        <v>35.367965539548379</v>
      </c>
      <c r="L4551" s="2">
        <f>DEGREES(ASIN((((COS(RADIANS('PV model'!$B$2))*COS(RADIANS(H4551))*COS(RADIANS(K4551)))+(SIN(RADIANS('PV model'!$B$2))*SIN(RADIANS(H4551)))))))</f>
        <v>47.805163484376905</v>
      </c>
      <c r="M4551" s="3">
        <f t="shared" si="786"/>
        <v>47.805163484376905</v>
      </c>
      <c r="N4551" s="2">
        <f t="shared" ref="N4551:N4614" si="791">DEGREES(ASIN((COS(RADIANS(H4551))*SIN(RADIANS(K4551)))/COS(RADIANS(L4551))))</f>
        <v>52.833567131478432</v>
      </c>
      <c r="O4551" s="2">
        <f>IF('PV model'!$B$2&gt;0, 180-N4551,IF('PV model'!$B$2&lt;0,0-N4551,N4551))</f>
        <v>127.16643286852157</v>
      </c>
      <c r="P4551" s="2">
        <f>ABS(O4551-'PV model'!$B$5)</f>
        <v>77.833567131478432</v>
      </c>
      <c r="Q4551" s="3">
        <f t="shared" si="787"/>
        <v>42.194836515623095</v>
      </c>
      <c r="R4551" s="3">
        <f t="shared" ref="R4551:R4614" si="792">IF(D4551=0,0,D4551*COS(RADIANS(Q4551))/SIN(RADIANS(L4551)))</f>
        <v>275.00024999999999</v>
      </c>
      <c r="S4551" s="3">
        <f t="shared" si="788"/>
        <v>360.88669089582896</v>
      </c>
      <c r="T4551" s="3">
        <f>(0.5*(1-COS(RADIANS(90-$X$3)))*(D4551+E4551)*'PV model'!$B$4)</f>
        <v>0</v>
      </c>
      <c r="U4551" s="3">
        <f t="shared" ref="U4551:U4614" si="793">R4551+S4551+T4551</f>
        <v>635.88694089582896</v>
      </c>
      <c r="V4551" s="3">
        <f>('PV model'!$B$13*(U4551/1000)*(1-'PV model'!$B$14*((20+C4551)-25))*'PV model'!$B$10)/'PV model'!$B$12</f>
        <v>61.503809032919982</v>
      </c>
    </row>
    <row r="4552" spans="1:22" x14ac:dyDescent="0.2">
      <c r="A4552" s="10">
        <f t="shared" si="785"/>
        <v>190</v>
      </c>
      <c r="B4552" s="10">
        <f t="shared" ref="B4552:B4615" si="794">IF(B4551&lt;24,B4551+1,1)</f>
        <v>11</v>
      </c>
      <c r="C4552" s="23">
        <v>13.8</v>
      </c>
      <c r="D4552" s="24">
        <v>332.24520000000001</v>
      </c>
      <c r="E4552" s="24">
        <v>297.23399999999998</v>
      </c>
      <c r="F4552" s="48"/>
      <c r="G4552" s="48"/>
      <c r="H4552" s="1">
        <f t="shared" ref="H4552:H4615" si="795">(23.465*SIN(RADIANS(280.1+0.9863*A4552)))</f>
        <v>22.379337673151039</v>
      </c>
      <c r="I4552" s="1">
        <f t="shared" si="789"/>
        <v>-4.8718621581934682</v>
      </c>
      <c r="J4552" s="4">
        <f>B4552+('PV model'!$B$3/15)+(I4552/60)</f>
        <v>10.642135630696774</v>
      </c>
      <c r="K4552" s="2">
        <f t="shared" si="790"/>
        <v>20.367965539548383</v>
      </c>
      <c r="L4552" s="2">
        <f>DEGREES(ASIN((((COS(RADIANS('PV model'!$B$2))*COS(RADIANS(H4552))*COS(RADIANS(K4552)))+(SIN(RADIANS('PV model'!$B$2))*SIN(RADIANS(H4552)))))))</f>
        <v>53.588568552340369</v>
      </c>
      <c r="M4552" s="3">
        <f t="shared" si="786"/>
        <v>53.588568552340369</v>
      </c>
      <c r="N4552" s="2">
        <f t="shared" si="791"/>
        <v>32.832997274113048</v>
      </c>
      <c r="O4552" s="2">
        <f>IF('PV model'!$B$2&gt;0, 180-N4552,IF('PV model'!$B$2&lt;0,0-N4552,N4552))</f>
        <v>147.16700272588696</v>
      </c>
      <c r="P4552" s="2">
        <f>ABS(O4552-'PV model'!$B$5)</f>
        <v>57.83299727411304</v>
      </c>
      <c r="Q4552" s="3">
        <f t="shared" si="787"/>
        <v>36.411431447659623</v>
      </c>
      <c r="R4552" s="3">
        <f t="shared" si="792"/>
        <v>332.24520000000001</v>
      </c>
      <c r="S4552" s="3">
        <f t="shared" si="788"/>
        <v>373.64414325754672</v>
      </c>
      <c r="T4552" s="3">
        <f>(0.5*(1-COS(RADIANS(90-$X$3)))*(D4552+E4552)*'PV model'!$B$4)</f>
        <v>0</v>
      </c>
      <c r="U4552" s="3">
        <f t="shared" si="793"/>
        <v>705.88934325754667</v>
      </c>
      <c r="V4552" s="3">
        <f>('PV model'!$B$13*(U4552/1000)*(1-'PV model'!$B$14*((20+C4552)-25))*'PV model'!$B$10)/'PV model'!$B$12</f>
        <v>68.076962155953112</v>
      </c>
    </row>
    <row r="4553" spans="1:22" x14ac:dyDescent="0.2">
      <c r="A4553" s="10">
        <f t="shared" si="785"/>
        <v>190</v>
      </c>
      <c r="B4553" s="10">
        <f t="shared" si="794"/>
        <v>12</v>
      </c>
      <c r="C4553" s="23">
        <v>14.6</v>
      </c>
      <c r="D4553" s="24">
        <v>116.73479999999999</v>
      </c>
      <c r="E4553" s="24">
        <v>330.75</v>
      </c>
      <c r="F4553" s="48"/>
      <c r="G4553" s="48"/>
      <c r="H4553" s="1">
        <f t="shared" si="795"/>
        <v>22.379337673151039</v>
      </c>
      <c r="I4553" s="1">
        <f t="shared" si="789"/>
        <v>-4.8718621581934682</v>
      </c>
      <c r="J4553" s="4">
        <f>B4553+('PV model'!$B$3/15)+(I4553/60)</f>
        <v>11.642135630696774</v>
      </c>
      <c r="K4553" s="2">
        <f t="shared" si="790"/>
        <v>5.3679655395483827</v>
      </c>
      <c r="L4553" s="2">
        <f>DEGREES(ASIN((((COS(RADIANS('PV model'!$B$2))*COS(RADIANS(H4553))*COS(RADIANS(K4553)))+(SIN(RADIANS('PV model'!$B$2))*SIN(RADIANS(H4553)))))))</f>
        <v>56.639252621848719</v>
      </c>
      <c r="M4553" s="3">
        <f t="shared" si="786"/>
        <v>56.639252621848719</v>
      </c>
      <c r="N4553" s="2">
        <f t="shared" si="791"/>
        <v>9.0507454940388623</v>
      </c>
      <c r="O4553" s="2">
        <f>IF('PV model'!$B$2&gt;0, 180-N4553,IF('PV model'!$B$2&lt;0,0-N4553,N4553))</f>
        <v>170.94925450596114</v>
      </c>
      <c r="P4553" s="2">
        <f>ABS(O4553-'PV model'!$B$5)</f>
        <v>34.050745494038864</v>
      </c>
      <c r="Q4553" s="3">
        <f t="shared" si="787"/>
        <v>33.360747378151281</v>
      </c>
      <c r="R4553" s="3">
        <f t="shared" si="792"/>
        <v>116.73479999999999</v>
      </c>
      <c r="S4553" s="3">
        <f t="shared" si="788"/>
        <v>376.07989709090606</v>
      </c>
      <c r="T4553" s="3">
        <f>(0.5*(1-COS(RADIANS(90-$X$3)))*(D4553+E4553)*'PV model'!$B$4)</f>
        <v>0</v>
      </c>
      <c r="U4553" s="3">
        <f t="shared" si="793"/>
        <v>492.81469709090607</v>
      </c>
      <c r="V4553" s="3">
        <f>('PV model'!$B$13*(U4553/1000)*(1-'PV model'!$B$14*((20+C4553)-25))*'PV model'!$B$10)/'PV model'!$B$12</f>
        <v>47.370105647752624</v>
      </c>
    </row>
    <row r="4554" spans="1:22" x14ac:dyDescent="0.2">
      <c r="A4554" s="10">
        <f t="shared" si="785"/>
        <v>190</v>
      </c>
      <c r="B4554" s="10">
        <f t="shared" si="794"/>
        <v>13</v>
      </c>
      <c r="C4554" s="23">
        <v>15.4</v>
      </c>
      <c r="D4554" s="24">
        <v>77.44905</v>
      </c>
      <c r="E4554" s="24">
        <v>366.91199999999998</v>
      </c>
      <c r="F4554" s="48"/>
      <c r="G4554" s="48"/>
      <c r="H4554" s="1">
        <f t="shared" si="795"/>
        <v>22.379337673151039</v>
      </c>
      <c r="I4554" s="1">
        <f t="shared" si="789"/>
        <v>-4.8718621581934682</v>
      </c>
      <c r="J4554" s="4">
        <f>B4554+('PV model'!$B$3/15)+(I4554/60)</f>
        <v>12.642135630696774</v>
      </c>
      <c r="K4554" s="2">
        <f t="shared" si="790"/>
        <v>-9.6320344604516173</v>
      </c>
      <c r="L4554" s="2">
        <f>DEGREES(ASIN((((COS(RADIANS('PV model'!$B$2))*COS(RADIANS(H4554))*COS(RADIANS(K4554)))+(SIN(RADIANS('PV model'!$B$2))*SIN(RADIANS(H4554)))))))</f>
        <v>56.11294556571842</v>
      </c>
      <c r="M4554" s="3">
        <f t="shared" si="786"/>
        <v>56.11294556571842</v>
      </c>
      <c r="N4554" s="2">
        <f t="shared" si="791"/>
        <v>-16.110604282897672</v>
      </c>
      <c r="O4554" s="2">
        <f>IF('PV model'!$B$2&gt;0, 180-N4554,IF('PV model'!$B$2&lt;0,0-N4554,N4554))</f>
        <v>196.11060428289767</v>
      </c>
      <c r="P4554" s="2">
        <f>ABS(O4554-'PV model'!$B$5)</f>
        <v>8.8893957171023317</v>
      </c>
      <c r="Q4554" s="3">
        <f t="shared" si="787"/>
        <v>33.88705443428158</v>
      </c>
      <c r="R4554" s="3">
        <f t="shared" si="792"/>
        <v>77.44905</v>
      </c>
      <c r="S4554" s="3">
        <f t="shared" si="788"/>
        <v>402.28171382680398</v>
      </c>
      <c r="T4554" s="3">
        <f>(0.5*(1-COS(RADIANS(90-$X$3)))*(D4554+E4554)*'PV model'!$B$4)</f>
        <v>0</v>
      </c>
      <c r="U4554" s="3">
        <f t="shared" si="793"/>
        <v>479.73076382680398</v>
      </c>
      <c r="V4554" s="3">
        <f>('PV model'!$B$13*(U4554/1000)*(1-'PV model'!$B$14*((20+C4554)-25))*'PV model'!$B$10)/'PV model'!$B$12</f>
        <v>45.95900544659883</v>
      </c>
    </row>
    <row r="4555" spans="1:22" x14ac:dyDescent="0.2">
      <c r="A4555" s="10">
        <f t="shared" si="785"/>
        <v>190</v>
      </c>
      <c r="B4555" s="10">
        <f t="shared" si="794"/>
        <v>14</v>
      </c>
      <c r="C4555" s="23">
        <v>15.4</v>
      </c>
      <c r="D4555" s="24">
        <v>77.44905</v>
      </c>
      <c r="E4555" s="24">
        <v>355.44600000000003</v>
      </c>
      <c r="F4555" s="48"/>
      <c r="G4555" s="48"/>
      <c r="H4555" s="1">
        <f t="shared" si="795"/>
        <v>22.379337673151039</v>
      </c>
      <c r="I4555" s="1">
        <f t="shared" si="789"/>
        <v>-4.8718621581934682</v>
      </c>
      <c r="J4555" s="4">
        <f>B4555+('PV model'!$B$3/15)+(I4555/60)</f>
        <v>13.642135630696774</v>
      </c>
      <c r="K4555" s="2">
        <f t="shared" si="790"/>
        <v>-24.632034460451617</v>
      </c>
      <c r="L4555" s="2">
        <f>DEGREES(ASIN((((COS(RADIANS('PV model'!$B$2))*COS(RADIANS(H4555))*COS(RADIANS(K4555)))+(SIN(RADIANS('PV model'!$B$2))*SIN(RADIANS(H4555)))))))</f>
        <v>52.17266233338443</v>
      </c>
      <c r="M4555" s="3">
        <f t="shared" si="786"/>
        <v>52.17266233338443</v>
      </c>
      <c r="N4555" s="2">
        <f t="shared" si="791"/>
        <v>-38.933411481607479</v>
      </c>
      <c r="O4555" s="2">
        <f>IF('PV model'!$B$2&gt;0, 180-N4555,IF('PV model'!$B$2&lt;0,0-N4555,N4555))</f>
        <v>218.93341148160749</v>
      </c>
      <c r="P4555" s="2">
        <f>ABS(O4555-'PV model'!$B$5)</f>
        <v>13.933411481607493</v>
      </c>
      <c r="Q4555" s="3">
        <f t="shared" si="787"/>
        <v>37.82733766661557</v>
      </c>
      <c r="R4555" s="3">
        <f t="shared" si="792"/>
        <v>77.44905</v>
      </c>
      <c r="S4555" s="3">
        <f t="shared" si="788"/>
        <v>393.54385010844481</v>
      </c>
      <c r="T4555" s="3">
        <f>(0.5*(1-COS(RADIANS(90-$X$3)))*(D4555+E4555)*'PV model'!$B$4)</f>
        <v>0</v>
      </c>
      <c r="U4555" s="3">
        <f t="shared" si="793"/>
        <v>470.99290010844481</v>
      </c>
      <c r="V4555" s="3">
        <f>('PV model'!$B$13*(U4555/1000)*(1-'PV model'!$B$14*((20+C4555)-25))*'PV model'!$B$10)/'PV model'!$B$12</f>
        <v>45.121903562574794</v>
      </c>
    </row>
    <row r="4556" spans="1:22" x14ac:dyDescent="0.2">
      <c r="A4556" s="10">
        <f t="shared" si="785"/>
        <v>190</v>
      </c>
      <c r="B4556" s="10">
        <f t="shared" si="794"/>
        <v>15</v>
      </c>
      <c r="C4556" s="23">
        <v>15.4</v>
      </c>
      <c r="D4556" s="24">
        <v>112.24499999999999</v>
      </c>
      <c r="E4556" s="24">
        <v>305.17200000000003</v>
      </c>
      <c r="F4556" s="48"/>
      <c r="G4556" s="48"/>
      <c r="H4556" s="1">
        <f t="shared" si="795"/>
        <v>22.379337673151039</v>
      </c>
      <c r="I4556" s="1">
        <f t="shared" si="789"/>
        <v>-4.8718621581934682</v>
      </c>
      <c r="J4556" s="4">
        <f>B4556+('PV model'!$B$3/15)+(I4556/60)</f>
        <v>14.642135630696774</v>
      </c>
      <c r="K4556" s="2">
        <f t="shared" si="790"/>
        <v>-39.632034460451621</v>
      </c>
      <c r="L4556" s="2">
        <f>DEGREES(ASIN((((COS(RADIANS('PV model'!$B$2))*COS(RADIANS(H4556))*COS(RADIANS(K4556)))+(SIN(RADIANS('PV model'!$B$2))*SIN(RADIANS(H4556)))))))</f>
        <v>45.81903073861664</v>
      </c>
      <c r="M4556" s="3">
        <f t="shared" si="786"/>
        <v>45.81903073861664</v>
      </c>
      <c r="N4556" s="2">
        <f t="shared" si="791"/>
        <v>-57.812163059870187</v>
      </c>
      <c r="O4556" s="2">
        <f>IF('PV model'!$B$2&gt;0, 180-N4556,IF('PV model'!$B$2&lt;0,0-N4556,N4556))</f>
        <v>237.81216305987019</v>
      </c>
      <c r="P4556" s="2">
        <f>ABS(O4556-'PV model'!$B$5)</f>
        <v>32.812163059870187</v>
      </c>
      <c r="Q4556" s="3">
        <f t="shared" si="787"/>
        <v>44.18096926138336</v>
      </c>
      <c r="R4556" s="3">
        <f t="shared" si="792"/>
        <v>112.245</v>
      </c>
      <c r="S4556" s="3">
        <f t="shared" si="788"/>
        <v>357.05005890201392</v>
      </c>
      <c r="T4556" s="3">
        <f>(0.5*(1-COS(RADIANS(90-$X$3)))*(D4556+E4556)*'PV model'!$B$4)</f>
        <v>0</v>
      </c>
      <c r="U4556" s="3">
        <f t="shared" si="793"/>
        <v>469.29505890201392</v>
      </c>
      <c r="V4556" s="3">
        <f>('PV model'!$B$13*(U4556/1000)*(1-'PV model'!$B$14*((20+C4556)-25))*'PV model'!$B$10)/'PV model'!$B$12</f>
        <v>44.959247549790945</v>
      </c>
    </row>
    <row r="4557" spans="1:22" x14ac:dyDescent="0.2">
      <c r="A4557" s="10">
        <f t="shared" si="785"/>
        <v>190</v>
      </c>
      <c r="B4557" s="10">
        <f t="shared" si="794"/>
        <v>16</v>
      </c>
      <c r="C4557" s="23">
        <v>15</v>
      </c>
      <c r="D4557" s="24">
        <v>13.4694</v>
      </c>
      <c r="E4557" s="24">
        <v>244.31400000000002</v>
      </c>
      <c r="F4557" s="48"/>
      <c r="G4557" s="48"/>
      <c r="H4557" s="1">
        <f t="shared" si="795"/>
        <v>22.379337673151039</v>
      </c>
      <c r="I4557" s="1">
        <f t="shared" si="789"/>
        <v>-4.8718621581934682</v>
      </c>
      <c r="J4557" s="4">
        <f>B4557+('PV model'!$B$3/15)+(I4557/60)</f>
        <v>15.642135630696774</v>
      </c>
      <c r="K4557" s="2">
        <f t="shared" si="790"/>
        <v>-54.632034460451621</v>
      </c>
      <c r="L4557" s="2">
        <f>DEGREES(ASIN((((COS(RADIANS('PV model'!$B$2))*COS(RADIANS(H4557))*COS(RADIANS(K4557)))+(SIN(RADIANS('PV model'!$B$2))*SIN(RADIANS(H4557)))))))</f>
        <v>38.092509638269412</v>
      </c>
      <c r="M4557" s="3">
        <f t="shared" si="786"/>
        <v>38.092509638269412</v>
      </c>
      <c r="N4557" s="2">
        <f t="shared" si="791"/>
        <v>-73.354094383060797</v>
      </c>
      <c r="O4557" s="2">
        <f>IF('PV model'!$B$2&gt;0, 180-N4557,IF('PV model'!$B$2&lt;0,0-N4557,N4557))</f>
        <v>253.35409438306078</v>
      </c>
      <c r="P4557" s="2">
        <f>ABS(O4557-'PV model'!$B$5)</f>
        <v>48.354094383060783</v>
      </c>
      <c r="Q4557" s="3">
        <f t="shared" si="787"/>
        <v>51.907490361730588</v>
      </c>
      <c r="R4557" s="3">
        <f t="shared" si="792"/>
        <v>13.4694</v>
      </c>
      <c r="S4557" s="3">
        <f t="shared" si="788"/>
        <v>253.40559267518191</v>
      </c>
      <c r="T4557" s="3">
        <f>(0.5*(1-COS(RADIANS(90-$X$3)))*(D4557+E4557)*'PV model'!$B$4)</f>
        <v>0</v>
      </c>
      <c r="U4557" s="3">
        <f t="shared" si="793"/>
        <v>266.87499267518189</v>
      </c>
      <c r="V4557" s="3">
        <f>('PV model'!$B$13*(U4557/1000)*(1-'PV model'!$B$14*((20+C4557)-25))*'PV model'!$B$10)/'PV model'!$B$12</f>
        <v>25.609751297098732</v>
      </c>
    </row>
    <row r="4558" spans="1:22" x14ac:dyDescent="0.2">
      <c r="A4558" s="10">
        <f t="shared" si="785"/>
        <v>190</v>
      </c>
      <c r="B4558" s="10">
        <f t="shared" si="794"/>
        <v>17</v>
      </c>
      <c r="C4558" s="23">
        <v>14.6</v>
      </c>
      <c r="D4558" s="24">
        <v>0</v>
      </c>
      <c r="E4558" s="24">
        <v>134.946</v>
      </c>
      <c r="F4558" s="48"/>
      <c r="G4558" s="48"/>
      <c r="H4558" s="1">
        <f t="shared" si="795"/>
        <v>22.379337673151039</v>
      </c>
      <c r="I4558" s="1">
        <f t="shared" si="789"/>
        <v>-4.8718621581934682</v>
      </c>
      <c r="J4558" s="4">
        <f>B4558+('PV model'!$B$3/15)+(I4558/60)</f>
        <v>16.642135630696774</v>
      </c>
      <c r="K4558" s="2">
        <f t="shared" si="790"/>
        <v>-69.632034460451621</v>
      </c>
      <c r="L4558" s="2">
        <f>DEGREES(ASIN((((COS(RADIANS('PV model'!$B$2))*COS(RADIANS(H4558))*COS(RADIANS(K4558)))+(SIN(RADIANS('PV model'!$B$2))*SIN(RADIANS(H4558)))))))</f>
        <v>29.739946591239363</v>
      </c>
      <c r="M4558" s="3">
        <f t="shared" si="786"/>
        <v>29.739946591239363</v>
      </c>
      <c r="N4558" s="2">
        <f t="shared" si="791"/>
        <v>-86.726560313022631</v>
      </c>
      <c r="O4558" s="2">
        <f>IF('PV model'!$B$2&gt;0, 180-N4558,IF('PV model'!$B$2&lt;0,0-N4558,N4558))</f>
        <v>266.72656031302262</v>
      </c>
      <c r="P4558" s="2">
        <f>ABS(O4558-'PV model'!$B$5)</f>
        <v>61.726560313022617</v>
      </c>
      <c r="Q4558" s="3">
        <f t="shared" si="787"/>
        <v>60.260053408760633</v>
      </c>
      <c r="R4558" s="3">
        <f t="shared" si="792"/>
        <v>0</v>
      </c>
      <c r="S4558" s="3">
        <f t="shared" si="788"/>
        <v>134.946</v>
      </c>
      <c r="T4558" s="3">
        <f>(0.5*(1-COS(RADIANS(90-$X$3)))*(D4558+E4558)*'PV model'!$B$4)</f>
        <v>0</v>
      </c>
      <c r="U4558" s="3">
        <f t="shared" si="793"/>
        <v>134.946</v>
      </c>
      <c r="V4558" s="3">
        <f>('PV model'!$B$13*(U4558/1000)*(1-'PV model'!$B$14*((20+C4558)-25))*'PV model'!$B$10)/'PV model'!$B$12</f>
        <v>12.971216797056</v>
      </c>
    </row>
    <row r="4559" spans="1:22" x14ac:dyDescent="0.2">
      <c r="A4559" s="10">
        <f t="shared" si="785"/>
        <v>190</v>
      </c>
      <c r="B4559" s="10">
        <f t="shared" si="794"/>
        <v>18</v>
      </c>
      <c r="C4559" s="23">
        <v>14</v>
      </c>
      <c r="D4559" s="24">
        <v>0</v>
      </c>
      <c r="E4559" s="24">
        <v>95.256</v>
      </c>
      <c r="F4559" s="48"/>
      <c r="G4559" s="48"/>
      <c r="H4559" s="1">
        <f t="shared" si="795"/>
        <v>22.379337673151039</v>
      </c>
      <c r="I4559" s="1">
        <f t="shared" si="789"/>
        <v>-4.8718621581934682</v>
      </c>
      <c r="J4559" s="4">
        <f>B4559+('PV model'!$B$3/15)+(I4559/60)</f>
        <v>17.642135630696774</v>
      </c>
      <c r="K4559" s="2">
        <f t="shared" si="790"/>
        <v>-84.632034460451621</v>
      </c>
      <c r="L4559" s="2">
        <f>DEGREES(ASIN((((COS(RADIANS('PV model'!$B$2))*COS(RADIANS(H4559))*COS(RADIANS(K4559)))+(SIN(RADIANS('PV model'!$B$2))*SIN(RADIANS(H4559)))))))</f>
        <v>21.270571075851606</v>
      </c>
      <c r="M4559" s="3">
        <f t="shared" si="786"/>
        <v>21.270571075851606</v>
      </c>
      <c r="N4559" s="2">
        <f t="shared" si="791"/>
        <v>-81.088236190140492</v>
      </c>
      <c r="O4559" s="2">
        <f>IF('PV model'!$B$2&gt;0, 180-N4559,IF('PV model'!$B$2&lt;0,0-N4559,N4559))</f>
        <v>261.08823619014049</v>
      </c>
      <c r="P4559" s="2">
        <f>ABS(O4559-'PV model'!$B$5)</f>
        <v>56.088236190140492</v>
      </c>
      <c r="Q4559" s="3">
        <f t="shared" si="787"/>
        <v>68.729428924148394</v>
      </c>
      <c r="R4559" s="3">
        <f t="shared" si="792"/>
        <v>0</v>
      </c>
      <c r="S4559" s="3">
        <f t="shared" si="788"/>
        <v>95.256</v>
      </c>
      <c r="T4559" s="3">
        <f>(0.5*(1-COS(RADIANS(90-$X$3)))*(D4559+E4559)*'PV model'!$B$4)</f>
        <v>0</v>
      </c>
      <c r="U4559" s="3">
        <f t="shared" si="793"/>
        <v>95.256</v>
      </c>
      <c r="V4559" s="3">
        <f>('PV model'!$B$13*(U4559/1000)*(1-'PV model'!$B$14*((20+C4559)-25))*'PV model'!$B$10)/'PV model'!$B$12</f>
        <v>9.1790053286399989</v>
      </c>
    </row>
    <row r="4560" spans="1:22" x14ac:dyDescent="0.2">
      <c r="A4560" s="10">
        <f t="shared" si="785"/>
        <v>190</v>
      </c>
      <c r="B4560" s="10">
        <f t="shared" si="794"/>
        <v>19</v>
      </c>
      <c r="C4560" s="23">
        <v>14.3</v>
      </c>
      <c r="D4560" s="24">
        <v>0</v>
      </c>
      <c r="E4560" s="24">
        <v>56.448</v>
      </c>
      <c r="F4560" s="48"/>
      <c r="G4560" s="48"/>
      <c r="H4560" s="1">
        <f t="shared" si="795"/>
        <v>22.379337673151039</v>
      </c>
      <c r="I4560" s="1">
        <f t="shared" si="789"/>
        <v>-4.8718621581934682</v>
      </c>
      <c r="J4560" s="4">
        <f>B4560+('PV model'!$B$3/15)+(I4560/60)</f>
        <v>18.642135630696774</v>
      </c>
      <c r="K4560" s="2">
        <f t="shared" si="790"/>
        <v>-99.632034460451621</v>
      </c>
      <c r="L4560" s="2">
        <f>DEGREES(ASIN((((COS(RADIANS('PV model'!$B$2))*COS(RADIANS(H4560))*COS(RADIANS(K4560)))+(SIN(RADIANS('PV model'!$B$2))*SIN(RADIANS(H4560)))))))</f>
        <v>13.070042522478992</v>
      </c>
      <c r="M4560" s="3">
        <f t="shared" si="786"/>
        <v>13.070042522478992</v>
      </c>
      <c r="N4560" s="2">
        <f t="shared" si="791"/>
        <v>-69.372852301291786</v>
      </c>
      <c r="O4560" s="2">
        <f>IF('PV model'!$B$2&gt;0, 180-N4560,IF('PV model'!$B$2&lt;0,0-N4560,N4560))</f>
        <v>249.3728523012918</v>
      </c>
      <c r="P4560" s="2">
        <f>ABS(O4560-'PV model'!$B$5)</f>
        <v>44.3728523012918</v>
      </c>
      <c r="Q4560" s="3">
        <f t="shared" si="787"/>
        <v>76.929957477521</v>
      </c>
      <c r="R4560" s="3">
        <f t="shared" si="792"/>
        <v>0</v>
      </c>
      <c r="S4560" s="3">
        <f t="shared" si="788"/>
        <v>56.448</v>
      </c>
      <c r="T4560" s="3">
        <f>(0.5*(1-COS(RADIANS(90-$X$3)))*(D4560+E4560)*'PV model'!$B$4)</f>
        <v>0</v>
      </c>
      <c r="U4560" s="3">
        <f t="shared" si="793"/>
        <v>56.448</v>
      </c>
      <c r="V4560" s="3">
        <f>('PV model'!$B$13*(U4560/1000)*(1-'PV model'!$B$14*((20+C4560)-25))*'PV model'!$B$10)/'PV model'!$B$12</f>
        <v>5.4326395146239994</v>
      </c>
    </row>
    <row r="4561" spans="1:22" x14ac:dyDescent="0.2">
      <c r="A4561" s="10">
        <f t="shared" si="785"/>
        <v>190</v>
      </c>
      <c r="B4561" s="10">
        <f t="shared" si="794"/>
        <v>20</v>
      </c>
      <c r="C4561" s="23">
        <v>14</v>
      </c>
      <c r="D4561" s="24">
        <v>0</v>
      </c>
      <c r="E4561" s="24">
        <v>23.814</v>
      </c>
      <c r="F4561" s="48"/>
      <c r="G4561" s="48"/>
      <c r="H4561" s="1">
        <f t="shared" si="795"/>
        <v>22.379337673151039</v>
      </c>
      <c r="I4561" s="1">
        <f t="shared" si="789"/>
        <v>-4.8718621581934682</v>
      </c>
      <c r="J4561" s="4">
        <f>B4561+('PV model'!$B$3/15)+(I4561/60)</f>
        <v>19.642135630696774</v>
      </c>
      <c r="K4561" s="2">
        <f t="shared" si="790"/>
        <v>-114.63203446045162</v>
      </c>
      <c r="L4561" s="2">
        <f>DEGREES(ASIN((((COS(RADIANS('PV model'!$B$2))*COS(RADIANS(H4561))*COS(RADIANS(K4561)))+(SIN(RADIANS('PV model'!$B$2))*SIN(RADIANS(H4561)))))))</f>
        <v>5.4791475798401752</v>
      </c>
      <c r="M4561" s="3">
        <f t="shared" si="786"/>
        <v>5.4791475798401752</v>
      </c>
      <c r="N4561" s="2">
        <f t="shared" si="791"/>
        <v>-57.607518406111083</v>
      </c>
      <c r="O4561" s="2">
        <f>IF('PV model'!$B$2&gt;0, 180-N4561,IF('PV model'!$B$2&lt;0,0-N4561,N4561))</f>
        <v>237.60751840611107</v>
      </c>
      <c r="P4561" s="2">
        <f>ABS(O4561-'PV model'!$B$5)</f>
        <v>32.607518406111069</v>
      </c>
      <c r="Q4561" s="3">
        <f t="shared" si="787"/>
        <v>84.520852420159827</v>
      </c>
      <c r="R4561" s="3">
        <f t="shared" si="792"/>
        <v>0</v>
      </c>
      <c r="S4561" s="3">
        <f t="shared" si="788"/>
        <v>23.814</v>
      </c>
      <c r="T4561" s="3">
        <f>(0.5*(1-COS(RADIANS(90-$X$3)))*(D4561+E4561)*'PV model'!$B$4)</f>
        <v>0</v>
      </c>
      <c r="U4561" s="3">
        <f t="shared" si="793"/>
        <v>23.814</v>
      </c>
      <c r="V4561" s="3">
        <f>('PV model'!$B$13*(U4561/1000)*(1-'PV model'!$B$14*((20+C4561)-25))*'PV model'!$B$10)/'PV model'!$B$12</f>
        <v>2.2947513321599997</v>
      </c>
    </row>
    <row r="4562" spans="1:22" x14ac:dyDescent="0.2">
      <c r="A4562" s="10">
        <f t="shared" si="785"/>
        <v>190</v>
      </c>
      <c r="B4562" s="10">
        <f t="shared" si="794"/>
        <v>21</v>
      </c>
      <c r="C4562" s="23">
        <v>13.5</v>
      </c>
      <c r="D4562" s="24">
        <v>0</v>
      </c>
      <c r="E4562" s="24">
        <v>4.41</v>
      </c>
      <c r="F4562" s="48"/>
      <c r="G4562" s="48"/>
      <c r="H4562" s="1">
        <f t="shared" si="795"/>
        <v>22.379337673151039</v>
      </c>
      <c r="I4562" s="1">
        <f t="shared" si="789"/>
        <v>-4.8718621581934682</v>
      </c>
      <c r="J4562" s="4">
        <f>B4562+('PV model'!$B$3/15)+(I4562/60)</f>
        <v>20.642135630696774</v>
      </c>
      <c r="K4562" s="2">
        <f t="shared" si="790"/>
        <v>-129.63203446045162</v>
      </c>
      <c r="L4562" s="2">
        <f>DEGREES(ASIN((((COS(RADIANS('PV model'!$B$2))*COS(RADIANS(H4562))*COS(RADIANS(K4562)))+(SIN(RADIANS('PV model'!$B$2))*SIN(RADIANS(H4562)))))))</f>
        <v>-1.1631180039675715</v>
      </c>
      <c r="M4562" s="3">
        <f t="shared" si="786"/>
        <v>0</v>
      </c>
      <c r="N4562" s="2">
        <f t="shared" si="791"/>
        <v>-45.422188437069906</v>
      </c>
      <c r="O4562" s="2">
        <f>IF('PV model'!$B$2&gt;0, 180-N4562,IF('PV model'!$B$2&lt;0,0-N4562,N4562))</f>
        <v>225.42218843706991</v>
      </c>
      <c r="P4562" s="2">
        <f>ABS(O4562-'PV model'!$B$5)</f>
        <v>20.422188437069906</v>
      </c>
      <c r="Q4562" s="3">
        <f t="shared" si="787"/>
        <v>91.163118003967568</v>
      </c>
      <c r="R4562" s="3">
        <f t="shared" si="792"/>
        <v>0</v>
      </c>
      <c r="S4562" s="3">
        <f t="shared" si="788"/>
        <v>4.41</v>
      </c>
      <c r="T4562" s="3">
        <f>(0.5*(1-COS(RADIANS(90-$X$3)))*(D4562+E4562)*'PV model'!$B$4)</f>
        <v>0</v>
      </c>
      <c r="U4562" s="3">
        <f t="shared" si="793"/>
        <v>4.41</v>
      </c>
      <c r="V4562" s="3">
        <f>('PV model'!$B$13*(U4562/1000)*(1-'PV model'!$B$14*((20+C4562)-25))*'PV model'!$B$10)/'PV model'!$B$12</f>
        <v>0.42583559759999995</v>
      </c>
    </row>
    <row r="4563" spans="1:22" x14ac:dyDescent="0.2">
      <c r="A4563" s="10">
        <f t="shared" si="785"/>
        <v>190</v>
      </c>
      <c r="B4563" s="10">
        <f t="shared" si="794"/>
        <v>22</v>
      </c>
      <c r="C4563" s="23">
        <v>13.4</v>
      </c>
      <c r="D4563" s="24">
        <v>0</v>
      </c>
      <c r="E4563" s="24">
        <v>0</v>
      </c>
      <c r="F4563" s="48"/>
      <c r="G4563" s="48"/>
      <c r="H4563" s="1">
        <f t="shared" si="795"/>
        <v>22.379337673151039</v>
      </c>
      <c r="I4563" s="1">
        <f t="shared" si="789"/>
        <v>-4.8718621581934682</v>
      </c>
      <c r="J4563" s="4">
        <f>B4563+('PV model'!$B$3/15)+(I4563/60)</f>
        <v>21.642135630696774</v>
      </c>
      <c r="K4563" s="2">
        <f t="shared" si="790"/>
        <v>-144.63203446045162</v>
      </c>
      <c r="L4563" s="2">
        <f>DEGREES(ASIN((((COS(RADIANS('PV model'!$B$2))*COS(RADIANS(H4563))*COS(RADIANS(K4563)))+(SIN(RADIANS('PV model'!$B$2))*SIN(RADIANS(H4563)))))))</f>
        <v>-6.5064214339372244</v>
      </c>
      <c r="M4563" s="3">
        <f t="shared" si="786"/>
        <v>0</v>
      </c>
      <c r="N4563" s="2">
        <f t="shared" si="791"/>
        <v>-32.595176380380927</v>
      </c>
      <c r="O4563" s="2">
        <f>IF('PV model'!$B$2&gt;0, 180-N4563,IF('PV model'!$B$2&lt;0,0-N4563,N4563))</f>
        <v>212.59517638038093</v>
      </c>
      <c r="P4563" s="2">
        <f>ABS(O4563-'PV model'!$B$5)</f>
        <v>7.5951763803809342</v>
      </c>
      <c r="Q4563" s="3">
        <f t="shared" si="787"/>
        <v>96.50642143393722</v>
      </c>
      <c r="R4563" s="3">
        <f t="shared" si="792"/>
        <v>0</v>
      </c>
      <c r="S4563" s="3">
        <f t="shared" si="788"/>
        <v>0</v>
      </c>
      <c r="T4563" s="3">
        <f>(0.5*(1-COS(RADIANS(90-$X$3)))*(D4563+E4563)*'PV model'!$B$4)</f>
        <v>0</v>
      </c>
      <c r="U4563" s="3">
        <f t="shared" si="793"/>
        <v>0</v>
      </c>
      <c r="V4563" s="3">
        <f>('PV model'!$B$13*(U4563/1000)*(1-'PV model'!$B$14*((20+C4563)-25))*'PV model'!$B$10)/'PV model'!$B$12</f>
        <v>0</v>
      </c>
    </row>
    <row r="4564" spans="1:22" x14ac:dyDescent="0.2">
      <c r="A4564" s="10">
        <f t="shared" si="785"/>
        <v>190</v>
      </c>
      <c r="B4564" s="10">
        <f t="shared" si="794"/>
        <v>23</v>
      </c>
      <c r="C4564" s="23">
        <v>13.2</v>
      </c>
      <c r="D4564" s="24">
        <v>0</v>
      </c>
      <c r="E4564" s="24">
        <v>0</v>
      </c>
      <c r="F4564" s="48"/>
      <c r="G4564" s="48"/>
      <c r="H4564" s="1">
        <f t="shared" si="795"/>
        <v>22.379337673151039</v>
      </c>
      <c r="I4564" s="1">
        <f t="shared" si="789"/>
        <v>-4.8718621581934682</v>
      </c>
      <c r="J4564" s="4">
        <f>B4564+('PV model'!$B$3/15)+(I4564/60)</f>
        <v>22.642135630696774</v>
      </c>
      <c r="K4564" s="2">
        <f t="shared" si="790"/>
        <v>-159.63203446045162</v>
      </c>
      <c r="L4564" s="2">
        <f>DEGREES(ASIN((((COS(RADIANS('PV model'!$B$2))*COS(RADIANS(H4564))*COS(RADIANS(K4564)))+(SIN(RADIANS('PV model'!$B$2))*SIN(RADIANS(H4564)))))))</f>
        <v>-10.208155177894932</v>
      </c>
      <c r="M4564" s="3">
        <f t="shared" si="786"/>
        <v>0</v>
      </c>
      <c r="N4564" s="2">
        <f t="shared" si="791"/>
        <v>-19.08743191522127</v>
      </c>
      <c r="O4564" s="2">
        <f>IF('PV model'!$B$2&gt;0, 180-N4564,IF('PV model'!$B$2&lt;0,0-N4564,N4564))</f>
        <v>199.08743191522126</v>
      </c>
      <c r="P4564" s="2">
        <f>ABS(O4564-'PV model'!$B$5)</f>
        <v>5.9125680847787407</v>
      </c>
      <c r="Q4564" s="3">
        <f t="shared" si="787"/>
        <v>100.20815517789494</v>
      </c>
      <c r="R4564" s="3">
        <f t="shared" si="792"/>
        <v>0</v>
      </c>
      <c r="S4564" s="3">
        <f t="shared" si="788"/>
        <v>0</v>
      </c>
      <c r="T4564" s="3">
        <f>(0.5*(1-COS(RADIANS(90-$X$3)))*(D4564+E4564)*'PV model'!$B$4)</f>
        <v>0</v>
      </c>
      <c r="U4564" s="3">
        <f t="shared" si="793"/>
        <v>0</v>
      </c>
      <c r="V4564" s="3">
        <f>('PV model'!$B$13*(U4564/1000)*(1-'PV model'!$B$14*((20+C4564)-25))*'PV model'!$B$10)/'PV model'!$B$12</f>
        <v>0</v>
      </c>
    </row>
    <row r="4565" spans="1:22" x14ac:dyDescent="0.2">
      <c r="A4565" s="10">
        <f t="shared" si="785"/>
        <v>190</v>
      </c>
      <c r="B4565" s="10">
        <f t="shared" si="794"/>
        <v>24</v>
      </c>
      <c r="C4565" s="23">
        <v>13</v>
      </c>
      <c r="D4565" s="24">
        <v>0</v>
      </c>
      <c r="E4565" s="24">
        <v>0</v>
      </c>
      <c r="F4565" s="48"/>
      <c r="G4565" s="48"/>
      <c r="H4565" s="1">
        <f t="shared" si="795"/>
        <v>22.379337673151039</v>
      </c>
      <c r="I4565" s="1">
        <f t="shared" si="789"/>
        <v>-4.8718621581934682</v>
      </c>
      <c r="J4565" s="4">
        <f>B4565+('PV model'!$B$3/15)+(I4565/60)</f>
        <v>23.642135630696774</v>
      </c>
      <c r="K4565" s="2">
        <f t="shared" si="790"/>
        <v>-174.63203446045162</v>
      </c>
      <c r="L4565" s="2">
        <f>DEGREES(ASIN((((COS(RADIANS('PV model'!$B$2))*COS(RADIANS(H4565))*COS(RADIANS(K4565)))+(SIN(RADIANS('PV model'!$B$2))*SIN(RADIANS(H4565)))))))</f>
        <v>-11.986091133448637</v>
      </c>
      <c r="M4565" s="3">
        <f t="shared" si="786"/>
        <v>0</v>
      </c>
      <c r="N4565" s="2">
        <f t="shared" si="791"/>
        <v>-5.0735057865264883</v>
      </c>
      <c r="O4565" s="2">
        <f>IF('PV model'!$B$2&gt;0, 180-N4565,IF('PV model'!$B$2&lt;0,0-N4565,N4565))</f>
        <v>185.07350578652648</v>
      </c>
      <c r="P4565" s="2">
        <f>ABS(O4565-'PV model'!$B$5)</f>
        <v>19.926494213473518</v>
      </c>
      <c r="Q4565" s="3">
        <f t="shared" si="787"/>
        <v>101.98609113344864</v>
      </c>
      <c r="R4565" s="3">
        <f t="shared" si="792"/>
        <v>0</v>
      </c>
      <c r="S4565" s="3">
        <f t="shared" si="788"/>
        <v>0</v>
      </c>
      <c r="T4565" s="3">
        <f>(0.5*(1-COS(RADIANS(90-$X$3)))*(D4565+E4565)*'PV model'!$B$4)</f>
        <v>0</v>
      </c>
      <c r="U4565" s="3">
        <f t="shared" si="793"/>
        <v>0</v>
      </c>
      <c r="V4565" s="3">
        <f>('PV model'!$B$13*(U4565/1000)*(1-'PV model'!$B$14*((20+C4565)-25))*'PV model'!$B$10)/'PV model'!$B$12</f>
        <v>0</v>
      </c>
    </row>
    <row r="4566" spans="1:22" x14ac:dyDescent="0.2">
      <c r="A4566" s="10">
        <f t="shared" si="785"/>
        <v>191</v>
      </c>
      <c r="B4566" s="10">
        <f t="shared" si="794"/>
        <v>1</v>
      </c>
      <c r="C4566" s="23">
        <v>13.1</v>
      </c>
      <c r="D4566" s="24">
        <v>0</v>
      </c>
      <c r="E4566" s="24">
        <v>0</v>
      </c>
      <c r="F4566" s="48"/>
      <c r="G4566" s="48"/>
      <c r="H4566" s="1">
        <f t="shared" si="795"/>
        <v>22.254583779602672</v>
      </c>
      <c r="I4566" s="1">
        <f t="shared" si="789"/>
        <v>-5.0139042571436256</v>
      </c>
      <c r="J4566" s="4">
        <f>B4566+('PV model'!$B$3/15)+(I4566/60)</f>
        <v>0.63976826238093965</v>
      </c>
      <c r="K4566" s="2">
        <f t="shared" si="790"/>
        <v>170.40347606428588</v>
      </c>
      <c r="L4566" s="2">
        <f>DEGREES(ASIN((((COS(RADIANS('PV model'!$B$2))*COS(RADIANS(H4566))*COS(RADIANS(K4566)))+(SIN(RADIANS('PV model'!$B$2))*SIN(RADIANS(H4566)))))))</f>
        <v>-11.81566720276075</v>
      </c>
      <c r="M4566" s="3">
        <f t="shared" si="786"/>
        <v>0</v>
      </c>
      <c r="N4566" s="2">
        <f t="shared" si="791"/>
        <v>9.069405129012523</v>
      </c>
      <c r="O4566" s="2">
        <f>IF('PV model'!$B$2&gt;0, 180-N4566,IF('PV model'!$B$2&lt;0,0-N4566,N4566))</f>
        <v>170.93059487098748</v>
      </c>
      <c r="P4566" s="2">
        <f>ABS(O4566-'PV model'!$B$5)</f>
        <v>34.069405129012523</v>
      </c>
      <c r="Q4566" s="3">
        <f t="shared" si="787"/>
        <v>101.81566720276075</v>
      </c>
      <c r="R4566" s="3">
        <f t="shared" si="792"/>
        <v>0</v>
      </c>
      <c r="S4566" s="3">
        <f t="shared" si="788"/>
        <v>0</v>
      </c>
      <c r="T4566" s="3">
        <f>(0.5*(1-COS(RADIANS(90-$X$3)))*(D4566+E4566)*'PV model'!$B$4)</f>
        <v>0</v>
      </c>
      <c r="U4566" s="3">
        <f t="shared" si="793"/>
        <v>0</v>
      </c>
      <c r="V4566" s="3">
        <f>('PV model'!$B$13*(U4566/1000)*(1-'PV model'!$B$14*((20+C4566)-25))*'PV model'!$B$10)/'PV model'!$B$12</f>
        <v>0</v>
      </c>
    </row>
    <row r="4567" spans="1:22" x14ac:dyDescent="0.2">
      <c r="A4567" s="10">
        <f t="shared" si="785"/>
        <v>191</v>
      </c>
      <c r="B4567" s="10">
        <f t="shared" si="794"/>
        <v>2</v>
      </c>
      <c r="C4567" s="23">
        <v>13.2</v>
      </c>
      <c r="D4567" s="24">
        <v>0</v>
      </c>
      <c r="E4567" s="24">
        <v>0</v>
      </c>
      <c r="F4567" s="48"/>
      <c r="G4567" s="48"/>
      <c r="H4567" s="1">
        <f t="shared" si="795"/>
        <v>22.254583779602672</v>
      </c>
      <c r="I4567" s="1">
        <f t="shared" si="789"/>
        <v>-5.0139042571436256</v>
      </c>
      <c r="J4567" s="4">
        <f>B4567+('PV model'!$B$3/15)+(I4567/60)</f>
        <v>1.6397682623809395</v>
      </c>
      <c r="K4567" s="2">
        <f t="shared" si="790"/>
        <v>155.40347606428588</v>
      </c>
      <c r="L4567" s="2">
        <f>DEGREES(ASIN((((COS(RADIANS('PV model'!$B$2))*COS(RADIANS(H4567))*COS(RADIANS(K4567)))+(SIN(RADIANS('PV model'!$B$2))*SIN(RADIANS(H4567)))))))</f>
        <v>-9.4701041597095745</v>
      </c>
      <c r="M4567" s="3">
        <f t="shared" si="786"/>
        <v>0</v>
      </c>
      <c r="N4567" s="2">
        <f t="shared" si="791"/>
        <v>22.988325404466543</v>
      </c>
      <c r="O4567" s="2">
        <f>IF('PV model'!$B$2&gt;0, 180-N4567,IF('PV model'!$B$2&lt;0,0-N4567,N4567))</f>
        <v>157.01167459553346</v>
      </c>
      <c r="P4567" s="2">
        <f>ABS(O4567-'PV model'!$B$5)</f>
        <v>47.988325404466536</v>
      </c>
      <c r="Q4567" s="3">
        <f t="shared" si="787"/>
        <v>99.470104159709564</v>
      </c>
      <c r="R4567" s="3">
        <f t="shared" si="792"/>
        <v>0</v>
      </c>
      <c r="S4567" s="3">
        <f t="shared" si="788"/>
        <v>0</v>
      </c>
      <c r="T4567" s="3">
        <f>(0.5*(1-COS(RADIANS(90-$X$3)))*(D4567+E4567)*'PV model'!$B$4)</f>
        <v>0</v>
      </c>
      <c r="U4567" s="3">
        <f t="shared" si="793"/>
        <v>0</v>
      </c>
      <c r="V4567" s="3">
        <f>('PV model'!$B$13*(U4567/1000)*(1-'PV model'!$B$14*((20+C4567)-25))*'PV model'!$B$10)/'PV model'!$B$12</f>
        <v>0</v>
      </c>
    </row>
    <row r="4568" spans="1:22" x14ac:dyDescent="0.2">
      <c r="A4568" s="10">
        <f t="shared" si="785"/>
        <v>191</v>
      </c>
      <c r="B4568" s="10">
        <f t="shared" si="794"/>
        <v>3</v>
      </c>
      <c r="C4568" s="23">
        <v>12</v>
      </c>
      <c r="D4568" s="24">
        <v>0</v>
      </c>
      <c r="E4568" s="24">
        <v>0</v>
      </c>
      <c r="F4568" s="48"/>
      <c r="G4568" s="48"/>
      <c r="H4568" s="1">
        <f t="shared" si="795"/>
        <v>22.254583779602672</v>
      </c>
      <c r="I4568" s="1">
        <f t="shared" si="789"/>
        <v>-5.0139042571436256</v>
      </c>
      <c r="J4568" s="4">
        <f>B4568+('PV model'!$B$3/15)+(I4568/60)</f>
        <v>2.6397682623809393</v>
      </c>
      <c r="K4568" s="2">
        <f t="shared" si="790"/>
        <v>140.40347606428588</v>
      </c>
      <c r="L4568" s="2">
        <f>DEGREES(ASIN((((COS(RADIANS('PV model'!$B$2))*COS(RADIANS(H4568))*COS(RADIANS(K4568)))+(SIN(RADIANS('PV model'!$B$2))*SIN(RADIANS(H4568)))))))</f>
        <v>-5.2682855640095374</v>
      </c>
      <c r="M4568" s="3">
        <f t="shared" si="786"/>
        <v>0</v>
      </c>
      <c r="N4568" s="2">
        <f t="shared" si="791"/>
        <v>36.32762184940141</v>
      </c>
      <c r="O4568" s="2">
        <f>IF('PV model'!$B$2&gt;0, 180-N4568,IF('PV model'!$B$2&lt;0,0-N4568,N4568))</f>
        <v>143.6723781505986</v>
      </c>
      <c r="P4568" s="2">
        <f>ABS(O4568-'PV model'!$B$5)</f>
        <v>61.327621849401396</v>
      </c>
      <c r="Q4568" s="3">
        <f t="shared" si="787"/>
        <v>95.268285564009531</v>
      </c>
      <c r="R4568" s="3">
        <f t="shared" si="792"/>
        <v>0</v>
      </c>
      <c r="S4568" s="3">
        <f t="shared" si="788"/>
        <v>0</v>
      </c>
      <c r="T4568" s="3">
        <f>(0.5*(1-COS(RADIANS(90-$X$3)))*(D4568+E4568)*'PV model'!$B$4)</f>
        <v>0</v>
      </c>
      <c r="U4568" s="3">
        <f t="shared" si="793"/>
        <v>0</v>
      </c>
      <c r="V4568" s="3">
        <f>('PV model'!$B$13*(U4568/1000)*(1-'PV model'!$B$14*((20+C4568)-25))*'PV model'!$B$10)/'PV model'!$B$12</f>
        <v>0</v>
      </c>
    </row>
    <row r="4569" spans="1:22" x14ac:dyDescent="0.2">
      <c r="A4569" s="10">
        <f t="shared" si="785"/>
        <v>191</v>
      </c>
      <c r="B4569" s="10">
        <f t="shared" si="794"/>
        <v>4</v>
      </c>
      <c r="C4569" s="23">
        <v>13.1</v>
      </c>
      <c r="D4569" s="24">
        <v>0</v>
      </c>
      <c r="E4569" s="24">
        <v>0</v>
      </c>
      <c r="F4569" s="48"/>
      <c r="G4569" s="48"/>
      <c r="H4569" s="1">
        <f t="shared" si="795"/>
        <v>22.254583779602672</v>
      </c>
      <c r="I4569" s="1">
        <f t="shared" si="789"/>
        <v>-5.0139042571436256</v>
      </c>
      <c r="J4569" s="4">
        <f>B4569+('PV model'!$B$3/15)+(I4569/60)</f>
        <v>3.6397682623809393</v>
      </c>
      <c r="K4569" s="2">
        <f t="shared" si="790"/>
        <v>125.4034760642859</v>
      </c>
      <c r="L4569" s="2">
        <f>DEGREES(ASIN((((COS(RADIANS('PV model'!$B$2))*COS(RADIANS(H4569))*COS(RADIANS(K4569)))+(SIN(RADIANS('PV model'!$B$2))*SIN(RADIANS(H4569)))))))</f>
        <v>0.48252798858402801</v>
      </c>
      <c r="M4569" s="3">
        <f t="shared" si="786"/>
        <v>0.48252798858402801</v>
      </c>
      <c r="N4569" s="2">
        <f t="shared" si="791"/>
        <v>48.973260576301435</v>
      </c>
      <c r="O4569" s="2">
        <f>IF('PV model'!$B$2&gt;0, 180-N4569,IF('PV model'!$B$2&lt;0,0-N4569,N4569))</f>
        <v>131.02673942369856</v>
      </c>
      <c r="P4569" s="2">
        <f>ABS(O4569-'PV model'!$B$5)</f>
        <v>73.973260576301442</v>
      </c>
      <c r="Q4569" s="3">
        <f t="shared" si="787"/>
        <v>89.517472011415975</v>
      </c>
      <c r="R4569" s="3">
        <f t="shared" si="792"/>
        <v>0</v>
      </c>
      <c r="S4569" s="3">
        <f t="shared" si="788"/>
        <v>0</v>
      </c>
      <c r="T4569" s="3">
        <f>(0.5*(1-COS(RADIANS(90-$X$3)))*(D4569+E4569)*'PV model'!$B$4)</f>
        <v>0</v>
      </c>
      <c r="U4569" s="3">
        <f t="shared" si="793"/>
        <v>0</v>
      </c>
      <c r="V4569" s="3">
        <f>('PV model'!$B$13*(U4569/1000)*(1-'PV model'!$B$14*((20+C4569)-25))*'PV model'!$B$10)/'PV model'!$B$12</f>
        <v>0</v>
      </c>
    </row>
    <row r="4570" spans="1:22" x14ac:dyDescent="0.2">
      <c r="A4570" s="10">
        <f t="shared" si="785"/>
        <v>191</v>
      </c>
      <c r="B4570" s="10">
        <f t="shared" si="794"/>
        <v>5</v>
      </c>
      <c r="C4570" s="23">
        <v>13.3</v>
      </c>
      <c r="D4570" s="24">
        <v>0</v>
      </c>
      <c r="E4570" s="24">
        <v>5.2920000000000007</v>
      </c>
      <c r="F4570" s="48"/>
      <c r="G4570" s="48"/>
      <c r="H4570" s="1">
        <f t="shared" si="795"/>
        <v>22.254583779602672</v>
      </c>
      <c r="I4570" s="1">
        <f t="shared" si="789"/>
        <v>-5.0139042571436256</v>
      </c>
      <c r="J4570" s="4">
        <f>B4570+('PV model'!$B$3/15)+(I4570/60)</f>
        <v>4.6397682623809402</v>
      </c>
      <c r="K4570" s="2">
        <f t="shared" si="790"/>
        <v>110.4034760642859</v>
      </c>
      <c r="L4570" s="2">
        <f>DEGREES(ASIN((((COS(RADIANS('PV model'!$B$2))*COS(RADIANS(H4570))*COS(RADIANS(K4570)))+(SIN(RADIANS('PV model'!$B$2))*SIN(RADIANS(H4570)))))))</f>
        <v>7.4325439881013198</v>
      </c>
      <c r="M4570" s="3">
        <f t="shared" si="786"/>
        <v>7.4325439881013198</v>
      </c>
      <c r="N4570" s="2">
        <f t="shared" si="791"/>
        <v>61.020679990565228</v>
      </c>
      <c r="O4570" s="2">
        <f>IF('PV model'!$B$2&gt;0, 180-N4570,IF('PV model'!$B$2&lt;0,0-N4570,N4570))</f>
        <v>118.97932000943477</v>
      </c>
      <c r="P4570" s="2">
        <f>ABS(O4570-'PV model'!$B$5)</f>
        <v>86.020679990565228</v>
      </c>
      <c r="Q4570" s="3">
        <f t="shared" si="787"/>
        <v>82.567456011898685</v>
      </c>
      <c r="R4570" s="3">
        <f t="shared" si="792"/>
        <v>0</v>
      </c>
      <c r="S4570" s="3">
        <f t="shared" si="788"/>
        <v>5.2920000000000007</v>
      </c>
      <c r="T4570" s="3">
        <f>(0.5*(1-COS(RADIANS(90-$X$3)))*(D4570+E4570)*'PV model'!$B$4)</f>
        <v>0</v>
      </c>
      <c r="U4570" s="3">
        <f t="shared" si="793"/>
        <v>5.2920000000000007</v>
      </c>
      <c r="V4570" s="3">
        <f>('PV model'!$B$13*(U4570/1000)*(1-'PV model'!$B$14*((20+C4570)-25))*'PV model'!$B$10)/'PV model'!$B$12</f>
        <v>0.51142590777600005</v>
      </c>
    </row>
    <row r="4571" spans="1:22" x14ac:dyDescent="0.2">
      <c r="A4571" s="10">
        <f t="shared" si="785"/>
        <v>191</v>
      </c>
      <c r="B4571" s="10">
        <f t="shared" si="794"/>
        <v>6</v>
      </c>
      <c r="C4571" s="23">
        <v>13.5</v>
      </c>
      <c r="D4571" s="24">
        <v>0</v>
      </c>
      <c r="E4571" s="24">
        <v>25.578000000000003</v>
      </c>
      <c r="F4571" s="48"/>
      <c r="G4571" s="48"/>
      <c r="H4571" s="1">
        <f t="shared" si="795"/>
        <v>22.254583779602672</v>
      </c>
      <c r="I4571" s="1">
        <f t="shared" si="789"/>
        <v>-5.0139042571436256</v>
      </c>
      <c r="J4571" s="4">
        <f>B4571+('PV model'!$B$3/15)+(I4571/60)</f>
        <v>5.6397682623809402</v>
      </c>
      <c r="K4571" s="2">
        <f t="shared" si="790"/>
        <v>95.403476064285897</v>
      </c>
      <c r="L4571" s="2">
        <f>DEGREES(ASIN((((COS(RADIANS('PV model'!$B$2))*COS(RADIANS(H4571))*COS(RADIANS(K4571)))+(SIN(RADIANS('PV model'!$B$2))*SIN(RADIANS(H4571)))))))</f>
        <v>15.233337889524785</v>
      </c>
      <c r="M4571" s="3">
        <f t="shared" si="786"/>
        <v>15.233337889524785</v>
      </c>
      <c r="N4571" s="2">
        <f t="shared" si="791"/>
        <v>72.73665375868849</v>
      </c>
      <c r="O4571" s="2">
        <f>IF('PV model'!$B$2&gt;0, 180-N4571,IF('PV model'!$B$2&lt;0,0-N4571,N4571))</f>
        <v>107.26334624131151</v>
      </c>
      <c r="P4571" s="2">
        <f>ABS(O4571-'PV model'!$B$5)</f>
        <v>97.73665375868849</v>
      </c>
      <c r="Q4571" s="3">
        <f t="shared" si="787"/>
        <v>74.766662110475224</v>
      </c>
      <c r="R4571" s="3">
        <f t="shared" si="792"/>
        <v>0</v>
      </c>
      <c r="S4571" s="3">
        <f t="shared" si="788"/>
        <v>25.578000000000003</v>
      </c>
      <c r="T4571" s="3">
        <f>(0.5*(1-COS(RADIANS(90-$X$3)))*(D4571+E4571)*'PV model'!$B$4)</f>
        <v>0</v>
      </c>
      <c r="U4571" s="3">
        <f t="shared" si="793"/>
        <v>25.578000000000003</v>
      </c>
      <c r="V4571" s="3">
        <f>('PV model'!$B$13*(U4571/1000)*(1-'PV model'!$B$14*((20+C4571)-25))*'PV model'!$B$10)/'PV model'!$B$12</f>
        <v>2.4698464660799999</v>
      </c>
    </row>
    <row r="4572" spans="1:22" x14ac:dyDescent="0.2">
      <c r="A4572" s="10">
        <f t="shared" si="785"/>
        <v>191</v>
      </c>
      <c r="B4572" s="10">
        <f t="shared" si="794"/>
        <v>7</v>
      </c>
      <c r="C4572" s="23">
        <v>13.5</v>
      </c>
      <c r="D4572" s="24">
        <v>0</v>
      </c>
      <c r="E4572" s="24">
        <v>59.094000000000008</v>
      </c>
      <c r="F4572" s="48"/>
      <c r="G4572" s="48"/>
      <c r="H4572" s="1">
        <f t="shared" si="795"/>
        <v>22.254583779602672</v>
      </c>
      <c r="I4572" s="1">
        <f t="shared" si="789"/>
        <v>-5.0139042571436256</v>
      </c>
      <c r="J4572" s="4">
        <f>B4572+('PV model'!$B$3/15)+(I4572/60)</f>
        <v>6.6397682623809402</v>
      </c>
      <c r="K4572" s="2">
        <f t="shared" si="790"/>
        <v>80.403476064285897</v>
      </c>
      <c r="L4572" s="2">
        <f>DEGREES(ASIN((((COS(RADIANS('PV model'!$B$2))*COS(RADIANS(H4572))*COS(RADIANS(K4572)))+(SIN(RADIANS('PV model'!$B$2))*SIN(RADIANS(H4572)))))))</f>
        <v>23.547333707428219</v>
      </c>
      <c r="M4572" s="3">
        <f t="shared" si="786"/>
        <v>23.547333707428219</v>
      </c>
      <c r="N4572" s="2">
        <f t="shared" si="791"/>
        <v>84.531954626601646</v>
      </c>
      <c r="O4572" s="2">
        <f>IF('PV model'!$B$2&gt;0, 180-N4572,IF('PV model'!$B$2&lt;0,0-N4572,N4572))</f>
        <v>95.468045373398354</v>
      </c>
      <c r="P4572" s="2">
        <f>ABS(O4572-'PV model'!$B$5)</f>
        <v>109.53195462660165</v>
      </c>
      <c r="Q4572" s="3">
        <f t="shared" si="787"/>
        <v>66.452666292571777</v>
      </c>
      <c r="R4572" s="3">
        <f t="shared" si="792"/>
        <v>0</v>
      </c>
      <c r="S4572" s="3">
        <f t="shared" si="788"/>
        <v>59.094000000000008</v>
      </c>
      <c r="T4572" s="3">
        <f>(0.5*(1-COS(RADIANS(90-$X$3)))*(D4572+E4572)*'PV model'!$B$4)</f>
        <v>0</v>
      </c>
      <c r="U4572" s="3">
        <f t="shared" si="793"/>
        <v>59.094000000000008</v>
      </c>
      <c r="V4572" s="3">
        <f>('PV model'!$B$13*(U4572/1000)*(1-'PV model'!$B$14*((20+C4572)-25))*'PV model'!$B$10)/'PV model'!$B$12</f>
        <v>5.7061970078400002</v>
      </c>
    </row>
    <row r="4573" spans="1:22" x14ac:dyDescent="0.2">
      <c r="A4573" s="10">
        <f t="shared" si="785"/>
        <v>191</v>
      </c>
      <c r="B4573" s="10">
        <f t="shared" si="794"/>
        <v>8</v>
      </c>
      <c r="C4573" s="23">
        <v>13.2</v>
      </c>
      <c r="D4573" s="24">
        <v>0</v>
      </c>
      <c r="E4573" s="24">
        <v>97.902000000000001</v>
      </c>
      <c r="F4573" s="48"/>
      <c r="G4573" s="48"/>
      <c r="H4573" s="1">
        <f t="shared" si="795"/>
        <v>22.254583779602672</v>
      </c>
      <c r="I4573" s="1">
        <f t="shared" si="789"/>
        <v>-5.0139042571436256</v>
      </c>
      <c r="J4573" s="4">
        <f>B4573+('PV model'!$B$3/15)+(I4573/60)</f>
        <v>7.6397682623809402</v>
      </c>
      <c r="K4573" s="2">
        <f t="shared" si="790"/>
        <v>65.403476064285897</v>
      </c>
      <c r="L4573" s="2">
        <f>DEGREES(ASIN((((COS(RADIANS('PV model'!$B$2))*COS(RADIANS(H4573))*COS(RADIANS(K4573)))+(SIN(RADIANS('PV model'!$B$2))*SIN(RADIANS(H4573)))))))</f>
        <v>32.026191775738504</v>
      </c>
      <c r="M4573" s="3">
        <f t="shared" si="786"/>
        <v>32.026191775738504</v>
      </c>
      <c r="N4573" s="2">
        <f t="shared" si="791"/>
        <v>83.024622838243801</v>
      </c>
      <c r="O4573" s="2">
        <f>IF('PV model'!$B$2&gt;0, 180-N4573,IF('PV model'!$B$2&lt;0,0-N4573,N4573))</f>
        <v>96.975377161756199</v>
      </c>
      <c r="P4573" s="2">
        <f>ABS(O4573-'PV model'!$B$5)</f>
        <v>108.0246228382438</v>
      </c>
      <c r="Q4573" s="3">
        <f t="shared" si="787"/>
        <v>57.973808224261496</v>
      </c>
      <c r="R4573" s="3">
        <f t="shared" si="792"/>
        <v>0</v>
      </c>
      <c r="S4573" s="3">
        <f t="shared" si="788"/>
        <v>97.902000000000001</v>
      </c>
      <c r="T4573" s="3">
        <f>(0.5*(1-COS(RADIANS(90-$X$3)))*(D4573+E4573)*'PV model'!$B$4)</f>
        <v>0</v>
      </c>
      <c r="U4573" s="3">
        <f t="shared" si="793"/>
        <v>97.902000000000001</v>
      </c>
      <c r="V4573" s="3">
        <f>('PV model'!$B$13*(U4573/1000)*(1-'PV model'!$B$14*((20+C4573)-25))*'PV model'!$B$10)/'PV model'!$B$12</f>
        <v>9.4652938074239987</v>
      </c>
    </row>
    <row r="4574" spans="1:22" x14ac:dyDescent="0.2">
      <c r="A4574" s="10">
        <f t="shared" si="785"/>
        <v>191</v>
      </c>
      <c r="B4574" s="10">
        <f t="shared" si="794"/>
        <v>9</v>
      </c>
      <c r="C4574" s="23">
        <v>14</v>
      </c>
      <c r="D4574" s="24">
        <v>0</v>
      </c>
      <c r="E4574" s="24">
        <v>136.71</v>
      </c>
      <c r="F4574" s="48"/>
      <c r="G4574" s="48"/>
      <c r="H4574" s="1">
        <f t="shared" si="795"/>
        <v>22.254583779602672</v>
      </c>
      <c r="I4574" s="1">
        <f t="shared" si="789"/>
        <v>-5.0139042571436256</v>
      </c>
      <c r="J4574" s="4">
        <f>B4574+('PV model'!$B$3/15)+(I4574/60)</f>
        <v>8.6397682623809384</v>
      </c>
      <c r="K4574" s="2">
        <f t="shared" si="790"/>
        <v>50.403476064285925</v>
      </c>
      <c r="L4574" s="2">
        <f>DEGREES(ASIN((((COS(RADIANS('PV model'!$B$2))*COS(RADIANS(H4574))*COS(RADIANS(K4574)))+(SIN(RADIANS('PV model'!$B$2))*SIN(RADIANS(H4574)))))))</f>
        <v>40.258546372346125</v>
      </c>
      <c r="M4574" s="3">
        <f t="shared" si="786"/>
        <v>40.258546372346125</v>
      </c>
      <c r="N4574" s="2">
        <f t="shared" si="791"/>
        <v>69.148146970300459</v>
      </c>
      <c r="O4574" s="2">
        <f>IF('PV model'!$B$2&gt;0, 180-N4574,IF('PV model'!$B$2&lt;0,0-N4574,N4574))</f>
        <v>110.85185302969954</v>
      </c>
      <c r="P4574" s="2">
        <f>ABS(O4574-'PV model'!$B$5)</f>
        <v>94.148146970300459</v>
      </c>
      <c r="Q4574" s="3">
        <f t="shared" si="787"/>
        <v>49.741453627653868</v>
      </c>
      <c r="R4574" s="3">
        <f t="shared" si="792"/>
        <v>0</v>
      </c>
      <c r="S4574" s="3">
        <f t="shared" si="788"/>
        <v>136.71</v>
      </c>
      <c r="T4574" s="3">
        <f>(0.5*(1-COS(RADIANS(90-$X$3)))*(D4574+E4574)*'PV model'!$B$4)</f>
        <v>0</v>
      </c>
      <c r="U4574" s="3">
        <f t="shared" si="793"/>
        <v>136.71</v>
      </c>
      <c r="V4574" s="3">
        <f>('PV model'!$B$13*(U4574/1000)*(1-'PV model'!$B$14*((20+C4574)-25))*'PV model'!$B$10)/'PV model'!$B$12</f>
        <v>13.173572462399999</v>
      </c>
    </row>
    <row r="4575" spans="1:22" x14ac:dyDescent="0.2">
      <c r="A4575" s="10">
        <f t="shared" si="785"/>
        <v>191</v>
      </c>
      <c r="B4575" s="10">
        <f t="shared" si="794"/>
        <v>10</v>
      </c>
      <c r="C4575" s="23">
        <v>15.5</v>
      </c>
      <c r="D4575" s="24">
        <v>2.2448999999999999</v>
      </c>
      <c r="E4575" s="24">
        <v>168.46200000000002</v>
      </c>
      <c r="F4575" s="48"/>
      <c r="G4575" s="48"/>
      <c r="H4575" s="1">
        <f t="shared" si="795"/>
        <v>22.254583779602672</v>
      </c>
      <c r="I4575" s="1">
        <f t="shared" si="789"/>
        <v>-5.0139042571436256</v>
      </c>
      <c r="J4575" s="4">
        <f>B4575+('PV model'!$B$3/15)+(I4575/60)</f>
        <v>9.6397682623809384</v>
      </c>
      <c r="K4575" s="2">
        <f t="shared" si="790"/>
        <v>35.403476064285925</v>
      </c>
      <c r="L4575" s="2">
        <f>DEGREES(ASIN((((COS(RADIANS('PV model'!$B$2))*COS(RADIANS(H4575))*COS(RADIANS(K4575)))+(SIN(RADIANS('PV model'!$B$2))*SIN(RADIANS(H4575)))))))</f>
        <v>47.68023253204229</v>
      </c>
      <c r="M4575" s="3">
        <f t="shared" si="786"/>
        <v>47.68023253204229</v>
      </c>
      <c r="N4575" s="2">
        <f t="shared" si="791"/>
        <v>52.785726745941126</v>
      </c>
      <c r="O4575" s="2">
        <f>IF('PV model'!$B$2&gt;0, 180-N4575,IF('PV model'!$B$2&lt;0,0-N4575,N4575))</f>
        <v>127.21427325405887</v>
      </c>
      <c r="P4575" s="2">
        <f>ABS(O4575-'PV model'!$B$5)</f>
        <v>77.785726745941133</v>
      </c>
      <c r="Q4575" s="3">
        <f t="shared" si="787"/>
        <v>42.31976746795771</v>
      </c>
      <c r="R4575" s="3">
        <f t="shared" si="792"/>
        <v>2.2448999999999999</v>
      </c>
      <c r="S4575" s="3">
        <f t="shared" si="788"/>
        <v>169.97789804851507</v>
      </c>
      <c r="T4575" s="3">
        <f>(0.5*(1-COS(RADIANS(90-$X$3)))*(D4575+E4575)*'PV model'!$B$4)</f>
        <v>0</v>
      </c>
      <c r="U4575" s="3">
        <f t="shared" si="793"/>
        <v>172.22279804851507</v>
      </c>
      <c r="V4575" s="3">
        <f>('PV model'!$B$13*(U4575/1000)*(1-'PV model'!$B$14*((20+C4575)-25))*'PV model'!$B$10)/'PV model'!$B$12</f>
        <v>16.492344475426524</v>
      </c>
    </row>
    <row r="4576" spans="1:22" x14ac:dyDescent="0.2">
      <c r="A4576" s="10">
        <f t="shared" si="785"/>
        <v>191</v>
      </c>
      <c r="B4576" s="10">
        <f t="shared" si="794"/>
        <v>11</v>
      </c>
      <c r="C4576" s="23">
        <v>15.9</v>
      </c>
      <c r="D4576" s="24">
        <v>4.4897999999999998</v>
      </c>
      <c r="E4576" s="24">
        <v>193.15800000000002</v>
      </c>
      <c r="F4576" s="48"/>
      <c r="G4576" s="48"/>
      <c r="H4576" s="1">
        <f t="shared" si="795"/>
        <v>22.254583779602672</v>
      </c>
      <c r="I4576" s="1">
        <f t="shared" si="789"/>
        <v>-5.0139042571436256</v>
      </c>
      <c r="J4576" s="4">
        <f>B4576+('PV model'!$B$3/15)+(I4576/60)</f>
        <v>10.639768262380938</v>
      </c>
      <c r="K4576" s="2">
        <f t="shared" si="790"/>
        <v>20.403476064285925</v>
      </c>
      <c r="L4576" s="2">
        <f>DEGREES(ASIN((((COS(RADIANS('PV model'!$B$2))*COS(RADIANS(H4576))*COS(RADIANS(K4576)))+(SIN(RADIANS('PV model'!$B$2))*SIN(RADIANS(H4576)))))))</f>
        <v>53.459983107605524</v>
      </c>
      <c r="M4576" s="3">
        <f t="shared" si="786"/>
        <v>53.459983107605524</v>
      </c>
      <c r="N4576" s="2">
        <f t="shared" si="791"/>
        <v>32.815476793162411</v>
      </c>
      <c r="O4576" s="2">
        <f>IF('PV model'!$B$2&gt;0, 180-N4576,IF('PV model'!$B$2&lt;0,0-N4576,N4576))</f>
        <v>147.18452320683758</v>
      </c>
      <c r="P4576" s="2">
        <f>ABS(O4576-'PV model'!$B$5)</f>
        <v>57.815476793162418</v>
      </c>
      <c r="Q4576" s="3">
        <f t="shared" si="787"/>
        <v>36.540016892394476</v>
      </c>
      <c r="R4576" s="3">
        <f t="shared" si="792"/>
        <v>4.4898000000000007</v>
      </c>
      <c r="S4576" s="3">
        <f t="shared" si="788"/>
        <v>195.8830875114048</v>
      </c>
      <c r="T4576" s="3">
        <f>(0.5*(1-COS(RADIANS(90-$X$3)))*(D4576+E4576)*'PV model'!$B$4)</f>
        <v>0</v>
      </c>
      <c r="U4576" s="3">
        <f t="shared" si="793"/>
        <v>200.3728875114048</v>
      </c>
      <c r="V4576" s="3">
        <f>('PV model'!$B$13*(U4576/1000)*(1-'PV model'!$B$14*((20+C4576)-25))*'PV model'!$B$10)/'PV model'!$B$12</f>
        <v>19.155997496406119</v>
      </c>
    </row>
    <row r="4577" spans="1:22" x14ac:dyDescent="0.2">
      <c r="A4577" s="10">
        <f t="shared" ref="A4577:A4640" si="796">IF(B4577&gt;1,A4576,A4576+1)</f>
        <v>191</v>
      </c>
      <c r="B4577" s="10">
        <f t="shared" si="794"/>
        <v>12</v>
      </c>
      <c r="C4577" s="23">
        <v>16.2</v>
      </c>
      <c r="D4577" s="24">
        <v>4.4897999999999998</v>
      </c>
      <c r="E4577" s="24">
        <v>209.03400000000002</v>
      </c>
      <c r="F4577" s="48"/>
      <c r="G4577" s="48"/>
      <c r="H4577" s="1">
        <f t="shared" si="795"/>
        <v>22.254583779602672</v>
      </c>
      <c r="I4577" s="1">
        <f t="shared" si="789"/>
        <v>-5.0139042571436256</v>
      </c>
      <c r="J4577" s="4">
        <f>B4577+('PV model'!$B$3/15)+(I4577/60)</f>
        <v>11.639768262380938</v>
      </c>
      <c r="K4577" s="2">
        <f t="shared" si="790"/>
        <v>5.4034760642859236</v>
      </c>
      <c r="L4577" s="2">
        <f>DEGREES(ASIN((((COS(RADIANS('PV model'!$B$2))*COS(RADIANS(H4577))*COS(RADIANS(K4577)))+(SIN(RADIANS('PV model'!$B$2))*SIN(RADIANS(H4577)))))))</f>
        <v>56.511910592290505</v>
      </c>
      <c r="M4577" s="3">
        <f t="shared" si="786"/>
        <v>56.511910592290505</v>
      </c>
      <c r="N4577" s="2">
        <f t="shared" si="791"/>
        <v>9.0882465773349637</v>
      </c>
      <c r="O4577" s="2">
        <f>IF('PV model'!$B$2&gt;0, 180-N4577,IF('PV model'!$B$2&lt;0,0-N4577,N4577))</f>
        <v>170.91175342266504</v>
      </c>
      <c r="P4577" s="2">
        <f>ABS(O4577-'PV model'!$B$5)</f>
        <v>34.088246577334957</v>
      </c>
      <c r="Q4577" s="3">
        <f t="shared" si="787"/>
        <v>33.488089407709495</v>
      </c>
      <c r="R4577" s="3">
        <f t="shared" si="792"/>
        <v>4.4897999999999998</v>
      </c>
      <c r="S4577" s="3">
        <f t="shared" si="788"/>
        <v>211.59546109580674</v>
      </c>
      <c r="T4577" s="3">
        <f>(0.5*(1-COS(RADIANS(90-$X$3)))*(D4577+E4577)*'PV model'!$B$4)</f>
        <v>0</v>
      </c>
      <c r="U4577" s="3">
        <f t="shared" si="793"/>
        <v>216.08526109580674</v>
      </c>
      <c r="V4577" s="3">
        <f>('PV model'!$B$13*(U4577/1000)*(1-'PV model'!$B$14*((20+C4577)-25))*'PV model'!$B$10)/'PV model'!$B$12</f>
        <v>20.632207954215509</v>
      </c>
    </row>
    <row r="4578" spans="1:22" x14ac:dyDescent="0.2">
      <c r="A4578" s="10">
        <f t="shared" si="796"/>
        <v>191</v>
      </c>
      <c r="B4578" s="10">
        <f t="shared" si="794"/>
        <v>13</v>
      </c>
      <c r="C4578" s="23">
        <v>16.399999999999999</v>
      </c>
      <c r="D4578" s="24">
        <v>4.4897999999999998</v>
      </c>
      <c r="E4578" s="24">
        <v>213.44400000000002</v>
      </c>
      <c r="F4578" s="48"/>
      <c r="G4578" s="48"/>
      <c r="H4578" s="1">
        <f t="shared" si="795"/>
        <v>22.254583779602672</v>
      </c>
      <c r="I4578" s="1">
        <f t="shared" si="789"/>
        <v>-5.0139042571436256</v>
      </c>
      <c r="J4578" s="4">
        <f>B4578+('PV model'!$B$3/15)+(I4578/60)</f>
        <v>12.639768262380938</v>
      </c>
      <c r="K4578" s="2">
        <f t="shared" si="790"/>
        <v>-9.5965239357140764</v>
      </c>
      <c r="L4578" s="2">
        <f>DEGREES(ASIN((((COS(RADIANS('PV model'!$B$2))*COS(RADIANS(H4578))*COS(RADIANS(K4578)))+(SIN(RADIANS('PV model'!$B$2))*SIN(RADIANS(H4578)))))))</f>
        <v>55.995559989088321</v>
      </c>
      <c r="M4578" s="3">
        <f t="shared" si="786"/>
        <v>55.995559989088321</v>
      </c>
      <c r="N4578" s="2">
        <f t="shared" si="791"/>
        <v>-16.014777968560701</v>
      </c>
      <c r="O4578" s="2">
        <f>IF('PV model'!$B$2&gt;0, 180-N4578,IF('PV model'!$B$2&lt;0,0-N4578,N4578))</f>
        <v>196.01477796856071</v>
      </c>
      <c r="P4578" s="2">
        <f>ABS(O4578-'PV model'!$B$5)</f>
        <v>8.9852220314392923</v>
      </c>
      <c r="Q4578" s="3">
        <f t="shared" si="787"/>
        <v>34.004440010911679</v>
      </c>
      <c r="R4578" s="3">
        <f t="shared" si="792"/>
        <v>4.4897999999999998</v>
      </c>
      <c r="S4578" s="3">
        <f t="shared" si="788"/>
        <v>216.03651164076189</v>
      </c>
      <c r="T4578" s="3">
        <f>(0.5*(1-COS(RADIANS(90-$X$3)))*(D4578+E4578)*'PV model'!$B$4)</f>
        <v>0</v>
      </c>
      <c r="U4578" s="3">
        <f t="shared" si="793"/>
        <v>220.52631164076189</v>
      </c>
      <c r="V4578" s="3">
        <f>('PV model'!$B$13*(U4578/1000)*(1-'PV model'!$B$14*((20+C4578)-25))*'PV model'!$B$10)/'PV model'!$B$12</f>
        <v>21.038612370521118</v>
      </c>
    </row>
    <row r="4579" spans="1:22" x14ac:dyDescent="0.2">
      <c r="A4579" s="10">
        <f t="shared" si="796"/>
        <v>191</v>
      </c>
      <c r="B4579" s="10">
        <f t="shared" si="794"/>
        <v>14</v>
      </c>
      <c r="C4579" s="23">
        <v>16.8</v>
      </c>
      <c r="D4579" s="24">
        <v>4.4897999999999998</v>
      </c>
      <c r="E4579" s="24">
        <v>207.26999999999998</v>
      </c>
      <c r="F4579" s="48"/>
      <c r="G4579" s="48"/>
      <c r="H4579" s="1">
        <f t="shared" si="795"/>
        <v>22.254583779602672</v>
      </c>
      <c r="I4579" s="1">
        <f t="shared" si="789"/>
        <v>-5.0139042571436256</v>
      </c>
      <c r="J4579" s="4">
        <f>B4579+('PV model'!$B$3/15)+(I4579/60)</f>
        <v>13.639768262380938</v>
      </c>
      <c r="K4579" s="2">
        <f t="shared" si="790"/>
        <v>-24.596523935714075</v>
      </c>
      <c r="L4579" s="2">
        <f>DEGREES(ASIN((((COS(RADIANS('PV model'!$B$2))*COS(RADIANS(H4579))*COS(RADIANS(K4579)))+(SIN(RADIANS('PV model'!$B$2))*SIN(RADIANS(H4579)))))))</f>
        <v>52.070106961759556</v>
      </c>
      <c r="M4579" s="3">
        <f t="shared" si="786"/>
        <v>52.070106961759556</v>
      </c>
      <c r="N4579" s="2">
        <f t="shared" si="791"/>
        <v>-38.805945253730634</v>
      </c>
      <c r="O4579" s="2">
        <f>IF('PV model'!$B$2&gt;0, 180-N4579,IF('PV model'!$B$2&lt;0,0-N4579,N4579))</f>
        <v>218.80594525373064</v>
      </c>
      <c r="P4579" s="2">
        <f>ABS(O4579-'PV model'!$B$5)</f>
        <v>13.805945253730641</v>
      </c>
      <c r="Q4579" s="3">
        <f t="shared" si="787"/>
        <v>37.929893038240444</v>
      </c>
      <c r="R4579" s="3">
        <f t="shared" si="792"/>
        <v>4.4897999999999998</v>
      </c>
      <c r="S4579" s="3">
        <f t="shared" si="788"/>
        <v>210.07317838818207</v>
      </c>
      <c r="T4579" s="3">
        <f>(0.5*(1-COS(RADIANS(90-$X$3)))*(D4579+E4579)*'PV model'!$B$4)</f>
        <v>0</v>
      </c>
      <c r="U4579" s="3">
        <f t="shared" si="793"/>
        <v>214.56297838818207</v>
      </c>
      <c r="V4579" s="3">
        <f>('PV model'!$B$13*(U4579/1000)*(1-'PV model'!$B$14*((20+C4579)-25))*'PV model'!$B$10)/'PV model'!$B$12</f>
        <v>20.435383156593655</v>
      </c>
    </row>
    <row r="4580" spans="1:22" x14ac:dyDescent="0.2">
      <c r="A4580" s="10">
        <f t="shared" si="796"/>
        <v>191</v>
      </c>
      <c r="B4580" s="10">
        <f t="shared" si="794"/>
        <v>15</v>
      </c>
      <c r="C4580" s="23">
        <v>17.7</v>
      </c>
      <c r="D4580" s="24">
        <v>86.428650000000005</v>
      </c>
      <c r="E4580" s="24">
        <v>313.99200000000002</v>
      </c>
      <c r="F4580" s="48"/>
      <c r="G4580" s="48"/>
      <c r="H4580" s="1">
        <f t="shared" si="795"/>
        <v>22.254583779602672</v>
      </c>
      <c r="I4580" s="1">
        <f t="shared" si="789"/>
        <v>-5.0139042571436256</v>
      </c>
      <c r="J4580" s="4">
        <f>B4580+('PV model'!$B$3/15)+(I4580/60)</f>
        <v>14.639768262380938</v>
      </c>
      <c r="K4580" s="2">
        <f t="shared" si="790"/>
        <v>-39.596523935714075</v>
      </c>
      <c r="L4580" s="2">
        <f>DEGREES(ASIN((((COS(RADIANS('PV model'!$B$2))*COS(RADIANS(H4580))*COS(RADIANS(K4580)))+(SIN(RADIANS('PV model'!$B$2))*SIN(RADIANS(H4580)))))))</f>
        <v>45.729312187676349</v>
      </c>
      <c r="M4580" s="3">
        <f t="shared" si="786"/>
        <v>45.729312187676349</v>
      </c>
      <c r="N4580" s="2">
        <f t="shared" si="791"/>
        <v>-57.67925757050125</v>
      </c>
      <c r="O4580" s="2">
        <f>IF('PV model'!$B$2&gt;0, 180-N4580,IF('PV model'!$B$2&lt;0,0-N4580,N4580))</f>
        <v>237.67925757050125</v>
      </c>
      <c r="P4580" s="2">
        <f>ABS(O4580-'PV model'!$B$5)</f>
        <v>32.67925757050125</v>
      </c>
      <c r="Q4580" s="3">
        <f t="shared" si="787"/>
        <v>44.270687812323644</v>
      </c>
      <c r="R4580" s="3">
        <f t="shared" si="792"/>
        <v>86.428650000000005</v>
      </c>
      <c r="S4580" s="3">
        <f t="shared" si="788"/>
        <v>357.8912458973096</v>
      </c>
      <c r="T4580" s="3">
        <f>(0.5*(1-COS(RADIANS(90-$X$3)))*(D4580+E4580)*'PV model'!$B$4)</f>
        <v>0</v>
      </c>
      <c r="U4580" s="3">
        <f t="shared" si="793"/>
        <v>444.31989589730961</v>
      </c>
      <c r="V4580" s="3">
        <f>('PV model'!$B$13*(U4580/1000)*(1-'PV model'!$B$14*((20+C4580)-25))*'PV model'!$B$10)/'PV model'!$B$12</f>
        <v>42.157974580765199</v>
      </c>
    </row>
    <row r="4581" spans="1:22" x14ac:dyDescent="0.2">
      <c r="A4581" s="10">
        <f t="shared" si="796"/>
        <v>191</v>
      </c>
      <c r="B4581" s="10">
        <f t="shared" si="794"/>
        <v>16</v>
      </c>
      <c r="C4581" s="23">
        <v>16.8</v>
      </c>
      <c r="D4581" s="24">
        <v>6.7347000000000001</v>
      </c>
      <c r="E4581" s="24">
        <v>163.16999999999999</v>
      </c>
      <c r="F4581" s="48"/>
      <c r="G4581" s="48"/>
      <c r="H4581" s="1">
        <f t="shared" si="795"/>
        <v>22.254583779602672</v>
      </c>
      <c r="I4581" s="1">
        <f t="shared" si="789"/>
        <v>-5.0139042571436256</v>
      </c>
      <c r="J4581" s="4">
        <f>B4581+('PV model'!$B$3/15)+(I4581/60)</f>
        <v>15.639768262380938</v>
      </c>
      <c r="K4581" s="2">
        <f t="shared" si="790"/>
        <v>-54.596523935714075</v>
      </c>
      <c r="L4581" s="2">
        <f>DEGREES(ASIN((((COS(RADIANS('PV model'!$B$2))*COS(RADIANS(H4581))*COS(RADIANS(K4581)))+(SIN(RADIANS('PV model'!$B$2))*SIN(RADIANS(H4581)))))))</f>
        <v>38.010721699754683</v>
      </c>
      <c r="M4581" s="3">
        <f t="shared" si="786"/>
        <v>38.010721699754683</v>
      </c>
      <c r="N4581" s="2">
        <f t="shared" si="791"/>
        <v>-73.227399105374005</v>
      </c>
      <c r="O4581" s="2">
        <f>IF('PV model'!$B$2&gt;0, 180-N4581,IF('PV model'!$B$2&lt;0,0-N4581,N4581))</f>
        <v>253.22739910537399</v>
      </c>
      <c r="P4581" s="2">
        <f>ABS(O4581-'PV model'!$B$5)</f>
        <v>48.227399105373991</v>
      </c>
      <c r="Q4581" s="3">
        <f t="shared" si="787"/>
        <v>51.989278300245317</v>
      </c>
      <c r="R4581" s="3">
        <f t="shared" si="792"/>
        <v>6.7347000000000019</v>
      </c>
      <c r="S4581" s="3">
        <f t="shared" si="788"/>
        <v>167.79540806739112</v>
      </c>
      <c r="T4581" s="3">
        <f>(0.5*(1-COS(RADIANS(90-$X$3)))*(D4581+E4581)*'PV model'!$B$4)</f>
        <v>0</v>
      </c>
      <c r="U4581" s="3">
        <f t="shared" si="793"/>
        <v>174.53010806739113</v>
      </c>
      <c r="V4581" s="3">
        <f>('PV model'!$B$13*(U4581/1000)*(1-'PV model'!$B$14*((20+C4581)-25))*'PV model'!$B$10)/'PV model'!$B$12</f>
        <v>16.622577005182361</v>
      </c>
    </row>
    <row r="4582" spans="1:22" x14ac:dyDescent="0.2">
      <c r="A4582" s="10">
        <f t="shared" si="796"/>
        <v>191</v>
      </c>
      <c r="B4582" s="10">
        <f t="shared" si="794"/>
        <v>17</v>
      </c>
      <c r="C4582" s="23">
        <v>17</v>
      </c>
      <c r="D4582" s="24">
        <v>0</v>
      </c>
      <c r="E4582" s="24">
        <v>132.29999999999998</v>
      </c>
      <c r="F4582" s="48"/>
      <c r="G4582" s="48"/>
      <c r="H4582" s="1">
        <f t="shared" si="795"/>
        <v>22.254583779602672</v>
      </c>
      <c r="I4582" s="1">
        <f t="shared" si="789"/>
        <v>-5.0139042571436256</v>
      </c>
      <c r="J4582" s="4">
        <f>B4582+('PV model'!$B$3/15)+(I4582/60)</f>
        <v>16.63976826238094</v>
      </c>
      <c r="K4582" s="2">
        <f t="shared" si="790"/>
        <v>-69.596523935714103</v>
      </c>
      <c r="L4582" s="2">
        <f>DEGREES(ASIN((((COS(RADIANS('PV model'!$B$2))*COS(RADIANS(H4582))*COS(RADIANS(K4582)))+(SIN(RADIANS('PV model'!$B$2))*SIN(RADIANS(H4582)))))))</f>
        <v>29.661289261748035</v>
      </c>
      <c r="M4582" s="3">
        <f t="shared" si="786"/>
        <v>29.661289261748035</v>
      </c>
      <c r="N4582" s="2">
        <f t="shared" si="791"/>
        <v>-86.608841935145094</v>
      </c>
      <c r="O4582" s="2">
        <f>IF('PV model'!$B$2&gt;0, 180-N4582,IF('PV model'!$B$2&lt;0,0-N4582,N4582))</f>
        <v>266.60884193514511</v>
      </c>
      <c r="P4582" s="2">
        <f>ABS(O4582-'PV model'!$B$5)</f>
        <v>61.608841935145108</v>
      </c>
      <c r="Q4582" s="3">
        <f t="shared" si="787"/>
        <v>60.338710738251955</v>
      </c>
      <c r="R4582" s="3">
        <f t="shared" si="792"/>
        <v>0</v>
      </c>
      <c r="S4582" s="3">
        <f t="shared" si="788"/>
        <v>132.29999999999998</v>
      </c>
      <c r="T4582" s="3">
        <f>(0.5*(1-COS(RADIANS(90-$X$3)))*(D4582+E4582)*'PV model'!$B$4)</f>
        <v>0</v>
      </c>
      <c r="U4582" s="3">
        <f t="shared" si="793"/>
        <v>132.29999999999998</v>
      </c>
      <c r="V4582" s="3">
        <f>('PV model'!$B$13*(U4582/1000)*(1-'PV model'!$B$14*((20+C4582)-25))*'PV model'!$B$10)/'PV model'!$B$12</f>
        <v>12.589922015999996</v>
      </c>
    </row>
    <row r="4583" spans="1:22" x14ac:dyDescent="0.2">
      <c r="A4583" s="10">
        <f t="shared" si="796"/>
        <v>191</v>
      </c>
      <c r="B4583" s="10">
        <f t="shared" si="794"/>
        <v>18</v>
      </c>
      <c r="C4583" s="23">
        <v>17.100000000000001</v>
      </c>
      <c r="D4583" s="24">
        <v>0</v>
      </c>
      <c r="E4583" s="24">
        <v>93.492000000000004</v>
      </c>
      <c r="F4583" s="48"/>
      <c r="G4583" s="48"/>
      <c r="H4583" s="1">
        <f t="shared" si="795"/>
        <v>22.254583779602672</v>
      </c>
      <c r="I4583" s="1">
        <f t="shared" si="789"/>
        <v>-5.0139042571436256</v>
      </c>
      <c r="J4583" s="4">
        <f>B4583+('PV model'!$B$3/15)+(I4583/60)</f>
        <v>17.63976826238094</v>
      </c>
      <c r="K4583" s="2">
        <f t="shared" si="790"/>
        <v>-84.596523935714103</v>
      </c>
      <c r="L4583" s="2">
        <f>DEGREES(ASIN((((COS(RADIANS('PV model'!$B$2))*COS(RADIANS(H4583))*COS(RADIANS(K4583)))+(SIN(RADIANS('PV model'!$B$2))*SIN(RADIANS(H4583)))))))</f>
        <v>21.191109101340135</v>
      </c>
      <c r="M4583" s="3">
        <f t="shared" si="786"/>
        <v>21.191109101340135</v>
      </c>
      <c r="N4583" s="2">
        <f t="shared" si="791"/>
        <v>-81.197265326494133</v>
      </c>
      <c r="O4583" s="2">
        <f>IF('PV model'!$B$2&gt;0, 180-N4583,IF('PV model'!$B$2&lt;0,0-N4583,N4583))</f>
        <v>261.19726532649412</v>
      </c>
      <c r="P4583" s="2">
        <f>ABS(O4583-'PV model'!$B$5)</f>
        <v>56.197265326494119</v>
      </c>
      <c r="Q4583" s="3">
        <f t="shared" si="787"/>
        <v>68.808890898659868</v>
      </c>
      <c r="R4583" s="3">
        <f t="shared" si="792"/>
        <v>0</v>
      </c>
      <c r="S4583" s="3">
        <f t="shared" si="788"/>
        <v>93.492000000000004</v>
      </c>
      <c r="T4583" s="3">
        <f>(0.5*(1-COS(RADIANS(90-$X$3)))*(D4583+E4583)*'PV model'!$B$4)</f>
        <v>0</v>
      </c>
      <c r="U4583" s="3">
        <f t="shared" si="793"/>
        <v>93.492000000000004</v>
      </c>
      <c r="V4583" s="3">
        <f>('PV model'!$B$13*(U4583/1000)*(1-'PV model'!$B$14*((20+C4583)-25))*'PV model'!$B$10)/'PV model'!$B$12</f>
        <v>8.8931400405120016</v>
      </c>
    </row>
    <row r="4584" spans="1:22" x14ac:dyDescent="0.2">
      <c r="A4584" s="10">
        <f t="shared" si="796"/>
        <v>191</v>
      </c>
      <c r="B4584" s="10">
        <f t="shared" si="794"/>
        <v>19</v>
      </c>
      <c r="C4584" s="23">
        <v>16</v>
      </c>
      <c r="D4584" s="24">
        <v>0</v>
      </c>
      <c r="E4584" s="24">
        <v>55.566000000000003</v>
      </c>
      <c r="F4584" s="48"/>
      <c r="G4584" s="48"/>
      <c r="H4584" s="1">
        <f t="shared" si="795"/>
        <v>22.254583779602672</v>
      </c>
      <c r="I4584" s="1">
        <f t="shared" si="789"/>
        <v>-5.0139042571436256</v>
      </c>
      <c r="J4584" s="4">
        <f>B4584+('PV model'!$B$3/15)+(I4584/60)</f>
        <v>18.63976826238094</v>
      </c>
      <c r="K4584" s="2">
        <f t="shared" si="790"/>
        <v>-99.596523935714103</v>
      </c>
      <c r="L4584" s="2">
        <f>DEGREES(ASIN((((COS(RADIANS('PV model'!$B$2))*COS(RADIANS(H4584))*COS(RADIANS(K4584)))+(SIN(RADIANS('PV model'!$B$2))*SIN(RADIANS(H4584)))))))</f>
        <v>12.986647967708805</v>
      </c>
      <c r="M4584" s="3">
        <f t="shared" si="786"/>
        <v>12.986647967708805</v>
      </c>
      <c r="N4584" s="2">
        <f t="shared" si="791"/>
        <v>-69.473880811442967</v>
      </c>
      <c r="O4584" s="2">
        <f>IF('PV model'!$B$2&gt;0, 180-N4584,IF('PV model'!$B$2&lt;0,0-N4584,N4584))</f>
        <v>249.47388081144297</v>
      </c>
      <c r="P4584" s="2">
        <f>ABS(O4584-'PV model'!$B$5)</f>
        <v>44.473880811442967</v>
      </c>
      <c r="Q4584" s="3">
        <f t="shared" si="787"/>
        <v>77.013352032291195</v>
      </c>
      <c r="R4584" s="3">
        <f t="shared" si="792"/>
        <v>0</v>
      </c>
      <c r="S4584" s="3">
        <f t="shared" si="788"/>
        <v>55.566000000000003</v>
      </c>
      <c r="T4584" s="3">
        <f>(0.5*(1-COS(RADIANS(90-$X$3)))*(D4584+E4584)*'PV model'!$B$4)</f>
        <v>0</v>
      </c>
      <c r="U4584" s="3">
        <f t="shared" si="793"/>
        <v>55.566000000000003</v>
      </c>
      <c r="V4584" s="3">
        <f>('PV model'!$B$13*(U4584/1000)*(1-'PV model'!$B$14*((20+C4584)-25))*'PV model'!$B$10)/'PV model'!$B$12</f>
        <v>5.3099847561599995</v>
      </c>
    </row>
    <row r="4585" spans="1:22" x14ac:dyDescent="0.2">
      <c r="A4585" s="10">
        <f t="shared" si="796"/>
        <v>191</v>
      </c>
      <c r="B4585" s="10">
        <f t="shared" si="794"/>
        <v>20</v>
      </c>
      <c r="C4585" s="23">
        <v>14.9</v>
      </c>
      <c r="D4585" s="24">
        <v>0</v>
      </c>
      <c r="E4585" s="24">
        <v>22.931999999999999</v>
      </c>
      <c r="F4585" s="48"/>
      <c r="G4585" s="48"/>
      <c r="H4585" s="1">
        <f t="shared" si="795"/>
        <v>22.254583779602672</v>
      </c>
      <c r="I4585" s="1">
        <f t="shared" si="789"/>
        <v>-5.0139042571436256</v>
      </c>
      <c r="J4585" s="4">
        <f>B4585+('PV model'!$B$3/15)+(I4585/60)</f>
        <v>19.63976826238094</v>
      </c>
      <c r="K4585" s="2">
        <f t="shared" si="790"/>
        <v>-114.5965239357141</v>
      </c>
      <c r="L4585" s="2">
        <f>DEGREES(ASIN((((COS(RADIANS('PV model'!$B$2))*COS(RADIANS(H4585))*COS(RADIANS(K4585)))+(SIN(RADIANS('PV model'!$B$2))*SIN(RADIANS(H4585)))))))</f>
        <v>5.3893723476448212</v>
      </c>
      <c r="M4585" s="3">
        <f t="shared" si="786"/>
        <v>5.3893723476448212</v>
      </c>
      <c r="N4585" s="2">
        <f t="shared" si="791"/>
        <v>-57.700581757736501</v>
      </c>
      <c r="O4585" s="2">
        <f>IF('PV model'!$B$2&gt;0, 180-N4585,IF('PV model'!$B$2&lt;0,0-N4585,N4585))</f>
        <v>237.7005817577365</v>
      </c>
      <c r="P4585" s="2">
        <f>ABS(O4585-'PV model'!$B$5)</f>
        <v>32.700581757736501</v>
      </c>
      <c r="Q4585" s="3">
        <f t="shared" si="787"/>
        <v>84.610627652355177</v>
      </c>
      <c r="R4585" s="3">
        <f t="shared" si="792"/>
        <v>0</v>
      </c>
      <c r="S4585" s="3">
        <f t="shared" si="788"/>
        <v>22.931999999999999</v>
      </c>
      <c r="T4585" s="3">
        <f>(0.5*(1-COS(RADIANS(90-$X$3)))*(D4585+E4585)*'PV model'!$B$4)</f>
        <v>0</v>
      </c>
      <c r="U4585" s="3">
        <f t="shared" si="793"/>
        <v>22.931999999999999</v>
      </c>
      <c r="V4585" s="3">
        <f>('PV model'!$B$13*(U4585/1000)*(1-'PV model'!$B$14*((20+C4585)-25))*'PV model'!$B$10)/'PV model'!$B$12</f>
        <v>2.201508324288</v>
      </c>
    </row>
    <row r="4586" spans="1:22" x14ac:dyDescent="0.2">
      <c r="A4586" s="10">
        <f t="shared" si="796"/>
        <v>191</v>
      </c>
      <c r="B4586" s="10">
        <f t="shared" si="794"/>
        <v>21</v>
      </c>
      <c r="C4586" s="23">
        <v>16.3</v>
      </c>
      <c r="D4586" s="24">
        <v>0</v>
      </c>
      <c r="E4586" s="24">
        <v>4.41</v>
      </c>
      <c r="F4586" s="48"/>
      <c r="G4586" s="48"/>
      <c r="H4586" s="1">
        <f t="shared" si="795"/>
        <v>22.254583779602672</v>
      </c>
      <c r="I4586" s="1">
        <f t="shared" si="789"/>
        <v>-5.0139042571436256</v>
      </c>
      <c r="J4586" s="4">
        <f>B4586+('PV model'!$B$3/15)+(I4586/60)</f>
        <v>20.63976826238094</v>
      </c>
      <c r="K4586" s="2">
        <f t="shared" si="790"/>
        <v>-129.59652393571412</v>
      </c>
      <c r="L4586" s="2">
        <f>DEGREES(ASIN((((COS(RADIANS('PV model'!$B$2))*COS(RADIANS(H4586))*COS(RADIANS(K4586)))+(SIN(RADIANS('PV model'!$B$2))*SIN(RADIANS(H4586)))))))</f>
        <v>-1.2610267102644206</v>
      </c>
      <c r="M4586" s="3">
        <f t="shared" si="786"/>
        <v>0</v>
      </c>
      <c r="N4586" s="2">
        <f t="shared" si="791"/>
        <v>-45.506210738581565</v>
      </c>
      <c r="O4586" s="2">
        <f>IF('PV model'!$B$2&gt;0, 180-N4586,IF('PV model'!$B$2&lt;0,0-N4586,N4586))</f>
        <v>225.50621073858156</v>
      </c>
      <c r="P4586" s="2">
        <f>ABS(O4586-'PV model'!$B$5)</f>
        <v>20.506210738581558</v>
      </c>
      <c r="Q4586" s="3">
        <f t="shared" si="787"/>
        <v>91.261026710264417</v>
      </c>
      <c r="R4586" s="3">
        <f t="shared" si="792"/>
        <v>0</v>
      </c>
      <c r="S4586" s="3">
        <f t="shared" si="788"/>
        <v>4.41</v>
      </c>
      <c r="T4586" s="3">
        <f>(0.5*(1-COS(RADIANS(90-$X$3)))*(D4586+E4586)*'PV model'!$B$4)</f>
        <v>0</v>
      </c>
      <c r="U4586" s="3">
        <f t="shared" si="793"/>
        <v>4.41</v>
      </c>
      <c r="V4586" s="3">
        <f>('PV model'!$B$13*(U4586/1000)*(1-'PV model'!$B$14*((20+C4586)-25))*'PV model'!$B$10)/'PV model'!$B$12</f>
        <v>0.42089837327999996</v>
      </c>
    </row>
    <row r="4587" spans="1:22" x14ac:dyDescent="0.2">
      <c r="A4587" s="10">
        <f t="shared" si="796"/>
        <v>191</v>
      </c>
      <c r="B4587" s="10">
        <f t="shared" si="794"/>
        <v>22</v>
      </c>
      <c r="C4587" s="23">
        <v>16.100000000000001</v>
      </c>
      <c r="D4587" s="24">
        <v>0</v>
      </c>
      <c r="E4587" s="24">
        <v>0</v>
      </c>
      <c r="F4587" s="48"/>
      <c r="G4587" s="48"/>
      <c r="H4587" s="1">
        <f t="shared" si="795"/>
        <v>22.254583779602672</v>
      </c>
      <c r="I4587" s="1">
        <f t="shared" si="789"/>
        <v>-5.0139042571436256</v>
      </c>
      <c r="J4587" s="4">
        <f>B4587+('PV model'!$B$3/15)+(I4587/60)</f>
        <v>21.63976826238094</v>
      </c>
      <c r="K4587" s="2">
        <f t="shared" si="790"/>
        <v>-144.59652393571412</v>
      </c>
      <c r="L4587" s="2">
        <f>DEGREES(ASIN((((COS(RADIANS('PV model'!$B$2))*COS(RADIANS(H4587))*COS(RADIANS(K4587)))+(SIN(RADIANS('PV model'!$B$2))*SIN(RADIANS(H4587)))))))</f>
        <v>-6.6133341515557875</v>
      </c>
      <c r="M4587" s="3">
        <f t="shared" si="786"/>
        <v>0</v>
      </c>
      <c r="N4587" s="2">
        <f t="shared" si="791"/>
        <v>-32.667848937637757</v>
      </c>
      <c r="O4587" s="2">
        <f>IF('PV model'!$B$2&gt;0, 180-N4587,IF('PV model'!$B$2&lt;0,0-N4587,N4587))</f>
        <v>212.66784893763776</v>
      </c>
      <c r="P4587" s="2">
        <f>ABS(O4587-'PV model'!$B$5)</f>
        <v>7.667848937637757</v>
      </c>
      <c r="Q4587" s="3">
        <f t="shared" si="787"/>
        <v>96.613334151555776</v>
      </c>
      <c r="R4587" s="3">
        <f t="shared" si="792"/>
        <v>0</v>
      </c>
      <c r="S4587" s="3">
        <f t="shared" si="788"/>
        <v>0</v>
      </c>
      <c r="T4587" s="3">
        <f>(0.5*(1-COS(RADIANS(90-$X$3)))*(D4587+E4587)*'PV model'!$B$4)</f>
        <v>0</v>
      </c>
      <c r="U4587" s="3">
        <f t="shared" si="793"/>
        <v>0</v>
      </c>
      <c r="V4587" s="3">
        <f>('PV model'!$B$13*(U4587/1000)*(1-'PV model'!$B$14*((20+C4587)-25))*'PV model'!$B$10)/'PV model'!$B$12</f>
        <v>0</v>
      </c>
    </row>
    <row r="4588" spans="1:22" x14ac:dyDescent="0.2">
      <c r="A4588" s="10">
        <f t="shared" si="796"/>
        <v>191</v>
      </c>
      <c r="B4588" s="10">
        <f t="shared" si="794"/>
        <v>23</v>
      </c>
      <c r="C4588" s="23">
        <v>15.8</v>
      </c>
      <c r="D4588" s="24">
        <v>0</v>
      </c>
      <c r="E4588" s="24">
        <v>0</v>
      </c>
      <c r="F4588" s="48"/>
      <c r="G4588" s="48"/>
      <c r="H4588" s="1">
        <f t="shared" si="795"/>
        <v>22.254583779602672</v>
      </c>
      <c r="I4588" s="1">
        <f t="shared" si="789"/>
        <v>-5.0139042571436256</v>
      </c>
      <c r="J4588" s="4">
        <f>B4588+('PV model'!$B$3/15)+(I4588/60)</f>
        <v>22.63976826238094</v>
      </c>
      <c r="K4588" s="2">
        <f t="shared" si="790"/>
        <v>-159.59652393571412</v>
      </c>
      <c r="L4588" s="2">
        <f>DEGREES(ASIN((((COS(RADIANS('PV model'!$B$2))*COS(RADIANS(H4588))*COS(RADIANS(K4588)))+(SIN(RADIANS('PV model'!$B$2))*SIN(RADIANS(H4588)))))))</f>
        <v>-10.323788570144272</v>
      </c>
      <c r="M4588" s="3">
        <f t="shared" si="786"/>
        <v>0</v>
      </c>
      <c r="N4588" s="2">
        <f t="shared" si="791"/>
        <v>-19.145560580504796</v>
      </c>
      <c r="O4588" s="2">
        <f>IF('PV model'!$B$2&gt;0, 180-N4588,IF('PV model'!$B$2&lt;0,0-N4588,N4588))</f>
        <v>199.14556058050479</v>
      </c>
      <c r="P4588" s="2">
        <f>ABS(O4588-'PV model'!$B$5)</f>
        <v>5.8544394194952076</v>
      </c>
      <c r="Q4588" s="3">
        <f t="shared" si="787"/>
        <v>100.32378857014427</v>
      </c>
      <c r="R4588" s="3">
        <f t="shared" si="792"/>
        <v>0</v>
      </c>
      <c r="S4588" s="3">
        <f t="shared" si="788"/>
        <v>0</v>
      </c>
      <c r="T4588" s="3">
        <f>(0.5*(1-COS(RADIANS(90-$X$3)))*(D4588+E4588)*'PV model'!$B$4)</f>
        <v>0</v>
      </c>
      <c r="U4588" s="3">
        <f t="shared" si="793"/>
        <v>0</v>
      </c>
      <c r="V4588" s="3">
        <f>('PV model'!$B$13*(U4588/1000)*(1-'PV model'!$B$14*((20+C4588)-25))*'PV model'!$B$10)/'PV model'!$B$12</f>
        <v>0</v>
      </c>
    </row>
    <row r="4589" spans="1:22" x14ac:dyDescent="0.2">
      <c r="A4589" s="10">
        <f t="shared" si="796"/>
        <v>191</v>
      </c>
      <c r="B4589" s="10">
        <f t="shared" si="794"/>
        <v>24</v>
      </c>
      <c r="C4589" s="23">
        <v>15.6</v>
      </c>
      <c r="D4589" s="24">
        <v>0</v>
      </c>
      <c r="E4589" s="24">
        <v>0</v>
      </c>
      <c r="F4589" s="48"/>
      <c r="G4589" s="48"/>
      <c r="H4589" s="1">
        <f t="shared" si="795"/>
        <v>22.254583779602672</v>
      </c>
      <c r="I4589" s="1">
        <f t="shared" si="789"/>
        <v>-5.0139042571436256</v>
      </c>
      <c r="J4589" s="4">
        <f>B4589+('PV model'!$B$3/15)+(I4589/60)</f>
        <v>23.63976826238094</v>
      </c>
      <c r="K4589" s="2">
        <f t="shared" si="790"/>
        <v>-174.59652393571412</v>
      </c>
      <c r="L4589" s="2">
        <f>DEGREES(ASIN((((COS(RADIANS('PV model'!$B$2))*COS(RADIANS(H4589))*COS(RADIANS(K4589)))+(SIN(RADIANS('PV model'!$B$2))*SIN(RADIANS(H4589)))))))</f>
        <v>-12.108874788755962</v>
      </c>
      <c r="M4589" s="3">
        <f t="shared" si="786"/>
        <v>0</v>
      </c>
      <c r="N4589" s="2">
        <f t="shared" si="791"/>
        <v>-5.113981039741339</v>
      </c>
      <c r="O4589" s="2">
        <f>IF('PV model'!$B$2&gt;0, 180-N4589,IF('PV model'!$B$2&lt;0,0-N4589,N4589))</f>
        <v>185.11398103974133</v>
      </c>
      <c r="P4589" s="2">
        <f>ABS(O4589-'PV model'!$B$5)</f>
        <v>19.886018960258667</v>
      </c>
      <c r="Q4589" s="3">
        <f t="shared" si="787"/>
        <v>102.10887478875597</v>
      </c>
      <c r="R4589" s="3">
        <f t="shared" si="792"/>
        <v>0</v>
      </c>
      <c r="S4589" s="3">
        <f t="shared" si="788"/>
        <v>0</v>
      </c>
      <c r="T4589" s="3">
        <f>(0.5*(1-COS(RADIANS(90-$X$3)))*(D4589+E4589)*'PV model'!$B$4)</f>
        <v>0</v>
      </c>
      <c r="U4589" s="3">
        <f t="shared" si="793"/>
        <v>0</v>
      </c>
      <c r="V4589" s="3">
        <f>('PV model'!$B$13*(U4589/1000)*(1-'PV model'!$B$14*((20+C4589)-25))*'PV model'!$B$10)/'PV model'!$B$12</f>
        <v>0</v>
      </c>
    </row>
    <row r="4590" spans="1:22" x14ac:dyDescent="0.2">
      <c r="A4590" s="10">
        <f t="shared" si="796"/>
        <v>192</v>
      </c>
      <c r="B4590" s="10">
        <f t="shared" si="794"/>
        <v>1</v>
      </c>
      <c r="C4590" s="23">
        <v>14.2</v>
      </c>
      <c r="D4590" s="24">
        <v>0</v>
      </c>
      <c r="E4590" s="24">
        <v>0</v>
      </c>
      <c r="F4590" s="48"/>
      <c r="G4590" s="48"/>
      <c r="H4590" s="1">
        <f t="shared" si="795"/>
        <v>22.123235390904782</v>
      </c>
      <c r="I4590" s="1">
        <f t="shared" si="789"/>
        <v>-5.1490729070623962</v>
      </c>
      <c r="J4590" s="4">
        <f>B4590+('PV model'!$B$3/15)+(I4590/60)</f>
        <v>0.63751545154896005</v>
      </c>
      <c r="K4590" s="2">
        <f t="shared" si="790"/>
        <v>170.43726822676558</v>
      </c>
      <c r="L4590" s="2">
        <f>DEGREES(ASIN((((COS(RADIANS('PV model'!$B$2))*COS(RADIANS(H4590))*COS(RADIANS(K4590)))+(SIN(RADIANS('PV model'!$B$2))*SIN(RADIANS(H4590)))))))</f>
        <v>-11.949418773669453</v>
      </c>
      <c r="M4590" s="3">
        <f t="shared" si="786"/>
        <v>0</v>
      </c>
      <c r="N4590" s="2">
        <f t="shared" si="791"/>
        <v>9.0505081035500687</v>
      </c>
      <c r="O4590" s="2">
        <f>IF('PV model'!$B$2&gt;0, 180-N4590,IF('PV model'!$B$2&lt;0,0-N4590,N4590))</f>
        <v>170.94949189644993</v>
      </c>
      <c r="P4590" s="2">
        <f>ABS(O4590-'PV model'!$B$5)</f>
        <v>34.050508103550072</v>
      </c>
      <c r="Q4590" s="3">
        <f t="shared" si="787"/>
        <v>101.94941877366945</v>
      </c>
      <c r="R4590" s="3">
        <f t="shared" si="792"/>
        <v>0</v>
      </c>
      <c r="S4590" s="3">
        <f t="shared" si="788"/>
        <v>0</v>
      </c>
      <c r="T4590" s="3">
        <f>(0.5*(1-COS(RADIANS(90-$X$3)))*(D4590+E4590)*'PV model'!$B$4)</f>
        <v>0</v>
      </c>
      <c r="U4590" s="3">
        <f t="shared" si="793"/>
        <v>0</v>
      </c>
      <c r="V4590" s="3">
        <f>('PV model'!$B$13*(U4590/1000)*(1-'PV model'!$B$14*((20+C4590)-25))*'PV model'!$B$10)/'PV model'!$B$12</f>
        <v>0</v>
      </c>
    </row>
    <row r="4591" spans="1:22" x14ac:dyDescent="0.2">
      <c r="A4591" s="10">
        <f t="shared" si="796"/>
        <v>192</v>
      </c>
      <c r="B4591" s="10">
        <f t="shared" si="794"/>
        <v>2</v>
      </c>
      <c r="C4591" s="23">
        <v>14.1</v>
      </c>
      <c r="D4591" s="24">
        <v>0</v>
      </c>
      <c r="E4591" s="24">
        <v>0</v>
      </c>
      <c r="F4591" s="48"/>
      <c r="G4591" s="48"/>
      <c r="H4591" s="1">
        <f t="shared" si="795"/>
        <v>22.123235390904782</v>
      </c>
      <c r="I4591" s="1">
        <f t="shared" si="789"/>
        <v>-5.1490729070623962</v>
      </c>
      <c r="J4591" s="4">
        <f>B4591+('PV model'!$B$3/15)+(I4591/60)</f>
        <v>1.6375154515489601</v>
      </c>
      <c r="K4591" s="2">
        <f t="shared" si="790"/>
        <v>155.43726822676558</v>
      </c>
      <c r="L4591" s="2">
        <f>DEGREES(ASIN((((COS(RADIANS('PV model'!$B$2))*COS(RADIANS(H4591))*COS(RADIANS(K4591)))+(SIN(RADIANS('PV model'!$B$2))*SIN(RADIANS(H4591)))))))</f>
        <v>-9.6051243366629784</v>
      </c>
      <c r="M4591" s="3">
        <f t="shared" si="786"/>
        <v>0</v>
      </c>
      <c r="N4591" s="2">
        <f t="shared" si="791"/>
        <v>22.989335336449351</v>
      </c>
      <c r="O4591" s="2">
        <f>IF('PV model'!$B$2&gt;0, 180-N4591,IF('PV model'!$B$2&lt;0,0-N4591,N4591))</f>
        <v>157.01066466355064</v>
      </c>
      <c r="P4591" s="2">
        <f>ABS(O4591-'PV model'!$B$5)</f>
        <v>47.989335336449358</v>
      </c>
      <c r="Q4591" s="3">
        <f t="shared" si="787"/>
        <v>99.605124336662982</v>
      </c>
      <c r="R4591" s="3">
        <f t="shared" si="792"/>
        <v>0</v>
      </c>
      <c r="S4591" s="3">
        <f t="shared" si="788"/>
        <v>0</v>
      </c>
      <c r="T4591" s="3">
        <f>(0.5*(1-COS(RADIANS(90-$X$3)))*(D4591+E4591)*'PV model'!$B$4)</f>
        <v>0</v>
      </c>
      <c r="U4591" s="3">
        <f t="shared" si="793"/>
        <v>0</v>
      </c>
      <c r="V4591" s="3">
        <f>('PV model'!$B$13*(U4591/1000)*(1-'PV model'!$B$14*((20+C4591)-25))*'PV model'!$B$10)/'PV model'!$B$12</f>
        <v>0</v>
      </c>
    </row>
    <row r="4592" spans="1:22" x14ac:dyDescent="0.2">
      <c r="A4592" s="10">
        <f t="shared" si="796"/>
        <v>192</v>
      </c>
      <c r="B4592" s="10">
        <f t="shared" si="794"/>
        <v>3</v>
      </c>
      <c r="C4592" s="23">
        <v>14</v>
      </c>
      <c r="D4592" s="24">
        <v>0</v>
      </c>
      <c r="E4592" s="24">
        <v>0</v>
      </c>
      <c r="F4592" s="48"/>
      <c r="G4592" s="48"/>
      <c r="H4592" s="1">
        <f t="shared" si="795"/>
        <v>22.123235390904782</v>
      </c>
      <c r="I4592" s="1">
        <f t="shared" si="789"/>
        <v>-5.1490729070623962</v>
      </c>
      <c r="J4592" s="4">
        <f>B4592+('PV model'!$B$3/15)+(I4592/60)</f>
        <v>2.6375154515489601</v>
      </c>
      <c r="K4592" s="2">
        <f t="shared" si="790"/>
        <v>140.43726822676558</v>
      </c>
      <c r="L4592" s="2">
        <f>DEGREES(ASIN((((COS(RADIANS('PV model'!$B$2))*COS(RADIANS(H4592))*COS(RADIANS(K4592)))+(SIN(RADIANS('PV model'!$B$2))*SIN(RADIANS(H4592)))))))</f>
        <v>-5.4020434926009004</v>
      </c>
      <c r="M4592" s="3">
        <f t="shared" si="786"/>
        <v>0</v>
      </c>
      <c r="N4592" s="2">
        <f t="shared" si="791"/>
        <v>36.346148160914723</v>
      </c>
      <c r="O4592" s="2">
        <f>IF('PV model'!$B$2&gt;0, 180-N4592,IF('PV model'!$B$2&lt;0,0-N4592,N4592))</f>
        <v>143.65385183908529</v>
      </c>
      <c r="P4592" s="2">
        <f>ABS(O4592-'PV model'!$B$5)</f>
        <v>61.346148160914709</v>
      </c>
      <c r="Q4592" s="3">
        <f t="shared" si="787"/>
        <v>95.40204349260091</v>
      </c>
      <c r="R4592" s="3">
        <f t="shared" si="792"/>
        <v>0</v>
      </c>
      <c r="S4592" s="3">
        <f t="shared" si="788"/>
        <v>0</v>
      </c>
      <c r="T4592" s="3">
        <f>(0.5*(1-COS(RADIANS(90-$X$3)))*(D4592+E4592)*'PV model'!$B$4)</f>
        <v>0</v>
      </c>
      <c r="U4592" s="3">
        <f t="shared" si="793"/>
        <v>0</v>
      </c>
      <c r="V4592" s="3">
        <f>('PV model'!$B$13*(U4592/1000)*(1-'PV model'!$B$14*((20+C4592)-25))*'PV model'!$B$10)/'PV model'!$B$12</f>
        <v>0</v>
      </c>
    </row>
    <row r="4593" spans="1:22" x14ac:dyDescent="0.2">
      <c r="A4593" s="10">
        <f t="shared" si="796"/>
        <v>192</v>
      </c>
      <c r="B4593" s="10">
        <f t="shared" si="794"/>
        <v>4</v>
      </c>
      <c r="C4593" s="23">
        <v>14.1</v>
      </c>
      <c r="D4593" s="24">
        <v>0</v>
      </c>
      <c r="E4593" s="24">
        <v>0</v>
      </c>
      <c r="F4593" s="48"/>
      <c r="G4593" s="48"/>
      <c r="H4593" s="1">
        <f t="shared" si="795"/>
        <v>22.123235390904782</v>
      </c>
      <c r="I4593" s="1">
        <f t="shared" si="789"/>
        <v>-5.1490729070623962</v>
      </c>
      <c r="J4593" s="4">
        <f>B4593+('PV model'!$B$3/15)+(I4593/60)</f>
        <v>3.6375154515489601</v>
      </c>
      <c r="K4593" s="2">
        <f t="shared" si="790"/>
        <v>125.4372682267656</v>
      </c>
      <c r="L4593" s="2">
        <f>DEGREES(ASIN((((COS(RADIANS('PV model'!$B$2))*COS(RADIANS(H4593))*COS(RADIANS(K4593)))+(SIN(RADIANS('PV model'!$B$2))*SIN(RADIANS(H4593)))))))</f>
        <v>0.35156668753686887</v>
      </c>
      <c r="M4593" s="3">
        <f t="shared" si="786"/>
        <v>0.35156668753686887</v>
      </c>
      <c r="N4593" s="2">
        <f t="shared" si="791"/>
        <v>49.006133597080144</v>
      </c>
      <c r="O4593" s="2">
        <f>IF('PV model'!$B$2&gt;0, 180-N4593,IF('PV model'!$B$2&lt;0,0-N4593,N4593))</f>
        <v>130.99386640291985</v>
      </c>
      <c r="P4593" s="2">
        <f>ABS(O4593-'PV model'!$B$5)</f>
        <v>74.006133597080151</v>
      </c>
      <c r="Q4593" s="3">
        <f t="shared" si="787"/>
        <v>89.648433312463126</v>
      </c>
      <c r="R4593" s="3">
        <f t="shared" si="792"/>
        <v>0</v>
      </c>
      <c r="S4593" s="3">
        <f t="shared" si="788"/>
        <v>0</v>
      </c>
      <c r="T4593" s="3">
        <f>(0.5*(1-COS(RADIANS(90-$X$3)))*(D4593+E4593)*'PV model'!$B$4)</f>
        <v>0</v>
      </c>
      <c r="U4593" s="3">
        <f t="shared" si="793"/>
        <v>0</v>
      </c>
      <c r="V4593" s="3">
        <f>('PV model'!$B$13*(U4593/1000)*(1-'PV model'!$B$14*((20+C4593)-25))*'PV model'!$B$10)/'PV model'!$B$12</f>
        <v>0</v>
      </c>
    </row>
    <row r="4594" spans="1:22" x14ac:dyDescent="0.2">
      <c r="A4594" s="10">
        <f t="shared" si="796"/>
        <v>192</v>
      </c>
      <c r="B4594" s="10">
        <f t="shared" si="794"/>
        <v>5</v>
      </c>
      <c r="C4594" s="23">
        <v>13.4</v>
      </c>
      <c r="D4594" s="24">
        <v>0</v>
      </c>
      <c r="E4594" s="24">
        <v>5.2920000000000007</v>
      </c>
      <c r="F4594" s="48"/>
      <c r="G4594" s="48"/>
      <c r="H4594" s="1">
        <f t="shared" si="795"/>
        <v>22.123235390904782</v>
      </c>
      <c r="I4594" s="1">
        <f t="shared" si="789"/>
        <v>-5.1490729070623962</v>
      </c>
      <c r="J4594" s="4">
        <f>B4594+('PV model'!$B$3/15)+(I4594/60)</f>
        <v>4.6375154515489605</v>
      </c>
      <c r="K4594" s="2">
        <f t="shared" si="790"/>
        <v>110.4372682267656</v>
      </c>
      <c r="L4594" s="2">
        <f>DEGREES(ASIN((((COS(RADIANS('PV model'!$B$2))*COS(RADIANS(H4594))*COS(RADIANS(K4594)))+(SIN(RADIANS('PV model'!$B$2))*SIN(RADIANS(H4594)))))))</f>
        <v>7.3048461497638479</v>
      </c>
      <c r="M4594" s="3">
        <f t="shared" si="786"/>
        <v>7.3048461497638479</v>
      </c>
      <c r="N4594" s="2">
        <f t="shared" si="791"/>
        <v>61.064916762968487</v>
      </c>
      <c r="O4594" s="2">
        <f>IF('PV model'!$B$2&gt;0, 180-N4594,IF('PV model'!$B$2&lt;0,0-N4594,N4594))</f>
        <v>118.93508323703151</v>
      </c>
      <c r="P4594" s="2">
        <f>ABS(O4594-'PV model'!$B$5)</f>
        <v>86.064916762968494</v>
      </c>
      <c r="Q4594" s="3">
        <f t="shared" si="787"/>
        <v>82.695153850236153</v>
      </c>
      <c r="R4594" s="3">
        <f t="shared" si="792"/>
        <v>0</v>
      </c>
      <c r="S4594" s="3">
        <f t="shared" si="788"/>
        <v>5.2920000000000007</v>
      </c>
      <c r="T4594" s="3">
        <f>(0.5*(1-COS(RADIANS(90-$X$3)))*(D4594+E4594)*'PV model'!$B$4)</f>
        <v>0</v>
      </c>
      <c r="U4594" s="3">
        <f t="shared" si="793"/>
        <v>5.2920000000000007</v>
      </c>
      <c r="V4594" s="3">
        <f>('PV model'!$B$13*(U4594/1000)*(1-'PV model'!$B$14*((20+C4594)-25))*'PV model'!$B$10)/'PV model'!$B$12</f>
        <v>0.51121431244800009</v>
      </c>
    </row>
    <row r="4595" spans="1:22" x14ac:dyDescent="0.2">
      <c r="A4595" s="10">
        <f t="shared" si="796"/>
        <v>192</v>
      </c>
      <c r="B4595" s="10">
        <f t="shared" si="794"/>
        <v>6</v>
      </c>
      <c r="C4595" s="23">
        <v>13.9</v>
      </c>
      <c r="D4595" s="24">
        <v>0</v>
      </c>
      <c r="E4595" s="24">
        <v>25.578000000000003</v>
      </c>
      <c r="F4595" s="48"/>
      <c r="G4595" s="48"/>
      <c r="H4595" s="1">
        <f t="shared" si="795"/>
        <v>22.123235390904782</v>
      </c>
      <c r="I4595" s="1">
        <f t="shared" si="789"/>
        <v>-5.1490729070623962</v>
      </c>
      <c r="J4595" s="4">
        <f>B4595+('PV model'!$B$3/15)+(I4595/60)</f>
        <v>5.6375154515489605</v>
      </c>
      <c r="K4595" s="2">
        <f t="shared" si="790"/>
        <v>95.437268226765596</v>
      </c>
      <c r="L4595" s="2">
        <f>DEGREES(ASIN((((COS(RADIANS('PV model'!$B$2))*COS(RADIANS(H4595))*COS(RADIANS(K4595)))+(SIN(RADIANS('PV model'!$B$2))*SIN(RADIANS(H4595)))))))</f>
        <v>15.10845703894895</v>
      </c>
      <c r="M4595" s="3">
        <f t="shared" si="786"/>
        <v>15.10845703894895</v>
      </c>
      <c r="N4595" s="2">
        <f t="shared" si="791"/>
        <v>72.789851815551017</v>
      </c>
      <c r="O4595" s="2">
        <f>IF('PV model'!$B$2&gt;0, 180-N4595,IF('PV model'!$B$2&lt;0,0-N4595,N4595))</f>
        <v>107.21014818444898</v>
      </c>
      <c r="P4595" s="2">
        <f>ABS(O4595-'PV model'!$B$5)</f>
        <v>97.789851815551017</v>
      </c>
      <c r="Q4595" s="3">
        <f t="shared" si="787"/>
        <v>74.891542961051044</v>
      </c>
      <c r="R4595" s="3">
        <f t="shared" si="792"/>
        <v>0</v>
      </c>
      <c r="S4595" s="3">
        <f t="shared" si="788"/>
        <v>25.578000000000003</v>
      </c>
      <c r="T4595" s="3">
        <f>(0.5*(1-COS(RADIANS(90-$X$3)))*(D4595+E4595)*'PV model'!$B$4)</f>
        <v>0</v>
      </c>
      <c r="U4595" s="3">
        <f t="shared" si="793"/>
        <v>25.578000000000003</v>
      </c>
      <c r="V4595" s="3">
        <f>('PV model'!$B$13*(U4595/1000)*(1-'PV model'!$B$14*((20+C4595)-25))*'PV model'!$B$10)/'PV model'!$B$12</f>
        <v>2.4657556230720004</v>
      </c>
    </row>
    <row r="4596" spans="1:22" x14ac:dyDescent="0.2">
      <c r="A4596" s="10">
        <f t="shared" si="796"/>
        <v>192</v>
      </c>
      <c r="B4596" s="10">
        <f t="shared" si="794"/>
        <v>7</v>
      </c>
      <c r="C4596" s="23">
        <v>13.2</v>
      </c>
      <c r="D4596" s="24">
        <v>0</v>
      </c>
      <c r="E4596" s="24">
        <v>59.094000000000008</v>
      </c>
      <c r="F4596" s="48"/>
      <c r="G4596" s="48"/>
      <c r="H4596" s="1">
        <f t="shared" si="795"/>
        <v>22.123235390904782</v>
      </c>
      <c r="I4596" s="1">
        <f t="shared" si="789"/>
        <v>-5.1490729070623962</v>
      </c>
      <c r="J4596" s="4">
        <f>B4596+('PV model'!$B$3/15)+(I4596/60)</f>
        <v>6.6375154515489605</v>
      </c>
      <c r="K4596" s="2">
        <f t="shared" si="790"/>
        <v>80.437268226765596</v>
      </c>
      <c r="L4596" s="2">
        <f>DEGREES(ASIN((((COS(RADIANS('PV model'!$B$2))*COS(RADIANS(H4596))*COS(RADIANS(K4596)))+(SIN(RADIANS('PV model'!$B$2))*SIN(RADIANS(H4596)))))))</f>
        <v>23.424093500991056</v>
      </c>
      <c r="M4596" s="3">
        <f t="shared" si="786"/>
        <v>23.424093500991056</v>
      </c>
      <c r="N4596" s="2">
        <f t="shared" si="791"/>
        <v>84.592103440370366</v>
      </c>
      <c r="O4596" s="2">
        <f>IF('PV model'!$B$2&gt;0, 180-N4596,IF('PV model'!$B$2&lt;0,0-N4596,N4596))</f>
        <v>95.407896559629634</v>
      </c>
      <c r="P4596" s="2">
        <f>ABS(O4596-'PV model'!$B$5)</f>
        <v>109.59210344037037</v>
      </c>
      <c r="Q4596" s="3">
        <f t="shared" si="787"/>
        <v>66.575906499008937</v>
      </c>
      <c r="R4596" s="3">
        <f t="shared" si="792"/>
        <v>0</v>
      </c>
      <c r="S4596" s="3">
        <f t="shared" si="788"/>
        <v>59.094000000000008</v>
      </c>
      <c r="T4596" s="3">
        <f>(0.5*(1-COS(RADIANS(90-$X$3)))*(D4596+E4596)*'PV model'!$B$4)</f>
        <v>0</v>
      </c>
      <c r="U4596" s="3">
        <f t="shared" si="793"/>
        <v>59.094000000000008</v>
      </c>
      <c r="V4596" s="3">
        <f>('PV model'!$B$13*(U4596/1000)*(1-'PV model'!$B$14*((20+C4596)-25))*'PV model'!$B$10)/'PV model'!$B$12</f>
        <v>5.7132854513279998</v>
      </c>
    </row>
    <row r="4597" spans="1:22" x14ac:dyDescent="0.2">
      <c r="A4597" s="10">
        <f t="shared" si="796"/>
        <v>192</v>
      </c>
      <c r="B4597" s="10">
        <f t="shared" si="794"/>
        <v>8</v>
      </c>
      <c r="C4597" s="23">
        <v>13.1</v>
      </c>
      <c r="D4597" s="24">
        <v>0</v>
      </c>
      <c r="E4597" s="24">
        <v>97.902000000000001</v>
      </c>
      <c r="F4597" s="48"/>
      <c r="G4597" s="48"/>
      <c r="H4597" s="1">
        <f t="shared" si="795"/>
        <v>22.123235390904782</v>
      </c>
      <c r="I4597" s="1">
        <f t="shared" si="789"/>
        <v>-5.1490729070623962</v>
      </c>
      <c r="J4597" s="4">
        <f>B4597+('PV model'!$B$3/15)+(I4597/60)</f>
        <v>7.6375154515489605</v>
      </c>
      <c r="K4597" s="2">
        <f t="shared" si="790"/>
        <v>65.437268226765596</v>
      </c>
      <c r="L4597" s="2">
        <f>DEGREES(ASIN((((COS(RADIANS('PV model'!$B$2))*COS(RADIANS(H4597))*COS(RADIANS(K4597)))+(SIN(RADIANS('PV model'!$B$2))*SIN(RADIANS(H4597)))))))</f>
        <v>31.902825663833092</v>
      </c>
      <c r="M4597" s="3">
        <f t="shared" si="786"/>
        <v>31.902825663833092</v>
      </c>
      <c r="N4597" s="2">
        <f t="shared" si="791"/>
        <v>82.959929927751091</v>
      </c>
      <c r="O4597" s="2">
        <f>IF('PV model'!$B$2&gt;0, 180-N4597,IF('PV model'!$B$2&lt;0,0-N4597,N4597))</f>
        <v>97.040070072248909</v>
      </c>
      <c r="P4597" s="2">
        <f>ABS(O4597-'PV model'!$B$5)</f>
        <v>107.95992992775109</v>
      </c>
      <c r="Q4597" s="3">
        <f t="shared" si="787"/>
        <v>58.097174336166916</v>
      </c>
      <c r="R4597" s="3">
        <f t="shared" si="792"/>
        <v>0</v>
      </c>
      <c r="S4597" s="3">
        <f t="shared" si="788"/>
        <v>97.902000000000001</v>
      </c>
      <c r="T4597" s="3">
        <f>(0.5*(1-COS(RADIANS(90-$X$3)))*(D4597+E4597)*'PV model'!$B$4)</f>
        <v>0</v>
      </c>
      <c r="U4597" s="3">
        <f t="shared" si="793"/>
        <v>97.902000000000001</v>
      </c>
      <c r="V4597" s="3">
        <f>('PV model'!$B$13*(U4597/1000)*(1-'PV model'!$B$14*((20+C4597)-25))*'PV model'!$B$10)/'PV model'!$B$12</f>
        <v>9.4692083209919993</v>
      </c>
    </row>
    <row r="4598" spans="1:22" x14ac:dyDescent="0.2">
      <c r="A4598" s="10">
        <f t="shared" si="796"/>
        <v>192</v>
      </c>
      <c r="B4598" s="10">
        <f t="shared" si="794"/>
        <v>9</v>
      </c>
      <c r="C4598" s="23">
        <v>13.9</v>
      </c>
      <c r="D4598" s="24">
        <v>0</v>
      </c>
      <c r="E4598" s="24">
        <v>136.71</v>
      </c>
      <c r="F4598" s="48"/>
      <c r="G4598" s="48"/>
      <c r="H4598" s="1">
        <f t="shared" si="795"/>
        <v>22.123235390904782</v>
      </c>
      <c r="I4598" s="1">
        <f t="shared" si="789"/>
        <v>-5.1490729070623962</v>
      </c>
      <c r="J4598" s="4">
        <f>B4598+('PV model'!$B$3/15)+(I4598/60)</f>
        <v>8.6375154515489587</v>
      </c>
      <c r="K4598" s="2">
        <f t="shared" si="790"/>
        <v>50.437268226765617</v>
      </c>
      <c r="L4598" s="2">
        <f>DEGREES(ASIN((((COS(RADIANS('PV model'!$B$2))*COS(RADIANS(H4598))*COS(RADIANS(K4598)))+(SIN(RADIANS('PV model'!$B$2))*SIN(RADIANS(H4598)))))))</f>
        <v>40.132880780330773</v>
      </c>
      <c r="M4598" s="3">
        <f t="shared" si="786"/>
        <v>40.132880780330773</v>
      </c>
      <c r="N4598" s="2">
        <f t="shared" si="791"/>
        <v>69.083484146334911</v>
      </c>
      <c r="O4598" s="2">
        <f>IF('PV model'!$B$2&gt;0, 180-N4598,IF('PV model'!$B$2&lt;0,0-N4598,N4598))</f>
        <v>110.91651585366509</v>
      </c>
      <c r="P4598" s="2">
        <f>ABS(O4598-'PV model'!$B$5)</f>
        <v>94.083484146334911</v>
      </c>
      <c r="Q4598" s="3">
        <f t="shared" si="787"/>
        <v>49.86711921966922</v>
      </c>
      <c r="R4598" s="3">
        <f t="shared" si="792"/>
        <v>0</v>
      </c>
      <c r="S4598" s="3">
        <f t="shared" si="788"/>
        <v>136.71</v>
      </c>
      <c r="T4598" s="3">
        <f>(0.5*(1-COS(RADIANS(90-$X$3)))*(D4598+E4598)*'PV model'!$B$4)</f>
        <v>0</v>
      </c>
      <c r="U4598" s="3">
        <f t="shared" si="793"/>
        <v>136.71</v>
      </c>
      <c r="V4598" s="3">
        <f>('PV model'!$B$13*(U4598/1000)*(1-'PV model'!$B$14*((20+C4598)-25))*'PV model'!$B$10)/'PV model'!$B$12</f>
        <v>13.179038675039999</v>
      </c>
    </row>
    <row r="4599" spans="1:22" x14ac:dyDescent="0.2">
      <c r="A4599" s="10">
        <f t="shared" si="796"/>
        <v>192</v>
      </c>
      <c r="B4599" s="10">
        <f t="shared" si="794"/>
        <v>10</v>
      </c>
      <c r="C4599" s="23">
        <v>14.1</v>
      </c>
      <c r="D4599" s="24">
        <v>429.89834999999999</v>
      </c>
      <c r="E4599" s="24">
        <v>262.83600000000001</v>
      </c>
      <c r="F4599" s="48"/>
      <c r="G4599" s="48"/>
      <c r="H4599" s="1">
        <f t="shared" si="795"/>
        <v>22.123235390904782</v>
      </c>
      <c r="I4599" s="1">
        <f t="shared" si="789"/>
        <v>-5.1490729070623962</v>
      </c>
      <c r="J4599" s="4">
        <f>B4599+('PV model'!$B$3/15)+(I4599/60)</f>
        <v>9.6375154515489587</v>
      </c>
      <c r="K4599" s="2">
        <f t="shared" si="790"/>
        <v>35.437268226765617</v>
      </c>
      <c r="L4599" s="2">
        <f>DEGREES(ASIN((((COS(RADIANS('PV model'!$B$2))*COS(RADIANS(H4599))*COS(RADIANS(K4599)))+(SIN(RADIANS('PV model'!$B$2))*SIN(RADIANS(H4599)))))))</f>
        <v>47.550273507389271</v>
      </c>
      <c r="M4599" s="3">
        <f t="shared" si="786"/>
        <v>47.550273507389271</v>
      </c>
      <c r="N4599" s="2">
        <f t="shared" si="791"/>
        <v>52.731381251800315</v>
      </c>
      <c r="O4599" s="2">
        <f>IF('PV model'!$B$2&gt;0, 180-N4599,IF('PV model'!$B$2&lt;0,0-N4599,N4599))</f>
        <v>127.26861874819969</v>
      </c>
      <c r="P4599" s="2">
        <f>ABS(O4599-'PV model'!$B$5)</f>
        <v>77.731381251800315</v>
      </c>
      <c r="Q4599" s="3">
        <f t="shared" si="787"/>
        <v>42.449726492610729</v>
      </c>
      <c r="R4599" s="3">
        <f t="shared" si="792"/>
        <v>429.89834999999999</v>
      </c>
      <c r="S4599" s="3">
        <f t="shared" si="788"/>
        <v>345.97556494359242</v>
      </c>
      <c r="T4599" s="3">
        <f>(0.5*(1-COS(RADIANS(90-$X$3)))*(D4599+E4599)*'PV model'!$B$4)</f>
        <v>0</v>
      </c>
      <c r="U4599" s="3">
        <f t="shared" si="793"/>
        <v>775.87391494359235</v>
      </c>
      <c r="V4599" s="3">
        <f>('PV model'!$B$13*(U4599/1000)*(1-'PV model'!$B$14*((20+C4599)-25))*'PV model'!$B$10)/'PV model'!$B$12</f>
        <v>74.733305159786966</v>
      </c>
    </row>
    <row r="4600" spans="1:22" x14ac:dyDescent="0.2">
      <c r="A4600" s="10">
        <f t="shared" si="796"/>
        <v>192</v>
      </c>
      <c r="B4600" s="10">
        <f t="shared" si="794"/>
        <v>11</v>
      </c>
      <c r="C4600" s="23">
        <v>15.1</v>
      </c>
      <c r="D4600" s="24">
        <v>87.551100000000005</v>
      </c>
      <c r="E4600" s="24">
        <v>317.52</v>
      </c>
      <c r="F4600" s="48"/>
      <c r="G4600" s="48"/>
      <c r="H4600" s="1">
        <f t="shared" si="795"/>
        <v>22.123235390904782</v>
      </c>
      <c r="I4600" s="1">
        <f t="shared" si="789"/>
        <v>-5.1490729070623962</v>
      </c>
      <c r="J4600" s="4">
        <f>B4600+('PV model'!$B$3/15)+(I4600/60)</f>
        <v>10.637515451548959</v>
      </c>
      <c r="K4600" s="2">
        <f t="shared" si="790"/>
        <v>20.437268226765617</v>
      </c>
      <c r="L4600" s="2">
        <f>DEGREES(ASIN((((COS(RADIANS('PV model'!$B$2))*COS(RADIANS(H4600))*COS(RADIANS(K4600)))+(SIN(RADIANS('PV model'!$B$2))*SIN(RADIANS(H4600)))))))</f>
        <v>53.325687790748454</v>
      </c>
      <c r="M4600" s="3">
        <f t="shared" si="786"/>
        <v>53.325687790748454</v>
      </c>
      <c r="N4600" s="2">
        <f t="shared" si="791"/>
        <v>32.791987183089553</v>
      </c>
      <c r="O4600" s="2">
        <f>IF('PV model'!$B$2&gt;0, 180-N4600,IF('PV model'!$B$2&lt;0,0-N4600,N4600))</f>
        <v>147.20801281691044</v>
      </c>
      <c r="P4600" s="2">
        <f>ABS(O4600-'PV model'!$B$5)</f>
        <v>57.79198718308956</v>
      </c>
      <c r="Q4600" s="3">
        <f t="shared" si="787"/>
        <v>36.674312209251546</v>
      </c>
      <c r="R4600" s="3">
        <f t="shared" si="792"/>
        <v>87.551100000000019</v>
      </c>
      <c r="S4600" s="3">
        <f t="shared" si="788"/>
        <v>357.08394253956669</v>
      </c>
      <c r="T4600" s="3">
        <f>(0.5*(1-COS(RADIANS(90-$X$3)))*(D4600+E4600)*'PV model'!$B$4)</f>
        <v>0</v>
      </c>
      <c r="U4600" s="3">
        <f t="shared" si="793"/>
        <v>444.63504253956671</v>
      </c>
      <c r="V4600" s="3">
        <f>('PV model'!$B$13*(U4600/1000)*(1-'PV model'!$B$14*((20+C4600)-25))*'PV model'!$B$10)/'PV model'!$B$12</f>
        <v>42.650111810623976</v>
      </c>
    </row>
    <row r="4601" spans="1:22" x14ac:dyDescent="0.2">
      <c r="A4601" s="10">
        <f t="shared" si="796"/>
        <v>192</v>
      </c>
      <c r="B4601" s="10">
        <f t="shared" si="794"/>
        <v>12</v>
      </c>
      <c r="C4601" s="23">
        <v>15.5</v>
      </c>
      <c r="D4601" s="24">
        <v>553.36784999999998</v>
      </c>
      <c r="E4601" s="24">
        <v>264.59999999999997</v>
      </c>
      <c r="F4601" s="48"/>
      <c r="G4601" s="48"/>
      <c r="H4601" s="1">
        <f t="shared" si="795"/>
        <v>22.123235390904782</v>
      </c>
      <c r="I4601" s="1">
        <f t="shared" si="789"/>
        <v>-5.1490729070623962</v>
      </c>
      <c r="J4601" s="4">
        <f>B4601+('PV model'!$B$3/15)+(I4601/60)</f>
        <v>11.637515451548959</v>
      </c>
      <c r="K4601" s="2">
        <f t="shared" si="790"/>
        <v>5.4372682267656192</v>
      </c>
      <c r="L4601" s="2">
        <f>DEGREES(ASIN((((COS(RADIANS('PV model'!$B$2))*COS(RADIANS(H4601))*COS(RADIANS(K4601)))+(SIN(RADIANS('PV model'!$B$2))*SIN(RADIANS(H4601)))))))</f>
        <v>56.378150228919573</v>
      </c>
      <c r="M4601" s="3">
        <f t="shared" si="786"/>
        <v>56.378150228919573</v>
      </c>
      <c r="N4601" s="2">
        <f t="shared" si="791"/>
        <v>9.1215868907108604</v>
      </c>
      <c r="O4601" s="2">
        <f>IF('PV model'!$B$2&gt;0, 180-N4601,IF('PV model'!$B$2&lt;0,0-N4601,N4601))</f>
        <v>170.87841310928914</v>
      </c>
      <c r="P4601" s="2">
        <f>ABS(O4601-'PV model'!$B$5)</f>
        <v>34.121586890710859</v>
      </c>
      <c r="Q4601" s="3">
        <f t="shared" si="787"/>
        <v>33.621849771080427</v>
      </c>
      <c r="R4601" s="3">
        <f t="shared" si="792"/>
        <v>553.36784999999998</v>
      </c>
      <c r="S4601" s="3">
        <f t="shared" si="788"/>
        <v>338.78266366344042</v>
      </c>
      <c r="T4601" s="3">
        <f>(0.5*(1-COS(RADIANS(90-$X$3)))*(D4601+E4601)*'PV model'!$B$4)</f>
        <v>0</v>
      </c>
      <c r="U4601" s="3">
        <f t="shared" si="793"/>
        <v>892.15051366344039</v>
      </c>
      <c r="V4601" s="3">
        <f>('PV model'!$B$13*(U4601/1000)*(1-'PV model'!$B$14*((20+C4601)-25))*'PV model'!$B$10)/'PV model'!$B$12</f>
        <v>85.433832001274013</v>
      </c>
    </row>
    <row r="4602" spans="1:22" x14ac:dyDescent="0.2">
      <c r="A4602" s="10">
        <f t="shared" si="796"/>
        <v>192</v>
      </c>
      <c r="B4602" s="10">
        <f t="shared" si="794"/>
        <v>13</v>
      </c>
      <c r="C4602" s="23">
        <v>15.6</v>
      </c>
      <c r="D4602" s="24">
        <v>309.7962</v>
      </c>
      <c r="E4602" s="24">
        <v>343.09800000000001</v>
      </c>
      <c r="F4602" s="48"/>
      <c r="G4602" s="48"/>
      <c r="H4602" s="1">
        <f t="shared" si="795"/>
        <v>22.123235390904782</v>
      </c>
      <c r="I4602" s="1">
        <f t="shared" si="789"/>
        <v>-5.1490729070623962</v>
      </c>
      <c r="J4602" s="4">
        <f>B4602+('PV model'!$B$3/15)+(I4602/60)</f>
        <v>12.637515451548959</v>
      </c>
      <c r="K4602" s="2">
        <f t="shared" si="790"/>
        <v>-9.5627317732343808</v>
      </c>
      <c r="L4602" s="2">
        <f>DEGREES(ASIN((((COS(RADIANS('PV model'!$B$2))*COS(RADIANS(H4602))*COS(RADIANS(K4602)))+(SIN(RADIANS('PV model'!$B$2))*SIN(RADIANS(H4602)))))))</f>
        <v>55.871349915689606</v>
      </c>
      <c r="M4602" s="3">
        <f t="shared" si="786"/>
        <v>55.871349915689606</v>
      </c>
      <c r="N4602" s="2">
        <f t="shared" si="791"/>
        <v>-15.920257302728137</v>
      </c>
      <c r="O4602" s="2">
        <f>IF('PV model'!$B$2&gt;0, 180-N4602,IF('PV model'!$B$2&lt;0,0-N4602,N4602))</f>
        <v>195.92025730272815</v>
      </c>
      <c r="P4602" s="2">
        <f>ABS(O4602-'PV model'!$B$5)</f>
        <v>9.079742697271854</v>
      </c>
      <c r="Q4602" s="3">
        <f t="shared" si="787"/>
        <v>34.128650084310394</v>
      </c>
      <c r="R4602" s="3">
        <f t="shared" si="792"/>
        <v>309.79620000000006</v>
      </c>
      <c r="S4602" s="3">
        <f t="shared" si="788"/>
        <v>420.90050773984763</v>
      </c>
      <c r="T4602" s="3">
        <f>(0.5*(1-COS(RADIANS(90-$X$3)))*(D4602+E4602)*'PV model'!$B$4)</f>
        <v>0</v>
      </c>
      <c r="U4602" s="3">
        <f t="shared" si="793"/>
        <v>730.69670773984762</v>
      </c>
      <c r="V4602" s="3">
        <f>('PV model'!$B$13*(U4602/1000)*(1-'PV model'!$B$14*((20+C4602)-25))*'PV model'!$B$10)/'PV model'!$B$12</f>
        <v>69.943528126474533</v>
      </c>
    </row>
    <row r="4603" spans="1:22" x14ac:dyDescent="0.2">
      <c r="A4603" s="10">
        <f t="shared" si="796"/>
        <v>192</v>
      </c>
      <c r="B4603" s="10">
        <f t="shared" si="794"/>
        <v>14</v>
      </c>
      <c r="C4603" s="23">
        <v>15.1</v>
      </c>
      <c r="D4603" s="24">
        <v>271.63290000000001</v>
      </c>
      <c r="E4603" s="24">
        <v>356.32800000000003</v>
      </c>
      <c r="F4603" s="48"/>
      <c r="G4603" s="48"/>
      <c r="H4603" s="1">
        <f t="shared" si="795"/>
        <v>22.123235390904782</v>
      </c>
      <c r="I4603" s="1">
        <f t="shared" si="789"/>
        <v>-5.1490729070623962</v>
      </c>
      <c r="J4603" s="4">
        <f>B4603+('PV model'!$B$3/15)+(I4603/60)</f>
        <v>13.637515451548959</v>
      </c>
      <c r="K4603" s="2">
        <f t="shared" si="790"/>
        <v>-24.562731773234383</v>
      </c>
      <c r="L4603" s="2">
        <f>DEGREES(ASIN((((COS(RADIANS('PV model'!$B$2))*COS(RADIANS(H4603))*COS(RADIANS(K4603)))+(SIN(RADIANS('PV model'!$B$2))*SIN(RADIANS(H4603)))))))</f>
        <v>51.960741898125015</v>
      </c>
      <c r="M4603" s="3">
        <f t="shared" si="786"/>
        <v>51.960741898125015</v>
      </c>
      <c r="N4603" s="2">
        <f t="shared" si="791"/>
        <v>-38.677278316605666</v>
      </c>
      <c r="O4603" s="2">
        <f>IF('PV model'!$B$2&gt;0, 180-N4603,IF('PV model'!$B$2&lt;0,0-N4603,N4603))</f>
        <v>218.67727831660568</v>
      </c>
      <c r="P4603" s="2">
        <f>ABS(O4603-'PV model'!$B$5)</f>
        <v>13.67727831660568</v>
      </c>
      <c r="Q4603" s="3">
        <f t="shared" si="787"/>
        <v>38.039258101874992</v>
      </c>
      <c r="R4603" s="3">
        <f t="shared" si="792"/>
        <v>271.63290000000001</v>
      </c>
      <c r="S4603" s="3">
        <f t="shared" si="788"/>
        <v>438.30276373884868</v>
      </c>
      <c r="T4603" s="3">
        <f>(0.5*(1-COS(RADIANS(90-$X$3)))*(D4603+E4603)*'PV model'!$B$4)</f>
        <v>0</v>
      </c>
      <c r="U4603" s="3">
        <f t="shared" si="793"/>
        <v>709.93566373884869</v>
      </c>
      <c r="V4603" s="3">
        <f>('PV model'!$B$13*(U4603/1000)*(1-'PV model'!$B$14*((20+C4603)-25))*'PV model'!$B$10)/'PV model'!$B$12</f>
        <v>68.098176121862949</v>
      </c>
    </row>
    <row r="4604" spans="1:22" x14ac:dyDescent="0.2">
      <c r="A4604" s="10">
        <f t="shared" si="796"/>
        <v>192</v>
      </c>
      <c r="B4604" s="10">
        <f t="shared" si="794"/>
        <v>15</v>
      </c>
      <c r="C4604" s="23">
        <v>13.8</v>
      </c>
      <c r="D4604" s="24">
        <v>94.285799999999995</v>
      </c>
      <c r="E4604" s="24">
        <v>310.464</v>
      </c>
      <c r="F4604" s="48"/>
      <c r="G4604" s="48"/>
      <c r="H4604" s="1">
        <f t="shared" si="795"/>
        <v>22.123235390904782</v>
      </c>
      <c r="I4604" s="1">
        <f t="shared" si="789"/>
        <v>-5.1490729070623962</v>
      </c>
      <c r="J4604" s="4">
        <f>B4604+('PV model'!$B$3/15)+(I4604/60)</f>
        <v>14.637515451548959</v>
      </c>
      <c r="K4604" s="2">
        <f t="shared" si="790"/>
        <v>-39.562731773234383</v>
      </c>
      <c r="L4604" s="2">
        <f>DEGREES(ASIN((((COS(RADIANS('PV model'!$B$2))*COS(RADIANS(H4604))*COS(RADIANS(K4604)))+(SIN(RADIANS('PV model'!$B$2))*SIN(RADIANS(H4604)))))))</f>
        <v>45.633006560067379</v>
      </c>
      <c r="M4604" s="3">
        <f t="shared" si="786"/>
        <v>45.633006560067379</v>
      </c>
      <c r="N4604" s="2">
        <f t="shared" si="791"/>
        <v>-57.54379683503155</v>
      </c>
      <c r="O4604" s="2">
        <f>IF('PV model'!$B$2&gt;0, 180-N4604,IF('PV model'!$B$2&lt;0,0-N4604,N4604))</f>
        <v>237.54379683503154</v>
      </c>
      <c r="P4604" s="2">
        <f>ABS(O4604-'PV model'!$B$5)</f>
        <v>32.543796835031543</v>
      </c>
      <c r="Q4604" s="3">
        <f t="shared" si="787"/>
        <v>44.366993439932614</v>
      </c>
      <c r="R4604" s="3">
        <f t="shared" si="792"/>
        <v>94.285800000000009</v>
      </c>
      <c r="S4604" s="3">
        <f t="shared" si="788"/>
        <v>357.00999539302052</v>
      </c>
      <c r="T4604" s="3">
        <f>(0.5*(1-COS(RADIANS(90-$X$3)))*(D4604+E4604)*'PV model'!$B$4)</f>
        <v>0</v>
      </c>
      <c r="U4604" s="3">
        <f t="shared" si="793"/>
        <v>451.29579539302051</v>
      </c>
      <c r="V4604" s="3">
        <f>('PV model'!$B$13*(U4604/1000)*(1-'PV model'!$B$14*((20+C4604)-25))*'PV model'!$B$10)/'PV model'!$B$12</f>
        <v>43.523601932182807</v>
      </c>
    </row>
    <row r="4605" spans="1:22" x14ac:dyDescent="0.2">
      <c r="A4605" s="10">
        <f t="shared" si="796"/>
        <v>192</v>
      </c>
      <c r="B4605" s="10">
        <f t="shared" si="794"/>
        <v>16</v>
      </c>
      <c r="C4605" s="23">
        <v>15</v>
      </c>
      <c r="D4605" s="24">
        <v>279.49005</v>
      </c>
      <c r="E4605" s="24">
        <v>270.774</v>
      </c>
      <c r="F4605" s="48"/>
      <c r="G4605" s="48"/>
      <c r="H4605" s="1">
        <f t="shared" si="795"/>
        <v>22.123235390904782</v>
      </c>
      <c r="I4605" s="1">
        <f t="shared" si="789"/>
        <v>-5.1490729070623962</v>
      </c>
      <c r="J4605" s="4">
        <f>B4605+('PV model'!$B$3/15)+(I4605/60)</f>
        <v>15.637515451548959</v>
      </c>
      <c r="K4605" s="2">
        <f t="shared" si="790"/>
        <v>-54.562731773234383</v>
      </c>
      <c r="L4605" s="2">
        <f>DEGREES(ASIN((((COS(RADIANS('PV model'!$B$2))*COS(RADIANS(H4605))*COS(RADIANS(K4605)))+(SIN(RADIANS('PV model'!$B$2))*SIN(RADIANS(H4605)))))))</f>
        <v>37.922559167959506</v>
      </c>
      <c r="M4605" s="3">
        <f t="shared" si="786"/>
        <v>37.922559167959506</v>
      </c>
      <c r="N4605" s="2">
        <f t="shared" si="791"/>
        <v>-73.097677692032804</v>
      </c>
      <c r="O4605" s="2">
        <f>IF('PV model'!$B$2&gt;0, 180-N4605,IF('PV model'!$B$2&lt;0,0-N4605,N4605))</f>
        <v>253.09767769203279</v>
      </c>
      <c r="P4605" s="2">
        <f>ABS(O4605-'PV model'!$B$5)</f>
        <v>48.097677692032789</v>
      </c>
      <c r="Q4605" s="3">
        <f t="shared" si="787"/>
        <v>52.077440832040494</v>
      </c>
      <c r="R4605" s="3">
        <f t="shared" si="792"/>
        <v>279.49005</v>
      </c>
      <c r="S4605" s="3">
        <f t="shared" si="788"/>
        <v>350.19653921190559</v>
      </c>
      <c r="T4605" s="3">
        <f>(0.5*(1-COS(RADIANS(90-$X$3)))*(D4605+E4605)*'PV model'!$B$4)</f>
        <v>0</v>
      </c>
      <c r="U4605" s="3">
        <f t="shared" si="793"/>
        <v>629.68658921190558</v>
      </c>
      <c r="V4605" s="3">
        <f>('PV model'!$B$13*(U4605/1000)*(1-'PV model'!$B$14*((20+C4605)-25))*'PV model'!$B$10)/'PV model'!$B$12</f>
        <v>60.425732599317186</v>
      </c>
    </row>
    <row r="4606" spans="1:22" x14ac:dyDescent="0.2">
      <c r="A4606" s="10">
        <f t="shared" si="796"/>
        <v>192</v>
      </c>
      <c r="B4606" s="10">
        <f t="shared" si="794"/>
        <v>17</v>
      </c>
      <c r="C4606" s="23">
        <v>14.5</v>
      </c>
      <c r="D4606" s="24">
        <v>149.28585000000001</v>
      </c>
      <c r="E4606" s="24">
        <v>266.36400000000003</v>
      </c>
      <c r="F4606" s="48"/>
      <c r="G4606" s="48"/>
      <c r="H4606" s="1">
        <f t="shared" si="795"/>
        <v>22.123235390904782</v>
      </c>
      <c r="I4606" s="1">
        <f t="shared" si="789"/>
        <v>-5.1490729070623962</v>
      </c>
      <c r="J4606" s="4">
        <f>B4606+('PV model'!$B$3/15)+(I4606/60)</f>
        <v>16.63751545154896</v>
      </c>
      <c r="K4606" s="2">
        <f t="shared" si="790"/>
        <v>-69.562731773234404</v>
      </c>
      <c r="L4606" s="2">
        <f>DEGREES(ASIN((((COS(RADIANS('PV model'!$B$2))*COS(RADIANS(H4606))*COS(RADIANS(K4606)))+(SIN(RADIANS('PV model'!$B$2))*SIN(RADIANS(H4606)))))))</f>
        <v>29.576374445604184</v>
      </c>
      <c r="M4606" s="3">
        <f t="shared" si="786"/>
        <v>29.576374445604184</v>
      </c>
      <c r="N4606" s="2">
        <f t="shared" si="791"/>
        <v>-86.488081971375763</v>
      </c>
      <c r="O4606" s="2">
        <f>IF('PV model'!$B$2&gt;0, 180-N4606,IF('PV model'!$B$2&lt;0,0-N4606,N4606))</f>
        <v>266.48808197137578</v>
      </c>
      <c r="P4606" s="2">
        <f>ABS(O4606-'PV model'!$B$5)</f>
        <v>61.488081971375777</v>
      </c>
      <c r="Q4606" s="3">
        <f t="shared" si="787"/>
        <v>60.423625554395812</v>
      </c>
      <c r="R4606" s="3">
        <f t="shared" si="792"/>
        <v>149.28585000000004</v>
      </c>
      <c r="S4606" s="3">
        <f t="shared" si="788"/>
        <v>321.89148865416365</v>
      </c>
      <c r="T4606" s="3">
        <f>(0.5*(1-COS(RADIANS(90-$X$3)))*(D4606+E4606)*'PV model'!$B$4)</f>
        <v>0</v>
      </c>
      <c r="U4606" s="3">
        <f t="shared" si="793"/>
        <v>471.17733865416369</v>
      </c>
      <c r="V4606" s="3">
        <f>('PV model'!$B$13*(U4606/1000)*(1-'PV model'!$B$14*((20+C4606)-25))*'PV model'!$B$10)/'PV model'!$B$12</f>
        <v>45.309129074539129</v>
      </c>
    </row>
    <row r="4607" spans="1:22" x14ac:dyDescent="0.2">
      <c r="A4607" s="10">
        <f t="shared" si="796"/>
        <v>192</v>
      </c>
      <c r="B4607" s="10">
        <f t="shared" si="794"/>
        <v>18</v>
      </c>
      <c r="C4607" s="23">
        <v>13.6</v>
      </c>
      <c r="D4607" s="24">
        <v>122.34705</v>
      </c>
      <c r="E4607" s="24">
        <v>193.15800000000002</v>
      </c>
      <c r="F4607" s="48"/>
      <c r="G4607" s="48"/>
      <c r="H4607" s="1">
        <f t="shared" si="795"/>
        <v>22.123235390904782</v>
      </c>
      <c r="I4607" s="1">
        <f t="shared" si="789"/>
        <v>-5.1490729070623962</v>
      </c>
      <c r="J4607" s="4">
        <f>B4607+('PV model'!$B$3/15)+(I4607/60)</f>
        <v>17.63751545154896</v>
      </c>
      <c r="K4607" s="2">
        <f t="shared" si="790"/>
        <v>-84.562731773234404</v>
      </c>
      <c r="L4607" s="2">
        <f>DEGREES(ASIN((((COS(RADIANS('PV model'!$B$2))*COS(RADIANS(H4607))*COS(RADIANS(K4607)))+(SIN(RADIANS('PV model'!$B$2))*SIN(RADIANS(H4607)))))))</f>
        <v>21.105403053819995</v>
      </c>
      <c r="M4607" s="3">
        <f t="shared" si="786"/>
        <v>21.105403053819995</v>
      </c>
      <c r="N4607" s="2">
        <f t="shared" si="791"/>
        <v>-81.309135371199361</v>
      </c>
      <c r="O4607" s="2">
        <f>IF('PV model'!$B$2&gt;0, 180-N4607,IF('PV model'!$B$2&lt;0,0-N4607,N4607))</f>
        <v>261.30913537119937</v>
      </c>
      <c r="P4607" s="2">
        <f>ABS(O4607-'PV model'!$B$5)</f>
        <v>56.309135371199375</v>
      </c>
      <c r="Q4607" s="3">
        <f t="shared" si="787"/>
        <v>68.894596946180002</v>
      </c>
      <c r="R4607" s="3">
        <f t="shared" si="792"/>
        <v>122.34705000000002</v>
      </c>
      <c r="S4607" s="3">
        <f t="shared" si="788"/>
        <v>228.62419279855513</v>
      </c>
      <c r="T4607" s="3">
        <f>(0.5*(1-COS(RADIANS(90-$X$3)))*(D4607+E4607)*'PV model'!$B$4)</f>
        <v>0</v>
      </c>
      <c r="U4607" s="3">
        <f t="shared" si="793"/>
        <v>350.97124279855518</v>
      </c>
      <c r="V4607" s="3">
        <f>('PV model'!$B$13*(U4607/1000)*(1-'PV model'!$B$14*((20+C4607)-25))*'PV model'!$B$10)/'PV model'!$B$12</f>
        <v>33.876227291346638</v>
      </c>
    </row>
    <row r="4608" spans="1:22" x14ac:dyDescent="0.2">
      <c r="A4608" s="10">
        <f t="shared" si="796"/>
        <v>192</v>
      </c>
      <c r="B4608" s="10">
        <f t="shared" si="794"/>
        <v>19</v>
      </c>
      <c r="C4608" s="23">
        <v>14.2</v>
      </c>
      <c r="D4608" s="24">
        <v>304.18394999999998</v>
      </c>
      <c r="E4608" s="24">
        <v>99.665999999999997</v>
      </c>
      <c r="F4608" s="48"/>
      <c r="G4608" s="48"/>
      <c r="H4608" s="1">
        <f t="shared" si="795"/>
        <v>22.123235390904782</v>
      </c>
      <c r="I4608" s="1">
        <f t="shared" si="789"/>
        <v>-5.1490729070623962</v>
      </c>
      <c r="J4608" s="4">
        <f>B4608+('PV model'!$B$3/15)+(I4608/60)</f>
        <v>18.63751545154896</v>
      </c>
      <c r="K4608" s="2">
        <f t="shared" si="790"/>
        <v>-99.562731773234404</v>
      </c>
      <c r="L4608" s="2">
        <f>DEGREES(ASIN((((COS(RADIANS('PV model'!$B$2))*COS(RADIANS(H4608))*COS(RADIANS(K4608)))+(SIN(RADIANS('PV model'!$B$2))*SIN(RADIANS(H4608)))))))</f>
        <v>12.896937635529159</v>
      </c>
      <c r="M4608" s="3">
        <f t="shared" si="786"/>
        <v>12.896937635529159</v>
      </c>
      <c r="N4608" s="2">
        <f t="shared" si="791"/>
        <v>-69.577424338826958</v>
      </c>
      <c r="O4608" s="2">
        <f>IF('PV model'!$B$2&gt;0, 180-N4608,IF('PV model'!$B$2&lt;0,0-N4608,N4608))</f>
        <v>249.57742433882697</v>
      </c>
      <c r="P4608" s="2">
        <f>ABS(O4608-'PV model'!$B$5)</f>
        <v>44.577424338826972</v>
      </c>
      <c r="Q4608" s="3">
        <f t="shared" si="787"/>
        <v>77.103062364470844</v>
      </c>
      <c r="R4608" s="3">
        <f t="shared" si="792"/>
        <v>304.18394999999987</v>
      </c>
      <c r="S4608" s="3">
        <f t="shared" si="788"/>
        <v>121.24714804631395</v>
      </c>
      <c r="T4608" s="3">
        <f>(0.5*(1-COS(RADIANS(90-$X$3)))*(D4608+E4608)*'PV model'!$B$4)</f>
        <v>0</v>
      </c>
      <c r="U4608" s="3">
        <f t="shared" si="793"/>
        <v>425.43109804631382</v>
      </c>
      <c r="V4608" s="3">
        <f>('PV model'!$B$13*(U4608/1000)*(1-'PV model'!$B$14*((20+C4608)-25))*'PV model'!$B$10)/'PV model'!$B$12</f>
        <v>40.96113235447541</v>
      </c>
    </row>
    <row r="4609" spans="1:22" x14ac:dyDescent="0.2">
      <c r="A4609" s="10">
        <f t="shared" si="796"/>
        <v>192</v>
      </c>
      <c r="B4609" s="10">
        <f t="shared" si="794"/>
        <v>20</v>
      </c>
      <c r="C4609" s="23">
        <v>13.5</v>
      </c>
      <c r="D4609" s="24">
        <v>74.081699999999998</v>
      </c>
      <c r="E4609" s="24">
        <v>55.566000000000003</v>
      </c>
      <c r="F4609" s="48"/>
      <c r="G4609" s="48"/>
      <c r="H4609" s="1">
        <f t="shared" si="795"/>
        <v>22.123235390904782</v>
      </c>
      <c r="I4609" s="1">
        <f t="shared" si="789"/>
        <v>-5.1490729070623962</v>
      </c>
      <c r="J4609" s="4">
        <f>B4609+('PV model'!$B$3/15)+(I4609/60)</f>
        <v>19.63751545154896</v>
      </c>
      <c r="K4609" s="2">
        <f t="shared" si="790"/>
        <v>-114.5627317732344</v>
      </c>
      <c r="L4609" s="2">
        <f>DEGREES(ASIN((((COS(RADIANS('PV model'!$B$2))*COS(RADIANS(H4609))*COS(RADIANS(K4609)))+(SIN(RADIANS('PV model'!$B$2))*SIN(RADIANS(H4609)))))))</f>
        <v>5.2931529848776941</v>
      </c>
      <c r="M4609" s="3">
        <f t="shared" si="786"/>
        <v>5.2931529848776941</v>
      </c>
      <c r="N4609" s="2">
        <f t="shared" si="791"/>
        <v>-57.795722245756849</v>
      </c>
      <c r="O4609" s="2">
        <f>IF('PV model'!$B$2&gt;0, 180-N4609,IF('PV model'!$B$2&lt;0,0-N4609,N4609))</f>
        <v>237.79572224575685</v>
      </c>
      <c r="P4609" s="2">
        <f>ABS(O4609-'PV model'!$B$5)</f>
        <v>32.795722245756849</v>
      </c>
      <c r="Q4609" s="3">
        <f t="shared" si="787"/>
        <v>84.706847015122307</v>
      </c>
      <c r="R4609" s="3">
        <f t="shared" si="792"/>
        <v>74.081700000000083</v>
      </c>
      <c r="S4609" s="3">
        <f t="shared" si="788"/>
        <v>64.02051459774431</v>
      </c>
      <c r="T4609" s="3">
        <f>(0.5*(1-COS(RADIANS(90-$X$3)))*(D4609+E4609)*'PV model'!$B$4)</f>
        <v>0</v>
      </c>
      <c r="U4609" s="3">
        <f t="shared" si="793"/>
        <v>138.10221459774439</v>
      </c>
      <c r="V4609" s="3">
        <f>('PV model'!$B$13*(U4609/1000)*(1-'PV model'!$B$14*((20+C4609)-25))*'PV model'!$B$10)/'PV model'!$B$12</f>
        <v>13.335337660570049</v>
      </c>
    </row>
    <row r="4610" spans="1:22" x14ac:dyDescent="0.2">
      <c r="A4610" s="10">
        <f t="shared" si="796"/>
        <v>192</v>
      </c>
      <c r="B4610" s="10">
        <f t="shared" si="794"/>
        <v>21</v>
      </c>
      <c r="C4610" s="23">
        <v>13.1</v>
      </c>
      <c r="D4610" s="24">
        <v>0</v>
      </c>
      <c r="E4610" s="24">
        <v>7.9380000000000006</v>
      </c>
      <c r="F4610" s="48"/>
      <c r="G4610" s="48"/>
      <c r="H4610" s="1">
        <f t="shared" si="795"/>
        <v>22.123235390904782</v>
      </c>
      <c r="I4610" s="1">
        <f t="shared" si="789"/>
        <v>-5.1490729070623962</v>
      </c>
      <c r="J4610" s="4">
        <f>B4610+('PV model'!$B$3/15)+(I4610/60)</f>
        <v>20.63751545154896</v>
      </c>
      <c r="K4610" s="2">
        <f t="shared" si="790"/>
        <v>-129.56273177323442</v>
      </c>
      <c r="L4610" s="2">
        <f>DEGREES(ASIN((((COS(RADIANS('PV model'!$B$2))*COS(RADIANS(H4610))*COS(RADIANS(K4610)))+(SIN(RADIANS('PV model'!$B$2))*SIN(RADIANS(H4610)))))))</f>
        <v>-1.365527656193007</v>
      </c>
      <c r="M4610" s="3">
        <f t="shared" si="786"/>
        <v>0</v>
      </c>
      <c r="N4610" s="2">
        <f t="shared" si="791"/>
        <v>-45.591737557867958</v>
      </c>
      <c r="O4610" s="2">
        <f>IF('PV model'!$B$2&gt;0, 180-N4610,IF('PV model'!$B$2&lt;0,0-N4610,N4610))</f>
        <v>225.59173755786796</v>
      </c>
      <c r="P4610" s="2">
        <f>ABS(O4610-'PV model'!$B$5)</f>
        <v>20.591737557867958</v>
      </c>
      <c r="Q4610" s="3">
        <f t="shared" si="787"/>
        <v>91.365527656193009</v>
      </c>
      <c r="R4610" s="3">
        <f t="shared" si="792"/>
        <v>0</v>
      </c>
      <c r="S4610" s="3">
        <f t="shared" si="788"/>
        <v>7.9380000000000006</v>
      </c>
      <c r="T4610" s="3">
        <f>(0.5*(1-COS(RADIANS(90-$X$3)))*(D4610+E4610)*'PV model'!$B$4)</f>
        <v>0</v>
      </c>
      <c r="U4610" s="3">
        <f t="shared" si="793"/>
        <v>7.9380000000000006</v>
      </c>
      <c r="V4610" s="3">
        <f>('PV model'!$B$13*(U4610/1000)*(1-'PV model'!$B$14*((20+C4610)-25))*'PV model'!$B$10)/'PV model'!$B$12</f>
        <v>0.76777364764800005</v>
      </c>
    </row>
    <row r="4611" spans="1:22" x14ac:dyDescent="0.2">
      <c r="A4611" s="10">
        <f t="shared" si="796"/>
        <v>192</v>
      </c>
      <c r="B4611" s="10">
        <f t="shared" si="794"/>
        <v>22</v>
      </c>
      <c r="C4611" s="23">
        <v>13.1</v>
      </c>
      <c r="D4611" s="24">
        <v>0</v>
      </c>
      <c r="E4611" s="24">
        <v>0</v>
      </c>
      <c r="F4611" s="48"/>
      <c r="G4611" s="48"/>
      <c r="H4611" s="1">
        <f t="shared" si="795"/>
        <v>22.123235390904782</v>
      </c>
      <c r="I4611" s="1">
        <f t="shared" si="789"/>
        <v>-5.1490729070623962</v>
      </c>
      <c r="J4611" s="4">
        <f>B4611+('PV model'!$B$3/15)+(I4611/60)</f>
        <v>21.63751545154896</v>
      </c>
      <c r="K4611" s="2">
        <f t="shared" si="790"/>
        <v>-144.56273177323442</v>
      </c>
      <c r="L4611" s="2">
        <f>DEGREES(ASIN((((COS(RADIANS('PV model'!$B$2))*COS(RADIANS(H4611))*COS(RADIANS(K4611)))+(SIN(RADIANS('PV model'!$B$2))*SIN(RADIANS(H4611)))))))</f>
        <v>-6.72695956602234</v>
      </c>
      <c r="M4611" s="3">
        <f t="shared" si="786"/>
        <v>0</v>
      </c>
      <c r="N4611" s="2">
        <f t="shared" si="791"/>
        <v>-32.741289210076587</v>
      </c>
      <c r="O4611" s="2">
        <f>IF('PV model'!$B$2&gt;0, 180-N4611,IF('PV model'!$B$2&lt;0,0-N4611,N4611))</f>
        <v>212.74128921007659</v>
      </c>
      <c r="P4611" s="2">
        <f>ABS(O4611-'PV model'!$B$5)</f>
        <v>7.7412892100765873</v>
      </c>
      <c r="Q4611" s="3">
        <f t="shared" si="787"/>
        <v>96.72695956602233</v>
      </c>
      <c r="R4611" s="3">
        <f t="shared" si="792"/>
        <v>0</v>
      </c>
      <c r="S4611" s="3">
        <f t="shared" si="788"/>
        <v>0</v>
      </c>
      <c r="T4611" s="3">
        <f>(0.5*(1-COS(RADIANS(90-$X$3)))*(D4611+E4611)*'PV model'!$B$4)</f>
        <v>0</v>
      </c>
      <c r="U4611" s="3">
        <f t="shared" si="793"/>
        <v>0</v>
      </c>
      <c r="V4611" s="3">
        <f>('PV model'!$B$13*(U4611/1000)*(1-'PV model'!$B$14*((20+C4611)-25))*'PV model'!$B$10)/'PV model'!$B$12</f>
        <v>0</v>
      </c>
    </row>
    <row r="4612" spans="1:22" x14ac:dyDescent="0.2">
      <c r="A4612" s="10">
        <f t="shared" si="796"/>
        <v>192</v>
      </c>
      <c r="B4612" s="10">
        <f t="shared" si="794"/>
        <v>23</v>
      </c>
      <c r="C4612" s="23">
        <v>13</v>
      </c>
      <c r="D4612" s="24">
        <v>0</v>
      </c>
      <c r="E4612" s="24">
        <v>0</v>
      </c>
      <c r="F4612" s="48"/>
      <c r="G4612" s="48"/>
      <c r="H4612" s="1">
        <f t="shared" si="795"/>
        <v>22.123235390904782</v>
      </c>
      <c r="I4612" s="1">
        <f t="shared" si="789"/>
        <v>-5.1490729070623962</v>
      </c>
      <c r="J4612" s="4">
        <f>B4612+('PV model'!$B$3/15)+(I4612/60)</f>
        <v>22.63751545154896</v>
      </c>
      <c r="K4612" s="2">
        <f t="shared" si="790"/>
        <v>-159.56273177323442</v>
      </c>
      <c r="L4612" s="2">
        <f>DEGREES(ASIN((((COS(RADIANS('PV model'!$B$2))*COS(RADIANS(H4612))*COS(RADIANS(K4612)))+(SIN(RADIANS('PV model'!$B$2))*SIN(RADIANS(H4612)))))))</f>
        <v>-10.446172126812664</v>
      </c>
      <c r="M4612" s="3">
        <f t="shared" si="786"/>
        <v>0</v>
      </c>
      <c r="N4612" s="2">
        <f t="shared" si="791"/>
        <v>-19.203551819761614</v>
      </c>
      <c r="O4612" s="2">
        <f>IF('PV model'!$B$2&gt;0, 180-N4612,IF('PV model'!$B$2&lt;0,0-N4612,N4612))</f>
        <v>199.20355181976163</v>
      </c>
      <c r="P4612" s="2">
        <f>ABS(O4612-'PV model'!$B$5)</f>
        <v>5.7964481802383716</v>
      </c>
      <c r="Q4612" s="3">
        <f t="shared" si="787"/>
        <v>100.44617212681266</v>
      </c>
      <c r="R4612" s="3">
        <f t="shared" si="792"/>
        <v>0</v>
      </c>
      <c r="S4612" s="3">
        <f t="shared" si="788"/>
        <v>0</v>
      </c>
      <c r="T4612" s="3">
        <f>(0.5*(1-COS(RADIANS(90-$X$3)))*(D4612+E4612)*'PV model'!$B$4)</f>
        <v>0</v>
      </c>
      <c r="U4612" s="3">
        <f t="shared" si="793"/>
        <v>0</v>
      </c>
      <c r="V4612" s="3">
        <f>('PV model'!$B$13*(U4612/1000)*(1-'PV model'!$B$14*((20+C4612)-25))*'PV model'!$B$10)/'PV model'!$B$12</f>
        <v>0</v>
      </c>
    </row>
    <row r="4613" spans="1:22" x14ac:dyDescent="0.2">
      <c r="A4613" s="10">
        <f t="shared" si="796"/>
        <v>192</v>
      </c>
      <c r="B4613" s="10">
        <f t="shared" si="794"/>
        <v>24</v>
      </c>
      <c r="C4613" s="23">
        <v>12.9</v>
      </c>
      <c r="D4613" s="24">
        <v>0</v>
      </c>
      <c r="E4613" s="24">
        <v>0</v>
      </c>
      <c r="F4613" s="48"/>
      <c r="G4613" s="48"/>
      <c r="H4613" s="1">
        <f t="shared" si="795"/>
        <v>22.123235390904782</v>
      </c>
      <c r="I4613" s="1">
        <f t="shared" si="789"/>
        <v>-5.1490729070623962</v>
      </c>
      <c r="J4613" s="4">
        <f>B4613+('PV model'!$B$3/15)+(I4613/60)</f>
        <v>23.63751545154896</v>
      </c>
      <c r="K4613" s="2">
        <f t="shared" si="790"/>
        <v>-174.56273177323442</v>
      </c>
      <c r="L4613" s="2">
        <f>DEGREES(ASIN((((COS(RADIANS('PV model'!$B$2))*COS(RADIANS(H4613))*COS(RADIANS(K4613)))+(SIN(RADIANS('PV model'!$B$2))*SIN(RADIANS(H4613)))))))</f>
        <v>-12.238313640559433</v>
      </c>
      <c r="M4613" s="3">
        <f t="shared" si="786"/>
        <v>0</v>
      </c>
      <c r="N4613" s="2">
        <f t="shared" si="791"/>
        <v>-5.1532972118208908</v>
      </c>
      <c r="O4613" s="2">
        <f>IF('PV model'!$B$2&gt;0, 180-N4613,IF('PV model'!$B$2&lt;0,0-N4613,N4613))</f>
        <v>185.1532972118209</v>
      </c>
      <c r="P4613" s="2">
        <f>ABS(O4613-'PV model'!$B$5)</f>
        <v>19.846702788179101</v>
      </c>
      <c r="Q4613" s="3">
        <f t="shared" si="787"/>
        <v>102.23831364055944</v>
      </c>
      <c r="R4613" s="3">
        <f t="shared" si="792"/>
        <v>0</v>
      </c>
      <c r="S4613" s="3">
        <f t="shared" si="788"/>
        <v>0</v>
      </c>
      <c r="T4613" s="3">
        <f>(0.5*(1-COS(RADIANS(90-$X$3)))*(D4613+E4613)*'PV model'!$B$4)</f>
        <v>0</v>
      </c>
      <c r="U4613" s="3">
        <f t="shared" si="793"/>
        <v>0</v>
      </c>
      <c r="V4613" s="3">
        <f>('PV model'!$B$13*(U4613/1000)*(1-'PV model'!$B$14*((20+C4613)-25))*'PV model'!$B$10)/'PV model'!$B$12</f>
        <v>0</v>
      </c>
    </row>
    <row r="4614" spans="1:22" x14ac:dyDescent="0.2">
      <c r="A4614" s="10">
        <f t="shared" si="796"/>
        <v>193</v>
      </c>
      <c r="B4614" s="10">
        <f t="shared" si="794"/>
        <v>1</v>
      </c>
      <c r="C4614" s="23">
        <v>13</v>
      </c>
      <c r="D4614" s="24">
        <v>0</v>
      </c>
      <c r="E4614" s="24">
        <v>0</v>
      </c>
      <c r="F4614" s="48"/>
      <c r="G4614" s="48"/>
      <c r="H4614" s="1">
        <f t="shared" si="795"/>
        <v>21.985331428311557</v>
      </c>
      <c r="I4614" s="1">
        <f t="shared" si="789"/>
        <v>-5.2770897381437729</v>
      </c>
      <c r="J4614" s="4">
        <f>B4614+('PV model'!$B$3/15)+(I4614/60)</f>
        <v>0.63538183769760381</v>
      </c>
      <c r="K4614" s="2">
        <f t="shared" si="790"/>
        <v>170.46927243453592</v>
      </c>
      <c r="L4614" s="2">
        <f>DEGREES(ASIN((((COS(RADIANS('PV model'!$B$2))*COS(RADIANS(H4614))*COS(RADIANS(K4614)))+(SIN(RADIANS('PV model'!$B$2))*SIN(RADIANS(H4614)))))))</f>
        <v>-12.089534133249911</v>
      </c>
      <c r="M4614" s="3">
        <f t="shared" ref="M4614:M4677" si="797">IF(L4614&gt;0, L4614, 0)</f>
        <v>0</v>
      </c>
      <c r="N4614" s="2">
        <f t="shared" si="791"/>
        <v>9.0338629202338865</v>
      </c>
      <c r="O4614" s="2">
        <f>IF('PV model'!$B$2&gt;0, 180-N4614,IF('PV model'!$B$2&lt;0,0-N4614,N4614))</f>
        <v>170.9661370797661</v>
      </c>
      <c r="P4614" s="2">
        <f>ABS(O4614-'PV model'!$B$5)</f>
        <v>34.033862920233901</v>
      </c>
      <c r="Q4614" s="3">
        <f t="shared" ref="Q4614:Q4677" si="798">DEGREES(ACOS((SIN(RADIANS(L4614))*COS(RADIANS(90-$X$3))+COS(RADIANS(L4614))*COS(RADIANS(P4614))*SIN(RADIANS(90-$X$3)))))</f>
        <v>102.08953413324991</v>
      </c>
      <c r="R4614" s="3">
        <f t="shared" si="792"/>
        <v>0</v>
      </c>
      <c r="S4614" s="3">
        <f t="shared" ref="S4614:S4677" si="799">IF($Z$3=TRUE, IF(E4614=0,0,E4614*(0.5*(1+COS(RADIANS(90-$X$3))*(1+(1-(E4614^2/(D4614+E4614)^2))*(SIN(RADIANS(0.5*$X$3))^3)))*(1+(1-(E4614^2/(D4614+E4614)^2))*(COS(RADIANS(Q4614))^2)*(SIN(RADIANS(90-L4614))^3)))), IF(E4614=0,0,E4614*(0.5*(1+COS(RADIANS(90-$X$3))))))</f>
        <v>0</v>
      </c>
      <c r="T4614" s="3">
        <f>(0.5*(1-COS(RADIANS(90-$X$3)))*(D4614+E4614)*'PV model'!$B$4)</f>
        <v>0</v>
      </c>
      <c r="U4614" s="3">
        <f t="shared" si="793"/>
        <v>0</v>
      </c>
      <c r="V4614" s="3">
        <f>('PV model'!$B$13*(U4614/1000)*(1-'PV model'!$B$14*((20+C4614)-25))*'PV model'!$B$10)/'PV model'!$B$12</f>
        <v>0</v>
      </c>
    </row>
    <row r="4615" spans="1:22" x14ac:dyDescent="0.2">
      <c r="A4615" s="10">
        <f t="shared" si="796"/>
        <v>193</v>
      </c>
      <c r="B4615" s="10">
        <f t="shared" si="794"/>
        <v>2</v>
      </c>
      <c r="C4615" s="23">
        <v>12.7</v>
      </c>
      <c r="D4615" s="24">
        <v>0</v>
      </c>
      <c r="E4615" s="24">
        <v>0</v>
      </c>
      <c r="F4615" s="48"/>
      <c r="G4615" s="48"/>
      <c r="H4615" s="1">
        <f t="shared" si="795"/>
        <v>21.985331428311557</v>
      </c>
      <c r="I4615" s="1">
        <f t="shared" ref="I4615:I4678" si="800">9.87*SIN(RADIANS(1.978*A4615-160.22))-7.53*COS(RADIANS(0.989*A4615-80.11))-1.5*SIN((RADIANS(0.989*A4615-80.11)))</f>
        <v>-5.2770897381437729</v>
      </c>
      <c r="J4615" s="4">
        <f>B4615+('PV model'!$B$3/15)+(I4615/60)</f>
        <v>1.6353818376976039</v>
      </c>
      <c r="K4615" s="2">
        <f t="shared" ref="K4615:K4678" si="801">15*(12-J4615)</f>
        <v>155.46927243453592</v>
      </c>
      <c r="L4615" s="2">
        <f>DEGREES(ASIN((((COS(RADIANS('PV model'!$B$2))*COS(RADIANS(H4615))*COS(RADIANS(K4615)))+(SIN(RADIANS('PV model'!$B$2))*SIN(RADIANS(H4615)))))))</f>
        <v>-9.7461223714597995</v>
      </c>
      <c r="M4615" s="3">
        <f t="shared" si="797"/>
        <v>0</v>
      </c>
      <c r="N4615" s="2">
        <f t="shared" ref="N4615:N4678" si="802">DEGREES(ASIN((COS(RADIANS(H4615))*SIN(RADIANS(K4615)))/COS(RADIANS(L4615))))</f>
        <v>22.993507492493059</v>
      </c>
      <c r="O4615" s="2">
        <f>IF('PV model'!$B$2&gt;0, 180-N4615,IF('PV model'!$B$2&lt;0,0-N4615,N4615))</f>
        <v>157.00649250750695</v>
      </c>
      <c r="P4615" s="2">
        <f>ABS(O4615-'PV model'!$B$5)</f>
        <v>47.993507492493052</v>
      </c>
      <c r="Q4615" s="3">
        <f t="shared" si="798"/>
        <v>99.746122371459791</v>
      </c>
      <c r="R4615" s="3">
        <f t="shared" ref="R4615:R4678" si="803">IF(D4615=0,0,D4615*COS(RADIANS(Q4615))/SIN(RADIANS(L4615)))</f>
        <v>0</v>
      </c>
      <c r="S4615" s="3">
        <f t="shared" si="799"/>
        <v>0</v>
      </c>
      <c r="T4615" s="3">
        <f>(0.5*(1-COS(RADIANS(90-$X$3)))*(D4615+E4615)*'PV model'!$B$4)</f>
        <v>0</v>
      </c>
      <c r="U4615" s="3">
        <f t="shared" ref="U4615:U4678" si="804">R4615+S4615+T4615</f>
        <v>0</v>
      </c>
      <c r="V4615" s="3">
        <f>('PV model'!$B$13*(U4615/1000)*(1-'PV model'!$B$14*((20+C4615)-25))*'PV model'!$B$10)/'PV model'!$B$12</f>
        <v>0</v>
      </c>
    </row>
    <row r="4616" spans="1:22" x14ac:dyDescent="0.2">
      <c r="A4616" s="10">
        <f t="shared" si="796"/>
        <v>193</v>
      </c>
      <c r="B4616" s="10">
        <f t="shared" ref="B4616:B4679" si="805">IF(B4615&lt;24,B4615+1,1)</f>
        <v>3</v>
      </c>
      <c r="C4616" s="23">
        <v>12.5</v>
      </c>
      <c r="D4616" s="24">
        <v>0</v>
      </c>
      <c r="E4616" s="24">
        <v>0</v>
      </c>
      <c r="F4616" s="48"/>
      <c r="G4616" s="48"/>
      <c r="H4616" s="1">
        <f t="shared" ref="H4616:H4679" si="806">(23.465*SIN(RADIANS(280.1+0.9863*A4616)))</f>
        <v>21.985331428311557</v>
      </c>
      <c r="I4616" s="1">
        <f t="shared" si="800"/>
        <v>-5.2770897381437729</v>
      </c>
      <c r="J4616" s="4">
        <f>B4616+('PV model'!$B$3/15)+(I4616/60)</f>
        <v>2.6353818376976035</v>
      </c>
      <c r="K4616" s="2">
        <f t="shared" si="801"/>
        <v>140.46927243453592</v>
      </c>
      <c r="L4616" s="2">
        <f>DEGREES(ASIN((((COS(RADIANS('PV model'!$B$2))*COS(RADIANS(H4616))*COS(RADIANS(K4616)))+(SIN(RADIANS('PV model'!$B$2))*SIN(RADIANS(H4616)))))))</f>
        <v>-5.5413254994745476</v>
      </c>
      <c r="M4616" s="3">
        <f t="shared" si="797"/>
        <v>0</v>
      </c>
      <c r="N4616" s="2">
        <f t="shared" si="802"/>
        <v>36.368563608208092</v>
      </c>
      <c r="O4616" s="2">
        <f>IF('PV model'!$B$2&gt;0, 180-N4616,IF('PV model'!$B$2&lt;0,0-N4616,N4616))</f>
        <v>143.63143639179191</v>
      </c>
      <c r="P4616" s="2">
        <f>ABS(O4616-'PV model'!$B$5)</f>
        <v>61.368563608208092</v>
      </c>
      <c r="Q4616" s="3">
        <f t="shared" si="798"/>
        <v>95.541325499474539</v>
      </c>
      <c r="R4616" s="3">
        <f t="shared" si="803"/>
        <v>0</v>
      </c>
      <c r="S4616" s="3">
        <f t="shared" si="799"/>
        <v>0</v>
      </c>
      <c r="T4616" s="3">
        <f>(0.5*(1-COS(RADIANS(90-$X$3)))*(D4616+E4616)*'PV model'!$B$4)</f>
        <v>0</v>
      </c>
      <c r="U4616" s="3">
        <f t="shared" si="804"/>
        <v>0</v>
      </c>
      <c r="V4616" s="3">
        <f>('PV model'!$B$13*(U4616/1000)*(1-'PV model'!$B$14*((20+C4616)-25))*'PV model'!$B$10)/'PV model'!$B$12</f>
        <v>0</v>
      </c>
    </row>
    <row r="4617" spans="1:22" x14ac:dyDescent="0.2">
      <c r="A4617" s="10">
        <f t="shared" si="796"/>
        <v>193</v>
      </c>
      <c r="B4617" s="10">
        <f t="shared" si="805"/>
        <v>4</v>
      </c>
      <c r="C4617" s="23">
        <v>12.3</v>
      </c>
      <c r="D4617" s="24">
        <v>0</v>
      </c>
      <c r="E4617" s="24">
        <v>0</v>
      </c>
      <c r="F4617" s="48"/>
      <c r="G4617" s="48"/>
      <c r="H4617" s="1">
        <f t="shared" si="806"/>
        <v>21.985331428311557</v>
      </c>
      <c r="I4617" s="1">
        <f t="shared" si="800"/>
        <v>-5.2770897381437729</v>
      </c>
      <c r="J4617" s="4">
        <f>B4617+('PV model'!$B$3/15)+(I4617/60)</f>
        <v>3.6353818376976035</v>
      </c>
      <c r="K4617" s="2">
        <f t="shared" si="801"/>
        <v>125.46927243453594</v>
      </c>
      <c r="L4617" s="2">
        <f>DEGREES(ASIN((((COS(RADIANS('PV model'!$B$2))*COS(RADIANS(H4617))*COS(RADIANS(K4617)))+(SIN(RADIANS('PV model'!$B$2))*SIN(RADIANS(H4617)))))))</f>
        <v>0.21553287740993143</v>
      </c>
      <c r="M4617" s="3">
        <f t="shared" si="797"/>
        <v>0.21553287740993143</v>
      </c>
      <c r="N4617" s="2">
        <f t="shared" si="802"/>
        <v>49.043445769958169</v>
      </c>
      <c r="O4617" s="2">
        <f>IF('PV model'!$B$2&gt;0, 180-N4617,IF('PV model'!$B$2&lt;0,0-N4617,N4617))</f>
        <v>130.95655423004183</v>
      </c>
      <c r="P4617" s="2">
        <f>ABS(O4617-'PV model'!$B$5)</f>
        <v>74.043445769958169</v>
      </c>
      <c r="Q4617" s="3">
        <f t="shared" si="798"/>
        <v>89.784467122590073</v>
      </c>
      <c r="R4617" s="3">
        <f t="shared" si="803"/>
        <v>0</v>
      </c>
      <c r="S4617" s="3">
        <f t="shared" si="799"/>
        <v>0</v>
      </c>
      <c r="T4617" s="3">
        <f>(0.5*(1-COS(RADIANS(90-$X$3)))*(D4617+E4617)*'PV model'!$B$4)</f>
        <v>0</v>
      </c>
      <c r="U4617" s="3">
        <f t="shared" si="804"/>
        <v>0</v>
      </c>
      <c r="V4617" s="3">
        <f>('PV model'!$B$13*(U4617/1000)*(1-'PV model'!$B$14*((20+C4617)-25))*'PV model'!$B$10)/'PV model'!$B$12</f>
        <v>0</v>
      </c>
    </row>
    <row r="4618" spans="1:22" x14ac:dyDescent="0.2">
      <c r="A4618" s="10">
        <f t="shared" si="796"/>
        <v>193</v>
      </c>
      <c r="B4618" s="10">
        <f t="shared" si="805"/>
        <v>5</v>
      </c>
      <c r="C4618" s="23">
        <v>12.1</v>
      </c>
      <c r="D4618" s="24">
        <v>0</v>
      </c>
      <c r="E4618" s="24">
        <v>5.2920000000000007</v>
      </c>
      <c r="F4618" s="48"/>
      <c r="G4618" s="48"/>
      <c r="H4618" s="1">
        <f t="shared" si="806"/>
        <v>21.985331428311557</v>
      </c>
      <c r="I4618" s="1">
        <f t="shared" si="800"/>
        <v>-5.2770897381437729</v>
      </c>
      <c r="J4618" s="4">
        <f>B4618+('PV model'!$B$3/15)+(I4618/60)</f>
        <v>4.6353818376976044</v>
      </c>
      <c r="K4618" s="2">
        <f t="shared" si="801"/>
        <v>110.46927243453594</v>
      </c>
      <c r="L4618" s="2">
        <f>DEGREES(ASIN((((COS(RADIANS('PV model'!$B$2))*COS(RADIANS(H4618))*COS(RADIANS(K4618)))+(SIN(RADIANS('PV model'!$B$2))*SIN(RADIANS(H4618)))))))</f>
        <v>7.1724661488115649</v>
      </c>
      <c r="M4618" s="3">
        <f t="shared" si="797"/>
        <v>7.1724661488115649</v>
      </c>
      <c r="N4618" s="2">
        <f t="shared" si="802"/>
        <v>61.114020519255213</v>
      </c>
      <c r="O4618" s="2">
        <f>IF('PV model'!$B$2&gt;0, 180-N4618,IF('PV model'!$B$2&lt;0,0-N4618,N4618))</f>
        <v>118.88597948074479</v>
      </c>
      <c r="P4618" s="2">
        <f>ABS(O4618-'PV model'!$B$5)</f>
        <v>86.114020519255206</v>
      </c>
      <c r="Q4618" s="3">
        <f t="shared" si="798"/>
        <v>82.827533851188434</v>
      </c>
      <c r="R4618" s="3">
        <f t="shared" si="803"/>
        <v>0</v>
      </c>
      <c r="S4618" s="3">
        <f t="shared" si="799"/>
        <v>5.2920000000000007</v>
      </c>
      <c r="T4618" s="3">
        <f>(0.5*(1-COS(RADIANS(90-$X$3)))*(D4618+E4618)*'PV model'!$B$4)</f>
        <v>0</v>
      </c>
      <c r="U4618" s="3">
        <f t="shared" si="804"/>
        <v>5.2920000000000007</v>
      </c>
      <c r="V4618" s="3">
        <f>('PV model'!$B$13*(U4618/1000)*(1-'PV model'!$B$14*((20+C4618)-25))*'PV model'!$B$10)/'PV model'!$B$12</f>
        <v>0.51396505171200002</v>
      </c>
    </row>
    <row r="4619" spans="1:22" x14ac:dyDescent="0.2">
      <c r="A4619" s="10">
        <f t="shared" si="796"/>
        <v>193</v>
      </c>
      <c r="B4619" s="10">
        <f t="shared" si="805"/>
        <v>6</v>
      </c>
      <c r="C4619" s="23">
        <v>12.5</v>
      </c>
      <c r="D4619" s="24">
        <v>0</v>
      </c>
      <c r="E4619" s="24">
        <v>24.696000000000002</v>
      </c>
      <c r="F4619" s="48"/>
      <c r="G4619" s="48"/>
      <c r="H4619" s="1">
        <f t="shared" si="806"/>
        <v>21.985331428311557</v>
      </c>
      <c r="I4619" s="1">
        <f t="shared" si="800"/>
        <v>-5.2770897381437729</v>
      </c>
      <c r="J4619" s="4">
        <f>B4619+('PV model'!$B$3/15)+(I4619/60)</f>
        <v>5.6353818376976044</v>
      </c>
      <c r="K4619" s="2">
        <f t="shared" si="801"/>
        <v>95.469272434535938</v>
      </c>
      <c r="L4619" s="2">
        <f>DEGREES(ASIN((((COS(RADIANS('PV model'!$B$2))*COS(RADIANS(H4619))*COS(RADIANS(K4619)))+(SIN(RADIANS('PV model'!$B$2))*SIN(RADIANS(H4619)))))))</f>
        <v>14.979179921307495</v>
      </c>
      <c r="M4619" s="3">
        <f t="shared" si="797"/>
        <v>14.979179921307495</v>
      </c>
      <c r="N4619" s="2">
        <f t="shared" si="802"/>
        <v>72.848288520725006</v>
      </c>
      <c r="O4619" s="2">
        <f>IF('PV model'!$B$2&gt;0, 180-N4619,IF('PV model'!$B$2&lt;0,0-N4619,N4619))</f>
        <v>107.15171147927499</v>
      </c>
      <c r="P4619" s="2">
        <f>ABS(O4619-'PV model'!$B$5)</f>
        <v>97.848288520725006</v>
      </c>
      <c r="Q4619" s="3">
        <f t="shared" si="798"/>
        <v>75.020820078692509</v>
      </c>
      <c r="R4619" s="3">
        <f t="shared" si="803"/>
        <v>0</v>
      </c>
      <c r="S4619" s="3">
        <f t="shared" si="799"/>
        <v>24.696000000000002</v>
      </c>
      <c r="T4619" s="3">
        <f>(0.5*(1-COS(RADIANS(90-$X$3)))*(D4619+E4619)*'PV model'!$B$4)</f>
        <v>0</v>
      </c>
      <c r="U4619" s="3">
        <f t="shared" si="804"/>
        <v>24.696000000000002</v>
      </c>
      <c r="V4619" s="3">
        <f>('PV model'!$B$13*(U4619/1000)*(1-'PV model'!$B$14*((20+C4619)-25))*'PV model'!$B$10)/'PV model'!$B$12</f>
        <v>2.3945537952000002</v>
      </c>
    </row>
    <row r="4620" spans="1:22" x14ac:dyDescent="0.2">
      <c r="A4620" s="10">
        <f t="shared" si="796"/>
        <v>193</v>
      </c>
      <c r="B4620" s="10">
        <f t="shared" si="805"/>
        <v>7</v>
      </c>
      <c r="C4620" s="23">
        <v>12.8</v>
      </c>
      <c r="D4620" s="24">
        <v>0</v>
      </c>
      <c r="E4620" s="24">
        <v>58.211999999999996</v>
      </c>
      <c r="F4620" s="48"/>
      <c r="G4620" s="48"/>
      <c r="H4620" s="1">
        <f t="shared" si="806"/>
        <v>21.985331428311557</v>
      </c>
      <c r="I4620" s="1">
        <f t="shared" si="800"/>
        <v>-5.2770897381437729</v>
      </c>
      <c r="J4620" s="4">
        <f>B4620+('PV model'!$B$3/15)+(I4620/60)</f>
        <v>6.6353818376976044</v>
      </c>
      <c r="K4620" s="2">
        <f t="shared" si="801"/>
        <v>80.469272434535938</v>
      </c>
      <c r="L4620" s="2">
        <f>DEGREES(ASIN((((COS(RADIANS('PV model'!$B$2))*COS(RADIANS(H4620))*COS(RADIANS(K4620)))+(SIN(RADIANS('PV model'!$B$2))*SIN(RADIANS(H4620)))))))</f>
        <v>23.2966048400795</v>
      </c>
      <c r="M4620" s="3">
        <f t="shared" si="797"/>
        <v>23.2966048400795</v>
      </c>
      <c r="N4620" s="2">
        <f t="shared" si="802"/>
        <v>84.65785907128182</v>
      </c>
      <c r="O4620" s="2">
        <f>IF('PV model'!$B$2&gt;0, 180-N4620,IF('PV model'!$B$2&lt;0,0-N4620,N4620))</f>
        <v>95.34214092871818</v>
      </c>
      <c r="P4620" s="2">
        <f>ABS(O4620-'PV model'!$B$5)</f>
        <v>109.65785907128182</v>
      </c>
      <c r="Q4620" s="3">
        <f t="shared" si="798"/>
        <v>66.70339515992049</v>
      </c>
      <c r="R4620" s="3">
        <f t="shared" si="803"/>
        <v>0</v>
      </c>
      <c r="S4620" s="3">
        <f t="shared" si="799"/>
        <v>58.211999999999996</v>
      </c>
      <c r="T4620" s="3">
        <f>(0.5*(1-COS(RADIANS(90-$X$3)))*(D4620+E4620)*'PV model'!$B$4)</f>
        <v>0</v>
      </c>
      <c r="U4620" s="3">
        <f t="shared" si="804"/>
        <v>58.211999999999996</v>
      </c>
      <c r="V4620" s="3">
        <f>('PV model'!$B$13*(U4620/1000)*(1-'PV model'!$B$14*((20+C4620)-25))*'PV model'!$B$10)/'PV model'!$B$12</f>
        <v>5.6373227285759988</v>
      </c>
    </row>
    <row r="4621" spans="1:22" x14ac:dyDescent="0.2">
      <c r="A4621" s="10">
        <f t="shared" si="796"/>
        <v>193</v>
      </c>
      <c r="B4621" s="10">
        <f t="shared" si="805"/>
        <v>8</v>
      </c>
      <c r="C4621" s="23">
        <v>13.1</v>
      </c>
      <c r="D4621" s="24">
        <v>0</v>
      </c>
      <c r="E4621" s="24">
        <v>97.02</v>
      </c>
      <c r="F4621" s="48"/>
      <c r="G4621" s="48"/>
      <c r="H4621" s="1">
        <f t="shared" si="806"/>
        <v>21.985331428311557</v>
      </c>
      <c r="I4621" s="1">
        <f t="shared" si="800"/>
        <v>-5.2770897381437729</v>
      </c>
      <c r="J4621" s="4">
        <f>B4621+('PV model'!$B$3/15)+(I4621/60)</f>
        <v>7.6353818376976044</v>
      </c>
      <c r="K4621" s="2">
        <f t="shared" si="801"/>
        <v>65.469272434535938</v>
      </c>
      <c r="L4621" s="2">
        <f>DEGREES(ASIN((((COS(RADIANS('PV model'!$B$2))*COS(RADIANS(H4621))*COS(RADIANS(K4621)))+(SIN(RADIANS('PV model'!$B$2))*SIN(RADIANS(H4621)))))))</f>
        <v>31.77518794526604</v>
      </c>
      <c r="M4621" s="3">
        <f t="shared" si="797"/>
        <v>31.77518794526604</v>
      </c>
      <c r="N4621" s="2">
        <f t="shared" si="802"/>
        <v>82.889244343950892</v>
      </c>
      <c r="O4621" s="2">
        <f>IF('PV model'!$B$2&gt;0, 180-N4621,IF('PV model'!$B$2&lt;0,0-N4621,N4621))</f>
        <v>97.110755656049108</v>
      </c>
      <c r="P4621" s="2">
        <f>ABS(O4621-'PV model'!$B$5)</f>
        <v>107.88924434395089</v>
      </c>
      <c r="Q4621" s="3">
        <f t="shared" si="798"/>
        <v>58.22481205473396</v>
      </c>
      <c r="R4621" s="3">
        <f t="shared" si="803"/>
        <v>0</v>
      </c>
      <c r="S4621" s="3">
        <f t="shared" si="799"/>
        <v>97.02</v>
      </c>
      <c r="T4621" s="3">
        <f>(0.5*(1-COS(RADIANS(90-$X$3)))*(D4621+E4621)*'PV model'!$B$4)</f>
        <v>0</v>
      </c>
      <c r="U4621" s="3">
        <f t="shared" si="804"/>
        <v>97.02</v>
      </c>
      <c r="V4621" s="3">
        <f>('PV model'!$B$13*(U4621/1000)*(1-'PV model'!$B$14*((20+C4621)-25))*'PV model'!$B$10)/'PV model'!$B$12</f>
        <v>9.3839001379199996</v>
      </c>
    </row>
    <row r="4622" spans="1:22" x14ac:dyDescent="0.2">
      <c r="A4622" s="10">
        <f t="shared" si="796"/>
        <v>193</v>
      </c>
      <c r="B4622" s="10">
        <f t="shared" si="805"/>
        <v>9</v>
      </c>
      <c r="C4622" s="23">
        <v>12.7</v>
      </c>
      <c r="D4622" s="24">
        <v>0</v>
      </c>
      <c r="E4622" s="24">
        <v>135.828</v>
      </c>
      <c r="F4622" s="48"/>
      <c r="G4622" s="48"/>
      <c r="H4622" s="1">
        <f t="shared" si="806"/>
        <v>21.985331428311557</v>
      </c>
      <c r="I4622" s="1">
        <f t="shared" si="800"/>
        <v>-5.2770897381437729</v>
      </c>
      <c r="J4622" s="4">
        <f>B4622+('PV model'!$B$3/15)+(I4622/60)</f>
        <v>8.6353818376976026</v>
      </c>
      <c r="K4622" s="2">
        <f t="shared" si="801"/>
        <v>50.469272434535959</v>
      </c>
      <c r="L4622" s="2">
        <f>DEGREES(ASIN((((COS(RADIANS('PV model'!$B$2))*COS(RADIANS(H4622))*COS(RADIANS(K4622)))+(SIN(RADIANS('PV model'!$B$2))*SIN(RADIANS(H4622)))))))</f>
        <v>40.002712464996847</v>
      </c>
      <c r="M4622" s="3">
        <f t="shared" si="797"/>
        <v>40.002712464996847</v>
      </c>
      <c r="N4622" s="2">
        <f t="shared" si="802"/>
        <v>69.012468876227047</v>
      </c>
      <c r="O4622" s="2">
        <f>IF('PV model'!$B$2&gt;0, 180-N4622,IF('PV model'!$B$2&lt;0,0-N4622,N4622))</f>
        <v>110.98753112377295</v>
      </c>
      <c r="P4622" s="2">
        <f>ABS(O4622-'PV model'!$B$5)</f>
        <v>94.012468876227047</v>
      </c>
      <c r="Q4622" s="3">
        <f t="shared" si="798"/>
        <v>49.997287535003146</v>
      </c>
      <c r="R4622" s="3">
        <f t="shared" si="803"/>
        <v>0</v>
      </c>
      <c r="S4622" s="3">
        <f t="shared" si="799"/>
        <v>135.828</v>
      </c>
      <c r="T4622" s="3">
        <f>(0.5*(1-COS(RADIANS(90-$X$3)))*(D4622+E4622)*'PV model'!$B$4)</f>
        <v>0</v>
      </c>
      <c r="U4622" s="3">
        <f t="shared" si="804"/>
        <v>135.828</v>
      </c>
      <c r="V4622" s="3">
        <f>('PV model'!$B$13*(U4622/1000)*(1-'PV model'!$B$14*((20+C4622)-25))*'PV model'!$B$10)/'PV model'!$B$12</f>
        <v>13.159183980096</v>
      </c>
    </row>
    <row r="4623" spans="1:22" x14ac:dyDescent="0.2">
      <c r="A4623" s="10">
        <f t="shared" si="796"/>
        <v>193</v>
      </c>
      <c r="B4623" s="10">
        <f t="shared" si="805"/>
        <v>10</v>
      </c>
      <c r="C4623" s="23">
        <v>13.3</v>
      </c>
      <c r="D4623" s="24">
        <v>1.1224499999999999</v>
      </c>
      <c r="E4623" s="24">
        <v>169.34400000000002</v>
      </c>
      <c r="F4623" s="48"/>
      <c r="G4623" s="48"/>
      <c r="H4623" s="1">
        <f t="shared" si="806"/>
        <v>21.985331428311557</v>
      </c>
      <c r="I4623" s="1">
        <f t="shared" si="800"/>
        <v>-5.2770897381437729</v>
      </c>
      <c r="J4623" s="4">
        <f>B4623+('PV model'!$B$3/15)+(I4623/60)</f>
        <v>9.6353818376976026</v>
      </c>
      <c r="K4623" s="2">
        <f t="shared" si="801"/>
        <v>35.469272434535959</v>
      </c>
      <c r="L4623" s="2">
        <f>DEGREES(ASIN((((COS(RADIANS('PV model'!$B$2))*COS(RADIANS(H4623))*COS(RADIANS(K4623)))+(SIN(RADIANS('PV model'!$B$2))*SIN(RADIANS(H4623)))))))</f>
        <v>47.415341709416026</v>
      </c>
      <c r="M4623" s="3">
        <f t="shared" si="797"/>
        <v>47.415341709416026</v>
      </c>
      <c r="N4623" s="2">
        <f t="shared" si="802"/>
        <v>52.67053731143173</v>
      </c>
      <c r="O4623" s="2">
        <f>IF('PV model'!$B$2&gt;0, 180-N4623,IF('PV model'!$B$2&lt;0,0-N4623,N4623))</f>
        <v>127.32946268856827</v>
      </c>
      <c r="P4623" s="2">
        <f>ABS(O4623-'PV model'!$B$5)</f>
        <v>77.67053731143173</v>
      </c>
      <c r="Q4623" s="3">
        <f t="shared" si="798"/>
        <v>42.584658290583974</v>
      </c>
      <c r="R4623" s="3">
        <f t="shared" si="803"/>
        <v>1.1224499999999999</v>
      </c>
      <c r="S4623" s="3">
        <f t="shared" si="799"/>
        <v>170.11116109917882</v>
      </c>
      <c r="T4623" s="3">
        <f>(0.5*(1-COS(RADIANS(90-$X$3)))*(D4623+E4623)*'PV model'!$B$4)</f>
        <v>0</v>
      </c>
      <c r="U4623" s="3">
        <f t="shared" si="804"/>
        <v>171.2336110991788</v>
      </c>
      <c r="V4623" s="3">
        <f>('PV model'!$B$13*(U4623/1000)*(1-'PV model'!$B$14*((20+C4623)-25))*'PV model'!$B$10)/'PV model'!$B$12</f>
        <v>16.54824357486018</v>
      </c>
    </row>
    <row r="4624" spans="1:22" x14ac:dyDescent="0.2">
      <c r="A4624" s="10">
        <f t="shared" si="796"/>
        <v>193</v>
      </c>
      <c r="B4624" s="10">
        <f t="shared" si="805"/>
        <v>11</v>
      </c>
      <c r="C4624" s="23">
        <v>13.7</v>
      </c>
      <c r="D4624" s="24">
        <v>4.4897999999999998</v>
      </c>
      <c r="E4624" s="24">
        <v>193.15800000000002</v>
      </c>
      <c r="F4624" s="48"/>
      <c r="G4624" s="48"/>
      <c r="H4624" s="1">
        <f t="shared" si="806"/>
        <v>21.985331428311557</v>
      </c>
      <c r="I4624" s="1">
        <f t="shared" si="800"/>
        <v>-5.2770897381437729</v>
      </c>
      <c r="J4624" s="4">
        <f>B4624+('PV model'!$B$3/15)+(I4624/60)</f>
        <v>10.635381837697603</v>
      </c>
      <c r="K4624" s="2">
        <f t="shared" si="801"/>
        <v>20.469272434535959</v>
      </c>
      <c r="L4624" s="2">
        <f>DEGREES(ASIN((((COS(RADIANS('PV model'!$B$2))*COS(RADIANS(H4624))*COS(RADIANS(K4624)))+(SIN(RADIANS('PV model'!$B$2))*SIN(RADIANS(H4624)))))))</f>
        <v>53.185736243532986</v>
      </c>
      <c r="M4624" s="3">
        <f t="shared" si="797"/>
        <v>53.185736243532986</v>
      </c>
      <c r="N4624" s="2">
        <f t="shared" si="802"/>
        <v>32.762512446198784</v>
      </c>
      <c r="O4624" s="2">
        <f>IF('PV model'!$B$2&gt;0, 180-N4624,IF('PV model'!$B$2&lt;0,0-N4624,N4624))</f>
        <v>147.2374875538012</v>
      </c>
      <c r="P4624" s="2">
        <f>ABS(O4624-'PV model'!$B$5)</f>
        <v>57.762512446198798</v>
      </c>
      <c r="Q4624" s="3">
        <f t="shared" si="798"/>
        <v>36.814263756467014</v>
      </c>
      <c r="R4624" s="3">
        <f t="shared" si="803"/>
        <v>4.4897999999999998</v>
      </c>
      <c r="S4624" s="3">
        <f t="shared" si="799"/>
        <v>195.89765273733698</v>
      </c>
      <c r="T4624" s="3">
        <f>(0.5*(1-COS(RADIANS(90-$X$3)))*(D4624+E4624)*'PV model'!$B$4)</f>
        <v>0</v>
      </c>
      <c r="U4624" s="3">
        <f t="shared" si="804"/>
        <v>200.38745273733699</v>
      </c>
      <c r="V4624" s="3">
        <f>('PV model'!$B$13*(U4624/1000)*(1-'PV model'!$B$14*((20+C4624)-25))*'PV model'!$B$10)/'PV model'!$B$12</f>
        <v>19.333660379432484</v>
      </c>
    </row>
    <row r="4625" spans="1:22" x14ac:dyDescent="0.2">
      <c r="A4625" s="10">
        <f t="shared" si="796"/>
        <v>193</v>
      </c>
      <c r="B4625" s="10">
        <f t="shared" si="805"/>
        <v>12</v>
      </c>
      <c r="C4625" s="23">
        <v>14.3</v>
      </c>
      <c r="D4625" s="24">
        <v>4.4897999999999998</v>
      </c>
      <c r="E4625" s="24">
        <v>209.03400000000002</v>
      </c>
      <c r="F4625" s="48"/>
      <c r="G4625" s="48"/>
      <c r="H4625" s="1">
        <f t="shared" si="806"/>
        <v>21.985331428311557</v>
      </c>
      <c r="I4625" s="1">
        <f t="shared" si="800"/>
        <v>-5.2770897381437729</v>
      </c>
      <c r="J4625" s="4">
        <f>B4625+('PV model'!$B$3/15)+(I4625/60)</f>
        <v>11.635381837697603</v>
      </c>
      <c r="K4625" s="2">
        <f t="shared" si="801"/>
        <v>5.4692724345359611</v>
      </c>
      <c r="L4625" s="2">
        <f>DEGREES(ASIN((((COS(RADIANS('PV model'!$B$2))*COS(RADIANS(H4625))*COS(RADIANS(K4625)))+(SIN(RADIANS('PV model'!$B$2))*SIN(RADIANS(H4625)))))))</f>
        <v>56.238018752567051</v>
      </c>
      <c r="M4625" s="3">
        <f t="shared" si="797"/>
        <v>56.238018752567051</v>
      </c>
      <c r="N4625" s="2">
        <f t="shared" si="802"/>
        <v>9.1506840542155015</v>
      </c>
      <c r="O4625" s="2">
        <f>IF('PV model'!$B$2&gt;0, 180-N4625,IF('PV model'!$B$2&lt;0,0-N4625,N4625))</f>
        <v>170.8493159457845</v>
      </c>
      <c r="P4625" s="2">
        <f>ABS(O4625-'PV model'!$B$5)</f>
        <v>34.150684054215503</v>
      </c>
      <c r="Q4625" s="3">
        <f t="shared" si="798"/>
        <v>33.761981247432942</v>
      </c>
      <c r="R4625" s="3">
        <f t="shared" si="803"/>
        <v>4.4897999999999998</v>
      </c>
      <c r="S4625" s="3">
        <f t="shared" si="799"/>
        <v>211.61114831305719</v>
      </c>
      <c r="T4625" s="3">
        <f>(0.5*(1-COS(RADIANS(90-$X$3)))*(D4625+E4625)*'PV model'!$B$4)</f>
        <v>0</v>
      </c>
      <c r="U4625" s="3">
        <f t="shared" si="804"/>
        <v>216.10094831305719</v>
      </c>
      <c r="V4625" s="3">
        <f>('PV model'!$B$13*(U4625/1000)*(1-'PV model'!$B$14*((20+C4625)-25))*'PV model'!$B$10)/'PV model'!$B$12</f>
        <v>20.79787682385971</v>
      </c>
    </row>
    <row r="4626" spans="1:22" x14ac:dyDescent="0.2">
      <c r="A4626" s="10">
        <f t="shared" si="796"/>
        <v>193</v>
      </c>
      <c r="B4626" s="10">
        <f t="shared" si="805"/>
        <v>13</v>
      </c>
      <c r="C4626" s="23">
        <v>14.4</v>
      </c>
      <c r="D4626" s="24">
        <v>1.1224499999999999</v>
      </c>
      <c r="E4626" s="24">
        <v>216.09</v>
      </c>
      <c r="F4626" s="48"/>
      <c r="G4626" s="48"/>
      <c r="H4626" s="1">
        <f t="shared" si="806"/>
        <v>21.985331428311557</v>
      </c>
      <c r="I4626" s="1">
        <f t="shared" si="800"/>
        <v>-5.2770897381437729</v>
      </c>
      <c r="J4626" s="4">
        <f>B4626+('PV model'!$B$3/15)+(I4626/60)</f>
        <v>12.635381837697603</v>
      </c>
      <c r="K4626" s="2">
        <f t="shared" si="801"/>
        <v>-9.5307275654640389</v>
      </c>
      <c r="L4626" s="2">
        <f>DEGREES(ASIN((((COS(RADIANS('PV model'!$B$2))*COS(RADIANS(H4626))*COS(RADIANS(K4626)))+(SIN(RADIANS('PV model'!$B$2))*SIN(RADIANS(H4626)))))))</f>
        <v>55.740344290582328</v>
      </c>
      <c r="M4626" s="3">
        <f t="shared" si="797"/>
        <v>55.740344290582328</v>
      </c>
      <c r="N4626" s="2">
        <f t="shared" si="802"/>
        <v>-15.827203327652633</v>
      </c>
      <c r="O4626" s="2">
        <f>IF('PV model'!$B$2&gt;0, 180-N4626,IF('PV model'!$B$2&lt;0,0-N4626,N4626))</f>
        <v>195.82720332765263</v>
      </c>
      <c r="P4626" s="2">
        <f>ABS(O4626-'PV model'!$B$5)</f>
        <v>9.1727966723473742</v>
      </c>
      <c r="Q4626" s="3">
        <f t="shared" si="798"/>
        <v>34.259655709417665</v>
      </c>
      <c r="R4626" s="3">
        <f t="shared" si="803"/>
        <v>1.1224499999999999</v>
      </c>
      <c r="S4626" s="3">
        <f t="shared" si="799"/>
        <v>216.75572614453347</v>
      </c>
      <c r="T4626" s="3">
        <f>(0.5*(1-COS(RADIANS(90-$X$3)))*(D4626+E4626)*'PV model'!$B$4)</f>
        <v>0</v>
      </c>
      <c r="U4626" s="3">
        <f t="shared" si="804"/>
        <v>217.87817614453346</v>
      </c>
      <c r="V4626" s="3">
        <f>('PV model'!$B$13*(U4626/1000)*(1-'PV model'!$B$14*((20+C4626)-25))*'PV model'!$B$10)/'PV model'!$B$12</f>
        <v>20.96020823388104</v>
      </c>
    </row>
    <row r="4627" spans="1:22" x14ac:dyDescent="0.2">
      <c r="A4627" s="10">
        <f t="shared" si="796"/>
        <v>193</v>
      </c>
      <c r="B4627" s="10">
        <f t="shared" si="805"/>
        <v>14</v>
      </c>
      <c r="C4627" s="23">
        <v>15.1</v>
      </c>
      <c r="D4627" s="24">
        <v>126.83685</v>
      </c>
      <c r="E4627" s="24">
        <v>318.40199999999999</v>
      </c>
      <c r="F4627" s="48"/>
      <c r="G4627" s="48"/>
      <c r="H4627" s="1">
        <f t="shared" si="806"/>
        <v>21.985331428311557</v>
      </c>
      <c r="I4627" s="1">
        <f t="shared" si="800"/>
        <v>-5.2770897381437729</v>
      </c>
      <c r="J4627" s="4">
        <f>B4627+('PV model'!$B$3/15)+(I4627/60)</f>
        <v>13.635381837697603</v>
      </c>
      <c r="K4627" s="2">
        <f t="shared" si="801"/>
        <v>-24.530727565464041</v>
      </c>
      <c r="L4627" s="2">
        <f>DEGREES(ASIN((((COS(RADIANS('PV model'!$B$2))*COS(RADIANS(H4627))*COS(RADIANS(K4627)))+(SIN(RADIANS('PV model'!$B$2))*SIN(RADIANS(H4627)))))))</f>
        <v>51.844572787279368</v>
      </c>
      <c r="M4627" s="3">
        <f t="shared" si="797"/>
        <v>51.844572787279368</v>
      </c>
      <c r="N4627" s="2">
        <f t="shared" si="802"/>
        <v>-38.547597137302688</v>
      </c>
      <c r="O4627" s="2">
        <f>IF('PV model'!$B$2&gt;0, 180-N4627,IF('PV model'!$B$2&lt;0,0-N4627,N4627))</f>
        <v>218.54759713730269</v>
      </c>
      <c r="P4627" s="2">
        <f>ABS(O4627-'PV model'!$B$5)</f>
        <v>13.547597137302688</v>
      </c>
      <c r="Q4627" s="3">
        <f t="shared" si="798"/>
        <v>38.155427212720632</v>
      </c>
      <c r="R4627" s="3">
        <f t="shared" si="803"/>
        <v>126.83685000000001</v>
      </c>
      <c r="S4627" s="3">
        <f t="shared" si="799"/>
        <v>370.54404458929758</v>
      </c>
      <c r="T4627" s="3">
        <f>(0.5*(1-COS(RADIANS(90-$X$3)))*(D4627+E4627)*'PV model'!$B$4)</f>
        <v>0</v>
      </c>
      <c r="U4627" s="3">
        <f t="shared" si="804"/>
        <v>497.38089458929761</v>
      </c>
      <c r="V4627" s="3">
        <f>('PV model'!$B$13*(U4627/1000)*(1-'PV model'!$B$14*((20+C4627)-25))*'PV model'!$B$10)/'PV model'!$B$12</f>
        <v>47.709579176531079</v>
      </c>
    </row>
    <row r="4628" spans="1:22" x14ac:dyDescent="0.2">
      <c r="A4628" s="10">
        <f t="shared" si="796"/>
        <v>193</v>
      </c>
      <c r="B4628" s="10">
        <f t="shared" si="805"/>
        <v>15</v>
      </c>
      <c r="C4628" s="23">
        <v>15.7</v>
      </c>
      <c r="D4628" s="24">
        <v>285.10229999999996</v>
      </c>
      <c r="E4628" s="24">
        <v>315.75600000000003</v>
      </c>
      <c r="F4628" s="48"/>
      <c r="G4628" s="48"/>
      <c r="H4628" s="1">
        <f t="shared" si="806"/>
        <v>21.985331428311557</v>
      </c>
      <c r="I4628" s="1">
        <f t="shared" si="800"/>
        <v>-5.2770897381437729</v>
      </c>
      <c r="J4628" s="4">
        <f>B4628+('PV model'!$B$3/15)+(I4628/60)</f>
        <v>14.635381837697603</v>
      </c>
      <c r="K4628" s="2">
        <f t="shared" si="801"/>
        <v>-39.530727565464041</v>
      </c>
      <c r="L4628" s="2">
        <f>DEGREES(ASIN((((COS(RADIANS('PV model'!$B$2))*COS(RADIANS(H4628))*COS(RADIANS(K4628)))+(SIN(RADIANS('PV model'!$B$2))*SIN(RADIANS(H4628)))))))</f>
        <v>45.530103373998969</v>
      </c>
      <c r="M4628" s="3">
        <f t="shared" si="797"/>
        <v>45.530103373998969</v>
      </c>
      <c r="N4628" s="2">
        <f t="shared" si="802"/>
        <v>-57.40594786463614</v>
      </c>
      <c r="O4628" s="2">
        <f>IF('PV model'!$B$2&gt;0, 180-N4628,IF('PV model'!$B$2&lt;0,0-N4628,N4628))</f>
        <v>237.40594786463615</v>
      </c>
      <c r="P4628" s="2">
        <f>ABS(O4628-'PV model'!$B$5)</f>
        <v>32.405947864636147</v>
      </c>
      <c r="Q4628" s="3">
        <f t="shared" si="798"/>
        <v>44.469896626001031</v>
      </c>
      <c r="R4628" s="3">
        <f t="shared" si="803"/>
        <v>285.10230000000001</v>
      </c>
      <c r="S4628" s="3">
        <f t="shared" si="799"/>
        <v>401.29407866363988</v>
      </c>
      <c r="T4628" s="3">
        <f>(0.5*(1-COS(RADIANS(90-$X$3)))*(D4628+E4628)*'PV model'!$B$4)</f>
        <v>0</v>
      </c>
      <c r="U4628" s="3">
        <f t="shared" si="804"/>
        <v>686.39637866363989</v>
      </c>
      <c r="V4628" s="3">
        <f>('PV model'!$B$13*(U4628/1000)*(1-'PV model'!$B$14*((20+C4628)-25))*'PV model'!$B$10)/'PV model'!$B$12</f>
        <v>65.675580621137328</v>
      </c>
    </row>
    <row r="4629" spans="1:22" x14ac:dyDescent="0.2">
      <c r="A4629" s="10">
        <f t="shared" si="796"/>
        <v>193</v>
      </c>
      <c r="B4629" s="10">
        <f t="shared" si="805"/>
        <v>16</v>
      </c>
      <c r="C4629" s="23">
        <v>16.3</v>
      </c>
      <c r="D4629" s="24">
        <v>664.49040000000002</v>
      </c>
      <c r="E4629" s="24">
        <v>194.922</v>
      </c>
      <c r="F4629" s="48"/>
      <c r="G4629" s="48"/>
      <c r="H4629" s="1">
        <f t="shared" si="806"/>
        <v>21.985331428311557</v>
      </c>
      <c r="I4629" s="1">
        <f t="shared" si="800"/>
        <v>-5.2770897381437729</v>
      </c>
      <c r="J4629" s="4">
        <f>B4629+('PV model'!$B$3/15)+(I4629/60)</f>
        <v>15.635381837697603</v>
      </c>
      <c r="K4629" s="2">
        <f t="shared" si="801"/>
        <v>-54.530727565464041</v>
      </c>
      <c r="L4629" s="2">
        <f>DEGREES(ASIN((((COS(RADIANS('PV model'!$B$2))*COS(RADIANS(H4629))*COS(RADIANS(K4629)))+(SIN(RADIANS('PV model'!$B$2))*SIN(RADIANS(H4629)))))))</f>
        <v>37.828004715393092</v>
      </c>
      <c r="M4629" s="3">
        <f t="shared" si="797"/>
        <v>37.828004715393092</v>
      </c>
      <c r="N4629" s="2">
        <f t="shared" si="802"/>
        <v>-72.96506860211619</v>
      </c>
      <c r="O4629" s="2">
        <f>IF('PV model'!$B$2&gt;0, 180-N4629,IF('PV model'!$B$2&lt;0,0-N4629,N4629))</f>
        <v>252.96506860211619</v>
      </c>
      <c r="P4629" s="2">
        <f>ABS(O4629-'PV model'!$B$5)</f>
        <v>47.96506860211619</v>
      </c>
      <c r="Q4629" s="3">
        <f t="shared" si="798"/>
        <v>52.171995284606901</v>
      </c>
      <c r="R4629" s="3">
        <f t="shared" si="803"/>
        <v>664.49040000000002</v>
      </c>
      <c r="S4629" s="3">
        <f t="shared" si="799"/>
        <v>267.62262681579944</v>
      </c>
      <c r="T4629" s="3">
        <f>(0.5*(1-COS(RADIANS(90-$X$3)))*(D4629+E4629)*'PV model'!$B$4)</f>
        <v>0</v>
      </c>
      <c r="U4629" s="3">
        <f t="shared" si="804"/>
        <v>932.11302681579946</v>
      </c>
      <c r="V4629" s="3">
        <f>('PV model'!$B$13*(U4629/1000)*(1-'PV model'!$B$14*((20+C4629)-25))*'PV model'!$B$10)/'PV model'!$B$12</f>
        <v>88.962552539652364</v>
      </c>
    </row>
    <row r="4630" spans="1:22" x14ac:dyDescent="0.2">
      <c r="A4630" s="10">
        <f t="shared" si="796"/>
        <v>193</v>
      </c>
      <c r="B4630" s="10">
        <f t="shared" si="805"/>
        <v>17</v>
      </c>
      <c r="C4630" s="23">
        <v>15.8</v>
      </c>
      <c r="D4630" s="24">
        <v>263.77574999999996</v>
      </c>
      <c r="E4630" s="24">
        <v>215.20799999999997</v>
      </c>
      <c r="F4630" s="48"/>
      <c r="G4630" s="48"/>
      <c r="H4630" s="1">
        <f t="shared" si="806"/>
        <v>21.985331428311557</v>
      </c>
      <c r="I4630" s="1">
        <f t="shared" si="800"/>
        <v>-5.2770897381437729</v>
      </c>
      <c r="J4630" s="4">
        <f>B4630+('PV model'!$B$3/15)+(I4630/60)</f>
        <v>16.635381837697604</v>
      </c>
      <c r="K4630" s="2">
        <f t="shared" si="801"/>
        <v>-69.530727565464062</v>
      </c>
      <c r="L4630" s="2">
        <f>DEGREES(ASIN((((COS(RADIANS('PV model'!$B$2))*COS(RADIANS(H4630))*COS(RADIANS(K4630)))+(SIN(RADIANS('PV model'!$B$2))*SIN(RADIANS(H4630)))))))</f>
        <v>29.485184350311822</v>
      </c>
      <c r="M4630" s="3">
        <f t="shared" si="797"/>
        <v>29.485184350311822</v>
      </c>
      <c r="N4630" s="2">
        <f t="shared" si="802"/>
        <v>-86.364395532487436</v>
      </c>
      <c r="O4630" s="2">
        <f>IF('PV model'!$B$2&gt;0, 180-N4630,IF('PV model'!$B$2&lt;0,0-N4630,N4630))</f>
        <v>266.36439553248744</v>
      </c>
      <c r="P4630" s="2">
        <f>ABS(O4630-'PV model'!$B$5)</f>
        <v>61.364395532487436</v>
      </c>
      <c r="Q4630" s="3">
        <f t="shared" si="798"/>
        <v>60.514815649688174</v>
      </c>
      <c r="R4630" s="3">
        <f t="shared" si="803"/>
        <v>263.77575000000002</v>
      </c>
      <c r="S4630" s="3">
        <f t="shared" si="799"/>
        <v>276.89114962464083</v>
      </c>
      <c r="T4630" s="3">
        <f>(0.5*(1-COS(RADIANS(90-$X$3)))*(D4630+E4630)*'PV model'!$B$4)</f>
        <v>0</v>
      </c>
      <c r="U4630" s="3">
        <f t="shared" si="804"/>
        <v>540.66689962464079</v>
      </c>
      <c r="V4630" s="3">
        <f>('PV model'!$B$13*(U4630/1000)*(1-'PV model'!$B$14*((20+C4630)-25))*'PV model'!$B$10)/'PV model'!$B$12</f>
        <v>51.710316552503187</v>
      </c>
    </row>
    <row r="4631" spans="1:22" x14ac:dyDescent="0.2">
      <c r="A4631" s="10">
        <f t="shared" si="796"/>
        <v>193</v>
      </c>
      <c r="B4631" s="10">
        <f t="shared" si="805"/>
        <v>18</v>
      </c>
      <c r="C4631" s="23">
        <v>16.100000000000001</v>
      </c>
      <c r="D4631" s="24">
        <v>154.8981</v>
      </c>
      <c r="E4631" s="24">
        <v>181.69200000000001</v>
      </c>
      <c r="F4631" s="48"/>
      <c r="G4631" s="48"/>
      <c r="H4631" s="1">
        <f t="shared" si="806"/>
        <v>21.985331428311557</v>
      </c>
      <c r="I4631" s="1">
        <f t="shared" si="800"/>
        <v>-5.2770897381437729</v>
      </c>
      <c r="J4631" s="4">
        <f>B4631+('PV model'!$B$3/15)+(I4631/60)</f>
        <v>17.635381837697604</v>
      </c>
      <c r="K4631" s="2">
        <f t="shared" si="801"/>
        <v>-84.530727565464062</v>
      </c>
      <c r="L4631" s="2">
        <f>DEGREES(ASIN((((COS(RADIANS('PV model'!$B$2))*COS(RADIANS(H4631))*COS(RADIANS(K4631)))+(SIN(RADIANS('PV model'!$B$2))*SIN(RADIANS(H4631)))))))</f>
        <v>21.01343845586311</v>
      </c>
      <c r="M4631" s="3">
        <f t="shared" si="797"/>
        <v>21.01343845586311</v>
      </c>
      <c r="N4631" s="2">
        <f t="shared" si="802"/>
        <v>-81.423747905349032</v>
      </c>
      <c r="O4631" s="2">
        <f>IF('PV model'!$B$2&gt;0, 180-N4631,IF('PV model'!$B$2&lt;0,0-N4631,N4631))</f>
        <v>261.42374790534905</v>
      </c>
      <c r="P4631" s="2">
        <f>ABS(O4631-'PV model'!$B$5)</f>
        <v>56.423747905349046</v>
      </c>
      <c r="Q4631" s="3">
        <f t="shared" si="798"/>
        <v>68.98656154413689</v>
      </c>
      <c r="R4631" s="3">
        <f t="shared" si="803"/>
        <v>154.89810000000003</v>
      </c>
      <c r="S4631" s="3">
        <f t="shared" si="799"/>
        <v>219.60591268070573</v>
      </c>
      <c r="T4631" s="3">
        <f>(0.5*(1-COS(RADIANS(90-$X$3)))*(D4631+E4631)*'PV model'!$B$4)</f>
        <v>0</v>
      </c>
      <c r="U4631" s="3">
        <f t="shared" si="804"/>
        <v>374.50401268070573</v>
      </c>
      <c r="V4631" s="3">
        <f>('PV model'!$B$13*(U4631/1000)*(1-'PV model'!$B$14*((20+C4631)-25))*'PV model'!$B$10)/'PV model'!$B$12</f>
        <v>35.773288410387529</v>
      </c>
    </row>
    <row r="4632" spans="1:22" x14ac:dyDescent="0.2">
      <c r="A4632" s="10">
        <f t="shared" si="796"/>
        <v>193</v>
      </c>
      <c r="B4632" s="10">
        <f t="shared" si="805"/>
        <v>19</v>
      </c>
      <c r="C4632" s="23">
        <v>15.6</v>
      </c>
      <c r="D4632" s="24">
        <v>77.44905</v>
      </c>
      <c r="E4632" s="24">
        <v>109.36800000000001</v>
      </c>
      <c r="F4632" s="48"/>
      <c r="G4632" s="48"/>
      <c r="H4632" s="1">
        <f t="shared" si="806"/>
        <v>21.985331428311557</v>
      </c>
      <c r="I4632" s="1">
        <f t="shared" si="800"/>
        <v>-5.2770897381437729</v>
      </c>
      <c r="J4632" s="4">
        <f>B4632+('PV model'!$B$3/15)+(I4632/60)</f>
        <v>18.635381837697604</v>
      </c>
      <c r="K4632" s="2">
        <f t="shared" si="801"/>
        <v>-99.530727565464062</v>
      </c>
      <c r="L4632" s="2">
        <f>DEGREES(ASIN((((COS(RADIANS('PV model'!$B$2))*COS(RADIANS(H4632))*COS(RADIANS(K4632)))+(SIN(RADIANS('PV model'!$B$2))*SIN(RADIANS(H4632)))))))</f>
        <v>12.800902618889317</v>
      </c>
      <c r="M4632" s="3">
        <f t="shared" si="797"/>
        <v>12.800902618889317</v>
      </c>
      <c r="N4632" s="2">
        <f t="shared" si="802"/>
        <v>-69.683396034913429</v>
      </c>
      <c r="O4632" s="2">
        <f>IF('PV model'!$B$2&gt;0, 180-N4632,IF('PV model'!$B$2&lt;0,0-N4632,N4632))</f>
        <v>249.68339603491341</v>
      </c>
      <c r="P4632" s="2">
        <f>ABS(O4632-'PV model'!$B$5)</f>
        <v>44.683396034913414</v>
      </c>
      <c r="Q4632" s="3">
        <f t="shared" si="798"/>
        <v>77.19909738111069</v>
      </c>
      <c r="R4632" s="3">
        <f t="shared" si="803"/>
        <v>77.449049999999986</v>
      </c>
      <c r="S4632" s="3">
        <f t="shared" si="799"/>
        <v>125.72796639568345</v>
      </c>
      <c r="T4632" s="3">
        <f>(0.5*(1-COS(RADIANS(90-$X$3)))*(D4632+E4632)*'PV model'!$B$4)</f>
        <v>0</v>
      </c>
      <c r="U4632" s="3">
        <f t="shared" si="804"/>
        <v>203.17701639568344</v>
      </c>
      <c r="V4632" s="3">
        <f>('PV model'!$B$13*(U4632/1000)*(1-'PV model'!$B$14*((20+C4632)-25))*'PV model'!$B$10)/'PV model'!$B$12</f>
        <v>19.448448597614625</v>
      </c>
    </row>
    <row r="4633" spans="1:22" x14ac:dyDescent="0.2">
      <c r="A4633" s="10">
        <f t="shared" si="796"/>
        <v>193</v>
      </c>
      <c r="B4633" s="10">
        <f t="shared" si="805"/>
        <v>20</v>
      </c>
      <c r="C4633" s="23">
        <v>15.1</v>
      </c>
      <c r="D4633" s="24">
        <v>0</v>
      </c>
      <c r="E4633" s="24">
        <v>47.628</v>
      </c>
      <c r="F4633" s="48"/>
      <c r="G4633" s="48"/>
      <c r="H4633" s="1">
        <f t="shared" si="806"/>
        <v>21.985331428311557</v>
      </c>
      <c r="I4633" s="1">
        <f t="shared" si="800"/>
        <v>-5.2770897381437729</v>
      </c>
      <c r="J4633" s="4">
        <f>B4633+('PV model'!$B$3/15)+(I4633/60)</f>
        <v>19.635381837697604</v>
      </c>
      <c r="K4633" s="2">
        <f t="shared" si="801"/>
        <v>-114.53072756546406</v>
      </c>
      <c r="L4633" s="2">
        <f>DEGREES(ASIN((((COS(RADIANS('PV model'!$B$2))*COS(RADIANS(H4633))*COS(RADIANS(K4633)))+(SIN(RADIANS('PV model'!$B$2))*SIN(RADIANS(H4633)))))))</f>
        <v>5.1904875807896564</v>
      </c>
      <c r="M4633" s="3">
        <f t="shared" si="797"/>
        <v>5.1904875807896564</v>
      </c>
      <c r="N4633" s="2">
        <f t="shared" si="802"/>
        <v>-57.892860991319125</v>
      </c>
      <c r="O4633" s="2">
        <f>IF('PV model'!$B$2&gt;0, 180-N4633,IF('PV model'!$B$2&lt;0,0-N4633,N4633))</f>
        <v>237.89286099131914</v>
      </c>
      <c r="P4633" s="2">
        <f>ABS(O4633-'PV model'!$B$5)</f>
        <v>32.892860991319139</v>
      </c>
      <c r="Q4633" s="3">
        <f t="shared" si="798"/>
        <v>84.80951241921035</v>
      </c>
      <c r="R4633" s="3">
        <f t="shared" si="803"/>
        <v>0</v>
      </c>
      <c r="S4633" s="3">
        <f t="shared" si="799"/>
        <v>47.628</v>
      </c>
      <c r="T4633" s="3">
        <f>(0.5*(1-COS(RADIANS(90-$X$3)))*(D4633+E4633)*'PV model'!$B$4)</f>
        <v>0</v>
      </c>
      <c r="U4633" s="3">
        <f t="shared" si="804"/>
        <v>47.628</v>
      </c>
      <c r="V4633" s="3">
        <f>('PV model'!$B$13*(U4633/1000)*(1-'PV model'!$B$14*((20+C4633)-25))*'PV model'!$B$10)/'PV model'!$B$12</f>
        <v>4.5685547268479993</v>
      </c>
    </row>
    <row r="4634" spans="1:22" x14ac:dyDescent="0.2">
      <c r="A4634" s="10">
        <f t="shared" si="796"/>
        <v>193</v>
      </c>
      <c r="B4634" s="10">
        <f t="shared" si="805"/>
        <v>21</v>
      </c>
      <c r="C4634" s="23">
        <v>14.6</v>
      </c>
      <c r="D4634" s="24">
        <v>0</v>
      </c>
      <c r="E4634" s="24">
        <v>7.9380000000000006</v>
      </c>
      <c r="F4634" s="48"/>
      <c r="G4634" s="48"/>
      <c r="H4634" s="1">
        <f t="shared" si="806"/>
        <v>21.985331428311557</v>
      </c>
      <c r="I4634" s="1">
        <f t="shared" si="800"/>
        <v>-5.2770897381437729</v>
      </c>
      <c r="J4634" s="4">
        <f>B4634+('PV model'!$B$3/15)+(I4634/60)</f>
        <v>20.635381837697604</v>
      </c>
      <c r="K4634" s="2">
        <f t="shared" si="801"/>
        <v>-129.53072756546408</v>
      </c>
      <c r="L4634" s="2">
        <f>DEGREES(ASIN((((COS(RADIANS('PV model'!$B$2))*COS(RADIANS(H4634))*COS(RADIANS(K4634)))+(SIN(RADIANS('PV model'!$B$2))*SIN(RADIANS(H4634)))))))</f>
        <v>-1.4766147901626312</v>
      </c>
      <c r="M4634" s="3">
        <f t="shared" si="797"/>
        <v>0</v>
      </c>
      <c r="N4634" s="2">
        <f t="shared" si="802"/>
        <v>-45.678695379205386</v>
      </c>
      <c r="O4634" s="2">
        <f>IF('PV model'!$B$2&gt;0, 180-N4634,IF('PV model'!$B$2&lt;0,0-N4634,N4634))</f>
        <v>225.67869537920538</v>
      </c>
      <c r="P4634" s="2">
        <f>ABS(O4634-'PV model'!$B$5)</f>
        <v>20.678695379205379</v>
      </c>
      <c r="Q4634" s="3">
        <f t="shared" si="798"/>
        <v>91.476614790162628</v>
      </c>
      <c r="R4634" s="3">
        <f t="shared" si="803"/>
        <v>0</v>
      </c>
      <c r="S4634" s="3">
        <f t="shared" si="799"/>
        <v>7.9380000000000006</v>
      </c>
      <c r="T4634" s="3">
        <f>(0.5*(1-COS(RADIANS(90-$X$3)))*(D4634+E4634)*'PV model'!$B$4)</f>
        <v>0</v>
      </c>
      <c r="U4634" s="3">
        <f t="shared" si="804"/>
        <v>7.9380000000000006</v>
      </c>
      <c r="V4634" s="3">
        <f>('PV model'!$B$13*(U4634/1000)*(1-'PV model'!$B$14*((20+C4634)-25))*'PV model'!$B$10)/'PV model'!$B$12</f>
        <v>0.76301275276799996</v>
      </c>
    </row>
    <row r="4635" spans="1:22" x14ac:dyDescent="0.2">
      <c r="A4635" s="10">
        <f t="shared" si="796"/>
        <v>193</v>
      </c>
      <c r="B4635" s="10">
        <f t="shared" si="805"/>
        <v>22</v>
      </c>
      <c r="C4635" s="23">
        <v>13.9</v>
      </c>
      <c r="D4635" s="24">
        <v>0</v>
      </c>
      <c r="E4635" s="24">
        <v>0</v>
      </c>
      <c r="F4635" s="48"/>
      <c r="G4635" s="48"/>
      <c r="H4635" s="1">
        <f t="shared" si="806"/>
        <v>21.985331428311557</v>
      </c>
      <c r="I4635" s="1">
        <f t="shared" si="800"/>
        <v>-5.2770897381437729</v>
      </c>
      <c r="J4635" s="4">
        <f>B4635+('PV model'!$B$3/15)+(I4635/60)</f>
        <v>21.635381837697604</v>
      </c>
      <c r="K4635" s="2">
        <f t="shared" si="801"/>
        <v>-144.53072756546408</v>
      </c>
      <c r="L4635" s="2">
        <f>DEGREES(ASIN((((COS(RADIANS('PV model'!$B$2))*COS(RADIANS(H4635))*COS(RADIANS(K4635)))+(SIN(RADIANS('PV model'!$B$2))*SIN(RADIANS(H4635)))))))</f>
        <v>-6.8472829437103471</v>
      </c>
      <c r="M4635" s="3">
        <f t="shared" si="797"/>
        <v>0</v>
      </c>
      <c r="N4635" s="2">
        <f t="shared" si="802"/>
        <v>-32.815427018269993</v>
      </c>
      <c r="O4635" s="2">
        <f>IF('PV model'!$B$2&gt;0, 180-N4635,IF('PV model'!$B$2&lt;0,0-N4635,N4635))</f>
        <v>212.81542701826999</v>
      </c>
      <c r="P4635" s="2">
        <f>ABS(O4635-'PV model'!$B$5)</f>
        <v>7.8154270182699861</v>
      </c>
      <c r="Q4635" s="3">
        <f t="shared" si="798"/>
        <v>96.847282943710354</v>
      </c>
      <c r="R4635" s="3">
        <f t="shared" si="803"/>
        <v>0</v>
      </c>
      <c r="S4635" s="3">
        <f t="shared" si="799"/>
        <v>0</v>
      </c>
      <c r="T4635" s="3">
        <f>(0.5*(1-COS(RADIANS(90-$X$3)))*(D4635+E4635)*'PV model'!$B$4)</f>
        <v>0</v>
      </c>
      <c r="U4635" s="3">
        <f t="shared" si="804"/>
        <v>0</v>
      </c>
      <c r="V4635" s="3">
        <f>('PV model'!$B$13*(U4635/1000)*(1-'PV model'!$B$14*((20+C4635)-25))*'PV model'!$B$10)/'PV model'!$B$12</f>
        <v>0</v>
      </c>
    </row>
    <row r="4636" spans="1:22" x14ac:dyDescent="0.2">
      <c r="A4636" s="10">
        <f t="shared" si="796"/>
        <v>193</v>
      </c>
      <c r="B4636" s="10">
        <f t="shared" si="805"/>
        <v>23</v>
      </c>
      <c r="C4636" s="23">
        <v>13.3</v>
      </c>
      <c r="D4636" s="24">
        <v>0</v>
      </c>
      <c r="E4636" s="24">
        <v>0</v>
      </c>
      <c r="F4636" s="48"/>
      <c r="G4636" s="48"/>
      <c r="H4636" s="1">
        <f t="shared" si="806"/>
        <v>21.985331428311557</v>
      </c>
      <c r="I4636" s="1">
        <f t="shared" si="800"/>
        <v>-5.2770897381437729</v>
      </c>
      <c r="J4636" s="4">
        <f>B4636+('PV model'!$B$3/15)+(I4636/60)</f>
        <v>22.635381837697604</v>
      </c>
      <c r="K4636" s="2">
        <f t="shared" si="801"/>
        <v>-159.53072756546408</v>
      </c>
      <c r="L4636" s="2">
        <f>DEGREES(ASIN((((COS(RADIANS('PV model'!$B$2))*COS(RADIANS(H4636))*COS(RADIANS(K4636)))+(SIN(RADIANS('PV model'!$B$2))*SIN(RADIANS(H4636)))))))</f>
        <v>-10.575281830221991</v>
      </c>
      <c r="M4636" s="3">
        <f t="shared" si="797"/>
        <v>0</v>
      </c>
      <c r="N4636" s="2">
        <f t="shared" si="802"/>
        <v>-19.261337320256651</v>
      </c>
      <c r="O4636" s="2">
        <f>IF('PV model'!$B$2&gt;0, 180-N4636,IF('PV model'!$B$2&lt;0,0-N4636,N4636))</f>
        <v>199.26133732025664</v>
      </c>
      <c r="P4636" s="2">
        <f>ABS(O4636-'PV model'!$B$5)</f>
        <v>5.7386626797433564</v>
      </c>
      <c r="Q4636" s="3">
        <f t="shared" si="798"/>
        <v>100.575281830222</v>
      </c>
      <c r="R4636" s="3">
        <f t="shared" si="803"/>
        <v>0</v>
      </c>
      <c r="S4636" s="3">
        <f t="shared" si="799"/>
        <v>0</v>
      </c>
      <c r="T4636" s="3">
        <f>(0.5*(1-COS(RADIANS(90-$X$3)))*(D4636+E4636)*'PV model'!$B$4)</f>
        <v>0</v>
      </c>
      <c r="U4636" s="3">
        <f t="shared" si="804"/>
        <v>0</v>
      </c>
      <c r="V4636" s="3">
        <f>('PV model'!$B$13*(U4636/1000)*(1-'PV model'!$B$14*((20+C4636)-25))*'PV model'!$B$10)/'PV model'!$B$12</f>
        <v>0</v>
      </c>
    </row>
    <row r="4637" spans="1:22" x14ac:dyDescent="0.2">
      <c r="A4637" s="10">
        <f t="shared" si="796"/>
        <v>193</v>
      </c>
      <c r="B4637" s="10">
        <f t="shared" si="805"/>
        <v>24</v>
      </c>
      <c r="C4637" s="23">
        <v>13.4</v>
      </c>
      <c r="D4637" s="24">
        <v>0</v>
      </c>
      <c r="E4637" s="24">
        <v>0</v>
      </c>
      <c r="F4637" s="48"/>
      <c r="G4637" s="48"/>
      <c r="H4637" s="1">
        <f t="shared" si="806"/>
        <v>21.985331428311557</v>
      </c>
      <c r="I4637" s="1">
        <f t="shared" si="800"/>
        <v>-5.2770897381437729</v>
      </c>
      <c r="J4637" s="4">
        <f>B4637+('PV model'!$B$3/15)+(I4637/60)</f>
        <v>23.635381837697604</v>
      </c>
      <c r="K4637" s="2">
        <f t="shared" si="801"/>
        <v>-174.53072756546408</v>
      </c>
      <c r="L4637" s="2">
        <f>DEGREES(ASIN((((COS(RADIANS('PV model'!$B$2))*COS(RADIANS(H4637))*COS(RADIANS(K4637)))+(SIN(RADIANS('PV model'!$B$2))*SIN(RADIANS(H4637)))))))</f>
        <v>-12.374373937596655</v>
      </c>
      <c r="M4637" s="3">
        <f t="shared" si="797"/>
        <v>0</v>
      </c>
      <c r="N4637" s="2">
        <f t="shared" si="802"/>
        <v>-5.1913874649050369</v>
      </c>
      <c r="O4637" s="2">
        <f>IF('PV model'!$B$2&gt;0, 180-N4637,IF('PV model'!$B$2&lt;0,0-N4637,N4637))</f>
        <v>185.19138746490503</v>
      </c>
      <c r="P4637" s="2">
        <f>ABS(O4637-'PV model'!$B$5)</f>
        <v>19.808612535094966</v>
      </c>
      <c r="Q4637" s="3">
        <f t="shared" si="798"/>
        <v>102.37437393759664</v>
      </c>
      <c r="R4637" s="3">
        <f t="shared" si="803"/>
        <v>0</v>
      </c>
      <c r="S4637" s="3">
        <f t="shared" si="799"/>
        <v>0</v>
      </c>
      <c r="T4637" s="3">
        <f>(0.5*(1-COS(RADIANS(90-$X$3)))*(D4637+E4637)*'PV model'!$B$4)</f>
        <v>0</v>
      </c>
      <c r="U4637" s="3">
        <f t="shared" si="804"/>
        <v>0</v>
      </c>
      <c r="V4637" s="3">
        <f>('PV model'!$B$13*(U4637/1000)*(1-'PV model'!$B$14*((20+C4637)-25))*'PV model'!$B$10)/'PV model'!$B$12</f>
        <v>0</v>
      </c>
    </row>
    <row r="4638" spans="1:22" x14ac:dyDescent="0.2">
      <c r="A4638" s="10">
        <f t="shared" si="796"/>
        <v>194</v>
      </c>
      <c r="B4638" s="10">
        <f t="shared" si="805"/>
        <v>1</v>
      </c>
      <c r="C4638" s="23">
        <v>13.5</v>
      </c>
      <c r="D4638" s="24">
        <v>0</v>
      </c>
      <c r="E4638" s="24">
        <v>0</v>
      </c>
      <c r="F4638" s="48"/>
      <c r="G4638" s="48"/>
      <c r="H4638" s="1">
        <f t="shared" si="806"/>
        <v>21.840912755629816</v>
      </c>
      <c r="I4638" s="1">
        <f t="shared" si="800"/>
        <v>-5.3976852059753648</v>
      </c>
      <c r="J4638" s="4">
        <f>B4638+('PV model'!$B$3/15)+(I4638/60)</f>
        <v>0.63337191323374398</v>
      </c>
      <c r="K4638" s="2">
        <f t="shared" si="801"/>
        <v>170.49942130149384</v>
      </c>
      <c r="L4638" s="2">
        <f>DEGREES(ASIN((((COS(RADIANS('PV model'!$B$2))*COS(RADIANS(H4638))*COS(RADIANS(K4638)))+(SIN(RADIANS('PV model'!$B$2))*SIN(RADIANS(H4638)))))))</f>
        <v>-12.235967965717709</v>
      </c>
      <c r="M4638" s="3">
        <f t="shared" si="797"/>
        <v>0</v>
      </c>
      <c r="N4638" s="2">
        <f t="shared" si="802"/>
        <v>9.0195326199183548</v>
      </c>
      <c r="O4638" s="2">
        <f>IF('PV model'!$B$2&gt;0, 180-N4638,IF('PV model'!$B$2&lt;0,0-N4638,N4638))</f>
        <v>170.98046738008165</v>
      </c>
      <c r="P4638" s="2">
        <f>ABS(O4638-'PV model'!$B$5)</f>
        <v>34.019532619918351</v>
      </c>
      <c r="Q4638" s="3">
        <f t="shared" si="798"/>
        <v>102.23596796571771</v>
      </c>
      <c r="R4638" s="3">
        <f t="shared" si="803"/>
        <v>0</v>
      </c>
      <c r="S4638" s="3">
        <f t="shared" si="799"/>
        <v>0</v>
      </c>
      <c r="T4638" s="3">
        <f>(0.5*(1-COS(RADIANS(90-$X$3)))*(D4638+E4638)*'PV model'!$B$4)</f>
        <v>0</v>
      </c>
      <c r="U4638" s="3">
        <f t="shared" si="804"/>
        <v>0</v>
      </c>
      <c r="V4638" s="3">
        <f>('PV model'!$B$13*(U4638/1000)*(1-'PV model'!$B$14*((20+C4638)-25))*'PV model'!$B$10)/'PV model'!$B$12</f>
        <v>0</v>
      </c>
    </row>
    <row r="4639" spans="1:22" x14ac:dyDescent="0.2">
      <c r="A4639" s="10">
        <f t="shared" si="796"/>
        <v>194</v>
      </c>
      <c r="B4639" s="10">
        <f t="shared" si="805"/>
        <v>2</v>
      </c>
      <c r="C4639" s="23">
        <v>13.2</v>
      </c>
      <c r="D4639" s="24">
        <v>0</v>
      </c>
      <c r="E4639" s="24">
        <v>0</v>
      </c>
      <c r="F4639" s="48"/>
      <c r="G4639" s="48"/>
      <c r="H4639" s="1">
        <f t="shared" si="806"/>
        <v>21.840912755629816</v>
      </c>
      <c r="I4639" s="1">
        <f t="shared" si="800"/>
        <v>-5.3976852059753648</v>
      </c>
      <c r="J4639" s="4">
        <f>B4639+('PV model'!$B$3/15)+(I4639/60)</f>
        <v>1.6333719132337439</v>
      </c>
      <c r="K4639" s="2">
        <f t="shared" si="801"/>
        <v>155.49942130149384</v>
      </c>
      <c r="L4639" s="2">
        <f>DEGREES(ASIN((((COS(RADIANS('PV model'!$B$2))*COS(RADIANS(H4639))*COS(RADIANS(K4639)))+(SIN(RADIANS('PV model'!$B$2))*SIN(RADIANS(H4639)))))))</f>
        <v>-9.8930443254776623</v>
      </c>
      <c r="M4639" s="3">
        <f t="shared" si="797"/>
        <v>0</v>
      </c>
      <c r="N4639" s="2">
        <f t="shared" si="802"/>
        <v>23.000899211315016</v>
      </c>
      <c r="O4639" s="2">
        <f>IF('PV model'!$B$2&gt;0, 180-N4639,IF('PV model'!$B$2&lt;0,0-N4639,N4639))</f>
        <v>156.99910078868498</v>
      </c>
      <c r="P4639" s="2">
        <f>ABS(O4639-'PV model'!$B$5)</f>
        <v>48.000899211315016</v>
      </c>
      <c r="Q4639" s="3">
        <f t="shared" si="798"/>
        <v>99.893044325477661</v>
      </c>
      <c r="R4639" s="3">
        <f t="shared" si="803"/>
        <v>0</v>
      </c>
      <c r="S4639" s="3">
        <f t="shared" si="799"/>
        <v>0</v>
      </c>
      <c r="T4639" s="3">
        <f>(0.5*(1-COS(RADIANS(90-$X$3)))*(D4639+E4639)*'PV model'!$B$4)</f>
        <v>0</v>
      </c>
      <c r="U4639" s="3">
        <f t="shared" si="804"/>
        <v>0</v>
      </c>
      <c r="V4639" s="3">
        <f>('PV model'!$B$13*(U4639/1000)*(1-'PV model'!$B$14*((20+C4639)-25))*'PV model'!$B$10)/'PV model'!$B$12</f>
        <v>0</v>
      </c>
    </row>
    <row r="4640" spans="1:22" x14ac:dyDescent="0.2">
      <c r="A4640" s="10">
        <f t="shared" si="796"/>
        <v>194</v>
      </c>
      <c r="B4640" s="10">
        <f t="shared" si="805"/>
        <v>3</v>
      </c>
      <c r="C4640" s="23">
        <v>13.1</v>
      </c>
      <c r="D4640" s="24">
        <v>0</v>
      </c>
      <c r="E4640" s="24">
        <v>0</v>
      </c>
      <c r="F4640" s="48"/>
      <c r="G4640" s="48"/>
      <c r="H4640" s="1">
        <f t="shared" si="806"/>
        <v>21.840912755629816</v>
      </c>
      <c r="I4640" s="1">
        <f t="shared" si="800"/>
        <v>-5.3976852059753648</v>
      </c>
      <c r="J4640" s="4">
        <f>B4640+('PV model'!$B$3/15)+(I4640/60)</f>
        <v>2.6333719132337436</v>
      </c>
      <c r="K4640" s="2">
        <f t="shared" si="801"/>
        <v>140.49942130149384</v>
      </c>
      <c r="L4640" s="2">
        <f>DEGREES(ASIN((((COS(RADIANS('PV model'!$B$2))*COS(RADIANS(H4640))*COS(RADIANS(K4640)))+(SIN(RADIANS('PV model'!$B$2))*SIN(RADIANS(H4640)))))))</f>
        <v>-5.6860709946169203</v>
      </c>
      <c r="M4640" s="3">
        <f t="shared" si="797"/>
        <v>0</v>
      </c>
      <c r="N4640" s="2">
        <f t="shared" si="802"/>
        <v>36.394916908757551</v>
      </c>
      <c r="O4640" s="2">
        <f>IF('PV model'!$B$2&gt;0, 180-N4640,IF('PV model'!$B$2&lt;0,0-N4640,N4640))</f>
        <v>143.60508309124245</v>
      </c>
      <c r="P4640" s="2">
        <f>ABS(O4640-'PV model'!$B$5)</f>
        <v>61.394916908757551</v>
      </c>
      <c r="Q4640" s="3">
        <f t="shared" si="798"/>
        <v>95.686070994616927</v>
      </c>
      <c r="R4640" s="3">
        <f t="shared" si="803"/>
        <v>0</v>
      </c>
      <c r="S4640" s="3">
        <f t="shared" si="799"/>
        <v>0</v>
      </c>
      <c r="T4640" s="3">
        <f>(0.5*(1-COS(RADIANS(90-$X$3)))*(D4640+E4640)*'PV model'!$B$4)</f>
        <v>0</v>
      </c>
      <c r="U4640" s="3">
        <f t="shared" si="804"/>
        <v>0</v>
      </c>
      <c r="V4640" s="3">
        <f>('PV model'!$B$13*(U4640/1000)*(1-'PV model'!$B$14*((20+C4640)-25))*'PV model'!$B$10)/'PV model'!$B$12</f>
        <v>0</v>
      </c>
    </row>
    <row r="4641" spans="1:22" x14ac:dyDescent="0.2">
      <c r="A4641" s="10">
        <f t="shared" ref="A4641:A4704" si="807">IF(B4641&gt;1,A4640,A4640+1)</f>
        <v>194</v>
      </c>
      <c r="B4641" s="10">
        <f t="shared" si="805"/>
        <v>4</v>
      </c>
      <c r="C4641" s="23">
        <v>12.7</v>
      </c>
      <c r="D4641" s="24">
        <v>0</v>
      </c>
      <c r="E4641" s="24">
        <v>0</v>
      </c>
      <c r="F4641" s="48"/>
      <c r="G4641" s="48"/>
      <c r="H4641" s="1">
        <f t="shared" si="806"/>
        <v>21.840912755629816</v>
      </c>
      <c r="I4641" s="1">
        <f t="shared" si="800"/>
        <v>-5.3976852059753648</v>
      </c>
      <c r="J4641" s="4">
        <f>B4641+('PV model'!$B$3/15)+(I4641/60)</f>
        <v>3.6333719132337436</v>
      </c>
      <c r="K4641" s="2">
        <f t="shared" si="801"/>
        <v>125.49942130149385</v>
      </c>
      <c r="L4641" s="2">
        <f>DEGREES(ASIN((((COS(RADIANS('PV model'!$B$2))*COS(RADIANS(H4641))*COS(RADIANS(K4641)))+(SIN(RADIANS('PV model'!$B$2))*SIN(RADIANS(H4641)))))))</f>
        <v>7.4491227140872029E-2</v>
      </c>
      <c r="M4641" s="3">
        <f t="shared" si="797"/>
        <v>7.4491227140872029E-2</v>
      </c>
      <c r="N4641" s="2">
        <f t="shared" si="802"/>
        <v>49.085235407634499</v>
      </c>
      <c r="O4641" s="2">
        <f>IF('PV model'!$B$2&gt;0, 180-N4641,IF('PV model'!$B$2&lt;0,0-N4641,N4641))</f>
        <v>130.91476459236549</v>
      </c>
      <c r="P4641" s="2">
        <f>ABS(O4641-'PV model'!$B$5)</f>
        <v>74.085235407634514</v>
      </c>
      <c r="Q4641" s="3">
        <f t="shared" si="798"/>
        <v>89.925508772859132</v>
      </c>
      <c r="R4641" s="3">
        <f t="shared" si="803"/>
        <v>0</v>
      </c>
      <c r="S4641" s="3">
        <f t="shared" si="799"/>
        <v>0</v>
      </c>
      <c r="T4641" s="3">
        <f>(0.5*(1-COS(RADIANS(90-$X$3)))*(D4641+E4641)*'PV model'!$B$4)</f>
        <v>0</v>
      </c>
      <c r="U4641" s="3">
        <f t="shared" si="804"/>
        <v>0</v>
      </c>
      <c r="V4641" s="3">
        <f>('PV model'!$B$13*(U4641/1000)*(1-'PV model'!$B$14*((20+C4641)-25))*'PV model'!$B$10)/'PV model'!$B$12</f>
        <v>0</v>
      </c>
    </row>
    <row r="4642" spans="1:22" x14ac:dyDescent="0.2">
      <c r="A4642" s="10">
        <f t="shared" si="807"/>
        <v>194</v>
      </c>
      <c r="B4642" s="10">
        <f t="shared" si="805"/>
        <v>5</v>
      </c>
      <c r="C4642" s="23">
        <v>12.8</v>
      </c>
      <c r="D4642" s="24">
        <v>0</v>
      </c>
      <c r="E4642" s="24">
        <v>4.41</v>
      </c>
      <c r="F4642" s="48"/>
      <c r="G4642" s="48"/>
      <c r="H4642" s="1">
        <f t="shared" si="806"/>
        <v>21.840912755629816</v>
      </c>
      <c r="I4642" s="1">
        <f t="shared" si="800"/>
        <v>-5.3976852059753648</v>
      </c>
      <c r="J4642" s="4">
        <f>B4642+('PV model'!$B$3/15)+(I4642/60)</f>
        <v>4.6333719132337441</v>
      </c>
      <c r="K4642" s="2">
        <f t="shared" si="801"/>
        <v>110.49942130149384</v>
      </c>
      <c r="L4642" s="2">
        <f>DEGREES(ASIN((((COS(RADIANS('PV model'!$B$2))*COS(RADIANS(H4642))*COS(RADIANS(K4642)))+(SIN(RADIANS('PV model'!$B$2))*SIN(RADIANS(H4642)))))))</f>
        <v>7.0354701593774154</v>
      </c>
      <c r="M4642" s="3">
        <f t="shared" si="797"/>
        <v>7.0354701593774154</v>
      </c>
      <c r="N4642" s="2">
        <f t="shared" si="802"/>
        <v>61.168018708262593</v>
      </c>
      <c r="O4642" s="2">
        <f>IF('PV model'!$B$2&gt;0, 180-N4642,IF('PV model'!$B$2&lt;0,0-N4642,N4642))</f>
        <v>118.83198129173741</v>
      </c>
      <c r="P4642" s="2">
        <f>ABS(O4642-'PV model'!$B$5)</f>
        <v>86.168018708262593</v>
      </c>
      <c r="Q4642" s="3">
        <f t="shared" si="798"/>
        <v>82.964529840622589</v>
      </c>
      <c r="R4642" s="3">
        <f t="shared" si="803"/>
        <v>0</v>
      </c>
      <c r="S4642" s="3">
        <f t="shared" si="799"/>
        <v>4.41</v>
      </c>
      <c r="T4642" s="3">
        <f>(0.5*(1-COS(RADIANS(90-$X$3)))*(D4642+E4642)*'PV model'!$B$4)</f>
        <v>0</v>
      </c>
      <c r="U4642" s="3">
        <f t="shared" si="804"/>
        <v>4.41</v>
      </c>
      <c r="V4642" s="3">
        <f>('PV model'!$B$13*(U4642/1000)*(1-'PV model'!$B$14*((20+C4642)-25))*'PV model'!$B$10)/'PV model'!$B$12</f>
        <v>0.42706990367999997</v>
      </c>
    </row>
    <row r="4643" spans="1:22" x14ac:dyDescent="0.2">
      <c r="A4643" s="10">
        <f t="shared" si="807"/>
        <v>194</v>
      </c>
      <c r="B4643" s="10">
        <f t="shared" si="805"/>
        <v>6</v>
      </c>
      <c r="C4643" s="23">
        <v>13.8</v>
      </c>
      <c r="D4643" s="24">
        <v>0</v>
      </c>
      <c r="E4643" s="24">
        <v>24.696000000000002</v>
      </c>
      <c r="F4643" s="48"/>
      <c r="G4643" s="48"/>
      <c r="H4643" s="1">
        <f t="shared" si="806"/>
        <v>21.840912755629816</v>
      </c>
      <c r="I4643" s="1">
        <f t="shared" si="800"/>
        <v>-5.3976852059753648</v>
      </c>
      <c r="J4643" s="4">
        <f>B4643+('PV model'!$B$3/15)+(I4643/60)</f>
        <v>5.6333719132337441</v>
      </c>
      <c r="K4643" s="2">
        <f t="shared" si="801"/>
        <v>95.49942130149384</v>
      </c>
      <c r="L4643" s="2">
        <f>DEGREES(ASIN((((COS(RADIANS('PV model'!$B$2))*COS(RADIANS(H4643))*COS(RADIANS(K4643)))+(SIN(RADIANS('PV model'!$B$2))*SIN(RADIANS(H4643)))))))</f>
        <v>14.845572059322697</v>
      </c>
      <c r="M4643" s="3">
        <f t="shared" si="797"/>
        <v>14.845572059322697</v>
      </c>
      <c r="N4643" s="2">
        <f t="shared" si="802"/>
        <v>72.911980781104205</v>
      </c>
      <c r="O4643" s="2">
        <f>IF('PV model'!$B$2&gt;0, 180-N4643,IF('PV model'!$B$2&lt;0,0-N4643,N4643))</f>
        <v>107.08801921889579</v>
      </c>
      <c r="P4643" s="2">
        <f>ABS(O4643-'PV model'!$B$5)</f>
        <v>97.911980781104205</v>
      </c>
      <c r="Q4643" s="3">
        <f t="shared" si="798"/>
        <v>75.154427940677294</v>
      </c>
      <c r="R4643" s="3">
        <f t="shared" si="803"/>
        <v>0</v>
      </c>
      <c r="S4643" s="3">
        <f t="shared" si="799"/>
        <v>24.696000000000002</v>
      </c>
      <c r="T4643" s="3">
        <f>(0.5*(1-COS(RADIANS(90-$X$3)))*(D4643+E4643)*'PV model'!$B$4)</f>
        <v>0</v>
      </c>
      <c r="U4643" s="3">
        <f t="shared" si="804"/>
        <v>24.696000000000002</v>
      </c>
      <c r="V4643" s="3">
        <f>('PV model'!$B$13*(U4643/1000)*(1-'PV model'!$B$14*((20+C4643)-25))*'PV model'!$B$10)/'PV model'!$B$12</f>
        <v>2.381717011968</v>
      </c>
    </row>
    <row r="4644" spans="1:22" x14ac:dyDescent="0.2">
      <c r="A4644" s="10">
        <f t="shared" si="807"/>
        <v>194</v>
      </c>
      <c r="B4644" s="10">
        <f t="shared" si="805"/>
        <v>7</v>
      </c>
      <c r="C4644" s="23">
        <v>14.4</v>
      </c>
      <c r="D4644" s="24">
        <v>0</v>
      </c>
      <c r="E4644" s="24">
        <v>57.33</v>
      </c>
      <c r="F4644" s="48"/>
      <c r="G4644" s="48"/>
      <c r="H4644" s="1">
        <f t="shared" si="806"/>
        <v>21.840912755629816</v>
      </c>
      <c r="I4644" s="1">
        <f t="shared" si="800"/>
        <v>-5.3976852059753648</v>
      </c>
      <c r="J4644" s="4">
        <f>B4644+('PV model'!$B$3/15)+(I4644/60)</f>
        <v>6.6333719132337441</v>
      </c>
      <c r="K4644" s="2">
        <f t="shared" si="801"/>
        <v>80.49942130149384</v>
      </c>
      <c r="L4644" s="2">
        <f>DEGREES(ASIN((((COS(RADIANS('PV model'!$B$2))*COS(RADIANS(H4644))*COS(RADIANS(K4644)))+(SIN(RADIANS('PV model'!$B$2))*SIN(RADIANS(H4644)))))))</f>
        <v>23.164931042405524</v>
      </c>
      <c r="M4644" s="3">
        <f t="shared" si="797"/>
        <v>23.164931042405524</v>
      </c>
      <c r="N4644" s="2">
        <f t="shared" si="802"/>
        <v>84.729228380356872</v>
      </c>
      <c r="O4644" s="2">
        <f>IF('PV model'!$B$2&gt;0, 180-N4644,IF('PV model'!$B$2&lt;0,0-N4644,N4644))</f>
        <v>95.270771619643128</v>
      </c>
      <c r="P4644" s="2">
        <f>ABS(O4644-'PV model'!$B$5)</f>
        <v>109.72922838035687</v>
      </c>
      <c r="Q4644" s="3">
        <f t="shared" si="798"/>
        <v>66.835068957594473</v>
      </c>
      <c r="R4644" s="3">
        <f t="shared" si="803"/>
        <v>0</v>
      </c>
      <c r="S4644" s="3">
        <f t="shared" si="799"/>
        <v>57.33</v>
      </c>
      <c r="T4644" s="3">
        <f>(0.5*(1-COS(RADIANS(90-$X$3)))*(D4644+E4644)*'PV model'!$B$4)</f>
        <v>0</v>
      </c>
      <c r="U4644" s="3">
        <f t="shared" si="804"/>
        <v>57.33</v>
      </c>
      <c r="V4644" s="3">
        <f>('PV model'!$B$13*(U4644/1000)*(1-'PV model'!$B$14*((20+C4644)-25))*'PV model'!$B$10)/'PV model'!$B$12</f>
        <v>5.5152322243199992</v>
      </c>
    </row>
    <row r="4645" spans="1:22" x14ac:dyDescent="0.2">
      <c r="A4645" s="10">
        <f t="shared" si="807"/>
        <v>194</v>
      </c>
      <c r="B4645" s="10">
        <f t="shared" si="805"/>
        <v>8</v>
      </c>
      <c r="C4645" s="23">
        <v>14.8</v>
      </c>
      <c r="D4645" s="24">
        <v>0</v>
      </c>
      <c r="E4645" s="24">
        <v>96.138000000000005</v>
      </c>
      <c r="F4645" s="48"/>
      <c r="G4645" s="48"/>
      <c r="H4645" s="1">
        <f t="shared" si="806"/>
        <v>21.840912755629816</v>
      </c>
      <c r="I4645" s="1">
        <f t="shared" si="800"/>
        <v>-5.3976852059753648</v>
      </c>
      <c r="J4645" s="4">
        <f>B4645+('PV model'!$B$3/15)+(I4645/60)</f>
        <v>7.6333719132337441</v>
      </c>
      <c r="K4645" s="2">
        <f t="shared" si="801"/>
        <v>65.49942130149384</v>
      </c>
      <c r="L4645" s="2">
        <f>DEGREES(ASIN((((COS(RADIANS('PV model'!$B$2))*COS(RADIANS(H4645))*COS(RADIANS(K4645)))+(SIN(RADIANS('PV model'!$B$2))*SIN(RADIANS(H4645)))))))</f>
        <v>31.643338881551532</v>
      </c>
      <c r="M4645" s="3">
        <f t="shared" si="797"/>
        <v>31.643338881551532</v>
      </c>
      <c r="N4645" s="2">
        <f t="shared" si="802"/>
        <v>82.812568809414216</v>
      </c>
      <c r="O4645" s="2">
        <f>IF('PV model'!$B$2&gt;0, 180-N4645,IF('PV model'!$B$2&lt;0,0-N4645,N4645))</f>
        <v>97.187431190585784</v>
      </c>
      <c r="P4645" s="2">
        <f>ABS(O4645-'PV model'!$B$5)</f>
        <v>107.81256880941422</v>
      </c>
      <c r="Q4645" s="3">
        <f t="shared" si="798"/>
        <v>58.356661118448471</v>
      </c>
      <c r="R4645" s="3">
        <f t="shared" si="803"/>
        <v>0</v>
      </c>
      <c r="S4645" s="3">
        <f t="shared" si="799"/>
        <v>96.138000000000005</v>
      </c>
      <c r="T4645" s="3">
        <f>(0.5*(1-COS(RADIANS(90-$X$3)))*(D4645+E4645)*'PV model'!$B$4)</f>
        <v>0</v>
      </c>
      <c r="U4645" s="3">
        <f t="shared" si="804"/>
        <v>96.138000000000005</v>
      </c>
      <c r="V4645" s="3">
        <f>('PV model'!$B$13*(U4645/1000)*(1-'PV model'!$B$14*((20+C4645)-25))*'PV model'!$B$10)/'PV model'!$B$12</f>
        <v>9.2332442643839983</v>
      </c>
    </row>
    <row r="4646" spans="1:22" x14ac:dyDescent="0.2">
      <c r="A4646" s="10">
        <f t="shared" si="807"/>
        <v>194</v>
      </c>
      <c r="B4646" s="10">
        <f t="shared" si="805"/>
        <v>9</v>
      </c>
      <c r="C4646" s="23">
        <v>14.8</v>
      </c>
      <c r="D4646" s="24">
        <v>0</v>
      </c>
      <c r="E4646" s="24">
        <v>134.946</v>
      </c>
      <c r="F4646" s="48"/>
      <c r="G4646" s="48"/>
      <c r="H4646" s="1">
        <f t="shared" si="806"/>
        <v>21.840912755629816</v>
      </c>
      <c r="I4646" s="1">
        <f t="shared" si="800"/>
        <v>-5.3976852059753648</v>
      </c>
      <c r="J4646" s="4">
        <f>B4646+('PV model'!$B$3/15)+(I4646/60)</f>
        <v>8.6333719132337432</v>
      </c>
      <c r="K4646" s="2">
        <f t="shared" si="801"/>
        <v>50.499421301493854</v>
      </c>
      <c r="L4646" s="2">
        <f>DEGREES(ASIN((((COS(RADIANS('PV model'!$B$2))*COS(RADIANS(H4646))*COS(RADIANS(K4646)))+(SIN(RADIANS('PV model'!$B$2))*SIN(RADIANS(H4646)))))))</f>
        <v>39.868098651151399</v>
      </c>
      <c r="M4646" s="3">
        <f t="shared" si="797"/>
        <v>39.868098651151399</v>
      </c>
      <c r="N4646" s="2">
        <f t="shared" si="802"/>
        <v>68.935112146457769</v>
      </c>
      <c r="O4646" s="2">
        <f>IF('PV model'!$B$2&gt;0, 180-N4646,IF('PV model'!$B$2&lt;0,0-N4646,N4646))</f>
        <v>111.06488785354223</v>
      </c>
      <c r="P4646" s="2">
        <f>ABS(O4646-'PV model'!$B$5)</f>
        <v>93.935112146457769</v>
      </c>
      <c r="Q4646" s="3">
        <f t="shared" si="798"/>
        <v>50.131901348848601</v>
      </c>
      <c r="R4646" s="3">
        <f t="shared" si="803"/>
        <v>0</v>
      </c>
      <c r="S4646" s="3">
        <f t="shared" si="799"/>
        <v>134.946</v>
      </c>
      <c r="T4646" s="3">
        <f>(0.5*(1-COS(RADIANS(90-$X$3)))*(D4646+E4646)*'PV model'!$B$4)</f>
        <v>0</v>
      </c>
      <c r="U4646" s="3">
        <f t="shared" si="804"/>
        <v>134.946</v>
      </c>
      <c r="V4646" s="3">
        <f>('PV model'!$B$13*(U4646/1000)*(1-'PV model'!$B$14*((20+C4646)-25))*'PV model'!$B$10)/'PV model'!$B$12</f>
        <v>12.960425435328</v>
      </c>
    </row>
    <row r="4647" spans="1:22" x14ac:dyDescent="0.2">
      <c r="A4647" s="10">
        <f t="shared" si="807"/>
        <v>194</v>
      </c>
      <c r="B4647" s="10">
        <f t="shared" si="805"/>
        <v>10</v>
      </c>
      <c r="C4647" s="23">
        <v>14.4</v>
      </c>
      <c r="D4647" s="24">
        <v>2.2448999999999999</v>
      </c>
      <c r="E4647" s="24">
        <v>167.57999999999998</v>
      </c>
      <c r="F4647" s="48"/>
      <c r="G4647" s="48"/>
      <c r="H4647" s="1">
        <f t="shared" si="806"/>
        <v>21.840912755629816</v>
      </c>
      <c r="I4647" s="1">
        <f t="shared" si="800"/>
        <v>-5.3976852059753648</v>
      </c>
      <c r="J4647" s="4">
        <f>B4647+('PV model'!$B$3/15)+(I4647/60)</f>
        <v>9.6333719132337432</v>
      </c>
      <c r="K4647" s="2">
        <f t="shared" si="801"/>
        <v>35.499421301493854</v>
      </c>
      <c r="L4647" s="2">
        <f>DEGREES(ASIN((((COS(RADIANS('PV model'!$B$2))*COS(RADIANS(H4647))*COS(RADIANS(K4647)))+(SIN(RADIANS('PV model'!$B$2))*SIN(RADIANS(H4647)))))))</f>
        <v>47.275492354986014</v>
      </c>
      <c r="M4647" s="3">
        <f t="shared" si="797"/>
        <v>47.275492354986014</v>
      </c>
      <c r="N4647" s="2">
        <f t="shared" si="802"/>
        <v>52.603207748161388</v>
      </c>
      <c r="O4647" s="2">
        <f>IF('PV model'!$B$2&gt;0, 180-N4647,IF('PV model'!$B$2&lt;0,0-N4647,N4647))</f>
        <v>127.3967922518386</v>
      </c>
      <c r="P4647" s="2">
        <f>ABS(O4647-'PV model'!$B$5)</f>
        <v>77.603207748161395</v>
      </c>
      <c r="Q4647" s="3">
        <f t="shared" si="798"/>
        <v>42.724507645013986</v>
      </c>
      <c r="R4647" s="3">
        <f t="shared" si="803"/>
        <v>2.2449000000000003</v>
      </c>
      <c r="S4647" s="3">
        <f t="shared" si="799"/>
        <v>169.1032871148162</v>
      </c>
      <c r="T4647" s="3">
        <f>(0.5*(1-COS(RADIANS(90-$X$3)))*(D4647+E4647)*'PV model'!$B$4)</f>
        <v>0</v>
      </c>
      <c r="U4647" s="3">
        <f t="shared" si="804"/>
        <v>171.3481871148162</v>
      </c>
      <c r="V4647" s="3">
        <f>('PV model'!$B$13*(U4647/1000)*(1-'PV model'!$B$14*((20+C4647)-25))*'PV model'!$B$10)/'PV model'!$B$12</f>
        <v>16.483953308118739</v>
      </c>
    </row>
    <row r="4648" spans="1:22" x14ac:dyDescent="0.2">
      <c r="A4648" s="10">
        <f t="shared" si="807"/>
        <v>194</v>
      </c>
      <c r="B4648" s="10">
        <f t="shared" si="805"/>
        <v>11</v>
      </c>
      <c r="C4648" s="23">
        <v>15.3</v>
      </c>
      <c r="D4648" s="24">
        <v>3.3673500000000001</v>
      </c>
      <c r="E4648" s="24">
        <v>192.27600000000001</v>
      </c>
      <c r="F4648" s="48"/>
      <c r="G4648" s="48"/>
      <c r="H4648" s="1">
        <f t="shared" si="806"/>
        <v>21.840912755629816</v>
      </c>
      <c r="I4648" s="1">
        <f t="shared" si="800"/>
        <v>-5.3976852059753648</v>
      </c>
      <c r="J4648" s="4">
        <f>B4648+('PV model'!$B$3/15)+(I4648/60)</f>
        <v>10.633371913233743</v>
      </c>
      <c r="K4648" s="2">
        <f t="shared" si="801"/>
        <v>20.499421301493854</v>
      </c>
      <c r="L4648" s="2">
        <f>DEGREES(ASIN((((COS(RADIANS('PV model'!$B$2))*COS(RADIANS(H4648))*COS(RADIANS(K4648)))+(SIN(RADIANS('PV model'!$B$2))*SIN(RADIANS(H4648)))))))</f>
        <v>53.040182569230737</v>
      </c>
      <c r="M4648" s="3">
        <f t="shared" si="797"/>
        <v>53.040182569230737</v>
      </c>
      <c r="N4648" s="2">
        <f t="shared" si="802"/>
        <v>32.727044270332499</v>
      </c>
      <c r="O4648" s="2">
        <f>IF('PV model'!$B$2&gt;0, 180-N4648,IF('PV model'!$B$2&lt;0,0-N4648,N4648))</f>
        <v>147.2729557296675</v>
      </c>
      <c r="P4648" s="2">
        <f>ABS(O4648-'PV model'!$B$5)</f>
        <v>57.727044270332499</v>
      </c>
      <c r="Q4648" s="3">
        <f t="shared" si="798"/>
        <v>36.959817430769263</v>
      </c>
      <c r="R4648" s="3">
        <f t="shared" si="803"/>
        <v>3.3673500000000005</v>
      </c>
      <c r="S4648" s="3">
        <f t="shared" si="799"/>
        <v>194.35213129182375</v>
      </c>
      <c r="T4648" s="3">
        <f>(0.5*(1-COS(RADIANS(90-$X$3)))*(D4648+E4648)*'PV model'!$B$4)</f>
        <v>0</v>
      </c>
      <c r="U4648" s="3">
        <f t="shared" si="804"/>
        <v>197.71948129182374</v>
      </c>
      <c r="V4648" s="3">
        <f>('PV model'!$B$13*(U4648/1000)*(1-'PV model'!$B$14*((20+C4648)-25))*'PV model'!$B$10)/'PV model'!$B$12</f>
        <v>18.949760928713552</v>
      </c>
    </row>
    <row r="4649" spans="1:22" x14ac:dyDescent="0.2">
      <c r="A4649" s="10">
        <f t="shared" si="807"/>
        <v>194</v>
      </c>
      <c r="B4649" s="10">
        <f t="shared" si="805"/>
        <v>12</v>
      </c>
      <c r="C4649" s="23">
        <v>15.6</v>
      </c>
      <c r="D4649" s="24">
        <v>4.4897999999999998</v>
      </c>
      <c r="E4649" s="24">
        <v>208.15200000000002</v>
      </c>
      <c r="F4649" s="48"/>
      <c r="G4649" s="48"/>
      <c r="H4649" s="1">
        <f t="shared" si="806"/>
        <v>21.840912755629816</v>
      </c>
      <c r="I4649" s="1">
        <f t="shared" si="800"/>
        <v>-5.3976852059753648</v>
      </c>
      <c r="J4649" s="4">
        <f>B4649+('PV model'!$B$3/15)+(I4649/60)</f>
        <v>11.633371913233743</v>
      </c>
      <c r="K4649" s="2">
        <f t="shared" si="801"/>
        <v>5.499421301493852</v>
      </c>
      <c r="L4649" s="2">
        <f>DEGREES(ASIN((((COS(RADIANS('PV model'!$B$2))*COS(RADIANS(H4649))*COS(RADIANS(K4649)))+(SIN(RADIANS('PV model'!$B$2))*SIN(RADIANS(H4649)))))))</f>
        <v>56.091564876359222</v>
      </c>
      <c r="M4649" s="3">
        <f t="shared" si="797"/>
        <v>56.091564876359222</v>
      </c>
      <c r="N4649" s="2">
        <f t="shared" si="802"/>
        <v>9.1754638250628542</v>
      </c>
      <c r="O4649" s="2">
        <f>IF('PV model'!$B$2&gt;0, 180-N4649,IF('PV model'!$B$2&lt;0,0-N4649,N4649))</f>
        <v>170.82453617493715</v>
      </c>
      <c r="P4649" s="2">
        <f>ABS(O4649-'PV model'!$B$5)</f>
        <v>34.175463825062849</v>
      </c>
      <c r="Q4649" s="3">
        <f t="shared" si="798"/>
        <v>33.908435123640778</v>
      </c>
      <c r="R4649" s="3">
        <f t="shared" si="803"/>
        <v>4.4898000000000007</v>
      </c>
      <c r="S4649" s="3">
        <f t="shared" si="799"/>
        <v>210.73719794292552</v>
      </c>
      <c r="T4649" s="3">
        <f>(0.5*(1-COS(RADIANS(90-$X$3)))*(D4649+E4649)*'PV model'!$B$4)</f>
        <v>0</v>
      </c>
      <c r="U4649" s="3">
        <f t="shared" si="804"/>
        <v>215.22699794292552</v>
      </c>
      <c r="V4649" s="3">
        <f>('PV model'!$B$13*(U4649/1000)*(1-'PV model'!$B$14*((20+C4649)-25))*'PV model'!$B$10)/'PV model'!$B$12</f>
        <v>20.601893268085341</v>
      </c>
    </row>
    <row r="4650" spans="1:22" x14ac:dyDescent="0.2">
      <c r="A4650" s="10">
        <f t="shared" si="807"/>
        <v>194</v>
      </c>
      <c r="B4650" s="10">
        <f t="shared" si="805"/>
        <v>13</v>
      </c>
      <c r="C4650" s="23">
        <v>16.100000000000001</v>
      </c>
      <c r="D4650" s="24">
        <v>4.4897999999999998</v>
      </c>
      <c r="E4650" s="24">
        <v>212.56200000000001</v>
      </c>
      <c r="F4650" s="48"/>
      <c r="G4650" s="48"/>
      <c r="H4650" s="1">
        <f t="shared" si="806"/>
        <v>21.840912755629816</v>
      </c>
      <c r="I4650" s="1">
        <f t="shared" si="800"/>
        <v>-5.3976852059753648</v>
      </c>
      <c r="J4650" s="4">
        <f>B4650+('PV model'!$B$3/15)+(I4650/60)</f>
        <v>12.633371913233743</v>
      </c>
      <c r="K4650" s="2">
        <f t="shared" si="801"/>
        <v>-9.500578698506148</v>
      </c>
      <c r="L4650" s="2">
        <f>DEGREES(ASIN((((COS(RADIANS('PV model'!$B$2))*COS(RADIANS(H4650))*COS(RADIANS(K4650)))+(SIN(RADIANS('PV model'!$B$2))*SIN(RADIANS(H4650)))))))</f>
        <v>55.602574598809561</v>
      </c>
      <c r="M4650" s="3">
        <f t="shared" si="797"/>
        <v>55.602574598809561</v>
      </c>
      <c r="N4650" s="2">
        <f t="shared" si="802"/>
        <v>-15.735771362193113</v>
      </c>
      <c r="O4650" s="2">
        <f>IF('PV model'!$B$2&gt;0, 180-N4650,IF('PV model'!$B$2&lt;0,0-N4650,N4650))</f>
        <v>195.73577136219311</v>
      </c>
      <c r="P4650" s="2">
        <f>ABS(O4650-'PV model'!$B$5)</f>
        <v>9.2642286378068945</v>
      </c>
      <c r="Q4650" s="3">
        <f t="shared" si="798"/>
        <v>34.397425401190432</v>
      </c>
      <c r="R4650" s="3">
        <f t="shared" si="803"/>
        <v>4.4897999999999998</v>
      </c>
      <c r="S4650" s="3">
        <f t="shared" si="799"/>
        <v>215.17652375511611</v>
      </c>
      <c r="T4650" s="3">
        <f>(0.5*(1-COS(RADIANS(90-$X$3)))*(D4650+E4650)*'PV model'!$B$4)</f>
        <v>0</v>
      </c>
      <c r="U4650" s="3">
        <f t="shared" si="804"/>
        <v>219.66632375511611</v>
      </c>
      <c r="V4650" s="3">
        <f>('PV model'!$B$13*(U4650/1000)*(1-'PV model'!$B$14*((20+C4650)-25))*'PV model'!$B$10)/'PV model'!$B$12</f>
        <v>20.98291737247968</v>
      </c>
    </row>
    <row r="4651" spans="1:22" x14ac:dyDescent="0.2">
      <c r="A4651" s="10">
        <f t="shared" si="807"/>
        <v>194</v>
      </c>
      <c r="B4651" s="10">
        <f t="shared" si="805"/>
        <v>14</v>
      </c>
      <c r="C4651" s="23">
        <v>16.899999999999999</v>
      </c>
      <c r="D4651" s="24">
        <v>4.4897999999999998</v>
      </c>
      <c r="E4651" s="24">
        <v>206.38800000000001</v>
      </c>
      <c r="F4651" s="48"/>
      <c r="G4651" s="48"/>
      <c r="H4651" s="1">
        <f t="shared" si="806"/>
        <v>21.840912755629816</v>
      </c>
      <c r="I4651" s="1">
        <f t="shared" si="800"/>
        <v>-5.3976852059753648</v>
      </c>
      <c r="J4651" s="4">
        <f>B4651+('PV model'!$B$3/15)+(I4651/60)</f>
        <v>13.633371913233743</v>
      </c>
      <c r="K4651" s="2">
        <f t="shared" si="801"/>
        <v>-24.500578698506146</v>
      </c>
      <c r="L4651" s="2">
        <f>DEGREES(ASIN((((COS(RADIANS('PV model'!$B$2))*COS(RADIANS(H4651))*COS(RADIANS(K4651)))+(SIN(RADIANS('PV model'!$B$2))*SIN(RADIANS(H4651)))))))</f>
        <v>51.72160822299368</v>
      </c>
      <c r="M4651" s="3">
        <f t="shared" si="797"/>
        <v>51.72160822299368</v>
      </c>
      <c r="N4651" s="2">
        <f t="shared" si="802"/>
        <v>-38.417086174315507</v>
      </c>
      <c r="O4651" s="2">
        <f>IF('PV model'!$B$2&gt;0, 180-N4651,IF('PV model'!$B$2&lt;0,0-N4651,N4651))</f>
        <v>218.4170861743155</v>
      </c>
      <c r="P4651" s="2">
        <f>ABS(O4651-'PV model'!$B$5)</f>
        <v>13.4170861743155</v>
      </c>
      <c r="Q4651" s="3">
        <f t="shared" si="798"/>
        <v>38.27839177700632</v>
      </c>
      <c r="R4651" s="3">
        <f t="shared" si="803"/>
        <v>4.4897999999999998</v>
      </c>
      <c r="S4651" s="3">
        <f t="shared" si="799"/>
        <v>209.20833453439636</v>
      </c>
      <c r="T4651" s="3">
        <f>(0.5*(1-COS(RADIANS(90-$X$3)))*(D4651+E4651)*'PV model'!$B$4)</f>
        <v>0</v>
      </c>
      <c r="U4651" s="3">
        <f t="shared" si="804"/>
        <v>213.69813453439636</v>
      </c>
      <c r="V4651" s="3">
        <f>('PV model'!$B$13*(U4651/1000)*(1-'PV model'!$B$14*((20+C4651)-25))*'PV model'!$B$10)/'PV model'!$B$12</f>
        <v>20.344469288922689</v>
      </c>
    </row>
    <row r="4652" spans="1:22" x14ac:dyDescent="0.2">
      <c r="A4652" s="10">
        <f t="shared" si="807"/>
        <v>194</v>
      </c>
      <c r="B4652" s="10">
        <f t="shared" si="805"/>
        <v>15</v>
      </c>
      <c r="C4652" s="23">
        <v>18.3</v>
      </c>
      <c r="D4652" s="24">
        <v>87.551100000000005</v>
      </c>
      <c r="E4652" s="24">
        <v>313.11</v>
      </c>
      <c r="F4652" s="48"/>
      <c r="G4652" s="48"/>
      <c r="H4652" s="1">
        <f t="shared" si="806"/>
        <v>21.840912755629816</v>
      </c>
      <c r="I4652" s="1">
        <f t="shared" si="800"/>
        <v>-5.3976852059753648</v>
      </c>
      <c r="J4652" s="4">
        <f>B4652+('PV model'!$B$3/15)+(I4652/60)</f>
        <v>14.633371913233743</v>
      </c>
      <c r="K4652" s="2">
        <f t="shared" si="801"/>
        <v>-39.500578698506146</v>
      </c>
      <c r="L4652" s="2">
        <f>DEGREES(ASIN((((COS(RADIANS('PV model'!$B$2))*COS(RADIANS(H4652))*COS(RADIANS(K4652)))+(SIN(RADIANS('PV model'!$B$2))*SIN(RADIANS(H4652)))))))</f>
        <v>45.420595006904833</v>
      </c>
      <c r="M4652" s="3">
        <f t="shared" si="797"/>
        <v>45.420595006904833</v>
      </c>
      <c r="N4652" s="2">
        <f t="shared" si="802"/>
        <v>-57.265877841265677</v>
      </c>
      <c r="O4652" s="2">
        <f>IF('PV model'!$B$2&gt;0, 180-N4652,IF('PV model'!$B$2&lt;0,0-N4652,N4652))</f>
        <v>237.26587784126568</v>
      </c>
      <c r="P4652" s="2">
        <f>ABS(O4652-'PV model'!$B$5)</f>
        <v>32.265877841265677</v>
      </c>
      <c r="Q4652" s="3">
        <f t="shared" si="798"/>
        <v>44.57940499309516</v>
      </c>
      <c r="R4652" s="3">
        <f t="shared" si="803"/>
        <v>87.551100000000005</v>
      </c>
      <c r="S4652" s="3">
        <f t="shared" si="799"/>
        <v>357.51231973295012</v>
      </c>
      <c r="T4652" s="3">
        <f>(0.5*(1-COS(RADIANS(90-$X$3)))*(D4652+E4652)*'PV model'!$B$4)</f>
        <v>0</v>
      </c>
      <c r="U4652" s="3">
        <f t="shared" si="804"/>
        <v>445.06341973295014</v>
      </c>
      <c r="V4652" s="3">
        <f>('PV model'!$B$13*(U4652/1000)*(1-'PV model'!$B$14*((20+C4652)-25))*'PV model'!$B$10)/'PV model'!$B$12</f>
        <v>42.121749138483594</v>
      </c>
    </row>
    <row r="4653" spans="1:22" x14ac:dyDescent="0.2">
      <c r="A4653" s="10">
        <f t="shared" si="807"/>
        <v>194</v>
      </c>
      <c r="B4653" s="10">
        <f t="shared" si="805"/>
        <v>16</v>
      </c>
      <c r="C4653" s="23">
        <v>18</v>
      </c>
      <c r="D4653" s="24">
        <v>6.7347000000000001</v>
      </c>
      <c r="E4653" s="24">
        <v>162.28800000000001</v>
      </c>
      <c r="F4653" s="48"/>
      <c r="G4653" s="48"/>
      <c r="H4653" s="1">
        <f t="shared" si="806"/>
        <v>21.840912755629816</v>
      </c>
      <c r="I4653" s="1">
        <f t="shared" si="800"/>
        <v>-5.3976852059753648</v>
      </c>
      <c r="J4653" s="4">
        <f>B4653+('PV model'!$B$3/15)+(I4653/60)</f>
        <v>15.633371913233743</v>
      </c>
      <c r="K4653" s="2">
        <f t="shared" si="801"/>
        <v>-54.500578698506146</v>
      </c>
      <c r="L4653" s="2">
        <f>DEGREES(ASIN((((COS(RADIANS('PV model'!$B$2))*COS(RADIANS(H4653))*COS(RADIANS(K4653)))+(SIN(RADIANS('PV model'!$B$2))*SIN(RADIANS(H4653)))))))</f>
        <v>37.727043693165129</v>
      </c>
      <c r="M4653" s="3">
        <f t="shared" si="797"/>
        <v>37.727043693165129</v>
      </c>
      <c r="N4653" s="2">
        <f t="shared" si="802"/>
        <v>-72.829711106833898</v>
      </c>
      <c r="O4653" s="2">
        <f>IF('PV model'!$B$2&gt;0, 180-N4653,IF('PV model'!$B$2&lt;0,0-N4653,N4653))</f>
        <v>252.82971110683388</v>
      </c>
      <c r="P4653" s="2">
        <f>ABS(O4653-'PV model'!$B$5)</f>
        <v>47.829711106833884</v>
      </c>
      <c r="Q4653" s="3">
        <f t="shared" si="798"/>
        <v>52.272956306834871</v>
      </c>
      <c r="R4653" s="3">
        <f t="shared" si="803"/>
        <v>6.7347000000000001</v>
      </c>
      <c r="S4653" s="3">
        <f t="shared" si="799"/>
        <v>166.90926821807139</v>
      </c>
      <c r="T4653" s="3">
        <f>(0.5*(1-COS(RADIANS(90-$X$3)))*(D4653+E4653)*'PV model'!$B$4)</f>
        <v>0</v>
      </c>
      <c r="U4653" s="3">
        <f t="shared" si="804"/>
        <v>173.64396821807139</v>
      </c>
      <c r="V4653" s="3">
        <f>('PV model'!$B$13*(U4653/1000)*(1-'PV model'!$B$14*((20+C4653)-25))*'PV model'!$B$10)/'PV model'!$B$12</f>
        <v>16.454863607798337</v>
      </c>
    </row>
    <row r="4654" spans="1:22" x14ac:dyDescent="0.2">
      <c r="A4654" s="10">
        <f t="shared" si="807"/>
        <v>194</v>
      </c>
      <c r="B4654" s="10">
        <f t="shared" si="805"/>
        <v>17</v>
      </c>
      <c r="C4654" s="23">
        <v>18.600000000000001</v>
      </c>
      <c r="D4654" s="24">
        <v>211.0206</v>
      </c>
      <c r="E4654" s="24">
        <v>237.25799999999998</v>
      </c>
      <c r="F4654" s="48"/>
      <c r="G4654" s="48"/>
      <c r="H4654" s="1">
        <f t="shared" si="806"/>
        <v>21.840912755629816</v>
      </c>
      <c r="I4654" s="1">
        <f t="shared" si="800"/>
        <v>-5.3976852059753648</v>
      </c>
      <c r="J4654" s="4">
        <f>B4654+('PV model'!$B$3/15)+(I4654/60)</f>
        <v>16.633371913233745</v>
      </c>
      <c r="K4654" s="2">
        <f t="shared" si="801"/>
        <v>-69.500578698506175</v>
      </c>
      <c r="L4654" s="2">
        <f>DEGREES(ASIN((((COS(RADIANS('PV model'!$B$2))*COS(RADIANS(H4654))*COS(RADIANS(K4654)))+(SIN(RADIANS('PV model'!$B$2))*SIN(RADIANS(H4654)))))))</f>
        <v>29.387703740541109</v>
      </c>
      <c r="M4654" s="3">
        <f t="shared" si="797"/>
        <v>29.387703740541109</v>
      </c>
      <c r="N4654" s="2">
        <f t="shared" si="802"/>
        <v>-86.237898490744499</v>
      </c>
      <c r="O4654" s="2">
        <f>IF('PV model'!$B$2&gt;0, 180-N4654,IF('PV model'!$B$2&lt;0,0-N4654,N4654))</f>
        <v>266.2378984907445</v>
      </c>
      <c r="P4654" s="2">
        <f>ABS(O4654-'PV model'!$B$5)</f>
        <v>61.237898490744499</v>
      </c>
      <c r="Q4654" s="3">
        <f t="shared" si="798"/>
        <v>60.612296259458894</v>
      </c>
      <c r="R4654" s="3">
        <f t="shared" si="803"/>
        <v>211.0206</v>
      </c>
      <c r="S4654" s="3">
        <f t="shared" si="799"/>
        <v>298.11976507791655</v>
      </c>
      <c r="T4654" s="3">
        <f>(0.5*(1-COS(RADIANS(90-$X$3)))*(D4654+E4654)*'PV model'!$B$4)</f>
        <v>0</v>
      </c>
      <c r="U4654" s="3">
        <f t="shared" si="804"/>
        <v>509.14036507791656</v>
      </c>
      <c r="V4654" s="3">
        <f>('PV model'!$B$13*(U4654/1000)*(1-'PV model'!$B$14*((20+C4654)-25))*'PV model'!$B$10)/'PV model'!$B$12</f>
        <v>48.125055196599085</v>
      </c>
    </row>
    <row r="4655" spans="1:22" x14ac:dyDescent="0.2">
      <c r="A4655" s="10">
        <f t="shared" si="807"/>
        <v>194</v>
      </c>
      <c r="B4655" s="10">
        <f t="shared" si="805"/>
        <v>18</v>
      </c>
      <c r="C4655" s="23">
        <v>18.100000000000001</v>
      </c>
      <c r="D4655" s="24">
        <v>121.2246</v>
      </c>
      <c r="E4655" s="24">
        <v>191.39400000000001</v>
      </c>
      <c r="F4655" s="48"/>
      <c r="G4655" s="48"/>
      <c r="H4655" s="1">
        <f t="shared" si="806"/>
        <v>21.840912755629816</v>
      </c>
      <c r="I4655" s="1">
        <f t="shared" si="800"/>
        <v>-5.3976852059753648</v>
      </c>
      <c r="J4655" s="4">
        <f>B4655+('PV model'!$B$3/15)+(I4655/60)</f>
        <v>17.633371913233745</v>
      </c>
      <c r="K4655" s="2">
        <f t="shared" si="801"/>
        <v>-84.500578698506175</v>
      </c>
      <c r="L4655" s="2">
        <f>DEGREES(ASIN((((COS(RADIANS('PV model'!$B$2))*COS(RADIANS(H4655))*COS(RADIANS(K4655)))+(SIN(RADIANS('PV model'!$B$2))*SIN(RADIANS(H4655)))))))</f>
        <v>20.915203324298385</v>
      </c>
      <c r="M4655" s="3">
        <f t="shared" si="797"/>
        <v>20.915203324298385</v>
      </c>
      <c r="N4655" s="2">
        <f t="shared" si="802"/>
        <v>-81.541004027840415</v>
      </c>
      <c r="O4655" s="2">
        <f>IF('PV model'!$B$2&gt;0, 180-N4655,IF('PV model'!$B$2&lt;0,0-N4655,N4655))</f>
        <v>261.54100402784042</v>
      </c>
      <c r="P4655" s="2">
        <f>ABS(O4655-'PV model'!$B$5)</f>
        <v>56.541004027840415</v>
      </c>
      <c r="Q4655" s="3">
        <f t="shared" si="798"/>
        <v>69.084796675701611</v>
      </c>
      <c r="R4655" s="3">
        <f t="shared" si="803"/>
        <v>121.22460000000001</v>
      </c>
      <c r="S4655" s="3">
        <f t="shared" si="799"/>
        <v>226.34852362665865</v>
      </c>
      <c r="T4655" s="3">
        <f>(0.5*(1-COS(RADIANS(90-$X$3)))*(D4655+E4655)*'PV model'!$B$4)</f>
        <v>0</v>
      </c>
      <c r="U4655" s="3">
        <f t="shared" si="804"/>
        <v>347.57312362665868</v>
      </c>
      <c r="V4655" s="3">
        <f>('PV model'!$B$13*(U4655/1000)*(1-'PV model'!$B$14*((20+C4655)-25))*'PV model'!$B$10)/'PV model'!$B$12</f>
        <v>32.922854783184228</v>
      </c>
    </row>
    <row r="4656" spans="1:22" x14ac:dyDescent="0.2">
      <c r="A4656" s="10">
        <f t="shared" si="807"/>
        <v>194</v>
      </c>
      <c r="B4656" s="10">
        <f t="shared" si="805"/>
        <v>19</v>
      </c>
      <c r="C4656" s="23">
        <v>17.5</v>
      </c>
      <c r="D4656" s="24">
        <v>120.10215000000001</v>
      </c>
      <c r="E4656" s="24">
        <v>107.60399999999998</v>
      </c>
      <c r="F4656" s="48"/>
      <c r="G4656" s="48"/>
      <c r="H4656" s="1">
        <f t="shared" si="806"/>
        <v>21.840912755629816</v>
      </c>
      <c r="I4656" s="1">
        <f t="shared" si="800"/>
        <v>-5.3976852059753648</v>
      </c>
      <c r="J4656" s="4">
        <f>B4656+('PV model'!$B$3/15)+(I4656/60)</f>
        <v>18.633371913233745</v>
      </c>
      <c r="K4656" s="2">
        <f t="shared" si="801"/>
        <v>-99.500578698506175</v>
      </c>
      <c r="L4656" s="2">
        <f>DEGREES(ASIN((((COS(RADIANS('PV model'!$B$2))*COS(RADIANS(H4656))*COS(RADIANS(K4656)))+(SIN(RADIANS('PV model'!$B$2))*SIN(RADIANS(H4656)))))))</f>
        <v>12.698536467594529</v>
      </c>
      <c r="M4656" s="3">
        <f t="shared" si="797"/>
        <v>12.698536467594529</v>
      </c>
      <c r="N4656" s="2">
        <f t="shared" si="802"/>
        <v>-69.791708904981775</v>
      </c>
      <c r="O4656" s="2">
        <f>IF('PV model'!$B$2&gt;0, 180-N4656,IF('PV model'!$B$2&lt;0,0-N4656,N4656))</f>
        <v>249.79170890498176</v>
      </c>
      <c r="P4656" s="2">
        <f>ABS(O4656-'PV model'!$B$5)</f>
        <v>44.79170890498176</v>
      </c>
      <c r="Q4656" s="3">
        <f t="shared" si="798"/>
        <v>77.301463532405478</v>
      </c>
      <c r="R4656" s="3">
        <f t="shared" si="803"/>
        <v>120.10215000000001</v>
      </c>
      <c r="S4656" s="3">
        <f t="shared" si="799"/>
        <v>126.64220489058297</v>
      </c>
      <c r="T4656" s="3">
        <f>(0.5*(1-COS(RADIANS(90-$X$3)))*(D4656+E4656)*'PV model'!$B$4)</f>
        <v>0</v>
      </c>
      <c r="U4656" s="3">
        <f t="shared" si="804"/>
        <v>246.744354890583</v>
      </c>
      <c r="V4656" s="3">
        <f>('PV model'!$B$13*(U4656/1000)*(1-'PV model'!$B$14*((20+C4656)-25))*'PV model'!$B$10)/'PV model'!$B$12</f>
        <v>23.431337429119541</v>
      </c>
    </row>
    <row r="4657" spans="1:22" x14ac:dyDescent="0.2">
      <c r="A4657" s="10">
        <f t="shared" si="807"/>
        <v>194</v>
      </c>
      <c r="B4657" s="10">
        <f t="shared" si="805"/>
        <v>20</v>
      </c>
      <c r="C4657" s="23">
        <v>17.100000000000001</v>
      </c>
      <c r="D4657" s="24">
        <v>10.10205</v>
      </c>
      <c r="E4657" s="24">
        <v>53.801999999999992</v>
      </c>
      <c r="F4657" s="48"/>
      <c r="G4657" s="48"/>
      <c r="H4657" s="1">
        <f t="shared" si="806"/>
        <v>21.840912755629816</v>
      </c>
      <c r="I4657" s="1">
        <f t="shared" si="800"/>
        <v>-5.3976852059753648</v>
      </c>
      <c r="J4657" s="4">
        <f>B4657+('PV model'!$B$3/15)+(I4657/60)</f>
        <v>19.633371913233745</v>
      </c>
      <c r="K4657" s="2">
        <f t="shared" si="801"/>
        <v>-114.50057869850617</v>
      </c>
      <c r="L4657" s="2">
        <f>DEGREES(ASIN((((COS(RADIANS('PV model'!$B$2))*COS(RADIANS(H4657))*COS(RADIANS(K4657)))+(SIN(RADIANS('PV model'!$B$2))*SIN(RADIANS(H4657)))))))</f>
        <v>5.0813766394300997</v>
      </c>
      <c r="M4657" s="3">
        <f t="shared" si="797"/>
        <v>5.0813766394300997</v>
      </c>
      <c r="N4657" s="2">
        <f t="shared" si="802"/>
        <v>-57.991919300349615</v>
      </c>
      <c r="O4657" s="2">
        <f>IF('PV model'!$B$2&gt;0, 180-N4657,IF('PV model'!$B$2&lt;0,0-N4657,N4657))</f>
        <v>237.99191930034962</v>
      </c>
      <c r="P4657" s="2">
        <f>ABS(O4657-'PV model'!$B$5)</f>
        <v>32.991919300349622</v>
      </c>
      <c r="Q4657" s="3">
        <f t="shared" si="798"/>
        <v>84.918623360569896</v>
      </c>
      <c r="R4657" s="3">
        <f t="shared" si="803"/>
        <v>10.102050000000004</v>
      </c>
      <c r="S4657" s="3">
        <f t="shared" si="799"/>
        <v>56.699033114698722</v>
      </c>
      <c r="T4657" s="3">
        <f>(0.5*(1-COS(RADIANS(90-$X$3)))*(D4657+E4657)*'PV model'!$B$4)</f>
        <v>0</v>
      </c>
      <c r="U4657" s="3">
        <f t="shared" si="804"/>
        <v>66.801083114698727</v>
      </c>
      <c r="V4657" s="3">
        <f>('PV model'!$B$13*(U4657/1000)*(1-'PV model'!$B$14*((20+C4657)-25))*'PV model'!$B$10)/'PV model'!$B$12</f>
        <v>6.354248352767053</v>
      </c>
    </row>
    <row r="4658" spans="1:22" x14ac:dyDescent="0.2">
      <c r="A4658" s="10">
        <f t="shared" si="807"/>
        <v>194</v>
      </c>
      <c r="B4658" s="10">
        <f t="shared" si="805"/>
        <v>21</v>
      </c>
      <c r="C4658" s="23">
        <v>16.7</v>
      </c>
      <c r="D4658" s="24">
        <v>0</v>
      </c>
      <c r="E4658" s="24">
        <v>3.528</v>
      </c>
      <c r="F4658" s="48"/>
      <c r="G4658" s="48"/>
      <c r="H4658" s="1">
        <f t="shared" si="806"/>
        <v>21.840912755629816</v>
      </c>
      <c r="I4658" s="1">
        <f t="shared" si="800"/>
        <v>-5.3976852059753648</v>
      </c>
      <c r="J4658" s="4">
        <f>B4658+('PV model'!$B$3/15)+(I4658/60)</f>
        <v>20.633371913233745</v>
      </c>
      <c r="K4658" s="2">
        <f t="shared" si="801"/>
        <v>-129.50057869850616</v>
      </c>
      <c r="L4658" s="2">
        <f>DEGREES(ASIN((((COS(RADIANS('PV model'!$B$2))*COS(RADIANS(H4658))*COS(RADIANS(K4658)))+(SIN(RADIANS('PV model'!$B$2))*SIN(RADIANS(H4658)))))))</f>
        <v>-1.5942797126467778</v>
      </c>
      <c r="M4658" s="3">
        <f t="shared" si="797"/>
        <v>0</v>
      </c>
      <c r="N4658" s="2">
        <f t="shared" si="802"/>
        <v>-45.767011163417237</v>
      </c>
      <c r="O4658" s="2">
        <f>IF('PV model'!$B$2&gt;0, 180-N4658,IF('PV model'!$B$2&lt;0,0-N4658,N4658))</f>
        <v>225.76701116341724</v>
      </c>
      <c r="P4658" s="2">
        <f>ABS(O4658-'PV model'!$B$5)</f>
        <v>20.767011163417237</v>
      </c>
      <c r="Q4658" s="3">
        <f t="shared" si="798"/>
        <v>91.594279712646781</v>
      </c>
      <c r="R4658" s="3">
        <f t="shared" si="803"/>
        <v>0</v>
      </c>
      <c r="S4658" s="3">
        <f t="shared" si="799"/>
        <v>3.528</v>
      </c>
      <c r="T4658" s="3">
        <f>(0.5*(1-COS(RADIANS(90-$X$3)))*(D4658+E4658)*'PV model'!$B$4)</f>
        <v>0</v>
      </c>
      <c r="U4658" s="3">
        <f t="shared" si="804"/>
        <v>3.528</v>
      </c>
      <c r="V4658" s="3">
        <f>('PV model'!$B$13*(U4658/1000)*(1-'PV model'!$B$14*((20+C4658)-25))*'PV model'!$B$10)/'PV model'!$B$12</f>
        <v>0.33615444441599995</v>
      </c>
    </row>
    <row r="4659" spans="1:22" x14ac:dyDescent="0.2">
      <c r="A4659" s="10">
        <f t="shared" si="807"/>
        <v>194</v>
      </c>
      <c r="B4659" s="10">
        <f t="shared" si="805"/>
        <v>22</v>
      </c>
      <c r="C4659" s="23">
        <v>16.2</v>
      </c>
      <c r="D4659" s="24">
        <v>0</v>
      </c>
      <c r="E4659" s="24">
        <v>0</v>
      </c>
      <c r="F4659" s="48"/>
      <c r="G4659" s="48"/>
      <c r="H4659" s="1">
        <f t="shared" si="806"/>
        <v>21.840912755629816</v>
      </c>
      <c r="I4659" s="1">
        <f t="shared" si="800"/>
        <v>-5.3976852059753648</v>
      </c>
      <c r="J4659" s="4">
        <f>B4659+('PV model'!$B$3/15)+(I4659/60)</f>
        <v>21.633371913233745</v>
      </c>
      <c r="K4659" s="2">
        <f t="shared" si="801"/>
        <v>-144.50057869850616</v>
      </c>
      <c r="L4659" s="2">
        <f>DEGREES(ASIN((((COS(RADIANS('PV model'!$B$2))*COS(RADIANS(H4659))*COS(RADIANS(K4659)))+(SIN(RADIANS('PV model'!$B$2))*SIN(RADIANS(H4659)))))))</f>
        <v>-6.9742873016608922</v>
      </c>
      <c r="M4659" s="3">
        <f t="shared" si="797"/>
        <v>0</v>
      </c>
      <c r="N4659" s="2">
        <f t="shared" si="802"/>
        <v>-32.890192880860212</v>
      </c>
      <c r="O4659" s="2">
        <f>IF('PV model'!$B$2&gt;0, 180-N4659,IF('PV model'!$B$2&lt;0,0-N4659,N4659))</f>
        <v>212.89019288086021</v>
      </c>
      <c r="P4659" s="2">
        <f>ABS(O4659-'PV model'!$B$5)</f>
        <v>7.8901928808602122</v>
      </c>
      <c r="Q4659" s="3">
        <f t="shared" si="798"/>
        <v>96.974287301660894</v>
      </c>
      <c r="R4659" s="3">
        <f t="shared" si="803"/>
        <v>0</v>
      </c>
      <c r="S4659" s="3">
        <f t="shared" si="799"/>
        <v>0</v>
      </c>
      <c r="T4659" s="3">
        <f>(0.5*(1-COS(RADIANS(90-$X$3)))*(D4659+E4659)*'PV model'!$B$4)</f>
        <v>0</v>
      </c>
      <c r="U4659" s="3">
        <f t="shared" si="804"/>
        <v>0</v>
      </c>
      <c r="V4659" s="3">
        <f>('PV model'!$B$13*(U4659/1000)*(1-'PV model'!$B$14*((20+C4659)-25))*'PV model'!$B$10)/'PV model'!$B$12</f>
        <v>0</v>
      </c>
    </row>
    <row r="4660" spans="1:22" x14ac:dyDescent="0.2">
      <c r="A4660" s="10">
        <f t="shared" si="807"/>
        <v>194</v>
      </c>
      <c r="B4660" s="10">
        <f t="shared" si="805"/>
        <v>23</v>
      </c>
      <c r="C4660" s="23">
        <v>16.2</v>
      </c>
      <c r="D4660" s="24">
        <v>0</v>
      </c>
      <c r="E4660" s="24">
        <v>0</v>
      </c>
      <c r="F4660" s="48"/>
      <c r="G4660" s="48"/>
      <c r="H4660" s="1">
        <f t="shared" si="806"/>
        <v>21.840912755629816</v>
      </c>
      <c r="I4660" s="1">
        <f t="shared" si="800"/>
        <v>-5.3976852059753648</v>
      </c>
      <c r="J4660" s="4">
        <f>B4660+('PV model'!$B$3/15)+(I4660/60)</f>
        <v>22.633371913233745</v>
      </c>
      <c r="K4660" s="2">
        <f t="shared" si="801"/>
        <v>-159.50057869850616</v>
      </c>
      <c r="L4660" s="2">
        <f>DEGREES(ASIN((((COS(RADIANS('PV model'!$B$2))*COS(RADIANS(H4660))*COS(RADIANS(K4660)))+(SIN(RADIANS('PV model'!$B$2))*SIN(RADIANS(H4660)))))))</f>
        <v>-10.71109153625944</v>
      </c>
      <c r="M4660" s="3">
        <f t="shared" si="797"/>
        <v>0</v>
      </c>
      <c r="N4660" s="2">
        <f t="shared" si="802"/>
        <v>-19.318849602608051</v>
      </c>
      <c r="O4660" s="2">
        <f>IF('PV model'!$B$2&gt;0, 180-N4660,IF('PV model'!$B$2&lt;0,0-N4660,N4660))</f>
        <v>199.31884960260805</v>
      </c>
      <c r="P4660" s="2">
        <f>ABS(O4660-'PV model'!$B$5)</f>
        <v>5.6811503973919457</v>
      </c>
      <c r="Q4660" s="3">
        <f t="shared" si="798"/>
        <v>100.71109153625945</v>
      </c>
      <c r="R4660" s="3">
        <f t="shared" si="803"/>
        <v>0</v>
      </c>
      <c r="S4660" s="3">
        <f t="shared" si="799"/>
        <v>0</v>
      </c>
      <c r="T4660" s="3">
        <f>(0.5*(1-COS(RADIANS(90-$X$3)))*(D4660+E4660)*'PV model'!$B$4)</f>
        <v>0</v>
      </c>
      <c r="U4660" s="3">
        <f t="shared" si="804"/>
        <v>0</v>
      </c>
      <c r="V4660" s="3">
        <f>('PV model'!$B$13*(U4660/1000)*(1-'PV model'!$B$14*((20+C4660)-25))*'PV model'!$B$10)/'PV model'!$B$12</f>
        <v>0</v>
      </c>
    </row>
    <row r="4661" spans="1:22" x14ac:dyDescent="0.2">
      <c r="A4661" s="10">
        <f t="shared" si="807"/>
        <v>194</v>
      </c>
      <c r="B4661" s="10">
        <f t="shared" si="805"/>
        <v>24</v>
      </c>
      <c r="C4661" s="23">
        <v>15.7</v>
      </c>
      <c r="D4661" s="24">
        <v>0</v>
      </c>
      <c r="E4661" s="24">
        <v>0</v>
      </c>
      <c r="F4661" s="48"/>
      <c r="G4661" s="48"/>
      <c r="H4661" s="1">
        <f t="shared" si="806"/>
        <v>21.840912755629816</v>
      </c>
      <c r="I4661" s="1">
        <f t="shared" si="800"/>
        <v>-5.3976852059753648</v>
      </c>
      <c r="J4661" s="4">
        <f>B4661+('PV model'!$B$3/15)+(I4661/60)</f>
        <v>23.633371913233745</v>
      </c>
      <c r="K4661" s="2">
        <f t="shared" si="801"/>
        <v>-174.50057869850616</v>
      </c>
      <c r="L4661" s="2">
        <f>DEGREES(ASIN((((COS(RADIANS('PV model'!$B$2))*COS(RADIANS(H4661))*COS(RADIANS(K4661)))+(SIN(RADIANS('PV model'!$B$2))*SIN(RADIANS(H4661)))))))</f>
        <v>-12.517019935781947</v>
      </c>
      <c r="M4661" s="3">
        <f t="shared" si="797"/>
        <v>0</v>
      </c>
      <c r="N4661" s="2">
        <f t="shared" si="802"/>
        <v>-5.2281858742689975</v>
      </c>
      <c r="O4661" s="2">
        <f>IF('PV model'!$B$2&gt;0, 180-N4661,IF('PV model'!$B$2&lt;0,0-N4661,N4661))</f>
        <v>185.228185874269</v>
      </c>
      <c r="P4661" s="2">
        <f>ABS(O4661-'PV model'!$B$5)</f>
        <v>19.771814125730998</v>
      </c>
      <c r="Q4661" s="3">
        <f t="shared" si="798"/>
        <v>102.51701993578195</v>
      </c>
      <c r="R4661" s="3">
        <f t="shared" si="803"/>
        <v>0</v>
      </c>
      <c r="S4661" s="3">
        <f t="shared" si="799"/>
        <v>0</v>
      </c>
      <c r="T4661" s="3">
        <f>(0.5*(1-COS(RADIANS(90-$X$3)))*(D4661+E4661)*'PV model'!$B$4)</f>
        <v>0</v>
      </c>
      <c r="U4661" s="3">
        <f t="shared" si="804"/>
        <v>0</v>
      </c>
      <c r="V4661" s="3">
        <f>('PV model'!$B$13*(U4661/1000)*(1-'PV model'!$B$14*((20+C4661)-25))*'PV model'!$B$10)/'PV model'!$B$12</f>
        <v>0</v>
      </c>
    </row>
    <row r="4662" spans="1:22" x14ac:dyDescent="0.2">
      <c r="A4662" s="10">
        <f t="shared" si="807"/>
        <v>195</v>
      </c>
      <c r="B4662" s="10">
        <f t="shared" si="805"/>
        <v>1</v>
      </c>
      <c r="C4662" s="23">
        <v>15.4</v>
      </c>
      <c r="D4662" s="24">
        <v>0</v>
      </c>
      <c r="E4662" s="24">
        <v>0</v>
      </c>
      <c r="F4662" s="48"/>
      <c r="G4662" s="48"/>
      <c r="H4662" s="1">
        <f t="shared" si="806"/>
        <v>21.690022167110236</v>
      </c>
      <c r="I4662" s="1">
        <f t="shared" si="800"/>
        <v>-5.5105989476083757</v>
      </c>
      <c r="J4662" s="4">
        <f>B4662+('PV model'!$B$3/15)+(I4662/60)</f>
        <v>0.63149001753986045</v>
      </c>
      <c r="K4662" s="2">
        <f t="shared" si="801"/>
        <v>170.52764973690211</v>
      </c>
      <c r="L4662" s="2">
        <f>DEGREES(ASIN((((COS(RADIANS('PV model'!$B$2))*COS(RADIANS(H4662))*COS(RADIANS(K4662)))+(SIN(RADIANS('PV model'!$B$2))*SIN(RADIANS(H4662)))))))</f>
        <v>-12.388673109463317</v>
      </c>
      <c r="M4662" s="3">
        <f t="shared" si="797"/>
        <v>0</v>
      </c>
      <c r="N4662" s="2">
        <f t="shared" si="802"/>
        <v>9.0075791705289419</v>
      </c>
      <c r="O4662" s="2">
        <f>IF('PV model'!$B$2&gt;0, 180-N4662,IF('PV model'!$B$2&lt;0,0-N4662,N4662))</f>
        <v>170.99242082947106</v>
      </c>
      <c r="P4662" s="2">
        <f>ABS(O4662-'PV model'!$B$5)</f>
        <v>34.007579170528942</v>
      </c>
      <c r="Q4662" s="3">
        <f t="shared" si="798"/>
        <v>102.38867310946331</v>
      </c>
      <c r="R4662" s="3">
        <f t="shared" si="803"/>
        <v>0</v>
      </c>
      <c r="S4662" s="3">
        <f t="shared" si="799"/>
        <v>0</v>
      </c>
      <c r="T4662" s="3">
        <f>(0.5*(1-COS(RADIANS(90-$X$3)))*(D4662+E4662)*'PV model'!$B$4)</f>
        <v>0</v>
      </c>
      <c r="U4662" s="3">
        <f t="shared" si="804"/>
        <v>0</v>
      </c>
      <c r="V4662" s="3">
        <f>('PV model'!$B$13*(U4662/1000)*(1-'PV model'!$B$14*((20+C4662)-25))*'PV model'!$B$10)/'PV model'!$B$12</f>
        <v>0</v>
      </c>
    </row>
    <row r="4663" spans="1:22" x14ac:dyDescent="0.2">
      <c r="A4663" s="10">
        <f t="shared" si="807"/>
        <v>195</v>
      </c>
      <c r="B4663" s="10">
        <f t="shared" si="805"/>
        <v>2</v>
      </c>
      <c r="C4663" s="23">
        <v>14.9</v>
      </c>
      <c r="D4663" s="24">
        <v>0</v>
      </c>
      <c r="E4663" s="24">
        <v>0</v>
      </c>
      <c r="F4663" s="48"/>
      <c r="G4663" s="48"/>
      <c r="H4663" s="1">
        <f t="shared" si="806"/>
        <v>21.690022167110236</v>
      </c>
      <c r="I4663" s="1">
        <f t="shared" si="800"/>
        <v>-5.5105989476083757</v>
      </c>
      <c r="J4663" s="4">
        <f>B4663+('PV model'!$B$3/15)+(I4663/60)</f>
        <v>1.6314900175398606</v>
      </c>
      <c r="K4663" s="2">
        <f t="shared" si="801"/>
        <v>155.52764973690211</v>
      </c>
      <c r="L4663" s="2">
        <f>DEGREES(ASIN((((COS(RADIANS('PV model'!$B$2))*COS(RADIANS(H4663))*COS(RADIANS(K4663)))+(SIN(RADIANS('PV model'!$B$2))*SIN(RADIANS(H4663)))))))</f>
        <v>-10.045834596551359</v>
      </c>
      <c r="M4663" s="3">
        <f t="shared" si="797"/>
        <v>0</v>
      </c>
      <c r="N4663" s="2">
        <f t="shared" si="802"/>
        <v>23.011566556706949</v>
      </c>
      <c r="O4663" s="2">
        <f>IF('PV model'!$B$2&gt;0, 180-N4663,IF('PV model'!$B$2&lt;0,0-N4663,N4663))</f>
        <v>156.98843344329305</v>
      </c>
      <c r="P4663" s="2">
        <f>ABS(O4663-'PV model'!$B$5)</f>
        <v>48.011566556706953</v>
      </c>
      <c r="Q4663" s="3">
        <f t="shared" si="798"/>
        <v>100.04583459655136</v>
      </c>
      <c r="R4663" s="3">
        <f t="shared" si="803"/>
        <v>0</v>
      </c>
      <c r="S4663" s="3">
        <f t="shared" si="799"/>
        <v>0</v>
      </c>
      <c r="T4663" s="3">
        <f>(0.5*(1-COS(RADIANS(90-$X$3)))*(D4663+E4663)*'PV model'!$B$4)</f>
        <v>0</v>
      </c>
      <c r="U4663" s="3">
        <f t="shared" si="804"/>
        <v>0</v>
      </c>
      <c r="V4663" s="3">
        <f>('PV model'!$B$13*(U4663/1000)*(1-'PV model'!$B$14*((20+C4663)-25))*'PV model'!$B$10)/'PV model'!$B$12</f>
        <v>0</v>
      </c>
    </row>
    <row r="4664" spans="1:22" x14ac:dyDescent="0.2">
      <c r="A4664" s="10">
        <f t="shared" si="807"/>
        <v>195</v>
      </c>
      <c r="B4664" s="10">
        <f t="shared" si="805"/>
        <v>3</v>
      </c>
      <c r="C4664" s="23">
        <v>15.1</v>
      </c>
      <c r="D4664" s="24">
        <v>0</v>
      </c>
      <c r="E4664" s="24">
        <v>0</v>
      </c>
      <c r="F4664" s="48"/>
      <c r="G4664" s="48"/>
      <c r="H4664" s="1">
        <f t="shared" si="806"/>
        <v>21.690022167110236</v>
      </c>
      <c r="I4664" s="1">
        <f t="shared" si="800"/>
        <v>-5.5105989476083757</v>
      </c>
      <c r="J4664" s="4">
        <f>B4664+('PV model'!$B$3/15)+(I4664/60)</f>
        <v>2.6314900175398601</v>
      </c>
      <c r="K4664" s="2">
        <f t="shared" si="801"/>
        <v>140.52764973690211</v>
      </c>
      <c r="L4664" s="2">
        <f>DEGREES(ASIN((((COS(RADIANS('PV model'!$B$2))*COS(RADIANS(H4664))*COS(RADIANS(K4664)))+(SIN(RADIANS('PV model'!$B$2))*SIN(RADIANS(H4664)))))))</f>
        <v>-5.8362179613937037</v>
      </c>
      <c r="M4664" s="3">
        <f t="shared" si="797"/>
        <v>0</v>
      </c>
      <c r="N4664" s="2">
        <f t="shared" si="802"/>
        <v>36.425255201327374</v>
      </c>
      <c r="O4664" s="2">
        <f>IF('PV model'!$B$2&gt;0, 180-N4664,IF('PV model'!$B$2&lt;0,0-N4664,N4664))</f>
        <v>143.57474479867261</v>
      </c>
      <c r="P4664" s="2">
        <f>ABS(O4664-'PV model'!$B$5)</f>
        <v>61.425255201327388</v>
      </c>
      <c r="Q4664" s="3">
        <f t="shared" si="798"/>
        <v>95.8362179613937</v>
      </c>
      <c r="R4664" s="3">
        <f t="shared" si="803"/>
        <v>0</v>
      </c>
      <c r="S4664" s="3">
        <f t="shared" si="799"/>
        <v>0</v>
      </c>
      <c r="T4664" s="3">
        <f>(0.5*(1-COS(RADIANS(90-$X$3)))*(D4664+E4664)*'PV model'!$B$4)</f>
        <v>0</v>
      </c>
      <c r="U4664" s="3">
        <f t="shared" si="804"/>
        <v>0</v>
      </c>
      <c r="V4664" s="3">
        <f>('PV model'!$B$13*(U4664/1000)*(1-'PV model'!$B$14*((20+C4664)-25))*'PV model'!$B$10)/'PV model'!$B$12</f>
        <v>0</v>
      </c>
    </row>
    <row r="4665" spans="1:22" x14ac:dyDescent="0.2">
      <c r="A4665" s="10">
        <f t="shared" si="807"/>
        <v>195</v>
      </c>
      <c r="B4665" s="10">
        <f t="shared" si="805"/>
        <v>4</v>
      </c>
      <c r="C4665" s="23">
        <v>15.3</v>
      </c>
      <c r="D4665" s="24">
        <v>0</v>
      </c>
      <c r="E4665" s="24">
        <v>0</v>
      </c>
      <c r="F4665" s="48"/>
      <c r="G4665" s="48"/>
      <c r="H4665" s="1">
        <f t="shared" si="806"/>
        <v>21.690022167110236</v>
      </c>
      <c r="I4665" s="1">
        <f t="shared" si="800"/>
        <v>-5.5105989476083757</v>
      </c>
      <c r="J4665" s="4">
        <f>B4665+('PV model'!$B$3/15)+(I4665/60)</f>
        <v>3.6314900175398601</v>
      </c>
      <c r="K4665" s="2">
        <f t="shared" si="801"/>
        <v>125.52764973690209</v>
      </c>
      <c r="L4665" s="2">
        <f>DEGREES(ASIN((((COS(RADIANS('PV model'!$B$2))*COS(RADIANS(H4665))*COS(RADIANS(K4665)))+(SIN(RADIANS('PV model'!$B$2))*SIN(RADIANS(H4665)))))))</f>
        <v>-7.1492462552840683E-2</v>
      </c>
      <c r="M4665" s="3">
        <f t="shared" si="797"/>
        <v>0</v>
      </c>
      <c r="N4665" s="2">
        <f t="shared" si="802"/>
        <v>49.131538885881028</v>
      </c>
      <c r="O4665" s="2">
        <f>IF('PV model'!$B$2&gt;0, 180-N4665,IF('PV model'!$B$2&lt;0,0-N4665,N4665))</f>
        <v>130.86846111411899</v>
      </c>
      <c r="P4665" s="2">
        <f>ABS(O4665-'PV model'!$B$5)</f>
        <v>74.131538885881014</v>
      </c>
      <c r="Q4665" s="3">
        <f t="shared" si="798"/>
        <v>90.07149246255284</v>
      </c>
      <c r="R4665" s="3">
        <f t="shared" si="803"/>
        <v>0</v>
      </c>
      <c r="S4665" s="3">
        <f t="shared" si="799"/>
        <v>0</v>
      </c>
      <c r="T4665" s="3">
        <f>(0.5*(1-COS(RADIANS(90-$X$3)))*(D4665+E4665)*'PV model'!$B$4)</f>
        <v>0</v>
      </c>
      <c r="U4665" s="3">
        <f t="shared" si="804"/>
        <v>0</v>
      </c>
      <c r="V4665" s="3">
        <f>('PV model'!$B$13*(U4665/1000)*(1-'PV model'!$B$14*((20+C4665)-25))*'PV model'!$B$10)/'PV model'!$B$12</f>
        <v>0</v>
      </c>
    </row>
    <row r="4666" spans="1:22" x14ac:dyDescent="0.2">
      <c r="A4666" s="10">
        <f t="shared" si="807"/>
        <v>195</v>
      </c>
      <c r="B4666" s="10">
        <f t="shared" si="805"/>
        <v>5</v>
      </c>
      <c r="C4666" s="23">
        <v>15.6</v>
      </c>
      <c r="D4666" s="24">
        <v>0</v>
      </c>
      <c r="E4666" s="24">
        <v>11.465999999999999</v>
      </c>
      <c r="F4666" s="48"/>
      <c r="G4666" s="48"/>
      <c r="H4666" s="1">
        <f t="shared" si="806"/>
        <v>21.690022167110236</v>
      </c>
      <c r="I4666" s="1">
        <f t="shared" si="800"/>
        <v>-5.5105989476083757</v>
      </c>
      <c r="J4666" s="4">
        <f>B4666+('PV model'!$B$3/15)+(I4666/60)</f>
        <v>4.6314900175398606</v>
      </c>
      <c r="K4666" s="2">
        <f t="shared" si="801"/>
        <v>110.52764973690209</v>
      </c>
      <c r="L4666" s="2">
        <f>DEGREES(ASIN((((COS(RADIANS('PV model'!$B$2))*COS(RADIANS(H4666))*COS(RADIANS(K4666)))+(SIN(RADIANS('PV model'!$B$2))*SIN(RADIANS(H4666)))))))</f>
        <v>6.8939251542189028</v>
      </c>
      <c r="M4666" s="3">
        <f t="shared" si="797"/>
        <v>6.8939251542189028</v>
      </c>
      <c r="N4666" s="2">
        <f t="shared" si="802"/>
        <v>61.226936464795656</v>
      </c>
      <c r="O4666" s="2">
        <f>IF('PV model'!$B$2&gt;0, 180-N4666,IF('PV model'!$B$2&lt;0,0-N4666,N4666))</f>
        <v>118.77306353520434</v>
      </c>
      <c r="P4666" s="2">
        <f>ABS(O4666-'PV model'!$B$5)</f>
        <v>86.226936464795656</v>
      </c>
      <c r="Q4666" s="3">
        <f t="shared" si="798"/>
        <v>83.106074845781094</v>
      </c>
      <c r="R4666" s="3">
        <f t="shared" si="803"/>
        <v>0</v>
      </c>
      <c r="S4666" s="3">
        <f t="shared" si="799"/>
        <v>11.465999999999999</v>
      </c>
      <c r="T4666" s="3">
        <f>(0.5*(1-COS(RADIANS(90-$X$3)))*(D4666+E4666)*'PV model'!$B$4)</f>
        <v>0</v>
      </c>
      <c r="U4666" s="3">
        <f t="shared" si="804"/>
        <v>11.465999999999999</v>
      </c>
      <c r="V4666" s="3">
        <f>('PV model'!$B$13*(U4666/1000)*(1-'PV model'!$B$14*((20+C4666)-25))*'PV model'!$B$10)/'PV model'!$B$12</f>
        <v>1.097544966336</v>
      </c>
    </row>
    <row r="4667" spans="1:22" x14ac:dyDescent="0.2">
      <c r="A4667" s="10">
        <f t="shared" si="807"/>
        <v>195</v>
      </c>
      <c r="B4667" s="10">
        <f t="shared" si="805"/>
        <v>6</v>
      </c>
      <c r="C4667" s="23">
        <v>15.8</v>
      </c>
      <c r="D4667" s="24">
        <v>0</v>
      </c>
      <c r="E4667" s="24">
        <v>44.981999999999999</v>
      </c>
      <c r="F4667" s="48"/>
      <c r="G4667" s="48"/>
      <c r="H4667" s="1">
        <f t="shared" si="806"/>
        <v>21.690022167110236</v>
      </c>
      <c r="I4667" s="1">
        <f t="shared" si="800"/>
        <v>-5.5105989476083757</v>
      </c>
      <c r="J4667" s="4">
        <f>B4667+('PV model'!$B$3/15)+(I4667/60)</f>
        <v>5.6314900175398606</v>
      </c>
      <c r="K4667" s="2">
        <f t="shared" si="801"/>
        <v>95.527649736902092</v>
      </c>
      <c r="L4667" s="2">
        <f>DEGREES(ASIN((((COS(RADIANS('PV model'!$B$2))*COS(RADIANS(H4667))*COS(RADIANS(K4667)))+(SIN(RADIANS('PV model'!$B$2))*SIN(RADIANS(H4667)))))))</f>
        <v>14.707699433052618</v>
      </c>
      <c r="M4667" s="3">
        <f t="shared" si="797"/>
        <v>14.707699433052618</v>
      </c>
      <c r="N4667" s="2">
        <f t="shared" si="802"/>
        <v>72.980942786613213</v>
      </c>
      <c r="O4667" s="2">
        <f>IF('PV model'!$B$2&gt;0, 180-N4667,IF('PV model'!$B$2&lt;0,0-N4667,N4667))</f>
        <v>107.01905721338679</v>
      </c>
      <c r="P4667" s="2">
        <f>ABS(O4667-'PV model'!$B$5)</f>
        <v>97.980942786613213</v>
      </c>
      <c r="Q4667" s="3">
        <f t="shared" si="798"/>
        <v>75.292300566947375</v>
      </c>
      <c r="R4667" s="3">
        <f t="shared" si="803"/>
        <v>0</v>
      </c>
      <c r="S4667" s="3">
        <f t="shared" si="799"/>
        <v>44.981999999999999</v>
      </c>
      <c r="T4667" s="3">
        <f>(0.5*(1-COS(RADIANS(90-$X$3)))*(D4667+E4667)*'PV model'!$B$4)</f>
        <v>0</v>
      </c>
      <c r="U4667" s="3">
        <f t="shared" si="804"/>
        <v>44.981999999999999</v>
      </c>
      <c r="V4667" s="3">
        <f>('PV model'!$B$13*(U4667/1000)*(1-'PV model'!$B$14*((20+C4667)-25))*'PV model'!$B$10)/'PV model'!$B$12</f>
        <v>4.3021562088959993</v>
      </c>
    </row>
    <row r="4668" spans="1:22" x14ac:dyDescent="0.2">
      <c r="A4668" s="10">
        <f t="shared" si="807"/>
        <v>195</v>
      </c>
      <c r="B4668" s="10">
        <f t="shared" si="805"/>
        <v>7</v>
      </c>
      <c r="C4668" s="23">
        <v>16.600000000000001</v>
      </c>
      <c r="D4668" s="24">
        <v>0</v>
      </c>
      <c r="E4668" s="24">
        <v>84.672000000000011</v>
      </c>
      <c r="F4668" s="48"/>
      <c r="G4668" s="48"/>
      <c r="H4668" s="1">
        <f t="shared" si="806"/>
        <v>21.690022167110236</v>
      </c>
      <c r="I4668" s="1">
        <f t="shared" si="800"/>
        <v>-5.5105989476083757</v>
      </c>
      <c r="J4668" s="4">
        <f>B4668+('PV model'!$B$3/15)+(I4668/60)</f>
        <v>6.6314900175398606</v>
      </c>
      <c r="K4668" s="2">
        <f t="shared" si="801"/>
        <v>80.527649736902092</v>
      </c>
      <c r="L4668" s="2">
        <f>DEGREES(ASIN((((COS(RADIANS('PV model'!$B$2))*COS(RADIANS(H4668))*COS(RADIANS(K4668)))+(SIN(RADIANS('PV model'!$B$2))*SIN(RADIANS(H4668)))))))</f>
        <v>23.029135566523824</v>
      </c>
      <c r="M4668" s="3">
        <f t="shared" si="797"/>
        <v>23.029135566523824</v>
      </c>
      <c r="N4668" s="2">
        <f t="shared" si="802"/>
        <v>84.806215033635624</v>
      </c>
      <c r="O4668" s="2">
        <f>IF('PV model'!$B$2&gt;0, 180-N4668,IF('PV model'!$B$2&lt;0,0-N4668,N4668))</f>
        <v>95.193784966364376</v>
      </c>
      <c r="P4668" s="2">
        <f>ABS(O4668-'PV model'!$B$5)</f>
        <v>109.80621503363562</v>
      </c>
      <c r="Q4668" s="3">
        <f t="shared" si="798"/>
        <v>66.97086443347618</v>
      </c>
      <c r="R4668" s="3">
        <f t="shared" si="803"/>
        <v>0</v>
      </c>
      <c r="S4668" s="3">
        <f t="shared" si="799"/>
        <v>84.672000000000011</v>
      </c>
      <c r="T4668" s="3">
        <f>(0.5*(1-COS(RADIANS(90-$X$3)))*(D4668+E4668)*'PV model'!$B$4)</f>
        <v>0</v>
      </c>
      <c r="U4668" s="3">
        <f t="shared" si="804"/>
        <v>84.672000000000011</v>
      </c>
      <c r="V4668" s="3">
        <f>('PV model'!$B$13*(U4668/1000)*(1-'PV model'!$B$14*((20+C4668)-25))*'PV model'!$B$10)/'PV model'!$B$12</f>
        <v>8.0710921912320011</v>
      </c>
    </row>
    <row r="4669" spans="1:22" x14ac:dyDescent="0.2">
      <c r="A4669" s="10">
        <f t="shared" si="807"/>
        <v>195</v>
      </c>
      <c r="B4669" s="10">
        <f t="shared" si="805"/>
        <v>8</v>
      </c>
      <c r="C4669" s="23">
        <v>17.5</v>
      </c>
      <c r="D4669" s="24">
        <v>0</v>
      </c>
      <c r="E4669" s="24">
        <v>96.138000000000005</v>
      </c>
      <c r="F4669" s="48"/>
      <c r="G4669" s="48"/>
      <c r="H4669" s="1">
        <f t="shared" si="806"/>
        <v>21.690022167110236</v>
      </c>
      <c r="I4669" s="1">
        <f t="shared" si="800"/>
        <v>-5.5105989476083757</v>
      </c>
      <c r="J4669" s="4">
        <f>B4669+('PV model'!$B$3/15)+(I4669/60)</f>
        <v>7.6314900175398606</v>
      </c>
      <c r="K4669" s="2">
        <f t="shared" si="801"/>
        <v>65.527649736902092</v>
      </c>
      <c r="L4669" s="2">
        <f>DEGREES(ASIN((((COS(RADIANS('PV model'!$B$2))*COS(RADIANS(H4669))*COS(RADIANS(K4669)))+(SIN(RADIANS('PV model'!$B$2))*SIN(RADIANS(H4669)))))))</f>
        <v>31.507338623313181</v>
      </c>
      <c r="M4669" s="3">
        <f t="shared" si="797"/>
        <v>31.507338623313181</v>
      </c>
      <c r="N4669" s="2">
        <f t="shared" si="802"/>
        <v>82.729909881840513</v>
      </c>
      <c r="O4669" s="2">
        <f>IF('PV model'!$B$2&gt;0, 180-N4669,IF('PV model'!$B$2&lt;0,0-N4669,N4669))</f>
        <v>97.270090118159487</v>
      </c>
      <c r="P4669" s="2">
        <f>ABS(O4669-'PV model'!$B$5)</f>
        <v>107.72990988184051</v>
      </c>
      <c r="Q4669" s="3">
        <f t="shared" si="798"/>
        <v>58.492661376686819</v>
      </c>
      <c r="R4669" s="3">
        <f t="shared" si="803"/>
        <v>0</v>
      </c>
      <c r="S4669" s="3">
        <f t="shared" si="799"/>
        <v>96.138000000000005</v>
      </c>
      <c r="T4669" s="3">
        <f>(0.5*(1-COS(RADIANS(90-$X$3)))*(D4669+E4669)*'PV model'!$B$4)</f>
        <v>0</v>
      </c>
      <c r="U4669" s="3">
        <f t="shared" si="804"/>
        <v>96.138000000000005</v>
      </c>
      <c r="V4669" s="3">
        <f>('PV model'!$B$13*(U4669/1000)*(1-'PV model'!$B$14*((20+C4669)-25))*'PV model'!$B$10)/'PV model'!$B$12</f>
        <v>9.129456755999998</v>
      </c>
    </row>
    <row r="4670" spans="1:22" x14ac:dyDescent="0.2">
      <c r="A4670" s="10">
        <f t="shared" si="807"/>
        <v>195</v>
      </c>
      <c r="B4670" s="10">
        <f t="shared" si="805"/>
        <v>9</v>
      </c>
      <c r="C4670" s="23">
        <v>18.8</v>
      </c>
      <c r="D4670" s="24">
        <v>0</v>
      </c>
      <c r="E4670" s="24">
        <v>134.06399999999999</v>
      </c>
      <c r="F4670" s="48"/>
      <c r="G4670" s="48"/>
      <c r="H4670" s="1">
        <f t="shared" si="806"/>
        <v>21.690022167110236</v>
      </c>
      <c r="I4670" s="1">
        <f t="shared" si="800"/>
        <v>-5.5105989476083757</v>
      </c>
      <c r="J4670" s="4">
        <f>B4670+('PV model'!$B$3/15)+(I4670/60)</f>
        <v>8.6314900175398606</v>
      </c>
      <c r="K4670" s="2">
        <f t="shared" si="801"/>
        <v>50.527649736902092</v>
      </c>
      <c r="L4670" s="2">
        <f>DEGREES(ASIN((((COS(RADIANS('PV model'!$B$2))*COS(RADIANS(H4670))*COS(RADIANS(K4670)))+(SIN(RADIANS('PV model'!$B$2))*SIN(RADIANS(H4670)))))))</f>
        <v>39.729096329799113</v>
      </c>
      <c r="M4670" s="3">
        <f t="shared" si="797"/>
        <v>39.729096329799113</v>
      </c>
      <c r="N4670" s="2">
        <f t="shared" si="802"/>
        <v>68.851429701101182</v>
      </c>
      <c r="O4670" s="2">
        <f>IF('PV model'!$B$2&gt;0, 180-N4670,IF('PV model'!$B$2&lt;0,0-N4670,N4670))</f>
        <v>111.14857029889882</v>
      </c>
      <c r="P4670" s="2">
        <f>ABS(O4670-'PV model'!$B$5)</f>
        <v>93.851429701101182</v>
      </c>
      <c r="Q4670" s="3">
        <f t="shared" si="798"/>
        <v>50.270903670200887</v>
      </c>
      <c r="R4670" s="3">
        <f t="shared" si="803"/>
        <v>0</v>
      </c>
      <c r="S4670" s="3">
        <f t="shared" si="799"/>
        <v>134.06399999999999</v>
      </c>
      <c r="T4670" s="3">
        <f>(0.5*(1-COS(RADIANS(90-$X$3)))*(D4670+E4670)*'PV model'!$B$4)</f>
        <v>0</v>
      </c>
      <c r="U4670" s="3">
        <f t="shared" si="804"/>
        <v>134.06399999999999</v>
      </c>
      <c r="V4670" s="3">
        <f>('PV model'!$B$13*(U4670/1000)*(1-'PV model'!$B$14*((20+C4670)-25))*'PV model'!$B$10)/'PV model'!$B$12</f>
        <v>12.661300173311998</v>
      </c>
    </row>
    <row r="4671" spans="1:22" x14ac:dyDescent="0.2">
      <c r="A4671" s="10">
        <f t="shared" si="807"/>
        <v>195</v>
      </c>
      <c r="B4671" s="10">
        <f t="shared" si="805"/>
        <v>10</v>
      </c>
      <c r="C4671" s="23">
        <v>19</v>
      </c>
      <c r="D4671" s="24">
        <v>2.2448999999999999</v>
      </c>
      <c r="E4671" s="24">
        <v>166.69800000000001</v>
      </c>
      <c r="F4671" s="48"/>
      <c r="G4671" s="48"/>
      <c r="H4671" s="1">
        <f t="shared" si="806"/>
        <v>21.690022167110236</v>
      </c>
      <c r="I4671" s="1">
        <f t="shared" si="800"/>
        <v>-5.5105989476083757</v>
      </c>
      <c r="J4671" s="4">
        <f>B4671+('PV model'!$B$3/15)+(I4671/60)</f>
        <v>9.6314900175398606</v>
      </c>
      <c r="K4671" s="2">
        <f t="shared" si="801"/>
        <v>35.527649736902092</v>
      </c>
      <c r="L4671" s="2">
        <f>DEGREES(ASIN((((COS(RADIANS('PV model'!$B$2))*COS(RADIANS(H4671))*COS(RADIANS(K4671)))+(SIN(RADIANS('PV model'!$B$2))*SIN(RADIANS(H4671)))))))</f>
        <v>47.130780548364406</v>
      </c>
      <c r="M4671" s="3">
        <f t="shared" si="797"/>
        <v>47.130780548364406</v>
      </c>
      <c r="N4671" s="2">
        <f t="shared" si="802"/>
        <v>52.529411448903709</v>
      </c>
      <c r="O4671" s="2">
        <f>IF('PV model'!$B$2&gt;0, 180-N4671,IF('PV model'!$B$2&lt;0,0-N4671,N4671))</f>
        <v>127.47058855109628</v>
      </c>
      <c r="P4671" s="2">
        <f>ABS(O4671-'PV model'!$B$5)</f>
        <v>77.529411448903716</v>
      </c>
      <c r="Q4671" s="3">
        <f t="shared" si="798"/>
        <v>42.869219451635594</v>
      </c>
      <c r="R4671" s="3">
        <f t="shared" si="803"/>
        <v>2.2448999999999999</v>
      </c>
      <c r="S4671" s="3">
        <f t="shared" si="799"/>
        <v>168.22376301560905</v>
      </c>
      <c r="T4671" s="3">
        <f>(0.5*(1-COS(RADIANS(90-$X$3)))*(D4671+E4671)*'PV model'!$B$4)</f>
        <v>0</v>
      </c>
      <c r="U4671" s="3">
        <f t="shared" si="804"/>
        <v>170.46866301560905</v>
      </c>
      <c r="V4671" s="3">
        <f>('PV model'!$B$13*(U4671/1000)*(1-'PV model'!$B$14*((20+C4671)-25))*'PV model'!$B$10)/'PV model'!$B$12</f>
        <v>16.085804891958023</v>
      </c>
    </row>
    <row r="4672" spans="1:22" x14ac:dyDescent="0.2">
      <c r="A4672" s="10">
        <f t="shared" si="807"/>
        <v>195</v>
      </c>
      <c r="B4672" s="10">
        <f t="shared" si="805"/>
        <v>11</v>
      </c>
      <c r="C4672" s="23">
        <v>19.8</v>
      </c>
      <c r="D4672" s="24">
        <v>3.3673500000000001</v>
      </c>
      <c r="E4672" s="24">
        <v>191.39400000000001</v>
      </c>
      <c r="F4672" s="48"/>
      <c r="G4672" s="48"/>
      <c r="H4672" s="1">
        <f t="shared" si="806"/>
        <v>21.690022167110236</v>
      </c>
      <c r="I4672" s="1">
        <f t="shared" si="800"/>
        <v>-5.5105989476083757</v>
      </c>
      <c r="J4672" s="4">
        <f>B4672+('PV model'!$B$3/15)+(I4672/60)</f>
        <v>10.631490017539861</v>
      </c>
      <c r="K4672" s="2">
        <f t="shared" si="801"/>
        <v>20.527649736902092</v>
      </c>
      <c r="L4672" s="2">
        <f>DEGREES(ASIN((((COS(RADIANS('PV model'!$B$2))*COS(RADIANS(H4672))*COS(RADIANS(K4672)))+(SIN(RADIANS('PV model'!$B$2))*SIN(RADIANS(H4672)))))))</f>
        <v>52.889081294808328</v>
      </c>
      <c r="M4672" s="3">
        <f t="shared" si="797"/>
        <v>52.889081294808328</v>
      </c>
      <c r="N4672" s="2">
        <f t="shared" si="802"/>
        <v>32.685581921062784</v>
      </c>
      <c r="O4672" s="2">
        <f>IF('PV model'!$B$2&gt;0, 180-N4672,IF('PV model'!$B$2&lt;0,0-N4672,N4672))</f>
        <v>147.31441807893722</v>
      </c>
      <c r="P4672" s="2">
        <f>ABS(O4672-'PV model'!$B$5)</f>
        <v>57.685581921062777</v>
      </c>
      <c r="Q4672" s="3">
        <f t="shared" si="798"/>
        <v>37.110918705191672</v>
      </c>
      <c r="R4672" s="3">
        <f t="shared" si="803"/>
        <v>3.3673500000000001</v>
      </c>
      <c r="S4672" s="3">
        <f t="shared" si="799"/>
        <v>193.47588903815279</v>
      </c>
      <c r="T4672" s="3">
        <f>(0.5*(1-COS(RADIANS(90-$X$3)))*(D4672+E4672)*'PV model'!$B$4)</f>
        <v>0</v>
      </c>
      <c r="U4672" s="3">
        <f t="shared" si="804"/>
        <v>196.84323903815277</v>
      </c>
      <c r="V4672" s="3">
        <f>('PV model'!$B$13*(U4672/1000)*(1-'PV model'!$B$14*((20+C4672)-25))*'PV model'!$B$10)/'PV model'!$B$12</f>
        <v>18.511604323937927</v>
      </c>
    </row>
    <row r="4673" spans="1:22" x14ac:dyDescent="0.2">
      <c r="A4673" s="10">
        <f t="shared" si="807"/>
        <v>195</v>
      </c>
      <c r="B4673" s="10">
        <f t="shared" si="805"/>
        <v>12</v>
      </c>
      <c r="C4673" s="23">
        <v>18.8</v>
      </c>
      <c r="D4673" s="24">
        <v>4.4897999999999998</v>
      </c>
      <c r="E4673" s="24">
        <v>207.26999999999998</v>
      </c>
      <c r="F4673" s="48"/>
      <c r="G4673" s="48"/>
      <c r="H4673" s="1">
        <f t="shared" si="806"/>
        <v>21.690022167110236</v>
      </c>
      <c r="I4673" s="1">
        <f t="shared" si="800"/>
        <v>-5.5105989476083757</v>
      </c>
      <c r="J4673" s="4">
        <f>B4673+('PV model'!$B$3/15)+(I4673/60)</f>
        <v>11.631490017539861</v>
      </c>
      <c r="K4673" s="2">
        <f t="shared" si="801"/>
        <v>5.5276497369020916</v>
      </c>
      <c r="L4673" s="2">
        <f>DEGREES(ASIN((((COS(RADIANS('PV model'!$B$2))*COS(RADIANS(H4673))*COS(RADIANS(K4673)))+(SIN(RADIANS('PV model'!$B$2))*SIN(RADIANS(H4673)))))))</f>
        <v>55.938838759665217</v>
      </c>
      <c r="M4673" s="3">
        <f t="shared" si="797"/>
        <v>55.938838759665217</v>
      </c>
      <c r="N4673" s="2">
        <f t="shared" si="802"/>
        <v>9.1958601350280187</v>
      </c>
      <c r="O4673" s="2">
        <f>IF('PV model'!$B$2&gt;0, 180-N4673,IF('PV model'!$B$2&lt;0,0-N4673,N4673))</f>
        <v>170.80413986497197</v>
      </c>
      <c r="P4673" s="2">
        <f>ABS(O4673-'PV model'!$B$5)</f>
        <v>34.195860135028028</v>
      </c>
      <c r="Q4673" s="3">
        <f t="shared" si="798"/>
        <v>34.061161240334783</v>
      </c>
      <c r="R4673" s="3">
        <f t="shared" si="803"/>
        <v>4.4897999999999998</v>
      </c>
      <c r="S4673" s="3">
        <f t="shared" si="799"/>
        <v>209.86358075746094</v>
      </c>
      <c r="T4673" s="3">
        <f>(0.5*(1-COS(RADIANS(90-$X$3)))*(D4673+E4673)*'PV model'!$B$4)</f>
        <v>0</v>
      </c>
      <c r="U4673" s="3">
        <f t="shared" si="804"/>
        <v>214.35338075746094</v>
      </c>
      <c r="V4673" s="3">
        <f>('PV model'!$B$13*(U4673/1000)*(1-'PV model'!$B$14*((20+C4673)-25))*'PV model'!$B$10)/'PV model'!$B$12</f>
        <v>20.244006570999321</v>
      </c>
    </row>
    <row r="4674" spans="1:22" x14ac:dyDescent="0.2">
      <c r="A4674" s="10">
        <f t="shared" si="807"/>
        <v>195</v>
      </c>
      <c r="B4674" s="10">
        <f t="shared" si="805"/>
        <v>13</v>
      </c>
      <c r="C4674" s="23">
        <v>20.9</v>
      </c>
      <c r="D4674" s="24">
        <v>150.40830000000003</v>
      </c>
      <c r="E4674" s="24">
        <v>310.464</v>
      </c>
      <c r="F4674" s="48"/>
      <c r="G4674" s="48"/>
      <c r="H4674" s="1">
        <f t="shared" si="806"/>
        <v>21.690022167110236</v>
      </c>
      <c r="I4674" s="1">
        <f t="shared" si="800"/>
        <v>-5.5105989476083757</v>
      </c>
      <c r="J4674" s="4">
        <f>B4674+('PV model'!$B$3/15)+(I4674/60)</f>
        <v>12.631490017539861</v>
      </c>
      <c r="K4674" s="2">
        <f t="shared" si="801"/>
        <v>-9.4723502630979084</v>
      </c>
      <c r="L4674" s="2">
        <f>DEGREES(ASIN((((COS(RADIANS('PV model'!$B$2))*COS(RADIANS(H4674))*COS(RADIANS(K4674)))+(SIN(RADIANS('PV model'!$B$2))*SIN(RADIANS(H4674)))))))</f>
        <v>55.458074846342541</v>
      </c>
      <c r="M4674" s="3">
        <f t="shared" si="797"/>
        <v>55.458074846342541</v>
      </c>
      <c r="N4674" s="2">
        <f t="shared" si="802"/>
        <v>-15.64611068475531</v>
      </c>
      <c r="O4674" s="2">
        <f>IF('PV model'!$B$2&gt;0, 180-N4674,IF('PV model'!$B$2&lt;0,0-N4674,N4674))</f>
        <v>195.64611068475531</v>
      </c>
      <c r="P4674" s="2">
        <f>ABS(O4674-'PV model'!$B$5)</f>
        <v>9.353889315244686</v>
      </c>
      <c r="Q4674" s="3">
        <f t="shared" si="798"/>
        <v>34.541925153657452</v>
      </c>
      <c r="R4674" s="3">
        <f t="shared" si="803"/>
        <v>150.40830000000003</v>
      </c>
      <c r="S4674" s="3">
        <f t="shared" si="799"/>
        <v>363.44058727276928</v>
      </c>
      <c r="T4674" s="3">
        <f>(0.5*(1-COS(RADIANS(90-$X$3)))*(D4674+E4674)*'PV model'!$B$4)</f>
        <v>0</v>
      </c>
      <c r="U4674" s="3">
        <f t="shared" si="804"/>
        <v>513.84888727276928</v>
      </c>
      <c r="V4674" s="3">
        <f>('PV model'!$B$13*(U4674/1000)*(1-'PV model'!$B$14*((20+C4674)-25))*'PV model'!$B$10)/'PV model'!$B$12</f>
        <v>48.097563080300425</v>
      </c>
    </row>
    <row r="4675" spans="1:22" x14ac:dyDescent="0.2">
      <c r="A4675" s="10">
        <f t="shared" si="807"/>
        <v>195</v>
      </c>
      <c r="B4675" s="10">
        <f t="shared" si="805"/>
        <v>14</v>
      </c>
      <c r="C4675" s="23">
        <v>21.2</v>
      </c>
      <c r="D4675" s="24">
        <v>107.7552</v>
      </c>
      <c r="E4675" s="24">
        <v>328.98599999999999</v>
      </c>
      <c r="F4675" s="48"/>
      <c r="G4675" s="48"/>
      <c r="H4675" s="1">
        <f t="shared" si="806"/>
        <v>21.690022167110236</v>
      </c>
      <c r="I4675" s="1">
        <f t="shared" si="800"/>
        <v>-5.5105989476083757</v>
      </c>
      <c r="J4675" s="4">
        <f>B4675+('PV model'!$B$3/15)+(I4675/60)</f>
        <v>13.631490017539861</v>
      </c>
      <c r="K4675" s="2">
        <f t="shared" si="801"/>
        <v>-24.472350263097908</v>
      </c>
      <c r="L4675" s="2">
        <f>DEGREES(ASIN((((COS(RADIANS('PV model'!$B$2))*COS(RADIANS(H4675))*COS(RADIANS(K4675)))+(SIN(RADIANS('PV model'!$B$2))*SIN(RADIANS(H4675)))))))</f>
        <v>51.591859783261086</v>
      </c>
      <c r="M4675" s="3">
        <f t="shared" si="797"/>
        <v>51.591859783261086</v>
      </c>
      <c r="N4675" s="2">
        <f t="shared" si="802"/>
        <v>-38.285927457061213</v>
      </c>
      <c r="O4675" s="2">
        <f>IF('PV model'!$B$2&gt;0, 180-N4675,IF('PV model'!$B$2&lt;0,0-N4675,N4675))</f>
        <v>218.28592745706121</v>
      </c>
      <c r="P4675" s="2">
        <f>ABS(O4675-'PV model'!$B$5)</f>
        <v>13.285927457061206</v>
      </c>
      <c r="Q4675" s="3">
        <f t="shared" si="798"/>
        <v>38.408140216738914</v>
      </c>
      <c r="R4675" s="3">
        <f t="shared" si="803"/>
        <v>107.75520000000002</v>
      </c>
      <c r="S4675" s="3">
        <f t="shared" si="799"/>
        <v>376.69912867490666</v>
      </c>
      <c r="T4675" s="3">
        <f>(0.5*(1-COS(RADIANS(90-$X$3)))*(D4675+E4675)*'PV model'!$B$4)</f>
        <v>0</v>
      </c>
      <c r="U4675" s="3">
        <f t="shared" si="804"/>
        <v>484.45432867490666</v>
      </c>
      <c r="V4675" s="3">
        <f>('PV model'!$B$13*(U4675/1000)*(1-'PV model'!$B$14*((20+C4675)-25))*'PV model'!$B$10)/'PV model'!$B$12</f>
        <v>45.288046350150204</v>
      </c>
    </row>
    <row r="4676" spans="1:22" x14ac:dyDescent="0.2">
      <c r="A4676" s="10">
        <f t="shared" si="807"/>
        <v>195</v>
      </c>
      <c r="B4676" s="10">
        <f t="shared" si="805"/>
        <v>15</v>
      </c>
      <c r="C4676" s="23">
        <v>21.5</v>
      </c>
      <c r="D4676" s="24">
        <v>286.22474999999997</v>
      </c>
      <c r="E4676" s="24">
        <v>314.87400000000002</v>
      </c>
      <c r="F4676" s="48"/>
      <c r="G4676" s="48"/>
      <c r="H4676" s="1">
        <f t="shared" si="806"/>
        <v>21.690022167110236</v>
      </c>
      <c r="I4676" s="1">
        <f t="shared" si="800"/>
        <v>-5.5105989476083757</v>
      </c>
      <c r="J4676" s="4">
        <f>B4676+('PV model'!$B$3/15)+(I4676/60)</f>
        <v>14.631490017539861</v>
      </c>
      <c r="K4676" s="2">
        <f t="shared" si="801"/>
        <v>-39.472350263097908</v>
      </c>
      <c r="L4676" s="2">
        <f>DEGREES(ASIN((((COS(RADIANS('PV model'!$B$2))*COS(RADIANS(H4676))*COS(RADIANS(K4676)))+(SIN(RADIANS('PV model'!$B$2))*SIN(RADIANS(H4676)))))))</f>
        <v>45.304476765118807</v>
      </c>
      <c r="M4676" s="3">
        <f t="shared" si="797"/>
        <v>45.304476765118807</v>
      </c>
      <c r="N4676" s="2">
        <f t="shared" si="802"/>
        <v>-57.12375377395928</v>
      </c>
      <c r="O4676" s="2">
        <f>IF('PV model'!$B$2&gt;0, 180-N4676,IF('PV model'!$B$2&lt;0,0-N4676,N4676))</f>
        <v>237.12375377395927</v>
      </c>
      <c r="P4676" s="2">
        <f>ABS(O4676-'PV model'!$B$5)</f>
        <v>32.123753773959265</v>
      </c>
      <c r="Q4676" s="3">
        <f t="shared" si="798"/>
        <v>44.695523234881193</v>
      </c>
      <c r="R4676" s="3">
        <f t="shared" si="803"/>
        <v>286.22474999999997</v>
      </c>
      <c r="S4676" s="3">
        <f t="shared" si="799"/>
        <v>400.58411673229398</v>
      </c>
      <c r="T4676" s="3">
        <f>(0.5*(1-COS(RADIANS(90-$X$3)))*(D4676+E4676)*'PV model'!$B$4)</f>
        <v>0</v>
      </c>
      <c r="U4676" s="3">
        <f t="shared" si="804"/>
        <v>686.80886673229395</v>
      </c>
      <c r="V4676" s="3">
        <f>('PV model'!$B$13*(U4676/1000)*(1-'PV model'!$B$14*((20+C4676)-25))*'PV model'!$B$10)/'PV model'!$B$12</f>
        <v>64.12228897353512</v>
      </c>
    </row>
    <row r="4677" spans="1:22" x14ac:dyDescent="0.2">
      <c r="A4677" s="10">
        <f t="shared" si="807"/>
        <v>195</v>
      </c>
      <c r="B4677" s="10">
        <f t="shared" si="805"/>
        <v>16</v>
      </c>
      <c r="C4677" s="23">
        <v>21.2</v>
      </c>
      <c r="D4677" s="24">
        <v>89.795999999999992</v>
      </c>
      <c r="E4677" s="24">
        <v>266.36400000000003</v>
      </c>
      <c r="F4677" s="48"/>
      <c r="G4677" s="48"/>
      <c r="H4677" s="1">
        <f t="shared" si="806"/>
        <v>21.690022167110236</v>
      </c>
      <c r="I4677" s="1">
        <f t="shared" si="800"/>
        <v>-5.5105989476083757</v>
      </c>
      <c r="J4677" s="4">
        <f>B4677+('PV model'!$B$3/15)+(I4677/60)</f>
        <v>15.631490017539861</v>
      </c>
      <c r="K4677" s="2">
        <f t="shared" si="801"/>
        <v>-54.472350263097908</v>
      </c>
      <c r="L4677" s="2">
        <f>DEGREES(ASIN((((COS(RADIANS('PV model'!$B$2))*COS(RADIANS(H4677))*COS(RADIANS(K4677)))+(SIN(RADIANS('PV model'!$B$2))*SIN(RADIANS(H4677)))))))</f>
        <v>37.619664209115349</v>
      </c>
      <c r="M4677" s="3">
        <f t="shared" si="797"/>
        <v>37.619664209115349</v>
      </c>
      <c r="N4677" s="2">
        <f t="shared" si="802"/>
        <v>-72.691745042838932</v>
      </c>
      <c r="O4677" s="2">
        <f>IF('PV model'!$B$2&gt;0, 180-N4677,IF('PV model'!$B$2&lt;0,0-N4677,N4677))</f>
        <v>252.69174504283893</v>
      </c>
      <c r="P4677" s="2">
        <f>ABS(O4677-'PV model'!$B$5)</f>
        <v>47.691745042838932</v>
      </c>
      <c r="Q4677" s="3">
        <f t="shared" si="798"/>
        <v>52.380335790884644</v>
      </c>
      <c r="R4677" s="3">
        <f t="shared" si="803"/>
        <v>89.795999999999992</v>
      </c>
      <c r="S4677" s="3">
        <f t="shared" si="799"/>
        <v>310.54241784944759</v>
      </c>
      <c r="T4677" s="3">
        <f>(0.5*(1-COS(RADIANS(90-$X$3)))*(D4677+E4677)*'PV model'!$B$4)</f>
        <v>0</v>
      </c>
      <c r="U4677" s="3">
        <f t="shared" si="804"/>
        <v>400.33841784944758</v>
      </c>
      <c r="V4677" s="3">
        <f>('PV model'!$B$13*(U4677/1000)*(1-'PV model'!$B$14*((20+C4677)-25))*'PV model'!$B$10)/'PV model'!$B$12</f>
        <v>37.424672977745423</v>
      </c>
    </row>
    <row r="4678" spans="1:22" x14ac:dyDescent="0.2">
      <c r="A4678" s="10">
        <f t="shared" si="807"/>
        <v>195</v>
      </c>
      <c r="B4678" s="10">
        <f t="shared" si="805"/>
        <v>17</v>
      </c>
      <c r="C4678" s="23">
        <v>20</v>
      </c>
      <c r="D4678" s="24">
        <v>52.75515</v>
      </c>
      <c r="E4678" s="24">
        <v>224.91</v>
      </c>
      <c r="F4678" s="48"/>
      <c r="G4678" s="48"/>
      <c r="H4678" s="1">
        <f t="shared" si="806"/>
        <v>21.690022167110236</v>
      </c>
      <c r="I4678" s="1">
        <f t="shared" si="800"/>
        <v>-5.5105989476083757</v>
      </c>
      <c r="J4678" s="4">
        <f>B4678+('PV model'!$B$3/15)+(I4678/60)</f>
        <v>16.631490017539861</v>
      </c>
      <c r="K4678" s="2">
        <f t="shared" si="801"/>
        <v>-69.472350263097908</v>
      </c>
      <c r="L4678" s="2">
        <f>DEGREES(ASIN((((COS(RADIANS('PV model'!$B$2))*COS(RADIANS(H4678))*COS(RADIANS(K4678)))+(SIN(RADIANS('PV model'!$B$2))*SIN(RADIANS(H4678)))))))</f>
        <v>29.283920011514233</v>
      </c>
      <c r="M4678" s="3">
        <f t="shared" ref="M4678:M4741" si="808">IF(L4678&gt;0, L4678, 0)</f>
        <v>29.283920011514233</v>
      </c>
      <c r="N4678" s="2">
        <f t="shared" si="802"/>
        <v>-86.108707300537944</v>
      </c>
      <c r="O4678" s="2">
        <f>IF('PV model'!$B$2&gt;0, 180-N4678,IF('PV model'!$B$2&lt;0,0-N4678,N4678))</f>
        <v>266.10870730053796</v>
      </c>
      <c r="P4678" s="2">
        <f>ABS(O4678-'PV model'!$B$5)</f>
        <v>61.108707300537958</v>
      </c>
      <c r="Q4678" s="3">
        <f t="shared" ref="Q4678:Q4741" si="809">DEGREES(ACOS((SIN(RADIANS(L4678))*COS(RADIANS(90-$X$3))+COS(RADIANS(L4678))*COS(RADIANS(P4678))*SIN(RADIANS(90-$X$3)))))</f>
        <v>60.716079988485767</v>
      </c>
      <c r="R4678" s="3">
        <f t="shared" si="803"/>
        <v>52.755150000000008</v>
      </c>
      <c r="S4678" s="3">
        <f t="shared" ref="S4678:S4741" si="810">IF($Z$3=TRUE, IF(E4678=0,0,E4678*(0.5*(1+COS(RADIANS(90-$X$3))*(1+(1-(E4678^2/(D4678+E4678)^2))*(SIN(RADIANS(0.5*$X$3))^3)))*(1+(1-(E4678^2/(D4678+E4678)^2))*(COS(RADIANS(Q4678))^2)*(SIN(RADIANS(90-L4678))^3)))), IF(E4678=0,0,E4678*(0.5*(1+COS(RADIANS(90-$X$3))))))</f>
        <v>251.60792700108135</v>
      </c>
      <c r="T4678" s="3">
        <f>(0.5*(1-COS(RADIANS(90-$X$3)))*(D4678+E4678)*'PV model'!$B$4)</f>
        <v>0</v>
      </c>
      <c r="U4678" s="3">
        <f t="shared" si="804"/>
        <v>304.36307700108136</v>
      </c>
      <c r="V4678" s="3">
        <f>('PV model'!$B$13*(U4678/1000)*(1-'PV model'!$B$14*((20+C4678)-25))*'PV model'!$B$10)/'PV model'!$B$12</f>
        <v>28.598685186406403</v>
      </c>
    </row>
    <row r="4679" spans="1:22" x14ac:dyDescent="0.2">
      <c r="A4679" s="10">
        <f t="shared" si="807"/>
        <v>195</v>
      </c>
      <c r="B4679" s="10">
        <f t="shared" si="805"/>
        <v>18</v>
      </c>
      <c r="C4679" s="23">
        <v>19.399999999999999</v>
      </c>
      <c r="D4679" s="24">
        <v>33.673499999999997</v>
      </c>
      <c r="E4679" s="24">
        <v>164.05199999999999</v>
      </c>
      <c r="F4679" s="48"/>
      <c r="G4679" s="48"/>
      <c r="H4679" s="1">
        <f t="shared" si="806"/>
        <v>21.690022167110236</v>
      </c>
      <c r="I4679" s="1">
        <f t="shared" ref="I4679:I4742" si="811">9.87*SIN(RADIANS(1.978*A4679-160.22))-7.53*COS(RADIANS(0.989*A4679-80.11))-1.5*SIN((RADIANS(0.989*A4679-80.11)))</f>
        <v>-5.5105989476083757</v>
      </c>
      <c r="J4679" s="4">
        <f>B4679+('PV model'!$B$3/15)+(I4679/60)</f>
        <v>17.631490017539861</v>
      </c>
      <c r="K4679" s="2">
        <f t="shared" ref="K4679:K4742" si="812">15*(12-J4679)</f>
        <v>-84.472350263097908</v>
      </c>
      <c r="L4679" s="2">
        <f>DEGREES(ASIN((((COS(RADIANS('PV model'!$B$2))*COS(RADIANS(H4679))*COS(RADIANS(K4679)))+(SIN(RADIANS('PV model'!$B$2))*SIN(RADIANS(H4679)))))))</f>
        <v>20.810688234054744</v>
      </c>
      <c r="M4679" s="3">
        <f t="shared" si="808"/>
        <v>20.810688234054744</v>
      </c>
      <c r="N4679" s="2">
        <f t="shared" ref="N4679:N4742" si="813">DEGREES(ASIN((COS(RADIANS(H4679))*SIN(RADIANS(K4679)))/COS(RADIANS(L4679))))</f>
        <v>-81.660804492895508</v>
      </c>
      <c r="O4679" s="2">
        <f>IF('PV model'!$B$2&gt;0, 180-N4679,IF('PV model'!$B$2&lt;0,0-N4679,N4679))</f>
        <v>261.66080449289552</v>
      </c>
      <c r="P4679" s="2">
        <f>ABS(O4679-'PV model'!$B$5)</f>
        <v>56.660804492895522</v>
      </c>
      <c r="Q4679" s="3">
        <f t="shared" si="809"/>
        <v>69.189311765945263</v>
      </c>
      <c r="R4679" s="3">
        <f t="shared" ref="R4679:R4742" si="814">IF(D4679=0,0,D4679*COS(RADIANS(Q4679))/SIN(RADIANS(L4679)))</f>
        <v>33.673499999999976</v>
      </c>
      <c r="S4679" s="3">
        <f t="shared" si="810"/>
        <v>178.649271094299</v>
      </c>
      <c r="T4679" s="3">
        <f>(0.5*(1-COS(RADIANS(90-$X$3)))*(D4679+E4679)*'PV model'!$B$4)</f>
        <v>0</v>
      </c>
      <c r="U4679" s="3">
        <f t="shared" ref="U4679:U4742" si="815">R4679+S4679+T4679</f>
        <v>212.32277109429896</v>
      </c>
      <c r="V4679" s="3">
        <f>('PV model'!$B$13*(U4679/1000)*(1-'PV model'!$B$14*((20+C4679)-25))*'PV model'!$B$10)/'PV model'!$B$12</f>
        <v>20.001294228747561</v>
      </c>
    </row>
    <row r="4680" spans="1:22" x14ac:dyDescent="0.2">
      <c r="A4680" s="10">
        <f t="shared" si="807"/>
        <v>195</v>
      </c>
      <c r="B4680" s="10">
        <f t="shared" ref="B4680:B4743" si="816">IF(B4679&lt;24,B4679+1,1)</f>
        <v>19</v>
      </c>
      <c r="C4680" s="23">
        <v>18.5</v>
      </c>
      <c r="D4680" s="24">
        <v>14.591849999999999</v>
      </c>
      <c r="E4680" s="24">
        <v>98.784000000000006</v>
      </c>
      <c r="F4680" s="48"/>
      <c r="G4680" s="48"/>
      <c r="H4680" s="1">
        <f t="shared" ref="H4680:H4743" si="817">(23.465*SIN(RADIANS(280.1+0.9863*A4680)))</f>
        <v>21.690022167110236</v>
      </c>
      <c r="I4680" s="1">
        <f t="shared" si="811"/>
        <v>-5.5105989476083757</v>
      </c>
      <c r="J4680" s="4">
        <f>B4680+('PV model'!$B$3/15)+(I4680/60)</f>
        <v>18.631490017539861</v>
      </c>
      <c r="K4680" s="2">
        <f t="shared" si="812"/>
        <v>-99.472350263097908</v>
      </c>
      <c r="L4680" s="2">
        <f>DEGREES(ASIN((((COS(RADIANS('PV model'!$B$2))*COS(RADIANS(H4680))*COS(RADIANS(K4680)))+(SIN(RADIANS('PV model'!$B$2))*SIN(RADIANS(H4680)))))))</f>
        <v>12.589835241333908</v>
      </c>
      <c r="M4680" s="3">
        <f t="shared" si="808"/>
        <v>12.589835241333908</v>
      </c>
      <c r="N4680" s="2">
        <f t="shared" si="813"/>
        <v>-69.902275919344177</v>
      </c>
      <c r="O4680" s="2">
        <f>IF('PV model'!$B$2&gt;0, 180-N4680,IF('PV model'!$B$2&lt;0,0-N4680,N4680))</f>
        <v>249.90227591934416</v>
      </c>
      <c r="P4680" s="2">
        <f>ABS(O4680-'PV model'!$B$5)</f>
        <v>44.902275919344163</v>
      </c>
      <c r="Q4680" s="3">
        <f t="shared" si="809"/>
        <v>77.410164758666085</v>
      </c>
      <c r="R4680" s="3">
        <f t="shared" si="814"/>
        <v>14.591850000000008</v>
      </c>
      <c r="S4680" s="3">
        <f t="shared" si="810"/>
        <v>104.08525065991833</v>
      </c>
      <c r="T4680" s="3">
        <f>(0.5*(1-COS(RADIANS(90-$X$3)))*(D4680+E4680)*'PV model'!$B$4)</f>
        <v>0</v>
      </c>
      <c r="U4680" s="3">
        <f t="shared" si="815"/>
        <v>118.67710065991834</v>
      </c>
      <c r="V4680" s="3">
        <f>('PV model'!$B$13*(U4680/1000)*(1-'PV model'!$B$14*((20+C4680)-25))*'PV model'!$B$10)/'PV model'!$B$12</f>
        <v>11.222362980939302</v>
      </c>
    </row>
    <row r="4681" spans="1:22" x14ac:dyDescent="0.2">
      <c r="A4681" s="10">
        <f t="shared" si="807"/>
        <v>195</v>
      </c>
      <c r="B4681" s="10">
        <f t="shared" si="816"/>
        <v>20</v>
      </c>
      <c r="C4681" s="23">
        <v>17.7</v>
      </c>
      <c r="D4681" s="24">
        <v>0</v>
      </c>
      <c r="E4681" s="24">
        <v>40.572000000000003</v>
      </c>
      <c r="F4681" s="48"/>
      <c r="G4681" s="48"/>
      <c r="H4681" s="1">
        <f t="shared" si="817"/>
        <v>21.690022167110236</v>
      </c>
      <c r="I4681" s="1">
        <f t="shared" si="811"/>
        <v>-5.5105989476083757</v>
      </c>
      <c r="J4681" s="4">
        <f>B4681+('PV model'!$B$3/15)+(I4681/60)</f>
        <v>19.631490017539861</v>
      </c>
      <c r="K4681" s="2">
        <f t="shared" si="812"/>
        <v>-114.47235026309791</v>
      </c>
      <c r="L4681" s="2">
        <f>DEGREES(ASIN((((COS(RADIANS('PV model'!$B$2))*COS(RADIANS(H4681))*COS(RADIANS(K4681)))+(SIN(RADIANS('PV model'!$B$2))*SIN(RADIANS(H4681)))))))</f>
        <v>4.9658231218850819</v>
      </c>
      <c r="M4681" s="3">
        <f t="shared" si="808"/>
        <v>4.9658231218850819</v>
      </c>
      <c r="N4681" s="2">
        <f t="shared" si="813"/>
        <v>-58.092818757395484</v>
      </c>
      <c r="O4681" s="2">
        <f>IF('PV model'!$B$2&gt;0, 180-N4681,IF('PV model'!$B$2&lt;0,0-N4681,N4681))</f>
        <v>238.09281875739549</v>
      </c>
      <c r="P4681" s="2">
        <f>ABS(O4681-'PV model'!$B$5)</f>
        <v>33.092818757395492</v>
      </c>
      <c r="Q4681" s="3">
        <f t="shared" si="809"/>
        <v>85.03417687811492</v>
      </c>
      <c r="R4681" s="3">
        <f t="shared" si="814"/>
        <v>0</v>
      </c>
      <c r="S4681" s="3">
        <f t="shared" si="810"/>
        <v>40.572000000000003</v>
      </c>
      <c r="T4681" s="3">
        <f>(0.5*(1-COS(RADIANS(90-$X$3)))*(D4681+E4681)*'PV model'!$B$4)</f>
        <v>0</v>
      </c>
      <c r="U4681" s="3">
        <f t="shared" si="815"/>
        <v>40.572000000000003</v>
      </c>
      <c r="V4681" s="3">
        <f>('PV model'!$B$13*(U4681/1000)*(1-'PV model'!$B$14*((20+C4681)-25))*'PV model'!$B$10)/'PV model'!$B$12</f>
        <v>3.8495538023039999</v>
      </c>
    </row>
    <row r="4682" spans="1:22" x14ac:dyDescent="0.2">
      <c r="A4682" s="10">
        <f t="shared" si="807"/>
        <v>195</v>
      </c>
      <c r="B4682" s="10">
        <f t="shared" si="816"/>
        <v>21</v>
      </c>
      <c r="C4682" s="23">
        <v>17.600000000000001</v>
      </c>
      <c r="D4682" s="24">
        <v>0</v>
      </c>
      <c r="E4682" s="24">
        <v>7.056</v>
      </c>
      <c r="F4682" s="48"/>
      <c r="G4682" s="48"/>
      <c r="H4682" s="1">
        <f t="shared" si="817"/>
        <v>21.690022167110236</v>
      </c>
      <c r="I4682" s="1">
        <f t="shared" si="811"/>
        <v>-5.5105989476083757</v>
      </c>
      <c r="J4682" s="4">
        <f>B4682+('PV model'!$B$3/15)+(I4682/60)</f>
        <v>20.631490017539861</v>
      </c>
      <c r="K4682" s="2">
        <f t="shared" si="812"/>
        <v>-129.47235026309789</v>
      </c>
      <c r="L4682" s="2">
        <f>DEGREES(ASIN((((COS(RADIANS('PV model'!$B$2))*COS(RADIANS(H4682))*COS(RADIANS(K4682)))+(SIN(RADIANS('PV model'!$B$2))*SIN(RADIANS(H4682)))))))</f>
        <v>-1.7185116442622286</v>
      </c>
      <c r="M4682" s="3">
        <f t="shared" si="808"/>
        <v>0</v>
      </c>
      <c r="N4682" s="2">
        <f t="shared" si="813"/>
        <v>-45.856612429413602</v>
      </c>
      <c r="O4682" s="2">
        <f>IF('PV model'!$B$2&gt;0, 180-N4682,IF('PV model'!$B$2&lt;0,0-N4682,N4682))</f>
        <v>225.85661242941359</v>
      </c>
      <c r="P4682" s="2">
        <f>ABS(O4682-'PV model'!$B$5)</f>
        <v>20.856612429413588</v>
      </c>
      <c r="Q4682" s="3">
        <f t="shared" si="809"/>
        <v>91.718511644262222</v>
      </c>
      <c r="R4682" s="3">
        <f t="shared" si="814"/>
        <v>0</v>
      </c>
      <c r="S4682" s="3">
        <f t="shared" si="810"/>
        <v>7.056</v>
      </c>
      <c r="T4682" s="3">
        <f>(0.5*(1-COS(RADIANS(90-$X$3)))*(D4682+E4682)*'PV model'!$B$4)</f>
        <v>0</v>
      </c>
      <c r="U4682" s="3">
        <f t="shared" si="815"/>
        <v>7.056</v>
      </c>
      <c r="V4682" s="3">
        <f>('PV model'!$B$13*(U4682/1000)*(1-'PV model'!$B$14*((20+C4682)-25))*'PV model'!$B$10)/'PV model'!$B$12</f>
        <v>0.66976974489599994</v>
      </c>
    </row>
    <row r="4683" spans="1:22" x14ac:dyDescent="0.2">
      <c r="A4683" s="10">
        <f t="shared" si="807"/>
        <v>195</v>
      </c>
      <c r="B4683" s="10">
        <f t="shared" si="816"/>
        <v>22</v>
      </c>
      <c r="C4683" s="23">
        <v>17.100000000000001</v>
      </c>
      <c r="D4683" s="24">
        <v>0</v>
      </c>
      <c r="E4683" s="24">
        <v>0</v>
      </c>
      <c r="F4683" s="48"/>
      <c r="G4683" s="48"/>
      <c r="H4683" s="1">
        <f t="shared" si="817"/>
        <v>21.690022167110236</v>
      </c>
      <c r="I4683" s="1">
        <f t="shared" si="811"/>
        <v>-5.5105989476083757</v>
      </c>
      <c r="J4683" s="4">
        <f>B4683+('PV model'!$B$3/15)+(I4683/60)</f>
        <v>21.631490017539861</v>
      </c>
      <c r="K4683" s="2">
        <f t="shared" si="812"/>
        <v>-144.47235026309789</v>
      </c>
      <c r="L4683" s="2">
        <f>DEGREES(ASIN((((COS(RADIANS('PV model'!$B$2))*COS(RADIANS(H4683))*COS(RADIANS(K4683)))+(SIN(RADIANS('PV model'!$B$2))*SIN(RADIANS(H4683)))))))</f>
        <v>-7.1079533853635049</v>
      </c>
      <c r="M4683" s="3">
        <f t="shared" si="808"/>
        <v>0</v>
      </c>
      <c r="N4683" s="2">
        <f t="shared" si="813"/>
        <v>-32.965518086609052</v>
      </c>
      <c r="O4683" s="2">
        <f>IF('PV model'!$B$2&gt;0, 180-N4683,IF('PV model'!$B$2&lt;0,0-N4683,N4683))</f>
        <v>212.96551808660905</v>
      </c>
      <c r="P4683" s="2">
        <f>ABS(O4683-'PV model'!$B$5)</f>
        <v>7.9655180866090518</v>
      </c>
      <c r="Q4683" s="3">
        <f t="shared" si="809"/>
        <v>97.107953385363501</v>
      </c>
      <c r="R4683" s="3">
        <f t="shared" si="814"/>
        <v>0</v>
      </c>
      <c r="S4683" s="3">
        <f t="shared" si="810"/>
        <v>0</v>
      </c>
      <c r="T4683" s="3">
        <f>(0.5*(1-COS(RADIANS(90-$X$3)))*(D4683+E4683)*'PV model'!$B$4)</f>
        <v>0</v>
      </c>
      <c r="U4683" s="3">
        <f t="shared" si="815"/>
        <v>0</v>
      </c>
      <c r="V4683" s="3">
        <f>('PV model'!$B$13*(U4683/1000)*(1-'PV model'!$B$14*((20+C4683)-25))*'PV model'!$B$10)/'PV model'!$B$12</f>
        <v>0</v>
      </c>
    </row>
    <row r="4684" spans="1:22" x14ac:dyDescent="0.2">
      <c r="A4684" s="10">
        <f t="shared" si="807"/>
        <v>195</v>
      </c>
      <c r="B4684" s="10">
        <f t="shared" si="816"/>
        <v>23</v>
      </c>
      <c r="C4684" s="23">
        <v>16.8</v>
      </c>
      <c r="D4684" s="24">
        <v>0</v>
      </c>
      <c r="E4684" s="24">
        <v>0</v>
      </c>
      <c r="F4684" s="48"/>
      <c r="G4684" s="48"/>
      <c r="H4684" s="1">
        <f t="shared" si="817"/>
        <v>21.690022167110236</v>
      </c>
      <c r="I4684" s="1">
        <f t="shared" si="811"/>
        <v>-5.5105989476083757</v>
      </c>
      <c r="J4684" s="4">
        <f>B4684+('PV model'!$B$3/15)+(I4684/60)</f>
        <v>22.631490017539861</v>
      </c>
      <c r="K4684" s="2">
        <f t="shared" si="812"/>
        <v>-159.47235026309789</v>
      </c>
      <c r="L4684" s="2">
        <f>DEGREES(ASIN((((COS(RADIANS('PV model'!$B$2))*COS(RADIANS(H4684))*COS(RADIANS(K4684)))+(SIN(RADIANS('PV model'!$B$2))*SIN(RADIANS(H4684)))))))</f>
        <v>-10.853572961203676</v>
      </c>
      <c r="M4684" s="3">
        <f t="shared" si="808"/>
        <v>0</v>
      </c>
      <c r="N4684" s="2">
        <f t="shared" si="813"/>
        <v>-19.376022084965559</v>
      </c>
      <c r="O4684" s="2">
        <f>IF('PV model'!$B$2&gt;0, 180-N4684,IF('PV model'!$B$2&lt;0,0-N4684,N4684))</f>
        <v>199.37602208496557</v>
      </c>
      <c r="P4684" s="2">
        <f>ABS(O4684-'PV model'!$B$5)</f>
        <v>5.6239779150344305</v>
      </c>
      <c r="Q4684" s="3">
        <f t="shared" si="809"/>
        <v>100.85357296120368</v>
      </c>
      <c r="R4684" s="3">
        <f t="shared" si="814"/>
        <v>0</v>
      </c>
      <c r="S4684" s="3">
        <f t="shared" si="810"/>
        <v>0</v>
      </c>
      <c r="T4684" s="3">
        <f>(0.5*(1-COS(RADIANS(90-$X$3)))*(D4684+E4684)*'PV model'!$B$4)</f>
        <v>0</v>
      </c>
      <c r="U4684" s="3">
        <f t="shared" si="815"/>
        <v>0</v>
      </c>
      <c r="V4684" s="3">
        <f>('PV model'!$B$13*(U4684/1000)*(1-'PV model'!$B$14*((20+C4684)-25))*'PV model'!$B$10)/'PV model'!$B$12</f>
        <v>0</v>
      </c>
    </row>
    <row r="4685" spans="1:22" x14ac:dyDescent="0.2">
      <c r="A4685" s="10">
        <f t="shared" si="807"/>
        <v>195</v>
      </c>
      <c r="B4685" s="10">
        <f t="shared" si="816"/>
        <v>24</v>
      </c>
      <c r="C4685" s="23">
        <v>16.399999999999999</v>
      </c>
      <c r="D4685" s="24">
        <v>0</v>
      </c>
      <c r="E4685" s="24">
        <v>0</v>
      </c>
      <c r="F4685" s="48"/>
      <c r="G4685" s="48"/>
      <c r="H4685" s="1">
        <f t="shared" si="817"/>
        <v>21.690022167110236</v>
      </c>
      <c r="I4685" s="1">
        <f t="shared" si="811"/>
        <v>-5.5105989476083757</v>
      </c>
      <c r="J4685" s="4">
        <f>B4685+('PV model'!$B$3/15)+(I4685/60)</f>
        <v>23.631490017539861</v>
      </c>
      <c r="K4685" s="2">
        <f t="shared" si="812"/>
        <v>-174.47235026309789</v>
      </c>
      <c r="L4685" s="2">
        <f>DEGREES(ASIN((((COS(RADIANS('PV model'!$B$2))*COS(RADIANS(H4685))*COS(RADIANS(K4685)))+(SIN(RADIANS('PV model'!$B$2))*SIN(RADIANS(H4685)))))))</f>
        <v>-12.666213893523151</v>
      </c>
      <c r="M4685" s="3">
        <f t="shared" si="808"/>
        <v>0</v>
      </c>
      <c r="N4685" s="2">
        <f t="shared" si="813"/>
        <v>-5.2636274862832835</v>
      </c>
      <c r="O4685" s="2">
        <f>IF('PV model'!$B$2&gt;0, 180-N4685,IF('PV model'!$B$2&lt;0,0-N4685,N4685))</f>
        <v>185.26362748628327</v>
      </c>
      <c r="P4685" s="2">
        <f>ABS(O4685-'PV model'!$B$5)</f>
        <v>19.736372513716731</v>
      </c>
      <c r="Q4685" s="3">
        <f t="shared" si="809"/>
        <v>102.66621389352315</v>
      </c>
      <c r="R4685" s="3">
        <f t="shared" si="814"/>
        <v>0</v>
      </c>
      <c r="S4685" s="3">
        <f t="shared" si="810"/>
        <v>0</v>
      </c>
      <c r="T4685" s="3">
        <f>(0.5*(1-COS(RADIANS(90-$X$3)))*(D4685+E4685)*'PV model'!$B$4)</f>
        <v>0</v>
      </c>
      <c r="U4685" s="3">
        <f t="shared" si="815"/>
        <v>0</v>
      </c>
      <c r="V4685" s="3">
        <f>('PV model'!$B$13*(U4685/1000)*(1-'PV model'!$B$14*((20+C4685)-25))*'PV model'!$B$10)/'PV model'!$B$12</f>
        <v>0</v>
      </c>
    </row>
    <row r="4686" spans="1:22" x14ac:dyDescent="0.2">
      <c r="A4686" s="10">
        <f t="shared" si="807"/>
        <v>196</v>
      </c>
      <c r="B4686" s="10">
        <f t="shared" si="816"/>
        <v>1</v>
      </c>
      <c r="C4686" s="23">
        <v>16.5</v>
      </c>
      <c r="D4686" s="24">
        <v>0</v>
      </c>
      <c r="E4686" s="24">
        <v>0</v>
      </c>
      <c r="F4686" s="48"/>
      <c r="G4686" s="48"/>
      <c r="H4686" s="1">
        <f t="shared" si="817"/>
        <v>21.532704374766432</v>
      </c>
      <c r="I4686" s="1">
        <f t="shared" si="811"/>
        <v>-5.6155801265855372</v>
      </c>
      <c r="J4686" s="4">
        <f>B4686+('PV model'!$B$3/15)+(I4686/60)</f>
        <v>0.62974033122357442</v>
      </c>
      <c r="K4686" s="2">
        <f t="shared" si="812"/>
        <v>170.55389503164639</v>
      </c>
      <c r="L4686" s="2">
        <f>DEGREES(ASIN((((COS(RADIANS('PV model'!$B$2))*COS(RADIANS(H4686))*COS(RADIANS(K4686)))+(SIN(RADIANS('PV model'!$B$2))*SIN(RADIANS(H4686)))))))</f>
        <v>-12.547600561266707</v>
      </c>
      <c r="M4686" s="3">
        <f t="shared" si="808"/>
        <v>0</v>
      </c>
      <c r="N4686" s="2">
        <f t="shared" si="813"/>
        <v>8.9980634119312075</v>
      </c>
      <c r="O4686" s="2">
        <f>IF('PV model'!$B$2&gt;0, 180-N4686,IF('PV model'!$B$2&lt;0,0-N4686,N4686))</f>
        <v>171.00193658806879</v>
      </c>
      <c r="P4686" s="2">
        <f>ABS(O4686-'PV model'!$B$5)</f>
        <v>33.998063411931213</v>
      </c>
      <c r="Q4686" s="3">
        <f t="shared" si="809"/>
        <v>102.54760056126671</v>
      </c>
      <c r="R4686" s="3">
        <f t="shared" si="814"/>
        <v>0</v>
      </c>
      <c r="S4686" s="3">
        <f t="shared" si="810"/>
        <v>0</v>
      </c>
      <c r="T4686" s="3">
        <f>(0.5*(1-COS(RADIANS(90-$X$3)))*(D4686+E4686)*'PV model'!$B$4)</f>
        <v>0</v>
      </c>
      <c r="U4686" s="3">
        <f t="shared" si="815"/>
        <v>0</v>
      </c>
      <c r="V4686" s="3">
        <f>('PV model'!$B$13*(U4686/1000)*(1-'PV model'!$B$14*((20+C4686)-25))*'PV model'!$B$10)/'PV model'!$B$12</f>
        <v>0</v>
      </c>
    </row>
    <row r="4687" spans="1:22" x14ac:dyDescent="0.2">
      <c r="A4687" s="10">
        <f t="shared" si="807"/>
        <v>196</v>
      </c>
      <c r="B4687" s="10">
        <f t="shared" si="816"/>
        <v>2</v>
      </c>
      <c r="C4687" s="23">
        <v>16.3</v>
      </c>
      <c r="D4687" s="24">
        <v>0</v>
      </c>
      <c r="E4687" s="24">
        <v>0</v>
      </c>
      <c r="F4687" s="48"/>
      <c r="G4687" s="48"/>
      <c r="H4687" s="1">
        <f t="shared" si="817"/>
        <v>21.532704374766432</v>
      </c>
      <c r="I4687" s="1">
        <f t="shared" si="811"/>
        <v>-5.6155801265855372</v>
      </c>
      <c r="J4687" s="4">
        <f>B4687+('PV model'!$B$3/15)+(I4687/60)</f>
        <v>1.6297403312235745</v>
      </c>
      <c r="K4687" s="2">
        <f t="shared" si="812"/>
        <v>155.55389503164639</v>
      </c>
      <c r="L4687" s="2">
        <f>DEGREES(ASIN((((COS(RADIANS('PV model'!$B$2))*COS(RADIANS(H4687))*COS(RADIANS(K4687)))+(SIN(RADIANS('PV model'!$B$2))*SIN(RADIANS(H4687)))))))</f>
        <v>-10.20443593207648</v>
      </c>
      <c r="M4687" s="3">
        <f t="shared" si="808"/>
        <v>0</v>
      </c>
      <c r="N4687" s="2">
        <f t="shared" si="813"/>
        <v>23.025564264382826</v>
      </c>
      <c r="O4687" s="2">
        <f>IF('PV model'!$B$2&gt;0, 180-N4687,IF('PV model'!$B$2&lt;0,0-N4687,N4687))</f>
        <v>156.97443573561716</v>
      </c>
      <c r="P4687" s="2">
        <f>ABS(O4687-'PV model'!$B$5)</f>
        <v>48.025564264382837</v>
      </c>
      <c r="Q4687" s="3">
        <f t="shared" si="809"/>
        <v>100.20443593207648</v>
      </c>
      <c r="R4687" s="3">
        <f t="shared" si="814"/>
        <v>0</v>
      </c>
      <c r="S4687" s="3">
        <f t="shared" si="810"/>
        <v>0</v>
      </c>
      <c r="T4687" s="3">
        <f>(0.5*(1-COS(RADIANS(90-$X$3)))*(D4687+E4687)*'PV model'!$B$4)</f>
        <v>0</v>
      </c>
      <c r="U4687" s="3">
        <f t="shared" si="815"/>
        <v>0</v>
      </c>
      <c r="V4687" s="3">
        <f>('PV model'!$B$13*(U4687/1000)*(1-'PV model'!$B$14*((20+C4687)-25))*'PV model'!$B$10)/'PV model'!$B$12</f>
        <v>0</v>
      </c>
    </row>
    <row r="4688" spans="1:22" x14ac:dyDescent="0.2">
      <c r="A4688" s="10">
        <f t="shared" si="807"/>
        <v>196</v>
      </c>
      <c r="B4688" s="10">
        <f t="shared" si="816"/>
        <v>3</v>
      </c>
      <c r="C4688" s="23">
        <v>16.100000000000001</v>
      </c>
      <c r="D4688" s="24">
        <v>0</v>
      </c>
      <c r="E4688" s="24">
        <v>0</v>
      </c>
      <c r="F4688" s="48"/>
      <c r="G4688" s="48"/>
      <c r="H4688" s="1">
        <f t="shared" si="817"/>
        <v>21.532704374766432</v>
      </c>
      <c r="I4688" s="1">
        <f t="shared" si="811"/>
        <v>-5.6155801265855372</v>
      </c>
      <c r="J4688" s="4">
        <f>B4688+('PV model'!$B$3/15)+(I4688/60)</f>
        <v>2.6297403312235743</v>
      </c>
      <c r="K4688" s="2">
        <f t="shared" si="812"/>
        <v>140.55389503164639</v>
      </c>
      <c r="L4688" s="2">
        <f>DEGREES(ASIN((((COS(RADIANS('PV model'!$B$2))*COS(RADIANS(H4688))*COS(RADIANS(K4688)))+(SIN(RADIANS('PV model'!$B$2))*SIN(RADIANS(H4688)))))))</f>
        <v>-5.9917029787035458</v>
      </c>
      <c r="M4688" s="3">
        <f t="shared" si="808"/>
        <v>0</v>
      </c>
      <c r="N4688" s="2">
        <f t="shared" si="813"/>
        <v>36.459623995570297</v>
      </c>
      <c r="O4688" s="2">
        <f>IF('PV model'!$B$2&gt;0, 180-N4688,IF('PV model'!$B$2&lt;0,0-N4688,N4688))</f>
        <v>143.5403760044297</v>
      </c>
      <c r="P4688" s="2">
        <f>ABS(O4688-'PV model'!$B$5)</f>
        <v>61.459623995570297</v>
      </c>
      <c r="Q4688" s="3">
        <f t="shared" si="809"/>
        <v>95.991702978703543</v>
      </c>
      <c r="R4688" s="3">
        <f t="shared" si="814"/>
        <v>0</v>
      </c>
      <c r="S4688" s="3">
        <f t="shared" si="810"/>
        <v>0</v>
      </c>
      <c r="T4688" s="3">
        <f>(0.5*(1-COS(RADIANS(90-$X$3)))*(D4688+E4688)*'PV model'!$B$4)</f>
        <v>0</v>
      </c>
      <c r="U4688" s="3">
        <f t="shared" si="815"/>
        <v>0</v>
      </c>
      <c r="V4688" s="3">
        <f>('PV model'!$B$13*(U4688/1000)*(1-'PV model'!$B$14*((20+C4688)-25))*'PV model'!$B$10)/'PV model'!$B$12</f>
        <v>0</v>
      </c>
    </row>
    <row r="4689" spans="1:22" x14ac:dyDescent="0.2">
      <c r="A4689" s="10">
        <f t="shared" si="807"/>
        <v>196</v>
      </c>
      <c r="B4689" s="10">
        <f t="shared" si="816"/>
        <v>4</v>
      </c>
      <c r="C4689" s="23">
        <v>15.7</v>
      </c>
      <c r="D4689" s="24">
        <v>0</v>
      </c>
      <c r="E4689" s="24">
        <v>0</v>
      </c>
      <c r="F4689" s="48"/>
      <c r="G4689" s="48"/>
      <c r="H4689" s="1">
        <f t="shared" si="817"/>
        <v>21.532704374766432</v>
      </c>
      <c r="I4689" s="1">
        <f t="shared" si="811"/>
        <v>-5.6155801265855372</v>
      </c>
      <c r="J4689" s="4">
        <f>B4689+('PV model'!$B$3/15)+(I4689/60)</f>
        <v>3.6297403312235743</v>
      </c>
      <c r="K4689" s="2">
        <f t="shared" si="812"/>
        <v>125.55389503164638</v>
      </c>
      <c r="L4689" s="2">
        <f>DEGREES(ASIN((((COS(RADIANS('PV model'!$B$2))*COS(RADIANS(H4689))*COS(RADIANS(K4689)))+(SIN(RADIANS('PV model'!$B$2))*SIN(RADIANS(H4689)))))))</f>
        <v>-0.22235128938755222</v>
      </c>
      <c r="M4689" s="3">
        <f t="shared" si="808"/>
        <v>0</v>
      </c>
      <c r="N4689" s="2">
        <f t="shared" si="813"/>
        <v>49.182390599277738</v>
      </c>
      <c r="O4689" s="2">
        <f>IF('PV model'!$B$2&gt;0, 180-N4689,IF('PV model'!$B$2&lt;0,0-N4689,N4689))</f>
        <v>130.81760940072226</v>
      </c>
      <c r="P4689" s="2">
        <f>ABS(O4689-'PV model'!$B$5)</f>
        <v>74.182390599277738</v>
      </c>
      <c r="Q4689" s="3">
        <f t="shared" si="809"/>
        <v>90.222351289387547</v>
      </c>
      <c r="R4689" s="3">
        <f t="shared" si="814"/>
        <v>0</v>
      </c>
      <c r="S4689" s="3">
        <f t="shared" si="810"/>
        <v>0</v>
      </c>
      <c r="T4689" s="3">
        <f>(0.5*(1-COS(RADIANS(90-$X$3)))*(D4689+E4689)*'PV model'!$B$4)</f>
        <v>0</v>
      </c>
      <c r="U4689" s="3">
        <f t="shared" si="815"/>
        <v>0</v>
      </c>
      <c r="V4689" s="3">
        <f>('PV model'!$B$13*(U4689/1000)*(1-'PV model'!$B$14*((20+C4689)-25))*'PV model'!$B$10)/'PV model'!$B$12</f>
        <v>0</v>
      </c>
    </row>
    <row r="4690" spans="1:22" x14ac:dyDescent="0.2">
      <c r="A4690" s="10">
        <f t="shared" si="807"/>
        <v>196</v>
      </c>
      <c r="B4690" s="10">
        <f t="shared" si="816"/>
        <v>5</v>
      </c>
      <c r="C4690" s="23">
        <v>15.7</v>
      </c>
      <c r="D4690" s="24">
        <v>0</v>
      </c>
      <c r="E4690" s="24">
        <v>4.41</v>
      </c>
      <c r="F4690" s="48"/>
      <c r="G4690" s="48"/>
      <c r="H4690" s="1">
        <f t="shared" si="817"/>
        <v>21.532704374766432</v>
      </c>
      <c r="I4690" s="1">
        <f t="shared" si="811"/>
        <v>-5.6155801265855372</v>
      </c>
      <c r="J4690" s="4">
        <f>B4690+('PV model'!$B$3/15)+(I4690/60)</f>
        <v>4.6297403312235748</v>
      </c>
      <c r="K4690" s="2">
        <f t="shared" si="812"/>
        <v>110.55389503164638</v>
      </c>
      <c r="L4690" s="2">
        <f>DEGREES(ASIN((((COS(RADIANS('PV model'!$B$2))*COS(RADIANS(H4690))*COS(RADIANS(K4690)))+(SIN(RADIANS('PV model'!$B$2))*SIN(RADIANS(H4690)))))))</f>
        <v>6.7478988687766241</v>
      </c>
      <c r="M4690" s="3">
        <f t="shared" si="808"/>
        <v>6.7478988687766241</v>
      </c>
      <c r="N4690" s="2">
        <f t="shared" si="813"/>
        <v>61.290796575710765</v>
      </c>
      <c r="O4690" s="2">
        <f>IF('PV model'!$B$2&gt;0, 180-N4690,IF('PV model'!$B$2&lt;0,0-N4690,N4690))</f>
        <v>118.70920342428923</v>
      </c>
      <c r="P4690" s="2">
        <f>ABS(O4690-'PV model'!$B$5)</f>
        <v>86.290796575710772</v>
      </c>
      <c r="Q4690" s="3">
        <f t="shared" si="809"/>
        <v>83.25210113122337</v>
      </c>
      <c r="R4690" s="3">
        <f t="shared" si="814"/>
        <v>0</v>
      </c>
      <c r="S4690" s="3">
        <f t="shared" si="810"/>
        <v>4.41</v>
      </c>
      <c r="T4690" s="3">
        <f>(0.5*(1-COS(RADIANS(90-$X$3)))*(D4690+E4690)*'PV model'!$B$4)</f>
        <v>0</v>
      </c>
      <c r="U4690" s="3">
        <f t="shared" si="815"/>
        <v>4.41</v>
      </c>
      <c r="V4690" s="3">
        <f>('PV model'!$B$13*(U4690/1000)*(1-'PV model'!$B$14*((20+C4690)-25))*'PV model'!$B$10)/'PV model'!$B$12</f>
        <v>0.42195634991999997</v>
      </c>
    </row>
    <row r="4691" spans="1:22" x14ac:dyDescent="0.2">
      <c r="A4691" s="10">
        <f t="shared" si="807"/>
        <v>196</v>
      </c>
      <c r="B4691" s="10">
        <f t="shared" si="816"/>
        <v>6</v>
      </c>
      <c r="C4691" s="23">
        <v>15.5</v>
      </c>
      <c r="D4691" s="24">
        <v>0</v>
      </c>
      <c r="E4691" s="24">
        <v>22.931999999999999</v>
      </c>
      <c r="F4691" s="48"/>
      <c r="G4691" s="48"/>
      <c r="H4691" s="1">
        <f t="shared" si="817"/>
        <v>21.532704374766432</v>
      </c>
      <c r="I4691" s="1">
        <f t="shared" si="811"/>
        <v>-5.6155801265855372</v>
      </c>
      <c r="J4691" s="4">
        <f>B4691+('PV model'!$B$3/15)+(I4691/60)</f>
        <v>5.6297403312235748</v>
      </c>
      <c r="K4691" s="2">
        <f t="shared" si="812"/>
        <v>95.553895031646377</v>
      </c>
      <c r="L4691" s="2">
        <f>DEGREES(ASIN((((COS(RADIANS('PV model'!$B$2))*COS(RADIANS(H4691))*COS(RADIANS(K4691)))+(SIN(RADIANS('PV model'!$B$2))*SIN(RADIANS(H4691)))))))</f>
        <v>14.56562844137181</v>
      </c>
      <c r="M4691" s="3">
        <f t="shared" si="808"/>
        <v>14.56562844137181</v>
      </c>
      <c r="N4691" s="2">
        <f t="shared" si="813"/>
        <v>73.055185990593841</v>
      </c>
      <c r="O4691" s="2">
        <f>IF('PV model'!$B$2&gt;0, 180-N4691,IF('PV model'!$B$2&lt;0,0-N4691,N4691))</f>
        <v>106.94481400940616</v>
      </c>
      <c r="P4691" s="2">
        <f>ABS(O4691-'PV model'!$B$5)</f>
        <v>98.055185990593841</v>
      </c>
      <c r="Q4691" s="3">
        <f t="shared" si="809"/>
        <v>75.434371558628186</v>
      </c>
      <c r="R4691" s="3">
        <f t="shared" si="814"/>
        <v>0</v>
      </c>
      <c r="S4691" s="3">
        <f t="shared" si="810"/>
        <v>22.931999999999999</v>
      </c>
      <c r="T4691" s="3">
        <f>(0.5*(1-COS(RADIANS(90-$X$3)))*(D4691+E4691)*'PV model'!$B$4)</f>
        <v>0</v>
      </c>
      <c r="U4691" s="3">
        <f t="shared" si="815"/>
        <v>22.931999999999999</v>
      </c>
      <c r="V4691" s="3">
        <f>('PV model'!$B$13*(U4691/1000)*(1-'PV model'!$B$14*((20+C4691)-25))*'PV model'!$B$10)/'PV model'!$B$12</f>
        <v>2.1960068457599995</v>
      </c>
    </row>
    <row r="4692" spans="1:22" x14ac:dyDescent="0.2">
      <c r="A4692" s="10">
        <f t="shared" si="807"/>
        <v>196</v>
      </c>
      <c r="B4692" s="10">
        <f t="shared" si="816"/>
        <v>7</v>
      </c>
      <c r="C4692" s="23">
        <v>15.7</v>
      </c>
      <c r="D4692" s="24">
        <v>0</v>
      </c>
      <c r="E4692" s="24">
        <v>56.448</v>
      </c>
      <c r="F4692" s="48"/>
      <c r="G4692" s="48"/>
      <c r="H4692" s="1">
        <f t="shared" si="817"/>
        <v>21.532704374766432</v>
      </c>
      <c r="I4692" s="1">
        <f t="shared" si="811"/>
        <v>-5.6155801265855372</v>
      </c>
      <c r="J4692" s="4">
        <f>B4692+('PV model'!$B$3/15)+(I4692/60)</f>
        <v>6.6297403312235748</v>
      </c>
      <c r="K4692" s="2">
        <f t="shared" si="812"/>
        <v>80.553895031646377</v>
      </c>
      <c r="L4692" s="2">
        <f>DEGREES(ASIN((((COS(RADIANS('PV model'!$B$2))*COS(RADIANS(H4692))*COS(RADIANS(K4692)))+(SIN(RADIANS('PV model'!$B$2))*SIN(RADIANS(H4692)))))))</f>
        <v>22.889281974031626</v>
      </c>
      <c r="M4692" s="3">
        <f t="shared" si="808"/>
        <v>22.889281974031626</v>
      </c>
      <c r="N4692" s="2">
        <f t="shared" si="813"/>
        <v>84.888819501048332</v>
      </c>
      <c r="O4692" s="2">
        <f>IF('PV model'!$B$2&gt;0, 180-N4692,IF('PV model'!$B$2&lt;0,0-N4692,N4692))</f>
        <v>95.111180498951668</v>
      </c>
      <c r="P4692" s="2">
        <f>ABS(O4692-'PV model'!$B$5)</f>
        <v>109.88881950104833</v>
      </c>
      <c r="Q4692" s="3">
        <f t="shared" si="809"/>
        <v>67.110718025968382</v>
      </c>
      <c r="R4692" s="3">
        <f t="shared" si="814"/>
        <v>0</v>
      </c>
      <c r="S4692" s="3">
        <f t="shared" si="810"/>
        <v>56.448</v>
      </c>
      <c r="T4692" s="3">
        <f>(0.5*(1-COS(RADIANS(90-$X$3)))*(D4692+E4692)*'PV model'!$B$4)</f>
        <v>0</v>
      </c>
      <c r="U4692" s="3">
        <f t="shared" si="815"/>
        <v>56.448</v>
      </c>
      <c r="V4692" s="3">
        <f>('PV model'!$B$13*(U4692/1000)*(1-'PV model'!$B$14*((20+C4692)-25))*'PV model'!$B$10)/'PV model'!$B$12</f>
        <v>5.4010412789759989</v>
      </c>
    </row>
    <row r="4693" spans="1:22" x14ac:dyDescent="0.2">
      <c r="A4693" s="10">
        <f t="shared" si="807"/>
        <v>196</v>
      </c>
      <c r="B4693" s="10">
        <f t="shared" si="816"/>
        <v>8</v>
      </c>
      <c r="C4693" s="23">
        <v>16.5</v>
      </c>
      <c r="D4693" s="24">
        <v>0</v>
      </c>
      <c r="E4693" s="24">
        <v>95.256</v>
      </c>
      <c r="F4693" s="48"/>
      <c r="G4693" s="48"/>
      <c r="H4693" s="1">
        <f t="shared" si="817"/>
        <v>21.532704374766432</v>
      </c>
      <c r="I4693" s="1">
        <f t="shared" si="811"/>
        <v>-5.6155801265855372</v>
      </c>
      <c r="J4693" s="4">
        <f>B4693+('PV model'!$B$3/15)+(I4693/60)</f>
        <v>7.6297403312235748</v>
      </c>
      <c r="K4693" s="2">
        <f t="shared" si="812"/>
        <v>65.553895031646377</v>
      </c>
      <c r="L4693" s="2">
        <f>DEGREES(ASIN((((COS(RADIANS('PV model'!$B$2))*COS(RADIANS(H4693))*COS(RADIANS(K4693)))+(SIN(RADIANS('PV model'!$B$2))*SIN(RADIANS(H4693)))))))</f>
        <v>31.367247176024893</v>
      </c>
      <c r="M4693" s="3">
        <f t="shared" si="808"/>
        <v>31.367247176024893</v>
      </c>
      <c r="N4693" s="2">
        <f t="shared" si="813"/>
        <v>82.641277930598477</v>
      </c>
      <c r="O4693" s="2">
        <f>IF('PV model'!$B$2&gt;0, 180-N4693,IF('PV model'!$B$2&lt;0,0-N4693,N4693))</f>
        <v>97.358722069401523</v>
      </c>
      <c r="P4693" s="2">
        <f>ABS(O4693-'PV model'!$B$5)</f>
        <v>107.64127793059848</v>
      </c>
      <c r="Q4693" s="3">
        <f t="shared" si="809"/>
        <v>58.632752823975117</v>
      </c>
      <c r="R4693" s="3">
        <f t="shared" si="814"/>
        <v>0</v>
      </c>
      <c r="S4693" s="3">
        <f t="shared" si="810"/>
        <v>95.256</v>
      </c>
      <c r="T4693" s="3">
        <f>(0.5*(1-COS(RADIANS(90-$X$3)))*(D4693+E4693)*'PV model'!$B$4)</f>
        <v>0</v>
      </c>
      <c r="U4693" s="3">
        <f t="shared" si="815"/>
        <v>95.256</v>
      </c>
      <c r="V4693" s="3">
        <f>('PV model'!$B$13*(U4693/1000)*(1-'PV model'!$B$14*((20+C4693)-25))*'PV model'!$B$10)/'PV model'!$B$12</f>
        <v>9.0837874310399993</v>
      </c>
    </row>
    <row r="4694" spans="1:22" x14ac:dyDescent="0.2">
      <c r="A4694" s="10">
        <f t="shared" si="807"/>
        <v>196</v>
      </c>
      <c r="B4694" s="10">
        <f t="shared" si="816"/>
        <v>9</v>
      </c>
      <c r="C4694" s="23">
        <v>16.5</v>
      </c>
      <c r="D4694" s="24">
        <v>0</v>
      </c>
      <c r="E4694" s="24">
        <v>133.18200000000002</v>
      </c>
      <c r="F4694" s="48"/>
      <c r="G4694" s="48"/>
      <c r="H4694" s="1">
        <f t="shared" si="817"/>
        <v>21.532704374766432</v>
      </c>
      <c r="I4694" s="1">
        <f t="shared" si="811"/>
        <v>-5.6155801265855372</v>
      </c>
      <c r="J4694" s="4">
        <f>B4694+('PV model'!$B$3/15)+(I4694/60)</f>
        <v>8.629740331223573</v>
      </c>
      <c r="K4694" s="2">
        <f t="shared" si="812"/>
        <v>50.553895031646405</v>
      </c>
      <c r="L4694" s="2">
        <f>DEGREES(ASIN((((COS(RADIANS('PV model'!$B$2))*COS(RADIANS(H4694))*COS(RADIANS(K4694)))+(SIN(RADIANS('PV model'!$B$2))*SIN(RADIANS(H4694)))))))</f>
        <v>39.585762228738929</v>
      </c>
      <c r="M4694" s="3">
        <f t="shared" si="808"/>
        <v>39.585762228738929</v>
      </c>
      <c r="N4694" s="2">
        <f t="shared" si="813"/>
        <v>68.761441983734898</v>
      </c>
      <c r="O4694" s="2">
        <f>IF('PV model'!$B$2&gt;0, 180-N4694,IF('PV model'!$B$2&lt;0,0-N4694,N4694))</f>
        <v>111.2385580162651</v>
      </c>
      <c r="P4694" s="2">
        <f>ABS(O4694-'PV model'!$B$5)</f>
        <v>93.761441983734898</v>
      </c>
      <c r="Q4694" s="3">
        <f t="shared" si="809"/>
        <v>50.414237771261071</v>
      </c>
      <c r="R4694" s="3">
        <f t="shared" si="814"/>
        <v>0</v>
      </c>
      <c r="S4694" s="3">
        <f t="shared" si="810"/>
        <v>133.18200000000002</v>
      </c>
      <c r="T4694" s="3">
        <f>(0.5*(1-COS(RADIANS(90-$X$3)))*(D4694+E4694)*'PV model'!$B$4)</f>
        <v>0</v>
      </c>
      <c r="U4694" s="3">
        <f t="shared" si="815"/>
        <v>133.18200000000002</v>
      </c>
      <c r="V4694" s="3">
        <f>('PV model'!$B$13*(U4694/1000)*(1-'PV model'!$B$14*((20+C4694)-25))*'PV model'!$B$10)/'PV model'!$B$12</f>
        <v>12.70048057488</v>
      </c>
    </row>
    <row r="4695" spans="1:22" x14ac:dyDescent="0.2">
      <c r="A4695" s="10">
        <f t="shared" si="807"/>
        <v>196</v>
      </c>
      <c r="B4695" s="10">
        <f t="shared" si="816"/>
        <v>10</v>
      </c>
      <c r="C4695" s="23">
        <v>17.100000000000001</v>
      </c>
      <c r="D4695" s="24">
        <v>2.2448999999999999</v>
      </c>
      <c r="E4695" s="24">
        <v>165.816</v>
      </c>
      <c r="F4695" s="48"/>
      <c r="G4695" s="48"/>
      <c r="H4695" s="1">
        <f t="shared" si="817"/>
        <v>21.532704374766432</v>
      </c>
      <c r="I4695" s="1">
        <f t="shared" si="811"/>
        <v>-5.6155801265855372</v>
      </c>
      <c r="J4695" s="4">
        <f>B4695+('PV model'!$B$3/15)+(I4695/60)</f>
        <v>9.629740331223573</v>
      </c>
      <c r="K4695" s="2">
        <f t="shared" si="812"/>
        <v>35.553895031646405</v>
      </c>
      <c r="L4695" s="2">
        <f>DEGREES(ASIN((((COS(RADIANS('PV model'!$B$2))*COS(RADIANS(H4695))*COS(RADIANS(K4695)))+(SIN(RADIANS('PV model'!$B$2))*SIN(RADIANS(H4695)))))))</f>
        <v>46.981261253991974</v>
      </c>
      <c r="M4695" s="3">
        <f t="shared" si="808"/>
        <v>46.981261253991974</v>
      </c>
      <c r="N4695" s="2">
        <f t="shared" si="813"/>
        <v>52.449173261191312</v>
      </c>
      <c r="O4695" s="2">
        <f>IF('PV model'!$B$2&gt;0, 180-N4695,IF('PV model'!$B$2&lt;0,0-N4695,N4695))</f>
        <v>127.55082673880869</v>
      </c>
      <c r="P4695" s="2">
        <f>ABS(O4695-'PV model'!$B$5)</f>
        <v>77.449173261191305</v>
      </c>
      <c r="Q4695" s="3">
        <f t="shared" si="809"/>
        <v>43.018738746008026</v>
      </c>
      <c r="R4695" s="3">
        <f t="shared" si="814"/>
        <v>2.2448999999999999</v>
      </c>
      <c r="S4695" s="3">
        <f t="shared" si="810"/>
        <v>167.34428229694322</v>
      </c>
      <c r="T4695" s="3">
        <f>(0.5*(1-COS(RADIANS(90-$X$3)))*(D4695+E4695)*'PV model'!$B$4)</f>
        <v>0</v>
      </c>
      <c r="U4695" s="3">
        <f t="shared" si="815"/>
        <v>169.58918229694322</v>
      </c>
      <c r="V4695" s="3">
        <f>('PV model'!$B$13*(U4695/1000)*(1-'PV model'!$B$14*((20+C4695)-25))*'PV model'!$B$10)/'PV model'!$B$12</f>
        <v>16.131651344742163</v>
      </c>
    </row>
    <row r="4696" spans="1:22" x14ac:dyDescent="0.2">
      <c r="A4696" s="10">
        <f t="shared" si="807"/>
        <v>196</v>
      </c>
      <c r="B4696" s="10">
        <f t="shared" si="816"/>
        <v>11</v>
      </c>
      <c r="C4696" s="23">
        <v>17.7</v>
      </c>
      <c r="D4696" s="24">
        <v>3.3673500000000001</v>
      </c>
      <c r="E4696" s="24">
        <v>191.39400000000001</v>
      </c>
      <c r="F4696" s="48"/>
      <c r="G4696" s="48"/>
      <c r="H4696" s="1">
        <f t="shared" si="817"/>
        <v>21.532704374766432</v>
      </c>
      <c r="I4696" s="1">
        <f t="shared" si="811"/>
        <v>-5.6155801265855372</v>
      </c>
      <c r="J4696" s="4">
        <f>B4696+('PV model'!$B$3/15)+(I4696/60)</f>
        <v>10.629740331223573</v>
      </c>
      <c r="K4696" s="2">
        <f t="shared" si="812"/>
        <v>20.553895031646405</v>
      </c>
      <c r="L4696" s="2">
        <f>DEGREES(ASIN((((COS(RADIANS('PV model'!$B$2))*COS(RADIANS(H4696))*COS(RADIANS(K4696)))+(SIN(RADIANS('PV model'!$B$2))*SIN(RADIANS(H4696)))))))</f>
        <v>52.732487336564617</v>
      </c>
      <c r="M4696" s="3">
        <f t="shared" si="808"/>
        <v>52.732487336564617</v>
      </c>
      <c r="N4696" s="2">
        <f t="shared" si="813"/>
        <v>32.638132121010699</v>
      </c>
      <c r="O4696" s="2">
        <f>IF('PV model'!$B$2&gt;0, 180-N4696,IF('PV model'!$B$2&lt;0,0-N4696,N4696))</f>
        <v>147.3618678789893</v>
      </c>
      <c r="P4696" s="2">
        <f>ABS(O4696-'PV model'!$B$5)</f>
        <v>57.638132121010699</v>
      </c>
      <c r="Q4696" s="3">
        <f t="shared" si="809"/>
        <v>37.267512663435383</v>
      </c>
      <c r="R4696" s="3">
        <f t="shared" si="814"/>
        <v>3.367350000000001</v>
      </c>
      <c r="S4696" s="3">
        <f t="shared" si="810"/>
        <v>193.48204937435088</v>
      </c>
      <c r="T4696" s="3">
        <f>(0.5*(1-COS(RADIANS(90-$X$3)))*(D4696+E4696)*'PV model'!$B$4)</f>
        <v>0</v>
      </c>
      <c r="U4696" s="3">
        <f t="shared" si="815"/>
        <v>196.84939937435087</v>
      </c>
      <c r="V4696" s="3">
        <f>('PV model'!$B$13*(U4696/1000)*(1-'PV model'!$B$14*((20+C4696)-25))*'PV model'!$B$10)/'PV model'!$B$12</f>
        <v>18.677471010617939</v>
      </c>
    </row>
    <row r="4697" spans="1:22" x14ac:dyDescent="0.2">
      <c r="A4697" s="10">
        <f t="shared" si="807"/>
        <v>196</v>
      </c>
      <c r="B4697" s="10">
        <f t="shared" si="816"/>
        <v>12</v>
      </c>
      <c r="C4697" s="23">
        <v>17.899999999999999</v>
      </c>
      <c r="D4697" s="24">
        <v>4.4897999999999998</v>
      </c>
      <c r="E4697" s="24">
        <v>206.38800000000001</v>
      </c>
      <c r="F4697" s="48"/>
      <c r="G4697" s="48"/>
      <c r="H4697" s="1">
        <f t="shared" si="817"/>
        <v>21.532704374766432</v>
      </c>
      <c r="I4697" s="1">
        <f t="shared" si="811"/>
        <v>-5.6155801265855372</v>
      </c>
      <c r="J4697" s="4">
        <f>B4697+('PV model'!$B$3/15)+(I4697/60)</f>
        <v>11.629740331223573</v>
      </c>
      <c r="K4697" s="2">
        <f t="shared" si="812"/>
        <v>5.5538950316464053</v>
      </c>
      <c r="L4697" s="2">
        <f>DEGREES(ASIN((((COS(RADIANS('PV model'!$B$2))*COS(RADIANS(H4697))*COS(RADIANS(K4697)))+(SIN(RADIANS('PV model'!$B$2))*SIN(RADIANS(H4697)))))))</f>
        <v>55.779891963577178</v>
      </c>
      <c r="M4697" s="3">
        <f t="shared" si="808"/>
        <v>55.779891963577178</v>
      </c>
      <c r="N4697" s="2">
        <f t="shared" si="813"/>
        <v>9.2118151032075222</v>
      </c>
      <c r="O4697" s="2">
        <f>IF('PV model'!$B$2&gt;0, 180-N4697,IF('PV model'!$B$2&lt;0,0-N4697,N4697))</f>
        <v>170.78818489679247</v>
      </c>
      <c r="P4697" s="2">
        <f>ABS(O4697-'PV model'!$B$5)</f>
        <v>34.211815103207527</v>
      </c>
      <c r="Q4697" s="3">
        <f t="shared" si="809"/>
        <v>34.220108036422822</v>
      </c>
      <c r="R4697" s="3">
        <f t="shared" si="814"/>
        <v>4.4897999999999998</v>
      </c>
      <c r="S4697" s="3">
        <f t="shared" si="810"/>
        <v>208.9902897736562</v>
      </c>
      <c r="T4697" s="3">
        <f>(0.5*(1-COS(RADIANS(90-$X$3)))*(D4697+E4697)*'PV model'!$B$4)</f>
        <v>0</v>
      </c>
      <c r="U4697" s="3">
        <f t="shared" si="815"/>
        <v>213.4800897736562</v>
      </c>
      <c r="V4697" s="3">
        <f>('PV model'!$B$13*(U4697/1000)*(1-'PV model'!$B$14*((20+C4697)-25))*'PV model'!$B$10)/'PV model'!$B$12</f>
        <v>20.238353133447902</v>
      </c>
    </row>
    <row r="4698" spans="1:22" x14ac:dyDescent="0.2">
      <c r="A4698" s="10">
        <f t="shared" si="807"/>
        <v>196</v>
      </c>
      <c r="B4698" s="10">
        <f t="shared" si="816"/>
        <v>13</v>
      </c>
      <c r="C4698" s="23">
        <v>16.7</v>
      </c>
      <c r="D4698" s="24">
        <v>4.4897999999999998</v>
      </c>
      <c r="E4698" s="24">
        <v>211.67999999999998</v>
      </c>
      <c r="F4698" s="48"/>
      <c r="G4698" s="48"/>
      <c r="H4698" s="1">
        <f t="shared" si="817"/>
        <v>21.532704374766432</v>
      </c>
      <c r="I4698" s="1">
        <f t="shared" si="811"/>
        <v>-5.6155801265855372</v>
      </c>
      <c r="J4698" s="4">
        <f>B4698+('PV model'!$B$3/15)+(I4698/60)</f>
        <v>12.629740331223573</v>
      </c>
      <c r="K4698" s="2">
        <f t="shared" si="812"/>
        <v>-9.4461049683535947</v>
      </c>
      <c r="L4698" s="2">
        <f>DEGREES(ASIN((((COS(RADIANS('PV model'!$B$2))*COS(RADIANS(H4698))*COS(RADIANS(K4698)))+(SIN(RADIANS('PV model'!$B$2))*SIN(RADIANS(H4698)))))))</f>
        <v>55.306881538599214</v>
      </c>
      <c r="M4698" s="3">
        <f t="shared" si="808"/>
        <v>55.306881538599214</v>
      </c>
      <c r="N4698" s="2">
        <f t="shared" si="813"/>
        <v>-15.558364242038397</v>
      </c>
      <c r="O4698" s="2">
        <f>IF('PV model'!$B$2&gt;0, 180-N4698,IF('PV model'!$B$2&lt;0,0-N4698,N4698))</f>
        <v>195.55836424203841</v>
      </c>
      <c r="P4698" s="2">
        <f>ABS(O4698-'PV model'!$B$5)</f>
        <v>9.4416357579615919</v>
      </c>
      <c r="Q4698" s="3">
        <f t="shared" si="809"/>
        <v>34.693118461400786</v>
      </c>
      <c r="R4698" s="3">
        <f t="shared" si="814"/>
        <v>4.4897999999999998</v>
      </c>
      <c r="S4698" s="3">
        <f t="shared" si="810"/>
        <v>214.31089770902881</v>
      </c>
      <c r="T4698" s="3">
        <f>(0.5*(1-COS(RADIANS(90-$X$3)))*(D4698+E4698)*'PV model'!$B$4)</f>
        <v>0</v>
      </c>
      <c r="U4698" s="3">
        <f t="shared" si="815"/>
        <v>218.80069770902881</v>
      </c>
      <c r="V4698" s="3">
        <f>('PV model'!$B$13*(U4698/1000)*(1-'PV model'!$B$14*((20+C4698)-25))*'PV model'!$B$10)/'PV model'!$B$12</f>
        <v>20.847740072622376</v>
      </c>
    </row>
    <row r="4699" spans="1:22" x14ac:dyDescent="0.2">
      <c r="A4699" s="10">
        <f t="shared" si="807"/>
        <v>196</v>
      </c>
      <c r="B4699" s="10">
        <f t="shared" si="816"/>
        <v>14</v>
      </c>
      <c r="C4699" s="23">
        <v>16.399999999999999</v>
      </c>
      <c r="D4699" s="24">
        <v>4.4897999999999998</v>
      </c>
      <c r="E4699" s="24">
        <v>205.506</v>
      </c>
      <c r="F4699" s="48"/>
      <c r="G4699" s="48"/>
      <c r="H4699" s="1">
        <f t="shared" si="817"/>
        <v>21.532704374766432</v>
      </c>
      <c r="I4699" s="1">
        <f t="shared" si="811"/>
        <v>-5.6155801265855372</v>
      </c>
      <c r="J4699" s="4">
        <f>B4699+('PV model'!$B$3/15)+(I4699/60)</f>
        <v>13.629740331223573</v>
      </c>
      <c r="K4699" s="2">
        <f t="shared" si="812"/>
        <v>-24.446104968353595</v>
      </c>
      <c r="L4699" s="2">
        <f>DEGREES(ASIN((((COS(RADIANS('PV model'!$B$2))*COS(RADIANS(H4699))*COS(RADIANS(K4699)))+(SIN(RADIANS('PV model'!$B$2))*SIN(RADIANS(H4699)))))))</f>
        <v>51.45534206124357</v>
      </c>
      <c r="M4699" s="3">
        <f t="shared" si="808"/>
        <v>51.45534206124357</v>
      </c>
      <c r="N4699" s="2">
        <f t="shared" si="813"/>
        <v>-38.154300176376729</v>
      </c>
      <c r="O4699" s="2">
        <f>IF('PV model'!$B$2&gt;0, 180-N4699,IF('PV model'!$B$2&lt;0,0-N4699,N4699))</f>
        <v>218.15430017637672</v>
      </c>
      <c r="P4699" s="2">
        <f>ABS(O4699-'PV model'!$B$5)</f>
        <v>13.154300176376722</v>
      </c>
      <c r="Q4699" s="3">
        <f t="shared" si="809"/>
        <v>38.54465793875643</v>
      </c>
      <c r="R4699" s="3">
        <f t="shared" si="814"/>
        <v>4.4897999999999998</v>
      </c>
      <c r="S4699" s="3">
        <f t="shared" si="810"/>
        <v>208.33916085209685</v>
      </c>
      <c r="T4699" s="3">
        <f>(0.5*(1-COS(RADIANS(90-$X$3)))*(D4699+E4699)*'PV model'!$B$4)</f>
        <v>0</v>
      </c>
      <c r="U4699" s="3">
        <f t="shared" si="815"/>
        <v>212.82896085209686</v>
      </c>
      <c r="V4699" s="3">
        <f>('PV model'!$B$13*(U4699/1000)*(1-'PV model'!$B$14*((20+C4699)-25))*'PV model'!$B$10)/'PV model'!$B$12</f>
        <v>20.304271065314634</v>
      </c>
    </row>
    <row r="4700" spans="1:22" x14ac:dyDescent="0.2">
      <c r="A4700" s="10">
        <f t="shared" si="807"/>
        <v>196</v>
      </c>
      <c r="B4700" s="10">
        <f t="shared" si="816"/>
        <v>15</v>
      </c>
      <c r="C4700" s="23">
        <v>15.9</v>
      </c>
      <c r="D4700" s="24">
        <v>3.3673500000000001</v>
      </c>
      <c r="E4700" s="24">
        <v>189.63</v>
      </c>
      <c r="F4700" s="48"/>
      <c r="G4700" s="48"/>
      <c r="H4700" s="1">
        <f t="shared" si="817"/>
        <v>21.532704374766432</v>
      </c>
      <c r="I4700" s="1">
        <f t="shared" si="811"/>
        <v>-5.6155801265855372</v>
      </c>
      <c r="J4700" s="4">
        <f>B4700+('PV model'!$B$3/15)+(I4700/60)</f>
        <v>14.629740331223573</v>
      </c>
      <c r="K4700" s="2">
        <f t="shared" si="812"/>
        <v>-39.446104968353595</v>
      </c>
      <c r="L4700" s="2">
        <f>DEGREES(ASIN((((COS(RADIANS('PV model'!$B$2))*COS(RADIANS(H4700))*COS(RADIANS(K4700)))+(SIN(RADIANS('PV model'!$B$2))*SIN(RADIANS(H4700)))))))</f>
        <v>45.181746950057793</v>
      </c>
      <c r="M4700" s="3">
        <f t="shared" si="808"/>
        <v>45.181746950057793</v>
      </c>
      <c r="N4700" s="2">
        <f t="shared" si="813"/>
        <v>-56.979742155283795</v>
      </c>
      <c r="O4700" s="2">
        <f>IF('PV model'!$B$2&gt;0, 180-N4700,IF('PV model'!$B$2&lt;0,0-N4700,N4700))</f>
        <v>236.97974215528379</v>
      </c>
      <c r="P4700" s="2">
        <f>ABS(O4700-'PV model'!$B$5)</f>
        <v>31.979742155283787</v>
      </c>
      <c r="Q4700" s="3">
        <f t="shared" si="809"/>
        <v>44.818253049942207</v>
      </c>
      <c r="R4700" s="3">
        <f t="shared" si="814"/>
        <v>3.3673500000000001</v>
      </c>
      <c r="S4700" s="3">
        <f t="shared" si="810"/>
        <v>191.95245934619476</v>
      </c>
      <c r="T4700" s="3">
        <f>(0.5*(1-COS(RADIANS(90-$X$3)))*(D4700+E4700)*'PV model'!$B$4)</f>
        <v>0</v>
      </c>
      <c r="U4700" s="3">
        <f t="shared" si="815"/>
        <v>195.31980934619475</v>
      </c>
      <c r="V4700" s="3">
        <f>('PV model'!$B$13*(U4700/1000)*(1-'PV model'!$B$14*((20+C4700)-25))*'PV model'!$B$10)/'PV model'!$B$12</f>
        <v>18.672914411243717</v>
      </c>
    </row>
    <row r="4701" spans="1:22" x14ac:dyDescent="0.2">
      <c r="A4701" s="10">
        <f t="shared" si="807"/>
        <v>196</v>
      </c>
      <c r="B4701" s="10">
        <f t="shared" si="816"/>
        <v>16</v>
      </c>
      <c r="C4701" s="23">
        <v>16</v>
      </c>
      <c r="D4701" s="24">
        <v>2.2448999999999999</v>
      </c>
      <c r="E4701" s="24">
        <v>163.16999999999999</v>
      </c>
      <c r="F4701" s="48"/>
      <c r="G4701" s="48"/>
      <c r="H4701" s="1">
        <f t="shared" si="817"/>
        <v>21.532704374766432</v>
      </c>
      <c r="I4701" s="1">
        <f t="shared" si="811"/>
        <v>-5.6155801265855372</v>
      </c>
      <c r="J4701" s="4">
        <f>B4701+('PV model'!$B$3/15)+(I4701/60)</f>
        <v>15.629740331223573</v>
      </c>
      <c r="K4701" s="2">
        <f t="shared" si="812"/>
        <v>-54.446104968353595</v>
      </c>
      <c r="L4701" s="2">
        <f>DEGREES(ASIN((((COS(RADIANS('PV model'!$B$2))*COS(RADIANS(H4701))*COS(RADIANS(K4701)))+(SIN(RADIANS('PV model'!$B$2))*SIN(RADIANS(H4701)))))))</f>
        <v>37.505857203705617</v>
      </c>
      <c r="M4701" s="3">
        <f t="shared" si="808"/>
        <v>37.505857203705617</v>
      </c>
      <c r="N4701" s="2">
        <f t="shared" si="813"/>
        <v>-72.551310562479316</v>
      </c>
      <c r="O4701" s="2">
        <f>IF('PV model'!$B$2&gt;0, 180-N4701,IF('PV model'!$B$2&lt;0,0-N4701,N4701))</f>
        <v>252.55131056247933</v>
      </c>
      <c r="P4701" s="2">
        <f>ABS(O4701-'PV model'!$B$5)</f>
        <v>47.55131056247933</v>
      </c>
      <c r="Q4701" s="3">
        <f t="shared" si="809"/>
        <v>52.494142796294383</v>
      </c>
      <c r="R4701" s="3">
        <f t="shared" si="814"/>
        <v>2.2448999999999999</v>
      </c>
      <c r="S4701" s="3">
        <f t="shared" si="810"/>
        <v>164.76552286562588</v>
      </c>
      <c r="T4701" s="3">
        <f>(0.5*(1-COS(RADIANS(90-$X$3)))*(D4701+E4701)*'PV model'!$B$4)</f>
        <v>0</v>
      </c>
      <c r="U4701" s="3">
        <f t="shared" si="815"/>
        <v>167.01042286562588</v>
      </c>
      <c r="V4701" s="3">
        <f>('PV model'!$B$13*(U4701/1000)*(1-'PV model'!$B$14*((20+C4701)-25))*'PV model'!$B$10)/'PV model'!$B$12</f>
        <v>15.959809947383452</v>
      </c>
    </row>
    <row r="4702" spans="1:22" x14ac:dyDescent="0.2">
      <c r="A4702" s="10">
        <f t="shared" si="807"/>
        <v>196</v>
      </c>
      <c r="B4702" s="10">
        <f t="shared" si="816"/>
        <v>17</v>
      </c>
      <c r="C4702" s="23">
        <v>15.8</v>
      </c>
      <c r="D4702" s="24">
        <v>0</v>
      </c>
      <c r="E4702" s="24">
        <v>130.536</v>
      </c>
      <c r="F4702" s="48"/>
      <c r="G4702" s="48"/>
      <c r="H4702" s="1">
        <f t="shared" si="817"/>
        <v>21.532704374766432</v>
      </c>
      <c r="I4702" s="1">
        <f t="shared" si="811"/>
        <v>-5.6155801265855372</v>
      </c>
      <c r="J4702" s="4">
        <f>B4702+('PV model'!$B$3/15)+(I4702/60)</f>
        <v>16.629740331223573</v>
      </c>
      <c r="K4702" s="2">
        <f t="shared" si="812"/>
        <v>-69.446104968353595</v>
      </c>
      <c r="L4702" s="2">
        <f>DEGREES(ASIN((((COS(RADIANS('PV model'!$B$2))*COS(RADIANS(H4702))*COS(RADIANS(K4702)))+(SIN(RADIANS('PV model'!$B$2))*SIN(RADIANS(H4702)))))))</f>
        <v>29.173823261025198</v>
      </c>
      <c r="M4702" s="3">
        <f t="shared" si="808"/>
        <v>29.173823261025198</v>
      </c>
      <c r="N4702" s="2">
        <f t="shared" si="813"/>
        <v>-85.97693881590682</v>
      </c>
      <c r="O4702" s="2">
        <f>IF('PV model'!$B$2&gt;0, 180-N4702,IF('PV model'!$B$2&lt;0,0-N4702,N4702))</f>
        <v>265.97693881590681</v>
      </c>
      <c r="P4702" s="2">
        <f>ABS(O4702-'PV model'!$B$5)</f>
        <v>60.976938815906806</v>
      </c>
      <c r="Q4702" s="3">
        <f t="shared" si="809"/>
        <v>60.826176738974809</v>
      </c>
      <c r="R4702" s="3">
        <f t="shared" si="814"/>
        <v>0</v>
      </c>
      <c r="S4702" s="3">
        <f t="shared" si="810"/>
        <v>130.536</v>
      </c>
      <c r="T4702" s="3">
        <f>(0.5*(1-COS(RADIANS(90-$X$3)))*(D4702+E4702)*'PV model'!$B$4)</f>
        <v>0</v>
      </c>
      <c r="U4702" s="3">
        <f t="shared" si="815"/>
        <v>130.536</v>
      </c>
      <c r="V4702" s="3">
        <f>('PV model'!$B$13*(U4702/1000)*(1-'PV model'!$B$14*((20+C4702)-25))*'PV model'!$B$10)/'PV model'!$B$12</f>
        <v>12.484688606208</v>
      </c>
    </row>
    <row r="4703" spans="1:22" x14ac:dyDescent="0.2">
      <c r="A4703" s="10">
        <f t="shared" si="807"/>
        <v>196</v>
      </c>
      <c r="B4703" s="10">
        <f t="shared" si="816"/>
        <v>18</v>
      </c>
      <c r="C4703" s="23">
        <v>15.7</v>
      </c>
      <c r="D4703" s="24">
        <v>0</v>
      </c>
      <c r="E4703" s="24">
        <v>91.727999999999994</v>
      </c>
      <c r="F4703" s="48"/>
      <c r="G4703" s="48"/>
      <c r="H4703" s="1">
        <f t="shared" si="817"/>
        <v>21.532704374766432</v>
      </c>
      <c r="I4703" s="1">
        <f t="shared" si="811"/>
        <v>-5.6155801265855372</v>
      </c>
      <c r="J4703" s="4">
        <f>B4703+('PV model'!$B$3/15)+(I4703/60)</f>
        <v>17.629740331223573</v>
      </c>
      <c r="K4703" s="2">
        <f t="shared" si="812"/>
        <v>-84.446104968353595</v>
      </c>
      <c r="L4703" s="2">
        <f>DEGREES(ASIN((((COS(RADIANS('PV model'!$B$2))*COS(RADIANS(H4703))*COS(RADIANS(K4703)))+(SIN(RADIANS('PV model'!$B$2))*SIN(RADIANS(H4703)))))))</f>
        <v>20.699886381159018</v>
      </c>
      <c r="M4703" s="3">
        <f t="shared" si="808"/>
        <v>20.699886381159018</v>
      </c>
      <c r="N4703" s="2">
        <f t="shared" si="813"/>
        <v>-81.783049850047846</v>
      </c>
      <c r="O4703" s="2">
        <f>IF('PV model'!$B$2&gt;0, 180-N4703,IF('PV model'!$B$2&lt;0,0-N4703,N4703))</f>
        <v>261.78304985004786</v>
      </c>
      <c r="P4703" s="2">
        <f>ABS(O4703-'PV model'!$B$5)</f>
        <v>56.78304985004786</v>
      </c>
      <c r="Q4703" s="3">
        <f t="shared" si="809"/>
        <v>69.300113618840982</v>
      </c>
      <c r="R4703" s="3">
        <f t="shared" si="814"/>
        <v>0</v>
      </c>
      <c r="S4703" s="3">
        <f t="shared" si="810"/>
        <v>91.727999999999994</v>
      </c>
      <c r="T4703" s="3">
        <f>(0.5*(1-COS(RADIANS(90-$X$3)))*(D4703+E4703)*'PV model'!$B$4)</f>
        <v>0</v>
      </c>
      <c r="U4703" s="3">
        <f t="shared" si="815"/>
        <v>91.727999999999994</v>
      </c>
      <c r="V4703" s="3">
        <f>('PV model'!$B$13*(U4703/1000)*(1-'PV model'!$B$14*((20+C4703)-25))*'PV model'!$B$10)/'PV model'!$B$12</f>
        <v>8.7766920783359978</v>
      </c>
    </row>
    <row r="4704" spans="1:22" x14ac:dyDescent="0.2">
      <c r="A4704" s="10">
        <f t="shared" si="807"/>
        <v>196</v>
      </c>
      <c r="B4704" s="10">
        <f t="shared" si="816"/>
        <v>19</v>
      </c>
      <c r="C4704" s="23">
        <v>15.3</v>
      </c>
      <c r="D4704" s="24">
        <v>0</v>
      </c>
      <c r="E4704" s="24">
        <v>52.919999999999995</v>
      </c>
      <c r="F4704" s="48"/>
      <c r="G4704" s="48"/>
      <c r="H4704" s="1">
        <f t="shared" si="817"/>
        <v>21.532704374766432</v>
      </c>
      <c r="I4704" s="1">
        <f t="shared" si="811"/>
        <v>-5.6155801265855372</v>
      </c>
      <c r="J4704" s="4">
        <f>B4704+('PV model'!$B$3/15)+(I4704/60)</f>
        <v>18.629740331223573</v>
      </c>
      <c r="K4704" s="2">
        <f t="shared" si="812"/>
        <v>-99.446104968353595</v>
      </c>
      <c r="L4704" s="2">
        <f>DEGREES(ASIN((((COS(RADIANS('PV model'!$B$2))*COS(RADIANS(H4704))*COS(RADIANS(K4704)))+(SIN(RADIANS('PV model'!$B$2))*SIN(RADIANS(H4704)))))))</f>
        <v>12.474797562175612</v>
      </c>
      <c r="M4704" s="3">
        <f t="shared" si="808"/>
        <v>12.474797562175612</v>
      </c>
      <c r="N4704" s="2">
        <f t="shared" si="813"/>
        <v>-70.015010126414026</v>
      </c>
      <c r="O4704" s="2">
        <f>IF('PV model'!$B$2&gt;0, 180-N4704,IF('PV model'!$B$2&lt;0,0-N4704,N4704))</f>
        <v>250.01501012641404</v>
      </c>
      <c r="P4704" s="2">
        <f>ABS(O4704-'PV model'!$B$5)</f>
        <v>45.01501012641404</v>
      </c>
      <c r="Q4704" s="3">
        <f t="shared" si="809"/>
        <v>77.52520243782439</v>
      </c>
      <c r="R4704" s="3">
        <f t="shared" si="814"/>
        <v>0</v>
      </c>
      <c r="S4704" s="3">
        <f t="shared" si="810"/>
        <v>52.919999999999995</v>
      </c>
      <c r="T4704" s="3">
        <f>(0.5*(1-COS(RADIANS(90-$X$3)))*(D4704+E4704)*'PV model'!$B$4)</f>
        <v>0</v>
      </c>
      <c r="U4704" s="3">
        <f t="shared" si="815"/>
        <v>52.919999999999995</v>
      </c>
      <c r="V4704" s="3">
        <f>('PV model'!$B$13*(U4704/1000)*(1-'PV model'!$B$14*((20+C4704)-25))*'PV model'!$B$10)/'PV model'!$B$12</f>
        <v>5.0719400121599989</v>
      </c>
    </row>
    <row r="4705" spans="1:22" x14ac:dyDescent="0.2">
      <c r="A4705" s="10">
        <f t="shared" ref="A4705:A4716" si="818">IF(B4705&gt;1,A4704,A4704+1)</f>
        <v>196</v>
      </c>
      <c r="B4705" s="10">
        <f t="shared" si="816"/>
        <v>20</v>
      </c>
      <c r="C4705" s="23">
        <v>13.9</v>
      </c>
      <c r="D4705" s="24">
        <v>0</v>
      </c>
      <c r="E4705" s="24">
        <v>21.168000000000003</v>
      </c>
      <c r="F4705" s="48"/>
      <c r="G4705" s="48"/>
      <c r="H4705" s="1">
        <f t="shared" si="817"/>
        <v>21.532704374766432</v>
      </c>
      <c r="I4705" s="1">
        <f t="shared" si="811"/>
        <v>-5.6155801265855372</v>
      </c>
      <c r="J4705" s="4">
        <f>B4705+('PV model'!$B$3/15)+(I4705/60)</f>
        <v>19.629740331223573</v>
      </c>
      <c r="K4705" s="2">
        <f t="shared" si="812"/>
        <v>-114.44610496835359</v>
      </c>
      <c r="L4705" s="2">
        <f>DEGREES(ASIN((((COS(RADIANS('PV model'!$B$2))*COS(RADIANS(H4705))*COS(RADIANS(K4705)))+(SIN(RADIANS('PV model'!$B$2))*SIN(RADIANS(H4705)))))))</f>
        <v>4.8438324881739243</v>
      </c>
      <c r="M4705" s="3">
        <f t="shared" si="808"/>
        <v>4.8438324881739243</v>
      </c>
      <c r="N4705" s="2">
        <f t="shared" si="813"/>
        <v>-58.19548132088741</v>
      </c>
      <c r="O4705" s="2">
        <f>IF('PV model'!$B$2&gt;0, 180-N4705,IF('PV model'!$B$2&lt;0,0-N4705,N4705))</f>
        <v>238.19548132088741</v>
      </c>
      <c r="P4705" s="2">
        <f>ABS(O4705-'PV model'!$B$5)</f>
        <v>33.19548132088741</v>
      </c>
      <c r="Q4705" s="3">
        <f t="shared" si="809"/>
        <v>85.156167511826069</v>
      </c>
      <c r="R4705" s="3">
        <f t="shared" si="814"/>
        <v>0</v>
      </c>
      <c r="S4705" s="3">
        <f t="shared" si="810"/>
        <v>21.168000000000003</v>
      </c>
      <c r="T4705" s="3">
        <f>(0.5*(1-COS(RADIANS(90-$X$3)))*(D4705+E4705)*'PV model'!$B$4)</f>
        <v>0</v>
      </c>
      <c r="U4705" s="3">
        <f t="shared" si="815"/>
        <v>21.168000000000003</v>
      </c>
      <c r="V4705" s="3">
        <f>('PV model'!$B$13*(U4705/1000)*(1-'PV model'!$B$14*((20+C4705)-25))*'PV model'!$B$10)/'PV model'!$B$12</f>
        <v>2.0406253432320005</v>
      </c>
    </row>
    <row r="4706" spans="1:22" x14ac:dyDescent="0.2">
      <c r="A4706" s="10">
        <f t="shared" si="818"/>
        <v>196</v>
      </c>
      <c r="B4706" s="10">
        <f t="shared" si="816"/>
        <v>21</v>
      </c>
      <c r="C4706" s="23">
        <v>12.9</v>
      </c>
      <c r="D4706" s="24">
        <v>0</v>
      </c>
      <c r="E4706" s="24">
        <v>3.528</v>
      </c>
      <c r="F4706" s="48"/>
      <c r="G4706" s="48"/>
      <c r="H4706" s="1">
        <f t="shared" si="817"/>
        <v>21.532704374766432</v>
      </c>
      <c r="I4706" s="1">
        <f t="shared" si="811"/>
        <v>-5.6155801265855372</v>
      </c>
      <c r="J4706" s="4">
        <f>B4706+('PV model'!$B$3/15)+(I4706/60)</f>
        <v>20.629740331223573</v>
      </c>
      <c r="K4706" s="2">
        <f t="shared" si="812"/>
        <v>-129.44610496835361</v>
      </c>
      <c r="L4706" s="2">
        <f>DEGREES(ASIN((((COS(RADIANS('PV model'!$B$2))*COS(RADIANS(H4706))*COS(RADIANS(K4706)))+(SIN(RADIANS('PV model'!$B$2))*SIN(RADIANS(H4706)))))))</f>
        <v>-1.8492973940863098</v>
      </c>
      <c r="M4706" s="3">
        <f t="shared" si="808"/>
        <v>0</v>
      </c>
      <c r="N4706" s="2">
        <f t="shared" si="813"/>
        <v>-45.947427336927412</v>
      </c>
      <c r="O4706" s="2">
        <f>IF('PV model'!$B$2&gt;0, 180-N4706,IF('PV model'!$B$2&lt;0,0-N4706,N4706))</f>
        <v>225.9474273369274</v>
      </c>
      <c r="P4706" s="2">
        <f>ABS(O4706-'PV model'!$B$5)</f>
        <v>20.947427336927404</v>
      </c>
      <c r="Q4706" s="3">
        <f t="shared" si="809"/>
        <v>91.849297394086321</v>
      </c>
      <c r="R4706" s="3">
        <f t="shared" si="814"/>
        <v>0</v>
      </c>
      <c r="S4706" s="3">
        <f t="shared" si="810"/>
        <v>3.528</v>
      </c>
      <c r="T4706" s="3">
        <f>(0.5*(1-COS(RADIANS(90-$X$3)))*(D4706+E4706)*'PV model'!$B$4)</f>
        <v>0</v>
      </c>
      <c r="U4706" s="3">
        <f t="shared" si="815"/>
        <v>3.528</v>
      </c>
      <c r="V4706" s="3">
        <f>('PV model'!$B$13*(U4706/1000)*(1-'PV model'!$B$14*((20+C4706)-25))*'PV model'!$B$10)/'PV model'!$B$12</f>
        <v>0.34151485939199999</v>
      </c>
    </row>
    <row r="4707" spans="1:22" x14ac:dyDescent="0.2">
      <c r="A4707" s="10">
        <f t="shared" si="818"/>
        <v>196</v>
      </c>
      <c r="B4707" s="10">
        <f t="shared" si="816"/>
        <v>22</v>
      </c>
      <c r="C4707" s="23">
        <v>13.3</v>
      </c>
      <c r="D4707" s="24">
        <v>0</v>
      </c>
      <c r="E4707" s="24">
        <v>0</v>
      </c>
      <c r="F4707" s="48"/>
      <c r="G4707" s="48"/>
      <c r="H4707" s="1">
        <f t="shared" si="817"/>
        <v>21.532704374766432</v>
      </c>
      <c r="I4707" s="1">
        <f t="shared" si="811"/>
        <v>-5.6155801265855372</v>
      </c>
      <c r="J4707" s="4">
        <f>B4707+('PV model'!$B$3/15)+(I4707/60)</f>
        <v>21.629740331223573</v>
      </c>
      <c r="K4707" s="2">
        <f t="shared" si="812"/>
        <v>-144.44610496835361</v>
      </c>
      <c r="L4707" s="2">
        <f>DEGREES(ASIN((((COS(RADIANS('PV model'!$B$2))*COS(RADIANS(H4707))*COS(RADIANS(K4707)))+(SIN(RADIANS('PV model'!$B$2))*SIN(RADIANS(H4707)))))))</f>
        <v>-7.2482596467544589</v>
      </c>
      <c r="M4707" s="3">
        <f t="shared" si="808"/>
        <v>0</v>
      </c>
      <c r="N4707" s="2">
        <f t="shared" si="813"/>
        <v>-33.041334767559519</v>
      </c>
      <c r="O4707" s="2">
        <f>IF('PV model'!$B$2&gt;0, 180-N4707,IF('PV model'!$B$2&lt;0,0-N4707,N4707))</f>
        <v>213.04133476755953</v>
      </c>
      <c r="P4707" s="2">
        <f>ABS(O4707-'PV model'!$B$5)</f>
        <v>8.0413347675595332</v>
      </c>
      <c r="Q4707" s="3">
        <f t="shared" si="809"/>
        <v>97.248259646754462</v>
      </c>
      <c r="R4707" s="3">
        <f t="shared" si="814"/>
        <v>0</v>
      </c>
      <c r="S4707" s="3">
        <f t="shared" si="810"/>
        <v>0</v>
      </c>
      <c r="T4707" s="3">
        <f>(0.5*(1-COS(RADIANS(90-$X$3)))*(D4707+E4707)*'PV model'!$B$4)</f>
        <v>0</v>
      </c>
      <c r="U4707" s="3">
        <f t="shared" si="815"/>
        <v>0</v>
      </c>
      <c r="V4707" s="3">
        <f>('PV model'!$B$13*(U4707/1000)*(1-'PV model'!$B$14*((20+C4707)-25))*'PV model'!$B$10)/'PV model'!$B$12</f>
        <v>0</v>
      </c>
    </row>
    <row r="4708" spans="1:22" x14ac:dyDescent="0.2">
      <c r="A4708" s="10">
        <f t="shared" si="818"/>
        <v>196</v>
      </c>
      <c r="B4708" s="10">
        <f t="shared" si="816"/>
        <v>23</v>
      </c>
      <c r="C4708" s="23">
        <v>12.3</v>
      </c>
      <c r="D4708" s="24">
        <v>0</v>
      </c>
      <c r="E4708" s="24">
        <v>0</v>
      </c>
      <c r="F4708" s="48"/>
      <c r="G4708" s="48"/>
      <c r="H4708" s="1">
        <f t="shared" si="817"/>
        <v>21.532704374766432</v>
      </c>
      <c r="I4708" s="1">
        <f t="shared" si="811"/>
        <v>-5.6155801265855372</v>
      </c>
      <c r="J4708" s="4">
        <f>B4708+('PV model'!$B$3/15)+(I4708/60)</f>
        <v>22.629740331223573</v>
      </c>
      <c r="K4708" s="2">
        <f t="shared" si="812"/>
        <v>-159.44610496835361</v>
      </c>
      <c r="L4708" s="2">
        <f>DEGREES(ASIN((((COS(RADIANS('PV model'!$B$2))*COS(RADIANS(H4708))*COS(RADIANS(K4708)))+(SIN(RADIANS('PV model'!$B$2))*SIN(RADIANS(H4708)))))))</f>
        <v>-11.002695668826334</v>
      </c>
      <c r="M4708" s="3">
        <f t="shared" si="808"/>
        <v>0</v>
      </c>
      <c r="N4708" s="2">
        <f t="shared" si="813"/>
        <v>-19.432789148263979</v>
      </c>
      <c r="O4708" s="2">
        <f>IF('PV model'!$B$2&gt;0, 180-N4708,IF('PV model'!$B$2&lt;0,0-N4708,N4708))</f>
        <v>199.43278914826396</v>
      </c>
      <c r="P4708" s="2">
        <f>ABS(O4708-'PV model'!$B$5)</f>
        <v>5.5672108517360357</v>
      </c>
      <c r="Q4708" s="3">
        <f t="shared" si="809"/>
        <v>101.00269566882633</v>
      </c>
      <c r="R4708" s="3">
        <f t="shared" si="814"/>
        <v>0</v>
      </c>
      <c r="S4708" s="3">
        <f t="shared" si="810"/>
        <v>0</v>
      </c>
      <c r="T4708" s="3">
        <f>(0.5*(1-COS(RADIANS(90-$X$3)))*(D4708+E4708)*'PV model'!$B$4)</f>
        <v>0</v>
      </c>
      <c r="U4708" s="3">
        <f t="shared" si="815"/>
        <v>0</v>
      </c>
      <c r="V4708" s="3">
        <f>('PV model'!$B$13*(U4708/1000)*(1-'PV model'!$B$14*((20+C4708)-25))*'PV model'!$B$10)/'PV model'!$B$12</f>
        <v>0</v>
      </c>
    </row>
    <row r="4709" spans="1:22" x14ac:dyDescent="0.2">
      <c r="A4709" s="10">
        <f t="shared" si="818"/>
        <v>196</v>
      </c>
      <c r="B4709" s="10">
        <f t="shared" si="816"/>
        <v>24</v>
      </c>
      <c r="C4709" s="23">
        <v>12.1</v>
      </c>
      <c r="D4709" s="24">
        <v>0</v>
      </c>
      <c r="E4709" s="24">
        <v>0</v>
      </c>
      <c r="F4709" s="48"/>
      <c r="G4709" s="48"/>
      <c r="H4709" s="1">
        <f t="shared" si="817"/>
        <v>21.532704374766432</v>
      </c>
      <c r="I4709" s="1">
        <f t="shared" si="811"/>
        <v>-5.6155801265855372</v>
      </c>
      <c r="J4709" s="4">
        <f>B4709+('PV model'!$B$3/15)+(I4709/60)</f>
        <v>23.629740331223573</v>
      </c>
      <c r="K4709" s="2">
        <f t="shared" si="812"/>
        <v>-174.44610496835361</v>
      </c>
      <c r="L4709" s="2">
        <f>DEGREES(ASIN((((COS(RADIANS('PV model'!$B$2))*COS(RADIANS(H4709))*COS(RADIANS(K4709)))+(SIN(RADIANS('PV model'!$B$2))*SIN(RADIANS(H4709)))))))</f>
        <v>-12.821916067429715</v>
      </c>
      <c r="M4709" s="3">
        <f t="shared" si="808"/>
        <v>0</v>
      </c>
      <c r="N4709" s="2">
        <f t="shared" si="813"/>
        <v>-5.2976483774023837</v>
      </c>
      <c r="O4709" s="2">
        <f>IF('PV model'!$B$2&gt;0, 180-N4709,IF('PV model'!$B$2&lt;0,0-N4709,N4709))</f>
        <v>185.2976483774024</v>
      </c>
      <c r="P4709" s="2">
        <f>ABS(O4709-'PV model'!$B$5)</f>
        <v>19.702351622597604</v>
      </c>
      <c r="Q4709" s="3">
        <f t="shared" si="809"/>
        <v>102.82191606742971</v>
      </c>
      <c r="R4709" s="3">
        <f t="shared" si="814"/>
        <v>0</v>
      </c>
      <c r="S4709" s="3">
        <f t="shared" si="810"/>
        <v>0</v>
      </c>
      <c r="T4709" s="3">
        <f>(0.5*(1-COS(RADIANS(90-$X$3)))*(D4709+E4709)*'PV model'!$B$4)</f>
        <v>0</v>
      </c>
      <c r="U4709" s="3">
        <f t="shared" si="815"/>
        <v>0</v>
      </c>
      <c r="V4709" s="3">
        <f>('PV model'!$B$13*(U4709/1000)*(1-'PV model'!$B$14*((20+C4709)-25))*'PV model'!$B$10)/'PV model'!$B$12</f>
        <v>0</v>
      </c>
    </row>
    <row r="4710" spans="1:22" x14ac:dyDescent="0.2">
      <c r="A4710" s="10">
        <f t="shared" si="818"/>
        <v>197</v>
      </c>
      <c r="B4710" s="10">
        <f t="shared" si="816"/>
        <v>1</v>
      </c>
      <c r="C4710" s="23">
        <v>11.8</v>
      </c>
      <c r="D4710" s="24">
        <v>0</v>
      </c>
      <c r="E4710" s="24">
        <v>0</v>
      </c>
      <c r="F4710" s="48"/>
      <c r="G4710" s="48"/>
      <c r="H4710" s="1">
        <f t="shared" si="817"/>
        <v>21.369005995126031</v>
      </c>
      <c r="I4710" s="1">
        <f t="shared" si="811"/>
        <v>-5.7123877665055023</v>
      </c>
      <c r="J4710" s="4">
        <f>B4710+('PV model'!$B$3/15)+(I4710/60)</f>
        <v>0.62812687055824168</v>
      </c>
      <c r="K4710" s="2">
        <f t="shared" si="812"/>
        <v>170.57809694162637</v>
      </c>
      <c r="L4710" s="2">
        <f>DEGREES(ASIN((((COS(RADIANS('PV model'!$B$2))*COS(RADIANS(H4710))*COS(RADIANS(K4710)))+(SIN(RADIANS('PV model'!$B$2))*SIN(RADIANS(H4710)))))))</f>
        <v>-12.712699481107453</v>
      </c>
      <c r="M4710" s="3">
        <f t="shared" si="808"/>
        <v>0</v>
      </c>
      <c r="N4710" s="2">
        <f t="shared" si="813"/>
        <v>8.9910449998403887</v>
      </c>
      <c r="O4710" s="2">
        <f>IF('PV model'!$B$2&gt;0, 180-N4710,IF('PV model'!$B$2&lt;0,0-N4710,N4710))</f>
        <v>171.0089550001596</v>
      </c>
      <c r="P4710" s="2">
        <f>ABS(O4710-'PV model'!$B$5)</f>
        <v>33.991044999840398</v>
      </c>
      <c r="Q4710" s="3">
        <f t="shared" si="809"/>
        <v>102.71269948110745</v>
      </c>
      <c r="R4710" s="3">
        <f t="shared" si="814"/>
        <v>0</v>
      </c>
      <c r="S4710" s="3">
        <f t="shared" si="810"/>
        <v>0</v>
      </c>
      <c r="T4710" s="3">
        <f>(0.5*(1-COS(RADIANS(90-$X$3)))*(D4710+E4710)*'PV model'!$B$4)</f>
        <v>0</v>
      </c>
      <c r="U4710" s="3">
        <f t="shared" si="815"/>
        <v>0</v>
      </c>
      <c r="V4710" s="3">
        <f>('PV model'!$B$13*(U4710/1000)*(1-'PV model'!$B$14*((20+C4710)-25))*'PV model'!$B$10)/'PV model'!$B$12</f>
        <v>0</v>
      </c>
    </row>
    <row r="4711" spans="1:22" x14ac:dyDescent="0.2">
      <c r="A4711" s="10">
        <f t="shared" si="818"/>
        <v>197</v>
      </c>
      <c r="B4711" s="10">
        <f t="shared" si="816"/>
        <v>2</v>
      </c>
      <c r="C4711" s="23">
        <v>11.4</v>
      </c>
      <c r="D4711" s="24">
        <v>0</v>
      </c>
      <c r="E4711" s="24">
        <v>0</v>
      </c>
      <c r="F4711" s="48"/>
      <c r="G4711" s="48"/>
      <c r="H4711" s="1">
        <f t="shared" si="817"/>
        <v>21.369005995126031</v>
      </c>
      <c r="I4711" s="1">
        <f t="shared" si="811"/>
        <v>-5.7123877665055023</v>
      </c>
      <c r="J4711" s="4">
        <f>B4711+('PV model'!$B$3/15)+(I4711/60)</f>
        <v>1.6281268705582417</v>
      </c>
      <c r="K4711" s="2">
        <f t="shared" si="812"/>
        <v>155.57809694162637</v>
      </c>
      <c r="L4711" s="2">
        <f>DEGREES(ASIN((((COS(RADIANS('PV model'!$B$2))*COS(RADIANS(H4711))*COS(RADIANS(K4711)))+(SIN(RADIANS('PV model'!$B$2))*SIN(RADIANS(H4711)))))))</f>
        <v>-10.368789442840171</v>
      </c>
      <c r="M4711" s="3">
        <f t="shared" si="808"/>
        <v>0</v>
      </c>
      <c r="N4711" s="2">
        <f t="shared" si="813"/>
        <v>23.04294568795142</v>
      </c>
      <c r="O4711" s="2">
        <f>IF('PV model'!$B$2&gt;0, 180-N4711,IF('PV model'!$B$2&lt;0,0-N4711,N4711))</f>
        <v>156.95705431204857</v>
      </c>
      <c r="P4711" s="2">
        <f>ABS(O4711-'PV model'!$B$5)</f>
        <v>48.042945687951431</v>
      </c>
      <c r="Q4711" s="3">
        <f t="shared" si="809"/>
        <v>100.36878944284017</v>
      </c>
      <c r="R4711" s="3">
        <f t="shared" si="814"/>
        <v>0</v>
      </c>
      <c r="S4711" s="3">
        <f t="shared" si="810"/>
        <v>0</v>
      </c>
      <c r="T4711" s="3">
        <f>(0.5*(1-COS(RADIANS(90-$X$3)))*(D4711+E4711)*'PV model'!$B$4)</f>
        <v>0</v>
      </c>
      <c r="U4711" s="3">
        <f t="shared" si="815"/>
        <v>0</v>
      </c>
      <c r="V4711" s="3">
        <f>('PV model'!$B$13*(U4711/1000)*(1-'PV model'!$B$14*((20+C4711)-25))*'PV model'!$B$10)/'PV model'!$B$12</f>
        <v>0</v>
      </c>
    </row>
    <row r="4712" spans="1:22" x14ac:dyDescent="0.2">
      <c r="A4712" s="10">
        <f t="shared" si="818"/>
        <v>197</v>
      </c>
      <c r="B4712" s="10">
        <f t="shared" si="816"/>
        <v>3</v>
      </c>
      <c r="C4712" s="23">
        <v>10.8</v>
      </c>
      <c r="D4712" s="24">
        <v>0</v>
      </c>
      <c r="E4712" s="24">
        <v>0</v>
      </c>
      <c r="F4712" s="48"/>
      <c r="G4712" s="48"/>
      <c r="H4712" s="1">
        <f t="shared" si="817"/>
        <v>21.369005995126031</v>
      </c>
      <c r="I4712" s="1">
        <f t="shared" si="811"/>
        <v>-5.7123877665055023</v>
      </c>
      <c r="J4712" s="4">
        <f>B4712+('PV model'!$B$3/15)+(I4712/60)</f>
        <v>2.6281268705582415</v>
      </c>
      <c r="K4712" s="2">
        <f t="shared" si="812"/>
        <v>140.5780969416264</v>
      </c>
      <c r="L4712" s="2">
        <f>DEGREES(ASIN((((COS(RADIANS('PV model'!$B$2))*COS(RADIANS(H4712))*COS(RADIANS(K4712)))+(SIN(RADIANS('PV model'!$B$2))*SIN(RADIANS(H4712)))))))</f>
        <v>-6.1524612439167559</v>
      </c>
      <c r="M4712" s="3">
        <f t="shared" si="808"/>
        <v>0</v>
      </c>
      <c r="N4712" s="2">
        <f t="shared" si="813"/>
        <v>36.498067120951305</v>
      </c>
      <c r="O4712" s="2">
        <f>IF('PV model'!$B$2&gt;0, 180-N4712,IF('PV model'!$B$2&lt;0,0-N4712,N4712))</f>
        <v>143.5019328790487</v>
      </c>
      <c r="P4712" s="2">
        <f>ABS(O4712-'PV model'!$B$5)</f>
        <v>61.498067120951305</v>
      </c>
      <c r="Q4712" s="3">
        <f t="shared" si="809"/>
        <v>96.152461243916761</v>
      </c>
      <c r="R4712" s="3">
        <f t="shared" si="814"/>
        <v>0</v>
      </c>
      <c r="S4712" s="3">
        <f t="shared" si="810"/>
        <v>0</v>
      </c>
      <c r="T4712" s="3">
        <f>(0.5*(1-COS(RADIANS(90-$X$3)))*(D4712+E4712)*'PV model'!$B$4)</f>
        <v>0</v>
      </c>
      <c r="U4712" s="3">
        <f t="shared" si="815"/>
        <v>0</v>
      </c>
      <c r="V4712" s="3">
        <f>('PV model'!$B$13*(U4712/1000)*(1-'PV model'!$B$14*((20+C4712)-25))*'PV model'!$B$10)/'PV model'!$B$12</f>
        <v>0</v>
      </c>
    </row>
    <row r="4713" spans="1:22" x14ac:dyDescent="0.2">
      <c r="A4713" s="10">
        <f t="shared" si="818"/>
        <v>197</v>
      </c>
      <c r="B4713" s="10">
        <f t="shared" si="816"/>
        <v>4</v>
      </c>
      <c r="C4713" s="23">
        <v>10.4</v>
      </c>
      <c r="D4713" s="24">
        <v>0</v>
      </c>
      <c r="E4713" s="24">
        <v>0</v>
      </c>
      <c r="F4713" s="48"/>
      <c r="G4713" s="48"/>
      <c r="H4713" s="1">
        <f t="shared" si="817"/>
        <v>21.369005995126031</v>
      </c>
      <c r="I4713" s="1">
        <f t="shared" si="811"/>
        <v>-5.7123877665055023</v>
      </c>
      <c r="J4713" s="4">
        <f>B4713+('PV model'!$B$3/15)+(I4713/60)</f>
        <v>3.6281268705582415</v>
      </c>
      <c r="K4713" s="2">
        <f t="shared" si="812"/>
        <v>125.5780969416264</v>
      </c>
      <c r="L4713" s="2">
        <f>DEGREES(ASIN((((COS(RADIANS('PV model'!$B$2))*COS(RADIANS(H4713))*COS(RADIANS(K4713)))+(SIN(RADIANS('PV model'!$B$2))*SIN(RADIANS(H4713)))))))</f>
        <v>-0.37801728042504851</v>
      </c>
      <c r="M4713" s="3">
        <f t="shared" si="808"/>
        <v>0</v>
      </c>
      <c r="N4713" s="2">
        <f t="shared" si="813"/>
        <v>49.237822916596755</v>
      </c>
      <c r="O4713" s="2">
        <f>IF('PV model'!$B$2&gt;0, 180-N4713,IF('PV model'!$B$2&lt;0,0-N4713,N4713))</f>
        <v>130.76217708340323</v>
      </c>
      <c r="P4713" s="2">
        <f>ABS(O4713-'PV model'!$B$5)</f>
        <v>74.23782291659677</v>
      </c>
      <c r="Q4713" s="3">
        <f t="shared" si="809"/>
        <v>90.378017280425055</v>
      </c>
      <c r="R4713" s="3">
        <f t="shared" si="814"/>
        <v>0</v>
      </c>
      <c r="S4713" s="3">
        <f t="shared" si="810"/>
        <v>0</v>
      </c>
      <c r="T4713" s="3">
        <f>(0.5*(1-COS(RADIANS(90-$X$3)))*(D4713+E4713)*'PV model'!$B$4)</f>
        <v>0</v>
      </c>
      <c r="U4713" s="3">
        <f t="shared" si="815"/>
        <v>0</v>
      </c>
      <c r="V4713" s="3">
        <f>('PV model'!$B$13*(U4713/1000)*(1-'PV model'!$B$14*((20+C4713)-25))*'PV model'!$B$10)/'PV model'!$B$12</f>
        <v>0</v>
      </c>
    </row>
    <row r="4714" spans="1:22" x14ac:dyDescent="0.2">
      <c r="A4714" s="10">
        <f t="shared" si="818"/>
        <v>197</v>
      </c>
      <c r="B4714" s="10">
        <f t="shared" si="816"/>
        <v>5</v>
      </c>
      <c r="C4714" s="23">
        <v>10.7</v>
      </c>
      <c r="D4714" s="24">
        <v>0</v>
      </c>
      <c r="E4714" s="24">
        <v>12.348000000000001</v>
      </c>
      <c r="F4714" s="48"/>
      <c r="G4714" s="48"/>
      <c r="H4714" s="1">
        <f t="shared" si="817"/>
        <v>21.369005995126031</v>
      </c>
      <c r="I4714" s="1">
        <f t="shared" si="811"/>
        <v>-5.7123877665055023</v>
      </c>
      <c r="J4714" s="4">
        <f>B4714+('PV model'!$B$3/15)+(I4714/60)</f>
        <v>4.6281268705582423</v>
      </c>
      <c r="K4714" s="2">
        <f t="shared" si="812"/>
        <v>110.57809694162637</v>
      </c>
      <c r="L4714" s="2">
        <f>DEGREES(ASIN((((COS(RADIANS('PV model'!$B$2))*COS(RADIANS(H4714))*COS(RADIANS(K4714)))+(SIN(RADIANS('PV model'!$B$2))*SIN(RADIANS(H4714)))))))</f>
        <v>6.5974597648056887</v>
      </c>
      <c r="M4714" s="3">
        <f t="shared" si="808"/>
        <v>6.5974597648056887</v>
      </c>
      <c r="N4714" s="2">
        <f t="shared" si="813"/>
        <v>61.359619446028248</v>
      </c>
      <c r="O4714" s="2">
        <f>IF('PV model'!$B$2&gt;0, 180-N4714,IF('PV model'!$B$2&lt;0,0-N4714,N4714))</f>
        <v>118.64038055397175</v>
      </c>
      <c r="P4714" s="2">
        <f>ABS(O4714-'PV model'!$B$5)</f>
        <v>86.359619446028248</v>
      </c>
      <c r="Q4714" s="3">
        <f t="shared" si="809"/>
        <v>83.402540235194323</v>
      </c>
      <c r="R4714" s="3">
        <f t="shared" si="814"/>
        <v>0</v>
      </c>
      <c r="S4714" s="3">
        <f t="shared" si="810"/>
        <v>12.348000000000001</v>
      </c>
      <c r="T4714" s="3">
        <f>(0.5*(1-COS(RADIANS(90-$X$3)))*(D4714+E4714)*'PV model'!$B$4)</f>
        <v>0</v>
      </c>
      <c r="U4714" s="3">
        <f t="shared" si="815"/>
        <v>12.348000000000001</v>
      </c>
      <c r="V4714" s="3">
        <f>('PV model'!$B$13*(U4714/1000)*(1-'PV model'!$B$14*((20+C4714)-25))*'PV model'!$B$10)/'PV model'!$B$12</f>
        <v>1.2061639013759999</v>
      </c>
    </row>
    <row r="4715" spans="1:22" x14ac:dyDescent="0.2">
      <c r="A4715" s="10">
        <f t="shared" si="818"/>
        <v>197</v>
      </c>
      <c r="B4715" s="10">
        <f t="shared" si="816"/>
        <v>6</v>
      </c>
      <c r="C4715" s="23">
        <v>11.4</v>
      </c>
      <c r="D4715" s="24">
        <v>121.2246</v>
      </c>
      <c r="E4715" s="24">
        <v>57.33</v>
      </c>
      <c r="F4715" s="48"/>
      <c r="G4715" s="48"/>
      <c r="H4715" s="1">
        <f t="shared" si="817"/>
        <v>21.369005995126031</v>
      </c>
      <c r="I4715" s="1">
        <f t="shared" si="811"/>
        <v>-5.7123877665055023</v>
      </c>
      <c r="J4715" s="4">
        <f>B4715+('PV model'!$B$3/15)+(I4715/60)</f>
        <v>5.6281268705582423</v>
      </c>
      <c r="K4715" s="2">
        <f t="shared" si="812"/>
        <v>95.57809694162637</v>
      </c>
      <c r="L4715" s="2">
        <f>DEGREES(ASIN((((COS(RADIANS('PV model'!$B$2))*COS(RADIANS(H4715))*COS(RADIANS(K4715)))+(SIN(RADIANS('PV model'!$B$2))*SIN(RADIANS(H4715)))))))</f>
        <v>14.419425863479544</v>
      </c>
      <c r="M4715" s="3">
        <f t="shared" si="808"/>
        <v>14.419425863479544</v>
      </c>
      <c r="N4715" s="2">
        <f t="shared" si="813"/>
        <v>73.134719090585818</v>
      </c>
      <c r="O4715" s="2">
        <f>IF('PV model'!$B$2&gt;0, 180-N4715,IF('PV model'!$B$2&lt;0,0-N4715,N4715))</f>
        <v>106.86528090941418</v>
      </c>
      <c r="P4715" s="2">
        <f>ABS(O4715-'PV model'!$B$5)</f>
        <v>98.134719090585818</v>
      </c>
      <c r="Q4715" s="3">
        <f t="shared" si="809"/>
        <v>75.580574136520454</v>
      </c>
      <c r="R4715" s="3">
        <f t="shared" si="814"/>
        <v>121.22459999999998</v>
      </c>
      <c r="S4715" s="3">
        <f t="shared" si="810"/>
        <v>69.775692222349704</v>
      </c>
      <c r="T4715" s="3">
        <f>(0.5*(1-COS(RADIANS(90-$X$3)))*(D4715+E4715)*'PV model'!$B$4)</f>
        <v>0</v>
      </c>
      <c r="U4715" s="3">
        <f t="shared" si="815"/>
        <v>191.00029222234969</v>
      </c>
      <c r="V4715" s="3">
        <f>('PV model'!$B$13*(U4715/1000)*(1-'PV model'!$B$14*((20+C4715)-25))*'PV model'!$B$10)/'PV model'!$B$12</f>
        <v>18.603624046756096</v>
      </c>
    </row>
    <row r="4716" spans="1:22" x14ac:dyDescent="0.2">
      <c r="A4716" s="10">
        <f t="shared" si="818"/>
        <v>197</v>
      </c>
      <c r="B4716" s="10">
        <f t="shared" si="816"/>
        <v>7</v>
      </c>
      <c r="C4716" s="23">
        <v>13.1</v>
      </c>
      <c r="D4716" s="24">
        <v>365.9187</v>
      </c>
      <c r="E4716" s="24">
        <v>92.61</v>
      </c>
      <c r="F4716" s="48"/>
      <c r="G4716" s="48"/>
      <c r="H4716" s="1">
        <f t="shared" si="817"/>
        <v>21.369005995126031</v>
      </c>
      <c r="I4716" s="1">
        <f t="shared" si="811"/>
        <v>-5.7123877665055023</v>
      </c>
      <c r="J4716" s="4">
        <f>B4716+('PV model'!$B$3/15)+(I4716/60)</f>
        <v>6.6281268705582423</v>
      </c>
      <c r="K4716" s="2">
        <f t="shared" si="812"/>
        <v>80.57809694162637</v>
      </c>
      <c r="L4716" s="2">
        <f>DEGREES(ASIN((((COS(RADIANS('PV model'!$B$2))*COS(RADIANS(H4716))*COS(RADIANS(K4716)))+(SIN(RADIANS('PV model'!$B$2))*SIN(RADIANS(H4716)))))))</f>
        <v>22.745433892418067</v>
      </c>
      <c r="M4716" s="3">
        <f t="shared" si="808"/>
        <v>22.745433892418067</v>
      </c>
      <c r="N4716" s="2">
        <f t="shared" si="813"/>
        <v>84.977039056033732</v>
      </c>
      <c r="O4716" s="2">
        <f>IF('PV model'!$B$2&gt;0, 180-N4716,IF('PV model'!$B$2&lt;0,0-N4716,N4716))</f>
        <v>95.022960943966268</v>
      </c>
      <c r="P4716" s="2">
        <f>ABS(O4716-'PV model'!$B$5)</f>
        <v>109.97703905603373</v>
      </c>
      <c r="Q4716" s="3">
        <f t="shared" si="809"/>
        <v>67.254566107581937</v>
      </c>
      <c r="R4716" s="3">
        <f t="shared" si="814"/>
        <v>365.91870000000006</v>
      </c>
      <c r="S4716" s="3">
        <f t="shared" si="810"/>
        <v>120.49558460631488</v>
      </c>
      <c r="T4716" s="3">
        <f>(0.5*(1-COS(RADIANS(90-$X$3)))*(D4716+E4716)*'PV model'!$B$4)</f>
        <v>0</v>
      </c>
      <c r="U4716" s="3">
        <f t="shared" si="815"/>
        <v>486.41428460631494</v>
      </c>
      <c r="V4716" s="3">
        <f>('PV model'!$B$13*(U4716/1000)*(1-'PV model'!$B$14*((20+C4716)-25))*'PV model'!$B$10)/'PV model'!$B$12</f>
        <v>47.046620000035624</v>
      </c>
    </row>
    <row r="4717" spans="1:22" x14ac:dyDescent="0.2">
      <c r="A4717" s="10">
        <f>IF(B4717&gt;1,A4716,A4716+1)</f>
        <v>197</v>
      </c>
      <c r="B4717" s="10">
        <f t="shared" si="816"/>
        <v>8</v>
      </c>
      <c r="C4717" s="23">
        <v>13.4</v>
      </c>
      <c r="D4717" s="24">
        <v>333.36765000000003</v>
      </c>
      <c r="E4717" s="24">
        <v>158.76</v>
      </c>
      <c r="F4717" s="48"/>
      <c r="G4717" s="48"/>
      <c r="H4717" s="1">
        <f t="shared" si="817"/>
        <v>21.369005995126031</v>
      </c>
      <c r="I4717" s="1">
        <f t="shared" si="811"/>
        <v>-5.7123877665055023</v>
      </c>
      <c r="J4717" s="4">
        <f>B4717+('PV model'!$B$3/15)+(I4717/60)</f>
        <v>7.6281268705582423</v>
      </c>
      <c r="K4717" s="2">
        <f t="shared" si="812"/>
        <v>65.57809694162637</v>
      </c>
      <c r="L4717" s="2">
        <f>DEGREES(ASIN((((COS(RADIANS('PV model'!$B$2))*COS(RADIANS(H4717))*COS(RADIANS(K4717)))+(SIN(RADIANS('PV model'!$B$2))*SIN(RADIANS(H4717)))))))</f>
        <v>31.223124367176663</v>
      </c>
      <c r="M4717" s="3">
        <f t="shared" si="808"/>
        <v>31.223124367176663</v>
      </c>
      <c r="N4717" s="2">
        <f t="shared" si="813"/>
        <v>82.546687112027101</v>
      </c>
      <c r="O4717" s="2">
        <f>IF('PV model'!$B$2&gt;0, 180-N4717,IF('PV model'!$B$2&lt;0,0-N4717,N4717))</f>
        <v>97.453312887972899</v>
      </c>
      <c r="P4717" s="2">
        <f>ABS(O4717-'PV model'!$B$5)</f>
        <v>107.5466871120271</v>
      </c>
      <c r="Q4717" s="3">
        <f t="shared" si="809"/>
        <v>58.776875632823327</v>
      </c>
      <c r="R4717" s="3">
        <f t="shared" si="814"/>
        <v>333.36765000000014</v>
      </c>
      <c r="S4717" s="3">
        <f t="shared" si="810"/>
        <v>211.59184469643222</v>
      </c>
      <c r="T4717" s="3">
        <f>(0.5*(1-COS(RADIANS(90-$X$3)))*(D4717+E4717)*'PV model'!$B$4)</f>
        <v>0</v>
      </c>
      <c r="U4717" s="3">
        <f t="shared" si="815"/>
        <v>544.95949469643233</v>
      </c>
      <c r="V4717" s="3">
        <f>('PV model'!$B$13*(U4717/1000)*(1-'PV model'!$B$14*((20+C4717)-25))*'PV model'!$B$10)/'PV model'!$B$12</f>
        <v>52.643819613236239</v>
      </c>
    </row>
    <row r="4718" spans="1:22" x14ac:dyDescent="0.2">
      <c r="A4718" s="10">
        <f t="shared" ref="A4718:A4781" si="819">IF(B4718&gt;1,A4717,A4717+1)</f>
        <v>197</v>
      </c>
      <c r="B4718" s="10">
        <f t="shared" si="816"/>
        <v>9</v>
      </c>
      <c r="C4718" s="23">
        <v>14.2</v>
      </c>
      <c r="D4718" s="24">
        <v>86.428650000000005</v>
      </c>
      <c r="E4718" s="24">
        <v>214.32599999999999</v>
      </c>
      <c r="F4718" s="48"/>
      <c r="G4718" s="48"/>
      <c r="H4718" s="1">
        <f t="shared" si="817"/>
        <v>21.369005995126031</v>
      </c>
      <c r="I4718" s="1">
        <f t="shared" si="811"/>
        <v>-5.7123877665055023</v>
      </c>
      <c r="J4718" s="4">
        <f>B4718+('PV model'!$B$3/15)+(I4718/60)</f>
        <v>8.6281268705582406</v>
      </c>
      <c r="K4718" s="2">
        <f t="shared" si="812"/>
        <v>50.578096941626391</v>
      </c>
      <c r="L4718" s="2">
        <f>DEGREES(ASIN((((COS(RADIANS('PV model'!$B$2))*COS(RADIANS(H4718))*COS(RADIANS(K4718)))+(SIN(RADIANS('PV model'!$B$2))*SIN(RADIANS(H4718)))))))</f>
        <v>39.438152785484633</v>
      </c>
      <c r="M4718" s="3">
        <f t="shared" si="808"/>
        <v>39.438152785484633</v>
      </c>
      <c r="N4718" s="2">
        <f t="shared" si="813"/>
        <v>68.665174077065302</v>
      </c>
      <c r="O4718" s="2">
        <f>IF('PV model'!$B$2&gt;0, 180-N4718,IF('PV model'!$B$2&lt;0,0-N4718,N4718))</f>
        <v>111.3348259229347</v>
      </c>
      <c r="P4718" s="2">
        <f>ABS(O4718-'PV model'!$B$5)</f>
        <v>93.665174077065302</v>
      </c>
      <c r="Q4718" s="3">
        <f t="shared" si="809"/>
        <v>50.561847214515367</v>
      </c>
      <c r="R4718" s="3">
        <f t="shared" si="814"/>
        <v>86.428650000000005</v>
      </c>
      <c r="S4718" s="3">
        <f t="shared" si="810"/>
        <v>254.28733035206341</v>
      </c>
      <c r="T4718" s="3">
        <f>(0.5*(1-COS(RADIANS(90-$X$3)))*(D4718+E4718)*'PV model'!$B$4)</f>
        <v>0</v>
      </c>
      <c r="U4718" s="3">
        <f t="shared" si="815"/>
        <v>340.71598035206341</v>
      </c>
      <c r="V4718" s="3">
        <f>('PV model'!$B$13*(U4718/1000)*(1-'PV model'!$B$14*((20+C4718)-25))*'PV model'!$B$10)/'PV model'!$B$12</f>
        <v>32.80463612221974</v>
      </c>
    </row>
    <row r="4719" spans="1:22" x14ac:dyDescent="0.2">
      <c r="A4719" s="10">
        <f t="shared" si="819"/>
        <v>197</v>
      </c>
      <c r="B4719" s="10">
        <f t="shared" si="816"/>
        <v>10</v>
      </c>
      <c r="C4719" s="23">
        <v>15.4</v>
      </c>
      <c r="D4719" s="24">
        <v>104.38785</v>
      </c>
      <c r="E4719" s="24">
        <v>262.83600000000001</v>
      </c>
      <c r="F4719" s="48"/>
      <c r="G4719" s="48"/>
      <c r="H4719" s="1">
        <f t="shared" si="817"/>
        <v>21.369005995126031</v>
      </c>
      <c r="I4719" s="1">
        <f t="shared" si="811"/>
        <v>-5.7123877665055023</v>
      </c>
      <c r="J4719" s="4">
        <f>B4719+('PV model'!$B$3/15)+(I4719/60)</f>
        <v>9.6281268705582406</v>
      </c>
      <c r="K4719" s="2">
        <f t="shared" si="812"/>
        <v>35.578096941626391</v>
      </c>
      <c r="L4719" s="2">
        <f>DEGREES(ASIN((((COS(RADIANS('PV model'!$B$2))*COS(RADIANS(H4719))*COS(RADIANS(K4719)))+(SIN(RADIANS('PV model'!$B$2))*SIN(RADIANS(H4719)))))))</f>
        <v>46.826989272454433</v>
      </c>
      <c r="M4719" s="3">
        <f t="shared" si="808"/>
        <v>46.826989272454433</v>
      </c>
      <c r="N4719" s="2">
        <f t="shared" si="813"/>
        <v>52.362523885227269</v>
      </c>
      <c r="O4719" s="2">
        <f>IF('PV model'!$B$2&gt;0, 180-N4719,IF('PV model'!$B$2&lt;0,0-N4719,N4719))</f>
        <v>127.63747611477274</v>
      </c>
      <c r="P4719" s="2">
        <f>ABS(O4719-'PV model'!$B$5)</f>
        <v>77.362523885227262</v>
      </c>
      <c r="Q4719" s="3">
        <f t="shared" si="809"/>
        <v>43.173010727545567</v>
      </c>
      <c r="R4719" s="3">
        <f t="shared" si="814"/>
        <v>104.38785</v>
      </c>
      <c r="S4719" s="3">
        <f t="shared" si="810"/>
        <v>309.21784923532624</v>
      </c>
      <c r="T4719" s="3">
        <f>(0.5*(1-COS(RADIANS(90-$X$3)))*(D4719+E4719)*'PV model'!$B$4)</f>
        <v>0</v>
      </c>
      <c r="U4719" s="3">
        <f t="shared" si="815"/>
        <v>413.60569923532626</v>
      </c>
      <c r="V4719" s="3">
        <f>('PV model'!$B$13*(U4719/1000)*(1-'PV model'!$B$14*((20+C4719)-25))*'PV model'!$B$10)/'PV model'!$B$12</f>
        <v>39.624114226627782</v>
      </c>
    </row>
    <row r="4720" spans="1:22" x14ac:dyDescent="0.2">
      <c r="A4720" s="10">
        <f t="shared" si="819"/>
        <v>197</v>
      </c>
      <c r="B4720" s="10">
        <f t="shared" si="816"/>
        <v>11</v>
      </c>
      <c r="C4720" s="23">
        <v>15.2</v>
      </c>
      <c r="D4720" s="24">
        <v>107.7552</v>
      </c>
      <c r="E4720" s="24">
        <v>302.52600000000001</v>
      </c>
      <c r="F4720" s="48"/>
      <c r="G4720" s="48"/>
      <c r="H4720" s="1">
        <f t="shared" si="817"/>
        <v>21.369005995126031</v>
      </c>
      <c r="I4720" s="1">
        <f t="shared" si="811"/>
        <v>-5.7123877665055023</v>
      </c>
      <c r="J4720" s="4">
        <f>B4720+('PV model'!$B$3/15)+(I4720/60)</f>
        <v>10.628126870558241</v>
      </c>
      <c r="K4720" s="2">
        <f t="shared" si="812"/>
        <v>20.578096941626391</v>
      </c>
      <c r="L4720" s="2">
        <f>DEGREES(ASIN((((COS(RADIANS('PV model'!$B$2))*COS(RADIANS(H4720))*COS(RADIANS(K4720)))+(SIN(RADIANS('PV model'!$B$2))*SIN(RADIANS(H4720)))))))</f>
        <v>52.57045596922557</v>
      </c>
      <c r="M4720" s="3">
        <f t="shared" si="808"/>
        <v>52.57045596922557</v>
      </c>
      <c r="N4720" s="2">
        <f t="shared" si="813"/>
        <v>32.584708917410133</v>
      </c>
      <c r="O4720" s="2">
        <f>IF('PV model'!$B$2&gt;0, 180-N4720,IF('PV model'!$B$2&lt;0,0-N4720,N4720))</f>
        <v>147.41529108258987</v>
      </c>
      <c r="P4720" s="2">
        <f>ABS(O4720-'PV model'!$B$5)</f>
        <v>57.584708917410126</v>
      </c>
      <c r="Q4720" s="3">
        <f t="shared" si="809"/>
        <v>37.42954403077443</v>
      </c>
      <c r="R4720" s="3">
        <f t="shared" si="814"/>
        <v>107.7552</v>
      </c>
      <c r="S4720" s="3">
        <f t="shared" si="810"/>
        <v>348.04894495180889</v>
      </c>
      <c r="T4720" s="3">
        <f>(0.5*(1-COS(RADIANS(90-$X$3)))*(D4720+E4720)*'PV model'!$B$4)</f>
        <v>0</v>
      </c>
      <c r="U4720" s="3">
        <f t="shared" si="815"/>
        <v>455.80414495180889</v>
      </c>
      <c r="V4720" s="3">
        <f>('PV model'!$B$13*(U4720/1000)*(1-'PV model'!$B$14*((20+C4720)-25))*'PV model'!$B$10)/'PV model'!$B$12</f>
        <v>43.703245290343993</v>
      </c>
    </row>
    <row r="4721" spans="1:22" x14ac:dyDescent="0.2">
      <c r="A4721" s="10">
        <f t="shared" si="819"/>
        <v>197</v>
      </c>
      <c r="B4721" s="10">
        <f t="shared" si="816"/>
        <v>12</v>
      </c>
      <c r="C4721" s="23">
        <v>16</v>
      </c>
      <c r="D4721" s="24">
        <v>333.36765000000003</v>
      </c>
      <c r="E4721" s="24">
        <v>316.63799999999998</v>
      </c>
      <c r="F4721" s="48"/>
      <c r="G4721" s="48"/>
      <c r="H4721" s="1">
        <f t="shared" si="817"/>
        <v>21.369005995126031</v>
      </c>
      <c r="I4721" s="1">
        <f t="shared" si="811"/>
        <v>-5.7123877665055023</v>
      </c>
      <c r="J4721" s="4">
        <f>B4721+('PV model'!$B$3/15)+(I4721/60)</f>
        <v>11.628126870558241</v>
      </c>
      <c r="K4721" s="2">
        <f t="shared" si="812"/>
        <v>5.5780969416263915</v>
      </c>
      <c r="L4721" s="2">
        <f>DEGREES(ASIN((((COS(RADIANS('PV model'!$B$2))*COS(RADIANS(H4721))*COS(RADIANS(K4721)))+(SIN(RADIANS('PV model'!$B$2))*SIN(RADIANS(H4721)))))))</f>
        <v>55.614777408091612</v>
      </c>
      <c r="M4721" s="3">
        <f t="shared" si="808"/>
        <v>55.614777408091612</v>
      </c>
      <c r="N4721" s="2">
        <f t="shared" si="813"/>
        <v>9.2232790251624976</v>
      </c>
      <c r="O4721" s="2">
        <f>IF('PV model'!$B$2&gt;0, 180-N4721,IF('PV model'!$B$2&lt;0,0-N4721,N4721))</f>
        <v>170.7767209748375</v>
      </c>
      <c r="P4721" s="2">
        <f>ABS(O4721-'PV model'!$B$5)</f>
        <v>34.223279025162498</v>
      </c>
      <c r="Q4721" s="3">
        <f t="shared" si="809"/>
        <v>34.385222591908388</v>
      </c>
      <c r="R4721" s="3">
        <f t="shared" si="814"/>
        <v>333.36765000000003</v>
      </c>
      <c r="S4721" s="3">
        <f t="shared" si="810"/>
        <v>392.95050082905112</v>
      </c>
      <c r="T4721" s="3">
        <f>(0.5*(1-COS(RADIANS(90-$X$3)))*(D4721+E4721)*'PV model'!$B$4)</f>
        <v>0</v>
      </c>
      <c r="U4721" s="3">
        <f t="shared" si="815"/>
        <v>726.31815082905109</v>
      </c>
      <c r="V4721" s="3">
        <f>('PV model'!$B$13*(U4721/1000)*(1-'PV model'!$B$14*((20+C4721)-25))*'PV model'!$B$10)/'PV model'!$B$12</f>
        <v>69.40824081316957</v>
      </c>
    </row>
    <row r="4722" spans="1:22" x14ac:dyDescent="0.2">
      <c r="A4722" s="10">
        <f t="shared" si="819"/>
        <v>197</v>
      </c>
      <c r="B4722" s="10">
        <f t="shared" si="816"/>
        <v>13</v>
      </c>
      <c r="C4722" s="23">
        <v>16.8</v>
      </c>
      <c r="D4722" s="24">
        <v>13.4694</v>
      </c>
      <c r="E4722" s="24">
        <v>206.38800000000001</v>
      </c>
      <c r="F4722" s="48"/>
      <c r="G4722" s="48"/>
      <c r="H4722" s="1">
        <f t="shared" si="817"/>
        <v>21.369005995126031</v>
      </c>
      <c r="I4722" s="1">
        <f t="shared" si="811"/>
        <v>-5.7123877665055023</v>
      </c>
      <c r="J4722" s="4">
        <f>B4722+('PV model'!$B$3/15)+(I4722/60)</f>
        <v>12.628126870558241</v>
      </c>
      <c r="K4722" s="2">
        <f t="shared" si="812"/>
        <v>-9.4219030583736085</v>
      </c>
      <c r="L4722" s="2">
        <f>DEGREES(ASIN((((COS(RADIANS('PV model'!$B$2))*COS(RADIANS(H4722))*COS(RADIANS(K4722)))+(SIN(RADIANS('PV model'!$B$2))*SIN(RADIANS(H4722)))))))</f>
        <v>55.149033656741707</v>
      </c>
      <c r="M4722" s="3">
        <f t="shared" si="808"/>
        <v>55.149033656741707</v>
      </c>
      <c r="N4722" s="2">
        <f t="shared" si="813"/>
        <v>-15.472668384226102</v>
      </c>
      <c r="O4722" s="2">
        <f>IF('PV model'!$B$2&gt;0, 180-N4722,IF('PV model'!$B$2&lt;0,0-N4722,N4722))</f>
        <v>195.4726683842261</v>
      </c>
      <c r="P4722" s="2">
        <f>ABS(O4722-'PV model'!$B$5)</f>
        <v>9.5273316157739032</v>
      </c>
      <c r="Q4722" s="3">
        <f t="shared" si="809"/>
        <v>34.850966343258293</v>
      </c>
      <c r="R4722" s="3">
        <f t="shared" si="814"/>
        <v>13.469399999999998</v>
      </c>
      <c r="S4722" s="3">
        <f t="shared" si="810"/>
        <v>213.86676194053783</v>
      </c>
      <c r="T4722" s="3">
        <f>(0.5*(1-COS(RADIANS(90-$X$3)))*(D4722+E4722)*'PV model'!$B$4)</f>
        <v>0</v>
      </c>
      <c r="U4722" s="3">
        <f t="shared" si="815"/>
        <v>227.33616194053783</v>
      </c>
      <c r="V4722" s="3">
        <f>('PV model'!$B$13*(U4722/1000)*(1-'PV model'!$B$14*((20+C4722)-25))*'PV model'!$B$10)/'PV model'!$B$12</f>
        <v>21.651925273890566</v>
      </c>
    </row>
    <row r="4723" spans="1:22" x14ac:dyDescent="0.2">
      <c r="A4723" s="10">
        <f t="shared" si="819"/>
        <v>197</v>
      </c>
      <c r="B4723" s="10">
        <f t="shared" si="816"/>
        <v>14</v>
      </c>
      <c r="C4723" s="23">
        <v>17.7</v>
      </c>
      <c r="D4723" s="24">
        <v>127.9593</v>
      </c>
      <c r="E4723" s="24">
        <v>315.75600000000003</v>
      </c>
      <c r="F4723" s="48"/>
      <c r="G4723" s="48"/>
      <c r="H4723" s="1">
        <f t="shared" si="817"/>
        <v>21.369005995126031</v>
      </c>
      <c r="I4723" s="1">
        <f t="shared" si="811"/>
        <v>-5.7123877665055023</v>
      </c>
      <c r="J4723" s="4">
        <f>B4723+('PV model'!$B$3/15)+(I4723/60)</f>
        <v>13.628126870558241</v>
      </c>
      <c r="K4723" s="2">
        <f t="shared" si="812"/>
        <v>-24.421903058373609</v>
      </c>
      <c r="L4723" s="2">
        <f>DEGREES(ASIN((((COS(RADIANS('PV model'!$B$2))*COS(RADIANS(H4723))*COS(RADIANS(K4723)))+(SIN(RADIANS('PV model'!$B$2))*SIN(RADIANS(H4723)))))))</f>
        <v>51.312072691891714</v>
      </c>
      <c r="M4723" s="3">
        <f t="shared" si="808"/>
        <v>51.312072691891714</v>
      </c>
      <c r="N4723" s="2">
        <f t="shared" si="813"/>
        <v>-38.022380287703221</v>
      </c>
      <c r="O4723" s="2">
        <f>IF('PV model'!$B$2&gt;0, 180-N4723,IF('PV model'!$B$2&lt;0,0-N4723,N4723))</f>
        <v>218.02238028770321</v>
      </c>
      <c r="P4723" s="2">
        <f>ABS(O4723-'PV model'!$B$5)</f>
        <v>13.022380287703214</v>
      </c>
      <c r="Q4723" s="3">
        <f t="shared" si="809"/>
        <v>38.687927308108286</v>
      </c>
      <c r="R4723" s="3">
        <f t="shared" si="814"/>
        <v>127.9593</v>
      </c>
      <c r="S4723" s="3">
        <f t="shared" si="810"/>
        <v>368.52386662085075</v>
      </c>
      <c r="T4723" s="3">
        <f>(0.5*(1-COS(RADIANS(90-$X$3)))*(D4723+E4723)*'PV model'!$B$4)</f>
        <v>0</v>
      </c>
      <c r="U4723" s="3">
        <f t="shared" si="815"/>
        <v>496.48316662085074</v>
      </c>
      <c r="V4723" s="3">
        <f>('PV model'!$B$13*(U4723/1000)*(1-'PV model'!$B$14*((20+C4723)-25))*'PV model'!$B$10)/'PV model'!$B$12</f>
        <v>47.10733170278089</v>
      </c>
    </row>
    <row r="4724" spans="1:22" x14ac:dyDescent="0.2">
      <c r="A4724" s="10">
        <f t="shared" si="819"/>
        <v>197</v>
      </c>
      <c r="B4724" s="10">
        <f t="shared" si="816"/>
        <v>15</v>
      </c>
      <c r="C4724" s="23">
        <v>18.100000000000001</v>
      </c>
      <c r="D4724" s="24">
        <v>3.3673500000000001</v>
      </c>
      <c r="E4724" s="24">
        <v>190.512</v>
      </c>
      <c r="F4724" s="48"/>
      <c r="G4724" s="48"/>
      <c r="H4724" s="1">
        <f t="shared" si="817"/>
        <v>21.369005995126031</v>
      </c>
      <c r="I4724" s="1">
        <f t="shared" si="811"/>
        <v>-5.7123877665055023</v>
      </c>
      <c r="J4724" s="4">
        <f>B4724+('PV model'!$B$3/15)+(I4724/60)</f>
        <v>14.628126870558241</v>
      </c>
      <c r="K4724" s="2">
        <f t="shared" si="812"/>
        <v>-39.421903058373609</v>
      </c>
      <c r="L4724" s="2">
        <f>DEGREES(ASIN((((COS(RADIANS('PV model'!$B$2))*COS(RADIANS(H4724))*COS(RADIANS(K4724)))+(SIN(RADIANS('PV model'!$B$2))*SIN(RADIANS(H4724)))))))</f>
        <v>45.052406920717878</v>
      </c>
      <c r="M4724" s="3">
        <f t="shared" si="808"/>
        <v>45.052406920717878</v>
      </c>
      <c r="N4724" s="2">
        <f t="shared" si="813"/>
        <v>-56.8340086192499</v>
      </c>
      <c r="O4724" s="2">
        <f>IF('PV model'!$B$2&gt;0, 180-N4724,IF('PV model'!$B$2&lt;0,0-N4724,N4724))</f>
        <v>236.83400861924991</v>
      </c>
      <c r="P4724" s="2">
        <f>ABS(O4724-'PV model'!$B$5)</f>
        <v>31.834008619249914</v>
      </c>
      <c r="Q4724" s="3">
        <f t="shared" si="809"/>
        <v>44.947593079282122</v>
      </c>
      <c r="R4724" s="3">
        <f t="shared" si="814"/>
        <v>3.3673500000000001</v>
      </c>
      <c r="S4724" s="3">
        <f t="shared" si="810"/>
        <v>192.83739021669689</v>
      </c>
      <c r="T4724" s="3">
        <f>(0.5*(1-COS(RADIANS(90-$X$3)))*(D4724+E4724)*'PV model'!$B$4)</f>
        <v>0</v>
      </c>
      <c r="U4724" s="3">
        <f t="shared" si="815"/>
        <v>196.20474021669688</v>
      </c>
      <c r="V4724" s="3">
        <f>('PV model'!$B$13*(U4724/1000)*(1-'PV model'!$B$14*((20+C4724)-25))*'PV model'!$B$10)/'PV model'!$B$12</f>
        <v>18.584924238461021</v>
      </c>
    </row>
    <row r="4725" spans="1:22" x14ac:dyDescent="0.2">
      <c r="A4725" s="10">
        <f t="shared" si="819"/>
        <v>197</v>
      </c>
      <c r="B4725" s="10">
        <f t="shared" si="816"/>
        <v>16</v>
      </c>
      <c r="C4725" s="23">
        <v>17.100000000000001</v>
      </c>
      <c r="D4725" s="24">
        <v>1.1224499999999999</v>
      </c>
      <c r="E4725" s="24">
        <v>164.934</v>
      </c>
      <c r="F4725" s="48"/>
      <c r="G4725" s="48"/>
      <c r="H4725" s="1">
        <f t="shared" si="817"/>
        <v>21.369005995126031</v>
      </c>
      <c r="I4725" s="1">
        <f t="shared" si="811"/>
        <v>-5.7123877665055023</v>
      </c>
      <c r="J4725" s="4">
        <f>B4725+('PV model'!$B$3/15)+(I4725/60)</f>
        <v>15.628126870558241</v>
      </c>
      <c r="K4725" s="2">
        <f t="shared" si="812"/>
        <v>-54.421903058373609</v>
      </c>
      <c r="L4725" s="2">
        <f>DEGREES(ASIN((((COS(RADIANS('PV model'!$B$2))*COS(RADIANS(H4725))*COS(RADIANS(K4725)))+(SIN(RADIANS('PV model'!$B$2))*SIN(RADIANS(H4725)))))))</f>
        <v>37.38561652344805</v>
      </c>
      <c r="M4725" s="3">
        <f t="shared" si="808"/>
        <v>37.38561652344805</v>
      </c>
      <c r="N4725" s="2">
        <f t="shared" si="813"/>
        <v>-72.408547881813888</v>
      </c>
      <c r="O4725" s="2">
        <f>IF('PV model'!$B$2&gt;0, 180-N4725,IF('PV model'!$B$2&lt;0,0-N4725,N4725))</f>
        <v>252.40854788181389</v>
      </c>
      <c r="P4725" s="2">
        <f>ABS(O4725-'PV model'!$B$5)</f>
        <v>47.408547881813888</v>
      </c>
      <c r="Q4725" s="3">
        <f t="shared" si="809"/>
        <v>52.61438347655195</v>
      </c>
      <c r="R4725" s="3">
        <f t="shared" si="814"/>
        <v>1.1224499999999999</v>
      </c>
      <c r="S4725" s="3">
        <f t="shared" si="810"/>
        <v>165.7387730749856</v>
      </c>
      <c r="T4725" s="3">
        <f>(0.5*(1-COS(RADIANS(90-$X$3)))*(D4725+E4725)*'PV model'!$B$4)</f>
        <v>0</v>
      </c>
      <c r="U4725" s="3">
        <f t="shared" si="815"/>
        <v>166.86122307498559</v>
      </c>
      <c r="V4725" s="3">
        <f>('PV model'!$B$13*(U4725/1000)*(1-'PV model'!$B$14*((20+C4725)-25))*'PV model'!$B$10)/'PV model'!$B$12</f>
        <v>15.872162582220501</v>
      </c>
    </row>
    <row r="4726" spans="1:22" x14ac:dyDescent="0.2">
      <c r="A4726" s="10">
        <f t="shared" si="819"/>
        <v>197</v>
      </c>
      <c r="B4726" s="10">
        <f t="shared" si="816"/>
        <v>17</v>
      </c>
      <c r="C4726" s="23">
        <v>14.9</v>
      </c>
      <c r="D4726" s="24">
        <v>0</v>
      </c>
      <c r="E4726" s="24">
        <v>130.536</v>
      </c>
      <c r="F4726" s="48"/>
      <c r="G4726" s="48"/>
      <c r="H4726" s="1">
        <f t="shared" si="817"/>
        <v>21.369005995126031</v>
      </c>
      <c r="I4726" s="1">
        <f t="shared" si="811"/>
        <v>-5.7123877665055023</v>
      </c>
      <c r="J4726" s="4">
        <f>B4726+('PV model'!$B$3/15)+(I4726/60)</f>
        <v>16.628126870558241</v>
      </c>
      <c r="K4726" s="2">
        <f t="shared" si="812"/>
        <v>-69.421903058373601</v>
      </c>
      <c r="L4726" s="2">
        <f>DEGREES(ASIN((((COS(RADIANS('PV model'!$B$2))*COS(RADIANS(H4726))*COS(RADIANS(K4726)))+(SIN(RADIANS('PV model'!$B$2))*SIN(RADIANS(H4726)))))))</f>
        <v>29.057406359892976</v>
      </c>
      <c r="M4726" s="3">
        <f t="shared" si="808"/>
        <v>29.057406359892976</v>
      </c>
      <c r="N4726" s="2">
        <f t="shared" si="813"/>
        <v>-85.842710105439949</v>
      </c>
      <c r="O4726" s="2">
        <f>IF('PV model'!$B$2&gt;0, 180-N4726,IF('PV model'!$B$2&lt;0,0-N4726,N4726))</f>
        <v>265.84271010543995</v>
      </c>
      <c r="P4726" s="2">
        <f>ABS(O4726-'PV model'!$B$5)</f>
        <v>60.842710105439949</v>
      </c>
      <c r="Q4726" s="3">
        <f t="shared" si="809"/>
        <v>60.94259364010702</v>
      </c>
      <c r="R4726" s="3">
        <f t="shared" si="814"/>
        <v>0</v>
      </c>
      <c r="S4726" s="3">
        <f t="shared" si="810"/>
        <v>130.536</v>
      </c>
      <c r="T4726" s="3">
        <f>(0.5*(1-COS(RADIANS(90-$X$3)))*(D4726+E4726)*'PV model'!$B$4)</f>
        <v>0</v>
      </c>
      <c r="U4726" s="3">
        <f t="shared" si="815"/>
        <v>130.536</v>
      </c>
      <c r="V4726" s="3">
        <f>('PV model'!$B$13*(U4726/1000)*(1-'PV model'!$B$14*((20+C4726)-25))*'PV model'!$B$10)/'PV model'!$B$12</f>
        <v>12.531662769024001</v>
      </c>
    </row>
    <row r="4727" spans="1:22" x14ac:dyDescent="0.2">
      <c r="A4727" s="10">
        <f t="shared" si="819"/>
        <v>197</v>
      </c>
      <c r="B4727" s="10">
        <f t="shared" si="816"/>
        <v>18</v>
      </c>
      <c r="C4727" s="23">
        <v>14.2</v>
      </c>
      <c r="D4727" s="24">
        <v>0</v>
      </c>
      <c r="E4727" s="24">
        <v>91.727999999999994</v>
      </c>
      <c r="F4727" s="48"/>
      <c r="G4727" s="48"/>
      <c r="H4727" s="1">
        <f t="shared" si="817"/>
        <v>21.369005995126031</v>
      </c>
      <c r="I4727" s="1">
        <f t="shared" si="811"/>
        <v>-5.7123877665055023</v>
      </c>
      <c r="J4727" s="4">
        <f>B4727+('PV model'!$B$3/15)+(I4727/60)</f>
        <v>17.628126870558241</v>
      </c>
      <c r="K4727" s="2">
        <f t="shared" si="812"/>
        <v>-84.421903058373601</v>
      </c>
      <c r="L4727" s="2">
        <f>DEGREES(ASIN((((COS(RADIANS('PV model'!$B$2))*COS(RADIANS(H4727))*COS(RADIANS(K4727)))+(SIN(RADIANS('PV model'!$B$2))*SIN(RADIANS(H4727)))))))</f>
        <v>20.582793644723786</v>
      </c>
      <c r="M4727" s="3">
        <f t="shared" si="808"/>
        <v>20.582793644723786</v>
      </c>
      <c r="N4727" s="2">
        <f t="shared" si="813"/>
        <v>-81.907640586271</v>
      </c>
      <c r="O4727" s="2">
        <f>IF('PV model'!$B$2&gt;0, 180-N4727,IF('PV model'!$B$2&lt;0,0-N4727,N4727))</f>
        <v>261.90764058627099</v>
      </c>
      <c r="P4727" s="2">
        <f>ABS(O4727-'PV model'!$B$5)</f>
        <v>56.907640586270986</v>
      </c>
      <c r="Q4727" s="3">
        <f t="shared" si="809"/>
        <v>69.417206355276221</v>
      </c>
      <c r="R4727" s="3">
        <f t="shared" si="814"/>
        <v>0</v>
      </c>
      <c r="S4727" s="3">
        <f t="shared" si="810"/>
        <v>91.727999999999994</v>
      </c>
      <c r="T4727" s="3">
        <f>(0.5*(1-COS(RADIANS(90-$X$3)))*(D4727+E4727)*'PV model'!$B$4)</f>
        <v>0</v>
      </c>
      <c r="U4727" s="3">
        <f t="shared" si="815"/>
        <v>91.727999999999994</v>
      </c>
      <c r="V4727" s="3">
        <f>('PV model'!$B$13*(U4727/1000)*(1-'PV model'!$B$14*((20+C4727)-25))*'PV model'!$B$10)/'PV model'!$B$12</f>
        <v>8.8317068636159988</v>
      </c>
    </row>
    <row r="4728" spans="1:22" x14ac:dyDescent="0.2">
      <c r="A4728" s="10">
        <f t="shared" si="819"/>
        <v>197</v>
      </c>
      <c r="B4728" s="10">
        <f t="shared" si="816"/>
        <v>19</v>
      </c>
      <c r="C4728" s="23">
        <v>14.3</v>
      </c>
      <c r="D4728" s="24">
        <v>148.1634</v>
      </c>
      <c r="E4728" s="24">
        <v>97.02</v>
      </c>
      <c r="F4728" s="48"/>
      <c r="G4728" s="48"/>
      <c r="H4728" s="1">
        <f t="shared" si="817"/>
        <v>21.369005995126031</v>
      </c>
      <c r="I4728" s="1">
        <f t="shared" si="811"/>
        <v>-5.7123877665055023</v>
      </c>
      <c r="J4728" s="4">
        <f>B4728+('PV model'!$B$3/15)+(I4728/60)</f>
        <v>18.628126870558241</v>
      </c>
      <c r="K4728" s="2">
        <f t="shared" si="812"/>
        <v>-99.421903058373601</v>
      </c>
      <c r="L4728" s="2">
        <f>DEGREES(ASIN((((COS(RADIANS('PV model'!$B$2))*COS(RADIANS(H4728))*COS(RADIANS(K4728)))+(SIN(RADIANS('PV model'!$B$2))*SIN(RADIANS(H4728)))))))</f>
        <v>12.353424666396249</v>
      </c>
      <c r="M4728" s="3">
        <f t="shared" si="808"/>
        <v>12.353424666396249</v>
      </c>
      <c r="N4728" s="2">
        <f t="shared" si="813"/>
        <v>-70.129824767394538</v>
      </c>
      <c r="O4728" s="2">
        <f>IF('PV model'!$B$2&gt;0, 180-N4728,IF('PV model'!$B$2&lt;0,0-N4728,N4728))</f>
        <v>250.12982476739455</v>
      </c>
      <c r="P4728" s="2">
        <f>ABS(O4728-'PV model'!$B$5)</f>
        <v>45.129824767394553</v>
      </c>
      <c r="Q4728" s="3">
        <f t="shared" si="809"/>
        <v>77.646575333603749</v>
      </c>
      <c r="R4728" s="3">
        <f t="shared" si="814"/>
        <v>148.16340000000011</v>
      </c>
      <c r="S4728" s="3">
        <f t="shared" si="810"/>
        <v>115.49707379010474</v>
      </c>
      <c r="T4728" s="3">
        <f>(0.5*(1-COS(RADIANS(90-$X$3)))*(D4728+E4728)*'PV model'!$B$4)</f>
        <v>0</v>
      </c>
      <c r="U4728" s="3">
        <f t="shared" si="815"/>
        <v>263.66047379010485</v>
      </c>
      <c r="V4728" s="3">
        <f>('PV model'!$B$13*(U4728/1000)*(1-'PV model'!$B$14*((20+C4728)-25))*'PV model'!$B$10)/'PV model'!$B$12</f>
        <v>25.375076324344686</v>
      </c>
    </row>
    <row r="4729" spans="1:22" x14ac:dyDescent="0.2">
      <c r="A4729" s="10">
        <f t="shared" si="819"/>
        <v>197</v>
      </c>
      <c r="B4729" s="10">
        <f t="shared" si="816"/>
        <v>20</v>
      </c>
      <c r="C4729" s="23">
        <v>13.8</v>
      </c>
      <c r="D4729" s="24">
        <v>7.8571499999999999</v>
      </c>
      <c r="E4729" s="24">
        <v>51.156000000000006</v>
      </c>
      <c r="F4729" s="48"/>
      <c r="G4729" s="48"/>
      <c r="H4729" s="1">
        <f t="shared" si="817"/>
        <v>21.369005995126031</v>
      </c>
      <c r="I4729" s="1">
        <f t="shared" si="811"/>
        <v>-5.7123877665055023</v>
      </c>
      <c r="J4729" s="4">
        <f>B4729+('PV model'!$B$3/15)+(I4729/60)</f>
        <v>19.628126870558241</v>
      </c>
      <c r="K4729" s="2">
        <f t="shared" si="812"/>
        <v>-114.4219030583736</v>
      </c>
      <c r="L4729" s="2">
        <f>DEGREES(ASIN((((COS(RADIANS('PV model'!$B$2))*COS(RADIANS(H4729))*COS(RADIANS(K4729)))+(SIN(RADIANS('PV model'!$B$2))*SIN(RADIANS(H4729)))))))</f>
        <v>4.715412738696541</v>
      </c>
      <c r="M4729" s="3">
        <f t="shared" si="808"/>
        <v>4.715412738696541</v>
      </c>
      <c r="N4729" s="2">
        <f t="shared" si="813"/>
        <v>-58.299829419661464</v>
      </c>
      <c r="O4729" s="2">
        <f>IF('PV model'!$B$2&gt;0, 180-N4729,IF('PV model'!$B$2&lt;0,0-N4729,N4729))</f>
        <v>238.29982941966148</v>
      </c>
      <c r="P4729" s="2">
        <f>ABS(O4729-'PV model'!$B$5)</f>
        <v>33.299829419661478</v>
      </c>
      <c r="Q4729" s="3">
        <f t="shared" si="809"/>
        <v>85.284587261303457</v>
      </c>
      <c r="R4729" s="3">
        <f t="shared" si="814"/>
        <v>7.857150000000015</v>
      </c>
      <c r="S4729" s="3">
        <f t="shared" si="810"/>
        <v>53.492551735391942</v>
      </c>
      <c r="T4729" s="3">
        <f>(0.5*(1-COS(RADIANS(90-$X$3)))*(D4729+E4729)*'PV model'!$B$4)</f>
        <v>0</v>
      </c>
      <c r="U4729" s="3">
        <f t="shared" si="815"/>
        <v>61.34970173539196</v>
      </c>
      <c r="V4729" s="3">
        <f>('PV model'!$B$13*(U4729/1000)*(1-'PV model'!$B$14*((20+C4729)-25))*'PV model'!$B$10)/'PV model'!$B$12</f>
        <v>5.9166516157412437</v>
      </c>
    </row>
    <row r="4730" spans="1:22" x14ac:dyDescent="0.2">
      <c r="A4730" s="10">
        <f t="shared" si="819"/>
        <v>197</v>
      </c>
      <c r="B4730" s="10">
        <f t="shared" si="816"/>
        <v>21</v>
      </c>
      <c r="C4730" s="23">
        <v>13.3</v>
      </c>
      <c r="D4730" s="24">
        <v>0</v>
      </c>
      <c r="E4730" s="24">
        <v>8.82</v>
      </c>
      <c r="F4730" s="48"/>
      <c r="G4730" s="48"/>
      <c r="H4730" s="1">
        <f t="shared" si="817"/>
        <v>21.369005995126031</v>
      </c>
      <c r="I4730" s="1">
        <f t="shared" si="811"/>
        <v>-5.7123877665055023</v>
      </c>
      <c r="J4730" s="4">
        <f>B4730+('PV model'!$B$3/15)+(I4730/60)</f>
        <v>20.628126870558241</v>
      </c>
      <c r="K4730" s="2">
        <f t="shared" si="812"/>
        <v>-129.4219030583736</v>
      </c>
      <c r="L4730" s="2">
        <f>DEGREES(ASIN((((COS(RADIANS('PV model'!$B$2))*COS(RADIANS(H4730))*COS(RADIANS(K4730)))+(SIN(RADIANS('PV model'!$B$2))*SIN(RADIANS(H4730)))))))</f>
        <v>-1.986621328301033</v>
      </c>
      <c r="M4730" s="3">
        <f t="shared" si="808"/>
        <v>0</v>
      </c>
      <c r="N4730" s="2">
        <f t="shared" si="813"/>
        <v>-46.039384770330649</v>
      </c>
      <c r="O4730" s="2">
        <f>IF('PV model'!$B$2&gt;0, 180-N4730,IF('PV model'!$B$2&lt;0,0-N4730,N4730))</f>
        <v>226.03938477033066</v>
      </c>
      <c r="P4730" s="2">
        <f>ABS(O4730-'PV model'!$B$5)</f>
        <v>21.039384770330656</v>
      </c>
      <c r="Q4730" s="3">
        <f t="shared" si="809"/>
        <v>91.986621328301027</v>
      </c>
      <c r="R4730" s="3">
        <f t="shared" si="814"/>
        <v>0</v>
      </c>
      <c r="S4730" s="3">
        <f t="shared" si="810"/>
        <v>8.82</v>
      </c>
      <c r="T4730" s="3">
        <f>(0.5*(1-COS(RADIANS(90-$X$3)))*(D4730+E4730)*'PV model'!$B$4)</f>
        <v>0</v>
      </c>
      <c r="U4730" s="3">
        <f t="shared" si="815"/>
        <v>8.82</v>
      </c>
      <c r="V4730" s="3">
        <f>('PV model'!$B$13*(U4730/1000)*(1-'PV model'!$B$14*((20+C4730)-25))*'PV model'!$B$10)/'PV model'!$B$12</f>
        <v>0.85237651295999994</v>
      </c>
    </row>
    <row r="4731" spans="1:22" x14ac:dyDescent="0.2">
      <c r="A4731" s="10">
        <f t="shared" si="819"/>
        <v>197</v>
      </c>
      <c r="B4731" s="10">
        <f t="shared" si="816"/>
        <v>22</v>
      </c>
      <c r="C4731" s="23">
        <v>12.5</v>
      </c>
      <c r="D4731" s="24">
        <v>0</v>
      </c>
      <c r="E4731" s="24">
        <v>0</v>
      </c>
      <c r="F4731" s="48"/>
      <c r="G4731" s="48"/>
      <c r="H4731" s="1">
        <f t="shared" si="817"/>
        <v>21.369005995126031</v>
      </c>
      <c r="I4731" s="1">
        <f t="shared" si="811"/>
        <v>-5.7123877665055023</v>
      </c>
      <c r="J4731" s="4">
        <f>B4731+('PV model'!$B$3/15)+(I4731/60)</f>
        <v>21.628126870558241</v>
      </c>
      <c r="K4731" s="2">
        <f t="shared" si="812"/>
        <v>-144.4219030583736</v>
      </c>
      <c r="L4731" s="2">
        <f>DEGREES(ASIN((((COS(RADIANS('PV model'!$B$2))*COS(RADIANS(H4731))*COS(RADIANS(K4731)))+(SIN(RADIANS('PV model'!$B$2))*SIN(RADIANS(H4731)))))))</f>
        <v>-7.3951822225081489</v>
      </c>
      <c r="M4731" s="3">
        <f t="shared" si="808"/>
        <v>0</v>
      </c>
      <c r="N4731" s="2">
        <f t="shared" si="813"/>
        <v>-33.117575973227019</v>
      </c>
      <c r="O4731" s="2">
        <f>IF('PV model'!$B$2&gt;0, 180-N4731,IF('PV model'!$B$2&lt;0,0-N4731,N4731))</f>
        <v>213.11757597322702</v>
      </c>
      <c r="P4731" s="2">
        <f>ABS(O4731-'PV model'!$B$5)</f>
        <v>8.1175759732270194</v>
      </c>
      <c r="Q4731" s="3">
        <f t="shared" si="809"/>
        <v>97.395182222508154</v>
      </c>
      <c r="R4731" s="3">
        <f t="shared" si="814"/>
        <v>0</v>
      </c>
      <c r="S4731" s="3">
        <f t="shared" si="810"/>
        <v>0</v>
      </c>
      <c r="T4731" s="3">
        <f>(0.5*(1-COS(RADIANS(90-$X$3)))*(D4731+E4731)*'PV model'!$B$4)</f>
        <v>0</v>
      </c>
      <c r="U4731" s="3">
        <f t="shared" si="815"/>
        <v>0</v>
      </c>
      <c r="V4731" s="3">
        <f>('PV model'!$B$13*(U4731/1000)*(1-'PV model'!$B$14*((20+C4731)-25))*'PV model'!$B$10)/'PV model'!$B$12</f>
        <v>0</v>
      </c>
    </row>
    <row r="4732" spans="1:22" x14ac:dyDescent="0.2">
      <c r="A4732" s="10">
        <f t="shared" si="819"/>
        <v>197</v>
      </c>
      <c r="B4732" s="10">
        <f t="shared" si="816"/>
        <v>23</v>
      </c>
      <c r="C4732" s="23">
        <v>11.3</v>
      </c>
      <c r="D4732" s="24">
        <v>0</v>
      </c>
      <c r="E4732" s="24">
        <v>0</v>
      </c>
      <c r="F4732" s="48"/>
      <c r="G4732" s="48"/>
      <c r="H4732" s="1">
        <f t="shared" si="817"/>
        <v>21.369005995126031</v>
      </c>
      <c r="I4732" s="1">
        <f t="shared" si="811"/>
        <v>-5.7123877665055023</v>
      </c>
      <c r="J4732" s="4">
        <f>B4732+('PV model'!$B$3/15)+(I4732/60)</f>
        <v>22.628126870558241</v>
      </c>
      <c r="K4732" s="2">
        <f t="shared" si="812"/>
        <v>-159.4219030583736</v>
      </c>
      <c r="L4732" s="2">
        <f>DEGREES(ASIN((((COS(RADIANS('PV model'!$B$2))*COS(RADIANS(H4732))*COS(RADIANS(K4732)))+(SIN(RADIANS('PV model'!$B$2))*SIN(RADIANS(H4732)))))))</f>
        <v>-11.158427057835935</v>
      </c>
      <c r="M4732" s="3">
        <f t="shared" si="808"/>
        <v>0</v>
      </c>
      <c r="N4732" s="2">
        <f t="shared" si="813"/>
        <v>-19.489086202499667</v>
      </c>
      <c r="O4732" s="2">
        <f>IF('PV model'!$B$2&gt;0, 180-N4732,IF('PV model'!$B$2&lt;0,0-N4732,N4732))</f>
        <v>199.48908620249966</v>
      </c>
      <c r="P4732" s="2">
        <f>ABS(O4732-'PV model'!$B$5)</f>
        <v>5.5109137975003364</v>
      </c>
      <c r="Q4732" s="3">
        <f t="shared" si="809"/>
        <v>101.15842705783594</v>
      </c>
      <c r="R4732" s="3">
        <f t="shared" si="814"/>
        <v>0</v>
      </c>
      <c r="S4732" s="3">
        <f t="shared" si="810"/>
        <v>0</v>
      </c>
      <c r="T4732" s="3">
        <f>(0.5*(1-COS(RADIANS(90-$X$3)))*(D4732+E4732)*'PV model'!$B$4)</f>
        <v>0</v>
      </c>
      <c r="U4732" s="3">
        <f t="shared" si="815"/>
        <v>0</v>
      </c>
      <c r="V4732" s="3">
        <f>('PV model'!$B$13*(U4732/1000)*(1-'PV model'!$B$14*((20+C4732)-25))*'PV model'!$B$10)/'PV model'!$B$12</f>
        <v>0</v>
      </c>
    </row>
    <row r="4733" spans="1:22" x14ac:dyDescent="0.2">
      <c r="A4733" s="10">
        <f t="shared" si="819"/>
        <v>197</v>
      </c>
      <c r="B4733" s="10">
        <f t="shared" si="816"/>
        <v>24</v>
      </c>
      <c r="C4733" s="23">
        <v>10.3</v>
      </c>
      <c r="D4733" s="24">
        <v>0</v>
      </c>
      <c r="E4733" s="24">
        <v>0</v>
      </c>
      <c r="F4733" s="48"/>
      <c r="G4733" s="48"/>
      <c r="H4733" s="1">
        <f t="shared" si="817"/>
        <v>21.369005995126031</v>
      </c>
      <c r="I4733" s="1">
        <f t="shared" si="811"/>
        <v>-5.7123877665055023</v>
      </c>
      <c r="J4733" s="4">
        <f>B4733+('PV model'!$B$3/15)+(I4733/60)</f>
        <v>23.628126870558241</v>
      </c>
      <c r="K4733" s="2">
        <f t="shared" si="812"/>
        <v>-174.4219030583736</v>
      </c>
      <c r="L4733" s="2">
        <f>DEGREES(ASIN((((COS(RADIANS('PV model'!$B$2))*COS(RADIANS(H4733))*COS(RADIANS(K4733)))+(SIN(RADIANS('PV model'!$B$2))*SIN(RADIANS(H4733)))))))</f>
        <v>-12.984084708474594</v>
      </c>
      <c r="M4733" s="3">
        <f t="shared" si="808"/>
        <v>0</v>
      </c>
      <c r="N4733" s="2">
        <f t="shared" si="813"/>
        <v>-5.3301857141541129</v>
      </c>
      <c r="O4733" s="2">
        <f>IF('PV model'!$B$2&gt;0, 180-N4733,IF('PV model'!$B$2&lt;0,0-N4733,N4733))</f>
        <v>185.33018571415411</v>
      </c>
      <c r="P4733" s="2">
        <f>ABS(O4733-'PV model'!$B$5)</f>
        <v>19.669814285845888</v>
      </c>
      <c r="Q4733" s="3">
        <f t="shared" si="809"/>
        <v>102.9840847084746</v>
      </c>
      <c r="R4733" s="3">
        <f t="shared" si="814"/>
        <v>0</v>
      </c>
      <c r="S4733" s="3">
        <f t="shared" si="810"/>
        <v>0</v>
      </c>
      <c r="T4733" s="3">
        <f>(0.5*(1-COS(RADIANS(90-$X$3)))*(D4733+E4733)*'PV model'!$B$4)</f>
        <v>0</v>
      </c>
      <c r="U4733" s="3">
        <f t="shared" si="815"/>
        <v>0</v>
      </c>
      <c r="V4733" s="3">
        <f>('PV model'!$B$13*(U4733/1000)*(1-'PV model'!$B$14*((20+C4733)-25))*'PV model'!$B$10)/'PV model'!$B$12</f>
        <v>0</v>
      </c>
    </row>
    <row r="4734" spans="1:22" x14ac:dyDescent="0.2">
      <c r="A4734" s="10">
        <f t="shared" si="819"/>
        <v>198</v>
      </c>
      <c r="B4734" s="10">
        <f t="shared" si="816"/>
        <v>1</v>
      </c>
      <c r="C4734" s="23">
        <v>9.6999999999999993</v>
      </c>
      <c r="D4734" s="24">
        <v>0</v>
      </c>
      <c r="E4734" s="24">
        <v>0</v>
      </c>
      <c r="F4734" s="48"/>
      <c r="G4734" s="48"/>
      <c r="H4734" s="1">
        <f t="shared" si="817"/>
        <v>21.198975535417084</v>
      </c>
      <c r="I4734" s="1">
        <f t="shared" si="811"/>
        <v>-5.8007910727158611</v>
      </c>
      <c r="J4734" s="4">
        <f>B4734+('PV model'!$B$3/15)+(I4734/60)</f>
        <v>0.62665348212140237</v>
      </c>
      <c r="K4734" s="2">
        <f t="shared" si="812"/>
        <v>170.60019776817899</v>
      </c>
      <c r="L4734" s="2">
        <f>DEGREES(ASIN((((COS(RADIANS('PV model'!$B$2))*COS(RADIANS(H4734))*COS(RADIANS(K4734)))+(SIN(RADIANS('PV model'!$B$2))*SIN(RADIANS(H4734)))))))</f>
        <v>-12.883917197632181</v>
      </c>
      <c r="M4734" s="3">
        <f t="shared" si="808"/>
        <v>0</v>
      </c>
      <c r="N4734" s="2">
        <f t="shared" si="813"/>
        <v>8.986582348788092</v>
      </c>
      <c r="O4734" s="2">
        <f>IF('PV model'!$B$2&gt;0, 180-N4734,IF('PV model'!$B$2&lt;0,0-N4734,N4734))</f>
        <v>171.01341765121191</v>
      </c>
      <c r="P4734" s="2">
        <f>ABS(O4734-'PV model'!$B$5)</f>
        <v>33.98658234878809</v>
      </c>
      <c r="Q4734" s="3">
        <f t="shared" si="809"/>
        <v>102.88391719763219</v>
      </c>
      <c r="R4734" s="3">
        <f t="shared" si="814"/>
        <v>0</v>
      </c>
      <c r="S4734" s="3">
        <f t="shared" si="810"/>
        <v>0</v>
      </c>
      <c r="T4734" s="3">
        <f>(0.5*(1-COS(RADIANS(90-$X$3)))*(D4734+E4734)*'PV model'!$B$4)</f>
        <v>0</v>
      </c>
      <c r="U4734" s="3">
        <f t="shared" si="815"/>
        <v>0</v>
      </c>
      <c r="V4734" s="3">
        <f>('PV model'!$B$13*(U4734/1000)*(1-'PV model'!$B$14*((20+C4734)-25))*'PV model'!$B$10)/'PV model'!$B$12</f>
        <v>0</v>
      </c>
    </row>
    <row r="4735" spans="1:22" x14ac:dyDescent="0.2">
      <c r="A4735" s="10">
        <f t="shared" si="819"/>
        <v>198</v>
      </c>
      <c r="B4735" s="10">
        <f t="shared" si="816"/>
        <v>2</v>
      </c>
      <c r="C4735" s="23">
        <v>9</v>
      </c>
      <c r="D4735" s="24">
        <v>0</v>
      </c>
      <c r="E4735" s="24">
        <v>0</v>
      </c>
      <c r="F4735" s="48"/>
      <c r="G4735" s="48"/>
      <c r="H4735" s="1">
        <f t="shared" si="817"/>
        <v>21.198975535417084</v>
      </c>
      <c r="I4735" s="1">
        <f t="shared" si="811"/>
        <v>-5.8007910727158611</v>
      </c>
      <c r="J4735" s="4">
        <f>B4735+('PV model'!$B$3/15)+(I4735/60)</f>
        <v>1.6266534821214023</v>
      </c>
      <c r="K4735" s="2">
        <f t="shared" si="812"/>
        <v>155.60019776817899</v>
      </c>
      <c r="L4735" s="2">
        <f>DEGREES(ASIN((((COS(RADIANS('PV model'!$B$2))*COS(RADIANS(H4735))*COS(RADIANS(K4735)))+(SIN(RADIANS('PV model'!$B$2))*SIN(RADIANS(H4735)))))))</f>
        <v>-10.53883461763731</v>
      </c>
      <c r="M4735" s="3">
        <f t="shared" si="808"/>
        <v>0</v>
      </c>
      <c r="N4735" s="2">
        <f t="shared" si="813"/>
        <v>23.063762744019314</v>
      </c>
      <c r="O4735" s="2">
        <f>IF('PV model'!$B$2&gt;0, 180-N4735,IF('PV model'!$B$2&lt;0,0-N4735,N4735))</f>
        <v>156.9362372559807</v>
      </c>
      <c r="P4735" s="2">
        <f>ABS(O4735-'PV model'!$B$5)</f>
        <v>48.0637627440193</v>
      </c>
      <c r="Q4735" s="3">
        <f t="shared" si="809"/>
        <v>100.53883461763731</v>
      </c>
      <c r="R4735" s="3">
        <f t="shared" si="814"/>
        <v>0</v>
      </c>
      <c r="S4735" s="3">
        <f t="shared" si="810"/>
        <v>0</v>
      </c>
      <c r="T4735" s="3">
        <f>(0.5*(1-COS(RADIANS(90-$X$3)))*(D4735+E4735)*'PV model'!$B$4)</f>
        <v>0</v>
      </c>
      <c r="U4735" s="3">
        <f t="shared" si="815"/>
        <v>0</v>
      </c>
      <c r="V4735" s="3">
        <f>('PV model'!$B$13*(U4735/1000)*(1-'PV model'!$B$14*((20+C4735)-25))*'PV model'!$B$10)/'PV model'!$B$12</f>
        <v>0</v>
      </c>
    </row>
    <row r="4736" spans="1:22" x14ac:dyDescent="0.2">
      <c r="A4736" s="10">
        <f t="shared" si="819"/>
        <v>198</v>
      </c>
      <c r="B4736" s="10">
        <f t="shared" si="816"/>
        <v>3</v>
      </c>
      <c r="C4736" s="23">
        <v>9</v>
      </c>
      <c r="D4736" s="24">
        <v>0</v>
      </c>
      <c r="E4736" s="24">
        <v>0</v>
      </c>
      <c r="F4736" s="48"/>
      <c r="G4736" s="48"/>
      <c r="H4736" s="1">
        <f t="shared" si="817"/>
        <v>21.198975535417084</v>
      </c>
      <c r="I4736" s="1">
        <f t="shared" si="811"/>
        <v>-5.8007910727158611</v>
      </c>
      <c r="J4736" s="4">
        <f>B4736+('PV model'!$B$3/15)+(I4736/60)</f>
        <v>2.626653482121402</v>
      </c>
      <c r="K4736" s="2">
        <f t="shared" si="812"/>
        <v>140.60019776817899</v>
      </c>
      <c r="L4736" s="2">
        <f>DEGREES(ASIN((((COS(RADIANS('PV model'!$B$2))*COS(RADIANS(H4736))*COS(RADIANS(K4736)))+(SIN(RADIANS('PV model'!$B$2))*SIN(RADIANS(H4736)))))))</f>
        <v>-6.3184265966507116</v>
      </c>
      <c r="M4736" s="3">
        <f t="shared" si="808"/>
        <v>0</v>
      </c>
      <c r="N4736" s="2">
        <f t="shared" si="813"/>
        <v>36.540626674995622</v>
      </c>
      <c r="O4736" s="2">
        <f>IF('PV model'!$B$2&gt;0, 180-N4736,IF('PV model'!$B$2&lt;0,0-N4736,N4736))</f>
        <v>143.45937332500438</v>
      </c>
      <c r="P4736" s="2">
        <f>ABS(O4736-'PV model'!$B$5)</f>
        <v>61.540626674995622</v>
      </c>
      <c r="Q4736" s="3">
        <f t="shared" si="809"/>
        <v>96.31842659665071</v>
      </c>
      <c r="R4736" s="3">
        <f t="shared" si="814"/>
        <v>0</v>
      </c>
      <c r="S4736" s="3">
        <f t="shared" si="810"/>
        <v>0</v>
      </c>
      <c r="T4736" s="3">
        <f>(0.5*(1-COS(RADIANS(90-$X$3)))*(D4736+E4736)*'PV model'!$B$4)</f>
        <v>0</v>
      </c>
      <c r="U4736" s="3">
        <f t="shared" si="815"/>
        <v>0</v>
      </c>
      <c r="V4736" s="3">
        <f>('PV model'!$B$13*(U4736/1000)*(1-'PV model'!$B$14*((20+C4736)-25))*'PV model'!$B$10)/'PV model'!$B$12</f>
        <v>0</v>
      </c>
    </row>
    <row r="4737" spans="1:22" x14ac:dyDescent="0.2">
      <c r="A4737" s="10">
        <f t="shared" si="819"/>
        <v>198</v>
      </c>
      <c r="B4737" s="10">
        <f t="shared" si="816"/>
        <v>4</v>
      </c>
      <c r="C4737" s="23">
        <v>8.6999999999999993</v>
      </c>
      <c r="D4737" s="24">
        <v>0</v>
      </c>
      <c r="E4737" s="24">
        <v>0</v>
      </c>
      <c r="F4737" s="48"/>
      <c r="G4737" s="48"/>
      <c r="H4737" s="1">
        <f t="shared" si="817"/>
        <v>21.198975535417084</v>
      </c>
      <c r="I4737" s="1">
        <f t="shared" si="811"/>
        <v>-5.8007910727158611</v>
      </c>
      <c r="J4737" s="4">
        <f>B4737+('PV model'!$B$3/15)+(I4737/60)</f>
        <v>3.626653482121402</v>
      </c>
      <c r="K4737" s="2">
        <f t="shared" si="812"/>
        <v>125.60019776817897</v>
      </c>
      <c r="L4737" s="2">
        <f>DEGREES(ASIN((((COS(RADIANS('PV model'!$B$2))*COS(RADIANS(H4737))*COS(RADIANS(K4737)))+(SIN(RADIANS('PV model'!$B$2))*SIN(RADIANS(H4737)))))))</f>
        <v>-0.53842142372321988</v>
      </c>
      <c r="M4737" s="3">
        <f t="shared" si="808"/>
        <v>0</v>
      </c>
      <c r="N4737" s="2">
        <f t="shared" si="813"/>
        <v>49.297866135831619</v>
      </c>
      <c r="O4737" s="2">
        <f>IF('PV model'!$B$2&gt;0, 180-N4737,IF('PV model'!$B$2&lt;0,0-N4737,N4737))</f>
        <v>130.70213386416839</v>
      </c>
      <c r="P4737" s="2">
        <f>ABS(O4737-'PV model'!$B$5)</f>
        <v>74.297866135831612</v>
      </c>
      <c r="Q4737" s="3">
        <f t="shared" si="809"/>
        <v>90.538421423723221</v>
      </c>
      <c r="R4737" s="3">
        <f t="shared" si="814"/>
        <v>0</v>
      </c>
      <c r="S4737" s="3">
        <f t="shared" si="810"/>
        <v>0</v>
      </c>
      <c r="T4737" s="3">
        <f>(0.5*(1-COS(RADIANS(90-$X$3)))*(D4737+E4737)*'PV model'!$B$4)</f>
        <v>0</v>
      </c>
      <c r="U4737" s="3">
        <f t="shared" si="815"/>
        <v>0</v>
      </c>
      <c r="V4737" s="3">
        <f>('PV model'!$B$13*(U4737/1000)*(1-'PV model'!$B$14*((20+C4737)-25))*'PV model'!$B$10)/'PV model'!$B$12</f>
        <v>0</v>
      </c>
    </row>
    <row r="4738" spans="1:22" x14ac:dyDescent="0.2">
      <c r="A4738" s="10">
        <f t="shared" si="819"/>
        <v>198</v>
      </c>
      <c r="B4738" s="10">
        <f t="shared" si="816"/>
        <v>5</v>
      </c>
      <c r="C4738" s="23">
        <v>8.8000000000000007</v>
      </c>
      <c r="D4738" s="24">
        <v>0</v>
      </c>
      <c r="E4738" s="24">
        <v>3.528</v>
      </c>
      <c r="F4738" s="48"/>
      <c r="G4738" s="48"/>
      <c r="H4738" s="1">
        <f t="shared" si="817"/>
        <v>21.198975535417084</v>
      </c>
      <c r="I4738" s="1">
        <f t="shared" si="811"/>
        <v>-5.8007910727158611</v>
      </c>
      <c r="J4738" s="4">
        <f>B4738+('PV model'!$B$3/15)+(I4738/60)</f>
        <v>4.6266534821214025</v>
      </c>
      <c r="K4738" s="2">
        <f t="shared" si="812"/>
        <v>110.60019776817896</v>
      </c>
      <c r="L4738" s="2">
        <f>DEGREES(ASIN((((COS(RADIANS('PV model'!$B$2))*COS(RADIANS(H4738))*COS(RADIANS(K4738)))+(SIN(RADIANS('PV model'!$B$2))*SIN(RADIANS(H4738)))))))</f>
        <v>6.442676993551701</v>
      </c>
      <c r="M4738" s="3">
        <f t="shared" si="808"/>
        <v>6.442676993551701</v>
      </c>
      <c r="N4738" s="2">
        <f t="shared" si="813"/>
        <v>61.433423065058776</v>
      </c>
      <c r="O4738" s="2">
        <f>IF('PV model'!$B$2&gt;0, 180-N4738,IF('PV model'!$B$2&lt;0,0-N4738,N4738))</f>
        <v>118.56657693494122</v>
      </c>
      <c r="P4738" s="2">
        <f>ABS(O4738-'PV model'!$B$5)</f>
        <v>86.433423065058776</v>
      </c>
      <c r="Q4738" s="3">
        <f t="shared" si="809"/>
        <v>83.5573230064483</v>
      </c>
      <c r="R4738" s="3">
        <f t="shared" si="814"/>
        <v>0</v>
      </c>
      <c r="S4738" s="3">
        <f t="shared" si="810"/>
        <v>3.528</v>
      </c>
      <c r="T4738" s="3">
        <f>(0.5*(1-COS(RADIANS(90-$X$3)))*(D4738+E4738)*'PV model'!$B$4)</f>
        <v>0</v>
      </c>
      <c r="U4738" s="3">
        <f t="shared" si="815"/>
        <v>3.528</v>
      </c>
      <c r="V4738" s="3">
        <f>('PV model'!$B$13*(U4738/1000)*(1-'PV model'!$B$14*((20+C4738)-25))*'PV model'!$B$10)/'PV model'!$B$12</f>
        <v>0.34729846502399997</v>
      </c>
    </row>
    <row r="4739" spans="1:22" x14ac:dyDescent="0.2">
      <c r="A4739" s="10">
        <f t="shared" si="819"/>
        <v>198</v>
      </c>
      <c r="B4739" s="10">
        <f t="shared" si="816"/>
        <v>6</v>
      </c>
      <c r="C4739" s="23">
        <v>9.6999999999999993</v>
      </c>
      <c r="D4739" s="24">
        <v>38.1633</v>
      </c>
      <c r="E4739" s="24">
        <v>50.274000000000001</v>
      </c>
      <c r="F4739" s="48"/>
      <c r="G4739" s="48"/>
      <c r="H4739" s="1">
        <f t="shared" si="817"/>
        <v>21.198975535417084</v>
      </c>
      <c r="I4739" s="1">
        <f t="shared" si="811"/>
        <v>-5.8007910727158611</v>
      </c>
      <c r="J4739" s="4">
        <f>B4739+('PV model'!$B$3/15)+(I4739/60)</f>
        <v>5.6266534821214025</v>
      </c>
      <c r="K4739" s="2">
        <f t="shared" si="812"/>
        <v>95.600197768178958</v>
      </c>
      <c r="L4739" s="2">
        <f>DEGREES(ASIN((((COS(RADIANS('PV model'!$B$2))*COS(RADIANS(H4739))*COS(RADIANS(K4739)))+(SIN(RADIANS('PV model'!$B$2))*SIN(RADIANS(H4739)))))))</f>
        <v>14.269158820417458</v>
      </c>
      <c r="M4739" s="3">
        <f t="shared" si="808"/>
        <v>14.269158820417458</v>
      </c>
      <c r="N4739" s="2">
        <f t="shared" si="813"/>
        <v>73.219548009460496</v>
      </c>
      <c r="O4739" s="2">
        <f>IF('PV model'!$B$2&gt;0, 180-N4739,IF('PV model'!$B$2&lt;0,0-N4739,N4739))</f>
        <v>106.7804519905395</v>
      </c>
      <c r="P4739" s="2">
        <f>ABS(O4739-'PV model'!$B$5)</f>
        <v>98.219548009460496</v>
      </c>
      <c r="Q4739" s="3">
        <f t="shared" si="809"/>
        <v>75.730841179582541</v>
      </c>
      <c r="R4739" s="3">
        <f t="shared" si="814"/>
        <v>38.163300000000014</v>
      </c>
      <c r="S4739" s="3">
        <f t="shared" si="810"/>
        <v>58.396141299003212</v>
      </c>
      <c r="T4739" s="3">
        <f>(0.5*(1-COS(RADIANS(90-$X$3)))*(D4739+E4739)*'PV model'!$B$4)</f>
        <v>0</v>
      </c>
      <c r="U4739" s="3">
        <f t="shared" si="815"/>
        <v>96.559441299003225</v>
      </c>
      <c r="V4739" s="3">
        <f>('PV model'!$B$13*(U4739/1000)*(1-'PV model'!$B$14*((20+C4739)-25))*'PV model'!$B$10)/'PV model'!$B$12</f>
        <v>9.4706226153060928</v>
      </c>
    </row>
    <row r="4740" spans="1:22" x14ac:dyDescent="0.2">
      <c r="A4740" s="10">
        <f t="shared" si="819"/>
        <v>198</v>
      </c>
      <c r="B4740" s="10">
        <f t="shared" si="816"/>
        <v>7</v>
      </c>
      <c r="C4740" s="23">
        <v>10.7</v>
      </c>
      <c r="D4740" s="24">
        <v>10.10205</v>
      </c>
      <c r="E4740" s="24">
        <v>102.31200000000001</v>
      </c>
      <c r="F4740" s="48"/>
      <c r="G4740" s="48"/>
      <c r="H4740" s="1">
        <f t="shared" si="817"/>
        <v>21.198975535417084</v>
      </c>
      <c r="I4740" s="1">
        <f t="shared" si="811"/>
        <v>-5.8007910727158611</v>
      </c>
      <c r="J4740" s="4">
        <f>B4740+('PV model'!$B$3/15)+(I4740/60)</f>
        <v>6.6266534821214025</v>
      </c>
      <c r="K4740" s="2">
        <f t="shared" si="812"/>
        <v>80.600197768178958</v>
      </c>
      <c r="L4740" s="2">
        <f>DEGREES(ASIN((((COS(RADIANS('PV model'!$B$2))*COS(RADIANS(H4740))*COS(RADIANS(K4740)))+(SIN(RADIANS('PV model'!$B$2))*SIN(RADIANS(H4740)))))))</f>
        <v>22.597654978549055</v>
      </c>
      <c r="M4740" s="3">
        <f t="shared" si="808"/>
        <v>22.597654978549055</v>
      </c>
      <c r="N4740" s="2">
        <f t="shared" si="813"/>
        <v>85.070867775823942</v>
      </c>
      <c r="O4740" s="2">
        <f>IF('PV model'!$B$2&gt;0, 180-N4740,IF('PV model'!$B$2&lt;0,0-N4740,N4740))</f>
        <v>94.929132224176058</v>
      </c>
      <c r="P4740" s="2">
        <f>ABS(O4740-'PV model'!$B$5)</f>
        <v>110.07086777582394</v>
      </c>
      <c r="Q4740" s="3">
        <f t="shared" si="809"/>
        <v>67.402345021450955</v>
      </c>
      <c r="R4740" s="3">
        <f t="shared" si="814"/>
        <v>10.102049999999993</v>
      </c>
      <c r="S4740" s="3">
        <f t="shared" si="810"/>
        <v>107.5190677208663</v>
      </c>
      <c r="T4740" s="3">
        <f>(0.5*(1-COS(RADIANS(90-$X$3)))*(D4740+E4740)*'PV model'!$B$4)</f>
        <v>0</v>
      </c>
      <c r="U4740" s="3">
        <f t="shared" si="815"/>
        <v>117.62111772086629</v>
      </c>
      <c r="V4740" s="3">
        <f>('PV model'!$B$13*(U4740/1000)*(1-'PV model'!$B$14*((20+C4740)-25))*'PV model'!$B$10)/'PV model'!$B$12</f>
        <v>11.489338049433579</v>
      </c>
    </row>
    <row r="4741" spans="1:22" x14ac:dyDescent="0.2">
      <c r="A4741" s="10">
        <f t="shared" si="819"/>
        <v>198</v>
      </c>
      <c r="B4741" s="10">
        <f t="shared" si="816"/>
        <v>8</v>
      </c>
      <c r="C4741" s="23">
        <v>11.5</v>
      </c>
      <c r="D4741" s="24">
        <v>3.3673500000000001</v>
      </c>
      <c r="E4741" s="24">
        <v>138.47399999999999</v>
      </c>
      <c r="F4741" s="48"/>
      <c r="G4741" s="48"/>
      <c r="H4741" s="1">
        <f t="shared" si="817"/>
        <v>21.198975535417084</v>
      </c>
      <c r="I4741" s="1">
        <f t="shared" si="811"/>
        <v>-5.8007910727158611</v>
      </c>
      <c r="J4741" s="4">
        <f>B4741+('PV model'!$B$3/15)+(I4741/60)</f>
        <v>7.6266534821214025</v>
      </c>
      <c r="K4741" s="2">
        <f t="shared" si="812"/>
        <v>65.600197768178958</v>
      </c>
      <c r="L4741" s="2">
        <f>DEGREES(ASIN((((COS(RADIANS('PV model'!$B$2))*COS(RADIANS(H4741))*COS(RADIANS(K4741)))+(SIN(RADIANS('PV model'!$B$2))*SIN(RADIANS(H4741)))))))</f>
        <v>31.075029814845845</v>
      </c>
      <c r="M4741" s="3">
        <f t="shared" si="808"/>
        <v>31.075029814845845</v>
      </c>
      <c r="N4741" s="2">
        <f t="shared" si="813"/>
        <v>82.446155343655121</v>
      </c>
      <c r="O4741" s="2">
        <f>IF('PV model'!$B$2&gt;0, 180-N4741,IF('PV model'!$B$2&lt;0,0-N4741,N4741))</f>
        <v>97.553844656344879</v>
      </c>
      <c r="P4741" s="2">
        <f>ABS(O4741-'PV model'!$B$5)</f>
        <v>107.44615534365512</v>
      </c>
      <c r="Q4741" s="3">
        <f t="shared" si="809"/>
        <v>58.924970185154152</v>
      </c>
      <c r="R4741" s="3">
        <f t="shared" si="814"/>
        <v>3.3673500000000001</v>
      </c>
      <c r="S4741" s="3">
        <f t="shared" si="810"/>
        <v>140.71901614564595</v>
      </c>
      <c r="T4741" s="3">
        <f>(0.5*(1-COS(RADIANS(90-$X$3)))*(D4741+E4741)*'PV model'!$B$4)</f>
        <v>0</v>
      </c>
      <c r="U4741" s="3">
        <f t="shared" si="815"/>
        <v>144.08636614564594</v>
      </c>
      <c r="V4741" s="3">
        <f>('PV model'!$B$13*(U4741/1000)*(1-'PV model'!$B$14*((20+C4741)-25))*'PV model'!$B$10)/'PV model'!$B$12</f>
        <v>14.028398457760877</v>
      </c>
    </row>
    <row r="4742" spans="1:22" x14ac:dyDescent="0.2">
      <c r="A4742" s="10">
        <f t="shared" si="819"/>
        <v>198</v>
      </c>
      <c r="B4742" s="10">
        <f t="shared" si="816"/>
        <v>9</v>
      </c>
      <c r="C4742" s="23">
        <v>12.4</v>
      </c>
      <c r="D4742" s="24">
        <v>0</v>
      </c>
      <c r="E4742" s="24">
        <v>132.29999999999998</v>
      </c>
      <c r="F4742" s="48"/>
      <c r="G4742" s="48"/>
      <c r="H4742" s="1">
        <f t="shared" si="817"/>
        <v>21.198975535417084</v>
      </c>
      <c r="I4742" s="1">
        <f t="shared" si="811"/>
        <v>-5.8007910727158611</v>
      </c>
      <c r="J4742" s="4">
        <f>B4742+('PV model'!$B$3/15)+(I4742/60)</f>
        <v>8.6266534821214016</v>
      </c>
      <c r="K4742" s="2">
        <f t="shared" si="812"/>
        <v>50.600197768178973</v>
      </c>
      <c r="L4742" s="2">
        <f>DEGREES(ASIN((((COS(RADIANS('PV model'!$B$2))*COS(RADIANS(H4742))*COS(RADIANS(K4742)))+(SIN(RADIANS('PV model'!$B$2))*SIN(RADIANS(H4742)))))))</f>
        <v>39.28632412247476</v>
      </c>
      <c r="M4742" s="3">
        <f t="shared" ref="M4742:M4805" si="820">IF(L4742&gt;0, L4742, 0)</f>
        <v>39.28632412247476</v>
      </c>
      <c r="N4742" s="2">
        <f t="shared" si="813"/>
        <v>68.562655640569432</v>
      </c>
      <c r="O4742" s="2">
        <f>IF('PV model'!$B$2&gt;0, 180-N4742,IF('PV model'!$B$2&lt;0,0-N4742,N4742))</f>
        <v>111.43734435943057</v>
      </c>
      <c r="P4742" s="2">
        <f>ABS(O4742-'PV model'!$B$5)</f>
        <v>93.562655640569432</v>
      </c>
      <c r="Q4742" s="3">
        <f t="shared" ref="Q4742:Q4805" si="821">DEGREES(ACOS((SIN(RADIANS(L4742))*COS(RADIANS(90-$X$3))+COS(RADIANS(L4742))*COS(RADIANS(P4742))*SIN(RADIANS(90-$X$3)))))</f>
        <v>50.713675877525233</v>
      </c>
      <c r="R4742" s="3">
        <f t="shared" si="814"/>
        <v>0</v>
      </c>
      <c r="S4742" s="3">
        <f t="shared" ref="S4742:S4805" si="822">IF($Z$3=TRUE, IF(E4742=0,0,E4742*(0.5*(1+COS(RADIANS(90-$X$3))*(1+(1-(E4742^2/(D4742+E4742)^2))*(SIN(RADIANS(0.5*$X$3))^3)))*(1+(1-(E4742^2/(D4742+E4742)^2))*(COS(RADIANS(Q4742))^2)*(SIN(RADIANS(90-L4742))^3)))), IF(E4742=0,0,E4742*(0.5*(1+COS(RADIANS(90-$X$3))))))</f>
        <v>132.29999999999998</v>
      </c>
      <c r="T4742" s="3">
        <f>(0.5*(1-COS(RADIANS(90-$X$3)))*(D4742+E4742)*'PV model'!$B$4)</f>
        <v>0</v>
      </c>
      <c r="U4742" s="3">
        <f t="shared" si="815"/>
        <v>132.29999999999998</v>
      </c>
      <c r="V4742" s="3">
        <f>('PV model'!$B$13*(U4742/1000)*(1-'PV model'!$B$14*((20+C4742)-25))*'PV model'!$B$10)/'PV model'!$B$12</f>
        <v>12.833256643199997</v>
      </c>
    </row>
    <row r="4743" spans="1:22" x14ac:dyDescent="0.2">
      <c r="A4743" s="10">
        <f t="shared" si="819"/>
        <v>198</v>
      </c>
      <c r="B4743" s="10">
        <f t="shared" si="816"/>
        <v>10</v>
      </c>
      <c r="C4743" s="23">
        <v>13.3</v>
      </c>
      <c r="D4743" s="24">
        <v>1.1224499999999999</v>
      </c>
      <c r="E4743" s="24">
        <v>166.69800000000001</v>
      </c>
      <c r="F4743" s="48"/>
      <c r="G4743" s="48"/>
      <c r="H4743" s="1">
        <f t="shared" si="817"/>
        <v>21.198975535417084</v>
      </c>
      <c r="I4743" s="1">
        <f t="shared" ref="I4743:I4806" si="823">9.87*SIN(RADIANS(1.978*A4743-160.22))-7.53*COS(RADIANS(0.989*A4743-80.11))-1.5*SIN((RADIANS(0.989*A4743-80.11)))</f>
        <v>-5.8007910727158611</v>
      </c>
      <c r="J4743" s="4">
        <f>B4743+('PV model'!$B$3/15)+(I4743/60)</f>
        <v>9.6266534821214016</v>
      </c>
      <c r="K4743" s="2">
        <f t="shared" ref="K4743:K4806" si="824">15*(12-J4743)</f>
        <v>35.600197768178973</v>
      </c>
      <c r="L4743" s="2">
        <f>DEGREES(ASIN((((COS(RADIANS('PV model'!$B$2))*COS(RADIANS(H4743))*COS(RADIANS(K4743)))+(SIN(RADIANS('PV model'!$B$2))*SIN(RADIANS(H4743)))))))</f>
        <v>46.668019219599401</v>
      </c>
      <c r="M4743" s="3">
        <f t="shared" si="820"/>
        <v>46.668019219599401</v>
      </c>
      <c r="N4743" s="2">
        <f t="shared" ref="N4743:N4806" si="825">DEGREES(ASIN((COS(RADIANS(H4743))*SIN(RADIANS(K4743)))/COS(RADIANS(L4743))))</f>
        <v>52.269499761560951</v>
      </c>
      <c r="O4743" s="2">
        <f>IF('PV model'!$B$2&gt;0, 180-N4743,IF('PV model'!$B$2&lt;0,0-N4743,N4743))</f>
        <v>127.73050023843905</v>
      </c>
      <c r="P4743" s="2">
        <f>ABS(O4743-'PV model'!$B$5)</f>
        <v>77.269499761560951</v>
      </c>
      <c r="Q4743" s="3">
        <f t="shared" si="821"/>
        <v>43.331980780400599</v>
      </c>
      <c r="R4743" s="3">
        <f t="shared" ref="R4743:R4806" si="826">IF(D4743=0,0,D4743*COS(RADIANS(Q4743))/SIN(RADIANS(L4743)))</f>
        <v>1.1224499999999999</v>
      </c>
      <c r="S4743" s="3">
        <f t="shared" si="822"/>
        <v>167.47174904284225</v>
      </c>
      <c r="T4743" s="3">
        <f>(0.5*(1-COS(RADIANS(90-$X$3)))*(D4743+E4743)*'PV model'!$B$4)</f>
        <v>0</v>
      </c>
      <c r="U4743" s="3">
        <f t="shared" ref="U4743:U4806" si="827">R4743+S4743+T4743</f>
        <v>168.59419904284223</v>
      </c>
      <c r="V4743" s="3">
        <f>('PV model'!$B$13*(U4743/1000)*(1-'PV model'!$B$14*((20+C4743)-25))*'PV model'!$B$10)/'PV model'!$B$12</f>
        <v>16.293167288596599</v>
      </c>
    </row>
    <row r="4744" spans="1:22" x14ac:dyDescent="0.2">
      <c r="A4744" s="10">
        <f t="shared" si="819"/>
        <v>198</v>
      </c>
      <c r="B4744" s="10">
        <f t="shared" ref="B4744:B4807" si="828">IF(B4743&lt;24,B4743+1,1)</f>
        <v>11</v>
      </c>
      <c r="C4744" s="23">
        <v>13.2</v>
      </c>
      <c r="D4744" s="24">
        <v>1.1224499999999999</v>
      </c>
      <c r="E4744" s="24">
        <v>192.27600000000001</v>
      </c>
      <c r="F4744" s="48"/>
      <c r="G4744" s="48"/>
      <c r="H4744" s="1">
        <f t="shared" ref="H4744:H4807" si="829">(23.465*SIN(RADIANS(280.1+0.9863*A4744)))</f>
        <v>21.198975535417084</v>
      </c>
      <c r="I4744" s="1">
        <f t="shared" si="823"/>
        <v>-5.8007910727158611</v>
      </c>
      <c r="J4744" s="4">
        <f>B4744+('PV model'!$B$3/15)+(I4744/60)</f>
        <v>10.626653482121402</v>
      </c>
      <c r="K4744" s="2">
        <f t="shared" si="824"/>
        <v>20.600197768178976</v>
      </c>
      <c r="L4744" s="2">
        <f>DEGREES(ASIN((((COS(RADIANS('PV model'!$B$2))*COS(RADIANS(H4744))*COS(RADIANS(K4744)))+(SIN(RADIANS('PV model'!$B$2))*SIN(RADIANS(H4744)))))))</f>
        <v>52.40304279848943</v>
      </c>
      <c r="M4744" s="3">
        <f t="shared" si="820"/>
        <v>52.40304279848943</v>
      </c>
      <c r="N4744" s="2">
        <f t="shared" si="825"/>
        <v>32.525333539016195</v>
      </c>
      <c r="O4744" s="2">
        <f>IF('PV model'!$B$2&gt;0, 180-N4744,IF('PV model'!$B$2&lt;0,0-N4744,N4744))</f>
        <v>147.4746664609838</v>
      </c>
      <c r="P4744" s="2">
        <f>ABS(O4744-'PV model'!$B$5)</f>
        <v>57.525333539016202</v>
      </c>
      <c r="Q4744" s="3">
        <f t="shared" si="821"/>
        <v>37.59695720151057</v>
      </c>
      <c r="R4744" s="3">
        <f t="shared" si="826"/>
        <v>1.1224500000000002</v>
      </c>
      <c r="S4744" s="3">
        <f t="shared" si="822"/>
        <v>192.98731048214955</v>
      </c>
      <c r="T4744" s="3">
        <f>(0.5*(1-COS(RADIANS(90-$X$3)))*(D4744+E4744)*'PV model'!$B$4)</f>
        <v>0</v>
      </c>
      <c r="U4744" s="3">
        <f t="shared" si="827"/>
        <v>194.10976048214954</v>
      </c>
      <c r="V4744" s="3">
        <f>('PV model'!$B$13*(U4744/1000)*(1-'PV model'!$B$14*((20+C4744)-25))*'PV model'!$B$10)/'PV model'!$B$12</f>
        <v>18.766786315419967</v>
      </c>
    </row>
    <row r="4745" spans="1:22" x14ac:dyDescent="0.2">
      <c r="A4745" s="10">
        <f t="shared" si="819"/>
        <v>198</v>
      </c>
      <c r="B4745" s="10">
        <f t="shared" si="828"/>
        <v>12</v>
      </c>
      <c r="C4745" s="23">
        <v>12.9</v>
      </c>
      <c r="D4745" s="24">
        <v>4.4897999999999998</v>
      </c>
      <c r="E4745" s="24">
        <v>206.38800000000001</v>
      </c>
      <c r="F4745" s="48"/>
      <c r="G4745" s="48"/>
      <c r="H4745" s="1">
        <f t="shared" si="829"/>
        <v>21.198975535417084</v>
      </c>
      <c r="I4745" s="1">
        <f t="shared" si="823"/>
        <v>-5.8007910727158611</v>
      </c>
      <c r="J4745" s="4">
        <f>B4745+('PV model'!$B$3/15)+(I4745/60)</f>
        <v>11.626653482121402</v>
      </c>
      <c r="K4745" s="2">
        <f t="shared" si="824"/>
        <v>5.6001977681789761</v>
      </c>
      <c r="L4745" s="2">
        <f>DEGREES(ASIN((((COS(RADIANS('PV model'!$B$2))*COS(RADIANS(H4745))*COS(RADIANS(K4745)))+(SIN(RADIANS('PV model'!$B$2))*SIN(RADIANS(H4745)))))))</f>
        <v>55.443549331141597</v>
      </c>
      <c r="M4745" s="3">
        <f t="shared" si="820"/>
        <v>55.443549331141597</v>
      </c>
      <c r="N4745" s="2">
        <f t="shared" si="825"/>
        <v>9.2302103395487851</v>
      </c>
      <c r="O4745" s="2">
        <f>IF('PV model'!$B$2&gt;0, 180-N4745,IF('PV model'!$B$2&lt;0,0-N4745,N4745))</f>
        <v>170.76978966045121</v>
      </c>
      <c r="P4745" s="2">
        <f>ABS(O4745-'PV model'!$B$5)</f>
        <v>34.23021033954879</v>
      </c>
      <c r="Q4745" s="3">
        <f t="shared" si="821"/>
        <v>34.556450668858403</v>
      </c>
      <c r="R4745" s="3">
        <f t="shared" si="826"/>
        <v>4.4897999999999998</v>
      </c>
      <c r="S4745" s="3">
        <f t="shared" si="822"/>
        <v>209.00930815970503</v>
      </c>
      <c r="T4745" s="3">
        <f>(0.5*(1-COS(RADIANS(90-$X$3)))*(D4745+E4745)*'PV model'!$B$4)</f>
        <v>0</v>
      </c>
      <c r="U4745" s="3">
        <f t="shared" si="827"/>
        <v>213.49910815970503</v>
      </c>
      <c r="V4745" s="3">
        <f>('PV model'!$B$13*(U4745/1000)*(1-'PV model'!$B$14*((20+C4745)-25))*'PV model'!$B$10)/'PV model'!$B$12</f>
        <v>20.666983532732157</v>
      </c>
    </row>
    <row r="4746" spans="1:22" x14ac:dyDescent="0.2">
      <c r="A4746" s="10">
        <f t="shared" si="819"/>
        <v>198</v>
      </c>
      <c r="B4746" s="10">
        <f t="shared" si="828"/>
        <v>13</v>
      </c>
      <c r="C4746" s="23">
        <v>12.7</v>
      </c>
      <c r="D4746" s="24">
        <v>1.1224499999999999</v>
      </c>
      <c r="E4746" s="24">
        <v>213.44400000000002</v>
      </c>
      <c r="F4746" s="48"/>
      <c r="G4746" s="48"/>
      <c r="H4746" s="1">
        <f t="shared" si="829"/>
        <v>21.198975535417084</v>
      </c>
      <c r="I4746" s="1">
        <f t="shared" si="823"/>
        <v>-5.8007910727158611</v>
      </c>
      <c r="J4746" s="4">
        <f>B4746+('PV model'!$B$3/15)+(I4746/60)</f>
        <v>12.626653482121402</v>
      </c>
      <c r="K4746" s="2">
        <f t="shared" si="824"/>
        <v>-9.3998022318210239</v>
      </c>
      <c r="L4746" s="2">
        <f>DEGREES(ASIN((((COS(RADIANS('PV model'!$B$2))*COS(RADIANS(H4746))*COS(RADIANS(K4746)))+(SIN(RADIANS('PV model'!$B$2))*SIN(RADIANS(H4746)))))))</f>
        <v>54.984572631962699</v>
      </c>
      <c r="M4746" s="3">
        <f t="shared" si="820"/>
        <v>54.984572631962699</v>
      </c>
      <c r="N4746" s="2">
        <f t="shared" si="825"/>
        <v>-15.389152627069732</v>
      </c>
      <c r="O4746" s="2">
        <f>IF('PV model'!$B$2&gt;0, 180-N4746,IF('PV model'!$B$2&lt;0,0-N4746,N4746))</f>
        <v>195.38915262706973</v>
      </c>
      <c r="P4746" s="2">
        <f>ABS(O4746-'PV model'!$B$5)</f>
        <v>9.6108473729302659</v>
      </c>
      <c r="Q4746" s="3">
        <f t="shared" si="821"/>
        <v>35.015427368037301</v>
      </c>
      <c r="R4746" s="3">
        <f t="shared" si="826"/>
        <v>1.1224499999999999</v>
      </c>
      <c r="S4746" s="3">
        <f t="shared" si="822"/>
        <v>214.12050012081522</v>
      </c>
      <c r="T4746" s="3">
        <f>(0.5*(1-COS(RADIANS(90-$X$3)))*(D4746+E4746)*'PV model'!$B$4)</f>
        <v>0</v>
      </c>
      <c r="U4746" s="3">
        <f t="shared" si="827"/>
        <v>215.24295012081521</v>
      </c>
      <c r="V4746" s="3">
        <f>('PV model'!$B$13*(U4746/1000)*(1-'PV model'!$B$14*((20+C4746)-25))*'PV model'!$B$10)/'PV model'!$B$12</f>
        <v>20.853002187019122</v>
      </c>
    </row>
    <row r="4747" spans="1:22" x14ac:dyDescent="0.2">
      <c r="A4747" s="10">
        <f t="shared" si="819"/>
        <v>198</v>
      </c>
      <c r="B4747" s="10">
        <f t="shared" si="828"/>
        <v>14</v>
      </c>
      <c r="C4747" s="23">
        <v>13</v>
      </c>
      <c r="D4747" s="24">
        <v>4.4897999999999998</v>
      </c>
      <c r="E4747" s="24">
        <v>205.506</v>
      </c>
      <c r="F4747" s="48"/>
      <c r="G4747" s="48"/>
      <c r="H4747" s="1">
        <f t="shared" si="829"/>
        <v>21.198975535417084</v>
      </c>
      <c r="I4747" s="1">
        <f t="shared" si="823"/>
        <v>-5.8007910727158611</v>
      </c>
      <c r="J4747" s="4">
        <f>B4747+('PV model'!$B$3/15)+(I4747/60)</f>
        <v>13.626653482121402</v>
      </c>
      <c r="K4747" s="2">
        <f t="shared" si="824"/>
        <v>-24.399802231821024</v>
      </c>
      <c r="L4747" s="2">
        <f>DEGREES(ASIN((((COS(RADIANS('PV model'!$B$2))*COS(RADIANS(H4747))*COS(RADIANS(K4747)))+(SIN(RADIANS('PV model'!$B$2))*SIN(RADIANS(H4747)))))))</f>
        <v>51.162072374234427</v>
      </c>
      <c r="M4747" s="3">
        <f t="shared" si="820"/>
        <v>51.162072374234427</v>
      </c>
      <c r="N4747" s="2">
        <f t="shared" si="825"/>
        <v>-37.890340128548331</v>
      </c>
      <c r="O4747" s="2">
        <f>IF('PV model'!$B$2&gt;0, 180-N4747,IF('PV model'!$B$2&lt;0,0-N4747,N4747))</f>
        <v>217.89034012854833</v>
      </c>
      <c r="P4747" s="2">
        <f>ABS(O4747-'PV model'!$B$5)</f>
        <v>12.890340128548331</v>
      </c>
      <c r="Q4747" s="3">
        <f t="shared" si="821"/>
        <v>38.837927625765566</v>
      </c>
      <c r="R4747" s="3">
        <f t="shared" si="826"/>
        <v>4.4897999999999998</v>
      </c>
      <c r="S4747" s="3">
        <f t="shared" si="822"/>
        <v>208.35346511948191</v>
      </c>
      <c r="T4747" s="3">
        <f>(0.5*(1-COS(RADIANS(90-$X$3)))*(D4747+E4747)*'PV model'!$B$4)</f>
        <v>0</v>
      </c>
      <c r="U4747" s="3">
        <f t="shared" si="827"/>
        <v>212.84326511948191</v>
      </c>
      <c r="V4747" s="3">
        <f>('PV model'!$B$13*(U4747/1000)*(1-'PV model'!$B$14*((20+C4747)-25))*'PV model'!$B$10)/'PV model'!$B$12</f>
        <v>20.59498677234042</v>
      </c>
    </row>
    <row r="4748" spans="1:22" x14ac:dyDescent="0.2">
      <c r="A4748" s="10">
        <f t="shared" si="819"/>
        <v>198</v>
      </c>
      <c r="B4748" s="10">
        <f t="shared" si="828"/>
        <v>15</v>
      </c>
      <c r="C4748" s="23">
        <v>13</v>
      </c>
      <c r="D4748" s="24">
        <v>1.1224499999999999</v>
      </c>
      <c r="E4748" s="24">
        <v>190.512</v>
      </c>
      <c r="F4748" s="48"/>
      <c r="G4748" s="48"/>
      <c r="H4748" s="1">
        <f t="shared" si="829"/>
        <v>21.198975535417084</v>
      </c>
      <c r="I4748" s="1">
        <f t="shared" si="823"/>
        <v>-5.8007910727158611</v>
      </c>
      <c r="J4748" s="4">
        <f>B4748+('PV model'!$B$3/15)+(I4748/60)</f>
        <v>14.626653482121402</v>
      </c>
      <c r="K4748" s="2">
        <f t="shared" si="824"/>
        <v>-39.399802231821027</v>
      </c>
      <c r="L4748" s="2">
        <f>DEGREES(ASIN((((COS(RADIANS('PV model'!$B$2))*COS(RADIANS(H4748))*COS(RADIANS(K4748)))+(SIN(RADIANS('PV model'!$B$2))*SIN(RADIANS(H4748)))))))</f>
        <v>44.916461152303675</v>
      </c>
      <c r="M4748" s="3">
        <f t="shared" si="820"/>
        <v>44.916461152303675</v>
      </c>
      <c r="N4748" s="2">
        <f t="shared" si="825"/>
        <v>-56.686717602048162</v>
      </c>
      <c r="O4748" s="2">
        <f>IF('PV model'!$B$2&gt;0, 180-N4748,IF('PV model'!$B$2&lt;0,0-N4748,N4748))</f>
        <v>236.68671760204816</v>
      </c>
      <c r="P4748" s="2">
        <f>ABS(O4748-'PV model'!$B$5)</f>
        <v>31.686717602048162</v>
      </c>
      <c r="Q4748" s="3">
        <f t="shared" si="821"/>
        <v>45.083538847696325</v>
      </c>
      <c r="R4748" s="3">
        <f t="shared" si="826"/>
        <v>1.1224499999999997</v>
      </c>
      <c r="S4748" s="3">
        <f t="shared" si="822"/>
        <v>191.3001155114649</v>
      </c>
      <c r="T4748" s="3">
        <f>(0.5*(1-COS(RADIANS(90-$X$3)))*(D4748+E4748)*'PV model'!$B$4)</f>
        <v>0</v>
      </c>
      <c r="U4748" s="3">
        <f t="shared" si="827"/>
        <v>192.42256551146488</v>
      </c>
      <c r="V4748" s="3">
        <f>('PV model'!$B$13*(U4748/1000)*(1-'PV model'!$B$14*((20+C4748)-25))*'PV model'!$B$10)/'PV model'!$B$12</f>
        <v>18.619053739773197</v>
      </c>
    </row>
    <row r="4749" spans="1:22" x14ac:dyDescent="0.2">
      <c r="A4749" s="10">
        <f t="shared" si="819"/>
        <v>198</v>
      </c>
      <c r="B4749" s="10">
        <f t="shared" si="828"/>
        <v>16</v>
      </c>
      <c r="C4749" s="23">
        <v>12.8</v>
      </c>
      <c r="D4749" s="24">
        <v>2.2448999999999999</v>
      </c>
      <c r="E4749" s="24">
        <v>163.16999999999999</v>
      </c>
      <c r="F4749" s="48"/>
      <c r="G4749" s="48"/>
      <c r="H4749" s="1">
        <f t="shared" si="829"/>
        <v>21.198975535417084</v>
      </c>
      <c r="I4749" s="1">
        <f t="shared" si="823"/>
        <v>-5.8007910727158611</v>
      </c>
      <c r="J4749" s="4">
        <f>B4749+('PV model'!$B$3/15)+(I4749/60)</f>
        <v>15.626653482121402</v>
      </c>
      <c r="K4749" s="2">
        <f t="shared" si="824"/>
        <v>-54.399802231821027</v>
      </c>
      <c r="L4749" s="2">
        <f>DEGREES(ASIN((((COS(RADIANS('PV model'!$B$2))*COS(RADIANS(H4749))*COS(RADIANS(K4749)))+(SIN(RADIANS('PV model'!$B$2))*SIN(RADIANS(H4749)))))))</f>
        <v>37.25893899164911</v>
      </c>
      <c r="M4749" s="3">
        <f t="shared" si="820"/>
        <v>37.25893899164911</v>
      </c>
      <c r="N4749" s="2">
        <f t="shared" si="825"/>
        <v>-72.263597027239811</v>
      </c>
      <c r="O4749" s="2">
        <f>IF('PV model'!$B$2&gt;0, 180-N4749,IF('PV model'!$B$2&lt;0,0-N4749,N4749))</f>
        <v>252.26359702723983</v>
      </c>
      <c r="P4749" s="2">
        <f>ABS(O4749-'PV model'!$B$5)</f>
        <v>47.263597027239825</v>
      </c>
      <c r="Q4749" s="3">
        <f t="shared" si="821"/>
        <v>52.74106100835089</v>
      </c>
      <c r="R4749" s="3">
        <f t="shared" si="826"/>
        <v>2.2448999999999999</v>
      </c>
      <c r="S4749" s="3">
        <f t="shared" si="822"/>
        <v>164.76437686521288</v>
      </c>
      <c r="T4749" s="3">
        <f>(0.5*(1-COS(RADIANS(90-$X$3)))*(D4749+E4749)*'PV model'!$B$4)</f>
        <v>0</v>
      </c>
      <c r="U4749" s="3">
        <f t="shared" si="827"/>
        <v>167.00927686521288</v>
      </c>
      <c r="V4749" s="3">
        <f>('PV model'!$B$13*(U4749/1000)*(1-'PV model'!$B$14*((20+C4749)-25))*'PV model'!$B$10)/'PV model'!$B$12</f>
        <v>16.173386799204742</v>
      </c>
    </row>
    <row r="4750" spans="1:22" x14ac:dyDescent="0.2">
      <c r="A4750" s="10">
        <f t="shared" si="819"/>
        <v>198</v>
      </c>
      <c r="B4750" s="10">
        <f t="shared" si="828"/>
        <v>17</v>
      </c>
      <c r="C4750" s="23">
        <v>12.5</v>
      </c>
      <c r="D4750" s="24">
        <v>0</v>
      </c>
      <c r="E4750" s="24">
        <v>129.654</v>
      </c>
      <c r="F4750" s="48"/>
      <c r="G4750" s="48"/>
      <c r="H4750" s="1">
        <f t="shared" si="829"/>
        <v>21.198975535417084</v>
      </c>
      <c r="I4750" s="1">
        <f t="shared" si="823"/>
        <v>-5.8007910727158611</v>
      </c>
      <c r="J4750" s="4">
        <f>B4750+('PV model'!$B$3/15)+(I4750/60)</f>
        <v>16.626653482121402</v>
      </c>
      <c r="K4750" s="2">
        <f t="shared" si="824"/>
        <v>-69.399802231821027</v>
      </c>
      <c r="L4750" s="2">
        <f>DEGREES(ASIN((((COS(RADIANS('PV model'!$B$2))*COS(RADIANS(H4750))*COS(RADIANS(K4750)))+(SIN(RADIANS('PV model'!$B$2))*SIN(RADIANS(H4750)))))))</f>
        <v>28.934665020646829</v>
      </c>
      <c r="M4750" s="3">
        <f t="shared" si="820"/>
        <v>28.934665020646829</v>
      </c>
      <c r="N4750" s="2">
        <f t="shared" si="825"/>
        <v>-85.706138265088711</v>
      </c>
      <c r="O4750" s="2">
        <f>IF('PV model'!$B$2&gt;0, 180-N4750,IF('PV model'!$B$2&lt;0,0-N4750,N4750))</f>
        <v>265.70613826508873</v>
      </c>
      <c r="P4750" s="2">
        <f>ABS(O4750-'PV model'!$B$5)</f>
        <v>60.706138265088725</v>
      </c>
      <c r="Q4750" s="3">
        <f t="shared" si="821"/>
        <v>61.065334979353167</v>
      </c>
      <c r="R4750" s="3">
        <f t="shared" si="826"/>
        <v>0</v>
      </c>
      <c r="S4750" s="3">
        <f t="shared" si="822"/>
        <v>129.654</v>
      </c>
      <c r="T4750" s="3">
        <f>(0.5*(1-COS(RADIANS(90-$X$3)))*(D4750+E4750)*'PV model'!$B$4)</f>
        <v>0</v>
      </c>
      <c r="U4750" s="3">
        <f t="shared" si="827"/>
        <v>129.654</v>
      </c>
      <c r="V4750" s="3">
        <f>('PV model'!$B$13*(U4750/1000)*(1-'PV model'!$B$14*((20+C4750)-25))*'PV model'!$B$10)/'PV model'!$B$12</f>
        <v>12.571407424799999</v>
      </c>
    </row>
    <row r="4751" spans="1:22" x14ac:dyDescent="0.2">
      <c r="A4751" s="10">
        <f t="shared" si="819"/>
        <v>198</v>
      </c>
      <c r="B4751" s="10">
        <f t="shared" si="828"/>
        <v>18</v>
      </c>
      <c r="C4751" s="23">
        <v>12.6</v>
      </c>
      <c r="D4751" s="24">
        <v>0</v>
      </c>
      <c r="E4751" s="24">
        <v>90.846000000000004</v>
      </c>
      <c r="F4751" s="48"/>
      <c r="G4751" s="48"/>
      <c r="H4751" s="1">
        <f t="shared" si="829"/>
        <v>21.198975535417084</v>
      </c>
      <c r="I4751" s="1">
        <f t="shared" si="823"/>
        <v>-5.8007910727158611</v>
      </c>
      <c r="J4751" s="4">
        <f>B4751+('PV model'!$B$3/15)+(I4751/60)</f>
        <v>17.626653482121402</v>
      </c>
      <c r="K4751" s="2">
        <f t="shared" si="824"/>
        <v>-84.399802231821027</v>
      </c>
      <c r="L4751" s="2">
        <f>DEGREES(ASIN((((COS(RADIANS('PV model'!$B$2))*COS(RADIANS(H4751))*COS(RADIANS(K4751)))+(SIN(RADIANS('PV model'!$B$2))*SIN(RADIANS(H4751)))))))</f>
        <v>20.459408647756444</v>
      </c>
      <c r="M4751" s="3">
        <f t="shared" si="820"/>
        <v>20.459408647756444</v>
      </c>
      <c r="N4751" s="2">
        <f t="shared" si="825"/>
        <v>-82.034477269904016</v>
      </c>
      <c r="O4751" s="2">
        <f>IF('PV model'!$B$2&gt;0, 180-N4751,IF('PV model'!$B$2&lt;0,0-N4751,N4751))</f>
        <v>262.03447726990402</v>
      </c>
      <c r="P4751" s="2">
        <f>ABS(O4751-'PV model'!$B$5)</f>
        <v>57.034477269904016</v>
      </c>
      <c r="Q4751" s="3">
        <f t="shared" si="821"/>
        <v>69.540591352243553</v>
      </c>
      <c r="R4751" s="3">
        <f t="shared" si="826"/>
        <v>0</v>
      </c>
      <c r="S4751" s="3">
        <f t="shared" si="822"/>
        <v>90.846000000000004</v>
      </c>
      <c r="T4751" s="3">
        <f>(0.5*(1-COS(RADIANS(90-$X$3)))*(D4751+E4751)*'PV model'!$B$4)</f>
        <v>0</v>
      </c>
      <c r="U4751" s="3">
        <f t="shared" si="827"/>
        <v>90.846000000000004</v>
      </c>
      <c r="V4751" s="3">
        <f>('PV model'!$B$13*(U4751/1000)*(1-'PV model'!$B$14*((20+C4751)-25))*'PV model'!$B$10)/'PV model'!$B$12</f>
        <v>8.8049047887360015</v>
      </c>
    </row>
    <row r="4752" spans="1:22" x14ac:dyDescent="0.2">
      <c r="A4752" s="10">
        <f t="shared" si="819"/>
        <v>198</v>
      </c>
      <c r="B4752" s="10">
        <f t="shared" si="828"/>
        <v>19</v>
      </c>
      <c r="C4752" s="23">
        <v>12.7</v>
      </c>
      <c r="D4752" s="24">
        <v>0</v>
      </c>
      <c r="E4752" s="24">
        <v>52.038000000000004</v>
      </c>
      <c r="F4752" s="48"/>
      <c r="G4752" s="48"/>
      <c r="H4752" s="1">
        <f t="shared" si="829"/>
        <v>21.198975535417084</v>
      </c>
      <c r="I4752" s="1">
        <f t="shared" si="823"/>
        <v>-5.8007910727158611</v>
      </c>
      <c r="J4752" s="4">
        <f>B4752+('PV model'!$B$3/15)+(I4752/60)</f>
        <v>18.626653482121402</v>
      </c>
      <c r="K4752" s="2">
        <f t="shared" si="824"/>
        <v>-99.399802231821027</v>
      </c>
      <c r="L4752" s="2">
        <f>DEGREES(ASIN((((COS(RADIANS('PV model'!$B$2))*COS(RADIANS(H4752))*COS(RADIANS(K4752)))+(SIN(RADIANS('PV model'!$B$2))*SIN(RADIANS(H4752)))))))</f>
        <v>12.225720455506359</v>
      </c>
      <c r="M4752" s="3">
        <f t="shared" si="820"/>
        <v>12.225720455506359</v>
      </c>
      <c r="N4752" s="2">
        <f t="shared" si="825"/>
        <v>-70.246633392349295</v>
      </c>
      <c r="O4752" s="2">
        <f>IF('PV model'!$B$2&gt;0, 180-N4752,IF('PV model'!$B$2&lt;0,0-N4752,N4752))</f>
        <v>250.24663339234928</v>
      </c>
      <c r="P4752" s="2">
        <f>ABS(O4752-'PV model'!$B$5)</f>
        <v>45.246633392349281</v>
      </c>
      <c r="Q4752" s="3">
        <f t="shared" si="821"/>
        <v>77.774279544493638</v>
      </c>
      <c r="R4752" s="3">
        <f t="shared" si="826"/>
        <v>0</v>
      </c>
      <c r="S4752" s="3">
        <f t="shared" si="822"/>
        <v>52.038000000000004</v>
      </c>
      <c r="T4752" s="3">
        <f>(0.5*(1-COS(RADIANS(90-$X$3)))*(D4752+E4752)*'PV model'!$B$4)</f>
        <v>0</v>
      </c>
      <c r="U4752" s="3">
        <f t="shared" si="827"/>
        <v>52.038000000000004</v>
      </c>
      <c r="V4752" s="3">
        <f>('PV model'!$B$13*(U4752/1000)*(1-'PV model'!$B$14*((20+C4752)-25))*'PV model'!$B$10)/'PV model'!$B$12</f>
        <v>5.0415055508159989</v>
      </c>
    </row>
    <row r="4753" spans="1:22" x14ac:dyDescent="0.2">
      <c r="A4753" s="10">
        <f t="shared" si="819"/>
        <v>198</v>
      </c>
      <c r="B4753" s="10">
        <f t="shared" si="828"/>
        <v>20</v>
      </c>
      <c r="C4753" s="23">
        <v>13.8</v>
      </c>
      <c r="D4753" s="24">
        <v>13.4694</v>
      </c>
      <c r="E4753" s="24">
        <v>49.392000000000003</v>
      </c>
      <c r="F4753" s="48"/>
      <c r="G4753" s="48"/>
      <c r="H4753" s="1">
        <f t="shared" si="829"/>
        <v>21.198975535417084</v>
      </c>
      <c r="I4753" s="1">
        <f t="shared" si="823"/>
        <v>-5.8007910727158611</v>
      </c>
      <c r="J4753" s="4">
        <f>B4753+('PV model'!$B$3/15)+(I4753/60)</f>
        <v>19.626653482121402</v>
      </c>
      <c r="K4753" s="2">
        <f t="shared" si="824"/>
        <v>-114.39980223182103</v>
      </c>
      <c r="L4753" s="2">
        <f>DEGREES(ASIN((((COS(RADIANS('PV model'!$B$2))*COS(RADIANS(H4753))*COS(RADIANS(K4753)))+(SIN(RADIANS('PV model'!$B$2))*SIN(RADIANS(H4753)))))))</f>
        <v>4.580574455118378</v>
      </c>
      <c r="M4753" s="3">
        <f t="shared" si="820"/>
        <v>4.580574455118378</v>
      </c>
      <c r="N4753" s="2">
        <f t="shared" si="825"/>
        <v>-58.40578605056686</v>
      </c>
      <c r="O4753" s="2">
        <f>IF('PV model'!$B$2&gt;0, 180-N4753,IF('PV model'!$B$2&lt;0,0-N4753,N4753))</f>
        <v>238.40578605056686</v>
      </c>
      <c r="P4753" s="2">
        <f>ABS(O4753-'PV model'!$B$5)</f>
        <v>33.40578605056686</v>
      </c>
      <c r="Q4753" s="3">
        <f t="shared" si="821"/>
        <v>85.419425544881619</v>
      </c>
      <c r="R4753" s="3">
        <f t="shared" si="826"/>
        <v>13.46940000000002</v>
      </c>
      <c r="S4753" s="3">
        <f t="shared" si="822"/>
        <v>52.860339689458961</v>
      </c>
      <c r="T4753" s="3">
        <f>(0.5*(1-COS(RADIANS(90-$X$3)))*(D4753+E4753)*'PV model'!$B$4)</f>
        <v>0</v>
      </c>
      <c r="U4753" s="3">
        <f t="shared" si="827"/>
        <v>66.329739689458975</v>
      </c>
      <c r="V4753" s="3">
        <f>('PV model'!$B$13*(U4753/1000)*(1-'PV model'!$B$14*((20+C4753)-25))*'PV model'!$B$10)/'PV model'!$B$12</f>
        <v>6.3969334879249056</v>
      </c>
    </row>
    <row r="4754" spans="1:22" x14ac:dyDescent="0.2">
      <c r="A4754" s="10">
        <f t="shared" si="819"/>
        <v>198</v>
      </c>
      <c r="B4754" s="10">
        <f t="shared" si="828"/>
        <v>21</v>
      </c>
      <c r="C4754" s="23">
        <v>12.6</v>
      </c>
      <c r="D4754" s="24">
        <v>0</v>
      </c>
      <c r="E4754" s="24">
        <v>7.9380000000000006</v>
      </c>
      <c r="F4754" s="48"/>
      <c r="G4754" s="48"/>
      <c r="H4754" s="1">
        <f t="shared" si="829"/>
        <v>21.198975535417084</v>
      </c>
      <c r="I4754" s="1">
        <f t="shared" si="823"/>
        <v>-5.8007910727158611</v>
      </c>
      <c r="J4754" s="4">
        <f>B4754+('PV model'!$B$3/15)+(I4754/60)</f>
        <v>20.626653482121402</v>
      </c>
      <c r="K4754" s="2">
        <f t="shared" si="824"/>
        <v>-129.39980223182101</v>
      </c>
      <c r="L4754" s="2">
        <f>DEGREES(ASIN((((COS(RADIANS('PV model'!$B$2))*COS(RADIANS(H4754))*COS(RADIANS(K4754)))+(SIN(RADIANS('PV model'!$B$2))*SIN(RADIANS(H4754)))))))</f>
        <v>-2.1304653392581105</v>
      </c>
      <c r="M4754" s="3">
        <f t="shared" si="820"/>
        <v>0</v>
      </c>
      <c r="N4754" s="2">
        <f t="shared" si="825"/>
        <v>-46.132414423403304</v>
      </c>
      <c r="O4754" s="2">
        <f>IF('PV model'!$B$2&gt;0, 180-N4754,IF('PV model'!$B$2&lt;0,0-N4754,N4754))</f>
        <v>226.1324144234033</v>
      </c>
      <c r="P4754" s="2">
        <f>ABS(O4754-'PV model'!$B$5)</f>
        <v>21.132414423403304</v>
      </c>
      <c r="Q4754" s="3">
        <f t="shared" si="821"/>
        <v>92.130465339258109</v>
      </c>
      <c r="R4754" s="3">
        <f t="shared" si="826"/>
        <v>0</v>
      </c>
      <c r="S4754" s="3">
        <f t="shared" si="822"/>
        <v>7.9380000000000006</v>
      </c>
      <c r="T4754" s="3">
        <f>(0.5*(1-COS(RADIANS(90-$X$3)))*(D4754+E4754)*'PV model'!$B$4)</f>
        <v>0</v>
      </c>
      <c r="U4754" s="3">
        <f t="shared" si="827"/>
        <v>7.9380000000000006</v>
      </c>
      <c r="V4754" s="3">
        <f>('PV model'!$B$13*(U4754/1000)*(1-'PV model'!$B$14*((20+C4754)-25))*'PV model'!$B$10)/'PV model'!$B$12</f>
        <v>0.76936061260800004</v>
      </c>
    </row>
    <row r="4755" spans="1:22" x14ac:dyDescent="0.2">
      <c r="A4755" s="10">
        <f t="shared" si="819"/>
        <v>198</v>
      </c>
      <c r="B4755" s="10">
        <f t="shared" si="828"/>
        <v>22</v>
      </c>
      <c r="C4755" s="23">
        <v>12.5</v>
      </c>
      <c r="D4755" s="24">
        <v>0</v>
      </c>
      <c r="E4755" s="24">
        <v>0</v>
      </c>
      <c r="F4755" s="48"/>
      <c r="G4755" s="48"/>
      <c r="H4755" s="1">
        <f t="shared" si="829"/>
        <v>21.198975535417084</v>
      </c>
      <c r="I4755" s="1">
        <f t="shared" si="823"/>
        <v>-5.8007910727158611</v>
      </c>
      <c r="J4755" s="4">
        <f>B4755+('PV model'!$B$3/15)+(I4755/60)</f>
        <v>21.626653482121402</v>
      </c>
      <c r="K4755" s="2">
        <f t="shared" si="824"/>
        <v>-144.39980223182101</v>
      </c>
      <c r="L4755" s="2">
        <f>DEGREES(ASIN((((COS(RADIANS('PV model'!$B$2))*COS(RADIANS(H4755))*COS(RADIANS(K4755)))+(SIN(RADIANS('PV model'!$B$2))*SIN(RADIANS(H4755)))))))</f>
        <v>-7.5486949127012197</v>
      </c>
      <c r="M4755" s="3">
        <f t="shared" si="820"/>
        <v>0</v>
      </c>
      <c r="N4755" s="2">
        <f t="shared" si="825"/>
        <v>-33.194175745730945</v>
      </c>
      <c r="O4755" s="2">
        <f>IF('PV model'!$B$2&gt;0, 180-N4755,IF('PV model'!$B$2&lt;0,0-N4755,N4755))</f>
        <v>213.19417574573094</v>
      </c>
      <c r="P4755" s="2">
        <f>ABS(O4755-'PV model'!$B$5)</f>
        <v>8.194175745730945</v>
      </c>
      <c r="Q4755" s="3">
        <f t="shared" si="821"/>
        <v>97.548694912701222</v>
      </c>
      <c r="R4755" s="3">
        <f t="shared" si="826"/>
        <v>0</v>
      </c>
      <c r="S4755" s="3">
        <f t="shared" si="822"/>
        <v>0</v>
      </c>
      <c r="T4755" s="3">
        <f>(0.5*(1-COS(RADIANS(90-$X$3)))*(D4755+E4755)*'PV model'!$B$4)</f>
        <v>0</v>
      </c>
      <c r="U4755" s="3">
        <f t="shared" si="827"/>
        <v>0</v>
      </c>
      <c r="V4755" s="3">
        <f>('PV model'!$B$13*(U4755/1000)*(1-'PV model'!$B$14*((20+C4755)-25))*'PV model'!$B$10)/'PV model'!$B$12</f>
        <v>0</v>
      </c>
    </row>
    <row r="4756" spans="1:22" x14ac:dyDescent="0.2">
      <c r="A4756" s="10">
        <f t="shared" si="819"/>
        <v>198</v>
      </c>
      <c r="B4756" s="10">
        <f t="shared" si="828"/>
        <v>23</v>
      </c>
      <c r="C4756" s="23">
        <v>12.5</v>
      </c>
      <c r="D4756" s="24">
        <v>0</v>
      </c>
      <c r="E4756" s="24">
        <v>0</v>
      </c>
      <c r="F4756" s="48"/>
      <c r="G4756" s="48"/>
      <c r="H4756" s="1">
        <f t="shared" si="829"/>
        <v>21.198975535417084</v>
      </c>
      <c r="I4756" s="1">
        <f t="shared" si="823"/>
        <v>-5.8007910727158611</v>
      </c>
      <c r="J4756" s="4">
        <f>B4756+('PV model'!$B$3/15)+(I4756/60)</f>
        <v>22.626653482121402</v>
      </c>
      <c r="K4756" s="2">
        <f t="shared" si="824"/>
        <v>-159.39980223182101</v>
      </c>
      <c r="L4756" s="2">
        <f>DEGREES(ASIN((((COS(RADIANS('PV model'!$B$2))*COS(RADIANS(H4756))*COS(RADIANS(K4756)))+(SIN(RADIANS('PV model'!$B$2))*SIN(RADIANS(H4756)))))))</f>
        <v>-11.320732349734644</v>
      </c>
      <c r="M4756" s="3">
        <f t="shared" si="820"/>
        <v>0</v>
      </c>
      <c r="N4756" s="2">
        <f t="shared" si="825"/>
        <v>-19.544849753970627</v>
      </c>
      <c r="O4756" s="2">
        <f>IF('PV model'!$B$2&gt;0, 180-N4756,IF('PV model'!$B$2&lt;0,0-N4756,N4756))</f>
        <v>199.54484975397062</v>
      </c>
      <c r="P4756" s="2">
        <f>ABS(O4756-'PV model'!$B$5)</f>
        <v>5.4551502460293761</v>
      </c>
      <c r="Q4756" s="3">
        <f t="shared" si="821"/>
        <v>101.32073234973464</v>
      </c>
      <c r="R4756" s="3">
        <f t="shared" si="826"/>
        <v>0</v>
      </c>
      <c r="S4756" s="3">
        <f t="shared" si="822"/>
        <v>0</v>
      </c>
      <c r="T4756" s="3">
        <f>(0.5*(1-COS(RADIANS(90-$X$3)))*(D4756+E4756)*'PV model'!$B$4)</f>
        <v>0</v>
      </c>
      <c r="U4756" s="3">
        <f t="shared" si="827"/>
        <v>0</v>
      </c>
      <c r="V4756" s="3">
        <f>('PV model'!$B$13*(U4756/1000)*(1-'PV model'!$B$14*((20+C4756)-25))*'PV model'!$B$10)/'PV model'!$B$12</f>
        <v>0</v>
      </c>
    </row>
    <row r="4757" spans="1:22" x14ac:dyDescent="0.2">
      <c r="A4757" s="10">
        <f t="shared" si="819"/>
        <v>198</v>
      </c>
      <c r="B4757" s="10">
        <f t="shared" si="828"/>
        <v>24</v>
      </c>
      <c r="C4757" s="23">
        <v>12.4</v>
      </c>
      <c r="D4757" s="24">
        <v>0</v>
      </c>
      <c r="E4757" s="24">
        <v>0</v>
      </c>
      <c r="F4757" s="48"/>
      <c r="G4757" s="48"/>
      <c r="H4757" s="1">
        <f t="shared" si="829"/>
        <v>21.198975535417084</v>
      </c>
      <c r="I4757" s="1">
        <f t="shared" si="823"/>
        <v>-5.8007910727158611</v>
      </c>
      <c r="J4757" s="4">
        <f>B4757+('PV model'!$B$3/15)+(I4757/60)</f>
        <v>23.626653482121402</v>
      </c>
      <c r="K4757" s="2">
        <f t="shared" si="824"/>
        <v>-174.39980223182101</v>
      </c>
      <c r="L4757" s="2">
        <f>DEGREES(ASIN((((COS(RADIANS('PV model'!$B$2))*COS(RADIANS(H4757))*COS(RADIANS(K4757)))+(SIN(RADIANS('PV model'!$B$2))*SIN(RADIANS(H4757)))))))</f>
        <v>-13.152676058674967</v>
      </c>
      <c r="M4757" s="3">
        <f t="shared" si="820"/>
        <v>0</v>
      </c>
      <c r="N4757" s="2">
        <f t="shared" si="825"/>
        <v>-5.3611778140935087</v>
      </c>
      <c r="O4757" s="2">
        <f>IF('PV model'!$B$2&gt;0, 180-N4757,IF('PV model'!$B$2&lt;0,0-N4757,N4757))</f>
        <v>185.36117781409351</v>
      </c>
      <c r="P4757" s="2">
        <f>ABS(O4757-'PV model'!$B$5)</f>
        <v>19.638822185906491</v>
      </c>
      <c r="Q4757" s="3">
        <f t="shared" si="821"/>
        <v>103.15267605867497</v>
      </c>
      <c r="R4757" s="3">
        <f t="shared" si="826"/>
        <v>0</v>
      </c>
      <c r="S4757" s="3">
        <f t="shared" si="822"/>
        <v>0</v>
      </c>
      <c r="T4757" s="3">
        <f>(0.5*(1-COS(RADIANS(90-$X$3)))*(D4757+E4757)*'PV model'!$B$4)</f>
        <v>0</v>
      </c>
      <c r="U4757" s="3">
        <f t="shared" si="827"/>
        <v>0</v>
      </c>
      <c r="V4757" s="3">
        <f>('PV model'!$B$13*(U4757/1000)*(1-'PV model'!$B$14*((20+C4757)-25))*'PV model'!$B$10)/'PV model'!$B$12</f>
        <v>0</v>
      </c>
    </row>
    <row r="4758" spans="1:22" x14ac:dyDescent="0.2">
      <c r="A4758" s="10">
        <f t="shared" si="819"/>
        <v>199</v>
      </c>
      <c r="B4758" s="10">
        <f t="shared" si="828"/>
        <v>1</v>
      </c>
      <c r="C4758" s="23">
        <v>12.1</v>
      </c>
      <c r="D4758" s="24">
        <v>0</v>
      </c>
      <c r="E4758" s="24">
        <v>0</v>
      </c>
      <c r="F4758" s="48"/>
      <c r="G4758" s="48"/>
      <c r="H4758" s="1">
        <f t="shared" si="829"/>
        <v>21.022663379194377</v>
      </c>
      <c r="I4758" s="1">
        <f t="shared" si="823"/>
        <v>-5.8805697417411107</v>
      </c>
      <c r="J4758" s="4">
        <f>B4758+('PV model'!$B$3/15)+(I4758/60)</f>
        <v>0.62532383763764821</v>
      </c>
      <c r="K4758" s="2">
        <f t="shared" si="824"/>
        <v>170.62014243543527</v>
      </c>
      <c r="L4758" s="2">
        <f>DEGREES(ASIN((((COS(RADIANS('PV model'!$B$2))*COS(RADIANS(H4758))*COS(RADIANS(K4758)))+(SIN(RADIANS('PV model'!$B$2))*SIN(RADIANS(H4758)))))))</f>
        <v>-13.06119921434037</v>
      </c>
      <c r="M4758" s="3">
        <f t="shared" si="820"/>
        <v>0</v>
      </c>
      <c r="N4758" s="2">
        <f t="shared" si="825"/>
        <v>8.9847325741709625</v>
      </c>
      <c r="O4758" s="2">
        <f>IF('PV model'!$B$2&gt;0, 180-N4758,IF('PV model'!$B$2&lt;0,0-N4758,N4758))</f>
        <v>171.01526742582905</v>
      </c>
      <c r="P4758" s="2">
        <f>ABS(O4758-'PV model'!$B$5)</f>
        <v>33.984732574170948</v>
      </c>
      <c r="Q4758" s="3">
        <f t="shared" si="821"/>
        <v>103.06119921434036</v>
      </c>
      <c r="R4758" s="3">
        <f t="shared" si="826"/>
        <v>0</v>
      </c>
      <c r="S4758" s="3">
        <f t="shared" si="822"/>
        <v>0</v>
      </c>
      <c r="T4758" s="3">
        <f>(0.5*(1-COS(RADIANS(90-$X$3)))*(D4758+E4758)*'PV model'!$B$4)</f>
        <v>0</v>
      </c>
      <c r="U4758" s="3">
        <f t="shared" si="827"/>
        <v>0</v>
      </c>
      <c r="V4758" s="3">
        <f>('PV model'!$B$13*(U4758/1000)*(1-'PV model'!$B$14*((20+C4758)-25))*'PV model'!$B$10)/'PV model'!$B$12</f>
        <v>0</v>
      </c>
    </row>
    <row r="4759" spans="1:22" x14ac:dyDescent="0.2">
      <c r="A4759" s="10">
        <f t="shared" si="819"/>
        <v>199</v>
      </c>
      <c r="B4759" s="10">
        <f t="shared" si="828"/>
        <v>2</v>
      </c>
      <c r="C4759" s="23">
        <v>12.1</v>
      </c>
      <c r="D4759" s="24">
        <v>0</v>
      </c>
      <c r="E4759" s="24">
        <v>0</v>
      </c>
      <c r="F4759" s="48"/>
      <c r="G4759" s="48"/>
      <c r="H4759" s="1">
        <f t="shared" si="829"/>
        <v>21.022663379194377</v>
      </c>
      <c r="I4759" s="1">
        <f t="shared" si="823"/>
        <v>-5.8805697417411107</v>
      </c>
      <c r="J4759" s="4">
        <f>B4759+('PV model'!$B$3/15)+(I4759/60)</f>
        <v>1.6253238376376482</v>
      </c>
      <c r="K4759" s="2">
        <f t="shared" si="824"/>
        <v>155.62014243543527</v>
      </c>
      <c r="L4759" s="2">
        <f>DEGREES(ASIN((((COS(RADIANS('PV model'!$B$2))*COS(RADIANS(H4759))*COS(RADIANS(K4759)))+(SIN(RADIANS('PV model'!$B$2))*SIN(RADIANS(H4759)))))))</f>
        <v>-10.714509338728432</v>
      </c>
      <c r="M4759" s="3">
        <f t="shared" si="820"/>
        <v>0</v>
      </c>
      <c r="N4759" s="2">
        <f t="shared" si="825"/>
        <v>23.088065856437389</v>
      </c>
      <c r="O4759" s="2">
        <f>IF('PV model'!$B$2&gt;0, 180-N4759,IF('PV model'!$B$2&lt;0,0-N4759,N4759))</f>
        <v>156.9119341435626</v>
      </c>
      <c r="P4759" s="2">
        <f>ABS(O4759-'PV model'!$B$5)</f>
        <v>48.088065856437396</v>
      </c>
      <c r="Q4759" s="3">
        <f t="shared" si="821"/>
        <v>100.71450933872842</v>
      </c>
      <c r="R4759" s="3">
        <f t="shared" si="826"/>
        <v>0</v>
      </c>
      <c r="S4759" s="3">
        <f t="shared" si="822"/>
        <v>0</v>
      </c>
      <c r="T4759" s="3">
        <f>(0.5*(1-COS(RADIANS(90-$X$3)))*(D4759+E4759)*'PV model'!$B$4)</f>
        <v>0</v>
      </c>
      <c r="U4759" s="3">
        <f t="shared" si="827"/>
        <v>0</v>
      </c>
      <c r="V4759" s="3">
        <f>('PV model'!$B$13*(U4759/1000)*(1-'PV model'!$B$14*((20+C4759)-25))*'PV model'!$B$10)/'PV model'!$B$12</f>
        <v>0</v>
      </c>
    </row>
    <row r="4760" spans="1:22" x14ac:dyDescent="0.2">
      <c r="A4760" s="10">
        <f t="shared" si="819"/>
        <v>199</v>
      </c>
      <c r="B4760" s="10">
        <f t="shared" si="828"/>
        <v>3</v>
      </c>
      <c r="C4760" s="23">
        <v>12.1</v>
      </c>
      <c r="D4760" s="24">
        <v>0</v>
      </c>
      <c r="E4760" s="24">
        <v>0</v>
      </c>
      <c r="F4760" s="48"/>
      <c r="G4760" s="48"/>
      <c r="H4760" s="1">
        <f t="shared" si="829"/>
        <v>21.022663379194377</v>
      </c>
      <c r="I4760" s="1">
        <f t="shared" si="823"/>
        <v>-5.8805697417411107</v>
      </c>
      <c r="J4760" s="4">
        <f>B4760+('PV model'!$B$3/15)+(I4760/60)</f>
        <v>2.625323837637648</v>
      </c>
      <c r="K4760" s="2">
        <f t="shared" si="824"/>
        <v>140.62014243543527</v>
      </c>
      <c r="L4760" s="2">
        <f>DEGREES(ASIN((((COS(RADIANS('PV model'!$B$2))*COS(RADIANS(H4760))*COS(RADIANS(K4760)))+(SIN(RADIANS('PV model'!$B$2))*SIN(RADIANS(H4760)))))))</f>
        <v>-6.4895315434302585</v>
      </c>
      <c r="M4760" s="3">
        <f t="shared" si="820"/>
        <v>0</v>
      </c>
      <c r="N4760" s="2">
        <f t="shared" si="825"/>
        <v>36.587342970870232</v>
      </c>
      <c r="O4760" s="2">
        <f>IF('PV model'!$B$2&gt;0, 180-N4760,IF('PV model'!$B$2&lt;0,0-N4760,N4760))</f>
        <v>143.41265702912978</v>
      </c>
      <c r="P4760" s="2">
        <f>ABS(O4760-'PV model'!$B$5)</f>
        <v>61.587342970870225</v>
      </c>
      <c r="Q4760" s="3">
        <f t="shared" si="821"/>
        <v>96.48953154343026</v>
      </c>
      <c r="R4760" s="3">
        <f t="shared" si="826"/>
        <v>0</v>
      </c>
      <c r="S4760" s="3">
        <f t="shared" si="822"/>
        <v>0</v>
      </c>
      <c r="T4760" s="3">
        <f>(0.5*(1-COS(RADIANS(90-$X$3)))*(D4760+E4760)*'PV model'!$B$4)</f>
        <v>0</v>
      </c>
      <c r="U4760" s="3">
        <f t="shared" si="827"/>
        <v>0</v>
      </c>
      <c r="V4760" s="3">
        <f>('PV model'!$B$13*(U4760/1000)*(1-'PV model'!$B$14*((20+C4760)-25))*'PV model'!$B$10)/'PV model'!$B$12</f>
        <v>0</v>
      </c>
    </row>
    <row r="4761" spans="1:22" x14ac:dyDescent="0.2">
      <c r="A4761" s="10">
        <f t="shared" si="819"/>
        <v>199</v>
      </c>
      <c r="B4761" s="10">
        <f t="shared" si="828"/>
        <v>4</v>
      </c>
      <c r="C4761" s="23">
        <v>11.8</v>
      </c>
      <c r="D4761" s="24">
        <v>0</v>
      </c>
      <c r="E4761" s="24">
        <v>0</v>
      </c>
      <c r="F4761" s="48"/>
      <c r="G4761" s="48"/>
      <c r="H4761" s="1">
        <f t="shared" si="829"/>
        <v>21.022663379194377</v>
      </c>
      <c r="I4761" s="1">
        <f t="shared" si="823"/>
        <v>-5.8805697417411107</v>
      </c>
      <c r="J4761" s="4">
        <f>B4761+('PV model'!$B$3/15)+(I4761/60)</f>
        <v>3.625323837637648</v>
      </c>
      <c r="K4761" s="2">
        <f t="shared" si="824"/>
        <v>125.62014243543528</v>
      </c>
      <c r="L4761" s="2">
        <f>DEGREES(ASIN((((COS(RADIANS('PV model'!$B$2))*COS(RADIANS(H4761))*COS(RADIANS(K4761)))+(SIN(RADIANS('PV model'!$B$2))*SIN(RADIANS(H4761)))))))</f>
        <v>-0.70349370076170314</v>
      </c>
      <c r="M4761" s="3">
        <f t="shared" si="820"/>
        <v>0</v>
      </c>
      <c r="N4761" s="2">
        <f t="shared" si="825"/>
        <v>49.362548438878932</v>
      </c>
      <c r="O4761" s="2">
        <f>IF('PV model'!$B$2&gt;0, 180-N4761,IF('PV model'!$B$2&lt;0,0-N4761,N4761))</f>
        <v>130.63745156112105</v>
      </c>
      <c r="P4761" s="2">
        <f>ABS(O4761-'PV model'!$B$5)</f>
        <v>74.362548438878946</v>
      </c>
      <c r="Q4761" s="3">
        <f t="shared" si="821"/>
        <v>90.703493700761697</v>
      </c>
      <c r="R4761" s="3">
        <f t="shared" si="826"/>
        <v>0</v>
      </c>
      <c r="S4761" s="3">
        <f t="shared" si="822"/>
        <v>0</v>
      </c>
      <c r="T4761" s="3">
        <f>(0.5*(1-COS(RADIANS(90-$X$3)))*(D4761+E4761)*'PV model'!$B$4)</f>
        <v>0</v>
      </c>
      <c r="U4761" s="3">
        <f t="shared" si="827"/>
        <v>0</v>
      </c>
      <c r="V4761" s="3">
        <f>('PV model'!$B$13*(U4761/1000)*(1-'PV model'!$B$14*((20+C4761)-25))*'PV model'!$B$10)/'PV model'!$B$12</f>
        <v>0</v>
      </c>
    </row>
    <row r="4762" spans="1:22" x14ac:dyDescent="0.2">
      <c r="A4762" s="10">
        <f t="shared" si="819"/>
        <v>199</v>
      </c>
      <c r="B4762" s="10">
        <f t="shared" si="828"/>
        <v>5</v>
      </c>
      <c r="C4762" s="23">
        <v>12</v>
      </c>
      <c r="D4762" s="24">
        <v>0</v>
      </c>
      <c r="E4762" s="24">
        <v>3.528</v>
      </c>
      <c r="F4762" s="48"/>
      <c r="G4762" s="48"/>
      <c r="H4762" s="1">
        <f t="shared" si="829"/>
        <v>21.022663379194377</v>
      </c>
      <c r="I4762" s="1">
        <f t="shared" si="823"/>
        <v>-5.8805697417411107</v>
      </c>
      <c r="J4762" s="4">
        <f>B4762+('PV model'!$B$3/15)+(I4762/60)</f>
        <v>4.625323837637648</v>
      </c>
      <c r="K4762" s="2">
        <f t="shared" si="824"/>
        <v>110.62014243543528</v>
      </c>
      <c r="L4762" s="2">
        <f>DEGREES(ASIN((((COS(RADIANS('PV model'!$B$2))*COS(RADIANS(H4762))*COS(RADIANS(K4762)))+(SIN(RADIANS('PV model'!$B$2))*SIN(RADIANS(H4762)))))))</f>
        <v>6.283620358448923</v>
      </c>
      <c r="M4762" s="3">
        <f t="shared" si="820"/>
        <v>6.283620358448923</v>
      </c>
      <c r="N4762" s="2">
        <f t="shared" si="825"/>
        <v>61.512222972540428</v>
      </c>
      <c r="O4762" s="2">
        <f>IF('PV model'!$B$2&gt;0, 180-N4762,IF('PV model'!$B$2&lt;0,0-N4762,N4762))</f>
        <v>118.48777702745957</v>
      </c>
      <c r="P4762" s="2">
        <f>ABS(O4762-'PV model'!$B$5)</f>
        <v>86.512222972540428</v>
      </c>
      <c r="Q4762" s="3">
        <f t="shared" si="821"/>
        <v>83.716379641551072</v>
      </c>
      <c r="R4762" s="3">
        <f t="shared" si="826"/>
        <v>0</v>
      </c>
      <c r="S4762" s="3">
        <f t="shared" si="822"/>
        <v>3.528</v>
      </c>
      <c r="T4762" s="3">
        <f>(0.5*(1-COS(RADIANS(90-$X$3)))*(D4762+E4762)*'PV model'!$B$4)</f>
        <v>0</v>
      </c>
      <c r="U4762" s="3">
        <f t="shared" si="827"/>
        <v>3.528</v>
      </c>
      <c r="V4762" s="3">
        <f>('PV model'!$B$13*(U4762/1000)*(1-'PV model'!$B$14*((20+C4762)-25))*'PV model'!$B$10)/'PV model'!$B$12</f>
        <v>0.34278443135999992</v>
      </c>
    </row>
    <row r="4763" spans="1:22" x14ac:dyDescent="0.2">
      <c r="A4763" s="10">
        <f t="shared" si="819"/>
        <v>199</v>
      </c>
      <c r="B4763" s="10">
        <f t="shared" si="828"/>
        <v>6</v>
      </c>
      <c r="C4763" s="23">
        <v>12.5</v>
      </c>
      <c r="D4763" s="24">
        <v>0</v>
      </c>
      <c r="E4763" s="24">
        <v>40.572000000000003</v>
      </c>
      <c r="F4763" s="48"/>
      <c r="G4763" s="48"/>
      <c r="H4763" s="1">
        <f t="shared" si="829"/>
        <v>21.022663379194377</v>
      </c>
      <c r="I4763" s="1">
        <f t="shared" si="823"/>
        <v>-5.8805697417411107</v>
      </c>
      <c r="J4763" s="4">
        <f>B4763+('PV model'!$B$3/15)+(I4763/60)</f>
        <v>5.625323837637648</v>
      </c>
      <c r="K4763" s="2">
        <f t="shared" si="824"/>
        <v>95.620142435435284</v>
      </c>
      <c r="L4763" s="2">
        <f>DEGREES(ASIN((((COS(RADIANS('PV model'!$B$2))*COS(RADIANS(H4763))*COS(RADIANS(K4763)))+(SIN(RADIANS('PV model'!$B$2))*SIN(RADIANS(H4763)))))))</f>
        <v>14.114894736584938</v>
      </c>
      <c r="M4763" s="3">
        <f t="shared" si="820"/>
        <v>14.114894736584938</v>
      </c>
      <c r="N4763" s="2">
        <f t="shared" si="825"/>
        <v>73.309675876880817</v>
      </c>
      <c r="O4763" s="2">
        <f>IF('PV model'!$B$2&gt;0, 180-N4763,IF('PV model'!$B$2&lt;0,0-N4763,N4763))</f>
        <v>106.69032412311918</v>
      </c>
      <c r="P4763" s="2">
        <f>ABS(O4763-'PV model'!$B$5)</f>
        <v>98.309675876880817</v>
      </c>
      <c r="Q4763" s="3">
        <f t="shared" si="821"/>
        <v>75.885105263415056</v>
      </c>
      <c r="R4763" s="3">
        <f t="shared" si="826"/>
        <v>0</v>
      </c>
      <c r="S4763" s="3">
        <f t="shared" si="822"/>
        <v>40.572000000000003</v>
      </c>
      <c r="T4763" s="3">
        <f>(0.5*(1-COS(RADIANS(90-$X$3)))*(D4763+E4763)*'PV model'!$B$4)</f>
        <v>0</v>
      </c>
      <c r="U4763" s="3">
        <f t="shared" si="827"/>
        <v>40.572000000000003</v>
      </c>
      <c r="V4763" s="3">
        <f>('PV model'!$B$13*(U4763/1000)*(1-'PV model'!$B$14*((20+C4763)-25))*'PV model'!$B$10)/'PV model'!$B$12</f>
        <v>3.9339098063999995</v>
      </c>
    </row>
    <row r="4764" spans="1:22" x14ac:dyDescent="0.2">
      <c r="A4764" s="10">
        <f t="shared" si="819"/>
        <v>199</v>
      </c>
      <c r="B4764" s="10">
        <f t="shared" si="828"/>
        <v>7</v>
      </c>
      <c r="C4764" s="23">
        <v>12.8</v>
      </c>
      <c r="D4764" s="24">
        <v>14.591849999999999</v>
      </c>
      <c r="E4764" s="24">
        <v>98.784000000000006</v>
      </c>
      <c r="F4764" s="48"/>
      <c r="G4764" s="48"/>
      <c r="H4764" s="1">
        <f t="shared" si="829"/>
        <v>21.022663379194377</v>
      </c>
      <c r="I4764" s="1">
        <f t="shared" si="823"/>
        <v>-5.8805697417411107</v>
      </c>
      <c r="J4764" s="4">
        <f>B4764+('PV model'!$B$3/15)+(I4764/60)</f>
        <v>6.625323837637648</v>
      </c>
      <c r="K4764" s="2">
        <f t="shared" si="824"/>
        <v>80.620142435435284</v>
      </c>
      <c r="L4764" s="2">
        <f>DEGREES(ASIN((((COS(RADIANS('PV model'!$B$2))*COS(RADIANS(H4764))*COS(RADIANS(K4764)))+(SIN(RADIANS('PV model'!$B$2))*SIN(RADIANS(H4764)))))))</f>
        <v>22.446008882779289</v>
      </c>
      <c r="M4764" s="3">
        <f t="shared" si="820"/>
        <v>22.446008882779289</v>
      </c>
      <c r="N4764" s="2">
        <f t="shared" si="825"/>
        <v>85.170296542325104</v>
      </c>
      <c r="O4764" s="2">
        <f>IF('PV model'!$B$2&gt;0, 180-N4764,IF('PV model'!$B$2&lt;0,0-N4764,N4764))</f>
        <v>94.829703457674896</v>
      </c>
      <c r="P4764" s="2">
        <f>ABS(O4764-'PV model'!$B$5)</f>
        <v>110.1702965423251</v>
      </c>
      <c r="Q4764" s="3">
        <f t="shared" si="821"/>
        <v>67.553991117220718</v>
      </c>
      <c r="R4764" s="3">
        <f t="shared" si="826"/>
        <v>14.591849999999997</v>
      </c>
      <c r="S4764" s="3">
        <f t="shared" si="822"/>
        <v>105.84459114400842</v>
      </c>
      <c r="T4764" s="3">
        <f>(0.5*(1-COS(RADIANS(90-$X$3)))*(D4764+E4764)*'PV model'!$B$4)</f>
        <v>0</v>
      </c>
      <c r="U4764" s="3">
        <f t="shared" si="827"/>
        <v>120.43644114400841</v>
      </c>
      <c r="V4764" s="3">
        <f>('PV model'!$B$13*(U4764/1000)*(1-'PV model'!$B$14*((20+C4764)-25))*'PV model'!$B$10)/'PV model'!$B$12</f>
        <v>11.66321526506432</v>
      </c>
    </row>
    <row r="4765" spans="1:22" x14ac:dyDescent="0.2">
      <c r="A4765" s="10">
        <f t="shared" si="819"/>
        <v>199</v>
      </c>
      <c r="B4765" s="10">
        <f t="shared" si="828"/>
        <v>8</v>
      </c>
      <c r="C4765" s="23">
        <v>14</v>
      </c>
      <c r="D4765" s="24">
        <v>13.4694</v>
      </c>
      <c r="E4765" s="24">
        <v>171.98999999999998</v>
      </c>
      <c r="F4765" s="48"/>
      <c r="G4765" s="48"/>
      <c r="H4765" s="1">
        <f t="shared" si="829"/>
        <v>21.022663379194377</v>
      </c>
      <c r="I4765" s="1">
        <f t="shared" si="823"/>
        <v>-5.8805697417411107</v>
      </c>
      <c r="J4765" s="4">
        <f>B4765+('PV model'!$B$3/15)+(I4765/60)</f>
        <v>7.625323837637648</v>
      </c>
      <c r="K4765" s="2">
        <f t="shared" si="824"/>
        <v>65.620142435435284</v>
      </c>
      <c r="L4765" s="2">
        <f>DEGREES(ASIN((((COS(RADIANS('PV model'!$B$2))*COS(RADIANS(H4765))*COS(RADIANS(K4765)))+(SIN(RADIANS('PV model'!$B$2))*SIN(RADIANS(H4765)))))))</f>
        <v>30.92302289765955</v>
      </c>
      <c r="M4765" s="3">
        <f t="shared" si="820"/>
        <v>30.92302289765955</v>
      </c>
      <c r="N4765" s="2">
        <f t="shared" si="825"/>
        <v>82.339704277481474</v>
      </c>
      <c r="O4765" s="2">
        <f>IF('PV model'!$B$2&gt;0, 180-N4765,IF('PV model'!$B$2&lt;0,0-N4765,N4765))</f>
        <v>97.660295722518526</v>
      </c>
      <c r="P4765" s="2">
        <f>ABS(O4765-'PV model'!$B$5)</f>
        <v>107.33970427748147</v>
      </c>
      <c r="Q4765" s="3">
        <f t="shared" si="821"/>
        <v>59.07697710234045</v>
      </c>
      <c r="R4765" s="3">
        <f t="shared" si="826"/>
        <v>13.469400000000004</v>
      </c>
      <c r="S4765" s="3">
        <f t="shared" si="822"/>
        <v>180.3589756637449</v>
      </c>
      <c r="T4765" s="3">
        <f>(0.5*(1-COS(RADIANS(90-$X$3)))*(D4765+E4765)*'PV model'!$B$4)</f>
        <v>0</v>
      </c>
      <c r="U4765" s="3">
        <f t="shared" si="827"/>
        <v>193.82837566374491</v>
      </c>
      <c r="V4765" s="3">
        <f>('PV model'!$B$13*(U4765/1000)*(1-'PV model'!$B$14*((20+C4765)-25))*'PV model'!$B$10)/'PV model'!$B$12</f>
        <v>18.677581391819412</v>
      </c>
    </row>
    <row r="4766" spans="1:22" x14ac:dyDescent="0.2">
      <c r="A4766" s="10">
        <f t="shared" si="819"/>
        <v>199</v>
      </c>
      <c r="B4766" s="10">
        <f t="shared" si="828"/>
        <v>9</v>
      </c>
      <c r="C4766" s="23">
        <v>14.2</v>
      </c>
      <c r="D4766" s="24">
        <v>60.612299999999998</v>
      </c>
      <c r="E4766" s="24">
        <v>223.14600000000002</v>
      </c>
      <c r="F4766" s="48"/>
      <c r="G4766" s="48"/>
      <c r="H4766" s="1">
        <f t="shared" si="829"/>
        <v>21.022663379194377</v>
      </c>
      <c r="I4766" s="1">
        <f t="shared" si="823"/>
        <v>-5.8805697417411107</v>
      </c>
      <c r="J4766" s="4">
        <f>B4766+('PV model'!$B$3/15)+(I4766/60)</f>
        <v>8.625323837637648</v>
      </c>
      <c r="K4766" s="2">
        <f t="shared" si="824"/>
        <v>50.620142435435284</v>
      </c>
      <c r="L4766" s="2">
        <f>DEGREES(ASIN((((COS(RADIANS('PV model'!$B$2))*COS(RADIANS(H4766))*COS(RADIANS(K4766)))+(SIN(RADIANS('PV model'!$B$2))*SIN(RADIANS(H4766)))))))</f>
        <v>39.130332024540031</v>
      </c>
      <c r="M4766" s="3">
        <f t="shared" si="820"/>
        <v>39.130332024540031</v>
      </c>
      <c r="N4766" s="2">
        <f t="shared" si="825"/>
        <v>68.453920846428005</v>
      </c>
      <c r="O4766" s="2">
        <f>IF('PV model'!$B$2&gt;0, 180-N4766,IF('PV model'!$B$2&lt;0,0-N4766,N4766))</f>
        <v>111.54607915357199</v>
      </c>
      <c r="P4766" s="2">
        <f>ABS(O4766-'PV model'!$B$5)</f>
        <v>93.453920846428005</v>
      </c>
      <c r="Q4766" s="3">
        <f t="shared" si="821"/>
        <v>50.869667975459969</v>
      </c>
      <c r="R4766" s="3">
        <f t="shared" si="826"/>
        <v>60.612300000000005</v>
      </c>
      <c r="S4766" s="3">
        <f t="shared" si="822"/>
        <v>255.09528222957562</v>
      </c>
      <c r="T4766" s="3">
        <f>(0.5*(1-COS(RADIANS(90-$X$3)))*(D4766+E4766)*'PV model'!$B$4)</f>
        <v>0</v>
      </c>
      <c r="U4766" s="3">
        <f t="shared" si="827"/>
        <v>315.70758222957562</v>
      </c>
      <c r="V4766" s="3">
        <f>('PV model'!$B$13*(U4766/1000)*(1-'PV model'!$B$14*((20+C4766)-25))*'PV model'!$B$10)/'PV model'!$B$12</f>
        <v>30.396790738624581</v>
      </c>
    </row>
    <row r="4767" spans="1:22" x14ac:dyDescent="0.2">
      <c r="A4767" s="10">
        <f t="shared" si="819"/>
        <v>199</v>
      </c>
      <c r="B4767" s="10">
        <f t="shared" si="828"/>
        <v>10</v>
      </c>
      <c r="C4767" s="23">
        <v>14.2</v>
      </c>
      <c r="D4767" s="24">
        <v>103.2654</v>
      </c>
      <c r="E4767" s="24">
        <v>260.19</v>
      </c>
      <c r="F4767" s="48"/>
      <c r="G4767" s="48"/>
      <c r="H4767" s="1">
        <f t="shared" si="829"/>
        <v>21.022663379194377</v>
      </c>
      <c r="I4767" s="1">
        <f t="shared" si="823"/>
        <v>-5.8805697417411107</v>
      </c>
      <c r="J4767" s="4">
        <f>B4767+('PV model'!$B$3/15)+(I4767/60)</f>
        <v>9.625323837637648</v>
      </c>
      <c r="K4767" s="2">
        <f t="shared" si="824"/>
        <v>35.620142435435284</v>
      </c>
      <c r="L4767" s="2">
        <f>DEGREES(ASIN((((COS(RADIANS('PV model'!$B$2))*COS(RADIANS(H4767))*COS(RADIANS(K4767)))+(SIN(RADIANS('PV model'!$B$2))*SIN(RADIANS(H4767)))))))</f>
        <v>46.504405508749784</v>
      </c>
      <c r="M4767" s="3">
        <f t="shared" si="820"/>
        <v>46.504405508749784</v>
      </c>
      <c r="N4767" s="2">
        <f t="shared" si="825"/>
        <v>52.17014295495121</v>
      </c>
      <c r="O4767" s="2">
        <f>IF('PV model'!$B$2&gt;0, 180-N4767,IF('PV model'!$B$2&lt;0,0-N4767,N4767))</f>
        <v>127.82985704504878</v>
      </c>
      <c r="P4767" s="2">
        <f>ABS(O4767-'PV model'!$B$5)</f>
        <v>77.170142954951217</v>
      </c>
      <c r="Q4767" s="3">
        <f t="shared" si="821"/>
        <v>43.495594491250216</v>
      </c>
      <c r="R4767" s="3">
        <f t="shared" si="826"/>
        <v>103.26540000000001</v>
      </c>
      <c r="S4767" s="3">
        <f t="shared" si="822"/>
        <v>306.25661060971476</v>
      </c>
      <c r="T4767" s="3">
        <f>(0.5*(1-COS(RADIANS(90-$X$3)))*(D4767+E4767)*'PV model'!$B$4)</f>
        <v>0</v>
      </c>
      <c r="U4767" s="3">
        <f t="shared" si="827"/>
        <v>409.52201060971475</v>
      </c>
      <c r="V4767" s="3">
        <f>('PV model'!$B$13*(U4767/1000)*(1-'PV model'!$B$14*((20+C4767)-25))*'PV model'!$B$10)/'PV model'!$B$12</f>
        <v>39.429381997902951</v>
      </c>
    </row>
    <row r="4768" spans="1:22" x14ac:dyDescent="0.2">
      <c r="A4768" s="10">
        <f t="shared" si="819"/>
        <v>199</v>
      </c>
      <c r="B4768" s="10">
        <f t="shared" si="828"/>
        <v>11</v>
      </c>
      <c r="C4768" s="23">
        <v>14.6</v>
      </c>
      <c r="D4768" s="24">
        <v>107.7552</v>
      </c>
      <c r="E4768" s="24">
        <v>300.762</v>
      </c>
      <c r="F4768" s="48"/>
      <c r="G4768" s="48"/>
      <c r="H4768" s="1">
        <f t="shared" si="829"/>
        <v>21.022663379194377</v>
      </c>
      <c r="I4768" s="1">
        <f t="shared" si="823"/>
        <v>-5.8805697417411107</v>
      </c>
      <c r="J4768" s="4">
        <f>B4768+('PV model'!$B$3/15)+(I4768/60)</f>
        <v>10.625323837637648</v>
      </c>
      <c r="K4768" s="2">
        <f t="shared" si="824"/>
        <v>20.62014243543528</v>
      </c>
      <c r="L4768" s="2">
        <f>DEGREES(ASIN((((COS(RADIANS('PV model'!$B$2))*COS(RADIANS(H4768))*COS(RADIANS(K4768)))+(SIN(RADIANS('PV model'!$B$2))*SIN(RADIANS(H4768)))))))</f>
        <v>52.230303737002572</v>
      </c>
      <c r="M4768" s="3">
        <f t="shared" si="820"/>
        <v>52.230303737002572</v>
      </c>
      <c r="N4768" s="2">
        <f t="shared" si="825"/>
        <v>32.460034243429504</v>
      </c>
      <c r="O4768" s="2">
        <f>IF('PV model'!$B$2&gt;0, 180-N4768,IF('PV model'!$B$2&lt;0,0-N4768,N4768))</f>
        <v>147.5399657565705</v>
      </c>
      <c r="P4768" s="2">
        <f>ABS(O4768-'PV model'!$B$5)</f>
        <v>57.460034243429504</v>
      </c>
      <c r="Q4768" s="3">
        <f t="shared" si="821"/>
        <v>37.769696262997428</v>
      </c>
      <c r="R4768" s="3">
        <f t="shared" si="826"/>
        <v>107.7552</v>
      </c>
      <c r="S4768" s="3">
        <f t="shared" si="822"/>
        <v>346.48787102611919</v>
      </c>
      <c r="T4768" s="3">
        <f>(0.5*(1-COS(RADIANS(90-$X$3)))*(D4768+E4768)*'PV model'!$B$4)</f>
        <v>0</v>
      </c>
      <c r="U4768" s="3">
        <f t="shared" si="827"/>
        <v>454.2430710261192</v>
      </c>
      <c r="V4768" s="3">
        <f>('PV model'!$B$13*(U4768/1000)*(1-'PV model'!$B$14*((20+C4768)-25))*'PV model'!$B$10)/'PV model'!$B$12</f>
        <v>43.662541704387671</v>
      </c>
    </row>
    <row r="4769" spans="1:22" x14ac:dyDescent="0.2">
      <c r="A4769" s="10">
        <f t="shared" si="819"/>
        <v>199</v>
      </c>
      <c r="B4769" s="10">
        <f t="shared" si="828"/>
        <v>12</v>
      </c>
      <c r="C4769" s="23">
        <v>14.2</v>
      </c>
      <c r="D4769" s="24">
        <v>74.081699999999998</v>
      </c>
      <c r="E4769" s="24">
        <v>349.27199999999999</v>
      </c>
      <c r="F4769" s="48"/>
      <c r="G4769" s="48"/>
      <c r="H4769" s="1">
        <f t="shared" si="829"/>
        <v>21.022663379194377</v>
      </c>
      <c r="I4769" s="1">
        <f t="shared" si="823"/>
        <v>-5.8805697417411107</v>
      </c>
      <c r="J4769" s="4">
        <f>B4769+('PV model'!$B$3/15)+(I4769/60)</f>
        <v>11.625323837637648</v>
      </c>
      <c r="K4769" s="2">
        <f t="shared" si="824"/>
        <v>5.6201424354352802</v>
      </c>
      <c r="L4769" s="2">
        <f>DEGREES(ASIN((((COS(RADIANS('PV model'!$B$2))*COS(RADIANS(H4769))*COS(RADIANS(K4769)))+(SIN(RADIANS('PV model'!$B$2))*SIN(RADIANS(H4769)))))))</f>
        <v>55.266263249614745</v>
      </c>
      <c r="M4769" s="3">
        <f t="shared" si="820"/>
        <v>55.266263249614745</v>
      </c>
      <c r="N4769" s="2">
        <f t="shared" si="825"/>
        <v>9.232575573405656</v>
      </c>
      <c r="O4769" s="2">
        <f>IF('PV model'!$B$2&gt;0, 180-N4769,IF('PV model'!$B$2&lt;0,0-N4769,N4769))</f>
        <v>170.76742442659435</v>
      </c>
      <c r="P4769" s="2">
        <f>ABS(O4769-'PV model'!$B$5)</f>
        <v>34.232575573405654</v>
      </c>
      <c r="Q4769" s="3">
        <f t="shared" si="821"/>
        <v>34.733736750385255</v>
      </c>
      <c r="R4769" s="3">
        <f t="shared" si="826"/>
        <v>74.081699999999998</v>
      </c>
      <c r="S4769" s="3">
        <f t="shared" si="822"/>
        <v>383.7101540852002</v>
      </c>
      <c r="T4769" s="3">
        <f>(0.5*(1-COS(RADIANS(90-$X$3)))*(D4769+E4769)*'PV model'!$B$4)</f>
        <v>0</v>
      </c>
      <c r="U4769" s="3">
        <f t="shared" si="827"/>
        <v>457.79185408520021</v>
      </c>
      <c r="V4769" s="3">
        <f>('PV model'!$B$13*(U4769/1000)*(1-'PV model'!$B$14*((20+C4769)-25))*'PV model'!$B$10)/'PV model'!$B$12</f>
        <v>44.076873580932286</v>
      </c>
    </row>
    <row r="4770" spans="1:22" x14ac:dyDescent="0.2">
      <c r="A4770" s="10">
        <f t="shared" si="819"/>
        <v>199</v>
      </c>
      <c r="B4770" s="10">
        <f t="shared" si="828"/>
        <v>13</v>
      </c>
      <c r="C4770" s="23">
        <v>15</v>
      </c>
      <c r="D4770" s="24">
        <v>221.12265000000002</v>
      </c>
      <c r="E4770" s="24">
        <v>336.92400000000004</v>
      </c>
      <c r="F4770" s="48"/>
      <c r="G4770" s="48"/>
      <c r="H4770" s="1">
        <f t="shared" si="829"/>
        <v>21.022663379194377</v>
      </c>
      <c r="I4770" s="1">
        <f t="shared" si="823"/>
        <v>-5.8805697417411107</v>
      </c>
      <c r="J4770" s="4">
        <f>B4770+('PV model'!$B$3/15)+(I4770/60)</f>
        <v>12.625323837637648</v>
      </c>
      <c r="K4770" s="2">
        <f t="shared" si="824"/>
        <v>-9.3798575645647198</v>
      </c>
      <c r="L4770" s="2">
        <f>DEGREES(ASIN((((COS(RADIANS('PV model'!$B$2))*COS(RADIANS(H4770))*COS(RADIANS(K4770)))+(SIN(RADIANS('PV model'!$B$2))*SIN(RADIANS(H4770)))))))</f>
        <v>54.813542317975291</v>
      </c>
      <c r="M4770" s="3">
        <f t="shared" si="820"/>
        <v>54.813542317975291</v>
      </c>
      <c r="N4770" s="2">
        <f t="shared" si="825"/>
        <v>-15.307939441128248</v>
      </c>
      <c r="O4770" s="2">
        <f>IF('PV model'!$B$2&gt;0, 180-N4770,IF('PV model'!$B$2&lt;0,0-N4770,N4770))</f>
        <v>195.30793944112824</v>
      </c>
      <c r="P4770" s="2">
        <f>ABS(O4770-'PV model'!$B$5)</f>
        <v>9.6920605588717592</v>
      </c>
      <c r="Q4770" s="3">
        <f t="shared" si="821"/>
        <v>35.186457682024709</v>
      </c>
      <c r="R4770" s="3">
        <f t="shared" si="826"/>
        <v>221.12265000000005</v>
      </c>
      <c r="S4770" s="3">
        <f t="shared" si="822"/>
        <v>405.21164663369376</v>
      </c>
      <c r="T4770" s="3">
        <f>(0.5*(1-COS(RADIANS(90-$X$3)))*(D4770+E4770)*'PV model'!$B$4)</f>
        <v>0</v>
      </c>
      <c r="U4770" s="3">
        <f t="shared" si="827"/>
        <v>626.33429663369384</v>
      </c>
      <c r="V4770" s="3">
        <f>('PV model'!$B$13*(U4770/1000)*(1-'PV model'!$B$14*((20+C4770)-25))*'PV model'!$B$10)/'PV model'!$B$12</f>
        <v>60.104041239843873</v>
      </c>
    </row>
    <row r="4771" spans="1:22" x14ac:dyDescent="0.2">
      <c r="A4771" s="10">
        <f t="shared" si="819"/>
        <v>199</v>
      </c>
      <c r="B4771" s="10">
        <f t="shared" si="828"/>
        <v>14</v>
      </c>
      <c r="C4771" s="23">
        <v>15.9</v>
      </c>
      <c r="D4771" s="24">
        <v>299.69415000000004</v>
      </c>
      <c r="E4771" s="24">
        <v>334.27799999999996</v>
      </c>
      <c r="F4771" s="48"/>
      <c r="G4771" s="48"/>
      <c r="H4771" s="1">
        <f t="shared" si="829"/>
        <v>21.022663379194377</v>
      </c>
      <c r="I4771" s="1">
        <f t="shared" si="823"/>
        <v>-5.8805697417411107</v>
      </c>
      <c r="J4771" s="4">
        <f>B4771+('PV model'!$B$3/15)+(I4771/60)</f>
        <v>13.625323837637648</v>
      </c>
      <c r="K4771" s="2">
        <f t="shared" si="824"/>
        <v>-24.37985756456472</v>
      </c>
      <c r="L4771" s="2">
        <f>DEGREES(ASIN((((COS(RADIANS('PV model'!$B$2))*COS(RADIANS(H4771))*COS(RADIANS(K4771)))+(SIN(RADIANS('PV model'!$B$2))*SIN(RADIANS(H4771)))))))</f>
        <v>51.005364889358866</v>
      </c>
      <c r="M4771" s="3">
        <f t="shared" si="820"/>
        <v>51.005364889358866</v>
      </c>
      <c r="N4771" s="2">
        <f t="shared" si="825"/>
        <v>-37.758348051709021</v>
      </c>
      <c r="O4771" s="2">
        <f>IF('PV model'!$B$2&gt;0, 180-N4771,IF('PV model'!$B$2&lt;0,0-N4771,N4771))</f>
        <v>217.75834805170902</v>
      </c>
      <c r="P4771" s="2">
        <f>ABS(O4771-'PV model'!$B$5)</f>
        <v>12.758348051709021</v>
      </c>
      <c r="Q4771" s="3">
        <f t="shared" si="821"/>
        <v>38.994635110641134</v>
      </c>
      <c r="R4771" s="3">
        <f t="shared" si="826"/>
        <v>299.69415000000004</v>
      </c>
      <c r="S4771" s="3">
        <f t="shared" si="822"/>
        <v>417.89936438941334</v>
      </c>
      <c r="T4771" s="3">
        <f>(0.5*(1-COS(RADIANS(90-$X$3)))*(D4771+E4771)*'PV model'!$B$4)</f>
        <v>0</v>
      </c>
      <c r="U4771" s="3">
        <f t="shared" si="827"/>
        <v>717.59351438941337</v>
      </c>
      <c r="V4771" s="3">
        <f>('PV model'!$B$13*(U4771/1000)*(1-'PV model'!$B$14*((20+C4771)-25))*'PV model'!$B$10)/'PV model'!$B$12</f>
        <v>68.603191458717006</v>
      </c>
    </row>
    <row r="4772" spans="1:22" x14ac:dyDescent="0.2">
      <c r="A4772" s="10">
        <f t="shared" si="819"/>
        <v>199</v>
      </c>
      <c r="B4772" s="10">
        <f t="shared" si="828"/>
        <v>15</v>
      </c>
      <c r="C4772" s="23">
        <v>15.5</v>
      </c>
      <c r="D4772" s="24">
        <v>324.38804999999996</v>
      </c>
      <c r="E4772" s="24">
        <v>289.29599999999999</v>
      </c>
      <c r="F4772" s="48"/>
      <c r="G4772" s="48"/>
      <c r="H4772" s="1">
        <f t="shared" si="829"/>
        <v>21.022663379194377</v>
      </c>
      <c r="I4772" s="1">
        <f t="shared" si="823"/>
        <v>-5.8805697417411107</v>
      </c>
      <c r="J4772" s="4">
        <f>B4772+('PV model'!$B$3/15)+(I4772/60)</f>
        <v>14.625323837637648</v>
      </c>
      <c r="K4772" s="2">
        <f t="shared" si="824"/>
        <v>-39.379857564564716</v>
      </c>
      <c r="L4772" s="2">
        <f>DEGREES(ASIN((((COS(RADIANS('PV model'!$B$2))*COS(RADIANS(H4772))*COS(RADIANS(K4772)))+(SIN(RADIANS('PV model'!$B$2))*SIN(RADIANS(H4772)))))))</f>
        <v>44.773917290830425</v>
      </c>
      <c r="M4772" s="3">
        <f t="shared" si="820"/>
        <v>44.773917290830425</v>
      </c>
      <c r="N4772" s="2">
        <f t="shared" si="825"/>
        <v>-56.538032006940817</v>
      </c>
      <c r="O4772" s="2">
        <f>IF('PV model'!$B$2&gt;0, 180-N4772,IF('PV model'!$B$2&lt;0,0-N4772,N4772))</f>
        <v>236.53803200694082</v>
      </c>
      <c r="P4772" s="2">
        <f>ABS(O4772-'PV model'!$B$5)</f>
        <v>31.538032006940824</v>
      </c>
      <c r="Q4772" s="3">
        <f t="shared" si="821"/>
        <v>45.226082709169567</v>
      </c>
      <c r="R4772" s="3">
        <f t="shared" si="826"/>
        <v>324.38804999999996</v>
      </c>
      <c r="S4772" s="3">
        <f t="shared" si="822"/>
        <v>374.49217691172692</v>
      </c>
      <c r="T4772" s="3">
        <f>(0.5*(1-COS(RADIANS(90-$X$3)))*(D4772+E4772)*'PV model'!$B$4)</f>
        <v>0</v>
      </c>
      <c r="U4772" s="3">
        <f t="shared" si="827"/>
        <v>698.88022691172682</v>
      </c>
      <c r="V4772" s="3">
        <f>('PV model'!$B$13*(U4772/1000)*(1-'PV model'!$B$14*((20+C4772)-25))*'PV model'!$B$10)/'PV model'!$B$12</f>
        <v>66.925944647848169</v>
      </c>
    </row>
    <row r="4773" spans="1:22" x14ac:dyDescent="0.2">
      <c r="A4773" s="10">
        <f t="shared" si="819"/>
        <v>199</v>
      </c>
      <c r="B4773" s="10">
        <f t="shared" si="828"/>
        <v>16</v>
      </c>
      <c r="C4773" s="23">
        <v>15.4</v>
      </c>
      <c r="D4773" s="24">
        <v>310.91865000000001</v>
      </c>
      <c r="E4773" s="24">
        <v>249.60600000000002</v>
      </c>
      <c r="F4773" s="48"/>
      <c r="G4773" s="48"/>
      <c r="H4773" s="1">
        <f t="shared" si="829"/>
        <v>21.022663379194377</v>
      </c>
      <c r="I4773" s="1">
        <f t="shared" si="823"/>
        <v>-5.8805697417411107</v>
      </c>
      <c r="J4773" s="4">
        <f>B4773+('PV model'!$B$3/15)+(I4773/60)</f>
        <v>15.625323837637648</v>
      </c>
      <c r="K4773" s="2">
        <f t="shared" si="824"/>
        <v>-54.379857564564716</v>
      </c>
      <c r="L4773" s="2">
        <f>DEGREES(ASIN((((COS(RADIANS('PV model'!$B$2))*COS(RADIANS(H4773))*COS(RADIANS(K4773)))+(SIN(RADIANS('PV model'!$B$2))*SIN(RADIANS(H4773)))))))</f>
        <v>37.125824476257243</v>
      </c>
      <c r="M4773" s="3">
        <f t="shared" si="820"/>
        <v>37.125824476257243</v>
      </c>
      <c r="N4773" s="2">
        <f t="shared" si="825"/>
        <v>-72.116597581600473</v>
      </c>
      <c r="O4773" s="2">
        <f>IF('PV model'!$B$2&gt;0, 180-N4773,IF('PV model'!$B$2&lt;0,0-N4773,N4773))</f>
        <v>252.11659758160047</v>
      </c>
      <c r="P4773" s="2">
        <f>ABS(O4773-'PV model'!$B$5)</f>
        <v>47.116597581600473</v>
      </c>
      <c r="Q4773" s="3">
        <f t="shared" si="821"/>
        <v>52.874175523742757</v>
      </c>
      <c r="R4773" s="3">
        <f t="shared" si="826"/>
        <v>310.91865000000001</v>
      </c>
      <c r="S4773" s="3">
        <f t="shared" si="822"/>
        <v>327.16627345595691</v>
      </c>
      <c r="T4773" s="3">
        <f>(0.5*(1-COS(RADIANS(90-$X$3)))*(D4773+E4773)*'PV model'!$B$4)</f>
        <v>0</v>
      </c>
      <c r="U4773" s="3">
        <f t="shared" si="827"/>
        <v>638.08492345595687</v>
      </c>
      <c r="V4773" s="3">
        <f>('PV model'!$B$13*(U4773/1000)*(1-'PV model'!$B$14*((20+C4773)-25))*'PV model'!$B$10)/'PV model'!$B$12</f>
        <v>61.129597440393297</v>
      </c>
    </row>
    <row r="4774" spans="1:22" x14ac:dyDescent="0.2">
      <c r="A4774" s="10">
        <f t="shared" si="819"/>
        <v>199</v>
      </c>
      <c r="B4774" s="10">
        <f t="shared" si="828"/>
        <v>17</v>
      </c>
      <c r="C4774" s="23">
        <v>15.9</v>
      </c>
      <c r="D4774" s="24">
        <v>83.061300000000003</v>
      </c>
      <c r="E4774" s="24">
        <v>208.15200000000002</v>
      </c>
      <c r="F4774" s="48"/>
      <c r="G4774" s="48"/>
      <c r="H4774" s="1">
        <f t="shared" si="829"/>
        <v>21.022663379194377</v>
      </c>
      <c r="I4774" s="1">
        <f t="shared" si="823"/>
        <v>-5.8805697417411107</v>
      </c>
      <c r="J4774" s="4">
        <f>B4774+('PV model'!$B$3/15)+(I4774/60)</f>
        <v>16.625323837637648</v>
      </c>
      <c r="K4774" s="2">
        <f t="shared" si="824"/>
        <v>-69.379857564564716</v>
      </c>
      <c r="L4774" s="2">
        <f>DEGREES(ASIN((((COS(RADIANS('PV model'!$B$2))*COS(RADIANS(H4774))*COS(RADIANS(K4774)))+(SIN(RADIANS('PV model'!$B$2))*SIN(RADIANS(H4774)))))))</f>
        <v>28.805597864244842</v>
      </c>
      <c r="M4774" s="3">
        <f t="shared" si="820"/>
        <v>28.805597864244842</v>
      </c>
      <c r="N4774" s="2">
        <f t="shared" si="825"/>
        <v>-85.567340229431352</v>
      </c>
      <c r="O4774" s="2">
        <f>IF('PV model'!$B$2&gt;0, 180-N4774,IF('PV model'!$B$2&lt;0,0-N4774,N4774))</f>
        <v>265.56734022943135</v>
      </c>
      <c r="P4774" s="2">
        <f>ABS(O4774-'PV model'!$B$5)</f>
        <v>60.567340229431352</v>
      </c>
      <c r="Q4774" s="3">
        <f t="shared" si="821"/>
        <v>61.194402135755155</v>
      </c>
      <c r="R4774" s="3">
        <f t="shared" si="826"/>
        <v>83.061300000000003</v>
      </c>
      <c r="S4774" s="3">
        <f t="shared" si="822"/>
        <v>243.42695405751221</v>
      </c>
      <c r="T4774" s="3">
        <f>(0.5*(1-COS(RADIANS(90-$X$3)))*(D4774+E4774)*'PV model'!$B$4)</f>
        <v>0</v>
      </c>
      <c r="U4774" s="3">
        <f t="shared" si="827"/>
        <v>326.48825405751222</v>
      </c>
      <c r="V4774" s="3">
        <f>('PV model'!$B$13*(U4774/1000)*(1-'PV model'!$B$14*((20+C4774)-25))*'PV model'!$B$10)/'PV model'!$B$12</f>
        <v>31.212846483413241</v>
      </c>
    </row>
    <row r="4775" spans="1:22" x14ac:dyDescent="0.2">
      <c r="A4775" s="10">
        <f t="shared" si="819"/>
        <v>199</v>
      </c>
      <c r="B4775" s="10">
        <f t="shared" si="828"/>
        <v>18</v>
      </c>
      <c r="C4775" s="23">
        <v>15.5</v>
      </c>
      <c r="D4775" s="24">
        <v>300.81660000000005</v>
      </c>
      <c r="E4775" s="24">
        <v>161.40600000000001</v>
      </c>
      <c r="F4775" s="48"/>
      <c r="G4775" s="48"/>
      <c r="H4775" s="1">
        <f t="shared" si="829"/>
        <v>21.022663379194377</v>
      </c>
      <c r="I4775" s="1">
        <f t="shared" si="823"/>
        <v>-5.8805697417411107</v>
      </c>
      <c r="J4775" s="4">
        <f>B4775+('PV model'!$B$3/15)+(I4775/60)</f>
        <v>17.625323837637648</v>
      </c>
      <c r="K4775" s="2">
        <f t="shared" si="824"/>
        <v>-84.379857564564716</v>
      </c>
      <c r="L4775" s="2">
        <f>DEGREES(ASIN((((COS(RADIANS('PV model'!$B$2))*COS(RADIANS(H4775))*COS(RADIANS(K4775)))+(SIN(RADIANS('PV model'!$B$2))*SIN(RADIANS(H4775)))))))</f>
        <v>20.329732816620204</v>
      </c>
      <c r="M4775" s="3">
        <f t="shared" si="820"/>
        <v>20.329732816620204</v>
      </c>
      <c r="N4775" s="2">
        <f t="shared" si="825"/>
        <v>-82.163460696016415</v>
      </c>
      <c r="O4775" s="2">
        <f>IF('PV model'!$B$2&gt;0, 180-N4775,IF('PV model'!$B$2&lt;0,0-N4775,N4775))</f>
        <v>262.16346069601639</v>
      </c>
      <c r="P4775" s="2">
        <f>ABS(O4775-'PV model'!$B$5)</f>
        <v>57.163460696016386</v>
      </c>
      <c r="Q4775" s="3">
        <f t="shared" si="821"/>
        <v>69.670267183379792</v>
      </c>
      <c r="R4775" s="3">
        <f t="shared" si="826"/>
        <v>300.81660000000016</v>
      </c>
      <c r="S4775" s="3">
        <f t="shared" si="822"/>
        <v>202.75367025927167</v>
      </c>
      <c r="T4775" s="3">
        <f>(0.5*(1-COS(RADIANS(90-$X$3)))*(D4775+E4775)*'PV model'!$B$4)</f>
        <v>0</v>
      </c>
      <c r="U4775" s="3">
        <f t="shared" si="827"/>
        <v>503.57027025927187</v>
      </c>
      <c r="V4775" s="3">
        <f>('PV model'!$B$13*(U4775/1000)*(1-'PV model'!$B$14*((20+C4775)-25))*'PV model'!$B$10)/'PV model'!$B$12</f>
        <v>48.222735078081897</v>
      </c>
    </row>
    <row r="4776" spans="1:22" x14ac:dyDescent="0.2">
      <c r="A4776" s="10">
        <f t="shared" si="819"/>
        <v>199</v>
      </c>
      <c r="B4776" s="10">
        <f t="shared" si="828"/>
        <v>19</v>
      </c>
      <c r="C4776" s="23">
        <v>16.100000000000001</v>
      </c>
      <c r="D4776" s="24">
        <v>17.959199999999999</v>
      </c>
      <c r="E4776" s="24">
        <v>94.374000000000009</v>
      </c>
      <c r="F4776" s="48"/>
      <c r="G4776" s="48"/>
      <c r="H4776" s="1">
        <f t="shared" si="829"/>
        <v>21.022663379194377</v>
      </c>
      <c r="I4776" s="1">
        <f t="shared" si="823"/>
        <v>-5.8805697417411107</v>
      </c>
      <c r="J4776" s="4">
        <f>B4776+('PV model'!$B$3/15)+(I4776/60)</f>
        <v>18.625323837637648</v>
      </c>
      <c r="K4776" s="2">
        <f t="shared" si="824"/>
        <v>-99.379857564564716</v>
      </c>
      <c r="L4776" s="2">
        <f>DEGREES(ASIN((((COS(RADIANS('PV model'!$B$2))*COS(RADIANS(H4776))*COS(RADIANS(K4776)))+(SIN(RADIANS('PV model'!$B$2))*SIN(RADIANS(H4776)))))))</f>
        <v>12.091691546331708</v>
      </c>
      <c r="M4776" s="3">
        <f t="shared" si="820"/>
        <v>12.091691546331708</v>
      </c>
      <c r="N4776" s="2">
        <f t="shared" si="825"/>
        <v>-70.365349977400143</v>
      </c>
      <c r="O4776" s="2">
        <f>IF('PV model'!$B$2&gt;0, 180-N4776,IF('PV model'!$B$2&lt;0,0-N4776,N4776))</f>
        <v>250.36534997740014</v>
      </c>
      <c r="P4776" s="2">
        <f>ABS(O4776-'PV model'!$B$5)</f>
        <v>45.365349977400143</v>
      </c>
      <c r="Q4776" s="3">
        <f t="shared" si="821"/>
        <v>77.908308453668297</v>
      </c>
      <c r="R4776" s="3">
        <f t="shared" si="826"/>
        <v>17.959199999999985</v>
      </c>
      <c r="S4776" s="3">
        <f t="shared" si="822"/>
        <v>100.48021104812815</v>
      </c>
      <c r="T4776" s="3">
        <f>(0.5*(1-COS(RADIANS(90-$X$3)))*(D4776+E4776)*'PV model'!$B$4)</f>
        <v>0</v>
      </c>
      <c r="U4776" s="3">
        <f t="shared" si="827"/>
        <v>118.43941104812814</v>
      </c>
      <c r="V4776" s="3">
        <f>('PV model'!$B$13*(U4776/1000)*(1-'PV model'!$B$14*((20+C4776)-25))*'PV model'!$B$10)/'PV model'!$B$12</f>
        <v>11.31354289171122</v>
      </c>
    </row>
    <row r="4777" spans="1:22" x14ac:dyDescent="0.2">
      <c r="A4777" s="10">
        <f t="shared" si="819"/>
        <v>199</v>
      </c>
      <c r="B4777" s="10">
        <f t="shared" si="828"/>
        <v>20</v>
      </c>
      <c r="C4777" s="23">
        <v>15.7</v>
      </c>
      <c r="D4777" s="24">
        <v>0</v>
      </c>
      <c r="E4777" s="24">
        <v>20.286000000000001</v>
      </c>
      <c r="F4777" s="48"/>
      <c r="G4777" s="48"/>
      <c r="H4777" s="1">
        <f t="shared" si="829"/>
        <v>21.022663379194377</v>
      </c>
      <c r="I4777" s="1">
        <f t="shared" si="823"/>
        <v>-5.8805697417411107</v>
      </c>
      <c r="J4777" s="4">
        <f>B4777+('PV model'!$B$3/15)+(I4777/60)</f>
        <v>19.625323837637648</v>
      </c>
      <c r="K4777" s="2">
        <f t="shared" si="824"/>
        <v>-114.37985756456472</v>
      </c>
      <c r="L4777" s="2">
        <f>DEGREES(ASIN((((COS(RADIANS('PV model'!$B$2))*COS(RADIANS(H4777))*COS(RADIANS(K4777)))+(SIN(RADIANS('PV model'!$B$2))*SIN(RADIANS(H4777)))))))</f>
        <v>4.4393308405773535</v>
      </c>
      <c r="M4777" s="3">
        <f t="shared" si="820"/>
        <v>4.4393308405773535</v>
      </c>
      <c r="N4777" s="2">
        <f t="shared" si="825"/>
        <v>-58.513274876974485</v>
      </c>
      <c r="O4777" s="2">
        <f>IF('PV model'!$B$2&gt;0, 180-N4777,IF('PV model'!$B$2&lt;0,0-N4777,N4777))</f>
        <v>238.51327487697449</v>
      </c>
      <c r="P4777" s="2">
        <f>ABS(O4777-'PV model'!$B$5)</f>
        <v>33.513274876974492</v>
      </c>
      <c r="Q4777" s="3">
        <f t="shared" si="821"/>
        <v>85.560669159422659</v>
      </c>
      <c r="R4777" s="3">
        <f t="shared" si="826"/>
        <v>0</v>
      </c>
      <c r="S4777" s="3">
        <f t="shared" si="822"/>
        <v>20.286000000000001</v>
      </c>
      <c r="T4777" s="3">
        <f>(0.5*(1-COS(RADIANS(90-$X$3)))*(D4777+E4777)*'PV model'!$B$4)</f>
        <v>0</v>
      </c>
      <c r="U4777" s="3">
        <f t="shared" si="827"/>
        <v>20.286000000000001</v>
      </c>
      <c r="V4777" s="3">
        <f>('PV model'!$B$13*(U4777/1000)*(1-'PV model'!$B$14*((20+C4777)-25))*'PV model'!$B$10)/'PV model'!$B$12</f>
        <v>1.9409992096319997</v>
      </c>
    </row>
    <row r="4778" spans="1:22" x14ac:dyDescent="0.2">
      <c r="A4778" s="10">
        <f t="shared" si="819"/>
        <v>199</v>
      </c>
      <c r="B4778" s="10">
        <f t="shared" si="828"/>
        <v>21</v>
      </c>
      <c r="C4778" s="23">
        <v>15.2</v>
      </c>
      <c r="D4778" s="24">
        <v>0</v>
      </c>
      <c r="E4778" s="24">
        <v>6.1740000000000004</v>
      </c>
      <c r="F4778" s="48"/>
      <c r="G4778" s="48"/>
      <c r="H4778" s="1">
        <f t="shared" si="829"/>
        <v>21.022663379194377</v>
      </c>
      <c r="I4778" s="1">
        <f t="shared" si="823"/>
        <v>-5.8805697417411107</v>
      </c>
      <c r="J4778" s="4">
        <f>B4778+('PV model'!$B$3/15)+(I4778/60)</f>
        <v>20.625323837637648</v>
      </c>
      <c r="K4778" s="2">
        <f t="shared" si="824"/>
        <v>-129.37985756456473</v>
      </c>
      <c r="L4778" s="2">
        <f>DEGREES(ASIN((((COS(RADIANS('PV model'!$B$2))*COS(RADIANS(H4778))*COS(RADIANS(K4778)))+(SIN(RADIANS('PV model'!$B$2))*SIN(RADIANS(H4778)))))))</f>
        <v>-2.2808088150605168</v>
      </c>
      <c r="M4778" s="3">
        <f t="shared" si="820"/>
        <v>0</v>
      </c>
      <c r="N4778" s="2">
        <f t="shared" si="825"/>
        <v>-46.226446884919454</v>
      </c>
      <c r="O4778" s="2">
        <f>IF('PV model'!$B$2&gt;0, 180-N4778,IF('PV model'!$B$2&lt;0,0-N4778,N4778))</f>
        <v>226.22644688491945</v>
      </c>
      <c r="P4778" s="2">
        <f>ABS(O4778-'PV model'!$B$5)</f>
        <v>21.226446884919454</v>
      </c>
      <c r="Q4778" s="3">
        <f t="shared" si="821"/>
        <v>92.280808815060524</v>
      </c>
      <c r="R4778" s="3">
        <f t="shared" si="826"/>
        <v>0</v>
      </c>
      <c r="S4778" s="3">
        <f t="shared" si="822"/>
        <v>6.1740000000000004</v>
      </c>
      <c r="T4778" s="3">
        <f>(0.5*(1-COS(RADIANS(90-$X$3)))*(D4778+E4778)*'PV model'!$B$4)</f>
        <v>0</v>
      </c>
      <c r="U4778" s="3">
        <f t="shared" si="827"/>
        <v>6.1740000000000004</v>
      </c>
      <c r="V4778" s="3">
        <f>('PV model'!$B$13*(U4778/1000)*(1-'PV model'!$B$14*((20+C4778)-25))*'PV model'!$B$10)/'PV model'!$B$12</f>
        <v>0.59197319596800002</v>
      </c>
    </row>
    <row r="4779" spans="1:22" x14ac:dyDescent="0.2">
      <c r="A4779" s="10">
        <f t="shared" si="819"/>
        <v>199</v>
      </c>
      <c r="B4779" s="10">
        <f t="shared" si="828"/>
        <v>22</v>
      </c>
      <c r="C4779" s="23">
        <v>15</v>
      </c>
      <c r="D4779" s="24">
        <v>0</v>
      </c>
      <c r="E4779" s="24">
        <v>0</v>
      </c>
      <c r="F4779" s="48"/>
      <c r="G4779" s="48"/>
      <c r="H4779" s="1">
        <f t="shared" si="829"/>
        <v>21.022663379194377</v>
      </c>
      <c r="I4779" s="1">
        <f t="shared" si="823"/>
        <v>-5.8805697417411107</v>
      </c>
      <c r="J4779" s="4">
        <f>B4779+('PV model'!$B$3/15)+(I4779/60)</f>
        <v>21.625323837637648</v>
      </c>
      <c r="K4779" s="2">
        <f t="shared" si="824"/>
        <v>-144.37985756456473</v>
      </c>
      <c r="L4779" s="2">
        <f>DEGREES(ASIN((((COS(RADIANS('PV model'!$B$2))*COS(RADIANS(H4779))*COS(RADIANS(K4779)))+(SIN(RADIANS('PV model'!$B$2))*SIN(RADIANS(H4779)))))))</f>
        <v>-7.7087691599309034</v>
      </c>
      <c r="M4779" s="3">
        <f t="shared" si="820"/>
        <v>0</v>
      </c>
      <c r="N4779" s="2">
        <f t="shared" si="825"/>
        <v>-33.271069195768142</v>
      </c>
      <c r="O4779" s="2">
        <f>IF('PV model'!$B$2&gt;0, 180-N4779,IF('PV model'!$B$2&lt;0,0-N4779,N4779))</f>
        <v>213.27106919576815</v>
      </c>
      <c r="P4779" s="2">
        <f>ABS(O4779-'PV model'!$B$5)</f>
        <v>8.271069195768149</v>
      </c>
      <c r="Q4779" s="3">
        <f t="shared" si="821"/>
        <v>97.70876915993091</v>
      </c>
      <c r="R4779" s="3">
        <f t="shared" si="826"/>
        <v>0</v>
      </c>
      <c r="S4779" s="3">
        <f t="shared" si="822"/>
        <v>0</v>
      </c>
      <c r="T4779" s="3">
        <f>(0.5*(1-COS(RADIANS(90-$X$3)))*(D4779+E4779)*'PV model'!$B$4)</f>
        <v>0</v>
      </c>
      <c r="U4779" s="3">
        <f t="shared" si="827"/>
        <v>0</v>
      </c>
      <c r="V4779" s="3">
        <f>('PV model'!$B$13*(U4779/1000)*(1-'PV model'!$B$14*((20+C4779)-25))*'PV model'!$B$10)/'PV model'!$B$12</f>
        <v>0</v>
      </c>
    </row>
    <row r="4780" spans="1:22" x14ac:dyDescent="0.2">
      <c r="A4780" s="10">
        <f t="shared" si="819"/>
        <v>199</v>
      </c>
      <c r="B4780" s="10">
        <f t="shared" si="828"/>
        <v>23</v>
      </c>
      <c r="C4780" s="23">
        <v>15</v>
      </c>
      <c r="D4780" s="24">
        <v>0</v>
      </c>
      <c r="E4780" s="24">
        <v>0</v>
      </c>
      <c r="F4780" s="48"/>
      <c r="G4780" s="48"/>
      <c r="H4780" s="1">
        <f t="shared" si="829"/>
        <v>21.022663379194377</v>
      </c>
      <c r="I4780" s="1">
        <f t="shared" si="823"/>
        <v>-5.8805697417411107</v>
      </c>
      <c r="J4780" s="4">
        <f>B4780+('PV model'!$B$3/15)+(I4780/60)</f>
        <v>22.625323837637648</v>
      </c>
      <c r="K4780" s="2">
        <f t="shared" si="824"/>
        <v>-159.37985756456473</v>
      </c>
      <c r="L4780" s="2">
        <f>DEGREES(ASIN((((COS(RADIANS('PV model'!$B$2))*COS(RADIANS(H4780))*COS(RADIANS(K4780)))+(SIN(RADIANS('PV model'!$B$2))*SIN(RADIANS(H4780)))))))</f>
        <v>-11.489574577159663</v>
      </c>
      <c r="M4780" s="3">
        <f t="shared" si="820"/>
        <v>0</v>
      </c>
      <c r="N4780" s="2">
        <f t="shared" si="825"/>
        <v>-19.600017473412215</v>
      </c>
      <c r="O4780" s="2">
        <f>IF('PV model'!$B$2&gt;0, 180-N4780,IF('PV model'!$B$2&lt;0,0-N4780,N4780))</f>
        <v>199.60001747341221</v>
      </c>
      <c r="P4780" s="2">
        <f>ABS(O4780-'PV model'!$B$5)</f>
        <v>5.3999825265877917</v>
      </c>
      <c r="Q4780" s="3">
        <f t="shared" si="821"/>
        <v>101.48957457715967</v>
      </c>
      <c r="R4780" s="3">
        <f t="shared" si="826"/>
        <v>0</v>
      </c>
      <c r="S4780" s="3">
        <f t="shared" si="822"/>
        <v>0</v>
      </c>
      <c r="T4780" s="3">
        <f>(0.5*(1-COS(RADIANS(90-$X$3)))*(D4780+E4780)*'PV model'!$B$4)</f>
        <v>0</v>
      </c>
      <c r="U4780" s="3">
        <f t="shared" si="827"/>
        <v>0</v>
      </c>
      <c r="V4780" s="3">
        <f>('PV model'!$B$13*(U4780/1000)*(1-'PV model'!$B$14*((20+C4780)-25))*'PV model'!$B$10)/'PV model'!$B$12</f>
        <v>0</v>
      </c>
    </row>
    <row r="4781" spans="1:22" x14ac:dyDescent="0.2">
      <c r="A4781" s="10">
        <f t="shared" si="819"/>
        <v>199</v>
      </c>
      <c r="B4781" s="10">
        <f t="shared" si="828"/>
        <v>24</v>
      </c>
      <c r="C4781" s="23">
        <v>14.9</v>
      </c>
      <c r="D4781" s="24">
        <v>0</v>
      </c>
      <c r="E4781" s="24">
        <v>0</v>
      </c>
      <c r="F4781" s="48"/>
      <c r="G4781" s="48"/>
      <c r="H4781" s="1">
        <f t="shared" si="829"/>
        <v>21.022663379194377</v>
      </c>
      <c r="I4781" s="1">
        <f t="shared" si="823"/>
        <v>-5.8805697417411107</v>
      </c>
      <c r="J4781" s="4">
        <f>B4781+('PV model'!$B$3/15)+(I4781/60)</f>
        <v>23.625323837637648</v>
      </c>
      <c r="K4781" s="2">
        <f t="shared" si="824"/>
        <v>-174.37985756456473</v>
      </c>
      <c r="L4781" s="2">
        <f>DEGREES(ASIN((((COS(RADIANS('PV model'!$B$2))*COS(RADIANS(H4781))*COS(RADIANS(K4781)))+(SIN(RADIANS('PV model'!$B$2))*SIN(RADIANS(H4781)))))))</f>
        <v>-13.327644348357355</v>
      </c>
      <c r="M4781" s="3">
        <f t="shared" si="820"/>
        <v>0</v>
      </c>
      <c r="N4781" s="2">
        <f t="shared" si="825"/>
        <v>-5.3905642076793265</v>
      </c>
      <c r="O4781" s="2">
        <f>IF('PV model'!$B$2&gt;0, 180-N4781,IF('PV model'!$B$2&lt;0,0-N4781,N4781))</f>
        <v>185.39056420767932</v>
      </c>
      <c r="P4781" s="2">
        <f>ABS(O4781-'PV model'!$B$5)</f>
        <v>19.609435792320681</v>
      </c>
      <c r="Q4781" s="3">
        <f t="shared" si="821"/>
        <v>103.32764434835735</v>
      </c>
      <c r="R4781" s="3">
        <f t="shared" si="826"/>
        <v>0</v>
      </c>
      <c r="S4781" s="3">
        <f t="shared" si="822"/>
        <v>0</v>
      </c>
      <c r="T4781" s="3">
        <f>(0.5*(1-COS(RADIANS(90-$X$3)))*(D4781+E4781)*'PV model'!$B$4)</f>
        <v>0</v>
      </c>
      <c r="U4781" s="3">
        <f t="shared" si="827"/>
        <v>0</v>
      </c>
      <c r="V4781" s="3">
        <f>('PV model'!$B$13*(U4781/1000)*(1-'PV model'!$B$14*((20+C4781)-25))*'PV model'!$B$10)/'PV model'!$B$12</f>
        <v>0</v>
      </c>
    </row>
    <row r="4782" spans="1:22" x14ac:dyDescent="0.2">
      <c r="A4782" s="10">
        <f t="shared" ref="A4782:A4845" si="830">IF(B4782&gt;1,A4781,A4781+1)</f>
        <v>200</v>
      </c>
      <c r="B4782" s="10">
        <f t="shared" si="828"/>
        <v>1</v>
      </c>
      <c r="C4782" s="23">
        <v>14.8</v>
      </c>
      <c r="D4782" s="24">
        <v>0</v>
      </c>
      <c r="E4782" s="24">
        <v>0</v>
      </c>
      <c r="F4782" s="48"/>
      <c r="G4782" s="48"/>
      <c r="H4782" s="1">
        <f t="shared" si="829"/>
        <v>20.840121771409819</v>
      </c>
      <c r="I4782" s="1">
        <f t="shared" si="823"/>
        <v>-5.9515142580666209</v>
      </c>
      <c r="J4782" s="4">
        <f>B4782+('PV model'!$B$3/15)+(I4782/60)</f>
        <v>0.62414142903222303</v>
      </c>
      <c r="K4782" s="2">
        <f t="shared" si="824"/>
        <v>170.63787856451665</v>
      </c>
      <c r="L4782" s="2">
        <f>DEGREES(ASIN((((COS(RADIANS('PV model'!$B$2))*COS(RADIANS(H4782))*COS(RADIANS(K4782)))+(SIN(RADIANS('PV model'!$B$2))*SIN(RADIANS(H4782)))))))</f>
        <v>-13.244489216550175</v>
      </c>
      <c r="M4782" s="3">
        <f t="shared" si="820"/>
        <v>0</v>
      </c>
      <c r="N4782" s="2">
        <f t="shared" si="825"/>
        <v>8.9855514334120521</v>
      </c>
      <c r="O4782" s="2">
        <f>IF('PV model'!$B$2&gt;0, 180-N4782,IF('PV model'!$B$2&lt;0,0-N4782,N4782))</f>
        <v>171.01444856658796</v>
      </c>
      <c r="P4782" s="2">
        <f>ABS(O4782-'PV model'!$B$5)</f>
        <v>33.985551433412041</v>
      </c>
      <c r="Q4782" s="3">
        <f t="shared" si="821"/>
        <v>103.24448921655016</v>
      </c>
      <c r="R4782" s="3">
        <f t="shared" si="826"/>
        <v>0</v>
      </c>
      <c r="S4782" s="3">
        <f t="shared" si="822"/>
        <v>0</v>
      </c>
      <c r="T4782" s="3">
        <f>(0.5*(1-COS(RADIANS(90-$X$3)))*(D4782+E4782)*'PV model'!$B$4)</f>
        <v>0</v>
      </c>
      <c r="U4782" s="3">
        <f t="shared" si="827"/>
        <v>0</v>
      </c>
      <c r="V4782" s="3">
        <f>('PV model'!$B$13*(U4782/1000)*(1-'PV model'!$B$14*((20+C4782)-25))*'PV model'!$B$10)/'PV model'!$B$12</f>
        <v>0</v>
      </c>
    </row>
    <row r="4783" spans="1:22" x14ac:dyDescent="0.2">
      <c r="A4783" s="10">
        <f t="shared" si="830"/>
        <v>200</v>
      </c>
      <c r="B4783" s="10">
        <f t="shared" si="828"/>
        <v>2</v>
      </c>
      <c r="C4783" s="23">
        <v>14.5</v>
      </c>
      <c r="D4783" s="24">
        <v>0</v>
      </c>
      <c r="E4783" s="24">
        <v>0</v>
      </c>
      <c r="F4783" s="48"/>
      <c r="G4783" s="48"/>
      <c r="H4783" s="1">
        <f t="shared" si="829"/>
        <v>20.840121771409819</v>
      </c>
      <c r="I4783" s="1">
        <f t="shared" si="823"/>
        <v>-5.9515142580666209</v>
      </c>
      <c r="J4783" s="4">
        <f>B4783+('PV model'!$B$3/15)+(I4783/60)</f>
        <v>1.6241414290322231</v>
      </c>
      <c r="K4783" s="2">
        <f t="shared" si="824"/>
        <v>155.63787856451665</v>
      </c>
      <c r="L4783" s="2">
        <f>DEGREES(ASIN((((COS(RADIANS('PV model'!$B$2))*COS(RADIANS(H4783))*COS(RADIANS(K4783)))+(SIN(RADIANS('PV model'!$B$2))*SIN(RADIANS(H4783)))))))</f>
        <v>-10.895749898195046</v>
      </c>
      <c r="M4783" s="3">
        <f t="shared" si="820"/>
        <v>0</v>
      </c>
      <c r="N4783" s="2">
        <f t="shared" si="825"/>
        <v>23.115903899711444</v>
      </c>
      <c r="O4783" s="2">
        <f>IF('PV model'!$B$2&gt;0, 180-N4783,IF('PV model'!$B$2&lt;0,0-N4783,N4783))</f>
        <v>156.88409610028856</v>
      </c>
      <c r="P4783" s="2">
        <f>ABS(O4783-'PV model'!$B$5)</f>
        <v>48.115903899711441</v>
      </c>
      <c r="Q4783" s="3">
        <f t="shared" si="821"/>
        <v>100.89574989819505</v>
      </c>
      <c r="R4783" s="3">
        <f t="shared" si="826"/>
        <v>0</v>
      </c>
      <c r="S4783" s="3">
        <f t="shared" si="822"/>
        <v>0</v>
      </c>
      <c r="T4783" s="3">
        <f>(0.5*(1-COS(RADIANS(90-$X$3)))*(D4783+E4783)*'PV model'!$B$4)</f>
        <v>0</v>
      </c>
      <c r="U4783" s="3">
        <f t="shared" si="827"/>
        <v>0</v>
      </c>
      <c r="V4783" s="3">
        <f>('PV model'!$B$13*(U4783/1000)*(1-'PV model'!$B$14*((20+C4783)-25))*'PV model'!$B$10)/'PV model'!$B$12</f>
        <v>0</v>
      </c>
    </row>
    <row r="4784" spans="1:22" x14ac:dyDescent="0.2">
      <c r="A4784" s="10">
        <f t="shared" si="830"/>
        <v>200</v>
      </c>
      <c r="B4784" s="10">
        <f t="shared" si="828"/>
        <v>3</v>
      </c>
      <c r="C4784" s="23">
        <v>14.8</v>
      </c>
      <c r="D4784" s="24">
        <v>0</v>
      </c>
      <c r="E4784" s="24">
        <v>0</v>
      </c>
      <c r="F4784" s="48"/>
      <c r="G4784" s="48"/>
      <c r="H4784" s="1">
        <f t="shared" si="829"/>
        <v>20.840121771409819</v>
      </c>
      <c r="I4784" s="1">
        <f t="shared" si="823"/>
        <v>-5.9515142580666209</v>
      </c>
      <c r="J4784" s="4">
        <f>B4784+('PV model'!$B$3/15)+(I4784/60)</f>
        <v>2.6241414290322229</v>
      </c>
      <c r="K4784" s="2">
        <f t="shared" si="824"/>
        <v>140.63787856451665</v>
      </c>
      <c r="L4784" s="2">
        <f>DEGREES(ASIN((((COS(RADIANS('PV model'!$B$2))*COS(RADIANS(H4784))*COS(RADIANS(K4784)))+(SIN(RADIANS('PV model'!$B$2))*SIN(RADIANS(H4784)))))))</f>
        <v>-6.6657072832788753</v>
      </c>
      <c r="M4784" s="3">
        <f t="shared" si="820"/>
        <v>0</v>
      </c>
      <c r="N4784" s="2">
        <f t="shared" si="825"/>
        <v>36.638254484317983</v>
      </c>
      <c r="O4784" s="2">
        <f>IF('PV model'!$B$2&gt;0, 180-N4784,IF('PV model'!$B$2&lt;0,0-N4784,N4784))</f>
        <v>143.361745515682</v>
      </c>
      <c r="P4784" s="2">
        <f>ABS(O4784-'PV model'!$B$5)</f>
        <v>61.638254484317997</v>
      </c>
      <c r="Q4784" s="3">
        <f t="shared" si="821"/>
        <v>96.665707283278877</v>
      </c>
      <c r="R4784" s="3">
        <f t="shared" si="826"/>
        <v>0</v>
      </c>
      <c r="S4784" s="3">
        <f t="shared" si="822"/>
        <v>0</v>
      </c>
      <c r="T4784" s="3">
        <f>(0.5*(1-COS(RADIANS(90-$X$3)))*(D4784+E4784)*'PV model'!$B$4)</f>
        <v>0</v>
      </c>
      <c r="U4784" s="3">
        <f t="shared" si="827"/>
        <v>0</v>
      </c>
      <c r="V4784" s="3">
        <f>('PV model'!$B$13*(U4784/1000)*(1-'PV model'!$B$14*((20+C4784)-25))*'PV model'!$B$10)/'PV model'!$B$12</f>
        <v>0</v>
      </c>
    </row>
    <row r="4785" spans="1:22" x14ac:dyDescent="0.2">
      <c r="A4785" s="10">
        <f t="shared" si="830"/>
        <v>200</v>
      </c>
      <c r="B4785" s="10">
        <f t="shared" si="828"/>
        <v>4</v>
      </c>
      <c r="C4785" s="23">
        <v>15</v>
      </c>
      <c r="D4785" s="24">
        <v>0</v>
      </c>
      <c r="E4785" s="24">
        <v>0</v>
      </c>
      <c r="F4785" s="48"/>
      <c r="G4785" s="48"/>
      <c r="H4785" s="1">
        <f t="shared" si="829"/>
        <v>20.840121771409819</v>
      </c>
      <c r="I4785" s="1">
        <f t="shared" si="823"/>
        <v>-5.9515142580666209</v>
      </c>
      <c r="J4785" s="4">
        <f>B4785+('PV model'!$B$3/15)+(I4785/60)</f>
        <v>3.6241414290322229</v>
      </c>
      <c r="K4785" s="2">
        <f t="shared" si="824"/>
        <v>125.63787856451665</v>
      </c>
      <c r="L4785" s="2">
        <f>DEGREES(ASIN((((COS(RADIANS('PV model'!$B$2))*COS(RADIANS(H4785))*COS(RADIANS(K4785)))+(SIN(RADIANS('PV model'!$B$2))*SIN(RADIANS(H4785)))))))</f>
        <v>-0.87316311967467652</v>
      </c>
      <c r="M4785" s="3">
        <f t="shared" si="820"/>
        <v>0</v>
      </c>
      <c r="N4785" s="2">
        <f t="shared" si="825"/>
        <v>49.431895845889045</v>
      </c>
      <c r="O4785" s="2">
        <f>IF('PV model'!$B$2&gt;0, 180-N4785,IF('PV model'!$B$2&lt;0,0-N4785,N4785))</f>
        <v>130.56810415411096</v>
      </c>
      <c r="P4785" s="2">
        <f>ABS(O4785-'PV model'!$B$5)</f>
        <v>74.431895845889045</v>
      </c>
      <c r="Q4785" s="3">
        <f t="shared" si="821"/>
        <v>90.873163119674672</v>
      </c>
      <c r="R4785" s="3">
        <f t="shared" si="826"/>
        <v>0</v>
      </c>
      <c r="S4785" s="3">
        <f t="shared" si="822"/>
        <v>0</v>
      </c>
      <c r="T4785" s="3">
        <f>(0.5*(1-COS(RADIANS(90-$X$3)))*(D4785+E4785)*'PV model'!$B$4)</f>
        <v>0</v>
      </c>
      <c r="U4785" s="3">
        <f t="shared" si="827"/>
        <v>0</v>
      </c>
      <c r="V4785" s="3">
        <f>('PV model'!$B$13*(U4785/1000)*(1-'PV model'!$B$14*((20+C4785)-25))*'PV model'!$B$10)/'PV model'!$B$12</f>
        <v>0</v>
      </c>
    </row>
    <row r="4786" spans="1:22" x14ac:dyDescent="0.2">
      <c r="A4786" s="10">
        <f t="shared" si="830"/>
        <v>200</v>
      </c>
      <c r="B4786" s="10">
        <f t="shared" si="828"/>
        <v>5</v>
      </c>
      <c r="C4786" s="23">
        <v>15</v>
      </c>
      <c r="D4786" s="24">
        <v>0</v>
      </c>
      <c r="E4786" s="24">
        <v>4.41</v>
      </c>
      <c r="F4786" s="48"/>
      <c r="G4786" s="48"/>
      <c r="H4786" s="1">
        <f t="shared" si="829"/>
        <v>20.840121771409819</v>
      </c>
      <c r="I4786" s="1">
        <f t="shared" si="823"/>
        <v>-5.9515142580666209</v>
      </c>
      <c r="J4786" s="4">
        <f>B4786+('PV model'!$B$3/15)+(I4786/60)</f>
        <v>4.6241414290322229</v>
      </c>
      <c r="K4786" s="2">
        <f t="shared" si="824"/>
        <v>110.63787856451665</v>
      </c>
      <c r="L4786" s="2">
        <f>DEGREES(ASIN((((COS(RADIANS('PV model'!$B$2))*COS(RADIANS(H4786))*COS(RADIANS(K4786)))+(SIN(RADIANS('PV model'!$B$2))*SIN(RADIANS(H4786)))))))</f>
        <v>6.1203602773230505</v>
      </c>
      <c r="M4786" s="3">
        <f t="shared" si="820"/>
        <v>6.1203602773230505</v>
      </c>
      <c r="N4786" s="2">
        <f t="shared" si="825"/>
        <v>61.596032224791969</v>
      </c>
      <c r="O4786" s="2">
        <f>IF('PV model'!$B$2&gt;0, 180-N4786,IF('PV model'!$B$2&lt;0,0-N4786,N4786))</f>
        <v>118.40396777520803</v>
      </c>
      <c r="P4786" s="2">
        <f>ABS(O4786-'PV model'!$B$5)</f>
        <v>86.596032224791969</v>
      </c>
      <c r="Q4786" s="3">
        <f t="shared" si="821"/>
        <v>83.879639722676956</v>
      </c>
      <c r="R4786" s="3">
        <f t="shared" si="826"/>
        <v>0</v>
      </c>
      <c r="S4786" s="3">
        <f t="shared" si="822"/>
        <v>4.41</v>
      </c>
      <c r="T4786" s="3">
        <f>(0.5*(1-COS(RADIANS(90-$X$3)))*(D4786+E4786)*'PV model'!$B$4)</f>
        <v>0</v>
      </c>
      <c r="U4786" s="3">
        <f t="shared" si="827"/>
        <v>4.41</v>
      </c>
      <c r="V4786" s="3">
        <f>('PV model'!$B$13*(U4786/1000)*(1-'PV model'!$B$14*((20+C4786)-25))*'PV model'!$B$10)/'PV model'!$B$12</f>
        <v>0.42319065599999994</v>
      </c>
    </row>
    <row r="4787" spans="1:22" x14ac:dyDescent="0.2">
      <c r="A4787" s="10">
        <f t="shared" si="830"/>
        <v>200</v>
      </c>
      <c r="B4787" s="10">
        <f t="shared" si="828"/>
        <v>6</v>
      </c>
      <c r="C4787" s="23">
        <v>14.9</v>
      </c>
      <c r="D4787" s="24">
        <v>0</v>
      </c>
      <c r="E4787" s="24">
        <v>34.398000000000003</v>
      </c>
      <c r="F4787" s="48"/>
      <c r="G4787" s="48"/>
      <c r="H4787" s="1">
        <f t="shared" si="829"/>
        <v>20.840121771409819</v>
      </c>
      <c r="I4787" s="1">
        <f t="shared" si="823"/>
        <v>-5.9515142580666209</v>
      </c>
      <c r="J4787" s="4">
        <f>B4787+('PV model'!$B$3/15)+(I4787/60)</f>
        <v>5.6241414290322229</v>
      </c>
      <c r="K4787" s="2">
        <f t="shared" si="824"/>
        <v>95.637878564516654</v>
      </c>
      <c r="L4787" s="2">
        <f>DEGREES(ASIN((((COS(RADIANS('PV model'!$B$2))*COS(RADIANS(H4787))*COS(RADIANS(K4787)))+(SIN(RADIANS('PV model'!$B$2))*SIN(RADIANS(H4787)))))))</f>
        <v>13.956701301245349</v>
      </c>
      <c r="M4787" s="3">
        <f t="shared" si="820"/>
        <v>13.956701301245349</v>
      </c>
      <c r="N4787" s="2">
        <f t="shared" si="825"/>
        <v>73.405103011070196</v>
      </c>
      <c r="O4787" s="2">
        <f>IF('PV model'!$B$2&gt;0, 180-N4787,IF('PV model'!$B$2&lt;0,0-N4787,N4787))</f>
        <v>106.5948969889298</v>
      </c>
      <c r="P4787" s="2">
        <f>ABS(O4787-'PV model'!$B$5)</f>
        <v>98.405103011070196</v>
      </c>
      <c r="Q4787" s="3">
        <f t="shared" si="821"/>
        <v>76.043298698754654</v>
      </c>
      <c r="R4787" s="3">
        <f t="shared" si="826"/>
        <v>0</v>
      </c>
      <c r="S4787" s="3">
        <f t="shared" si="822"/>
        <v>34.398000000000003</v>
      </c>
      <c r="T4787" s="3">
        <f>(0.5*(1-COS(RADIANS(90-$X$3)))*(D4787+E4787)*'PV model'!$B$4)</f>
        <v>0</v>
      </c>
      <c r="U4787" s="3">
        <f t="shared" si="827"/>
        <v>34.398000000000003</v>
      </c>
      <c r="V4787" s="3">
        <f>('PV model'!$B$13*(U4787/1000)*(1-'PV model'!$B$14*((20+C4787)-25))*'PV model'!$B$10)/'PV model'!$B$12</f>
        <v>3.3022624864320003</v>
      </c>
    </row>
    <row r="4788" spans="1:22" x14ac:dyDescent="0.2">
      <c r="A4788" s="10">
        <f t="shared" si="830"/>
        <v>200</v>
      </c>
      <c r="B4788" s="10">
        <f t="shared" si="828"/>
        <v>7</v>
      </c>
      <c r="C4788" s="23">
        <v>14.9</v>
      </c>
      <c r="D4788" s="24">
        <v>15.7143</v>
      </c>
      <c r="E4788" s="24">
        <v>97.902000000000001</v>
      </c>
      <c r="F4788" s="48"/>
      <c r="G4788" s="48"/>
      <c r="H4788" s="1">
        <f t="shared" si="829"/>
        <v>20.840121771409819</v>
      </c>
      <c r="I4788" s="1">
        <f t="shared" si="823"/>
        <v>-5.9515142580666209</v>
      </c>
      <c r="J4788" s="4">
        <f>B4788+('PV model'!$B$3/15)+(I4788/60)</f>
        <v>6.6241414290322229</v>
      </c>
      <c r="K4788" s="2">
        <f t="shared" si="824"/>
        <v>80.637878564516654</v>
      </c>
      <c r="L4788" s="2">
        <f>DEGREES(ASIN((((COS(RADIANS('PV model'!$B$2))*COS(RADIANS(H4788))*COS(RADIANS(K4788)))+(SIN(RADIANS('PV model'!$B$2))*SIN(RADIANS(H4788)))))))</f>
        <v>22.290559213688258</v>
      </c>
      <c r="M4788" s="3">
        <f t="shared" si="820"/>
        <v>22.290559213688258</v>
      </c>
      <c r="N4788" s="2">
        <f t="shared" si="825"/>
        <v>85.275313043538546</v>
      </c>
      <c r="O4788" s="2">
        <f>IF('PV model'!$B$2&gt;0, 180-N4788,IF('PV model'!$B$2&lt;0,0-N4788,N4788))</f>
        <v>94.724686956461454</v>
      </c>
      <c r="P4788" s="2">
        <f>ABS(O4788-'PV model'!$B$5)</f>
        <v>110.27531304353855</v>
      </c>
      <c r="Q4788" s="3">
        <f t="shared" si="821"/>
        <v>67.709440786311745</v>
      </c>
      <c r="R4788" s="3">
        <f t="shared" si="826"/>
        <v>15.714299999999996</v>
      </c>
      <c r="S4788" s="3">
        <f t="shared" si="822"/>
        <v>105.36211659613215</v>
      </c>
      <c r="T4788" s="3">
        <f>(0.5*(1-COS(RADIANS(90-$X$3)))*(D4788+E4788)*'PV model'!$B$4)</f>
        <v>0</v>
      </c>
      <c r="U4788" s="3">
        <f t="shared" si="827"/>
        <v>121.07641659613215</v>
      </c>
      <c r="V4788" s="3">
        <f>('PV model'!$B$13*(U4788/1000)*(1-'PV model'!$B$14*((20+C4788)-25))*'PV model'!$B$10)/'PV model'!$B$12</f>
        <v>11.623527778272575</v>
      </c>
    </row>
    <row r="4789" spans="1:22" x14ac:dyDescent="0.2">
      <c r="A4789" s="10">
        <f t="shared" si="830"/>
        <v>200</v>
      </c>
      <c r="B4789" s="10">
        <f t="shared" si="828"/>
        <v>8</v>
      </c>
      <c r="C4789" s="23">
        <v>16</v>
      </c>
      <c r="D4789" s="24">
        <v>13.4694</v>
      </c>
      <c r="E4789" s="24">
        <v>171.108</v>
      </c>
      <c r="F4789" s="48"/>
      <c r="G4789" s="48"/>
      <c r="H4789" s="1">
        <f t="shared" si="829"/>
        <v>20.840121771409819</v>
      </c>
      <c r="I4789" s="1">
        <f t="shared" si="823"/>
        <v>-5.9515142580666209</v>
      </c>
      <c r="J4789" s="4">
        <f>B4789+('PV model'!$B$3/15)+(I4789/60)</f>
        <v>7.6241414290322229</v>
      </c>
      <c r="K4789" s="2">
        <f t="shared" si="824"/>
        <v>65.637878564516654</v>
      </c>
      <c r="L4789" s="2">
        <f>DEGREES(ASIN((((COS(RADIANS('PV model'!$B$2))*COS(RADIANS(H4789))*COS(RADIANS(K4789)))+(SIN(RADIANS('PV model'!$B$2))*SIN(RADIANS(H4789)))))))</f>
        <v>30.767162726137141</v>
      </c>
      <c r="M4789" s="3">
        <f t="shared" si="820"/>
        <v>30.767162726137141</v>
      </c>
      <c r="N4789" s="2">
        <f t="shared" si="825"/>
        <v>82.227359272435066</v>
      </c>
      <c r="O4789" s="2">
        <f>IF('PV model'!$B$2&gt;0, 180-N4789,IF('PV model'!$B$2&lt;0,0-N4789,N4789))</f>
        <v>97.772640727564934</v>
      </c>
      <c r="P4789" s="2">
        <f>ABS(O4789-'PV model'!$B$5)</f>
        <v>107.22735927243507</v>
      </c>
      <c r="Q4789" s="3">
        <f t="shared" si="821"/>
        <v>59.232837273862856</v>
      </c>
      <c r="R4789" s="3">
        <f t="shared" si="826"/>
        <v>13.469400000000002</v>
      </c>
      <c r="S4789" s="3">
        <f t="shared" si="822"/>
        <v>179.45541224348261</v>
      </c>
      <c r="T4789" s="3">
        <f>(0.5*(1-COS(RADIANS(90-$X$3)))*(D4789+E4789)*'PV model'!$B$4)</f>
        <v>0</v>
      </c>
      <c r="U4789" s="3">
        <f t="shared" si="827"/>
        <v>192.92481224348262</v>
      </c>
      <c r="V4789" s="3">
        <f>('PV model'!$B$13*(U4789/1000)*(1-'PV model'!$B$14*((20+C4789)-25))*'PV model'!$B$10)/'PV model'!$B$12</f>
        <v>18.436234605656747</v>
      </c>
    </row>
    <row r="4790" spans="1:22" x14ac:dyDescent="0.2">
      <c r="A4790" s="10">
        <f t="shared" si="830"/>
        <v>200</v>
      </c>
      <c r="B4790" s="10">
        <f t="shared" si="828"/>
        <v>9</v>
      </c>
      <c r="C4790" s="23">
        <v>16.600000000000001</v>
      </c>
      <c r="D4790" s="24">
        <v>153.77564999999998</v>
      </c>
      <c r="E4790" s="24">
        <v>224.91</v>
      </c>
      <c r="F4790" s="48"/>
      <c r="G4790" s="48"/>
      <c r="H4790" s="1">
        <f t="shared" si="829"/>
        <v>20.840121771409819</v>
      </c>
      <c r="I4790" s="1">
        <f t="shared" si="823"/>
        <v>-5.9515142580666209</v>
      </c>
      <c r="J4790" s="4">
        <f>B4790+('PV model'!$B$3/15)+(I4790/60)</f>
        <v>8.6241414290322229</v>
      </c>
      <c r="K4790" s="2">
        <f t="shared" si="824"/>
        <v>50.637878564516654</v>
      </c>
      <c r="L4790" s="2">
        <f>DEGREES(ASIN((((COS(RADIANS('PV model'!$B$2))*COS(RADIANS(H4790))*COS(RADIANS(K4790)))+(SIN(RADIANS('PV model'!$B$2))*SIN(RADIANS(H4790)))))))</f>
        <v>38.970231918596895</v>
      </c>
      <c r="M4790" s="3">
        <f t="shared" si="820"/>
        <v>38.970231918596895</v>
      </c>
      <c r="N4790" s="2">
        <f t="shared" si="825"/>
        <v>68.33900831400021</v>
      </c>
      <c r="O4790" s="2">
        <f>IF('PV model'!$B$2&gt;0, 180-N4790,IF('PV model'!$B$2&lt;0,0-N4790,N4790))</f>
        <v>111.66099168599979</v>
      </c>
      <c r="P4790" s="2">
        <f>ABS(O4790-'PV model'!$B$5)</f>
        <v>93.33900831400021</v>
      </c>
      <c r="Q4790" s="3">
        <f t="shared" si="821"/>
        <v>51.029768081403105</v>
      </c>
      <c r="R4790" s="3">
        <f t="shared" si="826"/>
        <v>153.77564999999998</v>
      </c>
      <c r="S4790" s="3">
        <f t="shared" si="822"/>
        <v>280.80024866806923</v>
      </c>
      <c r="T4790" s="3">
        <f>(0.5*(1-COS(RADIANS(90-$X$3)))*(D4790+E4790)*'PV model'!$B$4)</f>
        <v>0</v>
      </c>
      <c r="U4790" s="3">
        <f t="shared" si="827"/>
        <v>434.57589866806921</v>
      </c>
      <c r="V4790" s="3">
        <f>('PV model'!$B$13*(U4790/1000)*(1-'PV model'!$B$14*((20+C4790)-25))*'PV model'!$B$10)/'PV model'!$B$12</f>
        <v>41.424581233908285</v>
      </c>
    </row>
    <row r="4791" spans="1:22" x14ac:dyDescent="0.2">
      <c r="A4791" s="10">
        <f t="shared" si="830"/>
        <v>200</v>
      </c>
      <c r="B4791" s="10">
        <f t="shared" si="828"/>
        <v>10</v>
      </c>
      <c r="C4791" s="23">
        <v>17.3</v>
      </c>
      <c r="D4791" s="24">
        <v>276.12270000000001</v>
      </c>
      <c r="E4791" s="24">
        <v>270.774</v>
      </c>
      <c r="F4791" s="48"/>
      <c r="G4791" s="48"/>
      <c r="H4791" s="1">
        <f t="shared" si="829"/>
        <v>20.840121771409819</v>
      </c>
      <c r="I4791" s="1">
        <f t="shared" si="823"/>
        <v>-5.9515142580666209</v>
      </c>
      <c r="J4791" s="4">
        <f>B4791+('PV model'!$B$3/15)+(I4791/60)</f>
        <v>9.6241414290322229</v>
      </c>
      <c r="K4791" s="2">
        <f t="shared" si="824"/>
        <v>35.637878564516654</v>
      </c>
      <c r="L4791" s="2">
        <f>DEGREES(ASIN((((COS(RADIANS('PV model'!$B$2))*COS(RADIANS(H4791))*COS(RADIANS(K4791)))+(SIN(RADIANS('PV model'!$B$2))*SIN(RADIANS(H4791)))))))</f>
        <v>46.336202335957907</v>
      </c>
      <c r="M4791" s="3">
        <f t="shared" si="820"/>
        <v>46.336202335957907</v>
      </c>
      <c r="N4791" s="2">
        <f t="shared" si="825"/>
        <v>52.06450103494636</v>
      </c>
      <c r="O4791" s="2">
        <f>IF('PV model'!$B$2&gt;0, 180-N4791,IF('PV model'!$B$2&lt;0,0-N4791,N4791))</f>
        <v>127.93549896505364</v>
      </c>
      <c r="P4791" s="2">
        <f>ABS(O4791-'PV model'!$B$5)</f>
        <v>77.06450103494636</v>
      </c>
      <c r="Q4791" s="3">
        <f t="shared" si="821"/>
        <v>43.663797664042093</v>
      </c>
      <c r="R4791" s="3">
        <f t="shared" si="826"/>
        <v>276.12270000000001</v>
      </c>
      <c r="S4791" s="3">
        <f t="shared" si="822"/>
        <v>346.8082258480344</v>
      </c>
      <c r="T4791" s="3">
        <f>(0.5*(1-COS(RADIANS(90-$X$3)))*(D4791+E4791)*'PV model'!$B$4)</f>
        <v>0</v>
      </c>
      <c r="U4791" s="3">
        <f t="shared" si="827"/>
        <v>622.93092584803435</v>
      </c>
      <c r="V4791" s="3">
        <f>('PV model'!$B$13*(U4791/1000)*(1-'PV model'!$B$14*((20+C4791)-25))*'PV model'!$B$10)/'PV model'!$B$12</f>
        <v>59.204581120659249</v>
      </c>
    </row>
    <row r="4792" spans="1:22" x14ac:dyDescent="0.2">
      <c r="A4792" s="10">
        <f t="shared" si="830"/>
        <v>200</v>
      </c>
      <c r="B4792" s="10">
        <f t="shared" si="828"/>
        <v>11</v>
      </c>
      <c r="C4792" s="23">
        <v>17.899999999999999</v>
      </c>
      <c r="D4792" s="24">
        <v>326.63294999999999</v>
      </c>
      <c r="E4792" s="24">
        <v>290.178</v>
      </c>
      <c r="F4792" s="48"/>
      <c r="G4792" s="48"/>
      <c r="H4792" s="1">
        <f t="shared" si="829"/>
        <v>20.840121771409819</v>
      </c>
      <c r="I4792" s="1">
        <f t="shared" si="823"/>
        <v>-5.9515142580666209</v>
      </c>
      <c r="J4792" s="4">
        <f>B4792+('PV model'!$B$3/15)+(I4792/60)</f>
        <v>10.624141429032223</v>
      </c>
      <c r="K4792" s="2">
        <f t="shared" si="824"/>
        <v>20.637878564516654</v>
      </c>
      <c r="L4792" s="2">
        <f>DEGREES(ASIN((((COS(RADIANS('PV model'!$B$2))*COS(RADIANS(H4792))*COS(RADIANS(K4792)))+(SIN(RADIANS('PV model'!$B$2))*SIN(RADIANS(H4792)))))))</f>
        <v>52.052294983733518</v>
      </c>
      <c r="M4792" s="3">
        <f t="shared" si="820"/>
        <v>52.052294983733518</v>
      </c>
      <c r="N4792" s="2">
        <f t="shared" si="825"/>
        <v>32.388846155877758</v>
      </c>
      <c r="O4792" s="2">
        <f>IF('PV model'!$B$2&gt;0, 180-N4792,IF('PV model'!$B$2&lt;0,0-N4792,N4792))</f>
        <v>147.61115384412224</v>
      </c>
      <c r="P4792" s="2">
        <f>ABS(O4792-'PV model'!$B$5)</f>
        <v>57.388846155877758</v>
      </c>
      <c r="Q4792" s="3">
        <f t="shared" si="821"/>
        <v>37.947705016266475</v>
      </c>
      <c r="R4792" s="3">
        <f t="shared" si="826"/>
        <v>326.63294999999999</v>
      </c>
      <c r="S4792" s="3">
        <f t="shared" si="822"/>
        <v>367.29373158713639</v>
      </c>
      <c r="T4792" s="3">
        <f>(0.5*(1-COS(RADIANS(90-$X$3)))*(D4792+E4792)*'PV model'!$B$4)</f>
        <v>0</v>
      </c>
      <c r="U4792" s="3">
        <f t="shared" si="827"/>
        <v>693.92668158713639</v>
      </c>
      <c r="V4792" s="3">
        <f>('PV model'!$B$13*(U4792/1000)*(1-'PV model'!$B$14*((20+C4792)-25))*'PV model'!$B$10)/'PV model'!$B$12</f>
        <v>65.785681679131329</v>
      </c>
    </row>
    <row r="4793" spans="1:22" x14ac:dyDescent="0.2">
      <c r="A4793" s="10">
        <f t="shared" si="830"/>
        <v>200</v>
      </c>
      <c r="B4793" s="10">
        <f t="shared" si="828"/>
        <v>12</v>
      </c>
      <c r="C4793" s="23">
        <v>17.3</v>
      </c>
      <c r="D4793" s="24">
        <v>310.91865000000001</v>
      </c>
      <c r="E4793" s="24">
        <v>327.22199999999998</v>
      </c>
      <c r="F4793" s="48"/>
      <c r="G4793" s="48"/>
      <c r="H4793" s="1">
        <f t="shared" si="829"/>
        <v>20.840121771409819</v>
      </c>
      <c r="I4793" s="1">
        <f t="shared" si="823"/>
        <v>-5.9515142580666209</v>
      </c>
      <c r="J4793" s="4">
        <f>B4793+('PV model'!$B$3/15)+(I4793/60)</f>
        <v>11.624141429032223</v>
      </c>
      <c r="K4793" s="2">
        <f t="shared" si="824"/>
        <v>5.6378785645166563</v>
      </c>
      <c r="L4793" s="2">
        <f>DEGREES(ASIN((((COS(RADIANS('PV model'!$B$2))*COS(RADIANS(H4793))*COS(RADIANS(K4793)))+(SIN(RADIANS('PV model'!$B$2))*SIN(RADIANS(H4793)))))))</f>
        <v>55.082975922472365</v>
      </c>
      <c r="M4793" s="3">
        <f t="shared" si="820"/>
        <v>55.082975922472365</v>
      </c>
      <c r="N4793" s="2">
        <f t="shared" si="825"/>
        <v>9.230349267331329</v>
      </c>
      <c r="O4793" s="2">
        <f>IF('PV model'!$B$2&gt;0, 180-N4793,IF('PV model'!$B$2&lt;0,0-N4793,N4793))</f>
        <v>170.76965073266868</v>
      </c>
      <c r="P4793" s="2">
        <f>ABS(O4793-'PV model'!$B$5)</f>
        <v>34.23034926733132</v>
      </c>
      <c r="Q4793" s="3">
        <f t="shared" si="821"/>
        <v>34.917024077527635</v>
      </c>
      <c r="R4793" s="3">
        <f t="shared" si="826"/>
        <v>310.91865000000001</v>
      </c>
      <c r="S4793" s="3">
        <f t="shared" si="822"/>
        <v>404.23095614070661</v>
      </c>
      <c r="T4793" s="3">
        <f>(0.5*(1-COS(RADIANS(90-$X$3)))*(D4793+E4793)*'PV model'!$B$4)</f>
        <v>0</v>
      </c>
      <c r="U4793" s="3">
        <f t="shared" si="827"/>
        <v>715.14960614070662</v>
      </c>
      <c r="V4793" s="3">
        <f>('PV model'!$B$13*(U4793/1000)*(1-'PV model'!$B$14*((20+C4793)-25))*'PV model'!$B$10)/'PV model'!$B$12</f>
        <v>67.969225982037642</v>
      </c>
    </row>
    <row r="4794" spans="1:22" x14ac:dyDescent="0.2">
      <c r="A4794" s="10">
        <f t="shared" si="830"/>
        <v>200</v>
      </c>
      <c r="B4794" s="10">
        <f t="shared" si="828"/>
        <v>13</v>
      </c>
      <c r="C4794" s="23">
        <v>17.100000000000001</v>
      </c>
      <c r="D4794" s="24">
        <v>547.75559999999996</v>
      </c>
      <c r="E4794" s="24">
        <v>269.892</v>
      </c>
      <c r="F4794" s="48"/>
      <c r="G4794" s="48"/>
      <c r="H4794" s="1">
        <f t="shared" si="829"/>
        <v>20.840121771409819</v>
      </c>
      <c r="I4794" s="1">
        <f t="shared" si="823"/>
        <v>-5.9515142580666209</v>
      </c>
      <c r="J4794" s="4">
        <f>B4794+('PV model'!$B$3/15)+(I4794/60)</f>
        <v>12.624141429032223</v>
      </c>
      <c r="K4794" s="2">
        <f t="shared" si="824"/>
        <v>-9.3621214354833437</v>
      </c>
      <c r="L4794" s="2">
        <f>DEGREES(ASIN((((COS(RADIANS('PV model'!$B$2))*COS(RADIANS(H4794))*COS(RADIANS(K4794)))+(SIN(RADIANS('PV model'!$B$2))*SIN(RADIANS(H4794)))))))</f>
        <v>54.635988961921917</v>
      </c>
      <c r="M4794" s="3">
        <f t="shared" si="820"/>
        <v>54.635988961921917</v>
      </c>
      <c r="N4794" s="2">
        <f t="shared" si="825"/>
        <v>-15.229144068249722</v>
      </c>
      <c r="O4794" s="2">
        <f>IF('PV model'!$B$2&gt;0, 180-N4794,IF('PV model'!$B$2&lt;0,0-N4794,N4794))</f>
        <v>195.22914406824972</v>
      </c>
      <c r="P4794" s="2">
        <f>ABS(O4794-'PV model'!$B$5)</f>
        <v>9.7708559317502761</v>
      </c>
      <c r="Q4794" s="3">
        <f t="shared" si="821"/>
        <v>35.364011038078083</v>
      </c>
      <c r="R4794" s="3">
        <f t="shared" si="826"/>
        <v>547.75559999999996</v>
      </c>
      <c r="S4794" s="3">
        <f t="shared" si="822"/>
        <v>348.2941257964477</v>
      </c>
      <c r="T4794" s="3">
        <f>(0.5*(1-COS(RADIANS(90-$X$3)))*(D4794+E4794)*'PV model'!$B$4)</f>
        <v>0</v>
      </c>
      <c r="U4794" s="3">
        <f t="shared" si="827"/>
        <v>896.04972579644766</v>
      </c>
      <c r="V4794" s="3">
        <f>('PV model'!$B$13*(U4794/1000)*(1-'PV model'!$B$14*((20+C4794)-25))*'PV model'!$B$10)/'PV model'!$B$12</f>
        <v>85.23398467002724</v>
      </c>
    </row>
    <row r="4795" spans="1:22" x14ac:dyDescent="0.2">
      <c r="A4795" s="10">
        <f t="shared" si="830"/>
        <v>200</v>
      </c>
      <c r="B4795" s="10">
        <f t="shared" si="828"/>
        <v>14</v>
      </c>
      <c r="C4795" s="23">
        <v>20.100000000000001</v>
      </c>
      <c r="D4795" s="24">
        <v>553.36784999999998</v>
      </c>
      <c r="E4795" s="24">
        <v>257.54399999999998</v>
      </c>
      <c r="F4795" s="48"/>
      <c r="G4795" s="48"/>
      <c r="H4795" s="1">
        <f t="shared" si="829"/>
        <v>20.840121771409819</v>
      </c>
      <c r="I4795" s="1">
        <f t="shared" si="823"/>
        <v>-5.9515142580666209</v>
      </c>
      <c r="J4795" s="4">
        <f>B4795+('PV model'!$B$3/15)+(I4795/60)</f>
        <v>13.624141429032223</v>
      </c>
      <c r="K4795" s="2">
        <f t="shared" si="824"/>
        <v>-24.362121435483346</v>
      </c>
      <c r="L4795" s="2">
        <f>DEGREES(ASIN((((COS(RADIANS('PV model'!$B$2))*COS(RADIANS(H4795))*COS(RADIANS(K4795)))+(SIN(RADIANS('PV model'!$B$2))*SIN(RADIANS(H4795)))))))</f>
        <v>50.841977114122642</v>
      </c>
      <c r="M4795" s="3">
        <f t="shared" si="820"/>
        <v>50.841977114122642</v>
      </c>
      <c r="N4795" s="2">
        <f t="shared" si="825"/>
        <v>-37.626568075617506</v>
      </c>
      <c r="O4795" s="2">
        <f>IF('PV model'!$B$2&gt;0, 180-N4795,IF('PV model'!$B$2&lt;0,0-N4795,N4795))</f>
        <v>217.62656807561751</v>
      </c>
      <c r="P4795" s="2">
        <f>ABS(O4795-'PV model'!$B$5)</f>
        <v>12.626568075617513</v>
      </c>
      <c r="Q4795" s="3">
        <f t="shared" si="821"/>
        <v>39.158022885877358</v>
      </c>
      <c r="R4795" s="3">
        <f t="shared" si="826"/>
        <v>553.36784999999998</v>
      </c>
      <c r="S4795" s="3">
        <f t="shared" si="822"/>
        <v>339.10861844823688</v>
      </c>
      <c r="T4795" s="3">
        <f>(0.5*(1-COS(RADIANS(90-$X$3)))*(D4795+E4795)*'PV model'!$B$4)</f>
        <v>0</v>
      </c>
      <c r="U4795" s="3">
        <f t="shared" si="827"/>
        <v>892.4764684482368</v>
      </c>
      <c r="V4795" s="3">
        <f>('PV model'!$B$13*(U4795/1000)*(1-'PV model'!$B$14*((20+C4795)-25))*'PV model'!$B$10)/'PV model'!$B$12</f>
        <v>83.823546139806169</v>
      </c>
    </row>
    <row r="4796" spans="1:22" x14ac:dyDescent="0.2">
      <c r="A4796" s="10">
        <f t="shared" si="830"/>
        <v>200</v>
      </c>
      <c r="B4796" s="10">
        <f t="shared" si="828"/>
        <v>15</v>
      </c>
      <c r="C4796" s="23">
        <v>20</v>
      </c>
      <c r="D4796" s="24">
        <v>576.9393</v>
      </c>
      <c r="E4796" s="24">
        <v>216.09</v>
      </c>
      <c r="F4796" s="48"/>
      <c r="G4796" s="48"/>
      <c r="H4796" s="1">
        <f t="shared" si="829"/>
        <v>20.840121771409819</v>
      </c>
      <c r="I4796" s="1">
        <f t="shared" si="823"/>
        <v>-5.9515142580666209</v>
      </c>
      <c r="J4796" s="4">
        <f>B4796+('PV model'!$B$3/15)+(I4796/60)</f>
        <v>14.624141429032223</v>
      </c>
      <c r="K4796" s="2">
        <f t="shared" si="824"/>
        <v>-39.362121435483346</v>
      </c>
      <c r="L4796" s="2">
        <f>DEGREES(ASIN((((COS(RADIANS('PV model'!$B$2))*COS(RADIANS(H4796))*COS(RADIANS(K4796)))+(SIN(RADIANS('PV model'!$B$2))*SIN(RADIANS(H4796)))))))</f>
        <v>44.624786203555907</v>
      </c>
      <c r="M4796" s="3">
        <f t="shared" si="820"/>
        <v>44.624786203555907</v>
      </c>
      <c r="N4796" s="2">
        <f t="shared" si="825"/>
        <v>-56.38811287461958</v>
      </c>
      <c r="O4796" s="2">
        <f>IF('PV model'!$B$2&gt;0, 180-N4796,IF('PV model'!$B$2&lt;0,0-N4796,N4796))</f>
        <v>236.38811287461959</v>
      </c>
      <c r="P4796" s="2">
        <f>ABS(O4796-'PV model'!$B$5)</f>
        <v>31.388112874619594</v>
      </c>
      <c r="Q4796" s="3">
        <f t="shared" si="821"/>
        <v>45.375213796444093</v>
      </c>
      <c r="R4796" s="3">
        <f t="shared" si="826"/>
        <v>576.9393</v>
      </c>
      <c r="S4796" s="3">
        <f t="shared" si="822"/>
        <v>292.86552852998716</v>
      </c>
      <c r="T4796" s="3">
        <f>(0.5*(1-COS(RADIANS(90-$X$3)))*(D4796+E4796)*'PV model'!$B$4)</f>
        <v>0</v>
      </c>
      <c r="U4796" s="3">
        <f t="shared" si="827"/>
        <v>869.80482852998716</v>
      </c>
      <c r="V4796" s="3">
        <f>('PV model'!$B$13*(U4796/1000)*(1-'PV model'!$B$14*((20+C4796)-25))*'PV model'!$B$10)/'PV model'!$B$12</f>
        <v>81.72894922026606</v>
      </c>
    </row>
    <row r="4797" spans="1:22" x14ac:dyDescent="0.2">
      <c r="A4797" s="10">
        <f t="shared" si="830"/>
        <v>200</v>
      </c>
      <c r="B4797" s="10">
        <f t="shared" si="828"/>
        <v>16</v>
      </c>
      <c r="C4797" s="23">
        <v>18.7</v>
      </c>
      <c r="D4797" s="24">
        <v>538.77599999999995</v>
      </c>
      <c r="E4797" s="24">
        <v>194.922</v>
      </c>
      <c r="F4797" s="48"/>
      <c r="G4797" s="48"/>
      <c r="H4797" s="1">
        <f t="shared" si="829"/>
        <v>20.840121771409819</v>
      </c>
      <c r="I4797" s="1">
        <f t="shared" si="823"/>
        <v>-5.9515142580666209</v>
      </c>
      <c r="J4797" s="4">
        <f>B4797+('PV model'!$B$3/15)+(I4797/60)</f>
        <v>15.624141429032223</v>
      </c>
      <c r="K4797" s="2">
        <f t="shared" si="824"/>
        <v>-54.362121435483346</v>
      </c>
      <c r="L4797" s="2">
        <f>DEGREES(ASIN((((COS(RADIANS('PV model'!$B$2))*COS(RADIANS(H4797))*COS(RADIANS(K4797)))+(SIN(RADIANS('PV model'!$B$2))*SIN(RADIANS(H4797)))))))</f>
        <v>36.986275954610981</v>
      </c>
      <c r="M4797" s="3">
        <f t="shared" si="820"/>
        <v>36.986275954610981</v>
      </c>
      <c r="N4797" s="2">
        <f t="shared" si="825"/>
        <v>-71.967688430653908</v>
      </c>
      <c r="O4797" s="2">
        <f>IF('PV model'!$B$2&gt;0, 180-N4797,IF('PV model'!$B$2&lt;0,0-N4797,N4797))</f>
        <v>251.96768843065391</v>
      </c>
      <c r="P4797" s="2">
        <f>ABS(O4797-'PV model'!$B$5)</f>
        <v>46.967688430653908</v>
      </c>
      <c r="Q4797" s="3">
        <f t="shared" si="821"/>
        <v>53.013724045389019</v>
      </c>
      <c r="R4797" s="3">
        <f t="shared" si="826"/>
        <v>538.77600000000007</v>
      </c>
      <c r="S4797" s="3">
        <f t="shared" si="822"/>
        <v>265.85822755483639</v>
      </c>
      <c r="T4797" s="3">
        <f>(0.5*(1-COS(RADIANS(90-$X$3)))*(D4797+E4797)*'PV model'!$B$4)</f>
        <v>0</v>
      </c>
      <c r="U4797" s="3">
        <f t="shared" si="827"/>
        <v>804.63422755483646</v>
      </c>
      <c r="V4797" s="3">
        <f>('PV model'!$B$13*(U4797/1000)*(1-'PV model'!$B$14*((20+C4797)-25))*'PV model'!$B$10)/'PV model'!$B$12</f>
        <v>76.023605577607754</v>
      </c>
    </row>
    <row r="4798" spans="1:22" x14ac:dyDescent="0.2">
      <c r="A4798" s="10">
        <f t="shared" si="830"/>
        <v>200</v>
      </c>
      <c r="B4798" s="10">
        <f t="shared" si="828"/>
        <v>17</v>
      </c>
      <c r="C4798" s="23">
        <v>18.3</v>
      </c>
      <c r="D4798" s="24">
        <v>245.81655000000001</v>
      </c>
      <c r="E4798" s="24">
        <v>215.20799999999997</v>
      </c>
      <c r="F4798" s="48"/>
      <c r="G4798" s="48"/>
      <c r="H4798" s="1">
        <f t="shared" si="829"/>
        <v>20.840121771409819</v>
      </c>
      <c r="I4798" s="1">
        <f t="shared" si="823"/>
        <v>-5.9515142580666209</v>
      </c>
      <c r="J4798" s="4">
        <f>B4798+('PV model'!$B$3/15)+(I4798/60)</f>
        <v>16.624141429032221</v>
      </c>
      <c r="K4798" s="2">
        <f t="shared" si="824"/>
        <v>-69.362121435483317</v>
      </c>
      <c r="L4798" s="2">
        <f>DEGREES(ASIN((((COS(RADIANS('PV model'!$B$2))*COS(RADIANS(H4798))*COS(RADIANS(K4798)))+(SIN(RADIANS('PV model'!$B$2))*SIN(RADIANS(H4798)))))))</f>
        <v>28.67020648462897</v>
      </c>
      <c r="M4798" s="3">
        <f t="shared" si="820"/>
        <v>28.67020648462897</v>
      </c>
      <c r="N4798" s="2">
        <f t="shared" si="825"/>
        <v>-85.426432581954742</v>
      </c>
      <c r="O4798" s="2">
        <f>IF('PV model'!$B$2&gt;0, 180-N4798,IF('PV model'!$B$2&lt;0,0-N4798,N4798))</f>
        <v>265.42643258195471</v>
      </c>
      <c r="P4798" s="2">
        <f>ABS(O4798-'PV model'!$B$5)</f>
        <v>60.426432581954714</v>
      </c>
      <c r="Q4798" s="3">
        <f t="shared" si="821"/>
        <v>61.329793515371023</v>
      </c>
      <c r="R4798" s="3">
        <f t="shared" si="826"/>
        <v>245.81655000000009</v>
      </c>
      <c r="S4798" s="3">
        <f t="shared" si="822"/>
        <v>274.74733770786327</v>
      </c>
      <c r="T4798" s="3">
        <f>(0.5*(1-COS(RADIANS(90-$X$3)))*(D4798+E4798)*'PV model'!$B$4)</f>
        <v>0</v>
      </c>
      <c r="U4798" s="3">
        <f t="shared" si="827"/>
        <v>520.56388770786339</v>
      </c>
      <c r="V4798" s="3">
        <f>('PV model'!$B$13*(U4798/1000)*(1-'PV model'!$B$14*((20+C4798)-25))*'PV model'!$B$10)/'PV model'!$B$12</f>
        <v>49.267274092625229</v>
      </c>
    </row>
    <row r="4799" spans="1:22" x14ac:dyDescent="0.2">
      <c r="A4799" s="10">
        <f t="shared" si="830"/>
        <v>200</v>
      </c>
      <c r="B4799" s="10">
        <f t="shared" si="828"/>
        <v>18</v>
      </c>
      <c r="C4799" s="23">
        <v>18.3</v>
      </c>
      <c r="D4799" s="24">
        <v>117.85724999999999</v>
      </c>
      <c r="E4799" s="24">
        <v>185.22</v>
      </c>
      <c r="F4799" s="48"/>
      <c r="G4799" s="48"/>
      <c r="H4799" s="1">
        <f t="shared" si="829"/>
        <v>20.840121771409819</v>
      </c>
      <c r="I4799" s="1">
        <f t="shared" si="823"/>
        <v>-5.9515142580666209</v>
      </c>
      <c r="J4799" s="4">
        <f>B4799+('PV model'!$B$3/15)+(I4799/60)</f>
        <v>17.624141429032221</v>
      </c>
      <c r="K4799" s="2">
        <f t="shared" si="824"/>
        <v>-84.362121435483317</v>
      </c>
      <c r="L4799" s="2">
        <f>DEGREES(ASIN((((COS(RADIANS('PV model'!$B$2))*COS(RADIANS(H4799))*COS(RADIANS(K4799)))+(SIN(RADIANS('PV model'!$B$2))*SIN(RADIANS(H4799)))))))</f>
        <v>20.193770438976248</v>
      </c>
      <c r="M4799" s="3">
        <f t="shared" si="820"/>
        <v>20.193770438976248</v>
      </c>
      <c r="N4799" s="2">
        <f t="shared" si="825"/>
        <v>-82.294492032833588</v>
      </c>
      <c r="O4799" s="2">
        <f>IF('PV model'!$B$2&gt;0, 180-N4799,IF('PV model'!$B$2&lt;0,0-N4799,N4799))</f>
        <v>262.2944920328336</v>
      </c>
      <c r="P4799" s="2">
        <f>ABS(O4799-'PV model'!$B$5)</f>
        <v>57.294492032833602</v>
      </c>
      <c r="Q4799" s="3">
        <f t="shared" si="821"/>
        <v>69.806229561023741</v>
      </c>
      <c r="R4799" s="3">
        <f t="shared" si="826"/>
        <v>117.85725000000002</v>
      </c>
      <c r="S4799" s="3">
        <f t="shared" si="822"/>
        <v>218.43129006771744</v>
      </c>
      <c r="T4799" s="3">
        <f>(0.5*(1-COS(RADIANS(90-$X$3)))*(D4799+E4799)*'PV model'!$B$4)</f>
        <v>0</v>
      </c>
      <c r="U4799" s="3">
        <f t="shared" si="827"/>
        <v>336.28854006771746</v>
      </c>
      <c r="V4799" s="3">
        <f>('PV model'!$B$13*(U4799/1000)*(1-'PV model'!$B$14*((20+C4799)-25))*'PV model'!$B$10)/'PV model'!$B$12</f>
        <v>31.827063054022041</v>
      </c>
    </row>
    <row r="4800" spans="1:22" x14ac:dyDescent="0.2">
      <c r="A4800" s="10">
        <f t="shared" si="830"/>
        <v>200</v>
      </c>
      <c r="B4800" s="10">
        <f t="shared" si="828"/>
        <v>19</v>
      </c>
      <c r="C4800" s="23">
        <v>15.8</v>
      </c>
      <c r="D4800" s="24">
        <v>111.12255</v>
      </c>
      <c r="E4800" s="24">
        <v>102.31200000000001</v>
      </c>
      <c r="F4800" s="48"/>
      <c r="G4800" s="48"/>
      <c r="H4800" s="1">
        <f t="shared" si="829"/>
        <v>20.840121771409819</v>
      </c>
      <c r="I4800" s="1">
        <f t="shared" si="823"/>
        <v>-5.9515142580666209</v>
      </c>
      <c r="J4800" s="4">
        <f>B4800+('PV model'!$B$3/15)+(I4800/60)</f>
        <v>18.624141429032221</v>
      </c>
      <c r="K4800" s="2">
        <f t="shared" si="824"/>
        <v>-99.362121435483317</v>
      </c>
      <c r="L4800" s="2">
        <f>DEGREES(ASIN((((COS(RADIANS('PV model'!$B$2))*COS(RADIANS(H4800))*COS(RADIANS(K4800)))+(SIN(RADIANS('PV model'!$B$2))*SIN(RADIANS(H4800)))))))</f>
        <v>11.951347320007237</v>
      </c>
      <c r="M4800" s="3">
        <f t="shared" si="820"/>
        <v>11.951347320007237</v>
      </c>
      <c r="N4800" s="2">
        <f t="shared" si="825"/>
        <v>-70.485889042788116</v>
      </c>
      <c r="O4800" s="2">
        <f>IF('PV model'!$B$2&gt;0, 180-N4800,IF('PV model'!$B$2&lt;0,0-N4800,N4800))</f>
        <v>250.48588904278813</v>
      </c>
      <c r="P4800" s="2">
        <f>ABS(O4800-'PV model'!$B$5)</f>
        <v>45.485889042788131</v>
      </c>
      <c r="Q4800" s="3">
        <f t="shared" si="821"/>
        <v>78.048652679992756</v>
      </c>
      <c r="R4800" s="3">
        <f t="shared" si="826"/>
        <v>111.12255000000003</v>
      </c>
      <c r="S4800" s="3">
        <f t="shared" si="822"/>
        <v>119.83742449041867</v>
      </c>
      <c r="T4800" s="3">
        <f>(0.5*(1-COS(RADIANS(90-$X$3)))*(D4800+E4800)*'PV model'!$B$4)</f>
        <v>0</v>
      </c>
      <c r="U4800" s="3">
        <f t="shared" si="827"/>
        <v>230.95997449041869</v>
      </c>
      <c r="V4800" s="3">
        <f>('PV model'!$B$13*(U4800/1000)*(1-'PV model'!$B$14*((20+C4800)-25))*'PV model'!$B$10)/'PV model'!$B$12</f>
        <v>22.089411059099561</v>
      </c>
    </row>
    <row r="4801" spans="1:22" x14ac:dyDescent="0.2">
      <c r="A4801" s="10">
        <f t="shared" si="830"/>
        <v>200</v>
      </c>
      <c r="B4801" s="10">
        <f t="shared" si="828"/>
        <v>20</v>
      </c>
      <c r="C4801" s="23">
        <v>15.8</v>
      </c>
      <c r="D4801" s="24">
        <v>0</v>
      </c>
      <c r="E4801" s="24">
        <v>37.043999999999997</v>
      </c>
      <c r="F4801" s="48"/>
      <c r="G4801" s="48"/>
      <c r="H4801" s="1">
        <f t="shared" si="829"/>
        <v>20.840121771409819</v>
      </c>
      <c r="I4801" s="1">
        <f t="shared" si="823"/>
        <v>-5.9515142580666209</v>
      </c>
      <c r="J4801" s="4">
        <f>B4801+('PV model'!$B$3/15)+(I4801/60)</f>
        <v>19.624141429032221</v>
      </c>
      <c r="K4801" s="2">
        <f t="shared" si="824"/>
        <v>-114.36212143548332</v>
      </c>
      <c r="L4801" s="2">
        <f>DEGREES(ASIN((((COS(RADIANS('PV model'!$B$2))*COS(RADIANS(H4801))*COS(RADIANS(K4801)))+(SIN(RADIANS('PV model'!$B$2))*SIN(RADIANS(H4801)))))))</f>
        <v>4.2916977590936307</v>
      </c>
      <c r="M4801" s="3">
        <f t="shared" si="820"/>
        <v>4.2916977590936307</v>
      </c>
      <c r="N4801" s="2">
        <f t="shared" si="825"/>
        <v>-58.622220327990448</v>
      </c>
      <c r="O4801" s="2">
        <f>IF('PV model'!$B$2&gt;0, 180-N4801,IF('PV model'!$B$2&lt;0,0-N4801,N4801))</f>
        <v>238.62222032799045</v>
      </c>
      <c r="P4801" s="2">
        <f>ABS(O4801-'PV model'!$B$5)</f>
        <v>33.622220327990448</v>
      </c>
      <c r="Q4801" s="3">
        <f t="shared" si="821"/>
        <v>85.708302240906377</v>
      </c>
      <c r="R4801" s="3">
        <f t="shared" si="826"/>
        <v>0</v>
      </c>
      <c r="S4801" s="3">
        <f t="shared" si="822"/>
        <v>37.043999999999997</v>
      </c>
      <c r="T4801" s="3">
        <f>(0.5*(1-COS(RADIANS(90-$X$3)))*(D4801+E4801)*'PV model'!$B$4)</f>
        <v>0</v>
      </c>
      <c r="U4801" s="3">
        <f t="shared" si="827"/>
        <v>37.043999999999997</v>
      </c>
      <c r="V4801" s="3">
        <f>('PV model'!$B$13*(U4801/1000)*(1-'PV model'!$B$14*((20+C4801)-25))*'PV model'!$B$10)/'PV model'!$B$12</f>
        <v>3.542952172031999</v>
      </c>
    </row>
    <row r="4802" spans="1:22" x14ac:dyDescent="0.2">
      <c r="A4802" s="10">
        <f t="shared" si="830"/>
        <v>200</v>
      </c>
      <c r="B4802" s="10">
        <f t="shared" si="828"/>
        <v>21</v>
      </c>
      <c r="C4802" s="23">
        <v>15.3</v>
      </c>
      <c r="D4802" s="24">
        <v>0</v>
      </c>
      <c r="E4802" s="24">
        <v>2.6460000000000004</v>
      </c>
      <c r="F4802" s="48"/>
      <c r="G4802" s="48"/>
      <c r="H4802" s="1">
        <f t="shared" si="829"/>
        <v>20.840121771409819</v>
      </c>
      <c r="I4802" s="1">
        <f t="shared" si="823"/>
        <v>-5.9515142580666209</v>
      </c>
      <c r="J4802" s="4">
        <f>B4802+('PV model'!$B$3/15)+(I4802/60)</f>
        <v>20.624141429032221</v>
      </c>
      <c r="K4802" s="2">
        <f t="shared" si="824"/>
        <v>-129.36212143548332</v>
      </c>
      <c r="L4802" s="2">
        <f>DEGREES(ASIN((((COS(RADIANS('PV model'!$B$2))*COS(RADIANS(H4802))*COS(RADIANS(K4802)))+(SIN(RADIANS('PV model'!$B$2))*SIN(RADIANS(H4802)))))))</f>
        <v>-2.4376286097605622</v>
      </c>
      <c r="M4802" s="3">
        <f t="shared" si="820"/>
        <v>0</v>
      </c>
      <c r="N4802" s="2">
        <f t="shared" si="825"/>
        <v>-46.321413724903785</v>
      </c>
      <c r="O4802" s="2">
        <f>IF('PV model'!$B$2&gt;0, 180-N4802,IF('PV model'!$B$2&lt;0,0-N4802,N4802))</f>
        <v>226.32141372490378</v>
      </c>
      <c r="P4802" s="2">
        <f>ABS(O4802-'PV model'!$B$5)</f>
        <v>21.321413724903778</v>
      </c>
      <c r="Q4802" s="3">
        <f t="shared" si="821"/>
        <v>92.437628609760566</v>
      </c>
      <c r="R4802" s="3">
        <f t="shared" si="826"/>
        <v>0</v>
      </c>
      <c r="S4802" s="3">
        <f t="shared" si="822"/>
        <v>2.6460000000000004</v>
      </c>
      <c r="T4802" s="3">
        <f>(0.5*(1-COS(RADIANS(90-$X$3)))*(D4802+E4802)*'PV model'!$B$4)</f>
        <v>0</v>
      </c>
      <c r="U4802" s="3">
        <f t="shared" si="827"/>
        <v>2.6460000000000004</v>
      </c>
      <c r="V4802" s="3">
        <f>('PV model'!$B$13*(U4802/1000)*(1-'PV model'!$B$14*((20+C4802)-25))*'PV model'!$B$10)/'PV model'!$B$12</f>
        <v>0.25359700060800006</v>
      </c>
    </row>
    <row r="4803" spans="1:22" x14ac:dyDescent="0.2">
      <c r="A4803" s="10">
        <f t="shared" si="830"/>
        <v>200</v>
      </c>
      <c r="B4803" s="10">
        <f t="shared" si="828"/>
        <v>22</v>
      </c>
      <c r="C4803" s="23">
        <v>14.9</v>
      </c>
      <c r="D4803" s="24">
        <v>0</v>
      </c>
      <c r="E4803" s="24">
        <v>0</v>
      </c>
      <c r="F4803" s="48"/>
      <c r="G4803" s="48"/>
      <c r="H4803" s="1">
        <f t="shared" si="829"/>
        <v>20.840121771409819</v>
      </c>
      <c r="I4803" s="1">
        <f t="shared" si="823"/>
        <v>-5.9515142580666209</v>
      </c>
      <c r="J4803" s="4">
        <f>B4803+('PV model'!$B$3/15)+(I4803/60)</f>
        <v>21.624141429032221</v>
      </c>
      <c r="K4803" s="2">
        <f t="shared" si="824"/>
        <v>-144.36212143548332</v>
      </c>
      <c r="L4803" s="2">
        <f>DEGREES(ASIN((((COS(RADIANS('PV model'!$B$2))*COS(RADIANS(H4803))*COS(RADIANS(K4803)))+(SIN(RADIANS('PV model'!$B$2))*SIN(RADIANS(H4803)))))))</f>
        <v>-7.8753740289723799</v>
      </c>
      <c r="M4803" s="3">
        <f t="shared" si="820"/>
        <v>0</v>
      </c>
      <c r="N4803" s="2">
        <f t="shared" si="825"/>
        <v>-33.348192579320774</v>
      </c>
      <c r="O4803" s="2">
        <f>IF('PV model'!$B$2&gt;0, 180-N4803,IF('PV model'!$B$2&lt;0,0-N4803,N4803))</f>
        <v>213.34819257932077</v>
      </c>
      <c r="P4803" s="2">
        <f>ABS(O4803-'PV model'!$B$5)</f>
        <v>8.3481925793207665</v>
      </c>
      <c r="Q4803" s="3">
        <f t="shared" si="821"/>
        <v>97.875374028972388</v>
      </c>
      <c r="R4803" s="3">
        <f t="shared" si="826"/>
        <v>0</v>
      </c>
      <c r="S4803" s="3">
        <f t="shared" si="822"/>
        <v>0</v>
      </c>
      <c r="T4803" s="3">
        <f>(0.5*(1-COS(RADIANS(90-$X$3)))*(D4803+E4803)*'PV model'!$B$4)</f>
        <v>0</v>
      </c>
      <c r="U4803" s="3">
        <f t="shared" si="827"/>
        <v>0</v>
      </c>
      <c r="V4803" s="3">
        <f>('PV model'!$B$13*(U4803/1000)*(1-'PV model'!$B$14*((20+C4803)-25))*'PV model'!$B$10)/'PV model'!$B$12</f>
        <v>0</v>
      </c>
    </row>
    <row r="4804" spans="1:22" x14ac:dyDescent="0.2">
      <c r="A4804" s="10">
        <f t="shared" si="830"/>
        <v>200</v>
      </c>
      <c r="B4804" s="10">
        <f t="shared" si="828"/>
        <v>23</v>
      </c>
      <c r="C4804" s="23">
        <v>14.5</v>
      </c>
      <c r="D4804" s="24">
        <v>0</v>
      </c>
      <c r="E4804" s="24">
        <v>0</v>
      </c>
      <c r="F4804" s="48"/>
      <c r="G4804" s="48"/>
      <c r="H4804" s="1">
        <f t="shared" si="829"/>
        <v>20.840121771409819</v>
      </c>
      <c r="I4804" s="1">
        <f t="shared" si="823"/>
        <v>-5.9515142580666209</v>
      </c>
      <c r="J4804" s="4">
        <f>B4804+('PV model'!$B$3/15)+(I4804/60)</f>
        <v>22.624141429032221</v>
      </c>
      <c r="K4804" s="2">
        <f t="shared" si="824"/>
        <v>-159.36212143548332</v>
      </c>
      <c r="L4804" s="2">
        <f>DEGREES(ASIN((((COS(RADIANS('PV model'!$B$2))*COS(RADIANS(H4804))*COS(RADIANS(K4804)))+(SIN(RADIANS('PV model'!$B$2))*SIN(RADIANS(H4804)))))))</f>
        <v>-11.664914572783076</v>
      </c>
      <c r="M4804" s="3">
        <f t="shared" si="820"/>
        <v>0</v>
      </c>
      <c r="N4804" s="2">
        <f t="shared" si="825"/>
        <v>-19.654528264953523</v>
      </c>
      <c r="O4804" s="2">
        <f>IF('PV model'!$B$2&gt;0, 180-N4804,IF('PV model'!$B$2&lt;0,0-N4804,N4804))</f>
        <v>199.65452826495351</v>
      </c>
      <c r="P4804" s="2">
        <f>ABS(O4804-'PV model'!$B$5)</f>
        <v>5.3454717350464875</v>
      </c>
      <c r="Q4804" s="3">
        <f t="shared" si="821"/>
        <v>101.66491457278306</v>
      </c>
      <c r="R4804" s="3">
        <f t="shared" si="826"/>
        <v>0</v>
      </c>
      <c r="S4804" s="3">
        <f t="shared" si="822"/>
        <v>0</v>
      </c>
      <c r="T4804" s="3">
        <f>(0.5*(1-COS(RADIANS(90-$X$3)))*(D4804+E4804)*'PV model'!$B$4)</f>
        <v>0</v>
      </c>
      <c r="U4804" s="3">
        <f t="shared" si="827"/>
        <v>0</v>
      </c>
      <c r="V4804" s="3">
        <f>('PV model'!$B$13*(U4804/1000)*(1-'PV model'!$B$14*((20+C4804)-25))*'PV model'!$B$10)/'PV model'!$B$12</f>
        <v>0</v>
      </c>
    </row>
    <row r="4805" spans="1:22" x14ac:dyDescent="0.2">
      <c r="A4805" s="10">
        <f t="shared" si="830"/>
        <v>200</v>
      </c>
      <c r="B4805" s="10">
        <f t="shared" si="828"/>
        <v>24</v>
      </c>
      <c r="C4805" s="23">
        <v>14</v>
      </c>
      <c r="D4805" s="24">
        <v>0</v>
      </c>
      <c r="E4805" s="24">
        <v>0</v>
      </c>
      <c r="F4805" s="48"/>
      <c r="G4805" s="48"/>
      <c r="H4805" s="1">
        <f t="shared" si="829"/>
        <v>20.840121771409819</v>
      </c>
      <c r="I4805" s="1">
        <f t="shared" si="823"/>
        <v>-5.9515142580666209</v>
      </c>
      <c r="J4805" s="4">
        <f>B4805+('PV model'!$B$3/15)+(I4805/60)</f>
        <v>23.624141429032221</v>
      </c>
      <c r="K4805" s="2">
        <f t="shared" si="824"/>
        <v>-174.36212143548332</v>
      </c>
      <c r="L4805" s="2">
        <f>DEGREES(ASIN((((COS(RADIANS('PV model'!$B$2))*COS(RADIANS(H4805))*COS(RADIANS(K4805)))+(SIN(RADIANS('PV model'!$B$2))*SIN(RADIANS(H4805)))))))</f>
        <v>-13.508941794073687</v>
      </c>
      <c r="M4805" s="3">
        <f t="shared" si="820"/>
        <v>0</v>
      </c>
      <c r="N4805" s="2">
        <f t="shared" si="825"/>
        <v>-5.4182857010222527</v>
      </c>
      <c r="O4805" s="2">
        <f>IF('PV model'!$B$2&gt;0, 180-N4805,IF('PV model'!$B$2&lt;0,0-N4805,N4805))</f>
        <v>185.41828570102226</v>
      </c>
      <c r="P4805" s="2">
        <f>ABS(O4805-'PV model'!$B$5)</f>
        <v>19.581714298977744</v>
      </c>
      <c r="Q4805" s="3">
        <f t="shared" si="821"/>
        <v>103.50894179407369</v>
      </c>
      <c r="R4805" s="3">
        <f t="shared" si="826"/>
        <v>0</v>
      </c>
      <c r="S4805" s="3">
        <f t="shared" si="822"/>
        <v>0</v>
      </c>
      <c r="T4805" s="3">
        <f>(0.5*(1-COS(RADIANS(90-$X$3)))*(D4805+E4805)*'PV model'!$B$4)</f>
        <v>0</v>
      </c>
      <c r="U4805" s="3">
        <f t="shared" si="827"/>
        <v>0</v>
      </c>
      <c r="V4805" s="3">
        <f>('PV model'!$B$13*(U4805/1000)*(1-'PV model'!$B$14*((20+C4805)-25))*'PV model'!$B$10)/'PV model'!$B$12</f>
        <v>0</v>
      </c>
    </row>
    <row r="4806" spans="1:22" x14ac:dyDescent="0.2">
      <c r="A4806" s="10">
        <f t="shared" si="830"/>
        <v>201</v>
      </c>
      <c r="B4806" s="10">
        <f t="shared" si="828"/>
        <v>1</v>
      </c>
      <c r="C4806" s="23">
        <v>13.7</v>
      </c>
      <c r="D4806" s="24">
        <v>0</v>
      </c>
      <c r="E4806" s="24">
        <v>0</v>
      </c>
      <c r="F4806" s="48"/>
      <c r="G4806" s="48"/>
      <c r="H4806" s="1">
        <f t="shared" si="829"/>
        <v>20.651404802931125</v>
      </c>
      <c r="I4806" s="1">
        <f t="shared" si="823"/>
        <v>-6.0134261779147016</v>
      </c>
      <c r="J4806" s="4">
        <f>B4806+('PV model'!$B$3/15)+(I4806/60)</f>
        <v>0.62310956370142168</v>
      </c>
      <c r="K4806" s="2">
        <f t="shared" si="824"/>
        <v>170.6533565444787</v>
      </c>
      <c r="L4806" s="2">
        <f>DEGREES(ASIN((((COS(RADIANS('PV model'!$B$2))*COS(RADIANS(H4806))*COS(RADIANS(K4806)))+(SIN(RADIANS('PV model'!$B$2))*SIN(RADIANS(H4806)))))))</f>
        <v>-13.433729079205763</v>
      </c>
      <c r="M4806" s="3">
        <f t="shared" ref="M4806:M4869" si="831">IF(L4806&gt;0, L4806, 0)</f>
        <v>0</v>
      </c>
      <c r="N4806" s="2">
        <f t="shared" si="825"/>
        <v>8.9890932662749972</v>
      </c>
      <c r="O4806" s="2">
        <f>IF('PV model'!$B$2&gt;0, 180-N4806,IF('PV model'!$B$2&lt;0,0-N4806,N4806))</f>
        <v>171.01090673372499</v>
      </c>
      <c r="P4806" s="2">
        <f>ABS(O4806-'PV model'!$B$5)</f>
        <v>33.989093266275006</v>
      </c>
      <c r="Q4806" s="3">
        <f t="shared" ref="Q4806:Q4869" si="832">DEGREES(ACOS((SIN(RADIANS(L4806))*COS(RADIANS(90-$X$3))+COS(RADIANS(L4806))*COS(RADIANS(P4806))*SIN(RADIANS(90-$X$3)))))</f>
        <v>103.43372907920576</v>
      </c>
      <c r="R4806" s="3">
        <f t="shared" si="826"/>
        <v>0</v>
      </c>
      <c r="S4806" s="3">
        <f t="shared" ref="S4806:S4869" si="833">IF($Z$3=TRUE, IF(E4806=0,0,E4806*(0.5*(1+COS(RADIANS(90-$X$3))*(1+(1-(E4806^2/(D4806+E4806)^2))*(SIN(RADIANS(0.5*$X$3))^3)))*(1+(1-(E4806^2/(D4806+E4806)^2))*(COS(RADIANS(Q4806))^2)*(SIN(RADIANS(90-L4806))^3)))), IF(E4806=0,0,E4806*(0.5*(1+COS(RADIANS(90-$X$3))))))</f>
        <v>0</v>
      </c>
      <c r="T4806" s="3">
        <f>(0.5*(1-COS(RADIANS(90-$X$3)))*(D4806+E4806)*'PV model'!$B$4)</f>
        <v>0</v>
      </c>
      <c r="U4806" s="3">
        <f t="shared" si="827"/>
        <v>0</v>
      </c>
      <c r="V4806" s="3">
        <f>('PV model'!$B$13*(U4806/1000)*(1-'PV model'!$B$14*((20+C4806)-25))*'PV model'!$B$10)/'PV model'!$B$12</f>
        <v>0</v>
      </c>
    </row>
    <row r="4807" spans="1:22" x14ac:dyDescent="0.2">
      <c r="A4807" s="10">
        <f t="shared" si="830"/>
        <v>201</v>
      </c>
      <c r="B4807" s="10">
        <f t="shared" si="828"/>
        <v>2</v>
      </c>
      <c r="C4807" s="23">
        <v>13.3</v>
      </c>
      <c r="D4807" s="24">
        <v>0</v>
      </c>
      <c r="E4807" s="24">
        <v>0</v>
      </c>
      <c r="F4807" s="48"/>
      <c r="G4807" s="48"/>
      <c r="H4807" s="1">
        <f t="shared" si="829"/>
        <v>20.651404802931125</v>
      </c>
      <c r="I4807" s="1">
        <f t="shared" ref="I4807:I4870" si="834">9.87*SIN(RADIANS(1.978*A4807-160.22))-7.53*COS(RADIANS(0.989*A4807-80.11))-1.5*SIN((RADIANS(0.989*A4807-80.11)))</f>
        <v>-6.0134261779147016</v>
      </c>
      <c r="J4807" s="4">
        <f>B4807+('PV model'!$B$3/15)+(I4807/60)</f>
        <v>1.6231095637014217</v>
      </c>
      <c r="K4807" s="2">
        <f t="shared" ref="K4807:K4870" si="835">15*(12-J4807)</f>
        <v>155.6533565444787</v>
      </c>
      <c r="L4807" s="2">
        <f>DEGREES(ASIN((((COS(RADIANS('PV model'!$B$2))*COS(RADIANS(H4807))*COS(RADIANS(K4807)))+(SIN(RADIANS('PV model'!$B$2))*SIN(RADIANS(H4807)))))))</f>
        <v>-11.08249101524644</v>
      </c>
      <c r="M4807" s="3">
        <f t="shared" si="831"/>
        <v>0</v>
      </c>
      <c r="N4807" s="2">
        <f t="shared" ref="N4807:N4870" si="836">DEGREES(ASIN((COS(RADIANS(H4807))*SIN(RADIANS(K4807)))/COS(RADIANS(L4807))))</f>
        <v>23.147324141608046</v>
      </c>
      <c r="O4807" s="2">
        <f>IF('PV model'!$B$2&gt;0, 180-N4807,IF('PV model'!$B$2&lt;0,0-N4807,N4807))</f>
        <v>156.85267585839196</v>
      </c>
      <c r="P4807" s="2">
        <f>ABS(O4807-'PV model'!$B$5)</f>
        <v>48.147324141608038</v>
      </c>
      <c r="Q4807" s="3">
        <f t="shared" si="832"/>
        <v>101.08249101524643</v>
      </c>
      <c r="R4807" s="3">
        <f t="shared" ref="R4807:R4870" si="837">IF(D4807=0,0,D4807*COS(RADIANS(Q4807))/SIN(RADIANS(L4807)))</f>
        <v>0</v>
      </c>
      <c r="S4807" s="3">
        <f t="shared" si="833"/>
        <v>0</v>
      </c>
      <c r="T4807" s="3">
        <f>(0.5*(1-COS(RADIANS(90-$X$3)))*(D4807+E4807)*'PV model'!$B$4)</f>
        <v>0</v>
      </c>
      <c r="U4807" s="3">
        <f t="shared" ref="U4807:U4870" si="838">R4807+S4807+T4807</f>
        <v>0</v>
      </c>
      <c r="V4807" s="3">
        <f>('PV model'!$B$13*(U4807/1000)*(1-'PV model'!$B$14*((20+C4807)-25))*'PV model'!$B$10)/'PV model'!$B$12</f>
        <v>0</v>
      </c>
    </row>
    <row r="4808" spans="1:22" x14ac:dyDescent="0.2">
      <c r="A4808" s="10">
        <f t="shared" si="830"/>
        <v>201</v>
      </c>
      <c r="B4808" s="10">
        <f t="shared" ref="B4808:B4871" si="839">IF(B4807&lt;24,B4807+1,1)</f>
        <v>3</v>
      </c>
      <c r="C4808" s="23">
        <v>13</v>
      </c>
      <c r="D4808" s="24">
        <v>0</v>
      </c>
      <c r="E4808" s="24">
        <v>0</v>
      </c>
      <c r="F4808" s="48"/>
      <c r="G4808" s="48"/>
      <c r="H4808" s="1">
        <f t="shared" ref="H4808:H4871" si="840">(23.465*SIN(RADIANS(280.1+0.9863*A4808)))</f>
        <v>20.651404802931125</v>
      </c>
      <c r="I4808" s="1">
        <f t="shared" si="834"/>
        <v>-6.0134261779147016</v>
      </c>
      <c r="J4808" s="4">
        <f>B4808+('PV model'!$B$3/15)+(I4808/60)</f>
        <v>2.6231095637014215</v>
      </c>
      <c r="K4808" s="2">
        <f t="shared" si="835"/>
        <v>140.6533565444787</v>
      </c>
      <c r="L4808" s="2">
        <f>DEGREES(ASIN((((COS(RADIANS('PV model'!$B$2))*COS(RADIANS(H4808))*COS(RADIANS(K4808)))+(SIN(RADIANS('PV model'!$B$2))*SIN(RADIANS(H4808)))))))</f>
        <v>-6.8468837342839342</v>
      </c>
      <c r="M4808" s="3">
        <f t="shared" si="831"/>
        <v>0</v>
      </c>
      <c r="N4808" s="2">
        <f t="shared" si="836"/>
        <v>36.693397799972502</v>
      </c>
      <c r="O4808" s="2">
        <f>IF('PV model'!$B$2&gt;0, 180-N4808,IF('PV model'!$B$2&lt;0,0-N4808,N4808))</f>
        <v>143.3066022000275</v>
      </c>
      <c r="P4808" s="2">
        <f>ABS(O4808-'PV model'!$B$5)</f>
        <v>61.693397799972502</v>
      </c>
      <c r="Q4808" s="3">
        <f t="shared" si="832"/>
        <v>96.846883734283935</v>
      </c>
      <c r="R4808" s="3">
        <f t="shared" si="837"/>
        <v>0</v>
      </c>
      <c r="S4808" s="3">
        <f t="shared" si="833"/>
        <v>0</v>
      </c>
      <c r="T4808" s="3">
        <f>(0.5*(1-COS(RADIANS(90-$X$3)))*(D4808+E4808)*'PV model'!$B$4)</f>
        <v>0</v>
      </c>
      <c r="U4808" s="3">
        <f t="shared" si="838"/>
        <v>0</v>
      </c>
      <c r="V4808" s="3">
        <f>('PV model'!$B$13*(U4808/1000)*(1-'PV model'!$B$14*((20+C4808)-25))*'PV model'!$B$10)/'PV model'!$B$12</f>
        <v>0</v>
      </c>
    </row>
    <row r="4809" spans="1:22" x14ac:dyDescent="0.2">
      <c r="A4809" s="10">
        <f t="shared" si="830"/>
        <v>201</v>
      </c>
      <c r="B4809" s="10">
        <f t="shared" si="839"/>
        <v>4</v>
      </c>
      <c r="C4809" s="23">
        <v>13</v>
      </c>
      <c r="D4809" s="24">
        <v>0</v>
      </c>
      <c r="E4809" s="24">
        <v>0</v>
      </c>
      <c r="F4809" s="48"/>
      <c r="G4809" s="48"/>
      <c r="H4809" s="1">
        <f t="shared" si="840"/>
        <v>20.651404802931125</v>
      </c>
      <c r="I4809" s="1">
        <f t="shared" si="834"/>
        <v>-6.0134261779147016</v>
      </c>
      <c r="J4809" s="4">
        <f>B4809+('PV model'!$B$3/15)+(I4809/60)</f>
        <v>3.6231095637014215</v>
      </c>
      <c r="K4809" s="2">
        <f t="shared" si="835"/>
        <v>125.65335654447868</v>
      </c>
      <c r="L4809" s="2">
        <f>DEGREES(ASIN((((COS(RADIANS('PV model'!$B$2))*COS(RADIANS(H4809))*COS(RADIANS(K4809)))+(SIN(RADIANS('PV model'!$B$2))*SIN(RADIANS(H4809)))))))</f>
        <v>-1.0473577493192086</v>
      </c>
      <c r="M4809" s="3">
        <f t="shared" si="831"/>
        <v>0</v>
      </c>
      <c r="N4809" s="2">
        <f t="shared" si="836"/>
        <v>49.505932169312338</v>
      </c>
      <c r="O4809" s="2">
        <f>IF('PV model'!$B$2&gt;0, 180-N4809,IF('PV model'!$B$2&lt;0,0-N4809,N4809))</f>
        <v>130.49406783068767</v>
      </c>
      <c r="P4809" s="2">
        <f>ABS(O4809-'PV model'!$B$5)</f>
        <v>74.505932169312331</v>
      </c>
      <c r="Q4809" s="3">
        <f t="shared" si="832"/>
        <v>91.047357749319204</v>
      </c>
      <c r="R4809" s="3">
        <f t="shared" si="837"/>
        <v>0</v>
      </c>
      <c r="S4809" s="3">
        <f t="shared" si="833"/>
        <v>0</v>
      </c>
      <c r="T4809" s="3">
        <f>(0.5*(1-COS(RADIANS(90-$X$3)))*(D4809+E4809)*'PV model'!$B$4)</f>
        <v>0</v>
      </c>
      <c r="U4809" s="3">
        <f t="shared" si="838"/>
        <v>0</v>
      </c>
      <c r="V4809" s="3">
        <f>('PV model'!$B$13*(U4809/1000)*(1-'PV model'!$B$14*((20+C4809)-25))*'PV model'!$B$10)/'PV model'!$B$12</f>
        <v>0</v>
      </c>
    </row>
    <row r="4810" spans="1:22" x14ac:dyDescent="0.2">
      <c r="A4810" s="10">
        <f t="shared" si="830"/>
        <v>201</v>
      </c>
      <c r="B4810" s="10">
        <f t="shared" si="839"/>
        <v>5</v>
      </c>
      <c r="C4810" s="23">
        <v>12.9</v>
      </c>
      <c r="D4810" s="24">
        <v>0</v>
      </c>
      <c r="E4810" s="24">
        <v>6.1740000000000004</v>
      </c>
      <c r="F4810" s="48"/>
      <c r="G4810" s="48"/>
      <c r="H4810" s="1">
        <f t="shared" si="840"/>
        <v>20.651404802931125</v>
      </c>
      <c r="I4810" s="1">
        <f t="shared" si="834"/>
        <v>-6.0134261779147016</v>
      </c>
      <c r="J4810" s="4">
        <f>B4810+('PV model'!$B$3/15)+(I4810/60)</f>
        <v>4.6231095637014219</v>
      </c>
      <c r="K4810" s="2">
        <f t="shared" si="835"/>
        <v>110.65335654447867</v>
      </c>
      <c r="L4810" s="2">
        <f>DEGREES(ASIN((((COS(RADIANS('PV model'!$B$2))*COS(RADIANS(H4810))*COS(RADIANS(K4810)))+(SIN(RADIANS('PV model'!$B$2))*SIN(RADIANS(H4810)))))))</f>
        <v>5.9529677440855915</v>
      </c>
      <c r="M4810" s="3">
        <f t="shared" si="831"/>
        <v>5.9529677440855915</v>
      </c>
      <c r="N4810" s="2">
        <f t="shared" si="836"/>
        <v>61.684861360900904</v>
      </c>
      <c r="O4810" s="2">
        <f>IF('PV model'!$B$2&gt;0, 180-N4810,IF('PV model'!$B$2&lt;0,0-N4810,N4810))</f>
        <v>118.3151386390991</v>
      </c>
      <c r="P4810" s="2">
        <f>ABS(O4810-'PV model'!$B$5)</f>
        <v>86.684861360900896</v>
      </c>
      <c r="Q4810" s="3">
        <f t="shared" si="832"/>
        <v>84.047032255914402</v>
      </c>
      <c r="R4810" s="3">
        <f t="shared" si="837"/>
        <v>0</v>
      </c>
      <c r="S4810" s="3">
        <f t="shared" si="833"/>
        <v>6.1740000000000004</v>
      </c>
      <c r="T4810" s="3">
        <f>(0.5*(1-COS(RADIANS(90-$X$3)))*(D4810+E4810)*'PV model'!$B$4)</f>
        <v>0</v>
      </c>
      <c r="U4810" s="3">
        <f t="shared" si="838"/>
        <v>6.1740000000000004</v>
      </c>
      <c r="V4810" s="3">
        <f>('PV model'!$B$13*(U4810/1000)*(1-'PV model'!$B$14*((20+C4810)-25))*'PV model'!$B$10)/'PV model'!$B$12</f>
        <v>0.59765100393600001</v>
      </c>
    </row>
    <row r="4811" spans="1:22" x14ac:dyDescent="0.2">
      <c r="A4811" s="10">
        <f t="shared" si="830"/>
        <v>201</v>
      </c>
      <c r="B4811" s="10">
        <f t="shared" si="839"/>
        <v>6</v>
      </c>
      <c r="C4811" s="23">
        <v>13.1</v>
      </c>
      <c r="D4811" s="24">
        <v>0</v>
      </c>
      <c r="E4811" s="24">
        <v>38.808</v>
      </c>
      <c r="F4811" s="48"/>
      <c r="G4811" s="48"/>
      <c r="H4811" s="1">
        <f t="shared" si="840"/>
        <v>20.651404802931125</v>
      </c>
      <c r="I4811" s="1">
        <f t="shared" si="834"/>
        <v>-6.0134261779147016</v>
      </c>
      <c r="J4811" s="4">
        <f>B4811+('PV model'!$B$3/15)+(I4811/60)</f>
        <v>5.6231095637014219</v>
      </c>
      <c r="K4811" s="2">
        <f t="shared" si="835"/>
        <v>95.653356544478669</v>
      </c>
      <c r="L4811" s="2">
        <f>DEGREES(ASIN((((COS(RADIANS('PV model'!$B$2))*COS(RADIANS(H4811))*COS(RADIANS(K4811)))+(SIN(RADIANS('PV model'!$B$2))*SIN(RADIANS(H4811)))))))</f>
        <v>13.794646430021807</v>
      </c>
      <c r="M4811" s="3">
        <f t="shared" si="831"/>
        <v>13.794646430021807</v>
      </c>
      <c r="N4811" s="2">
        <f t="shared" si="836"/>
        <v>73.505826900886504</v>
      </c>
      <c r="O4811" s="2">
        <f>IF('PV model'!$B$2&gt;0, 180-N4811,IF('PV model'!$B$2&lt;0,0-N4811,N4811))</f>
        <v>106.4941730991135</v>
      </c>
      <c r="P4811" s="2">
        <f>ABS(O4811-'PV model'!$B$5)</f>
        <v>98.505826900886504</v>
      </c>
      <c r="Q4811" s="3">
        <f t="shared" si="832"/>
        <v>76.205353569978186</v>
      </c>
      <c r="R4811" s="3">
        <f t="shared" si="837"/>
        <v>0</v>
      </c>
      <c r="S4811" s="3">
        <f t="shared" si="833"/>
        <v>38.808</v>
      </c>
      <c r="T4811" s="3">
        <f>(0.5*(1-COS(RADIANS(90-$X$3)))*(D4811+E4811)*'PV model'!$B$4)</f>
        <v>0</v>
      </c>
      <c r="U4811" s="3">
        <f t="shared" si="838"/>
        <v>38.808</v>
      </c>
      <c r="V4811" s="3">
        <f>('PV model'!$B$13*(U4811/1000)*(1-'PV model'!$B$14*((20+C4811)-25))*'PV model'!$B$10)/'PV model'!$B$12</f>
        <v>3.7535600551680002</v>
      </c>
    </row>
    <row r="4812" spans="1:22" x14ac:dyDescent="0.2">
      <c r="A4812" s="10">
        <f t="shared" si="830"/>
        <v>201</v>
      </c>
      <c r="B4812" s="10">
        <f t="shared" si="839"/>
        <v>7</v>
      </c>
      <c r="C4812" s="23">
        <v>13.6</v>
      </c>
      <c r="D4812" s="24">
        <v>14.591849999999999</v>
      </c>
      <c r="E4812" s="24">
        <v>97.02</v>
      </c>
      <c r="F4812" s="48"/>
      <c r="G4812" s="48"/>
      <c r="H4812" s="1">
        <f t="shared" si="840"/>
        <v>20.651404802931125</v>
      </c>
      <c r="I4812" s="1">
        <f t="shared" si="834"/>
        <v>-6.0134261779147016</v>
      </c>
      <c r="J4812" s="4">
        <f>B4812+('PV model'!$B$3/15)+(I4812/60)</f>
        <v>6.6231095637014219</v>
      </c>
      <c r="K4812" s="2">
        <f t="shared" si="835"/>
        <v>80.653356544478669</v>
      </c>
      <c r="L4812" s="2">
        <f>DEGREES(ASIN((((COS(RADIANS('PV model'!$B$2))*COS(RADIANS(H4812))*COS(RADIANS(K4812)))+(SIN(RADIANS('PV model'!$B$2))*SIN(RADIANS(H4812)))))))</f>
        <v>22.131369503441412</v>
      </c>
      <c r="M4812" s="3">
        <f t="shared" si="831"/>
        <v>22.131369503441412</v>
      </c>
      <c r="N4812" s="2">
        <f t="shared" si="836"/>
        <v>85.385901775481202</v>
      </c>
      <c r="O4812" s="2">
        <f>IF('PV model'!$B$2&gt;0, 180-N4812,IF('PV model'!$B$2&lt;0,0-N4812,N4812))</f>
        <v>94.614098224518798</v>
      </c>
      <c r="P4812" s="2">
        <f>ABS(O4812-'PV model'!$B$5)</f>
        <v>110.3859017754812</v>
      </c>
      <c r="Q4812" s="3">
        <f t="shared" si="832"/>
        <v>67.86863049655858</v>
      </c>
      <c r="R4812" s="3">
        <f t="shared" si="837"/>
        <v>14.591850000000003</v>
      </c>
      <c r="S4812" s="3">
        <f t="shared" si="833"/>
        <v>104.00167136960847</v>
      </c>
      <c r="T4812" s="3">
        <f>(0.5*(1-COS(RADIANS(90-$X$3)))*(D4812+E4812)*'PV model'!$B$4)</f>
        <v>0</v>
      </c>
      <c r="U4812" s="3">
        <f t="shared" si="838"/>
        <v>118.59352136960848</v>
      </c>
      <c r="V4812" s="3">
        <f>('PV model'!$B$13*(U4812/1000)*(1-'PV model'!$B$14*((20+C4812)-25))*'PV model'!$B$10)/'PV model'!$B$12</f>
        <v>11.446809867280015</v>
      </c>
    </row>
    <row r="4813" spans="1:22" x14ac:dyDescent="0.2">
      <c r="A4813" s="10">
        <f t="shared" si="830"/>
        <v>201</v>
      </c>
      <c r="B4813" s="10">
        <f t="shared" si="839"/>
        <v>8</v>
      </c>
      <c r="C4813" s="23">
        <v>14.7</v>
      </c>
      <c r="D4813" s="24">
        <v>31.428599999999999</v>
      </c>
      <c r="E4813" s="24">
        <v>163.16999999999999</v>
      </c>
      <c r="F4813" s="48"/>
      <c r="G4813" s="48"/>
      <c r="H4813" s="1">
        <f t="shared" si="840"/>
        <v>20.651404802931125</v>
      </c>
      <c r="I4813" s="1">
        <f t="shared" si="834"/>
        <v>-6.0134261779147016</v>
      </c>
      <c r="J4813" s="4">
        <f>B4813+('PV model'!$B$3/15)+(I4813/60)</f>
        <v>7.6231095637014219</v>
      </c>
      <c r="K4813" s="2">
        <f t="shared" si="835"/>
        <v>65.653356544478669</v>
      </c>
      <c r="L4813" s="2">
        <f>DEGREES(ASIN((((COS(RADIANS('PV model'!$B$2))*COS(RADIANS(H4813))*COS(RADIANS(K4813)))+(SIN(RADIANS('PV model'!$B$2))*SIN(RADIANS(H4813)))))))</f>
        <v>30.607508115405075</v>
      </c>
      <c r="M4813" s="3">
        <f t="shared" si="831"/>
        <v>30.607508115405075</v>
      </c>
      <c r="N4813" s="2">
        <f t="shared" si="836"/>
        <v>82.10914936611816</v>
      </c>
      <c r="O4813" s="2">
        <f>IF('PV model'!$B$2&gt;0, 180-N4813,IF('PV model'!$B$2&lt;0,0-N4813,N4813))</f>
        <v>97.89085063388184</v>
      </c>
      <c r="P4813" s="2">
        <f>ABS(O4813-'PV model'!$B$5)</f>
        <v>107.10914936611816</v>
      </c>
      <c r="Q4813" s="3">
        <f t="shared" si="832"/>
        <v>59.392491884594925</v>
      </c>
      <c r="R4813" s="3">
        <f t="shared" si="837"/>
        <v>31.428600000000007</v>
      </c>
      <c r="S4813" s="3">
        <f t="shared" si="833"/>
        <v>180.16268332928294</v>
      </c>
      <c r="T4813" s="3">
        <f>(0.5*(1-COS(RADIANS(90-$X$3)))*(D4813+E4813)*'PV model'!$B$4)</f>
        <v>0</v>
      </c>
      <c r="U4813" s="3">
        <f t="shared" si="838"/>
        <v>211.59128332928296</v>
      </c>
      <c r="V4813" s="3">
        <f>('PV model'!$B$13*(U4813/1000)*(1-'PV model'!$B$14*((20+C4813)-25))*'PV model'!$B$10)/'PV model'!$B$12</f>
        <v>20.330018891949234</v>
      </c>
    </row>
    <row r="4814" spans="1:22" x14ac:dyDescent="0.2">
      <c r="A4814" s="10">
        <f t="shared" si="830"/>
        <v>201</v>
      </c>
      <c r="B4814" s="10">
        <f t="shared" si="839"/>
        <v>9</v>
      </c>
      <c r="C4814" s="23">
        <v>15.1</v>
      </c>
      <c r="D4814" s="24">
        <v>369.28604999999999</v>
      </c>
      <c r="E4814" s="24">
        <v>216.97200000000001</v>
      </c>
      <c r="F4814" s="48"/>
      <c r="G4814" s="48"/>
      <c r="H4814" s="1">
        <f t="shared" si="840"/>
        <v>20.651404802931125</v>
      </c>
      <c r="I4814" s="1">
        <f t="shared" si="834"/>
        <v>-6.0134261779147016</v>
      </c>
      <c r="J4814" s="4">
        <f>B4814+('PV model'!$B$3/15)+(I4814/60)</f>
        <v>8.623109563701421</v>
      </c>
      <c r="K4814" s="2">
        <f t="shared" si="835"/>
        <v>50.653356544478683</v>
      </c>
      <c r="L4814" s="2">
        <f>DEGREES(ASIN((((COS(RADIANS('PV model'!$B$2))*COS(RADIANS(H4814))*COS(RADIANS(K4814)))+(SIN(RADIANS('PV model'!$B$2))*SIN(RADIANS(H4814)))))))</f>
        <v>38.806078855536342</v>
      </c>
      <c r="M4814" s="3">
        <f t="shared" si="831"/>
        <v>38.806078855536342</v>
      </c>
      <c r="N4814" s="2">
        <f t="shared" si="836"/>
        <v>68.217961043060484</v>
      </c>
      <c r="O4814" s="2">
        <f>IF('PV model'!$B$2&gt;0, 180-N4814,IF('PV model'!$B$2&lt;0,0-N4814,N4814))</f>
        <v>111.78203895693952</v>
      </c>
      <c r="P4814" s="2">
        <f>ABS(O4814-'PV model'!$B$5)</f>
        <v>93.217961043060484</v>
      </c>
      <c r="Q4814" s="3">
        <f t="shared" si="832"/>
        <v>51.193921144463658</v>
      </c>
      <c r="R4814" s="3">
        <f t="shared" si="837"/>
        <v>369.28604999999999</v>
      </c>
      <c r="S4814" s="3">
        <f t="shared" si="833"/>
        <v>290.18472034400679</v>
      </c>
      <c r="T4814" s="3">
        <f>(0.5*(1-COS(RADIANS(90-$X$3)))*(D4814+E4814)*'PV model'!$B$4)</f>
        <v>0</v>
      </c>
      <c r="U4814" s="3">
        <f t="shared" si="838"/>
        <v>659.47077034400672</v>
      </c>
      <c r="V4814" s="3">
        <f>('PV model'!$B$13*(U4814/1000)*(1-'PV model'!$B$14*((20+C4814)-25))*'PV model'!$B$10)/'PV model'!$B$12</f>
        <v>63.257501996161999</v>
      </c>
    </row>
    <row r="4815" spans="1:22" x14ac:dyDescent="0.2">
      <c r="A4815" s="10">
        <f t="shared" si="830"/>
        <v>201</v>
      </c>
      <c r="B4815" s="10">
        <f t="shared" si="839"/>
        <v>10</v>
      </c>
      <c r="C4815" s="23">
        <v>17.2</v>
      </c>
      <c r="D4815" s="24">
        <v>625.20465000000002</v>
      </c>
      <c r="E4815" s="24">
        <v>192.27600000000001</v>
      </c>
      <c r="F4815" s="48"/>
      <c r="G4815" s="48"/>
      <c r="H4815" s="1">
        <f t="shared" si="840"/>
        <v>20.651404802931125</v>
      </c>
      <c r="I4815" s="1">
        <f t="shared" si="834"/>
        <v>-6.0134261779147016</v>
      </c>
      <c r="J4815" s="4">
        <f>B4815+('PV model'!$B$3/15)+(I4815/60)</f>
        <v>9.623109563701421</v>
      </c>
      <c r="K4815" s="2">
        <f t="shared" si="835"/>
        <v>35.653356544478683</v>
      </c>
      <c r="L4815" s="2">
        <f>DEGREES(ASIN((((COS(RADIANS('PV model'!$B$2))*COS(RADIANS(H4815))*COS(RADIANS(K4815)))+(SIN(RADIANS('PV model'!$B$2))*SIN(RADIANS(H4815)))))))</f>
        <v>46.16346366824034</v>
      </c>
      <c r="M4815" s="3">
        <f t="shared" si="831"/>
        <v>46.16346366824034</v>
      </c>
      <c r="N4815" s="2">
        <f t="shared" si="836"/>
        <v>51.952626953670205</v>
      </c>
      <c r="O4815" s="2">
        <f>IF('PV model'!$B$2&gt;0, 180-N4815,IF('PV model'!$B$2&lt;0,0-N4815,N4815))</f>
        <v>128.0473730463298</v>
      </c>
      <c r="P4815" s="2">
        <f>ABS(O4815-'PV model'!$B$5)</f>
        <v>76.952626953670205</v>
      </c>
      <c r="Q4815" s="3">
        <f t="shared" si="832"/>
        <v>43.83653633175966</v>
      </c>
      <c r="R4815" s="3">
        <f t="shared" si="837"/>
        <v>625.20465000000002</v>
      </c>
      <c r="S4815" s="3">
        <f t="shared" si="833"/>
        <v>261.02818629228335</v>
      </c>
      <c r="T4815" s="3">
        <f>(0.5*(1-COS(RADIANS(90-$X$3)))*(D4815+E4815)*'PV model'!$B$4)</f>
        <v>0</v>
      </c>
      <c r="U4815" s="3">
        <f t="shared" si="838"/>
        <v>886.23283629228331</v>
      </c>
      <c r="V4815" s="3">
        <f>('PV model'!$B$13*(U4815/1000)*(1-'PV model'!$B$14*((20+C4815)-25))*'PV model'!$B$10)/'PV model'!$B$12</f>
        <v>84.264748001166737</v>
      </c>
    </row>
    <row r="4816" spans="1:22" x14ac:dyDescent="0.2">
      <c r="A4816" s="10">
        <f t="shared" si="830"/>
        <v>201</v>
      </c>
      <c r="B4816" s="10">
        <f t="shared" si="839"/>
        <v>11</v>
      </c>
      <c r="C4816" s="23">
        <v>18.100000000000001</v>
      </c>
      <c r="D4816" s="24">
        <v>770.00070000000005</v>
      </c>
      <c r="E4816" s="24">
        <v>174.636</v>
      </c>
      <c r="F4816" s="48"/>
      <c r="G4816" s="48"/>
      <c r="H4816" s="1">
        <f t="shared" si="840"/>
        <v>20.651404802931125</v>
      </c>
      <c r="I4816" s="1">
        <f t="shared" si="834"/>
        <v>-6.0134261779147016</v>
      </c>
      <c r="J4816" s="4">
        <f>B4816+('PV model'!$B$3/15)+(I4816/60)</f>
        <v>10.623109563701421</v>
      </c>
      <c r="K4816" s="2">
        <f t="shared" si="835"/>
        <v>20.653356544478683</v>
      </c>
      <c r="L4816" s="2">
        <f>DEGREES(ASIN((((COS(RADIANS('PV model'!$B$2))*COS(RADIANS(H4816))*COS(RADIANS(K4816)))+(SIN(RADIANS('PV model'!$B$2))*SIN(RADIANS(H4816)))))))</f>
        <v>51.869073006700397</v>
      </c>
      <c r="M4816" s="3">
        <f t="shared" si="831"/>
        <v>51.869073006700397</v>
      </c>
      <c r="N4816" s="2">
        <f t="shared" si="836"/>
        <v>32.311811100455742</v>
      </c>
      <c r="O4816" s="2">
        <f>IF('PV model'!$B$2&gt;0, 180-N4816,IF('PV model'!$B$2&lt;0,0-N4816,N4816))</f>
        <v>147.68818889954426</v>
      </c>
      <c r="P4816" s="2">
        <f>ABS(O4816-'PV model'!$B$5)</f>
        <v>57.311811100455742</v>
      </c>
      <c r="Q4816" s="3">
        <f t="shared" si="832"/>
        <v>38.130926993299603</v>
      </c>
      <c r="R4816" s="3">
        <f t="shared" si="837"/>
        <v>770.00070000000005</v>
      </c>
      <c r="S4816" s="3">
        <f t="shared" si="833"/>
        <v>233.21501422633347</v>
      </c>
      <c r="T4816" s="3">
        <f>(0.5*(1-COS(RADIANS(90-$X$3)))*(D4816+E4816)*'PV model'!$B$4)</f>
        <v>0</v>
      </c>
      <c r="U4816" s="3">
        <f t="shared" si="838"/>
        <v>1003.2157142263335</v>
      </c>
      <c r="V4816" s="3">
        <f>('PV model'!$B$13*(U4816/1000)*(1-'PV model'!$B$14*((20+C4816)-25))*'PV model'!$B$10)/'PV model'!$B$12</f>
        <v>95.026695191655335</v>
      </c>
    </row>
    <row r="4817" spans="1:22" x14ac:dyDescent="0.2">
      <c r="A4817" s="10">
        <f t="shared" si="830"/>
        <v>201</v>
      </c>
      <c r="B4817" s="10">
        <f t="shared" si="839"/>
        <v>12</v>
      </c>
      <c r="C4817" s="23">
        <v>12</v>
      </c>
      <c r="D4817" s="24">
        <v>866.53139999999996</v>
      </c>
      <c r="E4817" s="24">
        <v>138.47399999999999</v>
      </c>
      <c r="F4817" s="48"/>
      <c r="G4817" s="48"/>
      <c r="H4817" s="1">
        <f t="shared" si="840"/>
        <v>20.651404802931125</v>
      </c>
      <c r="I4817" s="1">
        <f t="shared" si="834"/>
        <v>-6.0134261779147016</v>
      </c>
      <c r="J4817" s="4">
        <f>B4817+('PV model'!$B$3/15)+(I4817/60)</f>
        <v>11.623109563701421</v>
      </c>
      <c r="K4817" s="2">
        <f t="shared" si="835"/>
        <v>5.6533565444786849</v>
      </c>
      <c r="L4817" s="2">
        <f>DEGREES(ASIN((((COS(RADIANS('PV model'!$B$2))*COS(RADIANS(H4817))*COS(RADIANS(K4817)))+(SIN(RADIANS('PV model'!$B$2))*SIN(RADIANS(H4817)))))))</f>
        <v>54.893745316068077</v>
      </c>
      <c r="M4817" s="3">
        <f t="shared" si="831"/>
        <v>54.893745316068077</v>
      </c>
      <c r="N4817" s="2">
        <f t="shared" si="836"/>
        <v>9.2235138818128402</v>
      </c>
      <c r="O4817" s="2">
        <f>IF('PV model'!$B$2&gt;0, 180-N4817,IF('PV model'!$B$2&lt;0,0-N4817,N4817))</f>
        <v>170.77648611818717</v>
      </c>
      <c r="P4817" s="2">
        <f>ABS(O4817-'PV model'!$B$5)</f>
        <v>34.223513881812835</v>
      </c>
      <c r="Q4817" s="3">
        <f t="shared" si="832"/>
        <v>35.106254683931923</v>
      </c>
      <c r="R4817" s="3">
        <f t="shared" si="837"/>
        <v>866.53139999999985</v>
      </c>
      <c r="S4817" s="3">
        <f t="shared" si="833"/>
        <v>182.77977236888967</v>
      </c>
      <c r="T4817" s="3">
        <f>(0.5*(1-COS(RADIANS(90-$X$3)))*(D4817+E4817)*'PV model'!$B$4)</f>
        <v>0</v>
      </c>
      <c r="U4817" s="3">
        <f t="shared" si="838"/>
        <v>1049.3111723688894</v>
      </c>
      <c r="V4817" s="3">
        <f>('PV model'!$B$13*(U4817/1000)*(1-'PV model'!$B$14*((20+C4817)-25))*'PV model'!$B$10)/'PV model'!$B$12</f>
        <v>101.95224873587435</v>
      </c>
    </row>
    <row r="4818" spans="1:22" x14ac:dyDescent="0.2">
      <c r="A4818" s="10">
        <f t="shared" si="830"/>
        <v>201</v>
      </c>
      <c r="B4818" s="10">
        <f t="shared" si="839"/>
        <v>13</v>
      </c>
      <c r="C4818" s="23">
        <v>14.7</v>
      </c>
      <c r="D4818" s="24">
        <v>868.77629999999999</v>
      </c>
      <c r="E4818" s="24">
        <v>142.88399999999999</v>
      </c>
      <c r="F4818" s="48"/>
      <c r="G4818" s="48"/>
      <c r="H4818" s="1">
        <f t="shared" si="840"/>
        <v>20.651404802931125</v>
      </c>
      <c r="I4818" s="1">
        <f t="shared" si="834"/>
        <v>-6.0134261779147016</v>
      </c>
      <c r="J4818" s="4">
        <f>B4818+('PV model'!$B$3/15)+(I4818/60)</f>
        <v>12.623109563701421</v>
      </c>
      <c r="K4818" s="2">
        <f t="shared" si="835"/>
        <v>-9.3466434555213151</v>
      </c>
      <c r="L4818" s="2">
        <f>DEGREES(ASIN((((COS(RADIANS('PV model'!$B$2))*COS(RADIANS(H4818))*COS(RADIANS(K4818)))+(SIN(RADIANS('PV model'!$B$2))*SIN(RADIANS(H4818)))))))</f>
        <v>54.451961173916345</v>
      </c>
      <c r="M4818" s="3">
        <f t="shared" si="831"/>
        <v>54.451961173916345</v>
      </c>
      <c r="N4818" s="2">
        <f t="shared" si="836"/>
        <v>-15.152874365208255</v>
      </c>
      <c r="O4818" s="2">
        <f>IF('PV model'!$B$2&gt;0, 180-N4818,IF('PV model'!$B$2&lt;0,0-N4818,N4818))</f>
        <v>195.15287436520825</v>
      </c>
      <c r="P4818" s="2">
        <f>ABS(O4818-'PV model'!$B$5)</f>
        <v>9.8471256347917517</v>
      </c>
      <c r="Q4818" s="3">
        <f t="shared" si="832"/>
        <v>35.548038826083655</v>
      </c>
      <c r="R4818" s="3">
        <f t="shared" si="837"/>
        <v>868.77630000000011</v>
      </c>
      <c r="S4818" s="3">
        <f t="shared" si="833"/>
        <v>189.01181994352365</v>
      </c>
      <c r="T4818" s="3">
        <f>(0.5*(1-COS(RADIANS(90-$X$3)))*(D4818+E4818)*'PV model'!$B$4)</f>
        <v>0</v>
      </c>
      <c r="U4818" s="3">
        <f t="shared" si="838"/>
        <v>1057.7881199435237</v>
      </c>
      <c r="V4818" s="3">
        <f>('PV model'!$B$13*(U4818/1000)*(1-'PV model'!$B$14*((20+C4818)-25))*'PV model'!$B$10)/'PV model'!$B$12</f>
        <v>101.6339242513359</v>
      </c>
    </row>
    <row r="4819" spans="1:22" x14ac:dyDescent="0.2">
      <c r="A4819" s="10">
        <f t="shared" si="830"/>
        <v>201</v>
      </c>
      <c r="B4819" s="10">
        <f t="shared" si="839"/>
        <v>14</v>
      </c>
      <c r="C4819" s="23">
        <v>17.5</v>
      </c>
      <c r="D4819" s="24">
        <v>862.04160000000002</v>
      </c>
      <c r="E4819" s="24">
        <v>139.35599999999999</v>
      </c>
      <c r="F4819" s="48"/>
      <c r="G4819" s="48"/>
      <c r="H4819" s="1">
        <f t="shared" si="840"/>
        <v>20.651404802931125</v>
      </c>
      <c r="I4819" s="1">
        <f t="shared" si="834"/>
        <v>-6.0134261779147016</v>
      </c>
      <c r="J4819" s="4">
        <f>B4819+('PV model'!$B$3/15)+(I4819/60)</f>
        <v>13.623109563701421</v>
      </c>
      <c r="K4819" s="2">
        <f t="shared" si="835"/>
        <v>-24.346643455521317</v>
      </c>
      <c r="L4819" s="2">
        <f>DEGREES(ASIN((((COS(RADIANS('PV model'!$B$2))*COS(RADIANS(H4819))*COS(RADIANS(K4819)))+(SIN(RADIANS('PV model'!$B$2))*SIN(RADIANS(H4819)))))))</f>
        <v>50.671939030658727</v>
      </c>
      <c r="M4819" s="3">
        <f t="shared" si="831"/>
        <v>50.671939030658727</v>
      </c>
      <c r="N4819" s="2">
        <f t="shared" si="836"/>
        <v>-37.495159553043457</v>
      </c>
      <c r="O4819" s="2">
        <f>IF('PV model'!$B$2&gt;0, 180-N4819,IF('PV model'!$B$2&lt;0,0-N4819,N4819))</f>
        <v>217.49515955304346</v>
      </c>
      <c r="P4819" s="2">
        <f>ABS(O4819-'PV model'!$B$5)</f>
        <v>12.495159553043464</v>
      </c>
      <c r="Q4819" s="3">
        <f t="shared" si="832"/>
        <v>39.328060969341273</v>
      </c>
      <c r="R4819" s="3">
        <f t="shared" si="837"/>
        <v>862.04160000000002</v>
      </c>
      <c r="S4819" s="3">
        <f t="shared" si="833"/>
        <v>187.93629232671216</v>
      </c>
      <c r="T4819" s="3">
        <f>(0.5*(1-COS(RADIANS(90-$X$3)))*(D4819+E4819)*'PV model'!$B$4)</f>
        <v>0</v>
      </c>
      <c r="U4819" s="3">
        <f t="shared" si="838"/>
        <v>1049.9778923267122</v>
      </c>
      <c r="V4819" s="3">
        <f>('PV model'!$B$13*(U4819/1000)*(1-'PV model'!$B$14*((20+C4819)-25))*'PV model'!$B$10)/'PV model'!$B$12</f>
        <v>99.708000611129236</v>
      </c>
    </row>
    <row r="4820" spans="1:22" x14ac:dyDescent="0.2">
      <c r="A4820" s="10">
        <f t="shared" si="830"/>
        <v>201</v>
      </c>
      <c r="B4820" s="10">
        <f t="shared" si="839"/>
        <v>15</v>
      </c>
      <c r="C4820" s="23">
        <v>20.2</v>
      </c>
      <c r="D4820" s="24">
        <v>833.98034999999993</v>
      </c>
      <c r="E4820" s="24">
        <v>134.946</v>
      </c>
      <c r="F4820" s="48"/>
      <c r="G4820" s="48"/>
      <c r="H4820" s="1">
        <f t="shared" si="840"/>
        <v>20.651404802931125</v>
      </c>
      <c r="I4820" s="1">
        <f t="shared" si="834"/>
        <v>-6.0134261779147016</v>
      </c>
      <c r="J4820" s="4">
        <f>B4820+('PV model'!$B$3/15)+(I4820/60)</f>
        <v>14.623109563701421</v>
      </c>
      <c r="K4820" s="2">
        <f t="shared" si="835"/>
        <v>-39.346643455521317</v>
      </c>
      <c r="L4820" s="2">
        <f>DEGREES(ASIN((((COS(RADIANS('PV model'!$B$2))*COS(RADIANS(H4820))*COS(RADIANS(K4820)))+(SIN(RADIANS('PV model'!$B$2))*SIN(RADIANS(H4820)))))))</f>
        <v>44.46908202511726</v>
      </c>
      <c r="M4820" s="3">
        <f t="shared" si="831"/>
        <v>44.46908202511726</v>
      </c>
      <c r="N4820" s="2">
        <f t="shared" si="836"/>
        <v>-56.237119060307478</v>
      </c>
      <c r="O4820" s="2">
        <f>IF('PV model'!$B$2&gt;0, 180-N4820,IF('PV model'!$B$2&lt;0,0-N4820,N4820))</f>
        <v>236.23711906030746</v>
      </c>
      <c r="P4820" s="2">
        <f>ABS(O4820-'PV model'!$B$5)</f>
        <v>31.237119060307464</v>
      </c>
      <c r="Q4820" s="3">
        <f t="shared" si="832"/>
        <v>45.53091797488274</v>
      </c>
      <c r="R4820" s="3">
        <f t="shared" si="837"/>
        <v>833.98034999999993</v>
      </c>
      <c r="S4820" s="3">
        <f t="shared" si="833"/>
        <v>186.0298578212896</v>
      </c>
      <c r="T4820" s="3">
        <f>(0.5*(1-COS(RADIANS(90-$X$3)))*(D4820+E4820)*'PV model'!$B$4)</f>
        <v>0</v>
      </c>
      <c r="U4820" s="3">
        <f t="shared" si="838"/>
        <v>1020.0102078212896</v>
      </c>
      <c r="V4820" s="3">
        <f>('PV model'!$B$13*(U4820/1000)*(1-'PV model'!$B$14*((20+C4820)-25))*'PV model'!$B$10)/'PV model'!$B$12</f>
        <v>95.761038975088084</v>
      </c>
    </row>
    <row r="4821" spans="1:22" x14ac:dyDescent="0.2">
      <c r="A4821" s="10">
        <f t="shared" si="830"/>
        <v>201</v>
      </c>
      <c r="B4821" s="10">
        <f t="shared" si="839"/>
        <v>16</v>
      </c>
      <c r="C4821" s="23">
        <v>21</v>
      </c>
      <c r="D4821" s="24">
        <v>647.65364999999997</v>
      </c>
      <c r="E4821" s="24">
        <v>177.28200000000001</v>
      </c>
      <c r="F4821" s="48"/>
      <c r="G4821" s="48"/>
      <c r="H4821" s="1">
        <f t="shared" si="840"/>
        <v>20.651404802931125</v>
      </c>
      <c r="I4821" s="1">
        <f t="shared" si="834"/>
        <v>-6.0134261779147016</v>
      </c>
      <c r="J4821" s="4">
        <f>B4821+('PV model'!$B$3/15)+(I4821/60)</f>
        <v>15.623109563701421</v>
      </c>
      <c r="K4821" s="2">
        <f t="shared" si="835"/>
        <v>-54.346643455521317</v>
      </c>
      <c r="L4821" s="2">
        <f>DEGREES(ASIN((((COS(RADIANS('PV model'!$B$2))*COS(RADIANS(H4821))*COS(RADIANS(K4821)))+(SIN(RADIANS('PV model'!$B$2))*SIN(RADIANS(H4821)))))))</f>
        <v>36.840299574893365</v>
      </c>
      <c r="M4821" s="3">
        <f t="shared" si="831"/>
        <v>36.840299574893365</v>
      </c>
      <c r="N4821" s="2">
        <f t="shared" si="836"/>
        <v>-71.817007510786738</v>
      </c>
      <c r="O4821" s="2">
        <f>IF('PV model'!$B$2&gt;0, 180-N4821,IF('PV model'!$B$2&lt;0,0-N4821,N4821))</f>
        <v>251.81700751078674</v>
      </c>
      <c r="P4821" s="2">
        <f>ABS(O4821-'PV model'!$B$5)</f>
        <v>46.817007510786738</v>
      </c>
      <c r="Q4821" s="3">
        <f t="shared" si="832"/>
        <v>53.159700425106635</v>
      </c>
      <c r="R4821" s="3">
        <f t="shared" si="837"/>
        <v>647.65364999999997</v>
      </c>
      <c r="S4821" s="3">
        <f t="shared" si="833"/>
        <v>243.58878755195582</v>
      </c>
      <c r="T4821" s="3">
        <f>(0.5*(1-COS(RADIANS(90-$X$3)))*(D4821+E4821)*'PV model'!$B$4)</f>
        <v>0</v>
      </c>
      <c r="U4821" s="3">
        <f t="shared" si="838"/>
        <v>891.24243755195585</v>
      </c>
      <c r="V4821" s="3">
        <f>('PV model'!$B$13*(U4821/1000)*(1-'PV model'!$B$14*((20+C4821)-25))*'PV model'!$B$10)/'PV model'!$B$12</f>
        <v>83.386924038001112</v>
      </c>
    </row>
    <row r="4822" spans="1:22" x14ac:dyDescent="0.2">
      <c r="A4822" s="10">
        <f t="shared" si="830"/>
        <v>201</v>
      </c>
      <c r="B4822" s="10">
        <f t="shared" si="839"/>
        <v>17</v>
      </c>
      <c r="C4822" s="23">
        <v>20.6</v>
      </c>
      <c r="D4822" s="24">
        <v>423.16365000000002</v>
      </c>
      <c r="E4822" s="24">
        <v>190.512</v>
      </c>
      <c r="F4822" s="48"/>
      <c r="G4822" s="48"/>
      <c r="H4822" s="1">
        <f t="shared" si="840"/>
        <v>20.651404802931125</v>
      </c>
      <c r="I4822" s="1">
        <f t="shared" si="834"/>
        <v>-6.0134261779147016</v>
      </c>
      <c r="J4822" s="4">
        <f>B4822+('PV model'!$B$3/15)+(I4822/60)</f>
        <v>16.623109563701423</v>
      </c>
      <c r="K4822" s="2">
        <f t="shared" si="835"/>
        <v>-69.346643455521345</v>
      </c>
      <c r="L4822" s="2">
        <f>DEGREES(ASIN((((COS(RADIANS('PV model'!$B$2))*COS(RADIANS(H4822))*COS(RADIANS(K4822)))+(SIN(RADIANS('PV model'!$B$2))*SIN(RADIANS(H4822)))))))</f>
        <v>28.528495510922959</v>
      </c>
      <c r="M4822" s="3">
        <f t="shared" si="831"/>
        <v>28.528495510922959</v>
      </c>
      <c r="N4822" s="2">
        <f t="shared" si="836"/>
        <v>-85.283531364926091</v>
      </c>
      <c r="O4822" s="2">
        <f>IF('PV model'!$B$2&gt;0, 180-N4822,IF('PV model'!$B$2&lt;0,0-N4822,N4822))</f>
        <v>265.28353136492609</v>
      </c>
      <c r="P4822" s="2">
        <f>ABS(O4822-'PV model'!$B$5)</f>
        <v>60.283531364926091</v>
      </c>
      <c r="Q4822" s="3">
        <f t="shared" si="832"/>
        <v>61.471504489077034</v>
      </c>
      <c r="R4822" s="3">
        <f t="shared" si="837"/>
        <v>423.16365000000008</v>
      </c>
      <c r="S4822" s="3">
        <f t="shared" si="833"/>
        <v>251.8284614145625</v>
      </c>
      <c r="T4822" s="3">
        <f>(0.5*(1-COS(RADIANS(90-$X$3)))*(D4822+E4822)*'PV model'!$B$4)</f>
        <v>0</v>
      </c>
      <c r="U4822" s="3">
        <f t="shared" si="838"/>
        <v>674.9921114145626</v>
      </c>
      <c r="V4822" s="3">
        <f>('PV model'!$B$13*(U4822/1000)*(1-'PV model'!$B$14*((20+C4822)-25))*'PV model'!$B$10)/'PV model'!$B$12</f>
        <v>63.261945462082892</v>
      </c>
    </row>
    <row r="4823" spans="1:22" x14ac:dyDescent="0.2">
      <c r="A4823" s="10">
        <f t="shared" si="830"/>
        <v>201</v>
      </c>
      <c r="B4823" s="10">
        <f t="shared" si="839"/>
        <v>18</v>
      </c>
      <c r="C4823" s="23">
        <v>18.899999999999999</v>
      </c>
      <c r="D4823" s="24">
        <v>190.81649999999999</v>
      </c>
      <c r="E4823" s="24">
        <v>160.524</v>
      </c>
      <c r="F4823" s="48"/>
      <c r="G4823" s="48"/>
      <c r="H4823" s="1">
        <f t="shared" si="840"/>
        <v>20.651404802931125</v>
      </c>
      <c r="I4823" s="1">
        <f t="shared" si="834"/>
        <v>-6.0134261779147016</v>
      </c>
      <c r="J4823" s="4">
        <f>B4823+('PV model'!$B$3/15)+(I4823/60)</f>
        <v>17.623109563701423</v>
      </c>
      <c r="K4823" s="2">
        <f t="shared" si="835"/>
        <v>-84.346643455521345</v>
      </c>
      <c r="L4823" s="2">
        <f>DEGREES(ASIN((((COS(RADIANS('PV model'!$B$2))*COS(RADIANS(H4823))*COS(RADIANS(K4823)))+(SIN(RADIANS('PV model'!$B$2))*SIN(RADIANS(H4823)))))))</f>
        <v>20.0515287200359</v>
      </c>
      <c r="M4823" s="3">
        <f t="shared" si="831"/>
        <v>20.0515287200359</v>
      </c>
      <c r="N4823" s="2">
        <f t="shared" si="836"/>
        <v>-82.427472968835588</v>
      </c>
      <c r="O4823" s="2">
        <f>IF('PV model'!$B$2&gt;0, 180-N4823,IF('PV model'!$B$2&lt;0,0-N4823,N4823))</f>
        <v>262.42747296883556</v>
      </c>
      <c r="P4823" s="2">
        <f>ABS(O4823-'PV model'!$B$5)</f>
        <v>57.427472968835559</v>
      </c>
      <c r="Q4823" s="3">
        <f t="shared" si="832"/>
        <v>69.948471279964096</v>
      </c>
      <c r="R4823" s="3">
        <f t="shared" si="837"/>
        <v>190.81650000000002</v>
      </c>
      <c r="S4823" s="3">
        <f t="shared" si="833"/>
        <v>197.08601656101195</v>
      </c>
      <c r="T4823" s="3">
        <f>(0.5*(1-COS(RADIANS(90-$X$3)))*(D4823+E4823)*'PV model'!$B$4)</f>
        <v>0</v>
      </c>
      <c r="U4823" s="3">
        <f t="shared" si="838"/>
        <v>387.90251656101196</v>
      </c>
      <c r="V4823" s="3">
        <f>('PV model'!$B$13*(U4823/1000)*(1-'PV model'!$B$14*((20+C4823)-25))*'PV model'!$B$10)/'PV model'!$B$12</f>
        <v>36.618860258556367</v>
      </c>
    </row>
    <row r="4824" spans="1:22" x14ac:dyDescent="0.2">
      <c r="A4824" s="10">
        <f t="shared" si="830"/>
        <v>201</v>
      </c>
      <c r="B4824" s="10">
        <f t="shared" si="839"/>
        <v>19</v>
      </c>
      <c r="C4824" s="23">
        <v>18</v>
      </c>
      <c r="D4824" s="24">
        <v>0</v>
      </c>
      <c r="E4824" s="24">
        <v>51.156000000000006</v>
      </c>
      <c r="F4824" s="48"/>
      <c r="G4824" s="48"/>
      <c r="H4824" s="1">
        <f t="shared" si="840"/>
        <v>20.651404802931125</v>
      </c>
      <c r="I4824" s="1">
        <f t="shared" si="834"/>
        <v>-6.0134261779147016</v>
      </c>
      <c r="J4824" s="4">
        <f>B4824+('PV model'!$B$3/15)+(I4824/60)</f>
        <v>18.623109563701423</v>
      </c>
      <c r="K4824" s="2">
        <f t="shared" si="835"/>
        <v>-99.346643455521345</v>
      </c>
      <c r="L4824" s="2">
        <f>DEGREES(ASIN((((COS(RADIANS('PV model'!$B$2))*COS(RADIANS(H4824))*COS(RADIANS(K4824)))+(SIN(RADIANS('PV model'!$B$2))*SIN(RADIANS(H4824)))))))</f>
        <v>11.804699969738266</v>
      </c>
      <c r="M4824" s="3">
        <f t="shared" si="831"/>
        <v>11.804699969738266</v>
      </c>
      <c r="N4824" s="2">
        <f t="shared" si="836"/>
        <v>-70.608165771518713</v>
      </c>
      <c r="O4824" s="2">
        <f>IF('PV model'!$B$2&gt;0, 180-N4824,IF('PV model'!$B$2&lt;0,0-N4824,N4824))</f>
        <v>250.60816577151871</v>
      </c>
      <c r="P4824" s="2">
        <f>ABS(O4824-'PV model'!$B$5)</f>
        <v>45.608165771518713</v>
      </c>
      <c r="Q4824" s="3">
        <f t="shared" si="832"/>
        <v>78.195300030261734</v>
      </c>
      <c r="R4824" s="3">
        <f t="shared" si="837"/>
        <v>0</v>
      </c>
      <c r="S4824" s="3">
        <f t="shared" si="833"/>
        <v>51.156000000000006</v>
      </c>
      <c r="T4824" s="3">
        <f>(0.5*(1-COS(RADIANS(90-$X$3)))*(D4824+E4824)*'PV model'!$B$4)</f>
        <v>0</v>
      </c>
      <c r="U4824" s="3">
        <f t="shared" si="838"/>
        <v>51.156000000000006</v>
      </c>
      <c r="V4824" s="3">
        <f>('PV model'!$B$13*(U4824/1000)*(1-'PV model'!$B$14*((20+C4824)-25))*'PV model'!$B$10)/'PV model'!$B$12</f>
        <v>4.8476489644800003</v>
      </c>
    </row>
    <row r="4825" spans="1:22" x14ac:dyDescent="0.2">
      <c r="A4825" s="10">
        <f t="shared" si="830"/>
        <v>201</v>
      </c>
      <c r="B4825" s="10">
        <f t="shared" si="839"/>
        <v>20</v>
      </c>
      <c r="C4825" s="23">
        <v>15.8</v>
      </c>
      <c r="D4825" s="24">
        <v>0</v>
      </c>
      <c r="E4825" s="24">
        <v>36.161999999999999</v>
      </c>
      <c r="F4825" s="48"/>
      <c r="G4825" s="48"/>
      <c r="H4825" s="1">
        <f t="shared" si="840"/>
        <v>20.651404802931125</v>
      </c>
      <c r="I4825" s="1">
        <f t="shared" si="834"/>
        <v>-6.0134261779147016</v>
      </c>
      <c r="J4825" s="4">
        <f>B4825+('PV model'!$B$3/15)+(I4825/60)</f>
        <v>19.623109563701423</v>
      </c>
      <c r="K4825" s="2">
        <f t="shared" si="835"/>
        <v>-114.34664345552135</v>
      </c>
      <c r="L4825" s="2">
        <f>DEGREES(ASIN((((COS(RADIANS('PV model'!$B$2))*COS(RADIANS(H4825))*COS(RADIANS(K4825)))+(SIN(RADIANS('PV model'!$B$2))*SIN(RADIANS(H4825)))))))</f>
        <v>4.1376937740602262</v>
      </c>
      <c r="M4825" s="3">
        <f t="shared" si="831"/>
        <v>4.1376937740602262</v>
      </c>
      <c r="N4825" s="2">
        <f t="shared" si="836"/>
        <v>-58.732547698168716</v>
      </c>
      <c r="O4825" s="2">
        <f>IF('PV model'!$B$2&gt;0, 180-N4825,IF('PV model'!$B$2&lt;0,0-N4825,N4825))</f>
        <v>238.73254769816873</v>
      </c>
      <c r="P4825" s="2">
        <f>ABS(O4825-'PV model'!$B$5)</f>
        <v>33.73254769816873</v>
      </c>
      <c r="Q4825" s="3">
        <f t="shared" si="832"/>
        <v>85.862306225939776</v>
      </c>
      <c r="R4825" s="3">
        <f t="shared" si="837"/>
        <v>0</v>
      </c>
      <c r="S4825" s="3">
        <f t="shared" si="833"/>
        <v>36.161999999999999</v>
      </c>
      <c r="T4825" s="3">
        <f>(0.5*(1-COS(RADIANS(90-$X$3)))*(D4825+E4825)*'PV model'!$B$4)</f>
        <v>0</v>
      </c>
      <c r="U4825" s="3">
        <f t="shared" si="838"/>
        <v>36.161999999999999</v>
      </c>
      <c r="V4825" s="3">
        <f>('PV model'!$B$13*(U4825/1000)*(1-'PV model'!$B$14*((20+C4825)-25))*'PV model'!$B$10)/'PV model'!$B$12</f>
        <v>3.4585961679359998</v>
      </c>
    </row>
    <row r="4826" spans="1:22" x14ac:dyDescent="0.2">
      <c r="A4826" s="10">
        <f t="shared" si="830"/>
        <v>201</v>
      </c>
      <c r="B4826" s="10">
        <f t="shared" si="839"/>
        <v>21</v>
      </c>
      <c r="C4826" s="23">
        <v>16.3</v>
      </c>
      <c r="D4826" s="24">
        <v>0</v>
      </c>
      <c r="E4826" s="24">
        <v>5.2920000000000007</v>
      </c>
      <c r="F4826" s="48"/>
      <c r="G4826" s="48"/>
      <c r="H4826" s="1">
        <f t="shared" si="840"/>
        <v>20.651404802931125</v>
      </c>
      <c r="I4826" s="1">
        <f t="shared" si="834"/>
        <v>-6.0134261779147016</v>
      </c>
      <c r="J4826" s="4">
        <f>B4826+('PV model'!$B$3/15)+(I4826/60)</f>
        <v>20.623109563701423</v>
      </c>
      <c r="K4826" s="2">
        <f t="shared" si="835"/>
        <v>-129.34664345552133</v>
      </c>
      <c r="L4826" s="2">
        <f>DEGREES(ASIN((((COS(RADIANS('PV model'!$B$2))*COS(RADIANS(H4826))*COS(RADIANS(K4826)))+(SIN(RADIANS('PV model'!$B$2))*SIN(RADIANS(H4826)))))))</f>
        <v>-2.6008990142769144</v>
      </c>
      <c r="M4826" s="3">
        <f t="shared" si="831"/>
        <v>0</v>
      </c>
      <c r="N4826" s="2">
        <f t="shared" si="836"/>
        <v>-46.417247581403664</v>
      </c>
      <c r="O4826" s="2">
        <f>IF('PV model'!$B$2&gt;0, 180-N4826,IF('PV model'!$B$2&lt;0,0-N4826,N4826))</f>
        <v>226.41724758140367</v>
      </c>
      <c r="P4826" s="2">
        <f>ABS(O4826-'PV model'!$B$5)</f>
        <v>21.417247581403672</v>
      </c>
      <c r="Q4826" s="3">
        <f t="shared" si="832"/>
        <v>92.600899014276905</v>
      </c>
      <c r="R4826" s="3">
        <f t="shared" si="837"/>
        <v>0</v>
      </c>
      <c r="S4826" s="3">
        <f t="shared" si="833"/>
        <v>5.2920000000000007</v>
      </c>
      <c r="T4826" s="3">
        <f>(0.5*(1-COS(RADIANS(90-$X$3)))*(D4826+E4826)*'PV model'!$B$4)</f>
        <v>0</v>
      </c>
      <c r="U4826" s="3">
        <f t="shared" si="838"/>
        <v>5.2920000000000007</v>
      </c>
      <c r="V4826" s="3">
        <f>('PV model'!$B$13*(U4826/1000)*(1-'PV model'!$B$14*((20+C4826)-25))*'PV model'!$B$10)/'PV model'!$B$12</f>
        <v>0.50507804793600009</v>
      </c>
    </row>
    <row r="4827" spans="1:22" x14ac:dyDescent="0.2">
      <c r="A4827" s="10">
        <f t="shared" si="830"/>
        <v>201</v>
      </c>
      <c r="B4827" s="10">
        <f t="shared" si="839"/>
        <v>22</v>
      </c>
      <c r="C4827" s="23">
        <v>15.8</v>
      </c>
      <c r="D4827" s="24">
        <v>0</v>
      </c>
      <c r="E4827" s="24">
        <v>0</v>
      </c>
      <c r="F4827" s="48"/>
      <c r="G4827" s="48"/>
      <c r="H4827" s="1">
        <f t="shared" si="840"/>
        <v>20.651404802931125</v>
      </c>
      <c r="I4827" s="1">
        <f t="shared" si="834"/>
        <v>-6.0134261779147016</v>
      </c>
      <c r="J4827" s="4">
        <f>B4827+('PV model'!$B$3/15)+(I4827/60)</f>
        <v>21.623109563701423</v>
      </c>
      <c r="K4827" s="2">
        <f t="shared" si="835"/>
        <v>-144.34664345552133</v>
      </c>
      <c r="L4827" s="2">
        <f>DEGREES(ASIN((((COS(RADIANS('PV model'!$B$2))*COS(RADIANS(H4827))*COS(RADIANS(K4827)))+(SIN(RADIANS('PV model'!$B$2))*SIN(RADIANS(H4827)))))))</f>
        <v>-8.0484761870622155</v>
      </c>
      <c r="M4827" s="3">
        <f t="shared" si="831"/>
        <v>0</v>
      </c>
      <c r="N4827" s="2">
        <f t="shared" si="836"/>
        <v>-33.425483374983841</v>
      </c>
      <c r="O4827" s="2">
        <f>IF('PV model'!$B$2&gt;0, 180-N4827,IF('PV model'!$B$2&lt;0,0-N4827,N4827))</f>
        <v>213.42548337498386</v>
      </c>
      <c r="P4827" s="2">
        <f>ABS(O4827-'PV model'!$B$5)</f>
        <v>8.4254833749838554</v>
      </c>
      <c r="Q4827" s="3">
        <f t="shared" si="832"/>
        <v>98.048476187062207</v>
      </c>
      <c r="R4827" s="3">
        <f t="shared" si="837"/>
        <v>0</v>
      </c>
      <c r="S4827" s="3">
        <f t="shared" si="833"/>
        <v>0</v>
      </c>
      <c r="T4827" s="3">
        <f>(0.5*(1-COS(RADIANS(90-$X$3)))*(D4827+E4827)*'PV model'!$B$4)</f>
        <v>0</v>
      </c>
      <c r="U4827" s="3">
        <f t="shared" si="838"/>
        <v>0</v>
      </c>
      <c r="V4827" s="3">
        <f>('PV model'!$B$13*(U4827/1000)*(1-'PV model'!$B$14*((20+C4827)-25))*'PV model'!$B$10)/'PV model'!$B$12</f>
        <v>0</v>
      </c>
    </row>
    <row r="4828" spans="1:22" x14ac:dyDescent="0.2">
      <c r="A4828" s="10">
        <f t="shared" si="830"/>
        <v>201</v>
      </c>
      <c r="B4828" s="10">
        <f t="shared" si="839"/>
        <v>23</v>
      </c>
      <c r="C4828" s="23">
        <v>14.9</v>
      </c>
      <c r="D4828" s="24">
        <v>0</v>
      </c>
      <c r="E4828" s="24">
        <v>0</v>
      </c>
      <c r="F4828" s="48"/>
      <c r="G4828" s="48"/>
      <c r="H4828" s="1">
        <f t="shared" si="840"/>
        <v>20.651404802931125</v>
      </c>
      <c r="I4828" s="1">
        <f t="shared" si="834"/>
        <v>-6.0134261779147016</v>
      </c>
      <c r="J4828" s="4">
        <f>B4828+('PV model'!$B$3/15)+(I4828/60)</f>
        <v>22.623109563701423</v>
      </c>
      <c r="K4828" s="2">
        <f t="shared" si="835"/>
        <v>-159.34664345552133</v>
      </c>
      <c r="L4828" s="2">
        <f>DEGREES(ASIN((((COS(RADIANS('PV model'!$B$2))*COS(RADIANS(H4828))*COS(RADIANS(K4828)))+(SIN(RADIANS('PV model'!$B$2))*SIN(RADIANS(H4828)))))))</f>
        <v>-11.846710958846236</v>
      </c>
      <c r="M4828" s="3">
        <f t="shared" si="831"/>
        <v>0</v>
      </c>
      <c r="N4828" s="2">
        <f t="shared" si="836"/>
        <v>-19.7083223358113</v>
      </c>
      <c r="O4828" s="2">
        <f>IF('PV model'!$B$2&gt;0, 180-N4828,IF('PV model'!$B$2&lt;0,0-N4828,N4828))</f>
        <v>199.70832233581129</v>
      </c>
      <c r="P4828" s="2">
        <f>ABS(O4828-'PV model'!$B$5)</f>
        <v>5.2916776641887111</v>
      </c>
      <c r="Q4828" s="3">
        <f t="shared" si="832"/>
        <v>101.84671095884624</v>
      </c>
      <c r="R4828" s="3">
        <f t="shared" si="837"/>
        <v>0</v>
      </c>
      <c r="S4828" s="3">
        <f t="shared" si="833"/>
        <v>0</v>
      </c>
      <c r="T4828" s="3">
        <f>(0.5*(1-COS(RADIANS(90-$X$3)))*(D4828+E4828)*'PV model'!$B$4)</f>
        <v>0</v>
      </c>
      <c r="U4828" s="3">
        <f t="shared" si="838"/>
        <v>0</v>
      </c>
      <c r="V4828" s="3">
        <f>('PV model'!$B$13*(U4828/1000)*(1-'PV model'!$B$14*((20+C4828)-25))*'PV model'!$B$10)/'PV model'!$B$12</f>
        <v>0</v>
      </c>
    </row>
    <row r="4829" spans="1:22" x14ac:dyDescent="0.2">
      <c r="A4829" s="10">
        <f t="shared" si="830"/>
        <v>201</v>
      </c>
      <c r="B4829" s="10">
        <f t="shared" si="839"/>
        <v>24</v>
      </c>
      <c r="C4829" s="23">
        <v>15.4</v>
      </c>
      <c r="D4829" s="24">
        <v>0</v>
      </c>
      <c r="E4829" s="24">
        <v>0</v>
      </c>
      <c r="F4829" s="48"/>
      <c r="G4829" s="48"/>
      <c r="H4829" s="1">
        <f t="shared" si="840"/>
        <v>20.651404802931125</v>
      </c>
      <c r="I4829" s="1">
        <f t="shared" si="834"/>
        <v>-6.0134261779147016</v>
      </c>
      <c r="J4829" s="4">
        <f>B4829+('PV model'!$B$3/15)+(I4829/60)</f>
        <v>23.623109563701423</v>
      </c>
      <c r="K4829" s="2">
        <f t="shared" si="835"/>
        <v>-174.34664345552133</v>
      </c>
      <c r="L4829" s="2">
        <f>DEGREES(ASIN((((COS(RADIANS('PV model'!$B$2))*COS(RADIANS(H4829))*COS(RADIANS(K4829)))+(SIN(RADIANS('PV model'!$B$2))*SIN(RADIANS(H4829)))))))</f>
        <v>-13.696518597236517</v>
      </c>
      <c r="M4829" s="3">
        <f t="shared" si="831"/>
        <v>0</v>
      </c>
      <c r="N4829" s="2">
        <f t="shared" si="836"/>
        <v>-5.4442844394475358</v>
      </c>
      <c r="O4829" s="2">
        <f>IF('PV model'!$B$2&gt;0, 180-N4829,IF('PV model'!$B$2&lt;0,0-N4829,N4829))</f>
        <v>185.44428443944753</v>
      </c>
      <c r="P4829" s="2">
        <f>ABS(O4829-'PV model'!$B$5)</f>
        <v>19.555715560552471</v>
      </c>
      <c r="Q4829" s="3">
        <f t="shared" si="832"/>
        <v>103.69651859723652</v>
      </c>
      <c r="R4829" s="3">
        <f t="shared" si="837"/>
        <v>0</v>
      </c>
      <c r="S4829" s="3">
        <f t="shared" si="833"/>
        <v>0</v>
      </c>
      <c r="T4829" s="3">
        <f>(0.5*(1-COS(RADIANS(90-$X$3)))*(D4829+E4829)*'PV model'!$B$4)</f>
        <v>0</v>
      </c>
      <c r="U4829" s="3">
        <f t="shared" si="838"/>
        <v>0</v>
      </c>
      <c r="V4829" s="3">
        <f>('PV model'!$B$13*(U4829/1000)*(1-'PV model'!$B$14*((20+C4829)-25))*'PV model'!$B$10)/'PV model'!$B$12</f>
        <v>0</v>
      </c>
    </row>
    <row r="4830" spans="1:22" x14ac:dyDescent="0.2">
      <c r="A4830" s="10">
        <f t="shared" si="830"/>
        <v>202</v>
      </c>
      <c r="B4830" s="10">
        <f t="shared" si="839"/>
        <v>1</v>
      </c>
      <c r="C4830" s="23">
        <v>14.9</v>
      </c>
      <c r="D4830" s="24">
        <v>0</v>
      </c>
      <c r="E4830" s="24">
        <v>0</v>
      </c>
      <c r="F4830" s="48"/>
      <c r="G4830" s="48"/>
      <c r="H4830" s="1">
        <f t="shared" si="840"/>
        <v>20.456568394513557</v>
      </c>
      <c r="I4830" s="1">
        <f t="shared" si="834"/>
        <v>-6.0661183996644423</v>
      </c>
      <c r="J4830" s="4">
        <f>B4830+('PV model'!$B$3/15)+(I4830/60)</f>
        <v>0.62223136000559265</v>
      </c>
      <c r="K4830" s="2">
        <f t="shared" si="835"/>
        <v>170.66652959991612</v>
      </c>
      <c r="L4830" s="2">
        <f>DEGREES(ASIN((((COS(RADIANS('PV model'!$B$2))*COS(RADIANS(H4830))*COS(RADIANS(K4830)))+(SIN(RADIANS('PV model'!$B$2))*SIN(RADIANS(H4830)))))))</f>
        <v>-13.628858875586996</v>
      </c>
      <c r="M4830" s="3">
        <f t="shared" si="831"/>
        <v>0</v>
      </c>
      <c r="N4830" s="2">
        <f t="shared" si="836"/>
        <v>8.9954109343764035</v>
      </c>
      <c r="O4830" s="2">
        <f>IF('PV model'!$B$2&gt;0, 180-N4830,IF('PV model'!$B$2&lt;0,0-N4830,N4830))</f>
        <v>171.00458906562361</v>
      </c>
      <c r="P4830" s="2">
        <f>ABS(O4830-'PV model'!$B$5)</f>
        <v>33.995410934376395</v>
      </c>
      <c r="Q4830" s="3">
        <f t="shared" si="832"/>
        <v>103.62885887558699</v>
      </c>
      <c r="R4830" s="3">
        <f t="shared" si="837"/>
        <v>0</v>
      </c>
      <c r="S4830" s="3">
        <f t="shared" si="833"/>
        <v>0</v>
      </c>
      <c r="T4830" s="3">
        <f>(0.5*(1-COS(RADIANS(90-$X$3)))*(D4830+E4830)*'PV model'!$B$4)</f>
        <v>0</v>
      </c>
      <c r="U4830" s="3">
        <f t="shared" si="838"/>
        <v>0</v>
      </c>
      <c r="V4830" s="3">
        <f>('PV model'!$B$13*(U4830/1000)*(1-'PV model'!$B$14*((20+C4830)-25))*'PV model'!$B$10)/'PV model'!$B$12</f>
        <v>0</v>
      </c>
    </row>
    <row r="4831" spans="1:22" x14ac:dyDescent="0.2">
      <c r="A4831" s="10">
        <f t="shared" si="830"/>
        <v>202</v>
      </c>
      <c r="B4831" s="10">
        <f t="shared" si="839"/>
        <v>2</v>
      </c>
      <c r="C4831" s="23">
        <v>14</v>
      </c>
      <c r="D4831" s="24">
        <v>0</v>
      </c>
      <c r="E4831" s="24">
        <v>0</v>
      </c>
      <c r="F4831" s="48"/>
      <c r="G4831" s="48"/>
      <c r="H4831" s="1">
        <f t="shared" si="840"/>
        <v>20.456568394513557</v>
      </c>
      <c r="I4831" s="1">
        <f t="shared" si="834"/>
        <v>-6.0661183996644423</v>
      </c>
      <c r="J4831" s="4">
        <f>B4831+('PV model'!$B$3/15)+(I4831/60)</f>
        <v>1.6222313600055926</v>
      </c>
      <c r="K4831" s="2">
        <f t="shared" si="835"/>
        <v>155.66652959991612</v>
      </c>
      <c r="L4831" s="2">
        <f>DEGREES(ASIN((((COS(RADIANS('PV model'!$B$2))*COS(RADIANS(H4831))*COS(RADIANS(K4831)))+(SIN(RADIANS('PV model'!$B$2))*SIN(RADIANS(H4831)))))))</f>
        <v>-11.274665854530497</v>
      </c>
      <c r="M4831" s="3">
        <f t="shared" si="831"/>
        <v>0</v>
      </c>
      <c r="N4831" s="2">
        <f t="shared" si="836"/>
        <v>23.182372184991735</v>
      </c>
      <c r="O4831" s="2">
        <f>IF('PV model'!$B$2&gt;0, 180-N4831,IF('PV model'!$B$2&lt;0,0-N4831,N4831))</f>
        <v>156.81762781500828</v>
      </c>
      <c r="P4831" s="2">
        <f>ABS(O4831-'PV model'!$B$5)</f>
        <v>48.182372184991721</v>
      </c>
      <c r="Q4831" s="3">
        <f t="shared" si="832"/>
        <v>101.2746658545305</v>
      </c>
      <c r="R4831" s="3">
        <f t="shared" si="837"/>
        <v>0</v>
      </c>
      <c r="S4831" s="3">
        <f t="shared" si="833"/>
        <v>0</v>
      </c>
      <c r="T4831" s="3">
        <f>(0.5*(1-COS(RADIANS(90-$X$3)))*(D4831+E4831)*'PV model'!$B$4)</f>
        <v>0</v>
      </c>
      <c r="U4831" s="3">
        <f t="shared" si="838"/>
        <v>0</v>
      </c>
      <c r="V4831" s="3">
        <f>('PV model'!$B$13*(U4831/1000)*(1-'PV model'!$B$14*((20+C4831)-25))*'PV model'!$B$10)/'PV model'!$B$12</f>
        <v>0</v>
      </c>
    </row>
    <row r="4832" spans="1:22" x14ac:dyDescent="0.2">
      <c r="A4832" s="10">
        <f t="shared" si="830"/>
        <v>202</v>
      </c>
      <c r="B4832" s="10">
        <f t="shared" si="839"/>
        <v>3</v>
      </c>
      <c r="C4832" s="23">
        <v>13.9</v>
      </c>
      <c r="D4832" s="24">
        <v>0</v>
      </c>
      <c r="E4832" s="24">
        <v>0</v>
      </c>
      <c r="F4832" s="48"/>
      <c r="G4832" s="48"/>
      <c r="H4832" s="1">
        <f t="shared" si="840"/>
        <v>20.456568394513557</v>
      </c>
      <c r="I4832" s="1">
        <f t="shared" si="834"/>
        <v>-6.0661183996644423</v>
      </c>
      <c r="J4832" s="4">
        <f>B4832+('PV model'!$B$3/15)+(I4832/60)</f>
        <v>2.6222313600055926</v>
      </c>
      <c r="K4832" s="2">
        <f t="shared" si="835"/>
        <v>140.66652959991612</v>
      </c>
      <c r="L4832" s="2">
        <f>DEGREES(ASIN((((COS(RADIANS('PV model'!$B$2))*COS(RADIANS(H4832))*COS(RADIANS(K4832)))+(SIN(RADIANS('PV model'!$B$2))*SIN(RADIANS(H4832)))))))</f>
        <v>-7.0329895611760129</v>
      </c>
      <c r="M4832" s="3">
        <f t="shared" si="831"/>
        <v>0</v>
      </c>
      <c r="N4832" s="2">
        <f t="shared" si="836"/>
        <v>36.752807557090328</v>
      </c>
      <c r="O4832" s="2">
        <f>IF('PV model'!$B$2&gt;0, 180-N4832,IF('PV model'!$B$2&lt;0,0-N4832,N4832))</f>
        <v>143.24719244290966</v>
      </c>
      <c r="P4832" s="2">
        <f>ABS(O4832-'PV model'!$B$5)</f>
        <v>61.752807557090335</v>
      </c>
      <c r="Q4832" s="3">
        <f t="shared" si="832"/>
        <v>97.032989561176009</v>
      </c>
      <c r="R4832" s="3">
        <f t="shared" si="837"/>
        <v>0</v>
      </c>
      <c r="S4832" s="3">
        <f t="shared" si="833"/>
        <v>0</v>
      </c>
      <c r="T4832" s="3">
        <f>(0.5*(1-COS(RADIANS(90-$X$3)))*(D4832+E4832)*'PV model'!$B$4)</f>
        <v>0</v>
      </c>
      <c r="U4832" s="3">
        <f t="shared" si="838"/>
        <v>0</v>
      </c>
      <c r="V4832" s="3">
        <f>('PV model'!$B$13*(U4832/1000)*(1-'PV model'!$B$14*((20+C4832)-25))*'PV model'!$B$10)/'PV model'!$B$12</f>
        <v>0</v>
      </c>
    </row>
    <row r="4833" spans="1:22" x14ac:dyDescent="0.2">
      <c r="A4833" s="10">
        <f t="shared" si="830"/>
        <v>202</v>
      </c>
      <c r="B4833" s="10">
        <f t="shared" si="839"/>
        <v>4</v>
      </c>
      <c r="C4833" s="23">
        <v>13.6</v>
      </c>
      <c r="D4833" s="24">
        <v>0</v>
      </c>
      <c r="E4833" s="24">
        <v>0</v>
      </c>
      <c r="F4833" s="48"/>
      <c r="G4833" s="48"/>
      <c r="H4833" s="1">
        <f t="shared" si="840"/>
        <v>20.456568394513557</v>
      </c>
      <c r="I4833" s="1">
        <f t="shared" si="834"/>
        <v>-6.0661183996644423</v>
      </c>
      <c r="J4833" s="4">
        <f>B4833+('PV model'!$B$3/15)+(I4833/60)</f>
        <v>3.6222313600055926</v>
      </c>
      <c r="K4833" s="2">
        <f t="shared" si="835"/>
        <v>125.66652959991612</v>
      </c>
      <c r="L4833" s="2">
        <f>DEGREES(ASIN((((COS(RADIANS('PV model'!$B$2))*COS(RADIANS(H4833))*COS(RADIANS(K4833)))+(SIN(RADIANS('PV model'!$B$2))*SIN(RADIANS(H4833)))))))</f>
        <v>-1.2260047542025641</v>
      </c>
      <c r="M4833" s="3">
        <f t="shared" si="831"/>
        <v>0</v>
      </c>
      <c r="N4833" s="2">
        <f t="shared" si="836"/>
        <v>49.58467896767818</v>
      </c>
      <c r="O4833" s="2">
        <f>IF('PV model'!$B$2&gt;0, 180-N4833,IF('PV model'!$B$2&lt;0,0-N4833,N4833))</f>
        <v>130.41532103232183</v>
      </c>
      <c r="P4833" s="2">
        <f>ABS(O4833-'PV model'!$B$5)</f>
        <v>74.584678967678173</v>
      </c>
      <c r="Q4833" s="3">
        <f t="shared" si="832"/>
        <v>91.226004754202563</v>
      </c>
      <c r="R4833" s="3">
        <f t="shared" si="837"/>
        <v>0</v>
      </c>
      <c r="S4833" s="3">
        <f t="shared" si="833"/>
        <v>0</v>
      </c>
      <c r="T4833" s="3">
        <f>(0.5*(1-COS(RADIANS(90-$X$3)))*(D4833+E4833)*'PV model'!$B$4)</f>
        <v>0</v>
      </c>
      <c r="U4833" s="3">
        <f t="shared" si="838"/>
        <v>0</v>
      </c>
      <c r="V4833" s="3">
        <f>('PV model'!$B$13*(U4833/1000)*(1-'PV model'!$B$14*((20+C4833)-25))*'PV model'!$B$10)/'PV model'!$B$12</f>
        <v>0</v>
      </c>
    </row>
    <row r="4834" spans="1:22" x14ac:dyDescent="0.2">
      <c r="A4834" s="10">
        <f t="shared" si="830"/>
        <v>202</v>
      </c>
      <c r="B4834" s="10">
        <f t="shared" si="839"/>
        <v>5</v>
      </c>
      <c r="C4834" s="23">
        <v>13.2</v>
      </c>
      <c r="D4834" s="24">
        <v>0</v>
      </c>
      <c r="E4834" s="24">
        <v>8.82</v>
      </c>
      <c r="F4834" s="48"/>
      <c r="G4834" s="48"/>
      <c r="H4834" s="1">
        <f t="shared" si="840"/>
        <v>20.456568394513557</v>
      </c>
      <c r="I4834" s="1">
        <f t="shared" si="834"/>
        <v>-6.0661183996644423</v>
      </c>
      <c r="J4834" s="4">
        <f>B4834+('PV model'!$B$3/15)+(I4834/60)</f>
        <v>4.6222313600055926</v>
      </c>
      <c r="K4834" s="2">
        <f t="shared" si="835"/>
        <v>110.66652959991612</v>
      </c>
      <c r="L4834" s="2">
        <f>DEGREES(ASIN((((COS(RADIANS('PV model'!$B$2))*COS(RADIANS(H4834))*COS(RADIANS(K4834)))+(SIN(RADIANS('PV model'!$B$2))*SIN(RADIANS(H4834)))))))</f>
        <v>5.7815142899132645</v>
      </c>
      <c r="M4834" s="3">
        <f t="shared" si="831"/>
        <v>5.7815142899132645</v>
      </c>
      <c r="N4834" s="2">
        <f t="shared" si="836"/>
        <v>61.778718368973252</v>
      </c>
      <c r="O4834" s="2">
        <f>IF('PV model'!$B$2&gt;0, 180-N4834,IF('PV model'!$B$2&lt;0,0-N4834,N4834))</f>
        <v>118.22128163102676</v>
      </c>
      <c r="P4834" s="2">
        <f>ABS(O4834-'PV model'!$B$5)</f>
        <v>86.778718368973244</v>
      </c>
      <c r="Q4834" s="3">
        <f t="shared" si="832"/>
        <v>84.218485710086739</v>
      </c>
      <c r="R4834" s="3">
        <f t="shared" si="837"/>
        <v>0</v>
      </c>
      <c r="S4834" s="3">
        <f t="shared" si="833"/>
        <v>8.82</v>
      </c>
      <c r="T4834" s="3">
        <f>(0.5*(1-COS(RADIANS(90-$X$3)))*(D4834+E4834)*'PV model'!$B$4)</f>
        <v>0</v>
      </c>
      <c r="U4834" s="3">
        <f t="shared" si="838"/>
        <v>8.82</v>
      </c>
      <c r="V4834" s="3">
        <f>('PV model'!$B$13*(U4834/1000)*(1-'PV model'!$B$14*((20+C4834)-25))*'PV model'!$B$10)/'PV model'!$B$12</f>
        <v>0.85272917183999997</v>
      </c>
    </row>
    <row r="4835" spans="1:22" x14ac:dyDescent="0.2">
      <c r="A4835" s="10">
        <f t="shared" si="830"/>
        <v>202</v>
      </c>
      <c r="B4835" s="10">
        <f t="shared" si="839"/>
        <v>6</v>
      </c>
      <c r="C4835" s="23">
        <v>13.3</v>
      </c>
      <c r="D4835" s="24">
        <v>99.898049999999998</v>
      </c>
      <c r="E4835" s="24">
        <v>44.981999999999999</v>
      </c>
      <c r="F4835" s="48"/>
      <c r="G4835" s="48"/>
      <c r="H4835" s="1">
        <f t="shared" si="840"/>
        <v>20.456568394513557</v>
      </c>
      <c r="I4835" s="1">
        <f t="shared" si="834"/>
        <v>-6.0661183996644423</v>
      </c>
      <c r="J4835" s="4">
        <f>B4835+('PV model'!$B$3/15)+(I4835/60)</f>
        <v>5.6222313600055926</v>
      </c>
      <c r="K4835" s="2">
        <f t="shared" si="835"/>
        <v>95.666529599916117</v>
      </c>
      <c r="L4835" s="2">
        <f>DEGREES(ASIN((((COS(RADIANS('PV model'!$B$2))*COS(RADIANS(H4835))*COS(RADIANS(K4835)))+(SIN(RADIANS('PV model'!$B$2))*SIN(RADIANS(H4835)))))))</f>
        <v>13.628798226387286</v>
      </c>
      <c r="M4835" s="3">
        <f t="shared" si="831"/>
        <v>13.628798226387286</v>
      </c>
      <c r="N4835" s="2">
        <f t="shared" si="836"/>
        <v>73.611842188208342</v>
      </c>
      <c r="O4835" s="2">
        <f>IF('PV model'!$B$2&gt;0, 180-N4835,IF('PV model'!$B$2&lt;0,0-N4835,N4835))</f>
        <v>106.38815781179166</v>
      </c>
      <c r="P4835" s="2">
        <f>ABS(O4835-'PV model'!$B$5)</f>
        <v>98.611842188208342</v>
      </c>
      <c r="Q4835" s="3">
        <f t="shared" si="832"/>
        <v>76.371201773612711</v>
      </c>
      <c r="R4835" s="3">
        <f t="shared" si="837"/>
        <v>99.89805000000004</v>
      </c>
      <c r="S4835" s="3">
        <f t="shared" si="833"/>
        <v>54.569548400345205</v>
      </c>
      <c r="T4835" s="3">
        <f>(0.5*(1-COS(RADIANS(90-$X$3)))*(D4835+E4835)*'PV model'!$B$4)</f>
        <v>0</v>
      </c>
      <c r="U4835" s="3">
        <f t="shared" si="838"/>
        <v>154.46759840034525</v>
      </c>
      <c r="V4835" s="3">
        <f>('PV model'!$B$13*(U4835/1000)*(1-'PV model'!$B$14*((20+C4835)-25))*'PV model'!$B$10)/'PV model'!$B$12</f>
        <v>14.92795384238004</v>
      </c>
    </row>
    <row r="4836" spans="1:22" x14ac:dyDescent="0.2">
      <c r="A4836" s="10">
        <f t="shared" si="830"/>
        <v>202</v>
      </c>
      <c r="B4836" s="10">
        <f t="shared" si="839"/>
        <v>7</v>
      </c>
      <c r="C4836" s="23">
        <v>15.2</v>
      </c>
      <c r="D4836" s="24">
        <v>186.32670000000002</v>
      </c>
      <c r="E4836" s="24">
        <v>108.486</v>
      </c>
      <c r="F4836" s="48"/>
      <c r="G4836" s="48"/>
      <c r="H4836" s="1">
        <f t="shared" si="840"/>
        <v>20.456568394513557</v>
      </c>
      <c r="I4836" s="1">
        <f t="shared" si="834"/>
        <v>-6.0661183996644423</v>
      </c>
      <c r="J4836" s="4">
        <f>B4836+('PV model'!$B$3/15)+(I4836/60)</f>
        <v>6.6222313600055926</v>
      </c>
      <c r="K4836" s="2">
        <f t="shared" si="835"/>
        <v>80.666529599916117</v>
      </c>
      <c r="L4836" s="2">
        <f>DEGREES(ASIN((((COS(RADIANS('PV model'!$B$2))*COS(RADIANS(H4836))*COS(RADIANS(K4836)))+(SIN(RADIANS('PV model'!$B$2))*SIN(RADIANS(H4836)))))))</f>
        <v>21.968503173784271</v>
      </c>
      <c r="M4836" s="3">
        <f t="shared" si="831"/>
        <v>21.968503173784271</v>
      </c>
      <c r="N4836" s="2">
        <f t="shared" si="836"/>
        <v>85.502044044577886</v>
      </c>
      <c r="O4836" s="2">
        <f>IF('PV model'!$B$2&gt;0, 180-N4836,IF('PV model'!$B$2&lt;0,0-N4836,N4836))</f>
        <v>94.497955955422114</v>
      </c>
      <c r="P4836" s="2">
        <f>ABS(O4836-'PV model'!$B$5)</f>
        <v>110.50204404457789</v>
      </c>
      <c r="Q4836" s="3">
        <f t="shared" si="832"/>
        <v>68.031496826215729</v>
      </c>
      <c r="R4836" s="3">
        <f t="shared" si="837"/>
        <v>186.32669999999999</v>
      </c>
      <c r="S4836" s="3">
        <f t="shared" si="833"/>
        <v>137.13689119071051</v>
      </c>
      <c r="T4836" s="3">
        <f>(0.5*(1-COS(RADIANS(90-$X$3)))*(D4836+E4836)*'PV model'!$B$4)</f>
        <v>0</v>
      </c>
      <c r="U4836" s="3">
        <f t="shared" si="838"/>
        <v>323.46359119071053</v>
      </c>
      <c r="V4836" s="3">
        <f>('PV model'!$B$13*(U4836/1000)*(1-'PV model'!$B$14*((20+C4836)-25))*'PV model'!$B$10)/'PV model'!$B$12</f>
        <v>31.014217015946148</v>
      </c>
    </row>
    <row r="4837" spans="1:22" x14ac:dyDescent="0.2">
      <c r="A4837" s="10">
        <f t="shared" si="830"/>
        <v>202</v>
      </c>
      <c r="B4837" s="10">
        <f t="shared" si="839"/>
        <v>8</v>
      </c>
      <c r="C4837" s="23">
        <v>16.100000000000001</v>
      </c>
      <c r="D4837" s="24">
        <v>359.18399999999997</v>
      </c>
      <c r="E4837" s="24">
        <v>142.88399999999999</v>
      </c>
      <c r="F4837" s="48"/>
      <c r="G4837" s="48"/>
      <c r="H4837" s="1">
        <f t="shared" si="840"/>
        <v>20.456568394513557</v>
      </c>
      <c r="I4837" s="1">
        <f t="shared" si="834"/>
        <v>-6.0661183996644423</v>
      </c>
      <c r="J4837" s="4">
        <f>B4837+('PV model'!$B$3/15)+(I4837/60)</f>
        <v>7.6222313600055926</v>
      </c>
      <c r="K4837" s="2">
        <f t="shared" si="835"/>
        <v>65.666529599916117</v>
      </c>
      <c r="L4837" s="2">
        <f>DEGREES(ASIN((((COS(RADIANS('PV model'!$B$2))*COS(RADIANS(H4837))*COS(RADIANS(K4837)))+(SIN(RADIANS('PV model'!$B$2))*SIN(RADIANS(H4837)))))))</f>
        <v>30.44411755928197</v>
      </c>
      <c r="M4837" s="3">
        <f t="shared" si="831"/>
        <v>30.44411755928197</v>
      </c>
      <c r="N4837" s="2">
        <f t="shared" si="836"/>
        <v>81.985107245917419</v>
      </c>
      <c r="O4837" s="2">
        <f>IF('PV model'!$B$2&gt;0, 180-N4837,IF('PV model'!$B$2&lt;0,0-N4837,N4837))</f>
        <v>98.014892754082581</v>
      </c>
      <c r="P4837" s="2">
        <f>ABS(O4837-'PV model'!$B$5)</f>
        <v>106.98510724591742</v>
      </c>
      <c r="Q4837" s="3">
        <f t="shared" si="832"/>
        <v>59.555882440718023</v>
      </c>
      <c r="R4837" s="3">
        <f t="shared" si="837"/>
        <v>359.18400000000003</v>
      </c>
      <c r="S4837" s="3">
        <f t="shared" si="833"/>
        <v>191.20917330111473</v>
      </c>
      <c r="T4837" s="3">
        <f>(0.5*(1-COS(RADIANS(90-$X$3)))*(D4837+E4837)*'PV model'!$B$4)</f>
        <v>0</v>
      </c>
      <c r="U4837" s="3">
        <f t="shared" si="838"/>
        <v>550.39317330111476</v>
      </c>
      <c r="V4837" s="3">
        <f>('PV model'!$B$13*(U4837/1000)*(1-'PV model'!$B$14*((20+C4837)-25))*'PV model'!$B$10)/'PV model'!$B$12</f>
        <v>52.574533411998253</v>
      </c>
    </row>
    <row r="4838" spans="1:22" x14ac:dyDescent="0.2">
      <c r="A4838" s="10">
        <f t="shared" si="830"/>
        <v>202</v>
      </c>
      <c r="B4838" s="10">
        <f t="shared" si="839"/>
        <v>9</v>
      </c>
      <c r="C4838" s="23">
        <v>17.100000000000001</v>
      </c>
      <c r="D4838" s="24">
        <v>527.55149999999992</v>
      </c>
      <c r="E4838" s="24">
        <v>170.226</v>
      </c>
      <c r="F4838" s="48"/>
      <c r="G4838" s="48"/>
      <c r="H4838" s="1">
        <f t="shared" si="840"/>
        <v>20.456568394513557</v>
      </c>
      <c r="I4838" s="1">
        <f t="shared" si="834"/>
        <v>-6.0661183996644423</v>
      </c>
      <c r="J4838" s="4">
        <f>B4838+('PV model'!$B$3/15)+(I4838/60)</f>
        <v>8.6222313600055926</v>
      </c>
      <c r="K4838" s="2">
        <f t="shared" si="835"/>
        <v>50.66652959991611</v>
      </c>
      <c r="L4838" s="2">
        <f>DEGREES(ASIN((((COS(RADIANS('PV model'!$B$2))*COS(RADIANS(H4838))*COS(RADIANS(K4838)))+(SIN(RADIANS('PV model'!$B$2))*SIN(RADIANS(H4838)))))))</f>
        <v>38.637927494280518</v>
      </c>
      <c r="M4838" s="3">
        <f t="shared" si="831"/>
        <v>38.637927494280518</v>
      </c>
      <c r="N4838" s="2">
        <f t="shared" si="836"/>
        <v>68.090826345994813</v>
      </c>
      <c r="O4838" s="2">
        <f>IF('PV model'!$B$2&gt;0, 180-N4838,IF('PV model'!$B$2&lt;0,0-N4838,N4838))</f>
        <v>111.90917365400519</v>
      </c>
      <c r="P4838" s="2">
        <f>ABS(O4838-'PV model'!$B$5)</f>
        <v>93.090826345994813</v>
      </c>
      <c r="Q4838" s="3">
        <f t="shared" si="832"/>
        <v>51.362072505719482</v>
      </c>
      <c r="R4838" s="3">
        <f t="shared" si="837"/>
        <v>527.55149999999992</v>
      </c>
      <c r="S4838" s="3">
        <f t="shared" si="833"/>
        <v>233.21880697371734</v>
      </c>
      <c r="T4838" s="3">
        <f>(0.5*(1-COS(RADIANS(90-$X$3)))*(D4838+E4838)*'PV model'!$B$4)</f>
        <v>0</v>
      </c>
      <c r="U4838" s="3">
        <f t="shared" si="838"/>
        <v>760.7703069737172</v>
      </c>
      <c r="V4838" s="3">
        <f>('PV model'!$B$13*(U4838/1000)*(1-'PV model'!$B$14*((20+C4838)-25))*'PV model'!$B$10)/'PV model'!$B$12</f>
        <v>72.365944450654268</v>
      </c>
    </row>
    <row r="4839" spans="1:22" x14ac:dyDescent="0.2">
      <c r="A4839" s="10">
        <f t="shared" si="830"/>
        <v>202</v>
      </c>
      <c r="B4839" s="10">
        <f t="shared" si="839"/>
        <v>10</v>
      </c>
      <c r="C4839" s="23">
        <v>18.100000000000001</v>
      </c>
      <c r="D4839" s="24">
        <v>680.2047</v>
      </c>
      <c r="E4839" s="24">
        <v>170.226</v>
      </c>
      <c r="F4839" s="48"/>
      <c r="G4839" s="48"/>
      <c r="H4839" s="1">
        <f t="shared" si="840"/>
        <v>20.456568394513557</v>
      </c>
      <c r="I4839" s="1">
        <f t="shared" si="834"/>
        <v>-6.0661183996644423</v>
      </c>
      <c r="J4839" s="4">
        <f>B4839+('PV model'!$B$3/15)+(I4839/60)</f>
        <v>9.6222313600055926</v>
      </c>
      <c r="K4839" s="2">
        <f t="shared" si="835"/>
        <v>35.66652959991611</v>
      </c>
      <c r="L4839" s="2">
        <f>DEGREES(ASIN((((COS(RADIANS('PV model'!$B$2))*COS(RADIANS(H4839))*COS(RADIANS(K4839)))+(SIN(RADIANS('PV model'!$B$2))*SIN(RADIANS(H4839)))))))</f>
        <v>45.986243234732711</v>
      </c>
      <c r="M4839" s="3">
        <f t="shared" si="831"/>
        <v>45.986243234732711</v>
      </c>
      <c r="N4839" s="2">
        <f t="shared" si="836"/>
        <v>51.834578921267124</v>
      </c>
      <c r="O4839" s="2">
        <f>IF('PV model'!$B$2&gt;0, 180-N4839,IF('PV model'!$B$2&lt;0,0-N4839,N4839))</f>
        <v>128.16542107873289</v>
      </c>
      <c r="P4839" s="2">
        <f>ABS(O4839-'PV model'!$B$5)</f>
        <v>76.834578921267109</v>
      </c>
      <c r="Q4839" s="3">
        <f t="shared" si="832"/>
        <v>44.013756765267281</v>
      </c>
      <c r="R4839" s="3">
        <f t="shared" si="837"/>
        <v>680.20470000000012</v>
      </c>
      <c r="S4839" s="3">
        <f t="shared" si="833"/>
        <v>232.27458310280906</v>
      </c>
      <c r="T4839" s="3">
        <f>(0.5*(1-COS(RADIANS(90-$X$3)))*(D4839+E4839)*'PV model'!$B$4)</f>
        <v>0</v>
      </c>
      <c r="U4839" s="3">
        <f t="shared" si="838"/>
        <v>912.47928310280918</v>
      </c>
      <c r="V4839" s="3">
        <f>('PV model'!$B$13*(U4839/1000)*(1-'PV model'!$B$14*((20+C4839)-25))*'PV model'!$B$10)/'PV model'!$B$12</f>
        <v>86.431950252075453</v>
      </c>
    </row>
    <row r="4840" spans="1:22" x14ac:dyDescent="0.2">
      <c r="A4840" s="10">
        <f t="shared" si="830"/>
        <v>202</v>
      </c>
      <c r="B4840" s="10">
        <f t="shared" si="839"/>
        <v>11</v>
      </c>
      <c r="C4840" s="23">
        <v>19.100000000000001</v>
      </c>
      <c r="D4840" s="24">
        <v>805.91909999999996</v>
      </c>
      <c r="E4840" s="24">
        <v>151.70399999999998</v>
      </c>
      <c r="F4840" s="48"/>
      <c r="G4840" s="48"/>
      <c r="H4840" s="1">
        <f t="shared" si="840"/>
        <v>20.456568394513557</v>
      </c>
      <c r="I4840" s="1">
        <f t="shared" si="834"/>
        <v>-6.0661183996644423</v>
      </c>
      <c r="J4840" s="4">
        <f>B4840+('PV model'!$B$3/15)+(I4840/60)</f>
        <v>10.622231360005593</v>
      </c>
      <c r="K4840" s="2">
        <f t="shared" si="835"/>
        <v>20.66652959991611</v>
      </c>
      <c r="L4840" s="2">
        <f>DEGREES(ASIN((((COS(RADIANS('PV model'!$B$2))*COS(RADIANS(H4840))*COS(RADIANS(K4840)))+(SIN(RADIANS('PV model'!$B$2))*SIN(RADIANS(H4840)))))))</f>
        <v>51.680694528997286</v>
      </c>
      <c r="M4840" s="3">
        <f t="shared" si="831"/>
        <v>51.680694528997286</v>
      </c>
      <c r="N4840" s="2">
        <f t="shared" si="836"/>
        <v>32.228977424783281</v>
      </c>
      <c r="O4840" s="2">
        <f>IF('PV model'!$B$2&gt;0, 180-N4840,IF('PV model'!$B$2&lt;0,0-N4840,N4840))</f>
        <v>147.7710225752167</v>
      </c>
      <c r="P4840" s="2">
        <f>ABS(O4840-'PV model'!$B$5)</f>
        <v>57.228977424783295</v>
      </c>
      <c r="Q4840" s="3">
        <f t="shared" si="832"/>
        <v>38.319305471002714</v>
      </c>
      <c r="R4840" s="3">
        <f t="shared" si="837"/>
        <v>805.91910000000018</v>
      </c>
      <c r="S4840" s="3">
        <f t="shared" si="833"/>
        <v>203.29002571991848</v>
      </c>
      <c r="T4840" s="3">
        <f>(0.5*(1-COS(RADIANS(90-$X$3)))*(D4840+E4840)*'PV model'!$B$4)</f>
        <v>0</v>
      </c>
      <c r="U4840" s="3">
        <f t="shared" si="838"/>
        <v>1009.2091257199187</v>
      </c>
      <c r="V4840" s="3">
        <f>('PV model'!$B$13*(U4840/1000)*(1-'PV model'!$B$14*((20+C4840)-25))*'PV model'!$B$10)/'PV model'!$B$12</f>
        <v>95.190881513690343</v>
      </c>
    </row>
    <row r="4841" spans="1:22" x14ac:dyDescent="0.2">
      <c r="A4841" s="10">
        <f t="shared" si="830"/>
        <v>202</v>
      </c>
      <c r="B4841" s="10">
        <f t="shared" si="839"/>
        <v>12</v>
      </c>
      <c r="C4841" s="23">
        <v>19.600000000000001</v>
      </c>
      <c r="D4841" s="24">
        <v>857.55179999999996</v>
      </c>
      <c r="E4841" s="24">
        <v>142.00200000000001</v>
      </c>
      <c r="F4841" s="48"/>
      <c r="G4841" s="48"/>
      <c r="H4841" s="1">
        <f t="shared" si="840"/>
        <v>20.456568394513557</v>
      </c>
      <c r="I4841" s="1">
        <f t="shared" si="834"/>
        <v>-6.0661183996644423</v>
      </c>
      <c r="J4841" s="4">
        <f>B4841+('PV model'!$B$3/15)+(I4841/60)</f>
        <v>11.622231360005593</v>
      </c>
      <c r="K4841" s="2">
        <f t="shared" si="835"/>
        <v>5.6665295999161103</v>
      </c>
      <c r="L4841" s="2">
        <f>DEGREES(ASIN((((COS(RADIANS('PV model'!$B$2))*COS(RADIANS(H4841))*COS(RADIANS(K4841)))+(SIN(RADIANS('PV model'!$B$2))*SIN(RADIANS(H4841)))))))</f>
        <v>54.698630571746676</v>
      </c>
      <c r="M4841" s="3">
        <f t="shared" si="831"/>
        <v>54.698630571746676</v>
      </c>
      <c r="N4841" s="2">
        <f t="shared" si="836"/>
        <v>9.2120596860054551</v>
      </c>
      <c r="O4841" s="2">
        <f>IF('PV model'!$B$2&gt;0, 180-N4841,IF('PV model'!$B$2&lt;0,0-N4841,N4841))</f>
        <v>170.78794031399454</v>
      </c>
      <c r="P4841" s="2">
        <f>ABS(O4841-'PV model'!$B$5)</f>
        <v>34.21205968600546</v>
      </c>
      <c r="Q4841" s="3">
        <f t="shared" si="832"/>
        <v>35.301369428253324</v>
      </c>
      <c r="R4841" s="3">
        <f t="shared" si="837"/>
        <v>857.55179999999996</v>
      </c>
      <c r="S4841" s="3">
        <f t="shared" si="833"/>
        <v>187.57936416596735</v>
      </c>
      <c r="T4841" s="3">
        <f>(0.5*(1-COS(RADIANS(90-$X$3)))*(D4841+E4841)*'PV model'!$B$4)</f>
        <v>0</v>
      </c>
      <c r="U4841" s="3">
        <f t="shared" si="838"/>
        <v>1045.1311641659672</v>
      </c>
      <c r="V4841" s="3">
        <f>('PV model'!$B$13*(U4841/1000)*(1-'PV model'!$B$14*((20+C4841)-25))*'PV model'!$B$10)/'PV model'!$B$12</f>
        <v>98.370186597700339</v>
      </c>
    </row>
    <row r="4842" spans="1:22" x14ac:dyDescent="0.2">
      <c r="A4842" s="10">
        <f t="shared" si="830"/>
        <v>202</v>
      </c>
      <c r="B4842" s="10">
        <f t="shared" si="839"/>
        <v>13</v>
      </c>
      <c r="C4842" s="23">
        <v>21</v>
      </c>
      <c r="D4842" s="24">
        <v>588.16380000000004</v>
      </c>
      <c r="E4842" s="24">
        <v>243.43199999999999</v>
      </c>
      <c r="F4842" s="48"/>
      <c r="G4842" s="48"/>
      <c r="H4842" s="1">
        <f t="shared" si="840"/>
        <v>20.456568394513557</v>
      </c>
      <c r="I4842" s="1">
        <f t="shared" si="834"/>
        <v>-6.0661183996644423</v>
      </c>
      <c r="J4842" s="4">
        <f>B4842+('PV model'!$B$3/15)+(I4842/60)</f>
        <v>12.622231360005593</v>
      </c>
      <c r="K4842" s="2">
        <f t="shared" si="835"/>
        <v>-9.3334704000838897</v>
      </c>
      <c r="L4842" s="2">
        <f>DEGREES(ASIN((((COS(RADIANS('PV model'!$B$2))*COS(RADIANS(H4842))*COS(RADIANS(K4842)))+(SIN(RADIANS('PV model'!$B$2))*SIN(RADIANS(H4842)))))))</f>
        <v>54.26150989543045</v>
      </c>
      <c r="M4842" s="3">
        <f t="shared" si="831"/>
        <v>54.26150989543045</v>
      </c>
      <c r="N4842" s="2">
        <f t="shared" si="836"/>
        <v>-15.07923067424869</v>
      </c>
      <c r="O4842" s="2">
        <f>IF('PV model'!$B$2&gt;0, 180-N4842,IF('PV model'!$B$2&lt;0,0-N4842,N4842))</f>
        <v>195.07923067424869</v>
      </c>
      <c r="P4842" s="2">
        <f>ABS(O4842-'PV model'!$B$5)</f>
        <v>9.9207693257513085</v>
      </c>
      <c r="Q4842" s="3">
        <f t="shared" si="832"/>
        <v>35.73849010456955</v>
      </c>
      <c r="R4842" s="3">
        <f t="shared" si="837"/>
        <v>588.16380000000004</v>
      </c>
      <c r="S4842" s="3">
        <f t="shared" si="833"/>
        <v>316.72073100713772</v>
      </c>
      <c r="T4842" s="3">
        <f>(0.5*(1-COS(RADIANS(90-$X$3)))*(D4842+E4842)*'PV model'!$B$4)</f>
        <v>0</v>
      </c>
      <c r="U4842" s="3">
        <f t="shared" si="838"/>
        <v>904.88453100713775</v>
      </c>
      <c r="V4842" s="3">
        <f>('PV model'!$B$13*(U4842/1000)*(1-'PV model'!$B$14*((20+C4842)-25))*'PV model'!$B$10)/'PV model'!$B$12</f>
        <v>84.663313225427174</v>
      </c>
    </row>
    <row r="4843" spans="1:22" x14ac:dyDescent="0.2">
      <c r="A4843" s="10">
        <f t="shared" si="830"/>
        <v>202</v>
      </c>
      <c r="B4843" s="10">
        <f t="shared" si="839"/>
        <v>14</v>
      </c>
      <c r="C4843" s="23">
        <v>20.9</v>
      </c>
      <c r="D4843" s="24">
        <v>707.14350000000002</v>
      </c>
      <c r="E4843" s="24">
        <v>208.15200000000002</v>
      </c>
      <c r="F4843" s="48"/>
      <c r="G4843" s="48"/>
      <c r="H4843" s="1">
        <f t="shared" si="840"/>
        <v>20.456568394513557</v>
      </c>
      <c r="I4843" s="1">
        <f t="shared" si="834"/>
        <v>-6.0661183996644423</v>
      </c>
      <c r="J4843" s="4">
        <f>B4843+('PV model'!$B$3/15)+(I4843/60)</f>
        <v>13.622231360005593</v>
      </c>
      <c r="K4843" s="2">
        <f t="shared" si="835"/>
        <v>-24.33347040008389</v>
      </c>
      <c r="L4843" s="2">
        <f>DEGREES(ASIN((((COS(RADIANS('PV model'!$B$2))*COS(RADIANS(H4843))*COS(RADIANS(K4843)))+(SIN(RADIANS('PV model'!$B$2))*SIN(RADIANS(H4843)))))))</f>
        <v>50.49528373175422</v>
      </c>
      <c r="M4843" s="3">
        <f t="shared" si="831"/>
        <v>50.49528373175422</v>
      </c>
      <c r="N4843" s="2">
        <f t="shared" si="836"/>
        <v>-37.364276859253529</v>
      </c>
      <c r="O4843" s="2">
        <f>IF('PV model'!$B$2&gt;0, 180-N4843,IF('PV model'!$B$2&lt;0,0-N4843,N4843))</f>
        <v>217.36427685925352</v>
      </c>
      <c r="P4843" s="2">
        <f>ABS(O4843-'PV model'!$B$5)</f>
        <v>12.364276859253522</v>
      </c>
      <c r="Q4843" s="3">
        <f t="shared" si="832"/>
        <v>39.50471626824578</v>
      </c>
      <c r="R4843" s="3">
        <f t="shared" si="837"/>
        <v>707.1434999999999</v>
      </c>
      <c r="S4843" s="3">
        <f t="shared" si="833"/>
        <v>278.3669628055394</v>
      </c>
      <c r="T4843" s="3">
        <f>(0.5*(1-COS(RADIANS(90-$X$3)))*(D4843+E4843)*'PV model'!$B$4)</f>
        <v>0</v>
      </c>
      <c r="U4843" s="3">
        <f t="shared" si="838"/>
        <v>985.51046280553931</v>
      </c>
      <c r="V4843" s="3">
        <f>('PV model'!$B$13*(U4843/1000)*(1-'PV model'!$B$14*((20+C4843)-25))*'PV model'!$B$10)/'PV model'!$B$12</f>
        <v>92.246286457215859</v>
      </c>
    </row>
    <row r="4844" spans="1:22" x14ac:dyDescent="0.2">
      <c r="A4844" s="10">
        <f t="shared" si="830"/>
        <v>202</v>
      </c>
      <c r="B4844" s="10">
        <f t="shared" si="839"/>
        <v>15</v>
      </c>
      <c r="C4844" s="23">
        <v>20.9</v>
      </c>
      <c r="D4844" s="24">
        <v>818.26605000000006</v>
      </c>
      <c r="E4844" s="24">
        <v>140.238</v>
      </c>
      <c r="F4844" s="48"/>
      <c r="G4844" s="48"/>
      <c r="H4844" s="1">
        <f t="shared" si="840"/>
        <v>20.456568394513557</v>
      </c>
      <c r="I4844" s="1">
        <f t="shared" si="834"/>
        <v>-6.0661183996644423</v>
      </c>
      <c r="J4844" s="4">
        <f>B4844+('PV model'!$B$3/15)+(I4844/60)</f>
        <v>14.622231360005593</v>
      </c>
      <c r="K4844" s="2">
        <f t="shared" si="835"/>
        <v>-39.33347040008389</v>
      </c>
      <c r="L4844" s="2">
        <f>DEGREES(ASIN((((COS(RADIANS('PV model'!$B$2))*COS(RADIANS(H4844))*COS(RADIANS(K4844)))+(SIN(RADIANS('PV model'!$B$2))*SIN(RADIANS(H4844)))))))</f>
        <v>44.306822199268318</v>
      </c>
      <c r="M4844" s="3">
        <f t="shared" si="831"/>
        <v>44.306822199268318</v>
      </c>
      <c r="N4844" s="2">
        <f t="shared" si="836"/>
        <v>-56.085206918843838</v>
      </c>
      <c r="O4844" s="2">
        <f>IF('PV model'!$B$2&gt;0, 180-N4844,IF('PV model'!$B$2&lt;0,0-N4844,N4844))</f>
        <v>236.08520691884382</v>
      </c>
      <c r="P4844" s="2">
        <f>ABS(O4844-'PV model'!$B$5)</f>
        <v>31.085206918843824</v>
      </c>
      <c r="Q4844" s="3">
        <f t="shared" si="832"/>
        <v>45.693177800731682</v>
      </c>
      <c r="R4844" s="3">
        <f t="shared" si="837"/>
        <v>818.26605000000018</v>
      </c>
      <c r="S4844" s="3">
        <f t="shared" si="833"/>
        <v>193.28040819198711</v>
      </c>
      <c r="T4844" s="3">
        <f>(0.5*(1-COS(RADIANS(90-$X$3)))*(D4844+E4844)*'PV model'!$B$4)</f>
        <v>0</v>
      </c>
      <c r="U4844" s="3">
        <f t="shared" si="838"/>
        <v>1011.5464581919873</v>
      </c>
      <c r="V4844" s="3">
        <f>('PV model'!$B$13*(U4844/1000)*(1-'PV model'!$B$14*((20+C4844)-25))*'PV model'!$B$10)/'PV model'!$B$12</f>
        <v>94.683321860959651</v>
      </c>
    </row>
    <row r="4845" spans="1:22" x14ac:dyDescent="0.2">
      <c r="A4845" s="10">
        <f t="shared" si="830"/>
        <v>202</v>
      </c>
      <c r="B4845" s="10">
        <f t="shared" si="839"/>
        <v>16</v>
      </c>
      <c r="C4845" s="23">
        <v>20.2</v>
      </c>
      <c r="D4845" s="24">
        <v>792.44970000000001</v>
      </c>
      <c r="E4845" s="24">
        <v>119.952</v>
      </c>
      <c r="F4845" s="48"/>
      <c r="G4845" s="48"/>
      <c r="H4845" s="1">
        <f t="shared" si="840"/>
        <v>20.456568394513557</v>
      </c>
      <c r="I4845" s="1">
        <f t="shared" si="834"/>
        <v>-6.0661183996644423</v>
      </c>
      <c r="J4845" s="4">
        <f>B4845+('PV model'!$B$3/15)+(I4845/60)</f>
        <v>15.622231360005593</v>
      </c>
      <c r="K4845" s="2">
        <f t="shared" si="835"/>
        <v>-54.33347040008389</v>
      </c>
      <c r="L4845" s="2">
        <f>DEGREES(ASIN((((COS(RADIANS('PV model'!$B$2))*COS(RADIANS(H4845))*COS(RADIANS(K4845)))+(SIN(RADIANS('PV model'!$B$2))*SIN(RADIANS(H4845)))))))</f>
        <v>36.68790471411063</v>
      </c>
      <c r="M4845" s="3">
        <f t="shared" si="831"/>
        <v>36.68790471411063</v>
      </c>
      <c r="N4845" s="2">
        <f t="shared" si="836"/>
        <v>-71.664691558863922</v>
      </c>
      <c r="O4845" s="2">
        <f>IF('PV model'!$B$2&gt;0, 180-N4845,IF('PV model'!$B$2&lt;0,0-N4845,N4845))</f>
        <v>251.66469155886392</v>
      </c>
      <c r="P4845" s="2">
        <f>ABS(O4845-'PV model'!$B$5)</f>
        <v>46.664691558863922</v>
      </c>
      <c r="Q4845" s="3">
        <f t="shared" si="832"/>
        <v>53.31209528588937</v>
      </c>
      <c r="R4845" s="3">
        <f t="shared" si="837"/>
        <v>792.44969999999989</v>
      </c>
      <c r="S4845" s="3">
        <f t="shared" si="833"/>
        <v>166.25709741692918</v>
      </c>
      <c r="T4845" s="3">
        <f>(0.5*(1-COS(RADIANS(90-$X$3)))*(D4845+E4845)*'PV model'!$B$4)</f>
        <v>0</v>
      </c>
      <c r="U4845" s="3">
        <f t="shared" si="838"/>
        <v>958.70679741692902</v>
      </c>
      <c r="V4845" s="3">
        <f>('PV model'!$B$13*(U4845/1000)*(1-'PV model'!$B$14*((20+C4845)-25))*'PV model'!$B$10)/'PV model'!$B$12</f>
        <v>90.005725716432607</v>
      </c>
    </row>
    <row r="4846" spans="1:22" x14ac:dyDescent="0.2">
      <c r="A4846" s="10">
        <f t="shared" ref="A4846:A4909" si="841">IF(B4846&gt;1,A4845,A4845+1)</f>
        <v>202</v>
      </c>
      <c r="B4846" s="10">
        <f t="shared" si="839"/>
        <v>17</v>
      </c>
      <c r="C4846" s="23">
        <v>21.3</v>
      </c>
      <c r="D4846" s="24">
        <v>717.24554999999998</v>
      </c>
      <c r="E4846" s="24">
        <v>106.72200000000001</v>
      </c>
      <c r="F4846" s="48"/>
      <c r="G4846" s="48"/>
      <c r="H4846" s="1">
        <f t="shared" si="840"/>
        <v>20.456568394513557</v>
      </c>
      <c r="I4846" s="1">
        <f t="shared" si="834"/>
        <v>-6.0661183996644423</v>
      </c>
      <c r="J4846" s="4">
        <f>B4846+('PV model'!$B$3/15)+(I4846/60)</f>
        <v>16.622231360005593</v>
      </c>
      <c r="K4846" s="2">
        <f t="shared" si="835"/>
        <v>-69.333470400083883</v>
      </c>
      <c r="L4846" s="2">
        <f>DEGREES(ASIN((((COS(RADIANS('PV model'!$B$2))*COS(RADIANS(H4846))*COS(RADIANS(K4846)))+(SIN(RADIANS('PV model'!$B$2))*SIN(RADIANS(H4846)))))))</f>
        <v>28.380472667084955</v>
      </c>
      <c r="M4846" s="3">
        <f t="shared" si="831"/>
        <v>28.380472667084955</v>
      </c>
      <c r="N4846" s="2">
        <f t="shared" si="836"/>
        <v>-85.138751889451314</v>
      </c>
      <c r="O4846" s="2">
        <f>IF('PV model'!$B$2&gt;0, 180-N4846,IF('PV model'!$B$2&lt;0,0-N4846,N4846))</f>
        <v>265.13875188945133</v>
      </c>
      <c r="P4846" s="2">
        <f>ABS(O4846-'PV model'!$B$5)</f>
        <v>60.138751889451328</v>
      </c>
      <c r="Q4846" s="3">
        <f t="shared" si="832"/>
        <v>61.619527332915041</v>
      </c>
      <c r="R4846" s="3">
        <f t="shared" si="837"/>
        <v>717.24555000000021</v>
      </c>
      <c r="S4846" s="3">
        <f t="shared" si="833"/>
        <v>144.2233537298911</v>
      </c>
      <c r="T4846" s="3">
        <f>(0.5*(1-COS(RADIANS(90-$X$3)))*(D4846+E4846)*'PV model'!$B$4)</f>
        <v>0</v>
      </c>
      <c r="U4846" s="3">
        <f t="shared" si="838"/>
        <v>861.46890372989128</v>
      </c>
      <c r="V4846" s="3">
        <f>('PV model'!$B$13*(U4846/1000)*(1-'PV model'!$B$14*((20+C4846)-25))*'PV model'!$B$10)/'PV model'!$B$12</f>
        <v>80.497901075421964</v>
      </c>
    </row>
    <row r="4847" spans="1:22" x14ac:dyDescent="0.2">
      <c r="A4847" s="10">
        <f t="shared" si="841"/>
        <v>202</v>
      </c>
      <c r="B4847" s="10">
        <f t="shared" si="839"/>
        <v>18</v>
      </c>
      <c r="C4847" s="23">
        <v>22.5</v>
      </c>
      <c r="D4847" s="24">
        <v>584.79645000000005</v>
      </c>
      <c r="E4847" s="24">
        <v>100.548</v>
      </c>
      <c r="F4847" s="48"/>
      <c r="G4847" s="48"/>
      <c r="H4847" s="1">
        <f t="shared" si="840"/>
        <v>20.456568394513557</v>
      </c>
      <c r="I4847" s="1">
        <f t="shared" si="834"/>
        <v>-6.0661183996644423</v>
      </c>
      <c r="J4847" s="4">
        <f>B4847+('PV model'!$B$3/15)+(I4847/60)</f>
        <v>17.622231360005593</v>
      </c>
      <c r="K4847" s="2">
        <f t="shared" si="835"/>
        <v>-84.333470400083883</v>
      </c>
      <c r="L4847" s="2">
        <f>DEGREES(ASIN((((COS(RADIANS('PV model'!$B$2))*COS(RADIANS(H4847))*COS(RADIANS(K4847)))+(SIN(RADIANS('PV model'!$B$2))*SIN(RADIANS(H4847)))))))</f>
        <v>19.903017836953179</v>
      </c>
      <c r="M4847" s="3">
        <f t="shared" si="831"/>
        <v>19.903017836953179</v>
      </c>
      <c r="N4847" s="2">
        <f t="shared" si="836"/>
        <v>-82.562305860125562</v>
      </c>
      <c r="O4847" s="2">
        <f>IF('PV model'!$B$2&gt;0, 180-N4847,IF('PV model'!$B$2&lt;0,0-N4847,N4847))</f>
        <v>262.56230586012555</v>
      </c>
      <c r="P4847" s="2">
        <f>ABS(O4847-'PV model'!$B$5)</f>
        <v>57.562305860125548</v>
      </c>
      <c r="Q4847" s="3">
        <f t="shared" si="832"/>
        <v>70.096982163046832</v>
      </c>
      <c r="R4847" s="3">
        <f t="shared" si="837"/>
        <v>584.7964499999996</v>
      </c>
      <c r="S4847" s="3">
        <f t="shared" si="833"/>
        <v>129.05784716009782</v>
      </c>
      <c r="T4847" s="3">
        <f>(0.5*(1-COS(RADIANS(90-$X$3)))*(D4847+E4847)*'PV model'!$B$4)</f>
        <v>0</v>
      </c>
      <c r="U4847" s="3">
        <f t="shared" si="838"/>
        <v>713.85429716009742</v>
      </c>
      <c r="V4847" s="3">
        <f>('PV model'!$B$13*(U4847/1000)*(1-'PV model'!$B$14*((20+C4847)-25))*'PV model'!$B$10)/'PV model'!$B$12</f>
        <v>66.361894256034688</v>
      </c>
    </row>
    <row r="4848" spans="1:22" x14ac:dyDescent="0.2">
      <c r="A4848" s="10">
        <f t="shared" si="841"/>
        <v>202</v>
      </c>
      <c r="B4848" s="10">
        <f t="shared" si="839"/>
        <v>19</v>
      </c>
      <c r="C4848" s="23">
        <v>22</v>
      </c>
      <c r="D4848" s="24">
        <v>371.53095000000002</v>
      </c>
      <c r="E4848" s="24">
        <v>82.908000000000001</v>
      </c>
      <c r="F4848" s="48"/>
      <c r="G4848" s="48"/>
      <c r="H4848" s="1">
        <f t="shared" si="840"/>
        <v>20.456568394513557</v>
      </c>
      <c r="I4848" s="1">
        <f t="shared" si="834"/>
        <v>-6.0661183996644423</v>
      </c>
      <c r="J4848" s="4">
        <f>B4848+('PV model'!$B$3/15)+(I4848/60)</f>
        <v>18.622231360005593</v>
      </c>
      <c r="K4848" s="2">
        <f t="shared" si="835"/>
        <v>-99.333470400083883</v>
      </c>
      <c r="L4848" s="2">
        <f>DEGREES(ASIN((((COS(RADIANS('PV model'!$B$2))*COS(RADIANS(H4848))*COS(RADIANS(K4848)))+(SIN(RADIANS('PV model'!$B$2))*SIN(RADIANS(H4848)))))))</f>
        <v>11.651764547183111</v>
      </c>
      <c r="M4848" s="3">
        <f t="shared" si="831"/>
        <v>11.651764547183111</v>
      </c>
      <c r="N4848" s="2">
        <f t="shared" si="836"/>
        <v>-70.732096128304377</v>
      </c>
      <c r="O4848" s="2">
        <f>IF('PV model'!$B$2&gt;0, 180-N4848,IF('PV model'!$B$2&lt;0,0-N4848,N4848))</f>
        <v>250.73209612830436</v>
      </c>
      <c r="P4848" s="2">
        <f>ABS(O4848-'PV model'!$B$5)</f>
        <v>45.732096128304363</v>
      </c>
      <c r="Q4848" s="3">
        <f t="shared" si="832"/>
        <v>78.34823545281688</v>
      </c>
      <c r="R4848" s="3">
        <f t="shared" si="837"/>
        <v>371.53095000000025</v>
      </c>
      <c r="S4848" s="3">
        <f t="shared" si="833"/>
        <v>100.67243427849694</v>
      </c>
      <c r="T4848" s="3">
        <f>(0.5*(1-COS(RADIANS(90-$X$3)))*(D4848+E4848)*'PV model'!$B$4)</f>
        <v>0</v>
      </c>
      <c r="U4848" s="3">
        <f t="shared" si="838"/>
        <v>472.2033842784972</v>
      </c>
      <c r="V4848" s="3">
        <f>('PV model'!$B$13*(U4848/1000)*(1-'PV model'!$B$14*((20+C4848)-25))*'PV model'!$B$10)/'PV model'!$B$12</f>
        <v>43.991751672590027</v>
      </c>
    </row>
    <row r="4849" spans="1:22" x14ac:dyDescent="0.2">
      <c r="A4849" s="10">
        <f t="shared" si="841"/>
        <v>202</v>
      </c>
      <c r="B4849" s="10">
        <f t="shared" si="839"/>
        <v>20</v>
      </c>
      <c r="C4849" s="23">
        <v>18.5</v>
      </c>
      <c r="D4849" s="24">
        <v>84.183749999999989</v>
      </c>
      <c r="E4849" s="24">
        <v>51.156000000000006</v>
      </c>
      <c r="F4849" s="48"/>
      <c r="G4849" s="48"/>
      <c r="H4849" s="1">
        <f t="shared" si="840"/>
        <v>20.456568394513557</v>
      </c>
      <c r="I4849" s="1">
        <f t="shared" si="834"/>
        <v>-6.0661183996644423</v>
      </c>
      <c r="J4849" s="4">
        <f>B4849+('PV model'!$B$3/15)+(I4849/60)</f>
        <v>19.622231360005593</v>
      </c>
      <c r="K4849" s="2">
        <f t="shared" si="835"/>
        <v>-114.33347040008388</v>
      </c>
      <c r="L4849" s="2">
        <f>DEGREES(ASIN((((COS(RADIANS('PV model'!$B$2))*COS(RADIANS(H4849))*COS(RADIANS(K4849)))+(SIN(RADIANS('PV model'!$B$2))*SIN(RADIANS(H4849)))))))</f>
        <v>3.9773401856910899</v>
      </c>
      <c r="M4849" s="3">
        <f t="shared" si="831"/>
        <v>3.9773401856910899</v>
      </c>
      <c r="N4849" s="2">
        <f t="shared" si="836"/>
        <v>-58.844183247508916</v>
      </c>
      <c r="O4849" s="2">
        <f>IF('PV model'!$B$2&gt;0, 180-N4849,IF('PV model'!$B$2&lt;0,0-N4849,N4849))</f>
        <v>238.84418324750891</v>
      </c>
      <c r="P4849" s="2">
        <f>ABS(O4849-'PV model'!$B$5)</f>
        <v>33.844183247508909</v>
      </c>
      <c r="Q4849" s="3">
        <f t="shared" si="832"/>
        <v>86.022659814308909</v>
      </c>
      <c r="R4849" s="3">
        <f t="shared" si="837"/>
        <v>84.183749999999947</v>
      </c>
      <c r="S4849" s="3">
        <f t="shared" si="833"/>
        <v>59.148349878411722</v>
      </c>
      <c r="T4849" s="3">
        <f>(0.5*(1-COS(RADIANS(90-$X$3)))*(D4849+E4849)*'PV model'!$B$4)</f>
        <v>0</v>
      </c>
      <c r="U4849" s="3">
        <f t="shared" si="838"/>
        <v>143.33209987841167</v>
      </c>
      <c r="V4849" s="3">
        <f>('PV model'!$B$13*(U4849/1000)*(1-'PV model'!$B$14*((20+C4849)-25))*'PV model'!$B$10)/'PV model'!$B$12</f>
        <v>13.553792961838344</v>
      </c>
    </row>
    <row r="4850" spans="1:22" x14ac:dyDescent="0.2">
      <c r="A4850" s="10">
        <f t="shared" si="841"/>
        <v>202</v>
      </c>
      <c r="B4850" s="10">
        <f t="shared" si="839"/>
        <v>21</v>
      </c>
      <c r="C4850" s="23">
        <v>17.600000000000001</v>
      </c>
      <c r="D4850" s="24">
        <v>0</v>
      </c>
      <c r="E4850" s="24">
        <v>8.82</v>
      </c>
      <c r="F4850" s="48"/>
      <c r="G4850" s="48"/>
      <c r="H4850" s="1">
        <f t="shared" si="840"/>
        <v>20.456568394513557</v>
      </c>
      <c r="I4850" s="1">
        <f t="shared" si="834"/>
        <v>-6.0661183996644423</v>
      </c>
      <c r="J4850" s="4">
        <f>B4850+('PV model'!$B$3/15)+(I4850/60)</f>
        <v>20.622231360005593</v>
      </c>
      <c r="K4850" s="2">
        <f t="shared" si="835"/>
        <v>-129.33347040008388</v>
      </c>
      <c r="L4850" s="2">
        <f>DEGREES(ASIN((((COS(RADIANS('PV model'!$B$2))*COS(RADIANS(H4850))*COS(RADIANS(K4850)))+(SIN(RADIANS('PV model'!$B$2))*SIN(RADIANS(H4850)))))))</f>
        <v>-2.7705917281343799</v>
      </c>
      <c r="M4850" s="3">
        <f t="shared" si="831"/>
        <v>0</v>
      </c>
      <c r="N4850" s="2">
        <f t="shared" si="836"/>
        <v>-46.51388224761498</v>
      </c>
      <c r="O4850" s="2">
        <f>IF('PV model'!$B$2&gt;0, 180-N4850,IF('PV model'!$B$2&lt;0,0-N4850,N4850))</f>
        <v>226.51388224761499</v>
      </c>
      <c r="P4850" s="2">
        <f>ABS(O4850-'PV model'!$B$5)</f>
        <v>21.513882247614987</v>
      </c>
      <c r="Q4850" s="3">
        <f t="shared" si="832"/>
        <v>92.770591728134377</v>
      </c>
      <c r="R4850" s="3">
        <f t="shared" si="837"/>
        <v>0</v>
      </c>
      <c r="S4850" s="3">
        <f t="shared" si="833"/>
        <v>8.82</v>
      </c>
      <c r="T4850" s="3">
        <f>(0.5*(1-COS(RADIANS(90-$X$3)))*(D4850+E4850)*'PV model'!$B$4)</f>
        <v>0</v>
      </c>
      <c r="U4850" s="3">
        <f t="shared" si="838"/>
        <v>8.82</v>
      </c>
      <c r="V4850" s="3">
        <f>('PV model'!$B$13*(U4850/1000)*(1-'PV model'!$B$14*((20+C4850)-25))*'PV model'!$B$10)/'PV model'!$B$12</f>
        <v>0.83721218111999995</v>
      </c>
    </row>
    <row r="4851" spans="1:22" x14ac:dyDescent="0.2">
      <c r="A4851" s="10">
        <f t="shared" si="841"/>
        <v>202</v>
      </c>
      <c r="B4851" s="10">
        <f t="shared" si="839"/>
        <v>22</v>
      </c>
      <c r="C4851" s="23">
        <v>16.2</v>
      </c>
      <c r="D4851" s="24">
        <v>0</v>
      </c>
      <c r="E4851" s="24">
        <v>0</v>
      </c>
      <c r="F4851" s="48"/>
      <c r="G4851" s="48"/>
      <c r="H4851" s="1">
        <f t="shared" si="840"/>
        <v>20.456568394513557</v>
      </c>
      <c r="I4851" s="1">
        <f t="shared" si="834"/>
        <v>-6.0661183996644423</v>
      </c>
      <c r="J4851" s="4">
        <f>B4851+('PV model'!$B$3/15)+(I4851/60)</f>
        <v>21.622231360005593</v>
      </c>
      <c r="K4851" s="2">
        <f t="shared" si="835"/>
        <v>-144.33347040008388</v>
      </c>
      <c r="L4851" s="2">
        <f>DEGREES(ASIN((((COS(RADIANS('PV model'!$B$2))*COS(RADIANS(H4851))*COS(RADIANS(K4851)))+(SIN(RADIANS('PV model'!$B$2))*SIN(RADIANS(H4851)))))))</f>
        <v>-8.2280398848962797</v>
      </c>
      <c r="M4851" s="3">
        <f t="shared" si="831"/>
        <v>0</v>
      </c>
      <c r="N4851" s="2">
        <f t="shared" si="836"/>
        <v>-33.50288036179095</v>
      </c>
      <c r="O4851" s="2">
        <f>IF('PV model'!$B$2&gt;0, 180-N4851,IF('PV model'!$B$2&lt;0,0-N4851,N4851))</f>
        <v>213.50288036179094</v>
      </c>
      <c r="P4851" s="2">
        <f>ABS(O4851-'PV model'!$B$5)</f>
        <v>8.5028803617909432</v>
      </c>
      <c r="Q4851" s="3">
        <f t="shared" si="832"/>
        <v>98.228039884896276</v>
      </c>
      <c r="R4851" s="3">
        <f t="shared" si="837"/>
        <v>0</v>
      </c>
      <c r="S4851" s="3">
        <f t="shared" si="833"/>
        <v>0</v>
      </c>
      <c r="T4851" s="3">
        <f>(0.5*(1-COS(RADIANS(90-$X$3)))*(D4851+E4851)*'PV model'!$B$4)</f>
        <v>0</v>
      </c>
      <c r="U4851" s="3">
        <f t="shared" si="838"/>
        <v>0</v>
      </c>
      <c r="V4851" s="3">
        <f>('PV model'!$B$13*(U4851/1000)*(1-'PV model'!$B$14*((20+C4851)-25))*'PV model'!$B$10)/'PV model'!$B$12</f>
        <v>0</v>
      </c>
    </row>
    <row r="4852" spans="1:22" x14ac:dyDescent="0.2">
      <c r="A4852" s="10">
        <f t="shared" si="841"/>
        <v>202</v>
      </c>
      <c r="B4852" s="10">
        <f t="shared" si="839"/>
        <v>23</v>
      </c>
      <c r="C4852" s="23">
        <v>15.4</v>
      </c>
      <c r="D4852" s="24">
        <v>0</v>
      </c>
      <c r="E4852" s="24">
        <v>0</v>
      </c>
      <c r="F4852" s="48"/>
      <c r="G4852" s="48"/>
      <c r="H4852" s="1">
        <f t="shared" si="840"/>
        <v>20.456568394513557</v>
      </c>
      <c r="I4852" s="1">
        <f t="shared" si="834"/>
        <v>-6.0661183996644423</v>
      </c>
      <c r="J4852" s="4">
        <f>B4852+('PV model'!$B$3/15)+(I4852/60)</f>
        <v>22.622231360005593</v>
      </c>
      <c r="K4852" s="2">
        <f t="shared" si="835"/>
        <v>-159.33347040008388</v>
      </c>
      <c r="L4852" s="2">
        <f>DEGREES(ASIN((((COS(RADIANS('PV model'!$B$2))*COS(RADIANS(H4852))*COS(RADIANS(K4852)))+(SIN(RADIANS('PV model'!$B$2))*SIN(RADIANS(H4852)))))))</f>
        <v>-12.034920137405148</v>
      </c>
      <c r="M4852" s="3">
        <f t="shared" si="831"/>
        <v>0</v>
      </c>
      <c r="N4852" s="2">
        <f t="shared" si="836"/>
        <v>-19.761341266633028</v>
      </c>
      <c r="O4852" s="2">
        <f>IF('PV model'!$B$2&gt;0, 180-N4852,IF('PV model'!$B$2&lt;0,0-N4852,N4852))</f>
        <v>199.76134126663302</v>
      </c>
      <c r="P4852" s="2">
        <f>ABS(O4852-'PV model'!$B$5)</f>
        <v>5.2386587333669752</v>
      </c>
      <c r="Q4852" s="3">
        <f t="shared" si="832"/>
        <v>102.03492013740514</v>
      </c>
      <c r="R4852" s="3">
        <f t="shared" si="837"/>
        <v>0</v>
      </c>
      <c r="S4852" s="3">
        <f t="shared" si="833"/>
        <v>0</v>
      </c>
      <c r="T4852" s="3">
        <f>(0.5*(1-COS(RADIANS(90-$X$3)))*(D4852+E4852)*'PV model'!$B$4)</f>
        <v>0</v>
      </c>
      <c r="U4852" s="3">
        <f t="shared" si="838"/>
        <v>0</v>
      </c>
      <c r="V4852" s="3">
        <f>('PV model'!$B$13*(U4852/1000)*(1-'PV model'!$B$14*((20+C4852)-25))*'PV model'!$B$10)/'PV model'!$B$12</f>
        <v>0</v>
      </c>
    </row>
    <row r="4853" spans="1:22" x14ac:dyDescent="0.2">
      <c r="A4853" s="10">
        <f t="shared" si="841"/>
        <v>202</v>
      </c>
      <c r="B4853" s="10">
        <f t="shared" si="839"/>
        <v>24</v>
      </c>
      <c r="C4853" s="23">
        <v>13.8</v>
      </c>
      <c r="D4853" s="24">
        <v>0</v>
      </c>
      <c r="E4853" s="24">
        <v>0</v>
      </c>
      <c r="F4853" s="48"/>
      <c r="G4853" s="48"/>
      <c r="H4853" s="1">
        <f t="shared" si="840"/>
        <v>20.456568394513557</v>
      </c>
      <c r="I4853" s="1">
        <f t="shared" si="834"/>
        <v>-6.0661183996644423</v>
      </c>
      <c r="J4853" s="4">
        <f>B4853+('PV model'!$B$3/15)+(I4853/60)</f>
        <v>23.622231360005593</v>
      </c>
      <c r="K4853" s="2">
        <f t="shared" si="835"/>
        <v>-174.33347040008388</v>
      </c>
      <c r="L4853" s="2">
        <f>DEGREES(ASIN((((COS(RADIANS('PV model'!$B$2))*COS(RADIANS(H4853))*COS(RADIANS(K4853)))+(SIN(RADIANS('PV model'!$B$2))*SIN(RADIANS(H4853)))))))</f>
        <v>-13.890322943541173</v>
      </c>
      <c r="M4853" s="3">
        <f t="shared" si="831"/>
        <v>0</v>
      </c>
      <c r="N4853" s="2">
        <f t="shared" si="836"/>
        <v>-5.4685039718091657</v>
      </c>
      <c r="O4853" s="2">
        <f>IF('PV model'!$B$2&gt;0, 180-N4853,IF('PV model'!$B$2&lt;0,0-N4853,N4853))</f>
        <v>185.46850397180916</v>
      </c>
      <c r="P4853" s="2">
        <f>ABS(O4853-'PV model'!$B$5)</f>
        <v>19.531496028190844</v>
      </c>
      <c r="Q4853" s="3">
        <f t="shared" si="832"/>
        <v>103.89032294354118</v>
      </c>
      <c r="R4853" s="3">
        <f t="shared" si="837"/>
        <v>0</v>
      </c>
      <c r="S4853" s="3">
        <f t="shared" si="833"/>
        <v>0</v>
      </c>
      <c r="T4853" s="3">
        <f>(0.5*(1-COS(RADIANS(90-$X$3)))*(D4853+E4853)*'PV model'!$B$4)</f>
        <v>0</v>
      </c>
      <c r="U4853" s="3">
        <f t="shared" si="838"/>
        <v>0</v>
      </c>
      <c r="V4853" s="3">
        <f>('PV model'!$B$13*(U4853/1000)*(1-'PV model'!$B$14*((20+C4853)-25))*'PV model'!$B$10)/'PV model'!$B$12</f>
        <v>0</v>
      </c>
    </row>
    <row r="4854" spans="1:22" x14ac:dyDescent="0.2">
      <c r="A4854" s="10">
        <f t="shared" si="841"/>
        <v>203</v>
      </c>
      <c r="B4854" s="10">
        <f t="shared" si="839"/>
        <v>1</v>
      </c>
      <c r="C4854" s="23">
        <v>12.6</v>
      </c>
      <c r="D4854" s="24">
        <v>0</v>
      </c>
      <c r="E4854" s="24">
        <v>0</v>
      </c>
      <c r="F4854" s="48"/>
      <c r="G4854" s="48"/>
      <c r="H4854" s="1">
        <f t="shared" si="840"/>
        <v>20.255670280229506</v>
      </c>
      <c r="I4854" s="1">
        <f t="shared" si="834"/>
        <v>-6.109415420582943</v>
      </c>
      <c r="J4854" s="4">
        <f>B4854+('PV model'!$B$3/15)+(I4854/60)</f>
        <v>0.62150974299028428</v>
      </c>
      <c r="K4854" s="2">
        <f t="shared" si="835"/>
        <v>170.67735385514572</v>
      </c>
      <c r="L4854" s="2">
        <f>DEGREES(ASIN((((COS(RADIANS('PV model'!$B$2))*COS(RADIANS(H4854))*COS(RADIANS(K4854)))+(SIN(RADIANS('PV model'!$B$2))*SIN(RADIANS(H4854)))))))</f>
        <v>-13.829816886981423</v>
      </c>
      <c r="M4854" s="3">
        <f t="shared" si="831"/>
        <v>0</v>
      </c>
      <c r="N4854" s="2">
        <f t="shared" si="836"/>
        <v>9.0045557599498647</v>
      </c>
      <c r="O4854" s="2">
        <f>IF('PV model'!$B$2&gt;0, 180-N4854,IF('PV model'!$B$2&lt;0,0-N4854,N4854))</f>
        <v>170.99544424005015</v>
      </c>
      <c r="P4854" s="2">
        <f>ABS(O4854-'PV model'!$B$5)</f>
        <v>34.004555759949852</v>
      </c>
      <c r="Q4854" s="3">
        <f t="shared" si="832"/>
        <v>103.82981688698142</v>
      </c>
      <c r="R4854" s="3">
        <f t="shared" si="837"/>
        <v>0</v>
      </c>
      <c r="S4854" s="3">
        <f t="shared" si="833"/>
        <v>0</v>
      </c>
      <c r="T4854" s="3">
        <f>(0.5*(1-COS(RADIANS(90-$X$3)))*(D4854+E4854)*'PV model'!$B$4)</f>
        <v>0</v>
      </c>
      <c r="U4854" s="3">
        <f t="shared" si="838"/>
        <v>0</v>
      </c>
      <c r="V4854" s="3">
        <f>('PV model'!$B$13*(U4854/1000)*(1-'PV model'!$B$14*((20+C4854)-25))*'PV model'!$B$10)/'PV model'!$B$12</f>
        <v>0</v>
      </c>
    </row>
    <row r="4855" spans="1:22" x14ac:dyDescent="0.2">
      <c r="A4855" s="10">
        <f t="shared" si="841"/>
        <v>203</v>
      </c>
      <c r="B4855" s="10">
        <f t="shared" si="839"/>
        <v>2</v>
      </c>
      <c r="C4855" s="23">
        <v>11.9</v>
      </c>
      <c r="D4855" s="24">
        <v>0</v>
      </c>
      <c r="E4855" s="24">
        <v>0</v>
      </c>
      <c r="F4855" s="48"/>
      <c r="G4855" s="48"/>
      <c r="H4855" s="1">
        <f t="shared" si="840"/>
        <v>20.255670280229506</v>
      </c>
      <c r="I4855" s="1">
        <f t="shared" si="834"/>
        <v>-6.109415420582943</v>
      </c>
      <c r="J4855" s="4">
        <f>B4855+('PV model'!$B$3/15)+(I4855/60)</f>
        <v>1.6215097429902843</v>
      </c>
      <c r="K4855" s="2">
        <f t="shared" si="835"/>
        <v>155.67735385514572</v>
      </c>
      <c r="L4855" s="2">
        <f>DEGREES(ASIN((((COS(RADIANS('PV model'!$B$2))*COS(RADIANS(H4855))*COS(RADIANS(K4855)))+(SIN(RADIANS('PV model'!$B$2))*SIN(RADIANS(H4855)))))))</f>
        <v>-11.472206045498595</v>
      </c>
      <c r="M4855" s="3">
        <f t="shared" si="831"/>
        <v>0</v>
      </c>
      <c r="N4855" s="2">
        <f t="shared" si="836"/>
        <v>23.22109190893995</v>
      </c>
      <c r="O4855" s="2">
        <f>IF('PV model'!$B$2&gt;0, 180-N4855,IF('PV model'!$B$2&lt;0,0-N4855,N4855))</f>
        <v>156.77890809106006</v>
      </c>
      <c r="P4855" s="2">
        <f>ABS(O4855-'PV model'!$B$5)</f>
        <v>48.22109190893994</v>
      </c>
      <c r="Q4855" s="3">
        <f t="shared" si="832"/>
        <v>101.4722060454986</v>
      </c>
      <c r="R4855" s="3">
        <f t="shared" si="837"/>
        <v>0</v>
      </c>
      <c r="S4855" s="3">
        <f t="shared" si="833"/>
        <v>0</v>
      </c>
      <c r="T4855" s="3">
        <f>(0.5*(1-COS(RADIANS(90-$X$3)))*(D4855+E4855)*'PV model'!$B$4)</f>
        <v>0</v>
      </c>
      <c r="U4855" s="3">
        <f t="shared" si="838"/>
        <v>0</v>
      </c>
      <c r="V4855" s="3">
        <f>('PV model'!$B$13*(U4855/1000)*(1-'PV model'!$B$14*((20+C4855)-25))*'PV model'!$B$10)/'PV model'!$B$12</f>
        <v>0</v>
      </c>
    </row>
    <row r="4856" spans="1:22" x14ac:dyDescent="0.2">
      <c r="A4856" s="10">
        <f t="shared" si="841"/>
        <v>203</v>
      </c>
      <c r="B4856" s="10">
        <f t="shared" si="839"/>
        <v>3</v>
      </c>
      <c r="C4856" s="23">
        <v>11.3</v>
      </c>
      <c r="D4856" s="24">
        <v>0</v>
      </c>
      <c r="E4856" s="24">
        <v>0</v>
      </c>
      <c r="F4856" s="48"/>
      <c r="G4856" s="48"/>
      <c r="H4856" s="1">
        <f t="shared" si="840"/>
        <v>20.255670280229506</v>
      </c>
      <c r="I4856" s="1">
        <f t="shared" si="834"/>
        <v>-6.109415420582943</v>
      </c>
      <c r="J4856" s="4">
        <f>B4856+('PV model'!$B$3/15)+(I4856/60)</f>
        <v>2.6215097429902841</v>
      </c>
      <c r="K4856" s="2">
        <f t="shared" si="835"/>
        <v>140.67735385514572</v>
      </c>
      <c r="L4856" s="2">
        <f>DEGREES(ASIN((((COS(RADIANS('PV model'!$B$2))*COS(RADIANS(H4856))*COS(RADIANS(K4856)))+(SIN(RADIANS('PV model'!$B$2))*SIN(RADIANS(H4856)))))))</f>
        <v>-7.2239522039584534</v>
      </c>
      <c r="M4856" s="3">
        <f t="shared" si="831"/>
        <v>0</v>
      </c>
      <c r="N4856" s="2">
        <f t="shared" si="836"/>
        <v>36.816516394746834</v>
      </c>
      <c r="O4856" s="2">
        <f>IF('PV model'!$B$2&gt;0, 180-N4856,IF('PV model'!$B$2&lt;0,0-N4856,N4856))</f>
        <v>143.18348360525317</v>
      </c>
      <c r="P4856" s="2">
        <f>ABS(O4856-'PV model'!$B$5)</f>
        <v>61.816516394746827</v>
      </c>
      <c r="Q4856" s="3">
        <f t="shared" si="832"/>
        <v>97.223952203958447</v>
      </c>
      <c r="R4856" s="3">
        <f t="shared" si="837"/>
        <v>0</v>
      </c>
      <c r="S4856" s="3">
        <f t="shared" si="833"/>
        <v>0</v>
      </c>
      <c r="T4856" s="3">
        <f>(0.5*(1-COS(RADIANS(90-$X$3)))*(D4856+E4856)*'PV model'!$B$4)</f>
        <v>0</v>
      </c>
      <c r="U4856" s="3">
        <f t="shared" si="838"/>
        <v>0</v>
      </c>
      <c r="V4856" s="3">
        <f>('PV model'!$B$13*(U4856/1000)*(1-'PV model'!$B$14*((20+C4856)-25))*'PV model'!$B$10)/'PV model'!$B$12</f>
        <v>0</v>
      </c>
    </row>
    <row r="4857" spans="1:22" x14ac:dyDescent="0.2">
      <c r="A4857" s="10">
        <f t="shared" si="841"/>
        <v>203</v>
      </c>
      <c r="B4857" s="10">
        <f t="shared" si="839"/>
        <v>4</v>
      </c>
      <c r="C4857" s="23">
        <v>10.9</v>
      </c>
      <c r="D4857" s="24">
        <v>0</v>
      </c>
      <c r="E4857" s="24">
        <v>0</v>
      </c>
      <c r="F4857" s="48"/>
      <c r="G4857" s="48"/>
      <c r="H4857" s="1">
        <f t="shared" si="840"/>
        <v>20.255670280229506</v>
      </c>
      <c r="I4857" s="1">
        <f t="shared" si="834"/>
        <v>-6.109415420582943</v>
      </c>
      <c r="J4857" s="4">
        <f>B4857+('PV model'!$B$3/15)+(I4857/60)</f>
        <v>3.6215097429902841</v>
      </c>
      <c r="K4857" s="2">
        <f t="shared" si="835"/>
        <v>125.67735385514574</v>
      </c>
      <c r="L4857" s="2">
        <f>DEGREES(ASIN((((COS(RADIANS('PV model'!$B$2))*COS(RADIANS(H4857))*COS(RADIANS(K4857)))+(SIN(RADIANS('PV model'!$B$2))*SIN(RADIANS(H4857)))))))</f>
        <v>-1.4090304302871179</v>
      </c>
      <c r="M4857" s="3">
        <f t="shared" si="831"/>
        <v>0</v>
      </c>
      <c r="N4857" s="2">
        <f t="shared" si="836"/>
        <v>49.668155499152675</v>
      </c>
      <c r="O4857" s="2">
        <f>IF('PV model'!$B$2&gt;0, 180-N4857,IF('PV model'!$B$2&lt;0,0-N4857,N4857))</f>
        <v>130.33184450084732</v>
      </c>
      <c r="P4857" s="2">
        <f>ABS(O4857-'PV model'!$B$5)</f>
        <v>74.668155499152675</v>
      </c>
      <c r="Q4857" s="3">
        <f t="shared" si="832"/>
        <v>91.409030430287117</v>
      </c>
      <c r="R4857" s="3">
        <f t="shared" si="837"/>
        <v>0</v>
      </c>
      <c r="S4857" s="3">
        <f t="shared" si="833"/>
        <v>0</v>
      </c>
      <c r="T4857" s="3">
        <f>(0.5*(1-COS(RADIANS(90-$X$3)))*(D4857+E4857)*'PV model'!$B$4)</f>
        <v>0</v>
      </c>
      <c r="U4857" s="3">
        <f t="shared" si="838"/>
        <v>0</v>
      </c>
      <c r="V4857" s="3">
        <f>('PV model'!$B$13*(U4857/1000)*(1-'PV model'!$B$14*((20+C4857)-25))*'PV model'!$B$10)/'PV model'!$B$12</f>
        <v>0</v>
      </c>
    </row>
    <row r="4858" spans="1:22" x14ac:dyDescent="0.2">
      <c r="A4858" s="10">
        <f t="shared" si="841"/>
        <v>203</v>
      </c>
      <c r="B4858" s="10">
        <f t="shared" si="839"/>
        <v>5</v>
      </c>
      <c r="C4858" s="23">
        <v>10.4</v>
      </c>
      <c r="D4858" s="24">
        <v>0</v>
      </c>
      <c r="E4858" s="24">
        <v>9.702</v>
      </c>
      <c r="F4858" s="48"/>
      <c r="G4858" s="48"/>
      <c r="H4858" s="1">
        <f t="shared" si="840"/>
        <v>20.255670280229506</v>
      </c>
      <c r="I4858" s="1">
        <f t="shared" si="834"/>
        <v>-6.109415420582943</v>
      </c>
      <c r="J4858" s="4">
        <f>B4858+('PV model'!$B$3/15)+(I4858/60)</f>
        <v>4.6215097429902849</v>
      </c>
      <c r="K4858" s="2">
        <f t="shared" si="835"/>
        <v>110.67735385514572</v>
      </c>
      <c r="L4858" s="2">
        <f>DEGREES(ASIN((((COS(RADIANS('PV model'!$B$2))*COS(RADIANS(H4858))*COS(RADIANS(K4858)))+(SIN(RADIANS('PV model'!$B$2))*SIN(RADIANS(H4858)))))))</f>
        <v>5.6060719439111688</v>
      </c>
      <c r="M4858" s="3">
        <f t="shared" si="831"/>
        <v>5.6060719439111688</v>
      </c>
      <c r="N4858" s="2">
        <f t="shared" si="836"/>
        <v>61.877608652484575</v>
      </c>
      <c r="O4858" s="2">
        <f>IF('PV model'!$B$2&gt;0, 180-N4858,IF('PV model'!$B$2&lt;0,0-N4858,N4858))</f>
        <v>118.12239134751542</v>
      </c>
      <c r="P4858" s="2">
        <f>ABS(O4858-'PV model'!$B$5)</f>
        <v>86.877608652484582</v>
      </c>
      <c r="Q4858" s="3">
        <f t="shared" si="832"/>
        <v>84.393928056088825</v>
      </c>
      <c r="R4858" s="3">
        <f t="shared" si="837"/>
        <v>0</v>
      </c>
      <c r="S4858" s="3">
        <f t="shared" si="833"/>
        <v>9.702</v>
      </c>
      <c r="T4858" s="3">
        <f>(0.5*(1-COS(RADIANS(90-$X$3)))*(D4858+E4858)*'PV model'!$B$4)</f>
        <v>0</v>
      </c>
      <c r="U4858" s="3">
        <f t="shared" si="838"/>
        <v>9.702</v>
      </c>
      <c r="V4858" s="3">
        <f>('PV model'!$B$13*(U4858/1000)*(1-'PV model'!$B$14*((20+C4858)-25))*'PV model'!$B$10)/'PV model'!$B$12</f>
        <v>0.94886398252800008</v>
      </c>
    </row>
    <row r="4859" spans="1:22" x14ac:dyDescent="0.2">
      <c r="A4859" s="10">
        <f t="shared" si="841"/>
        <v>203</v>
      </c>
      <c r="B4859" s="10">
        <f t="shared" si="839"/>
        <v>6</v>
      </c>
      <c r="C4859" s="23">
        <v>11.3</v>
      </c>
      <c r="D4859" s="24">
        <v>195.30630000000002</v>
      </c>
      <c r="E4859" s="24">
        <v>40.572000000000003</v>
      </c>
      <c r="F4859" s="48"/>
      <c r="G4859" s="48"/>
      <c r="H4859" s="1">
        <f t="shared" si="840"/>
        <v>20.255670280229506</v>
      </c>
      <c r="I4859" s="1">
        <f t="shared" si="834"/>
        <v>-6.109415420582943</v>
      </c>
      <c r="J4859" s="4">
        <f>B4859+('PV model'!$B$3/15)+(I4859/60)</f>
        <v>5.6215097429902849</v>
      </c>
      <c r="K4859" s="2">
        <f t="shared" si="835"/>
        <v>95.677353855145725</v>
      </c>
      <c r="L4859" s="2">
        <f>DEGREES(ASIN((((COS(RADIANS('PV model'!$B$2))*COS(RADIANS(H4859))*COS(RADIANS(K4859)))+(SIN(RADIANS('PV model'!$B$2))*SIN(RADIANS(H4859)))))))</f>
        <v>13.459224943159976</v>
      </c>
      <c r="M4859" s="3">
        <f t="shared" si="831"/>
        <v>13.459224943159976</v>
      </c>
      <c r="N4859" s="2">
        <f t="shared" si="836"/>
        <v>73.723140650652496</v>
      </c>
      <c r="O4859" s="2">
        <f>IF('PV model'!$B$2&gt;0, 180-N4859,IF('PV model'!$B$2&lt;0,0-N4859,N4859))</f>
        <v>106.2768593493475</v>
      </c>
      <c r="P4859" s="2">
        <f>ABS(O4859-'PV model'!$B$5)</f>
        <v>98.723140650652496</v>
      </c>
      <c r="Q4859" s="3">
        <f t="shared" si="832"/>
        <v>76.540775056840019</v>
      </c>
      <c r="R4859" s="3">
        <f t="shared" si="837"/>
        <v>195.30630000000014</v>
      </c>
      <c r="S4859" s="3">
        <f t="shared" si="833"/>
        <v>49.830531497052746</v>
      </c>
      <c r="T4859" s="3">
        <f>(0.5*(1-COS(RADIANS(90-$X$3)))*(D4859+E4859)*'PV model'!$B$4)</f>
        <v>0</v>
      </c>
      <c r="U4859" s="3">
        <f t="shared" si="838"/>
        <v>245.13683149705287</v>
      </c>
      <c r="V4859" s="3">
        <f>('PV model'!$B$13*(U4859/1000)*(1-'PV model'!$B$14*((20+C4859)-25))*'PV model'!$B$10)/'PV model'!$B$12</f>
        <v>23.88637995899898</v>
      </c>
    </row>
    <row r="4860" spans="1:22" x14ac:dyDescent="0.2">
      <c r="A4860" s="10">
        <f t="shared" si="841"/>
        <v>203</v>
      </c>
      <c r="B4860" s="10">
        <f t="shared" si="839"/>
        <v>7</v>
      </c>
      <c r="C4860" s="23">
        <v>14.5</v>
      </c>
      <c r="D4860" s="24">
        <v>367.04115000000002</v>
      </c>
      <c r="E4860" s="24">
        <v>87.317999999999998</v>
      </c>
      <c r="F4860" s="48"/>
      <c r="G4860" s="48"/>
      <c r="H4860" s="1">
        <f t="shared" si="840"/>
        <v>20.255670280229506</v>
      </c>
      <c r="I4860" s="1">
        <f t="shared" si="834"/>
        <v>-6.109415420582943</v>
      </c>
      <c r="J4860" s="4">
        <f>B4860+('PV model'!$B$3/15)+(I4860/60)</f>
        <v>6.6215097429902849</v>
      </c>
      <c r="K4860" s="2">
        <f t="shared" si="835"/>
        <v>80.677353855145725</v>
      </c>
      <c r="L4860" s="2">
        <f>DEGREES(ASIN((((COS(RADIANS('PV model'!$B$2))*COS(RADIANS(H4860))*COS(RADIANS(K4860)))+(SIN(RADIANS('PV model'!$B$2))*SIN(RADIANS(H4860)))))))</f>
        <v>21.802023502682086</v>
      </c>
      <c r="M4860" s="3">
        <f t="shared" si="831"/>
        <v>21.802023502682086</v>
      </c>
      <c r="N4860" s="2">
        <f t="shared" si="836"/>
        <v>85.623717970513226</v>
      </c>
      <c r="O4860" s="2">
        <f>IF('PV model'!$B$2&gt;0, 180-N4860,IF('PV model'!$B$2&lt;0,0-N4860,N4860))</f>
        <v>94.376282029486774</v>
      </c>
      <c r="P4860" s="2">
        <f>ABS(O4860-'PV model'!$B$5)</f>
        <v>110.62371797051323</v>
      </c>
      <c r="Q4860" s="3">
        <f t="shared" si="832"/>
        <v>68.19797649731791</v>
      </c>
      <c r="R4860" s="3">
        <f t="shared" si="837"/>
        <v>367.04115000000013</v>
      </c>
      <c r="S4860" s="3">
        <f t="shared" si="833"/>
        <v>113.04873801928434</v>
      </c>
      <c r="T4860" s="3">
        <f>(0.5*(1-COS(RADIANS(90-$X$3)))*(D4860+E4860)*'PV model'!$B$4)</f>
        <v>0</v>
      </c>
      <c r="U4860" s="3">
        <f t="shared" si="838"/>
        <v>480.08988801928444</v>
      </c>
      <c r="V4860" s="3">
        <f>('PV model'!$B$13*(U4860/1000)*(1-'PV model'!$B$14*((20+C4860)-25))*'PV model'!$B$10)/'PV model'!$B$12</f>
        <v>46.166173368564174</v>
      </c>
    </row>
    <row r="4861" spans="1:22" x14ac:dyDescent="0.2">
      <c r="A4861" s="10">
        <f t="shared" si="841"/>
        <v>203</v>
      </c>
      <c r="B4861" s="10">
        <f t="shared" si="839"/>
        <v>8</v>
      </c>
      <c r="C4861" s="23">
        <v>14.9</v>
      </c>
      <c r="D4861" s="24">
        <v>591.53115000000003</v>
      </c>
      <c r="E4861" s="24">
        <v>101.42999999999999</v>
      </c>
      <c r="F4861" s="48"/>
      <c r="G4861" s="48"/>
      <c r="H4861" s="1">
        <f t="shared" si="840"/>
        <v>20.255670280229506</v>
      </c>
      <c r="I4861" s="1">
        <f t="shared" si="834"/>
        <v>-6.109415420582943</v>
      </c>
      <c r="J4861" s="4">
        <f>B4861+('PV model'!$B$3/15)+(I4861/60)</f>
        <v>7.6215097429902849</v>
      </c>
      <c r="K4861" s="2">
        <f t="shared" si="835"/>
        <v>65.677353855145725</v>
      </c>
      <c r="L4861" s="2">
        <f>DEGREES(ASIN((((COS(RADIANS('PV model'!$B$2))*COS(RADIANS(H4861))*COS(RADIANS(K4861)))+(SIN(RADIANS('PV model'!$B$2))*SIN(RADIANS(H4861)))))))</f>
        <v>30.277049205734691</v>
      </c>
      <c r="M4861" s="3">
        <f t="shared" si="831"/>
        <v>30.277049205734691</v>
      </c>
      <c r="N4861" s="2">
        <f t="shared" si="836"/>
        <v>81.855269219547964</v>
      </c>
      <c r="O4861" s="2">
        <f>IF('PV model'!$B$2&gt;0, 180-N4861,IF('PV model'!$B$2&lt;0,0-N4861,N4861))</f>
        <v>98.144730780452036</v>
      </c>
      <c r="P4861" s="2">
        <f>ABS(O4861-'PV model'!$B$5)</f>
        <v>106.85526921954796</v>
      </c>
      <c r="Q4861" s="3">
        <f t="shared" si="832"/>
        <v>59.722950794265302</v>
      </c>
      <c r="R4861" s="3">
        <f t="shared" si="837"/>
        <v>591.53115000000014</v>
      </c>
      <c r="S4861" s="3">
        <f t="shared" si="833"/>
        <v>138.03807346260265</v>
      </c>
      <c r="T4861" s="3">
        <f>(0.5*(1-COS(RADIANS(90-$X$3)))*(D4861+E4861)*'PV model'!$B$4)</f>
        <v>0</v>
      </c>
      <c r="U4861" s="3">
        <f t="shared" si="838"/>
        <v>729.56922346260285</v>
      </c>
      <c r="V4861" s="3">
        <f>('PV model'!$B$13*(U4861/1000)*(1-'PV model'!$B$14*((20+C4861)-25))*'PV model'!$B$10)/'PV model'!$B$12</f>
        <v>70.039801090059839</v>
      </c>
    </row>
    <row r="4862" spans="1:22" x14ac:dyDescent="0.2">
      <c r="A4862" s="10">
        <f t="shared" si="841"/>
        <v>203</v>
      </c>
      <c r="B4862" s="10">
        <f t="shared" si="839"/>
        <v>9</v>
      </c>
      <c r="C4862" s="23">
        <v>16</v>
      </c>
      <c r="D4862" s="24">
        <v>729.59249999999997</v>
      </c>
      <c r="E4862" s="24">
        <v>112.896</v>
      </c>
      <c r="F4862" s="48"/>
      <c r="G4862" s="48"/>
      <c r="H4862" s="1">
        <f t="shared" si="840"/>
        <v>20.255670280229506</v>
      </c>
      <c r="I4862" s="1">
        <f t="shared" si="834"/>
        <v>-6.109415420582943</v>
      </c>
      <c r="J4862" s="4">
        <f>B4862+('PV model'!$B$3/15)+(I4862/60)</f>
        <v>8.6215097429902841</v>
      </c>
      <c r="K4862" s="2">
        <f t="shared" si="835"/>
        <v>50.677353855145739</v>
      </c>
      <c r="L4862" s="2">
        <f>DEGREES(ASIN((((COS(RADIANS('PV model'!$B$2))*COS(RADIANS(H4862))*COS(RADIANS(K4862)))+(SIN(RADIANS('PV model'!$B$2))*SIN(RADIANS(H4862)))))))</f>
        <v>38.465832087980296</v>
      </c>
      <c r="M4862" s="3">
        <f t="shared" si="831"/>
        <v>38.465832087980296</v>
      </c>
      <c r="N4862" s="2">
        <f t="shared" si="836"/>
        <v>67.957655779125844</v>
      </c>
      <c r="O4862" s="2">
        <f>IF('PV model'!$B$2&gt;0, 180-N4862,IF('PV model'!$B$2&lt;0,0-N4862,N4862))</f>
        <v>112.04234422087416</v>
      </c>
      <c r="P4862" s="2">
        <f>ABS(O4862-'PV model'!$B$5)</f>
        <v>92.957655779125844</v>
      </c>
      <c r="Q4862" s="3">
        <f t="shared" si="832"/>
        <v>51.534167912019704</v>
      </c>
      <c r="R4862" s="3">
        <f t="shared" si="837"/>
        <v>729.59250000000009</v>
      </c>
      <c r="S4862" s="3">
        <f t="shared" si="833"/>
        <v>156.66232697544868</v>
      </c>
      <c r="T4862" s="3">
        <f>(0.5*(1-COS(RADIANS(90-$X$3)))*(D4862+E4862)*'PV model'!$B$4)</f>
        <v>0</v>
      </c>
      <c r="U4862" s="3">
        <f t="shared" si="838"/>
        <v>886.25482697544874</v>
      </c>
      <c r="V4862" s="3">
        <f>('PV model'!$B$13*(U4862/1000)*(1-'PV model'!$B$14*((20+C4862)-25))*'PV model'!$B$10)/'PV model'!$B$12</f>
        <v>84.69207107426935</v>
      </c>
    </row>
    <row r="4863" spans="1:22" x14ac:dyDescent="0.2">
      <c r="A4863" s="10">
        <f t="shared" si="841"/>
        <v>203</v>
      </c>
      <c r="B4863" s="10">
        <f t="shared" si="839"/>
        <v>10</v>
      </c>
      <c r="C4863" s="23">
        <v>17.2</v>
      </c>
      <c r="D4863" s="24">
        <v>836.22524999999996</v>
      </c>
      <c r="E4863" s="24">
        <v>109.36800000000001</v>
      </c>
      <c r="F4863" s="48"/>
      <c r="G4863" s="48"/>
      <c r="H4863" s="1">
        <f t="shared" si="840"/>
        <v>20.255670280229506</v>
      </c>
      <c r="I4863" s="1">
        <f t="shared" si="834"/>
        <v>-6.109415420582943</v>
      </c>
      <c r="J4863" s="4">
        <f>B4863+('PV model'!$B$3/15)+(I4863/60)</f>
        <v>9.6215097429902841</v>
      </c>
      <c r="K4863" s="2">
        <f t="shared" si="835"/>
        <v>35.677353855145739</v>
      </c>
      <c r="L4863" s="2">
        <f>DEGREES(ASIN((((COS(RADIANS('PV model'!$B$2))*COS(RADIANS(H4863))*COS(RADIANS(K4863)))+(SIN(RADIANS('PV model'!$B$2))*SIN(RADIANS(H4863)))))))</f>
        <v>45.80459452069929</v>
      </c>
      <c r="M4863" s="3">
        <f t="shared" si="831"/>
        <v>45.80459452069929</v>
      </c>
      <c r="N4863" s="2">
        <f t="shared" si="836"/>
        <v>51.710420279419381</v>
      </c>
      <c r="O4863" s="2">
        <f>IF('PV model'!$B$2&gt;0, 180-N4863,IF('PV model'!$B$2&lt;0,0-N4863,N4863))</f>
        <v>128.2895797205806</v>
      </c>
      <c r="P4863" s="2">
        <f>ABS(O4863-'PV model'!$B$5)</f>
        <v>76.710420279419395</v>
      </c>
      <c r="Q4863" s="3">
        <f t="shared" si="832"/>
        <v>44.19540547930071</v>
      </c>
      <c r="R4863" s="3">
        <f t="shared" si="837"/>
        <v>836.22525000000007</v>
      </c>
      <c r="S4863" s="3">
        <f t="shared" si="833"/>
        <v>150.5108757391227</v>
      </c>
      <c r="T4863" s="3">
        <f>(0.5*(1-COS(RADIANS(90-$X$3)))*(D4863+E4863)*'PV model'!$B$4)</f>
        <v>0</v>
      </c>
      <c r="U4863" s="3">
        <f t="shared" si="838"/>
        <v>986.73612573912283</v>
      </c>
      <c r="V4863" s="3">
        <f>('PV model'!$B$13*(U4863/1000)*(1-'PV model'!$B$14*((20+C4863)-25))*'PV model'!$B$10)/'PV model'!$B$12</f>
        <v>93.820796944193233</v>
      </c>
    </row>
    <row r="4864" spans="1:22" x14ac:dyDescent="0.2">
      <c r="A4864" s="10">
        <f t="shared" si="841"/>
        <v>203</v>
      </c>
      <c r="B4864" s="10">
        <f t="shared" si="839"/>
        <v>11</v>
      </c>
      <c r="C4864" s="23">
        <v>18.5</v>
      </c>
      <c r="D4864" s="24">
        <v>885.61305000000004</v>
      </c>
      <c r="E4864" s="24">
        <v>115.542</v>
      </c>
      <c r="F4864" s="48"/>
      <c r="G4864" s="48"/>
      <c r="H4864" s="1">
        <f t="shared" si="840"/>
        <v>20.255670280229506</v>
      </c>
      <c r="I4864" s="1">
        <f t="shared" si="834"/>
        <v>-6.109415420582943</v>
      </c>
      <c r="J4864" s="4">
        <f>B4864+('PV model'!$B$3/15)+(I4864/60)</f>
        <v>10.621509742990284</v>
      </c>
      <c r="K4864" s="2">
        <f t="shared" si="835"/>
        <v>20.677353855145739</v>
      </c>
      <c r="L4864" s="2">
        <f>DEGREES(ASIN((((COS(RADIANS('PV model'!$B$2))*COS(RADIANS(H4864))*COS(RADIANS(K4864)))+(SIN(RADIANS('PV model'!$B$2))*SIN(RADIANS(H4864)))))))</f>
        <v>51.487216518054431</v>
      </c>
      <c r="M4864" s="3">
        <f t="shared" si="831"/>
        <v>51.487216518054431</v>
      </c>
      <c r="N4864" s="2">
        <f t="shared" si="836"/>
        <v>32.140399818993622</v>
      </c>
      <c r="O4864" s="2">
        <f>IF('PV model'!$B$2&gt;0, 180-N4864,IF('PV model'!$B$2&lt;0,0-N4864,N4864))</f>
        <v>147.85960018100639</v>
      </c>
      <c r="P4864" s="2">
        <f>ABS(O4864-'PV model'!$B$5)</f>
        <v>57.140399818993615</v>
      </c>
      <c r="Q4864" s="3">
        <f t="shared" si="832"/>
        <v>38.512783481945569</v>
      </c>
      <c r="R4864" s="3">
        <f t="shared" si="837"/>
        <v>885.61305000000016</v>
      </c>
      <c r="S4864" s="3">
        <f t="shared" si="833"/>
        <v>155.4870759664428</v>
      </c>
      <c r="T4864" s="3">
        <f>(0.5*(1-COS(RADIANS(90-$X$3)))*(D4864+E4864)*'PV model'!$B$4)</f>
        <v>0</v>
      </c>
      <c r="U4864" s="3">
        <f t="shared" si="838"/>
        <v>1041.1001259664429</v>
      </c>
      <c r="V4864" s="3">
        <f>('PV model'!$B$13*(U4864/1000)*(1-'PV model'!$B$14*((20+C4864)-25))*'PV model'!$B$10)/'PV model'!$B$12</f>
        <v>98.448676687658917</v>
      </c>
    </row>
    <row r="4865" spans="1:22" x14ac:dyDescent="0.2">
      <c r="A4865" s="10">
        <f t="shared" si="841"/>
        <v>203</v>
      </c>
      <c r="B4865" s="10">
        <f t="shared" si="839"/>
        <v>12</v>
      </c>
      <c r="C4865" s="23">
        <v>19.3</v>
      </c>
      <c r="D4865" s="24">
        <v>917.04165</v>
      </c>
      <c r="E4865" s="24">
        <v>118.18800000000002</v>
      </c>
      <c r="F4865" s="48"/>
      <c r="G4865" s="48"/>
      <c r="H4865" s="1">
        <f t="shared" si="840"/>
        <v>20.255670280229506</v>
      </c>
      <c r="I4865" s="1">
        <f t="shared" si="834"/>
        <v>-6.109415420582943</v>
      </c>
      <c r="J4865" s="4">
        <f>B4865+('PV model'!$B$3/15)+(I4865/60)</f>
        <v>11.621509742990284</v>
      </c>
      <c r="K4865" s="2">
        <f t="shared" si="835"/>
        <v>5.6773538551457392</v>
      </c>
      <c r="L4865" s="2">
        <f>DEGREES(ASIN((((COS(RADIANS('PV model'!$B$2))*COS(RADIANS(H4865))*COS(RADIANS(K4865)))+(SIN(RADIANS('PV model'!$B$2))*SIN(RADIANS(H4865)))))))</f>
        <v>54.497691975786182</v>
      </c>
      <c r="M4865" s="3">
        <f t="shared" si="831"/>
        <v>54.497691975786182</v>
      </c>
      <c r="N4865" s="2">
        <f t="shared" si="836"/>
        <v>9.1959846302713171</v>
      </c>
      <c r="O4865" s="2">
        <f>IF('PV model'!$B$2&gt;0, 180-N4865,IF('PV model'!$B$2&lt;0,0-N4865,N4865))</f>
        <v>170.80401536972869</v>
      </c>
      <c r="P4865" s="2">
        <f>ABS(O4865-'PV model'!$B$5)</f>
        <v>34.195984630271312</v>
      </c>
      <c r="Q4865" s="3">
        <f t="shared" si="832"/>
        <v>35.502308024213811</v>
      </c>
      <c r="R4865" s="3">
        <f t="shared" si="837"/>
        <v>917.04165</v>
      </c>
      <c r="S4865" s="3">
        <f t="shared" si="833"/>
        <v>156.59141708678507</v>
      </c>
      <c r="T4865" s="3">
        <f>(0.5*(1-COS(RADIANS(90-$X$3)))*(D4865+E4865)*'PV model'!$B$4)</f>
        <v>0</v>
      </c>
      <c r="U4865" s="3">
        <f t="shared" si="838"/>
        <v>1073.6330670867851</v>
      </c>
      <c r="V4865" s="3">
        <f>('PV model'!$B$13*(U4865/1000)*(1-'PV model'!$B$14*((20+C4865)-25))*'PV model'!$B$10)/'PV model'!$B$12</f>
        <v>101.18163671471611</v>
      </c>
    </row>
    <row r="4866" spans="1:22" x14ac:dyDescent="0.2">
      <c r="A4866" s="10">
        <f t="shared" si="841"/>
        <v>203</v>
      </c>
      <c r="B4866" s="10">
        <f t="shared" si="839"/>
        <v>13</v>
      </c>
      <c r="C4866" s="23">
        <v>20.5</v>
      </c>
      <c r="D4866" s="24">
        <v>919.28655000000003</v>
      </c>
      <c r="E4866" s="24">
        <v>122.59800000000001</v>
      </c>
      <c r="F4866" s="48"/>
      <c r="G4866" s="48"/>
      <c r="H4866" s="1">
        <f t="shared" si="840"/>
        <v>20.255670280229506</v>
      </c>
      <c r="I4866" s="1">
        <f t="shared" si="834"/>
        <v>-6.109415420582943</v>
      </c>
      <c r="J4866" s="4">
        <f>B4866+('PV model'!$B$3/15)+(I4866/60)</f>
        <v>12.621509742990284</v>
      </c>
      <c r="K4866" s="2">
        <f t="shared" si="835"/>
        <v>-9.3226461448542608</v>
      </c>
      <c r="L4866" s="2">
        <f>DEGREES(ASIN((((COS(RADIANS('PV model'!$B$2))*COS(RADIANS(H4866))*COS(RADIANS(K4866)))+(SIN(RADIANS('PV model'!$B$2))*SIN(RADIANS(H4866)))))))</f>
        <v>54.064688366732909</v>
      </c>
      <c r="M4866" s="3">
        <f t="shared" si="831"/>
        <v>54.064688366732909</v>
      </c>
      <c r="N4866" s="2">
        <f t="shared" si="836"/>
        <v>-15.008305720140067</v>
      </c>
      <c r="O4866" s="2">
        <f>IF('PV model'!$B$2&gt;0, 180-N4866,IF('PV model'!$B$2&lt;0,0-N4866,N4866))</f>
        <v>195.00830572014007</v>
      </c>
      <c r="P4866" s="2">
        <f>ABS(O4866-'PV model'!$B$5)</f>
        <v>9.991694279859928</v>
      </c>
      <c r="Q4866" s="3">
        <f t="shared" si="832"/>
        <v>35.935311633267091</v>
      </c>
      <c r="R4866" s="3">
        <f t="shared" si="837"/>
        <v>919.28655000000003</v>
      </c>
      <c r="S4866" s="3">
        <f t="shared" si="833"/>
        <v>162.78407289721929</v>
      </c>
      <c r="T4866" s="3">
        <f>(0.5*(1-COS(RADIANS(90-$X$3)))*(D4866+E4866)*'PV model'!$B$4)</f>
        <v>0</v>
      </c>
      <c r="U4866" s="3">
        <f t="shared" si="838"/>
        <v>1082.0706228972194</v>
      </c>
      <c r="V4866" s="3">
        <f>('PV model'!$B$13*(U4866/1000)*(1-'PV model'!$B$14*((20+C4866)-25))*'PV model'!$B$10)/'PV model'!$B$12</f>
        <v>101.45762513798807</v>
      </c>
    </row>
    <row r="4867" spans="1:22" x14ac:dyDescent="0.2">
      <c r="A4867" s="10">
        <f t="shared" si="841"/>
        <v>203</v>
      </c>
      <c r="B4867" s="10">
        <f t="shared" si="839"/>
        <v>14</v>
      </c>
      <c r="C4867" s="23">
        <v>20.5</v>
      </c>
      <c r="D4867" s="24">
        <v>935.00085000000001</v>
      </c>
      <c r="E4867" s="24">
        <v>104.07600000000001</v>
      </c>
      <c r="F4867" s="48"/>
      <c r="G4867" s="48"/>
      <c r="H4867" s="1">
        <f t="shared" si="840"/>
        <v>20.255670280229506</v>
      </c>
      <c r="I4867" s="1">
        <f t="shared" si="834"/>
        <v>-6.109415420582943</v>
      </c>
      <c r="J4867" s="4">
        <f>B4867+('PV model'!$B$3/15)+(I4867/60)</f>
        <v>13.621509742990284</v>
      </c>
      <c r="K4867" s="2">
        <f t="shared" si="835"/>
        <v>-24.322646144854261</v>
      </c>
      <c r="L4867" s="2">
        <f>DEGREES(ASIN((((COS(RADIANS('PV model'!$B$2))*COS(RADIANS(H4867))*COS(RADIANS(K4867)))+(SIN(RADIANS('PV model'!$B$2))*SIN(RADIANS(H4867)))))))</f>
        <v>50.312047422200536</v>
      </c>
      <c r="M4867" s="3">
        <f t="shared" si="831"/>
        <v>50.312047422200536</v>
      </c>
      <c r="N4867" s="2">
        <f t="shared" si="836"/>
        <v>-37.23406910058798</v>
      </c>
      <c r="O4867" s="2">
        <f>IF('PV model'!$B$2&gt;0, 180-N4867,IF('PV model'!$B$2&lt;0,0-N4867,N4867))</f>
        <v>217.23406910058799</v>
      </c>
      <c r="P4867" s="2">
        <f>ABS(O4867-'PV model'!$B$5)</f>
        <v>12.234069100587988</v>
      </c>
      <c r="Q4867" s="3">
        <f t="shared" si="832"/>
        <v>39.687952577799457</v>
      </c>
      <c r="R4867" s="3">
        <f t="shared" si="837"/>
        <v>935.00085000000001</v>
      </c>
      <c r="S4867" s="3">
        <f t="shared" si="833"/>
        <v>140.96052614142681</v>
      </c>
      <c r="T4867" s="3">
        <f>(0.5*(1-COS(RADIANS(90-$X$3)))*(D4867+E4867)*'PV model'!$B$4)</f>
        <v>0</v>
      </c>
      <c r="U4867" s="3">
        <f t="shared" si="838"/>
        <v>1075.9613761414269</v>
      </c>
      <c r="V4867" s="3">
        <f>('PV model'!$B$13*(U4867/1000)*(1-'PV model'!$B$14*((20+C4867)-25))*'PV model'!$B$10)/'PV model'!$B$12</f>
        <v>100.88480701123299</v>
      </c>
    </row>
    <row r="4868" spans="1:22" x14ac:dyDescent="0.2">
      <c r="A4868" s="10">
        <f t="shared" si="841"/>
        <v>203</v>
      </c>
      <c r="B4868" s="10">
        <f t="shared" si="839"/>
        <v>15</v>
      </c>
      <c r="C4868" s="23">
        <v>20.6</v>
      </c>
      <c r="D4868" s="24">
        <v>881.12324999999998</v>
      </c>
      <c r="E4868" s="24">
        <v>115.542</v>
      </c>
      <c r="F4868" s="48"/>
      <c r="G4868" s="48"/>
      <c r="H4868" s="1">
        <f t="shared" si="840"/>
        <v>20.255670280229506</v>
      </c>
      <c r="I4868" s="1">
        <f t="shared" si="834"/>
        <v>-6.109415420582943</v>
      </c>
      <c r="J4868" s="4">
        <f>B4868+('PV model'!$B$3/15)+(I4868/60)</f>
        <v>14.621509742990284</v>
      </c>
      <c r="K4868" s="2">
        <f t="shared" si="835"/>
        <v>-39.322646144854261</v>
      </c>
      <c r="L4868" s="2">
        <f>DEGREES(ASIN((((COS(RADIANS('PV model'!$B$2))*COS(RADIANS(H4868))*COS(RADIANS(K4868)))+(SIN(RADIANS('PV model'!$B$2))*SIN(RADIANS(H4868)))))))</f>
        <v>44.138027516131309</v>
      </c>
      <c r="M4868" s="3">
        <f t="shared" si="831"/>
        <v>44.138027516131309</v>
      </c>
      <c r="N4868" s="2">
        <f t="shared" si="836"/>
        <v>-55.932529998939224</v>
      </c>
      <c r="O4868" s="2">
        <f>IF('PV model'!$B$2&gt;0, 180-N4868,IF('PV model'!$B$2&lt;0,0-N4868,N4868))</f>
        <v>235.93252999893923</v>
      </c>
      <c r="P4868" s="2">
        <f>ABS(O4868-'PV model'!$B$5)</f>
        <v>30.932529998939231</v>
      </c>
      <c r="Q4868" s="3">
        <f t="shared" si="832"/>
        <v>45.861972483868691</v>
      </c>
      <c r="R4868" s="3">
        <f t="shared" si="837"/>
        <v>881.12324999999998</v>
      </c>
      <c r="S4868" s="3">
        <f t="shared" si="833"/>
        <v>159.68914176359658</v>
      </c>
      <c r="T4868" s="3">
        <f>(0.5*(1-COS(RADIANS(90-$X$3)))*(D4868+E4868)*'PV model'!$B$4)</f>
        <v>0</v>
      </c>
      <c r="U4868" s="3">
        <f t="shared" si="838"/>
        <v>1040.8123917635967</v>
      </c>
      <c r="V4868" s="3">
        <f>('PV model'!$B$13*(U4868/1000)*(1-'PV model'!$B$14*((20+C4868)-25))*'PV model'!$B$10)/'PV model'!$B$12</f>
        <v>97.547535223814123</v>
      </c>
    </row>
    <row r="4869" spans="1:22" x14ac:dyDescent="0.2">
      <c r="A4869" s="10">
        <f t="shared" si="841"/>
        <v>203</v>
      </c>
      <c r="B4869" s="10">
        <f t="shared" si="839"/>
        <v>16</v>
      </c>
      <c r="C4869" s="23">
        <v>20.3</v>
      </c>
      <c r="D4869" s="24">
        <v>833.98034999999993</v>
      </c>
      <c r="E4869" s="24">
        <v>106.72200000000001</v>
      </c>
      <c r="F4869" s="48"/>
      <c r="G4869" s="48"/>
      <c r="H4869" s="1">
        <f t="shared" si="840"/>
        <v>20.255670280229506</v>
      </c>
      <c r="I4869" s="1">
        <f t="shared" si="834"/>
        <v>-6.109415420582943</v>
      </c>
      <c r="J4869" s="4">
        <f>B4869+('PV model'!$B$3/15)+(I4869/60)</f>
        <v>15.621509742990284</v>
      </c>
      <c r="K4869" s="2">
        <f t="shared" si="835"/>
        <v>-54.322646144854261</v>
      </c>
      <c r="L4869" s="2">
        <f>DEGREES(ASIN((((COS(RADIANS('PV model'!$B$2))*COS(RADIANS(H4869))*COS(RADIANS(K4869)))+(SIN(RADIANS('PV model'!$B$2))*SIN(RADIANS(H4869)))))))</f>
        <v>36.529104032424399</v>
      </c>
      <c r="M4869" s="3">
        <f t="shared" si="831"/>
        <v>36.529104032424399</v>
      </c>
      <c r="N4869" s="2">
        <f t="shared" si="836"/>
        <v>-71.510875865097404</v>
      </c>
      <c r="O4869" s="2">
        <f>IF('PV model'!$B$2&gt;0, 180-N4869,IF('PV model'!$B$2&lt;0,0-N4869,N4869))</f>
        <v>251.5108758650974</v>
      </c>
      <c r="P4869" s="2">
        <f>ABS(O4869-'PV model'!$B$5)</f>
        <v>46.510875865097404</v>
      </c>
      <c r="Q4869" s="3">
        <f t="shared" si="832"/>
        <v>53.470895967575601</v>
      </c>
      <c r="R4869" s="3">
        <f t="shared" si="837"/>
        <v>833.98034999999993</v>
      </c>
      <c r="S4869" s="3">
        <f t="shared" si="833"/>
        <v>148.09082062302431</v>
      </c>
      <c r="T4869" s="3">
        <f>(0.5*(1-COS(RADIANS(90-$X$3)))*(D4869+E4869)*'PV model'!$B$4)</f>
        <v>0</v>
      </c>
      <c r="U4869" s="3">
        <f t="shared" si="838"/>
        <v>982.07117062302427</v>
      </c>
      <c r="V4869" s="3">
        <f>('PV model'!$B$13*(U4869/1000)*(1-'PV model'!$B$14*((20+C4869)-25))*'PV model'!$B$10)/'PV model'!$B$12</f>
        <v>92.159962761490277</v>
      </c>
    </row>
    <row r="4870" spans="1:22" x14ac:dyDescent="0.2">
      <c r="A4870" s="10">
        <f t="shared" si="841"/>
        <v>203</v>
      </c>
      <c r="B4870" s="10">
        <f t="shared" si="839"/>
        <v>17</v>
      </c>
      <c r="C4870" s="23">
        <v>19.7</v>
      </c>
      <c r="D4870" s="24">
        <v>759.89864999999998</v>
      </c>
      <c r="E4870" s="24">
        <v>96.138000000000005</v>
      </c>
      <c r="F4870" s="48"/>
      <c r="G4870" s="48"/>
      <c r="H4870" s="1">
        <f t="shared" si="840"/>
        <v>20.255670280229506</v>
      </c>
      <c r="I4870" s="1">
        <f t="shared" si="834"/>
        <v>-6.109415420582943</v>
      </c>
      <c r="J4870" s="4">
        <f>B4870+('PV model'!$B$3/15)+(I4870/60)</f>
        <v>16.621509742990284</v>
      </c>
      <c r="K4870" s="2">
        <f t="shared" si="835"/>
        <v>-69.322646144854261</v>
      </c>
      <c r="L4870" s="2">
        <f>DEGREES(ASIN((((COS(RADIANS('PV model'!$B$2))*COS(RADIANS(H4870))*COS(RADIANS(K4870)))+(SIN(RADIANS('PV model'!$B$2))*SIN(RADIANS(H4870)))))))</f>
        <v>28.226148828830549</v>
      </c>
      <c r="M4870" s="3">
        <f t="shared" ref="M4870:M4933" si="842">IF(L4870&gt;0, L4870, 0)</f>
        <v>28.226148828830549</v>
      </c>
      <c r="N4870" s="2">
        <f t="shared" si="836"/>
        <v>-84.992208546306983</v>
      </c>
      <c r="O4870" s="2">
        <f>IF('PV model'!$B$2&gt;0, 180-N4870,IF('PV model'!$B$2&lt;0,0-N4870,N4870))</f>
        <v>264.99220854630698</v>
      </c>
      <c r="P4870" s="2">
        <f>ABS(O4870-'PV model'!$B$5)</f>
        <v>59.992208546306983</v>
      </c>
      <c r="Q4870" s="3">
        <f t="shared" ref="Q4870:Q4933" si="843">DEGREES(ACOS((SIN(RADIANS(L4870))*COS(RADIANS(90-$X$3))+COS(RADIANS(L4870))*COS(RADIANS(P4870))*SIN(RADIANS(90-$X$3)))))</f>
        <v>61.773851171169447</v>
      </c>
      <c r="R4870" s="3">
        <f t="shared" si="837"/>
        <v>759.89865000000009</v>
      </c>
      <c r="S4870" s="3">
        <f t="shared" ref="S4870:S4933" si="844">IF($Z$3=TRUE, IF(E4870=0,0,E4870*(0.5*(1+COS(RADIANS(90-$X$3))*(1+(1-(E4870^2/(D4870+E4870)^2))*(SIN(RADIANS(0.5*$X$3))^3)))*(1+(1-(E4870^2/(D4870+E4870)^2))*(COS(RADIANS(Q4870))^2)*(SIN(RADIANS(90-L4870))^3)))), IF(E4870=0,0,E4870*(0.5*(1+COS(RADIANS(90-$X$3))))))</f>
        <v>129.97732249348348</v>
      </c>
      <c r="T4870" s="3">
        <f>(0.5*(1-COS(RADIANS(90-$X$3)))*(D4870+E4870)*'PV model'!$B$4)</f>
        <v>0</v>
      </c>
      <c r="U4870" s="3">
        <f t="shared" si="838"/>
        <v>889.87597249348357</v>
      </c>
      <c r="V4870" s="3">
        <f>('PV model'!$B$13*(U4870/1000)*(1-'PV model'!$B$14*((20+C4870)-25))*'PV model'!$B$10)/'PV model'!$B$12</f>
        <v>83.721624480474233</v>
      </c>
    </row>
    <row r="4871" spans="1:22" x14ac:dyDescent="0.2">
      <c r="A4871" s="10">
        <f t="shared" si="841"/>
        <v>203</v>
      </c>
      <c r="B4871" s="10">
        <f t="shared" si="839"/>
        <v>18</v>
      </c>
      <c r="C4871" s="23">
        <v>19.399999999999999</v>
      </c>
      <c r="D4871" s="24">
        <v>580.30664999999999</v>
      </c>
      <c r="E4871" s="24">
        <v>100.548</v>
      </c>
      <c r="F4871" s="48"/>
      <c r="G4871" s="48"/>
      <c r="H4871" s="1">
        <f t="shared" si="840"/>
        <v>20.255670280229506</v>
      </c>
      <c r="I4871" s="1">
        <f t="shared" ref="I4871:I4934" si="845">9.87*SIN(RADIANS(1.978*A4871-160.22))-7.53*COS(RADIANS(0.989*A4871-80.11))-1.5*SIN((RADIANS(0.989*A4871-80.11)))</f>
        <v>-6.109415420582943</v>
      </c>
      <c r="J4871" s="4">
        <f>B4871+('PV model'!$B$3/15)+(I4871/60)</f>
        <v>17.621509742990284</v>
      </c>
      <c r="K4871" s="2">
        <f t="shared" ref="K4871:K4934" si="846">15*(12-J4871)</f>
        <v>-84.322646144854261</v>
      </c>
      <c r="L4871" s="2">
        <f>DEGREES(ASIN((((COS(RADIANS('PV model'!$B$2))*COS(RADIANS(H4871))*COS(RADIANS(K4871)))+(SIN(RADIANS('PV model'!$B$2))*SIN(RADIANS(H4871)))))))</f>
        <v>19.748250991188591</v>
      </c>
      <c r="M4871" s="3">
        <f t="shared" si="842"/>
        <v>19.748250991188591</v>
      </c>
      <c r="N4871" s="2">
        <f t="shared" ref="N4871:N4934" si="847">DEGREES(ASIN((COS(RADIANS(H4871))*SIN(RADIANS(K4871)))/COS(RADIANS(L4871))))</f>
        <v>-82.698893877658094</v>
      </c>
      <c r="O4871" s="2">
        <f>IF('PV model'!$B$2&gt;0, 180-N4871,IF('PV model'!$B$2&lt;0,0-N4871,N4871))</f>
        <v>262.69889387765807</v>
      </c>
      <c r="P4871" s="2">
        <f>ABS(O4871-'PV model'!$B$5)</f>
        <v>57.698893877658065</v>
      </c>
      <c r="Q4871" s="3">
        <f t="shared" si="843"/>
        <v>70.251749008811416</v>
      </c>
      <c r="R4871" s="3">
        <f t="shared" ref="R4871:R4934" si="848">IF(D4871=0,0,D4871*COS(RADIANS(Q4871))/SIN(RADIANS(L4871)))</f>
        <v>580.30664999999976</v>
      </c>
      <c r="S4871" s="3">
        <f t="shared" si="844"/>
        <v>128.91580469206386</v>
      </c>
      <c r="T4871" s="3">
        <f>(0.5*(1-COS(RADIANS(90-$X$3)))*(D4871+E4871)*'PV model'!$B$4)</f>
        <v>0</v>
      </c>
      <c r="U4871" s="3">
        <f t="shared" ref="U4871:U4934" si="849">R4871+S4871+T4871</f>
        <v>709.22245469206359</v>
      </c>
      <c r="V4871" s="3">
        <f>('PV model'!$B$13*(U4871/1000)*(1-'PV model'!$B$14*((20+C4871)-25))*'PV model'!$B$10)/'PV model'!$B$12</f>
        <v>66.810389280527986</v>
      </c>
    </row>
    <row r="4872" spans="1:22" x14ac:dyDescent="0.2">
      <c r="A4872" s="10">
        <f t="shared" si="841"/>
        <v>203</v>
      </c>
      <c r="B4872" s="10">
        <f t="shared" ref="B4872:B4935" si="850">IF(B4871&lt;24,B4871+1,1)</f>
        <v>19</v>
      </c>
      <c r="C4872" s="23">
        <v>17.899999999999999</v>
      </c>
      <c r="D4872" s="24">
        <v>382.75545</v>
      </c>
      <c r="E4872" s="24">
        <v>78.498000000000005</v>
      </c>
      <c r="F4872" s="48"/>
      <c r="G4872" s="48"/>
      <c r="H4872" s="1">
        <f t="shared" ref="H4872:H4935" si="851">(23.465*SIN(RADIANS(280.1+0.9863*A4872)))</f>
        <v>20.255670280229506</v>
      </c>
      <c r="I4872" s="1">
        <f t="shared" si="845"/>
        <v>-6.109415420582943</v>
      </c>
      <c r="J4872" s="4">
        <f>B4872+('PV model'!$B$3/15)+(I4872/60)</f>
        <v>18.621509742990284</v>
      </c>
      <c r="K4872" s="2">
        <f t="shared" si="846"/>
        <v>-99.322646144854261</v>
      </c>
      <c r="L4872" s="2">
        <f>DEGREES(ASIN((((COS(RADIANS('PV model'!$B$2))*COS(RADIANS(H4872))*COS(RADIANS(K4872)))+(SIN(RADIANS('PV model'!$B$2))*SIN(RADIANS(H4872)))))))</f>
        <v>11.492559007309627</v>
      </c>
      <c r="M4872" s="3">
        <f t="shared" si="842"/>
        <v>11.492559007309627</v>
      </c>
      <c r="N4872" s="2">
        <f t="shared" si="847"/>
        <v>-70.857596978505711</v>
      </c>
      <c r="O4872" s="2">
        <f>IF('PV model'!$B$2&gt;0, 180-N4872,IF('PV model'!$B$2&lt;0,0-N4872,N4872))</f>
        <v>250.85759697850571</v>
      </c>
      <c r="P4872" s="2">
        <f>ABS(O4872-'PV model'!$B$5)</f>
        <v>45.857596978505711</v>
      </c>
      <c r="Q4872" s="3">
        <f t="shared" si="843"/>
        <v>78.507440992690377</v>
      </c>
      <c r="R4872" s="3">
        <f t="shared" si="848"/>
        <v>382.75544999999977</v>
      </c>
      <c r="S4872" s="3">
        <f t="shared" si="844"/>
        <v>95.309001264211275</v>
      </c>
      <c r="T4872" s="3">
        <f>(0.5*(1-COS(RADIANS(90-$X$3)))*(D4872+E4872)*'PV model'!$B$4)</f>
        <v>0</v>
      </c>
      <c r="U4872" s="3">
        <f t="shared" si="849"/>
        <v>478.06445126421102</v>
      </c>
      <c r="V4872" s="3">
        <f>('PV model'!$B$13*(U4872/1000)*(1-'PV model'!$B$14*((20+C4872)-25))*'PV model'!$B$10)/'PV model'!$B$12</f>
        <v>45.321496704874612</v>
      </c>
    </row>
    <row r="4873" spans="1:22" x14ac:dyDescent="0.2">
      <c r="A4873" s="10">
        <f t="shared" si="841"/>
        <v>203</v>
      </c>
      <c r="B4873" s="10">
        <f t="shared" si="850"/>
        <v>20</v>
      </c>
      <c r="C4873" s="23">
        <v>16.5</v>
      </c>
      <c r="D4873" s="24">
        <v>107.7552</v>
      </c>
      <c r="E4873" s="24">
        <v>46.746000000000002</v>
      </c>
      <c r="F4873" s="48"/>
      <c r="G4873" s="48"/>
      <c r="H4873" s="1">
        <f t="shared" si="851"/>
        <v>20.255670280229506</v>
      </c>
      <c r="I4873" s="1">
        <f t="shared" si="845"/>
        <v>-6.109415420582943</v>
      </c>
      <c r="J4873" s="4">
        <f>B4873+('PV model'!$B$3/15)+(I4873/60)</f>
        <v>19.621509742990284</v>
      </c>
      <c r="K4873" s="2">
        <f t="shared" si="846"/>
        <v>-114.32264614485426</v>
      </c>
      <c r="L4873" s="2">
        <f>DEGREES(ASIN((((COS(RADIANS('PV model'!$B$2))*COS(RADIANS(H4873))*COS(RADIANS(K4873)))+(SIN(RADIANS('PV model'!$B$2))*SIN(RADIANS(H4873)))))))</f>
        <v>3.8106610673007015</v>
      </c>
      <c r="M4873" s="3">
        <f t="shared" si="842"/>
        <v>3.8106610673007015</v>
      </c>
      <c r="N4873" s="2">
        <f t="shared" si="847"/>
        <v>-58.957054301513786</v>
      </c>
      <c r="O4873" s="2">
        <f>IF('PV model'!$B$2&gt;0, 180-N4873,IF('PV model'!$B$2&lt;0,0-N4873,N4873))</f>
        <v>238.95705430151378</v>
      </c>
      <c r="P4873" s="2">
        <f>ABS(O4873-'PV model'!$B$5)</f>
        <v>33.957054301513779</v>
      </c>
      <c r="Q4873" s="3">
        <f t="shared" si="843"/>
        <v>86.1893389326993</v>
      </c>
      <c r="R4873" s="3">
        <f t="shared" si="848"/>
        <v>107.75520000000006</v>
      </c>
      <c r="S4873" s="3">
        <f t="shared" si="844"/>
        <v>54.469380380702887</v>
      </c>
      <c r="T4873" s="3">
        <f>(0.5*(1-COS(RADIANS(90-$X$3)))*(D4873+E4873)*'PV model'!$B$4)</f>
        <v>0</v>
      </c>
      <c r="U4873" s="3">
        <f t="shared" si="849"/>
        <v>162.22458038070295</v>
      </c>
      <c r="V4873" s="3">
        <f>('PV model'!$B$13*(U4873/1000)*(1-'PV model'!$B$14*((20+C4873)-25))*'PV model'!$B$10)/'PV model'!$B$12</f>
        <v>15.470034478331732</v>
      </c>
    </row>
    <row r="4874" spans="1:22" x14ac:dyDescent="0.2">
      <c r="A4874" s="10">
        <f t="shared" si="841"/>
        <v>203</v>
      </c>
      <c r="B4874" s="10">
        <f t="shared" si="850"/>
        <v>21</v>
      </c>
      <c r="C4874" s="23">
        <v>15</v>
      </c>
      <c r="D4874" s="24">
        <v>0</v>
      </c>
      <c r="E4874" s="24">
        <v>8.82</v>
      </c>
      <c r="F4874" s="48"/>
      <c r="G4874" s="48"/>
      <c r="H4874" s="1">
        <f t="shared" si="851"/>
        <v>20.255670280229506</v>
      </c>
      <c r="I4874" s="1">
        <f t="shared" si="845"/>
        <v>-6.109415420582943</v>
      </c>
      <c r="J4874" s="4">
        <f>B4874+('PV model'!$B$3/15)+(I4874/60)</f>
        <v>20.621509742990284</v>
      </c>
      <c r="K4874" s="2">
        <f t="shared" si="846"/>
        <v>-129.32264614485428</v>
      </c>
      <c r="L4874" s="2">
        <f>DEGREES(ASIN((((COS(RADIANS('PV model'!$B$2))*COS(RADIANS(H4874))*COS(RADIANS(K4874)))+(SIN(RADIANS('PV model'!$B$2))*SIN(RADIANS(H4874)))))))</f>
        <v>-2.9466758321333</v>
      </c>
      <c r="M4874" s="3">
        <f t="shared" si="842"/>
        <v>0</v>
      </c>
      <c r="N4874" s="2">
        <f t="shared" si="847"/>
        <v>-46.611252759189242</v>
      </c>
      <c r="O4874" s="2">
        <f>IF('PV model'!$B$2&gt;0, 180-N4874,IF('PV model'!$B$2&lt;0,0-N4874,N4874))</f>
        <v>226.61125275918926</v>
      </c>
      <c r="P4874" s="2">
        <f>ABS(O4874-'PV model'!$B$5)</f>
        <v>21.611252759189256</v>
      </c>
      <c r="Q4874" s="3">
        <f t="shared" si="843"/>
        <v>92.946675832133295</v>
      </c>
      <c r="R4874" s="3">
        <f t="shared" si="848"/>
        <v>0</v>
      </c>
      <c r="S4874" s="3">
        <f t="shared" si="844"/>
        <v>8.82</v>
      </c>
      <c r="T4874" s="3">
        <f>(0.5*(1-COS(RADIANS(90-$X$3)))*(D4874+E4874)*'PV model'!$B$4)</f>
        <v>0</v>
      </c>
      <c r="U4874" s="3">
        <f t="shared" si="849"/>
        <v>8.82</v>
      </c>
      <c r="V4874" s="3">
        <f>('PV model'!$B$13*(U4874/1000)*(1-'PV model'!$B$14*((20+C4874)-25))*'PV model'!$B$10)/'PV model'!$B$12</f>
        <v>0.84638131199999989</v>
      </c>
    </row>
    <row r="4875" spans="1:22" x14ac:dyDescent="0.2">
      <c r="A4875" s="10">
        <f t="shared" si="841"/>
        <v>203</v>
      </c>
      <c r="B4875" s="10">
        <f t="shared" si="850"/>
        <v>22</v>
      </c>
      <c r="C4875" s="23">
        <v>14</v>
      </c>
      <c r="D4875" s="24">
        <v>0</v>
      </c>
      <c r="E4875" s="24">
        <v>0</v>
      </c>
      <c r="F4875" s="48"/>
      <c r="G4875" s="48"/>
      <c r="H4875" s="1">
        <f t="shared" si="851"/>
        <v>20.255670280229506</v>
      </c>
      <c r="I4875" s="1">
        <f t="shared" si="845"/>
        <v>-6.109415420582943</v>
      </c>
      <c r="J4875" s="4">
        <f>B4875+('PV model'!$B$3/15)+(I4875/60)</f>
        <v>21.621509742990284</v>
      </c>
      <c r="K4875" s="2">
        <f t="shared" si="846"/>
        <v>-144.32264614485428</v>
      </c>
      <c r="L4875" s="2">
        <f>DEGREES(ASIN((((COS(RADIANS('PV model'!$B$2))*COS(RADIANS(H4875))*COS(RADIANS(K4875)))+(SIN(RADIANS('PV model'!$B$2))*SIN(RADIANS(H4875)))))))</f>
        <v>-8.414026938432638</v>
      </c>
      <c r="M4875" s="3">
        <f t="shared" si="842"/>
        <v>0</v>
      </c>
      <c r="N4875" s="2">
        <f t="shared" si="847"/>
        <v>-33.58032369740711</v>
      </c>
      <c r="O4875" s="2">
        <f>IF('PV model'!$B$2&gt;0, 180-N4875,IF('PV model'!$B$2&lt;0,0-N4875,N4875))</f>
        <v>213.5803236974071</v>
      </c>
      <c r="P4875" s="2">
        <f>ABS(O4875-'PV model'!$B$5)</f>
        <v>8.5803236974070956</v>
      </c>
      <c r="Q4875" s="3">
        <f t="shared" si="843"/>
        <v>98.414026938432627</v>
      </c>
      <c r="R4875" s="3">
        <f t="shared" si="848"/>
        <v>0</v>
      </c>
      <c r="S4875" s="3">
        <f t="shared" si="844"/>
        <v>0</v>
      </c>
      <c r="T4875" s="3">
        <f>(0.5*(1-COS(RADIANS(90-$X$3)))*(D4875+E4875)*'PV model'!$B$4)</f>
        <v>0</v>
      </c>
      <c r="U4875" s="3">
        <f t="shared" si="849"/>
        <v>0</v>
      </c>
      <c r="V4875" s="3">
        <f>('PV model'!$B$13*(U4875/1000)*(1-'PV model'!$B$14*((20+C4875)-25))*'PV model'!$B$10)/'PV model'!$B$12</f>
        <v>0</v>
      </c>
    </row>
    <row r="4876" spans="1:22" x14ac:dyDescent="0.2">
      <c r="A4876" s="10">
        <f t="shared" si="841"/>
        <v>203</v>
      </c>
      <c r="B4876" s="10">
        <f t="shared" si="850"/>
        <v>23</v>
      </c>
      <c r="C4876" s="23">
        <v>13.3</v>
      </c>
      <c r="D4876" s="24">
        <v>0</v>
      </c>
      <c r="E4876" s="24">
        <v>0</v>
      </c>
      <c r="F4876" s="48"/>
      <c r="G4876" s="48"/>
      <c r="H4876" s="1">
        <f t="shared" si="851"/>
        <v>20.255670280229506</v>
      </c>
      <c r="I4876" s="1">
        <f t="shared" si="845"/>
        <v>-6.109415420582943</v>
      </c>
      <c r="J4876" s="4">
        <f>B4876+('PV model'!$B$3/15)+(I4876/60)</f>
        <v>22.621509742990284</v>
      </c>
      <c r="K4876" s="2">
        <f t="shared" si="846"/>
        <v>-159.32264614485428</v>
      </c>
      <c r="L4876" s="2">
        <f>DEGREES(ASIN((((COS(RADIANS('PV model'!$B$2))*COS(RADIANS(H4876))*COS(RADIANS(K4876)))+(SIN(RADIANS('PV model'!$B$2))*SIN(RADIANS(H4876)))))))</f>
        <v>-12.229496281364861</v>
      </c>
      <c r="M4876" s="3">
        <f t="shared" si="842"/>
        <v>0</v>
      </c>
      <c r="N4876" s="2">
        <f t="shared" si="847"/>
        <v>-19.813528082391603</v>
      </c>
      <c r="O4876" s="2">
        <f>IF('PV model'!$B$2&gt;0, 180-N4876,IF('PV model'!$B$2&lt;0,0-N4876,N4876))</f>
        <v>199.8135280823916</v>
      </c>
      <c r="P4876" s="2">
        <f>ABS(O4876-'PV model'!$B$5)</f>
        <v>5.1864719176084009</v>
      </c>
      <c r="Q4876" s="3">
        <f t="shared" si="843"/>
        <v>102.22949628136486</v>
      </c>
      <c r="R4876" s="3">
        <f t="shared" si="848"/>
        <v>0</v>
      </c>
      <c r="S4876" s="3">
        <f t="shared" si="844"/>
        <v>0</v>
      </c>
      <c r="T4876" s="3">
        <f>(0.5*(1-COS(RADIANS(90-$X$3)))*(D4876+E4876)*'PV model'!$B$4)</f>
        <v>0</v>
      </c>
      <c r="U4876" s="3">
        <f t="shared" si="849"/>
        <v>0</v>
      </c>
      <c r="V4876" s="3">
        <f>('PV model'!$B$13*(U4876/1000)*(1-'PV model'!$B$14*((20+C4876)-25))*'PV model'!$B$10)/'PV model'!$B$12</f>
        <v>0</v>
      </c>
    </row>
    <row r="4877" spans="1:22" x14ac:dyDescent="0.2">
      <c r="A4877" s="10">
        <f t="shared" si="841"/>
        <v>203</v>
      </c>
      <c r="B4877" s="10">
        <f t="shared" si="850"/>
        <v>24</v>
      </c>
      <c r="C4877" s="23">
        <v>12.3</v>
      </c>
      <c r="D4877" s="24">
        <v>0</v>
      </c>
      <c r="E4877" s="24">
        <v>0</v>
      </c>
      <c r="F4877" s="48"/>
      <c r="G4877" s="48"/>
      <c r="H4877" s="1">
        <f t="shared" si="851"/>
        <v>20.255670280229506</v>
      </c>
      <c r="I4877" s="1">
        <f t="shared" si="845"/>
        <v>-6.109415420582943</v>
      </c>
      <c r="J4877" s="4">
        <f>B4877+('PV model'!$B$3/15)+(I4877/60)</f>
        <v>23.621509742990284</v>
      </c>
      <c r="K4877" s="2">
        <f t="shared" si="846"/>
        <v>-174.32264614485428</v>
      </c>
      <c r="L4877" s="2">
        <f>DEGREES(ASIN((((COS(RADIANS('PV model'!$B$2))*COS(RADIANS(H4877))*COS(RADIANS(K4877)))+(SIN(RADIANS('PV model'!$B$2))*SIN(RADIANS(H4877)))))))</f>
        <v>-14.090301003243253</v>
      </c>
      <c r="M4877" s="3">
        <f t="shared" si="842"/>
        <v>0</v>
      </c>
      <c r="N4877" s="2">
        <f t="shared" si="847"/>
        <v>-5.4908893154831029</v>
      </c>
      <c r="O4877" s="2">
        <f>IF('PV model'!$B$2&gt;0, 180-N4877,IF('PV model'!$B$2&lt;0,0-N4877,N4877))</f>
        <v>185.49088931548312</v>
      </c>
      <c r="P4877" s="2">
        <f>ABS(O4877-'PV model'!$B$5)</f>
        <v>19.509110684516884</v>
      </c>
      <c r="Q4877" s="3">
        <f t="shared" si="843"/>
        <v>104.09030100324325</v>
      </c>
      <c r="R4877" s="3">
        <f t="shared" si="848"/>
        <v>0</v>
      </c>
      <c r="S4877" s="3">
        <f t="shared" si="844"/>
        <v>0</v>
      </c>
      <c r="T4877" s="3">
        <f>(0.5*(1-COS(RADIANS(90-$X$3)))*(D4877+E4877)*'PV model'!$B$4)</f>
        <v>0</v>
      </c>
      <c r="U4877" s="3">
        <f t="shared" si="849"/>
        <v>0</v>
      </c>
      <c r="V4877" s="3">
        <f>('PV model'!$B$13*(U4877/1000)*(1-'PV model'!$B$14*((20+C4877)-25))*'PV model'!$B$10)/'PV model'!$B$12</f>
        <v>0</v>
      </c>
    </row>
    <row r="4878" spans="1:22" x14ac:dyDescent="0.2">
      <c r="A4878" s="10">
        <f t="shared" si="841"/>
        <v>204</v>
      </c>
      <c r="B4878" s="10">
        <f t="shared" si="850"/>
        <v>1</v>
      </c>
      <c r="C4878" s="23">
        <v>11.1</v>
      </c>
      <c r="D4878" s="24">
        <v>0</v>
      </c>
      <c r="E4878" s="24">
        <v>0</v>
      </c>
      <c r="F4878" s="48"/>
      <c r="G4878" s="48"/>
      <c r="H4878" s="1">
        <f t="shared" si="851"/>
        <v>20.048769990360569</v>
      </c>
      <c r="I4878" s="1">
        <f t="shared" si="845"/>
        <v>-6.1431535795519494</v>
      </c>
      <c r="J4878" s="4">
        <f>B4878+('PV model'!$B$3/15)+(I4878/60)</f>
        <v>0.62094744034080085</v>
      </c>
      <c r="K4878" s="2">
        <f t="shared" si="846"/>
        <v>170.68578839488799</v>
      </c>
      <c r="L4878" s="2">
        <f>DEGREES(ASIN((((COS(RADIANS('PV model'!$B$2))*COS(RADIANS(H4878))*COS(RADIANS(K4878)))+(SIN(RADIANS('PV model'!$B$2))*SIN(RADIANS(H4878)))))))</f>
        <v>-14.036539613378224</v>
      </c>
      <c r="M4878" s="3">
        <f t="shared" si="842"/>
        <v>0</v>
      </c>
      <c r="N4878" s="2">
        <f t="shared" si="847"/>
        <v>9.0165774639220224</v>
      </c>
      <c r="O4878" s="2">
        <f>IF('PV model'!$B$2&gt;0, 180-N4878,IF('PV model'!$B$2&lt;0,0-N4878,N4878))</f>
        <v>170.98342253607797</v>
      </c>
      <c r="P4878" s="2">
        <f>ABS(O4878-'PV model'!$B$5)</f>
        <v>34.016577463922033</v>
      </c>
      <c r="Q4878" s="3">
        <f t="shared" si="843"/>
        <v>104.03653961337822</v>
      </c>
      <c r="R4878" s="3">
        <f t="shared" si="848"/>
        <v>0</v>
      </c>
      <c r="S4878" s="3">
        <f t="shared" si="844"/>
        <v>0</v>
      </c>
      <c r="T4878" s="3">
        <f>(0.5*(1-COS(RADIANS(90-$X$3)))*(D4878+E4878)*'PV model'!$B$4)</f>
        <v>0</v>
      </c>
      <c r="U4878" s="3">
        <f t="shared" si="849"/>
        <v>0</v>
      </c>
      <c r="V4878" s="3">
        <f>('PV model'!$B$13*(U4878/1000)*(1-'PV model'!$B$14*((20+C4878)-25))*'PV model'!$B$10)/'PV model'!$B$12</f>
        <v>0</v>
      </c>
    </row>
    <row r="4879" spans="1:22" x14ac:dyDescent="0.2">
      <c r="A4879" s="10">
        <f t="shared" si="841"/>
        <v>204</v>
      </c>
      <c r="B4879" s="10">
        <f t="shared" si="850"/>
        <v>2</v>
      </c>
      <c r="C4879" s="23">
        <v>10.9</v>
      </c>
      <c r="D4879" s="24">
        <v>0</v>
      </c>
      <c r="E4879" s="24">
        <v>0</v>
      </c>
      <c r="F4879" s="48"/>
      <c r="G4879" s="48"/>
      <c r="H4879" s="1">
        <f t="shared" si="851"/>
        <v>20.048769990360569</v>
      </c>
      <c r="I4879" s="1">
        <f t="shared" si="845"/>
        <v>-6.1431535795519494</v>
      </c>
      <c r="J4879" s="4">
        <f>B4879+('PV model'!$B$3/15)+(I4879/60)</f>
        <v>1.6209474403408008</v>
      </c>
      <c r="K4879" s="2">
        <f t="shared" si="846"/>
        <v>155.68578839488799</v>
      </c>
      <c r="L4879" s="2">
        <f>DEGREES(ASIN((((COS(RADIANS('PV model'!$B$2))*COS(RADIANS(H4879))*COS(RADIANS(K4879)))+(SIN(RADIANS('PV model'!$B$2))*SIN(RADIANS(H4879)))))))</f>
        <v>-11.67504170287333</v>
      </c>
      <c r="M4879" s="3">
        <f t="shared" si="842"/>
        <v>0</v>
      </c>
      <c r="N4879" s="2">
        <f t="shared" si="847"/>
        <v>23.263525409189285</v>
      </c>
      <c r="O4879" s="2">
        <f>IF('PV model'!$B$2&gt;0, 180-N4879,IF('PV model'!$B$2&lt;0,0-N4879,N4879))</f>
        <v>156.7364745908107</v>
      </c>
      <c r="P4879" s="2">
        <f>ABS(O4879-'PV model'!$B$5)</f>
        <v>48.263525409189299</v>
      </c>
      <c r="Q4879" s="3">
        <f t="shared" si="843"/>
        <v>101.67504170287333</v>
      </c>
      <c r="R4879" s="3">
        <f t="shared" si="848"/>
        <v>0</v>
      </c>
      <c r="S4879" s="3">
        <f t="shared" si="844"/>
        <v>0</v>
      </c>
      <c r="T4879" s="3">
        <f>(0.5*(1-COS(RADIANS(90-$X$3)))*(D4879+E4879)*'PV model'!$B$4)</f>
        <v>0</v>
      </c>
      <c r="U4879" s="3">
        <f t="shared" si="849"/>
        <v>0</v>
      </c>
      <c r="V4879" s="3">
        <f>('PV model'!$B$13*(U4879/1000)*(1-'PV model'!$B$14*((20+C4879)-25))*'PV model'!$B$10)/'PV model'!$B$12</f>
        <v>0</v>
      </c>
    </row>
    <row r="4880" spans="1:22" x14ac:dyDescent="0.2">
      <c r="A4880" s="10">
        <f t="shared" si="841"/>
        <v>204</v>
      </c>
      <c r="B4880" s="10">
        <f t="shared" si="850"/>
        <v>3</v>
      </c>
      <c r="C4880" s="23">
        <v>10.9</v>
      </c>
      <c r="D4880" s="24">
        <v>0</v>
      </c>
      <c r="E4880" s="24">
        <v>0</v>
      </c>
      <c r="F4880" s="48"/>
      <c r="G4880" s="48"/>
      <c r="H4880" s="1">
        <f t="shared" si="851"/>
        <v>20.048769990360569</v>
      </c>
      <c r="I4880" s="1">
        <f t="shared" si="845"/>
        <v>-6.1431535795519494</v>
      </c>
      <c r="J4880" s="4">
        <f>B4880+('PV model'!$B$3/15)+(I4880/60)</f>
        <v>2.6209474403408008</v>
      </c>
      <c r="K4880" s="2">
        <f t="shared" si="846"/>
        <v>140.68578839488799</v>
      </c>
      <c r="L4880" s="2">
        <f>DEGREES(ASIN((((COS(RADIANS('PV model'!$B$2))*COS(RADIANS(H4880))*COS(RADIANS(K4880)))+(SIN(RADIANS('PV model'!$B$2))*SIN(RADIANS(H4880)))))))</f>
        <v>-7.4196979076204359</v>
      </c>
      <c r="M4880" s="3">
        <f t="shared" si="842"/>
        <v>0</v>
      </c>
      <c r="N4880" s="2">
        <f t="shared" si="847"/>
        <v>36.884554896551357</v>
      </c>
      <c r="O4880" s="2">
        <f>IF('PV model'!$B$2&gt;0, 180-N4880,IF('PV model'!$B$2&lt;0,0-N4880,N4880))</f>
        <v>143.11544510344865</v>
      </c>
      <c r="P4880" s="2">
        <f>ABS(O4880-'PV model'!$B$5)</f>
        <v>61.88455489655135</v>
      </c>
      <c r="Q4880" s="3">
        <f t="shared" si="843"/>
        <v>97.419697907620431</v>
      </c>
      <c r="R4880" s="3">
        <f t="shared" si="848"/>
        <v>0</v>
      </c>
      <c r="S4880" s="3">
        <f t="shared" si="844"/>
        <v>0</v>
      </c>
      <c r="T4880" s="3">
        <f>(0.5*(1-COS(RADIANS(90-$X$3)))*(D4880+E4880)*'PV model'!$B$4)</f>
        <v>0</v>
      </c>
      <c r="U4880" s="3">
        <f t="shared" si="849"/>
        <v>0</v>
      </c>
      <c r="V4880" s="3">
        <f>('PV model'!$B$13*(U4880/1000)*(1-'PV model'!$B$14*((20+C4880)-25))*'PV model'!$B$10)/'PV model'!$B$12</f>
        <v>0</v>
      </c>
    </row>
    <row r="4881" spans="1:22" x14ac:dyDescent="0.2">
      <c r="A4881" s="10">
        <f t="shared" si="841"/>
        <v>204</v>
      </c>
      <c r="B4881" s="10">
        <f t="shared" si="850"/>
        <v>4</v>
      </c>
      <c r="C4881" s="23">
        <v>10.3</v>
      </c>
      <c r="D4881" s="24">
        <v>0</v>
      </c>
      <c r="E4881" s="24">
        <v>0</v>
      </c>
      <c r="F4881" s="48"/>
      <c r="G4881" s="48"/>
      <c r="H4881" s="1">
        <f t="shared" si="851"/>
        <v>20.048769990360569</v>
      </c>
      <c r="I4881" s="1">
        <f t="shared" si="845"/>
        <v>-6.1431535795519494</v>
      </c>
      <c r="J4881" s="4">
        <f>B4881+('PV model'!$B$3/15)+(I4881/60)</f>
        <v>3.6209474403408008</v>
      </c>
      <c r="K4881" s="2">
        <f t="shared" si="846"/>
        <v>125.68578839488798</v>
      </c>
      <c r="L4881" s="2">
        <f>DEGREES(ASIN((((COS(RADIANS('PV model'!$B$2))*COS(RADIANS(H4881))*COS(RADIANS(K4881)))+(SIN(RADIANS('PV model'!$B$2))*SIN(RADIANS(H4881)))))))</f>
        <v>-1.5963602416868343</v>
      </c>
      <c r="M4881" s="3">
        <f t="shared" si="842"/>
        <v>0</v>
      </c>
      <c r="N4881" s="2">
        <f t="shared" si="847"/>
        <v>49.756378674932193</v>
      </c>
      <c r="O4881" s="2">
        <f>IF('PV model'!$B$2&gt;0, 180-N4881,IF('PV model'!$B$2&lt;0,0-N4881,N4881))</f>
        <v>130.24362132506781</v>
      </c>
      <c r="P4881" s="2">
        <f>ABS(O4881-'PV model'!$B$5)</f>
        <v>74.756378674932193</v>
      </c>
      <c r="Q4881" s="3">
        <f t="shared" si="843"/>
        <v>91.596360241686838</v>
      </c>
      <c r="R4881" s="3">
        <f t="shared" si="848"/>
        <v>0</v>
      </c>
      <c r="S4881" s="3">
        <f t="shared" si="844"/>
        <v>0</v>
      </c>
      <c r="T4881" s="3">
        <f>(0.5*(1-COS(RADIANS(90-$X$3)))*(D4881+E4881)*'PV model'!$B$4)</f>
        <v>0</v>
      </c>
      <c r="U4881" s="3">
        <f t="shared" si="849"/>
        <v>0</v>
      </c>
      <c r="V4881" s="3">
        <f>('PV model'!$B$13*(U4881/1000)*(1-'PV model'!$B$14*((20+C4881)-25))*'PV model'!$B$10)/'PV model'!$B$12</f>
        <v>0</v>
      </c>
    </row>
    <row r="4882" spans="1:22" x14ac:dyDescent="0.2">
      <c r="A4882" s="10">
        <f t="shared" si="841"/>
        <v>204</v>
      </c>
      <c r="B4882" s="10">
        <f t="shared" si="850"/>
        <v>5</v>
      </c>
      <c r="C4882" s="23">
        <v>10</v>
      </c>
      <c r="D4882" s="24">
        <v>0</v>
      </c>
      <c r="E4882" s="24">
        <v>8.82</v>
      </c>
      <c r="F4882" s="48"/>
      <c r="G4882" s="48"/>
      <c r="H4882" s="1">
        <f t="shared" si="851"/>
        <v>20.048769990360569</v>
      </c>
      <c r="I4882" s="1">
        <f t="shared" si="845"/>
        <v>-6.1431535795519494</v>
      </c>
      <c r="J4882" s="4">
        <f>B4882+('PV model'!$B$3/15)+(I4882/60)</f>
        <v>4.6209474403408013</v>
      </c>
      <c r="K4882" s="2">
        <f t="shared" si="846"/>
        <v>110.68578839488798</v>
      </c>
      <c r="L4882" s="2">
        <f>DEGREES(ASIN((((COS(RADIANS('PV model'!$B$2))*COS(RADIANS(H4882))*COS(RADIANS(K4882)))+(SIN(RADIANS('PV model'!$B$2))*SIN(RADIANS(H4882)))))))</f>
        <v>5.4267131932637653</v>
      </c>
      <c r="M4882" s="3">
        <f t="shared" si="842"/>
        <v>5.4267131932637653</v>
      </c>
      <c r="N4882" s="2">
        <f t="shared" si="847"/>
        <v>61.981534996780439</v>
      </c>
      <c r="O4882" s="2">
        <f>IF('PV model'!$B$2&gt;0, 180-N4882,IF('PV model'!$B$2&lt;0,0-N4882,N4882))</f>
        <v>118.01846500321956</v>
      </c>
      <c r="P4882" s="2">
        <f>ABS(O4882-'PV model'!$B$5)</f>
        <v>86.981534996780439</v>
      </c>
      <c r="Q4882" s="3">
        <f t="shared" si="843"/>
        <v>84.573286806736235</v>
      </c>
      <c r="R4882" s="3">
        <f t="shared" si="848"/>
        <v>0</v>
      </c>
      <c r="S4882" s="3">
        <f t="shared" si="844"/>
        <v>8.82</v>
      </c>
      <c r="T4882" s="3">
        <f>(0.5*(1-COS(RADIANS(90-$X$3)))*(D4882+E4882)*'PV model'!$B$4)</f>
        <v>0</v>
      </c>
      <c r="U4882" s="3">
        <f t="shared" si="849"/>
        <v>8.82</v>
      </c>
      <c r="V4882" s="3">
        <f>('PV model'!$B$13*(U4882/1000)*(1-'PV model'!$B$14*((20+C4882)-25))*'PV model'!$B$10)/'PV model'!$B$12</f>
        <v>0.86401425599999992</v>
      </c>
    </row>
    <row r="4883" spans="1:22" x14ac:dyDescent="0.2">
      <c r="A4883" s="10">
        <f t="shared" si="841"/>
        <v>204</v>
      </c>
      <c r="B4883" s="10">
        <f t="shared" si="850"/>
        <v>6</v>
      </c>
      <c r="C4883" s="23">
        <v>11</v>
      </c>
      <c r="D4883" s="24">
        <v>0</v>
      </c>
      <c r="E4883" s="24">
        <v>18.521999999999998</v>
      </c>
      <c r="F4883" s="48"/>
      <c r="G4883" s="48"/>
      <c r="H4883" s="1">
        <f t="shared" si="851"/>
        <v>20.048769990360569</v>
      </c>
      <c r="I4883" s="1">
        <f t="shared" si="845"/>
        <v>-6.1431535795519494</v>
      </c>
      <c r="J4883" s="4">
        <f>B4883+('PV model'!$B$3/15)+(I4883/60)</f>
        <v>5.6209474403408013</v>
      </c>
      <c r="K4883" s="2">
        <f t="shared" si="846"/>
        <v>95.685788394887979</v>
      </c>
      <c r="L4883" s="2">
        <f>DEGREES(ASIN((((COS(RADIANS('PV model'!$B$2))*COS(RADIANS(H4883))*COS(RADIANS(K4883)))+(SIN(RADIANS('PV model'!$B$2))*SIN(RADIANS(H4883)))))))</f>
        <v>13.285994944019965</v>
      </c>
      <c r="M4883" s="3">
        <f t="shared" si="842"/>
        <v>13.285994944019965</v>
      </c>
      <c r="N4883" s="2">
        <f t="shared" si="847"/>
        <v>73.839711184653495</v>
      </c>
      <c r="O4883" s="2">
        <f>IF('PV model'!$B$2&gt;0, 180-N4883,IF('PV model'!$B$2&lt;0,0-N4883,N4883))</f>
        <v>106.1602888153465</v>
      </c>
      <c r="P4883" s="2">
        <f>ABS(O4883-'PV model'!$B$5)</f>
        <v>98.839711184653495</v>
      </c>
      <c r="Q4883" s="3">
        <f t="shared" si="843"/>
        <v>76.714005055980039</v>
      </c>
      <c r="R4883" s="3">
        <f t="shared" si="848"/>
        <v>0</v>
      </c>
      <c r="S4883" s="3">
        <f t="shared" si="844"/>
        <v>18.521999999999998</v>
      </c>
      <c r="T4883" s="3">
        <f>(0.5*(1-COS(RADIANS(90-$X$3)))*(D4883+E4883)*'PV model'!$B$4)</f>
        <v>0</v>
      </c>
      <c r="U4883" s="3">
        <f t="shared" si="849"/>
        <v>18.521999999999998</v>
      </c>
      <c r="V4883" s="3">
        <f>('PV model'!$B$13*(U4883/1000)*(1-'PV model'!$B$14*((20+C4883)-25))*'PV model'!$B$10)/'PV model'!$B$12</f>
        <v>1.8070241011199994</v>
      </c>
    </row>
    <row r="4884" spans="1:22" x14ac:dyDescent="0.2">
      <c r="A4884" s="10">
        <f t="shared" si="841"/>
        <v>204</v>
      </c>
      <c r="B4884" s="10">
        <f t="shared" si="850"/>
        <v>7</v>
      </c>
      <c r="C4884" s="23">
        <v>11.6</v>
      </c>
      <c r="D4884" s="24">
        <v>0</v>
      </c>
      <c r="E4884" s="24">
        <v>51.156000000000006</v>
      </c>
      <c r="F4884" s="48"/>
      <c r="G4884" s="48"/>
      <c r="H4884" s="1">
        <f t="shared" si="851"/>
        <v>20.048769990360569</v>
      </c>
      <c r="I4884" s="1">
        <f t="shared" si="845"/>
        <v>-6.1431535795519494</v>
      </c>
      <c r="J4884" s="4">
        <f>B4884+('PV model'!$B$3/15)+(I4884/60)</f>
        <v>6.6209474403408013</v>
      </c>
      <c r="K4884" s="2">
        <f t="shared" si="846"/>
        <v>80.685788394887979</v>
      </c>
      <c r="L4884" s="2">
        <f>DEGREES(ASIN((((COS(RADIANS('PV model'!$B$2))*COS(RADIANS(H4884))*COS(RADIANS(K4884)))+(SIN(RADIANS('PV model'!$B$2))*SIN(RADIANS(H4884)))))))</f>
        <v>21.631993591622916</v>
      </c>
      <c r="M4884" s="3">
        <f t="shared" si="842"/>
        <v>21.631993591622916</v>
      </c>
      <c r="N4884" s="2">
        <f t="shared" si="847"/>
        <v>85.75089848954228</v>
      </c>
      <c r="O4884" s="2">
        <f>IF('PV model'!$B$2&gt;0, 180-N4884,IF('PV model'!$B$2&lt;0,0-N4884,N4884))</f>
        <v>94.24910151045772</v>
      </c>
      <c r="P4884" s="2">
        <f>ABS(O4884-'PV model'!$B$5)</f>
        <v>110.75089848954228</v>
      </c>
      <c r="Q4884" s="3">
        <f t="shared" si="843"/>
        <v>68.368006408377084</v>
      </c>
      <c r="R4884" s="3">
        <f t="shared" si="848"/>
        <v>0</v>
      </c>
      <c r="S4884" s="3">
        <f t="shared" si="844"/>
        <v>51.156000000000006</v>
      </c>
      <c r="T4884" s="3">
        <f>(0.5*(1-COS(RADIANS(90-$X$3)))*(D4884+E4884)*'PV model'!$B$4)</f>
        <v>0</v>
      </c>
      <c r="U4884" s="3">
        <f t="shared" si="849"/>
        <v>51.156000000000006</v>
      </c>
      <c r="V4884" s="3">
        <f>('PV model'!$B$13*(U4884/1000)*(1-'PV model'!$B$14*((20+C4884)-25))*'PV model'!$B$10)/'PV model'!$B$12</f>
        <v>4.9785559407360003</v>
      </c>
    </row>
    <row r="4885" spans="1:22" x14ac:dyDescent="0.2">
      <c r="A4885" s="10">
        <f t="shared" si="841"/>
        <v>204</v>
      </c>
      <c r="B4885" s="10">
        <f t="shared" si="850"/>
        <v>8</v>
      </c>
      <c r="C4885" s="23">
        <v>13.2</v>
      </c>
      <c r="D4885" s="24">
        <v>154.8981</v>
      </c>
      <c r="E4885" s="24">
        <v>230.202</v>
      </c>
      <c r="F4885" s="48"/>
      <c r="G4885" s="48"/>
      <c r="H4885" s="1">
        <f t="shared" si="851"/>
        <v>20.048769990360569</v>
      </c>
      <c r="I4885" s="1">
        <f t="shared" si="845"/>
        <v>-6.1431535795519494</v>
      </c>
      <c r="J4885" s="4">
        <f>B4885+('PV model'!$B$3/15)+(I4885/60)</f>
        <v>7.6209474403408013</v>
      </c>
      <c r="K4885" s="2">
        <f t="shared" si="846"/>
        <v>65.685788394887979</v>
      </c>
      <c r="L4885" s="2">
        <f>DEGREES(ASIN((((COS(RADIANS('PV model'!$B$2))*COS(RADIANS(H4885))*COS(RADIANS(K4885)))+(SIN(RADIANS('PV model'!$B$2))*SIN(RADIANS(H4885)))))))</f>
        <v>30.106360833711147</v>
      </c>
      <c r="M4885" s="3">
        <f t="shared" si="842"/>
        <v>30.106360833711147</v>
      </c>
      <c r="N4885" s="2">
        <f t="shared" si="847"/>
        <v>81.719675185077037</v>
      </c>
      <c r="O4885" s="2">
        <f>IF('PV model'!$B$2&gt;0, 180-N4885,IF('PV model'!$B$2&lt;0,0-N4885,N4885))</f>
        <v>98.280324814922963</v>
      </c>
      <c r="P4885" s="2">
        <f>ABS(O4885-'PV model'!$B$5)</f>
        <v>106.71967518507704</v>
      </c>
      <c r="Q4885" s="3">
        <f t="shared" si="843"/>
        <v>59.893639166288857</v>
      </c>
      <c r="R4885" s="3">
        <f t="shared" si="848"/>
        <v>154.8981</v>
      </c>
      <c r="S4885" s="3">
        <f t="shared" si="844"/>
        <v>283.19287553177395</v>
      </c>
      <c r="T4885" s="3">
        <f>(0.5*(1-COS(RADIANS(90-$X$3)))*(D4885+E4885)*'PV model'!$B$4)</f>
        <v>0</v>
      </c>
      <c r="U4885" s="3">
        <f t="shared" si="849"/>
        <v>438.09097553177395</v>
      </c>
      <c r="V4885" s="3">
        <f>('PV model'!$B$13*(U4885/1000)*(1-'PV model'!$B$14*((20+C4885)-25))*'PV model'!$B$10)/'PV model'!$B$12</f>
        <v>42.355210289771804</v>
      </c>
    </row>
    <row r="4886" spans="1:22" x14ac:dyDescent="0.2">
      <c r="A4886" s="10">
        <f t="shared" si="841"/>
        <v>204</v>
      </c>
      <c r="B4886" s="10">
        <f t="shared" si="850"/>
        <v>9</v>
      </c>
      <c r="C4886" s="23">
        <v>13.3</v>
      </c>
      <c r="D4886" s="24">
        <v>643.16384999999991</v>
      </c>
      <c r="E4886" s="24">
        <v>148.17599999999999</v>
      </c>
      <c r="F4886" s="48"/>
      <c r="G4886" s="48"/>
      <c r="H4886" s="1">
        <f t="shared" si="851"/>
        <v>20.048769990360569</v>
      </c>
      <c r="I4886" s="1">
        <f t="shared" si="845"/>
        <v>-6.1431535795519494</v>
      </c>
      <c r="J4886" s="4">
        <f>B4886+('PV model'!$B$3/15)+(I4886/60)</f>
        <v>8.6209474403407995</v>
      </c>
      <c r="K4886" s="2">
        <f t="shared" si="846"/>
        <v>50.685788394888007</v>
      </c>
      <c r="L4886" s="2">
        <f>DEGREES(ASIN((((COS(RADIANS('PV model'!$B$2))*COS(RADIANS(H4886))*COS(RADIANS(K4886)))+(SIN(RADIANS('PV model'!$B$2))*SIN(RADIANS(H4886)))))))</f>
        <v>38.289846472329259</v>
      </c>
      <c r="M4886" s="3">
        <f t="shared" si="842"/>
        <v>38.289846472329259</v>
      </c>
      <c r="N4886" s="2">
        <f t="shared" si="847"/>
        <v>67.818505073309709</v>
      </c>
      <c r="O4886" s="2">
        <f>IF('PV model'!$B$2&gt;0, 180-N4886,IF('PV model'!$B$2&lt;0,0-N4886,N4886))</f>
        <v>112.18149492669029</v>
      </c>
      <c r="P4886" s="2">
        <f>ABS(O4886-'PV model'!$B$5)</f>
        <v>92.818505073309709</v>
      </c>
      <c r="Q4886" s="3">
        <f t="shared" si="843"/>
        <v>51.710153527670741</v>
      </c>
      <c r="R4886" s="3">
        <f t="shared" si="848"/>
        <v>643.16384999999991</v>
      </c>
      <c r="S4886" s="3">
        <f t="shared" si="844"/>
        <v>204.5242208071096</v>
      </c>
      <c r="T4886" s="3">
        <f>(0.5*(1-COS(RADIANS(90-$X$3)))*(D4886+E4886)*'PV model'!$B$4)</f>
        <v>0</v>
      </c>
      <c r="U4886" s="3">
        <f t="shared" si="849"/>
        <v>847.68807080710951</v>
      </c>
      <c r="V4886" s="3">
        <f>('PV model'!$B$13*(U4886/1000)*(1-'PV model'!$B$14*((20+C4886)-25))*'PV model'!$B$10)/'PV model'!$B$12</f>
        <v>81.921700892557084</v>
      </c>
    </row>
    <row r="4887" spans="1:22" x14ac:dyDescent="0.2">
      <c r="A4887" s="10">
        <f t="shared" si="841"/>
        <v>204</v>
      </c>
      <c r="B4887" s="10">
        <f t="shared" si="850"/>
        <v>10</v>
      </c>
      <c r="C4887" s="23">
        <v>15.4</v>
      </c>
      <c r="D4887" s="24">
        <v>805.91909999999996</v>
      </c>
      <c r="E4887" s="24">
        <v>123.47999999999999</v>
      </c>
      <c r="F4887" s="48"/>
      <c r="G4887" s="48"/>
      <c r="H4887" s="1">
        <f t="shared" si="851"/>
        <v>20.048769990360569</v>
      </c>
      <c r="I4887" s="1">
        <f t="shared" si="845"/>
        <v>-6.1431535795519494</v>
      </c>
      <c r="J4887" s="4">
        <f>B4887+('PV model'!$B$3/15)+(I4887/60)</f>
        <v>9.6209474403407995</v>
      </c>
      <c r="K4887" s="2">
        <f t="shared" si="846"/>
        <v>35.685788394888007</v>
      </c>
      <c r="L4887" s="2">
        <f>DEGREES(ASIN((((COS(RADIANS('PV model'!$B$2))*COS(RADIANS(H4887))*COS(RADIANS(K4887)))+(SIN(RADIANS('PV model'!$B$2))*SIN(RADIANS(H4887)))))))</f>
        <v>45.618570764331359</v>
      </c>
      <c r="M4887" s="3">
        <f t="shared" si="842"/>
        <v>45.618570764331359</v>
      </c>
      <c r="N4887" s="2">
        <f t="shared" si="847"/>
        <v>51.580219373310108</v>
      </c>
      <c r="O4887" s="2">
        <f>IF('PV model'!$B$2&gt;0, 180-N4887,IF('PV model'!$B$2&lt;0,0-N4887,N4887))</f>
        <v>128.41978062668989</v>
      </c>
      <c r="P4887" s="2">
        <f>ABS(O4887-'PV model'!$B$5)</f>
        <v>76.580219373310115</v>
      </c>
      <c r="Q4887" s="3">
        <f t="shared" si="843"/>
        <v>44.381429235668641</v>
      </c>
      <c r="R4887" s="3">
        <f t="shared" si="848"/>
        <v>805.91909999999996</v>
      </c>
      <c r="S4887" s="3">
        <f t="shared" si="844"/>
        <v>169.80510837805917</v>
      </c>
      <c r="T4887" s="3">
        <f>(0.5*(1-COS(RADIANS(90-$X$3)))*(D4887+E4887)*'PV model'!$B$4)</f>
        <v>0</v>
      </c>
      <c r="U4887" s="3">
        <f t="shared" si="849"/>
        <v>975.72420837805907</v>
      </c>
      <c r="V4887" s="3">
        <f>('PV model'!$B$13*(U4887/1000)*(1-'PV model'!$B$14*((20+C4887)-25))*'PV model'!$B$10)/'PV model'!$B$12</f>
        <v>93.476002767700791</v>
      </c>
    </row>
    <row r="4888" spans="1:22" x14ac:dyDescent="0.2">
      <c r="A4888" s="10">
        <f t="shared" si="841"/>
        <v>204</v>
      </c>
      <c r="B4888" s="10">
        <f t="shared" si="850"/>
        <v>11</v>
      </c>
      <c r="C4888" s="23">
        <v>16.2</v>
      </c>
      <c r="D4888" s="24">
        <v>273.87779999999998</v>
      </c>
      <c r="E4888" s="24">
        <v>314.87400000000002</v>
      </c>
      <c r="F4888" s="48"/>
      <c r="G4888" s="48"/>
      <c r="H4888" s="1">
        <f t="shared" si="851"/>
        <v>20.048769990360569</v>
      </c>
      <c r="I4888" s="1">
        <f t="shared" si="845"/>
        <v>-6.1431535795519494</v>
      </c>
      <c r="J4888" s="4">
        <f>B4888+('PV model'!$B$3/15)+(I4888/60)</f>
        <v>10.6209474403408</v>
      </c>
      <c r="K4888" s="2">
        <f t="shared" si="846"/>
        <v>20.685788394888007</v>
      </c>
      <c r="L4888" s="2">
        <f>DEGREES(ASIN((((COS(RADIANS('PV model'!$B$2))*COS(RADIANS(H4888))*COS(RADIANS(K4888)))+(SIN(RADIANS('PV model'!$B$2))*SIN(RADIANS(H4888)))))))</f>
        <v>51.288696178058217</v>
      </c>
      <c r="M4888" s="3">
        <f t="shared" si="842"/>
        <v>51.288696178058217</v>
      </c>
      <c r="N4888" s="2">
        <f t="shared" si="847"/>
        <v>32.046139129914174</v>
      </c>
      <c r="O4888" s="2">
        <f>IF('PV model'!$B$2&gt;0, 180-N4888,IF('PV model'!$B$2&lt;0,0-N4888,N4888))</f>
        <v>147.95386087008583</v>
      </c>
      <c r="P4888" s="2">
        <f>ABS(O4888-'PV model'!$B$5)</f>
        <v>57.046139129914167</v>
      </c>
      <c r="Q4888" s="3">
        <f t="shared" si="843"/>
        <v>38.711303821941783</v>
      </c>
      <c r="R4888" s="3">
        <f t="shared" si="848"/>
        <v>273.87779999999998</v>
      </c>
      <c r="S4888" s="3">
        <f t="shared" si="844"/>
        <v>392.32359263953117</v>
      </c>
      <c r="T4888" s="3">
        <f>(0.5*(1-COS(RADIANS(90-$X$3)))*(D4888+E4888)*'PV model'!$B$4)</f>
        <v>0</v>
      </c>
      <c r="U4888" s="3">
        <f t="shared" si="849"/>
        <v>666.20139263953115</v>
      </c>
      <c r="V4888" s="3">
        <f>('PV model'!$B$13*(U4888/1000)*(1-'PV model'!$B$14*((20+C4888)-25))*'PV model'!$B$10)/'PV model'!$B$12</f>
        <v>63.610102802118035</v>
      </c>
    </row>
    <row r="4889" spans="1:22" x14ac:dyDescent="0.2">
      <c r="A4889" s="10">
        <f t="shared" si="841"/>
        <v>204</v>
      </c>
      <c r="B4889" s="10">
        <f t="shared" si="850"/>
        <v>12</v>
      </c>
      <c r="C4889" s="23">
        <v>16.600000000000001</v>
      </c>
      <c r="D4889" s="24">
        <v>668.98020000000008</v>
      </c>
      <c r="E4889" s="24">
        <v>230.202</v>
      </c>
      <c r="F4889" s="48"/>
      <c r="G4889" s="48"/>
      <c r="H4889" s="1">
        <f t="shared" si="851"/>
        <v>20.048769990360569</v>
      </c>
      <c r="I4889" s="1">
        <f t="shared" si="845"/>
        <v>-6.1431535795519494</v>
      </c>
      <c r="J4889" s="4">
        <f>B4889+('PV model'!$B$3/15)+(I4889/60)</f>
        <v>11.6209474403408</v>
      </c>
      <c r="K4889" s="2">
        <f t="shared" si="846"/>
        <v>5.6857883948880072</v>
      </c>
      <c r="L4889" s="2">
        <f>DEGREES(ASIN((((COS(RADIANS('PV model'!$B$2))*COS(RADIANS(H4889))*COS(RADIANS(K4889)))+(SIN(RADIANS('PV model'!$B$2))*SIN(RADIANS(H4889)))))))</f>
        <v>54.290990931728849</v>
      </c>
      <c r="M4889" s="3">
        <f t="shared" si="842"/>
        <v>54.290990931728849</v>
      </c>
      <c r="N4889" s="2">
        <f t="shared" si="847"/>
        <v>9.1752942037888214</v>
      </c>
      <c r="O4889" s="2">
        <f>IF('PV model'!$B$2&gt;0, 180-N4889,IF('PV model'!$B$2&lt;0,0-N4889,N4889))</f>
        <v>170.82470579621119</v>
      </c>
      <c r="P4889" s="2">
        <f>ABS(O4889-'PV model'!$B$5)</f>
        <v>34.175294203788809</v>
      </c>
      <c r="Q4889" s="3">
        <f t="shared" si="843"/>
        <v>35.709009068271151</v>
      </c>
      <c r="R4889" s="3">
        <f t="shared" si="848"/>
        <v>668.98019999999997</v>
      </c>
      <c r="S4889" s="3">
        <f t="shared" si="844"/>
        <v>301.0892060465369</v>
      </c>
      <c r="T4889" s="3">
        <f>(0.5*(1-COS(RADIANS(90-$X$3)))*(D4889+E4889)*'PV model'!$B$4)</f>
        <v>0</v>
      </c>
      <c r="U4889" s="3">
        <f t="shared" si="849"/>
        <v>970.06940604653687</v>
      </c>
      <c r="V4889" s="3">
        <f>('PV model'!$B$13*(U4889/1000)*(1-'PV model'!$B$14*((20+C4889)-25))*'PV model'!$B$10)/'PV model'!$B$12</f>
        <v>92.468816233173513</v>
      </c>
    </row>
    <row r="4890" spans="1:22" x14ac:dyDescent="0.2">
      <c r="A4890" s="10">
        <f t="shared" si="841"/>
        <v>204</v>
      </c>
      <c r="B4890" s="10">
        <f t="shared" si="850"/>
        <v>13</v>
      </c>
      <c r="C4890" s="23">
        <v>17.7</v>
      </c>
      <c r="D4890" s="24">
        <v>762.14355</v>
      </c>
      <c r="E4890" s="24">
        <v>179.04599999999999</v>
      </c>
      <c r="F4890" s="48"/>
      <c r="G4890" s="48"/>
      <c r="H4890" s="1">
        <f t="shared" si="851"/>
        <v>20.048769990360569</v>
      </c>
      <c r="I4890" s="1">
        <f t="shared" si="845"/>
        <v>-6.1431535795519494</v>
      </c>
      <c r="J4890" s="4">
        <f>B4890+('PV model'!$B$3/15)+(I4890/60)</f>
        <v>12.6209474403408</v>
      </c>
      <c r="K4890" s="2">
        <f t="shared" si="846"/>
        <v>-9.3142116051119928</v>
      </c>
      <c r="L4890" s="2">
        <f>DEGREES(ASIN((((COS(RADIANS('PV model'!$B$2))*COS(RADIANS(H4890))*COS(RADIANS(K4890)))+(SIN(RADIANS('PV model'!$B$2))*SIN(RADIANS(H4890)))))))</f>
        <v>53.86155209357932</v>
      </c>
      <c r="M4890" s="3">
        <f t="shared" si="842"/>
        <v>53.86155209357932</v>
      </c>
      <c r="N4890" s="2">
        <f t="shared" si="847"/>
        <v>-14.940184533199295</v>
      </c>
      <c r="O4890" s="2">
        <f>IF('PV model'!$B$2&gt;0, 180-N4890,IF('PV model'!$B$2&lt;0,0-N4890,N4890))</f>
        <v>194.9401845331993</v>
      </c>
      <c r="P4890" s="2">
        <f>ABS(O4890-'PV model'!$B$5)</f>
        <v>10.0598154668007</v>
      </c>
      <c r="Q4890" s="3">
        <f t="shared" si="843"/>
        <v>36.138447906420673</v>
      </c>
      <c r="R4890" s="3">
        <f t="shared" si="848"/>
        <v>762.14355</v>
      </c>
      <c r="S4890" s="3">
        <f t="shared" si="844"/>
        <v>236.56941659713149</v>
      </c>
      <c r="T4890" s="3">
        <f>(0.5*(1-COS(RADIANS(90-$X$3)))*(D4890+E4890)*'PV model'!$B$4)</f>
        <v>0</v>
      </c>
      <c r="U4890" s="3">
        <f t="shared" si="849"/>
        <v>998.71296659713153</v>
      </c>
      <c r="V4890" s="3">
        <f>('PV model'!$B$13*(U4890/1000)*(1-'PV model'!$B$14*((20+C4890)-25))*'PV model'!$B$10)/'PV model'!$B$12</f>
        <v>94.759915655483965</v>
      </c>
    </row>
    <row r="4891" spans="1:22" x14ac:dyDescent="0.2">
      <c r="A4891" s="10">
        <f t="shared" si="841"/>
        <v>204</v>
      </c>
      <c r="B4891" s="10">
        <f t="shared" si="850"/>
        <v>14</v>
      </c>
      <c r="C4891" s="23">
        <v>18.100000000000001</v>
      </c>
      <c r="D4891" s="24">
        <v>864.28649999999993</v>
      </c>
      <c r="E4891" s="24">
        <v>147.29399999999998</v>
      </c>
      <c r="F4891" s="48"/>
      <c r="G4891" s="48"/>
      <c r="H4891" s="1">
        <f t="shared" si="851"/>
        <v>20.048769990360569</v>
      </c>
      <c r="I4891" s="1">
        <f t="shared" si="845"/>
        <v>-6.1431535795519494</v>
      </c>
      <c r="J4891" s="4">
        <f>B4891+('PV model'!$B$3/15)+(I4891/60)</f>
        <v>13.6209474403408</v>
      </c>
      <c r="K4891" s="2">
        <f t="shared" si="846"/>
        <v>-24.314211605111993</v>
      </c>
      <c r="L4891" s="2">
        <f>DEGREES(ASIN((((COS(RADIANS('PV model'!$B$2))*COS(RADIANS(H4891))*COS(RADIANS(K4891)))+(SIN(RADIANS('PV model'!$B$2))*SIN(RADIANS(H4891)))))))</f>
        <v>50.122269416227688</v>
      </c>
      <c r="M4891" s="3">
        <f t="shared" si="842"/>
        <v>50.122269416227688</v>
      </c>
      <c r="N4891" s="2">
        <f t="shared" si="847"/>
        <v>-37.104679844271381</v>
      </c>
      <c r="O4891" s="2">
        <f>IF('PV model'!$B$2&gt;0, 180-N4891,IF('PV model'!$B$2&lt;0,0-N4891,N4891))</f>
        <v>217.10467984427137</v>
      </c>
      <c r="P4891" s="2">
        <f>ABS(O4891-'PV model'!$B$5)</f>
        <v>12.104679844271374</v>
      </c>
      <c r="Q4891" s="3">
        <f t="shared" si="843"/>
        <v>39.877730583772312</v>
      </c>
      <c r="R4891" s="3">
        <f t="shared" si="848"/>
        <v>864.28649999999993</v>
      </c>
      <c r="S4891" s="3">
        <f t="shared" si="844"/>
        <v>199.03005523623415</v>
      </c>
      <c r="T4891" s="3">
        <f>(0.5*(1-COS(RADIANS(90-$X$3)))*(D4891+E4891)*'PV model'!$B$4)</f>
        <v>0</v>
      </c>
      <c r="U4891" s="3">
        <f t="shared" si="849"/>
        <v>1063.3165552362341</v>
      </c>
      <c r="V4891" s="3">
        <f>('PV model'!$B$13*(U4891/1000)*(1-'PV model'!$B$14*((20+C4891)-25))*'PV model'!$B$10)/'PV model'!$B$12</f>
        <v>100.71957282347586</v>
      </c>
    </row>
    <row r="4892" spans="1:22" x14ac:dyDescent="0.2">
      <c r="A4892" s="10">
        <f t="shared" si="841"/>
        <v>204</v>
      </c>
      <c r="B4892" s="10">
        <f t="shared" si="850"/>
        <v>15</v>
      </c>
      <c r="C4892" s="23">
        <v>19.100000000000001</v>
      </c>
      <c r="D4892" s="24">
        <v>886.7355</v>
      </c>
      <c r="E4892" s="24">
        <v>112.896</v>
      </c>
      <c r="F4892" s="48"/>
      <c r="G4892" s="48"/>
      <c r="H4892" s="1">
        <f t="shared" si="851"/>
        <v>20.048769990360569</v>
      </c>
      <c r="I4892" s="1">
        <f t="shared" si="845"/>
        <v>-6.1431535795519494</v>
      </c>
      <c r="J4892" s="4">
        <f>B4892+('PV model'!$B$3/15)+(I4892/60)</f>
        <v>14.6209474403408</v>
      </c>
      <c r="K4892" s="2">
        <f t="shared" si="846"/>
        <v>-39.314211605111993</v>
      </c>
      <c r="L4892" s="2">
        <f>DEGREES(ASIN((((COS(RADIANS('PV model'!$B$2))*COS(RADIANS(H4892))*COS(RADIANS(K4892)))+(SIN(RADIANS('PV model'!$B$2))*SIN(RADIANS(H4892)))))))</f>
        <v>43.962722144896688</v>
      </c>
      <c r="M4892" s="3">
        <f t="shared" si="842"/>
        <v>43.962722144896688</v>
      </c>
      <c r="N4892" s="2">
        <f t="shared" si="847"/>
        <v>-55.779238747730929</v>
      </c>
      <c r="O4892" s="2">
        <f>IF('PV model'!$B$2&gt;0, 180-N4892,IF('PV model'!$B$2&lt;0,0-N4892,N4892))</f>
        <v>235.77923874773091</v>
      </c>
      <c r="P4892" s="2">
        <f>ABS(O4892-'PV model'!$B$5)</f>
        <v>30.779238747730915</v>
      </c>
      <c r="Q4892" s="3">
        <f t="shared" si="843"/>
        <v>46.037277855103312</v>
      </c>
      <c r="R4892" s="3">
        <f t="shared" si="848"/>
        <v>886.73550000000012</v>
      </c>
      <c r="S4892" s="3">
        <f t="shared" si="844"/>
        <v>156.1244954716629</v>
      </c>
      <c r="T4892" s="3">
        <f>(0.5*(1-COS(RADIANS(90-$X$3)))*(D4892+E4892)*'PV model'!$B$4)</f>
        <v>0</v>
      </c>
      <c r="U4892" s="3">
        <f t="shared" si="849"/>
        <v>1042.8599954716631</v>
      </c>
      <c r="V4892" s="3">
        <f>('PV model'!$B$13*(U4892/1000)*(1-'PV model'!$B$14*((20+C4892)-25))*'PV model'!$B$10)/'PV model'!$B$12</f>
        <v>98.364907465037049</v>
      </c>
    </row>
    <row r="4893" spans="1:22" x14ac:dyDescent="0.2">
      <c r="A4893" s="10">
        <f t="shared" si="841"/>
        <v>204</v>
      </c>
      <c r="B4893" s="10">
        <f t="shared" si="850"/>
        <v>16</v>
      </c>
      <c r="C4893" s="23">
        <v>18.5</v>
      </c>
      <c r="D4893" s="24">
        <v>844.08240000000001</v>
      </c>
      <c r="E4893" s="24">
        <v>103.194</v>
      </c>
      <c r="F4893" s="48"/>
      <c r="G4893" s="48"/>
      <c r="H4893" s="1">
        <f t="shared" si="851"/>
        <v>20.048769990360569</v>
      </c>
      <c r="I4893" s="1">
        <f t="shared" si="845"/>
        <v>-6.1431535795519494</v>
      </c>
      <c r="J4893" s="4">
        <f>B4893+('PV model'!$B$3/15)+(I4893/60)</f>
        <v>15.6209474403408</v>
      </c>
      <c r="K4893" s="2">
        <f t="shared" si="846"/>
        <v>-54.314211605111993</v>
      </c>
      <c r="L4893" s="2">
        <f>DEGREES(ASIN((((COS(RADIANS('PV model'!$B$2))*COS(RADIANS(H4893))*COS(RADIANS(K4893)))+(SIN(RADIANS('PV model'!$B$2))*SIN(RADIANS(H4893)))))))</f>
        <v>36.363913523679138</v>
      </c>
      <c r="M4893" s="3">
        <f t="shared" si="842"/>
        <v>36.363913523679138</v>
      </c>
      <c r="N4893" s="2">
        <f t="shared" si="847"/>
        <v>-71.355694029806756</v>
      </c>
      <c r="O4893" s="2">
        <f>IF('PV model'!$B$2&gt;0, 180-N4893,IF('PV model'!$B$2&lt;0,0-N4893,N4893))</f>
        <v>251.35569402980676</v>
      </c>
      <c r="P4893" s="2">
        <f>ABS(O4893-'PV model'!$B$5)</f>
        <v>46.355694029806756</v>
      </c>
      <c r="Q4893" s="3">
        <f t="shared" si="843"/>
        <v>53.636086476320862</v>
      </c>
      <c r="R4893" s="3">
        <f t="shared" si="848"/>
        <v>844.08240000000001</v>
      </c>
      <c r="S4893" s="3">
        <f t="shared" si="844"/>
        <v>143.20799022577265</v>
      </c>
      <c r="T4893" s="3">
        <f>(0.5*(1-COS(RADIANS(90-$X$3)))*(D4893+E4893)*'PV model'!$B$4)</f>
        <v>0</v>
      </c>
      <c r="U4893" s="3">
        <f t="shared" si="849"/>
        <v>987.29039022577263</v>
      </c>
      <c r="V4893" s="3">
        <f>('PV model'!$B$13*(U4893/1000)*(1-'PV model'!$B$14*((20+C4893)-25))*'PV model'!$B$10)/'PV model'!$B$12</f>
        <v>93.360311846991934</v>
      </c>
    </row>
    <row r="4894" spans="1:22" x14ac:dyDescent="0.2">
      <c r="A4894" s="10">
        <f t="shared" si="841"/>
        <v>204</v>
      </c>
      <c r="B4894" s="10">
        <f t="shared" si="850"/>
        <v>17</v>
      </c>
      <c r="C4894" s="23">
        <v>18.2</v>
      </c>
      <c r="D4894" s="24">
        <v>762.14355</v>
      </c>
      <c r="E4894" s="24">
        <v>95.256</v>
      </c>
      <c r="F4894" s="48"/>
      <c r="G4894" s="48"/>
      <c r="H4894" s="1">
        <f t="shared" si="851"/>
        <v>20.048769990360569</v>
      </c>
      <c r="I4894" s="1">
        <f t="shared" si="845"/>
        <v>-6.1431535795519494</v>
      </c>
      <c r="J4894" s="4">
        <f>B4894+('PV model'!$B$3/15)+(I4894/60)</f>
        <v>16.6209474403408</v>
      </c>
      <c r="K4894" s="2">
        <f t="shared" si="846"/>
        <v>-69.314211605111993</v>
      </c>
      <c r="L4894" s="2">
        <f>DEGREES(ASIN((((COS(RADIANS('PV model'!$B$2))*COS(RADIANS(H4894))*COS(RADIANS(K4894)))+(SIN(RADIANS('PV model'!$B$2))*SIN(RADIANS(H4894)))))))</f>
        <v>28.065538077650135</v>
      </c>
      <c r="M4894" s="3">
        <f t="shared" si="842"/>
        <v>28.065538077650135</v>
      </c>
      <c r="N4894" s="2">
        <f t="shared" si="847"/>
        <v>-84.844014618156237</v>
      </c>
      <c r="O4894" s="2">
        <f>IF('PV model'!$B$2&gt;0, 180-N4894,IF('PV model'!$B$2&lt;0,0-N4894,N4894))</f>
        <v>264.84401461815622</v>
      </c>
      <c r="P4894" s="2">
        <f>ABS(O4894-'PV model'!$B$5)</f>
        <v>59.844014618156223</v>
      </c>
      <c r="Q4894" s="3">
        <f t="shared" si="843"/>
        <v>61.934461922349861</v>
      </c>
      <c r="R4894" s="3">
        <f t="shared" si="848"/>
        <v>762.14355000000012</v>
      </c>
      <c r="S4894" s="3">
        <f t="shared" si="844"/>
        <v>128.69389731491111</v>
      </c>
      <c r="T4894" s="3">
        <f>(0.5*(1-COS(RADIANS(90-$X$3)))*(D4894+E4894)*'PV model'!$B$4)</f>
        <v>0</v>
      </c>
      <c r="U4894" s="3">
        <f t="shared" si="849"/>
        <v>890.83744731491129</v>
      </c>
      <c r="V4894" s="3">
        <f>('PV model'!$B$13*(U4894/1000)*(1-'PV model'!$B$14*((20+C4894)-25))*'PV model'!$B$10)/'PV model'!$B$12</f>
        <v>84.34637096046454</v>
      </c>
    </row>
    <row r="4895" spans="1:22" x14ac:dyDescent="0.2">
      <c r="A4895" s="10">
        <f t="shared" si="841"/>
        <v>204</v>
      </c>
      <c r="B4895" s="10">
        <f t="shared" si="850"/>
        <v>18</v>
      </c>
      <c r="C4895" s="23">
        <v>17.5</v>
      </c>
      <c r="D4895" s="24">
        <v>581.42909999999995</v>
      </c>
      <c r="E4895" s="24">
        <v>99.665999999999997</v>
      </c>
      <c r="F4895" s="48"/>
      <c r="G4895" s="48"/>
      <c r="H4895" s="1">
        <f t="shared" si="851"/>
        <v>20.048769990360569</v>
      </c>
      <c r="I4895" s="1">
        <f t="shared" si="845"/>
        <v>-6.1431535795519494</v>
      </c>
      <c r="J4895" s="4">
        <f>B4895+('PV model'!$B$3/15)+(I4895/60)</f>
        <v>17.6209474403408</v>
      </c>
      <c r="K4895" s="2">
        <f t="shared" si="846"/>
        <v>-84.314211605111993</v>
      </c>
      <c r="L4895" s="2">
        <f>DEGREES(ASIN((((COS(RADIANS('PV model'!$B$2))*COS(RADIANS(H4895))*COS(RADIANS(K4895)))+(SIN(RADIANS('PV model'!$B$2))*SIN(RADIANS(H4895)))))))</f>
        <v>19.587244458678526</v>
      </c>
      <c r="M4895" s="3">
        <f t="shared" si="842"/>
        <v>19.587244458678526</v>
      </c>
      <c r="N4895" s="2">
        <f t="shared" si="847"/>
        <v>-82.837141153907396</v>
      </c>
      <c r="O4895" s="2">
        <f>IF('PV model'!$B$2&gt;0, 180-N4895,IF('PV model'!$B$2&lt;0,0-N4895,N4895))</f>
        <v>262.8371411539074</v>
      </c>
      <c r="P4895" s="2">
        <f>ABS(O4895-'PV model'!$B$5)</f>
        <v>57.837141153907396</v>
      </c>
      <c r="Q4895" s="3">
        <f t="shared" si="843"/>
        <v>70.412755541321474</v>
      </c>
      <c r="R4895" s="3">
        <f t="shared" si="848"/>
        <v>581.42909999999995</v>
      </c>
      <c r="S4895" s="3">
        <f t="shared" si="844"/>
        <v>127.65945272324799</v>
      </c>
      <c r="T4895" s="3">
        <f>(0.5*(1-COS(RADIANS(90-$X$3)))*(D4895+E4895)*'PV model'!$B$4)</f>
        <v>0</v>
      </c>
      <c r="U4895" s="3">
        <f t="shared" si="849"/>
        <v>709.08855272324797</v>
      </c>
      <c r="V4895" s="3">
        <f>('PV model'!$B$13*(U4895/1000)*(1-'PV model'!$B$14*((20+C4895)-25))*'PV model'!$B$10)/'PV model'!$B$12</f>
        <v>67.336467143705065</v>
      </c>
    </row>
    <row r="4896" spans="1:22" x14ac:dyDescent="0.2">
      <c r="A4896" s="10">
        <f t="shared" si="841"/>
        <v>204</v>
      </c>
      <c r="B4896" s="10">
        <f t="shared" si="850"/>
        <v>19</v>
      </c>
      <c r="C4896" s="23">
        <v>15.8</v>
      </c>
      <c r="D4896" s="24">
        <v>306.42885000000001</v>
      </c>
      <c r="E4896" s="24">
        <v>89.963999999999999</v>
      </c>
      <c r="F4896" s="48"/>
      <c r="G4896" s="48"/>
      <c r="H4896" s="1">
        <f t="shared" si="851"/>
        <v>20.048769990360569</v>
      </c>
      <c r="I4896" s="1">
        <f t="shared" si="845"/>
        <v>-6.1431535795519494</v>
      </c>
      <c r="J4896" s="4">
        <f>B4896+('PV model'!$B$3/15)+(I4896/60)</f>
        <v>18.6209474403408</v>
      </c>
      <c r="K4896" s="2">
        <f t="shared" si="846"/>
        <v>-99.314211605111993</v>
      </c>
      <c r="L4896" s="2">
        <f>DEGREES(ASIN((((COS(RADIANS('PV model'!$B$2))*COS(RADIANS(H4896))*COS(RADIANS(K4896)))+(SIN(RADIANS('PV model'!$B$2))*SIN(RADIANS(H4896)))))))</f>
        <v>11.327104251579623</v>
      </c>
      <c r="M4896" s="3">
        <f t="shared" si="842"/>
        <v>11.327104251579623</v>
      </c>
      <c r="N4896" s="2">
        <f t="shared" si="847"/>
        <v>-70.98458620676827</v>
      </c>
      <c r="O4896" s="2">
        <f>IF('PV model'!$B$2&gt;0, 180-N4896,IF('PV model'!$B$2&lt;0,0-N4896,N4896))</f>
        <v>250.98458620676826</v>
      </c>
      <c r="P4896" s="2">
        <f>ABS(O4896-'PV model'!$B$5)</f>
        <v>45.984586206768256</v>
      </c>
      <c r="Q4896" s="3">
        <f t="shared" si="843"/>
        <v>78.672895748420373</v>
      </c>
      <c r="R4896" s="3">
        <f t="shared" si="848"/>
        <v>306.4288500000003</v>
      </c>
      <c r="S4896" s="3">
        <f t="shared" si="844"/>
        <v>108.67180076621604</v>
      </c>
      <c r="T4896" s="3">
        <f>(0.5*(1-COS(RADIANS(90-$X$3)))*(D4896+E4896)*'PV model'!$B$4)</f>
        <v>0</v>
      </c>
      <c r="U4896" s="3">
        <f t="shared" si="849"/>
        <v>415.10065076621635</v>
      </c>
      <c r="V4896" s="3">
        <f>('PV model'!$B$13*(U4896/1000)*(1-'PV model'!$B$14*((20+C4896)-25))*'PV model'!$B$10)/'PV model'!$B$12</f>
        <v>39.700943533205447</v>
      </c>
    </row>
    <row r="4897" spans="1:22" x14ac:dyDescent="0.2">
      <c r="A4897" s="10">
        <f t="shared" si="841"/>
        <v>204</v>
      </c>
      <c r="B4897" s="10">
        <f t="shared" si="850"/>
        <v>20</v>
      </c>
      <c r="C4897" s="23">
        <v>14.4</v>
      </c>
      <c r="D4897" s="24">
        <v>0</v>
      </c>
      <c r="E4897" s="24">
        <v>32.634</v>
      </c>
      <c r="F4897" s="48"/>
      <c r="G4897" s="48"/>
      <c r="H4897" s="1">
        <f t="shared" si="851"/>
        <v>20.048769990360569</v>
      </c>
      <c r="I4897" s="1">
        <f t="shared" si="845"/>
        <v>-6.1431535795519494</v>
      </c>
      <c r="J4897" s="4">
        <f>B4897+('PV model'!$B$3/15)+(I4897/60)</f>
        <v>19.6209474403408</v>
      </c>
      <c r="K4897" s="2">
        <f t="shared" si="846"/>
        <v>-114.31421160511199</v>
      </c>
      <c r="L4897" s="2">
        <f>DEGREES(ASIN((((COS(RADIANS('PV model'!$B$2))*COS(RADIANS(H4897))*COS(RADIANS(K4897)))+(SIN(RADIANS('PV model'!$B$2))*SIN(RADIANS(H4897)))))))</f>
        <v>3.6376833002895745</v>
      </c>
      <c r="M4897" s="3">
        <f t="shared" si="842"/>
        <v>3.6376833002895745</v>
      </c>
      <c r="N4897" s="2">
        <f t="shared" si="847"/>
        <v>-59.071089351078527</v>
      </c>
      <c r="O4897" s="2">
        <f>IF('PV model'!$B$2&gt;0, 180-N4897,IF('PV model'!$B$2&lt;0,0-N4897,N4897))</f>
        <v>239.07108935107851</v>
      </c>
      <c r="P4897" s="2">
        <f>ABS(O4897-'PV model'!$B$5)</f>
        <v>34.071089351078513</v>
      </c>
      <c r="Q4897" s="3">
        <f t="shared" si="843"/>
        <v>86.362316699710419</v>
      </c>
      <c r="R4897" s="3">
        <f t="shared" si="848"/>
        <v>0</v>
      </c>
      <c r="S4897" s="3">
        <f t="shared" si="844"/>
        <v>32.634</v>
      </c>
      <c r="T4897" s="3">
        <f>(0.5*(1-COS(RADIANS(90-$X$3)))*(D4897+E4897)*'PV model'!$B$4)</f>
        <v>0</v>
      </c>
      <c r="U4897" s="3">
        <f t="shared" si="849"/>
        <v>32.634</v>
      </c>
      <c r="V4897" s="3">
        <f>('PV model'!$B$13*(U4897/1000)*(1-'PV model'!$B$14*((20+C4897)-25))*'PV model'!$B$10)/'PV model'!$B$12</f>
        <v>3.1394398815360001</v>
      </c>
    </row>
    <row r="4898" spans="1:22" x14ac:dyDescent="0.2">
      <c r="A4898" s="10">
        <f t="shared" si="841"/>
        <v>204</v>
      </c>
      <c r="B4898" s="10">
        <f t="shared" si="850"/>
        <v>21</v>
      </c>
      <c r="C4898" s="23">
        <v>14.3</v>
      </c>
      <c r="D4898" s="24">
        <v>0</v>
      </c>
      <c r="E4898" s="24">
        <v>2.6460000000000004</v>
      </c>
      <c r="F4898" s="48"/>
      <c r="G4898" s="48"/>
      <c r="H4898" s="1">
        <f t="shared" si="851"/>
        <v>20.048769990360569</v>
      </c>
      <c r="I4898" s="1">
        <f t="shared" si="845"/>
        <v>-6.1431535795519494</v>
      </c>
      <c r="J4898" s="4">
        <f>B4898+('PV model'!$B$3/15)+(I4898/60)</f>
        <v>20.6209474403408</v>
      </c>
      <c r="K4898" s="2">
        <f t="shared" si="846"/>
        <v>-129.31421160511201</v>
      </c>
      <c r="L4898" s="2">
        <f>DEGREES(ASIN((((COS(RADIANS('PV model'!$B$2))*COS(RADIANS(H4898))*COS(RADIANS(K4898)))+(SIN(RADIANS('PV model'!$B$2))*SIN(RADIANS(H4898)))))))</f>
        <v>-3.1291177620555186</v>
      </c>
      <c r="M4898" s="3">
        <f t="shared" si="842"/>
        <v>0</v>
      </c>
      <c r="N4898" s="2">
        <f t="shared" si="847"/>
        <v>-46.709295481546029</v>
      </c>
      <c r="O4898" s="2">
        <f>IF('PV model'!$B$2&gt;0, 180-N4898,IF('PV model'!$B$2&lt;0,0-N4898,N4898))</f>
        <v>226.70929548154604</v>
      </c>
      <c r="P4898" s="2">
        <f>ABS(O4898-'PV model'!$B$5)</f>
        <v>21.709295481546036</v>
      </c>
      <c r="Q4898" s="3">
        <f t="shared" si="843"/>
        <v>93.129117762055529</v>
      </c>
      <c r="R4898" s="3">
        <f t="shared" si="848"/>
        <v>0</v>
      </c>
      <c r="S4898" s="3">
        <f t="shared" si="844"/>
        <v>2.6460000000000004</v>
      </c>
      <c r="T4898" s="3">
        <f>(0.5*(1-COS(RADIANS(90-$X$3)))*(D4898+E4898)*'PV model'!$B$4)</f>
        <v>0</v>
      </c>
      <c r="U4898" s="3">
        <f t="shared" si="849"/>
        <v>2.6460000000000004</v>
      </c>
      <c r="V4898" s="3">
        <f>('PV model'!$B$13*(U4898/1000)*(1-'PV model'!$B$14*((20+C4898)-25))*'PV model'!$B$10)/'PV model'!$B$12</f>
        <v>0.25465497724800001</v>
      </c>
    </row>
    <row r="4899" spans="1:22" x14ac:dyDescent="0.2">
      <c r="A4899" s="10">
        <f t="shared" si="841"/>
        <v>204</v>
      </c>
      <c r="B4899" s="10">
        <f t="shared" si="850"/>
        <v>22</v>
      </c>
      <c r="C4899" s="23">
        <v>14.5</v>
      </c>
      <c r="D4899" s="24">
        <v>0</v>
      </c>
      <c r="E4899" s="24">
        <v>0</v>
      </c>
      <c r="F4899" s="48"/>
      <c r="G4899" s="48"/>
      <c r="H4899" s="1">
        <f t="shared" si="851"/>
        <v>20.048769990360569</v>
      </c>
      <c r="I4899" s="1">
        <f t="shared" si="845"/>
        <v>-6.1431535795519494</v>
      </c>
      <c r="J4899" s="4">
        <f>B4899+('PV model'!$B$3/15)+(I4899/60)</f>
        <v>21.6209474403408</v>
      </c>
      <c r="K4899" s="2">
        <f t="shared" si="846"/>
        <v>-144.31421160511201</v>
      </c>
      <c r="L4899" s="2">
        <f>DEGREES(ASIN((((COS(RADIANS('PV model'!$B$2))*COS(RADIANS(H4899))*COS(RADIANS(K4899)))+(SIN(RADIANS('PV model'!$B$2))*SIN(RADIANS(H4899)))))))</f>
        <v>-8.6063967115907403</v>
      </c>
      <c r="M4899" s="3">
        <f t="shared" si="842"/>
        <v>0</v>
      </c>
      <c r="N4899" s="2">
        <f t="shared" si="847"/>
        <v>-33.657754996554502</v>
      </c>
      <c r="O4899" s="2">
        <f>IF('PV model'!$B$2&gt;0, 180-N4899,IF('PV model'!$B$2&lt;0,0-N4899,N4899))</f>
        <v>213.6577549965545</v>
      </c>
      <c r="P4899" s="2">
        <f>ABS(O4899-'PV model'!$B$5)</f>
        <v>8.6577549965545018</v>
      </c>
      <c r="Q4899" s="3">
        <f t="shared" si="843"/>
        <v>98.606396711590733</v>
      </c>
      <c r="R4899" s="3">
        <f t="shared" si="848"/>
        <v>0</v>
      </c>
      <c r="S4899" s="3">
        <f t="shared" si="844"/>
        <v>0</v>
      </c>
      <c r="T4899" s="3">
        <f>(0.5*(1-COS(RADIANS(90-$X$3)))*(D4899+E4899)*'PV model'!$B$4)</f>
        <v>0</v>
      </c>
      <c r="U4899" s="3">
        <f t="shared" si="849"/>
        <v>0</v>
      </c>
      <c r="V4899" s="3">
        <f>('PV model'!$B$13*(U4899/1000)*(1-'PV model'!$B$14*((20+C4899)-25))*'PV model'!$B$10)/'PV model'!$B$12</f>
        <v>0</v>
      </c>
    </row>
    <row r="4900" spans="1:22" x14ac:dyDescent="0.2">
      <c r="A4900" s="10">
        <f t="shared" si="841"/>
        <v>204</v>
      </c>
      <c r="B4900" s="10">
        <f t="shared" si="850"/>
        <v>23</v>
      </c>
      <c r="C4900" s="23">
        <v>14.2</v>
      </c>
      <c r="D4900" s="24">
        <v>0</v>
      </c>
      <c r="E4900" s="24">
        <v>0</v>
      </c>
      <c r="F4900" s="48"/>
      <c r="G4900" s="48"/>
      <c r="H4900" s="1">
        <f t="shared" si="851"/>
        <v>20.048769990360569</v>
      </c>
      <c r="I4900" s="1">
        <f t="shared" si="845"/>
        <v>-6.1431535795519494</v>
      </c>
      <c r="J4900" s="4">
        <f>B4900+('PV model'!$B$3/15)+(I4900/60)</f>
        <v>22.6209474403408</v>
      </c>
      <c r="K4900" s="2">
        <f t="shared" si="846"/>
        <v>-159.31421160511201</v>
      </c>
      <c r="L4900" s="2">
        <f>DEGREES(ASIN((((COS(RADIANS('PV model'!$B$2))*COS(RADIANS(H4900))*COS(RADIANS(K4900)))+(SIN(RADIANS('PV model'!$B$2))*SIN(RADIANS(H4900)))))))</f>
        <v>-12.430391326381516</v>
      </c>
      <c r="M4900" s="3">
        <f t="shared" si="842"/>
        <v>0</v>
      </c>
      <c r="N4900" s="2">
        <f t="shared" si="847"/>
        <v>-19.864827323730552</v>
      </c>
      <c r="O4900" s="2">
        <f>IF('PV model'!$B$2&gt;0, 180-N4900,IF('PV model'!$B$2&lt;0,0-N4900,N4900))</f>
        <v>199.86482732373054</v>
      </c>
      <c r="P4900" s="2">
        <f>ABS(O4900-'PV model'!$B$5)</f>
        <v>5.1351726762694625</v>
      </c>
      <c r="Q4900" s="3">
        <f t="shared" si="843"/>
        <v>102.43039132638152</v>
      </c>
      <c r="R4900" s="3">
        <f t="shared" si="848"/>
        <v>0</v>
      </c>
      <c r="S4900" s="3">
        <f t="shared" si="844"/>
        <v>0</v>
      </c>
      <c r="T4900" s="3">
        <f>(0.5*(1-COS(RADIANS(90-$X$3)))*(D4900+E4900)*'PV model'!$B$4)</f>
        <v>0</v>
      </c>
      <c r="U4900" s="3">
        <f t="shared" si="849"/>
        <v>0</v>
      </c>
      <c r="V4900" s="3">
        <f>('PV model'!$B$13*(U4900/1000)*(1-'PV model'!$B$14*((20+C4900)-25))*'PV model'!$B$10)/'PV model'!$B$12</f>
        <v>0</v>
      </c>
    </row>
    <row r="4901" spans="1:22" x14ac:dyDescent="0.2">
      <c r="A4901" s="10">
        <f t="shared" si="841"/>
        <v>204</v>
      </c>
      <c r="B4901" s="10">
        <f t="shared" si="850"/>
        <v>24</v>
      </c>
      <c r="C4901" s="23">
        <v>14</v>
      </c>
      <c r="D4901" s="24">
        <v>0</v>
      </c>
      <c r="E4901" s="24">
        <v>0</v>
      </c>
      <c r="F4901" s="48"/>
      <c r="G4901" s="48"/>
      <c r="H4901" s="1">
        <f t="shared" si="851"/>
        <v>20.048769990360569</v>
      </c>
      <c r="I4901" s="1">
        <f t="shared" si="845"/>
        <v>-6.1431535795519494</v>
      </c>
      <c r="J4901" s="4">
        <f>B4901+('PV model'!$B$3/15)+(I4901/60)</f>
        <v>23.6209474403408</v>
      </c>
      <c r="K4901" s="2">
        <f t="shared" si="846"/>
        <v>-174.31421160511201</v>
      </c>
      <c r="L4901" s="2">
        <f>DEGREES(ASIN((((COS(RADIANS('PV model'!$B$2))*COS(RADIANS(H4901))*COS(RADIANS(K4901)))+(SIN(RADIANS('PV model'!$B$2))*SIN(RADIANS(H4901)))))))</f>
        <v>-14.296396932360166</v>
      </c>
      <c r="M4901" s="3">
        <f t="shared" si="842"/>
        <v>0</v>
      </c>
      <c r="N4901" s="2">
        <f t="shared" si="847"/>
        <v>-5.511387021964544</v>
      </c>
      <c r="O4901" s="2">
        <f>IF('PV model'!$B$2&gt;0, 180-N4901,IF('PV model'!$B$2&lt;0,0-N4901,N4901))</f>
        <v>185.51138702196454</v>
      </c>
      <c r="P4901" s="2">
        <f>ABS(O4901-'PV model'!$B$5)</f>
        <v>19.488612978035462</v>
      </c>
      <c r="Q4901" s="3">
        <f t="shared" si="843"/>
        <v>104.29639693236017</v>
      </c>
      <c r="R4901" s="3">
        <f t="shared" si="848"/>
        <v>0</v>
      </c>
      <c r="S4901" s="3">
        <f t="shared" si="844"/>
        <v>0</v>
      </c>
      <c r="T4901" s="3">
        <f>(0.5*(1-COS(RADIANS(90-$X$3)))*(D4901+E4901)*'PV model'!$B$4)</f>
        <v>0</v>
      </c>
      <c r="U4901" s="3">
        <f t="shared" si="849"/>
        <v>0</v>
      </c>
      <c r="V4901" s="3">
        <f>('PV model'!$B$13*(U4901/1000)*(1-'PV model'!$B$14*((20+C4901)-25))*'PV model'!$B$10)/'PV model'!$B$12</f>
        <v>0</v>
      </c>
    </row>
    <row r="4902" spans="1:22" x14ac:dyDescent="0.2">
      <c r="A4902" s="10">
        <f t="shared" si="841"/>
        <v>205</v>
      </c>
      <c r="B4902" s="10">
        <f t="shared" si="850"/>
        <v>1</v>
      </c>
      <c r="C4902" s="23">
        <v>13.8</v>
      </c>
      <c r="D4902" s="24">
        <v>0</v>
      </c>
      <c r="E4902" s="24">
        <v>0</v>
      </c>
      <c r="F4902" s="48"/>
      <c r="G4902" s="48"/>
      <c r="H4902" s="1">
        <f t="shared" si="851"/>
        <v>19.835928833757624</v>
      </c>
      <c r="I4902" s="1">
        <f t="shared" si="845"/>
        <v>-6.1671812854906287</v>
      </c>
      <c r="J4902" s="4">
        <f>B4902+('PV model'!$B$3/15)+(I4902/60)</f>
        <v>0.62054697857515628</v>
      </c>
      <c r="K4902" s="2">
        <f t="shared" si="846"/>
        <v>170.69179532137267</v>
      </c>
      <c r="L4902" s="2">
        <f>DEGREES(ASIN((((COS(RADIANS('PV model'!$B$2))*COS(RADIANS(H4902))*COS(RADIANS(K4902)))+(SIN(RADIANS('PV model'!$B$2))*SIN(RADIANS(H4902)))))))</f>
        <v>-14.248961785241374</v>
      </c>
      <c r="M4902" s="3">
        <f t="shared" si="842"/>
        <v>0</v>
      </c>
      <c r="N4902" s="2">
        <f t="shared" si="847"/>
        <v>9.0315241033674649</v>
      </c>
      <c r="O4902" s="2">
        <f>IF('PV model'!$B$2&gt;0, 180-N4902,IF('PV model'!$B$2&lt;0,0-N4902,N4902))</f>
        <v>170.96847589663253</v>
      </c>
      <c r="P4902" s="2">
        <f>ABS(O4902-'PV model'!$B$5)</f>
        <v>34.031524103367474</v>
      </c>
      <c r="Q4902" s="3">
        <f t="shared" si="843"/>
        <v>104.24896178524138</v>
      </c>
      <c r="R4902" s="3">
        <f t="shared" si="848"/>
        <v>0</v>
      </c>
      <c r="S4902" s="3">
        <f t="shared" si="844"/>
        <v>0</v>
      </c>
      <c r="T4902" s="3">
        <f>(0.5*(1-COS(RADIANS(90-$X$3)))*(D4902+E4902)*'PV model'!$B$4)</f>
        <v>0</v>
      </c>
      <c r="U4902" s="3">
        <f t="shared" si="849"/>
        <v>0</v>
      </c>
      <c r="V4902" s="3">
        <f>('PV model'!$B$13*(U4902/1000)*(1-'PV model'!$B$14*((20+C4902)-25))*'PV model'!$B$10)/'PV model'!$B$12</f>
        <v>0</v>
      </c>
    </row>
    <row r="4903" spans="1:22" x14ac:dyDescent="0.2">
      <c r="A4903" s="10">
        <f t="shared" si="841"/>
        <v>205</v>
      </c>
      <c r="B4903" s="10">
        <f t="shared" si="850"/>
        <v>2</v>
      </c>
      <c r="C4903" s="23">
        <v>13.2</v>
      </c>
      <c r="D4903" s="24">
        <v>0</v>
      </c>
      <c r="E4903" s="24">
        <v>0</v>
      </c>
      <c r="F4903" s="48"/>
      <c r="G4903" s="48"/>
      <c r="H4903" s="1">
        <f t="shared" si="851"/>
        <v>19.835928833757624</v>
      </c>
      <c r="I4903" s="1">
        <f t="shared" si="845"/>
        <v>-6.1671812854906287</v>
      </c>
      <c r="J4903" s="4">
        <f>B4903+('PV model'!$B$3/15)+(I4903/60)</f>
        <v>1.6205469785751563</v>
      </c>
      <c r="K4903" s="2">
        <f t="shared" si="846"/>
        <v>155.69179532137267</v>
      </c>
      <c r="L4903" s="2">
        <f>DEGREES(ASIN((((COS(RADIANS('PV model'!$B$2))*COS(RADIANS(H4903))*COS(RADIANS(K4903)))+(SIN(RADIANS('PV model'!$B$2))*SIN(RADIANS(H4903)))))))</f>
        <v>-11.883101448264108</v>
      </c>
      <c r="M4903" s="3">
        <f t="shared" si="842"/>
        <v>0</v>
      </c>
      <c r="N4903" s="2">
        <f t="shared" si="847"/>
        <v>23.309712937973881</v>
      </c>
      <c r="O4903" s="2">
        <f>IF('PV model'!$B$2&gt;0, 180-N4903,IF('PV model'!$B$2&lt;0,0-N4903,N4903))</f>
        <v>156.69028706202613</v>
      </c>
      <c r="P4903" s="2">
        <f>ABS(O4903-'PV model'!$B$5)</f>
        <v>48.30971293797387</v>
      </c>
      <c r="Q4903" s="3">
        <f t="shared" si="843"/>
        <v>101.8831014482641</v>
      </c>
      <c r="R4903" s="3">
        <f t="shared" si="848"/>
        <v>0</v>
      </c>
      <c r="S4903" s="3">
        <f t="shared" si="844"/>
        <v>0</v>
      </c>
      <c r="T4903" s="3">
        <f>(0.5*(1-COS(RADIANS(90-$X$3)))*(D4903+E4903)*'PV model'!$B$4)</f>
        <v>0</v>
      </c>
      <c r="U4903" s="3">
        <f t="shared" si="849"/>
        <v>0</v>
      </c>
      <c r="V4903" s="3">
        <f>('PV model'!$B$13*(U4903/1000)*(1-'PV model'!$B$14*((20+C4903)-25))*'PV model'!$B$10)/'PV model'!$B$12</f>
        <v>0</v>
      </c>
    </row>
    <row r="4904" spans="1:22" x14ac:dyDescent="0.2">
      <c r="A4904" s="10">
        <f t="shared" si="841"/>
        <v>205</v>
      </c>
      <c r="B4904" s="10">
        <f t="shared" si="850"/>
        <v>3</v>
      </c>
      <c r="C4904" s="23">
        <v>12.3</v>
      </c>
      <c r="D4904" s="24">
        <v>0</v>
      </c>
      <c r="E4904" s="24">
        <v>0</v>
      </c>
      <c r="F4904" s="48"/>
      <c r="G4904" s="48"/>
      <c r="H4904" s="1">
        <f t="shared" si="851"/>
        <v>19.835928833757624</v>
      </c>
      <c r="I4904" s="1">
        <f t="shared" si="845"/>
        <v>-6.1671812854906287</v>
      </c>
      <c r="J4904" s="4">
        <f>B4904+('PV model'!$B$3/15)+(I4904/60)</f>
        <v>2.6205469785751561</v>
      </c>
      <c r="K4904" s="2">
        <f t="shared" si="846"/>
        <v>140.69179532137267</v>
      </c>
      <c r="L4904" s="2">
        <f>DEGREES(ASIN((((COS(RADIANS('PV model'!$B$2))*COS(RADIANS(H4904))*COS(RADIANS(K4904)))+(SIN(RADIANS('PV model'!$B$2))*SIN(RADIANS(H4904)))))))</f>
        <v>-7.6201517529619345</v>
      </c>
      <c r="M4904" s="3">
        <f t="shared" si="842"/>
        <v>0</v>
      </c>
      <c r="N4904" s="2">
        <f t="shared" si="847"/>
        <v>36.956951534945212</v>
      </c>
      <c r="O4904" s="2">
        <f>IF('PV model'!$B$2&gt;0, 180-N4904,IF('PV model'!$B$2&lt;0,0-N4904,N4904))</f>
        <v>143.0430484650548</v>
      </c>
      <c r="P4904" s="2">
        <f>ABS(O4904-'PV model'!$B$5)</f>
        <v>61.956951534945205</v>
      </c>
      <c r="Q4904" s="3">
        <f t="shared" si="843"/>
        <v>97.620151752961945</v>
      </c>
      <c r="R4904" s="3">
        <f t="shared" si="848"/>
        <v>0</v>
      </c>
      <c r="S4904" s="3">
        <f t="shared" si="844"/>
        <v>0</v>
      </c>
      <c r="T4904" s="3">
        <f>(0.5*(1-COS(RADIANS(90-$X$3)))*(D4904+E4904)*'PV model'!$B$4)</f>
        <v>0</v>
      </c>
      <c r="U4904" s="3">
        <f t="shared" si="849"/>
        <v>0</v>
      </c>
      <c r="V4904" s="3">
        <f>('PV model'!$B$13*(U4904/1000)*(1-'PV model'!$B$14*((20+C4904)-25))*'PV model'!$B$10)/'PV model'!$B$12</f>
        <v>0</v>
      </c>
    </row>
    <row r="4905" spans="1:22" x14ac:dyDescent="0.2">
      <c r="A4905" s="10">
        <f t="shared" si="841"/>
        <v>205</v>
      </c>
      <c r="B4905" s="10">
        <f t="shared" si="850"/>
        <v>4</v>
      </c>
      <c r="C4905" s="23">
        <v>12.5</v>
      </c>
      <c r="D4905" s="24">
        <v>0</v>
      </c>
      <c r="E4905" s="24">
        <v>0</v>
      </c>
      <c r="F4905" s="48"/>
      <c r="G4905" s="48"/>
      <c r="H4905" s="1">
        <f t="shared" si="851"/>
        <v>19.835928833757624</v>
      </c>
      <c r="I4905" s="1">
        <f t="shared" si="845"/>
        <v>-6.1671812854906287</v>
      </c>
      <c r="J4905" s="4">
        <f>B4905+('PV model'!$B$3/15)+(I4905/60)</f>
        <v>3.6205469785751561</v>
      </c>
      <c r="K4905" s="2">
        <f t="shared" si="846"/>
        <v>125.69179532137267</v>
      </c>
      <c r="L4905" s="2">
        <f>DEGREES(ASIN((((COS(RADIANS('PV model'!$B$2))*COS(RADIANS(H4905))*COS(RADIANS(K4905)))+(SIN(RADIANS('PV model'!$B$2))*SIN(RADIANS(H4905)))))))</f>
        <v>-1.7879188582636589</v>
      </c>
      <c r="M4905" s="3">
        <f t="shared" si="842"/>
        <v>0</v>
      </c>
      <c r="N4905" s="2">
        <f t="shared" si="847"/>
        <v>49.849363012538532</v>
      </c>
      <c r="O4905" s="2">
        <f>IF('PV model'!$B$2&gt;0, 180-N4905,IF('PV model'!$B$2&lt;0,0-N4905,N4905))</f>
        <v>130.15063698746147</v>
      </c>
      <c r="P4905" s="2">
        <f>ABS(O4905-'PV model'!$B$5)</f>
        <v>74.849363012538532</v>
      </c>
      <c r="Q4905" s="3">
        <f t="shared" si="843"/>
        <v>91.787918858263666</v>
      </c>
      <c r="R4905" s="3">
        <f t="shared" si="848"/>
        <v>0</v>
      </c>
      <c r="S4905" s="3">
        <f t="shared" si="844"/>
        <v>0</v>
      </c>
      <c r="T4905" s="3">
        <f>(0.5*(1-COS(RADIANS(90-$X$3)))*(D4905+E4905)*'PV model'!$B$4)</f>
        <v>0</v>
      </c>
      <c r="U4905" s="3">
        <f t="shared" si="849"/>
        <v>0</v>
      </c>
      <c r="V4905" s="3">
        <f>('PV model'!$B$13*(U4905/1000)*(1-'PV model'!$B$14*((20+C4905)-25))*'PV model'!$B$10)/'PV model'!$B$12</f>
        <v>0</v>
      </c>
    </row>
    <row r="4906" spans="1:22" x14ac:dyDescent="0.2">
      <c r="A4906" s="10">
        <f t="shared" si="841"/>
        <v>205</v>
      </c>
      <c r="B4906" s="10">
        <f t="shared" si="850"/>
        <v>5</v>
      </c>
      <c r="C4906" s="23">
        <v>12.6</v>
      </c>
      <c r="D4906" s="24">
        <v>0</v>
      </c>
      <c r="E4906" s="24">
        <v>8.82</v>
      </c>
      <c r="F4906" s="48"/>
      <c r="G4906" s="48"/>
      <c r="H4906" s="1">
        <f t="shared" si="851"/>
        <v>19.835928833757624</v>
      </c>
      <c r="I4906" s="1">
        <f t="shared" si="845"/>
        <v>-6.1671812854906287</v>
      </c>
      <c r="J4906" s="4">
        <f>B4906+('PV model'!$B$3/15)+(I4906/60)</f>
        <v>4.6205469785751561</v>
      </c>
      <c r="K4906" s="2">
        <f t="shared" si="846"/>
        <v>110.69179532137267</v>
      </c>
      <c r="L4906" s="2">
        <f>DEGREES(ASIN((((COS(RADIANS('PV model'!$B$2))*COS(RADIANS(H4906))*COS(RADIANS(K4906)))+(SIN(RADIANS('PV model'!$B$2))*SIN(RADIANS(H4906)))))))</f>
        <v>5.2435109428850701</v>
      </c>
      <c r="M4906" s="3">
        <f t="shared" si="842"/>
        <v>5.2435109428850701</v>
      </c>
      <c r="N4906" s="2">
        <f t="shared" si="847"/>
        <v>62.090497535786611</v>
      </c>
      <c r="O4906" s="2">
        <f>IF('PV model'!$B$2&gt;0, 180-N4906,IF('PV model'!$B$2&lt;0,0-N4906,N4906))</f>
        <v>117.90950246421339</v>
      </c>
      <c r="P4906" s="2">
        <f>ABS(O4906-'PV model'!$B$5)</f>
        <v>87.090497535786611</v>
      </c>
      <c r="Q4906" s="3">
        <f t="shared" si="843"/>
        <v>84.756489057114933</v>
      </c>
      <c r="R4906" s="3">
        <f t="shared" si="848"/>
        <v>0</v>
      </c>
      <c r="S4906" s="3">
        <f t="shared" si="844"/>
        <v>8.82</v>
      </c>
      <c r="T4906" s="3">
        <f>(0.5*(1-COS(RADIANS(90-$X$3)))*(D4906+E4906)*'PV model'!$B$4)</f>
        <v>0</v>
      </c>
      <c r="U4906" s="3">
        <f t="shared" si="849"/>
        <v>8.82</v>
      </c>
      <c r="V4906" s="3">
        <f>('PV model'!$B$13*(U4906/1000)*(1-'PV model'!$B$14*((20+C4906)-25))*'PV model'!$B$10)/'PV model'!$B$12</f>
        <v>0.85484512511999999</v>
      </c>
    </row>
    <row r="4907" spans="1:22" x14ac:dyDescent="0.2">
      <c r="A4907" s="10">
        <f t="shared" si="841"/>
        <v>205</v>
      </c>
      <c r="B4907" s="10">
        <f t="shared" si="850"/>
        <v>6</v>
      </c>
      <c r="C4907" s="23">
        <v>12.4</v>
      </c>
      <c r="D4907" s="24">
        <v>176.22465</v>
      </c>
      <c r="E4907" s="24">
        <v>39.69</v>
      </c>
      <c r="F4907" s="48"/>
      <c r="G4907" s="48"/>
      <c r="H4907" s="1">
        <f t="shared" si="851"/>
        <v>19.835928833757624</v>
      </c>
      <c r="I4907" s="1">
        <f t="shared" si="845"/>
        <v>-6.1671812854906287</v>
      </c>
      <c r="J4907" s="4">
        <f>B4907+('PV model'!$B$3/15)+(I4907/60)</f>
        <v>5.6205469785751561</v>
      </c>
      <c r="K4907" s="2">
        <f t="shared" si="846"/>
        <v>95.691795321372666</v>
      </c>
      <c r="L4907" s="2">
        <f>DEGREES(ASIN((((COS(RADIANS('PV model'!$B$2))*COS(RADIANS(H4907))*COS(RADIANS(K4907)))+(SIN(RADIANS('PV model'!$B$2))*SIN(RADIANS(H4907)))))))</f>
        <v>13.109176665070811</v>
      </c>
      <c r="M4907" s="3">
        <f t="shared" si="842"/>
        <v>13.109176665070811</v>
      </c>
      <c r="N4907" s="2">
        <f t="shared" si="847"/>
        <v>73.961539788946268</v>
      </c>
      <c r="O4907" s="2">
        <f>IF('PV model'!$B$2&gt;0, 180-N4907,IF('PV model'!$B$2&lt;0,0-N4907,N4907))</f>
        <v>106.03846021105373</v>
      </c>
      <c r="P4907" s="2">
        <f>ABS(O4907-'PV model'!$B$5)</f>
        <v>98.961539788946268</v>
      </c>
      <c r="Q4907" s="3">
        <f t="shared" si="843"/>
        <v>76.890823334929181</v>
      </c>
      <c r="R4907" s="3">
        <f t="shared" si="848"/>
        <v>176.22465000000005</v>
      </c>
      <c r="S4907" s="3">
        <f t="shared" si="844"/>
        <v>48.602946180566235</v>
      </c>
      <c r="T4907" s="3">
        <f>(0.5*(1-COS(RADIANS(90-$X$3)))*(D4907+E4907)*'PV model'!$B$4)</f>
        <v>0</v>
      </c>
      <c r="U4907" s="3">
        <f t="shared" si="849"/>
        <v>224.82759618056627</v>
      </c>
      <c r="V4907" s="3">
        <f>('PV model'!$B$13*(U4907/1000)*(1-'PV model'!$B$14*((20+C4907)-25))*'PV model'!$B$10)/'PV model'!$B$12</f>
        <v>21.808543025388808</v>
      </c>
    </row>
    <row r="4908" spans="1:22" x14ac:dyDescent="0.2">
      <c r="A4908" s="10">
        <f t="shared" si="841"/>
        <v>205</v>
      </c>
      <c r="B4908" s="10">
        <f t="shared" si="850"/>
        <v>7</v>
      </c>
      <c r="C4908" s="23">
        <v>13.3</v>
      </c>
      <c r="D4908" s="24">
        <v>362.55135000000001</v>
      </c>
      <c r="E4908" s="24">
        <v>85.554000000000002</v>
      </c>
      <c r="F4908" s="48"/>
      <c r="G4908" s="48"/>
      <c r="H4908" s="1">
        <f t="shared" si="851"/>
        <v>19.835928833757624</v>
      </c>
      <c r="I4908" s="1">
        <f t="shared" si="845"/>
        <v>-6.1671812854906287</v>
      </c>
      <c r="J4908" s="4">
        <f>B4908+('PV model'!$B$3/15)+(I4908/60)</f>
        <v>6.6205469785751561</v>
      </c>
      <c r="K4908" s="2">
        <f t="shared" si="846"/>
        <v>80.691795321372666</v>
      </c>
      <c r="L4908" s="2">
        <f>DEGREES(ASIN((((COS(RADIANS('PV model'!$B$2))*COS(RADIANS(H4908))*COS(RADIANS(K4908)))+(SIN(RADIANS('PV model'!$B$2))*SIN(RADIANS(H4908)))))))</f>
        <v>21.45847633360874</v>
      </c>
      <c r="M4908" s="3">
        <f t="shared" si="842"/>
        <v>21.45847633360874</v>
      </c>
      <c r="N4908" s="2">
        <f t="shared" si="847"/>
        <v>85.883557358275411</v>
      </c>
      <c r="O4908" s="2">
        <f>IF('PV model'!$B$2&gt;0, 180-N4908,IF('PV model'!$B$2&lt;0,0-N4908,N4908))</f>
        <v>94.116442641724589</v>
      </c>
      <c r="P4908" s="2">
        <f>ABS(O4908-'PV model'!$B$5)</f>
        <v>110.88355735827541</v>
      </c>
      <c r="Q4908" s="3">
        <f t="shared" si="843"/>
        <v>68.541523666391271</v>
      </c>
      <c r="R4908" s="3">
        <f t="shared" si="848"/>
        <v>362.55134999999996</v>
      </c>
      <c r="S4908" s="3">
        <f t="shared" si="844"/>
        <v>110.53494847050486</v>
      </c>
      <c r="T4908" s="3">
        <f>(0.5*(1-COS(RADIANS(90-$X$3)))*(D4908+E4908)*'PV model'!$B$4)</f>
        <v>0</v>
      </c>
      <c r="U4908" s="3">
        <f t="shared" si="849"/>
        <v>473.0862984705048</v>
      </c>
      <c r="V4908" s="3">
        <f>('PV model'!$B$13*(U4908/1000)*(1-'PV model'!$B$14*((20+C4908)-25))*'PV model'!$B$10)/'PV model'!$B$12</f>
        <v>45.719688142793949</v>
      </c>
    </row>
    <row r="4909" spans="1:22" x14ac:dyDescent="0.2">
      <c r="A4909" s="10">
        <f t="shared" si="841"/>
        <v>205</v>
      </c>
      <c r="B4909" s="10">
        <f t="shared" si="850"/>
        <v>8</v>
      </c>
      <c r="C4909" s="23">
        <v>13.9</v>
      </c>
      <c r="D4909" s="24">
        <v>490.51065</v>
      </c>
      <c r="E4909" s="24">
        <v>118.18800000000002</v>
      </c>
      <c r="F4909" s="48"/>
      <c r="G4909" s="48"/>
      <c r="H4909" s="1">
        <f t="shared" si="851"/>
        <v>19.835928833757624</v>
      </c>
      <c r="I4909" s="1">
        <f t="shared" si="845"/>
        <v>-6.1671812854906287</v>
      </c>
      <c r="J4909" s="4">
        <f>B4909+('PV model'!$B$3/15)+(I4909/60)</f>
        <v>7.6205469785751561</v>
      </c>
      <c r="K4909" s="2">
        <f t="shared" si="846"/>
        <v>65.691795321372666</v>
      </c>
      <c r="L4909" s="2">
        <f>DEGREES(ASIN((((COS(RADIANS('PV model'!$B$2))*COS(RADIANS(H4909))*COS(RADIANS(K4909)))+(SIN(RADIANS('PV model'!$B$2))*SIN(RADIANS(H4909)))))))</f>
        <v>29.932109831359877</v>
      </c>
      <c r="M4909" s="3">
        <f t="shared" si="842"/>
        <v>29.932109831359877</v>
      </c>
      <c r="N4909" s="2">
        <f t="shared" si="847"/>
        <v>81.578368600459015</v>
      </c>
      <c r="O4909" s="2">
        <f>IF('PV model'!$B$2&gt;0, 180-N4909,IF('PV model'!$B$2&lt;0,0-N4909,N4909))</f>
        <v>98.421631399540985</v>
      </c>
      <c r="P4909" s="2">
        <f>ABS(O4909-'PV model'!$B$5)</f>
        <v>106.57836860045902</v>
      </c>
      <c r="Q4909" s="3">
        <f t="shared" si="843"/>
        <v>60.067890168640112</v>
      </c>
      <c r="R4909" s="3">
        <f t="shared" si="848"/>
        <v>490.51065000000017</v>
      </c>
      <c r="S4909" s="3">
        <f t="shared" si="844"/>
        <v>159.85816229363132</v>
      </c>
      <c r="T4909" s="3">
        <f>(0.5*(1-COS(RADIANS(90-$X$3)))*(D4909+E4909)*'PV model'!$B$4)</f>
        <v>0</v>
      </c>
      <c r="U4909" s="3">
        <f t="shared" si="849"/>
        <v>650.36881229363144</v>
      </c>
      <c r="V4909" s="3">
        <f>('PV model'!$B$13*(U4909/1000)*(1-'PV model'!$B$14*((20+C4909)-25))*'PV model'!$B$10)/'PV model'!$B$12</f>
        <v>62.696479630294782</v>
      </c>
    </row>
    <row r="4910" spans="1:22" x14ac:dyDescent="0.2">
      <c r="A4910" s="10">
        <f t="shared" ref="A4910:A4973" si="852">IF(B4910&gt;1,A4909,A4909+1)</f>
        <v>205</v>
      </c>
      <c r="B4910" s="10">
        <f t="shared" si="850"/>
        <v>9</v>
      </c>
      <c r="C4910" s="23">
        <v>14.5</v>
      </c>
      <c r="D4910" s="24">
        <v>598.26585</v>
      </c>
      <c r="E4910" s="24">
        <v>145.53</v>
      </c>
      <c r="F4910" s="48"/>
      <c r="G4910" s="48"/>
      <c r="H4910" s="1">
        <f t="shared" si="851"/>
        <v>19.835928833757624</v>
      </c>
      <c r="I4910" s="1">
        <f t="shared" si="845"/>
        <v>-6.1671812854906287</v>
      </c>
      <c r="J4910" s="4">
        <f>B4910+('PV model'!$B$3/15)+(I4910/60)</f>
        <v>8.6205469785751561</v>
      </c>
      <c r="K4910" s="2">
        <f t="shared" si="846"/>
        <v>50.691795321372659</v>
      </c>
      <c r="L4910" s="2">
        <f>DEGREES(ASIN((((COS(RADIANS('PV model'!$B$2))*COS(RADIANS(H4910))*COS(RADIANS(K4910)))+(SIN(RADIANS('PV model'!$B$2))*SIN(RADIANS(H4910)))))))</f>
        <v>38.11002405597209</v>
      </c>
      <c r="M4910" s="3">
        <f t="shared" si="842"/>
        <v>38.11002405597209</v>
      </c>
      <c r="N4910" s="2">
        <f t="shared" si="847"/>
        <v>67.67343406392412</v>
      </c>
      <c r="O4910" s="2">
        <f>IF('PV model'!$B$2&gt;0, 180-N4910,IF('PV model'!$B$2&lt;0,0-N4910,N4910))</f>
        <v>112.32656593607588</v>
      </c>
      <c r="P4910" s="2">
        <f>ABS(O4910-'PV model'!$B$5)</f>
        <v>92.67343406392412</v>
      </c>
      <c r="Q4910" s="3">
        <f t="shared" si="843"/>
        <v>51.88997594402791</v>
      </c>
      <c r="R4910" s="3">
        <f t="shared" si="848"/>
        <v>598.26585000000011</v>
      </c>
      <c r="S4910" s="3">
        <f t="shared" si="844"/>
        <v>200.65523954021145</v>
      </c>
      <c r="T4910" s="3">
        <f>(0.5*(1-COS(RADIANS(90-$X$3)))*(D4910+E4910)*'PV model'!$B$4)</f>
        <v>0</v>
      </c>
      <c r="U4910" s="3">
        <f t="shared" si="849"/>
        <v>798.9210895402116</v>
      </c>
      <c r="V4910" s="3">
        <f>('PV model'!$B$13*(U4910/1000)*(1-'PV model'!$B$14*((20+C4910)-25))*'PV model'!$B$10)/'PV model'!$B$12</f>
        <v>76.825466330242833</v>
      </c>
    </row>
    <row r="4911" spans="1:22" x14ac:dyDescent="0.2">
      <c r="A4911" s="10">
        <f t="shared" si="852"/>
        <v>205</v>
      </c>
      <c r="B4911" s="10">
        <f t="shared" si="850"/>
        <v>10</v>
      </c>
      <c r="C4911" s="23">
        <v>14.2</v>
      </c>
      <c r="D4911" s="24">
        <v>518.57190000000003</v>
      </c>
      <c r="E4911" s="24">
        <v>207.26999999999998</v>
      </c>
      <c r="F4911" s="48"/>
      <c r="G4911" s="48"/>
      <c r="H4911" s="1">
        <f t="shared" si="851"/>
        <v>19.835928833757624</v>
      </c>
      <c r="I4911" s="1">
        <f t="shared" si="845"/>
        <v>-6.1671812854906287</v>
      </c>
      <c r="J4911" s="4">
        <f>B4911+('PV model'!$B$3/15)+(I4911/60)</f>
        <v>9.6205469785751561</v>
      </c>
      <c r="K4911" s="2">
        <f t="shared" si="846"/>
        <v>35.691795321372659</v>
      </c>
      <c r="L4911" s="2">
        <f>DEGREES(ASIN((((COS(RADIANS('PV model'!$B$2))*COS(RADIANS(H4911))*COS(RADIANS(K4911)))+(SIN(RADIANS('PV model'!$B$2))*SIN(RADIANS(H4911)))))))</f>
        <v>45.428224956266853</v>
      </c>
      <c r="M4911" s="3">
        <f t="shared" si="842"/>
        <v>45.428224956266853</v>
      </c>
      <c r="N4911" s="2">
        <f t="shared" si="847"/>
        <v>51.444049422369538</v>
      </c>
      <c r="O4911" s="2">
        <f>IF('PV model'!$B$2&gt;0, 180-N4911,IF('PV model'!$B$2&lt;0,0-N4911,N4911))</f>
        <v>128.55595057763045</v>
      </c>
      <c r="P4911" s="2">
        <f>ABS(O4911-'PV model'!$B$5)</f>
        <v>76.444049422369545</v>
      </c>
      <c r="Q4911" s="3">
        <f t="shared" si="843"/>
        <v>44.571775043733147</v>
      </c>
      <c r="R4911" s="3">
        <f t="shared" si="848"/>
        <v>518.57190000000003</v>
      </c>
      <c r="S4911" s="3">
        <f t="shared" si="844"/>
        <v>279.73722204924701</v>
      </c>
      <c r="T4911" s="3">
        <f>(0.5*(1-COS(RADIANS(90-$X$3)))*(D4911+E4911)*'PV model'!$B$4)</f>
        <v>0</v>
      </c>
      <c r="U4911" s="3">
        <f t="shared" si="849"/>
        <v>798.30912204924698</v>
      </c>
      <c r="V4911" s="3">
        <f>('PV model'!$B$13*(U4911/1000)*(1-'PV model'!$B$14*((20+C4911)-25))*'PV model'!$B$10)/'PV model'!$B$12</f>
        <v>76.862377381929136</v>
      </c>
    </row>
    <row r="4912" spans="1:22" x14ac:dyDescent="0.2">
      <c r="A4912" s="10">
        <f t="shared" si="852"/>
        <v>205</v>
      </c>
      <c r="B4912" s="10">
        <f t="shared" si="850"/>
        <v>11</v>
      </c>
      <c r="C4912" s="23">
        <v>14.3</v>
      </c>
      <c r="D4912" s="24">
        <v>116.73479999999999</v>
      </c>
      <c r="E4912" s="24">
        <v>291.06</v>
      </c>
      <c r="F4912" s="48"/>
      <c r="G4912" s="48"/>
      <c r="H4912" s="1">
        <f t="shared" si="851"/>
        <v>19.835928833757624</v>
      </c>
      <c r="I4912" s="1">
        <f t="shared" si="845"/>
        <v>-6.1671812854906287</v>
      </c>
      <c r="J4912" s="4">
        <f>B4912+('PV model'!$B$3/15)+(I4912/60)</f>
        <v>10.620546978575156</v>
      </c>
      <c r="K4912" s="2">
        <f t="shared" si="846"/>
        <v>20.691795321372659</v>
      </c>
      <c r="L4912" s="2">
        <f>DEGREES(ASIN((((COS(RADIANS('PV model'!$B$2))*COS(RADIANS(H4912))*COS(RADIANS(K4912)))+(SIN(RADIANS('PV model'!$B$2))*SIN(RADIANS(H4912)))))))</f>
        <v>51.085190945448723</v>
      </c>
      <c r="M4912" s="3">
        <f t="shared" si="842"/>
        <v>51.085190945448723</v>
      </c>
      <c r="N4912" s="2">
        <f t="shared" si="847"/>
        <v>31.946262171250467</v>
      </c>
      <c r="O4912" s="2">
        <f>IF('PV model'!$B$2&gt;0, 180-N4912,IF('PV model'!$B$2&lt;0,0-N4912,N4912))</f>
        <v>148.05373782874955</v>
      </c>
      <c r="P4912" s="2">
        <f>ABS(O4912-'PV model'!$B$5)</f>
        <v>56.946262171250453</v>
      </c>
      <c r="Q4912" s="3">
        <f t="shared" si="843"/>
        <v>38.914809054551277</v>
      </c>
      <c r="R4912" s="3">
        <f t="shared" si="848"/>
        <v>116.73480000000001</v>
      </c>
      <c r="S4912" s="3">
        <f t="shared" si="844"/>
        <v>339.58615521661864</v>
      </c>
      <c r="T4912" s="3">
        <f>(0.5*(1-COS(RADIANS(90-$X$3)))*(D4912+E4912)*'PV model'!$B$4)</f>
        <v>0</v>
      </c>
      <c r="U4912" s="3">
        <f t="shared" si="849"/>
        <v>456.32095521661864</v>
      </c>
      <c r="V4912" s="3">
        <f>('PV model'!$B$13*(U4912/1000)*(1-'PV model'!$B$14*((20+C4912)-25))*'PV model'!$B$10)/'PV model'!$B$12</f>
        <v>43.917007735628744</v>
      </c>
    </row>
    <row r="4913" spans="1:22" x14ac:dyDescent="0.2">
      <c r="A4913" s="10">
        <f t="shared" si="852"/>
        <v>205</v>
      </c>
      <c r="B4913" s="10">
        <f t="shared" si="850"/>
        <v>12</v>
      </c>
      <c r="C4913" s="23">
        <v>14.6</v>
      </c>
      <c r="D4913" s="24">
        <v>75.204150000000013</v>
      </c>
      <c r="E4913" s="24">
        <v>343.09800000000001</v>
      </c>
      <c r="F4913" s="48"/>
      <c r="G4913" s="48"/>
      <c r="H4913" s="1">
        <f t="shared" si="851"/>
        <v>19.835928833757624</v>
      </c>
      <c r="I4913" s="1">
        <f t="shared" si="845"/>
        <v>-6.1671812854906287</v>
      </c>
      <c r="J4913" s="4">
        <f>B4913+('PV model'!$B$3/15)+(I4913/60)</f>
        <v>11.620546978575156</v>
      </c>
      <c r="K4913" s="2">
        <f t="shared" si="846"/>
        <v>5.6917953213726591</v>
      </c>
      <c r="L4913" s="2">
        <f>DEGREES(ASIN((((COS(RADIANS('PV model'!$B$2))*COS(RADIANS(H4913))*COS(RADIANS(K4913)))+(SIN(RADIANS('PV model'!$B$2))*SIN(RADIANS(H4913)))))))</f>
        <v>54.078589935130239</v>
      </c>
      <c r="M4913" s="3">
        <f t="shared" si="842"/>
        <v>54.078589935130239</v>
      </c>
      <c r="N4913" s="2">
        <f t="shared" si="847"/>
        <v>9.1500012785368838</v>
      </c>
      <c r="O4913" s="2">
        <f>IF('PV model'!$B$2&gt;0, 180-N4913,IF('PV model'!$B$2&lt;0,0-N4913,N4913))</f>
        <v>170.84999872146312</v>
      </c>
      <c r="P4913" s="2">
        <f>ABS(O4913-'PV model'!$B$5)</f>
        <v>34.150001278536877</v>
      </c>
      <c r="Q4913" s="3">
        <f t="shared" si="843"/>
        <v>35.921410064869761</v>
      </c>
      <c r="R4913" s="3">
        <f t="shared" si="848"/>
        <v>75.204150000000013</v>
      </c>
      <c r="S4913" s="3">
        <f t="shared" si="844"/>
        <v>378.67460977956165</v>
      </c>
      <c r="T4913" s="3">
        <f>(0.5*(1-COS(RADIANS(90-$X$3)))*(D4913+E4913)*'PV model'!$B$4)</f>
        <v>0</v>
      </c>
      <c r="U4913" s="3">
        <f t="shared" si="849"/>
        <v>453.87875977956168</v>
      </c>
      <c r="V4913" s="3">
        <f>('PV model'!$B$13*(U4913/1000)*(1-'PV model'!$B$14*((20+C4913)-25))*'PV model'!$B$10)/'PV model'!$B$12</f>
        <v>43.627523547786488</v>
      </c>
    </row>
    <row r="4914" spans="1:22" x14ac:dyDescent="0.2">
      <c r="A4914" s="10">
        <f t="shared" si="852"/>
        <v>205</v>
      </c>
      <c r="B4914" s="10">
        <f t="shared" si="850"/>
        <v>13</v>
      </c>
      <c r="C4914" s="23">
        <v>14.8</v>
      </c>
      <c r="D4914" s="24">
        <v>335.61255</v>
      </c>
      <c r="E4914" s="24">
        <v>317.52</v>
      </c>
      <c r="F4914" s="48"/>
      <c r="G4914" s="48"/>
      <c r="H4914" s="1">
        <f t="shared" si="851"/>
        <v>19.835928833757624</v>
      </c>
      <c r="I4914" s="1">
        <f t="shared" si="845"/>
        <v>-6.1671812854906287</v>
      </c>
      <c r="J4914" s="4">
        <f>B4914+('PV model'!$B$3/15)+(I4914/60)</f>
        <v>12.620546978575156</v>
      </c>
      <c r="K4914" s="2">
        <f t="shared" si="846"/>
        <v>-9.3082046786273409</v>
      </c>
      <c r="L4914" s="2">
        <f>DEGREES(ASIN((((COS(RADIANS('PV model'!$B$2))*COS(RADIANS(H4914))*COS(RADIANS(K4914)))+(SIN(RADIANS('PV model'!$B$2))*SIN(RADIANS(H4914)))))))</f>
        <v>53.652158813346126</v>
      </c>
      <c r="M4914" s="3">
        <f t="shared" si="842"/>
        <v>53.652158813346126</v>
      </c>
      <c r="N4914" s="2">
        <f t="shared" si="847"/>
        <v>-14.874944397618956</v>
      </c>
      <c r="O4914" s="2">
        <f>IF('PV model'!$B$2&gt;0, 180-N4914,IF('PV model'!$B$2&lt;0,0-N4914,N4914))</f>
        <v>194.87494439761895</v>
      </c>
      <c r="P4914" s="2">
        <f>ABS(O4914-'PV model'!$B$5)</f>
        <v>10.125055602381053</v>
      </c>
      <c r="Q4914" s="3">
        <f t="shared" si="843"/>
        <v>36.347841186653874</v>
      </c>
      <c r="R4914" s="3">
        <f t="shared" si="848"/>
        <v>335.61255000000006</v>
      </c>
      <c r="S4914" s="3">
        <f t="shared" si="844"/>
        <v>397.55478225420757</v>
      </c>
      <c r="T4914" s="3">
        <f>(0.5*(1-COS(RADIANS(90-$X$3)))*(D4914+E4914)*'PV model'!$B$4)</f>
        <v>0</v>
      </c>
      <c r="U4914" s="3">
        <f t="shared" si="849"/>
        <v>733.16733225420762</v>
      </c>
      <c r="V4914" s="3">
        <f>('PV model'!$B$13*(U4914/1000)*(1-'PV model'!$B$14*((20+C4914)-25))*'PV model'!$B$10)/'PV model'!$B$12</f>
        <v>70.414540196071073</v>
      </c>
    </row>
    <row r="4915" spans="1:22" x14ac:dyDescent="0.2">
      <c r="A4915" s="10">
        <f t="shared" si="852"/>
        <v>205</v>
      </c>
      <c r="B4915" s="10">
        <f t="shared" si="850"/>
        <v>14</v>
      </c>
      <c r="C4915" s="23">
        <v>15.4</v>
      </c>
      <c r="D4915" s="24">
        <v>599.38830000000007</v>
      </c>
      <c r="E4915" s="24">
        <v>228.43799999999999</v>
      </c>
      <c r="F4915" s="48"/>
      <c r="G4915" s="48"/>
      <c r="H4915" s="1">
        <f t="shared" si="851"/>
        <v>19.835928833757624</v>
      </c>
      <c r="I4915" s="1">
        <f t="shared" si="845"/>
        <v>-6.1671812854906287</v>
      </c>
      <c r="J4915" s="4">
        <f>B4915+('PV model'!$B$3/15)+(I4915/60)</f>
        <v>13.620546978575156</v>
      </c>
      <c r="K4915" s="2">
        <f t="shared" si="846"/>
        <v>-24.308204678627341</v>
      </c>
      <c r="L4915" s="2">
        <f>DEGREES(ASIN((((COS(RADIANS('PV model'!$B$2))*COS(RADIANS(H4915))*COS(RADIANS(K4915)))+(SIN(RADIANS('PV model'!$B$2))*SIN(RADIANS(H4915)))))))</f>
        <v>49.925992131151041</v>
      </c>
      <c r="M4915" s="3">
        <f t="shared" si="842"/>
        <v>49.925992131151041</v>
      </c>
      <c r="N4915" s="2">
        <f t="shared" si="847"/>
        <v>-36.976246870130559</v>
      </c>
      <c r="O4915" s="2">
        <f>IF('PV model'!$B$2&gt;0, 180-N4915,IF('PV model'!$B$2&lt;0,0-N4915,N4915))</f>
        <v>216.97624687013055</v>
      </c>
      <c r="P4915" s="2">
        <f>ABS(O4915-'PV model'!$B$5)</f>
        <v>11.976246870130552</v>
      </c>
      <c r="Q4915" s="3">
        <f t="shared" si="843"/>
        <v>40.074007868848959</v>
      </c>
      <c r="R4915" s="3">
        <f t="shared" si="848"/>
        <v>599.38830000000019</v>
      </c>
      <c r="S4915" s="3">
        <f t="shared" si="844"/>
        <v>304.10197526671487</v>
      </c>
      <c r="T4915" s="3">
        <f>(0.5*(1-COS(RADIANS(90-$X$3)))*(D4915+E4915)*'PV model'!$B$4)</f>
        <v>0</v>
      </c>
      <c r="U4915" s="3">
        <f t="shared" si="849"/>
        <v>903.49027526671512</v>
      </c>
      <c r="V4915" s="3">
        <f>('PV model'!$B$13*(U4915/1000)*(1-'PV model'!$B$14*((20+C4915)-25))*'PV model'!$B$10)/'PV model'!$B$12</f>
        <v>86.555871778369351</v>
      </c>
    </row>
    <row r="4916" spans="1:22" x14ac:dyDescent="0.2">
      <c r="A4916" s="10">
        <f t="shared" si="852"/>
        <v>205</v>
      </c>
      <c r="B4916" s="10">
        <f t="shared" si="850"/>
        <v>15</v>
      </c>
      <c r="C4916" s="23">
        <v>14.9</v>
      </c>
      <c r="D4916" s="24">
        <v>288.46965</v>
      </c>
      <c r="E4916" s="24">
        <v>305.17200000000003</v>
      </c>
      <c r="F4916" s="48"/>
      <c r="G4916" s="48"/>
      <c r="H4916" s="1">
        <f t="shared" si="851"/>
        <v>19.835928833757624</v>
      </c>
      <c r="I4916" s="1">
        <f t="shared" si="845"/>
        <v>-6.1671812854906287</v>
      </c>
      <c r="J4916" s="4">
        <f>B4916+('PV model'!$B$3/15)+(I4916/60)</f>
        <v>14.620546978575156</v>
      </c>
      <c r="K4916" s="2">
        <f t="shared" si="846"/>
        <v>-39.308204678627341</v>
      </c>
      <c r="L4916" s="2">
        <f>DEGREES(ASIN((((COS(RADIANS('PV model'!$B$2))*COS(RADIANS(H4916))*COS(RADIANS(K4916)))+(SIN(RADIANS('PV model'!$B$2))*SIN(RADIANS(H4916)))))))</f>
        <v>43.780933661924145</v>
      </c>
      <c r="M4916" s="3">
        <f t="shared" si="842"/>
        <v>43.780933661924145</v>
      </c>
      <c r="N4916" s="2">
        <f t="shared" si="847"/>
        <v>-55.625480226703694</v>
      </c>
      <c r="O4916" s="2">
        <f>IF('PV model'!$B$2&gt;0, 180-N4916,IF('PV model'!$B$2&lt;0,0-N4916,N4916))</f>
        <v>235.6254802267037</v>
      </c>
      <c r="P4916" s="2">
        <f>ABS(O4916-'PV model'!$B$5)</f>
        <v>30.625480226703701</v>
      </c>
      <c r="Q4916" s="3">
        <f t="shared" si="843"/>
        <v>46.219066338075855</v>
      </c>
      <c r="R4916" s="3">
        <f t="shared" si="848"/>
        <v>288.46965</v>
      </c>
      <c r="S4916" s="3">
        <f t="shared" si="844"/>
        <v>390.57721225930658</v>
      </c>
      <c r="T4916" s="3">
        <f>(0.5*(1-COS(RADIANS(90-$X$3)))*(D4916+E4916)*'PV model'!$B$4)</f>
        <v>0</v>
      </c>
      <c r="U4916" s="3">
        <f t="shared" si="849"/>
        <v>679.04686225930664</v>
      </c>
      <c r="V4916" s="3">
        <f>('PV model'!$B$13*(U4916/1000)*(1-'PV model'!$B$14*((20+C4916)-25))*'PV model'!$B$10)/'PV model'!$B$12</f>
        <v>65.189574387123258</v>
      </c>
    </row>
    <row r="4917" spans="1:22" x14ac:dyDescent="0.2">
      <c r="A4917" s="10">
        <f t="shared" si="852"/>
        <v>205</v>
      </c>
      <c r="B4917" s="10">
        <f t="shared" si="850"/>
        <v>16</v>
      </c>
      <c r="C4917" s="23">
        <v>14.6</v>
      </c>
      <c r="D4917" s="24">
        <v>310.91865000000001</v>
      </c>
      <c r="E4917" s="24">
        <v>244.31400000000002</v>
      </c>
      <c r="F4917" s="48"/>
      <c r="G4917" s="48"/>
      <c r="H4917" s="1">
        <f t="shared" si="851"/>
        <v>19.835928833757624</v>
      </c>
      <c r="I4917" s="1">
        <f t="shared" si="845"/>
        <v>-6.1671812854906287</v>
      </c>
      <c r="J4917" s="4">
        <f>B4917+('PV model'!$B$3/15)+(I4917/60)</f>
        <v>15.620546978575156</v>
      </c>
      <c r="K4917" s="2">
        <f t="shared" si="846"/>
        <v>-54.308204678627341</v>
      </c>
      <c r="L4917" s="2">
        <f>DEGREES(ASIN((((COS(RADIANS('PV model'!$B$2))*COS(RADIANS(H4917))*COS(RADIANS(K4917)))+(SIN(RADIANS('PV model'!$B$2))*SIN(RADIANS(H4917)))))))</f>
        <v>36.192352561980833</v>
      </c>
      <c r="M4917" s="3">
        <f t="shared" si="842"/>
        <v>36.192352561980833</v>
      </c>
      <c r="N4917" s="2">
        <f t="shared" si="847"/>
        <v>-71.199277724929473</v>
      </c>
      <c r="O4917" s="2">
        <f>IF('PV model'!$B$2&gt;0, 180-N4917,IF('PV model'!$B$2&lt;0,0-N4917,N4917))</f>
        <v>251.19927772492946</v>
      </c>
      <c r="P4917" s="2">
        <f>ABS(O4917-'PV model'!$B$5)</f>
        <v>46.199277724929459</v>
      </c>
      <c r="Q4917" s="3">
        <f t="shared" si="843"/>
        <v>53.807647438019167</v>
      </c>
      <c r="R4917" s="3">
        <f t="shared" si="848"/>
        <v>310.91865000000007</v>
      </c>
      <c r="S4917" s="3">
        <f t="shared" si="844"/>
        <v>320.39658521549768</v>
      </c>
      <c r="T4917" s="3">
        <f>(0.5*(1-COS(RADIANS(90-$X$3)))*(D4917+E4917)*'PV model'!$B$4)</f>
        <v>0</v>
      </c>
      <c r="U4917" s="3">
        <f t="shared" si="849"/>
        <v>631.31523521549775</v>
      </c>
      <c r="V4917" s="3">
        <f>('PV model'!$B$13*(U4917/1000)*(1-'PV model'!$B$14*((20+C4917)-25))*'PV model'!$B$10)/'PV model'!$B$12</f>
        <v>60.682990109114932</v>
      </c>
    </row>
    <row r="4918" spans="1:22" x14ac:dyDescent="0.2">
      <c r="A4918" s="10">
        <f t="shared" si="852"/>
        <v>205</v>
      </c>
      <c r="B4918" s="10">
        <f t="shared" si="850"/>
        <v>17</v>
      </c>
      <c r="C4918" s="23">
        <v>13.6</v>
      </c>
      <c r="D4918" s="24">
        <v>186.32670000000002</v>
      </c>
      <c r="E4918" s="24">
        <v>237.25799999999998</v>
      </c>
      <c r="F4918" s="48"/>
      <c r="G4918" s="48"/>
      <c r="H4918" s="1">
        <f t="shared" si="851"/>
        <v>19.835928833757624</v>
      </c>
      <c r="I4918" s="1">
        <f t="shared" si="845"/>
        <v>-6.1671812854906287</v>
      </c>
      <c r="J4918" s="4">
        <f>B4918+('PV model'!$B$3/15)+(I4918/60)</f>
        <v>16.620546978575156</v>
      </c>
      <c r="K4918" s="2">
        <f t="shared" si="846"/>
        <v>-69.308204678627334</v>
      </c>
      <c r="L4918" s="2">
        <f>DEGREES(ASIN((((COS(RADIANS('PV model'!$B$2))*COS(RADIANS(H4918))*COS(RADIANS(K4918)))+(SIN(RADIANS('PV model'!$B$2))*SIN(RADIANS(H4918)))))))</f>
        <v>27.898657751750353</v>
      </c>
      <c r="M4918" s="3">
        <f t="shared" si="842"/>
        <v>27.898657751750353</v>
      </c>
      <c r="N4918" s="2">
        <f t="shared" si="847"/>
        <v>-84.694282093744718</v>
      </c>
      <c r="O4918" s="2">
        <f>IF('PV model'!$B$2&gt;0, 180-N4918,IF('PV model'!$B$2&lt;0,0-N4918,N4918))</f>
        <v>264.69428209374473</v>
      </c>
      <c r="P4918" s="2">
        <f>ABS(O4918-'PV model'!$B$5)</f>
        <v>59.694282093744732</v>
      </c>
      <c r="Q4918" s="3">
        <f t="shared" si="843"/>
        <v>62.101342248249637</v>
      </c>
      <c r="R4918" s="3">
        <f t="shared" si="848"/>
        <v>186.32670000000007</v>
      </c>
      <c r="S4918" s="3">
        <f t="shared" si="844"/>
        <v>293.6337235418124</v>
      </c>
      <c r="T4918" s="3">
        <f>(0.5*(1-COS(RADIANS(90-$X$3)))*(D4918+E4918)*'PV model'!$B$4)</f>
        <v>0</v>
      </c>
      <c r="U4918" s="3">
        <f t="shared" si="849"/>
        <v>479.96042354181247</v>
      </c>
      <c r="V4918" s="3">
        <f>('PV model'!$B$13*(U4918/1000)*(1-'PV model'!$B$14*((20+C4918)-25))*'PV model'!$B$10)/'PV model'!$B$12</f>
        <v>46.32644050579853</v>
      </c>
    </row>
    <row r="4919" spans="1:22" x14ac:dyDescent="0.2">
      <c r="A4919" s="10">
        <f t="shared" si="852"/>
        <v>205</v>
      </c>
      <c r="B4919" s="10">
        <f t="shared" si="850"/>
        <v>18</v>
      </c>
      <c r="C4919" s="23">
        <v>13.4</v>
      </c>
      <c r="D4919" s="24">
        <v>147.04095000000001</v>
      </c>
      <c r="E4919" s="24">
        <v>169.34400000000002</v>
      </c>
      <c r="F4919" s="48"/>
      <c r="G4919" s="48"/>
      <c r="H4919" s="1">
        <f t="shared" si="851"/>
        <v>19.835928833757624</v>
      </c>
      <c r="I4919" s="1">
        <f t="shared" si="845"/>
        <v>-6.1671812854906287</v>
      </c>
      <c r="J4919" s="4">
        <f>B4919+('PV model'!$B$3/15)+(I4919/60)</f>
        <v>17.620546978575156</v>
      </c>
      <c r="K4919" s="2">
        <f t="shared" si="846"/>
        <v>-84.308204678627334</v>
      </c>
      <c r="L4919" s="2">
        <f>DEGREES(ASIN((((COS(RADIANS('PV model'!$B$2))*COS(RADIANS(H4919))*COS(RADIANS(K4919)))+(SIN(RADIANS('PV model'!$B$2))*SIN(RADIANS(H4919)))))))</f>
        <v>19.42001763764689</v>
      </c>
      <c r="M4919" s="3">
        <f t="shared" si="842"/>
        <v>19.42001763764689</v>
      </c>
      <c r="N4919" s="2">
        <f t="shared" si="847"/>
        <v>-82.976952928551725</v>
      </c>
      <c r="O4919" s="2">
        <f>IF('PV model'!$B$2&gt;0, 180-N4919,IF('PV model'!$B$2&lt;0,0-N4919,N4919))</f>
        <v>262.97695292855173</v>
      </c>
      <c r="P4919" s="2">
        <f>ABS(O4919-'PV model'!$B$5)</f>
        <v>57.976952928551725</v>
      </c>
      <c r="Q4919" s="3">
        <f t="shared" si="843"/>
        <v>70.579982362353107</v>
      </c>
      <c r="R4919" s="3">
        <f t="shared" si="848"/>
        <v>147.04095000000007</v>
      </c>
      <c r="S4919" s="3">
        <f t="shared" si="844"/>
        <v>203.32201980267098</v>
      </c>
      <c r="T4919" s="3">
        <f>(0.5*(1-COS(RADIANS(90-$X$3)))*(D4919+E4919)*'PV model'!$B$4)</f>
        <v>0</v>
      </c>
      <c r="U4919" s="3">
        <f t="shared" si="849"/>
        <v>350.36296980267105</v>
      </c>
      <c r="V4919" s="3">
        <f>('PV model'!$B$13*(U4919/1000)*(1-'PV model'!$B$14*((20+C4919)-25))*'PV model'!$B$10)/'PV model'!$B$12</f>
        <v>33.845533770769435</v>
      </c>
    </row>
    <row r="4920" spans="1:22" x14ac:dyDescent="0.2">
      <c r="A4920" s="10">
        <f t="shared" si="852"/>
        <v>205</v>
      </c>
      <c r="B4920" s="10">
        <f t="shared" si="850"/>
        <v>19</v>
      </c>
      <c r="C4920" s="23">
        <v>13.2</v>
      </c>
      <c r="D4920" s="24">
        <v>14.591849999999999</v>
      </c>
      <c r="E4920" s="24">
        <v>88.2</v>
      </c>
      <c r="F4920" s="48"/>
      <c r="G4920" s="48"/>
      <c r="H4920" s="1">
        <f t="shared" si="851"/>
        <v>19.835928833757624</v>
      </c>
      <c r="I4920" s="1">
        <f t="shared" si="845"/>
        <v>-6.1671812854906287</v>
      </c>
      <c r="J4920" s="4">
        <f>B4920+('PV model'!$B$3/15)+(I4920/60)</f>
        <v>18.620546978575156</v>
      </c>
      <c r="K4920" s="2">
        <f t="shared" si="846"/>
        <v>-99.308204678627334</v>
      </c>
      <c r="L4920" s="2">
        <f>DEGREES(ASIN((((COS(RADIANS('PV model'!$B$2))*COS(RADIANS(H4920))*COS(RADIANS(K4920)))+(SIN(RADIANS('PV model'!$B$2))*SIN(RADIANS(H4920)))))))</f>
        <v>11.155424169314824</v>
      </c>
      <c r="M4920" s="3">
        <f t="shared" si="842"/>
        <v>11.155424169314824</v>
      </c>
      <c r="N4920" s="2">
        <f t="shared" si="847"/>
        <v>-71.112982835041663</v>
      </c>
      <c r="O4920" s="2">
        <f>IF('PV model'!$B$2&gt;0, 180-N4920,IF('PV model'!$B$2&lt;0,0-N4920,N4920))</f>
        <v>251.11298283504166</v>
      </c>
      <c r="P4920" s="2">
        <f>ABS(O4920-'PV model'!$B$5)</f>
        <v>46.112982835041663</v>
      </c>
      <c r="Q4920" s="3">
        <f t="shared" si="843"/>
        <v>78.844575830685173</v>
      </c>
      <c r="R4920" s="3">
        <f t="shared" si="848"/>
        <v>14.591850000000003</v>
      </c>
      <c r="S4920" s="3">
        <f t="shared" si="844"/>
        <v>93.173150292011684</v>
      </c>
      <c r="T4920" s="3">
        <f>(0.5*(1-COS(RADIANS(90-$X$3)))*(D4920+E4920)*'PV model'!$B$4)</f>
        <v>0</v>
      </c>
      <c r="U4920" s="3">
        <f t="shared" si="849"/>
        <v>107.76500029201169</v>
      </c>
      <c r="V4920" s="3">
        <f>('PV model'!$B$13*(U4920/1000)*(1-'PV model'!$B$14*((20+C4920)-25))*'PV model'!$B$10)/'PV model'!$B$12</f>
        <v>10.418861615912073</v>
      </c>
    </row>
    <row r="4921" spans="1:22" x14ac:dyDescent="0.2">
      <c r="A4921" s="10">
        <f t="shared" si="852"/>
        <v>205</v>
      </c>
      <c r="B4921" s="10">
        <f t="shared" si="850"/>
        <v>20</v>
      </c>
      <c r="C4921" s="23">
        <v>12.8</v>
      </c>
      <c r="D4921" s="24">
        <v>0</v>
      </c>
      <c r="E4921" s="24">
        <v>31.752000000000002</v>
      </c>
      <c r="F4921" s="48"/>
      <c r="G4921" s="48"/>
      <c r="H4921" s="1">
        <f t="shared" si="851"/>
        <v>19.835928833757624</v>
      </c>
      <c r="I4921" s="1">
        <f t="shared" si="845"/>
        <v>-6.1671812854906287</v>
      </c>
      <c r="J4921" s="4">
        <f>B4921+('PV model'!$B$3/15)+(I4921/60)</f>
        <v>19.620546978575156</v>
      </c>
      <c r="K4921" s="2">
        <f t="shared" si="846"/>
        <v>-114.30820467862733</v>
      </c>
      <c r="L4921" s="2">
        <f>DEGREES(ASIN((((COS(RADIANS('PV model'!$B$2))*COS(RADIANS(H4921))*COS(RADIANS(K4921)))+(SIN(RADIANS('PV model'!$B$2))*SIN(RADIANS(H4921)))))))</f>
        <v>3.4584366077086921</v>
      </c>
      <c r="M4921" s="3">
        <f t="shared" si="842"/>
        <v>3.4584366077086921</v>
      </c>
      <c r="N4921" s="2">
        <f t="shared" si="847"/>
        <v>-59.186218151972582</v>
      </c>
      <c r="O4921" s="2">
        <f>IF('PV model'!$B$2&gt;0, 180-N4921,IF('PV model'!$B$2&lt;0,0-N4921,N4921))</f>
        <v>239.18621815197258</v>
      </c>
      <c r="P4921" s="2">
        <f>ABS(O4921-'PV model'!$B$5)</f>
        <v>34.186218151972582</v>
      </c>
      <c r="Q4921" s="3">
        <f t="shared" si="843"/>
        <v>86.541563392291309</v>
      </c>
      <c r="R4921" s="3">
        <f t="shared" si="848"/>
        <v>0</v>
      </c>
      <c r="S4921" s="3">
        <f t="shared" si="844"/>
        <v>31.752000000000002</v>
      </c>
      <c r="T4921" s="3">
        <f>(0.5*(1-COS(RADIANS(90-$X$3)))*(D4921+E4921)*'PV model'!$B$4)</f>
        <v>0</v>
      </c>
      <c r="U4921" s="3">
        <f t="shared" si="849"/>
        <v>31.752000000000002</v>
      </c>
      <c r="V4921" s="3">
        <f>('PV model'!$B$13*(U4921/1000)*(1-'PV model'!$B$14*((20+C4921)-25))*'PV model'!$B$10)/'PV model'!$B$12</f>
        <v>3.0749033064960001</v>
      </c>
    </row>
    <row r="4922" spans="1:22" x14ac:dyDescent="0.2">
      <c r="A4922" s="10">
        <f t="shared" si="852"/>
        <v>205</v>
      </c>
      <c r="B4922" s="10">
        <f t="shared" si="850"/>
        <v>21</v>
      </c>
      <c r="C4922" s="23">
        <v>12.7</v>
      </c>
      <c r="D4922" s="24">
        <v>0</v>
      </c>
      <c r="E4922" s="24">
        <v>6.1740000000000004</v>
      </c>
      <c r="F4922" s="48"/>
      <c r="G4922" s="48"/>
      <c r="H4922" s="1">
        <f t="shared" si="851"/>
        <v>19.835928833757624</v>
      </c>
      <c r="I4922" s="1">
        <f t="shared" si="845"/>
        <v>-6.1671812854906287</v>
      </c>
      <c r="J4922" s="4">
        <f>B4922+('PV model'!$B$3/15)+(I4922/60)</f>
        <v>20.620546978575156</v>
      </c>
      <c r="K4922" s="2">
        <f t="shared" si="846"/>
        <v>-129.30820467862733</v>
      </c>
      <c r="L4922" s="2">
        <f>DEGREES(ASIN((((COS(RADIANS('PV model'!$B$2))*COS(RADIANS(H4922))*COS(RADIANS(K4922)))+(SIN(RADIANS('PV model'!$B$2))*SIN(RADIANS(H4922)))))))</f>
        <v>-3.3178812835152449</v>
      </c>
      <c r="M4922" s="3">
        <f t="shared" si="842"/>
        <v>0</v>
      </c>
      <c r="N4922" s="2">
        <f t="shared" si="847"/>
        <v>-46.807948197005899</v>
      </c>
      <c r="O4922" s="2">
        <f>IF('PV model'!$B$2&gt;0, 180-N4922,IF('PV model'!$B$2&lt;0,0-N4922,N4922))</f>
        <v>226.80794819700589</v>
      </c>
      <c r="P4922" s="2">
        <f>ABS(O4922-'PV model'!$B$5)</f>
        <v>21.807948197005885</v>
      </c>
      <c r="Q4922" s="3">
        <f t="shared" si="843"/>
        <v>93.317881283515248</v>
      </c>
      <c r="R4922" s="3">
        <f t="shared" si="848"/>
        <v>0</v>
      </c>
      <c r="S4922" s="3">
        <f t="shared" si="844"/>
        <v>6.1740000000000004</v>
      </c>
      <c r="T4922" s="3">
        <f>(0.5*(1-COS(RADIANS(90-$X$3)))*(D4922+E4922)*'PV model'!$B$4)</f>
        <v>0</v>
      </c>
      <c r="U4922" s="3">
        <f t="shared" si="849"/>
        <v>6.1740000000000004</v>
      </c>
      <c r="V4922" s="3">
        <f>('PV model'!$B$13*(U4922/1000)*(1-'PV model'!$B$14*((20+C4922)-25))*'PV model'!$B$10)/'PV model'!$B$12</f>
        <v>0.59814472636799998</v>
      </c>
    </row>
    <row r="4923" spans="1:22" x14ac:dyDescent="0.2">
      <c r="A4923" s="10">
        <f t="shared" si="852"/>
        <v>205</v>
      </c>
      <c r="B4923" s="10">
        <f t="shared" si="850"/>
        <v>22</v>
      </c>
      <c r="C4923" s="23">
        <v>12.4</v>
      </c>
      <c r="D4923" s="24">
        <v>0</v>
      </c>
      <c r="E4923" s="24">
        <v>0</v>
      </c>
      <c r="F4923" s="48"/>
      <c r="G4923" s="48"/>
      <c r="H4923" s="1">
        <f t="shared" si="851"/>
        <v>19.835928833757624</v>
      </c>
      <c r="I4923" s="1">
        <f t="shared" si="845"/>
        <v>-6.1671812854906287</v>
      </c>
      <c r="J4923" s="4">
        <f>B4923+('PV model'!$B$3/15)+(I4923/60)</f>
        <v>21.620546978575156</v>
      </c>
      <c r="K4923" s="2">
        <f t="shared" si="846"/>
        <v>-144.30820467862733</v>
      </c>
      <c r="L4923" s="2">
        <f>DEGREES(ASIN((((COS(RADIANS('PV model'!$B$2))*COS(RADIANS(H4923))*COS(RADIANS(K4923)))+(SIN(RADIANS('PV model'!$B$2))*SIN(RADIANS(H4923)))))))</f>
        <v>-8.8051060999387527</v>
      </c>
      <c r="M4923" s="3">
        <f t="shared" si="842"/>
        <v>0</v>
      </c>
      <c r="N4923" s="2">
        <f t="shared" si="847"/>
        <v>-33.735117409527824</v>
      </c>
      <c r="O4923" s="2">
        <f>IF('PV model'!$B$2&gt;0, 180-N4923,IF('PV model'!$B$2&lt;0,0-N4923,N4923))</f>
        <v>213.73511740952782</v>
      </c>
      <c r="P4923" s="2">
        <f>ABS(O4923-'PV model'!$B$5)</f>
        <v>8.7351174095278168</v>
      </c>
      <c r="Q4923" s="3">
        <f t="shared" si="843"/>
        <v>98.805106099938754</v>
      </c>
      <c r="R4923" s="3">
        <f t="shared" si="848"/>
        <v>0</v>
      </c>
      <c r="S4923" s="3">
        <f t="shared" si="844"/>
        <v>0</v>
      </c>
      <c r="T4923" s="3">
        <f>(0.5*(1-COS(RADIANS(90-$X$3)))*(D4923+E4923)*'PV model'!$B$4)</f>
        <v>0</v>
      </c>
      <c r="U4923" s="3">
        <f t="shared" si="849"/>
        <v>0</v>
      </c>
      <c r="V4923" s="3">
        <f>('PV model'!$B$13*(U4923/1000)*(1-'PV model'!$B$14*((20+C4923)-25))*'PV model'!$B$10)/'PV model'!$B$12</f>
        <v>0</v>
      </c>
    </row>
    <row r="4924" spans="1:22" x14ac:dyDescent="0.2">
      <c r="A4924" s="10">
        <f t="shared" si="852"/>
        <v>205</v>
      </c>
      <c r="B4924" s="10">
        <f t="shared" si="850"/>
        <v>23</v>
      </c>
      <c r="C4924" s="23">
        <v>12.1</v>
      </c>
      <c r="D4924" s="24">
        <v>0</v>
      </c>
      <c r="E4924" s="24">
        <v>0</v>
      </c>
      <c r="F4924" s="48"/>
      <c r="G4924" s="48"/>
      <c r="H4924" s="1">
        <f t="shared" si="851"/>
        <v>19.835928833757624</v>
      </c>
      <c r="I4924" s="1">
        <f t="shared" si="845"/>
        <v>-6.1671812854906287</v>
      </c>
      <c r="J4924" s="4">
        <f>B4924+('PV model'!$B$3/15)+(I4924/60)</f>
        <v>22.620546978575156</v>
      </c>
      <c r="K4924" s="2">
        <f t="shared" si="846"/>
        <v>-159.30820467862733</v>
      </c>
      <c r="L4924" s="2">
        <f>DEGREES(ASIN((((COS(RADIANS('PV model'!$B$2))*COS(RADIANS(H4924))*COS(RADIANS(K4924)))+(SIN(RADIANS('PV model'!$B$2))*SIN(RADIANS(H4924)))))))</f>
        <v>-12.637554963710516</v>
      </c>
      <c r="M4924" s="3">
        <f t="shared" si="842"/>
        <v>0</v>
      </c>
      <c r="N4924" s="2">
        <f t="shared" si="847"/>
        <v>-19.915185118650314</v>
      </c>
      <c r="O4924" s="2">
        <f>IF('PV model'!$B$2&gt;0, 180-N4924,IF('PV model'!$B$2&lt;0,0-N4924,N4924))</f>
        <v>199.9151851186503</v>
      </c>
      <c r="P4924" s="2">
        <f>ABS(O4924-'PV model'!$B$5)</f>
        <v>5.0848148813497005</v>
      </c>
      <c r="Q4924" s="3">
        <f t="shared" si="843"/>
        <v>102.63755496371051</v>
      </c>
      <c r="R4924" s="3">
        <f t="shared" si="848"/>
        <v>0</v>
      </c>
      <c r="S4924" s="3">
        <f t="shared" si="844"/>
        <v>0</v>
      </c>
      <c r="T4924" s="3">
        <f>(0.5*(1-COS(RADIANS(90-$X$3)))*(D4924+E4924)*'PV model'!$B$4)</f>
        <v>0</v>
      </c>
      <c r="U4924" s="3">
        <f t="shared" si="849"/>
        <v>0</v>
      </c>
      <c r="V4924" s="3">
        <f>('PV model'!$B$13*(U4924/1000)*(1-'PV model'!$B$14*((20+C4924)-25))*'PV model'!$B$10)/'PV model'!$B$12</f>
        <v>0</v>
      </c>
    </row>
    <row r="4925" spans="1:22" x14ac:dyDescent="0.2">
      <c r="A4925" s="10">
        <f t="shared" si="852"/>
        <v>205</v>
      </c>
      <c r="B4925" s="10">
        <f t="shared" si="850"/>
        <v>24</v>
      </c>
      <c r="C4925" s="23">
        <v>12</v>
      </c>
      <c r="D4925" s="24">
        <v>0</v>
      </c>
      <c r="E4925" s="24">
        <v>0</v>
      </c>
      <c r="F4925" s="48"/>
      <c r="G4925" s="48"/>
      <c r="H4925" s="1">
        <f t="shared" si="851"/>
        <v>19.835928833757624</v>
      </c>
      <c r="I4925" s="1">
        <f t="shared" si="845"/>
        <v>-6.1671812854906287</v>
      </c>
      <c r="J4925" s="4">
        <f>B4925+('PV model'!$B$3/15)+(I4925/60)</f>
        <v>23.620546978575156</v>
      </c>
      <c r="K4925" s="2">
        <f t="shared" si="846"/>
        <v>-174.30820467862733</v>
      </c>
      <c r="L4925" s="2">
        <f>DEGREES(ASIN((((COS(RADIANS('PV model'!$B$2))*COS(RADIANS(H4925))*COS(RADIANS(K4925)))+(SIN(RADIANS('PV model'!$B$2))*SIN(RADIANS(H4925)))))))</f>
        <v>-14.508552874864108</v>
      </c>
      <c r="M4925" s="3">
        <f t="shared" si="842"/>
        <v>0</v>
      </c>
      <c r="N4925" s="2">
        <f t="shared" si="847"/>
        <v>-5.5299452429849518</v>
      </c>
      <c r="O4925" s="2">
        <f>IF('PV model'!$B$2&gt;0, 180-N4925,IF('PV model'!$B$2&lt;0,0-N4925,N4925))</f>
        <v>185.52994524298495</v>
      </c>
      <c r="P4925" s="2">
        <f>ABS(O4925-'PV model'!$B$5)</f>
        <v>19.470054757015049</v>
      </c>
      <c r="Q4925" s="3">
        <f t="shared" si="843"/>
        <v>104.50855287486411</v>
      </c>
      <c r="R4925" s="3">
        <f t="shared" si="848"/>
        <v>0</v>
      </c>
      <c r="S4925" s="3">
        <f t="shared" si="844"/>
        <v>0</v>
      </c>
      <c r="T4925" s="3">
        <f>(0.5*(1-COS(RADIANS(90-$X$3)))*(D4925+E4925)*'PV model'!$B$4)</f>
        <v>0</v>
      </c>
      <c r="U4925" s="3">
        <f t="shared" si="849"/>
        <v>0</v>
      </c>
      <c r="V4925" s="3">
        <f>('PV model'!$B$13*(U4925/1000)*(1-'PV model'!$B$14*((20+C4925)-25))*'PV model'!$B$10)/'PV model'!$B$12</f>
        <v>0</v>
      </c>
    </row>
    <row r="4926" spans="1:22" x14ac:dyDescent="0.2">
      <c r="A4926" s="10">
        <f t="shared" si="852"/>
        <v>206</v>
      </c>
      <c r="B4926" s="10">
        <f t="shared" si="850"/>
        <v>1</v>
      </c>
      <c r="C4926" s="23">
        <v>11.9</v>
      </c>
      <c r="D4926" s="24">
        <v>0</v>
      </c>
      <c r="E4926" s="24">
        <v>0</v>
      </c>
      <c r="F4926" s="48"/>
      <c r="G4926" s="48"/>
      <c r="H4926" s="1">
        <f t="shared" si="851"/>
        <v>19.61720987967368</v>
      </c>
      <c r="I4926" s="1">
        <f t="shared" si="845"/>
        <v>-6.181359231192312</v>
      </c>
      <c r="J4926" s="4">
        <f>B4926+('PV model'!$B$3/15)+(I4926/60)</f>
        <v>0.62031067948012819</v>
      </c>
      <c r="K4926" s="2">
        <f t="shared" si="846"/>
        <v>170.69533980779806</v>
      </c>
      <c r="L4926" s="2">
        <f>DEGREES(ASIN((((COS(RADIANS('PV model'!$B$2))*COS(RADIANS(H4926))*COS(RADIANS(K4926)))+(SIN(RADIANS('PV model'!$B$2))*SIN(RADIANS(H4926)))))))</f>
        <v>-14.467016376418959</v>
      </c>
      <c r="M4926" s="3">
        <f t="shared" si="842"/>
        <v>0</v>
      </c>
      <c r="N4926" s="2">
        <f t="shared" si="847"/>
        <v>9.0494420084148341</v>
      </c>
      <c r="O4926" s="2">
        <f>IF('PV model'!$B$2&gt;0, 180-N4926,IF('PV model'!$B$2&lt;0,0-N4926,N4926))</f>
        <v>170.95055799158516</v>
      </c>
      <c r="P4926" s="2">
        <f>ABS(O4926-'PV model'!$B$5)</f>
        <v>34.049442008414843</v>
      </c>
      <c r="Q4926" s="3">
        <f t="shared" si="843"/>
        <v>104.46701637641897</v>
      </c>
      <c r="R4926" s="3">
        <f t="shared" si="848"/>
        <v>0</v>
      </c>
      <c r="S4926" s="3">
        <f t="shared" si="844"/>
        <v>0</v>
      </c>
      <c r="T4926" s="3">
        <f>(0.5*(1-COS(RADIANS(90-$X$3)))*(D4926+E4926)*'PV model'!$B$4)</f>
        <v>0</v>
      </c>
      <c r="U4926" s="3">
        <f t="shared" si="849"/>
        <v>0</v>
      </c>
      <c r="V4926" s="3">
        <f>('PV model'!$B$13*(U4926/1000)*(1-'PV model'!$B$14*((20+C4926)-25))*'PV model'!$B$10)/'PV model'!$B$12</f>
        <v>0</v>
      </c>
    </row>
    <row r="4927" spans="1:22" x14ac:dyDescent="0.2">
      <c r="A4927" s="10">
        <f t="shared" si="852"/>
        <v>206</v>
      </c>
      <c r="B4927" s="10">
        <f t="shared" si="850"/>
        <v>2</v>
      </c>
      <c r="C4927" s="23">
        <v>11.6</v>
      </c>
      <c r="D4927" s="24">
        <v>0</v>
      </c>
      <c r="E4927" s="24">
        <v>0</v>
      </c>
      <c r="F4927" s="48"/>
      <c r="G4927" s="48"/>
      <c r="H4927" s="1">
        <f t="shared" si="851"/>
        <v>19.61720987967368</v>
      </c>
      <c r="I4927" s="1">
        <f t="shared" si="845"/>
        <v>-6.181359231192312</v>
      </c>
      <c r="J4927" s="4">
        <f>B4927+('PV model'!$B$3/15)+(I4927/60)</f>
        <v>1.6203106794801281</v>
      </c>
      <c r="K4927" s="2">
        <f t="shared" si="846"/>
        <v>155.69533980779809</v>
      </c>
      <c r="L4927" s="2">
        <f>DEGREES(ASIN((((COS(RADIANS('PV model'!$B$2))*COS(RADIANS(H4927))*COS(RADIANS(K4927)))+(SIN(RADIANS('PV model'!$B$2))*SIN(RADIANS(H4927)))))))</f>
        <v>-12.096312432974152</v>
      </c>
      <c r="M4927" s="3">
        <f t="shared" si="842"/>
        <v>0</v>
      </c>
      <c r="N4927" s="2">
        <f t="shared" si="847"/>
        <v>23.359692843325156</v>
      </c>
      <c r="O4927" s="2">
        <f>IF('PV model'!$B$2&gt;0, 180-N4927,IF('PV model'!$B$2&lt;0,0-N4927,N4927))</f>
        <v>156.64030715667485</v>
      </c>
      <c r="P4927" s="2">
        <f>ABS(O4927-'PV model'!$B$5)</f>
        <v>48.359692843325149</v>
      </c>
      <c r="Q4927" s="3">
        <f t="shared" si="843"/>
        <v>102.09631243297414</v>
      </c>
      <c r="R4927" s="3">
        <f t="shared" si="848"/>
        <v>0</v>
      </c>
      <c r="S4927" s="3">
        <f t="shared" si="844"/>
        <v>0</v>
      </c>
      <c r="T4927" s="3">
        <f>(0.5*(1-COS(RADIANS(90-$X$3)))*(D4927+E4927)*'PV model'!$B$4)</f>
        <v>0</v>
      </c>
      <c r="U4927" s="3">
        <f t="shared" si="849"/>
        <v>0</v>
      </c>
      <c r="V4927" s="3">
        <f>('PV model'!$B$13*(U4927/1000)*(1-'PV model'!$B$14*((20+C4927)-25))*'PV model'!$B$10)/'PV model'!$B$12</f>
        <v>0</v>
      </c>
    </row>
    <row r="4928" spans="1:22" x14ac:dyDescent="0.2">
      <c r="A4928" s="10">
        <f t="shared" si="852"/>
        <v>206</v>
      </c>
      <c r="B4928" s="10">
        <f t="shared" si="850"/>
        <v>3</v>
      </c>
      <c r="C4928" s="23">
        <v>11.5</v>
      </c>
      <c r="D4928" s="24">
        <v>0</v>
      </c>
      <c r="E4928" s="24">
        <v>0</v>
      </c>
      <c r="F4928" s="48"/>
      <c r="G4928" s="48"/>
      <c r="H4928" s="1">
        <f t="shared" si="851"/>
        <v>19.61720987967368</v>
      </c>
      <c r="I4928" s="1">
        <f t="shared" si="845"/>
        <v>-6.181359231192312</v>
      </c>
      <c r="J4928" s="4">
        <f>B4928+('PV model'!$B$3/15)+(I4928/60)</f>
        <v>2.6203106794801281</v>
      </c>
      <c r="K4928" s="2">
        <f t="shared" si="846"/>
        <v>140.69533980779809</v>
      </c>
      <c r="L4928" s="2">
        <f>DEGREES(ASIN((((COS(RADIANS('PV model'!$B$2))*COS(RADIANS(H4928))*COS(RADIANS(K4928)))+(SIN(RADIANS('PV model'!$B$2))*SIN(RADIANS(H4928)))))))</f>
        <v>-7.8252376885559425</v>
      </c>
      <c r="M4928" s="3">
        <f t="shared" si="842"/>
        <v>0</v>
      </c>
      <c r="N4928" s="2">
        <f t="shared" si="847"/>
        <v>37.033732615155671</v>
      </c>
      <c r="O4928" s="2">
        <f>IF('PV model'!$B$2&gt;0, 180-N4928,IF('PV model'!$B$2&lt;0,0-N4928,N4928))</f>
        <v>142.96626738484434</v>
      </c>
      <c r="P4928" s="2">
        <f>ABS(O4928-'PV model'!$B$5)</f>
        <v>62.033732615155657</v>
      </c>
      <c r="Q4928" s="3">
        <f t="shared" si="843"/>
        <v>97.825237688555944</v>
      </c>
      <c r="R4928" s="3">
        <f t="shared" si="848"/>
        <v>0</v>
      </c>
      <c r="S4928" s="3">
        <f t="shared" si="844"/>
        <v>0</v>
      </c>
      <c r="T4928" s="3">
        <f>(0.5*(1-COS(RADIANS(90-$X$3)))*(D4928+E4928)*'PV model'!$B$4)</f>
        <v>0</v>
      </c>
      <c r="U4928" s="3">
        <f t="shared" si="849"/>
        <v>0</v>
      </c>
      <c r="V4928" s="3">
        <f>('PV model'!$B$13*(U4928/1000)*(1-'PV model'!$B$14*((20+C4928)-25))*'PV model'!$B$10)/'PV model'!$B$12</f>
        <v>0</v>
      </c>
    </row>
    <row r="4929" spans="1:22" x14ac:dyDescent="0.2">
      <c r="A4929" s="10">
        <f t="shared" si="852"/>
        <v>206</v>
      </c>
      <c r="B4929" s="10">
        <f t="shared" si="850"/>
        <v>4</v>
      </c>
      <c r="C4929" s="23">
        <v>11.5</v>
      </c>
      <c r="D4929" s="24">
        <v>0</v>
      </c>
      <c r="E4929" s="24">
        <v>0</v>
      </c>
      <c r="F4929" s="48"/>
      <c r="G4929" s="48"/>
      <c r="H4929" s="1">
        <f t="shared" si="851"/>
        <v>19.61720987967368</v>
      </c>
      <c r="I4929" s="1">
        <f t="shared" si="845"/>
        <v>-6.181359231192312</v>
      </c>
      <c r="J4929" s="4">
        <f>B4929+('PV model'!$B$3/15)+(I4929/60)</f>
        <v>3.6203106794801281</v>
      </c>
      <c r="K4929" s="2">
        <f t="shared" si="846"/>
        <v>125.69533980779809</v>
      </c>
      <c r="L4929" s="2">
        <f>DEGREES(ASIN((((COS(RADIANS('PV model'!$B$2))*COS(RADIANS(H4929))*COS(RADIANS(K4929)))+(SIN(RADIANS('PV model'!$B$2))*SIN(RADIANS(H4929)))))))</f>
        <v>-1.9836301941270706</v>
      </c>
      <c r="M4929" s="3">
        <f t="shared" si="842"/>
        <v>0</v>
      </c>
      <c r="N4929" s="2">
        <f t="shared" si="847"/>
        <v>49.947120589091568</v>
      </c>
      <c r="O4929" s="2">
        <f>IF('PV model'!$B$2&gt;0, 180-N4929,IF('PV model'!$B$2&lt;0,0-N4929,N4929))</f>
        <v>130.05287941090842</v>
      </c>
      <c r="P4929" s="2">
        <f>ABS(O4929-'PV model'!$B$5)</f>
        <v>74.947120589091583</v>
      </c>
      <c r="Q4929" s="3">
        <f t="shared" si="843"/>
        <v>91.983630194127073</v>
      </c>
      <c r="R4929" s="3">
        <f t="shared" si="848"/>
        <v>0</v>
      </c>
      <c r="S4929" s="3">
        <f t="shared" si="844"/>
        <v>0</v>
      </c>
      <c r="T4929" s="3">
        <f>(0.5*(1-COS(RADIANS(90-$X$3)))*(D4929+E4929)*'PV model'!$B$4)</f>
        <v>0</v>
      </c>
      <c r="U4929" s="3">
        <f t="shared" si="849"/>
        <v>0</v>
      </c>
      <c r="V4929" s="3">
        <f>('PV model'!$B$13*(U4929/1000)*(1-'PV model'!$B$14*((20+C4929)-25))*'PV model'!$B$10)/'PV model'!$B$12</f>
        <v>0</v>
      </c>
    </row>
    <row r="4930" spans="1:22" x14ac:dyDescent="0.2">
      <c r="A4930" s="10">
        <f t="shared" si="852"/>
        <v>206</v>
      </c>
      <c r="B4930" s="10">
        <f t="shared" si="850"/>
        <v>5</v>
      </c>
      <c r="C4930" s="23">
        <v>11.3</v>
      </c>
      <c r="D4930" s="24">
        <v>0</v>
      </c>
      <c r="E4930" s="24">
        <v>7.9380000000000006</v>
      </c>
      <c r="F4930" s="48"/>
      <c r="G4930" s="48"/>
      <c r="H4930" s="1">
        <f t="shared" si="851"/>
        <v>19.61720987967368</v>
      </c>
      <c r="I4930" s="1">
        <f t="shared" si="845"/>
        <v>-6.181359231192312</v>
      </c>
      <c r="J4930" s="4">
        <f>B4930+('PV model'!$B$3/15)+(I4930/60)</f>
        <v>4.6203106794801281</v>
      </c>
      <c r="K4930" s="2">
        <f t="shared" si="846"/>
        <v>110.69533980779808</v>
      </c>
      <c r="L4930" s="2">
        <f>DEGREES(ASIN((((COS(RADIANS('PV model'!$B$2))*COS(RADIANS(H4930))*COS(RADIANS(K4930)))+(SIN(RADIANS('PV model'!$B$2))*SIN(RADIANS(H4930)))))))</f>
        <v>5.0565384745838662</v>
      </c>
      <c r="M4930" s="3">
        <f t="shared" si="842"/>
        <v>5.0565384745838662</v>
      </c>
      <c r="N4930" s="2">
        <f t="shared" si="847"/>
        <v>62.204493718997227</v>
      </c>
      <c r="O4930" s="2">
        <f>IF('PV model'!$B$2&gt;0, 180-N4930,IF('PV model'!$B$2&lt;0,0-N4930,N4930))</f>
        <v>117.79550628100277</v>
      </c>
      <c r="P4930" s="2">
        <f>ABS(O4930-'PV model'!$B$5)</f>
        <v>87.204493718997227</v>
      </c>
      <c r="Q4930" s="3">
        <f t="shared" si="843"/>
        <v>84.94346152541614</v>
      </c>
      <c r="R4930" s="3">
        <f t="shared" si="848"/>
        <v>0</v>
      </c>
      <c r="S4930" s="3">
        <f t="shared" si="844"/>
        <v>7.9380000000000006</v>
      </c>
      <c r="T4930" s="3">
        <f>(0.5*(1-COS(RADIANS(90-$X$3)))*(D4930+E4930)*'PV model'!$B$4)</f>
        <v>0</v>
      </c>
      <c r="U4930" s="3">
        <f t="shared" si="849"/>
        <v>7.9380000000000006</v>
      </c>
      <c r="V4930" s="3">
        <f>('PV model'!$B$13*(U4930/1000)*(1-'PV model'!$B$14*((20+C4930)-25))*'PV model'!$B$10)/'PV model'!$B$12</f>
        <v>0.773486721504</v>
      </c>
    </row>
    <row r="4931" spans="1:22" x14ac:dyDescent="0.2">
      <c r="A4931" s="10">
        <f t="shared" si="852"/>
        <v>206</v>
      </c>
      <c r="B4931" s="10">
        <f t="shared" si="850"/>
        <v>6</v>
      </c>
      <c r="C4931" s="23">
        <v>11.2</v>
      </c>
      <c r="D4931" s="24">
        <v>156.02055000000001</v>
      </c>
      <c r="E4931" s="24">
        <v>39.69</v>
      </c>
      <c r="F4931" s="48"/>
      <c r="G4931" s="48"/>
      <c r="H4931" s="1">
        <f t="shared" si="851"/>
        <v>19.61720987967368</v>
      </c>
      <c r="I4931" s="1">
        <f t="shared" si="845"/>
        <v>-6.181359231192312</v>
      </c>
      <c r="J4931" s="4">
        <f>B4931+('PV model'!$B$3/15)+(I4931/60)</f>
        <v>5.6203106794801281</v>
      </c>
      <c r="K4931" s="2">
        <f t="shared" si="846"/>
        <v>95.695339807798078</v>
      </c>
      <c r="L4931" s="2">
        <f>DEGREES(ASIN((((COS(RADIANS('PV model'!$B$2))*COS(RADIANS(H4931))*COS(RADIANS(K4931)))+(SIN(RADIANS('PV model'!$B$2))*SIN(RADIANS(H4931)))))))</f>
        <v>12.928838576474311</v>
      </c>
      <c r="M4931" s="3">
        <f t="shared" si="842"/>
        <v>12.928838576474311</v>
      </c>
      <c r="N4931" s="2">
        <f t="shared" si="847"/>
        <v>74.088609548505573</v>
      </c>
      <c r="O4931" s="2">
        <f>IF('PV model'!$B$2&gt;0, 180-N4931,IF('PV model'!$B$2&lt;0,0-N4931,N4931))</f>
        <v>105.91139045149443</v>
      </c>
      <c r="P4931" s="2">
        <f>ABS(O4931-'PV model'!$B$5)</f>
        <v>99.088609548505573</v>
      </c>
      <c r="Q4931" s="3">
        <f t="shared" si="843"/>
        <v>77.071161423525695</v>
      </c>
      <c r="R4931" s="3">
        <f t="shared" si="848"/>
        <v>156.02054999999987</v>
      </c>
      <c r="S4931" s="3">
        <f t="shared" si="844"/>
        <v>48.480607651339135</v>
      </c>
      <c r="T4931" s="3">
        <f>(0.5*(1-COS(RADIANS(90-$X$3)))*(D4931+E4931)*'PV model'!$B$4)</f>
        <v>0</v>
      </c>
      <c r="U4931" s="3">
        <f t="shared" si="849"/>
        <v>204.50115765133901</v>
      </c>
      <c r="V4931" s="3">
        <f>('PV model'!$B$13*(U4931/1000)*(1-'PV model'!$B$14*((20+C4931)-25))*'PV model'!$B$10)/'PV model'!$B$12</f>
        <v>19.934975713000917</v>
      </c>
    </row>
    <row r="4932" spans="1:22" x14ac:dyDescent="0.2">
      <c r="A4932" s="10">
        <f t="shared" si="852"/>
        <v>206</v>
      </c>
      <c r="B4932" s="10">
        <f t="shared" si="850"/>
        <v>7</v>
      </c>
      <c r="C4932" s="23">
        <v>11.6</v>
      </c>
      <c r="D4932" s="24">
        <v>296.32679999999999</v>
      </c>
      <c r="E4932" s="24">
        <v>89.963999999999999</v>
      </c>
      <c r="F4932" s="48"/>
      <c r="G4932" s="48"/>
      <c r="H4932" s="1">
        <f t="shared" si="851"/>
        <v>19.61720987967368</v>
      </c>
      <c r="I4932" s="1">
        <f t="shared" si="845"/>
        <v>-6.181359231192312</v>
      </c>
      <c r="J4932" s="4">
        <f>B4932+('PV model'!$B$3/15)+(I4932/60)</f>
        <v>6.6203106794801281</v>
      </c>
      <c r="K4932" s="2">
        <f t="shared" si="846"/>
        <v>80.695339807798078</v>
      </c>
      <c r="L4932" s="2">
        <f>DEGREES(ASIN((((COS(RADIANS('PV model'!$B$2))*COS(RADIANS(H4932))*COS(RADIANS(K4932)))+(SIN(RADIANS('PV model'!$B$2))*SIN(RADIANS(H4932)))))))</f>
        <v>21.281534381862951</v>
      </c>
      <c r="M4932" s="3">
        <f t="shared" si="842"/>
        <v>21.281534381862951</v>
      </c>
      <c r="N4932" s="2">
        <f t="shared" si="847"/>
        <v>86.02166315796309</v>
      </c>
      <c r="O4932" s="2">
        <f>IF('PV model'!$B$2&gt;0, 180-N4932,IF('PV model'!$B$2&lt;0,0-N4932,N4932))</f>
        <v>93.97833684203691</v>
      </c>
      <c r="P4932" s="2">
        <f>ABS(O4932-'PV model'!$B$5)</f>
        <v>111.02166315796309</v>
      </c>
      <c r="Q4932" s="3">
        <f t="shared" si="843"/>
        <v>68.718465618137046</v>
      </c>
      <c r="R4932" s="3">
        <f t="shared" si="848"/>
        <v>296.32680000000005</v>
      </c>
      <c r="S4932" s="3">
        <f t="shared" si="844"/>
        <v>115.58936722511503</v>
      </c>
      <c r="T4932" s="3">
        <f>(0.5*(1-COS(RADIANS(90-$X$3)))*(D4932+E4932)*'PV model'!$B$4)</f>
        <v>0</v>
      </c>
      <c r="U4932" s="3">
        <f t="shared" si="849"/>
        <v>411.91616722511509</v>
      </c>
      <c r="V4932" s="3">
        <f>('PV model'!$B$13*(U4932/1000)*(1-'PV model'!$B$14*((20+C4932)-25))*'PV model'!$B$10)/'PV model'!$B$12</f>
        <v>40.088116377820789</v>
      </c>
    </row>
    <row r="4933" spans="1:22" x14ac:dyDescent="0.2">
      <c r="A4933" s="10">
        <f t="shared" si="852"/>
        <v>206</v>
      </c>
      <c r="B4933" s="10">
        <f t="shared" si="850"/>
        <v>8</v>
      </c>
      <c r="C4933" s="23">
        <v>12.1</v>
      </c>
      <c r="D4933" s="24">
        <v>373.77584999999999</v>
      </c>
      <c r="E4933" s="24">
        <v>134.06399999999999</v>
      </c>
      <c r="F4933" s="48"/>
      <c r="G4933" s="48"/>
      <c r="H4933" s="1">
        <f t="shared" si="851"/>
        <v>19.61720987967368</v>
      </c>
      <c r="I4933" s="1">
        <f t="shared" si="845"/>
        <v>-6.181359231192312</v>
      </c>
      <c r="J4933" s="4">
        <f>B4933+('PV model'!$B$3/15)+(I4933/60)</f>
        <v>7.6203106794801281</v>
      </c>
      <c r="K4933" s="2">
        <f t="shared" si="846"/>
        <v>65.695339807798078</v>
      </c>
      <c r="L4933" s="2">
        <f>DEGREES(ASIN((((COS(RADIANS('PV model'!$B$2))*COS(RADIANS(H4933))*COS(RADIANS(K4933)))+(SIN(RADIANS('PV model'!$B$2))*SIN(RADIANS(H4933)))))))</f>
        <v>29.75435317565001</v>
      </c>
      <c r="M4933" s="3">
        <f t="shared" si="842"/>
        <v>29.75435317565001</v>
      </c>
      <c r="N4933" s="2">
        <f t="shared" si="847"/>
        <v>81.431396452592537</v>
      </c>
      <c r="O4933" s="2">
        <f>IF('PV model'!$B$2&gt;0, 180-N4933,IF('PV model'!$B$2&lt;0,0-N4933,N4933))</f>
        <v>98.568603547407463</v>
      </c>
      <c r="P4933" s="2">
        <f>ABS(O4933-'PV model'!$B$5)</f>
        <v>106.43139645259254</v>
      </c>
      <c r="Q4933" s="3">
        <f t="shared" si="843"/>
        <v>60.245646824349983</v>
      </c>
      <c r="R4933" s="3">
        <f t="shared" si="848"/>
        <v>373.77585000000005</v>
      </c>
      <c r="S4933" s="3">
        <f t="shared" si="844"/>
        <v>179.51750868009515</v>
      </c>
      <c r="T4933" s="3">
        <f>(0.5*(1-COS(RADIANS(90-$X$3)))*(D4933+E4933)*'PV model'!$B$4)</f>
        <v>0</v>
      </c>
      <c r="U4933" s="3">
        <f t="shared" si="849"/>
        <v>553.29335868009525</v>
      </c>
      <c r="V4933" s="3">
        <f>('PV model'!$B$13*(U4933/1000)*(1-'PV model'!$B$14*((20+C4933)-25))*'PV model'!$B$10)/'PV model'!$B$12</f>
        <v>53.736479536266309</v>
      </c>
    </row>
    <row r="4934" spans="1:22" x14ac:dyDescent="0.2">
      <c r="A4934" s="10">
        <f t="shared" si="852"/>
        <v>206</v>
      </c>
      <c r="B4934" s="10">
        <f t="shared" si="850"/>
        <v>9</v>
      </c>
      <c r="C4934" s="23">
        <v>12.9</v>
      </c>
      <c r="D4934" s="24">
        <v>444.49020000000002</v>
      </c>
      <c r="E4934" s="24">
        <v>180.81</v>
      </c>
      <c r="F4934" s="48"/>
      <c r="G4934" s="48"/>
      <c r="H4934" s="1">
        <f t="shared" si="851"/>
        <v>19.61720987967368</v>
      </c>
      <c r="I4934" s="1">
        <f t="shared" si="845"/>
        <v>-6.181359231192312</v>
      </c>
      <c r="J4934" s="4">
        <f>B4934+('PV model'!$B$3/15)+(I4934/60)</f>
        <v>8.6203106794801272</v>
      </c>
      <c r="K4934" s="2">
        <f t="shared" si="846"/>
        <v>50.695339807798092</v>
      </c>
      <c r="L4934" s="2">
        <f>DEGREES(ASIN((((COS(RADIANS('PV model'!$B$2))*COS(RADIANS(H4934))*COS(RADIANS(K4934)))+(SIN(RADIANS('PV model'!$B$2))*SIN(RADIANS(H4934)))))))</f>
        <v>37.926417812986088</v>
      </c>
      <c r="M4934" s="3">
        <f t="shared" ref="M4934:M4997" si="853">IF(L4934&gt;0, L4934, 0)</f>
        <v>37.926417812986088</v>
      </c>
      <c r="N4934" s="2">
        <f t="shared" si="847"/>
        <v>67.522506620340934</v>
      </c>
      <c r="O4934" s="2">
        <f>IF('PV model'!$B$2&gt;0, 180-N4934,IF('PV model'!$B$2&lt;0,0-N4934,N4934))</f>
        <v>112.47749337965907</v>
      </c>
      <c r="P4934" s="2">
        <f>ABS(O4934-'PV model'!$B$5)</f>
        <v>92.522506620340934</v>
      </c>
      <c r="Q4934" s="3">
        <f t="shared" ref="Q4934:Q4997" si="854">DEGREES(ACOS((SIN(RADIANS(L4934))*COS(RADIANS(90-$X$3))+COS(RADIANS(L4934))*COS(RADIANS(P4934))*SIN(RADIANS(90-$X$3)))))</f>
        <v>52.073582187013905</v>
      </c>
      <c r="R4934" s="3">
        <f t="shared" si="848"/>
        <v>444.49019999999996</v>
      </c>
      <c r="S4934" s="3">
        <f t="shared" ref="S4934:S4997" si="855">IF($Z$3=TRUE, IF(E4934=0,0,E4934*(0.5*(1+COS(RADIANS(90-$X$3))*(1+(1-(E4934^2/(D4934+E4934)^2))*(SIN(RADIANS(0.5*$X$3))^3)))*(1+(1-(E4934^2/(D4934+E4934)^2))*(COS(RADIANS(Q4934))^2)*(SIN(RADIANS(90-L4934))^3)))), IF(E4934=0,0,E4934*(0.5*(1+COS(RADIANS(90-$X$3))))))</f>
        <v>245.8000692992469</v>
      </c>
      <c r="T4934" s="3">
        <f>(0.5*(1-COS(RADIANS(90-$X$3)))*(D4934+E4934)*'PV model'!$B$4)</f>
        <v>0</v>
      </c>
      <c r="U4934" s="3">
        <f t="shared" si="849"/>
        <v>690.2902692992468</v>
      </c>
      <c r="V4934" s="3">
        <f>('PV model'!$B$13*(U4934/1000)*(1-'PV model'!$B$14*((20+C4934)-25))*'PV model'!$B$10)/'PV model'!$B$12</f>
        <v>66.820970595067479</v>
      </c>
    </row>
    <row r="4935" spans="1:22" x14ac:dyDescent="0.2">
      <c r="A4935" s="10">
        <f t="shared" si="852"/>
        <v>206</v>
      </c>
      <c r="B4935" s="10">
        <f t="shared" si="850"/>
        <v>10</v>
      </c>
      <c r="C4935" s="23">
        <v>13.3</v>
      </c>
      <c r="D4935" s="24">
        <v>111.12255</v>
      </c>
      <c r="E4935" s="24">
        <v>249.60600000000002</v>
      </c>
      <c r="F4935" s="48"/>
      <c r="G4935" s="48"/>
      <c r="H4935" s="1">
        <f t="shared" si="851"/>
        <v>19.61720987967368</v>
      </c>
      <c r="I4935" s="1">
        <f t="shared" ref="I4935:I4998" si="856">9.87*SIN(RADIANS(1.978*A4935-160.22))-7.53*COS(RADIANS(0.989*A4935-80.11))-1.5*SIN((RADIANS(0.989*A4935-80.11)))</f>
        <v>-6.181359231192312</v>
      </c>
      <c r="J4935" s="4">
        <f>B4935+('PV model'!$B$3/15)+(I4935/60)</f>
        <v>9.6203106794801272</v>
      </c>
      <c r="K4935" s="2">
        <f t="shared" ref="K4935:K4998" si="857">15*(12-J4935)</f>
        <v>35.695339807798092</v>
      </c>
      <c r="L4935" s="2">
        <f>DEGREES(ASIN((((COS(RADIANS('PV model'!$B$2))*COS(RADIANS(H4935))*COS(RADIANS(K4935)))+(SIN(RADIANS('PV model'!$B$2))*SIN(RADIANS(H4935)))))))</f>
        <v>45.23360984176103</v>
      </c>
      <c r="M4935" s="3">
        <f t="shared" si="853"/>
        <v>45.23360984176103</v>
      </c>
      <c r="N4935" s="2">
        <f t="shared" ref="N4935:N4998" si="858">DEGREES(ASIN((COS(RADIANS(H4935))*SIN(RADIANS(K4935)))/COS(RADIANS(L4935))))</f>
        <v>51.301988390101641</v>
      </c>
      <c r="O4935" s="2">
        <f>IF('PV model'!$B$2&gt;0, 180-N4935,IF('PV model'!$B$2&lt;0,0-N4935,N4935))</f>
        <v>128.69801160989834</v>
      </c>
      <c r="P4935" s="2">
        <f>ABS(O4935-'PV model'!$B$5)</f>
        <v>76.301988390101656</v>
      </c>
      <c r="Q4935" s="3">
        <f t="shared" si="854"/>
        <v>44.76639015823897</v>
      </c>
      <c r="R4935" s="3">
        <f t="shared" ref="R4935:R4998" si="859">IF(D4935=0,0,D4935*COS(RADIANS(Q4935))/SIN(RADIANS(L4935)))</f>
        <v>111.12255000000003</v>
      </c>
      <c r="S4935" s="3">
        <f t="shared" si="855"/>
        <v>297.61658553132378</v>
      </c>
      <c r="T4935" s="3">
        <f>(0.5*(1-COS(RADIANS(90-$X$3)))*(D4935+E4935)*'PV model'!$B$4)</f>
        <v>0</v>
      </c>
      <c r="U4935" s="3">
        <f t="shared" ref="U4935:U4998" si="860">R4935+S4935+T4935</f>
        <v>408.73913553132383</v>
      </c>
      <c r="V4935" s="3">
        <f>('PV model'!$B$13*(U4935/1000)*(1-'PV model'!$B$14*((20+C4935)-25))*'PV model'!$B$10)/'PV model'!$B$12</f>
        <v>39.501092863319123</v>
      </c>
    </row>
    <row r="4936" spans="1:22" x14ac:dyDescent="0.2">
      <c r="A4936" s="10">
        <f t="shared" si="852"/>
        <v>206</v>
      </c>
      <c r="B4936" s="10">
        <f t="shared" ref="B4936:B4999" si="861">IF(B4935&lt;24,B4935+1,1)</f>
        <v>11</v>
      </c>
      <c r="C4936" s="23">
        <v>13.5</v>
      </c>
      <c r="D4936" s="24">
        <v>110.0001</v>
      </c>
      <c r="E4936" s="24">
        <v>294.58799999999997</v>
      </c>
      <c r="F4936" s="48"/>
      <c r="G4936" s="48"/>
      <c r="H4936" s="1">
        <f t="shared" ref="H4936:H4999" si="862">(23.465*SIN(RADIANS(280.1+0.9863*A4936)))</f>
        <v>19.61720987967368</v>
      </c>
      <c r="I4936" s="1">
        <f t="shared" si="856"/>
        <v>-6.181359231192312</v>
      </c>
      <c r="J4936" s="4">
        <f>B4936+('PV model'!$B$3/15)+(I4936/60)</f>
        <v>10.620310679480127</v>
      </c>
      <c r="K4936" s="2">
        <f t="shared" si="857"/>
        <v>20.695339807798092</v>
      </c>
      <c r="L4936" s="2">
        <f>DEGREES(ASIN((((COS(RADIANS('PV model'!$B$2))*COS(RADIANS(H4936))*COS(RADIANS(K4936)))+(SIN(RADIANS('PV model'!$B$2))*SIN(RADIANS(H4936)))))))</f>
        <v>50.876758487404643</v>
      </c>
      <c r="M4936" s="3">
        <f t="shared" si="853"/>
        <v>50.876758487404643</v>
      </c>
      <c r="N4936" s="2">
        <f t="shared" si="858"/>
        <v>31.840841530529801</v>
      </c>
      <c r="O4936" s="2">
        <f>IF('PV model'!$B$2&gt;0, 180-N4936,IF('PV model'!$B$2&lt;0,0-N4936,N4936))</f>
        <v>148.15915846947019</v>
      </c>
      <c r="P4936" s="2">
        <f>ABS(O4936-'PV model'!$B$5)</f>
        <v>56.840841530529815</v>
      </c>
      <c r="Q4936" s="3">
        <f t="shared" si="854"/>
        <v>39.123241512595357</v>
      </c>
      <c r="R4936" s="3">
        <f t="shared" si="859"/>
        <v>110.0001</v>
      </c>
      <c r="S4936" s="3">
        <f t="shared" si="855"/>
        <v>341.7218557795095</v>
      </c>
      <c r="T4936" s="3">
        <f>(0.5*(1-COS(RADIANS(90-$X$3)))*(D4936+E4936)*'PV model'!$B$4)</f>
        <v>0</v>
      </c>
      <c r="U4936" s="3">
        <f t="shared" si="860"/>
        <v>451.72195577950947</v>
      </c>
      <c r="V4936" s="3">
        <f>('PV model'!$B$13*(U4936/1000)*(1-'PV model'!$B$14*((20+C4936)-25))*'PV model'!$B$10)/'PV model'!$B$12</f>
        <v>43.618886391929287</v>
      </c>
    </row>
    <row r="4937" spans="1:22" x14ac:dyDescent="0.2">
      <c r="A4937" s="10">
        <f t="shared" si="852"/>
        <v>206</v>
      </c>
      <c r="B4937" s="10">
        <f t="shared" si="861"/>
        <v>12</v>
      </c>
      <c r="C4937" s="23">
        <v>13.7</v>
      </c>
      <c r="D4937" s="24">
        <v>75.204150000000013</v>
      </c>
      <c r="E4937" s="24">
        <v>342.21600000000001</v>
      </c>
      <c r="F4937" s="48"/>
      <c r="G4937" s="48"/>
      <c r="H4937" s="1">
        <f t="shared" si="862"/>
        <v>19.61720987967368</v>
      </c>
      <c r="I4937" s="1">
        <f t="shared" si="856"/>
        <v>-6.181359231192312</v>
      </c>
      <c r="J4937" s="4">
        <f>B4937+('PV model'!$B$3/15)+(I4937/60)</f>
        <v>11.620310679480127</v>
      </c>
      <c r="K4937" s="2">
        <f t="shared" si="857"/>
        <v>5.6953398077980921</v>
      </c>
      <c r="L4937" s="2">
        <f>DEGREES(ASIN((((COS(RADIANS('PV model'!$B$2))*COS(RADIANS(H4937))*COS(RADIANS(K4937)))+(SIN(RADIANS('PV model'!$B$2))*SIN(RADIANS(H4937)))))))</f>
        <v>53.860552550738575</v>
      </c>
      <c r="M4937" s="3">
        <f t="shared" si="853"/>
        <v>53.860552550738575</v>
      </c>
      <c r="N4937" s="2">
        <f t="shared" si="858"/>
        <v>9.1201259409396105</v>
      </c>
      <c r="O4937" s="2">
        <f>IF('PV model'!$B$2&gt;0, 180-N4937,IF('PV model'!$B$2&lt;0,0-N4937,N4937))</f>
        <v>170.8798740590604</v>
      </c>
      <c r="P4937" s="2">
        <f>ABS(O4937-'PV model'!$B$5)</f>
        <v>34.120125940939602</v>
      </c>
      <c r="Q4937" s="3">
        <f t="shared" si="854"/>
        <v>36.139447449261425</v>
      </c>
      <c r="R4937" s="3">
        <f t="shared" si="859"/>
        <v>75.204150000000013</v>
      </c>
      <c r="S4937" s="3">
        <f t="shared" si="855"/>
        <v>377.93087317022372</v>
      </c>
      <c r="T4937" s="3">
        <f>(0.5*(1-COS(RADIANS(90-$X$3)))*(D4937+E4937)*'PV model'!$B$4)</f>
        <v>0</v>
      </c>
      <c r="U4937" s="3">
        <f t="shared" si="860"/>
        <v>453.13502317022375</v>
      </c>
      <c r="V4937" s="3">
        <f>('PV model'!$B$13*(U4937/1000)*(1-'PV model'!$B$14*((20+C4937)-25))*'PV model'!$B$10)/'PV model'!$B$12</f>
        <v>43.719097799415437</v>
      </c>
    </row>
    <row r="4938" spans="1:22" x14ac:dyDescent="0.2">
      <c r="A4938" s="10">
        <f t="shared" si="852"/>
        <v>206</v>
      </c>
      <c r="B4938" s="10">
        <f t="shared" si="861"/>
        <v>13</v>
      </c>
      <c r="C4938" s="23">
        <v>15.2</v>
      </c>
      <c r="D4938" s="24">
        <v>75.204150000000013</v>
      </c>
      <c r="E4938" s="24">
        <v>351.91800000000001</v>
      </c>
      <c r="F4938" s="48"/>
      <c r="G4938" s="48"/>
      <c r="H4938" s="1">
        <f t="shared" si="862"/>
        <v>19.61720987967368</v>
      </c>
      <c r="I4938" s="1">
        <f t="shared" si="856"/>
        <v>-6.181359231192312</v>
      </c>
      <c r="J4938" s="4">
        <f>B4938+('PV model'!$B$3/15)+(I4938/60)</f>
        <v>12.620310679480127</v>
      </c>
      <c r="K4938" s="2">
        <f t="shared" si="857"/>
        <v>-9.3046601922019079</v>
      </c>
      <c r="L4938" s="2">
        <f>DEGREES(ASIN((((COS(RADIANS('PV model'!$B$2))*COS(RADIANS(H4938))*COS(RADIANS(K4938)))+(SIN(RADIANS('PV model'!$B$2))*SIN(RADIANS(H4938)))))))</f>
        <v>53.436568460790262</v>
      </c>
      <c r="M4938" s="3">
        <f t="shared" si="853"/>
        <v>53.436568460790262</v>
      </c>
      <c r="N4938" s="2">
        <f t="shared" si="858"/>
        <v>-14.812654824318351</v>
      </c>
      <c r="O4938" s="2">
        <f>IF('PV model'!$B$2&gt;0, 180-N4938,IF('PV model'!$B$2&lt;0,0-N4938,N4938))</f>
        <v>194.81265482431834</v>
      </c>
      <c r="P4938" s="2">
        <f>ABS(O4938-'PV model'!$B$5)</f>
        <v>10.187345175681656</v>
      </c>
      <c r="Q4938" s="3">
        <f t="shared" si="854"/>
        <v>36.563431539209738</v>
      </c>
      <c r="R4938" s="3">
        <f t="shared" si="859"/>
        <v>75.204150000000013</v>
      </c>
      <c r="S4938" s="3">
        <f t="shared" si="855"/>
        <v>388.18480287845529</v>
      </c>
      <c r="T4938" s="3">
        <f>(0.5*(1-COS(RADIANS(90-$X$3)))*(D4938+E4938)*'PV model'!$B$4)</f>
        <v>0</v>
      </c>
      <c r="U4938" s="3">
        <f t="shared" si="860"/>
        <v>463.38895287845531</v>
      </c>
      <c r="V4938" s="3">
        <f>('PV model'!$B$13*(U4938/1000)*(1-'PV model'!$B$14*((20+C4938)-25))*'PV model'!$B$10)/'PV model'!$B$12</f>
        <v>44.430489052757387</v>
      </c>
    </row>
    <row r="4939" spans="1:22" x14ac:dyDescent="0.2">
      <c r="A4939" s="10">
        <f t="shared" si="852"/>
        <v>206</v>
      </c>
      <c r="B4939" s="10">
        <f t="shared" si="861"/>
        <v>14</v>
      </c>
      <c r="C4939" s="23">
        <v>14.2</v>
      </c>
      <c r="D4939" s="24">
        <v>75.204150000000013</v>
      </c>
      <c r="E4939" s="24">
        <v>341.334</v>
      </c>
      <c r="F4939" s="48"/>
      <c r="G4939" s="48"/>
      <c r="H4939" s="1">
        <f t="shared" si="862"/>
        <v>19.61720987967368</v>
      </c>
      <c r="I4939" s="1">
        <f t="shared" si="856"/>
        <v>-6.181359231192312</v>
      </c>
      <c r="J4939" s="4">
        <f>B4939+('PV model'!$B$3/15)+(I4939/60)</f>
        <v>13.620310679480127</v>
      </c>
      <c r="K4939" s="2">
        <f t="shared" si="857"/>
        <v>-24.304660192201908</v>
      </c>
      <c r="L4939" s="2">
        <f>DEGREES(ASIN((((COS(RADIANS('PV model'!$B$2))*COS(RADIANS(H4939))*COS(RADIANS(K4939)))+(SIN(RADIANS('PV model'!$B$2))*SIN(RADIANS(H4939)))))))</f>
        <v>49.723261077368733</v>
      </c>
      <c r="M4939" s="3">
        <f t="shared" si="853"/>
        <v>49.723261077368733</v>
      </c>
      <c r="N4939" s="2">
        <f t="shared" si="858"/>
        <v>-36.84890194474513</v>
      </c>
      <c r="O4939" s="2">
        <f>IF('PV model'!$B$2&gt;0, 180-N4939,IF('PV model'!$B$2&lt;0,0-N4939,N4939))</f>
        <v>216.84890194474514</v>
      </c>
      <c r="P4939" s="2">
        <f>ABS(O4939-'PV model'!$B$5)</f>
        <v>11.848901944745137</v>
      </c>
      <c r="Q4939" s="3">
        <f t="shared" si="854"/>
        <v>40.276738922631267</v>
      </c>
      <c r="R4939" s="3">
        <f t="shared" si="859"/>
        <v>75.204150000000013</v>
      </c>
      <c r="S4939" s="3">
        <f t="shared" si="855"/>
        <v>379.81302536803565</v>
      </c>
      <c r="T4939" s="3">
        <f>(0.5*(1-COS(RADIANS(90-$X$3)))*(D4939+E4939)*'PV model'!$B$4)</f>
        <v>0</v>
      </c>
      <c r="U4939" s="3">
        <f t="shared" si="860"/>
        <v>455.01717536803568</v>
      </c>
      <c r="V4939" s="3">
        <f>('PV model'!$B$13*(U4939/1000)*(1-'PV model'!$B$14*((20+C4939)-25))*'PV model'!$B$10)/'PV model'!$B$12</f>
        <v>43.809723429716612</v>
      </c>
    </row>
    <row r="4940" spans="1:22" x14ac:dyDescent="0.2">
      <c r="A4940" s="10">
        <f t="shared" si="852"/>
        <v>206</v>
      </c>
      <c r="B4940" s="10">
        <f t="shared" si="861"/>
        <v>15</v>
      </c>
      <c r="C4940" s="23">
        <v>14.4</v>
      </c>
      <c r="D4940" s="24">
        <v>107.7552</v>
      </c>
      <c r="E4940" s="24">
        <v>291.94200000000001</v>
      </c>
      <c r="F4940" s="48"/>
      <c r="G4940" s="48"/>
      <c r="H4940" s="1">
        <f t="shared" si="862"/>
        <v>19.61720987967368</v>
      </c>
      <c r="I4940" s="1">
        <f t="shared" si="856"/>
        <v>-6.181359231192312</v>
      </c>
      <c r="J4940" s="4">
        <f>B4940+('PV model'!$B$3/15)+(I4940/60)</f>
        <v>14.620310679480127</v>
      </c>
      <c r="K4940" s="2">
        <f t="shared" si="857"/>
        <v>-39.304660192201908</v>
      </c>
      <c r="L4940" s="2">
        <f>DEGREES(ASIN((((COS(RADIANS('PV model'!$B$2))*COS(RADIANS(H4940))*COS(RADIANS(K4940)))+(SIN(RADIANS('PV model'!$B$2))*SIN(RADIANS(H4940)))))))</f>
        <v>43.592693074216434</v>
      </c>
      <c r="M4940" s="3">
        <f t="shared" si="853"/>
        <v>43.592693074216434</v>
      </c>
      <c r="N4940" s="2">
        <f t="shared" si="858"/>
        <v>-55.471397839967025</v>
      </c>
      <c r="O4940" s="2">
        <f>IF('PV model'!$B$2&gt;0, 180-N4940,IF('PV model'!$B$2&lt;0,0-N4940,N4940))</f>
        <v>235.47139783996704</v>
      </c>
      <c r="P4940" s="2">
        <f>ABS(O4940-'PV model'!$B$5)</f>
        <v>30.47139783996704</v>
      </c>
      <c r="Q4940" s="3">
        <f t="shared" si="854"/>
        <v>46.407306925783566</v>
      </c>
      <c r="R4940" s="3">
        <f t="shared" si="859"/>
        <v>107.7552</v>
      </c>
      <c r="S4940" s="3">
        <f t="shared" si="855"/>
        <v>342.64648127867702</v>
      </c>
      <c r="T4940" s="3">
        <f>(0.5*(1-COS(RADIANS(90-$X$3)))*(D4940+E4940)*'PV model'!$B$4)</f>
        <v>0</v>
      </c>
      <c r="U4940" s="3">
        <f t="shared" si="860"/>
        <v>450.40168127867702</v>
      </c>
      <c r="V4940" s="3">
        <f>('PV model'!$B$13*(U4940/1000)*(1-'PV model'!$B$14*((20+C4940)-25))*'PV model'!$B$10)/'PV model'!$B$12</f>
        <v>43.329319143137376</v>
      </c>
    </row>
    <row r="4941" spans="1:22" x14ac:dyDescent="0.2">
      <c r="A4941" s="10">
        <f t="shared" si="852"/>
        <v>206</v>
      </c>
      <c r="B4941" s="10">
        <f t="shared" si="861"/>
        <v>16</v>
      </c>
      <c r="C4941" s="23">
        <v>13.9</v>
      </c>
      <c r="D4941" s="24">
        <v>275.00024999999999</v>
      </c>
      <c r="E4941" s="24">
        <v>261.072</v>
      </c>
      <c r="F4941" s="48"/>
      <c r="G4941" s="48"/>
      <c r="H4941" s="1">
        <f t="shared" si="862"/>
        <v>19.61720987967368</v>
      </c>
      <c r="I4941" s="1">
        <f t="shared" si="856"/>
        <v>-6.181359231192312</v>
      </c>
      <c r="J4941" s="4">
        <f>B4941+('PV model'!$B$3/15)+(I4941/60)</f>
        <v>15.620310679480127</v>
      </c>
      <c r="K4941" s="2">
        <f t="shared" si="857"/>
        <v>-54.304660192201908</v>
      </c>
      <c r="L4941" s="2">
        <f>DEGREES(ASIN((((COS(RADIANS('PV model'!$B$2))*COS(RADIANS(H4941))*COS(RADIANS(K4941)))+(SIN(RADIANS('PV model'!$B$2))*SIN(RADIANS(H4941)))))))</f>
        <v>36.014443944195769</v>
      </c>
      <c r="M4941" s="3">
        <f t="shared" si="853"/>
        <v>36.014443944195769</v>
      </c>
      <c r="N4941" s="2">
        <f t="shared" si="858"/>
        <v>-71.041756461116307</v>
      </c>
      <c r="O4941" s="2">
        <f>IF('PV model'!$B$2&gt;0, 180-N4941,IF('PV model'!$B$2&lt;0,0-N4941,N4941))</f>
        <v>251.04175646111631</v>
      </c>
      <c r="P4941" s="2">
        <f>ABS(O4941-'PV model'!$B$5)</f>
        <v>46.041756461116307</v>
      </c>
      <c r="Q4941" s="3">
        <f t="shared" si="854"/>
        <v>53.985556055804231</v>
      </c>
      <c r="R4941" s="3">
        <f t="shared" si="859"/>
        <v>275.00024999999999</v>
      </c>
      <c r="S4941" s="3">
        <f t="shared" si="855"/>
        <v>337.62917771692264</v>
      </c>
      <c r="T4941" s="3">
        <f>(0.5*(1-COS(RADIANS(90-$X$3)))*(D4941+E4941)*'PV model'!$B$4)</f>
        <v>0</v>
      </c>
      <c r="U4941" s="3">
        <f t="shared" si="860"/>
        <v>612.62942771692269</v>
      </c>
      <c r="V4941" s="3">
        <f>('PV model'!$B$13*(U4941/1000)*(1-'PV model'!$B$14*((20+C4941)-25))*'PV model'!$B$10)/'PV model'!$B$12</f>
        <v>59.058349216216406</v>
      </c>
    </row>
    <row r="4942" spans="1:22" x14ac:dyDescent="0.2">
      <c r="A4942" s="10">
        <f t="shared" si="852"/>
        <v>206</v>
      </c>
      <c r="B4942" s="10">
        <f t="shared" si="861"/>
        <v>17</v>
      </c>
      <c r="C4942" s="23">
        <v>14.8</v>
      </c>
      <c r="D4942" s="24">
        <v>188.57159999999999</v>
      </c>
      <c r="E4942" s="24">
        <v>235.494</v>
      </c>
      <c r="F4942" s="48"/>
      <c r="G4942" s="48"/>
      <c r="H4942" s="1">
        <f t="shared" si="862"/>
        <v>19.61720987967368</v>
      </c>
      <c r="I4942" s="1">
        <f t="shared" si="856"/>
        <v>-6.181359231192312</v>
      </c>
      <c r="J4942" s="4">
        <f>B4942+('PV model'!$B$3/15)+(I4942/60)</f>
        <v>16.620310679480127</v>
      </c>
      <c r="K4942" s="2">
        <f t="shared" si="857"/>
        <v>-69.304660192201908</v>
      </c>
      <c r="L4942" s="2">
        <f>DEGREES(ASIN((((COS(RADIANS('PV model'!$B$2))*COS(RADIANS(H4942))*COS(RADIANS(K4942)))+(SIN(RADIANS('PV model'!$B$2))*SIN(RADIANS(H4942)))))))</f>
        <v>27.725528493757984</v>
      </c>
      <c r="M4942" s="3">
        <f t="shared" si="853"/>
        <v>27.725528493757984</v>
      </c>
      <c r="N4942" s="2">
        <f t="shared" si="858"/>
        <v>-84.543121484677869</v>
      </c>
      <c r="O4942" s="2">
        <f>IF('PV model'!$B$2&gt;0, 180-N4942,IF('PV model'!$B$2&lt;0,0-N4942,N4942))</f>
        <v>264.54312148467784</v>
      </c>
      <c r="P4942" s="2">
        <f>ABS(O4942-'PV model'!$B$5)</f>
        <v>59.54312148467784</v>
      </c>
      <c r="Q4942" s="3">
        <f t="shared" si="854"/>
        <v>62.274471506242008</v>
      </c>
      <c r="R4942" s="3">
        <f t="shared" si="859"/>
        <v>188.57160000000005</v>
      </c>
      <c r="S4942" s="3">
        <f t="shared" si="855"/>
        <v>291.7261838314032</v>
      </c>
      <c r="T4942" s="3">
        <f>(0.5*(1-COS(RADIANS(90-$X$3)))*(D4942+E4942)*'PV model'!$B$4)</f>
        <v>0</v>
      </c>
      <c r="U4942" s="3">
        <f t="shared" si="860"/>
        <v>480.29778383140325</v>
      </c>
      <c r="V4942" s="3">
        <f>('PV model'!$B$13*(U4942/1000)*(1-'PV model'!$B$14*((20+C4942)-25))*'PV model'!$B$10)/'PV model'!$B$12</f>
        <v>46.12855226609301</v>
      </c>
    </row>
    <row r="4943" spans="1:22" x14ac:dyDescent="0.2">
      <c r="A4943" s="10">
        <f t="shared" si="852"/>
        <v>206</v>
      </c>
      <c r="B4943" s="10">
        <f t="shared" si="861"/>
        <v>18</v>
      </c>
      <c r="C4943" s="23">
        <v>14.3</v>
      </c>
      <c r="D4943" s="24">
        <v>94.285799999999995</v>
      </c>
      <c r="E4943" s="24">
        <v>133.18200000000002</v>
      </c>
      <c r="F4943" s="48"/>
      <c r="G4943" s="48"/>
      <c r="H4943" s="1">
        <f t="shared" si="862"/>
        <v>19.61720987967368</v>
      </c>
      <c r="I4943" s="1">
        <f t="shared" si="856"/>
        <v>-6.181359231192312</v>
      </c>
      <c r="J4943" s="4">
        <f>B4943+('PV model'!$B$3/15)+(I4943/60)</f>
        <v>17.620310679480127</v>
      </c>
      <c r="K4943" s="2">
        <f t="shared" si="857"/>
        <v>-84.304660192201908</v>
      </c>
      <c r="L4943" s="2">
        <f>DEGREES(ASIN((((COS(RADIANS('PV model'!$B$2))*COS(RADIANS(H4943))*COS(RADIANS(K4943)))+(SIN(RADIANS('PV model'!$B$2))*SIN(RADIANS(H4943)))))))</f>
        <v>19.246593093899971</v>
      </c>
      <c r="M4943" s="3">
        <f t="shared" si="853"/>
        <v>19.246593093899971</v>
      </c>
      <c r="N4943" s="2">
        <f t="shared" si="858"/>
        <v>-83.118235692743966</v>
      </c>
      <c r="O4943" s="2">
        <f>IF('PV model'!$B$2&gt;0, 180-N4943,IF('PV model'!$B$2&lt;0,0-N4943,N4943))</f>
        <v>263.11823569274395</v>
      </c>
      <c r="P4943" s="2">
        <f>ABS(O4943-'PV model'!$B$5)</f>
        <v>58.118235692743951</v>
      </c>
      <c r="Q4943" s="3">
        <f t="shared" si="854"/>
        <v>70.753406906100025</v>
      </c>
      <c r="R4943" s="3">
        <f t="shared" si="859"/>
        <v>94.285800000000023</v>
      </c>
      <c r="S4943" s="3">
        <f t="shared" si="855"/>
        <v>157.58766656301148</v>
      </c>
      <c r="T4943" s="3">
        <f>(0.5*(1-COS(RADIANS(90-$X$3)))*(D4943+E4943)*'PV model'!$B$4)</f>
        <v>0</v>
      </c>
      <c r="U4943" s="3">
        <f t="shared" si="860"/>
        <v>251.8734665630115</v>
      </c>
      <c r="V4943" s="3">
        <f>('PV model'!$B$13*(U4943/1000)*(1-'PV model'!$B$14*((20+C4943)-25))*'PV model'!$B$10)/'PV model'!$B$12</f>
        <v>24.240677209742472</v>
      </c>
    </row>
    <row r="4944" spans="1:22" x14ac:dyDescent="0.2">
      <c r="A4944" s="10">
        <f t="shared" si="852"/>
        <v>206</v>
      </c>
      <c r="B4944" s="10">
        <f t="shared" si="861"/>
        <v>19</v>
      </c>
      <c r="C4944" s="23">
        <v>13.6</v>
      </c>
      <c r="D4944" s="24">
        <v>8.9795999999999996</v>
      </c>
      <c r="E4944" s="24">
        <v>88.2</v>
      </c>
      <c r="F4944" s="48"/>
      <c r="G4944" s="48"/>
      <c r="H4944" s="1">
        <f t="shared" si="862"/>
        <v>19.61720987967368</v>
      </c>
      <c r="I4944" s="1">
        <f t="shared" si="856"/>
        <v>-6.181359231192312</v>
      </c>
      <c r="J4944" s="4">
        <f>B4944+('PV model'!$B$3/15)+(I4944/60)</f>
        <v>18.620310679480127</v>
      </c>
      <c r="K4944" s="2">
        <f t="shared" si="857"/>
        <v>-99.304660192201908</v>
      </c>
      <c r="L4944" s="2">
        <f>DEGREES(ASIN((((COS(RADIANS('PV model'!$B$2))*COS(RADIANS(H4944))*COS(RADIANS(K4944)))+(SIN(RADIANS('PV model'!$B$2))*SIN(RADIANS(H4944)))))))</f>
        <v>10.977545677100158</v>
      </c>
      <c r="M4944" s="3">
        <f t="shared" si="853"/>
        <v>10.977545677100158</v>
      </c>
      <c r="N4944" s="2">
        <f t="shared" si="858"/>
        <v>-71.242707139665953</v>
      </c>
      <c r="O4944" s="2">
        <f>IF('PV model'!$B$2&gt;0, 180-N4944,IF('PV model'!$B$2&lt;0,0-N4944,N4944))</f>
        <v>251.24270713966595</v>
      </c>
      <c r="P4944" s="2">
        <f>ABS(O4944-'PV model'!$B$5)</f>
        <v>46.242707139665953</v>
      </c>
      <c r="Q4944" s="3">
        <f t="shared" si="854"/>
        <v>79.022454322899833</v>
      </c>
      <c r="R4944" s="3">
        <f t="shared" si="859"/>
        <v>8.9796000000000031</v>
      </c>
      <c r="S4944" s="3">
        <f t="shared" si="855"/>
        <v>91.498268290509898</v>
      </c>
      <c r="T4944" s="3">
        <f>(0.5*(1-COS(RADIANS(90-$X$3)))*(D4944+E4944)*'PV model'!$B$4)</f>
        <v>0</v>
      </c>
      <c r="U4944" s="3">
        <f t="shared" si="860"/>
        <v>100.4778682905099</v>
      </c>
      <c r="V4944" s="3">
        <f>('PV model'!$B$13*(U4944/1000)*(1-'PV model'!$B$14*((20+C4944)-25))*'PV model'!$B$10)/'PV model'!$B$12</f>
        <v>9.6982621049467834</v>
      </c>
    </row>
    <row r="4945" spans="1:22" x14ac:dyDescent="0.2">
      <c r="A4945" s="10">
        <f t="shared" si="852"/>
        <v>206</v>
      </c>
      <c r="B4945" s="10">
        <f t="shared" si="861"/>
        <v>20</v>
      </c>
      <c r="C4945" s="23">
        <v>13</v>
      </c>
      <c r="D4945" s="24">
        <v>0</v>
      </c>
      <c r="E4945" s="24">
        <v>30.869999999999997</v>
      </c>
      <c r="F4945" s="48"/>
      <c r="G4945" s="48"/>
      <c r="H4945" s="1">
        <f t="shared" si="862"/>
        <v>19.61720987967368</v>
      </c>
      <c r="I4945" s="1">
        <f t="shared" si="856"/>
        <v>-6.181359231192312</v>
      </c>
      <c r="J4945" s="4">
        <f>B4945+('PV model'!$B$3/15)+(I4945/60)</f>
        <v>19.620310679480127</v>
      </c>
      <c r="K4945" s="2">
        <f t="shared" si="857"/>
        <v>-114.30466019220191</v>
      </c>
      <c r="L4945" s="2">
        <f>DEGREES(ASIN((((COS(RADIANS('PV model'!$B$2))*COS(RADIANS(H4945))*COS(RADIANS(K4945)))+(SIN(RADIANS('PV model'!$B$2))*SIN(RADIANS(H4945)))))))</f>
        <v>3.27295358627652</v>
      </c>
      <c r="M4945" s="3">
        <f t="shared" si="853"/>
        <v>3.27295358627652</v>
      </c>
      <c r="N4945" s="2">
        <f t="shared" si="858"/>
        <v>-59.302371823672608</v>
      </c>
      <c r="O4945" s="2">
        <f>IF('PV model'!$B$2&gt;0, 180-N4945,IF('PV model'!$B$2&lt;0,0-N4945,N4945))</f>
        <v>239.30237182367262</v>
      </c>
      <c r="P4945" s="2">
        <f>ABS(O4945-'PV model'!$B$5)</f>
        <v>34.302371823672615</v>
      </c>
      <c r="Q4945" s="3">
        <f t="shared" si="854"/>
        <v>86.727046413723485</v>
      </c>
      <c r="R4945" s="3">
        <f t="shared" si="859"/>
        <v>0</v>
      </c>
      <c r="S4945" s="3">
        <f t="shared" si="855"/>
        <v>30.869999999999997</v>
      </c>
      <c r="T4945" s="3">
        <f>(0.5*(1-COS(RADIANS(90-$X$3)))*(D4945+E4945)*'PV model'!$B$4)</f>
        <v>0</v>
      </c>
      <c r="U4945" s="3">
        <f t="shared" si="860"/>
        <v>30.869999999999997</v>
      </c>
      <c r="V4945" s="3">
        <f>('PV model'!$B$13*(U4945/1000)*(1-'PV model'!$B$14*((20+C4945)-25))*'PV model'!$B$10)/'PV model'!$B$12</f>
        <v>2.9870207135999993</v>
      </c>
    </row>
    <row r="4946" spans="1:22" x14ac:dyDescent="0.2">
      <c r="A4946" s="10">
        <f t="shared" si="852"/>
        <v>206</v>
      </c>
      <c r="B4946" s="10">
        <f t="shared" si="861"/>
        <v>21</v>
      </c>
      <c r="C4946" s="23">
        <v>12.5</v>
      </c>
      <c r="D4946" s="24">
        <v>0</v>
      </c>
      <c r="E4946" s="24">
        <v>1.764</v>
      </c>
      <c r="F4946" s="48"/>
      <c r="G4946" s="48"/>
      <c r="H4946" s="1">
        <f t="shared" si="862"/>
        <v>19.61720987967368</v>
      </c>
      <c r="I4946" s="1">
        <f t="shared" si="856"/>
        <v>-6.181359231192312</v>
      </c>
      <c r="J4946" s="4">
        <f>B4946+('PV model'!$B$3/15)+(I4946/60)</f>
        <v>20.620310679480127</v>
      </c>
      <c r="K4946" s="2">
        <f t="shared" si="857"/>
        <v>-129.30466019220191</v>
      </c>
      <c r="L4946" s="2">
        <f>DEGREES(ASIN((((COS(RADIANS('PV model'!$B$2))*COS(RADIANS(H4946))*COS(RADIANS(K4946)))+(SIN(RADIANS('PV model'!$B$2))*SIN(RADIANS(H4946)))))))</f>
        <v>-3.5129274680634288</v>
      </c>
      <c r="M4946" s="3">
        <f t="shared" si="853"/>
        <v>0</v>
      </c>
      <c r="N4946" s="2">
        <f t="shared" si="858"/>
        <v>-46.907150191554976</v>
      </c>
      <c r="O4946" s="2">
        <f>IF('PV model'!$B$2&gt;0, 180-N4946,IF('PV model'!$B$2&lt;0,0-N4946,N4946))</f>
        <v>226.90715019155499</v>
      </c>
      <c r="P4946" s="2">
        <f>ABS(O4946-'PV model'!$B$5)</f>
        <v>21.90715019155499</v>
      </c>
      <c r="Q4946" s="3">
        <f t="shared" si="854"/>
        <v>93.512927468063424</v>
      </c>
      <c r="R4946" s="3">
        <f t="shared" si="859"/>
        <v>0</v>
      </c>
      <c r="S4946" s="3">
        <f t="shared" si="855"/>
        <v>1.764</v>
      </c>
      <c r="T4946" s="3">
        <f>(0.5*(1-COS(RADIANS(90-$X$3)))*(D4946+E4946)*'PV model'!$B$4)</f>
        <v>0</v>
      </c>
      <c r="U4946" s="3">
        <f t="shared" si="860"/>
        <v>1.764</v>
      </c>
      <c r="V4946" s="3">
        <f>('PV model'!$B$13*(U4946/1000)*(1-'PV model'!$B$14*((20+C4946)-25))*'PV model'!$B$10)/'PV model'!$B$12</f>
        <v>0.17103955679999996</v>
      </c>
    </row>
    <row r="4947" spans="1:22" x14ac:dyDescent="0.2">
      <c r="A4947" s="10">
        <f t="shared" si="852"/>
        <v>206</v>
      </c>
      <c r="B4947" s="10">
        <f t="shared" si="861"/>
        <v>22</v>
      </c>
      <c r="C4947" s="23">
        <v>12.1</v>
      </c>
      <c r="D4947" s="24">
        <v>0</v>
      </c>
      <c r="E4947" s="24">
        <v>0</v>
      </c>
      <c r="F4947" s="48"/>
      <c r="G4947" s="48"/>
      <c r="H4947" s="1">
        <f t="shared" si="862"/>
        <v>19.61720987967368</v>
      </c>
      <c r="I4947" s="1">
        <f t="shared" si="856"/>
        <v>-6.181359231192312</v>
      </c>
      <c r="J4947" s="4">
        <f>B4947+('PV model'!$B$3/15)+(I4947/60)</f>
        <v>21.620310679480127</v>
      </c>
      <c r="K4947" s="2">
        <f t="shared" si="857"/>
        <v>-144.30466019220191</v>
      </c>
      <c r="L4947" s="2">
        <f>DEGREES(ASIN((((COS(RADIANS('PV model'!$B$2))*COS(RADIANS(H4947))*COS(RADIANS(K4947)))+(SIN(RADIANS('PV model'!$B$2))*SIN(RADIANS(H4947)))))))</f>
        <v>-9.0101095154615951</v>
      </c>
      <c r="M4947" s="3">
        <f t="shared" si="853"/>
        <v>0</v>
      </c>
      <c r="N4947" s="2">
        <f t="shared" si="858"/>
        <v>-33.812355700652617</v>
      </c>
      <c r="O4947" s="2">
        <f>IF('PV model'!$B$2&gt;0, 180-N4947,IF('PV model'!$B$2&lt;0,0-N4947,N4947))</f>
        <v>213.81235570065263</v>
      </c>
      <c r="P4947" s="2">
        <f>ABS(O4947-'PV model'!$B$5)</f>
        <v>8.8123557006526312</v>
      </c>
      <c r="Q4947" s="3">
        <f t="shared" si="854"/>
        <v>99.010109515461593</v>
      </c>
      <c r="R4947" s="3">
        <f t="shared" si="859"/>
        <v>0</v>
      </c>
      <c r="S4947" s="3">
        <f t="shared" si="855"/>
        <v>0</v>
      </c>
      <c r="T4947" s="3">
        <f>(0.5*(1-COS(RADIANS(90-$X$3)))*(D4947+E4947)*'PV model'!$B$4)</f>
        <v>0</v>
      </c>
      <c r="U4947" s="3">
        <f t="shared" si="860"/>
        <v>0</v>
      </c>
      <c r="V4947" s="3">
        <f>('PV model'!$B$13*(U4947/1000)*(1-'PV model'!$B$14*((20+C4947)-25))*'PV model'!$B$10)/'PV model'!$B$12</f>
        <v>0</v>
      </c>
    </row>
    <row r="4948" spans="1:22" x14ac:dyDescent="0.2">
      <c r="A4948" s="10">
        <f t="shared" si="852"/>
        <v>206</v>
      </c>
      <c r="B4948" s="10">
        <f t="shared" si="861"/>
        <v>23</v>
      </c>
      <c r="C4948" s="23">
        <v>11.7</v>
      </c>
      <c r="D4948" s="24">
        <v>0</v>
      </c>
      <c r="E4948" s="24">
        <v>0</v>
      </c>
      <c r="F4948" s="48"/>
      <c r="G4948" s="48"/>
      <c r="H4948" s="1">
        <f t="shared" si="862"/>
        <v>19.61720987967368</v>
      </c>
      <c r="I4948" s="1">
        <f t="shared" si="856"/>
        <v>-6.181359231192312</v>
      </c>
      <c r="J4948" s="4">
        <f>B4948+('PV model'!$B$3/15)+(I4948/60)</f>
        <v>22.620310679480127</v>
      </c>
      <c r="K4948" s="2">
        <f t="shared" si="857"/>
        <v>-159.30466019220191</v>
      </c>
      <c r="L4948" s="2">
        <f>DEGREES(ASIN((((COS(RADIANS('PV model'!$B$2))*COS(RADIANS(H4948))*COS(RADIANS(K4948)))+(SIN(RADIANS('PV model'!$B$2))*SIN(RADIANS(H4948)))))))</f>
        <v>-12.850934634079792</v>
      </c>
      <c r="M4948" s="3">
        <f t="shared" si="853"/>
        <v>0</v>
      </c>
      <c r="N4948" s="2">
        <f t="shared" si="858"/>
        <v>-19.964549254423162</v>
      </c>
      <c r="O4948" s="2">
        <f>IF('PV model'!$B$2&gt;0, 180-N4948,IF('PV model'!$B$2&lt;0,0-N4948,N4948))</f>
        <v>199.96454925442316</v>
      </c>
      <c r="P4948" s="2">
        <f>ABS(O4948-'PV model'!$B$5)</f>
        <v>5.0354507455768385</v>
      </c>
      <c r="Q4948" s="3">
        <f t="shared" si="854"/>
        <v>102.85093463407979</v>
      </c>
      <c r="R4948" s="3">
        <f t="shared" si="859"/>
        <v>0</v>
      </c>
      <c r="S4948" s="3">
        <f t="shared" si="855"/>
        <v>0</v>
      </c>
      <c r="T4948" s="3">
        <f>(0.5*(1-COS(RADIANS(90-$X$3)))*(D4948+E4948)*'PV model'!$B$4)</f>
        <v>0</v>
      </c>
      <c r="U4948" s="3">
        <f t="shared" si="860"/>
        <v>0</v>
      </c>
      <c r="V4948" s="3">
        <f>('PV model'!$B$13*(U4948/1000)*(1-'PV model'!$B$14*((20+C4948)-25))*'PV model'!$B$10)/'PV model'!$B$12</f>
        <v>0</v>
      </c>
    </row>
    <row r="4949" spans="1:22" x14ac:dyDescent="0.2">
      <c r="A4949" s="10">
        <f t="shared" si="852"/>
        <v>206</v>
      </c>
      <c r="B4949" s="10">
        <f t="shared" si="861"/>
        <v>24</v>
      </c>
      <c r="C4949" s="23">
        <v>11.2</v>
      </c>
      <c r="D4949" s="24">
        <v>0</v>
      </c>
      <c r="E4949" s="24">
        <v>0</v>
      </c>
      <c r="F4949" s="48"/>
      <c r="G4949" s="48"/>
      <c r="H4949" s="1">
        <f t="shared" si="862"/>
        <v>19.61720987967368</v>
      </c>
      <c r="I4949" s="1">
        <f t="shared" si="856"/>
        <v>-6.181359231192312</v>
      </c>
      <c r="J4949" s="4">
        <f>B4949+('PV model'!$B$3/15)+(I4949/60)</f>
        <v>23.620310679480127</v>
      </c>
      <c r="K4949" s="2">
        <f t="shared" si="857"/>
        <v>-174.30466019220191</v>
      </c>
      <c r="L4949" s="2">
        <f>DEGREES(ASIN((((COS(RADIANS('PV model'!$B$2))*COS(RADIANS(H4949))*COS(RADIANS(K4949)))+(SIN(RADIANS('PV model'!$B$2))*SIN(RADIANS(H4949)))))))</f>
        <v>-14.726708965934414</v>
      </c>
      <c r="M4949" s="3">
        <f t="shared" si="853"/>
        <v>0</v>
      </c>
      <c r="N4949" s="2">
        <f t="shared" si="858"/>
        <v>-5.546513797061122</v>
      </c>
      <c r="O4949" s="2">
        <f>IF('PV model'!$B$2&gt;0, 180-N4949,IF('PV model'!$B$2&lt;0,0-N4949,N4949))</f>
        <v>185.54651379706112</v>
      </c>
      <c r="P4949" s="2">
        <f>ABS(O4949-'PV model'!$B$5)</f>
        <v>19.453486202938876</v>
      </c>
      <c r="Q4949" s="3">
        <f t="shared" si="854"/>
        <v>104.72670896593442</v>
      </c>
      <c r="R4949" s="3">
        <f t="shared" si="859"/>
        <v>0</v>
      </c>
      <c r="S4949" s="3">
        <f t="shared" si="855"/>
        <v>0</v>
      </c>
      <c r="T4949" s="3">
        <f>(0.5*(1-COS(RADIANS(90-$X$3)))*(D4949+E4949)*'PV model'!$B$4)</f>
        <v>0</v>
      </c>
      <c r="U4949" s="3">
        <f t="shared" si="860"/>
        <v>0</v>
      </c>
      <c r="V4949" s="3">
        <f>('PV model'!$B$13*(U4949/1000)*(1-'PV model'!$B$14*((20+C4949)-25))*'PV model'!$B$10)/'PV model'!$B$12</f>
        <v>0</v>
      </c>
    </row>
    <row r="4950" spans="1:22" x14ac:dyDescent="0.2">
      <c r="A4950" s="10">
        <f t="shared" si="852"/>
        <v>207</v>
      </c>
      <c r="B4950" s="10">
        <f t="shared" si="861"/>
        <v>1</v>
      </c>
      <c r="C4950" s="23">
        <v>11</v>
      </c>
      <c r="D4950" s="24">
        <v>0</v>
      </c>
      <c r="E4950" s="24">
        <v>0</v>
      </c>
      <c r="F4950" s="48"/>
      <c r="G4950" s="48"/>
      <c r="H4950" s="1">
        <f t="shared" si="862"/>
        <v>19.392677939075142</v>
      </c>
      <c r="I4950" s="1">
        <f t="shared" si="856"/>
        <v>-6.185560592310515</v>
      </c>
      <c r="J4950" s="4">
        <f>B4950+('PV model'!$B$3/15)+(I4950/60)</f>
        <v>0.62024065679482476</v>
      </c>
      <c r="K4950" s="2">
        <f t="shared" si="857"/>
        <v>170.69639014807763</v>
      </c>
      <c r="L4950" s="2">
        <f>DEGREES(ASIN((((COS(RADIANS('PV model'!$B$2))*COS(RADIANS(H4950))*COS(RADIANS(K4950)))+(SIN(RADIANS('PV model'!$B$2))*SIN(RADIANS(H4950)))))))</f>
        <v>-14.690634618242994</v>
      </c>
      <c r="M4950" s="3">
        <f t="shared" si="853"/>
        <v>0</v>
      </c>
      <c r="N4950" s="2">
        <f t="shared" si="858"/>
        <v>9.0703757186842857</v>
      </c>
      <c r="O4950" s="2">
        <f>IF('PV model'!$B$2&gt;0, 180-N4950,IF('PV model'!$B$2&lt;0,0-N4950,N4950))</f>
        <v>170.92962428131571</v>
      </c>
      <c r="P4950" s="2">
        <f>ABS(O4950-'PV model'!$B$5)</f>
        <v>34.070375718684289</v>
      </c>
      <c r="Q4950" s="3">
        <f t="shared" si="854"/>
        <v>104.690634618243</v>
      </c>
      <c r="R4950" s="3">
        <f t="shared" si="859"/>
        <v>0</v>
      </c>
      <c r="S4950" s="3">
        <f t="shared" si="855"/>
        <v>0</v>
      </c>
      <c r="T4950" s="3">
        <f>(0.5*(1-COS(RADIANS(90-$X$3)))*(D4950+E4950)*'PV model'!$B$4)</f>
        <v>0</v>
      </c>
      <c r="U4950" s="3">
        <f t="shared" si="860"/>
        <v>0</v>
      </c>
      <c r="V4950" s="3">
        <f>('PV model'!$B$13*(U4950/1000)*(1-'PV model'!$B$14*((20+C4950)-25))*'PV model'!$B$10)/'PV model'!$B$12</f>
        <v>0</v>
      </c>
    </row>
    <row r="4951" spans="1:22" x14ac:dyDescent="0.2">
      <c r="A4951" s="10">
        <f t="shared" si="852"/>
        <v>207</v>
      </c>
      <c r="B4951" s="10">
        <f t="shared" si="861"/>
        <v>2</v>
      </c>
      <c r="C4951" s="23">
        <v>10.9</v>
      </c>
      <c r="D4951" s="24">
        <v>0</v>
      </c>
      <c r="E4951" s="24">
        <v>0</v>
      </c>
      <c r="F4951" s="48"/>
      <c r="G4951" s="48"/>
      <c r="H4951" s="1">
        <f t="shared" si="862"/>
        <v>19.392677939075142</v>
      </c>
      <c r="I4951" s="1">
        <f t="shared" si="856"/>
        <v>-6.185560592310515</v>
      </c>
      <c r="J4951" s="4">
        <f>B4951+('PV model'!$B$3/15)+(I4951/60)</f>
        <v>1.6202406567948249</v>
      </c>
      <c r="K4951" s="2">
        <f t="shared" si="857"/>
        <v>155.69639014807763</v>
      </c>
      <c r="L4951" s="2">
        <f>DEGREES(ASIN((((COS(RADIANS('PV model'!$B$2))*COS(RADIANS(H4951))*COS(RADIANS(K4951)))+(SIN(RADIANS('PV model'!$B$2))*SIN(RADIANS(H4951)))))))</f>
        <v>-12.314600362038709</v>
      </c>
      <c r="M4951" s="3">
        <f t="shared" si="853"/>
        <v>0</v>
      </c>
      <c r="N4951" s="2">
        <f t="shared" si="858"/>
        <v>23.413501507909004</v>
      </c>
      <c r="O4951" s="2">
        <f>IF('PV model'!$B$2&gt;0, 180-N4951,IF('PV model'!$B$2&lt;0,0-N4951,N4951))</f>
        <v>156.58649849209098</v>
      </c>
      <c r="P4951" s="2">
        <f>ABS(O4951-'PV model'!$B$5)</f>
        <v>48.413501507909018</v>
      </c>
      <c r="Q4951" s="3">
        <f t="shared" si="854"/>
        <v>102.31460036203872</v>
      </c>
      <c r="R4951" s="3">
        <f t="shared" si="859"/>
        <v>0</v>
      </c>
      <c r="S4951" s="3">
        <f t="shared" si="855"/>
        <v>0</v>
      </c>
      <c r="T4951" s="3">
        <f>(0.5*(1-COS(RADIANS(90-$X$3)))*(D4951+E4951)*'PV model'!$B$4)</f>
        <v>0</v>
      </c>
      <c r="U4951" s="3">
        <f t="shared" si="860"/>
        <v>0</v>
      </c>
      <c r="V4951" s="3">
        <f>('PV model'!$B$13*(U4951/1000)*(1-'PV model'!$B$14*((20+C4951)-25))*'PV model'!$B$10)/'PV model'!$B$12</f>
        <v>0</v>
      </c>
    </row>
    <row r="4952" spans="1:22" x14ac:dyDescent="0.2">
      <c r="A4952" s="10">
        <f t="shared" si="852"/>
        <v>207</v>
      </c>
      <c r="B4952" s="10">
        <f t="shared" si="861"/>
        <v>3</v>
      </c>
      <c r="C4952" s="23">
        <v>11</v>
      </c>
      <c r="D4952" s="24">
        <v>0</v>
      </c>
      <c r="E4952" s="24">
        <v>0</v>
      </c>
      <c r="F4952" s="48"/>
      <c r="G4952" s="48"/>
      <c r="H4952" s="1">
        <f t="shared" si="862"/>
        <v>19.392677939075142</v>
      </c>
      <c r="I4952" s="1">
        <f t="shared" si="856"/>
        <v>-6.185560592310515</v>
      </c>
      <c r="J4952" s="4">
        <f>B4952+('PV model'!$B$3/15)+(I4952/60)</f>
        <v>2.6202406567948247</v>
      </c>
      <c r="K4952" s="2">
        <f t="shared" si="857"/>
        <v>140.69639014807765</v>
      </c>
      <c r="L4952" s="2">
        <f>DEGREES(ASIN((((COS(RADIANS('PV model'!$B$2))*COS(RADIANS(H4952))*COS(RADIANS(K4952)))+(SIN(RADIANS('PV model'!$B$2))*SIN(RADIANS(H4952)))))))</f>
        <v>-8.0348785638679914</v>
      </c>
      <c r="M4952" s="3">
        <f t="shared" si="853"/>
        <v>0</v>
      </c>
      <c r="N4952" s="2">
        <f t="shared" si="858"/>
        <v>37.114922218887536</v>
      </c>
      <c r="O4952" s="2">
        <f>IF('PV model'!$B$2&gt;0, 180-N4952,IF('PV model'!$B$2&lt;0,0-N4952,N4952))</f>
        <v>142.88507778111247</v>
      </c>
      <c r="P4952" s="2">
        <f>ABS(O4952-'PV model'!$B$5)</f>
        <v>62.114922218887529</v>
      </c>
      <c r="Q4952" s="3">
        <f t="shared" si="854"/>
        <v>98.034878563867991</v>
      </c>
      <c r="R4952" s="3">
        <f t="shared" si="859"/>
        <v>0</v>
      </c>
      <c r="S4952" s="3">
        <f t="shared" si="855"/>
        <v>0</v>
      </c>
      <c r="T4952" s="3">
        <f>(0.5*(1-COS(RADIANS(90-$X$3)))*(D4952+E4952)*'PV model'!$B$4)</f>
        <v>0</v>
      </c>
      <c r="U4952" s="3">
        <f t="shared" si="860"/>
        <v>0</v>
      </c>
      <c r="V4952" s="3">
        <f>('PV model'!$B$13*(U4952/1000)*(1-'PV model'!$B$14*((20+C4952)-25))*'PV model'!$B$10)/'PV model'!$B$12</f>
        <v>0</v>
      </c>
    </row>
    <row r="4953" spans="1:22" x14ac:dyDescent="0.2">
      <c r="A4953" s="10">
        <f t="shared" si="852"/>
        <v>207</v>
      </c>
      <c r="B4953" s="10">
        <f t="shared" si="861"/>
        <v>4</v>
      </c>
      <c r="C4953" s="23">
        <v>10.9</v>
      </c>
      <c r="D4953" s="24">
        <v>0</v>
      </c>
      <c r="E4953" s="24">
        <v>0</v>
      </c>
      <c r="F4953" s="48"/>
      <c r="G4953" s="48"/>
      <c r="H4953" s="1">
        <f t="shared" si="862"/>
        <v>19.392677939075142</v>
      </c>
      <c r="I4953" s="1">
        <f t="shared" si="856"/>
        <v>-6.185560592310515</v>
      </c>
      <c r="J4953" s="4">
        <f>B4953+('PV model'!$B$3/15)+(I4953/60)</f>
        <v>3.6202406567948247</v>
      </c>
      <c r="K4953" s="2">
        <f t="shared" si="857"/>
        <v>125.69639014807764</v>
      </c>
      <c r="L4953" s="2">
        <f>DEGREES(ASIN((((COS(RADIANS('PV model'!$B$2))*COS(RADIANS(H4953))*COS(RADIANS(K4953)))+(SIN(RADIANS('PV model'!$B$2))*SIN(RADIANS(H4953)))))))</f>
        <v>-2.1834174470346674</v>
      </c>
      <c r="M4953" s="3">
        <f t="shared" si="853"/>
        <v>0</v>
      </c>
      <c r="N4953" s="2">
        <f t="shared" si="858"/>
        <v>50.049660994644185</v>
      </c>
      <c r="O4953" s="2">
        <f>IF('PV model'!$B$2&gt;0, 180-N4953,IF('PV model'!$B$2&lt;0,0-N4953,N4953))</f>
        <v>129.95033900535583</v>
      </c>
      <c r="P4953" s="2">
        <f>ABS(O4953-'PV model'!$B$5)</f>
        <v>75.049660994644171</v>
      </c>
      <c r="Q4953" s="3">
        <f t="shared" si="854"/>
        <v>92.183417447034657</v>
      </c>
      <c r="R4953" s="3">
        <f t="shared" si="859"/>
        <v>0</v>
      </c>
      <c r="S4953" s="3">
        <f t="shared" si="855"/>
        <v>0</v>
      </c>
      <c r="T4953" s="3">
        <f>(0.5*(1-COS(RADIANS(90-$X$3)))*(D4953+E4953)*'PV model'!$B$4)</f>
        <v>0</v>
      </c>
      <c r="U4953" s="3">
        <f t="shared" si="860"/>
        <v>0</v>
      </c>
      <c r="V4953" s="3">
        <f>('PV model'!$B$13*(U4953/1000)*(1-'PV model'!$B$14*((20+C4953)-25))*'PV model'!$B$10)/'PV model'!$B$12</f>
        <v>0</v>
      </c>
    </row>
    <row r="4954" spans="1:22" x14ac:dyDescent="0.2">
      <c r="A4954" s="10">
        <f t="shared" si="852"/>
        <v>207</v>
      </c>
      <c r="B4954" s="10">
        <f t="shared" si="861"/>
        <v>5</v>
      </c>
      <c r="C4954" s="23">
        <v>10.8</v>
      </c>
      <c r="D4954" s="24">
        <v>0</v>
      </c>
      <c r="E4954" s="24">
        <v>5.2920000000000007</v>
      </c>
      <c r="F4954" s="48"/>
      <c r="G4954" s="48"/>
      <c r="H4954" s="1">
        <f t="shared" si="862"/>
        <v>19.392677939075142</v>
      </c>
      <c r="I4954" s="1">
        <f t="shared" si="856"/>
        <v>-6.185560592310515</v>
      </c>
      <c r="J4954" s="4">
        <f>B4954+('PV model'!$B$3/15)+(I4954/60)</f>
        <v>4.6202406567948247</v>
      </c>
      <c r="K4954" s="2">
        <f t="shared" si="857"/>
        <v>110.69639014807763</v>
      </c>
      <c r="L4954" s="2">
        <f>DEGREES(ASIN((((COS(RADIANS('PV model'!$B$2))*COS(RADIANS(H4954))*COS(RADIANS(K4954)))+(SIN(RADIANS('PV model'!$B$2))*SIN(RADIANS(H4954)))))))</f>
        <v>4.8658694057670857</v>
      </c>
      <c r="M4954" s="3">
        <f t="shared" si="853"/>
        <v>4.8658694057670857</v>
      </c>
      <c r="N4954" s="2">
        <f t="shared" si="858"/>
        <v>62.323518278820764</v>
      </c>
      <c r="O4954" s="2">
        <f>IF('PV model'!$B$2&gt;0, 180-N4954,IF('PV model'!$B$2&lt;0,0-N4954,N4954))</f>
        <v>117.67648172117924</v>
      </c>
      <c r="P4954" s="2">
        <f>ABS(O4954-'PV model'!$B$5)</f>
        <v>87.323518278820757</v>
      </c>
      <c r="Q4954" s="3">
        <f t="shared" si="854"/>
        <v>85.134130594232914</v>
      </c>
      <c r="R4954" s="3">
        <f t="shared" si="859"/>
        <v>0</v>
      </c>
      <c r="S4954" s="3">
        <f t="shared" si="855"/>
        <v>5.2920000000000007</v>
      </c>
      <c r="T4954" s="3">
        <f>(0.5*(1-COS(RADIANS(90-$X$3)))*(D4954+E4954)*'PV model'!$B$4)</f>
        <v>0</v>
      </c>
      <c r="U4954" s="3">
        <f t="shared" si="860"/>
        <v>5.2920000000000007</v>
      </c>
      <c r="V4954" s="3">
        <f>('PV model'!$B$13*(U4954/1000)*(1-'PV model'!$B$14*((20+C4954)-25))*'PV model'!$B$10)/'PV model'!$B$12</f>
        <v>0.51671579097600007</v>
      </c>
    </row>
    <row r="4955" spans="1:22" x14ac:dyDescent="0.2">
      <c r="A4955" s="10">
        <f t="shared" si="852"/>
        <v>207</v>
      </c>
      <c r="B4955" s="10">
        <f t="shared" si="861"/>
        <v>6</v>
      </c>
      <c r="C4955" s="23">
        <v>10.7</v>
      </c>
      <c r="D4955" s="24">
        <v>0</v>
      </c>
      <c r="E4955" s="24">
        <v>16.757999999999999</v>
      </c>
      <c r="F4955" s="48"/>
      <c r="G4955" s="48"/>
      <c r="H4955" s="1">
        <f t="shared" si="862"/>
        <v>19.392677939075142</v>
      </c>
      <c r="I4955" s="1">
        <f t="shared" si="856"/>
        <v>-6.185560592310515</v>
      </c>
      <c r="J4955" s="4">
        <f>B4955+('PV model'!$B$3/15)+(I4955/60)</f>
        <v>5.6202406567948247</v>
      </c>
      <c r="K4955" s="2">
        <f t="shared" si="857"/>
        <v>95.696390148077626</v>
      </c>
      <c r="L4955" s="2">
        <f>DEGREES(ASIN((((COS(RADIANS('PV model'!$B$2))*COS(RADIANS(H4955))*COS(RADIANS(K4955)))+(SIN(RADIANS('PV model'!$B$2))*SIN(RADIANS(H4955)))))))</f>
        <v>12.745049144193498</v>
      </c>
      <c r="M4955" s="3">
        <f t="shared" si="853"/>
        <v>12.745049144193498</v>
      </c>
      <c r="N4955" s="2">
        <f t="shared" si="858"/>
        <v>74.220900619004013</v>
      </c>
      <c r="O4955" s="2">
        <f>IF('PV model'!$B$2&gt;0, 180-N4955,IF('PV model'!$B$2&lt;0,0-N4955,N4955))</f>
        <v>105.77909938099599</v>
      </c>
      <c r="P4955" s="2">
        <f>ABS(O4955-'PV model'!$B$5)</f>
        <v>99.220900619004013</v>
      </c>
      <c r="Q4955" s="3">
        <f t="shared" si="854"/>
        <v>77.254950855806499</v>
      </c>
      <c r="R4955" s="3">
        <f t="shared" si="859"/>
        <v>0</v>
      </c>
      <c r="S4955" s="3">
        <f t="shared" si="855"/>
        <v>16.757999999999999</v>
      </c>
      <c r="T4955" s="3">
        <f>(0.5*(1-COS(RADIANS(90-$X$3)))*(D4955+E4955)*'PV model'!$B$4)</f>
        <v>0</v>
      </c>
      <c r="U4955" s="3">
        <f t="shared" si="860"/>
        <v>16.757999999999999</v>
      </c>
      <c r="V4955" s="3">
        <f>('PV model'!$B$13*(U4955/1000)*(1-'PV model'!$B$14*((20+C4955)-25))*'PV model'!$B$10)/'PV model'!$B$12</f>
        <v>1.6369367232959997</v>
      </c>
    </row>
    <row r="4956" spans="1:22" x14ac:dyDescent="0.2">
      <c r="A4956" s="10">
        <f t="shared" si="852"/>
        <v>207</v>
      </c>
      <c r="B4956" s="10">
        <f t="shared" si="861"/>
        <v>7</v>
      </c>
      <c r="C4956" s="23">
        <v>10.7</v>
      </c>
      <c r="D4956" s="24">
        <v>0</v>
      </c>
      <c r="E4956" s="24">
        <v>48.51</v>
      </c>
      <c r="F4956" s="48"/>
      <c r="G4956" s="48"/>
      <c r="H4956" s="1">
        <f t="shared" si="862"/>
        <v>19.392677939075142</v>
      </c>
      <c r="I4956" s="1">
        <f t="shared" si="856"/>
        <v>-6.185560592310515</v>
      </c>
      <c r="J4956" s="4">
        <f>B4956+('PV model'!$B$3/15)+(I4956/60)</f>
        <v>6.6202406567948247</v>
      </c>
      <c r="K4956" s="2">
        <f t="shared" si="857"/>
        <v>80.696390148077626</v>
      </c>
      <c r="L4956" s="2">
        <f>DEGREES(ASIN((((COS(RADIANS('PV model'!$B$2))*COS(RADIANS(H4956))*COS(RADIANS(K4956)))+(SIN(RADIANS('PV model'!$B$2))*SIN(RADIANS(H4956)))))))</f>
        <v>21.101230119289166</v>
      </c>
      <c r="M4956" s="3">
        <f t="shared" si="853"/>
        <v>21.101230119289166</v>
      </c>
      <c r="N4956" s="2">
        <f t="shared" si="858"/>
        <v>86.165181299320579</v>
      </c>
      <c r="O4956" s="2">
        <f>IF('PV model'!$B$2&gt;0, 180-N4956,IF('PV model'!$B$2&lt;0,0-N4956,N4956))</f>
        <v>93.834818700679421</v>
      </c>
      <c r="P4956" s="2">
        <f>ABS(O4956-'PV model'!$B$5)</f>
        <v>111.16518129932058</v>
      </c>
      <c r="Q4956" s="3">
        <f t="shared" si="854"/>
        <v>68.898769880710844</v>
      </c>
      <c r="R4956" s="3">
        <f t="shared" si="859"/>
        <v>0</v>
      </c>
      <c r="S4956" s="3">
        <f t="shared" si="855"/>
        <v>48.51</v>
      </c>
      <c r="T4956" s="3">
        <f>(0.5*(1-COS(RADIANS(90-$X$3)))*(D4956+E4956)*'PV model'!$B$4)</f>
        <v>0</v>
      </c>
      <c r="U4956" s="3">
        <f t="shared" si="860"/>
        <v>48.51</v>
      </c>
      <c r="V4956" s="3">
        <f>('PV model'!$B$13*(U4956/1000)*(1-'PV model'!$B$14*((20+C4956)-25))*'PV model'!$B$10)/'PV model'!$B$12</f>
        <v>4.7385010411199993</v>
      </c>
    </row>
    <row r="4957" spans="1:22" x14ac:dyDescent="0.2">
      <c r="A4957" s="10">
        <f t="shared" si="852"/>
        <v>207</v>
      </c>
      <c r="B4957" s="10">
        <f t="shared" si="861"/>
        <v>8</v>
      </c>
      <c r="C4957" s="23">
        <v>10.9</v>
      </c>
      <c r="D4957" s="24">
        <v>0</v>
      </c>
      <c r="E4957" s="24">
        <v>87.317999999999998</v>
      </c>
      <c r="F4957" s="48"/>
      <c r="G4957" s="48"/>
      <c r="H4957" s="1">
        <f t="shared" si="862"/>
        <v>19.392677939075142</v>
      </c>
      <c r="I4957" s="1">
        <f t="shared" si="856"/>
        <v>-6.185560592310515</v>
      </c>
      <c r="J4957" s="4">
        <f>B4957+('PV model'!$B$3/15)+(I4957/60)</f>
        <v>7.6202406567948247</v>
      </c>
      <c r="K4957" s="2">
        <f t="shared" si="857"/>
        <v>65.696390148077626</v>
      </c>
      <c r="L4957" s="2">
        <f>DEGREES(ASIN((((COS(RADIANS('PV model'!$B$2))*COS(RADIANS(H4957))*COS(RADIANS(K4957)))+(SIN(RADIANS('PV model'!$B$2))*SIN(RADIANS(H4957)))))))</f>
        <v>29.573147413409274</v>
      </c>
      <c r="M4957" s="3">
        <f t="shared" si="853"/>
        <v>29.573147413409274</v>
      </c>
      <c r="N4957" s="2">
        <f t="shared" si="858"/>
        <v>81.278809225897092</v>
      </c>
      <c r="O4957" s="2">
        <f>IF('PV model'!$B$2&gt;0, 180-N4957,IF('PV model'!$B$2&lt;0,0-N4957,N4957))</f>
        <v>98.721190774102908</v>
      </c>
      <c r="P4957" s="2">
        <f>ABS(O4957-'PV model'!$B$5)</f>
        <v>106.27880922589709</v>
      </c>
      <c r="Q4957" s="3">
        <f t="shared" si="854"/>
        <v>60.426852586590719</v>
      </c>
      <c r="R4957" s="3">
        <f t="shared" si="859"/>
        <v>0</v>
      </c>
      <c r="S4957" s="3">
        <f t="shared" si="855"/>
        <v>87.317999999999998</v>
      </c>
      <c r="T4957" s="3">
        <f>(0.5*(1-COS(RADIANS(90-$X$3)))*(D4957+E4957)*'PV model'!$B$4)</f>
        <v>0</v>
      </c>
      <c r="U4957" s="3">
        <f t="shared" si="860"/>
        <v>87.317999999999998</v>
      </c>
      <c r="V4957" s="3">
        <f>('PV model'!$B$13*(U4957/1000)*(1-'PV model'!$B$14*((20+C4957)-25))*'PV model'!$B$10)/'PV model'!$B$12</f>
        <v>8.5223192281919999</v>
      </c>
    </row>
    <row r="4958" spans="1:22" x14ac:dyDescent="0.2">
      <c r="A4958" s="10">
        <f t="shared" si="852"/>
        <v>207</v>
      </c>
      <c r="B4958" s="10">
        <f t="shared" si="861"/>
        <v>9</v>
      </c>
      <c r="C4958" s="23">
        <v>11.3</v>
      </c>
      <c r="D4958" s="24">
        <v>0</v>
      </c>
      <c r="E4958" s="24">
        <v>126.126</v>
      </c>
      <c r="F4958" s="48"/>
      <c r="G4958" s="48"/>
      <c r="H4958" s="1">
        <f t="shared" si="862"/>
        <v>19.392677939075142</v>
      </c>
      <c r="I4958" s="1">
        <f t="shared" si="856"/>
        <v>-6.185560592310515</v>
      </c>
      <c r="J4958" s="4">
        <f>B4958+('PV model'!$B$3/15)+(I4958/60)</f>
        <v>8.6202406567948238</v>
      </c>
      <c r="K4958" s="2">
        <f t="shared" si="857"/>
        <v>50.69639014807764</v>
      </c>
      <c r="L4958" s="2">
        <f>DEGREES(ASIN((((COS(RADIANS('PV model'!$B$2))*COS(RADIANS(H4958))*COS(RADIANS(K4958)))+(SIN(RADIANS('PV model'!$B$2))*SIN(RADIANS(H4958)))))))</f>
        <v>37.739080277417926</v>
      </c>
      <c r="M4958" s="3">
        <f t="shared" si="853"/>
        <v>37.739080277417926</v>
      </c>
      <c r="N4958" s="2">
        <f t="shared" si="858"/>
        <v>67.365790574953465</v>
      </c>
      <c r="O4958" s="2">
        <f>IF('PV model'!$B$2&gt;0, 180-N4958,IF('PV model'!$B$2&lt;0,0-N4958,N4958))</f>
        <v>112.63420942504654</v>
      </c>
      <c r="P4958" s="2">
        <f>ABS(O4958-'PV model'!$B$5)</f>
        <v>92.365790574953465</v>
      </c>
      <c r="Q4958" s="3">
        <f t="shared" si="854"/>
        <v>52.260919722582074</v>
      </c>
      <c r="R4958" s="3">
        <f t="shared" si="859"/>
        <v>0</v>
      </c>
      <c r="S4958" s="3">
        <f t="shared" si="855"/>
        <v>126.126</v>
      </c>
      <c r="T4958" s="3">
        <f>(0.5*(1-COS(RADIANS(90-$X$3)))*(D4958+E4958)*'PV model'!$B$4)</f>
        <v>0</v>
      </c>
      <c r="U4958" s="3">
        <f t="shared" si="860"/>
        <v>126.126</v>
      </c>
      <c r="V4958" s="3">
        <f>('PV model'!$B$13*(U4958/1000)*(1-'PV model'!$B$14*((20+C4958)-25))*'PV model'!$B$10)/'PV model'!$B$12</f>
        <v>12.289844575008001</v>
      </c>
    </row>
    <row r="4959" spans="1:22" x14ac:dyDescent="0.2">
      <c r="A4959" s="10">
        <f t="shared" si="852"/>
        <v>207</v>
      </c>
      <c r="B4959" s="10">
        <f t="shared" si="861"/>
        <v>10</v>
      </c>
      <c r="C4959" s="23">
        <v>11.8</v>
      </c>
      <c r="D4959" s="24">
        <v>0</v>
      </c>
      <c r="E4959" s="24">
        <v>160.524</v>
      </c>
      <c r="F4959" s="48"/>
      <c r="G4959" s="48"/>
      <c r="H4959" s="1">
        <f t="shared" si="862"/>
        <v>19.392677939075142</v>
      </c>
      <c r="I4959" s="1">
        <f t="shared" si="856"/>
        <v>-6.185560592310515</v>
      </c>
      <c r="J4959" s="4">
        <f>B4959+('PV model'!$B$3/15)+(I4959/60)</f>
        <v>9.6202406567948238</v>
      </c>
      <c r="K4959" s="2">
        <f t="shared" si="857"/>
        <v>35.69639014807764</v>
      </c>
      <c r="L4959" s="2">
        <f>DEGREES(ASIN((((COS(RADIANS('PV model'!$B$2))*COS(RADIANS(H4959))*COS(RADIANS(K4959)))+(SIN(RADIANS('PV model'!$B$2))*SIN(RADIANS(H4959)))))))</f>
        <v>45.03477792543832</v>
      </c>
      <c r="M4959" s="3">
        <f t="shared" si="853"/>
        <v>45.03477792543832</v>
      </c>
      <c r="N4959" s="2">
        <f t="shared" si="858"/>
        <v>51.154118853253117</v>
      </c>
      <c r="O4959" s="2">
        <f>IF('PV model'!$B$2&gt;0, 180-N4959,IF('PV model'!$B$2&lt;0,0-N4959,N4959))</f>
        <v>128.84588114674688</v>
      </c>
      <c r="P4959" s="2">
        <f>ABS(O4959-'PV model'!$B$5)</f>
        <v>76.154118853253124</v>
      </c>
      <c r="Q4959" s="3">
        <f t="shared" si="854"/>
        <v>44.96522207456168</v>
      </c>
      <c r="R4959" s="3">
        <f t="shared" si="859"/>
        <v>0</v>
      </c>
      <c r="S4959" s="3">
        <f t="shared" si="855"/>
        <v>160.524</v>
      </c>
      <c r="T4959" s="3">
        <f>(0.5*(1-COS(RADIANS(90-$X$3)))*(D4959+E4959)*'PV model'!$B$4)</f>
        <v>0</v>
      </c>
      <c r="U4959" s="3">
        <f t="shared" si="860"/>
        <v>160.524</v>
      </c>
      <c r="V4959" s="3">
        <f>('PV model'!$B$13*(U4959/1000)*(1-'PV model'!$B$14*((20+C4959)-25))*'PV model'!$B$10)/'PV model'!$B$12</f>
        <v>15.609528410111999</v>
      </c>
    </row>
    <row r="4960" spans="1:22" x14ac:dyDescent="0.2">
      <c r="A4960" s="10">
        <f t="shared" si="852"/>
        <v>207</v>
      </c>
      <c r="B4960" s="10">
        <f t="shared" si="861"/>
        <v>11</v>
      </c>
      <c r="C4960" s="23">
        <v>11.9</v>
      </c>
      <c r="D4960" s="24">
        <v>1.1224499999999999</v>
      </c>
      <c r="E4960" s="24">
        <v>186.102</v>
      </c>
      <c r="F4960" s="48"/>
      <c r="G4960" s="48"/>
      <c r="H4960" s="1">
        <f t="shared" si="862"/>
        <v>19.392677939075142</v>
      </c>
      <c r="I4960" s="1">
        <f t="shared" si="856"/>
        <v>-6.185560592310515</v>
      </c>
      <c r="J4960" s="4">
        <f>B4960+('PV model'!$B$3/15)+(I4960/60)</f>
        <v>10.620240656794824</v>
      </c>
      <c r="K4960" s="2">
        <f t="shared" si="857"/>
        <v>20.696390148077644</v>
      </c>
      <c r="L4960" s="2">
        <f>DEGREES(ASIN((((COS(RADIANS('PV model'!$B$2))*COS(RADIANS(H4960))*COS(RADIANS(K4960)))+(SIN(RADIANS('PV model'!$B$2))*SIN(RADIANS(H4960)))))))</f>
        <v>50.663456703218991</v>
      </c>
      <c r="M4960" s="3">
        <f t="shared" si="853"/>
        <v>50.663456703218991</v>
      </c>
      <c r="N4960" s="2">
        <f t="shared" si="858"/>
        <v>31.72995537350614</v>
      </c>
      <c r="O4960" s="2">
        <f>IF('PV model'!$B$2&gt;0, 180-N4960,IF('PV model'!$B$2&lt;0,0-N4960,N4960))</f>
        <v>148.27004462649387</v>
      </c>
      <c r="P4960" s="2">
        <f>ABS(O4960-'PV model'!$B$5)</f>
        <v>56.729955373506129</v>
      </c>
      <c r="Q4960" s="3">
        <f t="shared" si="854"/>
        <v>39.336543296781009</v>
      </c>
      <c r="R4960" s="3">
        <f t="shared" si="859"/>
        <v>1.1224499999999999</v>
      </c>
      <c r="S4960" s="3">
        <f t="shared" si="855"/>
        <v>186.83495405124663</v>
      </c>
      <c r="T4960" s="3">
        <f>(0.5*(1-COS(RADIANS(90-$X$3)))*(D4960+E4960)*'PV model'!$B$4)</f>
        <v>0</v>
      </c>
      <c r="U4960" s="3">
        <f t="shared" si="860"/>
        <v>187.95740405124661</v>
      </c>
      <c r="V4960" s="3">
        <f>('PV model'!$B$13*(U4960/1000)*(1-'PV model'!$B$14*((20+C4960)-25))*'PV model'!$B$10)/'PV model'!$B$12</f>
        <v>18.269667178755242</v>
      </c>
    </row>
    <row r="4961" spans="1:22" x14ac:dyDescent="0.2">
      <c r="A4961" s="10">
        <f t="shared" si="852"/>
        <v>207</v>
      </c>
      <c r="B4961" s="10">
        <f t="shared" si="861"/>
        <v>12</v>
      </c>
      <c r="C4961" s="23">
        <v>12.9</v>
      </c>
      <c r="D4961" s="24">
        <v>4.4897999999999998</v>
      </c>
      <c r="E4961" s="24">
        <v>201.096</v>
      </c>
      <c r="F4961" s="48"/>
      <c r="G4961" s="48"/>
      <c r="H4961" s="1">
        <f t="shared" si="862"/>
        <v>19.392677939075142</v>
      </c>
      <c r="I4961" s="1">
        <f t="shared" si="856"/>
        <v>-6.185560592310515</v>
      </c>
      <c r="J4961" s="4">
        <f>B4961+('PV model'!$B$3/15)+(I4961/60)</f>
        <v>11.620240656794824</v>
      </c>
      <c r="K4961" s="2">
        <f t="shared" si="857"/>
        <v>5.6963901480776435</v>
      </c>
      <c r="L4961" s="2">
        <f>DEGREES(ASIN((((COS(RADIANS('PV model'!$B$2))*COS(RADIANS(H4961))*COS(RADIANS(K4961)))+(SIN(RADIANS('PV model'!$B$2))*SIN(RADIANS(H4961)))))))</f>
        <v>53.636943392101422</v>
      </c>
      <c r="M4961" s="3">
        <f t="shared" si="853"/>
        <v>53.636943392101422</v>
      </c>
      <c r="N4961" s="2">
        <f t="shared" si="858"/>
        <v>9.0856953124290634</v>
      </c>
      <c r="O4961" s="2">
        <f>IF('PV model'!$B$2&gt;0, 180-N4961,IF('PV model'!$B$2&lt;0,0-N4961,N4961))</f>
        <v>170.91430468757093</v>
      </c>
      <c r="P4961" s="2">
        <f>ABS(O4961-'PV model'!$B$5)</f>
        <v>34.085695312429067</v>
      </c>
      <c r="Q4961" s="3">
        <f t="shared" si="854"/>
        <v>36.363056607898578</v>
      </c>
      <c r="R4961" s="3">
        <f t="shared" si="859"/>
        <v>4.4898000000000007</v>
      </c>
      <c r="S4961" s="3">
        <f t="shared" si="855"/>
        <v>203.8149035926559</v>
      </c>
      <c r="T4961" s="3">
        <f>(0.5*(1-COS(RADIANS(90-$X$3)))*(D4961+E4961)*'PV model'!$B$4)</f>
        <v>0</v>
      </c>
      <c r="U4961" s="3">
        <f t="shared" si="860"/>
        <v>208.3047035926559</v>
      </c>
      <c r="V4961" s="3">
        <f>('PV model'!$B$13*(U4961/1000)*(1-'PV model'!$B$14*((20+C4961)-25))*'PV model'!$B$10)/'PV model'!$B$12</f>
        <v>20.16415860491443</v>
      </c>
    </row>
    <row r="4962" spans="1:22" x14ac:dyDescent="0.2">
      <c r="A4962" s="10">
        <f t="shared" si="852"/>
        <v>207</v>
      </c>
      <c r="B4962" s="10">
        <f t="shared" si="861"/>
        <v>13</v>
      </c>
      <c r="C4962" s="23">
        <v>13.7</v>
      </c>
      <c r="D4962" s="24">
        <v>4.4897999999999998</v>
      </c>
      <c r="E4962" s="24">
        <v>206.38800000000001</v>
      </c>
      <c r="F4962" s="48"/>
      <c r="G4962" s="48"/>
      <c r="H4962" s="1">
        <f t="shared" si="862"/>
        <v>19.392677939075142</v>
      </c>
      <c r="I4962" s="1">
        <f t="shared" si="856"/>
        <v>-6.185560592310515</v>
      </c>
      <c r="J4962" s="4">
        <f>B4962+('PV model'!$B$3/15)+(I4962/60)</f>
        <v>12.620240656794824</v>
      </c>
      <c r="K4962" s="2">
        <f t="shared" si="857"/>
        <v>-9.3036098519223565</v>
      </c>
      <c r="L4962" s="2">
        <f>DEGREES(ASIN((((COS(RADIANS('PV model'!$B$2))*COS(RADIANS(H4962))*COS(RADIANS(K4962)))+(SIN(RADIANS('PV model'!$B$2))*SIN(RADIANS(H4962)))))))</f>
        <v>53.214843133605797</v>
      </c>
      <c r="M4962" s="3">
        <f t="shared" si="853"/>
        <v>53.214843133605797</v>
      </c>
      <c r="N4962" s="2">
        <f t="shared" si="858"/>
        <v>-14.753377547437415</v>
      </c>
      <c r="O4962" s="2">
        <f>IF('PV model'!$B$2&gt;0, 180-N4962,IF('PV model'!$B$2&lt;0,0-N4962,N4962))</f>
        <v>194.75337754743742</v>
      </c>
      <c r="P4962" s="2">
        <f>ABS(O4962-'PV model'!$B$5)</f>
        <v>10.246622452562576</v>
      </c>
      <c r="Q4962" s="3">
        <f t="shared" si="854"/>
        <v>36.785156866394203</v>
      </c>
      <c r="R4962" s="3">
        <f t="shared" si="859"/>
        <v>4.4897999999999998</v>
      </c>
      <c r="S4962" s="3">
        <f t="shared" si="855"/>
        <v>209.13149278250185</v>
      </c>
      <c r="T4962" s="3">
        <f>(0.5*(1-COS(RADIANS(90-$X$3)))*(D4962+E4962)*'PV model'!$B$4)</f>
        <v>0</v>
      </c>
      <c r="U4962" s="3">
        <f t="shared" si="860"/>
        <v>213.62129278250185</v>
      </c>
      <c r="V4962" s="3">
        <f>('PV model'!$B$13*(U4962/1000)*(1-'PV model'!$B$14*((20+C4962)-25))*'PV model'!$B$10)/'PV model'!$B$12</f>
        <v>20.610479688495328</v>
      </c>
    </row>
    <row r="4963" spans="1:22" x14ac:dyDescent="0.2">
      <c r="A4963" s="10">
        <f t="shared" si="852"/>
        <v>207</v>
      </c>
      <c r="B4963" s="10">
        <f t="shared" si="861"/>
        <v>14</v>
      </c>
      <c r="C4963" s="23">
        <v>13.9</v>
      </c>
      <c r="D4963" s="24">
        <v>4.4897999999999998</v>
      </c>
      <c r="E4963" s="24">
        <v>200.214</v>
      </c>
      <c r="F4963" s="48"/>
      <c r="G4963" s="48"/>
      <c r="H4963" s="1">
        <f t="shared" si="862"/>
        <v>19.392677939075142</v>
      </c>
      <c r="I4963" s="1">
        <f t="shared" si="856"/>
        <v>-6.185560592310515</v>
      </c>
      <c r="J4963" s="4">
        <f>B4963+('PV model'!$B$3/15)+(I4963/60)</f>
        <v>13.620240656794824</v>
      </c>
      <c r="K4963" s="2">
        <f t="shared" si="857"/>
        <v>-24.303609851922356</v>
      </c>
      <c r="L4963" s="2">
        <f>DEGREES(ASIN((((COS(RADIANS('PV model'!$B$2))*COS(RADIANS(H4963))*COS(RADIANS(K4963)))+(SIN(RADIANS('PV model'!$B$2))*SIN(RADIANS(H4963)))))))</f>
        <v>49.514124844860376</v>
      </c>
      <c r="M4963" s="3">
        <f t="shared" si="853"/>
        <v>49.514124844860376</v>
      </c>
      <c r="N4963" s="2">
        <f t="shared" si="858"/>
        <v>-36.722770618416213</v>
      </c>
      <c r="O4963" s="2">
        <f>IF('PV model'!$B$2&gt;0, 180-N4963,IF('PV model'!$B$2&lt;0,0-N4963,N4963))</f>
        <v>216.72277061841621</v>
      </c>
      <c r="P4963" s="2">
        <f>ABS(O4963-'PV model'!$B$5)</f>
        <v>11.722770618416206</v>
      </c>
      <c r="Q4963" s="3">
        <f t="shared" si="854"/>
        <v>40.485875155139617</v>
      </c>
      <c r="R4963" s="3">
        <f t="shared" si="859"/>
        <v>4.4897999999999998</v>
      </c>
      <c r="S4963" s="3">
        <f t="shared" si="855"/>
        <v>203.13529348205267</v>
      </c>
      <c r="T4963" s="3">
        <f>(0.5*(1-COS(RADIANS(90-$X$3)))*(D4963+E4963)*'PV model'!$B$4)</f>
        <v>0</v>
      </c>
      <c r="U4963" s="3">
        <f t="shared" si="860"/>
        <v>207.62509348205268</v>
      </c>
      <c r="V4963" s="3">
        <f>('PV model'!$B$13*(U4963/1000)*(1-'PV model'!$B$14*((20+C4963)-25))*'PV model'!$B$10)/'PV model'!$B$12</f>
        <v>20.015354669802999</v>
      </c>
    </row>
    <row r="4964" spans="1:22" x14ac:dyDescent="0.2">
      <c r="A4964" s="10">
        <f t="shared" si="852"/>
        <v>207</v>
      </c>
      <c r="B4964" s="10">
        <f t="shared" si="861"/>
        <v>15</v>
      </c>
      <c r="C4964" s="23">
        <v>14.5</v>
      </c>
      <c r="D4964" s="24">
        <v>3.3673500000000001</v>
      </c>
      <c r="E4964" s="24">
        <v>183.45599999999999</v>
      </c>
      <c r="F4964" s="48"/>
      <c r="G4964" s="48"/>
      <c r="H4964" s="1">
        <f t="shared" si="862"/>
        <v>19.392677939075142</v>
      </c>
      <c r="I4964" s="1">
        <f t="shared" si="856"/>
        <v>-6.185560592310515</v>
      </c>
      <c r="J4964" s="4">
        <f>B4964+('PV model'!$B$3/15)+(I4964/60)</f>
        <v>14.620240656794824</v>
      </c>
      <c r="K4964" s="2">
        <f t="shared" si="857"/>
        <v>-39.30360985192236</v>
      </c>
      <c r="L4964" s="2">
        <f>DEGREES(ASIN((((COS(RADIANS('PV model'!$B$2))*COS(RADIANS(H4964))*COS(RADIANS(K4964)))+(SIN(RADIANS('PV model'!$B$2))*SIN(RADIANS(H4964)))))))</f>
        <v>43.398034838256031</v>
      </c>
      <c r="M4964" s="3">
        <f t="shared" si="853"/>
        <v>43.398034838256031</v>
      </c>
      <c r="N4964" s="2">
        <f t="shared" si="858"/>
        <v>-55.317131075805804</v>
      </c>
      <c r="O4964" s="2">
        <f>IF('PV model'!$B$2&gt;0, 180-N4964,IF('PV model'!$B$2&lt;0,0-N4964,N4964))</f>
        <v>235.3171310758058</v>
      </c>
      <c r="P4964" s="2">
        <f>ABS(O4964-'PV model'!$B$5)</f>
        <v>30.317131075805804</v>
      </c>
      <c r="Q4964" s="3">
        <f t="shared" si="854"/>
        <v>46.601965161743969</v>
      </c>
      <c r="R4964" s="3">
        <f t="shared" si="859"/>
        <v>3.3673500000000001</v>
      </c>
      <c r="S4964" s="3">
        <f t="shared" si="855"/>
        <v>185.8087983156943</v>
      </c>
      <c r="T4964" s="3">
        <f>(0.5*(1-COS(RADIANS(90-$X$3)))*(D4964+E4964)*'PV model'!$B$4)</f>
        <v>0</v>
      </c>
      <c r="U4964" s="3">
        <f t="shared" si="860"/>
        <v>189.17614831569429</v>
      </c>
      <c r="V4964" s="3">
        <f>('PV model'!$B$13*(U4964/1000)*(1-'PV model'!$B$14*((20+C4964)-25))*'PV model'!$B$10)/'PV model'!$B$12</f>
        <v>18.191465969782598</v>
      </c>
    </row>
    <row r="4965" spans="1:22" x14ac:dyDescent="0.2">
      <c r="A4965" s="10">
        <f t="shared" si="852"/>
        <v>207</v>
      </c>
      <c r="B4965" s="10">
        <f t="shared" si="861"/>
        <v>16</v>
      </c>
      <c r="C4965" s="23">
        <v>14.1</v>
      </c>
      <c r="D4965" s="24">
        <v>1.1224499999999999</v>
      </c>
      <c r="E4965" s="24">
        <v>157.87800000000001</v>
      </c>
      <c r="F4965" s="48"/>
      <c r="G4965" s="48"/>
      <c r="H4965" s="1">
        <f t="shared" si="862"/>
        <v>19.392677939075142</v>
      </c>
      <c r="I4965" s="1">
        <f t="shared" si="856"/>
        <v>-6.185560592310515</v>
      </c>
      <c r="J4965" s="4">
        <f>B4965+('PV model'!$B$3/15)+(I4965/60)</f>
        <v>15.620240656794824</v>
      </c>
      <c r="K4965" s="2">
        <f t="shared" si="857"/>
        <v>-54.30360985192236</v>
      </c>
      <c r="L4965" s="2">
        <f>DEGREES(ASIN((((COS(RADIANS('PV model'!$B$2))*COS(RADIANS(H4965))*COS(RADIANS(K4965)))+(SIN(RADIANS('PV model'!$B$2))*SIN(RADIANS(H4965)))))))</f>
        <v>35.830213928253464</v>
      </c>
      <c r="M4965" s="3">
        <f t="shared" si="853"/>
        <v>35.830213928253464</v>
      </c>
      <c r="N4965" s="2">
        <f t="shared" si="858"/>
        <v>-70.883257361221226</v>
      </c>
      <c r="O4965" s="2">
        <f>IF('PV model'!$B$2&gt;0, 180-N4965,IF('PV model'!$B$2&lt;0,0-N4965,N4965))</f>
        <v>250.88325736122124</v>
      </c>
      <c r="P4965" s="2">
        <f>ABS(O4965-'PV model'!$B$5)</f>
        <v>45.88325736122124</v>
      </c>
      <c r="Q4965" s="3">
        <f t="shared" si="854"/>
        <v>54.169786071746536</v>
      </c>
      <c r="R4965" s="3">
        <f t="shared" si="859"/>
        <v>1.1224500000000002</v>
      </c>
      <c r="S4965" s="3">
        <f t="shared" si="855"/>
        <v>158.67729945477552</v>
      </c>
      <c r="T4965" s="3">
        <f>(0.5*(1-COS(RADIANS(90-$X$3)))*(D4965+E4965)*'PV model'!$B$4)</f>
        <v>0</v>
      </c>
      <c r="U4965" s="3">
        <f t="shared" si="860"/>
        <v>159.79974945477551</v>
      </c>
      <c r="V4965" s="3">
        <f>('PV model'!$B$13*(U4965/1000)*(1-'PV model'!$B$14*((20+C4965)-25))*'PV model'!$B$10)/'PV model'!$B$12</f>
        <v>15.392144535919183</v>
      </c>
    </row>
    <row r="4966" spans="1:22" x14ac:dyDescent="0.2">
      <c r="A4966" s="10">
        <f t="shared" si="852"/>
        <v>207</v>
      </c>
      <c r="B4966" s="10">
        <f t="shared" si="861"/>
        <v>17</v>
      </c>
      <c r="C4966" s="23">
        <v>14.5</v>
      </c>
      <c r="D4966" s="24">
        <v>0</v>
      </c>
      <c r="E4966" s="24">
        <v>123.47999999999999</v>
      </c>
      <c r="F4966" s="48"/>
      <c r="G4966" s="48"/>
      <c r="H4966" s="1">
        <f t="shared" si="862"/>
        <v>19.392677939075142</v>
      </c>
      <c r="I4966" s="1">
        <f t="shared" si="856"/>
        <v>-6.185560592310515</v>
      </c>
      <c r="J4966" s="4">
        <f>B4966+('PV model'!$B$3/15)+(I4966/60)</f>
        <v>16.620240656794824</v>
      </c>
      <c r="K4966" s="2">
        <f t="shared" si="857"/>
        <v>-69.30360985192236</v>
      </c>
      <c r="L4966" s="2">
        <f>DEGREES(ASIN((((COS(RADIANS('PV model'!$B$2))*COS(RADIANS(H4966))*COS(RADIANS(K4966)))+(SIN(RADIANS('PV model'!$B$2))*SIN(RADIANS(H4966)))))))</f>
        <v>27.54617429503325</v>
      </c>
      <c r="M4966" s="3">
        <f t="shared" si="853"/>
        <v>27.54617429503325</v>
      </c>
      <c r="N4966" s="2">
        <f t="shared" si="858"/>
        <v>-84.390641645377428</v>
      </c>
      <c r="O4966" s="2">
        <f>IF('PV model'!$B$2&gt;0, 180-N4966,IF('PV model'!$B$2&lt;0,0-N4966,N4966))</f>
        <v>264.3906416453774</v>
      </c>
      <c r="P4966" s="2">
        <f>ABS(O4966-'PV model'!$B$5)</f>
        <v>59.3906416453774</v>
      </c>
      <c r="Q4966" s="3">
        <f t="shared" si="854"/>
        <v>62.453825704966761</v>
      </c>
      <c r="R4966" s="3">
        <f t="shared" si="859"/>
        <v>0</v>
      </c>
      <c r="S4966" s="3">
        <f t="shared" si="855"/>
        <v>123.47999999999999</v>
      </c>
      <c r="T4966" s="3">
        <f>(0.5*(1-COS(RADIANS(90-$X$3)))*(D4966+E4966)*'PV model'!$B$4)</f>
        <v>0</v>
      </c>
      <c r="U4966" s="3">
        <f t="shared" si="860"/>
        <v>123.47999999999999</v>
      </c>
      <c r="V4966" s="3">
        <f>('PV model'!$B$13*(U4966/1000)*(1-'PV model'!$B$14*((20+C4966)-25))*'PV model'!$B$10)/'PV model'!$B$12</f>
        <v>11.874024489599998</v>
      </c>
    </row>
    <row r="4967" spans="1:22" x14ac:dyDescent="0.2">
      <c r="A4967" s="10">
        <f t="shared" si="852"/>
        <v>207</v>
      </c>
      <c r="B4967" s="10">
        <f t="shared" si="861"/>
        <v>18</v>
      </c>
      <c r="C4967" s="23">
        <v>14.5</v>
      </c>
      <c r="D4967" s="24">
        <v>0</v>
      </c>
      <c r="E4967" s="24">
        <v>84.672000000000011</v>
      </c>
      <c r="F4967" s="48"/>
      <c r="G4967" s="48"/>
      <c r="H4967" s="1">
        <f t="shared" si="862"/>
        <v>19.392677939075142</v>
      </c>
      <c r="I4967" s="1">
        <f t="shared" si="856"/>
        <v>-6.185560592310515</v>
      </c>
      <c r="J4967" s="4">
        <f>B4967+('PV model'!$B$3/15)+(I4967/60)</f>
        <v>17.620240656794824</v>
      </c>
      <c r="K4967" s="2">
        <f t="shared" si="857"/>
        <v>-84.30360985192236</v>
      </c>
      <c r="L4967" s="2">
        <f>DEGREES(ASIN((((COS(RADIANS('PV model'!$B$2))*COS(RADIANS(H4967))*COS(RADIANS(K4967)))+(SIN(RADIANS('PV model'!$B$2))*SIN(RADIANS(H4967)))))))</f>
        <v>19.066996603450011</v>
      </c>
      <c r="M4967" s="3">
        <f t="shared" si="853"/>
        <v>19.066996603450011</v>
      </c>
      <c r="N4967" s="2">
        <f t="shared" si="858"/>
        <v>-83.260897331542822</v>
      </c>
      <c r="O4967" s="2">
        <f>IF('PV model'!$B$2&gt;0, 180-N4967,IF('PV model'!$B$2&lt;0,0-N4967,N4967))</f>
        <v>263.26089733154282</v>
      </c>
      <c r="P4967" s="2">
        <f>ABS(O4967-'PV model'!$B$5)</f>
        <v>58.260897331542822</v>
      </c>
      <c r="Q4967" s="3">
        <f t="shared" si="854"/>
        <v>70.933003396549992</v>
      </c>
      <c r="R4967" s="3">
        <f t="shared" si="859"/>
        <v>0</v>
      </c>
      <c r="S4967" s="3">
        <f t="shared" si="855"/>
        <v>84.672000000000011</v>
      </c>
      <c r="T4967" s="3">
        <f>(0.5*(1-COS(RADIANS(90-$X$3)))*(D4967+E4967)*'PV model'!$B$4)</f>
        <v>0</v>
      </c>
      <c r="U4967" s="3">
        <f t="shared" si="860"/>
        <v>84.672000000000011</v>
      </c>
      <c r="V4967" s="3">
        <f>('PV model'!$B$13*(U4967/1000)*(1-'PV model'!$B$14*((20+C4967)-25))*'PV model'!$B$10)/'PV model'!$B$12</f>
        <v>8.1421882214400014</v>
      </c>
    </row>
    <row r="4968" spans="1:22" x14ac:dyDescent="0.2">
      <c r="A4968" s="10">
        <f t="shared" si="852"/>
        <v>207</v>
      </c>
      <c r="B4968" s="10">
        <f t="shared" si="861"/>
        <v>19</v>
      </c>
      <c r="C4968" s="23">
        <v>14.5</v>
      </c>
      <c r="D4968" s="24">
        <v>0</v>
      </c>
      <c r="E4968" s="24">
        <v>46.746000000000002</v>
      </c>
      <c r="F4968" s="48"/>
      <c r="G4968" s="48"/>
      <c r="H4968" s="1">
        <f t="shared" si="862"/>
        <v>19.392677939075142</v>
      </c>
      <c r="I4968" s="1">
        <f t="shared" si="856"/>
        <v>-6.185560592310515</v>
      </c>
      <c r="J4968" s="4">
        <f>B4968+('PV model'!$B$3/15)+(I4968/60)</f>
        <v>18.620240656794824</v>
      </c>
      <c r="K4968" s="2">
        <f t="shared" si="857"/>
        <v>-99.30360985192236</v>
      </c>
      <c r="L4968" s="2">
        <f>DEGREES(ASIN((((COS(RADIANS('PV model'!$B$2))*COS(RADIANS(H4968))*COS(RADIANS(K4968)))+(SIN(RADIANS('PV model'!$B$2))*SIN(RADIANS(H4968)))))))</f>
        <v>10.793498756081931</v>
      </c>
      <c r="M4968" s="3">
        <f t="shared" si="853"/>
        <v>10.793498756081931</v>
      </c>
      <c r="N4968" s="2">
        <f t="shared" si="858"/>
        <v>-71.37368076720459</v>
      </c>
      <c r="O4968" s="2">
        <f>IF('PV model'!$B$2&gt;0, 180-N4968,IF('PV model'!$B$2&lt;0,0-N4968,N4968))</f>
        <v>251.37368076720458</v>
      </c>
      <c r="P4968" s="2">
        <f>ABS(O4968-'PV model'!$B$5)</f>
        <v>46.373680767204576</v>
      </c>
      <c r="Q4968" s="3">
        <f t="shared" si="854"/>
        <v>79.206501243918069</v>
      </c>
      <c r="R4968" s="3">
        <f t="shared" si="859"/>
        <v>0</v>
      </c>
      <c r="S4968" s="3">
        <f t="shared" si="855"/>
        <v>46.746000000000002</v>
      </c>
      <c r="T4968" s="3">
        <f>(0.5*(1-COS(RADIANS(90-$X$3)))*(D4968+E4968)*'PV model'!$B$4)</f>
        <v>0</v>
      </c>
      <c r="U4968" s="3">
        <f t="shared" si="860"/>
        <v>46.746000000000002</v>
      </c>
      <c r="V4968" s="3">
        <f>('PV model'!$B$13*(U4968/1000)*(1-'PV model'!$B$14*((20+C4968)-25))*'PV model'!$B$10)/'PV model'!$B$12</f>
        <v>4.4951664139199998</v>
      </c>
    </row>
    <row r="4969" spans="1:22" x14ac:dyDescent="0.2">
      <c r="A4969" s="10">
        <f t="shared" si="852"/>
        <v>207</v>
      </c>
      <c r="B4969" s="10">
        <f t="shared" si="861"/>
        <v>20</v>
      </c>
      <c r="C4969" s="23">
        <v>13.9</v>
      </c>
      <c r="D4969" s="24">
        <v>0</v>
      </c>
      <c r="E4969" s="24">
        <v>15.876000000000001</v>
      </c>
      <c r="F4969" s="48"/>
      <c r="G4969" s="48"/>
      <c r="H4969" s="1">
        <f t="shared" si="862"/>
        <v>19.392677939075142</v>
      </c>
      <c r="I4969" s="1">
        <f t="shared" si="856"/>
        <v>-6.185560592310515</v>
      </c>
      <c r="J4969" s="4">
        <f>B4969+('PV model'!$B$3/15)+(I4969/60)</f>
        <v>19.620240656794824</v>
      </c>
      <c r="K4969" s="2">
        <f t="shared" si="857"/>
        <v>-114.30360985192236</v>
      </c>
      <c r="L4969" s="2">
        <f>DEGREES(ASIN((((COS(RADIANS('PV model'!$B$2))*COS(RADIANS(H4969))*COS(RADIANS(K4969)))+(SIN(RADIANS('PV model'!$B$2))*SIN(RADIANS(H4969)))))))</f>
        <v>3.0812697367227764</v>
      </c>
      <c r="M4969" s="3">
        <f t="shared" si="853"/>
        <v>3.0812697367227764</v>
      </c>
      <c r="N4969" s="2">
        <f t="shared" si="858"/>
        <v>-59.419482947299684</v>
      </c>
      <c r="O4969" s="2">
        <f>IF('PV model'!$B$2&gt;0, 180-N4969,IF('PV model'!$B$2&lt;0,0-N4969,N4969))</f>
        <v>239.41948294729968</v>
      </c>
      <c r="P4969" s="2">
        <f>ABS(O4969-'PV model'!$B$5)</f>
        <v>34.419482947299684</v>
      </c>
      <c r="Q4969" s="3">
        <f t="shared" si="854"/>
        <v>86.918730263277226</v>
      </c>
      <c r="R4969" s="3">
        <f t="shared" si="859"/>
        <v>0</v>
      </c>
      <c r="S4969" s="3">
        <f t="shared" si="855"/>
        <v>15.876000000000001</v>
      </c>
      <c r="T4969" s="3">
        <f>(0.5*(1-COS(RADIANS(90-$X$3)))*(D4969+E4969)*'PV model'!$B$4)</f>
        <v>0</v>
      </c>
      <c r="U4969" s="3">
        <f t="shared" si="860"/>
        <v>15.876000000000001</v>
      </c>
      <c r="V4969" s="3">
        <f>('PV model'!$B$13*(U4969/1000)*(1-'PV model'!$B$14*((20+C4969)-25))*'PV model'!$B$10)/'PV model'!$B$12</f>
        <v>1.5304690074239999</v>
      </c>
    </row>
    <row r="4970" spans="1:22" x14ac:dyDescent="0.2">
      <c r="A4970" s="10">
        <f t="shared" si="852"/>
        <v>207</v>
      </c>
      <c r="B4970" s="10">
        <f t="shared" si="861"/>
        <v>21</v>
      </c>
      <c r="C4970" s="23">
        <v>13.5</v>
      </c>
      <c r="D4970" s="24">
        <v>0</v>
      </c>
      <c r="E4970" s="24">
        <v>1.764</v>
      </c>
      <c r="F4970" s="48"/>
      <c r="G4970" s="48"/>
      <c r="H4970" s="1">
        <f t="shared" si="862"/>
        <v>19.392677939075142</v>
      </c>
      <c r="I4970" s="1">
        <f t="shared" si="856"/>
        <v>-6.185560592310515</v>
      </c>
      <c r="J4970" s="4">
        <f>B4970+('PV model'!$B$3/15)+(I4970/60)</f>
        <v>20.620240656794824</v>
      </c>
      <c r="K4970" s="2">
        <f t="shared" si="857"/>
        <v>-129.30360985192235</v>
      </c>
      <c r="L4970" s="2">
        <f>DEGREES(ASIN((((COS(RADIANS('PV model'!$B$2))*COS(RADIANS(H4970))*COS(RADIANS(K4970)))+(SIN(RADIANS('PV model'!$B$2))*SIN(RADIANS(H4970)))))))</f>
        <v>-3.7142146706540786</v>
      </c>
      <c r="M4970" s="3">
        <f t="shared" si="853"/>
        <v>0</v>
      </c>
      <c r="N4970" s="2">
        <f t="shared" si="858"/>
        <v>-47.00684234104682</v>
      </c>
      <c r="O4970" s="2">
        <f>IF('PV model'!$B$2&gt;0, 180-N4970,IF('PV model'!$B$2&lt;0,0-N4970,N4970))</f>
        <v>227.00684234104682</v>
      </c>
      <c r="P4970" s="2">
        <f>ABS(O4970-'PV model'!$B$5)</f>
        <v>22.00684234104682</v>
      </c>
      <c r="Q4970" s="3">
        <f t="shared" si="854"/>
        <v>93.714214670654087</v>
      </c>
      <c r="R4970" s="3">
        <f t="shared" si="859"/>
        <v>0</v>
      </c>
      <c r="S4970" s="3">
        <f t="shared" si="855"/>
        <v>1.764</v>
      </c>
      <c r="T4970" s="3">
        <f>(0.5*(1-COS(RADIANS(90-$X$3)))*(D4970+E4970)*'PV model'!$B$4)</f>
        <v>0</v>
      </c>
      <c r="U4970" s="3">
        <f t="shared" si="860"/>
        <v>1.764</v>
      </c>
      <c r="V4970" s="3">
        <f>('PV model'!$B$13*(U4970/1000)*(1-'PV model'!$B$14*((20+C4970)-25))*'PV model'!$B$10)/'PV model'!$B$12</f>
        <v>0.17033423903999997</v>
      </c>
    </row>
    <row r="4971" spans="1:22" x14ac:dyDescent="0.2">
      <c r="A4971" s="10">
        <f t="shared" si="852"/>
        <v>207</v>
      </c>
      <c r="B4971" s="10">
        <f t="shared" si="861"/>
        <v>22</v>
      </c>
      <c r="C4971" s="23">
        <v>13.1</v>
      </c>
      <c r="D4971" s="24">
        <v>0</v>
      </c>
      <c r="E4971" s="24">
        <v>0</v>
      </c>
      <c r="F4971" s="48"/>
      <c r="G4971" s="48"/>
      <c r="H4971" s="1">
        <f t="shared" si="862"/>
        <v>19.392677939075142</v>
      </c>
      <c r="I4971" s="1">
        <f t="shared" si="856"/>
        <v>-6.185560592310515</v>
      </c>
      <c r="J4971" s="4">
        <f>B4971+('PV model'!$B$3/15)+(I4971/60)</f>
        <v>21.620240656794824</v>
      </c>
      <c r="K4971" s="2">
        <f t="shared" si="857"/>
        <v>-144.30360985192235</v>
      </c>
      <c r="L4971" s="2">
        <f>DEGREES(ASIN((((COS(RADIANS('PV model'!$B$2))*COS(RADIANS(H4971))*COS(RADIANS(K4971)))+(SIN(RADIANS('PV model'!$B$2))*SIN(RADIANS(H4971)))))))</f>
        <v>-9.2213588725019182</v>
      </c>
      <c r="M4971" s="3">
        <f t="shared" si="853"/>
        <v>0</v>
      </c>
      <c r="N4971" s="2">
        <f t="shared" si="858"/>
        <v>-33.889416326533777</v>
      </c>
      <c r="O4971" s="2">
        <f>IF('PV model'!$B$2&gt;0, 180-N4971,IF('PV model'!$B$2&lt;0,0-N4971,N4971))</f>
        <v>213.88941632653376</v>
      </c>
      <c r="P4971" s="2">
        <f>ABS(O4971-'PV model'!$B$5)</f>
        <v>8.8894163265337625</v>
      </c>
      <c r="Q4971" s="3">
        <f t="shared" si="854"/>
        <v>99.221358872501924</v>
      </c>
      <c r="R4971" s="3">
        <f t="shared" si="859"/>
        <v>0</v>
      </c>
      <c r="S4971" s="3">
        <f t="shared" si="855"/>
        <v>0</v>
      </c>
      <c r="T4971" s="3">
        <f>(0.5*(1-COS(RADIANS(90-$X$3)))*(D4971+E4971)*'PV model'!$B$4)</f>
        <v>0</v>
      </c>
      <c r="U4971" s="3">
        <f t="shared" si="860"/>
        <v>0</v>
      </c>
      <c r="V4971" s="3">
        <f>('PV model'!$B$13*(U4971/1000)*(1-'PV model'!$B$14*((20+C4971)-25))*'PV model'!$B$10)/'PV model'!$B$12</f>
        <v>0</v>
      </c>
    </row>
    <row r="4972" spans="1:22" x14ac:dyDescent="0.2">
      <c r="A4972" s="10">
        <f t="shared" si="852"/>
        <v>207</v>
      </c>
      <c r="B4972" s="10">
        <f t="shared" si="861"/>
        <v>23</v>
      </c>
      <c r="C4972" s="23">
        <v>12.9</v>
      </c>
      <c r="D4972" s="24">
        <v>0</v>
      </c>
      <c r="E4972" s="24">
        <v>0</v>
      </c>
      <c r="F4972" s="48"/>
      <c r="G4972" s="48"/>
      <c r="H4972" s="1">
        <f t="shared" si="862"/>
        <v>19.392677939075142</v>
      </c>
      <c r="I4972" s="1">
        <f t="shared" si="856"/>
        <v>-6.185560592310515</v>
      </c>
      <c r="J4972" s="4">
        <f>B4972+('PV model'!$B$3/15)+(I4972/60)</f>
        <v>22.620240656794824</v>
      </c>
      <c r="K4972" s="2">
        <f t="shared" si="857"/>
        <v>-159.30360985192235</v>
      </c>
      <c r="L4972" s="2">
        <f>DEGREES(ASIN((((COS(RADIANS('PV model'!$B$2))*COS(RADIANS(H4972))*COS(RADIANS(K4972)))+(SIN(RADIANS('PV model'!$B$2))*SIN(RADIANS(H4972)))))))</f>
        <v>-13.070475522666461</v>
      </c>
      <c r="M4972" s="3">
        <f t="shared" si="853"/>
        <v>0</v>
      </c>
      <c r="N4972" s="2">
        <f t="shared" si="858"/>
        <v>-20.012869249617147</v>
      </c>
      <c r="O4972" s="2">
        <f>IF('PV model'!$B$2&gt;0, 180-N4972,IF('PV model'!$B$2&lt;0,0-N4972,N4972))</f>
        <v>200.01286924961715</v>
      </c>
      <c r="P4972" s="2">
        <f>ABS(O4972-'PV model'!$B$5)</f>
        <v>4.9871307503828461</v>
      </c>
      <c r="Q4972" s="3">
        <f t="shared" si="854"/>
        <v>103.07047552266646</v>
      </c>
      <c r="R4972" s="3">
        <f t="shared" si="859"/>
        <v>0</v>
      </c>
      <c r="S4972" s="3">
        <f t="shared" si="855"/>
        <v>0</v>
      </c>
      <c r="T4972" s="3">
        <f>(0.5*(1-COS(RADIANS(90-$X$3)))*(D4972+E4972)*'PV model'!$B$4)</f>
        <v>0</v>
      </c>
      <c r="U4972" s="3">
        <f t="shared" si="860"/>
        <v>0</v>
      </c>
      <c r="V4972" s="3">
        <f>('PV model'!$B$13*(U4972/1000)*(1-'PV model'!$B$14*((20+C4972)-25))*'PV model'!$B$10)/'PV model'!$B$12</f>
        <v>0</v>
      </c>
    </row>
    <row r="4973" spans="1:22" x14ac:dyDescent="0.2">
      <c r="A4973" s="10">
        <f t="shared" si="852"/>
        <v>207</v>
      </c>
      <c r="B4973" s="10">
        <f t="shared" si="861"/>
        <v>24</v>
      </c>
      <c r="C4973" s="23">
        <v>12.6</v>
      </c>
      <c r="D4973" s="24">
        <v>0</v>
      </c>
      <c r="E4973" s="24">
        <v>0</v>
      </c>
      <c r="F4973" s="48"/>
      <c r="G4973" s="48"/>
      <c r="H4973" s="1">
        <f t="shared" si="862"/>
        <v>19.392677939075142</v>
      </c>
      <c r="I4973" s="1">
        <f t="shared" si="856"/>
        <v>-6.185560592310515</v>
      </c>
      <c r="J4973" s="4">
        <f>B4973+('PV model'!$B$3/15)+(I4973/60)</f>
        <v>23.620240656794824</v>
      </c>
      <c r="K4973" s="2">
        <f t="shared" si="857"/>
        <v>-174.30360985192235</v>
      </c>
      <c r="L4973" s="2">
        <f>DEGREES(ASIN((((COS(RADIANS('PV model'!$B$2))*COS(RADIANS(H4973))*COS(RADIANS(K4973)))+(SIN(RADIANS('PV model'!$B$2))*SIN(RADIANS(H4973)))))))</f>
        <v>-14.950803336335225</v>
      </c>
      <c r="M4973" s="3">
        <f t="shared" si="853"/>
        <v>0</v>
      </c>
      <c r="N4973" s="2">
        <f t="shared" si="858"/>
        <v>-5.5610442363820907</v>
      </c>
      <c r="O4973" s="2">
        <f>IF('PV model'!$B$2&gt;0, 180-N4973,IF('PV model'!$B$2&lt;0,0-N4973,N4973))</f>
        <v>185.56104423638209</v>
      </c>
      <c r="P4973" s="2">
        <f>ABS(O4973-'PV model'!$B$5)</f>
        <v>19.438955763617912</v>
      </c>
      <c r="Q4973" s="3">
        <f t="shared" si="854"/>
        <v>104.95080333633523</v>
      </c>
      <c r="R4973" s="3">
        <f t="shared" si="859"/>
        <v>0</v>
      </c>
      <c r="S4973" s="3">
        <f t="shared" si="855"/>
        <v>0</v>
      </c>
      <c r="T4973" s="3">
        <f>(0.5*(1-COS(RADIANS(90-$X$3)))*(D4973+E4973)*'PV model'!$B$4)</f>
        <v>0</v>
      </c>
      <c r="U4973" s="3">
        <f t="shared" si="860"/>
        <v>0</v>
      </c>
      <c r="V4973" s="3">
        <f>('PV model'!$B$13*(U4973/1000)*(1-'PV model'!$B$14*((20+C4973)-25))*'PV model'!$B$10)/'PV model'!$B$12</f>
        <v>0</v>
      </c>
    </row>
    <row r="4974" spans="1:22" x14ac:dyDescent="0.2">
      <c r="A4974" s="10">
        <f t="shared" ref="A4974:A5037" si="863">IF(B4974&gt;1,A4973,A4973+1)</f>
        <v>208</v>
      </c>
      <c r="B4974" s="10">
        <f t="shared" si="861"/>
        <v>1</v>
      </c>
      <c r="C4974" s="23">
        <v>11.7</v>
      </c>
      <c r="D4974" s="24">
        <v>0</v>
      </c>
      <c r="E4974" s="24">
        <v>0</v>
      </c>
      <c r="F4974" s="48"/>
      <c r="G4974" s="48"/>
      <c r="H4974" s="1">
        <f t="shared" si="862"/>
        <v>19.162399545437001</v>
      </c>
      <c r="I4974" s="1">
        <f t="shared" si="856"/>
        <v>-6.1796712112472516</v>
      </c>
      <c r="J4974" s="4">
        <f>B4974+('PV model'!$B$3/15)+(I4974/60)</f>
        <v>0.62033881314587913</v>
      </c>
      <c r="K4974" s="2">
        <f t="shared" si="857"/>
        <v>170.6949178028118</v>
      </c>
      <c r="L4974" s="2">
        <f>DEGREES(ASIN((((COS(RADIANS('PV model'!$B$2))*COS(RADIANS(H4974))*COS(RADIANS(K4974)))+(SIN(RADIANS('PV model'!$B$2))*SIN(RADIANS(H4974)))))))</f>
        <v>-14.91974601487191</v>
      </c>
      <c r="M4974" s="3">
        <f t="shared" si="853"/>
        <v>0</v>
      </c>
      <c r="N4974" s="2">
        <f t="shared" si="858"/>
        <v>9.094367919341062</v>
      </c>
      <c r="O4974" s="2">
        <f>IF('PV model'!$B$2&gt;0, 180-N4974,IF('PV model'!$B$2&lt;0,0-N4974,N4974))</f>
        <v>170.90563208065893</v>
      </c>
      <c r="P4974" s="2">
        <f>ABS(O4974-'PV model'!$B$5)</f>
        <v>34.094367919341067</v>
      </c>
      <c r="Q4974" s="3">
        <f t="shared" si="854"/>
        <v>104.9197460148719</v>
      </c>
      <c r="R4974" s="3">
        <f t="shared" si="859"/>
        <v>0</v>
      </c>
      <c r="S4974" s="3">
        <f t="shared" si="855"/>
        <v>0</v>
      </c>
      <c r="T4974" s="3">
        <f>(0.5*(1-COS(RADIANS(90-$X$3)))*(D4974+E4974)*'PV model'!$B$4)</f>
        <v>0</v>
      </c>
      <c r="U4974" s="3">
        <f t="shared" si="860"/>
        <v>0</v>
      </c>
      <c r="V4974" s="3">
        <f>('PV model'!$B$13*(U4974/1000)*(1-'PV model'!$B$14*((20+C4974)-25))*'PV model'!$B$10)/'PV model'!$B$12</f>
        <v>0</v>
      </c>
    </row>
    <row r="4975" spans="1:22" x14ac:dyDescent="0.2">
      <c r="A4975" s="10">
        <f t="shared" si="863"/>
        <v>208</v>
      </c>
      <c r="B4975" s="10">
        <f t="shared" si="861"/>
        <v>2</v>
      </c>
      <c r="C4975" s="23">
        <v>11.9</v>
      </c>
      <c r="D4975" s="24">
        <v>0</v>
      </c>
      <c r="E4975" s="24">
        <v>0</v>
      </c>
      <c r="F4975" s="48"/>
      <c r="G4975" s="48"/>
      <c r="H4975" s="1">
        <f t="shared" si="862"/>
        <v>19.162399545437001</v>
      </c>
      <c r="I4975" s="1">
        <f t="shared" si="856"/>
        <v>-6.1796712112472516</v>
      </c>
      <c r="J4975" s="4">
        <f>B4975+('PV model'!$B$3/15)+(I4975/60)</f>
        <v>1.6203388131458791</v>
      </c>
      <c r="K4975" s="2">
        <f t="shared" si="857"/>
        <v>155.6949178028118</v>
      </c>
      <c r="L4975" s="2">
        <f>DEGREES(ASIN((((COS(RADIANS('PV model'!$B$2))*COS(RADIANS(H4975))*COS(RADIANS(K4975)))+(SIN(RADIANS('PV model'!$B$2))*SIN(RADIANS(H4975)))))))</f>
        <v>-12.537889519530957</v>
      </c>
      <c r="M4975" s="3">
        <f t="shared" si="853"/>
        <v>0</v>
      </c>
      <c r="N4975" s="2">
        <f t="shared" si="858"/>
        <v>23.471173287483481</v>
      </c>
      <c r="O4975" s="2">
        <f>IF('PV model'!$B$2&gt;0, 180-N4975,IF('PV model'!$B$2&lt;0,0-N4975,N4975))</f>
        <v>156.52882671251652</v>
      </c>
      <c r="P4975" s="2">
        <f>ABS(O4975-'PV model'!$B$5)</f>
        <v>48.471173287483481</v>
      </c>
      <c r="Q4975" s="3">
        <f t="shared" si="854"/>
        <v>102.53788951953095</v>
      </c>
      <c r="R4975" s="3">
        <f t="shared" si="859"/>
        <v>0</v>
      </c>
      <c r="S4975" s="3">
        <f t="shared" si="855"/>
        <v>0</v>
      </c>
      <c r="T4975" s="3">
        <f>(0.5*(1-COS(RADIANS(90-$X$3)))*(D4975+E4975)*'PV model'!$B$4)</f>
        <v>0</v>
      </c>
      <c r="U4975" s="3">
        <f t="shared" si="860"/>
        <v>0</v>
      </c>
      <c r="V4975" s="3">
        <f>('PV model'!$B$13*(U4975/1000)*(1-'PV model'!$B$14*((20+C4975)-25))*'PV model'!$B$10)/'PV model'!$B$12</f>
        <v>0</v>
      </c>
    </row>
    <row r="4976" spans="1:22" x14ac:dyDescent="0.2">
      <c r="A4976" s="10">
        <f t="shared" si="863"/>
        <v>208</v>
      </c>
      <c r="B4976" s="10">
        <f t="shared" si="861"/>
        <v>3</v>
      </c>
      <c r="C4976" s="23">
        <v>11.7</v>
      </c>
      <c r="D4976" s="24">
        <v>0</v>
      </c>
      <c r="E4976" s="24">
        <v>0</v>
      </c>
      <c r="F4976" s="48"/>
      <c r="G4976" s="48"/>
      <c r="H4976" s="1">
        <f t="shared" si="862"/>
        <v>19.162399545437001</v>
      </c>
      <c r="I4976" s="1">
        <f t="shared" si="856"/>
        <v>-6.1796712112472516</v>
      </c>
      <c r="J4976" s="4">
        <f>B4976+('PV model'!$B$3/15)+(I4976/60)</f>
        <v>2.6203388131458789</v>
      </c>
      <c r="K4976" s="2">
        <f t="shared" si="857"/>
        <v>140.69491780281183</v>
      </c>
      <c r="L4976" s="2">
        <f>DEGREES(ASIN((((COS(RADIANS('PV model'!$B$2))*COS(RADIANS(H4976))*COS(RADIANS(K4976)))+(SIN(RADIANS('PV model'!$B$2))*SIN(RADIANS(H4976)))))))</f>
        <v>-8.2489961635489273</v>
      </c>
      <c r="M4976" s="3">
        <f t="shared" si="853"/>
        <v>0</v>
      </c>
      <c r="N4976" s="2">
        <f t="shared" si="858"/>
        <v>37.200542147841581</v>
      </c>
      <c r="O4976" s="2">
        <f>IF('PV model'!$B$2&gt;0, 180-N4976,IF('PV model'!$B$2&lt;0,0-N4976,N4976))</f>
        <v>142.79945785215841</v>
      </c>
      <c r="P4976" s="2">
        <f>ABS(O4976-'PV model'!$B$5)</f>
        <v>62.200542147841588</v>
      </c>
      <c r="Q4976" s="3">
        <f t="shared" si="854"/>
        <v>98.248996163548924</v>
      </c>
      <c r="R4976" s="3">
        <f t="shared" si="859"/>
        <v>0</v>
      </c>
      <c r="S4976" s="3">
        <f t="shared" si="855"/>
        <v>0</v>
      </c>
      <c r="T4976" s="3">
        <f>(0.5*(1-COS(RADIANS(90-$X$3)))*(D4976+E4976)*'PV model'!$B$4)</f>
        <v>0</v>
      </c>
      <c r="U4976" s="3">
        <f t="shared" si="860"/>
        <v>0</v>
      </c>
      <c r="V4976" s="3">
        <f>('PV model'!$B$13*(U4976/1000)*(1-'PV model'!$B$14*((20+C4976)-25))*'PV model'!$B$10)/'PV model'!$B$12</f>
        <v>0</v>
      </c>
    </row>
    <row r="4977" spans="1:22" x14ac:dyDescent="0.2">
      <c r="A4977" s="10">
        <f t="shared" si="863"/>
        <v>208</v>
      </c>
      <c r="B4977" s="10">
        <f t="shared" si="861"/>
        <v>4</v>
      </c>
      <c r="C4977" s="23">
        <v>11.8</v>
      </c>
      <c r="D4977" s="24">
        <v>0</v>
      </c>
      <c r="E4977" s="24">
        <v>0</v>
      </c>
      <c r="F4977" s="48"/>
      <c r="G4977" s="48"/>
      <c r="H4977" s="1">
        <f t="shared" si="862"/>
        <v>19.162399545437001</v>
      </c>
      <c r="I4977" s="1">
        <f t="shared" si="856"/>
        <v>-6.1796712112472516</v>
      </c>
      <c r="J4977" s="4">
        <f>B4977+('PV model'!$B$3/15)+(I4977/60)</f>
        <v>3.6203388131458789</v>
      </c>
      <c r="K4977" s="2">
        <f t="shared" si="857"/>
        <v>125.69491780281183</v>
      </c>
      <c r="L4977" s="2">
        <f>DEGREES(ASIN((((COS(RADIANS('PV model'!$B$2))*COS(RADIANS(H4977))*COS(RADIANS(K4977)))+(SIN(RADIANS('PV model'!$B$2))*SIN(RADIANS(H4977)))))))</f>
        <v>-2.3872031386853592</v>
      </c>
      <c r="M4977" s="3">
        <f t="shared" si="853"/>
        <v>0</v>
      </c>
      <c r="N4977" s="2">
        <f t="shared" si="858"/>
        <v>50.156991285673293</v>
      </c>
      <c r="O4977" s="2">
        <f>IF('PV model'!$B$2&gt;0, 180-N4977,IF('PV model'!$B$2&lt;0,0-N4977,N4977))</f>
        <v>129.84300871432671</v>
      </c>
      <c r="P4977" s="2">
        <f>ABS(O4977-'PV model'!$B$5)</f>
        <v>75.156991285673286</v>
      </c>
      <c r="Q4977" s="3">
        <f t="shared" si="854"/>
        <v>92.387203138685365</v>
      </c>
      <c r="R4977" s="3">
        <f t="shared" si="859"/>
        <v>0</v>
      </c>
      <c r="S4977" s="3">
        <f t="shared" si="855"/>
        <v>0</v>
      </c>
      <c r="T4977" s="3">
        <f>(0.5*(1-COS(RADIANS(90-$X$3)))*(D4977+E4977)*'PV model'!$B$4)</f>
        <v>0</v>
      </c>
      <c r="U4977" s="3">
        <f t="shared" si="860"/>
        <v>0</v>
      </c>
      <c r="V4977" s="3">
        <f>('PV model'!$B$13*(U4977/1000)*(1-'PV model'!$B$14*((20+C4977)-25))*'PV model'!$B$10)/'PV model'!$B$12</f>
        <v>0</v>
      </c>
    </row>
    <row r="4978" spans="1:22" x14ac:dyDescent="0.2">
      <c r="A4978" s="10">
        <f t="shared" si="863"/>
        <v>208</v>
      </c>
      <c r="B4978" s="10">
        <f t="shared" si="861"/>
        <v>5</v>
      </c>
      <c r="C4978" s="23">
        <v>12</v>
      </c>
      <c r="D4978" s="24">
        <v>0</v>
      </c>
      <c r="E4978" s="24">
        <v>1.764</v>
      </c>
      <c r="F4978" s="48"/>
      <c r="G4978" s="48"/>
      <c r="H4978" s="1">
        <f t="shared" si="862"/>
        <v>19.162399545437001</v>
      </c>
      <c r="I4978" s="1">
        <f t="shared" si="856"/>
        <v>-6.1796712112472516</v>
      </c>
      <c r="J4978" s="4">
        <f>B4978+('PV model'!$B$3/15)+(I4978/60)</f>
        <v>4.6203388131458798</v>
      </c>
      <c r="K4978" s="2">
        <f t="shared" si="857"/>
        <v>110.6949178028118</v>
      </c>
      <c r="L4978" s="2">
        <f>DEGREES(ASIN((((COS(RADIANS('PV model'!$B$2))*COS(RADIANS(H4978))*COS(RADIANS(K4978)))+(SIN(RADIANS('PV model'!$B$2))*SIN(RADIANS(H4978)))))))</f>
        <v>4.671577647710448</v>
      </c>
      <c r="M4978" s="3">
        <f t="shared" si="853"/>
        <v>4.671577647710448</v>
      </c>
      <c r="N4978" s="2">
        <f t="shared" si="858"/>
        <v>62.447563198371469</v>
      </c>
      <c r="O4978" s="2">
        <f>IF('PV model'!$B$2&gt;0, 180-N4978,IF('PV model'!$B$2&lt;0,0-N4978,N4978))</f>
        <v>117.55243680162853</v>
      </c>
      <c r="P4978" s="2">
        <f>ABS(O4978-'PV model'!$B$5)</f>
        <v>87.447563198371469</v>
      </c>
      <c r="Q4978" s="3">
        <f t="shared" si="854"/>
        <v>85.32842235228955</v>
      </c>
      <c r="R4978" s="3">
        <f t="shared" si="859"/>
        <v>0</v>
      </c>
      <c r="S4978" s="3">
        <f t="shared" si="855"/>
        <v>1.764</v>
      </c>
      <c r="T4978" s="3">
        <f>(0.5*(1-COS(RADIANS(90-$X$3)))*(D4978+E4978)*'PV model'!$B$4)</f>
        <v>0</v>
      </c>
      <c r="U4978" s="3">
        <f t="shared" si="860"/>
        <v>1.764</v>
      </c>
      <c r="V4978" s="3">
        <f>('PV model'!$B$13*(U4978/1000)*(1-'PV model'!$B$14*((20+C4978)-25))*'PV model'!$B$10)/'PV model'!$B$12</f>
        <v>0.17139221567999996</v>
      </c>
    </row>
    <row r="4979" spans="1:22" x14ac:dyDescent="0.2">
      <c r="A4979" s="10">
        <f t="shared" si="863"/>
        <v>208</v>
      </c>
      <c r="B4979" s="10">
        <f t="shared" si="861"/>
        <v>6</v>
      </c>
      <c r="C4979" s="23">
        <v>11.8</v>
      </c>
      <c r="D4979" s="24">
        <v>0</v>
      </c>
      <c r="E4979" s="24">
        <v>16.757999999999999</v>
      </c>
      <c r="F4979" s="48"/>
      <c r="G4979" s="48"/>
      <c r="H4979" s="1">
        <f t="shared" si="862"/>
        <v>19.162399545437001</v>
      </c>
      <c r="I4979" s="1">
        <f t="shared" si="856"/>
        <v>-6.1796712112472516</v>
      </c>
      <c r="J4979" s="4">
        <f>B4979+('PV model'!$B$3/15)+(I4979/60)</f>
        <v>5.6203388131458798</v>
      </c>
      <c r="K4979" s="2">
        <f t="shared" si="857"/>
        <v>95.694917802811801</v>
      </c>
      <c r="L4979" s="2">
        <f>DEGREES(ASIN((((COS(RADIANS('PV model'!$B$2))*COS(RADIANS(H4979))*COS(RADIANS(K4979)))+(SIN(RADIANS('PV model'!$B$2))*SIN(RADIANS(H4979)))))))</f>
        <v>12.557876791885162</v>
      </c>
      <c r="M4979" s="3">
        <f t="shared" si="853"/>
        <v>12.557876791885162</v>
      </c>
      <c r="N4979" s="2">
        <f t="shared" si="858"/>
        <v>74.358390211863224</v>
      </c>
      <c r="O4979" s="2">
        <f>IF('PV model'!$B$2&gt;0, 180-N4979,IF('PV model'!$B$2&lt;0,0-N4979,N4979))</f>
        <v>105.64160978813678</v>
      </c>
      <c r="P4979" s="2">
        <f>ABS(O4979-'PV model'!$B$5)</f>
        <v>99.358390211863224</v>
      </c>
      <c r="Q4979" s="3">
        <f t="shared" si="854"/>
        <v>77.442123208114836</v>
      </c>
      <c r="R4979" s="3">
        <f t="shared" si="859"/>
        <v>0</v>
      </c>
      <c r="S4979" s="3">
        <f t="shared" si="855"/>
        <v>16.757999999999999</v>
      </c>
      <c r="T4979" s="3">
        <f>(0.5*(1-COS(RADIANS(90-$X$3)))*(D4979+E4979)*'PV model'!$B$4)</f>
        <v>0</v>
      </c>
      <c r="U4979" s="3">
        <f t="shared" si="860"/>
        <v>16.757999999999999</v>
      </c>
      <c r="V4979" s="3">
        <f>('PV model'!$B$13*(U4979/1000)*(1-'PV model'!$B$14*((20+C4979)-25))*'PV model'!$B$10)/'PV model'!$B$12</f>
        <v>1.6295661527039997</v>
      </c>
    </row>
    <row r="4980" spans="1:22" x14ac:dyDescent="0.2">
      <c r="A4980" s="10">
        <f t="shared" si="863"/>
        <v>208</v>
      </c>
      <c r="B4980" s="10">
        <f t="shared" si="861"/>
        <v>7</v>
      </c>
      <c r="C4980" s="23">
        <v>12</v>
      </c>
      <c r="D4980" s="24">
        <v>14.591849999999999</v>
      </c>
      <c r="E4980" s="24">
        <v>87.317999999999998</v>
      </c>
      <c r="F4980" s="48"/>
      <c r="G4980" s="48"/>
      <c r="H4980" s="1">
        <f t="shared" si="862"/>
        <v>19.162399545437001</v>
      </c>
      <c r="I4980" s="1">
        <f t="shared" si="856"/>
        <v>-6.1796712112472516</v>
      </c>
      <c r="J4980" s="4">
        <f>B4980+('PV model'!$B$3/15)+(I4980/60)</f>
        <v>6.6203388131458798</v>
      </c>
      <c r="K4980" s="2">
        <f t="shared" si="857"/>
        <v>80.694917802811801</v>
      </c>
      <c r="L4980" s="2">
        <f>DEGREES(ASIN((((COS(RADIANS('PV model'!$B$2))*COS(RADIANS(H4980))*COS(RADIANS(K4980)))+(SIN(RADIANS('PV model'!$B$2))*SIN(RADIANS(H4980)))))))</f>
        <v>20.917625628721179</v>
      </c>
      <c r="M4980" s="3">
        <f t="shared" si="853"/>
        <v>20.917625628721179</v>
      </c>
      <c r="N4980" s="2">
        <f t="shared" si="858"/>
        <v>86.314074027945011</v>
      </c>
      <c r="O4980" s="2">
        <f>IF('PV model'!$B$2&gt;0, 180-N4980,IF('PV model'!$B$2&lt;0,0-N4980,N4980))</f>
        <v>93.685925972054989</v>
      </c>
      <c r="P4980" s="2">
        <f>ABS(O4980-'PV model'!$B$5)</f>
        <v>111.31407402794501</v>
      </c>
      <c r="Q4980" s="3">
        <f t="shared" si="854"/>
        <v>69.082374371278817</v>
      </c>
      <c r="R4980" s="3">
        <f t="shared" si="859"/>
        <v>14.591850000000003</v>
      </c>
      <c r="S4980" s="3">
        <f t="shared" si="855"/>
        <v>93.946985080967409</v>
      </c>
      <c r="T4980" s="3">
        <f>(0.5*(1-COS(RADIANS(90-$X$3)))*(D4980+E4980)*'PV model'!$B$4)</f>
        <v>0</v>
      </c>
      <c r="U4980" s="3">
        <f t="shared" si="860"/>
        <v>108.53883508096742</v>
      </c>
      <c r="V4980" s="3">
        <f>('PV model'!$B$13*(U4980/1000)*(1-'PV model'!$B$14*((20+C4980)-25))*'PV model'!$B$10)/'PV model'!$B$12</f>
        <v>10.545754779962083</v>
      </c>
    </row>
    <row r="4981" spans="1:22" x14ac:dyDescent="0.2">
      <c r="A4981" s="10">
        <f t="shared" si="863"/>
        <v>208</v>
      </c>
      <c r="B4981" s="10">
        <f t="shared" si="861"/>
        <v>8</v>
      </c>
      <c r="C4981" s="23">
        <v>12.1</v>
      </c>
      <c r="D4981" s="24">
        <v>12.34695</v>
      </c>
      <c r="E4981" s="24">
        <v>159.642</v>
      </c>
      <c r="F4981" s="48"/>
      <c r="G4981" s="48"/>
      <c r="H4981" s="1">
        <f t="shared" si="862"/>
        <v>19.162399545437001</v>
      </c>
      <c r="I4981" s="1">
        <f t="shared" si="856"/>
        <v>-6.1796712112472516</v>
      </c>
      <c r="J4981" s="4">
        <f>B4981+('PV model'!$B$3/15)+(I4981/60)</f>
        <v>7.6203388131458798</v>
      </c>
      <c r="K4981" s="2">
        <f t="shared" si="857"/>
        <v>65.694917802811801</v>
      </c>
      <c r="L4981" s="2">
        <f>DEGREES(ASIN((((COS(RADIANS('PV model'!$B$2))*COS(RADIANS(H4981))*COS(RADIANS(K4981)))+(SIN(RADIANS('PV model'!$B$2))*SIN(RADIANS(H4981)))))))</f>
        <v>29.388548643802256</v>
      </c>
      <c r="M4981" s="3">
        <f t="shared" si="853"/>
        <v>29.388548643802256</v>
      </c>
      <c r="N4981" s="2">
        <f t="shared" si="858"/>
        <v>81.12066087038977</v>
      </c>
      <c r="O4981" s="2">
        <f>IF('PV model'!$B$2&gt;0, 180-N4981,IF('PV model'!$B$2&lt;0,0-N4981,N4981))</f>
        <v>98.87933912961023</v>
      </c>
      <c r="P4981" s="2">
        <f>ABS(O4981-'PV model'!$B$5)</f>
        <v>106.12066087038977</v>
      </c>
      <c r="Q4981" s="3">
        <f t="shared" si="854"/>
        <v>60.61145135619774</v>
      </c>
      <c r="R4981" s="3">
        <f t="shared" si="859"/>
        <v>12.346950000000001</v>
      </c>
      <c r="S4981" s="3">
        <f t="shared" si="855"/>
        <v>167.15481363059044</v>
      </c>
      <c r="T4981" s="3">
        <f>(0.5*(1-COS(RADIANS(90-$X$3)))*(D4981+E4981)*'PV model'!$B$4)</f>
        <v>0</v>
      </c>
      <c r="U4981" s="3">
        <f t="shared" si="860"/>
        <v>179.50176363059043</v>
      </c>
      <c r="V4981" s="3">
        <f>('PV model'!$B$13*(U4981/1000)*(1-'PV model'!$B$14*((20+C4981)-25))*'PV model'!$B$10)/'PV model'!$B$12</f>
        <v>17.433415197806426</v>
      </c>
    </row>
    <row r="4982" spans="1:22" x14ac:dyDescent="0.2">
      <c r="A4982" s="10">
        <f t="shared" si="863"/>
        <v>208</v>
      </c>
      <c r="B4982" s="10">
        <f t="shared" si="861"/>
        <v>9</v>
      </c>
      <c r="C4982" s="23">
        <v>12.5</v>
      </c>
      <c r="D4982" s="24">
        <v>0</v>
      </c>
      <c r="E4982" s="24">
        <v>125.24399999999999</v>
      </c>
      <c r="F4982" s="48"/>
      <c r="G4982" s="48"/>
      <c r="H4982" s="1">
        <f t="shared" si="862"/>
        <v>19.162399545437001</v>
      </c>
      <c r="I4982" s="1">
        <f t="shared" si="856"/>
        <v>-6.1796712112472516</v>
      </c>
      <c r="J4982" s="4">
        <f>B4982+('PV model'!$B$3/15)+(I4982/60)</f>
        <v>8.620338813145878</v>
      </c>
      <c r="K4982" s="2">
        <f t="shared" si="857"/>
        <v>50.69491780281183</v>
      </c>
      <c r="L4982" s="2">
        <f>DEGREES(ASIN((((COS(RADIANS('PV model'!$B$2))*COS(RADIANS(H4982))*COS(RADIANS(K4982)))+(SIN(RADIANS('PV model'!$B$2))*SIN(RADIANS(H4982)))))))</f>
        <v>37.548063539858184</v>
      </c>
      <c r="M4982" s="3">
        <f t="shared" si="853"/>
        <v>37.548063539858184</v>
      </c>
      <c r="N4982" s="2">
        <f t="shared" si="858"/>
        <v>67.203357651807195</v>
      </c>
      <c r="O4982" s="2">
        <f>IF('PV model'!$B$2&gt;0, 180-N4982,IF('PV model'!$B$2&lt;0,0-N4982,N4982))</f>
        <v>112.7966423481928</v>
      </c>
      <c r="P4982" s="2">
        <f>ABS(O4982-'PV model'!$B$5)</f>
        <v>92.203357651807195</v>
      </c>
      <c r="Q4982" s="3">
        <f t="shared" si="854"/>
        <v>52.451936460141816</v>
      </c>
      <c r="R4982" s="3">
        <f t="shared" si="859"/>
        <v>0</v>
      </c>
      <c r="S4982" s="3">
        <f t="shared" si="855"/>
        <v>125.24399999999999</v>
      </c>
      <c r="T4982" s="3">
        <f>(0.5*(1-COS(RADIANS(90-$X$3)))*(D4982+E4982)*'PV model'!$B$4)</f>
        <v>0</v>
      </c>
      <c r="U4982" s="3">
        <f t="shared" si="860"/>
        <v>125.24399999999999</v>
      </c>
      <c r="V4982" s="3">
        <f>('PV model'!$B$13*(U4982/1000)*(1-'PV model'!$B$14*((20+C4982)-25))*'PV model'!$B$10)/'PV model'!$B$12</f>
        <v>12.143808532799998</v>
      </c>
    </row>
    <row r="4983" spans="1:22" x14ac:dyDescent="0.2">
      <c r="A4983" s="10">
        <f t="shared" si="863"/>
        <v>208</v>
      </c>
      <c r="B4983" s="10">
        <f t="shared" si="861"/>
        <v>10</v>
      </c>
      <c r="C4983" s="23">
        <v>12.5</v>
      </c>
      <c r="D4983" s="24">
        <v>0</v>
      </c>
      <c r="E4983" s="24">
        <v>159.642</v>
      </c>
      <c r="F4983" s="48"/>
      <c r="G4983" s="48"/>
      <c r="H4983" s="1">
        <f t="shared" si="862"/>
        <v>19.162399545437001</v>
      </c>
      <c r="I4983" s="1">
        <f t="shared" si="856"/>
        <v>-6.1796712112472516</v>
      </c>
      <c r="J4983" s="4">
        <f>B4983+('PV model'!$B$3/15)+(I4983/60)</f>
        <v>9.620338813145878</v>
      </c>
      <c r="K4983" s="2">
        <f t="shared" si="857"/>
        <v>35.69491780281183</v>
      </c>
      <c r="L4983" s="2">
        <f>DEGREES(ASIN((((COS(RADIANS('PV model'!$B$2))*COS(RADIANS(H4983))*COS(RADIANS(K4983)))+(SIN(RADIANS('PV model'!$B$2))*SIN(RADIANS(H4983)))))))</f>
        <v>44.831781478553395</v>
      </c>
      <c r="M4983" s="3">
        <f t="shared" si="853"/>
        <v>44.831781478553395</v>
      </c>
      <c r="N4983" s="2">
        <f t="shared" si="858"/>
        <v>51.000527870551807</v>
      </c>
      <c r="O4983" s="2">
        <f>IF('PV model'!$B$2&gt;0, 180-N4983,IF('PV model'!$B$2&lt;0,0-N4983,N4983))</f>
        <v>128.99947212944818</v>
      </c>
      <c r="P4983" s="2">
        <f>ABS(O4983-'PV model'!$B$5)</f>
        <v>76.000527870551821</v>
      </c>
      <c r="Q4983" s="3">
        <f t="shared" si="854"/>
        <v>45.168218521446597</v>
      </c>
      <c r="R4983" s="3">
        <f t="shared" si="859"/>
        <v>0</v>
      </c>
      <c r="S4983" s="3">
        <f t="shared" si="855"/>
        <v>159.642</v>
      </c>
      <c r="T4983" s="3">
        <f>(0.5*(1-COS(RADIANS(90-$X$3)))*(D4983+E4983)*'PV model'!$B$4)</f>
        <v>0</v>
      </c>
      <c r="U4983" s="3">
        <f t="shared" si="860"/>
        <v>159.642</v>
      </c>
      <c r="V4983" s="3">
        <f>('PV model'!$B$13*(U4983/1000)*(1-'PV model'!$B$14*((20+C4983)-25))*'PV model'!$B$10)/'PV model'!$B$12</f>
        <v>15.479079890399998</v>
      </c>
    </row>
    <row r="4984" spans="1:22" x14ac:dyDescent="0.2">
      <c r="A4984" s="10">
        <f t="shared" si="863"/>
        <v>208</v>
      </c>
      <c r="B4984" s="10">
        <f t="shared" si="861"/>
        <v>11</v>
      </c>
      <c r="C4984" s="23">
        <v>13.7</v>
      </c>
      <c r="D4984" s="24">
        <v>273.87779999999998</v>
      </c>
      <c r="E4984" s="24">
        <v>310.464</v>
      </c>
      <c r="F4984" s="48"/>
      <c r="G4984" s="48"/>
      <c r="H4984" s="1">
        <f t="shared" si="862"/>
        <v>19.162399545437001</v>
      </c>
      <c r="I4984" s="1">
        <f t="shared" si="856"/>
        <v>-6.1796712112472516</v>
      </c>
      <c r="J4984" s="4">
        <f>B4984+('PV model'!$B$3/15)+(I4984/60)</f>
        <v>10.620338813145878</v>
      </c>
      <c r="K4984" s="2">
        <f t="shared" si="857"/>
        <v>20.69491780281183</v>
      </c>
      <c r="L4984" s="2">
        <f>DEGREES(ASIN((((COS(RADIANS('PV model'!$B$2))*COS(RADIANS(H4984))*COS(RADIANS(K4984)))+(SIN(RADIANS('PV model'!$B$2))*SIN(RADIANS(H4984)))))))</f>
        <v>50.445343728462369</v>
      </c>
      <c r="M4984" s="3">
        <f t="shared" si="853"/>
        <v>50.445343728462369</v>
      </c>
      <c r="N4984" s="2">
        <f t="shared" si="858"/>
        <v>31.613687246674221</v>
      </c>
      <c r="O4984" s="2">
        <f>IF('PV model'!$B$2&gt;0, 180-N4984,IF('PV model'!$B$2&lt;0,0-N4984,N4984))</f>
        <v>148.38631275332577</v>
      </c>
      <c r="P4984" s="2">
        <f>ABS(O4984-'PV model'!$B$5)</f>
        <v>56.613687246674232</v>
      </c>
      <c r="Q4984" s="3">
        <f t="shared" si="854"/>
        <v>39.554656271537631</v>
      </c>
      <c r="R4984" s="3">
        <f t="shared" si="859"/>
        <v>273.87779999999998</v>
      </c>
      <c r="S4984" s="3">
        <f t="shared" si="855"/>
        <v>388.40246267622348</v>
      </c>
      <c r="T4984" s="3">
        <f>(0.5*(1-COS(RADIANS(90-$X$3)))*(D4984+E4984)*'PV model'!$B$4)</f>
        <v>0</v>
      </c>
      <c r="U4984" s="3">
        <f t="shared" si="860"/>
        <v>662.2802626762234</v>
      </c>
      <c r="V4984" s="3">
        <f>('PV model'!$B$13*(U4984/1000)*(1-'PV model'!$B$14*((20+C4984)-25))*'PV model'!$B$10)/'PV model'!$B$12</f>
        <v>63.897721637127681</v>
      </c>
    </row>
    <row r="4985" spans="1:22" x14ac:dyDescent="0.2">
      <c r="A4985" s="10">
        <f t="shared" si="863"/>
        <v>208</v>
      </c>
      <c r="B4985" s="10">
        <f t="shared" si="861"/>
        <v>12</v>
      </c>
      <c r="C4985" s="23">
        <v>15.2</v>
      </c>
      <c r="D4985" s="24">
        <v>587.04134999999997</v>
      </c>
      <c r="E4985" s="24">
        <v>230.202</v>
      </c>
      <c r="F4985" s="48"/>
      <c r="G4985" s="48"/>
      <c r="H4985" s="1">
        <f t="shared" si="862"/>
        <v>19.162399545437001</v>
      </c>
      <c r="I4985" s="1">
        <f t="shared" si="856"/>
        <v>-6.1796712112472516</v>
      </c>
      <c r="J4985" s="4">
        <f>B4985+('PV model'!$B$3/15)+(I4985/60)</f>
        <v>11.620338813145878</v>
      </c>
      <c r="K4985" s="2">
        <f t="shared" si="857"/>
        <v>5.6949178028118297</v>
      </c>
      <c r="L4985" s="2">
        <f>DEGREES(ASIN((((COS(RADIANS('PV model'!$B$2))*COS(RADIANS(H4985))*COS(RADIANS(K4985)))+(SIN(RADIANS('PV model'!$B$2))*SIN(RADIANS(H4985)))))))</f>
        <v>53.407828103581409</v>
      </c>
      <c r="M4985" s="3">
        <f t="shared" si="853"/>
        <v>53.407828103581409</v>
      </c>
      <c r="N4985" s="2">
        <f t="shared" si="858"/>
        <v>9.0467433601510781</v>
      </c>
      <c r="O4985" s="2">
        <f>IF('PV model'!$B$2&gt;0, 180-N4985,IF('PV model'!$B$2&lt;0,0-N4985,N4985))</f>
        <v>170.95325663984892</v>
      </c>
      <c r="P4985" s="2">
        <f>ABS(O4985-'PV model'!$B$5)</f>
        <v>34.046743360151083</v>
      </c>
      <c r="Q4985" s="3">
        <f t="shared" si="854"/>
        <v>36.592171896418591</v>
      </c>
      <c r="R4985" s="3">
        <f t="shared" si="859"/>
        <v>587.04134999999997</v>
      </c>
      <c r="S4985" s="3">
        <f t="shared" si="855"/>
        <v>301.31904685582532</v>
      </c>
      <c r="T4985" s="3">
        <f>(0.5*(1-COS(RADIANS(90-$X$3)))*(D4985+E4985)*'PV model'!$B$4)</f>
        <v>0</v>
      </c>
      <c r="U4985" s="3">
        <f t="shared" si="860"/>
        <v>888.36039685582523</v>
      </c>
      <c r="V4985" s="3">
        <f>('PV model'!$B$13*(U4985/1000)*(1-'PV model'!$B$14*((20+C4985)-25))*'PV model'!$B$10)/'PV model'!$B$12</f>
        <v>85.177444654704175</v>
      </c>
    </row>
    <row r="4986" spans="1:22" x14ac:dyDescent="0.2">
      <c r="A4986" s="10">
        <f t="shared" si="863"/>
        <v>208</v>
      </c>
      <c r="B4986" s="10">
        <f t="shared" si="861"/>
        <v>13</v>
      </c>
      <c r="C4986" s="23">
        <v>14.8</v>
      </c>
      <c r="D4986" s="24">
        <v>331.12275</v>
      </c>
      <c r="E4986" s="24">
        <v>314.87400000000002</v>
      </c>
      <c r="F4986" s="48"/>
      <c r="G4986" s="48"/>
      <c r="H4986" s="1">
        <f t="shared" si="862"/>
        <v>19.162399545437001</v>
      </c>
      <c r="I4986" s="1">
        <f t="shared" si="856"/>
        <v>-6.1796712112472516</v>
      </c>
      <c r="J4986" s="4">
        <f>B4986+('PV model'!$B$3/15)+(I4986/60)</f>
        <v>12.620338813145878</v>
      </c>
      <c r="K4986" s="2">
        <f t="shared" si="857"/>
        <v>-9.3050821971881703</v>
      </c>
      <c r="L4986" s="2">
        <f>DEGREES(ASIN((((COS(RADIANS('PV model'!$B$2))*COS(RADIANS(H4986))*COS(RADIANS(K4986)))+(SIN(RADIANS('PV model'!$B$2))*SIN(RADIANS(H4986)))))))</f>
        <v>52.987047057936458</v>
      </c>
      <c r="M4986" s="3">
        <f t="shared" si="853"/>
        <v>52.987047057936458</v>
      </c>
      <c r="N4986" s="2">
        <f t="shared" si="858"/>
        <v>-14.697166543502959</v>
      </c>
      <c r="O4986" s="2">
        <f>IF('PV model'!$B$2&gt;0, 180-N4986,IF('PV model'!$B$2&lt;0,0-N4986,N4986))</f>
        <v>194.69716654350296</v>
      </c>
      <c r="P4986" s="2">
        <f>ABS(O4986-'PV model'!$B$5)</f>
        <v>10.302833456497041</v>
      </c>
      <c r="Q4986" s="3">
        <f t="shared" si="854"/>
        <v>37.012952942063542</v>
      </c>
      <c r="R4986" s="3">
        <f t="shared" si="859"/>
        <v>331.12275</v>
      </c>
      <c r="S4986" s="3">
        <f t="shared" si="855"/>
        <v>395.20598683143493</v>
      </c>
      <c r="T4986" s="3">
        <f>(0.5*(1-COS(RADIANS(90-$X$3)))*(D4986+E4986)*'PV model'!$B$4)</f>
        <v>0</v>
      </c>
      <c r="U4986" s="3">
        <f t="shared" si="860"/>
        <v>726.32873683143498</v>
      </c>
      <c r="V4986" s="3">
        <f>('PV model'!$B$13*(U4986/1000)*(1-'PV model'!$B$14*((20+C4986)-25))*'PV model'!$B$10)/'PV model'!$B$12</f>
        <v>69.757750768750356</v>
      </c>
    </row>
    <row r="4987" spans="1:22" x14ac:dyDescent="0.2">
      <c r="A4987" s="10">
        <f t="shared" si="863"/>
        <v>208</v>
      </c>
      <c r="B4987" s="10">
        <f t="shared" si="861"/>
        <v>14</v>
      </c>
      <c r="C4987" s="23">
        <v>14.4</v>
      </c>
      <c r="D4987" s="24">
        <v>113.36745000000001</v>
      </c>
      <c r="E4987" s="24">
        <v>313.99200000000002</v>
      </c>
      <c r="F4987" s="48"/>
      <c r="G4987" s="48"/>
      <c r="H4987" s="1">
        <f t="shared" si="862"/>
        <v>19.162399545437001</v>
      </c>
      <c r="I4987" s="1">
        <f t="shared" si="856"/>
        <v>-6.1796712112472516</v>
      </c>
      <c r="J4987" s="4">
        <f>B4987+('PV model'!$B$3/15)+(I4987/60)</f>
        <v>13.620338813145878</v>
      </c>
      <c r="K4987" s="2">
        <f t="shared" si="857"/>
        <v>-24.30508219718817</v>
      </c>
      <c r="L4987" s="2">
        <f>DEGREES(ASIN((((COS(RADIANS('PV model'!$B$2))*COS(RADIANS(H4987))*COS(RADIANS(K4987)))+(SIN(RADIANS('PV model'!$B$2))*SIN(RADIANS(H4987)))))))</f>
        <v>49.298635086344497</v>
      </c>
      <c r="M4987" s="3">
        <f t="shared" si="853"/>
        <v>49.298635086344497</v>
      </c>
      <c r="N4987" s="2">
        <f t="shared" si="858"/>
        <v>-36.597972045192584</v>
      </c>
      <c r="O4987" s="2">
        <f>IF('PV model'!$B$2&gt;0, 180-N4987,IF('PV model'!$B$2&lt;0,0-N4987,N4987))</f>
        <v>216.59797204519259</v>
      </c>
      <c r="P4987" s="2">
        <f>ABS(O4987-'PV model'!$B$5)</f>
        <v>11.597972045192591</v>
      </c>
      <c r="Q4987" s="3">
        <f t="shared" si="854"/>
        <v>40.701364913655503</v>
      </c>
      <c r="R4987" s="3">
        <f t="shared" si="859"/>
        <v>113.36745000000001</v>
      </c>
      <c r="S4987" s="3">
        <f t="shared" si="855"/>
        <v>364.43835259887584</v>
      </c>
      <c r="T4987" s="3">
        <f>(0.5*(1-COS(RADIANS(90-$X$3)))*(D4987+E4987)*'PV model'!$B$4)</f>
        <v>0</v>
      </c>
      <c r="U4987" s="3">
        <f t="shared" si="860"/>
        <v>477.80580259887586</v>
      </c>
      <c r="V4987" s="3">
        <f>('PV model'!$B$13*(U4987/1000)*(1-'PV model'!$B$14*((20+C4987)-25))*'PV model'!$B$10)/'PV model'!$B$12</f>
        <v>45.965636829938965</v>
      </c>
    </row>
    <row r="4988" spans="1:22" x14ac:dyDescent="0.2">
      <c r="A4988" s="10">
        <f t="shared" si="863"/>
        <v>208</v>
      </c>
      <c r="B4988" s="10">
        <f t="shared" si="861"/>
        <v>15</v>
      </c>
      <c r="C4988" s="23">
        <v>14.4</v>
      </c>
      <c r="D4988" s="24">
        <v>106.63275</v>
      </c>
      <c r="E4988" s="24">
        <v>289.29599999999999</v>
      </c>
      <c r="F4988" s="48"/>
      <c r="G4988" s="48"/>
      <c r="H4988" s="1">
        <f t="shared" si="862"/>
        <v>19.162399545437001</v>
      </c>
      <c r="I4988" s="1">
        <f t="shared" si="856"/>
        <v>-6.1796712112472516</v>
      </c>
      <c r="J4988" s="4">
        <f>B4988+('PV model'!$B$3/15)+(I4988/60)</f>
        <v>14.620338813145878</v>
      </c>
      <c r="K4988" s="2">
        <f t="shared" si="857"/>
        <v>-39.30508219718817</v>
      </c>
      <c r="L4988" s="2">
        <f>DEGREES(ASIN((((COS(RADIANS('PV model'!$B$2))*COS(RADIANS(H4988))*COS(RADIANS(K4988)))+(SIN(RADIANS('PV model'!$B$2))*SIN(RADIANS(H4988)))))))</f>
        <v>43.196996874213035</v>
      </c>
      <c r="M4988" s="3">
        <f t="shared" si="853"/>
        <v>43.196996874213035</v>
      </c>
      <c r="N4988" s="2">
        <f t="shared" si="858"/>
        <v>-55.162815262333986</v>
      </c>
      <c r="O4988" s="2">
        <f>IF('PV model'!$B$2&gt;0, 180-N4988,IF('PV model'!$B$2&lt;0,0-N4988,N4988))</f>
        <v>235.16281526233399</v>
      </c>
      <c r="P4988" s="2">
        <f>ABS(O4988-'PV model'!$B$5)</f>
        <v>30.162815262333993</v>
      </c>
      <c r="Q4988" s="3">
        <f t="shared" si="854"/>
        <v>46.803003125786965</v>
      </c>
      <c r="R4988" s="3">
        <f t="shared" si="859"/>
        <v>106.63274999999999</v>
      </c>
      <c r="S4988" s="3">
        <f t="shared" si="855"/>
        <v>339.62852505573761</v>
      </c>
      <c r="T4988" s="3">
        <f>(0.5*(1-COS(RADIANS(90-$X$3)))*(D4988+E4988)*'PV model'!$B$4)</f>
        <v>0</v>
      </c>
      <c r="U4988" s="3">
        <f t="shared" si="860"/>
        <v>446.2612750557376</v>
      </c>
      <c r="V4988" s="3">
        <f>('PV model'!$B$13*(U4988/1000)*(1-'PV model'!$B$14*((20+C4988)-25))*'PV model'!$B$10)/'PV model'!$B$12</f>
        <v>42.931005837319645</v>
      </c>
    </row>
    <row r="4989" spans="1:22" x14ac:dyDescent="0.2">
      <c r="A4989" s="10">
        <f t="shared" si="863"/>
        <v>208</v>
      </c>
      <c r="B4989" s="10">
        <f t="shared" si="861"/>
        <v>16</v>
      </c>
      <c r="C4989" s="23">
        <v>14.4</v>
      </c>
      <c r="D4989" s="24">
        <v>1.1224499999999999</v>
      </c>
      <c r="E4989" s="24">
        <v>157.87800000000001</v>
      </c>
      <c r="F4989" s="48"/>
      <c r="G4989" s="48"/>
      <c r="H4989" s="1">
        <f t="shared" si="862"/>
        <v>19.162399545437001</v>
      </c>
      <c r="I4989" s="1">
        <f t="shared" si="856"/>
        <v>-6.1796712112472516</v>
      </c>
      <c r="J4989" s="4">
        <f>B4989+('PV model'!$B$3/15)+(I4989/60)</f>
        <v>15.620338813145878</v>
      </c>
      <c r="K4989" s="2">
        <f t="shared" si="857"/>
        <v>-54.30508219718817</v>
      </c>
      <c r="L4989" s="2">
        <f>DEGREES(ASIN((((COS(RADIANS('PV model'!$B$2))*COS(RADIANS(H4989))*COS(RADIANS(K4989)))+(SIN(RADIANS('PV model'!$B$2))*SIN(RADIANS(H4989)))))))</f>
        <v>35.639692267152377</v>
      </c>
      <c r="M4989" s="3">
        <f t="shared" si="853"/>
        <v>35.639692267152377</v>
      </c>
      <c r="N4989" s="2">
        <f t="shared" si="858"/>
        <v>-70.723904940962086</v>
      </c>
      <c r="O4989" s="2">
        <f>IF('PV model'!$B$2&gt;0, 180-N4989,IF('PV model'!$B$2&lt;0,0-N4989,N4989))</f>
        <v>250.72390494096209</v>
      </c>
      <c r="P4989" s="2">
        <f>ABS(O4989-'PV model'!$B$5)</f>
        <v>45.723904940962086</v>
      </c>
      <c r="Q4989" s="3">
        <f t="shared" si="854"/>
        <v>54.360307732847623</v>
      </c>
      <c r="R4989" s="3">
        <f t="shared" si="859"/>
        <v>1.1224500000000002</v>
      </c>
      <c r="S4989" s="3">
        <f t="shared" si="855"/>
        <v>158.67646030832213</v>
      </c>
      <c r="T4989" s="3">
        <f>(0.5*(1-COS(RADIANS(90-$X$3)))*(D4989+E4989)*'PV model'!$B$4)</f>
        <v>0</v>
      </c>
      <c r="U4989" s="3">
        <f t="shared" si="860"/>
        <v>159.79891030832212</v>
      </c>
      <c r="V4989" s="3">
        <f>('PV model'!$B$13*(U4989/1000)*(1-'PV model'!$B$14*((20+C4989)-25))*'PV model'!$B$10)/'PV model'!$B$12</f>
        <v>15.372895509221694</v>
      </c>
    </row>
    <row r="4990" spans="1:22" x14ac:dyDescent="0.2">
      <c r="A4990" s="10">
        <f t="shared" si="863"/>
        <v>208</v>
      </c>
      <c r="B4990" s="10">
        <f t="shared" si="861"/>
        <v>17</v>
      </c>
      <c r="C4990" s="23">
        <v>13.7</v>
      </c>
      <c r="D4990" s="24">
        <v>0</v>
      </c>
      <c r="E4990" s="24">
        <v>123.47999999999999</v>
      </c>
      <c r="F4990" s="48"/>
      <c r="G4990" s="48"/>
      <c r="H4990" s="1">
        <f t="shared" si="862"/>
        <v>19.162399545437001</v>
      </c>
      <c r="I4990" s="1">
        <f t="shared" si="856"/>
        <v>-6.1796712112472516</v>
      </c>
      <c r="J4990" s="4">
        <f>B4990+('PV model'!$B$3/15)+(I4990/60)</f>
        <v>16.620338813145878</v>
      </c>
      <c r="K4990" s="2">
        <f t="shared" si="857"/>
        <v>-69.30508219718817</v>
      </c>
      <c r="L4990" s="2">
        <f>DEGREES(ASIN((((COS(RADIANS('PV model'!$B$2))*COS(RADIANS(H4990))*COS(RADIANS(K4990)))+(SIN(RADIANS('PV model'!$B$2))*SIN(RADIANS(H4990)))))))</f>
        <v>27.360622536449331</v>
      </c>
      <c r="M4990" s="3">
        <f t="shared" si="853"/>
        <v>27.360622536449331</v>
      </c>
      <c r="N4990" s="2">
        <f t="shared" si="858"/>
        <v>-84.236949596794787</v>
      </c>
      <c r="O4990" s="2">
        <f>IF('PV model'!$B$2&gt;0, 180-N4990,IF('PV model'!$B$2&lt;0,0-N4990,N4990))</f>
        <v>264.23694959679477</v>
      </c>
      <c r="P4990" s="2">
        <f>ABS(O4990-'PV model'!$B$5)</f>
        <v>59.236949596794773</v>
      </c>
      <c r="Q4990" s="3">
        <f t="shared" si="854"/>
        <v>62.639377463550666</v>
      </c>
      <c r="R4990" s="3">
        <f t="shared" si="859"/>
        <v>0</v>
      </c>
      <c r="S4990" s="3">
        <f t="shared" si="855"/>
        <v>123.47999999999999</v>
      </c>
      <c r="T4990" s="3">
        <f>(0.5*(1-COS(RADIANS(90-$X$3)))*(D4990+E4990)*'PV model'!$B$4)</f>
        <v>0</v>
      </c>
      <c r="U4990" s="3">
        <f t="shared" si="860"/>
        <v>123.47999999999999</v>
      </c>
      <c r="V4990" s="3">
        <f>('PV model'!$B$13*(U4990/1000)*(1-'PV model'!$B$14*((20+C4990)-25))*'PV model'!$B$10)/'PV model'!$B$12</f>
        <v>11.913522284159997</v>
      </c>
    </row>
    <row r="4991" spans="1:22" x14ac:dyDescent="0.2">
      <c r="A4991" s="10">
        <f t="shared" si="863"/>
        <v>208</v>
      </c>
      <c r="B4991" s="10">
        <f t="shared" si="861"/>
        <v>18</v>
      </c>
      <c r="C4991" s="23">
        <v>13.4</v>
      </c>
      <c r="D4991" s="24">
        <v>0</v>
      </c>
      <c r="E4991" s="24">
        <v>84.672000000000011</v>
      </c>
      <c r="F4991" s="48"/>
      <c r="G4991" s="48"/>
      <c r="H4991" s="1">
        <f t="shared" si="862"/>
        <v>19.162399545437001</v>
      </c>
      <c r="I4991" s="1">
        <f t="shared" si="856"/>
        <v>-6.1796712112472516</v>
      </c>
      <c r="J4991" s="4">
        <f>B4991+('PV model'!$B$3/15)+(I4991/60)</f>
        <v>17.620338813145878</v>
      </c>
      <c r="K4991" s="2">
        <f t="shared" si="857"/>
        <v>-84.30508219718817</v>
      </c>
      <c r="L4991" s="2">
        <f>DEGREES(ASIN((((COS(RADIANS('PV model'!$B$2))*COS(RADIANS(H4991))*COS(RADIANS(K4991)))+(SIN(RADIANS('PV model'!$B$2))*SIN(RADIANS(H4991)))))))</f>
        <v>18.881257192318774</v>
      </c>
      <c r="M4991" s="3">
        <f t="shared" si="853"/>
        <v>18.881257192318774</v>
      </c>
      <c r="N4991" s="2">
        <f t="shared" si="858"/>
        <v>-83.404847264071947</v>
      </c>
      <c r="O4991" s="2">
        <f>IF('PV model'!$B$2&gt;0, 180-N4991,IF('PV model'!$B$2&lt;0,0-N4991,N4991))</f>
        <v>263.40484726407192</v>
      </c>
      <c r="P4991" s="2">
        <f>ABS(O4991-'PV model'!$B$5)</f>
        <v>58.404847264071918</v>
      </c>
      <c r="Q4991" s="3">
        <f t="shared" si="854"/>
        <v>71.11874280768123</v>
      </c>
      <c r="R4991" s="3">
        <f t="shared" si="859"/>
        <v>0</v>
      </c>
      <c r="S4991" s="3">
        <f t="shared" si="855"/>
        <v>84.672000000000011</v>
      </c>
      <c r="T4991" s="3">
        <f>(0.5*(1-COS(RADIANS(90-$X$3)))*(D4991+E4991)*'PV model'!$B$4)</f>
        <v>0</v>
      </c>
      <c r="U4991" s="3">
        <f t="shared" si="860"/>
        <v>84.672000000000011</v>
      </c>
      <c r="V4991" s="3">
        <f>('PV model'!$B$13*(U4991/1000)*(1-'PV model'!$B$14*((20+C4991)-25))*'PV model'!$B$10)/'PV model'!$B$12</f>
        <v>8.1794289991680014</v>
      </c>
    </row>
    <row r="4992" spans="1:22" x14ac:dyDescent="0.2">
      <c r="A4992" s="10">
        <f t="shared" si="863"/>
        <v>208</v>
      </c>
      <c r="B4992" s="10">
        <f t="shared" si="861"/>
        <v>19</v>
      </c>
      <c r="C4992" s="23">
        <v>13</v>
      </c>
      <c r="D4992" s="24">
        <v>0</v>
      </c>
      <c r="E4992" s="24">
        <v>45.863999999999997</v>
      </c>
      <c r="F4992" s="48"/>
      <c r="G4992" s="48"/>
      <c r="H4992" s="1">
        <f t="shared" si="862"/>
        <v>19.162399545437001</v>
      </c>
      <c r="I4992" s="1">
        <f t="shared" si="856"/>
        <v>-6.1796712112472516</v>
      </c>
      <c r="J4992" s="4">
        <f>B4992+('PV model'!$B$3/15)+(I4992/60)</f>
        <v>18.620338813145878</v>
      </c>
      <c r="K4992" s="2">
        <f t="shared" si="857"/>
        <v>-99.30508219718817</v>
      </c>
      <c r="L4992" s="2">
        <f>DEGREES(ASIN((((COS(RADIANS('PV model'!$B$2))*COS(RADIANS(H4992))*COS(RADIANS(K4992)))+(SIN(RADIANS('PV model'!$B$2))*SIN(RADIANS(H4992)))))))</f>
        <v>10.603316487021806</v>
      </c>
      <c r="M4992" s="3">
        <f t="shared" si="853"/>
        <v>10.603316487021806</v>
      </c>
      <c r="N4992" s="2">
        <f t="shared" si="858"/>
        <v>-71.505826848702668</v>
      </c>
      <c r="O4992" s="2">
        <f>IF('PV model'!$B$2&gt;0, 180-N4992,IF('PV model'!$B$2&lt;0,0-N4992,N4992))</f>
        <v>251.50582684870267</v>
      </c>
      <c r="P4992" s="2">
        <f>ABS(O4992-'PV model'!$B$5)</f>
        <v>46.505826848702668</v>
      </c>
      <c r="Q4992" s="3">
        <f t="shared" si="854"/>
        <v>79.396683512978186</v>
      </c>
      <c r="R4992" s="3">
        <f t="shared" si="859"/>
        <v>0</v>
      </c>
      <c r="S4992" s="3">
        <f t="shared" si="855"/>
        <v>45.863999999999997</v>
      </c>
      <c r="T4992" s="3">
        <f>(0.5*(1-COS(RADIANS(90-$X$3)))*(D4992+E4992)*'PV model'!$B$4)</f>
        <v>0</v>
      </c>
      <c r="U4992" s="3">
        <f t="shared" si="860"/>
        <v>45.863999999999997</v>
      </c>
      <c r="V4992" s="3">
        <f>('PV model'!$B$13*(U4992/1000)*(1-'PV model'!$B$14*((20+C4992)-25))*'PV model'!$B$10)/'PV model'!$B$12</f>
        <v>4.4378593459199998</v>
      </c>
    </row>
    <row r="4993" spans="1:22" x14ac:dyDescent="0.2">
      <c r="A4993" s="10">
        <f t="shared" si="863"/>
        <v>208</v>
      </c>
      <c r="B4993" s="10">
        <f t="shared" si="861"/>
        <v>20</v>
      </c>
      <c r="C4993" s="23">
        <v>13.2</v>
      </c>
      <c r="D4993" s="24">
        <v>0</v>
      </c>
      <c r="E4993" s="24">
        <v>14.994</v>
      </c>
      <c r="F4993" s="48"/>
      <c r="G4993" s="48"/>
      <c r="H4993" s="1">
        <f t="shared" si="862"/>
        <v>19.162399545437001</v>
      </c>
      <c r="I4993" s="1">
        <f t="shared" si="856"/>
        <v>-6.1796712112472516</v>
      </c>
      <c r="J4993" s="4">
        <f>B4993+('PV model'!$B$3/15)+(I4993/60)</f>
        <v>19.620338813145878</v>
      </c>
      <c r="K4993" s="2">
        <f t="shared" si="857"/>
        <v>-114.30508219718817</v>
      </c>
      <c r="L4993" s="2">
        <f>DEGREES(ASIN((((COS(RADIANS('PV model'!$B$2))*COS(RADIANS(H4993))*COS(RADIANS(K4993)))+(SIN(RADIANS('PV model'!$B$2))*SIN(RADIANS(H4993)))))))</f>
        <v>2.8834234923350031</v>
      </c>
      <c r="M4993" s="3">
        <f t="shared" si="853"/>
        <v>2.8834234923350031</v>
      </c>
      <c r="N4993" s="2">
        <f t="shared" si="858"/>
        <v>-59.53748566241012</v>
      </c>
      <c r="O4993" s="2">
        <f>IF('PV model'!$B$2&gt;0, 180-N4993,IF('PV model'!$B$2&lt;0,0-N4993,N4993))</f>
        <v>239.53748566241012</v>
      </c>
      <c r="P4993" s="2">
        <f>ABS(O4993-'PV model'!$B$5)</f>
        <v>34.53748566241012</v>
      </c>
      <c r="Q4993" s="3">
        <f t="shared" si="854"/>
        <v>87.116576507665002</v>
      </c>
      <c r="R4993" s="3">
        <f t="shared" si="859"/>
        <v>0</v>
      </c>
      <c r="S4993" s="3">
        <f t="shared" si="855"/>
        <v>14.994</v>
      </c>
      <c r="T4993" s="3">
        <f>(0.5*(1-COS(RADIANS(90-$X$3)))*(D4993+E4993)*'PV model'!$B$4)</f>
        <v>0</v>
      </c>
      <c r="U4993" s="3">
        <f t="shared" si="860"/>
        <v>14.994</v>
      </c>
      <c r="V4993" s="3">
        <f>('PV model'!$B$13*(U4993/1000)*(1-'PV model'!$B$14*((20+C4993)-25))*'PV model'!$B$10)/'PV model'!$B$12</f>
        <v>1.4496395921279999</v>
      </c>
    </row>
    <row r="4994" spans="1:22" x14ac:dyDescent="0.2">
      <c r="A4994" s="10">
        <f t="shared" si="863"/>
        <v>208</v>
      </c>
      <c r="B4994" s="10">
        <f t="shared" si="861"/>
        <v>21</v>
      </c>
      <c r="C4994" s="23">
        <v>13</v>
      </c>
      <c r="D4994" s="24">
        <v>0</v>
      </c>
      <c r="E4994" s="24">
        <v>1.764</v>
      </c>
      <c r="F4994" s="48"/>
      <c r="G4994" s="48"/>
      <c r="H4994" s="1">
        <f t="shared" si="862"/>
        <v>19.162399545437001</v>
      </c>
      <c r="I4994" s="1">
        <f t="shared" si="856"/>
        <v>-6.1796712112472516</v>
      </c>
      <c r="J4994" s="4">
        <f>B4994+('PV model'!$B$3/15)+(I4994/60)</f>
        <v>20.620338813145878</v>
      </c>
      <c r="K4994" s="2">
        <f t="shared" si="857"/>
        <v>-129.30508219718817</v>
      </c>
      <c r="L4994" s="2">
        <f>DEGREES(ASIN((((COS(RADIANS('PV model'!$B$2))*COS(RADIANS(H4994))*COS(RADIANS(K4994)))+(SIN(RADIANS('PV model'!$B$2))*SIN(RADIANS(H4994)))))))</f>
        <v>-3.9216985085799427</v>
      </c>
      <c r="M4994" s="3">
        <f t="shared" si="853"/>
        <v>0</v>
      </c>
      <c r="N4994" s="2">
        <f t="shared" si="858"/>
        <v>-47.106967196643389</v>
      </c>
      <c r="O4994" s="2">
        <f>IF('PV model'!$B$2&gt;0, 180-N4994,IF('PV model'!$B$2&lt;0,0-N4994,N4994))</f>
        <v>227.10696719664338</v>
      </c>
      <c r="P4994" s="2">
        <f>ABS(O4994-'PV model'!$B$5)</f>
        <v>22.106967196643382</v>
      </c>
      <c r="Q4994" s="3">
        <f t="shared" si="854"/>
        <v>93.921698508579937</v>
      </c>
      <c r="R4994" s="3">
        <f t="shared" si="859"/>
        <v>0</v>
      </c>
      <c r="S4994" s="3">
        <f t="shared" si="855"/>
        <v>1.764</v>
      </c>
      <c r="T4994" s="3">
        <f>(0.5*(1-COS(RADIANS(90-$X$3)))*(D4994+E4994)*'PV model'!$B$4)</f>
        <v>0</v>
      </c>
      <c r="U4994" s="3">
        <f t="shared" si="860"/>
        <v>1.764</v>
      </c>
      <c r="V4994" s="3">
        <f>('PV model'!$B$13*(U4994/1000)*(1-'PV model'!$B$14*((20+C4994)-25))*'PV model'!$B$10)/'PV model'!$B$12</f>
        <v>0.17068689791999997</v>
      </c>
    </row>
    <row r="4995" spans="1:22" x14ac:dyDescent="0.2">
      <c r="A4995" s="10">
        <f t="shared" si="863"/>
        <v>208</v>
      </c>
      <c r="B4995" s="10">
        <f t="shared" si="861"/>
        <v>22</v>
      </c>
      <c r="C4995" s="23">
        <v>12.7</v>
      </c>
      <c r="D4995" s="24">
        <v>0</v>
      </c>
      <c r="E4995" s="24">
        <v>0</v>
      </c>
      <c r="F4995" s="48"/>
      <c r="G4995" s="48"/>
      <c r="H4995" s="1">
        <f t="shared" si="862"/>
        <v>19.162399545437001</v>
      </c>
      <c r="I4995" s="1">
        <f t="shared" si="856"/>
        <v>-6.1796712112472516</v>
      </c>
      <c r="J4995" s="4">
        <f>B4995+('PV model'!$B$3/15)+(I4995/60)</f>
        <v>21.620338813145878</v>
      </c>
      <c r="K4995" s="2">
        <f t="shared" si="857"/>
        <v>-144.30508219718817</v>
      </c>
      <c r="L4995" s="2">
        <f>DEGREES(ASIN((((COS(RADIANS('PV model'!$B$2))*COS(RADIANS(H4995))*COS(RADIANS(K4995)))+(SIN(RADIANS('PV model'!$B$2))*SIN(RADIANS(H4995)))))))</f>
        <v>-9.4388035749654957</v>
      </c>
      <c r="M4995" s="3">
        <f t="shared" si="853"/>
        <v>0</v>
      </c>
      <c r="N4995" s="2">
        <f t="shared" si="858"/>
        <v>-33.966247513937724</v>
      </c>
      <c r="O4995" s="2">
        <f>IF('PV model'!$B$2&gt;0, 180-N4995,IF('PV model'!$B$2&lt;0,0-N4995,N4995))</f>
        <v>213.96624751393773</v>
      </c>
      <c r="P4995" s="2">
        <f>ABS(O4995-'PV model'!$B$5)</f>
        <v>8.9662475139377307</v>
      </c>
      <c r="Q4995" s="3">
        <f t="shared" si="854"/>
        <v>99.43880357496549</v>
      </c>
      <c r="R4995" s="3">
        <f t="shared" si="859"/>
        <v>0</v>
      </c>
      <c r="S4995" s="3">
        <f t="shared" si="855"/>
        <v>0</v>
      </c>
      <c r="T4995" s="3">
        <f>(0.5*(1-COS(RADIANS(90-$X$3)))*(D4995+E4995)*'PV model'!$B$4)</f>
        <v>0</v>
      </c>
      <c r="U4995" s="3">
        <f t="shared" si="860"/>
        <v>0</v>
      </c>
      <c r="V4995" s="3">
        <f>('PV model'!$B$13*(U4995/1000)*(1-'PV model'!$B$14*((20+C4995)-25))*'PV model'!$B$10)/'PV model'!$B$12</f>
        <v>0</v>
      </c>
    </row>
    <row r="4996" spans="1:22" x14ac:dyDescent="0.2">
      <c r="A4996" s="10">
        <f t="shared" si="863"/>
        <v>208</v>
      </c>
      <c r="B4996" s="10">
        <f t="shared" si="861"/>
        <v>23</v>
      </c>
      <c r="C4996" s="23">
        <v>12.6</v>
      </c>
      <c r="D4996" s="24">
        <v>0</v>
      </c>
      <c r="E4996" s="24">
        <v>0</v>
      </c>
      <c r="F4996" s="48"/>
      <c r="G4996" s="48"/>
      <c r="H4996" s="1">
        <f t="shared" si="862"/>
        <v>19.162399545437001</v>
      </c>
      <c r="I4996" s="1">
        <f t="shared" si="856"/>
        <v>-6.1796712112472516</v>
      </c>
      <c r="J4996" s="4">
        <f>B4996+('PV model'!$B$3/15)+(I4996/60)</f>
        <v>22.620338813145878</v>
      </c>
      <c r="K4996" s="2">
        <f t="shared" si="857"/>
        <v>-159.30508219718817</v>
      </c>
      <c r="L4996" s="2">
        <f>DEGREES(ASIN((((COS(RADIANS('PV model'!$B$2))*COS(RADIANS(H4996))*COS(RADIANS(K4996)))+(SIN(RADIANS('PV model'!$B$2))*SIN(RADIANS(H4996)))))))</f>
        <v>-13.296120555254197</v>
      </c>
      <c r="M4996" s="3">
        <f t="shared" si="853"/>
        <v>0</v>
      </c>
      <c r="N4996" s="2">
        <f t="shared" si="858"/>
        <v>-20.060096426106636</v>
      </c>
      <c r="O4996" s="2">
        <f>IF('PV model'!$B$2&gt;0, 180-N4996,IF('PV model'!$B$2&lt;0,0-N4996,N4996))</f>
        <v>200.06009642610664</v>
      </c>
      <c r="P4996" s="2">
        <f>ABS(O4996-'PV model'!$B$5)</f>
        <v>4.9399035738933605</v>
      </c>
      <c r="Q4996" s="3">
        <f t="shared" si="854"/>
        <v>103.29612055525421</v>
      </c>
      <c r="R4996" s="3">
        <f t="shared" si="859"/>
        <v>0</v>
      </c>
      <c r="S4996" s="3">
        <f t="shared" si="855"/>
        <v>0</v>
      </c>
      <c r="T4996" s="3">
        <f>(0.5*(1-COS(RADIANS(90-$X$3)))*(D4996+E4996)*'PV model'!$B$4)</f>
        <v>0</v>
      </c>
      <c r="U4996" s="3">
        <f t="shared" si="860"/>
        <v>0</v>
      </c>
      <c r="V4996" s="3">
        <f>('PV model'!$B$13*(U4996/1000)*(1-'PV model'!$B$14*((20+C4996)-25))*'PV model'!$B$10)/'PV model'!$B$12</f>
        <v>0</v>
      </c>
    </row>
    <row r="4997" spans="1:22" x14ac:dyDescent="0.2">
      <c r="A4997" s="10">
        <f t="shared" si="863"/>
        <v>208</v>
      </c>
      <c r="B4997" s="10">
        <f t="shared" si="861"/>
        <v>24</v>
      </c>
      <c r="C4997" s="23">
        <v>12.6</v>
      </c>
      <c r="D4997" s="24">
        <v>0</v>
      </c>
      <c r="E4997" s="24">
        <v>0</v>
      </c>
      <c r="F4997" s="48"/>
      <c r="G4997" s="48"/>
      <c r="H4997" s="1">
        <f t="shared" si="862"/>
        <v>19.162399545437001</v>
      </c>
      <c r="I4997" s="1">
        <f t="shared" si="856"/>
        <v>-6.1796712112472516</v>
      </c>
      <c r="J4997" s="4">
        <f>B4997+('PV model'!$B$3/15)+(I4997/60)</f>
        <v>23.620338813145878</v>
      </c>
      <c r="K4997" s="2">
        <f t="shared" si="857"/>
        <v>-174.30508219718817</v>
      </c>
      <c r="L4997" s="2">
        <f>DEGREES(ASIN((((COS(RADIANS('PV model'!$B$2))*COS(RADIANS(H4997))*COS(RADIANS(K4997)))+(SIN(RADIANS('PV model'!$B$2))*SIN(RADIANS(H4997)))))))</f>
        <v>-15.180772117983677</v>
      </c>
      <c r="M4997" s="3">
        <f t="shared" si="853"/>
        <v>0</v>
      </c>
      <c r="N4997" s="2">
        <f t="shared" si="858"/>
        <v>-5.5734899139352896</v>
      </c>
      <c r="O4997" s="2">
        <f>IF('PV model'!$B$2&gt;0, 180-N4997,IF('PV model'!$B$2&lt;0,0-N4997,N4997))</f>
        <v>185.57348991393528</v>
      </c>
      <c r="P4997" s="2">
        <f>ABS(O4997-'PV model'!$B$5)</f>
        <v>19.426510086064724</v>
      </c>
      <c r="Q4997" s="3">
        <f t="shared" si="854"/>
        <v>105.18077211798368</v>
      </c>
      <c r="R4997" s="3">
        <f t="shared" si="859"/>
        <v>0</v>
      </c>
      <c r="S4997" s="3">
        <f t="shared" si="855"/>
        <v>0</v>
      </c>
      <c r="T4997" s="3">
        <f>(0.5*(1-COS(RADIANS(90-$X$3)))*(D4997+E4997)*'PV model'!$B$4)</f>
        <v>0</v>
      </c>
      <c r="U4997" s="3">
        <f t="shared" si="860"/>
        <v>0</v>
      </c>
      <c r="V4997" s="3">
        <f>('PV model'!$B$13*(U4997/1000)*(1-'PV model'!$B$14*((20+C4997)-25))*'PV model'!$B$10)/'PV model'!$B$12</f>
        <v>0</v>
      </c>
    </row>
    <row r="4998" spans="1:22" x14ac:dyDescent="0.2">
      <c r="A4998" s="10">
        <f t="shared" si="863"/>
        <v>209</v>
      </c>
      <c r="B4998" s="10">
        <f t="shared" si="861"/>
        <v>1</v>
      </c>
      <c r="C4998" s="23">
        <v>12.6</v>
      </c>
      <c r="D4998" s="24">
        <v>0</v>
      </c>
      <c r="E4998" s="24">
        <v>0</v>
      </c>
      <c r="F4998" s="48"/>
      <c r="G4998" s="48"/>
      <c r="H4998" s="1">
        <f t="shared" si="862"/>
        <v>18.926442935027556</v>
      </c>
      <c r="I4998" s="1">
        <f t="shared" si="856"/>
        <v>-6.1635897657147645</v>
      </c>
      <c r="J4998" s="4">
        <f>B4998+('PV model'!$B$3/15)+(I4998/60)</f>
        <v>0.62060683723808729</v>
      </c>
      <c r="K4998" s="2">
        <f t="shared" si="857"/>
        <v>170.69089744142869</v>
      </c>
      <c r="L4998" s="2">
        <f>DEGREES(ASIN((((COS(RADIANS('PV model'!$B$2))*COS(RADIANS(H4998))*COS(RADIANS(K4998)))+(SIN(RADIANS('PV model'!$B$2))*SIN(RADIANS(H4998)))))))</f>
        <v>-15.154278359926103</v>
      </c>
      <c r="M4998" s="3">
        <f t="shared" ref="M4998:M5061" si="864">IF(L4998&gt;0, L4998, 0)</f>
        <v>0</v>
      </c>
      <c r="N4998" s="2">
        <f t="shared" si="858"/>
        <v>9.1214593768552117</v>
      </c>
      <c r="O4998" s="2">
        <f>IF('PV model'!$B$2&gt;0, 180-N4998,IF('PV model'!$B$2&lt;0,0-N4998,N4998))</f>
        <v>170.8785406231448</v>
      </c>
      <c r="P4998" s="2">
        <f>ABS(O4998-'PV model'!$B$5)</f>
        <v>34.121459376855199</v>
      </c>
      <c r="Q4998" s="3">
        <f t="shared" ref="Q4998:Q5061" si="865">DEGREES(ACOS((SIN(RADIANS(L4998))*COS(RADIANS(90-$X$3))+COS(RADIANS(L4998))*COS(RADIANS(P4998))*SIN(RADIANS(90-$X$3)))))</f>
        <v>105.1542783599261</v>
      </c>
      <c r="R4998" s="3">
        <f t="shared" si="859"/>
        <v>0</v>
      </c>
      <c r="S4998" s="3">
        <f t="shared" ref="S4998:S5061" si="866">IF($Z$3=TRUE, IF(E4998=0,0,E4998*(0.5*(1+COS(RADIANS(90-$X$3))*(1+(1-(E4998^2/(D4998+E4998)^2))*(SIN(RADIANS(0.5*$X$3))^3)))*(1+(1-(E4998^2/(D4998+E4998)^2))*(COS(RADIANS(Q4998))^2)*(SIN(RADIANS(90-L4998))^3)))), IF(E4998=0,0,E4998*(0.5*(1+COS(RADIANS(90-$X$3))))))</f>
        <v>0</v>
      </c>
      <c r="T4998" s="3">
        <f>(0.5*(1-COS(RADIANS(90-$X$3)))*(D4998+E4998)*'PV model'!$B$4)</f>
        <v>0</v>
      </c>
      <c r="U4998" s="3">
        <f t="shared" si="860"/>
        <v>0</v>
      </c>
      <c r="V4998" s="3">
        <f>('PV model'!$B$13*(U4998/1000)*(1-'PV model'!$B$14*((20+C4998)-25))*'PV model'!$B$10)/'PV model'!$B$12</f>
        <v>0</v>
      </c>
    </row>
    <row r="4999" spans="1:22" x14ac:dyDescent="0.2">
      <c r="A4999" s="10">
        <f t="shared" si="863"/>
        <v>209</v>
      </c>
      <c r="B4999" s="10">
        <f t="shared" si="861"/>
        <v>2</v>
      </c>
      <c r="C4999" s="23">
        <v>12.1</v>
      </c>
      <c r="D4999" s="24">
        <v>0</v>
      </c>
      <c r="E4999" s="24">
        <v>0</v>
      </c>
      <c r="F4999" s="48"/>
      <c r="G4999" s="48"/>
      <c r="H4999" s="1">
        <f t="shared" si="862"/>
        <v>18.926442935027556</v>
      </c>
      <c r="I4999" s="1">
        <f t="shared" ref="I4999:I5062" si="867">9.87*SIN(RADIANS(1.978*A4999-160.22))-7.53*COS(RADIANS(0.989*A4999-80.11))-1.5*SIN((RADIANS(0.989*A4999-80.11)))</f>
        <v>-6.1635897657147645</v>
      </c>
      <c r="J4999" s="4">
        <f>B4999+('PV model'!$B$3/15)+(I4999/60)</f>
        <v>1.6206068372380873</v>
      </c>
      <c r="K4999" s="2">
        <f t="shared" ref="K4999:K5062" si="868">15*(12-J4999)</f>
        <v>155.69089744142869</v>
      </c>
      <c r="L4999" s="2">
        <f>DEGREES(ASIN((((COS(RADIANS('PV model'!$B$2))*COS(RADIANS(H4999))*COS(RADIANS(K4999)))+(SIN(RADIANS('PV model'!$B$2))*SIN(RADIANS(H4999)))))))</f>
        <v>-12.766102795169065</v>
      </c>
      <c r="M4999" s="3">
        <f t="shared" si="864"/>
        <v>0</v>
      </c>
      <c r="N4999" s="2">
        <f t="shared" ref="N4999:N5062" si="869">DEGREES(ASIN((COS(RADIANS(H4999))*SIN(RADIANS(K4999)))/COS(RADIANS(L4999))))</f>
        <v>23.532740449067656</v>
      </c>
      <c r="O4999" s="2">
        <f>IF('PV model'!$B$2&gt;0, 180-N4999,IF('PV model'!$B$2&lt;0,0-N4999,N4999))</f>
        <v>156.46725955093234</v>
      </c>
      <c r="P4999" s="2">
        <f>ABS(O4999-'PV model'!$B$5)</f>
        <v>48.53274044906766</v>
      </c>
      <c r="Q4999" s="3">
        <f t="shared" si="865"/>
        <v>102.76610279516906</v>
      </c>
      <c r="R4999" s="3">
        <f t="shared" ref="R4999:R5062" si="870">IF(D4999=0,0,D4999*COS(RADIANS(Q4999))/SIN(RADIANS(L4999)))</f>
        <v>0</v>
      </c>
      <c r="S4999" s="3">
        <f t="shared" si="866"/>
        <v>0</v>
      </c>
      <c r="T4999" s="3">
        <f>(0.5*(1-COS(RADIANS(90-$X$3)))*(D4999+E4999)*'PV model'!$B$4)</f>
        <v>0</v>
      </c>
      <c r="U4999" s="3">
        <f t="shared" ref="U4999:U5062" si="871">R4999+S4999+T4999</f>
        <v>0</v>
      </c>
      <c r="V4999" s="3">
        <f>('PV model'!$B$13*(U4999/1000)*(1-'PV model'!$B$14*((20+C4999)-25))*'PV model'!$B$10)/'PV model'!$B$12</f>
        <v>0</v>
      </c>
    </row>
    <row r="5000" spans="1:22" x14ac:dyDescent="0.2">
      <c r="A5000" s="10">
        <f t="shared" si="863"/>
        <v>209</v>
      </c>
      <c r="B5000" s="10">
        <f t="shared" ref="B5000:B5063" si="872">IF(B4999&lt;24,B4999+1,1)</f>
        <v>3</v>
      </c>
      <c r="C5000" s="23">
        <v>12.1</v>
      </c>
      <c r="D5000" s="24">
        <v>0</v>
      </c>
      <c r="E5000" s="24">
        <v>0</v>
      </c>
      <c r="F5000" s="48"/>
      <c r="G5000" s="48"/>
      <c r="H5000" s="1">
        <f t="shared" ref="H5000:H5063" si="873">(23.465*SIN(RADIANS(280.1+0.9863*A5000)))</f>
        <v>18.926442935027556</v>
      </c>
      <c r="I5000" s="1">
        <f t="shared" si="867"/>
        <v>-6.1635897657147645</v>
      </c>
      <c r="J5000" s="4">
        <f>B5000+('PV model'!$B$3/15)+(I5000/60)</f>
        <v>2.6206068372380873</v>
      </c>
      <c r="K5000" s="2">
        <f t="shared" si="868"/>
        <v>140.69089744142869</v>
      </c>
      <c r="L5000" s="2">
        <f>DEGREES(ASIN((((COS(RADIANS('PV model'!$B$2))*COS(RADIANS(H5000))*COS(RADIANS(K5000)))+(SIN(RADIANS('PV model'!$B$2))*SIN(RADIANS(H5000)))))))</f>
        <v>-8.4675112429119377</v>
      </c>
      <c r="M5000" s="3">
        <f t="shared" si="864"/>
        <v>0</v>
      </c>
      <c r="N5000" s="2">
        <f t="shared" si="869"/>
        <v>37.290611867157978</v>
      </c>
      <c r="O5000" s="2">
        <f>IF('PV model'!$B$2&gt;0, 180-N5000,IF('PV model'!$B$2&lt;0,0-N5000,N5000))</f>
        <v>142.70938813284204</v>
      </c>
      <c r="P5000" s="2">
        <f>ABS(O5000-'PV model'!$B$5)</f>
        <v>62.290611867157963</v>
      </c>
      <c r="Q5000" s="3">
        <f t="shared" si="865"/>
        <v>98.467511242911939</v>
      </c>
      <c r="R5000" s="3">
        <f t="shared" si="870"/>
        <v>0</v>
      </c>
      <c r="S5000" s="3">
        <f t="shared" si="866"/>
        <v>0</v>
      </c>
      <c r="T5000" s="3">
        <f>(0.5*(1-COS(RADIANS(90-$X$3)))*(D5000+E5000)*'PV model'!$B$4)</f>
        <v>0</v>
      </c>
      <c r="U5000" s="3">
        <f t="shared" si="871"/>
        <v>0</v>
      </c>
      <c r="V5000" s="3">
        <f>('PV model'!$B$13*(U5000/1000)*(1-'PV model'!$B$14*((20+C5000)-25))*'PV model'!$B$10)/'PV model'!$B$12</f>
        <v>0</v>
      </c>
    </row>
    <row r="5001" spans="1:22" x14ac:dyDescent="0.2">
      <c r="A5001" s="10">
        <f t="shared" si="863"/>
        <v>209</v>
      </c>
      <c r="B5001" s="10">
        <f t="shared" si="872"/>
        <v>4</v>
      </c>
      <c r="C5001" s="23">
        <v>12.2</v>
      </c>
      <c r="D5001" s="24">
        <v>0</v>
      </c>
      <c r="E5001" s="24">
        <v>0</v>
      </c>
      <c r="F5001" s="48"/>
      <c r="G5001" s="48"/>
      <c r="H5001" s="1">
        <f t="shared" si="873"/>
        <v>18.926442935027556</v>
      </c>
      <c r="I5001" s="1">
        <f t="shared" si="867"/>
        <v>-6.1635897657147645</v>
      </c>
      <c r="J5001" s="4">
        <f>B5001+('PV model'!$B$3/15)+(I5001/60)</f>
        <v>3.6206068372380873</v>
      </c>
      <c r="K5001" s="2">
        <f t="shared" si="868"/>
        <v>125.69089744142869</v>
      </c>
      <c r="L5001" s="2">
        <f>DEGREES(ASIN((((COS(RADIANS('PV model'!$B$2))*COS(RADIANS(H5001))*COS(RADIANS(K5001)))+(SIN(RADIANS('PV model'!$B$2))*SIN(RADIANS(H5001)))))))</f>
        <v>-2.5949091558914654</v>
      </c>
      <c r="M5001" s="3">
        <f t="shared" si="864"/>
        <v>0</v>
      </c>
      <c r="N5001" s="2">
        <f t="shared" si="869"/>
        <v>50.269115938829522</v>
      </c>
      <c r="O5001" s="2">
        <f>IF('PV model'!$B$2&gt;0, 180-N5001,IF('PV model'!$B$2&lt;0,0-N5001,N5001))</f>
        <v>129.73088406117049</v>
      </c>
      <c r="P5001" s="2">
        <f>ABS(O5001-'PV model'!$B$5)</f>
        <v>75.269115938829515</v>
      </c>
      <c r="Q5001" s="3">
        <f t="shared" si="865"/>
        <v>92.594909155891472</v>
      </c>
      <c r="R5001" s="3">
        <f t="shared" si="870"/>
        <v>0</v>
      </c>
      <c r="S5001" s="3">
        <f t="shared" si="866"/>
        <v>0</v>
      </c>
      <c r="T5001" s="3">
        <f>(0.5*(1-COS(RADIANS(90-$X$3)))*(D5001+E5001)*'PV model'!$B$4)</f>
        <v>0</v>
      </c>
      <c r="U5001" s="3">
        <f t="shared" si="871"/>
        <v>0</v>
      </c>
      <c r="V5001" s="3">
        <f>('PV model'!$B$13*(U5001/1000)*(1-'PV model'!$B$14*((20+C5001)-25))*'PV model'!$B$10)/'PV model'!$B$12</f>
        <v>0</v>
      </c>
    </row>
    <row r="5002" spans="1:22" x14ac:dyDescent="0.2">
      <c r="A5002" s="10">
        <f t="shared" si="863"/>
        <v>209</v>
      </c>
      <c r="B5002" s="10">
        <f t="shared" si="872"/>
        <v>5</v>
      </c>
      <c r="C5002" s="23">
        <v>12.2</v>
      </c>
      <c r="D5002" s="24">
        <v>0</v>
      </c>
      <c r="E5002" s="24">
        <v>1.764</v>
      </c>
      <c r="F5002" s="48"/>
      <c r="G5002" s="48"/>
      <c r="H5002" s="1">
        <f t="shared" si="873"/>
        <v>18.926442935027556</v>
      </c>
      <c r="I5002" s="1">
        <f t="shared" si="867"/>
        <v>-6.1635897657147645</v>
      </c>
      <c r="J5002" s="4">
        <f>B5002+('PV model'!$B$3/15)+(I5002/60)</f>
        <v>4.6206068372380873</v>
      </c>
      <c r="K5002" s="2">
        <f t="shared" si="868"/>
        <v>110.69089744142869</v>
      </c>
      <c r="L5002" s="2">
        <f>DEGREES(ASIN((((COS(RADIANS('PV model'!$B$2))*COS(RADIANS(H5002))*COS(RADIANS(K5002)))+(SIN(RADIANS('PV model'!$B$2))*SIN(RADIANS(H5002)))))))</f>
        <v>4.4737373634312636</v>
      </c>
      <c r="M5002" s="3">
        <f t="shared" si="864"/>
        <v>4.4737373634312636</v>
      </c>
      <c r="N5002" s="2">
        <f t="shared" si="869"/>
        <v>62.576617679803356</v>
      </c>
      <c r="O5002" s="2">
        <f>IF('PV model'!$B$2&gt;0, 180-N5002,IF('PV model'!$B$2&lt;0,0-N5002,N5002))</f>
        <v>117.42338232019665</v>
      </c>
      <c r="P5002" s="2">
        <f>ABS(O5002-'PV model'!$B$5)</f>
        <v>87.576617679803348</v>
      </c>
      <c r="Q5002" s="3">
        <f t="shared" si="865"/>
        <v>85.526262636568731</v>
      </c>
      <c r="R5002" s="3">
        <f t="shared" si="870"/>
        <v>0</v>
      </c>
      <c r="S5002" s="3">
        <f t="shared" si="866"/>
        <v>1.764</v>
      </c>
      <c r="T5002" s="3">
        <f>(0.5*(1-COS(RADIANS(90-$X$3)))*(D5002+E5002)*'PV model'!$B$4)</f>
        <v>0</v>
      </c>
      <c r="U5002" s="3">
        <f t="shared" si="871"/>
        <v>1.764</v>
      </c>
      <c r="V5002" s="3">
        <f>('PV model'!$B$13*(U5002/1000)*(1-'PV model'!$B$14*((20+C5002)-25))*'PV model'!$B$10)/'PV model'!$B$12</f>
        <v>0.17125115212799996</v>
      </c>
    </row>
    <row r="5003" spans="1:22" x14ac:dyDescent="0.2">
      <c r="A5003" s="10">
        <f t="shared" si="863"/>
        <v>209</v>
      </c>
      <c r="B5003" s="10">
        <f t="shared" si="872"/>
        <v>6</v>
      </c>
      <c r="C5003" s="23">
        <v>12.4</v>
      </c>
      <c r="D5003" s="24">
        <v>0</v>
      </c>
      <c r="E5003" s="24">
        <v>15.876000000000001</v>
      </c>
      <c r="F5003" s="48"/>
      <c r="G5003" s="48"/>
      <c r="H5003" s="1">
        <f t="shared" si="873"/>
        <v>18.926442935027556</v>
      </c>
      <c r="I5003" s="1">
        <f t="shared" si="867"/>
        <v>-6.1635897657147645</v>
      </c>
      <c r="J5003" s="4">
        <f>B5003+('PV model'!$B$3/15)+(I5003/60)</f>
        <v>5.6206068372380873</v>
      </c>
      <c r="K5003" s="2">
        <f t="shared" si="868"/>
        <v>95.690897441428689</v>
      </c>
      <c r="L5003" s="2">
        <f>DEGREES(ASIN((((COS(RADIANS('PV model'!$B$2))*COS(RADIANS(H5003))*COS(RADIANS(K5003)))+(SIN(RADIANS('PV model'!$B$2))*SIN(RADIANS(H5003)))))))</f>
        <v>12.367389862988276</v>
      </c>
      <c r="M5003" s="3">
        <f t="shared" si="864"/>
        <v>12.367389862988276</v>
      </c>
      <c r="N5003" s="2">
        <f t="shared" si="869"/>
        <v>74.501052579979444</v>
      </c>
      <c r="O5003" s="2">
        <f>IF('PV model'!$B$2&gt;0, 180-N5003,IF('PV model'!$B$2&lt;0,0-N5003,N5003))</f>
        <v>105.49894742002056</v>
      </c>
      <c r="P5003" s="2">
        <f>ABS(O5003-'PV model'!$B$5)</f>
        <v>99.501052579979444</v>
      </c>
      <c r="Q5003" s="3">
        <f t="shared" si="865"/>
        <v>77.632610137011724</v>
      </c>
      <c r="R5003" s="3">
        <f t="shared" si="870"/>
        <v>0</v>
      </c>
      <c r="S5003" s="3">
        <f t="shared" si="866"/>
        <v>15.876000000000001</v>
      </c>
      <c r="T5003" s="3">
        <f>(0.5*(1-COS(RADIANS(90-$X$3)))*(D5003+E5003)*'PV model'!$B$4)</f>
        <v>0</v>
      </c>
      <c r="U5003" s="3">
        <f t="shared" si="871"/>
        <v>15.876000000000001</v>
      </c>
      <c r="V5003" s="3">
        <f>('PV model'!$B$13*(U5003/1000)*(1-'PV model'!$B$14*((20+C5003)-25))*'PV model'!$B$10)/'PV model'!$B$12</f>
        <v>1.5399907971840001</v>
      </c>
    </row>
    <row r="5004" spans="1:22" x14ac:dyDescent="0.2">
      <c r="A5004" s="10">
        <f t="shared" si="863"/>
        <v>209</v>
      </c>
      <c r="B5004" s="10">
        <f t="shared" si="872"/>
        <v>7</v>
      </c>
      <c r="C5004" s="23">
        <v>12.7</v>
      </c>
      <c r="D5004" s="24">
        <v>0</v>
      </c>
      <c r="E5004" s="24">
        <v>46.746000000000002</v>
      </c>
      <c r="F5004" s="48"/>
      <c r="G5004" s="48"/>
      <c r="H5004" s="1">
        <f t="shared" si="873"/>
        <v>18.926442935027556</v>
      </c>
      <c r="I5004" s="1">
        <f t="shared" si="867"/>
        <v>-6.1635897657147645</v>
      </c>
      <c r="J5004" s="4">
        <f>B5004+('PV model'!$B$3/15)+(I5004/60)</f>
        <v>6.6206068372380873</v>
      </c>
      <c r="K5004" s="2">
        <f t="shared" si="868"/>
        <v>80.690897441428689</v>
      </c>
      <c r="L5004" s="2">
        <f>DEGREES(ASIN((((COS(RADIANS('PV model'!$B$2))*COS(RADIANS(H5004))*COS(RADIANS(K5004)))+(SIN(RADIANS('PV model'!$B$2))*SIN(RADIANS(H5004)))))))</f>
        <v>20.73078266400826</v>
      </c>
      <c r="M5004" s="3">
        <f t="shared" si="864"/>
        <v>20.73078266400826</v>
      </c>
      <c r="N5004" s="2">
        <f t="shared" si="869"/>
        <v>86.46830043038598</v>
      </c>
      <c r="O5004" s="2">
        <f>IF('PV model'!$B$2&gt;0, 180-N5004,IF('PV model'!$B$2&lt;0,0-N5004,N5004))</f>
        <v>93.53169956961402</v>
      </c>
      <c r="P5004" s="2">
        <f>ABS(O5004-'PV model'!$B$5)</f>
        <v>111.46830043038598</v>
      </c>
      <c r="Q5004" s="3">
        <f t="shared" si="865"/>
        <v>69.26921733599174</v>
      </c>
      <c r="R5004" s="3">
        <f t="shared" si="870"/>
        <v>0</v>
      </c>
      <c r="S5004" s="3">
        <f t="shared" si="866"/>
        <v>46.746000000000002</v>
      </c>
      <c r="T5004" s="3">
        <f>(0.5*(1-COS(RADIANS(90-$X$3)))*(D5004+E5004)*'PV model'!$B$4)</f>
        <v>0</v>
      </c>
      <c r="U5004" s="3">
        <f t="shared" si="871"/>
        <v>46.746000000000002</v>
      </c>
      <c r="V5004" s="3">
        <f>('PV model'!$B$13*(U5004/1000)*(1-'PV model'!$B$14*((20+C5004)-25))*'PV model'!$B$10)/'PV model'!$B$12</f>
        <v>4.5288100710719998</v>
      </c>
    </row>
    <row r="5005" spans="1:22" x14ac:dyDescent="0.2">
      <c r="A5005" s="10">
        <f t="shared" si="863"/>
        <v>209</v>
      </c>
      <c r="B5005" s="10">
        <f t="shared" si="872"/>
        <v>8</v>
      </c>
      <c r="C5005" s="23">
        <v>12.9</v>
      </c>
      <c r="D5005" s="24">
        <v>0</v>
      </c>
      <c r="E5005" s="24">
        <v>85.554000000000002</v>
      </c>
      <c r="F5005" s="48"/>
      <c r="G5005" s="48"/>
      <c r="H5005" s="1">
        <f t="shared" si="873"/>
        <v>18.926442935027556</v>
      </c>
      <c r="I5005" s="1">
        <f t="shared" si="867"/>
        <v>-6.1635897657147645</v>
      </c>
      <c r="J5005" s="4">
        <f>B5005+('PV model'!$B$3/15)+(I5005/60)</f>
        <v>7.6206068372380873</v>
      </c>
      <c r="K5005" s="2">
        <f t="shared" si="868"/>
        <v>65.690897441428689</v>
      </c>
      <c r="L5005" s="2">
        <f>DEGREES(ASIN((((COS(RADIANS('PV model'!$B$2))*COS(RADIANS(H5005))*COS(RADIANS(K5005)))+(SIN(RADIANS('PV model'!$B$2))*SIN(RADIANS(H5005)))))))</f>
        <v>29.200612502273113</v>
      </c>
      <c r="M5005" s="3">
        <f t="shared" si="864"/>
        <v>29.200612502273113</v>
      </c>
      <c r="N5005" s="2">
        <f t="shared" si="869"/>
        <v>80.957008769226434</v>
      </c>
      <c r="O5005" s="2">
        <f>IF('PV model'!$B$2&gt;0, 180-N5005,IF('PV model'!$B$2&lt;0,0-N5005,N5005))</f>
        <v>99.042991230773566</v>
      </c>
      <c r="P5005" s="2">
        <f>ABS(O5005-'PV model'!$B$5)</f>
        <v>105.95700876922643</v>
      </c>
      <c r="Q5005" s="3">
        <f t="shared" si="865"/>
        <v>60.79938749772689</v>
      </c>
      <c r="R5005" s="3">
        <f t="shared" si="870"/>
        <v>0</v>
      </c>
      <c r="S5005" s="3">
        <f t="shared" si="866"/>
        <v>85.554000000000002</v>
      </c>
      <c r="T5005" s="3">
        <f>(0.5*(1-COS(RADIANS(90-$X$3)))*(D5005+E5005)*'PV model'!$B$4)</f>
        <v>0</v>
      </c>
      <c r="U5005" s="3">
        <f t="shared" si="871"/>
        <v>85.554000000000002</v>
      </c>
      <c r="V5005" s="3">
        <f>('PV model'!$B$13*(U5005/1000)*(1-'PV model'!$B$14*((20+C5005)-25))*'PV model'!$B$10)/'PV model'!$B$12</f>
        <v>8.2817353402559988</v>
      </c>
    </row>
    <row r="5006" spans="1:22" x14ac:dyDescent="0.2">
      <c r="A5006" s="10">
        <f t="shared" si="863"/>
        <v>209</v>
      </c>
      <c r="B5006" s="10">
        <f t="shared" si="872"/>
        <v>9</v>
      </c>
      <c r="C5006" s="23">
        <v>13.5</v>
      </c>
      <c r="D5006" s="24">
        <v>0</v>
      </c>
      <c r="E5006" s="24">
        <v>124.36200000000001</v>
      </c>
      <c r="F5006" s="48"/>
      <c r="G5006" s="48"/>
      <c r="H5006" s="1">
        <f t="shared" si="873"/>
        <v>18.926442935027556</v>
      </c>
      <c r="I5006" s="1">
        <f t="shared" si="867"/>
        <v>-6.1635897657147645</v>
      </c>
      <c r="J5006" s="4">
        <f>B5006+('PV model'!$B$3/15)+(I5006/60)</f>
        <v>8.6206068372380873</v>
      </c>
      <c r="K5006" s="2">
        <f t="shared" si="868"/>
        <v>50.690897441428689</v>
      </c>
      <c r="L5006" s="2">
        <f>DEGREES(ASIN((((COS(RADIANS('PV model'!$B$2))*COS(RADIANS(H5006))*COS(RADIANS(K5006)))+(SIN(RADIANS('PV model'!$B$2))*SIN(RADIANS(H5006)))))))</f>
        <v>37.353419246038413</v>
      </c>
      <c r="M5006" s="3">
        <f t="shared" si="864"/>
        <v>37.353419246038413</v>
      </c>
      <c r="N5006" s="2">
        <f t="shared" si="869"/>
        <v>67.035283394858965</v>
      </c>
      <c r="O5006" s="2">
        <f>IF('PV model'!$B$2&gt;0, 180-N5006,IF('PV model'!$B$2&lt;0,0-N5006,N5006))</f>
        <v>112.96471660514104</v>
      </c>
      <c r="P5006" s="2">
        <f>ABS(O5006-'PV model'!$B$5)</f>
        <v>92.035283394858965</v>
      </c>
      <c r="Q5006" s="3">
        <f t="shared" si="865"/>
        <v>52.646580753961587</v>
      </c>
      <c r="R5006" s="3">
        <f t="shared" si="870"/>
        <v>0</v>
      </c>
      <c r="S5006" s="3">
        <f t="shared" si="866"/>
        <v>124.36200000000001</v>
      </c>
      <c r="T5006" s="3">
        <f>(0.5*(1-COS(RADIANS(90-$X$3)))*(D5006+E5006)*'PV model'!$B$4)</f>
        <v>0</v>
      </c>
      <c r="U5006" s="3">
        <f t="shared" si="871"/>
        <v>124.36200000000001</v>
      </c>
      <c r="V5006" s="3">
        <f>('PV model'!$B$13*(U5006/1000)*(1-'PV model'!$B$14*((20+C5006)-25))*'PV model'!$B$10)/'PV model'!$B$12</f>
        <v>12.00856385232</v>
      </c>
    </row>
    <row r="5007" spans="1:22" x14ac:dyDescent="0.2">
      <c r="A5007" s="10">
        <f t="shared" si="863"/>
        <v>209</v>
      </c>
      <c r="B5007" s="10">
        <f t="shared" si="872"/>
        <v>10</v>
      </c>
      <c r="C5007" s="23">
        <v>13.7</v>
      </c>
      <c r="D5007" s="24">
        <v>1.1224499999999999</v>
      </c>
      <c r="E5007" s="24">
        <v>157.87800000000001</v>
      </c>
      <c r="F5007" s="48"/>
      <c r="G5007" s="48"/>
      <c r="H5007" s="1">
        <f t="shared" si="873"/>
        <v>18.926442935027556</v>
      </c>
      <c r="I5007" s="1">
        <f t="shared" si="867"/>
        <v>-6.1635897657147645</v>
      </c>
      <c r="J5007" s="4">
        <f>B5007+('PV model'!$B$3/15)+(I5007/60)</f>
        <v>9.6206068372380873</v>
      </c>
      <c r="K5007" s="2">
        <f t="shared" si="868"/>
        <v>35.690897441428689</v>
      </c>
      <c r="L5007" s="2">
        <f>DEGREES(ASIN((((COS(RADIANS('PV model'!$B$2))*COS(RADIANS(H5007))*COS(RADIANS(K5007)))+(SIN(RADIANS('PV model'!$B$2))*SIN(RADIANS(H5007)))))))</f>
        <v>44.6246725486887</v>
      </c>
      <c r="M5007" s="3">
        <f t="shared" si="864"/>
        <v>44.6246725486887</v>
      </c>
      <c r="N5007" s="2">
        <f t="shared" si="869"/>
        <v>50.841306851206284</v>
      </c>
      <c r="O5007" s="2">
        <f>IF('PV model'!$B$2&gt;0, 180-N5007,IF('PV model'!$B$2&lt;0,0-N5007,N5007))</f>
        <v>129.1586931487937</v>
      </c>
      <c r="P5007" s="2">
        <f>ABS(O5007-'PV model'!$B$5)</f>
        <v>75.841306851206298</v>
      </c>
      <c r="Q5007" s="3">
        <f t="shared" si="865"/>
        <v>45.3753274513113</v>
      </c>
      <c r="R5007" s="3">
        <f t="shared" si="870"/>
        <v>1.1224500000000002</v>
      </c>
      <c r="S5007" s="3">
        <f t="shared" si="866"/>
        <v>158.66678592653781</v>
      </c>
      <c r="T5007" s="3">
        <f>(0.5*(1-COS(RADIANS(90-$X$3)))*(D5007+E5007)*'PV model'!$B$4)</f>
        <v>0</v>
      </c>
      <c r="U5007" s="3">
        <f t="shared" si="871"/>
        <v>159.7892359265378</v>
      </c>
      <c r="V5007" s="3">
        <f>('PV model'!$B$13*(U5007/1000)*(1-'PV model'!$B$14*((20+C5007)-25))*'PV model'!$B$10)/'PV model'!$B$12</f>
        <v>15.416687908808774</v>
      </c>
    </row>
    <row r="5008" spans="1:22" x14ac:dyDescent="0.2">
      <c r="A5008" s="10">
        <f t="shared" si="863"/>
        <v>209</v>
      </c>
      <c r="B5008" s="10">
        <f t="shared" si="872"/>
        <v>11</v>
      </c>
      <c r="C5008" s="23">
        <v>15.5</v>
      </c>
      <c r="D5008" s="24">
        <v>3.3673500000000001</v>
      </c>
      <c r="E5008" s="24">
        <v>183.45599999999999</v>
      </c>
      <c r="F5008" s="48"/>
      <c r="G5008" s="48"/>
      <c r="H5008" s="1">
        <f t="shared" si="873"/>
        <v>18.926442935027556</v>
      </c>
      <c r="I5008" s="1">
        <f t="shared" si="867"/>
        <v>-6.1635897657147645</v>
      </c>
      <c r="J5008" s="4">
        <f>B5008+('PV model'!$B$3/15)+(I5008/60)</f>
        <v>10.620606837238087</v>
      </c>
      <c r="K5008" s="2">
        <f t="shared" si="868"/>
        <v>20.690897441428689</v>
      </c>
      <c r="L5008" s="2">
        <f>DEGREES(ASIN((((COS(RADIANS('PV model'!$B$2))*COS(RADIANS(H5008))*COS(RADIANS(K5008)))+(SIN(RADIANS('PV model'!$B$2))*SIN(RADIANS(H5008)))))))</f>
        <v>50.222477941824877</v>
      </c>
      <c r="M5008" s="3">
        <f t="shared" si="864"/>
        <v>50.222477941824877</v>
      </c>
      <c r="N5008" s="2">
        <f t="shared" si="869"/>
        <v>31.492125878484636</v>
      </c>
      <c r="O5008" s="2">
        <f>IF('PV model'!$B$2&gt;0, 180-N5008,IF('PV model'!$B$2&lt;0,0-N5008,N5008))</f>
        <v>148.50787412151536</v>
      </c>
      <c r="P5008" s="2">
        <f>ABS(O5008-'PV model'!$B$5)</f>
        <v>56.492125878484643</v>
      </c>
      <c r="Q5008" s="3">
        <f t="shared" si="865"/>
        <v>39.777522058175123</v>
      </c>
      <c r="R5008" s="3">
        <f t="shared" si="870"/>
        <v>3.3673500000000001</v>
      </c>
      <c r="S5008" s="3">
        <f t="shared" si="866"/>
        <v>185.6347726062138</v>
      </c>
      <c r="T5008" s="3">
        <f>(0.5*(1-COS(RADIANS(90-$X$3)))*(D5008+E5008)*'PV model'!$B$4)</f>
        <v>0</v>
      </c>
      <c r="U5008" s="3">
        <f t="shared" si="871"/>
        <v>189.00212260621379</v>
      </c>
      <c r="V5008" s="3">
        <f>('PV model'!$B$13*(U5008/1000)*(1-'PV model'!$B$14*((20+C5008)-25))*'PV model'!$B$10)/'PV model'!$B$12</f>
        <v>18.099160784337013</v>
      </c>
    </row>
    <row r="5009" spans="1:22" x14ac:dyDescent="0.2">
      <c r="A5009" s="10">
        <f t="shared" si="863"/>
        <v>209</v>
      </c>
      <c r="B5009" s="10">
        <f t="shared" si="872"/>
        <v>12</v>
      </c>
      <c r="C5009" s="23">
        <v>15.2</v>
      </c>
      <c r="D5009" s="24">
        <v>4.4897999999999998</v>
      </c>
      <c r="E5009" s="24">
        <v>199.33199999999999</v>
      </c>
      <c r="F5009" s="48"/>
      <c r="G5009" s="48"/>
      <c r="H5009" s="1">
        <f t="shared" si="873"/>
        <v>18.926442935027556</v>
      </c>
      <c r="I5009" s="1">
        <f t="shared" si="867"/>
        <v>-6.1635897657147645</v>
      </c>
      <c r="J5009" s="4">
        <f>B5009+('PV model'!$B$3/15)+(I5009/60)</f>
        <v>11.620606837238087</v>
      </c>
      <c r="K5009" s="2">
        <f t="shared" si="868"/>
        <v>5.6908974414286906</v>
      </c>
      <c r="L5009" s="2">
        <f>DEGREES(ASIN((((COS(RADIANS('PV model'!$B$2))*COS(RADIANS(H5009))*COS(RADIANS(K5009)))+(SIN(RADIANS('PV model'!$B$2))*SIN(RADIANS(H5009)))))))</f>
        <v>53.173273344747955</v>
      </c>
      <c r="M5009" s="3">
        <f t="shared" si="864"/>
        <v>53.173273344747955</v>
      </c>
      <c r="N5009" s="2">
        <f t="shared" si="869"/>
        <v>9.0033106989953637</v>
      </c>
      <c r="O5009" s="2">
        <f>IF('PV model'!$B$2&gt;0, 180-N5009,IF('PV model'!$B$2&lt;0,0-N5009,N5009))</f>
        <v>170.99668930100464</v>
      </c>
      <c r="P5009" s="2">
        <f>ABS(O5009-'PV model'!$B$5)</f>
        <v>34.003310698995364</v>
      </c>
      <c r="Q5009" s="3">
        <f t="shared" si="865"/>
        <v>36.826726655252038</v>
      </c>
      <c r="R5009" s="3">
        <f t="shared" si="870"/>
        <v>4.4897999999999998</v>
      </c>
      <c r="S5009" s="3">
        <f t="shared" si="866"/>
        <v>202.07491002705598</v>
      </c>
      <c r="T5009" s="3">
        <f>(0.5*(1-COS(RADIANS(90-$X$3)))*(D5009+E5009)*'PV model'!$B$4)</f>
        <v>0</v>
      </c>
      <c r="U5009" s="3">
        <f t="shared" si="871"/>
        <v>206.56471002705598</v>
      </c>
      <c r="V5009" s="3">
        <f>('PV model'!$B$13*(U5009/1000)*(1-'PV model'!$B$14*((20+C5009)-25))*'PV model'!$B$10)/'PV model'!$B$12</f>
        <v>19.805761511000888</v>
      </c>
    </row>
    <row r="5010" spans="1:22" x14ac:dyDescent="0.2">
      <c r="A5010" s="10">
        <f t="shared" si="863"/>
        <v>209</v>
      </c>
      <c r="B5010" s="10">
        <f t="shared" si="872"/>
        <v>13</v>
      </c>
      <c r="C5010" s="23">
        <v>16</v>
      </c>
      <c r="D5010" s="24">
        <v>4.4897999999999998</v>
      </c>
      <c r="E5010" s="24">
        <v>204.62400000000002</v>
      </c>
      <c r="F5010" s="48"/>
      <c r="G5010" s="48"/>
      <c r="H5010" s="1">
        <f t="shared" si="873"/>
        <v>18.926442935027556</v>
      </c>
      <c r="I5010" s="1">
        <f t="shared" si="867"/>
        <v>-6.1635897657147645</v>
      </c>
      <c r="J5010" s="4">
        <f>B5010+('PV model'!$B$3/15)+(I5010/60)</f>
        <v>12.620606837238087</v>
      </c>
      <c r="K5010" s="2">
        <f t="shared" si="868"/>
        <v>-9.3091025585713094</v>
      </c>
      <c r="L5010" s="2">
        <f>DEGREES(ASIN((((COS(RADIANS('PV model'!$B$2))*COS(RADIANS(H5010))*COS(RADIANS(K5010)))+(SIN(RADIANS('PV model'!$B$2))*SIN(RADIANS(H5010)))))))</f>
        <v>52.753246553990188</v>
      </c>
      <c r="M5010" s="3">
        <f t="shared" si="864"/>
        <v>52.753246553990188</v>
      </c>
      <c r="N5010" s="2">
        <f t="shared" si="869"/>
        <v>-14.644068072224796</v>
      </c>
      <c r="O5010" s="2">
        <f>IF('PV model'!$B$2&gt;0, 180-N5010,IF('PV model'!$B$2&lt;0,0-N5010,N5010))</f>
        <v>194.6440680722248</v>
      </c>
      <c r="P5010" s="2">
        <f>ABS(O5010-'PV model'!$B$5)</f>
        <v>10.355931927775202</v>
      </c>
      <c r="Q5010" s="3">
        <f t="shared" si="865"/>
        <v>37.246753446009812</v>
      </c>
      <c r="R5010" s="3">
        <f t="shared" si="870"/>
        <v>4.4897999999999998</v>
      </c>
      <c r="S5010" s="3">
        <f t="shared" si="866"/>
        <v>207.39106625997943</v>
      </c>
      <c r="T5010" s="3">
        <f>(0.5*(1-COS(RADIANS(90-$X$3)))*(D5010+E5010)*'PV model'!$B$4)</f>
        <v>0</v>
      </c>
      <c r="U5010" s="3">
        <f t="shared" si="871"/>
        <v>211.88086625997943</v>
      </c>
      <c r="V5010" s="3">
        <f>('PV model'!$B$13*(U5010/1000)*(1-'PV model'!$B$14*((20+C5010)-25))*'PV model'!$B$10)/'PV model'!$B$12</f>
        <v>20.24770849012825</v>
      </c>
    </row>
    <row r="5011" spans="1:22" x14ac:dyDescent="0.2">
      <c r="A5011" s="10">
        <f t="shared" si="863"/>
        <v>209</v>
      </c>
      <c r="B5011" s="10">
        <f t="shared" si="872"/>
        <v>14</v>
      </c>
      <c r="C5011" s="23">
        <v>15.9</v>
      </c>
      <c r="D5011" s="24">
        <v>4.4897999999999998</v>
      </c>
      <c r="E5011" s="24">
        <v>198.45</v>
      </c>
      <c r="F5011" s="48"/>
      <c r="G5011" s="48"/>
      <c r="H5011" s="1">
        <f t="shared" si="873"/>
        <v>18.926442935027556</v>
      </c>
      <c r="I5011" s="1">
        <f t="shared" si="867"/>
        <v>-6.1635897657147645</v>
      </c>
      <c r="J5011" s="4">
        <f>B5011+('PV model'!$B$3/15)+(I5011/60)</f>
        <v>13.620606837238087</v>
      </c>
      <c r="K5011" s="2">
        <f t="shared" si="868"/>
        <v>-24.309102558571311</v>
      </c>
      <c r="L5011" s="2">
        <f>DEGREES(ASIN((((COS(RADIANS('PV model'!$B$2))*COS(RADIANS(H5011))*COS(RADIANS(K5011)))+(SIN(RADIANS('PV model'!$B$2))*SIN(RADIANS(H5011)))))))</f>
        <v>49.076846497259538</v>
      </c>
      <c r="M5011" s="3">
        <f t="shared" si="864"/>
        <v>49.076846497259538</v>
      </c>
      <c r="N5011" s="2">
        <f t="shared" si="869"/>
        <v>-36.474618826060464</v>
      </c>
      <c r="O5011" s="2">
        <f>IF('PV model'!$B$2&gt;0, 180-N5011,IF('PV model'!$B$2&lt;0,0-N5011,N5011))</f>
        <v>216.47461882606046</v>
      </c>
      <c r="P5011" s="2">
        <f>ABS(O5011-'PV model'!$B$5)</f>
        <v>11.474618826060464</v>
      </c>
      <c r="Q5011" s="3">
        <f t="shared" si="865"/>
        <v>40.923153502740462</v>
      </c>
      <c r="R5011" s="3">
        <f t="shared" si="870"/>
        <v>4.4897999999999998</v>
      </c>
      <c r="S5011" s="3">
        <f t="shared" si="866"/>
        <v>201.38934054757488</v>
      </c>
      <c r="T5011" s="3">
        <f>(0.5*(1-COS(RADIANS(90-$X$3)))*(D5011+E5011)*'PV model'!$B$4)</f>
        <v>0</v>
      </c>
      <c r="U5011" s="3">
        <f t="shared" si="871"/>
        <v>205.87914054757488</v>
      </c>
      <c r="V5011" s="3">
        <f>('PV model'!$B$13*(U5011/1000)*(1-'PV model'!$B$14*((20+C5011)-25))*'PV model'!$B$10)/'PV model'!$B$12</f>
        <v>19.682404889569273</v>
      </c>
    </row>
    <row r="5012" spans="1:22" x14ac:dyDescent="0.2">
      <c r="A5012" s="10">
        <f t="shared" si="863"/>
        <v>209</v>
      </c>
      <c r="B5012" s="10">
        <f t="shared" si="872"/>
        <v>15</v>
      </c>
      <c r="C5012" s="23">
        <v>16</v>
      </c>
      <c r="D5012" s="24">
        <v>3.3673500000000001</v>
      </c>
      <c r="E5012" s="24">
        <v>181.69200000000001</v>
      </c>
      <c r="F5012" s="48"/>
      <c r="G5012" s="48"/>
      <c r="H5012" s="1">
        <f t="shared" si="873"/>
        <v>18.926442935027556</v>
      </c>
      <c r="I5012" s="1">
        <f t="shared" si="867"/>
        <v>-6.1635897657147645</v>
      </c>
      <c r="J5012" s="4">
        <f>B5012+('PV model'!$B$3/15)+(I5012/60)</f>
        <v>14.620606837238087</v>
      </c>
      <c r="K5012" s="2">
        <f t="shared" si="868"/>
        <v>-39.309102558571311</v>
      </c>
      <c r="L5012" s="2">
        <f>DEGREES(ASIN((((COS(RADIANS('PV model'!$B$2))*COS(RADIANS(H5012))*COS(RADIANS(K5012)))+(SIN(RADIANS('PV model'!$B$2))*SIN(RADIANS(H5012)))))))</f>
        <v>42.989620575548585</v>
      </c>
      <c r="M5012" s="3">
        <f t="shared" si="864"/>
        <v>42.989620575548585</v>
      </c>
      <c r="N5012" s="2">
        <f t="shared" si="869"/>
        <v>-55.008581337997349</v>
      </c>
      <c r="O5012" s="2">
        <f>IF('PV model'!$B$2&gt;0, 180-N5012,IF('PV model'!$B$2&lt;0,0-N5012,N5012))</f>
        <v>235.00858133799736</v>
      </c>
      <c r="P5012" s="2">
        <f>ABS(O5012-'PV model'!$B$5)</f>
        <v>30.008581337997356</v>
      </c>
      <c r="Q5012" s="3">
        <f t="shared" si="865"/>
        <v>47.010379424451415</v>
      </c>
      <c r="R5012" s="3">
        <f t="shared" si="870"/>
        <v>3.3673500000000001</v>
      </c>
      <c r="S5012" s="3">
        <f t="shared" si="866"/>
        <v>184.05010934683034</v>
      </c>
      <c r="T5012" s="3">
        <f>(0.5*(1-COS(RADIANS(90-$X$3)))*(D5012+E5012)*'PV model'!$B$4)</f>
        <v>0</v>
      </c>
      <c r="U5012" s="3">
        <f t="shared" si="871"/>
        <v>187.41745934683033</v>
      </c>
      <c r="V5012" s="3">
        <f>('PV model'!$B$13*(U5012/1000)*(1-'PV model'!$B$14*((20+C5012)-25))*'PV model'!$B$10)/'PV model'!$B$12</f>
        <v>17.909942269911554</v>
      </c>
    </row>
    <row r="5013" spans="1:22" x14ac:dyDescent="0.2">
      <c r="A5013" s="10">
        <f t="shared" si="863"/>
        <v>209</v>
      </c>
      <c r="B5013" s="10">
        <f t="shared" si="872"/>
        <v>16</v>
      </c>
      <c r="C5013" s="23">
        <v>15.4</v>
      </c>
      <c r="D5013" s="24">
        <v>1.1224499999999999</v>
      </c>
      <c r="E5013" s="24">
        <v>156.11399999999998</v>
      </c>
      <c r="F5013" s="48"/>
      <c r="G5013" s="48"/>
      <c r="H5013" s="1">
        <f t="shared" si="873"/>
        <v>18.926442935027556</v>
      </c>
      <c r="I5013" s="1">
        <f t="shared" si="867"/>
        <v>-6.1635897657147645</v>
      </c>
      <c r="J5013" s="4">
        <f>B5013+('PV model'!$B$3/15)+(I5013/60)</f>
        <v>15.620606837238087</v>
      </c>
      <c r="K5013" s="2">
        <f t="shared" si="868"/>
        <v>-54.309102558571311</v>
      </c>
      <c r="L5013" s="2">
        <f>DEGREES(ASIN((((COS(RADIANS('PV model'!$B$2))*COS(RADIANS(H5013))*COS(RADIANS(K5013)))+(SIN(RADIANS('PV model'!$B$2))*SIN(RADIANS(H5013)))))))</f>
        <v>35.442912238581613</v>
      </c>
      <c r="M5013" s="3">
        <f t="shared" si="864"/>
        <v>35.442912238581613</v>
      </c>
      <c r="N5013" s="2">
        <f t="shared" si="869"/>
        <v>-70.563820897493841</v>
      </c>
      <c r="O5013" s="2">
        <f>IF('PV model'!$B$2&gt;0, 180-N5013,IF('PV model'!$B$2&lt;0,0-N5013,N5013))</f>
        <v>250.56382089749383</v>
      </c>
      <c r="P5013" s="2">
        <f>ABS(O5013-'PV model'!$B$5)</f>
        <v>45.563820897493827</v>
      </c>
      <c r="Q5013" s="3">
        <f t="shared" si="865"/>
        <v>54.557087761418387</v>
      </c>
      <c r="R5013" s="3">
        <f t="shared" si="870"/>
        <v>1.1224499999999997</v>
      </c>
      <c r="S5013" s="3">
        <f t="shared" si="866"/>
        <v>156.9114622990765</v>
      </c>
      <c r="T5013" s="3">
        <f>(0.5*(1-COS(RADIANS(90-$X$3)))*(D5013+E5013)*'PV model'!$B$4)</f>
        <v>0</v>
      </c>
      <c r="U5013" s="3">
        <f t="shared" si="871"/>
        <v>158.03391229907649</v>
      </c>
      <c r="V5013" s="3">
        <f>('PV model'!$B$13*(U5013/1000)*(1-'PV model'!$B$14*((20+C5013)-25))*'PV model'!$B$10)/'PV model'!$B$12</f>
        <v>15.139911766681593</v>
      </c>
    </row>
    <row r="5014" spans="1:22" x14ac:dyDescent="0.2">
      <c r="A5014" s="10">
        <f t="shared" si="863"/>
        <v>209</v>
      </c>
      <c r="B5014" s="10">
        <f t="shared" si="872"/>
        <v>17</v>
      </c>
      <c r="C5014" s="23">
        <v>14.9</v>
      </c>
      <c r="D5014" s="24">
        <v>0</v>
      </c>
      <c r="E5014" s="24">
        <v>121.71599999999999</v>
      </c>
      <c r="F5014" s="48"/>
      <c r="G5014" s="48"/>
      <c r="H5014" s="1">
        <f t="shared" si="873"/>
        <v>18.926442935027556</v>
      </c>
      <c r="I5014" s="1">
        <f t="shared" si="867"/>
        <v>-6.1635897657147645</v>
      </c>
      <c r="J5014" s="4">
        <f>B5014+('PV model'!$B$3/15)+(I5014/60)</f>
        <v>16.620606837238086</v>
      </c>
      <c r="K5014" s="2">
        <f t="shared" si="868"/>
        <v>-69.309102558571283</v>
      </c>
      <c r="L5014" s="2">
        <f>DEGREES(ASIN((((COS(RADIANS('PV model'!$B$2))*COS(RADIANS(H5014))*COS(RADIANS(K5014)))+(SIN(RADIANS('PV model'!$B$2))*SIN(RADIANS(H5014)))))))</f>
        <v>27.16890402550429</v>
      </c>
      <c r="M5014" s="3">
        <f t="shared" si="864"/>
        <v>27.16890402550429</v>
      </c>
      <c r="N5014" s="2">
        <f t="shared" si="869"/>
        <v>-84.08215035445987</v>
      </c>
      <c r="O5014" s="2">
        <f>IF('PV model'!$B$2&gt;0, 180-N5014,IF('PV model'!$B$2&lt;0,0-N5014,N5014))</f>
        <v>264.08215035445988</v>
      </c>
      <c r="P5014" s="2">
        <f>ABS(O5014-'PV model'!$B$5)</f>
        <v>59.082150354459884</v>
      </c>
      <c r="Q5014" s="3">
        <f t="shared" si="865"/>
        <v>62.83109597449571</v>
      </c>
      <c r="R5014" s="3">
        <f t="shared" si="870"/>
        <v>0</v>
      </c>
      <c r="S5014" s="3">
        <f t="shared" si="866"/>
        <v>121.71599999999999</v>
      </c>
      <c r="T5014" s="3">
        <f>(0.5*(1-COS(RADIANS(90-$X$3)))*(D5014+E5014)*'PV model'!$B$4)</f>
        <v>0</v>
      </c>
      <c r="U5014" s="3">
        <f t="shared" si="871"/>
        <v>121.71599999999999</v>
      </c>
      <c r="V5014" s="3">
        <f>('PV model'!$B$13*(U5014/1000)*(1-'PV model'!$B$14*((20+C5014)-25))*'PV model'!$B$10)/'PV model'!$B$12</f>
        <v>11.684928798143998</v>
      </c>
    </row>
    <row r="5015" spans="1:22" x14ac:dyDescent="0.2">
      <c r="A5015" s="10">
        <f t="shared" si="863"/>
        <v>209</v>
      </c>
      <c r="B5015" s="10">
        <f t="shared" si="872"/>
        <v>18</v>
      </c>
      <c r="C5015" s="23">
        <v>14.8</v>
      </c>
      <c r="D5015" s="24">
        <v>0</v>
      </c>
      <c r="E5015" s="24">
        <v>82.908000000000001</v>
      </c>
      <c r="F5015" s="48"/>
      <c r="G5015" s="48"/>
      <c r="H5015" s="1">
        <f t="shared" si="873"/>
        <v>18.926442935027556</v>
      </c>
      <c r="I5015" s="1">
        <f t="shared" si="867"/>
        <v>-6.1635897657147645</v>
      </c>
      <c r="J5015" s="4">
        <f>B5015+('PV model'!$B$3/15)+(I5015/60)</f>
        <v>17.620606837238086</v>
      </c>
      <c r="K5015" s="2">
        <f t="shared" si="868"/>
        <v>-84.309102558571283</v>
      </c>
      <c r="L5015" s="2">
        <f>DEGREES(ASIN((((COS(RADIANS('PV model'!$B$2))*COS(RADIANS(H5015))*COS(RADIANS(K5015)))+(SIN(RADIANS('PV model'!$B$2))*SIN(RADIANS(H5015)))))))</f>
        <v>18.689407173377774</v>
      </c>
      <c r="M5015" s="3">
        <f t="shared" si="864"/>
        <v>18.689407173377774</v>
      </c>
      <c r="N5015" s="2">
        <f t="shared" si="869"/>
        <v>-83.549996580987695</v>
      </c>
      <c r="O5015" s="2">
        <f>IF('PV model'!$B$2&gt;0, 180-N5015,IF('PV model'!$B$2&lt;0,0-N5015,N5015))</f>
        <v>263.54999658098768</v>
      </c>
      <c r="P5015" s="2">
        <f>ABS(O5015-'PV model'!$B$5)</f>
        <v>58.549996580987681</v>
      </c>
      <c r="Q5015" s="3">
        <f t="shared" si="865"/>
        <v>71.310592826622226</v>
      </c>
      <c r="R5015" s="3">
        <f t="shared" si="870"/>
        <v>0</v>
      </c>
      <c r="S5015" s="3">
        <f t="shared" si="866"/>
        <v>82.908000000000001</v>
      </c>
      <c r="T5015" s="3">
        <f>(0.5*(1-COS(RADIANS(90-$X$3)))*(D5015+E5015)*'PV model'!$B$4)</f>
        <v>0</v>
      </c>
      <c r="U5015" s="3">
        <f t="shared" si="871"/>
        <v>82.908000000000001</v>
      </c>
      <c r="V5015" s="3">
        <f>('PV model'!$B$13*(U5015/1000)*(1-'PV model'!$B$14*((20+C5015)-25))*'PV model'!$B$10)/'PV model'!$B$12</f>
        <v>7.9626143197439996</v>
      </c>
    </row>
    <row r="5016" spans="1:22" x14ac:dyDescent="0.2">
      <c r="A5016" s="10">
        <f t="shared" si="863"/>
        <v>209</v>
      </c>
      <c r="B5016" s="10">
        <f t="shared" si="872"/>
        <v>19</v>
      </c>
      <c r="C5016" s="23">
        <v>13.9</v>
      </c>
      <c r="D5016" s="24">
        <v>0</v>
      </c>
      <c r="E5016" s="24">
        <v>44.981999999999999</v>
      </c>
      <c r="F5016" s="48"/>
      <c r="G5016" s="48"/>
      <c r="H5016" s="1">
        <f t="shared" si="873"/>
        <v>18.926442935027556</v>
      </c>
      <c r="I5016" s="1">
        <f t="shared" si="867"/>
        <v>-6.1635897657147645</v>
      </c>
      <c r="J5016" s="4">
        <f>B5016+('PV model'!$B$3/15)+(I5016/60)</f>
        <v>18.620606837238086</v>
      </c>
      <c r="K5016" s="2">
        <f t="shared" si="868"/>
        <v>-99.309102558571283</v>
      </c>
      <c r="L5016" s="2">
        <f>DEGREES(ASIN((((COS(RADIANS('PV model'!$B$2))*COS(RADIANS(H5016))*COS(RADIANS(K5016)))+(SIN(RADIANS('PV model'!$B$2))*SIN(RADIANS(H5016)))))))</f>
        <v>10.40703508297017</v>
      </c>
      <c r="M5016" s="3">
        <f t="shared" si="864"/>
        <v>10.40703508297017</v>
      </c>
      <c r="N5016" s="2">
        <f t="shared" si="869"/>
        <v>-71.639070112047989</v>
      </c>
      <c r="O5016" s="2">
        <f>IF('PV model'!$B$2&gt;0, 180-N5016,IF('PV model'!$B$2&lt;0,0-N5016,N5016))</f>
        <v>251.63907011204799</v>
      </c>
      <c r="P5016" s="2">
        <f>ABS(O5016-'PV model'!$B$5)</f>
        <v>46.639070112047989</v>
      </c>
      <c r="Q5016" s="3">
        <f t="shared" si="865"/>
        <v>79.592964917029832</v>
      </c>
      <c r="R5016" s="3">
        <f t="shared" si="870"/>
        <v>0</v>
      </c>
      <c r="S5016" s="3">
        <f t="shared" si="866"/>
        <v>44.981999999999999</v>
      </c>
      <c r="T5016" s="3">
        <f>(0.5*(1-COS(RADIANS(90-$X$3)))*(D5016+E5016)*'PV model'!$B$4)</f>
        <v>0</v>
      </c>
      <c r="U5016" s="3">
        <f t="shared" si="871"/>
        <v>44.981999999999999</v>
      </c>
      <c r="V5016" s="3">
        <f>('PV model'!$B$13*(U5016/1000)*(1-'PV model'!$B$14*((20+C5016)-25))*'PV model'!$B$10)/'PV model'!$B$12</f>
        <v>4.3363288543679994</v>
      </c>
    </row>
    <row r="5017" spans="1:22" x14ac:dyDescent="0.2">
      <c r="A5017" s="10">
        <f t="shared" si="863"/>
        <v>209</v>
      </c>
      <c r="B5017" s="10">
        <f t="shared" si="872"/>
        <v>20</v>
      </c>
      <c r="C5017" s="23">
        <v>13.8</v>
      </c>
      <c r="D5017" s="24">
        <v>0</v>
      </c>
      <c r="E5017" s="24">
        <v>14.994</v>
      </c>
      <c r="F5017" s="48"/>
      <c r="G5017" s="48"/>
      <c r="H5017" s="1">
        <f t="shared" si="873"/>
        <v>18.926442935027556</v>
      </c>
      <c r="I5017" s="1">
        <f t="shared" si="867"/>
        <v>-6.1635897657147645</v>
      </c>
      <c r="J5017" s="4">
        <f>B5017+('PV model'!$B$3/15)+(I5017/60)</f>
        <v>19.620606837238086</v>
      </c>
      <c r="K5017" s="2">
        <f t="shared" si="868"/>
        <v>-114.30910255857128</v>
      </c>
      <c r="L5017" s="2">
        <f>DEGREES(ASIN((((COS(RADIANS('PV model'!$B$2))*COS(RADIANS(H5017))*COS(RADIANS(K5017)))+(SIN(RADIANS('PV model'!$B$2))*SIN(RADIANS(H5017)))))))</f>
        <v>2.6794562455851385</v>
      </c>
      <c r="M5017" s="3">
        <f t="shared" si="864"/>
        <v>2.6794562455851385</v>
      </c>
      <c r="N5017" s="2">
        <f t="shared" si="869"/>
        <v>-59.656315762387955</v>
      </c>
      <c r="O5017" s="2">
        <f>IF('PV model'!$B$2&gt;0, 180-N5017,IF('PV model'!$B$2&lt;0,0-N5017,N5017))</f>
        <v>239.65631576238795</v>
      </c>
      <c r="P5017" s="2">
        <f>ABS(O5017-'PV model'!$B$5)</f>
        <v>34.656315762387948</v>
      </c>
      <c r="Q5017" s="3">
        <f t="shared" si="865"/>
        <v>87.320543754414857</v>
      </c>
      <c r="R5017" s="3">
        <f t="shared" si="870"/>
        <v>0</v>
      </c>
      <c r="S5017" s="3">
        <f t="shared" si="866"/>
        <v>14.994</v>
      </c>
      <c r="T5017" s="3">
        <f>(0.5*(1-COS(RADIANS(90-$X$3)))*(D5017+E5017)*'PV model'!$B$4)</f>
        <v>0</v>
      </c>
      <c r="U5017" s="3">
        <f t="shared" si="871"/>
        <v>14.994</v>
      </c>
      <c r="V5017" s="3">
        <f>('PV model'!$B$13*(U5017/1000)*(1-'PV model'!$B$14*((20+C5017)-25))*'PV model'!$B$10)/'PV model'!$B$12</f>
        <v>1.4460424715519999</v>
      </c>
    </row>
    <row r="5018" spans="1:22" x14ac:dyDescent="0.2">
      <c r="A5018" s="10">
        <f t="shared" si="863"/>
        <v>209</v>
      </c>
      <c r="B5018" s="10">
        <f t="shared" si="872"/>
        <v>21</v>
      </c>
      <c r="C5018" s="23">
        <v>13.6</v>
      </c>
      <c r="D5018" s="24">
        <v>0</v>
      </c>
      <c r="E5018" s="24">
        <v>1.764</v>
      </c>
      <c r="F5018" s="48"/>
      <c r="G5018" s="48"/>
      <c r="H5018" s="1">
        <f t="shared" si="873"/>
        <v>18.926442935027556</v>
      </c>
      <c r="I5018" s="1">
        <f t="shared" si="867"/>
        <v>-6.1635897657147645</v>
      </c>
      <c r="J5018" s="4">
        <f>B5018+('PV model'!$B$3/15)+(I5018/60)</f>
        <v>20.620606837238086</v>
      </c>
      <c r="K5018" s="2">
        <f t="shared" si="868"/>
        <v>-129.30910255857128</v>
      </c>
      <c r="L5018" s="2">
        <f>DEGREES(ASIN((((COS(RADIANS('PV model'!$B$2))*COS(RADIANS(H5018))*COS(RADIANS(K5018)))+(SIN(RADIANS('PV model'!$B$2))*SIN(RADIANS(H5018)))))))</f>
        <v>-4.1353318419843319</v>
      </c>
      <c r="M5018" s="3">
        <f t="shared" si="864"/>
        <v>0</v>
      </c>
      <c r="N5018" s="2">
        <f t="shared" si="869"/>
        <v>-47.20746906929412</v>
      </c>
      <c r="O5018" s="2">
        <f>IF('PV model'!$B$2&gt;0, 180-N5018,IF('PV model'!$B$2&lt;0,0-N5018,N5018))</f>
        <v>227.20746906929412</v>
      </c>
      <c r="P5018" s="2">
        <f>ABS(O5018-'PV model'!$B$5)</f>
        <v>22.20746906929412</v>
      </c>
      <c r="Q5018" s="3">
        <f t="shared" si="865"/>
        <v>94.135331841984325</v>
      </c>
      <c r="R5018" s="3">
        <f t="shared" si="870"/>
        <v>0</v>
      </c>
      <c r="S5018" s="3">
        <f t="shared" si="866"/>
        <v>1.764</v>
      </c>
      <c r="T5018" s="3">
        <f>(0.5*(1-COS(RADIANS(90-$X$3)))*(D5018+E5018)*'PV model'!$B$4)</f>
        <v>0</v>
      </c>
      <c r="U5018" s="3">
        <f t="shared" si="871"/>
        <v>1.764</v>
      </c>
      <c r="V5018" s="3">
        <f>('PV model'!$B$13*(U5018/1000)*(1-'PV model'!$B$14*((20+C5018)-25))*'PV model'!$B$10)/'PV model'!$B$12</f>
        <v>0.17026370726399997</v>
      </c>
    </row>
    <row r="5019" spans="1:22" x14ac:dyDescent="0.2">
      <c r="A5019" s="10">
        <f t="shared" si="863"/>
        <v>209</v>
      </c>
      <c r="B5019" s="10">
        <f t="shared" si="872"/>
        <v>22</v>
      </c>
      <c r="C5019" s="23">
        <v>13.3</v>
      </c>
      <c r="D5019" s="24">
        <v>0</v>
      </c>
      <c r="E5019" s="24">
        <v>0</v>
      </c>
      <c r="F5019" s="48"/>
      <c r="G5019" s="48"/>
      <c r="H5019" s="1">
        <f t="shared" si="873"/>
        <v>18.926442935027556</v>
      </c>
      <c r="I5019" s="1">
        <f t="shared" si="867"/>
        <v>-6.1635897657147645</v>
      </c>
      <c r="J5019" s="4">
        <f>B5019+('PV model'!$B$3/15)+(I5019/60)</f>
        <v>21.620606837238086</v>
      </c>
      <c r="K5019" s="2">
        <f t="shared" si="868"/>
        <v>-144.30910255857128</v>
      </c>
      <c r="L5019" s="2">
        <f>DEGREES(ASIN((((COS(RADIANS('PV model'!$B$2))*COS(RADIANS(H5019))*COS(RADIANS(K5019)))+(SIN(RADIANS('PV model'!$B$2))*SIN(RADIANS(H5019)))))))</f>
        <v>-9.6623905048817775</v>
      </c>
      <c r="M5019" s="3">
        <f t="shared" si="864"/>
        <v>0</v>
      </c>
      <c r="N5019" s="2">
        <f t="shared" si="869"/>
        <v>-34.04279933714826</v>
      </c>
      <c r="O5019" s="2">
        <f>IF('PV model'!$B$2&gt;0, 180-N5019,IF('PV model'!$B$2&lt;0,0-N5019,N5019))</f>
        <v>214.04279933714827</v>
      </c>
      <c r="P5019" s="2">
        <f>ABS(O5019-'PV model'!$B$5)</f>
        <v>9.0427993371482671</v>
      </c>
      <c r="Q5019" s="3">
        <f t="shared" si="865"/>
        <v>99.662390504881785</v>
      </c>
      <c r="R5019" s="3">
        <f t="shared" si="870"/>
        <v>0</v>
      </c>
      <c r="S5019" s="3">
        <f t="shared" si="866"/>
        <v>0</v>
      </c>
      <c r="T5019" s="3">
        <f>(0.5*(1-COS(RADIANS(90-$X$3)))*(D5019+E5019)*'PV model'!$B$4)</f>
        <v>0</v>
      </c>
      <c r="U5019" s="3">
        <f t="shared" si="871"/>
        <v>0</v>
      </c>
      <c r="V5019" s="3">
        <f>('PV model'!$B$13*(U5019/1000)*(1-'PV model'!$B$14*((20+C5019)-25))*'PV model'!$B$10)/'PV model'!$B$12</f>
        <v>0</v>
      </c>
    </row>
    <row r="5020" spans="1:22" x14ac:dyDescent="0.2">
      <c r="A5020" s="10">
        <f t="shared" si="863"/>
        <v>209</v>
      </c>
      <c r="B5020" s="10">
        <f t="shared" si="872"/>
        <v>23</v>
      </c>
      <c r="C5020" s="23">
        <v>13.4</v>
      </c>
      <c r="D5020" s="24">
        <v>0</v>
      </c>
      <c r="E5020" s="24">
        <v>0</v>
      </c>
      <c r="F5020" s="48"/>
      <c r="G5020" s="48"/>
      <c r="H5020" s="1">
        <f t="shared" si="873"/>
        <v>18.926442935027556</v>
      </c>
      <c r="I5020" s="1">
        <f t="shared" si="867"/>
        <v>-6.1635897657147645</v>
      </c>
      <c r="J5020" s="4">
        <f>B5020+('PV model'!$B$3/15)+(I5020/60)</f>
        <v>22.620606837238086</v>
      </c>
      <c r="K5020" s="2">
        <f t="shared" si="868"/>
        <v>-159.30910255857128</v>
      </c>
      <c r="L5020" s="2">
        <f>DEGREES(ASIN((((COS(RADIANS('PV model'!$B$2))*COS(RADIANS(H5020))*COS(RADIANS(K5020)))+(SIN(RADIANS('PV model'!$B$2))*SIN(RADIANS(H5020)))))))</f>
        <v>-13.527810395647744</v>
      </c>
      <c r="M5020" s="3">
        <f t="shared" si="864"/>
        <v>0</v>
      </c>
      <c r="N5020" s="2">
        <f t="shared" si="869"/>
        <v>-20.106183980941928</v>
      </c>
      <c r="O5020" s="2">
        <f>IF('PV model'!$B$2&gt;0, 180-N5020,IF('PV model'!$B$2&lt;0,0-N5020,N5020))</f>
        <v>200.10618398094192</v>
      </c>
      <c r="P5020" s="2">
        <f>ABS(O5020-'PV model'!$B$5)</f>
        <v>4.8938160190580788</v>
      </c>
      <c r="Q5020" s="3">
        <f t="shared" si="865"/>
        <v>103.52781039564775</v>
      </c>
      <c r="R5020" s="3">
        <f t="shared" si="870"/>
        <v>0</v>
      </c>
      <c r="S5020" s="3">
        <f t="shared" si="866"/>
        <v>0</v>
      </c>
      <c r="T5020" s="3">
        <f>(0.5*(1-COS(RADIANS(90-$X$3)))*(D5020+E5020)*'PV model'!$B$4)</f>
        <v>0</v>
      </c>
      <c r="U5020" s="3">
        <f t="shared" si="871"/>
        <v>0</v>
      </c>
      <c r="V5020" s="3">
        <f>('PV model'!$B$13*(U5020/1000)*(1-'PV model'!$B$14*((20+C5020)-25))*'PV model'!$B$10)/'PV model'!$B$12</f>
        <v>0</v>
      </c>
    </row>
    <row r="5021" spans="1:22" x14ac:dyDescent="0.2">
      <c r="A5021" s="10">
        <f t="shared" si="863"/>
        <v>209</v>
      </c>
      <c r="B5021" s="10">
        <f t="shared" si="872"/>
        <v>24</v>
      </c>
      <c r="C5021" s="23">
        <v>13.4</v>
      </c>
      <c r="D5021" s="24">
        <v>0</v>
      </c>
      <c r="E5021" s="24">
        <v>0</v>
      </c>
      <c r="F5021" s="48"/>
      <c r="G5021" s="48"/>
      <c r="H5021" s="1">
        <f t="shared" si="873"/>
        <v>18.926442935027556</v>
      </c>
      <c r="I5021" s="1">
        <f t="shared" si="867"/>
        <v>-6.1635897657147645</v>
      </c>
      <c r="J5021" s="4">
        <f>B5021+('PV model'!$B$3/15)+(I5021/60)</f>
        <v>23.620606837238086</v>
      </c>
      <c r="K5021" s="2">
        <f t="shared" si="868"/>
        <v>-174.30910255857128</v>
      </c>
      <c r="L5021" s="2">
        <f>DEGREES(ASIN((((COS(RADIANS('PV model'!$B$2))*COS(RADIANS(H5021))*COS(RADIANS(K5021)))+(SIN(RADIANS('PV model'!$B$2))*SIN(RADIANS(H5021)))))))</f>
        <v>-15.4165494507718</v>
      </c>
      <c r="M5021" s="3">
        <f t="shared" si="864"/>
        <v>0</v>
      </c>
      <c r="N5021" s="2">
        <f t="shared" si="869"/>
        <v>-5.5838060507687723</v>
      </c>
      <c r="O5021" s="2">
        <f>IF('PV model'!$B$2&gt;0, 180-N5021,IF('PV model'!$B$2&lt;0,0-N5021,N5021))</f>
        <v>185.58380605076877</v>
      </c>
      <c r="P5021" s="2">
        <f>ABS(O5021-'PV model'!$B$5)</f>
        <v>19.416193949231229</v>
      </c>
      <c r="Q5021" s="3">
        <f t="shared" si="865"/>
        <v>105.4165494507718</v>
      </c>
      <c r="R5021" s="3">
        <f t="shared" si="870"/>
        <v>0</v>
      </c>
      <c r="S5021" s="3">
        <f t="shared" si="866"/>
        <v>0</v>
      </c>
      <c r="T5021" s="3">
        <f>(0.5*(1-COS(RADIANS(90-$X$3)))*(D5021+E5021)*'PV model'!$B$4)</f>
        <v>0</v>
      </c>
      <c r="U5021" s="3">
        <f t="shared" si="871"/>
        <v>0</v>
      </c>
      <c r="V5021" s="3">
        <f>('PV model'!$B$13*(U5021/1000)*(1-'PV model'!$B$14*((20+C5021)-25))*'PV model'!$B$10)/'PV model'!$B$12</f>
        <v>0</v>
      </c>
    </row>
    <row r="5022" spans="1:22" x14ac:dyDescent="0.2">
      <c r="A5022" s="10">
        <f t="shared" si="863"/>
        <v>210</v>
      </c>
      <c r="B5022" s="10">
        <f t="shared" si="872"/>
        <v>1</v>
      </c>
      <c r="C5022" s="23">
        <v>13.3</v>
      </c>
      <c r="D5022" s="24">
        <v>0</v>
      </c>
      <c r="E5022" s="24">
        <v>0</v>
      </c>
      <c r="F5022" s="48"/>
      <c r="G5022" s="48"/>
      <c r="H5022" s="1">
        <f t="shared" si="873"/>
        <v>18.684878026688651</v>
      </c>
      <c r="I5022" s="1">
        <f t="shared" si="867"/>
        <v>-6.1372279217601085</v>
      </c>
      <c r="J5022" s="4">
        <f>B5022+('PV model'!$B$3/15)+(I5022/60)</f>
        <v>0.62104620130399824</v>
      </c>
      <c r="K5022" s="2">
        <f t="shared" si="868"/>
        <v>170.68430698044003</v>
      </c>
      <c r="L5022" s="2">
        <f>DEGREES(ASIN((((COS(RADIANS('PV model'!$B$2))*COS(RADIANS(H5022))*COS(RADIANS(K5022)))+(SIN(RADIANS('PV model'!$B$2))*SIN(RADIANS(H5022)))))))</f>
        <v>-15.394157754463393</v>
      </c>
      <c r="M5022" s="3">
        <f t="shared" si="864"/>
        <v>0</v>
      </c>
      <c r="N5022" s="2">
        <f t="shared" si="869"/>
        <v>9.1516888745642326</v>
      </c>
      <c r="O5022" s="2">
        <f>IF('PV model'!$B$2&gt;0, 180-N5022,IF('PV model'!$B$2&lt;0,0-N5022,N5022))</f>
        <v>170.84831112543577</v>
      </c>
      <c r="P5022" s="2">
        <f>ABS(O5022-'PV model'!$B$5)</f>
        <v>34.151688874564229</v>
      </c>
      <c r="Q5022" s="3">
        <f t="shared" si="865"/>
        <v>105.39415775446339</v>
      </c>
      <c r="R5022" s="3">
        <f t="shared" si="870"/>
        <v>0</v>
      </c>
      <c r="S5022" s="3">
        <f t="shared" si="866"/>
        <v>0</v>
      </c>
      <c r="T5022" s="3">
        <f>(0.5*(1-COS(RADIANS(90-$X$3)))*(D5022+E5022)*'PV model'!$B$4)</f>
        <v>0</v>
      </c>
      <c r="U5022" s="3">
        <f t="shared" si="871"/>
        <v>0</v>
      </c>
      <c r="V5022" s="3">
        <f>('PV model'!$B$13*(U5022/1000)*(1-'PV model'!$B$14*((20+C5022)-25))*'PV model'!$B$10)/'PV model'!$B$12</f>
        <v>0</v>
      </c>
    </row>
    <row r="5023" spans="1:22" x14ac:dyDescent="0.2">
      <c r="A5023" s="10">
        <f t="shared" si="863"/>
        <v>210</v>
      </c>
      <c r="B5023" s="10">
        <f t="shared" si="872"/>
        <v>2</v>
      </c>
      <c r="C5023" s="23">
        <v>13.4</v>
      </c>
      <c r="D5023" s="24">
        <v>0</v>
      </c>
      <c r="E5023" s="24">
        <v>0</v>
      </c>
      <c r="F5023" s="48"/>
      <c r="G5023" s="48"/>
      <c r="H5023" s="1">
        <f t="shared" si="873"/>
        <v>18.684878026688651</v>
      </c>
      <c r="I5023" s="1">
        <f t="shared" si="867"/>
        <v>-6.1372279217601085</v>
      </c>
      <c r="J5023" s="4">
        <f>B5023+('PV model'!$B$3/15)+(I5023/60)</f>
        <v>1.6210462013039983</v>
      </c>
      <c r="K5023" s="2">
        <f t="shared" si="868"/>
        <v>155.68430698044003</v>
      </c>
      <c r="L5023" s="2">
        <f>DEGREES(ASIN((((COS(RADIANS('PV model'!$B$2))*COS(RADIANS(H5023))*COS(RADIANS(K5023)))+(SIN(RADIANS('PV model'!$B$2))*SIN(RADIANS(H5023)))))))</f>
        <v>-12.999161712253549</v>
      </c>
      <c r="M5023" s="3">
        <f t="shared" si="864"/>
        <v>0</v>
      </c>
      <c r="N5023" s="2">
        <f t="shared" si="869"/>
        <v>23.598233108917707</v>
      </c>
      <c r="O5023" s="2">
        <f>IF('PV model'!$B$2&gt;0, 180-N5023,IF('PV model'!$B$2&lt;0,0-N5023,N5023))</f>
        <v>156.4017668910823</v>
      </c>
      <c r="P5023" s="2">
        <f>ABS(O5023-'PV model'!$B$5)</f>
        <v>48.598233108917697</v>
      </c>
      <c r="Q5023" s="3">
        <f t="shared" si="865"/>
        <v>102.99916171225355</v>
      </c>
      <c r="R5023" s="3">
        <f t="shared" si="870"/>
        <v>0</v>
      </c>
      <c r="S5023" s="3">
        <f t="shared" si="866"/>
        <v>0</v>
      </c>
      <c r="T5023" s="3">
        <f>(0.5*(1-COS(RADIANS(90-$X$3)))*(D5023+E5023)*'PV model'!$B$4)</f>
        <v>0</v>
      </c>
      <c r="U5023" s="3">
        <f t="shared" si="871"/>
        <v>0</v>
      </c>
      <c r="V5023" s="3">
        <f>('PV model'!$B$13*(U5023/1000)*(1-'PV model'!$B$14*((20+C5023)-25))*'PV model'!$B$10)/'PV model'!$B$12</f>
        <v>0</v>
      </c>
    </row>
    <row r="5024" spans="1:22" x14ac:dyDescent="0.2">
      <c r="A5024" s="10">
        <f t="shared" si="863"/>
        <v>210</v>
      </c>
      <c r="B5024" s="10">
        <f t="shared" si="872"/>
        <v>3</v>
      </c>
      <c r="C5024" s="23">
        <v>13.2</v>
      </c>
      <c r="D5024" s="24">
        <v>0</v>
      </c>
      <c r="E5024" s="24">
        <v>0</v>
      </c>
      <c r="F5024" s="48"/>
      <c r="G5024" s="48"/>
      <c r="H5024" s="1">
        <f t="shared" si="873"/>
        <v>18.684878026688651</v>
      </c>
      <c r="I5024" s="1">
        <f t="shared" si="867"/>
        <v>-6.1372279217601085</v>
      </c>
      <c r="J5024" s="4">
        <f>B5024+('PV model'!$B$3/15)+(I5024/60)</f>
        <v>2.6210462013039981</v>
      </c>
      <c r="K5024" s="2">
        <f t="shared" si="868"/>
        <v>140.68430698044006</v>
      </c>
      <c r="L5024" s="2">
        <f>DEGREES(ASIN((((COS(RADIANS('PV model'!$B$2))*COS(RADIANS(H5024))*COS(RADIANS(K5024)))+(SIN(RADIANS('PV model'!$B$2))*SIN(RADIANS(H5024)))))))</f>
        <v>-8.6903435645998517</v>
      </c>
      <c r="M5024" s="3">
        <f t="shared" si="864"/>
        <v>0</v>
      </c>
      <c r="N5024" s="2">
        <f t="shared" si="869"/>
        <v>37.38514844888973</v>
      </c>
      <c r="O5024" s="2">
        <f>IF('PV model'!$B$2&gt;0, 180-N5024,IF('PV model'!$B$2&lt;0,0-N5024,N5024))</f>
        <v>142.61485155111026</v>
      </c>
      <c r="P5024" s="2">
        <f>ABS(O5024-'PV model'!$B$5)</f>
        <v>62.385148448889737</v>
      </c>
      <c r="Q5024" s="3">
        <f t="shared" si="865"/>
        <v>98.690343564599857</v>
      </c>
      <c r="R5024" s="3">
        <f t="shared" si="870"/>
        <v>0</v>
      </c>
      <c r="S5024" s="3">
        <f t="shared" si="866"/>
        <v>0</v>
      </c>
      <c r="T5024" s="3">
        <f>(0.5*(1-COS(RADIANS(90-$X$3)))*(D5024+E5024)*'PV model'!$B$4)</f>
        <v>0</v>
      </c>
      <c r="U5024" s="3">
        <f t="shared" si="871"/>
        <v>0</v>
      </c>
      <c r="V5024" s="3">
        <f>('PV model'!$B$13*(U5024/1000)*(1-'PV model'!$B$14*((20+C5024)-25))*'PV model'!$B$10)/'PV model'!$B$12</f>
        <v>0</v>
      </c>
    </row>
    <row r="5025" spans="1:22" x14ac:dyDescent="0.2">
      <c r="A5025" s="10">
        <f t="shared" si="863"/>
        <v>210</v>
      </c>
      <c r="B5025" s="10">
        <f t="shared" si="872"/>
        <v>4</v>
      </c>
      <c r="C5025" s="23">
        <v>13.2</v>
      </c>
      <c r="D5025" s="24">
        <v>0</v>
      </c>
      <c r="E5025" s="24">
        <v>0</v>
      </c>
      <c r="F5025" s="48"/>
      <c r="G5025" s="48"/>
      <c r="H5025" s="1">
        <f t="shared" si="873"/>
        <v>18.684878026688651</v>
      </c>
      <c r="I5025" s="1">
        <f t="shared" si="867"/>
        <v>-6.1372279217601085</v>
      </c>
      <c r="J5025" s="4">
        <f>B5025+('PV model'!$B$3/15)+(I5025/60)</f>
        <v>3.6210462013039981</v>
      </c>
      <c r="K5025" s="2">
        <f t="shared" si="868"/>
        <v>125.68430698044004</v>
      </c>
      <c r="L5025" s="2">
        <f>DEGREES(ASIN((((COS(RADIANS('PV model'!$B$2))*COS(RADIANS(H5025))*COS(RADIANS(K5025)))+(SIN(RADIANS('PV model'!$B$2))*SIN(RADIANS(H5025)))))))</f>
        <v>-2.8064567926100827</v>
      </c>
      <c r="M5025" s="3">
        <f t="shared" si="864"/>
        <v>0</v>
      </c>
      <c r="N5025" s="2">
        <f t="shared" si="869"/>
        <v>50.386036805055703</v>
      </c>
      <c r="O5025" s="2">
        <f>IF('PV model'!$B$2&gt;0, 180-N5025,IF('PV model'!$B$2&lt;0,0-N5025,N5025))</f>
        <v>129.61396319494429</v>
      </c>
      <c r="P5025" s="2">
        <f>ABS(O5025-'PV model'!$B$5)</f>
        <v>75.38603680505571</v>
      </c>
      <c r="Q5025" s="3">
        <f t="shared" si="865"/>
        <v>92.806456792610092</v>
      </c>
      <c r="R5025" s="3">
        <f t="shared" si="870"/>
        <v>0</v>
      </c>
      <c r="S5025" s="3">
        <f t="shared" si="866"/>
        <v>0</v>
      </c>
      <c r="T5025" s="3">
        <f>(0.5*(1-COS(RADIANS(90-$X$3)))*(D5025+E5025)*'PV model'!$B$4)</f>
        <v>0</v>
      </c>
      <c r="U5025" s="3">
        <f t="shared" si="871"/>
        <v>0</v>
      </c>
      <c r="V5025" s="3">
        <f>('PV model'!$B$13*(U5025/1000)*(1-'PV model'!$B$14*((20+C5025)-25))*'PV model'!$B$10)/'PV model'!$B$12</f>
        <v>0</v>
      </c>
    </row>
    <row r="5026" spans="1:22" x14ac:dyDescent="0.2">
      <c r="A5026" s="10">
        <f t="shared" si="863"/>
        <v>210</v>
      </c>
      <c r="B5026" s="10">
        <f t="shared" si="872"/>
        <v>5</v>
      </c>
      <c r="C5026" s="23">
        <v>13.1</v>
      </c>
      <c r="D5026" s="24">
        <v>0</v>
      </c>
      <c r="E5026" s="24">
        <v>1.764</v>
      </c>
      <c r="F5026" s="48"/>
      <c r="G5026" s="48"/>
      <c r="H5026" s="1">
        <f t="shared" si="873"/>
        <v>18.684878026688651</v>
      </c>
      <c r="I5026" s="1">
        <f t="shared" si="867"/>
        <v>-6.1372279217601085</v>
      </c>
      <c r="J5026" s="4">
        <f>B5026+('PV model'!$B$3/15)+(I5026/60)</f>
        <v>4.6210462013039981</v>
      </c>
      <c r="K5026" s="2">
        <f t="shared" si="868"/>
        <v>110.68430698044003</v>
      </c>
      <c r="L5026" s="2">
        <f>DEGREES(ASIN((((COS(RADIANS('PV model'!$B$2))*COS(RADIANS(H5026))*COS(RADIANS(K5026)))+(SIN(RADIANS('PV model'!$B$2))*SIN(RADIANS(H5026)))))))</f>
        <v>4.2724229252050563</v>
      </c>
      <c r="M5026" s="3">
        <f t="shared" si="864"/>
        <v>4.2724229252050563</v>
      </c>
      <c r="N5026" s="2">
        <f t="shared" si="869"/>
        <v>62.71066811329225</v>
      </c>
      <c r="O5026" s="2">
        <f>IF('PV model'!$B$2&gt;0, 180-N5026,IF('PV model'!$B$2&lt;0,0-N5026,N5026))</f>
        <v>117.28933188670774</v>
      </c>
      <c r="P5026" s="2">
        <f>ABS(O5026-'PV model'!$B$5)</f>
        <v>87.710668113292257</v>
      </c>
      <c r="Q5026" s="3">
        <f t="shared" si="865"/>
        <v>85.727577074794937</v>
      </c>
      <c r="R5026" s="3">
        <f t="shared" si="870"/>
        <v>0</v>
      </c>
      <c r="S5026" s="3">
        <f t="shared" si="866"/>
        <v>1.764</v>
      </c>
      <c r="T5026" s="3">
        <f>(0.5*(1-COS(RADIANS(90-$X$3)))*(D5026+E5026)*'PV model'!$B$4)</f>
        <v>0</v>
      </c>
      <c r="U5026" s="3">
        <f t="shared" si="871"/>
        <v>1.764</v>
      </c>
      <c r="V5026" s="3">
        <f>('PV model'!$B$13*(U5026/1000)*(1-'PV model'!$B$14*((20+C5026)-25))*'PV model'!$B$10)/'PV model'!$B$12</f>
        <v>0.17061636614399997</v>
      </c>
    </row>
    <row r="5027" spans="1:22" x14ac:dyDescent="0.2">
      <c r="A5027" s="10">
        <f t="shared" si="863"/>
        <v>210</v>
      </c>
      <c r="B5027" s="10">
        <f t="shared" si="872"/>
        <v>6</v>
      </c>
      <c r="C5027" s="23">
        <v>13.3</v>
      </c>
      <c r="D5027" s="24">
        <v>0</v>
      </c>
      <c r="E5027" s="24">
        <v>14.994</v>
      </c>
      <c r="F5027" s="48"/>
      <c r="G5027" s="48"/>
      <c r="H5027" s="1">
        <f t="shared" si="873"/>
        <v>18.684878026688651</v>
      </c>
      <c r="I5027" s="1">
        <f t="shared" si="867"/>
        <v>-6.1372279217601085</v>
      </c>
      <c r="J5027" s="4">
        <f>B5027+('PV model'!$B$3/15)+(I5027/60)</f>
        <v>5.6210462013039981</v>
      </c>
      <c r="K5027" s="2">
        <f t="shared" si="868"/>
        <v>95.684306980440027</v>
      </c>
      <c r="L5027" s="2">
        <f>DEGREES(ASIN((((COS(RADIANS('PV model'!$B$2))*COS(RADIANS(H5027))*COS(RADIANS(K5027)))+(SIN(RADIANS('PV model'!$B$2))*SIN(RADIANS(H5027)))))))</f>
        <v>12.173656583061263</v>
      </c>
      <c r="M5027" s="3">
        <f t="shared" si="864"/>
        <v>12.173656583061263</v>
      </c>
      <c r="N5027" s="2">
        <f t="shared" si="869"/>
        <v>74.648859004216206</v>
      </c>
      <c r="O5027" s="2">
        <f>IF('PV model'!$B$2&gt;0, 180-N5027,IF('PV model'!$B$2&lt;0,0-N5027,N5027))</f>
        <v>105.35114099578379</v>
      </c>
      <c r="P5027" s="2">
        <f>ABS(O5027-'PV model'!$B$5)</f>
        <v>99.648859004216206</v>
      </c>
      <c r="Q5027" s="3">
        <f t="shared" si="865"/>
        <v>77.826343416938727</v>
      </c>
      <c r="R5027" s="3">
        <f t="shared" si="870"/>
        <v>0</v>
      </c>
      <c r="S5027" s="3">
        <f t="shared" si="866"/>
        <v>14.994</v>
      </c>
      <c r="T5027" s="3">
        <f>(0.5*(1-COS(RADIANS(90-$X$3)))*(D5027+E5027)*'PV model'!$B$4)</f>
        <v>0</v>
      </c>
      <c r="U5027" s="3">
        <f t="shared" si="871"/>
        <v>14.994</v>
      </c>
      <c r="V5027" s="3">
        <f>('PV model'!$B$13*(U5027/1000)*(1-'PV model'!$B$14*((20+C5027)-25))*'PV model'!$B$10)/'PV model'!$B$12</f>
        <v>1.449040072032</v>
      </c>
    </row>
    <row r="5028" spans="1:22" x14ac:dyDescent="0.2">
      <c r="A5028" s="10">
        <f t="shared" si="863"/>
        <v>210</v>
      </c>
      <c r="B5028" s="10">
        <f t="shared" si="872"/>
        <v>7</v>
      </c>
      <c r="C5028" s="23">
        <v>13.2</v>
      </c>
      <c r="D5028" s="24">
        <v>0</v>
      </c>
      <c r="E5028" s="24">
        <v>45.863999999999997</v>
      </c>
      <c r="F5028" s="48"/>
      <c r="G5028" s="48"/>
      <c r="H5028" s="1">
        <f t="shared" si="873"/>
        <v>18.684878026688651</v>
      </c>
      <c r="I5028" s="1">
        <f t="shared" si="867"/>
        <v>-6.1372279217601085</v>
      </c>
      <c r="J5028" s="4">
        <f>B5028+('PV model'!$B$3/15)+(I5028/60)</f>
        <v>6.6210462013039981</v>
      </c>
      <c r="K5028" s="2">
        <f t="shared" si="868"/>
        <v>80.684306980440027</v>
      </c>
      <c r="L5028" s="2">
        <f>DEGREES(ASIN((((COS(RADIANS('PV model'!$B$2))*COS(RADIANS(H5028))*COS(RADIANS(K5028)))+(SIN(RADIANS('PV model'!$B$2))*SIN(RADIANS(H5028)))))))</f>
        <v>20.540762621985451</v>
      </c>
      <c r="M5028" s="3">
        <f t="shared" si="864"/>
        <v>20.540762621985451</v>
      </c>
      <c r="N5028" s="2">
        <f t="shared" si="869"/>
        <v>86.627816440942979</v>
      </c>
      <c r="O5028" s="2">
        <f>IF('PV model'!$B$2&gt;0, 180-N5028,IF('PV model'!$B$2&lt;0,0-N5028,N5028))</f>
        <v>93.372183559057021</v>
      </c>
      <c r="P5028" s="2">
        <f>ABS(O5028-'PV model'!$B$5)</f>
        <v>111.62781644094298</v>
      </c>
      <c r="Q5028" s="3">
        <f t="shared" si="865"/>
        <v>69.459237378014549</v>
      </c>
      <c r="R5028" s="3">
        <f t="shared" si="870"/>
        <v>0</v>
      </c>
      <c r="S5028" s="3">
        <f t="shared" si="866"/>
        <v>45.863999999999997</v>
      </c>
      <c r="T5028" s="3">
        <f>(0.5*(1-COS(RADIANS(90-$X$3)))*(D5028+E5028)*'PV model'!$B$4)</f>
        <v>0</v>
      </c>
      <c r="U5028" s="3">
        <f t="shared" si="871"/>
        <v>45.863999999999997</v>
      </c>
      <c r="V5028" s="3">
        <f>('PV model'!$B$13*(U5028/1000)*(1-'PV model'!$B$14*((20+C5028)-25))*'PV model'!$B$10)/'PV model'!$B$12</f>
        <v>4.4341916935679997</v>
      </c>
    </row>
    <row r="5029" spans="1:22" x14ac:dyDescent="0.2">
      <c r="A5029" s="10">
        <f t="shared" si="863"/>
        <v>210</v>
      </c>
      <c r="B5029" s="10">
        <f t="shared" si="872"/>
        <v>8</v>
      </c>
      <c r="C5029" s="23">
        <v>14.2</v>
      </c>
      <c r="D5029" s="24">
        <v>40.408200000000001</v>
      </c>
      <c r="E5029" s="24">
        <v>146.41200000000001</v>
      </c>
      <c r="F5029" s="48"/>
      <c r="G5029" s="48"/>
      <c r="H5029" s="1">
        <f t="shared" si="873"/>
        <v>18.684878026688651</v>
      </c>
      <c r="I5029" s="1">
        <f t="shared" si="867"/>
        <v>-6.1372279217601085</v>
      </c>
      <c r="J5029" s="4">
        <f>B5029+('PV model'!$B$3/15)+(I5029/60)</f>
        <v>7.6210462013039981</v>
      </c>
      <c r="K5029" s="2">
        <f t="shared" si="868"/>
        <v>65.684306980440027</v>
      </c>
      <c r="L5029" s="2">
        <f>DEGREES(ASIN((((COS(RADIANS('PV model'!$B$2))*COS(RADIANS(H5029))*COS(RADIANS(K5029)))+(SIN(RADIANS('PV model'!$B$2))*SIN(RADIANS(H5029)))))))</f>
        <v>29.009394145981542</v>
      </c>
      <c r="M5029" s="3">
        <f t="shared" si="864"/>
        <v>29.009394145981542</v>
      </c>
      <c r="N5029" s="2">
        <f t="shared" si="869"/>
        <v>80.787913705660358</v>
      </c>
      <c r="O5029" s="2">
        <f>IF('PV model'!$B$2&gt;0, 180-N5029,IF('PV model'!$B$2&lt;0,0-N5029,N5029))</f>
        <v>99.212086294339642</v>
      </c>
      <c r="P5029" s="2">
        <f>ABS(O5029-'PV model'!$B$5)</f>
        <v>105.78791370566036</v>
      </c>
      <c r="Q5029" s="3">
        <f t="shared" si="865"/>
        <v>60.990605854018455</v>
      </c>
      <c r="R5029" s="3">
        <f t="shared" si="870"/>
        <v>40.408200000000001</v>
      </c>
      <c r="S5029" s="3">
        <f t="shared" si="866"/>
        <v>165.88906928798636</v>
      </c>
      <c r="T5029" s="3">
        <f>(0.5*(1-COS(RADIANS(90-$X$3)))*(D5029+E5029)*'PV model'!$B$4)</f>
        <v>0</v>
      </c>
      <c r="U5029" s="3">
        <f t="shared" si="871"/>
        <v>206.29726928798635</v>
      </c>
      <c r="V5029" s="3">
        <f>('PV model'!$B$13*(U5029/1000)*(1-'PV model'!$B$14*((20+C5029)-25))*'PV model'!$B$10)/'PV model'!$B$12</f>
        <v>19.862604756627714</v>
      </c>
    </row>
    <row r="5030" spans="1:22" x14ac:dyDescent="0.2">
      <c r="A5030" s="10">
        <f t="shared" si="863"/>
        <v>210</v>
      </c>
      <c r="B5030" s="10">
        <f t="shared" si="872"/>
        <v>9</v>
      </c>
      <c r="C5030" s="23">
        <v>15.2</v>
      </c>
      <c r="D5030" s="24">
        <v>232.34715000000003</v>
      </c>
      <c r="E5030" s="24">
        <v>211.67999999999998</v>
      </c>
      <c r="F5030" s="48"/>
      <c r="G5030" s="48"/>
      <c r="H5030" s="1">
        <f t="shared" si="873"/>
        <v>18.684878026688651</v>
      </c>
      <c r="I5030" s="1">
        <f t="shared" si="867"/>
        <v>-6.1372279217601085</v>
      </c>
      <c r="J5030" s="4">
        <f>B5030+('PV model'!$B$3/15)+(I5030/60)</f>
        <v>8.6210462013039972</v>
      </c>
      <c r="K5030" s="2">
        <f t="shared" si="868"/>
        <v>50.684306980440041</v>
      </c>
      <c r="L5030" s="2">
        <f>DEGREES(ASIN((((COS(RADIANS('PV model'!$B$2))*COS(RADIANS(H5030))*COS(RADIANS(K5030)))+(SIN(RADIANS('PV model'!$B$2))*SIN(RADIANS(H5030)))))))</f>
        <v>37.155198597436353</v>
      </c>
      <c r="M5030" s="3">
        <f t="shared" si="864"/>
        <v>37.155198597436353</v>
      </c>
      <c r="N5030" s="2">
        <f t="shared" si="869"/>
        <v>66.861647095872357</v>
      </c>
      <c r="O5030" s="2">
        <f>IF('PV model'!$B$2&gt;0, 180-N5030,IF('PV model'!$B$2&lt;0,0-N5030,N5030))</f>
        <v>113.13835290412764</v>
      </c>
      <c r="P5030" s="2">
        <f>ABS(O5030-'PV model'!$B$5)</f>
        <v>91.861647095872357</v>
      </c>
      <c r="Q5030" s="3">
        <f t="shared" si="865"/>
        <v>52.84480140256364</v>
      </c>
      <c r="R5030" s="3">
        <f t="shared" si="870"/>
        <v>232.34715</v>
      </c>
      <c r="S5030" s="3">
        <f t="shared" si="866"/>
        <v>274.93044990680335</v>
      </c>
      <c r="T5030" s="3">
        <f>(0.5*(1-COS(RADIANS(90-$X$3)))*(D5030+E5030)*'PV model'!$B$4)</f>
        <v>0</v>
      </c>
      <c r="U5030" s="3">
        <f t="shared" si="871"/>
        <v>507.27759990680335</v>
      </c>
      <c r="V5030" s="3">
        <f>('PV model'!$B$13*(U5030/1000)*(1-'PV model'!$B$14*((20+C5030)-25))*'PV model'!$B$10)/'PV model'!$B$12</f>
        <v>48.638604156107341</v>
      </c>
    </row>
    <row r="5031" spans="1:22" x14ac:dyDescent="0.2">
      <c r="A5031" s="10">
        <f t="shared" si="863"/>
        <v>210</v>
      </c>
      <c r="B5031" s="10">
        <f t="shared" si="872"/>
        <v>10</v>
      </c>
      <c r="C5031" s="23">
        <v>16.600000000000001</v>
      </c>
      <c r="D5031" s="24">
        <v>88.673550000000006</v>
      </c>
      <c r="E5031" s="24">
        <v>254.01600000000002</v>
      </c>
      <c r="F5031" s="48"/>
      <c r="G5031" s="48"/>
      <c r="H5031" s="1">
        <f t="shared" si="873"/>
        <v>18.684878026688651</v>
      </c>
      <c r="I5031" s="1">
        <f t="shared" si="867"/>
        <v>-6.1372279217601085</v>
      </c>
      <c r="J5031" s="4">
        <f>B5031+('PV model'!$B$3/15)+(I5031/60)</f>
        <v>9.6210462013039972</v>
      </c>
      <c r="K5031" s="2">
        <f t="shared" si="868"/>
        <v>35.684306980440041</v>
      </c>
      <c r="L5031" s="2">
        <f>DEGREES(ASIN((((COS(RADIANS('PV model'!$B$2))*COS(RADIANS(H5031))*COS(RADIANS(K5031)))+(SIN(RADIANS('PV model'!$B$2))*SIN(RADIANS(H5031)))))))</f>
        <v>44.413502971814466</v>
      </c>
      <c r="M5031" s="3">
        <f t="shared" si="864"/>
        <v>44.413502971814466</v>
      </c>
      <c r="N5031" s="2">
        <f t="shared" si="869"/>
        <v>50.676551423327233</v>
      </c>
      <c r="O5031" s="2">
        <f>IF('PV model'!$B$2&gt;0, 180-N5031,IF('PV model'!$B$2&lt;0,0-N5031,N5031))</f>
        <v>129.32344857667277</v>
      </c>
      <c r="P5031" s="2">
        <f>ABS(O5031-'PV model'!$B$5)</f>
        <v>75.676551423327226</v>
      </c>
      <c r="Q5031" s="3">
        <f t="shared" si="865"/>
        <v>45.586497028185534</v>
      </c>
      <c r="R5031" s="3">
        <f t="shared" si="870"/>
        <v>88.67355000000002</v>
      </c>
      <c r="S5031" s="3">
        <f t="shared" si="866"/>
        <v>296.30462119954638</v>
      </c>
      <c r="T5031" s="3">
        <f>(0.5*(1-COS(RADIANS(90-$X$3)))*(D5031+E5031)*'PV model'!$B$4)</f>
        <v>0</v>
      </c>
      <c r="U5031" s="3">
        <f t="shared" si="871"/>
        <v>384.97817119954641</v>
      </c>
      <c r="V5031" s="3">
        <f>('PV model'!$B$13*(U5031/1000)*(1-'PV model'!$B$14*((20+C5031)-25))*'PV model'!$B$10)/'PV model'!$B$12</f>
        <v>36.696833798226507</v>
      </c>
    </row>
    <row r="5032" spans="1:22" x14ac:dyDescent="0.2">
      <c r="A5032" s="10">
        <f t="shared" si="863"/>
        <v>210</v>
      </c>
      <c r="B5032" s="10">
        <f t="shared" si="872"/>
        <v>11</v>
      </c>
      <c r="C5032" s="23">
        <v>16.3</v>
      </c>
      <c r="D5032" s="24">
        <v>286.22474999999997</v>
      </c>
      <c r="E5032" s="24">
        <v>298.99799999999999</v>
      </c>
      <c r="F5032" s="48"/>
      <c r="G5032" s="48"/>
      <c r="H5032" s="1">
        <f t="shared" si="873"/>
        <v>18.684878026688651</v>
      </c>
      <c r="I5032" s="1">
        <f t="shared" si="867"/>
        <v>-6.1372279217601085</v>
      </c>
      <c r="J5032" s="4">
        <f>B5032+('PV model'!$B$3/15)+(I5032/60)</f>
        <v>10.621046201303997</v>
      </c>
      <c r="K5032" s="2">
        <f t="shared" si="868"/>
        <v>20.684306980440041</v>
      </c>
      <c r="L5032" s="2">
        <f>DEGREES(ASIN((((COS(RADIANS('PV model'!$B$2))*COS(RADIANS(H5032))*COS(RADIANS(K5032)))+(SIN(RADIANS('PV model'!$B$2))*SIN(RADIANS(H5032)))))))</f>
        <v>49.994917974523155</v>
      </c>
      <c r="M5032" s="3">
        <f t="shared" si="864"/>
        <v>49.994917974523155</v>
      </c>
      <c r="N5032" s="2">
        <f t="shared" si="869"/>
        <v>31.365364979799612</v>
      </c>
      <c r="O5032" s="2">
        <f>IF('PV model'!$B$2&gt;0, 180-N5032,IF('PV model'!$B$2&lt;0,0-N5032,N5032))</f>
        <v>148.63463502020039</v>
      </c>
      <c r="P5032" s="2">
        <f>ABS(O5032-'PV model'!$B$5)</f>
        <v>56.365364979799608</v>
      </c>
      <c r="Q5032" s="3">
        <f t="shared" si="865"/>
        <v>40.005082025476845</v>
      </c>
      <c r="R5032" s="3">
        <f t="shared" si="870"/>
        <v>286.22474999999997</v>
      </c>
      <c r="S5032" s="3">
        <f t="shared" si="866"/>
        <v>376.99703013346459</v>
      </c>
      <c r="T5032" s="3">
        <f>(0.5*(1-COS(RADIANS(90-$X$3)))*(D5032+E5032)*'PV model'!$B$4)</f>
        <v>0</v>
      </c>
      <c r="U5032" s="3">
        <f t="shared" si="871"/>
        <v>663.22178013346456</v>
      </c>
      <c r="V5032" s="3">
        <f>('PV model'!$B$13*(U5032/1000)*(1-'PV model'!$B$14*((20+C5032)-25))*'PV model'!$B$10)/'PV model'!$B$12</f>
        <v>63.299085800916338</v>
      </c>
    </row>
    <row r="5033" spans="1:22" x14ac:dyDescent="0.2">
      <c r="A5033" s="10">
        <f t="shared" si="863"/>
        <v>210</v>
      </c>
      <c r="B5033" s="10">
        <f t="shared" si="872"/>
        <v>12</v>
      </c>
      <c r="C5033" s="23">
        <v>16.3</v>
      </c>
      <c r="D5033" s="24">
        <v>122.34705</v>
      </c>
      <c r="E5033" s="24">
        <v>306.05400000000003</v>
      </c>
      <c r="F5033" s="48"/>
      <c r="G5033" s="48"/>
      <c r="H5033" s="1">
        <f t="shared" si="873"/>
        <v>18.684878026688651</v>
      </c>
      <c r="I5033" s="1">
        <f t="shared" si="867"/>
        <v>-6.1372279217601085</v>
      </c>
      <c r="J5033" s="4">
        <f>B5033+('PV model'!$B$3/15)+(I5033/60)</f>
        <v>11.621046201303997</v>
      </c>
      <c r="K5033" s="2">
        <f t="shared" si="868"/>
        <v>5.6843069804400415</v>
      </c>
      <c r="L5033" s="2">
        <f>DEGREES(ASIN((((COS(RADIANS('PV model'!$B$2))*COS(RADIANS(H5033))*COS(RADIANS(K5033)))+(SIN(RADIANS('PV model'!$B$2))*SIN(RADIANS(H5033)))))))</f>
        <v>52.93334677709877</v>
      </c>
      <c r="M5033" s="3">
        <f t="shared" si="864"/>
        <v>52.93334677709877</v>
      </c>
      <c r="N5033" s="2">
        <f t="shared" si="869"/>
        <v>8.9554443860860111</v>
      </c>
      <c r="O5033" s="2">
        <f>IF('PV model'!$B$2&gt;0, 180-N5033,IF('PV model'!$B$2&lt;0,0-N5033,N5033))</f>
        <v>171.04455561391399</v>
      </c>
      <c r="P5033" s="2">
        <f>ABS(O5033-'PV model'!$B$5)</f>
        <v>33.955444386086015</v>
      </c>
      <c r="Q5033" s="3">
        <f t="shared" si="865"/>
        <v>37.06665322290123</v>
      </c>
      <c r="R5033" s="3">
        <f t="shared" si="870"/>
        <v>122.34705000000001</v>
      </c>
      <c r="S5033" s="3">
        <f t="shared" si="866"/>
        <v>355.24464292986539</v>
      </c>
      <c r="T5033" s="3">
        <f>(0.5*(1-COS(RADIANS(90-$X$3)))*(D5033+E5033)*'PV model'!$B$4)</f>
        <v>0</v>
      </c>
      <c r="U5033" s="3">
        <f t="shared" si="871"/>
        <v>477.59169292986542</v>
      </c>
      <c r="V5033" s="3">
        <f>('PV model'!$B$13*(U5033/1000)*(1-'PV model'!$B$14*((20+C5033)-25))*'PV model'!$B$10)/'PV model'!$B$12</f>
        <v>45.582214659007171</v>
      </c>
    </row>
    <row r="5034" spans="1:22" x14ac:dyDescent="0.2">
      <c r="A5034" s="10">
        <f t="shared" si="863"/>
        <v>210</v>
      </c>
      <c r="B5034" s="10">
        <f t="shared" si="872"/>
        <v>13</v>
      </c>
      <c r="C5034" s="23">
        <v>16.7</v>
      </c>
      <c r="D5034" s="24">
        <v>306.42885000000001</v>
      </c>
      <c r="E5034" s="24">
        <v>326.33999999999997</v>
      </c>
      <c r="F5034" s="48"/>
      <c r="G5034" s="48"/>
      <c r="H5034" s="1">
        <f t="shared" si="873"/>
        <v>18.684878026688651</v>
      </c>
      <c r="I5034" s="1">
        <f t="shared" si="867"/>
        <v>-6.1372279217601085</v>
      </c>
      <c r="J5034" s="4">
        <f>B5034+('PV model'!$B$3/15)+(I5034/60)</f>
        <v>12.621046201303997</v>
      </c>
      <c r="K5034" s="2">
        <f t="shared" si="868"/>
        <v>-9.3156930195599585</v>
      </c>
      <c r="L5034" s="2">
        <f>DEGREES(ASIN((((COS(RADIANS('PV model'!$B$2))*COS(RADIANS(H5034))*COS(RADIANS(K5034)))+(SIN(RADIANS('PV model'!$B$2))*SIN(RADIANS(H5034)))))))</f>
        <v>52.51351000188783</v>
      </c>
      <c r="M5034" s="3">
        <f t="shared" si="864"/>
        <v>52.51351000188783</v>
      </c>
      <c r="N5034" s="2">
        <f t="shared" si="869"/>
        <v>-14.594120737816922</v>
      </c>
      <c r="O5034" s="2">
        <f>IF('PV model'!$B$2&gt;0, 180-N5034,IF('PV model'!$B$2&lt;0,0-N5034,N5034))</f>
        <v>194.59412073781692</v>
      </c>
      <c r="P5034" s="2">
        <f>ABS(O5034-'PV model'!$B$5)</f>
        <v>10.405879262183078</v>
      </c>
      <c r="Q5034" s="3">
        <f t="shared" si="865"/>
        <v>37.48648999811217</v>
      </c>
      <c r="R5034" s="3">
        <f t="shared" si="870"/>
        <v>306.42885000000001</v>
      </c>
      <c r="S5034" s="3">
        <f t="shared" si="866"/>
        <v>407.09062605222931</v>
      </c>
      <c r="T5034" s="3">
        <f>(0.5*(1-COS(RADIANS(90-$X$3)))*(D5034+E5034)*'PV model'!$B$4)</f>
        <v>0</v>
      </c>
      <c r="U5034" s="3">
        <f t="shared" si="871"/>
        <v>713.51947605222927</v>
      </c>
      <c r="V5034" s="3">
        <f>('PV model'!$B$13*(U5034/1000)*(1-'PV model'!$B$14*((20+C5034)-25))*'PV model'!$B$10)/'PV model'!$B$12</f>
        <v>67.985471386715574</v>
      </c>
    </row>
    <row r="5035" spans="1:22" x14ac:dyDescent="0.2">
      <c r="A5035" s="10">
        <f t="shared" si="863"/>
        <v>210</v>
      </c>
      <c r="B5035" s="10">
        <f t="shared" si="872"/>
        <v>14</v>
      </c>
      <c r="C5035" s="23">
        <v>17</v>
      </c>
      <c r="D5035" s="24">
        <v>545.51070000000004</v>
      </c>
      <c r="E5035" s="24">
        <v>250.48799999999997</v>
      </c>
      <c r="F5035" s="48"/>
      <c r="G5035" s="48"/>
      <c r="H5035" s="1">
        <f t="shared" si="873"/>
        <v>18.684878026688651</v>
      </c>
      <c r="I5035" s="1">
        <f t="shared" si="867"/>
        <v>-6.1372279217601085</v>
      </c>
      <c r="J5035" s="4">
        <f>B5035+('PV model'!$B$3/15)+(I5035/60)</f>
        <v>13.621046201303997</v>
      </c>
      <c r="K5035" s="2">
        <f t="shared" si="868"/>
        <v>-24.315693019559959</v>
      </c>
      <c r="L5035" s="2">
        <f>DEGREES(ASIN((((COS(RADIANS('PV model'!$B$2))*COS(RADIANS(H5035))*COS(RADIANS(K5035)))+(SIN(RADIANS('PV model'!$B$2))*SIN(RADIANS(H5035)))))))</f>
        <v>48.84881679273748</v>
      </c>
      <c r="M5035" s="3">
        <f t="shared" si="864"/>
        <v>48.84881679273748</v>
      </c>
      <c r="N5035" s="2">
        <f t="shared" si="869"/>
        <v>-36.352816875268317</v>
      </c>
      <c r="O5035" s="2">
        <f>IF('PV model'!$B$2&gt;0, 180-N5035,IF('PV model'!$B$2&lt;0,0-N5035,N5035))</f>
        <v>216.35281687526833</v>
      </c>
      <c r="P5035" s="2">
        <f>ABS(O5035-'PV model'!$B$5)</f>
        <v>11.352816875268331</v>
      </c>
      <c r="Q5035" s="3">
        <f t="shared" si="865"/>
        <v>41.15118320726252</v>
      </c>
      <c r="R5035" s="3">
        <f t="shared" si="870"/>
        <v>545.51070000000004</v>
      </c>
      <c r="S5035" s="3">
        <f t="shared" si="866"/>
        <v>332.65227283134965</v>
      </c>
      <c r="T5035" s="3">
        <f>(0.5*(1-COS(RADIANS(90-$X$3)))*(D5035+E5035)*'PV model'!$B$4)</f>
        <v>0</v>
      </c>
      <c r="U5035" s="3">
        <f t="shared" si="871"/>
        <v>878.16297283134963</v>
      </c>
      <c r="V5035" s="3">
        <f>('PV model'!$B$13*(U5035/1000)*(1-'PV model'!$B$14*((20+C5035)-25))*'PV model'!$B$10)/'PV model'!$B$12</f>
        <v>83.567674567539058</v>
      </c>
    </row>
    <row r="5036" spans="1:22" x14ac:dyDescent="0.2">
      <c r="A5036" s="10">
        <f t="shared" si="863"/>
        <v>210</v>
      </c>
      <c r="B5036" s="10">
        <f t="shared" si="872"/>
        <v>15</v>
      </c>
      <c r="C5036" s="23">
        <v>17.3</v>
      </c>
      <c r="D5036" s="24">
        <v>703.77615000000003</v>
      </c>
      <c r="E5036" s="24">
        <v>177.28200000000001</v>
      </c>
      <c r="F5036" s="48"/>
      <c r="G5036" s="48"/>
      <c r="H5036" s="1">
        <f t="shared" si="873"/>
        <v>18.684878026688651</v>
      </c>
      <c r="I5036" s="1">
        <f t="shared" si="867"/>
        <v>-6.1372279217601085</v>
      </c>
      <c r="J5036" s="4">
        <f>B5036+('PV model'!$B$3/15)+(I5036/60)</f>
        <v>14.621046201303997</v>
      </c>
      <c r="K5036" s="2">
        <f t="shared" si="868"/>
        <v>-39.315693019559959</v>
      </c>
      <c r="L5036" s="2">
        <f>DEGREES(ASIN((((COS(RADIANS('PV model'!$B$2))*COS(RADIANS(H5036))*COS(RADIANS(K5036)))+(SIN(RADIANS('PV model'!$B$2))*SIN(RADIANS(H5036)))))))</f>
        <v>42.775950814055165</v>
      </c>
      <c r="M5036" s="3">
        <f t="shared" si="864"/>
        <v>42.775950814055165</v>
      </c>
      <c r="N5036" s="2">
        <f t="shared" si="869"/>
        <v>-54.854555637579573</v>
      </c>
      <c r="O5036" s="2">
        <f>IF('PV model'!$B$2&gt;0, 180-N5036,IF('PV model'!$B$2&lt;0,0-N5036,N5036))</f>
        <v>234.85455563757958</v>
      </c>
      <c r="P5036" s="2">
        <f>ABS(O5036-'PV model'!$B$5)</f>
        <v>29.85455563757958</v>
      </c>
      <c r="Q5036" s="3">
        <f t="shared" si="865"/>
        <v>47.224049185944835</v>
      </c>
      <c r="R5036" s="3">
        <f t="shared" si="870"/>
        <v>703.77615000000003</v>
      </c>
      <c r="S5036" s="3">
        <f t="shared" si="866"/>
        <v>243.64228766636683</v>
      </c>
      <c r="T5036" s="3">
        <f>(0.5*(1-COS(RADIANS(90-$X$3)))*(D5036+E5036)*'PV model'!$B$4)</f>
        <v>0</v>
      </c>
      <c r="U5036" s="3">
        <f t="shared" si="871"/>
        <v>947.4184376663668</v>
      </c>
      <c r="V5036" s="3">
        <f>('PV model'!$B$13*(U5036/1000)*(1-'PV model'!$B$14*((20+C5036)-25))*'PV model'!$B$10)/'PV model'!$B$12</f>
        <v>90.044512835296828</v>
      </c>
    </row>
    <row r="5037" spans="1:22" x14ac:dyDescent="0.2">
      <c r="A5037" s="10">
        <f t="shared" si="863"/>
        <v>210</v>
      </c>
      <c r="B5037" s="10">
        <f t="shared" si="872"/>
        <v>16</v>
      </c>
      <c r="C5037" s="23">
        <v>17.7</v>
      </c>
      <c r="D5037" s="24">
        <v>775.61295000000007</v>
      </c>
      <c r="E5037" s="24">
        <v>121.71599999999999</v>
      </c>
      <c r="F5037" s="48"/>
      <c r="G5037" s="48"/>
      <c r="H5037" s="1">
        <f t="shared" si="873"/>
        <v>18.684878026688651</v>
      </c>
      <c r="I5037" s="1">
        <f t="shared" si="867"/>
        <v>-6.1372279217601085</v>
      </c>
      <c r="J5037" s="4">
        <f>B5037+('PV model'!$B$3/15)+(I5037/60)</f>
        <v>15.621046201303997</v>
      </c>
      <c r="K5037" s="2">
        <f t="shared" si="868"/>
        <v>-54.315693019559959</v>
      </c>
      <c r="L5037" s="2">
        <f>DEGREES(ASIN((((COS(RADIANS('PV model'!$B$2))*COS(RADIANS(H5037))*COS(RADIANS(K5037)))+(SIN(RADIANS('PV model'!$B$2))*SIN(RADIANS(H5037)))))))</f>
        <v>35.239910670087696</v>
      </c>
      <c r="M5037" s="3">
        <f t="shared" si="864"/>
        <v>35.239910670087696</v>
      </c>
      <c r="N5037" s="2">
        <f t="shared" si="869"/>
        <v>-70.403123906592185</v>
      </c>
      <c r="O5037" s="2">
        <f>IF('PV model'!$B$2&gt;0, 180-N5037,IF('PV model'!$B$2&lt;0,0-N5037,N5037))</f>
        <v>250.40312390659219</v>
      </c>
      <c r="P5037" s="2">
        <f>ABS(O5037-'PV model'!$B$5)</f>
        <v>45.403123906592185</v>
      </c>
      <c r="Q5037" s="3">
        <f t="shared" si="865"/>
        <v>54.760089329912304</v>
      </c>
      <c r="R5037" s="3">
        <f t="shared" si="870"/>
        <v>775.61294999999984</v>
      </c>
      <c r="S5037" s="3">
        <f t="shared" si="866"/>
        <v>168.26893347341445</v>
      </c>
      <c r="T5037" s="3">
        <f>(0.5*(1-COS(RADIANS(90-$X$3)))*(D5037+E5037)*'PV model'!$B$4)</f>
        <v>0</v>
      </c>
      <c r="U5037" s="3">
        <f t="shared" si="871"/>
        <v>943.88188347341429</v>
      </c>
      <c r="V5037" s="3">
        <f>('PV model'!$B$13*(U5037/1000)*(1-'PV model'!$B$14*((20+C5037)-25))*'PV model'!$B$10)/'PV model'!$B$12</f>
        <v>89.557431071944762</v>
      </c>
    </row>
    <row r="5038" spans="1:22" x14ac:dyDescent="0.2">
      <c r="A5038" s="10">
        <f t="shared" ref="A5038:A5101" si="874">IF(B5038&gt;1,A5037,A5037+1)</f>
        <v>210</v>
      </c>
      <c r="B5038" s="10">
        <f t="shared" si="872"/>
        <v>17</v>
      </c>
      <c r="C5038" s="23">
        <v>16.100000000000001</v>
      </c>
      <c r="D5038" s="24">
        <v>701.53125</v>
      </c>
      <c r="E5038" s="24">
        <v>105.83999999999999</v>
      </c>
      <c r="F5038" s="48"/>
      <c r="G5038" s="48"/>
      <c r="H5038" s="1">
        <f t="shared" si="873"/>
        <v>18.684878026688651</v>
      </c>
      <c r="I5038" s="1">
        <f t="shared" si="867"/>
        <v>-6.1372279217601085</v>
      </c>
      <c r="J5038" s="4">
        <f>B5038+('PV model'!$B$3/15)+(I5038/60)</f>
        <v>16.621046201303997</v>
      </c>
      <c r="K5038" s="2">
        <f t="shared" si="868"/>
        <v>-69.315693019559959</v>
      </c>
      <c r="L5038" s="2">
        <f>DEGREES(ASIN((((COS(RADIANS('PV model'!$B$2))*COS(RADIANS(H5038))*COS(RADIANS(K5038)))+(SIN(RADIANS('PV model'!$B$2))*SIN(RADIANS(H5038)))))))</f>
        <v>26.971053029642786</v>
      </c>
      <c r="M5038" s="3">
        <f t="shared" si="864"/>
        <v>26.971053029642786</v>
      </c>
      <c r="N5038" s="2">
        <f t="shared" si="869"/>
        <v>-83.926346761415857</v>
      </c>
      <c r="O5038" s="2">
        <f>IF('PV model'!$B$2&gt;0, 180-N5038,IF('PV model'!$B$2&lt;0,0-N5038,N5038))</f>
        <v>263.92634676141586</v>
      </c>
      <c r="P5038" s="2">
        <f>ABS(O5038-'PV model'!$B$5)</f>
        <v>58.926346761415857</v>
      </c>
      <c r="Q5038" s="3">
        <f t="shared" si="865"/>
        <v>63.028946970357211</v>
      </c>
      <c r="R5038" s="3">
        <f t="shared" si="870"/>
        <v>701.53125000000011</v>
      </c>
      <c r="S5038" s="3">
        <f t="shared" si="866"/>
        <v>142.00731575234335</v>
      </c>
      <c r="T5038" s="3">
        <f>(0.5*(1-COS(RADIANS(90-$X$3)))*(D5038+E5038)*'PV model'!$B$4)</f>
        <v>0</v>
      </c>
      <c r="U5038" s="3">
        <f t="shared" si="871"/>
        <v>843.5385657523434</v>
      </c>
      <c r="V5038" s="3">
        <f>('PV model'!$B$13*(U5038/1000)*(1-'PV model'!$B$14*((20+C5038)-25))*'PV model'!$B$10)/'PV model'!$B$12</f>
        <v>80.576301925156628</v>
      </c>
    </row>
    <row r="5039" spans="1:22" x14ac:dyDescent="0.2">
      <c r="A5039" s="10">
        <f t="shared" si="874"/>
        <v>210</v>
      </c>
      <c r="B5039" s="10">
        <f t="shared" si="872"/>
        <v>18</v>
      </c>
      <c r="C5039" s="23">
        <v>15.9</v>
      </c>
      <c r="D5039" s="24">
        <v>465.81674999999996</v>
      </c>
      <c r="E5039" s="24">
        <v>112.014</v>
      </c>
      <c r="F5039" s="48"/>
      <c r="G5039" s="48"/>
      <c r="H5039" s="1">
        <f t="shared" si="873"/>
        <v>18.684878026688651</v>
      </c>
      <c r="I5039" s="1">
        <f t="shared" si="867"/>
        <v>-6.1372279217601085</v>
      </c>
      <c r="J5039" s="4">
        <f>B5039+('PV model'!$B$3/15)+(I5039/60)</f>
        <v>17.621046201303997</v>
      </c>
      <c r="K5039" s="2">
        <f t="shared" si="868"/>
        <v>-84.315693019559959</v>
      </c>
      <c r="L5039" s="2">
        <f>DEGREES(ASIN((((COS(RADIANS('PV model'!$B$2))*COS(RADIANS(H5039))*COS(RADIANS(K5039)))+(SIN(RADIANS('PV model'!$B$2))*SIN(RADIANS(H5039)))))))</f>
        <v>18.491482180089204</v>
      </c>
      <c r="M5039" s="3">
        <f t="shared" si="864"/>
        <v>18.491482180089204</v>
      </c>
      <c r="N5039" s="2">
        <f t="shared" si="869"/>
        <v>-83.696258178829808</v>
      </c>
      <c r="O5039" s="2">
        <f>IF('PV model'!$B$2&gt;0, 180-N5039,IF('PV model'!$B$2&lt;0,0-N5039,N5039))</f>
        <v>263.69625817882979</v>
      </c>
      <c r="P5039" s="2">
        <f>ABS(O5039-'PV model'!$B$5)</f>
        <v>58.696258178829794</v>
      </c>
      <c r="Q5039" s="3">
        <f t="shared" si="865"/>
        <v>71.508517819910793</v>
      </c>
      <c r="R5039" s="3">
        <f t="shared" si="870"/>
        <v>465.81675000000001</v>
      </c>
      <c r="S5039" s="3">
        <f t="shared" si="866"/>
        <v>141.89501397327183</v>
      </c>
      <c r="T5039" s="3">
        <f>(0.5*(1-COS(RADIANS(90-$X$3)))*(D5039+E5039)*'PV model'!$B$4)</f>
        <v>0</v>
      </c>
      <c r="U5039" s="3">
        <f t="shared" si="871"/>
        <v>607.7117639732719</v>
      </c>
      <c r="V5039" s="3">
        <f>('PV model'!$B$13*(U5039/1000)*(1-'PV model'!$B$14*((20+C5039)-25))*'PV model'!$B$10)/'PV model'!$B$12</f>
        <v>58.098304485161158</v>
      </c>
    </row>
    <row r="5040" spans="1:22" x14ac:dyDescent="0.2">
      <c r="A5040" s="10">
        <f t="shared" si="874"/>
        <v>210</v>
      </c>
      <c r="B5040" s="10">
        <f t="shared" si="872"/>
        <v>19</v>
      </c>
      <c r="C5040" s="23">
        <v>15.3</v>
      </c>
      <c r="D5040" s="24">
        <v>121.2246</v>
      </c>
      <c r="E5040" s="24">
        <v>85.554000000000002</v>
      </c>
      <c r="F5040" s="48"/>
      <c r="G5040" s="48"/>
      <c r="H5040" s="1">
        <f t="shared" si="873"/>
        <v>18.684878026688651</v>
      </c>
      <c r="I5040" s="1">
        <f t="shared" si="867"/>
        <v>-6.1372279217601085</v>
      </c>
      <c r="J5040" s="4">
        <f>B5040+('PV model'!$B$3/15)+(I5040/60)</f>
        <v>18.621046201303997</v>
      </c>
      <c r="K5040" s="2">
        <f t="shared" si="868"/>
        <v>-99.315693019559959</v>
      </c>
      <c r="L5040" s="2">
        <f>DEGREES(ASIN((((COS(RADIANS('PV model'!$B$2))*COS(RADIANS(H5040))*COS(RADIANS(K5040)))+(SIN(RADIANS('PV model'!$B$2))*SIN(RADIANS(H5040)))))))</f>
        <v>10.20469391942734</v>
      </c>
      <c r="M5040" s="3">
        <f t="shared" si="864"/>
        <v>10.20469391942734</v>
      </c>
      <c r="N5040" s="2">
        <f t="shared" si="869"/>
        <v>-71.773336992113215</v>
      </c>
      <c r="O5040" s="2">
        <f>IF('PV model'!$B$2&gt;0, 180-N5040,IF('PV model'!$B$2&lt;0,0-N5040,N5040))</f>
        <v>251.77333699211323</v>
      </c>
      <c r="P5040" s="2">
        <f>ABS(O5040-'PV model'!$B$5)</f>
        <v>46.773336992113229</v>
      </c>
      <c r="Q5040" s="3">
        <f t="shared" si="865"/>
        <v>79.795306080572658</v>
      </c>
      <c r="R5040" s="3">
        <f t="shared" si="870"/>
        <v>121.22460000000002</v>
      </c>
      <c r="S5040" s="3">
        <f t="shared" si="866"/>
        <v>100.52147478367318</v>
      </c>
      <c r="T5040" s="3">
        <f>(0.5*(1-COS(RADIANS(90-$X$3)))*(D5040+E5040)*'PV model'!$B$4)</f>
        <v>0</v>
      </c>
      <c r="U5040" s="3">
        <f t="shared" si="871"/>
        <v>221.74607478367321</v>
      </c>
      <c r="V5040" s="3">
        <f>('PV model'!$B$13*(U5040/1000)*(1-'PV model'!$B$14*((20+C5040)-25))*'PV model'!$B$10)/'PV model'!$B$12</f>
        <v>21.252509244798482</v>
      </c>
    </row>
    <row r="5041" spans="1:22" x14ac:dyDescent="0.2">
      <c r="A5041" s="10">
        <f t="shared" si="874"/>
        <v>210</v>
      </c>
      <c r="B5041" s="10">
        <f t="shared" si="872"/>
        <v>20</v>
      </c>
      <c r="C5041" s="23">
        <v>15</v>
      </c>
      <c r="D5041" s="24">
        <v>0</v>
      </c>
      <c r="E5041" s="24">
        <v>35.28</v>
      </c>
      <c r="F5041" s="48"/>
      <c r="G5041" s="48"/>
      <c r="H5041" s="1">
        <f t="shared" si="873"/>
        <v>18.684878026688651</v>
      </c>
      <c r="I5041" s="1">
        <f t="shared" si="867"/>
        <v>-6.1372279217601085</v>
      </c>
      <c r="J5041" s="4">
        <f>B5041+('PV model'!$B$3/15)+(I5041/60)</f>
        <v>19.621046201303997</v>
      </c>
      <c r="K5041" s="2">
        <f t="shared" si="868"/>
        <v>-114.31569301955996</v>
      </c>
      <c r="L5041" s="2">
        <f>DEGREES(ASIN((((COS(RADIANS('PV model'!$B$2))*COS(RADIANS(H5041))*COS(RADIANS(K5041)))+(SIN(RADIANS('PV model'!$B$2))*SIN(RADIANS(H5041)))))))</f>
        <v>2.4694123727163855</v>
      </c>
      <c r="M5041" s="3">
        <f t="shared" si="864"/>
        <v>2.4694123727163855</v>
      </c>
      <c r="N5041" s="2">
        <f t="shared" si="869"/>
        <v>-59.775910788185314</v>
      </c>
      <c r="O5041" s="2">
        <f>IF('PV model'!$B$2&gt;0, 180-N5041,IF('PV model'!$B$2&lt;0,0-N5041,N5041))</f>
        <v>239.77591078818531</v>
      </c>
      <c r="P5041" s="2">
        <f>ABS(O5041-'PV model'!$B$5)</f>
        <v>34.775910788185314</v>
      </c>
      <c r="Q5041" s="3">
        <f t="shared" si="865"/>
        <v>87.530587627283623</v>
      </c>
      <c r="R5041" s="3">
        <f t="shared" si="870"/>
        <v>0</v>
      </c>
      <c r="S5041" s="3">
        <f t="shared" si="866"/>
        <v>35.28</v>
      </c>
      <c r="T5041" s="3">
        <f>(0.5*(1-COS(RADIANS(90-$X$3)))*(D5041+E5041)*'PV model'!$B$4)</f>
        <v>0</v>
      </c>
      <c r="U5041" s="3">
        <f t="shared" si="871"/>
        <v>35.28</v>
      </c>
      <c r="V5041" s="3">
        <f>('PV model'!$B$13*(U5041/1000)*(1-'PV model'!$B$14*((20+C5041)-25))*'PV model'!$B$10)/'PV model'!$B$12</f>
        <v>3.3855252479999995</v>
      </c>
    </row>
    <row r="5042" spans="1:22" x14ac:dyDescent="0.2">
      <c r="A5042" s="10">
        <f t="shared" si="874"/>
        <v>210</v>
      </c>
      <c r="B5042" s="10">
        <f t="shared" si="872"/>
        <v>21</v>
      </c>
      <c r="C5042" s="23">
        <v>14.1</v>
      </c>
      <c r="D5042" s="24">
        <v>0</v>
      </c>
      <c r="E5042" s="24">
        <v>4.41</v>
      </c>
      <c r="F5042" s="48"/>
      <c r="G5042" s="48"/>
      <c r="H5042" s="1">
        <f t="shared" si="873"/>
        <v>18.684878026688651</v>
      </c>
      <c r="I5042" s="1">
        <f t="shared" si="867"/>
        <v>-6.1372279217601085</v>
      </c>
      <c r="J5042" s="4">
        <f>B5042+('PV model'!$B$3/15)+(I5042/60)</f>
        <v>20.621046201303997</v>
      </c>
      <c r="K5042" s="2">
        <f t="shared" si="868"/>
        <v>-129.31569301955994</v>
      </c>
      <c r="L5042" s="2">
        <f>DEGREES(ASIN((((COS(RADIANS('PV model'!$B$2))*COS(RADIANS(H5042))*COS(RADIANS(K5042)))+(SIN(RADIANS('PV model'!$B$2))*SIN(RADIANS(H5042)))))))</f>
        <v>-4.35506475605382</v>
      </c>
      <c r="M5042" s="3">
        <f t="shared" si="864"/>
        <v>0</v>
      </c>
      <c r="N5042" s="2">
        <f t="shared" si="869"/>
        <v>-47.308294113048824</v>
      </c>
      <c r="O5042" s="2">
        <f>IF('PV model'!$B$2&gt;0, 180-N5042,IF('PV model'!$B$2&lt;0,0-N5042,N5042))</f>
        <v>227.30829411304882</v>
      </c>
      <c r="P5042" s="2">
        <f>ABS(O5042-'PV model'!$B$5)</f>
        <v>22.308294113048817</v>
      </c>
      <c r="Q5042" s="3">
        <f t="shared" si="865"/>
        <v>94.355064756053821</v>
      </c>
      <c r="R5042" s="3">
        <f t="shared" si="870"/>
        <v>0</v>
      </c>
      <c r="S5042" s="3">
        <f t="shared" si="866"/>
        <v>4.41</v>
      </c>
      <c r="T5042" s="3">
        <f>(0.5*(1-COS(RADIANS(90-$X$3)))*(D5042+E5042)*'PV model'!$B$4)</f>
        <v>0</v>
      </c>
      <c r="U5042" s="3">
        <f t="shared" si="871"/>
        <v>4.41</v>
      </c>
      <c r="V5042" s="3">
        <f>('PV model'!$B$13*(U5042/1000)*(1-'PV model'!$B$14*((20+C5042)-25))*'PV model'!$B$10)/'PV model'!$B$12</f>
        <v>0.42477762095999999</v>
      </c>
    </row>
    <row r="5043" spans="1:22" x14ac:dyDescent="0.2">
      <c r="A5043" s="10">
        <f t="shared" si="874"/>
        <v>210</v>
      </c>
      <c r="B5043" s="10">
        <f t="shared" si="872"/>
        <v>22</v>
      </c>
      <c r="C5043" s="23">
        <v>13.7</v>
      </c>
      <c r="D5043" s="24">
        <v>0</v>
      </c>
      <c r="E5043" s="24">
        <v>0</v>
      </c>
      <c r="F5043" s="48"/>
      <c r="G5043" s="48"/>
      <c r="H5043" s="1">
        <f t="shared" si="873"/>
        <v>18.684878026688651</v>
      </c>
      <c r="I5043" s="1">
        <f t="shared" si="867"/>
        <v>-6.1372279217601085</v>
      </c>
      <c r="J5043" s="4">
        <f>B5043+('PV model'!$B$3/15)+(I5043/60)</f>
        <v>21.621046201303997</v>
      </c>
      <c r="K5043" s="2">
        <f t="shared" si="868"/>
        <v>-144.31569301955994</v>
      </c>
      <c r="L5043" s="2">
        <f>DEGREES(ASIN((((COS(RADIANS('PV model'!$B$2))*COS(RADIANS(H5043))*COS(RADIANS(K5043)))+(SIN(RADIANS('PV model'!$B$2))*SIN(RADIANS(H5043)))))))</f>
        <v>-9.8920640124089321</v>
      </c>
      <c r="M5043" s="3">
        <f t="shared" si="864"/>
        <v>0</v>
      </c>
      <c r="N5043" s="2">
        <f t="shared" si="869"/>
        <v>-34.119023794631495</v>
      </c>
      <c r="O5043" s="2">
        <f>IF('PV model'!$B$2&gt;0, 180-N5043,IF('PV model'!$B$2&lt;0,0-N5043,N5043))</f>
        <v>214.11902379463149</v>
      </c>
      <c r="P5043" s="2">
        <f>ABS(O5043-'PV model'!$B$5)</f>
        <v>9.119023794631488</v>
      </c>
      <c r="Q5043" s="3">
        <f t="shared" si="865"/>
        <v>99.892064012408937</v>
      </c>
      <c r="R5043" s="3">
        <f t="shared" si="870"/>
        <v>0</v>
      </c>
      <c r="S5043" s="3">
        <f t="shared" si="866"/>
        <v>0</v>
      </c>
      <c r="T5043" s="3">
        <f>(0.5*(1-COS(RADIANS(90-$X$3)))*(D5043+E5043)*'PV model'!$B$4)</f>
        <v>0</v>
      </c>
      <c r="U5043" s="3">
        <f t="shared" si="871"/>
        <v>0</v>
      </c>
      <c r="V5043" s="3">
        <f>('PV model'!$B$13*(U5043/1000)*(1-'PV model'!$B$14*((20+C5043)-25))*'PV model'!$B$10)/'PV model'!$B$12</f>
        <v>0</v>
      </c>
    </row>
    <row r="5044" spans="1:22" x14ac:dyDescent="0.2">
      <c r="A5044" s="10">
        <f t="shared" si="874"/>
        <v>210</v>
      </c>
      <c r="B5044" s="10">
        <f t="shared" si="872"/>
        <v>23</v>
      </c>
      <c r="C5044" s="23">
        <v>13.6</v>
      </c>
      <c r="D5044" s="24">
        <v>0</v>
      </c>
      <c r="E5044" s="24">
        <v>0</v>
      </c>
      <c r="F5044" s="48"/>
      <c r="G5044" s="48"/>
      <c r="H5044" s="1">
        <f t="shared" si="873"/>
        <v>18.684878026688651</v>
      </c>
      <c r="I5044" s="1">
        <f t="shared" si="867"/>
        <v>-6.1372279217601085</v>
      </c>
      <c r="J5044" s="4">
        <f>B5044+('PV model'!$B$3/15)+(I5044/60)</f>
        <v>22.621046201303997</v>
      </c>
      <c r="K5044" s="2">
        <f t="shared" si="868"/>
        <v>-159.31569301955994</v>
      </c>
      <c r="L5044" s="2">
        <f>DEGREES(ASIN((((COS(RADIANS('PV model'!$B$2))*COS(RADIANS(H5044))*COS(RADIANS(K5044)))+(SIN(RADIANS('PV model'!$B$2))*SIN(RADIANS(H5044)))))))</f>
        <v>-13.765483444419271</v>
      </c>
      <c r="M5044" s="3">
        <f t="shared" si="864"/>
        <v>0</v>
      </c>
      <c r="N5044" s="2">
        <f t="shared" si="869"/>
        <v>-20.151087057947546</v>
      </c>
      <c r="O5044" s="2">
        <f>IF('PV model'!$B$2&gt;0, 180-N5044,IF('PV model'!$B$2&lt;0,0-N5044,N5044))</f>
        <v>200.15108705794754</v>
      </c>
      <c r="P5044" s="2">
        <f>ABS(O5044-'PV model'!$B$5)</f>
        <v>4.8489129420524648</v>
      </c>
      <c r="Q5044" s="3">
        <f t="shared" si="865"/>
        <v>103.76548344441927</v>
      </c>
      <c r="R5044" s="3">
        <f t="shared" si="870"/>
        <v>0</v>
      </c>
      <c r="S5044" s="3">
        <f t="shared" si="866"/>
        <v>0</v>
      </c>
      <c r="T5044" s="3">
        <f>(0.5*(1-COS(RADIANS(90-$X$3)))*(D5044+E5044)*'PV model'!$B$4)</f>
        <v>0</v>
      </c>
      <c r="U5044" s="3">
        <f t="shared" si="871"/>
        <v>0</v>
      </c>
      <c r="V5044" s="3">
        <f>('PV model'!$B$13*(U5044/1000)*(1-'PV model'!$B$14*((20+C5044)-25))*'PV model'!$B$10)/'PV model'!$B$12</f>
        <v>0</v>
      </c>
    </row>
    <row r="5045" spans="1:22" x14ac:dyDescent="0.2">
      <c r="A5045" s="10">
        <f t="shared" si="874"/>
        <v>210</v>
      </c>
      <c r="B5045" s="10">
        <f t="shared" si="872"/>
        <v>24</v>
      </c>
      <c r="C5045" s="23">
        <v>13.3</v>
      </c>
      <c r="D5045" s="24">
        <v>0</v>
      </c>
      <c r="E5045" s="24">
        <v>0</v>
      </c>
      <c r="F5045" s="48"/>
      <c r="G5045" s="48"/>
      <c r="H5045" s="1">
        <f t="shared" si="873"/>
        <v>18.684878026688651</v>
      </c>
      <c r="I5045" s="1">
        <f t="shared" si="867"/>
        <v>-6.1372279217601085</v>
      </c>
      <c r="J5045" s="4">
        <f>B5045+('PV model'!$B$3/15)+(I5045/60)</f>
        <v>23.621046201303997</v>
      </c>
      <c r="K5045" s="2">
        <f t="shared" si="868"/>
        <v>-174.31569301955994</v>
      </c>
      <c r="L5045" s="2">
        <f>DEGREES(ASIN((((COS(RADIANS('PV model'!$B$2))*COS(RADIANS(H5045))*COS(RADIANS(K5045)))+(SIN(RADIANS('PV model'!$B$2))*SIN(RADIANS(H5045)))))))</f>
        <v>-15.658067490703717</v>
      </c>
      <c r="M5045" s="3">
        <f t="shared" si="864"/>
        <v>0</v>
      </c>
      <c r="N5045" s="2">
        <f t="shared" si="869"/>
        <v>-5.5919498032819535</v>
      </c>
      <c r="O5045" s="2">
        <f>IF('PV model'!$B$2&gt;0, 180-N5045,IF('PV model'!$B$2&lt;0,0-N5045,N5045))</f>
        <v>185.59194980328195</v>
      </c>
      <c r="P5045" s="2">
        <f>ABS(O5045-'PV model'!$B$5)</f>
        <v>19.408050196718051</v>
      </c>
      <c r="Q5045" s="3">
        <f t="shared" si="865"/>
        <v>105.65806749070371</v>
      </c>
      <c r="R5045" s="3">
        <f t="shared" si="870"/>
        <v>0</v>
      </c>
      <c r="S5045" s="3">
        <f t="shared" si="866"/>
        <v>0</v>
      </c>
      <c r="T5045" s="3">
        <f>(0.5*(1-COS(RADIANS(90-$X$3)))*(D5045+E5045)*'PV model'!$B$4)</f>
        <v>0</v>
      </c>
      <c r="U5045" s="3">
        <f t="shared" si="871"/>
        <v>0</v>
      </c>
      <c r="V5045" s="3">
        <f>('PV model'!$B$13*(U5045/1000)*(1-'PV model'!$B$14*((20+C5045)-25))*'PV model'!$B$10)/'PV model'!$B$12</f>
        <v>0</v>
      </c>
    </row>
    <row r="5046" spans="1:22" x14ac:dyDescent="0.2">
      <c r="A5046" s="10">
        <f t="shared" si="874"/>
        <v>211</v>
      </c>
      <c r="B5046" s="10">
        <f t="shared" si="872"/>
        <v>1</v>
      </c>
      <c r="C5046" s="23">
        <v>13.1</v>
      </c>
      <c r="D5046" s="24">
        <v>0</v>
      </c>
      <c r="E5046" s="24">
        <v>0</v>
      </c>
      <c r="F5046" s="48"/>
      <c r="G5046" s="48"/>
      <c r="H5046" s="1">
        <f t="shared" si="873"/>
        <v>18.437776401117141</v>
      </c>
      <c r="I5046" s="1">
        <f t="shared" si="867"/>
        <v>-6.1005104710606108</v>
      </c>
      <c r="J5046" s="4">
        <f>B5046+('PV model'!$B$3/15)+(I5046/60)</f>
        <v>0.62165815881565656</v>
      </c>
      <c r="K5046" s="2">
        <f t="shared" si="868"/>
        <v>170.67512761776516</v>
      </c>
      <c r="L5046" s="2">
        <f>DEGREES(ASIN((((COS(RADIANS('PV model'!$B$2))*COS(RADIANS(H5046))*COS(RADIANS(K5046)))+(SIN(RADIANS('PV model'!$B$2))*SIN(RADIANS(H5046)))))))</f>
        <v>-15.639308626339234</v>
      </c>
      <c r="M5046" s="3">
        <f t="shared" si="864"/>
        <v>0</v>
      </c>
      <c r="N5046" s="2">
        <f t="shared" si="869"/>
        <v>9.1850931481377422</v>
      </c>
      <c r="O5046" s="2">
        <f>IF('PV model'!$B$2&gt;0, 180-N5046,IF('PV model'!$B$2&lt;0,0-N5046,N5046))</f>
        <v>170.81490685186225</v>
      </c>
      <c r="P5046" s="2">
        <f>ABS(O5046-'PV model'!$B$5)</f>
        <v>34.185093148137753</v>
      </c>
      <c r="Q5046" s="3">
        <f t="shared" si="865"/>
        <v>105.63930862633923</v>
      </c>
      <c r="R5046" s="3">
        <f t="shared" si="870"/>
        <v>0</v>
      </c>
      <c r="S5046" s="3">
        <f t="shared" si="866"/>
        <v>0</v>
      </c>
      <c r="T5046" s="3">
        <f>(0.5*(1-COS(RADIANS(90-$X$3)))*(D5046+E5046)*'PV model'!$B$4)</f>
        <v>0</v>
      </c>
      <c r="U5046" s="3">
        <f t="shared" si="871"/>
        <v>0</v>
      </c>
      <c r="V5046" s="3">
        <f>('PV model'!$B$13*(U5046/1000)*(1-'PV model'!$B$14*((20+C5046)-25))*'PV model'!$B$10)/'PV model'!$B$12</f>
        <v>0</v>
      </c>
    </row>
    <row r="5047" spans="1:22" x14ac:dyDescent="0.2">
      <c r="A5047" s="10">
        <f t="shared" si="874"/>
        <v>211</v>
      </c>
      <c r="B5047" s="10">
        <f t="shared" si="872"/>
        <v>2</v>
      </c>
      <c r="C5047" s="23">
        <v>13.1</v>
      </c>
      <c r="D5047" s="24">
        <v>0</v>
      </c>
      <c r="E5047" s="24">
        <v>0</v>
      </c>
      <c r="F5047" s="48"/>
      <c r="G5047" s="48"/>
      <c r="H5047" s="1">
        <f t="shared" si="873"/>
        <v>18.437776401117141</v>
      </c>
      <c r="I5047" s="1">
        <f t="shared" si="867"/>
        <v>-6.1005104710606108</v>
      </c>
      <c r="J5047" s="4">
        <f>B5047+('PV model'!$B$3/15)+(I5047/60)</f>
        <v>1.6216581588156564</v>
      </c>
      <c r="K5047" s="2">
        <f t="shared" si="868"/>
        <v>155.67512761776516</v>
      </c>
      <c r="L5047" s="2">
        <f>DEGREES(ASIN((((COS(RADIANS('PV model'!$B$2))*COS(RADIANS(H5047))*COS(RADIANS(K5047)))+(SIN(RADIANS('PV model'!$B$2))*SIN(RADIANS(H5047)))))))</f>
        <v>-13.236986456960636</v>
      </c>
      <c r="M5047" s="3">
        <f t="shared" si="864"/>
        <v>0</v>
      </c>
      <c r="N5047" s="2">
        <f t="shared" si="869"/>
        <v>23.66767917041366</v>
      </c>
      <c r="O5047" s="2">
        <f>IF('PV model'!$B$2&gt;0, 180-N5047,IF('PV model'!$B$2&lt;0,0-N5047,N5047))</f>
        <v>156.33232082958634</v>
      </c>
      <c r="P5047" s="2">
        <f>ABS(O5047-'PV model'!$B$5)</f>
        <v>48.667679170413663</v>
      </c>
      <c r="Q5047" s="3">
        <f t="shared" si="865"/>
        <v>103.23698645696064</v>
      </c>
      <c r="R5047" s="3">
        <f t="shared" si="870"/>
        <v>0</v>
      </c>
      <c r="S5047" s="3">
        <f t="shared" si="866"/>
        <v>0</v>
      </c>
      <c r="T5047" s="3">
        <f>(0.5*(1-COS(RADIANS(90-$X$3)))*(D5047+E5047)*'PV model'!$B$4)</f>
        <v>0</v>
      </c>
      <c r="U5047" s="3">
        <f t="shared" si="871"/>
        <v>0</v>
      </c>
      <c r="V5047" s="3">
        <f>('PV model'!$B$13*(U5047/1000)*(1-'PV model'!$B$14*((20+C5047)-25))*'PV model'!$B$10)/'PV model'!$B$12</f>
        <v>0</v>
      </c>
    </row>
    <row r="5048" spans="1:22" x14ac:dyDescent="0.2">
      <c r="A5048" s="10">
        <f t="shared" si="874"/>
        <v>211</v>
      </c>
      <c r="B5048" s="10">
        <f t="shared" si="872"/>
        <v>3</v>
      </c>
      <c r="C5048" s="23">
        <v>12.9</v>
      </c>
      <c r="D5048" s="24">
        <v>0</v>
      </c>
      <c r="E5048" s="24">
        <v>0</v>
      </c>
      <c r="F5048" s="48"/>
      <c r="G5048" s="48"/>
      <c r="H5048" s="1">
        <f t="shared" si="873"/>
        <v>18.437776401117141</v>
      </c>
      <c r="I5048" s="1">
        <f t="shared" si="867"/>
        <v>-6.1005104710606108</v>
      </c>
      <c r="J5048" s="4">
        <f>B5048+('PV model'!$B$3/15)+(I5048/60)</f>
        <v>2.6216581588156562</v>
      </c>
      <c r="K5048" s="2">
        <f t="shared" si="868"/>
        <v>140.67512761776516</v>
      </c>
      <c r="L5048" s="2">
        <f>DEGREES(ASIN((((COS(RADIANS('PV model'!$B$2))*COS(RADIANS(H5048))*COS(RADIANS(K5048)))+(SIN(RADIANS('PV model'!$B$2))*SIN(RADIANS(H5048)))))))</f>
        <v>-8.9174119364436155</v>
      </c>
      <c r="M5048" s="3">
        <f t="shared" si="864"/>
        <v>0</v>
      </c>
      <c r="N5048" s="2">
        <f t="shared" si="869"/>
        <v>37.48416651561967</v>
      </c>
      <c r="O5048" s="2">
        <f>IF('PV model'!$B$2&gt;0, 180-N5048,IF('PV model'!$B$2&lt;0,0-N5048,N5048))</f>
        <v>142.51583348438032</v>
      </c>
      <c r="P5048" s="2">
        <f>ABS(O5048-'PV model'!$B$5)</f>
        <v>62.484166515619677</v>
      </c>
      <c r="Q5048" s="3">
        <f t="shared" si="865"/>
        <v>98.917411936443614</v>
      </c>
      <c r="R5048" s="3">
        <f t="shared" si="870"/>
        <v>0</v>
      </c>
      <c r="S5048" s="3">
        <f t="shared" si="866"/>
        <v>0</v>
      </c>
      <c r="T5048" s="3">
        <f>(0.5*(1-COS(RADIANS(90-$X$3)))*(D5048+E5048)*'PV model'!$B$4)</f>
        <v>0</v>
      </c>
      <c r="U5048" s="3">
        <f t="shared" si="871"/>
        <v>0</v>
      </c>
      <c r="V5048" s="3">
        <f>('PV model'!$B$13*(U5048/1000)*(1-'PV model'!$B$14*((20+C5048)-25))*'PV model'!$B$10)/'PV model'!$B$12</f>
        <v>0</v>
      </c>
    </row>
    <row r="5049" spans="1:22" x14ac:dyDescent="0.2">
      <c r="A5049" s="10">
        <f t="shared" si="874"/>
        <v>211</v>
      </c>
      <c r="B5049" s="10">
        <f t="shared" si="872"/>
        <v>4</v>
      </c>
      <c r="C5049" s="23">
        <v>12.8</v>
      </c>
      <c r="D5049" s="24">
        <v>0</v>
      </c>
      <c r="E5049" s="24">
        <v>0</v>
      </c>
      <c r="F5049" s="48"/>
      <c r="G5049" s="48"/>
      <c r="H5049" s="1">
        <f t="shared" si="873"/>
        <v>18.437776401117141</v>
      </c>
      <c r="I5049" s="1">
        <f t="shared" si="867"/>
        <v>-6.1005104710606108</v>
      </c>
      <c r="J5049" s="4">
        <f>B5049+('PV model'!$B$3/15)+(I5049/60)</f>
        <v>3.6216581588156562</v>
      </c>
      <c r="K5049" s="2">
        <f t="shared" si="868"/>
        <v>125.67512761776516</v>
      </c>
      <c r="L5049" s="2">
        <f>DEGREES(ASIN((((COS(RADIANS('PV model'!$B$2))*COS(RADIANS(H5049))*COS(RADIANS(K5049)))+(SIN(RADIANS('PV model'!$B$2))*SIN(RADIANS(H5049)))))))</f>
        <v>-3.0217667928075951</v>
      </c>
      <c r="M5049" s="3">
        <f t="shared" si="864"/>
        <v>0</v>
      </c>
      <c r="N5049" s="2">
        <f t="shared" si="869"/>
        <v>50.507753064193381</v>
      </c>
      <c r="O5049" s="2">
        <f>IF('PV model'!$B$2&gt;0, 180-N5049,IF('PV model'!$B$2&lt;0,0-N5049,N5049))</f>
        <v>129.49224693580663</v>
      </c>
      <c r="P5049" s="2">
        <f>ABS(O5049-'PV model'!$B$5)</f>
        <v>75.507753064193366</v>
      </c>
      <c r="Q5049" s="3">
        <f t="shared" si="865"/>
        <v>93.021766792807597</v>
      </c>
      <c r="R5049" s="3">
        <f t="shared" si="870"/>
        <v>0</v>
      </c>
      <c r="S5049" s="3">
        <f t="shared" si="866"/>
        <v>0</v>
      </c>
      <c r="T5049" s="3">
        <f>(0.5*(1-COS(RADIANS(90-$X$3)))*(D5049+E5049)*'PV model'!$B$4)</f>
        <v>0</v>
      </c>
      <c r="U5049" s="3">
        <f t="shared" si="871"/>
        <v>0</v>
      </c>
      <c r="V5049" s="3">
        <f>('PV model'!$B$13*(U5049/1000)*(1-'PV model'!$B$14*((20+C5049)-25))*'PV model'!$B$10)/'PV model'!$B$12</f>
        <v>0</v>
      </c>
    </row>
    <row r="5050" spans="1:22" x14ac:dyDescent="0.2">
      <c r="A5050" s="10">
        <f t="shared" si="874"/>
        <v>211</v>
      </c>
      <c r="B5050" s="10">
        <f t="shared" si="872"/>
        <v>5</v>
      </c>
      <c r="C5050" s="23">
        <v>12.9</v>
      </c>
      <c r="D5050" s="24">
        <v>0</v>
      </c>
      <c r="E5050" s="24">
        <v>3.528</v>
      </c>
      <c r="F5050" s="48"/>
      <c r="G5050" s="48"/>
      <c r="H5050" s="1">
        <f t="shared" si="873"/>
        <v>18.437776401117141</v>
      </c>
      <c r="I5050" s="1">
        <f t="shared" si="867"/>
        <v>-6.1005104710606108</v>
      </c>
      <c r="J5050" s="4">
        <f>B5050+('PV model'!$B$3/15)+(I5050/60)</f>
        <v>4.6216581588156567</v>
      </c>
      <c r="K5050" s="2">
        <f t="shared" si="868"/>
        <v>110.67512761776516</v>
      </c>
      <c r="L5050" s="2">
        <f>DEGREES(ASIN((((COS(RADIANS('PV model'!$B$2))*COS(RADIANS(H5050))*COS(RADIANS(K5050)))+(SIN(RADIANS('PV model'!$B$2))*SIN(RADIANS(H5050)))))))</f>
        <v>4.0677088717730863</v>
      </c>
      <c r="M5050" s="3">
        <f t="shared" si="864"/>
        <v>4.0677088717730863</v>
      </c>
      <c r="N5050" s="2">
        <f t="shared" si="869"/>
        <v>62.849698046778933</v>
      </c>
      <c r="O5050" s="2">
        <f>IF('PV model'!$B$2&gt;0, 180-N5050,IF('PV model'!$B$2&lt;0,0-N5050,N5050))</f>
        <v>117.15030195322106</v>
      </c>
      <c r="P5050" s="2">
        <f>ABS(O5050-'PV model'!$B$5)</f>
        <v>87.84969804677894</v>
      </c>
      <c r="Q5050" s="3">
        <f t="shared" si="865"/>
        <v>85.932291128226908</v>
      </c>
      <c r="R5050" s="3">
        <f t="shared" si="870"/>
        <v>0</v>
      </c>
      <c r="S5050" s="3">
        <f t="shared" si="866"/>
        <v>3.528</v>
      </c>
      <c r="T5050" s="3">
        <f>(0.5*(1-COS(RADIANS(90-$X$3)))*(D5050+E5050)*'PV model'!$B$4)</f>
        <v>0</v>
      </c>
      <c r="U5050" s="3">
        <f t="shared" si="871"/>
        <v>3.528</v>
      </c>
      <c r="V5050" s="3">
        <f>('PV model'!$B$13*(U5050/1000)*(1-'PV model'!$B$14*((20+C5050)-25))*'PV model'!$B$10)/'PV model'!$B$12</f>
        <v>0.34151485939199999</v>
      </c>
    </row>
    <row r="5051" spans="1:22" x14ac:dyDescent="0.2">
      <c r="A5051" s="10">
        <f t="shared" si="874"/>
        <v>211</v>
      </c>
      <c r="B5051" s="10">
        <f t="shared" si="872"/>
        <v>6</v>
      </c>
      <c r="C5051" s="23">
        <v>12.5</v>
      </c>
      <c r="D5051" s="24">
        <v>0</v>
      </c>
      <c r="E5051" s="24">
        <v>14.994</v>
      </c>
      <c r="F5051" s="48"/>
      <c r="G5051" s="48"/>
      <c r="H5051" s="1">
        <f t="shared" si="873"/>
        <v>18.437776401117141</v>
      </c>
      <c r="I5051" s="1">
        <f t="shared" si="867"/>
        <v>-6.1005104710606108</v>
      </c>
      <c r="J5051" s="4">
        <f>B5051+('PV model'!$B$3/15)+(I5051/60)</f>
        <v>5.6216581588156567</v>
      </c>
      <c r="K5051" s="2">
        <f t="shared" si="868"/>
        <v>95.675127617765156</v>
      </c>
      <c r="L5051" s="2">
        <f>DEGREES(ASIN((((COS(RADIANS('PV model'!$B$2))*COS(RADIANS(H5051))*COS(RADIANS(K5051)))+(SIN(RADIANS('PV model'!$B$2))*SIN(RADIANS(H5051)))))))</f>
        <v>11.976745022425735</v>
      </c>
      <c r="M5051" s="3">
        <f t="shared" si="864"/>
        <v>11.976745022425735</v>
      </c>
      <c r="N5051" s="2">
        <f t="shared" si="869"/>
        <v>74.801777780763629</v>
      </c>
      <c r="O5051" s="2">
        <f>IF('PV model'!$B$2&gt;0, 180-N5051,IF('PV model'!$B$2&lt;0,0-N5051,N5051))</f>
        <v>105.19822221923637</v>
      </c>
      <c r="P5051" s="2">
        <f>ABS(O5051-'PV model'!$B$5)</f>
        <v>99.801777780763629</v>
      </c>
      <c r="Q5051" s="3">
        <f t="shared" si="865"/>
        <v>78.023254977574268</v>
      </c>
      <c r="R5051" s="3">
        <f t="shared" si="870"/>
        <v>0</v>
      </c>
      <c r="S5051" s="3">
        <f t="shared" si="866"/>
        <v>14.994</v>
      </c>
      <c r="T5051" s="3">
        <f>(0.5*(1-COS(RADIANS(90-$X$3)))*(D5051+E5051)*'PV model'!$B$4)</f>
        <v>0</v>
      </c>
      <c r="U5051" s="3">
        <f t="shared" si="871"/>
        <v>14.994</v>
      </c>
      <c r="V5051" s="3">
        <f>('PV model'!$B$13*(U5051/1000)*(1-'PV model'!$B$14*((20+C5051)-25))*'PV model'!$B$10)/'PV model'!$B$12</f>
        <v>1.4538362328000001</v>
      </c>
    </row>
    <row r="5052" spans="1:22" x14ac:dyDescent="0.2">
      <c r="A5052" s="10">
        <f t="shared" si="874"/>
        <v>211</v>
      </c>
      <c r="B5052" s="10">
        <f t="shared" si="872"/>
        <v>7</v>
      </c>
      <c r="C5052" s="23">
        <v>12.6</v>
      </c>
      <c r="D5052" s="24">
        <v>0</v>
      </c>
      <c r="E5052" s="24">
        <v>45.863999999999997</v>
      </c>
      <c r="F5052" s="48"/>
      <c r="G5052" s="48"/>
      <c r="H5052" s="1">
        <f t="shared" si="873"/>
        <v>18.437776401117141</v>
      </c>
      <c r="I5052" s="1">
        <f t="shared" si="867"/>
        <v>-6.1005104710606108</v>
      </c>
      <c r="J5052" s="4">
        <f>B5052+('PV model'!$B$3/15)+(I5052/60)</f>
        <v>6.6216581588156567</v>
      </c>
      <c r="K5052" s="2">
        <f t="shared" si="868"/>
        <v>80.675127617765156</v>
      </c>
      <c r="L5052" s="2">
        <f>DEGREES(ASIN((((COS(RADIANS('PV model'!$B$2))*COS(RADIANS(H5052))*COS(RADIANS(K5052)))+(SIN(RADIANS('PV model'!$B$2))*SIN(RADIANS(H5052)))))))</f>
        <v>20.347626515382014</v>
      </c>
      <c r="M5052" s="3">
        <f t="shared" si="864"/>
        <v>20.347626515382014</v>
      </c>
      <c r="N5052" s="2">
        <f t="shared" si="869"/>
        <v>86.79257484927588</v>
      </c>
      <c r="O5052" s="2">
        <f>IF('PV model'!$B$2&gt;0, 180-N5052,IF('PV model'!$B$2&lt;0,0-N5052,N5052))</f>
        <v>93.20742515072412</v>
      </c>
      <c r="P5052" s="2">
        <f>ABS(O5052-'PV model'!$B$5)</f>
        <v>111.79257484927588</v>
      </c>
      <c r="Q5052" s="3">
        <f t="shared" si="865"/>
        <v>69.652373484617982</v>
      </c>
      <c r="R5052" s="3">
        <f t="shared" si="870"/>
        <v>0</v>
      </c>
      <c r="S5052" s="3">
        <f t="shared" si="866"/>
        <v>45.863999999999997</v>
      </c>
      <c r="T5052" s="3">
        <f>(0.5*(1-COS(RADIANS(90-$X$3)))*(D5052+E5052)*'PV model'!$B$4)</f>
        <v>0</v>
      </c>
      <c r="U5052" s="3">
        <f t="shared" si="871"/>
        <v>45.863999999999997</v>
      </c>
      <c r="V5052" s="3">
        <f>('PV model'!$B$13*(U5052/1000)*(1-'PV model'!$B$14*((20+C5052)-25))*'PV model'!$B$10)/'PV model'!$B$12</f>
        <v>4.4451946506239999</v>
      </c>
    </row>
    <row r="5053" spans="1:22" x14ac:dyDescent="0.2">
      <c r="A5053" s="10">
        <f t="shared" si="874"/>
        <v>211</v>
      </c>
      <c r="B5053" s="10">
        <f t="shared" si="872"/>
        <v>8</v>
      </c>
      <c r="C5053" s="23">
        <v>12.7</v>
      </c>
      <c r="D5053" s="24">
        <v>0</v>
      </c>
      <c r="E5053" s="24">
        <v>83.789999999999992</v>
      </c>
      <c r="F5053" s="48"/>
      <c r="G5053" s="48"/>
      <c r="H5053" s="1">
        <f t="shared" si="873"/>
        <v>18.437776401117141</v>
      </c>
      <c r="I5053" s="1">
        <f t="shared" si="867"/>
        <v>-6.1005104710606108</v>
      </c>
      <c r="J5053" s="4">
        <f>B5053+('PV model'!$B$3/15)+(I5053/60)</f>
        <v>7.6216581588156567</v>
      </c>
      <c r="K5053" s="2">
        <f t="shared" si="868"/>
        <v>65.675127617765156</v>
      </c>
      <c r="L5053" s="2">
        <f>DEGREES(ASIN((((COS(RADIANS('PV model'!$B$2))*COS(RADIANS(H5053))*COS(RADIANS(K5053)))+(SIN(RADIANS('PV model'!$B$2))*SIN(RADIANS(H5053)))))))</f>
        <v>28.814948240762117</v>
      </c>
      <c r="M5053" s="3">
        <f t="shared" si="864"/>
        <v>28.814948240762117</v>
      </c>
      <c r="N5053" s="2">
        <f t="shared" si="869"/>
        <v>80.613439829356352</v>
      </c>
      <c r="O5053" s="2">
        <f>IF('PV model'!$B$2&gt;0, 180-N5053,IF('PV model'!$B$2&lt;0,0-N5053,N5053))</f>
        <v>99.386560170643648</v>
      </c>
      <c r="P5053" s="2">
        <f>ABS(O5053-'PV model'!$B$5)</f>
        <v>105.61343982935635</v>
      </c>
      <c r="Q5053" s="3">
        <f t="shared" si="865"/>
        <v>61.185051759237872</v>
      </c>
      <c r="R5053" s="3">
        <f t="shared" si="870"/>
        <v>0</v>
      </c>
      <c r="S5053" s="3">
        <f t="shared" si="866"/>
        <v>83.789999999999992</v>
      </c>
      <c r="T5053" s="3">
        <f>(0.5*(1-COS(RADIANS(90-$X$3)))*(D5053+E5053)*'PV model'!$B$4)</f>
        <v>0</v>
      </c>
      <c r="U5053" s="3">
        <f t="shared" si="871"/>
        <v>83.789999999999992</v>
      </c>
      <c r="V5053" s="3">
        <f>('PV model'!$B$13*(U5053/1000)*(1-'PV model'!$B$14*((20+C5053)-25))*'PV model'!$B$10)/'PV model'!$B$12</f>
        <v>8.1176784292799979</v>
      </c>
    </row>
    <row r="5054" spans="1:22" x14ac:dyDescent="0.2">
      <c r="A5054" s="10">
        <f t="shared" si="874"/>
        <v>211</v>
      </c>
      <c r="B5054" s="10">
        <f t="shared" si="872"/>
        <v>9</v>
      </c>
      <c r="C5054" s="23">
        <v>12.6</v>
      </c>
      <c r="D5054" s="24">
        <v>0</v>
      </c>
      <c r="E5054" s="24">
        <v>122.59800000000001</v>
      </c>
      <c r="F5054" s="48"/>
      <c r="G5054" s="48"/>
      <c r="H5054" s="1">
        <f t="shared" si="873"/>
        <v>18.437776401117141</v>
      </c>
      <c r="I5054" s="1">
        <f t="shared" si="867"/>
        <v>-6.1005104710606108</v>
      </c>
      <c r="J5054" s="4">
        <f>B5054+('PV model'!$B$3/15)+(I5054/60)</f>
        <v>8.6216581588156558</v>
      </c>
      <c r="K5054" s="2">
        <f t="shared" si="868"/>
        <v>50.675127617765163</v>
      </c>
      <c r="L5054" s="2">
        <f>DEGREES(ASIN((((COS(RADIANS('PV model'!$B$2))*COS(RADIANS(H5054))*COS(RADIANS(K5054)))+(SIN(RADIANS('PV model'!$B$2))*SIN(RADIANS(H5054)))))))</f>
        <v>36.953452353876131</v>
      </c>
      <c r="M5054" s="3">
        <f t="shared" si="864"/>
        <v>36.953452353876131</v>
      </c>
      <c r="N5054" s="2">
        <f t="shared" si="869"/>
        <v>66.6825317219364</v>
      </c>
      <c r="O5054" s="2">
        <f>IF('PV model'!$B$2&gt;0, 180-N5054,IF('PV model'!$B$2&lt;0,0-N5054,N5054))</f>
        <v>113.3174682780636</v>
      </c>
      <c r="P5054" s="2">
        <f>ABS(O5054-'PV model'!$B$5)</f>
        <v>91.6825317219364</v>
      </c>
      <c r="Q5054" s="3">
        <f t="shared" si="865"/>
        <v>53.046547646123869</v>
      </c>
      <c r="R5054" s="3">
        <f t="shared" si="870"/>
        <v>0</v>
      </c>
      <c r="S5054" s="3">
        <f t="shared" si="866"/>
        <v>122.59800000000001</v>
      </c>
      <c r="T5054" s="3">
        <f>(0.5*(1-COS(RADIANS(90-$X$3)))*(D5054+E5054)*'PV model'!$B$4)</f>
        <v>0</v>
      </c>
      <c r="U5054" s="3">
        <f t="shared" si="871"/>
        <v>122.59800000000001</v>
      </c>
      <c r="V5054" s="3">
        <f>('PV model'!$B$13*(U5054/1000)*(1-'PV model'!$B$14*((20+C5054)-25))*'PV model'!$B$10)/'PV model'!$B$12</f>
        <v>11.882347239168</v>
      </c>
    </row>
    <row r="5055" spans="1:22" x14ac:dyDescent="0.2">
      <c r="A5055" s="10">
        <f t="shared" si="874"/>
        <v>211</v>
      </c>
      <c r="B5055" s="10">
        <f t="shared" si="872"/>
        <v>10</v>
      </c>
      <c r="C5055" s="23">
        <v>12.8</v>
      </c>
      <c r="D5055" s="24">
        <v>1.1224499999999999</v>
      </c>
      <c r="E5055" s="24">
        <v>156.11399999999998</v>
      </c>
      <c r="F5055" s="48"/>
      <c r="G5055" s="48"/>
      <c r="H5055" s="1">
        <f t="shared" si="873"/>
        <v>18.437776401117141</v>
      </c>
      <c r="I5055" s="1">
        <f t="shared" si="867"/>
        <v>-6.1005104710606108</v>
      </c>
      <c r="J5055" s="4">
        <f>B5055+('PV model'!$B$3/15)+(I5055/60)</f>
        <v>9.6216581588156558</v>
      </c>
      <c r="K5055" s="2">
        <f t="shared" si="868"/>
        <v>35.675127617765163</v>
      </c>
      <c r="L5055" s="2">
        <f>DEGREES(ASIN((((COS(RADIANS('PV model'!$B$2))*COS(RADIANS(H5055))*COS(RADIANS(K5055)))+(SIN(RADIANS('PV model'!$B$2))*SIN(RADIANS(H5055)))))))</f>
        <v>44.198324386636763</v>
      </c>
      <c r="M5055" s="3">
        <f t="shared" si="864"/>
        <v>44.198324386636763</v>
      </c>
      <c r="N5055" s="2">
        <f t="shared" si="869"/>
        <v>50.50636130240089</v>
      </c>
      <c r="O5055" s="2">
        <f>IF('PV model'!$B$2&gt;0, 180-N5055,IF('PV model'!$B$2&lt;0,0-N5055,N5055))</f>
        <v>129.49363869759912</v>
      </c>
      <c r="P5055" s="2">
        <f>ABS(O5055-'PV model'!$B$5)</f>
        <v>75.506361302400876</v>
      </c>
      <c r="Q5055" s="3">
        <f t="shared" si="865"/>
        <v>45.801675613363237</v>
      </c>
      <c r="R5055" s="3">
        <f t="shared" si="870"/>
        <v>1.1224499999999999</v>
      </c>
      <c r="S5055" s="3">
        <f t="shared" si="866"/>
        <v>156.90535679007573</v>
      </c>
      <c r="T5055" s="3">
        <f>(0.5*(1-COS(RADIANS(90-$X$3)))*(D5055+E5055)*'PV model'!$B$4)</f>
        <v>0</v>
      </c>
      <c r="U5055" s="3">
        <f t="shared" si="871"/>
        <v>158.02780679007572</v>
      </c>
      <c r="V5055" s="3">
        <f>('PV model'!$B$13*(U5055/1000)*(1-'PV model'!$B$14*((20+C5055)-25))*'PV model'!$B$10)/'PV model'!$B$12</f>
        <v>15.303610028253807</v>
      </c>
    </row>
    <row r="5056" spans="1:22" x14ac:dyDescent="0.2">
      <c r="A5056" s="10">
        <f t="shared" si="874"/>
        <v>211</v>
      </c>
      <c r="B5056" s="10">
        <f t="shared" si="872"/>
        <v>11</v>
      </c>
      <c r="C5056" s="23">
        <v>13.1</v>
      </c>
      <c r="D5056" s="24">
        <v>3.3673500000000001</v>
      </c>
      <c r="E5056" s="24">
        <v>181.69200000000001</v>
      </c>
      <c r="F5056" s="48"/>
      <c r="G5056" s="48"/>
      <c r="H5056" s="1">
        <f t="shared" si="873"/>
        <v>18.437776401117141</v>
      </c>
      <c r="I5056" s="1">
        <f t="shared" si="867"/>
        <v>-6.1005104710606108</v>
      </c>
      <c r="J5056" s="4">
        <f>B5056+('PV model'!$B$3/15)+(I5056/60)</f>
        <v>10.621658158815656</v>
      </c>
      <c r="K5056" s="2">
        <f t="shared" si="868"/>
        <v>20.675127617765163</v>
      </c>
      <c r="L5056" s="2">
        <f>DEGREES(ASIN((((COS(RADIANS('PV model'!$B$2))*COS(RADIANS(H5056))*COS(RADIANS(K5056)))+(SIN(RADIANS('PV model'!$B$2))*SIN(RADIANS(H5056)))))))</f>
        <v>49.762722722153583</v>
      </c>
      <c r="M5056" s="3">
        <f t="shared" si="864"/>
        <v>49.762722722153583</v>
      </c>
      <c r="N5056" s="2">
        <f t="shared" si="869"/>
        <v>31.233503044075174</v>
      </c>
      <c r="O5056" s="2">
        <f>IF('PV model'!$B$2&gt;0, 180-N5056,IF('PV model'!$B$2&lt;0,0-N5056,N5056))</f>
        <v>148.76649695592482</v>
      </c>
      <c r="P5056" s="2">
        <f>ABS(O5056-'PV model'!$B$5)</f>
        <v>56.233503044075178</v>
      </c>
      <c r="Q5056" s="3">
        <f t="shared" si="865"/>
        <v>40.237277277846417</v>
      </c>
      <c r="R5056" s="3">
        <f t="shared" si="870"/>
        <v>3.3673500000000005</v>
      </c>
      <c r="S5056" s="3">
        <f t="shared" si="866"/>
        <v>183.88589788726364</v>
      </c>
      <c r="T5056" s="3">
        <f>(0.5*(1-COS(RADIANS(90-$X$3)))*(D5056+E5056)*'PV model'!$B$4)</f>
        <v>0</v>
      </c>
      <c r="U5056" s="3">
        <f t="shared" si="871"/>
        <v>187.25324788726363</v>
      </c>
      <c r="V5056" s="3">
        <f>('PV model'!$B$13*(U5056/1000)*(1-'PV model'!$B$14*((20+C5056)-25))*'PV model'!$B$10)/'PV model'!$B$12</f>
        <v>18.111376815865402</v>
      </c>
    </row>
    <row r="5057" spans="1:22" x14ac:dyDescent="0.2">
      <c r="A5057" s="10">
        <f t="shared" si="874"/>
        <v>211</v>
      </c>
      <c r="B5057" s="10">
        <f t="shared" si="872"/>
        <v>12</v>
      </c>
      <c r="C5057" s="23">
        <v>13.6</v>
      </c>
      <c r="D5057" s="24">
        <v>4.4897999999999998</v>
      </c>
      <c r="E5057" s="24">
        <v>197.56800000000001</v>
      </c>
      <c r="F5057" s="48"/>
      <c r="G5057" s="48"/>
      <c r="H5057" s="1">
        <f t="shared" si="873"/>
        <v>18.437776401117141</v>
      </c>
      <c r="I5057" s="1">
        <f t="shared" si="867"/>
        <v>-6.1005104710606108</v>
      </c>
      <c r="J5057" s="4">
        <f>B5057+('PV model'!$B$3/15)+(I5057/60)</f>
        <v>11.621658158815656</v>
      </c>
      <c r="K5057" s="2">
        <f t="shared" si="868"/>
        <v>5.6751276177651633</v>
      </c>
      <c r="L5057" s="2">
        <f>DEGREES(ASIN((((COS(RADIANS('PV model'!$B$2))*COS(RADIANS(H5057))*COS(RADIANS(K5057)))+(SIN(RADIANS('PV model'!$B$2))*SIN(RADIANS(H5057)))))))</f>
        <v>52.688117053051926</v>
      </c>
      <c r="M5057" s="3">
        <f t="shared" si="864"/>
        <v>52.688117053051926</v>
      </c>
      <c r="N5057" s="2">
        <f t="shared" si="869"/>
        <v>8.9031977088153571</v>
      </c>
      <c r="O5057" s="2">
        <f>IF('PV model'!$B$2&gt;0, 180-N5057,IF('PV model'!$B$2&lt;0,0-N5057,N5057))</f>
        <v>171.09680229118464</v>
      </c>
      <c r="P5057" s="2">
        <f>ABS(O5057-'PV model'!$B$5)</f>
        <v>33.903197708815355</v>
      </c>
      <c r="Q5057" s="3">
        <f t="shared" si="865"/>
        <v>37.311882946948074</v>
      </c>
      <c r="R5057" s="3">
        <f t="shared" si="870"/>
        <v>4.4897999999999998</v>
      </c>
      <c r="S5057" s="3">
        <f t="shared" si="866"/>
        <v>200.3355990181644</v>
      </c>
      <c r="T5057" s="3">
        <f>(0.5*(1-COS(RADIANS(90-$X$3)))*(D5057+E5057)*'PV model'!$B$4)</f>
        <v>0</v>
      </c>
      <c r="U5057" s="3">
        <f t="shared" si="871"/>
        <v>204.8253990181644</v>
      </c>
      <c r="V5057" s="3">
        <f>('PV model'!$B$13*(U5057/1000)*(1-'PV model'!$B$14*((20+C5057)-25))*'PV model'!$B$10)/'PV model'!$B$12</f>
        <v>19.770029352982277</v>
      </c>
    </row>
    <row r="5058" spans="1:22" x14ac:dyDescent="0.2">
      <c r="A5058" s="10">
        <f t="shared" si="874"/>
        <v>211</v>
      </c>
      <c r="B5058" s="10">
        <f t="shared" si="872"/>
        <v>13</v>
      </c>
      <c r="C5058" s="23">
        <v>14</v>
      </c>
      <c r="D5058" s="24">
        <v>4.4897999999999998</v>
      </c>
      <c r="E5058" s="24">
        <v>202.85999999999999</v>
      </c>
      <c r="F5058" s="48"/>
      <c r="G5058" s="48"/>
      <c r="H5058" s="1">
        <f t="shared" si="873"/>
        <v>18.437776401117141</v>
      </c>
      <c r="I5058" s="1">
        <f t="shared" si="867"/>
        <v>-6.1005104710606108</v>
      </c>
      <c r="J5058" s="4">
        <f>B5058+('PV model'!$B$3/15)+(I5058/60)</f>
        <v>12.621658158815656</v>
      </c>
      <c r="K5058" s="2">
        <f t="shared" si="868"/>
        <v>-9.3248723822348367</v>
      </c>
      <c r="L5058" s="2">
        <f>DEGREES(ASIN((((COS(RADIANS('PV model'!$B$2))*COS(RADIANS(H5058))*COS(RADIANS(K5058)))+(SIN(RADIANS('PV model'!$B$2))*SIN(RADIANS(H5058)))))))</f>
        <v>52.267907807863189</v>
      </c>
      <c r="M5058" s="3">
        <f t="shared" si="864"/>
        <v>52.267907807863189</v>
      </c>
      <c r="N5058" s="2">
        <f t="shared" si="869"/>
        <v>-14.547355569691526</v>
      </c>
      <c r="O5058" s="2">
        <f>IF('PV model'!$B$2&gt;0, 180-N5058,IF('PV model'!$B$2&lt;0,0-N5058,N5058))</f>
        <v>194.54735556969152</v>
      </c>
      <c r="P5058" s="2">
        <f>ABS(O5058-'PV model'!$B$5)</f>
        <v>10.452644430308482</v>
      </c>
      <c r="Q5058" s="3">
        <f t="shared" si="865"/>
        <v>37.732092192136811</v>
      </c>
      <c r="R5058" s="3">
        <f t="shared" si="870"/>
        <v>4.4897999999999998</v>
      </c>
      <c r="S5058" s="3">
        <f t="shared" si="866"/>
        <v>205.65139368111161</v>
      </c>
      <c r="T5058" s="3">
        <f>(0.5*(1-COS(RADIANS(90-$X$3)))*(D5058+E5058)*'PV model'!$B$4)</f>
        <v>0</v>
      </c>
      <c r="U5058" s="3">
        <f t="shared" si="871"/>
        <v>210.14119368111162</v>
      </c>
      <c r="V5058" s="3">
        <f>('PV model'!$B$13*(U5058/1000)*(1-'PV model'!$B$14*((20+C5058)-25))*'PV model'!$B$10)/'PV model'!$B$12</f>
        <v>20.249508026430814</v>
      </c>
    </row>
    <row r="5059" spans="1:22" x14ac:dyDescent="0.2">
      <c r="A5059" s="10">
        <f t="shared" si="874"/>
        <v>211</v>
      </c>
      <c r="B5059" s="10">
        <f t="shared" si="872"/>
        <v>14</v>
      </c>
      <c r="C5059" s="23">
        <v>14.1</v>
      </c>
      <c r="D5059" s="24">
        <v>4.4897999999999998</v>
      </c>
      <c r="E5059" s="24">
        <v>197.56800000000001</v>
      </c>
      <c r="F5059" s="48"/>
      <c r="G5059" s="48"/>
      <c r="H5059" s="1">
        <f t="shared" si="873"/>
        <v>18.437776401117141</v>
      </c>
      <c r="I5059" s="1">
        <f t="shared" si="867"/>
        <v>-6.1005104710606108</v>
      </c>
      <c r="J5059" s="4">
        <f>B5059+('PV model'!$B$3/15)+(I5059/60)</f>
        <v>13.621658158815656</v>
      </c>
      <c r="K5059" s="2">
        <f t="shared" si="868"/>
        <v>-24.324872382234837</v>
      </c>
      <c r="L5059" s="2">
        <f>DEGREES(ASIN((((COS(RADIANS('PV model'!$B$2))*COS(RADIANS(H5059))*COS(RADIANS(K5059)))+(SIN(RADIANS('PV model'!$B$2))*SIN(RADIANS(H5059)))))))</f>
        <v>48.614606681741833</v>
      </c>
      <c r="M5059" s="3">
        <f t="shared" si="864"/>
        <v>48.614606681741833</v>
      </c>
      <c r="N5059" s="2">
        <f t="shared" si="869"/>
        <v>-36.232665309633347</v>
      </c>
      <c r="O5059" s="2">
        <f>IF('PV model'!$B$2&gt;0, 180-N5059,IF('PV model'!$B$2&lt;0,0-N5059,N5059))</f>
        <v>216.23266530963335</v>
      </c>
      <c r="P5059" s="2">
        <f>ABS(O5059-'PV model'!$B$5)</f>
        <v>11.232665309633347</v>
      </c>
      <c r="Q5059" s="3">
        <f t="shared" si="865"/>
        <v>41.385393318258167</v>
      </c>
      <c r="R5059" s="3">
        <f t="shared" si="870"/>
        <v>4.4898000000000007</v>
      </c>
      <c r="S5059" s="3">
        <f t="shared" si="866"/>
        <v>200.52616341614936</v>
      </c>
      <c r="T5059" s="3">
        <f>(0.5*(1-COS(RADIANS(90-$X$3)))*(D5059+E5059)*'PV model'!$B$4)</f>
        <v>0</v>
      </c>
      <c r="U5059" s="3">
        <f t="shared" si="871"/>
        <v>205.01596341614936</v>
      </c>
      <c r="V5059" s="3">
        <f>('PV model'!$B$13*(U5059/1000)*(1-'PV model'!$B$14*((20+C5059)-25))*'PV model'!$B$10)/'PV model'!$B$12</f>
        <v>19.74743609948624</v>
      </c>
    </row>
    <row r="5060" spans="1:22" x14ac:dyDescent="0.2">
      <c r="A5060" s="10">
        <f t="shared" si="874"/>
        <v>211</v>
      </c>
      <c r="B5060" s="10">
        <f t="shared" si="872"/>
        <v>15</v>
      </c>
      <c r="C5060" s="23">
        <v>14</v>
      </c>
      <c r="D5060" s="24">
        <v>3.3673500000000001</v>
      </c>
      <c r="E5060" s="24">
        <v>180.81</v>
      </c>
      <c r="F5060" s="48"/>
      <c r="G5060" s="48"/>
      <c r="H5060" s="1">
        <f t="shared" si="873"/>
        <v>18.437776401117141</v>
      </c>
      <c r="I5060" s="1">
        <f t="shared" si="867"/>
        <v>-6.1005104710606108</v>
      </c>
      <c r="J5060" s="4">
        <f>B5060+('PV model'!$B$3/15)+(I5060/60)</f>
        <v>14.621658158815656</v>
      </c>
      <c r="K5060" s="2">
        <f t="shared" si="868"/>
        <v>-39.324872382234837</v>
      </c>
      <c r="L5060" s="2">
        <f>DEGREES(ASIN((((COS(RADIANS('PV model'!$B$2))*COS(RADIANS(H5060))*COS(RADIANS(K5060)))+(SIN(RADIANS('PV model'!$B$2))*SIN(RADIANS(H5060)))))))</f>
        <v>42.556035940389215</v>
      </c>
      <c r="M5060" s="3">
        <f t="shared" si="864"/>
        <v>42.556035940389215</v>
      </c>
      <c r="N5060" s="2">
        <f t="shared" si="869"/>
        <v>-54.700859694273966</v>
      </c>
      <c r="O5060" s="2">
        <f>IF('PV model'!$B$2&gt;0, 180-N5060,IF('PV model'!$B$2&lt;0,0-N5060,N5060))</f>
        <v>234.70085969427396</v>
      </c>
      <c r="P5060" s="2">
        <f>ABS(O5060-'PV model'!$B$5)</f>
        <v>29.700859694273959</v>
      </c>
      <c r="Q5060" s="3">
        <f t="shared" si="865"/>
        <v>47.443964059610785</v>
      </c>
      <c r="R5060" s="3">
        <f t="shared" si="870"/>
        <v>3.3673500000000005</v>
      </c>
      <c r="S5060" s="3">
        <f t="shared" si="866"/>
        <v>183.17341567780855</v>
      </c>
      <c r="T5060" s="3">
        <f>(0.5*(1-COS(RADIANS(90-$X$3)))*(D5060+E5060)*'PV model'!$B$4)</f>
        <v>0</v>
      </c>
      <c r="U5060" s="3">
        <f t="shared" si="871"/>
        <v>186.54076567780854</v>
      </c>
      <c r="V5060" s="3">
        <f>('PV model'!$B$13*(U5060/1000)*(1-'PV model'!$B$14*((20+C5060)-25))*'PV model'!$B$10)/'PV model'!$B$12</f>
        <v>17.975336799416205</v>
      </c>
    </row>
    <row r="5061" spans="1:22" x14ac:dyDescent="0.2">
      <c r="A5061" s="10">
        <f t="shared" si="874"/>
        <v>211</v>
      </c>
      <c r="B5061" s="10">
        <f t="shared" si="872"/>
        <v>16</v>
      </c>
      <c r="C5061" s="23">
        <v>14.2</v>
      </c>
      <c r="D5061" s="24">
        <v>1.1224499999999999</v>
      </c>
      <c r="E5061" s="24">
        <v>154.35</v>
      </c>
      <c r="F5061" s="48"/>
      <c r="G5061" s="48"/>
      <c r="H5061" s="1">
        <f t="shared" si="873"/>
        <v>18.437776401117141</v>
      </c>
      <c r="I5061" s="1">
        <f t="shared" si="867"/>
        <v>-6.1005104710606108</v>
      </c>
      <c r="J5061" s="4">
        <f>B5061+('PV model'!$B$3/15)+(I5061/60)</f>
        <v>15.621658158815656</v>
      </c>
      <c r="K5061" s="2">
        <f t="shared" si="868"/>
        <v>-54.324872382234837</v>
      </c>
      <c r="L5061" s="2">
        <f>DEGREES(ASIN((((COS(RADIANS('PV model'!$B$2))*COS(RADIANS(H5061))*COS(RADIANS(K5061)))+(SIN(RADIANS('PV model'!$B$2))*SIN(RADIANS(H5061)))))))</f>
        <v>35.030727959729049</v>
      </c>
      <c r="M5061" s="3">
        <f t="shared" si="864"/>
        <v>35.030727959729049</v>
      </c>
      <c r="N5061" s="2">
        <f t="shared" si="869"/>
        <v>-70.241929429104516</v>
      </c>
      <c r="O5061" s="2">
        <f>IF('PV model'!$B$2&gt;0, 180-N5061,IF('PV model'!$B$2&lt;0,0-N5061,N5061))</f>
        <v>250.24192942910452</v>
      </c>
      <c r="P5061" s="2">
        <f>ABS(O5061-'PV model'!$B$5)</f>
        <v>45.241929429104516</v>
      </c>
      <c r="Q5061" s="3">
        <f t="shared" si="865"/>
        <v>54.969272040270951</v>
      </c>
      <c r="R5061" s="3">
        <f t="shared" si="870"/>
        <v>1.1224499999999999</v>
      </c>
      <c r="S5061" s="3">
        <f t="shared" si="866"/>
        <v>155.14530756616495</v>
      </c>
      <c r="T5061" s="3">
        <f>(0.5*(1-COS(RADIANS(90-$X$3)))*(D5061+E5061)*'PV model'!$B$4)</f>
        <v>0</v>
      </c>
      <c r="U5061" s="3">
        <f t="shared" si="871"/>
        <v>156.26775756616493</v>
      </c>
      <c r="V5061" s="3">
        <f>('PV model'!$B$13*(U5061/1000)*(1-'PV model'!$B$14*((20+C5061)-25))*'PV model'!$B$10)/'PV model'!$B$12</f>
        <v>15.045689724609495</v>
      </c>
    </row>
    <row r="5062" spans="1:22" x14ac:dyDescent="0.2">
      <c r="A5062" s="10">
        <f t="shared" si="874"/>
        <v>211</v>
      </c>
      <c r="B5062" s="10">
        <f t="shared" si="872"/>
        <v>17</v>
      </c>
      <c r="C5062" s="23">
        <v>14.8</v>
      </c>
      <c r="D5062" s="24">
        <v>0</v>
      </c>
      <c r="E5062" s="24">
        <v>120.83399999999999</v>
      </c>
      <c r="F5062" s="48"/>
      <c r="G5062" s="48"/>
      <c r="H5062" s="1">
        <f t="shared" si="873"/>
        <v>18.437776401117141</v>
      </c>
      <c r="I5062" s="1">
        <f t="shared" si="867"/>
        <v>-6.1005104710606108</v>
      </c>
      <c r="J5062" s="4">
        <f>B5062+('PV model'!$B$3/15)+(I5062/60)</f>
        <v>16.621658158815656</v>
      </c>
      <c r="K5062" s="2">
        <f t="shared" si="868"/>
        <v>-69.324872382234844</v>
      </c>
      <c r="L5062" s="2">
        <f>DEGREES(ASIN((((COS(RADIANS('PV model'!$B$2))*COS(RADIANS(H5062))*COS(RADIANS(K5062)))+(SIN(RADIANS('PV model'!$B$2))*SIN(RADIANS(H5062)))))))</f>
        <v>26.767107305675562</v>
      </c>
      <c r="M5062" s="3">
        <f t="shared" ref="M5062:M5125" si="875">IF(L5062&gt;0, L5062, 0)</f>
        <v>26.767107305675562</v>
      </c>
      <c r="N5062" s="2">
        <f t="shared" si="869"/>
        <v>-83.769639326580503</v>
      </c>
      <c r="O5062" s="2">
        <f>IF('PV model'!$B$2&gt;0, 180-N5062,IF('PV model'!$B$2&lt;0,0-N5062,N5062))</f>
        <v>263.76963932658049</v>
      </c>
      <c r="P5062" s="2">
        <f>ABS(O5062-'PV model'!$B$5)</f>
        <v>58.769639326580489</v>
      </c>
      <c r="Q5062" s="3">
        <f t="shared" ref="Q5062:Q5125" si="876">DEGREES(ACOS((SIN(RADIANS(L5062))*COS(RADIANS(90-$X$3))+COS(RADIANS(L5062))*COS(RADIANS(P5062))*SIN(RADIANS(90-$X$3)))))</f>
        <v>63.232892694324434</v>
      </c>
      <c r="R5062" s="3">
        <f t="shared" si="870"/>
        <v>0</v>
      </c>
      <c r="S5062" s="3">
        <f t="shared" ref="S5062:S5125" si="877">IF($Z$3=TRUE, IF(E5062=0,0,E5062*(0.5*(1+COS(RADIANS(90-$X$3))*(1+(1-(E5062^2/(D5062+E5062)^2))*(SIN(RADIANS(0.5*$X$3))^3)))*(1+(1-(E5062^2/(D5062+E5062)^2))*(COS(RADIANS(Q5062))^2)*(SIN(RADIANS(90-L5062))^3)))), IF(E5062=0,0,E5062*(0.5*(1+COS(RADIANS(90-$X$3))))))</f>
        <v>120.83399999999999</v>
      </c>
      <c r="T5062" s="3">
        <f>(0.5*(1-COS(RADIANS(90-$X$3)))*(D5062+E5062)*'PV model'!$B$4)</f>
        <v>0</v>
      </c>
      <c r="U5062" s="3">
        <f t="shared" si="871"/>
        <v>120.83399999999999</v>
      </c>
      <c r="V5062" s="3">
        <f>('PV model'!$B$13*(U5062/1000)*(1-'PV model'!$B$14*((20+C5062)-25))*'PV model'!$B$10)/'PV model'!$B$12</f>
        <v>11.605086827711999</v>
      </c>
    </row>
    <row r="5063" spans="1:22" x14ac:dyDescent="0.2">
      <c r="A5063" s="10">
        <f t="shared" si="874"/>
        <v>211</v>
      </c>
      <c r="B5063" s="10">
        <f t="shared" si="872"/>
        <v>18</v>
      </c>
      <c r="C5063" s="23">
        <v>14.7</v>
      </c>
      <c r="D5063" s="24">
        <v>0</v>
      </c>
      <c r="E5063" s="24">
        <v>81.144000000000005</v>
      </c>
      <c r="F5063" s="48"/>
      <c r="G5063" s="48"/>
      <c r="H5063" s="1">
        <f t="shared" si="873"/>
        <v>18.437776401117141</v>
      </c>
      <c r="I5063" s="1">
        <f t="shared" ref="I5063:I5126" si="878">9.87*SIN(RADIANS(1.978*A5063-160.22))-7.53*COS(RADIANS(0.989*A5063-80.11))-1.5*SIN((RADIANS(0.989*A5063-80.11)))</f>
        <v>-6.1005104710606108</v>
      </c>
      <c r="J5063" s="4">
        <f>B5063+('PV model'!$B$3/15)+(I5063/60)</f>
        <v>17.621658158815656</v>
      </c>
      <c r="K5063" s="2">
        <f t="shared" ref="K5063:K5126" si="879">15*(12-J5063)</f>
        <v>-84.324872382234844</v>
      </c>
      <c r="L5063" s="2">
        <f>DEGREES(ASIN((((COS(RADIANS('PV model'!$B$2))*COS(RADIANS(H5063))*COS(RADIANS(K5063)))+(SIN(RADIANS('PV model'!$B$2))*SIN(RADIANS(H5063)))))))</f>
        <v>18.287521197018265</v>
      </c>
      <c r="M5063" s="3">
        <f t="shared" si="875"/>
        <v>18.287521197018265</v>
      </c>
      <c r="N5063" s="2">
        <f t="shared" ref="N5063:N5126" si="880">DEGREES(ASIN((COS(RADIANS(H5063))*SIN(RADIANS(K5063)))/COS(RADIANS(L5063))))</f>
        <v>-83.8435468908513</v>
      </c>
      <c r="O5063" s="2">
        <f>IF('PV model'!$B$2&gt;0, 180-N5063,IF('PV model'!$B$2&lt;0,0-N5063,N5063))</f>
        <v>263.84354689085131</v>
      </c>
      <c r="P5063" s="2">
        <f>ABS(O5063-'PV model'!$B$5)</f>
        <v>58.843546890851314</v>
      </c>
      <c r="Q5063" s="3">
        <f t="shared" si="876"/>
        <v>71.712478802981735</v>
      </c>
      <c r="R5063" s="3">
        <f t="shared" ref="R5063:R5126" si="881">IF(D5063=0,0,D5063*COS(RADIANS(Q5063))/SIN(RADIANS(L5063)))</f>
        <v>0</v>
      </c>
      <c r="S5063" s="3">
        <f t="shared" si="877"/>
        <v>81.144000000000005</v>
      </c>
      <c r="T5063" s="3">
        <f>(0.5*(1-COS(RADIANS(90-$X$3)))*(D5063+E5063)*'PV model'!$B$4)</f>
        <v>0</v>
      </c>
      <c r="U5063" s="3">
        <f t="shared" ref="U5063:U5126" si="882">R5063+S5063+T5063</f>
        <v>81.144000000000005</v>
      </c>
      <c r="V5063" s="3">
        <f>('PV model'!$B$13*(U5063/1000)*(1-'PV model'!$B$14*((20+C5063)-25))*'PV model'!$B$10)/'PV model'!$B$12</f>
        <v>7.7964414554879991</v>
      </c>
    </row>
    <row r="5064" spans="1:22" x14ac:dyDescent="0.2">
      <c r="A5064" s="10">
        <f t="shared" si="874"/>
        <v>211</v>
      </c>
      <c r="B5064" s="10">
        <f t="shared" ref="B5064:B5127" si="883">IF(B5063&lt;24,B5063+1,1)</f>
        <v>19</v>
      </c>
      <c r="C5064" s="23">
        <v>14.3</v>
      </c>
      <c r="D5064" s="24">
        <v>0</v>
      </c>
      <c r="E5064" s="24">
        <v>43.218000000000004</v>
      </c>
      <c r="F5064" s="48"/>
      <c r="G5064" s="48"/>
      <c r="H5064" s="1">
        <f t="shared" ref="H5064:H5127" si="884">(23.465*SIN(RADIANS(280.1+0.9863*A5064)))</f>
        <v>18.437776401117141</v>
      </c>
      <c r="I5064" s="1">
        <f t="shared" si="878"/>
        <v>-6.1005104710606108</v>
      </c>
      <c r="J5064" s="4">
        <f>B5064+('PV model'!$B$3/15)+(I5064/60)</f>
        <v>18.621658158815656</v>
      </c>
      <c r="K5064" s="2">
        <f t="shared" si="879"/>
        <v>-99.324872382234844</v>
      </c>
      <c r="L5064" s="2">
        <f>DEGREES(ASIN((((COS(RADIANS('PV model'!$B$2))*COS(RADIANS(H5064))*COS(RADIANS(K5064)))+(SIN(RADIANS('PV model'!$B$2))*SIN(RADIANS(H5064)))))))</f>
        <v>9.9963355618649015</v>
      </c>
      <c r="M5064" s="3">
        <f t="shared" si="875"/>
        <v>9.9963355618649015</v>
      </c>
      <c r="N5064" s="2">
        <f t="shared" si="880"/>
        <v>-71.908555738361372</v>
      </c>
      <c r="O5064" s="2">
        <f>IF('PV model'!$B$2&gt;0, 180-N5064,IF('PV model'!$B$2&lt;0,0-N5064,N5064))</f>
        <v>251.90855573836137</v>
      </c>
      <c r="P5064" s="2">
        <f>ABS(O5064-'PV model'!$B$5)</f>
        <v>46.908555738361372</v>
      </c>
      <c r="Q5064" s="3">
        <f t="shared" si="876"/>
        <v>80.00366443813509</v>
      </c>
      <c r="R5064" s="3">
        <f t="shared" si="881"/>
        <v>0</v>
      </c>
      <c r="S5064" s="3">
        <f t="shared" si="877"/>
        <v>43.218000000000004</v>
      </c>
      <c r="T5064" s="3">
        <f>(0.5*(1-COS(RADIANS(90-$X$3)))*(D5064+E5064)*'PV model'!$B$4)</f>
        <v>0</v>
      </c>
      <c r="U5064" s="3">
        <f t="shared" si="882"/>
        <v>43.218000000000004</v>
      </c>
      <c r="V5064" s="3">
        <f>('PV model'!$B$13*(U5064/1000)*(1-'PV model'!$B$14*((20+C5064)-25))*'PV model'!$B$10)/'PV model'!$B$12</f>
        <v>4.159364628384</v>
      </c>
    </row>
    <row r="5065" spans="1:22" x14ac:dyDescent="0.2">
      <c r="A5065" s="10">
        <f t="shared" si="874"/>
        <v>211</v>
      </c>
      <c r="B5065" s="10">
        <f t="shared" si="883"/>
        <v>20</v>
      </c>
      <c r="C5065" s="23">
        <v>14</v>
      </c>
      <c r="D5065" s="24">
        <v>0</v>
      </c>
      <c r="E5065" s="24">
        <v>13.229999999999999</v>
      </c>
      <c r="F5065" s="48"/>
      <c r="G5065" s="48"/>
      <c r="H5065" s="1">
        <f t="shared" si="884"/>
        <v>18.437776401117141</v>
      </c>
      <c r="I5065" s="1">
        <f t="shared" si="878"/>
        <v>-6.1005104710606108</v>
      </c>
      <c r="J5065" s="4">
        <f>B5065+('PV model'!$B$3/15)+(I5065/60)</f>
        <v>19.621658158815656</v>
      </c>
      <c r="K5065" s="2">
        <f t="shared" si="879"/>
        <v>-114.32487238223484</v>
      </c>
      <c r="L5065" s="2">
        <f>DEGREES(ASIN((((COS(RADIANS('PV model'!$B$2))*COS(RADIANS(H5065))*COS(RADIANS(K5065)))+(SIN(RADIANS('PV model'!$B$2))*SIN(RADIANS(H5065)))))))</f>
        <v>2.2533392561731622</v>
      </c>
      <c r="M5065" s="3">
        <f t="shared" si="875"/>
        <v>2.2533392561731622</v>
      </c>
      <c r="N5065" s="2">
        <f t="shared" si="880"/>
        <v>-59.896210120156866</v>
      </c>
      <c r="O5065" s="2">
        <f>IF('PV model'!$B$2&gt;0, 180-N5065,IF('PV model'!$B$2&lt;0,0-N5065,N5065))</f>
        <v>239.89621012015687</v>
      </c>
      <c r="P5065" s="2">
        <f>ABS(O5065-'PV model'!$B$5)</f>
        <v>34.896210120156866</v>
      </c>
      <c r="Q5065" s="3">
        <f t="shared" si="876"/>
        <v>87.746660743826837</v>
      </c>
      <c r="R5065" s="3">
        <f t="shared" si="881"/>
        <v>0</v>
      </c>
      <c r="S5065" s="3">
        <f t="shared" si="877"/>
        <v>13.229999999999999</v>
      </c>
      <c r="T5065" s="3">
        <f>(0.5*(1-COS(RADIANS(90-$X$3)))*(D5065+E5065)*'PV model'!$B$4)</f>
        <v>0</v>
      </c>
      <c r="U5065" s="3">
        <f t="shared" si="882"/>
        <v>13.229999999999999</v>
      </c>
      <c r="V5065" s="3">
        <f>('PV model'!$B$13*(U5065/1000)*(1-'PV model'!$B$14*((20+C5065)-25))*'PV model'!$B$10)/'PV model'!$B$12</f>
        <v>1.2748618511999998</v>
      </c>
    </row>
    <row r="5066" spans="1:22" x14ac:dyDescent="0.2">
      <c r="A5066" s="10">
        <f t="shared" si="874"/>
        <v>211</v>
      </c>
      <c r="B5066" s="10">
        <f t="shared" si="883"/>
        <v>21</v>
      </c>
      <c r="C5066" s="23">
        <v>13.4</v>
      </c>
      <c r="D5066" s="24">
        <v>0</v>
      </c>
      <c r="E5066" s="24">
        <v>0.88200000000000001</v>
      </c>
      <c r="F5066" s="48"/>
      <c r="G5066" s="48"/>
      <c r="H5066" s="1">
        <f t="shared" si="884"/>
        <v>18.437776401117141</v>
      </c>
      <c r="I5066" s="1">
        <f t="shared" si="878"/>
        <v>-6.1005104710606108</v>
      </c>
      <c r="J5066" s="4">
        <f>B5066+('PV model'!$B$3/15)+(I5066/60)</f>
        <v>20.621658158815656</v>
      </c>
      <c r="K5066" s="2">
        <f t="shared" si="879"/>
        <v>-129.32487238223484</v>
      </c>
      <c r="L5066" s="2">
        <f>DEGREES(ASIN((((COS(RADIANS('PV model'!$B$2))*COS(RADIANS(H5066))*COS(RADIANS(K5066)))+(SIN(RADIANS('PV model'!$B$2))*SIN(RADIANS(H5066)))))))</f>
        <v>-4.5808445449947346</v>
      </c>
      <c r="M5066" s="3">
        <f t="shared" si="875"/>
        <v>0</v>
      </c>
      <c r="N5066" s="2">
        <f t="shared" si="880"/>
        <v>-47.40939040699925</v>
      </c>
      <c r="O5066" s="2">
        <f>IF('PV model'!$B$2&gt;0, 180-N5066,IF('PV model'!$B$2&lt;0,0-N5066,N5066))</f>
        <v>227.40939040699925</v>
      </c>
      <c r="P5066" s="2">
        <f>ABS(O5066-'PV model'!$B$5)</f>
        <v>22.40939040699925</v>
      </c>
      <c r="Q5066" s="3">
        <f t="shared" si="876"/>
        <v>94.580844544994733</v>
      </c>
      <c r="R5066" s="3">
        <f t="shared" si="881"/>
        <v>0</v>
      </c>
      <c r="S5066" s="3">
        <f t="shared" si="877"/>
        <v>0.88200000000000001</v>
      </c>
      <c r="T5066" s="3">
        <f>(0.5*(1-COS(RADIANS(90-$X$3)))*(D5066+E5066)*'PV model'!$B$4)</f>
        <v>0</v>
      </c>
      <c r="U5066" s="3">
        <f t="shared" si="882"/>
        <v>0.88200000000000001</v>
      </c>
      <c r="V5066" s="3">
        <f>('PV model'!$B$13*(U5066/1000)*(1-'PV model'!$B$14*((20+C5066)-25))*'PV model'!$B$10)/'PV model'!$B$12</f>
        <v>8.5202385407999986E-2</v>
      </c>
    </row>
    <row r="5067" spans="1:22" x14ac:dyDescent="0.2">
      <c r="A5067" s="10">
        <f t="shared" si="874"/>
        <v>211</v>
      </c>
      <c r="B5067" s="10">
        <f t="shared" si="883"/>
        <v>22</v>
      </c>
      <c r="C5067" s="23">
        <v>13.5</v>
      </c>
      <c r="D5067" s="24">
        <v>0</v>
      </c>
      <c r="E5067" s="24">
        <v>0</v>
      </c>
      <c r="F5067" s="48"/>
      <c r="G5067" s="48"/>
      <c r="H5067" s="1">
        <f t="shared" si="884"/>
        <v>18.437776401117141</v>
      </c>
      <c r="I5067" s="1">
        <f t="shared" si="878"/>
        <v>-6.1005104710606108</v>
      </c>
      <c r="J5067" s="4">
        <f>B5067+('PV model'!$B$3/15)+(I5067/60)</f>
        <v>21.621658158815656</v>
      </c>
      <c r="K5067" s="2">
        <f t="shared" si="879"/>
        <v>-144.32487238223484</v>
      </c>
      <c r="L5067" s="2">
        <f>DEGREES(ASIN((((COS(RADIANS('PV model'!$B$2))*COS(RADIANS(H5067))*COS(RADIANS(K5067)))+(SIN(RADIANS('PV model'!$B$2))*SIN(RADIANS(H5067)))))))</f>
        <v>-10.127765907370868</v>
      </c>
      <c r="M5067" s="3">
        <f t="shared" si="875"/>
        <v>0</v>
      </c>
      <c r="N5067" s="2">
        <f t="shared" si="880"/>
        <v>-34.194874884845312</v>
      </c>
      <c r="O5067" s="2">
        <f>IF('PV model'!$B$2&gt;0, 180-N5067,IF('PV model'!$B$2&lt;0,0-N5067,N5067))</f>
        <v>214.19487488484532</v>
      </c>
      <c r="P5067" s="2">
        <f>ABS(O5067-'PV model'!$B$5)</f>
        <v>9.1948748848453192</v>
      </c>
      <c r="Q5067" s="3">
        <f t="shared" si="876"/>
        <v>100.12776590737086</v>
      </c>
      <c r="R5067" s="3">
        <f t="shared" si="881"/>
        <v>0</v>
      </c>
      <c r="S5067" s="3">
        <f t="shared" si="877"/>
        <v>0</v>
      </c>
      <c r="T5067" s="3">
        <f>(0.5*(1-COS(RADIANS(90-$X$3)))*(D5067+E5067)*'PV model'!$B$4)</f>
        <v>0</v>
      </c>
      <c r="U5067" s="3">
        <f t="shared" si="882"/>
        <v>0</v>
      </c>
      <c r="V5067" s="3">
        <f>('PV model'!$B$13*(U5067/1000)*(1-'PV model'!$B$14*((20+C5067)-25))*'PV model'!$B$10)/'PV model'!$B$12</f>
        <v>0</v>
      </c>
    </row>
    <row r="5068" spans="1:22" x14ac:dyDescent="0.2">
      <c r="A5068" s="10">
        <f t="shared" si="874"/>
        <v>211</v>
      </c>
      <c r="B5068" s="10">
        <f t="shared" si="883"/>
        <v>23</v>
      </c>
      <c r="C5068" s="23">
        <v>13.3</v>
      </c>
      <c r="D5068" s="24">
        <v>0</v>
      </c>
      <c r="E5068" s="24">
        <v>0</v>
      </c>
      <c r="F5068" s="48"/>
      <c r="G5068" s="48"/>
      <c r="H5068" s="1">
        <f t="shared" si="884"/>
        <v>18.437776401117141</v>
      </c>
      <c r="I5068" s="1">
        <f t="shared" si="878"/>
        <v>-6.1005104710606108</v>
      </c>
      <c r="J5068" s="4">
        <f>B5068+('PV model'!$B$3/15)+(I5068/60)</f>
        <v>22.621658158815656</v>
      </c>
      <c r="K5068" s="2">
        <f t="shared" si="879"/>
        <v>-159.32487238223484</v>
      </c>
      <c r="L5068" s="2">
        <f>DEGREES(ASIN((((COS(RADIANS('PV model'!$B$2))*COS(RADIANS(H5068))*COS(RADIANS(K5068)))+(SIN(RADIANS('PV model'!$B$2))*SIN(RADIANS(H5068)))))))</f>
        <v>-14.009075839059566</v>
      </c>
      <c r="M5068" s="3">
        <f t="shared" si="875"/>
        <v>0</v>
      </c>
      <c r="N5068" s="2">
        <f t="shared" si="880"/>
        <v>-20.194762818915599</v>
      </c>
      <c r="O5068" s="2">
        <f>IF('PV model'!$B$2&gt;0, 180-N5068,IF('PV model'!$B$2&lt;0,0-N5068,N5068))</f>
        <v>200.19476281891559</v>
      </c>
      <c r="P5068" s="2">
        <f>ABS(O5068-'PV model'!$B$5)</f>
        <v>4.8052371810844079</v>
      </c>
      <c r="Q5068" s="3">
        <f t="shared" si="876"/>
        <v>104.00907583905956</v>
      </c>
      <c r="R5068" s="3">
        <f t="shared" si="881"/>
        <v>0</v>
      </c>
      <c r="S5068" s="3">
        <f t="shared" si="877"/>
        <v>0</v>
      </c>
      <c r="T5068" s="3">
        <f>(0.5*(1-COS(RADIANS(90-$X$3)))*(D5068+E5068)*'PV model'!$B$4)</f>
        <v>0</v>
      </c>
      <c r="U5068" s="3">
        <f t="shared" si="882"/>
        <v>0</v>
      </c>
      <c r="V5068" s="3">
        <f>('PV model'!$B$13*(U5068/1000)*(1-'PV model'!$B$14*((20+C5068)-25))*'PV model'!$B$10)/'PV model'!$B$12</f>
        <v>0</v>
      </c>
    </row>
    <row r="5069" spans="1:22" x14ac:dyDescent="0.2">
      <c r="A5069" s="10">
        <f t="shared" si="874"/>
        <v>211</v>
      </c>
      <c r="B5069" s="10">
        <f t="shared" si="883"/>
        <v>24</v>
      </c>
      <c r="C5069" s="23">
        <v>13.1</v>
      </c>
      <c r="D5069" s="24">
        <v>0</v>
      </c>
      <c r="E5069" s="24">
        <v>0</v>
      </c>
      <c r="F5069" s="48"/>
      <c r="G5069" s="48"/>
      <c r="H5069" s="1">
        <f t="shared" si="884"/>
        <v>18.437776401117141</v>
      </c>
      <c r="I5069" s="1">
        <f t="shared" si="878"/>
        <v>-6.1005104710606108</v>
      </c>
      <c r="J5069" s="4">
        <f>B5069+('PV model'!$B$3/15)+(I5069/60)</f>
        <v>23.621658158815656</v>
      </c>
      <c r="K5069" s="2">
        <f t="shared" si="879"/>
        <v>-174.32487238223484</v>
      </c>
      <c r="L5069" s="2">
        <f>DEGREES(ASIN((((COS(RADIANS('PV model'!$B$2))*COS(RADIANS(H5069))*COS(RADIANS(K5069)))+(SIN(RADIANS('PV model'!$B$2))*SIN(RADIANS(H5069)))))))</f>
        <v>-15.905256419407245</v>
      </c>
      <c r="M5069" s="3">
        <f t="shared" si="875"/>
        <v>0</v>
      </c>
      <c r="N5069" s="2">
        <f t="shared" si="880"/>
        <v>-5.5978803304340552</v>
      </c>
      <c r="O5069" s="2">
        <f>IF('PV model'!$B$2&gt;0, 180-N5069,IF('PV model'!$B$2&lt;0,0-N5069,N5069))</f>
        <v>185.59788033043407</v>
      </c>
      <c r="P5069" s="2">
        <f>ABS(O5069-'PV model'!$B$5)</f>
        <v>19.402119669565934</v>
      </c>
      <c r="Q5069" s="3">
        <f t="shared" si="876"/>
        <v>105.90525641940725</v>
      </c>
      <c r="R5069" s="3">
        <f t="shared" si="881"/>
        <v>0</v>
      </c>
      <c r="S5069" s="3">
        <f t="shared" si="877"/>
        <v>0</v>
      </c>
      <c r="T5069" s="3">
        <f>(0.5*(1-COS(RADIANS(90-$X$3)))*(D5069+E5069)*'PV model'!$B$4)</f>
        <v>0</v>
      </c>
      <c r="U5069" s="3">
        <f t="shared" si="882"/>
        <v>0</v>
      </c>
      <c r="V5069" s="3">
        <f>('PV model'!$B$13*(U5069/1000)*(1-'PV model'!$B$14*((20+C5069)-25))*'PV model'!$B$10)/'PV model'!$B$12</f>
        <v>0</v>
      </c>
    </row>
    <row r="5070" spans="1:22" x14ac:dyDescent="0.2">
      <c r="A5070" s="10">
        <f t="shared" si="874"/>
        <v>212</v>
      </c>
      <c r="B5070" s="10">
        <f t="shared" si="883"/>
        <v>1</v>
      </c>
      <c r="C5070" s="23">
        <v>12.8</v>
      </c>
      <c r="D5070" s="24">
        <v>0</v>
      </c>
      <c r="E5070" s="24">
        <v>0</v>
      </c>
      <c r="F5070" s="48"/>
      <c r="G5070" s="48"/>
      <c r="H5070" s="1">
        <f t="shared" si="884"/>
        <v>18.185211279654208</v>
      </c>
      <c r="I5070" s="1">
        <f t="shared" si="878"/>
        <v>-6.0533754523170193</v>
      </c>
      <c r="J5070" s="4">
        <f>B5070+('PV model'!$B$3/15)+(I5070/60)</f>
        <v>0.62244374246138312</v>
      </c>
      <c r="K5070" s="2">
        <f t="shared" si="879"/>
        <v>170.66334386307923</v>
      </c>
      <c r="L5070" s="2">
        <f>DEGREES(ASIN((((COS(RADIANS('PV model'!$B$2))*COS(RADIANS(H5070))*COS(RADIANS(K5070)))+(SIN(RADIANS('PV model'!$B$2))*SIN(RADIANS(H5070)))))))</f>
        <v>-15.889653750991974</v>
      </c>
      <c r="M5070" s="3">
        <f t="shared" si="875"/>
        <v>0</v>
      </c>
      <c r="N5070" s="2">
        <f t="shared" si="880"/>
        <v>9.2217068210505797</v>
      </c>
      <c r="O5070" s="2">
        <f>IF('PV model'!$B$2&gt;0, 180-N5070,IF('PV model'!$B$2&lt;0,0-N5070,N5070))</f>
        <v>170.77829317894941</v>
      </c>
      <c r="P5070" s="2">
        <f>ABS(O5070-'PV model'!$B$5)</f>
        <v>34.221706821050589</v>
      </c>
      <c r="Q5070" s="3">
        <f t="shared" si="876"/>
        <v>105.88965375099197</v>
      </c>
      <c r="R5070" s="3">
        <f t="shared" si="881"/>
        <v>0</v>
      </c>
      <c r="S5070" s="3">
        <f t="shared" si="877"/>
        <v>0</v>
      </c>
      <c r="T5070" s="3">
        <f>(0.5*(1-COS(RADIANS(90-$X$3)))*(D5070+E5070)*'PV model'!$B$4)</f>
        <v>0</v>
      </c>
      <c r="U5070" s="3">
        <f t="shared" si="882"/>
        <v>0</v>
      </c>
      <c r="V5070" s="3">
        <f>('PV model'!$B$13*(U5070/1000)*(1-'PV model'!$B$14*((20+C5070)-25))*'PV model'!$B$10)/'PV model'!$B$12</f>
        <v>0</v>
      </c>
    </row>
    <row r="5071" spans="1:22" x14ac:dyDescent="0.2">
      <c r="A5071" s="10">
        <f t="shared" si="874"/>
        <v>212</v>
      </c>
      <c r="B5071" s="10">
        <f t="shared" si="883"/>
        <v>2</v>
      </c>
      <c r="C5071" s="23">
        <v>12.8</v>
      </c>
      <c r="D5071" s="24">
        <v>0</v>
      </c>
      <c r="E5071" s="24">
        <v>0</v>
      </c>
      <c r="F5071" s="48"/>
      <c r="G5071" s="48"/>
      <c r="H5071" s="1">
        <f t="shared" si="884"/>
        <v>18.185211279654208</v>
      </c>
      <c r="I5071" s="1">
        <f t="shared" si="878"/>
        <v>-6.0533754523170193</v>
      </c>
      <c r="J5071" s="4">
        <f>B5071+('PV model'!$B$3/15)+(I5071/60)</f>
        <v>1.6224437424613831</v>
      </c>
      <c r="K5071" s="2">
        <f t="shared" si="879"/>
        <v>155.66334386307923</v>
      </c>
      <c r="L5071" s="2">
        <f>DEGREES(ASIN((((COS(RADIANS('PV model'!$B$2))*COS(RADIANS(H5071))*COS(RADIANS(K5071)))+(SIN(RADIANS('PV model'!$B$2))*SIN(RADIANS(H5071)))))))</f>
        <v>-13.479495909012169</v>
      </c>
      <c r="M5071" s="3">
        <f t="shared" si="875"/>
        <v>0</v>
      </c>
      <c r="N5071" s="2">
        <f t="shared" si="880"/>
        <v>23.741104261965283</v>
      </c>
      <c r="O5071" s="2">
        <f>IF('PV model'!$B$2&gt;0, 180-N5071,IF('PV model'!$B$2&lt;0,0-N5071,N5071))</f>
        <v>156.25889573803471</v>
      </c>
      <c r="P5071" s="2">
        <f>ABS(O5071-'PV model'!$B$5)</f>
        <v>48.74110426196529</v>
      </c>
      <c r="Q5071" s="3">
        <f t="shared" si="876"/>
        <v>103.47949590901217</v>
      </c>
      <c r="R5071" s="3">
        <f t="shared" si="881"/>
        <v>0</v>
      </c>
      <c r="S5071" s="3">
        <f t="shared" si="877"/>
        <v>0</v>
      </c>
      <c r="T5071" s="3">
        <f>(0.5*(1-COS(RADIANS(90-$X$3)))*(D5071+E5071)*'PV model'!$B$4)</f>
        <v>0</v>
      </c>
      <c r="U5071" s="3">
        <f t="shared" si="882"/>
        <v>0</v>
      </c>
      <c r="V5071" s="3">
        <f>('PV model'!$B$13*(U5071/1000)*(1-'PV model'!$B$14*((20+C5071)-25))*'PV model'!$B$10)/'PV model'!$B$12</f>
        <v>0</v>
      </c>
    </row>
    <row r="5072" spans="1:22" x14ac:dyDescent="0.2">
      <c r="A5072" s="10">
        <f t="shared" si="874"/>
        <v>212</v>
      </c>
      <c r="B5072" s="10">
        <f t="shared" si="883"/>
        <v>3</v>
      </c>
      <c r="C5072" s="23">
        <v>13.5</v>
      </c>
      <c r="D5072" s="24">
        <v>0</v>
      </c>
      <c r="E5072" s="24">
        <v>0</v>
      </c>
      <c r="F5072" s="48"/>
      <c r="G5072" s="48"/>
      <c r="H5072" s="1">
        <f t="shared" si="884"/>
        <v>18.185211279654208</v>
      </c>
      <c r="I5072" s="1">
        <f t="shared" si="878"/>
        <v>-6.0533754523170193</v>
      </c>
      <c r="J5072" s="4">
        <f>B5072+('PV model'!$B$3/15)+(I5072/60)</f>
        <v>2.6224437424613827</v>
      </c>
      <c r="K5072" s="2">
        <f t="shared" si="879"/>
        <v>140.66334386307926</v>
      </c>
      <c r="L5072" s="2">
        <f>DEGREES(ASIN((((COS(RADIANS('PV model'!$B$2))*COS(RADIANS(H5072))*COS(RADIANS(K5072)))+(SIN(RADIANS('PV model'!$B$2))*SIN(RADIANS(H5072)))))))</f>
        <v>-9.1486342505073299</v>
      </c>
      <c r="M5072" s="3">
        <f t="shared" si="875"/>
        <v>0</v>
      </c>
      <c r="N5072" s="2">
        <f t="shared" si="880"/>
        <v>37.58767818433941</v>
      </c>
      <c r="O5072" s="2">
        <f>IF('PV model'!$B$2&gt;0, 180-N5072,IF('PV model'!$B$2&lt;0,0-N5072,N5072))</f>
        <v>142.41232181566059</v>
      </c>
      <c r="P5072" s="2">
        <f>ABS(O5072-'PV model'!$B$5)</f>
        <v>62.58767818433941</v>
      </c>
      <c r="Q5072" s="3">
        <f t="shared" si="876"/>
        <v>99.148634250507328</v>
      </c>
      <c r="R5072" s="3">
        <f t="shared" si="881"/>
        <v>0</v>
      </c>
      <c r="S5072" s="3">
        <f t="shared" si="877"/>
        <v>0</v>
      </c>
      <c r="T5072" s="3">
        <f>(0.5*(1-COS(RADIANS(90-$X$3)))*(D5072+E5072)*'PV model'!$B$4)</f>
        <v>0</v>
      </c>
      <c r="U5072" s="3">
        <f t="shared" si="882"/>
        <v>0</v>
      </c>
      <c r="V5072" s="3">
        <f>('PV model'!$B$13*(U5072/1000)*(1-'PV model'!$B$14*((20+C5072)-25))*'PV model'!$B$10)/'PV model'!$B$12</f>
        <v>0</v>
      </c>
    </row>
    <row r="5073" spans="1:22" x14ac:dyDescent="0.2">
      <c r="A5073" s="10">
        <f t="shared" si="874"/>
        <v>212</v>
      </c>
      <c r="B5073" s="10">
        <f t="shared" si="883"/>
        <v>4</v>
      </c>
      <c r="C5073" s="23">
        <v>12.8</v>
      </c>
      <c r="D5073" s="24">
        <v>0</v>
      </c>
      <c r="E5073" s="24">
        <v>0</v>
      </c>
      <c r="F5073" s="48"/>
      <c r="G5073" s="48"/>
      <c r="H5073" s="1">
        <f t="shared" si="884"/>
        <v>18.185211279654208</v>
      </c>
      <c r="I5073" s="1">
        <f t="shared" si="878"/>
        <v>-6.0533754523170193</v>
      </c>
      <c r="J5073" s="4">
        <f>B5073+('PV model'!$B$3/15)+(I5073/60)</f>
        <v>3.6224437424613827</v>
      </c>
      <c r="K5073" s="2">
        <f t="shared" si="879"/>
        <v>125.66334386307928</v>
      </c>
      <c r="L5073" s="2">
        <f>DEGREES(ASIN((((COS(RADIANS('PV model'!$B$2))*COS(RADIANS(H5073))*COS(RADIANS(K5073)))+(SIN(RADIANS('PV model'!$B$2))*SIN(RADIANS(H5073)))))))</f>
        <v>-3.2407593941258401</v>
      </c>
      <c r="M5073" s="3">
        <f t="shared" si="875"/>
        <v>0</v>
      </c>
      <c r="N5073" s="2">
        <f t="shared" si="880"/>
        <v>50.634261180201413</v>
      </c>
      <c r="O5073" s="2">
        <f>IF('PV model'!$B$2&gt;0, 180-N5073,IF('PV model'!$B$2&lt;0,0-N5073,N5073))</f>
        <v>129.36573881979859</v>
      </c>
      <c r="P5073" s="2">
        <f>ABS(O5073-'PV model'!$B$5)</f>
        <v>75.634261180201406</v>
      </c>
      <c r="Q5073" s="3">
        <f t="shared" si="876"/>
        <v>93.240759394125831</v>
      </c>
      <c r="R5073" s="3">
        <f t="shared" si="881"/>
        <v>0</v>
      </c>
      <c r="S5073" s="3">
        <f t="shared" si="877"/>
        <v>0</v>
      </c>
      <c r="T5073" s="3">
        <f>(0.5*(1-COS(RADIANS(90-$X$3)))*(D5073+E5073)*'PV model'!$B$4)</f>
        <v>0</v>
      </c>
      <c r="U5073" s="3">
        <f t="shared" si="882"/>
        <v>0</v>
      </c>
      <c r="V5073" s="3">
        <f>('PV model'!$B$13*(U5073/1000)*(1-'PV model'!$B$14*((20+C5073)-25))*'PV model'!$B$10)/'PV model'!$B$12</f>
        <v>0</v>
      </c>
    </row>
    <row r="5074" spans="1:22" x14ac:dyDescent="0.2">
      <c r="A5074" s="10">
        <f t="shared" si="874"/>
        <v>212</v>
      </c>
      <c r="B5074" s="10">
        <f t="shared" si="883"/>
        <v>5</v>
      </c>
      <c r="C5074" s="23">
        <v>12.9</v>
      </c>
      <c r="D5074" s="24">
        <v>0</v>
      </c>
      <c r="E5074" s="24">
        <v>1.764</v>
      </c>
      <c r="F5074" s="48"/>
      <c r="G5074" s="48"/>
      <c r="H5074" s="1">
        <f t="shared" si="884"/>
        <v>18.185211279654208</v>
      </c>
      <c r="I5074" s="1">
        <f t="shared" si="878"/>
        <v>-6.0533754523170193</v>
      </c>
      <c r="J5074" s="4">
        <f>B5074+('PV model'!$B$3/15)+(I5074/60)</f>
        <v>4.6224437424613836</v>
      </c>
      <c r="K5074" s="2">
        <f t="shared" si="879"/>
        <v>110.66334386307925</v>
      </c>
      <c r="L5074" s="2">
        <f>DEGREES(ASIN((((COS(RADIANS('PV model'!$B$2))*COS(RADIANS(H5074))*COS(RADIANS(K5074)))+(SIN(RADIANS('PV model'!$B$2))*SIN(RADIANS(H5074)))))))</f>
        <v>3.8596698652949297</v>
      </c>
      <c r="M5074" s="3">
        <f t="shared" si="875"/>
        <v>3.8596698652949297</v>
      </c>
      <c r="N5074" s="2">
        <f t="shared" si="880"/>
        <v>62.993688156593876</v>
      </c>
      <c r="O5074" s="2">
        <f>IF('PV model'!$B$2&gt;0, 180-N5074,IF('PV model'!$B$2&lt;0,0-N5074,N5074))</f>
        <v>117.00631184340612</v>
      </c>
      <c r="P5074" s="2">
        <f>ABS(O5074-'PV model'!$B$5)</f>
        <v>87.993688156593876</v>
      </c>
      <c r="Q5074" s="3">
        <f t="shared" si="876"/>
        <v>86.140330134705067</v>
      </c>
      <c r="R5074" s="3">
        <f t="shared" si="881"/>
        <v>0</v>
      </c>
      <c r="S5074" s="3">
        <f t="shared" si="877"/>
        <v>1.764</v>
      </c>
      <c r="T5074" s="3">
        <f>(0.5*(1-COS(RADIANS(90-$X$3)))*(D5074+E5074)*'PV model'!$B$4)</f>
        <v>0</v>
      </c>
      <c r="U5074" s="3">
        <f t="shared" si="882"/>
        <v>1.764</v>
      </c>
      <c r="V5074" s="3">
        <f>('PV model'!$B$13*(U5074/1000)*(1-'PV model'!$B$14*((20+C5074)-25))*'PV model'!$B$10)/'PV model'!$B$12</f>
        <v>0.170757429696</v>
      </c>
    </row>
    <row r="5075" spans="1:22" x14ac:dyDescent="0.2">
      <c r="A5075" s="10">
        <f t="shared" si="874"/>
        <v>212</v>
      </c>
      <c r="B5075" s="10">
        <f t="shared" si="883"/>
        <v>6</v>
      </c>
      <c r="C5075" s="23">
        <v>13.1</v>
      </c>
      <c r="D5075" s="24">
        <v>0</v>
      </c>
      <c r="E5075" s="24">
        <v>14.112</v>
      </c>
      <c r="F5075" s="48"/>
      <c r="G5075" s="48"/>
      <c r="H5075" s="1">
        <f t="shared" si="884"/>
        <v>18.185211279654208</v>
      </c>
      <c r="I5075" s="1">
        <f t="shared" si="878"/>
        <v>-6.0533754523170193</v>
      </c>
      <c r="J5075" s="4">
        <f>B5075+('PV model'!$B$3/15)+(I5075/60)</f>
        <v>5.6224437424613836</v>
      </c>
      <c r="K5075" s="2">
        <f t="shared" si="879"/>
        <v>95.663343863079248</v>
      </c>
      <c r="L5075" s="2">
        <f>DEGREES(ASIN((((COS(RADIANS('PV model'!$B$2))*COS(RADIANS(H5075))*COS(RADIANS(K5075)))+(SIN(RADIANS('PV model'!$B$2))*SIN(RADIANS(H5075)))))))</f>
        <v>11.776723059180632</v>
      </c>
      <c r="M5075" s="3">
        <f t="shared" si="875"/>
        <v>11.776723059180632</v>
      </c>
      <c r="N5075" s="2">
        <f t="shared" si="880"/>
        <v>74.959774209471661</v>
      </c>
      <c r="O5075" s="2">
        <f>IF('PV model'!$B$2&gt;0, 180-N5075,IF('PV model'!$B$2&lt;0,0-N5075,N5075))</f>
        <v>105.04022579052834</v>
      </c>
      <c r="P5075" s="2">
        <f>ABS(O5075-'PV model'!$B$5)</f>
        <v>99.959774209471661</v>
      </c>
      <c r="Q5075" s="3">
        <f t="shared" si="876"/>
        <v>78.223276940819375</v>
      </c>
      <c r="R5075" s="3">
        <f t="shared" si="881"/>
        <v>0</v>
      </c>
      <c r="S5075" s="3">
        <f t="shared" si="877"/>
        <v>14.112</v>
      </c>
      <c r="T5075" s="3">
        <f>(0.5*(1-COS(RADIANS(90-$X$3)))*(D5075+E5075)*'PV model'!$B$4)</f>
        <v>0</v>
      </c>
      <c r="U5075" s="3">
        <f t="shared" si="882"/>
        <v>14.112</v>
      </c>
      <c r="V5075" s="3">
        <f>('PV model'!$B$13*(U5075/1000)*(1-'PV model'!$B$14*((20+C5075)-25))*'PV model'!$B$10)/'PV model'!$B$12</f>
        <v>1.3649309291519998</v>
      </c>
    </row>
    <row r="5076" spans="1:22" x14ac:dyDescent="0.2">
      <c r="A5076" s="10">
        <f t="shared" si="874"/>
        <v>212</v>
      </c>
      <c r="B5076" s="10">
        <f t="shared" si="883"/>
        <v>7</v>
      </c>
      <c r="C5076" s="23">
        <v>13.4</v>
      </c>
      <c r="D5076" s="24">
        <v>0</v>
      </c>
      <c r="E5076" s="24">
        <v>44.1</v>
      </c>
      <c r="F5076" s="48"/>
      <c r="G5076" s="48"/>
      <c r="H5076" s="1">
        <f t="shared" si="884"/>
        <v>18.185211279654208</v>
      </c>
      <c r="I5076" s="1">
        <f t="shared" si="878"/>
        <v>-6.0533754523170193</v>
      </c>
      <c r="J5076" s="4">
        <f>B5076+('PV model'!$B$3/15)+(I5076/60)</f>
        <v>6.6224437424613836</v>
      </c>
      <c r="K5076" s="2">
        <f t="shared" si="879"/>
        <v>80.663343863079248</v>
      </c>
      <c r="L5076" s="2">
        <f>DEGREES(ASIN((((COS(RADIANS('PV model'!$B$2))*COS(RADIANS(H5076))*COS(RADIANS(K5076)))+(SIN(RADIANS('PV model'!$B$2))*SIN(RADIANS(H5076)))))))</f>
        <v>20.151434946726269</v>
      </c>
      <c r="M5076" s="3">
        <f t="shared" si="875"/>
        <v>20.151434946726269</v>
      </c>
      <c r="N5076" s="2">
        <f t="shared" si="880"/>
        <v>86.962525308917563</v>
      </c>
      <c r="O5076" s="2">
        <f>IF('PV model'!$B$2&gt;0, 180-N5076,IF('PV model'!$B$2&lt;0,0-N5076,N5076))</f>
        <v>93.037474691082437</v>
      </c>
      <c r="P5076" s="2">
        <f>ABS(O5076-'PV model'!$B$5)</f>
        <v>111.96252530891756</v>
      </c>
      <c r="Q5076" s="3">
        <f t="shared" si="876"/>
        <v>69.848565053273731</v>
      </c>
      <c r="R5076" s="3">
        <f t="shared" si="881"/>
        <v>0</v>
      </c>
      <c r="S5076" s="3">
        <f t="shared" si="877"/>
        <v>44.1</v>
      </c>
      <c r="T5076" s="3">
        <f>(0.5*(1-COS(RADIANS(90-$X$3)))*(D5076+E5076)*'PV model'!$B$4)</f>
        <v>0</v>
      </c>
      <c r="U5076" s="3">
        <f t="shared" si="882"/>
        <v>44.1</v>
      </c>
      <c r="V5076" s="3">
        <f>('PV model'!$B$13*(U5076/1000)*(1-'PV model'!$B$14*((20+C5076)-25))*'PV model'!$B$10)/'PV model'!$B$12</f>
        <v>4.2601192703999997</v>
      </c>
    </row>
    <row r="5077" spans="1:22" x14ac:dyDescent="0.2">
      <c r="A5077" s="10">
        <f t="shared" si="874"/>
        <v>212</v>
      </c>
      <c r="B5077" s="10">
        <f t="shared" si="883"/>
        <v>8</v>
      </c>
      <c r="C5077" s="23">
        <v>14.3</v>
      </c>
      <c r="D5077" s="24">
        <v>0</v>
      </c>
      <c r="E5077" s="24">
        <v>82.908000000000001</v>
      </c>
      <c r="F5077" s="48"/>
      <c r="G5077" s="48"/>
      <c r="H5077" s="1">
        <f t="shared" si="884"/>
        <v>18.185211279654208</v>
      </c>
      <c r="I5077" s="1">
        <f t="shared" si="878"/>
        <v>-6.0533754523170193</v>
      </c>
      <c r="J5077" s="4">
        <f>B5077+('PV model'!$B$3/15)+(I5077/60)</f>
        <v>7.6224437424613836</v>
      </c>
      <c r="K5077" s="2">
        <f t="shared" si="879"/>
        <v>65.663343863079248</v>
      </c>
      <c r="L5077" s="2">
        <f>DEGREES(ASIN((((COS(RADIANS('PV model'!$B$2))*COS(RADIANS(H5077))*COS(RADIANS(K5077)))+(SIN(RADIANS('PV model'!$B$2))*SIN(RADIANS(H5077)))))))</f>
        <v>28.617328949641212</v>
      </c>
      <c r="M5077" s="3">
        <f t="shared" si="875"/>
        <v>28.617328949641212</v>
      </c>
      <c r="N5077" s="2">
        <f t="shared" si="880"/>
        <v>80.433654621987145</v>
      </c>
      <c r="O5077" s="2">
        <f>IF('PV model'!$B$2&gt;0, 180-N5077,IF('PV model'!$B$2&lt;0,0-N5077,N5077))</f>
        <v>99.566345378012855</v>
      </c>
      <c r="P5077" s="2">
        <f>ABS(O5077-'PV model'!$B$5)</f>
        <v>105.43365462198715</v>
      </c>
      <c r="Q5077" s="3">
        <f t="shared" si="876"/>
        <v>61.382671050358795</v>
      </c>
      <c r="R5077" s="3">
        <f t="shared" si="881"/>
        <v>0</v>
      </c>
      <c r="S5077" s="3">
        <f t="shared" si="877"/>
        <v>82.908000000000001</v>
      </c>
      <c r="T5077" s="3">
        <f>(0.5*(1-COS(RADIANS(90-$X$3)))*(D5077+E5077)*'PV model'!$B$4)</f>
        <v>0</v>
      </c>
      <c r="U5077" s="3">
        <f t="shared" si="882"/>
        <v>82.908000000000001</v>
      </c>
      <c r="V5077" s="3">
        <f>('PV model'!$B$13*(U5077/1000)*(1-'PV model'!$B$14*((20+C5077)-25))*'PV model'!$B$10)/'PV model'!$B$12</f>
        <v>7.9791892871039991</v>
      </c>
    </row>
    <row r="5078" spans="1:22" x14ac:dyDescent="0.2">
      <c r="A5078" s="10">
        <f t="shared" si="874"/>
        <v>212</v>
      </c>
      <c r="B5078" s="10">
        <f t="shared" si="883"/>
        <v>9</v>
      </c>
      <c r="C5078" s="23">
        <v>14.1</v>
      </c>
      <c r="D5078" s="24">
        <v>0</v>
      </c>
      <c r="E5078" s="24">
        <v>121.71599999999999</v>
      </c>
      <c r="F5078" s="48"/>
      <c r="G5078" s="48"/>
      <c r="H5078" s="1">
        <f t="shared" si="884"/>
        <v>18.185211279654208</v>
      </c>
      <c r="I5078" s="1">
        <f t="shared" si="878"/>
        <v>-6.0533754523170193</v>
      </c>
      <c r="J5078" s="4">
        <f>B5078+('PV model'!$B$3/15)+(I5078/60)</f>
        <v>8.6224437424613818</v>
      </c>
      <c r="K5078" s="2">
        <f t="shared" si="879"/>
        <v>50.663343863079277</v>
      </c>
      <c r="L5078" s="2">
        <f>DEGREES(ASIN((((COS(RADIANS('PV model'!$B$2))*COS(RADIANS(H5078))*COS(RADIANS(K5078)))+(SIN(RADIANS('PV model'!$B$2))*SIN(RADIANS(H5078)))))))</f>
        <v>36.748230838110622</v>
      </c>
      <c r="M5078" s="3">
        <f t="shared" si="875"/>
        <v>36.748230838110622</v>
      </c>
      <c r="N5078" s="2">
        <f t="shared" si="880"/>
        <v>66.498023842578576</v>
      </c>
      <c r="O5078" s="2">
        <f>IF('PV model'!$B$2&gt;0, 180-N5078,IF('PV model'!$B$2&lt;0,0-N5078,N5078))</f>
        <v>113.50197615742142</v>
      </c>
      <c r="P5078" s="2">
        <f>ABS(O5078-'PV model'!$B$5)</f>
        <v>91.498023842578576</v>
      </c>
      <c r="Q5078" s="3">
        <f t="shared" si="876"/>
        <v>53.251769161889371</v>
      </c>
      <c r="R5078" s="3">
        <f t="shared" si="881"/>
        <v>0</v>
      </c>
      <c r="S5078" s="3">
        <f t="shared" si="877"/>
        <v>121.71599999999999</v>
      </c>
      <c r="T5078" s="3">
        <f>(0.5*(1-COS(RADIANS(90-$X$3)))*(D5078+E5078)*'PV model'!$B$4)</f>
        <v>0</v>
      </c>
      <c r="U5078" s="3">
        <f t="shared" si="882"/>
        <v>121.71599999999999</v>
      </c>
      <c r="V5078" s="3">
        <f>('PV model'!$B$13*(U5078/1000)*(1-'PV model'!$B$14*((20+C5078)-25))*'PV model'!$B$10)/'PV model'!$B$12</f>
        <v>11.723862338495998</v>
      </c>
    </row>
    <row r="5079" spans="1:22" x14ac:dyDescent="0.2">
      <c r="A5079" s="10">
        <f t="shared" si="874"/>
        <v>212</v>
      </c>
      <c r="B5079" s="10">
        <f t="shared" si="883"/>
        <v>10</v>
      </c>
      <c r="C5079" s="23">
        <v>14.3</v>
      </c>
      <c r="D5079" s="24">
        <v>1.1224499999999999</v>
      </c>
      <c r="E5079" s="24">
        <v>155.232</v>
      </c>
      <c r="F5079" s="48"/>
      <c r="G5079" s="48"/>
      <c r="H5079" s="1">
        <f t="shared" si="884"/>
        <v>18.185211279654208</v>
      </c>
      <c r="I5079" s="1">
        <f t="shared" si="878"/>
        <v>-6.0533754523170193</v>
      </c>
      <c r="J5079" s="4">
        <f>B5079+('PV model'!$B$3/15)+(I5079/60)</f>
        <v>9.6224437424613818</v>
      </c>
      <c r="K5079" s="2">
        <f t="shared" si="879"/>
        <v>35.663343863079277</v>
      </c>
      <c r="L5079" s="2">
        <f>DEGREES(ASIN((((COS(RADIANS('PV model'!$B$2))*COS(RADIANS(H5079))*COS(RADIANS(K5079)))+(SIN(RADIANS('PV model'!$B$2))*SIN(RADIANS(H5079)))))))</f>
        <v>43.979188251157282</v>
      </c>
      <c r="M5079" s="3">
        <f t="shared" si="875"/>
        <v>43.979188251157282</v>
      </c>
      <c r="N5079" s="2">
        <f t="shared" si="880"/>
        <v>50.330840159916534</v>
      </c>
      <c r="O5079" s="2">
        <f>IF('PV model'!$B$2&gt;0, 180-N5079,IF('PV model'!$B$2&lt;0,0-N5079,N5079))</f>
        <v>129.66915984008347</v>
      </c>
      <c r="P5079" s="2">
        <f>ABS(O5079-'PV model'!$B$5)</f>
        <v>75.330840159916534</v>
      </c>
      <c r="Q5079" s="3">
        <f t="shared" si="876"/>
        <v>46.020811748842711</v>
      </c>
      <c r="R5079" s="3">
        <f t="shared" si="881"/>
        <v>1.1224499999999999</v>
      </c>
      <c r="S5079" s="3">
        <f t="shared" si="877"/>
        <v>156.02459955196468</v>
      </c>
      <c r="T5079" s="3">
        <f>(0.5*(1-COS(RADIANS(90-$X$3)))*(D5079+E5079)*'PV model'!$B$4)</f>
        <v>0</v>
      </c>
      <c r="U5079" s="3">
        <f t="shared" si="882"/>
        <v>157.14704955196467</v>
      </c>
      <c r="V5079" s="3">
        <f>('PV model'!$B$13*(U5079/1000)*(1-'PV model'!$B$14*((20+C5079)-25))*'PV model'!$B$10)/'PV model'!$B$12</f>
        <v>15.124065883690813</v>
      </c>
    </row>
    <row r="5080" spans="1:22" x14ac:dyDescent="0.2">
      <c r="A5080" s="10">
        <f t="shared" si="874"/>
        <v>212</v>
      </c>
      <c r="B5080" s="10">
        <f t="shared" si="883"/>
        <v>11</v>
      </c>
      <c r="C5080" s="23">
        <v>14.2</v>
      </c>
      <c r="D5080" s="24">
        <v>3.3673500000000001</v>
      </c>
      <c r="E5080" s="24">
        <v>180.81</v>
      </c>
      <c r="F5080" s="48"/>
      <c r="G5080" s="48"/>
      <c r="H5080" s="1">
        <f t="shared" si="884"/>
        <v>18.185211279654208</v>
      </c>
      <c r="I5080" s="1">
        <f t="shared" si="878"/>
        <v>-6.0533754523170193</v>
      </c>
      <c r="J5080" s="4">
        <f>B5080+('PV model'!$B$3/15)+(I5080/60)</f>
        <v>10.622443742461382</v>
      </c>
      <c r="K5080" s="2">
        <f t="shared" si="879"/>
        <v>20.663343863079273</v>
      </c>
      <c r="L5080" s="2">
        <f>DEGREES(ASIN((((COS(RADIANS('PV model'!$B$2))*COS(RADIANS(H5080))*COS(RADIANS(K5080)))+(SIN(RADIANS('PV model'!$B$2))*SIN(RADIANS(H5080)))))))</f>
        <v>49.52595135886969</v>
      </c>
      <c r="M5080" s="3">
        <f t="shared" si="875"/>
        <v>49.52595135886969</v>
      </c>
      <c r="N5080" s="2">
        <f t="shared" si="880"/>
        <v>31.096643147706818</v>
      </c>
      <c r="O5080" s="2">
        <f>IF('PV model'!$B$2&gt;0, 180-N5080,IF('PV model'!$B$2&lt;0,0-N5080,N5080))</f>
        <v>148.90335685229317</v>
      </c>
      <c r="P5080" s="2">
        <f>ABS(O5080-'PV model'!$B$5)</f>
        <v>56.096643147706828</v>
      </c>
      <c r="Q5080" s="3">
        <f t="shared" si="876"/>
        <v>40.47404864113031</v>
      </c>
      <c r="R5080" s="3">
        <f t="shared" si="881"/>
        <v>3.3673500000000001</v>
      </c>
      <c r="S5080" s="3">
        <f t="shared" si="877"/>
        <v>183.01150331412242</v>
      </c>
      <c r="T5080" s="3">
        <f>(0.5*(1-COS(RADIANS(90-$X$3)))*(D5080+E5080)*'PV model'!$B$4)</f>
        <v>0</v>
      </c>
      <c r="U5080" s="3">
        <f t="shared" si="882"/>
        <v>186.37885331412241</v>
      </c>
      <c r="V5080" s="3">
        <f>('PV model'!$B$13*(U5080/1000)*(1-'PV model'!$B$14*((20+C5080)-25))*'PV model'!$B$10)/'PV model'!$B$12</f>
        <v>17.944830346755783</v>
      </c>
    </row>
    <row r="5081" spans="1:22" x14ac:dyDescent="0.2">
      <c r="A5081" s="10">
        <f t="shared" si="874"/>
        <v>212</v>
      </c>
      <c r="B5081" s="10">
        <f t="shared" si="883"/>
        <v>12</v>
      </c>
      <c r="C5081" s="23">
        <v>14.7</v>
      </c>
      <c r="D5081" s="24">
        <v>4.4897999999999998</v>
      </c>
      <c r="E5081" s="24">
        <v>196.68600000000001</v>
      </c>
      <c r="F5081" s="48"/>
      <c r="G5081" s="48"/>
      <c r="H5081" s="1">
        <f t="shared" si="884"/>
        <v>18.185211279654208</v>
      </c>
      <c r="I5081" s="1">
        <f t="shared" si="878"/>
        <v>-6.0533754523170193</v>
      </c>
      <c r="J5081" s="4">
        <f>B5081+('PV model'!$B$3/15)+(I5081/60)</f>
        <v>11.622443742461382</v>
      </c>
      <c r="K5081" s="2">
        <f t="shared" si="879"/>
        <v>5.6633438630792732</v>
      </c>
      <c r="L5081" s="2">
        <f>DEGREES(ASIN((((COS(RADIANS('PV model'!$B$2))*COS(RADIANS(H5081))*COS(RADIANS(K5081)))+(SIN(RADIANS('PV model'!$B$2))*SIN(RADIANS(H5081)))))))</f>
        <v>52.437653807137075</v>
      </c>
      <c r="M5081" s="3">
        <f t="shared" si="875"/>
        <v>52.437653807137075</v>
      </c>
      <c r="N5081" s="2">
        <f t="shared" si="880"/>
        <v>8.8466299674507027</v>
      </c>
      <c r="O5081" s="2">
        <f>IF('PV model'!$B$2&gt;0, 180-N5081,IF('PV model'!$B$2&lt;0,0-N5081,N5081))</f>
        <v>171.1533700325493</v>
      </c>
      <c r="P5081" s="2">
        <f>ABS(O5081-'PV model'!$B$5)</f>
        <v>33.846629967450696</v>
      </c>
      <c r="Q5081" s="3">
        <f t="shared" si="876"/>
        <v>37.562346192862925</v>
      </c>
      <c r="R5081" s="3">
        <f t="shared" si="881"/>
        <v>4.4897999999999998</v>
      </c>
      <c r="S5081" s="3">
        <f t="shared" si="877"/>
        <v>199.46615927601499</v>
      </c>
      <c r="T5081" s="3">
        <f>(0.5*(1-COS(RADIANS(90-$X$3)))*(D5081+E5081)*'PV model'!$B$4)</f>
        <v>0</v>
      </c>
      <c r="U5081" s="3">
        <f t="shared" si="882"/>
        <v>203.95595927601499</v>
      </c>
      <c r="V5081" s="3">
        <f>('PV model'!$B$13*(U5081/1000)*(1-'PV model'!$B$14*((20+C5081)-25))*'PV model'!$B$10)/'PV model'!$B$12</f>
        <v>19.596405106888312</v>
      </c>
    </row>
    <row r="5082" spans="1:22" x14ac:dyDescent="0.2">
      <c r="A5082" s="10">
        <f t="shared" si="874"/>
        <v>212</v>
      </c>
      <c r="B5082" s="10">
        <f t="shared" si="883"/>
        <v>13</v>
      </c>
      <c r="C5082" s="23">
        <v>15.2</v>
      </c>
      <c r="D5082" s="24">
        <v>4.4897999999999998</v>
      </c>
      <c r="E5082" s="24">
        <v>201.97800000000001</v>
      </c>
      <c r="F5082" s="48"/>
      <c r="G5082" s="48"/>
      <c r="H5082" s="1">
        <f t="shared" si="884"/>
        <v>18.185211279654208</v>
      </c>
      <c r="I5082" s="1">
        <f t="shared" si="878"/>
        <v>-6.0533754523170193</v>
      </c>
      <c r="J5082" s="4">
        <f>B5082+('PV model'!$B$3/15)+(I5082/60)</f>
        <v>12.622443742461382</v>
      </c>
      <c r="K5082" s="2">
        <f t="shared" si="879"/>
        <v>-9.3366561369207268</v>
      </c>
      <c r="L5082" s="2">
        <f>DEGREES(ASIN((((COS(RADIANS('PV model'!$B$2))*COS(RADIANS(H5082))*COS(RADIANS(K5082)))+(SIN(RADIANS('PV model'!$B$2))*SIN(RADIANS(H5082)))))))</f>
        <v>52.016512370918186</v>
      </c>
      <c r="M5082" s="3">
        <f t="shared" si="875"/>
        <v>52.016512370918186</v>
      </c>
      <c r="N5082" s="2">
        <f t="shared" si="880"/>
        <v>-14.503796121336874</v>
      </c>
      <c r="O5082" s="2">
        <f>IF('PV model'!$B$2&gt;0, 180-N5082,IF('PV model'!$B$2&lt;0,0-N5082,N5082))</f>
        <v>194.50379612133688</v>
      </c>
      <c r="P5082" s="2">
        <f>ABS(O5082-'PV model'!$B$5)</f>
        <v>10.496203878663124</v>
      </c>
      <c r="Q5082" s="3">
        <f t="shared" si="876"/>
        <v>37.983487629081814</v>
      </c>
      <c r="R5082" s="3">
        <f t="shared" si="881"/>
        <v>4.4898000000000007</v>
      </c>
      <c r="S5082" s="3">
        <f t="shared" si="877"/>
        <v>204.78179640333335</v>
      </c>
      <c r="T5082" s="3">
        <f>(0.5*(1-COS(RADIANS(90-$X$3)))*(D5082+E5082)*'PV model'!$B$4)</f>
        <v>0</v>
      </c>
      <c r="U5082" s="3">
        <f t="shared" si="882"/>
        <v>209.27159640333335</v>
      </c>
      <c r="V5082" s="3">
        <f>('PV model'!$B$13*(U5082/1000)*(1-'PV model'!$B$14*((20+C5082)-25))*'PV model'!$B$10)/'PV model'!$B$12</f>
        <v>20.065302194396928</v>
      </c>
    </row>
    <row r="5083" spans="1:22" x14ac:dyDescent="0.2">
      <c r="A5083" s="10">
        <f t="shared" si="874"/>
        <v>212</v>
      </c>
      <c r="B5083" s="10">
        <f t="shared" si="883"/>
        <v>14</v>
      </c>
      <c r="C5083" s="23">
        <v>14.6</v>
      </c>
      <c r="D5083" s="24">
        <v>4.4897999999999998</v>
      </c>
      <c r="E5083" s="24">
        <v>196.68600000000001</v>
      </c>
      <c r="F5083" s="48"/>
      <c r="G5083" s="48"/>
      <c r="H5083" s="1">
        <f t="shared" si="884"/>
        <v>18.185211279654208</v>
      </c>
      <c r="I5083" s="1">
        <f t="shared" si="878"/>
        <v>-6.0533754523170193</v>
      </c>
      <c r="J5083" s="4">
        <f>B5083+('PV model'!$B$3/15)+(I5083/60)</f>
        <v>13.622443742461382</v>
      </c>
      <c r="K5083" s="2">
        <f t="shared" si="879"/>
        <v>-24.336656136920727</v>
      </c>
      <c r="L5083" s="2">
        <f>DEGREES(ASIN((((COS(RADIANS('PV model'!$B$2))*COS(RADIANS(H5083))*COS(RADIANS(K5083)))+(SIN(RADIANS('PV model'!$B$2))*SIN(RADIANS(H5083)))))))</f>
        <v>48.374279838543394</v>
      </c>
      <c r="M5083" s="3">
        <f t="shared" si="875"/>
        <v>48.374279838543394</v>
      </c>
      <c r="N5083" s="2">
        <f t="shared" si="880"/>
        <v>-36.114256360556418</v>
      </c>
      <c r="O5083" s="2">
        <f>IF('PV model'!$B$2&gt;0, 180-N5083,IF('PV model'!$B$2&lt;0,0-N5083,N5083))</f>
        <v>216.11425636055642</v>
      </c>
      <c r="P5083" s="2">
        <f>ABS(O5083-'PV model'!$B$5)</f>
        <v>11.114256360556425</v>
      </c>
      <c r="Q5083" s="3">
        <f t="shared" si="876"/>
        <v>41.625720161456606</v>
      </c>
      <c r="R5083" s="3">
        <f t="shared" si="881"/>
        <v>4.4897999999999998</v>
      </c>
      <c r="S5083" s="3">
        <f t="shared" si="877"/>
        <v>199.65347635880292</v>
      </c>
      <c r="T5083" s="3">
        <f>(0.5*(1-COS(RADIANS(90-$X$3)))*(D5083+E5083)*'PV model'!$B$4)</f>
        <v>0</v>
      </c>
      <c r="U5083" s="3">
        <f t="shared" si="882"/>
        <v>204.14327635880292</v>
      </c>
      <c r="V5083" s="3">
        <f>('PV model'!$B$13*(U5083/1000)*(1-'PV model'!$B$14*((20+C5083)-25))*'PV model'!$B$10)/'PV model'!$B$12</f>
        <v>19.622565287680622</v>
      </c>
    </row>
    <row r="5084" spans="1:22" x14ac:dyDescent="0.2">
      <c r="A5084" s="10">
        <f t="shared" si="874"/>
        <v>212</v>
      </c>
      <c r="B5084" s="10">
        <f t="shared" si="883"/>
        <v>15</v>
      </c>
      <c r="C5084" s="23">
        <v>14.5</v>
      </c>
      <c r="D5084" s="24">
        <v>3.3673500000000001</v>
      </c>
      <c r="E5084" s="24">
        <v>179.928</v>
      </c>
      <c r="F5084" s="48"/>
      <c r="G5084" s="48"/>
      <c r="H5084" s="1">
        <f t="shared" si="884"/>
        <v>18.185211279654208</v>
      </c>
      <c r="I5084" s="1">
        <f t="shared" si="878"/>
        <v>-6.0533754523170193</v>
      </c>
      <c r="J5084" s="4">
        <f>B5084+('PV model'!$B$3/15)+(I5084/60)</f>
        <v>14.622443742461382</v>
      </c>
      <c r="K5084" s="2">
        <f t="shared" si="879"/>
        <v>-39.336656136920723</v>
      </c>
      <c r="L5084" s="2">
        <f>DEGREES(ASIN((((COS(RADIANS('PV model'!$B$2))*COS(RADIANS(H5084))*COS(RADIANS(K5084)))+(SIN(RADIANS('PV model'!$B$2))*SIN(RADIANS(H5084)))))))</f>
        <v>42.3299277801664</v>
      </c>
      <c r="M5084" s="3">
        <f t="shared" si="875"/>
        <v>42.3299277801664</v>
      </c>
      <c r="N5084" s="2">
        <f t="shared" si="880"/>
        <v>-54.547610058289386</v>
      </c>
      <c r="O5084" s="2">
        <f>IF('PV model'!$B$2&gt;0, 180-N5084,IF('PV model'!$B$2&lt;0,0-N5084,N5084))</f>
        <v>234.54761005828939</v>
      </c>
      <c r="P5084" s="2">
        <f>ABS(O5084-'PV model'!$B$5)</f>
        <v>29.547610058289393</v>
      </c>
      <c r="Q5084" s="3">
        <f t="shared" si="876"/>
        <v>47.6700722198336</v>
      </c>
      <c r="R5084" s="3">
        <f t="shared" si="881"/>
        <v>3.3673499999999996</v>
      </c>
      <c r="S5084" s="3">
        <f t="shared" si="877"/>
        <v>182.29378534407164</v>
      </c>
      <c r="T5084" s="3">
        <f>(0.5*(1-COS(RADIANS(90-$X$3)))*(D5084+E5084)*'PV model'!$B$4)</f>
        <v>0</v>
      </c>
      <c r="U5084" s="3">
        <f t="shared" si="882"/>
        <v>185.66113534407162</v>
      </c>
      <c r="V5084" s="3">
        <f>('PV model'!$B$13*(U5084/1000)*(1-'PV model'!$B$14*((20+C5084)-25))*'PV model'!$B$10)/'PV model'!$B$12</f>
        <v>17.85345697961165</v>
      </c>
    </row>
    <row r="5085" spans="1:22" x14ac:dyDescent="0.2">
      <c r="A5085" s="10">
        <f t="shared" si="874"/>
        <v>212</v>
      </c>
      <c r="B5085" s="10">
        <f t="shared" si="883"/>
        <v>16</v>
      </c>
      <c r="C5085" s="23">
        <v>14.5</v>
      </c>
      <c r="D5085" s="24">
        <v>0</v>
      </c>
      <c r="E5085" s="24">
        <v>154.35</v>
      </c>
      <c r="F5085" s="48"/>
      <c r="G5085" s="48"/>
      <c r="H5085" s="1">
        <f t="shared" si="884"/>
        <v>18.185211279654208</v>
      </c>
      <c r="I5085" s="1">
        <f t="shared" si="878"/>
        <v>-6.0533754523170193</v>
      </c>
      <c r="J5085" s="4">
        <f>B5085+('PV model'!$B$3/15)+(I5085/60)</f>
        <v>15.622443742461382</v>
      </c>
      <c r="K5085" s="2">
        <f t="shared" si="879"/>
        <v>-54.336656136920723</v>
      </c>
      <c r="L5085" s="2">
        <f>DEGREES(ASIN((((COS(RADIANS('PV model'!$B$2))*COS(RADIANS(H5085))*COS(RADIANS(K5085)))+(SIN(RADIANS('PV model'!$B$2))*SIN(RADIANS(H5085)))))))</f>
        <v>34.815408092177826</v>
      </c>
      <c r="M5085" s="3">
        <f t="shared" si="875"/>
        <v>34.815408092177826</v>
      </c>
      <c r="N5085" s="2">
        <f t="shared" si="880"/>
        <v>-70.080349527273356</v>
      </c>
      <c r="O5085" s="2">
        <f>IF('PV model'!$B$2&gt;0, 180-N5085,IF('PV model'!$B$2&lt;0,0-N5085,N5085))</f>
        <v>250.08034952727337</v>
      </c>
      <c r="P5085" s="2">
        <f>ABS(O5085-'PV model'!$B$5)</f>
        <v>45.08034952727337</v>
      </c>
      <c r="Q5085" s="3">
        <f t="shared" si="876"/>
        <v>55.184591907822174</v>
      </c>
      <c r="R5085" s="3">
        <f t="shared" si="881"/>
        <v>0</v>
      </c>
      <c r="S5085" s="3">
        <f t="shared" si="877"/>
        <v>154.35</v>
      </c>
      <c r="T5085" s="3">
        <f>(0.5*(1-COS(RADIANS(90-$X$3)))*(D5085+E5085)*'PV model'!$B$4)</f>
        <v>0</v>
      </c>
      <c r="U5085" s="3">
        <f t="shared" si="882"/>
        <v>154.35</v>
      </c>
      <c r="V5085" s="3">
        <f>('PV model'!$B$13*(U5085/1000)*(1-'PV model'!$B$14*((20+C5085)-25))*'PV model'!$B$10)/'PV model'!$B$12</f>
        <v>14.842530611999997</v>
      </c>
    </row>
    <row r="5086" spans="1:22" x14ac:dyDescent="0.2">
      <c r="A5086" s="10">
        <f t="shared" si="874"/>
        <v>212</v>
      </c>
      <c r="B5086" s="10">
        <f t="shared" si="883"/>
        <v>17</v>
      </c>
      <c r="C5086" s="23">
        <v>14.5</v>
      </c>
      <c r="D5086" s="24">
        <v>230.10225</v>
      </c>
      <c r="E5086" s="24">
        <v>206.38800000000001</v>
      </c>
      <c r="F5086" s="48"/>
      <c r="G5086" s="48"/>
      <c r="H5086" s="1">
        <f t="shared" si="884"/>
        <v>18.185211279654208</v>
      </c>
      <c r="I5086" s="1">
        <f t="shared" si="878"/>
        <v>-6.0533754523170193</v>
      </c>
      <c r="J5086" s="4">
        <f>B5086+('PV model'!$B$3/15)+(I5086/60)</f>
        <v>16.622443742461382</v>
      </c>
      <c r="K5086" s="2">
        <f t="shared" si="879"/>
        <v>-69.336656136920723</v>
      </c>
      <c r="L5086" s="2">
        <f>DEGREES(ASIN((((COS(RADIANS('PV model'!$B$2))*COS(RADIANS(H5086))*COS(RADIANS(K5086)))+(SIN(RADIANS('PV model'!$B$2))*SIN(RADIANS(H5086)))))))</f>
        <v>26.557108125196294</v>
      </c>
      <c r="M5086" s="3">
        <f t="shared" si="875"/>
        <v>26.557108125196294</v>
      </c>
      <c r="N5086" s="2">
        <f t="shared" si="880"/>
        <v>-83.612126069047378</v>
      </c>
      <c r="O5086" s="2">
        <f>IF('PV model'!$B$2&gt;0, 180-N5086,IF('PV model'!$B$2&lt;0,0-N5086,N5086))</f>
        <v>263.61212606904735</v>
      </c>
      <c r="P5086" s="2">
        <f>ABS(O5086-'PV model'!$B$5)</f>
        <v>58.612126069047349</v>
      </c>
      <c r="Q5086" s="3">
        <f t="shared" si="876"/>
        <v>63.442891874803706</v>
      </c>
      <c r="R5086" s="3">
        <f t="shared" si="881"/>
        <v>230.10225</v>
      </c>
      <c r="S5086" s="3">
        <f t="shared" si="877"/>
        <v>260.78656291609417</v>
      </c>
      <c r="T5086" s="3">
        <f>(0.5*(1-COS(RADIANS(90-$X$3)))*(D5086+E5086)*'PV model'!$B$4)</f>
        <v>0</v>
      </c>
      <c r="U5086" s="3">
        <f t="shared" si="882"/>
        <v>490.88881291609414</v>
      </c>
      <c r="V5086" s="3">
        <f>('PV model'!$B$13*(U5086/1000)*(1-'PV model'!$B$14*((20+C5086)-25))*'PV model'!$B$10)/'PV model'!$B$12</f>
        <v>47.204614401007241</v>
      </c>
    </row>
    <row r="5087" spans="1:22" x14ac:dyDescent="0.2">
      <c r="A5087" s="10">
        <f t="shared" si="874"/>
        <v>212</v>
      </c>
      <c r="B5087" s="10">
        <f t="shared" si="883"/>
        <v>18</v>
      </c>
      <c r="C5087" s="23">
        <v>13.9</v>
      </c>
      <c r="D5087" s="24">
        <v>85.30619999999999</v>
      </c>
      <c r="E5087" s="24">
        <v>127.00800000000001</v>
      </c>
      <c r="F5087" s="48"/>
      <c r="G5087" s="48"/>
      <c r="H5087" s="1">
        <f t="shared" si="884"/>
        <v>18.185211279654208</v>
      </c>
      <c r="I5087" s="1">
        <f t="shared" si="878"/>
        <v>-6.0533754523170193</v>
      </c>
      <c r="J5087" s="4">
        <f>B5087+('PV model'!$B$3/15)+(I5087/60)</f>
        <v>17.622443742461382</v>
      </c>
      <c r="K5087" s="2">
        <f t="shared" si="879"/>
        <v>-84.336656136920723</v>
      </c>
      <c r="L5087" s="2">
        <f>DEGREES(ASIN((((COS(RADIANS('PV model'!$B$2))*COS(RADIANS(H5087))*COS(RADIANS(K5087)))+(SIN(RADIANS('PV model'!$B$2))*SIN(RADIANS(H5087)))))))</f>
        <v>18.07756658699611</v>
      </c>
      <c r="M5087" s="3">
        <f t="shared" si="875"/>
        <v>18.07756658699611</v>
      </c>
      <c r="N5087" s="2">
        <f t="shared" si="880"/>
        <v>-83.991779613919064</v>
      </c>
      <c r="O5087" s="2">
        <f>IF('PV model'!$B$2&gt;0, 180-N5087,IF('PV model'!$B$2&lt;0,0-N5087,N5087))</f>
        <v>263.99177961391905</v>
      </c>
      <c r="P5087" s="2">
        <f>ABS(O5087-'PV model'!$B$5)</f>
        <v>58.99177961391905</v>
      </c>
      <c r="Q5087" s="3">
        <f t="shared" si="876"/>
        <v>71.922433413003887</v>
      </c>
      <c r="R5087" s="3">
        <f t="shared" si="881"/>
        <v>85.306200000000018</v>
      </c>
      <c r="S5087" s="3">
        <f t="shared" si="877"/>
        <v>148.93799753764591</v>
      </c>
      <c r="T5087" s="3">
        <f>(0.5*(1-COS(RADIANS(90-$X$3)))*(D5087+E5087)*'PV model'!$B$4)</f>
        <v>0</v>
      </c>
      <c r="U5087" s="3">
        <f t="shared" si="882"/>
        <v>234.24419753764593</v>
      </c>
      <c r="V5087" s="3">
        <f>('PV model'!$B$13*(U5087/1000)*(1-'PV model'!$B$14*((20+C5087)-25))*'PV model'!$B$10)/'PV model'!$B$12</f>
        <v>22.581474206366362</v>
      </c>
    </row>
    <row r="5088" spans="1:22" x14ac:dyDescent="0.2">
      <c r="A5088" s="10">
        <f t="shared" si="874"/>
        <v>212</v>
      </c>
      <c r="B5088" s="10">
        <f t="shared" si="883"/>
        <v>19</v>
      </c>
      <c r="C5088" s="23">
        <v>13.7</v>
      </c>
      <c r="D5088" s="24">
        <v>67.346999999999994</v>
      </c>
      <c r="E5088" s="24">
        <v>93.492000000000004</v>
      </c>
      <c r="F5088" s="48"/>
      <c r="G5088" s="48"/>
      <c r="H5088" s="1">
        <f t="shared" si="884"/>
        <v>18.185211279654208</v>
      </c>
      <c r="I5088" s="1">
        <f t="shared" si="878"/>
        <v>-6.0533754523170193</v>
      </c>
      <c r="J5088" s="4">
        <f>B5088+('PV model'!$B$3/15)+(I5088/60)</f>
        <v>18.622443742461382</v>
      </c>
      <c r="K5088" s="2">
        <f t="shared" si="879"/>
        <v>-99.336656136920723</v>
      </c>
      <c r="L5088" s="2">
        <f>DEGREES(ASIN((((COS(RADIANS('PV model'!$B$2))*COS(RADIANS(H5088))*COS(RADIANS(K5088)))+(SIN(RADIANS('PV model'!$B$2))*SIN(RADIANS(H5088)))))))</f>
        <v>9.7820057904853694</v>
      </c>
      <c r="M5088" s="3">
        <f t="shared" si="875"/>
        <v>9.7820057904853694</v>
      </c>
      <c r="N5088" s="2">
        <f t="shared" si="880"/>
        <v>-72.044656519599116</v>
      </c>
      <c r="O5088" s="2">
        <f>IF('PV model'!$B$2&gt;0, 180-N5088,IF('PV model'!$B$2&lt;0,0-N5088,N5088))</f>
        <v>252.04465651959913</v>
      </c>
      <c r="P5088" s="2">
        <f>ABS(O5088-'PV model'!$B$5)</f>
        <v>47.04465651959913</v>
      </c>
      <c r="Q5088" s="3">
        <f t="shared" si="876"/>
        <v>80.217994209514629</v>
      </c>
      <c r="R5088" s="3">
        <f t="shared" si="881"/>
        <v>67.347000000000008</v>
      </c>
      <c r="S5088" s="3">
        <f t="shared" si="877"/>
        <v>106.34517930263695</v>
      </c>
      <c r="T5088" s="3">
        <f>(0.5*(1-COS(RADIANS(90-$X$3)))*(D5088+E5088)*'PV model'!$B$4)</f>
        <v>0</v>
      </c>
      <c r="U5088" s="3">
        <f t="shared" si="882"/>
        <v>173.69217930263696</v>
      </c>
      <c r="V5088" s="3">
        <f>('PV model'!$B$13*(U5088/1000)*(1-'PV model'!$B$14*((20+C5088)-25))*'PV model'!$B$10)/'PV model'!$B$12</f>
        <v>16.758063238631998</v>
      </c>
    </row>
    <row r="5089" spans="1:22" x14ac:dyDescent="0.2">
      <c r="A5089" s="10">
        <f t="shared" si="874"/>
        <v>212</v>
      </c>
      <c r="B5089" s="10">
        <f t="shared" si="883"/>
        <v>20</v>
      </c>
      <c r="C5089" s="23">
        <v>13.5</v>
      </c>
      <c r="D5089" s="24">
        <v>0</v>
      </c>
      <c r="E5089" s="24">
        <v>23.814</v>
      </c>
      <c r="F5089" s="48"/>
      <c r="G5089" s="48"/>
      <c r="H5089" s="1">
        <f t="shared" si="884"/>
        <v>18.185211279654208</v>
      </c>
      <c r="I5089" s="1">
        <f t="shared" si="878"/>
        <v>-6.0533754523170193</v>
      </c>
      <c r="J5089" s="4">
        <f>B5089+('PV model'!$B$3/15)+(I5089/60)</f>
        <v>19.622443742461382</v>
      </c>
      <c r="K5089" s="2">
        <f t="shared" si="879"/>
        <v>-114.33665613692072</v>
      </c>
      <c r="L5089" s="2">
        <f>DEGREES(ASIN((((COS(RADIANS('PV model'!$B$2))*COS(RADIANS(H5089))*COS(RADIANS(K5089)))+(SIN(RADIANS('PV model'!$B$2))*SIN(RADIANS(H5089)))))))</f>
        <v>2.0312873047609505</v>
      </c>
      <c r="M5089" s="3">
        <f t="shared" si="875"/>
        <v>2.0312873047609505</v>
      </c>
      <c r="N5089" s="2">
        <f t="shared" si="880"/>
        <v>-60.017155067735594</v>
      </c>
      <c r="O5089" s="2">
        <f>IF('PV model'!$B$2&gt;0, 180-N5089,IF('PV model'!$B$2&lt;0,0-N5089,N5089))</f>
        <v>240.01715506773559</v>
      </c>
      <c r="P5089" s="2">
        <f>ABS(O5089-'PV model'!$B$5)</f>
        <v>35.017155067735587</v>
      </c>
      <c r="Q5089" s="3">
        <f t="shared" si="876"/>
        <v>87.968712695239049</v>
      </c>
      <c r="R5089" s="3">
        <f t="shared" si="881"/>
        <v>0</v>
      </c>
      <c r="S5089" s="3">
        <f t="shared" si="877"/>
        <v>23.814</v>
      </c>
      <c r="T5089" s="3">
        <f>(0.5*(1-COS(RADIANS(90-$X$3)))*(D5089+E5089)*'PV model'!$B$4)</f>
        <v>0</v>
      </c>
      <c r="U5089" s="3">
        <f t="shared" si="882"/>
        <v>23.814</v>
      </c>
      <c r="V5089" s="3">
        <f>('PV model'!$B$13*(U5089/1000)*(1-'PV model'!$B$14*((20+C5089)-25))*'PV model'!$B$10)/'PV model'!$B$12</f>
        <v>2.2995122270399997</v>
      </c>
    </row>
    <row r="5090" spans="1:22" x14ac:dyDescent="0.2">
      <c r="A5090" s="10">
        <f t="shared" si="874"/>
        <v>212</v>
      </c>
      <c r="B5090" s="10">
        <f t="shared" si="883"/>
        <v>21</v>
      </c>
      <c r="C5090" s="23">
        <v>13.2</v>
      </c>
      <c r="D5090" s="24">
        <v>0</v>
      </c>
      <c r="E5090" s="24">
        <v>1.764</v>
      </c>
      <c r="F5090" s="48"/>
      <c r="G5090" s="48"/>
      <c r="H5090" s="1">
        <f t="shared" si="884"/>
        <v>18.185211279654208</v>
      </c>
      <c r="I5090" s="1">
        <f t="shared" si="878"/>
        <v>-6.0533754523170193</v>
      </c>
      <c r="J5090" s="4">
        <f>B5090+('PV model'!$B$3/15)+(I5090/60)</f>
        <v>20.622443742461382</v>
      </c>
      <c r="K5090" s="2">
        <f t="shared" si="879"/>
        <v>-129.33665613692074</v>
      </c>
      <c r="L5090" s="2">
        <f>DEGREES(ASIN((((COS(RADIANS('PV model'!$B$2))*COS(RADIANS(H5090))*COS(RADIANS(K5090)))+(SIN(RADIANS('PV model'!$B$2))*SIN(RADIANS(H5090)))))))</f>
        <v>-4.8126156978932819</v>
      </c>
      <c r="M5090" s="3">
        <f t="shared" si="875"/>
        <v>0</v>
      </c>
      <c r="N5090" s="2">
        <f t="shared" si="880"/>
        <v>-47.51070803564302</v>
      </c>
      <c r="O5090" s="2">
        <f>IF('PV model'!$B$2&gt;0, 180-N5090,IF('PV model'!$B$2&lt;0,0-N5090,N5090))</f>
        <v>227.51070803564301</v>
      </c>
      <c r="P5090" s="2">
        <f>ABS(O5090-'PV model'!$B$5)</f>
        <v>22.510708035643006</v>
      </c>
      <c r="Q5090" s="3">
        <f t="shared" si="876"/>
        <v>94.812615697893278</v>
      </c>
      <c r="R5090" s="3">
        <f t="shared" si="881"/>
        <v>0</v>
      </c>
      <c r="S5090" s="3">
        <f t="shared" si="877"/>
        <v>1.764</v>
      </c>
      <c r="T5090" s="3">
        <f>(0.5*(1-COS(RADIANS(90-$X$3)))*(D5090+E5090)*'PV model'!$B$4)</f>
        <v>0</v>
      </c>
      <c r="U5090" s="3">
        <f t="shared" si="882"/>
        <v>1.764</v>
      </c>
      <c r="V5090" s="3">
        <f>('PV model'!$B$13*(U5090/1000)*(1-'PV model'!$B$14*((20+C5090)-25))*'PV model'!$B$10)/'PV model'!$B$12</f>
        <v>0.17054583436799997</v>
      </c>
    </row>
    <row r="5091" spans="1:22" x14ac:dyDescent="0.2">
      <c r="A5091" s="10">
        <f t="shared" si="874"/>
        <v>212</v>
      </c>
      <c r="B5091" s="10">
        <f t="shared" si="883"/>
        <v>22</v>
      </c>
      <c r="C5091" s="23">
        <v>13</v>
      </c>
      <c r="D5091" s="24">
        <v>0</v>
      </c>
      <c r="E5091" s="24">
        <v>0</v>
      </c>
      <c r="F5091" s="48"/>
      <c r="G5091" s="48"/>
      <c r="H5091" s="1">
        <f t="shared" si="884"/>
        <v>18.185211279654208</v>
      </c>
      <c r="I5091" s="1">
        <f t="shared" si="878"/>
        <v>-6.0533754523170193</v>
      </c>
      <c r="J5091" s="4">
        <f>B5091+('PV model'!$B$3/15)+(I5091/60)</f>
        <v>21.622443742461382</v>
      </c>
      <c r="K5091" s="2">
        <f t="shared" si="879"/>
        <v>-144.33665613692074</v>
      </c>
      <c r="L5091" s="2">
        <f>DEGREES(ASIN((((COS(RADIANS('PV model'!$B$2))*COS(RADIANS(H5091))*COS(RADIANS(K5091)))+(SIN(RADIANS('PV model'!$B$2))*SIN(RADIANS(H5091)))))))</f>
        <v>-10.369435452410979</v>
      </c>
      <c r="M5091" s="3">
        <f t="shared" si="875"/>
        <v>0</v>
      </c>
      <c r="N5091" s="2">
        <f t="shared" si="880"/>
        <v>-34.270308681024368</v>
      </c>
      <c r="O5091" s="2">
        <f>IF('PV model'!$B$2&gt;0, 180-N5091,IF('PV model'!$B$2&lt;0,0-N5091,N5091))</f>
        <v>214.27030868102437</v>
      </c>
      <c r="P5091" s="2">
        <f>ABS(O5091-'PV model'!$B$5)</f>
        <v>9.2703086810243747</v>
      </c>
      <c r="Q5091" s="3">
        <f t="shared" si="876"/>
        <v>100.36943545241097</v>
      </c>
      <c r="R5091" s="3">
        <f t="shared" si="881"/>
        <v>0</v>
      </c>
      <c r="S5091" s="3">
        <f t="shared" si="877"/>
        <v>0</v>
      </c>
      <c r="T5091" s="3">
        <f>(0.5*(1-COS(RADIANS(90-$X$3)))*(D5091+E5091)*'PV model'!$B$4)</f>
        <v>0</v>
      </c>
      <c r="U5091" s="3">
        <f t="shared" si="882"/>
        <v>0</v>
      </c>
      <c r="V5091" s="3">
        <f>('PV model'!$B$13*(U5091/1000)*(1-'PV model'!$B$14*((20+C5091)-25))*'PV model'!$B$10)/'PV model'!$B$12</f>
        <v>0</v>
      </c>
    </row>
    <row r="5092" spans="1:22" x14ac:dyDescent="0.2">
      <c r="A5092" s="10">
        <f t="shared" si="874"/>
        <v>212</v>
      </c>
      <c r="B5092" s="10">
        <f t="shared" si="883"/>
        <v>23</v>
      </c>
      <c r="C5092" s="23">
        <v>12.7</v>
      </c>
      <c r="D5092" s="24">
        <v>0</v>
      </c>
      <c r="E5092" s="24">
        <v>0</v>
      </c>
      <c r="F5092" s="48"/>
      <c r="G5092" s="48"/>
      <c r="H5092" s="1">
        <f t="shared" si="884"/>
        <v>18.185211279654208</v>
      </c>
      <c r="I5092" s="1">
        <f t="shared" si="878"/>
        <v>-6.0533754523170193</v>
      </c>
      <c r="J5092" s="4">
        <f>B5092+('PV model'!$B$3/15)+(I5092/60)</f>
        <v>22.622443742461382</v>
      </c>
      <c r="K5092" s="2">
        <f t="shared" si="879"/>
        <v>-159.33665613692074</v>
      </c>
      <c r="L5092" s="2">
        <f>DEGREES(ASIN((((COS(RADIANS('PV model'!$B$2))*COS(RADIANS(H5092))*COS(RADIANS(K5092)))+(SIN(RADIANS('PV model'!$B$2))*SIN(RADIANS(H5092)))))))</f>
        <v>-14.258521455604269</v>
      </c>
      <c r="M5092" s="3">
        <f t="shared" si="875"/>
        <v>0</v>
      </c>
      <c r="N5092" s="2">
        <f t="shared" si="880"/>
        <v>-20.237170514257613</v>
      </c>
      <c r="O5092" s="2">
        <f>IF('PV model'!$B$2&gt;0, 180-N5092,IF('PV model'!$B$2&lt;0,0-N5092,N5092))</f>
        <v>200.23717051425763</v>
      </c>
      <c r="P5092" s="2">
        <f>ABS(O5092-'PV model'!$B$5)</f>
        <v>4.7628294857423725</v>
      </c>
      <c r="Q5092" s="3">
        <f t="shared" si="876"/>
        <v>104.25852145560427</v>
      </c>
      <c r="R5092" s="3">
        <f t="shared" si="881"/>
        <v>0</v>
      </c>
      <c r="S5092" s="3">
        <f t="shared" si="877"/>
        <v>0</v>
      </c>
      <c r="T5092" s="3">
        <f>(0.5*(1-COS(RADIANS(90-$X$3)))*(D5092+E5092)*'PV model'!$B$4)</f>
        <v>0</v>
      </c>
      <c r="U5092" s="3">
        <f t="shared" si="882"/>
        <v>0</v>
      </c>
      <c r="V5092" s="3">
        <f>('PV model'!$B$13*(U5092/1000)*(1-'PV model'!$B$14*((20+C5092)-25))*'PV model'!$B$10)/'PV model'!$B$12</f>
        <v>0</v>
      </c>
    </row>
    <row r="5093" spans="1:22" x14ac:dyDescent="0.2">
      <c r="A5093" s="10">
        <f t="shared" si="874"/>
        <v>212</v>
      </c>
      <c r="B5093" s="10">
        <f t="shared" si="883"/>
        <v>24</v>
      </c>
      <c r="C5093" s="23">
        <v>12.6</v>
      </c>
      <c r="D5093" s="24">
        <v>0</v>
      </c>
      <c r="E5093" s="24">
        <v>0</v>
      </c>
      <c r="F5093" s="48"/>
      <c r="G5093" s="48"/>
      <c r="H5093" s="1">
        <f t="shared" si="884"/>
        <v>18.185211279654208</v>
      </c>
      <c r="I5093" s="1">
        <f t="shared" si="878"/>
        <v>-6.0533754523170193</v>
      </c>
      <c r="J5093" s="4">
        <f>B5093+('PV model'!$B$3/15)+(I5093/60)</f>
        <v>23.622443742461382</v>
      </c>
      <c r="K5093" s="2">
        <f t="shared" si="879"/>
        <v>-174.33665613692074</v>
      </c>
      <c r="L5093" s="2">
        <f>DEGREES(ASIN((((COS(RADIANS('PV model'!$B$2))*COS(RADIANS(H5093))*COS(RADIANS(K5093)))+(SIN(RADIANS('PV model'!$B$2))*SIN(RADIANS(H5093)))))))</f>
        <v>-16.158044455076084</v>
      </c>
      <c r="M5093" s="3">
        <f t="shared" si="875"/>
        <v>0</v>
      </c>
      <c r="N5093" s="2">
        <f t="shared" si="880"/>
        <v>-5.6015588607558735</v>
      </c>
      <c r="O5093" s="2">
        <f>IF('PV model'!$B$2&gt;0, 180-N5093,IF('PV model'!$B$2&lt;0,0-N5093,N5093))</f>
        <v>185.60155886075589</v>
      </c>
      <c r="P5093" s="2">
        <f>ABS(O5093-'PV model'!$B$5)</f>
        <v>19.398441139244113</v>
      </c>
      <c r="Q5093" s="3">
        <f t="shared" si="876"/>
        <v>106.15804445507608</v>
      </c>
      <c r="R5093" s="3">
        <f t="shared" si="881"/>
        <v>0</v>
      </c>
      <c r="S5093" s="3">
        <f t="shared" si="877"/>
        <v>0</v>
      </c>
      <c r="T5093" s="3">
        <f>(0.5*(1-COS(RADIANS(90-$X$3)))*(D5093+E5093)*'PV model'!$B$4)</f>
        <v>0</v>
      </c>
      <c r="U5093" s="3">
        <f t="shared" si="882"/>
        <v>0</v>
      </c>
      <c r="V5093" s="3">
        <f>('PV model'!$B$13*(U5093/1000)*(1-'PV model'!$B$14*((20+C5093)-25))*'PV model'!$B$10)/'PV model'!$B$12</f>
        <v>0</v>
      </c>
    </row>
    <row r="5094" spans="1:22" x14ac:dyDescent="0.2">
      <c r="A5094" s="10">
        <f t="shared" si="874"/>
        <v>213</v>
      </c>
      <c r="B5094" s="10">
        <f t="shared" si="883"/>
        <v>1</v>
      </c>
      <c r="C5094" s="23">
        <v>12.5</v>
      </c>
      <c r="D5094" s="24">
        <v>0</v>
      </c>
      <c r="E5094" s="24">
        <v>0</v>
      </c>
      <c r="F5094" s="48"/>
      <c r="G5094" s="48"/>
      <c r="H5094" s="1">
        <f t="shared" si="884"/>
        <v>17.927257502588265</v>
      </c>
      <c r="I5094" s="1">
        <f t="shared" si="878"/>
        <v>-5.9957742565902716</v>
      </c>
      <c r="J5094" s="4">
        <f>B5094+('PV model'!$B$3/15)+(I5094/60)</f>
        <v>0.62340376239016215</v>
      </c>
      <c r="K5094" s="2">
        <f t="shared" si="879"/>
        <v>170.64894356414757</v>
      </c>
      <c r="L5094" s="2">
        <f>DEGREES(ASIN((((COS(RADIANS('PV model'!$B$2))*COS(RADIANS(H5094))*COS(RADIANS(K5094)))+(SIN(RADIANS('PV model'!$B$2))*SIN(RADIANS(H5094)))))))</f>
        <v>-16.14511427369121</v>
      </c>
      <c r="M5094" s="3">
        <f t="shared" si="875"/>
        <v>0</v>
      </c>
      <c r="N5094" s="2">
        <f t="shared" si="880"/>
        <v>9.2615623401721692</v>
      </c>
      <c r="O5094" s="2">
        <f>IF('PV model'!$B$2&gt;0, 180-N5094,IF('PV model'!$B$2&lt;0,0-N5094,N5094))</f>
        <v>170.73843765982784</v>
      </c>
      <c r="P5094" s="2">
        <f>ABS(O5094-'PV model'!$B$5)</f>
        <v>34.261562340172162</v>
      </c>
      <c r="Q5094" s="3">
        <f t="shared" si="876"/>
        <v>106.14511427369122</v>
      </c>
      <c r="R5094" s="3">
        <f t="shared" si="881"/>
        <v>0</v>
      </c>
      <c r="S5094" s="3">
        <f t="shared" si="877"/>
        <v>0</v>
      </c>
      <c r="T5094" s="3">
        <f>(0.5*(1-COS(RADIANS(90-$X$3)))*(D5094+E5094)*'PV model'!$B$4)</f>
        <v>0</v>
      </c>
      <c r="U5094" s="3">
        <f t="shared" si="882"/>
        <v>0</v>
      </c>
      <c r="V5094" s="3">
        <f>('PV model'!$B$13*(U5094/1000)*(1-'PV model'!$B$14*((20+C5094)-25))*'PV model'!$B$10)/'PV model'!$B$12</f>
        <v>0</v>
      </c>
    </row>
    <row r="5095" spans="1:22" x14ac:dyDescent="0.2">
      <c r="A5095" s="10">
        <f t="shared" si="874"/>
        <v>213</v>
      </c>
      <c r="B5095" s="10">
        <f t="shared" si="883"/>
        <v>2</v>
      </c>
      <c r="C5095" s="23">
        <v>12.5</v>
      </c>
      <c r="D5095" s="24">
        <v>0</v>
      </c>
      <c r="E5095" s="24">
        <v>0</v>
      </c>
      <c r="F5095" s="48"/>
      <c r="G5095" s="48"/>
      <c r="H5095" s="1">
        <f t="shared" si="884"/>
        <v>17.927257502588265</v>
      </c>
      <c r="I5095" s="1">
        <f t="shared" si="878"/>
        <v>-5.9957742565902716</v>
      </c>
      <c r="J5095" s="4">
        <f>B5095+('PV model'!$B$3/15)+(I5095/60)</f>
        <v>1.6234037623901623</v>
      </c>
      <c r="K5095" s="2">
        <f t="shared" si="879"/>
        <v>155.64894356414757</v>
      </c>
      <c r="L5095" s="2">
        <f>DEGREES(ASIN((((COS(RADIANS('PV model'!$B$2))*COS(RADIANS(H5095))*COS(RADIANS(K5095)))+(SIN(RADIANS('PV model'!$B$2))*SIN(RADIANS(H5095)))))))</f>
        <v>-13.726607673739277</v>
      </c>
      <c r="M5095" s="3">
        <f t="shared" si="875"/>
        <v>0</v>
      </c>
      <c r="N5095" s="2">
        <f t="shared" si="880"/>
        <v>23.818531675051471</v>
      </c>
      <c r="O5095" s="2">
        <f>IF('PV model'!$B$2&gt;0, 180-N5095,IF('PV model'!$B$2&lt;0,0-N5095,N5095))</f>
        <v>156.18146832494853</v>
      </c>
      <c r="P5095" s="2">
        <f>ABS(O5095-'PV model'!$B$5)</f>
        <v>48.818531675051474</v>
      </c>
      <c r="Q5095" s="3">
        <f t="shared" si="876"/>
        <v>103.72660767373928</v>
      </c>
      <c r="R5095" s="3">
        <f t="shared" si="881"/>
        <v>0</v>
      </c>
      <c r="S5095" s="3">
        <f t="shared" si="877"/>
        <v>0</v>
      </c>
      <c r="T5095" s="3">
        <f>(0.5*(1-COS(RADIANS(90-$X$3)))*(D5095+E5095)*'PV model'!$B$4)</f>
        <v>0</v>
      </c>
      <c r="U5095" s="3">
        <f t="shared" si="882"/>
        <v>0</v>
      </c>
      <c r="V5095" s="3">
        <f>('PV model'!$B$13*(U5095/1000)*(1-'PV model'!$B$14*((20+C5095)-25))*'PV model'!$B$10)/'PV model'!$B$12</f>
        <v>0</v>
      </c>
    </row>
    <row r="5096" spans="1:22" x14ac:dyDescent="0.2">
      <c r="A5096" s="10">
        <f t="shared" si="874"/>
        <v>213</v>
      </c>
      <c r="B5096" s="10">
        <f t="shared" si="883"/>
        <v>3</v>
      </c>
      <c r="C5096" s="23">
        <v>12.5</v>
      </c>
      <c r="D5096" s="24">
        <v>0</v>
      </c>
      <c r="E5096" s="24">
        <v>0</v>
      </c>
      <c r="F5096" s="48"/>
      <c r="G5096" s="48"/>
      <c r="H5096" s="1">
        <f t="shared" si="884"/>
        <v>17.927257502588265</v>
      </c>
      <c r="I5096" s="1">
        <f t="shared" si="878"/>
        <v>-5.9957742565902716</v>
      </c>
      <c r="J5096" s="4">
        <f>B5096+('PV model'!$B$3/15)+(I5096/60)</f>
        <v>2.6234037623901618</v>
      </c>
      <c r="K5096" s="2">
        <f t="shared" si="879"/>
        <v>140.64894356414757</v>
      </c>
      <c r="L5096" s="2">
        <f>DEGREES(ASIN((((COS(RADIANS('PV model'!$B$2))*COS(RADIANS(H5096))*COS(RADIANS(K5096)))+(SIN(RADIANS('PV model'!$B$2))*SIN(RADIANS(H5096)))))))</f>
        <v>-9.3839275233098807</v>
      </c>
      <c r="M5096" s="3">
        <f t="shared" si="875"/>
        <v>0</v>
      </c>
      <c r="N5096" s="2">
        <f t="shared" si="880"/>
        <v>37.695693010717982</v>
      </c>
      <c r="O5096" s="2">
        <f>IF('PV model'!$B$2&gt;0, 180-N5096,IF('PV model'!$B$2&lt;0,0-N5096,N5096))</f>
        <v>142.30430698928203</v>
      </c>
      <c r="P5096" s="2">
        <f>ABS(O5096-'PV model'!$B$5)</f>
        <v>62.695693010717974</v>
      </c>
      <c r="Q5096" s="3">
        <f t="shared" si="876"/>
        <v>99.383927523309879</v>
      </c>
      <c r="R5096" s="3">
        <f t="shared" si="881"/>
        <v>0</v>
      </c>
      <c r="S5096" s="3">
        <f t="shared" si="877"/>
        <v>0</v>
      </c>
      <c r="T5096" s="3">
        <f>(0.5*(1-COS(RADIANS(90-$X$3)))*(D5096+E5096)*'PV model'!$B$4)</f>
        <v>0</v>
      </c>
      <c r="U5096" s="3">
        <f t="shared" si="882"/>
        <v>0</v>
      </c>
      <c r="V5096" s="3">
        <f>('PV model'!$B$13*(U5096/1000)*(1-'PV model'!$B$14*((20+C5096)-25))*'PV model'!$B$10)/'PV model'!$B$12</f>
        <v>0</v>
      </c>
    </row>
    <row r="5097" spans="1:22" x14ac:dyDescent="0.2">
      <c r="A5097" s="10">
        <f t="shared" si="874"/>
        <v>213</v>
      </c>
      <c r="B5097" s="10">
        <f t="shared" si="883"/>
        <v>4</v>
      </c>
      <c r="C5097" s="23">
        <v>12.5</v>
      </c>
      <c r="D5097" s="24">
        <v>0</v>
      </c>
      <c r="E5097" s="24">
        <v>0</v>
      </c>
      <c r="F5097" s="48"/>
      <c r="G5097" s="48"/>
      <c r="H5097" s="1">
        <f t="shared" si="884"/>
        <v>17.927257502588265</v>
      </c>
      <c r="I5097" s="1">
        <f t="shared" si="878"/>
        <v>-5.9957742565902716</v>
      </c>
      <c r="J5097" s="4">
        <f>B5097+('PV model'!$B$3/15)+(I5097/60)</f>
        <v>3.6234037623901618</v>
      </c>
      <c r="K5097" s="2">
        <f t="shared" si="879"/>
        <v>125.64894356414757</v>
      </c>
      <c r="L5097" s="2">
        <f>DEGREES(ASIN((((COS(RADIANS('PV model'!$B$2))*COS(RADIANS(H5097))*COS(RADIANS(K5097)))+(SIN(RADIANS('PV model'!$B$2))*SIN(RADIANS(H5097)))))))</f>
        <v>-3.4633543723116196</v>
      </c>
      <c r="M5097" s="3">
        <f t="shared" si="875"/>
        <v>0</v>
      </c>
      <c r="N5097" s="2">
        <f t="shared" si="880"/>
        <v>50.765554857120875</v>
      </c>
      <c r="O5097" s="2">
        <f>IF('PV model'!$B$2&gt;0, 180-N5097,IF('PV model'!$B$2&lt;0,0-N5097,N5097))</f>
        <v>129.23444514287911</v>
      </c>
      <c r="P5097" s="2">
        <f>ABS(O5097-'PV model'!$B$5)</f>
        <v>75.76555485712089</v>
      </c>
      <c r="Q5097" s="3">
        <f t="shared" si="876"/>
        <v>93.463354372311613</v>
      </c>
      <c r="R5097" s="3">
        <f t="shared" si="881"/>
        <v>0</v>
      </c>
      <c r="S5097" s="3">
        <f t="shared" si="877"/>
        <v>0</v>
      </c>
      <c r="T5097" s="3">
        <f>(0.5*(1-COS(RADIANS(90-$X$3)))*(D5097+E5097)*'PV model'!$B$4)</f>
        <v>0</v>
      </c>
      <c r="U5097" s="3">
        <f t="shared" si="882"/>
        <v>0</v>
      </c>
      <c r="V5097" s="3">
        <f>('PV model'!$B$13*(U5097/1000)*(1-'PV model'!$B$14*((20+C5097)-25))*'PV model'!$B$10)/'PV model'!$B$12</f>
        <v>0</v>
      </c>
    </row>
    <row r="5098" spans="1:22" x14ac:dyDescent="0.2">
      <c r="A5098" s="10">
        <f t="shared" si="874"/>
        <v>213</v>
      </c>
      <c r="B5098" s="10">
        <f t="shared" si="883"/>
        <v>5</v>
      </c>
      <c r="C5098" s="23">
        <v>12.4</v>
      </c>
      <c r="D5098" s="24">
        <v>0</v>
      </c>
      <c r="E5098" s="24">
        <v>2.6460000000000004</v>
      </c>
      <c r="F5098" s="48"/>
      <c r="G5098" s="48"/>
      <c r="H5098" s="1">
        <f t="shared" si="884"/>
        <v>17.927257502588265</v>
      </c>
      <c r="I5098" s="1">
        <f t="shared" si="878"/>
        <v>-5.9957742565902716</v>
      </c>
      <c r="J5098" s="4">
        <f>B5098+('PV model'!$B$3/15)+(I5098/60)</f>
        <v>4.6234037623901623</v>
      </c>
      <c r="K5098" s="2">
        <f t="shared" si="879"/>
        <v>110.64894356414757</v>
      </c>
      <c r="L5098" s="2">
        <f>DEGREES(ASIN((((COS(RADIANS('PV model'!$B$2))*COS(RADIANS(H5098))*COS(RADIANS(K5098)))+(SIN(RADIANS('PV model'!$B$2))*SIN(RADIANS(H5098)))))))</f>
        <v>3.6483806481048946</v>
      </c>
      <c r="M5098" s="3">
        <f t="shared" si="875"/>
        <v>3.6483806481048946</v>
      </c>
      <c r="N5098" s="2">
        <f t="shared" si="880"/>
        <v>63.142616219090172</v>
      </c>
      <c r="O5098" s="2">
        <f>IF('PV model'!$B$2&gt;0, 180-N5098,IF('PV model'!$B$2&lt;0,0-N5098,N5098))</f>
        <v>116.85738378090983</v>
      </c>
      <c r="P5098" s="2">
        <f>ABS(O5098-'PV model'!$B$5)</f>
        <v>88.142616219090172</v>
      </c>
      <c r="Q5098" s="3">
        <f t="shared" si="876"/>
        <v>86.35161935189511</v>
      </c>
      <c r="R5098" s="3">
        <f t="shared" si="881"/>
        <v>0</v>
      </c>
      <c r="S5098" s="3">
        <f t="shared" si="877"/>
        <v>2.6460000000000004</v>
      </c>
      <c r="T5098" s="3">
        <f>(0.5*(1-COS(RADIANS(90-$X$3)))*(D5098+E5098)*'PV model'!$B$4)</f>
        <v>0</v>
      </c>
      <c r="U5098" s="3">
        <f t="shared" si="882"/>
        <v>2.6460000000000004</v>
      </c>
      <c r="V5098" s="3">
        <f>('PV model'!$B$13*(U5098/1000)*(1-'PV model'!$B$14*((20+C5098)-25))*'PV model'!$B$10)/'PV model'!$B$12</f>
        <v>0.25666513286400006</v>
      </c>
    </row>
    <row r="5099" spans="1:22" x14ac:dyDescent="0.2">
      <c r="A5099" s="10">
        <f t="shared" si="874"/>
        <v>213</v>
      </c>
      <c r="B5099" s="10">
        <f t="shared" si="883"/>
        <v>6</v>
      </c>
      <c r="C5099" s="23">
        <v>12.3</v>
      </c>
      <c r="D5099" s="24">
        <v>0</v>
      </c>
      <c r="E5099" s="24">
        <v>25.578000000000003</v>
      </c>
      <c r="F5099" s="48"/>
      <c r="G5099" s="48"/>
      <c r="H5099" s="1">
        <f t="shared" si="884"/>
        <v>17.927257502588265</v>
      </c>
      <c r="I5099" s="1">
        <f t="shared" si="878"/>
        <v>-5.9957742565902716</v>
      </c>
      <c r="J5099" s="4">
        <f>B5099+('PV model'!$B$3/15)+(I5099/60)</f>
        <v>5.6234037623901623</v>
      </c>
      <c r="K5099" s="2">
        <f t="shared" si="879"/>
        <v>95.648943564147572</v>
      </c>
      <c r="L5099" s="2">
        <f>DEGREES(ASIN((((COS(RADIANS('PV model'!$B$2))*COS(RADIANS(H5099))*COS(RADIANS(K5099)))+(SIN(RADIANS('PV model'!$B$2))*SIN(RADIANS(H5099)))))))</f>
        <v>11.57365834265458</v>
      </c>
      <c r="M5099" s="3">
        <f t="shared" si="875"/>
        <v>11.57365834265458</v>
      </c>
      <c r="N5099" s="2">
        <f t="shared" si="880"/>
        <v>75.122810583271928</v>
      </c>
      <c r="O5099" s="2">
        <f>IF('PV model'!$B$2&gt;0, 180-N5099,IF('PV model'!$B$2&lt;0,0-N5099,N5099))</f>
        <v>104.87718941672807</v>
      </c>
      <c r="P5099" s="2">
        <f>ABS(O5099-'PV model'!$B$5)</f>
        <v>100.12281058327193</v>
      </c>
      <c r="Q5099" s="3">
        <f t="shared" si="876"/>
        <v>78.426341657345418</v>
      </c>
      <c r="R5099" s="3">
        <f t="shared" si="881"/>
        <v>0</v>
      </c>
      <c r="S5099" s="3">
        <f t="shared" si="877"/>
        <v>25.578000000000003</v>
      </c>
      <c r="T5099" s="3">
        <f>(0.5*(1-COS(RADIANS(90-$X$3)))*(D5099+E5099)*'PV model'!$B$4)</f>
        <v>0</v>
      </c>
      <c r="U5099" s="3">
        <f t="shared" si="882"/>
        <v>25.578000000000003</v>
      </c>
      <c r="V5099" s="3">
        <f>('PV model'!$B$13*(U5099/1000)*(1-'PV model'!$B$14*((20+C5099)-25))*'PV model'!$B$10)/'PV model'!$B$12</f>
        <v>2.4821189951039999</v>
      </c>
    </row>
    <row r="5100" spans="1:22" x14ac:dyDescent="0.2">
      <c r="A5100" s="10">
        <f t="shared" si="874"/>
        <v>213</v>
      </c>
      <c r="B5100" s="10">
        <f t="shared" si="883"/>
        <v>7</v>
      </c>
      <c r="C5100" s="23">
        <v>12.8</v>
      </c>
      <c r="D5100" s="24">
        <v>7.8571499999999999</v>
      </c>
      <c r="E5100" s="24">
        <v>82.025999999999996</v>
      </c>
      <c r="F5100" s="48"/>
      <c r="G5100" s="48"/>
      <c r="H5100" s="1">
        <f t="shared" si="884"/>
        <v>17.927257502588265</v>
      </c>
      <c r="I5100" s="1">
        <f t="shared" si="878"/>
        <v>-5.9957742565902716</v>
      </c>
      <c r="J5100" s="4">
        <f>B5100+('PV model'!$B$3/15)+(I5100/60)</f>
        <v>6.6234037623901623</v>
      </c>
      <c r="K5100" s="2">
        <f t="shared" si="879"/>
        <v>80.648943564147572</v>
      </c>
      <c r="L5100" s="2">
        <f>DEGREES(ASIN((((COS(RADIANS('PV model'!$B$2))*COS(RADIANS(H5100))*COS(RADIANS(K5100)))+(SIN(RADIANS('PV model'!$B$2))*SIN(RADIANS(H5100)))))))</f>
        <v>19.952248083307364</v>
      </c>
      <c r="M5100" s="3">
        <f t="shared" si="875"/>
        <v>19.952248083307364</v>
      </c>
      <c r="N5100" s="2">
        <f t="shared" si="880"/>
        <v>87.137614346790102</v>
      </c>
      <c r="O5100" s="2">
        <f>IF('PV model'!$B$2&gt;0, 180-N5100,IF('PV model'!$B$2&lt;0,0-N5100,N5100))</f>
        <v>92.862385653209898</v>
      </c>
      <c r="P5100" s="2">
        <f>ABS(O5100-'PV model'!$B$5)</f>
        <v>112.1376143467901</v>
      </c>
      <c r="Q5100" s="3">
        <f t="shared" si="876"/>
        <v>70.047751916692633</v>
      </c>
      <c r="R5100" s="3">
        <f t="shared" si="881"/>
        <v>7.8571500000000025</v>
      </c>
      <c r="S5100" s="3">
        <f t="shared" si="877"/>
        <v>85.815726908358627</v>
      </c>
      <c r="T5100" s="3">
        <f>(0.5*(1-COS(RADIANS(90-$X$3)))*(D5100+E5100)*'PV model'!$B$4)</f>
        <v>0</v>
      </c>
      <c r="U5100" s="3">
        <f t="shared" si="882"/>
        <v>93.672876908358631</v>
      </c>
      <c r="V5100" s="3">
        <f>('PV model'!$B$13*(U5100/1000)*(1-'PV model'!$B$14*((20+C5100)-25))*'PV model'!$B$10)/'PV model'!$B$12</f>
        <v>9.0713983035558314</v>
      </c>
    </row>
    <row r="5101" spans="1:22" x14ac:dyDescent="0.2">
      <c r="A5101" s="10">
        <f t="shared" si="874"/>
        <v>213</v>
      </c>
      <c r="B5101" s="10">
        <f t="shared" si="883"/>
        <v>8</v>
      </c>
      <c r="C5101" s="23">
        <v>12.5</v>
      </c>
      <c r="D5101" s="24">
        <v>11.224499999999999</v>
      </c>
      <c r="E5101" s="24">
        <v>151.70399999999998</v>
      </c>
      <c r="F5101" s="48"/>
      <c r="G5101" s="48"/>
      <c r="H5101" s="1">
        <f t="shared" si="884"/>
        <v>17.927257502588265</v>
      </c>
      <c r="I5101" s="1">
        <f t="shared" si="878"/>
        <v>-5.9957742565902716</v>
      </c>
      <c r="J5101" s="4">
        <f>B5101+('PV model'!$B$3/15)+(I5101/60)</f>
        <v>7.6234037623901623</v>
      </c>
      <c r="K5101" s="2">
        <f t="shared" si="879"/>
        <v>65.648943564147572</v>
      </c>
      <c r="L5101" s="2">
        <f>DEGREES(ASIN((((COS(RADIANS('PV model'!$B$2))*COS(RADIANS(H5101))*COS(RADIANS(K5101)))+(SIN(RADIANS('PV model'!$B$2))*SIN(RADIANS(H5101)))))))</f>
        <v>28.416589922945551</v>
      </c>
      <c r="M5101" s="3">
        <f t="shared" si="875"/>
        <v>28.416589922945551</v>
      </c>
      <c r="N5101" s="2">
        <f t="shared" si="880"/>
        <v>80.248628862026777</v>
      </c>
      <c r="O5101" s="2">
        <f>IF('PV model'!$B$2&gt;0, 180-N5101,IF('PV model'!$B$2&lt;0,0-N5101,N5101))</f>
        <v>99.751371137973223</v>
      </c>
      <c r="P5101" s="2">
        <f>ABS(O5101-'PV model'!$B$5)</f>
        <v>105.24862886202678</v>
      </c>
      <c r="Q5101" s="3">
        <f t="shared" si="876"/>
        <v>61.583410077054445</v>
      </c>
      <c r="R5101" s="3">
        <f t="shared" si="881"/>
        <v>11.224500000000003</v>
      </c>
      <c r="S5101" s="3">
        <f t="shared" si="877"/>
        <v>158.45440848454442</v>
      </c>
      <c r="T5101" s="3">
        <f>(0.5*(1-COS(RADIANS(90-$X$3)))*(D5101+E5101)*'PV model'!$B$4)</f>
        <v>0</v>
      </c>
      <c r="U5101" s="3">
        <f t="shared" si="882"/>
        <v>169.67890848454442</v>
      </c>
      <c r="V5101" s="3">
        <f>('PV model'!$B$13*(U5101/1000)*(1-'PV model'!$B$14*((20+C5101)-25))*'PV model'!$B$10)/'PV model'!$B$12</f>
        <v>16.452270581351609</v>
      </c>
    </row>
    <row r="5102" spans="1:22" x14ac:dyDescent="0.2">
      <c r="A5102" s="10">
        <f t="shared" ref="A5102:A5165" si="885">IF(B5102&gt;1,A5101,A5101+1)</f>
        <v>213</v>
      </c>
      <c r="B5102" s="10">
        <f t="shared" si="883"/>
        <v>9</v>
      </c>
      <c r="C5102" s="23">
        <v>13</v>
      </c>
      <c r="D5102" s="24">
        <v>58.367399999999996</v>
      </c>
      <c r="E5102" s="24">
        <v>205.506</v>
      </c>
      <c r="F5102" s="48"/>
      <c r="G5102" s="48"/>
      <c r="H5102" s="1">
        <f t="shared" si="884"/>
        <v>17.927257502588265</v>
      </c>
      <c r="I5102" s="1">
        <f t="shared" si="878"/>
        <v>-5.9957742565902716</v>
      </c>
      <c r="J5102" s="4">
        <f>B5102+('PV model'!$B$3/15)+(I5102/60)</f>
        <v>8.6234037623901614</v>
      </c>
      <c r="K5102" s="2">
        <f t="shared" si="879"/>
        <v>50.648943564147579</v>
      </c>
      <c r="L5102" s="2">
        <f>DEGREES(ASIN((((COS(RADIANS('PV model'!$B$2))*COS(RADIANS(H5102))*COS(RADIANS(K5102)))+(SIN(RADIANS('PV model'!$B$2))*SIN(RADIANS(H5102)))))))</f>
        <v>36.539583942373291</v>
      </c>
      <c r="M5102" s="3">
        <f t="shared" si="875"/>
        <v>36.539583942373291</v>
      </c>
      <c r="N5102" s="2">
        <f t="shared" si="880"/>
        <v>66.308213556426239</v>
      </c>
      <c r="O5102" s="2">
        <f>IF('PV model'!$B$2&gt;0, 180-N5102,IF('PV model'!$B$2&lt;0,0-N5102,N5102))</f>
        <v>113.69178644357376</v>
      </c>
      <c r="P5102" s="2">
        <f>ABS(O5102-'PV model'!$B$5)</f>
        <v>91.308213556426239</v>
      </c>
      <c r="Q5102" s="3">
        <f t="shared" si="876"/>
        <v>53.460416057626709</v>
      </c>
      <c r="R5102" s="3">
        <f t="shared" si="881"/>
        <v>58.367400000000004</v>
      </c>
      <c r="S5102" s="3">
        <f t="shared" si="877"/>
        <v>235.69955488913746</v>
      </c>
      <c r="T5102" s="3">
        <f>(0.5*(1-COS(RADIANS(90-$X$3)))*(D5102+E5102)*'PV model'!$B$4)</f>
        <v>0</v>
      </c>
      <c r="U5102" s="3">
        <f t="shared" si="882"/>
        <v>294.06695488913749</v>
      </c>
      <c r="V5102" s="3">
        <f>('PV model'!$B$13*(U5102/1000)*(1-'PV model'!$B$14*((20+C5102)-25))*'PV model'!$B$10)/'PV model'!$B$12</f>
        <v>28.454294960775197</v>
      </c>
    </row>
    <row r="5103" spans="1:22" x14ac:dyDescent="0.2">
      <c r="A5103" s="10">
        <f t="shared" si="885"/>
        <v>213</v>
      </c>
      <c r="B5103" s="10">
        <f t="shared" si="883"/>
        <v>10</v>
      </c>
      <c r="C5103" s="23">
        <v>13.4</v>
      </c>
      <c r="D5103" s="24">
        <v>178.46955</v>
      </c>
      <c r="E5103" s="24">
        <v>258.42600000000004</v>
      </c>
      <c r="F5103" s="48"/>
      <c r="G5103" s="48"/>
      <c r="H5103" s="1">
        <f t="shared" si="884"/>
        <v>17.927257502588265</v>
      </c>
      <c r="I5103" s="1">
        <f t="shared" si="878"/>
        <v>-5.9957742565902716</v>
      </c>
      <c r="J5103" s="4">
        <f>B5103+('PV model'!$B$3/15)+(I5103/60)</f>
        <v>9.6234037623901614</v>
      </c>
      <c r="K5103" s="2">
        <f t="shared" si="879"/>
        <v>35.648943564147579</v>
      </c>
      <c r="L5103" s="2">
        <f>DEGREES(ASIN((((COS(RADIANS('PV model'!$B$2))*COS(RADIANS(H5103))*COS(RADIANS(K5103)))+(SIN(RADIANS('PV model'!$B$2))*SIN(RADIANS(H5103)))))))</f>
        <v>43.7561458613675</v>
      </c>
      <c r="M5103" s="3">
        <f t="shared" si="875"/>
        <v>43.7561458613675</v>
      </c>
      <c r="N5103" s="2">
        <f t="shared" si="880"/>
        <v>50.150095492223222</v>
      </c>
      <c r="O5103" s="2">
        <f>IF('PV model'!$B$2&gt;0, 180-N5103,IF('PV model'!$B$2&lt;0,0-N5103,N5103))</f>
        <v>129.84990450777678</v>
      </c>
      <c r="P5103" s="2">
        <f>ABS(O5103-'PV model'!$B$5)</f>
        <v>75.150095492223215</v>
      </c>
      <c r="Q5103" s="3">
        <f t="shared" si="876"/>
        <v>46.2438541386325</v>
      </c>
      <c r="R5103" s="3">
        <f t="shared" si="881"/>
        <v>178.46955</v>
      </c>
      <c r="S5103" s="3">
        <f t="shared" si="877"/>
        <v>321.88650059970848</v>
      </c>
      <c r="T5103" s="3">
        <f>(0.5*(1-COS(RADIANS(90-$X$3)))*(D5103+E5103)*'PV model'!$B$4)</f>
        <v>0</v>
      </c>
      <c r="U5103" s="3">
        <f t="shared" si="882"/>
        <v>500.35605059970851</v>
      </c>
      <c r="V5103" s="3">
        <f>('PV model'!$B$13*(U5103/1000)*(1-'PV model'!$B$14*((20+C5103)-25))*'PV model'!$B$10)/'PV model'!$B$12</f>
        <v>48.335066966463856</v>
      </c>
    </row>
    <row r="5104" spans="1:22" x14ac:dyDescent="0.2">
      <c r="A5104" s="10">
        <f t="shared" si="885"/>
        <v>213</v>
      </c>
      <c r="B5104" s="10">
        <f t="shared" si="883"/>
        <v>11</v>
      </c>
      <c r="C5104" s="23">
        <v>13.9</v>
      </c>
      <c r="D5104" s="24">
        <v>283.97985</v>
      </c>
      <c r="E5104" s="24">
        <v>297.23399999999998</v>
      </c>
      <c r="F5104" s="48"/>
      <c r="G5104" s="48"/>
      <c r="H5104" s="1">
        <f t="shared" si="884"/>
        <v>17.927257502588265</v>
      </c>
      <c r="I5104" s="1">
        <f t="shared" si="878"/>
        <v>-5.9957742565902716</v>
      </c>
      <c r="J5104" s="4">
        <f>B5104+('PV model'!$B$3/15)+(I5104/60)</f>
        <v>10.623403762390161</v>
      </c>
      <c r="K5104" s="2">
        <f t="shared" si="879"/>
        <v>20.648943564147579</v>
      </c>
      <c r="L5104" s="2">
        <f>DEGREES(ASIN((((COS(RADIANS('PV model'!$B$2))*COS(RADIANS(H5104))*COS(RADIANS(K5104)))+(SIN(RADIANS('PV model'!$B$2))*SIN(RADIANS(H5104)))))))</f>
        <v>49.284663353756777</v>
      </c>
      <c r="M5104" s="3">
        <f t="shared" si="875"/>
        <v>49.284663353756777</v>
      </c>
      <c r="N5104" s="2">
        <f t="shared" si="880"/>
        <v>30.954892750924781</v>
      </c>
      <c r="O5104" s="2">
        <f>IF('PV model'!$B$2&gt;0, 180-N5104,IF('PV model'!$B$2&lt;0,0-N5104,N5104))</f>
        <v>149.04510724907522</v>
      </c>
      <c r="P5104" s="2">
        <f>ABS(O5104-'PV model'!$B$5)</f>
        <v>55.954892750924785</v>
      </c>
      <c r="Q5104" s="3">
        <f t="shared" si="876"/>
        <v>40.715336646243223</v>
      </c>
      <c r="R5104" s="3">
        <f t="shared" si="881"/>
        <v>283.97985000000006</v>
      </c>
      <c r="S5104" s="3">
        <f t="shared" si="877"/>
        <v>375.60504283457755</v>
      </c>
      <c r="T5104" s="3">
        <f>(0.5*(1-COS(RADIANS(90-$X$3)))*(D5104+E5104)*'PV model'!$B$4)</f>
        <v>0</v>
      </c>
      <c r="U5104" s="3">
        <f t="shared" si="882"/>
        <v>659.58489283457766</v>
      </c>
      <c r="V5104" s="3">
        <f>('PV model'!$B$13*(U5104/1000)*(1-'PV model'!$B$14*((20+C5104)-25))*'PV model'!$B$10)/'PV model'!$B$12</f>
        <v>63.584922918140684</v>
      </c>
    </row>
    <row r="5105" spans="1:22" x14ac:dyDescent="0.2">
      <c r="A5105" s="10">
        <f t="shared" si="885"/>
        <v>213</v>
      </c>
      <c r="B5105" s="10">
        <f t="shared" si="883"/>
        <v>12</v>
      </c>
      <c r="C5105" s="23">
        <v>13.2</v>
      </c>
      <c r="D5105" s="24">
        <v>113.36745000000001</v>
      </c>
      <c r="E5105" s="24">
        <v>308.7</v>
      </c>
      <c r="F5105" s="48"/>
      <c r="G5105" s="48"/>
      <c r="H5105" s="1">
        <f t="shared" si="884"/>
        <v>17.927257502588265</v>
      </c>
      <c r="I5105" s="1">
        <f t="shared" si="878"/>
        <v>-5.9957742565902716</v>
      </c>
      <c r="J5105" s="4">
        <f>B5105+('PV model'!$B$3/15)+(I5105/60)</f>
        <v>11.623403762390161</v>
      </c>
      <c r="K5105" s="2">
        <f t="shared" si="879"/>
        <v>5.6489435641475794</v>
      </c>
      <c r="L5105" s="2">
        <f>DEGREES(ASIN((((COS(RADIANS('PV model'!$B$2))*COS(RADIANS(H5105))*COS(RADIANS(K5105)))+(SIN(RADIANS('PV model'!$B$2))*SIN(RADIANS(H5105)))))))</f>
        <v>52.182027649303279</v>
      </c>
      <c r="M5105" s="3">
        <f t="shared" si="875"/>
        <v>52.182027649303279</v>
      </c>
      <c r="N5105" s="2">
        <f t="shared" si="880"/>
        <v>8.78580625328342</v>
      </c>
      <c r="O5105" s="2">
        <f>IF('PV model'!$B$2&gt;0, 180-N5105,IF('PV model'!$B$2&lt;0,0-N5105,N5105))</f>
        <v>171.21419374671657</v>
      </c>
      <c r="P5105" s="2">
        <f>ABS(O5105-'PV model'!$B$5)</f>
        <v>33.785806253283425</v>
      </c>
      <c r="Q5105" s="3">
        <f t="shared" si="876"/>
        <v>37.817972350696721</v>
      </c>
      <c r="R5105" s="3">
        <f t="shared" si="881"/>
        <v>113.36745000000001</v>
      </c>
      <c r="S5105" s="3">
        <f t="shared" si="877"/>
        <v>356.42839960640845</v>
      </c>
      <c r="T5105" s="3">
        <f>(0.5*(1-COS(RADIANS(90-$X$3)))*(D5105+E5105)*'PV model'!$B$4)</f>
        <v>0</v>
      </c>
      <c r="U5105" s="3">
        <f t="shared" si="882"/>
        <v>469.79584960640847</v>
      </c>
      <c r="V5105" s="3">
        <f>('PV model'!$B$13*(U5105/1000)*(1-'PV model'!$B$14*((20+C5105)-25))*'PV model'!$B$10)/'PV model'!$B$12</f>
        <v>45.42047911210225</v>
      </c>
    </row>
    <row r="5106" spans="1:22" x14ac:dyDescent="0.2">
      <c r="A5106" s="10">
        <f t="shared" si="885"/>
        <v>213</v>
      </c>
      <c r="B5106" s="10">
        <f t="shared" si="883"/>
        <v>13</v>
      </c>
      <c r="C5106" s="23">
        <v>13.6</v>
      </c>
      <c r="D5106" s="24">
        <v>333.36765000000003</v>
      </c>
      <c r="E5106" s="24">
        <v>308.7</v>
      </c>
      <c r="F5106" s="48"/>
      <c r="G5106" s="48"/>
      <c r="H5106" s="1">
        <f t="shared" si="884"/>
        <v>17.927257502588265</v>
      </c>
      <c r="I5106" s="1">
        <f t="shared" si="878"/>
        <v>-5.9957742565902716</v>
      </c>
      <c r="J5106" s="4">
        <f>B5106+('PV model'!$B$3/15)+(I5106/60)</f>
        <v>12.623403762390161</v>
      </c>
      <c r="K5106" s="2">
        <f t="shared" si="879"/>
        <v>-9.3510564358524206</v>
      </c>
      <c r="L5106" s="2">
        <f>DEGREES(ASIN((((COS(RADIANS('PV model'!$B$2))*COS(RADIANS(H5106))*COS(RADIANS(K5106)))+(SIN(RADIANS('PV model'!$B$2))*SIN(RADIANS(H5106)))))))</f>
        <v>51.759398050019861</v>
      </c>
      <c r="M5106" s="3">
        <f t="shared" si="875"/>
        <v>51.759398050019861</v>
      </c>
      <c r="N5106" s="2">
        <f t="shared" si="880"/>
        <v>-14.463458586167205</v>
      </c>
      <c r="O5106" s="2">
        <f>IF('PV model'!$B$2&gt;0, 180-N5106,IF('PV model'!$B$2&lt;0,0-N5106,N5106))</f>
        <v>194.46345858616721</v>
      </c>
      <c r="P5106" s="2">
        <f>ABS(O5106-'PV model'!$B$5)</f>
        <v>10.536541413832794</v>
      </c>
      <c r="Q5106" s="3">
        <f t="shared" si="876"/>
        <v>38.240601949980139</v>
      </c>
      <c r="R5106" s="3">
        <f t="shared" si="881"/>
        <v>333.36765000000008</v>
      </c>
      <c r="S5106" s="3">
        <f t="shared" si="877"/>
        <v>390.09472348235232</v>
      </c>
      <c r="T5106" s="3">
        <f>(0.5*(1-COS(RADIANS(90-$X$3)))*(D5106+E5106)*'PV model'!$B$4)</f>
        <v>0</v>
      </c>
      <c r="U5106" s="3">
        <f t="shared" si="882"/>
        <v>723.4623734823524</v>
      </c>
      <c r="V5106" s="3">
        <f>('PV model'!$B$13*(U5106/1000)*(1-'PV model'!$B$14*((20+C5106)-25))*'PV model'!$B$10)/'PV model'!$B$12</f>
        <v>69.829583772742552</v>
      </c>
    </row>
    <row r="5107" spans="1:22" x14ac:dyDescent="0.2">
      <c r="A5107" s="10">
        <f t="shared" si="885"/>
        <v>213</v>
      </c>
      <c r="B5107" s="10">
        <f t="shared" si="883"/>
        <v>14</v>
      </c>
      <c r="C5107" s="23">
        <v>13.5</v>
      </c>
      <c r="D5107" s="24">
        <v>113.36745000000001</v>
      </c>
      <c r="E5107" s="24">
        <v>307.81799999999998</v>
      </c>
      <c r="F5107" s="48"/>
      <c r="G5107" s="48"/>
      <c r="H5107" s="1">
        <f t="shared" si="884"/>
        <v>17.927257502588265</v>
      </c>
      <c r="I5107" s="1">
        <f t="shared" si="878"/>
        <v>-5.9957742565902716</v>
      </c>
      <c r="J5107" s="4">
        <f>B5107+('PV model'!$B$3/15)+(I5107/60)</f>
        <v>13.623403762390161</v>
      </c>
      <c r="K5107" s="2">
        <f t="shared" si="879"/>
        <v>-24.351056435852421</v>
      </c>
      <c r="L5107" s="2">
        <f>DEGREES(ASIN((((COS(RADIANS('PV model'!$B$2))*COS(RADIANS(H5107))*COS(RADIANS(K5107)))+(SIN(RADIANS('PV model'!$B$2))*SIN(RADIANS(H5107)))))))</f>
        <v>48.127902871705679</v>
      </c>
      <c r="M5107" s="3">
        <f t="shared" si="875"/>
        <v>48.127902871705679</v>
      </c>
      <c r="N5107" s="2">
        <f t="shared" si="880"/>
        <v>-35.997675308362602</v>
      </c>
      <c r="O5107" s="2">
        <f>IF('PV model'!$B$2&gt;0, 180-N5107,IF('PV model'!$B$2&lt;0,0-N5107,N5107))</f>
        <v>215.9976753083626</v>
      </c>
      <c r="P5107" s="2">
        <f>ABS(O5107-'PV model'!$B$5)</f>
        <v>10.997675308362602</v>
      </c>
      <c r="Q5107" s="3">
        <f t="shared" si="876"/>
        <v>41.872097128294321</v>
      </c>
      <c r="R5107" s="3">
        <f t="shared" si="881"/>
        <v>113.36745000000001</v>
      </c>
      <c r="S5107" s="3">
        <f t="shared" si="877"/>
        <v>358.76162230314338</v>
      </c>
      <c r="T5107" s="3">
        <f>(0.5*(1-COS(RADIANS(90-$X$3)))*(D5107+E5107)*'PV model'!$B$4)</f>
        <v>0</v>
      </c>
      <c r="U5107" s="3">
        <f t="shared" si="882"/>
        <v>472.1290723031434</v>
      </c>
      <c r="V5107" s="3">
        <f>('PV model'!$B$13*(U5107/1000)*(1-'PV model'!$B$14*((20+C5107)-25))*'PV model'!$B$10)/'PV model'!$B$12</f>
        <v>45.589425317129852</v>
      </c>
    </row>
    <row r="5108" spans="1:22" x14ac:dyDescent="0.2">
      <c r="A5108" s="10">
        <f t="shared" si="885"/>
        <v>213</v>
      </c>
      <c r="B5108" s="10">
        <f t="shared" si="883"/>
        <v>15</v>
      </c>
      <c r="C5108" s="23">
        <v>13.3</v>
      </c>
      <c r="D5108" s="24">
        <v>106.63275</v>
      </c>
      <c r="E5108" s="24">
        <v>284.00400000000002</v>
      </c>
      <c r="F5108" s="48"/>
      <c r="G5108" s="48"/>
      <c r="H5108" s="1">
        <f t="shared" si="884"/>
        <v>17.927257502588265</v>
      </c>
      <c r="I5108" s="1">
        <f t="shared" si="878"/>
        <v>-5.9957742565902716</v>
      </c>
      <c r="J5108" s="4">
        <f>B5108+('PV model'!$B$3/15)+(I5108/60)</f>
        <v>14.623403762390161</v>
      </c>
      <c r="K5108" s="2">
        <f t="shared" si="879"/>
        <v>-39.351056435852421</v>
      </c>
      <c r="L5108" s="2">
        <f>DEGREES(ASIN((((COS(RADIANS('PV model'!$B$2))*COS(RADIANS(H5108))*COS(RADIANS(K5108)))+(SIN(RADIANS('PV model'!$B$2))*SIN(RADIANS(H5108)))))))</f>
        <v>42.097681625701377</v>
      </c>
      <c r="M5108" s="3">
        <f t="shared" si="875"/>
        <v>42.097681625701377</v>
      </c>
      <c r="N5108" s="2">
        <f t="shared" si="880"/>
        <v>-54.394918132364417</v>
      </c>
      <c r="O5108" s="2">
        <f>IF('PV model'!$B$2&gt;0, 180-N5108,IF('PV model'!$B$2&lt;0,0-N5108,N5108))</f>
        <v>234.39491813236441</v>
      </c>
      <c r="P5108" s="2">
        <f>ABS(O5108-'PV model'!$B$5)</f>
        <v>29.39491813236441</v>
      </c>
      <c r="Q5108" s="3">
        <f t="shared" si="876"/>
        <v>47.902318374298623</v>
      </c>
      <c r="R5108" s="3">
        <f t="shared" si="881"/>
        <v>106.63275</v>
      </c>
      <c r="S5108" s="3">
        <f t="shared" si="877"/>
        <v>334.30316765950079</v>
      </c>
      <c r="T5108" s="3">
        <f>(0.5*(1-COS(RADIANS(90-$X$3)))*(D5108+E5108)*'PV model'!$B$4)</f>
        <v>0</v>
      </c>
      <c r="U5108" s="3">
        <f t="shared" si="882"/>
        <v>440.93591765950077</v>
      </c>
      <c r="V5108" s="3">
        <f>('PV model'!$B$13*(U5108/1000)*(1-'PV model'!$B$14*((20+C5108)-25))*'PV model'!$B$10)/'PV model'!$B$12</f>
        <v>42.612632645512811</v>
      </c>
    </row>
    <row r="5109" spans="1:22" x14ac:dyDescent="0.2">
      <c r="A5109" s="10">
        <f t="shared" si="885"/>
        <v>213</v>
      </c>
      <c r="B5109" s="10">
        <f t="shared" si="883"/>
        <v>16</v>
      </c>
      <c r="C5109" s="23">
        <v>13.3</v>
      </c>
      <c r="D5109" s="24">
        <v>101.0205</v>
      </c>
      <c r="E5109" s="24">
        <v>241.66799999999998</v>
      </c>
      <c r="F5109" s="48"/>
      <c r="G5109" s="48"/>
      <c r="H5109" s="1">
        <f t="shared" si="884"/>
        <v>17.927257502588265</v>
      </c>
      <c r="I5109" s="1">
        <f t="shared" si="878"/>
        <v>-5.9957742565902716</v>
      </c>
      <c r="J5109" s="4">
        <f>B5109+('PV model'!$B$3/15)+(I5109/60)</f>
        <v>15.623403762390161</v>
      </c>
      <c r="K5109" s="2">
        <f t="shared" si="879"/>
        <v>-54.351056435852421</v>
      </c>
      <c r="L5109" s="2">
        <f>DEGREES(ASIN((((COS(RADIANS('PV model'!$B$2))*COS(RADIANS(H5109))*COS(RADIANS(K5109)))+(SIN(RADIANS('PV model'!$B$2))*SIN(RADIANS(H5109)))))))</f>
        <v>34.593998650240749</v>
      </c>
      <c r="M5109" s="3">
        <f t="shared" si="875"/>
        <v>34.593998650240749</v>
      </c>
      <c r="N5109" s="2">
        <f t="shared" si="880"/>
        <v>-69.918492691488382</v>
      </c>
      <c r="O5109" s="2">
        <f>IF('PV model'!$B$2&gt;0, 180-N5109,IF('PV model'!$B$2&lt;0,0-N5109,N5109))</f>
        <v>249.91849269148838</v>
      </c>
      <c r="P5109" s="2">
        <f>ABS(O5109-'PV model'!$B$5)</f>
        <v>44.918492691488382</v>
      </c>
      <c r="Q5109" s="3">
        <f t="shared" si="876"/>
        <v>55.406001349759251</v>
      </c>
      <c r="R5109" s="3">
        <f t="shared" si="881"/>
        <v>101.02050000000003</v>
      </c>
      <c r="S5109" s="3">
        <f t="shared" si="877"/>
        <v>286.92863678031557</v>
      </c>
      <c r="T5109" s="3">
        <f>(0.5*(1-COS(RADIANS(90-$X$3)))*(D5109+E5109)*'PV model'!$B$4)</f>
        <v>0</v>
      </c>
      <c r="U5109" s="3">
        <f t="shared" si="882"/>
        <v>387.9491367803156</v>
      </c>
      <c r="V5109" s="3">
        <f>('PV model'!$B$13*(U5109/1000)*(1-'PV model'!$B$14*((20+C5109)-25))*'PV model'!$B$10)/'PV model'!$B$12</f>
        <v>37.491919774903337</v>
      </c>
    </row>
    <row r="5110" spans="1:22" x14ac:dyDescent="0.2">
      <c r="A5110" s="10">
        <f t="shared" si="885"/>
        <v>213</v>
      </c>
      <c r="B5110" s="10">
        <f t="shared" si="883"/>
        <v>17</v>
      </c>
      <c r="C5110" s="23">
        <v>13.2</v>
      </c>
      <c r="D5110" s="24">
        <v>0</v>
      </c>
      <c r="E5110" s="24">
        <v>119.07</v>
      </c>
      <c r="F5110" s="48"/>
      <c r="G5110" s="48"/>
      <c r="H5110" s="1">
        <f t="shared" si="884"/>
        <v>17.927257502588265</v>
      </c>
      <c r="I5110" s="1">
        <f t="shared" si="878"/>
        <v>-5.9957742565902716</v>
      </c>
      <c r="J5110" s="4">
        <f>B5110+('PV model'!$B$3/15)+(I5110/60)</f>
        <v>16.623403762390161</v>
      </c>
      <c r="K5110" s="2">
        <f t="shared" si="879"/>
        <v>-69.351056435852428</v>
      </c>
      <c r="L5110" s="2">
        <f>DEGREES(ASIN((((COS(RADIANS('PV model'!$B$2))*COS(RADIANS(H5110))*COS(RADIANS(K5110)))+(SIN(RADIANS('PV model'!$B$2))*SIN(RADIANS(H5110)))))))</f>
        <v>26.3411002959066</v>
      </c>
      <c r="M5110" s="3">
        <f t="shared" si="875"/>
        <v>26.3411002959066</v>
      </c>
      <c r="N5110" s="2">
        <f t="shared" si="880"/>
        <v>-83.453902368816046</v>
      </c>
      <c r="O5110" s="2">
        <f>IF('PV model'!$B$2&gt;0, 180-N5110,IF('PV model'!$B$2&lt;0,0-N5110,N5110))</f>
        <v>263.45390236881605</v>
      </c>
      <c r="P5110" s="2">
        <f>ABS(O5110-'PV model'!$B$5)</f>
        <v>58.453902368816046</v>
      </c>
      <c r="Q5110" s="3">
        <f t="shared" si="876"/>
        <v>63.658899704093407</v>
      </c>
      <c r="R5110" s="3">
        <f t="shared" si="881"/>
        <v>0</v>
      </c>
      <c r="S5110" s="3">
        <f t="shared" si="877"/>
        <v>119.07</v>
      </c>
      <c r="T5110" s="3">
        <f>(0.5*(1-COS(RADIANS(90-$X$3)))*(D5110+E5110)*'PV model'!$B$4)</f>
        <v>0</v>
      </c>
      <c r="U5110" s="3">
        <f t="shared" si="882"/>
        <v>119.07</v>
      </c>
      <c r="V5110" s="3">
        <f>('PV model'!$B$13*(U5110/1000)*(1-'PV model'!$B$14*((20+C5110)-25))*'PV model'!$B$10)/'PV model'!$B$12</f>
        <v>11.511843819839997</v>
      </c>
    </row>
    <row r="5111" spans="1:22" x14ac:dyDescent="0.2">
      <c r="A5111" s="10">
        <f t="shared" si="885"/>
        <v>213</v>
      </c>
      <c r="B5111" s="10">
        <f t="shared" si="883"/>
        <v>18</v>
      </c>
      <c r="C5111" s="23">
        <v>13.1</v>
      </c>
      <c r="D5111" s="24">
        <v>84.183749999999989</v>
      </c>
      <c r="E5111" s="24">
        <v>125.24399999999999</v>
      </c>
      <c r="F5111" s="48"/>
      <c r="G5111" s="48"/>
      <c r="H5111" s="1">
        <f t="shared" si="884"/>
        <v>17.927257502588265</v>
      </c>
      <c r="I5111" s="1">
        <f t="shared" si="878"/>
        <v>-5.9957742565902716</v>
      </c>
      <c r="J5111" s="4">
        <f>B5111+('PV model'!$B$3/15)+(I5111/60)</f>
        <v>17.623403762390161</v>
      </c>
      <c r="K5111" s="2">
        <f t="shared" si="879"/>
        <v>-84.351056435852428</v>
      </c>
      <c r="L5111" s="2">
        <f>DEGREES(ASIN((((COS(RADIANS('PV model'!$B$2))*COS(RADIANS(H5111))*COS(RADIANS(K5111)))+(SIN(RADIANS('PV model'!$B$2))*SIN(RADIANS(H5111)))))))</f>
        <v>17.861664114819717</v>
      </c>
      <c r="M5111" s="3">
        <f t="shared" si="875"/>
        <v>17.861664114819717</v>
      </c>
      <c r="N5111" s="2">
        <f t="shared" si="880"/>
        <v>-84.14087543109784</v>
      </c>
      <c r="O5111" s="2">
        <f>IF('PV model'!$B$2&gt;0, 180-N5111,IF('PV model'!$B$2&lt;0,0-N5111,N5111))</f>
        <v>264.14087543109781</v>
      </c>
      <c r="P5111" s="2">
        <f>ABS(O5111-'PV model'!$B$5)</f>
        <v>59.140875431097811</v>
      </c>
      <c r="Q5111" s="3">
        <f t="shared" si="876"/>
        <v>72.138335885180283</v>
      </c>
      <c r="R5111" s="3">
        <f t="shared" si="881"/>
        <v>84.183749999999989</v>
      </c>
      <c r="S5111" s="3">
        <f t="shared" si="877"/>
        <v>146.73321713115641</v>
      </c>
      <c r="T5111" s="3">
        <f>(0.5*(1-COS(RADIANS(90-$X$3)))*(D5111+E5111)*'PV model'!$B$4)</f>
        <v>0</v>
      </c>
      <c r="U5111" s="3">
        <f t="shared" si="882"/>
        <v>230.91696713115641</v>
      </c>
      <c r="V5111" s="3">
        <f>('PV model'!$B$13*(U5111/1000)*(1-'PV model'!$B$14*((20+C5111)-25))*'PV model'!$B$10)/'PV model'!$B$12</f>
        <v>22.334588329314851</v>
      </c>
    </row>
    <row r="5112" spans="1:22" x14ac:dyDescent="0.2">
      <c r="A5112" s="10">
        <f t="shared" si="885"/>
        <v>213</v>
      </c>
      <c r="B5112" s="10">
        <f t="shared" si="883"/>
        <v>19</v>
      </c>
      <c r="C5112" s="23">
        <v>12.3</v>
      </c>
      <c r="D5112" s="24">
        <v>4.4897999999999998</v>
      </c>
      <c r="E5112" s="24">
        <v>78.498000000000005</v>
      </c>
      <c r="F5112" s="48"/>
      <c r="G5112" s="48"/>
      <c r="H5112" s="1">
        <f t="shared" si="884"/>
        <v>17.927257502588265</v>
      </c>
      <c r="I5112" s="1">
        <f t="shared" si="878"/>
        <v>-5.9957742565902716</v>
      </c>
      <c r="J5112" s="4">
        <f>B5112+('PV model'!$B$3/15)+(I5112/60)</f>
        <v>18.623403762390161</v>
      </c>
      <c r="K5112" s="2">
        <f t="shared" si="879"/>
        <v>-99.351056435852428</v>
      </c>
      <c r="L5112" s="2">
        <f>DEGREES(ASIN((((COS(RADIANS('PV model'!$B$2))*COS(RADIANS(H5112))*COS(RADIANS(K5112)))+(SIN(RADIANS('PV model'!$B$2))*SIN(RADIANS(H5112)))))))</f>
        <v>9.5617536221033266</v>
      </c>
      <c r="M5112" s="3">
        <f t="shared" si="875"/>
        <v>9.5617536221033266</v>
      </c>
      <c r="N5112" s="2">
        <f t="shared" si="880"/>
        <v>-72.18157152556816</v>
      </c>
      <c r="O5112" s="2">
        <f>IF('PV model'!$B$2&gt;0, 180-N5112,IF('PV model'!$B$2&lt;0,0-N5112,N5112))</f>
        <v>252.18157152556816</v>
      </c>
      <c r="P5112" s="2">
        <f>ABS(O5112-'PV model'!$B$5)</f>
        <v>47.18157152556816</v>
      </c>
      <c r="Q5112" s="3">
        <f t="shared" si="876"/>
        <v>80.438246377896675</v>
      </c>
      <c r="R5112" s="3">
        <f t="shared" si="881"/>
        <v>4.4898000000000025</v>
      </c>
      <c r="S5112" s="3">
        <f t="shared" si="877"/>
        <v>80.181609950600105</v>
      </c>
      <c r="T5112" s="3">
        <f>(0.5*(1-COS(RADIANS(90-$X$3)))*(D5112+E5112)*'PV model'!$B$4)</f>
        <v>0</v>
      </c>
      <c r="U5112" s="3">
        <f t="shared" si="882"/>
        <v>84.671409950600108</v>
      </c>
      <c r="V5112" s="3">
        <f>('PV model'!$B$13*(U5112/1000)*(1-'PV model'!$B$14*((20+C5112)-25))*'PV model'!$B$10)/'PV model'!$B$12</f>
        <v>8.2166125178130542</v>
      </c>
    </row>
    <row r="5113" spans="1:22" x14ac:dyDescent="0.2">
      <c r="A5113" s="10">
        <f t="shared" si="885"/>
        <v>213</v>
      </c>
      <c r="B5113" s="10">
        <f t="shared" si="883"/>
        <v>20</v>
      </c>
      <c r="C5113" s="23">
        <v>12.3</v>
      </c>
      <c r="D5113" s="24">
        <v>0</v>
      </c>
      <c r="E5113" s="24">
        <v>22.931999999999999</v>
      </c>
      <c r="F5113" s="48"/>
      <c r="G5113" s="48"/>
      <c r="H5113" s="1">
        <f t="shared" si="884"/>
        <v>17.927257502588265</v>
      </c>
      <c r="I5113" s="1">
        <f t="shared" si="878"/>
        <v>-5.9957742565902716</v>
      </c>
      <c r="J5113" s="4">
        <f>B5113+('PV model'!$B$3/15)+(I5113/60)</f>
        <v>19.623403762390161</v>
      </c>
      <c r="K5113" s="2">
        <f t="shared" si="879"/>
        <v>-114.35105643585243</v>
      </c>
      <c r="L5113" s="2">
        <f>DEGREES(ASIN((((COS(RADIANS('PV model'!$B$2))*COS(RADIANS(H5113))*COS(RADIANS(K5113)))+(SIN(RADIANS('PV model'!$B$2))*SIN(RADIANS(H5113)))))))</f>
        <v>1.8033099714261154</v>
      </c>
      <c r="M5113" s="3">
        <f t="shared" si="875"/>
        <v>1.8033099714261154</v>
      </c>
      <c r="N5113" s="2">
        <f t="shared" si="880"/>
        <v>-60.138688956698751</v>
      </c>
      <c r="O5113" s="2">
        <f>IF('PV model'!$B$2&gt;0, 180-N5113,IF('PV model'!$B$2&lt;0,0-N5113,N5113))</f>
        <v>240.13868895669876</v>
      </c>
      <c r="P5113" s="2">
        <f>ABS(O5113-'PV model'!$B$5)</f>
        <v>35.138688956698758</v>
      </c>
      <c r="Q5113" s="3">
        <f t="shared" si="876"/>
        <v>88.196690028573883</v>
      </c>
      <c r="R5113" s="3">
        <f t="shared" si="881"/>
        <v>0</v>
      </c>
      <c r="S5113" s="3">
        <f t="shared" si="877"/>
        <v>22.931999999999999</v>
      </c>
      <c r="T5113" s="3">
        <f>(0.5*(1-COS(RADIANS(90-$X$3)))*(D5113+E5113)*'PV model'!$B$4)</f>
        <v>0</v>
      </c>
      <c r="U5113" s="3">
        <f t="shared" si="882"/>
        <v>22.931999999999999</v>
      </c>
      <c r="V5113" s="3">
        <f>('PV model'!$B$13*(U5113/1000)*(1-'PV model'!$B$14*((20+C5113)-25))*'PV model'!$B$10)/'PV model'!$B$12</f>
        <v>2.225348064576</v>
      </c>
    </row>
    <row r="5114" spans="1:22" x14ac:dyDescent="0.2">
      <c r="A5114" s="10">
        <f t="shared" si="885"/>
        <v>213</v>
      </c>
      <c r="B5114" s="10">
        <f t="shared" si="883"/>
        <v>21</v>
      </c>
      <c r="C5114" s="23">
        <v>12.4</v>
      </c>
      <c r="D5114" s="24">
        <v>0</v>
      </c>
      <c r="E5114" s="24">
        <v>0.88200000000000001</v>
      </c>
      <c r="F5114" s="48"/>
      <c r="G5114" s="48"/>
      <c r="H5114" s="1">
        <f t="shared" si="884"/>
        <v>17.927257502588265</v>
      </c>
      <c r="I5114" s="1">
        <f t="shared" si="878"/>
        <v>-5.9957742565902716</v>
      </c>
      <c r="J5114" s="4">
        <f>B5114+('PV model'!$B$3/15)+(I5114/60)</f>
        <v>20.623403762390161</v>
      </c>
      <c r="K5114" s="2">
        <f t="shared" si="879"/>
        <v>-129.35105643585243</v>
      </c>
      <c r="L5114" s="2">
        <f>DEGREES(ASIN((((COS(RADIANS('PV model'!$B$2))*COS(RADIANS(H5114))*COS(RADIANS(K5114)))+(SIN(RADIANS('PV model'!$B$2))*SIN(RADIANS(H5114)))))))</f>
        <v>-5.0503198865568635</v>
      </c>
      <c r="M5114" s="3">
        <f t="shared" si="875"/>
        <v>0</v>
      </c>
      <c r="N5114" s="2">
        <f t="shared" si="880"/>
        <v>-47.61219916746321</v>
      </c>
      <c r="O5114" s="2">
        <f>IF('PV model'!$B$2&gt;0, 180-N5114,IF('PV model'!$B$2&lt;0,0-N5114,N5114))</f>
        <v>227.61219916746322</v>
      </c>
      <c r="P5114" s="2">
        <f>ABS(O5114-'PV model'!$B$5)</f>
        <v>22.612199167463217</v>
      </c>
      <c r="Q5114" s="3">
        <f t="shared" si="876"/>
        <v>95.050319886556863</v>
      </c>
      <c r="R5114" s="3">
        <f t="shared" si="881"/>
        <v>0</v>
      </c>
      <c r="S5114" s="3">
        <f t="shared" si="877"/>
        <v>0.88200000000000001</v>
      </c>
      <c r="T5114" s="3">
        <f>(0.5*(1-COS(RADIANS(90-$X$3)))*(D5114+E5114)*'PV model'!$B$4)</f>
        <v>0</v>
      </c>
      <c r="U5114" s="3">
        <f t="shared" si="882"/>
        <v>0.88200000000000001</v>
      </c>
      <c r="V5114" s="3">
        <f>('PV model'!$B$13*(U5114/1000)*(1-'PV model'!$B$14*((20+C5114)-25))*'PV model'!$B$10)/'PV model'!$B$12</f>
        <v>8.5555044287999996E-2</v>
      </c>
    </row>
    <row r="5115" spans="1:22" x14ac:dyDescent="0.2">
      <c r="A5115" s="10">
        <f t="shared" si="885"/>
        <v>213</v>
      </c>
      <c r="B5115" s="10">
        <f t="shared" si="883"/>
        <v>22</v>
      </c>
      <c r="C5115" s="23">
        <v>12.3</v>
      </c>
      <c r="D5115" s="24">
        <v>0</v>
      </c>
      <c r="E5115" s="24">
        <v>0</v>
      </c>
      <c r="F5115" s="48"/>
      <c r="G5115" s="48"/>
      <c r="H5115" s="1">
        <f t="shared" si="884"/>
        <v>17.927257502588265</v>
      </c>
      <c r="I5115" s="1">
        <f t="shared" si="878"/>
        <v>-5.9957742565902716</v>
      </c>
      <c r="J5115" s="4">
        <f>B5115+('PV model'!$B$3/15)+(I5115/60)</f>
        <v>21.623403762390161</v>
      </c>
      <c r="K5115" s="2">
        <f t="shared" si="879"/>
        <v>-144.35105643585243</v>
      </c>
      <c r="L5115" s="2">
        <f>DEGREES(ASIN((((COS(RADIANS('PV model'!$B$2))*COS(RADIANS(H5115))*COS(RADIANS(K5115)))+(SIN(RADIANS('PV model'!$B$2))*SIN(RADIANS(H5115)))))))</f>
        <v>-10.617009357845815</v>
      </c>
      <c r="M5115" s="3">
        <f t="shared" si="875"/>
        <v>0</v>
      </c>
      <c r="N5115" s="2">
        <f t="shared" si="880"/>
        <v>-34.345283404771621</v>
      </c>
      <c r="O5115" s="2">
        <f>IF('PV model'!$B$2&gt;0, 180-N5115,IF('PV model'!$B$2&lt;0,0-N5115,N5115))</f>
        <v>214.34528340477164</v>
      </c>
      <c r="P5115" s="2">
        <f>ABS(O5115-'PV model'!$B$5)</f>
        <v>9.3452834047716351</v>
      </c>
      <c r="Q5115" s="3">
        <f t="shared" si="876"/>
        <v>100.61700935784582</v>
      </c>
      <c r="R5115" s="3">
        <f t="shared" si="881"/>
        <v>0</v>
      </c>
      <c r="S5115" s="3">
        <f t="shared" si="877"/>
        <v>0</v>
      </c>
      <c r="T5115" s="3">
        <f>(0.5*(1-COS(RADIANS(90-$X$3)))*(D5115+E5115)*'PV model'!$B$4)</f>
        <v>0</v>
      </c>
      <c r="U5115" s="3">
        <f t="shared" si="882"/>
        <v>0</v>
      </c>
      <c r="V5115" s="3">
        <f>('PV model'!$B$13*(U5115/1000)*(1-'PV model'!$B$14*((20+C5115)-25))*'PV model'!$B$10)/'PV model'!$B$12</f>
        <v>0</v>
      </c>
    </row>
    <row r="5116" spans="1:22" x14ac:dyDescent="0.2">
      <c r="A5116" s="10">
        <f t="shared" si="885"/>
        <v>213</v>
      </c>
      <c r="B5116" s="10">
        <f t="shared" si="883"/>
        <v>23</v>
      </c>
      <c r="C5116" s="23">
        <v>12.3</v>
      </c>
      <c r="D5116" s="24">
        <v>0</v>
      </c>
      <c r="E5116" s="24">
        <v>0</v>
      </c>
      <c r="F5116" s="48"/>
      <c r="G5116" s="48"/>
      <c r="H5116" s="1">
        <f t="shared" si="884"/>
        <v>17.927257502588265</v>
      </c>
      <c r="I5116" s="1">
        <f t="shared" si="878"/>
        <v>-5.9957742565902716</v>
      </c>
      <c r="J5116" s="4">
        <f>B5116+('PV model'!$B$3/15)+(I5116/60)</f>
        <v>22.623403762390161</v>
      </c>
      <c r="K5116" s="2">
        <f t="shared" si="879"/>
        <v>-159.35105643585243</v>
      </c>
      <c r="L5116" s="2">
        <f>DEGREES(ASIN((((COS(RADIANS('PV model'!$B$2))*COS(RADIANS(H5116))*COS(RADIANS(K5116)))+(SIN(RADIANS('PV model'!$B$2))*SIN(RADIANS(H5116)))))))</f>
        <v>-14.51375191180337</v>
      </c>
      <c r="M5116" s="3">
        <f t="shared" si="875"/>
        <v>0</v>
      </c>
      <c r="N5116" s="2">
        <f t="shared" si="880"/>
        <v>-20.278271552976889</v>
      </c>
      <c r="O5116" s="2">
        <f>IF('PV model'!$B$2&gt;0, 180-N5116,IF('PV model'!$B$2&lt;0,0-N5116,N5116))</f>
        <v>200.27827155297689</v>
      </c>
      <c r="P5116" s="2">
        <f>ABS(O5116-'PV model'!$B$5)</f>
        <v>4.7217284470231107</v>
      </c>
      <c r="Q5116" s="3">
        <f t="shared" si="876"/>
        <v>104.51375191180337</v>
      </c>
      <c r="R5116" s="3">
        <f t="shared" si="881"/>
        <v>0</v>
      </c>
      <c r="S5116" s="3">
        <f t="shared" si="877"/>
        <v>0</v>
      </c>
      <c r="T5116" s="3">
        <f>(0.5*(1-COS(RADIANS(90-$X$3)))*(D5116+E5116)*'PV model'!$B$4)</f>
        <v>0</v>
      </c>
      <c r="U5116" s="3">
        <f t="shared" si="882"/>
        <v>0</v>
      </c>
      <c r="V5116" s="3">
        <f>('PV model'!$B$13*(U5116/1000)*(1-'PV model'!$B$14*((20+C5116)-25))*'PV model'!$B$10)/'PV model'!$B$12</f>
        <v>0</v>
      </c>
    </row>
    <row r="5117" spans="1:22" x14ac:dyDescent="0.2">
      <c r="A5117" s="10">
        <f t="shared" si="885"/>
        <v>213</v>
      </c>
      <c r="B5117" s="10">
        <f t="shared" si="883"/>
        <v>24</v>
      </c>
      <c r="C5117" s="23">
        <v>11.9</v>
      </c>
      <c r="D5117" s="24">
        <v>0</v>
      </c>
      <c r="E5117" s="24">
        <v>0</v>
      </c>
      <c r="F5117" s="48"/>
      <c r="G5117" s="48"/>
      <c r="H5117" s="1">
        <f t="shared" si="884"/>
        <v>17.927257502588265</v>
      </c>
      <c r="I5117" s="1">
        <f t="shared" si="878"/>
        <v>-5.9957742565902716</v>
      </c>
      <c r="J5117" s="4">
        <f>B5117+('PV model'!$B$3/15)+(I5117/60)</f>
        <v>23.623403762390161</v>
      </c>
      <c r="K5117" s="2">
        <f t="shared" si="879"/>
        <v>-174.35105643585243</v>
      </c>
      <c r="L5117" s="2">
        <f>DEGREES(ASIN((((COS(RADIANS('PV model'!$B$2))*COS(RADIANS(H5117))*COS(RADIANS(K5117)))+(SIN(RADIANS('PV model'!$B$2))*SIN(RADIANS(H5117)))))))</f>
        <v>-16.416357864896423</v>
      </c>
      <c r="M5117" s="3">
        <f t="shared" si="875"/>
        <v>0</v>
      </c>
      <c r="N5117" s="2">
        <f t="shared" si="880"/>
        <v>-5.6029487590475098</v>
      </c>
      <c r="O5117" s="2">
        <f>IF('PV model'!$B$2&gt;0, 180-N5117,IF('PV model'!$B$2&lt;0,0-N5117,N5117))</f>
        <v>185.60294875904751</v>
      </c>
      <c r="P5117" s="2">
        <f>ABS(O5117-'PV model'!$B$5)</f>
        <v>19.397051240952493</v>
      </c>
      <c r="Q5117" s="3">
        <f t="shared" si="876"/>
        <v>106.41635786489643</v>
      </c>
      <c r="R5117" s="3">
        <f t="shared" si="881"/>
        <v>0</v>
      </c>
      <c r="S5117" s="3">
        <f t="shared" si="877"/>
        <v>0</v>
      </c>
      <c r="T5117" s="3">
        <f>(0.5*(1-COS(RADIANS(90-$X$3)))*(D5117+E5117)*'PV model'!$B$4)</f>
        <v>0</v>
      </c>
      <c r="U5117" s="3">
        <f t="shared" si="882"/>
        <v>0</v>
      </c>
      <c r="V5117" s="3">
        <f>('PV model'!$B$13*(U5117/1000)*(1-'PV model'!$B$14*((20+C5117)-25))*'PV model'!$B$10)/'PV model'!$B$12</f>
        <v>0</v>
      </c>
    </row>
    <row r="5118" spans="1:22" x14ac:dyDescent="0.2">
      <c r="A5118" s="10">
        <f t="shared" si="885"/>
        <v>214</v>
      </c>
      <c r="B5118" s="10">
        <f t="shared" si="883"/>
        <v>1</v>
      </c>
      <c r="C5118" s="23">
        <v>11.5</v>
      </c>
      <c r="D5118" s="24">
        <v>0</v>
      </c>
      <c r="E5118" s="24">
        <v>0</v>
      </c>
      <c r="F5118" s="48"/>
      <c r="G5118" s="48"/>
      <c r="H5118" s="1">
        <f t="shared" si="884"/>
        <v>17.663991506978224</v>
      </c>
      <c r="I5118" s="1">
        <f t="shared" si="878"/>
        <v>-5.9276717164469312</v>
      </c>
      <c r="J5118" s="4">
        <f>B5118+('PV model'!$B$3/15)+(I5118/60)</f>
        <v>0.62453880472588452</v>
      </c>
      <c r="K5118" s="2">
        <f t="shared" si="879"/>
        <v>170.63191792911172</v>
      </c>
      <c r="L5118" s="2">
        <f>DEGREES(ASIN((((COS(RADIANS('PV model'!$B$2))*COS(RADIANS(H5118))*COS(RADIANS(K5118)))+(SIN(RADIANS('PV model'!$B$2))*SIN(RADIANS(H5118)))))))</f>
        <v>-16.405609733282574</v>
      </c>
      <c r="M5118" s="3">
        <f t="shared" si="875"/>
        <v>0</v>
      </c>
      <c r="N5118" s="2">
        <f t="shared" si="880"/>
        <v>9.3046899115857702</v>
      </c>
      <c r="O5118" s="2">
        <f>IF('PV model'!$B$2&gt;0, 180-N5118,IF('PV model'!$B$2&lt;0,0-N5118,N5118))</f>
        <v>170.69531008841423</v>
      </c>
      <c r="P5118" s="2">
        <f>ABS(O5118-'PV model'!$B$5)</f>
        <v>34.304689911585768</v>
      </c>
      <c r="Q5118" s="3">
        <f t="shared" si="876"/>
        <v>106.40560973328257</v>
      </c>
      <c r="R5118" s="3">
        <f t="shared" si="881"/>
        <v>0</v>
      </c>
      <c r="S5118" s="3">
        <f t="shared" si="877"/>
        <v>0</v>
      </c>
      <c r="T5118" s="3">
        <f>(0.5*(1-COS(RADIANS(90-$X$3)))*(D5118+E5118)*'PV model'!$B$4)</f>
        <v>0</v>
      </c>
      <c r="U5118" s="3">
        <f t="shared" si="882"/>
        <v>0</v>
      </c>
      <c r="V5118" s="3">
        <f>('PV model'!$B$13*(U5118/1000)*(1-'PV model'!$B$14*((20+C5118)-25))*'PV model'!$B$10)/'PV model'!$B$12</f>
        <v>0</v>
      </c>
    </row>
    <row r="5119" spans="1:22" x14ac:dyDescent="0.2">
      <c r="A5119" s="10">
        <f t="shared" si="885"/>
        <v>214</v>
      </c>
      <c r="B5119" s="10">
        <f t="shared" si="883"/>
        <v>2</v>
      </c>
      <c r="C5119" s="23">
        <v>11.8</v>
      </c>
      <c r="D5119" s="24">
        <v>0</v>
      </c>
      <c r="E5119" s="24">
        <v>0</v>
      </c>
      <c r="F5119" s="48"/>
      <c r="G5119" s="48"/>
      <c r="H5119" s="1">
        <f t="shared" si="884"/>
        <v>17.663991506978224</v>
      </c>
      <c r="I5119" s="1">
        <f t="shared" si="878"/>
        <v>-5.9276717164469312</v>
      </c>
      <c r="J5119" s="4">
        <f>B5119+('PV model'!$B$3/15)+(I5119/60)</f>
        <v>1.6245388047258846</v>
      </c>
      <c r="K5119" s="2">
        <f t="shared" si="879"/>
        <v>155.63191792911172</v>
      </c>
      <c r="L5119" s="2">
        <f>DEGREES(ASIN((((COS(RADIANS('PV model'!$B$2))*COS(RADIANS(H5119))*COS(RADIANS(K5119)))+(SIN(RADIANS('PV model'!$B$2))*SIN(RADIANS(H5119)))))))</f>
        <v>-13.97823811555112</v>
      </c>
      <c r="M5119" s="3">
        <f t="shared" si="875"/>
        <v>0</v>
      </c>
      <c r="N5119" s="2">
        <f t="shared" si="880"/>
        <v>23.89998230251323</v>
      </c>
      <c r="O5119" s="2">
        <f>IF('PV model'!$B$2&gt;0, 180-N5119,IF('PV model'!$B$2&lt;0,0-N5119,N5119))</f>
        <v>156.10001769748678</v>
      </c>
      <c r="P5119" s="2">
        <f>ABS(O5119-'PV model'!$B$5)</f>
        <v>48.899982302513223</v>
      </c>
      <c r="Q5119" s="3">
        <f t="shared" si="876"/>
        <v>103.97823811555112</v>
      </c>
      <c r="R5119" s="3">
        <f t="shared" si="881"/>
        <v>0</v>
      </c>
      <c r="S5119" s="3">
        <f t="shared" si="877"/>
        <v>0</v>
      </c>
      <c r="T5119" s="3">
        <f>(0.5*(1-COS(RADIANS(90-$X$3)))*(D5119+E5119)*'PV model'!$B$4)</f>
        <v>0</v>
      </c>
      <c r="U5119" s="3">
        <f t="shared" si="882"/>
        <v>0</v>
      </c>
      <c r="V5119" s="3">
        <f>('PV model'!$B$13*(U5119/1000)*(1-'PV model'!$B$14*((20+C5119)-25))*'PV model'!$B$10)/'PV model'!$B$12</f>
        <v>0</v>
      </c>
    </row>
    <row r="5120" spans="1:22" x14ac:dyDescent="0.2">
      <c r="A5120" s="10">
        <f t="shared" si="885"/>
        <v>214</v>
      </c>
      <c r="B5120" s="10">
        <f t="shared" si="883"/>
        <v>3</v>
      </c>
      <c r="C5120" s="23">
        <v>12</v>
      </c>
      <c r="D5120" s="24">
        <v>0</v>
      </c>
      <c r="E5120" s="24">
        <v>0</v>
      </c>
      <c r="F5120" s="48"/>
      <c r="G5120" s="48"/>
      <c r="H5120" s="1">
        <f t="shared" si="884"/>
        <v>17.663991506978224</v>
      </c>
      <c r="I5120" s="1">
        <f t="shared" si="878"/>
        <v>-5.9276717164469312</v>
      </c>
      <c r="J5120" s="4">
        <f>B5120+('PV model'!$B$3/15)+(I5120/60)</f>
        <v>2.6245388047258844</v>
      </c>
      <c r="K5120" s="2">
        <f t="shared" si="879"/>
        <v>140.63191792911175</v>
      </c>
      <c r="L5120" s="2">
        <f>DEGREES(ASIN((((COS(RADIANS('PV model'!$B$2))*COS(RADIANS(H5120))*COS(RADIANS(K5120)))+(SIN(RADIANS('PV model'!$B$2))*SIN(RADIANS(H5120)))))))</f>
        <v>-9.6232079372075479</v>
      </c>
      <c r="M5120" s="3">
        <f t="shared" si="875"/>
        <v>0</v>
      </c>
      <c r="N5120" s="2">
        <f t="shared" si="880"/>
        <v>37.808217933891719</v>
      </c>
      <c r="O5120" s="2">
        <f>IF('PV model'!$B$2&gt;0, 180-N5120,IF('PV model'!$B$2&lt;0,0-N5120,N5120))</f>
        <v>142.19178206610829</v>
      </c>
      <c r="P5120" s="2">
        <f>ABS(O5120-'PV model'!$B$5)</f>
        <v>62.808217933891711</v>
      </c>
      <c r="Q5120" s="3">
        <f t="shared" si="876"/>
        <v>99.623207937207539</v>
      </c>
      <c r="R5120" s="3">
        <f t="shared" si="881"/>
        <v>0</v>
      </c>
      <c r="S5120" s="3">
        <f t="shared" si="877"/>
        <v>0</v>
      </c>
      <c r="T5120" s="3">
        <f>(0.5*(1-COS(RADIANS(90-$X$3)))*(D5120+E5120)*'PV model'!$B$4)</f>
        <v>0</v>
      </c>
      <c r="U5120" s="3">
        <f t="shared" si="882"/>
        <v>0</v>
      </c>
      <c r="V5120" s="3">
        <f>('PV model'!$B$13*(U5120/1000)*(1-'PV model'!$B$14*((20+C5120)-25))*'PV model'!$B$10)/'PV model'!$B$12</f>
        <v>0</v>
      </c>
    </row>
    <row r="5121" spans="1:22" x14ac:dyDescent="0.2">
      <c r="A5121" s="10">
        <f t="shared" si="885"/>
        <v>214</v>
      </c>
      <c r="B5121" s="10">
        <f t="shared" si="883"/>
        <v>4</v>
      </c>
      <c r="C5121" s="23">
        <v>11.6</v>
      </c>
      <c r="D5121" s="24">
        <v>0</v>
      </c>
      <c r="E5121" s="24">
        <v>0</v>
      </c>
      <c r="F5121" s="48"/>
      <c r="G5121" s="48"/>
      <c r="H5121" s="1">
        <f t="shared" si="884"/>
        <v>17.663991506978224</v>
      </c>
      <c r="I5121" s="1">
        <f t="shared" si="878"/>
        <v>-5.9276717164469312</v>
      </c>
      <c r="J5121" s="4">
        <f>B5121+('PV model'!$B$3/15)+(I5121/60)</f>
        <v>3.6245388047258844</v>
      </c>
      <c r="K5121" s="2">
        <f t="shared" si="879"/>
        <v>125.63191792911175</v>
      </c>
      <c r="L5121" s="2">
        <f>DEGREES(ASIN((((COS(RADIANS('PV model'!$B$2))*COS(RADIANS(H5121))*COS(RADIANS(K5121)))+(SIN(RADIANS('PV model'!$B$2))*SIN(RADIANS(H5121)))))))</f>
        <v>-3.6894710863659488</v>
      </c>
      <c r="M5121" s="3">
        <f t="shared" si="875"/>
        <v>0</v>
      </c>
      <c r="N5121" s="2">
        <f t="shared" si="880"/>
        <v>50.901624995922951</v>
      </c>
      <c r="O5121" s="2">
        <f>IF('PV model'!$B$2&gt;0, 180-N5121,IF('PV model'!$B$2&lt;0,0-N5121,N5121))</f>
        <v>129.09837500407704</v>
      </c>
      <c r="P5121" s="2">
        <f>ABS(O5121-'PV model'!$B$5)</f>
        <v>75.901624995922958</v>
      </c>
      <c r="Q5121" s="3">
        <f t="shared" si="876"/>
        <v>93.689471086365941</v>
      </c>
      <c r="R5121" s="3">
        <f t="shared" si="881"/>
        <v>0</v>
      </c>
      <c r="S5121" s="3">
        <f t="shared" si="877"/>
        <v>0</v>
      </c>
      <c r="T5121" s="3">
        <f>(0.5*(1-COS(RADIANS(90-$X$3)))*(D5121+E5121)*'PV model'!$B$4)</f>
        <v>0</v>
      </c>
      <c r="U5121" s="3">
        <f t="shared" si="882"/>
        <v>0</v>
      </c>
      <c r="V5121" s="3">
        <f>('PV model'!$B$13*(U5121/1000)*(1-'PV model'!$B$14*((20+C5121)-25))*'PV model'!$B$10)/'PV model'!$B$12</f>
        <v>0</v>
      </c>
    </row>
    <row r="5122" spans="1:22" x14ac:dyDescent="0.2">
      <c r="A5122" s="10">
        <f t="shared" si="885"/>
        <v>214</v>
      </c>
      <c r="B5122" s="10">
        <f t="shared" si="883"/>
        <v>5</v>
      </c>
      <c r="C5122" s="23">
        <v>11.2</v>
      </c>
      <c r="D5122" s="24">
        <v>0</v>
      </c>
      <c r="E5122" s="24">
        <v>1.764</v>
      </c>
      <c r="F5122" s="48"/>
      <c r="G5122" s="48"/>
      <c r="H5122" s="1">
        <f t="shared" si="884"/>
        <v>17.663991506978224</v>
      </c>
      <c r="I5122" s="1">
        <f t="shared" si="878"/>
        <v>-5.9276717164469312</v>
      </c>
      <c r="J5122" s="4">
        <f>B5122+('PV model'!$B$3/15)+(I5122/60)</f>
        <v>4.6245388047258844</v>
      </c>
      <c r="K5122" s="2">
        <f t="shared" si="879"/>
        <v>110.63191792911174</v>
      </c>
      <c r="L5122" s="2">
        <f>DEGREES(ASIN((((COS(RADIANS('PV model'!$B$2))*COS(RADIANS(H5122))*COS(RADIANS(K5122)))+(SIN(RADIANS('PV model'!$B$2))*SIN(RADIANS(H5122)))))))</f>
        <v>3.4339159993379917</v>
      </c>
      <c r="M5122" s="3">
        <f t="shared" si="875"/>
        <v>3.4339159993379917</v>
      </c>
      <c r="N5122" s="2">
        <f t="shared" si="880"/>
        <v>63.29645708341846</v>
      </c>
      <c r="O5122" s="2">
        <f>IF('PV model'!$B$2&gt;0, 180-N5122,IF('PV model'!$B$2&lt;0,0-N5122,N5122))</f>
        <v>116.70354291658154</v>
      </c>
      <c r="P5122" s="2">
        <f>ABS(O5122-'PV model'!$B$5)</f>
        <v>88.29645708341846</v>
      </c>
      <c r="Q5122" s="3">
        <f t="shared" si="876"/>
        <v>86.566084000662002</v>
      </c>
      <c r="R5122" s="3">
        <f t="shared" si="881"/>
        <v>0</v>
      </c>
      <c r="S5122" s="3">
        <f t="shared" si="877"/>
        <v>1.764</v>
      </c>
      <c r="T5122" s="3">
        <f>(0.5*(1-COS(RADIANS(90-$X$3)))*(D5122+E5122)*'PV model'!$B$4)</f>
        <v>0</v>
      </c>
      <c r="U5122" s="3">
        <f t="shared" si="882"/>
        <v>1.764</v>
      </c>
      <c r="V5122" s="3">
        <f>('PV model'!$B$13*(U5122/1000)*(1-'PV model'!$B$14*((20+C5122)-25))*'PV model'!$B$10)/'PV model'!$B$12</f>
        <v>0.17195646988799998</v>
      </c>
    </row>
    <row r="5123" spans="1:22" x14ac:dyDescent="0.2">
      <c r="A5123" s="10">
        <f t="shared" si="885"/>
        <v>214</v>
      </c>
      <c r="B5123" s="10">
        <f t="shared" si="883"/>
        <v>6</v>
      </c>
      <c r="C5123" s="23">
        <v>11.6</v>
      </c>
      <c r="D5123" s="24">
        <v>0</v>
      </c>
      <c r="E5123" s="24">
        <v>31.752000000000002</v>
      </c>
      <c r="F5123" s="48"/>
      <c r="G5123" s="48"/>
      <c r="H5123" s="1">
        <f t="shared" si="884"/>
        <v>17.663991506978224</v>
      </c>
      <c r="I5123" s="1">
        <f t="shared" si="878"/>
        <v>-5.9276717164469312</v>
      </c>
      <c r="J5123" s="4">
        <f>B5123+('PV model'!$B$3/15)+(I5123/60)</f>
        <v>5.6245388047258844</v>
      </c>
      <c r="K5123" s="2">
        <f t="shared" si="879"/>
        <v>95.631917929111736</v>
      </c>
      <c r="L5123" s="2">
        <f>DEGREES(ASIN((((COS(RADIANS('PV model'!$B$2))*COS(RADIANS(H5123))*COS(RADIANS(K5123)))+(SIN(RADIANS('PV model'!$B$2))*SIN(RADIANS(H5123)))))))</f>
        <v>11.367618257370035</v>
      </c>
      <c r="M5123" s="3">
        <f t="shared" si="875"/>
        <v>11.367618257370035</v>
      </c>
      <c r="N5123" s="2">
        <f t="shared" si="880"/>
        <v>75.290846178809602</v>
      </c>
      <c r="O5123" s="2">
        <f>IF('PV model'!$B$2&gt;0, 180-N5123,IF('PV model'!$B$2&lt;0,0-N5123,N5123))</f>
        <v>104.7091538211904</v>
      </c>
      <c r="P5123" s="2">
        <f>ABS(O5123-'PV model'!$B$5)</f>
        <v>100.2908461788096</v>
      </c>
      <c r="Q5123" s="3">
        <f t="shared" si="876"/>
        <v>78.632381742629974</v>
      </c>
      <c r="R5123" s="3">
        <f t="shared" si="881"/>
        <v>0</v>
      </c>
      <c r="S5123" s="3">
        <f t="shared" si="877"/>
        <v>31.752000000000002</v>
      </c>
      <c r="T5123" s="3">
        <f>(0.5*(1-COS(RADIANS(90-$X$3)))*(D5123+E5123)*'PV model'!$B$4)</f>
        <v>0</v>
      </c>
      <c r="U5123" s="3">
        <f t="shared" si="882"/>
        <v>31.752000000000002</v>
      </c>
      <c r="V5123" s="3">
        <f>('PV model'!$B$13*(U5123/1000)*(1-'PV model'!$B$14*((20+C5123)-25))*'PV model'!$B$10)/'PV model'!$B$12</f>
        <v>3.0901381701120001</v>
      </c>
    </row>
    <row r="5124" spans="1:22" x14ac:dyDescent="0.2">
      <c r="A5124" s="10">
        <f t="shared" si="885"/>
        <v>214</v>
      </c>
      <c r="B5124" s="10">
        <f t="shared" si="883"/>
        <v>7</v>
      </c>
      <c r="C5124" s="23">
        <v>11.8</v>
      </c>
      <c r="D5124" s="24">
        <v>190.81649999999999</v>
      </c>
      <c r="E5124" s="24">
        <v>86.436000000000007</v>
      </c>
      <c r="F5124" s="48"/>
      <c r="G5124" s="48"/>
      <c r="H5124" s="1">
        <f t="shared" si="884"/>
        <v>17.663991506978224</v>
      </c>
      <c r="I5124" s="1">
        <f t="shared" si="878"/>
        <v>-5.9276717164469312</v>
      </c>
      <c r="J5124" s="4">
        <f>B5124+('PV model'!$B$3/15)+(I5124/60)</f>
        <v>6.6245388047258844</v>
      </c>
      <c r="K5124" s="2">
        <f t="shared" si="879"/>
        <v>80.631917929111736</v>
      </c>
      <c r="L5124" s="2">
        <f>DEGREES(ASIN((((COS(RADIANS('PV model'!$B$2))*COS(RADIANS(H5124))*COS(RADIANS(K5124)))+(SIN(RADIANS('PV model'!$B$2))*SIN(RADIANS(H5124)))))))</f>
        <v>19.750125633258911</v>
      </c>
      <c r="M5124" s="3">
        <f t="shared" si="875"/>
        <v>19.750125633258911</v>
      </c>
      <c r="N5124" s="2">
        <f t="shared" si="880"/>
        <v>87.317785373834667</v>
      </c>
      <c r="O5124" s="2">
        <f>IF('PV model'!$B$2&gt;0, 180-N5124,IF('PV model'!$B$2&lt;0,0-N5124,N5124))</f>
        <v>92.682214626165333</v>
      </c>
      <c r="P5124" s="2">
        <f>ABS(O5124-'PV model'!$B$5)</f>
        <v>112.31778537383467</v>
      </c>
      <c r="Q5124" s="3">
        <f t="shared" si="876"/>
        <v>70.249874366741082</v>
      </c>
      <c r="R5124" s="3">
        <f t="shared" si="881"/>
        <v>190.81650000000005</v>
      </c>
      <c r="S5124" s="3">
        <f t="shared" si="877"/>
        <v>108.84529611446908</v>
      </c>
      <c r="T5124" s="3">
        <f>(0.5*(1-COS(RADIANS(90-$X$3)))*(D5124+E5124)*'PV model'!$B$4)</f>
        <v>0</v>
      </c>
      <c r="U5124" s="3">
        <f t="shared" si="882"/>
        <v>299.6617961144691</v>
      </c>
      <c r="V5124" s="3">
        <f>('PV model'!$B$13*(U5124/1000)*(1-'PV model'!$B$14*((20+C5124)-25))*'PV model'!$B$10)/'PV model'!$B$12</f>
        <v>29.139439086205144</v>
      </c>
    </row>
    <row r="5125" spans="1:22" x14ac:dyDescent="0.2">
      <c r="A5125" s="10">
        <f t="shared" si="885"/>
        <v>214</v>
      </c>
      <c r="B5125" s="10">
        <f t="shared" si="883"/>
        <v>8</v>
      </c>
      <c r="C5125" s="23">
        <v>12.3</v>
      </c>
      <c r="D5125" s="24">
        <v>41.530650000000001</v>
      </c>
      <c r="E5125" s="24">
        <v>141.12</v>
      </c>
      <c r="F5125" s="48"/>
      <c r="G5125" s="48"/>
      <c r="H5125" s="1">
        <f t="shared" si="884"/>
        <v>17.663991506978224</v>
      </c>
      <c r="I5125" s="1">
        <f t="shared" si="878"/>
        <v>-5.9276717164469312</v>
      </c>
      <c r="J5125" s="4">
        <f>B5125+('PV model'!$B$3/15)+(I5125/60)</f>
        <v>7.6245388047258844</v>
      </c>
      <c r="K5125" s="2">
        <f t="shared" si="879"/>
        <v>65.631917929111736</v>
      </c>
      <c r="L5125" s="2">
        <f>DEGREES(ASIN((((COS(RADIANS('PV model'!$B$2))*COS(RADIANS(H5125))*COS(RADIANS(K5125)))+(SIN(RADIANS('PV model'!$B$2))*SIN(RADIANS(H5125)))))))</f>
        <v>28.212784290039874</v>
      </c>
      <c r="M5125" s="3">
        <f t="shared" si="875"/>
        <v>28.212784290039874</v>
      </c>
      <c r="N5125" s="2">
        <f t="shared" si="880"/>
        <v>80.058436588649172</v>
      </c>
      <c r="O5125" s="2">
        <f>IF('PV model'!$B$2&gt;0, 180-N5125,IF('PV model'!$B$2&lt;0,0-N5125,N5125))</f>
        <v>99.941563411350828</v>
      </c>
      <c r="P5125" s="2">
        <f>ABS(O5125-'PV model'!$B$5)</f>
        <v>105.05843658864917</v>
      </c>
      <c r="Q5125" s="3">
        <f t="shared" si="876"/>
        <v>61.787215709960122</v>
      </c>
      <c r="R5125" s="3">
        <f t="shared" si="881"/>
        <v>41.530650000000009</v>
      </c>
      <c r="S5125" s="3">
        <f t="shared" si="877"/>
        <v>160.49287973373541</v>
      </c>
      <c r="T5125" s="3">
        <f>(0.5*(1-COS(RADIANS(90-$X$3)))*(D5125+E5125)*'PV model'!$B$4)</f>
        <v>0</v>
      </c>
      <c r="U5125" s="3">
        <f t="shared" si="882"/>
        <v>202.02352973373542</v>
      </c>
      <c r="V5125" s="3">
        <f>('PV model'!$B$13*(U5125/1000)*(1-'PV model'!$B$14*((20+C5125)-25))*'PV model'!$B$10)/'PV model'!$B$12</f>
        <v>19.604599288844412</v>
      </c>
    </row>
    <row r="5126" spans="1:22" x14ac:dyDescent="0.2">
      <c r="A5126" s="10">
        <f t="shared" si="885"/>
        <v>214</v>
      </c>
      <c r="B5126" s="10">
        <f t="shared" si="883"/>
        <v>9</v>
      </c>
      <c r="C5126" s="23">
        <v>13.4</v>
      </c>
      <c r="D5126" s="24">
        <v>254.79615000000001</v>
      </c>
      <c r="E5126" s="24">
        <v>197.56800000000001</v>
      </c>
      <c r="F5126" s="48"/>
      <c r="G5126" s="48"/>
      <c r="H5126" s="1">
        <f t="shared" si="884"/>
        <v>17.663991506978224</v>
      </c>
      <c r="I5126" s="1">
        <f t="shared" si="878"/>
        <v>-5.9276717164469312</v>
      </c>
      <c r="J5126" s="4">
        <f>B5126+('PV model'!$B$3/15)+(I5126/60)</f>
        <v>8.6245388047258835</v>
      </c>
      <c r="K5126" s="2">
        <f t="shared" si="879"/>
        <v>50.631917929111751</v>
      </c>
      <c r="L5126" s="2">
        <f>DEGREES(ASIN((((COS(RADIANS('PV model'!$B$2))*COS(RADIANS(H5126))*COS(RADIANS(K5126)))+(SIN(RADIANS('PV model'!$B$2))*SIN(RADIANS(H5126)))))))</f>
        <v>36.32756113688675</v>
      </c>
      <c r="M5126" s="3">
        <f t="shared" ref="M5126:M5189" si="886">IF(L5126&gt;0, L5126, 0)</f>
        <v>36.32756113688675</v>
      </c>
      <c r="N5126" s="2">
        <f t="shared" si="880"/>
        <v>66.113194417359026</v>
      </c>
      <c r="O5126" s="2">
        <f>IF('PV model'!$B$2&gt;0, 180-N5126,IF('PV model'!$B$2&lt;0,0-N5126,N5126))</f>
        <v>113.88680558264097</v>
      </c>
      <c r="P5126" s="2">
        <f>ABS(O5126-'PV model'!$B$5)</f>
        <v>91.113194417359026</v>
      </c>
      <c r="Q5126" s="3">
        <f t="shared" ref="Q5126:Q5189" si="887">DEGREES(ACOS((SIN(RADIANS(L5126))*COS(RADIANS(90-$X$3))+COS(RADIANS(L5126))*COS(RADIANS(P5126))*SIN(RADIANS(90-$X$3)))))</f>
        <v>53.67243886311325</v>
      </c>
      <c r="R5126" s="3">
        <f t="shared" si="881"/>
        <v>254.79615000000001</v>
      </c>
      <c r="S5126" s="3">
        <f t="shared" ref="S5126:S5189" si="888">IF($Z$3=TRUE, IF(E5126=0,0,E5126*(0.5*(1+COS(RADIANS(90-$X$3))*(1+(1-(E5126^2/(D5126+E5126)^2))*(SIN(RADIANS(0.5*$X$3))^3)))*(1+(1-(E5126^2/(D5126+E5126)^2))*(COS(RADIANS(Q5126))^2)*(SIN(RADIANS(90-L5126))^3)))), IF(E5126=0,0,E5126*(0.5*(1+COS(RADIANS(90-$X$3))))))</f>
        <v>259.36887489893996</v>
      </c>
      <c r="T5126" s="3">
        <f>(0.5*(1-COS(RADIANS(90-$X$3)))*(D5126+E5126)*'PV model'!$B$4)</f>
        <v>0</v>
      </c>
      <c r="U5126" s="3">
        <f t="shared" si="882"/>
        <v>514.16502489893992</v>
      </c>
      <c r="V5126" s="3">
        <f>('PV model'!$B$13*(U5126/1000)*(1-'PV model'!$B$14*((20+C5126)-25))*'PV model'!$B$10)/'PV model'!$B$12</f>
        <v>49.669032443031057</v>
      </c>
    </row>
    <row r="5127" spans="1:22" x14ac:dyDescent="0.2">
      <c r="A5127" s="10">
        <f t="shared" si="885"/>
        <v>214</v>
      </c>
      <c r="B5127" s="10">
        <f t="shared" si="883"/>
        <v>10</v>
      </c>
      <c r="C5127" s="23">
        <v>13.5</v>
      </c>
      <c r="D5127" s="24">
        <v>93.163350000000008</v>
      </c>
      <c r="E5127" s="24">
        <v>248.72400000000002</v>
      </c>
      <c r="F5127" s="48"/>
      <c r="G5127" s="48"/>
      <c r="H5127" s="1">
        <f t="shared" si="884"/>
        <v>17.663991506978224</v>
      </c>
      <c r="I5127" s="1">
        <f t="shared" ref="I5127:I5190" si="889">9.87*SIN(RADIANS(1.978*A5127-160.22))-7.53*COS(RADIANS(0.989*A5127-80.11))-1.5*SIN((RADIANS(0.989*A5127-80.11)))</f>
        <v>-5.9276717164469312</v>
      </c>
      <c r="J5127" s="4">
        <f>B5127+('PV model'!$B$3/15)+(I5127/60)</f>
        <v>9.6245388047258835</v>
      </c>
      <c r="K5127" s="2">
        <f t="shared" ref="K5127:K5190" si="890">15*(12-J5127)</f>
        <v>35.631917929111751</v>
      </c>
      <c r="L5127" s="2">
        <f>DEGREES(ASIN((((COS(RADIANS('PV model'!$B$2))*COS(RADIANS(H5127))*COS(RADIANS(K5127)))+(SIN(RADIANS('PV model'!$B$2))*SIN(RADIANS(H5127)))))))</f>
        <v>43.529248371998499</v>
      </c>
      <c r="M5127" s="3">
        <f t="shared" si="886"/>
        <v>43.529248371998499</v>
      </c>
      <c r="N5127" s="2">
        <f t="shared" ref="N5127:N5190" si="891">DEGREES(ASIN((COS(RADIANS(H5127))*SIN(RADIANS(K5127)))/COS(RADIANS(L5127))))</f>
        <v>49.964238489668546</v>
      </c>
      <c r="O5127" s="2">
        <f>IF('PV model'!$B$2&gt;0, 180-N5127,IF('PV model'!$B$2&lt;0,0-N5127,N5127))</f>
        <v>130.03576151033144</v>
      </c>
      <c r="P5127" s="2">
        <f>ABS(O5127-'PV model'!$B$5)</f>
        <v>74.96423848966856</v>
      </c>
      <c r="Q5127" s="3">
        <f t="shared" si="887"/>
        <v>46.470751628001501</v>
      </c>
      <c r="R5127" s="3">
        <f t="shared" ref="R5127:R5190" si="892">IF(D5127=0,0,D5127*COS(RADIANS(Q5127))/SIN(RADIANS(L5127)))</f>
        <v>93.163350000000008</v>
      </c>
      <c r="S5127" s="3">
        <f t="shared" si="888"/>
        <v>292.34944586990383</v>
      </c>
      <c r="T5127" s="3">
        <f>(0.5*(1-COS(RADIANS(90-$X$3)))*(D5127+E5127)*'PV model'!$B$4)</f>
        <v>0</v>
      </c>
      <c r="U5127" s="3">
        <f t="shared" ref="U5127:U5190" si="893">R5127+S5127+T5127</f>
        <v>385.51279586990381</v>
      </c>
      <c r="V5127" s="3">
        <f>('PV model'!$B$13*(U5127/1000)*(1-'PV model'!$B$14*((20+C5127)-25))*'PV model'!$B$10)/'PV model'!$B$12</f>
        <v>37.225639866600297</v>
      </c>
    </row>
    <row r="5128" spans="1:22" x14ac:dyDescent="0.2">
      <c r="A5128" s="10">
        <f t="shared" si="885"/>
        <v>214</v>
      </c>
      <c r="B5128" s="10">
        <f t="shared" ref="B5128:B5191" si="894">IF(B5127&lt;24,B5127+1,1)</f>
        <v>11</v>
      </c>
      <c r="C5128" s="23">
        <v>13.5</v>
      </c>
      <c r="D5128" s="24">
        <v>106.63275</v>
      </c>
      <c r="E5128" s="24">
        <v>284.00400000000002</v>
      </c>
      <c r="F5128" s="48"/>
      <c r="G5128" s="48"/>
      <c r="H5128" s="1">
        <f t="shared" ref="H5128:H5191" si="895">(23.465*SIN(RADIANS(280.1+0.9863*A5128)))</f>
        <v>17.663991506978224</v>
      </c>
      <c r="I5128" s="1">
        <f t="shared" si="889"/>
        <v>-5.9276717164469312</v>
      </c>
      <c r="J5128" s="4">
        <f>B5128+('PV model'!$B$3/15)+(I5128/60)</f>
        <v>10.624538804725884</v>
      </c>
      <c r="K5128" s="2">
        <f t="shared" si="890"/>
        <v>20.631917929111747</v>
      </c>
      <c r="L5128" s="2">
        <f>DEGREES(ASIN((((COS(RADIANS('PV model'!$B$2))*COS(RADIANS(H5128))*COS(RADIANS(K5128)))+(SIN(RADIANS('PV model'!$B$2))*SIN(RADIANS(H5128)))))))</f>
        <v>49.038918489274316</v>
      </c>
      <c r="M5128" s="3">
        <f t="shared" si="886"/>
        <v>49.038918489274316</v>
      </c>
      <c r="N5128" s="2">
        <f t="shared" si="891"/>
        <v>30.808363499580679</v>
      </c>
      <c r="O5128" s="2">
        <f>IF('PV model'!$B$2&gt;0, 180-N5128,IF('PV model'!$B$2&lt;0,0-N5128,N5128))</f>
        <v>149.19163650041932</v>
      </c>
      <c r="P5128" s="2">
        <f>ABS(O5128-'PV model'!$B$5)</f>
        <v>55.808363499580679</v>
      </c>
      <c r="Q5128" s="3">
        <f t="shared" si="887"/>
        <v>40.961081510725684</v>
      </c>
      <c r="R5128" s="3">
        <f t="shared" si="892"/>
        <v>106.63275</v>
      </c>
      <c r="S5128" s="3">
        <f t="shared" si="888"/>
        <v>330.97396449119577</v>
      </c>
      <c r="T5128" s="3">
        <f>(0.5*(1-COS(RADIANS(90-$X$3)))*(D5128+E5128)*'PV model'!$B$4)</f>
        <v>0</v>
      </c>
      <c r="U5128" s="3">
        <f t="shared" si="893"/>
        <v>437.60671449119576</v>
      </c>
      <c r="V5128" s="3">
        <f>('PV model'!$B$13*(U5128/1000)*(1-'PV model'!$B$14*((20+C5128)-25))*'PV model'!$B$10)/'PV model'!$B$12</f>
        <v>42.255899496401568</v>
      </c>
    </row>
    <row r="5129" spans="1:22" x14ac:dyDescent="0.2">
      <c r="A5129" s="10">
        <f t="shared" si="885"/>
        <v>214</v>
      </c>
      <c r="B5129" s="10">
        <f t="shared" si="894"/>
        <v>12</v>
      </c>
      <c r="C5129" s="23">
        <v>13.6</v>
      </c>
      <c r="D5129" s="24">
        <v>74.081699999999998</v>
      </c>
      <c r="E5129" s="24">
        <v>331.63200000000001</v>
      </c>
      <c r="F5129" s="48"/>
      <c r="G5129" s="48"/>
      <c r="H5129" s="1">
        <f t="shared" si="895"/>
        <v>17.663991506978224</v>
      </c>
      <c r="I5129" s="1">
        <f t="shared" si="889"/>
        <v>-5.9276717164469312</v>
      </c>
      <c r="J5129" s="4">
        <f>B5129+('PV model'!$B$3/15)+(I5129/60)</f>
        <v>11.624538804725884</v>
      </c>
      <c r="K5129" s="2">
        <f t="shared" si="890"/>
        <v>5.6319179291117472</v>
      </c>
      <c r="L5129" s="2">
        <f>DEGREES(ASIN((((COS(RADIANS('PV model'!$B$2))*COS(RADIANS(H5129))*COS(RADIANS(K5129)))+(SIN(RADIANS('PV model'!$B$2))*SIN(RADIANS(H5129)))))))</f>
        <v>51.921310160250819</v>
      </c>
      <c r="M5129" s="3">
        <f t="shared" si="886"/>
        <v>51.921310160250819</v>
      </c>
      <c r="N5129" s="2">
        <f t="shared" si="891"/>
        <v>8.7207972232323332</v>
      </c>
      <c r="O5129" s="2">
        <f>IF('PV model'!$B$2&gt;0, 180-N5129,IF('PV model'!$B$2&lt;0,0-N5129,N5129))</f>
        <v>171.27920277676768</v>
      </c>
      <c r="P5129" s="2">
        <f>ABS(O5129-'PV model'!$B$5)</f>
        <v>33.720797223232324</v>
      </c>
      <c r="Q5129" s="3">
        <f t="shared" si="887"/>
        <v>38.078689839749181</v>
      </c>
      <c r="R5129" s="3">
        <f t="shared" si="892"/>
        <v>74.081699999999998</v>
      </c>
      <c r="S5129" s="3">
        <f t="shared" si="888"/>
        <v>368.02230257837385</v>
      </c>
      <c r="T5129" s="3">
        <f>(0.5*(1-COS(RADIANS(90-$X$3)))*(D5129+E5129)*'PV model'!$B$4)</f>
        <v>0</v>
      </c>
      <c r="U5129" s="3">
        <f t="shared" si="893"/>
        <v>442.10400257837387</v>
      </c>
      <c r="V5129" s="3">
        <f>('PV model'!$B$13*(U5129/1000)*(1-'PV model'!$B$14*((20+C5129)-25))*'PV model'!$B$10)/'PV model'!$B$12</f>
        <v>42.672486663972194</v>
      </c>
    </row>
    <row r="5130" spans="1:22" x14ac:dyDescent="0.2">
      <c r="A5130" s="10">
        <f t="shared" si="885"/>
        <v>214</v>
      </c>
      <c r="B5130" s="10">
        <f t="shared" si="894"/>
        <v>13</v>
      </c>
      <c r="C5130" s="23">
        <v>14.1</v>
      </c>
      <c r="D5130" s="24">
        <v>75.204150000000013</v>
      </c>
      <c r="E5130" s="24">
        <v>341.334</v>
      </c>
      <c r="F5130" s="48"/>
      <c r="G5130" s="48"/>
      <c r="H5130" s="1">
        <f t="shared" si="895"/>
        <v>17.663991506978224</v>
      </c>
      <c r="I5130" s="1">
        <f t="shared" si="889"/>
        <v>-5.9276717164469312</v>
      </c>
      <c r="J5130" s="4">
        <f>B5130+('PV model'!$B$3/15)+(I5130/60)</f>
        <v>12.624538804725884</v>
      </c>
      <c r="K5130" s="2">
        <f t="shared" si="890"/>
        <v>-9.3680820708882528</v>
      </c>
      <c r="L5130" s="2">
        <f>DEGREES(ASIN((((COS(RADIANS('PV model'!$B$2))*COS(RADIANS(H5130))*COS(RADIANS(K5130)))+(SIN(RADIANS('PV model'!$B$2))*SIN(RADIANS(H5130)))))))</f>
        <v>51.496641131912391</v>
      </c>
      <c r="M5130" s="3">
        <f t="shared" si="886"/>
        <v>51.496641131912391</v>
      </c>
      <c r="N5130" s="2">
        <f t="shared" si="891"/>
        <v>-14.426351929118454</v>
      </c>
      <c r="O5130" s="2">
        <f>IF('PV model'!$B$2&gt;0, 180-N5130,IF('PV model'!$B$2&lt;0,0-N5130,N5130))</f>
        <v>194.42635192911845</v>
      </c>
      <c r="P5130" s="2">
        <f>ABS(O5130-'PV model'!$B$5)</f>
        <v>10.573648070881546</v>
      </c>
      <c r="Q5130" s="3">
        <f t="shared" si="887"/>
        <v>38.503358868087609</v>
      </c>
      <c r="R5130" s="3">
        <f t="shared" si="892"/>
        <v>75.204150000000013</v>
      </c>
      <c r="S5130" s="3">
        <f t="shared" si="888"/>
        <v>378.68667014943406</v>
      </c>
      <c r="T5130" s="3">
        <f>(0.5*(1-COS(RADIANS(90-$X$3)))*(D5130+E5130)*'PV model'!$B$4)</f>
        <v>0</v>
      </c>
      <c r="U5130" s="3">
        <f t="shared" si="893"/>
        <v>453.89082014943409</v>
      </c>
      <c r="V5130" s="3">
        <f>('PV model'!$B$13*(U5130/1000)*(1-'PV model'!$B$14*((20+C5130)-25))*'PV model'!$B$10)/'PV model'!$B$12</f>
        <v>43.719424661827631</v>
      </c>
    </row>
    <row r="5131" spans="1:22" x14ac:dyDescent="0.2">
      <c r="A5131" s="10">
        <f t="shared" si="885"/>
        <v>214</v>
      </c>
      <c r="B5131" s="10">
        <f t="shared" si="894"/>
        <v>14</v>
      </c>
      <c r="C5131" s="23">
        <v>14.1</v>
      </c>
      <c r="D5131" s="24">
        <v>110.0001</v>
      </c>
      <c r="E5131" s="24">
        <v>309.58199999999999</v>
      </c>
      <c r="F5131" s="48"/>
      <c r="G5131" s="48"/>
      <c r="H5131" s="1">
        <f t="shared" si="895"/>
        <v>17.663991506978224</v>
      </c>
      <c r="I5131" s="1">
        <f t="shared" si="889"/>
        <v>-5.9276717164469312</v>
      </c>
      <c r="J5131" s="4">
        <f>B5131+('PV model'!$B$3/15)+(I5131/60)</f>
        <v>13.624538804725884</v>
      </c>
      <c r="K5131" s="2">
        <f t="shared" si="890"/>
        <v>-24.368082070888253</v>
      </c>
      <c r="L5131" s="2">
        <f>DEGREES(ASIN((((COS(RADIANS('PV model'!$B$2))*COS(RADIANS(H5131))*COS(RADIANS(K5131)))+(SIN(RADIANS('PV model'!$B$2))*SIN(RADIANS(H5131)))))))</f>
        <v>47.875545290750445</v>
      </c>
      <c r="M5131" s="3">
        <f t="shared" si="886"/>
        <v>47.875545290750445</v>
      </c>
      <c r="N5131" s="2">
        <f t="shared" si="891"/>
        <v>-35.883000438480579</v>
      </c>
      <c r="O5131" s="2">
        <f>IF('PV model'!$B$2&gt;0, 180-N5131,IF('PV model'!$B$2&lt;0,0-N5131,N5131))</f>
        <v>215.88300043848056</v>
      </c>
      <c r="P5131" s="2">
        <f>ABS(O5131-'PV model'!$B$5)</f>
        <v>10.883000438480565</v>
      </c>
      <c r="Q5131" s="3">
        <f t="shared" si="887"/>
        <v>42.124454709249548</v>
      </c>
      <c r="R5131" s="3">
        <f t="shared" si="892"/>
        <v>110.0001</v>
      </c>
      <c r="S5131" s="3">
        <f t="shared" si="888"/>
        <v>359.81524039462744</v>
      </c>
      <c r="T5131" s="3">
        <f>(0.5*(1-COS(RADIANS(90-$X$3)))*(D5131+E5131)*'PV model'!$B$4)</f>
        <v>0</v>
      </c>
      <c r="U5131" s="3">
        <f t="shared" si="893"/>
        <v>469.81534039462747</v>
      </c>
      <c r="V5131" s="3">
        <f>('PV model'!$B$13*(U5131/1000)*(1-'PV model'!$B$14*((20+C5131)-25))*'PV model'!$B$10)/'PV model'!$B$12</f>
        <v>45.253297637946126</v>
      </c>
    </row>
    <row r="5132" spans="1:22" x14ac:dyDescent="0.2">
      <c r="A5132" s="10">
        <f t="shared" si="885"/>
        <v>214</v>
      </c>
      <c r="B5132" s="10">
        <f t="shared" si="894"/>
        <v>15</v>
      </c>
      <c r="C5132" s="23">
        <v>14.1</v>
      </c>
      <c r="D5132" s="24">
        <v>106.63275</v>
      </c>
      <c r="E5132" s="24">
        <v>282.24</v>
      </c>
      <c r="F5132" s="48"/>
      <c r="G5132" s="48"/>
      <c r="H5132" s="1">
        <f t="shared" si="895"/>
        <v>17.663991506978224</v>
      </c>
      <c r="I5132" s="1">
        <f t="shared" si="889"/>
        <v>-5.9276717164469312</v>
      </c>
      <c r="J5132" s="4">
        <f>B5132+('PV model'!$B$3/15)+(I5132/60)</f>
        <v>14.624538804725884</v>
      </c>
      <c r="K5132" s="2">
        <f t="shared" si="890"/>
        <v>-39.368082070888249</v>
      </c>
      <c r="L5132" s="2">
        <f>DEGREES(ASIN((((COS(RADIANS('PV model'!$B$2))*COS(RADIANS(H5132))*COS(RADIANS(K5132)))+(SIN(RADIANS('PV model'!$B$2))*SIN(RADIANS(H5132)))))))</f>
        <v>41.85935622348628</v>
      </c>
      <c r="M5132" s="3">
        <f t="shared" si="886"/>
        <v>41.85935622348628</v>
      </c>
      <c r="N5132" s="2">
        <f t="shared" si="891"/>
        <v>-54.24289002447037</v>
      </c>
      <c r="O5132" s="2">
        <f>IF('PV model'!$B$2&gt;0, 180-N5132,IF('PV model'!$B$2&lt;0,0-N5132,N5132))</f>
        <v>234.24289002447037</v>
      </c>
      <c r="P5132" s="2">
        <f>ABS(O5132-'PV model'!$B$5)</f>
        <v>29.24289002447037</v>
      </c>
      <c r="Q5132" s="3">
        <f t="shared" si="887"/>
        <v>48.14064377651372</v>
      </c>
      <c r="R5132" s="3">
        <f t="shared" si="892"/>
        <v>106.63275</v>
      </c>
      <c r="S5132" s="3">
        <f t="shared" si="888"/>
        <v>332.47799455836383</v>
      </c>
      <c r="T5132" s="3">
        <f>(0.5*(1-COS(RADIANS(90-$X$3)))*(D5132+E5132)*'PV model'!$B$4)</f>
        <v>0</v>
      </c>
      <c r="U5132" s="3">
        <f t="shared" si="893"/>
        <v>439.11074455836382</v>
      </c>
      <c r="V5132" s="3">
        <f>('PV model'!$B$13*(U5132/1000)*(1-'PV model'!$B$14*((20+C5132)-25))*'PV model'!$B$10)/'PV model'!$B$12</f>
        <v>42.295786261105675</v>
      </c>
    </row>
    <row r="5133" spans="1:22" x14ac:dyDescent="0.2">
      <c r="A5133" s="10">
        <f t="shared" si="885"/>
        <v>214</v>
      </c>
      <c r="B5133" s="10">
        <f t="shared" si="894"/>
        <v>16</v>
      </c>
      <c r="C5133" s="23">
        <v>14.1</v>
      </c>
      <c r="D5133" s="24">
        <v>101.0205</v>
      </c>
      <c r="E5133" s="24">
        <v>240.78600000000003</v>
      </c>
      <c r="F5133" s="48"/>
      <c r="G5133" s="48"/>
      <c r="H5133" s="1">
        <f t="shared" si="895"/>
        <v>17.663991506978224</v>
      </c>
      <c r="I5133" s="1">
        <f t="shared" si="889"/>
        <v>-5.9276717164469312</v>
      </c>
      <c r="J5133" s="4">
        <f>B5133+('PV model'!$B$3/15)+(I5133/60)</f>
        <v>15.624538804725884</v>
      </c>
      <c r="K5133" s="2">
        <f t="shared" si="890"/>
        <v>-54.368082070888249</v>
      </c>
      <c r="L5133" s="2">
        <f>DEGREES(ASIN((((COS(RADIANS('PV model'!$B$2))*COS(RADIANS(H5133))*COS(RADIANS(K5133)))+(SIN(RADIANS('PV model'!$B$2))*SIN(RADIANS(H5133)))))))</f>
        <v>34.366550821787129</v>
      </c>
      <c r="M5133" s="3">
        <f t="shared" si="886"/>
        <v>34.366550821787129</v>
      </c>
      <c r="N5133" s="2">
        <f t="shared" si="891"/>
        <v>-69.756463677967901</v>
      </c>
      <c r="O5133" s="2">
        <f>IF('PV model'!$B$2&gt;0, 180-N5133,IF('PV model'!$B$2&lt;0,0-N5133,N5133))</f>
        <v>249.7564636779679</v>
      </c>
      <c r="P5133" s="2">
        <f>ABS(O5133-'PV model'!$B$5)</f>
        <v>44.756463677967901</v>
      </c>
      <c r="Q5133" s="3">
        <f t="shared" si="887"/>
        <v>55.633449178212871</v>
      </c>
      <c r="R5133" s="3">
        <f t="shared" si="892"/>
        <v>101.0205</v>
      </c>
      <c r="S5133" s="3">
        <f t="shared" si="888"/>
        <v>285.9015932292732</v>
      </c>
      <c r="T5133" s="3">
        <f>(0.5*(1-COS(RADIANS(90-$X$3)))*(D5133+E5133)*'PV model'!$B$4)</f>
        <v>0</v>
      </c>
      <c r="U5133" s="3">
        <f t="shared" si="893"/>
        <v>386.92209322927317</v>
      </c>
      <c r="V5133" s="3">
        <f>('PV model'!$B$13*(U5133/1000)*(1-'PV model'!$B$14*((20+C5133)-25))*'PV model'!$B$10)/'PV model'!$B$12</f>
        <v>37.268899378411334</v>
      </c>
    </row>
    <row r="5134" spans="1:22" x14ac:dyDescent="0.2">
      <c r="A5134" s="10">
        <f t="shared" si="885"/>
        <v>214</v>
      </c>
      <c r="B5134" s="10">
        <f t="shared" si="894"/>
        <v>17</v>
      </c>
      <c r="C5134" s="23">
        <v>13.7</v>
      </c>
      <c r="D5134" s="24">
        <v>0</v>
      </c>
      <c r="E5134" s="24">
        <v>118.18800000000002</v>
      </c>
      <c r="F5134" s="48"/>
      <c r="G5134" s="48"/>
      <c r="H5134" s="1">
        <f t="shared" si="895"/>
        <v>17.663991506978224</v>
      </c>
      <c r="I5134" s="1">
        <f t="shared" si="889"/>
        <v>-5.9276717164469312</v>
      </c>
      <c r="J5134" s="4">
        <f>B5134+('PV model'!$B$3/15)+(I5134/60)</f>
        <v>16.624538804725884</v>
      </c>
      <c r="K5134" s="2">
        <f t="shared" si="890"/>
        <v>-69.368082070888249</v>
      </c>
      <c r="L5134" s="2">
        <f>DEGREES(ASIN((((COS(RADIANS('PV model'!$B$2))*COS(RADIANS(H5134))*COS(RADIANS(K5134)))+(SIN(RADIANS('PV model'!$B$2))*SIN(RADIANS(H5134)))))))</f>
        <v>26.11913217877251</v>
      </c>
      <c r="M5134" s="3">
        <f t="shared" si="886"/>
        <v>26.11913217877251</v>
      </c>
      <c r="N5134" s="2">
        <f t="shared" si="891"/>
        <v>-83.295060824415941</v>
      </c>
      <c r="O5134" s="2">
        <f>IF('PV model'!$B$2&gt;0, 180-N5134,IF('PV model'!$B$2&lt;0,0-N5134,N5134))</f>
        <v>263.29506082441594</v>
      </c>
      <c r="P5134" s="2">
        <f>ABS(O5134-'PV model'!$B$5)</f>
        <v>58.295060824415941</v>
      </c>
      <c r="Q5134" s="3">
        <f t="shared" si="887"/>
        <v>63.88086782122749</v>
      </c>
      <c r="R5134" s="3">
        <f t="shared" si="892"/>
        <v>0</v>
      </c>
      <c r="S5134" s="3">
        <f t="shared" si="888"/>
        <v>118.18800000000002</v>
      </c>
      <c r="T5134" s="3">
        <f>(0.5*(1-COS(RADIANS(90-$X$3)))*(D5134+E5134)*'PV model'!$B$4)</f>
        <v>0</v>
      </c>
      <c r="U5134" s="3">
        <f t="shared" si="893"/>
        <v>118.18800000000002</v>
      </c>
      <c r="V5134" s="3">
        <f>('PV model'!$B$13*(U5134/1000)*(1-'PV model'!$B$14*((20+C5134)-25))*'PV model'!$B$10)/'PV model'!$B$12</f>
        <v>11.402942757696</v>
      </c>
    </row>
    <row r="5135" spans="1:22" x14ac:dyDescent="0.2">
      <c r="A5135" s="10">
        <f t="shared" si="885"/>
        <v>214</v>
      </c>
      <c r="B5135" s="10">
        <f t="shared" si="894"/>
        <v>18</v>
      </c>
      <c r="C5135" s="23">
        <v>13.1</v>
      </c>
      <c r="D5135" s="24">
        <v>84.183749999999989</v>
      </c>
      <c r="E5135" s="24">
        <v>124.36200000000001</v>
      </c>
      <c r="F5135" s="48"/>
      <c r="G5135" s="48"/>
      <c r="H5135" s="1">
        <f t="shared" si="895"/>
        <v>17.663991506978224</v>
      </c>
      <c r="I5135" s="1">
        <f t="shared" si="889"/>
        <v>-5.9276717164469312</v>
      </c>
      <c r="J5135" s="4">
        <f>B5135+('PV model'!$B$3/15)+(I5135/60)</f>
        <v>17.624538804725884</v>
      </c>
      <c r="K5135" s="2">
        <f t="shared" si="890"/>
        <v>-84.368082070888249</v>
      </c>
      <c r="L5135" s="2">
        <f>DEGREES(ASIN((((COS(RADIANS('PV model'!$B$2))*COS(RADIANS(H5135))*COS(RADIANS(K5135)))+(SIN(RADIANS('PV model'!$B$2))*SIN(RADIANS(H5135)))))))</f>
        <v>17.639862967385241</v>
      </c>
      <c r="M5135" s="3">
        <f t="shared" si="886"/>
        <v>17.639862967385241</v>
      </c>
      <c r="N5135" s="2">
        <f t="shared" si="891"/>
        <v>-84.290755729543847</v>
      </c>
      <c r="O5135" s="2">
        <f>IF('PV model'!$B$2&gt;0, 180-N5135,IF('PV model'!$B$2&lt;0,0-N5135,N5135))</f>
        <v>264.29075572954383</v>
      </c>
      <c r="P5135" s="2">
        <f>ABS(O5135-'PV model'!$B$5)</f>
        <v>59.290755729543832</v>
      </c>
      <c r="Q5135" s="3">
        <f t="shared" si="887"/>
        <v>72.360137032614759</v>
      </c>
      <c r="R5135" s="3">
        <f t="shared" si="892"/>
        <v>84.183749999999961</v>
      </c>
      <c r="S5135" s="3">
        <f t="shared" si="888"/>
        <v>145.6229561758218</v>
      </c>
      <c r="T5135" s="3">
        <f>(0.5*(1-COS(RADIANS(90-$X$3)))*(D5135+E5135)*'PV model'!$B$4)</f>
        <v>0</v>
      </c>
      <c r="U5135" s="3">
        <f t="shared" si="893"/>
        <v>229.80670617582177</v>
      </c>
      <c r="V5135" s="3">
        <f>('PV model'!$B$13*(U5135/1000)*(1-'PV model'!$B$14*((20+C5135)-25))*'PV model'!$B$10)/'PV model'!$B$12</f>
        <v>22.227202450816684</v>
      </c>
    </row>
    <row r="5136" spans="1:22" x14ac:dyDescent="0.2">
      <c r="A5136" s="10">
        <f t="shared" si="885"/>
        <v>214</v>
      </c>
      <c r="B5136" s="10">
        <f t="shared" si="894"/>
        <v>19</v>
      </c>
      <c r="C5136" s="23">
        <v>13.1</v>
      </c>
      <c r="D5136" s="24">
        <v>4.4897999999999998</v>
      </c>
      <c r="E5136" s="24">
        <v>76.734000000000009</v>
      </c>
      <c r="F5136" s="48"/>
      <c r="G5136" s="48"/>
      <c r="H5136" s="1">
        <f t="shared" si="895"/>
        <v>17.663991506978224</v>
      </c>
      <c r="I5136" s="1">
        <f t="shared" si="889"/>
        <v>-5.9276717164469312</v>
      </c>
      <c r="J5136" s="4">
        <f>B5136+('PV model'!$B$3/15)+(I5136/60)</f>
        <v>18.624538804725884</v>
      </c>
      <c r="K5136" s="2">
        <f t="shared" si="890"/>
        <v>-99.368082070888249</v>
      </c>
      <c r="L5136" s="2">
        <f>DEGREES(ASIN((((COS(RADIANS('PV model'!$B$2))*COS(RADIANS(H5136))*COS(RADIANS(K5136)))+(SIN(RADIANS('PV model'!$B$2))*SIN(RADIANS(H5136)))))))</f>
        <v>9.3356313290380353</v>
      </c>
      <c r="M5136" s="3">
        <f t="shared" si="886"/>
        <v>9.3356313290380353</v>
      </c>
      <c r="N5136" s="2">
        <f t="shared" si="891"/>
        <v>-72.319235065074054</v>
      </c>
      <c r="O5136" s="2">
        <f>IF('PV model'!$B$2&gt;0, 180-N5136,IF('PV model'!$B$2&lt;0,0-N5136,N5136))</f>
        <v>252.31923506507405</v>
      </c>
      <c r="P5136" s="2">
        <f>ABS(O5136-'PV model'!$B$5)</f>
        <v>47.319235065074054</v>
      </c>
      <c r="Q5136" s="3">
        <f t="shared" si="887"/>
        <v>80.664368670961963</v>
      </c>
      <c r="R5136" s="3">
        <f t="shared" si="892"/>
        <v>4.4897999999999989</v>
      </c>
      <c r="S5136" s="3">
        <f t="shared" si="888"/>
        <v>78.40470502844083</v>
      </c>
      <c r="T5136" s="3">
        <f>(0.5*(1-COS(RADIANS(90-$X$3)))*(D5136+E5136)*'PV model'!$B$4)</f>
        <v>0</v>
      </c>
      <c r="U5136" s="3">
        <f t="shared" si="893"/>
        <v>82.894505028440832</v>
      </c>
      <c r="V5136" s="3">
        <f>('PV model'!$B$13*(U5136/1000)*(1-'PV model'!$B$14*((20+C5136)-25))*'PV model'!$B$10)/'PV model'!$B$12</f>
        <v>8.0176639576293134</v>
      </c>
    </row>
    <row r="5137" spans="1:22" x14ac:dyDescent="0.2">
      <c r="A5137" s="10">
        <f t="shared" si="885"/>
        <v>214</v>
      </c>
      <c r="B5137" s="10">
        <f t="shared" si="894"/>
        <v>20</v>
      </c>
      <c r="C5137" s="23">
        <v>11.8</v>
      </c>
      <c r="D5137" s="24">
        <v>0</v>
      </c>
      <c r="E5137" s="24">
        <v>22.05</v>
      </c>
      <c r="F5137" s="48"/>
      <c r="G5137" s="48"/>
      <c r="H5137" s="1">
        <f t="shared" si="895"/>
        <v>17.663991506978224</v>
      </c>
      <c r="I5137" s="1">
        <f t="shared" si="889"/>
        <v>-5.9276717164469312</v>
      </c>
      <c r="J5137" s="4">
        <f>B5137+('PV model'!$B$3/15)+(I5137/60)</f>
        <v>19.624538804725884</v>
      </c>
      <c r="K5137" s="2">
        <f t="shared" si="890"/>
        <v>-114.36808207088825</v>
      </c>
      <c r="L5137" s="2">
        <f>DEGREES(ASIN((((COS(RADIANS('PV model'!$B$2))*COS(RADIANS(H5137))*COS(RADIANS(K5137)))+(SIN(RADIANS('PV model'!$B$2))*SIN(RADIANS(H5137)))))))</f>
        <v>1.5694637685510604</v>
      </c>
      <c r="M5137" s="3">
        <f t="shared" si="886"/>
        <v>1.5694637685510604</v>
      </c>
      <c r="N5137" s="2">
        <f t="shared" si="891"/>
        <v>-60.260757213777019</v>
      </c>
      <c r="O5137" s="2">
        <f>IF('PV model'!$B$2&gt;0, 180-N5137,IF('PV model'!$B$2&lt;0,0-N5137,N5137))</f>
        <v>240.26075721377703</v>
      </c>
      <c r="P5137" s="2">
        <f>ABS(O5137-'PV model'!$B$5)</f>
        <v>35.260757213777026</v>
      </c>
      <c r="Q5137" s="3">
        <f t="shared" si="887"/>
        <v>88.43053623144894</v>
      </c>
      <c r="R5137" s="3">
        <f t="shared" si="892"/>
        <v>0</v>
      </c>
      <c r="S5137" s="3">
        <f t="shared" si="888"/>
        <v>22.05</v>
      </c>
      <c r="T5137" s="3">
        <f>(0.5*(1-COS(RADIANS(90-$X$3)))*(D5137+E5137)*'PV model'!$B$4)</f>
        <v>0</v>
      </c>
      <c r="U5137" s="3">
        <f t="shared" si="893"/>
        <v>22.05</v>
      </c>
      <c r="V5137" s="3">
        <f>('PV model'!$B$13*(U5137/1000)*(1-'PV model'!$B$14*((20+C5137)-25))*'PV model'!$B$10)/'PV model'!$B$12</f>
        <v>2.1441659903999999</v>
      </c>
    </row>
    <row r="5138" spans="1:22" x14ac:dyDescent="0.2">
      <c r="A5138" s="10">
        <f t="shared" si="885"/>
        <v>214</v>
      </c>
      <c r="B5138" s="10">
        <f t="shared" si="894"/>
        <v>21</v>
      </c>
      <c r="C5138" s="23">
        <v>11.4</v>
      </c>
      <c r="D5138" s="24">
        <v>0</v>
      </c>
      <c r="E5138" s="24">
        <v>0.88200000000000001</v>
      </c>
      <c r="F5138" s="48"/>
      <c r="G5138" s="48"/>
      <c r="H5138" s="1">
        <f t="shared" si="895"/>
        <v>17.663991506978224</v>
      </c>
      <c r="I5138" s="1">
        <f t="shared" si="889"/>
        <v>-5.9276717164469312</v>
      </c>
      <c r="J5138" s="4">
        <f>B5138+('PV model'!$B$3/15)+(I5138/60)</f>
        <v>20.624538804725884</v>
      </c>
      <c r="K5138" s="2">
        <f t="shared" si="890"/>
        <v>-129.36808207088825</v>
      </c>
      <c r="L5138" s="2">
        <f>DEGREES(ASIN((((COS(RADIANS('PV model'!$B$2))*COS(RADIANS(H5138))*COS(RADIANS(K5138)))+(SIN(RADIANS('PV model'!$B$2))*SIN(RADIANS(H5138)))))))</f>
        <v>-5.2938959554299467</v>
      </c>
      <c r="M5138" s="3">
        <f t="shared" si="886"/>
        <v>0</v>
      </c>
      <c r="N5138" s="2">
        <f t="shared" si="891"/>
        <v>-47.713818131517954</v>
      </c>
      <c r="O5138" s="2">
        <f>IF('PV model'!$B$2&gt;0, 180-N5138,IF('PV model'!$B$2&lt;0,0-N5138,N5138))</f>
        <v>227.71381813151794</v>
      </c>
      <c r="P5138" s="2">
        <f>ABS(O5138-'PV model'!$B$5)</f>
        <v>22.713818131517939</v>
      </c>
      <c r="Q5138" s="3">
        <f t="shared" si="887"/>
        <v>95.293895955429946</v>
      </c>
      <c r="R5138" s="3">
        <f t="shared" si="892"/>
        <v>0</v>
      </c>
      <c r="S5138" s="3">
        <f t="shared" si="888"/>
        <v>0.88200000000000001</v>
      </c>
      <c r="T5138" s="3">
        <f>(0.5*(1-COS(RADIANS(90-$X$3)))*(D5138+E5138)*'PV model'!$B$4)</f>
        <v>0</v>
      </c>
      <c r="U5138" s="3">
        <f t="shared" si="893"/>
        <v>0.88200000000000001</v>
      </c>
      <c r="V5138" s="3">
        <f>('PV model'!$B$13*(U5138/1000)*(1-'PV model'!$B$14*((20+C5138)-25))*'PV model'!$B$10)/'PV model'!$B$12</f>
        <v>8.5907703167999991E-2</v>
      </c>
    </row>
    <row r="5139" spans="1:22" x14ac:dyDescent="0.2">
      <c r="A5139" s="10">
        <f t="shared" si="885"/>
        <v>214</v>
      </c>
      <c r="B5139" s="10">
        <f t="shared" si="894"/>
        <v>22</v>
      </c>
      <c r="C5139" s="23">
        <v>11</v>
      </c>
      <c r="D5139" s="24">
        <v>0</v>
      </c>
      <c r="E5139" s="24">
        <v>0</v>
      </c>
      <c r="F5139" s="48"/>
      <c r="G5139" s="48"/>
      <c r="H5139" s="1">
        <f t="shared" si="895"/>
        <v>17.663991506978224</v>
      </c>
      <c r="I5139" s="1">
        <f t="shared" si="889"/>
        <v>-5.9276717164469312</v>
      </c>
      <c r="J5139" s="4">
        <f>B5139+('PV model'!$B$3/15)+(I5139/60)</f>
        <v>21.624538804725884</v>
      </c>
      <c r="K5139" s="2">
        <f t="shared" si="890"/>
        <v>-144.36808207088825</v>
      </c>
      <c r="L5139" s="2">
        <f>DEGREES(ASIN((((COS(RADIANS('PV model'!$B$2))*COS(RADIANS(H5139))*COS(RADIANS(K5139)))+(SIN(RADIANS('PV model'!$B$2))*SIN(RADIANS(H5139)))))))</f>
        <v>-10.870421778297462</v>
      </c>
      <c r="M5139" s="3">
        <f t="shared" si="886"/>
        <v>0</v>
      </c>
      <c r="N5139" s="2">
        <f t="shared" si="891"/>
        <v>-34.419759498286936</v>
      </c>
      <c r="O5139" s="2">
        <f>IF('PV model'!$B$2&gt;0, 180-N5139,IF('PV model'!$B$2&lt;0,0-N5139,N5139))</f>
        <v>214.41975949828694</v>
      </c>
      <c r="P5139" s="2">
        <f>ABS(O5139-'PV model'!$B$5)</f>
        <v>9.4197594982869362</v>
      </c>
      <c r="Q5139" s="3">
        <f t="shared" si="887"/>
        <v>100.87042177829747</v>
      </c>
      <c r="R5139" s="3">
        <f t="shared" si="892"/>
        <v>0</v>
      </c>
      <c r="S5139" s="3">
        <f t="shared" si="888"/>
        <v>0</v>
      </c>
      <c r="T5139" s="3">
        <f>(0.5*(1-COS(RADIANS(90-$X$3)))*(D5139+E5139)*'PV model'!$B$4)</f>
        <v>0</v>
      </c>
      <c r="U5139" s="3">
        <f t="shared" si="893"/>
        <v>0</v>
      </c>
      <c r="V5139" s="3">
        <f>('PV model'!$B$13*(U5139/1000)*(1-'PV model'!$B$14*((20+C5139)-25))*'PV model'!$B$10)/'PV model'!$B$12</f>
        <v>0</v>
      </c>
    </row>
    <row r="5140" spans="1:22" x14ac:dyDescent="0.2">
      <c r="A5140" s="10">
        <f t="shared" si="885"/>
        <v>214</v>
      </c>
      <c r="B5140" s="10">
        <f t="shared" si="894"/>
        <v>23</v>
      </c>
      <c r="C5140" s="23">
        <v>10.8</v>
      </c>
      <c r="D5140" s="24">
        <v>0</v>
      </c>
      <c r="E5140" s="24">
        <v>0</v>
      </c>
      <c r="F5140" s="48"/>
      <c r="G5140" s="48"/>
      <c r="H5140" s="1">
        <f t="shared" si="895"/>
        <v>17.663991506978224</v>
      </c>
      <c r="I5140" s="1">
        <f t="shared" si="889"/>
        <v>-5.9276717164469312</v>
      </c>
      <c r="J5140" s="4">
        <f>B5140+('PV model'!$B$3/15)+(I5140/60)</f>
        <v>22.624538804725884</v>
      </c>
      <c r="K5140" s="2">
        <f t="shared" si="890"/>
        <v>-159.36808207088825</v>
      </c>
      <c r="L5140" s="2">
        <f>DEGREES(ASIN((((COS(RADIANS('PV model'!$B$2))*COS(RADIANS(H5140))*COS(RADIANS(K5140)))+(SIN(RADIANS('PV model'!$B$2))*SIN(RADIANS(H5140)))))))</f>
        <v>-14.774696571898597</v>
      </c>
      <c r="M5140" s="3">
        <f t="shared" si="886"/>
        <v>0</v>
      </c>
      <c r="N5140" s="2">
        <f t="shared" si="891"/>
        <v>-20.318029571821782</v>
      </c>
      <c r="O5140" s="2">
        <f>IF('PV model'!$B$2&gt;0, 180-N5140,IF('PV model'!$B$2&lt;0,0-N5140,N5140))</f>
        <v>200.3180295718218</v>
      </c>
      <c r="P5140" s="2">
        <f>ABS(O5140-'PV model'!$B$5)</f>
        <v>4.6819704281782037</v>
      </c>
      <c r="Q5140" s="3">
        <f t="shared" si="887"/>
        <v>104.77469657189859</v>
      </c>
      <c r="R5140" s="3">
        <f t="shared" si="892"/>
        <v>0</v>
      </c>
      <c r="S5140" s="3">
        <f t="shared" si="888"/>
        <v>0</v>
      </c>
      <c r="T5140" s="3">
        <f>(0.5*(1-COS(RADIANS(90-$X$3)))*(D5140+E5140)*'PV model'!$B$4)</f>
        <v>0</v>
      </c>
      <c r="U5140" s="3">
        <f t="shared" si="893"/>
        <v>0</v>
      </c>
      <c r="V5140" s="3">
        <f>('PV model'!$B$13*(U5140/1000)*(1-'PV model'!$B$14*((20+C5140)-25))*'PV model'!$B$10)/'PV model'!$B$12</f>
        <v>0</v>
      </c>
    </row>
    <row r="5141" spans="1:22" x14ac:dyDescent="0.2">
      <c r="A5141" s="10">
        <f t="shared" si="885"/>
        <v>214</v>
      </c>
      <c r="B5141" s="10">
        <f t="shared" si="894"/>
        <v>24</v>
      </c>
      <c r="C5141" s="23">
        <v>11</v>
      </c>
      <c r="D5141" s="24">
        <v>0</v>
      </c>
      <c r="E5141" s="24">
        <v>0</v>
      </c>
      <c r="F5141" s="48"/>
      <c r="G5141" s="48"/>
      <c r="H5141" s="1">
        <f t="shared" si="895"/>
        <v>17.663991506978224</v>
      </c>
      <c r="I5141" s="1">
        <f t="shared" si="889"/>
        <v>-5.9276717164469312</v>
      </c>
      <c r="J5141" s="4">
        <f>B5141+('PV model'!$B$3/15)+(I5141/60)</f>
        <v>23.624538804725884</v>
      </c>
      <c r="K5141" s="2">
        <f t="shared" si="890"/>
        <v>-174.36808207088825</v>
      </c>
      <c r="L5141" s="2">
        <f>DEGREES(ASIN((((COS(RADIANS('PV model'!$B$2))*COS(RADIANS(H5141))*COS(RADIANS(K5141)))+(SIN(RADIANS('PV model'!$B$2))*SIN(RADIANS(H5141)))))))</f>
        <v>-16.680120979008095</v>
      </c>
      <c r="M5141" s="3">
        <f t="shared" si="886"/>
        <v>0</v>
      </c>
      <c r="N5141" s="2">
        <f t="shared" si="891"/>
        <v>-5.602015592642676</v>
      </c>
      <c r="O5141" s="2">
        <f>IF('PV model'!$B$2&gt;0, 180-N5141,IF('PV model'!$B$2&lt;0,0-N5141,N5141))</f>
        <v>185.60201559264269</v>
      </c>
      <c r="P5141" s="2">
        <f>ABS(O5141-'PV model'!$B$5)</f>
        <v>19.397984407357313</v>
      </c>
      <c r="Q5141" s="3">
        <f t="shared" si="887"/>
        <v>106.68012097900809</v>
      </c>
      <c r="R5141" s="3">
        <f t="shared" si="892"/>
        <v>0</v>
      </c>
      <c r="S5141" s="3">
        <f t="shared" si="888"/>
        <v>0</v>
      </c>
      <c r="T5141" s="3">
        <f>(0.5*(1-COS(RADIANS(90-$X$3)))*(D5141+E5141)*'PV model'!$B$4)</f>
        <v>0</v>
      </c>
      <c r="U5141" s="3">
        <f t="shared" si="893"/>
        <v>0</v>
      </c>
      <c r="V5141" s="3">
        <f>('PV model'!$B$13*(U5141/1000)*(1-'PV model'!$B$14*((20+C5141)-25))*'PV model'!$B$10)/'PV model'!$B$12</f>
        <v>0</v>
      </c>
    </row>
    <row r="5142" spans="1:22" x14ac:dyDescent="0.2">
      <c r="A5142" s="10">
        <f t="shared" si="885"/>
        <v>215</v>
      </c>
      <c r="B5142" s="10">
        <f t="shared" si="894"/>
        <v>1</v>
      </c>
      <c r="C5142" s="23">
        <v>10.7</v>
      </c>
      <c r="D5142" s="24">
        <v>0</v>
      </c>
      <c r="E5142" s="24">
        <v>0</v>
      </c>
      <c r="F5142" s="48"/>
      <c r="G5142" s="48"/>
      <c r="H5142" s="1">
        <f t="shared" si="895"/>
        <v>17.395491304003674</v>
      </c>
      <c r="I5142" s="1">
        <f t="shared" si="889"/>
        <v>-5.8490461787977308</v>
      </c>
      <c r="J5142" s="4">
        <f>B5142+('PV model'!$B$3/15)+(I5142/60)</f>
        <v>0.62584923035337114</v>
      </c>
      <c r="K5142" s="2">
        <f t="shared" si="890"/>
        <v>170.61226154469944</v>
      </c>
      <c r="L5142" s="2">
        <f>DEGREES(ASIN((((COS(RADIANS('PV model'!$B$2))*COS(RADIANS(H5142))*COS(RADIANS(K5142)))+(SIN(RADIANS('PV model'!$B$2))*SIN(RADIANS(H5142)))))))</f>
        <v>-16.671058087458263</v>
      </c>
      <c r="M5142" s="3">
        <f t="shared" si="886"/>
        <v>0</v>
      </c>
      <c r="N5142" s="2">
        <f t="shared" si="891"/>
        <v>9.3511174367528369</v>
      </c>
      <c r="O5142" s="2">
        <f>IF('PV model'!$B$2&gt;0, 180-N5142,IF('PV model'!$B$2&lt;0,0-N5142,N5142))</f>
        <v>170.64888256324716</v>
      </c>
      <c r="P5142" s="2">
        <f>ABS(O5142-'PV model'!$B$5)</f>
        <v>34.351117436752844</v>
      </c>
      <c r="Q5142" s="3">
        <f t="shared" si="887"/>
        <v>106.67105808745826</v>
      </c>
      <c r="R5142" s="3">
        <f t="shared" si="892"/>
        <v>0</v>
      </c>
      <c r="S5142" s="3">
        <f t="shared" si="888"/>
        <v>0</v>
      </c>
      <c r="T5142" s="3">
        <f>(0.5*(1-COS(RADIANS(90-$X$3)))*(D5142+E5142)*'PV model'!$B$4)</f>
        <v>0</v>
      </c>
      <c r="U5142" s="3">
        <f t="shared" si="893"/>
        <v>0</v>
      </c>
      <c r="V5142" s="3">
        <f>('PV model'!$B$13*(U5142/1000)*(1-'PV model'!$B$14*((20+C5142)-25))*'PV model'!$B$10)/'PV model'!$B$12</f>
        <v>0</v>
      </c>
    </row>
    <row r="5143" spans="1:22" x14ac:dyDescent="0.2">
      <c r="A5143" s="10">
        <f t="shared" si="885"/>
        <v>215</v>
      </c>
      <c r="B5143" s="10">
        <f t="shared" si="894"/>
        <v>2</v>
      </c>
      <c r="C5143" s="23">
        <v>10.8</v>
      </c>
      <c r="D5143" s="24">
        <v>0</v>
      </c>
      <c r="E5143" s="24">
        <v>0</v>
      </c>
      <c r="F5143" s="48"/>
      <c r="G5143" s="48"/>
      <c r="H5143" s="1">
        <f t="shared" si="895"/>
        <v>17.395491304003674</v>
      </c>
      <c r="I5143" s="1">
        <f t="shared" si="889"/>
        <v>-5.8490461787977308</v>
      </c>
      <c r="J5143" s="4">
        <f>B5143+('PV model'!$B$3/15)+(I5143/60)</f>
        <v>1.6258492303533711</v>
      </c>
      <c r="K5143" s="2">
        <f t="shared" si="890"/>
        <v>155.61226154469944</v>
      </c>
      <c r="L5143" s="2">
        <f>DEGREES(ASIN((((COS(RADIANS('PV model'!$B$2))*COS(RADIANS(H5143))*COS(RADIANS(K5143)))+(SIN(RADIANS('PV model'!$B$2))*SIN(RADIANS(H5143)))))))</f>
        <v>-14.234302392815932</v>
      </c>
      <c r="M5143" s="3">
        <f t="shared" si="886"/>
        <v>0</v>
      </c>
      <c r="N5143" s="2">
        <f t="shared" si="891"/>
        <v>23.985474577223293</v>
      </c>
      <c r="O5143" s="2">
        <f>IF('PV model'!$B$2&gt;0, 180-N5143,IF('PV model'!$B$2&lt;0,0-N5143,N5143))</f>
        <v>156.0145254227767</v>
      </c>
      <c r="P5143" s="2">
        <f>ABS(O5143-'PV model'!$B$5)</f>
        <v>48.9854745772233</v>
      </c>
      <c r="Q5143" s="3">
        <f t="shared" si="887"/>
        <v>104.23430239281592</v>
      </c>
      <c r="R5143" s="3">
        <f t="shared" si="892"/>
        <v>0</v>
      </c>
      <c r="S5143" s="3">
        <f t="shared" si="888"/>
        <v>0</v>
      </c>
      <c r="T5143" s="3">
        <f>(0.5*(1-COS(RADIANS(90-$X$3)))*(D5143+E5143)*'PV model'!$B$4)</f>
        <v>0</v>
      </c>
      <c r="U5143" s="3">
        <f t="shared" si="893"/>
        <v>0</v>
      </c>
      <c r="V5143" s="3">
        <f>('PV model'!$B$13*(U5143/1000)*(1-'PV model'!$B$14*((20+C5143)-25))*'PV model'!$B$10)/'PV model'!$B$12</f>
        <v>0</v>
      </c>
    </row>
    <row r="5144" spans="1:22" x14ac:dyDescent="0.2">
      <c r="A5144" s="10">
        <f t="shared" si="885"/>
        <v>215</v>
      </c>
      <c r="B5144" s="10">
        <f t="shared" si="894"/>
        <v>3</v>
      </c>
      <c r="C5144" s="23">
        <v>10.6</v>
      </c>
      <c r="D5144" s="24">
        <v>0</v>
      </c>
      <c r="E5144" s="24">
        <v>0</v>
      </c>
      <c r="F5144" s="48"/>
      <c r="G5144" s="48"/>
      <c r="H5144" s="1">
        <f t="shared" si="895"/>
        <v>17.395491304003674</v>
      </c>
      <c r="I5144" s="1">
        <f t="shared" si="889"/>
        <v>-5.8490461787977308</v>
      </c>
      <c r="J5144" s="4">
        <f>B5144+('PV model'!$B$3/15)+(I5144/60)</f>
        <v>2.6258492303533711</v>
      </c>
      <c r="K5144" s="2">
        <f t="shared" si="890"/>
        <v>140.61226154469944</v>
      </c>
      <c r="L5144" s="2">
        <f>DEGREES(ASIN((((COS(RADIANS('PV model'!$B$2))*COS(RADIANS(H5144))*COS(RADIANS(K5144)))+(SIN(RADIANS('PV model'!$B$2))*SIN(RADIANS(H5144)))))))</f>
        <v>-9.8663908829159599</v>
      </c>
      <c r="M5144" s="3">
        <f t="shared" si="886"/>
        <v>0</v>
      </c>
      <c r="N5144" s="2">
        <f t="shared" si="891"/>
        <v>37.925257221913526</v>
      </c>
      <c r="O5144" s="2">
        <f>IF('PV model'!$B$2&gt;0, 180-N5144,IF('PV model'!$B$2&lt;0,0-N5144,N5144))</f>
        <v>142.07474277808649</v>
      </c>
      <c r="P5144" s="2">
        <f>ABS(O5144-'PV model'!$B$5)</f>
        <v>62.925257221913512</v>
      </c>
      <c r="Q5144" s="3">
        <f t="shared" si="887"/>
        <v>99.866390882915965</v>
      </c>
      <c r="R5144" s="3">
        <f t="shared" si="892"/>
        <v>0</v>
      </c>
      <c r="S5144" s="3">
        <f t="shared" si="888"/>
        <v>0</v>
      </c>
      <c r="T5144" s="3">
        <f>(0.5*(1-COS(RADIANS(90-$X$3)))*(D5144+E5144)*'PV model'!$B$4)</f>
        <v>0</v>
      </c>
      <c r="U5144" s="3">
        <f t="shared" si="893"/>
        <v>0</v>
      </c>
      <c r="V5144" s="3">
        <f>('PV model'!$B$13*(U5144/1000)*(1-'PV model'!$B$14*((20+C5144)-25))*'PV model'!$B$10)/'PV model'!$B$12</f>
        <v>0</v>
      </c>
    </row>
    <row r="5145" spans="1:22" x14ac:dyDescent="0.2">
      <c r="A5145" s="10">
        <f t="shared" si="885"/>
        <v>215</v>
      </c>
      <c r="B5145" s="10">
        <f t="shared" si="894"/>
        <v>4</v>
      </c>
      <c r="C5145" s="23">
        <v>10.7</v>
      </c>
      <c r="D5145" s="24">
        <v>0</v>
      </c>
      <c r="E5145" s="24">
        <v>0</v>
      </c>
      <c r="F5145" s="48"/>
      <c r="G5145" s="48"/>
      <c r="H5145" s="1">
        <f t="shared" si="895"/>
        <v>17.395491304003674</v>
      </c>
      <c r="I5145" s="1">
        <f t="shared" si="889"/>
        <v>-5.8490461787977308</v>
      </c>
      <c r="J5145" s="4">
        <f>B5145+('PV model'!$B$3/15)+(I5145/60)</f>
        <v>3.6258492303533711</v>
      </c>
      <c r="K5145" s="2">
        <f t="shared" si="890"/>
        <v>125.61226154469944</v>
      </c>
      <c r="L5145" s="2">
        <f>DEGREES(ASIN((((COS(RADIANS('PV model'!$B$2))*COS(RADIANS(H5145))*COS(RADIANS(K5145)))+(SIN(RADIANS('PV model'!$B$2))*SIN(RADIANS(H5145)))))))</f>
        <v>-3.9190285243624534</v>
      </c>
      <c r="M5145" s="3">
        <f t="shared" si="886"/>
        <v>0</v>
      </c>
      <c r="N5145" s="2">
        <f t="shared" si="891"/>
        <v>51.042459652385375</v>
      </c>
      <c r="O5145" s="2">
        <f>IF('PV model'!$B$2&gt;0, 180-N5145,IF('PV model'!$B$2&lt;0,0-N5145,N5145))</f>
        <v>128.95754034761461</v>
      </c>
      <c r="P5145" s="2">
        <f>ABS(O5145-'PV model'!$B$5)</f>
        <v>76.042459652385389</v>
      </c>
      <c r="Q5145" s="3">
        <f t="shared" si="887"/>
        <v>93.919028524362446</v>
      </c>
      <c r="R5145" s="3">
        <f t="shared" si="892"/>
        <v>0</v>
      </c>
      <c r="S5145" s="3">
        <f t="shared" si="888"/>
        <v>0</v>
      </c>
      <c r="T5145" s="3">
        <f>(0.5*(1-COS(RADIANS(90-$X$3)))*(D5145+E5145)*'PV model'!$B$4)</f>
        <v>0</v>
      </c>
      <c r="U5145" s="3">
        <f t="shared" si="893"/>
        <v>0</v>
      </c>
      <c r="V5145" s="3">
        <f>('PV model'!$B$13*(U5145/1000)*(1-'PV model'!$B$14*((20+C5145)-25))*'PV model'!$B$10)/'PV model'!$B$12</f>
        <v>0</v>
      </c>
    </row>
    <row r="5146" spans="1:22" x14ac:dyDescent="0.2">
      <c r="A5146" s="10">
        <f t="shared" si="885"/>
        <v>215</v>
      </c>
      <c r="B5146" s="10">
        <f t="shared" si="894"/>
        <v>5</v>
      </c>
      <c r="C5146" s="23">
        <v>10.7</v>
      </c>
      <c r="D5146" s="24">
        <v>0</v>
      </c>
      <c r="E5146" s="24">
        <v>2.6460000000000004</v>
      </c>
      <c r="F5146" s="48"/>
      <c r="G5146" s="48"/>
      <c r="H5146" s="1">
        <f t="shared" si="895"/>
        <v>17.395491304003674</v>
      </c>
      <c r="I5146" s="1">
        <f t="shared" si="889"/>
        <v>-5.8490461787977308</v>
      </c>
      <c r="J5146" s="4">
        <f>B5146+('PV model'!$B$3/15)+(I5146/60)</f>
        <v>4.6258492303533716</v>
      </c>
      <c r="K5146" s="2">
        <f t="shared" si="890"/>
        <v>110.61226154469942</v>
      </c>
      <c r="L5146" s="2">
        <f>DEGREES(ASIN((((COS(RADIANS('PV model'!$B$2))*COS(RADIANS(H5146))*COS(RADIANS(K5146)))+(SIN(RADIANS('PV model'!$B$2))*SIN(RADIANS(H5146)))))))</f>
        <v>3.2163506914959745</v>
      </c>
      <c r="M5146" s="3">
        <f t="shared" si="886"/>
        <v>3.2163506914959745</v>
      </c>
      <c r="N5146" s="2">
        <f t="shared" si="891"/>
        <v>63.455182645580862</v>
      </c>
      <c r="O5146" s="2">
        <f>IF('PV model'!$B$2&gt;0, 180-N5146,IF('PV model'!$B$2&lt;0,0-N5146,N5146))</f>
        <v>116.54481735441914</v>
      </c>
      <c r="P5146" s="2">
        <f>ABS(O5146-'PV model'!$B$5)</f>
        <v>88.455182645580862</v>
      </c>
      <c r="Q5146" s="3">
        <f t="shared" si="887"/>
        <v>86.783649308504025</v>
      </c>
      <c r="R5146" s="3">
        <f t="shared" si="892"/>
        <v>0</v>
      </c>
      <c r="S5146" s="3">
        <f t="shared" si="888"/>
        <v>2.6460000000000004</v>
      </c>
      <c r="T5146" s="3">
        <f>(0.5*(1-COS(RADIANS(90-$X$3)))*(D5146+E5146)*'PV model'!$B$4)</f>
        <v>0</v>
      </c>
      <c r="U5146" s="3">
        <f t="shared" si="893"/>
        <v>2.6460000000000004</v>
      </c>
      <c r="V5146" s="3">
        <f>('PV model'!$B$13*(U5146/1000)*(1-'PV model'!$B$14*((20+C5146)-25))*'PV model'!$B$10)/'PV model'!$B$12</f>
        <v>0.25846369315200002</v>
      </c>
    </row>
    <row r="5147" spans="1:22" x14ac:dyDescent="0.2">
      <c r="A5147" s="10">
        <f t="shared" si="885"/>
        <v>215</v>
      </c>
      <c r="B5147" s="10">
        <f t="shared" si="894"/>
        <v>6</v>
      </c>
      <c r="C5147" s="23">
        <v>11</v>
      </c>
      <c r="D5147" s="24">
        <v>12.34695</v>
      </c>
      <c r="E5147" s="24">
        <v>34.398000000000003</v>
      </c>
      <c r="F5147" s="48"/>
      <c r="G5147" s="48"/>
      <c r="H5147" s="1">
        <f t="shared" si="895"/>
        <v>17.395491304003674</v>
      </c>
      <c r="I5147" s="1">
        <f t="shared" si="889"/>
        <v>-5.8490461787977308</v>
      </c>
      <c r="J5147" s="4">
        <f>B5147+('PV model'!$B$3/15)+(I5147/60)</f>
        <v>5.6258492303533716</v>
      </c>
      <c r="K5147" s="2">
        <f t="shared" si="890"/>
        <v>95.612261544699422</v>
      </c>
      <c r="L5147" s="2">
        <f>DEGREES(ASIN((((COS(RADIANS('PV model'!$B$2))*COS(RADIANS(H5147))*COS(RADIANS(K5147)))+(SIN(RADIANS('PV model'!$B$2))*SIN(RADIANS(H5147)))))))</f>
        <v>11.15866988759638</v>
      </c>
      <c r="M5147" s="3">
        <f t="shared" si="886"/>
        <v>11.15866988759638</v>
      </c>
      <c r="N5147" s="2">
        <f t="shared" si="891"/>
        <v>75.463837248410158</v>
      </c>
      <c r="O5147" s="2">
        <f>IF('PV model'!$B$2&gt;0, 180-N5147,IF('PV model'!$B$2&lt;0,0-N5147,N5147))</f>
        <v>104.53616275158984</v>
      </c>
      <c r="P5147" s="2">
        <f>ABS(O5147-'PV model'!$B$5)</f>
        <v>100.46383724841016</v>
      </c>
      <c r="Q5147" s="3">
        <f t="shared" si="887"/>
        <v>78.841330112403625</v>
      </c>
      <c r="R5147" s="3">
        <f t="shared" si="892"/>
        <v>12.346949999999998</v>
      </c>
      <c r="S5147" s="3">
        <f t="shared" si="888"/>
        <v>37.789067760260387</v>
      </c>
      <c r="T5147" s="3">
        <f>(0.5*(1-COS(RADIANS(90-$X$3)))*(D5147+E5147)*'PV model'!$B$4)</f>
        <v>0</v>
      </c>
      <c r="U5147" s="3">
        <f t="shared" si="893"/>
        <v>50.136017760260387</v>
      </c>
      <c r="V5147" s="3">
        <f>('PV model'!$B$13*(U5147/1000)*(1-'PV model'!$B$14*((20+C5147)-25))*'PV model'!$B$10)/'PV model'!$B$12</f>
        <v>4.8913180232680524</v>
      </c>
    </row>
    <row r="5148" spans="1:22" x14ac:dyDescent="0.2">
      <c r="A5148" s="10">
        <f t="shared" si="885"/>
        <v>215</v>
      </c>
      <c r="B5148" s="10">
        <f t="shared" si="894"/>
        <v>7</v>
      </c>
      <c r="C5148" s="23">
        <v>11.2</v>
      </c>
      <c r="D5148" s="24">
        <v>203.16345000000001</v>
      </c>
      <c r="E5148" s="24">
        <v>91.727999999999994</v>
      </c>
      <c r="F5148" s="48"/>
      <c r="G5148" s="48"/>
      <c r="H5148" s="1">
        <f t="shared" si="895"/>
        <v>17.395491304003674</v>
      </c>
      <c r="I5148" s="1">
        <f t="shared" si="889"/>
        <v>-5.8490461787977308</v>
      </c>
      <c r="J5148" s="4">
        <f>B5148+('PV model'!$B$3/15)+(I5148/60)</f>
        <v>6.6258492303533716</v>
      </c>
      <c r="K5148" s="2">
        <f t="shared" si="890"/>
        <v>80.612261544699422</v>
      </c>
      <c r="L5148" s="2">
        <f>DEGREES(ASIN((((COS(RADIANS('PV model'!$B$2))*COS(RADIANS(H5148))*COS(RADIANS(K5148)))+(SIN(RADIANS('PV model'!$B$2))*SIN(RADIANS(H5148)))))))</f>
        <v>19.54512682283131</v>
      </c>
      <c r="M5148" s="3">
        <f t="shared" si="886"/>
        <v>19.54512682283131</v>
      </c>
      <c r="N5148" s="2">
        <f t="shared" si="891"/>
        <v>87.502978696867601</v>
      </c>
      <c r="O5148" s="2">
        <f>IF('PV model'!$B$2&gt;0, 180-N5148,IF('PV model'!$B$2&lt;0,0-N5148,N5148))</f>
        <v>92.497021303132399</v>
      </c>
      <c r="P5148" s="2">
        <f>ABS(O5148-'PV model'!$B$5)</f>
        <v>112.5029786968676</v>
      </c>
      <c r="Q5148" s="3">
        <f t="shared" si="887"/>
        <v>70.454873177168693</v>
      </c>
      <c r="R5148" s="3">
        <f t="shared" si="892"/>
        <v>203.16345000000007</v>
      </c>
      <c r="S5148" s="3">
        <f t="shared" si="888"/>
        <v>115.37433801840035</v>
      </c>
      <c r="T5148" s="3">
        <f>(0.5*(1-COS(RADIANS(90-$X$3)))*(D5148+E5148)*'PV model'!$B$4)</f>
        <v>0</v>
      </c>
      <c r="U5148" s="3">
        <f t="shared" si="893"/>
        <v>318.53778801840042</v>
      </c>
      <c r="V5148" s="3">
        <f>('PV model'!$B$13*(U5148/1000)*(1-'PV model'!$B$14*((20+C5148)-25))*'PV model'!$B$10)/'PV model'!$B$12</f>
        <v>31.051379565519387</v>
      </c>
    </row>
    <row r="5149" spans="1:22" x14ac:dyDescent="0.2">
      <c r="A5149" s="10">
        <f t="shared" si="885"/>
        <v>215</v>
      </c>
      <c r="B5149" s="10">
        <f t="shared" si="894"/>
        <v>8</v>
      </c>
      <c r="C5149" s="23">
        <v>11.8</v>
      </c>
      <c r="D5149" s="24">
        <v>349.08195000000001</v>
      </c>
      <c r="E5149" s="24">
        <v>126.126</v>
      </c>
      <c r="F5149" s="48"/>
      <c r="G5149" s="48"/>
      <c r="H5149" s="1">
        <f t="shared" si="895"/>
        <v>17.395491304003674</v>
      </c>
      <c r="I5149" s="1">
        <f t="shared" si="889"/>
        <v>-5.8490461787977308</v>
      </c>
      <c r="J5149" s="4">
        <f>B5149+('PV model'!$B$3/15)+(I5149/60)</f>
        <v>7.6258492303533716</v>
      </c>
      <c r="K5149" s="2">
        <f t="shared" si="890"/>
        <v>65.612261544699422</v>
      </c>
      <c r="L5149" s="2">
        <f>DEGREES(ASIN((((COS(RADIANS('PV model'!$B$2))*COS(RADIANS(H5149))*COS(RADIANS(K5149)))+(SIN(RADIANS('PV model'!$B$2))*SIN(RADIANS(H5149)))))))</f>
        <v>28.005964652730562</v>
      </c>
      <c r="M5149" s="3">
        <f t="shared" si="886"/>
        <v>28.005964652730562</v>
      </c>
      <c r="N5149" s="2">
        <f t="shared" si="891"/>
        <v>79.863155064626511</v>
      </c>
      <c r="O5149" s="2">
        <f>IF('PV model'!$B$2&gt;0, 180-N5149,IF('PV model'!$B$2&lt;0,0-N5149,N5149))</f>
        <v>100.13684493537349</v>
      </c>
      <c r="P5149" s="2">
        <f>ABS(O5149-'PV model'!$B$5)</f>
        <v>104.86315506462651</v>
      </c>
      <c r="Q5149" s="3">
        <f t="shared" si="887"/>
        <v>61.994035347269438</v>
      </c>
      <c r="R5149" s="3">
        <f t="shared" si="892"/>
        <v>349.08195000000012</v>
      </c>
      <c r="S5149" s="3">
        <f t="shared" si="888"/>
        <v>167.56606273994319</v>
      </c>
      <c r="T5149" s="3">
        <f>(0.5*(1-COS(RADIANS(90-$X$3)))*(D5149+E5149)*'PV model'!$B$4)</f>
        <v>0</v>
      </c>
      <c r="U5149" s="3">
        <f t="shared" si="893"/>
        <v>516.64801273994328</v>
      </c>
      <c r="V5149" s="3">
        <f>('PV model'!$B$13*(U5149/1000)*(1-'PV model'!$B$14*((20+C5149)-25))*'PV model'!$B$10)/'PV model'!$B$12</f>
        <v>50.23941487186994</v>
      </c>
    </row>
    <row r="5150" spans="1:22" x14ac:dyDescent="0.2">
      <c r="A5150" s="10">
        <f t="shared" si="885"/>
        <v>215</v>
      </c>
      <c r="B5150" s="10">
        <f t="shared" si="894"/>
        <v>9</v>
      </c>
      <c r="C5150" s="23">
        <v>12.7</v>
      </c>
      <c r="D5150" s="24">
        <v>546.63315</v>
      </c>
      <c r="E5150" s="24">
        <v>152.58600000000001</v>
      </c>
      <c r="F5150" s="48"/>
      <c r="G5150" s="48"/>
      <c r="H5150" s="1">
        <f t="shared" si="895"/>
        <v>17.395491304003674</v>
      </c>
      <c r="I5150" s="1">
        <f t="shared" si="889"/>
        <v>-5.8490461787977308</v>
      </c>
      <c r="J5150" s="4">
        <f>B5150+('PV model'!$B$3/15)+(I5150/60)</f>
        <v>8.6258492303533707</v>
      </c>
      <c r="K5150" s="2">
        <f t="shared" si="890"/>
        <v>50.612261544699436</v>
      </c>
      <c r="L5150" s="2">
        <f>DEGREES(ASIN((((COS(RADIANS('PV model'!$B$2))*COS(RADIANS(H5150))*COS(RADIANS(K5150)))+(SIN(RADIANS('PV model'!$B$2))*SIN(RADIANS(H5150)))))))</f>
        <v>36.112211480314642</v>
      </c>
      <c r="M5150" s="3">
        <f t="shared" si="886"/>
        <v>36.112211480314642</v>
      </c>
      <c r="N5150" s="2">
        <f t="shared" si="891"/>
        <v>65.913063360078837</v>
      </c>
      <c r="O5150" s="2">
        <f>IF('PV model'!$B$2&gt;0, 180-N5150,IF('PV model'!$B$2&lt;0,0-N5150,N5150))</f>
        <v>114.08693663992116</v>
      </c>
      <c r="P5150" s="2">
        <f>ABS(O5150-'PV model'!$B$5)</f>
        <v>90.913063360078837</v>
      </c>
      <c r="Q5150" s="3">
        <f t="shared" si="887"/>
        <v>53.887788519685358</v>
      </c>
      <c r="R5150" s="3">
        <f t="shared" si="892"/>
        <v>546.63315</v>
      </c>
      <c r="S5150" s="3">
        <f t="shared" si="888"/>
        <v>209.37004795451216</v>
      </c>
      <c r="T5150" s="3">
        <f>(0.5*(1-COS(RADIANS(90-$X$3)))*(D5150+E5150)*'PV model'!$B$4)</f>
        <v>0</v>
      </c>
      <c r="U5150" s="3">
        <f t="shared" si="893"/>
        <v>756.00319795451219</v>
      </c>
      <c r="V5150" s="3">
        <f>('PV model'!$B$13*(U5150/1000)*(1-'PV model'!$B$14*((20+C5150)-25))*'PV model'!$B$10)/'PV model'!$B$12</f>
        <v>73.242521213773017</v>
      </c>
    </row>
    <row r="5151" spans="1:22" x14ac:dyDescent="0.2">
      <c r="A5151" s="10">
        <f t="shared" si="885"/>
        <v>215</v>
      </c>
      <c r="B5151" s="10">
        <f t="shared" si="894"/>
        <v>10</v>
      </c>
      <c r="C5151" s="23">
        <v>13.9</v>
      </c>
      <c r="D5151" s="24">
        <v>677.95979999999997</v>
      </c>
      <c r="E5151" s="24">
        <v>150.822</v>
      </c>
      <c r="F5151" s="48"/>
      <c r="G5151" s="48"/>
      <c r="H5151" s="1">
        <f t="shared" si="895"/>
        <v>17.395491304003674</v>
      </c>
      <c r="I5151" s="1">
        <f t="shared" si="889"/>
        <v>-5.8490461787977308</v>
      </c>
      <c r="J5151" s="4">
        <f>B5151+('PV model'!$B$3/15)+(I5151/60)</f>
        <v>9.6258492303533707</v>
      </c>
      <c r="K5151" s="2">
        <f t="shared" si="890"/>
        <v>35.612261544699436</v>
      </c>
      <c r="L5151" s="2">
        <f>DEGREES(ASIN((((COS(RADIANS('PV model'!$B$2))*COS(RADIANS(H5151))*COS(RADIANS(K5151)))+(SIN(RADIANS('PV model'!$B$2))*SIN(RADIANS(H5151)))))))</f>
        <v>43.29854681924644</v>
      </c>
      <c r="M5151" s="3">
        <f t="shared" si="886"/>
        <v>43.29854681924644</v>
      </c>
      <c r="N5151" s="2">
        <f t="shared" si="891"/>
        <v>49.773383906049204</v>
      </c>
      <c r="O5151" s="2">
        <f>IF('PV model'!$B$2&gt;0, 180-N5151,IF('PV model'!$B$2&lt;0,0-N5151,N5151))</f>
        <v>130.22661609395078</v>
      </c>
      <c r="P5151" s="2">
        <f>ABS(O5151-'PV model'!$B$5)</f>
        <v>74.773383906049219</v>
      </c>
      <c r="Q5151" s="3">
        <f t="shared" si="887"/>
        <v>46.70145318075356</v>
      </c>
      <c r="R5151" s="3">
        <f t="shared" si="892"/>
        <v>677.95980000000009</v>
      </c>
      <c r="S5151" s="3">
        <f t="shared" si="888"/>
        <v>207.55937712873182</v>
      </c>
      <c r="T5151" s="3">
        <f>(0.5*(1-COS(RADIANS(90-$X$3)))*(D5151+E5151)*'PV model'!$B$4)</f>
        <v>0</v>
      </c>
      <c r="U5151" s="3">
        <f t="shared" si="893"/>
        <v>885.51917712873194</v>
      </c>
      <c r="V5151" s="3">
        <f>('PV model'!$B$13*(U5151/1000)*(1-'PV model'!$B$14*((20+C5151)-25))*'PV model'!$B$10)/'PV model'!$B$12</f>
        <v>85.365309654517986</v>
      </c>
    </row>
    <row r="5152" spans="1:22" x14ac:dyDescent="0.2">
      <c r="A5152" s="10">
        <f t="shared" si="885"/>
        <v>215</v>
      </c>
      <c r="B5152" s="10">
        <f t="shared" si="894"/>
        <v>11</v>
      </c>
      <c r="C5152" s="23">
        <v>14.2</v>
      </c>
      <c r="D5152" s="24">
        <v>534.28620000000001</v>
      </c>
      <c r="E5152" s="24">
        <v>228.43799999999999</v>
      </c>
      <c r="F5152" s="48"/>
      <c r="G5152" s="48"/>
      <c r="H5152" s="1">
        <f t="shared" si="895"/>
        <v>17.395491304003674</v>
      </c>
      <c r="I5152" s="1">
        <f t="shared" si="889"/>
        <v>-5.8490461787977308</v>
      </c>
      <c r="J5152" s="4">
        <f>B5152+('PV model'!$B$3/15)+(I5152/60)</f>
        <v>10.625849230353371</v>
      </c>
      <c r="K5152" s="2">
        <f t="shared" si="890"/>
        <v>20.612261544699439</v>
      </c>
      <c r="L5152" s="2">
        <f>DEGREES(ASIN((((COS(RADIANS('PV model'!$B$2))*COS(RADIANS(H5152))*COS(RADIANS(K5152)))+(SIN(RADIANS('PV model'!$B$2))*SIN(RADIANS(H5152)))))))</f>
        <v>48.788776881633744</v>
      </c>
      <c r="M5152" s="3">
        <f t="shared" si="886"/>
        <v>48.788776881633744</v>
      </c>
      <c r="N5152" s="2">
        <f t="shared" si="891"/>
        <v>30.657171028122661</v>
      </c>
      <c r="O5152" s="2">
        <f>IF('PV model'!$B$2&gt;0, 180-N5152,IF('PV model'!$B$2&lt;0,0-N5152,N5152))</f>
        <v>149.34282897187734</v>
      </c>
      <c r="P5152" s="2">
        <f>ABS(O5152-'PV model'!$B$5)</f>
        <v>55.657171028122661</v>
      </c>
      <c r="Q5152" s="3">
        <f t="shared" si="887"/>
        <v>41.211223118366256</v>
      </c>
      <c r="R5152" s="3">
        <f t="shared" si="892"/>
        <v>534.28619999999989</v>
      </c>
      <c r="S5152" s="3">
        <f t="shared" si="888"/>
        <v>304.26903445957578</v>
      </c>
      <c r="T5152" s="3">
        <f>(0.5*(1-COS(RADIANS(90-$X$3)))*(D5152+E5152)*'PV model'!$B$4)</f>
        <v>0</v>
      </c>
      <c r="U5152" s="3">
        <f t="shared" si="893"/>
        <v>838.55523445957567</v>
      </c>
      <c r="V5152" s="3">
        <f>('PV model'!$B$13*(U5152/1000)*(1-'PV model'!$B$14*((20+C5152)-25))*'PV model'!$B$10)/'PV model'!$B$12</f>
        <v>80.737332327073062</v>
      </c>
    </row>
    <row r="5153" spans="1:22" x14ac:dyDescent="0.2">
      <c r="A5153" s="10">
        <f t="shared" si="885"/>
        <v>215</v>
      </c>
      <c r="B5153" s="10">
        <f t="shared" si="894"/>
        <v>12</v>
      </c>
      <c r="C5153" s="23">
        <v>14</v>
      </c>
      <c r="D5153" s="24">
        <v>592.65359999999998</v>
      </c>
      <c r="E5153" s="24">
        <v>221.38200000000001</v>
      </c>
      <c r="F5153" s="48"/>
      <c r="G5153" s="48"/>
      <c r="H5153" s="1">
        <f t="shared" si="895"/>
        <v>17.395491304003674</v>
      </c>
      <c r="I5153" s="1">
        <f t="shared" si="889"/>
        <v>-5.8490461787977308</v>
      </c>
      <c r="J5153" s="4">
        <f>B5153+('PV model'!$B$3/15)+(I5153/60)</f>
        <v>11.625849230353371</v>
      </c>
      <c r="K5153" s="2">
        <f t="shared" si="890"/>
        <v>5.6122615446994395</v>
      </c>
      <c r="L5153" s="2">
        <f>DEGREES(ASIN((((COS(RADIANS('PV model'!$B$2))*COS(RADIANS(H5153))*COS(RADIANS(K5153)))+(SIN(RADIANS('PV model'!$B$2))*SIN(RADIANS(H5153)))))))</f>
        <v>51.65557388868433</v>
      </c>
      <c r="M5153" s="3">
        <f t="shared" si="886"/>
        <v>51.65557388868433</v>
      </c>
      <c r="N5153" s="2">
        <f t="shared" si="891"/>
        <v>8.6516788717506206</v>
      </c>
      <c r="O5153" s="2">
        <f>IF('PV model'!$B$2&gt;0, 180-N5153,IF('PV model'!$B$2&lt;0,0-N5153,N5153))</f>
        <v>171.34832112824938</v>
      </c>
      <c r="P5153" s="2">
        <f>ABS(O5153-'PV model'!$B$5)</f>
        <v>33.651678871750619</v>
      </c>
      <c r="Q5153" s="3">
        <f t="shared" si="887"/>
        <v>38.34442611131567</v>
      </c>
      <c r="R5153" s="3">
        <f t="shared" si="892"/>
        <v>592.65359999999998</v>
      </c>
      <c r="S5153" s="3">
        <f t="shared" si="888"/>
        <v>292.66257948679385</v>
      </c>
      <c r="T5153" s="3">
        <f>(0.5*(1-COS(RADIANS(90-$X$3)))*(D5153+E5153)*'PV model'!$B$4)</f>
        <v>0</v>
      </c>
      <c r="U5153" s="3">
        <f t="shared" si="893"/>
        <v>885.31617948679377</v>
      </c>
      <c r="V5153" s="3">
        <f>('PV model'!$B$13*(U5153/1000)*(1-'PV model'!$B$14*((20+C5153)-25))*'PV model'!$B$10)/'PV model'!$B$12</f>
        <v>85.310341910645903</v>
      </c>
    </row>
    <row r="5154" spans="1:22" x14ac:dyDescent="0.2">
      <c r="A5154" s="10">
        <f t="shared" si="885"/>
        <v>215</v>
      </c>
      <c r="B5154" s="10">
        <f t="shared" si="894"/>
        <v>13</v>
      </c>
      <c r="C5154" s="23">
        <v>14.2</v>
      </c>
      <c r="D5154" s="24">
        <v>127.9593</v>
      </c>
      <c r="E5154" s="24">
        <v>306.93600000000004</v>
      </c>
      <c r="F5154" s="48"/>
      <c r="G5154" s="48"/>
      <c r="H5154" s="1">
        <f t="shared" si="895"/>
        <v>17.395491304003674</v>
      </c>
      <c r="I5154" s="1">
        <f t="shared" si="889"/>
        <v>-5.8490461787977308</v>
      </c>
      <c r="J5154" s="4">
        <f>B5154+('PV model'!$B$3/15)+(I5154/60)</f>
        <v>12.625849230353371</v>
      </c>
      <c r="K5154" s="2">
        <f t="shared" si="890"/>
        <v>-9.3877384553005605</v>
      </c>
      <c r="L5154" s="2">
        <f>DEGREES(ASIN((((COS(RADIANS('PV model'!$B$2))*COS(RADIANS(H5154))*COS(RADIANS(K5154)))+(SIN(RADIANS('PV model'!$B$2))*SIN(RADIANS(H5154)))))))</f>
        <v>51.228319799601167</v>
      </c>
      <c r="M5154" s="3">
        <f t="shared" si="886"/>
        <v>51.228319799601167</v>
      </c>
      <c r="N5154" s="2">
        <f t="shared" si="891"/>
        <v>-14.392478032761797</v>
      </c>
      <c r="O5154" s="2">
        <f>IF('PV model'!$B$2&gt;0, 180-N5154,IF('PV model'!$B$2&lt;0,0-N5154,N5154))</f>
        <v>194.3924780327618</v>
      </c>
      <c r="P5154" s="2">
        <f>ABS(O5154-'PV model'!$B$5)</f>
        <v>10.607521967238199</v>
      </c>
      <c r="Q5154" s="3">
        <f t="shared" si="887"/>
        <v>38.771680200398833</v>
      </c>
      <c r="R5154" s="3">
        <f t="shared" si="892"/>
        <v>127.9593</v>
      </c>
      <c r="S5154" s="3">
        <f t="shared" si="888"/>
        <v>359.20301674431067</v>
      </c>
      <c r="T5154" s="3">
        <f>(0.5*(1-COS(RADIANS(90-$X$3)))*(D5154+E5154)*'PV model'!$B$4)</f>
        <v>0</v>
      </c>
      <c r="U5154" s="3">
        <f t="shared" si="893"/>
        <v>487.16231674431066</v>
      </c>
      <c r="V5154" s="3">
        <f>('PV model'!$B$13*(U5154/1000)*(1-'PV model'!$B$14*((20+C5154)-25))*'PV model'!$B$10)/'PV model'!$B$12</f>
        <v>46.904704959072468</v>
      </c>
    </row>
    <row r="5155" spans="1:22" x14ac:dyDescent="0.2">
      <c r="A5155" s="10">
        <f t="shared" si="885"/>
        <v>215</v>
      </c>
      <c r="B5155" s="10">
        <f t="shared" si="894"/>
        <v>14</v>
      </c>
      <c r="C5155" s="23">
        <v>14.5</v>
      </c>
      <c r="D5155" s="24">
        <v>292.95945</v>
      </c>
      <c r="E5155" s="24">
        <v>320.166</v>
      </c>
      <c r="F5155" s="48"/>
      <c r="G5155" s="48"/>
      <c r="H5155" s="1">
        <f t="shared" si="895"/>
        <v>17.395491304003674</v>
      </c>
      <c r="I5155" s="1">
        <f t="shared" si="889"/>
        <v>-5.8490461787977308</v>
      </c>
      <c r="J5155" s="4">
        <f>B5155+('PV model'!$B$3/15)+(I5155/60)</f>
        <v>13.625849230353371</v>
      </c>
      <c r="K5155" s="2">
        <f t="shared" si="890"/>
        <v>-24.387738455300561</v>
      </c>
      <c r="L5155" s="2">
        <f>DEGREES(ASIN((((COS(RADIANS('PV model'!$B$2))*COS(RADIANS(H5155))*COS(RADIANS(K5155)))+(SIN(RADIANS('PV model'!$B$2))*SIN(RADIANS(H5155)))))))</f>
        <v>47.617279470669629</v>
      </c>
      <c r="M5155" s="3">
        <f t="shared" si="886"/>
        <v>47.617279470669629</v>
      </c>
      <c r="N5155" s="2">
        <f t="shared" si="891"/>
        <v>-35.770303018882124</v>
      </c>
      <c r="O5155" s="2">
        <f>IF('PV model'!$B$2&gt;0, 180-N5155,IF('PV model'!$B$2&lt;0,0-N5155,N5155))</f>
        <v>215.77030301888212</v>
      </c>
      <c r="P5155" s="2">
        <f>ABS(O5155-'PV model'!$B$5)</f>
        <v>10.770303018882117</v>
      </c>
      <c r="Q5155" s="3">
        <f t="shared" si="887"/>
        <v>42.382720529330363</v>
      </c>
      <c r="R5155" s="3">
        <f t="shared" si="892"/>
        <v>292.95945</v>
      </c>
      <c r="S5155" s="3">
        <f t="shared" si="888"/>
        <v>405.24982386747666</v>
      </c>
      <c r="T5155" s="3">
        <f>(0.5*(1-COS(RADIANS(90-$X$3)))*(D5155+E5155)*'PV model'!$B$4)</f>
        <v>0</v>
      </c>
      <c r="U5155" s="3">
        <f t="shared" si="893"/>
        <v>698.20927386747667</v>
      </c>
      <c r="V5155" s="3">
        <f>('PV model'!$B$13*(U5155/1000)*(1-'PV model'!$B$14*((20+C5155)-25))*'PV model'!$B$10)/'PV model'!$B$12</f>
        <v>67.140865053192826</v>
      </c>
    </row>
    <row r="5156" spans="1:22" x14ac:dyDescent="0.2">
      <c r="A5156" s="10">
        <f t="shared" si="885"/>
        <v>215</v>
      </c>
      <c r="B5156" s="10">
        <f t="shared" si="894"/>
        <v>15</v>
      </c>
      <c r="C5156" s="23">
        <v>14.7</v>
      </c>
      <c r="D5156" s="24">
        <v>645.40874999999994</v>
      </c>
      <c r="E5156" s="24">
        <v>207.26999999999998</v>
      </c>
      <c r="F5156" s="48"/>
      <c r="G5156" s="48"/>
      <c r="H5156" s="1">
        <f t="shared" si="895"/>
        <v>17.395491304003674</v>
      </c>
      <c r="I5156" s="1">
        <f t="shared" si="889"/>
        <v>-5.8490461787977308</v>
      </c>
      <c r="J5156" s="4">
        <f>B5156+('PV model'!$B$3/15)+(I5156/60)</f>
        <v>14.625849230353371</v>
      </c>
      <c r="K5156" s="2">
        <f t="shared" si="890"/>
        <v>-39.387738455300564</v>
      </c>
      <c r="L5156" s="2">
        <f>DEGREES(ASIN((((COS(RADIANS('PV model'!$B$2))*COS(RADIANS(H5156))*COS(RADIANS(K5156)))+(SIN(RADIANS('PV model'!$B$2))*SIN(RADIANS(H5156)))))))</f>
        <v>41.615013757511853</v>
      </c>
      <c r="M5156" s="3">
        <f t="shared" si="886"/>
        <v>41.615013757511853</v>
      </c>
      <c r="N5156" s="2">
        <f t="shared" si="891"/>
        <v>-54.091626417891966</v>
      </c>
      <c r="O5156" s="2">
        <f>IF('PV model'!$B$2&gt;0, 180-N5156,IF('PV model'!$B$2&lt;0,0-N5156,N5156))</f>
        <v>234.09162641789197</v>
      </c>
      <c r="P5156" s="2">
        <f>ABS(O5156-'PV model'!$B$5)</f>
        <v>29.091626417891973</v>
      </c>
      <c r="Q5156" s="3">
        <f t="shared" si="887"/>
        <v>48.384986242488139</v>
      </c>
      <c r="R5156" s="3">
        <f t="shared" si="892"/>
        <v>645.40874999999994</v>
      </c>
      <c r="S5156" s="3">
        <f t="shared" si="888"/>
        <v>283.66853797928826</v>
      </c>
      <c r="T5156" s="3">
        <f>(0.5*(1-COS(RADIANS(90-$X$3)))*(D5156+E5156)*'PV model'!$B$4)</f>
        <v>0</v>
      </c>
      <c r="U5156" s="3">
        <f t="shared" si="893"/>
        <v>929.07728797928826</v>
      </c>
      <c r="V5156" s="3">
        <f>('PV model'!$B$13*(U5156/1000)*(1-'PV model'!$B$14*((20+C5156)-25))*'PV model'!$B$10)/'PV model'!$B$12</f>
        <v>89.267187757000954</v>
      </c>
    </row>
    <row r="5157" spans="1:22" x14ac:dyDescent="0.2">
      <c r="A5157" s="10">
        <f t="shared" si="885"/>
        <v>215</v>
      </c>
      <c r="B5157" s="10">
        <f t="shared" si="894"/>
        <v>16</v>
      </c>
      <c r="C5157" s="23">
        <v>16.2</v>
      </c>
      <c r="D5157" s="24">
        <v>699.28634999999997</v>
      </c>
      <c r="E5157" s="24">
        <v>137.59200000000001</v>
      </c>
      <c r="F5157" s="48"/>
      <c r="G5157" s="48"/>
      <c r="H5157" s="1">
        <f t="shared" si="895"/>
        <v>17.395491304003674</v>
      </c>
      <c r="I5157" s="1">
        <f t="shared" si="889"/>
        <v>-5.8490461787977308</v>
      </c>
      <c r="J5157" s="4">
        <f>B5157+('PV model'!$B$3/15)+(I5157/60)</f>
        <v>15.625849230353371</v>
      </c>
      <c r="K5157" s="2">
        <f t="shared" si="890"/>
        <v>-54.387738455300564</v>
      </c>
      <c r="L5157" s="2">
        <f>DEGREES(ASIN((((COS(RADIANS('PV model'!$B$2))*COS(RADIANS(H5157))*COS(RADIANS(K5157)))+(SIN(RADIANS('PV model'!$B$2))*SIN(RADIANS(H5157)))))))</f>
        <v>34.133119402084553</v>
      </c>
      <c r="M5157" s="3">
        <f t="shared" si="886"/>
        <v>34.133119402084553</v>
      </c>
      <c r="N5157" s="2">
        <f t="shared" si="891"/>
        <v>-69.594363357817215</v>
      </c>
      <c r="O5157" s="2">
        <f>IF('PV model'!$B$2&gt;0, 180-N5157,IF('PV model'!$B$2&lt;0,0-N5157,N5157))</f>
        <v>249.5943633578172</v>
      </c>
      <c r="P5157" s="2">
        <f>ABS(O5157-'PV model'!$B$5)</f>
        <v>44.594363357817201</v>
      </c>
      <c r="Q5157" s="3">
        <f t="shared" si="887"/>
        <v>55.866880597915447</v>
      </c>
      <c r="R5157" s="3">
        <f t="shared" si="892"/>
        <v>699.28634999999997</v>
      </c>
      <c r="S5157" s="3">
        <f t="shared" si="888"/>
        <v>189.27335538179477</v>
      </c>
      <c r="T5157" s="3">
        <f>(0.5*(1-COS(RADIANS(90-$X$3)))*(D5157+E5157)*'PV model'!$B$4)</f>
        <v>0</v>
      </c>
      <c r="U5157" s="3">
        <f t="shared" si="893"/>
        <v>888.55970538179474</v>
      </c>
      <c r="V5157" s="3">
        <f>('PV model'!$B$13*(U5157/1000)*(1-'PV model'!$B$14*((20+C5157)-25))*'PV model'!$B$10)/'PV model'!$B$12</f>
        <v>84.8412729688458</v>
      </c>
    </row>
    <row r="5158" spans="1:22" x14ac:dyDescent="0.2">
      <c r="A5158" s="10">
        <f t="shared" si="885"/>
        <v>215</v>
      </c>
      <c r="B5158" s="10">
        <f t="shared" si="894"/>
        <v>17</v>
      </c>
      <c r="C5158" s="23">
        <v>15.4</v>
      </c>
      <c r="D5158" s="24">
        <v>414.18404999999996</v>
      </c>
      <c r="E5158" s="24">
        <v>175.518</v>
      </c>
      <c r="F5158" s="48"/>
      <c r="G5158" s="48"/>
      <c r="H5158" s="1">
        <f t="shared" si="895"/>
        <v>17.395491304003674</v>
      </c>
      <c r="I5158" s="1">
        <f t="shared" si="889"/>
        <v>-5.8490461787977308</v>
      </c>
      <c r="J5158" s="4">
        <f>B5158+('PV model'!$B$3/15)+(I5158/60)</f>
        <v>16.625849230353371</v>
      </c>
      <c r="K5158" s="2">
        <f t="shared" si="890"/>
        <v>-69.387738455300564</v>
      </c>
      <c r="L5158" s="2">
        <f>DEGREES(ASIN((((COS(RADIANS('PV model'!$B$2))*COS(RADIANS(H5158))*COS(RADIANS(K5158)))+(SIN(RADIANS('PV model'!$B$2))*SIN(RADIANS(H5158)))))))</f>
        <v>25.891255700946772</v>
      </c>
      <c r="M5158" s="3">
        <f t="shared" si="886"/>
        <v>25.891255700946772</v>
      </c>
      <c r="N5158" s="2">
        <f t="shared" si="891"/>
        <v>-83.135691117857064</v>
      </c>
      <c r="O5158" s="2">
        <f>IF('PV model'!$B$2&gt;0, 180-N5158,IF('PV model'!$B$2&lt;0,0-N5158,N5158))</f>
        <v>263.13569111785705</v>
      </c>
      <c r="P5158" s="2">
        <f>ABS(O5158-'PV model'!$B$5)</f>
        <v>58.13569111785705</v>
      </c>
      <c r="Q5158" s="3">
        <f t="shared" si="887"/>
        <v>64.108744299053228</v>
      </c>
      <c r="R5158" s="3">
        <f t="shared" si="892"/>
        <v>414.1840499999999</v>
      </c>
      <c r="S5158" s="3">
        <f t="shared" si="888"/>
        <v>229.58324346939179</v>
      </c>
      <c r="T5158" s="3">
        <f>(0.5*(1-COS(RADIANS(90-$X$3)))*(D5158+E5158)*'PV model'!$B$4)</f>
        <v>0</v>
      </c>
      <c r="U5158" s="3">
        <f t="shared" si="893"/>
        <v>643.76729346939169</v>
      </c>
      <c r="V5158" s="3">
        <f>('PV model'!$B$13*(U5158/1000)*(1-'PV model'!$B$14*((20+C5158)-25))*'PV model'!$B$10)/'PV model'!$B$12</f>
        <v>61.673977943144045</v>
      </c>
    </row>
    <row r="5159" spans="1:22" x14ac:dyDescent="0.2">
      <c r="A5159" s="10">
        <f t="shared" si="885"/>
        <v>215</v>
      </c>
      <c r="B5159" s="10">
        <f t="shared" si="894"/>
        <v>18</v>
      </c>
      <c r="C5159" s="23">
        <v>15.4</v>
      </c>
      <c r="D5159" s="24">
        <v>332.24520000000001</v>
      </c>
      <c r="E5159" s="24">
        <v>127.89</v>
      </c>
      <c r="F5159" s="48"/>
      <c r="G5159" s="48"/>
      <c r="H5159" s="1">
        <f t="shared" si="895"/>
        <v>17.395491304003674</v>
      </c>
      <c r="I5159" s="1">
        <f t="shared" si="889"/>
        <v>-5.8490461787977308</v>
      </c>
      <c r="J5159" s="4">
        <f>B5159+('PV model'!$B$3/15)+(I5159/60)</f>
        <v>17.625849230353371</v>
      </c>
      <c r="K5159" s="2">
        <f t="shared" si="890"/>
        <v>-84.387738455300564</v>
      </c>
      <c r="L5159" s="2">
        <f>DEGREES(ASIN((((COS(RADIANS('PV model'!$B$2))*COS(RADIANS(H5159))*COS(RADIANS(K5159)))+(SIN(RADIANS('PV model'!$B$2))*SIN(RADIANS(H5159)))))))</f>
        <v>17.412215770158596</v>
      </c>
      <c r="M5159" s="3">
        <f t="shared" si="886"/>
        <v>17.412215770158596</v>
      </c>
      <c r="N5159" s="2">
        <f t="shared" si="891"/>
        <v>-84.441344313341617</v>
      </c>
      <c r="O5159" s="2">
        <f>IF('PV model'!$B$2&gt;0, 180-N5159,IF('PV model'!$B$2&lt;0,0-N5159,N5159))</f>
        <v>264.44134431334163</v>
      </c>
      <c r="P5159" s="2">
        <f>ABS(O5159-'PV model'!$B$5)</f>
        <v>59.441344313341631</v>
      </c>
      <c r="Q5159" s="3">
        <f t="shared" si="887"/>
        <v>72.587784229841404</v>
      </c>
      <c r="R5159" s="3">
        <f t="shared" si="892"/>
        <v>332.24520000000007</v>
      </c>
      <c r="S5159" s="3">
        <f t="shared" si="888"/>
        <v>159.42931722082767</v>
      </c>
      <c r="T5159" s="3">
        <f>(0.5*(1-COS(RADIANS(90-$X$3)))*(D5159+E5159)*'PV model'!$B$4)</f>
        <v>0</v>
      </c>
      <c r="U5159" s="3">
        <f t="shared" si="893"/>
        <v>491.67451722082774</v>
      </c>
      <c r="V5159" s="3">
        <f>('PV model'!$B$13*(U5159/1000)*(1-'PV model'!$B$14*((20+C5159)-25))*'PV model'!$B$10)/'PV model'!$B$12</f>
        <v>47.103236896151948</v>
      </c>
    </row>
    <row r="5160" spans="1:22" x14ac:dyDescent="0.2">
      <c r="A5160" s="10">
        <f t="shared" si="885"/>
        <v>215</v>
      </c>
      <c r="B5160" s="10">
        <f t="shared" si="894"/>
        <v>19</v>
      </c>
      <c r="C5160" s="23">
        <v>14.4</v>
      </c>
      <c r="D5160" s="24">
        <v>232.34715000000003</v>
      </c>
      <c r="E5160" s="24">
        <v>84.672000000000011</v>
      </c>
      <c r="F5160" s="48"/>
      <c r="G5160" s="48"/>
      <c r="H5160" s="1">
        <f t="shared" si="895"/>
        <v>17.395491304003674</v>
      </c>
      <c r="I5160" s="1">
        <f t="shared" si="889"/>
        <v>-5.8490461787977308</v>
      </c>
      <c r="J5160" s="4">
        <f>B5160+('PV model'!$B$3/15)+(I5160/60)</f>
        <v>18.625849230353371</v>
      </c>
      <c r="K5160" s="2">
        <f t="shared" si="890"/>
        <v>-99.387738455300564</v>
      </c>
      <c r="L5160" s="2">
        <f>DEGREES(ASIN((((COS(RADIANS('PV model'!$B$2))*COS(RADIANS(H5160))*COS(RADIANS(K5160)))+(SIN(RADIANS('PV model'!$B$2))*SIN(RADIANS(H5160)))))))</f>
        <v>9.1036944549134233</v>
      </c>
      <c r="M5160" s="3">
        <f t="shared" si="886"/>
        <v>9.1036944549134233</v>
      </c>
      <c r="N5160" s="2">
        <f t="shared" si="891"/>
        <v>-72.457583660355496</v>
      </c>
      <c r="O5160" s="2">
        <f>IF('PV model'!$B$2&gt;0, 180-N5160,IF('PV model'!$B$2&lt;0,0-N5160,N5160))</f>
        <v>252.45758366035551</v>
      </c>
      <c r="P5160" s="2">
        <f>ABS(O5160-'PV model'!$B$5)</f>
        <v>47.45758366035551</v>
      </c>
      <c r="Q5160" s="3">
        <f t="shared" si="887"/>
        <v>80.896305545086577</v>
      </c>
      <c r="R5160" s="3">
        <f t="shared" si="892"/>
        <v>232.34715000000006</v>
      </c>
      <c r="S5160" s="3">
        <f t="shared" si="888"/>
        <v>100.77840029162756</v>
      </c>
      <c r="T5160" s="3">
        <f>(0.5*(1-COS(RADIANS(90-$X$3)))*(D5160+E5160)*'PV model'!$B$4)</f>
        <v>0</v>
      </c>
      <c r="U5160" s="3">
        <f t="shared" si="893"/>
        <v>333.12555029162763</v>
      </c>
      <c r="V5160" s="3">
        <f>('PV model'!$B$13*(U5160/1000)*(1-'PV model'!$B$14*((20+C5160)-25))*'PV model'!$B$10)/'PV model'!$B$12</f>
        <v>32.047178958882213</v>
      </c>
    </row>
    <row r="5161" spans="1:22" x14ac:dyDescent="0.2">
      <c r="A5161" s="10">
        <f t="shared" si="885"/>
        <v>215</v>
      </c>
      <c r="B5161" s="10">
        <f t="shared" si="894"/>
        <v>20</v>
      </c>
      <c r="C5161" s="23">
        <v>13.4</v>
      </c>
      <c r="D5161" s="24">
        <v>28.061249999999998</v>
      </c>
      <c r="E5161" s="24">
        <v>33.515999999999998</v>
      </c>
      <c r="F5161" s="48"/>
      <c r="G5161" s="48"/>
      <c r="H5161" s="1">
        <f t="shared" si="895"/>
        <v>17.395491304003674</v>
      </c>
      <c r="I5161" s="1">
        <f t="shared" si="889"/>
        <v>-5.8490461787977308</v>
      </c>
      <c r="J5161" s="4">
        <f>B5161+('PV model'!$B$3/15)+(I5161/60)</f>
        <v>19.625849230353371</v>
      </c>
      <c r="K5161" s="2">
        <f t="shared" si="890"/>
        <v>-114.38773845530056</v>
      </c>
      <c r="L5161" s="2">
        <f>DEGREES(ASIN((((COS(RADIANS('PV model'!$B$2))*COS(RADIANS(H5161))*COS(RADIANS(K5161)))+(SIN(RADIANS('PV model'!$B$2))*SIN(RADIANS(H5161)))))))</f>
        <v>1.3298082806641689</v>
      </c>
      <c r="M5161" s="3">
        <f t="shared" si="886"/>
        <v>1.3298082806641689</v>
      </c>
      <c r="N5161" s="2">
        <f t="shared" si="891"/>
        <v>-60.383307448361386</v>
      </c>
      <c r="O5161" s="2">
        <f>IF('PV model'!$B$2&gt;0, 180-N5161,IF('PV model'!$B$2&lt;0,0-N5161,N5161))</f>
        <v>240.38330744836139</v>
      </c>
      <c r="P5161" s="2">
        <f>ABS(O5161-'PV model'!$B$5)</f>
        <v>35.383307448361393</v>
      </c>
      <c r="Q5161" s="3">
        <f t="shared" si="887"/>
        <v>88.670191719335833</v>
      </c>
      <c r="R5161" s="3">
        <f t="shared" si="892"/>
        <v>28.061249999999998</v>
      </c>
      <c r="S5161" s="3">
        <f t="shared" si="888"/>
        <v>37.699862000535454</v>
      </c>
      <c r="T5161" s="3">
        <f>(0.5*(1-COS(RADIANS(90-$X$3)))*(D5161+E5161)*'PV model'!$B$4)</f>
        <v>0</v>
      </c>
      <c r="U5161" s="3">
        <f t="shared" si="893"/>
        <v>65.761112000535448</v>
      </c>
      <c r="V5161" s="3">
        <f>('PV model'!$B$13*(U5161/1000)*(1-'PV model'!$B$14*((20+C5161)-25))*'PV model'!$B$10)/'PV model'!$B$12</f>
        <v>6.352611802186253</v>
      </c>
    </row>
    <row r="5162" spans="1:22" x14ac:dyDescent="0.2">
      <c r="A5162" s="10">
        <f t="shared" si="885"/>
        <v>215</v>
      </c>
      <c r="B5162" s="10">
        <f t="shared" si="894"/>
        <v>21</v>
      </c>
      <c r="C5162" s="23">
        <v>12.8</v>
      </c>
      <c r="D5162" s="24">
        <v>0</v>
      </c>
      <c r="E5162" s="24">
        <v>2.6460000000000004</v>
      </c>
      <c r="F5162" s="48"/>
      <c r="G5162" s="48"/>
      <c r="H5162" s="1">
        <f t="shared" si="895"/>
        <v>17.395491304003674</v>
      </c>
      <c r="I5162" s="1">
        <f t="shared" si="889"/>
        <v>-5.8490461787977308</v>
      </c>
      <c r="J5162" s="4">
        <f>B5162+('PV model'!$B$3/15)+(I5162/60)</f>
        <v>20.625849230353371</v>
      </c>
      <c r="K5162" s="2">
        <f t="shared" si="890"/>
        <v>-129.38773845530056</v>
      </c>
      <c r="L5162" s="2">
        <f>DEGREES(ASIN((((COS(RADIANS('PV model'!$B$2))*COS(RADIANS(H5162))*COS(RADIANS(K5162)))+(SIN(RADIANS('PV model'!$B$2))*SIN(RADIANS(H5162)))))))</f>
        <v>-5.5432799136742661</v>
      </c>
      <c r="M5162" s="3">
        <f t="shared" si="886"/>
        <v>0</v>
      </c>
      <c r="N5162" s="2">
        <f t="shared" si="891"/>
        <v>-47.815521491835653</v>
      </c>
      <c r="O5162" s="2">
        <f>IF('PV model'!$B$2&gt;0, 180-N5162,IF('PV model'!$B$2&lt;0,0-N5162,N5162))</f>
        <v>227.81552149183565</v>
      </c>
      <c r="P5162" s="2">
        <f>ABS(O5162-'PV model'!$B$5)</f>
        <v>22.815521491835653</v>
      </c>
      <c r="Q5162" s="3">
        <f t="shared" si="887"/>
        <v>95.543279913674269</v>
      </c>
      <c r="R5162" s="3">
        <f t="shared" si="892"/>
        <v>0</v>
      </c>
      <c r="S5162" s="3">
        <f t="shared" si="888"/>
        <v>2.6460000000000004</v>
      </c>
      <c r="T5162" s="3">
        <f>(0.5*(1-COS(RADIANS(90-$X$3)))*(D5162+E5162)*'PV model'!$B$4)</f>
        <v>0</v>
      </c>
      <c r="U5162" s="3">
        <f t="shared" si="893"/>
        <v>2.6460000000000004</v>
      </c>
      <c r="V5162" s="3">
        <f>('PV model'!$B$13*(U5162/1000)*(1-'PV model'!$B$14*((20+C5162)-25))*'PV model'!$B$10)/'PV model'!$B$12</f>
        <v>0.25624194220800001</v>
      </c>
    </row>
    <row r="5163" spans="1:22" x14ac:dyDescent="0.2">
      <c r="A5163" s="10">
        <f t="shared" si="885"/>
        <v>215</v>
      </c>
      <c r="B5163" s="10">
        <f t="shared" si="894"/>
        <v>22</v>
      </c>
      <c r="C5163" s="23">
        <v>11.9</v>
      </c>
      <c r="D5163" s="24">
        <v>0</v>
      </c>
      <c r="E5163" s="24">
        <v>0</v>
      </c>
      <c r="F5163" s="48"/>
      <c r="G5163" s="48"/>
      <c r="H5163" s="1">
        <f t="shared" si="895"/>
        <v>17.395491304003674</v>
      </c>
      <c r="I5163" s="1">
        <f t="shared" si="889"/>
        <v>-5.8490461787977308</v>
      </c>
      <c r="J5163" s="4">
        <f>B5163+('PV model'!$B$3/15)+(I5163/60)</f>
        <v>21.625849230353371</v>
      </c>
      <c r="K5163" s="2">
        <f t="shared" si="890"/>
        <v>-144.38773845530056</v>
      </c>
      <c r="L5163" s="2">
        <f>DEGREES(ASIN((((COS(RADIANS('PV model'!$B$2))*COS(RADIANS(H5163))*COS(RADIANS(K5163)))+(SIN(RADIANS('PV model'!$B$2))*SIN(RADIANS(H5163)))))))</f>
        <v>-11.129604311181089</v>
      </c>
      <c r="M5163" s="3">
        <f t="shared" si="886"/>
        <v>0</v>
      </c>
      <c r="N5163" s="2">
        <f t="shared" si="891"/>
        <v>-34.493699695061778</v>
      </c>
      <c r="O5163" s="2">
        <f>IF('PV model'!$B$2&gt;0, 180-N5163,IF('PV model'!$B$2&lt;0,0-N5163,N5163))</f>
        <v>214.49369969506176</v>
      </c>
      <c r="P5163" s="2">
        <f>ABS(O5163-'PV model'!$B$5)</f>
        <v>9.493699695061764</v>
      </c>
      <c r="Q5163" s="3">
        <f t="shared" si="887"/>
        <v>101.12960431118108</v>
      </c>
      <c r="R5163" s="3">
        <f t="shared" si="892"/>
        <v>0</v>
      </c>
      <c r="S5163" s="3">
        <f t="shared" si="888"/>
        <v>0</v>
      </c>
      <c r="T5163" s="3">
        <f>(0.5*(1-COS(RADIANS(90-$X$3)))*(D5163+E5163)*'PV model'!$B$4)</f>
        <v>0</v>
      </c>
      <c r="U5163" s="3">
        <f t="shared" si="893"/>
        <v>0</v>
      </c>
      <c r="V5163" s="3">
        <f>('PV model'!$B$13*(U5163/1000)*(1-'PV model'!$B$14*((20+C5163)-25))*'PV model'!$B$10)/'PV model'!$B$12</f>
        <v>0</v>
      </c>
    </row>
    <row r="5164" spans="1:22" x14ac:dyDescent="0.2">
      <c r="A5164" s="10">
        <f t="shared" si="885"/>
        <v>215</v>
      </c>
      <c r="B5164" s="10">
        <f t="shared" si="894"/>
        <v>23</v>
      </c>
      <c r="C5164" s="23">
        <v>10</v>
      </c>
      <c r="D5164" s="24">
        <v>0</v>
      </c>
      <c r="E5164" s="24">
        <v>0</v>
      </c>
      <c r="F5164" s="48"/>
      <c r="G5164" s="48"/>
      <c r="H5164" s="1">
        <f t="shared" si="895"/>
        <v>17.395491304003674</v>
      </c>
      <c r="I5164" s="1">
        <f t="shared" si="889"/>
        <v>-5.8490461787977308</v>
      </c>
      <c r="J5164" s="4">
        <f>B5164+('PV model'!$B$3/15)+(I5164/60)</f>
        <v>22.625849230353371</v>
      </c>
      <c r="K5164" s="2">
        <f t="shared" si="890"/>
        <v>-159.38773845530056</v>
      </c>
      <c r="L5164" s="2">
        <f>DEGREES(ASIN((((COS(RADIANS('PV model'!$B$2))*COS(RADIANS(H5164))*COS(RADIANS(K5164)))+(SIN(RADIANS('PV model'!$B$2))*SIN(RADIANS(H5164)))))))</f>
        <v>-15.041282553070179</v>
      </c>
      <c r="M5164" s="3">
        <f t="shared" si="886"/>
        <v>0</v>
      </c>
      <c r="N5164" s="2">
        <f t="shared" si="891"/>
        <v>-20.356410503478237</v>
      </c>
      <c r="O5164" s="2">
        <f>IF('PV model'!$B$2&gt;0, 180-N5164,IF('PV model'!$B$2&lt;0,0-N5164,N5164))</f>
        <v>200.35641050347823</v>
      </c>
      <c r="P5164" s="2">
        <f>ABS(O5164-'PV model'!$B$5)</f>
        <v>4.6435894965217699</v>
      </c>
      <c r="Q5164" s="3">
        <f t="shared" si="887"/>
        <v>105.04128255307018</v>
      </c>
      <c r="R5164" s="3">
        <f t="shared" si="892"/>
        <v>0</v>
      </c>
      <c r="S5164" s="3">
        <f t="shared" si="888"/>
        <v>0</v>
      </c>
      <c r="T5164" s="3">
        <f>(0.5*(1-COS(RADIANS(90-$X$3)))*(D5164+E5164)*'PV model'!$B$4)</f>
        <v>0</v>
      </c>
      <c r="U5164" s="3">
        <f t="shared" si="893"/>
        <v>0</v>
      </c>
      <c r="V5164" s="3">
        <f>('PV model'!$B$13*(U5164/1000)*(1-'PV model'!$B$14*((20+C5164)-25))*'PV model'!$B$10)/'PV model'!$B$12</f>
        <v>0</v>
      </c>
    </row>
    <row r="5165" spans="1:22" x14ac:dyDescent="0.2">
      <c r="A5165" s="10">
        <f t="shared" si="885"/>
        <v>215</v>
      </c>
      <c r="B5165" s="10">
        <f t="shared" si="894"/>
        <v>24</v>
      </c>
      <c r="C5165" s="23">
        <v>8.3000000000000007</v>
      </c>
      <c r="D5165" s="24">
        <v>0</v>
      </c>
      <c r="E5165" s="24">
        <v>0</v>
      </c>
      <c r="F5165" s="48"/>
      <c r="G5165" s="48"/>
      <c r="H5165" s="1">
        <f t="shared" si="895"/>
        <v>17.395491304003674</v>
      </c>
      <c r="I5165" s="1">
        <f t="shared" si="889"/>
        <v>-5.8490461787977308</v>
      </c>
      <c r="J5165" s="4">
        <f>B5165+('PV model'!$B$3/15)+(I5165/60)</f>
        <v>23.625849230353371</v>
      </c>
      <c r="K5165" s="2">
        <f t="shared" si="890"/>
        <v>-174.38773845530056</v>
      </c>
      <c r="L5165" s="2">
        <f>DEGREES(ASIN((((COS(RADIANS('PV model'!$B$2))*COS(RADIANS(H5165))*COS(RADIANS(K5165)))+(SIN(RADIANS('PV model'!$B$2))*SIN(RADIANS(H5165)))))))</f>
        <v>-16.949256206046741</v>
      </c>
      <c r="M5165" s="3">
        <f t="shared" si="886"/>
        <v>0</v>
      </c>
      <c r="N5165" s="2">
        <f t="shared" si="891"/>
        <v>-5.5987271971179329</v>
      </c>
      <c r="O5165" s="2">
        <f>IF('PV model'!$B$2&gt;0, 180-N5165,IF('PV model'!$B$2&lt;0,0-N5165,N5165))</f>
        <v>185.59872719711794</v>
      </c>
      <c r="P5165" s="2">
        <f>ABS(O5165-'PV model'!$B$5)</f>
        <v>19.401272802882062</v>
      </c>
      <c r="Q5165" s="3">
        <f t="shared" si="887"/>
        <v>106.94925620604674</v>
      </c>
      <c r="R5165" s="3">
        <f t="shared" si="892"/>
        <v>0</v>
      </c>
      <c r="S5165" s="3">
        <f t="shared" si="888"/>
        <v>0</v>
      </c>
      <c r="T5165" s="3">
        <f>(0.5*(1-COS(RADIANS(90-$X$3)))*(D5165+E5165)*'PV model'!$B$4)</f>
        <v>0</v>
      </c>
      <c r="U5165" s="3">
        <f t="shared" si="893"/>
        <v>0</v>
      </c>
      <c r="V5165" s="3">
        <f>('PV model'!$B$13*(U5165/1000)*(1-'PV model'!$B$14*((20+C5165)-25))*'PV model'!$B$10)/'PV model'!$B$12</f>
        <v>0</v>
      </c>
    </row>
    <row r="5166" spans="1:22" x14ac:dyDescent="0.2">
      <c r="A5166" s="10">
        <f t="shared" ref="A5166:A5229" si="896">IF(B5166&gt;1,A5165,A5165+1)</f>
        <v>216</v>
      </c>
      <c r="B5166" s="10">
        <f t="shared" si="894"/>
        <v>1</v>
      </c>
      <c r="C5166" s="23">
        <v>7.1</v>
      </c>
      <c r="D5166" s="24">
        <v>0</v>
      </c>
      <c r="E5166" s="24">
        <v>0</v>
      </c>
      <c r="F5166" s="48"/>
      <c r="G5166" s="48"/>
      <c r="H5166" s="1">
        <f t="shared" si="895"/>
        <v>17.121836455848371</v>
      </c>
      <c r="I5166" s="1">
        <f t="shared" si="889"/>
        <v>-5.759889561333277</v>
      </c>
      <c r="J5166" s="4">
        <f>B5166+('PV model'!$B$3/15)+(I5166/60)</f>
        <v>0.62733517397777883</v>
      </c>
      <c r="K5166" s="2">
        <f t="shared" si="890"/>
        <v>170.58997239033332</v>
      </c>
      <c r="L5166" s="2">
        <f>DEGREES(ASIN((((COS(RADIANS('PV model'!$B$2))*COS(RADIANS(H5166))*COS(RADIANS(K5166)))+(SIN(RADIANS('PV model'!$B$2))*SIN(RADIANS(H5166)))))))</f>
        <v>-16.941375739578806</v>
      </c>
      <c r="M5166" s="3">
        <f t="shared" si="886"/>
        <v>0</v>
      </c>
      <c r="N5166" s="2">
        <f t="shared" si="891"/>
        <v>9.4008704491422961</v>
      </c>
      <c r="O5166" s="2">
        <f>IF('PV model'!$B$2&gt;0, 180-N5166,IF('PV model'!$B$2&lt;0,0-N5166,N5166))</f>
        <v>170.5991295508577</v>
      </c>
      <c r="P5166" s="2">
        <f>ABS(O5166-'PV model'!$B$5)</f>
        <v>34.400870449142303</v>
      </c>
      <c r="Q5166" s="3">
        <f t="shared" si="887"/>
        <v>106.94137573957882</v>
      </c>
      <c r="R5166" s="3">
        <f t="shared" si="892"/>
        <v>0</v>
      </c>
      <c r="S5166" s="3">
        <f t="shared" si="888"/>
        <v>0</v>
      </c>
      <c r="T5166" s="3">
        <f>(0.5*(1-COS(RADIANS(90-$X$3)))*(D5166+E5166)*'PV model'!$B$4)</f>
        <v>0</v>
      </c>
      <c r="U5166" s="3">
        <f t="shared" si="893"/>
        <v>0</v>
      </c>
      <c r="V5166" s="3">
        <f>('PV model'!$B$13*(U5166/1000)*(1-'PV model'!$B$14*((20+C5166)-25))*'PV model'!$B$10)/'PV model'!$B$12</f>
        <v>0</v>
      </c>
    </row>
    <row r="5167" spans="1:22" x14ac:dyDescent="0.2">
      <c r="A5167" s="10">
        <f t="shared" si="896"/>
        <v>216</v>
      </c>
      <c r="B5167" s="10">
        <f t="shared" si="894"/>
        <v>2</v>
      </c>
      <c r="C5167" s="23">
        <v>6.8</v>
      </c>
      <c r="D5167" s="24">
        <v>0</v>
      </c>
      <c r="E5167" s="24">
        <v>0</v>
      </c>
      <c r="F5167" s="48"/>
      <c r="G5167" s="48"/>
      <c r="H5167" s="1">
        <f t="shared" si="895"/>
        <v>17.121836455848371</v>
      </c>
      <c r="I5167" s="1">
        <f t="shared" si="889"/>
        <v>-5.759889561333277</v>
      </c>
      <c r="J5167" s="4">
        <f>B5167+('PV model'!$B$3/15)+(I5167/60)</f>
        <v>1.6273351739777788</v>
      </c>
      <c r="K5167" s="2">
        <f t="shared" si="890"/>
        <v>155.58997239033332</v>
      </c>
      <c r="L5167" s="2">
        <f>DEGREES(ASIN((((COS(RADIANS('PV model'!$B$2))*COS(RADIANS(H5167))*COS(RADIANS(K5167)))+(SIN(RADIANS('PV model'!$B$2))*SIN(RADIANS(H5167)))))))</f>
        <v>-14.494714494156108</v>
      </c>
      <c r="M5167" s="3">
        <f t="shared" si="886"/>
        <v>0</v>
      </c>
      <c r="N5167" s="2">
        <f t="shared" si="891"/>
        <v>24.075024411262365</v>
      </c>
      <c r="O5167" s="2">
        <f>IF('PV model'!$B$2&gt;0, 180-N5167,IF('PV model'!$B$2&lt;0,0-N5167,N5167))</f>
        <v>155.92497558873762</v>
      </c>
      <c r="P5167" s="2">
        <f>ABS(O5167-'PV model'!$B$5)</f>
        <v>49.075024411262376</v>
      </c>
      <c r="Q5167" s="3">
        <f t="shared" si="887"/>
        <v>104.4947144941561</v>
      </c>
      <c r="R5167" s="3">
        <f t="shared" si="892"/>
        <v>0</v>
      </c>
      <c r="S5167" s="3">
        <f t="shared" si="888"/>
        <v>0</v>
      </c>
      <c r="T5167" s="3">
        <f>(0.5*(1-COS(RADIANS(90-$X$3)))*(D5167+E5167)*'PV model'!$B$4)</f>
        <v>0</v>
      </c>
      <c r="U5167" s="3">
        <f t="shared" si="893"/>
        <v>0</v>
      </c>
      <c r="V5167" s="3">
        <f>('PV model'!$B$13*(U5167/1000)*(1-'PV model'!$B$14*((20+C5167)-25))*'PV model'!$B$10)/'PV model'!$B$12</f>
        <v>0</v>
      </c>
    </row>
    <row r="5168" spans="1:22" x14ac:dyDescent="0.2">
      <c r="A5168" s="10">
        <f t="shared" si="896"/>
        <v>216</v>
      </c>
      <c r="B5168" s="10">
        <f t="shared" si="894"/>
        <v>3</v>
      </c>
      <c r="C5168" s="23">
        <v>6.9</v>
      </c>
      <c r="D5168" s="24">
        <v>0</v>
      </c>
      <c r="E5168" s="24">
        <v>0</v>
      </c>
      <c r="F5168" s="48"/>
      <c r="G5168" s="48"/>
      <c r="H5168" s="1">
        <f t="shared" si="895"/>
        <v>17.121836455848371</v>
      </c>
      <c r="I5168" s="1">
        <f t="shared" si="889"/>
        <v>-5.759889561333277</v>
      </c>
      <c r="J5168" s="4">
        <f>B5168+('PV model'!$B$3/15)+(I5168/60)</f>
        <v>2.6273351739777784</v>
      </c>
      <c r="K5168" s="2">
        <f t="shared" si="890"/>
        <v>140.58997239033332</v>
      </c>
      <c r="L5168" s="2">
        <f>DEGREES(ASIN((((COS(RADIANS('PV model'!$B$2))*COS(RADIANS(H5168))*COS(RADIANS(K5168)))+(SIN(RADIANS('PV model'!$B$2))*SIN(RADIANS(H5168)))))))</f>
        <v>-10.113391003144432</v>
      </c>
      <c r="M5168" s="3">
        <f t="shared" si="886"/>
        <v>0</v>
      </c>
      <c r="N5168" s="2">
        <f t="shared" si="891"/>
        <v>38.046812418004883</v>
      </c>
      <c r="O5168" s="2">
        <f>IF('PV model'!$B$2&gt;0, 180-N5168,IF('PV model'!$B$2&lt;0,0-N5168,N5168))</f>
        <v>141.95318758199511</v>
      </c>
      <c r="P5168" s="2">
        <f>ABS(O5168-'PV model'!$B$5)</f>
        <v>63.04681241800489</v>
      </c>
      <c r="Q5168" s="3">
        <f t="shared" si="887"/>
        <v>100.11339100314443</v>
      </c>
      <c r="R5168" s="3">
        <f t="shared" si="892"/>
        <v>0</v>
      </c>
      <c r="S5168" s="3">
        <f t="shared" si="888"/>
        <v>0</v>
      </c>
      <c r="T5168" s="3">
        <f>(0.5*(1-COS(RADIANS(90-$X$3)))*(D5168+E5168)*'PV model'!$B$4)</f>
        <v>0</v>
      </c>
      <c r="U5168" s="3">
        <f t="shared" si="893"/>
        <v>0</v>
      </c>
      <c r="V5168" s="3">
        <f>('PV model'!$B$13*(U5168/1000)*(1-'PV model'!$B$14*((20+C5168)-25))*'PV model'!$B$10)/'PV model'!$B$12</f>
        <v>0</v>
      </c>
    </row>
    <row r="5169" spans="1:22" x14ac:dyDescent="0.2">
      <c r="A5169" s="10">
        <f t="shared" si="896"/>
        <v>216</v>
      </c>
      <c r="B5169" s="10">
        <f t="shared" si="894"/>
        <v>4</v>
      </c>
      <c r="C5169" s="23">
        <v>6.4</v>
      </c>
      <c r="D5169" s="24">
        <v>0</v>
      </c>
      <c r="E5169" s="24">
        <v>0</v>
      </c>
      <c r="F5169" s="48"/>
      <c r="G5169" s="48"/>
      <c r="H5169" s="1">
        <f t="shared" si="895"/>
        <v>17.121836455848371</v>
      </c>
      <c r="I5169" s="1">
        <f t="shared" si="889"/>
        <v>-5.759889561333277</v>
      </c>
      <c r="J5169" s="4">
        <f>B5169+('PV model'!$B$3/15)+(I5169/60)</f>
        <v>3.6273351739777784</v>
      </c>
      <c r="K5169" s="2">
        <f t="shared" si="890"/>
        <v>125.58997239033333</v>
      </c>
      <c r="L5169" s="2">
        <f>DEGREES(ASIN((((COS(RADIANS('PV model'!$B$2))*COS(RADIANS(H5169))*COS(RADIANS(K5169)))+(SIN(RADIANS('PV model'!$B$2))*SIN(RADIANS(H5169)))))))</f>
        <v>-4.1519453498793117</v>
      </c>
      <c r="M5169" s="3">
        <f t="shared" si="886"/>
        <v>0</v>
      </c>
      <c r="N5169" s="2">
        <f t="shared" si="891"/>
        <v>51.188043996145559</v>
      </c>
      <c r="O5169" s="2">
        <f>IF('PV model'!$B$2&gt;0, 180-N5169,IF('PV model'!$B$2&lt;0,0-N5169,N5169))</f>
        <v>128.81195600385445</v>
      </c>
      <c r="P5169" s="2">
        <f>ABS(O5169-'PV model'!$B$5)</f>
        <v>76.188043996145552</v>
      </c>
      <c r="Q5169" s="3">
        <f t="shared" si="887"/>
        <v>94.151945349879313</v>
      </c>
      <c r="R5169" s="3">
        <f t="shared" si="892"/>
        <v>0</v>
      </c>
      <c r="S5169" s="3">
        <f t="shared" si="888"/>
        <v>0</v>
      </c>
      <c r="T5169" s="3">
        <f>(0.5*(1-COS(RADIANS(90-$X$3)))*(D5169+E5169)*'PV model'!$B$4)</f>
        <v>0</v>
      </c>
      <c r="U5169" s="3">
        <f t="shared" si="893"/>
        <v>0</v>
      </c>
      <c r="V5169" s="3">
        <f>('PV model'!$B$13*(U5169/1000)*(1-'PV model'!$B$14*((20+C5169)-25))*'PV model'!$B$10)/'PV model'!$B$12</f>
        <v>0</v>
      </c>
    </row>
    <row r="5170" spans="1:22" x14ac:dyDescent="0.2">
      <c r="A5170" s="10">
        <f t="shared" si="896"/>
        <v>216</v>
      </c>
      <c r="B5170" s="10">
        <f t="shared" si="894"/>
        <v>5</v>
      </c>
      <c r="C5170" s="23">
        <v>6.3</v>
      </c>
      <c r="D5170" s="24">
        <v>0</v>
      </c>
      <c r="E5170" s="24">
        <v>2.6460000000000004</v>
      </c>
      <c r="F5170" s="48"/>
      <c r="G5170" s="48"/>
      <c r="H5170" s="1">
        <f t="shared" si="895"/>
        <v>17.121836455848371</v>
      </c>
      <c r="I5170" s="1">
        <f t="shared" si="889"/>
        <v>-5.759889561333277</v>
      </c>
      <c r="J5170" s="4">
        <f>B5170+('PV model'!$B$3/15)+(I5170/60)</f>
        <v>4.6273351739777793</v>
      </c>
      <c r="K5170" s="2">
        <f t="shared" si="890"/>
        <v>110.58997239033332</v>
      </c>
      <c r="L5170" s="2">
        <f>DEGREES(ASIN((((COS(RADIANS('PV model'!$B$2))*COS(RADIANS(H5170))*COS(RADIANS(K5170)))+(SIN(RADIANS('PV model'!$B$2))*SIN(RADIANS(H5170)))))))</f>
        <v>2.9957594470296085</v>
      </c>
      <c r="M5170" s="3">
        <f t="shared" si="886"/>
        <v>2.9957594470296085</v>
      </c>
      <c r="N5170" s="2">
        <f t="shared" si="891"/>
        <v>63.618761823907867</v>
      </c>
      <c r="O5170" s="2">
        <f>IF('PV model'!$B$2&gt;0, 180-N5170,IF('PV model'!$B$2&lt;0,0-N5170,N5170))</f>
        <v>116.38123817609213</v>
      </c>
      <c r="P5170" s="2">
        <f>ABS(O5170-'PV model'!$B$5)</f>
        <v>88.618761823907874</v>
      </c>
      <c r="Q5170" s="3">
        <f t="shared" si="887"/>
        <v>87.004240552970387</v>
      </c>
      <c r="R5170" s="3">
        <f t="shared" si="892"/>
        <v>0</v>
      </c>
      <c r="S5170" s="3">
        <f t="shared" si="888"/>
        <v>2.6460000000000004</v>
      </c>
      <c r="T5170" s="3">
        <f>(0.5*(1-COS(RADIANS(90-$X$3)))*(D5170+E5170)*'PV model'!$B$4)</f>
        <v>0</v>
      </c>
      <c r="U5170" s="3">
        <f t="shared" si="893"/>
        <v>2.6460000000000004</v>
      </c>
      <c r="V5170" s="3">
        <f>('PV model'!$B$13*(U5170/1000)*(1-'PV model'!$B$14*((20+C5170)-25))*'PV model'!$B$10)/'PV model'!$B$12</f>
        <v>0.26311879036800001</v>
      </c>
    </row>
    <row r="5171" spans="1:22" x14ac:dyDescent="0.2">
      <c r="A5171" s="10">
        <f t="shared" si="896"/>
        <v>216</v>
      </c>
      <c r="B5171" s="10">
        <f t="shared" si="894"/>
        <v>6</v>
      </c>
      <c r="C5171" s="23">
        <v>6.1</v>
      </c>
      <c r="D5171" s="24">
        <v>37.040849999999999</v>
      </c>
      <c r="E5171" s="24">
        <v>35.28</v>
      </c>
      <c r="F5171" s="48"/>
      <c r="G5171" s="48"/>
      <c r="H5171" s="1">
        <f t="shared" si="895"/>
        <v>17.121836455848371</v>
      </c>
      <c r="I5171" s="1">
        <f t="shared" si="889"/>
        <v>-5.759889561333277</v>
      </c>
      <c r="J5171" s="4">
        <f>B5171+('PV model'!$B$3/15)+(I5171/60)</f>
        <v>5.6273351739777793</v>
      </c>
      <c r="K5171" s="2">
        <f t="shared" si="890"/>
        <v>95.589972390333315</v>
      </c>
      <c r="L5171" s="2">
        <f>DEGREES(ASIN((((COS(RADIANS('PV model'!$B$2))*COS(RADIANS(H5171))*COS(RADIANS(K5171)))+(SIN(RADIANS('PV model'!$B$2))*SIN(RADIANS(H5171)))))))</f>
        <v>10.946879982573467</v>
      </c>
      <c r="M5171" s="3">
        <f t="shared" si="886"/>
        <v>10.946879982573467</v>
      </c>
      <c r="N5171" s="2">
        <f t="shared" si="891"/>
        <v>75.641737013512625</v>
      </c>
      <c r="O5171" s="2">
        <f>IF('PV model'!$B$2&gt;0, 180-N5171,IF('PV model'!$B$2&lt;0,0-N5171,N5171))</f>
        <v>104.35826298648738</v>
      </c>
      <c r="P5171" s="2">
        <f>ABS(O5171-'PV model'!$B$5)</f>
        <v>100.64173701351262</v>
      </c>
      <c r="Q5171" s="3">
        <f t="shared" si="887"/>
        <v>79.053120017426522</v>
      </c>
      <c r="R5171" s="3">
        <f t="shared" si="892"/>
        <v>37.04085000000002</v>
      </c>
      <c r="S5171" s="3">
        <f t="shared" si="888"/>
        <v>41.07363204707697</v>
      </c>
      <c r="T5171" s="3">
        <f>(0.5*(1-COS(RADIANS(90-$X$3)))*(D5171+E5171)*'PV model'!$B$4)</f>
        <v>0</v>
      </c>
      <c r="U5171" s="3">
        <f t="shared" si="893"/>
        <v>78.11448204707699</v>
      </c>
      <c r="V5171" s="3">
        <f>('PV model'!$B$13*(U5171/1000)*(1-'PV model'!$B$14*((20+C5171)-25))*'PV model'!$B$10)/'PV model'!$B$12</f>
        <v>7.7739670014739426</v>
      </c>
    </row>
    <row r="5172" spans="1:22" x14ac:dyDescent="0.2">
      <c r="A5172" s="10">
        <f t="shared" si="896"/>
        <v>216</v>
      </c>
      <c r="B5172" s="10">
        <f t="shared" si="894"/>
        <v>7</v>
      </c>
      <c r="C5172" s="23">
        <v>8.6999999999999993</v>
      </c>
      <c r="D5172" s="24">
        <v>251.4288</v>
      </c>
      <c r="E5172" s="24">
        <v>80.262</v>
      </c>
      <c r="F5172" s="48"/>
      <c r="G5172" s="48"/>
      <c r="H5172" s="1">
        <f t="shared" si="895"/>
        <v>17.121836455848371</v>
      </c>
      <c r="I5172" s="1">
        <f t="shared" si="889"/>
        <v>-5.759889561333277</v>
      </c>
      <c r="J5172" s="4">
        <f>B5172+('PV model'!$B$3/15)+(I5172/60)</f>
        <v>6.6273351739777793</v>
      </c>
      <c r="K5172" s="2">
        <f t="shared" si="890"/>
        <v>80.589972390333315</v>
      </c>
      <c r="L5172" s="2">
        <f>DEGREES(ASIN((((COS(RADIANS('PV model'!$B$2))*COS(RADIANS(H5172))*COS(RADIANS(K5172)))+(SIN(RADIANS('PV model'!$B$2))*SIN(RADIANS(H5172)))))))</f>
        <v>19.337310374922186</v>
      </c>
      <c r="M5172" s="3">
        <f t="shared" si="886"/>
        <v>19.337310374922186</v>
      </c>
      <c r="N5172" s="2">
        <f t="shared" si="891"/>
        <v>87.69313153178382</v>
      </c>
      <c r="O5172" s="2">
        <f>IF('PV model'!$B$2&gt;0, 180-N5172,IF('PV model'!$B$2&lt;0,0-N5172,N5172))</f>
        <v>92.30686846821618</v>
      </c>
      <c r="P5172" s="2">
        <f>ABS(O5172-'PV model'!$B$5)</f>
        <v>112.69313153178382</v>
      </c>
      <c r="Q5172" s="3">
        <f t="shared" si="887"/>
        <v>70.662689625077817</v>
      </c>
      <c r="R5172" s="3">
        <f t="shared" si="892"/>
        <v>251.42879999999988</v>
      </c>
      <c r="S5172" s="3">
        <f t="shared" si="888"/>
        <v>101.7386335916509</v>
      </c>
      <c r="T5172" s="3">
        <f>(0.5*(1-COS(RADIANS(90-$X$3)))*(D5172+E5172)*'PV model'!$B$4)</f>
        <v>0</v>
      </c>
      <c r="U5172" s="3">
        <f t="shared" si="893"/>
        <v>353.16743359165076</v>
      </c>
      <c r="V5172" s="3">
        <f>('PV model'!$B$13*(U5172/1000)*(1-'PV model'!$B$14*((20+C5172)-25))*'PV model'!$B$10)/'PV model'!$B$12</f>
        <v>34.780137935226449</v>
      </c>
    </row>
    <row r="5173" spans="1:22" x14ac:dyDescent="0.2">
      <c r="A5173" s="10">
        <f t="shared" si="896"/>
        <v>216</v>
      </c>
      <c r="B5173" s="10">
        <f t="shared" si="894"/>
        <v>8</v>
      </c>
      <c r="C5173" s="23">
        <v>10.8</v>
      </c>
      <c r="D5173" s="24">
        <v>455.71469999999999</v>
      </c>
      <c r="E5173" s="24">
        <v>117.306</v>
      </c>
      <c r="F5173" s="48"/>
      <c r="G5173" s="48"/>
      <c r="H5173" s="1">
        <f t="shared" si="895"/>
        <v>17.121836455848371</v>
      </c>
      <c r="I5173" s="1">
        <f t="shared" si="889"/>
        <v>-5.759889561333277</v>
      </c>
      <c r="J5173" s="4">
        <f>B5173+('PV model'!$B$3/15)+(I5173/60)</f>
        <v>7.6273351739777793</v>
      </c>
      <c r="K5173" s="2">
        <f t="shared" si="890"/>
        <v>65.589972390333315</v>
      </c>
      <c r="L5173" s="2">
        <f>DEGREES(ASIN((((COS(RADIANS('PV model'!$B$2))*COS(RADIANS(H5173))*COS(RADIANS(K5173)))+(SIN(RADIANS('PV model'!$B$2))*SIN(RADIANS(H5173)))))))</f>
        <v>27.796183080373325</v>
      </c>
      <c r="M5173" s="3">
        <f t="shared" si="886"/>
        <v>27.796183080373325</v>
      </c>
      <c r="N5173" s="2">
        <f t="shared" si="891"/>
        <v>79.662864738119467</v>
      </c>
      <c r="O5173" s="2">
        <f>IF('PV model'!$B$2&gt;0, 180-N5173,IF('PV model'!$B$2&lt;0,0-N5173,N5173))</f>
        <v>100.33713526188053</v>
      </c>
      <c r="P5173" s="2">
        <f>ABS(O5173-'PV model'!$B$5)</f>
        <v>104.66286473811947</v>
      </c>
      <c r="Q5173" s="3">
        <f t="shared" si="887"/>
        <v>62.203816919626675</v>
      </c>
      <c r="R5173" s="3">
        <f t="shared" si="892"/>
        <v>455.71470000000005</v>
      </c>
      <c r="S5173" s="3">
        <f t="shared" si="888"/>
        <v>156.95816745430861</v>
      </c>
      <c r="T5173" s="3">
        <f>(0.5*(1-COS(RADIANS(90-$X$3)))*(D5173+E5173)*'PV model'!$B$4)</f>
        <v>0</v>
      </c>
      <c r="U5173" s="3">
        <f t="shared" si="893"/>
        <v>612.67286745430863</v>
      </c>
      <c r="V5173" s="3">
        <f>('PV model'!$B$13*(U5173/1000)*(1-'PV model'!$B$14*((20+C5173)-25))*'PV model'!$B$10)/'PV model'!$B$12</f>
        <v>59.82194733865969</v>
      </c>
    </row>
    <row r="5174" spans="1:22" x14ac:dyDescent="0.2">
      <c r="A5174" s="10">
        <f t="shared" si="896"/>
        <v>216</v>
      </c>
      <c r="B5174" s="10">
        <f t="shared" si="894"/>
        <v>9</v>
      </c>
      <c r="C5174" s="23">
        <v>12.9</v>
      </c>
      <c r="D5174" s="24">
        <v>651.02099999999996</v>
      </c>
      <c r="E5174" s="24">
        <v>125.24399999999999</v>
      </c>
      <c r="F5174" s="48"/>
      <c r="G5174" s="48"/>
      <c r="H5174" s="1">
        <f t="shared" si="895"/>
        <v>17.121836455848371</v>
      </c>
      <c r="I5174" s="1">
        <f t="shared" si="889"/>
        <v>-5.759889561333277</v>
      </c>
      <c r="J5174" s="4">
        <f>B5174+('PV model'!$B$3/15)+(I5174/60)</f>
        <v>8.6273351739777784</v>
      </c>
      <c r="K5174" s="2">
        <f t="shared" si="890"/>
        <v>50.589972390333322</v>
      </c>
      <c r="L5174" s="2">
        <f>DEGREES(ASIN((((COS(RADIANS('PV model'!$B$2))*COS(RADIANS(H5174))*COS(RADIANS(K5174)))+(SIN(RADIANS('PV model'!$B$2))*SIN(RADIANS(H5174)))))))</f>
        <v>35.893583632141862</v>
      </c>
      <c r="M5174" s="3">
        <f t="shared" si="886"/>
        <v>35.893583632141862</v>
      </c>
      <c r="N5174" s="2">
        <f t="shared" si="891"/>
        <v>65.707920625016854</v>
      </c>
      <c r="O5174" s="2">
        <f>IF('PV model'!$B$2&gt;0, 180-N5174,IF('PV model'!$B$2&lt;0,0-N5174,N5174))</f>
        <v>114.29207937498315</v>
      </c>
      <c r="P5174" s="2">
        <f>ABS(O5174-'PV model'!$B$5)</f>
        <v>90.707920625016854</v>
      </c>
      <c r="Q5174" s="3">
        <f t="shared" si="887"/>
        <v>54.106416367858138</v>
      </c>
      <c r="R5174" s="3">
        <f t="shared" si="892"/>
        <v>651.02100000000007</v>
      </c>
      <c r="S5174" s="3">
        <f t="shared" si="888"/>
        <v>172.93759860577759</v>
      </c>
      <c r="T5174" s="3">
        <f>(0.5*(1-COS(RADIANS(90-$X$3)))*(D5174+E5174)*'PV model'!$B$4)</f>
        <v>0</v>
      </c>
      <c r="U5174" s="3">
        <f t="shared" si="893"/>
        <v>823.95859860577764</v>
      </c>
      <c r="V5174" s="3">
        <f>('PV model'!$B$13*(U5174/1000)*(1-'PV model'!$B$14*((20+C5174)-25))*'PV model'!$B$10)/'PV model'!$B$12</f>
        <v>79.760233828707911</v>
      </c>
    </row>
    <row r="5175" spans="1:22" x14ac:dyDescent="0.2">
      <c r="A5175" s="10">
        <f t="shared" si="896"/>
        <v>216</v>
      </c>
      <c r="B5175" s="10">
        <f t="shared" si="894"/>
        <v>10</v>
      </c>
      <c r="C5175" s="23">
        <v>13.7</v>
      </c>
      <c r="D5175" s="24">
        <v>775.61295000000007</v>
      </c>
      <c r="E5175" s="24">
        <v>123.47999999999999</v>
      </c>
      <c r="F5175" s="48"/>
      <c r="G5175" s="48"/>
      <c r="H5175" s="1">
        <f t="shared" si="895"/>
        <v>17.121836455848371</v>
      </c>
      <c r="I5175" s="1">
        <f t="shared" si="889"/>
        <v>-5.759889561333277</v>
      </c>
      <c r="J5175" s="4">
        <f>B5175+('PV model'!$B$3/15)+(I5175/60)</f>
        <v>9.6273351739777784</v>
      </c>
      <c r="K5175" s="2">
        <f t="shared" si="890"/>
        <v>35.589972390333322</v>
      </c>
      <c r="L5175" s="2">
        <f>DEGREES(ASIN((((COS(RADIANS('PV model'!$B$2))*COS(RADIANS(H5175))*COS(RADIANS(K5175)))+(SIN(RADIANS('PV model'!$B$2))*SIN(RADIANS(H5175)))))))</f>
        <v>43.064092145390688</v>
      </c>
      <c r="M5175" s="3">
        <f t="shared" si="886"/>
        <v>43.064092145390688</v>
      </c>
      <c r="N5175" s="2">
        <f t="shared" si="891"/>
        <v>49.577649928384531</v>
      </c>
      <c r="O5175" s="2">
        <f>IF('PV model'!$B$2&gt;0, 180-N5175,IF('PV model'!$B$2&lt;0,0-N5175,N5175))</f>
        <v>130.42235007161548</v>
      </c>
      <c r="P5175" s="2">
        <f>ABS(O5175-'PV model'!$B$5)</f>
        <v>74.577649928384517</v>
      </c>
      <c r="Q5175" s="3">
        <f t="shared" si="887"/>
        <v>46.935907854609312</v>
      </c>
      <c r="R5175" s="3">
        <f t="shared" si="892"/>
        <v>775.61295000000007</v>
      </c>
      <c r="S5175" s="3">
        <f t="shared" si="888"/>
        <v>170.74411671097343</v>
      </c>
      <c r="T5175" s="3">
        <f>(0.5*(1-COS(RADIANS(90-$X$3)))*(D5175+E5175)*'PV model'!$B$4)</f>
        <v>0</v>
      </c>
      <c r="U5175" s="3">
        <f t="shared" si="893"/>
        <v>946.35706671097353</v>
      </c>
      <c r="V5175" s="3">
        <f>('PV model'!$B$13*(U5175/1000)*(1-'PV model'!$B$14*((20+C5175)-25))*'PV model'!$B$10)/'PV model'!$B$12</f>
        <v>91.305847125311573</v>
      </c>
    </row>
    <row r="5176" spans="1:22" x14ac:dyDescent="0.2">
      <c r="A5176" s="10">
        <f t="shared" si="896"/>
        <v>216</v>
      </c>
      <c r="B5176" s="10">
        <f t="shared" si="894"/>
        <v>11</v>
      </c>
      <c r="C5176" s="23">
        <v>14.9</v>
      </c>
      <c r="D5176" s="24">
        <v>845.20484999999996</v>
      </c>
      <c r="E5176" s="24">
        <v>122.59800000000001</v>
      </c>
      <c r="F5176" s="48"/>
      <c r="G5176" s="48"/>
      <c r="H5176" s="1">
        <f t="shared" si="895"/>
        <v>17.121836455848371</v>
      </c>
      <c r="I5176" s="1">
        <f t="shared" si="889"/>
        <v>-5.759889561333277</v>
      </c>
      <c r="J5176" s="4">
        <f>B5176+('PV model'!$B$3/15)+(I5176/60)</f>
        <v>10.627335173977778</v>
      </c>
      <c r="K5176" s="2">
        <f t="shared" si="890"/>
        <v>20.589972390333322</v>
      </c>
      <c r="L5176" s="2">
        <f>DEGREES(ASIN((((COS(RADIANS('PV model'!$B$2))*COS(RADIANS(H5176))*COS(RADIANS(K5176)))+(SIN(RADIANS('PV model'!$B$2))*SIN(RADIANS(H5176)))))))</f>
        <v>48.534299002975544</v>
      </c>
      <c r="M5176" s="3">
        <f t="shared" si="886"/>
        <v>48.534299002975544</v>
      </c>
      <c r="N5176" s="2">
        <f t="shared" si="891"/>
        <v>30.50143476401545</v>
      </c>
      <c r="O5176" s="2">
        <f>IF('PV model'!$B$2&gt;0, 180-N5176,IF('PV model'!$B$2&lt;0,0-N5176,N5176))</f>
        <v>149.49856523598456</v>
      </c>
      <c r="P5176" s="2">
        <f>ABS(O5176-'PV model'!$B$5)</f>
        <v>55.501434764015443</v>
      </c>
      <c r="Q5176" s="3">
        <f t="shared" si="887"/>
        <v>41.465700997024456</v>
      </c>
      <c r="R5176" s="3">
        <f t="shared" si="892"/>
        <v>845.20484999999996</v>
      </c>
      <c r="S5176" s="3">
        <f t="shared" si="888"/>
        <v>167.01074374152728</v>
      </c>
      <c r="T5176" s="3">
        <f>(0.5*(1-COS(RADIANS(90-$X$3)))*(D5176+E5176)*'PV model'!$B$4)</f>
        <v>0</v>
      </c>
      <c r="U5176" s="3">
        <f t="shared" si="893"/>
        <v>1012.2155937415273</v>
      </c>
      <c r="V5176" s="3">
        <f>('PV model'!$B$13*(U5176/1000)*(1-'PV model'!$B$14*((20+C5176)-25))*'PV model'!$B$10)/'PV model'!$B$12</f>
        <v>97.174300348687112</v>
      </c>
    </row>
    <row r="5177" spans="1:22" x14ac:dyDescent="0.2">
      <c r="A5177" s="10">
        <f t="shared" si="896"/>
        <v>216</v>
      </c>
      <c r="B5177" s="10">
        <f t="shared" si="894"/>
        <v>12</v>
      </c>
      <c r="C5177" s="23">
        <v>14.7</v>
      </c>
      <c r="D5177" s="24">
        <v>865.40895</v>
      </c>
      <c r="E5177" s="24">
        <v>131.41800000000001</v>
      </c>
      <c r="F5177" s="48"/>
      <c r="G5177" s="48"/>
      <c r="H5177" s="1">
        <f t="shared" si="895"/>
        <v>17.121836455848371</v>
      </c>
      <c r="I5177" s="1">
        <f t="shared" si="889"/>
        <v>-5.759889561333277</v>
      </c>
      <c r="J5177" s="4">
        <f>B5177+('PV model'!$B$3/15)+(I5177/60)</f>
        <v>11.627335173977778</v>
      </c>
      <c r="K5177" s="2">
        <f t="shared" si="890"/>
        <v>5.5899723903333243</v>
      </c>
      <c r="L5177" s="2">
        <f>DEGREES(ASIN((((COS(RADIANS('PV model'!$B$2))*COS(RADIANS(H5177))*COS(RADIANS(K5177)))+(SIN(RADIANS('PV model'!$B$2))*SIN(RADIANS(H5177)))))))</f>
        <v>51.384892350376454</v>
      </c>
      <c r="M5177" s="3">
        <f t="shared" si="886"/>
        <v>51.384892350376454</v>
      </c>
      <c r="N5177" s="2">
        <f t="shared" si="891"/>
        <v>8.5785323008261312</v>
      </c>
      <c r="O5177" s="2">
        <f>IF('PV model'!$B$2&gt;0, 180-N5177,IF('PV model'!$B$2&lt;0,0-N5177,N5177))</f>
        <v>171.42146769917386</v>
      </c>
      <c r="P5177" s="2">
        <f>ABS(O5177-'PV model'!$B$5)</f>
        <v>33.57853230082614</v>
      </c>
      <c r="Q5177" s="3">
        <f t="shared" si="887"/>
        <v>38.615107649623546</v>
      </c>
      <c r="R5177" s="3">
        <f t="shared" si="892"/>
        <v>865.40895</v>
      </c>
      <c r="S5177" s="3">
        <f t="shared" si="888"/>
        <v>176.73791099317765</v>
      </c>
      <c r="T5177" s="3">
        <f>(0.5*(1-COS(RADIANS(90-$X$3)))*(D5177+E5177)*'PV model'!$B$4)</f>
        <v>0</v>
      </c>
      <c r="U5177" s="3">
        <f t="shared" si="893"/>
        <v>1042.1468609931776</v>
      </c>
      <c r="V5177" s="3">
        <f>('PV model'!$B$13*(U5177/1000)*(1-'PV model'!$B$14*((20+C5177)-25))*'PV model'!$B$10)/'PV model'!$B$12</f>
        <v>100.13108781615277</v>
      </c>
    </row>
    <row r="5178" spans="1:22" x14ac:dyDescent="0.2">
      <c r="A5178" s="10">
        <f t="shared" si="896"/>
        <v>216</v>
      </c>
      <c r="B5178" s="10">
        <f t="shared" si="894"/>
        <v>13</v>
      </c>
      <c r="C5178" s="23">
        <v>15.3</v>
      </c>
      <c r="D5178" s="24">
        <v>744.18434999999999</v>
      </c>
      <c r="E5178" s="24">
        <v>186.102</v>
      </c>
      <c r="F5178" s="48"/>
      <c r="G5178" s="48"/>
      <c r="H5178" s="1">
        <f t="shared" si="895"/>
        <v>17.121836455848371</v>
      </c>
      <c r="I5178" s="1">
        <f t="shared" si="889"/>
        <v>-5.759889561333277</v>
      </c>
      <c r="J5178" s="4">
        <f>B5178+('PV model'!$B$3/15)+(I5178/60)</f>
        <v>12.627335173977778</v>
      </c>
      <c r="K5178" s="2">
        <f t="shared" si="890"/>
        <v>-9.4100276096666757</v>
      </c>
      <c r="L5178" s="2">
        <f>DEGREES(ASIN((((COS(RADIANS('PV model'!$B$2))*COS(RADIANS(H5178))*COS(RADIANS(K5178)))+(SIN(RADIANS('PV model'!$B$2))*SIN(RADIANS(H5178)))))))</f>
        <v>50.954514101551553</v>
      </c>
      <c r="M5178" s="3">
        <f t="shared" si="886"/>
        <v>50.954514101551553</v>
      </c>
      <c r="N5178" s="2">
        <f t="shared" si="891"/>
        <v>-14.361831856712467</v>
      </c>
      <c r="O5178" s="2">
        <f>IF('PV model'!$B$2&gt;0, 180-N5178,IF('PV model'!$B$2&lt;0,0-N5178,N5178))</f>
        <v>194.36183185671246</v>
      </c>
      <c r="P5178" s="2">
        <f>ABS(O5178-'PV model'!$B$5)</f>
        <v>10.638168143287544</v>
      </c>
      <c r="Q5178" s="3">
        <f t="shared" si="887"/>
        <v>39.045485898448447</v>
      </c>
      <c r="R5178" s="3">
        <f t="shared" si="892"/>
        <v>744.18434999999999</v>
      </c>
      <c r="S5178" s="3">
        <f t="shared" si="888"/>
        <v>249.19236394554699</v>
      </c>
      <c r="T5178" s="3">
        <f>(0.5*(1-COS(RADIANS(90-$X$3)))*(D5178+E5178)*'PV model'!$B$4)</f>
        <v>0</v>
      </c>
      <c r="U5178" s="3">
        <f t="shared" si="893"/>
        <v>993.37671394554695</v>
      </c>
      <c r="V5178" s="3">
        <f>('PV model'!$B$13*(U5178/1000)*(1-'PV model'!$B$14*((20+C5178)-25))*'PV model'!$B$10)/'PV model'!$B$12</f>
        <v>95.206861349365795</v>
      </c>
    </row>
    <row r="5179" spans="1:22" x14ac:dyDescent="0.2">
      <c r="A5179" s="10">
        <f t="shared" si="896"/>
        <v>216</v>
      </c>
      <c r="B5179" s="10">
        <f t="shared" si="894"/>
        <v>14</v>
      </c>
      <c r="C5179" s="23">
        <v>15.3</v>
      </c>
      <c r="D5179" s="24">
        <v>754.28639999999996</v>
      </c>
      <c r="E5179" s="24">
        <v>171.98999999999998</v>
      </c>
      <c r="F5179" s="48"/>
      <c r="G5179" s="48"/>
      <c r="H5179" s="1">
        <f t="shared" si="895"/>
        <v>17.121836455848371</v>
      </c>
      <c r="I5179" s="1">
        <f t="shared" si="889"/>
        <v>-5.759889561333277</v>
      </c>
      <c r="J5179" s="4">
        <f>B5179+('PV model'!$B$3/15)+(I5179/60)</f>
        <v>13.627335173977778</v>
      </c>
      <c r="K5179" s="2">
        <f t="shared" si="890"/>
        <v>-24.410027609666678</v>
      </c>
      <c r="L5179" s="2">
        <f>DEGREES(ASIN((((COS(RADIANS('PV model'!$B$2))*COS(RADIANS(H5179))*COS(RADIANS(K5179)))+(SIN(RADIANS('PV model'!$B$2))*SIN(RADIANS(H5179)))))))</f>
        <v>47.353180614445378</v>
      </c>
      <c r="M5179" s="3">
        <f t="shared" si="886"/>
        <v>47.353180614445378</v>
      </c>
      <c r="N5179" s="2">
        <f t="shared" si="891"/>
        <v>-35.659647298117576</v>
      </c>
      <c r="O5179" s="2">
        <f>IF('PV model'!$B$2&gt;0, 180-N5179,IF('PV model'!$B$2&lt;0,0-N5179,N5179))</f>
        <v>215.65964729811759</v>
      </c>
      <c r="P5179" s="2">
        <f>ABS(O5179-'PV model'!$B$5)</f>
        <v>10.659647298117591</v>
      </c>
      <c r="Q5179" s="3">
        <f t="shared" si="887"/>
        <v>42.646819385554622</v>
      </c>
      <c r="R5179" s="3">
        <f t="shared" si="892"/>
        <v>754.28640000000007</v>
      </c>
      <c r="S5179" s="3">
        <f t="shared" si="888"/>
        <v>234.04999215100011</v>
      </c>
      <c r="T5179" s="3">
        <f>(0.5*(1-COS(RADIANS(90-$X$3)))*(D5179+E5179)*'PV model'!$B$4)</f>
        <v>0</v>
      </c>
      <c r="U5179" s="3">
        <f t="shared" si="893"/>
        <v>988.33639215100015</v>
      </c>
      <c r="V5179" s="3">
        <f>('PV model'!$B$13*(U5179/1000)*(1-'PV model'!$B$14*((20+C5179)-25))*'PV model'!$B$10)/'PV model'!$B$12</f>
        <v>94.723788602126106</v>
      </c>
    </row>
    <row r="5180" spans="1:22" x14ac:dyDescent="0.2">
      <c r="A5180" s="10">
        <f t="shared" si="896"/>
        <v>216</v>
      </c>
      <c r="B5180" s="10">
        <f t="shared" si="894"/>
        <v>15</v>
      </c>
      <c r="C5180" s="23">
        <v>14.8</v>
      </c>
      <c r="D5180" s="24">
        <v>736.32720000000006</v>
      </c>
      <c r="E5180" s="24">
        <v>156.99600000000001</v>
      </c>
      <c r="F5180" s="48"/>
      <c r="G5180" s="48"/>
      <c r="H5180" s="1">
        <f t="shared" si="895"/>
        <v>17.121836455848371</v>
      </c>
      <c r="I5180" s="1">
        <f t="shared" si="889"/>
        <v>-5.759889561333277</v>
      </c>
      <c r="J5180" s="4">
        <f>B5180+('PV model'!$B$3/15)+(I5180/60)</f>
        <v>14.627335173977778</v>
      </c>
      <c r="K5180" s="2">
        <f t="shared" si="890"/>
        <v>-39.410027609666678</v>
      </c>
      <c r="L5180" s="2">
        <f>DEGREES(ASIN((((COS(RADIANS('PV model'!$B$2))*COS(RADIANS(H5180))*COS(RADIANS(K5180)))+(SIN(RADIANS('PV model'!$B$2))*SIN(RADIANS(H5180)))))))</f>
        <v>41.364719828543784</v>
      </c>
      <c r="M5180" s="3">
        <f t="shared" si="886"/>
        <v>41.364719828543784</v>
      </c>
      <c r="N5180" s="2">
        <f t="shared" si="891"/>
        <v>-53.941222458781766</v>
      </c>
      <c r="O5180" s="2">
        <f>IF('PV model'!$B$2&gt;0, 180-N5180,IF('PV model'!$B$2&lt;0,0-N5180,N5180))</f>
        <v>233.94122245878177</v>
      </c>
      <c r="P5180" s="2">
        <f>ABS(O5180-'PV model'!$B$5)</f>
        <v>28.941222458781766</v>
      </c>
      <c r="Q5180" s="3">
        <f t="shared" si="887"/>
        <v>48.635280171456209</v>
      </c>
      <c r="R5180" s="3">
        <f t="shared" si="892"/>
        <v>736.32720000000006</v>
      </c>
      <c r="S5180" s="3">
        <f t="shared" si="888"/>
        <v>216.79441084709444</v>
      </c>
      <c r="T5180" s="3">
        <f>(0.5*(1-COS(RADIANS(90-$X$3)))*(D5180+E5180)*'PV model'!$B$4)</f>
        <v>0</v>
      </c>
      <c r="U5180" s="3">
        <f t="shared" si="893"/>
        <v>953.12161084709453</v>
      </c>
      <c r="V5180" s="3">
        <f>('PV model'!$B$13*(U5180/1000)*(1-'PV model'!$B$14*((20+C5180)-25))*'PV model'!$B$10)/'PV model'!$B$12</f>
        <v>91.539294000440762</v>
      </c>
    </row>
    <row r="5181" spans="1:22" x14ac:dyDescent="0.2">
      <c r="A5181" s="10">
        <f t="shared" si="896"/>
        <v>216</v>
      </c>
      <c r="B5181" s="10">
        <f t="shared" si="894"/>
        <v>16</v>
      </c>
      <c r="C5181" s="23">
        <v>14.9</v>
      </c>
      <c r="D5181" s="24">
        <v>790.20479999999998</v>
      </c>
      <c r="E5181" s="24">
        <v>112.014</v>
      </c>
      <c r="F5181" s="48"/>
      <c r="G5181" s="48"/>
      <c r="H5181" s="1">
        <f t="shared" si="895"/>
        <v>17.121836455848371</v>
      </c>
      <c r="I5181" s="1">
        <f t="shared" si="889"/>
        <v>-5.759889561333277</v>
      </c>
      <c r="J5181" s="4">
        <f>B5181+('PV model'!$B$3/15)+(I5181/60)</f>
        <v>15.627335173977778</v>
      </c>
      <c r="K5181" s="2">
        <f t="shared" si="890"/>
        <v>-54.410027609666678</v>
      </c>
      <c r="L5181" s="2">
        <f>DEGREES(ASIN((((COS(RADIANS('PV model'!$B$2))*COS(RADIANS(H5181))*COS(RADIANS(K5181)))+(SIN(RADIANS('PV model'!$B$2))*SIN(RADIANS(H5181)))))))</f>
        <v>33.893762791556291</v>
      </c>
      <c r="M5181" s="3">
        <f t="shared" si="886"/>
        <v>33.893762791556291</v>
      </c>
      <c r="N5181" s="2">
        <f t="shared" si="891"/>
        <v>-69.432288577850159</v>
      </c>
      <c r="O5181" s="2">
        <f>IF('PV model'!$B$2&gt;0, 180-N5181,IF('PV model'!$B$2&lt;0,0-N5181,N5181))</f>
        <v>249.43228857785016</v>
      </c>
      <c r="P5181" s="2">
        <f>ABS(O5181-'PV model'!$B$5)</f>
        <v>44.432288577850159</v>
      </c>
      <c r="Q5181" s="3">
        <f t="shared" si="887"/>
        <v>56.106237208443709</v>
      </c>
      <c r="R5181" s="3">
        <f t="shared" si="892"/>
        <v>790.20480000000009</v>
      </c>
      <c r="S5181" s="3">
        <f t="shared" si="888"/>
        <v>154.54018147006772</v>
      </c>
      <c r="T5181" s="3">
        <f>(0.5*(1-COS(RADIANS(90-$X$3)))*(D5181+E5181)*'PV model'!$B$4)</f>
        <v>0</v>
      </c>
      <c r="U5181" s="3">
        <f t="shared" si="893"/>
        <v>944.74498147006784</v>
      </c>
      <c r="V5181" s="3">
        <f>('PV model'!$B$13*(U5181/1000)*(1-'PV model'!$B$14*((20+C5181)-25))*'PV model'!$B$10)/'PV model'!$B$12</f>
        <v>90.697014697177153</v>
      </c>
    </row>
    <row r="5182" spans="1:22" x14ac:dyDescent="0.2">
      <c r="A5182" s="10">
        <f t="shared" si="896"/>
        <v>216</v>
      </c>
      <c r="B5182" s="10">
        <f t="shared" si="894"/>
        <v>17</v>
      </c>
      <c r="C5182" s="23">
        <v>14.9</v>
      </c>
      <c r="D5182" s="24">
        <v>662.24549999999999</v>
      </c>
      <c r="E5182" s="24">
        <v>114.66</v>
      </c>
      <c r="F5182" s="48"/>
      <c r="G5182" s="48"/>
      <c r="H5182" s="1">
        <f t="shared" si="895"/>
        <v>17.121836455848371</v>
      </c>
      <c r="I5182" s="1">
        <f t="shared" si="889"/>
        <v>-5.759889561333277</v>
      </c>
      <c r="J5182" s="4">
        <f>B5182+('PV model'!$B$3/15)+(I5182/60)</f>
        <v>16.627335173977777</v>
      </c>
      <c r="K5182" s="2">
        <f t="shared" si="890"/>
        <v>-69.410027609666656</v>
      </c>
      <c r="L5182" s="2">
        <f>DEGREES(ASIN((((COS(RADIANS('PV model'!$B$2))*COS(RADIANS(H5182))*COS(RADIANS(K5182)))+(SIN(RADIANS('PV model'!$B$2))*SIN(RADIANS(H5182)))))))</f>
        <v>25.65752636440379</v>
      </c>
      <c r="M5182" s="3">
        <f t="shared" si="886"/>
        <v>25.65752636440379</v>
      </c>
      <c r="N5182" s="2">
        <f t="shared" si="891"/>
        <v>-82.975879887308068</v>
      </c>
      <c r="O5182" s="2">
        <f>IF('PV model'!$B$2&gt;0, 180-N5182,IF('PV model'!$B$2&lt;0,0-N5182,N5182))</f>
        <v>262.97587988730805</v>
      </c>
      <c r="P5182" s="2">
        <f>ABS(O5182-'PV model'!$B$5)</f>
        <v>57.975879887308054</v>
      </c>
      <c r="Q5182" s="3">
        <f t="shared" si="887"/>
        <v>64.342473635596207</v>
      </c>
      <c r="R5182" s="3">
        <f t="shared" si="892"/>
        <v>662.24550000000011</v>
      </c>
      <c r="S5182" s="3">
        <f t="shared" si="888"/>
        <v>152.55223987954952</v>
      </c>
      <c r="T5182" s="3">
        <f>(0.5*(1-COS(RADIANS(90-$X$3)))*(D5182+E5182)*'PV model'!$B$4)</f>
        <v>0</v>
      </c>
      <c r="U5182" s="3">
        <f t="shared" si="893"/>
        <v>814.79773987954968</v>
      </c>
      <c r="V5182" s="3">
        <f>('PV model'!$B$13*(U5182/1000)*(1-'PV model'!$B$14*((20+C5182)-25))*'PV model'!$B$10)/'PV model'!$B$12</f>
        <v>78.221873668056745</v>
      </c>
    </row>
    <row r="5183" spans="1:22" x14ac:dyDescent="0.2">
      <c r="A5183" s="10">
        <f t="shared" si="896"/>
        <v>216</v>
      </c>
      <c r="B5183" s="10">
        <f t="shared" si="894"/>
        <v>18</v>
      </c>
      <c r="C5183" s="23">
        <v>14.6</v>
      </c>
      <c r="D5183" s="24">
        <v>487.14330000000001</v>
      </c>
      <c r="E5183" s="24">
        <v>107.60399999999998</v>
      </c>
      <c r="F5183" s="48"/>
      <c r="G5183" s="48"/>
      <c r="H5183" s="1">
        <f t="shared" si="895"/>
        <v>17.121836455848371</v>
      </c>
      <c r="I5183" s="1">
        <f t="shared" si="889"/>
        <v>-5.759889561333277</v>
      </c>
      <c r="J5183" s="4">
        <f>B5183+('PV model'!$B$3/15)+(I5183/60)</f>
        <v>17.627335173977777</v>
      </c>
      <c r="K5183" s="2">
        <f t="shared" si="890"/>
        <v>-84.410027609666656</v>
      </c>
      <c r="L5183" s="2">
        <f>DEGREES(ASIN((((COS(RADIANS('PV model'!$B$2))*COS(RADIANS(H5183))*COS(RADIANS(K5183)))+(SIN(RADIANS('PV model'!$B$2))*SIN(RADIANS(H5183)))))))</f>
        <v>17.178778599898013</v>
      </c>
      <c r="M5183" s="3">
        <f t="shared" si="886"/>
        <v>17.178778599898013</v>
      </c>
      <c r="N5183" s="2">
        <f t="shared" si="891"/>
        <v>-84.592567510947035</v>
      </c>
      <c r="O5183" s="2">
        <f>IF('PV model'!$B$2&gt;0, 180-N5183,IF('PV model'!$B$2&lt;0,0-N5183,N5183))</f>
        <v>264.59256751094705</v>
      </c>
      <c r="P5183" s="2">
        <f>ABS(O5183-'PV model'!$B$5)</f>
        <v>59.592567510947049</v>
      </c>
      <c r="Q5183" s="3">
        <f t="shared" si="887"/>
        <v>72.82122140010199</v>
      </c>
      <c r="R5183" s="3">
        <f t="shared" si="892"/>
        <v>487.1432999999999</v>
      </c>
      <c r="S5183" s="3">
        <f t="shared" si="888"/>
        <v>135.27479745771458</v>
      </c>
      <c r="T5183" s="3">
        <f>(0.5*(1-COS(RADIANS(90-$X$3)))*(D5183+E5183)*'PV model'!$B$4)</f>
        <v>0</v>
      </c>
      <c r="U5183" s="3">
        <f t="shared" si="893"/>
        <v>622.41809745771445</v>
      </c>
      <c r="V5183" s="3">
        <f>('PV model'!$B$13*(U5183/1000)*(1-'PV model'!$B$14*((20+C5183)-25))*'PV model'!$B$10)/'PV model'!$B$12</f>
        <v>59.827783561833208</v>
      </c>
    </row>
    <row r="5184" spans="1:22" x14ac:dyDescent="0.2">
      <c r="A5184" s="10">
        <f t="shared" si="896"/>
        <v>216</v>
      </c>
      <c r="B5184" s="10">
        <f t="shared" si="894"/>
        <v>19</v>
      </c>
      <c r="C5184" s="23">
        <v>13.6</v>
      </c>
      <c r="D5184" s="24">
        <v>300.81660000000005</v>
      </c>
      <c r="E5184" s="24">
        <v>73.206000000000003</v>
      </c>
      <c r="F5184" s="48"/>
      <c r="G5184" s="48"/>
      <c r="H5184" s="1">
        <f t="shared" si="895"/>
        <v>17.121836455848371</v>
      </c>
      <c r="I5184" s="1">
        <f t="shared" si="889"/>
        <v>-5.759889561333277</v>
      </c>
      <c r="J5184" s="4">
        <f>B5184+('PV model'!$B$3/15)+(I5184/60)</f>
        <v>18.627335173977777</v>
      </c>
      <c r="K5184" s="2">
        <f t="shared" si="890"/>
        <v>-99.410027609666656</v>
      </c>
      <c r="L5184" s="2">
        <f>DEGREES(ASIN((((COS(RADIANS('PV model'!$B$2))*COS(RADIANS(H5184))*COS(RADIANS(K5184)))+(SIN(RADIANS('PV model'!$B$2))*SIN(RADIANS(H5184)))))))</f>
        <v>8.8660018272688532</v>
      </c>
      <c r="M5184" s="3">
        <f t="shared" si="886"/>
        <v>8.8660018272688532</v>
      </c>
      <c r="N5184" s="2">
        <f t="shared" si="891"/>
        <v>-72.596556137411554</v>
      </c>
      <c r="O5184" s="2">
        <f>IF('PV model'!$B$2&gt;0, 180-N5184,IF('PV model'!$B$2&lt;0,0-N5184,N5184))</f>
        <v>252.59655613741154</v>
      </c>
      <c r="P5184" s="2">
        <f>ABS(O5184-'PV model'!$B$5)</f>
        <v>47.59655613741154</v>
      </c>
      <c r="Q5184" s="3">
        <f t="shared" si="887"/>
        <v>81.13399817273114</v>
      </c>
      <c r="R5184" s="3">
        <f t="shared" si="892"/>
        <v>300.81660000000039</v>
      </c>
      <c r="S5184" s="3">
        <f t="shared" si="888"/>
        <v>87.538696136445154</v>
      </c>
      <c r="T5184" s="3">
        <f>(0.5*(1-COS(RADIANS(90-$X$3)))*(D5184+E5184)*'PV model'!$B$4)</f>
        <v>0</v>
      </c>
      <c r="U5184" s="3">
        <f t="shared" si="893"/>
        <v>388.35529613644553</v>
      </c>
      <c r="V5184" s="3">
        <f>('PV model'!$B$13*(U5184/1000)*(1-'PV model'!$B$14*((20+C5184)-25))*'PV model'!$B$10)/'PV model'!$B$12</f>
        <v>37.4845875599772</v>
      </c>
    </row>
    <row r="5185" spans="1:22" x14ac:dyDescent="0.2">
      <c r="A5185" s="10">
        <f t="shared" si="896"/>
        <v>216</v>
      </c>
      <c r="B5185" s="10">
        <f t="shared" si="894"/>
        <v>20</v>
      </c>
      <c r="C5185" s="23">
        <v>12.7</v>
      </c>
      <c r="D5185" s="24">
        <v>37.040849999999999</v>
      </c>
      <c r="E5185" s="24">
        <v>30.869999999999997</v>
      </c>
      <c r="F5185" s="48"/>
      <c r="G5185" s="48"/>
      <c r="H5185" s="1">
        <f t="shared" si="895"/>
        <v>17.121836455848371</v>
      </c>
      <c r="I5185" s="1">
        <f t="shared" si="889"/>
        <v>-5.759889561333277</v>
      </c>
      <c r="J5185" s="4">
        <f>B5185+('PV model'!$B$3/15)+(I5185/60)</f>
        <v>19.627335173977777</v>
      </c>
      <c r="K5185" s="2">
        <f t="shared" si="890"/>
        <v>-114.41002760966666</v>
      </c>
      <c r="L5185" s="2">
        <f>DEGREES(ASIN((((COS(RADIANS('PV model'!$B$2))*COS(RADIANS(H5185))*COS(RADIANS(K5185)))+(SIN(RADIANS('PV model'!$B$2))*SIN(RADIANS(H5185)))))))</f>
        <v>1.0844061744699245</v>
      </c>
      <c r="M5185" s="3">
        <f t="shared" si="886"/>
        <v>1.0844061744699245</v>
      </c>
      <c r="N5185" s="2">
        <f t="shared" si="891"/>
        <v>-60.506289531070443</v>
      </c>
      <c r="O5185" s="2">
        <f>IF('PV model'!$B$2&gt;0, 180-N5185,IF('PV model'!$B$2&lt;0,0-N5185,N5185))</f>
        <v>240.50628953107045</v>
      </c>
      <c r="P5185" s="2">
        <f>ABS(O5185-'PV model'!$B$5)</f>
        <v>35.50628953107045</v>
      </c>
      <c r="Q5185" s="3">
        <f t="shared" si="887"/>
        <v>88.915593825530067</v>
      </c>
      <c r="R5185" s="3">
        <f t="shared" si="892"/>
        <v>37.040850000000177</v>
      </c>
      <c r="S5185" s="3">
        <f t="shared" si="888"/>
        <v>35.209489588309289</v>
      </c>
      <c r="T5185" s="3">
        <f>(0.5*(1-COS(RADIANS(90-$X$3)))*(D5185+E5185)*'PV model'!$B$4)</f>
        <v>0</v>
      </c>
      <c r="U5185" s="3">
        <f t="shared" si="893"/>
        <v>72.250339588309458</v>
      </c>
      <c r="V5185" s="3">
        <f>('PV model'!$B$13*(U5185/1000)*(1-'PV model'!$B$14*((20+C5185)-25))*'PV model'!$B$10)/'PV model'!$B$12</f>
        <v>6.9997019117337924</v>
      </c>
    </row>
    <row r="5186" spans="1:22" x14ac:dyDescent="0.2">
      <c r="A5186" s="10">
        <f t="shared" si="896"/>
        <v>216</v>
      </c>
      <c r="B5186" s="10">
        <f t="shared" si="894"/>
        <v>21</v>
      </c>
      <c r="C5186" s="23">
        <v>11.9</v>
      </c>
      <c r="D5186" s="24">
        <v>0</v>
      </c>
      <c r="E5186" s="24">
        <v>1.764</v>
      </c>
      <c r="F5186" s="48"/>
      <c r="G5186" s="48"/>
      <c r="H5186" s="1">
        <f t="shared" si="895"/>
        <v>17.121836455848371</v>
      </c>
      <c r="I5186" s="1">
        <f t="shared" si="889"/>
        <v>-5.759889561333277</v>
      </c>
      <c r="J5186" s="4">
        <f>B5186+('PV model'!$B$3/15)+(I5186/60)</f>
        <v>20.627335173977777</v>
      </c>
      <c r="K5186" s="2">
        <f t="shared" si="890"/>
        <v>-129.41002760966666</v>
      </c>
      <c r="L5186" s="2">
        <f>DEGREES(ASIN((((COS(RADIANS('PV model'!$B$2))*COS(RADIANS(H5186))*COS(RADIANS(K5186)))+(SIN(RADIANS('PV model'!$B$2))*SIN(RADIANS(H5186)))))))</f>
        <v>-5.7984049294990374</v>
      </c>
      <c r="M5186" s="3">
        <f t="shared" si="886"/>
        <v>0</v>
      </c>
      <c r="N5186" s="2">
        <f t="shared" si="891"/>
        <v>-47.917268119413443</v>
      </c>
      <c r="O5186" s="2">
        <f>IF('PV model'!$B$2&gt;0, 180-N5186,IF('PV model'!$B$2&lt;0,0-N5186,N5186))</f>
        <v>227.91726811941345</v>
      </c>
      <c r="P5186" s="2">
        <f>ABS(O5186-'PV model'!$B$5)</f>
        <v>22.91726811941345</v>
      </c>
      <c r="Q5186" s="3">
        <f t="shared" si="887"/>
        <v>95.798404929499029</v>
      </c>
      <c r="R5186" s="3">
        <f t="shared" si="892"/>
        <v>0</v>
      </c>
      <c r="S5186" s="3">
        <f t="shared" si="888"/>
        <v>1.764</v>
      </c>
      <c r="T5186" s="3">
        <f>(0.5*(1-COS(RADIANS(90-$X$3)))*(D5186+E5186)*'PV model'!$B$4)</f>
        <v>0</v>
      </c>
      <c r="U5186" s="3">
        <f t="shared" si="893"/>
        <v>1.764</v>
      </c>
      <c r="V5186" s="3">
        <f>('PV model'!$B$13*(U5186/1000)*(1-'PV model'!$B$14*((20+C5186)-25))*'PV model'!$B$10)/'PV model'!$B$12</f>
        <v>0.17146274745599999</v>
      </c>
    </row>
    <row r="5187" spans="1:22" x14ac:dyDescent="0.2">
      <c r="A5187" s="10">
        <f t="shared" si="896"/>
        <v>216</v>
      </c>
      <c r="B5187" s="10">
        <f t="shared" si="894"/>
        <v>22</v>
      </c>
      <c r="C5187" s="23">
        <v>11.3</v>
      </c>
      <c r="D5187" s="24">
        <v>0</v>
      </c>
      <c r="E5187" s="24">
        <v>0</v>
      </c>
      <c r="F5187" s="48"/>
      <c r="G5187" s="48"/>
      <c r="H5187" s="1">
        <f t="shared" si="895"/>
        <v>17.121836455848371</v>
      </c>
      <c r="I5187" s="1">
        <f t="shared" si="889"/>
        <v>-5.759889561333277</v>
      </c>
      <c r="J5187" s="4">
        <f>B5187+('PV model'!$B$3/15)+(I5187/60)</f>
        <v>21.627335173977777</v>
      </c>
      <c r="K5187" s="2">
        <f t="shared" si="890"/>
        <v>-144.41002760966666</v>
      </c>
      <c r="L5187" s="2">
        <f>DEGREES(ASIN((((COS(RADIANS('PV model'!$B$2))*COS(RADIANS(H5187))*COS(RADIANS(K5187)))+(SIN(RADIANS('PV model'!$B$2))*SIN(RADIANS(H5187)))))))</f>
        <v>-11.394485997119649</v>
      </c>
      <c r="M5187" s="3">
        <f t="shared" si="886"/>
        <v>0</v>
      </c>
      <c r="N5187" s="2">
        <f t="shared" si="891"/>
        <v>-34.567069088871122</v>
      </c>
      <c r="O5187" s="2">
        <f>IF('PV model'!$B$2&gt;0, 180-N5187,IF('PV model'!$B$2&lt;0,0-N5187,N5187))</f>
        <v>214.56706908887111</v>
      </c>
      <c r="P5187" s="2">
        <f>ABS(O5187-'PV model'!$B$5)</f>
        <v>9.5670690888711079</v>
      </c>
      <c r="Q5187" s="3">
        <f t="shared" si="887"/>
        <v>101.39448599711965</v>
      </c>
      <c r="R5187" s="3">
        <f t="shared" si="892"/>
        <v>0</v>
      </c>
      <c r="S5187" s="3">
        <f t="shared" si="888"/>
        <v>0</v>
      </c>
      <c r="T5187" s="3">
        <f>(0.5*(1-COS(RADIANS(90-$X$3)))*(D5187+E5187)*'PV model'!$B$4)</f>
        <v>0</v>
      </c>
      <c r="U5187" s="3">
        <f t="shared" si="893"/>
        <v>0</v>
      </c>
      <c r="V5187" s="3">
        <f>('PV model'!$B$13*(U5187/1000)*(1-'PV model'!$B$14*((20+C5187)-25))*'PV model'!$B$10)/'PV model'!$B$12</f>
        <v>0</v>
      </c>
    </row>
    <row r="5188" spans="1:22" x14ac:dyDescent="0.2">
      <c r="A5188" s="10">
        <f t="shared" si="896"/>
        <v>216</v>
      </c>
      <c r="B5188" s="10">
        <f t="shared" si="894"/>
        <v>23</v>
      </c>
      <c r="C5188" s="23">
        <v>9.9</v>
      </c>
      <c r="D5188" s="24">
        <v>0</v>
      </c>
      <c r="E5188" s="24">
        <v>0</v>
      </c>
      <c r="F5188" s="48"/>
      <c r="G5188" s="48"/>
      <c r="H5188" s="1">
        <f t="shared" si="895"/>
        <v>17.121836455848371</v>
      </c>
      <c r="I5188" s="1">
        <f t="shared" si="889"/>
        <v>-5.759889561333277</v>
      </c>
      <c r="J5188" s="4">
        <f>B5188+('PV model'!$B$3/15)+(I5188/60)</f>
        <v>22.627335173977777</v>
      </c>
      <c r="K5188" s="2">
        <f t="shared" si="890"/>
        <v>-159.41002760966666</v>
      </c>
      <c r="L5188" s="2">
        <f>DEGREES(ASIN((((COS(RADIANS('PV model'!$B$2))*COS(RADIANS(H5188))*COS(RADIANS(K5188)))+(SIN(RADIANS('PV model'!$B$2))*SIN(RADIANS(H5188)))))))</f>
        <v>-15.313434733610803</v>
      </c>
      <c r="M5188" s="3">
        <f t="shared" si="886"/>
        <v>0</v>
      </c>
      <c r="N5188" s="2">
        <f t="shared" si="891"/>
        <v>-20.393382643660999</v>
      </c>
      <c r="O5188" s="2">
        <f>IF('PV model'!$B$2&gt;0, 180-N5188,IF('PV model'!$B$2&lt;0,0-N5188,N5188))</f>
        <v>200.393382643661</v>
      </c>
      <c r="P5188" s="2">
        <f>ABS(O5188-'PV model'!$B$5)</f>
        <v>4.6066173563390009</v>
      </c>
      <c r="Q5188" s="3">
        <f t="shared" si="887"/>
        <v>105.3134347336108</v>
      </c>
      <c r="R5188" s="3">
        <f t="shared" si="892"/>
        <v>0</v>
      </c>
      <c r="S5188" s="3">
        <f t="shared" si="888"/>
        <v>0</v>
      </c>
      <c r="T5188" s="3">
        <f>(0.5*(1-COS(RADIANS(90-$X$3)))*(D5188+E5188)*'PV model'!$B$4)</f>
        <v>0</v>
      </c>
      <c r="U5188" s="3">
        <f t="shared" si="893"/>
        <v>0</v>
      </c>
      <c r="V5188" s="3">
        <f>('PV model'!$B$13*(U5188/1000)*(1-'PV model'!$B$14*((20+C5188)-25))*'PV model'!$B$10)/'PV model'!$B$12</f>
        <v>0</v>
      </c>
    </row>
    <row r="5189" spans="1:22" x14ac:dyDescent="0.2">
      <c r="A5189" s="10">
        <f t="shared" si="896"/>
        <v>216</v>
      </c>
      <c r="B5189" s="10">
        <f t="shared" si="894"/>
        <v>24</v>
      </c>
      <c r="C5189" s="23">
        <v>9</v>
      </c>
      <c r="D5189" s="24">
        <v>0</v>
      </c>
      <c r="E5189" s="24">
        <v>0</v>
      </c>
      <c r="F5189" s="48"/>
      <c r="G5189" s="48"/>
      <c r="H5189" s="1">
        <f t="shared" si="895"/>
        <v>17.121836455848371</v>
      </c>
      <c r="I5189" s="1">
        <f t="shared" si="889"/>
        <v>-5.759889561333277</v>
      </c>
      <c r="J5189" s="4">
        <f>B5189+('PV model'!$B$3/15)+(I5189/60)</f>
        <v>23.627335173977777</v>
      </c>
      <c r="K5189" s="2">
        <f t="shared" si="890"/>
        <v>-174.41002760966666</v>
      </c>
      <c r="L5189" s="2">
        <f>DEGREES(ASIN((((COS(RADIANS('PV model'!$B$2))*COS(RADIANS(H5189))*COS(RADIANS(K5189)))+(SIN(RADIANS('PV model'!$B$2))*SIN(RADIANS(H5189)))))))</f>
        <v>-17.223684050310052</v>
      </c>
      <c r="M5189" s="3">
        <f t="shared" si="886"/>
        <v>0</v>
      </c>
      <c r="N5189" s="2">
        <f t="shared" si="891"/>
        <v>-5.5930537413237023</v>
      </c>
      <c r="O5189" s="2">
        <f>IF('PV model'!$B$2&gt;0, 180-N5189,IF('PV model'!$B$2&lt;0,0-N5189,N5189))</f>
        <v>185.5930537413237</v>
      </c>
      <c r="P5189" s="2">
        <f>ABS(O5189-'PV model'!$B$5)</f>
        <v>19.4069462586763</v>
      </c>
      <c r="Q5189" s="3">
        <f t="shared" si="887"/>
        <v>107.22368405031006</v>
      </c>
      <c r="R5189" s="3">
        <f t="shared" si="892"/>
        <v>0</v>
      </c>
      <c r="S5189" s="3">
        <f t="shared" si="888"/>
        <v>0</v>
      </c>
      <c r="T5189" s="3">
        <f>(0.5*(1-COS(RADIANS(90-$X$3)))*(D5189+E5189)*'PV model'!$B$4)</f>
        <v>0</v>
      </c>
      <c r="U5189" s="3">
        <f t="shared" si="893"/>
        <v>0</v>
      </c>
      <c r="V5189" s="3">
        <f>('PV model'!$B$13*(U5189/1000)*(1-'PV model'!$B$14*((20+C5189)-25))*'PV model'!$B$10)/'PV model'!$B$12</f>
        <v>0</v>
      </c>
    </row>
    <row r="5190" spans="1:22" x14ac:dyDescent="0.2">
      <c r="A5190" s="10">
        <f t="shared" si="896"/>
        <v>217</v>
      </c>
      <c r="B5190" s="10">
        <f t="shared" si="894"/>
        <v>1</v>
      </c>
      <c r="C5190" s="23">
        <v>7.1</v>
      </c>
      <c r="D5190" s="24">
        <v>0</v>
      </c>
      <c r="E5190" s="24">
        <v>0</v>
      </c>
      <c r="F5190" s="48"/>
      <c r="G5190" s="48"/>
      <c r="H5190" s="1">
        <f t="shared" si="895"/>
        <v>16.843108052124631</v>
      </c>
      <c r="I5190" s="1">
        <f t="shared" si="889"/>
        <v>-5.660207392480487</v>
      </c>
      <c r="J5190" s="4">
        <f>B5190+('PV model'!$B$3/15)+(I5190/60)</f>
        <v>0.62899654345865863</v>
      </c>
      <c r="K5190" s="2">
        <f t="shared" si="890"/>
        <v>170.56505184812013</v>
      </c>
      <c r="L5190" s="2">
        <f>DEGREES(ASIN((((COS(RADIANS('PV model'!$B$2))*COS(RADIANS(H5190))*COS(RADIANS(K5190)))+(SIN(RADIANS('PV model'!$B$2))*SIN(RADIANS(H5190)))))))</f>
        <v>-17.216477567065745</v>
      </c>
      <c r="M5190" s="3">
        <f t="shared" ref="M5190:M5253" si="897">IF(L5190&gt;0, L5190, 0)</f>
        <v>0</v>
      </c>
      <c r="N5190" s="2">
        <f t="shared" si="891"/>
        <v>9.4539720514451808</v>
      </c>
      <c r="O5190" s="2">
        <f>IF('PV model'!$B$2&gt;0, 180-N5190,IF('PV model'!$B$2&lt;0,0-N5190,N5190))</f>
        <v>170.54602794855481</v>
      </c>
      <c r="P5190" s="2">
        <f>ABS(O5190-'PV model'!$B$5)</f>
        <v>34.453972051445191</v>
      </c>
      <c r="Q5190" s="3">
        <f t="shared" ref="Q5190:Q5253" si="898">DEGREES(ACOS((SIN(RADIANS(L5190))*COS(RADIANS(90-$X$3))+COS(RADIANS(L5190))*COS(RADIANS(P5190))*SIN(RADIANS(90-$X$3)))))</f>
        <v>107.21647756706575</v>
      </c>
      <c r="R5190" s="3">
        <f t="shared" si="892"/>
        <v>0</v>
      </c>
      <c r="S5190" s="3">
        <f t="shared" ref="S5190:S5253" si="899">IF($Z$3=TRUE, IF(E5190=0,0,E5190*(0.5*(1+COS(RADIANS(90-$X$3))*(1+(1-(E5190^2/(D5190+E5190)^2))*(SIN(RADIANS(0.5*$X$3))^3)))*(1+(1-(E5190^2/(D5190+E5190)^2))*(COS(RADIANS(Q5190))^2)*(SIN(RADIANS(90-L5190))^3)))), IF(E5190=0,0,E5190*(0.5*(1+COS(RADIANS(90-$X$3))))))</f>
        <v>0</v>
      </c>
      <c r="T5190" s="3">
        <f>(0.5*(1-COS(RADIANS(90-$X$3)))*(D5190+E5190)*'PV model'!$B$4)</f>
        <v>0</v>
      </c>
      <c r="U5190" s="3">
        <f t="shared" si="893"/>
        <v>0</v>
      </c>
      <c r="V5190" s="3">
        <f>('PV model'!$B$13*(U5190/1000)*(1-'PV model'!$B$14*((20+C5190)-25))*'PV model'!$B$10)/'PV model'!$B$12</f>
        <v>0</v>
      </c>
    </row>
    <row r="5191" spans="1:22" x14ac:dyDescent="0.2">
      <c r="A5191" s="10">
        <f t="shared" si="896"/>
        <v>217</v>
      </c>
      <c r="B5191" s="10">
        <f t="shared" si="894"/>
        <v>2</v>
      </c>
      <c r="C5191" s="23">
        <v>6.8</v>
      </c>
      <c r="D5191" s="24">
        <v>0</v>
      </c>
      <c r="E5191" s="24">
        <v>0</v>
      </c>
      <c r="F5191" s="48"/>
      <c r="G5191" s="48"/>
      <c r="H5191" s="1">
        <f t="shared" si="895"/>
        <v>16.843108052124631</v>
      </c>
      <c r="I5191" s="1">
        <f t="shared" ref="I5191:I5254" si="900">9.87*SIN(RADIANS(1.978*A5191-160.22))-7.53*COS(RADIANS(0.989*A5191-80.11))-1.5*SIN((RADIANS(0.989*A5191-80.11)))</f>
        <v>-5.660207392480487</v>
      </c>
      <c r="J5191" s="4">
        <f>B5191+('PV model'!$B$3/15)+(I5191/60)</f>
        <v>1.6289965434586586</v>
      </c>
      <c r="K5191" s="2">
        <f t="shared" ref="K5191:K5254" si="901">15*(12-J5191)</f>
        <v>155.56505184812013</v>
      </c>
      <c r="L5191" s="2">
        <f>DEGREES(ASIN((((COS(RADIANS('PV model'!$B$2))*COS(RADIANS(H5191))*COS(RADIANS(K5191)))+(SIN(RADIANS('PV model'!$B$2))*SIN(RADIANS(H5191)))))))</f>
        <v>-14.759387276153195</v>
      </c>
      <c r="M5191" s="3">
        <f t="shared" si="897"/>
        <v>0</v>
      </c>
      <c r="N5191" s="2">
        <f t="shared" ref="N5191:N5254" si="902">DEGREES(ASIN((COS(RADIANS(H5191))*SIN(RADIANS(K5191)))/COS(RADIANS(L5191))))</f>
        <v>24.168645135733595</v>
      </c>
      <c r="O5191" s="2">
        <f>IF('PV model'!$B$2&gt;0, 180-N5191,IF('PV model'!$B$2&lt;0,0-N5191,N5191))</f>
        <v>155.83135486426642</v>
      </c>
      <c r="P5191" s="2">
        <f>ABS(O5191-'PV model'!$B$5)</f>
        <v>49.168645135733584</v>
      </c>
      <c r="Q5191" s="3">
        <f t="shared" si="898"/>
        <v>104.75938727615319</v>
      </c>
      <c r="R5191" s="3">
        <f t="shared" ref="R5191:R5254" si="903">IF(D5191=0,0,D5191*COS(RADIANS(Q5191))/SIN(RADIANS(L5191)))</f>
        <v>0</v>
      </c>
      <c r="S5191" s="3">
        <f t="shared" si="899"/>
        <v>0</v>
      </c>
      <c r="T5191" s="3">
        <f>(0.5*(1-COS(RADIANS(90-$X$3)))*(D5191+E5191)*'PV model'!$B$4)</f>
        <v>0</v>
      </c>
      <c r="U5191" s="3">
        <f t="shared" ref="U5191:U5254" si="904">R5191+S5191+T5191</f>
        <v>0</v>
      </c>
      <c r="V5191" s="3">
        <f>('PV model'!$B$13*(U5191/1000)*(1-'PV model'!$B$14*((20+C5191)-25))*'PV model'!$B$10)/'PV model'!$B$12</f>
        <v>0</v>
      </c>
    </row>
    <row r="5192" spans="1:22" x14ac:dyDescent="0.2">
      <c r="A5192" s="10">
        <f t="shared" si="896"/>
        <v>217</v>
      </c>
      <c r="B5192" s="10">
        <f t="shared" ref="B5192:B5255" si="905">IF(B5191&lt;24,B5191+1,1)</f>
        <v>3</v>
      </c>
      <c r="C5192" s="23">
        <v>5.9</v>
      </c>
      <c r="D5192" s="24">
        <v>0</v>
      </c>
      <c r="E5192" s="24">
        <v>0</v>
      </c>
      <c r="F5192" s="48"/>
      <c r="G5192" s="48"/>
      <c r="H5192" s="1">
        <f t="shared" ref="H5192:H5255" si="906">(23.465*SIN(RADIANS(280.1+0.9863*A5192)))</f>
        <v>16.843108052124631</v>
      </c>
      <c r="I5192" s="1">
        <f t="shared" si="900"/>
        <v>-5.660207392480487</v>
      </c>
      <c r="J5192" s="4">
        <f>B5192+('PV model'!$B$3/15)+(I5192/60)</f>
        <v>2.6289965434586584</v>
      </c>
      <c r="K5192" s="2">
        <f t="shared" si="901"/>
        <v>140.56505184812013</v>
      </c>
      <c r="L5192" s="2">
        <f>DEGREES(ASIN((((COS(RADIANS('PV model'!$B$2))*COS(RADIANS(H5192))*COS(RADIANS(K5192)))+(SIN(RADIANS('PV model'!$B$2))*SIN(RADIANS(H5192)))))))</f>
        <v>-10.364122237308653</v>
      </c>
      <c r="M5192" s="3">
        <f t="shared" si="897"/>
        <v>0</v>
      </c>
      <c r="N5192" s="2">
        <f t="shared" si="902"/>
        <v>38.172882287758256</v>
      </c>
      <c r="O5192" s="2">
        <f>IF('PV model'!$B$2&gt;0, 180-N5192,IF('PV model'!$B$2&lt;0,0-N5192,N5192))</f>
        <v>141.82711771224174</v>
      </c>
      <c r="P5192" s="2">
        <f>ABS(O5192-'PV model'!$B$5)</f>
        <v>63.172882287758256</v>
      </c>
      <c r="Q5192" s="3">
        <f t="shared" si="898"/>
        <v>100.36412223730866</v>
      </c>
      <c r="R5192" s="3">
        <f t="shared" si="903"/>
        <v>0</v>
      </c>
      <c r="S5192" s="3">
        <f t="shared" si="899"/>
        <v>0</v>
      </c>
      <c r="T5192" s="3">
        <f>(0.5*(1-COS(RADIANS(90-$X$3)))*(D5192+E5192)*'PV model'!$B$4)</f>
        <v>0</v>
      </c>
      <c r="U5192" s="3">
        <f t="shared" si="904"/>
        <v>0</v>
      </c>
      <c r="V5192" s="3">
        <f>('PV model'!$B$13*(U5192/1000)*(1-'PV model'!$B$14*((20+C5192)-25))*'PV model'!$B$10)/'PV model'!$B$12</f>
        <v>0</v>
      </c>
    </row>
    <row r="5193" spans="1:22" x14ac:dyDescent="0.2">
      <c r="A5193" s="10">
        <f t="shared" si="896"/>
        <v>217</v>
      </c>
      <c r="B5193" s="10">
        <f t="shared" si="905"/>
        <v>4</v>
      </c>
      <c r="C5193" s="23">
        <v>5.2</v>
      </c>
      <c r="D5193" s="24">
        <v>0</v>
      </c>
      <c r="E5193" s="24">
        <v>0</v>
      </c>
      <c r="F5193" s="48"/>
      <c r="G5193" s="48"/>
      <c r="H5193" s="1">
        <f t="shared" si="906"/>
        <v>16.843108052124631</v>
      </c>
      <c r="I5193" s="1">
        <f t="shared" si="900"/>
        <v>-5.660207392480487</v>
      </c>
      <c r="J5193" s="4">
        <f>B5193+('PV model'!$B$3/15)+(I5193/60)</f>
        <v>3.6289965434586584</v>
      </c>
      <c r="K5193" s="2">
        <f t="shared" si="901"/>
        <v>125.56505184812012</v>
      </c>
      <c r="L5193" s="2">
        <f>DEGREES(ASIN((((COS(RADIANS('PV model'!$B$2))*COS(RADIANS(H5193))*COS(RADIANS(K5193)))+(SIN(RADIANS('PV model'!$B$2))*SIN(RADIANS(H5193)))))))</f>
        <v>-4.3881399489818227</v>
      </c>
      <c r="M5193" s="3">
        <f t="shared" si="897"/>
        <v>0</v>
      </c>
      <c r="N5193" s="2">
        <f t="shared" si="902"/>
        <v>51.338360271084227</v>
      </c>
      <c r="O5193" s="2">
        <f>IF('PV model'!$B$2&gt;0, 180-N5193,IF('PV model'!$B$2&lt;0,0-N5193,N5193))</f>
        <v>128.66163972891576</v>
      </c>
      <c r="P5193" s="2">
        <f>ABS(O5193-'PV model'!$B$5)</f>
        <v>76.338360271084241</v>
      </c>
      <c r="Q5193" s="3">
        <f t="shared" si="898"/>
        <v>94.388139948981816</v>
      </c>
      <c r="R5193" s="3">
        <f t="shared" si="903"/>
        <v>0</v>
      </c>
      <c r="S5193" s="3">
        <f t="shared" si="899"/>
        <v>0</v>
      </c>
      <c r="T5193" s="3">
        <f>(0.5*(1-COS(RADIANS(90-$X$3)))*(D5193+E5193)*'PV model'!$B$4)</f>
        <v>0</v>
      </c>
      <c r="U5193" s="3">
        <f t="shared" si="904"/>
        <v>0</v>
      </c>
      <c r="V5193" s="3">
        <f>('PV model'!$B$13*(U5193/1000)*(1-'PV model'!$B$14*((20+C5193)-25))*'PV model'!$B$10)/'PV model'!$B$12</f>
        <v>0</v>
      </c>
    </row>
    <row r="5194" spans="1:22" x14ac:dyDescent="0.2">
      <c r="A5194" s="10">
        <f t="shared" si="896"/>
        <v>217</v>
      </c>
      <c r="B5194" s="10">
        <f t="shared" si="905"/>
        <v>5</v>
      </c>
      <c r="C5194" s="23">
        <v>4.5999999999999996</v>
      </c>
      <c r="D5194" s="24">
        <v>0</v>
      </c>
      <c r="E5194" s="24">
        <v>2.6460000000000004</v>
      </c>
      <c r="F5194" s="48"/>
      <c r="G5194" s="48"/>
      <c r="H5194" s="1">
        <f t="shared" si="906"/>
        <v>16.843108052124631</v>
      </c>
      <c r="I5194" s="1">
        <f t="shared" si="900"/>
        <v>-5.660207392480487</v>
      </c>
      <c r="J5194" s="4">
        <f>B5194+('PV model'!$B$3/15)+(I5194/60)</f>
        <v>4.6289965434586584</v>
      </c>
      <c r="K5194" s="2">
        <f t="shared" si="901"/>
        <v>110.56505184812012</v>
      </c>
      <c r="L5194" s="2">
        <f>DEGREES(ASIN((((COS(RADIANS('PV model'!$B$2))*COS(RADIANS(H5194))*COS(RADIANS(K5194)))+(SIN(RADIANS('PV model'!$B$2))*SIN(RADIANS(H5194)))))))</f>
        <v>2.7722168950188633</v>
      </c>
      <c r="M5194" s="3">
        <f t="shared" si="897"/>
        <v>2.7722168950188633</v>
      </c>
      <c r="N5194" s="2">
        <f t="shared" si="902"/>
        <v>63.787160536103492</v>
      </c>
      <c r="O5194" s="2">
        <f>IF('PV model'!$B$2&gt;0, 180-N5194,IF('PV model'!$B$2&lt;0,0-N5194,N5194))</f>
        <v>116.2128394638965</v>
      </c>
      <c r="P5194" s="2">
        <f>ABS(O5194-'PV model'!$B$5)</f>
        <v>88.787160536103499</v>
      </c>
      <c r="Q5194" s="3">
        <f t="shared" si="898"/>
        <v>87.227783104981128</v>
      </c>
      <c r="R5194" s="3">
        <f t="shared" si="903"/>
        <v>0</v>
      </c>
      <c r="S5194" s="3">
        <f t="shared" si="899"/>
        <v>2.6460000000000004</v>
      </c>
      <c r="T5194" s="3">
        <f>(0.5*(1-COS(RADIANS(90-$X$3)))*(D5194+E5194)*'PV model'!$B$4)</f>
        <v>0</v>
      </c>
      <c r="U5194" s="3">
        <f t="shared" si="904"/>
        <v>2.6460000000000004</v>
      </c>
      <c r="V5194" s="3">
        <f>('PV model'!$B$13*(U5194/1000)*(1-'PV model'!$B$14*((20+C5194)-25))*'PV model'!$B$10)/'PV model'!$B$12</f>
        <v>0.26491735065600003</v>
      </c>
    </row>
    <row r="5195" spans="1:22" x14ac:dyDescent="0.2">
      <c r="A5195" s="10">
        <f t="shared" si="896"/>
        <v>217</v>
      </c>
      <c r="B5195" s="10">
        <f t="shared" si="905"/>
        <v>6</v>
      </c>
      <c r="C5195" s="23">
        <v>5</v>
      </c>
      <c r="D5195" s="24">
        <v>31.428599999999999</v>
      </c>
      <c r="E5195" s="24">
        <v>33.515999999999998</v>
      </c>
      <c r="F5195" s="48"/>
      <c r="G5195" s="48"/>
      <c r="H5195" s="1">
        <f t="shared" si="906"/>
        <v>16.843108052124631</v>
      </c>
      <c r="I5195" s="1">
        <f t="shared" si="900"/>
        <v>-5.660207392480487</v>
      </c>
      <c r="J5195" s="4">
        <f>B5195+('PV model'!$B$3/15)+(I5195/60)</f>
        <v>5.6289965434586584</v>
      </c>
      <c r="K5195" s="2">
        <f t="shared" si="901"/>
        <v>95.56505184812012</v>
      </c>
      <c r="L5195" s="2">
        <f>DEGREES(ASIN((((COS(RADIANS('PV model'!$B$2))*COS(RADIANS(H5195))*COS(RADIANS(K5195)))+(SIN(RADIANS('PV model'!$B$2))*SIN(RADIANS(H5195)))))))</f>
        <v>10.732314922491168</v>
      </c>
      <c r="M5195" s="3">
        <f t="shared" si="897"/>
        <v>10.732314922491168</v>
      </c>
      <c r="N5195" s="2">
        <f t="shared" si="902"/>
        <v>75.824495659703842</v>
      </c>
      <c r="O5195" s="2">
        <f>IF('PV model'!$B$2&gt;0, 180-N5195,IF('PV model'!$B$2&lt;0,0-N5195,N5195))</f>
        <v>104.17550434029616</v>
      </c>
      <c r="P5195" s="2">
        <f>ABS(O5195-'PV model'!$B$5)</f>
        <v>100.82449565970384</v>
      </c>
      <c r="Q5195" s="3">
        <f t="shared" si="898"/>
        <v>79.26768507750883</v>
      </c>
      <c r="R5195" s="3">
        <f t="shared" si="903"/>
        <v>31.428600000000003</v>
      </c>
      <c r="S5195" s="3">
        <f t="shared" si="899"/>
        <v>38.776539193572006</v>
      </c>
      <c r="T5195" s="3">
        <f>(0.5*(1-COS(RADIANS(90-$X$3)))*(D5195+E5195)*'PV model'!$B$4)</f>
        <v>0</v>
      </c>
      <c r="U5195" s="3">
        <f t="shared" si="904"/>
        <v>70.205139193572009</v>
      </c>
      <c r="V5195" s="3">
        <f>('PV model'!$B$13*(U5195/1000)*(1-'PV model'!$B$14*((20+C5195)-25))*'PV model'!$B$10)/'PV model'!$B$12</f>
        <v>7.0177057137894572</v>
      </c>
    </row>
    <row r="5196" spans="1:22" x14ac:dyDescent="0.2">
      <c r="A5196" s="10">
        <f t="shared" si="896"/>
        <v>217</v>
      </c>
      <c r="B5196" s="10">
        <f t="shared" si="905"/>
        <v>7</v>
      </c>
      <c r="C5196" s="23">
        <v>7.6</v>
      </c>
      <c r="D5196" s="24">
        <v>283.97985</v>
      </c>
      <c r="E5196" s="24">
        <v>77.616</v>
      </c>
      <c r="F5196" s="48"/>
      <c r="G5196" s="48"/>
      <c r="H5196" s="1">
        <f t="shared" si="906"/>
        <v>16.843108052124631</v>
      </c>
      <c r="I5196" s="1">
        <f t="shared" si="900"/>
        <v>-5.660207392480487</v>
      </c>
      <c r="J5196" s="4">
        <f>B5196+('PV model'!$B$3/15)+(I5196/60)</f>
        <v>6.6289965434586584</v>
      </c>
      <c r="K5196" s="2">
        <f t="shared" si="901"/>
        <v>80.56505184812012</v>
      </c>
      <c r="L5196" s="2">
        <f>DEGREES(ASIN((((COS(RADIANS('PV model'!$B$2))*COS(RADIANS(H5196))*COS(RADIANS(K5196)))+(SIN(RADIANS('PV model'!$B$2))*SIN(RADIANS(H5196)))))))</f>
        <v>19.126734488936421</v>
      </c>
      <c r="M5196" s="3">
        <f t="shared" si="897"/>
        <v>19.126734488936421</v>
      </c>
      <c r="N5196" s="2">
        <f t="shared" si="902"/>
        <v>87.888178018231216</v>
      </c>
      <c r="O5196" s="2">
        <f>IF('PV model'!$B$2&gt;0, 180-N5196,IF('PV model'!$B$2&lt;0,0-N5196,N5196))</f>
        <v>92.111821981768784</v>
      </c>
      <c r="P5196" s="2">
        <f>ABS(O5196-'PV model'!$B$5)</f>
        <v>112.88817801823122</v>
      </c>
      <c r="Q5196" s="3">
        <f t="shared" si="898"/>
        <v>70.873265511063579</v>
      </c>
      <c r="R5196" s="3">
        <f t="shared" si="903"/>
        <v>283.97985000000006</v>
      </c>
      <c r="S5196" s="3">
        <f t="shared" si="899"/>
        <v>98.538858636094432</v>
      </c>
      <c r="T5196" s="3">
        <f>(0.5*(1-COS(RADIANS(90-$X$3)))*(D5196+E5196)*'PV model'!$B$4)</f>
        <v>0</v>
      </c>
      <c r="U5196" s="3">
        <f t="shared" si="904"/>
        <v>382.51870863609452</v>
      </c>
      <c r="V5196" s="3">
        <f>('PV model'!$B$13*(U5196/1000)*(1-'PV model'!$B$14*((20+C5196)-25))*'PV model'!$B$10)/'PV model'!$B$12</f>
        <v>37.838909786065258</v>
      </c>
    </row>
    <row r="5197" spans="1:22" x14ac:dyDescent="0.2">
      <c r="A5197" s="10">
        <f t="shared" si="896"/>
        <v>217</v>
      </c>
      <c r="B5197" s="10">
        <f t="shared" si="905"/>
        <v>8</v>
      </c>
      <c r="C5197" s="23">
        <v>9.3000000000000007</v>
      </c>
      <c r="D5197" s="24">
        <v>499.49025</v>
      </c>
      <c r="E5197" s="24">
        <v>110.25</v>
      </c>
      <c r="F5197" s="48"/>
      <c r="G5197" s="48"/>
      <c r="H5197" s="1">
        <f t="shared" si="906"/>
        <v>16.843108052124631</v>
      </c>
      <c r="I5197" s="1">
        <f t="shared" si="900"/>
        <v>-5.660207392480487</v>
      </c>
      <c r="J5197" s="4">
        <f>B5197+('PV model'!$B$3/15)+(I5197/60)</f>
        <v>7.6289965434586584</v>
      </c>
      <c r="K5197" s="2">
        <f t="shared" si="901"/>
        <v>65.56505184812012</v>
      </c>
      <c r="L5197" s="2">
        <f>DEGREES(ASIN((((COS(RADIANS('PV model'!$B$2))*COS(RADIANS(H5197))*COS(RADIANS(K5197)))+(SIN(RADIANS('PV model'!$B$2))*SIN(RADIANS(H5197)))))))</f>
        <v>27.583491106722906</v>
      </c>
      <c r="M5197" s="3">
        <f t="shared" si="897"/>
        <v>27.583491106722906</v>
      </c>
      <c r="N5197" s="2">
        <f t="shared" si="902"/>
        <v>79.457649203242582</v>
      </c>
      <c r="O5197" s="2">
        <f>IF('PV model'!$B$2&gt;0, 180-N5197,IF('PV model'!$B$2&lt;0,0-N5197,N5197))</f>
        <v>100.54235079675742</v>
      </c>
      <c r="P5197" s="2">
        <f>ABS(O5197-'PV model'!$B$5)</f>
        <v>104.45764920324258</v>
      </c>
      <c r="Q5197" s="3">
        <f t="shared" si="898"/>
        <v>62.416508893277097</v>
      </c>
      <c r="R5197" s="3">
        <f t="shared" si="903"/>
        <v>499.49024999999995</v>
      </c>
      <c r="S5197" s="3">
        <f t="shared" si="899"/>
        <v>147.74618910509994</v>
      </c>
      <c r="T5197" s="3">
        <f>(0.5*(1-COS(RADIANS(90-$X$3)))*(D5197+E5197)*'PV model'!$B$4)</f>
        <v>0</v>
      </c>
      <c r="U5197" s="3">
        <f t="shared" si="904"/>
        <v>647.23643910509986</v>
      </c>
      <c r="V5197" s="3">
        <f>('PV model'!$B$13*(U5197/1000)*(1-'PV model'!$B$14*((20+C5197)-25))*'PV model'!$B$10)/'PV model'!$B$12</f>
        <v>63.584953076355106</v>
      </c>
    </row>
    <row r="5198" spans="1:22" x14ac:dyDescent="0.2">
      <c r="A5198" s="10">
        <f t="shared" si="896"/>
        <v>217</v>
      </c>
      <c r="B5198" s="10">
        <f t="shared" si="905"/>
        <v>9</v>
      </c>
      <c r="C5198" s="23">
        <v>11</v>
      </c>
      <c r="D5198" s="24">
        <v>688.06184999999994</v>
      </c>
      <c r="E5198" s="24">
        <v>116.42399999999999</v>
      </c>
      <c r="F5198" s="48"/>
      <c r="G5198" s="48"/>
      <c r="H5198" s="1">
        <f t="shared" si="906"/>
        <v>16.843108052124631</v>
      </c>
      <c r="I5198" s="1">
        <f t="shared" si="900"/>
        <v>-5.660207392480487</v>
      </c>
      <c r="J5198" s="4">
        <f>B5198+('PV model'!$B$3/15)+(I5198/60)</f>
        <v>8.6289965434586584</v>
      </c>
      <c r="K5198" s="2">
        <f t="shared" si="901"/>
        <v>50.56505184812012</v>
      </c>
      <c r="L5198" s="2">
        <f>DEGREES(ASIN((((COS(RADIANS('PV model'!$B$2))*COS(RADIANS(H5198))*COS(RADIANS(K5198)))+(SIN(RADIANS('PV model'!$B$2))*SIN(RADIANS(H5198)))))))</f>
        <v>35.671725866967421</v>
      </c>
      <c r="M5198" s="3">
        <f t="shared" si="897"/>
        <v>35.671725866967421</v>
      </c>
      <c r="N5198" s="2">
        <f t="shared" si="902"/>
        <v>65.497869682485614</v>
      </c>
      <c r="O5198" s="2">
        <f>IF('PV model'!$B$2&gt;0, 180-N5198,IF('PV model'!$B$2&lt;0,0-N5198,N5198))</f>
        <v>114.50213031751439</v>
      </c>
      <c r="P5198" s="2">
        <f>ABS(O5198-'PV model'!$B$5)</f>
        <v>90.497869682485614</v>
      </c>
      <c r="Q5198" s="3">
        <f t="shared" si="898"/>
        <v>54.328274133032579</v>
      </c>
      <c r="R5198" s="3">
        <f t="shared" si="903"/>
        <v>688.06184999999994</v>
      </c>
      <c r="S5198" s="3">
        <f t="shared" si="899"/>
        <v>160.95133203021038</v>
      </c>
      <c r="T5198" s="3">
        <f>(0.5*(1-COS(RADIANS(90-$X$3)))*(D5198+E5198)*'PV model'!$B$4)</f>
        <v>0</v>
      </c>
      <c r="U5198" s="3">
        <f t="shared" si="904"/>
        <v>849.01318203021037</v>
      </c>
      <c r="V5198" s="3">
        <f>('PV model'!$B$13*(U5198/1000)*(1-'PV model'!$B$14*((20+C5198)-25))*'PV model'!$B$10)/'PV model'!$B$12</f>
        <v>82.830541091522065</v>
      </c>
    </row>
    <row r="5199" spans="1:22" x14ac:dyDescent="0.2">
      <c r="A5199" s="10">
        <f t="shared" si="896"/>
        <v>217</v>
      </c>
      <c r="B5199" s="10">
        <f t="shared" si="905"/>
        <v>10</v>
      </c>
      <c r="C5199" s="23">
        <v>12.6</v>
      </c>
      <c r="D5199" s="24">
        <v>807.04155000000003</v>
      </c>
      <c r="E5199" s="24">
        <v>113.77800000000001</v>
      </c>
      <c r="F5199" s="48"/>
      <c r="G5199" s="48"/>
      <c r="H5199" s="1">
        <f t="shared" si="906"/>
        <v>16.843108052124631</v>
      </c>
      <c r="I5199" s="1">
        <f t="shared" si="900"/>
        <v>-5.660207392480487</v>
      </c>
      <c r="J5199" s="4">
        <f>B5199+('PV model'!$B$3/15)+(I5199/60)</f>
        <v>9.6289965434586584</v>
      </c>
      <c r="K5199" s="2">
        <f t="shared" si="901"/>
        <v>35.56505184812012</v>
      </c>
      <c r="L5199" s="2">
        <f>DEGREES(ASIN((((COS(RADIANS('PV model'!$B$2))*COS(RADIANS(H5199))*COS(RADIANS(K5199)))+(SIN(RADIANS('PV model'!$B$2))*SIN(RADIANS(H5199)))))))</f>
        <v>42.825935225221706</v>
      </c>
      <c r="M5199" s="3">
        <f t="shared" si="897"/>
        <v>42.825935225221706</v>
      </c>
      <c r="N5199" s="2">
        <f t="shared" si="902"/>
        <v>49.377158047007654</v>
      </c>
      <c r="O5199" s="2">
        <f>IF('PV model'!$B$2&gt;0, 180-N5199,IF('PV model'!$B$2&lt;0,0-N5199,N5199))</f>
        <v>130.62284195299236</v>
      </c>
      <c r="P5199" s="2">
        <f>ABS(O5199-'PV model'!$B$5)</f>
        <v>74.37715804700764</v>
      </c>
      <c r="Q5199" s="3">
        <f t="shared" si="898"/>
        <v>47.174064774778294</v>
      </c>
      <c r="R5199" s="3">
        <f t="shared" si="903"/>
        <v>807.04154999999992</v>
      </c>
      <c r="S5199" s="3">
        <f t="shared" si="899"/>
        <v>157.56503426322345</v>
      </c>
      <c r="T5199" s="3">
        <f>(0.5*(1-COS(RADIANS(90-$X$3)))*(D5199+E5199)*'PV model'!$B$4)</f>
        <v>0</v>
      </c>
      <c r="U5199" s="3">
        <f t="shared" si="904"/>
        <v>964.60658426322334</v>
      </c>
      <c r="V5199" s="3">
        <f>('PV model'!$B$13*(U5199/1000)*(1-'PV model'!$B$14*((20+C5199)-25))*'PV model'!$B$10)/'PV model'!$B$12</f>
        <v>93.490843108398067</v>
      </c>
    </row>
    <row r="5200" spans="1:22" x14ac:dyDescent="0.2">
      <c r="A5200" s="10">
        <f t="shared" si="896"/>
        <v>217</v>
      </c>
      <c r="B5200" s="10">
        <f t="shared" si="905"/>
        <v>11</v>
      </c>
      <c r="C5200" s="23">
        <v>13.6</v>
      </c>
      <c r="D5200" s="24">
        <v>838.47014999999999</v>
      </c>
      <c r="E5200" s="24">
        <v>123.47999999999999</v>
      </c>
      <c r="F5200" s="48"/>
      <c r="G5200" s="48"/>
      <c r="H5200" s="1">
        <f t="shared" si="906"/>
        <v>16.843108052124631</v>
      </c>
      <c r="I5200" s="1">
        <f t="shared" si="900"/>
        <v>-5.660207392480487</v>
      </c>
      <c r="J5200" s="4">
        <f>B5200+('PV model'!$B$3/15)+(I5200/60)</f>
        <v>10.628996543458658</v>
      </c>
      <c r="K5200" s="2">
        <f t="shared" si="901"/>
        <v>20.565051848120124</v>
      </c>
      <c r="L5200" s="2">
        <f>DEGREES(ASIN((((COS(RADIANS('PV model'!$B$2))*COS(RADIANS(H5200))*COS(RADIANS(K5200)))+(SIN(RADIANS('PV model'!$B$2))*SIN(RADIANS(H5200)))))))</f>
        <v>48.275545705208643</v>
      </c>
      <c r="M5200" s="3">
        <f t="shared" si="897"/>
        <v>48.275545705208643</v>
      </c>
      <c r="N5200" s="2">
        <f t="shared" si="902"/>
        <v>30.341277733823684</v>
      </c>
      <c r="O5200" s="2">
        <f>IF('PV model'!$B$2&gt;0, 180-N5200,IF('PV model'!$B$2&lt;0,0-N5200,N5200))</f>
        <v>149.65872226617631</v>
      </c>
      <c r="P5200" s="2">
        <f>ABS(O5200-'PV model'!$B$5)</f>
        <v>55.341277733823688</v>
      </c>
      <c r="Q5200" s="3">
        <f t="shared" si="898"/>
        <v>41.724454294791357</v>
      </c>
      <c r="R5200" s="3">
        <f t="shared" si="903"/>
        <v>838.47015000000022</v>
      </c>
      <c r="S5200" s="3">
        <f t="shared" si="899"/>
        <v>168.36018263056985</v>
      </c>
      <c r="T5200" s="3">
        <f>(0.5*(1-COS(RADIANS(90-$X$3)))*(D5200+E5200)*'PV model'!$B$4)</f>
        <v>0</v>
      </c>
      <c r="U5200" s="3">
        <f t="shared" si="904"/>
        <v>1006.8303326305701</v>
      </c>
      <c r="V5200" s="3">
        <f>('PV model'!$B$13*(U5200/1000)*(1-'PV model'!$B$14*((20+C5200)-25))*'PV model'!$B$10)/'PV model'!$B$12</f>
        <v>97.180649104040327</v>
      </c>
    </row>
    <row r="5201" spans="1:22" x14ac:dyDescent="0.2">
      <c r="A5201" s="10">
        <f t="shared" si="896"/>
        <v>217</v>
      </c>
      <c r="B5201" s="10">
        <f t="shared" si="905"/>
        <v>12</v>
      </c>
      <c r="C5201" s="23">
        <v>15.5</v>
      </c>
      <c r="D5201" s="24">
        <v>857.55179999999996</v>
      </c>
      <c r="E5201" s="24">
        <v>133.18200000000002</v>
      </c>
      <c r="F5201" s="48"/>
      <c r="G5201" s="48"/>
      <c r="H5201" s="1">
        <f t="shared" si="906"/>
        <v>16.843108052124631</v>
      </c>
      <c r="I5201" s="1">
        <f t="shared" si="900"/>
        <v>-5.660207392480487</v>
      </c>
      <c r="J5201" s="4">
        <f>B5201+('PV model'!$B$3/15)+(I5201/60)</f>
        <v>11.628996543458658</v>
      </c>
      <c r="K5201" s="2">
        <f t="shared" si="901"/>
        <v>5.5650518481201239</v>
      </c>
      <c r="L5201" s="2">
        <f>DEGREES(ASIN((((COS(RADIANS('PV model'!$B$2))*COS(RADIANS(H5201))*COS(RADIANS(K5201)))+(SIN(RADIANS('PV model'!$B$2))*SIN(RADIANS(H5201)))))))</f>
        <v>51.109340028923327</v>
      </c>
      <c r="M5201" s="3">
        <f t="shared" si="897"/>
        <v>51.109340028923327</v>
      </c>
      <c r="N5201" s="2">
        <f t="shared" si="902"/>
        <v>8.5014434888028081</v>
      </c>
      <c r="O5201" s="2">
        <f>IF('PV model'!$B$2&gt;0, 180-N5201,IF('PV model'!$B$2&lt;0,0-N5201,N5201))</f>
        <v>171.49855651119719</v>
      </c>
      <c r="P5201" s="2">
        <f>ABS(O5201-'PV model'!$B$5)</f>
        <v>33.501443488802806</v>
      </c>
      <c r="Q5201" s="3">
        <f t="shared" si="898"/>
        <v>38.890659971076673</v>
      </c>
      <c r="R5201" s="3">
        <f t="shared" si="903"/>
        <v>857.55180000000007</v>
      </c>
      <c r="S5201" s="3">
        <f t="shared" si="899"/>
        <v>179.31036790965297</v>
      </c>
      <c r="T5201" s="3">
        <f>(0.5*(1-COS(RADIANS(90-$X$3)))*(D5201+E5201)*'PV model'!$B$4)</f>
        <v>0</v>
      </c>
      <c r="U5201" s="3">
        <f t="shared" si="904"/>
        <v>1036.862167909653</v>
      </c>
      <c r="V5201" s="3">
        <f>('PV model'!$B$13*(U5201/1000)*(1-'PV model'!$B$14*((20+C5201)-25))*'PV model'!$B$10)/'PV model'!$B$12</f>
        <v>99.291663127470443</v>
      </c>
    </row>
    <row r="5202" spans="1:22" x14ac:dyDescent="0.2">
      <c r="A5202" s="10">
        <f t="shared" si="896"/>
        <v>217</v>
      </c>
      <c r="B5202" s="10">
        <f t="shared" si="905"/>
        <v>13</v>
      </c>
      <c r="C5202" s="23">
        <v>15</v>
      </c>
      <c r="D5202" s="24">
        <v>739.69455000000005</v>
      </c>
      <c r="E5202" s="24">
        <v>186.102</v>
      </c>
      <c r="F5202" s="48"/>
      <c r="G5202" s="48"/>
      <c r="H5202" s="1">
        <f t="shared" si="906"/>
        <v>16.843108052124631</v>
      </c>
      <c r="I5202" s="1">
        <f t="shared" si="900"/>
        <v>-5.660207392480487</v>
      </c>
      <c r="J5202" s="4">
        <f>B5202+('PV model'!$B$3/15)+(I5202/60)</f>
        <v>12.628996543458658</v>
      </c>
      <c r="K5202" s="2">
        <f t="shared" si="901"/>
        <v>-9.4349481518798761</v>
      </c>
      <c r="L5202" s="2">
        <f>DEGREES(ASIN((((COS(RADIANS('PV model'!$B$2))*COS(RADIANS(H5202))*COS(RADIANS(K5202)))+(SIN(RADIANS('PV model'!$B$2))*SIN(RADIANS(H5202)))))))</f>
        <v>50.675305921630141</v>
      </c>
      <c r="M5202" s="3">
        <f t="shared" si="897"/>
        <v>50.675305921630141</v>
      </c>
      <c r="N5202" s="2">
        <f t="shared" si="902"/>
        <v>-14.334401609127164</v>
      </c>
      <c r="O5202" s="2">
        <f>IF('PV model'!$B$2&gt;0, 180-N5202,IF('PV model'!$B$2&lt;0,0-N5202,N5202))</f>
        <v>194.33440160912716</v>
      </c>
      <c r="P5202" s="2">
        <f>ABS(O5202-'PV model'!$B$5)</f>
        <v>10.665598390872844</v>
      </c>
      <c r="Q5202" s="3">
        <f t="shared" si="898"/>
        <v>39.324694078369852</v>
      </c>
      <c r="R5202" s="3">
        <f t="shared" si="903"/>
        <v>739.69455000000005</v>
      </c>
      <c r="S5202" s="3">
        <f t="shared" si="899"/>
        <v>249.48114134010632</v>
      </c>
      <c r="T5202" s="3">
        <f>(0.5*(1-COS(RADIANS(90-$X$3)))*(D5202+E5202)*'PV model'!$B$4)</f>
        <v>0</v>
      </c>
      <c r="U5202" s="3">
        <f t="shared" si="904"/>
        <v>989.17569134010637</v>
      </c>
      <c r="V5202" s="3">
        <f>('PV model'!$B$13*(U5202/1000)*(1-'PV model'!$B$14*((20+C5202)-25))*'PV model'!$B$10)/'PV model'!$B$12</f>
        <v>94.922882022102741</v>
      </c>
    </row>
    <row r="5203" spans="1:22" x14ac:dyDescent="0.2">
      <c r="A5203" s="10">
        <f t="shared" si="896"/>
        <v>217</v>
      </c>
      <c r="B5203" s="10">
        <f t="shared" si="905"/>
        <v>14</v>
      </c>
      <c r="C5203" s="23">
        <v>10.5</v>
      </c>
      <c r="D5203" s="24">
        <v>295.20435000000003</v>
      </c>
      <c r="E5203" s="24">
        <v>317.52</v>
      </c>
      <c r="F5203" s="48"/>
      <c r="G5203" s="48"/>
      <c r="H5203" s="1">
        <f t="shared" si="906"/>
        <v>16.843108052124631</v>
      </c>
      <c r="I5203" s="1">
        <f t="shared" si="900"/>
        <v>-5.660207392480487</v>
      </c>
      <c r="J5203" s="4">
        <f>B5203+('PV model'!$B$3/15)+(I5203/60)</f>
        <v>13.628996543458658</v>
      </c>
      <c r="K5203" s="2">
        <f t="shared" si="901"/>
        <v>-24.434948151879876</v>
      </c>
      <c r="L5203" s="2">
        <f>DEGREES(ASIN((((COS(RADIANS('PV model'!$B$2))*COS(RADIANS(H5203))*COS(RADIANS(K5203)))+(SIN(RADIANS('PV model'!$B$2))*SIN(RADIANS(H5203)))))))</f>
        <v>47.083326713733562</v>
      </c>
      <c r="M5203" s="3">
        <f t="shared" si="897"/>
        <v>47.083326713733562</v>
      </c>
      <c r="N5203" s="2">
        <f t="shared" si="902"/>
        <v>-35.551090523210092</v>
      </c>
      <c r="O5203" s="2">
        <f>IF('PV model'!$B$2&gt;0, 180-N5203,IF('PV model'!$B$2&lt;0,0-N5203,N5203))</f>
        <v>215.55109052321009</v>
      </c>
      <c r="P5203" s="2">
        <f>ABS(O5203-'PV model'!$B$5)</f>
        <v>10.551090523210092</v>
      </c>
      <c r="Q5203" s="3">
        <f t="shared" si="898"/>
        <v>42.916673286266438</v>
      </c>
      <c r="R5203" s="3">
        <f t="shared" si="903"/>
        <v>295.20435000000003</v>
      </c>
      <c r="S5203" s="3">
        <f t="shared" si="899"/>
        <v>402.99065741848375</v>
      </c>
      <c r="T5203" s="3">
        <f>(0.5*(1-COS(RADIANS(90-$X$3)))*(D5203+E5203)*'PV model'!$B$4)</f>
        <v>0</v>
      </c>
      <c r="U5203" s="3">
        <f t="shared" si="904"/>
        <v>698.19500741848378</v>
      </c>
      <c r="V5203" s="3">
        <f>('PV model'!$B$13*(U5203/1000)*(1-'PV model'!$B$14*((20+C5203)-25))*'PV model'!$B$10)/'PV model'!$B$12</f>
        <v>68.256158336837501</v>
      </c>
    </row>
    <row r="5204" spans="1:22" x14ac:dyDescent="0.2">
      <c r="A5204" s="10">
        <f t="shared" si="896"/>
        <v>217</v>
      </c>
      <c r="B5204" s="10">
        <f t="shared" si="905"/>
        <v>15</v>
      </c>
      <c r="C5204" s="23">
        <v>14.2</v>
      </c>
      <c r="D5204" s="24">
        <v>646.53120000000001</v>
      </c>
      <c r="E5204" s="24">
        <v>203.74199999999999</v>
      </c>
      <c r="F5204" s="48"/>
      <c r="G5204" s="48"/>
      <c r="H5204" s="1">
        <f t="shared" si="906"/>
        <v>16.843108052124631</v>
      </c>
      <c r="I5204" s="1">
        <f t="shared" si="900"/>
        <v>-5.660207392480487</v>
      </c>
      <c r="J5204" s="4">
        <f>B5204+('PV model'!$B$3/15)+(I5204/60)</f>
        <v>14.628996543458658</v>
      </c>
      <c r="K5204" s="2">
        <f t="shared" si="901"/>
        <v>-39.43494815187988</v>
      </c>
      <c r="L5204" s="2">
        <f>DEGREES(ASIN((((COS(RADIANS('PV model'!$B$2))*COS(RADIANS(H5204))*COS(RADIANS(K5204)))+(SIN(RADIANS('PV model'!$B$2))*SIN(RADIANS(H5204)))))))</f>
        <v>41.10854342947512</v>
      </c>
      <c r="M5204" s="3">
        <f t="shared" si="897"/>
        <v>41.10854342947512</v>
      </c>
      <c r="N5204" s="2">
        <f t="shared" si="902"/>
        <v>-53.791767661199785</v>
      </c>
      <c r="O5204" s="2">
        <f>IF('PV model'!$B$2&gt;0, 180-N5204,IF('PV model'!$B$2&lt;0,0-N5204,N5204))</f>
        <v>233.7917676611998</v>
      </c>
      <c r="P5204" s="2">
        <f>ABS(O5204-'PV model'!$B$5)</f>
        <v>28.791767661199799</v>
      </c>
      <c r="Q5204" s="3">
        <f t="shared" si="898"/>
        <v>48.89145657052488</v>
      </c>
      <c r="R5204" s="3">
        <f t="shared" si="903"/>
        <v>646.53120000000001</v>
      </c>
      <c r="S5204" s="3">
        <f t="shared" si="899"/>
        <v>279.11911542798771</v>
      </c>
      <c r="T5204" s="3">
        <f>(0.5*(1-COS(RADIANS(90-$X$3)))*(D5204+E5204)*'PV model'!$B$4)</f>
        <v>0</v>
      </c>
      <c r="U5204" s="3">
        <f t="shared" si="904"/>
        <v>925.65031542798772</v>
      </c>
      <c r="V5204" s="3">
        <f>('PV model'!$B$13*(U5204/1000)*(1-'PV model'!$B$14*((20+C5204)-25))*'PV model'!$B$10)/'PV model'!$B$12</f>
        <v>89.122974926670949</v>
      </c>
    </row>
    <row r="5205" spans="1:22" x14ac:dyDescent="0.2">
      <c r="A5205" s="10">
        <f t="shared" si="896"/>
        <v>217</v>
      </c>
      <c r="B5205" s="10">
        <f t="shared" si="905"/>
        <v>16</v>
      </c>
      <c r="C5205" s="23">
        <v>15.5</v>
      </c>
      <c r="D5205" s="24">
        <v>764.38845000000003</v>
      </c>
      <c r="E5205" s="24">
        <v>123.47999999999999</v>
      </c>
      <c r="F5205" s="48"/>
      <c r="G5205" s="48"/>
      <c r="H5205" s="1">
        <f t="shared" si="906"/>
        <v>16.843108052124631</v>
      </c>
      <c r="I5205" s="1">
        <f t="shared" si="900"/>
        <v>-5.660207392480487</v>
      </c>
      <c r="J5205" s="4">
        <f>B5205+('PV model'!$B$3/15)+(I5205/60)</f>
        <v>15.628996543458658</v>
      </c>
      <c r="K5205" s="2">
        <f t="shared" si="901"/>
        <v>-54.43494815187988</v>
      </c>
      <c r="L5205" s="2">
        <f>DEGREES(ASIN((((COS(RADIANS('PV model'!$B$2))*COS(RADIANS(H5205))*COS(RADIANS(K5205)))+(SIN(RADIANS('PV model'!$B$2))*SIN(RADIANS(H5205)))))))</f>
        <v>33.648542988987863</v>
      </c>
      <c r="M5205" s="3">
        <f t="shared" si="897"/>
        <v>33.648542988987863</v>
      </c>
      <c r="N5205" s="2">
        <f t="shared" si="902"/>
        <v>-69.270332033505753</v>
      </c>
      <c r="O5205" s="2">
        <f>IF('PV model'!$B$2&gt;0, 180-N5205,IF('PV model'!$B$2&lt;0,0-N5205,N5205))</f>
        <v>249.27033203350575</v>
      </c>
      <c r="P5205" s="2">
        <f>ABS(O5205-'PV model'!$B$5)</f>
        <v>44.270332033505753</v>
      </c>
      <c r="Q5205" s="3">
        <f t="shared" si="898"/>
        <v>56.35145701101213</v>
      </c>
      <c r="R5205" s="3">
        <f t="shared" si="903"/>
        <v>764.38845000000015</v>
      </c>
      <c r="S5205" s="3">
        <f t="shared" si="899"/>
        <v>170.05101993538406</v>
      </c>
      <c r="T5205" s="3">
        <f>(0.5*(1-COS(RADIANS(90-$X$3)))*(D5205+E5205)*'PV model'!$B$4)</f>
        <v>0</v>
      </c>
      <c r="U5205" s="3">
        <f t="shared" si="904"/>
        <v>934.43946993538418</v>
      </c>
      <c r="V5205" s="3">
        <f>('PV model'!$B$13*(U5205/1000)*(1-'PV model'!$B$14*((20+C5205)-25))*'PV model'!$B$10)/'PV model'!$B$12</f>
        <v>89.483493499321881</v>
      </c>
    </row>
    <row r="5206" spans="1:22" x14ac:dyDescent="0.2">
      <c r="A5206" s="10">
        <f t="shared" si="896"/>
        <v>217</v>
      </c>
      <c r="B5206" s="10">
        <f t="shared" si="905"/>
        <v>17</v>
      </c>
      <c r="C5206" s="23">
        <v>14.1</v>
      </c>
      <c r="D5206" s="24">
        <v>407.44935000000004</v>
      </c>
      <c r="E5206" s="24">
        <v>173.75400000000002</v>
      </c>
      <c r="F5206" s="48"/>
      <c r="G5206" s="48"/>
      <c r="H5206" s="1">
        <f t="shared" si="906"/>
        <v>16.843108052124631</v>
      </c>
      <c r="I5206" s="1">
        <f t="shared" si="900"/>
        <v>-5.660207392480487</v>
      </c>
      <c r="J5206" s="4">
        <f>B5206+('PV model'!$B$3/15)+(I5206/60)</f>
        <v>16.628996543458658</v>
      </c>
      <c r="K5206" s="2">
        <f t="shared" si="901"/>
        <v>-69.43494815187988</v>
      </c>
      <c r="L5206" s="2">
        <f>DEGREES(ASIN((((COS(RADIANS('PV model'!$B$2))*COS(RADIANS(H5206))*COS(RADIANS(K5206)))+(SIN(RADIANS('PV model'!$B$2))*SIN(RADIANS(H5206)))))))</f>
        <v>25.418003250245995</v>
      </c>
      <c r="M5206" s="3">
        <f t="shared" si="897"/>
        <v>25.418003250245995</v>
      </c>
      <c r="N5206" s="2">
        <f t="shared" si="902"/>
        <v>-82.815710607872518</v>
      </c>
      <c r="O5206" s="2">
        <f>IF('PV model'!$B$2&gt;0, 180-N5206,IF('PV model'!$B$2&lt;0,0-N5206,N5206))</f>
        <v>262.81571060787252</v>
      </c>
      <c r="P5206" s="2">
        <f>ABS(O5206-'PV model'!$B$5)</f>
        <v>57.815710607872518</v>
      </c>
      <c r="Q5206" s="3">
        <f t="shared" si="898"/>
        <v>64.581996749754012</v>
      </c>
      <c r="R5206" s="3">
        <f t="shared" si="903"/>
        <v>407.44935000000004</v>
      </c>
      <c r="S5206" s="3">
        <f t="shared" si="899"/>
        <v>226.65942104342611</v>
      </c>
      <c r="T5206" s="3">
        <f>(0.5*(1-COS(RADIANS(90-$X$3)))*(D5206+E5206)*'PV model'!$B$4)</f>
        <v>0</v>
      </c>
      <c r="U5206" s="3">
        <f t="shared" si="904"/>
        <v>634.10877104342615</v>
      </c>
      <c r="V5206" s="3">
        <f>('PV model'!$B$13*(U5206/1000)*(1-'PV model'!$B$14*((20+C5206)-25))*'PV model'!$B$10)/'PV model'!$B$12</f>
        <v>61.078280089273441</v>
      </c>
    </row>
    <row r="5207" spans="1:22" x14ac:dyDescent="0.2">
      <c r="A5207" s="10">
        <f t="shared" si="896"/>
        <v>217</v>
      </c>
      <c r="B5207" s="10">
        <f t="shared" si="905"/>
        <v>18</v>
      </c>
      <c r="C5207" s="23">
        <v>13.4</v>
      </c>
      <c r="D5207" s="24">
        <v>172.85730000000001</v>
      </c>
      <c r="E5207" s="24">
        <v>139.35599999999999</v>
      </c>
      <c r="F5207" s="48"/>
      <c r="G5207" s="48"/>
      <c r="H5207" s="1">
        <f t="shared" si="906"/>
        <v>16.843108052124631</v>
      </c>
      <c r="I5207" s="1">
        <f t="shared" si="900"/>
        <v>-5.660207392480487</v>
      </c>
      <c r="J5207" s="4">
        <f>B5207+('PV model'!$B$3/15)+(I5207/60)</f>
        <v>17.628996543458658</v>
      </c>
      <c r="K5207" s="2">
        <f t="shared" si="901"/>
        <v>-84.43494815187988</v>
      </c>
      <c r="L5207" s="2">
        <f>DEGREES(ASIN((((COS(RADIANS('PV model'!$B$2))*COS(RADIANS(H5207))*COS(RADIANS(K5207)))+(SIN(RADIANS('PV model'!$B$2))*SIN(RADIANS(H5207)))))))</f>
        <v>16.939610993551593</v>
      </c>
      <c r="M5207" s="3">
        <f t="shared" si="897"/>
        <v>16.939610993551593</v>
      </c>
      <c r="N5207" s="2">
        <f t="shared" si="902"/>
        <v>-84.744354276904573</v>
      </c>
      <c r="O5207" s="2">
        <f>IF('PV model'!$B$2&gt;0, 180-N5207,IF('PV model'!$B$2&lt;0,0-N5207,N5207))</f>
        <v>264.74435427690457</v>
      </c>
      <c r="P5207" s="2">
        <f>ABS(O5207-'PV model'!$B$5)</f>
        <v>59.744354276904573</v>
      </c>
      <c r="Q5207" s="3">
        <f t="shared" si="898"/>
        <v>73.060389006448403</v>
      </c>
      <c r="R5207" s="3">
        <f t="shared" si="903"/>
        <v>172.85730000000004</v>
      </c>
      <c r="S5207" s="3">
        <f t="shared" si="899"/>
        <v>168.54993617136495</v>
      </c>
      <c r="T5207" s="3">
        <f>(0.5*(1-COS(RADIANS(90-$X$3)))*(D5207+E5207)*'PV model'!$B$4)</f>
        <v>0</v>
      </c>
      <c r="U5207" s="3">
        <f t="shared" si="904"/>
        <v>341.40723617136496</v>
      </c>
      <c r="V5207" s="3">
        <f>('PV model'!$B$13*(U5207/1000)*(1-'PV model'!$B$14*((20+C5207)-25))*'PV model'!$B$10)/'PV model'!$B$12</f>
        <v>32.980397865479276</v>
      </c>
    </row>
    <row r="5208" spans="1:22" x14ac:dyDescent="0.2">
      <c r="A5208" s="10">
        <f t="shared" si="896"/>
        <v>217</v>
      </c>
      <c r="B5208" s="10">
        <f t="shared" si="905"/>
        <v>19</v>
      </c>
      <c r="C5208" s="23">
        <v>13.1</v>
      </c>
      <c r="D5208" s="24">
        <v>115.61235000000001</v>
      </c>
      <c r="E5208" s="24">
        <v>89.082000000000008</v>
      </c>
      <c r="F5208" s="48"/>
      <c r="G5208" s="48"/>
      <c r="H5208" s="1">
        <f t="shared" si="906"/>
        <v>16.843108052124631</v>
      </c>
      <c r="I5208" s="1">
        <f t="shared" si="900"/>
        <v>-5.660207392480487</v>
      </c>
      <c r="J5208" s="4">
        <f>B5208+('PV model'!$B$3/15)+(I5208/60)</f>
        <v>18.628996543458658</v>
      </c>
      <c r="K5208" s="2">
        <f t="shared" si="901"/>
        <v>-99.43494815187988</v>
      </c>
      <c r="L5208" s="2">
        <f>DEGREES(ASIN((((COS(RADIANS('PV model'!$B$2))*COS(RADIANS(H5208))*COS(RADIANS(K5208)))+(SIN(RADIANS('PV model'!$B$2))*SIN(RADIANS(H5208)))))))</f>
        <v>8.6226155668912909</v>
      </c>
      <c r="M5208" s="3">
        <f t="shared" si="897"/>
        <v>8.6226155668912909</v>
      </c>
      <c r="N5208" s="2">
        <f t="shared" si="902"/>
        <v>-72.736093712010302</v>
      </c>
      <c r="O5208" s="2">
        <f>IF('PV model'!$B$2&gt;0, 180-N5208,IF('PV model'!$B$2&lt;0,0-N5208,N5208))</f>
        <v>252.7360937120103</v>
      </c>
      <c r="P5208" s="2">
        <f>ABS(O5208-'PV model'!$B$5)</f>
        <v>47.736093712010302</v>
      </c>
      <c r="Q5208" s="3">
        <f t="shared" si="898"/>
        <v>81.377384433108716</v>
      </c>
      <c r="R5208" s="3">
        <f t="shared" si="903"/>
        <v>115.61234999999996</v>
      </c>
      <c r="S5208" s="3">
        <f t="shared" si="899"/>
        <v>103.64059589654647</v>
      </c>
      <c r="T5208" s="3">
        <f>(0.5*(1-COS(RADIANS(90-$X$3)))*(D5208+E5208)*'PV model'!$B$4)</f>
        <v>0</v>
      </c>
      <c r="U5208" s="3">
        <f t="shared" si="904"/>
        <v>219.25294589654644</v>
      </c>
      <c r="V5208" s="3">
        <f>('PV model'!$B$13*(U5208/1000)*(1-'PV model'!$B$14*((20+C5208)-25))*'PV model'!$B$10)/'PV model'!$B$12</f>
        <v>21.206429078931851</v>
      </c>
    </row>
    <row r="5209" spans="1:22" x14ac:dyDescent="0.2">
      <c r="A5209" s="10">
        <f t="shared" si="896"/>
        <v>217</v>
      </c>
      <c r="B5209" s="10">
        <f t="shared" si="905"/>
        <v>20</v>
      </c>
      <c r="C5209" s="23">
        <v>13</v>
      </c>
      <c r="D5209" s="24">
        <v>0</v>
      </c>
      <c r="E5209" s="24">
        <v>23.814</v>
      </c>
      <c r="F5209" s="48"/>
      <c r="G5209" s="48"/>
      <c r="H5209" s="1">
        <f t="shared" si="906"/>
        <v>16.843108052124631</v>
      </c>
      <c r="I5209" s="1">
        <f t="shared" si="900"/>
        <v>-5.660207392480487</v>
      </c>
      <c r="J5209" s="4">
        <f>B5209+('PV model'!$B$3/15)+(I5209/60)</f>
        <v>19.628996543458658</v>
      </c>
      <c r="K5209" s="2">
        <f t="shared" si="901"/>
        <v>-114.43494815187988</v>
      </c>
      <c r="L5209" s="2">
        <f>DEGREES(ASIN((((COS(RADIANS('PV model'!$B$2))*COS(RADIANS(H5209))*COS(RADIANS(K5209)))+(SIN(RADIANS('PV model'!$B$2))*SIN(RADIANS(H5209)))))))</f>
        <v>0.8333232061100353</v>
      </c>
      <c r="M5209" s="3">
        <f t="shared" si="897"/>
        <v>0.8333232061100353</v>
      </c>
      <c r="N5209" s="2">
        <f t="shared" si="902"/>
        <v>-60.62965566894308</v>
      </c>
      <c r="O5209" s="2">
        <f>IF('PV model'!$B$2&gt;0, 180-N5209,IF('PV model'!$B$2&lt;0,0-N5209,N5209))</f>
        <v>240.62965566894309</v>
      </c>
      <c r="P5209" s="2">
        <f>ABS(O5209-'PV model'!$B$5)</f>
        <v>35.629655668943087</v>
      </c>
      <c r="Q5209" s="3">
        <f t="shared" si="898"/>
        <v>89.166676793889962</v>
      </c>
      <c r="R5209" s="3">
        <f t="shared" si="903"/>
        <v>0</v>
      </c>
      <c r="S5209" s="3">
        <f t="shared" si="899"/>
        <v>23.814</v>
      </c>
      <c r="T5209" s="3">
        <f>(0.5*(1-COS(RADIANS(90-$X$3)))*(D5209+E5209)*'PV model'!$B$4)</f>
        <v>0</v>
      </c>
      <c r="U5209" s="3">
        <f t="shared" si="904"/>
        <v>23.814</v>
      </c>
      <c r="V5209" s="3">
        <f>('PV model'!$B$13*(U5209/1000)*(1-'PV model'!$B$14*((20+C5209)-25))*'PV model'!$B$10)/'PV model'!$B$12</f>
        <v>2.3042731219199997</v>
      </c>
    </row>
    <row r="5210" spans="1:22" x14ac:dyDescent="0.2">
      <c r="A5210" s="10">
        <f t="shared" si="896"/>
        <v>217</v>
      </c>
      <c r="B5210" s="10">
        <f t="shared" si="905"/>
        <v>21</v>
      </c>
      <c r="C5210" s="23">
        <v>12.5</v>
      </c>
      <c r="D5210" s="24">
        <v>0</v>
      </c>
      <c r="E5210" s="24">
        <v>0.88200000000000001</v>
      </c>
      <c r="F5210" s="48"/>
      <c r="G5210" s="48"/>
      <c r="H5210" s="1">
        <f t="shared" si="906"/>
        <v>16.843108052124631</v>
      </c>
      <c r="I5210" s="1">
        <f t="shared" si="900"/>
        <v>-5.660207392480487</v>
      </c>
      <c r="J5210" s="4">
        <f>B5210+('PV model'!$B$3/15)+(I5210/60)</f>
        <v>20.628996543458658</v>
      </c>
      <c r="K5210" s="2">
        <f t="shared" si="901"/>
        <v>-129.43494815187987</v>
      </c>
      <c r="L5210" s="2">
        <f>DEGREES(ASIN((((COS(RADIANS('PV model'!$B$2))*COS(RADIANS(H5210))*COS(RADIANS(K5210)))+(SIN(RADIANS('PV model'!$B$2))*SIN(RADIANS(H5210)))))))</f>
        <v>-6.0592013268214826</v>
      </c>
      <c r="M5210" s="3">
        <f t="shared" si="897"/>
        <v>0</v>
      </c>
      <c r="N5210" s="2">
        <f t="shared" si="902"/>
        <v>-48.019019261618951</v>
      </c>
      <c r="O5210" s="2">
        <f>IF('PV model'!$B$2&gt;0, 180-N5210,IF('PV model'!$B$2&lt;0,0-N5210,N5210))</f>
        <v>228.01901926161895</v>
      </c>
      <c r="P5210" s="2">
        <f>ABS(O5210-'PV model'!$B$5)</f>
        <v>23.019019261618951</v>
      </c>
      <c r="Q5210" s="3">
        <f t="shared" si="898"/>
        <v>96.05920132682148</v>
      </c>
      <c r="R5210" s="3">
        <f t="shared" si="903"/>
        <v>0</v>
      </c>
      <c r="S5210" s="3">
        <f t="shared" si="899"/>
        <v>0.88200000000000001</v>
      </c>
      <c r="T5210" s="3">
        <f>(0.5*(1-COS(RADIANS(90-$X$3)))*(D5210+E5210)*'PV model'!$B$4)</f>
        <v>0</v>
      </c>
      <c r="U5210" s="3">
        <f t="shared" si="904"/>
        <v>0.88200000000000001</v>
      </c>
      <c r="V5210" s="3">
        <f>('PV model'!$B$13*(U5210/1000)*(1-'PV model'!$B$14*((20+C5210)-25))*'PV model'!$B$10)/'PV model'!$B$12</f>
        <v>8.5519778399999982E-2</v>
      </c>
    </row>
    <row r="5211" spans="1:22" x14ac:dyDescent="0.2">
      <c r="A5211" s="10">
        <f t="shared" si="896"/>
        <v>217</v>
      </c>
      <c r="B5211" s="10">
        <f t="shared" si="905"/>
        <v>22</v>
      </c>
      <c r="C5211" s="23">
        <v>12.2</v>
      </c>
      <c r="D5211" s="24">
        <v>0</v>
      </c>
      <c r="E5211" s="24">
        <v>0</v>
      </c>
      <c r="F5211" s="48"/>
      <c r="G5211" s="48"/>
      <c r="H5211" s="1">
        <f t="shared" si="906"/>
        <v>16.843108052124631</v>
      </c>
      <c r="I5211" s="1">
        <f t="shared" si="900"/>
        <v>-5.660207392480487</v>
      </c>
      <c r="J5211" s="4">
        <f>B5211+('PV model'!$B$3/15)+(I5211/60)</f>
        <v>21.628996543458658</v>
      </c>
      <c r="K5211" s="2">
        <f t="shared" si="901"/>
        <v>-144.43494815187987</v>
      </c>
      <c r="L5211" s="2">
        <f>DEGREES(ASIN((((COS(RADIANS('PV model'!$B$2))*COS(RADIANS(H5211))*COS(RADIANS(K5211)))+(SIN(RADIANS('PV model'!$B$2))*SIN(RADIANS(H5211)))))))</f>
        <v>-11.664993322353443</v>
      </c>
      <c r="M5211" s="3">
        <f t="shared" si="897"/>
        <v>0</v>
      </c>
      <c r="N5211" s="2">
        <f t="shared" si="902"/>
        <v>-34.639835200892897</v>
      </c>
      <c r="O5211" s="2">
        <f>IF('PV model'!$B$2&gt;0, 180-N5211,IF('PV model'!$B$2&lt;0,0-N5211,N5211))</f>
        <v>214.63983520089289</v>
      </c>
      <c r="P5211" s="2">
        <f>ABS(O5211-'PV model'!$B$5)</f>
        <v>9.6398352008928896</v>
      </c>
      <c r="Q5211" s="3">
        <f t="shared" si="898"/>
        <v>101.66499332235344</v>
      </c>
      <c r="R5211" s="3">
        <f t="shared" si="903"/>
        <v>0</v>
      </c>
      <c r="S5211" s="3">
        <f t="shared" si="899"/>
        <v>0</v>
      </c>
      <c r="T5211" s="3">
        <f>(0.5*(1-COS(RADIANS(90-$X$3)))*(D5211+E5211)*'PV model'!$B$4)</f>
        <v>0</v>
      </c>
      <c r="U5211" s="3">
        <f t="shared" si="904"/>
        <v>0</v>
      </c>
      <c r="V5211" s="3">
        <f>('PV model'!$B$13*(U5211/1000)*(1-'PV model'!$B$14*((20+C5211)-25))*'PV model'!$B$10)/'PV model'!$B$12</f>
        <v>0</v>
      </c>
    </row>
    <row r="5212" spans="1:22" x14ac:dyDescent="0.2">
      <c r="A5212" s="10">
        <f t="shared" si="896"/>
        <v>217</v>
      </c>
      <c r="B5212" s="10">
        <f t="shared" si="905"/>
        <v>23</v>
      </c>
      <c r="C5212" s="23">
        <v>11.7</v>
      </c>
      <c r="D5212" s="24">
        <v>0</v>
      </c>
      <c r="E5212" s="24">
        <v>0</v>
      </c>
      <c r="F5212" s="48"/>
      <c r="G5212" s="48"/>
      <c r="H5212" s="1">
        <f t="shared" si="906"/>
        <v>16.843108052124631</v>
      </c>
      <c r="I5212" s="1">
        <f t="shared" si="900"/>
        <v>-5.660207392480487</v>
      </c>
      <c r="J5212" s="4">
        <f>B5212+('PV model'!$B$3/15)+(I5212/60)</f>
        <v>22.628996543458658</v>
      </c>
      <c r="K5212" s="2">
        <f t="shared" si="901"/>
        <v>-159.43494815187987</v>
      </c>
      <c r="L5212" s="2">
        <f>DEGREES(ASIN((((COS(RADIANS('PV model'!$B$2))*COS(RADIANS(H5212))*COS(RADIANS(K5212)))+(SIN(RADIANS('PV model'!$B$2))*SIN(RADIANS(H5212)))))))</f>
        <v>-15.591075762880045</v>
      </c>
      <c r="M5212" s="3">
        <f t="shared" si="897"/>
        <v>0</v>
      </c>
      <c r="N5212" s="2">
        <f t="shared" si="902"/>
        <v>-20.428916716960771</v>
      </c>
      <c r="O5212" s="2">
        <f>IF('PV model'!$B$2&gt;0, 180-N5212,IF('PV model'!$B$2&lt;0,0-N5212,N5212))</f>
        <v>200.42891671696077</v>
      </c>
      <c r="P5212" s="2">
        <f>ABS(O5212-'PV model'!$B$5)</f>
        <v>4.5710832830392292</v>
      </c>
      <c r="Q5212" s="3">
        <f t="shared" si="898"/>
        <v>105.59107576288004</v>
      </c>
      <c r="R5212" s="3">
        <f t="shared" si="903"/>
        <v>0</v>
      </c>
      <c r="S5212" s="3">
        <f t="shared" si="899"/>
        <v>0</v>
      </c>
      <c r="T5212" s="3">
        <f>(0.5*(1-COS(RADIANS(90-$X$3)))*(D5212+E5212)*'PV model'!$B$4)</f>
        <v>0</v>
      </c>
      <c r="U5212" s="3">
        <f t="shared" si="904"/>
        <v>0</v>
      </c>
      <c r="V5212" s="3">
        <f>('PV model'!$B$13*(U5212/1000)*(1-'PV model'!$B$14*((20+C5212)-25))*'PV model'!$B$10)/'PV model'!$B$12</f>
        <v>0</v>
      </c>
    </row>
    <row r="5213" spans="1:22" x14ac:dyDescent="0.2">
      <c r="A5213" s="10">
        <f t="shared" si="896"/>
        <v>217</v>
      </c>
      <c r="B5213" s="10">
        <f t="shared" si="905"/>
        <v>24</v>
      </c>
      <c r="C5213" s="23">
        <v>11.7</v>
      </c>
      <c r="D5213" s="24">
        <v>0</v>
      </c>
      <c r="E5213" s="24">
        <v>0</v>
      </c>
      <c r="F5213" s="48"/>
      <c r="G5213" s="48"/>
      <c r="H5213" s="1">
        <f t="shared" si="906"/>
        <v>16.843108052124631</v>
      </c>
      <c r="I5213" s="1">
        <f t="shared" si="900"/>
        <v>-5.660207392480487</v>
      </c>
      <c r="J5213" s="4">
        <f>B5213+('PV model'!$B$3/15)+(I5213/60)</f>
        <v>23.628996543458658</v>
      </c>
      <c r="K5213" s="2">
        <f t="shared" si="901"/>
        <v>-174.43494815187987</v>
      </c>
      <c r="L5213" s="2">
        <f>DEGREES(ASIN((((COS(RADIANS('PV model'!$B$2))*COS(RADIANS(H5213))*COS(RADIANS(K5213)))+(SIN(RADIANS('PV model'!$B$2))*SIN(RADIANS(H5213)))))))</f>
        <v>-17.50332313058593</v>
      </c>
      <c r="M5213" s="3">
        <f t="shared" si="897"/>
        <v>0</v>
      </c>
      <c r="N5213" s="2">
        <f t="shared" si="902"/>
        <v>-5.5849677916123976</v>
      </c>
      <c r="O5213" s="2">
        <f>IF('PV model'!$B$2&gt;0, 180-N5213,IF('PV model'!$B$2&lt;0,0-N5213,N5213))</f>
        <v>185.5849677916124</v>
      </c>
      <c r="P5213" s="2">
        <f>ABS(O5213-'PV model'!$B$5)</f>
        <v>19.415032208387601</v>
      </c>
      <c r="Q5213" s="3">
        <f t="shared" si="898"/>
        <v>107.50332313058593</v>
      </c>
      <c r="R5213" s="3">
        <f t="shared" si="903"/>
        <v>0</v>
      </c>
      <c r="S5213" s="3">
        <f t="shared" si="899"/>
        <v>0</v>
      </c>
      <c r="T5213" s="3">
        <f>(0.5*(1-COS(RADIANS(90-$X$3)))*(D5213+E5213)*'PV model'!$B$4)</f>
        <v>0</v>
      </c>
      <c r="U5213" s="3">
        <f t="shared" si="904"/>
        <v>0</v>
      </c>
      <c r="V5213" s="3">
        <f>('PV model'!$B$13*(U5213/1000)*(1-'PV model'!$B$14*((20+C5213)-25))*'PV model'!$B$10)/'PV model'!$B$12</f>
        <v>0</v>
      </c>
    </row>
    <row r="5214" spans="1:22" x14ac:dyDescent="0.2">
      <c r="A5214" s="10">
        <f t="shared" si="896"/>
        <v>218</v>
      </c>
      <c r="B5214" s="10">
        <f t="shared" si="905"/>
        <v>1</v>
      </c>
      <c r="C5214" s="23">
        <v>11</v>
      </c>
      <c r="D5214" s="24">
        <v>0</v>
      </c>
      <c r="E5214" s="24">
        <v>0</v>
      </c>
      <c r="F5214" s="48"/>
      <c r="G5214" s="48"/>
      <c r="H5214" s="1">
        <f t="shared" si="906"/>
        <v>16.5593886858445</v>
      </c>
      <c r="I5214" s="1">
        <f t="shared" si="900"/>
        <v>-5.5500188348230814</v>
      </c>
      <c r="J5214" s="4">
        <f>B5214+('PV model'!$B$3/15)+(I5214/60)</f>
        <v>0.63083301941961534</v>
      </c>
      <c r="K5214" s="2">
        <f t="shared" si="901"/>
        <v>170.53750470870577</v>
      </c>
      <c r="L5214" s="2">
        <f>DEGREES(ASIN((((COS(RADIANS('PV model'!$B$2))*COS(RADIANS(H5214))*COS(RADIANS(K5214)))+(SIN(RADIANS('PV model'!$B$2))*SIN(RADIANS(H5214)))))))</f>
        <v>-17.496276951381724</v>
      </c>
      <c r="M5214" s="3">
        <f t="shared" si="897"/>
        <v>0</v>
      </c>
      <c r="N5214" s="2">
        <f t="shared" si="902"/>
        <v>9.5104428534994163</v>
      </c>
      <c r="O5214" s="2">
        <f>IF('PV model'!$B$2&gt;0, 180-N5214,IF('PV model'!$B$2&lt;0,0-N5214,N5214))</f>
        <v>170.48955714650057</v>
      </c>
      <c r="P5214" s="2">
        <f>ABS(O5214-'PV model'!$B$5)</f>
        <v>34.510442853499427</v>
      </c>
      <c r="Q5214" s="3">
        <f t="shared" si="898"/>
        <v>107.49627695138173</v>
      </c>
      <c r="R5214" s="3">
        <f t="shared" si="903"/>
        <v>0</v>
      </c>
      <c r="S5214" s="3">
        <f t="shared" si="899"/>
        <v>0</v>
      </c>
      <c r="T5214" s="3">
        <f>(0.5*(1-COS(RADIANS(90-$X$3)))*(D5214+E5214)*'PV model'!$B$4)</f>
        <v>0</v>
      </c>
      <c r="U5214" s="3">
        <f t="shared" si="904"/>
        <v>0</v>
      </c>
      <c r="V5214" s="3">
        <f>('PV model'!$B$13*(U5214/1000)*(1-'PV model'!$B$14*((20+C5214)-25))*'PV model'!$B$10)/'PV model'!$B$12</f>
        <v>0</v>
      </c>
    </row>
    <row r="5215" spans="1:22" x14ac:dyDescent="0.2">
      <c r="A5215" s="10">
        <f t="shared" si="896"/>
        <v>218</v>
      </c>
      <c r="B5215" s="10">
        <f t="shared" si="905"/>
        <v>2</v>
      </c>
      <c r="C5215" s="23">
        <v>9.4</v>
      </c>
      <c r="D5215" s="24">
        <v>0</v>
      </c>
      <c r="E5215" s="24">
        <v>0</v>
      </c>
      <c r="F5215" s="48"/>
      <c r="G5215" s="48"/>
      <c r="H5215" s="1">
        <f t="shared" si="906"/>
        <v>16.5593886858445</v>
      </c>
      <c r="I5215" s="1">
        <f t="shared" si="900"/>
        <v>-5.5500188348230814</v>
      </c>
      <c r="J5215" s="4">
        <f>B5215+('PV model'!$B$3/15)+(I5215/60)</f>
        <v>1.6308330194196154</v>
      </c>
      <c r="K5215" s="2">
        <f t="shared" si="901"/>
        <v>155.53750470870577</v>
      </c>
      <c r="L5215" s="2">
        <f>DEGREES(ASIN((((COS(RADIANS('PV model'!$B$2))*COS(RADIANS(H5215))*COS(RADIANS(K5215)))+(SIN(RADIANS('PV model'!$B$2))*SIN(RADIANS(H5215)))))))</f>
        <v>-15.028232502454589</v>
      </c>
      <c r="M5215" s="3">
        <f t="shared" si="897"/>
        <v>0</v>
      </c>
      <c r="N5215" s="2">
        <f t="shared" si="902"/>
        <v>24.266347441351826</v>
      </c>
      <c r="O5215" s="2">
        <f>IF('PV model'!$B$2&gt;0, 180-N5215,IF('PV model'!$B$2&lt;0,0-N5215,N5215))</f>
        <v>155.73365255864817</v>
      </c>
      <c r="P5215" s="2">
        <f>ABS(O5215-'PV model'!$B$5)</f>
        <v>49.266347441351826</v>
      </c>
      <c r="Q5215" s="3">
        <f t="shared" si="898"/>
        <v>105.02823250245459</v>
      </c>
      <c r="R5215" s="3">
        <f t="shared" si="903"/>
        <v>0</v>
      </c>
      <c r="S5215" s="3">
        <f t="shared" si="899"/>
        <v>0</v>
      </c>
      <c r="T5215" s="3">
        <f>(0.5*(1-COS(RADIANS(90-$X$3)))*(D5215+E5215)*'PV model'!$B$4)</f>
        <v>0</v>
      </c>
      <c r="U5215" s="3">
        <f t="shared" si="904"/>
        <v>0</v>
      </c>
      <c r="V5215" s="3">
        <f>('PV model'!$B$13*(U5215/1000)*(1-'PV model'!$B$14*((20+C5215)-25))*'PV model'!$B$10)/'PV model'!$B$12</f>
        <v>0</v>
      </c>
    </row>
    <row r="5216" spans="1:22" x14ac:dyDescent="0.2">
      <c r="A5216" s="10">
        <f t="shared" si="896"/>
        <v>218</v>
      </c>
      <c r="B5216" s="10">
        <f t="shared" si="905"/>
        <v>3</v>
      </c>
      <c r="C5216" s="23">
        <v>8.1</v>
      </c>
      <c r="D5216" s="24">
        <v>0</v>
      </c>
      <c r="E5216" s="24">
        <v>0</v>
      </c>
      <c r="F5216" s="48"/>
      <c r="G5216" s="48"/>
      <c r="H5216" s="1">
        <f t="shared" si="906"/>
        <v>16.5593886858445</v>
      </c>
      <c r="I5216" s="1">
        <f t="shared" si="900"/>
        <v>-5.5500188348230814</v>
      </c>
      <c r="J5216" s="4">
        <f>B5216+('PV model'!$B$3/15)+(I5216/60)</f>
        <v>2.6308330194196152</v>
      </c>
      <c r="K5216" s="2">
        <f t="shared" si="901"/>
        <v>140.53750470870577</v>
      </c>
      <c r="L5216" s="2">
        <f>DEGREES(ASIN((((COS(RADIANS('PV model'!$B$2))*COS(RADIANS(H5216))*COS(RADIANS(K5216)))+(SIN(RADIANS('PV model'!$B$2))*SIN(RADIANS(H5216)))))))</f>
        <v>-10.618497867283436</v>
      </c>
      <c r="M5216" s="3">
        <f t="shared" si="897"/>
        <v>0</v>
      </c>
      <c r="N5216" s="2">
        <f t="shared" si="902"/>
        <v>38.303462767442078</v>
      </c>
      <c r="O5216" s="2">
        <f>IF('PV model'!$B$2&gt;0, 180-N5216,IF('PV model'!$B$2&lt;0,0-N5216,N5216))</f>
        <v>141.69653723255792</v>
      </c>
      <c r="P5216" s="2">
        <f>ABS(O5216-'PV model'!$B$5)</f>
        <v>63.303462767442085</v>
      </c>
      <c r="Q5216" s="3">
        <f t="shared" si="898"/>
        <v>100.61849786728344</v>
      </c>
      <c r="R5216" s="3">
        <f t="shared" si="903"/>
        <v>0</v>
      </c>
      <c r="S5216" s="3">
        <f t="shared" si="899"/>
        <v>0</v>
      </c>
      <c r="T5216" s="3">
        <f>(0.5*(1-COS(RADIANS(90-$X$3)))*(D5216+E5216)*'PV model'!$B$4)</f>
        <v>0</v>
      </c>
      <c r="U5216" s="3">
        <f t="shared" si="904"/>
        <v>0</v>
      </c>
      <c r="V5216" s="3">
        <f>('PV model'!$B$13*(U5216/1000)*(1-'PV model'!$B$14*((20+C5216)-25))*'PV model'!$B$10)/'PV model'!$B$12</f>
        <v>0</v>
      </c>
    </row>
    <row r="5217" spans="1:22" x14ac:dyDescent="0.2">
      <c r="A5217" s="10">
        <f t="shared" si="896"/>
        <v>218</v>
      </c>
      <c r="B5217" s="10">
        <f t="shared" si="905"/>
        <v>4</v>
      </c>
      <c r="C5217" s="23">
        <v>6.8</v>
      </c>
      <c r="D5217" s="24">
        <v>0</v>
      </c>
      <c r="E5217" s="24">
        <v>0</v>
      </c>
      <c r="F5217" s="48"/>
      <c r="G5217" s="48"/>
      <c r="H5217" s="1">
        <f t="shared" si="906"/>
        <v>16.5593886858445</v>
      </c>
      <c r="I5217" s="1">
        <f t="shared" si="900"/>
        <v>-5.5500188348230814</v>
      </c>
      <c r="J5217" s="4">
        <f>B5217+('PV model'!$B$3/15)+(I5217/60)</f>
        <v>3.6308330194196152</v>
      </c>
      <c r="K5217" s="2">
        <f t="shared" si="901"/>
        <v>125.53750470870577</v>
      </c>
      <c r="L5217" s="2">
        <f>DEGREES(ASIN((((COS(RADIANS('PV model'!$B$2))*COS(RADIANS(H5217))*COS(RADIANS(K5217)))+(SIN(RADIANS('PV model'!$B$2))*SIN(RADIANS(H5217)))))))</f>
        <v>-4.6275304776887394</v>
      </c>
      <c r="M5217" s="3">
        <f t="shared" si="897"/>
        <v>0</v>
      </c>
      <c r="N5217" s="2">
        <f t="shared" si="902"/>
        <v>51.493387757196587</v>
      </c>
      <c r="O5217" s="2">
        <f>IF('PV model'!$B$2&gt;0, 180-N5217,IF('PV model'!$B$2&lt;0,0-N5217,N5217))</f>
        <v>128.50661224280341</v>
      </c>
      <c r="P5217" s="2">
        <f>ABS(O5217-'PV model'!$B$5)</f>
        <v>76.493387757196587</v>
      </c>
      <c r="Q5217" s="3">
        <f t="shared" si="898"/>
        <v>94.627530477688737</v>
      </c>
      <c r="R5217" s="3">
        <f t="shared" si="903"/>
        <v>0</v>
      </c>
      <c r="S5217" s="3">
        <f t="shared" si="899"/>
        <v>0</v>
      </c>
      <c r="T5217" s="3">
        <f>(0.5*(1-COS(RADIANS(90-$X$3)))*(D5217+E5217)*'PV model'!$B$4)</f>
        <v>0</v>
      </c>
      <c r="U5217" s="3">
        <f t="shared" si="904"/>
        <v>0</v>
      </c>
      <c r="V5217" s="3">
        <f>('PV model'!$B$13*(U5217/1000)*(1-'PV model'!$B$14*((20+C5217)-25))*'PV model'!$B$10)/'PV model'!$B$12</f>
        <v>0</v>
      </c>
    </row>
    <row r="5218" spans="1:22" x14ac:dyDescent="0.2">
      <c r="A5218" s="10">
        <f t="shared" si="896"/>
        <v>218</v>
      </c>
      <c r="B5218" s="10">
        <f t="shared" si="905"/>
        <v>5</v>
      </c>
      <c r="C5218" s="23">
        <v>6</v>
      </c>
      <c r="D5218" s="24">
        <v>0</v>
      </c>
      <c r="E5218" s="24">
        <v>1.764</v>
      </c>
      <c r="F5218" s="48"/>
      <c r="G5218" s="48"/>
      <c r="H5218" s="1">
        <f t="shared" si="906"/>
        <v>16.5593886858445</v>
      </c>
      <c r="I5218" s="1">
        <f t="shared" si="900"/>
        <v>-5.5500188348230814</v>
      </c>
      <c r="J5218" s="4">
        <f>B5218+('PV model'!$B$3/15)+(I5218/60)</f>
        <v>4.6308330194196152</v>
      </c>
      <c r="K5218" s="2">
        <f t="shared" si="901"/>
        <v>110.53750470870577</v>
      </c>
      <c r="L5218" s="2">
        <f>DEGREES(ASIN((((COS(RADIANS('PV model'!$B$2))*COS(RADIANS(H5218))*COS(RADIANS(K5218)))+(SIN(RADIANS('PV model'!$B$2))*SIN(RADIANS(H5218)))))))</f>
        <v>2.5457975280362883</v>
      </c>
      <c r="M5218" s="3">
        <f t="shared" si="897"/>
        <v>2.5457975280362883</v>
      </c>
      <c r="N5218" s="2">
        <f t="shared" si="902"/>
        <v>63.960341678009414</v>
      </c>
      <c r="O5218" s="2">
        <f>IF('PV model'!$B$2&gt;0, 180-N5218,IF('PV model'!$B$2&lt;0,0-N5218,N5218))</f>
        <v>116.03965832199059</v>
      </c>
      <c r="P5218" s="2">
        <f>ABS(O5218-'PV model'!$B$5)</f>
        <v>88.960341678009414</v>
      </c>
      <c r="Q5218" s="3">
        <f t="shared" si="898"/>
        <v>87.454202471963711</v>
      </c>
      <c r="R5218" s="3">
        <f t="shared" si="903"/>
        <v>0</v>
      </c>
      <c r="S5218" s="3">
        <f t="shared" si="899"/>
        <v>1.764</v>
      </c>
      <c r="T5218" s="3">
        <f>(0.5*(1-COS(RADIANS(90-$X$3)))*(D5218+E5218)*'PV model'!$B$4)</f>
        <v>0</v>
      </c>
      <c r="U5218" s="3">
        <f t="shared" si="904"/>
        <v>1.764</v>
      </c>
      <c r="V5218" s="3">
        <f>('PV model'!$B$13*(U5218/1000)*(1-'PV model'!$B$14*((20+C5218)-25))*'PV model'!$B$10)/'PV model'!$B$12</f>
        <v>0.17562412223999999</v>
      </c>
    </row>
    <row r="5219" spans="1:22" x14ac:dyDescent="0.2">
      <c r="A5219" s="10">
        <f t="shared" si="896"/>
        <v>218</v>
      </c>
      <c r="B5219" s="10">
        <f t="shared" si="905"/>
        <v>6</v>
      </c>
      <c r="C5219" s="23">
        <v>6.2</v>
      </c>
      <c r="D5219" s="24">
        <v>25.81635</v>
      </c>
      <c r="E5219" s="24">
        <v>32.634</v>
      </c>
      <c r="F5219" s="48"/>
      <c r="G5219" s="48"/>
      <c r="H5219" s="1">
        <f t="shared" si="906"/>
        <v>16.5593886858445</v>
      </c>
      <c r="I5219" s="1">
        <f t="shared" si="900"/>
        <v>-5.5500188348230814</v>
      </c>
      <c r="J5219" s="4">
        <f>B5219+('PV model'!$B$3/15)+(I5219/60)</f>
        <v>5.6308330194196152</v>
      </c>
      <c r="K5219" s="2">
        <f t="shared" si="901"/>
        <v>95.537504708705768</v>
      </c>
      <c r="L5219" s="2">
        <f>DEGREES(ASIN((((COS(RADIANS('PV model'!$B$2))*COS(RADIANS(H5219))*COS(RADIANS(K5219)))+(SIN(RADIANS('PV model'!$B$2))*SIN(RADIANS(H5219)))))))</f>
        <v>10.515040685312094</v>
      </c>
      <c r="M5219" s="3">
        <f t="shared" si="897"/>
        <v>10.515040685312094</v>
      </c>
      <c r="N5219" s="2">
        <f t="shared" si="902"/>
        <v>76.012060333490268</v>
      </c>
      <c r="O5219" s="2">
        <f>IF('PV model'!$B$2&gt;0, 180-N5219,IF('PV model'!$B$2&lt;0,0-N5219,N5219))</f>
        <v>103.98793966650973</v>
      </c>
      <c r="P5219" s="2">
        <f>ABS(O5219-'PV model'!$B$5)</f>
        <v>101.01206033349027</v>
      </c>
      <c r="Q5219" s="3">
        <f t="shared" si="898"/>
        <v>79.484959314687899</v>
      </c>
      <c r="R5219" s="3">
        <f t="shared" si="903"/>
        <v>25.816350000000011</v>
      </c>
      <c r="S5219" s="3">
        <f t="shared" si="899"/>
        <v>37.402132665344055</v>
      </c>
      <c r="T5219" s="3">
        <f>(0.5*(1-COS(RADIANS(90-$X$3)))*(D5219+E5219)*'PV model'!$B$4)</f>
        <v>0</v>
      </c>
      <c r="U5219" s="3">
        <f t="shared" si="904"/>
        <v>63.218482665344069</v>
      </c>
      <c r="V5219" s="3">
        <f>('PV model'!$B$13*(U5219/1000)*(1-'PV model'!$B$14*((20+C5219)-25))*'PV model'!$B$10)/'PV model'!$B$12</f>
        <v>6.2889867934970987</v>
      </c>
    </row>
    <row r="5220" spans="1:22" x14ac:dyDescent="0.2">
      <c r="A5220" s="10">
        <f t="shared" si="896"/>
        <v>218</v>
      </c>
      <c r="B5220" s="10">
        <f t="shared" si="905"/>
        <v>7</v>
      </c>
      <c r="C5220" s="23">
        <v>9.6</v>
      </c>
      <c r="D5220" s="24">
        <v>240.20430000000002</v>
      </c>
      <c r="E5220" s="24">
        <v>86.436000000000007</v>
      </c>
      <c r="F5220" s="48"/>
      <c r="G5220" s="48"/>
      <c r="H5220" s="1">
        <f t="shared" si="906"/>
        <v>16.5593886858445</v>
      </c>
      <c r="I5220" s="1">
        <f t="shared" si="900"/>
        <v>-5.5500188348230814</v>
      </c>
      <c r="J5220" s="4">
        <f>B5220+('PV model'!$B$3/15)+(I5220/60)</f>
        <v>6.6308330194196152</v>
      </c>
      <c r="K5220" s="2">
        <f t="shared" si="901"/>
        <v>80.537504708705768</v>
      </c>
      <c r="L5220" s="2">
        <f>DEGREES(ASIN((((COS(RADIANS('PV model'!$B$2))*COS(RADIANS(H5220))*COS(RADIANS(K5220)))+(SIN(RADIANS('PV model'!$B$2))*SIN(RADIANS(H5220)))))))</f>
        <v>18.913456822047142</v>
      </c>
      <c r="M5220" s="3">
        <f t="shared" si="897"/>
        <v>18.913456822047142</v>
      </c>
      <c r="N5220" s="2">
        <f t="shared" si="902"/>
        <v>88.088049235886075</v>
      </c>
      <c r="O5220" s="2">
        <f>IF('PV model'!$B$2&gt;0, 180-N5220,IF('PV model'!$B$2&lt;0,0-N5220,N5220))</f>
        <v>91.911950764113925</v>
      </c>
      <c r="P5220" s="2">
        <f>ABS(O5220-'PV model'!$B$5)</f>
        <v>113.08804923588607</v>
      </c>
      <c r="Q5220" s="3">
        <f t="shared" si="898"/>
        <v>71.086543177952862</v>
      </c>
      <c r="R5220" s="3">
        <f t="shared" si="903"/>
        <v>240.20430000000005</v>
      </c>
      <c r="S5220" s="3">
        <f t="shared" si="899"/>
        <v>108.97155302958501</v>
      </c>
      <c r="T5220" s="3">
        <f>(0.5*(1-COS(RADIANS(90-$X$3)))*(D5220+E5220)*'PV model'!$B$4)</f>
        <v>0</v>
      </c>
      <c r="U5220" s="3">
        <f t="shared" si="904"/>
        <v>349.17585302958503</v>
      </c>
      <c r="V5220" s="3">
        <f>('PV model'!$B$13*(U5220/1000)*(1-'PV model'!$B$14*((20+C5220)-25))*'PV model'!$B$10)/'PV model'!$B$12</f>
        <v>34.261391692690715</v>
      </c>
    </row>
    <row r="5221" spans="1:22" x14ac:dyDescent="0.2">
      <c r="A5221" s="10">
        <f t="shared" si="896"/>
        <v>218</v>
      </c>
      <c r="B5221" s="10">
        <f t="shared" si="905"/>
        <v>8</v>
      </c>
      <c r="C5221" s="23">
        <v>11.1</v>
      </c>
      <c r="D5221" s="24">
        <v>507.34739999999999</v>
      </c>
      <c r="E5221" s="24">
        <v>108.486</v>
      </c>
      <c r="F5221" s="48"/>
      <c r="G5221" s="48"/>
      <c r="H5221" s="1">
        <f t="shared" si="906"/>
        <v>16.5593886858445</v>
      </c>
      <c r="I5221" s="1">
        <f t="shared" si="900"/>
        <v>-5.5500188348230814</v>
      </c>
      <c r="J5221" s="4">
        <f>B5221+('PV model'!$B$3/15)+(I5221/60)</f>
        <v>7.6308330194196152</v>
      </c>
      <c r="K5221" s="2">
        <f t="shared" si="901"/>
        <v>65.537504708705768</v>
      </c>
      <c r="L5221" s="2">
        <f>DEGREES(ASIN((((COS(RADIANS('PV model'!$B$2))*COS(RADIANS(H5221))*COS(RADIANS(K5221)))+(SIN(RADIANS('PV model'!$B$2))*SIN(RADIANS(H5221)))))))</f>
        <v>27.367939728560991</v>
      </c>
      <c r="M5221" s="3">
        <f t="shared" si="897"/>
        <v>27.367939728560991</v>
      </c>
      <c r="N5221" s="2">
        <f t="shared" si="902"/>
        <v>79.247595159282582</v>
      </c>
      <c r="O5221" s="2">
        <f>IF('PV model'!$B$2&gt;0, 180-N5221,IF('PV model'!$B$2&lt;0,0-N5221,N5221))</f>
        <v>100.75240484071742</v>
      </c>
      <c r="P5221" s="2">
        <f>ABS(O5221-'PV model'!$B$5)</f>
        <v>104.24759515928258</v>
      </c>
      <c r="Q5221" s="3">
        <f t="shared" si="898"/>
        <v>62.632060271439009</v>
      </c>
      <c r="R5221" s="3">
        <f t="shared" si="903"/>
        <v>507.34740000000005</v>
      </c>
      <c r="S5221" s="3">
        <f t="shared" si="899"/>
        <v>145.29282325662749</v>
      </c>
      <c r="T5221" s="3">
        <f>(0.5*(1-COS(RADIANS(90-$X$3)))*(D5221+E5221)*'PV model'!$B$4)</f>
        <v>0</v>
      </c>
      <c r="U5221" s="3">
        <f t="shared" si="904"/>
        <v>652.64022325662756</v>
      </c>
      <c r="V5221" s="3">
        <f>('PV model'!$B$13*(U5221/1000)*(1-'PV model'!$B$14*((20+C5221)-25))*'PV model'!$B$10)/'PV model'!$B$12</f>
        <v>63.646111548844218</v>
      </c>
    </row>
    <row r="5222" spans="1:22" x14ac:dyDescent="0.2">
      <c r="A5222" s="10">
        <f t="shared" si="896"/>
        <v>218</v>
      </c>
      <c r="B5222" s="10">
        <f t="shared" si="905"/>
        <v>9</v>
      </c>
      <c r="C5222" s="23">
        <v>12</v>
      </c>
      <c r="D5222" s="24">
        <v>692.55165</v>
      </c>
      <c r="E5222" s="24">
        <v>114.66</v>
      </c>
      <c r="F5222" s="48"/>
      <c r="G5222" s="48"/>
      <c r="H5222" s="1">
        <f t="shared" si="906"/>
        <v>16.5593886858445</v>
      </c>
      <c r="I5222" s="1">
        <f t="shared" si="900"/>
        <v>-5.5500188348230814</v>
      </c>
      <c r="J5222" s="4">
        <f>B5222+('PV model'!$B$3/15)+(I5222/60)</f>
        <v>8.6308330194196152</v>
      </c>
      <c r="K5222" s="2">
        <f t="shared" si="901"/>
        <v>50.537504708705768</v>
      </c>
      <c r="L5222" s="2">
        <f>DEGREES(ASIN((((COS(RADIANS('PV model'!$B$2))*COS(RADIANS(H5222))*COS(RADIANS(K5222)))+(SIN(RADIANS('PV model'!$B$2))*SIN(RADIANS(H5222)))))))</f>
        <v>35.446686090690832</v>
      </c>
      <c r="M5222" s="3">
        <f t="shared" si="897"/>
        <v>35.446686090690832</v>
      </c>
      <c r="N5222" s="2">
        <f t="shared" si="902"/>
        <v>65.283017155977362</v>
      </c>
      <c r="O5222" s="2">
        <f>IF('PV model'!$B$2&gt;0, 180-N5222,IF('PV model'!$B$2&lt;0,0-N5222,N5222))</f>
        <v>114.71698284402264</v>
      </c>
      <c r="P5222" s="2">
        <f>ABS(O5222-'PV model'!$B$5)</f>
        <v>90.283017155977362</v>
      </c>
      <c r="Q5222" s="3">
        <f t="shared" si="898"/>
        <v>54.553313909309168</v>
      </c>
      <c r="R5222" s="3">
        <f t="shared" si="903"/>
        <v>692.55164999999988</v>
      </c>
      <c r="S5222" s="3">
        <f t="shared" si="899"/>
        <v>158.48822491546036</v>
      </c>
      <c r="T5222" s="3">
        <f>(0.5*(1-COS(RADIANS(90-$X$3)))*(D5222+E5222)*'PV model'!$B$4)</f>
        <v>0</v>
      </c>
      <c r="U5222" s="3">
        <f t="shared" si="904"/>
        <v>851.03987491546025</v>
      </c>
      <c r="V5222" s="3">
        <f>('PV model'!$B$13*(U5222/1000)*(1-'PV model'!$B$14*((20+C5222)-25))*'PV model'!$B$10)/'PV model'!$B$12</f>
        <v>82.687987411446016</v>
      </c>
    </row>
    <row r="5223" spans="1:22" x14ac:dyDescent="0.2">
      <c r="A5223" s="10">
        <f t="shared" si="896"/>
        <v>218</v>
      </c>
      <c r="B5223" s="10">
        <f t="shared" si="905"/>
        <v>10</v>
      </c>
      <c r="C5223" s="23">
        <v>13</v>
      </c>
      <c r="D5223" s="24">
        <v>805.91909999999996</v>
      </c>
      <c r="E5223" s="24">
        <v>107.60399999999998</v>
      </c>
      <c r="F5223" s="48"/>
      <c r="G5223" s="48"/>
      <c r="H5223" s="1">
        <f t="shared" si="906"/>
        <v>16.5593886858445</v>
      </c>
      <c r="I5223" s="1">
        <f t="shared" si="900"/>
        <v>-5.5500188348230814</v>
      </c>
      <c r="J5223" s="4">
        <f>B5223+('PV model'!$B$3/15)+(I5223/60)</f>
        <v>9.6308330194196152</v>
      </c>
      <c r="K5223" s="2">
        <f t="shared" si="901"/>
        <v>35.537504708705768</v>
      </c>
      <c r="L5223" s="2">
        <f>DEGREES(ASIN((((COS(RADIANS('PV model'!$B$2))*COS(RADIANS(H5223))*COS(RADIANS(K5223)))+(SIN(RADIANS('PV model'!$B$2))*SIN(RADIANS(H5223)))))))</f>
        <v>42.584126894190746</v>
      </c>
      <c r="M5223" s="3">
        <f t="shared" si="897"/>
        <v>42.584126894190746</v>
      </c>
      <c r="N5223" s="2">
        <f t="shared" si="902"/>
        <v>49.172032925953339</v>
      </c>
      <c r="O5223" s="2">
        <f>IF('PV model'!$B$2&gt;0, 180-N5223,IF('PV model'!$B$2&lt;0,0-N5223,N5223))</f>
        <v>130.82796707404665</v>
      </c>
      <c r="P5223" s="2">
        <f>ABS(O5223-'PV model'!$B$5)</f>
        <v>74.172032925953346</v>
      </c>
      <c r="Q5223" s="3">
        <f t="shared" si="898"/>
        <v>47.415873105809254</v>
      </c>
      <c r="R5223" s="3">
        <f t="shared" si="903"/>
        <v>805.91909999999984</v>
      </c>
      <c r="S5223" s="3">
        <f t="shared" si="899"/>
        <v>149.13610542088907</v>
      </c>
      <c r="T5223" s="3">
        <f>(0.5*(1-COS(RADIANS(90-$X$3)))*(D5223+E5223)*'PV model'!$B$4)</f>
        <v>0</v>
      </c>
      <c r="U5223" s="3">
        <f t="shared" si="904"/>
        <v>955.05520542088891</v>
      </c>
      <c r="V5223" s="3">
        <f>('PV model'!$B$13*(U5223/1000)*(1-'PV model'!$B$14*((20+C5223)-25))*'PV model'!$B$10)/'PV model'!$B$12</f>
        <v>92.412364147188143</v>
      </c>
    </row>
    <row r="5224" spans="1:22" x14ac:dyDescent="0.2">
      <c r="A5224" s="10">
        <f t="shared" si="896"/>
        <v>218</v>
      </c>
      <c r="B5224" s="10">
        <f t="shared" si="905"/>
        <v>11</v>
      </c>
      <c r="C5224" s="23">
        <v>14</v>
      </c>
      <c r="D5224" s="24">
        <v>726.22514999999999</v>
      </c>
      <c r="E5224" s="24">
        <v>165.816</v>
      </c>
      <c r="F5224" s="48"/>
      <c r="G5224" s="48"/>
      <c r="H5224" s="1">
        <f t="shared" si="906"/>
        <v>16.5593886858445</v>
      </c>
      <c r="I5224" s="1">
        <f t="shared" si="900"/>
        <v>-5.5500188348230814</v>
      </c>
      <c r="J5224" s="4">
        <f>B5224+('PV model'!$B$3/15)+(I5224/60)</f>
        <v>10.630833019419615</v>
      </c>
      <c r="K5224" s="2">
        <f t="shared" si="901"/>
        <v>20.537504708705772</v>
      </c>
      <c r="L5224" s="2">
        <f>DEGREES(ASIN((((COS(RADIANS('PV model'!$B$2))*COS(RADIANS(H5224))*COS(RADIANS(K5224)))+(SIN(RADIANS('PV model'!$B$2))*SIN(RADIANS(H5224)))))))</f>
        <v>48.012578245371138</v>
      </c>
      <c r="M5224" s="3">
        <f t="shared" si="897"/>
        <v>48.012578245371138</v>
      </c>
      <c r="N5224" s="2">
        <f t="shared" si="902"/>
        <v>30.176826371141736</v>
      </c>
      <c r="O5224" s="2">
        <f>IF('PV model'!$B$2&gt;0, 180-N5224,IF('PV model'!$B$2&lt;0,0-N5224,N5224))</f>
        <v>149.82317362885826</v>
      </c>
      <c r="P5224" s="2">
        <f>ABS(O5224-'PV model'!$B$5)</f>
        <v>55.176826371141743</v>
      </c>
      <c r="Q5224" s="3">
        <f t="shared" si="898"/>
        <v>41.987421754628862</v>
      </c>
      <c r="R5224" s="3">
        <f t="shared" si="903"/>
        <v>726.2251500000001</v>
      </c>
      <c r="S5224" s="3">
        <f t="shared" si="899"/>
        <v>225.11277799187582</v>
      </c>
      <c r="T5224" s="3">
        <f>(0.5*(1-COS(RADIANS(90-$X$3)))*(D5224+E5224)*'PV model'!$B$4)</f>
        <v>0</v>
      </c>
      <c r="U5224" s="3">
        <f t="shared" si="904"/>
        <v>951.33792799187586</v>
      </c>
      <c r="V5224" s="3">
        <f>('PV model'!$B$13*(U5224/1000)*(1-'PV model'!$B$14*((20+C5224)-25))*'PV model'!$B$10)/'PV model'!$B$12</f>
        <v>91.672292667913467</v>
      </c>
    </row>
    <row r="5225" spans="1:22" x14ac:dyDescent="0.2">
      <c r="A5225" s="10">
        <f t="shared" si="896"/>
        <v>218</v>
      </c>
      <c r="B5225" s="10">
        <f t="shared" si="905"/>
        <v>12</v>
      </c>
      <c r="C5225" s="23">
        <v>13.8</v>
      </c>
      <c r="D5225" s="24">
        <v>303.06149999999997</v>
      </c>
      <c r="E5225" s="24">
        <v>315.75600000000003</v>
      </c>
      <c r="F5225" s="48"/>
      <c r="G5225" s="48"/>
      <c r="H5225" s="1">
        <f t="shared" si="906"/>
        <v>16.5593886858445</v>
      </c>
      <c r="I5225" s="1">
        <f t="shared" si="900"/>
        <v>-5.5500188348230814</v>
      </c>
      <c r="J5225" s="4">
        <f>B5225+('PV model'!$B$3/15)+(I5225/60)</f>
        <v>11.630833019419615</v>
      </c>
      <c r="K5225" s="2">
        <f t="shared" si="901"/>
        <v>5.5375047087057716</v>
      </c>
      <c r="L5225" s="2">
        <f>DEGREES(ASIN((((COS(RADIANS('PV model'!$B$2))*COS(RADIANS(H5225))*COS(RADIANS(K5225)))+(SIN(RADIANS('PV model'!$B$2))*SIN(RADIANS(H5225)))))))</f>
        <v>50.82899237806572</v>
      </c>
      <c r="M5225" s="3">
        <f t="shared" si="897"/>
        <v>50.82899237806572</v>
      </c>
      <c r="N5225" s="2">
        <f t="shared" si="902"/>
        <v>8.4205030586922796</v>
      </c>
      <c r="O5225" s="2">
        <f>IF('PV model'!$B$2&gt;0, 180-N5225,IF('PV model'!$B$2&lt;0,0-N5225,N5225))</f>
        <v>171.57949694130772</v>
      </c>
      <c r="P5225" s="2">
        <f>ABS(O5225-'PV model'!$B$5)</f>
        <v>33.420503058692276</v>
      </c>
      <c r="Q5225" s="3">
        <f t="shared" si="898"/>
        <v>39.17100762193428</v>
      </c>
      <c r="R5225" s="3">
        <f t="shared" si="903"/>
        <v>303.06149999999997</v>
      </c>
      <c r="S5225" s="3">
        <f t="shared" si="899"/>
        <v>397.03946965041416</v>
      </c>
      <c r="T5225" s="3">
        <f>(0.5*(1-COS(RADIANS(90-$X$3)))*(D5225+E5225)*'PV model'!$B$4)</f>
        <v>0</v>
      </c>
      <c r="U5225" s="3">
        <f t="shared" si="904"/>
        <v>700.10096965041407</v>
      </c>
      <c r="V5225" s="3">
        <f>('PV model'!$B$13*(U5225/1000)*(1-'PV model'!$B$14*((20+C5225)-25))*'PV model'!$B$10)/'PV model'!$B$12</f>
        <v>67.518723255251189</v>
      </c>
    </row>
    <row r="5226" spans="1:22" x14ac:dyDescent="0.2">
      <c r="A5226" s="10">
        <f t="shared" si="896"/>
        <v>218</v>
      </c>
      <c r="B5226" s="10">
        <f t="shared" si="905"/>
        <v>13</v>
      </c>
      <c r="C5226" s="23">
        <v>14.4</v>
      </c>
      <c r="D5226" s="24">
        <v>323.26560000000001</v>
      </c>
      <c r="E5226" s="24">
        <v>312.22799999999995</v>
      </c>
      <c r="F5226" s="48"/>
      <c r="G5226" s="48"/>
      <c r="H5226" s="1">
        <f t="shared" si="906"/>
        <v>16.5593886858445</v>
      </c>
      <c r="I5226" s="1">
        <f t="shared" si="900"/>
        <v>-5.5500188348230814</v>
      </c>
      <c r="J5226" s="4">
        <f>B5226+('PV model'!$B$3/15)+(I5226/60)</f>
        <v>12.630833019419615</v>
      </c>
      <c r="K5226" s="2">
        <f t="shared" si="901"/>
        <v>-9.4624952912942284</v>
      </c>
      <c r="L5226" s="2">
        <f>DEGREES(ASIN((((COS(RADIANS('PV model'!$B$2))*COS(RADIANS(H5226))*COS(RADIANS(K5226)))+(SIN(RADIANS('PV model'!$B$2))*SIN(RADIANS(H5226)))))))</f>
        <v>50.390778949801522</v>
      </c>
      <c r="M5226" s="3">
        <f t="shared" si="897"/>
        <v>50.390778949801522</v>
      </c>
      <c r="N5226" s="2">
        <f t="shared" si="902"/>
        <v>-14.310168929104908</v>
      </c>
      <c r="O5226" s="2">
        <f>IF('PV model'!$B$2&gt;0, 180-N5226,IF('PV model'!$B$2&lt;0,0-N5226,N5226))</f>
        <v>194.31016892910492</v>
      </c>
      <c r="P5226" s="2">
        <f>ABS(O5226-'PV model'!$B$5)</f>
        <v>10.689831070895082</v>
      </c>
      <c r="Q5226" s="3">
        <f t="shared" si="898"/>
        <v>39.609221050198478</v>
      </c>
      <c r="R5226" s="3">
        <f t="shared" si="903"/>
        <v>323.26559999999995</v>
      </c>
      <c r="S5226" s="3">
        <f t="shared" si="899"/>
        <v>395.41587043199775</v>
      </c>
      <c r="T5226" s="3">
        <f>(0.5*(1-COS(RADIANS(90-$X$3)))*(D5226+E5226)*'PV model'!$B$4)</f>
        <v>0</v>
      </c>
      <c r="U5226" s="3">
        <f t="shared" si="904"/>
        <v>718.6814704319977</v>
      </c>
      <c r="V5226" s="3">
        <f>('PV model'!$B$13*(U5226/1000)*(1-'PV model'!$B$14*((20+C5226)-25))*'PV model'!$B$10)/'PV model'!$B$12</f>
        <v>69.138238352489694</v>
      </c>
    </row>
    <row r="5227" spans="1:22" x14ac:dyDescent="0.2">
      <c r="A5227" s="10">
        <f t="shared" si="896"/>
        <v>218</v>
      </c>
      <c r="B5227" s="10">
        <f t="shared" si="905"/>
        <v>14</v>
      </c>
      <c r="C5227" s="23">
        <v>13.1</v>
      </c>
      <c r="D5227" s="24">
        <v>334.49010000000004</v>
      </c>
      <c r="E5227" s="24">
        <v>292.82400000000001</v>
      </c>
      <c r="F5227" s="48"/>
      <c r="G5227" s="48"/>
      <c r="H5227" s="1">
        <f t="shared" si="906"/>
        <v>16.5593886858445</v>
      </c>
      <c r="I5227" s="1">
        <f t="shared" si="900"/>
        <v>-5.5500188348230814</v>
      </c>
      <c r="J5227" s="4">
        <f>B5227+('PV model'!$B$3/15)+(I5227/60)</f>
        <v>13.630833019419615</v>
      </c>
      <c r="K5227" s="2">
        <f t="shared" si="901"/>
        <v>-24.462495291294228</v>
      </c>
      <c r="L5227" s="2">
        <f>DEGREES(ASIN((((COS(RADIANS('PV model'!$B$2))*COS(RADIANS(H5227))*COS(RADIANS(K5227)))+(SIN(RADIANS('PV model'!$B$2))*SIN(RADIANS(H5227)))))))</f>
        <v>46.8077985078586</v>
      </c>
      <c r="M5227" s="3">
        <f t="shared" si="897"/>
        <v>46.8077985078586</v>
      </c>
      <c r="N5227" s="2">
        <f t="shared" si="902"/>
        <v>-35.444682976605499</v>
      </c>
      <c r="O5227" s="2">
        <f>IF('PV model'!$B$2&gt;0, 180-N5227,IF('PV model'!$B$2&lt;0,0-N5227,N5227))</f>
        <v>215.44468297660549</v>
      </c>
      <c r="P5227" s="2">
        <f>ABS(O5227-'PV model'!$B$5)</f>
        <v>10.444682976605492</v>
      </c>
      <c r="Q5227" s="3">
        <f t="shared" si="898"/>
        <v>43.1922014921414</v>
      </c>
      <c r="R5227" s="3">
        <f t="shared" si="903"/>
        <v>334.49009999999998</v>
      </c>
      <c r="S5227" s="3">
        <f t="shared" si="899"/>
        <v>377.73803636175592</v>
      </c>
      <c r="T5227" s="3">
        <f>(0.5*(1-COS(RADIANS(90-$X$3)))*(D5227+E5227)*'PV model'!$B$4)</f>
        <v>0</v>
      </c>
      <c r="U5227" s="3">
        <f t="shared" si="904"/>
        <v>712.2281363617559</v>
      </c>
      <c r="V5227" s="3">
        <f>('PV model'!$B$13*(U5227/1000)*(1-'PV model'!$B$14*((20+C5227)-25))*'PV model'!$B$10)/'PV model'!$B$12</f>
        <v>68.88762839657376</v>
      </c>
    </row>
    <row r="5228" spans="1:22" x14ac:dyDescent="0.2">
      <c r="A5228" s="10">
        <f t="shared" si="896"/>
        <v>218</v>
      </c>
      <c r="B5228" s="10">
        <f t="shared" si="905"/>
        <v>15</v>
      </c>
      <c r="C5228" s="23">
        <v>12.9</v>
      </c>
      <c r="D5228" s="24">
        <v>411.93914999999998</v>
      </c>
      <c r="E5228" s="24">
        <v>259.30799999999999</v>
      </c>
      <c r="F5228" s="48"/>
      <c r="G5228" s="48"/>
      <c r="H5228" s="1">
        <f t="shared" si="906"/>
        <v>16.5593886858445</v>
      </c>
      <c r="I5228" s="1">
        <f t="shared" si="900"/>
        <v>-5.5500188348230814</v>
      </c>
      <c r="J5228" s="4">
        <f>B5228+('PV model'!$B$3/15)+(I5228/60)</f>
        <v>14.630833019419615</v>
      </c>
      <c r="K5228" s="2">
        <f t="shared" si="901"/>
        <v>-39.462495291294232</v>
      </c>
      <c r="L5228" s="2">
        <f>DEGREES(ASIN((((COS(RADIANS('PV model'!$B$2))*COS(RADIANS(H5228))*COS(RADIANS(K5228)))+(SIN(RADIANS('PV model'!$B$2))*SIN(RADIANS(H5228)))))))</f>
        <v>40.84655691688026</v>
      </c>
      <c r="M5228" s="3">
        <f t="shared" si="897"/>
        <v>40.84655691688026</v>
      </c>
      <c r="N5228" s="2">
        <f t="shared" si="902"/>
        <v>-53.643345829562485</v>
      </c>
      <c r="O5228" s="2">
        <f>IF('PV model'!$B$2&gt;0, 180-N5228,IF('PV model'!$B$2&lt;0,0-N5228,N5228))</f>
        <v>233.64334582956249</v>
      </c>
      <c r="P5228" s="2">
        <f>ABS(O5228-'PV model'!$B$5)</f>
        <v>28.643345829562492</v>
      </c>
      <c r="Q5228" s="3">
        <f t="shared" si="898"/>
        <v>49.15344308311974</v>
      </c>
      <c r="R5228" s="3">
        <f t="shared" si="903"/>
        <v>411.93914999999998</v>
      </c>
      <c r="S5228" s="3">
        <f t="shared" si="899"/>
        <v>345.30060155089865</v>
      </c>
      <c r="T5228" s="3">
        <f>(0.5*(1-COS(RADIANS(90-$X$3)))*(D5228+E5228)*'PV model'!$B$4)</f>
        <v>0</v>
      </c>
      <c r="U5228" s="3">
        <f t="shared" si="904"/>
        <v>757.23975155089863</v>
      </c>
      <c r="V5228" s="3">
        <f>('PV model'!$B$13*(U5228/1000)*(1-'PV model'!$B$14*((20+C5228)-25))*'PV model'!$B$10)/'PV model'!$B$12</f>
        <v>73.301765101172947</v>
      </c>
    </row>
    <row r="5229" spans="1:22" x14ac:dyDescent="0.2">
      <c r="A5229" s="10">
        <f t="shared" si="896"/>
        <v>218</v>
      </c>
      <c r="B5229" s="10">
        <f t="shared" si="905"/>
        <v>16</v>
      </c>
      <c r="C5229" s="23">
        <v>12.7</v>
      </c>
      <c r="D5229" s="24">
        <v>486.02085</v>
      </c>
      <c r="E5229" s="24">
        <v>201.096</v>
      </c>
      <c r="F5229" s="48"/>
      <c r="G5229" s="48"/>
      <c r="H5229" s="1">
        <f t="shared" si="906"/>
        <v>16.5593886858445</v>
      </c>
      <c r="I5229" s="1">
        <f t="shared" si="900"/>
        <v>-5.5500188348230814</v>
      </c>
      <c r="J5229" s="4">
        <f>B5229+('PV model'!$B$3/15)+(I5229/60)</f>
        <v>15.630833019419615</v>
      </c>
      <c r="K5229" s="2">
        <f t="shared" si="901"/>
        <v>-54.462495291294232</v>
      </c>
      <c r="L5229" s="2">
        <f>DEGREES(ASIN((((COS(RADIANS('PV model'!$B$2))*COS(RADIANS(H5229))*COS(RADIANS(K5229)))+(SIN(RADIANS('PV model'!$B$2))*SIN(RADIANS(H5229)))))))</f>
        <v>33.397525580220375</v>
      </c>
      <c r="M5229" s="3">
        <f t="shared" si="897"/>
        <v>33.397525580220375</v>
      </c>
      <c r="N5229" s="2">
        <f t="shared" si="902"/>
        <v>-69.108582154130247</v>
      </c>
      <c r="O5229" s="2">
        <f>IF('PV model'!$B$2&gt;0, 180-N5229,IF('PV model'!$B$2&lt;0,0-N5229,N5229))</f>
        <v>249.10858215413026</v>
      </c>
      <c r="P5229" s="2">
        <f>ABS(O5229-'PV model'!$B$5)</f>
        <v>44.108582154130261</v>
      </c>
      <c r="Q5229" s="3">
        <f t="shared" si="898"/>
        <v>56.602474419779618</v>
      </c>
      <c r="R5229" s="3">
        <f t="shared" si="903"/>
        <v>486.02084999999994</v>
      </c>
      <c r="S5229" s="3">
        <f t="shared" si="899"/>
        <v>271.25931989327432</v>
      </c>
      <c r="T5229" s="3">
        <f>(0.5*(1-COS(RADIANS(90-$X$3)))*(D5229+E5229)*'PV model'!$B$4)</f>
        <v>0</v>
      </c>
      <c r="U5229" s="3">
        <f t="shared" si="904"/>
        <v>757.28016989327421</v>
      </c>
      <c r="V5229" s="3">
        <f>('PV model'!$B$13*(U5229/1000)*(1-'PV model'!$B$14*((20+C5229)-25))*'PV model'!$B$10)/'PV model'!$B$12</f>
        <v>73.366235828429694</v>
      </c>
    </row>
    <row r="5230" spans="1:22" x14ac:dyDescent="0.2">
      <c r="A5230" s="10">
        <f t="shared" ref="A5230:A5293" si="907">IF(B5230&gt;1,A5229,A5229+1)</f>
        <v>218</v>
      </c>
      <c r="B5230" s="10">
        <f t="shared" si="905"/>
        <v>17</v>
      </c>
      <c r="C5230" s="23">
        <v>12.6</v>
      </c>
      <c r="D5230" s="24">
        <v>228.97980000000001</v>
      </c>
      <c r="E5230" s="24">
        <v>196.68600000000001</v>
      </c>
      <c r="F5230" s="48"/>
      <c r="G5230" s="48"/>
      <c r="H5230" s="1">
        <f t="shared" si="906"/>
        <v>16.5593886858445</v>
      </c>
      <c r="I5230" s="1">
        <f t="shared" si="900"/>
        <v>-5.5500188348230814</v>
      </c>
      <c r="J5230" s="4">
        <f>B5230+('PV model'!$B$3/15)+(I5230/60)</f>
        <v>16.630833019419615</v>
      </c>
      <c r="K5230" s="2">
        <f t="shared" si="901"/>
        <v>-69.462495291294232</v>
      </c>
      <c r="L5230" s="2">
        <f>DEGREES(ASIN((((COS(RADIANS('PV model'!$B$2))*COS(RADIANS(H5230))*COS(RADIANS(K5230)))+(SIN(RADIANS('PV model'!$B$2))*SIN(RADIANS(H5230)))))))</f>
        <v>25.172749018651473</v>
      </c>
      <c r="M5230" s="3">
        <f t="shared" si="897"/>
        <v>25.172749018651473</v>
      </c>
      <c r="N5230" s="2">
        <f t="shared" si="902"/>
        <v>-82.655263480795611</v>
      </c>
      <c r="O5230" s="2">
        <f>IF('PV model'!$B$2&gt;0, 180-N5230,IF('PV model'!$B$2&lt;0,0-N5230,N5230))</f>
        <v>262.65526348079561</v>
      </c>
      <c r="P5230" s="2">
        <f>ABS(O5230-'PV model'!$B$5)</f>
        <v>57.655263480795611</v>
      </c>
      <c r="Q5230" s="3">
        <f t="shared" si="898"/>
        <v>64.827250981348527</v>
      </c>
      <c r="R5230" s="3">
        <f t="shared" si="903"/>
        <v>228.97980000000007</v>
      </c>
      <c r="S5230" s="3">
        <f t="shared" si="899"/>
        <v>247.66314376178693</v>
      </c>
      <c r="T5230" s="3">
        <f>(0.5*(1-COS(RADIANS(90-$X$3)))*(D5230+E5230)*'PV model'!$B$4)</f>
        <v>0</v>
      </c>
      <c r="U5230" s="3">
        <f t="shared" si="904"/>
        <v>476.64294376178702</v>
      </c>
      <c r="V5230" s="3">
        <f>('PV model'!$B$13*(U5230/1000)*(1-'PV model'!$B$14*((20+C5230)-25))*'PV model'!$B$10)/'PV model'!$B$12</f>
        <v>46.196813707212009</v>
      </c>
    </row>
    <row r="5231" spans="1:22" x14ac:dyDescent="0.2">
      <c r="A5231" s="10">
        <f t="shared" si="907"/>
        <v>218</v>
      </c>
      <c r="B5231" s="10">
        <f t="shared" si="905"/>
        <v>18</v>
      </c>
      <c r="C5231" s="23">
        <v>13</v>
      </c>
      <c r="D5231" s="24">
        <v>135.81645</v>
      </c>
      <c r="E5231" s="24">
        <v>149.05800000000002</v>
      </c>
      <c r="F5231" s="48"/>
      <c r="G5231" s="48"/>
      <c r="H5231" s="1">
        <f t="shared" si="906"/>
        <v>16.5593886858445</v>
      </c>
      <c r="I5231" s="1">
        <f t="shared" si="900"/>
        <v>-5.5500188348230814</v>
      </c>
      <c r="J5231" s="4">
        <f>B5231+('PV model'!$B$3/15)+(I5231/60)</f>
        <v>17.630833019419615</v>
      </c>
      <c r="K5231" s="2">
        <f t="shared" si="901"/>
        <v>-84.462495291294232</v>
      </c>
      <c r="L5231" s="2">
        <f>DEGREES(ASIN((((COS(RADIANS('PV model'!$B$2))*COS(RADIANS(H5231))*COS(RADIANS(K5231)))+(SIN(RADIANS('PV model'!$B$2))*SIN(RADIANS(H5231)))))))</f>
        <v>16.694775953263193</v>
      </c>
      <c r="M5231" s="3">
        <f t="shared" si="897"/>
        <v>16.694775953263193</v>
      </c>
      <c r="N5231" s="2">
        <f t="shared" si="902"/>
        <v>-84.896636287540687</v>
      </c>
      <c r="O5231" s="2">
        <f>IF('PV model'!$B$2&gt;0, 180-N5231,IF('PV model'!$B$2&lt;0,0-N5231,N5231))</f>
        <v>264.89663628754067</v>
      </c>
      <c r="P5231" s="2">
        <f>ABS(O5231-'PV model'!$B$5)</f>
        <v>59.896636287540673</v>
      </c>
      <c r="Q5231" s="3">
        <f t="shared" si="898"/>
        <v>73.305224046736797</v>
      </c>
      <c r="R5231" s="3">
        <f t="shared" si="903"/>
        <v>135.81645000000006</v>
      </c>
      <c r="S5231" s="3">
        <f t="shared" si="899"/>
        <v>177.05231834322896</v>
      </c>
      <c r="T5231" s="3">
        <f>(0.5*(1-COS(RADIANS(90-$X$3)))*(D5231+E5231)*'PV model'!$B$4)</f>
        <v>0</v>
      </c>
      <c r="U5231" s="3">
        <f t="shared" si="904"/>
        <v>312.86876834322902</v>
      </c>
      <c r="V5231" s="3">
        <f>('PV model'!$B$13*(U5231/1000)*(1-'PV model'!$B$14*((20+C5231)-25))*'PV model'!$B$10)/'PV model'!$B$12</f>
        <v>30.273582496914315</v>
      </c>
    </row>
    <row r="5232" spans="1:22" x14ac:dyDescent="0.2">
      <c r="A5232" s="10">
        <f t="shared" si="907"/>
        <v>218</v>
      </c>
      <c r="B5232" s="10">
        <f t="shared" si="905"/>
        <v>19</v>
      </c>
      <c r="C5232" s="23">
        <v>12.4</v>
      </c>
      <c r="D5232" s="24">
        <v>57.244950000000003</v>
      </c>
      <c r="E5232" s="24">
        <v>83.789999999999992</v>
      </c>
      <c r="F5232" s="48"/>
      <c r="G5232" s="48"/>
      <c r="H5232" s="1">
        <f t="shared" si="906"/>
        <v>16.5593886858445</v>
      </c>
      <c r="I5232" s="1">
        <f t="shared" si="900"/>
        <v>-5.5500188348230814</v>
      </c>
      <c r="J5232" s="4">
        <f>B5232+('PV model'!$B$3/15)+(I5232/60)</f>
        <v>18.630833019419615</v>
      </c>
      <c r="K5232" s="2">
        <f t="shared" si="901"/>
        <v>-99.462495291294232</v>
      </c>
      <c r="L5232" s="2">
        <f>DEGREES(ASIN((((COS(RADIANS('PV model'!$B$2))*COS(RADIANS(H5232))*COS(RADIANS(K5232)))+(SIN(RADIANS('PV model'!$B$2))*SIN(RADIANS(H5232)))))))</f>
        <v>8.3736010937865739</v>
      </c>
      <c r="M5232" s="3">
        <f t="shared" si="897"/>
        <v>8.3736010937865739</v>
      </c>
      <c r="N5232" s="2">
        <f t="shared" si="902"/>
        <v>-72.8761400711184</v>
      </c>
      <c r="O5232" s="2">
        <f>IF('PV model'!$B$2&gt;0, 180-N5232,IF('PV model'!$B$2&lt;0,0-N5232,N5232))</f>
        <v>252.87614007111841</v>
      </c>
      <c r="P5232" s="2">
        <f>ABS(O5232-'PV model'!$B$5)</f>
        <v>47.876140071118414</v>
      </c>
      <c r="Q5232" s="3">
        <f t="shared" si="898"/>
        <v>81.626398906213424</v>
      </c>
      <c r="R5232" s="3">
        <f t="shared" si="903"/>
        <v>57.24495000000001</v>
      </c>
      <c r="S5232" s="3">
        <f t="shared" si="899"/>
        <v>94.614692652354336</v>
      </c>
      <c r="T5232" s="3">
        <f>(0.5*(1-COS(RADIANS(90-$X$3)))*(D5232+E5232)*'PV model'!$B$4)</f>
        <v>0</v>
      </c>
      <c r="U5232" s="3">
        <f t="shared" si="904"/>
        <v>151.85964265235435</v>
      </c>
      <c r="V5232" s="3">
        <f>('PV model'!$B$13*(U5232/1000)*(1-'PV model'!$B$14*((20+C5232)-25))*'PV model'!$B$10)/'PV model'!$B$12</f>
        <v>14.730565139095273</v>
      </c>
    </row>
    <row r="5233" spans="1:22" x14ac:dyDescent="0.2">
      <c r="A5233" s="10">
        <f t="shared" si="907"/>
        <v>218</v>
      </c>
      <c r="B5233" s="10">
        <f t="shared" si="905"/>
        <v>20</v>
      </c>
      <c r="C5233" s="23">
        <v>12</v>
      </c>
      <c r="D5233" s="24">
        <v>0</v>
      </c>
      <c r="E5233" s="24">
        <v>22.931999999999999</v>
      </c>
      <c r="F5233" s="48"/>
      <c r="G5233" s="48"/>
      <c r="H5233" s="1">
        <f t="shared" si="906"/>
        <v>16.5593886858445</v>
      </c>
      <c r="I5233" s="1">
        <f t="shared" si="900"/>
        <v>-5.5500188348230814</v>
      </c>
      <c r="J5233" s="4">
        <f>B5233+('PV model'!$B$3/15)+(I5233/60)</f>
        <v>19.630833019419615</v>
      </c>
      <c r="K5233" s="2">
        <f t="shared" si="901"/>
        <v>-114.46249529129423</v>
      </c>
      <c r="L5233" s="2">
        <f>DEGREES(ASIN((((COS(RADIANS('PV model'!$B$2))*COS(RADIANS(H5233))*COS(RADIANS(K5233)))+(SIN(RADIANS('PV model'!$B$2))*SIN(RADIANS(H5233)))))))</f>
        <v>0.57662822557211946</v>
      </c>
      <c r="M5233" s="3">
        <f t="shared" si="897"/>
        <v>0.57662822557211946</v>
      </c>
      <c r="N5233" s="2">
        <f t="shared" si="902"/>
        <v>-60.75336047703167</v>
      </c>
      <c r="O5233" s="2">
        <f>IF('PV model'!$B$2&gt;0, 180-N5233,IF('PV model'!$B$2&lt;0,0-N5233,N5233))</f>
        <v>240.75336047703166</v>
      </c>
      <c r="P5233" s="2">
        <f>ABS(O5233-'PV model'!$B$5)</f>
        <v>35.753360477031663</v>
      </c>
      <c r="Q5233" s="3">
        <f t="shared" si="898"/>
        <v>89.423371774427878</v>
      </c>
      <c r="R5233" s="3">
        <f t="shared" si="903"/>
        <v>0</v>
      </c>
      <c r="S5233" s="3">
        <f t="shared" si="899"/>
        <v>22.931999999999999</v>
      </c>
      <c r="T5233" s="3">
        <f>(0.5*(1-COS(RADIANS(90-$X$3)))*(D5233+E5233)*'PV model'!$B$4)</f>
        <v>0</v>
      </c>
      <c r="U5233" s="3">
        <f t="shared" si="904"/>
        <v>22.931999999999999</v>
      </c>
      <c r="V5233" s="3">
        <f>('PV model'!$B$13*(U5233/1000)*(1-'PV model'!$B$14*((20+C5233)-25))*'PV model'!$B$10)/'PV model'!$B$12</f>
        <v>2.2280988038399996</v>
      </c>
    </row>
    <row r="5234" spans="1:22" x14ac:dyDescent="0.2">
      <c r="A5234" s="10">
        <f t="shared" si="907"/>
        <v>218</v>
      </c>
      <c r="B5234" s="10">
        <f t="shared" si="905"/>
        <v>21</v>
      </c>
      <c r="C5234" s="23">
        <v>11.5</v>
      </c>
      <c r="D5234" s="24">
        <v>0</v>
      </c>
      <c r="E5234" s="24">
        <v>0.88200000000000001</v>
      </c>
      <c r="F5234" s="48"/>
      <c r="G5234" s="48"/>
      <c r="H5234" s="1">
        <f t="shared" si="906"/>
        <v>16.5593886858445</v>
      </c>
      <c r="I5234" s="1">
        <f t="shared" si="900"/>
        <v>-5.5500188348230814</v>
      </c>
      <c r="J5234" s="4">
        <f>B5234+('PV model'!$B$3/15)+(I5234/60)</f>
        <v>20.630833019419615</v>
      </c>
      <c r="K5234" s="2">
        <f t="shared" si="901"/>
        <v>-129.46249529129423</v>
      </c>
      <c r="L5234" s="2">
        <f>DEGREES(ASIN((((COS(RADIANS('PV model'!$B$2))*COS(RADIANS(H5234))*COS(RADIANS(K5234)))+(SIN(RADIANS('PV model'!$B$2))*SIN(RADIANS(H5234)))))))</f>
        <v>-6.3255965843341606</v>
      </c>
      <c r="M5234" s="3">
        <f t="shared" si="897"/>
        <v>0</v>
      </c>
      <c r="N5234" s="2">
        <f t="shared" si="902"/>
        <v>-48.120738608799769</v>
      </c>
      <c r="O5234" s="2">
        <f>IF('PV model'!$B$2&gt;0, 180-N5234,IF('PV model'!$B$2&lt;0,0-N5234,N5234))</f>
        <v>228.12073860879977</v>
      </c>
      <c r="P5234" s="2">
        <f>ABS(O5234-'PV model'!$B$5)</f>
        <v>23.120738608799769</v>
      </c>
      <c r="Q5234" s="3">
        <f t="shared" si="898"/>
        <v>96.32559658433415</v>
      </c>
      <c r="R5234" s="3">
        <f t="shared" si="903"/>
        <v>0</v>
      </c>
      <c r="S5234" s="3">
        <f t="shared" si="899"/>
        <v>0.88200000000000001</v>
      </c>
      <c r="T5234" s="3">
        <f>(0.5*(1-COS(RADIANS(90-$X$3)))*(D5234+E5234)*'PV model'!$B$4)</f>
        <v>0</v>
      </c>
      <c r="U5234" s="3">
        <f t="shared" si="904"/>
        <v>0.88200000000000001</v>
      </c>
      <c r="V5234" s="3">
        <f>('PV model'!$B$13*(U5234/1000)*(1-'PV model'!$B$14*((20+C5234)-25))*'PV model'!$B$10)/'PV model'!$B$12</f>
        <v>8.5872437279999991E-2</v>
      </c>
    </row>
    <row r="5235" spans="1:22" x14ac:dyDescent="0.2">
      <c r="A5235" s="10">
        <f t="shared" si="907"/>
        <v>218</v>
      </c>
      <c r="B5235" s="10">
        <f t="shared" si="905"/>
        <v>22</v>
      </c>
      <c r="C5235" s="23">
        <v>11</v>
      </c>
      <c r="D5235" s="24">
        <v>0</v>
      </c>
      <c r="E5235" s="24">
        <v>0</v>
      </c>
      <c r="F5235" s="48"/>
      <c r="G5235" s="48"/>
      <c r="H5235" s="1">
        <f t="shared" si="906"/>
        <v>16.5593886858445</v>
      </c>
      <c r="I5235" s="1">
        <f t="shared" si="900"/>
        <v>-5.5500188348230814</v>
      </c>
      <c r="J5235" s="4">
        <f>B5235+('PV model'!$B$3/15)+(I5235/60)</f>
        <v>21.630833019419615</v>
      </c>
      <c r="K5235" s="2">
        <f t="shared" si="901"/>
        <v>-144.46249529129423</v>
      </c>
      <c r="L5235" s="2">
        <f>DEGREES(ASIN((((COS(RADIANS('PV model'!$B$2))*COS(RADIANS(H5235))*COS(RADIANS(K5235)))+(SIN(RADIANS('PV model'!$B$2))*SIN(RADIANS(H5235)))))))</f>
        <v>-11.941050223208745</v>
      </c>
      <c r="M5235" s="3">
        <f t="shared" si="897"/>
        <v>0</v>
      </c>
      <c r="N5235" s="2">
        <f t="shared" si="902"/>
        <v>-34.711968044788421</v>
      </c>
      <c r="O5235" s="2">
        <f>IF('PV model'!$B$2&gt;0, 180-N5235,IF('PV model'!$B$2&lt;0,0-N5235,N5235))</f>
        <v>214.71196804478842</v>
      </c>
      <c r="P5235" s="2">
        <f>ABS(O5235-'PV model'!$B$5)</f>
        <v>9.7119680447884207</v>
      </c>
      <c r="Q5235" s="3">
        <f t="shared" si="898"/>
        <v>101.94105022320875</v>
      </c>
      <c r="R5235" s="3">
        <f t="shared" si="903"/>
        <v>0</v>
      </c>
      <c r="S5235" s="3">
        <f t="shared" si="899"/>
        <v>0</v>
      </c>
      <c r="T5235" s="3">
        <f>(0.5*(1-COS(RADIANS(90-$X$3)))*(D5235+E5235)*'PV model'!$B$4)</f>
        <v>0</v>
      </c>
      <c r="U5235" s="3">
        <f t="shared" si="904"/>
        <v>0</v>
      </c>
      <c r="V5235" s="3">
        <f>('PV model'!$B$13*(U5235/1000)*(1-'PV model'!$B$14*((20+C5235)-25))*'PV model'!$B$10)/'PV model'!$B$12</f>
        <v>0</v>
      </c>
    </row>
    <row r="5236" spans="1:22" x14ac:dyDescent="0.2">
      <c r="A5236" s="10">
        <f t="shared" si="907"/>
        <v>218</v>
      </c>
      <c r="B5236" s="10">
        <f t="shared" si="905"/>
        <v>23</v>
      </c>
      <c r="C5236" s="23">
        <v>11</v>
      </c>
      <c r="D5236" s="24">
        <v>0</v>
      </c>
      <c r="E5236" s="24">
        <v>0</v>
      </c>
      <c r="F5236" s="48"/>
      <c r="G5236" s="48"/>
      <c r="H5236" s="1">
        <f t="shared" si="906"/>
        <v>16.5593886858445</v>
      </c>
      <c r="I5236" s="1">
        <f t="shared" si="900"/>
        <v>-5.5500188348230814</v>
      </c>
      <c r="J5236" s="4">
        <f>B5236+('PV model'!$B$3/15)+(I5236/60)</f>
        <v>22.630833019419615</v>
      </c>
      <c r="K5236" s="2">
        <f t="shared" si="901"/>
        <v>-159.46249529129423</v>
      </c>
      <c r="L5236" s="2">
        <f>DEGREES(ASIN((((COS(RADIANS('PV model'!$B$2))*COS(RADIANS(H5236))*COS(RADIANS(K5236)))+(SIN(RADIANS('PV model'!$B$2))*SIN(RADIANS(H5236)))))))</f>
        <v>-15.874126073089258</v>
      </c>
      <c r="M5236" s="3">
        <f t="shared" si="897"/>
        <v>0</v>
      </c>
      <c r="N5236" s="2">
        <f t="shared" si="902"/>
        <v>-20.462985941307046</v>
      </c>
      <c r="O5236" s="2">
        <f>IF('PV model'!$B$2&gt;0, 180-N5236,IF('PV model'!$B$2&lt;0,0-N5236,N5236))</f>
        <v>200.46298594130704</v>
      </c>
      <c r="P5236" s="2">
        <f>ABS(O5236-'PV model'!$B$5)</f>
        <v>4.5370140586929608</v>
      </c>
      <c r="Q5236" s="3">
        <f t="shared" si="898"/>
        <v>105.87412607308926</v>
      </c>
      <c r="R5236" s="3">
        <f t="shared" si="903"/>
        <v>0</v>
      </c>
      <c r="S5236" s="3">
        <f t="shared" si="899"/>
        <v>0</v>
      </c>
      <c r="T5236" s="3">
        <f>(0.5*(1-COS(RADIANS(90-$X$3)))*(D5236+E5236)*'PV model'!$B$4)</f>
        <v>0</v>
      </c>
      <c r="U5236" s="3">
        <f t="shared" si="904"/>
        <v>0</v>
      </c>
      <c r="V5236" s="3">
        <f>('PV model'!$B$13*(U5236/1000)*(1-'PV model'!$B$14*((20+C5236)-25))*'PV model'!$B$10)/'PV model'!$B$12</f>
        <v>0</v>
      </c>
    </row>
    <row r="5237" spans="1:22" x14ac:dyDescent="0.2">
      <c r="A5237" s="10">
        <f t="shared" si="907"/>
        <v>218</v>
      </c>
      <c r="B5237" s="10">
        <f t="shared" si="905"/>
        <v>24</v>
      </c>
      <c r="C5237" s="23">
        <v>11</v>
      </c>
      <c r="D5237" s="24">
        <v>0</v>
      </c>
      <c r="E5237" s="24">
        <v>0</v>
      </c>
      <c r="F5237" s="48"/>
      <c r="G5237" s="48"/>
      <c r="H5237" s="1">
        <f t="shared" si="906"/>
        <v>16.5593886858445</v>
      </c>
      <c r="I5237" s="1">
        <f t="shared" si="900"/>
        <v>-5.5500188348230814</v>
      </c>
      <c r="J5237" s="4">
        <f>B5237+('PV model'!$B$3/15)+(I5237/60)</f>
        <v>23.630833019419615</v>
      </c>
      <c r="K5237" s="2">
        <f t="shared" si="901"/>
        <v>-174.46249529129423</v>
      </c>
      <c r="L5237" s="2">
        <f>DEGREES(ASIN((((COS(RADIANS('PV model'!$B$2))*COS(RADIANS(H5237))*COS(RADIANS(K5237)))+(SIN(RADIANS('PV model'!$B$2))*SIN(RADIANS(H5237)))))))</f>
        <v>-17.788090200677566</v>
      </c>
      <c r="M5237" s="3">
        <f t="shared" si="897"/>
        <v>0</v>
      </c>
      <c r="N5237" s="2">
        <f t="shared" si="902"/>
        <v>-5.5744443751391008</v>
      </c>
      <c r="O5237" s="2">
        <f>IF('PV model'!$B$2&gt;0, 180-N5237,IF('PV model'!$B$2&lt;0,0-N5237,N5237))</f>
        <v>185.57444437513911</v>
      </c>
      <c r="P5237" s="2">
        <f>ABS(O5237-'PV model'!$B$5)</f>
        <v>19.425555624860891</v>
      </c>
      <c r="Q5237" s="3">
        <f t="shared" si="898"/>
        <v>107.78809020067757</v>
      </c>
      <c r="R5237" s="3">
        <f t="shared" si="903"/>
        <v>0</v>
      </c>
      <c r="S5237" s="3">
        <f t="shared" si="899"/>
        <v>0</v>
      </c>
      <c r="T5237" s="3">
        <f>(0.5*(1-COS(RADIANS(90-$X$3)))*(D5237+E5237)*'PV model'!$B$4)</f>
        <v>0</v>
      </c>
      <c r="U5237" s="3">
        <f t="shared" si="904"/>
        <v>0</v>
      </c>
      <c r="V5237" s="3">
        <f>('PV model'!$B$13*(U5237/1000)*(1-'PV model'!$B$14*((20+C5237)-25))*'PV model'!$B$10)/'PV model'!$B$12</f>
        <v>0</v>
      </c>
    </row>
    <row r="5238" spans="1:22" x14ac:dyDescent="0.2">
      <c r="A5238" s="10">
        <f t="shared" si="907"/>
        <v>219</v>
      </c>
      <c r="B5238" s="10">
        <f t="shared" si="905"/>
        <v>1</v>
      </c>
      <c r="C5238" s="23">
        <v>11</v>
      </c>
      <c r="D5238" s="24">
        <v>0</v>
      </c>
      <c r="E5238" s="24">
        <v>0</v>
      </c>
      <c r="F5238" s="48"/>
      <c r="G5238" s="48"/>
      <c r="H5238" s="1">
        <f t="shared" si="906"/>
        <v>16.27076242894579</v>
      </c>
      <c r="I5238" s="1">
        <f t="shared" si="900"/>
        <v>-5.4293566919493834</v>
      </c>
      <c r="J5238" s="4">
        <f>B5238+('PV model'!$B$3/15)+(I5238/60)</f>
        <v>0.63284405513417696</v>
      </c>
      <c r="K5238" s="2">
        <f t="shared" si="901"/>
        <v>170.50733917298734</v>
      </c>
      <c r="L5238" s="2">
        <f>DEGREES(ASIN((((COS(RADIANS('PV model'!$B$2))*COS(RADIANS(H5238))*COS(RADIANS(K5238)))+(SIN(RADIANS('PV model'!$B$2))*SIN(RADIANS(H5238)))))))</f>
        <v>-17.780685809607753</v>
      </c>
      <c r="M5238" s="3">
        <f t="shared" si="897"/>
        <v>0</v>
      </c>
      <c r="N5238" s="2">
        <f t="shared" si="902"/>
        <v>9.5703009110486938</v>
      </c>
      <c r="O5238" s="2">
        <f>IF('PV model'!$B$2&gt;0, 180-N5238,IF('PV model'!$B$2&lt;0,0-N5238,N5238))</f>
        <v>170.42969908895131</v>
      </c>
      <c r="P5238" s="2">
        <f>ABS(O5238-'PV model'!$B$5)</f>
        <v>34.57030091104869</v>
      </c>
      <c r="Q5238" s="3">
        <f t="shared" si="898"/>
        <v>107.78068580960775</v>
      </c>
      <c r="R5238" s="3">
        <f t="shared" si="903"/>
        <v>0</v>
      </c>
      <c r="S5238" s="3">
        <f t="shared" si="899"/>
        <v>0</v>
      </c>
      <c r="T5238" s="3">
        <f>(0.5*(1-COS(RADIANS(90-$X$3)))*(D5238+E5238)*'PV model'!$B$4)</f>
        <v>0</v>
      </c>
      <c r="U5238" s="3">
        <f t="shared" si="904"/>
        <v>0</v>
      </c>
      <c r="V5238" s="3">
        <f>('PV model'!$B$13*(U5238/1000)*(1-'PV model'!$B$14*((20+C5238)-25))*'PV model'!$B$10)/'PV model'!$B$12</f>
        <v>0</v>
      </c>
    </row>
    <row r="5239" spans="1:22" x14ac:dyDescent="0.2">
      <c r="A5239" s="10">
        <f t="shared" si="907"/>
        <v>219</v>
      </c>
      <c r="B5239" s="10">
        <f t="shared" si="905"/>
        <v>2</v>
      </c>
      <c r="C5239" s="23">
        <v>11.4</v>
      </c>
      <c r="D5239" s="24">
        <v>0</v>
      </c>
      <c r="E5239" s="24">
        <v>0</v>
      </c>
      <c r="F5239" s="48"/>
      <c r="G5239" s="48"/>
      <c r="H5239" s="1">
        <f t="shared" si="906"/>
        <v>16.27076242894579</v>
      </c>
      <c r="I5239" s="1">
        <f t="shared" si="900"/>
        <v>-5.4293566919493834</v>
      </c>
      <c r="J5239" s="4">
        <f>B5239+('PV model'!$B$3/15)+(I5239/60)</f>
        <v>1.632844055134177</v>
      </c>
      <c r="K5239" s="2">
        <f t="shared" si="901"/>
        <v>155.50733917298734</v>
      </c>
      <c r="L5239" s="2">
        <f>DEGREES(ASIN((((COS(RADIANS('PV model'!$B$2))*COS(RADIANS(H5239))*COS(RADIANS(K5239)))+(SIN(RADIANS('PV model'!$B$2))*SIN(RADIANS(H5239)))))))</f>
        <v>-15.301160884266377</v>
      </c>
      <c r="M5239" s="3">
        <f t="shared" si="897"/>
        <v>0</v>
      </c>
      <c r="N5239" s="2">
        <f t="shared" si="902"/>
        <v>24.368139319946462</v>
      </c>
      <c r="O5239" s="2">
        <f>IF('PV model'!$B$2&gt;0, 180-N5239,IF('PV model'!$B$2&lt;0,0-N5239,N5239))</f>
        <v>155.63186068005353</v>
      </c>
      <c r="P5239" s="2">
        <f>ABS(O5239-'PV model'!$B$5)</f>
        <v>49.368139319946465</v>
      </c>
      <c r="Q5239" s="3">
        <f t="shared" si="898"/>
        <v>105.30116088426638</v>
      </c>
      <c r="R5239" s="3">
        <f t="shared" si="903"/>
        <v>0</v>
      </c>
      <c r="S5239" s="3">
        <f t="shared" si="899"/>
        <v>0</v>
      </c>
      <c r="T5239" s="3">
        <f>(0.5*(1-COS(RADIANS(90-$X$3)))*(D5239+E5239)*'PV model'!$B$4)</f>
        <v>0</v>
      </c>
      <c r="U5239" s="3">
        <f t="shared" si="904"/>
        <v>0</v>
      </c>
      <c r="V5239" s="3">
        <f>('PV model'!$B$13*(U5239/1000)*(1-'PV model'!$B$14*((20+C5239)-25))*'PV model'!$B$10)/'PV model'!$B$12</f>
        <v>0</v>
      </c>
    </row>
    <row r="5240" spans="1:22" x14ac:dyDescent="0.2">
      <c r="A5240" s="10">
        <f t="shared" si="907"/>
        <v>219</v>
      </c>
      <c r="B5240" s="10">
        <f t="shared" si="905"/>
        <v>3</v>
      </c>
      <c r="C5240" s="23">
        <v>11.2</v>
      </c>
      <c r="D5240" s="24">
        <v>0</v>
      </c>
      <c r="E5240" s="24">
        <v>0</v>
      </c>
      <c r="F5240" s="48"/>
      <c r="G5240" s="48"/>
      <c r="H5240" s="1">
        <f t="shared" si="906"/>
        <v>16.27076242894579</v>
      </c>
      <c r="I5240" s="1">
        <f t="shared" si="900"/>
        <v>-5.4293566919493834</v>
      </c>
      <c r="J5240" s="4">
        <f>B5240+('PV model'!$B$3/15)+(I5240/60)</f>
        <v>2.6328440551341767</v>
      </c>
      <c r="K5240" s="2">
        <f t="shared" si="901"/>
        <v>140.50733917298734</v>
      </c>
      <c r="L5240" s="2">
        <f>DEGREES(ASIN((((COS(RADIANS('PV model'!$B$2))*COS(RADIANS(H5240))*COS(RADIANS(K5240)))+(SIN(RADIANS('PV model'!$B$2))*SIN(RADIANS(H5240)))))))</f>
        <v>-10.876430564149285</v>
      </c>
      <c r="M5240" s="3">
        <f t="shared" si="897"/>
        <v>0</v>
      </c>
      <c r="N5240" s="2">
        <f t="shared" si="902"/>
        <v>38.438546913563258</v>
      </c>
      <c r="O5240" s="2">
        <f>IF('PV model'!$B$2&gt;0, 180-N5240,IF('PV model'!$B$2&lt;0,0-N5240,N5240))</f>
        <v>141.56145308643676</v>
      </c>
      <c r="P5240" s="2">
        <f>ABS(O5240-'PV model'!$B$5)</f>
        <v>63.438546913563243</v>
      </c>
      <c r="Q5240" s="3">
        <f t="shared" si="898"/>
        <v>100.87643056414929</v>
      </c>
      <c r="R5240" s="3">
        <f t="shared" si="903"/>
        <v>0</v>
      </c>
      <c r="S5240" s="3">
        <f t="shared" si="899"/>
        <v>0</v>
      </c>
      <c r="T5240" s="3">
        <f>(0.5*(1-COS(RADIANS(90-$X$3)))*(D5240+E5240)*'PV model'!$B$4)</f>
        <v>0</v>
      </c>
      <c r="U5240" s="3">
        <f t="shared" si="904"/>
        <v>0</v>
      </c>
      <c r="V5240" s="3">
        <f>('PV model'!$B$13*(U5240/1000)*(1-'PV model'!$B$14*((20+C5240)-25))*'PV model'!$B$10)/'PV model'!$B$12</f>
        <v>0</v>
      </c>
    </row>
    <row r="5241" spans="1:22" x14ac:dyDescent="0.2">
      <c r="A5241" s="10">
        <f t="shared" si="907"/>
        <v>219</v>
      </c>
      <c r="B5241" s="10">
        <f t="shared" si="905"/>
        <v>4</v>
      </c>
      <c r="C5241" s="23">
        <v>11.6</v>
      </c>
      <c r="D5241" s="24">
        <v>0</v>
      </c>
      <c r="E5241" s="24">
        <v>0</v>
      </c>
      <c r="F5241" s="48"/>
      <c r="G5241" s="48"/>
      <c r="H5241" s="1">
        <f t="shared" si="906"/>
        <v>16.27076242894579</v>
      </c>
      <c r="I5241" s="1">
        <f t="shared" si="900"/>
        <v>-5.4293566919493834</v>
      </c>
      <c r="J5241" s="4">
        <f>B5241+('PV model'!$B$3/15)+(I5241/60)</f>
        <v>3.6328440551341767</v>
      </c>
      <c r="K5241" s="2">
        <f t="shared" si="901"/>
        <v>125.50733917298734</v>
      </c>
      <c r="L5241" s="2">
        <f>DEGREES(ASIN((((COS(RADIANS('PV model'!$B$2))*COS(RADIANS(H5241))*COS(RADIANS(K5241)))+(SIN(RADIANS('PV model'!$B$2))*SIN(RADIANS(H5241)))))))</f>
        <v>-4.8700349098476607</v>
      </c>
      <c r="M5241" s="3">
        <f t="shared" si="897"/>
        <v>0</v>
      </c>
      <c r="N5241" s="2">
        <f t="shared" si="902"/>
        <v>51.653102734111279</v>
      </c>
      <c r="O5241" s="2">
        <f>IF('PV model'!$B$2&gt;0, 180-N5241,IF('PV model'!$B$2&lt;0,0-N5241,N5241))</f>
        <v>128.34689726588871</v>
      </c>
      <c r="P5241" s="2">
        <f>ABS(O5241-'PV model'!$B$5)</f>
        <v>76.653102734111286</v>
      </c>
      <c r="Q5241" s="3">
        <f t="shared" si="898"/>
        <v>94.870034909847661</v>
      </c>
      <c r="R5241" s="3">
        <f t="shared" si="903"/>
        <v>0</v>
      </c>
      <c r="S5241" s="3">
        <f t="shared" si="899"/>
        <v>0</v>
      </c>
      <c r="T5241" s="3">
        <f>(0.5*(1-COS(RADIANS(90-$X$3)))*(D5241+E5241)*'PV model'!$B$4)</f>
        <v>0</v>
      </c>
      <c r="U5241" s="3">
        <f t="shared" si="904"/>
        <v>0</v>
      </c>
      <c r="V5241" s="3">
        <f>('PV model'!$B$13*(U5241/1000)*(1-'PV model'!$B$14*((20+C5241)-25))*'PV model'!$B$10)/'PV model'!$B$12</f>
        <v>0</v>
      </c>
    </row>
    <row r="5242" spans="1:22" x14ac:dyDescent="0.2">
      <c r="A5242" s="10">
        <f t="shared" si="907"/>
        <v>219</v>
      </c>
      <c r="B5242" s="10">
        <f t="shared" si="905"/>
        <v>5</v>
      </c>
      <c r="C5242" s="23">
        <v>11.2</v>
      </c>
      <c r="D5242" s="24">
        <v>0</v>
      </c>
      <c r="E5242" s="24">
        <v>0.88200000000000001</v>
      </c>
      <c r="F5242" s="48"/>
      <c r="G5242" s="48"/>
      <c r="H5242" s="1">
        <f t="shared" si="906"/>
        <v>16.27076242894579</v>
      </c>
      <c r="I5242" s="1">
        <f t="shared" si="900"/>
        <v>-5.4293566919493834</v>
      </c>
      <c r="J5242" s="4">
        <f>B5242+('PV model'!$B$3/15)+(I5242/60)</f>
        <v>4.6328440551341776</v>
      </c>
      <c r="K5242" s="2">
        <f t="shared" si="901"/>
        <v>110.50733917298733</v>
      </c>
      <c r="L5242" s="2">
        <f>DEGREES(ASIN((((COS(RADIANS('PV model'!$B$2))*COS(RADIANS(H5242))*COS(RADIANS(K5242)))+(SIN(RADIANS('PV model'!$B$2))*SIN(RADIANS(H5242)))))))</f>
        <v>2.3165756592848483</v>
      </c>
      <c r="M5242" s="3">
        <f t="shared" si="897"/>
        <v>2.3165756592848483</v>
      </c>
      <c r="N5242" s="2">
        <f t="shared" si="902"/>
        <v>64.138265104238585</v>
      </c>
      <c r="O5242" s="2">
        <f>IF('PV model'!$B$2&gt;0, 180-N5242,IF('PV model'!$B$2&lt;0,0-N5242,N5242))</f>
        <v>115.86173489576142</v>
      </c>
      <c r="P5242" s="2">
        <f>ABS(O5242-'PV model'!$B$5)</f>
        <v>89.138265104238585</v>
      </c>
      <c r="Q5242" s="3">
        <f t="shared" si="898"/>
        <v>87.683424340715149</v>
      </c>
      <c r="R5242" s="3">
        <f t="shared" si="903"/>
        <v>0</v>
      </c>
      <c r="S5242" s="3">
        <f t="shared" si="899"/>
        <v>0.88200000000000001</v>
      </c>
      <c r="T5242" s="3">
        <f>(0.5*(1-COS(RADIANS(90-$X$3)))*(D5242+E5242)*'PV model'!$B$4)</f>
        <v>0</v>
      </c>
      <c r="U5242" s="3">
        <f t="shared" si="904"/>
        <v>0.88200000000000001</v>
      </c>
      <c r="V5242" s="3">
        <f>('PV model'!$B$13*(U5242/1000)*(1-'PV model'!$B$14*((20+C5242)-25))*'PV model'!$B$10)/'PV model'!$B$12</f>
        <v>8.597823494399999E-2</v>
      </c>
    </row>
    <row r="5243" spans="1:22" x14ac:dyDescent="0.2">
      <c r="A5243" s="10">
        <f t="shared" si="907"/>
        <v>219</v>
      </c>
      <c r="B5243" s="10">
        <f t="shared" si="905"/>
        <v>6</v>
      </c>
      <c r="C5243" s="23">
        <v>11.5</v>
      </c>
      <c r="D5243" s="24">
        <v>0</v>
      </c>
      <c r="E5243" s="24">
        <v>9.702</v>
      </c>
      <c r="F5243" s="48"/>
      <c r="G5243" s="48"/>
      <c r="H5243" s="1">
        <f t="shared" si="906"/>
        <v>16.27076242894579</v>
      </c>
      <c r="I5243" s="1">
        <f t="shared" si="900"/>
        <v>-5.4293566919493834</v>
      </c>
      <c r="J5243" s="4">
        <f>B5243+('PV model'!$B$3/15)+(I5243/60)</f>
        <v>5.6328440551341776</v>
      </c>
      <c r="K5243" s="2">
        <f t="shared" si="901"/>
        <v>95.507339172987329</v>
      </c>
      <c r="L5243" s="2">
        <f>DEGREES(ASIN((((COS(RADIANS('PV model'!$B$2))*COS(RADIANS(H5243))*COS(RADIANS(K5243)))+(SIN(RADIANS('PV model'!$B$2))*SIN(RADIANS(H5243)))))))</f>
        <v>10.295122814529355</v>
      </c>
      <c r="M5243" s="3">
        <f t="shared" si="897"/>
        <v>10.295122814529355</v>
      </c>
      <c r="N5243" s="2">
        <f t="shared" si="902"/>
        <v>76.204375140948088</v>
      </c>
      <c r="O5243" s="2">
        <f>IF('PV model'!$B$2&gt;0, 180-N5243,IF('PV model'!$B$2&lt;0,0-N5243,N5243))</f>
        <v>103.79562485905191</v>
      </c>
      <c r="P5243" s="2">
        <f>ABS(O5243-'PV model'!$B$5)</f>
        <v>101.20437514094809</v>
      </c>
      <c r="Q5243" s="3">
        <f t="shared" si="898"/>
        <v>79.704877185470636</v>
      </c>
      <c r="R5243" s="3">
        <f t="shared" si="903"/>
        <v>0</v>
      </c>
      <c r="S5243" s="3">
        <f t="shared" si="899"/>
        <v>9.702</v>
      </c>
      <c r="T5243" s="3">
        <f>(0.5*(1-COS(RADIANS(90-$X$3)))*(D5243+E5243)*'PV model'!$B$4)</f>
        <v>0</v>
      </c>
      <c r="U5243" s="3">
        <f t="shared" si="904"/>
        <v>9.702</v>
      </c>
      <c r="V5243" s="3">
        <f>('PV model'!$B$13*(U5243/1000)*(1-'PV model'!$B$14*((20+C5243)-25))*'PV model'!$B$10)/'PV model'!$B$12</f>
        <v>0.94459681008000007</v>
      </c>
    </row>
    <row r="5244" spans="1:22" x14ac:dyDescent="0.2">
      <c r="A5244" s="10">
        <f t="shared" si="907"/>
        <v>219</v>
      </c>
      <c r="B5244" s="10">
        <f t="shared" si="905"/>
        <v>7</v>
      </c>
      <c r="C5244" s="23">
        <v>11.7</v>
      </c>
      <c r="D5244" s="24">
        <v>0</v>
      </c>
      <c r="E5244" s="24">
        <v>38.808</v>
      </c>
      <c r="F5244" s="48"/>
      <c r="G5244" s="48"/>
      <c r="H5244" s="1">
        <f t="shared" si="906"/>
        <v>16.27076242894579</v>
      </c>
      <c r="I5244" s="1">
        <f t="shared" si="900"/>
        <v>-5.4293566919493834</v>
      </c>
      <c r="J5244" s="4">
        <f>B5244+('PV model'!$B$3/15)+(I5244/60)</f>
        <v>6.6328440551341776</v>
      </c>
      <c r="K5244" s="2">
        <f t="shared" si="901"/>
        <v>80.507339172987329</v>
      </c>
      <c r="L5244" s="2">
        <f>DEGREES(ASIN((((COS(RADIANS('PV model'!$B$2))*COS(RADIANS(H5244))*COS(RADIANS(K5244)))+(SIN(RADIANS('PV model'!$B$2))*SIN(RADIANS(H5244)))))))</f>
        <v>18.697534471931359</v>
      </c>
      <c r="M5244" s="3">
        <f t="shared" si="897"/>
        <v>18.697534471931359</v>
      </c>
      <c r="N5244" s="2">
        <f t="shared" si="902"/>
        <v>88.292673222458362</v>
      </c>
      <c r="O5244" s="2">
        <f>IF('PV model'!$B$2&gt;0, 180-N5244,IF('PV model'!$B$2&lt;0,0-N5244,N5244))</f>
        <v>91.707326777541638</v>
      </c>
      <c r="P5244" s="2">
        <f>ABS(O5244-'PV model'!$B$5)</f>
        <v>113.29267322245836</v>
      </c>
      <c r="Q5244" s="3">
        <f t="shared" si="898"/>
        <v>71.302465528068637</v>
      </c>
      <c r="R5244" s="3">
        <f t="shared" si="903"/>
        <v>0</v>
      </c>
      <c r="S5244" s="3">
        <f t="shared" si="899"/>
        <v>38.808</v>
      </c>
      <c r="T5244" s="3">
        <f>(0.5*(1-COS(RADIANS(90-$X$3)))*(D5244+E5244)*'PV model'!$B$4)</f>
        <v>0</v>
      </c>
      <c r="U5244" s="3">
        <f t="shared" si="904"/>
        <v>38.808</v>
      </c>
      <c r="V5244" s="3">
        <f>('PV model'!$B$13*(U5244/1000)*(1-'PV model'!$B$14*((20+C5244)-25))*'PV model'!$B$10)/'PV model'!$B$12</f>
        <v>3.775283842176</v>
      </c>
    </row>
    <row r="5245" spans="1:22" x14ac:dyDescent="0.2">
      <c r="A5245" s="10">
        <f t="shared" si="907"/>
        <v>219</v>
      </c>
      <c r="B5245" s="10">
        <f t="shared" si="905"/>
        <v>8</v>
      </c>
      <c r="C5245" s="23">
        <v>11.7</v>
      </c>
      <c r="D5245" s="24">
        <v>0</v>
      </c>
      <c r="E5245" s="24">
        <v>76.734000000000009</v>
      </c>
      <c r="F5245" s="48"/>
      <c r="G5245" s="48"/>
      <c r="H5245" s="1">
        <f t="shared" si="906"/>
        <v>16.27076242894579</v>
      </c>
      <c r="I5245" s="1">
        <f t="shared" si="900"/>
        <v>-5.4293566919493834</v>
      </c>
      <c r="J5245" s="4">
        <f>B5245+('PV model'!$B$3/15)+(I5245/60)</f>
        <v>7.6328440551341776</v>
      </c>
      <c r="K5245" s="2">
        <f t="shared" si="901"/>
        <v>65.507339172987329</v>
      </c>
      <c r="L5245" s="2">
        <f>DEGREES(ASIN((((COS(RADIANS('PV model'!$B$2))*COS(RADIANS(H5245))*COS(RADIANS(K5245)))+(SIN(RADIANS('PV model'!$B$2))*SIN(RADIANS(H5245)))))))</f>
        <v>27.149579406138624</v>
      </c>
      <c r="M5245" s="3">
        <f t="shared" si="897"/>
        <v>27.149579406138624</v>
      </c>
      <c r="N5245" s="2">
        <f t="shared" si="902"/>
        <v>79.032792368446479</v>
      </c>
      <c r="O5245" s="2">
        <f>IF('PV model'!$B$2&gt;0, 180-N5245,IF('PV model'!$B$2&lt;0,0-N5245,N5245))</f>
        <v>100.96720763155352</v>
      </c>
      <c r="P5245" s="2">
        <f>ABS(O5245-'PV model'!$B$5)</f>
        <v>104.03279236844648</v>
      </c>
      <c r="Q5245" s="3">
        <f t="shared" si="898"/>
        <v>62.850420593861379</v>
      </c>
      <c r="R5245" s="3">
        <f t="shared" si="903"/>
        <v>0</v>
      </c>
      <c r="S5245" s="3">
        <f t="shared" si="899"/>
        <v>76.734000000000009</v>
      </c>
      <c r="T5245" s="3">
        <f>(0.5*(1-COS(RADIANS(90-$X$3)))*(D5245+E5245)*'PV model'!$B$4)</f>
        <v>0</v>
      </c>
      <c r="U5245" s="3">
        <f t="shared" si="904"/>
        <v>76.734000000000009</v>
      </c>
      <c r="V5245" s="3">
        <f>('PV model'!$B$13*(U5245/1000)*(1-'PV model'!$B$14*((20+C5245)-25))*'PV model'!$B$10)/'PV model'!$B$12</f>
        <v>7.4647657788480002</v>
      </c>
    </row>
    <row r="5246" spans="1:22" x14ac:dyDescent="0.2">
      <c r="A5246" s="10">
        <f t="shared" si="907"/>
        <v>219</v>
      </c>
      <c r="B5246" s="10">
        <f t="shared" si="905"/>
        <v>9</v>
      </c>
      <c r="C5246" s="23">
        <v>12</v>
      </c>
      <c r="D5246" s="24">
        <v>0</v>
      </c>
      <c r="E5246" s="24">
        <v>115.542</v>
      </c>
      <c r="F5246" s="48"/>
      <c r="G5246" s="48"/>
      <c r="H5246" s="1">
        <f t="shared" si="906"/>
        <v>16.27076242894579</v>
      </c>
      <c r="I5246" s="1">
        <f t="shared" si="900"/>
        <v>-5.4293566919493834</v>
      </c>
      <c r="J5246" s="4">
        <f>B5246+('PV model'!$B$3/15)+(I5246/60)</f>
        <v>8.6328440551341767</v>
      </c>
      <c r="K5246" s="2">
        <f t="shared" si="901"/>
        <v>50.507339172987351</v>
      </c>
      <c r="L5246" s="2">
        <f>DEGREES(ASIN((((COS(RADIANS('PV model'!$B$2))*COS(RADIANS(H5246))*COS(RADIANS(K5246)))+(SIN(RADIANS('PV model'!$B$2))*SIN(RADIANS(H5246)))))))</f>
        <v>35.21851185857151</v>
      </c>
      <c r="M5246" s="3">
        <f t="shared" si="897"/>
        <v>35.21851185857151</v>
      </c>
      <c r="N5246" s="2">
        <f t="shared" si="902"/>
        <v>65.063472744504892</v>
      </c>
      <c r="O5246" s="2">
        <f>IF('PV model'!$B$2&gt;0, 180-N5246,IF('PV model'!$B$2&lt;0,0-N5246,N5246))</f>
        <v>114.93652725549511</v>
      </c>
      <c r="P5246" s="2">
        <f>ABS(O5246-'PV model'!$B$5)</f>
        <v>90.063472744504892</v>
      </c>
      <c r="Q5246" s="3">
        <f t="shared" si="898"/>
        <v>54.78148814142849</v>
      </c>
      <c r="R5246" s="3">
        <f t="shared" si="903"/>
        <v>0</v>
      </c>
      <c r="S5246" s="3">
        <f t="shared" si="899"/>
        <v>115.542</v>
      </c>
      <c r="T5246" s="3">
        <f>(0.5*(1-COS(RADIANS(90-$X$3)))*(D5246+E5246)*'PV model'!$B$4)</f>
        <v>0</v>
      </c>
      <c r="U5246" s="3">
        <f t="shared" si="904"/>
        <v>115.542</v>
      </c>
      <c r="V5246" s="3">
        <f>('PV model'!$B$13*(U5246/1000)*(1-'PV model'!$B$14*((20+C5246)-25))*'PV model'!$B$10)/'PV model'!$B$12</f>
        <v>11.226190127040001</v>
      </c>
    </row>
    <row r="5247" spans="1:22" x14ac:dyDescent="0.2">
      <c r="A5247" s="10">
        <f t="shared" si="907"/>
        <v>219</v>
      </c>
      <c r="B5247" s="10">
        <f t="shared" si="905"/>
        <v>10</v>
      </c>
      <c r="C5247" s="23">
        <v>12.1</v>
      </c>
      <c r="D5247" s="24">
        <v>0</v>
      </c>
      <c r="E5247" s="24">
        <v>149.94</v>
      </c>
      <c r="F5247" s="48"/>
      <c r="G5247" s="48"/>
      <c r="H5247" s="1">
        <f t="shared" si="906"/>
        <v>16.27076242894579</v>
      </c>
      <c r="I5247" s="1">
        <f t="shared" si="900"/>
        <v>-5.4293566919493834</v>
      </c>
      <c r="J5247" s="4">
        <f>B5247+('PV model'!$B$3/15)+(I5247/60)</f>
        <v>9.6328440551341767</v>
      </c>
      <c r="K5247" s="2">
        <f t="shared" si="901"/>
        <v>35.507339172987351</v>
      </c>
      <c r="L5247" s="2">
        <f>DEGREES(ASIN((((COS(RADIANS('PV model'!$B$2))*COS(RADIANS(H5247))*COS(RADIANS(K5247)))+(SIN(RADIANS('PV model'!$B$2))*SIN(RADIANS(H5247)))))))</f>
        <v>42.338717978193657</v>
      </c>
      <c r="M5247" s="3">
        <f t="shared" si="897"/>
        <v>42.338717978193657</v>
      </c>
      <c r="N5247" s="2">
        <f t="shared" si="902"/>
        <v>48.962402273610167</v>
      </c>
      <c r="O5247" s="2">
        <f>IF('PV model'!$B$2&gt;0, 180-N5247,IF('PV model'!$B$2&lt;0,0-N5247,N5247))</f>
        <v>131.03759772638983</v>
      </c>
      <c r="P5247" s="2">
        <f>ABS(O5247-'PV model'!$B$5)</f>
        <v>73.962402273610167</v>
      </c>
      <c r="Q5247" s="3">
        <f t="shared" si="898"/>
        <v>47.661282021806343</v>
      </c>
      <c r="R5247" s="3">
        <f t="shared" si="903"/>
        <v>0</v>
      </c>
      <c r="S5247" s="3">
        <f t="shared" si="899"/>
        <v>149.94</v>
      </c>
      <c r="T5247" s="3">
        <f>(0.5*(1-COS(RADIANS(90-$X$3)))*(D5247+E5247)*'PV model'!$B$4)</f>
        <v>0</v>
      </c>
      <c r="U5247" s="3">
        <f t="shared" si="904"/>
        <v>149.94</v>
      </c>
      <c r="V5247" s="3">
        <f>('PV model'!$B$13*(U5247/1000)*(1-'PV model'!$B$14*((20+C5247)-25))*'PV model'!$B$10)/'PV model'!$B$12</f>
        <v>14.562343131839997</v>
      </c>
    </row>
    <row r="5248" spans="1:22" x14ac:dyDescent="0.2">
      <c r="A5248" s="10">
        <f t="shared" si="907"/>
        <v>219</v>
      </c>
      <c r="B5248" s="10">
        <f t="shared" si="905"/>
        <v>11</v>
      </c>
      <c r="C5248" s="23">
        <v>12.4</v>
      </c>
      <c r="D5248" s="24">
        <v>1.1224499999999999</v>
      </c>
      <c r="E5248" s="24">
        <v>177.28200000000001</v>
      </c>
      <c r="F5248" s="48"/>
      <c r="G5248" s="48"/>
      <c r="H5248" s="1">
        <f t="shared" si="906"/>
        <v>16.27076242894579</v>
      </c>
      <c r="I5248" s="1">
        <f t="shared" si="900"/>
        <v>-5.4293566919493834</v>
      </c>
      <c r="J5248" s="4">
        <f>B5248+('PV model'!$B$3/15)+(I5248/60)</f>
        <v>10.632844055134177</v>
      </c>
      <c r="K5248" s="2">
        <f t="shared" si="901"/>
        <v>20.507339172987351</v>
      </c>
      <c r="L5248" s="2">
        <f>DEGREES(ASIN((((COS(RADIANS('PV model'!$B$2))*COS(RADIANS(H5248))*COS(RADIANS(K5248)))+(SIN(RADIANS('PV model'!$B$2))*SIN(RADIANS(H5248)))))))</f>
        <v>47.745458312371063</v>
      </c>
      <c r="M5248" s="3">
        <f t="shared" si="897"/>
        <v>47.745458312371063</v>
      </c>
      <c r="N5248" s="2">
        <f t="shared" si="902"/>
        <v>30.008210326521265</v>
      </c>
      <c r="O5248" s="2">
        <f>IF('PV model'!$B$2&gt;0, 180-N5248,IF('PV model'!$B$2&lt;0,0-N5248,N5248))</f>
        <v>149.99178967347873</v>
      </c>
      <c r="P5248" s="2">
        <f>ABS(O5248-'PV model'!$B$5)</f>
        <v>55.008210326521265</v>
      </c>
      <c r="Q5248" s="3">
        <f t="shared" si="898"/>
        <v>42.254541687628937</v>
      </c>
      <c r="R5248" s="3">
        <f t="shared" si="903"/>
        <v>1.1224499999999999</v>
      </c>
      <c r="S5248" s="3">
        <f t="shared" si="899"/>
        <v>178.0463351208102</v>
      </c>
      <c r="T5248" s="3">
        <f>(0.5*(1-COS(RADIANS(90-$X$3)))*(D5248+E5248)*'PV model'!$B$4)</f>
        <v>0</v>
      </c>
      <c r="U5248" s="3">
        <f t="shared" si="904"/>
        <v>179.16878512081018</v>
      </c>
      <c r="V5248" s="3">
        <f>('PV model'!$B$13*(U5248/1000)*(1-'PV model'!$B$14*((20+C5248)-25))*'PV model'!$B$10)/'PV model'!$B$12</f>
        <v>17.379584292560171</v>
      </c>
    </row>
    <row r="5249" spans="1:22" x14ac:dyDescent="0.2">
      <c r="A5249" s="10">
        <f t="shared" si="907"/>
        <v>219</v>
      </c>
      <c r="B5249" s="10">
        <f t="shared" si="905"/>
        <v>12</v>
      </c>
      <c r="C5249" s="23">
        <v>12.7</v>
      </c>
      <c r="D5249" s="24">
        <v>115.61235000000001</v>
      </c>
      <c r="E5249" s="24">
        <v>298.99799999999999</v>
      </c>
      <c r="F5249" s="48"/>
      <c r="G5249" s="48"/>
      <c r="H5249" s="1">
        <f t="shared" si="906"/>
        <v>16.27076242894579</v>
      </c>
      <c r="I5249" s="1">
        <f t="shared" si="900"/>
        <v>-5.4293566919493834</v>
      </c>
      <c r="J5249" s="4">
        <f>B5249+('PV model'!$B$3/15)+(I5249/60)</f>
        <v>11.632844055134177</v>
      </c>
      <c r="K5249" s="2">
        <f t="shared" si="901"/>
        <v>5.5073391729873489</v>
      </c>
      <c r="L5249" s="2">
        <f>DEGREES(ASIN((((COS(RADIANS('PV model'!$B$2))*COS(RADIANS(H5249))*COS(RADIANS(K5249)))+(SIN(RADIANS('PV model'!$B$2))*SIN(RADIANS(H5249)))))))</f>
        <v>50.543925825443928</v>
      </c>
      <c r="M5249" s="3">
        <f t="shared" si="897"/>
        <v>50.543925825443928</v>
      </c>
      <c r="N5249" s="2">
        <f t="shared" si="902"/>
        <v>8.3358060465854802</v>
      </c>
      <c r="O5249" s="2">
        <f>IF('PV model'!$B$2&gt;0, 180-N5249,IF('PV model'!$B$2&lt;0,0-N5249,N5249))</f>
        <v>171.66419395341453</v>
      </c>
      <c r="P5249" s="2">
        <f>ABS(O5249-'PV model'!$B$5)</f>
        <v>33.335806046585475</v>
      </c>
      <c r="Q5249" s="3">
        <f t="shared" si="898"/>
        <v>39.456074174556072</v>
      </c>
      <c r="R5249" s="3">
        <f t="shared" si="903"/>
        <v>115.61235000000002</v>
      </c>
      <c r="S5249" s="3">
        <f t="shared" si="899"/>
        <v>348.18307203341982</v>
      </c>
      <c r="T5249" s="3">
        <f>(0.5*(1-COS(RADIANS(90-$X$3)))*(D5249+E5249)*'PV model'!$B$4)</f>
        <v>0</v>
      </c>
      <c r="U5249" s="3">
        <f t="shared" si="904"/>
        <v>463.79542203341987</v>
      </c>
      <c r="V5249" s="3">
        <f>('PV model'!$B$13*(U5249/1000)*(1-'PV model'!$B$14*((20+C5249)-25))*'PV model'!$B$10)/'PV model'!$B$12</f>
        <v>44.933071882557662</v>
      </c>
    </row>
    <row r="5250" spans="1:22" x14ac:dyDescent="0.2">
      <c r="A5250" s="10">
        <f t="shared" si="907"/>
        <v>219</v>
      </c>
      <c r="B5250" s="10">
        <f t="shared" si="905"/>
        <v>13</v>
      </c>
      <c r="C5250" s="23">
        <v>13</v>
      </c>
      <c r="D5250" s="24">
        <v>74.081699999999998</v>
      </c>
      <c r="E5250" s="24">
        <v>333.39600000000002</v>
      </c>
      <c r="F5250" s="48"/>
      <c r="G5250" s="48"/>
      <c r="H5250" s="1">
        <f t="shared" si="906"/>
        <v>16.27076242894579</v>
      </c>
      <c r="I5250" s="1">
        <f t="shared" si="900"/>
        <v>-5.4293566919493834</v>
      </c>
      <c r="J5250" s="4">
        <f>B5250+('PV model'!$B$3/15)+(I5250/60)</f>
        <v>12.632844055134177</v>
      </c>
      <c r="K5250" s="2">
        <f t="shared" si="901"/>
        <v>-9.4926608270126511</v>
      </c>
      <c r="L5250" s="2">
        <f>DEGREES(ASIN((((COS(RADIANS('PV model'!$B$2))*COS(RADIANS(H5250))*COS(RADIANS(K5250)))+(SIN(RADIANS('PV model'!$B$2))*SIN(RADIANS(H5250)))))))</f>
        <v>50.101018653581221</v>
      </c>
      <c r="M5250" s="3">
        <f t="shared" si="897"/>
        <v>50.101018653581221</v>
      </c>
      <c r="N5250" s="2">
        <f t="shared" si="902"/>
        <v>-14.289109078836228</v>
      </c>
      <c r="O5250" s="2">
        <f>IF('PV model'!$B$2&gt;0, 180-N5250,IF('PV model'!$B$2&lt;0,0-N5250,N5250))</f>
        <v>194.28910907883622</v>
      </c>
      <c r="P5250" s="2">
        <f>ABS(O5250-'PV model'!$B$5)</f>
        <v>10.710890921163781</v>
      </c>
      <c r="Q5250" s="3">
        <f t="shared" si="898"/>
        <v>39.898981346418779</v>
      </c>
      <c r="R5250" s="3">
        <f t="shared" si="903"/>
        <v>74.081700000000012</v>
      </c>
      <c r="S5250" s="3">
        <f t="shared" si="899"/>
        <v>370.99648245126201</v>
      </c>
      <c r="T5250" s="3">
        <f>(0.5*(1-COS(RADIANS(90-$X$3)))*(D5250+E5250)*'PV model'!$B$4)</f>
        <v>0</v>
      </c>
      <c r="U5250" s="3">
        <f t="shared" si="904"/>
        <v>445.07818245126202</v>
      </c>
      <c r="V5250" s="3">
        <f>('PV model'!$B$13*(U5250/1000)*(1-'PV model'!$B$14*((20+C5250)-25))*'PV model'!$B$10)/'PV model'!$B$12</f>
        <v>43.066334634057647</v>
      </c>
    </row>
    <row r="5251" spans="1:22" x14ac:dyDescent="0.2">
      <c r="A5251" s="10">
        <f t="shared" si="907"/>
        <v>219</v>
      </c>
      <c r="B5251" s="10">
        <f t="shared" si="905"/>
        <v>14</v>
      </c>
      <c r="C5251" s="23">
        <v>13.7</v>
      </c>
      <c r="D5251" s="24">
        <v>108.87765</v>
      </c>
      <c r="E5251" s="24">
        <v>302.52600000000001</v>
      </c>
      <c r="F5251" s="48"/>
      <c r="G5251" s="48"/>
      <c r="H5251" s="1">
        <f t="shared" si="906"/>
        <v>16.27076242894579</v>
      </c>
      <c r="I5251" s="1">
        <f t="shared" si="900"/>
        <v>-5.4293566919493834</v>
      </c>
      <c r="J5251" s="4">
        <f>B5251+('PV model'!$B$3/15)+(I5251/60)</f>
        <v>13.632844055134177</v>
      </c>
      <c r="K5251" s="2">
        <f t="shared" si="901"/>
        <v>-24.492660827012649</v>
      </c>
      <c r="L5251" s="2">
        <f>DEGREES(ASIN((((COS(RADIANS('PV model'!$B$2))*COS(RADIANS(H5251))*COS(RADIANS(K5251)))+(SIN(RADIANS('PV model'!$B$2))*SIN(RADIANS(H5251)))))))</f>
        <v>46.526679441259986</v>
      </c>
      <c r="M5251" s="3">
        <f t="shared" si="897"/>
        <v>46.526679441259986</v>
      </c>
      <c r="N5251" s="2">
        <f t="shared" si="902"/>
        <v>-35.340468031319787</v>
      </c>
      <c r="O5251" s="2">
        <f>IF('PV model'!$B$2&gt;0, 180-N5251,IF('PV model'!$B$2&lt;0,0-N5251,N5251))</f>
        <v>215.3404680313198</v>
      </c>
      <c r="P5251" s="2">
        <f>ABS(O5251-'PV model'!$B$5)</f>
        <v>10.340468031319801</v>
      </c>
      <c r="Q5251" s="3">
        <f t="shared" si="898"/>
        <v>43.473320558740014</v>
      </c>
      <c r="R5251" s="3">
        <f t="shared" si="903"/>
        <v>108.87765</v>
      </c>
      <c r="S5251" s="3">
        <f t="shared" si="899"/>
        <v>352.85173897609843</v>
      </c>
      <c r="T5251" s="3">
        <f>(0.5*(1-COS(RADIANS(90-$X$3)))*(D5251+E5251)*'PV model'!$B$4)</f>
        <v>0</v>
      </c>
      <c r="U5251" s="3">
        <f t="shared" si="904"/>
        <v>461.72938897609845</v>
      </c>
      <c r="V5251" s="3">
        <f>('PV model'!$B$13*(U5251/1000)*(1-'PV model'!$B$14*((20+C5251)-25))*'PV model'!$B$10)/'PV model'!$B$12</f>
        <v>44.548294175723427</v>
      </c>
    </row>
    <row r="5252" spans="1:22" x14ac:dyDescent="0.2">
      <c r="A5252" s="10">
        <f t="shared" si="907"/>
        <v>219</v>
      </c>
      <c r="B5252" s="10">
        <f t="shared" si="905"/>
        <v>15</v>
      </c>
      <c r="C5252" s="23">
        <v>14.3</v>
      </c>
      <c r="D5252" s="24">
        <v>282.85739999999998</v>
      </c>
      <c r="E5252" s="24">
        <v>286.64999999999998</v>
      </c>
      <c r="F5252" s="48"/>
      <c r="G5252" s="48"/>
      <c r="H5252" s="1">
        <f t="shared" si="906"/>
        <v>16.27076242894579</v>
      </c>
      <c r="I5252" s="1">
        <f t="shared" si="900"/>
        <v>-5.4293566919493834</v>
      </c>
      <c r="J5252" s="4">
        <f>B5252+('PV model'!$B$3/15)+(I5252/60)</f>
        <v>14.632844055134177</v>
      </c>
      <c r="K5252" s="2">
        <f t="shared" si="901"/>
        <v>-39.492660827012649</v>
      </c>
      <c r="L5252" s="2">
        <f>DEGREES(ASIN((((COS(RADIANS('PV model'!$B$2))*COS(RADIANS(H5252))*COS(RADIANS(K5252)))+(SIN(RADIANS('PV model'!$B$2))*SIN(RADIANS(H5252)))))))</f>
        <v>40.57883597890266</v>
      </c>
      <c r="M5252" s="3">
        <f t="shared" si="897"/>
        <v>40.57883597890266</v>
      </c>
      <c r="N5252" s="2">
        <f t="shared" si="902"/>
        <v>-53.496034998347263</v>
      </c>
      <c r="O5252" s="2">
        <f>IF('PV model'!$B$2&gt;0, 180-N5252,IF('PV model'!$B$2&lt;0,0-N5252,N5252))</f>
        <v>233.49603499834726</v>
      </c>
      <c r="P5252" s="2">
        <f>ABS(O5252-'PV model'!$B$5)</f>
        <v>28.496034998347255</v>
      </c>
      <c r="Q5252" s="3">
        <f t="shared" si="898"/>
        <v>49.42116402109734</v>
      </c>
      <c r="R5252" s="3">
        <f t="shared" si="903"/>
        <v>282.85739999999998</v>
      </c>
      <c r="S5252" s="3">
        <f t="shared" si="899"/>
        <v>369.40212527416185</v>
      </c>
      <c r="T5252" s="3">
        <f>(0.5*(1-COS(RADIANS(90-$X$3)))*(D5252+E5252)*'PV model'!$B$4)</f>
        <v>0</v>
      </c>
      <c r="U5252" s="3">
        <f t="shared" si="904"/>
        <v>652.25952527416189</v>
      </c>
      <c r="V5252" s="3">
        <f>('PV model'!$B$13*(U5252/1000)*(1-'PV model'!$B$14*((20+C5252)-25))*'PV model'!$B$10)/'PV model'!$B$12</f>
        <v>62.774427274558931</v>
      </c>
    </row>
    <row r="5253" spans="1:22" x14ac:dyDescent="0.2">
      <c r="A5253" s="10">
        <f t="shared" si="907"/>
        <v>219</v>
      </c>
      <c r="B5253" s="10">
        <f t="shared" si="905"/>
        <v>16</v>
      </c>
      <c r="C5253" s="23">
        <v>13.7</v>
      </c>
      <c r="D5253" s="24">
        <v>0</v>
      </c>
      <c r="E5253" s="24">
        <v>148.17599999999999</v>
      </c>
      <c r="F5253" s="48"/>
      <c r="G5253" s="48"/>
      <c r="H5253" s="1">
        <f t="shared" si="906"/>
        <v>16.27076242894579</v>
      </c>
      <c r="I5253" s="1">
        <f t="shared" si="900"/>
        <v>-5.4293566919493834</v>
      </c>
      <c r="J5253" s="4">
        <f>B5253+('PV model'!$B$3/15)+(I5253/60)</f>
        <v>15.632844055134177</v>
      </c>
      <c r="K5253" s="2">
        <f t="shared" si="901"/>
        <v>-54.492660827012649</v>
      </c>
      <c r="L5253" s="2">
        <f>DEGREES(ASIN((((COS(RADIANS('PV model'!$B$2))*COS(RADIANS(H5253))*COS(RADIANS(K5253)))+(SIN(RADIANS('PV model'!$B$2))*SIN(RADIANS(H5253)))))))</f>
        <v>33.140779722381396</v>
      </c>
      <c r="M5253" s="3">
        <f t="shared" si="897"/>
        <v>33.140779722381396</v>
      </c>
      <c r="N5253" s="2">
        <f t="shared" si="902"/>
        <v>-68.947123000837635</v>
      </c>
      <c r="O5253" s="2">
        <f>IF('PV model'!$B$2&gt;0, 180-N5253,IF('PV model'!$B$2&lt;0,0-N5253,N5253))</f>
        <v>248.94712300083762</v>
      </c>
      <c r="P5253" s="2">
        <f>ABS(O5253-'PV model'!$B$5)</f>
        <v>43.947123000837621</v>
      </c>
      <c r="Q5253" s="3">
        <f t="shared" si="898"/>
        <v>56.859220277618604</v>
      </c>
      <c r="R5253" s="3">
        <f t="shared" si="903"/>
        <v>0</v>
      </c>
      <c r="S5253" s="3">
        <f t="shared" si="899"/>
        <v>148.17599999999999</v>
      </c>
      <c r="T5253" s="3">
        <f>(0.5*(1-COS(RADIANS(90-$X$3)))*(D5253+E5253)*'PV model'!$B$4)</f>
        <v>0</v>
      </c>
      <c r="U5253" s="3">
        <f t="shared" si="904"/>
        <v>148.17599999999999</v>
      </c>
      <c r="V5253" s="3">
        <f>('PV model'!$B$13*(U5253/1000)*(1-'PV model'!$B$14*((20+C5253)-25))*'PV model'!$B$10)/'PV model'!$B$12</f>
        <v>14.296226740991996</v>
      </c>
    </row>
    <row r="5254" spans="1:22" x14ac:dyDescent="0.2">
      <c r="A5254" s="10">
        <f t="shared" si="907"/>
        <v>219</v>
      </c>
      <c r="B5254" s="10">
        <f t="shared" si="905"/>
        <v>17</v>
      </c>
      <c r="C5254" s="23">
        <v>13.8</v>
      </c>
      <c r="D5254" s="24">
        <v>77.44905</v>
      </c>
      <c r="E5254" s="24">
        <v>183.45599999999999</v>
      </c>
      <c r="F5254" s="48"/>
      <c r="G5254" s="48"/>
      <c r="H5254" s="1">
        <f t="shared" si="906"/>
        <v>16.27076242894579</v>
      </c>
      <c r="I5254" s="1">
        <f t="shared" si="900"/>
        <v>-5.4293566919493834</v>
      </c>
      <c r="J5254" s="4">
        <f>B5254+('PV model'!$B$3/15)+(I5254/60)</f>
        <v>16.632844055134175</v>
      </c>
      <c r="K5254" s="2">
        <f t="shared" si="901"/>
        <v>-69.492660827012628</v>
      </c>
      <c r="L5254" s="2">
        <f>DEGREES(ASIN((((COS(RADIANS('PV model'!$B$2))*COS(RADIANS(H5254))*COS(RADIANS(K5254)))+(SIN(RADIANS('PV model'!$B$2))*SIN(RADIANS(H5254)))))))</f>
        <v>24.921829904444714</v>
      </c>
      <c r="M5254" s="3">
        <f t="shared" ref="M5254:M5317" si="908">IF(L5254&gt;0, L5254, 0)</f>
        <v>24.921829904444714</v>
      </c>
      <c r="N5254" s="2">
        <f t="shared" si="902"/>
        <v>-82.49461533139997</v>
      </c>
      <c r="O5254" s="2">
        <f>IF('PV model'!$B$2&gt;0, 180-N5254,IF('PV model'!$B$2&lt;0,0-N5254,N5254))</f>
        <v>262.49461533139998</v>
      </c>
      <c r="P5254" s="2">
        <f>ABS(O5254-'PV model'!$B$5)</f>
        <v>57.494615331399984</v>
      </c>
      <c r="Q5254" s="3">
        <f t="shared" ref="Q5254:Q5317" si="909">DEGREES(ACOS((SIN(RADIANS(L5254))*COS(RADIANS(90-$X$3))+COS(RADIANS(L5254))*COS(RADIANS(P5254))*SIN(RADIANS(90-$X$3)))))</f>
        <v>65.078170095555294</v>
      </c>
      <c r="R5254" s="3">
        <f t="shared" si="903"/>
        <v>77.449049999999971</v>
      </c>
      <c r="S5254" s="3">
        <f t="shared" ref="S5254:S5317" si="910">IF($Z$3=TRUE, IF(E5254=0,0,E5254*(0.5*(1+COS(RADIANS(90-$X$3))*(1+(1-(E5254^2/(D5254+E5254)^2))*(SIN(RADIANS(0.5*$X$3))^3)))*(1+(1-(E5254^2/(D5254+E5254)^2))*(COS(RADIANS(Q5254))^2)*(SIN(RADIANS(90-L5254))^3)))), IF(E5254=0,0,E5254*(0.5*(1+COS(RADIANS(90-$X$3))))))</f>
        <v>213.23362423420707</v>
      </c>
      <c r="T5254" s="3">
        <f>(0.5*(1-COS(RADIANS(90-$X$3)))*(D5254+E5254)*'PV model'!$B$4)</f>
        <v>0</v>
      </c>
      <c r="U5254" s="3">
        <f t="shared" si="904"/>
        <v>290.68267423420707</v>
      </c>
      <c r="V5254" s="3">
        <f>('PV model'!$B$13*(U5254/1000)*(1-'PV model'!$B$14*((20+C5254)-25))*'PV model'!$B$10)/'PV model'!$B$12</f>
        <v>28.033846384352248</v>
      </c>
    </row>
    <row r="5255" spans="1:22" x14ac:dyDescent="0.2">
      <c r="A5255" s="10">
        <f t="shared" si="907"/>
        <v>219</v>
      </c>
      <c r="B5255" s="10">
        <f t="shared" si="905"/>
        <v>18</v>
      </c>
      <c r="C5255" s="23">
        <v>13</v>
      </c>
      <c r="D5255" s="24">
        <v>19.08165</v>
      </c>
      <c r="E5255" s="24">
        <v>134.06399999999999</v>
      </c>
      <c r="F5255" s="48"/>
      <c r="G5255" s="48"/>
      <c r="H5255" s="1">
        <f t="shared" si="906"/>
        <v>16.27076242894579</v>
      </c>
      <c r="I5255" s="1">
        <f t="shared" ref="I5255:I5318" si="911">9.87*SIN(RADIANS(1.978*A5255-160.22))-7.53*COS(RADIANS(0.989*A5255-80.11))-1.5*SIN((RADIANS(0.989*A5255-80.11)))</f>
        <v>-5.4293566919493834</v>
      </c>
      <c r="J5255" s="4">
        <f>B5255+('PV model'!$B$3/15)+(I5255/60)</f>
        <v>17.632844055134175</v>
      </c>
      <c r="K5255" s="2">
        <f t="shared" ref="K5255:K5318" si="912">15*(12-J5255)</f>
        <v>-84.492660827012628</v>
      </c>
      <c r="L5255" s="2">
        <f>DEGREES(ASIN((((COS(RADIANS('PV model'!$B$2))*COS(RADIANS(H5255))*COS(RADIANS(K5255)))+(SIN(RADIANS('PV model'!$B$2))*SIN(RADIANS(H5255)))))))</f>
        <v>16.444339947429395</v>
      </c>
      <c r="M5255" s="3">
        <f t="shared" si="908"/>
        <v>16.444339947429395</v>
      </c>
      <c r="N5255" s="2">
        <f t="shared" ref="N5255:N5318" si="913">DEGREES(ASIN((COS(RADIANS(H5255))*SIN(RADIANS(K5255)))/COS(RADIANS(L5255))))</f>
        <v>-85.049348030344319</v>
      </c>
      <c r="O5255" s="2">
        <f>IF('PV model'!$B$2&gt;0, 180-N5255,IF('PV model'!$B$2&lt;0,0-N5255,N5255))</f>
        <v>265.04934803034433</v>
      </c>
      <c r="P5255" s="2">
        <f>ABS(O5255-'PV model'!$B$5)</f>
        <v>60.049348030344333</v>
      </c>
      <c r="Q5255" s="3">
        <f t="shared" si="909"/>
        <v>73.555660052570602</v>
      </c>
      <c r="R5255" s="3">
        <f t="shared" ref="R5255:R5318" si="914">IF(D5255=0,0,D5255*COS(RADIANS(Q5255))/SIN(RADIANS(L5255)))</f>
        <v>19.081650000000003</v>
      </c>
      <c r="S5255" s="3">
        <f t="shared" si="910"/>
        <v>141.9081500474386</v>
      </c>
      <c r="T5255" s="3">
        <f>(0.5*(1-COS(RADIANS(90-$X$3)))*(D5255+E5255)*'PV model'!$B$4)</f>
        <v>0</v>
      </c>
      <c r="U5255" s="3">
        <f t="shared" ref="U5255:U5318" si="915">R5255+S5255+T5255</f>
        <v>160.98980004743859</v>
      </c>
      <c r="V5255" s="3">
        <f>('PV model'!$B$13*(U5255/1000)*(1-'PV model'!$B$14*((20+C5255)-25))*'PV model'!$B$10)/'PV model'!$B$12</f>
        <v>15.577579119534217</v>
      </c>
    </row>
    <row r="5256" spans="1:22" x14ac:dyDescent="0.2">
      <c r="A5256" s="10">
        <f t="shared" si="907"/>
        <v>219</v>
      </c>
      <c r="B5256" s="10">
        <f t="shared" ref="B5256:B5319" si="916">IF(B5255&lt;24,B5255+1,1)</f>
        <v>19</v>
      </c>
      <c r="C5256" s="23">
        <v>12.9</v>
      </c>
      <c r="D5256" s="24">
        <v>0</v>
      </c>
      <c r="E5256" s="24">
        <v>68.796000000000006</v>
      </c>
      <c r="F5256" s="48"/>
      <c r="G5256" s="48"/>
      <c r="H5256" s="1">
        <f t="shared" ref="H5256:H5319" si="917">(23.465*SIN(RADIANS(280.1+0.9863*A5256)))</f>
        <v>16.27076242894579</v>
      </c>
      <c r="I5256" s="1">
        <f t="shared" si="911"/>
        <v>-5.4293566919493834</v>
      </c>
      <c r="J5256" s="4">
        <f>B5256+('PV model'!$B$3/15)+(I5256/60)</f>
        <v>18.632844055134175</v>
      </c>
      <c r="K5256" s="2">
        <f t="shared" si="912"/>
        <v>-99.492660827012628</v>
      </c>
      <c r="L5256" s="2">
        <f>DEGREES(ASIN((((COS(RADIANS('PV model'!$B$2))*COS(RADIANS(H5256))*COS(RADIANS(K5256)))+(SIN(RADIANS('PV model'!$B$2))*SIN(RADIANS(H5256)))))))</f>
        <v>8.1190271297161143</v>
      </c>
      <c r="M5256" s="3">
        <f t="shared" si="908"/>
        <v>8.1190271297161143</v>
      </c>
      <c r="N5256" s="2">
        <f t="shared" si="913"/>
        <v>-73.016641449499161</v>
      </c>
      <c r="O5256" s="2">
        <f>IF('PV model'!$B$2&gt;0, 180-N5256,IF('PV model'!$B$2&lt;0,0-N5256,N5256))</f>
        <v>253.01664144949916</v>
      </c>
      <c r="P5256" s="2">
        <f>ABS(O5256-'PV model'!$B$5)</f>
        <v>48.016641449499161</v>
      </c>
      <c r="Q5256" s="3">
        <f t="shared" si="909"/>
        <v>81.880972870283884</v>
      </c>
      <c r="R5256" s="3">
        <f t="shared" si="914"/>
        <v>0</v>
      </c>
      <c r="S5256" s="3">
        <f t="shared" si="910"/>
        <v>68.796000000000006</v>
      </c>
      <c r="T5256" s="3">
        <f>(0.5*(1-COS(RADIANS(90-$X$3)))*(D5256+E5256)*'PV model'!$B$4)</f>
        <v>0</v>
      </c>
      <c r="U5256" s="3">
        <f t="shared" si="915"/>
        <v>68.796000000000006</v>
      </c>
      <c r="V5256" s="3">
        <f>('PV model'!$B$13*(U5256/1000)*(1-'PV model'!$B$14*((20+C5256)-25))*'PV model'!$B$10)/'PV model'!$B$12</f>
        <v>6.6595397581440006</v>
      </c>
    </row>
    <row r="5257" spans="1:22" x14ac:dyDescent="0.2">
      <c r="A5257" s="10">
        <f t="shared" si="907"/>
        <v>219</v>
      </c>
      <c r="B5257" s="10">
        <f t="shared" si="916"/>
        <v>20</v>
      </c>
      <c r="C5257" s="23">
        <v>12.9</v>
      </c>
      <c r="D5257" s="24">
        <v>0</v>
      </c>
      <c r="E5257" s="24">
        <v>21.168000000000003</v>
      </c>
      <c r="F5257" s="48"/>
      <c r="G5257" s="48"/>
      <c r="H5257" s="1">
        <f t="shared" si="917"/>
        <v>16.27076242894579</v>
      </c>
      <c r="I5257" s="1">
        <f t="shared" si="911"/>
        <v>-5.4293566919493834</v>
      </c>
      <c r="J5257" s="4">
        <f>B5257+('PV model'!$B$3/15)+(I5257/60)</f>
        <v>19.632844055134175</v>
      </c>
      <c r="K5257" s="2">
        <f t="shared" si="912"/>
        <v>-114.49266082701263</v>
      </c>
      <c r="L5257" s="2">
        <f>DEGREES(ASIN((((COS(RADIANS('PV model'!$B$2))*COS(RADIANS(H5257))*COS(RADIANS(K5257)))+(SIN(RADIANS('PV model'!$B$2))*SIN(RADIANS(H5257)))))))</f>
        <v>0.31439317816926465</v>
      </c>
      <c r="M5257" s="3">
        <f t="shared" si="908"/>
        <v>0.31439317816926465</v>
      </c>
      <c r="N5257" s="2">
        <f t="shared" si="913"/>
        <v>-60.877361046174826</v>
      </c>
      <c r="O5257" s="2">
        <f>IF('PV model'!$B$2&gt;0, 180-N5257,IF('PV model'!$B$2&lt;0,0-N5257,N5257))</f>
        <v>240.87736104617483</v>
      </c>
      <c r="P5257" s="2">
        <f>ABS(O5257-'PV model'!$B$5)</f>
        <v>35.877361046174826</v>
      </c>
      <c r="Q5257" s="3">
        <f t="shared" si="909"/>
        <v>89.685606821830731</v>
      </c>
      <c r="R5257" s="3">
        <f t="shared" si="914"/>
        <v>0</v>
      </c>
      <c r="S5257" s="3">
        <f t="shared" si="910"/>
        <v>21.168000000000003</v>
      </c>
      <c r="T5257" s="3">
        <f>(0.5*(1-COS(RADIANS(90-$X$3)))*(D5257+E5257)*'PV model'!$B$4)</f>
        <v>0</v>
      </c>
      <c r="U5257" s="3">
        <f t="shared" si="915"/>
        <v>21.168000000000003</v>
      </c>
      <c r="V5257" s="3">
        <f>('PV model'!$B$13*(U5257/1000)*(1-'PV model'!$B$14*((20+C5257)-25))*'PV model'!$B$10)/'PV model'!$B$12</f>
        <v>2.0490891563520002</v>
      </c>
    </row>
    <row r="5258" spans="1:22" x14ac:dyDescent="0.2">
      <c r="A5258" s="10">
        <f t="shared" si="907"/>
        <v>219</v>
      </c>
      <c r="B5258" s="10">
        <f t="shared" si="916"/>
        <v>21</v>
      </c>
      <c r="C5258" s="23">
        <v>12.2</v>
      </c>
      <c r="D5258" s="24">
        <v>0</v>
      </c>
      <c r="E5258" s="24">
        <v>0.88200000000000001</v>
      </c>
      <c r="F5258" s="48"/>
      <c r="G5258" s="48"/>
      <c r="H5258" s="1">
        <f t="shared" si="917"/>
        <v>16.27076242894579</v>
      </c>
      <c r="I5258" s="1">
        <f t="shared" si="911"/>
        <v>-5.4293566919493834</v>
      </c>
      <c r="J5258" s="4">
        <f>B5258+('PV model'!$B$3/15)+(I5258/60)</f>
        <v>20.632844055134175</v>
      </c>
      <c r="K5258" s="2">
        <f t="shared" si="912"/>
        <v>-129.49266082701263</v>
      </c>
      <c r="L5258" s="2">
        <f>DEGREES(ASIN((((COS(RADIANS('PV model'!$B$2))*COS(RADIANS(H5258))*COS(RADIANS(K5258)))+(SIN(RADIANS('PV model'!$B$2))*SIN(RADIANS(H5258)))))))</f>
        <v>-6.5975153370490442</v>
      </c>
      <c r="M5258" s="3">
        <f t="shared" si="908"/>
        <v>0</v>
      </c>
      <c r="N5258" s="2">
        <f t="shared" si="913"/>
        <v>-48.222392357907886</v>
      </c>
      <c r="O5258" s="2">
        <f>IF('PV model'!$B$2&gt;0, 180-N5258,IF('PV model'!$B$2&lt;0,0-N5258,N5258))</f>
        <v>228.22239235790789</v>
      </c>
      <c r="P5258" s="2">
        <f>ABS(O5258-'PV model'!$B$5)</f>
        <v>23.222392357907893</v>
      </c>
      <c r="Q5258" s="3">
        <f t="shared" si="909"/>
        <v>96.597515337049046</v>
      </c>
      <c r="R5258" s="3">
        <f t="shared" si="914"/>
        <v>0</v>
      </c>
      <c r="S5258" s="3">
        <f t="shared" si="910"/>
        <v>0.88200000000000001</v>
      </c>
      <c r="T5258" s="3">
        <f>(0.5*(1-COS(RADIANS(90-$X$3)))*(D5258+E5258)*'PV model'!$B$4)</f>
        <v>0</v>
      </c>
      <c r="U5258" s="3">
        <f t="shared" si="915"/>
        <v>0.88200000000000001</v>
      </c>
      <c r="V5258" s="3">
        <f>('PV model'!$B$13*(U5258/1000)*(1-'PV model'!$B$14*((20+C5258)-25))*'PV model'!$B$10)/'PV model'!$B$12</f>
        <v>8.5625576063999981E-2</v>
      </c>
    </row>
    <row r="5259" spans="1:22" x14ac:dyDescent="0.2">
      <c r="A5259" s="10">
        <f t="shared" si="907"/>
        <v>219</v>
      </c>
      <c r="B5259" s="10">
        <f t="shared" si="916"/>
        <v>22</v>
      </c>
      <c r="C5259" s="23">
        <v>11.9</v>
      </c>
      <c r="D5259" s="24">
        <v>0</v>
      </c>
      <c r="E5259" s="24">
        <v>0</v>
      </c>
      <c r="F5259" s="48"/>
      <c r="G5259" s="48"/>
      <c r="H5259" s="1">
        <f t="shared" si="917"/>
        <v>16.27076242894579</v>
      </c>
      <c r="I5259" s="1">
        <f t="shared" si="911"/>
        <v>-5.4293566919493834</v>
      </c>
      <c r="J5259" s="4">
        <f>B5259+('PV model'!$B$3/15)+(I5259/60)</f>
        <v>21.632844055134175</v>
      </c>
      <c r="K5259" s="2">
        <f t="shared" si="912"/>
        <v>-144.49266082701263</v>
      </c>
      <c r="L5259" s="2">
        <f>DEGREES(ASIN((((COS(RADIANS('PV model'!$B$2))*COS(RADIANS(H5259))*COS(RADIANS(K5259)))+(SIN(RADIANS('PV model'!$B$2))*SIN(RADIANS(H5259)))))))</f>
        <v>-12.222578092683417</v>
      </c>
      <c r="M5259" s="3">
        <f t="shared" si="908"/>
        <v>0</v>
      </c>
      <c r="N5259" s="2">
        <f t="shared" si="913"/>
        <v>-34.783440189577661</v>
      </c>
      <c r="O5259" s="2">
        <f>IF('PV model'!$B$2&gt;0, 180-N5259,IF('PV model'!$B$2&lt;0,0-N5259,N5259))</f>
        <v>214.78344018957768</v>
      </c>
      <c r="P5259" s="2">
        <f>ABS(O5259-'PV model'!$B$5)</f>
        <v>9.783440189577675</v>
      </c>
      <c r="Q5259" s="3">
        <f t="shared" si="909"/>
        <v>102.22257809268342</v>
      </c>
      <c r="R5259" s="3">
        <f t="shared" si="914"/>
        <v>0</v>
      </c>
      <c r="S5259" s="3">
        <f t="shared" si="910"/>
        <v>0</v>
      </c>
      <c r="T5259" s="3">
        <f>(0.5*(1-COS(RADIANS(90-$X$3)))*(D5259+E5259)*'PV model'!$B$4)</f>
        <v>0</v>
      </c>
      <c r="U5259" s="3">
        <f t="shared" si="915"/>
        <v>0</v>
      </c>
      <c r="V5259" s="3">
        <f>('PV model'!$B$13*(U5259/1000)*(1-'PV model'!$B$14*((20+C5259)-25))*'PV model'!$B$10)/'PV model'!$B$12</f>
        <v>0</v>
      </c>
    </row>
    <row r="5260" spans="1:22" x14ac:dyDescent="0.2">
      <c r="A5260" s="10">
        <f t="shared" si="907"/>
        <v>219</v>
      </c>
      <c r="B5260" s="10">
        <f t="shared" si="916"/>
        <v>23</v>
      </c>
      <c r="C5260" s="23">
        <v>11.6</v>
      </c>
      <c r="D5260" s="24">
        <v>0</v>
      </c>
      <c r="E5260" s="24">
        <v>0</v>
      </c>
      <c r="F5260" s="48"/>
      <c r="G5260" s="48"/>
      <c r="H5260" s="1">
        <f t="shared" si="917"/>
        <v>16.27076242894579</v>
      </c>
      <c r="I5260" s="1">
        <f t="shared" si="911"/>
        <v>-5.4293566919493834</v>
      </c>
      <c r="J5260" s="4">
        <f>B5260+('PV model'!$B$3/15)+(I5260/60)</f>
        <v>22.632844055134175</v>
      </c>
      <c r="K5260" s="2">
        <f t="shared" si="912"/>
        <v>-159.49266082701263</v>
      </c>
      <c r="L5260" s="2">
        <f>DEGREES(ASIN((((COS(RADIANS('PV model'!$B$2))*COS(RADIANS(H5260))*COS(RADIANS(K5260)))+(SIN(RADIANS('PV model'!$B$2))*SIN(RADIANS(H5260)))))))</f>
        <v>-16.162503892960785</v>
      </c>
      <c r="M5260" s="3">
        <f t="shared" si="908"/>
        <v>0</v>
      </c>
      <c r="N5260" s="2">
        <f t="shared" si="913"/>
        <v>-20.495566090904742</v>
      </c>
      <c r="O5260" s="2">
        <f>IF('PV model'!$B$2&gt;0, 180-N5260,IF('PV model'!$B$2&lt;0,0-N5260,N5260))</f>
        <v>200.49556609090473</v>
      </c>
      <c r="P5260" s="2">
        <f>ABS(O5260-'PV model'!$B$5)</f>
        <v>4.504433909095269</v>
      </c>
      <c r="Q5260" s="3">
        <f t="shared" si="909"/>
        <v>106.16250389296079</v>
      </c>
      <c r="R5260" s="3">
        <f t="shared" si="914"/>
        <v>0</v>
      </c>
      <c r="S5260" s="3">
        <f t="shared" si="910"/>
        <v>0</v>
      </c>
      <c r="T5260" s="3">
        <f>(0.5*(1-COS(RADIANS(90-$X$3)))*(D5260+E5260)*'PV model'!$B$4)</f>
        <v>0</v>
      </c>
      <c r="U5260" s="3">
        <f t="shared" si="915"/>
        <v>0</v>
      </c>
      <c r="V5260" s="3">
        <f>('PV model'!$B$13*(U5260/1000)*(1-'PV model'!$B$14*((20+C5260)-25))*'PV model'!$B$10)/'PV model'!$B$12</f>
        <v>0</v>
      </c>
    </row>
    <row r="5261" spans="1:22" x14ac:dyDescent="0.2">
      <c r="A5261" s="10">
        <f t="shared" si="907"/>
        <v>219</v>
      </c>
      <c r="B5261" s="10">
        <f t="shared" si="916"/>
        <v>24</v>
      </c>
      <c r="C5261" s="23">
        <v>11.7</v>
      </c>
      <c r="D5261" s="24">
        <v>0</v>
      </c>
      <c r="E5261" s="24">
        <v>0</v>
      </c>
      <c r="F5261" s="48"/>
      <c r="G5261" s="48"/>
      <c r="H5261" s="1">
        <f t="shared" si="917"/>
        <v>16.27076242894579</v>
      </c>
      <c r="I5261" s="1">
        <f t="shared" si="911"/>
        <v>-5.4293566919493834</v>
      </c>
      <c r="J5261" s="4">
        <f>B5261+('PV model'!$B$3/15)+(I5261/60)</f>
        <v>23.632844055134175</v>
      </c>
      <c r="K5261" s="2">
        <f t="shared" si="912"/>
        <v>-174.49266082701263</v>
      </c>
      <c r="L5261" s="2">
        <f>DEGREES(ASIN((((COS(RADIANS('PV model'!$B$2))*COS(RADIANS(H5261))*COS(RADIANS(K5261)))+(SIN(RADIANS('PV model'!$B$2))*SIN(RADIANS(H5261)))))))</f>
        <v>-18.077900171653848</v>
      </c>
      <c r="M5261" s="3">
        <f t="shared" si="908"/>
        <v>0</v>
      </c>
      <c r="N5261" s="2">
        <f t="shared" si="913"/>
        <v>-5.5614610421087418</v>
      </c>
      <c r="O5261" s="2">
        <f>IF('PV model'!$B$2&gt;0, 180-N5261,IF('PV model'!$B$2&lt;0,0-N5261,N5261))</f>
        <v>185.56146104210873</v>
      </c>
      <c r="P5261" s="2">
        <f>ABS(O5261-'PV model'!$B$5)</f>
        <v>19.438538957891268</v>
      </c>
      <c r="Q5261" s="3">
        <f t="shared" si="909"/>
        <v>108.07790017165385</v>
      </c>
      <c r="R5261" s="3">
        <f t="shared" si="914"/>
        <v>0</v>
      </c>
      <c r="S5261" s="3">
        <f t="shared" si="910"/>
        <v>0</v>
      </c>
      <c r="T5261" s="3">
        <f>(0.5*(1-COS(RADIANS(90-$X$3)))*(D5261+E5261)*'PV model'!$B$4)</f>
        <v>0</v>
      </c>
      <c r="U5261" s="3">
        <f t="shared" si="915"/>
        <v>0</v>
      </c>
      <c r="V5261" s="3">
        <f>('PV model'!$B$13*(U5261/1000)*(1-'PV model'!$B$14*((20+C5261)-25))*'PV model'!$B$10)/'PV model'!$B$12</f>
        <v>0</v>
      </c>
    </row>
    <row r="5262" spans="1:22" x14ac:dyDescent="0.2">
      <c r="A5262" s="10">
        <f t="shared" si="907"/>
        <v>220</v>
      </c>
      <c r="B5262" s="10">
        <f t="shared" si="916"/>
        <v>1</v>
      </c>
      <c r="C5262" s="23">
        <v>12</v>
      </c>
      <c r="D5262" s="24">
        <v>0</v>
      </c>
      <c r="E5262" s="24">
        <v>0</v>
      </c>
      <c r="F5262" s="48"/>
      <c r="G5262" s="48"/>
      <c r="H5262" s="1">
        <f t="shared" si="917"/>
        <v>15.977314807379948</v>
      </c>
      <c r="I5262" s="1">
        <f t="shared" si="911"/>
        <v>-5.2982673987102711</v>
      </c>
      <c r="J5262" s="4">
        <f>B5262+('PV model'!$B$3/15)+(I5262/60)</f>
        <v>0.63502887668816221</v>
      </c>
      <c r="K5262" s="2">
        <f t="shared" si="912"/>
        <v>170.47456684967756</v>
      </c>
      <c r="L5262" s="2">
        <f>DEGREES(ASIN((((COS(RADIANS('PV model'!$B$2))*COS(RADIANS(H5262))*COS(RADIANS(K5262)))+(SIN(RADIANS('PV model'!$B$2))*SIN(RADIANS(H5262)))))))</f>
        <v>-18.069614627622624</v>
      </c>
      <c r="M5262" s="3">
        <f t="shared" si="908"/>
        <v>0</v>
      </c>
      <c r="N5262" s="2">
        <f t="shared" si="913"/>
        <v>9.6335616654634784</v>
      </c>
      <c r="O5262" s="2">
        <f>IF('PV model'!$B$2&gt;0, 180-N5262,IF('PV model'!$B$2&lt;0,0-N5262,N5262))</f>
        <v>170.36643833453653</v>
      </c>
      <c r="P5262" s="2">
        <f>ABS(O5262-'PV model'!$B$5)</f>
        <v>34.633561665463475</v>
      </c>
      <c r="Q5262" s="3">
        <f t="shared" si="909"/>
        <v>108.06961462762261</v>
      </c>
      <c r="R5262" s="3">
        <f t="shared" si="914"/>
        <v>0</v>
      </c>
      <c r="S5262" s="3">
        <f t="shared" si="910"/>
        <v>0</v>
      </c>
      <c r="T5262" s="3">
        <f>(0.5*(1-COS(RADIANS(90-$X$3)))*(D5262+E5262)*'PV model'!$B$4)</f>
        <v>0</v>
      </c>
      <c r="U5262" s="3">
        <f t="shared" si="915"/>
        <v>0</v>
      </c>
      <c r="V5262" s="3">
        <f>('PV model'!$B$13*(U5262/1000)*(1-'PV model'!$B$14*((20+C5262)-25))*'PV model'!$B$10)/'PV model'!$B$12</f>
        <v>0</v>
      </c>
    </row>
    <row r="5263" spans="1:22" x14ac:dyDescent="0.2">
      <c r="A5263" s="10">
        <f t="shared" si="907"/>
        <v>220</v>
      </c>
      <c r="B5263" s="10">
        <f t="shared" si="916"/>
        <v>2</v>
      </c>
      <c r="C5263" s="23">
        <v>12</v>
      </c>
      <c r="D5263" s="24">
        <v>0</v>
      </c>
      <c r="E5263" s="24">
        <v>0</v>
      </c>
      <c r="F5263" s="48"/>
      <c r="G5263" s="48"/>
      <c r="H5263" s="1">
        <f t="shared" si="917"/>
        <v>15.977314807379948</v>
      </c>
      <c r="I5263" s="1">
        <f t="shared" si="911"/>
        <v>-5.2982673987102711</v>
      </c>
      <c r="J5263" s="4">
        <f>B5263+('PV model'!$B$3/15)+(I5263/60)</f>
        <v>1.6350288766881622</v>
      </c>
      <c r="K5263" s="2">
        <f t="shared" si="912"/>
        <v>155.47456684967756</v>
      </c>
      <c r="L5263" s="2">
        <f>DEGREES(ASIN((((COS(RADIANS('PV model'!$B$2))*COS(RADIANS(H5263))*COS(RADIANS(K5263)))+(SIN(RADIANS('PV model'!$B$2))*SIN(RADIANS(H5263)))))))</f>
        <v>-15.578082122211745</v>
      </c>
      <c r="M5263" s="3">
        <f t="shared" si="908"/>
        <v>0</v>
      </c>
      <c r="N5263" s="2">
        <f t="shared" si="913"/>
        <v>24.474026007020161</v>
      </c>
      <c r="O5263" s="2">
        <f>IF('PV model'!$B$2&gt;0, 180-N5263,IF('PV model'!$B$2&lt;0,0-N5263,N5263))</f>
        <v>155.52597399297983</v>
      </c>
      <c r="P5263" s="2">
        <f>ABS(O5263-'PV model'!$B$5)</f>
        <v>49.474026007020171</v>
      </c>
      <c r="Q5263" s="3">
        <f t="shared" si="909"/>
        <v>105.57808212221174</v>
      </c>
      <c r="R5263" s="3">
        <f t="shared" si="914"/>
        <v>0</v>
      </c>
      <c r="S5263" s="3">
        <f t="shared" si="910"/>
        <v>0</v>
      </c>
      <c r="T5263" s="3">
        <f>(0.5*(1-COS(RADIANS(90-$X$3)))*(D5263+E5263)*'PV model'!$B$4)</f>
        <v>0</v>
      </c>
      <c r="U5263" s="3">
        <f t="shared" si="915"/>
        <v>0</v>
      </c>
      <c r="V5263" s="3">
        <f>('PV model'!$B$13*(U5263/1000)*(1-'PV model'!$B$14*((20+C5263)-25))*'PV model'!$B$10)/'PV model'!$B$12</f>
        <v>0</v>
      </c>
    </row>
    <row r="5264" spans="1:22" x14ac:dyDescent="0.2">
      <c r="A5264" s="10">
        <f t="shared" si="907"/>
        <v>220</v>
      </c>
      <c r="B5264" s="10">
        <f t="shared" si="916"/>
        <v>3</v>
      </c>
      <c r="C5264" s="23">
        <v>11.8</v>
      </c>
      <c r="D5264" s="24">
        <v>0</v>
      </c>
      <c r="E5264" s="24">
        <v>0</v>
      </c>
      <c r="F5264" s="48"/>
      <c r="G5264" s="48"/>
      <c r="H5264" s="1">
        <f t="shared" si="917"/>
        <v>15.977314807379948</v>
      </c>
      <c r="I5264" s="1">
        <f t="shared" si="911"/>
        <v>-5.2982673987102711</v>
      </c>
      <c r="J5264" s="4">
        <f>B5264+('PV model'!$B$3/15)+(I5264/60)</f>
        <v>2.6350288766881618</v>
      </c>
      <c r="K5264" s="2">
        <f t="shared" si="912"/>
        <v>140.47456684967756</v>
      </c>
      <c r="L5264" s="2">
        <f>DEGREES(ASIN((((COS(RADIANS('PV model'!$B$2))*COS(RADIANS(H5264))*COS(RADIANS(K5264)))+(SIN(RADIANS('PV model'!$B$2))*SIN(RADIANS(H5264)))))))</f>
        <v>-11.137832435881567</v>
      </c>
      <c r="M5264" s="3">
        <f t="shared" si="908"/>
        <v>0</v>
      </c>
      <c r="N5264" s="2">
        <f t="shared" si="913"/>
        <v>38.578124853846077</v>
      </c>
      <c r="O5264" s="2">
        <f>IF('PV model'!$B$2&gt;0, 180-N5264,IF('PV model'!$B$2&lt;0,0-N5264,N5264))</f>
        <v>141.42187514615392</v>
      </c>
      <c r="P5264" s="2">
        <f>ABS(O5264-'PV model'!$B$5)</f>
        <v>63.578124853846077</v>
      </c>
      <c r="Q5264" s="3">
        <f t="shared" si="909"/>
        <v>101.13783243588156</v>
      </c>
      <c r="R5264" s="3">
        <f t="shared" si="914"/>
        <v>0</v>
      </c>
      <c r="S5264" s="3">
        <f t="shared" si="910"/>
        <v>0</v>
      </c>
      <c r="T5264" s="3">
        <f>(0.5*(1-COS(RADIANS(90-$X$3)))*(D5264+E5264)*'PV model'!$B$4)</f>
        <v>0</v>
      </c>
      <c r="U5264" s="3">
        <f t="shared" si="915"/>
        <v>0</v>
      </c>
      <c r="V5264" s="3">
        <f>('PV model'!$B$13*(U5264/1000)*(1-'PV model'!$B$14*((20+C5264)-25))*'PV model'!$B$10)/'PV model'!$B$12</f>
        <v>0</v>
      </c>
    </row>
    <row r="5265" spans="1:22" x14ac:dyDescent="0.2">
      <c r="A5265" s="10">
        <f t="shared" si="907"/>
        <v>220</v>
      </c>
      <c r="B5265" s="10">
        <f t="shared" si="916"/>
        <v>4</v>
      </c>
      <c r="C5265" s="23">
        <v>11.6</v>
      </c>
      <c r="D5265" s="24">
        <v>0</v>
      </c>
      <c r="E5265" s="24">
        <v>0</v>
      </c>
      <c r="F5265" s="48"/>
      <c r="G5265" s="48"/>
      <c r="H5265" s="1">
        <f t="shared" si="917"/>
        <v>15.977314807379948</v>
      </c>
      <c r="I5265" s="1">
        <f t="shared" si="911"/>
        <v>-5.2982673987102711</v>
      </c>
      <c r="J5265" s="4">
        <f>B5265+('PV model'!$B$3/15)+(I5265/60)</f>
        <v>3.6350288766881618</v>
      </c>
      <c r="K5265" s="2">
        <f t="shared" si="912"/>
        <v>125.47456684967757</v>
      </c>
      <c r="L5265" s="2">
        <f>DEGREES(ASIN((((COS(RADIANS('PV model'!$B$2))*COS(RADIANS(H5265))*COS(RADIANS(K5265)))+(SIN(RADIANS('PV model'!$B$2))*SIN(RADIANS(H5265)))))))</f>
        <v>-5.1155710853406475</v>
      </c>
      <c r="M5265" s="3">
        <f t="shared" si="908"/>
        <v>0</v>
      </c>
      <c r="N5265" s="2">
        <f t="shared" si="913"/>
        <v>51.817478446418768</v>
      </c>
      <c r="O5265" s="2">
        <f>IF('PV model'!$B$2&gt;0, 180-N5265,IF('PV model'!$B$2&lt;0,0-N5265,N5265))</f>
        <v>128.18252155358124</v>
      </c>
      <c r="P5265" s="2">
        <f>ABS(O5265-'PV model'!$B$5)</f>
        <v>76.817478446418761</v>
      </c>
      <c r="Q5265" s="3">
        <f t="shared" si="909"/>
        <v>95.115571085340648</v>
      </c>
      <c r="R5265" s="3">
        <f t="shared" si="914"/>
        <v>0</v>
      </c>
      <c r="S5265" s="3">
        <f t="shared" si="910"/>
        <v>0</v>
      </c>
      <c r="T5265" s="3">
        <f>(0.5*(1-COS(RADIANS(90-$X$3)))*(D5265+E5265)*'PV model'!$B$4)</f>
        <v>0</v>
      </c>
      <c r="U5265" s="3">
        <f t="shared" si="915"/>
        <v>0</v>
      </c>
      <c r="V5265" s="3">
        <f>('PV model'!$B$13*(U5265/1000)*(1-'PV model'!$B$14*((20+C5265)-25))*'PV model'!$B$10)/'PV model'!$B$12</f>
        <v>0</v>
      </c>
    </row>
    <row r="5266" spans="1:22" x14ac:dyDescent="0.2">
      <c r="A5266" s="10">
        <f t="shared" si="907"/>
        <v>220</v>
      </c>
      <c r="B5266" s="10">
        <f t="shared" si="916"/>
        <v>5</v>
      </c>
      <c r="C5266" s="23">
        <v>11.8</v>
      </c>
      <c r="D5266" s="24">
        <v>0</v>
      </c>
      <c r="E5266" s="24">
        <v>0.88200000000000001</v>
      </c>
      <c r="F5266" s="48"/>
      <c r="G5266" s="48"/>
      <c r="H5266" s="1">
        <f t="shared" si="917"/>
        <v>15.977314807379948</v>
      </c>
      <c r="I5266" s="1">
        <f t="shared" si="911"/>
        <v>-5.2982673987102711</v>
      </c>
      <c r="J5266" s="4">
        <f>B5266+('PV model'!$B$3/15)+(I5266/60)</f>
        <v>4.6350288766881622</v>
      </c>
      <c r="K5266" s="2">
        <f t="shared" si="912"/>
        <v>110.47456684967757</v>
      </c>
      <c r="L5266" s="2">
        <f>DEGREES(ASIN((((COS(RADIANS('PV model'!$B$2))*COS(RADIANS(H5266))*COS(RADIANS(K5266)))+(SIN(RADIANS('PV model'!$B$2))*SIN(RADIANS(H5266)))))))</f>
        <v>2.0846253801048631</v>
      </c>
      <c r="M5266" s="3">
        <f t="shared" si="908"/>
        <v>2.0846253801048631</v>
      </c>
      <c r="N5266" s="2">
        <f t="shared" si="913"/>
        <v>64.320887610832187</v>
      </c>
      <c r="O5266" s="2">
        <f>IF('PV model'!$B$2&gt;0, 180-N5266,IF('PV model'!$B$2&lt;0,0-N5266,N5266))</f>
        <v>115.67911238916781</v>
      </c>
      <c r="P5266" s="2">
        <f>ABS(O5266-'PV model'!$B$5)</f>
        <v>89.320887610832187</v>
      </c>
      <c r="Q5266" s="3">
        <f t="shared" si="909"/>
        <v>87.915374619895132</v>
      </c>
      <c r="R5266" s="3">
        <f t="shared" si="914"/>
        <v>0</v>
      </c>
      <c r="S5266" s="3">
        <f t="shared" si="910"/>
        <v>0.88200000000000001</v>
      </c>
      <c r="T5266" s="3">
        <f>(0.5*(1-COS(RADIANS(90-$X$3)))*(D5266+E5266)*'PV model'!$B$4)</f>
        <v>0</v>
      </c>
      <c r="U5266" s="3">
        <f t="shared" si="915"/>
        <v>0.88200000000000001</v>
      </c>
      <c r="V5266" s="3">
        <f>('PV model'!$B$13*(U5266/1000)*(1-'PV model'!$B$14*((20+C5266)-25))*'PV model'!$B$10)/'PV model'!$B$12</f>
        <v>8.5766639615999993E-2</v>
      </c>
    </row>
    <row r="5267" spans="1:22" x14ac:dyDescent="0.2">
      <c r="A5267" s="10">
        <f t="shared" si="907"/>
        <v>220</v>
      </c>
      <c r="B5267" s="10">
        <f t="shared" si="916"/>
        <v>6</v>
      </c>
      <c r="C5267" s="23">
        <v>11.7</v>
      </c>
      <c r="D5267" s="24">
        <v>0</v>
      </c>
      <c r="E5267" s="24">
        <v>26.459999999999997</v>
      </c>
      <c r="F5267" s="48"/>
      <c r="G5267" s="48"/>
      <c r="H5267" s="1">
        <f t="shared" si="917"/>
        <v>15.977314807379948</v>
      </c>
      <c r="I5267" s="1">
        <f t="shared" si="911"/>
        <v>-5.2982673987102711</v>
      </c>
      <c r="J5267" s="4">
        <f>B5267+('PV model'!$B$3/15)+(I5267/60)</f>
        <v>5.6350288766881622</v>
      </c>
      <c r="K5267" s="2">
        <f t="shared" si="912"/>
        <v>95.474566849677572</v>
      </c>
      <c r="L5267" s="2">
        <f>DEGREES(ASIN((((COS(RADIANS('PV model'!$B$2))*COS(RADIANS(H5267))*COS(RADIANS(K5267)))+(SIN(RADIANS('PV model'!$B$2))*SIN(RADIANS(H5267)))))))</f>
        <v>10.072626387951885</v>
      </c>
      <c r="M5267" s="3">
        <f t="shared" si="908"/>
        <v>10.072626387951885</v>
      </c>
      <c r="N5267" s="2">
        <f t="shared" si="913"/>
        <v>76.401381148390229</v>
      </c>
      <c r="O5267" s="2">
        <f>IF('PV model'!$B$2&gt;0, 180-N5267,IF('PV model'!$B$2&lt;0,0-N5267,N5267))</f>
        <v>103.59861885160977</v>
      </c>
      <c r="P5267" s="2">
        <f>ABS(O5267-'PV model'!$B$5)</f>
        <v>101.40138114839023</v>
      </c>
      <c r="Q5267" s="3">
        <f t="shared" si="909"/>
        <v>79.927373612048115</v>
      </c>
      <c r="R5267" s="3">
        <f t="shared" si="914"/>
        <v>0</v>
      </c>
      <c r="S5267" s="3">
        <f t="shared" si="910"/>
        <v>26.459999999999997</v>
      </c>
      <c r="T5267" s="3">
        <f>(0.5*(1-COS(RADIANS(90-$X$3)))*(D5267+E5267)*'PV model'!$B$4)</f>
        <v>0</v>
      </c>
      <c r="U5267" s="3">
        <f t="shared" si="915"/>
        <v>26.459999999999997</v>
      </c>
      <c r="V5267" s="3">
        <f>('PV model'!$B$13*(U5267/1000)*(1-'PV model'!$B$14*((20+C5267)-25))*'PV model'!$B$10)/'PV model'!$B$12</f>
        <v>2.5740571651199997</v>
      </c>
    </row>
    <row r="5268" spans="1:22" x14ac:dyDescent="0.2">
      <c r="A5268" s="10">
        <f t="shared" si="907"/>
        <v>220</v>
      </c>
      <c r="B5268" s="10">
        <f t="shared" si="916"/>
        <v>7</v>
      </c>
      <c r="C5268" s="23">
        <v>12.5</v>
      </c>
      <c r="D5268" s="24">
        <v>134.69399999999999</v>
      </c>
      <c r="E5268" s="24">
        <v>84.672000000000011</v>
      </c>
      <c r="F5268" s="48"/>
      <c r="G5268" s="48"/>
      <c r="H5268" s="1">
        <f t="shared" si="917"/>
        <v>15.977314807379948</v>
      </c>
      <c r="I5268" s="1">
        <f t="shared" si="911"/>
        <v>-5.2982673987102711</v>
      </c>
      <c r="J5268" s="4">
        <f>B5268+('PV model'!$B$3/15)+(I5268/60)</f>
        <v>6.6350288766881622</v>
      </c>
      <c r="K5268" s="2">
        <f t="shared" si="912"/>
        <v>80.474566849677572</v>
      </c>
      <c r="L5268" s="2">
        <f>DEGREES(ASIN((((COS(RADIANS('PV model'!$B$2))*COS(RADIANS(H5268))*COS(RADIANS(K5268)))+(SIN(RADIANS('PV model'!$B$2))*SIN(RADIANS(H5268)))))))</f>
        <v>18.479023961052814</v>
      </c>
      <c r="M5268" s="3">
        <f t="shared" si="908"/>
        <v>18.479023961052814</v>
      </c>
      <c r="N5268" s="2">
        <f t="shared" si="913"/>
        <v>88.501974993561433</v>
      </c>
      <c r="O5268" s="2">
        <f>IF('PV model'!$B$2&gt;0, 180-N5268,IF('PV model'!$B$2&lt;0,0-N5268,N5268))</f>
        <v>91.498025006438567</v>
      </c>
      <c r="P5268" s="2">
        <f>ABS(O5268-'PV model'!$B$5)</f>
        <v>113.50197499356143</v>
      </c>
      <c r="Q5268" s="3">
        <f t="shared" si="909"/>
        <v>71.520976038947182</v>
      </c>
      <c r="R5268" s="3">
        <f t="shared" si="914"/>
        <v>134.69400000000002</v>
      </c>
      <c r="S5268" s="3">
        <f t="shared" si="910"/>
        <v>104.51516673250819</v>
      </c>
      <c r="T5268" s="3">
        <f>(0.5*(1-COS(RADIANS(90-$X$3)))*(D5268+E5268)*'PV model'!$B$4)</f>
        <v>0</v>
      </c>
      <c r="U5268" s="3">
        <f t="shared" si="915"/>
        <v>239.20916673250821</v>
      </c>
      <c r="V5268" s="3">
        <f>('PV model'!$B$13*(U5268/1000)*(1-'PV model'!$B$14*((20+C5268)-25))*'PV model'!$B$10)/'PV model'!$B$12</f>
        <v>23.194007857384072</v>
      </c>
    </row>
    <row r="5269" spans="1:22" x14ac:dyDescent="0.2">
      <c r="A5269" s="10">
        <f t="shared" si="907"/>
        <v>220</v>
      </c>
      <c r="B5269" s="10">
        <f t="shared" si="916"/>
        <v>8</v>
      </c>
      <c r="C5269" s="23">
        <v>13.2</v>
      </c>
      <c r="D5269" s="24">
        <v>312.04110000000003</v>
      </c>
      <c r="E5269" s="24">
        <v>127.89</v>
      </c>
      <c r="F5269" s="48"/>
      <c r="G5269" s="48"/>
      <c r="H5269" s="1">
        <f t="shared" si="917"/>
        <v>15.977314807379948</v>
      </c>
      <c r="I5269" s="1">
        <f t="shared" si="911"/>
        <v>-5.2982673987102711</v>
      </c>
      <c r="J5269" s="4">
        <f>B5269+('PV model'!$B$3/15)+(I5269/60)</f>
        <v>7.6350288766881622</v>
      </c>
      <c r="K5269" s="2">
        <f t="shared" si="912"/>
        <v>65.474566849677572</v>
      </c>
      <c r="L5269" s="2">
        <f>DEGREES(ASIN((((COS(RADIANS('PV model'!$B$2))*COS(RADIANS(H5269))*COS(RADIANS(K5269)))+(SIN(RADIANS('PV model'!$B$2))*SIN(RADIANS(H5269)))))))</f>
        <v>26.928460065466563</v>
      </c>
      <c r="M5269" s="3">
        <f t="shared" si="908"/>
        <v>26.928460065466563</v>
      </c>
      <c r="N5269" s="2">
        <f t="shared" si="913"/>
        <v>78.813333612011505</v>
      </c>
      <c r="O5269" s="2">
        <f>IF('PV model'!$B$2&gt;0, 180-N5269,IF('PV model'!$B$2&lt;0,0-N5269,N5269))</f>
        <v>101.1866663879885</v>
      </c>
      <c r="P5269" s="2">
        <f>ABS(O5269-'PV model'!$B$5)</f>
        <v>103.8133336120115</v>
      </c>
      <c r="Q5269" s="3">
        <f t="shared" si="909"/>
        <v>63.07153993453344</v>
      </c>
      <c r="R5269" s="3">
        <f t="shared" si="914"/>
        <v>312.04110000000003</v>
      </c>
      <c r="S5269" s="3">
        <f t="shared" si="910"/>
        <v>168.36018061268641</v>
      </c>
      <c r="T5269" s="3">
        <f>(0.5*(1-COS(RADIANS(90-$X$3)))*(D5269+E5269)*'PV model'!$B$4)</f>
        <v>0</v>
      </c>
      <c r="U5269" s="3">
        <f t="shared" si="915"/>
        <v>480.40128061268643</v>
      </c>
      <c r="V5269" s="3">
        <f>('PV model'!$B$13*(U5269/1000)*(1-'PV model'!$B$14*((20+C5269)-25))*'PV model'!$B$10)/'PV model'!$B$12</f>
        <v>46.445826096114686</v>
      </c>
    </row>
    <row r="5270" spans="1:22" x14ac:dyDescent="0.2">
      <c r="A5270" s="10">
        <f t="shared" si="907"/>
        <v>220</v>
      </c>
      <c r="B5270" s="10">
        <f t="shared" si="916"/>
        <v>9</v>
      </c>
      <c r="C5270" s="23">
        <v>14</v>
      </c>
      <c r="D5270" s="24">
        <v>422.0412</v>
      </c>
      <c r="E5270" s="24">
        <v>166.69800000000001</v>
      </c>
      <c r="F5270" s="48"/>
      <c r="G5270" s="48"/>
      <c r="H5270" s="1">
        <f t="shared" si="917"/>
        <v>15.977314807379948</v>
      </c>
      <c r="I5270" s="1">
        <f t="shared" si="911"/>
        <v>-5.2982673987102711</v>
      </c>
      <c r="J5270" s="4">
        <f>B5270+('PV model'!$B$3/15)+(I5270/60)</f>
        <v>8.6350288766881622</v>
      </c>
      <c r="K5270" s="2">
        <f t="shared" si="912"/>
        <v>50.474566849677565</v>
      </c>
      <c r="L5270" s="2">
        <f>DEGREES(ASIN((((COS(RADIANS('PV model'!$B$2))*COS(RADIANS(H5270))*COS(RADIANS(K5270)))+(SIN(RADIANS('PV model'!$B$2))*SIN(RADIANS(H5270)))))))</f>
        <v>34.987250395137401</v>
      </c>
      <c r="M5270" s="3">
        <f t="shared" si="908"/>
        <v>34.987250395137401</v>
      </c>
      <c r="N5270" s="2">
        <f t="shared" si="913"/>
        <v>64.83934914387649</v>
      </c>
      <c r="O5270" s="2">
        <f>IF('PV model'!$B$2&gt;0, 180-N5270,IF('PV model'!$B$2&lt;0,0-N5270,N5270))</f>
        <v>115.16065085612351</v>
      </c>
      <c r="P5270" s="2">
        <f>ABS(O5270-'PV model'!$B$5)</f>
        <v>89.83934914387649</v>
      </c>
      <c r="Q5270" s="3">
        <f t="shared" si="909"/>
        <v>55.012749604862599</v>
      </c>
      <c r="R5270" s="3">
        <f t="shared" si="914"/>
        <v>422.04119999999995</v>
      </c>
      <c r="S5270" s="3">
        <f t="shared" si="910"/>
        <v>226.03474859027591</v>
      </c>
      <c r="T5270" s="3">
        <f>(0.5*(1-COS(RADIANS(90-$X$3)))*(D5270+E5270)*'PV model'!$B$4)</f>
        <v>0</v>
      </c>
      <c r="U5270" s="3">
        <f t="shared" si="915"/>
        <v>648.07594859027586</v>
      </c>
      <c r="V5270" s="3">
        <f>('PV model'!$B$13*(U5270/1000)*(1-'PV model'!$B$14*((20+C5270)-25))*'PV model'!$B$10)/'PV model'!$B$12</f>
        <v>62.449531635524949</v>
      </c>
    </row>
    <row r="5271" spans="1:22" x14ac:dyDescent="0.2">
      <c r="A5271" s="10">
        <f t="shared" si="907"/>
        <v>220</v>
      </c>
      <c r="B5271" s="10">
        <f t="shared" si="916"/>
        <v>10</v>
      </c>
      <c r="C5271" s="23">
        <v>14.7</v>
      </c>
      <c r="D5271" s="24">
        <v>487.14330000000001</v>
      </c>
      <c r="E5271" s="24">
        <v>201.096</v>
      </c>
      <c r="F5271" s="48"/>
      <c r="G5271" s="48"/>
      <c r="H5271" s="1">
        <f t="shared" si="917"/>
        <v>15.977314807379948</v>
      </c>
      <c r="I5271" s="1">
        <f t="shared" si="911"/>
        <v>-5.2982673987102711</v>
      </c>
      <c r="J5271" s="4">
        <f>B5271+('PV model'!$B$3/15)+(I5271/60)</f>
        <v>9.6350288766881622</v>
      </c>
      <c r="K5271" s="2">
        <f t="shared" si="912"/>
        <v>35.474566849677565</v>
      </c>
      <c r="L5271" s="2">
        <f>DEGREES(ASIN((((COS(RADIANS('PV model'!$B$2))*COS(RADIANS(H5271))*COS(RADIANS(K5271)))+(SIN(RADIANS('PV model'!$B$2))*SIN(RADIANS(H5271)))))))</f>
        <v>42.089759324897024</v>
      </c>
      <c r="M5271" s="3">
        <f t="shared" si="908"/>
        <v>42.089759324897024</v>
      </c>
      <c r="N5271" s="2">
        <f t="shared" si="913"/>
        <v>48.748396713594573</v>
      </c>
      <c r="O5271" s="2">
        <f>IF('PV model'!$B$2&gt;0, 180-N5271,IF('PV model'!$B$2&lt;0,0-N5271,N5271))</f>
        <v>131.25160328640544</v>
      </c>
      <c r="P5271" s="2">
        <f>ABS(O5271-'PV model'!$B$5)</f>
        <v>73.748396713594559</v>
      </c>
      <c r="Q5271" s="3">
        <f t="shared" si="909"/>
        <v>47.910240675102976</v>
      </c>
      <c r="R5271" s="3">
        <f t="shared" si="914"/>
        <v>487.14330000000001</v>
      </c>
      <c r="S5271" s="3">
        <f t="shared" si="910"/>
        <v>272.84253828179078</v>
      </c>
      <c r="T5271" s="3">
        <f>(0.5*(1-COS(RADIANS(90-$X$3)))*(D5271+E5271)*'PV model'!$B$4)</f>
        <v>0</v>
      </c>
      <c r="U5271" s="3">
        <f t="shared" si="915"/>
        <v>759.98583828179085</v>
      </c>
      <c r="V5271" s="3">
        <f>('PV model'!$B$13*(U5271/1000)*(1-'PV model'!$B$14*((20+C5271)-25))*'PV model'!$B$10)/'PV model'!$B$12</f>
        <v>73.020618840135469</v>
      </c>
    </row>
    <row r="5272" spans="1:22" x14ac:dyDescent="0.2">
      <c r="A5272" s="10">
        <f t="shared" si="907"/>
        <v>220</v>
      </c>
      <c r="B5272" s="10">
        <f t="shared" si="916"/>
        <v>11</v>
      </c>
      <c r="C5272" s="23">
        <v>15</v>
      </c>
      <c r="D5272" s="24">
        <v>673.46999999999991</v>
      </c>
      <c r="E5272" s="24">
        <v>187.86599999999999</v>
      </c>
      <c r="F5272" s="48"/>
      <c r="G5272" s="48"/>
      <c r="H5272" s="1">
        <f t="shared" si="917"/>
        <v>15.977314807379948</v>
      </c>
      <c r="I5272" s="1">
        <f t="shared" si="911"/>
        <v>-5.2982673987102711</v>
      </c>
      <c r="J5272" s="4">
        <f>B5272+('PV model'!$B$3/15)+(I5272/60)</f>
        <v>10.635028876688162</v>
      </c>
      <c r="K5272" s="2">
        <f t="shared" si="912"/>
        <v>20.474566849677565</v>
      </c>
      <c r="L5272" s="2">
        <f>DEGREES(ASIN((((COS(RADIANS('PV model'!$B$2))*COS(RADIANS(H5272))*COS(RADIANS(K5272)))+(SIN(RADIANS('PV model'!$B$2))*SIN(RADIANS(H5272)))))))</f>
        <v>47.474248054963532</v>
      </c>
      <c r="M5272" s="3">
        <f t="shared" si="908"/>
        <v>47.474248054963532</v>
      </c>
      <c r="N5272" s="2">
        <f t="shared" si="913"/>
        <v>29.835562279519056</v>
      </c>
      <c r="O5272" s="2">
        <f>IF('PV model'!$B$2&gt;0, 180-N5272,IF('PV model'!$B$2&lt;0,0-N5272,N5272))</f>
        <v>150.16443772048095</v>
      </c>
      <c r="P5272" s="2">
        <f>ABS(O5272-'PV model'!$B$5)</f>
        <v>54.835562279519053</v>
      </c>
      <c r="Q5272" s="3">
        <f t="shared" si="909"/>
        <v>42.525751945036468</v>
      </c>
      <c r="R5272" s="3">
        <f t="shared" si="914"/>
        <v>673.46999999999991</v>
      </c>
      <c r="S5272" s="3">
        <f t="shared" si="910"/>
        <v>254.55971450040789</v>
      </c>
      <c r="T5272" s="3">
        <f>(0.5*(1-COS(RADIANS(90-$X$3)))*(D5272+E5272)*'PV model'!$B$4)</f>
        <v>0</v>
      </c>
      <c r="U5272" s="3">
        <f t="shared" si="915"/>
        <v>928.02971450040786</v>
      </c>
      <c r="V5272" s="3">
        <f>('PV model'!$B$13*(U5272/1000)*(1-'PV model'!$B$14*((20+C5272)-25))*'PV model'!$B$10)/'PV model'!$B$12</f>
        <v>89.055216251002321</v>
      </c>
    </row>
    <row r="5273" spans="1:22" x14ac:dyDescent="0.2">
      <c r="A5273" s="10">
        <f t="shared" si="907"/>
        <v>220</v>
      </c>
      <c r="B5273" s="10">
        <f t="shared" si="916"/>
        <v>12</v>
      </c>
      <c r="C5273" s="23">
        <v>16.399999999999999</v>
      </c>
      <c r="D5273" s="24">
        <v>546.63315</v>
      </c>
      <c r="E5273" s="24">
        <v>241.66799999999998</v>
      </c>
      <c r="F5273" s="48"/>
      <c r="G5273" s="48"/>
      <c r="H5273" s="1">
        <f t="shared" si="917"/>
        <v>15.977314807379948</v>
      </c>
      <c r="I5273" s="1">
        <f t="shared" si="911"/>
        <v>-5.2982673987102711</v>
      </c>
      <c r="J5273" s="4">
        <f>B5273+('PV model'!$B$3/15)+(I5273/60)</f>
        <v>11.635028876688162</v>
      </c>
      <c r="K5273" s="2">
        <f t="shared" si="912"/>
        <v>5.4745668496775668</v>
      </c>
      <c r="L5273" s="2">
        <f>DEGREES(ASIN((((COS(RADIANS('PV model'!$B$2))*COS(RADIANS(H5273))*COS(RADIANS(K5273)))+(SIN(RADIANS('PV model'!$B$2))*SIN(RADIANS(H5273)))))))</f>
        <v>50.254217777649707</v>
      </c>
      <c r="M5273" s="3">
        <f t="shared" si="908"/>
        <v>50.254217777649707</v>
      </c>
      <c r="N5273" s="2">
        <f t="shared" si="913"/>
        <v>8.2474516707182026</v>
      </c>
      <c r="O5273" s="2">
        <f>IF('PV model'!$B$2&gt;0, 180-N5273,IF('PV model'!$B$2&lt;0,0-N5273,N5273))</f>
        <v>171.75254832928181</v>
      </c>
      <c r="P5273" s="2">
        <f>ABS(O5273-'PV model'!$B$5)</f>
        <v>33.247451670718192</v>
      </c>
      <c r="Q5273" s="3">
        <f t="shared" si="909"/>
        <v>39.745782222350293</v>
      </c>
      <c r="R5273" s="3">
        <f t="shared" si="914"/>
        <v>546.63315000000011</v>
      </c>
      <c r="S5273" s="3">
        <f t="shared" si="910"/>
        <v>319.62807653837598</v>
      </c>
      <c r="T5273" s="3">
        <f>(0.5*(1-COS(RADIANS(90-$X$3)))*(D5273+E5273)*'PV model'!$B$4)</f>
        <v>0</v>
      </c>
      <c r="U5273" s="3">
        <f t="shared" si="915"/>
        <v>866.26122653837615</v>
      </c>
      <c r="V5273" s="3">
        <f>('PV model'!$B$13*(U5273/1000)*(1-'PV model'!$B$14*((20+C5273)-25))*'PV model'!$B$10)/'PV model'!$B$12</f>
        <v>82.642901072238274</v>
      </c>
    </row>
    <row r="5274" spans="1:22" x14ac:dyDescent="0.2">
      <c r="A5274" s="10">
        <f t="shared" si="907"/>
        <v>220</v>
      </c>
      <c r="B5274" s="10">
        <f t="shared" si="916"/>
        <v>13</v>
      </c>
      <c r="C5274" s="23">
        <v>15.8</v>
      </c>
      <c r="D5274" s="24">
        <v>593.77605000000005</v>
      </c>
      <c r="E5274" s="24">
        <v>223.14600000000002</v>
      </c>
      <c r="F5274" s="48"/>
      <c r="G5274" s="48"/>
      <c r="H5274" s="1">
        <f t="shared" si="917"/>
        <v>15.977314807379948</v>
      </c>
      <c r="I5274" s="1">
        <f t="shared" si="911"/>
        <v>-5.2982673987102711</v>
      </c>
      <c r="J5274" s="4">
        <f>B5274+('PV model'!$B$3/15)+(I5274/60)</f>
        <v>12.635028876688162</v>
      </c>
      <c r="K5274" s="2">
        <f t="shared" si="912"/>
        <v>-9.5254331503224332</v>
      </c>
      <c r="L5274" s="2">
        <f>DEGREES(ASIN((((COS(RADIANS('PV model'!$B$2))*COS(RADIANS(H5274))*COS(RADIANS(K5274)))+(SIN(RADIANS('PV model'!$B$2))*SIN(RADIANS(H5274)))))))</f>
        <v>49.806112250231024</v>
      </c>
      <c r="M5274" s="3">
        <f t="shared" si="908"/>
        <v>49.806112250231024</v>
      </c>
      <c r="N5274" s="2">
        <f t="shared" si="913"/>
        <v>-14.271191144379737</v>
      </c>
      <c r="O5274" s="2">
        <f>IF('PV model'!$B$2&gt;0, 180-N5274,IF('PV model'!$B$2&lt;0,0-N5274,N5274))</f>
        <v>194.27119114437974</v>
      </c>
      <c r="P5274" s="2">
        <f>ABS(O5274-'PV model'!$B$5)</f>
        <v>10.728808855620258</v>
      </c>
      <c r="Q5274" s="3">
        <f t="shared" si="909"/>
        <v>40.193887749768976</v>
      </c>
      <c r="R5274" s="3">
        <f t="shared" si="914"/>
        <v>593.77605000000017</v>
      </c>
      <c r="S5274" s="3">
        <f t="shared" si="910"/>
        <v>297.33599313828518</v>
      </c>
      <c r="T5274" s="3">
        <f>(0.5*(1-COS(RADIANS(90-$X$3)))*(D5274+E5274)*'PV model'!$B$4)</f>
        <v>0</v>
      </c>
      <c r="U5274" s="3">
        <f t="shared" si="915"/>
        <v>891.11204313828534</v>
      </c>
      <c r="V5274" s="3">
        <f>('PV model'!$B$13*(U5274/1000)*(1-'PV model'!$B$14*((20+C5274)-25))*'PV model'!$B$10)/'PV model'!$B$12</f>
        <v>85.22749564735615</v>
      </c>
    </row>
    <row r="5275" spans="1:22" x14ac:dyDescent="0.2">
      <c r="A5275" s="10">
        <f t="shared" si="907"/>
        <v>220</v>
      </c>
      <c r="B5275" s="10">
        <f t="shared" si="916"/>
        <v>14</v>
      </c>
      <c r="C5275" s="23">
        <v>16.3</v>
      </c>
      <c r="D5275" s="24">
        <v>295.20435000000003</v>
      </c>
      <c r="E5275" s="24">
        <v>312.22799999999995</v>
      </c>
      <c r="F5275" s="48"/>
      <c r="G5275" s="48"/>
      <c r="H5275" s="1">
        <f t="shared" si="917"/>
        <v>15.977314807379948</v>
      </c>
      <c r="I5275" s="1">
        <f t="shared" si="911"/>
        <v>-5.2982673987102711</v>
      </c>
      <c r="J5275" s="4">
        <f>B5275+('PV model'!$B$3/15)+(I5275/60)</f>
        <v>13.635028876688162</v>
      </c>
      <c r="K5275" s="2">
        <f t="shared" si="912"/>
        <v>-24.525433150322435</v>
      </c>
      <c r="L5275" s="2">
        <f>DEGREES(ASIN((((COS(RADIANS('PV model'!$B$2))*COS(RADIANS(H5275))*COS(RADIANS(K5275)))+(SIN(RADIANS('PV model'!$B$2))*SIN(RADIANS(H5275)))))))</f>
        <v>46.240055619521755</v>
      </c>
      <c r="M5275" s="3">
        <f t="shared" si="908"/>
        <v>46.240055619521755</v>
      </c>
      <c r="N5275" s="2">
        <f t="shared" si="913"/>
        <v>-35.238482223381034</v>
      </c>
      <c r="O5275" s="2">
        <f>IF('PV model'!$B$2&gt;0, 180-N5275,IF('PV model'!$B$2&lt;0,0-N5275,N5275))</f>
        <v>215.23848222338103</v>
      </c>
      <c r="P5275" s="2">
        <f>ABS(O5275-'PV model'!$B$5)</f>
        <v>10.238482223381027</v>
      </c>
      <c r="Q5275" s="3">
        <f t="shared" si="909"/>
        <v>43.759944380478245</v>
      </c>
      <c r="R5275" s="3">
        <f t="shared" si="914"/>
        <v>295.20435000000003</v>
      </c>
      <c r="S5275" s="3">
        <f t="shared" si="910"/>
        <v>397.64578811385968</v>
      </c>
      <c r="T5275" s="3">
        <f>(0.5*(1-COS(RADIANS(90-$X$3)))*(D5275+E5275)*'PV model'!$B$4)</f>
        <v>0</v>
      </c>
      <c r="U5275" s="3">
        <f t="shared" si="915"/>
        <v>692.85013811385966</v>
      </c>
      <c r="V5275" s="3">
        <f>('PV model'!$B$13*(U5275/1000)*(1-'PV model'!$B$14*((20+C5275)-25))*'PV model'!$B$10)/'PV model'!$B$12</f>
        <v>66.126869854636467</v>
      </c>
    </row>
    <row r="5276" spans="1:22" x14ac:dyDescent="0.2">
      <c r="A5276" s="10">
        <f t="shared" si="907"/>
        <v>220</v>
      </c>
      <c r="B5276" s="10">
        <f t="shared" si="916"/>
        <v>15</v>
      </c>
      <c r="C5276" s="23">
        <v>16.5</v>
      </c>
      <c r="D5276" s="24">
        <v>322.14314999999999</v>
      </c>
      <c r="E5276" s="24">
        <v>263.71799999999996</v>
      </c>
      <c r="F5276" s="48"/>
      <c r="G5276" s="48"/>
      <c r="H5276" s="1">
        <f t="shared" si="917"/>
        <v>15.977314807379948</v>
      </c>
      <c r="I5276" s="1">
        <f t="shared" si="911"/>
        <v>-5.2982673987102711</v>
      </c>
      <c r="J5276" s="4">
        <f>B5276+('PV model'!$B$3/15)+(I5276/60)</f>
        <v>14.635028876688162</v>
      </c>
      <c r="K5276" s="2">
        <f t="shared" si="912"/>
        <v>-39.525433150322435</v>
      </c>
      <c r="L5276" s="2">
        <f>DEGREES(ASIN((((COS(RADIANS('PV model'!$B$2))*COS(RADIANS(H5276))*COS(RADIANS(K5276)))+(SIN(RADIANS('PV model'!$B$2))*SIN(RADIANS(H5276)))))))</f>
        <v>40.305459599610977</v>
      </c>
      <c r="M5276" s="3">
        <f t="shared" si="908"/>
        <v>40.305459599610977</v>
      </c>
      <c r="N5276" s="2">
        <f t="shared" si="913"/>
        <v>-53.349907388821052</v>
      </c>
      <c r="O5276" s="2">
        <f>IF('PV model'!$B$2&gt;0, 180-N5276,IF('PV model'!$B$2&lt;0,0-N5276,N5276))</f>
        <v>233.34990738882107</v>
      </c>
      <c r="P5276" s="2">
        <f>ABS(O5276-'PV model'!$B$5)</f>
        <v>28.349907388821066</v>
      </c>
      <c r="Q5276" s="3">
        <f t="shared" si="909"/>
        <v>49.694540400389023</v>
      </c>
      <c r="R5276" s="3">
        <f t="shared" si="914"/>
        <v>322.14314999999999</v>
      </c>
      <c r="S5276" s="3">
        <f t="shared" si="910"/>
        <v>345.41547077389941</v>
      </c>
      <c r="T5276" s="3">
        <f>(0.5*(1-COS(RADIANS(90-$X$3)))*(D5276+E5276)*'PV model'!$B$4)</f>
        <v>0</v>
      </c>
      <c r="U5276" s="3">
        <f t="shared" si="915"/>
        <v>667.55862077389941</v>
      </c>
      <c r="V5276" s="3">
        <f>('PV model'!$B$13*(U5276/1000)*(1-'PV model'!$B$14*((20+C5276)-25))*'PV model'!$B$10)/'PV model'!$B$12</f>
        <v>63.659618384861268</v>
      </c>
    </row>
    <row r="5277" spans="1:22" x14ac:dyDescent="0.2">
      <c r="A5277" s="10">
        <f t="shared" si="907"/>
        <v>220</v>
      </c>
      <c r="B5277" s="10">
        <f t="shared" si="916"/>
        <v>16</v>
      </c>
      <c r="C5277" s="23">
        <v>16.399999999999999</v>
      </c>
      <c r="D5277" s="24">
        <v>304.18394999999998</v>
      </c>
      <c r="E5277" s="24">
        <v>224.91</v>
      </c>
      <c r="F5277" s="48"/>
      <c r="G5277" s="48"/>
      <c r="H5277" s="1">
        <f t="shared" si="917"/>
        <v>15.977314807379948</v>
      </c>
      <c r="I5277" s="1">
        <f t="shared" si="911"/>
        <v>-5.2982673987102711</v>
      </c>
      <c r="J5277" s="4">
        <f>B5277+('PV model'!$B$3/15)+(I5277/60)</f>
        <v>15.635028876688162</v>
      </c>
      <c r="K5277" s="2">
        <f t="shared" si="912"/>
        <v>-54.525433150322435</v>
      </c>
      <c r="L5277" s="2">
        <f>DEGREES(ASIN((((COS(RADIANS('PV model'!$B$2))*COS(RADIANS(H5277))*COS(RADIANS(K5277)))+(SIN(RADIANS('PV model'!$B$2))*SIN(RADIANS(H5277)))))))</f>
        <v>32.87837812371324</v>
      </c>
      <c r="M5277" s="3">
        <f t="shared" si="908"/>
        <v>32.87837812371324</v>
      </c>
      <c r="N5277" s="2">
        <f t="shared" si="913"/>
        <v>-68.78603417710184</v>
      </c>
      <c r="O5277" s="2">
        <f>IF('PV model'!$B$2&gt;0, 180-N5277,IF('PV model'!$B$2&lt;0,0-N5277,N5277))</f>
        <v>248.78603417710184</v>
      </c>
      <c r="P5277" s="2">
        <f>ABS(O5277-'PV model'!$B$5)</f>
        <v>43.78603417710184</v>
      </c>
      <c r="Q5277" s="3">
        <f t="shared" si="909"/>
        <v>57.121621876286753</v>
      </c>
      <c r="R5277" s="3">
        <f t="shared" si="914"/>
        <v>304.18395000000004</v>
      </c>
      <c r="S5277" s="3">
        <f t="shared" si="910"/>
        <v>294.30872424107918</v>
      </c>
      <c r="T5277" s="3">
        <f>(0.5*(1-COS(RADIANS(90-$X$3)))*(D5277+E5277)*'PV model'!$B$4)</f>
        <v>0</v>
      </c>
      <c r="U5277" s="3">
        <f t="shared" si="915"/>
        <v>598.49267424107916</v>
      </c>
      <c r="V5277" s="3">
        <f>('PV model'!$B$13*(U5277/1000)*(1-'PV model'!$B$14*((20+C5277)-25))*'PV model'!$B$10)/'PV model'!$B$12</f>
        <v>57.097292773236759</v>
      </c>
    </row>
    <row r="5278" spans="1:22" x14ac:dyDescent="0.2">
      <c r="A5278" s="10">
        <f t="shared" si="907"/>
        <v>220</v>
      </c>
      <c r="B5278" s="10">
        <f t="shared" si="916"/>
        <v>17</v>
      </c>
      <c r="C5278" s="23">
        <v>16.3</v>
      </c>
      <c r="D5278" s="24">
        <v>176.22465</v>
      </c>
      <c r="E5278" s="24">
        <v>212.56200000000001</v>
      </c>
      <c r="F5278" s="48"/>
      <c r="G5278" s="48"/>
      <c r="H5278" s="1">
        <f t="shared" si="917"/>
        <v>15.977314807379948</v>
      </c>
      <c r="I5278" s="1">
        <f t="shared" si="911"/>
        <v>-5.2982673987102711</v>
      </c>
      <c r="J5278" s="4">
        <f>B5278+('PV model'!$B$3/15)+(I5278/60)</f>
        <v>16.63502887668816</v>
      </c>
      <c r="K5278" s="2">
        <f t="shared" si="912"/>
        <v>-69.525433150322414</v>
      </c>
      <c r="L5278" s="2">
        <f>DEGREES(ASIN((((COS(RADIANS('PV model'!$B$2))*COS(RADIANS(H5278))*COS(RADIANS(K5278)))+(SIN(RADIANS('PV model'!$B$2))*SIN(RADIANS(H5278)))))))</f>
        <v>24.665315708283998</v>
      </c>
      <c r="M5278" s="3">
        <f t="shared" si="908"/>
        <v>24.665315708283998</v>
      </c>
      <c r="N5278" s="2">
        <f t="shared" si="913"/>
        <v>-82.333839516013782</v>
      </c>
      <c r="O5278" s="2">
        <f>IF('PV model'!$B$2&gt;0, 180-N5278,IF('PV model'!$B$2&lt;0,0-N5278,N5278))</f>
        <v>262.33383951601377</v>
      </c>
      <c r="P5278" s="2">
        <f>ABS(O5278-'PV model'!$B$5)</f>
        <v>57.333839516013768</v>
      </c>
      <c r="Q5278" s="3">
        <f t="shared" si="909"/>
        <v>65.334684291716002</v>
      </c>
      <c r="R5278" s="3">
        <f t="shared" si="914"/>
        <v>176.22465</v>
      </c>
      <c r="S5278" s="3">
        <f t="shared" si="910"/>
        <v>260.7976029517863</v>
      </c>
      <c r="T5278" s="3">
        <f>(0.5*(1-COS(RADIANS(90-$X$3)))*(D5278+E5278)*'PV model'!$B$4)</f>
        <v>0</v>
      </c>
      <c r="U5278" s="3">
        <f t="shared" si="915"/>
        <v>437.0222529517863</v>
      </c>
      <c r="V5278" s="3">
        <f>('PV model'!$B$13*(U5278/1000)*(1-'PV model'!$B$14*((20+C5278)-25))*'PV model'!$B$10)/'PV model'!$B$12</f>
        <v>41.710193957951816</v>
      </c>
    </row>
    <row r="5279" spans="1:22" x14ac:dyDescent="0.2">
      <c r="A5279" s="10">
        <f t="shared" si="907"/>
        <v>220</v>
      </c>
      <c r="B5279" s="10">
        <f t="shared" si="916"/>
        <v>18</v>
      </c>
      <c r="C5279" s="23">
        <v>15.2</v>
      </c>
      <c r="D5279" s="24">
        <v>156.02055000000001</v>
      </c>
      <c r="E5279" s="24">
        <v>137.59200000000001</v>
      </c>
      <c r="F5279" s="48"/>
      <c r="G5279" s="48"/>
      <c r="H5279" s="1">
        <f t="shared" si="917"/>
        <v>15.977314807379948</v>
      </c>
      <c r="I5279" s="1">
        <f t="shared" si="911"/>
        <v>-5.2982673987102711</v>
      </c>
      <c r="J5279" s="4">
        <f>B5279+('PV model'!$B$3/15)+(I5279/60)</f>
        <v>17.63502887668816</v>
      </c>
      <c r="K5279" s="2">
        <f t="shared" si="912"/>
        <v>-84.525433150322414</v>
      </c>
      <c r="L5279" s="2">
        <f>DEGREES(ASIN((((COS(RADIANS('PV model'!$B$2))*COS(RADIANS(H5279))*COS(RADIANS(K5279)))+(SIN(RADIANS('PV model'!$B$2))*SIN(RADIANS(H5279)))))))</f>
        <v>16.188372907760826</v>
      </c>
      <c r="M5279" s="3">
        <f t="shared" si="908"/>
        <v>16.188372907760826</v>
      </c>
      <c r="N5279" s="2">
        <f t="shared" si="913"/>
        <v>-85.202426886776109</v>
      </c>
      <c r="O5279" s="2">
        <f>IF('PV model'!$B$2&gt;0, 180-N5279,IF('PV model'!$B$2&lt;0,0-N5279,N5279))</f>
        <v>265.2024268867761</v>
      </c>
      <c r="P5279" s="2">
        <f>ABS(O5279-'PV model'!$B$5)</f>
        <v>60.202426886776095</v>
      </c>
      <c r="Q5279" s="3">
        <f t="shared" si="909"/>
        <v>73.811627092239178</v>
      </c>
      <c r="R5279" s="3">
        <f t="shared" si="914"/>
        <v>156.02055000000004</v>
      </c>
      <c r="S5279" s="3">
        <f t="shared" si="910"/>
        <v>164.98561996017054</v>
      </c>
      <c r="T5279" s="3">
        <f>(0.5*(1-COS(RADIANS(90-$X$3)))*(D5279+E5279)*'PV model'!$B$4)</f>
        <v>0</v>
      </c>
      <c r="U5279" s="3">
        <f t="shared" si="915"/>
        <v>321.00616996017061</v>
      </c>
      <c r="V5279" s="3">
        <f>('PV model'!$B$13*(U5279/1000)*(1-'PV model'!$B$14*((20+C5279)-25))*'PV model'!$B$10)/'PV model'!$B$12</f>
        <v>30.778595457850532</v>
      </c>
    </row>
    <row r="5280" spans="1:22" x14ac:dyDescent="0.2">
      <c r="A5280" s="10">
        <f t="shared" si="907"/>
        <v>220</v>
      </c>
      <c r="B5280" s="10">
        <f t="shared" si="916"/>
        <v>19</v>
      </c>
      <c r="C5280" s="23">
        <v>14.8</v>
      </c>
      <c r="D5280" s="24">
        <v>51.6327</v>
      </c>
      <c r="E5280" s="24">
        <v>79.38</v>
      </c>
      <c r="F5280" s="48"/>
      <c r="G5280" s="48"/>
      <c r="H5280" s="1">
        <f t="shared" si="917"/>
        <v>15.977314807379948</v>
      </c>
      <c r="I5280" s="1">
        <f t="shared" si="911"/>
        <v>-5.2982673987102711</v>
      </c>
      <c r="J5280" s="4">
        <f>B5280+('PV model'!$B$3/15)+(I5280/60)</f>
        <v>18.63502887668816</v>
      </c>
      <c r="K5280" s="2">
        <f t="shared" si="912"/>
        <v>-99.525433150322414</v>
      </c>
      <c r="L5280" s="2">
        <f>DEGREES(ASIN((((COS(RADIANS('PV model'!$B$2))*COS(RADIANS(H5280))*COS(RADIANS(K5280)))+(SIN(RADIANS('PV model'!$B$2))*SIN(RADIANS(H5280)))))))</f>
        <v>7.8589656972331046</v>
      </c>
      <c r="M5280" s="3">
        <f t="shared" si="908"/>
        <v>7.8589656972331046</v>
      </c>
      <c r="N5280" s="2">
        <f t="shared" si="913"/>
        <v>-73.157546701244769</v>
      </c>
      <c r="O5280" s="2">
        <f>IF('PV model'!$B$2&gt;0, 180-N5280,IF('PV model'!$B$2&lt;0,0-N5280,N5280))</f>
        <v>253.15754670124477</v>
      </c>
      <c r="P5280" s="2">
        <f>ABS(O5280-'PV model'!$B$5)</f>
        <v>48.157546701244769</v>
      </c>
      <c r="Q5280" s="3">
        <f t="shared" si="909"/>
        <v>82.141034302766897</v>
      </c>
      <c r="R5280" s="3">
        <f t="shared" si="914"/>
        <v>51.632700000000021</v>
      </c>
      <c r="S5280" s="3">
        <f t="shared" si="910"/>
        <v>89.276286962292872</v>
      </c>
      <c r="T5280" s="3">
        <f>(0.5*(1-COS(RADIANS(90-$X$3)))*(D5280+E5280)*'PV model'!$B$4)</f>
        <v>0</v>
      </c>
      <c r="U5280" s="3">
        <f t="shared" si="915"/>
        <v>140.90898696229289</v>
      </c>
      <c r="V5280" s="3">
        <f>('PV model'!$B$13*(U5280/1000)*(1-'PV model'!$B$14*((20+C5280)-25))*'PV model'!$B$10)/'PV model'!$B$12</f>
        <v>13.533120053150167</v>
      </c>
    </row>
    <row r="5281" spans="1:22" x14ac:dyDescent="0.2">
      <c r="A5281" s="10">
        <f t="shared" si="907"/>
        <v>220</v>
      </c>
      <c r="B5281" s="10">
        <f t="shared" si="916"/>
        <v>20</v>
      </c>
      <c r="C5281" s="23">
        <v>13.7</v>
      </c>
      <c r="D5281" s="24">
        <v>0</v>
      </c>
      <c r="E5281" s="24">
        <v>22.05</v>
      </c>
      <c r="F5281" s="48"/>
      <c r="G5281" s="48"/>
      <c r="H5281" s="1">
        <f t="shared" si="917"/>
        <v>15.977314807379948</v>
      </c>
      <c r="I5281" s="1">
        <f t="shared" si="911"/>
        <v>-5.2982673987102711</v>
      </c>
      <c r="J5281" s="4">
        <f>B5281+('PV model'!$B$3/15)+(I5281/60)</f>
        <v>19.63502887668816</v>
      </c>
      <c r="K5281" s="2">
        <f t="shared" si="912"/>
        <v>-114.52543315032241</v>
      </c>
      <c r="L5281" s="2">
        <f>DEGREES(ASIN((((COS(RADIANS('PV model'!$B$2))*COS(RADIANS(H5281))*COS(RADIANS(K5281)))+(SIN(RADIANS('PV model'!$B$2))*SIN(RADIANS(H5281)))))))</f>
        <v>4.6693103020471104E-2</v>
      </c>
      <c r="M5281" s="3">
        <f t="shared" si="908"/>
        <v>4.6693103020471104E-2</v>
      </c>
      <c r="N5281" s="2">
        <f t="shared" si="913"/>
        <v>-61.001617006739984</v>
      </c>
      <c r="O5281" s="2">
        <f>IF('PV model'!$B$2&gt;0, 180-N5281,IF('PV model'!$B$2&lt;0,0-N5281,N5281))</f>
        <v>241.00161700673999</v>
      </c>
      <c r="P5281" s="2">
        <f>ABS(O5281-'PV model'!$B$5)</f>
        <v>36.001617006739991</v>
      </c>
      <c r="Q5281" s="3">
        <f t="shared" si="909"/>
        <v>89.953306896979527</v>
      </c>
      <c r="R5281" s="3">
        <f t="shared" si="914"/>
        <v>0</v>
      </c>
      <c r="S5281" s="3">
        <f t="shared" si="910"/>
        <v>22.05</v>
      </c>
      <c r="T5281" s="3">
        <f>(0.5*(1-COS(RADIANS(90-$X$3)))*(D5281+E5281)*'PV model'!$B$4)</f>
        <v>0</v>
      </c>
      <c r="U5281" s="3">
        <f t="shared" si="915"/>
        <v>22.05</v>
      </c>
      <c r="V5281" s="3">
        <f>('PV model'!$B$13*(U5281/1000)*(1-'PV model'!$B$14*((20+C5281)-25))*'PV model'!$B$10)/'PV model'!$B$12</f>
        <v>2.1274146935999996</v>
      </c>
    </row>
    <row r="5282" spans="1:22" x14ac:dyDescent="0.2">
      <c r="A5282" s="10">
        <f t="shared" si="907"/>
        <v>220</v>
      </c>
      <c r="B5282" s="10">
        <f t="shared" si="916"/>
        <v>21</v>
      </c>
      <c r="C5282" s="23">
        <v>13.2</v>
      </c>
      <c r="D5282" s="24">
        <v>0</v>
      </c>
      <c r="E5282" s="24">
        <v>0.88200000000000001</v>
      </c>
      <c r="F5282" s="48"/>
      <c r="G5282" s="48"/>
      <c r="H5282" s="1">
        <f t="shared" si="917"/>
        <v>15.977314807379948</v>
      </c>
      <c r="I5282" s="1">
        <f t="shared" si="911"/>
        <v>-5.2982673987102711</v>
      </c>
      <c r="J5282" s="4">
        <f>B5282+('PV model'!$B$3/15)+(I5282/60)</f>
        <v>20.63502887668816</v>
      </c>
      <c r="K5282" s="2">
        <f t="shared" si="912"/>
        <v>-129.52543315032241</v>
      </c>
      <c r="L5282" s="2">
        <f>DEGREES(ASIN((((COS(RADIANS('PV model'!$B$2))*COS(RADIANS(H5282))*COS(RADIANS(K5282)))+(SIN(RADIANS('PV model'!$B$2))*SIN(RADIANS(H5282)))))))</f>
        <v>-6.8748793803831676</v>
      </c>
      <c r="M5282" s="3">
        <f t="shared" si="908"/>
        <v>0</v>
      </c>
      <c r="N5282" s="2">
        <f t="shared" si="913"/>
        <v>-48.323949272951374</v>
      </c>
      <c r="O5282" s="2">
        <f>IF('PV model'!$B$2&gt;0, 180-N5282,IF('PV model'!$B$2&lt;0,0-N5282,N5282))</f>
        <v>228.32394927295138</v>
      </c>
      <c r="P5282" s="2">
        <f>ABS(O5282-'PV model'!$B$5)</f>
        <v>23.323949272951381</v>
      </c>
      <c r="Q5282" s="3">
        <f t="shared" si="909"/>
        <v>96.874879380383163</v>
      </c>
      <c r="R5282" s="3">
        <f t="shared" si="914"/>
        <v>0</v>
      </c>
      <c r="S5282" s="3">
        <f t="shared" si="910"/>
        <v>0.88200000000000001</v>
      </c>
      <c r="T5282" s="3">
        <f>(0.5*(1-COS(RADIANS(90-$X$3)))*(D5282+E5282)*'PV model'!$B$4)</f>
        <v>0</v>
      </c>
      <c r="U5282" s="3">
        <f t="shared" si="915"/>
        <v>0.88200000000000001</v>
      </c>
      <c r="V5282" s="3">
        <f>('PV model'!$B$13*(U5282/1000)*(1-'PV model'!$B$14*((20+C5282)-25))*'PV model'!$B$10)/'PV model'!$B$12</f>
        <v>8.5272917183999986E-2</v>
      </c>
    </row>
    <row r="5283" spans="1:22" x14ac:dyDescent="0.2">
      <c r="A5283" s="10">
        <f t="shared" si="907"/>
        <v>220</v>
      </c>
      <c r="B5283" s="10">
        <f t="shared" si="916"/>
        <v>22</v>
      </c>
      <c r="C5283" s="23">
        <v>12.4</v>
      </c>
      <c r="D5283" s="24">
        <v>0</v>
      </c>
      <c r="E5283" s="24">
        <v>0</v>
      </c>
      <c r="F5283" s="48"/>
      <c r="G5283" s="48"/>
      <c r="H5283" s="1">
        <f t="shared" si="917"/>
        <v>15.977314807379948</v>
      </c>
      <c r="I5283" s="1">
        <f t="shared" si="911"/>
        <v>-5.2982673987102711</v>
      </c>
      <c r="J5283" s="4">
        <f>B5283+('PV model'!$B$3/15)+(I5283/60)</f>
        <v>21.63502887668816</v>
      </c>
      <c r="K5283" s="2">
        <f t="shared" si="912"/>
        <v>-144.52543315032241</v>
      </c>
      <c r="L5283" s="2">
        <f>DEGREES(ASIN((((COS(RADIANS('PV model'!$B$2))*COS(RADIANS(H5283))*COS(RADIANS(K5283)))+(SIN(RADIANS('PV model'!$B$2))*SIN(RADIANS(H5283)))))))</f>
        <v>-12.509495789203283</v>
      </c>
      <c r="M5283" s="3">
        <f t="shared" si="908"/>
        <v>0</v>
      </c>
      <c r="N5283" s="2">
        <f t="shared" si="913"/>
        <v>-34.854226820146195</v>
      </c>
      <c r="O5283" s="2">
        <f>IF('PV model'!$B$2&gt;0, 180-N5283,IF('PV model'!$B$2&lt;0,0-N5283,N5283))</f>
        <v>214.85422682014621</v>
      </c>
      <c r="P5283" s="2">
        <f>ABS(O5283-'PV model'!$B$5)</f>
        <v>9.8542268201462093</v>
      </c>
      <c r="Q5283" s="3">
        <f t="shared" si="909"/>
        <v>102.50949578920329</v>
      </c>
      <c r="R5283" s="3">
        <f t="shared" si="914"/>
        <v>0</v>
      </c>
      <c r="S5283" s="3">
        <f t="shared" si="910"/>
        <v>0</v>
      </c>
      <c r="T5283" s="3">
        <f>(0.5*(1-COS(RADIANS(90-$X$3)))*(D5283+E5283)*'PV model'!$B$4)</f>
        <v>0</v>
      </c>
      <c r="U5283" s="3">
        <f t="shared" si="915"/>
        <v>0</v>
      </c>
      <c r="V5283" s="3">
        <f>('PV model'!$B$13*(U5283/1000)*(1-'PV model'!$B$14*((20+C5283)-25))*'PV model'!$B$10)/'PV model'!$B$12</f>
        <v>0</v>
      </c>
    </row>
    <row r="5284" spans="1:22" x14ac:dyDescent="0.2">
      <c r="A5284" s="10">
        <f t="shared" si="907"/>
        <v>220</v>
      </c>
      <c r="B5284" s="10">
        <f t="shared" si="916"/>
        <v>23</v>
      </c>
      <c r="C5284" s="23">
        <v>11</v>
      </c>
      <c r="D5284" s="24">
        <v>0</v>
      </c>
      <c r="E5284" s="24">
        <v>0</v>
      </c>
      <c r="F5284" s="48"/>
      <c r="G5284" s="48"/>
      <c r="H5284" s="1">
        <f t="shared" si="917"/>
        <v>15.977314807379948</v>
      </c>
      <c r="I5284" s="1">
        <f t="shared" si="911"/>
        <v>-5.2982673987102711</v>
      </c>
      <c r="J5284" s="4">
        <f>B5284+('PV model'!$B$3/15)+(I5284/60)</f>
        <v>22.63502887668816</v>
      </c>
      <c r="K5284" s="2">
        <f t="shared" si="912"/>
        <v>-159.52543315032241</v>
      </c>
      <c r="L5284" s="2">
        <f>DEGREES(ASIN((((COS(RADIANS('PV model'!$B$2))*COS(RADIANS(H5284))*COS(RADIANS(K5284)))+(SIN(RADIANS('PV model'!$B$2))*SIN(RADIANS(H5284)))))))</f>
        <v>-16.456125263301566</v>
      </c>
      <c r="M5284" s="3">
        <f t="shared" si="908"/>
        <v>0</v>
      </c>
      <c r="N5284" s="2">
        <f t="shared" si="913"/>
        <v>-20.526635557505418</v>
      </c>
      <c r="O5284" s="2">
        <f>IF('PV model'!$B$2&gt;0, 180-N5284,IF('PV model'!$B$2&lt;0,0-N5284,N5284))</f>
        <v>200.52663555750541</v>
      </c>
      <c r="P5284" s="2">
        <f>ABS(O5284-'PV model'!$B$5)</f>
        <v>4.4733644424945851</v>
      </c>
      <c r="Q5284" s="3">
        <f t="shared" si="909"/>
        <v>106.45612526330156</v>
      </c>
      <c r="R5284" s="3">
        <f t="shared" si="914"/>
        <v>0</v>
      </c>
      <c r="S5284" s="3">
        <f t="shared" si="910"/>
        <v>0</v>
      </c>
      <c r="T5284" s="3">
        <f>(0.5*(1-COS(RADIANS(90-$X$3)))*(D5284+E5284)*'PV model'!$B$4)</f>
        <v>0</v>
      </c>
      <c r="U5284" s="3">
        <f t="shared" si="915"/>
        <v>0</v>
      </c>
      <c r="V5284" s="3">
        <f>('PV model'!$B$13*(U5284/1000)*(1-'PV model'!$B$14*((20+C5284)-25))*'PV model'!$B$10)/'PV model'!$B$12</f>
        <v>0</v>
      </c>
    </row>
    <row r="5285" spans="1:22" x14ac:dyDescent="0.2">
      <c r="A5285" s="10">
        <f t="shared" si="907"/>
        <v>220</v>
      </c>
      <c r="B5285" s="10">
        <f t="shared" si="916"/>
        <v>24</v>
      </c>
      <c r="C5285" s="23">
        <v>9.9</v>
      </c>
      <c r="D5285" s="24">
        <v>0</v>
      </c>
      <c r="E5285" s="24">
        <v>0</v>
      </c>
      <c r="F5285" s="48"/>
      <c r="G5285" s="48"/>
      <c r="H5285" s="1">
        <f t="shared" si="917"/>
        <v>15.977314807379948</v>
      </c>
      <c r="I5285" s="1">
        <f t="shared" si="911"/>
        <v>-5.2982673987102711</v>
      </c>
      <c r="J5285" s="4">
        <f>B5285+('PV model'!$B$3/15)+(I5285/60)</f>
        <v>23.63502887668816</v>
      </c>
      <c r="K5285" s="2">
        <f t="shared" si="912"/>
        <v>-174.52543315032241</v>
      </c>
      <c r="L5285" s="2">
        <f>DEGREES(ASIN((((COS(RADIANS('PV model'!$B$2))*COS(RADIANS(H5285))*COS(RADIANS(K5285)))+(SIN(RADIANS('PV model'!$B$2))*SIN(RADIANS(H5285)))))))</f>
        <v>-18.372666135849549</v>
      </c>
      <c r="M5285" s="3">
        <f t="shared" si="908"/>
        <v>0</v>
      </c>
      <c r="N5285" s="2">
        <f t="shared" si="913"/>
        <v>-5.5459979268443709</v>
      </c>
      <c r="O5285" s="2">
        <f>IF('PV model'!$B$2&gt;0, 180-N5285,IF('PV model'!$B$2&lt;0,0-N5285,N5285))</f>
        <v>185.54599792684436</v>
      </c>
      <c r="P5285" s="2">
        <f>ABS(O5285-'PV model'!$B$5)</f>
        <v>19.454002073155635</v>
      </c>
      <c r="Q5285" s="3">
        <f t="shared" si="909"/>
        <v>108.37266613584956</v>
      </c>
      <c r="R5285" s="3">
        <f t="shared" si="914"/>
        <v>0</v>
      </c>
      <c r="S5285" s="3">
        <f t="shared" si="910"/>
        <v>0</v>
      </c>
      <c r="T5285" s="3">
        <f>(0.5*(1-COS(RADIANS(90-$X$3)))*(D5285+E5285)*'PV model'!$B$4)</f>
        <v>0</v>
      </c>
      <c r="U5285" s="3">
        <f t="shared" si="915"/>
        <v>0</v>
      </c>
      <c r="V5285" s="3">
        <f>('PV model'!$B$13*(U5285/1000)*(1-'PV model'!$B$14*((20+C5285)-25))*'PV model'!$B$10)/'PV model'!$B$12</f>
        <v>0</v>
      </c>
    </row>
    <row r="5286" spans="1:22" x14ac:dyDescent="0.2">
      <c r="A5286" s="10">
        <f t="shared" si="907"/>
        <v>221</v>
      </c>
      <c r="B5286" s="10">
        <f t="shared" si="916"/>
        <v>1</v>
      </c>
      <c r="C5286" s="23">
        <v>9</v>
      </c>
      <c r="D5286" s="24">
        <v>0</v>
      </c>
      <c r="E5286" s="24">
        <v>0</v>
      </c>
      <c r="F5286" s="48"/>
      <c r="G5286" s="48"/>
      <c r="H5286" s="1">
        <f t="shared" si="917"/>
        <v>15.679132775768826</v>
      </c>
      <c r="I5286" s="1">
        <f t="shared" si="911"/>
        <v>-5.1568109948902849</v>
      </c>
      <c r="J5286" s="4">
        <f>B5286+('PV model'!$B$3/15)+(I5286/60)</f>
        <v>0.63738648341849524</v>
      </c>
      <c r="K5286" s="2">
        <f t="shared" si="912"/>
        <v>170.43920274872255</v>
      </c>
      <c r="L5286" s="2">
        <f>DEGREES(ASIN((((COS(RADIANS('PV model'!$B$2))*COS(RADIANS(H5286))*COS(RADIANS(K5286)))+(SIN(RADIANS('PV model'!$B$2))*SIN(RADIANS(H5286)))))))</f>
        <v>-18.362972494884676</v>
      </c>
      <c r="M5286" s="3">
        <f t="shared" si="908"/>
        <v>0</v>
      </c>
      <c r="N5286" s="2">
        <f t="shared" si="913"/>
        <v>9.7002378845507362</v>
      </c>
      <c r="O5286" s="2">
        <f>IF('PV model'!$B$2&gt;0, 180-N5286,IF('PV model'!$B$2&lt;0,0-N5286,N5286))</f>
        <v>170.29976211544925</v>
      </c>
      <c r="P5286" s="2">
        <f>ABS(O5286-'PV model'!$B$5)</f>
        <v>34.700237884550745</v>
      </c>
      <c r="Q5286" s="3">
        <f t="shared" si="909"/>
        <v>108.36297249488467</v>
      </c>
      <c r="R5286" s="3">
        <f t="shared" si="914"/>
        <v>0</v>
      </c>
      <c r="S5286" s="3">
        <f t="shared" si="910"/>
        <v>0</v>
      </c>
      <c r="T5286" s="3">
        <f>(0.5*(1-COS(RADIANS(90-$X$3)))*(D5286+E5286)*'PV model'!$B$4)</f>
        <v>0</v>
      </c>
      <c r="U5286" s="3">
        <f t="shared" si="915"/>
        <v>0</v>
      </c>
      <c r="V5286" s="3">
        <f>('PV model'!$B$13*(U5286/1000)*(1-'PV model'!$B$14*((20+C5286)-25))*'PV model'!$B$10)/'PV model'!$B$12</f>
        <v>0</v>
      </c>
    </row>
    <row r="5287" spans="1:22" x14ac:dyDescent="0.2">
      <c r="A5287" s="10">
        <f t="shared" si="907"/>
        <v>221</v>
      </c>
      <c r="B5287" s="10">
        <f t="shared" si="916"/>
        <v>2</v>
      </c>
      <c r="C5287" s="23">
        <v>8.6999999999999993</v>
      </c>
      <c r="D5287" s="24">
        <v>0</v>
      </c>
      <c r="E5287" s="24">
        <v>0</v>
      </c>
      <c r="F5287" s="48"/>
      <c r="G5287" s="48"/>
      <c r="H5287" s="1">
        <f t="shared" si="917"/>
        <v>15.679132775768826</v>
      </c>
      <c r="I5287" s="1">
        <f t="shared" si="911"/>
        <v>-5.1568109948902849</v>
      </c>
      <c r="J5287" s="4">
        <f>B5287+('PV model'!$B$3/15)+(I5287/60)</f>
        <v>1.6373864834184952</v>
      </c>
      <c r="K5287" s="2">
        <f t="shared" si="912"/>
        <v>155.43920274872255</v>
      </c>
      <c r="L5287" s="2">
        <f>DEGREES(ASIN((((COS(RADIANS('PV model'!$B$2))*COS(RADIANS(H5287))*COS(RADIANS(K5287)))+(SIN(RADIANS('PV model'!$B$2))*SIN(RADIANS(H5287)))))))</f>
        <v>-15.858904949528801</v>
      </c>
      <c r="M5287" s="3">
        <f t="shared" si="908"/>
        <v>0</v>
      </c>
      <c r="N5287" s="2">
        <f t="shared" si="913"/>
        <v>24.584009925506724</v>
      </c>
      <c r="O5287" s="2">
        <f>IF('PV model'!$B$2&gt;0, 180-N5287,IF('PV model'!$B$2&lt;0,0-N5287,N5287))</f>
        <v>155.41599007449327</v>
      </c>
      <c r="P5287" s="2">
        <f>ABS(O5287-'PV model'!$B$5)</f>
        <v>49.584009925506734</v>
      </c>
      <c r="Q5287" s="3">
        <f t="shared" si="909"/>
        <v>105.85890494952879</v>
      </c>
      <c r="R5287" s="3">
        <f t="shared" si="914"/>
        <v>0</v>
      </c>
      <c r="S5287" s="3">
        <f t="shared" si="910"/>
        <v>0</v>
      </c>
      <c r="T5287" s="3">
        <f>(0.5*(1-COS(RADIANS(90-$X$3)))*(D5287+E5287)*'PV model'!$B$4)</f>
        <v>0</v>
      </c>
      <c r="U5287" s="3">
        <f t="shared" si="915"/>
        <v>0</v>
      </c>
      <c r="V5287" s="3">
        <f>('PV model'!$B$13*(U5287/1000)*(1-'PV model'!$B$14*((20+C5287)-25))*'PV model'!$B$10)/'PV model'!$B$12</f>
        <v>0</v>
      </c>
    </row>
    <row r="5288" spans="1:22" x14ac:dyDescent="0.2">
      <c r="A5288" s="10">
        <f t="shared" si="907"/>
        <v>221</v>
      </c>
      <c r="B5288" s="10">
        <f t="shared" si="916"/>
        <v>3</v>
      </c>
      <c r="C5288" s="23">
        <v>9.1999999999999993</v>
      </c>
      <c r="D5288" s="24">
        <v>0</v>
      </c>
      <c r="E5288" s="24">
        <v>0</v>
      </c>
      <c r="F5288" s="48"/>
      <c r="G5288" s="48"/>
      <c r="H5288" s="1">
        <f t="shared" si="917"/>
        <v>15.679132775768826</v>
      </c>
      <c r="I5288" s="1">
        <f t="shared" si="911"/>
        <v>-5.1568109948902849</v>
      </c>
      <c r="J5288" s="4">
        <f>B5288+('PV model'!$B$3/15)+(I5288/60)</f>
        <v>2.6373864834184952</v>
      </c>
      <c r="K5288" s="2">
        <f t="shared" si="912"/>
        <v>140.43920274872255</v>
      </c>
      <c r="L5288" s="2">
        <f>DEGREES(ASIN((((COS(RADIANS('PV model'!$B$2))*COS(RADIANS(H5288))*COS(RADIANS(K5288)))+(SIN(RADIANS('PV model'!$B$2))*SIN(RADIANS(H5288)))))))</f>
        <v>-11.402615075924976</v>
      </c>
      <c r="M5288" s="3">
        <f t="shared" si="908"/>
        <v>0</v>
      </c>
      <c r="N5288" s="2">
        <f t="shared" si="913"/>
        <v>38.722183739787852</v>
      </c>
      <c r="O5288" s="2">
        <f>IF('PV model'!$B$2&gt;0, 180-N5288,IF('PV model'!$B$2&lt;0,0-N5288,N5288))</f>
        <v>141.27781626021215</v>
      </c>
      <c r="P5288" s="2">
        <f>ABS(O5288-'PV model'!$B$5)</f>
        <v>63.722183739787852</v>
      </c>
      <c r="Q5288" s="3">
        <f t="shared" si="909"/>
        <v>101.40261507592498</v>
      </c>
      <c r="R5288" s="3">
        <f t="shared" si="914"/>
        <v>0</v>
      </c>
      <c r="S5288" s="3">
        <f t="shared" si="910"/>
        <v>0</v>
      </c>
      <c r="T5288" s="3">
        <f>(0.5*(1-COS(RADIANS(90-$X$3)))*(D5288+E5288)*'PV model'!$B$4)</f>
        <v>0</v>
      </c>
      <c r="U5288" s="3">
        <f t="shared" si="915"/>
        <v>0</v>
      </c>
      <c r="V5288" s="3">
        <f>('PV model'!$B$13*(U5288/1000)*(1-'PV model'!$B$14*((20+C5288)-25))*'PV model'!$B$10)/'PV model'!$B$12</f>
        <v>0</v>
      </c>
    </row>
    <row r="5289" spans="1:22" x14ac:dyDescent="0.2">
      <c r="A5289" s="10">
        <f t="shared" si="907"/>
        <v>221</v>
      </c>
      <c r="B5289" s="10">
        <f t="shared" si="916"/>
        <v>4</v>
      </c>
      <c r="C5289" s="23">
        <v>9.1</v>
      </c>
      <c r="D5289" s="24">
        <v>0</v>
      </c>
      <c r="E5289" s="24">
        <v>0</v>
      </c>
      <c r="F5289" s="48"/>
      <c r="G5289" s="48"/>
      <c r="H5289" s="1">
        <f t="shared" si="917"/>
        <v>15.679132775768826</v>
      </c>
      <c r="I5289" s="1">
        <f t="shared" si="911"/>
        <v>-5.1568109948902849</v>
      </c>
      <c r="J5289" s="4">
        <f>B5289+('PV model'!$B$3/15)+(I5289/60)</f>
        <v>3.6373864834184952</v>
      </c>
      <c r="K5289" s="2">
        <f t="shared" si="912"/>
        <v>125.43920274872256</v>
      </c>
      <c r="L5289" s="2">
        <f>DEGREES(ASIN((((COS(RADIANS('PV model'!$B$2))*COS(RADIANS(H5289))*COS(RADIANS(K5289)))+(SIN(RADIANS('PV model'!$B$2))*SIN(RADIANS(H5289)))))))</f>
        <v>-5.3640567585355656</v>
      </c>
      <c r="M5289" s="3">
        <f t="shared" si="908"/>
        <v>0</v>
      </c>
      <c r="N5289" s="2">
        <f t="shared" si="913"/>
        <v>51.986485070973551</v>
      </c>
      <c r="O5289" s="2">
        <f>IF('PV model'!$B$2&gt;0, 180-N5289,IF('PV model'!$B$2&lt;0,0-N5289,N5289))</f>
        <v>128.01351492902646</v>
      </c>
      <c r="P5289" s="2">
        <f>ABS(O5289-'PV model'!$B$5)</f>
        <v>76.986485070973544</v>
      </c>
      <c r="Q5289" s="3">
        <f t="shared" si="909"/>
        <v>95.364056758535568</v>
      </c>
      <c r="R5289" s="3">
        <f t="shared" si="914"/>
        <v>0</v>
      </c>
      <c r="S5289" s="3">
        <f t="shared" si="910"/>
        <v>0</v>
      </c>
      <c r="T5289" s="3">
        <f>(0.5*(1-COS(RADIANS(90-$X$3)))*(D5289+E5289)*'PV model'!$B$4)</f>
        <v>0</v>
      </c>
      <c r="U5289" s="3">
        <f t="shared" si="915"/>
        <v>0</v>
      </c>
      <c r="V5289" s="3">
        <f>('PV model'!$B$13*(U5289/1000)*(1-'PV model'!$B$14*((20+C5289)-25))*'PV model'!$B$10)/'PV model'!$B$12</f>
        <v>0</v>
      </c>
    </row>
    <row r="5290" spans="1:22" x14ac:dyDescent="0.2">
      <c r="A5290" s="10">
        <f t="shared" si="907"/>
        <v>221</v>
      </c>
      <c r="B5290" s="10">
        <f t="shared" si="916"/>
        <v>5</v>
      </c>
      <c r="C5290" s="23">
        <v>8.1999999999999993</v>
      </c>
      <c r="D5290" s="24">
        <v>0</v>
      </c>
      <c r="E5290" s="24">
        <v>0.88200000000000001</v>
      </c>
      <c r="F5290" s="48"/>
      <c r="G5290" s="48"/>
      <c r="H5290" s="1">
        <f t="shared" si="917"/>
        <v>15.679132775768826</v>
      </c>
      <c r="I5290" s="1">
        <f t="shared" si="911"/>
        <v>-5.1568109948902849</v>
      </c>
      <c r="J5290" s="4">
        <f>B5290+('PV model'!$B$3/15)+(I5290/60)</f>
        <v>4.6373864834184957</v>
      </c>
      <c r="K5290" s="2">
        <f t="shared" si="912"/>
        <v>110.43920274872256</v>
      </c>
      <c r="L5290" s="2">
        <f>DEGREES(ASIN((((COS(RADIANS('PV model'!$B$2))*COS(RADIANS(H5290))*COS(RADIANS(K5290)))+(SIN(RADIANS('PV model'!$B$2))*SIN(RADIANS(H5290)))))))</f>
        <v>1.8500205179482829</v>
      </c>
      <c r="M5290" s="3">
        <f t="shared" si="908"/>
        <v>1.8500205179482829</v>
      </c>
      <c r="N5290" s="2">
        <f t="shared" si="913"/>
        <v>64.50816292009327</v>
      </c>
      <c r="O5290" s="2">
        <f>IF('PV model'!$B$2&gt;0, 180-N5290,IF('PV model'!$B$2&lt;0,0-N5290,N5290))</f>
        <v>115.49183707990673</v>
      </c>
      <c r="P5290" s="2">
        <f>ABS(O5290-'PV model'!$B$5)</f>
        <v>89.50816292009327</v>
      </c>
      <c r="Q5290" s="3">
        <f t="shared" si="909"/>
        <v>88.14997948205172</v>
      </c>
      <c r="R5290" s="3">
        <f t="shared" si="914"/>
        <v>0</v>
      </c>
      <c r="S5290" s="3">
        <f t="shared" si="910"/>
        <v>0.88200000000000001</v>
      </c>
      <c r="T5290" s="3">
        <f>(0.5*(1-COS(RADIANS(90-$X$3)))*(D5290+E5290)*'PV model'!$B$4)</f>
        <v>0</v>
      </c>
      <c r="U5290" s="3">
        <f t="shared" si="915"/>
        <v>0.88200000000000001</v>
      </c>
      <c r="V5290" s="3">
        <f>('PV model'!$B$13*(U5290/1000)*(1-'PV model'!$B$14*((20+C5290)-25))*'PV model'!$B$10)/'PV model'!$B$12</f>
        <v>8.7036211583999989E-2</v>
      </c>
    </row>
    <row r="5291" spans="1:22" x14ac:dyDescent="0.2">
      <c r="A5291" s="10">
        <f t="shared" si="907"/>
        <v>221</v>
      </c>
      <c r="B5291" s="10">
        <f t="shared" si="916"/>
        <v>6</v>
      </c>
      <c r="C5291" s="23">
        <v>8.3000000000000007</v>
      </c>
      <c r="D5291" s="24">
        <v>7.8571499999999999</v>
      </c>
      <c r="E5291" s="24">
        <v>28.224</v>
      </c>
      <c r="F5291" s="48"/>
      <c r="G5291" s="48"/>
      <c r="H5291" s="1">
        <f t="shared" si="917"/>
        <v>15.679132775768826</v>
      </c>
      <c r="I5291" s="1">
        <f t="shared" si="911"/>
        <v>-5.1568109948902849</v>
      </c>
      <c r="J5291" s="4">
        <f>B5291+('PV model'!$B$3/15)+(I5291/60)</f>
        <v>5.6373864834184957</v>
      </c>
      <c r="K5291" s="2">
        <f t="shared" si="912"/>
        <v>95.439202748722565</v>
      </c>
      <c r="L5291" s="2">
        <f>DEGREES(ASIN((((COS(RADIANS('PV model'!$B$2))*COS(RADIANS(H5291))*COS(RADIANS(K5291)))+(SIN(RADIANS('PV model'!$B$2))*SIN(RADIANS(H5291)))))))</f>
        <v>9.8476159876121905</v>
      </c>
      <c r="M5291" s="3">
        <f t="shared" si="908"/>
        <v>9.8476159876121905</v>
      </c>
      <c r="N5291" s="2">
        <f t="shared" si="913"/>
        <v>76.603016385193342</v>
      </c>
      <c r="O5291" s="2">
        <f>IF('PV model'!$B$2&gt;0, 180-N5291,IF('PV model'!$B$2&lt;0,0-N5291,N5291))</f>
        <v>103.39698361480666</v>
      </c>
      <c r="P5291" s="2">
        <f>ABS(O5291-'PV model'!$B$5)</f>
        <v>101.60301638519334</v>
      </c>
      <c r="Q5291" s="3">
        <f t="shared" si="909"/>
        <v>80.152384012387813</v>
      </c>
      <c r="R5291" s="3">
        <f t="shared" si="914"/>
        <v>7.8571499999999972</v>
      </c>
      <c r="S5291" s="3">
        <f t="shared" si="910"/>
        <v>30.487872979169616</v>
      </c>
      <c r="T5291" s="3">
        <f>(0.5*(1-COS(RADIANS(90-$X$3)))*(D5291+E5291)*'PV model'!$B$4)</f>
        <v>0</v>
      </c>
      <c r="U5291" s="3">
        <f t="shared" si="915"/>
        <v>38.345022979169613</v>
      </c>
      <c r="V5291" s="3">
        <f>('PV model'!$B$13*(U5291/1000)*(1-'PV model'!$B$14*((20+C5291)-25))*'PV model'!$B$10)/'PV model'!$B$12</f>
        <v>3.7823733128374233</v>
      </c>
    </row>
    <row r="5292" spans="1:22" x14ac:dyDescent="0.2">
      <c r="A5292" s="10">
        <f t="shared" si="907"/>
        <v>221</v>
      </c>
      <c r="B5292" s="10">
        <f t="shared" si="916"/>
        <v>7</v>
      </c>
      <c r="C5292" s="23">
        <v>10.3</v>
      </c>
      <c r="D5292" s="24">
        <v>222.24510000000001</v>
      </c>
      <c r="E5292" s="24">
        <v>82.908000000000001</v>
      </c>
      <c r="F5292" s="48"/>
      <c r="G5292" s="48"/>
      <c r="H5292" s="1">
        <f t="shared" si="917"/>
        <v>15.679132775768826</v>
      </c>
      <c r="I5292" s="1">
        <f t="shared" si="911"/>
        <v>-5.1568109948902849</v>
      </c>
      <c r="J5292" s="4">
        <f>B5292+('PV model'!$B$3/15)+(I5292/60)</f>
        <v>6.6373864834184957</v>
      </c>
      <c r="K5292" s="2">
        <f t="shared" si="912"/>
        <v>80.439202748722565</v>
      </c>
      <c r="L5292" s="2">
        <f>DEGREES(ASIN((((COS(RADIANS('PV model'!$B$2))*COS(RADIANS(H5292))*COS(RADIANS(K5292)))+(SIN(RADIANS('PV model'!$B$2))*SIN(RADIANS(H5292)))))))</f>
        <v>18.257981222564201</v>
      </c>
      <c r="M5292" s="3">
        <f t="shared" si="908"/>
        <v>18.257981222564201</v>
      </c>
      <c r="N5292" s="2">
        <f t="shared" si="913"/>
        <v>88.715876564577016</v>
      </c>
      <c r="O5292" s="2">
        <f>IF('PV model'!$B$2&gt;0, 180-N5292,IF('PV model'!$B$2&lt;0,0-N5292,N5292))</f>
        <v>91.284123435422984</v>
      </c>
      <c r="P5292" s="2">
        <f>ABS(O5292-'PV model'!$B$5)</f>
        <v>113.71587656457702</v>
      </c>
      <c r="Q5292" s="3">
        <f t="shared" si="909"/>
        <v>71.742018777435803</v>
      </c>
      <c r="R5292" s="3">
        <f t="shared" si="914"/>
        <v>222.24509999999989</v>
      </c>
      <c r="S5292" s="3">
        <f t="shared" si="910"/>
        <v>103.99427334936654</v>
      </c>
      <c r="T5292" s="3">
        <f>(0.5*(1-COS(RADIANS(90-$X$3)))*(D5292+E5292)*'PV model'!$B$4)</f>
        <v>0</v>
      </c>
      <c r="U5292" s="3">
        <f t="shared" si="915"/>
        <v>326.23937334936642</v>
      </c>
      <c r="V5292" s="3">
        <f>('PV model'!$B$13*(U5292/1000)*(1-'PV model'!$B$14*((20+C5292)-25))*'PV model'!$B$10)/'PV model'!$B$12</f>
        <v>31.919536939490612</v>
      </c>
    </row>
    <row r="5293" spans="1:22" x14ac:dyDescent="0.2">
      <c r="A5293" s="10">
        <f t="shared" si="907"/>
        <v>221</v>
      </c>
      <c r="B5293" s="10">
        <f t="shared" si="916"/>
        <v>8</v>
      </c>
      <c r="C5293" s="23">
        <v>11.8</v>
      </c>
      <c r="D5293" s="24">
        <v>484.89839999999998</v>
      </c>
      <c r="E5293" s="24">
        <v>107.60399999999998</v>
      </c>
      <c r="F5293" s="48"/>
      <c r="G5293" s="48"/>
      <c r="H5293" s="1">
        <f t="shared" si="917"/>
        <v>15.679132775768826</v>
      </c>
      <c r="I5293" s="1">
        <f t="shared" si="911"/>
        <v>-5.1568109948902849</v>
      </c>
      <c r="J5293" s="4">
        <f>B5293+('PV model'!$B$3/15)+(I5293/60)</f>
        <v>7.6373864834184957</v>
      </c>
      <c r="K5293" s="2">
        <f t="shared" si="912"/>
        <v>65.439202748722565</v>
      </c>
      <c r="L5293" s="2">
        <f>DEGREES(ASIN((((COS(RADIANS('PV model'!$B$2))*COS(RADIANS(H5293))*COS(RADIANS(K5293)))+(SIN(RADIANS('PV model'!$B$2))*SIN(RADIANS(H5293)))))))</f>
        <v>26.704631102484743</v>
      </c>
      <c r="M5293" s="3">
        <f t="shared" si="908"/>
        <v>26.704631102484743</v>
      </c>
      <c r="N5293" s="2">
        <f t="shared" si="913"/>
        <v>78.589314644748001</v>
      </c>
      <c r="O5293" s="2">
        <f>IF('PV model'!$B$2&gt;0, 180-N5293,IF('PV model'!$B$2&lt;0,0-N5293,N5293))</f>
        <v>101.410685355252</v>
      </c>
      <c r="P5293" s="2">
        <f>ABS(O5293-'PV model'!$B$5)</f>
        <v>103.589314644748</v>
      </c>
      <c r="Q5293" s="3">
        <f t="shared" si="909"/>
        <v>63.295368897515253</v>
      </c>
      <c r="R5293" s="3">
        <f t="shared" si="914"/>
        <v>484.89840000000004</v>
      </c>
      <c r="S5293" s="3">
        <f t="shared" si="910"/>
        <v>143.54103075167205</v>
      </c>
      <c r="T5293" s="3">
        <f>(0.5*(1-COS(RADIANS(90-$X$3)))*(D5293+E5293)*'PV model'!$B$4)</f>
        <v>0</v>
      </c>
      <c r="U5293" s="3">
        <f t="shared" si="915"/>
        <v>628.43943075167203</v>
      </c>
      <c r="V5293" s="3">
        <f>('PV model'!$B$13*(U5293/1000)*(1-'PV model'!$B$14*((20+C5293)-25))*'PV model'!$B$10)/'PV model'!$B$12</f>
        <v>61.110133988393244</v>
      </c>
    </row>
    <row r="5294" spans="1:22" x14ac:dyDescent="0.2">
      <c r="A5294" s="10">
        <f t="shared" ref="A5294:A5357" si="918">IF(B5294&gt;1,A5293,A5293+1)</f>
        <v>221</v>
      </c>
      <c r="B5294" s="10">
        <f t="shared" si="916"/>
        <v>9</v>
      </c>
      <c r="C5294" s="23">
        <v>13.3</v>
      </c>
      <c r="D5294" s="24">
        <v>670.10265000000004</v>
      </c>
      <c r="E5294" s="24">
        <v>116.42399999999999</v>
      </c>
      <c r="F5294" s="48"/>
      <c r="G5294" s="48"/>
      <c r="H5294" s="1">
        <f t="shared" si="917"/>
        <v>15.679132775768826</v>
      </c>
      <c r="I5294" s="1">
        <f t="shared" si="911"/>
        <v>-5.1568109948902849</v>
      </c>
      <c r="J5294" s="4">
        <f>B5294+('PV model'!$B$3/15)+(I5294/60)</f>
        <v>8.6373864834184939</v>
      </c>
      <c r="K5294" s="2">
        <f t="shared" si="912"/>
        <v>50.439202748722593</v>
      </c>
      <c r="L5294" s="2">
        <f>DEGREES(ASIN((((COS(RADIANS('PV model'!$B$2))*COS(RADIANS(H5294))*COS(RADIANS(K5294)))+(SIN(RADIANS('PV model'!$B$2))*SIN(RADIANS(H5294)))))))</f>
        <v>34.75294861591459</v>
      </c>
      <c r="M5294" s="3">
        <f t="shared" si="908"/>
        <v>34.75294861591459</v>
      </c>
      <c r="N5294" s="2">
        <f t="shared" si="913"/>
        <v>64.610761966794243</v>
      </c>
      <c r="O5294" s="2">
        <f>IF('PV model'!$B$2&gt;0, 180-N5294,IF('PV model'!$B$2&lt;0,0-N5294,N5294))</f>
        <v>115.38923803320576</v>
      </c>
      <c r="P5294" s="2">
        <f>ABS(O5294-'PV model'!$B$5)</f>
        <v>89.610761966794243</v>
      </c>
      <c r="Q5294" s="3">
        <f t="shared" si="909"/>
        <v>55.24705138408541</v>
      </c>
      <c r="R5294" s="3">
        <f t="shared" si="914"/>
        <v>670.10265000000004</v>
      </c>
      <c r="S5294" s="3">
        <f t="shared" si="910"/>
        <v>160.62551857407402</v>
      </c>
      <c r="T5294" s="3">
        <f>(0.5*(1-COS(RADIANS(90-$X$3)))*(D5294+E5294)*'PV model'!$B$4)</f>
        <v>0</v>
      </c>
      <c r="U5294" s="3">
        <f t="shared" si="915"/>
        <v>830.72816857407406</v>
      </c>
      <c r="V5294" s="3">
        <f>('PV model'!$B$13*(U5294/1000)*(1-'PV model'!$B$14*((20+C5294)-25))*'PV model'!$B$10)/'PV model'!$B$12</f>
        <v>80.282673418006382</v>
      </c>
    </row>
    <row r="5295" spans="1:22" x14ac:dyDescent="0.2">
      <c r="A5295" s="10">
        <f t="shared" si="918"/>
        <v>221</v>
      </c>
      <c r="B5295" s="10">
        <f t="shared" si="916"/>
        <v>10</v>
      </c>
      <c r="C5295" s="23">
        <v>13.9</v>
      </c>
      <c r="D5295" s="24">
        <v>803.67420000000004</v>
      </c>
      <c r="E5295" s="24">
        <v>111.13200000000001</v>
      </c>
      <c r="F5295" s="48"/>
      <c r="G5295" s="48"/>
      <c r="H5295" s="1">
        <f t="shared" si="917"/>
        <v>15.679132775768826</v>
      </c>
      <c r="I5295" s="1">
        <f t="shared" si="911"/>
        <v>-5.1568109948902849</v>
      </c>
      <c r="J5295" s="4">
        <f>B5295+('PV model'!$B$3/15)+(I5295/60)</f>
        <v>9.6373864834184939</v>
      </c>
      <c r="K5295" s="2">
        <f t="shared" si="912"/>
        <v>35.439202748722593</v>
      </c>
      <c r="L5295" s="2">
        <f>DEGREES(ASIN((((COS(RADIANS('PV model'!$B$2))*COS(RADIANS(H5295))*COS(RADIANS(K5295)))+(SIN(RADIANS('PV model'!$B$2))*SIN(RADIANS(H5295)))))))</f>
        <v>41.837301836511735</v>
      </c>
      <c r="M5295" s="3">
        <f t="shared" si="908"/>
        <v>41.837301836511735</v>
      </c>
      <c r="N5295" s="2">
        <f t="shared" si="913"/>
        <v>48.530149655796073</v>
      </c>
      <c r="O5295" s="2">
        <f>IF('PV model'!$B$2&gt;0, 180-N5295,IF('PV model'!$B$2&lt;0,0-N5295,N5295))</f>
        <v>131.46985034420393</v>
      </c>
      <c r="P5295" s="2">
        <f>ABS(O5295-'PV model'!$B$5)</f>
        <v>73.530149655796066</v>
      </c>
      <c r="Q5295" s="3">
        <f t="shared" si="909"/>
        <v>48.162698163488265</v>
      </c>
      <c r="R5295" s="3">
        <f t="shared" si="914"/>
        <v>803.67420000000016</v>
      </c>
      <c r="S5295" s="3">
        <f t="shared" si="910"/>
        <v>154.14295946994878</v>
      </c>
      <c r="T5295" s="3">
        <f>(0.5*(1-COS(RADIANS(90-$X$3)))*(D5295+E5295)*'PV model'!$B$4)</f>
        <v>0</v>
      </c>
      <c r="U5295" s="3">
        <f t="shared" si="915"/>
        <v>957.81715946994893</v>
      </c>
      <c r="V5295" s="3">
        <f>('PV model'!$B$13*(U5295/1000)*(1-'PV model'!$B$14*((20+C5295)-25))*'PV model'!$B$10)/'PV model'!$B$12</f>
        <v>92.334938104538168</v>
      </c>
    </row>
    <row r="5296" spans="1:22" x14ac:dyDescent="0.2">
      <c r="A5296" s="10">
        <f t="shared" si="918"/>
        <v>221</v>
      </c>
      <c r="B5296" s="10">
        <f t="shared" si="916"/>
        <v>11</v>
      </c>
      <c r="C5296" s="23">
        <v>14.5</v>
      </c>
      <c r="D5296" s="24">
        <v>878.87835000000007</v>
      </c>
      <c r="E5296" s="24">
        <v>107.60399999999998</v>
      </c>
      <c r="F5296" s="48"/>
      <c r="G5296" s="48"/>
      <c r="H5296" s="1">
        <f t="shared" si="917"/>
        <v>15.679132775768826</v>
      </c>
      <c r="I5296" s="1">
        <f t="shared" si="911"/>
        <v>-5.1568109948902849</v>
      </c>
      <c r="J5296" s="4">
        <f>B5296+('PV model'!$B$3/15)+(I5296/60)</f>
        <v>10.637386483418494</v>
      </c>
      <c r="K5296" s="2">
        <f t="shared" si="912"/>
        <v>20.439202748722593</v>
      </c>
      <c r="L5296" s="2">
        <f>DEGREES(ASIN((((COS(RADIANS('PV model'!$B$2))*COS(RADIANS(H5296))*COS(RADIANS(K5296)))+(SIN(RADIANS('PV model'!$B$2))*SIN(RADIANS(H5296)))))))</f>
        <v>47.199010110818513</v>
      </c>
      <c r="M5296" s="3">
        <f t="shared" si="908"/>
        <v>47.199010110818513</v>
      </c>
      <c r="N5296" s="2">
        <f t="shared" si="913"/>
        <v>29.659017752961031</v>
      </c>
      <c r="O5296" s="2">
        <f>IF('PV model'!$B$2&gt;0, 180-N5296,IF('PV model'!$B$2&lt;0,0-N5296,N5296))</f>
        <v>150.34098224703897</v>
      </c>
      <c r="P5296" s="2">
        <f>ABS(O5296-'PV model'!$B$5)</f>
        <v>54.659017752961034</v>
      </c>
      <c r="Q5296" s="3">
        <f t="shared" si="909"/>
        <v>42.800989889181487</v>
      </c>
      <c r="R5296" s="3">
        <f t="shared" si="914"/>
        <v>878.87834999999995</v>
      </c>
      <c r="S5296" s="3">
        <f t="shared" si="910"/>
        <v>147.49000811809503</v>
      </c>
      <c r="T5296" s="3">
        <f>(0.5*(1-COS(RADIANS(90-$X$3)))*(D5296+E5296)*'PV model'!$B$4)</f>
        <v>0</v>
      </c>
      <c r="U5296" s="3">
        <f t="shared" si="915"/>
        <v>1026.3683581180949</v>
      </c>
      <c r="V5296" s="3">
        <f>('PV model'!$B$13*(U5296/1000)*(1-'PV model'!$B$14*((20+C5296)-25))*'PV model'!$B$10)/'PV model'!$B$12</f>
        <v>98.697141396540331</v>
      </c>
    </row>
    <row r="5297" spans="1:22" x14ac:dyDescent="0.2">
      <c r="A5297" s="10">
        <f t="shared" si="918"/>
        <v>221</v>
      </c>
      <c r="B5297" s="10">
        <f t="shared" si="916"/>
        <v>12</v>
      </c>
      <c r="C5297" s="23">
        <v>16.3</v>
      </c>
      <c r="D5297" s="24">
        <v>891.22530000000006</v>
      </c>
      <c r="E5297" s="24">
        <v>118.18800000000002</v>
      </c>
      <c r="F5297" s="48"/>
      <c r="G5297" s="48"/>
      <c r="H5297" s="1">
        <f t="shared" si="917"/>
        <v>15.679132775768826</v>
      </c>
      <c r="I5297" s="1">
        <f t="shared" si="911"/>
        <v>-5.1568109948902849</v>
      </c>
      <c r="J5297" s="4">
        <f>B5297+('PV model'!$B$3/15)+(I5297/60)</f>
        <v>11.637386483418494</v>
      </c>
      <c r="K5297" s="2">
        <f t="shared" si="912"/>
        <v>5.4392027487225914</v>
      </c>
      <c r="L5297" s="2">
        <f>DEGREES(ASIN((((COS(RADIANS('PV model'!$B$2))*COS(RADIANS(H5297))*COS(RADIANS(K5297)))+(SIN(RADIANS('PV model'!$B$2))*SIN(RADIANS(H5297)))))))</f>
        <v>49.959946626432199</v>
      </c>
      <c r="M5297" s="3">
        <f t="shared" si="908"/>
        <v>49.959946626432199</v>
      </c>
      <c r="N5297" s="2">
        <f t="shared" si="913"/>
        <v>8.1555431016898066</v>
      </c>
      <c r="O5297" s="2">
        <f>IF('PV model'!$B$2&gt;0, 180-N5297,IF('PV model'!$B$2&lt;0,0-N5297,N5297))</f>
        <v>171.8444568983102</v>
      </c>
      <c r="P5297" s="2">
        <f>ABS(O5297-'PV model'!$B$5)</f>
        <v>33.155543101689801</v>
      </c>
      <c r="Q5297" s="3">
        <f t="shared" si="909"/>
        <v>40.040053373567794</v>
      </c>
      <c r="R5297" s="3">
        <f t="shared" si="914"/>
        <v>891.22530000000006</v>
      </c>
      <c r="S5297" s="3">
        <f t="shared" si="910"/>
        <v>160.15746960398923</v>
      </c>
      <c r="T5297" s="3">
        <f>(0.5*(1-COS(RADIANS(90-$X$3)))*(D5297+E5297)*'PV model'!$B$4)</f>
        <v>0</v>
      </c>
      <c r="U5297" s="3">
        <f t="shared" si="915"/>
        <v>1051.3827696039893</v>
      </c>
      <c r="V5297" s="3">
        <f>('PV model'!$B$13*(U5297/1000)*(1-'PV model'!$B$14*((20+C5297)-25))*'PV model'!$B$10)/'PV model'!$B$12</f>
        <v>100.34587243105217</v>
      </c>
    </row>
    <row r="5298" spans="1:22" x14ac:dyDescent="0.2">
      <c r="A5298" s="10">
        <f t="shared" si="918"/>
        <v>221</v>
      </c>
      <c r="B5298" s="10">
        <f t="shared" si="916"/>
        <v>13</v>
      </c>
      <c r="C5298" s="23">
        <v>16</v>
      </c>
      <c r="D5298" s="24">
        <v>899.08244999999999</v>
      </c>
      <c r="E5298" s="24">
        <v>120.83399999999999</v>
      </c>
      <c r="F5298" s="48"/>
      <c r="G5298" s="48"/>
      <c r="H5298" s="1">
        <f t="shared" si="917"/>
        <v>15.679132775768826</v>
      </c>
      <c r="I5298" s="1">
        <f t="shared" si="911"/>
        <v>-5.1568109948902849</v>
      </c>
      <c r="J5298" s="4">
        <f>B5298+('PV model'!$B$3/15)+(I5298/60)</f>
        <v>12.637386483418494</v>
      </c>
      <c r="K5298" s="2">
        <f t="shared" si="912"/>
        <v>-9.5607972512774086</v>
      </c>
      <c r="L5298" s="2">
        <f>DEGREES(ASIN((((COS(RADIANS('PV model'!$B$2))*COS(RADIANS(H5298))*COS(RADIANS(K5298)))+(SIN(RADIANS('PV model'!$B$2))*SIN(RADIANS(H5298)))))))</f>
        <v>49.506148679671476</v>
      </c>
      <c r="M5298" s="3">
        <f t="shared" si="908"/>
        <v>49.506148679671476</v>
      </c>
      <c r="N5298" s="2">
        <f t="shared" si="913"/>
        <v>-14.256378243985164</v>
      </c>
      <c r="O5298" s="2">
        <f>IF('PV model'!$B$2&gt;0, 180-N5298,IF('PV model'!$B$2&lt;0,0-N5298,N5298))</f>
        <v>194.25637824398515</v>
      </c>
      <c r="P5298" s="2">
        <f>ABS(O5298-'PV model'!$B$5)</f>
        <v>10.743621756014846</v>
      </c>
      <c r="Q5298" s="3">
        <f t="shared" si="909"/>
        <v>40.493851320328517</v>
      </c>
      <c r="R5298" s="3">
        <f t="shared" si="914"/>
        <v>899.08245000000011</v>
      </c>
      <c r="S5298" s="3">
        <f t="shared" si="910"/>
        <v>164.04960418084028</v>
      </c>
      <c r="T5298" s="3">
        <f>(0.5*(1-COS(RADIANS(90-$X$3)))*(D5298+E5298)*'PV model'!$B$4)</f>
        <v>0</v>
      </c>
      <c r="U5298" s="3">
        <f t="shared" si="915"/>
        <v>1063.1320541808404</v>
      </c>
      <c r="V5298" s="3">
        <f>('PV model'!$B$13*(U5298/1000)*(1-'PV model'!$B$14*((20+C5298)-25))*'PV model'!$B$10)/'PV model'!$B$12</f>
        <v>101.59477020993646</v>
      </c>
    </row>
    <row r="5299" spans="1:22" x14ac:dyDescent="0.2">
      <c r="A5299" s="10">
        <f t="shared" si="918"/>
        <v>221</v>
      </c>
      <c r="B5299" s="10">
        <f t="shared" si="916"/>
        <v>14</v>
      </c>
      <c r="C5299" s="23">
        <v>16.7</v>
      </c>
      <c r="D5299" s="24">
        <v>888.98040000000003</v>
      </c>
      <c r="E5299" s="24">
        <v>118.18800000000002</v>
      </c>
      <c r="F5299" s="48"/>
      <c r="G5299" s="48"/>
      <c r="H5299" s="1">
        <f t="shared" si="917"/>
        <v>15.679132775768826</v>
      </c>
      <c r="I5299" s="1">
        <f t="shared" si="911"/>
        <v>-5.1568109948902849</v>
      </c>
      <c r="J5299" s="4">
        <f>B5299+('PV model'!$B$3/15)+(I5299/60)</f>
        <v>13.637386483418494</v>
      </c>
      <c r="K5299" s="2">
        <f t="shared" si="912"/>
        <v>-24.560797251277407</v>
      </c>
      <c r="L5299" s="2">
        <f>DEGREES(ASIN((((COS(RADIANS('PV model'!$B$2))*COS(RADIANS(H5299))*COS(RADIANS(K5299)))+(SIN(RADIANS('PV model'!$B$2))*SIN(RADIANS(H5299)))))))</f>
        <v>45.948015764106287</v>
      </c>
      <c r="M5299" s="3">
        <f t="shared" si="908"/>
        <v>45.948015764106287</v>
      </c>
      <c r="N5299" s="2">
        <f t="shared" si="913"/>
        <v>-35.13875534062467</v>
      </c>
      <c r="O5299" s="2">
        <f>IF('PV model'!$B$2&gt;0, 180-N5299,IF('PV model'!$B$2&lt;0,0-N5299,N5299))</f>
        <v>215.13875534062467</v>
      </c>
      <c r="P5299" s="2">
        <f>ABS(O5299-'PV model'!$B$5)</f>
        <v>10.13875534062467</v>
      </c>
      <c r="Q5299" s="3">
        <f t="shared" si="909"/>
        <v>44.051984235893713</v>
      </c>
      <c r="R5299" s="3">
        <f t="shared" si="914"/>
        <v>888.98039999999992</v>
      </c>
      <c r="S5299" s="3">
        <f t="shared" si="910"/>
        <v>162.561011363082</v>
      </c>
      <c r="T5299" s="3">
        <f>(0.5*(1-COS(RADIANS(90-$X$3)))*(D5299+E5299)*'PV model'!$B$4)</f>
        <v>0</v>
      </c>
      <c r="U5299" s="3">
        <f t="shared" si="915"/>
        <v>1051.5414113630818</v>
      </c>
      <c r="V5299" s="3">
        <f>('PV model'!$B$13*(U5299/1000)*(1-'PV model'!$B$14*((20+C5299)-25))*'PV model'!$B$10)/'PV model'!$B$12</f>
        <v>100.1928341601965</v>
      </c>
    </row>
    <row r="5300" spans="1:22" x14ac:dyDescent="0.2">
      <c r="A5300" s="10">
        <f t="shared" si="918"/>
        <v>221</v>
      </c>
      <c r="B5300" s="10">
        <f t="shared" si="916"/>
        <v>15</v>
      </c>
      <c r="C5300" s="23">
        <v>17.2</v>
      </c>
      <c r="D5300" s="24">
        <v>877.7559</v>
      </c>
      <c r="E5300" s="24">
        <v>106.72200000000001</v>
      </c>
      <c r="F5300" s="48"/>
      <c r="G5300" s="48"/>
      <c r="H5300" s="1">
        <f t="shared" si="917"/>
        <v>15.679132775768826</v>
      </c>
      <c r="I5300" s="1">
        <f t="shared" si="911"/>
        <v>-5.1568109948902849</v>
      </c>
      <c r="J5300" s="4">
        <f>B5300+('PV model'!$B$3/15)+(I5300/60)</f>
        <v>14.637386483418494</v>
      </c>
      <c r="K5300" s="2">
        <f t="shared" si="912"/>
        <v>-39.560797251277407</v>
      </c>
      <c r="L5300" s="2">
        <f>DEGREES(ASIN((((COS(RADIANS('PV model'!$B$2))*COS(RADIANS(H5300))*COS(RADIANS(K5300)))+(SIN(RADIANS('PV model'!$B$2))*SIN(RADIANS(H5300)))))))</f>
        <v>40.026510019960625</v>
      </c>
      <c r="M5300" s="3">
        <f t="shared" si="908"/>
        <v>40.026510019960625</v>
      </c>
      <c r="N5300" s="2">
        <f t="shared" si="913"/>
        <v>-53.205029382491333</v>
      </c>
      <c r="O5300" s="2">
        <f>IF('PV model'!$B$2&gt;0, 180-N5300,IF('PV model'!$B$2&lt;0,0-N5300,N5300))</f>
        <v>233.20502938249132</v>
      </c>
      <c r="P5300" s="2">
        <f>ABS(O5300-'PV model'!$B$5)</f>
        <v>28.205029382491318</v>
      </c>
      <c r="Q5300" s="3">
        <f t="shared" si="909"/>
        <v>49.973489980039375</v>
      </c>
      <c r="R5300" s="3">
        <f t="shared" si="914"/>
        <v>877.7559</v>
      </c>
      <c r="S5300" s="3">
        <f t="shared" si="910"/>
        <v>148.37624301418293</v>
      </c>
      <c r="T5300" s="3">
        <f>(0.5*(1-COS(RADIANS(90-$X$3)))*(D5300+E5300)*'PV model'!$B$4)</f>
        <v>0</v>
      </c>
      <c r="U5300" s="3">
        <f t="shared" si="915"/>
        <v>1026.1321430141829</v>
      </c>
      <c r="V5300" s="3">
        <f>('PV model'!$B$13*(U5300/1000)*(1-'PV model'!$B$14*((20+C5300)-25))*'PV model'!$B$10)/'PV model'!$B$12</f>
        <v>97.566647167731674</v>
      </c>
    </row>
    <row r="5301" spans="1:22" x14ac:dyDescent="0.2">
      <c r="A5301" s="10">
        <f t="shared" si="918"/>
        <v>221</v>
      </c>
      <c r="B5301" s="10">
        <f t="shared" si="916"/>
        <v>16</v>
      </c>
      <c r="C5301" s="23">
        <v>16.8</v>
      </c>
      <c r="D5301" s="24">
        <v>795.81704999999999</v>
      </c>
      <c r="E5301" s="24">
        <v>111.13200000000001</v>
      </c>
      <c r="F5301" s="48"/>
      <c r="G5301" s="48"/>
      <c r="H5301" s="1">
        <f t="shared" si="917"/>
        <v>15.679132775768826</v>
      </c>
      <c r="I5301" s="1">
        <f t="shared" si="911"/>
        <v>-5.1568109948902849</v>
      </c>
      <c r="J5301" s="4">
        <f>B5301+('PV model'!$B$3/15)+(I5301/60)</f>
        <v>15.637386483418494</v>
      </c>
      <c r="K5301" s="2">
        <f t="shared" si="912"/>
        <v>-54.560797251277407</v>
      </c>
      <c r="L5301" s="2">
        <f>DEGREES(ASIN((((COS(RADIANS('PV model'!$B$2))*COS(RADIANS(H5301))*COS(RADIANS(K5301)))+(SIN(RADIANS('PV model'!$B$2))*SIN(RADIANS(H5301)))))))</f>
        <v>32.610397019068287</v>
      </c>
      <c r="M5301" s="3">
        <f t="shared" si="908"/>
        <v>32.610397019068287</v>
      </c>
      <c r="N5301" s="2">
        <f t="shared" si="913"/>
        <v>-68.62539075217714</v>
      </c>
      <c r="O5301" s="2">
        <f>IF('PV model'!$B$2&gt;0, 180-N5301,IF('PV model'!$B$2&lt;0,0-N5301,N5301))</f>
        <v>248.62539075217714</v>
      </c>
      <c r="P5301" s="2">
        <f>ABS(O5301-'PV model'!$B$5)</f>
        <v>43.62539075217714</v>
      </c>
      <c r="Q5301" s="3">
        <f t="shared" si="909"/>
        <v>57.389602980931713</v>
      </c>
      <c r="R5301" s="3">
        <f t="shared" si="914"/>
        <v>795.81705000000011</v>
      </c>
      <c r="S5301" s="3">
        <f t="shared" si="910"/>
        <v>152.7937158175377</v>
      </c>
      <c r="T5301" s="3">
        <f>(0.5*(1-COS(RADIANS(90-$X$3)))*(D5301+E5301)*'PV model'!$B$4)</f>
        <v>0</v>
      </c>
      <c r="U5301" s="3">
        <f t="shared" si="915"/>
        <v>948.61076581753787</v>
      </c>
      <c r="V5301" s="3">
        <f>('PV model'!$B$13*(U5301/1000)*(1-'PV model'!$B$14*((20+C5301)-25))*'PV model'!$B$10)/'PV model'!$B$12</f>
        <v>90.347480313588164</v>
      </c>
    </row>
    <row r="5302" spans="1:22" x14ac:dyDescent="0.2">
      <c r="A5302" s="10">
        <f t="shared" si="918"/>
        <v>221</v>
      </c>
      <c r="B5302" s="10">
        <f t="shared" si="916"/>
        <v>17</v>
      </c>
      <c r="C5302" s="23">
        <v>17.3</v>
      </c>
      <c r="D5302" s="24">
        <v>697.04145000000005</v>
      </c>
      <c r="E5302" s="24">
        <v>101.42999999999999</v>
      </c>
      <c r="F5302" s="48"/>
      <c r="G5302" s="48"/>
      <c r="H5302" s="1">
        <f t="shared" si="917"/>
        <v>15.679132775768826</v>
      </c>
      <c r="I5302" s="1">
        <f t="shared" si="911"/>
        <v>-5.1568109948902849</v>
      </c>
      <c r="J5302" s="4">
        <f>B5302+('PV model'!$B$3/15)+(I5302/60)</f>
        <v>16.637386483418496</v>
      </c>
      <c r="K5302" s="2">
        <f t="shared" si="912"/>
        <v>-69.560797251277435</v>
      </c>
      <c r="L5302" s="2">
        <f>DEGREES(ASIN((((COS(RADIANS('PV model'!$B$2))*COS(RADIANS(H5302))*COS(RADIANS(K5302)))+(SIN(RADIANS('PV model'!$B$2))*SIN(RADIANS(H5302)))))))</f>
        <v>24.403279783468765</v>
      </c>
      <c r="M5302" s="3">
        <f t="shared" si="908"/>
        <v>24.403279783468765</v>
      </c>
      <c r="N5302" s="2">
        <f t="shared" si="913"/>
        <v>-82.173005838110939</v>
      </c>
      <c r="O5302" s="2">
        <f>IF('PV model'!$B$2&gt;0, 180-N5302,IF('PV model'!$B$2&lt;0,0-N5302,N5302))</f>
        <v>262.17300583811095</v>
      </c>
      <c r="P5302" s="2">
        <f>ABS(O5302-'PV model'!$B$5)</f>
        <v>57.173005838110953</v>
      </c>
      <c r="Q5302" s="3">
        <f t="shared" si="909"/>
        <v>65.596720216531239</v>
      </c>
      <c r="R5302" s="3">
        <f t="shared" si="914"/>
        <v>697.04144999999994</v>
      </c>
      <c r="S5302" s="3">
        <f t="shared" si="910"/>
        <v>134.17329107247514</v>
      </c>
      <c r="T5302" s="3">
        <f>(0.5*(1-COS(RADIANS(90-$X$3)))*(D5302+E5302)*'PV model'!$B$4)</f>
        <v>0</v>
      </c>
      <c r="U5302" s="3">
        <f t="shared" si="915"/>
        <v>831.21474107247514</v>
      </c>
      <c r="V5302" s="3">
        <f>('PV model'!$B$13*(U5302/1000)*(1-'PV model'!$B$14*((20+C5302)-25))*'PV model'!$B$10)/'PV model'!$B$12</f>
        <v>79.000284822138468</v>
      </c>
    </row>
    <row r="5303" spans="1:22" x14ac:dyDescent="0.2">
      <c r="A5303" s="10">
        <f t="shared" si="918"/>
        <v>221</v>
      </c>
      <c r="B5303" s="10">
        <f t="shared" si="916"/>
        <v>18</v>
      </c>
      <c r="C5303" s="23">
        <v>16.2</v>
      </c>
      <c r="D5303" s="24">
        <v>487.14330000000001</v>
      </c>
      <c r="E5303" s="24">
        <v>100.548</v>
      </c>
      <c r="F5303" s="48"/>
      <c r="G5303" s="48"/>
      <c r="H5303" s="1">
        <f t="shared" si="917"/>
        <v>15.679132775768826</v>
      </c>
      <c r="I5303" s="1">
        <f t="shared" si="911"/>
        <v>-5.1568109948902849</v>
      </c>
      <c r="J5303" s="4">
        <f>B5303+('PV model'!$B$3/15)+(I5303/60)</f>
        <v>17.637386483418496</v>
      </c>
      <c r="K5303" s="2">
        <f t="shared" si="912"/>
        <v>-84.560797251277435</v>
      </c>
      <c r="L5303" s="2">
        <f>DEGREES(ASIN((((COS(RADIANS('PV model'!$B$2))*COS(RADIANS(H5303))*COS(RADIANS(K5303)))+(SIN(RADIANS('PV model'!$B$2))*SIN(RADIANS(H5303)))))))</f>
        <v>15.926948222310093</v>
      </c>
      <c r="M5303" s="3">
        <f t="shared" si="908"/>
        <v>15.926948222310093</v>
      </c>
      <c r="N5303" s="2">
        <f t="shared" si="913"/>
        <v>-85.355813208267961</v>
      </c>
      <c r="O5303" s="2">
        <f>IF('PV model'!$B$2&gt;0, 180-N5303,IF('PV model'!$B$2&lt;0,0-N5303,N5303))</f>
        <v>265.35581320826793</v>
      </c>
      <c r="P5303" s="2">
        <f>ABS(O5303-'PV model'!$B$5)</f>
        <v>60.355813208267932</v>
      </c>
      <c r="Q5303" s="3">
        <f t="shared" si="909"/>
        <v>74.073051777689912</v>
      </c>
      <c r="R5303" s="3">
        <f t="shared" si="914"/>
        <v>487.14329999999973</v>
      </c>
      <c r="S5303" s="3">
        <f t="shared" si="910"/>
        <v>125.45920624294013</v>
      </c>
      <c r="T5303" s="3">
        <f>(0.5*(1-COS(RADIANS(90-$X$3)))*(D5303+E5303)*'PV model'!$B$4)</f>
        <v>0</v>
      </c>
      <c r="U5303" s="3">
        <f t="shared" si="915"/>
        <v>612.60250624293985</v>
      </c>
      <c r="V5303" s="3">
        <f>('PV model'!$B$13*(U5303/1000)*(1-'PV model'!$B$14*((20+C5303)-25))*'PV model'!$B$10)/'PV model'!$B$12</f>
        <v>58.492385079767082</v>
      </c>
    </row>
    <row r="5304" spans="1:22" x14ac:dyDescent="0.2">
      <c r="A5304" s="10">
        <f t="shared" si="918"/>
        <v>221</v>
      </c>
      <c r="B5304" s="10">
        <f t="shared" si="916"/>
        <v>19</v>
      </c>
      <c r="C5304" s="23">
        <v>14.7</v>
      </c>
      <c r="D5304" s="24">
        <v>236.83695</v>
      </c>
      <c r="E5304" s="24">
        <v>70.56</v>
      </c>
      <c r="F5304" s="48"/>
      <c r="G5304" s="48"/>
      <c r="H5304" s="1">
        <f t="shared" si="917"/>
        <v>15.679132775768826</v>
      </c>
      <c r="I5304" s="1">
        <f t="shared" si="911"/>
        <v>-5.1568109948902849</v>
      </c>
      <c r="J5304" s="4">
        <f>B5304+('PV model'!$B$3/15)+(I5304/60)</f>
        <v>18.637386483418496</v>
      </c>
      <c r="K5304" s="2">
        <f t="shared" si="912"/>
        <v>-99.560797251277435</v>
      </c>
      <c r="L5304" s="2">
        <f>DEGREES(ASIN((((COS(RADIANS('PV model'!$B$2))*COS(RADIANS(H5304))*COS(RADIANS(K5304)))+(SIN(RADIANS('PV model'!$B$2))*SIN(RADIANS(H5304)))))))</f>
        <v>7.5934921151603829</v>
      </c>
      <c r="M5304" s="3">
        <f t="shared" si="908"/>
        <v>7.5934921151603829</v>
      </c>
      <c r="N5304" s="2">
        <f t="shared" si="913"/>
        <v>-73.298807366020043</v>
      </c>
      <c r="O5304" s="2">
        <f>IF('PV model'!$B$2&gt;0, 180-N5304,IF('PV model'!$B$2&lt;0,0-N5304,N5304))</f>
        <v>253.29880736602004</v>
      </c>
      <c r="P5304" s="2">
        <f>ABS(O5304-'PV model'!$B$5)</f>
        <v>48.298807366020043</v>
      </c>
      <c r="Q5304" s="3">
        <f t="shared" si="909"/>
        <v>82.406507884839613</v>
      </c>
      <c r="R5304" s="3">
        <f t="shared" si="914"/>
        <v>236.83695000000006</v>
      </c>
      <c r="S5304" s="3">
        <f t="shared" si="910"/>
        <v>83.703282574571929</v>
      </c>
      <c r="T5304" s="3">
        <f>(0.5*(1-COS(RADIANS(90-$X$3)))*(D5304+E5304)*'PV model'!$B$4)</f>
        <v>0</v>
      </c>
      <c r="U5304" s="3">
        <f t="shared" si="915"/>
        <v>320.54023257457197</v>
      </c>
      <c r="V5304" s="3">
        <f>('PV model'!$B$13*(U5304/1000)*(1-'PV model'!$B$14*((20+C5304)-25))*'PV model'!$B$10)/'PV model'!$B$12</f>
        <v>30.79800302420583</v>
      </c>
    </row>
    <row r="5305" spans="1:22" x14ac:dyDescent="0.2">
      <c r="A5305" s="10">
        <f t="shared" si="918"/>
        <v>221</v>
      </c>
      <c r="B5305" s="10">
        <f t="shared" si="916"/>
        <v>20</v>
      </c>
      <c r="C5305" s="23">
        <v>13.3</v>
      </c>
      <c r="D5305" s="24">
        <v>0</v>
      </c>
      <c r="E5305" s="24">
        <v>22.931999999999999</v>
      </c>
      <c r="F5305" s="48"/>
      <c r="G5305" s="48"/>
      <c r="H5305" s="1">
        <f t="shared" si="917"/>
        <v>15.679132775768826</v>
      </c>
      <c r="I5305" s="1">
        <f t="shared" si="911"/>
        <v>-5.1568109948902849</v>
      </c>
      <c r="J5305" s="4">
        <f>B5305+('PV model'!$B$3/15)+(I5305/60)</f>
        <v>19.637386483418496</v>
      </c>
      <c r="K5305" s="2">
        <f t="shared" si="912"/>
        <v>-114.56079725127744</v>
      </c>
      <c r="L5305" s="2">
        <f>DEGREES(ASIN((((COS(RADIANS('PV model'!$B$2))*COS(RADIANS(H5305))*COS(RADIANS(K5305)))+(SIN(RADIANS('PV model'!$B$2))*SIN(RADIANS(H5305)))))))</f>
        <v>-0.22639387153183024</v>
      </c>
      <c r="M5305" s="3">
        <f t="shared" si="908"/>
        <v>0</v>
      </c>
      <c r="N5305" s="2">
        <f t="shared" si="913"/>
        <v>-61.126090588132698</v>
      </c>
      <c r="O5305" s="2">
        <f>IF('PV model'!$B$2&gt;0, 180-N5305,IF('PV model'!$B$2&lt;0,0-N5305,N5305))</f>
        <v>241.12609058813268</v>
      </c>
      <c r="P5305" s="2">
        <f>ABS(O5305-'PV model'!$B$5)</f>
        <v>36.126090588132683</v>
      </c>
      <c r="Q5305" s="3">
        <f t="shared" si="909"/>
        <v>90.226393871531826</v>
      </c>
      <c r="R5305" s="3">
        <f t="shared" si="914"/>
        <v>0</v>
      </c>
      <c r="S5305" s="3">
        <f t="shared" si="910"/>
        <v>22.931999999999999</v>
      </c>
      <c r="T5305" s="3">
        <f>(0.5*(1-COS(RADIANS(90-$X$3)))*(D5305+E5305)*'PV model'!$B$4)</f>
        <v>0</v>
      </c>
      <c r="U5305" s="3">
        <f t="shared" si="915"/>
        <v>22.931999999999999</v>
      </c>
      <c r="V5305" s="3">
        <f>('PV model'!$B$13*(U5305/1000)*(1-'PV model'!$B$14*((20+C5305)-25))*'PV model'!$B$10)/'PV model'!$B$12</f>
        <v>2.2161789336959998</v>
      </c>
    </row>
    <row r="5306" spans="1:22" x14ac:dyDescent="0.2">
      <c r="A5306" s="10">
        <f t="shared" si="918"/>
        <v>221</v>
      </c>
      <c r="B5306" s="10">
        <f t="shared" si="916"/>
        <v>21</v>
      </c>
      <c r="C5306" s="23">
        <v>12.5</v>
      </c>
      <c r="D5306" s="24">
        <v>0</v>
      </c>
      <c r="E5306" s="24">
        <v>0.88200000000000001</v>
      </c>
      <c r="F5306" s="48"/>
      <c r="G5306" s="48"/>
      <c r="H5306" s="1">
        <f t="shared" si="917"/>
        <v>15.679132775768826</v>
      </c>
      <c r="I5306" s="1">
        <f t="shared" si="911"/>
        <v>-5.1568109948902849</v>
      </c>
      <c r="J5306" s="4">
        <f>B5306+('PV model'!$B$3/15)+(I5306/60)</f>
        <v>20.637386483418496</v>
      </c>
      <c r="K5306" s="2">
        <f t="shared" si="912"/>
        <v>-129.56079725127745</v>
      </c>
      <c r="L5306" s="2">
        <f>DEGREES(ASIN((((COS(RADIANS('PV model'!$B$2))*COS(RADIANS(H5306))*COS(RADIANS(K5306)))+(SIN(RADIANS('PV model'!$B$2))*SIN(RADIANS(H5306)))))))</f>
        <v>-7.1576076768450854</v>
      </c>
      <c r="M5306" s="3">
        <f t="shared" si="908"/>
        <v>0</v>
      </c>
      <c r="N5306" s="2">
        <f t="shared" si="913"/>
        <v>-48.425380742091384</v>
      </c>
      <c r="O5306" s="2">
        <f>IF('PV model'!$B$2&gt;0, 180-N5306,IF('PV model'!$B$2&lt;0,0-N5306,N5306))</f>
        <v>228.42538074209139</v>
      </c>
      <c r="P5306" s="2">
        <f>ABS(O5306-'PV model'!$B$5)</f>
        <v>23.425380742091392</v>
      </c>
      <c r="Q5306" s="3">
        <f t="shared" si="909"/>
        <v>97.157607676845089</v>
      </c>
      <c r="R5306" s="3">
        <f t="shared" si="914"/>
        <v>0</v>
      </c>
      <c r="S5306" s="3">
        <f t="shared" si="910"/>
        <v>0.88200000000000001</v>
      </c>
      <c r="T5306" s="3">
        <f>(0.5*(1-COS(RADIANS(90-$X$3)))*(D5306+E5306)*'PV model'!$B$4)</f>
        <v>0</v>
      </c>
      <c r="U5306" s="3">
        <f t="shared" si="915"/>
        <v>0.88200000000000001</v>
      </c>
      <c r="V5306" s="3">
        <f>('PV model'!$B$13*(U5306/1000)*(1-'PV model'!$B$14*((20+C5306)-25))*'PV model'!$B$10)/'PV model'!$B$12</f>
        <v>8.5519778399999982E-2</v>
      </c>
    </row>
    <row r="5307" spans="1:22" x14ac:dyDescent="0.2">
      <c r="A5307" s="10">
        <f t="shared" si="918"/>
        <v>221</v>
      </c>
      <c r="B5307" s="10">
        <f t="shared" si="916"/>
        <v>22</v>
      </c>
      <c r="C5307" s="23">
        <v>12.3</v>
      </c>
      <c r="D5307" s="24">
        <v>0</v>
      </c>
      <c r="E5307" s="24">
        <v>0</v>
      </c>
      <c r="F5307" s="48"/>
      <c r="G5307" s="48"/>
      <c r="H5307" s="1">
        <f t="shared" si="917"/>
        <v>15.679132775768826</v>
      </c>
      <c r="I5307" s="1">
        <f t="shared" si="911"/>
        <v>-5.1568109948902849</v>
      </c>
      <c r="J5307" s="4">
        <f>B5307+('PV model'!$B$3/15)+(I5307/60)</f>
        <v>21.637386483418496</v>
      </c>
      <c r="K5307" s="2">
        <f t="shared" si="912"/>
        <v>-144.56079725127745</v>
      </c>
      <c r="L5307" s="2">
        <f>DEGREES(ASIN((((COS(RADIANS('PV model'!$B$2))*COS(RADIANS(H5307))*COS(RADIANS(K5307)))+(SIN(RADIANS('PV model'!$B$2))*SIN(RADIANS(H5307)))))))</f>
        <v>-12.801719647597471</v>
      </c>
      <c r="M5307" s="3">
        <f t="shared" si="908"/>
        <v>0</v>
      </c>
      <c r="N5307" s="2">
        <f t="shared" si="913"/>
        <v>-34.924305795224036</v>
      </c>
      <c r="O5307" s="2">
        <f>IF('PV model'!$B$2&gt;0, 180-N5307,IF('PV model'!$B$2&lt;0,0-N5307,N5307))</f>
        <v>214.92430579522403</v>
      </c>
      <c r="P5307" s="2">
        <f>ABS(O5307-'PV model'!$B$5)</f>
        <v>9.9243057952240292</v>
      </c>
      <c r="Q5307" s="3">
        <f t="shared" si="909"/>
        <v>102.80171964759747</v>
      </c>
      <c r="R5307" s="3">
        <f t="shared" si="914"/>
        <v>0</v>
      </c>
      <c r="S5307" s="3">
        <f t="shared" si="910"/>
        <v>0</v>
      </c>
      <c r="T5307" s="3">
        <f>(0.5*(1-COS(RADIANS(90-$X$3)))*(D5307+E5307)*'PV model'!$B$4)</f>
        <v>0</v>
      </c>
      <c r="U5307" s="3">
        <f t="shared" si="915"/>
        <v>0</v>
      </c>
      <c r="V5307" s="3">
        <f>('PV model'!$B$13*(U5307/1000)*(1-'PV model'!$B$14*((20+C5307)-25))*'PV model'!$B$10)/'PV model'!$B$12</f>
        <v>0</v>
      </c>
    </row>
    <row r="5308" spans="1:22" x14ac:dyDescent="0.2">
      <c r="A5308" s="10">
        <f t="shared" si="918"/>
        <v>221</v>
      </c>
      <c r="B5308" s="10">
        <f t="shared" si="916"/>
        <v>23</v>
      </c>
      <c r="C5308" s="23">
        <v>10.4</v>
      </c>
      <c r="D5308" s="24">
        <v>0</v>
      </c>
      <c r="E5308" s="24">
        <v>0</v>
      </c>
      <c r="F5308" s="48"/>
      <c r="G5308" s="48"/>
      <c r="H5308" s="1">
        <f t="shared" si="917"/>
        <v>15.679132775768826</v>
      </c>
      <c r="I5308" s="1">
        <f t="shared" si="911"/>
        <v>-5.1568109948902849</v>
      </c>
      <c r="J5308" s="4">
        <f>B5308+('PV model'!$B$3/15)+(I5308/60)</f>
        <v>22.637386483418496</v>
      </c>
      <c r="K5308" s="2">
        <f t="shared" si="912"/>
        <v>-159.56079725127745</v>
      </c>
      <c r="L5308" s="2">
        <f>DEGREES(ASIN((((COS(RADIANS('PV model'!$B$2))*COS(RADIANS(H5308))*COS(RADIANS(K5308)))+(SIN(RADIANS('PV model'!$B$2))*SIN(RADIANS(H5308)))))))</f>
        <v>-16.754904054525383</v>
      </c>
      <c r="M5308" s="3">
        <f t="shared" si="908"/>
        <v>0</v>
      </c>
      <c r="N5308" s="2">
        <f t="shared" si="913"/>
        <v>-20.556175409875156</v>
      </c>
      <c r="O5308" s="2">
        <f>IF('PV model'!$B$2&gt;0, 180-N5308,IF('PV model'!$B$2&lt;0,0-N5308,N5308))</f>
        <v>200.55617540987515</v>
      </c>
      <c r="P5308" s="2">
        <f>ABS(O5308-'PV model'!$B$5)</f>
        <v>4.4438245901248479</v>
      </c>
      <c r="Q5308" s="3">
        <f t="shared" si="909"/>
        <v>106.75490405452538</v>
      </c>
      <c r="R5308" s="3">
        <f t="shared" si="914"/>
        <v>0</v>
      </c>
      <c r="S5308" s="3">
        <f t="shared" si="910"/>
        <v>0</v>
      </c>
      <c r="T5308" s="3">
        <f>(0.5*(1-COS(RADIANS(90-$X$3)))*(D5308+E5308)*'PV model'!$B$4)</f>
        <v>0</v>
      </c>
      <c r="U5308" s="3">
        <f t="shared" si="915"/>
        <v>0</v>
      </c>
      <c r="V5308" s="3">
        <f>('PV model'!$B$13*(U5308/1000)*(1-'PV model'!$B$14*((20+C5308)-25))*'PV model'!$B$10)/'PV model'!$B$12</f>
        <v>0</v>
      </c>
    </row>
    <row r="5309" spans="1:22" x14ac:dyDescent="0.2">
      <c r="A5309" s="10">
        <f t="shared" si="918"/>
        <v>221</v>
      </c>
      <c r="B5309" s="10">
        <f t="shared" si="916"/>
        <v>24</v>
      </c>
      <c r="C5309" s="23">
        <v>9.1</v>
      </c>
      <c r="D5309" s="24">
        <v>0</v>
      </c>
      <c r="E5309" s="24">
        <v>0</v>
      </c>
      <c r="F5309" s="48"/>
      <c r="G5309" s="48"/>
      <c r="H5309" s="1">
        <f t="shared" si="917"/>
        <v>15.679132775768826</v>
      </c>
      <c r="I5309" s="1">
        <f t="shared" si="911"/>
        <v>-5.1568109948902849</v>
      </c>
      <c r="J5309" s="4">
        <f>B5309+('PV model'!$B$3/15)+(I5309/60)</f>
        <v>23.637386483418496</v>
      </c>
      <c r="K5309" s="2">
        <f t="shared" si="912"/>
        <v>-174.56079725127745</v>
      </c>
      <c r="L5309" s="2">
        <f>DEGREES(ASIN((((COS(RADIANS('PV model'!$B$2))*COS(RADIANS(H5309))*COS(RADIANS(K5309)))+(SIN(RADIANS('PV model'!$B$2))*SIN(RADIANS(H5309)))))))</f>
        <v>-18.672299392634578</v>
      </c>
      <c r="M5309" s="3">
        <f t="shared" si="908"/>
        <v>0</v>
      </c>
      <c r="N5309" s="2">
        <f t="shared" si="913"/>
        <v>-5.5280378075518657</v>
      </c>
      <c r="O5309" s="2">
        <f>IF('PV model'!$B$2&gt;0, 180-N5309,IF('PV model'!$B$2&lt;0,0-N5309,N5309))</f>
        <v>185.52803780755187</v>
      </c>
      <c r="P5309" s="2">
        <f>ABS(O5309-'PV model'!$B$5)</f>
        <v>19.471962192448132</v>
      </c>
      <c r="Q5309" s="3">
        <f t="shared" si="909"/>
        <v>108.67229939263459</v>
      </c>
      <c r="R5309" s="3">
        <f t="shared" si="914"/>
        <v>0</v>
      </c>
      <c r="S5309" s="3">
        <f t="shared" si="910"/>
        <v>0</v>
      </c>
      <c r="T5309" s="3">
        <f>(0.5*(1-COS(RADIANS(90-$X$3)))*(D5309+E5309)*'PV model'!$B$4)</f>
        <v>0</v>
      </c>
      <c r="U5309" s="3">
        <f t="shared" si="915"/>
        <v>0</v>
      </c>
      <c r="V5309" s="3">
        <f>('PV model'!$B$13*(U5309/1000)*(1-'PV model'!$B$14*((20+C5309)-25))*'PV model'!$B$10)/'PV model'!$B$12</f>
        <v>0</v>
      </c>
    </row>
    <row r="5310" spans="1:22" x14ac:dyDescent="0.2">
      <c r="A5310" s="10">
        <f t="shared" si="918"/>
        <v>222</v>
      </c>
      <c r="B5310" s="10">
        <f t="shared" si="916"/>
        <v>1</v>
      </c>
      <c r="C5310" s="23">
        <v>8.1</v>
      </c>
      <c r="D5310" s="24">
        <v>0</v>
      </c>
      <c r="E5310" s="24">
        <v>0</v>
      </c>
      <c r="F5310" s="48"/>
      <c r="G5310" s="48"/>
      <c r="H5310" s="1">
        <f t="shared" si="917"/>
        <v>15.376304691638255</v>
      </c>
      <c r="I5310" s="1">
        <f t="shared" si="911"/>
        <v>-5.0050610823145796</v>
      </c>
      <c r="J5310" s="4">
        <f>B5310+('PV model'!$B$3/15)+(I5310/60)</f>
        <v>0.63991564862809036</v>
      </c>
      <c r="K5310" s="2">
        <f t="shared" si="912"/>
        <v>170.40126527057865</v>
      </c>
      <c r="L5310" s="2">
        <f>DEGREES(ASIN((((COS(RADIANS('PV model'!$B$2))*COS(RADIANS(H5310))*COS(RADIANS(K5310)))+(SIN(RADIANS('PV model'!$B$2))*SIN(RADIANS(H5310)))))))</f>
        <v>-18.660667140809213</v>
      </c>
      <c r="M5310" s="3">
        <f t="shared" si="908"/>
        <v>0</v>
      </c>
      <c r="N5310" s="2">
        <f t="shared" si="913"/>
        <v>9.7703396045811122</v>
      </c>
      <c r="O5310" s="2">
        <f>IF('PV model'!$B$2&gt;0, 180-N5310,IF('PV model'!$B$2&lt;0,0-N5310,N5310))</f>
        <v>170.22966039541888</v>
      </c>
      <c r="P5310" s="2">
        <f>ABS(O5310-'PV model'!$B$5)</f>
        <v>34.770339604581125</v>
      </c>
      <c r="Q5310" s="3">
        <f t="shared" si="909"/>
        <v>108.66066714080921</v>
      </c>
      <c r="R5310" s="3">
        <f t="shared" si="914"/>
        <v>0</v>
      </c>
      <c r="S5310" s="3">
        <f t="shared" si="910"/>
        <v>0</v>
      </c>
      <c r="T5310" s="3">
        <f>(0.5*(1-COS(RADIANS(90-$X$3)))*(D5310+E5310)*'PV model'!$B$4)</f>
        <v>0</v>
      </c>
      <c r="U5310" s="3">
        <f t="shared" si="915"/>
        <v>0</v>
      </c>
      <c r="V5310" s="3">
        <f>('PV model'!$B$13*(U5310/1000)*(1-'PV model'!$B$14*((20+C5310)-25))*'PV model'!$B$10)/'PV model'!$B$12</f>
        <v>0</v>
      </c>
    </row>
    <row r="5311" spans="1:22" x14ac:dyDescent="0.2">
      <c r="A5311" s="10">
        <f t="shared" si="918"/>
        <v>222</v>
      </c>
      <c r="B5311" s="10">
        <f t="shared" si="916"/>
        <v>2</v>
      </c>
      <c r="C5311" s="23">
        <v>7.6</v>
      </c>
      <c r="D5311" s="24">
        <v>0</v>
      </c>
      <c r="E5311" s="24">
        <v>0</v>
      </c>
      <c r="F5311" s="48"/>
      <c r="G5311" s="48"/>
      <c r="H5311" s="1">
        <f t="shared" si="917"/>
        <v>15.376304691638255</v>
      </c>
      <c r="I5311" s="1">
        <f t="shared" si="911"/>
        <v>-5.0050610823145796</v>
      </c>
      <c r="J5311" s="4">
        <f>B5311+('PV model'!$B$3/15)+(I5311/60)</f>
        <v>1.6399156486280904</v>
      </c>
      <c r="K5311" s="2">
        <f t="shared" si="912"/>
        <v>155.40126527057865</v>
      </c>
      <c r="L5311" s="2">
        <f>DEGREES(ASIN((((COS(RADIANS('PV model'!$B$2))*COS(RADIANS(H5311))*COS(RADIANS(K5311)))+(SIN(RADIANS('PV model'!$B$2))*SIN(RADIANS(H5311)))))))</f>
        <v>-16.143537176574807</v>
      </c>
      <c r="M5311" s="3">
        <f t="shared" si="908"/>
        <v>0</v>
      </c>
      <c r="N5311" s="2">
        <f t="shared" si="913"/>
        <v>24.698090630874212</v>
      </c>
      <c r="O5311" s="2">
        <f>IF('PV model'!$B$2&gt;0, 180-N5311,IF('PV model'!$B$2&lt;0,0-N5311,N5311))</f>
        <v>155.30190936912578</v>
      </c>
      <c r="P5311" s="2">
        <f>ABS(O5311-'PV model'!$B$5)</f>
        <v>49.698090630874219</v>
      </c>
      <c r="Q5311" s="3">
        <f t="shared" si="909"/>
        <v>106.14353717657481</v>
      </c>
      <c r="R5311" s="3">
        <f t="shared" si="914"/>
        <v>0</v>
      </c>
      <c r="S5311" s="3">
        <f t="shared" si="910"/>
        <v>0</v>
      </c>
      <c r="T5311" s="3">
        <f>(0.5*(1-COS(RADIANS(90-$X$3)))*(D5311+E5311)*'PV model'!$B$4)</f>
        <v>0</v>
      </c>
      <c r="U5311" s="3">
        <f t="shared" si="915"/>
        <v>0</v>
      </c>
      <c r="V5311" s="3">
        <f>('PV model'!$B$13*(U5311/1000)*(1-'PV model'!$B$14*((20+C5311)-25))*'PV model'!$B$10)/'PV model'!$B$12</f>
        <v>0</v>
      </c>
    </row>
    <row r="5312" spans="1:22" x14ac:dyDescent="0.2">
      <c r="A5312" s="10">
        <f t="shared" si="918"/>
        <v>222</v>
      </c>
      <c r="B5312" s="10">
        <f t="shared" si="916"/>
        <v>3</v>
      </c>
      <c r="C5312" s="23">
        <v>7.5</v>
      </c>
      <c r="D5312" s="24">
        <v>0</v>
      </c>
      <c r="E5312" s="24">
        <v>0</v>
      </c>
      <c r="F5312" s="48"/>
      <c r="G5312" s="48"/>
      <c r="H5312" s="1">
        <f t="shared" si="917"/>
        <v>15.376304691638255</v>
      </c>
      <c r="I5312" s="1">
        <f t="shared" si="911"/>
        <v>-5.0050610823145796</v>
      </c>
      <c r="J5312" s="4">
        <f>B5312+('PV model'!$B$3/15)+(I5312/60)</f>
        <v>2.6399156486280901</v>
      </c>
      <c r="K5312" s="2">
        <f t="shared" si="912"/>
        <v>140.40126527057865</v>
      </c>
      <c r="L5312" s="2">
        <f>DEGREES(ASIN((((COS(RADIANS('PV model'!$B$2))*COS(RADIANS(H5312))*COS(RADIANS(K5312)))+(SIN(RADIANS('PV model'!$B$2))*SIN(RADIANS(H5312)))))))</f>
        <v>-11.670689612589442</v>
      </c>
      <c r="M5312" s="3">
        <f t="shared" si="908"/>
        <v>0</v>
      </c>
      <c r="N5312" s="2">
        <f t="shared" si="913"/>
        <v>38.870707700954163</v>
      </c>
      <c r="O5312" s="2">
        <f>IF('PV model'!$B$2&gt;0, 180-N5312,IF('PV model'!$B$2&lt;0,0-N5312,N5312))</f>
        <v>141.12929229904583</v>
      </c>
      <c r="P5312" s="2">
        <f>ABS(O5312-'PV model'!$B$5)</f>
        <v>63.870707700954171</v>
      </c>
      <c r="Q5312" s="3">
        <f t="shared" si="909"/>
        <v>101.67068961258944</v>
      </c>
      <c r="R5312" s="3">
        <f t="shared" si="914"/>
        <v>0</v>
      </c>
      <c r="S5312" s="3">
        <f t="shared" si="910"/>
        <v>0</v>
      </c>
      <c r="T5312" s="3">
        <f>(0.5*(1-COS(RADIANS(90-$X$3)))*(D5312+E5312)*'PV model'!$B$4)</f>
        <v>0</v>
      </c>
      <c r="U5312" s="3">
        <f t="shared" si="915"/>
        <v>0</v>
      </c>
      <c r="V5312" s="3">
        <f>('PV model'!$B$13*(U5312/1000)*(1-'PV model'!$B$14*((20+C5312)-25))*'PV model'!$B$10)/'PV model'!$B$12</f>
        <v>0</v>
      </c>
    </row>
    <row r="5313" spans="1:22" x14ac:dyDescent="0.2">
      <c r="A5313" s="10">
        <f t="shared" si="918"/>
        <v>222</v>
      </c>
      <c r="B5313" s="10">
        <f t="shared" si="916"/>
        <v>4</v>
      </c>
      <c r="C5313" s="23">
        <v>8</v>
      </c>
      <c r="D5313" s="24">
        <v>0</v>
      </c>
      <c r="E5313" s="24">
        <v>0</v>
      </c>
      <c r="F5313" s="48"/>
      <c r="G5313" s="48"/>
      <c r="H5313" s="1">
        <f t="shared" si="917"/>
        <v>15.376304691638255</v>
      </c>
      <c r="I5313" s="1">
        <f t="shared" si="911"/>
        <v>-5.0050610823145796</v>
      </c>
      <c r="J5313" s="4">
        <f>B5313+('PV model'!$B$3/15)+(I5313/60)</f>
        <v>3.6399156486280901</v>
      </c>
      <c r="K5313" s="2">
        <f t="shared" si="912"/>
        <v>125.40126527057865</v>
      </c>
      <c r="L5313" s="2">
        <f>DEGREES(ASIN((((COS(RADIANS('PV model'!$B$2))*COS(RADIANS(H5313))*COS(RADIANS(K5313)))+(SIN(RADIANS('PV model'!$B$2))*SIN(RADIANS(H5313)))))))</f>
        <v>-5.6154096468931849</v>
      </c>
      <c r="M5313" s="3">
        <f t="shared" si="908"/>
        <v>0</v>
      </c>
      <c r="N5313" s="2">
        <f t="shared" si="913"/>
        <v>52.160089686334487</v>
      </c>
      <c r="O5313" s="2">
        <f>IF('PV model'!$B$2&gt;0, 180-N5313,IF('PV model'!$B$2&lt;0,0-N5313,N5313))</f>
        <v>127.83991031366551</v>
      </c>
      <c r="P5313" s="2">
        <f>ABS(O5313-'PV model'!$B$5)</f>
        <v>77.160089686334487</v>
      </c>
      <c r="Q5313" s="3">
        <f t="shared" si="909"/>
        <v>95.615409646893184</v>
      </c>
      <c r="R5313" s="3">
        <f t="shared" si="914"/>
        <v>0</v>
      </c>
      <c r="S5313" s="3">
        <f t="shared" si="910"/>
        <v>0</v>
      </c>
      <c r="T5313" s="3">
        <f>(0.5*(1-COS(RADIANS(90-$X$3)))*(D5313+E5313)*'PV model'!$B$4)</f>
        <v>0</v>
      </c>
      <c r="U5313" s="3">
        <f t="shared" si="915"/>
        <v>0</v>
      </c>
      <c r="V5313" s="3">
        <f>('PV model'!$B$13*(U5313/1000)*(1-'PV model'!$B$14*((20+C5313)-25))*'PV model'!$B$10)/'PV model'!$B$12</f>
        <v>0</v>
      </c>
    </row>
    <row r="5314" spans="1:22" x14ac:dyDescent="0.2">
      <c r="A5314" s="10">
        <f t="shared" si="918"/>
        <v>222</v>
      </c>
      <c r="B5314" s="10">
        <f t="shared" si="916"/>
        <v>5</v>
      </c>
      <c r="C5314" s="23">
        <v>8.3000000000000007</v>
      </c>
      <c r="D5314" s="24">
        <v>0</v>
      </c>
      <c r="E5314" s="24">
        <v>0</v>
      </c>
      <c r="F5314" s="48"/>
      <c r="G5314" s="48"/>
      <c r="H5314" s="1">
        <f t="shared" si="917"/>
        <v>15.376304691638255</v>
      </c>
      <c r="I5314" s="1">
        <f t="shared" si="911"/>
        <v>-5.0050610823145796</v>
      </c>
      <c r="J5314" s="4">
        <f>B5314+('PV model'!$B$3/15)+(I5314/60)</f>
        <v>4.639915648628091</v>
      </c>
      <c r="K5314" s="2">
        <f t="shared" si="912"/>
        <v>110.40126527057863</v>
      </c>
      <c r="L5314" s="2">
        <f>DEGREES(ASIN((((COS(RADIANS('PV model'!$B$2))*COS(RADIANS(H5314))*COS(RADIANS(K5314)))+(SIN(RADIANS('PV model'!$B$2))*SIN(RADIANS(H5314)))))))</f>
        <v>1.6128345949223937</v>
      </c>
      <c r="M5314" s="3">
        <f t="shared" si="908"/>
        <v>1.6128345949223937</v>
      </c>
      <c r="N5314" s="2">
        <f t="shared" si="913"/>
        <v>64.700041667750284</v>
      </c>
      <c r="O5314" s="2">
        <f>IF('PV model'!$B$2&gt;0, 180-N5314,IF('PV model'!$B$2&lt;0,0-N5314,N5314))</f>
        <v>115.29995833224972</v>
      </c>
      <c r="P5314" s="2">
        <f>ABS(O5314-'PV model'!$B$5)</f>
        <v>89.700041667750284</v>
      </c>
      <c r="Q5314" s="3">
        <f t="shared" si="909"/>
        <v>88.38716540507761</v>
      </c>
      <c r="R5314" s="3">
        <f t="shared" si="914"/>
        <v>0</v>
      </c>
      <c r="S5314" s="3">
        <f t="shared" si="910"/>
        <v>0</v>
      </c>
      <c r="T5314" s="3">
        <f>(0.5*(1-COS(RADIANS(90-$X$3)))*(D5314+E5314)*'PV model'!$B$4)</f>
        <v>0</v>
      </c>
      <c r="U5314" s="3">
        <f t="shared" si="915"/>
        <v>0</v>
      </c>
      <c r="V5314" s="3">
        <f>('PV model'!$B$13*(U5314/1000)*(1-'PV model'!$B$14*((20+C5314)-25))*'PV model'!$B$10)/'PV model'!$B$12</f>
        <v>0</v>
      </c>
    </row>
    <row r="5315" spans="1:22" x14ac:dyDescent="0.2">
      <c r="A5315" s="10">
        <f t="shared" si="918"/>
        <v>222</v>
      </c>
      <c r="B5315" s="10">
        <f t="shared" si="916"/>
        <v>6</v>
      </c>
      <c r="C5315" s="23">
        <v>10</v>
      </c>
      <c r="D5315" s="24">
        <v>0</v>
      </c>
      <c r="E5315" s="24">
        <v>14.994</v>
      </c>
      <c r="F5315" s="48"/>
      <c r="G5315" s="48"/>
      <c r="H5315" s="1">
        <f t="shared" si="917"/>
        <v>15.376304691638255</v>
      </c>
      <c r="I5315" s="1">
        <f t="shared" si="911"/>
        <v>-5.0050610823145796</v>
      </c>
      <c r="J5315" s="4">
        <f>B5315+('PV model'!$B$3/15)+(I5315/60)</f>
        <v>5.639915648628091</v>
      </c>
      <c r="K5315" s="2">
        <f t="shared" si="912"/>
        <v>95.401265270578634</v>
      </c>
      <c r="L5315" s="2">
        <f>DEGREES(ASIN((((COS(RADIANS('PV model'!$B$2))*COS(RADIANS(H5315))*COS(RADIANS(K5315)))+(SIN(RADIANS('PV model'!$B$2))*SIN(RADIANS(H5315)))))))</f>
        <v>9.6201556708919753</v>
      </c>
      <c r="M5315" s="3">
        <f t="shared" si="908"/>
        <v>9.6201556708919753</v>
      </c>
      <c r="N5315" s="2">
        <f t="shared" si="913"/>
        <v>76.809215848922378</v>
      </c>
      <c r="O5315" s="2">
        <f>IF('PV model'!$B$2&gt;0, 180-N5315,IF('PV model'!$B$2&lt;0,0-N5315,N5315))</f>
        <v>103.19078415107762</v>
      </c>
      <c r="P5315" s="2">
        <f>ABS(O5315-'PV model'!$B$5)</f>
        <v>101.80921584892238</v>
      </c>
      <c r="Q5315" s="3">
        <f t="shared" si="909"/>
        <v>80.379844329108025</v>
      </c>
      <c r="R5315" s="3">
        <f t="shared" si="914"/>
        <v>0</v>
      </c>
      <c r="S5315" s="3">
        <f t="shared" si="910"/>
        <v>14.994</v>
      </c>
      <c r="T5315" s="3">
        <f>(0.5*(1-COS(RADIANS(90-$X$3)))*(D5315+E5315)*'PV model'!$B$4)</f>
        <v>0</v>
      </c>
      <c r="U5315" s="3">
        <f t="shared" si="915"/>
        <v>14.994</v>
      </c>
      <c r="V5315" s="3">
        <f>('PV model'!$B$13*(U5315/1000)*(1-'PV model'!$B$14*((20+C5315)-25))*'PV model'!$B$10)/'PV model'!$B$12</f>
        <v>1.4688242352000001</v>
      </c>
    </row>
    <row r="5316" spans="1:22" x14ac:dyDescent="0.2">
      <c r="A5316" s="10">
        <f t="shared" si="918"/>
        <v>222</v>
      </c>
      <c r="B5316" s="10">
        <f t="shared" si="916"/>
        <v>7</v>
      </c>
      <c r="C5316" s="23">
        <v>10.7</v>
      </c>
      <c r="D5316" s="24">
        <v>0</v>
      </c>
      <c r="E5316" s="24">
        <v>36.161999999999999</v>
      </c>
      <c r="F5316" s="48"/>
      <c r="G5316" s="48"/>
      <c r="H5316" s="1">
        <f t="shared" si="917"/>
        <v>15.376304691638255</v>
      </c>
      <c r="I5316" s="1">
        <f t="shared" si="911"/>
        <v>-5.0050610823145796</v>
      </c>
      <c r="J5316" s="4">
        <f>B5316+('PV model'!$B$3/15)+(I5316/60)</f>
        <v>6.639915648628091</v>
      </c>
      <c r="K5316" s="2">
        <f t="shared" si="912"/>
        <v>80.401265270578634</v>
      </c>
      <c r="L5316" s="2">
        <f>DEGREES(ASIN((((COS(RADIANS('PV model'!$B$2))*COS(RADIANS(H5316))*COS(RADIANS(K5316)))+(SIN(RADIANS('PV model'!$B$2))*SIN(RADIANS(H5316)))))))</f>
        <v>18.03446158789982</v>
      </c>
      <c r="M5316" s="3">
        <f t="shared" si="908"/>
        <v>18.03446158789982</v>
      </c>
      <c r="N5316" s="2">
        <f t="shared" si="913"/>
        <v>88.934296974648134</v>
      </c>
      <c r="O5316" s="2">
        <f>IF('PV model'!$B$2&gt;0, 180-N5316,IF('PV model'!$B$2&lt;0,0-N5316,N5316))</f>
        <v>91.065703025351866</v>
      </c>
      <c r="P5316" s="2">
        <f>ABS(O5316-'PV model'!$B$5)</f>
        <v>113.93429697464813</v>
      </c>
      <c r="Q5316" s="3">
        <f t="shared" si="909"/>
        <v>71.965538412100187</v>
      </c>
      <c r="R5316" s="3">
        <f t="shared" si="914"/>
        <v>0</v>
      </c>
      <c r="S5316" s="3">
        <f t="shared" si="910"/>
        <v>36.161999999999999</v>
      </c>
      <c r="T5316" s="3">
        <f>(0.5*(1-COS(RADIANS(90-$X$3)))*(D5316+E5316)*'PV model'!$B$4)</f>
        <v>0</v>
      </c>
      <c r="U5316" s="3">
        <f t="shared" si="915"/>
        <v>36.161999999999999</v>
      </c>
      <c r="V5316" s="3">
        <f>('PV model'!$B$13*(U5316/1000)*(1-'PV model'!$B$14*((20+C5316)-25))*'PV model'!$B$10)/'PV model'!$B$12</f>
        <v>3.5323371397439995</v>
      </c>
    </row>
    <row r="5317" spans="1:22" x14ac:dyDescent="0.2">
      <c r="A5317" s="10">
        <f t="shared" si="918"/>
        <v>222</v>
      </c>
      <c r="B5317" s="10">
        <f t="shared" si="916"/>
        <v>8</v>
      </c>
      <c r="C5317" s="23">
        <v>11.7</v>
      </c>
      <c r="D5317" s="24">
        <v>0</v>
      </c>
      <c r="E5317" s="24">
        <v>74.087999999999994</v>
      </c>
      <c r="F5317" s="48"/>
      <c r="G5317" s="48"/>
      <c r="H5317" s="1">
        <f t="shared" si="917"/>
        <v>15.376304691638255</v>
      </c>
      <c r="I5317" s="1">
        <f t="shared" si="911"/>
        <v>-5.0050610823145796</v>
      </c>
      <c r="J5317" s="4">
        <f>B5317+('PV model'!$B$3/15)+(I5317/60)</f>
        <v>7.639915648628091</v>
      </c>
      <c r="K5317" s="2">
        <f t="shared" si="912"/>
        <v>65.401265270578634</v>
      </c>
      <c r="L5317" s="2">
        <f>DEGREES(ASIN((((COS(RADIANS('PV model'!$B$2))*COS(RADIANS(H5317))*COS(RADIANS(K5317)))+(SIN(RADIANS('PV model'!$B$2))*SIN(RADIANS(H5317)))))))</f>
        <v>26.478141389138653</v>
      </c>
      <c r="M5317" s="3">
        <f t="shared" si="908"/>
        <v>26.478141389138653</v>
      </c>
      <c r="N5317" s="2">
        <f t="shared" si="913"/>
        <v>78.360834147487864</v>
      </c>
      <c r="O5317" s="2">
        <f>IF('PV model'!$B$2&gt;0, 180-N5317,IF('PV model'!$B$2&lt;0,0-N5317,N5317))</f>
        <v>101.63916585251214</v>
      </c>
      <c r="P5317" s="2">
        <f>ABS(O5317-'PV model'!$B$5)</f>
        <v>103.36083414748786</v>
      </c>
      <c r="Q5317" s="3">
        <f t="shared" si="909"/>
        <v>63.521858610861351</v>
      </c>
      <c r="R5317" s="3">
        <f t="shared" si="914"/>
        <v>0</v>
      </c>
      <c r="S5317" s="3">
        <f t="shared" si="910"/>
        <v>74.087999999999994</v>
      </c>
      <c r="T5317" s="3">
        <f>(0.5*(1-COS(RADIANS(90-$X$3)))*(D5317+E5317)*'PV model'!$B$4)</f>
        <v>0</v>
      </c>
      <c r="U5317" s="3">
        <f t="shared" si="915"/>
        <v>74.087999999999994</v>
      </c>
      <c r="V5317" s="3">
        <f>('PV model'!$B$13*(U5317/1000)*(1-'PV model'!$B$14*((20+C5317)-25))*'PV model'!$B$10)/'PV model'!$B$12</f>
        <v>7.2073600623359972</v>
      </c>
    </row>
    <row r="5318" spans="1:22" x14ac:dyDescent="0.2">
      <c r="A5318" s="10">
        <f t="shared" si="918"/>
        <v>222</v>
      </c>
      <c r="B5318" s="10">
        <f t="shared" si="916"/>
        <v>9</v>
      </c>
      <c r="C5318" s="23">
        <v>12.7</v>
      </c>
      <c r="D5318" s="24">
        <v>0</v>
      </c>
      <c r="E5318" s="24">
        <v>112.896</v>
      </c>
      <c r="F5318" s="48"/>
      <c r="G5318" s="48"/>
      <c r="H5318" s="1">
        <f t="shared" si="917"/>
        <v>15.376304691638255</v>
      </c>
      <c r="I5318" s="1">
        <f t="shared" si="911"/>
        <v>-5.0050610823145796</v>
      </c>
      <c r="J5318" s="4">
        <f>B5318+('PV model'!$B$3/15)+(I5318/60)</f>
        <v>8.6399156486280901</v>
      </c>
      <c r="K5318" s="2">
        <f t="shared" si="912"/>
        <v>50.401265270578648</v>
      </c>
      <c r="L5318" s="2">
        <f>DEGREES(ASIN((((COS(RADIANS('PV model'!$B$2))*COS(RADIANS(H5318))*COS(RADIANS(K5318)))+(SIN(RADIANS('PV model'!$B$2))*SIN(RADIANS(H5318)))))))</f>
        <v>34.515653150947081</v>
      </c>
      <c r="M5318" s="3">
        <f t="shared" ref="M5318:M5381" si="919">IF(L5318&gt;0, L5318, 0)</f>
        <v>34.515653150947081</v>
      </c>
      <c r="N5318" s="2">
        <f t="shared" si="913"/>
        <v>64.37782966166408</v>
      </c>
      <c r="O5318" s="2">
        <f>IF('PV model'!$B$2&gt;0, 180-N5318,IF('PV model'!$B$2&lt;0,0-N5318,N5318))</f>
        <v>115.62217033833592</v>
      </c>
      <c r="P5318" s="2">
        <f>ABS(O5318-'PV model'!$B$5)</f>
        <v>89.37782966166408</v>
      </c>
      <c r="Q5318" s="3">
        <f t="shared" ref="Q5318:Q5381" si="920">DEGREES(ACOS((SIN(RADIANS(L5318))*COS(RADIANS(90-$X$3))+COS(RADIANS(L5318))*COS(RADIANS(P5318))*SIN(RADIANS(90-$X$3)))))</f>
        <v>55.484346849052919</v>
      </c>
      <c r="R5318" s="3">
        <f t="shared" si="914"/>
        <v>0</v>
      </c>
      <c r="S5318" s="3">
        <f t="shared" ref="S5318:S5381" si="921">IF($Z$3=TRUE, IF(E5318=0,0,E5318*(0.5*(1+COS(RADIANS(90-$X$3))*(1+(1-(E5318^2/(D5318+E5318)^2))*(SIN(RADIANS(0.5*$X$3))^3)))*(1+(1-(E5318^2/(D5318+E5318)^2))*(COS(RADIANS(Q5318))^2)*(SIN(RADIANS(90-L5318))^3)))), IF(E5318=0,0,E5318*(0.5*(1+COS(RADIANS(90-$X$3))))))</f>
        <v>112.896</v>
      </c>
      <c r="T5318" s="3">
        <f>(0.5*(1-COS(RADIANS(90-$X$3)))*(D5318+E5318)*'PV model'!$B$4)</f>
        <v>0</v>
      </c>
      <c r="U5318" s="3">
        <f t="shared" si="915"/>
        <v>112.896</v>
      </c>
      <c r="V5318" s="3">
        <f>('PV model'!$B$13*(U5318/1000)*(1-'PV model'!$B$14*((20+C5318)-25))*'PV model'!$B$10)/'PV model'!$B$12</f>
        <v>10.937503567871998</v>
      </c>
    </row>
    <row r="5319" spans="1:22" x14ac:dyDescent="0.2">
      <c r="A5319" s="10">
        <f t="shared" si="918"/>
        <v>222</v>
      </c>
      <c r="B5319" s="10">
        <f t="shared" si="916"/>
        <v>10</v>
      </c>
      <c r="C5319" s="23">
        <v>13.4</v>
      </c>
      <c r="D5319" s="24">
        <v>106.63275</v>
      </c>
      <c r="E5319" s="24">
        <v>228.43799999999999</v>
      </c>
      <c r="F5319" s="48"/>
      <c r="G5319" s="48"/>
      <c r="H5319" s="1">
        <f t="shared" si="917"/>
        <v>15.376304691638255</v>
      </c>
      <c r="I5319" s="1">
        <f t="shared" ref="I5319:I5382" si="922">9.87*SIN(RADIANS(1.978*A5319-160.22))-7.53*COS(RADIANS(0.989*A5319-80.11))-1.5*SIN((RADIANS(0.989*A5319-80.11)))</f>
        <v>-5.0050610823145796</v>
      </c>
      <c r="J5319" s="4">
        <f>B5319+('PV model'!$B$3/15)+(I5319/60)</f>
        <v>9.6399156486280901</v>
      </c>
      <c r="K5319" s="2">
        <f t="shared" ref="K5319:K5382" si="923">15*(12-J5319)</f>
        <v>35.401265270578648</v>
      </c>
      <c r="L5319" s="2">
        <f>DEGREES(ASIN((((COS(RADIANS('PV model'!$B$2))*COS(RADIANS(H5319))*COS(RADIANS(K5319)))+(SIN(RADIANS('PV model'!$B$2))*SIN(RADIANS(H5319)))))))</f>
        <v>41.581396503917375</v>
      </c>
      <c r="M5319" s="3">
        <f t="shared" si="919"/>
        <v>41.581396503917375</v>
      </c>
      <c r="N5319" s="2">
        <f t="shared" ref="N5319:N5382" si="924">DEGREES(ASIN((COS(RADIANS(H5319))*SIN(RADIANS(K5319)))/COS(RADIANS(L5319))))</f>
        <v>48.307797167537636</v>
      </c>
      <c r="O5319" s="2">
        <f>IF('PV model'!$B$2&gt;0, 180-N5319,IF('PV model'!$B$2&lt;0,0-N5319,N5319))</f>
        <v>131.69220283246236</v>
      </c>
      <c r="P5319" s="2">
        <f>ABS(O5319-'PV model'!$B$5)</f>
        <v>73.307797167537643</v>
      </c>
      <c r="Q5319" s="3">
        <f t="shared" si="920"/>
        <v>48.418603496082625</v>
      </c>
      <c r="R5319" s="3">
        <f t="shared" ref="R5319:R5382" si="925">IF(D5319=0,0,D5319*COS(RADIANS(Q5319))/SIN(RADIANS(L5319)))</f>
        <v>106.63275</v>
      </c>
      <c r="S5319" s="3">
        <f t="shared" si="921"/>
        <v>274.7224063111388</v>
      </c>
      <c r="T5319" s="3">
        <f>(0.5*(1-COS(RADIANS(90-$X$3)))*(D5319+E5319)*'PV model'!$B$4)</f>
        <v>0</v>
      </c>
      <c r="U5319" s="3">
        <f t="shared" ref="U5319:U5382" si="926">R5319+S5319+T5319</f>
        <v>381.35515631113878</v>
      </c>
      <c r="V5319" s="3">
        <f>('PV model'!$B$13*(U5319/1000)*(1-'PV model'!$B$14*((20+C5319)-25))*'PV model'!$B$10)/'PV model'!$B$12</f>
        <v>36.839420640986091</v>
      </c>
    </row>
    <row r="5320" spans="1:22" x14ac:dyDescent="0.2">
      <c r="A5320" s="10">
        <f t="shared" si="918"/>
        <v>222</v>
      </c>
      <c r="B5320" s="10">
        <f t="shared" ref="B5320:B5383" si="927">IF(B5319&lt;24,B5319+1,1)</f>
        <v>11</v>
      </c>
      <c r="C5320" s="23">
        <v>13.9</v>
      </c>
      <c r="D5320" s="24">
        <v>13.4694</v>
      </c>
      <c r="E5320" s="24">
        <v>252.25200000000001</v>
      </c>
      <c r="F5320" s="48"/>
      <c r="G5320" s="48"/>
      <c r="H5320" s="1">
        <f t="shared" ref="H5320:H5383" si="928">(23.465*SIN(RADIANS(280.1+0.9863*A5320)))</f>
        <v>15.376304691638255</v>
      </c>
      <c r="I5320" s="1">
        <f t="shared" si="922"/>
        <v>-5.0050610823145796</v>
      </c>
      <c r="J5320" s="4">
        <f>B5320+('PV model'!$B$3/15)+(I5320/60)</f>
        <v>10.63991564862809</v>
      </c>
      <c r="K5320" s="2">
        <f t="shared" si="923"/>
        <v>20.401265270578648</v>
      </c>
      <c r="L5320" s="2">
        <f>DEGREES(ASIN((((COS(RADIANS('PV model'!$B$2))*COS(RADIANS(H5320))*COS(RADIANS(K5320)))+(SIN(RADIANS('PV model'!$B$2))*SIN(RADIANS(H5320)))))))</f>
        <v>46.919807636533335</v>
      </c>
      <c r="M5320" s="3">
        <f t="shared" si="919"/>
        <v>46.919807636533335</v>
      </c>
      <c r="N5320" s="2">
        <f t="shared" si="924"/>
        <v>29.478714929495844</v>
      </c>
      <c r="O5320" s="2">
        <f>IF('PV model'!$B$2&gt;0, 180-N5320,IF('PV model'!$B$2&lt;0,0-N5320,N5320))</f>
        <v>150.52128507050415</v>
      </c>
      <c r="P5320" s="2">
        <f>ABS(O5320-'PV model'!$B$5)</f>
        <v>54.478714929495851</v>
      </c>
      <c r="Q5320" s="3">
        <f t="shared" si="920"/>
        <v>43.080192363466665</v>
      </c>
      <c r="R5320" s="3">
        <f t="shared" si="925"/>
        <v>13.469400000000004</v>
      </c>
      <c r="S5320" s="3">
        <f t="shared" si="921"/>
        <v>260.969201969408</v>
      </c>
      <c r="T5320" s="3">
        <f>(0.5*(1-COS(RADIANS(90-$X$3)))*(D5320+E5320)*'PV model'!$B$4)</f>
        <v>0</v>
      </c>
      <c r="U5320" s="3">
        <f t="shared" si="926"/>
        <v>274.43860196940801</v>
      </c>
      <c r="V5320" s="3">
        <f>('PV model'!$B$13*(U5320/1000)*(1-'PV model'!$B$14*((20+C5320)-25))*'PV model'!$B$10)/'PV model'!$B$12</f>
        <v>26.456272030420138</v>
      </c>
    </row>
    <row r="5321" spans="1:22" x14ac:dyDescent="0.2">
      <c r="A5321" s="10">
        <f t="shared" si="918"/>
        <v>222</v>
      </c>
      <c r="B5321" s="10">
        <f t="shared" si="927"/>
        <v>12</v>
      </c>
      <c r="C5321" s="23">
        <v>14.4</v>
      </c>
      <c r="D5321" s="24">
        <v>6.7347000000000001</v>
      </c>
      <c r="E5321" s="24">
        <v>188.74800000000002</v>
      </c>
      <c r="F5321" s="48"/>
      <c r="G5321" s="48"/>
      <c r="H5321" s="1">
        <f t="shared" si="928"/>
        <v>15.376304691638255</v>
      </c>
      <c r="I5321" s="1">
        <f t="shared" si="922"/>
        <v>-5.0050610823145796</v>
      </c>
      <c r="J5321" s="4">
        <f>B5321+('PV model'!$B$3/15)+(I5321/60)</f>
        <v>11.63991564862809</v>
      </c>
      <c r="K5321" s="2">
        <f t="shared" si="923"/>
        <v>5.4012652705786479</v>
      </c>
      <c r="L5321" s="2">
        <f>DEGREES(ASIN((((COS(RADIANS('PV model'!$B$2))*COS(RADIANS(H5321))*COS(RADIANS(K5321)))+(SIN(RADIANS('PV model'!$B$2))*SIN(RADIANS(H5321)))))))</f>
        <v>49.661191755912888</v>
      </c>
      <c r="M5321" s="3">
        <f t="shared" si="919"/>
        <v>49.661191755912888</v>
      </c>
      <c r="N5321" s="2">
        <f t="shared" si="924"/>
        <v>8.0601872342823739</v>
      </c>
      <c r="O5321" s="2">
        <f>IF('PV model'!$B$2&gt;0, 180-N5321,IF('PV model'!$B$2&lt;0,0-N5321,N5321))</f>
        <v>171.93981276571762</v>
      </c>
      <c r="P5321" s="2">
        <f>ABS(O5321-'PV model'!$B$5)</f>
        <v>33.060187234282381</v>
      </c>
      <c r="Q5321" s="3">
        <f t="shared" si="920"/>
        <v>40.338808244087112</v>
      </c>
      <c r="R5321" s="3">
        <f t="shared" si="925"/>
        <v>6.7347000000000001</v>
      </c>
      <c r="S5321" s="3">
        <f t="shared" si="921"/>
        <v>193.04563463281823</v>
      </c>
      <c r="T5321" s="3">
        <f>(0.5*(1-COS(RADIANS(90-$X$3)))*(D5321+E5321)*'PV model'!$B$4)</f>
        <v>0</v>
      </c>
      <c r="U5321" s="3">
        <f t="shared" si="926"/>
        <v>199.78033463281824</v>
      </c>
      <c r="V5321" s="3">
        <f>('PV model'!$B$13*(U5321/1000)*(1-'PV model'!$B$14*((20+C5321)-25))*'PV model'!$B$10)/'PV model'!$B$12</f>
        <v>19.219168661300404</v>
      </c>
    </row>
    <row r="5322" spans="1:22" x14ac:dyDescent="0.2">
      <c r="A5322" s="10">
        <f t="shared" si="918"/>
        <v>222</v>
      </c>
      <c r="B5322" s="10">
        <f t="shared" si="927"/>
        <v>13</v>
      </c>
      <c r="C5322" s="23">
        <v>14.6</v>
      </c>
      <c r="D5322" s="24">
        <v>1.1224499999999999</v>
      </c>
      <c r="E5322" s="24">
        <v>197.56800000000001</v>
      </c>
      <c r="F5322" s="48"/>
      <c r="G5322" s="48"/>
      <c r="H5322" s="1">
        <f t="shared" si="928"/>
        <v>15.376304691638255</v>
      </c>
      <c r="I5322" s="1">
        <f t="shared" si="922"/>
        <v>-5.0050610823145796</v>
      </c>
      <c r="J5322" s="4">
        <f>B5322+('PV model'!$B$3/15)+(I5322/60)</f>
        <v>12.63991564862809</v>
      </c>
      <c r="K5322" s="2">
        <f t="shared" si="923"/>
        <v>-9.5987347294213521</v>
      </c>
      <c r="L5322" s="2">
        <f>DEGREES(ASIN((((COS(RADIANS('PV model'!$B$2))*COS(RADIANS(H5322))*COS(RADIANS(K5322)))+(SIN(RADIANS('PV model'!$B$2))*SIN(RADIANS(H5322)))))))</f>
        <v>49.201218578074062</v>
      </c>
      <c r="M5322" s="3">
        <f t="shared" si="919"/>
        <v>49.201218578074062</v>
      </c>
      <c r="N5322" s="2">
        <f t="shared" si="924"/>
        <v>-14.244627742925914</v>
      </c>
      <c r="O5322" s="2">
        <f>IF('PV model'!$B$2&gt;0, 180-N5322,IF('PV model'!$B$2&lt;0,0-N5322,N5322))</f>
        <v>194.2446277429259</v>
      </c>
      <c r="P5322" s="2">
        <f>ABS(O5322-'PV model'!$B$5)</f>
        <v>10.7553722570741</v>
      </c>
      <c r="Q5322" s="3">
        <f t="shared" si="920"/>
        <v>40.798781421925938</v>
      </c>
      <c r="R5322" s="3">
        <f t="shared" si="925"/>
        <v>1.1224499999999999</v>
      </c>
      <c r="S5322" s="3">
        <f t="shared" si="921"/>
        <v>198.31803970596505</v>
      </c>
      <c r="T5322" s="3">
        <f>(0.5*(1-COS(RADIANS(90-$X$3)))*(D5322+E5322)*'PV model'!$B$4)</f>
        <v>0</v>
      </c>
      <c r="U5322" s="3">
        <f t="shared" si="926"/>
        <v>199.44048970596504</v>
      </c>
      <c r="V5322" s="3">
        <f>('PV model'!$B$13*(U5322/1000)*(1-'PV model'!$B$14*((20+C5322)-25))*'PV model'!$B$10)/'PV model'!$B$12</f>
        <v>19.170526211129545</v>
      </c>
    </row>
    <row r="5323" spans="1:22" x14ac:dyDescent="0.2">
      <c r="A5323" s="10">
        <f t="shared" si="918"/>
        <v>222</v>
      </c>
      <c r="B5323" s="10">
        <f t="shared" si="927"/>
        <v>14</v>
      </c>
      <c r="C5323" s="23">
        <v>14.9</v>
      </c>
      <c r="D5323" s="24">
        <v>1.1224499999999999</v>
      </c>
      <c r="E5323" s="24">
        <v>190.512</v>
      </c>
      <c r="F5323" s="48"/>
      <c r="G5323" s="48"/>
      <c r="H5323" s="1">
        <f t="shared" si="928"/>
        <v>15.376304691638255</v>
      </c>
      <c r="I5323" s="1">
        <f t="shared" si="922"/>
        <v>-5.0050610823145796</v>
      </c>
      <c r="J5323" s="4">
        <f>B5323+('PV model'!$B$3/15)+(I5323/60)</f>
        <v>13.63991564862809</v>
      </c>
      <c r="K5323" s="2">
        <f t="shared" si="923"/>
        <v>-24.598734729421352</v>
      </c>
      <c r="L5323" s="2">
        <f>DEGREES(ASIN((((COS(RADIANS('PV model'!$B$2))*COS(RADIANS(H5323))*COS(RADIANS(K5323)))+(SIN(RADIANS('PV model'!$B$2))*SIN(RADIANS(H5323)))))))</f>
        <v>45.650651165904449</v>
      </c>
      <c r="M5323" s="3">
        <f t="shared" si="919"/>
        <v>45.650651165904449</v>
      </c>
      <c r="N5323" s="2">
        <f t="shared" si="924"/>
        <v>-35.041310526874653</v>
      </c>
      <c r="O5323" s="2">
        <f>IF('PV model'!$B$2&gt;0, 180-N5323,IF('PV model'!$B$2&lt;0,0-N5323,N5323))</f>
        <v>215.04131052687467</v>
      </c>
      <c r="P5323" s="2">
        <f>ABS(O5323-'PV model'!$B$5)</f>
        <v>10.041310526874668</v>
      </c>
      <c r="Q5323" s="3">
        <f t="shared" si="920"/>
        <v>44.349348834095551</v>
      </c>
      <c r="R5323" s="3">
        <f t="shared" si="925"/>
        <v>1.1224499999999999</v>
      </c>
      <c r="S5323" s="3">
        <f t="shared" si="921"/>
        <v>191.29484197800878</v>
      </c>
      <c r="T5323" s="3">
        <f>(0.5*(1-COS(RADIANS(90-$X$3)))*(D5323+E5323)*'PV model'!$B$4)</f>
        <v>0</v>
      </c>
      <c r="U5323" s="3">
        <f t="shared" si="926"/>
        <v>192.41729197800876</v>
      </c>
      <c r="V5323" s="3">
        <f>('PV model'!$B$13*(U5323/1000)*(1-'PV model'!$B$14*((20+C5323)-25))*'PV model'!$B$10)/'PV model'!$B$12</f>
        <v>18.472364818879335</v>
      </c>
    </row>
    <row r="5324" spans="1:22" x14ac:dyDescent="0.2">
      <c r="A5324" s="10">
        <f t="shared" si="918"/>
        <v>222</v>
      </c>
      <c r="B5324" s="10">
        <f t="shared" si="927"/>
        <v>15</v>
      </c>
      <c r="C5324" s="23">
        <v>15.5</v>
      </c>
      <c r="D5324" s="24">
        <v>223.36754999999999</v>
      </c>
      <c r="E5324" s="24">
        <v>267.24600000000004</v>
      </c>
      <c r="F5324" s="48"/>
      <c r="G5324" s="48"/>
      <c r="H5324" s="1">
        <f t="shared" si="928"/>
        <v>15.376304691638255</v>
      </c>
      <c r="I5324" s="1">
        <f t="shared" si="922"/>
        <v>-5.0050610823145796</v>
      </c>
      <c r="J5324" s="4">
        <f>B5324+('PV model'!$B$3/15)+(I5324/60)</f>
        <v>14.63991564862809</v>
      </c>
      <c r="K5324" s="2">
        <f t="shared" si="923"/>
        <v>-39.598734729421352</v>
      </c>
      <c r="L5324" s="2">
        <f>DEGREES(ASIN((((COS(RADIANS('PV model'!$B$2))*COS(RADIANS(H5324))*COS(RADIANS(K5324)))+(SIN(RADIANS('PV model'!$B$2))*SIN(RADIANS(H5324)))))))</f>
        <v>39.742072695499829</v>
      </c>
      <c r="M5324" s="3">
        <f t="shared" si="919"/>
        <v>39.742072695499829</v>
      </c>
      <c r="N5324" s="2">
        <f t="shared" si="924"/>
        <v>-53.061461510912359</v>
      </c>
      <c r="O5324" s="2">
        <f>IF('PV model'!$B$2&gt;0, 180-N5324,IF('PV model'!$B$2&lt;0,0-N5324,N5324))</f>
        <v>233.06146151091235</v>
      </c>
      <c r="P5324" s="2">
        <f>ABS(O5324-'PV model'!$B$5)</f>
        <v>28.061461510912352</v>
      </c>
      <c r="Q5324" s="3">
        <f t="shared" si="920"/>
        <v>50.257927304500171</v>
      </c>
      <c r="R5324" s="3">
        <f t="shared" si="925"/>
        <v>223.36755000000002</v>
      </c>
      <c r="S5324" s="3">
        <f t="shared" si="921"/>
        <v>339.73982109354762</v>
      </c>
      <c r="T5324" s="3">
        <f>(0.5*(1-COS(RADIANS(90-$X$3)))*(D5324+E5324)*'PV model'!$B$4)</f>
        <v>0</v>
      </c>
      <c r="U5324" s="3">
        <f t="shared" si="926"/>
        <v>563.10737109354761</v>
      </c>
      <c r="V5324" s="3">
        <f>('PV model'!$B$13*(U5324/1000)*(1-'PV model'!$B$14*((20+C5324)-25))*'PV model'!$B$10)/'PV model'!$B$12</f>
        <v>53.924107876301548</v>
      </c>
    </row>
    <row r="5325" spans="1:22" x14ac:dyDescent="0.2">
      <c r="A5325" s="10">
        <f t="shared" si="918"/>
        <v>222</v>
      </c>
      <c r="B5325" s="10">
        <f t="shared" si="927"/>
        <v>16</v>
      </c>
      <c r="C5325" s="23">
        <v>16.2</v>
      </c>
      <c r="D5325" s="24">
        <v>459.08205000000004</v>
      </c>
      <c r="E5325" s="24">
        <v>208.15200000000002</v>
      </c>
      <c r="F5325" s="48"/>
      <c r="G5325" s="48"/>
      <c r="H5325" s="1">
        <f t="shared" si="928"/>
        <v>15.376304691638255</v>
      </c>
      <c r="I5325" s="1">
        <f t="shared" si="922"/>
        <v>-5.0050610823145796</v>
      </c>
      <c r="J5325" s="4">
        <f>B5325+('PV model'!$B$3/15)+(I5325/60)</f>
        <v>15.63991564862809</v>
      </c>
      <c r="K5325" s="2">
        <f t="shared" si="923"/>
        <v>-54.598734729421352</v>
      </c>
      <c r="L5325" s="2">
        <f>DEGREES(ASIN((((COS(RADIANS('PV model'!$B$2))*COS(RADIANS(H5325))*COS(RADIANS(K5325)))+(SIN(RADIANS('PV model'!$B$2))*SIN(RADIANS(H5325)))))))</f>
        <v>32.336916141150041</v>
      </c>
      <c r="M5325" s="3">
        <f t="shared" si="919"/>
        <v>32.336916141150041</v>
      </c>
      <c r="N5325" s="2">
        <f t="shared" si="924"/>
        <v>-68.465263197387301</v>
      </c>
      <c r="O5325" s="2">
        <f>IF('PV model'!$B$2&gt;0, 180-N5325,IF('PV model'!$B$2&lt;0,0-N5325,N5325))</f>
        <v>248.46526319738729</v>
      </c>
      <c r="P5325" s="2">
        <f>ABS(O5325-'PV model'!$B$5)</f>
        <v>43.465263197387287</v>
      </c>
      <c r="Q5325" s="3">
        <f t="shared" si="920"/>
        <v>57.663083858849951</v>
      </c>
      <c r="R5325" s="3">
        <f t="shared" si="925"/>
        <v>459.08205000000004</v>
      </c>
      <c r="S5325" s="3">
        <f t="shared" si="921"/>
        <v>278.96798253480756</v>
      </c>
      <c r="T5325" s="3">
        <f>(0.5*(1-COS(RADIANS(90-$X$3)))*(D5325+E5325)*'PV model'!$B$4)</f>
        <v>0</v>
      </c>
      <c r="U5325" s="3">
        <f t="shared" si="926"/>
        <v>738.05003253480754</v>
      </c>
      <c r="V5325" s="3">
        <f>('PV model'!$B$13*(U5325/1000)*(1-'PV model'!$B$14*((20+C5325)-25))*'PV model'!$B$10)/'PV model'!$B$12</f>
        <v>70.470339692081708</v>
      </c>
    </row>
    <row r="5326" spans="1:22" x14ac:dyDescent="0.2">
      <c r="A5326" s="10">
        <f t="shared" si="918"/>
        <v>222</v>
      </c>
      <c r="B5326" s="10">
        <f t="shared" si="927"/>
        <v>17</v>
      </c>
      <c r="C5326" s="23">
        <v>16.3</v>
      </c>
      <c r="D5326" s="24">
        <v>433.26569999999998</v>
      </c>
      <c r="E5326" s="24">
        <v>154.35</v>
      </c>
      <c r="F5326" s="48"/>
      <c r="G5326" s="48"/>
      <c r="H5326" s="1">
        <f t="shared" si="928"/>
        <v>15.376304691638255</v>
      </c>
      <c r="I5326" s="1">
        <f t="shared" si="922"/>
        <v>-5.0050610823145796</v>
      </c>
      <c r="J5326" s="4">
        <f>B5326+('PV model'!$B$3/15)+(I5326/60)</f>
        <v>16.63991564862809</v>
      </c>
      <c r="K5326" s="2">
        <f t="shared" si="923"/>
        <v>-69.598734729421352</v>
      </c>
      <c r="L5326" s="2">
        <f>DEGREES(ASIN((((COS(RADIANS('PV model'!$B$2))*COS(RADIANS(H5326))*COS(RADIANS(K5326)))+(SIN(RADIANS('PV model'!$B$2))*SIN(RADIANS(H5326)))))))</f>
        <v>24.135799018381828</v>
      </c>
      <c r="M5326" s="3">
        <f t="shared" si="919"/>
        <v>24.135799018381828</v>
      </c>
      <c r="N5326" s="2">
        <f t="shared" si="924"/>
        <v>-82.012180473853391</v>
      </c>
      <c r="O5326" s="2">
        <f>IF('PV model'!$B$2&gt;0, 180-N5326,IF('PV model'!$B$2&lt;0,0-N5326,N5326))</f>
        <v>262.01218047385339</v>
      </c>
      <c r="P5326" s="2">
        <f>ABS(O5326-'PV model'!$B$5)</f>
        <v>57.012180473853391</v>
      </c>
      <c r="Q5326" s="3">
        <f t="shared" si="920"/>
        <v>65.864200981618168</v>
      </c>
      <c r="R5326" s="3">
        <f t="shared" si="925"/>
        <v>433.26570000000004</v>
      </c>
      <c r="S5326" s="3">
        <f t="shared" si="921"/>
        <v>201.01831491043077</v>
      </c>
      <c r="T5326" s="3">
        <f>(0.5*(1-COS(RADIANS(90-$X$3)))*(D5326+E5326)*'PV model'!$B$4)</f>
        <v>0</v>
      </c>
      <c r="U5326" s="3">
        <f t="shared" si="926"/>
        <v>634.28401491043087</v>
      </c>
      <c r="V5326" s="3">
        <f>('PV model'!$B$13*(U5326/1000)*(1-'PV model'!$B$14*((20+C5326)-25))*'PV model'!$B$10)/'PV model'!$B$12</f>
        <v>60.537213168550473</v>
      </c>
    </row>
    <row r="5327" spans="1:22" x14ac:dyDescent="0.2">
      <c r="A5327" s="10">
        <f t="shared" si="918"/>
        <v>222</v>
      </c>
      <c r="B5327" s="10">
        <f t="shared" si="927"/>
        <v>18</v>
      </c>
      <c r="C5327" s="23">
        <v>16</v>
      </c>
      <c r="D5327" s="24">
        <v>165.00014999999999</v>
      </c>
      <c r="E5327" s="24">
        <v>131.41800000000001</v>
      </c>
      <c r="F5327" s="48"/>
      <c r="G5327" s="48"/>
      <c r="H5327" s="1">
        <f t="shared" si="928"/>
        <v>15.376304691638255</v>
      </c>
      <c r="I5327" s="1">
        <f t="shared" si="922"/>
        <v>-5.0050610823145796</v>
      </c>
      <c r="J5327" s="4">
        <f>B5327+('PV model'!$B$3/15)+(I5327/60)</f>
        <v>17.63991564862809</v>
      </c>
      <c r="K5327" s="2">
        <f t="shared" si="923"/>
        <v>-84.598734729421352</v>
      </c>
      <c r="L5327" s="2">
        <f>DEGREES(ASIN((((COS(RADIANS('PV model'!$B$2))*COS(RADIANS(H5327))*COS(RADIANS(K5327)))+(SIN(RADIANS('PV model'!$B$2))*SIN(RADIANS(H5327)))))))</f>
        <v>15.660142724438884</v>
      </c>
      <c r="M5327" s="3">
        <f t="shared" si="919"/>
        <v>15.660142724438884</v>
      </c>
      <c r="N5327" s="2">
        <f t="shared" si="924"/>
        <v>-85.509450385197709</v>
      </c>
      <c r="O5327" s="2">
        <f>IF('PV model'!$B$2&gt;0, 180-N5327,IF('PV model'!$B$2&lt;0,0-N5327,N5327))</f>
        <v>265.50945038519774</v>
      </c>
      <c r="P5327" s="2">
        <f>ABS(O5327-'PV model'!$B$5)</f>
        <v>60.509450385197738</v>
      </c>
      <c r="Q5327" s="3">
        <f t="shared" si="920"/>
        <v>74.339857275561116</v>
      </c>
      <c r="R5327" s="3">
        <f t="shared" si="925"/>
        <v>165.00014999999996</v>
      </c>
      <c r="S5327" s="3">
        <f t="shared" si="921"/>
        <v>157.92658685038228</v>
      </c>
      <c r="T5327" s="3">
        <f>(0.5*(1-COS(RADIANS(90-$X$3)))*(D5327+E5327)*'PV model'!$B$4)</f>
        <v>0</v>
      </c>
      <c r="U5327" s="3">
        <f t="shared" si="926"/>
        <v>322.92673685038221</v>
      </c>
      <c r="V5327" s="3">
        <f>('PV model'!$B$13*(U5327/1000)*(1-'PV model'!$B$14*((20+C5327)-25))*'PV model'!$B$10)/'PV model'!$B$12</f>
        <v>30.859447324479376</v>
      </c>
    </row>
    <row r="5328" spans="1:22" x14ac:dyDescent="0.2">
      <c r="A5328" s="10">
        <f t="shared" si="918"/>
        <v>222</v>
      </c>
      <c r="B5328" s="10">
        <f t="shared" si="927"/>
        <v>19</v>
      </c>
      <c r="C5328" s="23">
        <v>15.5</v>
      </c>
      <c r="D5328" s="24">
        <v>47.142899999999997</v>
      </c>
      <c r="E5328" s="24">
        <v>75.85199999999999</v>
      </c>
      <c r="F5328" s="48"/>
      <c r="G5328" s="48"/>
      <c r="H5328" s="1">
        <f t="shared" si="928"/>
        <v>15.376304691638255</v>
      </c>
      <c r="I5328" s="1">
        <f t="shared" si="922"/>
        <v>-5.0050610823145796</v>
      </c>
      <c r="J5328" s="4">
        <f>B5328+('PV model'!$B$3/15)+(I5328/60)</f>
        <v>18.63991564862809</v>
      </c>
      <c r="K5328" s="2">
        <f t="shared" si="923"/>
        <v>-99.598734729421352</v>
      </c>
      <c r="L5328" s="2">
        <f>DEGREES(ASIN((((COS(RADIANS('PV model'!$B$2))*COS(RADIANS(H5328))*COS(RADIANS(K5328)))+(SIN(RADIANS('PV model'!$B$2))*SIN(RADIANS(H5328)))))))</f>
        <v>7.3226849904605835</v>
      </c>
      <c r="M5328" s="3">
        <f t="shared" si="919"/>
        <v>7.3226849904605835</v>
      </c>
      <c r="N5328" s="2">
        <f t="shared" si="924"/>
        <v>-73.440377729810606</v>
      </c>
      <c r="O5328" s="2">
        <f>IF('PV model'!$B$2&gt;0, 180-N5328,IF('PV model'!$B$2&lt;0,0-N5328,N5328))</f>
        <v>253.44037772981062</v>
      </c>
      <c r="P5328" s="2">
        <f>ABS(O5328-'PV model'!$B$5)</f>
        <v>48.440377729810621</v>
      </c>
      <c r="Q5328" s="3">
        <f t="shared" si="920"/>
        <v>82.677315009539413</v>
      </c>
      <c r="R5328" s="3">
        <f t="shared" si="925"/>
        <v>47.142900000000019</v>
      </c>
      <c r="S5328" s="3">
        <f t="shared" si="921"/>
        <v>84.987749918101557</v>
      </c>
      <c r="T5328" s="3">
        <f>(0.5*(1-COS(RADIANS(90-$X$3)))*(D5328+E5328)*'PV model'!$B$4)</f>
        <v>0</v>
      </c>
      <c r="U5328" s="3">
        <f t="shared" si="926"/>
        <v>132.13064991810157</v>
      </c>
      <c r="V5328" s="3">
        <f>('PV model'!$B$13*(U5328/1000)*(1-'PV model'!$B$14*((20+C5328)-25))*'PV model'!$B$10)/'PV model'!$B$12</f>
        <v>12.653053015649267</v>
      </c>
    </row>
    <row r="5329" spans="1:22" x14ac:dyDescent="0.2">
      <c r="A5329" s="10">
        <f t="shared" si="918"/>
        <v>222</v>
      </c>
      <c r="B5329" s="10">
        <f t="shared" si="927"/>
        <v>20</v>
      </c>
      <c r="C5329" s="23">
        <v>14.9</v>
      </c>
      <c r="D5329" s="24">
        <v>0</v>
      </c>
      <c r="E5329" s="24">
        <v>16.757999999999999</v>
      </c>
      <c r="F5329" s="48"/>
      <c r="G5329" s="48"/>
      <c r="H5329" s="1">
        <f t="shared" si="928"/>
        <v>15.376304691638255</v>
      </c>
      <c r="I5329" s="1">
        <f t="shared" si="922"/>
        <v>-5.0050610823145796</v>
      </c>
      <c r="J5329" s="4">
        <f>B5329+('PV model'!$B$3/15)+(I5329/60)</f>
        <v>19.63991564862809</v>
      </c>
      <c r="K5329" s="2">
        <f t="shared" si="923"/>
        <v>-114.59873472942135</v>
      </c>
      <c r="L5329" s="2">
        <f>DEGREES(ASIN((((COS(RADIANS('PV model'!$B$2))*COS(RADIANS(H5329))*COS(RADIANS(K5329)))+(SIN(RADIANS('PV model'!$B$2))*SIN(RADIANS(H5329)))))))</f>
        <v>-0.50478653562331754</v>
      </c>
      <c r="M5329" s="3">
        <f t="shared" si="919"/>
        <v>0</v>
      </c>
      <c r="N5329" s="2">
        <f t="shared" si="924"/>
        <v>-61.250746673880535</v>
      </c>
      <c r="O5329" s="2">
        <f>IF('PV model'!$B$2&gt;0, 180-N5329,IF('PV model'!$B$2&lt;0,0-N5329,N5329))</f>
        <v>241.25074667388054</v>
      </c>
      <c r="P5329" s="2">
        <f>ABS(O5329-'PV model'!$B$5)</f>
        <v>36.250746673880542</v>
      </c>
      <c r="Q5329" s="3">
        <f t="shared" si="920"/>
        <v>90.504786535623325</v>
      </c>
      <c r="R5329" s="3">
        <f t="shared" si="925"/>
        <v>0</v>
      </c>
      <c r="S5329" s="3">
        <f t="shared" si="921"/>
        <v>16.757999999999999</v>
      </c>
      <c r="T5329" s="3">
        <f>(0.5*(1-COS(RADIANS(90-$X$3)))*(D5329+E5329)*'PV model'!$B$4)</f>
        <v>0</v>
      </c>
      <c r="U5329" s="3">
        <f t="shared" si="926"/>
        <v>16.757999999999999</v>
      </c>
      <c r="V5329" s="3">
        <f>('PV model'!$B$13*(U5329/1000)*(1-'PV model'!$B$14*((20+C5329)-25))*'PV model'!$B$10)/'PV model'!$B$12</f>
        <v>1.6087945446719998</v>
      </c>
    </row>
    <row r="5330" spans="1:22" x14ac:dyDescent="0.2">
      <c r="A5330" s="10">
        <f t="shared" si="918"/>
        <v>222</v>
      </c>
      <c r="B5330" s="10">
        <f t="shared" si="927"/>
        <v>21</v>
      </c>
      <c r="C5330" s="23">
        <v>12.1</v>
      </c>
      <c r="D5330" s="24">
        <v>0</v>
      </c>
      <c r="E5330" s="24">
        <v>0</v>
      </c>
      <c r="F5330" s="48"/>
      <c r="G5330" s="48"/>
      <c r="H5330" s="1">
        <f t="shared" si="928"/>
        <v>15.376304691638255</v>
      </c>
      <c r="I5330" s="1">
        <f t="shared" si="922"/>
        <v>-5.0050610823145796</v>
      </c>
      <c r="J5330" s="4">
        <f>B5330+('PV model'!$B$3/15)+(I5330/60)</f>
        <v>20.63991564862809</v>
      </c>
      <c r="K5330" s="2">
        <f t="shared" si="923"/>
        <v>-129.59873472942135</v>
      </c>
      <c r="L5330" s="2">
        <f>DEGREES(ASIN((((COS(RADIANS('PV model'!$B$2))*COS(RADIANS(H5330))*COS(RADIANS(K5330)))+(SIN(RADIANS('PV model'!$B$2))*SIN(RADIANS(H5330)))))))</f>
        <v>-7.4456163653746987</v>
      </c>
      <c r="M5330" s="3">
        <f t="shared" si="919"/>
        <v>0</v>
      </c>
      <c r="N5330" s="2">
        <f t="shared" si="924"/>
        <v>-48.52666083120679</v>
      </c>
      <c r="O5330" s="2">
        <f>IF('PV model'!$B$2&gt;0, 180-N5330,IF('PV model'!$B$2&lt;0,0-N5330,N5330))</f>
        <v>228.52666083120678</v>
      </c>
      <c r="P5330" s="2">
        <f>ABS(O5330-'PV model'!$B$5)</f>
        <v>23.526660831206783</v>
      </c>
      <c r="Q5330" s="3">
        <f t="shared" si="920"/>
        <v>97.445616365374704</v>
      </c>
      <c r="R5330" s="3">
        <f t="shared" si="925"/>
        <v>0</v>
      </c>
      <c r="S5330" s="3">
        <f t="shared" si="921"/>
        <v>0</v>
      </c>
      <c r="T5330" s="3">
        <f>(0.5*(1-COS(RADIANS(90-$X$3)))*(D5330+E5330)*'PV model'!$B$4)</f>
        <v>0</v>
      </c>
      <c r="U5330" s="3">
        <f t="shared" si="926"/>
        <v>0</v>
      </c>
      <c r="V5330" s="3">
        <f>('PV model'!$B$13*(U5330/1000)*(1-'PV model'!$B$14*((20+C5330)-25))*'PV model'!$B$10)/'PV model'!$B$12</f>
        <v>0</v>
      </c>
    </row>
    <row r="5331" spans="1:22" x14ac:dyDescent="0.2">
      <c r="A5331" s="10">
        <f t="shared" si="918"/>
        <v>222</v>
      </c>
      <c r="B5331" s="10">
        <f t="shared" si="927"/>
        <v>22</v>
      </c>
      <c r="C5331" s="23">
        <v>12</v>
      </c>
      <c r="D5331" s="24">
        <v>0</v>
      </c>
      <c r="E5331" s="24">
        <v>0</v>
      </c>
      <c r="F5331" s="48"/>
      <c r="G5331" s="48"/>
      <c r="H5331" s="1">
        <f t="shared" si="928"/>
        <v>15.376304691638255</v>
      </c>
      <c r="I5331" s="1">
        <f t="shared" si="922"/>
        <v>-5.0050610823145796</v>
      </c>
      <c r="J5331" s="4">
        <f>B5331+('PV model'!$B$3/15)+(I5331/60)</f>
        <v>21.63991564862809</v>
      </c>
      <c r="K5331" s="2">
        <f t="shared" si="923"/>
        <v>-144.59873472942135</v>
      </c>
      <c r="L5331" s="2">
        <f>DEGREES(ASIN((((COS(RADIANS('PV model'!$B$2))*COS(RADIANS(H5331))*COS(RADIANS(K5331)))+(SIN(RADIANS('PV model'!$B$2))*SIN(RADIANS(H5331)))))))</f>
        <v>-13.099163492335139</v>
      </c>
      <c r="M5331" s="3">
        <f t="shared" si="919"/>
        <v>0</v>
      </c>
      <c r="N5331" s="2">
        <f t="shared" si="924"/>
        <v>-34.993657702678249</v>
      </c>
      <c r="O5331" s="2">
        <f>IF('PV model'!$B$2&gt;0, 180-N5331,IF('PV model'!$B$2&lt;0,0-N5331,N5331))</f>
        <v>214.99365770267826</v>
      </c>
      <c r="P5331" s="2">
        <f>ABS(O5331-'PV model'!$B$5)</f>
        <v>9.9936577026782629</v>
      </c>
      <c r="Q5331" s="3">
        <f t="shared" si="920"/>
        <v>103.09916349233514</v>
      </c>
      <c r="R5331" s="3">
        <f t="shared" si="925"/>
        <v>0</v>
      </c>
      <c r="S5331" s="3">
        <f t="shared" si="921"/>
        <v>0</v>
      </c>
      <c r="T5331" s="3">
        <f>(0.5*(1-COS(RADIANS(90-$X$3)))*(D5331+E5331)*'PV model'!$B$4)</f>
        <v>0</v>
      </c>
      <c r="U5331" s="3">
        <f t="shared" si="926"/>
        <v>0</v>
      </c>
      <c r="V5331" s="3">
        <f>('PV model'!$B$13*(U5331/1000)*(1-'PV model'!$B$14*((20+C5331)-25))*'PV model'!$B$10)/'PV model'!$B$12</f>
        <v>0</v>
      </c>
    </row>
    <row r="5332" spans="1:22" x14ac:dyDescent="0.2">
      <c r="A5332" s="10">
        <f t="shared" si="918"/>
        <v>222</v>
      </c>
      <c r="B5332" s="10">
        <f t="shared" si="927"/>
        <v>23</v>
      </c>
      <c r="C5332" s="23">
        <v>12</v>
      </c>
      <c r="D5332" s="24">
        <v>0</v>
      </c>
      <c r="E5332" s="24">
        <v>0</v>
      </c>
      <c r="F5332" s="48"/>
      <c r="G5332" s="48"/>
      <c r="H5332" s="1">
        <f t="shared" si="928"/>
        <v>15.376304691638255</v>
      </c>
      <c r="I5332" s="1">
        <f t="shared" si="922"/>
        <v>-5.0050610823145796</v>
      </c>
      <c r="J5332" s="4">
        <f>B5332+('PV model'!$B$3/15)+(I5332/60)</f>
        <v>22.63991564862809</v>
      </c>
      <c r="K5332" s="2">
        <f t="shared" si="923"/>
        <v>-159.59873472942135</v>
      </c>
      <c r="L5332" s="2">
        <f>DEGREES(ASIN((((COS(RADIANS('PV model'!$B$2))*COS(RADIANS(H5332))*COS(RADIANS(K5332)))+(SIN(RADIANS('PV model'!$B$2))*SIN(RADIANS(H5332)))))))</f>
        <v>-17.058751986152807</v>
      </c>
      <c r="M5332" s="3">
        <f t="shared" si="919"/>
        <v>0</v>
      </c>
      <c r="N5332" s="2">
        <f t="shared" si="924"/>
        <v>-20.584169451322023</v>
      </c>
      <c r="O5332" s="2">
        <f>IF('PV model'!$B$2&gt;0, 180-N5332,IF('PV model'!$B$2&lt;0,0-N5332,N5332))</f>
        <v>200.58416945132203</v>
      </c>
      <c r="P5332" s="2">
        <f>ABS(O5332-'PV model'!$B$5)</f>
        <v>4.4158305486779739</v>
      </c>
      <c r="Q5332" s="3">
        <f t="shared" si="920"/>
        <v>107.0587519861528</v>
      </c>
      <c r="R5332" s="3">
        <f t="shared" si="925"/>
        <v>0</v>
      </c>
      <c r="S5332" s="3">
        <f t="shared" si="921"/>
        <v>0</v>
      </c>
      <c r="T5332" s="3">
        <f>(0.5*(1-COS(RADIANS(90-$X$3)))*(D5332+E5332)*'PV model'!$B$4)</f>
        <v>0</v>
      </c>
      <c r="U5332" s="3">
        <f t="shared" si="926"/>
        <v>0</v>
      </c>
      <c r="V5332" s="3">
        <f>('PV model'!$B$13*(U5332/1000)*(1-'PV model'!$B$14*((20+C5332)-25))*'PV model'!$B$10)/'PV model'!$B$12</f>
        <v>0</v>
      </c>
    </row>
    <row r="5333" spans="1:22" x14ac:dyDescent="0.2">
      <c r="A5333" s="10">
        <f t="shared" si="918"/>
        <v>222</v>
      </c>
      <c r="B5333" s="10">
        <f t="shared" si="927"/>
        <v>24</v>
      </c>
      <c r="C5333" s="23">
        <v>12</v>
      </c>
      <c r="D5333" s="24">
        <v>0</v>
      </c>
      <c r="E5333" s="24">
        <v>0</v>
      </c>
      <c r="F5333" s="48"/>
      <c r="G5333" s="48"/>
      <c r="H5333" s="1">
        <f t="shared" si="928"/>
        <v>15.376304691638255</v>
      </c>
      <c r="I5333" s="1">
        <f t="shared" si="922"/>
        <v>-5.0050610823145796</v>
      </c>
      <c r="J5333" s="4">
        <f>B5333+('PV model'!$B$3/15)+(I5333/60)</f>
        <v>23.63991564862809</v>
      </c>
      <c r="K5333" s="2">
        <f t="shared" si="923"/>
        <v>-174.59873472942135</v>
      </c>
      <c r="L5333" s="2">
        <f>DEGREES(ASIN((((COS(RADIANS('PV model'!$B$2))*COS(RADIANS(H5333))*COS(RADIANS(K5333)))+(SIN(RADIANS('PV model'!$B$2))*SIN(RADIANS(H5333)))))))</f>
        <v>-18.976709475965396</v>
      </c>
      <c r="M5333" s="3">
        <f t="shared" si="919"/>
        <v>0</v>
      </c>
      <c r="N5333" s="2">
        <f t="shared" si="924"/>
        <v>-5.5075661646560556</v>
      </c>
      <c r="O5333" s="2">
        <f>IF('PV model'!$B$2&gt;0, 180-N5333,IF('PV model'!$B$2&lt;0,0-N5333,N5333))</f>
        <v>185.50756616465605</v>
      </c>
      <c r="P5333" s="2">
        <f>ABS(O5333-'PV model'!$B$5)</f>
        <v>19.492433835343945</v>
      </c>
      <c r="Q5333" s="3">
        <f t="shared" si="920"/>
        <v>108.97670947596539</v>
      </c>
      <c r="R5333" s="3">
        <f t="shared" si="925"/>
        <v>0</v>
      </c>
      <c r="S5333" s="3">
        <f t="shared" si="921"/>
        <v>0</v>
      </c>
      <c r="T5333" s="3">
        <f>(0.5*(1-COS(RADIANS(90-$X$3)))*(D5333+E5333)*'PV model'!$B$4)</f>
        <v>0</v>
      </c>
      <c r="U5333" s="3">
        <f t="shared" si="926"/>
        <v>0</v>
      </c>
      <c r="V5333" s="3">
        <f>('PV model'!$B$13*(U5333/1000)*(1-'PV model'!$B$14*((20+C5333)-25))*'PV model'!$B$10)/'PV model'!$B$12</f>
        <v>0</v>
      </c>
    </row>
    <row r="5334" spans="1:22" x14ac:dyDescent="0.2">
      <c r="A5334" s="10">
        <f t="shared" si="918"/>
        <v>223</v>
      </c>
      <c r="B5334" s="10">
        <f t="shared" si="927"/>
        <v>1</v>
      </c>
      <c r="C5334" s="23">
        <v>11.9</v>
      </c>
      <c r="D5334" s="24">
        <v>0</v>
      </c>
      <c r="E5334" s="24">
        <v>0</v>
      </c>
      <c r="F5334" s="48"/>
      <c r="G5334" s="48"/>
      <c r="H5334" s="1">
        <f t="shared" si="928"/>
        <v>15.068920289235903</v>
      </c>
      <c r="I5334" s="1">
        <f t="shared" si="922"/>
        <v>-4.8431047654342105</v>
      </c>
      <c r="J5334" s="4">
        <f>B5334+('PV model'!$B$3/15)+(I5334/60)</f>
        <v>0.64261492057609648</v>
      </c>
      <c r="K5334" s="2">
        <f t="shared" si="923"/>
        <v>170.36077619135855</v>
      </c>
      <c r="L5334" s="2">
        <f>DEGREES(ASIN((((COS(RADIANS('PV model'!$B$2))*COS(RADIANS(H5334))*COS(RADIANS(K5334)))+(SIN(RADIANS('PV model'!$B$2))*SIN(RADIANS(H5334)))))))</f>
        <v>-18.962604972729704</v>
      </c>
      <c r="M5334" s="3">
        <f t="shared" si="919"/>
        <v>0</v>
      </c>
      <c r="N5334" s="2">
        <f t="shared" si="924"/>
        <v>9.8438740736621035</v>
      </c>
      <c r="O5334" s="2">
        <f>IF('PV model'!$B$2&gt;0, 180-N5334,IF('PV model'!$B$2&lt;0,0-N5334,N5334))</f>
        <v>170.15612592633789</v>
      </c>
      <c r="P5334" s="2">
        <f>ABS(O5334-'PV model'!$B$5)</f>
        <v>34.843874073662107</v>
      </c>
      <c r="Q5334" s="3">
        <f t="shared" si="920"/>
        <v>108.96260497272971</v>
      </c>
      <c r="R5334" s="3">
        <f t="shared" si="925"/>
        <v>0</v>
      </c>
      <c r="S5334" s="3">
        <f t="shared" si="921"/>
        <v>0</v>
      </c>
      <c r="T5334" s="3">
        <f>(0.5*(1-COS(RADIANS(90-$X$3)))*(D5334+E5334)*'PV model'!$B$4)</f>
        <v>0</v>
      </c>
      <c r="U5334" s="3">
        <f t="shared" si="926"/>
        <v>0</v>
      </c>
      <c r="V5334" s="3">
        <f>('PV model'!$B$13*(U5334/1000)*(1-'PV model'!$B$14*((20+C5334)-25))*'PV model'!$B$10)/'PV model'!$B$12</f>
        <v>0</v>
      </c>
    </row>
    <row r="5335" spans="1:22" x14ac:dyDescent="0.2">
      <c r="A5335" s="10">
        <f t="shared" si="918"/>
        <v>223</v>
      </c>
      <c r="B5335" s="10">
        <f t="shared" si="927"/>
        <v>2</v>
      </c>
      <c r="C5335" s="23">
        <v>12</v>
      </c>
      <c r="D5335" s="24">
        <v>0</v>
      </c>
      <c r="E5335" s="24">
        <v>0</v>
      </c>
      <c r="F5335" s="48"/>
      <c r="G5335" s="48"/>
      <c r="H5335" s="1">
        <f t="shared" si="928"/>
        <v>15.068920289235903</v>
      </c>
      <c r="I5335" s="1">
        <f t="shared" si="922"/>
        <v>-4.8431047654342105</v>
      </c>
      <c r="J5335" s="4">
        <f>B5335+('PV model'!$B$3/15)+(I5335/60)</f>
        <v>1.6426149205760965</v>
      </c>
      <c r="K5335" s="2">
        <f t="shared" si="923"/>
        <v>155.36077619135855</v>
      </c>
      <c r="L5335" s="2">
        <f>DEGREES(ASIN((((COS(RADIANS('PV model'!$B$2))*COS(RADIANS(H5335))*COS(RADIANS(K5335)))+(SIN(RADIANS('PV model'!$B$2))*SIN(RADIANS(H5335)))))))</f>
        <v>-16.431885736598112</v>
      </c>
      <c r="M5335" s="3">
        <f t="shared" si="919"/>
        <v>0</v>
      </c>
      <c r="N5335" s="2">
        <f t="shared" si="924"/>
        <v>24.816264757720386</v>
      </c>
      <c r="O5335" s="2">
        <f>IF('PV model'!$B$2&gt;0, 180-N5335,IF('PV model'!$B$2&lt;0,0-N5335,N5335))</f>
        <v>155.18373524227962</v>
      </c>
      <c r="P5335" s="2">
        <f>ABS(O5335-'PV model'!$B$5)</f>
        <v>49.816264757720376</v>
      </c>
      <c r="Q5335" s="3">
        <f t="shared" si="920"/>
        <v>106.43188573659812</v>
      </c>
      <c r="R5335" s="3">
        <f t="shared" si="925"/>
        <v>0</v>
      </c>
      <c r="S5335" s="3">
        <f t="shared" si="921"/>
        <v>0</v>
      </c>
      <c r="T5335" s="3">
        <f>(0.5*(1-COS(RADIANS(90-$X$3)))*(D5335+E5335)*'PV model'!$B$4)</f>
        <v>0</v>
      </c>
      <c r="U5335" s="3">
        <f t="shared" si="926"/>
        <v>0</v>
      </c>
      <c r="V5335" s="3">
        <f>('PV model'!$B$13*(U5335/1000)*(1-'PV model'!$B$14*((20+C5335)-25))*'PV model'!$B$10)/'PV model'!$B$12</f>
        <v>0</v>
      </c>
    </row>
    <row r="5336" spans="1:22" x14ac:dyDescent="0.2">
      <c r="A5336" s="10">
        <f t="shared" si="918"/>
        <v>223</v>
      </c>
      <c r="B5336" s="10">
        <f t="shared" si="927"/>
        <v>3</v>
      </c>
      <c r="C5336" s="23">
        <v>11.2</v>
      </c>
      <c r="D5336" s="24">
        <v>0</v>
      </c>
      <c r="E5336" s="24">
        <v>0</v>
      </c>
      <c r="F5336" s="48"/>
      <c r="G5336" s="48"/>
      <c r="H5336" s="1">
        <f t="shared" si="928"/>
        <v>15.068920289235903</v>
      </c>
      <c r="I5336" s="1">
        <f t="shared" si="922"/>
        <v>-4.8431047654342105</v>
      </c>
      <c r="J5336" s="4">
        <f>B5336+('PV model'!$B$3/15)+(I5336/60)</f>
        <v>2.6426149205760963</v>
      </c>
      <c r="K5336" s="2">
        <f t="shared" si="923"/>
        <v>140.36077619135855</v>
      </c>
      <c r="L5336" s="2">
        <f>DEGREES(ASIN((((COS(RADIANS('PV model'!$B$2))*COS(RADIANS(H5336))*COS(RADIANS(K5336)))+(SIN(RADIANS('PV model'!$B$2))*SIN(RADIANS(H5336)))))))</f>
        <v>-11.941966759198115</v>
      </c>
      <c r="M5336" s="3">
        <f t="shared" si="919"/>
        <v>0</v>
      </c>
      <c r="N5336" s="2">
        <f t="shared" si="924"/>
        <v>39.023677801176966</v>
      </c>
      <c r="O5336" s="2">
        <f>IF('PV model'!$B$2&gt;0, 180-N5336,IF('PV model'!$B$2&lt;0,0-N5336,N5336))</f>
        <v>140.97632219882303</v>
      </c>
      <c r="P5336" s="2">
        <f>ABS(O5336-'PV model'!$B$5)</f>
        <v>64.023677801176973</v>
      </c>
      <c r="Q5336" s="3">
        <f t="shared" si="920"/>
        <v>101.94196675919812</v>
      </c>
      <c r="R5336" s="3">
        <f t="shared" si="925"/>
        <v>0</v>
      </c>
      <c r="S5336" s="3">
        <f t="shared" si="921"/>
        <v>0</v>
      </c>
      <c r="T5336" s="3">
        <f>(0.5*(1-COS(RADIANS(90-$X$3)))*(D5336+E5336)*'PV model'!$B$4)</f>
        <v>0</v>
      </c>
      <c r="U5336" s="3">
        <f t="shared" si="926"/>
        <v>0</v>
      </c>
      <c r="V5336" s="3">
        <f>('PV model'!$B$13*(U5336/1000)*(1-'PV model'!$B$14*((20+C5336)-25))*'PV model'!$B$10)/'PV model'!$B$12</f>
        <v>0</v>
      </c>
    </row>
    <row r="5337" spans="1:22" x14ac:dyDescent="0.2">
      <c r="A5337" s="10">
        <f t="shared" si="918"/>
        <v>223</v>
      </c>
      <c r="B5337" s="10">
        <f t="shared" si="927"/>
        <v>4</v>
      </c>
      <c r="C5337" s="23">
        <v>12.3</v>
      </c>
      <c r="D5337" s="24">
        <v>0</v>
      </c>
      <c r="E5337" s="24">
        <v>0</v>
      </c>
      <c r="F5337" s="48"/>
      <c r="G5337" s="48"/>
      <c r="H5337" s="1">
        <f t="shared" si="928"/>
        <v>15.068920289235903</v>
      </c>
      <c r="I5337" s="1">
        <f t="shared" si="922"/>
        <v>-4.8431047654342105</v>
      </c>
      <c r="J5337" s="4">
        <f>B5337+('PV model'!$B$3/15)+(I5337/60)</f>
        <v>3.6426149205760963</v>
      </c>
      <c r="K5337" s="2">
        <f t="shared" si="923"/>
        <v>125.36077619135854</v>
      </c>
      <c r="L5337" s="2">
        <f>DEGREES(ASIN((((COS(RADIANS('PV model'!$B$2))*COS(RADIANS(H5337))*COS(RADIANS(K5337)))+(SIN(RADIANS('PV model'!$B$2))*SIN(RADIANS(H5337)))))))</f>
        <v>-5.8695474796352123</v>
      </c>
      <c r="M5337" s="3">
        <f t="shared" si="919"/>
        <v>0</v>
      </c>
      <c r="N5337" s="2">
        <f t="shared" si="924"/>
        <v>52.338256244507726</v>
      </c>
      <c r="O5337" s="2">
        <f>IF('PV model'!$B$2&gt;0, 180-N5337,IF('PV model'!$B$2&lt;0,0-N5337,N5337))</f>
        <v>127.66174375549227</v>
      </c>
      <c r="P5337" s="2">
        <f>ABS(O5337-'PV model'!$B$5)</f>
        <v>77.338256244507733</v>
      </c>
      <c r="Q5337" s="3">
        <f t="shared" si="920"/>
        <v>95.869547479635216</v>
      </c>
      <c r="R5337" s="3">
        <f t="shared" si="925"/>
        <v>0</v>
      </c>
      <c r="S5337" s="3">
        <f t="shared" si="921"/>
        <v>0</v>
      </c>
      <c r="T5337" s="3">
        <f>(0.5*(1-COS(RADIANS(90-$X$3)))*(D5337+E5337)*'PV model'!$B$4)</f>
        <v>0</v>
      </c>
      <c r="U5337" s="3">
        <f t="shared" si="926"/>
        <v>0</v>
      </c>
      <c r="V5337" s="3">
        <f>('PV model'!$B$13*(U5337/1000)*(1-'PV model'!$B$14*((20+C5337)-25))*'PV model'!$B$10)/'PV model'!$B$12</f>
        <v>0</v>
      </c>
    </row>
    <row r="5338" spans="1:22" x14ac:dyDescent="0.2">
      <c r="A5338" s="10">
        <f t="shared" si="918"/>
        <v>223</v>
      </c>
      <c r="B5338" s="10">
        <f t="shared" si="927"/>
        <v>5</v>
      </c>
      <c r="C5338" s="23">
        <v>12.6</v>
      </c>
      <c r="D5338" s="24">
        <v>0</v>
      </c>
      <c r="E5338" s="24">
        <v>0.88200000000000001</v>
      </c>
      <c r="F5338" s="48"/>
      <c r="G5338" s="48"/>
      <c r="H5338" s="1">
        <f t="shared" si="928"/>
        <v>15.068920289235903</v>
      </c>
      <c r="I5338" s="1">
        <f t="shared" si="922"/>
        <v>-4.8431047654342105</v>
      </c>
      <c r="J5338" s="4">
        <f>B5338+('PV model'!$B$3/15)+(I5338/60)</f>
        <v>4.6426149205760971</v>
      </c>
      <c r="K5338" s="2">
        <f t="shared" si="923"/>
        <v>110.36077619135854</v>
      </c>
      <c r="L5338" s="2">
        <f>DEGREES(ASIN((((COS(RADIANS('PV model'!$B$2))*COS(RADIANS(H5338))*COS(RADIANS(K5338)))+(SIN(RADIANS('PV model'!$B$2))*SIN(RADIANS(H5338)))))))</f>
        <v>1.3731407870078443</v>
      </c>
      <c r="M5338" s="3">
        <f t="shared" si="919"/>
        <v>1.3731407870078443</v>
      </c>
      <c r="N5338" s="2">
        <f t="shared" si="924"/>
        <v>64.896471392602848</v>
      </c>
      <c r="O5338" s="2">
        <f>IF('PV model'!$B$2&gt;0, 180-N5338,IF('PV model'!$B$2&lt;0,0-N5338,N5338))</f>
        <v>115.10352860739715</v>
      </c>
      <c r="P5338" s="2">
        <f>ABS(O5338-'PV model'!$B$5)</f>
        <v>89.896471392602848</v>
      </c>
      <c r="Q5338" s="3">
        <f t="shared" si="920"/>
        <v>88.626859212992159</v>
      </c>
      <c r="R5338" s="3">
        <f t="shared" si="925"/>
        <v>0</v>
      </c>
      <c r="S5338" s="3">
        <f t="shared" si="921"/>
        <v>0.88200000000000001</v>
      </c>
      <c r="T5338" s="3">
        <f>(0.5*(1-COS(RADIANS(90-$X$3)))*(D5338+E5338)*'PV model'!$B$4)</f>
        <v>0</v>
      </c>
      <c r="U5338" s="3">
        <f t="shared" si="926"/>
        <v>0.88200000000000001</v>
      </c>
      <c r="V5338" s="3">
        <f>('PV model'!$B$13*(U5338/1000)*(1-'PV model'!$B$14*((20+C5338)-25))*'PV model'!$B$10)/'PV model'!$B$12</f>
        <v>8.5484512511999997E-2</v>
      </c>
    </row>
    <row r="5339" spans="1:22" x14ac:dyDescent="0.2">
      <c r="A5339" s="10">
        <f t="shared" si="918"/>
        <v>223</v>
      </c>
      <c r="B5339" s="10">
        <f t="shared" si="927"/>
        <v>6</v>
      </c>
      <c r="C5339" s="23">
        <v>13.1</v>
      </c>
      <c r="D5339" s="24">
        <v>0</v>
      </c>
      <c r="E5339" s="24">
        <v>18.521999999999998</v>
      </c>
      <c r="F5339" s="48"/>
      <c r="G5339" s="48"/>
      <c r="H5339" s="1">
        <f t="shared" si="928"/>
        <v>15.068920289235903</v>
      </c>
      <c r="I5339" s="1">
        <f t="shared" si="922"/>
        <v>-4.8431047654342105</v>
      </c>
      <c r="J5339" s="4">
        <f>B5339+('PV model'!$B$3/15)+(I5339/60)</f>
        <v>5.6426149205760971</v>
      </c>
      <c r="K5339" s="2">
        <f t="shared" si="923"/>
        <v>95.360776191358539</v>
      </c>
      <c r="L5339" s="2">
        <f>DEGREES(ASIN((((COS(RADIANS('PV model'!$B$2))*COS(RADIANS(H5339))*COS(RADIANS(K5339)))+(SIN(RADIANS('PV model'!$B$2))*SIN(RADIANS(H5339)))))))</f>
        <v>9.3903089429626085</v>
      </c>
      <c r="M5339" s="3">
        <f t="shared" si="919"/>
        <v>9.3903089429626085</v>
      </c>
      <c r="N5339" s="2">
        <f t="shared" si="924"/>
        <v>77.019911512893557</v>
      </c>
      <c r="O5339" s="2">
        <f>IF('PV model'!$B$2&gt;0, 180-N5339,IF('PV model'!$B$2&lt;0,0-N5339,N5339))</f>
        <v>102.98008848710644</v>
      </c>
      <c r="P5339" s="2">
        <f>ABS(O5339-'PV model'!$B$5)</f>
        <v>102.01991151289356</v>
      </c>
      <c r="Q5339" s="3">
        <f t="shared" si="920"/>
        <v>80.609691057037395</v>
      </c>
      <c r="R5339" s="3">
        <f t="shared" si="925"/>
        <v>0</v>
      </c>
      <c r="S5339" s="3">
        <f t="shared" si="921"/>
        <v>18.521999999999998</v>
      </c>
      <c r="T5339" s="3">
        <f>(0.5*(1-COS(RADIANS(90-$X$3)))*(D5339+E5339)*'PV model'!$B$4)</f>
        <v>0</v>
      </c>
      <c r="U5339" s="3">
        <f t="shared" si="926"/>
        <v>18.521999999999998</v>
      </c>
      <c r="V5339" s="3">
        <f>('PV model'!$B$13*(U5339/1000)*(1-'PV model'!$B$14*((20+C5339)-25))*'PV model'!$B$10)/'PV model'!$B$12</f>
        <v>1.7914718445119995</v>
      </c>
    </row>
    <row r="5340" spans="1:22" x14ac:dyDescent="0.2">
      <c r="A5340" s="10">
        <f t="shared" si="918"/>
        <v>223</v>
      </c>
      <c r="B5340" s="10">
        <f t="shared" si="927"/>
        <v>7</v>
      </c>
      <c r="C5340" s="23">
        <v>13.5</v>
      </c>
      <c r="D5340" s="24">
        <v>0</v>
      </c>
      <c r="E5340" s="24">
        <v>67.031999999999996</v>
      </c>
      <c r="F5340" s="48"/>
      <c r="G5340" s="48"/>
      <c r="H5340" s="1">
        <f t="shared" si="928"/>
        <v>15.068920289235903</v>
      </c>
      <c r="I5340" s="1">
        <f t="shared" si="922"/>
        <v>-4.8431047654342105</v>
      </c>
      <c r="J5340" s="4">
        <f>B5340+('PV model'!$B$3/15)+(I5340/60)</f>
        <v>6.6426149205760971</v>
      </c>
      <c r="K5340" s="2">
        <f t="shared" si="923"/>
        <v>80.360776191358539</v>
      </c>
      <c r="L5340" s="2">
        <f>DEGREES(ASIN((((COS(RADIANS('PV model'!$B$2))*COS(RADIANS(H5340))*COS(RADIANS(K5340)))+(SIN(RADIANS('PV model'!$B$2))*SIN(RADIANS(H5340)))))))</f>
        <v>17.808519776128207</v>
      </c>
      <c r="M5340" s="3">
        <f t="shared" si="919"/>
        <v>17.808519776128207</v>
      </c>
      <c r="N5340" s="2">
        <f t="shared" si="924"/>
        <v>89.157152312935409</v>
      </c>
      <c r="O5340" s="2">
        <f>IF('PV model'!$B$2&gt;0, 180-N5340,IF('PV model'!$B$2&lt;0,0-N5340,N5340))</f>
        <v>90.842847687064591</v>
      </c>
      <c r="P5340" s="2">
        <f>ABS(O5340-'PV model'!$B$5)</f>
        <v>114.15715231293541</v>
      </c>
      <c r="Q5340" s="3">
        <f t="shared" si="920"/>
        <v>72.191480223871793</v>
      </c>
      <c r="R5340" s="3">
        <f t="shared" si="925"/>
        <v>0</v>
      </c>
      <c r="S5340" s="3">
        <f t="shared" si="921"/>
        <v>67.031999999999996</v>
      </c>
      <c r="T5340" s="3">
        <f>(0.5*(1-COS(RADIANS(90-$X$3)))*(D5340+E5340)*'PV model'!$B$4)</f>
        <v>0</v>
      </c>
      <c r="U5340" s="3">
        <f t="shared" si="926"/>
        <v>67.031999999999996</v>
      </c>
      <c r="V5340" s="3">
        <f>('PV model'!$B$13*(U5340/1000)*(1-'PV model'!$B$14*((20+C5340)-25))*'PV model'!$B$10)/'PV model'!$B$12</f>
        <v>6.4727010835199987</v>
      </c>
    </row>
    <row r="5341" spans="1:22" x14ac:dyDescent="0.2">
      <c r="A5341" s="10">
        <f t="shared" si="918"/>
        <v>223</v>
      </c>
      <c r="B5341" s="10">
        <f t="shared" si="927"/>
        <v>8</v>
      </c>
      <c r="C5341" s="23">
        <v>13.8</v>
      </c>
      <c r="D5341" s="24">
        <v>0</v>
      </c>
      <c r="E5341" s="24">
        <v>73.206000000000003</v>
      </c>
      <c r="F5341" s="48"/>
      <c r="G5341" s="48"/>
      <c r="H5341" s="1">
        <f t="shared" si="928"/>
        <v>15.068920289235903</v>
      </c>
      <c r="I5341" s="1">
        <f t="shared" si="922"/>
        <v>-4.8431047654342105</v>
      </c>
      <c r="J5341" s="4">
        <f>B5341+('PV model'!$B$3/15)+(I5341/60)</f>
        <v>7.6426149205760971</v>
      </c>
      <c r="K5341" s="2">
        <f t="shared" si="923"/>
        <v>65.360776191358539</v>
      </c>
      <c r="L5341" s="2">
        <f>DEGREES(ASIN((((COS(RADIANS('PV model'!$B$2))*COS(RADIANS(H5341))*COS(RADIANS(K5341)))+(SIN(RADIANS('PV model'!$B$2))*SIN(RADIANS(H5341)))))))</f>
        <v>26.249039281387475</v>
      </c>
      <c r="M5341" s="3">
        <f t="shared" si="919"/>
        <v>26.249039281387475</v>
      </c>
      <c r="N5341" s="2">
        <f t="shared" si="924"/>
        <v>78.12799367771143</v>
      </c>
      <c r="O5341" s="2">
        <f>IF('PV model'!$B$2&gt;0, 180-N5341,IF('PV model'!$B$2&lt;0,0-N5341,N5341))</f>
        <v>101.87200632228857</v>
      </c>
      <c r="P5341" s="2">
        <f>ABS(O5341-'PV model'!$B$5)</f>
        <v>103.12799367771143</v>
      </c>
      <c r="Q5341" s="3">
        <f t="shared" si="920"/>
        <v>63.750960718612525</v>
      </c>
      <c r="R5341" s="3">
        <f t="shared" si="925"/>
        <v>0</v>
      </c>
      <c r="S5341" s="3">
        <f t="shared" si="921"/>
        <v>73.206000000000003</v>
      </c>
      <c r="T5341" s="3">
        <f>(0.5*(1-COS(RADIANS(90-$X$3)))*(D5341+E5341)*'PV model'!$B$4)</f>
        <v>0</v>
      </c>
      <c r="U5341" s="3">
        <f t="shared" si="926"/>
        <v>73.206000000000003</v>
      </c>
      <c r="V5341" s="3">
        <f>('PV model'!$B$13*(U5341/1000)*(1-'PV model'!$B$14*((20+C5341)-25))*'PV model'!$B$10)/'PV model'!$B$12</f>
        <v>7.0600897140480008</v>
      </c>
    </row>
    <row r="5342" spans="1:22" x14ac:dyDescent="0.2">
      <c r="A5342" s="10">
        <f t="shared" si="918"/>
        <v>223</v>
      </c>
      <c r="B5342" s="10">
        <f t="shared" si="927"/>
        <v>9</v>
      </c>
      <c r="C5342" s="23">
        <v>14.1</v>
      </c>
      <c r="D5342" s="24">
        <v>0</v>
      </c>
      <c r="E5342" s="24">
        <v>112.014</v>
      </c>
      <c r="F5342" s="48"/>
      <c r="G5342" s="48"/>
      <c r="H5342" s="1">
        <f t="shared" si="928"/>
        <v>15.068920289235903</v>
      </c>
      <c r="I5342" s="1">
        <f t="shared" si="922"/>
        <v>-4.8431047654342105</v>
      </c>
      <c r="J5342" s="4">
        <f>B5342+('PV model'!$B$3/15)+(I5342/60)</f>
        <v>8.6426149205760954</v>
      </c>
      <c r="K5342" s="2">
        <f t="shared" si="923"/>
        <v>50.360776191358568</v>
      </c>
      <c r="L5342" s="2">
        <f>DEGREES(ASIN((((COS(RADIANS('PV model'!$B$2))*COS(RADIANS(H5342))*COS(RADIANS(K5342)))+(SIN(RADIANS('PV model'!$B$2))*SIN(RADIANS(H5342)))))))</f>
        <v>34.275410370070354</v>
      </c>
      <c r="M5342" s="3">
        <f t="shared" si="919"/>
        <v>34.275410370070354</v>
      </c>
      <c r="N5342" s="2">
        <f t="shared" si="924"/>
        <v>64.140673430007794</v>
      </c>
      <c r="O5342" s="2">
        <f>IF('PV model'!$B$2&gt;0, 180-N5342,IF('PV model'!$B$2&lt;0,0-N5342,N5342))</f>
        <v>115.85932656999221</v>
      </c>
      <c r="P5342" s="2">
        <f>ABS(O5342-'PV model'!$B$5)</f>
        <v>89.140673430007794</v>
      </c>
      <c r="Q5342" s="3">
        <f t="shared" si="920"/>
        <v>55.724589629929646</v>
      </c>
      <c r="R5342" s="3">
        <f t="shared" si="925"/>
        <v>0</v>
      </c>
      <c r="S5342" s="3">
        <f t="shared" si="921"/>
        <v>112.014</v>
      </c>
      <c r="T5342" s="3">
        <f>(0.5*(1-COS(RADIANS(90-$X$3)))*(D5342+E5342)*'PV model'!$B$4)</f>
        <v>0</v>
      </c>
      <c r="U5342" s="3">
        <f t="shared" si="926"/>
        <v>112.014</v>
      </c>
      <c r="V5342" s="3">
        <f>('PV model'!$B$13*(U5342/1000)*(1-'PV model'!$B$14*((20+C5342)-25))*'PV model'!$B$10)/'PV model'!$B$12</f>
        <v>10.789351572384</v>
      </c>
    </row>
    <row r="5343" spans="1:22" x14ac:dyDescent="0.2">
      <c r="A5343" s="10">
        <f t="shared" si="918"/>
        <v>223</v>
      </c>
      <c r="B5343" s="10">
        <f t="shared" si="927"/>
        <v>10</v>
      </c>
      <c r="C5343" s="23">
        <v>15.1</v>
      </c>
      <c r="D5343" s="24">
        <v>0</v>
      </c>
      <c r="E5343" s="24">
        <v>146.41200000000001</v>
      </c>
      <c r="F5343" s="48"/>
      <c r="G5343" s="48"/>
      <c r="H5343" s="1">
        <f t="shared" si="928"/>
        <v>15.068920289235903</v>
      </c>
      <c r="I5343" s="1">
        <f t="shared" si="922"/>
        <v>-4.8431047654342105</v>
      </c>
      <c r="J5343" s="4">
        <f>B5343+('PV model'!$B$3/15)+(I5343/60)</f>
        <v>9.6426149205760954</v>
      </c>
      <c r="K5343" s="2">
        <f t="shared" si="923"/>
        <v>35.360776191358568</v>
      </c>
      <c r="L5343" s="2">
        <f>DEGREES(ASIN((((COS(RADIANS('PV model'!$B$2))*COS(RADIANS(H5343))*COS(RADIANS(K5343)))+(SIN(RADIANS('PV model'!$B$2))*SIN(RADIANS(H5343)))))))</f>
        <v>41.322094442036203</v>
      </c>
      <c r="M5343" s="3">
        <f t="shared" si="919"/>
        <v>41.322094442036203</v>
      </c>
      <c r="N5343" s="2">
        <f t="shared" si="924"/>
        <v>48.081477844792232</v>
      </c>
      <c r="O5343" s="2">
        <f>IF('PV model'!$B$2&gt;0, 180-N5343,IF('PV model'!$B$2&lt;0,0-N5343,N5343))</f>
        <v>131.91852215520777</v>
      </c>
      <c r="P5343" s="2">
        <f>ABS(O5343-'PV model'!$B$5)</f>
        <v>73.081477844792232</v>
      </c>
      <c r="Q5343" s="3">
        <f t="shared" si="920"/>
        <v>48.677905557963797</v>
      </c>
      <c r="R5343" s="3">
        <f t="shared" si="925"/>
        <v>0</v>
      </c>
      <c r="S5343" s="3">
        <f t="shared" si="921"/>
        <v>146.41200000000001</v>
      </c>
      <c r="T5343" s="3">
        <f>(0.5*(1-COS(RADIANS(90-$X$3)))*(D5343+E5343)*'PV model'!$B$4)</f>
        <v>0</v>
      </c>
      <c r="U5343" s="3">
        <f t="shared" si="926"/>
        <v>146.41200000000001</v>
      </c>
      <c r="V5343" s="3">
        <f>('PV model'!$B$13*(U5343/1000)*(1-'PV model'!$B$14*((20+C5343)-25))*'PV model'!$B$10)/'PV model'!$B$12</f>
        <v>14.044075641792</v>
      </c>
    </row>
    <row r="5344" spans="1:22" x14ac:dyDescent="0.2">
      <c r="A5344" s="10">
        <f t="shared" si="918"/>
        <v>223</v>
      </c>
      <c r="B5344" s="10">
        <f t="shared" si="927"/>
        <v>11</v>
      </c>
      <c r="C5344" s="23">
        <v>15.1</v>
      </c>
      <c r="D5344" s="24">
        <v>1.1224499999999999</v>
      </c>
      <c r="E5344" s="24">
        <v>172.87200000000001</v>
      </c>
      <c r="F5344" s="48"/>
      <c r="G5344" s="48"/>
      <c r="H5344" s="1">
        <f t="shared" si="928"/>
        <v>15.068920289235903</v>
      </c>
      <c r="I5344" s="1">
        <f t="shared" si="922"/>
        <v>-4.8431047654342105</v>
      </c>
      <c r="J5344" s="4">
        <f>B5344+('PV model'!$B$3/15)+(I5344/60)</f>
        <v>10.642614920576095</v>
      </c>
      <c r="K5344" s="2">
        <f t="shared" si="923"/>
        <v>20.360776191358568</v>
      </c>
      <c r="L5344" s="2">
        <f>DEGREES(ASIN((((COS(RADIANS('PV model'!$B$2))*COS(RADIANS(H5344))*COS(RADIANS(K5344)))+(SIN(RADIANS('PV model'!$B$2))*SIN(RADIANS(H5344)))))))</f>
        <v>46.63670433844198</v>
      </c>
      <c r="M5344" s="3">
        <f t="shared" si="919"/>
        <v>46.63670433844198</v>
      </c>
      <c r="N5344" s="2">
        <f t="shared" si="924"/>
        <v>29.294794470491787</v>
      </c>
      <c r="O5344" s="2">
        <f>IF('PV model'!$B$2&gt;0, 180-N5344,IF('PV model'!$B$2&lt;0,0-N5344,N5344))</f>
        <v>150.70520552950822</v>
      </c>
      <c r="P5344" s="2">
        <f>ABS(O5344-'PV model'!$B$5)</f>
        <v>54.29479447049178</v>
      </c>
      <c r="Q5344" s="3">
        <f t="shared" si="920"/>
        <v>43.36329566155802</v>
      </c>
      <c r="R5344" s="3">
        <f t="shared" si="925"/>
        <v>1.1224500000000002</v>
      </c>
      <c r="S5344" s="3">
        <f t="shared" si="921"/>
        <v>173.64626315728412</v>
      </c>
      <c r="T5344" s="3">
        <f>(0.5*(1-COS(RADIANS(90-$X$3)))*(D5344+E5344)*'PV model'!$B$4)</f>
        <v>0</v>
      </c>
      <c r="U5344" s="3">
        <f t="shared" si="926"/>
        <v>174.76871315728411</v>
      </c>
      <c r="V5344" s="3">
        <f>('PV model'!$B$13*(U5344/1000)*(1-'PV model'!$B$14*((20+C5344)-25))*'PV model'!$B$10)/'PV model'!$B$12</f>
        <v>16.764097392287152</v>
      </c>
    </row>
    <row r="5345" spans="1:22" x14ac:dyDescent="0.2">
      <c r="A5345" s="10">
        <f t="shared" si="918"/>
        <v>223</v>
      </c>
      <c r="B5345" s="10">
        <f t="shared" si="927"/>
        <v>12</v>
      </c>
      <c r="C5345" s="23">
        <v>15.5</v>
      </c>
      <c r="D5345" s="24">
        <v>1.1224499999999999</v>
      </c>
      <c r="E5345" s="24">
        <v>189.63</v>
      </c>
      <c r="F5345" s="48"/>
      <c r="G5345" s="48"/>
      <c r="H5345" s="1">
        <f t="shared" si="928"/>
        <v>15.068920289235903</v>
      </c>
      <c r="I5345" s="1">
        <f t="shared" si="922"/>
        <v>-4.8431047654342105</v>
      </c>
      <c r="J5345" s="4">
        <f>B5345+('PV model'!$B$3/15)+(I5345/60)</f>
        <v>11.642614920576095</v>
      </c>
      <c r="K5345" s="2">
        <f t="shared" si="923"/>
        <v>5.3607761913585694</v>
      </c>
      <c r="L5345" s="2">
        <f>DEGREES(ASIN((((COS(RADIANS('PV model'!$B$2))*COS(RADIANS(H5345))*COS(RADIANS(K5345)))+(SIN(RADIANS('PV model'!$B$2))*SIN(RADIANS(H5345)))))))</f>
        <v>49.358033550660259</v>
      </c>
      <c r="M5345" s="3">
        <f t="shared" si="919"/>
        <v>49.358033550660259</v>
      </c>
      <c r="N5345" s="2">
        <f t="shared" si="924"/>
        <v>7.9614944612794254</v>
      </c>
      <c r="O5345" s="2">
        <f>IF('PV model'!$B$2&gt;0, 180-N5345,IF('PV model'!$B$2&lt;0,0-N5345,N5345))</f>
        <v>172.03850553872059</v>
      </c>
      <c r="P5345" s="2">
        <f>ABS(O5345-'PV model'!$B$5)</f>
        <v>32.961494461279415</v>
      </c>
      <c r="Q5345" s="3">
        <f t="shared" si="920"/>
        <v>40.641966449339733</v>
      </c>
      <c r="R5345" s="3">
        <f t="shared" si="925"/>
        <v>1.1224499999999999</v>
      </c>
      <c r="S5345" s="3">
        <f t="shared" si="921"/>
        <v>190.37808677473322</v>
      </c>
      <c r="T5345" s="3">
        <f>(0.5*(1-COS(RADIANS(90-$X$3)))*(D5345+E5345)*'PV model'!$B$4)</f>
        <v>0</v>
      </c>
      <c r="U5345" s="3">
        <f t="shared" si="926"/>
        <v>191.50053677473321</v>
      </c>
      <c r="V5345" s="3">
        <f>('PV model'!$B$13*(U5345/1000)*(1-'PV model'!$B$14*((20+C5345)-25))*'PV model'!$B$10)/'PV model'!$B$12</f>
        <v>18.33841312245023</v>
      </c>
    </row>
    <row r="5346" spans="1:22" x14ac:dyDescent="0.2">
      <c r="A5346" s="10">
        <f t="shared" si="918"/>
        <v>223</v>
      </c>
      <c r="B5346" s="10">
        <f t="shared" si="927"/>
        <v>13</v>
      </c>
      <c r="C5346" s="23">
        <v>15.7</v>
      </c>
      <c r="D5346" s="24">
        <v>1.1224499999999999</v>
      </c>
      <c r="E5346" s="24">
        <v>194.922</v>
      </c>
      <c r="F5346" s="48"/>
      <c r="G5346" s="48"/>
      <c r="H5346" s="1">
        <f t="shared" si="928"/>
        <v>15.068920289235903</v>
      </c>
      <c r="I5346" s="1">
        <f t="shared" si="922"/>
        <v>-4.8431047654342105</v>
      </c>
      <c r="J5346" s="4">
        <f>B5346+('PV model'!$B$3/15)+(I5346/60)</f>
        <v>12.642614920576095</v>
      </c>
      <c r="K5346" s="2">
        <f t="shared" si="923"/>
        <v>-9.6392238086414306</v>
      </c>
      <c r="L5346" s="2">
        <f>DEGREES(ASIN((((COS(RADIANS('PV model'!$B$2))*COS(RADIANS(H5346))*COS(RADIANS(K5346)))+(SIN(RADIANS('PV model'!$B$2))*SIN(RADIANS(H5346)))))))</f>
        <v>48.891414252085831</v>
      </c>
      <c r="M5346" s="3">
        <f t="shared" si="919"/>
        <v>48.891414252085831</v>
      </c>
      <c r="N5346" s="2">
        <f t="shared" si="924"/>
        <v>-14.235891473850314</v>
      </c>
      <c r="O5346" s="2">
        <f>IF('PV model'!$B$2&gt;0, 180-N5346,IF('PV model'!$B$2&lt;0,0-N5346,N5346))</f>
        <v>194.2358914738503</v>
      </c>
      <c r="P5346" s="2">
        <f>ABS(O5346-'PV model'!$B$5)</f>
        <v>10.764108526149698</v>
      </c>
      <c r="Q5346" s="3">
        <f t="shared" si="920"/>
        <v>41.108585747914169</v>
      </c>
      <c r="R5346" s="3">
        <f t="shared" si="925"/>
        <v>1.1224499999999999</v>
      </c>
      <c r="S5346" s="3">
        <f t="shared" si="921"/>
        <v>195.67529621073749</v>
      </c>
      <c r="T5346" s="3">
        <f>(0.5*(1-COS(RADIANS(90-$X$3)))*(D5346+E5346)*'PV model'!$B$4)</f>
        <v>0</v>
      </c>
      <c r="U5346" s="3">
        <f t="shared" si="926"/>
        <v>196.79774621073747</v>
      </c>
      <c r="V5346" s="3">
        <f>('PV model'!$B$13*(U5346/1000)*(1-'PV model'!$B$14*((20+C5346)-25))*'PV model'!$B$10)/'PV model'!$B$12</f>
        <v>18.829945275184873</v>
      </c>
    </row>
    <row r="5347" spans="1:22" x14ac:dyDescent="0.2">
      <c r="A5347" s="10">
        <f t="shared" si="918"/>
        <v>223</v>
      </c>
      <c r="B5347" s="10">
        <f t="shared" si="927"/>
        <v>14</v>
      </c>
      <c r="C5347" s="23">
        <v>16</v>
      </c>
      <c r="D5347" s="24">
        <v>1.1224499999999999</v>
      </c>
      <c r="E5347" s="24">
        <v>188.74800000000002</v>
      </c>
      <c r="F5347" s="48"/>
      <c r="G5347" s="48"/>
      <c r="H5347" s="1">
        <f t="shared" si="928"/>
        <v>15.068920289235903</v>
      </c>
      <c r="I5347" s="1">
        <f t="shared" si="922"/>
        <v>-4.8431047654342105</v>
      </c>
      <c r="J5347" s="4">
        <f>B5347+('PV model'!$B$3/15)+(I5347/60)</f>
        <v>13.642614920576095</v>
      </c>
      <c r="K5347" s="2">
        <f t="shared" si="923"/>
        <v>-24.639223808641432</v>
      </c>
      <c r="L5347" s="2">
        <f>DEGREES(ASIN((((COS(RADIANS('PV model'!$B$2))*COS(RADIANS(H5347))*COS(RADIANS(K5347)))+(SIN(RADIANS('PV model'!$B$2))*SIN(RADIANS(H5347)))))))</f>
        <v>45.348055637703837</v>
      </c>
      <c r="M5347" s="3">
        <f t="shared" si="919"/>
        <v>45.348055637703837</v>
      </c>
      <c r="N5347" s="2">
        <f t="shared" si="924"/>
        <v>-34.946164400522363</v>
      </c>
      <c r="O5347" s="2">
        <f>IF('PV model'!$B$2&gt;0, 180-N5347,IF('PV model'!$B$2&lt;0,0-N5347,N5347))</f>
        <v>214.94616440052238</v>
      </c>
      <c r="P5347" s="2">
        <f>ABS(O5347-'PV model'!$B$5)</f>
        <v>9.9461644005223775</v>
      </c>
      <c r="Q5347" s="3">
        <f t="shared" si="920"/>
        <v>44.651944362296163</v>
      </c>
      <c r="R5347" s="3">
        <f t="shared" si="925"/>
        <v>1.1224499999999999</v>
      </c>
      <c r="S5347" s="3">
        <f t="shared" si="921"/>
        <v>189.53302803684375</v>
      </c>
      <c r="T5347" s="3">
        <f>(0.5*(1-COS(RADIANS(90-$X$3)))*(D5347+E5347)*'PV model'!$B$4)</f>
        <v>0</v>
      </c>
      <c r="U5347" s="3">
        <f t="shared" si="926"/>
        <v>190.65547803684373</v>
      </c>
      <c r="V5347" s="3">
        <f>('PV model'!$B$13*(U5347/1000)*(1-'PV model'!$B$14*((20+C5347)-25))*'PV model'!$B$10)/'PV model'!$B$12</f>
        <v>18.219373034842128</v>
      </c>
    </row>
    <row r="5348" spans="1:22" x14ac:dyDescent="0.2">
      <c r="A5348" s="10">
        <f t="shared" si="918"/>
        <v>223</v>
      </c>
      <c r="B5348" s="10">
        <f t="shared" si="927"/>
        <v>15</v>
      </c>
      <c r="C5348" s="23">
        <v>15.8</v>
      </c>
      <c r="D5348" s="24">
        <v>2.2448999999999999</v>
      </c>
      <c r="E5348" s="24">
        <v>170.226</v>
      </c>
      <c r="F5348" s="48"/>
      <c r="G5348" s="48"/>
      <c r="H5348" s="1">
        <f t="shared" si="928"/>
        <v>15.068920289235903</v>
      </c>
      <c r="I5348" s="1">
        <f t="shared" si="922"/>
        <v>-4.8431047654342105</v>
      </c>
      <c r="J5348" s="4">
        <f>B5348+('PV model'!$B$3/15)+(I5348/60)</f>
        <v>14.642614920576095</v>
      </c>
      <c r="K5348" s="2">
        <f t="shared" si="923"/>
        <v>-39.639223808641432</v>
      </c>
      <c r="L5348" s="2">
        <f>DEGREES(ASIN((((COS(RADIANS('PV model'!$B$2))*COS(RADIANS(H5348))*COS(RADIANS(K5348)))+(SIN(RADIANS('PV model'!$B$2))*SIN(RADIANS(H5348)))))))</f>
        <v>39.452236250959167</v>
      </c>
      <c r="M5348" s="3">
        <f t="shared" si="919"/>
        <v>39.452236250959167</v>
      </c>
      <c r="N5348" s="2">
        <f t="shared" si="924"/>
        <v>-52.919258461418416</v>
      </c>
      <c r="O5348" s="2">
        <f>IF('PV model'!$B$2&gt;0, 180-N5348,IF('PV model'!$B$2&lt;0,0-N5348,N5348))</f>
        <v>232.91925846141842</v>
      </c>
      <c r="P5348" s="2">
        <f>ABS(O5348-'PV model'!$B$5)</f>
        <v>27.919258461418423</v>
      </c>
      <c r="Q5348" s="3">
        <f t="shared" si="920"/>
        <v>50.547763749040833</v>
      </c>
      <c r="R5348" s="3">
        <f t="shared" si="925"/>
        <v>2.2448999999999999</v>
      </c>
      <c r="S5348" s="3">
        <f t="shared" si="921"/>
        <v>171.82638666428798</v>
      </c>
      <c r="T5348" s="3">
        <f>(0.5*(1-COS(RADIANS(90-$X$3)))*(D5348+E5348)*'PV model'!$B$4)</f>
        <v>0</v>
      </c>
      <c r="U5348" s="3">
        <f t="shared" si="926"/>
        <v>174.07128666428798</v>
      </c>
      <c r="V5348" s="3">
        <f>('PV model'!$B$13*(U5348/1000)*(1-'PV model'!$B$14*((20+C5348)-25))*'PV model'!$B$10)/'PV model'!$B$12</f>
        <v>16.648478651755855</v>
      </c>
    </row>
    <row r="5349" spans="1:22" x14ac:dyDescent="0.2">
      <c r="A5349" s="10">
        <f t="shared" si="918"/>
        <v>223</v>
      </c>
      <c r="B5349" s="10">
        <f t="shared" si="927"/>
        <v>16</v>
      </c>
      <c r="C5349" s="23">
        <v>16.100000000000001</v>
      </c>
      <c r="D5349" s="24">
        <v>0</v>
      </c>
      <c r="E5349" s="24">
        <v>143.76599999999999</v>
      </c>
      <c r="F5349" s="48"/>
      <c r="G5349" s="48"/>
      <c r="H5349" s="1">
        <f t="shared" si="928"/>
        <v>15.068920289235903</v>
      </c>
      <c r="I5349" s="1">
        <f t="shared" si="922"/>
        <v>-4.8431047654342105</v>
      </c>
      <c r="J5349" s="4">
        <f>B5349+('PV model'!$B$3/15)+(I5349/60)</f>
        <v>15.642614920576095</v>
      </c>
      <c r="K5349" s="2">
        <f t="shared" si="923"/>
        <v>-54.639223808641432</v>
      </c>
      <c r="L5349" s="2">
        <f>DEGREES(ASIN((((COS(RADIANS('PV model'!$B$2))*COS(RADIANS(H5349))*COS(RADIANS(K5349)))+(SIN(RADIANS('PV model'!$B$2))*SIN(RADIANS(H5349)))))))</f>
        <v>32.058018687586383</v>
      </c>
      <c r="M5349" s="3">
        <f t="shared" si="919"/>
        <v>32.058018687586383</v>
      </c>
      <c r="N5349" s="2">
        <f t="shared" si="924"/>
        <v>-68.305717335267616</v>
      </c>
      <c r="O5349" s="2">
        <f>IF('PV model'!$B$2&gt;0, 180-N5349,IF('PV model'!$B$2&lt;0,0-N5349,N5349))</f>
        <v>248.30571733526762</v>
      </c>
      <c r="P5349" s="2">
        <f>ABS(O5349-'PV model'!$B$5)</f>
        <v>43.305717335267616</v>
      </c>
      <c r="Q5349" s="3">
        <f t="shared" si="920"/>
        <v>57.941981312413617</v>
      </c>
      <c r="R5349" s="3">
        <f t="shared" si="925"/>
        <v>0</v>
      </c>
      <c r="S5349" s="3">
        <f t="shared" si="921"/>
        <v>143.76599999999999</v>
      </c>
      <c r="T5349" s="3">
        <f>(0.5*(1-COS(RADIANS(90-$X$3)))*(D5349+E5349)*'PV model'!$B$4)</f>
        <v>0</v>
      </c>
      <c r="U5349" s="3">
        <f t="shared" si="926"/>
        <v>143.76599999999999</v>
      </c>
      <c r="V5349" s="3">
        <f>('PV model'!$B$13*(U5349/1000)*(1-'PV model'!$B$14*((20+C5349)-25))*'PV model'!$B$10)/'PV model'!$B$12</f>
        <v>13.732783648416</v>
      </c>
    </row>
    <row r="5350" spans="1:22" x14ac:dyDescent="0.2">
      <c r="A5350" s="10">
        <f t="shared" si="918"/>
        <v>223</v>
      </c>
      <c r="B5350" s="10">
        <f t="shared" si="927"/>
        <v>17</v>
      </c>
      <c r="C5350" s="23">
        <v>16.399999999999999</v>
      </c>
      <c r="D5350" s="24">
        <v>0</v>
      </c>
      <c r="E5350" s="24">
        <v>108.486</v>
      </c>
      <c r="F5350" s="48"/>
      <c r="G5350" s="48"/>
      <c r="H5350" s="1">
        <f t="shared" si="928"/>
        <v>15.068920289235903</v>
      </c>
      <c r="I5350" s="1">
        <f t="shared" si="922"/>
        <v>-4.8431047654342105</v>
      </c>
      <c r="J5350" s="4">
        <f>B5350+('PV model'!$B$3/15)+(I5350/60)</f>
        <v>16.642614920576097</v>
      </c>
      <c r="K5350" s="2">
        <f t="shared" si="923"/>
        <v>-69.639223808641461</v>
      </c>
      <c r="L5350" s="2">
        <f>DEGREES(ASIN((((COS(RADIANS('PV model'!$B$2))*COS(RADIANS(H5350))*COS(RADIANS(K5350)))+(SIN(RADIANS('PV model'!$B$2))*SIN(RADIANS(H5350)))))))</f>
        <v>23.86295381459092</v>
      </c>
      <c r="M5350" s="3">
        <f t="shared" si="919"/>
        <v>23.86295381459092</v>
      </c>
      <c r="N5350" s="2">
        <f t="shared" si="924"/>
        <v>-81.851425907182758</v>
      </c>
      <c r="O5350" s="2">
        <f>IF('PV model'!$B$2&gt;0, 180-N5350,IF('PV model'!$B$2&lt;0,0-N5350,N5350))</f>
        <v>261.85142590718277</v>
      </c>
      <c r="P5350" s="2">
        <f>ABS(O5350-'PV model'!$B$5)</f>
        <v>56.851425907182772</v>
      </c>
      <c r="Q5350" s="3">
        <f t="shared" si="920"/>
        <v>66.137046185409076</v>
      </c>
      <c r="R5350" s="3">
        <f t="shared" si="925"/>
        <v>0</v>
      </c>
      <c r="S5350" s="3">
        <f t="shared" si="921"/>
        <v>108.486</v>
      </c>
      <c r="T5350" s="3">
        <f>(0.5*(1-COS(RADIANS(90-$X$3)))*(D5350+E5350)*'PV model'!$B$4)</f>
        <v>0</v>
      </c>
      <c r="U5350" s="3">
        <f t="shared" si="926"/>
        <v>108.486</v>
      </c>
      <c r="V5350" s="3">
        <f>('PV model'!$B$13*(U5350/1000)*(1-'PV model'!$B$14*((20+C5350)-25))*'PV model'!$B$10)/'PV model'!$B$12</f>
        <v>10.349762278463999</v>
      </c>
    </row>
    <row r="5351" spans="1:22" x14ac:dyDescent="0.2">
      <c r="A5351" s="10">
        <f t="shared" si="918"/>
        <v>223</v>
      </c>
      <c r="B5351" s="10">
        <f t="shared" si="927"/>
        <v>18</v>
      </c>
      <c r="C5351" s="23">
        <v>16.2</v>
      </c>
      <c r="D5351" s="24">
        <v>0</v>
      </c>
      <c r="E5351" s="24">
        <v>68.796000000000006</v>
      </c>
      <c r="F5351" s="48"/>
      <c r="G5351" s="48"/>
      <c r="H5351" s="1">
        <f t="shared" si="928"/>
        <v>15.068920289235903</v>
      </c>
      <c r="I5351" s="1">
        <f t="shared" si="922"/>
        <v>-4.8431047654342105</v>
      </c>
      <c r="J5351" s="4">
        <f>B5351+('PV model'!$B$3/15)+(I5351/60)</f>
        <v>17.642614920576097</v>
      </c>
      <c r="K5351" s="2">
        <f t="shared" si="923"/>
        <v>-84.639223808641461</v>
      </c>
      <c r="L5351" s="2">
        <f>DEGREES(ASIN((((COS(RADIANS('PV model'!$B$2))*COS(RADIANS(H5351))*COS(RADIANS(K5351)))+(SIN(RADIANS('PV model'!$B$2))*SIN(RADIANS(H5351)))))))</f>
        <v>15.388036677706369</v>
      </c>
      <c r="M5351" s="3">
        <f t="shared" si="919"/>
        <v>15.388036677706369</v>
      </c>
      <c r="N5351" s="2">
        <f t="shared" si="924"/>
        <v>-85.663284908651306</v>
      </c>
      <c r="O5351" s="2">
        <f>IF('PV model'!$B$2&gt;0, 180-N5351,IF('PV model'!$B$2&lt;0,0-N5351,N5351))</f>
        <v>265.66328490865129</v>
      </c>
      <c r="P5351" s="2">
        <f>ABS(O5351-'PV model'!$B$5)</f>
        <v>60.663284908651292</v>
      </c>
      <c r="Q5351" s="3">
        <f t="shared" si="920"/>
        <v>74.611963322293633</v>
      </c>
      <c r="R5351" s="3">
        <f t="shared" si="925"/>
        <v>0</v>
      </c>
      <c r="S5351" s="3">
        <f t="shared" si="921"/>
        <v>68.796000000000006</v>
      </c>
      <c r="T5351" s="3">
        <f>(0.5*(1-COS(RADIANS(90-$X$3)))*(D5351+E5351)*'PV model'!$B$4)</f>
        <v>0</v>
      </c>
      <c r="U5351" s="3">
        <f t="shared" si="926"/>
        <v>68.796000000000006</v>
      </c>
      <c r="V5351" s="3">
        <f>('PV model'!$B$13*(U5351/1000)*(1-'PV model'!$B$14*((20+C5351)-25))*'PV model'!$B$10)/'PV model'!$B$12</f>
        <v>6.5687653624319999</v>
      </c>
    </row>
    <row r="5352" spans="1:22" x14ac:dyDescent="0.2">
      <c r="A5352" s="10">
        <f t="shared" si="918"/>
        <v>223</v>
      </c>
      <c r="B5352" s="10">
        <f t="shared" si="927"/>
        <v>19</v>
      </c>
      <c r="C5352" s="23">
        <v>15.8</v>
      </c>
      <c r="D5352" s="24">
        <v>0</v>
      </c>
      <c r="E5352" s="24">
        <v>32.634</v>
      </c>
      <c r="F5352" s="48"/>
      <c r="G5352" s="48"/>
      <c r="H5352" s="1">
        <f t="shared" si="928"/>
        <v>15.068920289235903</v>
      </c>
      <c r="I5352" s="1">
        <f t="shared" si="922"/>
        <v>-4.8431047654342105</v>
      </c>
      <c r="J5352" s="4">
        <f>B5352+('PV model'!$B$3/15)+(I5352/60)</f>
        <v>18.642614920576097</v>
      </c>
      <c r="K5352" s="2">
        <f t="shared" si="923"/>
        <v>-99.639223808641461</v>
      </c>
      <c r="L5352" s="2">
        <f>DEGREES(ASIN((((COS(RADIANS('PV model'!$B$2))*COS(RADIANS(H5352))*COS(RADIANS(K5352)))+(SIN(RADIANS('PV model'!$B$2))*SIN(RADIANS(H5352)))))))</f>
        <v>7.0466262064577077</v>
      </c>
      <c r="M5352" s="3">
        <f t="shared" si="919"/>
        <v>7.0466262064577077</v>
      </c>
      <c r="N5352" s="2">
        <f t="shared" si="924"/>
        <v>-73.582214879985372</v>
      </c>
      <c r="O5352" s="2">
        <f>IF('PV model'!$B$2&gt;0, 180-N5352,IF('PV model'!$B$2&lt;0,0-N5352,N5352))</f>
        <v>253.58221487998537</v>
      </c>
      <c r="P5352" s="2">
        <f>ABS(O5352-'PV model'!$B$5)</f>
        <v>48.582214879985372</v>
      </c>
      <c r="Q5352" s="3">
        <f t="shared" si="920"/>
        <v>82.953373793542298</v>
      </c>
      <c r="R5352" s="3">
        <f t="shared" si="925"/>
        <v>0</v>
      </c>
      <c r="S5352" s="3">
        <f t="shared" si="921"/>
        <v>32.634</v>
      </c>
      <c r="T5352" s="3">
        <f>(0.5*(1-COS(RADIANS(90-$X$3)))*(D5352+E5352)*'PV model'!$B$4)</f>
        <v>0</v>
      </c>
      <c r="U5352" s="3">
        <f t="shared" si="926"/>
        <v>32.634</v>
      </c>
      <c r="V5352" s="3">
        <f>('PV model'!$B$13*(U5352/1000)*(1-'PV model'!$B$14*((20+C5352)-25))*'PV model'!$B$10)/'PV model'!$B$12</f>
        <v>3.1211721515519999</v>
      </c>
    </row>
    <row r="5353" spans="1:22" x14ac:dyDescent="0.2">
      <c r="A5353" s="10">
        <f t="shared" si="918"/>
        <v>223</v>
      </c>
      <c r="B5353" s="10">
        <f t="shared" si="927"/>
        <v>20</v>
      </c>
      <c r="C5353" s="23">
        <v>15.5</v>
      </c>
      <c r="D5353" s="24">
        <v>0</v>
      </c>
      <c r="E5353" s="24">
        <v>6.1740000000000004</v>
      </c>
      <c r="F5353" s="48"/>
      <c r="G5353" s="48"/>
      <c r="H5353" s="1">
        <f t="shared" si="928"/>
        <v>15.068920289235903</v>
      </c>
      <c r="I5353" s="1">
        <f t="shared" si="922"/>
        <v>-4.8431047654342105</v>
      </c>
      <c r="J5353" s="4">
        <f>B5353+('PV model'!$B$3/15)+(I5353/60)</f>
        <v>19.642614920576097</v>
      </c>
      <c r="K5353" s="2">
        <f t="shared" si="923"/>
        <v>-114.63922380864146</v>
      </c>
      <c r="L5353" s="2">
        <f>DEGREES(ASIN((((COS(RADIANS('PV model'!$B$2))*COS(RADIANS(H5353))*COS(RADIANS(K5353)))+(SIN(RADIANS('PV model'!$B$2))*SIN(RADIANS(H5353)))))))</f>
        <v>-0.78840060873769968</v>
      </c>
      <c r="M5353" s="3">
        <f t="shared" si="919"/>
        <v>0</v>
      </c>
      <c r="N5353" s="2">
        <f t="shared" si="924"/>
        <v>-61.375552852107667</v>
      </c>
      <c r="O5353" s="2">
        <f>IF('PV model'!$B$2&gt;0, 180-N5353,IF('PV model'!$B$2&lt;0,0-N5353,N5353))</f>
        <v>241.37555285210766</v>
      </c>
      <c r="P5353" s="2">
        <f>ABS(O5353-'PV model'!$B$5)</f>
        <v>36.37555285210766</v>
      </c>
      <c r="Q5353" s="3">
        <f t="shared" si="920"/>
        <v>90.788400608737689</v>
      </c>
      <c r="R5353" s="3">
        <f t="shared" si="925"/>
        <v>0</v>
      </c>
      <c r="S5353" s="3">
        <f t="shared" si="921"/>
        <v>6.1740000000000004</v>
      </c>
      <c r="T5353" s="3">
        <f>(0.5*(1-COS(RADIANS(90-$X$3)))*(D5353+E5353)*'PV model'!$B$4)</f>
        <v>0</v>
      </c>
      <c r="U5353" s="3">
        <f t="shared" si="926"/>
        <v>6.1740000000000004</v>
      </c>
      <c r="V5353" s="3">
        <f>('PV model'!$B$13*(U5353/1000)*(1-'PV model'!$B$14*((20+C5353)-25))*'PV model'!$B$10)/'PV model'!$B$12</f>
        <v>0.59123261232000002</v>
      </c>
    </row>
    <row r="5354" spans="1:22" x14ac:dyDescent="0.2">
      <c r="A5354" s="10">
        <f t="shared" si="918"/>
        <v>223</v>
      </c>
      <c r="B5354" s="10">
        <f t="shared" si="927"/>
        <v>21</v>
      </c>
      <c r="C5354" s="23">
        <v>15.6</v>
      </c>
      <c r="D5354" s="24">
        <v>0</v>
      </c>
      <c r="E5354" s="24">
        <v>0</v>
      </c>
      <c r="F5354" s="48"/>
      <c r="G5354" s="48"/>
      <c r="H5354" s="1">
        <f t="shared" si="928"/>
        <v>15.068920289235903</v>
      </c>
      <c r="I5354" s="1">
        <f t="shared" si="922"/>
        <v>-4.8431047654342105</v>
      </c>
      <c r="J5354" s="4">
        <f>B5354+('PV model'!$B$3/15)+(I5354/60)</f>
        <v>20.642614920576097</v>
      </c>
      <c r="K5354" s="2">
        <f t="shared" si="923"/>
        <v>-129.63922380864145</v>
      </c>
      <c r="L5354" s="2">
        <f>DEGREES(ASIN((((COS(RADIANS('PV model'!$B$2))*COS(RADIANS(H5354))*COS(RADIANS(K5354)))+(SIN(RADIANS('PV model'!$B$2))*SIN(RADIANS(H5354)))))))</f>
        <v>-7.7388187733832972</v>
      </c>
      <c r="M5354" s="3">
        <f t="shared" si="919"/>
        <v>0</v>
      </c>
      <c r="N5354" s="2">
        <f t="shared" si="924"/>
        <v>-48.627766333755169</v>
      </c>
      <c r="O5354" s="2">
        <f>IF('PV model'!$B$2&gt;0, 180-N5354,IF('PV model'!$B$2&lt;0,0-N5354,N5354))</f>
        <v>228.62776633375518</v>
      </c>
      <c r="P5354" s="2">
        <f>ABS(O5354-'PV model'!$B$5)</f>
        <v>23.627766333755176</v>
      </c>
      <c r="Q5354" s="3">
        <f t="shared" si="920"/>
        <v>97.738818773383286</v>
      </c>
      <c r="R5354" s="3">
        <f t="shared" si="925"/>
        <v>0</v>
      </c>
      <c r="S5354" s="3">
        <f t="shared" si="921"/>
        <v>0</v>
      </c>
      <c r="T5354" s="3">
        <f>(0.5*(1-COS(RADIANS(90-$X$3)))*(D5354+E5354)*'PV model'!$B$4)</f>
        <v>0</v>
      </c>
      <c r="U5354" s="3">
        <f t="shared" si="926"/>
        <v>0</v>
      </c>
      <c r="V5354" s="3">
        <f>('PV model'!$B$13*(U5354/1000)*(1-'PV model'!$B$14*((20+C5354)-25))*'PV model'!$B$10)/'PV model'!$B$12</f>
        <v>0</v>
      </c>
    </row>
    <row r="5355" spans="1:22" x14ac:dyDescent="0.2">
      <c r="A5355" s="10">
        <f t="shared" si="918"/>
        <v>223</v>
      </c>
      <c r="B5355" s="10">
        <f t="shared" si="927"/>
        <v>22</v>
      </c>
      <c r="C5355" s="23">
        <v>15.7</v>
      </c>
      <c r="D5355" s="24">
        <v>0</v>
      </c>
      <c r="E5355" s="24">
        <v>0</v>
      </c>
      <c r="F5355" s="48"/>
      <c r="G5355" s="48"/>
      <c r="H5355" s="1">
        <f t="shared" si="928"/>
        <v>15.068920289235903</v>
      </c>
      <c r="I5355" s="1">
        <f t="shared" si="922"/>
        <v>-4.8431047654342105</v>
      </c>
      <c r="J5355" s="4">
        <f>B5355+('PV model'!$B$3/15)+(I5355/60)</f>
        <v>21.642614920576097</v>
      </c>
      <c r="K5355" s="2">
        <f t="shared" si="923"/>
        <v>-144.63922380864145</v>
      </c>
      <c r="L5355" s="2">
        <f>DEGREES(ASIN((((COS(RADIANS('PV model'!$B$2))*COS(RADIANS(H5355))*COS(RADIANS(K5355)))+(SIN(RADIANS('PV model'!$B$2))*SIN(RADIANS(H5355)))))))</f>
        <v>-13.401738653060224</v>
      </c>
      <c r="M5355" s="3">
        <f t="shared" si="919"/>
        <v>0</v>
      </c>
      <c r="N5355" s="2">
        <f t="shared" si="924"/>
        <v>-35.062265911965973</v>
      </c>
      <c r="O5355" s="2">
        <f>IF('PV model'!$B$2&gt;0, 180-N5355,IF('PV model'!$B$2&lt;0,0-N5355,N5355))</f>
        <v>215.06226591196597</v>
      </c>
      <c r="P5355" s="2">
        <f>ABS(O5355-'PV model'!$B$5)</f>
        <v>10.062265911965966</v>
      </c>
      <c r="Q5355" s="3">
        <f t="shared" si="920"/>
        <v>103.40173865306022</v>
      </c>
      <c r="R5355" s="3">
        <f t="shared" si="925"/>
        <v>0</v>
      </c>
      <c r="S5355" s="3">
        <f t="shared" si="921"/>
        <v>0</v>
      </c>
      <c r="T5355" s="3">
        <f>(0.5*(1-COS(RADIANS(90-$X$3)))*(D5355+E5355)*'PV model'!$B$4)</f>
        <v>0</v>
      </c>
      <c r="U5355" s="3">
        <f t="shared" si="926"/>
        <v>0</v>
      </c>
      <c r="V5355" s="3">
        <f>('PV model'!$B$13*(U5355/1000)*(1-'PV model'!$B$14*((20+C5355)-25))*'PV model'!$B$10)/'PV model'!$B$12</f>
        <v>0</v>
      </c>
    </row>
    <row r="5356" spans="1:22" x14ac:dyDescent="0.2">
      <c r="A5356" s="10">
        <f t="shared" si="918"/>
        <v>223</v>
      </c>
      <c r="B5356" s="10">
        <f t="shared" si="927"/>
        <v>23</v>
      </c>
      <c r="C5356" s="23">
        <v>15.6</v>
      </c>
      <c r="D5356" s="24">
        <v>0</v>
      </c>
      <c r="E5356" s="24">
        <v>0</v>
      </c>
      <c r="F5356" s="48"/>
      <c r="G5356" s="48"/>
      <c r="H5356" s="1">
        <f t="shared" si="928"/>
        <v>15.068920289235903</v>
      </c>
      <c r="I5356" s="1">
        <f t="shared" si="922"/>
        <v>-4.8431047654342105</v>
      </c>
      <c r="J5356" s="4">
        <f>B5356+('PV model'!$B$3/15)+(I5356/60)</f>
        <v>22.642614920576097</v>
      </c>
      <c r="K5356" s="2">
        <f t="shared" si="923"/>
        <v>-159.63922380864145</v>
      </c>
      <c r="L5356" s="2">
        <f>DEGREES(ASIN((((COS(RADIANS('PV model'!$B$2))*COS(RADIANS(H5356))*COS(RADIANS(K5356)))+(SIN(RADIANS('PV model'!$B$2))*SIN(RADIANS(H5356)))))))</f>
        <v>-17.367578648312151</v>
      </c>
      <c r="M5356" s="3">
        <f t="shared" si="919"/>
        <v>0</v>
      </c>
      <c r="N5356" s="2">
        <f t="shared" si="924"/>
        <v>-20.610604275148631</v>
      </c>
      <c r="O5356" s="2">
        <f>IF('PV model'!$B$2&gt;0, 180-N5356,IF('PV model'!$B$2&lt;0,0-N5356,N5356))</f>
        <v>200.61060427514863</v>
      </c>
      <c r="P5356" s="2">
        <f>ABS(O5356-'PV model'!$B$5)</f>
        <v>4.3893957248513686</v>
      </c>
      <c r="Q5356" s="3">
        <f t="shared" si="920"/>
        <v>107.36757864831215</v>
      </c>
      <c r="R5356" s="3">
        <f t="shared" si="925"/>
        <v>0</v>
      </c>
      <c r="S5356" s="3">
        <f t="shared" si="921"/>
        <v>0</v>
      </c>
      <c r="T5356" s="3">
        <f>(0.5*(1-COS(RADIANS(90-$X$3)))*(D5356+E5356)*'PV model'!$B$4)</f>
        <v>0</v>
      </c>
      <c r="U5356" s="3">
        <f t="shared" si="926"/>
        <v>0</v>
      </c>
      <c r="V5356" s="3">
        <f>('PV model'!$B$13*(U5356/1000)*(1-'PV model'!$B$14*((20+C5356)-25))*'PV model'!$B$10)/'PV model'!$B$12</f>
        <v>0</v>
      </c>
    </row>
    <row r="5357" spans="1:22" x14ac:dyDescent="0.2">
      <c r="A5357" s="10">
        <f t="shared" si="918"/>
        <v>223</v>
      </c>
      <c r="B5357" s="10">
        <f t="shared" si="927"/>
        <v>24</v>
      </c>
      <c r="C5357" s="23">
        <v>15.8</v>
      </c>
      <c r="D5357" s="24">
        <v>0</v>
      </c>
      <c r="E5357" s="24">
        <v>0</v>
      </c>
      <c r="F5357" s="48"/>
      <c r="G5357" s="48"/>
      <c r="H5357" s="1">
        <f t="shared" si="928"/>
        <v>15.068920289235903</v>
      </c>
      <c r="I5357" s="1">
        <f t="shared" si="922"/>
        <v>-4.8431047654342105</v>
      </c>
      <c r="J5357" s="4">
        <f>B5357+('PV model'!$B$3/15)+(I5357/60)</f>
        <v>23.642614920576097</v>
      </c>
      <c r="K5357" s="2">
        <f t="shared" si="923"/>
        <v>-174.63922380864145</v>
      </c>
      <c r="L5357" s="2">
        <f>DEGREES(ASIN((((COS(RADIANS('PV model'!$B$2))*COS(RADIANS(H5357))*COS(RADIANS(K5357)))+(SIN(RADIANS('PV model'!$B$2))*SIN(RADIANS(H5357)))))))</f>
        <v>-19.285804183726672</v>
      </c>
      <c r="M5357" s="3">
        <f t="shared" si="919"/>
        <v>0</v>
      </c>
      <c r="N5357" s="2">
        <f t="shared" si="924"/>
        <v>-5.4845712375846079</v>
      </c>
      <c r="O5357" s="2">
        <f>IF('PV model'!$B$2&gt;0, 180-N5357,IF('PV model'!$B$2&lt;0,0-N5357,N5357))</f>
        <v>185.48457123758462</v>
      </c>
      <c r="P5357" s="2">
        <f>ABS(O5357-'PV model'!$B$5)</f>
        <v>19.515428762415382</v>
      </c>
      <c r="Q5357" s="3">
        <f t="shared" si="920"/>
        <v>109.28580418372667</v>
      </c>
      <c r="R5357" s="3">
        <f t="shared" si="925"/>
        <v>0</v>
      </c>
      <c r="S5357" s="3">
        <f t="shared" si="921"/>
        <v>0</v>
      </c>
      <c r="T5357" s="3">
        <f>(0.5*(1-COS(RADIANS(90-$X$3)))*(D5357+E5357)*'PV model'!$B$4)</f>
        <v>0</v>
      </c>
      <c r="U5357" s="3">
        <f t="shared" si="926"/>
        <v>0</v>
      </c>
      <c r="V5357" s="3">
        <f>('PV model'!$B$13*(U5357/1000)*(1-'PV model'!$B$14*((20+C5357)-25))*'PV model'!$B$10)/'PV model'!$B$12</f>
        <v>0</v>
      </c>
    </row>
    <row r="5358" spans="1:22" x14ac:dyDescent="0.2">
      <c r="A5358" s="10">
        <f t="shared" ref="A5358:A5421" si="929">IF(B5358&gt;1,A5357,A5357+1)</f>
        <v>224</v>
      </c>
      <c r="B5358" s="10">
        <f t="shared" si="927"/>
        <v>1</v>
      </c>
      <c r="C5358" s="23">
        <v>15.6</v>
      </c>
      <c r="D5358" s="24">
        <v>0</v>
      </c>
      <c r="E5358" s="24">
        <v>0</v>
      </c>
      <c r="F5358" s="48"/>
      <c r="G5358" s="48"/>
      <c r="H5358" s="1">
        <f t="shared" si="928"/>
        <v>14.757070652941028</v>
      </c>
      <c r="I5358" s="1">
        <f t="shared" si="922"/>
        <v>-4.6710425754523079</v>
      </c>
      <c r="J5358" s="4">
        <f>B5358+('PV model'!$B$3/15)+(I5358/60)</f>
        <v>0.64548262374246157</v>
      </c>
      <c r="K5358" s="2">
        <f t="shared" si="923"/>
        <v>170.31776064386307</v>
      </c>
      <c r="L5358" s="2">
        <f>DEGREES(ASIN((((COS(RADIANS('PV model'!$B$2))*COS(RADIANS(H5358))*COS(RADIANS(K5358)))+(SIN(RADIANS('PV model'!$B$2))*SIN(RADIANS(H5358)))))))</f>
        <v>-19.268691115425042</v>
      </c>
      <c r="M5358" s="3">
        <f t="shared" si="919"/>
        <v>0</v>
      </c>
      <c r="N5358" s="2">
        <f t="shared" si="924"/>
        <v>9.9208456965850846</v>
      </c>
      <c r="O5358" s="2">
        <f>IF('PV model'!$B$2&gt;0, 180-N5358,IF('PV model'!$B$2&lt;0,0-N5358,N5358))</f>
        <v>170.07915430341492</v>
      </c>
      <c r="P5358" s="2">
        <f>ABS(O5358-'PV model'!$B$5)</f>
        <v>34.920845696585076</v>
      </c>
      <c r="Q5358" s="3">
        <f t="shared" si="920"/>
        <v>109.26869111542504</v>
      </c>
      <c r="R5358" s="3">
        <f t="shared" si="925"/>
        <v>0</v>
      </c>
      <c r="S5358" s="3">
        <f t="shared" si="921"/>
        <v>0</v>
      </c>
      <c r="T5358" s="3">
        <f>(0.5*(1-COS(RADIANS(90-$X$3)))*(D5358+E5358)*'PV model'!$B$4)</f>
        <v>0</v>
      </c>
      <c r="U5358" s="3">
        <f t="shared" si="926"/>
        <v>0</v>
      </c>
      <c r="V5358" s="3">
        <f>('PV model'!$B$13*(U5358/1000)*(1-'PV model'!$B$14*((20+C5358)-25))*'PV model'!$B$10)/'PV model'!$B$12</f>
        <v>0</v>
      </c>
    </row>
    <row r="5359" spans="1:22" x14ac:dyDescent="0.2">
      <c r="A5359" s="10">
        <f t="shared" si="929"/>
        <v>224</v>
      </c>
      <c r="B5359" s="10">
        <f t="shared" si="927"/>
        <v>2</v>
      </c>
      <c r="C5359" s="23">
        <v>15.1</v>
      </c>
      <c r="D5359" s="24">
        <v>0</v>
      </c>
      <c r="E5359" s="24">
        <v>0</v>
      </c>
      <c r="F5359" s="48"/>
      <c r="G5359" s="48"/>
      <c r="H5359" s="1">
        <f t="shared" si="928"/>
        <v>14.757070652941028</v>
      </c>
      <c r="I5359" s="1">
        <f t="shared" si="922"/>
        <v>-4.6710425754523079</v>
      </c>
      <c r="J5359" s="4">
        <f>B5359+('PV model'!$B$3/15)+(I5359/60)</f>
        <v>1.6454826237424616</v>
      </c>
      <c r="K5359" s="2">
        <f t="shared" si="923"/>
        <v>155.31776064386307</v>
      </c>
      <c r="L5359" s="2">
        <f>DEGREES(ASIN((((COS(RADIANS('PV model'!$B$2))*COS(RADIANS(H5359))*COS(RADIANS(K5359)))+(SIN(RADIANS('PV model'!$B$2))*SIN(RADIANS(H5359)))))))</f>
        <v>-16.723856732733278</v>
      </c>
      <c r="M5359" s="3">
        <f t="shared" si="919"/>
        <v>0</v>
      </c>
      <c r="N5359" s="2">
        <f t="shared" si="924"/>
        <v>24.93852596800723</v>
      </c>
      <c r="O5359" s="2">
        <f>IF('PV model'!$B$2&gt;0, 180-N5359,IF('PV model'!$B$2&lt;0,0-N5359,N5359))</f>
        <v>155.06147403199276</v>
      </c>
      <c r="P5359" s="2">
        <f>ABS(O5359-'PV model'!$B$5)</f>
        <v>49.938525968007241</v>
      </c>
      <c r="Q5359" s="3">
        <f t="shared" si="920"/>
        <v>106.72385673273328</v>
      </c>
      <c r="R5359" s="3">
        <f t="shared" si="925"/>
        <v>0</v>
      </c>
      <c r="S5359" s="3">
        <f t="shared" si="921"/>
        <v>0</v>
      </c>
      <c r="T5359" s="3">
        <f>(0.5*(1-COS(RADIANS(90-$X$3)))*(D5359+E5359)*'PV model'!$B$4)</f>
        <v>0</v>
      </c>
      <c r="U5359" s="3">
        <f t="shared" si="926"/>
        <v>0</v>
      </c>
      <c r="V5359" s="3">
        <f>('PV model'!$B$13*(U5359/1000)*(1-'PV model'!$B$14*((20+C5359)-25))*'PV model'!$B$10)/'PV model'!$B$12</f>
        <v>0</v>
      </c>
    </row>
    <row r="5360" spans="1:22" x14ac:dyDescent="0.2">
      <c r="A5360" s="10">
        <f t="shared" si="929"/>
        <v>224</v>
      </c>
      <c r="B5360" s="10">
        <f t="shared" si="927"/>
        <v>3</v>
      </c>
      <c r="C5360" s="23">
        <v>13.8</v>
      </c>
      <c r="D5360" s="24">
        <v>0</v>
      </c>
      <c r="E5360" s="24">
        <v>0</v>
      </c>
      <c r="F5360" s="48"/>
      <c r="G5360" s="48"/>
      <c r="H5360" s="1">
        <f t="shared" si="928"/>
        <v>14.757070652941028</v>
      </c>
      <c r="I5360" s="1">
        <f t="shared" si="922"/>
        <v>-4.6710425754523079</v>
      </c>
      <c r="J5360" s="4">
        <f>B5360+('PV model'!$B$3/15)+(I5360/60)</f>
        <v>2.6454826237424616</v>
      </c>
      <c r="K5360" s="2">
        <f t="shared" si="923"/>
        <v>140.31776064386307</v>
      </c>
      <c r="L5360" s="2">
        <f>DEGREES(ASIN((((COS(RADIANS('PV model'!$B$2))*COS(RADIANS(H5360))*COS(RADIANS(K5360)))+(SIN(RADIANS('PV model'!$B$2))*SIN(RADIANS(H5360)))))))</f>
        <v>-12.216356864912074</v>
      </c>
      <c r="M5360" s="3">
        <f t="shared" si="919"/>
        <v>0</v>
      </c>
      <c r="N5360" s="2">
        <f t="shared" si="924"/>
        <v>39.181071996819902</v>
      </c>
      <c r="O5360" s="2">
        <f>IF('PV model'!$B$2&gt;0, 180-N5360,IF('PV model'!$B$2&lt;0,0-N5360,N5360))</f>
        <v>140.8189280031801</v>
      </c>
      <c r="P5360" s="2">
        <f>ABS(O5360-'PV model'!$B$5)</f>
        <v>64.181071996819895</v>
      </c>
      <c r="Q5360" s="3">
        <f t="shared" si="920"/>
        <v>102.21635686491207</v>
      </c>
      <c r="R5360" s="3">
        <f t="shared" si="925"/>
        <v>0</v>
      </c>
      <c r="S5360" s="3">
        <f t="shared" si="921"/>
        <v>0</v>
      </c>
      <c r="T5360" s="3">
        <f>(0.5*(1-COS(RADIANS(90-$X$3)))*(D5360+E5360)*'PV model'!$B$4)</f>
        <v>0</v>
      </c>
      <c r="U5360" s="3">
        <f t="shared" si="926"/>
        <v>0</v>
      </c>
      <c r="V5360" s="3">
        <f>('PV model'!$B$13*(U5360/1000)*(1-'PV model'!$B$14*((20+C5360)-25))*'PV model'!$B$10)/'PV model'!$B$12</f>
        <v>0</v>
      </c>
    </row>
    <row r="5361" spans="1:22" x14ac:dyDescent="0.2">
      <c r="A5361" s="10">
        <f t="shared" si="929"/>
        <v>224</v>
      </c>
      <c r="B5361" s="10">
        <f t="shared" si="927"/>
        <v>4</v>
      </c>
      <c r="C5361" s="23">
        <v>13.8</v>
      </c>
      <c r="D5361" s="24">
        <v>0</v>
      </c>
      <c r="E5361" s="24">
        <v>0</v>
      </c>
      <c r="F5361" s="48"/>
      <c r="G5361" s="48"/>
      <c r="H5361" s="1">
        <f t="shared" si="928"/>
        <v>14.757070652941028</v>
      </c>
      <c r="I5361" s="1">
        <f t="shared" si="922"/>
        <v>-4.6710425754523079</v>
      </c>
      <c r="J5361" s="4">
        <f>B5361+('PV model'!$B$3/15)+(I5361/60)</f>
        <v>3.6454826237424616</v>
      </c>
      <c r="K5361" s="2">
        <f t="shared" si="923"/>
        <v>125.31776064386308</v>
      </c>
      <c r="L5361" s="2">
        <f>DEGREES(ASIN((((COS(RADIANS('PV model'!$B$2))*COS(RADIANS(H5361))*COS(RADIANS(K5361)))+(SIN(RADIANS('PV model'!$B$2))*SIN(RADIANS(H5361)))))))</f>
        <v>-6.1263880463746405</v>
      </c>
      <c r="M5361" s="3">
        <f t="shared" si="919"/>
        <v>0</v>
      </c>
      <c r="N5361" s="2">
        <f t="shared" si="924"/>
        <v>52.520945545155705</v>
      </c>
      <c r="O5361" s="2">
        <f>IF('PV model'!$B$2&gt;0, 180-N5361,IF('PV model'!$B$2&lt;0,0-N5361,N5361))</f>
        <v>127.47905445484429</v>
      </c>
      <c r="P5361" s="2">
        <f>ABS(O5361-'PV model'!$B$5)</f>
        <v>77.520945545155712</v>
      </c>
      <c r="Q5361" s="3">
        <f t="shared" si="920"/>
        <v>96.126388046374643</v>
      </c>
      <c r="R5361" s="3">
        <f t="shared" si="925"/>
        <v>0</v>
      </c>
      <c r="S5361" s="3">
        <f t="shared" si="921"/>
        <v>0</v>
      </c>
      <c r="T5361" s="3">
        <f>(0.5*(1-COS(RADIANS(90-$X$3)))*(D5361+E5361)*'PV model'!$B$4)</f>
        <v>0</v>
      </c>
      <c r="U5361" s="3">
        <f t="shared" si="926"/>
        <v>0</v>
      </c>
      <c r="V5361" s="3">
        <f>('PV model'!$B$13*(U5361/1000)*(1-'PV model'!$B$14*((20+C5361)-25))*'PV model'!$B$10)/'PV model'!$B$12</f>
        <v>0</v>
      </c>
    </row>
    <row r="5362" spans="1:22" x14ac:dyDescent="0.2">
      <c r="A5362" s="10">
        <f t="shared" si="929"/>
        <v>224</v>
      </c>
      <c r="B5362" s="10">
        <f t="shared" si="927"/>
        <v>5</v>
      </c>
      <c r="C5362" s="23">
        <v>13.6</v>
      </c>
      <c r="D5362" s="24">
        <v>0</v>
      </c>
      <c r="E5362" s="24">
        <v>0</v>
      </c>
      <c r="F5362" s="48"/>
      <c r="G5362" s="48"/>
      <c r="H5362" s="1">
        <f t="shared" si="928"/>
        <v>14.757070652941028</v>
      </c>
      <c r="I5362" s="1">
        <f t="shared" si="922"/>
        <v>-4.6710425754523079</v>
      </c>
      <c r="J5362" s="4">
        <f>B5362+('PV model'!$B$3/15)+(I5362/60)</f>
        <v>4.6454826237424616</v>
      </c>
      <c r="K5362" s="2">
        <f t="shared" si="923"/>
        <v>110.31776064386308</v>
      </c>
      <c r="L5362" s="2">
        <f>DEGREES(ASIN((((COS(RADIANS('PV model'!$B$2))*COS(RADIANS(H5362))*COS(RADIANS(K5362)))+(SIN(RADIANS('PV model'!$B$2))*SIN(RADIANS(H5362)))))))</f>
        <v>1.1310118840580756</v>
      </c>
      <c r="M5362" s="3">
        <f t="shared" si="919"/>
        <v>1.1310118840580756</v>
      </c>
      <c r="N5362" s="2">
        <f t="shared" si="924"/>
        <v>65.097396528799777</v>
      </c>
      <c r="O5362" s="2">
        <f>IF('PV model'!$B$2&gt;0, 180-N5362,IF('PV model'!$B$2&lt;0,0-N5362,N5362))</f>
        <v>114.90260347120022</v>
      </c>
      <c r="P5362" s="2">
        <f>ABS(O5362-'PV model'!$B$5)</f>
        <v>90.097396528799777</v>
      </c>
      <c r="Q5362" s="3">
        <f t="shared" si="920"/>
        <v>88.868988115941931</v>
      </c>
      <c r="R5362" s="3">
        <f t="shared" si="925"/>
        <v>0</v>
      </c>
      <c r="S5362" s="3">
        <f t="shared" si="921"/>
        <v>0</v>
      </c>
      <c r="T5362" s="3">
        <f>(0.5*(1-COS(RADIANS(90-$X$3)))*(D5362+E5362)*'PV model'!$B$4)</f>
        <v>0</v>
      </c>
      <c r="U5362" s="3">
        <f t="shared" si="926"/>
        <v>0</v>
      </c>
      <c r="V5362" s="3">
        <f>('PV model'!$B$13*(U5362/1000)*(1-'PV model'!$B$14*((20+C5362)-25))*'PV model'!$B$10)/'PV model'!$B$12</f>
        <v>0</v>
      </c>
    </row>
    <row r="5363" spans="1:22" x14ac:dyDescent="0.2">
      <c r="A5363" s="10">
        <f t="shared" si="929"/>
        <v>224</v>
      </c>
      <c r="B5363" s="10">
        <f t="shared" si="927"/>
        <v>6</v>
      </c>
      <c r="C5363" s="23">
        <v>13.6</v>
      </c>
      <c r="D5363" s="24">
        <v>0</v>
      </c>
      <c r="E5363" s="24">
        <v>13.229999999999999</v>
      </c>
      <c r="F5363" s="48"/>
      <c r="G5363" s="48"/>
      <c r="H5363" s="1">
        <f t="shared" si="928"/>
        <v>14.757070652941028</v>
      </c>
      <c r="I5363" s="1">
        <f t="shared" si="922"/>
        <v>-4.6710425754523079</v>
      </c>
      <c r="J5363" s="4">
        <f>B5363+('PV model'!$B$3/15)+(I5363/60)</f>
        <v>5.6454826237424616</v>
      </c>
      <c r="K5363" s="2">
        <f t="shared" si="923"/>
        <v>95.317760643863082</v>
      </c>
      <c r="L5363" s="2">
        <f>DEGREES(ASIN((((COS(RADIANS('PV model'!$B$2))*COS(RADIANS(H5363))*COS(RADIANS(K5363)))+(SIN(RADIANS('PV model'!$B$2))*SIN(RADIANS(H5363)))))))</f>
        <v>9.1581387306359634</v>
      </c>
      <c r="M5363" s="3">
        <f t="shared" si="919"/>
        <v>9.1581387306359634</v>
      </c>
      <c r="N5363" s="2">
        <f t="shared" si="924"/>
        <v>77.235032336310184</v>
      </c>
      <c r="O5363" s="2">
        <f>IF('PV model'!$B$2&gt;0, 180-N5363,IF('PV model'!$B$2&lt;0,0-N5363,N5363))</f>
        <v>102.76496766368982</v>
      </c>
      <c r="P5363" s="2">
        <f>ABS(O5363-'PV model'!$B$5)</f>
        <v>102.23503233631018</v>
      </c>
      <c r="Q5363" s="3">
        <f t="shared" si="920"/>
        <v>80.841861269364045</v>
      </c>
      <c r="R5363" s="3">
        <f t="shared" si="925"/>
        <v>0</v>
      </c>
      <c r="S5363" s="3">
        <f t="shared" si="921"/>
        <v>13.229999999999999</v>
      </c>
      <c r="T5363" s="3">
        <f>(0.5*(1-COS(RADIANS(90-$X$3)))*(D5363+E5363)*'PV model'!$B$4)</f>
        <v>0</v>
      </c>
      <c r="U5363" s="3">
        <f t="shared" si="926"/>
        <v>13.229999999999999</v>
      </c>
      <c r="V5363" s="3">
        <f>('PV model'!$B$13*(U5363/1000)*(1-'PV model'!$B$14*((20+C5363)-25))*'PV model'!$B$10)/'PV model'!$B$12</f>
        <v>1.2769778044799998</v>
      </c>
    </row>
    <row r="5364" spans="1:22" x14ac:dyDescent="0.2">
      <c r="A5364" s="10">
        <f t="shared" si="929"/>
        <v>224</v>
      </c>
      <c r="B5364" s="10">
        <f t="shared" si="927"/>
        <v>7</v>
      </c>
      <c r="C5364" s="23">
        <v>14</v>
      </c>
      <c r="D5364" s="24">
        <v>0</v>
      </c>
      <c r="E5364" s="24">
        <v>51.156000000000006</v>
      </c>
      <c r="F5364" s="48"/>
      <c r="G5364" s="48"/>
      <c r="H5364" s="1">
        <f t="shared" si="928"/>
        <v>14.757070652941028</v>
      </c>
      <c r="I5364" s="1">
        <f t="shared" si="922"/>
        <v>-4.6710425754523079</v>
      </c>
      <c r="J5364" s="4">
        <f>B5364+('PV model'!$B$3/15)+(I5364/60)</f>
        <v>6.6454826237424616</v>
      </c>
      <c r="K5364" s="2">
        <f t="shared" si="923"/>
        <v>80.317760643863082</v>
      </c>
      <c r="L5364" s="2">
        <f>DEGREES(ASIN((((COS(RADIANS('PV model'!$B$2))*COS(RADIANS(H5364))*COS(RADIANS(K5364)))+(SIN(RADIANS('PV model'!$B$2))*SIN(RADIANS(H5364)))))))</f>
        <v>17.580209885131179</v>
      </c>
      <c r="M5364" s="3">
        <f t="shared" si="919"/>
        <v>17.580209885131179</v>
      </c>
      <c r="N5364" s="2">
        <f t="shared" si="924"/>
        <v>89.38435574725581</v>
      </c>
      <c r="O5364" s="2">
        <f>IF('PV model'!$B$2&gt;0, 180-N5364,IF('PV model'!$B$2&lt;0,0-N5364,N5364))</f>
        <v>90.61564425274419</v>
      </c>
      <c r="P5364" s="2">
        <f>ABS(O5364-'PV model'!$B$5)</f>
        <v>114.38435574725581</v>
      </c>
      <c r="Q5364" s="3">
        <f t="shared" si="920"/>
        <v>72.419790114868817</v>
      </c>
      <c r="R5364" s="3">
        <f t="shared" si="925"/>
        <v>0</v>
      </c>
      <c r="S5364" s="3">
        <f t="shared" si="921"/>
        <v>51.156000000000006</v>
      </c>
      <c r="T5364" s="3">
        <f>(0.5*(1-COS(RADIANS(90-$X$3)))*(D5364+E5364)*'PV model'!$B$4)</f>
        <v>0</v>
      </c>
      <c r="U5364" s="3">
        <f t="shared" si="926"/>
        <v>51.156000000000006</v>
      </c>
      <c r="V5364" s="3">
        <f>('PV model'!$B$13*(U5364/1000)*(1-'PV model'!$B$14*((20+C5364)-25))*'PV model'!$B$10)/'PV model'!$B$12</f>
        <v>4.9294658246400003</v>
      </c>
    </row>
    <row r="5365" spans="1:22" x14ac:dyDescent="0.2">
      <c r="A5365" s="10">
        <f t="shared" si="929"/>
        <v>224</v>
      </c>
      <c r="B5365" s="10">
        <f t="shared" si="927"/>
        <v>8</v>
      </c>
      <c r="C5365" s="23">
        <v>14.4</v>
      </c>
      <c r="D5365" s="24">
        <v>0</v>
      </c>
      <c r="E5365" s="24">
        <v>71.441999999999993</v>
      </c>
      <c r="F5365" s="48"/>
      <c r="G5365" s="48"/>
      <c r="H5365" s="1">
        <f t="shared" si="928"/>
        <v>14.757070652941028</v>
      </c>
      <c r="I5365" s="1">
        <f t="shared" si="922"/>
        <v>-4.6710425754523079</v>
      </c>
      <c r="J5365" s="4">
        <f>B5365+('PV model'!$B$3/15)+(I5365/60)</f>
        <v>7.6454826237424616</v>
      </c>
      <c r="K5365" s="2">
        <f t="shared" si="923"/>
        <v>65.317760643863082</v>
      </c>
      <c r="L5365" s="2">
        <f>DEGREES(ASIN((((COS(RADIANS('PV model'!$B$2))*COS(RADIANS(H5365))*COS(RADIANS(K5365)))+(SIN(RADIANS('PV model'!$B$2))*SIN(RADIANS(H5365)))))))</f>
        <v>26.017372629163667</v>
      </c>
      <c r="M5365" s="3">
        <f t="shared" si="919"/>
        <v>26.017372629163667</v>
      </c>
      <c r="N5365" s="2">
        <f t="shared" si="924"/>
        <v>77.890897618027225</v>
      </c>
      <c r="O5365" s="2">
        <f>IF('PV model'!$B$2&gt;0, 180-N5365,IF('PV model'!$B$2&lt;0,0-N5365,N5365))</f>
        <v>102.10910238197278</v>
      </c>
      <c r="P5365" s="2">
        <f>ABS(O5365-'PV model'!$B$5)</f>
        <v>102.89089761802722</v>
      </c>
      <c r="Q5365" s="3">
        <f t="shared" si="920"/>
        <v>63.982627370836333</v>
      </c>
      <c r="R5365" s="3">
        <f t="shared" si="925"/>
        <v>0</v>
      </c>
      <c r="S5365" s="3">
        <f t="shared" si="921"/>
        <v>71.441999999999993</v>
      </c>
      <c r="T5365" s="3">
        <f>(0.5*(1-COS(RADIANS(90-$X$3)))*(D5365+E5365)*'PV model'!$B$4)</f>
        <v>0</v>
      </c>
      <c r="U5365" s="3">
        <f t="shared" si="926"/>
        <v>71.441999999999993</v>
      </c>
      <c r="V5365" s="3">
        <f>('PV model'!$B$13*(U5365/1000)*(1-'PV model'!$B$14*((20+C5365)-25))*'PV model'!$B$10)/'PV model'!$B$12</f>
        <v>6.872827848767999</v>
      </c>
    </row>
    <row r="5366" spans="1:22" x14ac:dyDescent="0.2">
      <c r="A5366" s="10">
        <f t="shared" si="929"/>
        <v>224</v>
      </c>
      <c r="B5366" s="10">
        <f t="shared" si="927"/>
        <v>9</v>
      </c>
      <c r="C5366" s="23">
        <v>15.5</v>
      </c>
      <c r="D5366" s="24">
        <v>69.59190000000001</v>
      </c>
      <c r="E5366" s="24">
        <v>181.69200000000001</v>
      </c>
      <c r="F5366" s="48"/>
      <c r="G5366" s="48"/>
      <c r="H5366" s="1">
        <f t="shared" si="928"/>
        <v>14.757070652941028</v>
      </c>
      <c r="I5366" s="1">
        <f t="shared" si="922"/>
        <v>-4.6710425754523079</v>
      </c>
      <c r="J5366" s="4">
        <f>B5366+('PV model'!$B$3/15)+(I5366/60)</f>
        <v>8.6454826237424616</v>
      </c>
      <c r="K5366" s="2">
        <f t="shared" si="923"/>
        <v>50.317760643863075</v>
      </c>
      <c r="L5366" s="2">
        <f>DEGREES(ASIN((((COS(RADIANS('PV model'!$B$2))*COS(RADIANS(H5366))*COS(RADIANS(K5366)))+(SIN(RADIANS('PV model'!$B$2))*SIN(RADIANS(H5366)))))))</f>
        <v>34.032266409898298</v>
      </c>
      <c r="M5366" s="3">
        <f t="shared" si="919"/>
        <v>34.032266409898298</v>
      </c>
      <c r="N5366" s="2">
        <f t="shared" si="924"/>
        <v>63.899417142367497</v>
      </c>
      <c r="O5366" s="2">
        <f>IF('PV model'!$B$2&gt;0, 180-N5366,IF('PV model'!$B$2&lt;0,0-N5366,N5366))</f>
        <v>116.1005828576325</v>
      </c>
      <c r="P5366" s="2">
        <f>ABS(O5366-'PV model'!$B$5)</f>
        <v>88.899417142367497</v>
      </c>
      <c r="Q5366" s="3">
        <f t="shared" si="920"/>
        <v>55.967733590101702</v>
      </c>
      <c r="R5366" s="3">
        <f t="shared" si="925"/>
        <v>69.59190000000001</v>
      </c>
      <c r="S5366" s="3">
        <f t="shared" si="921"/>
        <v>213.77897888998123</v>
      </c>
      <c r="T5366" s="3">
        <f>(0.5*(1-COS(RADIANS(90-$X$3)))*(D5366+E5366)*'PV model'!$B$4)</f>
        <v>0</v>
      </c>
      <c r="U5366" s="3">
        <f t="shared" si="926"/>
        <v>283.37087888998121</v>
      </c>
      <c r="V5366" s="3">
        <f>('PV model'!$B$13*(U5366/1000)*(1-'PV model'!$B$14*((20+C5366)-25))*'PV model'!$B$10)/'PV model'!$B$12</f>
        <v>27.136071425581132</v>
      </c>
    </row>
    <row r="5367" spans="1:22" x14ac:dyDescent="0.2">
      <c r="A5367" s="10">
        <f t="shared" si="929"/>
        <v>224</v>
      </c>
      <c r="B5367" s="10">
        <f t="shared" si="927"/>
        <v>10</v>
      </c>
      <c r="C5367" s="23">
        <v>16.7</v>
      </c>
      <c r="D5367" s="24">
        <v>1.1224499999999999</v>
      </c>
      <c r="E5367" s="24">
        <v>144.648</v>
      </c>
      <c r="F5367" s="48"/>
      <c r="G5367" s="48"/>
      <c r="H5367" s="1">
        <f t="shared" si="928"/>
        <v>14.757070652941028</v>
      </c>
      <c r="I5367" s="1">
        <f t="shared" si="922"/>
        <v>-4.6710425754523079</v>
      </c>
      <c r="J5367" s="4">
        <f>B5367+('PV model'!$B$3/15)+(I5367/60)</f>
        <v>9.6454826237424616</v>
      </c>
      <c r="K5367" s="2">
        <f t="shared" si="923"/>
        <v>35.317760643863075</v>
      </c>
      <c r="L5367" s="2">
        <f>DEGREES(ASIN((((COS(RADIANS('PV model'!$B$2))*COS(RADIANS(H5367))*COS(RADIANS(K5367)))+(SIN(RADIANS('PV model'!$B$2))*SIN(RADIANS(H5367)))))))</f>
        <v>41.059446926353168</v>
      </c>
      <c r="M5367" s="3">
        <f t="shared" si="919"/>
        <v>41.059446926353168</v>
      </c>
      <c r="N5367" s="2">
        <f t="shared" si="924"/>
        <v>47.851332683392918</v>
      </c>
      <c r="O5367" s="2">
        <f>IF('PV model'!$B$2&gt;0, 180-N5367,IF('PV model'!$B$2&lt;0,0-N5367,N5367))</f>
        <v>132.14866731660709</v>
      </c>
      <c r="P5367" s="2">
        <f>ABS(O5367-'PV model'!$B$5)</f>
        <v>72.851332683392911</v>
      </c>
      <c r="Q5367" s="3">
        <f t="shared" si="920"/>
        <v>48.940553073646832</v>
      </c>
      <c r="R5367" s="3">
        <f t="shared" si="925"/>
        <v>1.1224499999999999</v>
      </c>
      <c r="S5367" s="3">
        <f t="shared" si="921"/>
        <v>145.45182691105009</v>
      </c>
      <c r="T5367" s="3">
        <f>(0.5*(1-COS(RADIANS(90-$X$3)))*(D5367+E5367)*'PV model'!$B$4)</f>
        <v>0</v>
      </c>
      <c r="U5367" s="3">
        <f t="shared" si="926"/>
        <v>146.57427691105008</v>
      </c>
      <c r="V5367" s="3">
        <f>('PV model'!$B$13*(U5367/1000)*(1-'PV model'!$B$14*((20+C5367)-25))*'PV model'!$B$10)/'PV model'!$B$12</f>
        <v>13.965871491131226</v>
      </c>
    </row>
    <row r="5368" spans="1:22" x14ac:dyDescent="0.2">
      <c r="A5368" s="10">
        <f t="shared" si="929"/>
        <v>224</v>
      </c>
      <c r="B5368" s="10">
        <f t="shared" si="927"/>
        <v>11</v>
      </c>
      <c r="C5368" s="23">
        <v>17.3</v>
      </c>
      <c r="D5368" s="24">
        <v>2.2448999999999999</v>
      </c>
      <c r="E5368" s="24">
        <v>171.108</v>
      </c>
      <c r="F5368" s="48"/>
      <c r="G5368" s="48"/>
      <c r="H5368" s="1">
        <f t="shared" si="928"/>
        <v>14.757070652941028</v>
      </c>
      <c r="I5368" s="1">
        <f t="shared" si="922"/>
        <v>-4.6710425754523079</v>
      </c>
      <c r="J5368" s="4">
        <f>B5368+('PV model'!$B$3/15)+(I5368/60)</f>
        <v>10.645482623742462</v>
      </c>
      <c r="K5368" s="2">
        <f t="shared" si="923"/>
        <v>20.317760643863075</v>
      </c>
      <c r="L5368" s="2">
        <f>DEGREES(ASIN((((COS(RADIANS('PV model'!$B$2))*COS(RADIANS(H5368))*COS(RADIANS(K5368)))+(SIN(RADIANS('PV model'!$B$2))*SIN(RADIANS(H5368)))))))</f>
        <v>46.349764504072837</v>
      </c>
      <c r="M5368" s="3">
        <f t="shared" si="919"/>
        <v>46.349764504072837</v>
      </c>
      <c r="N5368" s="2">
        <f t="shared" si="924"/>
        <v>29.107399337311804</v>
      </c>
      <c r="O5368" s="2">
        <f>IF('PV model'!$B$2&gt;0, 180-N5368,IF('PV model'!$B$2&lt;0,0-N5368,N5368))</f>
        <v>150.89260066268821</v>
      </c>
      <c r="P5368" s="2">
        <f>ABS(O5368-'PV model'!$B$5)</f>
        <v>54.10739933731179</v>
      </c>
      <c r="Q5368" s="3">
        <f t="shared" si="920"/>
        <v>43.650235495927163</v>
      </c>
      <c r="R5368" s="3">
        <f t="shared" si="925"/>
        <v>2.2448999999999999</v>
      </c>
      <c r="S5368" s="3">
        <f t="shared" si="921"/>
        <v>172.64789524061661</v>
      </c>
      <c r="T5368" s="3">
        <f>(0.5*(1-COS(RADIANS(90-$X$3)))*(D5368+E5368)*'PV model'!$B$4)</f>
        <v>0</v>
      </c>
      <c r="U5368" s="3">
        <f t="shared" si="926"/>
        <v>174.89279524061661</v>
      </c>
      <c r="V5368" s="3">
        <f>('PV model'!$B$13*(U5368/1000)*(1-'PV model'!$B$14*((20+C5368)-25))*'PV model'!$B$10)/'PV model'!$B$12</f>
        <v>16.622155448689234</v>
      </c>
    </row>
    <row r="5369" spans="1:22" x14ac:dyDescent="0.2">
      <c r="A5369" s="10">
        <f t="shared" si="929"/>
        <v>224</v>
      </c>
      <c r="B5369" s="10">
        <f t="shared" si="927"/>
        <v>12</v>
      </c>
      <c r="C5369" s="23">
        <v>17.8</v>
      </c>
      <c r="D5369" s="24">
        <v>3.3673500000000001</v>
      </c>
      <c r="E5369" s="24">
        <v>186.98400000000001</v>
      </c>
      <c r="F5369" s="48"/>
      <c r="G5369" s="48"/>
      <c r="H5369" s="1">
        <f t="shared" si="928"/>
        <v>14.757070652941028</v>
      </c>
      <c r="I5369" s="1">
        <f t="shared" si="922"/>
        <v>-4.6710425754523079</v>
      </c>
      <c r="J5369" s="4">
        <f>B5369+('PV model'!$B$3/15)+(I5369/60)</f>
        <v>11.645482623742462</v>
      </c>
      <c r="K5369" s="2">
        <f t="shared" si="923"/>
        <v>5.3177606438630765</v>
      </c>
      <c r="L5369" s="2">
        <f>DEGREES(ASIN((((COS(RADIANS('PV model'!$B$2))*COS(RADIANS(H5369))*COS(RADIANS(K5369)))+(SIN(RADIANS('PV model'!$B$2))*SIN(RADIANS(H5369)))))))</f>
        <v>49.050553404472758</v>
      </c>
      <c r="M5369" s="3">
        <f t="shared" si="919"/>
        <v>49.050553404472758</v>
      </c>
      <c r="N5369" s="2">
        <f t="shared" si="924"/>
        <v>7.8595784496350936</v>
      </c>
      <c r="O5369" s="2">
        <f>IF('PV model'!$B$2&gt;0, 180-N5369,IF('PV model'!$B$2&lt;0,0-N5369,N5369))</f>
        <v>172.14042155036492</v>
      </c>
      <c r="P5369" s="2">
        <f>ABS(O5369-'PV model'!$B$5)</f>
        <v>32.85957844963508</v>
      </c>
      <c r="Q5369" s="3">
        <f t="shared" si="920"/>
        <v>40.949446595527235</v>
      </c>
      <c r="R5369" s="3">
        <f t="shared" si="925"/>
        <v>3.3673500000000001</v>
      </c>
      <c r="S5369" s="3">
        <f t="shared" si="921"/>
        <v>189.20268603950075</v>
      </c>
      <c r="T5369" s="3">
        <f>(0.5*(1-COS(RADIANS(90-$X$3)))*(D5369+E5369)*'PV model'!$B$4)</f>
        <v>0</v>
      </c>
      <c r="U5369" s="3">
        <f t="shared" si="926"/>
        <v>192.57003603950074</v>
      </c>
      <c r="V5369" s="3">
        <f>('PV model'!$B$13*(U5369/1000)*(1-'PV model'!$B$14*((20+C5369)-25))*'PV model'!$B$10)/'PV model'!$B$12</f>
        <v>18.263736601420057</v>
      </c>
    </row>
    <row r="5370" spans="1:22" x14ac:dyDescent="0.2">
      <c r="A5370" s="10">
        <f t="shared" si="929"/>
        <v>224</v>
      </c>
      <c r="B5370" s="10">
        <f t="shared" si="927"/>
        <v>13</v>
      </c>
      <c r="C5370" s="23">
        <v>16.8</v>
      </c>
      <c r="D5370" s="24">
        <v>3.3673500000000001</v>
      </c>
      <c r="E5370" s="24">
        <v>191.39400000000001</v>
      </c>
      <c r="F5370" s="48"/>
      <c r="G5370" s="48"/>
      <c r="H5370" s="1">
        <f t="shared" si="928"/>
        <v>14.757070652941028</v>
      </c>
      <c r="I5370" s="1">
        <f t="shared" si="922"/>
        <v>-4.6710425754523079</v>
      </c>
      <c r="J5370" s="4">
        <f>B5370+('PV model'!$B$3/15)+(I5370/60)</f>
        <v>12.645482623742462</v>
      </c>
      <c r="K5370" s="2">
        <f t="shared" si="923"/>
        <v>-9.6822393561369235</v>
      </c>
      <c r="L5370" s="2">
        <f>DEGREES(ASIN((((COS(RADIANS('PV model'!$B$2))*COS(RADIANS(H5370))*COS(RADIANS(K5370)))+(SIN(RADIANS('PV model'!$B$2))*SIN(RADIANS(H5370)))))))</f>
        <v>48.57682965362757</v>
      </c>
      <c r="M5370" s="3">
        <f t="shared" si="919"/>
        <v>48.57682965362757</v>
      </c>
      <c r="N5370" s="2">
        <f t="shared" si="924"/>
        <v>-14.230115961711485</v>
      </c>
      <c r="O5370" s="2">
        <f>IF('PV model'!$B$2&gt;0, 180-N5370,IF('PV model'!$B$2&lt;0,0-N5370,N5370))</f>
        <v>194.23011596171148</v>
      </c>
      <c r="P5370" s="2">
        <f>ABS(O5370-'PV model'!$B$5)</f>
        <v>10.769884038288524</v>
      </c>
      <c r="Q5370" s="3">
        <f t="shared" si="920"/>
        <v>41.423170346372423</v>
      </c>
      <c r="R5370" s="3">
        <f t="shared" si="925"/>
        <v>3.3673500000000001</v>
      </c>
      <c r="S5370" s="3">
        <f t="shared" si="921"/>
        <v>193.62870678016228</v>
      </c>
      <c r="T5370" s="3">
        <f>(0.5*(1-COS(RADIANS(90-$X$3)))*(D5370+E5370)*'PV model'!$B$4)</f>
        <v>0</v>
      </c>
      <c r="U5370" s="3">
        <f t="shared" si="926"/>
        <v>196.99605678016226</v>
      </c>
      <c r="V5370" s="3">
        <f>('PV model'!$B$13*(U5370/1000)*(1-'PV model'!$B$14*((20+C5370)-25))*'PV model'!$B$10)/'PV model'!$B$12</f>
        <v>18.762276376297851</v>
      </c>
    </row>
    <row r="5371" spans="1:22" x14ac:dyDescent="0.2">
      <c r="A5371" s="10">
        <f t="shared" si="929"/>
        <v>224</v>
      </c>
      <c r="B5371" s="10">
        <f t="shared" si="927"/>
        <v>14</v>
      </c>
      <c r="C5371" s="23">
        <v>15.9</v>
      </c>
      <c r="D5371" s="24">
        <v>3.3673500000000001</v>
      </c>
      <c r="E5371" s="24">
        <v>185.22</v>
      </c>
      <c r="F5371" s="48"/>
      <c r="G5371" s="48"/>
      <c r="H5371" s="1">
        <f t="shared" si="928"/>
        <v>14.757070652941028</v>
      </c>
      <c r="I5371" s="1">
        <f t="shared" si="922"/>
        <v>-4.6710425754523079</v>
      </c>
      <c r="J5371" s="4">
        <f>B5371+('PV model'!$B$3/15)+(I5371/60)</f>
        <v>13.645482623742462</v>
      </c>
      <c r="K5371" s="2">
        <f t="shared" si="923"/>
        <v>-24.682239356136925</v>
      </c>
      <c r="L5371" s="2">
        <f>DEGREES(ASIN((((COS(RADIANS('PV model'!$B$2))*COS(RADIANS(H5371))*COS(RADIANS(K5371)))+(SIN(RADIANS('PV model'!$B$2))*SIN(RADIANS(H5371)))))))</f>
        <v>45.040325465665838</v>
      </c>
      <c r="M5371" s="3">
        <f t="shared" si="919"/>
        <v>45.040325465665838</v>
      </c>
      <c r="N5371" s="2">
        <f t="shared" si="924"/>
        <v>-34.853327186504984</v>
      </c>
      <c r="O5371" s="2">
        <f>IF('PV model'!$B$2&gt;0, 180-N5371,IF('PV model'!$B$2&lt;0,0-N5371,N5371))</f>
        <v>214.853327186505</v>
      </c>
      <c r="P5371" s="2">
        <f>ABS(O5371-'PV model'!$B$5)</f>
        <v>9.8533271865049983</v>
      </c>
      <c r="Q5371" s="3">
        <f t="shared" si="920"/>
        <v>44.959674534334162</v>
      </c>
      <c r="R5371" s="3">
        <f t="shared" si="925"/>
        <v>3.3673500000000001</v>
      </c>
      <c r="S5371" s="3">
        <f t="shared" si="921"/>
        <v>187.54410915456018</v>
      </c>
      <c r="T5371" s="3">
        <f>(0.5*(1-COS(RADIANS(90-$X$3)))*(D5371+E5371)*'PV model'!$B$4)</f>
        <v>0</v>
      </c>
      <c r="U5371" s="3">
        <f t="shared" si="926"/>
        <v>190.91145915456016</v>
      </c>
      <c r="V5371" s="3">
        <f>('PV model'!$B$13*(U5371/1000)*(1-'PV model'!$B$14*((20+C5371)-25))*'PV model'!$B$10)/'PV model'!$B$12</f>
        <v>18.251468444760718</v>
      </c>
    </row>
    <row r="5372" spans="1:22" x14ac:dyDescent="0.2">
      <c r="A5372" s="10">
        <f t="shared" si="929"/>
        <v>224</v>
      </c>
      <c r="B5372" s="10">
        <f t="shared" si="927"/>
        <v>15</v>
      </c>
      <c r="C5372" s="23">
        <v>15.8</v>
      </c>
      <c r="D5372" s="24">
        <v>2.2448999999999999</v>
      </c>
      <c r="E5372" s="24">
        <v>168.46200000000002</v>
      </c>
      <c r="F5372" s="48"/>
      <c r="G5372" s="48"/>
      <c r="H5372" s="1">
        <f t="shared" si="928"/>
        <v>14.757070652941028</v>
      </c>
      <c r="I5372" s="1">
        <f t="shared" si="922"/>
        <v>-4.6710425754523079</v>
      </c>
      <c r="J5372" s="4">
        <f>B5372+('PV model'!$B$3/15)+(I5372/60)</f>
        <v>14.645482623742462</v>
      </c>
      <c r="K5372" s="2">
        <f t="shared" si="923"/>
        <v>-39.682239356136925</v>
      </c>
      <c r="L5372" s="2">
        <f>DEGREES(ASIN((((COS(RADIANS('PV model'!$B$2))*COS(RADIANS(H5372))*COS(RADIANS(K5372)))+(SIN(RADIANS('PV model'!$B$2))*SIN(RADIANS(H5372)))))))</f>
        <v>39.157092431862019</v>
      </c>
      <c r="M5372" s="3">
        <f t="shared" si="919"/>
        <v>39.157092431862019</v>
      </c>
      <c r="N5372" s="2">
        <f t="shared" si="924"/>
        <v>-52.778469098301535</v>
      </c>
      <c r="O5372" s="2">
        <f>IF('PV model'!$B$2&gt;0, 180-N5372,IF('PV model'!$B$2&lt;0,0-N5372,N5372))</f>
        <v>232.77846909830154</v>
      </c>
      <c r="P5372" s="2">
        <f>ABS(O5372-'PV model'!$B$5)</f>
        <v>27.778469098301542</v>
      </c>
      <c r="Q5372" s="3">
        <f t="shared" si="920"/>
        <v>50.842907568137981</v>
      </c>
      <c r="R5372" s="3">
        <f t="shared" si="925"/>
        <v>2.2448999999999995</v>
      </c>
      <c r="S5372" s="3">
        <f t="shared" si="921"/>
        <v>170.06215267667136</v>
      </c>
      <c r="T5372" s="3">
        <f>(0.5*(1-COS(RADIANS(90-$X$3)))*(D5372+E5372)*'PV model'!$B$4)</f>
        <v>0</v>
      </c>
      <c r="U5372" s="3">
        <f t="shared" si="926"/>
        <v>172.30705267667136</v>
      </c>
      <c r="V5372" s="3">
        <f>('PV model'!$B$13*(U5372/1000)*(1-'PV model'!$B$14*((20+C5372)-25))*'PV model'!$B$10)/'PV model'!$B$12</f>
        <v>16.479744264583875</v>
      </c>
    </row>
    <row r="5373" spans="1:22" x14ac:dyDescent="0.2">
      <c r="A5373" s="10">
        <f t="shared" si="929"/>
        <v>224</v>
      </c>
      <c r="B5373" s="10">
        <f t="shared" si="927"/>
        <v>16</v>
      </c>
      <c r="C5373" s="23">
        <v>15.8</v>
      </c>
      <c r="D5373" s="24">
        <v>0</v>
      </c>
      <c r="E5373" s="24">
        <v>142.00200000000001</v>
      </c>
      <c r="F5373" s="48"/>
      <c r="G5373" s="48"/>
      <c r="H5373" s="1">
        <f t="shared" si="928"/>
        <v>14.757070652941028</v>
      </c>
      <c r="I5373" s="1">
        <f t="shared" si="922"/>
        <v>-4.6710425754523079</v>
      </c>
      <c r="J5373" s="4">
        <f>B5373+('PV model'!$B$3/15)+(I5373/60)</f>
        <v>15.645482623742462</v>
      </c>
      <c r="K5373" s="2">
        <f t="shared" si="923"/>
        <v>-54.682239356136925</v>
      </c>
      <c r="L5373" s="2">
        <f>DEGREES(ASIN((((COS(RADIANS('PV model'!$B$2))*COS(RADIANS(H5373))*COS(RADIANS(K5373)))+(SIN(RADIANS('PV model'!$B$2))*SIN(RADIANS(H5373)))))))</f>
        <v>31.773791283927963</v>
      </c>
      <c r="M5373" s="3">
        <f t="shared" si="919"/>
        <v>31.773791283927963</v>
      </c>
      <c r="N5373" s="2">
        <f t="shared" si="924"/>
        <v>-68.146814301493606</v>
      </c>
      <c r="O5373" s="2">
        <f>IF('PV model'!$B$2&gt;0, 180-N5373,IF('PV model'!$B$2&lt;0,0-N5373,N5373))</f>
        <v>248.14681430149361</v>
      </c>
      <c r="P5373" s="2">
        <f>ABS(O5373-'PV model'!$B$5)</f>
        <v>43.146814301493606</v>
      </c>
      <c r="Q5373" s="3">
        <f t="shared" si="920"/>
        <v>58.226208716072037</v>
      </c>
      <c r="R5373" s="3">
        <f t="shared" si="925"/>
        <v>0</v>
      </c>
      <c r="S5373" s="3">
        <f t="shared" si="921"/>
        <v>142.00200000000001</v>
      </c>
      <c r="T5373" s="3">
        <f>(0.5*(1-COS(RADIANS(90-$X$3)))*(D5373+E5373)*'PV model'!$B$4)</f>
        <v>0</v>
      </c>
      <c r="U5373" s="3">
        <f t="shared" si="926"/>
        <v>142.00200000000001</v>
      </c>
      <c r="V5373" s="3">
        <f>('PV model'!$B$13*(U5373/1000)*(1-'PV model'!$B$14*((20+C5373)-25))*'PV model'!$B$10)/'PV model'!$B$12</f>
        <v>13.581316659456</v>
      </c>
    </row>
    <row r="5374" spans="1:22" x14ac:dyDescent="0.2">
      <c r="A5374" s="10">
        <f t="shared" si="929"/>
        <v>224</v>
      </c>
      <c r="B5374" s="10">
        <f t="shared" si="927"/>
        <v>17</v>
      </c>
      <c r="C5374" s="23">
        <v>15.8</v>
      </c>
      <c r="D5374" s="24">
        <v>0</v>
      </c>
      <c r="E5374" s="24">
        <v>106.72200000000001</v>
      </c>
      <c r="F5374" s="48"/>
      <c r="G5374" s="48"/>
      <c r="H5374" s="1">
        <f t="shared" si="928"/>
        <v>14.757070652941028</v>
      </c>
      <c r="I5374" s="1">
        <f t="shared" si="922"/>
        <v>-4.6710425754523079</v>
      </c>
      <c r="J5374" s="4">
        <f>B5374+('PV model'!$B$3/15)+(I5374/60)</f>
        <v>16.64548262374246</v>
      </c>
      <c r="K5374" s="2">
        <f t="shared" si="923"/>
        <v>-69.682239356136904</v>
      </c>
      <c r="L5374" s="2">
        <f>DEGREES(ASIN((((COS(RADIANS('PV model'!$B$2))*COS(RADIANS(H5374))*COS(RADIANS(K5374)))+(SIN(RADIANS('PV model'!$B$2))*SIN(RADIANS(H5374)))))))</f>
        <v>23.584828060644117</v>
      </c>
      <c r="M5374" s="3">
        <f t="shared" si="919"/>
        <v>23.584828060644117</v>
      </c>
      <c r="N5374" s="2">
        <f t="shared" si="924"/>
        <v>-81.690800874569604</v>
      </c>
      <c r="O5374" s="2">
        <f>IF('PV model'!$B$2&gt;0, 180-N5374,IF('PV model'!$B$2&lt;0,0-N5374,N5374))</f>
        <v>261.69080087456962</v>
      </c>
      <c r="P5374" s="2">
        <f>ABS(O5374-'PV model'!$B$5)</f>
        <v>56.690800874569618</v>
      </c>
      <c r="Q5374" s="3">
        <f t="shared" si="920"/>
        <v>66.415171939355886</v>
      </c>
      <c r="R5374" s="3">
        <f t="shared" si="925"/>
        <v>0</v>
      </c>
      <c r="S5374" s="3">
        <f t="shared" si="921"/>
        <v>106.72200000000001</v>
      </c>
      <c r="T5374" s="3">
        <f>(0.5*(1-COS(RADIANS(90-$X$3)))*(D5374+E5374)*'PV model'!$B$4)</f>
        <v>0</v>
      </c>
      <c r="U5374" s="3">
        <f t="shared" si="926"/>
        <v>106.72200000000001</v>
      </c>
      <c r="V5374" s="3">
        <f>('PV model'!$B$13*(U5374/1000)*(1-'PV model'!$B$14*((20+C5374)-25))*'PV model'!$B$10)/'PV model'!$B$12</f>
        <v>10.207076495616</v>
      </c>
    </row>
    <row r="5375" spans="1:22" x14ac:dyDescent="0.2">
      <c r="A5375" s="10">
        <f t="shared" si="929"/>
        <v>224</v>
      </c>
      <c r="B5375" s="10">
        <f t="shared" si="927"/>
        <v>18</v>
      </c>
      <c r="C5375" s="23">
        <v>15.5</v>
      </c>
      <c r="D5375" s="24">
        <v>0</v>
      </c>
      <c r="E5375" s="24">
        <v>67.914000000000001</v>
      </c>
      <c r="F5375" s="48"/>
      <c r="G5375" s="48"/>
      <c r="H5375" s="1">
        <f t="shared" si="928"/>
        <v>14.757070652941028</v>
      </c>
      <c r="I5375" s="1">
        <f t="shared" si="922"/>
        <v>-4.6710425754523079</v>
      </c>
      <c r="J5375" s="4">
        <f>B5375+('PV model'!$B$3/15)+(I5375/60)</f>
        <v>17.64548262374246</v>
      </c>
      <c r="K5375" s="2">
        <f t="shared" si="923"/>
        <v>-84.682239356136904</v>
      </c>
      <c r="L5375" s="2">
        <f>DEGREES(ASIN((((COS(RADIANS('PV model'!$B$2))*COS(RADIANS(H5375))*COS(RADIANS(K5375)))+(SIN(RADIANS('PV model'!$B$2))*SIN(RADIANS(H5375)))))))</f>
        <v>15.110713756670634</v>
      </c>
      <c r="M5375" s="3">
        <f t="shared" si="919"/>
        <v>15.110713756670634</v>
      </c>
      <c r="N5375" s="2">
        <f t="shared" si="924"/>
        <v>-85.817266424807571</v>
      </c>
      <c r="O5375" s="2">
        <f>IF('PV model'!$B$2&gt;0, 180-N5375,IF('PV model'!$B$2&lt;0,0-N5375,N5375))</f>
        <v>265.8172664248076</v>
      </c>
      <c r="P5375" s="2">
        <f>ABS(O5375-'PV model'!$B$5)</f>
        <v>60.817266424807599</v>
      </c>
      <c r="Q5375" s="3">
        <f t="shared" si="920"/>
        <v>74.889286243329366</v>
      </c>
      <c r="R5375" s="3">
        <f t="shared" si="925"/>
        <v>0</v>
      </c>
      <c r="S5375" s="3">
        <f t="shared" si="921"/>
        <v>67.914000000000001</v>
      </c>
      <c r="T5375" s="3">
        <f>(0.5*(1-COS(RADIANS(90-$X$3)))*(D5375+E5375)*'PV model'!$B$4)</f>
        <v>0</v>
      </c>
      <c r="U5375" s="3">
        <f t="shared" si="926"/>
        <v>67.914000000000001</v>
      </c>
      <c r="V5375" s="3">
        <f>('PV model'!$B$13*(U5375/1000)*(1-'PV model'!$B$14*((20+C5375)-25))*'PV model'!$B$10)/'PV model'!$B$12</f>
        <v>6.5035587355199995</v>
      </c>
    </row>
    <row r="5376" spans="1:22" x14ac:dyDescent="0.2">
      <c r="A5376" s="10">
        <f t="shared" si="929"/>
        <v>224</v>
      </c>
      <c r="B5376" s="10">
        <f t="shared" si="927"/>
        <v>19</v>
      </c>
      <c r="C5376" s="23">
        <v>15.4</v>
      </c>
      <c r="D5376" s="24">
        <v>0</v>
      </c>
      <c r="E5376" s="24">
        <v>30.869999999999997</v>
      </c>
      <c r="F5376" s="48"/>
      <c r="G5376" s="48"/>
      <c r="H5376" s="1">
        <f t="shared" si="928"/>
        <v>14.757070652941028</v>
      </c>
      <c r="I5376" s="1">
        <f t="shared" si="922"/>
        <v>-4.6710425754523079</v>
      </c>
      <c r="J5376" s="4">
        <f>B5376+('PV model'!$B$3/15)+(I5376/60)</f>
        <v>18.64548262374246</v>
      </c>
      <c r="K5376" s="2">
        <f t="shared" si="923"/>
        <v>-99.682239356136904</v>
      </c>
      <c r="L5376" s="2">
        <f>DEGREES(ASIN((((COS(RADIANS('PV model'!$B$2))*COS(RADIANS(H5376))*COS(RADIANS(K5376)))+(SIN(RADIANS('PV model'!$B$2))*SIN(RADIANS(H5376)))))))</f>
        <v>6.7654009073776393</v>
      </c>
      <c r="M5376" s="3">
        <f t="shared" si="919"/>
        <v>6.7654009073776393</v>
      </c>
      <c r="N5376" s="2">
        <f t="shared" si="924"/>
        <v>-73.724278754498201</v>
      </c>
      <c r="O5376" s="2">
        <f>IF('PV model'!$B$2&gt;0, 180-N5376,IF('PV model'!$B$2&lt;0,0-N5376,N5376))</f>
        <v>253.72427875449819</v>
      </c>
      <c r="P5376" s="2">
        <f>ABS(O5376-'PV model'!$B$5)</f>
        <v>48.724278754498187</v>
      </c>
      <c r="Q5376" s="3">
        <f t="shared" si="920"/>
        <v>83.234599092622361</v>
      </c>
      <c r="R5376" s="3">
        <f t="shared" si="925"/>
        <v>0</v>
      </c>
      <c r="S5376" s="3">
        <f t="shared" si="921"/>
        <v>30.869999999999997</v>
      </c>
      <c r="T5376" s="3">
        <f>(0.5*(1-COS(RADIANS(90-$X$3)))*(D5376+E5376)*'PV model'!$B$4)</f>
        <v>0</v>
      </c>
      <c r="U5376" s="3">
        <f t="shared" si="926"/>
        <v>30.869999999999997</v>
      </c>
      <c r="V5376" s="3">
        <f>('PV model'!$B$13*(U5376/1000)*(1-'PV model'!$B$14*((20+C5376)-25))*'PV model'!$B$10)/'PV model'!$B$12</f>
        <v>2.9573973676799996</v>
      </c>
    </row>
    <row r="5377" spans="1:22" x14ac:dyDescent="0.2">
      <c r="A5377" s="10">
        <f t="shared" si="929"/>
        <v>224</v>
      </c>
      <c r="B5377" s="10">
        <f t="shared" si="927"/>
        <v>20</v>
      </c>
      <c r="C5377" s="23">
        <v>15.2</v>
      </c>
      <c r="D5377" s="24">
        <v>0</v>
      </c>
      <c r="E5377" s="24">
        <v>6.1740000000000004</v>
      </c>
      <c r="F5377" s="48"/>
      <c r="G5377" s="48"/>
      <c r="H5377" s="1">
        <f t="shared" si="928"/>
        <v>14.757070652941028</v>
      </c>
      <c r="I5377" s="1">
        <f t="shared" si="922"/>
        <v>-4.6710425754523079</v>
      </c>
      <c r="J5377" s="4">
        <f>B5377+('PV model'!$B$3/15)+(I5377/60)</f>
        <v>19.64548262374246</v>
      </c>
      <c r="K5377" s="2">
        <f t="shared" si="923"/>
        <v>-114.6822393561369</v>
      </c>
      <c r="L5377" s="2">
        <f>DEGREES(ASIN((((COS(RADIANS('PV model'!$B$2))*COS(RADIANS(H5377))*COS(RADIANS(K5377)))+(SIN(RADIANS('PV model'!$B$2))*SIN(RADIANS(H5377)))))))</f>
        <v>-1.0771487537867246</v>
      </c>
      <c r="M5377" s="3">
        <f t="shared" si="919"/>
        <v>0</v>
      </c>
      <c r="N5377" s="2">
        <f t="shared" si="924"/>
        <v>-61.500479461229105</v>
      </c>
      <c r="O5377" s="2">
        <f>IF('PV model'!$B$2&gt;0, 180-N5377,IF('PV model'!$B$2&lt;0,0-N5377,N5377))</f>
        <v>241.50047946122911</v>
      </c>
      <c r="P5377" s="2">
        <f>ABS(O5377-'PV model'!$B$5)</f>
        <v>36.500479461229105</v>
      </c>
      <c r="Q5377" s="3">
        <f t="shared" si="920"/>
        <v>91.07714875378673</v>
      </c>
      <c r="R5377" s="3">
        <f t="shared" si="925"/>
        <v>0</v>
      </c>
      <c r="S5377" s="3">
        <f t="shared" si="921"/>
        <v>6.1740000000000004</v>
      </c>
      <c r="T5377" s="3">
        <f>(0.5*(1-COS(RADIANS(90-$X$3)))*(D5377+E5377)*'PV model'!$B$4)</f>
        <v>0</v>
      </c>
      <c r="U5377" s="3">
        <f t="shared" si="926"/>
        <v>6.1740000000000004</v>
      </c>
      <c r="V5377" s="3">
        <f>('PV model'!$B$13*(U5377/1000)*(1-'PV model'!$B$14*((20+C5377)-25))*'PV model'!$B$10)/'PV model'!$B$12</f>
        <v>0.59197319596800002</v>
      </c>
    </row>
    <row r="5378" spans="1:22" x14ac:dyDescent="0.2">
      <c r="A5378" s="10">
        <f t="shared" si="929"/>
        <v>224</v>
      </c>
      <c r="B5378" s="10">
        <f t="shared" si="927"/>
        <v>21</v>
      </c>
      <c r="C5378" s="23">
        <v>15.1</v>
      </c>
      <c r="D5378" s="24">
        <v>0</v>
      </c>
      <c r="E5378" s="24">
        <v>0</v>
      </c>
      <c r="F5378" s="48"/>
      <c r="G5378" s="48"/>
      <c r="H5378" s="1">
        <f t="shared" si="928"/>
        <v>14.757070652941028</v>
      </c>
      <c r="I5378" s="1">
        <f t="shared" si="922"/>
        <v>-4.6710425754523079</v>
      </c>
      <c r="J5378" s="4">
        <f>B5378+('PV model'!$B$3/15)+(I5378/60)</f>
        <v>20.64548262374246</v>
      </c>
      <c r="K5378" s="2">
        <f t="shared" si="923"/>
        <v>-129.6822393561369</v>
      </c>
      <c r="L5378" s="2">
        <f>DEGREES(ASIN((((COS(RADIANS('PV model'!$B$2))*COS(RADIANS(H5378))*COS(RADIANS(K5378)))+(SIN(RADIANS('PV model'!$B$2))*SIN(RADIANS(H5378)))))))</f>
        <v>-8.0371254315333633</v>
      </c>
      <c r="M5378" s="3">
        <f t="shared" si="919"/>
        <v>0</v>
      </c>
      <c r="N5378" s="2">
        <f t="shared" si="924"/>
        <v>-48.728676816766878</v>
      </c>
      <c r="O5378" s="2">
        <f>IF('PV model'!$B$2&gt;0, 180-N5378,IF('PV model'!$B$2&lt;0,0-N5378,N5378))</f>
        <v>228.72867681676689</v>
      </c>
      <c r="P5378" s="2">
        <f>ABS(O5378-'PV model'!$B$5)</f>
        <v>23.728676816766892</v>
      </c>
      <c r="Q5378" s="3">
        <f t="shared" si="920"/>
        <v>98.037125431533354</v>
      </c>
      <c r="R5378" s="3">
        <f t="shared" si="925"/>
        <v>0</v>
      </c>
      <c r="S5378" s="3">
        <f t="shared" si="921"/>
        <v>0</v>
      </c>
      <c r="T5378" s="3">
        <f>(0.5*(1-COS(RADIANS(90-$X$3)))*(D5378+E5378)*'PV model'!$B$4)</f>
        <v>0</v>
      </c>
      <c r="U5378" s="3">
        <f t="shared" si="926"/>
        <v>0</v>
      </c>
      <c r="V5378" s="3">
        <f>('PV model'!$B$13*(U5378/1000)*(1-'PV model'!$B$14*((20+C5378)-25))*'PV model'!$B$10)/'PV model'!$B$12</f>
        <v>0</v>
      </c>
    </row>
    <row r="5379" spans="1:22" x14ac:dyDescent="0.2">
      <c r="A5379" s="10">
        <f t="shared" si="929"/>
        <v>224</v>
      </c>
      <c r="B5379" s="10">
        <f t="shared" si="927"/>
        <v>22</v>
      </c>
      <c r="C5379" s="23">
        <v>15.4</v>
      </c>
      <c r="D5379" s="24">
        <v>0</v>
      </c>
      <c r="E5379" s="24">
        <v>0</v>
      </c>
      <c r="F5379" s="48"/>
      <c r="G5379" s="48"/>
      <c r="H5379" s="1">
        <f t="shared" si="928"/>
        <v>14.757070652941028</v>
      </c>
      <c r="I5379" s="1">
        <f t="shared" si="922"/>
        <v>-4.6710425754523079</v>
      </c>
      <c r="J5379" s="4">
        <f>B5379+('PV model'!$B$3/15)+(I5379/60)</f>
        <v>21.64548262374246</v>
      </c>
      <c r="K5379" s="2">
        <f t="shared" si="923"/>
        <v>-144.6822393561369</v>
      </c>
      <c r="L5379" s="2">
        <f>DEGREES(ASIN((((COS(RADIANS('PV model'!$B$2))*COS(RADIANS(H5379))*COS(RADIANS(K5379)))+(SIN(RADIANS('PV model'!$B$2))*SIN(RADIANS(H5379)))))))</f>
        <v>-13.709353982454923</v>
      </c>
      <c r="M5379" s="3">
        <f t="shared" si="919"/>
        <v>0</v>
      </c>
      <c r="N5379" s="2">
        <f t="shared" si="924"/>
        <v>-35.130116623597729</v>
      </c>
      <c r="O5379" s="2">
        <f>IF('PV model'!$B$2&gt;0, 180-N5379,IF('PV model'!$B$2&lt;0,0-N5379,N5379))</f>
        <v>215.13011662359773</v>
      </c>
      <c r="P5379" s="2">
        <f>ABS(O5379-'PV model'!$B$5)</f>
        <v>10.130116623597729</v>
      </c>
      <c r="Q5379" s="3">
        <f t="shared" si="920"/>
        <v>103.70935398245491</v>
      </c>
      <c r="R5379" s="3">
        <f t="shared" si="925"/>
        <v>0</v>
      </c>
      <c r="S5379" s="3">
        <f t="shared" si="921"/>
        <v>0</v>
      </c>
      <c r="T5379" s="3">
        <f>(0.5*(1-COS(RADIANS(90-$X$3)))*(D5379+E5379)*'PV model'!$B$4)</f>
        <v>0</v>
      </c>
      <c r="U5379" s="3">
        <f t="shared" si="926"/>
        <v>0</v>
      </c>
      <c r="V5379" s="3">
        <f>('PV model'!$B$13*(U5379/1000)*(1-'PV model'!$B$14*((20+C5379)-25))*'PV model'!$B$10)/'PV model'!$B$12</f>
        <v>0</v>
      </c>
    </row>
    <row r="5380" spans="1:22" x14ac:dyDescent="0.2">
      <c r="A5380" s="10">
        <f t="shared" si="929"/>
        <v>224</v>
      </c>
      <c r="B5380" s="10">
        <f t="shared" si="927"/>
        <v>23</v>
      </c>
      <c r="C5380" s="23">
        <v>15.2</v>
      </c>
      <c r="D5380" s="24">
        <v>0</v>
      </c>
      <c r="E5380" s="24">
        <v>0</v>
      </c>
      <c r="F5380" s="48"/>
      <c r="G5380" s="48"/>
      <c r="H5380" s="1">
        <f t="shared" si="928"/>
        <v>14.757070652941028</v>
      </c>
      <c r="I5380" s="1">
        <f t="shared" si="922"/>
        <v>-4.6710425754523079</v>
      </c>
      <c r="J5380" s="4">
        <f>B5380+('PV model'!$B$3/15)+(I5380/60)</f>
        <v>22.64548262374246</v>
      </c>
      <c r="K5380" s="2">
        <f t="shared" si="923"/>
        <v>-159.6822393561369</v>
      </c>
      <c r="L5380" s="2">
        <f>DEGREES(ASIN((((COS(RADIANS('PV model'!$B$2))*COS(RADIANS(H5380))*COS(RADIANS(K5380)))+(SIN(RADIANS('PV model'!$B$2))*SIN(RADIANS(H5380)))))))</f>
        <v>-17.681291525258736</v>
      </c>
      <c r="M5380" s="3">
        <f t="shared" si="919"/>
        <v>0</v>
      </c>
      <c r="N5380" s="2">
        <f t="shared" si="924"/>
        <v>-20.635469317898504</v>
      </c>
      <c r="O5380" s="2">
        <f>IF('PV model'!$B$2&gt;0, 180-N5380,IF('PV model'!$B$2&lt;0,0-N5380,N5380))</f>
        <v>200.6354693178985</v>
      </c>
      <c r="P5380" s="2">
        <f>ABS(O5380-'PV model'!$B$5)</f>
        <v>4.3645306821015026</v>
      </c>
      <c r="Q5380" s="3">
        <f t="shared" si="920"/>
        <v>107.68129152525874</v>
      </c>
      <c r="R5380" s="3">
        <f t="shared" si="925"/>
        <v>0</v>
      </c>
      <c r="S5380" s="3">
        <f t="shared" si="921"/>
        <v>0</v>
      </c>
      <c r="T5380" s="3">
        <f>(0.5*(1-COS(RADIANS(90-$X$3)))*(D5380+E5380)*'PV model'!$B$4)</f>
        <v>0</v>
      </c>
      <c r="U5380" s="3">
        <f t="shared" si="926"/>
        <v>0</v>
      </c>
      <c r="V5380" s="3">
        <f>('PV model'!$B$13*(U5380/1000)*(1-'PV model'!$B$14*((20+C5380)-25))*'PV model'!$B$10)/'PV model'!$B$12</f>
        <v>0</v>
      </c>
    </row>
    <row r="5381" spans="1:22" x14ac:dyDescent="0.2">
      <c r="A5381" s="10">
        <f t="shared" si="929"/>
        <v>224</v>
      </c>
      <c r="B5381" s="10">
        <f t="shared" si="927"/>
        <v>24</v>
      </c>
      <c r="C5381" s="23">
        <v>15.2</v>
      </c>
      <c r="D5381" s="24">
        <v>0</v>
      </c>
      <c r="E5381" s="24">
        <v>0</v>
      </c>
      <c r="F5381" s="48"/>
      <c r="G5381" s="48"/>
      <c r="H5381" s="1">
        <f t="shared" si="928"/>
        <v>14.757070652941028</v>
      </c>
      <c r="I5381" s="1">
        <f t="shared" si="922"/>
        <v>-4.6710425754523079</v>
      </c>
      <c r="J5381" s="4">
        <f>B5381+('PV model'!$B$3/15)+(I5381/60)</f>
        <v>23.64548262374246</v>
      </c>
      <c r="K5381" s="2">
        <f t="shared" si="923"/>
        <v>-174.6822393561369</v>
      </c>
      <c r="L5381" s="2">
        <f>DEGREES(ASIN((((COS(RADIANS('PV model'!$B$2))*COS(RADIANS(H5381))*COS(RADIANS(K5381)))+(SIN(RADIANS('PV model'!$B$2))*SIN(RADIANS(H5381)))))))</f>
        <v>-19.59948960886501</v>
      </c>
      <c r="M5381" s="3">
        <f t="shared" si="919"/>
        <v>0</v>
      </c>
      <c r="N5381" s="2">
        <f t="shared" si="924"/>
        <v>-5.4590440798789475</v>
      </c>
      <c r="O5381" s="2">
        <f>IF('PV model'!$B$2&gt;0, 180-N5381,IF('PV model'!$B$2&lt;0,0-N5381,N5381))</f>
        <v>185.45904407987894</v>
      </c>
      <c r="P5381" s="2">
        <f>ABS(O5381-'PV model'!$B$5)</f>
        <v>19.540955920121064</v>
      </c>
      <c r="Q5381" s="3">
        <f t="shared" si="920"/>
        <v>109.59948960886501</v>
      </c>
      <c r="R5381" s="3">
        <f t="shared" si="925"/>
        <v>0</v>
      </c>
      <c r="S5381" s="3">
        <f t="shared" si="921"/>
        <v>0</v>
      </c>
      <c r="T5381" s="3">
        <f>(0.5*(1-COS(RADIANS(90-$X$3)))*(D5381+E5381)*'PV model'!$B$4)</f>
        <v>0</v>
      </c>
      <c r="U5381" s="3">
        <f t="shared" si="926"/>
        <v>0</v>
      </c>
      <c r="V5381" s="3">
        <f>('PV model'!$B$13*(U5381/1000)*(1-'PV model'!$B$14*((20+C5381)-25))*'PV model'!$B$10)/'PV model'!$B$12</f>
        <v>0</v>
      </c>
    </row>
    <row r="5382" spans="1:22" x14ac:dyDescent="0.2">
      <c r="A5382" s="10">
        <f t="shared" si="929"/>
        <v>225</v>
      </c>
      <c r="B5382" s="10">
        <f t="shared" si="927"/>
        <v>1</v>
      </c>
      <c r="C5382" s="23">
        <v>15.2</v>
      </c>
      <c r="D5382" s="24">
        <v>0</v>
      </c>
      <c r="E5382" s="24">
        <v>0</v>
      </c>
      <c r="F5382" s="48"/>
      <c r="G5382" s="48"/>
      <c r="H5382" s="1">
        <f t="shared" si="928"/>
        <v>14.440848190274483</v>
      </c>
      <c r="I5382" s="1">
        <f t="shared" si="922"/>
        <v>-4.4889883780730182</v>
      </c>
      <c r="J5382" s="4">
        <f>B5382+('PV model'!$B$3/15)+(I5382/60)</f>
        <v>0.64851686036544975</v>
      </c>
      <c r="K5382" s="2">
        <f t="shared" si="923"/>
        <v>170.27224709451826</v>
      </c>
      <c r="L5382" s="2">
        <f>DEGREES(ASIN((((COS(RADIANS('PV model'!$B$2))*COS(RADIANS(H5382))*COS(RADIANS(K5382)))+(SIN(RADIANS('PV model'!$B$2))*SIN(RADIANS(H5382)))))))</f>
        <v>-19.578829452188046</v>
      </c>
      <c r="M5382" s="3">
        <f t="shared" ref="M5382:M5445" si="930">IF(L5382&gt;0, L5382, 0)</f>
        <v>0</v>
      </c>
      <c r="N5382" s="2">
        <f t="shared" si="924"/>
        <v>10.001255981274415</v>
      </c>
      <c r="O5382" s="2">
        <f>IF('PV model'!$B$2&gt;0, 180-N5382,IF('PV model'!$B$2&lt;0,0-N5382,N5382))</f>
        <v>169.99874401872557</v>
      </c>
      <c r="P5382" s="2">
        <f>ABS(O5382-'PV model'!$B$5)</f>
        <v>35.001255981274426</v>
      </c>
      <c r="Q5382" s="3">
        <f t="shared" ref="Q5382:Q5445" si="931">DEGREES(ACOS((SIN(RADIANS(L5382))*COS(RADIANS(90-$X$3))+COS(RADIANS(L5382))*COS(RADIANS(P5382))*SIN(RADIANS(90-$X$3)))))</f>
        <v>109.57882945218805</v>
      </c>
      <c r="R5382" s="3">
        <f t="shared" si="925"/>
        <v>0</v>
      </c>
      <c r="S5382" s="3">
        <f t="shared" ref="S5382:S5445" si="932">IF($Z$3=TRUE, IF(E5382=0,0,E5382*(0.5*(1+COS(RADIANS(90-$X$3))*(1+(1-(E5382^2/(D5382+E5382)^2))*(SIN(RADIANS(0.5*$X$3))^3)))*(1+(1-(E5382^2/(D5382+E5382)^2))*(COS(RADIANS(Q5382))^2)*(SIN(RADIANS(90-L5382))^3)))), IF(E5382=0,0,E5382*(0.5*(1+COS(RADIANS(90-$X$3))))))</f>
        <v>0</v>
      </c>
      <c r="T5382" s="3">
        <f>(0.5*(1-COS(RADIANS(90-$X$3)))*(D5382+E5382)*'PV model'!$B$4)</f>
        <v>0</v>
      </c>
      <c r="U5382" s="3">
        <f t="shared" si="926"/>
        <v>0</v>
      </c>
      <c r="V5382" s="3">
        <f>('PV model'!$B$13*(U5382/1000)*(1-'PV model'!$B$14*((20+C5382)-25))*'PV model'!$B$10)/'PV model'!$B$12</f>
        <v>0</v>
      </c>
    </row>
    <row r="5383" spans="1:22" x14ac:dyDescent="0.2">
      <c r="A5383" s="10">
        <f t="shared" si="929"/>
        <v>225</v>
      </c>
      <c r="B5383" s="10">
        <f t="shared" si="927"/>
        <v>2</v>
      </c>
      <c r="C5383" s="23">
        <v>15.3</v>
      </c>
      <c r="D5383" s="24">
        <v>0</v>
      </c>
      <c r="E5383" s="24">
        <v>0</v>
      </c>
      <c r="F5383" s="48"/>
      <c r="G5383" s="48"/>
      <c r="H5383" s="1">
        <f t="shared" si="928"/>
        <v>14.440848190274483</v>
      </c>
      <c r="I5383" s="1">
        <f t="shared" ref="I5383:I5446" si="933">9.87*SIN(RADIANS(1.978*A5383-160.22))-7.53*COS(RADIANS(0.989*A5383-80.11))-1.5*SIN((RADIANS(0.989*A5383-80.11)))</f>
        <v>-4.4889883780730182</v>
      </c>
      <c r="J5383" s="4">
        <f>B5383+('PV model'!$B$3/15)+(I5383/60)</f>
        <v>1.6485168603654496</v>
      </c>
      <c r="K5383" s="2">
        <f t="shared" ref="K5383:K5446" si="934">15*(12-J5383)</f>
        <v>155.27224709451826</v>
      </c>
      <c r="L5383" s="2">
        <f>DEGREES(ASIN((((COS(RADIANS('PV model'!$B$2))*COS(RADIANS(H5383))*COS(RADIANS(K5383)))+(SIN(RADIANS('PV model'!$B$2))*SIN(RADIANS(H5383)))))))</f>
        <v>-17.019355486167449</v>
      </c>
      <c r="M5383" s="3">
        <f t="shared" si="930"/>
        <v>0</v>
      </c>
      <c r="N5383" s="2">
        <f t="shared" ref="N5383:N5446" si="935">DEGREES(ASIN((COS(RADIANS(H5383))*SIN(RADIANS(K5383)))/COS(RADIANS(L5383))))</f>
        <v>25.064864901083677</v>
      </c>
      <c r="O5383" s="2">
        <f>IF('PV model'!$B$2&gt;0, 180-N5383,IF('PV model'!$B$2&lt;0,0-N5383,N5383))</f>
        <v>154.93513509891633</v>
      </c>
      <c r="P5383" s="2">
        <f>ABS(O5383-'PV model'!$B$5)</f>
        <v>50.064864901083666</v>
      </c>
      <c r="Q5383" s="3">
        <f t="shared" si="931"/>
        <v>107.01935548616746</v>
      </c>
      <c r="R5383" s="3">
        <f t="shared" ref="R5383:R5446" si="936">IF(D5383=0,0,D5383*COS(RADIANS(Q5383))/SIN(RADIANS(L5383)))</f>
        <v>0</v>
      </c>
      <c r="S5383" s="3">
        <f t="shared" si="932"/>
        <v>0</v>
      </c>
      <c r="T5383" s="3">
        <f>(0.5*(1-COS(RADIANS(90-$X$3)))*(D5383+E5383)*'PV model'!$B$4)</f>
        <v>0</v>
      </c>
      <c r="U5383" s="3">
        <f t="shared" ref="U5383:U5446" si="937">R5383+S5383+T5383</f>
        <v>0</v>
      </c>
      <c r="V5383" s="3">
        <f>('PV model'!$B$13*(U5383/1000)*(1-'PV model'!$B$14*((20+C5383)-25))*'PV model'!$B$10)/'PV model'!$B$12</f>
        <v>0</v>
      </c>
    </row>
    <row r="5384" spans="1:22" x14ac:dyDescent="0.2">
      <c r="A5384" s="10">
        <f t="shared" si="929"/>
        <v>225</v>
      </c>
      <c r="B5384" s="10">
        <f t="shared" ref="B5384:B5447" si="938">IF(B5383&lt;24,B5383+1,1)</f>
        <v>3</v>
      </c>
      <c r="C5384" s="23">
        <v>15.2</v>
      </c>
      <c r="D5384" s="24">
        <v>0</v>
      </c>
      <c r="E5384" s="24">
        <v>0</v>
      </c>
      <c r="F5384" s="48"/>
      <c r="G5384" s="48"/>
      <c r="H5384" s="1">
        <f t="shared" ref="H5384:H5447" si="939">(23.465*SIN(RADIANS(280.1+0.9863*A5384)))</f>
        <v>14.440848190274483</v>
      </c>
      <c r="I5384" s="1">
        <f t="shared" si="933"/>
        <v>-4.4889883780730182</v>
      </c>
      <c r="J5384" s="4">
        <f>B5384+('PV model'!$B$3/15)+(I5384/60)</f>
        <v>2.6485168603654494</v>
      </c>
      <c r="K5384" s="2">
        <f t="shared" si="934"/>
        <v>140.27224709451826</v>
      </c>
      <c r="L5384" s="2">
        <f>DEGREES(ASIN((((COS(RADIANS('PV model'!$B$2))*COS(RADIANS(H5384))*COS(RADIANS(K5384)))+(SIN(RADIANS('PV model'!$B$2))*SIN(RADIANS(H5384)))))))</f>
        <v>-12.49376996615039</v>
      </c>
      <c r="M5384" s="3">
        <f t="shared" si="930"/>
        <v>0</v>
      </c>
      <c r="N5384" s="2">
        <f t="shared" si="935"/>
        <v>39.342865097274533</v>
      </c>
      <c r="O5384" s="2">
        <f>IF('PV model'!$B$2&gt;0, 180-N5384,IF('PV model'!$B$2&lt;0,0-N5384,N5384))</f>
        <v>140.65713490272546</v>
      </c>
      <c r="P5384" s="2">
        <f>ABS(O5384-'PV model'!$B$5)</f>
        <v>64.34286509727454</v>
      </c>
      <c r="Q5384" s="3">
        <f t="shared" si="931"/>
        <v>102.4937699661504</v>
      </c>
      <c r="R5384" s="3">
        <f t="shared" si="936"/>
        <v>0</v>
      </c>
      <c r="S5384" s="3">
        <f t="shared" si="932"/>
        <v>0</v>
      </c>
      <c r="T5384" s="3">
        <f>(0.5*(1-COS(RADIANS(90-$X$3)))*(D5384+E5384)*'PV model'!$B$4)</f>
        <v>0</v>
      </c>
      <c r="U5384" s="3">
        <f t="shared" si="937"/>
        <v>0</v>
      </c>
      <c r="V5384" s="3">
        <f>('PV model'!$B$13*(U5384/1000)*(1-'PV model'!$B$14*((20+C5384)-25))*'PV model'!$B$10)/'PV model'!$B$12</f>
        <v>0</v>
      </c>
    </row>
    <row r="5385" spans="1:22" x14ac:dyDescent="0.2">
      <c r="A5385" s="10">
        <f t="shared" si="929"/>
        <v>225</v>
      </c>
      <c r="B5385" s="10">
        <f t="shared" si="938"/>
        <v>4</v>
      </c>
      <c r="C5385" s="23">
        <v>15</v>
      </c>
      <c r="D5385" s="24">
        <v>0</v>
      </c>
      <c r="E5385" s="24">
        <v>0</v>
      </c>
      <c r="F5385" s="48"/>
      <c r="G5385" s="48"/>
      <c r="H5385" s="1">
        <f t="shared" si="939"/>
        <v>14.440848190274483</v>
      </c>
      <c r="I5385" s="1">
        <f t="shared" si="933"/>
        <v>-4.4889883780730182</v>
      </c>
      <c r="J5385" s="4">
        <f>B5385+('PV model'!$B$3/15)+(I5385/60)</f>
        <v>3.6485168603654494</v>
      </c>
      <c r="K5385" s="2">
        <f t="shared" si="934"/>
        <v>125.27224709451826</v>
      </c>
      <c r="L5385" s="2">
        <f>DEGREES(ASIN((((COS(RADIANS('PV model'!$B$2))*COS(RADIANS(H5385))*COS(RADIANS(K5385)))+(SIN(RADIANS('PV model'!$B$2))*SIN(RADIANS(H5385)))))))</f>
        <v>-6.3858492456037634</v>
      </c>
      <c r="M5385" s="3">
        <f t="shared" si="930"/>
        <v>0</v>
      </c>
      <c r="N5385" s="2">
        <f t="shared" si="935"/>
        <v>52.708115212434841</v>
      </c>
      <c r="O5385" s="2">
        <f>IF('PV model'!$B$2&gt;0, 180-N5385,IF('PV model'!$B$2&lt;0,0-N5385,N5385))</f>
        <v>127.29188478756515</v>
      </c>
      <c r="P5385" s="2">
        <f>ABS(O5385-'PV model'!$B$5)</f>
        <v>77.708115212434848</v>
      </c>
      <c r="Q5385" s="3">
        <f t="shared" si="931"/>
        <v>96.385849245603765</v>
      </c>
      <c r="R5385" s="3">
        <f t="shared" si="936"/>
        <v>0</v>
      </c>
      <c r="S5385" s="3">
        <f t="shared" si="932"/>
        <v>0</v>
      </c>
      <c r="T5385" s="3">
        <f>(0.5*(1-COS(RADIANS(90-$X$3)))*(D5385+E5385)*'PV model'!$B$4)</f>
        <v>0</v>
      </c>
      <c r="U5385" s="3">
        <f t="shared" si="937"/>
        <v>0</v>
      </c>
      <c r="V5385" s="3">
        <f>('PV model'!$B$13*(U5385/1000)*(1-'PV model'!$B$14*((20+C5385)-25))*'PV model'!$B$10)/'PV model'!$B$12</f>
        <v>0</v>
      </c>
    </row>
    <row r="5386" spans="1:22" x14ac:dyDescent="0.2">
      <c r="A5386" s="10">
        <f t="shared" si="929"/>
        <v>225</v>
      </c>
      <c r="B5386" s="10">
        <f t="shared" si="938"/>
        <v>5</v>
      </c>
      <c r="C5386" s="23">
        <v>15</v>
      </c>
      <c r="D5386" s="24">
        <v>0</v>
      </c>
      <c r="E5386" s="24">
        <v>0</v>
      </c>
      <c r="F5386" s="48"/>
      <c r="G5386" s="48"/>
      <c r="H5386" s="1">
        <f t="shared" si="939"/>
        <v>14.440848190274483</v>
      </c>
      <c r="I5386" s="1">
        <f t="shared" si="933"/>
        <v>-4.4889883780730182</v>
      </c>
      <c r="J5386" s="4">
        <f>B5386+('PV model'!$B$3/15)+(I5386/60)</f>
        <v>4.6485168603654499</v>
      </c>
      <c r="K5386" s="2">
        <f t="shared" si="934"/>
        <v>110.27224709451825</v>
      </c>
      <c r="L5386" s="2">
        <f>DEGREES(ASIN((((COS(RADIANS('PV model'!$B$2))*COS(RADIANS(H5386))*COS(RADIANS(K5386)))+(SIN(RADIANS('PV model'!$B$2))*SIN(RADIANS(H5386)))))))</f>
        <v>0.88652025068993467</v>
      </c>
      <c r="M5386" s="3">
        <f t="shared" si="930"/>
        <v>0.88652025068993467</v>
      </c>
      <c r="N5386" s="2">
        <f t="shared" si="935"/>
        <v>65.302758400896806</v>
      </c>
      <c r="O5386" s="2">
        <f>IF('PV model'!$B$2&gt;0, 180-N5386,IF('PV model'!$B$2&lt;0,0-N5386,N5386))</f>
        <v>114.69724159910319</v>
      </c>
      <c r="P5386" s="2">
        <f>ABS(O5386-'PV model'!$B$5)</f>
        <v>90.302758400896806</v>
      </c>
      <c r="Q5386" s="3">
        <f t="shared" si="931"/>
        <v>89.113479749310059</v>
      </c>
      <c r="R5386" s="3">
        <f t="shared" si="936"/>
        <v>0</v>
      </c>
      <c r="S5386" s="3">
        <f t="shared" si="932"/>
        <v>0</v>
      </c>
      <c r="T5386" s="3">
        <f>(0.5*(1-COS(RADIANS(90-$X$3)))*(D5386+E5386)*'PV model'!$B$4)</f>
        <v>0</v>
      </c>
      <c r="U5386" s="3">
        <f t="shared" si="937"/>
        <v>0</v>
      </c>
      <c r="V5386" s="3">
        <f>('PV model'!$B$13*(U5386/1000)*(1-'PV model'!$B$14*((20+C5386)-25))*'PV model'!$B$10)/'PV model'!$B$12</f>
        <v>0</v>
      </c>
    </row>
    <row r="5387" spans="1:22" x14ac:dyDescent="0.2">
      <c r="A5387" s="10">
        <f t="shared" si="929"/>
        <v>225</v>
      </c>
      <c r="B5387" s="10">
        <f t="shared" si="938"/>
        <v>6</v>
      </c>
      <c r="C5387" s="23">
        <v>14.2</v>
      </c>
      <c r="D5387" s="24">
        <v>0</v>
      </c>
      <c r="E5387" s="24">
        <v>6.1740000000000004</v>
      </c>
      <c r="F5387" s="48"/>
      <c r="G5387" s="48"/>
      <c r="H5387" s="1">
        <f t="shared" si="939"/>
        <v>14.440848190274483</v>
      </c>
      <c r="I5387" s="1">
        <f t="shared" si="933"/>
        <v>-4.4889883780730182</v>
      </c>
      <c r="J5387" s="4">
        <f>B5387+('PV model'!$B$3/15)+(I5387/60)</f>
        <v>5.6485168603654499</v>
      </c>
      <c r="K5387" s="2">
        <f t="shared" si="934"/>
        <v>95.272247094518249</v>
      </c>
      <c r="L5387" s="2">
        <f>DEGREES(ASIN((((COS(RADIANS('PV model'!$B$2))*COS(RADIANS(H5387))*COS(RADIANS(K5387)))+(SIN(RADIANS('PV model'!$B$2))*SIN(RADIANS(H5387)))))))</f>
        <v>8.9237073577221224</v>
      </c>
      <c r="M5387" s="3">
        <f t="shared" si="930"/>
        <v>8.9237073577221224</v>
      </c>
      <c r="N5387" s="2">
        <f t="shared" si="935"/>
        <v>77.454504277104036</v>
      </c>
      <c r="O5387" s="2">
        <f>IF('PV model'!$B$2&gt;0, 180-N5387,IF('PV model'!$B$2&lt;0,0-N5387,N5387))</f>
        <v>102.54549572289596</v>
      </c>
      <c r="P5387" s="2">
        <f>ABS(O5387-'PV model'!$B$5)</f>
        <v>102.45450427710404</v>
      </c>
      <c r="Q5387" s="3">
        <f t="shared" si="931"/>
        <v>81.076292642277863</v>
      </c>
      <c r="R5387" s="3">
        <f t="shared" si="936"/>
        <v>0</v>
      </c>
      <c r="S5387" s="3">
        <f t="shared" si="932"/>
        <v>6.1740000000000004</v>
      </c>
      <c r="T5387" s="3">
        <f>(0.5*(1-COS(RADIANS(90-$X$3)))*(D5387+E5387)*'PV model'!$B$4)</f>
        <v>0</v>
      </c>
      <c r="U5387" s="3">
        <f t="shared" si="937"/>
        <v>6.1740000000000004</v>
      </c>
      <c r="V5387" s="3">
        <f>('PV model'!$B$13*(U5387/1000)*(1-'PV model'!$B$14*((20+C5387)-25))*'PV model'!$B$10)/'PV model'!$B$12</f>
        <v>0.59444180812799996</v>
      </c>
    </row>
    <row r="5388" spans="1:22" x14ac:dyDescent="0.2">
      <c r="A5388" s="10">
        <f t="shared" si="929"/>
        <v>225</v>
      </c>
      <c r="B5388" s="10">
        <f t="shared" si="938"/>
        <v>7</v>
      </c>
      <c r="C5388" s="23">
        <v>14.2</v>
      </c>
      <c r="D5388" s="24">
        <v>0</v>
      </c>
      <c r="E5388" s="24">
        <v>33.515999999999998</v>
      </c>
      <c r="F5388" s="48"/>
      <c r="G5388" s="48"/>
      <c r="H5388" s="1">
        <f t="shared" si="939"/>
        <v>14.440848190274483</v>
      </c>
      <c r="I5388" s="1">
        <f t="shared" si="933"/>
        <v>-4.4889883780730182</v>
      </c>
      <c r="J5388" s="4">
        <f>B5388+('PV model'!$B$3/15)+(I5388/60)</f>
        <v>6.6485168603654499</v>
      </c>
      <c r="K5388" s="2">
        <f t="shared" si="934"/>
        <v>80.272247094518249</v>
      </c>
      <c r="L5388" s="2">
        <f>DEGREES(ASIN((((COS(RADIANS('PV model'!$B$2))*COS(RADIANS(H5388))*COS(RADIANS(K5388)))+(SIN(RADIANS('PV model'!$B$2))*SIN(RADIANS(H5388)))))))</f>
        <v>17.349585384673539</v>
      </c>
      <c r="M5388" s="3">
        <f t="shared" si="930"/>
        <v>17.349585384673539</v>
      </c>
      <c r="N5388" s="2">
        <f t="shared" si="935"/>
        <v>89.615817555243297</v>
      </c>
      <c r="O5388" s="2">
        <f>IF('PV model'!$B$2&gt;0, 180-N5388,IF('PV model'!$B$2&lt;0,0-N5388,N5388))</f>
        <v>90.384182444756703</v>
      </c>
      <c r="P5388" s="2">
        <f>ABS(O5388-'PV model'!$B$5)</f>
        <v>114.6158175552433</v>
      </c>
      <c r="Q5388" s="3">
        <f t="shared" si="931"/>
        <v>72.650414615326468</v>
      </c>
      <c r="R5388" s="3">
        <f t="shared" si="936"/>
        <v>0</v>
      </c>
      <c r="S5388" s="3">
        <f t="shared" si="932"/>
        <v>33.515999999999998</v>
      </c>
      <c r="T5388" s="3">
        <f>(0.5*(1-COS(RADIANS(90-$X$3)))*(D5388+E5388)*'PV model'!$B$4)</f>
        <v>0</v>
      </c>
      <c r="U5388" s="3">
        <f t="shared" si="937"/>
        <v>33.515999999999998</v>
      </c>
      <c r="V5388" s="3">
        <f>('PV model'!$B$13*(U5388/1000)*(1-'PV model'!$B$14*((20+C5388)-25))*'PV model'!$B$10)/'PV model'!$B$12</f>
        <v>3.2269698155519992</v>
      </c>
    </row>
    <row r="5389" spans="1:22" x14ac:dyDescent="0.2">
      <c r="A5389" s="10">
        <f t="shared" si="929"/>
        <v>225</v>
      </c>
      <c r="B5389" s="10">
        <f t="shared" si="938"/>
        <v>8</v>
      </c>
      <c r="C5389" s="23">
        <v>14.2</v>
      </c>
      <c r="D5389" s="24">
        <v>0</v>
      </c>
      <c r="E5389" s="24">
        <v>70.56</v>
      </c>
      <c r="F5389" s="48"/>
      <c r="G5389" s="48"/>
      <c r="H5389" s="1">
        <f t="shared" si="939"/>
        <v>14.440848190274483</v>
      </c>
      <c r="I5389" s="1">
        <f t="shared" si="933"/>
        <v>-4.4889883780730182</v>
      </c>
      <c r="J5389" s="4">
        <f>B5389+('PV model'!$B$3/15)+(I5389/60)</f>
        <v>7.6485168603654499</v>
      </c>
      <c r="K5389" s="2">
        <f t="shared" si="934"/>
        <v>65.272247094518249</v>
      </c>
      <c r="L5389" s="2">
        <f>DEGREES(ASIN((((COS(RADIANS('PV model'!$B$2))*COS(RADIANS(H5389))*COS(RADIANS(K5389)))+(SIN(RADIANS('PV model'!$B$2))*SIN(RADIANS(H5389)))))))</f>
        <v>25.783188788299835</v>
      </c>
      <c r="M5389" s="3">
        <f t="shared" si="930"/>
        <v>25.783188788299835</v>
      </c>
      <c r="N5389" s="2">
        <f t="shared" si="935"/>
        <v>77.649653122425477</v>
      </c>
      <c r="O5389" s="2">
        <f>IF('PV model'!$B$2&gt;0, 180-N5389,IF('PV model'!$B$2&lt;0,0-N5389,N5389))</f>
        <v>102.35034687757452</v>
      </c>
      <c r="P5389" s="2">
        <f>ABS(O5389-'PV model'!$B$5)</f>
        <v>102.64965312242548</v>
      </c>
      <c r="Q5389" s="3">
        <f t="shared" si="931"/>
        <v>64.216811211700161</v>
      </c>
      <c r="R5389" s="3">
        <f t="shared" si="936"/>
        <v>0</v>
      </c>
      <c r="S5389" s="3">
        <f t="shared" si="932"/>
        <v>70.56</v>
      </c>
      <c r="T5389" s="3">
        <f>(0.5*(1-COS(RADIANS(90-$X$3)))*(D5389+E5389)*'PV model'!$B$4)</f>
        <v>0</v>
      </c>
      <c r="U5389" s="3">
        <f t="shared" si="937"/>
        <v>70.56</v>
      </c>
      <c r="V5389" s="3">
        <f>('PV model'!$B$13*(U5389/1000)*(1-'PV model'!$B$14*((20+C5389)-25))*'PV model'!$B$10)/'PV model'!$B$12</f>
        <v>6.7936206643199997</v>
      </c>
    </row>
    <row r="5390" spans="1:22" x14ac:dyDescent="0.2">
      <c r="A5390" s="10">
        <f t="shared" si="929"/>
        <v>225</v>
      </c>
      <c r="B5390" s="10">
        <f t="shared" si="938"/>
        <v>9</v>
      </c>
      <c r="C5390" s="23">
        <v>14.2</v>
      </c>
      <c r="D5390" s="24">
        <v>0</v>
      </c>
      <c r="E5390" s="24">
        <v>109.36800000000001</v>
      </c>
      <c r="F5390" s="48"/>
      <c r="G5390" s="48"/>
      <c r="H5390" s="1">
        <f t="shared" si="939"/>
        <v>14.440848190274483</v>
      </c>
      <c r="I5390" s="1">
        <f t="shared" si="933"/>
        <v>-4.4889883780730182</v>
      </c>
      <c r="J5390" s="4">
        <f>B5390+('PV model'!$B$3/15)+(I5390/60)</f>
        <v>8.648516860365449</v>
      </c>
      <c r="K5390" s="2">
        <f t="shared" si="934"/>
        <v>50.272247094518264</v>
      </c>
      <c r="L5390" s="2">
        <f>DEGREES(ASIN((((COS(RADIANS('PV model'!$B$2))*COS(RADIANS(H5390))*COS(RADIANS(K5390)))+(SIN(RADIANS('PV model'!$B$2))*SIN(RADIANS(H5390)))))))</f>
        <v>33.786267202477575</v>
      </c>
      <c r="M5390" s="3">
        <f t="shared" si="930"/>
        <v>33.786267202477575</v>
      </c>
      <c r="N5390" s="2">
        <f t="shared" si="935"/>
        <v>63.654187252599606</v>
      </c>
      <c r="O5390" s="2">
        <f>IF('PV model'!$B$2&gt;0, 180-N5390,IF('PV model'!$B$2&lt;0,0-N5390,N5390))</f>
        <v>116.3458127474004</v>
      </c>
      <c r="P5390" s="2">
        <f>ABS(O5390-'PV model'!$B$5)</f>
        <v>88.654187252599598</v>
      </c>
      <c r="Q5390" s="3">
        <f t="shared" si="931"/>
        <v>56.213732797522425</v>
      </c>
      <c r="R5390" s="3">
        <f t="shared" si="936"/>
        <v>0</v>
      </c>
      <c r="S5390" s="3">
        <f t="shared" si="932"/>
        <v>109.36800000000001</v>
      </c>
      <c r="T5390" s="3">
        <f>(0.5*(1-COS(RADIANS(90-$X$3)))*(D5390+E5390)*'PV model'!$B$4)</f>
        <v>0</v>
      </c>
      <c r="U5390" s="3">
        <f t="shared" si="937"/>
        <v>109.36800000000001</v>
      </c>
      <c r="V5390" s="3">
        <f>('PV model'!$B$13*(U5390/1000)*(1-'PV model'!$B$14*((20+C5390)-25))*'PV model'!$B$10)/'PV model'!$B$12</f>
        <v>10.530112029695999</v>
      </c>
    </row>
    <row r="5391" spans="1:22" x14ac:dyDescent="0.2">
      <c r="A5391" s="10">
        <f t="shared" si="929"/>
        <v>225</v>
      </c>
      <c r="B5391" s="10">
        <f t="shared" si="938"/>
        <v>10</v>
      </c>
      <c r="C5391" s="23">
        <v>14.1</v>
      </c>
      <c r="D5391" s="24">
        <v>0</v>
      </c>
      <c r="E5391" s="24">
        <v>143.76599999999999</v>
      </c>
      <c r="F5391" s="48"/>
      <c r="G5391" s="48"/>
      <c r="H5391" s="1">
        <f t="shared" si="939"/>
        <v>14.440848190274483</v>
      </c>
      <c r="I5391" s="1">
        <f t="shared" si="933"/>
        <v>-4.4889883780730182</v>
      </c>
      <c r="J5391" s="4">
        <f>B5391+('PV model'!$B$3/15)+(I5391/60)</f>
        <v>9.648516860365449</v>
      </c>
      <c r="K5391" s="2">
        <f t="shared" si="934"/>
        <v>35.272247094518264</v>
      </c>
      <c r="L5391" s="2">
        <f>DEGREES(ASIN((((COS(RADIANS('PV model'!$B$2))*COS(RADIANS(H5391))*COS(RADIANS(K5391)))+(SIN(RADIANS('PV model'!$B$2))*SIN(RADIANS(H5391)))))))</f>
        <v>40.793505430474752</v>
      </c>
      <c r="M5391" s="3">
        <f t="shared" si="930"/>
        <v>40.793505430474752</v>
      </c>
      <c r="N5391" s="2">
        <f t="shared" si="935"/>
        <v>47.617504950177207</v>
      </c>
      <c r="O5391" s="2">
        <f>IF('PV model'!$B$2&gt;0, 180-N5391,IF('PV model'!$B$2&lt;0,0-N5391,N5391))</f>
        <v>132.38249504982281</v>
      </c>
      <c r="P5391" s="2">
        <f>ABS(O5391-'PV model'!$B$5)</f>
        <v>72.617504950177192</v>
      </c>
      <c r="Q5391" s="3">
        <f t="shared" si="931"/>
        <v>49.206494569525255</v>
      </c>
      <c r="R5391" s="3">
        <f t="shared" si="936"/>
        <v>0</v>
      </c>
      <c r="S5391" s="3">
        <f t="shared" si="932"/>
        <v>143.76599999999999</v>
      </c>
      <c r="T5391" s="3">
        <f>(0.5*(1-COS(RADIANS(90-$X$3)))*(D5391+E5391)*'PV model'!$B$4)</f>
        <v>0</v>
      </c>
      <c r="U5391" s="3">
        <f t="shared" si="937"/>
        <v>143.76599999999999</v>
      </c>
      <c r="V5391" s="3">
        <f>('PV model'!$B$13*(U5391/1000)*(1-'PV model'!$B$14*((20+C5391)-25))*'PV model'!$B$10)/'PV model'!$B$12</f>
        <v>13.847750443296</v>
      </c>
    </row>
    <row r="5392" spans="1:22" x14ac:dyDescent="0.2">
      <c r="A5392" s="10">
        <f t="shared" si="929"/>
        <v>225</v>
      </c>
      <c r="B5392" s="10">
        <f t="shared" si="938"/>
        <v>11</v>
      </c>
      <c r="C5392" s="23">
        <v>14.5</v>
      </c>
      <c r="D5392" s="24">
        <v>2.2448999999999999</v>
      </c>
      <c r="E5392" s="24">
        <v>169.34400000000002</v>
      </c>
      <c r="F5392" s="48"/>
      <c r="G5392" s="48"/>
      <c r="H5392" s="1">
        <f t="shared" si="939"/>
        <v>14.440848190274483</v>
      </c>
      <c r="I5392" s="1">
        <f t="shared" si="933"/>
        <v>-4.4889883780730182</v>
      </c>
      <c r="J5392" s="4">
        <f>B5392+('PV model'!$B$3/15)+(I5392/60)</f>
        <v>10.648516860365449</v>
      </c>
      <c r="K5392" s="2">
        <f t="shared" si="934"/>
        <v>20.272247094518264</v>
      </c>
      <c r="L5392" s="2">
        <f>DEGREES(ASIN((((COS(RADIANS('PV model'!$B$2))*COS(RADIANS(H5392))*COS(RADIANS(K5392)))+(SIN(RADIANS('PV model'!$B$2))*SIN(RADIANS(H5392)))))))</f>
        <v>46.059053034106149</v>
      </c>
      <c r="M5392" s="3">
        <f t="shared" si="930"/>
        <v>46.059053034106149</v>
      </c>
      <c r="N5392" s="2">
        <f t="shared" si="935"/>
        <v>28.916674614989343</v>
      </c>
      <c r="O5392" s="2">
        <f>IF('PV model'!$B$2&gt;0, 180-N5392,IF('PV model'!$B$2&lt;0,0-N5392,N5392))</f>
        <v>151.08332538501065</v>
      </c>
      <c r="P5392" s="2">
        <f>ABS(O5392-'PV model'!$B$5)</f>
        <v>53.916674614989347</v>
      </c>
      <c r="Q5392" s="3">
        <f t="shared" si="931"/>
        <v>43.940946965893851</v>
      </c>
      <c r="R5392" s="3">
        <f t="shared" si="936"/>
        <v>2.2448999999999999</v>
      </c>
      <c r="S5392" s="3">
        <f t="shared" si="932"/>
        <v>170.88831348056203</v>
      </c>
      <c r="T5392" s="3">
        <f>(0.5*(1-COS(RADIANS(90-$X$3)))*(D5392+E5392)*'PV model'!$B$4)</f>
        <v>0</v>
      </c>
      <c r="U5392" s="3">
        <f t="shared" si="937"/>
        <v>173.13321348056203</v>
      </c>
      <c r="V5392" s="3">
        <f>('PV model'!$B$13*(U5392/1000)*(1-'PV model'!$B$14*((20+C5392)-25))*'PV model'!$B$10)/'PV model'!$B$12</f>
        <v>16.648752970775334</v>
      </c>
    </row>
    <row r="5393" spans="1:22" x14ac:dyDescent="0.2">
      <c r="A5393" s="10">
        <f t="shared" si="929"/>
        <v>225</v>
      </c>
      <c r="B5393" s="10">
        <f t="shared" si="938"/>
        <v>12</v>
      </c>
      <c r="C5393" s="23">
        <v>14.9</v>
      </c>
      <c r="D5393" s="24">
        <v>3.3673500000000001</v>
      </c>
      <c r="E5393" s="24">
        <v>186.102</v>
      </c>
      <c r="F5393" s="48"/>
      <c r="G5393" s="48"/>
      <c r="H5393" s="1">
        <f t="shared" si="939"/>
        <v>14.440848190274483</v>
      </c>
      <c r="I5393" s="1">
        <f t="shared" si="933"/>
        <v>-4.4889883780730182</v>
      </c>
      <c r="J5393" s="4">
        <f>B5393+('PV model'!$B$3/15)+(I5393/60)</f>
        <v>11.648516860365449</v>
      </c>
      <c r="K5393" s="2">
        <f t="shared" si="934"/>
        <v>5.2722470945182653</v>
      </c>
      <c r="L5393" s="2">
        <f>DEGREES(ASIN((((COS(RADIANS('PV model'!$B$2))*COS(RADIANS(H5393))*COS(RADIANS(K5393)))+(SIN(RADIANS('PV model'!$B$2))*SIN(RADIANS(H5393)))))))</f>
        <v>48.738833729717498</v>
      </c>
      <c r="M5393" s="3">
        <f t="shared" si="930"/>
        <v>48.738833729717498</v>
      </c>
      <c r="N5393" s="2">
        <f t="shared" si="935"/>
        <v>7.7545559193042495</v>
      </c>
      <c r="O5393" s="2">
        <f>IF('PV model'!$B$2&gt;0, 180-N5393,IF('PV model'!$B$2&lt;0,0-N5393,N5393))</f>
        <v>172.24544408069576</v>
      </c>
      <c r="P5393" s="2">
        <f>ABS(O5393-'PV model'!$B$5)</f>
        <v>32.754555919304238</v>
      </c>
      <c r="Q5393" s="3">
        <f t="shared" si="931"/>
        <v>41.261166270282502</v>
      </c>
      <c r="R5393" s="3">
        <f t="shared" si="936"/>
        <v>3.3673500000000005</v>
      </c>
      <c r="S5393" s="3">
        <f t="shared" si="932"/>
        <v>188.33024320572045</v>
      </c>
      <c r="T5393" s="3">
        <f>(0.5*(1-COS(RADIANS(90-$X$3)))*(D5393+E5393)*'PV model'!$B$4)</f>
        <v>0</v>
      </c>
      <c r="U5393" s="3">
        <f t="shared" si="937"/>
        <v>191.69759320572044</v>
      </c>
      <c r="V5393" s="3">
        <f>('PV model'!$B$13*(U5393/1000)*(1-'PV model'!$B$14*((20+C5393)-25))*'PV model'!$B$10)/'PV model'!$B$12</f>
        <v>18.403272596736802</v>
      </c>
    </row>
    <row r="5394" spans="1:22" x14ac:dyDescent="0.2">
      <c r="A5394" s="10">
        <f t="shared" si="929"/>
        <v>225</v>
      </c>
      <c r="B5394" s="10">
        <f t="shared" si="938"/>
        <v>13</v>
      </c>
      <c r="C5394" s="23">
        <v>15.9</v>
      </c>
      <c r="D5394" s="24">
        <v>3.3673500000000001</v>
      </c>
      <c r="E5394" s="24">
        <v>190.512</v>
      </c>
      <c r="F5394" s="48"/>
      <c r="G5394" s="48"/>
      <c r="H5394" s="1">
        <f t="shared" si="939"/>
        <v>14.440848190274483</v>
      </c>
      <c r="I5394" s="1">
        <f t="shared" si="933"/>
        <v>-4.4889883780730182</v>
      </c>
      <c r="J5394" s="4">
        <f>B5394+('PV model'!$B$3/15)+(I5394/60)</f>
        <v>12.648516860365449</v>
      </c>
      <c r="K5394" s="2">
        <f t="shared" si="934"/>
        <v>-9.7277529054817347</v>
      </c>
      <c r="L5394" s="2">
        <f>DEGREES(ASIN((((COS(RADIANS('PV model'!$B$2))*COS(RADIANS(H5394))*COS(RADIANS(K5394)))+(SIN(RADIANS('PV model'!$B$2))*SIN(RADIANS(H5394)))))))</f>
        <v>48.257560355200361</v>
      </c>
      <c r="M5394" s="3">
        <f t="shared" si="930"/>
        <v>48.257560355200361</v>
      </c>
      <c r="N5394" s="2">
        <f t="shared" si="935"/>
        <v>-14.227242652385291</v>
      </c>
      <c r="O5394" s="2">
        <f>IF('PV model'!$B$2&gt;0, 180-N5394,IF('PV model'!$B$2&lt;0,0-N5394,N5394))</f>
        <v>194.22724265238529</v>
      </c>
      <c r="P5394" s="2">
        <f>ABS(O5394-'PV model'!$B$5)</f>
        <v>10.772757347614714</v>
      </c>
      <c r="Q5394" s="3">
        <f t="shared" si="931"/>
        <v>41.742439644799639</v>
      </c>
      <c r="R5394" s="3">
        <f t="shared" si="936"/>
        <v>3.3673500000000001</v>
      </c>
      <c r="S5394" s="3">
        <f t="shared" si="932"/>
        <v>192.75613242292675</v>
      </c>
      <c r="T5394" s="3">
        <f>(0.5*(1-COS(RADIANS(90-$X$3)))*(D5394+E5394)*'PV model'!$B$4)</f>
        <v>0</v>
      </c>
      <c r="U5394" s="3">
        <f t="shared" si="937"/>
        <v>196.12348242292674</v>
      </c>
      <c r="V5394" s="3">
        <f>('PV model'!$B$13*(U5394/1000)*(1-'PV model'!$B$14*((20+C5394)-25))*'PV model'!$B$10)/'PV model'!$B$12</f>
        <v>18.749746958985142</v>
      </c>
    </row>
    <row r="5395" spans="1:22" x14ac:dyDescent="0.2">
      <c r="A5395" s="10">
        <f t="shared" si="929"/>
        <v>225</v>
      </c>
      <c r="B5395" s="10">
        <f t="shared" si="938"/>
        <v>14</v>
      </c>
      <c r="C5395" s="23">
        <v>15.6</v>
      </c>
      <c r="D5395" s="24">
        <v>3.3673500000000001</v>
      </c>
      <c r="E5395" s="24">
        <v>184.33799999999999</v>
      </c>
      <c r="F5395" s="48"/>
      <c r="G5395" s="48"/>
      <c r="H5395" s="1">
        <f t="shared" si="939"/>
        <v>14.440848190274483</v>
      </c>
      <c r="I5395" s="1">
        <f t="shared" si="933"/>
        <v>-4.4889883780730182</v>
      </c>
      <c r="J5395" s="4">
        <f>B5395+('PV model'!$B$3/15)+(I5395/60)</f>
        <v>13.648516860365449</v>
      </c>
      <c r="K5395" s="2">
        <f t="shared" si="934"/>
        <v>-24.727752905481736</v>
      </c>
      <c r="L5395" s="2">
        <f>DEGREES(ASIN((((COS(RADIANS('PV model'!$B$2))*COS(RADIANS(H5395))*COS(RADIANS(K5395)))+(SIN(RADIANS('PV model'!$B$2))*SIN(RADIANS(H5395)))))))</f>
        <v>44.727559359893078</v>
      </c>
      <c r="M5395" s="3">
        <f t="shared" si="930"/>
        <v>44.727559359893078</v>
      </c>
      <c r="N5395" s="2">
        <f t="shared" si="935"/>
        <v>-34.762802860679777</v>
      </c>
      <c r="O5395" s="2">
        <f>IF('PV model'!$B$2&gt;0, 180-N5395,IF('PV model'!$B$2&lt;0,0-N5395,N5395))</f>
        <v>214.76280286067978</v>
      </c>
      <c r="P5395" s="2">
        <f>ABS(O5395-'PV model'!$B$5)</f>
        <v>9.7628028606797841</v>
      </c>
      <c r="Q5395" s="3">
        <f t="shared" si="931"/>
        <v>45.272440640106922</v>
      </c>
      <c r="R5395" s="3">
        <f t="shared" si="936"/>
        <v>3.367350000000001</v>
      </c>
      <c r="S5395" s="3">
        <f t="shared" si="932"/>
        <v>186.66809425528456</v>
      </c>
      <c r="T5395" s="3">
        <f>(0.5*(1-COS(RADIANS(90-$X$3)))*(D5395+E5395)*'PV model'!$B$4)</f>
        <v>0</v>
      </c>
      <c r="U5395" s="3">
        <f t="shared" si="937"/>
        <v>190.03544425528455</v>
      </c>
      <c r="V5395" s="3">
        <f>('PV model'!$B$13*(U5395/1000)*(1-'PV model'!$B$14*((20+C5395)-25))*'PV model'!$B$10)/'PV model'!$B$12</f>
        <v>18.190515024229292</v>
      </c>
    </row>
    <row r="5396" spans="1:22" x14ac:dyDescent="0.2">
      <c r="A5396" s="10">
        <f t="shared" si="929"/>
        <v>225</v>
      </c>
      <c r="B5396" s="10">
        <f t="shared" si="938"/>
        <v>15</v>
      </c>
      <c r="C5396" s="23">
        <v>15.5</v>
      </c>
      <c r="D5396" s="24">
        <v>2.2448999999999999</v>
      </c>
      <c r="E5396" s="24">
        <v>167.57999999999998</v>
      </c>
      <c r="F5396" s="48"/>
      <c r="G5396" s="48"/>
      <c r="H5396" s="1">
        <f t="shared" si="939"/>
        <v>14.440848190274483</v>
      </c>
      <c r="I5396" s="1">
        <f t="shared" si="933"/>
        <v>-4.4889883780730182</v>
      </c>
      <c r="J5396" s="4">
        <f>B5396+('PV model'!$B$3/15)+(I5396/60)</f>
        <v>14.648516860365449</v>
      </c>
      <c r="K5396" s="2">
        <f t="shared" si="934"/>
        <v>-39.727752905481736</v>
      </c>
      <c r="L5396" s="2">
        <f>DEGREES(ASIN((((COS(RADIANS('PV model'!$B$2))*COS(RADIANS(H5396))*COS(RADIANS(K5396)))+(SIN(RADIANS('PV model'!$B$2))*SIN(RADIANS(H5396)))))))</f>
        <v>38.856736053293588</v>
      </c>
      <c r="M5396" s="3">
        <f t="shared" si="930"/>
        <v>38.856736053293588</v>
      </c>
      <c r="N5396" s="2">
        <f t="shared" si="935"/>
        <v>-52.639136498903113</v>
      </c>
      <c r="O5396" s="2">
        <f>IF('PV model'!$B$2&gt;0, 180-N5396,IF('PV model'!$B$2&lt;0,0-N5396,N5396))</f>
        <v>232.6391364989031</v>
      </c>
      <c r="P5396" s="2">
        <f>ABS(O5396-'PV model'!$B$5)</f>
        <v>27.639136498903099</v>
      </c>
      <c r="Q5396" s="3">
        <f t="shared" si="931"/>
        <v>51.143263946706405</v>
      </c>
      <c r="R5396" s="3">
        <f t="shared" si="936"/>
        <v>2.2448999999999999</v>
      </c>
      <c r="S5396" s="3">
        <f t="shared" si="932"/>
        <v>169.17983736475585</v>
      </c>
      <c r="T5396" s="3">
        <f>(0.5*(1-COS(RADIANS(90-$X$3)))*(D5396+E5396)*'PV model'!$B$4)</f>
        <v>0</v>
      </c>
      <c r="U5396" s="3">
        <f t="shared" si="937"/>
        <v>171.42473736475586</v>
      </c>
      <c r="V5396" s="3">
        <f>('PV model'!$B$13*(U5396/1000)*(1-'PV model'!$B$14*((20+C5396)-25))*'PV model'!$B$10)/'PV model'!$B$12</f>
        <v>16.41592084360779</v>
      </c>
    </row>
    <row r="5397" spans="1:22" x14ac:dyDescent="0.2">
      <c r="A5397" s="10">
        <f t="shared" si="929"/>
        <v>225</v>
      </c>
      <c r="B5397" s="10">
        <f t="shared" si="938"/>
        <v>16</v>
      </c>
      <c r="C5397" s="23">
        <v>15.2</v>
      </c>
      <c r="D5397" s="24">
        <v>16.836749999999999</v>
      </c>
      <c r="E5397" s="24">
        <v>201.096</v>
      </c>
      <c r="F5397" s="48"/>
      <c r="G5397" s="48"/>
      <c r="H5397" s="1">
        <f t="shared" si="939"/>
        <v>14.440848190274483</v>
      </c>
      <c r="I5397" s="1">
        <f t="shared" si="933"/>
        <v>-4.4889883780730182</v>
      </c>
      <c r="J5397" s="4">
        <f>B5397+('PV model'!$B$3/15)+(I5397/60)</f>
        <v>15.648516860365449</v>
      </c>
      <c r="K5397" s="2">
        <f t="shared" si="934"/>
        <v>-54.727752905481736</v>
      </c>
      <c r="L5397" s="2">
        <f>DEGREES(ASIN((((COS(RADIANS('PV model'!$B$2))*COS(RADIANS(H5397))*COS(RADIANS(K5397)))+(SIN(RADIANS('PV model'!$B$2))*SIN(RADIANS(H5397)))))))</f>
        <v>31.484323942672109</v>
      </c>
      <c r="M5397" s="3">
        <f t="shared" si="930"/>
        <v>31.484323942672109</v>
      </c>
      <c r="N5397" s="2">
        <f t="shared" si="935"/>
        <v>-67.988610519477902</v>
      </c>
      <c r="O5397" s="2">
        <f>IF('PV model'!$B$2&gt;0, 180-N5397,IF('PV model'!$B$2&lt;0,0-N5397,N5397))</f>
        <v>247.9886105194779</v>
      </c>
      <c r="P5397" s="2">
        <f>ABS(O5397-'PV model'!$B$5)</f>
        <v>42.988610519477902</v>
      </c>
      <c r="Q5397" s="3">
        <f t="shared" si="931"/>
        <v>58.515676057327894</v>
      </c>
      <c r="R5397" s="3">
        <f t="shared" si="936"/>
        <v>16.836749999999999</v>
      </c>
      <c r="S5397" s="3">
        <f t="shared" si="932"/>
        <v>211.56242571109223</v>
      </c>
      <c r="T5397" s="3">
        <f>(0.5*(1-COS(RADIANS(90-$X$3)))*(D5397+E5397)*'PV model'!$B$4)</f>
        <v>0</v>
      </c>
      <c r="U5397" s="3">
        <f t="shared" si="937"/>
        <v>228.39917571109223</v>
      </c>
      <c r="V5397" s="3">
        <f>('PV model'!$B$13*(U5397/1000)*(1-'PV model'!$B$14*((20+C5397)-25))*'PV model'!$B$10)/'PV model'!$B$12</f>
        <v>21.899285714634278</v>
      </c>
    </row>
    <row r="5398" spans="1:22" x14ac:dyDescent="0.2">
      <c r="A5398" s="10">
        <f t="shared" si="929"/>
        <v>225</v>
      </c>
      <c r="B5398" s="10">
        <f t="shared" si="938"/>
        <v>17</v>
      </c>
      <c r="C5398" s="23">
        <v>14.9</v>
      </c>
      <c r="D5398" s="24">
        <v>50.510249999999999</v>
      </c>
      <c r="E5398" s="24">
        <v>180.81</v>
      </c>
      <c r="F5398" s="48"/>
      <c r="G5398" s="48"/>
      <c r="H5398" s="1">
        <f t="shared" si="939"/>
        <v>14.440848190274483</v>
      </c>
      <c r="I5398" s="1">
        <f t="shared" si="933"/>
        <v>-4.4889883780730182</v>
      </c>
      <c r="J5398" s="4">
        <f>B5398+('PV model'!$B$3/15)+(I5398/60)</f>
        <v>16.648516860365451</v>
      </c>
      <c r="K5398" s="2">
        <f t="shared" si="934"/>
        <v>-69.727752905481765</v>
      </c>
      <c r="L5398" s="2">
        <f>DEGREES(ASIN((((COS(RADIANS('PV model'!$B$2))*COS(RADIANS(H5398))*COS(RADIANS(K5398)))+(SIN(RADIANS('PV model'!$B$2))*SIN(RADIANS(H5398)))))))</f>
        <v>23.301509101602534</v>
      </c>
      <c r="M5398" s="3">
        <f t="shared" si="930"/>
        <v>23.301509101602534</v>
      </c>
      <c r="N5398" s="2">
        <f t="shared" si="935"/>
        <v>-81.530360319497348</v>
      </c>
      <c r="O5398" s="2">
        <f>IF('PV model'!$B$2&gt;0, 180-N5398,IF('PV model'!$B$2&lt;0,0-N5398,N5398))</f>
        <v>261.53036031949733</v>
      </c>
      <c r="P5398" s="2">
        <f>ABS(O5398-'PV model'!$B$5)</f>
        <v>56.530360319497333</v>
      </c>
      <c r="Q5398" s="3">
        <f t="shared" si="931"/>
        <v>66.698490898397466</v>
      </c>
      <c r="R5398" s="3">
        <f t="shared" si="936"/>
        <v>50.510249999999992</v>
      </c>
      <c r="S5398" s="3">
        <f t="shared" si="932"/>
        <v>202.35820248409152</v>
      </c>
      <c r="T5398" s="3">
        <f>(0.5*(1-COS(RADIANS(90-$X$3)))*(D5398+E5398)*'PV model'!$B$4)</f>
        <v>0</v>
      </c>
      <c r="U5398" s="3">
        <f t="shared" si="937"/>
        <v>252.86845248409151</v>
      </c>
      <c r="V5398" s="3">
        <f>('PV model'!$B$13*(U5398/1000)*(1-'PV model'!$B$14*((20+C5398)-25))*'PV model'!$B$10)/'PV model'!$B$12</f>
        <v>24.275771982101521</v>
      </c>
    </row>
    <row r="5399" spans="1:22" x14ac:dyDescent="0.2">
      <c r="A5399" s="10">
        <f t="shared" si="929"/>
        <v>225</v>
      </c>
      <c r="B5399" s="10">
        <f t="shared" si="938"/>
        <v>18</v>
      </c>
      <c r="C5399" s="23">
        <v>15.2</v>
      </c>
      <c r="D5399" s="24">
        <v>158.26545000000002</v>
      </c>
      <c r="E5399" s="24">
        <v>124.36200000000001</v>
      </c>
      <c r="F5399" s="48"/>
      <c r="G5399" s="48"/>
      <c r="H5399" s="1">
        <f t="shared" si="939"/>
        <v>14.440848190274483</v>
      </c>
      <c r="I5399" s="1">
        <f t="shared" si="933"/>
        <v>-4.4889883780730182</v>
      </c>
      <c r="J5399" s="4">
        <f>B5399+('PV model'!$B$3/15)+(I5399/60)</f>
        <v>17.648516860365451</v>
      </c>
      <c r="K5399" s="2">
        <f t="shared" si="934"/>
        <v>-84.727752905481765</v>
      </c>
      <c r="L5399" s="2">
        <f>DEGREES(ASIN((((COS(RADIANS('PV model'!$B$2))*COS(RADIANS(H5399))*COS(RADIANS(K5399)))+(SIN(RADIANS('PV model'!$B$2))*SIN(RADIANS(H5399)))))))</f>
        <v>14.828261023604089</v>
      </c>
      <c r="M5399" s="3">
        <f t="shared" si="930"/>
        <v>14.828261023604089</v>
      </c>
      <c r="N5399" s="2">
        <f t="shared" si="935"/>
        <v>-85.971347781803857</v>
      </c>
      <c r="O5399" s="2">
        <f>IF('PV model'!$B$2&gt;0, 180-N5399,IF('PV model'!$B$2&lt;0,0-N5399,N5399))</f>
        <v>265.97134778180384</v>
      </c>
      <c r="P5399" s="2">
        <f>ABS(O5399-'PV model'!$B$5)</f>
        <v>60.971347781803843</v>
      </c>
      <c r="Q5399" s="3">
        <f t="shared" si="931"/>
        <v>75.171738976395901</v>
      </c>
      <c r="R5399" s="3">
        <f t="shared" si="936"/>
        <v>158.26545000000007</v>
      </c>
      <c r="S5399" s="3">
        <f t="shared" si="932"/>
        <v>148.86914987966449</v>
      </c>
      <c r="T5399" s="3">
        <f>(0.5*(1-COS(RADIANS(90-$X$3)))*(D5399+E5399)*'PV model'!$B$4)</f>
        <v>0</v>
      </c>
      <c r="U5399" s="3">
        <f t="shared" si="937"/>
        <v>307.13459987966456</v>
      </c>
      <c r="V5399" s="3">
        <f>('PV model'!$B$13*(U5399/1000)*(1-'PV model'!$B$14*((20+C5399)-25))*'PV model'!$B$10)/'PV model'!$B$12</f>
        <v>29.44856668012924</v>
      </c>
    </row>
    <row r="5400" spans="1:22" x14ac:dyDescent="0.2">
      <c r="A5400" s="10">
        <f t="shared" si="929"/>
        <v>225</v>
      </c>
      <c r="B5400" s="10">
        <f t="shared" si="938"/>
        <v>19</v>
      </c>
      <c r="C5400" s="23">
        <v>14.4</v>
      </c>
      <c r="D5400" s="24">
        <v>52.75515</v>
      </c>
      <c r="E5400" s="24">
        <v>67.031999999999996</v>
      </c>
      <c r="F5400" s="48"/>
      <c r="G5400" s="48"/>
      <c r="H5400" s="1">
        <f t="shared" si="939"/>
        <v>14.440848190274483</v>
      </c>
      <c r="I5400" s="1">
        <f t="shared" si="933"/>
        <v>-4.4889883780730182</v>
      </c>
      <c r="J5400" s="4">
        <f>B5400+('PV model'!$B$3/15)+(I5400/60)</f>
        <v>18.648516860365451</v>
      </c>
      <c r="K5400" s="2">
        <f t="shared" si="934"/>
        <v>-99.727752905481765</v>
      </c>
      <c r="L5400" s="2">
        <f>DEGREES(ASIN((((COS(RADIANS('PV model'!$B$2))*COS(RADIANS(H5400))*COS(RADIANS(K5400)))+(SIN(RADIANS('PV model'!$B$2))*SIN(RADIANS(H5400)))))))</f>
        <v>6.4790974791835518</v>
      </c>
      <c r="M5400" s="3">
        <f t="shared" si="930"/>
        <v>6.4790974791835518</v>
      </c>
      <c r="N5400" s="2">
        <f t="shared" si="935"/>
        <v>-73.866532185071534</v>
      </c>
      <c r="O5400" s="2">
        <f>IF('PV model'!$B$2&gt;0, 180-N5400,IF('PV model'!$B$2&lt;0,0-N5400,N5400))</f>
        <v>253.86653218507155</v>
      </c>
      <c r="P5400" s="2">
        <f>ABS(O5400-'PV model'!$B$5)</f>
        <v>48.866532185071549</v>
      </c>
      <c r="Q5400" s="3">
        <f t="shared" si="931"/>
        <v>83.520902520816449</v>
      </c>
      <c r="R5400" s="3">
        <f t="shared" si="936"/>
        <v>52.755149999999993</v>
      </c>
      <c r="S5400" s="3">
        <f t="shared" si="932"/>
        <v>75.815947533390215</v>
      </c>
      <c r="T5400" s="3">
        <f>(0.5*(1-COS(RADIANS(90-$X$3)))*(D5400+E5400)*'PV model'!$B$4)</f>
        <v>0</v>
      </c>
      <c r="U5400" s="3">
        <f t="shared" si="937"/>
        <v>128.5710975333902</v>
      </c>
      <c r="V5400" s="3">
        <f>('PV model'!$B$13*(U5400/1000)*(1-'PV model'!$B$14*((20+C5400)-25))*'PV model'!$B$10)/'PV model'!$B$12</f>
        <v>12.368732953642825</v>
      </c>
    </row>
    <row r="5401" spans="1:22" x14ac:dyDescent="0.2">
      <c r="A5401" s="10">
        <f t="shared" si="929"/>
        <v>225</v>
      </c>
      <c r="B5401" s="10">
        <f t="shared" si="938"/>
        <v>20</v>
      </c>
      <c r="C5401" s="23">
        <v>13.9</v>
      </c>
      <c r="D5401" s="24">
        <v>0</v>
      </c>
      <c r="E5401" s="24">
        <v>14.112</v>
      </c>
      <c r="F5401" s="48"/>
      <c r="G5401" s="48"/>
      <c r="H5401" s="1">
        <f t="shared" si="939"/>
        <v>14.440848190274483</v>
      </c>
      <c r="I5401" s="1">
        <f t="shared" si="933"/>
        <v>-4.4889883780730182</v>
      </c>
      <c r="J5401" s="4">
        <f>B5401+('PV model'!$B$3/15)+(I5401/60)</f>
        <v>19.648516860365451</v>
      </c>
      <c r="K5401" s="2">
        <f t="shared" si="934"/>
        <v>-114.72775290548176</v>
      </c>
      <c r="L5401" s="2">
        <f>DEGREES(ASIN((((COS(RADIANS('PV model'!$B$2))*COS(RADIANS(H5401))*COS(RADIANS(K5401)))+(SIN(RADIANS('PV model'!$B$2))*SIN(RADIANS(H5401)))))))</f>
        <v>-1.3709405944348656</v>
      </c>
      <c r="M5401" s="3">
        <f t="shared" si="930"/>
        <v>0</v>
      </c>
      <c r="N5401" s="2">
        <f t="shared" si="935"/>
        <v>-61.625499630701739</v>
      </c>
      <c r="O5401" s="2">
        <f>IF('PV model'!$B$2&gt;0, 180-N5401,IF('PV model'!$B$2&lt;0,0-N5401,N5401))</f>
        <v>241.62549963070174</v>
      </c>
      <c r="P5401" s="2">
        <f>ABS(O5401-'PV model'!$B$5)</f>
        <v>36.625499630701739</v>
      </c>
      <c r="Q5401" s="3">
        <f t="shared" si="931"/>
        <v>91.370940594434856</v>
      </c>
      <c r="R5401" s="3">
        <f t="shared" si="936"/>
        <v>0</v>
      </c>
      <c r="S5401" s="3">
        <f t="shared" si="932"/>
        <v>14.112</v>
      </c>
      <c r="T5401" s="3">
        <f>(0.5*(1-COS(RADIANS(90-$X$3)))*(D5401+E5401)*'PV model'!$B$4)</f>
        <v>0</v>
      </c>
      <c r="U5401" s="3">
        <f t="shared" si="937"/>
        <v>14.112</v>
      </c>
      <c r="V5401" s="3">
        <f>('PV model'!$B$13*(U5401/1000)*(1-'PV model'!$B$14*((20+C5401)-25))*'PV model'!$B$10)/'PV model'!$B$12</f>
        <v>1.3604168954879998</v>
      </c>
    </row>
    <row r="5402" spans="1:22" x14ac:dyDescent="0.2">
      <c r="A5402" s="10">
        <f t="shared" si="929"/>
        <v>225</v>
      </c>
      <c r="B5402" s="10">
        <f t="shared" si="938"/>
        <v>21</v>
      </c>
      <c r="C5402" s="23">
        <v>13.6</v>
      </c>
      <c r="D5402" s="24">
        <v>0</v>
      </c>
      <c r="E5402" s="24">
        <v>0</v>
      </c>
      <c r="F5402" s="48"/>
      <c r="G5402" s="48"/>
      <c r="H5402" s="1">
        <f t="shared" si="939"/>
        <v>14.440848190274483</v>
      </c>
      <c r="I5402" s="1">
        <f t="shared" si="933"/>
        <v>-4.4889883780730182</v>
      </c>
      <c r="J5402" s="4">
        <f>B5402+('PV model'!$B$3/15)+(I5402/60)</f>
        <v>20.648516860365451</v>
      </c>
      <c r="K5402" s="2">
        <f t="shared" si="934"/>
        <v>-129.72775290548176</v>
      </c>
      <c r="L5402" s="2">
        <f>DEGREES(ASIN((((COS(RADIANS('PV model'!$B$2))*COS(RADIANS(H5402))*COS(RADIANS(K5402)))+(SIN(RADIANS('PV model'!$B$2))*SIN(RADIANS(H5402)))))))</f>
        <v>-8.3404440912919888</v>
      </c>
      <c r="M5402" s="3">
        <f t="shared" si="930"/>
        <v>0</v>
      </c>
      <c r="N5402" s="2">
        <f t="shared" si="935"/>
        <v>-48.829374662811965</v>
      </c>
      <c r="O5402" s="2">
        <f>IF('PV model'!$B$2&gt;0, 180-N5402,IF('PV model'!$B$2&lt;0,0-N5402,N5402))</f>
        <v>228.82937466281197</v>
      </c>
      <c r="P5402" s="2">
        <f>ABS(O5402-'PV model'!$B$5)</f>
        <v>23.829374662811972</v>
      </c>
      <c r="Q5402" s="3">
        <f t="shared" si="931"/>
        <v>98.340444091291985</v>
      </c>
      <c r="R5402" s="3">
        <f t="shared" si="936"/>
        <v>0</v>
      </c>
      <c r="S5402" s="3">
        <f t="shared" si="932"/>
        <v>0</v>
      </c>
      <c r="T5402" s="3">
        <f>(0.5*(1-COS(RADIANS(90-$X$3)))*(D5402+E5402)*'PV model'!$B$4)</f>
        <v>0</v>
      </c>
      <c r="U5402" s="3">
        <f t="shared" si="937"/>
        <v>0</v>
      </c>
      <c r="V5402" s="3">
        <f>('PV model'!$B$13*(U5402/1000)*(1-'PV model'!$B$14*((20+C5402)-25))*'PV model'!$B$10)/'PV model'!$B$12</f>
        <v>0</v>
      </c>
    </row>
    <row r="5403" spans="1:22" x14ac:dyDescent="0.2">
      <c r="A5403" s="10">
        <f t="shared" si="929"/>
        <v>225</v>
      </c>
      <c r="B5403" s="10">
        <f t="shared" si="938"/>
        <v>22</v>
      </c>
      <c r="C5403" s="23">
        <v>13.5</v>
      </c>
      <c r="D5403" s="24">
        <v>0</v>
      </c>
      <c r="E5403" s="24">
        <v>0</v>
      </c>
      <c r="F5403" s="48"/>
      <c r="G5403" s="48"/>
      <c r="H5403" s="1">
        <f t="shared" si="939"/>
        <v>14.440848190274483</v>
      </c>
      <c r="I5403" s="1">
        <f t="shared" si="933"/>
        <v>-4.4889883780730182</v>
      </c>
      <c r="J5403" s="4">
        <f>B5403+('PV model'!$B$3/15)+(I5403/60)</f>
        <v>21.648516860365451</v>
      </c>
      <c r="K5403" s="2">
        <f t="shared" si="934"/>
        <v>-144.72775290548176</v>
      </c>
      <c r="L5403" s="2">
        <f>DEGREES(ASIN((((COS(RADIANS('PV model'!$B$2))*COS(RADIANS(H5403))*COS(RADIANS(K5403)))+(SIN(RADIANS('PV model'!$B$2))*SIN(RADIANS(H5403)))))))</f>
        <v>-14.021915876455951</v>
      </c>
      <c r="M5403" s="3">
        <f t="shared" si="930"/>
        <v>0</v>
      </c>
      <c r="N5403" s="2">
        <f t="shared" si="935"/>
        <v>-35.197198915464853</v>
      </c>
      <c r="O5403" s="2">
        <f>IF('PV model'!$B$2&gt;0, 180-N5403,IF('PV model'!$B$2&lt;0,0-N5403,N5403))</f>
        <v>215.19719891546487</v>
      </c>
      <c r="P5403" s="2">
        <f>ABS(O5403-'PV model'!$B$5)</f>
        <v>10.197198915464867</v>
      </c>
      <c r="Q5403" s="3">
        <f t="shared" si="931"/>
        <v>104.02191587645595</v>
      </c>
      <c r="R5403" s="3">
        <f t="shared" si="936"/>
        <v>0</v>
      </c>
      <c r="S5403" s="3">
        <f t="shared" si="932"/>
        <v>0</v>
      </c>
      <c r="T5403" s="3">
        <f>(0.5*(1-COS(RADIANS(90-$X$3)))*(D5403+E5403)*'PV model'!$B$4)</f>
        <v>0</v>
      </c>
      <c r="U5403" s="3">
        <f t="shared" si="937"/>
        <v>0</v>
      </c>
      <c r="V5403" s="3">
        <f>('PV model'!$B$13*(U5403/1000)*(1-'PV model'!$B$14*((20+C5403)-25))*'PV model'!$B$10)/'PV model'!$B$12</f>
        <v>0</v>
      </c>
    </row>
    <row r="5404" spans="1:22" x14ac:dyDescent="0.2">
      <c r="A5404" s="10">
        <f t="shared" si="929"/>
        <v>225</v>
      </c>
      <c r="B5404" s="10">
        <f t="shared" si="938"/>
        <v>23</v>
      </c>
      <c r="C5404" s="23">
        <v>13.4</v>
      </c>
      <c r="D5404" s="24">
        <v>0</v>
      </c>
      <c r="E5404" s="24">
        <v>0</v>
      </c>
      <c r="F5404" s="48"/>
      <c r="G5404" s="48"/>
      <c r="H5404" s="1">
        <f t="shared" si="939"/>
        <v>14.440848190274483</v>
      </c>
      <c r="I5404" s="1">
        <f t="shared" si="933"/>
        <v>-4.4889883780730182</v>
      </c>
      <c r="J5404" s="4">
        <f>B5404+('PV model'!$B$3/15)+(I5404/60)</f>
        <v>22.648516860365451</v>
      </c>
      <c r="K5404" s="2">
        <f t="shared" si="934"/>
        <v>-159.72775290548176</v>
      </c>
      <c r="L5404" s="2">
        <f>DEGREES(ASIN((((COS(RADIANS('PV model'!$B$2))*COS(RADIANS(H5404))*COS(RADIANS(K5404)))+(SIN(RADIANS('PV model'!$B$2))*SIN(RADIANS(H5404)))))))</f>
        <v>-17.999796020923704</v>
      </c>
      <c r="M5404" s="3">
        <f t="shared" si="930"/>
        <v>0</v>
      </c>
      <c r="N5404" s="2">
        <f t="shared" si="935"/>
        <v>-20.658756910265829</v>
      </c>
      <c r="O5404" s="2">
        <f>IF('PV model'!$B$2&gt;0, 180-N5404,IF('PV model'!$B$2&lt;0,0-N5404,N5404))</f>
        <v>200.65875691026582</v>
      </c>
      <c r="P5404" s="2">
        <f>ABS(O5404-'PV model'!$B$5)</f>
        <v>4.3412430897341778</v>
      </c>
      <c r="Q5404" s="3">
        <f t="shared" si="931"/>
        <v>107.99979602092371</v>
      </c>
      <c r="R5404" s="3">
        <f t="shared" si="936"/>
        <v>0</v>
      </c>
      <c r="S5404" s="3">
        <f t="shared" si="932"/>
        <v>0</v>
      </c>
      <c r="T5404" s="3">
        <f>(0.5*(1-COS(RADIANS(90-$X$3)))*(D5404+E5404)*'PV model'!$B$4)</f>
        <v>0</v>
      </c>
      <c r="U5404" s="3">
        <f t="shared" si="937"/>
        <v>0</v>
      </c>
      <c r="V5404" s="3">
        <f>('PV model'!$B$13*(U5404/1000)*(1-'PV model'!$B$14*((20+C5404)-25))*'PV model'!$B$10)/'PV model'!$B$12</f>
        <v>0</v>
      </c>
    </row>
    <row r="5405" spans="1:22" x14ac:dyDescent="0.2">
      <c r="A5405" s="10">
        <f t="shared" si="929"/>
        <v>225</v>
      </c>
      <c r="B5405" s="10">
        <f t="shared" si="938"/>
        <v>24</v>
      </c>
      <c r="C5405" s="23">
        <v>13.4</v>
      </c>
      <c r="D5405" s="24">
        <v>0</v>
      </c>
      <c r="E5405" s="24">
        <v>0</v>
      </c>
      <c r="F5405" s="48"/>
      <c r="G5405" s="48"/>
      <c r="H5405" s="1">
        <f t="shared" si="939"/>
        <v>14.440848190274483</v>
      </c>
      <c r="I5405" s="1">
        <f t="shared" si="933"/>
        <v>-4.4889883780730182</v>
      </c>
      <c r="J5405" s="4">
        <f>B5405+('PV model'!$B$3/15)+(I5405/60)</f>
        <v>23.648516860365451</v>
      </c>
      <c r="K5405" s="2">
        <f t="shared" si="934"/>
        <v>-174.72775290548176</v>
      </c>
      <c r="L5405" s="2">
        <f>DEGREES(ASIN((((COS(RADIANS('PV model'!$B$2))*COS(RADIANS(H5405))*COS(RADIANS(K5405)))+(SIN(RADIANS('PV model'!$B$2))*SIN(RADIANS(H5405)))))))</f>
        <v>-19.917670172310473</v>
      </c>
      <c r="M5405" s="3">
        <f t="shared" si="930"/>
        <v>0</v>
      </c>
      <c r="N5405" s="2">
        <f t="shared" si="935"/>
        <v>-5.4309786125098469</v>
      </c>
      <c r="O5405" s="2">
        <f>IF('PV model'!$B$2&gt;0, 180-N5405,IF('PV model'!$B$2&lt;0,0-N5405,N5405))</f>
        <v>185.43097861250985</v>
      </c>
      <c r="P5405" s="2">
        <f>ABS(O5405-'PV model'!$B$5)</f>
        <v>19.569021387490153</v>
      </c>
      <c r="Q5405" s="3">
        <f t="shared" si="931"/>
        <v>109.91767017231048</v>
      </c>
      <c r="R5405" s="3">
        <f t="shared" si="936"/>
        <v>0</v>
      </c>
      <c r="S5405" s="3">
        <f t="shared" si="932"/>
        <v>0</v>
      </c>
      <c r="T5405" s="3">
        <f>(0.5*(1-COS(RADIANS(90-$X$3)))*(D5405+E5405)*'PV model'!$B$4)</f>
        <v>0</v>
      </c>
      <c r="U5405" s="3">
        <f t="shared" si="937"/>
        <v>0</v>
      </c>
      <c r="V5405" s="3">
        <f>('PV model'!$B$13*(U5405/1000)*(1-'PV model'!$B$14*((20+C5405)-25))*'PV model'!$B$10)/'PV model'!$B$12</f>
        <v>0</v>
      </c>
    </row>
    <row r="5406" spans="1:22" x14ac:dyDescent="0.2">
      <c r="A5406" s="10">
        <f t="shared" si="929"/>
        <v>226</v>
      </c>
      <c r="B5406" s="10">
        <f t="shared" si="938"/>
        <v>1</v>
      </c>
      <c r="C5406" s="23">
        <v>13.3</v>
      </c>
      <c r="D5406" s="24">
        <v>0</v>
      </c>
      <c r="E5406" s="24">
        <v>0</v>
      </c>
      <c r="F5406" s="48"/>
      <c r="G5406" s="48"/>
      <c r="H5406" s="1">
        <f t="shared" si="939"/>
        <v>14.120346604516318</v>
      </c>
      <c r="I5406" s="1">
        <f t="shared" si="933"/>
        <v>-4.2970692649751818</v>
      </c>
      <c r="J5406" s="4">
        <f>B5406+('PV model'!$B$3/15)+(I5406/60)</f>
        <v>0.65171551225041369</v>
      </c>
      <c r="K5406" s="2">
        <f t="shared" si="934"/>
        <v>170.22426731624378</v>
      </c>
      <c r="L5406" s="2">
        <f>DEGREES(ASIN((((COS(RADIANS('PV model'!$B$2))*COS(RADIANS(H5406))*COS(RADIANS(K5406)))+(SIN(RADIANS('PV model'!$B$2))*SIN(RADIANS(H5406)))))))</f>
        <v>-19.892922667405688</v>
      </c>
      <c r="M5406" s="3">
        <f t="shared" si="930"/>
        <v>0</v>
      </c>
      <c r="N5406" s="2">
        <f t="shared" si="935"/>
        <v>10.08510348696556</v>
      </c>
      <c r="O5406" s="2">
        <f>IF('PV model'!$B$2&gt;0, 180-N5406,IF('PV model'!$B$2&lt;0,0-N5406,N5406))</f>
        <v>169.91489651303445</v>
      </c>
      <c r="P5406" s="2">
        <f>ABS(O5406-'PV model'!$B$5)</f>
        <v>35.085103486965551</v>
      </c>
      <c r="Q5406" s="3">
        <f t="shared" si="931"/>
        <v>109.89292266740568</v>
      </c>
      <c r="R5406" s="3">
        <f t="shared" si="936"/>
        <v>0</v>
      </c>
      <c r="S5406" s="3">
        <f t="shared" si="932"/>
        <v>0</v>
      </c>
      <c r="T5406" s="3">
        <f>(0.5*(1-COS(RADIANS(90-$X$3)))*(D5406+E5406)*'PV model'!$B$4)</f>
        <v>0</v>
      </c>
      <c r="U5406" s="3">
        <f t="shared" si="937"/>
        <v>0</v>
      </c>
      <c r="V5406" s="3">
        <f>('PV model'!$B$13*(U5406/1000)*(1-'PV model'!$B$14*((20+C5406)-25))*'PV model'!$B$10)/'PV model'!$B$12</f>
        <v>0</v>
      </c>
    </row>
    <row r="5407" spans="1:22" x14ac:dyDescent="0.2">
      <c r="A5407" s="10">
        <f t="shared" si="929"/>
        <v>226</v>
      </c>
      <c r="B5407" s="10">
        <f t="shared" si="938"/>
        <v>2</v>
      </c>
      <c r="C5407" s="23">
        <v>13</v>
      </c>
      <c r="D5407" s="24">
        <v>0</v>
      </c>
      <c r="E5407" s="24">
        <v>0</v>
      </c>
      <c r="F5407" s="48"/>
      <c r="G5407" s="48"/>
      <c r="H5407" s="1">
        <f t="shared" si="939"/>
        <v>14.120346604516318</v>
      </c>
      <c r="I5407" s="1">
        <f t="shared" si="933"/>
        <v>-4.2970692649751818</v>
      </c>
      <c r="J5407" s="4">
        <f>B5407+('PV model'!$B$3/15)+(I5407/60)</f>
        <v>1.6517155122504137</v>
      </c>
      <c r="K5407" s="2">
        <f t="shared" si="934"/>
        <v>155.22426731624378</v>
      </c>
      <c r="L5407" s="2">
        <f>DEGREES(ASIN((((COS(RADIANS('PV model'!$B$2))*COS(RADIANS(H5407))*COS(RADIANS(K5407)))+(SIN(RADIANS('PV model'!$B$2))*SIN(RADIANS(H5407)))))))</f>
        <v>-17.318286585421642</v>
      </c>
      <c r="M5407" s="3">
        <f t="shared" si="930"/>
        <v>0</v>
      </c>
      <c r="N5407" s="2">
        <f t="shared" si="935"/>
        <v>25.195269125643652</v>
      </c>
      <c r="O5407" s="2">
        <f>IF('PV model'!$B$2&gt;0, 180-N5407,IF('PV model'!$B$2&lt;0,0-N5407,N5407))</f>
        <v>154.80473087435635</v>
      </c>
      <c r="P5407" s="2">
        <f>ABS(O5407-'PV model'!$B$5)</f>
        <v>50.195269125643648</v>
      </c>
      <c r="Q5407" s="3">
        <f t="shared" si="931"/>
        <v>107.31828658542165</v>
      </c>
      <c r="R5407" s="3">
        <f t="shared" si="936"/>
        <v>0</v>
      </c>
      <c r="S5407" s="3">
        <f t="shared" si="932"/>
        <v>0</v>
      </c>
      <c r="T5407" s="3">
        <f>(0.5*(1-COS(RADIANS(90-$X$3)))*(D5407+E5407)*'PV model'!$B$4)</f>
        <v>0</v>
      </c>
      <c r="U5407" s="3">
        <f t="shared" si="937"/>
        <v>0</v>
      </c>
      <c r="V5407" s="3">
        <f>('PV model'!$B$13*(U5407/1000)*(1-'PV model'!$B$14*((20+C5407)-25))*'PV model'!$B$10)/'PV model'!$B$12</f>
        <v>0</v>
      </c>
    </row>
    <row r="5408" spans="1:22" x14ac:dyDescent="0.2">
      <c r="A5408" s="10">
        <f t="shared" si="929"/>
        <v>226</v>
      </c>
      <c r="B5408" s="10">
        <f t="shared" si="938"/>
        <v>3</v>
      </c>
      <c r="C5408" s="23">
        <v>13.4</v>
      </c>
      <c r="D5408" s="24">
        <v>0</v>
      </c>
      <c r="E5408" s="24">
        <v>0</v>
      </c>
      <c r="F5408" s="48"/>
      <c r="G5408" s="48"/>
      <c r="H5408" s="1">
        <f t="shared" si="939"/>
        <v>14.120346604516318</v>
      </c>
      <c r="I5408" s="1">
        <f t="shared" si="933"/>
        <v>-4.2970692649751818</v>
      </c>
      <c r="J5408" s="4">
        <f>B5408+('PV model'!$B$3/15)+(I5408/60)</f>
        <v>2.6517155122504135</v>
      </c>
      <c r="K5408" s="2">
        <f t="shared" si="934"/>
        <v>140.22426731624378</v>
      </c>
      <c r="L5408" s="2">
        <f>DEGREES(ASIN((((COS(RADIANS('PV model'!$B$2))*COS(RADIANS(H5408))*COS(RADIANS(K5408)))+(SIN(RADIANS('PV model'!$B$2))*SIN(RADIANS(H5408)))))))</f>
        <v>-12.77411583851913</v>
      </c>
      <c r="M5408" s="3">
        <f t="shared" si="930"/>
        <v>0</v>
      </c>
      <c r="N5408" s="2">
        <f t="shared" si="935"/>
        <v>39.50902872785106</v>
      </c>
      <c r="O5408" s="2">
        <f>IF('PV model'!$B$2&gt;0, 180-N5408,IF('PV model'!$B$2&lt;0,0-N5408,N5408))</f>
        <v>140.49097127214895</v>
      </c>
      <c r="P5408" s="2">
        <f>ABS(O5408-'PV model'!$B$5)</f>
        <v>64.509028727851046</v>
      </c>
      <c r="Q5408" s="3">
        <f t="shared" si="931"/>
        <v>102.77411583851912</v>
      </c>
      <c r="R5408" s="3">
        <f t="shared" si="936"/>
        <v>0</v>
      </c>
      <c r="S5408" s="3">
        <f t="shared" si="932"/>
        <v>0</v>
      </c>
      <c r="T5408" s="3">
        <f>(0.5*(1-COS(RADIANS(90-$X$3)))*(D5408+E5408)*'PV model'!$B$4)</f>
        <v>0</v>
      </c>
      <c r="U5408" s="3">
        <f t="shared" si="937"/>
        <v>0</v>
      </c>
      <c r="V5408" s="3">
        <f>('PV model'!$B$13*(U5408/1000)*(1-'PV model'!$B$14*((20+C5408)-25))*'PV model'!$B$10)/'PV model'!$B$12</f>
        <v>0</v>
      </c>
    </row>
    <row r="5409" spans="1:22" x14ac:dyDescent="0.2">
      <c r="A5409" s="10">
        <f t="shared" si="929"/>
        <v>226</v>
      </c>
      <c r="B5409" s="10">
        <f t="shared" si="938"/>
        <v>4</v>
      </c>
      <c r="C5409" s="23">
        <v>13.1</v>
      </c>
      <c r="D5409" s="24">
        <v>0</v>
      </c>
      <c r="E5409" s="24">
        <v>0</v>
      </c>
      <c r="F5409" s="48"/>
      <c r="G5409" s="48"/>
      <c r="H5409" s="1">
        <f t="shared" si="939"/>
        <v>14.120346604516318</v>
      </c>
      <c r="I5409" s="1">
        <f t="shared" si="933"/>
        <v>-4.2970692649751818</v>
      </c>
      <c r="J5409" s="4">
        <f>B5409+('PV model'!$B$3/15)+(I5409/60)</f>
        <v>3.6517155122504135</v>
      </c>
      <c r="K5409" s="2">
        <f t="shared" si="934"/>
        <v>125.2242673162438</v>
      </c>
      <c r="L5409" s="2">
        <f>DEGREES(ASIN((((COS(RADIANS('PV model'!$B$2))*COS(RADIANS(H5409))*COS(RADIANS(K5409)))+(SIN(RADIANS('PV model'!$B$2))*SIN(RADIANS(H5409)))))))</f>
        <v>-6.647849132933576</v>
      </c>
      <c r="M5409" s="3">
        <f t="shared" si="930"/>
        <v>0</v>
      </c>
      <c r="N5409" s="2">
        <f t="shared" si="935"/>
        <v>52.899719674620982</v>
      </c>
      <c r="O5409" s="2">
        <f>IF('PV model'!$B$2&gt;0, 180-N5409,IF('PV model'!$B$2&lt;0,0-N5409,N5409))</f>
        <v>127.10028032537902</v>
      </c>
      <c r="P5409" s="2">
        <f>ABS(O5409-'PV model'!$B$5)</f>
        <v>77.899719674620982</v>
      </c>
      <c r="Q5409" s="3">
        <f t="shared" si="931"/>
        <v>96.647849132933572</v>
      </c>
      <c r="R5409" s="3">
        <f t="shared" si="936"/>
        <v>0</v>
      </c>
      <c r="S5409" s="3">
        <f t="shared" si="932"/>
        <v>0</v>
      </c>
      <c r="T5409" s="3">
        <f>(0.5*(1-COS(RADIANS(90-$X$3)))*(D5409+E5409)*'PV model'!$B$4)</f>
        <v>0</v>
      </c>
      <c r="U5409" s="3">
        <f t="shared" si="937"/>
        <v>0</v>
      </c>
      <c r="V5409" s="3">
        <f>('PV model'!$B$13*(U5409/1000)*(1-'PV model'!$B$14*((20+C5409)-25))*'PV model'!$B$10)/'PV model'!$B$12</f>
        <v>0</v>
      </c>
    </row>
    <row r="5410" spans="1:22" x14ac:dyDescent="0.2">
      <c r="A5410" s="10">
        <f t="shared" si="929"/>
        <v>226</v>
      </c>
      <c r="B5410" s="10">
        <f t="shared" si="938"/>
        <v>5</v>
      </c>
      <c r="C5410" s="23">
        <v>13.4</v>
      </c>
      <c r="D5410" s="24">
        <v>0</v>
      </c>
      <c r="E5410" s="24">
        <v>0</v>
      </c>
      <c r="F5410" s="48"/>
      <c r="G5410" s="48"/>
      <c r="H5410" s="1">
        <f t="shared" si="939"/>
        <v>14.120346604516318</v>
      </c>
      <c r="I5410" s="1">
        <f t="shared" si="933"/>
        <v>-4.2970692649751818</v>
      </c>
      <c r="J5410" s="4">
        <f>B5410+('PV model'!$B$3/15)+(I5410/60)</f>
        <v>4.6517155122504139</v>
      </c>
      <c r="K5410" s="2">
        <f t="shared" si="934"/>
        <v>110.2242673162438</v>
      </c>
      <c r="L5410" s="2">
        <f>DEGREES(ASIN((((COS(RADIANS('PV model'!$B$2))*COS(RADIANS(H5410))*COS(RADIANS(K5410)))+(SIN(RADIANS('PV model'!$B$2))*SIN(RADIANS(H5410)))))))</f>
        <v>0.63973778817544091</v>
      </c>
      <c r="M5410" s="3">
        <f t="shared" si="930"/>
        <v>0.63973778817544091</v>
      </c>
      <c r="N5410" s="2">
        <f t="shared" si="935"/>
        <v>65.512495221837355</v>
      </c>
      <c r="O5410" s="2">
        <f>IF('PV model'!$B$2&gt;0, 180-N5410,IF('PV model'!$B$2&lt;0,0-N5410,N5410))</f>
        <v>114.48750477816264</v>
      </c>
      <c r="P5410" s="2">
        <f>ABS(O5410-'PV model'!$B$5)</f>
        <v>90.512495221837355</v>
      </c>
      <c r="Q5410" s="3">
        <f t="shared" si="931"/>
        <v>89.360262211824548</v>
      </c>
      <c r="R5410" s="3">
        <f t="shared" si="936"/>
        <v>0</v>
      </c>
      <c r="S5410" s="3">
        <f t="shared" si="932"/>
        <v>0</v>
      </c>
      <c r="T5410" s="3">
        <f>(0.5*(1-COS(RADIANS(90-$X$3)))*(D5410+E5410)*'PV model'!$B$4)</f>
        <v>0</v>
      </c>
      <c r="U5410" s="3">
        <f t="shared" si="937"/>
        <v>0</v>
      </c>
      <c r="V5410" s="3">
        <f>('PV model'!$B$13*(U5410/1000)*(1-'PV model'!$B$14*((20+C5410)-25))*'PV model'!$B$10)/'PV model'!$B$12</f>
        <v>0</v>
      </c>
    </row>
    <row r="5411" spans="1:22" x14ac:dyDescent="0.2">
      <c r="A5411" s="10">
        <f t="shared" si="929"/>
        <v>226</v>
      </c>
      <c r="B5411" s="10">
        <f t="shared" si="938"/>
        <v>6</v>
      </c>
      <c r="C5411" s="23">
        <v>13.6</v>
      </c>
      <c r="D5411" s="24">
        <v>0</v>
      </c>
      <c r="E5411" s="24">
        <v>6.1740000000000004</v>
      </c>
      <c r="F5411" s="48"/>
      <c r="G5411" s="48"/>
      <c r="H5411" s="1">
        <f t="shared" si="939"/>
        <v>14.120346604516318</v>
      </c>
      <c r="I5411" s="1">
        <f t="shared" si="933"/>
        <v>-4.2970692649751818</v>
      </c>
      <c r="J5411" s="4">
        <f>B5411+('PV model'!$B$3/15)+(I5411/60)</f>
        <v>5.6517155122504139</v>
      </c>
      <c r="K5411" s="2">
        <f t="shared" si="934"/>
        <v>95.224267316243797</v>
      </c>
      <c r="L5411" s="2">
        <f>DEGREES(ASIN((((COS(RADIANS('PV model'!$B$2))*COS(RADIANS(H5411))*COS(RADIANS(K5411)))+(SIN(RADIANS('PV model'!$B$2))*SIN(RADIANS(H5411)))))))</f>
        <v>8.6870765219875032</v>
      </c>
      <c r="M5411" s="3">
        <f t="shared" si="930"/>
        <v>8.6870765219875032</v>
      </c>
      <c r="N5411" s="2">
        <f t="shared" si="935"/>
        <v>77.678250307612174</v>
      </c>
      <c r="O5411" s="2">
        <f>IF('PV model'!$B$2&gt;0, 180-N5411,IF('PV model'!$B$2&lt;0,0-N5411,N5411))</f>
        <v>102.32174969238783</v>
      </c>
      <c r="P5411" s="2">
        <f>ABS(O5411-'PV model'!$B$5)</f>
        <v>102.67825030761217</v>
      </c>
      <c r="Q5411" s="3">
        <f t="shared" si="931"/>
        <v>81.312923478012493</v>
      </c>
      <c r="R5411" s="3">
        <f t="shared" si="936"/>
        <v>0</v>
      </c>
      <c r="S5411" s="3">
        <f t="shared" si="932"/>
        <v>6.1740000000000004</v>
      </c>
      <c r="T5411" s="3">
        <f>(0.5*(1-COS(RADIANS(90-$X$3)))*(D5411+E5411)*'PV model'!$B$4)</f>
        <v>0</v>
      </c>
      <c r="U5411" s="3">
        <f t="shared" si="937"/>
        <v>6.1740000000000004</v>
      </c>
      <c r="V5411" s="3">
        <f>('PV model'!$B$13*(U5411/1000)*(1-'PV model'!$B$14*((20+C5411)-25))*'PV model'!$B$10)/'PV model'!$B$12</f>
        <v>0.59592297542400008</v>
      </c>
    </row>
    <row r="5412" spans="1:22" x14ac:dyDescent="0.2">
      <c r="A5412" s="10">
        <f t="shared" si="929"/>
        <v>226</v>
      </c>
      <c r="B5412" s="10">
        <f t="shared" si="938"/>
        <v>7</v>
      </c>
      <c r="C5412" s="23">
        <v>13.6</v>
      </c>
      <c r="D5412" s="24">
        <v>0</v>
      </c>
      <c r="E5412" s="24">
        <v>61.739999999999995</v>
      </c>
      <c r="F5412" s="48"/>
      <c r="G5412" s="48"/>
      <c r="H5412" s="1">
        <f t="shared" si="939"/>
        <v>14.120346604516318</v>
      </c>
      <c r="I5412" s="1">
        <f t="shared" si="933"/>
        <v>-4.2970692649751818</v>
      </c>
      <c r="J5412" s="4">
        <f>B5412+('PV model'!$B$3/15)+(I5412/60)</f>
        <v>6.6517155122504139</v>
      </c>
      <c r="K5412" s="2">
        <f t="shared" si="934"/>
        <v>80.224267316243797</v>
      </c>
      <c r="L5412" s="2">
        <f>DEGREES(ASIN((((COS(RADIANS('PV model'!$B$2))*COS(RADIANS(H5412))*COS(RADIANS(K5412)))+(SIN(RADIANS('PV model'!$B$2))*SIN(RADIANS(H5412)))))))</f>
        <v>17.11669911142296</v>
      </c>
      <c r="M5412" s="3">
        <f t="shared" si="930"/>
        <v>17.11669911142296</v>
      </c>
      <c r="N5412" s="2">
        <f t="shared" si="935"/>
        <v>89.851445158130929</v>
      </c>
      <c r="O5412" s="2">
        <f>IF('PV model'!$B$2&gt;0, 180-N5412,IF('PV model'!$B$2&lt;0,0-N5412,N5412))</f>
        <v>90.148554841869071</v>
      </c>
      <c r="P5412" s="2">
        <f>ABS(O5412-'PV model'!$B$5)</f>
        <v>114.85144515813093</v>
      </c>
      <c r="Q5412" s="3">
        <f t="shared" si="931"/>
        <v>72.88330088857704</v>
      </c>
      <c r="R5412" s="3">
        <f t="shared" si="936"/>
        <v>0</v>
      </c>
      <c r="S5412" s="3">
        <f t="shared" si="932"/>
        <v>61.739999999999995</v>
      </c>
      <c r="T5412" s="3">
        <f>(0.5*(1-COS(RADIANS(90-$X$3)))*(D5412+E5412)*'PV model'!$B$4)</f>
        <v>0</v>
      </c>
      <c r="U5412" s="3">
        <f t="shared" si="937"/>
        <v>61.739999999999995</v>
      </c>
      <c r="V5412" s="3">
        <f>('PV model'!$B$13*(U5412/1000)*(1-'PV model'!$B$14*((20+C5412)-25))*'PV model'!$B$10)/'PV model'!$B$12</f>
        <v>5.959229754239999</v>
      </c>
    </row>
    <row r="5413" spans="1:22" x14ac:dyDescent="0.2">
      <c r="A5413" s="10">
        <f t="shared" si="929"/>
        <v>226</v>
      </c>
      <c r="B5413" s="10">
        <f t="shared" si="938"/>
        <v>8</v>
      </c>
      <c r="C5413" s="23">
        <v>13.4</v>
      </c>
      <c r="D5413" s="24">
        <v>0</v>
      </c>
      <c r="E5413" s="24">
        <v>69.677999999999997</v>
      </c>
      <c r="F5413" s="48"/>
      <c r="G5413" s="48"/>
      <c r="H5413" s="1">
        <f t="shared" si="939"/>
        <v>14.120346604516318</v>
      </c>
      <c r="I5413" s="1">
        <f t="shared" si="933"/>
        <v>-4.2970692649751818</v>
      </c>
      <c r="J5413" s="4">
        <f>B5413+('PV model'!$B$3/15)+(I5413/60)</f>
        <v>7.6517155122504139</v>
      </c>
      <c r="K5413" s="2">
        <f t="shared" si="934"/>
        <v>65.224267316243797</v>
      </c>
      <c r="L5413" s="2">
        <f>DEGREES(ASIN((((COS(RADIANS('PV model'!$B$2))*COS(RADIANS(H5413))*COS(RADIANS(K5413)))+(SIN(RADIANS('PV model'!$B$2))*SIN(RADIANS(H5413)))))))</f>
        <v>25.546534634432138</v>
      </c>
      <c r="M5413" s="3">
        <f t="shared" si="930"/>
        <v>25.546534634432138</v>
      </c>
      <c r="N5413" s="2">
        <f t="shared" si="935"/>
        <v>77.404370060187418</v>
      </c>
      <c r="O5413" s="2">
        <f>IF('PV model'!$B$2&gt;0, 180-N5413,IF('PV model'!$B$2&lt;0,0-N5413,N5413))</f>
        <v>102.59562993981258</v>
      </c>
      <c r="P5413" s="2">
        <f>ABS(O5413-'PV model'!$B$5)</f>
        <v>102.40437006018742</v>
      </c>
      <c r="Q5413" s="3">
        <f t="shared" si="931"/>
        <v>64.453465365567865</v>
      </c>
      <c r="R5413" s="3">
        <f t="shared" si="936"/>
        <v>0</v>
      </c>
      <c r="S5413" s="3">
        <f t="shared" si="932"/>
        <v>69.677999999999997</v>
      </c>
      <c r="T5413" s="3">
        <f>(0.5*(1-COS(RADIANS(90-$X$3)))*(D5413+E5413)*'PV model'!$B$4)</f>
        <v>0</v>
      </c>
      <c r="U5413" s="3">
        <f t="shared" si="937"/>
        <v>69.677999999999997</v>
      </c>
      <c r="V5413" s="3">
        <f>('PV model'!$B$13*(U5413/1000)*(1-'PV model'!$B$14*((20+C5413)-25))*'PV model'!$B$10)/'PV model'!$B$12</f>
        <v>6.7309884472319998</v>
      </c>
    </row>
    <row r="5414" spans="1:22" x14ac:dyDescent="0.2">
      <c r="A5414" s="10">
        <f t="shared" si="929"/>
        <v>226</v>
      </c>
      <c r="B5414" s="10">
        <f t="shared" si="938"/>
        <v>9</v>
      </c>
      <c r="C5414" s="23">
        <v>13.4</v>
      </c>
      <c r="D5414" s="24">
        <v>68.469449999999995</v>
      </c>
      <c r="E5414" s="24">
        <v>179.04599999999999</v>
      </c>
      <c r="F5414" s="48"/>
      <c r="G5414" s="48"/>
      <c r="H5414" s="1">
        <f t="shared" si="939"/>
        <v>14.120346604516318</v>
      </c>
      <c r="I5414" s="1">
        <f t="shared" si="933"/>
        <v>-4.2970692649751818</v>
      </c>
      <c r="J5414" s="4">
        <f>B5414+('PV model'!$B$3/15)+(I5414/60)</f>
        <v>8.6517155122504121</v>
      </c>
      <c r="K5414" s="2">
        <f t="shared" si="934"/>
        <v>50.224267316243818</v>
      </c>
      <c r="L5414" s="2">
        <f>DEGREES(ASIN((((COS(RADIANS('PV model'!$B$2))*COS(RADIANS(H5414))*COS(RADIANS(K5414)))+(SIN(RADIANS('PV model'!$B$2))*SIN(RADIANS(H5414)))))))</f>
        <v>33.537458505558</v>
      </c>
      <c r="M5414" s="3">
        <f t="shared" si="930"/>
        <v>33.537458505558</v>
      </c>
      <c r="N5414" s="2">
        <f t="shared" si="935"/>
        <v>63.405112710457338</v>
      </c>
      <c r="O5414" s="2">
        <f>IF('PV model'!$B$2&gt;0, 180-N5414,IF('PV model'!$B$2&lt;0,0-N5414,N5414))</f>
        <v>116.59488728954267</v>
      </c>
      <c r="P5414" s="2">
        <f>ABS(O5414-'PV model'!$B$5)</f>
        <v>88.405112710457331</v>
      </c>
      <c r="Q5414" s="3">
        <f t="shared" si="931"/>
        <v>56.462541494442</v>
      </c>
      <c r="R5414" s="3">
        <f t="shared" si="936"/>
        <v>68.469449999999995</v>
      </c>
      <c r="S5414" s="3">
        <f t="shared" si="932"/>
        <v>210.49459548795136</v>
      </c>
      <c r="T5414" s="3">
        <f>(0.5*(1-COS(RADIANS(90-$X$3)))*(D5414+E5414)*'PV model'!$B$4)</f>
        <v>0</v>
      </c>
      <c r="U5414" s="3">
        <f t="shared" si="937"/>
        <v>278.96404548795135</v>
      </c>
      <c r="V5414" s="3">
        <f>('PV model'!$B$13*(U5414/1000)*(1-'PV model'!$B$14*((20+C5414)-25))*'PV model'!$B$10)/'PV model'!$B$12</f>
        <v>26.948301721813234</v>
      </c>
    </row>
    <row r="5415" spans="1:22" x14ac:dyDescent="0.2">
      <c r="A5415" s="10">
        <f t="shared" si="929"/>
        <v>226</v>
      </c>
      <c r="B5415" s="10">
        <f t="shared" si="938"/>
        <v>10</v>
      </c>
      <c r="C5415" s="23">
        <v>14.4</v>
      </c>
      <c r="D5415" s="24">
        <v>80.816400000000002</v>
      </c>
      <c r="E5415" s="24">
        <v>232.84799999999998</v>
      </c>
      <c r="F5415" s="48"/>
      <c r="G5415" s="48"/>
      <c r="H5415" s="1">
        <f t="shared" si="939"/>
        <v>14.120346604516318</v>
      </c>
      <c r="I5415" s="1">
        <f t="shared" si="933"/>
        <v>-4.2970692649751818</v>
      </c>
      <c r="J5415" s="4">
        <f>B5415+('PV model'!$B$3/15)+(I5415/60)</f>
        <v>9.6517155122504121</v>
      </c>
      <c r="K5415" s="2">
        <f t="shared" si="934"/>
        <v>35.224267316243818</v>
      </c>
      <c r="L5415" s="2">
        <f>DEGREES(ASIN((((COS(RADIANS('PV model'!$B$2))*COS(RADIANS(H5415))*COS(RADIANS(K5415)))+(SIN(RADIANS('PV model'!$B$2))*SIN(RADIANS(H5415)))))))</f>
        <v>40.524321664615641</v>
      </c>
      <c r="M5415" s="3">
        <f t="shared" si="930"/>
        <v>40.524321664615641</v>
      </c>
      <c r="N5415" s="2">
        <f t="shared" si="935"/>
        <v>47.380140054004805</v>
      </c>
      <c r="O5415" s="2">
        <f>IF('PV model'!$B$2&gt;0, 180-N5415,IF('PV model'!$B$2&lt;0,0-N5415,N5415))</f>
        <v>132.61985994599519</v>
      </c>
      <c r="P5415" s="2">
        <f>ABS(O5415-'PV model'!$B$5)</f>
        <v>72.380140054004812</v>
      </c>
      <c r="Q5415" s="3">
        <f t="shared" si="931"/>
        <v>49.475678335384359</v>
      </c>
      <c r="R5415" s="3">
        <f t="shared" si="936"/>
        <v>80.816400000000002</v>
      </c>
      <c r="S5415" s="3">
        <f t="shared" si="932"/>
        <v>272.24793885694447</v>
      </c>
      <c r="T5415" s="3">
        <f>(0.5*(1-COS(RADIANS(90-$X$3)))*(D5415+E5415)*'PV model'!$B$4)</f>
        <v>0</v>
      </c>
      <c r="U5415" s="3">
        <f t="shared" si="937"/>
        <v>353.06433885694446</v>
      </c>
      <c r="V5415" s="3">
        <f>('PV model'!$B$13*(U5415/1000)*(1-'PV model'!$B$14*((20+C5415)-25))*'PV model'!$B$10)/'PV model'!$B$12</f>
        <v>33.965320406803698</v>
      </c>
    </row>
    <row r="5416" spans="1:22" x14ac:dyDescent="0.2">
      <c r="A5416" s="10">
        <f t="shared" si="929"/>
        <v>226</v>
      </c>
      <c r="B5416" s="10">
        <f t="shared" si="938"/>
        <v>11</v>
      </c>
      <c r="C5416" s="23">
        <v>14.8</v>
      </c>
      <c r="D5416" s="24">
        <v>282.85739999999998</v>
      </c>
      <c r="E5416" s="24">
        <v>275.18400000000003</v>
      </c>
      <c r="F5416" s="48"/>
      <c r="G5416" s="48"/>
      <c r="H5416" s="1">
        <f t="shared" si="939"/>
        <v>14.120346604516318</v>
      </c>
      <c r="I5416" s="1">
        <f t="shared" si="933"/>
        <v>-4.2970692649751818</v>
      </c>
      <c r="J5416" s="4">
        <f>B5416+('PV model'!$B$3/15)+(I5416/60)</f>
        <v>10.651715512250412</v>
      </c>
      <c r="K5416" s="2">
        <f t="shared" si="934"/>
        <v>20.224267316243818</v>
      </c>
      <c r="L5416" s="2">
        <f>DEGREES(ASIN((((COS(RADIANS('PV model'!$B$2))*COS(RADIANS(H5416))*COS(RADIANS(K5416)))+(SIN(RADIANS('PV model'!$B$2))*SIN(RADIANS(H5416)))))))</f>
        <v>45.764635474680922</v>
      </c>
      <c r="M5416" s="3">
        <f t="shared" si="930"/>
        <v>45.764635474680922</v>
      </c>
      <c r="N5416" s="2">
        <f t="shared" si="935"/>
        <v>28.722767338312675</v>
      </c>
      <c r="O5416" s="2">
        <f>IF('PV model'!$B$2&gt;0, 180-N5416,IF('PV model'!$B$2&lt;0,0-N5416,N5416))</f>
        <v>151.27723266168732</v>
      </c>
      <c r="P5416" s="2">
        <f>ABS(O5416-'PV model'!$B$5)</f>
        <v>53.722767338312678</v>
      </c>
      <c r="Q5416" s="3">
        <f t="shared" si="931"/>
        <v>44.235364525319078</v>
      </c>
      <c r="R5416" s="3">
        <f t="shared" si="936"/>
        <v>282.85739999999998</v>
      </c>
      <c r="S5416" s="3">
        <f t="shared" si="932"/>
        <v>353.15308599308844</v>
      </c>
      <c r="T5416" s="3">
        <f>(0.5*(1-COS(RADIANS(90-$X$3)))*(D5416+E5416)*'PV model'!$B$4)</f>
        <v>0</v>
      </c>
      <c r="U5416" s="3">
        <f t="shared" si="937"/>
        <v>636.01048599308842</v>
      </c>
      <c r="V5416" s="3">
        <f>('PV model'!$B$13*(U5416/1000)*(1-'PV model'!$B$14*((20+C5416)-25))*'PV model'!$B$10)/'PV model'!$B$12</f>
        <v>61.083444339218246</v>
      </c>
    </row>
    <row r="5417" spans="1:22" x14ac:dyDescent="0.2">
      <c r="A5417" s="10">
        <f t="shared" si="929"/>
        <v>226</v>
      </c>
      <c r="B5417" s="10">
        <f t="shared" si="938"/>
        <v>12</v>
      </c>
      <c r="C5417" s="23">
        <v>14.8</v>
      </c>
      <c r="D5417" s="24">
        <v>160.51034999999999</v>
      </c>
      <c r="E5417" s="24">
        <v>324.57600000000002</v>
      </c>
      <c r="F5417" s="48"/>
      <c r="G5417" s="48"/>
      <c r="H5417" s="1">
        <f t="shared" si="939"/>
        <v>14.120346604516318</v>
      </c>
      <c r="I5417" s="1">
        <f t="shared" si="933"/>
        <v>-4.2970692649751818</v>
      </c>
      <c r="J5417" s="4">
        <f>B5417+('PV model'!$B$3/15)+(I5417/60)</f>
        <v>11.651715512250412</v>
      </c>
      <c r="K5417" s="2">
        <f t="shared" si="934"/>
        <v>5.224267316243818</v>
      </c>
      <c r="L5417" s="2">
        <f>DEGREES(ASIN((((COS(RADIANS('PV model'!$B$2))*COS(RADIANS(H5417))*COS(RADIANS(K5417)))+(SIN(RADIANS('PV model'!$B$2))*SIN(RADIANS(H5417)))))))</f>
        <v>48.422957967069692</v>
      </c>
      <c r="M5417" s="3">
        <f t="shared" si="930"/>
        <v>48.422957967069692</v>
      </c>
      <c r="N5417" s="2">
        <f t="shared" si="935"/>
        <v>7.646546425000845</v>
      </c>
      <c r="O5417" s="2">
        <f>IF('PV model'!$B$2&gt;0, 180-N5417,IF('PV model'!$B$2&lt;0,0-N5417,N5417))</f>
        <v>172.35345357499915</v>
      </c>
      <c r="P5417" s="2">
        <f>ABS(O5417-'PV model'!$B$5)</f>
        <v>32.646546425000849</v>
      </c>
      <c r="Q5417" s="3">
        <f t="shared" si="931"/>
        <v>41.577042032930301</v>
      </c>
      <c r="R5417" s="3">
        <f t="shared" si="936"/>
        <v>160.51034999999999</v>
      </c>
      <c r="S5417" s="3">
        <f t="shared" si="932"/>
        <v>388.44549423887753</v>
      </c>
      <c r="T5417" s="3">
        <f>(0.5*(1-COS(RADIANS(90-$X$3)))*(D5417+E5417)*'PV model'!$B$4)</f>
        <v>0</v>
      </c>
      <c r="U5417" s="3">
        <f t="shared" si="937"/>
        <v>548.95584423887749</v>
      </c>
      <c r="V5417" s="3">
        <f>('PV model'!$B$13*(U5417/1000)*(1-'PV model'!$B$14*((20+C5417)-25))*'PV model'!$B$10)/'PV model'!$B$12</f>
        <v>52.722580043465555</v>
      </c>
    </row>
    <row r="5418" spans="1:22" x14ac:dyDescent="0.2">
      <c r="A5418" s="10">
        <f t="shared" si="929"/>
        <v>226</v>
      </c>
      <c r="B5418" s="10">
        <f t="shared" si="938"/>
        <v>13</v>
      </c>
      <c r="C5418" s="23">
        <v>14.9</v>
      </c>
      <c r="D5418" s="24">
        <v>94.285799999999995</v>
      </c>
      <c r="E5418" s="24">
        <v>307.81799999999998</v>
      </c>
      <c r="F5418" s="48"/>
      <c r="G5418" s="48"/>
      <c r="H5418" s="1">
        <f t="shared" si="939"/>
        <v>14.120346604516318</v>
      </c>
      <c r="I5418" s="1">
        <f t="shared" si="933"/>
        <v>-4.2970692649751818</v>
      </c>
      <c r="J5418" s="4">
        <f>B5418+('PV model'!$B$3/15)+(I5418/60)</f>
        <v>12.651715512250412</v>
      </c>
      <c r="K5418" s="2">
        <f t="shared" si="934"/>
        <v>-9.775732683756182</v>
      </c>
      <c r="L5418" s="2">
        <f>DEGREES(ASIN((((COS(RADIANS('PV model'!$B$2))*COS(RADIANS(H5418))*COS(RADIANS(K5418)))+(SIN(RADIANS('PV model'!$B$2))*SIN(RADIANS(H5418)))))))</f>
        <v>47.933703525624047</v>
      </c>
      <c r="M5418" s="3">
        <f t="shared" si="930"/>
        <v>47.933703525624047</v>
      </c>
      <c r="N5418" s="2">
        <f t="shared" si="935"/>
        <v>-14.227208144139622</v>
      </c>
      <c r="O5418" s="2">
        <f>IF('PV model'!$B$2&gt;0, 180-N5418,IF('PV model'!$B$2&lt;0,0-N5418,N5418))</f>
        <v>194.22720814413961</v>
      </c>
      <c r="P5418" s="2">
        <f>ABS(O5418-'PV model'!$B$5)</f>
        <v>10.77279185586039</v>
      </c>
      <c r="Q5418" s="3">
        <f t="shared" si="931"/>
        <v>42.066296474375953</v>
      </c>
      <c r="R5418" s="3">
        <f t="shared" si="936"/>
        <v>94.285799999999981</v>
      </c>
      <c r="S5418" s="3">
        <f t="shared" si="932"/>
        <v>353.01179044683562</v>
      </c>
      <c r="T5418" s="3">
        <f>(0.5*(1-COS(RADIANS(90-$X$3)))*(D5418+E5418)*'PV model'!$B$4)</f>
        <v>0</v>
      </c>
      <c r="U5418" s="3">
        <f t="shared" si="937"/>
        <v>447.29759044683561</v>
      </c>
      <c r="V5418" s="3">
        <f>('PV model'!$B$13*(U5418/1000)*(1-'PV model'!$B$14*((20+C5418)-25))*'PV model'!$B$10)/'PV model'!$B$12</f>
        <v>42.94127720227948</v>
      </c>
    </row>
    <row r="5419" spans="1:22" x14ac:dyDescent="0.2">
      <c r="A5419" s="10">
        <f t="shared" si="929"/>
        <v>226</v>
      </c>
      <c r="B5419" s="10">
        <f t="shared" si="938"/>
        <v>14</v>
      </c>
      <c r="C5419" s="23">
        <v>14.8</v>
      </c>
      <c r="D5419" s="24">
        <v>10.10205</v>
      </c>
      <c r="E5419" s="24">
        <v>179.928</v>
      </c>
      <c r="F5419" s="48"/>
      <c r="G5419" s="48"/>
      <c r="H5419" s="1">
        <f t="shared" si="939"/>
        <v>14.120346604516318</v>
      </c>
      <c r="I5419" s="1">
        <f t="shared" si="933"/>
        <v>-4.2970692649751818</v>
      </c>
      <c r="J5419" s="4">
        <f>B5419+('PV model'!$B$3/15)+(I5419/60)</f>
        <v>13.651715512250412</v>
      </c>
      <c r="K5419" s="2">
        <f t="shared" si="934"/>
        <v>-24.775732683756182</v>
      </c>
      <c r="L5419" s="2">
        <f>DEGREES(ASIN((((COS(RADIANS('PV model'!$B$2))*COS(RADIANS(H5419))*COS(RADIANS(K5419)))+(SIN(RADIANS('PV model'!$B$2))*SIN(RADIANS(H5419)))))))</f>
        <v>44.40985840415653</v>
      </c>
      <c r="M5419" s="3">
        <f t="shared" si="930"/>
        <v>44.40985840415653</v>
      </c>
      <c r="N5419" s="2">
        <f t="shared" si="935"/>
        <v>-34.674589305594417</v>
      </c>
      <c r="O5419" s="2">
        <f>IF('PV model'!$B$2&gt;0, 180-N5419,IF('PV model'!$B$2&lt;0,0-N5419,N5419))</f>
        <v>214.67458930559442</v>
      </c>
      <c r="P5419" s="2">
        <f>ABS(O5419-'PV model'!$B$5)</f>
        <v>9.6745893055944236</v>
      </c>
      <c r="Q5419" s="3">
        <f t="shared" si="931"/>
        <v>45.59014159584347</v>
      </c>
      <c r="R5419" s="3">
        <f t="shared" si="936"/>
        <v>10.10205</v>
      </c>
      <c r="S5419" s="3">
        <f t="shared" si="932"/>
        <v>186.60485439970813</v>
      </c>
      <c r="T5419" s="3">
        <f>(0.5*(1-COS(RADIANS(90-$X$3)))*(D5419+E5419)*'PV model'!$B$4)</f>
        <v>0</v>
      </c>
      <c r="U5419" s="3">
        <f t="shared" si="937"/>
        <v>196.70690439970812</v>
      </c>
      <c r="V5419" s="3">
        <f>('PV model'!$B$13*(U5419/1000)*(1-'PV model'!$B$14*((20+C5419)-25))*'PV model'!$B$10)/'PV model'!$B$12</f>
        <v>18.892039534974064</v>
      </c>
    </row>
    <row r="5420" spans="1:22" x14ac:dyDescent="0.2">
      <c r="A5420" s="10">
        <f t="shared" si="929"/>
        <v>226</v>
      </c>
      <c r="B5420" s="10">
        <f t="shared" si="938"/>
        <v>15</v>
      </c>
      <c r="C5420" s="23">
        <v>13.8</v>
      </c>
      <c r="D5420" s="24">
        <v>2.2448999999999999</v>
      </c>
      <c r="E5420" s="24">
        <v>165.816</v>
      </c>
      <c r="F5420" s="48"/>
      <c r="G5420" s="48"/>
      <c r="H5420" s="1">
        <f t="shared" si="939"/>
        <v>14.120346604516318</v>
      </c>
      <c r="I5420" s="1">
        <f t="shared" si="933"/>
        <v>-4.2970692649751818</v>
      </c>
      <c r="J5420" s="4">
        <f>B5420+('PV model'!$B$3/15)+(I5420/60)</f>
        <v>14.651715512250412</v>
      </c>
      <c r="K5420" s="2">
        <f t="shared" si="934"/>
        <v>-39.775732683756182</v>
      </c>
      <c r="L5420" s="2">
        <f>DEGREES(ASIN((((COS(RADIANS('PV model'!$B$2))*COS(RADIANS(H5420))*COS(RADIANS(K5420)))+(SIN(RADIANS('PV model'!$B$2))*SIN(RADIANS(H5420)))))))</f>
        <v>38.551264945961485</v>
      </c>
      <c r="M5420" s="3">
        <f t="shared" si="930"/>
        <v>38.551264945961485</v>
      </c>
      <c r="N5420" s="2">
        <f t="shared" si="935"/>
        <v>-52.501298004044742</v>
      </c>
      <c r="O5420" s="2">
        <f>IF('PV model'!$B$2&gt;0, 180-N5420,IF('PV model'!$B$2&lt;0,0-N5420,N5420))</f>
        <v>232.50129800404474</v>
      </c>
      <c r="P5420" s="2">
        <f>ABS(O5420-'PV model'!$B$5)</f>
        <v>27.501298004044742</v>
      </c>
      <c r="Q5420" s="3">
        <f t="shared" si="931"/>
        <v>51.448735054038515</v>
      </c>
      <c r="R5420" s="3">
        <f t="shared" si="936"/>
        <v>2.2448999999999999</v>
      </c>
      <c r="S5420" s="3">
        <f t="shared" si="932"/>
        <v>167.4151362243276</v>
      </c>
      <c r="T5420" s="3">
        <f>(0.5*(1-COS(RADIANS(90-$X$3)))*(D5420+E5420)*'PV model'!$B$4)</f>
        <v>0</v>
      </c>
      <c r="U5420" s="3">
        <f t="shared" si="937"/>
        <v>169.6600362243276</v>
      </c>
      <c r="V5420" s="3">
        <f>('PV model'!$B$13*(U5420/1000)*(1-'PV model'!$B$14*((20+C5420)-25))*'PV model'!$B$10)/'PV model'!$B$12</f>
        <v>16.362252774805157</v>
      </c>
    </row>
    <row r="5421" spans="1:22" x14ac:dyDescent="0.2">
      <c r="A5421" s="10">
        <f t="shared" si="929"/>
        <v>226</v>
      </c>
      <c r="B5421" s="10">
        <f t="shared" si="938"/>
        <v>16</v>
      </c>
      <c r="C5421" s="23">
        <v>13.5</v>
      </c>
      <c r="D5421" s="24">
        <v>0</v>
      </c>
      <c r="E5421" s="24">
        <v>139.35599999999999</v>
      </c>
      <c r="F5421" s="48"/>
      <c r="G5421" s="48"/>
      <c r="H5421" s="1">
        <f t="shared" si="939"/>
        <v>14.120346604516318</v>
      </c>
      <c r="I5421" s="1">
        <f t="shared" si="933"/>
        <v>-4.2970692649751818</v>
      </c>
      <c r="J5421" s="4">
        <f>B5421+('PV model'!$B$3/15)+(I5421/60)</f>
        <v>15.651715512250412</v>
      </c>
      <c r="K5421" s="2">
        <f t="shared" si="934"/>
        <v>-54.775732683756182</v>
      </c>
      <c r="L5421" s="2">
        <f>DEGREES(ASIN((((COS(RADIANS('PV model'!$B$2))*COS(RADIANS(H5421))*COS(RADIANS(K5421)))+(SIN(RADIANS('PV model'!$B$2))*SIN(RADIANS(H5421)))))))</f>
        <v>31.189710018416168</v>
      </c>
      <c r="M5421" s="3">
        <f t="shared" si="930"/>
        <v>31.189710018416168</v>
      </c>
      <c r="N5421" s="2">
        <f t="shared" si="935"/>
        <v>-67.831157687470039</v>
      </c>
      <c r="O5421" s="2">
        <f>IF('PV model'!$B$2&gt;0, 180-N5421,IF('PV model'!$B$2&lt;0,0-N5421,N5421))</f>
        <v>247.83115768747004</v>
      </c>
      <c r="P5421" s="2">
        <f>ABS(O5421-'PV model'!$B$5)</f>
        <v>42.831157687470039</v>
      </c>
      <c r="Q5421" s="3">
        <f t="shared" si="931"/>
        <v>58.810289981583836</v>
      </c>
      <c r="R5421" s="3">
        <f t="shared" si="936"/>
        <v>0</v>
      </c>
      <c r="S5421" s="3">
        <f t="shared" si="932"/>
        <v>139.35599999999999</v>
      </c>
      <c r="T5421" s="3">
        <f>(0.5*(1-COS(RADIANS(90-$X$3)))*(D5421+E5421)*'PV model'!$B$4)</f>
        <v>0</v>
      </c>
      <c r="U5421" s="3">
        <f t="shared" si="937"/>
        <v>139.35599999999999</v>
      </c>
      <c r="V5421" s="3">
        <f>('PV model'!$B$13*(U5421/1000)*(1-'PV model'!$B$14*((20+C5421)-25))*'PV model'!$B$10)/'PV model'!$B$12</f>
        <v>13.456404884159999</v>
      </c>
    </row>
    <row r="5422" spans="1:22" x14ac:dyDescent="0.2">
      <c r="A5422" s="10">
        <f t="shared" ref="A5422:A5485" si="940">IF(B5422&gt;1,A5421,A5421+1)</f>
        <v>226</v>
      </c>
      <c r="B5422" s="10">
        <f t="shared" si="938"/>
        <v>17</v>
      </c>
      <c r="C5422" s="23">
        <v>13.2</v>
      </c>
      <c r="D5422" s="24">
        <v>0</v>
      </c>
      <c r="E5422" s="24">
        <v>104.07600000000001</v>
      </c>
      <c r="F5422" s="48"/>
      <c r="G5422" s="48"/>
      <c r="H5422" s="1">
        <f t="shared" si="939"/>
        <v>14.120346604516318</v>
      </c>
      <c r="I5422" s="1">
        <f t="shared" si="933"/>
        <v>-4.2970692649751818</v>
      </c>
      <c r="J5422" s="4">
        <f>B5422+('PV model'!$B$3/15)+(I5422/60)</f>
        <v>16.651715512250412</v>
      </c>
      <c r="K5422" s="2">
        <f t="shared" si="934"/>
        <v>-69.775732683756189</v>
      </c>
      <c r="L5422" s="2">
        <f>DEGREES(ASIN((((COS(RADIANS('PV model'!$B$2))*COS(RADIANS(H5422))*COS(RADIANS(K5422)))+(SIN(RADIANS('PV model'!$B$2))*SIN(RADIANS(H5422)))))))</f>
        <v>23.013087704362558</v>
      </c>
      <c r="M5422" s="3">
        <f t="shared" si="930"/>
        <v>23.013087704362558</v>
      </c>
      <c r="N5422" s="2">
        <f t="shared" si="935"/>
        <v>-81.370155356714548</v>
      </c>
      <c r="O5422" s="2">
        <f>IF('PV model'!$B$2&gt;0, 180-N5422,IF('PV model'!$B$2&lt;0,0-N5422,N5422))</f>
        <v>261.37015535671458</v>
      </c>
      <c r="P5422" s="2">
        <f>ABS(O5422-'PV model'!$B$5)</f>
        <v>56.370155356714577</v>
      </c>
      <c r="Q5422" s="3">
        <f t="shared" si="931"/>
        <v>66.986912295637438</v>
      </c>
      <c r="R5422" s="3">
        <f t="shared" si="936"/>
        <v>0</v>
      </c>
      <c r="S5422" s="3">
        <f t="shared" si="932"/>
        <v>104.07600000000001</v>
      </c>
      <c r="T5422" s="3">
        <f>(0.5*(1-COS(RADIANS(90-$X$3)))*(D5422+E5422)*'PV model'!$B$4)</f>
        <v>0</v>
      </c>
      <c r="U5422" s="3">
        <f t="shared" si="937"/>
        <v>104.07600000000001</v>
      </c>
      <c r="V5422" s="3">
        <f>('PV model'!$B$13*(U5422/1000)*(1-'PV model'!$B$14*((20+C5422)-25))*'PV model'!$B$10)/'PV model'!$B$12</f>
        <v>10.062204227711998</v>
      </c>
    </row>
    <row r="5423" spans="1:22" x14ac:dyDescent="0.2">
      <c r="A5423" s="10">
        <f t="shared" si="940"/>
        <v>226</v>
      </c>
      <c r="B5423" s="10">
        <f t="shared" si="938"/>
        <v>18</v>
      </c>
      <c r="C5423" s="23">
        <v>13.5</v>
      </c>
      <c r="D5423" s="24">
        <v>0</v>
      </c>
      <c r="E5423" s="24">
        <v>65.268000000000001</v>
      </c>
      <c r="F5423" s="48"/>
      <c r="G5423" s="48"/>
      <c r="H5423" s="1">
        <f t="shared" si="939"/>
        <v>14.120346604516318</v>
      </c>
      <c r="I5423" s="1">
        <f t="shared" si="933"/>
        <v>-4.2970692649751818</v>
      </c>
      <c r="J5423" s="4">
        <f>B5423+('PV model'!$B$3/15)+(I5423/60)</f>
        <v>17.651715512250412</v>
      </c>
      <c r="K5423" s="2">
        <f t="shared" si="934"/>
        <v>-84.775732683756189</v>
      </c>
      <c r="L5423" s="2">
        <f>DEGREES(ASIN((((COS(RADIANS('PV model'!$B$2))*COS(RADIANS(H5423))*COS(RADIANS(K5423)))+(SIN(RADIANS('PV model'!$B$2))*SIN(RADIANS(H5423)))))))</f>
        <v>14.54076890113307</v>
      </c>
      <c r="M5423" s="3">
        <f t="shared" si="930"/>
        <v>14.54076890113307</v>
      </c>
      <c r="N5423" s="2">
        <f t="shared" si="935"/>
        <v>-86.125485068974626</v>
      </c>
      <c r="O5423" s="2">
        <f>IF('PV model'!$B$2&gt;0, 180-N5423,IF('PV model'!$B$2&lt;0,0-N5423,N5423))</f>
        <v>266.12548506897463</v>
      </c>
      <c r="P5423" s="2">
        <f>ABS(O5423-'PV model'!$B$5)</f>
        <v>61.125485068974626</v>
      </c>
      <c r="Q5423" s="3">
        <f t="shared" si="931"/>
        <v>75.459231098866937</v>
      </c>
      <c r="R5423" s="3">
        <f t="shared" si="936"/>
        <v>0</v>
      </c>
      <c r="S5423" s="3">
        <f t="shared" si="932"/>
        <v>65.268000000000001</v>
      </c>
      <c r="T5423" s="3">
        <f>(0.5*(1-COS(RADIANS(90-$X$3)))*(D5423+E5423)*'PV model'!$B$4)</f>
        <v>0</v>
      </c>
      <c r="U5423" s="3">
        <f t="shared" si="937"/>
        <v>65.268000000000001</v>
      </c>
      <c r="V5423" s="3">
        <f>('PV model'!$B$13*(U5423/1000)*(1-'PV model'!$B$14*((20+C5423)-25))*'PV model'!$B$10)/'PV model'!$B$12</f>
        <v>6.3023668444799998</v>
      </c>
    </row>
    <row r="5424" spans="1:22" x14ac:dyDescent="0.2">
      <c r="A5424" s="10">
        <f t="shared" si="940"/>
        <v>226</v>
      </c>
      <c r="B5424" s="10">
        <f t="shared" si="938"/>
        <v>19</v>
      </c>
      <c r="C5424" s="23">
        <v>13.5</v>
      </c>
      <c r="D5424" s="24">
        <v>0</v>
      </c>
      <c r="E5424" s="24">
        <v>29.105999999999998</v>
      </c>
      <c r="F5424" s="48"/>
      <c r="G5424" s="48"/>
      <c r="H5424" s="1">
        <f t="shared" si="939"/>
        <v>14.120346604516318</v>
      </c>
      <c r="I5424" s="1">
        <f t="shared" si="933"/>
        <v>-4.2970692649751818</v>
      </c>
      <c r="J5424" s="4">
        <f>B5424+('PV model'!$B$3/15)+(I5424/60)</f>
        <v>18.651715512250412</v>
      </c>
      <c r="K5424" s="2">
        <f t="shared" si="934"/>
        <v>-99.775732683756189</v>
      </c>
      <c r="L5424" s="2">
        <f>DEGREES(ASIN((((COS(RADIANS('PV model'!$B$2))*COS(RADIANS(H5424))*COS(RADIANS(K5424)))+(SIN(RADIANS('PV model'!$B$2))*SIN(RADIANS(H5424)))))))</f>
        <v>6.1878075266906558</v>
      </c>
      <c r="M5424" s="3">
        <f t="shared" si="930"/>
        <v>6.1878075266906558</v>
      </c>
      <c r="N5424" s="2">
        <f t="shared" si="935"/>
        <v>-74.008940934220703</v>
      </c>
      <c r="O5424" s="2">
        <f>IF('PV model'!$B$2&gt;0, 180-N5424,IF('PV model'!$B$2&lt;0,0-N5424,N5424))</f>
        <v>254.0089409342207</v>
      </c>
      <c r="P5424" s="2">
        <f>ABS(O5424-'PV model'!$B$5)</f>
        <v>49.008940934220703</v>
      </c>
      <c r="Q5424" s="3">
        <f t="shared" si="931"/>
        <v>83.812192473309338</v>
      </c>
      <c r="R5424" s="3">
        <f t="shared" si="936"/>
        <v>0</v>
      </c>
      <c r="S5424" s="3">
        <f t="shared" si="932"/>
        <v>29.105999999999998</v>
      </c>
      <c r="T5424" s="3">
        <f>(0.5*(1-COS(RADIANS(90-$X$3)))*(D5424+E5424)*'PV model'!$B$4)</f>
        <v>0</v>
      </c>
      <c r="U5424" s="3">
        <f t="shared" si="937"/>
        <v>29.105999999999998</v>
      </c>
      <c r="V5424" s="3">
        <f>('PV model'!$B$13*(U5424/1000)*(1-'PV model'!$B$14*((20+C5424)-25))*'PV model'!$B$10)/'PV model'!$B$12</f>
        <v>2.8105149441599995</v>
      </c>
    </row>
    <row r="5425" spans="1:22" x14ac:dyDescent="0.2">
      <c r="A5425" s="10">
        <f t="shared" si="940"/>
        <v>226</v>
      </c>
      <c r="B5425" s="10">
        <f t="shared" si="938"/>
        <v>20</v>
      </c>
      <c r="C5425" s="23">
        <v>13.3</v>
      </c>
      <c r="D5425" s="24">
        <v>0</v>
      </c>
      <c r="E5425" s="24">
        <v>5.2920000000000007</v>
      </c>
      <c r="F5425" s="48"/>
      <c r="G5425" s="48"/>
      <c r="H5425" s="1">
        <f t="shared" si="939"/>
        <v>14.120346604516318</v>
      </c>
      <c r="I5425" s="1">
        <f t="shared" si="933"/>
        <v>-4.2970692649751818</v>
      </c>
      <c r="J5425" s="4">
        <f>B5425+('PV model'!$B$3/15)+(I5425/60)</f>
        <v>19.651715512250412</v>
      </c>
      <c r="K5425" s="2">
        <f t="shared" si="934"/>
        <v>-114.77573268375619</v>
      </c>
      <c r="L5425" s="2">
        <f>DEGREES(ASIN((((COS(RADIANS('PV model'!$B$2))*COS(RADIANS(H5425))*COS(RADIANS(K5425)))+(SIN(RADIANS('PV model'!$B$2))*SIN(RADIANS(H5425)))))))</f>
        <v>-1.6696827356955055</v>
      </c>
      <c r="M5425" s="3">
        <f t="shared" si="930"/>
        <v>0</v>
      </c>
      <c r="N5425" s="2">
        <f t="shared" si="935"/>
        <v>-61.750589316682742</v>
      </c>
      <c r="O5425" s="2">
        <f>IF('PV model'!$B$2&gt;0, 180-N5425,IF('PV model'!$B$2&lt;0,0-N5425,N5425))</f>
        <v>241.75058931668275</v>
      </c>
      <c r="P5425" s="2">
        <f>ABS(O5425-'PV model'!$B$5)</f>
        <v>36.750589316682749</v>
      </c>
      <c r="Q5425" s="3">
        <f t="shared" si="931"/>
        <v>91.669682735695503</v>
      </c>
      <c r="R5425" s="3">
        <f t="shared" si="936"/>
        <v>0</v>
      </c>
      <c r="S5425" s="3">
        <f t="shared" si="932"/>
        <v>5.2920000000000007</v>
      </c>
      <c r="T5425" s="3">
        <f>(0.5*(1-COS(RADIANS(90-$X$3)))*(D5425+E5425)*'PV model'!$B$4)</f>
        <v>0</v>
      </c>
      <c r="U5425" s="3">
        <f t="shared" si="937"/>
        <v>5.2920000000000007</v>
      </c>
      <c r="V5425" s="3">
        <f>('PV model'!$B$13*(U5425/1000)*(1-'PV model'!$B$14*((20+C5425)-25))*'PV model'!$B$10)/'PV model'!$B$12</f>
        <v>0.51142590777600005</v>
      </c>
    </row>
    <row r="5426" spans="1:22" x14ac:dyDescent="0.2">
      <c r="A5426" s="10">
        <f t="shared" si="940"/>
        <v>226</v>
      </c>
      <c r="B5426" s="10">
        <f t="shared" si="938"/>
        <v>21</v>
      </c>
      <c r="C5426" s="23">
        <v>13.8</v>
      </c>
      <c r="D5426" s="24">
        <v>0</v>
      </c>
      <c r="E5426" s="24">
        <v>0</v>
      </c>
      <c r="F5426" s="48"/>
      <c r="G5426" s="48"/>
      <c r="H5426" s="1">
        <f t="shared" si="939"/>
        <v>14.120346604516318</v>
      </c>
      <c r="I5426" s="1">
        <f t="shared" si="933"/>
        <v>-4.2970692649751818</v>
      </c>
      <c r="J5426" s="4">
        <f>B5426+('PV model'!$B$3/15)+(I5426/60)</f>
        <v>20.651715512250412</v>
      </c>
      <c r="K5426" s="2">
        <f t="shared" si="934"/>
        <v>-129.77573268375619</v>
      </c>
      <c r="L5426" s="2">
        <f>DEGREES(ASIN((((COS(RADIANS('PV model'!$B$2))*COS(RADIANS(H5426))*COS(RADIANS(K5426)))+(SIN(RADIANS('PV model'!$B$2))*SIN(RADIANS(H5426)))))))</f>
        <v>-8.6486797452843938</v>
      </c>
      <c r="M5426" s="3">
        <f t="shared" si="930"/>
        <v>0</v>
      </c>
      <c r="N5426" s="2">
        <f t="shared" si="935"/>
        <v>-48.929845107791344</v>
      </c>
      <c r="O5426" s="2">
        <f>IF('PV model'!$B$2&gt;0, 180-N5426,IF('PV model'!$B$2&lt;0,0-N5426,N5426))</f>
        <v>228.92984510779135</v>
      </c>
      <c r="P5426" s="2">
        <f>ABS(O5426-'PV model'!$B$5)</f>
        <v>23.929845107791351</v>
      </c>
      <c r="Q5426" s="3">
        <f t="shared" si="931"/>
        <v>98.648679745284397</v>
      </c>
      <c r="R5426" s="3">
        <f t="shared" si="936"/>
        <v>0</v>
      </c>
      <c r="S5426" s="3">
        <f t="shared" si="932"/>
        <v>0</v>
      </c>
      <c r="T5426" s="3">
        <f>(0.5*(1-COS(RADIANS(90-$X$3)))*(D5426+E5426)*'PV model'!$B$4)</f>
        <v>0</v>
      </c>
      <c r="U5426" s="3">
        <f t="shared" si="937"/>
        <v>0</v>
      </c>
      <c r="V5426" s="3">
        <f>('PV model'!$B$13*(U5426/1000)*(1-'PV model'!$B$14*((20+C5426)-25))*'PV model'!$B$10)/'PV model'!$B$12</f>
        <v>0</v>
      </c>
    </row>
    <row r="5427" spans="1:22" x14ac:dyDescent="0.2">
      <c r="A5427" s="10">
        <f t="shared" si="940"/>
        <v>226</v>
      </c>
      <c r="B5427" s="10">
        <f t="shared" si="938"/>
        <v>22</v>
      </c>
      <c r="C5427" s="23">
        <v>13.9</v>
      </c>
      <c r="D5427" s="24">
        <v>0</v>
      </c>
      <c r="E5427" s="24">
        <v>0</v>
      </c>
      <c r="F5427" s="48"/>
      <c r="G5427" s="48"/>
      <c r="H5427" s="1">
        <f t="shared" si="939"/>
        <v>14.120346604516318</v>
      </c>
      <c r="I5427" s="1">
        <f t="shared" si="933"/>
        <v>-4.2970692649751818</v>
      </c>
      <c r="J5427" s="4">
        <f>B5427+('PV model'!$B$3/15)+(I5427/60)</f>
        <v>21.651715512250412</v>
      </c>
      <c r="K5427" s="2">
        <f t="shared" si="934"/>
        <v>-144.77573268375619</v>
      </c>
      <c r="L5427" s="2">
        <f>DEGREES(ASIN((((COS(RADIANS('PV model'!$B$2))*COS(RADIANS(H5427))*COS(RADIANS(K5427)))+(SIN(RADIANS('PV model'!$B$2))*SIN(RADIANS(H5427)))))))</f>
        <v>-14.339328296842234</v>
      </c>
      <c r="M5427" s="3">
        <f t="shared" si="930"/>
        <v>0</v>
      </c>
      <c r="N5427" s="2">
        <f t="shared" si="935"/>
        <v>-35.263504785889481</v>
      </c>
      <c r="O5427" s="2">
        <f>IF('PV model'!$B$2&gt;0, 180-N5427,IF('PV model'!$B$2&lt;0,0-N5427,N5427))</f>
        <v>215.26350478588949</v>
      </c>
      <c r="P5427" s="2">
        <f>ABS(O5427-'PV model'!$B$5)</f>
        <v>10.263504785889495</v>
      </c>
      <c r="Q5427" s="3">
        <f t="shared" si="931"/>
        <v>104.33932829684224</v>
      </c>
      <c r="R5427" s="3">
        <f t="shared" si="936"/>
        <v>0</v>
      </c>
      <c r="S5427" s="3">
        <f t="shared" si="932"/>
        <v>0</v>
      </c>
      <c r="T5427" s="3">
        <f>(0.5*(1-COS(RADIANS(90-$X$3)))*(D5427+E5427)*'PV model'!$B$4)</f>
        <v>0</v>
      </c>
      <c r="U5427" s="3">
        <f t="shared" si="937"/>
        <v>0</v>
      </c>
      <c r="V5427" s="3">
        <f>('PV model'!$B$13*(U5427/1000)*(1-'PV model'!$B$14*((20+C5427)-25))*'PV model'!$B$10)/'PV model'!$B$12</f>
        <v>0</v>
      </c>
    </row>
    <row r="5428" spans="1:22" x14ac:dyDescent="0.2">
      <c r="A5428" s="10">
        <f t="shared" si="940"/>
        <v>226</v>
      </c>
      <c r="B5428" s="10">
        <f t="shared" si="938"/>
        <v>23</v>
      </c>
      <c r="C5428" s="23">
        <v>13.4</v>
      </c>
      <c r="D5428" s="24">
        <v>0</v>
      </c>
      <c r="E5428" s="24">
        <v>0</v>
      </c>
      <c r="F5428" s="48"/>
      <c r="G5428" s="48"/>
      <c r="H5428" s="1">
        <f t="shared" si="939"/>
        <v>14.120346604516318</v>
      </c>
      <c r="I5428" s="1">
        <f t="shared" si="933"/>
        <v>-4.2970692649751818</v>
      </c>
      <c r="J5428" s="4">
        <f>B5428+('PV model'!$B$3/15)+(I5428/60)</f>
        <v>22.651715512250412</v>
      </c>
      <c r="K5428" s="2">
        <f t="shared" si="934"/>
        <v>-159.77573268375619</v>
      </c>
      <c r="L5428" s="2">
        <f>DEGREES(ASIN((((COS(RADIANS('PV model'!$B$2))*COS(RADIANS(H5428))*COS(RADIANS(K5428)))+(SIN(RADIANS('PV model'!$B$2))*SIN(RADIANS(H5428)))))))</f>
        <v>-18.322995486497945</v>
      </c>
      <c r="M5428" s="3">
        <f t="shared" si="930"/>
        <v>0</v>
      </c>
      <c r="N5428" s="2">
        <f t="shared" si="935"/>
        <v>-20.680462325542901</v>
      </c>
      <c r="O5428" s="2">
        <f>IF('PV model'!$B$2&gt;0, 180-N5428,IF('PV model'!$B$2&lt;0,0-N5428,N5428))</f>
        <v>200.68046232554289</v>
      </c>
      <c r="P5428" s="2">
        <f>ABS(O5428-'PV model'!$B$5)</f>
        <v>4.3195376744571092</v>
      </c>
      <c r="Q5428" s="3">
        <f t="shared" si="931"/>
        <v>108.32299548649794</v>
      </c>
      <c r="R5428" s="3">
        <f t="shared" si="936"/>
        <v>0</v>
      </c>
      <c r="S5428" s="3">
        <f t="shared" si="932"/>
        <v>0</v>
      </c>
      <c r="T5428" s="3">
        <f>(0.5*(1-COS(RADIANS(90-$X$3)))*(D5428+E5428)*'PV model'!$B$4)</f>
        <v>0</v>
      </c>
      <c r="U5428" s="3">
        <f t="shared" si="937"/>
        <v>0</v>
      </c>
      <c r="V5428" s="3">
        <f>('PV model'!$B$13*(U5428/1000)*(1-'PV model'!$B$14*((20+C5428)-25))*'PV model'!$B$10)/'PV model'!$B$12</f>
        <v>0</v>
      </c>
    </row>
    <row r="5429" spans="1:22" x14ac:dyDescent="0.2">
      <c r="A5429" s="10">
        <f t="shared" si="940"/>
        <v>226</v>
      </c>
      <c r="B5429" s="10">
        <f t="shared" si="938"/>
        <v>24</v>
      </c>
      <c r="C5429" s="23">
        <v>13.4</v>
      </c>
      <c r="D5429" s="24">
        <v>0</v>
      </c>
      <c r="E5429" s="24">
        <v>0</v>
      </c>
      <c r="F5429" s="48"/>
      <c r="G5429" s="48"/>
      <c r="H5429" s="1">
        <f t="shared" si="939"/>
        <v>14.120346604516318</v>
      </c>
      <c r="I5429" s="1">
        <f t="shared" si="933"/>
        <v>-4.2970692649751818</v>
      </c>
      <c r="J5429" s="4">
        <f>B5429+('PV model'!$B$3/15)+(I5429/60)</f>
        <v>23.651715512250412</v>
      </c>
      <c r="K5429" s="2">
        <f t="shared" si="934"/>
        <v>-174.77573268375619</v>
      </c>
      <c r="L5429" s="2">
        <f>DEGREES(ASIN((((COS(RADIANS('PV model'!$B$2))*COS(RADIANS(H5429))*COS(RADIANS(K5429)))+(SIN(RADIANS('PV model'!$B$2))*SIN(RADIANS(H5429)))))))</f>
        <v>-20.240248657676169</v>
      </c>
      <c r="M5429" s="3">
        <f t="shared" si="930"/>
        <v>0</v>
      </c>
      <c r="N5429" s="2">
        <f t="shared" si="935"/>
        <v>-5.4003716752810638</v>
      </c>
      <c r="O5429" s="2">
        <f>IF('PV model'!$B$2&gt;0, 180-N5429,IF('PV model'!$B$2&lt;0,0-N5429,N5429))</f>
        <v>185.40037167528106</v>
      </c>
      <c r="P5429" s="2">
        <f>ABS(O5429-'PV model'!$B$5)</f>
        <v>19.599628324718935</v>
      </c>
      <c r="Q5429" s="3">
        <f t="shared" si="931"/>
        <v>110.24024865767616</v>
      </c>
      <c r="R5429" s="3">
        <f t="shared" si="936"/>
        <v>0</v>
      </c>
      <c r="S5429" s="3">
        <f t="shared" si="932"/>
        <v>0</v>
      </c>
      <c r="T5429" s="3">
        <f>(0.5*(1-COS(RADIANS(90-$X$3)))*(D5429+E5429)*'PV model'!$B$4)</f>
        <v>0</v>
      </c>
      <c r="U5429" s="3">
        <f t="shared" si="937"/>
        <v>0</v>
      </c>
      <c r="V5429" s="3">
        <f>('PV model'!$B$13*(U5429/1000)*(1-'PV model'!$B$14*((20+C5429)-25))*'PV model'!$B$10)/'PV model'!$B$12</f>
        <v>0</v>
      </c>
    </row>
    <row r="5430" spans="1:22" x14ac:dyDescent="0.2">
      <c r="A5430" s="10">
        <f t="shared" si="940"/>
        <v>227</v>
      </c>
      <c r="B5430" s="10">
        <f t="shared" si="938"/>
        <v>1</v>
      </c>
      <c r="C5430" s="23">
        <v>13.1</v>
      </c>
      <c r="D5430" s="24">
        <v>0</v>
      </c>
      <c r="E5430" s="24">
        <v>0</v>
      </c>
      <c r="F5430" s="48"/>
      <c r="G5430" s="48"/>
      <c r="H5430" s="1">
        <f t="shared" si="939"/>
        <v>13.795660866939578</v>
      </c>
      <c r="I5430" s="1">
        <f t="shared" si="933"/>
        <v>-4.0954254291317165</v>
      </c>
      <c r="J5430" s="4">
        <f>B5430+('PV model'!$B$3/15)+(I5430/60)</f>
        <v>0.65507624284780475</v>
      </c>
      <c r="K5430" s="2">
        <f t="shared" si="934"/>
        <v>170.17385635728292</v>
      </c>
      <c r="L5430" s="2">
        <f>DEGREES(ASIN((((COS(RADIANS('PV model'!$B$2))*COS(RADIANS(H5430))*COS(RADIANS(K5430)))+(SIN(RADIANS('PV model'!$B$2))*SIN(RADIANS(H5430)))))))</f>
        <v>-20.210872290613899</v>
      </c>
      <c r="M5430" s="3">
        <f t="shared" si="930"/>
        <v>0</v>
      </c>
      <c r="N5430" s="2">
        <f t="shared" si="935"/>
        <v>10.172383774237833</v>
      </c>
      <c r="O5430" s="2">
        <f>IF('PV model'!$B$2&gt;0, 180-N5430,IF('PV model'!$B$2&lt;0,0-N5430,N5430))</f>
        <v>169.82761622576217</v>
      </c>
      <c r="P5430" s="2">
        <f>ABS(O5430-'PV model'!$B$5)</f>
        <v>35.172383774237829</v>
      </c>
      <c r="Q5430" s="3">
        <f t="shared" si="931"/>
        <v>110.21087229061389</v>
      </c>
      <c r="R5430" s="3">
        <f t="shared" si="936"/>
        <v>0</v>
      </c>
      <c r="S5430" s="3">
        <f t="shared" si="932"/>
        <v>0</v>
      </c>
      <c r="T5430" s="3">
        <f>(0.5*(1-COS(RADIANS(90-$X$3)))*(D5430+E5430)*'PV model'!$B$4)</f>
        <v>0</v>
      </c>
      <c r="U5430" s="3">
        <f t="shared" si="937"/>
        <v>0</v>
      </c>
      <c r="V5430" s="3">
        <f>('PV model'!$B$13*(U5430/1000)*(1-'PV model'!$B$14*((20+C5430)-25))*'PV model'!$B$10)/'PV model'!$B$12</f>
        <v>0</v>
      </c>
    </row>
    <row r="5431" spans="1:22" x14ac:dyDescent="0.2">
      <c r="A5431" s="10">
        <f t="shared" si="940"/>
        <v>227</v>
      </c>
      <c r="B5431" s="10">
        <f t="shared" si="938"/>
        <v>2</v>
      </c>
      <c r="C5431" s="23">
        <v>13</v>
      </c>
      <c r="D5431" s="24">
        <v>0</v>
      </c>
      <c r="E5431" s="24">
        <v>0</v>
      </c>
      <c r="F5431" s="48"/>
      <c r="G5431" s="48"/>
      <c r="H5431" s="1">
        <f t="shared" si="939"/>
        <v>13.795660866939578</v>
      </c>
      <c r="I5431" s="1">
        <f t="shared" si="933"/>
        <v>-4.0954254291317165</v>
      </c>
      <c r="J5431" s="4">
        <f>B5431+('PV model'!$B$3/15)+(I5431/60)</f>
        <v>1.6550762428478047</v>
      </c>
      <c r="K5431" s="2">
        <f t="shared" si="934"/>
        <v>155.17385635728292</v>
      </c>
      <c r="L5431" s="2">
        <f>DEGREES(ASIN((((COS(RADIANS('PV model'!$B$2))*COS(RADIANS(H5431))*COS(RADIANS(K5431)))+(SIN(RADIANS('PV model'!$B$2))*SIN(RADIANS(H5431)))))))</f>
        <v>-17.620553936682871</v>
      </c>
      <c r="M5431" s="3">
        <f t="shared" si="930"/>
        <v>0</v>
      </c>
      <c r="N5431" s="2">
        <f t="shared" si="935"/>
        <v>25.329723093766585</v>
      </c>
      <c r="O5431" s="2">
        <f>IF('PV model'!$B$2&gt;0, 180-N5431,IF('PV model'!$B$2&lt;0,0-N5431,N5431))</f>
        <v>154.67027690623343</v>
      </c>
      <c r="P5431" s="2">
        <f>ABS(O5431-'PV model'!$B$5)</f>
        <v>50.329723093766574</v>
      </c>
      <c r="Q5431" s="3">
        <f t="shared" si="931"/>
        <v>107.62055393668288</v>
      </c>
      <c r="R5431" s="3">
        <f t="shared" si="936"/>
        <v>0</v>
      </c>
      <c r="S5431" s="3">
        <f t="shared" si="932"/>
        <v>0</v>
      </c>
      <c r="T5431" s="3">
        <f>(0.5*(1-COS(RADIANS(90-$X$3)))*(D5431+E5431)*'PV model'!$B$4)</f>
        <v>0</v>
      </c>
      <c r="U5431" s="3">
        <f t="shared" si="937"/>
        <v>0</v>
      </c>
      <c r="V5431" s="3">
        <f>('PV model'!$B$13*(U5431/1000)*(1-'PV model'!$B$14*((20+C5431)-25))*'PV model'!$B$10)/'PV model'!$B$12</f>
        <v>0</v>
      </c>
    </row>
    <row r="5432" spans="1:22" x14ac:dyDescent="0.2">
      <c r="A5432" s="10">
        <f t="shared" si="940"/>
        <v>227</v>
      </c>
      <c r="B5432" s="10">
        <f t="shared" si="938"/>
        <v>3</v>
      </c>
      <c r="C5432" s="23">
        <v>13.2</v>
      </c>
      <c r="D5432" s="24">
        <v>0</v>
      </c>
      <c r="E5432" s="24">
        <v>0</v>
      </c>
      <c r="F5432" s="48"/>
      <c r="G5432" s="48"/>
      <c r="H5432" s="1">
        <f t="shared" si="939"/>
        <v>13.795660866939578</v>
      </c>
      <c r="I5432" s="1">
        <f t="shared" si="933"/>
        <v>-4.0954254291317165</v>
      </c>
      <c r="J5432" s="4">
        <f>B5432+('PV model'!$B$3/15)+(I5432/60)</f>
        <v>2.6550762428478047</v>
      </c>
      <c r="K5432" s="2">
        <f t="shared" si="934"/>
        <v>140.17385635728292</v>
      </c>
      <c r="L5432" s="2">
        <f>DEGREES(ASIN((((COS(RADIANS('PV model'!$B$2))*COS(RADIANS(H5432))*COS(RADIANS(K5432)))+(SIN(RADIANS('PV model'!$B$2))*SIN(RADIANS(H5432)))))))</f>
        <v>-13.057304049157223</v>
      </c>
      <c r="M5432" s="3">
        <f t="shared" si="930"/>
        <v>0</v>
      </c>
      <c r="N5432" s="2">
        <f t="shared" si="935"/>
        <v>39.679531295224706</v>
      </c>
      <c r="O5432" s="2">
        <f>IF('PV model'!$B$2&gt;0, 180-N5432,IF('PV model'!$B$2&lt;0,0-N5432,N5432))</f>
        <v>140.32046870477529</v>
      </c>
      <c r="P5432" s="2">
        <f>ABS(O5432-'PV model'!$B$5)</f>
        <v>64.679531295224706</v>
      </c>
      <c r="Q5432" s="3">
        <f t="shared" si="931"/>
        <v>103.05730404915722</v>
      </c>
      <c r="R5432" s="3">
        <f t="shared" si="936"/>
        <v>0</v>
      </c>
      <c r="S5432" s="3">
        <f t="shared" si="932"/>
        <v>0</v>
      </c>
      <c r="T5432" s="3">
        <f>(0.5*(1-COS(RADIANS(90-$X$3)))*(D5432+E5432)*'PV model'!$B$4)</f>
        <v>0</v>
      </c>
      <c r="U5432" s="3">
        <f t="shared" si="937"/>
        <v>0</v>
      </c>
      <c r="V5432" s="3">
        <f>('PV model'!$B$13*(U5432/1000)*(1-'PV model'!$B$14*((20+C5432)-25))*'PV model'!$B$10)/'PV model'!$B$12</f>
        <v>0</v>
      </c>
    </row>
    <row r="5433" spans="1:22" x14ac:dyDescent="0.2">
      <c r="A5433" s="10">
        <f t="shared" si="940"/>
        <v>227</v>
      </c>
      <c r="B5433" s="10">
        <f t="shared" si="938"/>
        <v>4</v>
      </c>
      <c r="C5433" s="23">
        <v>13.2</v>
      </c>
      <c r="D5433" s="24">
        <v>0</v>
      </c>
      <c r="E5433" s="24">
        <v>0</v>
      </c>
      <c r="F5433" s="48"/>
      <c r="G5433" s="48"/>
      <c r="H5433" s="1">
        <f t="shared" si="939"/>
        <v>13.795660866939578</v>
      </c>
      <c r="I5433" s="1">
        <f t="shared" si="933"/>
        <v>-4.0954254291317165</v>
      </c>
      <c r="J5433" s="4">
        <f>B5433+('PV model'!$B$3/15)+(I5433/60)</f>
        <v>3.6550762428478047</v>
      </c>
      <c r="K5433" s="2">
        <f t="shared" si="934"/>
        <v>125.17385635728292</v>
      </c>
      <c r="L5433" s="2">
        <f>DEGREES(ASIN((((COS(RADIANS('PV model'!$B$2))*COS(RADIANS(H5433))*COS(RADIANS(K5433)))+(SIN(RADIANS('PV model'!$B$2))*SIN(RADIANS(H5433)))))))</f>
        <v>-6.9123059689727109</v>
      </c>
      <c r="M5433" s="3">
        <f t="shared" si="930"/>
        <v>0</v>
      </c>
      <c r="N5433" s="2">
        <f t="shared" si="935"/>
        <v>53.095710146679728</v>
      </c>
      <c r="O5433" s="2">
        <f>IF('PV model'!$B$2&gt;0, 180-N5433,IF('PV model'!$B$2&lt;0,0-N5433,N5433))</f>
        <v>126.90428985332028</v>
      </c>
      <c r="P5433" s="2">
        <f>ABS(O5433-'PV model'!$B$5)</f>
        <v>78.095710146679721</v>
      </c>
      <c r="Q5433" s="3">
        <f t="shared" si="931"/>
        <v>96.912305968972703</v>
      </c>
      <c r="R5433" s="3">
        <f t="shared" si="936"/>
        <v>0</v>
      </c>
      <c r="S5433" s="3">
        <f t="shared" si="932"/>
        <v>0</v>
      </c>
      <c r="T5433" s="3">
        <f>(0.5*(1-COS(RADIANS(90-$X$3)))*(D5433+E5433)*'PV model'!$B$4)</f>
        <v>0</v>
      </c>
      <c r="U5433" s="3">
        <f t="shared" si="937"/>
        <v>0</v>
      </c>
      <c r="V5433" s="3">
        <f>('PV model'!$B$13*(U5433/1000)*(1-'PV model'!$B$14*((20+C5433)-25))*'PV model'!$B$10)/'PV model'!$B$12</f>
        <v>0</v>
      </c>
    </row>
    <row r="5434" spans="1:22" x14ac:dyDescent="0.2">
      <c r="A5434" s="10">
        <f t="shared" si="940"/>
        <v>227</v>
      </c>
      <c r="B5434" s="10">
        <f t="shared" si="938"/>
        <v>5</v>
      </c>
      <c r="C5434" s="23">
        <v>13.2</v>
      </c>
      <c r="D5434" s="24">
        <v>0</v>
      </c>
      <c r="E5434" s="24">
        <v>0</v>
      </c>
      <c r="F5434" s="48"/>
      <c r="G5434" s="48"/>
      <c r="H5434" s="1">
        <f t="shared" si="939"/>
        <v>13.795660866939578</v>
      </c>
      <c r="I5434" s="1">
        <f t="shared" si="933"/>
        <v>-4.0954254291317165</v>
      </c>
      <c r="J5434" s="4">
        <f>B5434+('PV model'!$B$3/15)+(I5434/60)</f>
        <v>4.6550762428478052</v>
      </c>
      <c r="K5434" s="2">
        <f t="shared" si="934"/>
        <v>110.17385635728292</v>
      </c>
      <c r="L5434" s="2">
        <f>DEGREES(ASIN((((COS(RADIANS('PV model'!$B$2))*COS(RADIANS(H5434))*COS(RADIANS(K5434)))+(SIN(RADIANS('PV model'!$B$2))*SIN(RADIANS(H5434)))))))</f>
        <v>0.39073589744726195</v>
      </c>
      <c r="M5434" s="3">
        <f t="shared" si="930"/>
        <v>0.39073589744726195</v>
      </c>
      <c r="N5434" s="2">
        <f t="shared" si="935"/>
        <v>65.72654209399623</v>
      </c>
      <c r="O5434" s="2">
        <f>IF('PV model'!$B$2&gt;0, 180-N5434,IF('PV model'!$B$2&lt;0,0-N5434,N5434))</f>
        <v>114.27345790600377</v>
      </c>
      <c r="P5434" s="2">
        <f>ABS(O5434-'PV model'!$B$5)</f>
        <v>90.72654209399623</v>
      </c>
      <c r="Q5434" s="3">
        <f t="shared" si="931"/>
        <v>89.609264102552743</v>
      </c>
      <c r="R5434" s="3">
        <f t="shared" si="936"/>
        <v>0</v>
      </c>
      <c r="S5434" s="3">
        <f t="shared" si="932"/>
        <v>0</v>
      </c>
      <c r="T5434" s="3">
        <f>(0.5*(1-COS(RADIANS(90-$X$3)))*(D5434+E5434)*'PV model'!$B$4)</f>
        <v>0</v>
      </c>
      <c r="U5434" s="3">
        <f t="shared" si="937"/>
        <v>0</v>
      </c>
      <c r="V5434" s="3">
        <f>('PV model'!$B$13*(U5434/1000)*(1-'PV model'!$B$14*((20+C5434)-25))*'PV model'!$B$10)/'PV model'!$B$12</f>
        <v>0</v>
      </c>
    </row>
    <row r="5435" spans="1:22" x14ac:dyDescent="0.2">
      <c r="A5435" s="10">
        <f t="shared" si="940"/>
        <v>227</v>
      </c>
      <c r="B5435" s="10">
        <f t="shared" si="938"/>
        <v>6</v>
      </c>
      <c r="C5435" s="23">
        <v>13</v>
      </c>
      <c r="D5435" s="24">
        <v>0</v>
      </c>
      <c r="E5435" s="24">
        <v>11.465999999999999</v>
      </c>
      <c r="F5435" s="48"/>
      <c r="G5435" s="48"/>
      <c r="H5435" s="1">
        <f t="shared" si="939"/>
        <v>13.795660866939578</v>
      </c>
      <c r="I5435" s="1">
        <f t="shared" si="933"/>
        <v>-4.0954254291317165</v>
      </c>
      <c r="J5435" s="4">
        <f>B5435+('PV model'!$B$3/15)+(I5435/60)</f>
        <v>5.6550762428478052</v>
      </c>
      <c r="K5435" s="2">
        <f t="shared" si="934"/>
        <v>95.173856357282915</v>
      </c>
      <c r="L5435" s="2">
        <f>DEGREES(ASIN((((COS(RADIANS('PV model'!$B$2))*COS(RADIANS(H5435))*COS(RADIANS(K5435)))+(SIN(RADIANS('PV model'!$B$2))*SIN(RADIANS(H5435)))))))</f>
        <v>8.4483072738066927</v>
      </c>
      <c r="M5435" s="3">
        <f t="shared" si="930"/>
        <v>8.4483072738066927</v>
      </c>
      <c r="N5435" s="2">
        <f t="shared" si="935"/>
        <v>77.906190433211023</v>
      </c>
      <c r="O5435" s="2">
        <f>IF('PV model'!$B$2&gt;0, 180-N5435,IF('PV model'!$B$2&lt;0,0-N5435,N5435))</f>
        <v>102.09380956678898</v>
      </c>
      <c r="P5435" s="2">
        <f>ABS(O5435-'PV model'!$B$5)</f>
        <v>102.90619043321102</v>
      </c>
      <c r="Q5435" s="3">
        <f t="shared" si="931"/>
        <v>81.551692726193309</v>
      </c>
      <c r="R5435" s="3">
        <f t="shared" si="936"/>
        <v>0</v>
      </c>
      <c r="S5435" s="3">
        <f t="shared" si="932"/>
        <v>11.465999999999999</v>
      </c>
      <c r="T5435" s="3">
        <f>(0.5*(1-COS(RADIANS(90-$X$3)))*(D5435+E5435)*'PV model'!$B$4)</f>
        <v>0</v>
      </c>
      <c r="U5435" s="3">
        <f t="shared" si="937"/>
        <v>11.465999999999999</v>
      </c>
      <c r="V5435" s="3">
        <f>('PV model'!$B$13*(U5435/1000)*(1-'PV model'!$B$14*((20+C5435)-25))*'PV model'!$B$10)/'PV model'!$B$12</f>
        <v>1.1094648364799999</v>
      </c>
    </row>
    <row r="5436" spans="1:22" x14ac:dyDescent="0.2">
      <c r="A5436" s="10">
        <f t="shared" si="940"/>
        <v>227</v>
      </c>
      <c r="B5436" s="10">
        <f t="shared" si="938"/>
        <v>7</v>
      </c>
      <c r="C5436" s="23">
        <v>13.3</v>
      </c>
      <c r="D5436" s="24">
        <v>0</v>
      </c>
      <c r="E5436" s="24">
        <v>31.752000000000002</v>
      </c>
      <c r="F5436" s="48"/>
      <c r="G5436" s="48"/>
      <c r="H5436" s="1">
        <f t="shared" si="939"/>
        <v>13.795660866939578</v>
      </c>
      <c r="I5436" s="1">
        <f t="shared" si="933"/>
        <v>-4.0954254291317165</v>
      </c>
      <c r="J5436" s="4">
        <f>B5436+('PV model'!$B$3/15)+(I5436/60)</f>
        <v>6.6550762428478052</v>
      </c>
      <c r="K5436" s="2">
        <f t="shared" si="934"/>
        <v>80.173856357282915</v>
      </c>
      <c r="L5436" s="2">
        <f>DEGREES(ASIN((((COS(RADIANS('PV model'!$B$2))*COS(RADIANS(H5436))*COS(RADIANS(K5436)))+(SIN(RADIANS('PV model'!$B$2))*SIN(RADIANS(H5436)))))))</f>
        <v>16.881603265976491</v>
      </c>
      <c r="M5436" s="3">
        <f t="shared" si="930"/>
        <v>16.881603265976491</v>
      </c>
      <c r="N5436" s="2">
        <f t="shared" si="935"/>
        <v>89.908856842693424</v>
      </c>
      <c r="O5436" s="2">
        <f>IF('PV model'!$B$2&gt;0, 180-N5436,IF('PV model'!$B$2&lt;0,0-N5436,N5436))</f>
        <v>90.091143157306576</v>
      </c>
      <c r="P5436" s="2">
        <f>ABS(O5436-'PV model'!$B$5)</f>
        <v>114.90885684269342</v>
      </c>
      <c r="Q5436" s="3">
        <f t="shared" si="931"/>
        <v>73.118396734023506</v>
      </c>
      <c r="R5436" s="3">
        <f t="shared" si="936"/>
        <v>0</v>
      </c>
      <c r="S5436" s="3">
        <f t="shared" si="932"/>
        <v>31.752000000000002</v>
      </c>
      <c r="T5436" s="3">
        <f>(0.5*(1-COS(RADIANS(90-$X$3)))*(D5436+E5436)*'PV model'!$B$4)</f>
        <v>0</v>
      </c>
      <c r="U5436" s="3">
        <f t="shared" si="937"/>
        <v>31.752000000000002</v>
      </c>
      <c r="V5436" s="3">
        <f>('PV model'!$B$13*(U5436/1000)*(1-'PV model'!$B$14*((20+C5436)-25))*'PV model'!$B$10)/'PV model'!$B$12</f>
        <v>3.0685554466560001</v>
      </c>
    </row>
    <row r="5437" spans="1:22" x14ac:dyDescent="0.2">
      <c r="A5437" s="10">
        <f t="shared" si="940"/>
        <v>227</v>
      </c>
      <c r="B5437" s="10">
        <f t="shared" si="938"/>
        <v>8</v>
      </c>
      <c r="C5437" s="23">
        <v>14</v>
      </c>
      <c r="D5437" s="24">
        <v>0</v>
      </c>
      <c r="E5437" s="24">
        <v>68.796000000000006</v>
      </c>
      <c r="F5437" s="48"/>
      <c r="G5437" s="48"/>
      <c r="H5437" s="1">
        <f t="shared" si="939"/>
        <v>13.795660866939578</v>
      </c>
      <c r="I5437" s="1">
        <f t="shared" si="933"/>
        <v>-4.0954254291317165</v>
      </c>
      <c r="J5437" s="4">
        <f>B5437+('PV model'!$B$3/15)+(I5437/60)</f>
        <v>7.6550762428478052</v>
      </c>
      <c r="K5437" s="2">
        <f t="shared" si="934"/>
        <v>65.173856357282915</v>
      </c>
      <c r="L5437" s="2">
        <f>DEGREES(ASIN((((COS(RADIANS('PV model'!$B$2))*COS(RADIANS(H5437))*COS(RADIANS(K5437)))+(SIN(RADIANS('PV model'!$B$2))*SIN(RADIANS(H5437)))))))</f>
        <v>25.307456578885319</v>
      </c>
      <c r="M5437" s="3">
        <f t="shared" si="930"/>
        <v>25.307456578885319</v>
      </c>
      <c r="N5437" s="2">
        <f t="shared" si="935"/>
        <v>77.155160957342133</v>
      </c>
      <c r="O5437" s="2">
        <f>IF('PV model'!$B$2&gt;0, 180-N5437,IF('PV model'!$B$2&lt;0,0-N5437,N5437))</f>
        <v>102.84483904265787</v>
      </c>
      <c r="P5437" s="2">
        <f>ABS(O5437-'PV model'!$B$5)</f>
        <v>102.15516095734213</v>
      </c>
      <c r="Q5437" s="3">
        <f t="shared" si="931"/>
        <v>64.692543421114678</v>
      </c>
      <c r="R5437" s="3">
        <f t="shared" si="936"/>
        <v>0</v>
      </c>
      <c r="S5437" s="3">
        <f t="shared" si="932"/>
        <v>68.796000000000006</v>
      </c>
      <c r="T5437" s="3">
        <f>(0.5*(1-COS(RADIANS(90-$X$3)))*(D5437+E5437)*'PV model'!$B$4)</f>
        <v>0</v>
      </c>
      <c r="U5437" s="3">
        <f t="shared" si="937"/>
        <v>68.796000000000006</v>
      </c>
      <c r="V5437" s="3">
        <f>('PV model'!$B$13*(U5437/1000)*(1-'PV model'!$B$14*((20+C5437)-25))*'PV model'!$B$10)/'PV model'!$B$12</f>
        <v>6.6292816262400001</v>
      </c>
    </row>
    <row r="5438" spans="1:22" x14ac:dyDescent="0.2">
      <c r="A5438" s="10">
        <f t="shared" si="940"/>
        <v>227</v>
      </c>
      <c r="B5438" s="10">
        <f t="shared" si="938"/>
        <v>9</v>
      </c>
      <c r="C5438" s="23">
        <v>13.2</v>
      </c>
      <c r="D5438" s="24">
        <v>0</v>
      </c>
      <c r="E5438" s="24">
        <v>107.60399999999998</v>
      </c>
      <c r="F5438" s="48"/>
      <c r="G5438" s="48"/>
      <c r="H5438" s="1">
        <f t="shared" si="939"/>
        <v>13.795660866939578</v>
      </c>
      <c r="I5438" s="1">
        <f t="shared" si="933"/>
        <v>-4.0954254291317165</v>
      </c>
      <c r="J5438" s="4">
        <f>B5438+('PV model'!$B$3/15)+(I5438/60)</f>
        <v>8.6550762428478034</v>
      </c>
      <c r="K5438" s="2">
        <f t="shared" si="934"/>
        <v>50.173856357282951</v>
      </c>
      <c r="L5438" s="2">
        <f>DEGREES(ASIN((((COS(RADIANS('PV model'!$B$2))*COS(RADIANS(H5438))*COS(RADIANS(K5438)))+(SIN(RADIANS('PV model'!$B$2))*SIN(RADIANS(H5438)))))))</f>
        <v>33.285885934421827</v>
      </c>
      <c r="M5438" s="3">
        <f t="shared" si="930"/>
        <v>33.285885934421827</v>
      </c>
      <c r="N5438" s="2">
        <f t="shared" si="935"/>
        <v>63.152324872370315</v>
      </c>
      <c r="O5438" s="2">
        <f>IF('PV model'!$B$2&gt;0, 180-N5438,IF('PV model'!$B$2&lt;0,0-N5438,N5438))</f>
        <v>116.84767512762969</v>
      </c>
      <c r="P5438" s="2">
        <f>ABS(O5438-'PV model'!$B$5)</f>
        <v>88.152324872370315</v>
      </c>
      <c r="Q5438" s="3">
        <f t="shared" si="931"/>
        <v>56.714114065578173</v>
      </c>
      <c r="R5438" s="3">
        <f t="shared" si="936"/>
        <v>0</v>
      </c>
      <c r="S5438" s="3">
        <f t="shared" si="932"/>
        <v>107.60399999999998</v>
      </c>
      <c r="T5438" s="3">
        <f>(0.5*(1-COS(RADIANS(90-$X$3)))*(D5438+E5438)*'PV model'!$B$4)</f>
        <v>0</v>
      </c>
      <c r="U5438" s="3">
        <f t="shared" si="937"/>
        <v>107.60399999999998</v>
      </c>
      <c r="V5438" s="3">
        <f>('PV model'!$B$13*(U5438/1000)*(1-'PV model'!$B$14*((20+C5438)-25))*'PV model'!$B$10)/'PV model'!$B$12</f>
        <v>10.403295896447998</v>
      </c>
    </row>
    <row r="5439" spans="1:22" x14ac:dyDescent="0.2">
      <c r="A5439" s="10">
        <f t="shared" si="940"/>
        <v>227</v>
      </c>
      <c r="B5439" s="10">
        <f t="shared" si="938"/>
        <v>10</v>
      </c>
      <c r="C5439" s="23">
        <v>13.2</v>
      </c>
      <c r="D5439" s="24">
        <v>0</v>
      </c>
      <c r="E5439" s="24">
        <v>142.00200000000001</v>
      </c>
      <c r="F5439" s="48"/>
      <c r="G5439" s="48"/>
      <c r="H5439" s="1">
        <f t="shared" si="939"/>
        <v>13.795660866939578</v>
      </c>
      <c r="I5439" s="1">
        <f t="shared" si="933"/>
        <v>-4.0954254291317165</v>
      </c>
      <c r="J5439" s="4">
        <f>B5439+('PV model'!$B$3/15)+(I5439/60)</f>
        <v>9.6550762428478034</v>
      </c>
      <c r="K5439" s="2">
        <f t="shared" si="934"/>
        <v>35.173856357282951</v>
      </c>
      <c r="L5439" s="2">
        <f>DEGREES(ASIN((((COS(RADIANS('PV model'!$B$2))*COS(RADIANS(H5439))*COS(RADIANS(K5439)))+(SIN(RADIANS('PV model'!$B$2))*SIN(RADIANS(H5439)))))))</f>
        <v>40.25194761489896</v>
      </c>
      <c r="M5439" s="3">
        <f t="shared" si="930"/>
        <v>40.25194761489896</v>
      </c>
      <c r="N5439" s="2">
        <f t="shared" si="935"/>
        <v>47.139385416594543</v>
      </c>
      <c r="O5439" s="2">
        <f>IF('PV model'!$B$2&gt;0, 180-N5439,IF('PV model'!$B$2&lt;0,0-N5439,N5439))</f>
        <v>132.86061458340546</v>
      </c>
      <c r="P5439" s="2">
        <f>ABS(O5439-'PV model'!$B$5)</f>
        <v>72.139385416594536</v>
      </c>
      <c r="Q5439" s="3">
        <f t="shared" si="931"/>
        <v>49.74805238510104</v>
      </c>
      <c r="R5439" s="3">
        <f t="shared" si="936"/>
        <v>0</v>
      </c>
      <c r="S5439" s="3">
        <f t="shared" si="932"/>
        <v>142.00200000000001</v>
      </c>
      <c r="T5439" s="3">
        <f>(0.5*(1-COS(RADIANS(90-$X$3)))*(D5439+E5439)*'PV model'!$B$4)</f>
        <v>0</v>
      </c>
      <c r="U5439" s="3">
        <f t="shared" si="937"/>
        <v>142.00200000000001</v>
      </c>
      <c r="V5439" s="3">
        <f>('PV model'!$B$13*(U5439/1000)*(1-'PV model'!$B$14*((20+C5439)-25))*'PV model'!$B$10)/'PV model'!$B$12</f>
        <v>13.728939666624001</v>
      </c>
    </row>
    <row r="5440" spans="1:22" x14ac:dyDescent="0.2">
      <c r="A5440" s="10">
        <f t="shared" si="940"/>
        <v>227</v>
      </c>
      <c r="B5440" s="10">
        <f t="shared" si="938"/>
        <v>11</v>
      </c>
      <c r="C5440" s="23">
        <v>13.3</v>
      </c>
      <c r="D5440" s="24">
        <v>2.2448999999999999</v>
      </c>
      <c r="E5440" s="24">
        <v>167.57999999999998</v>
      </c>
      <c r="F5440" s="48"/>
      <c r="G5440" s="48"/>
      <c r="H5440" s="1">
        <f t="shared" si="939"/>
        <v>13.795660866939578</v>
      </c>
      <c r="I5440" s="1">
        <f t="shared" si="933"/>
        <v>-4.0954254291317165</v>
      </c>
      <c r="J5440" s="4">
        <f>B5440+('PV model'!$B$3/15)+(I5440/60)</f>
        <v>10.655076242847803</v>
      </c>
      <c r="K5440" s="2">
        <f t="shared" si="934"/>
        <v>20.173856357282951</v>
      </c>
      <c r="L5440" s="2">
        <f>DEGREES(ASIN((((COS(RADIANS('PV model'!$B$2))*COS(RADIANS(H5440))*COS(RADIANS(K5440)))+(SIN(RADIANS('PV model'!$B$2))*SIN(RADIANS(H5440)))))))</f>
        <v>45.466578049902203</v>
      </c>
      <c r="M5440" s="3">
        <f t="shared" si="930"/>
        <v>45.466578049902203</v>
      </c>
      <c r="N5440" s="2">
        <f t="shared" si="935"/>
        <v>28.525826320318249</v>
      </c>
      <c r="O5440" s="2">
        <f>IF('PV model'!$B$2&gt;0, 180-N5440,IF('PV model'!$B$2&lt;0,0-N5440,N5440))</f>
        <v>151.47417367968174</v>
      </c>
      <c r="P5440" s="2">
        <f>ABS(O5440-'PV model'!$B$5)</f>
        <v>53.525826320318259</v>
      </c>
      <c r="Q5440" s="3">
        <f t="shared" si="931"/>
        <v>44.533421950097797</v>
      </c>
      <c r="R5440" s="3">
        <f t="shared" si="936"/>
        <v>2.2449000000000003</v>
      </c>
      <c r="S5440" s="3">
        <f t="shared" si="932"/>
        <v>169.13306302610195</v>
      </c>
      <c r="T5440" s="3">
        <f>(0.5*(1-COS(RADIANS(90-$X$3)))*(D5440+E5440)*'PV model'!$B$4)</f>
        <v>0</v>
      </c>
      <c r="U5440" s="3">
        <f t="shared" si="937"/>
        <v>171.37796302610195</v>
      </c>
      <c r="V5440" s="3">
        <f>('PV model'!$B$13*(U5440/1000)*(1-'PV model'!$B$14*((20+C5440)-25))*'PV model'!$B$10)/'PV model'!$B$12</f>
        <v>16.56219393677739</v>
      </c>
    </row>
    <row r="5441" spans="1:22" x14ac:dyDescent="0.2">
      <c r="A5441" s="10">
        <f t="shared" si="940"/>
        <v>227</v>
      </c>
      <c r="B5441" s="10">
        <f t="shared" si="938"/>
        <v>12</v>
      </c>
      <c r="C5441" s="23">
        <v>14.8</v>
      </c>
      <c r="D5441" s="24">
        <v>3.3673500000000001</v>
      </c>
      <c r="E5441" s="24">
        <v>183.45599999999999</v>
      </c>
      <c r="F5441" s="48"/>
      <c r="G5441" s="48"/>
      <c r="H5441" s="1">
        <f t="shared" si="939"/>
        <v>13.795660866939578</v>
      </c>
      <c r="I5441" s="1">
        <f t="shared" si="933"/>
        <v>-4.0954254291317165</v>
      </c>
      <c r="J5441" s="4">
        <f>B5441+('PV model'!$B$3/15)+(I5441/60)</f>
        <v>11.655076242847803</v>
      </c>
      <c r="K5441" s="2">
        <f t="shared" si="934"/>
        <v>5.1738563572829488</v>
      </c>
      <c r="L5441" s="2">
        <f>DEGREES(ASIN((((COS(RADIANS('PV model'!$B$2))*COS(RADIANS(H5441))*COS(RADIANS(K5441)))+(SIN(RADIANS('PV model'!$B$2))*SIN(RADIANS(H5441)))))))</f>
        <v>48.10301059549905</v>
      </c>
      <c r="M5441" s="3">
        <f t="shared" si="930"/>
        <v>48.10301059549905</v>
      </c>
      <c r="N5441" s="2">
        <f t="shared" si="935"/>
        <v>7.5356721411173346</v>
      </c>
      <c r="O5441" s="2">
        <f>IF('PV model'!$B$2&gt;0, 180-N5441,IF('PV model'!$B$2&lt;0,0-N5441,N5441))</f>
        <v>172.46432785888265</v>
      </c>
      <c r="P5441" s="2">
        <f>ABS(O5441-'PV model'!$B$5)</f>
        <v>32.535672141117345</v>
      </c>
      <c r="Q5441" s="3">
        <f t="shared" si="931"/>
        <v>41.89698940450095</v>
      </c>
      <c r="R5441" s="3">
        <f t="shared" si="936"/>
        <v>3.3673500000000005</v>
      </c>
      <c r="S5441" s="3">
        <f t="shared" si="932"/>
        <v>185.70271737723161</v>
      </c>
      <c r="T5441" s="3">
        <f>(0.5*(1-COS(RADIANS(90-$X$3)))*(D5441+E5441)*'PV model'!$B$4)</f>
        <v>0</v>
      </c>
      <c r="U5441" s="3">
        <f t="shared" si="937"/>
        <v>189.0700673772316</v>
      </c>
      <c r="V5441" s="3">
        <f>('PV model'!$B$13*(U5441/1000)*(1-'PV model'!$B$14*((20+C5441)-25))*'PV model'!$B$10)/'PV model'!$B$12</f>
        <v>18.158585732774966</v>
      </c>
    </row>
    <row r="5442" spans="1:22" x14ac:dyDescent="0.2">
      <c r="A5442" s="10">
        <f t="shared" si="940"/>
        <v>227</v>
      </c>
      <c r="B5442" s="10">
        <f t="shared" si="938"/>
        <v>13</v>
      </c>
      <c r="C5442" s="23">
        <v>15.1</v>
      </c>
      <c r="D5442" s="24">
        <v>3.3673500000000001</v>
      </c>
      <c r="E5442" s="24">
        <v>188.74800000000002</v>
      </c>
      <c r="F5442" s="48"/>
      <c r="G5442" s="48"/>
      <c r="H5442" s="1">
        <f t="shared" si="939"/>
        <v>13.795660866939578</v>
      </c>
      <c r="I5442" s="1">
        <f t="shared" si="933"/>
        <v>-4.0954254291317165</v>
      </c>
      <c r="J5442" s="4">
        <f>B5442+('PV model'!$B$3/15)+(I5442/60)</f>
        <v>12.655076242847803</v>
      </c>
      <c r="K5442" s="2">
        <f t="shared" si="934"/>
        <v>-9.8261436427170512</v>
      </c>
      <c r="L5442" s="2">
        <f>DEGREES(ASIN((((COS(RADIANS('PV model'!$B$2))*COS(RADIANS(H5442))*COS(RADIANS(K5442)))+(SIN(RADIANS('PV model'!$B$2))*SIN(RADIANS(H5442)))))))</f>
        <v>47.605357906126798</v>
      </c>
      <c r="M5442" s="3">
        <f t="shared" si="930"/>
        <v>47.605357906126798</v>
      </c>
      <c r="N5442" s="2">
        <f t="shared" si="935"/>
        <v>-14.229944421169524</v>
      </c>
      <c r="O5442" s="2">
        <f>IF('PV model'!$B$2&gt;0, 180-N5442,IF('PV model'!$B$2&lt;0,0-N5442,N5442))</f>
        <v>194.22994442116953</v>
      </c>
      <c r="P5442" s="2">
        <f>ABS(O5442-'PV model'!$B$5)</f>
        <v>10.770055578830465</v>
      </c>
      <c r="Q5442" s="3">
        <f t="shared" si="931"/>
        <v>42.394642093873202</v>
      </c>
      <c r="R5442" s="3">
        <f t="shared" si="936"/>
        <v>3.3673500000000005</v>
      </c>
      <c r="S5442" s="3">
        <f t="shared" si="932"/>
        <v>191.01055436005632</v>
      </c>
      <c r="T5442" s="3">
        <f>(0.5*(1-COS(RADIANS(90-$X$3)))*(D5442+E5442)*'PV model'!$B$4)</f>
        <v>0</v>
      </c>
      <c r="U5442" s="3">
        <f t="shared" si="937"/>
        <v>194.37790436005631</v>
      </c>
      <c r="V5442" s="3">
        <f>('PV model'!$B$13*(U5442/1000)*(1-'PV model'!$B$14*((20+C5442)-25))*'PV model'!$B$10)/'PV model'!$B$12</f>
        <v>18.645042700910047</v>
      </c>
    </row>
    <row r="5443" spans="1:22" x14ac:dyDescent="0.2">
      <c r="A5443" s="10">
        <f t="shared" si="940"/>
        <v>227</v>
      </c>
      <c r="B5443" s="10">
        <f t="shared" si="938"/>
        <v>14</v>
      </c>
      <c r="C5443" s="23">
        <v>15.5</v>
      </c>
      <c r="D5443" s="24">
        <v>3.3673500000000001</v>
      </c>
      <c r="E5443" s="24">
        <v>181.69200000000001</v>
      </c>
      <c r="F5443" s="48"/>
      <c r="G5443" s="48"/>
      <c r="H5443" s="1">
        <f t="shared" si="939"/>
        <v>13.795660866939578</v>
      </c>
      <c r="I5443" s="1">
        <f t="shared" si="933"/>
        <v>-4.0954254291317165</v>
      </c>
      <c r="J5443" s="4">
        <f>B5443+('PV model'!$B$3/15)+(I5443/60)</f>
        <v>13.655076242847803</v>
      </c>
      <c r="K5443" s="2">
        <f t="shared" si="934"/>
        <v>-24.826143642717049</v>
      </c>
      <c r="L5443" s="2">
        <f>DEGREES(ASIN((((COS(RADIANS('PV model'!$B$2))*COS(RADIANS(H5443))*COS(RADIANS(K5443)))+(SIN(RADIANS('PV model'!$B$2))*SIN(RADIANS(H5443)))))))</f>
        <v>44.087326004843483</v>
      </c>
      <c r="M5443" s="3">
        <f t="shared" si="930"/>
        <v>44.087326004843483</v>
      </c>
      <c r="N5443" s="2">
        <f t="shared" si="935"/>
        <v>-34.588678476662039</v>
      </c>
      <c r="O5443" s="2">
        <f>IF('PV model'!$B$2&gt;0, 180-N5443,IF('PV model'!$B$2&lt;0,0-N5443,N5443))</f>
        <v>214.58867847666204</v>
      </c>
      <c r="P5443" s="2">
        <f>ABS(O5443-'PV model'!$B$5)</f>
        <v>9.5886784766620394</v>
      </c>
      <c r="Q5443" s="3">
        <f t="shared" si="931"/>
        <v>45.912673995156517</v>
      </c>
      <c r="R5443" s="3">
        <f t="shared" si="936"/>
        <v>3.3673500000000001</v>
      </c>
      <c r="S5443" s="3">
        <f t="shared" si="932"/>
        <v>184.03308182095603</v>
      </c>
      <c r="T5443" s="3">
        <f>(0.5*(1-COS(RADIANS(90-$X$3)))*(D5443+E5443)*'PV model'!$B$4)</f>
        <v>0</v>
      </c>
      <c r="U5443" s="3">
        <f t="shared" si="937"/>
        <v>187.40043182095602</v>
      </c>
      <c r="V5443" s="3">
        <f>('PV model'!$B$13*(U5443/1000)*(1-'PV model'!$B$14*((20+C5443)-25))*'PV model'!$B$10)/'PV model'!$B$12</f>
        <v>17.945780183900204</v>
      </c>
    </row>
    <row r="5444" spans="1:22" x14ac:dyDescent="0.2">
      <c r="A5444" s="10">
        <f t="shared" si="940"/>
        <v>227</v>
      </c>
      <c r="B5444" s="10">
        <f t="shared" si="938"/>
        <v>15</v>
      </c>
      <c r="C5444" s="23">
        <v>15.4</v>
      </c>
      <c r="D5444" s="24">
        <v>2.2448999999999999</v>
      </c>
      <c r="E5444" s="24">
        <v>164.934</v>
      </c>
      <c r="F5444" s="48"/>
      <c r="G5444" s="48"/>
      <c r="H5444" s="1">
        <f t="shared" si="939"/>
        <v>13.795660866939578</v>
      </c>
      <c r="I5444" s="1">
        <f t="shared" si="933"/>
        <v>-4.0954254291317165</v>
      </c>
      <c r="J5444" s="4">
        <f>B5444+('PV model'!$B$3/15)+(I5444/60)</f>
        <v>14.655076242847803</v>
      </c>
      <c r="K5444" s="2">
        <f t="shared" si="934"/>
        <v>-39.826143642717049</v>
      </c>
      <c r="L5444" s="2">
        <f>DEGREES(ASIN((((COS(RADIANS('PV model'!$B$2))*COS(RADIANS(H5444))*COS(RADIANS(K5444)))+(SIN(RADIANS('PV model'!$B$2))*SIN(RADIANS(H5444)))))))</f>
        <v>38.240779899679488</v>
      </c>
      <c r="M5444" s="3">
        <f t="shared" si="930"/>
        <v>38.240779899679488</v>
      </c>
      <c r="N5444" s="2">
        <f t="shared" si="935"/>
        <v>-52.364985282187533</v>
      </c>
      <c r="O5444" s="2">
        <f>IF('PV model'!$B$2&gt;0, 180-N5444,IF('PV model'!$B$2&lt;0,0-N5444,N5444))</f>
        <v>232.36498528218755</v>
      </c>
      <c r="P5444" s="2">
        <f>ABS(O5444-'PV model'!$B$5)</f>
        <v>27.364985282187547</v>
      </c>
      <c r="Q5444" s="3">
        <f t="shared" si="931"/>
        <v>51.759220100320512</v>
      </c>
      <c r="R5444" s="3">
        <f t="shared" si="936"/>
        <v>2.2448999999999999</v>
      </c>
      <c r="S5444" s="3">
        <f t="shared" si="932"/>
        <v>166.53233454967551</v>
      </c>
      <c r="T5444" s="3">
        <f>(0.5*(1-COS(RADIANS(90-$X$3)))*(D5444+E5444)*'PV model'!$B$4)</f>
        <v>0</v>
      </c>
      <c r="U5444" s="3">
        <f t="shared" si="937"/>
        <v>168.77723454967551</v>
      </c>
      <c r="V5444" s="3">
        <f>('PV model'!$B$13*(U5444/1000)*(1-'PV model'!$B$14*((20+C5444)-25))*'PV model'!$B$10)/'PV model'!$B$12</f>
        <v>16.169139915177208</v>
      </c>
    </row>
    <row r="5445" spans="1:22" x14ac:dyDescent="0.2">
      <c r="A5445" s="10">
        <f t="shared" si="940"/>
        <v>227</v>
      </c>
      <c r="B5445" s="10">
        <f t="shared" si="938"/>
        <v>16</v>
      </c>
      <c r="C5445" s="23">
        <v>15.9</v>
      </c>
      <c r="D5445" s="24">
        <v>0</v>
      </c>
      <c r="E5445" s="24">
        <v>137.59200000000001</v>
      </c>
      <c r="F5445" s="48"/>
      <c r="G5445" s="48"/>
      <c r="H5445" s="1">
        <f t="shared" si="939"/>
        <v>13.795660866939578</v>
      </c>
      <c r="I5445" s="1">
        <f t="shared" si="933"/>
        <v>-4.0954254291317165</v>
      </c>
      <c r="J5445" s="4">
        <f>B5445+('PV model'!$B$3/15)+(I5445/60)</f>
        <v>15.655076242847803</v>
      </c>
      <c r="K5445" s="2">
        <f t="shared" si="934"/>
        <v>-54.826143642717049</v>
      </c>
      <c r="L5445" s="2">
        <f>DEGREES(ASIN((((COS(RADIANS('PV model'!$B$2))*COS(RADIANS(H5445))*COS(RADIANS(K5445)))+(SIN(RADIANS('PV model'!$B$2))*SIN(RADIANS(H5445)))))))</f>
        <v>30.890046159250421</v>
      </c>
      <c r="M5445" s="3">
        <f t="shared" si="930"/>
        <v>30.890046159250421</v>
      </c>
      <c r="N5445" s="2">
        <f t="shared" si="935"/>
        <v>-67.674502777949229</v>
      </c>
      <c r="O5445" s="2">
        <f>IF('PV model'!$B$2&gt;0, 180-N5445,IF('PV model'!$B$2&lt;0,0-N5445,N5445))</f>
        <v>247.67450277794921</v>
      </c>
      <c r="P5445" s="2">
        <f>ABS(O5445-'PV model'!$B$5)</f>
        <v>42.674502777949215</v>
      </c>
      <c r="Q5445" s="3">
        <f t="shared" si="931"/>
        <v>59.109953840749583</v>
      </c>
      <c r="R5445" s="3">
        <f t="shared" si="936"/>
        <v>0</v>
      </c>
      <c r="S5445" s="3">
        <f t="shared" si="932"/>
        <v>137.59200000000001</v>
      </c>
      <c r="T5445" s="3">
        <f>(0.5*(1-COS(RADIANS(90-$X$3)))*(D5445+E5445)*'PV model'!$B$4)</f>
        <v>0</v>
      </c>
      <c r="U5445" s="3">
        <f t="shared" si="937"/>
        <v>137.59200000000001</v>
      </c>
      <c r="V5445" s="3">
        <f>('PV model'!$B$13*(U5445/1000)*(1-'PV model'!$B$14*((20+C5445)-25))*'PV model'!$B$10)/'PV model'!$B$12</f>
        <v>13.154035160448002</v>
      </c>
    </row>
    <row r="5446" spans="1:22" x14ac:dyDescent="0.2">
      <c r="A5446" s="10">
        <f t="shared" si="940"/>
        <v>227</v>
      </c>
      <c r="B5446" s="10">
        <f t="shared" si="938"/>
        <v>17</v>
      </c>
      <c r="C5446" s="23">
        <v>15.6</v>
      </c>
      <c r="D5446" s="24">
        <v>0</v>
      </c>
      <c r="E5446" s="24">
        <v>103.194</v>
      </c>
      <c r="F5446" s="48"/>
      <c r="G5446" s="48"/>
      <c r="H5446" s="1">
        <f t="shared" si="939"/>
        <v>13.795660866939578</v>
      </c>
      <c r="I5446" s="1">
        <f t="shared" si="933"/>
        <v>-4.0954254291317165</v>
      </c>
      <c r="J5446" s="4">
        <f>B5446+('PV model'!$B$3/15)+(I5446/60)</f>
        <v>16.655076242847805</v>
      </c>
      <c r="K5446" s="2">
        <f t="shared" si="934"/>
        <v>-69.826143642717085</v>
      </c>
      <c r="L5446" s="2">
        <f>DEGREES(ASIN((((COS(RADIANS('PV model'!$B$2))*COS(RADIANS(H5446))*COS(RADIANS(K5446)))+(SIN(RADIANS('PV model'!$B$2))*SIN(RADIANS(H5446)))))))</f>
        <v>22.719658018827502</v>
      </c>
      <c r="M5446" s="3">
        <f t="shared" ref="M5446:M5509" si="941">IF(L5446&gt;0, L5446, 0)</f>
        <v>22.719658018827502</v>
      </c>
      <c r="N5446" s="2">
        <f t="shared" si="935"/>
        <v>-81.210233246258824</v>
      </c>
      <c r="O5446" s="2">
        <f>IF('PV model'!$B$2&gt;0, 180-N5446,IF('PV model'!$B$2&lt;0,0-N5446,N5446))</f>
        <v>261.21023324625884</v>
      </c>
      <c r="P5446" s="2">
        <f>ABS(O5446-'PV model'!$B$5)</f>
        <v>56.210233246258838</v>
      </c>
      <c r="Q5446" s="3">
        <f t="shared" ref="Q5446:Q5509" si="942">DEGREES(ACOS((SIN(RADIANS(L5446))*COS(RADIANS(90-$X$3))+COS(RADIANS(L5446))*COS(RADIANS(P5446))*SIN(RADIANS(90-$X$3)))))</f>
        <v>67.280341981172512</v>
      </c>
      <c r="R5446" s="3">
        <f t="shared" si="936"/>
        <v>0</v>
      </c>
      <c r="S5446" s="3">
        <f t="shared" ref="S5446:S5509" si="943">IF($Z$3=TRUE, IF(E5446=0,0,E5446*(0.5*(1+COS(RADIANS(90-$X$3))*(1+(1-(E5446^2/(D5446+E5446)^2))*(SIN(RADIANS(0.5*$X$3))^3)))*(1+(1-(E5446^2/(D5446+E5446)^2))*(COS(RADIANS(Q5446))^2)*(SIN(RADIANS(90-L5446))^3)))), IF(E5446=0,0,E5446*(0.5*(1+COS(RADIANS(90-$X$3))))))</f>
        <v>103.194</v>
      </c>
      <c r="T5446" s="3">
        <f>(0.5*(1-COS(RADIANS(90-$X$3)))*(D5446+E5446)*'PV model'!$B$4)</f>
        <v>0</v>
      </c>
      <c r="U5446" s="3">
        <f t="shared" si="937"/>
        <v>103.194</v>
      </c>
      <c r="V5446" s="3">
        <f>('PV model'!$B$13*(U5446/1000)*(1-'PV model'!$B$14*((20+C5446)-25))*'PV model'!$B$10)/'PV model'!$B$12</f>
        <v>9.8779046970240003</v>
      </c>
    </row>
    <row r="5447" spans="1:22" x14ac:dyDescent="0.2">
      <c r="A5447" s="10">
        <f t="shared" si="940"/>
        <v>227</v>
      </c>
      <c r="B5447" s="10">
        <f t="shared" si="938"/>
        <v>18</v>
      </c>
      <c r="C5447" s="23">
        <v>15.8</v>
      </c>
      <c r="D5447" s="24">
        <v>0</v>
      </c>
      <c r="E5447" s="24">
        <v>64.385999999999996</v>
      </c>
      <c r="F5447" s="48"/>
      <c r="G5447" s="48"/>
      <c r="H5447" s="1">
        <f t="shared" si="939"/>
        <v>13.795660866939578</v>
      </c>
      <c r="I5447" s="1">
        <f t="shared" ref="I5447:I5510" si="944">9.87*SIN(RADIANS(1.978*A5447-160.22))-7.53*COS(RADIANS(0.989*A5447-80.11))-1.5*SIN((RADIANS(0.989*A5447-80.11)))</f>
        <v>-4.0954254291317165</v>
      </c>
      <c r="J5447" s="4">
        <f>B5447+('PV model'!$B$3/15)+(I5447/60)</f>
        <v>17.655076242847805</v>
      </c>
      <c r="K5447" s="2">
        <f t="shared" ref="K5447:K5510" si="945">15*(12-J5447)</f>
        <v>-84.826143642717085</v>
      </c>
      <c r="L5447" s="2">
        <f>DEGREES(ASIN((((COS(RADIANS('PV model'!$B$2))*COS(RADIANS(H5447))*COS(RADIANS(K5447)))+(SIN(RADIANS('PV model'!$B$2))*SIN(RADIANS(H5447)))))))</f>
        <v>14.248331140820001</v>
      </c>
      <c r="M5447" s="3">
        <f t="shared" si="941"/>
        <v>14.248331140820001</v>
      </c>
      <c r="N5447" s="2">
        <f t="shared" ref="N5447:N5510" si="946">DEGREES(ASIN((COS(RADIANS(H5447))*SIN(RADIANS(K5447)))/COS(RADIANS(L5447))))</f>
        <v>-86.279637648368649</v>
      </c>
      <c r="O5447" s="2">
        <f>IF('PV model'!$B$2&gt;0, 180-N5447,IF('PV model'!$B$2&lt;0,0-N5447,N5447))</f>
        <v>266.27963764836863</v>
      </c>
      <c r="P5447" s="2">
        <f>ABS(O5447-'PV model'!$B$5)</f>
        <v>61.279637648368634</v>
      </c>
      <c r="Q5447" s="3">
        <f t="shared" si="942"/>
        <v>75.75166885918</v>
      </c>
      <c r="R5447" s="3">
        <f t="shared" ref="R5447:R5510" si="947">IF(D5447=0,0,D5447*COS(RADIANS(Q5447))/SIN(RADIANS(L5447)))</f>
        <v>0</v>
      </c>
      <c r="S5447" s="3">
        <f t="shared" si="943"/>
        <v>64.385999999999996</v>
      </c>
      <c r="T5447" s="3">
        <f>(0.5*(1-COS(RADIANS(90-$X$3)))*(D5447+E5447)*'PV model'!$B$4)</f>
        <v>0</v>
      </c>
      <c r="U5447" s="3">
        <f t="shared" ref="U5447:U5510" si="948">R5447+S5447+T5447</f>
        <v>64.385999999999996</v>
      </c>
      <c r="V5447" s="3">
        <f>('PV model'!$B$13*(U5447/1000)*(1-'PV model'!$B$14*((20+C5447)-25))*'PV model'!$B$10)/'PV model'!$B$12</f>
        <v>6.1579882990080002</v>
      </c>
    </row>
    <row r="5448" spans="1:22" x14ac:dyDescent="0.2">
      <c r="A5448" s="10">
        <f t="shared" si="940"/>
        <v>227</v>
      </c>
      <c r="B5448" s="10">
        <f t="shared" ref="B5448:B5511" si="949">IF(B5447&lt;24,B5447+1,1)</f>
        <v>19</v>
      </c>
      <c r="C5448" s="23">
        <v>15.8</v>
      </c>
      <c r="D5448" s="24">
        <v>0</v>
      </c>
      <c r="E5448" s="24">
        <v>28.224</v>
      </c>
      <c r="F5448" s="48"/>
      <c r="G5448" s="48"/>
      <c r="H5448" s="1">
        <f t="shared" ref="H5448:H5511" si="950">(23.465*SIN(RADIANS(280.1+0.9863*A5448)))</f>
        <v>13.795660866939578</v>
      </c>
      <c r="I5448" s="1">
        <f t="shared" si="944"/>
        <v>-4.0954254291317165</v>
      </c>
      <c r="J5448" s="4">
        <f>B5448+('PV model'!$B$3/15)+(I5448/60)</f>
        <v>18.655076242847805</v>
      </c>
      <c r="K5448" s="2">
        <f t="shared" si="945"/>
        <v>-99.826143642717085</v>
      </c>
      <c r="L5448" s="2">
        <f>DEGREES(ASIN((((COS(RADIANS('PV model'!$B$2))*COS(RADIANS(H5448))*COS(RADIANS(K5448)))+(SIN(RADIANS('PV model'!$B$2))*SIN(RADIANS(H5448)))))))</f>
        <v>5.891625846952337</v>
      </c>
      <c r="M5448" s="3">
        <f t="shared" si="941"/>
        <v>5.891625846952337</v>
      </c>
      <c r="N5448" s="2">
        <f t="shared" si="946"/>
        <v>-74.151473725996155</v>
      </c>
      <c r="O5448" s="2">
        <f>IF('PV model'!$B$2&gt;0, 180-N5448,IF('PV model'!$B$2&lt;0,0-N5448,N5448))</f>
        <v>254.15147372599614</v>
      </c>
      <c r="P5448" s="2">
        <f>ABS(O5448-'PV model'!$B$5)</f>
        <v>49.151473725996141</v>
      </c>
      <c r="Q5448" s="3">
        <f t="shared" si="942"/>
        <v>84.108374153047663</v>
      </c>
      <c r="R5448" s="3">
        <f t="shared" si="947"/>
        <v>0</v>
      </c>
      <c r="S5448" s="3">
        <f t="shared" si="943"/>
        <v>28.224</v>
      </c>
      <c r="T5448" s="3">
        <f>(0.5*(1-COS(RADIANS(90-$X$3)))*(D5448+E5448)*'PV model'!$B$4)</f>
        <v>0</v>
      </c>
      <c r="U5448" s="3">
        <f t="shared" si="948"/>
        <v>28.224</v>
      </c>
      <c r="V5448" s="3">
        <f>('PV model'!$B$13*(U5448/1000)*(1-'PV model'!$B$14*((20+C5448)-25))*'PV model'!$B$10)/'PV model'!$B$12</f>
        <v>2.6993921310719995</v>
      </c>
    </row>
    <row r="5449" spans="1:22" x14ac:dyDescent="0.2">
      <c r="A5449" s="10">
        <f t="shared" si="940"/>
        <v>227</v>
      </c>
      <c r="B5449" s="10">
        <f t="shared" si="949"/>
        <v>20</v>
      </c>
      <c r="C5449" s="23">
        <v>15.8</v>
      </c>
      <c r="D5449" s="24">
        <v>0</v>
      </c>
      <c r="E5449" s="24">
        <v>4.41</v>
      </c>
      <c r="F5449" s="48"/>
      <c r="G5449" s="48"/>
      <c r="H5449" s="1">
        <f t="shared" si="950"/>
        <v>13.795660866939578</v>
      </c>
      <c r="I5449" s="1">
        <f t="shared" si="944"/>
        <v>-4.0954254291317165</v>
      </c>
      <c r="J5449" s="4">
        <f>B5449+('PV model'!$B$3/15)+(I5449/60)</f>
        <v>19.655076242847805</v>
      </c>
      <c r="K5449" s="2">
        <f t="shared" si="945"/>
        <v>-114.82614364271708</v>
      </c>
      <c r="L5449" s="2">
        <f>DEGREES(ASIN((((COS(RADIANS('PV model'!$B$2))*COS(RADIANS(H5449))*COS(RADIANS(K5449)))+(SIN(RADIANS('PV model'!$B$2))*SIN(RADIANS(H5449)))))))</f>
        <v>-1.9732787878188656</v>
      </c>
      <c r="M5449" s="3">
        <f t="shared" si="941"/>
        <v>0</v>
      </c>
      <c r="N5449" s="2">
        <f t="shared" si="946"/>
        <v>-61.875727332455526</v>
      </c>
      <c r="O5449" s="2">
        <f>IF('PV model'!$B$2&gt;0, 180-N5449,IF('PV model'!$B$2&lt;0,0-N5449,N5449))</f>
        <v>241.87572733245554</v>
      </c>
      <c r="P5449" s="2">
        <f>ABS(O5449-'PV model'!$B$5)</f>
        <v>36.87572733245554</v>
      </c>
      <c r="Q5449" s="3">
        <f t="shared" si="942"/>
        <v>91.97327878781887</v>
      </c>
      <c r="R5449" s="3">
        <f t="shared" si="947"/>
        <v>0</v>
      </c>
      <c r="S5449" s="3">
        <f t="shared" si="943"/>
        <v>4.41</v>
      </c>
      <c r="T5449" s="3">
        <f>(0.5*(1-COS(RADIANS(90-$X$3)))*(D5449+E5449)*'PV model'!$B$4)</f>
        <v>0</v>
      </c>
      <c r="U5449" s="3">
        <f t="shared" si="948"/>
        <v>4.41</v>
      </c>
      <c r="V5449" s="3">
        <f>('PV model'!$B$13*(U5449/1000)*(1-'PV model'!$B$14*((20+C5449)-25))*'PV model'!$B$10)/'PV model'!$B$12</f>
        <v>0.42178002047999996</v>
      </c>
    </row>
    <row r="5450" spans="1:22" x14ac:dyDescent="0.2">
      <c r="A5450" s="10">
        <f t="shared" si="940"/>
        <v>227</v>
      </c>
      <c r="B5450" s="10">
        <f t="shared" si="949"/>
        <v>21</v>
      </c>
      <c r="C5450" s="23">
        <v>16.100000000000001</v>
      </c>
      <c r="D5450" s="24">
        <v>0</v>
      </c>
      <c r="E5450" s="24">
        <v>0</v>
      </c>
      <c r="F5450" s="48"/>
      <c r="G5450" s="48"/>
      <c r="H5450" s="1">
        <f t="shared" si="950"/>
        <v>13.795660866939578</v>
      </c>
      <c r="I5450" s="1">
        <f t="shared" si="944"/>
        <v>-4.0954254291317165</v>
      </c>
      <c r="J5450" s="4">
        <f>B5450+('PV model'!$B$3/15)+(I5450/60)</f>
        <v>20.655076242847805</v>
      </c>
      <c r="K5450" s="2">
        <f t="shared" si="945"/>
        <v>-129.82614364271708</v>
      </c>
      <c r="L5450" s="2">
        <f>DEGREES(ASIN((((COS(RADIANS('PV model'!$B$2))*COS(RADIANS(H5450))*COS(RADIANS(K5450)))+(SIN(RADIANS('PV model'!$B$2))*SIN(RADIANS(H5450)))))))</f>
        <v>-8.9617346504678732</v>
      </c>
      <c r="M5450" s="3">
        <f t="shared" si="941"/>
        <v>0</v>
      </c>
      <c r="N5450" s="2">
        <f t="shared" si="946"/>
        <v>-49.030076274405822</v>
      </c>
      <c r="O5450" s="2">
        <f>IF('PV model'!$B$2&gt;0, 180-N5450,IF('PV model'!$B$2&lt;0,0-N5450,N5450))</f>
        <v>229.03007627440581</v>
      </c>
      <c r="P5450" s="2">
        <f>ABS(O5450-'PV model'!$B$5)</f>
        <v>24.030076274405815</v>
      </c>
      <c r="Q5450" s="3">
        <f t="shared" si="942"/>
        <v>98.961734650467875</v>
      </c>
      <c r="R5450" s="3">
        <f t="shared" si="947"/>
        <v>0</v>
      </c>
      <c r="S5450" s="3">
        <f t="shared" si="943"/>
        <v>0</v>
      </c>
      <c r="T5450" s="3">
        <f>(0.5*(1-COS(RADIANS(90-$X$3)))*(D5450+E5450)*'PV model'!$B$4)</f>
        <v>0</v>
      </c>
      <c r="U5450" s="3">
        <f t="shared" si="948"/>
        <v>0</v>
      </c>
      <c r="V5450" s="3">
        <f>('PV model'!$B$13*(U5450/1000)*(1-'PV model'!$B$14*((20+C5450)-25))*'PV model'!$B$10)/'PV model'!$B$12</f>
        <v>0</v>
      </c>
    </row>
    <row r="5451" spans="1:22" x14ac:dyDescent="0.2">
      <c r="A5451" s="10">
        <f t="shared" si="940"/>
        <v>227</v>
      </c>
      <c r="B5451" s="10">
        <f t="shared" si="949"/>
        <v>22</v>
      </c>
      <c r="C5451" s="23">
        <v>16.2</v>
      </c>
      <c r="D5451" s="24">
        <v>0</v>
      </c>
      <c r="E5451" s="24">
        <v>0</v>
      </c>
      <c r="F5451" s="48"/>
      <c r="G5451" s="48"/>
      <c r="H5451" s="1">
        <f t="shared" si="950"/>
        <v>13.795660866939578</v>
      </c>
      <c r="I5451" s="1">
        <f t="shared" si="944"/>
        <v>-4.0954254291317165</v>
      </c>
      <c r="J5451" s="4">
        <f>B5451+('PV model'!$B$3/15)+(I5451/60)</f>
        <v>21.655076242847805</v>
      </c>
      <c r="K5451" s="2">
        <f t="shared" si="945"/>
        <v>-144.82614364271708</v>
      </c>
      <c r="L5451" s="2">
        <f>DEGREES(ASIN((((COS(RADIANS('PV model'!$B$2))*COS(RADIANS(H5451))*COS(RADIANS(K5451)))+(SIN(RADIANS('PV model'!$B$2))*SIN(RADIANS(H5451)))))))</f>
        <v>-14.661492796205463</v>
      </c>
      <c r="M5451" s="3">
        <f t="shared" si="941"/>
        <v>0</v>
      </c>
      <c r="N5451" s="2">
        <f t="shared" si="946"/>
        <v>-35.329029193258989</v>
      </c>
      <c r="O5451" s="2">
        <f>IF('PV model'!$B$2&gt;0, 180-N5451,IF('PV model'!$B$2&lt;0,0-N5451,N5451))</f>
        <v>215.32902919325898</v>
      </c>
      <c r="P5451" s="2">
        <f>ABS(O5451-'PV model'!$B$5)</f>
        <v>10.329029193258975</v>
      </c>
      <c r="Q5451" s="3">
        <f t="shared" si="942"/>
        <v>104.66149279620547</v>
      </c>
      <c r="R5451" s="3">
        <f t="shared" si="947"/>
        <v>0</v>
      </c>
      <c r="S5451" s="3">
        <f t="shared" si="943"/>
        <v>0</v>
      </c>
      <c r="T5451" s="3">
        <f>(0.5*(1-COS(RADIANS(90-$X$3)))*(D5451+E5451)*'PV model'!$B$4)</f>
        <v>0</v>
      </c>
      <c r="U5451" s="3">
        <f t="shared" si="948"/>
        <v>0</v>
      </c>
      <c r="V5451" s="3">
        <f>('PV model'!$B$13*(U5451/1000)*(1-'PV model'!$B$14*((20+C5451)-25))*'PV model'!$B$10)/'PV model'!$B$12</f>
        <v>0</v>
      </c>
    </row>
    <row r="5452" spans="1:22" x14ac:dyDescent="0.2">
      <c r="A5452" s="10">
        <f t="shared" si="940"/>
        <v>227</v>
      </c>
      <c r="B5452" s="10">
        <f t="shared" si="949"/>
        <v>23</v>
      </c>
      <c r="C5452" s="23">
        <v>16.399999999999999</v>
      </c>
      <c r="D5452" s="24">
        <v>0</v>
      </c>
      <c r="E5452" s="24">
        <v>0</v>
      </c>
      <c r="F5452" s="48"/>
      <c r="G5452" s="48"/>
      <c r="H5452" s="1">
        <f t="shared" si="950"/>
        <v>13.795660866939578</v>
      </c>
      <c r="I5452" s="1">
        <f t="shared" si="944"/>
        <v>-4.0954254291317165</v>
      </c>
      <c r="J5452" s="4">
        <f>B5452+('PV model'!$B$3/15)+(I5452/60)</f>
        <v>22.655076242847805</v>
      </c>
      <c r="K5452" s="2">
        <f t="shared" si="945"/>
        <v>-159.82614364271708</v>
      </c>
      <c r="L5452" s="2">
        <f>DEGREES(ASIN((((COS(RADIANS('PV model'!$B$2))*COS(RADIANS(H5452))*COS(RADIANS(K5452)))+(SIN(RADIANS('PV model'!$B$2))*SIN(RADIANS(H5452)))))))</f>
        <v>-18.65079125004986</v>
      </c>
      <c r="M5452" s="3">
        <f t="shared" si="941"/>
        <v>0</v>
      </c>
      <c r="N5452" s="2">
        <f t="shared" si="946"/>
        <v>-20.700583825480336</v>
      </c>
      <c r="O5452" s="2">
        <f>IF('PV model'!$B$2&gt;0, 180-N5452,IF('PV model'!$B$2&lt;0,0-N5452,N5452))</f>
        <v>200.70058382548035</v>
      </c>
      <c r="P5452" s="2">
        <f>ABS(O5452-'PV model'!$B$5)</f>
        <v>4.2994161745196493</v>
      </c>
      <c r="Q5452" s="3">
        <f t="shared" si="942"/>
        <v>108.65079125004986</v>
      </c>
      <c r="R5452" s="3">
        <f t="shared" si="947"/>
        <v>0</v>
      </c>
      <c r="S5452" s="3">
        <f t="shared" si="943"/>
        <v>0</v>
      </c>
      <c r="T5452" s="3">
        <f>(0.5*(1-COS(RADIANS(90-$X$3)))*(D5452+E5452)*'PV model'!$B$4)</f>
        <v>0</v>
      </c>
      <c r="U5452" s="3">
        <f t="shared" si="948"/>
        <v>0</v>
      </c>
      <c r="V5452" s="3">
        <f>('PV model'!$B$13*(U5452/1000)*(1-'PV model'!$B$14*((20+C5452)-25))*'PV model'!$B$10)/'PV model'!$B$12</f>
        <v>0</v>
      </c>
    </row>
    <row r="5453" spans="1:22" x14ac:dyDescent="0.2">
      <c r="A5453" s="10">
        <f t="shared" si="940"/>
        <v>227</v>
      </c>
      <c r="B5453" s="10">
        <f t="shared" si="949"/>
        <v>24</v>
      </c>
      <c r="C5453" s="23">
        <v>16.2</v>
      </c>
      <c r="D5453" s="24">
        <v>0</v>
      </c>
      <c r="E5453" s="24">
        <v>0</v>
      </c>
      <c r="F5453" s="48"/>
      <c r="G5453" s="48"/>
      <c r="H5453" s="1">
        <f t="shared" si="950"/>
        <v>13.795660866939578</v>
      </c>
      <c r="I5453" s="1">
        <f t="shared" si="944"/>
        <v>-4.0954254291317165</v>
      </c>
      <c r="J5453" s="4">
        <f>B5453+('PV model'!$B$3/15)+(I5453/60)</f>
        <v>23.655076242847805</v>
      </c>
      <c r="K5453" s="2">
        <f t="shared" si="945"/>
        <v>-174.82614364271708</v>
      </c>
      <c r="L5453" s="2">
        <f>DEGREES(ASIN((((COS(RADIANS('PV model'!$B$2))*COS(RADIANS(H5453))*COS(RADIANS(K5453)))+(SIN(RADIANS('PV model'!$B$2))*SIN(RADIANS(H5453)))))))</f>
        <v>-20.567126247718996</v>
      </c>
      <c r="M5453" s="3">
        <f t="shared" si="941"/>
        <v>0</v>
      </c>
      <c r="N5453" s="2">
        <f t="shared" si="946"/>
        <v>-5.3672230762026558</v>
      </c>
      <c r="O5453" s="2">
        <f>IF('PV model'!$B$2&gt;0, 180-N5453,IF('PV model'!$B$2&lt;0,0-N5453,N5453))</f>
        <v>185.36722307620266</v>
      </c>
      <c r="P5453" s="2">
        <f>ABS(O5453-'PV model'!$B$5)</f>
        <v>19.632776923797337</v>
      </c>
      <c r="Q5453" s="3">
        <f t="shared" si="942"/>
        <v>110.56712624771899</v>
      </c>
      <c r="R5453" s="3">
        <f t="shared" si="947"/>
        <v>0</v>
      </c>
      <c r="S5453" s="3">
        <f t="shared" si="943"/>
        <v>0</v>
      </c>
      <c r="T5453" s="3">
        <f>(0.5*(1-COS(RADIANS(90-$X$3)))*(D5453+E5453)*'PV model'!$B$4)</f>
        <v>0</v>
      </c>
      <c r="U5453" s="3">
        <f t="shared" si="948"/>
        <v>0</v>
      </c>
      <c r="V5453" s="3">
        <f>('PV model'!$B$13*(U5453/1000)*(1-'PV model'!$B$14*((20+C5453)-25))*'PV model'!$B$10)/'PV model'!$B$12</f>
        <v>0</v>
      </c>
    </row>
    <row r="5454" spans="1:22" x14ac:dyDescent="0.2">
      <c r="A5454" s="10">
        <f t="shared" si="940"/>
        <v>228</v>
      </c>
      <c r="B5454" s="10">
        <f t="shared" si="949"/>
        <v>1</v>
      </c>
      <c r="C5454" s="23">
        <v>16</v>
      </c>
      <c r="D5454" s="24">
        <v>0</v>
      </c>
      <c r="E5454" s="24">
        <v>0</v>
      </c>
      <c r="F5454" s="48"/>
      <c r="G5454" s="48"/>
      <c r="H5454" s="1">
        <f t="shared" si="950"/>
        <v>13.466887188668348</v>
      </c>
      <c r="I5454" s="1">
        <f t="shared" si="944"/>
        <v>-3.8842100241155415</v>
      </c>
      <c r="J5454" s="4">
        <f>B5454+('PV model'!$B$3/15)+(I5454/60)</f>
        <v>0.65859649959807431</v>
      </c>
      <c r="K5454" s="2">
        <f t="shared" si="945"/>
        <v>170.12105250602889</v>
      </c>
      <c r="L5454" s="2">
        <f>DEGREES(ASIN((((COS(RADIANS('PV model'!$B$2))*COS(RADIANS(H5454))*COS(RADIANS(K5454)))+(SIN(RADIANS('PV model'!$B$2))*SIN(RADIANS(H5454)))))))</f>
        <v>-20.532578741984135</v>
      </c>
      <c r="M5454" s="3">
        <f t="shared" si="941"/>
        <v>0</v>
      </c>
      <c r="N5454" s="2">
        <f t="shared" si="946"/>
        <v>10.263089357026393</v>
      </c>
      <c r="O5454" s="2">
        <f>IF('PV model'!$B$2&gt;0, 180-N5454,IF('PV model'!$B$2&lt;0,0-N5454,N5454))</f>
        <v>169.73691064297361</v>
      </c>
      <c r="P5454" s="2">
        <f>ABS(O5454-'PV model'!$B$5)</f>
        <v>35.263089357026388</v>
      </c>
      <c r="Q5454" s="3">
        <f t="shared" si="942"/>
        <v>110.53257874198412</v>
      </c>
      <c r="R5454" s="3">
        <f t="shared" si="947"/>
        <v>0</v>
      </c>
      <c r="S5454" s="3">
        <f t="shared" si="943"/>
        <v>0</v>
      </c>
      <c r="T5454" s="3">
        <f>(0.5*(1-COS(RADIANS(90-$X$3)))*(D5454+E5454)*'PV model'!$B$4)</f>
        <v>0</v>
      </c>
      <c r="U5454" s="3">
        <f t="shared" si="948"/>
        <v>0</v>
      </c>
      <c r="V5454" s="3">
        <f>('PV model'!$B$13*(U5454/1000)*(1-'PV model'!$B$14*((20+C5454)-25))*'PV model'!$B$10)/'PV model'!$B$12</f>
        <v>0</v>
      </c>
    </row>
    <row r="5455" spans="1:22" x14ac:dyDescent="0.2">
      <c r="A5455" s="10">
        <f t="shared" si="940"/>
        <v>228</v>
      </c>
      <c r="B5455" s="10">
        <f t="shared" si="949"/>
        <v>2</v>
      </c>
      <c r="C5455" s="23">
        <v>16.100000000000001</v>
      </c>
      <c r="D5455" s="24">
        <v>0</v>
      </c>
      <c r="E5455" s="24">
        <v>0</v>
      </c>
      <c r="F5455" s="48"/>
      <c r="G5455" s="48"/>
      <c r="H5455" s="1">
        <f t="shared" si="950"/>
        <v>13.466887188668348</v>
      </c>
      <c r="I5455" s="1">
        <f t="shared" si="944"/>
        <v>-3.8842100241155415</v>
      </c>
      <c r="J5455" s="4">
        <f>B5455+('PV model'!$B$3/15)+(I5455/60)</f>
        <v>1.6585964995980744</v>
      </c>
      <c r="K5455" s="2">
        <f t="shared" si="945"/>
        <v>155.12105250602889</v>
      </c>
      <c r="L5455" s="2">
        <f>DEGREES(ASIN((((COS(RADIANS('PV model'!$B$2))*COS(RADIANS(H5455))*COS(RADIANS(K5455)))+(SIN(RADIANS('PV model'!$B$2))*SIN(RADIANS(H5455)))))))</f>
        <v>-17.926060815117687</v>
      </c>
      <c r="M5455" s="3">
        <f t="shared" si="941"/>
        <v>0</v>
      </c>
      <c r="N5455" s="2">
        <f t="shared" si="946"/>
        <v>25.468208097186871</v>
      </c>
      <c r="O5455" s="2">
        <f>IF('PV model'!$B$2&gt;0, 180-N5455,IF('PV model'!$B$2&lt;0,0-N5455,N5455))</f>
        <v>154.53179190281313</v>
      </c>
      <c r="P5455" s="2">
        <f>ABS(O5455-'PV model'!$B$5)</f>
        <v>50.468208097186874</v>
      </c>
      <c r="Q5455" s="3">
        <f t="shared" si="942"/>
        <v>107.92606081511769</v>
      </c>
      <c r="R5455" s="3">
        <f t="shared" si="947"/>
        <v>0</v>
      </c>
      <c r="S5455" s="3">
        <f t="shared" si="943"/>
        <v>0</v>
      </c>
      <c r="T5455" s="3">
        <f>(0.5*(1-COS(RADIANS(90-$X$3)))*(D5455+E5455)*'PV model'!$B$4)</f>
        <v>0</v>
      </c>
      <c r="U5455" s="3">
        <f t="shared" si="948"/>
        <v>0</v>
      </c>
      <c r="V5455" s="3">
        <f>('PV model'!$B$13*(U5455/1000)*(1-'PV model'!$B$14*((20+C5455)-25))*'PV model'!$B$10)/'PV model'!$B$12</f>
        <v>0</v>
      </c>
    </row>
    <row r="5456" spans="1:22" x14ac:dyDescent="0.2">
      <c r="A5456" s="10">
        <f t="shared" si="940"/>
        <v>228</v>
      </c>
      <c r="B5456" s="10">
        <f t="shared" si="949"/>
        <v>3</v>
      </c>
      <c r="C5456" s="23">
        <v>16.2</v>
      </c>
      <c r="D5456" s="24">
        <v>0</v>
      </c>
      <c r="E5456" s="24">
        <v>0</v>
      </c>
      <c r="F5456" s="48"/>
      <c r="G5456" s="48"/>
      <c r="H5456" s="1">
        <f t="shared" si="950"/>
        <v>13.466887188668348</v>
      </c>
      <c r="I5456" s="1">
        <f t="shared" si="944"/>
        <v>-3.8842100241155415</v>
      </c>
      <c r="J5456" s="4">
        <f>B5456+('PV model'!$B$3/15)+(I5456/60)</f>
        <v>2.6585964995980742</v>
      </c>
      <c r="K5456" s="2">
        <f t="shared" si="945"/>
        <v>140.12105250602889</v>
      </c>
      <c r="L5456" s="2">
        <f>DEGREES(ASIN((((COS(RADIANS('PV model'!$B$2))*COS(RADIANS(H5456))*COS(RADIANS(K5456)))+(SIN(RADIANS('PV model'!$B$2))*SIN(RADIANS(H5456)))))))</f>
        <v>-13.343244009401648</v>
      </c>
      <c r="M5456" s="3">
        <f t="shared" si="941"/>
        <v>0</v>
      </c>
      <c r="N5456" s="2">
        <f t="shared" si="946"/>
        <v>39.854337955597671</v>
      </c>
      <c r="O5456" s="2">
        <f>IF('PV model'!$B$2&gt;0, 180-N5456,IF('PV model'!$B$2&lt;0,0-N5456,N5456))</f>
        <v>140.14566204440234</v>
      </c>
      <c r="P5456" s="2">
        <f>ABS(O5456-'PV model'!$B$5)</f>
        <v>64.854337955597657</v>
      </c>
      <c r="Q5456" s="3">
        <f t="shared" si="942"/>
        <v>103.34324400940164</v>
      </c>
      <c r="R5456" s="3">
        <f t="shared" si="947"/>
        <v>0</v>
      </c>
      <c r="S5456" s="3">
        <f t="shared" si="943"/>
        <v>0</v>
      </c>
      <c r="T5456" s="3">
        <f>(0.5*(1-COS(RADIANS(90-$X$3)))*(D5456+E5456)*'PV model'!$B$4)</f>
        <v>0</v>
      </c>
      <c r="U5456" s="3">
        <f t="shared" si="948"/>
        <v>0</v>
      </c>
      <c r="V5456" s="3">
        <f>('PV model'!$B$13*(U5456/1000)*(1-'PV model'!$B$14*((20+C5456)-25))*'PV model'!$B$10)/'PV model'!$B$12</f>
        <v>0</v>
      </c>
    </row>
    <row r="5457" spans="1:22" x14ac:dyDescent="0.2">
      <c r="A5457" s="10">
        <f t="shared" si="940"/>
        <v>228</v>
      </c>
      <c r="B5457" s="10">
        <f t="shared" si="949"/>
        <v>4</v>
      </c>
      <c r="C5457" s="23">
        <v>16.600000000000001</v>
      </c>
      <c r="D5457" s="24">
        <v>0</v>
      </c>
      <c r="E5457" s="24">
        <v>0</v>
      </c>
      <c r="F5457" s="48"/>
      <c r="G5457" s="48"/>
      <c r="H5457" s="1">
        <f t="shared" si="950"/>
        <v>13.466887188668348</v>
      </c>
      <c r="I5457" s="1">
        <f t="shared" si="944"/>
        <v>-3.8842100241155415</v>
      </c>
      <c r="J5457" s="4">
        <f>B5457+('PV model'!$B$3/15)+(I5457/60)</f>
        <v>3.6585964995980742</v>
      </c>
      <c r="K5457" s="2">
        <f t="shared" si="945"/>
        <v>125.12105250602889</v>
      </c>
      <c r="L5457" s="2">
        <f>DEGREES(ASIN((((COS(RADIANS('PV model'!$B$2))*COS(RADIANS(H5457))*COS(RADIANS(K5457)))+(SIN(RADIANS('PV model'!$B$2))*SIN(RADIANS(H5457)))))))</f>
        <v>-7.1791382667319672</v>
      </c>
      <c r="M5457" s="3">
        <f t="shared" si="941"/>
        <v>0</v>
      </c>
      <c r="N5457" s="2">
        <f t="shared" si="946"/>
        <v>53.296034615933905</v>
      </c>
      <c r="O5457" s="2">
        <f>IF('PV model'!$B$2&gt;0, 180-N5457,IF('PV model'!$B$2&lt;0,0-N5457,N5457))</f>
        <v>126.70396538406609</v>
      </c>
      <c r="P5457" s="2">
        <f>ABS(O5457-'PV model'!$B$5)</f>
        <v>78.296034615933905</v>
      </c>
      <c r="Q5457" s="3">
        <f t="shared" si="942"/>
        <v>97.179138266731968</v>
      </c>
      <c r="R5457" s="3">
        <f t="shared" si="947"/>
        <v>0</v>
      </c>
      <c r="S5457" s="3">
        <f t="shared" si="943"/>
        <v>0</v>
      </c>
      <c r="T5457" s="3">
        <f>(0.5*(1-COS(RADIANS(90-$X$3)))*(D5457+E5457)*'PV model'!$B$4)</f>
        <v>0</v>
      </c>
      <c r="U5457" s="3">
        <f t="shared" si="948"/>
        <v>0</v>
      </c>
      <c r="V5457" s="3">
        <f>('PV model'!$B$13*(U5457/1000)*(1-'PV model'!$B$14*((20+C5457)-25))*'PV model'!$B$10)/'PV model'!$B$12</f>
        <v>0</v>
      </c>
    </row>
    <row r="5458" spans="1:22" x14ac:dyDescent="0.2">
      <c r="A5458" s="10">
        <f t="shared" si="940"/>
        <v>228</v>
      </c>
      <c r="B5458" s="10">
        <f t="shared" si="949"/>
        <v>5</v>
      </c>
      <c r="C5458" s="23">
        <v>16.399999999999999</v>
      </c>
      <c r="D5458" s="24">
        <v>0</v>
      </c>
      <c r="E5458" s="24">
        <v>0</v>
      </c>
      <c r="F5458" s="48"/>
      <c r="G5458" s="48"/>
      <c r="H5458" s="1">
        <f t="shared" si="950"/>
        <v>13.466887188668348</v>
      </c>
      <c r="I5458" s="1">
        <f t="shared" si="944"/>
        <v>-3.8842100241155415</v>
      </c>
      <c r="J5458" s="4">
        <f>B5458+('PV model'!$B$3/15)+(I5458/60)</f>
        <v>4.6585964995980742</v>
      </c>
      <c r="K5458" s="2">
        <f t="shared" si="945"/>
        <v>110.12105250602889</v>
      </c>
      <c r="L5458" s="2">
        <f>DEGREES(ASIN((((COS(RADIANS('PV model'!$B$2))*COS(RADIANS(H5458))*COS(RADIANS(K5458)))+(SIN(RADIANS('PV model'!$B$2))*SIN(RADIANS(H5458)))))))</f>
        <v>0.13958544332928413</v>
      </c>
      <c r="M5458" s="3">
        <f t="shared" si="941"/>
        <v>0.13958544332928413</v>
      </c>
      <c r="N5458" s="2">
        <f t="shared" si="946"/>
        <v>65.944831013418849</v>
      </c>
      <c r="O5458" s="2">
        <f>IF('PV model'!$B$2&gt;0, 180-N5458,IF('PV model'!$B$2&lt;0,0-N5458,N5458))</f>
        <v>114.05516898658115</v>
      </c>
      <c r="P5458" s="2">
        <f>ABS(O5458-'PV model'!$B$5)</f>
        <v>90.944831013418849</v>
      </c>
      <c r="Q5458" s="3">
        <f t="shared" si="942"/>
        <v>89.860414556670705</v>
      </c>
      <c r="R5458" s="3">
        <f t="shared" si="947"/>
        <v>0</v>
      </c>
      <c r="S5458" s="3">
        <f t="shared" si="943"/>
        <v>0</v>
      </c>
      <c r="T5458" s="3">
        <f>(0.5*(1-COS(RADIANS(90-$X$3)))*(D5458+E5458)*'PV model'!$B$4)</f>
        <v>0</v>
      </c>
      <c r="U5458" s="3">
        <f t="shared" si="948"/>
        <v>0</v>
      </c>
      <c r="V5458" s="3">
        <f>('PV model'!$B$13*(U5458/1000)*(1-'PV model'!$B$14*((20+C5458)-25))*'PV model'!$B$10)/'PV model'!$B$12</f>
        <v>0</v>
      </c>
    </row>
    <row r="5459" spans="1:22" x14ac:dyDescent="0.2">
      <c r="A5459" s="10">
        <f t="shared" si="940"/>
        <v>228</v>
      </c>
      <c r="B5459" s="10">
        <f t="shared" si="949"/>
        <v>6</v>
      </c>
      <c r="C5459" s="23">
        <v>16.2</v>
      </c>
      <c r="D5459" s="24">
        <v>0</v>
      </c>
      <c r="E5459" s="24">
        <v>5.2920000000000007</v>
      </c>
      <c r="F5459" s="48"/>
      <c r="G5459" s="48"/>
      <c r="H5459" s="1">
        <f t="shared" si="950"/>
        <v>13.466887188668348</v>
      </c>
      <c r="I5459" s="1">
        <f t="shared" si="944"/>
        <v>-3.8842100241155415</v>
      </c>
      <c r="J5459" s="4">
        <f>B5459+('PV model'!$B$3/15)+(I5459/60)</f>
        <v>5.6585964995980742</v>
      </c>
      <c r="K5459" s="2">
        <f t="shared" si="945"/>
        <v>95.121052506028889</v>
      </c>
      <c r="L5459" s="2">
        <f>DEGREES(ASIN((((COS(RADIANS('PV model'!$B$2))*COS(RADIANS(H5459))*COS(RADIANS(K5459)))+(SIN(RADIANS('PV model'!$B$2))*SIN(RADIANS(H5459)))))))</f>
        <v>8.2074599965976454</v>
      </c>
      <c r="M5459" s="3">
        <f t="shared" si="941"/>
        <v>8.2074599965976454</v>
      </c>
      <c r="N5459" s="2">
        <f t="shared" si="946"/>
        <v>78.13824171402544</v>
      </c>
      <c r="O5459" s="2">
        <f>IF('PV model'!$B$2&gt;0, 180-N5459,IF('PV model'!$B$2&lt;0,0-N5459,N5459))</f>
        <v>101.86175828597456</v>
      </c>
      <c r="P5459" s="2">
        <f>ABS(O5459-'PV model'!$B$5)</f>
        <v>103.13824171402544</v>
      </c>
      <c r="Q5459" s="3">
        <f t="shared" si="942"/>
        <v>81.792540003402351</v>
      </c>
      <c r="R5459" s="3">
        <f t="shared" si="947"/>
        <v>0</v>
      </c>
      <c r="S5459" s="3">
        <f t="shared" si="943"/>
        <v>5.2920000000000007</v>
      </c>
      <c r="T5459" s="3">
        <f>(0.5*(1-COS(RADIANS(90-$X$3)))*(D5459+E5459)*'PV model'!$B$4)</f>
        <v>0</v>
      </c>
      <c r="U5459" s="3">
        <f t="shared" si="948"/>
        <v>5.2920000000000007</v>
      </c>
      <c r="V5459" s="3">
        <f>('PV model'!$B$13*(U5459/1000)*(1-'PV model'!$B$14*((20+C5459)-25))*'PV model'!$B$10)/'PV model'!$B$12</f>
        <v>0.50528964326400005</v>
      </c>
    </row>
    <row r="5460" spans="1:22" x14ac:dyDescent="0.2">
      <c r="A5460" s="10">
        <f t="shared" si="940"/>
        <v>228</v>
      </c>
      <c r="B5460" s="10">
        <f t="shared" si="949"/>
        <v>7</v>
      </c>
      <c r="C5460" s="23">
        <v>16.100000000000001</v>
      </c>
      <c r="D5460" s="24">
        <v>0</v>
      </c>
      <c r="E5460" s="24">
        <v>30.869999999999997</v>
      </c>
      <c r="F5460" s="48"/>
      <c r="G5460" s="48"/>
      <c r="H5460" s="1">
        <f t="shared" si="950"/>
        <v>13.466887188668348</v>
      </c>
      <c r="I5460" s="1">
        <f t="shared" si="944"/>
        <v>-3.8842100241155415</v>
      </c>
      <c r="J5460" s="4">
        <f>B5460+('PV model'!$B$3/15)+(I5460/60)</f>
        <v>6.6585964995980742</v>
      </c>
      <c r="K5460" s="2">
        <f t="shared" si="945"/>
        <v>80.121052506028889</v>
      </c>
      <c r="L5460" s="2">
        <f>DEGREES(ASIN((((COS(RADIANS('PV model'!$B$2))*COS(RADIANS(H5460))*COS(RADIANS(K5460)))+(SIN(RADIANS('PV model'!$B$2))*SIN(RADIANS(H5460)))))))</f>
        <v>16.644349411944177</v>
      </c>
      <c r="M5460" s="3">
        <f t="shared" si="941"/>
        <v>16.644349411944177</v>
      </c>
      <c r="N5460" s="2">
        <f t="shared" si="946"/>
        <v>89.665186626303125</v>
      </c>
      <c r="O5460" s="2">
        <f>IF('PV model'!$B$2&gt;0, 180-N5460,IF('PV model'!$B$2&lt;0,0-N5460,N5460))</f>
        <v>90.334813373696875</v>
      </c>
      <c r="P5460" s="2">
        <f>ABS(O5460-'PV model'!$B$5)</f>
        <v>114.66518662630313</v>
      </c>
      <c r="Q5460" s="3">
        <f t="shared" si="942"/>
        <v>73.355650588055823</v>
      </c>
      <c r="R5460" s="3">
        <f t="shared" si="947"/>
        <v>0</v>
      </c>
      <c r="S5460" s="3">
        <f t="shared" si="943"/>
        <v>30.869999999999997</v>
      </c>
      <c r="T5460" s="3">
        <f>(0.5*(1-COS(RADIANS(90-$X$3)))*(D5460+E5460)*'PV model'!$B$4)</f>
        <v>0</v>
      </c>
      <c r="U5460" s="3">
        <f t="shared" si="948"/>
        <v>30.869999999999997</v>
      </c>
      <c r="V5460" s="3">
        <f>('PV model'!$B$13*(U5460/1000)*(1-'PV model'!$B$14*((20+C5460)-25))*'PV model'!$B$10)/'PV model'!$B$12</f>
        <v>2.9487572251199996</v>
      </c>
    </row>
    <row r="5461" spans="1:22" x14ac:dyDescent="0.2">
      <c r="A5461" s="10">
        <f t="shared" si="940"/>
        <v>228</v>
      </c>
      <c r="B5461" s="10">
        <f t="shared" si="949"/>
        <v>8</v>
      </c>
      <c r="C5461" s="23">
        <v>16.7</v>
      </c>
      <c r="D5461" s="24">
        <v>0</v>
      </c>
      <c r="E5461" s="24">
        <v>67.031999999999996</v>
      </c>
      <c r="F5461" s="48"/>
      <c r="G5461" s="48"/>
      <c r="H5461" s="1">
        <f t="shared" si="950"/>
        <v>13.466887188668348</v>
      </c>
      <c r="I5461" s="1">
        <f t="shared" si="944"/>
        <v>-3.8842100241155415</v>
      </c>
      <c r="J5461" s="4">
        <f>B5461+('PV model'!$B$3/15)+(I5461/60)</f>
        <v>7.6585964995980742</v>
      </c>
      <c r="K5461" s="2">
        <f t="shared" si="945"/>
        <v>65.121052506028889</v>
      </c>
      <c r="L5461" s="2">
        <f>DEGREES(ASIN((((COS(RADIANS('PV model'!$B$2))*COS(RADIANS(H5461))*COS(RADIANS(K5461)))+(SIN(RADIANS('PV model'!$B$2))*SIN(RADIANS(H5461)))))))</f>
        <v>25.066000586536472</v>
      </c>
      <c r="M5461" s="3">
        <f t="shared" si="941"/>
        <v>25.066000586536472</v>
      </c>
      <c r="N5461" s="2">
        <f t="shared" si="946"/>
        <v>76.902140935565271</v>
      </c>
      <c r="O5461" s="2">
        <f>IF('PV model'!$B$2&gt;0, 180-N5461,IF('PV model'!$B$2&lt;0,0-N5461,N5461))</f>
        <v>103.09785906443473</v>
      </c>
      <c r="P5461" s="2">
        <f>ABS(O5461-'PV model'!$B$5)</f>
        <v>101.90214093556527</v>
      </c>
      <c r="Q5461" s="3">
        <f t="shared" si="942"/>
        <v>64.933999413463525</v>
      </c>
      <c r="R5461" s="3">
        <f t="shared" si="947"/>
        <v>0</v>
      </c>
      <c r="S5461" s="3">
        <f t="shared" si="943"/>
        <v>67.031999999999996</v>
      </c>
      <c r="T5461" s="3">
        <f>(0.5*(1-COS(RADIANS(90-$X$3)))*(D5461+E5461)*'PV model'!$B$4)</f>
        <v>0</v>
      </c>
      <c r="U5461" s="3">
        <f t="shared" si="948"/>
        <v>67.031999999999996</v>
      </c>
      <c r="V5461" s="3">
        <f>('PV model'!$B$13*(U5461/1000)*(1-'PV model'!$B$14*((20+C5461)-25))*'PV model'!$B$10)/'PV model'!$B$12</f>
        <v>6.3869344439039981</v>
      </c>
    </row>
    <row r="5462" spans="1:22" x14ac:dyDescent="0.2">
      <c r="A5462" s="10">
        <f t="shared" si="940"/>
        <v>228</v>
      </c>
      <c r="B5462" s="10">
        <f t="shared" si="949"/>
        <v>9</v>
      </c>
      <c r="C5462" s="23">
        <v>15.9</v>
      </c>
      <c r="D5462" s="24">
        <v>0</v>
      </c>
      <c r="E5462" s="24">
        <v>105.83999999999999</v>
      </c>
      <c r="F5462" s="48"/>
      <c r="G5462" s="48"/>
      <c r="H5462" s="1">
        <f t="shared" si="950"/>
        <v>13.466887188668348</v>
      </c>
      <c r="I5462" s="1">
        <f t="shared" si="944"/>
        <v>-3.8842100241155415</v>
      </c>
      <c r="J5462" s="4">
        <f>B5462+('PV model'!$B$3/15)+(I5462/60)</f>
        <v>8.6585964995980742</v>
      </c>
      <c r="K5462" s="2">
        <f t="shared" si="945"/>
        <v>50.121052506028889</v>
      </c>
      <c r="L5462" s="2">
        <f>DEGREES(ASIN((((COS(RADIANS('PV model'!$B$2))*COS(RADIANS(H5462))*COS(RADIANS(K5462)))+(SIN(RADIANS('PV model'!$B$2))*SIN(RADIANS(H5462)))))))</f>
        <v>33.031594995208735</v>
      </c>
      <c r="M5462" s="3">
        <f t="shared" si="941"/>
        <v>33.031594995208735</v>
      </c>
      <c r="N5462" s="2">
        <f t="shared" si="946"/>
        <v>62.895957410335065</v>
      </c>
      <c r="O5462" s="2">
        <f>IF('PV model'!$B$2&gt;0, 180-N5462,IF('PV model'!$B$2&lt;0,0-N5462,N5462))</f>
        <v>117.10404258966494</v>
      </c>
      <c r="P5462" s="2">
        <f>ABS(O5462-'PV model'!$B$5)</f>
        <v>87.895957410335058</v>
      </c>
      <c r="Q5462" s="3">
        <f t="shared" si="942"/>
        <v>56.968405004791265</v>
      </c>
      <c r="R5462" s="3">
        <f t="shared" si="947"/>
        <v>0</v>
      </c>
      <c r="S5462" s="3">
        <f t="shared" si="943"/>
        <v>105.83999999999999</v>
      </c>
      <c r="T5462" s="3">
        <f>(0.5*(1-COS(RADIANS(90-$X$3)))*(D5462+E5462)*'PV model'!$B$4)</f>
        <v>0</v>
      </c>
      <c r="U5462" s="3">
        <f t="shared" si="948"/>
        <v>105.83999999999999</v>
      </c>
      <c r="V5462" s="3">
        <f>('PV model'!$B$13*(U5462/1000)*(1-'PV model'!$B$14*((20+C5462)-25))*'PV model'!$B$10)/'PV model'!$B$12</f>
        <v>10.11848858496</v>
      </c>
    </row>
    <row r="5463" spans="1:22" x14ac:dyDescent="0.2">
      <c r="A5463" s="10">
        <f t="shared" si="940"/>
        <v>228</v>
      </c>
      <c r="B5463" s="10">
        <f t="shared" si="949"/>
        <v>10</v>
      </c>
      <c r="C5463" s="23">
        <v>16.100000000000001</v>
      </c>
      <c r="D5463" s="24">
        <v>0</v>
      </c>
      <c r="E5463" s="24">
        <v>140.238</v>
      </c>
      <c r="F5463" s="48"/>
      <c r="G5463" s="48"/>
      <c r="H5463" s="1">
        <f t="shared" si="950"/>
        <v>13.466887188668348</v>
      </c>
      <c r="I5463" s="1">
        <f t="shared" si="944"/>
        <v>-3.8842100241155415</v>
      </c>
      <c r="J5463" s="4">
        <f>B5463+('PV model'!$B$3/15)+(I5463/60)</f>
        <v>9.6585964995980742</v>
      </c>
      <c r="K5463" s="2">
        <f t="shared" si="945"/>
        <v>35.121052506028889</v>
      </c>
      <c r="L5463" s="2">
        <f>DEGREES(ASIN((((COS(RADIANS('PV model'!$B$2))*COS(RADIANS(H5463))*COS(RADIANS(K5463)))+(SIN(RADIANS('PV model'!$B$2))*SIN(RADIANS(H5463)))))))</f>
        <v>39.976435583352732</v>
      </c>
      <c r="M5463" s="3">
        <f t="shared" si="941"/>
        <v>39.976435583352732</v>
      </c>
      <c r="N5463" s="2">
        <f t="shared" si="946"/>
        <v>46.895390343128952</v>
      </c>
      <c r="O5463" s="2">
        <f>IF('PV model'!$B$2&gt;0, 180-N5463,IF('PV model'!$B$2&lt;0,0-N5463,N5463))</f>
        <v>133.10460965687105</v>
      </c>
      <c r="P5463" s="2">
        <f>ABS(O5463-'PV model'!$B$5)</f>
        <v>71.895390343128952</v>
      </c>
      <c r="Q5463" s="3">
        <f t="shared" si="942"/>
        <v>50.023564416647261</v>
      </c>
      <c r="R5463" s="3">
        <f t="shared" si="947"/>
        <v>0</v>
      </c>
      <c r="S5463" s="3">
        <f t="shared" si="943"/>
        <v>140.238</v>
      </c>
      <c r="T5463" s="3">
        <f>(0.5*(1-COS(RADIANS(90-$X$3)))*(D5463+E5463)*'PV model'!$B$4)</f>
        <v>0</v>
      </c>
      <c r="U5463" s="3">
        <f t="shared" si="948"/>
        <v>140.238</v>
      </c>
      <c r="V5463" s="3">
        <f>('PV model'!$B$13*(U5463/1000)*(1-'PV model'!$B$14*((20+C5463)-25))*'PV model'!$B$10)/'PV model'!$B$12</f>
        <v>13.395782822688</v>
      </c>
    </row>
    <row r="5464" spans="1:22" x14ac:dyDescent="0.2">
      <c r="A5464" s="10">
        <f t="shared" si="940"/>
        <v>228</v>
      </c>
      <c r="B5464" s="10">
        <f t="shared" si="949"/>
        <v>11</v>
      </c>
      <c r="C5464" s="23">
        <v>16</v>
      </c>
      <c r="D5464" s="24">
        <v>2.2448999999999999</v>
      </c>
      <c r="E5464" s="24">
        <v>165.816</v>
      </c>
      <c r="F5464" s="48"/>
      <c r="G5464" s="48"/>
      <c r="H5464" s="1">
        <f t="shared" si="950"/>
        <v>13.466887188668348</v>
      </c>
      <c r="I5464" s="1">
        <f t="shared" si="944"/>
        <v>-3.8842100241155415</v>
      </c>
      <c r="J5464" s="4">
        <f>B5464+('PV model'!$B$3/15)+(I5464/60)</f>
        <v>10.658596499598074</v>
      </c>
      <c r="K5464" s="2">
        <f t="shared" si="945"/>
        <v>20.121052506028889</v>
      </c>
      <c r="L5464" s="2">
        <f>DEGREES(ASIN((((COS(RADIANS('PV model'!$B$2))*COS(RADIANS(H5464))*COS(RADIANS(K5464)))+(SIN(RADIANS('PV model'!$B$2))*SIN(RADIANS(H5464)))))))</f>
        <v>45.164947694398911</v>
      </c>
      <c r="M5464" s="3">
        <f t="shared" si="941"/>
        <v>45.164947694398911</v>
      </c>
      <c r="N5464" s="2">
        <f t="shared" si="946"/>
        <v>28.326001983184508</v>
      </c>
      <c r="O5464" s="2">
        <f>IF('PV model'!$B$2&gt;0, 180-N5464,IF('PV model'!$B$2&lt;0,0-N5464,N5464))</f>
        <v>151.67399801681549</v>
      </c>
      <c r="P5464" s="2">
        <f>ABS(O5464-'PV model'!$B$5)</f>
        <v>53.326001983184511</v>
      </c>
      <c r="Q5464" s="3">
        <f t="shared" si="942"/>
        <v>44.835052305601089</v>
      </c>
      <c r="R5464" s="3">
        <f t="shared" si="947"/>
        <v>2.2448999999999999</v>
      </c>
      <c r="S5464" s="3">
        <f t="shared" si="943"/>
        <v>167.37309011231079</v>
      </c>
      <c r="T5464" s="3">
        <f>(0.5*(1-COS(RADIANS(90-$X$3)))*(D5464+E5464)*'PV model'!$B$4)</f>
        <v>0</v>
      </c>
      <c r="U5464" s="3">
        <f t="shared" si="948"/>
        <v>169.61799011231079</v>
      </c>
      <c r="V5464" s="3">
        <f>('PV model'!$B$13*(U5464/1000)*(1-'PV model'!$B$14*((20+C5464)-25))*'PV model'!$B$10)/'PV model'!$B$12</f>
        <v>16.208993662795017</v>
      </c>
    </row>
    <row r="5465" spans="1:22" x14ac:dyDescent="0.2">
      <c r="A5465" s="10">
        <f t="shared" si="940"/>
        <v>228</v>
      </c>
      <c r="B5465" s="10">
        <f t="shared" si="949"/>
        <v>12</v>
      </c>
      <c r="C5465" s="23">
        <v>15.9</v>
      </c>
      <c r="D5465" s="24">
        <v>3.3673500000000001</v>
      </c>
      <c r="E5465" s="24">
        <v>181.69200000000001</v>
      </c>
      <c r="F5465" s="48"/>
      <c r="G5465" s="48"/>
      <c r="H5465" s="1">
        <f t="shared" si="950"/>
        <v>13.466887188668348</v>
      </c>
      <c r="I5465" s="1">
        <f t="shared" si="944"/>
        <v>-3.8842100241155415</v>
      </c>
      <c r="J5465" s="4">
        <f>B5465+('PV model'!$B$3/15)+(I5465/60)</f>
        <v>11.658596499598074</v>
      </c>
      <c r="K5465" s="2">
        <f t="shared" si="945"/>
        <v>5.121052506028887</v>
      </c>
      <c r="L5465" s="2">
        <f>DEGREES(ASIN((((COS(RADIANS('PV model'!$B$2))*COS(RADIANS(H5465))*COS(RADIANS(K5465)))+(SIN(RADIANS('PV model'!$B$2))*SIN(RADIANS(H5465)))))))</f>
        <v>47.779077142348527</v>
      </c>
      <c r="M5465" s="3">
        <f t="shared" si="941"/>
        <v>47.779077142348527</v>
      </c>
      <c r="N5465" s="2">
        <f t="shared" si="946"/>
        <v>7.4220576500024462</v>
      </c>
      <c r="O5465" s="2">
        <f>IF('PV model'!$B$2&gt;0, 180-N5465,IF('PV model'!$B$2&lt;0,0-N5465,N5465))</f>
        <v>172.57794234999756</v>
      </c>
      <c r="P5465" s="2">
        <f>ABS(O5465-'PV model'!$B$5)</f>
        <v>32.422057650002444</v>
      </c>
      <c r="Q5465" s="3">
        <f t="shared" si="942"/>
        <v>42.220922857651466</v>
      </c>
      <c r="R5465" s="3">
        <f t="shared" si="947"/>
        <v>3.3673500000000001</v>
      </c>
      <c r="S5465" s="3">
        <f t="shared" si="943"/>
        <v>183.94758643268153</v>
      </c>
      <c r="T5465" s="3">
        <f>(0.5*(1-COS(RADIANS(90-$X$3)))*(D5465+E5465)*'PV model'!$B$4)</f>
        <v>0</v>
      </c>
      <c r="U5465" s="3">
        <f t="shared" si="948"/>
        <v>187.31493643268152</v>
      </c>
      <c r="V5465" s="3">
        <f>('PV model'!$B$13*(U5465/1000)*(1-'PV model'!$B$14*((20+C5465)-25))*'PV model'!$B$10)/'PV model'!$B$12</f>
        <v>17.907634600213491</v>
      </c>
    </row>
    <row r="5466" spans="1:22" x14ac:dyDescent="0.2">
      <c r="A5466" s="10">
        <f t="shared" si="940"/>
        <v>228</v>
      </c>
      <c r="B5466" s="10">
        <f t="shared" si="949"/>
        <v>13</v>
      </c>
      <c r="C5466" s="23">
        <v>15.4</v>
      </c>
      <c r="D5466" s="24">
        <v>3.3673500000000001</v>
      </c>
      <c r="E5466" s="24">
        <v>186.98400000000001</v>
      </c>
      <c r="F5466" s="48"/>
      <c r="G5466" s="48"/>
      <c r="H5466" s="1">
        <f t="shared" si="950"/>
        <v>13.466887188668348</v>
      </c>
      <c r="I5466" s="1">
        <f t="shared" si="944"/>
        <v>-3.8842100241155415</v>
      </c>
      <c r="J5466" s="4">
        <f>B5466+('PV model'!$B$3/15)+(I5466/60)</f>
        <v>12.658596499598074</v>
      </c>
      <c r="K5466" s="2">
        <f t="shared" si="945"/>
        <v>-9.878947493971113</v>
      </c>
      <c r="L5466" s="2">
        <f>DEGREES(ASIN((((COS(RADIANS('PV model'!$B$2))*COS(RADIANS(H5466))*COS(RADIANS(K5466)))+(SIN(RADIANS('PV model'!$B$2))*SIN(RADIANS(H5466)))))))</f>
        <v>47.272623786697423</v>
      </c>
      <c r="M5466" s="3">
        <f t="shared" si="941"/>
        <v>47.272623786697423</v>
      </c>
      <c r="N5466" s="2">
        <f t="shared" si="946"/>
        <v>-14.235379088466551</v>
      </c>
      <c r="O5466" s="2">
        <f>IF('PV model'!$B$2&gt;0, 180-N5466,IF('PV model'!$B$2&lt;0,0-N5466,N5466))</f>
        <v>194.23537908846654</v>
      </c>
      <c r="P5466" s="2">
        <f>ABS(O5466-'PV model'!$B$5)</f>
        <v>10.764620911533456</v>
      </c>
      <c r="Q5466" s="3">
        <f t="shared" si="942"/>
        <v>42.727376213302577</v>
      </c>
      <c r="R5466" s="3">
        <f t="shared" si="947"/>
        <v>3.367350000000001</v>
      </c>
      <c r="S5466" s="3">
        <f t="shared" si="943"/>
        <v>189.25525642881462</v>
      </c>
      <c r="T5466" s="3">
        <f>(0.5*(1-COS(RADIANS(90-$X$3)))*(D5466+E5466)*'PV model'!$B$4)</f>
        <v>0</v>
      </c>
      <c r="U5466" s="3">
        <f t="shared" si="948"/>
        <v>192.62260642881461</v>
      </c>
      <c r="V5466" s="3">
        <f>('PV model'!$B$13*(U5466/1000)*(1-'PV model'!$B$14*((20+C5466)-25))*'PV model'!$B$10)/'PV model'!$B$12</f>
        <v>18.453566219897535</v>
      </c>
    </row>
    <row r="5467" spans="1:22" x14ac:dyDescent="0.2">
      <c r="A5467" s="10">
        <f t="shared" si="940"/>
        <v>228</v>
      </c>
      <c r="B5467" s="10">
        <f t="shared" si="949"/>
        <v>14</v>
      </c>
      <c r="C5467" s="23">
        <v>15.9</v>
      </c>
      <c r="D5467" s="24">
        <v>3.3673500000000001</v>
      </c>
      <c r="E5467" s="24">
        <v>180.81</v>
      </c>
      <c r="F5467" s="48"/>
      <c r="G5467" s="48"/>
      <c r="H5467" s="1">
        <f t="shared" si="950"/>
        <v>13.466887188668348</v>
      </c>
      <c r="I5467" s="1">
        <f t="shared" si="944"/>
        <v>-3.8842100241155415</v>
      </c>
      <c r="J5467" s="4">
        <f>B5467+('PV model'!$B$3/15)+(I5467/60)</f>
        <v>13.658596499598074</v>
      </c>
      <c r="K5467" s="2">
        <f t="shared" si="945"/>
        <v>-24.878947493971111</v>
      </c>
      <c r="L5467" s="2">
        <f>DEGREES(ASIN((((COS(RADIANS('PV model'!$B$2))*COS(RADIANS(H5467))*COS(RADIANS(K5467)))+(SIN(RADIANS('PV model'!$B$2))*SIN(RADIANS(H5467)))))))</f>
        <v>43.760067839176017</v>
      </c>
      <c r="M5467" s="3">
        <f t="shared" si="941"/>
        <v>43.760067839176017</v>
      </c>
      <c r="N5467" s="2">
        <f t="shared" si="946"/>
        <v>-34.505056577764613</v>
      </c>
      <c r="O5467" s="2">
        <f>IF('PV model'!$B$2&gt;0, 180-N5467,IF('PV model'!$B$2&lt;0,0-N5467,N5467))</f>
        <v>214.50505657776461</v>
      </c>
      <c r="P5467" s="2">
        <f>ABS(O5467-'PV model'!$B$5)</f>
        <v>9.5050565777646057</v>
      </c>
      <c r="Q5467" s="3">
        <f t="shared" si="942"/>
        <v>46.239932160823983</v>
      </c>
      <c r="R5467" s="3">
        <f t="shared" si="947"/>
        <v>3.3673500000000001</v>
      </c>
      <c r="S5467" s="3">
        <f t="shared" si="943"/>
        <v>183.15631000055859</v>
      </c>
      <c r="T5467" s="3">
        <f>(0.5*(1-COS(RADIANS(90-$X$3)))*(D5467+E5467)*'PV model'!$B$4)</f>
        <v>0</v>
      </c>
      <c r="U5467" s="3">
        <f t="shared" si="948"/>
        <v>186.52366000055858</v>
      </c>
      <c r="V5467" s="3">
        <f>('PV model'!$B$13*(U5467/1000)*(1-'PV model'!$B$14*((20+C5467)-25))*'PV model'!$B$10)/'PV model'!$B$12</f>
        <v>17.831987193316444</v>
      </c>
    </row>
    <row r="5468" spans="1:22" x14ac:dyDescent="0.2">
      <c r="A5468" s="10">
        <f t="shared" si="940"/>
        <v>228</v>
      </c>
      <c r="B5468" s="10">
        <f t="shared" si="949"/>
        <v>15</v>
      </c>
      <c r="C5468" s="23">
        <v>16.2</v>
      </c>
      <c r="D5468" s="24">
        <v>2.2448999999999999</v>
      </c>
      <c r="E5468" s="24">
        <v>163.16999999999999</v>
      </c>
      <c r="F5468" s="48"/>
      <c r="G5468" s="48"/>
      <c r="H5468" s="1">
        <f t="shared" si="950"/>
        <v>13.466887188668348</v>
      </c>
      <c r="I5468" s="1">
        <f t="shared" si="944"/>
        <v>-3.8842100241155415</v>
      </c>
      <c r="J5468" s="4">
        <f>B5468+('PV model'!$B$3/15)+(I5468/60)</f>
        <v>14.658596499598074</v>
      </c>
      <c r="K5468" s="2">
        <f t="shared" si="945"/>
        <v>-39.878947493971111</v>
      </c>
      <c r="L5468" s="2">
        <f>DEGREES(ASIN((((COS(RADIANS('PV model'!$B$2))*COS(RADIANS(H5468))*COS(RADIANS(K5468)))+(SIN(RADIANS('PV model'!$B$2))*SIN(RADIANS(H5468)))))))</f>
        <v>37.925384604401607</v>
      </c>
      <c r="M5468" s="3">
        <f t="shared" si="941"/>
        <v>37.925384604401607</v>
      </c>
      <c r="N5468" s="2">
        <f t="shared" si="946"/>
        <v>-52.230224406676875</v>
      </c>
      <c r="O5468" s="2">
        <f>IF('PV model'!$B$2&gt;0, 180-N5468,IF('PV model'!$B$2&lt;0,0-N5468,N5468))</f>
        <v>232.23022440667688</v>
      </c>
      <c r="P5468" s="2">
        <f>ABS(O5468-'PV model'!$B$5)</f>
        <v>27.230224406676882</v>
      </c>
      <c r="Q5468" s="3">
        <f t="shared" si="942"/>
        <v>52.074615395598393</v>
      </c>
      <c r="R5468" s="3">
        <f t="shared" si="947"/>
        <v>2.2449000000000003</v>
      </c>
      <c r="S5468" s="3">
        <f t="shared" si="943"/>
        <v>164.76711916573376</v>
      </c>
      <c r="T5468" s="3">
        <f>(0.5*(1-COS(RADIANS(90-$X$3)))*(D5468+E5468)*'PV model'!$B$4)</f>
        <v>0</v>
      </c>
      <c r="U5468" s="3">
        <f t="shared" si="948"/>
        <v>167.01201916573376</v>
      </c>
      <c r="V5468" s="3">
        <f>('PV model'!$B$13*(U5468/1000)*(1-'PV model'!$B$14*((20+C5468)-25))*'PV model'!$B$10)/'PV model'!$B$12</f>
        <v>15.946606875482603</v>
      </c>
    </row>
    <row r="5469" spans="1:22" x14ac:dyDescent="0.2">
      <c r="A5469" s="10">
        <f t="shared" si="940"/>
        <v>228</v>
      </c>
      <c r="B5469" s="10">
        <f t="shared" si="949"/>
        <v>16</v>
      </c>
      <c r="C5469" s="23">
        <v>16</v>
      </c>
      <c r="D5469" s="24">
        <v>0</v>
      </c>
      <c r="E5469" s="24">
        <v>136.71</v>
      </c>
      <c r="F5469" s="48"/>
      <c r="G5469" s="48"/>
      <c r="H5469" s="1">
        <f t="shared" si="950"/>
        <v>13.466887188668348</v>
      </c>
      <c r="I5469" s="1">
        <f t="shared" si="944"/>
        <v>-3.8842100241155415</v>
      </c>
      <c r="J5469" s="4">
        <f>B5469+('PV model'!$B$3/15)+(I5469/60)</f>
        <v>15.658596499598074</v>
      </c>
      <c r="K5469" s="2">
        <f t="shared" si="945"/>
        <v>-54.878947493971111</v>
      </c>
      <c r="L5469" s="2">
        <f>DEGREES(ASIN((((COS(RADIANS('PV model'!$B$2))*COS(RADIANS(H5469))*COS(RADIANS(K5469)))+(SIN(RADIANS('PV model'!$B$2))*SIN(RADIANS(H5469)))))))</f>
        <v>30.585432254503523</v>
      </c>
      <c r="M5469" s="3">
        <f t="shared" si="941"/>
        <v>30.585432254503523</v>
      </c>
      <c r="N5469" s="2">
        <f t="shared" si="946"/>
        <v>-67.518688049057047</v>
      </c>
      <c r="O5469" s="2">
        <f>IF('PV model'!$B$2&gt;0, 180-N5469,IF('PV model'!$B$2&lt;0,0-N5469,N5469))</f>
        <v>247.51868804905706</v>
      </c>
      <c r="P5469" s="2">
        <f>ABS(O5469-'PV model'!$B$5)</f>
        <v>42.518688049057062</v>
      </c>
      <c r="Q5469" s="3">
        <f t="shared" si="942"/>
        <v>59.414567745496484</v>
      </c>
      <c r="R5469" s="3">
        <f t="shared" si="947"/>
        <v>0</v>
      </c>
      <c r="S5469" s="3">
        <f t="shared" si="943"/>
        <v>136.71</v>
      </c>
      <c r="T5469" s="3">
        <f>(0.5*(1-COS(RADIANS(90-$X$3)))*(D5469+E5469)*'PV model'!$B$4)</f>
        <v>0</v>
      </c>
      <c r="U5469" s="3">
        <f t="shared" si="948"/>
        <v>136.71</v>
      </c>
      <c r="V5469" s="3">
        <f>('PV model'!$B$13*(U5469/1000)*(1-'PV model'!$B$14*((20+C5469)-25))*'PV model'!$B$10)/'PV model'!$B$12</f>
        <v>13.064248209599999</v>
      </c>
    </row>
    <row r="5470" spans="1:22" x14ac:dyDescent="0.2">
      <c r="A5470" s="10">
        <f t="shared" si="940"/>
        <v>228</v>
      </c>
      <c r="B5470" s="10">
        <f t="shared" si="949"/>
        <v>17</v>
      </c>
      <c r="C5470" s="23">
        <v>16.100000000000001</v>
      </c>
      <c r="D5470" s="24">
        <v>0</v>
      </c>
      <c r="E5470" s="24">
        <v>101.42999999999999</v>
      </c>
      <c r="F5470" s="48"/>
      <c r="G5470" s="48"/>
      <c r="H5470" s="1">
        <f t="shared" si="950"/>
        <v>13.466887188668348</v>
      </c>
      <c r="I5470" s="1">
        <f t="shared" si="944"/>
        <v>-3.8842100241155415</v>
      </c>
      <c r="J5470" s="4">
        <f>B5470+('PV model'!$B$3/15)+(I5470/60)</f>
        <v>16.658596499598072</v>
      </c>
      <c r="K5470" s="2">
        <f t="shared" si="945"/>
        <v>-69.878947493971083</v>
      </c>
      <c r="L5470" s="2">
        <f>DEGREES(ASIN((((COS(RADIANS('PV model'!$B$2))*COS(RADIANS(H5470))*COS(RADIANS(K5470)))+(SIN(RADIANS('PV model'!$B$2))*SIN(RADIANS(H5470)))))))</f>
        <v>22.421317534997424</v>
      </c>
      <c r="M5470" s="3">
        <f t="shared" si="941"/>
        <v>22.421317534997424</v>
      </c>
      <c r="N5470" s="2">
        <f t="shared" si="946"/>
        <v>-81.050637377216276</v>
      </c>
      <c r="O5470" s="2">
        <f>IF('PV model'!$B$2&gt;0, 180-N5470,IF('PV model'!$B$2&lt;0,0-N5470,N5470))</f>
        <v>261.05063737721628</v>
      </c>
      <c r="P5470" s="2">
        <f>ABS(O5470-'PV model'!$B$5)</f>
        <v>56.050637377216276</v>
      </c>
      <c r="Q5470" s="3">
        <f t="shared" si="942"/>
        <v>67.578682465002572</v>
      </c>
      <c r="R5470" s="3">
        <f t="shared" si="947"/>
        <v>0</v>
      </c>
      <c r="S5470" s="3">
        <f t="shared" si="943"/>
        <v>101.42999999999999</v>
      </c>
      <c r="T5470" s="3">
        <f>(0.5*(1-COS(RADIANS(90-$X$3)))*(D5470+E5470)*'PV model'!$B$4)</f>
        <v>0</v>
      </c>
      <c r="U5470" s="3">
        <f t="shared" si="948"/>
        <v>101.42999999999999</v>
      </c>
      <c r="V5470" s="3">
        <f>('PV model'!$B$13*(U5470/1000)*(1-'PV model'!$B$14*((20+C5470)-25))*'PV model'!$B$10)/'PV model'!$B$12</f>
        <v>9.6887737396799984</v>
      </c>
    </row>
    <row r="5471" spans="1:22" x14ac:dyDescent="0.2">
      <c r="A5471" s="10">
        <f t="shared" si="940"/>
        <v>228</v>
      </c>
      <c r="B5471" s="10">
        <f t="shared" si="949"/>
        <v>18</v>
      </c>
      <c r="C5471" s="23">
        <v>16</v>
      </c>
      <c r="D5471" s="24">
        <v>0</v>
      </c>
      <c r="E5471" s="24">
        <v>62.621999999999993</v>
      </c>
      <c r="F5471" s="48"/>
      <c r="G5471" s="48"/>
      <c r="H5471" s="1">
        <f t="shared" si="950"/>
        <v>13.466887188668348</v>
      </c>
      <c r="I5471" s="1">
        <f t="shared" si="944"/>
        <v>-3.8842100241155415</v>
      </c>
      <c r="J5471" s="4">
        <f>B5471+('PV model'!$B$3/15)+(I5471/60)</f>
        <v>17.658596499598072</v>
      </c>
      <c r="K5471" s="2">
        <f t="shared" si="945"/>
        <v>-84.878947493971083</v>
      </c>
      <c r="L5471" s="2">
        <f>DEGREES(ASIN((((COS(RADIANS('PV model'!$B$2))*COS(RADIANS(H5471))*COS(RADIANS(K5471)))+(SIN(RADIANS('PV model'!$B$2))*SIN(RADIANS(H5471)))))))</f>
        <v>13.951044787716548</v>
      </c>
      <c r="M5471" s="3">
        <f t="shared" si="941"/>
        <v>13.951044787716548</v>
      </c>
      <c r="N5471" s="2">
        <f t="shared" si="946"/>
        <v>-86.433768178483007</v>
      </c>
      <c r="O5471" s="2">
        <f>IF('PV model'!$B$2&gt;0, 180-N5471,IF('PV model'!$B$2&lt;0,0-N5471,N5471))</f>
        <v>266.43376817848298</v>
      </c>
      <c r="P5471" s="2">
        <f>ABS(O5471-'PV model'!$B$5)</f>
        <v>61.433768178482978</v>
      </c>
      <c r="Q5471" s="3">
        <f t="shared" si="942"/>
        <v>76.04895521228346</v>
      </c>
      <c r="R5471" s="3">
        <f t="shared" si="947"/>
        <v>0</v>
      </c>
      <c r="S5471" s="3">
        <f t="shared" si="943"/>
        <v>62.621999999999993</v>
      </c>
      <c r="T5471" s="3">
        <f>(0.5*(1-COS(RADIANS(90-$X$3)))*(D5471+E5471)*'PV model'!$B$4)</f>
        <v>0</v>
      </c>
      <c r="U5471" s="3">
        <f t="shared" si="948"/>
        <v>62.621999999999993</v>
      </c>
      <c r="V5471" s="3">
        <f>('PV model'!$B$13*(U5471/1000)*(1-'PV model'!$B$14*((20+C5471)-25))*'PV model'!$B$10)/'PV model'!$B$12</f>
        <v>5.9842685347199991</v>
      </c>
    </row>
    <row r="5472" spans="1:22" x14ac:dyDescent="0.2">
      <c r="A5472" s="10">
        <f t="shared" si="940"/>
        <v>228</v>
      </c>
      <c r="B5472" s="10">
        <f t="shared" si="949"/>
        <v>19</v>
      </c>
      <c r="C5472" s="23">
        <v>16.2</v>
      </c>
      <c r="D5472" s="24">
        <v>0</v>
      </c>
      <c r="E5472" s="24">
        <v>26.459999999999997</v>
      </c>
      <c r="F5472" s="48"/>
      <c r="G5472" s="48"/>
      <c r="H5472" s="1">
        <f t="shared" si="950"/>
        <v>13.466887188668348</v>
      </c>
      <c r="I5472" s="1">
        <f t="shared" si="944"/>
        <v>-3.8842100241155415</v>
      </c>
      <c r="J5472" s="4">
        <f>B5472+('PV model'!$B$3/15)+(I5472/60)</f>
        <v>18.658596499598072</v>
      </c>
      <c r="K5472" s="2">
        <f t="shared" si="945"/>
        <v>-99.878947493971083</v>
      </c>
      <c r="L5472" s="2">
        <f>DEGREES(ASIN((((COS(RADIANS('PV model'!$B$2))*COS(RADIANS(H5472))*COS(RADIANS(K5472)))+(SIN(RADIANS('PV model'!$B$2))*SIN(RADIANS(H5472)))))))</f>
        <v>5.5906503989195171</v>
      </c>
      <c r="M5472" s="3">
        <f t="shared" si="941"/>
        <v>5.5906503989195171</v>
      </c>
      <c r="N5472" s="2">
        <f t="shared" si="946"/>
        <v>-74.294102270336936</v>
      </c>
      <c r="O5472" s="2">
        <f>IF('PV model'!$B$2&gt;0, 180-N5472,IF('PV model'!$B$2&lt;0,0-N5472,N5472))</f>
        <v>254.29410227033694</v>
      </c>
      <c r="P5472" s="2">
        <f>ABS(O5472-'PV model'!$B$5)</f>
        <v>49.294102270336936</v>
      </c>
      <c r="Q5472" s="3">
        <f t="shared" si="942"/>
        <v>84.409349601080478</v>
      </c>
      <c r="R5472" s="3">
        <f t="shared" si="947"/>
        <v>0</v>
      </c>
      <c r="S5472" s="3">
        <f t="shared" si="943"/>
        <v>26.459999999999997</v>
      </c>
      <c r="T5472" s="3">
        <f>(0.5*(1-COS(RADIANS(90-$X$3)))*(D5472+E5472)*'PV model'!$B$4)</f>
        <v>0</v>
      </c>
      <c r="U5472" s="3">
        <f t="shared" si="948"/>
        <v>26.459999999999997</v>
      </c>
      <c r="V5472" s="3">
        <f>('PV model'!$B$13*(U5472/1000)*(1-'PV model'!$B$14*((20+C5472)-25))*'PV model'!$B$10)/'PV model'!$B$12</f>
        <v>2.5264482163199995</v>
      </c>
    </row>
    <row r="5473" spans="1:22" x14ac:dyDescent="0.2">
      <c r="A5473" s="10">
        <f t="shared" si="940"/>
        <v>228</v>
      </c>
      <c r="B5473" s="10">
        <f t="shared" si="949"/>
        <v>20</v>
      </c>
      <c r="C5473" s="23">
        <v>16</v>
      </c>
      <c r="D5473" s="24">
        <v>0</v>
      </c>
      <c r="E5473" s="24">
        <v>4.41</v>
      </c>
      <c r="F5473" s="48"/>
      <c r="G5473" s="48"/>
      <c r="H5473" s="1">
        <f t="shared" si="950"/>
        <v>13.466887188668348</v>
      </c>
      <c r="I5473" s="1">
        <f t="shared" si="944"/>
        <v>-3.8842100241155415</v>
      </c>
      <c r="J5473" s="4">
        <f>B5473+('PV model'!$B$3/15)+(I5473/60)</f>
        <v>19.658596499598072</v>
      </c>
      <c r="K5473" s="2">
        <f t="shared" si="945"/>
        <v>-114.87894749397108</v>
      </c>
      <c r="L5473" s="2">
        <f>DEGREES(ASIN((((COS(RADIANS('PV model'!$B$2))*COS(RADIANS(H5473))*COS(RADIANS(K5473)))+(SIN(RADIANS('PV model'!$B$2))*SIN(RADIANS(H5473)))))))</f>
        <v>-2.2816293934827376</v>
      </c>
      <c r="M5473" s="3">
        <f t="shared" si="941"/>
        <v>0</v>
      </c>
      <c r="N5473" s="2">
        <f t="shared" si="946"/>
        <v>-62.000895373497116</v>
      </c>
      <c r="O5473" s="2">
        <f>IF('PV model'!$B$2&gt;0, 180-N5473,IF('PV model'!$B$2&lt;0,0-N5473,N5473))</f>
        <v>242.00089537349712</v>
      </c>
      <c r="P5473" s="2">
        <f>ABS(O5473-'PV model'!$B$5)</f>
        <v>37.000895373497116</v>
      </c>
      <c r="Q5473" s="3">
        <f t="shared" si="942"/>
        <v>92.281629393482746</v>
      </c>
      <c r="R5473" s="3">
        <f t="shared" si="947"/>
        <v>0</v>
      </c>
      <c r="S5473" s="3">
        <f t="shared" si="943"/>
        <v>4.41</v>
      </c>
      <c r="T5473" s="3">
        <f>(0.5*(1-COS(RADIANS(90-$X$3)))*(D5473+E5473)*'PV model'!$B$4)</f>
        <v>0</v>
      </c>
      <c r="U5473" s="3">
        <f t="shared" si="948"/>
        <v>4.41</v>
      </c>
      <c r="V5473" s="3">
        <f>('PV model'!$B$13*(U5473/1000)*(1-'PV model'!$B$14*((20+C5473)-25))*'PV model'!$B$10)/'PV model'!$B$12</f>
        <v>0.42142736159999994</v>
      </c>
    </row>
    <row r="5474" spans="1:22" x14ac:dyDescent="0.2">
      <c r="A5474" s="10">
        <f t="shared" si="940"/>
        <v>228</v>
      </c>
      <c r="B5474" s="10">
        <f t="shared" si="949"/>
        <v>21</v>
      </c>
      <c r="C5474" s="23">
        <v>15.9</v>
      </c>
      <c r="D5474" s="24">
        <v>0</v>
      </c>
      <c r="E5474" s="24">
        <v>0</v>
      </c>
      <c r="F5474" s="48"/>
      <c r="G5474" s="48"/>
      <c r="H5474" s="1">
        <f t="shared" si="950"/>
        <v>13.466887188668348</v>
      </c>
      <c r="I5474" s="1">
        <f t="shared" si="944"/>
        <v>-3.8842100241155415</v>
      </c>
      <c r="J5474" s="4">
        <f>B5474+('PV model'!$B$3/15)+(I5474/60)</f>
        <v>20.658596499598072</v>
      </c>
      <c r="K5474" s="2">
        <f t="shared" si="945"/>
        <v>-129.87894749397108</v>
      </c>
      <c r="L5474" s="2">
        <f>DEGREES(ASIN((((COS(RADIANS('PV model'!$B$2))*COS(RADIANS(H5474))*COS(RADIANS(K5474)))+(SIN(RADIANS('PV model'!$B$2))*SIN(RADIANS(H5474)))))))</f>
        <v>-9.2795083541386738</v>
      </c>
      <c r="M5474" s="3">
        <f t="shared" si="941"/>
        <v>0</v>
      </c>
      <c r="N5474" s="2">
        <f t="shared" si="946"/>
        <v>-49.13005920116909</v>
      </c>
      <c r="O5474" s="2">
        <f>IF('PV model'!$B$2&gt;0, 180-N5474,IF('PV model'!$B$2&lt;0,0-N5474,N5474))</f>
        <v>229.1300592011691</v>
      </c>
      <c r="P5474" s="2">
        <f>ABS(O5474-'PV model'!$B$5)</f>
        <v>24.130059201169104</v>
      </c>
      <c r="Q5474" s="3">
        <f t="shared" si="942"/>
        <v>99.279508354138684</v>
      </c>
      <c r="R5474" s="3">
        <f t="shared" si="947"/>
        <v>0</v>
      </c>
      <c r="S5474" s="3">
        <f t="shared" si="943"/>
        <v>0</v>
      </c>
      <c r="T5474" s="3">
        <f>(0.5*(1-COS(RADIANS(90-$X$3)))*(D5474+E5474)*'PV model'!$B$4)</f>
        <v>0</v>
      </c>
      <c r="U5474" s="3">
        <f t="shared" si="948"/>
        <v>0</v>
      </c>
      <c r="V5474" s="3">
        <f>('PV model'!$B$13*(U5474/1000)*(1-'PV model'!$B$14*((20+C5474)-25))*'PV model'!$B$10)/'PV model'!$B$12</f>
        <v>0</v>
      </c>
    </row>
    <row r="5475" spans="1:22" x14ac:dyDescent="0.2">
      <c r="A5475" s="10">
        <f t="shared" si="940"/>
        <v>228</v>
      </c>
      <c r="B5475" s="10">
        <f t="shared" si="949"/>
        <v>22</v>
      </c>
      <c r="C5475" s="23">
        <v>15.3</v>
      </c>
      <c r="D5475" s="24">
        <v>0</v>
      </c>
      <c r="E5475" s="24">
        <v>0</v>
      </c>
      <c r="F5475" s="48"/>
      <c r="G5475" s="48"/>
      <c r="H5475" s="1">
        <f t="shared" si="950"/>
        <v>13.466887188668348</v>
      </c>
      <c r="I5475" s="1">
        <f t="shared" si="944"/>
        <v>-3.8842100241155415</v>
      </c>
      <c r="J5475" s="4">
        <f>B5475+('PV model'!$B$3/15)+(I5475/60)</f>
        <v>21.658596499598072</v>
      </c>
      <c r="K5475" s="2">
        <f t="shared" si="945"/>
        <v>-144.87894749397108</v>
      </c>
      <c r="L5475" s="2">
        <f>DEGREES(ASIN((((COS(RADIANS('PV model'!$B$2))*COS(RADIANS(H5475))*COS(RADIANS(K5475)))+(SIN(RADIANS('PV model'!$B$2))*SIN(RADIANS(H5475)))))))</f>
        <v>-14.988308545308442</v>
      </c>
      <c r="M5475" s="3">
        <f t="shared" si="941"/>
        <v>0</v>
      </c>
      <c r="N5475" s="2">
        <f t="shared" si="946"/>
        <v>-35.393770092113627</v>
      </c>
      <c r="O5475" s="2">
        <f>IF('PV model'!$B$2&gt;0, 180-N5475,IF('PV model'!$B$2&lt;0,0-N5475,N5475))</f>
        <v>215.39377009211364</v>
      </c>
      <c r="P5475" s="2">
        <f>ABS(O5475-'PV model'!$B$5)</f>
        <v>10.393770092113641</v>
      </c>
      <c r="Q5475" s="3">
        <f t="shared" si="942"/>
        <v>104.98830854530844</v>
      </c>
      <c r="R5475" s="3">
        <f t="shared" si="947"/>
        <v>0</v>
      </c>
      <c r="S5475" s="3">
        <f t="shared" si="943"/>
        <v>0</v>
      </c>
      <c r="T5475" s="3">
        <f>(0.5*(1-COS(RADIANS(90-$X$3)))*(D5475+E5475)*'PV model'!$B$4)</f>
        <v>0</v>
      </c>
      <c r="U5475" s="3">
        <f t="shared" si="948"/>
        <v>0</v>
      </c>
      <c r="V5475" s="3">
        <f>('PV model'!$B$13*(U5475/1000)*(1-'PV model'!$B$14*((20+C5475)-25))*'PV model'!$B$10)/'PV model'!$B$12</f>
        <v>0</v>
      </c>
    </row>
    <row r="5476" spans="1:22" x14ac:dyDescent="0.2">
      <c r="A5476" s="10">
        <f t="shared" si="940"/>
        <v>228</v>
      </c>
      <c r="B5476" s="10">
        <f t="shared" si="949"/>
        <v>23</v>
      </c>
      <c r="C5476" s="23">
        <v>15.5</v>
      </c>
      <c r="D5476" s="24">
        <v>0</v>
      </c>
      <c r="E5476" s="24">
        <v>0</v>
      </c>
      <c r="F5476" s="48"/>
      <c r="G5476" s="48"/>
      <c r="H5476" s="1">
        <f t="shared" si="950"/>
        <v>13.466887188668348</v>
      </c>
      <c r="I5476" s="1">
        <f t="shared" si="944"/>
        <v>-3.8842100241155415</v>
      </c>
      <c r="J5476" s="4">
        <f>B5476+('PV model'!$B$3/15)+(I5476/60)</f>
        <v>22.658596499598072</v>
      </c>
      <c r="K5476" s="2">
        <f t="shared" si="945"/>
        <v>-159.87894749397108</v>
      </c>
      <c r="L5476" s="2">
        <f>DEGREES(ASIN((((COS(RADIANS('PV model'!$B$2))*COS(RADIANS(H5476))*COS(RADIANS(K5476)))+(SIN(RADIANS('PV model'!$B$2))*SIN(RADIANS(H5476)))))))</f>
        <v>-18.983082648169169</v>
      </c>
      <c r="M5476" s="3">
        <f t="shared" si="941"/>
        <v>0</v>
      </c>
      <c r="N5476" s="2">
        <f t="shared" si="946"/>
        <v>-20.719122703441506</v>
      </c>
      <c r="O5476" s="2">
        <f>IF('PV model'!$B$2&gt;0, 180-N5476,IF('PV model'!$B$2&lt;0,0-N5476,N5476))</f>
        <v>200.71912270344151</v>
      </c>
      <c r="P5476" s="2">
        <f>ABS(O5476-'PV model'!$B$5)</f>
        <v>4.2808772965584865</v>
      </c>
      <c r="Q5476" s="3">
        <f t="shared" si="942"/>
        <v>108.98308264816917</v>
      </c>
      <c r="R5476" s="3">
        <f t="shared" si="947"/>
        <v>0</v>
      </c>
      <c r="S5476" s="3">
        <f t="shared" si="943"/>
        <v>0</v>
      </c>
      <c r="T5476" s="3">
        <f>(0.5*(1-COS(RADIANS(90-$X$3)))*(D5476+E5476)*'PV model'!$B$4)</f>
        <v>0</v>
      </c>
      <c r="U5476" s="3">
        <f t="shared" si="948"/>
        <v>0</v>
      </c>
      <c r="V5476" s="3">
        <f>('PV model'!$B$13*(U5476/1000)*(1-'PV model'!$B$14*((20+C5476)-25))*'PV model'!$B$10)/'PV model'!$B$12</f>
        <v>0</v>
      </c>
    </row>
    <row r="5477" spans="1:22" x14ac:dyDescent="0.2">
      <c r="A5477" s="10">
        <f t="shared" si="940"/>
        <v>228</v>
      </c>
      <c r="B5477" s="10">
        <f t="shared" si="949"/>
        <v>24</v>
      </c>
      <c r="C5477" s="23">
        <v>15.6</v>
      </c>
      <c r="D5477" s="24">
        <v>0</v>
      </c>
      <c r="E5477" s="24">
        <v>0</v>
      </c>
      <c r="F5477" s="48"/>
      <c r="G5477" s="48"/>
      <c r="H5477" s="1">
        <f t="shared" si="950"/>
        <v>13.466887188668348</v>
      </c>
      <c r="I5477" s="1">
        <f t="shared" si="944"/>
        <v>-3.8842100241155415</v>
      </c>
      <c r="J5477" s="4">
        <f>B5477+('PV model'!$B$3/15)+(I5477/60)</f>
        <v>23.658596499598072</v>
      </c>
      <c r="K5477" s="2">
        <f t="shared" si="945"/>
        <v>-174.87894749397108</v>
      </c>
      <c r="L5477" s="2">
        <f>DEGREES(ASIN((((COS(RADIANS('PV model'!$B$2))*COS(RADIANS(H5477))*COS(RADIANS(K5477)))+(SIN(RADIANS('PV model'!$B$2))*SIN(RADIANS(H5477)))))))</f>
        <v>-20.89820256253882</v>
      </c>
      <c r="M5477" s="3">
        <f t="shared" si="941"/>
        <v>0</v>
      </c>
      <c r="N5477" s="2">
        <f t="shared" si="946"/>
        <v>-5.3315356387219808</v>
      </c>
      <c r="O5477" s="2">
        <f>IF('PV model'!$B$2&gt;0, 180-N5477,IF('PV model'!$B$2&lt;0,0-N5477,N5477))</f>
        <v>185.33153563872199</v>
      </c>
      <c r="P5477" s="2">
        <f>ABS(O5477-'PV model'!$B$5)</f>
        <v>19.668464361278012</v>
      </c>
      <c r="Q5477" s="3">
        <f t="shared" si="942"/>
        <v>110.89820256253881</v>
      </c>
      <c r="R5477" s="3">
        <f t="shared" si="947"/>
        <v>0</v>
      </c>
      <c r="S5477" s="3">
        <f t="shared" si="943"/>
        <v>0</v>
      </c>
      <c r="T5477" s="3">
        <f>(0.5*(1-COS(RADIANS(90-$X$3)))*(D5477+E5477)*'PV model'!$B$4)</f>
        <v>0</v>
      </c>
      <c r="U5477" s="3">
        <f t="shared" si="948"/>
        <v>0</v>
      </c>
      <c r="V5477" s="3">
        <f>('PV model'!$B$13*(U5477/1000)*(1-'PV model'!$B$14*((20+C5477)-25))*'PV model'!$B$10)/'PV model'!$B$12</f>
        <v>0</v>
      </c>
    </row>
    <row r="5478" spans="1:22" x14ac:dyDescent="0.2">
      <c r="A5478" s="10">
        <f t="shared" si="940"/>
        <v>229</v>
      </c>
      <c r="B5478" s="10">
        <f t="shared" si="949"/>
        <v>1</v>
      </c>
      <c r="C5478" s="23">
        <v>16</v>
      </c>
      <c r="D5478" s="24">
        <v>0</v>
      </c>
      <c r="E5478" s="24">
        <v>0</v>
      </c>
      <c r="F5478" s="48"/>
      <c r="G5478" s="48"/>
      <c r="H5478" s="1">
        <f t="shared" si="950"/>
        <v>13.134122992168409</v>
      </c>
      <c r="I5478" s="1">
        <f t="shared" si="944"/>
        <v>-3.6635890075517703</v>
      </c>
      <c r="J5478" s="4">
        <f>B5478+('PV model'!$B$3/15)+(I5478/60)</f>
        <v>0.66227351654080391</v>
      </c>
      <c r="K5478" s="2">
        <f t="shared" si="945"/>
        <v>170.06589725188795</v>
      </c>
      <c r="L5478" s="2">
        <f>DEGREES(ASIN((((COS(RADIANS('PV model'!$B$2))*COS(RADIANS(H5478))*COS(RADIANS(K5478)))+(SIN(RADIANS('PV model'!$B$2))*SIN(RADIANS(H5478)))))))</f>
        <v>-20.857941379192653</v>
      </c>
      <c r="M5478" s="3">
        <f t="shared" si="941"/>
        <v>0</v>
      </c>
      <c r="N5478" s="2">
        <f t="shared" si="946"/>
        <v>10.357209656736096</v>
      </c>
      <c r="O5478" s="2">
        <f>IF('PV model'!$B$2&gt;0, 180-N5478,IF('PV model'!$B$2&lt;0,0-N5478,N5478))</f>
        <v>169.6427903432639</v>
      </c>
      <c r="P5478" s="2">
        <f>ABS(O5478-'PV model'!$B$5)</f>
        <v>35.357209656736103</v>
      </c>
      <c r="Q5478" s="3">
        <f t="shared" si="942"/>
        <v>110.85794137919265</v>
      </c>
      <c r="R5478" s="3">
        <f t="shared" si="947"/>
        <v>0</v>
      </c>
      <c r="S5478" s="3">
        <f t="shared" si="943"/>
        <v>0</v>
      </c>
      <c r="T5478" s="3">
        <f>(0.5*(1-COS(RADIANS(90-$X$3)))*(D5478+E5478)*'PV model'!$B$4)</f>
        <v>0</v>
      </c>
      <c r="U5478" s="3">
        <f t="shared" si="948"/>
        <v>0</v>
      </c>
      <c r="V5478" s="3">
        <f>('PV model'!$B$13*(U5478/1000)*(1-'PV model'!$B$14*((20+C5478)-25))*'PV model'!$B$10)/'PV model'!$B$12</f>
        <v>0</v>
      </c>
    </row>
    <row r="5479" spans="1:22" x14ac:dyDescent="0.2">
      <c r="A5479" s="10">
        <f t="shared" si="940"/>
        <v>229</v>
      </c>
      <c r="B5479" s="10">
        <f t="shared" si="949"/>
        <v>2</v>
      </c>
      <c r="C5479" s="23">
        <v>15.5</v>
      </c>
      <c r="D5479" s="24">
        <v>0</v>
      </c>
      <c r="E5479" s="24">
        <v>0</v>
      </c>
      <c r="F5479" s="48"/>
      <c r="G5479" s="48"/>
      <c r="H5479" s="1">
        <f t="shared" si="950"/>
        <v>13.134122992168409</v>
      </c>
      <c r="I5479" s="1">
        <f t="shared" si="944"/>
        <v>-3.6635890075517703</v>
      </c>
      <c r="J5479" s="4">
        <f>B5479+('PV model'!$B$3/15)+(I5479/60)</f>
        <v>1.6622735165408038</v>
      </c>
      <c r="K5479" s="2">
        <f t="shared" si="945"/>
        <v>155.06589725188795</v>
      </c>
      <c r="L5479" s="2">
        <f>DEGREES(ASIN((((COS(RADIANS('PV model'!$B$2))*COS(RADIANS(H5479))*COS(RADIANS(K5479)))+(SIN(RADIANS('PV model'!$B$2))*SIN(RADIANS(H5479)))))))</f>
        <v>-18.234709917091781</v>
      </c>
      <c r="M5479" s="3">
        <f t="shared" si="941"/>
        <v>0</v>
      </c>
      <c r="N5479" s="2">
        <f t="shared" si="946"/>
        <v>25.610702225936439</v>
      </c>
      <c r="O5479" s="2">
        <f>IF('PV model'!$B$2&gt;0, 180-N5479,IF('PV model'!$B$2&lt;0,0-N5479,N5479))</f>
        <v>154.38929777406355</v>
      </c>
      <c r="P5479" s="2">
        <f>ABS(O5479-'PV model'!$B$5)</f>
        <v>50.61070222593645</v>
      </c>
      <c r="Q5479" s="3">
        <f t="shared" si="942"/>
        <v>108.23470991709178</v>
      </c>
      <c r="R5479" s="3">
        <f t="shared" si="947"/>
        <v>0</v>
      </c>
      <c r="S5479" s="3">
        <f t="shared" si="943"/>
        <v>0</v>
      </c>
      <c r="T5479" s="3">
        <f>(0.5*(1-COS(RADIANS(90-$X$3)))*(D5479+E5479)*'PV model'!$B$4)</f>
        <v>0</v>
      </c>
      <c r="U5479" s="3">
        <f t="shared" si="948"/>
        <v>0</v>
      </c>
      <c r="V5479" s="3">
        <f>('PV model'!$B$13*(U5479/1000)*(1-'PV model'!$B$14*((20+C5479)-25))*'PV model'!$B$10)/'PV model'!$B$12</f>
        <v>0</v>
      </c>
    </row>
    <row r="5480" spans="1:22" x14ac:dyDescent="0.2">
      <c r="A5480" s="10">
        <f t="shared" si="940"/>
        <v>229</v>
      </c>
      <c r="B5480" s="10">
        <f t="shared" si="949"/>
        <v>3</v>
      </c>
      <c r="C5480" s="23">
        <v>15.4</v>
      </c>
      <c r="D5480" s="24">
        <v>0</v>
      </c>
      <c r="E5480" s="24">
        <v>0</v>
      </c>
      <c r="F5480" s="48"/>
      <c r="G5480" s="48"/>
      <c r="H5480" s="1">
        <f t="shared" si="950"/>
        <v>13.134122992168409</v>
      </c>
      <c r="I5480" s="1">
        <f t="shared" si="944"/>
        <v>-3.6635890075517703</v>
      </c>
      <c r="J5480" s="4">
        <f>B5480+('PV model'!$B$3/15)+(I5480/60)</f>
        <v>2.6622735165408038</v>
      </c>
      <c r="K5480" s="2">
        <f t="shared" si="945"/>
        <v>140.06589725188795</v>
      </c>
      <c r="L5480" s="2">
        <f>DEGREES(ASIN((((COS(RADIANS('PV model'!$B$2))*COS(RADIANS(H5480))*COS(RADIANS(K5480)))+(SIN(RADIANS('PV model'!$B$2))*SIN(RADIANS(H5480)))))))</f>
        <v>-13.631845027670156</v>
      </c>
      <c r="M5480" s="3">
        <f t="shared" si="941"/>
        <v>0</v>
      </c>
      <c r="N5480" s="2">
        <f t="shared" si="946"/>
        <v>40.033410585733542</v>
      </c>
      <c r="O5480" s="2">
        <f>IF('PV model'!$B$2&gt;0, 180-N5480,IF('PV model'!$B$2&lt;0,0-N5480,N5480))</f>
        <v>139.96658941426645</v>
      </c>
      <c r="P5480" s="2">
        <f>ABS(O5480-'PV model'!$B$5)</f>
        <v>65.033410585733549</v>
      </c>
      <c r="Q5480" s="3">
        <f t="shared" si="942"/>
        <v>103.63184502767017</v>
      </c>
      <c r="R5480" s="3">
        <f t="shared" si="947"/>
        <v>0</v>
      </c>
      <c r="S5480" s="3">
        <f t="shared" si="943"/>
        <v>0</v>
      </c>
      <c r="T5480" s="3">
        <f>(0.5*(1-COS(RADIANS(90-$X$3)))*(D5480+E5480)*'PV model'!$B$4)</f>
        <v>0</v>
      </c>
      <c r="U5480" s="3">
        <f t="shared" si="948"/>
        <v>0</v>
      </c>
      <c r="V5480" s="3">
        <f>('PV model'!$B$13*(U5480/1000)*(1-'PV model'!$B$14*((20+C5480)-25))*'PV model'!$B$10)/'PV model'!$B$12</f>
        <v>0</v>
      </c>
    </row>
    <row r="5481" spans="1:22" x14ac:dyDescent="0.2">
      <c r="A5481" s="10">
        <f t="shared" si="940"/>
        <v>229</v>
      </c>
      <c r="B5481" s="10">
        <f t="shared" si="949"/>
        <v>4</v>
      </c>
      <c r="C5481" s="23">
        <v>15.9</v>
      </c>
      <c r="D5481" s="24">
        <v>0</v>
      </c>
      <c r="E5481" s="24">
        <v>0</v>
      </c>
      <c r="F5481" s="48"/>
      <c r="G5481" s="48"/>
      <c r="H5481" s="1">
        <f t="shared" si="950"/>
        <v>13.134122992168409</v>
      </c>
      <c r="I5481" s="1">
        <f t="shared" si="944"/>
        <v>-3.6635890075517703</v>
      </c>
      <c r="J5481" s="4">
        <f>B5481+('PV model'!$B$3/15)+(I5481/60)</f>
        <v>3.6622735165408038</v>
      </c>
      <c r="K5481" s="2">
        <f t="shared" si="945"/>
        <v>125.06589725188795</v>
      </c>
      <c r="L5481" s="2">
        <f>DEGREES(ASIN((((COS(RADIANS('PV model'!$B$2))*COS(RADIANS(H5481))*COS(RADIANS(K5481)))+(SIN(RADIANS('PV model'!$B$2))*SIN(RADIANS(H5481)))))))</f>
        <v>-7.4482648384375354</v>
      </c>
      <c r="M5481" s="3">
        <f t="shared" si="941"/>
        <v>0</v>
      </c>
      <c r="N5481" s="2">
        <f t="shared" si="946"/>
        <v>53.50063783097638</v>
      </c>
      <c r="O5481" s="2">
        <f>IF('PV model'!$B$2&gt;0, 180-N5481,IF('PV model'!$B$2&lt;0,0-N5481,N5481))</f>
        <v>126.49936216902361</v>
      </c>
      <c r="P5481" s="2">
        <f>ABS(O5481-'PV model'!$B$5)</f>
        <v>78.500637830976387</v>
      </c>
      <c r="Q5481" s="3">
        <f t="shared" si="942"/>
        <v>97.448264838437538</v>
      </c>
      <c r="R5481" s="3">
        <f t="shared" si="947"/>
        <v>0</v>
      </c>
      <c r="S5481" s="3">
        <f t="shared" si="943"/>
        <v>0</v>
      </c>
      <c r="T5481" s="3">
        <f>(0.5*(1-COS(RADIANS(90-$X$3)))*(D5481+E5481)*'PV model'!$B$4)</f>
        <v>0</v>
      </c>
      <c r="U5481" s="3">
        <f t="shared" si="948"/>
        <v>0</v>
      </c>
      <c r="V5481" s="3">
        <f>('PV model'!$B$13*(U5481/1000)*(1-'PV model'!$B$14*((20+C5481)-25))*'PV model'!$B$10)/'PV model'!$B$12</f>
        <v>0</v>
      </c>
    </row>
    <row r="5482" spans="1:22" x14ac:dyDescent="0.2">
      <c r="A5482" s="10">
        <f t="shared" si="940"/>
        <v>229</v>
      </c>
      <c r="B5482" s="10">
        <f t="shared" si="949"/>
        <v>5</v>
      </c>
      <c r="C5482" s="23">
        <v>15.6</v>
      </c>
      <c r="D5482" s="24">
        <v>0</v>
      </c>
      <c r="E5482" s="24">
        <v>0</v>
      </c>
      <c r="F5482" s="48"/>
      <c r="G5482" s="48"/>
      <c r="H5482" s="1">
        <f t="shared" si="950"/>
        <v>13.134122992168409</v>
      </c>
      <c r="I5482" s="1">
        <f t="shared" si="944"/>
        <v>-3.6635890075517703</v>
      </c>
      <c r="J5482" s="4">
        <f>B5482+('PV model'!$B$3/15)+(I5482/60)</f>
        <v>4.6622735165408038</v>
      </c>
      <c r="K5482" s="2">
        <f t="shared" si="945"/>
        <v>110.06589725188795</v>
      </c>
      <c r="L5482" s="2">
        <f>DEGREES(ASIN((((COS(RADIANS('PV model'!$B$2))*COS(RADIANS(H5482))*COS(RADIANS(K5482)))+(SIN(RADIANS('PV model'!$B$2))*SIN(RADIANS(H5482)))))))</f>
        <v>-0.11364327989528004</v>
      </c>
      <c r="M5482" s="3">
        <f t="shared" si="941"/>
        <v>0</v>
      </c>
      <c r="N5482" s="2">
        <f t="shared" si="946"/>
        <v>66.167290877385071</v>
      </c>
      <c r="O5482" s="2">
        <f>IF('PV model'!$B$2&gt;0, 180-N5482,IF('PV model'!$B$2&lt;0,0-N5482,N5482))</f>
        <v>113.83270912261493</v>
      </c>
      <c r="P5482" s="2">
        <f>ABS(O5482-'PV model'!$B$5)</f>
        <v>91.167290877385071</v>
      </c>
      <c r="Q5482" s="3">
        <f t="shared" si="942"/>
        <v>90.113643279895285</v>
      </c>
      <c r="R5482" s="3">
        <f t="shared" si="947"/>
        <v>0</v>
      </c>
      <c r="S5482" s="3">
        <f t="shared" si="943"/>
        <v>0</v>
      </c>
      <c r="T5482" s="3">
        <f>(0.5*(1-COS(RADIANS(90-$X$3)))*(D5482+E5482)*'PV model'!$B$4)</f>
        <v>0</v>
      </c>
      <c r="U5482" s="3">
        <f t="shared" si="948"/>
        <v>0</v>
      </c>
      <c r="V5482" s="3">
        <f>('PV model'!$B$13*(U5482/1000)*(1-'PV model'!$B$14*((20+C5482)-25))*'PV model'!$B$10)/'PV model'!$B$12</f>
        <v>0</v>
      </c>
    </row>
    <row r="5483" spans="1:22" x14ac:dyDescent="0.2">
      <c r="A5483" s="10">
        <f t="shared" si="940"/>
        <v>229</v>
      </c>
      <c r="B5483" s="10">
        <f t="shared" si="949"/>
        <v>6</v>
      </c>
      <c r="C5483" s="23">
        <v>15.5</v>
      </c>
      <c r="D5483" s="24">
        <v>0</v>
      </c>
      <c r="E5483" s="24">
        <v>5.2920000000000007</v>
      </c>
      <c r="F5483" s="48"/>
      <c r="G5483" s="48"/>
      <c r="H5483" s="1">
        <f t="shared" si="950"/>
        <v>13.134122992168409</v>
      </c>
      <c r="I5483" s="1">
        <f t="shared" si="944"/>
        <v>-3.6635890075517703</v>
      </c>
      <c r="J5483" s="4">
        <f>B5483+('PV model'!$B$3/15)+(I5483/60)</f>
        <v>5.6622735165408038</v>
      </c>
      <c r="K5483" s="2">
        <f t="shared" si="945"/>
        <v>95.065897251887947</v>
      </c>
      <c r="L5483" s="2">
        <f>DEGREES(ASIN((((COS(RADIANS('PV model'!$B$2))*COS(RADIANS(H5483))*COS(RADIANS(K5483)))+(SIN(RADIANS('PV model'!$B$2))*SIN(RADIANS(H5483)))))))</f>
        <v>7.9645943891275719</v>
      </c>
      <c r="M5483" s="3">
        <f t="shared" si="941"/>
        <v>7.9645943891275719</v>
      </c>
      <c r="N5483" s="2">
        <f t="shared" si="946"/>
        <v>78.374318289824913</v>
      </c>
      <c r="O5483" s="2">
        <f>IF('PV model'!$B$2&gt;0, 180-N5483,IF('PV model'!$B$2&lt;0,0-N5483,N5483))</f>
        <v>101.62568171017509</v>
      </c>
      <c r="P5483" s="2">
        <f>ABS(O5483-'PV model'!$B$5)</f>
        <v>103.37431828982491</v>
      </c>
      <c r="Q5483" s="3">
        <f t="shared" si="942"/>
        <v>82.035405610872431</v>
      </c>
      <c r="R5483" s="3">
        <f t="shared" si="947"/>
        <v>0</v>
      </c>
      <c r="S5483" s="3">
        <f t="shared" si="943"/>
        <v>5.2920000000000007</v>
      </c>
      <c r="T5483" s="3">
        <f>(0.5*(1-COS(RADIANS(90-$X$3)))*(D5483+E5483)*'PV model'!$B$4)</f>
        <v>0</v>
      </c>
      <c r="U5483" s="3">
        <f t="shared" si="948"/>
        <v>5.2920000000000007</v>
      </c>
      <c r="V5483" s="3">
        <f>('PV model'!$B$13*(U5483/1000)*(1-'PV model'!$B$14*((20+C5483)-25))*'PV model'!$B$10)/'PV model'!$B$12</f>
        <v>0.50677081056000006</v>
      </c>
    </row>
    <row r="5484" spans="1:22" x14ac:dyDescent="0.2">
      <c r="A5484" s="10">
        <f t="shared" si="940"/>
        <v>229</v>
      </c>
      <c r="B5484" s="10">
        <f t="shared" si="949"/>
        <v>7</v>
      </c>
      <c r="C5484" s="23">
        <v>15.2</v>
      </c>
      <c r="D5484" s="24">
        <v>0</v>
      </c>
      <c r="E5484" s="24">
        <v>29.988</v>
      </c>
      <c r="F5484" s="48"/>
      <c r="G5484" s="48"/>
      <c r="H5484" s="1">
        <f t="shared" si="950"/>
        <v>13.134122992168409</v>
      </c>
      <c r="I5484" s="1">
        <f t="shared" si="944"/>
        <v>-3.6635890075517703</v>
      </c>
      <c r="J5484" s="4">
        <f>B5484+('PV model'!$B$3/15)+(I5484/60)</f>
        <v>6.6622735165408038</v>
      </c>
      <c r="K5484" s="2">
        <f t="shared" si="945"/>
        <v>80.065897251887947</v>
      </c>
      <c r="L5484" s="2">
        <f>DEGREES(ASIN((((COS(RADIANS('PV model'!$B$2))*COS(RADIANS(H5484))*COS(RADIANS(K5484)))+(SIN(RADIANS('PV model'!$B$2))*SIN(RADIANS(H5484)))))))</f>
        <v>16.404988477135824</v>
      </c>
      <c r="M5484" s="3">
        <f t="shared" si="941"/>
        <v>16.404988477135824</v>
      </c>
      <c r="N5484" s="2">
        <f t="shared" si="946"/>
        <v>89.417645109874442</v>
      </c>
      <c r="O5484" s="2">
        <f>IF('PV model'!$B$2&gt;0, 180-N5484,IF('PV model'!$B$2&lt;0,0-N5484,N5484))</f>
        <v>90.582354890125558</v>
      </c>
      <c r="P5484" s="2">
        <f>ABS(O5484-'PV model'!$B$5)</f>
        <v>114.41764510987444</v>
      </c>
      <c r="Q5484" s="3">
        <f t="shared" si="942"/>
        <v>73.595011522864183</v>
      </c>
      <c r="R5484" s="3">
        <f t="shared" si="947"/>
        <v>0</v>
      </c>
      <c r="S5484" s="3">
        <f t="shared" si="943"/>
        <v>29.988</v>
      </c>
      <c r="T5484" s="3">
        <f>(0.5*(1-COS(RADIANS(90-$X$3)))*(D5484+E5484)*'PV model'!$B$4)</f>
        <v>0</v>
      </c>
      <c r="U5484" s="3">
        <f t="shared" si="948"/>
        <v>29.988</v>
      </c>
      <c r="V5484" s="3">
        <f>('PV model'!$B$13*(U5484/1000)*(1-'PV model'!$B$14*((20+C5484)-25))*'PV model'!$B$10)/'PV model'!$B$12</f>
        <v>2.8752983804159999</v>
      </c>
    </row>
    <row r="5485" spans="1:22" x14ac:dyDescent="0.2">
      <c r="A5485" s="10">
        <f t="shared" si="940"/>
        <v>229</v>
      </c>
      <c r="B5485" s="10">
        <f t="shared" si="949"/>
        <v>8</v>
      </c>
      <c r="C5485" s="23">
        <v>15.9</v>
      </c>
      <c r="D5485" s="24">
        <v>0</v>
      </c>
      <c r="E5485" s="24">
        <v>66.149999999999991</v>
      </c>
      <c r="F5485" s="48"/>
      <c r="G5485" s="48"/>
      <c r="H5485" s="1">
        <f t="shared" si="950"/>
        <v>13.134122992168409</v>
      </c>
      <c r="I5485" s="1">
        <f t="shared" si="944"/>
        <v>-3.6635890075517703</v>
      </c>
      <c r="J5485" s="4">
        <f>B5485+('PV model'!$B$3/15)+(I5485/60)</f>
        <v>7.6622735165408038</v>
      </c>
      <c r="K5485" s="2">
        <f t="shared" si="945"/>
        <v>65.065897251887947</v>
      </c>
      <c r="L5485" s="2">
        <f>DEGREES(ASIN((((COS(RADIANS('PV model'!$B$2))*COS(RADIANS(H5485))*COS(RADIANS(K5485)))+(SIN(RADIANS('PV model'!$B$2))*SIN(RADIANS(H5485)))))))</f>
        <v>24.82221219564957</v>
      </c>
      <c r="M5485" s="3">
        <f t="shared" si="941"/>
        <v>24.82221219564957</v>
      </c>
      <c r="N5485" s="2">
        <f t="shared" si="946"/>
        <v>76.645427648427415</v>
      </c>
      <c r="O5485" s="2">
        <f>IF('PV model'!$B$2&gt;0, 180-N5485,IF('PV model'!$B$2&lt;0,0-N5485,N5485))</f>
        <v>103.35457235157259</v>
      </c>
      <c r="P5485" s="2">
        <f>ABS(O5485-'PV model'!$B$5)</f>
        <v>101.64542764842741</v>
      </c>
      <c r="Q5485" s="3">
        <f t="shared" si="942"/>
        <v>65.17778780435043</v>
      </c>
      <c r="R5485" s="3">
        <f t="shared" si="947"/>
        <v>0</v>
      </c>
      <c r="S5485" s="3">
        <f t="shared" si="943"/>
        <v>66.149999999999991</v>
      </c>
      <c r="T5485" s="3">
        <f>(0.5*(1-COS(RADIANS(90-$X$3)))*(D5485+E5485)*'PV model'!$B$4)</f>
        <v>0</v>
      </c>
      <c r="U5485" s="3">
        <f t="shared" si="948"/>
        <v>66.149999999999991</v>
      </c>
      <c r="V5485" s="3">
        <f>('PV model'!$B$13*(U5485/1000)*(1-'PV model'!$B$14*((20+C5485)-25))*'PV model'!$B$10)/'PV model'!$B$12</f>
        <v>6.3240553655999987</v>
      </c>
    </row>
    <row r="5486" spans="1:22" x14ac:dyDescent="0.2">
      <c r="A5486" s="10">
        <f t="shared" ref="A5486:A5549" si="951">IF(B5486&gt;1,A5485,A5485+1)</f>
        <v>229</v>
      </c>
      <c r="B5486" s="10">
        <f t="shared" si="949"/>
        <v>9</v>
      </c>
      <c r="C5486" s="23">
        <v>16.399999999999999</v>
      </c>
      <c r="D5486" s="24">
        <v>0</v>
      </c>
      <c r="E5486" s="24">
        <v>104.958</v>
      </c>
      <c r="F5486" s="48"/>
      <c r="G5486" s="48"/>
      <c r="H5486" s="1">
        <f t="shared" si="950"/>
        <v>13.134122992168409</v>
      </c>
      <c r="I5486" s="1">
        <f t="shared" si="944"/>
        <v>-3.6635890075517703</v>
      </c>
      <c r="J5486" s="4">
        <f>B5486+('PV model'!$B$3/15)+(I5486/60)</f>
        <v>8.6622735165408038</v>
      </c>
      <c r="K5486" s="2">
        <f t="shared" si="945"/>
        <v>50.065897251887947</v>
      </c>
      <c r="L5486" s="2">
        <f>DEGREES(ASIN((((COS(RADIANS('PV model'!$B$2))*COS(RADIANS(H5486))*COS(RADIANS(K5486)))+(SIN(RADIANS('PV model'!$B$2))*SIN(RADIANS(H5486)))))))</f>
        <v>32.774631119667369</v>
      </c>
      <c r="M5486" s="3">
        <f t="shared" si="941"/>
        <v>32.774631119667369</v>
      </c>
      <c r="N5486" s="2">
        <f t="shared" si="946"/>
        <v>62.636146218840835</v>
      </c>
      <c r="O5486" s="2">
        <f>IF('PV model'!$B$2&gt;0, 180-N5486,IF('PV model'!$B$2&lt;0,0-N5486,N5486))</f>
        <v>117.36385378115916</v>
      </c>
      <c r="P5486" s="2">
        <f>ABS(O5486-'PV model'!$B$5)</f>
        <v>87.636146218840835</v>
      </c>
      <c r="Q5486" s="3">
        <f t="shared" si="942"/>
        <v>57.225368880332624</v>
      </c>
      <c r="R5486" s="3">
        <f t="shared" si="947"/>
        <v>0</v>
      </c>
      <c r="S5486" s="3">
        <f t="shared" si="943"/>
        <v>104.958</v>
      </c>
      <c r="T5486" s="3">
        <f>(0.5*(1-COS(RADIANS(90-$X$3)))*(D5486+E5486)*'PV model'!$B$4)</f>
        <v>0</v>
      </c>
      <c r="U5486" s="3">
        <f t="shared" si="948"/>
        <v>104.958</v>
      </c>
      <c r="V5486" s="3">
        <f>('PV model'!$B$13*(U5486/1000)*(1-'PV model'!$B$14*((20+C5486)-25))*'PV model'!$B$10)/'PV model'!$B$12</f>
        <v>10.013184643391998</v>
      </c>
    </row>
    <row r="5487" spans="1:22" x14ac:dyDescent="0.2">
      <c r="A5487" s="10">
        <f t="shared" si="951"/>
        <v>229</v>
      </c>
      <c r="B5487" s="10">
        <f t="shared" si="949"/>
        <v>10</v>
      </c>
      <c r="C5487" s="23">
        <v>15.9</v>
      </c>
      <c r="D5487" s="24">
        <v>0</v>
      </c>
      <c r="E5487" s="24">
        <v>139.35599999999999</v>
      </c>
      <c r="F5487" s="48"/>
      <c r="G5487" s="48"/>
      <c r="H5487" s="1">
        <f t="shared" si="950"/>
        <v>13.134122992168409</v>
      </c>
      <c r="I5487" s="1">
        <f t="shared" si="944"/>
        <v>-3.6635890075517703</v>
      </c>
      <c r="J5487" s="4">
        <f>B5487+('PV model'!$B$3/15)+(I5487/60)</f>
        <v>9.6622735165408038</v>
      </c>
      <c r="K5487" s="2">
        <f t="shared" si="945"/>
        <v>35.065897251887947</v>
      </c>
      <c r="L5487" s="2">
        <f>DEGREES(ASIN((((COS(RADIANS('PV model'!$B$2))*COS(RADIANS(H5487))*COS(RADIANS(K5487)))+(SIN(RADIANS('PV model'!$B$2))*SIN(RADIANS(H5487)))))))</f>
        <v>39.697838228481132</v>
      </c>
      <c r="M5487" s="3">
        <f t="shared" si="941"/>
        <v>39.697838228481132</v>
      </c>
      <c r="N5487" s="2">
        <f t="shared" si="946"/>
        <v>46.648305892583004</v>
      </c>
      <c r="O5487" s="2">
        <f>IF('PV model'!$B$2&gt;0, 180-N5487,IF('PV model'!$B$2&lt;0,0-N5487,N5487))</f>
        <v>133.35169410741699</v>
      </c>
      <c r="P5487" s="2">
        <f>ABS(O5487-'PV model'!$B$5)</f>
        <v>71.648305892583011</v>
      </c>
      <c r="Q5487" s="3">
        <f t="shared" si="942"/>
        <v>50.302161771518868</v>
      </c>
      <c r="R5487" s="3">
        <f t="shared" si="947"/>
        <v>0</v>
      </c>
      <c r="S5487" s="3">
        <f t="shared" si="943"/>
        <v>139.35599999999999</v>
      </c>
      <c r="T5487" s="3">
        <f>(0.5*(1-COS(RADIANS(90-$X$3)))*(D5487+E5487)*'PV model'!$B$4)</f>
        <v>0</v>
      </c>
      <c r="U5487" s="3">
        <f t="shared" si="948"/>
        <v>139.35599999999999</v>
      </c>
      <c r="V5487" s="3">
        <f>('PV model'!$B$13*(U5487/1000)*(1-'PV model'!$B$14*((20+C5487)-25))*'PV model'!$B$10)/'PV model'!$B$12</f>
        <v>13.322676636863999</v>
      </c>
    </row>
    <row r="5488" spans="1:22" x14ac:dyDescent="0.2">
      <c r="A5488" s="10">
        <f t="shared" si="951"/>
        <v>229</v>
      </c>
      <c r="B5488" s="10">
        <f t="shared" si="949"/>
        <v>11</v>
      </c>
      <c r="C5488" s="23">
        <v>16.3</v>
      </c>
      <c r="D5488" s="24">
        <v>2.2448999999999999</v>
      </c>
      <c r="E5488" s="24">
        <v>164.934</v>
      </c>
      <c r="F5488" s="48"/>
      <c r="G5488" s="48"/>
      <c r="H5488" s="1">
        <f t="shared" si="950"/>
        <v>13.134122992168409</v>
      </c>
      <c r="I5488" s="1">
        <f t="shared" si="944"/>
        <v>-3.6635890075517703</v>
      </c>
      <c r="J5488" s="4">
        <f>B5488+('PV model'!$B$3/15)+(I5488/60)</f>
        <v>10.662273516540804</v>
      </c>
      <c r="K5488" s="2">
        <f t="shared" si="945"/>
        <v>20.065897251887943</v>
      </c>
      <c r="L5488" s="2">
        <f>DEGREES(ASIN((((COS(RADIANS('PV model'!$B$2))*COS(RADIANS(H5488))*COS(RADIANS(K5488)))+(SIN(RADIANS('PV model'!$B$2))*SIN(RADIANS(H5488)))))))</f>
        <v>44.859812085782892</v>
      </c>
      <c r="M5488" s="3">
        <f t="shared" si="941"/>
        <v>44.859812085782892</v>
      </c>
      <c r="N5488" s="2">
        <f t="shared" si="946"/>
        <v>28.123446191512695</v>
      </c>
      <c r="O5488" s="2">
        <f>IF('PV model'!$B$2&gt;0, 180-N5488,IF('PV model'!$B$2&lt;0,0-N5488,N5488))</f>
        <v>151.8765538084873</v>
      </c>
      <c r="P5488" s="2">
        <f>ABS(O5488-'PV model'!$B$5)</f>
        <v>53.123446191512699</v>
      </c>
      <c r="Q5488" s="3">
        <f t="shared" si="942"/>
        <v>45.140187914217108</v>
      </c>
      <c r="R5488" s="3">
        <f t="shared" si="947"/>
        <v>2.2448999999999999</v>
      </c>
      <c r="S5488" s="3">
        <f t="shared" si="943"/>
        <v>166.49511237331947</v>
      </c>
      <c r="T5488" s="3">
        <f>(0.5*(1-COS(RADIANS(90-$X$3)))*(D5488+E5488)*'PV model'!$B$4)</f>
        <v>0</v>
      </c>
      <c r="U5488" s="3">
        <f t="shared" si="948"/>
        <v>168.74001237331947</v>
      </c>
      <c r="V5488" s="3">
        <f>('PV model'!$B$13*(U5488/1000)*(1-'PV model'!$B$14*((20+C5488)-25))*'PV model'!$B$10)/'PV model'!$B$12</f>
        <v>16.10485186285198</v>
      </c>
    </row>
    <row r="5489" spans="1:22" x14ac:dyDescent="0.2">
      <c r="A5489" s="10">
        <f t="shared" si="951"/>
        <v>229</v>
      </c>
      <c r="B5489" s="10">
        <f t="shared" si="949"/>
        <v>12</v>
      </c>
      <c r="C5489" s="23">
        <v>17.5</v>
      </c>
      <c r="D5489" s="24">
        <v>3.3673500000000001</v>
      </c>
      <c r="E5489" s="24">
        <v>180.81</v>
      </c>
      <c r="F5489" s="48"/>
      <c r="G5489" s="48"/>
      <c r="H5489" s="1">
        <f t="shared" si="950"/>
        <v>13.134122992168409</v>
      </c>
      <c r="I5489" s="1">
        <f t="shared" si="944"/>
        <v>-3.6635890075517703</v>
      </c>
      <c r="J5489" s="4">
        <f>B5489+('PV model'!$B$3/15)+(I5489/60)</f>
        <v>11.662273516540804</v>
      </c>
      <c r="K5489" s="2">
        <f t="shared" si="945"/>
        <v>5.065897251887943</v>
      </c>
      <c r="L5489" s="2">
        <f>DEGREES(ASIN((((COS(RADIANS('PV model'!$B$2))*COS(RADIANS(H5489))*COS(RADIANS(K5489)))+(SIN(RADIANS('PV model'!$B$2))*SIN(RADIANS(H5489)))))))</f>
        <v>47.451244193351833</v>
      </c>
      <c r="M5489" s="3">
        <f t="shared" si="941"/>
        <v>47.451244193351833</v>
      </c>
      <c r="N5489" s="2">
        <f t="shared" si="946"/>
        <v>7.305829733764126</v>
      </c>
      <c r="O5489" s="2">
        <f>IF('PV model'!$B$2&gt;0, 180-N5489,IF('PV model'!$B$2&lt;0,0-N5489,N5489))</f>
        <v>172.69417026623589</v>
      </c>
      <c r="P5489" s="2">
        <f>ABS(O5489-'PV model'!$B$5)</f>
        <v>32.305829733764114</v>
      </c>
      <c r="Q5489" s="3">
        <f t="shared" si="942"/>
        <v>42.54875580664816</v>
      </c>
      <c r="R5489" s="3">
        <f t="shared" si="947"/>
        <v>3.3673499999999996</v>
      </c>
      <c r="S5489" s="3">
        <f t="shared" si="943"/>
        <v>183.07453648339575</v>
      </c>
      <c r="T5489" s="3">
        <f>(0.5*(1-COS(RADIANS(90-$X$3)))*(D5489+E5489)*'PV model'!$B$4)</f>
        <v>0</v>
      </c>
      <c r="U5489" s="3">
        <f t="shared" si="948"/>
        <v>186.44188648339573</v>
      </c>
      <c r="V5489" s="3">
        <f>('PV model'!$B$13*(U5489/1000)*(1-'PV model'!$B$14*((20+C5489)-25))*'PV model'!$B$10)/'PV model'!$B$12</f>
        <v>17.704894424236223</v>
      </c>
    </row>
    <row r="5490" spans="1:22" x14ac:dyDescent="0.2">
      <c r="A5490" s="10">
        <f t="shared" si="951"/>
        <v>229</v>
      </c>
      <c r="B5490" s="10">
        <f t="shared" si="949"/>
        <v>13</v>
      </c>
      <c r="C5490" s="23">
        <v>18.3</v>
      </c>
      <c r="D5490" s="24">
        <v>4.4897999999999998</v>
      </c>
      <c r="E5490" s="24">
        <v>185.22</v>
      </c>
      <c r="F5490" s="48"/>
      <c r="G5490" s="48"/>
      <c r="H5490" s="1">
        <f t="shared" si="950"/>
        <v>13.134122992168409</v>
      </c>
      <c r="I5490" s="1">
        <f t="shared" si="944"/>
        <v>-3.6635890075517703</v>
      </c>
      <c r="J5490" s="4">
        <f>B5490+('PV model'!$B$3/15)+(I5490/60)</f>
        <v>12.662273516540804</v>
      </c>
      <c r="K5490" s="2">
        <f t="shared" si="945"/>
        <v>-9.934102748112057</v>
      </c>
      <c r="L5490" s="2">
        <f>DEGREES(ASIN((((COS(RADIANS('PV model'!$B$2))*COS(RADIANS(H5490))*COS(RADIANS(K5490)))+(SIN(RADIANS('PV model'!$B$2))*SIN(RADIANS(H5490)))))))</f>
        <v>46.935602982607122</v>
      </c>
      <c r="M5490" s="3">
        <f t="shared" si="941"/>
        <v>46.935602982607122</v>
      </c>
      <c r="N5490" s="2">
        <f t="shared" si="946"/>
        <v>-14.243435607342246</v>
      </c>
      <c r="O5490" s="2">
        <f>IF('PV model'!$B$2&gt;0, 180-N5490,IF('PV model'!$B$2&lt;0,0-N5490,N5490))</f>
        <v>194.24343560734224</v>
      </c>
      <c r="P5490" s="2">
        <f>ABS(O5490-'PV model'!$B$5)</f>
        <v>10.756564392657765</v>
      </c>
      <c r="Q5490" s="3">
        <f t="shared" si="942"/>
        <v>43.064397017392878</v>
      </c>
      <c r="R5490" s="3">
        <f t="shared" si="947"/>
        <v>4.4897999999999998</v>
      </c>
      <c r="S5490" s="3">
        <f t="shared" si="943"/>
        <v>188.23578284767601</v>
      </c>
      <c r="T5490" s="3">
        <f>(0.5*(1-COS(RADIANS(90-$X$3)))*(D5490+E5490)*'PV model'!$B$4)</f>
        <v>0</v>
      </c>
      <c r="U5490" s="3">
        <f t="shared" si="948"/>
        <v>192.72558284767601</v>
      </c>
      <c r="V5490" s="3">
        <f>('PV model'!$B$13*(U5490/1000)*(1-'PV model'!$B$14*((20+C5490)-25))*'PV model'!$B$10)/'PV model'!$B$12</f>
        <v>18.239959280744358</v>
      </c>
    </row>
    <row r="5491" spans="1:22" x14ac:dyDescent="0.2">
      <c r="A5491" s="10">
        <f t="shared" si="951"/>
        <v>229</v>
      </c>
      <c r="B5491" s="10">
        <f t="shared" si="949"/>
        <v>14</v>
      </c>
      <c r="C5491" s="23">
        <v>19.2</v>
      </c>
      <c r="D5491" s="24">
        <v>84.183749999999989</v>
      </c>
      <c r="E5491" s="24">
        <v>294.58799999999997</v>
      </c>
      <c r="F5491" s="48"/>
      <c r="G5491" s="48"/>
      <c r="H5491" s="1">
        <f t="shared" si="950"/>
        <v>13.134122992168409</v>
      </c>
      <c r="I5491" s="1">
        <f t="shared" si="944"/>
        <v>-3.6635890075517703</v>
      </c>
      <c r="J5491" s="4">
        <f>B5491+('PV model'!$B$3/15)+(I5491/60)</f>
        <v>13.662273516540804</v>
      </c>
      <c r="K5491" s="2">
        <f t="shared" si="945"/>
        <v>-24.934102748112057</v>
      </c>
      <c r="L5491" s="2">
        <f>DEGREES(ASIN((((COS(RADIANS('PV model'!$B$2))*COS(RADIANS(H5491))*COS(RADIANS(K5491)))+(SIN(RADIANS('PV model'!$B$2))*SIN(RADIANS(H5491)))))))</f>
        <v>43.428191802741118</v>
      </c>
      <c r="M5491" s="3">
        <f t="shared" si="941"/>
        <v>43.428191802741118</v>
      </c>
      <c r="N5491" s="2">
        <f t="shared" si="946"/>
        <v>-34.423704245327734</v>
      </c>
      <c r="O5491" s="2">
        <f>IF('PV model'!$B$2&gt;0, 180-N5491,IF('PV model'!$B$2&lt;0,0-N5491,N5491))</f>
        <v>214.42370424532774</v>
      </c>
      <c r="P5491" s="2">
        <f>ABS(O5491-'PV model'!$B$5)</f>
        <v>9.4237042453277411</v>
      </c>
      <c r="Q5491" s="3">
        <f t="shared" si="942"/>
        <v>46.571808197258882</v>
      </c>
      <c r="R5491" s="3">
        <f t="shared" si="947"/>
        <v>84.183750000000003</v>
      </c>
      <c r="S5491" s="3">
        <f t="shared" si="943"/>
        <v>337.70464344739645</v>
      </c>
      <c r="T5491" s="3">
        <f>(0.5*(1-COS(RADIANS(90-$X$3)))*(D5491+E5491)*'PV model'!$B$4)</f>
        <v>0</v>
      </c>
      <c r="U5491" s="3">
        <f t="shared" si="948"/>
        <v>421.88839344739642</v>
      </c>
      <c r="V5491" s="3">
        <f>('PV model'!$B$13*(U5491/1000)*(1-'PV model'!$B$14*((20+C5491)-25))*'PV model'!$B$10)/'PV model'!$B$12</f>
        <v>39.776596264650451</v>
      </c>
    </row>
    <row r="5492" spans="1:22" x14ac:dyDescent="0.2">
      <c r="A5492" s="10">
        <f t="shared" si="951"/>
        <v>229</v>
      </c>
      <c r="B5492" s="10">
        <f t="shared" si="949"/>
        <v>15</v>
      </c>
      <c r="C5492" s="23">
        <v>19</v>
      </c>
      <c r="D5492" s="24">
        <v>19.08165</v>
      </c>
      <c r="E5492" s="24">
        <v>231.96600000000001</v>
      </c>
      <c r="F5492" s="48"/>
      <c r="G5492" s="48"/>
      <c r="H5492" s="1">
        <f t="shared" si="950"/>
        <v>13.134122992168409</v>
      </c>
      <c r="I5492" s="1">
        <f t="shared" si="944"/>
        <v>-3.6635890075517703</v>
      </c>
      <c r="J5492" s="4">
        <f>B5492+('PV model'!$B$3/15)+(I5492/60)</f>
        <v>14.662273516540804</v>
      </c>
      <c r="K5492" s="2">
        <f t="shared" si="945"/>
        <v>-39.934102748112053</v>
      </c>
      <c r="L5492" s="2">
        <f>DEGREES(ASIN((((COS(RADIANS('PV model'!$B$2))*COS(RADIANS(H5492))*COS(RADIANS(K5492)))+(SIN(RADIANS('PV model'!$B$2))*SIN(RADIANS(H5492)))))))</f>
        <v>37.605185588929416</v>
      </c>
      <c r="M5492" s="3">
        <f t="shared" si="941"/>
        <v>37.605185588929416</v>
      </c>
      <c r="N5492" s="2">
        <f t="shared" si="946"/>
        <v>-52.097035945405565</v>
      </c>
      <c r="O5492" s="2">
        <f>IF('PV model'!$B$2&gt;0, 180-N5492,IF('PV model'!$B$2&lt;0,0-N5492,N5492))</f>
        <v>232.09703594540557</v>
      </c>
      <c r="P5492" s="2">
        <f>ABS(O5492-'PV model'!$B$5)</f>
        <v>27.097035945405565</v>
      </c>
      <c r="Q5492" s="3">
        <f t="shared" si="942"/>
        <v>52.394814411070584</v>
      </c>
      <c r="R5492" s="3">
        <f t="shared" si="947"/>
        <v>19.08165</v>
      </c>
      <c r="S5492" s="3">
        <f t="shared" si="943"/>
        <v>244.40589777779311</v>
      </c>
      <c r="T5492" s="3">
        <f>(0.5*(1-COS(RADIANS(90-$X$3)))*(D5492+E5492)*'PV model'!$B$4)</f>
        <v>0</v>
      </c>
      <c r="U5492" s="3">
        <f t="shared" si="948"/>
        <v>263.48754777779311</v>
      </c>
      <c r="V5492" s="3">
        <f>('PV model'!$B$13*(U5492/1000)*(1-'PV model'!$B$14*((20+C5492)-25))*'PV model'!$B$10)/'PV model'!$B$12</f>
        <v>24.863275220419577</v>
      </c>
    </row>
    <row r="5493" spans="1:22" x14ac:dyDescent="0.2">
      <c r="A5493" s="10">
        <f t="shared" si="951"/>
        <v>229</v>
      </c>
      <c r="B5493" s="10">
        <f t="shared" si="949"/>
        <v>16</v>
      </c>
      <c r="C5493" s="23">
        <v>17.3</v>
      </c>
      <c r="D5493" s="24">
        <v>0</v>
      </c>
      <c r="E5493" s="24">
        <v>134.946</v>
      </c>
      <c r="F5493" s="48"/>
      <c r="G5493" s="48"/>
      <c r="H5493" s="1">
        <f t="shared" si="950"/>
        <v>13.134122992168409</v>
      </c>
      <c r="I5493" s="1">
        <f t="shared" si="944"/>
        <v>-3.6635890075517703</v>
      </c>
      <c r="J5493" s="4">
        <f>B5493+('PV model'!$B$3/15)+(I5493/60)</f>
        <v>15.662273516540804</v>
      </c>
      <c r="K5493" s="2">
        <f t="shared" si="945"/>
        <v>-54.934102748112053</v>
      </c>
      <c r="L5493" s="2">
        <f>DEGREES(ASIN((((COS(RADIANS('PV model'!$B$2))*COS(RADIANS(H5493))*COS(RADIANS(K5493)))+(SIN(RADIANS('PV model'!$B$2))*SIN(RADIANS(H5493)))))))</f>
        <v>30.275971378956619</v>
      </c>
      <c r="M5493" s="3">
        <f t="shared" si="941"/>
        <v>30.275971378956619</v>
      </c>
      <c r="N5493" s="2">
        <f t="shared" si="946"/>
        <v>-67.363751067779631</v>
      </c>
      <c r="O5493" s="2">
        <f>IF('PV model'!$B$2&gt;0, 180-N5493,IF('PV model'!$B$2&lt;0,0-N5493,N5493))</f>
        <v>247.36375106777962</v>
      </c>
      <c r="P5493" s="2">
        <f>ABS(O5493-'PV model'!$B$5)</f>
        <v>42.363751067779617</v>
      </c>
      <c r="Q5493" s="3">
        <f t="shared" si="942"/>
        <v>59.724028621043374</v>
      </c>
      <c r="R5493" s="3">
        <f t="shared" si="947"/>
        <v>0</v>
      </c>
      <c r="S5493" s="3">
        <f t="shared" si="943"/>
        <v>134.946</v>
      </c>
      <c r="T5493" s="3">
        <f>(0.5*(1-COS(RADIANS(90-$X$3)))*(D5493+E5493)*'PV model'!$B$4)</f>
        <v>0</v>
      </c>
      <c r="U5493" s="3">
        <f t="shared" si="948"/>
        <v>134.946</v>
      </c>
      <c r="V5493" s="3">
        <f>('PV model'!$B$13*(U5493/1000)*(1-'PV model'!$B$14*((20+C5493)-25))*'PV model'!$B$10)/'PV model'!$B$12</f>
        <v>12.825533413727999</v>
      </c>
    </row>
    <row r="5494" spans="1:22" x14ac:dyDescent="0.2">
      <c r="A5494" s="10">
        <f t="shared" si="951"/>
        <v>229</v>
      </c>
      <c r="B5494" s="10">
        <f t="shared" si="949"/>
        <v>17</v>
      </c>
      <c r="C5494" s="23">
        <v>16.3</v>
      </c>
      <c r="D5494" s="24">
        <v>0</v>
      </c>
      <c r="E5494" s="24">
        <v>99.665999999999997</v>
      </c>
      <c r="F5494" s="48"/>
      <c r="G5494" s="48"/>
      <c r="H5494" s="1">
        <f t="shared" si="950"/>
        <v>13.134122992168409</v>
      </c>
      <c r="I5494" s="1">
        <f t="shared" si="944"/>
        <v>-3.6635890075517703</v>
      </c>
      <c r="J5494" s="4">
        <f>B5494+('PV model'!$B$3/15)+(I5494/60)</f>
        <v>16.662273516540804</v>
      </c>
      <c r="K5494" s="2">
        <f t="shared" si="945"/>
        <v>-69.934102748112053</v>
      </c>
      <c r="L5494" s="2">
        <f>DEGREES(ASIN((((COS(RADIANS('PV model'!$B$2))*COS(RADIANS(H5494))*COS(RADIANS(K5494)))+(SIN(RADIANS('PV model'!$B$2))*SIN(RADIANS(H5494)))))))</f>
        <v>22.118167036050835</v>
      </c>
      <c r="M5494" s="3">
        <f t="shared" si="941"/>
        <v>22.118167036050835</v>
      </c>
      <c r="N5494" s="2">
        <f t="shared" si="946"/>
        <v>-80.891407261154086</v>
      </c>
      <c r="O5494" s="2">
        <f>IF('PV model'!$B$2&gt;0, 180-N5494,IF('PV model'!$B$2&lt;0,0-N5494,N5494))</f>
        <v>260.89140726115409</v>
      </c>
      <c r="P5494" s="2">
        <f>ABS(O5494-'PV model'!$B$5)</f>
        <v>55.891407261154086</v>
      </c>
      <c r="Q5494" s="3">
        <f t="shared" si="942"/>
        <v>67.881832963949179</v>
      </c>
      <c r="R5494" s="3">
        <f t="shared" si="947"/>
        <v>0</v>
      </c>
      <c r="S5494" s="3">
        <f t="shared" si="943"/>
        <v>99.665999999999997</v>
      </c>
      <c r="T5494" s="3">
        <f>(0.5*(1-COS(RADIANS(90-$X$3)))*(D5494+E5494)*'PV model'!$B$4)</f>
        <v>0</v>
      </c>
      <c r="U5494" s="3">
        <f t="shared" si="948"/>
        <v>99.665999999999997</v>
      </c>
      <c r="V5494" s="3">
        <f>('PV model'!$B$13*(U5494/1000)*(1-'PV model'!$B$14*((20+C5494)-25))*'PV model'!$B$10)/'PV model'!$B$12</f>
        <v>9.5123032361279982</v>
      </c>
    </row>
    <row r="5495" spans="1:22" x14ac:dyDescent="0.2">
      <c r="A5495" s="10">
        <f t="shared" si="951"/>
        <v>229</v>
      </c>
      <c r="B5495" s="10">
        <f t="shared" si="949"/>
        <v>18</v>
      </c>
      <c r="C5495" s="23">
        <v>14.8</v>
      </c>
      <c r="D5495" s="24">
        <v>0</v>
      </c>
      <c r="E5495" s="24">
        <v>61.739999999999995</v>
      </c>
      <c r="F5495" s="48"/>
      <c r="G5495" s="48"/>
      <c r="H5495" s="1">
        <f t="shared" si="950"/>
        <v>13.134122992168409</v>
      </c>
      <c r="I5495" s="1">
        <f t="shared" si="944"/>
        <v>-3.6635890075517703</v>
      </c>
      <c r="J5495" s="4">
        <f>B5495+('PV model'!$B$3/15)+(I5495/60)</f>
        <v>17.662273516540804</v>
      </c>
      <c r="K5495" s="2">
        <f t="shared" si="945"/>
        <v>-84.934102748112053</v>
      </c>
      <c r="L5495" s="2">
        <f>DEGREES(ASIN((((COS(RADIANS('PV model'!$B$2))*COS(RADIANS(H5495))*COS(RADIANS(K5495)))+(SIN(RADIANS('PV model'!$B$2))*SIN(RADIANS(H5495)))))))</f>
        <v>13.649010140922226</v>
      </c>
      <c r="M5495" s="3">
        <f t="shared" si="941"/>
        <v>13.649010140922226</v>
      </c>
      <c r="N5495" s="2">
        <f t="shared" si="946"/>
        <v>-86.587842630178443</v>
      </c>
      <c r="O5495" s="2">
        <f>IF('PV model'!$B$2&gt;0, 180-N5495,IF('PV model'!$B$2&lt;0,0-N5495,N5495))</f>
        <v>266.58784263017844</v>
      </c>
      <c r="P5495" s="2">
        <f>ABS(O5495-'PV model'!$B$5)</f>
        <v>61.587842630178443</v>
      </c>
      <c r="Q5495" s="3">
        <f t="shared" si="942"/>
        <v>76.350989859077771</v>
      </c>
      <c r="R5495" s="3">
        <f t="shared" si="947"/>
        <v>0</v>
      </c>
      <c r="S5495" s="3">
        <f t="shared" si="943"/>
        <v>61.739999999999995</v>
      </c>
      <c r="T5495" s="3">
        <f>(0.5*(1-COS(RADIANS(90-$X$3)))*(D5495+E5495)*'PV model'!$B$4)</f>
        <v>0</v>
      </c>
      <c r="U5495" s="3">
        <f t="shared" si="948"/>
        <v>61.739999999999995</v>
      </c>
      <c r="V5495" s="3">
        <f>('PV model'!$B$13*(U5495/1000)*(1-'PV model'!$B$14*((20+C5495)-25))*'PV model'!$B$10)/'PV model'!$B$12</f>
        <v>5.9296064083199989</v>
      </c>
    </row>
    <row r="5496" spans="1:22" x14ac:dyDescent="0.2">
      <c r="A5496" s="10">
        <f t="shared" si="951"/>
        <v>229</v>
      </c>
      <c r="B5496" s="10">
        <f t="shared" si="949"/>
        <v>19</v>
      </c>
      <c r="C5496" s="23">
        <v>15.3</v>
      </c>
      <c r="D5496" s="24">
        <v>0</v>
      </c>
      <c r="E5496" s="24">
        <v>25.578000000000003</v>
      </c>
      <c r="F5496" s="48"/>
      <c r="G5496" s="48"/>
      <c r="H5496" s="1">
        <f t="shared" si="950"/>
        <v>13.134122992168409</v>
      </c>
      <c r="I5496" s="1">
        <f t="shared" si="944"/>
        <v>-3.6635890075517703</v>
      </c>
      <c r="J5496" s="4">
        <f>B5496+('PV model'!$B$3/15)+(I5496/60)</f>
        <v>18.662273516540804</v>
      </c>
      <c r="K5496" s="2">
        <f t="shared" si="945"/>
        <v>-99.934102748112053</v>
      </c>
      <c r="L5496" s="2">
        <f>DEGREES(ASIN((((COS(RADIANS('PV model'!$B$2))*COS(RADIANS(H5496))*COS(RADIANS(K5496)))+(SIN(RADIANS('PV model'!$B$2))*SIN(RADIANS(H5496)))))))</f>
        <v>5.2849822693807225</v>
      </c>
      <c r="M5496" s="3">
        <f t="shared" si="941"/>
        <v>5.2849822693807225</v>
      </c>
      <c r="N5496" s="2">
        <f t="shared" si="946"/>
        <v>-74.436801280947279</v>
      </c>
      <c r="O5496" s="2">
        <f>IF('PV model'!$B$2&gt;0, 180-N5496,IF('PV model'!$B$2&lt;0,0-N5496,N5496))</f>
        <v>254.43680128094729</v>
      </c>
      <c r="P5496" s="2">
        <f>ABS(O5496-'PV model'!$B$5)</f>
        <v>49.436801280947293</v>
      </c>
      <c r="Q5496" s="3">
        <f t="shared" si="942"/>
        <v>84.71501773061928</v>
      </c>
      <c r="R5496" s="3">
        <f t="shared" si="947"/>
        <v>0</v>
      </c>
      <c r="S5496" s="3">
        <f t="shared" si="943"/>
        <v>25.578000000000003</v>
      </c>
      <c r="T5496" s="3">
        <f>(0.5*(1-COS(RADIANS(90-$X$3)))*(D5496+E5496)*'PV model'!$B$4)</f>
        <v>0</v>
      </c>
      <c r="U5496" s="3">
        <f t="shared" si="948"/>
        <v>25.578000000000003</v>
      </c>
      <c r="V5496" s="3">
        <f>('PV model'!$B$13*(U5496/1000)*(1-'PV model'!$B$14*((20+C5496)-25))*'PV model'!$B$10)/'PV model'!$B$12</f>
        <v>2.4514376725439999</v>
      </c>
    </row>
    <row r="5497" spans="1:22" x14ac:dyDescent="0.2">
      <c r="A5497" s="10">
        <f t="shared" si="951"/>
        <v>229</v>
      </c>
      <c r="B5497" s="10">
        <f t="shared" si="949"/>
        <v>20</v>
      </c>
      <c r="C5497" s="23">
        <v>14.9</v>
      </c>
      <c r="D5497" s="24">
        <v>0</v>
      </c>
      <c r="E5497" s="24">
        <v>4.41</v>
      </c>
      <c r="F5497" s="48"/>
      <c r="G5497" s="48"/>
      <c r="H5497" s="1">
        <f t="shared" si="950"/>
        <v>13.134122992168409</v>
      </c>
      <c r="I5497" s="1">
        <f t="shared" si="944"/>
        <v>-3.6635890075517703</v>
      </c>
      <c r="J5497" s="4">
        <f>B5497+('PV model'!$B$3/15)+(I5497/60)</f>
        <v>19.662273516540804</v>
      </c>
      <c r="K5497" s="2">
        <f t="shared" si="945"/>
        <v>-114.93410274811205</v>
      </c>
      <c r="L5497" s="2">
        <f>DEGREES(ASIN((((COS(RADIANS('PV model'!$B$2))*COS(RADIANS(H5497))*COS(RADIANS(K5497)))+(SIN(RADIANS('PV model'!$B$2))*SIN(RADIANS(H5497)))))))</f>
        <v>-2.5946322582921724</v>
      </c>
      <c r="M5497" s="3">
        <f t="shared" si="941"/>
        <v>0</v>
      </c>
      <c r="N5497" s="2">
        <f t="shared" si="946"/>
        <v>-62.126078037069981</v>
      </c>
      <c r="O5497" s="2">
        <f>IF('PV model'!$B$2&gt;0, 180-N5497,IF('PV model'!$B$2&lt;0,0-N5497,N5497))</f>
        <v>242.12607803706999</v>
      </c>
      <c r="P5497" s="2">
        <f>ABS(O5497-'PV model'!$B$5)</f>
        <v>37.126078037069988</v>
      </c>
      <c r="Q5497" s="3">
        <f t="shared" si="942"/>
        <v>92.594632258292165</v>
      </c>
      <c r="R5497" s="3">
        <f t="shared" si="947"/>
        <v>0</v>
      </c>
      <c r="S5497" s="3">
        <f t="shared" si="943"/>
        <v>4.41</v>
      </c>
      <c r="T5497" s="3">
        <f>(0.5*(1-COS(RADIANS(90-$X$3)))*(D5497+E5497)*'PV model'!$B$4)</f>
        <v>0</v>
      </c>
      <c r="U5497" s="3">
        <f t="shared" si="948"/>
        <v>4.41</v>
      </c>
      <c r="V5497" s="3">
        <f>('PV model'!$B$13*(U5497/1000)*(1-'PV model'!$B$14*((20+C5497)-25))*'PV model'!$B$10)/'PV model'!$B$12</f>
        <v>0.42336698544000001</v>
      </c>
    </row>
    <row r="5498" spans="1:22" x14ac:dyDescent="0.2">
      <c r="A5498" s="10">
        <f t="shared" si="951"/>
        <v>229</v>
      </c>
      <c r="B5498" s="10">
        <f t="shared" si="949"/>
        <v>21</v>
      </c>
      <c r="C5498" s="23">
        <v>14.7</v>
      </c>
      <c r="D5498" s="24">
        <v>0</v>
      </c>
      <c r="E5498" s="24">
        <v>0</v>
      </c>
      <c r="F5498" s="48"/>
      <c r="G5498" s="48"/>
      <c r="H5498" s="1">
        <f t="shared" si="950"/>
        <v>13.134122992168409</v>
      </c>
      <c r="I5498" s="1">
        <f t="shared" si="944"/>
        <v>-3.6635890075517703</v>
      </c>
      <c r="J5498" s="4">
        <f>B5498+('PV model'!$B$3/15)+(I5498/60)</f>
        <v>20.662273516540804</v>
      </c>
      <c r="K5498" s="2">
        <f t="shared" si="945"/>
        <v>-129.93410274811205</v>
      </c>
      <c r="L5498" s="2">
        <f>DEGREES(ASIN((((COS(RADIANS('PV model'!$B$2))*COS(RADIANS(H5498))*COS(RADIANS(K5498)))+(SIN(RADIANS('PV model'!$B$2))*SIN(RADIANS(H5498)))))))</f>
        <v>-9.6018977227790376</v>
      </c>
      <c r="M5498" s="3">
        <f t="shared" si="941"/>
        <v>0</v>
      </c>
      <c r="N5498" s="2">
        <f t="shared" si="946"/>
        <v>-49.229787866833114</v>
      </c>
      <c r="O5498" s="2">
        <f>IF('PV model'!$B$2&gt;0, 180-N5498,IF('PV model'!$B$2&lt;0,0-N5498,N5498))</f>
        <v>229.22978786683311</v>
      </c>
      <c r="P5498" s="2">
        <f>ABS(O5498-'PV model'!$B$5)</f>
        <v>24.229787866833107</v>
      </c>
      <c r="Q5498" s="3">
        <f t="shared" si="942"/>
        <v>99.601897722779043</v>
      </c>
      <c r="R5498" s="3">
        <f t="shared" si="947"/>
        <v>0</v>
      </c>
      <c r="S5498" s="3">
        <f t="shared" si="943"/>
        <v>0</v>
      </c>
      <c r="T5498" s="3">
        <f>(0.5*(1-COS(RADIANS(90-$X$3)))*(D5498+E5498)*'PV model'!$B$4)</f>
        <v>0</v>
      </c>
      <c r="U5498" s="3">
        <f t="shared" si="948"/>
        <v>0</v>
      </c>
      <c r="V5498" s="3">
        <f>('PV model'!$B$13*(U5498/1000)*(1-'PV model'!$B$14*((20+C5498)-25))*'PV model'!$B$10)/'PV model'!$B$12</f>
        <v>0</v>
      </c>
    </row>
    <row r="5499" spans="1:22" x14ac:dyDescent="0.2">
      <c r="A5499" s="10">
        <f t="shared" si="951"/>
        <v>229</v>
      </c>
      <c r="B5499" s="10">
        <f t="shared" si="949"/>
        <v>22</v>
      </c>
      <c r="C5499" s="23">
        <v>14.7</v>
      </c>
      <c r="D5499" s="24">
        <v>0</v>
      </c>
      <c r="E5499" s="24">
        <v>0</v>
      </c>
      <c r="F5499" s="48"/>
      <c r="G5499" s="48"/>
      <c r="H5499" s="1">
        <f t="shared" si="950"/>
        <v>13.134122992168409</v>
      </c>
      <c r="I5499" s="1">
        <f t="shared" si="944"/>
        <v>-3.6635890075517703</v>
      </c>
      <c r="J5499" s="4">
        <f>B5499+('PV model'!$B$3/15)+(I5499/60)</f>
        <v>21.662273516540804</v>
      </c>
      <c r="K5499" s="2">
        <f t="shared" si="945"/>
        <v>-144.93410274811205</v>
      </c>
      <c r="L5499" s="2">
        <f>DEGREES(ASIN((((COS(RADIANS('PV model'!$B$2))*COS(RADIANS(H5499))*COS(RADIANS(K5499)))+(SIN(RADIANS('PV model'!$B$2))*SIN(RADIANS(H5499)))))))</f>
        <v>-15.319672362830648</v>
      </c>
      <c r="M5499" s="3">
        <f t="shared" si="941"/>
        <v>0</v>
      </c>
      <c r="N5499" s="2">
        <f t="shared" si="946"/>
        <v>-35.457728465557167</v>
      </c>
      <c r="O5499" s="2">
        <f>IF('PV model'!$B$2&gt;0, 180-N5499,IF('PV model'!$B$2&lt;0,0-N5499,N5499))</f>
        <v>215.45772846555718</v>
      </c>
      <c r="P5499" s="2">
        <f>ABS(O5499-'PV model'!$B$5)</f>
        <v>10.457728465557182</v>
      </c>
      <c r="Q5499" s="3">
        <f t="shared" si="942"/>
        <v>105.31967236283064</v>
      </c>
      <c r="R5499" s="3">
        <f t="shared" si="947"/>
        <v>0</v>
      </c>
      <c r="S5499" s="3">
        <f t="shared" si="943"/>
        <v>0</v>
      </c>
      <c r="T5499" s="3">
        <f>(0.5*(1-COS(RADIANS(90-$X$3)))*(D5499+E5499)*'PV model'!$B$4)</f>
        <v>0</v>
      </c>
      <c r="U5499" s="3">
        <f t="shared" si="948"/>
        <v>0</v>
      </c>
      <c r="V5499" s="3">
        <f>('PV model'!$B$13*(U5499/1000)*(1-'PV model'!$B$14*((20+C5499)-25))*'PV model'!$B$10)/'PV model'!$B$12</f>
        <v>0</v>
      </c>
    </row>
    <row r="5500" spans="1:22" x14ac:dyDescent="0.2">
      <c r="A5500" s="10">
        <f t="shared" si="951"/>
        <v>229</v>
      </c>
      <c r="B5500" s="10">
        <f t="shared" si="949"/>
        <v>23</v>
      </c>
      <c r="C5500" s="23">
        <v>14</v>
      </c>
      <c r="D5500" s="24">
        <v>0</v>
      </c>
      <c r="E5500" s="24">
        <v>0</v>
      </c>
      <c r="F5500" s="48"/>
      <c r="G5500" s="48"/>
      <c r="H5500" s="1">
        <f t="shared" si="950"/>
        <v>13.134122992168409</v>
      </c>
      <c r="I5500" s="1">
        <f t="shared" si="944"/>
        <v>-3.6635890075517703</v>
      </c>
      <c r="J5500" s="4">
        <f>B5500+('PV model'!$B$3/15)+(I5500/60)</f>
        <v>22.662273516540804</v>
      </c>
      <c r="K5500" s="2">
        <f t="shared" si="945"/>
        <v>-159.93410274811205</v>
      </c>
      <c r="L5500" s="2">
        <f>DEGREES(ASIN((((COS(RADIANS('PV model'!$B$2))*COS(RADIANS(H5500))*COS(RADIANS(K5500)))+(SIN(RADIANS('PV model'!$B$2))*SIN(RADIANS(H5500)))))))</f>
        <v>-19.319767059623562</v>
      </c>
      <c r="M5500" s="3">
        <f t="shared" si="941"/>
        <v>0</v>
      </c>
      <c r="N5500" s="2">
        <f t="shared" si="946"/>
        <v>-20.736083324731663</v>
      </c>
      <c r="O5500" s="2">
        <f>IF('PV model'!$B$2&gt;0, 180-N5500,IF('PV model'!$B$2&lt;0,0-N5500,N5500))</f>
        <v>200.73608332473165</v>
      </c>
      <c r="P5500" s="2">
        <f>ABS(O5500-'PV model'!$B$5)</f>
        <v>4.2639166752683479</v>
      </c>
      <c r="Q5500" s="3">
        <f t="shared" si="942"/>
        <v>109.31976705962356</v>
      </c>
      <c r="R5500" s="3">
        <f t="shared" si="947"/>
        <v>0</v>
      </c>
      <c r="S5500" s="3">
        <f t="shared" si="943"/>
        <v>0</v>
      </c>
      <c r="T5500" s="3">
        <f>(0.5*(1-COS(RADIANS(90-$X$3)))*(D5500+E5500)*'PV model'!$B$4)</f>
        <v>0</v>
      </c>
      <c r="U5500" s="3">
        <f t="shared" si="948"/>
        <v>0</v>
      </c>
      <c r="V5500" s="3">
        <f>('PV model'!$B$13*(U5500/1000)*(1-'PV model'!$B$14*((20+C5500)-25))*'PV model'!$B$10)/'PV model'!$B$12</f>
        <v>0</v>
      </c>
    </row>
    <row r="5501" spans="1:22" x14ac:dyDescent="0.2">
      <c r="A5501" s="10">
        <f t="shared" si="951"/>
        <v>229</v>
      </c>
      <c r="B5501" s="10">
        <f t="shared" si="949"/>
        <v>24</v>
      </c>
      <c r="C5501" s="23">
        <v>13.7</v>
      </c>
      <c r="D5501" s="24">
        <v>0</v>
      </c>
      <c r="E5501" s="24">
        <v>0</v>
      </c>
      <c r="F5501" s="48"/>
      <c r="G5501" s="48"/>
      <c r="H5501" s="1">
        <f t="shared" si="950"/>
        <v>13.134122992168409</v>
      </c>
      <c r="I5501" s="1">
        <f t="shared" si="944"/>
        <v>-3.6635890075517703</v>
      </c>
      <c r="J5501" s="4">
        <f>B5501+('PV model'!$B$3/15)+(I5501/60)</f>
        <v>23.662273516540804</v>
      </c>
      <c r="K5501" s="2">
        <f t="shared" si="945"/>
        <v>-174.93410274811205</v>
      </c>
      <c r="L5501" s="2">
        <f>DEGREES(ASIN((((COS(RADIANS('PV model'!$B$2))*COS(RADIANS(H5501))*COS(RADIANS(K5501)))+(SIN(RADIANS('PV model'!$B$2))*SIN(RADIANS(H5501)))))))</f>
        <v>-21.233375699487084</v>
      </c>
      <c r="M5501" s="3">
        <f t="shared" si="941"/>
        <v>0</v>
      </c>
      <c r="N5501" s="2">
        <f t="shared" si="946"/>
        <v>-5.2933152466987101</v>
      </c>
      <c r="O5501" s="2">
        <f>IF('PV model'!$B$2&gt;0, 180-N5501,IF('PV model'!$B$2&lt;0,0-N5501,N5501))</f>
        <v>185.29331524669871</v>
      </c>
      <c r="P5501" s="2">
        <f>ABS(O5501-'PV model'!$B$5)</f>
        <v>19.706684753301289</v>
      </c>
      <c r="Q5501" s="3">
        <f t="shared" si="942"/>
        <v>111.23337569948708</v>
      </c>
      <c r="R5501" s="3">
        <f t="shared" si="947"/>
        <v>0</v>
      </c>
      <c r="S5501" s="3">
        <f t="shared" si="943"/>
        <v>0</v>
      </c>
      <c r="T5501" s="3">
        <f>(0.5*(1-COS(RADIANS(90-$X$3)))*(D5501+E5501)*'PV model'!$B$4)</f>
        <v>0</v>
      </c>
      <c r="U5501" s="3">
        <f t="shared" si="948"/>
        <v>0</v>
      </c>
      <c r="V5501" s="3">
        <f>('PV model'!$B$13*(U5501/1000)*(1-'PV model'!$B$14*((20+C5501)-25))*'PV model'!$B$10)/'PV model'!$B$12</f>
        <v>0</v>
      </c>
    </row>
    <row r="5502" spans="1:22" x14ac:dyDescent="0.2">
      <c r="A5502" s="10">
        <f t="shared" si="951"/>
        <v>230</v>
      </c>
      <c r="B5502" s="10">
        <f t="shared" si="949"/>
        <v>1</v>
      </c>
      <c r="C5502" s="23">
        <v>13.8</v>
      </c>
      <c r="D5502" s="24">
        <v>0</v>
      </c>
      <c r="E5502" s="24">
        <v>0</v>
      </c>
      <c r="F5502" s="48"/>
      <c r="G5502" s="48"/>
      <c r="H5502" s="1">
        <f t="shared" si="950"/>
        <v>12.797466882378965</v>
      </c>
      <c r="I5502" s="1">
        <f t="shared" si="944"/>
        <v>-3.433740968894845</v>
      </c>
      <c r="J5502" s="4">
        <f>B5502+('PV model'!$B$3/15)+(I5502/60)</f>
        <v>0.666104317185086</v>
      </c>
      <c r="K5502" s="2">
        <f t="shared" si="945"/>
        <v>170.0084352422237</v>
      </c>
      <c r="L5502" s="2">
        <f>DEGREES(ASIN((((COS(RADIANS('PV model'!$B$2))*COS(RADIANS(H5502))*COS(RADIANS(K5502)))+(SIN(RADIANS('PV model'!$B$2))*SIN(RADIANS(H5502)))))))</f>
        <v>-21.186858545616715</v>
      </c>
      <c r="M5502" s="3">
        <f t="shared" si="941"/>
        <v>0</v>
      </c>
      <c r="N5502" s="2">
        <f t="shared" si="946"/>
        <v>10.454730958577171</v>
      </c>
      <c r="O5502" s="2">
        <f>IF('PV model'!$B$2&gt;0, 180-N5502,IF('PV model'!$B$2&lt;0,0-N5502,N5502))</f>
        <v>169.54526904142284</v>
      </c>
      <c r="P5502" s="2">
        <f>ABS(O5502-'PV model'!$B$5)</f>
        <v>35.454730958577159</v>
      </c>
      <c r="Q5502" s="3">
        <f t="shared" si="942"/>
        <v>111.18685854561672</v>
      </c>
      <c r="R5502" s="3">
        <f t="shared" si="947"/>
        <v>0</v>
      </c>
      <c r="S5502" s="3">
        <f t="shared" si="943"/>
        <v>0</v>
      </c>
      <c r="T5502" s="3">
        <f>(0.5*(1-COS(RADIANS(90-$X$3)))*(D5502+E5502)*'PV model'!$B$4)</f>
        <v>0</v>
      </c>
      <c r="U5502" s="3">
        <f t="shared" si="948"/>
        <v>0</v>
      </c>
      <c r="V5502" s="3">
        <f>('PV model'!$B$13*(U5502/1000)*(1-'PV model'!$B$14*((20+C5502)-25))*'PV model'!$B$10)/'PV model'!$B$12</f>
        <v>0</v>
      </c>
    </row>
    <row r="5503" spans="1:22" x14ac:dyDescent="0.2">
      <c r="A5503" s="10">
        <f t="shared" si="951"/>
        <v>230</v>
      </c>
      <c r="B5503" s="10">
        <f t="shared" si="949"/>
        <v>2</v>
      </c>
      <c r="C5503" s="23">
        <v>13.7</v>
      </c>
      <c r="D5503" s="24">
        <v>0</v>
      </c>
      <c r="E5503" s="24">
        <v>0</v>
      </c>
      <c r="F5503" s="48"/>
      <c r="G5503" s="48"/>
      <c r="H5503" s="1">
        <f t="shared" si="950"/>
        <v>12.797466882378965</v>
      </c>
      <c r="I5503" s="1">
        <f t="shared" si="944"/>
        <v>-3.433740968894845</v>
      </c>
      <c r="J5503" s="4">
        <f>B5503+('PV model'!$B$3/15)+(I5503/60)</f>
        <v>1.666104317185086</v>
      </c>
      <c r="K5503" s="2">
        <f t="shared" si="945"/>
        <v>155.0084352422237</v>
      </c>
      <c r="L5503" s="2">
        <f>DEGREES(ASIN((((COS(RADIANS('PV model'!$B$2))*COS(RADIANS(H5503))*COS(RADIANS(K5503)))+(SIN(RADIANS('PV model'!$B$2))*SIN(RADIANS(H5503)))))))</f>
        <v>-18.546403413213838</v>
      </c>
      <c r="M5503" s="3">
        <f t="shared" si="941"/>
        <v>0</v>
      </c>
      <c r="N5503" s="2">
        <f t="shared" si="946"/>
        <v>25.757180329502749</v>
      </c>
      <c r="O5503" s="2">
        <f>IF('PV model'!$B$2&gt;0, 180-N5503,IF('PV model'!$B$2&lt;0,0-N5503,N5503))</f>
        <v>154.24281967049725</v>
      </c>
      <c r="P5503" s="2">
        <f>ABS(O5503-'PV model'!$B$5)</f>
        <v>50.757180329502745</v>
      </c>
      <c r="Q5503" s="3">
        <f t="shared" si="942"/>
        <v>108.54640341321384</v>
      </c>
      <c r="R5503" s="3">
        <f t="shared" si="947"/>
        <v>0</v>
      </c>
      <c r="S5503" s="3">
        <f t="shared" si="943"/>
        <v>0</v>
      </c>
      <c r="T5503" s="3">
        <f>(0.5*(1-COS(RADIANS(90-$X$3)))*(D5503+E5503)*'PV model'!$B$4)</f>
        <v>0</v>
      </c>
      <c r="U5503" s="3">
        <f t="shared" si="948"/>
        <v>0</v>
      </c>
      <c r="V5503" s="3">
        <f>('PV model'!$B$13*(U5503/1000)*(1-'PV model'!$B$14*((20+C5503)-25))*'PV model'!$B$10)/'PV model'!$B$12</f>
        <v>0</v>
      </c>
    </row>
    <row r="5504" spans="1:22" x14ac:dyDescent="0.2">
      <c r="A5504" s="10">
        <f t="shared" si="951"/>
        <v>230</v>
      </c>
      <c r="B5504" s="10">
        <f t="shared" si="949"/>
        <v>3</v>
      </c>
      <c r="C5504" s="23">
        <v>13.7</v>
      </c>
      <c r="D5504" s="24">
        <v>0</v>
      </c>
      <c r="E5504" s="24">
        <v>0</v>
      </c>
      <c r="F5504" s="48"/>
      <c r="G5504" s="48"/>
      <c r="H5504" s="1">
        <f t="shared" si="950"/>
        <v>12.797466882378965</v>
      </c>
      <c r="I5504" s="1">
        <f t="shared" si="944"/>
        <v>-3.433740968894845</v>
      </c>
      <c r="J5504" s="4">
        <f>B5504+('PV model'!$B$3/15)+(I5504/60)</f>
        <v>2.6661043171850856</v>
      </c>
      <c r="K5504" s="2">
        <f t="shared" si="945"/>
        <v>140.0084352422237</v>
      </c>
      <c r="L5504" s="2">
        <f>DEGREES(ASIN((((COS(RADIANS('PV model'!$B$2))*COS(RADIANS(H5504))*COS(RADIANS(K5504)))+(SIN(RADIANS('PV model'!$B$2))*SIN(RADIANS(H5504)))))))</f>
        <v>-13.923016362454543</v>
      </c>
      <c r="M5504" s="3">
        <f t="shared" si="941"/>
        <v>0</v>
      </c>
      <c r="N5504" s="2">
        <f t="shared" si="946"/>
        <v>40.216707757016934</v>
      </c>
      <c r="O5504" s="2">
        <f>IF('PV model'!$B$2&gt;0, 180-N5504,IF('PV model'!$B$2&lt;0,0-N5504,N5504))</f>
        <v>139.78329224298307</v>
      </c>
      <c r="P5504" s="2">
        <f>ABS(O5504-'PV model'!$B$5)</f>
        <v>65.216707757016934</v>
      </c>
      <c r="Q5504" s="3">
        <f t="shared" si="942"/>
        <v>103.92301636245453</v>
      </c>
      <c r="R5504" s="3">
        <f t="shared" si="947"/>
        <v>0</v>
      </c>
      <c r="S5504" s="3">
        <f t="shared" si="943"/>
        <v>0</v>
      </c>
      <c r="T5504" s="3">
        <f>(0.5*(1-COS(RADIANS(90-$X$3)))*(D5504+E5504)*'PV model'!$B$4)</f>
        <v>0</v>
      </c>
      <c r="U5504" s="3">
        <f t="shared" si="948"/>
        <v>0</v>
      </c>
      <c r="V5504" s="3">
        <f>('PV model'!$B$13*(U5504/1000)*(1-'PV model'!$B$14*((20+C5504)-25))*'PV model'!$B$10)/'PV model'!$B$12</f>
        <v>0</v>
      </c>
    </row>
    <row r="5505" spans="1:22" x14ac:dyDescent="0.2">
      <c r="A5505" s="10">
        <f t="shared" si="951"/>
        <v>230</v>
      </c>
      <c r="B5505" s="10">
        <f t="shared" si="949"/>
        <v>4</v>
      </c>
      <c r="C5505" s="23">
        <v>13.6</v>
      </c>
      <c r="D5505" s="24">
        <v>0</v>
      </c>
      <c r="E5505" s="24">
        <v>0</v>
      </c>
      <c r="F5505" s="48"/>
      <c r="G5505" s="48"/>
      <c r="H5505" s="1">
        <f t="shared" si="950"/>
        <v>12.797466882378965</v>
      </c>
      <c r="I5505" s="1">
        <f t="shared" si="944"/>
        <v>-3.433740968894845</v>
      </c>
      <c r="J5505" s="4">
        <f>B5505+('PV model'!$B$3/15)+(I5505/60)</f>
        <v>3.6661043171850856</v>
      </c>
      <c r="K5505" s="2">
        <f t="shared" si="945"/>
        <v>125.00843524222371</v>
      </c>
      <c r="L5505" s="2">
        <f>DEGREES(ASIN((((COS(RADIANS('PV model'!$B$2))*COS(RADIANS(H5505))*COS(RADIANS(K5505)))+(SIN(RADIANS('PV model'!$B$2))*SIN(RADIANS(H5505)))))))</f>
        <v>-7.7196048416339194</v>
      </c>
      <c r="M5505" s="3">
        <f t="shared" si="941"/>
        <v>0</v>
      </c>
      <c r="N5505" s="2">
        <f t="shared" si="946"/>
        <v>53.709461293970044</v>
      </c>
      <c r="O5505" s="2">
        <f>IF('PV model'!$B$2&gt;0, 180-N5505,IF('PV model'!$B$2&lt;0,0-N5505,N5505))</f>
        <v>126.29053870602996</v>
      </c>
      <c r="P5505" s="2">
        <f>ABS(O5505-'PV model'!$B$5)</f>
        <v>78.709461293970037</v>
      </c>
      <c r="Q5505" s="3">
        <f t="shared" si="942"/>
        <v>97.71960484163391</v>
      </c>
      <c r="R5505" s="3">
        <f t="shared" si="947"/>
        <v>0</v>
      </c>
      <c r="S5505" s="3">
        <f t="shared" si="943"/>
        <v>0</v>
      </c>
      <c r="T5505" s="3">
        <f>(0.5*(1-COS(RADIANS(90-$X$3)))*(D5505+E5505)*'PV model'!$B$4)</f>
        <v>0</v>
      </c>
      <c r="U5505" s="3">
        <f t="shared" si="948"/>
        <v>0</v>
      </c>
      <c r="V5505" s="3">
        <f>('PV model'!$B$13*(U5505/1000)*(1-'PV model'!$B$14*((20+C5505)-25))*'PV model'!$B$10)/'PV model'!$B$12</f>
        <v>0</v>
      </c>
    </row>
    <row r="5506" spans="1:22" x14ac:dyDescent="0.2">
      <c r="A5506" s="10">
        <f t="shared" si="951"/>
        <v>230</v>
      </c>
      <c r="B5506" s="10">
        <f t="shared" si="949"/>
        <v>5</v>
      </c>
      <c r="C5506" s="23">
        <v>13.5</v>
      </c>
      <c r="D5506" s="24">
        <v>0</v>
      </c>
      <c r="E5506" s="24">
        <v>0</v>
      </c>
      <c r="F5506" s="48"/>
      <c r="G5506" s="48"/>
      <c r="H5506" s="1">
        <f t="shared" si="950"/>
        <v>12.797466882378965</v>
      </c>
      <c r="I5506" s="1">
        <f t="shared" si="944"/>
        <v>-3.433740968894845</v>
      </c>
      <c r="J5506" s="4">
        <f>B5506+('PV model'!$B$3/15)+(I5506/60)</f>
        <v>4.666104317185086</v>
      </c>
      <c r="K5506" s="2">
        <f t="shared" si="945"/>
        <v>110.00843524222371</v>
      </c>
      <c r="L5506" s="2">
        <f>DEGREES(ASIN((((COS(RADIANS('PV model'!$B$2))*COS(RADIANS(H5506))*COS(RADIANS(K5506)))+(SIN(RADIANS('PV model'!$B$2))*SIN(RADIANS(H5506)))))))</f>
        <v>-0.36888058146756592</v>
      </c>
      <c r="M5506" s="3">
        <f t="shared" si="941"/>
        <v>0</v>
      </c>
      <c r="N5506" s="2">
        <f t="shared" si="946"/>
        <v>66.393847495417148</v>
      </c>
      <c r="O5506" s="2">
        <f>IF('PV model'!$B$2&gt;0, 180-N5506,IF('PV model'!$B$2&lt;0,0-N5506,N5506))</f>
        <v>113.60615250458285</v>
      </c>
      <c r="P5506" s="2">
        <f>ABS(O5506-'PV model'!$B$5)</f>
        <v>91.393847495417148</v>
      </c>
      <c r="Q5506" s="3">
        <f t="shared" si="942"/>
        <v>90.368880581467565</v>
      </c>
      <c r="R5506" s="3">
        <f t="shared" si="947"/>
        <v>0</v>
      </c>
      <c r="S5506" s="3">
        <f t="shared" si="943"/>
        <v>0</v>
      </c>
      <c r="T5506" s="3">
        <f>(0.5*(1-COS(RADIANS(90-$X$3)))*(D5506+E5506)*'PV model'!$B$4)</f>
        <v>0</v>
      </c>
      <c r="U5506" s="3">
        <f t="shared" si="948"/>
        <v>0</v>
      </c>
      <c r="V5506" s="3">
        <f>('PV model'!$B$13*(U5506/1000)*(1-'PV model'!$B$14*((20+C5506)-25))*'PV model'!$B$10)/'PV model'!$B$12</f>
        <v>0</v>
      </c>
    </row>
    <row r="5507" spans="1:22" x14ac:dyDescent="0.2">
      <c r="A5507" s="10">
        <f t="shared" si="951"/>
        <v>230</v>
      </c>
      <c r="B5507" s="10">
        <f t="shared" si="949"/>
        <v>6</v>
      </c>
      <c r="C5507" s="23">
        <v>13.1</v>
      </c>
      <c r="D5507" s="24">
        <v>0</v>
      </c>
      <c r="E5507" s="24">
        <v>12.348000000000001</v>
      </c>
      <c r="F5507" s="48"/>
      <c r="G5507" s="48"/>
      <c r="H5507" s="1">
        <f t="shared" si="950"/>
        <v>12.797466882378965</v>
      </c>
      <c r="I5507" s="1">
        <f t="shared" si="944"/>
        <v>-3.433740968894845</v>
      </c>
      <c r="J5507" s="4">
        <f>B5507+('PV model'!$B$3/15)+(I5507/60)</f>
        <v>5.666104317185086</v>
      </c>
      <c r="K5507" s="2">
        <f t="shared" si="945"/>
        <v>95.008435242223712</v>
      </c>
      <c r="L5507" s="2">
        <f>DEGREES(ASIN((((COS(RADIANS('PV model'!$B$2))*COS(RADIANS(H5507))*COS(RADIANS(K5507)))+(SIN(RADIANS('PV model'!$B$2))*SIN(RADIANS(H5507)))))))</f>
        <v>7.7197694497725422</v>
      </c>
      <c r="M5507" s="3">
        <f t="shared" si="941"/>
        <v>7.7197694497725422</v>
      </c>
      <c r="N5507" s="2">
        <f t="shared" si="946"/>
        <v>78.614331408208372</v>
      </c>
      <c r="O5507" s="2">
        <f>IF('PV model'!$B$2&gt;0, 180-N5507,IF('PV model'!$B$2&lt;0,0-N5507,N5507))</f>
        <v>101.38566859179163</v>
      </c>
      <c r="P5507" s="2">
        <f>ABS(O5507-'PV model'!$B$5)</f>
        <v>103.61433140820837</v>
      </c>
      <c r="Q5507" s="3">
        <f t="shared" si="942"/>
        <v>82.280230550227458</v>
      </c>
      <c r="R5507" s="3">
        <f t="shared" si="947"/>
        <v>0</v>
      </c>
      <c r="S5507" s="3">
        <f t="shared" si="943"/>
        <v>12.348000000000001</v>
      </c>
      <c r="T5507" s="3">
        <f>(0.5*(1-COS(RADIANS(90-$X$3)))*(D5507+E5507)*'PV model'!$B$4)</f>
        <v>0</v>
      </c>
      <c r="U5507" s="3">
        <f t="shared" si="948"/>
        <v>12.348000000000001</v>
      </c>
      <c r="V5507" s="3">
        <f>('PV model'!$B$13*(U5507/1000)*(1-'PV model'!$B$14*((20+C5507)-25))*'PV model'!$B$10)/'PV model'!$B$12</f>
        <v>1.1943145630080001</v>
      </c>
    </row>
    <row r="5508" spans="1:22" x14ac:dyDescent="0.2">
      <c r="A5508" s="10">
        <f t="shared" si="951"/>
        <v>230</v>
      </c>
      <c r="B5508" s="10">
        <f t="shared" si="949"/>
        <v>7</v>
      </c>
      <c r="C5508" s="23">
        <v>13</v>
      </c>
      <c r="D5508" s="24">
        <v>184.08180000000002</v>
      </c>
      <c r="E5508" s="24">
        <v>61.739999999999995</v>
      </c>
      <c r="F5508" s="48"/>
      <c r="G5508" s="48"/>
      <c r="H5508" s="1">
        <f t="shared" si="950"/>
        <v>12.797466882378965</v>
      </c>
      <c r="I5508" s="1">
        <f t="shared" si="944"/>
        <v>-3.433740968894845</v>
      </c>
      <c r="J5508" s="4">
        <f>B5508+('PV model'!$B$3/15)+(I5508/60)</f>
        <v>6.666104317185086</v>
      </c>
      <c r="K5508" s="2">
        <f t="shared" si="945"/>
        <v>80.008435242223712</v>
      </c>
      <c r="L5508" s="2">
        <f>DEGREES(ASIN((((COS(RADIANS('PV model'!$B$2))*COS(RADIANS(H5508))*COS(RADIANS(K5508)))+(SIN(RADIANS('PV model'!$B$2))*SIN(RADIANS(H5508)))))))</f>
        <v>16.16357075689017</v>
      </c>
      <c r="M5508" s="3">
        <f t="shared" si="941"/>
        <v>16.16357075689017</v>
      </c>
      <c r="N5508" s="2">
        <f t="shared" si="946"/>
        <v>89.166335903250271</v>
      </c>
      <c r="O5508" s="2">
        <f>IF('PV model'!$B$2&gt;0, 180-N5508,IF('PV model'!$B$2&lt;0,0-N5508,N5508))</f>
        <v>90.833664096749729</v>
      </c>
      <c r="P5508" s="2">
        <f>ABS(O5508-'PV model'!$B$5)</f>
        <v>114.16633590325027</v>
      </c>
      <c r="Q5508" s="3">
        <f t="shared" si="942"/>
        <v>73.836429243109833</v>
      </c>
      <c r="R5508" s="3">
        <f t="shared" si="947"/>
        <v>184.08180000000002</v>
      </c>
      <c r="S5508" s="3">
        <f t="shared" si="943"/>
        <v>76.595483128920378</v>
      </c>
      <c r="T5508" s="3">
        <f>(0.5*(1-COS(RADIANS(90-$X$3)))*(D5508+E5508)*'PV model'!$B$4)</f>
        <v>0</v>
      </c>
      <c r="U5508" s="3">
        <f t="shared" si="948"/>
        <v>260.67728312892041</v>
      </c>
      <c r="V5508" s="3">
        <f>('PV model'!$B$13*(U5508/1000)*(1-'PV model'!$B$14*((20+C5508)-25))*'PV model'!$B$10)/'PV model'!$B$12</f>
        <v>25.22346758247674</v>
      </c>
    </row>
    <row r="5509" spans="1:22" x14ac:dyDescent="0.2">
      <c r="A5509" s="10">
        <f t="shared" si="951"/>
        <v>230</v>
      </c>
      <c r="B5509" s="10">
        <f t="shared" si="949"/>
        <v>8</v>
      </c>
      <c r="C5509" s="23">
        <v>14</v>
      </c>
      <c r="D5509" s="24">
        <v>408.5718</v>
      </c>
      <c r="E5509" s="24">
        <v>104.07600000000001</v>
      </c>
      <c r="F5509" s="48"/>
      <c r="G5509" s="48"/>
      <c r="H5509" s="1">
        <f t="shared" si="950"/>
        <v>12.797466882378965</v>
      </c>
      <c r="I5509" s="1">
        <f t="shared" si="944"/>
        <v>-3.433740968894845</v>
      </c>
      <c r="J5509" s="4">
        <f>B5509+('PV model'!$B$3/15)+(I5509/60)</f>
        <v>7.666104317185086</v>
      </c>
      <c r="K5509" s="2">
        <f t="shared" si="945"/>
        <v>65.008435242223712</v>
      </c>
      <c r="L5509" s="2">
        <f>DEGREES(ASIN((((COS(RADIANS('PV model'!$B$2))*COS(RADIANS(H5509))*COS(RADIANS(K5509)))+(SIN(RADIANS('PV model'!$B$2))*SIN(RADIANS(H5509)))))))</f>
        <v>24.576136539664049</v>
      </c>
      <c r="M5509" s="3">
        <f t="shared" si="941"/>
        <v>24.576136539664049</v>
      </c>
      <c r="N5509" s="2">
        <f t="shared" si="946"/>
        <v>76.385141214902006</v>
      </c>
      <c r="O5509" s="2">
        <f>IF('PV model'!$B$2&gt;0, 180-N5509,IF('PV model'!$B$2&lt;0,0-N5509,N5509))</f>
        <v>103.61485878509799</v>
      </c>
      <c r="P5509" s="2">
        <f>ABS(O5509-'PV model'!$B$5)</f>
        <v>101.38514121490201</v>
      </c>
      <c r="Q5509" s="3">
        <f t="shared" si="942"/>
        <v>65.423863460335951</v>
      </c>
      <c r="R5509" s="3">
        <f t="shared" si="947"/>
        <v>408.57180000000005</v>
      </c>
      <c r="S5509" s="3">
        <f t="shared" si="943"/>
        <v>136.89790737691118</v>
      </c>
      <c r="T5509" s="3">
        <f>(0.5*(1-COS(RADIANS(90-$X$3)))*(D5509+E5509)*'PV model'!$B$4)</f>
        <v>0</v>
      </c>
      <c r="U5509" s="3">
        <f t="shared" si="948"/>
        <v>545.46970737691117</v>
      </c>
      <c r="V5509" s="3">
        <f>('PV model'!$B$13*(U5509/1000)*(1-'PV model'!$B$14*((20+C5509)-25))*'PV model'!$B$10)/'PV model'!$B$12</f>
        <v>52.562246479217777</v>
      </c>
    </row>
    <row r="5510" spans="1:22" x14ac:dyDescent="0.2">
      <c r="A5510" s="10">
        <f t="shared" si="951"/>
        <v>230</v>
      </c>
      <c r="B5510" s="10">
        <f t="shared" si="949"/>
        <v>9</v>
      </c>
      <c r="C5510" s="23">
        <v>14.4</v>
      </c>
      <c r="D5510" s="24">
        <v>51.6327</v>
      </c>
      <c r="E5510" s="24">
        <v>178.16400000000002</v>
      </c>
      <c r="F5510" s="48"/>
      <c r="G5510" s="48"/>
      <c r="H5510" s="1">
        <f t="shared" si="950"/>
        <v>12.797466882378965</v>
      </c>
      <c r="I5510" s="1">
        <f t="shared" si="944"/>
        <v>-3.433740968894845</v>
      </c>
      <c r="J5510" s="4">
        <f>B5510+('PV model'!$B$3/15)+(I5510/60)</f>
        <v>8.666104317185086</v>
      </c>
      <c r="K5510" s="2">
        <f t="shared" si="945"/>
        <v>50.008435242223712</v>
      </c>
      <c r="L5510" s="2">
        <f>DEGREES(ASIN((((COS(RADIANS('PV model'!$B$2))*COS(RADIANS(H5510))*COS(RADIANS(K5510)))+(SIN(RADIANS('PV model'!$B$2))*SIN(RADIANS(H5510)))))))</f>
        <v>32.515039701257443</v>
      </c>
      <c r="M5510" s="3">
        <f t="shared" ref="M5510:M5573" si="952">IF(L5510&gt;0, L5510, 0)</f>
        <v>32.515039701257443</v>
      </c>
      <c r="N5510" s="2">
        <f t="shared" si="946"/>
        <v>62.373029319763688</v>
      </c>
      <c r="O5510" s="2">
        <f>IF('PV model'!$B$2&gt;0, 180-N5510,IF('PV model'!$B$2&lt;0,0-N5510,N5510))</f>
        <v>117.62697068023631</v>
      </c>
      <c r="P5510" s="2">
        <f>ABS(O5510-'PV model'!$B$5)</f>
        <v>87.373029319763688</v>
      </c>
      <c r="Q5510" s="3">
        <f t="shared" ref="Q5510:Q5573" si="953">DEGREES(ACOS((SIN(RADIANS(L5510))*COS(RADIANS(90-$X$3))+COS(RADIANS(L5510))*COS(RADIANS(P5510))*SIN(RADIANS(90-$X$3)))))</f>
        <v>57.484960298742564</v>
      </c>
      <c r="R5510" s="3">
        <f t="shared" si="947"/>
        <v>51.6327</v>
      </c>
      <c r="S5510" s="3">
        <f t="shared" ref="S5510:S5573" si="954">IF($Z$3=TRUE, IF(E5510=0,0,E5510*(0.5*(1+COS(RADIANS(90-$X$3))*(1+(1-(E5510^2/(D5510+E5510)^2))*(SIN(RADIANS(0.5*$X$3))^3)))*(1+(1-(E5510^2/(D5510+E5510)^2))*(COS(RADIANS(Q5510))^2)*(SIN(RADIANS(90-L5510))^3)))), IF(E5510=0,0,E5510*(0.5*(1+COS(RADIANS(90-$X$3))))))</f>
        <v>203.90761163130969</v>
      </c>
      <c r="T5510" s="3">
        <f>(0.5*(1-COS(RADIANS(90-$X$3)))*(D5510+E5510)*'PV model'!$B$4)</f>
        <v>0</v>
      </c>
      <c r="U5510" s="3">
        <f t="shared" si="948"/>
        <v>255.54031163130969</v>
      </c>
      <c r="V5510" s="3">
        <f>('PV model'!$B$13*(U5510/1000)*(1-'PV model'!$B$14*((20+C5510)-25))*'PV model'!$B$10)/'PV model'!$B$12</f>
        <v>24.583362311560684</v>
      </c>
    </row>
    <row r="5511" spans="1:22" x14ac:dyDescent="0.2">
      <c r="A5511" s="10">
        <f t="shared" si="951"/>
        <v>230</v>
      </c>
      <c r="B5511" s="10">
        <f t="shared" si="949"/>
        <v>10</v>
      </c>
      <c r="C5511" s="23">
        <v>15</v>
      </c>
      <c r="D5511" s="24">
        <v>96.530699999999996</v>
      </c>
      <c r="E5511" s="24">
        <v>218.73600000000002</v>
      </c>
      <c r="F5511" s="48"/>
      <c r="G5511" s="48"/>
      <c r="H5511" s="1">
        <f t="shared" si="950"/>
        <v>12.797466882378965</v>
      </c>
      <c r="I5511" s="1">
        <f t="shared" ref="I5511:I5574" si="955">9.87*SIN(RADIANS(1.978*A5511-160.22))-7.53*COS(RADIANS(0.989*A5511-80.11))-1.5*SIN((RADIANS(0.989*A5511-80.11)))</f>
        <v>-3.433740968894845</v>
      </c>
      <c r="J5511" s="4">
        <f>B5511+('PV model'!$B$3/15)+(I5511/60)</f>
        <v>9.666104317185086</v>
      </c>
      <c r="K5511" s="2">
        <f t="shared" ref="K5511:K5574" si="956">15*(12-J5511)</f>
        <v>35.008435242223712</v>
      </c>
      <c r="L5511" s="2">
        <f>DEGREES(ASIN((((COS(RADIANS('PV model'!$B$2))*COS(RADIANS(H5511))*COS(RADIANS(K5511)))+(SIN(RADIANS('PV model'!$B$2))*SIN(RADIANS(H5511)))))))</f>
        <v>39.416208606286382</v>
      </c>
      <c r="M5511" s="3">
        <f t="shared" si="952"/>
        <v>39.416208606286382</v>
      </c>
      <c r="N5511" s="2">
        <f t="shared" ref="N5511:N5574" si="957">DEGREES(ASIN((COS(RADIANS(H5511))*SIN(RADIANS(K5511)))/COS(RADIANS(L5511))))</f>
        <v>46.39828474773941</v>
      </c>
      <c r="O5511" s="2">
        <f>IF('PV model'!$B$2&gt;0, 180-N5511,IF('PV model'!$B$2&lt;0,0-N5511,N5511))</f>
        <v>133.60171525226059</v>
      </c>
      <c r="P5511" s="2">
        <f>ABS(O5511-'PV model'!$B$5)</f>
        <v>71.39828474773941</v>
      </c>
      <c r="Q5511" s="3">
        <f t="shared" si="953"/>
        <v>50.583791393713618</v>
      </c>
      <c r="R5511" s="3">
        <f t="shared" ref="R5511:R5574" si="958">IF(D5511=0,0,D5511*COS(RADIANS(Q5511))/SIN(RADIANS(L5511)))</f>
        <v>96.530699999999996</v>
      </c>
      <c r="S5511" s="3">
        <f t="shared" si="954"/>
        <v>261.81132230717282</v>
      </c>
      <c r="T5511" s="3">
        <f>(0.5*(1-COS(RADIANS(90-$X$3)))*(D5511+E5511)*'PV model'!$B$4)</f>
        <v>0</v>
      </c>
      <c r="U5511" s="3">
        <f t="shared" ref="U5511:U5574" si="959">R5511+S5511+T5511</f>
        <v>358.34202230717278</v>
      </c>
      <c r="V5511" s="3">
        <f>('PV model'!$B$13*(U5511/1000)*(1-'PV model'!$B$14*((20+C5511)-25))*'PV model'!$B$10)/'PV model'!$B$12</f>
        <v>34.387073807831989</v>
      </c>
    </row>
    <row r="5512" spans="1:22" x14ac:dyDescent="0.2">
      <c r="A5512" s="10">
        <f t="shared" si="951"/>
        <v>230</v>
      </c>
      <c r="B5512" s="10">
        <f t="shared" ref="B5512:B5575" si="960">IF(B5511&lt;24,B5511+1,1)</f>
        <v>11</v>
      </c>
      <c r="C5512" s="23">
        <v>16.100000000000001</v>
      </c>
      <c r="D5512" s="24">
        <v>105.5103</v>
      </c>
      <c r="E5512" s="24">
        <v>260.19</v>
      </c>
      <c r="F5512" s="48"/>
      <c r="G5512" s="48"/>
      <c r="H5512" s="1">
        <f t="shared" ref="H5512:H5575" si="961">(23.465*SIN(RADIANS(280.1+0.9863*A5512)))</f>
        <v>12.797466882378965</v>
      </c>
      <c r="I5512" s="1">
        <f t="shared" si="955"/>
        <v>-3.433740968894845</v>
      </c>
      <c r="J5512" s="4">
        <f>B5512+('PV model'!$B$3/15)+(I5512/60)</f>
        <v>10.666104317185086</v>
      </c>
      <c r="K5512" s="2">
        <f t="shared" si="956"/>
        <v>20.008435242223712</v>
      </c>
      <c r="L5512" s="2">
        <f>DEGREES(ASIN((((COS(RADIANS('PV model'!$B$2))*COS(RADIANS(H5512))*COS(RADIANS(K5512)))+(SIN(RADIANS('PV model'!$B$2))*SIN(RADIANS(H5512)))))))</f>
        <v>44.551239676860632</v>
      </c>
      <c r="M5512" s="3">
        <f t="shared" si="952"/>
        <v>44.551239676860632</v>
      </c>
      <c r="N5512" s="2">
        <f t="shared" si="957"/>
        <v>27.918312087977192</v>
      </c>
      <c r="O5512" s="2">
        <f>IF('PV model'!$B$2&gt;0, 180-N5512,IF('PV model'!$B$2&lt;0,0-N5512,N5512))</f>
        <v>152.0816879120228</v>
      </c>
      <c r="P5512" s="2">
        <f>ABS(O5512-'PV model'!$B$5)</f>
        <v>52.918312087977199</v>
      </c>
      <c r="Q5512" s="3">
        <f t="shared" si="953"/>
        <v>45.448760323139368</v>
      </c>
      <c r="R5512" s="3">
        <f t="shared" si="958"/>
        <v>105.5103</v>
      </c>
      <c r="S5512" s="3">
        <f t="shared" si="954"/>
        <v>307.7833878683897</v>
      </c>
      <c r="T5512" s="3">
        <f>(0.5*(1-COS(RADIANS(90-$X$3)))*(D5512+E5512)*'PV model'!$B$4)</f>
        <v>0</v>
      </c>
      <c r="U5512" s="3">
        <f t="shared" si="959"/>
        <v>413.29368786838972</v>
      </c>
      <c r="V5512" s="3">
        <f>('PV model'!$B$13*(U5512/1000)*(1-'PV model'!$B$14*((20+C5512)-25))*'PV model'!$B$10)/'PV model'!$B$12</f>
        <v>39.478547074778241</v>
      </c>
    </row>
    <row r="5513" spans="1:22" x14ac:dyDescent="0.2">
      <c r="A5513" s="10">
        <f t="shared" si="951"/>
        <v>230</v>
      </c>
      <c r="B5513" s="10">
        <f t="shared" si="960"/>
        <v>12</v>
      </c>
      <c r="C5513" s="23">
        <v>15.9</v>
      </c>
      <c r="D5513" s="24">
        <v>107.7552</v>
      </c>
      <c r="E5513" s="24">
        <v>285.76799999999997</v>
      </c>
      <c r="F5513" s="48"/>
      <c r="G5513" s="48"/>
      <c r="H5513" s="1">
        <f t="shared" si="961"/>
        <v>12.797466882378965</v>
      </c>
      <c r="I5513" s="1">
        <f t="shared" si="955"/>
        <v>-3.433740968894845</v>
      </c>
      <c r="J5513" s="4">
        <f>B5513+('PV model'!$B$3/15)+(I5513/60)</f>
        <v>11.666104317185086</v>
      </c>
      <c r="K5513" s="2">
        <f t="shared" si="956"/>
        <v>5.0084352422237099</v>
      </c>
      <c r="L5513" s="2">
        <f>DEGREES(ASIN((((COS(RADIANS('PV model'!$B$2))*COS(RADIANS(H5513))*COS(RADIANS(K5513)))+(SIN(RADIANS('PV model'!$B$2))*SIN(RADIANS(H5513)))))))</f>
        <v>47.119599402437849</v>
      </c>
      <c r="M5513" s="3">
        <f t="shared" si="952"/>
        <v>47.119599402437849</v>
      </c>
      <c r="N5513" s="2">
        <f t="shared" si="957"/>
        <v>7.1871171697363669</v>
      </c>
      <c r="O5513" s="2">
        <f>IF('PV model'!$B$2&gt;0, 180-N5513,IF('PV model'!$B$2&lt;0,0-N5513,N5513))</f>
        <v>172.81288283026365</v>
      </c>
      <c r="P5513" s="2">
        <f>ABS(O5513-'PV model'!$B$5)</f>
        <v>32.187117169736354</v>
      </c>
      <c r="Q5513" s="3">
        <f t="shared" si="953"/>
        <v>42.880400597562151</v>
      </c>
      <c r="R5513" s="3">
        <f t="shared" si="958"/>
        <v>107.75519999999999</v>
      </c>
      <c r="S5513" s="3">
        <f t="shared" si="954"/>
        <v>334.40781826106178</v>
      </c>
      <c r="T5513" s="3">
        <f>(0.5*(1-COS(RADIANS(90-$X$3)))*(D5513+E5513)*'PV model'!$B$4)</f>
        <v>0</v>
      </c>
      <c r="U5513" s="3">
        <f t="shared" si="959"/>
        <v>442.16301826106178</v>
      </c>
      <c r="V5513" s="3">
        <f>('PV model'!$B$13*(U5513/1000)*(1-'PV model'!$B$14*((20+C5513)-25))*'PV model'!$B$10)/'PV model'!$B$12</f>
        <v>42.271555678061354</v>
      </c>
    </row>
    <row r="5514" spans="1:22" x14ac:dyDescent="0.2">
      <c r="A5514" s="10">
        <f t="shared" si="951"/>
        <v>230</v>
      </c>
      <c r="B5514" s="10">
        <f t="shared" si="960"/>
        <v>13</v>
      </c>
      <c r="C5514" s="23">
        <v>16</v>
      </c>
      <c r="D5514" s="24">
        <v>110.0001</v>
      </c>
      <c r="E5514" s="24">
        <v>294.58799999999997</v>
      </c>
      <c r="F5514" s="48"/>
      <c r="G5514" s="48"/>
      <c r="H5514" s="1">
        <f t="shared" si="961"/>
        <v>12.797466882378965</v>
      </c>
      <c r="I5514" s="1">
        <f t="shared" si="955"/>
        <v>-3.433740968894845</v>
      </c>
      <c r="J5514" s="4">
        <f>B5514+('PV model'!$B$3/15)+(I5514/60)</f>
        <v>12.666104317185086</v>
      </c>
      <c r="K5514" s="2">
        <f t="shared" si="956"/>
        <v>-9.9915647577762901</v>
      </c>
      <c r="L5514" s="2">
        <f>DEGREES(ASIN((((COS(RADIANS('PV model'!$B$2))*COS(RADIANS(H5514))*COS(RADIANS(K5514)))+(SIN(RADIANS('PV model'!$B$2))*SIN(RADIANS(H5514)))))))</f>
        <v>46.594398811003217</v>
      </c>
      <c r="M5514" s="3">
        <f t="shared" si="952"/>
        <v>46.594398811003217</v>
      </c>
      <c r="N5514" s="2">
        <f t="shared" si="957"/>
        <v>-14.254033530977322</v>
      </c>
      <c r="O5514" s="2">
        <f>IF('PV model'!$B$2&gt;0, 180-N5514,IF('PV model'!$B$2&lt;0,0-N5514,N5514))</f>
        <v>194.25403353097732</v>
      </c>
      <c r="P5514" s="2">
        <f>ABS(O5514-'PV model'!$B$5)</f>
        <v>10.745966469022676</v>
      </c>
      <c r="Q5514" s="3">
        <f t="shared" si="953"/>
        <v>43.405601188996783</v>
      </c>
      <c r="R5514" s="3">
        <f t="shared" si="958"/>
        <v>110.0001</v>
      </c>
      <c r="S5514" s="3">
        <f t="shared" si="954"/>
        <v>344.72838927958338</v>
      </c>
      <c r="T5514" s="3">
        <f>(0.5*(1-COS(RADIANS(90-$X$3)))*(D5514+E5514)*'PV model'!$B$4)</f>
        <v>0</v>
      </c>
      <c r="U5514" s="3">
        <f t="shared" si="959"/>
        <v>454.72848927958341</v>
      </c>
      <c r="V5514" s="3">
        <f>('PV model'!$B$13*(U5514/1000)*(1-'PV model'!$B$14*((20+C5514)-25))*'PV model'!$B$10)/'PV model'!$B$12</f>
        <v>43.454654757698115</v>
      </c>
    </row>
    <row r="5515" spans="1:22" x14ac:dyDescent="0.2">
      <c r="A5515" s="10">
        <f t="shared" si="951"/>
        <v>230</v>
      </c>
      <c r="B5515" s="10">
        <f t="shared" si="960"/>
        <v>14</v>
      </c>
      <c r="C5515" s="23">
        <v>17.399999999999999</v>
      </c>
      <c r="D5515" s="24">
        <v>110.0001</v>
      </c>
      <c r="E5515" s="24">
        <v>284.00400000000002</v>
      </c>
      <c r="F5515" s="48"/>
      <c r="G5515" s="48"/>
      <c r="H5515" s="1">
        <f t="shared" si="961"/>
        <v>12.797466882378965</v>
      </c>
      <c r="I5515" s="1">
        <f t="shared" si="955"/>
        <v>-3.433740968894845</v>
      </c>
      <c r="J5515" s="4">
        <f>B5515+('PV model'!$B$3/15)+(I5515/60)</f>
        <v>13.666104317185086</v>
      </c>
      <c r="K5515" s="2">
        <f t="shared" si="956"/>
        <v>-24.991564757776288</v>
      </c>
      <c r="L5515" s="2">
        <f>DEGREES(ASIN((((COS(RADIANS('PV model'!$B$2))*COS(RADIANS(H5515))*COS(RADIANS(K5515)))+(SIN(RADIANS('PV model'!$B$2))*SIN(RADIANS(H5515)))))))</f>
        <v>43.091807956363979</v>
      </c>
      <c r="M5515" s="3">
        <f t="shared" si="952"/>
        <v>43.091807956363979</v>
      </c>
      <c r="N5515" s="2">
        <f t="shared" si="957"/>
        <v>-34.344596739934516</v>
      </c>
      <c r="O5515" s="2">
        <f>IF('PV model'!$B$2&gt;0, 180-N5515,IF('PV model'!$B$2&lt;0,0-N5515,N5515))</f>
        <v>214.3445967399345</v>
      </c>
      <c r="P5515" s="2">
        <f>ABS(O5515-'PV model'!$B$5)</f>
        <v>9.3445967399345022</v>
      </c>
      <c r="Q5515" s="3">
        <f t="shared" si="953"/>
        <v>46.908192043636021</v>
      </c>
      <c r="R5515" s="3">
        <f t="shared" si="958"/>
        <v>110.0001</v>
      </c>
      <c r="S5515" s="3">
        <f t="shared" si="954"/>
        <v>335.02942949914399</v>
      </c>
      <c r="T5515" s="3">
        <f>(0.5*(1-COS(RADIANS(90-$X$3)))*(D5515+E5515)*'PV model'!$B$4)</f>
        <v>0</v>
      </c>
      <c r="U5515" s="3">
        <f t="shared" si="959"/>
        <v>445.02952949914402</v>
      </c>
      <c r="V5515" s="3">
        <f>('PV model'!$B$13*(U5515/1000)*(1-'PV model'!$B$14*((20+C5515)-25))*'PV model'!$B$10)/'PV model'!$B$12</f>
        <v>42.278688241005206</v>
      </c>
    </row>
    <row r="5516" spans="1:22" x14ac:dyDescent="0.2">
      <c r="A5516" s="10">
        <f t="shared" si="951"/>
        <v>230</v>
      </c>
      <c r="B5516" s="10">
        <f t="shared" si="960"/>
        <v>15</v>
      </c>
      <c r="C5516" s="23">
        <v>16.5</v>
      </c>
      <c r="D5516" s="24">
        <v>105.5103</v>
      </c>
      <c r="E5516" s="24">
        <v>255.78</v>
      </c>
      <c r="F5516" s="48"/>
      <c r="G5516" s="48"/>
      <c r="H5516" s="1">
        <f t="shared" si="961"/>
        <v>12.797466882378965</v>
      </c>
      <c r="I5516" s="1">
        <f t="shared" si="955"/>
        <v>-3.433740968894845</v>
      </c>
      <c r="J5516" s="4">
        <f>B5516+('PV model'!$B$3/15)+(I5516/60)</f>
        <v>14.666104317185086</v>
      </c>
      <c r="K5516" s="2">
        <f t="shared" si="956"/>
        <v>-39.991564757776288</v>
      </c>
      <c r="L5516" s="2">
        <f>DEGREES(ASIN((((COS(RADIANS('PV model'!$B$2))*COS(RADIANS(H5516))*COS(RADIANS(K5516)))+(SIN(RADIANS('PV model'!$B$2))*SIN(RADIANS(H5516)))))))</f>
        <v>37.28029215741099</v>
      </c>
      <c r="M5516" s="3">
        <f t="shared" si="952"/>
        <v>37.28029215741099</v>
      </c>
      <c r="N5516" s="2">
        <f t="shared" si="957"/>
        <v>-51.965435062206048</v>
      </c>
      <c r="O5516" s="2">
        <f>IF('PV model'!$B$2&gt;0, 180-N5516,IF('PV model'!$B$2&lt;0,0-N5516,N5516))</f>
        <v>231.96543506220604</v>
      </c>
      <c r="P5516" s="2">
        <f>ABS(O5516-'PV model'!$B$5)</f>
        <v>26.965435062206041</v>
      </c>
      <c r="Q5516" s="3">
        <f t="shared" si="953"/>
        <v>52.71970784258901</v>
      </c>
      <c r="R5516" s="3">
        <f t="shared" si="958"/>
        <v>105.5103</v>
      </c>
      <c r="S5516" s="3">
        <f t="shared" si="954"/>
        <v>303.9920335412653</v>
      </c>
      <c r="T5516" s="3">
        <f>(0.5*(1-COS(RADIANS(90-$X$3)))*(D5516+E5516)*'PV model'!$B$4)</f>
        <v>0</v>
      </c>
      <c r="U5516" s="3">
        <f t="shared" si="959"/>
        <v>409.50233354126533</v>
      </c>
      <c r="V5516" s="3">
        <f>('PV model'!$B$13*(U5516/1000)*(1-'PV model'!$B$14*((20+C5516)-25))*'PV model'!$B$10)/'PV model'!$B$12</f>
        <v>39.050896010788776</v>
      </c>
    </row>
    <row r="5517" spans="1:22" x14ac:dyDescent="0.2">
      <c r="A5517" s="10">
        <f t="shared" si="951"/>
        <v>230</v>
      </c>
      <c r="B5517" s="10">
        <f t="shared" si="960"/>
        <v>16</v>
      </c>
      <c r="C5517" s="23">
        <v>16.100000000000001</v>
      </c>
      <c r="D5517" s="24">
        <v>52.75515</v>
      </c>
      <c r="E5517" s="24">
        <v>232.84799999999998</v>
      </c>
      <c r="F5517" s="48"/>
      <c r="G5517" s="48"/>
      <c r="H5517" s="1">
        <f t="shared" si="961"/>
        <v>12.797466882378965</v>
      </c>
      <c r="I5517" s="1">
        <f t="shared" si="955"/>
        <v>-3.433740968894845</v>
      </c>
      <c r="J5517" s="4">
        <f>B5517+('PV model'!$B$3/15)+(I5517/60)</f>
        <v>15.666104317185086</v>
      </c>
      <c r="K5517" s="2">
        <f t="shared" si="956"/>
        <v>-54.991564757776288</v>
      </c>
      <c r="L5517" s="2">
        <f>DEGREES(ASIN((((COS(RADIANS('PV model'!$B$2))*COS(RADIANS(H5517))*COS(RADIANS(K5517)))+(SIN(RADIANS('PV model'!$B$2))*SIN(RADIANS(H5517)))))))</f>
        <v>29.961769733644712</v>
      </c>
      <c r="M5517" s="3">
        <f t="shared" si="952"/>
        <v>29.961769733644712</v>
      </c>
      <c r="N5517" s="2">
        <f t="shared" si="957"/>
        <v>-67.209724744553156</v>
      </c>
      <c r="O5517" s="2">
        <f>IF('PV model'!$B$2&gt;0, 180-N5517,IF('PV model'!$B$2&lt;0,0-N5517,N5517))</f>
        <v>247.20972474455317</v>
      </c>
      <c r="P5517" s="2">
        <f>ABS(O5517-'PV model'!$B$5)</f>
        <v>42.209724744553171</v>
      </c>
      <c r="Q5517" s="3">
        <f t="shared" si="953"/>
        <v>60.038230266355292</v>
      </c>
      <c r="R5517" s="3">
        <f t="shared" si="958"/>
        <v>52.755150000000008</v>
      </c>
      <c r="S5517" s="3">
        <f t="shared" si="954"/>
        <v>260.06402381252815</v>
      </c>
      <c r="T5517" s="3">
        <f>(0.5*(1-COS(RADIANS(90-$X$3)))*(D5517+E5517)*'PV model'!$B$4)</f>
        <v>0</v>
      </c>
      <c r="U5517" s="3">
        <f t="shared" si="959"/>
        <v>312.81917381252816</v>
      </c>
      <c r="V5517" s="3">
        <f>('PV model'!$B$13*(U5517/1000)*(1-'PV model'!$B$14*((20+C5517)-25))*'PV model'!$B$10)/'PV model'!$B$12</f>
        <v>29.881043049425379</v>
      </c>
    </row>
    <row r="5518" spans="1:22" x14ac:dyDescent="0.2">
      <c r="A5518" s="10">
        <f t="shared" si="951"/>
        <v>230</v>
      </c>
      <c r="B5518" s="10">
        <f t="shared" si="960"/>
        <v>17</v>
      </c>
      <c r="C5518" s="23">
        <v>15.8</v>
      </c>
      <c r="D5518" s="24">
        <v>28.061249999999998</v>
      </c>
      <c r="E5518" s="24">
        <v>179.04599999999999</v>
      </c>
      <c r="F5518" s="48"/>
      <c r="G5518" s="48"/>
      <c r="H5518" s="1">
        <f t="shared" si="961"/>
        <v>12.797466882378965</v>
      </c>
      <c r="I5518" s="1">
        <f t="shared" si="955"/>
        <v>-3.433740968894845</v>
      </c>
      <c r="J5518" s="4">
        <f>B5518+('PV model'!$B$3/15)+(I5518/60)</f>
        <v>16.666104317185084</v>
      </c>
      <c r="K5518" s="2">
        <f t="shared" si="956"/>
        <v>-69.99156475777626</v>
      </c>
      <c r="L5518" s="2">
        <f>DEGREES(ASIN((((COS(RADIANS('PV model'!$B$2))*COS(RADIANS(H5518))*COS(RADIANS(K5518)))+(SIN(RADIANS('PV model'!$B$2))*SIN(RADIANS(H5518)))))))</f>
        <v>21.810310547500883</v>
      </c>
      <c r="M5518" s="3">
        <f t="shared" si="952"/>
        <v>21.810310547500883</v>
      </c>
      <c r="N5518" s="2">
        <f t="shared" si="957"/>
        <v>-80.732578535121803</v>
      </c>
      <c r="O5518" s="2">
        <f>IF('PV model'!$B$2&gt;0, 180-N5518,IF('PV model'!$B$2&lt;0,0-N5518,N5518))</f>
        <v>260.73257853512177</v>
      </c>
      <c r="P5518" s="2">
        <f>ABS(O5518-'PV model'!$B$5)</f>
        <v>55.732578535121775</v>
      </c>
      <c r="Q5518" s="3">
        <f t="shared" si="953"/>
        <v>68.189689452499124</v>
      </c>
      <c r="R5518" s="3">
        <f t="shared" si="958"/>
        <v>28.061249999999983</v>
      </c>
      <c r="S5518" s="3">
        <f t="shared" si="954"/>
        <v>192.26157856779525</v>
      </c>
      <c r="T5518" s="3">
        <f>(0.5*(1-COS(RADIANS(90-$X$3)))*(D5518+E5518)*'PV model'!$B$4)</f>
        <v>0</v>
      </c>
      <c r="U5518" s="3">
        <f t="shared" si="959"/>
        <v>220.32282856779523</v>
      </c>
      <c r="V5518" s="3">
        <f>('PV model'!$B$13*(U5518/1000)*(1-'PV model'!$B$14*((20+C5518)-25))*'PV model'!$B$10)/'PV model'!$B$12</f>
        <v>21.072056042071697</v>
      </c>
    </row>
    <row r="5519" spans="1:22" x14ac:dyDescent="0.2">
      <c r="A5519" s="10">
        <f t="shared" si="951"/>
        <v>230</v>
      </c>
      <c r="B5519" s="10">
        <f t="shared" si="960"/>
        <v>18</v>
      </c>
      <c r="C5519" s="23">
        <v>15</v>
      </c>
      <c r="D5519" s="24">
        <v>13.4694</v>
      </c>
      <c r="E5519" s="24">
        <v>112.014</v>
      </c>
      <c r="F5519" s="48"/>
      <c r="G5519" s="48"/>
      <c r="H5519" s="1">
        <f t="shared" si="961"/>
        <v>12.797466882378965</v>
      </c>
      <c r="I5519" s="1">
        <f t="shared" si="955"/>
        <v>-3.433740968894845</v>
      </c>
      <c r="J5519" s="4">
        <f>B5519+('PV model'!$B$3/15)+(I5519/60)</f>
        <v>17.666104317185084</v>
      </c>
      <c r="K5519" s="2">
        <f t="shared" si="956"/>
        <v>-84.99156475777626</v>
      </c>
      <c r="L5519" s="2">
        <f>DEGREES(ASIN((((COS(RADIANS('PV model'!$B$2))*COS(RADIANS(H5519))*COS(RADIANS(K5519)))+(SIN(RADIANS('PV model'!$B$2))*SIN(RADIANS(H5519)))))))</f>
        <v>13.34233071019313</v>
      </c>
      <c r="M5519" s="3">
        <f t="shared" si="952"/>
        <v>13.34233071019313</v>
      </c>
      <c r="N5519" s="2">
        <f t="shared" si="957"/>
        <v>-86.741830294755445</v>
      </c>
      <c r="O5519" s="2">
        <f>IF('PV model'!$B$2&gt;0, 180-N5519,IF('PV model'!$B$2&lt;0,0-N5519,N5519))</f>
        <v>266.74183029475546</v>
      </c>
      <c r="P5519" s="2">
        <f>ABS(O5519-'PV model'!$B$5)</f>
        <v>61.741830294755459</v>
      </c>
      <c r="Q5519" s="3">
        <f t="shared" si="953"/>
        <v>76.657669289806876</v>
      </c>
      <c r="R5519" s="3">
        <f t="shared" si="958"/>
        <v>13.4694</v>
      </c>
      <c r="S5519" s="3">
        <f t="shared" si="954"/>
        <v>117.193301326746</v>
      </c>
      <c r="T5519" s="3">
        <f>(0.5*(1-COS(RADIANS(90-$X$3)))*(D5519+E5519)*'PV model'!$B$4)</f>
        <v>0</v>
      </c>
      <c r="U5519" s="3">
        <f t="shared" si="959"/>
        <v>130.662701326746</v>
      </c>
      <c r="V5519" s="3">
        <f>('PV model'!$B$13*(U5519/1000)*(1-'PV model'!$B$14*((20+C5519)-25))*'PV model'!$B$10)/'PV model'!$B$12</f>
        <v>12.538601879636669</v>
      </c>
    </row>
    <row r="5520" spans="1:22" x14ac:dyDescent="0.2">
      <c r="A5520" s="10">
        <f t="shared" si="951"/>
        <v>230</v>
      </c>
      <c r="B5520" s="10">
        <f t="shared" si="960"/>
        <v>19</v>
      </c>
      <c r="C5520" s="23">
        <v>15.3</v>
      </c>
      <c r="D5520" s="24">
        <v>0</v>
      </c>
      <c r="E5520" s="24">
        <v>46.746000000000002</v>
      </c>
      <c r="F5520" s="48"/>
      <c r="G5520" s="48"/>
      <c r="H5520" s="1">
        <f t="shared" si="961"/>
        <v>12.797466882378965</v>
      </c>
      <c r="I5520" s="1">
        <f t="shared" si="955"/>
        <v>-3.433740968894845</v>
      </c>
      <c r="J5520" s="4">
        <f>B5520+('PV model'!$B$3/15)+(I5520/60)</f>
        <v>18.666104317185084</v>
      </c>
      <c r="K5520" s="2">
        <f t="shared" si="956"/>
        <v>-99.99156475777626</v>
      </c>
      <c r="L5520" s="2">
        <f>DEGREES(ASIN((((COS(RADIANS('PV model'!$B$2))*COS(RADIANS(H5520))*COS(RADIANS(K5520)))+(SIN(RADIANS('PV model'!$B$2))*SIN(RADIANS(H5520)))))))</f>
        <v>4.9747256352007936</v>
      </c>
      <c r="M5520" s="3">
        <f t="shared" si="952"/>
        <v>4.9747256352007936</v>
      </c>
      <c r="N5520" s="2">
        <f t="shared" si="957"/>
        <v>-74.579548486625342</v>
      </c>
      <c r="O5520" s="2">
        <f>IF('PV model'!$B$2&gt;0, 180-N5520,IF('PV model'!$B$2&lt;0,0-N5520,N5520))</f>
        <v>254.57954848662536</v>
      </c>
      <c r="P5520" s="2">
        <f>ABS(O5520-'PV model'!$B$5)</f>
        <v>49.579548486625356</v>
      </c>
      <c r="Q5520" s="3">
        <f t="shared" si="953"/>
        <v>85.025274364799202</v>
      </c>
      <c r="R5520" s="3">
        <f t="shared" si="958"/>
        <v>0</v>
      </c>
      <c r="S5520" s="3">
        <f t="shared" si="954"/>
        <v>46.746000000000002</v>
      </c>
      <c r="T5520" s="3">
        <f>(0.5*(1-COS(RADIANS(90-$X$3)))*(D5520+E5520)*'PV model'!$B$4)</f>
        <v>0</v>
      </c>
      <c r="U5520" s="3">
        <f t="shared" si="959"/>
        <v>46.746000000000002</v>
      </c>
      <c r="V5520" s="3">
        <f>('PV model'!$B$13*(U5520/1000)*(1-'PV model'!$B$14*((20+C5520)-25))*'PV model'!$B$10)/'PV model'!$B$12</f>
        <v>4.4802136774079999</v>
      </c>
    </row>
    <row r="5521" spans="1:22" x14ac:dyDescent="0.2">
      <c r="A5521" s="10">
        <f t="shared" si="951"/>
        <v>230</v>
      </c>
      <c r="B5521" s="10">
        <f t="shared" si="960"/>
        <v>20</v>
      </c>
      <c r="C5521" s="23">
        <v>14.4</v>
      </c>
      <c r="D5521" s="24">
        <v>0</v>
      </c>
      <c r="E5521" s="24">
        <v>7.056</v>
      </c>
      <c r="F5521" s="48"/>
      <c r="G5521" s="48"/>
      <c r="H5521" s="1">
        <f t="shared" si="961"/>
        <v>12.797466882378965</v>
      </c>
      <c r="I5521" s="1">
        <f t="shared" si="955"/>
        <v>-3.433740968894845</v>
      </c>
      <c r="J5521" s="4">
        <f>B5521+('PV model'!$B$3/15)+(I5521/60)</f>
        <v>19.666104317185084</v>
      </c>
      <c r="K5521" s="2">
        <f t="shared" si="956"/>
        <v>-114.99156475777626</v>
      </c>
      <c r="L5521" s="2">
        <f>DEGREES(ASIN((((COS(RADIANS('PV model'!$B$2))*COS(RADIANS(H5521))*COS(RADIANS(K5521)))+(SIN(RADIANS('PV model'!$B$2))*SIN(RADIANS(H5521)))))))</f>
        <v>-2.9121821845843221</v>
      </c>
      <c r="M5521" s="3">
        <f t="shared" si="952"/>
        <v>0</v>
      </c>
      <c r="N5521" s="2">
        <f t="shared" si="957"/>
        <v>-62.251262836236272</v>
      </c>
      <c r="O5521" s="2">
        <f>IF('PV model'!$B$2&gt;0, 180-N5521,IF('PV model'!$B$2&lt;0,0-N5521,N5521))</f>
        <v>242.25126283623626</v>
      </c>
      <c r="P5521" s="2">
        <f>ABS(O5521-'PV model'!$B$5)</f>
        <v>37.251262836236265</v>
      </c>
      <c r="Q5521" s="3">
        <f t="shared" si="953"/>
        <v>92.91218218458431</v>
      </c>
      <c r="R5521" s="3">
        <f t="shared" si="958"/>
        <v>0</v>
      </c>
      <c r="S5521" s="3">
        <f t="shared" si="954"/>
        <v>7.056</v>
      </c>
      <c r="T5521" s="3">
        <f>(0.5*(1-COS(RADIANS(90-$X$3)))*(D5521+E5521)*'PV model'!$B$4)</f>
        <v>0</v>
      </c>
      <c r="U5521" s="3">
        <f t="shared" si="959"/>
        <v>7.056</v>
      </c>
      <c r="V5521" s="3">
        <f>('PV model'!$B$13*(U5521/1000)*(1-'PV model'!$B$14*((20+C5521)-25))*'PV model'!$B$10)/'PV model'!$B$12</f>
        <v>0.67879781222399993</v>
      </c>
    </row>
    <row r="5522" spans="1:22" x14ac:dyDescent="0.2">
      <c r="A5522" s="10">
        <f t="shared" si="951"/>
        <v>230</v>
      </c>
      <c r="B5522" s="10">
        <f t="shared" si="960"/>
        <v>21</v>
      </c>
      <c r="C5522" s="23">
        <v>13.5</v>
      </c>
      <c r="D5522" s="24">
        <v>0</v>
      </c>
      <c r="E5522" s="24">
        <v>0</v>
      </c>
      <c r="F5522" s="48"/>
      <c r="G5522" s="48"/>
      <c r="H5522" s="1">
        <f t="shared" si="961"/>
        <v>12.797466882378965</v>
      </c>
      <c r="I5522" s="1">
        <f t="shared" si="955"/>
        <v>-3.433740968894845</v>
      </c>
      <c r="J5522" s="4">
        <f>B5522+('PV model'!$B$3/15)+(I5522/60)</f>
        <v>20.666104317185084</v>
      </c>
      <c r="K5522" s="2">
        <f t="shared" si="956"/>
        <v>-129.99156475777627</v>
      </c>
      <c r="L5522" s="2">
        <f>DEGREES(ASIN((((COS(RADIANS('PV model'!$B$2))*COS(RADIANS(H5522))*COS(RADIANS(K5522)))+(SIN(RADIANS('PV model'!$B$2))*SIN(RADIANS(H5522)))))))</f>
        <v>-9.9287969737431538</v>
      </c>
      <c r="M5522" s="3">
        <f t="shared" si="952"/>
        <v>0</v>
      </c>
      <c r="N5522" s="2">
        <f t="shared" si="957"/>
        <v>-49.329259210107089</v>
      </c>
      <c r="O5522" s="2">
        <f>IF('PV model'!$B$2&gt;0, 180-N5522,IF('PV model'!$B$2&lt;0,0-N5522,N5522))</f>
        <v>229.3292592101071</v>
      </c>
      <c r="P5522" s="2">
        <f>ABS(O5522-'PV model'!$B$5)</f>
        <v>24.329259210107097</v>
      </c>
      <c r="Q5522" s="3">
        <f t="shared" si="953"/>
        <v>99.928796973743161</v>
      </c>
      <c r="R5522" s="3">
        <f t="shared" si="958"/>
        <v>0</v>
      </c>
      <c r="S5522" s="3">
        <f t="shared" si="954"/>
        <v>0</v>
      </c>
      <c r="T5522" s="3">
        <f>(0.5*(1-COS(RADIANS(90-$X$3)))*(D5522+E5522)*'PV model'!$B$4)</f>
        <v>0</v>
      </c>
      <c r="U5522" s="3">
        <f t="shared" si="959"/>
        <v>0</v>
      </c>
      <c r="V5522" s="3">
        <f>('PV model'!$B$13*(U5522/1000)*(1-'PV model'!$B$14*((20+C5522)-25))*'PV model'!$B$10)/'PV model'!$B$12</f>
        <v>0</v>
      </c>
    </row>
    <row r="5523" spans="1:22" x14ac:dyDescent="0.2">
      <c r="A5523" s="10">
        <f t="shared" si="951"/>
        <v>230</v>
      </c>
      <c r="B5523" s="10">
        <f t="shared" si="960"/>
        <v>22</v>
      </c>
      <c r="C5523" s="23">
        <v>12.7</v>
      </c>
      <c r="D5523" s="24">
        <v>0</v>
      </c>
      <c r="E5523" s="24">
        <v>0</v>
      </c>
      <c r="F5523" s="48"/>
      <c r="G5523" s="48"/>
      <c r="H5523" s="1">
        <f t="shared" si="961"/>
        <v>12.797466882378965</v>
      </c>
      <c r="I5523" s="1">
        <f t="shared" si="955"/>
        <v>-3.433740968894845</v>
      </c>
      <c r="J5523" s="4">
        <f>B5523+('PV model'!$B$3/15)+(I5523/60)</f>
        <v>21.666104317185084</v>
      </c>
      <c r="K5523" s="2">
        <f t="shared" si="956"/>
        <v>-144.99156475777627</v>
      </c>
      <c r="L5523" s="2">
        <f>DEGREES(ASIN((((COS(RADIANS('PV model'!$B$2))*COS(RADIANS(H5523))*COS(RADIANS(K5523)))+(SIN(RADIANS('PV model'!$B$2))*SIN(RADIANS(H5523)))))))</f>
        <v>-15.655478747492269</v>
      </c>
      <c r="M5523" s="3">
        <f t="shared" si="952"/>
        <v>0</v>
      </c>
      <c r="N5523" s="2">
        <f t="shared" si="957"/>
        <v>-35.520908353869089</v>
      </c>
      <c r="O5523" s="2">
        <f>IF('PV model'!$B$2&gt;0, 180-N5523,IF('PV model'!$B$2&lt;0,0-N5523,N5523))</f>
        <v>215.52090835386909</v>
      </c>
      <c r="P5523" s="2">
        <f>ABS(O5523-'PV model'!$B$5)</f>
        <v>10.520908353869089</v>
      </c>
      <c r="Q5523" s="3">
        <f t="shared" si="953"/>
        <v>105.65547874749227</v>
      </c>
      <c r="R5523" s="3">
        <f t="shared" si="958"/>
        <v>0</v>
      </c>
      <c r="S5523" s="3">
        <f t="shared" si="954"/>
        <v>0</v>
      </c>
      <c r="T5523" s="3">
        <f>(0.5*(1-COS(RADIANS(90-$X$3)))*(D5523+E5523)*'PV model'!$B$4)</f>
        <v>0</v>
      </c>
      <c r="U5523" s="3">
        <f t="shared" si="959"/>
        <v>0</v>
      </c>
      <c r="V5523" s="3">
        <f>('PV model'!$B$13*(U5523/1000)*(1-'PV model'!$B$14*((20+C5523)-25))*'PV model'!$B$10)/'PV model'!$B$12</f>
        <v>0</v>
      </c>
    </row>
    <row r="5524" spans="1:22" x14ac:dyDescent="0.2">
      <c r="A5524" s="10">
        <f t="shared" si="951"/>
        <v>230</v>
      </c>
      <c r="B5524" s="10">
        <f t="shared" si="960"/>
        <v>23</v>
      </c>
      <c r="C5524" s="23">
        <v>11.6</v>
      </c>
      <c r="D5524" s="24">
        <v>0</v>
      </c>
      <c r="E5524" s="24">
        <v>0</v>
      </c>
      <c r="F5524" s="48"/>
      <c r="G5524" s="48"/>
      <c r="H5524" s="1">
        <f t="shared" si="961"/>
        <v>12.797466882378965</v>
      </c>
      <c r="I5524" s="1">
        <f t="shared" si="955"/>
        <v>-3.433740968894845</v>
      </c>
      <c r="J5524" s="4">
        <f>B5524+('PV model'!$B$3/15)+(I5524/60)</f>
        <v>22.666104317185084</v>
      </c>
      <c r="K5524" s="2">
        <f t="shared" si="956"/>
        <v>-159.99156475777627</v>
      </c>
      <c r="L5524" s="2">
        <f>DEGREES(ASIN((((COS(RADIANS('PV model'!$B$2))*COS(RADIANS(H5524))*COS(RADIANS(K5524)))+(SIN(RADIANS('PV model'!$B$2))*SIN(RADIANS(H5524)))))))</f>
        <v>-19.660739941006888</v>
      </c>
      <c r="M5524" s="3">
        <f t="shared" si="952"/>
        <v>0</v>
      </c>
      <c r="N5524" s="2">
        <f t="shared" si="957"/>
        <v>-20.751473163990372</v>
      </c>
      <c r="O5524" s="2">
        <f>IF('PV model'!$B$2&gt;0, 180-N5524,IF('PV model'!$B$2&lt;0,0-N5524,N5524))</f>
        <v>200.75147316399037</v>
      </c>
      <c r="P5524" s="2">
        <f>ABS(O5524-'PV model'!$B$5)</f>
        <v>4.2485268360096313</v>
      </c>
      <c r="Q5524" s="3">
        <f t="shared" si="953"/>
        <v>109.6607399410069</v>
      </c>
      <c r="R5524" s="3">
        <f t="shared" si="958"/>
        <v>0</v>
      </c>
      <c r="S5524" s="3">
        <f t="shared" si="954"/>
        <v>0</v>
      </c>
      <c r="T5524" s="3">
        <f>(0.5*(1-COS(RADIANS(90-$X$3)))*(D5524+E5524)*'PV model'!$B$4)</f>
        <v>0</v>
      </c>
      <c r="U5524" s="3">
        <f t="shared" si="959"/>
        <v>0</v>
      </c>
      <c r="V5524" s="3">
        <f>('PV model'!$B$13*(U5524/1000)*(1-'PV model'!$B$14*((20+C5524)-25))*'PV model'!$B$10)/'PV model'!$B$12</f>
        <v>0</v>
      </c>
    </row>
    <row r="5525" spans="1:22" x14ac:dyDescent="0.2">
      <c r="A5525" s="10">
        <f t="shared" si="951"/>
        <v>230</v>
      </c>
      <c r="B5525" s="10">
        <f t="shared" si="960"/>
        <v>24</v>
      </c>
      <c r="C5525" s="23">
        <v>10.9</v>
      </c>
      <c r="D5525" s="24">
        <v>0</v>
      </c>
      <c r="E5525" s="24">
        <v>0</v>
      </c>
      <c r="F5525" s="48"/>
      <c r="G5525" s="48"/>
      <c r="H5525" s="1">
        <f t="shared" si="961"/>
        <v>12.797466882378965</v>
      </c>
      <c r="I5525" s="1">
        <f t="shared" si="955"/>
        <v>-3.433740968894845</v>
      </c>
      <c r="J5525" s="4">
        <f>B5525+('PV model'!$B$3/15)+(I5525/60)</f>
        <v>23.666104317185084</v>
      </c>
      <c r="K5525" s="2">
        <f t="shared" si="956"/>
        <v>-174.99156475777627</v>
      </c>
      <c r="L5525" s="2">
        <f>DEGREES(ASIN((((COS(RADIANS('PV model'!$B$2))*COS(RADIANS(H5525))*COS(RADIANS(K5525)))+(SIN(RADIANS('PV model'!$B$2))*SIN(RADIANS(H5525)))))))</f>
        <v>-21.572542274748812</v>
      </c>
      <c r="M5525" s="3">
        <f t="shared" si="952"/>
        <v>0</v>
      </c>
      <c r="N5525" s="2">
        <f t="shared" si="957"/>
        <v>-5.2525708870172307</v>
      </c>
      <c r="O5525" s="2">
        <f>IF('PV model'!$B$2&gt;0, 180-N5525,IF('PV model'!$B$2&lt;0,0-N5525,N5525))</f>
        <v>185.25257088701724</v>
      </c>
      <c r="P5525" s="2">
        <f>ABS(O5525-'PV model'!$B$5)</f>
        <v>19.747429112982758</v>
      </c>
      <c r="Q5525" s="3">
        <f t="shared" si="953"/>
        <v>111.57254227474881</v>
      </c>
      <c r="R5525" s="3">
        <f t="shared" si="958"/>
        <v>0</v>
      </c>
      <c r="S5525" s="3">
        <f t="shared" si="954"/>
        <v>0</v>
      </c>
      <c r="T5525" s="3">
        <f>(0.5*(1-COS(RADIANS(90-$X$3)))*(D5525+E5525)*'PV model'!$B$4)</f>
        <v>0</v>
      </c>
      <c r="U5525" s="3">
        <f t="shared" si="959"/>
        <v>0</v>
      </c>
      <c r="V5525" s="3">
        <f>('PV model'!$B$13*(U5525/1000)*(1-'PV model'!$B$14*((20+C5525)-25))*'PV model'!$B$10)/'PV model'!$B$12</f>
        <v>0</v>
      </c>
    </row>
    <row r="5526" spans="1:22" x14ac:dyDescent="0.2">
      <c r="A5526" s="10">
        <f t="shared" si="951"/>
        <v>231</v>
      </c>
      <c r="B5526" s="10">
        <f t="shared" si="960"/>
        <v>1</v>
      </c>
      <c r="C5526" s="23">
        <v>10.3</v>
      </c>
      <c r="D5526" s="24">
        <v>0</v>
      </c>
      <c r="E5526" s="24">
        <v>0</v>
      </c>
      <c r="F5526" s="48"/>
      <c r="G5526" s="48"/>
      <c r="H5526" s="1">
        <f t="shared" si="961"/>
        <v>12.457018617493803</v>
      </c>
      <c r="I5526" s="1">
        <f t="shared" si="955"/>
        <v>-3.1948569417285606</v>
      </c>
      <c r="J5526" s="4">
        <f>B5526+('PV model'!$B$3/15)+(I5526/60)</f>
        <v>0.6700857176378574</v>
      </c>
      <c r="K5526" s="2">
        <f t="shared" si="956"/>
        <v>169.94871423543213</v>
      </c>
      <c r="L5526" s="2">
        <f>DEGREES(ASIN((((COS(RADIANS('PV model'!$B$2))*COS(RADIANS(H5526))*COS(RADIANS(K5526)))+(SIN(RADIANS('PV model'!$B$2))*SIN(RADIANS(H5526)))))))</f>
        <v>-21.519227619796347</v>
      </c>
      <c r="M5526" s="3">
        <f t="shared" si="952"/>
        <v>0</v>
      </c>
      <c r="N5526" s="2">
        <f t="shared" si="957"/>
        <v>10.555636370241524</v>
      </c>
      <c r="O5526" s="2">
        <f>IF('PV model'!$B$2&gt;0, 180-N5526,IF('PV model'!$B$2&lt;0,0-N5526,N5526))</f>
        <v>169.44436362975847</v>
      </c>
      <c r="P5526" s="2">
        <f>ABS(O5526-'PV model'!$B$5)</f>
        <v>35.55563637024153</v>
      </c>
      <c r="Q5526" s="3">
        <f t="shared" si="953"/>
        <v>111.51922761979635</v>
      </c>
      <c r="R5526" s="3">
        <f t="shared" si="958"/>
        <v>0</v>
      </c>
      <c r="S5526" s="3">
        <f t="shared" si="954"/>
        <v>0</v>
      </c>
      <c r="T5526" s="3">
        <f>(0.5*(1-COS(RADIANS(90-$X$3)))*(D5526+E5526)*'PV model'!$B$4)</f>
        <v>0</v>
      </c>
      <c r="U5526" s="3">
        <f t="shared" si="959"/>
        <v>0</v>
      </c>
      <c r="V5526" s="3">
        <f>('PV model'!$B$13*(U5526/1000)*(1-'PV model'!$B$14*((20+C5526)-25))*'PV model'!$B$10)/'PV model'!$B$12</f>
        <v>0</v>
      </c>
    </row>
    <row r="5527" spans="1:22" x14ac:dyDescent="0.2">
      <c r="A5527" s="10">
        <f t="shared" si="951"/>
        <v>231</v>
      </c>
      <c r="B5527" s="10">
        <f t="shared" si="960"/>
        <v>2</v>
      </c>
      <c r="C5527" s="23">
        <v>9.6</v>
      </c>
      <c r="D5527" s="24">
        <v>0</v>
      </c>
      <c r="E5527" s="24">
        <v>0</v>
      </c>
      <c r="F5527" s="48"/>
      <c r="G5527" s="48"/>
      <c r="H5527" s="1">
        <f t="shared" si="961"/>
        <v>12.457018617493803</v>
      </c>
      <c r="I5527" s="1">
        <f t="shared" si="955"/>
        <v>-3.1948569417285606</v>
      </c>
      <c r="J5527" s="4">
        <f>B5527+('PV model'!$B$3/15)+(I5527/60)</f>
        <v>1.6700857176378574</v>
      </c>
      <c r="K5527" s="2">
        <f t="shared" si="956"/>
        <v>154.94871423543213</v>
      </c>
      <c r="L5527" s="2">
        <f>DEGREES(ASIN((((COS(RADIANS('PV model'!$B$2))*COS(RADIANS(H5527))*COS(RADIANS(K5527)))+(SIN(RADIANS('PV model'!$B$2))*SIN(RADIANS(H5527)))))))</f>
        <v>-18.861043002117093</v>
      </c>
      <c r="M5527" s="3">
        <f t="shared" si="952"/>
        <v>0</v>
      </c>
      <c r="N5527" s="2">
        <f t="shared" si="957"/>
        <v>25.907613980642342</v>
      </c>
      <c r="O5527" s="2">
        <f>IF('PV model'!$B$2&gt;0, 180-N5527,IF('PV model'!$B$2&lt;0,0-N5527,N5527))</f>
        <v>154.09238601935766</v>
      </c>
      <c r="P5527" s="2">
        <f>ABS(O5527-'PV model'!$B$5)</f>
        <v>50.907613980642338</v>
      </c>
      <c r="Q5527" s="3">
        <f t="shared" si="953"/>
        <v>108.86104300211709</v>
      </c>
      <c r="R5527" s="3">
        <f t="shared" si="958"/>
        <v>0</v>
      </c>
      <c r="S5527" s="3">
        <f t="shared" si="954"/>
        <v>0</v>
      </c>
      <c r="T5527" s="3">
        <f>(0.5*(1-COS(RADIANS(90-$X$3)))*(D5527+E5527)*'PV model'!$B$4)</f>
        <v>0</v>
      </c>
      <c r="U5527" s="3">
        <f t="shared" si="959"/>
        <v>0</v>
      </c>
      <c r="V5527" s="3">
        <f>('PV model'!$B$13*(U5527/1000)*(1-'PV model'!$B$14*((20+C5527)-25))*'PV model'!$B$10)/'PV model'!$B$12</f>
        <v>0</v>
      </c>
    </row>
    <row r="5528" spans="1:22" x14ac:dyDescent="0.2">
      <c r="A5528" s="10">
        <f t="shared" si="951"/>
        <v>231</v>
      </c>
      <c r="B5528" s="10">
        <f t="shared" si="960"/>
        <v>3</v>
      </c>
      <c r="C5528" s="23">
        <v>8.6999999999999993</v>
      </c>
      <c r="D5528" s="24">
        <v>0</v>
      </c>
      <c r="E5528" s="24">
        <v>0</v>
      </c>
      <c r="F5528" s="48"/>
      <c r="G5528" s="48"/>
      <c r="H5528" s="1">
        <f t="shared" si="961"/>
        <v>12.457018617493803</v>
      </c>
      <c r="I5528" s="1">
        <f t="shared" si="955"/>
        <v>-3.1948569417285606</v>
      </c>
      <c r="J5528" s="4">
        <f>B5528+('PV model'!$B$3/15)+(I5528/60)</f>
        <v>2.670085717637857</v>
      </c>
      <c r="K5528" s="2">
        <f t="shared" si="956"/>
        <v>139.94871423543213</v>
      </c>
      <c r="L5528" s="2">
        <f>DEGREES(ASIN((((COS(RADIANS('PV model'!$B$2))*COS(RADIANS(H5528))*COS(RADIANS(K5528)))+(SIN(RADIANS('PV model'!$B$2))*SIN(RADIANS(H5528)))))))</f>
        <v>-14.216667275313695</v>
      </c>
      <c r="M5528" s="3">
        <f t="shared" si="952"/>
        <v>0</v>
      </c>
      <c r="N5528" s="2">
        <f t="shared" si="957"/>
        <v>40.404184712688313</v>
      </c>
      <c r="O5528" s="2">
        <f>IF('PV model'!$B$2&gt;0, 180-N5528,IF('PV model'!$B$2&lt;0,0-N5528,N5528))</f>
        <v>139.59581528731169</v>
      </c>
      <c r="P5528" s="2">
        <f>ABS(O5528-'PV model'!$B$5)</f>
        <v>65.404184712688306</v>
      </c>
      <c r="Q5528" s="3">
        <f t="shared" si="953"/>
        <v>104.2166672753137</v>
      </c>
      <c r="R5528" s="3">
        <f t="shared" si="958"/>
        <v>0</v>
      </c>
      <c r="S5528" s="3">
        <f t="shared" si="954"/>
        <v>0</v>
      </c>
      <c r="T5528" s="3">
        <f>(0.5*(1-COS(RADIANS(90-$X$3)))*(D5528+E5528)*'PV model'!$B$4)</f>
        <v>0</v>
      </c>
      <c r="U5528" s="3">
        <f t="shared" si="959"/>
        <v>0</v>
      </c>
      <c r="V5528" s="3">
        <f>('PV model'!$B$13*(U5528/1000)*(1-'PV model'!$B$14*((20+C5528)-25))*'PV model'!$B$10)/'PV model'!$B$12</f>
        <v>0</v>
      </c>
    </row>
    <row r="5529" spans="1:22" x14ac:dyDescent="0.2">
      <c r="A5529" s="10">
        <f t="shared" si="951"/>
        <v>231</v>
      </c>
      <c r="B5529" s="10">
        <f t="shared" si="960"/>
        <v>4</v>
      </c>
      <c r="C5529" s="23">
        <v>8.3000000000000007</v>
      </c>
      <c r="D5529" s="24">
        <v>0</v>
      </c>
      <c r="E5529" s="24">
        <v>0</v>
      </c>
      <c r="F5529" s="48"/>
      <c r="G5529" s="48"/>
      <c r="H5529" s="1">
        <f t="shared" si="961"/>
        <v>12.457018617493803</v>
      </c>
      <c r="I5529" s="1">
        <f t="shared" si="955"/>
        <v>-3.1948569417285606</v>
      </c>
      <c r="J5529" s="4">
        <f>B5529+('PV model'!$B$3/15)+(I5529/60)</f>
        <v>3.670085717637857</v>
      </c>
      <c r="K5529" s="2">
        <f t="shared" si="956"/>
        <v>124.94871423543215</v>
      </c>
      <c r="L5529" s="2">
        <f>DEGREES(ASIN((((COS(RADIANS('PV model'!$B$2))*COS(RADIANS(H5529))*COS(RADIANS(K5529)))+(SIN(RADIANS('PV model'!$B$2))*SIN(RADIANS(H5529)))))))</f>
        <v>-7.993077824455586</v>
      </c>
      <c r="M5529" s="3">
        <f t="shared" si="952"/>
        <v>0</v>
      </c>
      <c r="N5529" s="2">
        <f t="shared" si="957"/>
        <v>53.922443256472114</v>
      </c>
      <c r="O5529" s="2">
        <f>IF('PV model'!$B$2&gt;0, 180-N5529,IF('PV model'!$B$2&lt;0,0-N5529,N5529))</f>
        <v>126.07755674352788</v>
      </c>
      <c r="P5529" s="2">
        <f>ABS(O5529-'PV model'!$B$5)</f>
        <v>78.922443256472121</v>
      </c>
      <c r="Q5529" s="3">
        <f t="shared" si="953"/>
        <v>97.993077824455582</v>
      </c>
      <c r="R5529" s="3">
        <f t="shared" si="958"/>
        <v>0</v>
      </c>
      <c r="S5529" s="3">
        <f t="shared" si="954"/>
        <v>0</v>
      </c>
      <c r="T5529" s="3">
        <f>(0.5*(1-COS(RADIANS(90-$X$3)))*(D5529+E5529)*'PV model'!$B$4)</f>
        <v>0</v>
      </c>
      <c r="U5529" s="3">
        <f t="shared" si="959"/>
        <v>0</v>
      </c>
      <c r="V5529" s="3">
        <f>('PV model'!$B$13*(U5529/1000)*(1-'PV model'!$B$14*((20+C5529)-25))*'PV model'!$B$10)/'PV model'!$B$12</f>
        <v>0</v>
      </c>
    </row>
    <row r="5530" spans="1:22" x14ac:dyDescent="0.2">
      <c r="A5530" s="10">
        <f t="shared" si="951"/>
        <v>231</v>
      </c>
      <c r="B5530" s="10">
        <f t="shared" si="960"/>
        <v>5</v>
      </c>
      <c r="C5530" s="23">
        <v>8.1</v>
      </c>
      <c r="D5530" s="24">
        <v>0</v>
      </c>
      <c r="E5530" s="24">
        <v>0</v>
      </c>
      <c r="F5530" s="48"/>
      <c r="G5530" s="48"/>
      <c r="H5530" s="1">
        <f t="shared" si="961"/>
        <v>12.457018617493803</v>
      </c>
      <c r="I5530" s="1">
        <f t="shared" si="955"/>
        <v>-3.1948569417285606</v>
      </c>
      <c r="J5530" s="4">
        <f>B5530+('PV model'!$B$3/15)+(I5530/60)</f>
        <v>4.6700857176378578</v>
      </c>
      <c r="K5530" s="2">
        <f t="shared" si="956"/>
        <v>109.94871423543213</v>
      </c>
      <c r="L5530" s="2">
        <f>DEGREES(ASIN((((COS(RADIANS('PV model'!$B$2))*COS(RADIANS(H5530))*COS(RADIANS(K5530)))+(SIN(RADIANS('PV model'!$B$2))*SIN(RADIANS(H5530)))))))</f>
        <v>-0.62605740557872525</v>
      </c>
      <c r="M5530" s="3">
        <f t="shared" si="952"/>
        <v>0</v>
      </c>
      <c r="N5530" s="2">
        <f t="shared" si="957"/>
        <v>66.624423603845656</v>
      </c>
      <c r="O5530" s="2">
        <f>IF('PV model'!$B$2&gt;0, 180-N5530,IF('PV model'!$B$2&lt;0,0-N5530,N5530))</f>
        <v>113.37557639615434</v>
      </c>
      <c r="P5530" s="2">
        <f>ABS(O5530-'PV model'!$B$5)</f>
        <v>91.624423603845656</v>
      </c>
      <c r="Q5530" s="3">
        <f t="shared" si="953"/>
        <v>90.626057405578734</v>
      </c>
      <c r="R5530" s="3">
        <f t="shared" si="958"/>
        <v>0</v>
      </c>
      <c r="S5530" s="3">
        <f t="shared" si="954"/>
        <v>0</v>
      </c>
      <c r="T5530" s="3">
        <f>(0.5*(1-COS(RADIANS(90-$X$3)))*(D5530+E5530)*'PV model'!$B$4)</f>
        <v>0</v>
      </c>
      <c r="U5530" s="3">
        <f t="shared" si="959"/>
        <v>0</v>
      </c>
      <c r="V5530" s="3">
        <f>('PV model'!$B$13*(U5530/1000)*(1-'PV model'!$B$14*((20+C5530)-25))*'PV model'!$B$10)/'PV model'!$B$12</f>
        <v>0</v>
      </c>
    </row>
    <row r="5531" spans="1:22" x14ac:dyDescent="0.2">
      <c r="A5531" s="10">
        <f t="shared" si="951"/>
        <v>231</v>
      </c>
      <c r="B5531" s="10">
        <f t="shared" si="960"/>
        <v>6</v>
      </c>
      <c r="C5531" s="23">
        <v>8</v>
      </c>
      <c r="D5531" s="24">
        <v>0</v>
      </c>
      <c r="E5531" s="24">
        <v>8.82</v>
      </c>
      <c r="F5531" s="48"/>
      <c r="G5531" s="48"/>
      <c r="H5531" s="1">
        <f t="shared" si="961"/>
        <v>12.457018617493803</v>
      </c>
      <c r="I5531" s="1">
        <f t="shared" si="955"/>
        <v>-3.1948569417285606</v>
      </c>
      <c r="J5531" s="4">
        <f>B5531+('PV model'!$B$3/15)+(I5531/60)</f>
        <v>5.6700857176378578</v>
      </c>
      <c r="K5531" s="2">
        <f t="shared" si="956"/>
        <v>94.948714235432135</v>
      </c>
      <c r="L5531" s="2">
        <f>DEGREES(ASIN((((COS(RADIANS('PV model'!$B$2))*COS(RADIANS(H5531))*COS(RADIANS(K5531)))+(SIN(RADIANS('PV model'!$B$2))*SIN(RADIANS(H5531)))))))</f>
        <v>7.4730434628099536</v>
      </c>
      <c r="M5531" s="3">
        <f t="shared" si="952"/>
        <v>7.4730434628099536</v>
      </c>
      <c r="N5531" s="2">
        <f t="shared" si="957"/>
        <v>78.858189456173733</v>
      </c>
      <c r="O5531" s="2">
        <f>IF('PV model'!$B$2&gt;0, 180-N5531,IF('PV model'!$B$2&lt;0,0-N5531,N5531))</f>
        <v>101.14181054382627</v>
      </c>
      <c r="P5531" s="2">
        <f>ABS(O5531-'PV model'!$B$5)</f>
        <v>103.85818945617373</v>
      </c>
      <c r="Q5531" s="3">
        <f t="shared" si="953"/>
        <v>82.526956537190046</v>
      </c>
      <c r="R5531" s="3">
        <f t="shared" si="958"/>
        <v>0</v>
      </c>
      <c r="S5531" s="3">
        <f t="shared" si="954"/>
        <v>8.82</v>
      </c>
      <c r="T5531" s="3">
        <f>(0.5*(1-COS(RADIANS(90-$X$3)))*(D5531+E5531)*'PV model'!$B$4)</f>
        <v>0</v>
      </c>
      <c r="U5531" s="3">
        <f t="shared" si="959"/>
        <v>8.82</v>
      </c>
      <c r="V5531" s="3">
        <f>('PV model'!$B$13*(U5531/1000)*(1-'PV model'!$B$14*((20+C5531)-25))*'PV model'!$B$10)/'PV model'!$B$12</f>
        <v>0.87106743359999994</v>
      </c>
    </row>
    <row r="5532" spans="1:22" x14ac:dyDescent="0.2">
      <c r="A5532" s="10">
        <f t="shared" si="951"/>
        <v>231</v>
      </c>
      <c r="B5532" s="10">
        <f t="shared" si="960"/>
        <v>7</v>
      </c>
      <c r="C5532" s="23">
        <v>9.6</v>
      </c>
      <c r="D5532" s="24">
        <v>0</v>
      </c>
      <c r="E5532" s="24">
        <v>52.919999999999995</v>
      </c>
      <c r="F5532" s="48"/>
      <c r="G5532" s="48"/>
      <c r="H5532" s="1">
        <f t="shared" si="961"/>
        <v>12.457018617493803</v>
      </c>
      <c r="I5532" s="1">
        <f t="shared" si="955"/>
        <v>-3.1948569417285606</v>
      </c>
      <c r="J5532" s="4">
        <f>B5532+('PV model'!$B$3/15)+(I5532/60)</f>
        <v>6.6700857176378578</v>
      </c>
      <c r="K5532" s="2">
        <f t="shared" si="956"/>
        <v>79.948714235432135</v>
      </c>
      <c r="L5532" s="2">
        <f>DEGREES(ASIN((((COS(RADIANS('PV model'!$B$2))*COS(RADIANS(H5532))*COS(RADIANS(K5532)))+(SIN(RADIANS('PV model'!$B$2))*SIN(RADIANS(H5532)))))))</f>
        <v>15.920145919579497</v>
      </c>
      <c r="M5532" s="3">
        <f t="shared" si="952"/>
        <v>15.920145919579497</v>
      </c>
      <c r="N5532" s="2">
        <f t="shared" si="957"/>
        <v>88.911365260401325</v>
      </c>
      <c r="O5532" s="2">
        <f>IF('PV model'!$B$2&gt;0, 180-N5532,IF('PV model'!$B$2&lt;0,0-N5532,N5532))</f>
        <v>91.088634739598675</v>
      </c>
      <c r="P5532" s="2">
        <f>ABS(O5532-'PV model'!$B$5)</f>
        <v>113.91136526040133</v>
      </c>
      <c r="Q5532" s="3">
        <f t="shared" si="953"/>
        <v>74.079854080420489</v>
      </c>
      <c r="R5532" s="3">
        <f t="shared" si="958"/>
        <v>0</v>
      </c>
      <c r="S5532" s="3">
        <f t="shared" si="954"/>
        <v>52.919999999999995</v>
      </c>
      <c r="T5532" s="3">
        <f>(0.5*(1-COS(RADIANS(90-$X$3)))*(D5532+E5532)*'PV model'!$B$4)</f>
        <v>0</v>
      </c>
      <c r="U5532" s="3">
        <f t="shared" si="959"/>
        <v>52.919999999999995</v>
      </c>
      <c r="V5532" s="3">
        <f>('PV model'!$B$13*(U5532/1000)*(1-'PV model'!$B$14*((20+C5532)-25))*'PV model'!$B$10)/'PV model'!$B$12</f>
        <v>5.1925493491199992</v>
      </c>
    </row>
    <row r="5533" spans="1:22" x14ac:dyDescent="0.2">
      <c r="A5533" s="10">
        <f t="shared" si="951"/>
        <v>231</v>
      </c>
      <c r="B5533" s="10">
        <f t="shared" si="960"/>
        <v>8</v>
      </c>
      <c r="C5533" s="23">
        <v>12.1</v>
      </c>
      <c r="D5533" s="24">
        <v>163.8777</v>
      </c>
      <c r="E5533" s="24">
        <v>118.18800000000002</v>
      </c>
      <c r="F5533" s="48"/>
      <c r="G5533" s="48"/>
      <c r="H5533" s="1">
        <f t="shared" si="961"/>
        <v>12.457018617493803</v>
      </c>
      <c r="I5533" s="1">
        <f t="shared" si="955"/>
        <v>-3.1948569417285606</v>
      </c>
      <c r="J5533" s="4">
        <f>B5533+('PV model'!$B$3/15)+(I5533/60)</f>
        <v>7.6700857176378578</v>
      </c>
      <c r="K5533" s="2">
        <f t="shared" si="956"/>
        <v>64.948714235432135</v>
      </c>
      <c r="L5533" s="2">
        <f>DEGREES(ASIN((((COS(RADIANS('PV model'!$B$2))*COS(RADIANS(H5533))*COS(RADIANS(K5533)))+(SIN(RADIANS('PV model'!$B$2))*SIN(RADIANS(H5533)))))))</f>
        <v>24.327818370914724</v>
      </c>
      <c r="M5533" s="3">
        <f t="shared" si="952"/>
        <v>24.327818370914724</v>
      </c>
      <c r="N5533" s="2">
        <f t="shared" si="957"/>
        <v>76.121404150059405</v>
      </c>
      <c r="O5533" s="2">
        <f>IF('PV model'!$B$2&gt;0, 180-N5533,IF('PV model'!$B$2&lt;0,0-N5533,N5533))</f>
        <v>103.8785958499406</v>
      </c>
      <c r="P5533" s="2">
        <f>ABS(O5533-'PV model'!$B$5)</f>
        <v>101.1214041500594</v>
      </c>
      <c r="Q5533" s="3">
        <f t="shared" si="953"/>
        <v>65.672181629085273</v>
      </c>
      <c r="R5533" s="3">
        <f t="shared" si="958"/>
        <v>163.8777</v>
      </c>
      <c r="S5533" s="3">
        <f t="shared" si="954"/>
        <v>149.74662867697819</v>
      </c>
      <c r="T5533" s="3">
        <f>(0.5*(1-COS(RADIANS(90-$X$3)))*(D5533+E5533)*'PV model'!$B$4)</f>
        <v>0</v>
      </c>
      <c r="U5533" s="3">
        <f t="shared" si="959"/>
        <v>313.62432867697817</v>
      </c>
      <c r="V5533" s="3">
        <f>('PV model'!$B$13*(U5533/1000)*(1-'PV model'!$B$14*((20+C5533)-25))*'PV model'!$B$10)/'PV model'!$B$12</f>
        <v>30.459551078345491</v>
      </c>
    </row>
    <row r="5534" spans="1:22" x14ac:dyDescent="0.2">
      <c r="A5534" s="10">
        <f t="shared" si="951"/>
        <v>231</v>
      </c>
      <c r="B5534" s="10">
        <f t="shared" si="960"/>
        <v>9</v>
      </c>
      <c r="C5534" s="23">
        <v>14.2</v>
      </c>
      <c r="D5534" s="24">
        <v>107.7552</v>
      </c>
      <c r="E5534" s="24">
        <v>191.39400000000001</v>
      </c>
      <c r="F5534" s="48"/>
      <c r="G5534" s="48"/>
      <c r="H5534" s="1">
        <f t="shared" si="961"/>
        <v>12.457018617493803</v>
      </c>
      <c r="I5534" s="1">
        <f t="shared" si="955"/>
        <v>-3.1948569417285606</v>
      </c>
      <c r="J5534" s="4">
        <f>B5534+('PV model'!$B$3/15)+(I5534/60)</f>
        <v>8.670085717637857</v>
      </c>
      <c r="K5534" s="2">
        <f t="shared" si="956"/>
        <v>49.948714235432149</v>
      </c>
      <c r="L5534" s="2">
        <f>DEGREES(ASIN((((COS(RADIANS('PV model'!$B$2))*COS(RADIANS(H5534))*COS(RADIANS(K5534)))+(SIN(RADIANS('PV model'!$B$2))*SIN(RADIANS(H5534)))))))</f>
        <v>32.252866132520182</v>
      </c>
      <c r="M5534" s="3">
        <f t="shared" si="952"/>
        <v>32.252866132520182</v>
      </c>
      <c r="N5534" s="2">
        <f t="shared" si="957"/>
        <v>62.106746765173739</v>
      </c>
      <c r="O5534" s="2">
        <f>IF('PV model'!$B$2&gt;0, 180-N5534,IF('PV model'!$B$2&lt;0,0-N5534,N5534))</f>
        <v>117.89325323482626</v>
      </c>
      <c r="P5534" s="2">
        <f>ABS(O5534-'PV model'!$B$5)</f>
        <v>87.106746765173739</v>
      </c>
      <c r="Q5534" s="3">
        <f t="shared" si="953"/>
        <v>57.74713386747981</v>
      </c>
      <c r="R5534" s="3">
        <f t="shared" si="958"/>
        <v>107.75520000000002</v>
      </c>
      <c r="S5534" s="3">
        <f t="shared" si="954"/>
        <v>232.88527646361936</v>
      </c>
      <c r="T5534" s="3">
        <f>(0.5*(1-COS(RADIANS(90-$X$3)))*(D5534+E5534)*'PV model'!$B$4)</f>
        <v>0</v>
      </c>
      <c r="U5534" s="3">
        <f t="shared" si="959"/>
        <v>340.64047646361939</v>
      </c>
      <c r="V5534" s="3">
        <f>('PV model'!$B$13*(U5534/1000)*(1-'PV model'!$B$14*((20+C5534)-25))*'PV model'!$B$10)/'PV model'!$B$12</f>
        <v>32.797366496698622</v>
      </c>
    </row>
    <row r="5535" spans="1:22" x14ac:dyDescent="0.2">
      <c r="A5535" s="10">
        <f t="shared" si="951"/>
        <v>231</v>
      </c>
      <c r="B5535" s="10">
        <f t="shared" si="960"/>
        <v>10</v>
      </c>
      <c r="C5535" s="23">
        <v>16.399999999999999</v>
      </c>
      <c r="D5535" s="24">
        <v>71.836799999999997</v>
      </c>
      <c r="E5535" s="24">
        <v>230.202</v>
      </c>
      <c r="F5535" s="48"/>
      <c r="G5535" s="48"/>
      <c r="H5535" s="1">
        <f t="shared" si="961"/>
        <v>12.457018617493803</v>
      </c>
      <c r="I5535" s="1">
        <f t="shared" si="955"/>
        <v>-3.1948569417285606</v>
      </c>
      <c r="J5535" s="4">
        <f>B5535+('PV model'!$B$3/15)+(I5535/60)</f>
        <v>9.670085717637857</v>
      </c>
      <c r="K5535" s="2">
        <f t="shared" si="956"/>
        <v>34.948714235432149</v>
      </c>
      <c r="L5535" s="2">
        <f>DEGREES(ASIN((((COS(RADIANS('PV model'!$B$2))*COS(RADIANS(H5535))*COS(RADIANS(K5535)))+(SIN(RADIANS('PV model'!$B$2))*SIN(RADIANS(H5535)))))))</f>
        <v>39.131600211613431</v>
      </c>
      <c r="M5535" s="3">
        <f t="shared" si="952"/>
        <v>39.131600211613431</v>
      </c>
      <c r="N5535" s="2">
        <f t="shared" si="957"/>
        <v>46.145481084863249</v>
      </c>
      <c r="O5535" s="2">
        <f>IF('PV model'!$B$2&gt;0, 180-N5535,IF('PV model'!$B$2&lt;0,0-N5535,N5535))</f>
        <v>133.85451891513674</v>
      </c>
      <c r="P5535" s="2">
        <f>ABS(O5535-'PV model'!$B$5)</f>
        <v>71.145481084863263</v>
      </c>
      <c r="Q5535" s="3">
        <f t="shared" si="953"/>
        <v>50.868399788386569</v>
      </c>
      <c r="R5535" s="3">
        <f t="shared" si="958"/>
        <v>71.836799999999997</v>
      </c>
      <c r="S5535" s="3">
        <f t="shared" si="954"/>
        <v>266.52204482634005</v>
      </c>
      <c r="T5535" s="3">
        <f>(0.5*(1-COS(RADIANS(90-$X$3)))*(D5535+E5535)*'PV model'!$B$4)</f>
        <v>0</v>
      </c>
      <c r="U5535" s="3">
        <f t="shared" si="959"/>
        <v>338.35884482634003</v>
      </c>
      <c r="V5535" s="3">
        <f>('PV model'!$B$13*(U5535/1000)*(1-'PV model'!$B$14*((20+C5535)-25))*'PV model'!$B$10)/'PV model'!$B$12</f>
        <v>32.280050962965802</v>
      </c>
    </row>
    <row r="5536" spans="1:22" x14ac:dyDescent="0.2">
      <c r="A5536" s="10">
        <f t="shared" si="951"/>
        <v>231</v>
      </c>
      <c r="B5536" s="10">
        <f t="shared" si="960"/>
        <v>11</v>
      </c>
      <c r="C5536" s="23">
        <v>17.2</v>
      </c>
      <c r="D5536" s="24">
        <v>105.5103</v>
      </c>
      <c r="E5536" s="24">
        <v>258.42600000000004</v>
      </c>
      <c r="F5536" s="48"/>
      <c r="G5536" s="48"/>
      <c r="H5536" s="1">
        <f t="shared" si="961"/>
        <v>12.457018617493803</v>
      </c>
      <c r="I5536" s="1">
        <f t="shared" si="955"/>
        <v>-3.1948569417285606</v>
      </c>
      <c r="J5536" s="4">
        <f>B5536+('PV model'!$B$3/15)+(I5536/60)</f>
        <v>10.670085717637857</v>
      </c>
      <c r="K5536" s="2">
        <f t="shared" si="956"/>
        <v>19.948714235432146</v>
      </c>
      <c r="L5536" s="2">
        <f>DEGREES(ASIN((((COS(RADIANS('PV model'!$B$2))*COS(RADIANS(H5536))*COS(RADIANS(K5536)))+(SIN(RADIANS('PV model'!$B$2))*SIN(RADIANS(H5536)))))))</f>
        <v>44.239299727449776</v>
      </c>
      <c r="M5536" s="3">
        <f t="shared" si="952"/>
        <v>44.239299727449776</v>
      </c>
      <c r="N5536" s="2">
        <f t="shared" si="957"/>
        <v>27.710753931326916</v>
      </c>
      <c r="O5536" s="2">
        <f>IF('PV model'!$B$2&gt;0, 180-N5536,IF('PV model'!$B$2&lt;0,0-N5536,N5536))</f>
        <v>152.28924606867309</v>
      </c>
      <c r="P5536" s="2">
        <f>ABS(O5536-'PV model'!$B$5)</f>
        <v>52.710753931326906</v>
      </c>
      <c r="Q5536" s="3">
        <f t="shared" si="953"/>
        <v>45.760700272550217</v>
      </c>
      <c r="R5536" s="3">
        <f t="shared" si="958"/>
        <v>105.5103</v>
      </c>
      <c r="S5536" s="3">
        <f t="shared" si="954"/>
        <v>306.01624107077151</v>
      </c>
      <c r="T5536" s="3">
        <f>(0.5*(1-COS(RADIANS(90-$X$3)))*(D5536+E5536)*'PV model'!$B$4)</f>
        <v>0</v>
      </c>
      <c r="U5536" s="3">
        <f t="shared" si="959"/>
        <v>411.52654107077149</v>
      </c>
      <c r="V5536" s="3">
        <f>('PV model'!$B$13*(U5536/1000)*(1-'PV model'!$B$14*((20+C5536)-25))*'PV model'!$B$10)/'PV model'!$B$12</f>
        <v>39.128746824817121</v>
      </c>
    </row>
    <row r="5537" spans="1:22" x14ac:dyDescent="0.2">
      <c r="A5537" s="10">
        <f t="shared" si="951"/>
        <v>231</v>
      </c>
      <c r="B5537" s="10">
        <f t="shared" si="960"/>
        <v>12</v>
      </c>
      <c r="C5537" s="23">
        <v>16.899999999999999</v>
      </c>
      <c r="D5537" s="24">
        <v>13.4694</v>
      </c>
      <c r="E5537" s="24">
        <v>262.83600000000001</v>
      </c>
      <c r="F5537" s="48"/>
      <c r="G5537" s="48"/>
      <c r="H5537" s="1">
        <f t="shared" si="961"/>
        <v>12.457018617493803</v>
      </c>
      <c r="I5537" s="1">
        <f t="shared" si="955"/>
        <v>-3.1948569417285606</v>
      </c>
      <c r="J5537" s="4">
        <f>B5537+('PV model'!$B$3/15)+(I5537/60)</f>
        <v>11.670085717637857</v>
      </c>
      <c r="K5537" s="2">
        <f t="shared" si="956"/>
        <v>4.9487142354321456</v>
      </c>
      <c r="L5537" s="2">
        <f>DEGREES(ASIN((((COS(RADIANS('PV model'!$B$2))*COS(RADIANS(H5537))*COS(RADIANS(K5537)))+(SIN(RADIANS('PV model'!$B$2))*SIN(RADIANS(H5537)))))))</f>
        <v>46.784231501171504</v>
      </c>
      <c r="M5537" s="3">
        <f t="shared" si="952"/>
        <v>46.784231501171504</v>
      </c>
      <c r="N5537" s="2">
        <f t="shared" si="957"/>
        <v>7.0660505297239888</v>
      </c>
      <c r="O5537" s="2">
        <f>IF('PV model'!$B$2&gt;0, 180-N5537,IF('PV model'!$B$2&lt;0,0-N5537,N5537))</f>
        <v>172.93394947027602</v>
      </c>
      <c r="P5537" s="2">
        <f>ABS(O5537-'PV model'!$B$5)</f>
        <v>32.066050529723981</v>
      </c>
      <c r="Q5537" s="3">
        <f t="shared" si="953"/>
        <v>43.215768498828496</v>
      </c>
      <c r="R5537" s="3">
        <f t="shared" si="958"/>
        <v>13.4694</v>
      </c>
      <c r="S5537" s="3">
        <f t="shared" si="954"/>
        <v>271.59053842949271</v>
      </c>
      <c r="T5537" s="3">
        <f>(0.5*(1-COS(RADIANS(90-$X$3)))*(D5537+E5537)*'PV model'!$B$4)</f>
        <v>0</v>
      </c>
      <c r="U5537" s="3">
        <f t="shared" si="959"/>
        <v>285.05993842949272</v>
      </c>
      <c r="V5537" s="3">
        <f>('PV model'!$B$13*(U5537/1000)*(1-'PV model'!$B$14*((20+C5537)-25))*'PV model'!$B$10)/'PV model'!$B$12</f>
        <v>27.138248892610477</v>
      </c>
    </row>
    <row r="5538" spans="1:22" x14ac:dyDescent="0.2">
      <c r="A5538" s="10">
        <f t="shared" si="951"/>
        <v>231</v>
      </c>
      <c r="B5538" s="10">
        <f t="shared" si="960"/>
        <v>13</v>
      </c>
      <c r="C5538" s="23">
        <v>16.600000000000001</v>
      </c>
      <c r="D5538" s="24">
        <v>6.7347000000000001</v>
      </c>
      <c r="E5538" s="24">
        <v>183.45599999999999</v>
      </c>
      <c r="F5538" s="48"/>
      <c r="G5538" s="48"/>
      <c r="H5538" s="1">
        <f t="shared" si="961"/>
        <v>12.457018617493803</v>
      </c>
      <c r="I5538" s="1">
        <f t="shared" si="955"/>
        <v>-3.1948569417285606</v>
      </c>
      <c r="J5538" s="4">
        <f>B5538+('PV model'!$B$3/15)+(I5538/60)</f>
        <v>12.670085717637857</v>
      </c>
      <c r="K5538" s="2">
        <f t="shared" si="956"/>
        <v>-10.051285764567854</v>
      </c>
      <c r="L5538" s="2">
        <f>DEGREES(ASIN((((COS(RADIANS('PV model'!$B$2))*COS(RADIANS(H5538))*COS(RADIANS(K5538)))+(SIN(RADIANS('PV model'!$B$2))*SIN(RADIANS(H5538)))))))</f>
        <v>46.249116067474063</v>
      </c>
      <c r="M5538" s="3">
        <f t="shared" si="952"/>
        <v>46.249116067474063</v>
      </c>
      <c r="N5538" s="2">
        <f t="shared" si="957"/>
        <v>-14.267088739417549</v>
      </c>
      <c r="O5538" s="2">
        <f>IF('PV model'!$B$2&gt;0, 180-N5538,IF('PV model'!$B$2&lt;0,0-N5538,N5538))</f>
        <v>194.26708873941755</v>
      </c>
      <c r="P5538" s="2">
        <f>ABS(O5538-'PV model'!$B$5)</f>
        <v>10.732911260582455</v>
      </c>
      <c r="Q5538" s="3">
        <f t="shared" si="953"/>
        <v>43.750883932525937</v>
      </c>
      <c r="R5538" s="3">
        <f t="shared" si="958"/>
        <v>6.7346999999999992</v>
      </c>
      <c r="S5538" s="3">
        <f t="shared" si="954"/>
        <v>187.94136624438121</v>
      </c>
      <c r="T5538" s="3">
        <f>(0.5*(1-COS(RADIANS(90-$X$3)))*(D5538+E5538)*'PV model'!$B$4)</f>
        <v>0</v>
      </c>
      <c r="U5538" s="3">
        <f t="shared" si="959"/>
        <v>194.67606624438122</v>
      </c>
      <c r="V5538" s="3">
        <f>('PV model'!$B$13*(U5538/1000)*(1-'PV model'!$B$14*((20+C5538)-25))*'PV model'!$B$10)/'PV model'!$B$12</f>
        <v>18.556883953193367</v>
      </c>
    </row>
    <row r="5539" spans="1:22" x14ac:dyDescent="0.2">
      <c r="A5539" s="10">
        <f t="shared" si="951"/>
        <v>231</v>
      </c>
      <c r="B5539" s="10">
        <f t="shared" si="960"/>
        <v>14</v>
      </c>
      <c r="C5539" s="23">
        <v>16.5</v>
      </c>
      <c r="D5539" s="24">
        <v>1.1224499999999999</v>
      </c>
      <c r="E5539" s="24">
        <v>179.928</v>
      </c>
      <c r="F5539" s="48"/>
      <c r="G5539" s="48"/>
      <c r="H5539" s="1">
        <f t="shared" si="961"/>
        <v>12.457018617493803</v>
      </c>
      <c r="I5539" s="1">
        <f t="shared" si="955"/>
        <v>-3.1948569417285606</v>
      </c>
      <c r="J5539" s="4">
        <f>B5539+('PV model'!$B$3/15)+(I5539/60)</f>
        <v>13.670085717637857</v>
      </c>
      <c r="K5539" s="2">
        <f t="shared" si="956"/>
        <v>-25.051285764567854</v>
      </c>
      <c r="L5539" s="2">
        <f>DEGREES(ASIN((((COS(RADIANS('PV model'!$B$2))*COS(RADIANS(H5539))*COS(RADIANS(K5539)))+(SIN(RADIANS('PV model'!$B$2))*SIN(RADIANS(H5539)))))))</f>
        <v>42.751028472347848</v>
      </c>
      <c r="M5539" s="3">
        <f t="shared" si="952"/>
        <v>42.751028472347848</v>
      </c>
      <c r="N5539" s="2">
        <f t="shared" si="957"/>
        <v>-34.267704144573273</v>
      </c>
      <c r="O5539" s="2">
        <f>IF('PV model'!$B$2&gt;0, 180-N5539,IF('PV model'!$B$2&lt;0,0-N5539,N5539))</f>
        <v>214.26770414457326</v>
      </c>
      <c r="P5539" s="2">
        <f>ABS(O5539-'PV model'!$B$5)</f>
        <v>9.2677041445732584</v>
      </c>
      <c r="Q5539" s="3">
        <f t="shared" si="953"/>
        <v>47.248971527652152</v>
      </c>
      <c r="R5539" s="3">
        <f t="shared" si="958"/>
        <v>1.1224499999999999</v>
      </c>
      <c r="S5539" s="3">
        <f t="shared" si="954"/>
        <v>180.72782756762908</v>
      </c>
      <c r="T5539" s="3">
        <f>(0.5*(1-COS(RADIANS(90-$X$3)))*(D5539+E5539)*'PV model'!$B$4)</f>
        <v>0</v>
      </c>
      <c r="U5539" s="3">
        <f t="shared" si="959"/>
        <v>181.85027756762906</v>
      </c>
      <c r="V5539" s="3">
        <f>('PV model'!$B$13*(U5539/1000)*(1-'PV model'!$B$14*((20+C5539)-25))*'PV model'!$B$10)/'PV model'!$B$12</f>
        <v>17.341577073359833</v>
      </c>
    </row>
    <row r="5540" spans="1:22" x14ac:dyDescent="0.2">
      <c r="A5540" s="10">
        <f t="shared" si="951"/>
        <v>231</v>
      </c>
      <c r="B5540" s="10">
        <f t="shared" si="960"/>
        <v>15</v>
      </c>
      <c r="C5540" s="23">
        <v>16.7</v>
      </c>
      <c r="D5540" s="24">
        <v>2.2448999999999999</v>
      </c>
      <c r="E5540" s="24">
        <v>160.524</v>
      </c>
      <c r="F5540" s="48"/>
      <c r="G5540" s="48"/>
      <c r="H5540" s="1">
        <f t="shared" si="961"/>
        <v>12.457018617493803</v>
      </c>
      <c r="I5540" s="1">
        <f t="shared" si="955"/>
        <v>-3.1948569417285606</v>
      </c>
      <c r="J5540" s="4">
        <f>B5540+('PV model'!$B$3/15)+(I5540/60)</f>
        <v>14.670085717637857</v>
      </c>
      <c r="K5540" s="2">
        <f t="shared" si="956"/>
        <v>-40.051285764567851</v>
      </c>
      <c r="L5540" s="2">
        <f>DEGREES(ASIN((((COS(RADIANS('PV model'!$B$2))*COS(RADIANS(H5540))*COS(RADIANS(K5540)))+(SIN(RADIANS('PV model'!$B$2))*SIN(RADIANS(H5540)))))))</f>
        <v>36.950816323744718</v>
      </c>
      <c r="M5540" s="3">
        <f t="shared" si="952"/>
        <v>36.950816323744718</v>
      </c>
      <c r="N5540" s="2">
        <f t="shared" si="957"/>
        <v>-51.835431629268555</v>
      </c>
      <c r="O5540" s="2">
        <f>IF('PV model'!$B$2&gt;0, 180-N5540,IF('PV model'!$B$2&lt;0,0-N5540,N5540))</f>
        <v>231.83543162926856</v>
      </c>
      <c r="P5540" s="2">
        <f>ABS(O5540-'PV model'!$B$5)</f>
        <v>26.835431629268555</v>
      </c>
      <c r="Q5540" s="3">
        <f t="shared" si="953"/>
        <v>53.049183676255282</v>
      </c>
      <c r="R5540" s="3">
        <f t="shared" si="958"/>
        <v>2.2448999999999999</v>
      </c>
      <c r="S5540" s="3">
        <f t="shared" si="954"/>
        <v>162.1162618772475</v>
      </c>
      <c r="T5540" s="3">
        <f>(0.5*(1-COS(RADIANS(90-$X$3)))*(D5540+E5540)*'PV model'!$B$4)</f>
        <v>0</v>
      </c>
      <c r="U5540" s="3">
        <f t="shared" si="959"/>
        <v>164.3611618772475</v>
      </c>
      <c r="V5540" s="3">
        <f>('PV model'!$B$13*(U5540/1000)*(1-'PV model'!$B$14*((20+C5540)-25))*'PV model'!$B$10)/'PV model'!$B$12</f>
        <v>15.660639187759173</v>
      </c>
    </row>
    <row r="5541" spans="1:22" x14ac:dyDescent="0.2">
      <c r="A5541" s="10">
        <f t="shared" si="951"/>
        <v>231</v>
      </c>
      <c r="B5541" s="10">
        <f t="shared" si="960"/>
        <v>16</v>
      </c>
      <c r="C5541" s="23">
        <v>16.5</v>
      </c>
      <c r="D5541" s="24">
        <v>0</v>
      </c>
      <c r="E5541" s="24">
        <v>133.18200000000002</v>
      </c>
      <c r="F5541" s="48"/>
      <c r="G5541" s="48"/>
      <c r="H5541" s="1">
        <f t="shared" si="961"/>
        <v>12.457018617493803</v>
      </c>
      <c r="I5541" s="1">
        <f t="shared" si="955"/>
        <v>-3.1948569417285606</v>
      </c>
      <c r="J5541" s="4">
        <f>B5541+('PV model'!$B$3/15)+(I5541/60)</f>
        <v>15.670085717637857</v>
      </c>
      <c r="K5541" s="2">
        <f t="shared" si="956"/>
        <v>-55.051285764567851</v>
      </c>
      <c r="L5541" s="2">
        <f>DEGREES(ASIN((((COS(RADIANS('PV model'!$B$2))*COS(RADIANS(H5541))*COS(RADIANS(K5541)))+(SIN(RADIANS('PV model'!$B$2))*SIN(RADIANS(H5541)))))))</f>
        <v>29.642936583365355</v>
      </c>
      <c r="M5541" s="3">
        <f t="shared" si="952"/>
        <v>29.642936583365355</v>
      </c>
      <c r="N5541" s="2">
        <f t="shared" si="957"/>
        <v>-67.056637378933118</v>
      </c>
      <c r="O5541" s="2">
        <f>IF('PV model'!$B$2&gt;0, 180-N5541,IF('PV model'!$B$2&lt;0,0-N5541,N5541))</f>
        <v>247.05663737893312</v>
      </c>
      <c r="P5541" s="2">
        <f>ABS(O5541-'PV model'!$B$5)</f>
        <v>42.056637378933118</v>
      </c>
      <c r="Q5541" s="3">
        <f t="shared" si="953"/>
        <v>60.357063416634652</v>
      </c>
      <c r="R5541" s="3">
        <f t="shared" si="958"/>
        <v>0</v>
      </c>
      <c r="S5541" s="3">
        <f t="shared" si="954"/>
        <v>133.18200000000002</v>
      </c>
      <c r="T5541" s="3">
        <f>(0.5*(1-COS(RADIANS(90-$X$3)))*(D5541+E5541)*'PV model'!$B$4)</f>
        <v>0</v>
      </c>
      <c r="U5541" s="3">
        <f t="shared" si="959"/>
        <v>133.18200000000002</v>
      </c>
      <c r="V5541" s="3">
        <f>('PV model'!$B$13*(U5541/1000)*(1-'PV model'!$B$14*((20+C5541)-25))*'PV model'!$B$10)/'PV model'!$B$12</f>
        <v>12.70048057488</v>
      </c>
    </row>
    <row r="5542" spans="1:22" x14ac:dyDescent="0.2">
      <c r="A5542" s="10">
        <f t="shared" si="951"/>
        <v>231</v>
      </c>
      <c r="B5542" s="10">
        <f t="shared" si="960"/>
        <v>17</v>
      </c>
      <c r="C5542" s="23">
        <v>17.3</v>
      </c>
      <c r="D5542" s="24">
        <v>0</v>
      </c>
      <c r="E5542" s="24">
        <v>97.902000000000001</v>
      </c>
      <c r="F5542" s="48"/>
      <c r="G5542" s="48"/>
      <c r="H5542" s="1">
        <f t="shared" si="961"/>
        <v>12.457018617493803</v>
      </c>
      <c r="I5542" s="1">
        <f t="shared" si="955"/>
        <v>-3.1948569417285606</v>
      </c>
      <c r="J5542" s="4">
        <f>B5542+('PV model'!$B$3/15)+(I5542/60)</f>
        <v>16.670085717637857</v>
      </c>
      <c r="K5542" s="2">
        <f t="shared" si="956"/>
        <v>-70.051285764567851</v>
      </c>
      <c r="L5542" s="2">
        <f>DEGREES(ASIN((((COS(RADIANS('PV model'!$B$2))*COS(RADIANS(H5542))*COS(RADIANS(K5542)))+(SIN(RADIANS('PV model'!$B$2))*SIN(RADIANS(H5542)))))))</f>
        <v>21.497855282511736</v>
      </c>
      <c r="M5542" s="3">
        <f t="shared" si="952"/>
        <v>21.497855282511736</v>
      </c>
      <c r="N5542" s="2">
        <f t="shared" si="957"/>
        <v>-80.574182974097994</v>
      </c>
      <c r="O5542" s="2">
        <f>IF('PV model'!$B$2&gt;0, 180-N5542,IF('PV model'!$B$2&lt;0,0-N5542,N5542))</f>
        <v>260.57418297409799</v>
      </c>
      <c r="P5542" s="2">
        <f>ABS(O5542-'PV model'!$B$5)</f>
        <v>55.574182974097994</v>
      </c>
      <c r="Q5542" s="3">
        <f t="shared" si="953"/>
        <v>68.502144717488264</v>
      </c>
      <c r="R5542" s="3">
        <f t="shared" si="958"/>
        <v>0</v>
      </c>
      <c r="S5542" s="3">
        <f t="shared" si="954"/>
        <v>97.902000000000001</v>
      </c>
      <c r="T5542" s="3">
        <f>(0.5*(1-COS(RADIANS(90-$X$3)))*(D5542+E5542)*'PV model'!$B$4)</f>
        <v>0</v>
      </c>
      <c r="U5542" s="3">
        <f t="shared" si="959"/>
        <v>97.902000000000001</v>
      </c>
      <c r="V5542" s="3">
        <f>('PV model'!$B$13*(U5542/1000)*(1-'PV model'!$B$14*((20+C5542)-25))*'PV model'!$B$10)/'PV model'!$B$12</f>
        <v>9.3047987511359995</v>
      </c>
    </row>
    <row r="5543" spans="1:22" x14ac:dyDescent="0.2">
      <c r="A5543" s="10">
        <f t="shared" si="951"/>
        <v>231</v>
      </c>
      <c r="B5543" s="10">
        <f t="shared" si="960"/>
        <v>18</v>
      </c>
      <c r="C5543" s="23">
        <v>17.100000000000001</v>
      </c>
      <c r="D5543" s="24">
        <v>0</v>
      </c>
      <c r="E5543" s="24">
        <v>59.094000000000008</v>
      </c>
      <c r="F5543" s="48"/>
      <c r="G5543" s="48"/>
      <c r="H5543" s="1">
        <f t="shared" si="961"/>
        <v>12.457018617493803</v>
      </c>
      <c r="I5543" s="1">
        <f t="shared" si="955"/>
        <v>-3.1948569417285606</v>
      </c>
      <c r="J5543" s="4">
        <f>B5543+('PV model'!$B$3/15)+(I5543/60)</f>
        <v>17.670085717637857</v>
      </c>
      <c r="K5543" s="2">
        <f t="shared" si="956"/>
        <v>-85.051285764567851</v>
      </c>
      <c r="L5543" s="2">
        <f>DEGREES(ASIN((((COS(RADIANS('PV model'!$B$2))*COS(RADIANS(H5543))*COS(RADIANS(K5543)))+(SIN(RADIANS('PV model'!$B$2))*SIN(RADIANS(H5543)))))))</f>
        <v>13.031113168650307</v>
      </c>
      <c r="M5543" s="3">
        <f t="shared" si="952"/>
        <v>13.031113168650307</v>
      </c>
      <c r="N5543" s="2">
        <f t="shared" si="957"/>
        <v>-86.895703784206603</v>
      </c>
      <c r="O5543" s="2">
        <f>IF('PV model'!$B$2&gt;0, 180-N5543,IF('PV model'!$B$2&lt;0,0-N5543,N5543))</f>
        <v>266.8957037842066</v>
      </c>
      <c r="P5543" s="2">
        <f>ABS(O5543-'PV model'!$B$5)</f>
        <v>61.895703784206603</v>
      </c>
      <c r="Q5543" s="3">
        <f t="shared" si="953"/>
        <v>76.968886831349693</v>
      </c>
      <c r="R5543" s="3">
        <f t="shared" si="958"/>
        <v>0</v>
      </c>
      <c r="S5543" s="3">
        <f t="shared" si="954"/>
        <v>59.094000000000008</v>
      </c>
      <c r="T5543" s="3">
        <f>(0.5*(1-COS(RADIANS(90-$X$3)))*(D5543+E5543)*'PV model'!$B$4)</f>
        <v>0</v>
      </c>
      <c r="U5543" s="3">
        <f t="shared" si="959"/>
        <v>59.094000000000008</v>
      </c>
      <c r="V5543" s="3">
        <f>('PV model'!$B$13*(U5543/1000)*(1-'PV model'!$B$14*((20+C5543)-25))*'PV model'!$B$10)/'PV model'!$B$12</f>
        <v>5.621135685984</v>
      </c>
    </row>
    <row r="5544" spans="1:22" x14ac:dyDescent="0.2">
      <c r="A5544" s="10">
        <f t="shared" si="951"/>
        <v>231</v>
      </c>
      <c r="B5544" s="10">
        <f t="shared" si="960"/>
        <v>19</v>
      </c>
      <c r="C5544" s="23">
        <v>16.8</v>
      </c>
      <c r="D5544" s="24">
        <v>0</v>
      </c>
      <c r="E5544" s="24">
        <v>23.814</v>
      </c>
      <c r="F5544" s="48"/>
      <c r="G5544" s="48"/>
      <c r="H5544" s="1">
        <f t="shared" si="961"/>
        <v>12.457018617493803</v>
      </c>
      <c r="I5544" s="1">
        <f t="shared" si="955"/>
        <v>-3.1948569417285606</v>
      </c>
      <c r="J5544" s="4">
        <f>B5544+('PV model'!$B$3/15)+(I5544/60)</f>
        <v>18.670085717637857</v>
      </c>
      <c r="K5544" s="2">
        <f t="shared" si="956"/>
        <v>-100.05128576456785</v>
      </c>
      <c r="L5544" s="2">
        <f>DEGREES(ASIN((((COS(RADIANS('PV model'!$B$2))*COS(RADIANS(H5544))*COS(RADIANS(K5544)))+(SIN(RADIANS('PV model'!$B$2))*SIN(RADIANS(H5544)))))))</f>
        <v>4.6599877218809196</v>
      </c>
      <c r="M5544" s="3">
        <f t="shared" si="952"/>
        <v>4.6599877218809196</v>
      </c>
      <c r="N5544" s="2">
        <f t="shared" si="957"/>
        <v>-74.722324635989352</v>
      </c>
      <c r="O5544" s="2">
        <f>IF('PV model'!$B$2&gt;0, 180-N5544,IF('PV model'!$B$2&lt;0,0-N5544,N5544))</f>
        <v>254.72232463598937</v>
      </c>
      <c r="P5544" s="2">
        <f>ABS(O5544-'PV model'!$B$5)</f>
        <v>49.722324635989366</v>
      </c>
      <c r="Q5544" s="3">
        <f t="shared" si="953"/>
        <v>85.340012278119076</v>
      </c>
      <c r="R5544" s="3">
        <f t="shared" si="958"/>
        <v>0</v>
      </c>
      <c r="S5544" s="3">
        <f t="shared" si="954"/>
        <v>23.814</v>
      </c>
      <c r="T5544" s="3">
        <f>(0.5*(1-COS(RADIANS(90-$X$3)))*(D5544+E5544)*'PV model'!$B$4)</f>
        <v>0</v>
      </c>
      <c r="U5544" s="3">
        <f t="shared" si="959"/>
        <v>23.814</v>
      </c>
      <c r="V5544" s="3">
        <f>('PV model'!$B$13*(U5544/1000)*(1-'PV model'!$B$14*((20+C5544)-25))*'PV model'!$B$10)/'PV model'!$B$12</f>
        <v>2.2680903208319996</v>
      </c>
    </row>
    <row r="5545" spans="1:22" x14ac:dyDescent="0.2">
      <c r="A5545" s="10">
        <f t="shared" si="951"/>
        <v>231</v>
      </c>
      <c r="B5545" s="10">
        <f t="shared" si="960"/>
        <v>20</v>
      </c>
      <c r="C5545" s="23">
        <v>16.600000000000001</v>
      </c>
      <c r="D5545" s="24">
        <v>0</v>
      </c>
      <c r="E5545" s="24">
        <v>3.528</v>
      </c>
      <c r="F5545" s="48"/>
      <c r="G5545" s="48"/>
      <c r="H5545" s="1">
        <f t="shared" si="961"/>
        <v>12.457018617493803</v>
      </c>
      <c r="I5545" s="1">
        <f t="shared" si="955"/>
        <v>-3.1948569417285606</v>
      </c>
      <c r="J5545" s="4">
        <f>B5545+('PV model'!$B$3/15)+(I5545/60)</f>
        <v>19.670085717637857</v>
      </c>
      <c r="K5545" s="2">
        <f t="shared" si="956"/>
        <v>-115.05128576456785</v>
      </c>
      <c r="L5545" s="2">
        <f>DEGREES(ASIN((((COS(RADIANS('PV model'!$B$2))*COS(RADIANS(H5545))*COS(RADIANS(K5545)))+(SIN(RADIANS('PV model'!$B$2))*SIN(RADIANS(H5545)))))))</f>
        <v>-3.2341711085301563</v>
      </c>
      <c r="M5545" s="3">
        <f t="shared" si="952"/>
        <v>0</v>
      </c>
      <c r="N5545" s="2">
        <f t="shared" si="957"/>
        <v>-62.376440208201267</v>
      </c>
      <c r="O5545" s="2">
        <f>IF('PV model'!$B$2&gt;0, 180-N5545,IF('PV model'!$B$2&lt;0,0-N5545,N5545))</f>
        <v>242.37644020820127</v>
      </c>
      <c r="P5545" s="2">
        <f>ABS(O5545-'PV model'!$B$5)</f>
        <v>37.376440208201274</v>
      </c>
      <c r="Q5545" s="3">
        <f t="shared" si="953"/>
        <v>93.234171108530148</v>
      </c>
      <c r="R5545" s="3">
        <f t="shared" si="958"/>
        <v>0</v>
      </c>
      <c r="S5545" s="3">
        <f t="shared" si="954"/>
        <v>3.528</v>
      </c>
      <c r="T5545" s="3">
        <f>(0.5*(1-COS(RADIANS(90-$X$3)))*(D5545+E5545)*'PV model'!$B$4)</f>
        <v>0</v>
      </c>
      <c r="U5545" s="3">
        <f t="shared" si="959"/>
        <v>3.528</v>
      </c>
      <c r="V5545" s="3">
        <f>('PV model'!$B$13*(U5545/1000)*(1-'PV model'!$B$14*((20+C5545)-25))*'PV model'!$B$10)/'PV model'!$B$12</f>
        <v>0.33629550796799995</v>
      </c>
    </row>
    <row r="5546" spans="1:22" x14ac:dyDescent="0.2">
      <c r="A5546" s="10">
        <f t="shared" si="951"/>
        <v>231</v>
      </c>
      <c r="B5546" s="10">
        <f t="shared" si="960"/>
        <v>21</v>
      </c>
      <c r="C5546" s="23">
        <v>16.8</v>
      </c>
      <c r="D5546" s="24">
        <v>0</v>
      </c>
      <c r="E5546" s="24">
        <v>0</v>
      </c>
      <c r="F5546" s="48"/>
      <c r="G5546" s="48"/>
      <c r="H5546" s="1">
        <f t="shared" si="961"/>
        <v>12.457018617493803</v>
      </c>
      <c r="I5546" s="1">
        <f t="shared" si="955"/>
        <v>-3.1948569417285606</v>
      </c>
      <c r="J5546" s="4">
        <f>B5546+('PV model'!$B$3/15)+(I5546/60)</f>
        <v>20.670085717637857</v>
      </c>
      <c r="K5546" s="2">
        <f t="shared" si="956"/>
        <v>-130.05128576456787</v>
      </c>
      <c r="L5546" s="2">
        <f>DEGREES(ASIN((((COS(RADIANS('PV model'!$B$2))*COS(RADIANS(H5546))*COS(RADIANS(K5546)))+(SIN(RADIANS('PV model'!$B$2))*SIN(RADIANS(H5546)))))))</f>
        <v>-10.260097709775993</v>
      </c>
      <c r="M5546" s="3">
        <f t="shared" si="952"/>
        <v>0</v>
      </c>
      <c r="N5546" s="2">
        <f t="shared" si="957"/>
        <v>-49.428473144553877</v>
      </c>
      <c r="O5546" s="2">
        <f>IF('PV model'!$B$2&gt;0, 180-N5546,IF('PV model'!$B$2&lt;0,0-N5546,N5546))</f>
        <v>229.42847314455389</v>
      </c>
      <c r="P5546" s="2">
        <f>ABS(O5546-'PV model'!$B$5)</f>
        <v>24.428473144553891</v>
      </c>
      <c r="Q5546" s="3">
        <f t="shared" si="953"/>
        <v>100.26009770977599</v>
      </c>
      <c r="R5546" s="3">
        <f t="shared" si="958"/>
        <v>0</v>
      </c>
      <c r="S5546" s="3">
        <f t="shared" si="954"/>
        <v>0</v>
      </c>
      <c r="T5546" s="3">
        <f>(0.5*(1-COS(RADIANS(90-$X$3)))*(D5546+E5546)*'PV model'!$B$4)</f>
        <v>0</v>
      </c>
      <c r="U5546" s="3">
        <f t="shared" si="959"/>
        <v>0</v>
      </c>
      <c r="V5546" s="3">
        <f>('PV model'!$B$13*(U5546/1000)*(1-'PV model'!$B$14*((20+C5546)-25))*'PV model'!$B$10)/'PV model'!$B$12</f>
        <v>0</v>
      </c>
    </row>
    <row r="5547" spans="1:22" x14ac:dyDescent="0.2">
      <c r="A5547" s="10">
        <f t="shared" si="951"/>
        <v>231</v>
      </c>
      <c r="B5547" s="10">
        <f t="shared" si="960"/>
        <v>22</v>
      </c>
      <c r="C5547" s="23">
        <v>16.8</v>
      </c>
      <c r="D5547" s="24">
        <v>0</v>
      </c>
      <c r="E5547" s="24">
        <v>0</v>
      </c>
      <c r="F5547" s="48"/>
      <c r="G5547" s="48"/>
      <c r="H5547" s="1">
        <f t="shared" si="961"/>
        <v>12.457018617493803</v>
      </c>
      <c r="I5547" s="1">
        <f t="shared" si="955"/>
        <v>-3.1948569417285606</v>
      </c>
      <c r="J5547" s="4">
        <f>B5547+('PV model'!$B$3/15)+(I5547/60)</f>
        <v>21.670085717637857</v>
      </c>
      <c r="K5547" s="2">
        <f t="shared" si="956"/>
        <v>-145.05128576456787</v>
      </c>
      <c r="L5547" s="2">
        <f>DEGREES(ASIN((((COS(RADIANS('PV model'!$B$2))*COS(RADIANS(H5547))*COS(RADIANS(K5547)))+(SIN(RADIANS('PV model'!$B$2))*SIN(RADIANS(H5547)))))))</f>
        <v>-15.99561991254363</v>
      </c>
      <c r="M5547" s="3">
        <f t="shared" si="952"/>
        <v>0</v>
      </c>
      <c r="N5547" s="2">
        <f t="shared" si="957"/>
        <v>-35.58331687919825</v>
      </c>
      <c r="O5547" s="2">
        <f>IF('PV model'!$B$2&gt;0, 180-N5547,IF('PV model'!$B$2&lt;0,0-N5547,N5547))</f>
        <v>215.58331687919826</v>
      </c>
      <c r="P5547" s="2">
        <f>ABS(O5547-'PV model'!$B$5)</f>
        <v>10.583316879198264</v>
      </c>
      <c r="Q5547" s="3">
        <f t="shared" si="953"/>
        <v>105.99561991254363</v>
      </c>
      <c r="R5547" s="3">
        <f t="shared" si="958"/>
        <v>0</v>
      </c>
      <c r="S5547" s="3">
        <f t="shared" si="954"/>
        <v>0</v>
      </c>
      <c r="T5547" s="3">
        <f>(0.5*(1-COS(RADIANS(90-$X$3)))*(D5547+E5547)*'PV model'!$B$4)</f>
        <v>0</v>
      </c>
      <c r="U5547" s="3">
        <f t="shared" si="959"/>
        <v>0</v>
      </c>
      <c r="V5547" s="3">
        <f>('PV model'!$B$13*(U5547/1000)*(1-'PV model'!$B$14*((20+C5547)-25))*'PV model'!$B$10)/'PV model'!$B$12</f>
        <v>0</v>
      </c>
    </row>
    <row r="5548" spans="1:22" x14ac:dyDescent="0.2">
      <c r="A5548" s="10">
        <f t="shared" si="951"/>
        <v>231</v>
      </c>
      <c r="B5548" s="10">
        <f t="shared" si="960"/>
        <v>23</v>
      </c>
      <c r="C5548" s="23">
        <v>16.5</v>
      </c>
      <c r="D5548" s="24">
        <v>0</v>
      </c>
      <c r="E5548" s="24">
        <v>0</v>
      </c>
      <c r="F5548" s="48"/>
      <c r="G5548" s="48"/>
      <c r="H5548" s="1">
        <f t="shared" si="961"/>
        <v>12.457018617493803</v>
      </c>
      <c r="I5548" s="1">
        <f t="shared" si="955"/>
        <v>-3.1948569417285606</v>
      </c>
      <c r="J5548" s="4">
        <f>B5548+('PV model'!$B$3/15)+(I5548/60)</f>
        <v>22.670085717637857</v>
      </c>
      <c r="K5548" s="2">
        <f t="shared" si="956"/>
        <v>-160.05128576456787</v>
      </c>
      <c r="L5548" s="2">
        <f>DEGREES(ASIN((((COS(RADIANS('PV model'!$B$2))*COS(RADIANS(H5548))*COS(RADIANS(K5548)))+(SIN(RADIANS('PV model'!$B$2))*SIN(RADIANS(H5548)))))))</f>
        <v>-20.005894864353216</v>
      </c>
      <c r="M5548" s="3">
        <f t="shared" si="952"/>
        <v>0</v>
      </c>
      <c r="N5548" s="2">
        <f t="shared" si="957"/>
        <v>-20.765302839535021</v>
      </c>
      <c r="O5548" s="2">
        <f>IF('PV model'!$B$2&gt;0, 180-N5548,IF('PV model'!$B$2&lt;0,0-N5548,N5548))</f>
        <v>200.76530283953502</v>
      </c>
      <c r="P5548" s="2">
        <f>ABS(O5548-'PV model'!$B$5)</f>
        <v>4.2346971604649752</v>
      </c>
      <c r="Q5548" s="3">
        <f t="shared" si="953"/>
        <v>110.00589486435321</v>
      </c>
      <c r="R5548" s="3">
        <f t="shared" si="958"/>
        <v>0</v>
      </c>
      <c r="S5548" s="3">
        <f t="shared" si="954"/>
        <v>0</v>
      </c>
      <c r="T5548" s="3">
        <f>(0.5*(1-COS(RADIANS(90-$X$3)))*(D5548+E5548)*'PV model'!$B$4)</f>
        <v>0</v>
      </c>
      <c r="U5548" s="3">
        <f t="shared" si="959"/>
        <v>0</v>
      </c>
      <c r="V5548" s="3">
        <f>('PV model'!$B$13*(U5548/1000)*(1-'PV model'!$B$14*((20+C5548)-25))*'PV model'!$B$10)/'PV model'!$B$12</f>
        <v>0</v>
      </c>
    </row>
    <row r="5549" spans="1:22" x14ac:dyDescent="0.2">
      <c r="A5549" s="10">
        <f t="shared" si="951"/>
        <v>231</v>
      </c>
      <c r="B5549" s="10">
        <f t="shared" si="960"/>
        <v>24</v>
      </c>
      <c r="C5549" s="23">
        <v>16.5</v>
      </c>
      <c r="D5549" s="24">
        <v>0</v>
      </c>
      <c r="E5549" s="24">
        <v>0</v>
      </c>
      <c r="F5549" s="48"/>
      <c r="G5549" s="48"/>
      <c r="H5549" s="1">
        <f t="shared" si="961"/>
        <v>12.457018617493803</v>
      </c>
      <c r="I5549" s="1">
        <f t="shared" si="955"/>
        <v>-3.1948569417285606</v>
      </c>
      <c r="J5549" s="4">
        <f>B5549+('PV model'!$B$3/15)+(I5549/60)</f>
        <v>23.670085717637857</v>
      </c>
      <c r="K5549" s="2">
        <f t="shared" si="956"/>
        <v>-175.05128576456787</v>
      </c>
      <c r="L5549" s="2">
        <f>DEGREES(ASIN((((COS(RADIANS('PV model'!$B$2))*COS(RADIANS(H5549))*COS(RADIANS(K5549)))+(SIN(RADIANS('PV model'!$B$2))*SIN(RADIANS(H5549)))))))</f>
        <v>-21.915597466556694</v>
      </c>
      <c r="M5549" s="3">
        <f t="shared" si="952"/>
        <v>0</v>
      </c>
      <c r="N5549" s="2">
        <f t="shared" si="957"/>
        <v>-5.2093146897284592</v>
      </c>
      <c r="O5549" s="2">
        <f>IF('PV model'!$B$2&gt;0, 180-N5549,IF('PV model'!$B$2&lt;0,0-N5549,N5549))</f>
        <v>185.20931468972847</v>
      </c>
      <c r="P5549" s="2">
        <f>ABS(O5549-'PV model'!$B$5)</f>
        <v>19.790685310271527</v>
      </c>
      <c r="Q5549" s="3">
        <f t="shared" si="953"/>
        <v>111.91559746655669</v>
      </c>
      <c r="R5549" s="3">
        <f t="shared" si="958"/>
        <v>0</v>
      </c>
      <c r="S5549" s="3">
        <f t="shared" si="954"/>
        <v>0</v>
      </c>
      <c r="T5549" s="3">
        <f>(0.5*(1-COS(RADIANS(90-$X$3)))*(D5549+E5549)*'PV model'!$B$4)</f>
        <v>0</v>
      </c>
      <c r="U5549" s="3">
        <f t="shared" si="959"/>
        <v>0</v>
      </c>
      <c r="V5549" s="3">
        <f>('PV model'!$B$13*(U5549/1000)*(1-'PV model'!$B$14*((20+C5549)-25))*'PV model'!$B$10)/'PV model'!$B$12</f>
        <v>0</v>
      </c>
    </row>
    <row r="5550" spans="1:22" x14ac:dyDescent="0.2">
      <c r="A5550" s="10">
        <f t="shared" ref="A5550:A5613" si="962">IF(B5550&gt;1,A5549,A5549+1)</f>
        <v>232</v>
      </c>
      <c r="B5550" s="10">
        <f t="shared" si="960"/>
        <v>1</v>
      </c>
      <c r="C5550" s="23">
        <v>16.399999999999999</v>
      </c>
      <c r="D5550" s="24">
        <v>0</v>
      </c>
      <c r="E5550" s="24">
        <v>0</v>
      </c>
      <c r="F5550" s="48"/>
      <c r="G5550" s="48"/>
      <c r="H5550" s="1">
        <f t="shared" si="961"/>
        <v>12.112879079401104</v>
      </c>
      <c r="I5550" s="1">
        <f t="shared" si="955"/>
        <v>-2.9471402008047898</v>
      </c>
      <c r="J5550" s="4">
        <f>B5550+('PV model'!$B$3/15)+(I5550/60)</f>
        <v>0.67421432998658692</v>
      </c>
      <c r="K5550" s="2">
        <f t="shared" si="956"/>
        <v>169.88678505020121</v>
      </c>
      <c r="L5550" s="2">
        <f>DEGREES(ASIN((((COS(RADIANS('PV model'!$B$2))*COS(RADIANS(H5550))*COS(RADIANS(K5550)))+(SIN(RADIANS('PV model'!$B$2))*SIN(RADIANS(H5550)))))))</f>
        <v>-21.854945066093027</v>
      </c>
      <c r="M5550" s="3">
        <f t="shared" si="952"/>
        <v>0</v>
      </c>
      <c r="N5550" s="2">
        <f t="shared" si="957"/>
        <v>10.659905783034691</v>
      </c>
      <c r="O5550" s="2">
        <f>IF('PV model'!$B$2&gt;0, 180-N5550,IF('PV model'!$B$2&lt;0,0-N5550,N5550))</f>
        <v>169.3400942169653</v>
      </c>
      <c r="P5550" s="2">
        <f>ABS(O5550-'PV model'!$B$5)</f>
        <v>35.659905783034702</v>
      </c>
      <c r="Q5550" s="3">
        <f t="shared" si="953"/>
        <v>111.85494506609302</v>
      </c>
      <c r="R5550" s="3">
        <f t="shared" si="958"/>
        <v>0</v>
      </c>
      <c r="S5550" s="3">
        <f t="shared" si="954"/>
        <v>0</v>
      </c>
      <c r="T5550" s="3">
        <f>(0.5*(1-COS(RADIANS(90-$X$3)))*(D5550+E5550)*'PV model'!$B$4)</f>
        <v>0</v>
      </c>
      <c r="U5550" s="3">
        <f t="shared" si="959"/>
        <v>0</v>
      </c>
      <c r="V5550" s="3">
        <f>('PV model'!$B$13*(U5550/1000)*(1-'PV model'!$B$14*((20+C5550)-25))*'PV model'!$B$10)/'PV model'!$B$12</f>
        <v>0</v>
      </c>
    </row>
    <row r="5551" spans="1:22" x14ac:dyDescent="0.2">
      <c r="A5551" s="10">
        <f t="shared" si="962"/>
        <v>232</v>
      </c>
      <c r="B5551" s="10">
        <f t="shared" si="960"/>
        <v>2</v>
      </c>
      <c r="C5551" s="23">
        <v>16.3</v>
      </c>
      <c r="D5551" s="24">
        <v>0</v>
      </c>
      <c r="E5551" s="24">
        <v>0</v>
      </c>
      <c r="F5551" s="48"/>
      <c r="G5551" s="48"/>
      <c r="H5551" s="1">
        <f t="shared" si="961"/>
        <v>12.112879079401104</v>
      </c>
      <c r="I5551" s="1">
        <f t="shared" si="955"/>
        <v>-2.9471402008047898</v>
      </c>
      <c r="J5551" s="4">
        <f>B5551+('PV model'!$B$3/15)+(I5551/60)</f>
        <v>1.6742143299865868</v>
      </c>
      <c r="K5551" s="2">
        <f t="shared" si="956"/>
        <v>154.88678505020121</v>
      </c>
      <c r="L5551" s="2">
        <f>DEGREES(ASIN((((COS(RADIANS('PV model'!$B$2))*COS(RADIANS(H5551))*COS(RADIANS(K5551)))+(SIN(RADIANS('PV model'!$B$2))*SIN(RADIANS(H5551)))))))</f>
        <v>-19.178529964884884</v>
      </c>
      <c r="M5551" s="3">
        <f t="shared" si="952"/>
        <v>0</v>
      </c>
      <c r="N5551" s="2">
        <f t="shared" si="957"/>
        <v>26.061971441987087</v>
      </c>
      <c r="O5551" s="2">
        <f>IF('PV model'!$B$2&gt;0, 180-N5551,IF('PV model'!$B$2&lt;0,0-N5551,N5551))</f>
        <v>153.93802855801292</v>
      </c>
      <c r="P5551" s="2">
        <f>ABS(O5551-'PV model'!$B$5)</f>
        <v>51.061971441987083</v>
      </c>
      <c r="Q5551" s="3">
        <f t="shared" si="953"/>
        <v>109.17852996488489</v>
      </c>
      <c r="R5551" s="3">
        <f t="shared" si="958"/>
        <v>0</v>
      </c>
      <c r="S5551" s="3">
        <f t="shared" si="954"/>
        <v>0</v>
      </c>
      <c r="T5551" s="3">
        <f>(0.5*(1-COS(RADIANS(90-$X$3)))*(D5551+E5551)*'PV model'!$B$4)</f>
        <v>0</v>
      </c>
      <c r="U5551" s="3">
        <f t="shared" si="959"/>
        <v>0</v>
      </c>
      <c r="V5551" s="3">
        <f>('PV model'!$B$13*(U5551/1000)*(1-'PV model'!$B$14*((20+C5551)-25))*'PV model'!$B$10)/'PV model'!$B$12</f>
        <v>0</v>
      </c>
    </row>
    <row r="5552" spans="1:22" x14ac:dyDescent="0.2">
      <c r="A5552" s="10">
        <f t="shared" si="962"/>
        <v>232</v>
      </c>
      <c r="B5552" s="10">
        <f t="shared" si="960"/>
        <v>3</v>
      </c>
      <c r="C5552" s="23">
        <v>16.100000000000001</v>
      </c>
      <c r="D5552" s="24">
        <v>0</v>
      </c>
      <c r="E5552" s="24">
        <v>0</v>
      </c>
      <c r="F5552" s="48"/>
      <c r="G5552" s="48"/>
      <c r="H5552" s="1">
        <f t="shared" si="961"/>
        <v>12.112879079401104</v>
      </c>
      <c r="I5552" s="1">
        <f t="shared" si="955"/>
        <v>-2.9471402008047898</v>
      </c>
      <c r="J5552" s="4">
        <f>B5552+('PV model'!$B$3/15)+(I5552/60)</f>
        <v>2.6742143299865866</v>
      </c>
      <c r="K5552" s="2">
        <f t="shared" si="956"/>
        <v>139.88678505020121</v>
      </c>
      <c r="L5552" s="2">
        <f>DEGREES(ASIN((((COS(RADIANS('PV model'!$B$2))*COS(RADIANS(H5552))*COS(RADIANS(K5552)))+(SIN(RADIANS('PV model'!$B$2))*SIN(RADIANS(H5552)))))))</f>
        <v>-14.512707083750863</v>
      </c>
      <c r="M5552" s="3">
        <f t="shared" si="952"/>
        <v>0</v>
      </c>
      <c r="N5552" s="2">
        <f t="shared" si="957"/>
        <v>40.595793348398068</v>
      </c>
      <c r="O5552" s="2">
        <f>IF('PV model'!$B$2&gt;0, 180-N5552,IF('PV model'!$B$2&lt;0,0-N5552,N5552))</f>
        <v>139.40420665160192</v>
      </c>
      <c r="P5552" s="2">
        <f>ABS(O5552-'PV model'!$B$5)</f>
        <v>65.595793348398075</v>
      </c>
      <c r="Q5552" s="3">
        <f t="shared" si="953"/>
        <v>104.51270708375087</v>
      </c>
      <c r="R5552" s="3">
        <f t="shared" si="958"/>
        <v>0</v>
      </c>
      <c r="S5552" s="3">
        <f t="shared" si="954"/>
        <v>0</v>
      </c>
      <c r="T5552" s="3">
        <f>(0.5*(1-COS(RADIANS(90-$X$3)))*(D5552+E5552)*'PV model'!$B$4)</f>
        <v>0</v>
      </c>
      <c r="U5552" s="3">
        <f t="shared" si="959"/>
        <v>0</v>
      </c>
      <c r="V5552" s="3">
        <f>('PV model'!$B$13*(U5552/1000)*(1-'PV model'!$B$14*((20+C5552)-25))*'PV model'!$B$10)/'PV model'!$B$12</f>
        <v>0</v>
      </c>
    </row>
    <row r="5553" spans="1:22" x14ac:dyDescent="0.2">
      <c r="A5553" s="10">
        <f t="shared" si="962"/>
        <v>232</v>
      </c>
      <c r="B5553" s="10">
        <f t="shared" si="960"/>
        <v>4</v>
      </c>
      <c r="C5553" s="23">
        <v>16</v>
      </c>
      <c r="D5553" s="24">
        <v>0</v>
      </c>
      <c r="E5553" s="24">
        <v>0</v>
      </c>
      <c r="F5553" s="48"/>
      <c r="G5553" s="48"/>
      <c r="H5553" s="1">
        <f t="shared" si="961"/>
        <v>12.112879079401104</v>
      </c>
      <c r="I5553" s="1">
        <f t="shared" si="955"/>
        <v>-2.9471402008047898</v>
      </c>
      <c r="J5553" s="4">
        <f>B5553+('PV model'!$B$3/15)+(I5553/60)</f>
        <v>3.6742143299865866</v>
      </c>
      <c r="K5553" s="2">
        <f t="shared" si="956"/>
        <v>124.8867850502012</v>
      </c>
      <c r="L5553" s="2">
        <f>DEGREES(ASIN((((COS(RADIANS('PV model'!$B$2))*COS(RADIANS(H5553))*COS(RADIANS(K5553)))+(SIN(RADIANS('PV model'!$B$2))*SIN(RADIANS(H5553)))))))</f>
        <v>-8.2686037699450488</v>
      </c>
      <c r="M5553" s="3">
        <f t="shared" si="952"/>
        <v>0</v>
      </c>
      <c r="N5553" s="2">
        <f t="shared" si="957"/>
        <v>54.139518718910566</v>
      </c>
      <c r="O5553" s="2">
        <f>IF('PV model'!$B$2&gt;0, 180-N5553,IF('PV model'!$B$2&lt;0,0-N5553,N5553))</f>
        <v>125.86048128108943</v>
      </c>
      <c r="P5553" s="2">
        <f>ABS(O5553-'PV model'!$B$5)</f>
        <v>79.139518718910566</v>
      </c>
      <c r="Q5553" s="3">
        <f t="shared" si="953"/>
        <v>98.268603769945045</v>
      </c>
      <c r="R5553" s="3">
        <f t="shared" si="958"/>
        <v>0</v>
      </c>
      <c r="S5553" s="3">
        <f t="shared" si="954"/>
        <v>0</v>
      </c>
      <c r="T5553" s="3">
        <f>(0.5*(1-COS(RADIANS(90-$X$3)))*(D5553+E5553)*'PV model'!$B$4)</f>
        <v>0</v>
      </c>
      <c r="U5553" s="3">
        <f t="shared" si="959"/>
        <v>0</v>
      </c>
      <c r="V5553" s="3">
        <f>('PV model'!$B$13*(U5553/1000)*(1-'PV model'!$B$14*((20+C5553)-25))*'PV model'!$B$10)/'PV model'!$B$12</f>
        <v>0</v>
      </c>
    </row>
    <row r="5554" spans="1:22" x14ac:dyDescent="0.2">
      <c r="A5554" s="10">
        <f t="shared" si="962"/>
        <v>232</v>
      </c>
      <c r="B5554" s="10">
        <f t="shared" si="960"/>
        <v>5</v>
      </c>
      <c r="C5554" s="23">
        <v>16.100000000000001</v>
      </c>
      <c r="D5554" s="24">
        <v>0</v>
      </c>
      <c r="E5554" s="24">
        <v>0</v>
      </c>
      <c r="F5554" s="48"/>
      <c r="G5554" s="48"/>
      <c r="H5554" s="1">
        <f t="shared" si="961"/>
        <v>12.112879079401104</v>
      </c>
      <c r="I5554" s="1">
        <f t="shared" si="955"/>
        <v>-2.9471402008047898</v>
      </c>
      <c r="J5554" s="4">
        <f>B5554+('PV model'!$B$3/15)+(I5554/60)</f>
        <v>4.6742143299865875</v>
      </c>
      <c r="K5554" s="2">
        <f t="shared" si="956"/>
        <v>109.88678505020118</v>
      </c>
      <c r="L5554" s="2">
        <f>DEGREES(ASIN((((COS(RADIANS('PV model'!$B$2))*COS(RADIANS(H5554))*COS(RADIANS(K5554)))+(SIN(RADIANS('PV model'!$B$2))*SIN(RADIANS(H5554)))))))</f>
        <v>-0.88510536112934735</v>
      </c>
      <c r="M5554" s="3">
        <f t="shared" si="952"/>
        <v>0</v>
      </c>
      <c r="N5554" s="2">
        <f t="shared" si="957"/>
        <v>66.858938884038068</v>
      </c>
      <c r="O5554" s="2">
        <f>IF('PV model'!$B$2&gt;0, 180-N5554,IF('PV model'!$B$2&lt;0,0-N5554,N5554))</f>
        <v>113.14106111596193</v>
      </c>
      <c r="P5554" s="2">
        <f>ABS(O5554-'PV model'!$B$5)</f>
        <v>91.858938884038068</v>
      </c>
      <c r="Q5554" s="3">
        <f t="shared" si="953"/>
        <v>90.885105361129348</v>
      </c>
      <c r="R5554" s="3">
        <f t="shared" si="958"/>
        <v>0</v>
      </c>
      <c r="S5554" s="3">
        <f t="shared" si="954"/>
        <v>0</v>
      </c>
      <c r="T5554" s="3">
        <f>(0.5*(1-COS(RADIANS(90-$X$3)))*(D5554+E5554)*'PV model'!$B$4)</f>
        <v>0</v>
      </c>
      <c r="U5554" s="3">
        <f t="shared" si="959"/>
        <v>0</v>
      </c>
      <c r="V5554" s="3">
        <f>('PV model'!$B$13*(U5554/1000)*(1-'PV model'!$B$14*((20+C5554)-25))*'PV model'!$B$10)/'PV model'!$B$12</f>
        <v>0</v>
      </c>
    </row>
    <row r="5555" spans="1:22" x14ac:dyDescent="0.2">
      <c r="A5555" s="10">
        <f t="shared" si="962"/>
        <v>232</v>
      </c>
      <c r="B5555" s="10">
        <f t="shared" si="960"/>
        <v>6</v>
      </c>
      <c r="C5555" s="23">
        <v>16</v>
      </c>
      <c r="D5555" s="24">
        <v>0</v>
      </c>
      <c r="E5555" s="24">
        <v>4.41</v>
      </c>
      <c r="F5555" s="48"/>
      <c r="G5555" s="48"/>
      <c r="H5555" s="1">
        <f t="shared" si="961"/>
        <v>12.112879079401104</v>
      </c>
      <c r="I5555" s="1">
        <f t="shared" si="955"/>
        <v>-2.9471402008047898</v>
      </c>
      <c r="J5555" s="4">
        <f>B5555+('PV model'!$B$3/15)+(I5555/60)</f>
        <v>5.6742143299865875</v>
      </c>
      <c r="K5555" s="2">
        <f t="shared" si="956"/>
        <v>94.886785050201183</v>
      </c>
      <c r="L5555" s="2">
        <f>DEGREES(ASIN((((COS(RADIANS('PV model'!$B$2))*COS(RADIANS(H5555))*COS(RADIANS(K5555)))+(SIN(RADIANS('PV model'!$B$2))*SIN(RADIANS(H5555)))))))</f>
        <v>7.2244739868182108</v>
      </c>
      <c r="M5555" s="3">
        <f t="shared" si="952"/>
        <v>7.2244739868182108</v>
      </c>
      <c r="N5555" s="2">
        <f t="shared" si="957"/>
        <v>79.10579799515817</v>
      </c>
      <c r="O5555" s="2">
        <f>IF('PV model'!$B$2&gt;0, 180-N5555,IF('PV model'!$B$2&lt;0,0-N5555,N5555))</f>
        <v>100.89420200484183</v>
      </c>
      <c r="P5555" s="2">
        <f>ABS(O5555-'PV model'!$B$5)</f>
        <v>104.10579799515817</v>
      </c>
      <c r="Q5555" s="3">
        <f t="shared" si="953"/>
        <v>82.775526013181789</v>
      </c>
      <c r="R5555" s="3">
        <f t="shared" si="958"/>
        <v>0</v>
      </c>
      <c r="S5555" s="3">
        <f t="shared" si="954"/>
        <v>4.41</v>
      </c>
      <c r="T5555" s="3">
        <f>(0.5*(1-COS(RADIANS(90-$X$3)))*(D5555+E5555)*'PV model'!$B$4)</f>
        <v>0</v>
      </c>
      <c r="U5555" s="3">
        <f t="shared" si="959"/>
        <v>4.41</v>
      </c>
      <c r="V5555" s="3">
        <f>('PV model'!$B$13*(U5555/1000)*(1-'PV model'!$B$14*((20+C5555)-25))*'PV model'!$B$10)/'PV model'!$B$12</f>
        <v>0.42142736159999994</v>
      </c>
    </row>
    <row r="5556" spans="1:22" x14ac:dyDescent="0.2">
      <c r="A5556" s="10">
        <f t="shared" si="962"/>
        <v>232</v>
      </c>
      <c r="B5556" s="10">
        <f t="shared" si="960"/>
        <v>7</v>
      </c>
      <c r="C5556" s="23">
        <v>16.2</v>
      </c>
      <c r="D5556" s="24">
        <v>0</v>
      </c>
      <c r="E5556" s="24">
        <v>27.342000000000002</v>
      </c>
      <c r="F5556" s="48"/>
      <c r="G5556" s="48"/>
      <c r="H5556" s="1">
        <f t="shared" si="961"/>
        <v>12.112879079401104</v>
      </c>
      <c r="I5556" s="1">
        <f t="shared" si="955"/>
        <v>-2.9471402008047898</v>
      </c>
      <c r="J5556" s="4">
        <f>B5556+('PV model'!$B$3/15)+(I5556/60)</f>
        <v>6.6742143299865875</v>
      </c>
      <c r="K5556" s="2">
        <f t="shared" si="956"/>
        <v>79.886785050201183</v>
      </c>
      <c r="L5556" s="2">
        <f>DEGREES(ASIN((((COS(RADIANS('PV model'!$B$2))*COS(RADIANS(H5556))*COS(RADIANS(K5556)))+(SIN(RADIANS('PV model'!$B$2))*SIN(RADIANS(H5556)))))))</f>
        <v>15.674763014316481</v>
      </c>
      <c r="M5556" s="3">
        <f t="shared" si="952"/>
        <v>15.674763014316481</v>
      </c>
      <c r="N5556" s="2">
        <f t="shared" si="957"/>
        <v>88.65284202763938</v>
      </c>
      <c r="O5556" s="2">
        <f>IF('PV model'!$B$2&gt;0, 180-N5556,IF('PV model'!$B$2&lt;0,0-N5556,N5556))</f>
        <v>91.34715797236062</v>
      </c>
      <c r="P5556" s="2">
        <f>ABS(O5556-'PV model'!$B$5)</f>
        <v>113.65284202763938</v>
      </c>
      <c r="Q5556" s="3">
        <f t="shared" si="953"/>
        <v>74.325236985683517</v>
      </c>
      <c r="R5556" s="3">
        <f t="shared" si="958"/>
        <v>0</v>
      </c>
      <c r="S5556" s="3">
        <f t="shared" si="954"/>
        <v>27.342000000000002</v>
      </c>
      <c r="T5556" s="3">
        <f>(0.5*(1-COS(RADIANS(90-$X$3)))*(D5556+E5556)*'PV model'!$B$4)</f>
        <v>0</v>
      </c>
      <c r="U5556" s="3">
        <f t="shared" si="959"/>
        <v>27.342000000000002</v>
      </c>
      <c r="V5556" s="3">
        <f>('PV model'!$B$13*(U5556/1000)*(1-'PV model'!$B$14*((20+C5556)-25))*'PV model'!$B$10)/'PV model'!$B$12</f>
        <v>2.6106631568639997</v>
      </c>
    </row>
    <row r="5557" spans="1:22" x14ac:dyDescent="0.2">
      <c r="A5557" s="10">
        <f t="shared" si="962"/>
        <v>232</v>
      </c>
      <c r="B5557" s="10">
        <f t="shared" si="960"/>
        <v>8</v>
      </c>
      <c r="C5557" s="23">
        <v>16.5</v>
      </c>
      <c r="D5557" s="24">
        <v>0</v>
      </c>
      <c r="E5557" s="24">
        <v>63.504000000000005</v>
      </c>
      <c r="F5557" s="48"/>
      <c r="G5557" s="48"/>
      <c r="H5557" s="1">
        <f t="shared" si="961"/>
        <v>12.112879079401104</v>
      </c>
      <c r="I5557" s="1">
        <f t="shared" si="955"/>
        <v>-2.9471402008047898</v>
      </c>
      <c r="J5557" s="4">
        <f>B5557+('PV model'!$B$3/15)+(I5557/60)</f>
        <v>7.6742143299865875</v>
      </c>
      <c r="K5557" s="2">
        <f t="shared" si="956"/>
        <v>64.886785050201183</v>
      </c>
      <c r="L5557" s="2">
        <f>DEGREES(ASIN((((COS(RADIANS('PV model'!$B$2))*COS(RADIANS(H5557))*COS(RADIANS(K5557)))+(SIN(RADIANS('PV model'!$B$2))*SIN(RADIANS(H5557)))))))</f>
        <v>24.077302086252015</v>
      </c>
      <c r="M5557" s="3">
        <f t="shared" si="952"/>
        <v>24.077302086252015</v>
      </c>
      <c r="N5557" s="2">
        <f t="shared" si="957"/>
        <v>75.854341292878502</v>
      </c>
      <c r="O5557" s="2">
        <f>IF('PV model'!$B$2&gt;0, 180-N5557,IF('PV model'!$B$2&lt;0,0-N5557,N5557))</f>
        <v>104.1456587071215</v>
      </c>
      <c r="P5557" s="2">
        <f>ABS(O5557-'PV model'!$B$5)</f>
        <v>100.8543412928785</v>
      </c>
      <c r="Q5557" s="3">
        <f t="shared" si="953"/>
        <v>65.922697913747982</v>
      </c>
      <c r="R5557" s="3">
        <f t="shared" si="958"/>
        <v>0</v>
      </c>
      <c r="S5557" s="3">
        <f t="shared" si="954"/>
        <v>63.504000000000005</v>
      </c>
      <c r="T5557" s="3">
        <f>(0.5*(1-COS(RADIANS(90-$X$3)))*(D5557+E5557)*'PV model'!$B$4)</f>
        <v>0</v>
      </c>
      <c r="U5557" s="3">
        <f t="shared" si="959"/>
        <v>63.504000000000005</v>
      </c>
      <c r="V5557" s="3">
        <f>('PV model'!$B$13*(U5557/1000)*(1-'PV model'!$B$14*((20+C5557)-25))*'PV model'!$B$10)/'PV model'!$B$12</f>
        <v>6.0558582873599995</v>
      </c>
    </row>
    <row r="5558" spans="1:22" x14ac:dyDescent="0.2">
      <c r="A5558" s="10">
        <f t="shared" si="962"/>
        <v>232</v>
      </c>
      <c r="B5558" s="10">
        <f t="shared" si="960"/>
        <v>9</v>
      </c>
      <c r="C5558" s="23">
        <v>16.7</v>
      </c>
      <c r="D5558" s="24">
        <v>0</v>
      </c>
      <c r="E5558" s="24">
        <v>101.42999999999999</v>
      </c>
      <c r="F5558" s="48"/>
      <c r="G5558" s="48"/>
      <c r="H5558" s="1">
        <f t="shared" si="961"/>
        <v>12.112879079401104</v>
      </c>
      <c r="I5558" s="1">
        <f t="shared" si="955"/>
        <v>-2.9471402008047898</v>
      </c>
      <c r="J5558" s="4">
        <f>B5558+('PV model'!$B$3/15)+(I5558/60)</f>
        <v>8.6742143299865866</v>
      </c>
      <c r="K5558" s="2">
        <f t="shared" si="956"/>
        <v>49.886785050201198</v>
      </c>
      <c r="L5558" s="2">
        <f>DEGREES(ASIN((((COS(RADIANS('PV model'!$B$2))*COS(RADIANS(H5558))*COS(RADIANS(K5558)))+(SIN(RADIANS('PV model'!$B$2))*SIN(RADIANS(H5558)))))))</f>
        <v>31.988155843628977</v>
      </c>
      <c r="M5558" s="3">
        <f t="shared" si="952"/>
        <v>31.988155843628977</v>
      </c>
      <c r="N5558" s="2">
        <f t="shared" si="957"/>
        <v>61.837440538011677</v>
      </c>
      <c r="O5558" s="2">
        <f>IF('PV model'!$B$2&gt;0, 180-N5558,IF('PV model'!$B$2&lt;0,0-N5558,N5558))</f>
        <v>118.16255946198832</v>
      </c>
      <c r="P5558" s="2">
        <f>ABS(O5558-'PV model'!$B$5)</f>
        <v>86.837440538011677</v>
      </c>
      <c r="Q5558" s="3">
        <f t="shared" si="953"/>
        <v>58.011844156371026</v>
      </c>
      <c r="R5558" s="3">
        <f t="shared" si="958"/>
        <v>0</v>
      </c>
      <c r="S5558" s="3">
        <f t="shared" si="954"/>
        <v>101.42999999999999</v>
      </c>
      <c r="T5558" s="3">
        <f>(0.5*(1-COS(RADIANS(90-$X$3)))*(D5558+E5558)*'PV model'!$B$4)</f>
        <v>0</v>
      </c>
      <c r="U5558" s="3">
        <f t="shared" si="959"/>
        <v>101.42999999999999</v>
      </c>
      <c r="V5558" s="3">
        <f>('PV model'!$B$13*(U5558/1000)*(1-'PV model'!$B$14*((20+C5558)-25))*'PV model'!$B$10)/'PV model'!$B$12</f>
        <v>9.6644402769599989</v>
      </c>
    </row>
    <row r="5559" spans="1:22" x14ac:dyDescent="0.2">
      <c r="A5559" s="10">
        <f t="shared" si="962"/>
        <v>232</v>
      </c>
      <c r="B5559" s="10">
        <f t="shared" si="960"/>
        <v>10</v>
      </c>
      <c r="C5559" s="23">
        <v>16.8</v>
      </c>
      <c r="D5559" s="24">
        <v>0</v>
      </c>
      <c r="E5559" s="24">
        <v>135.828</v>
      </c>
      <c r="F5559" s="48"/>
      <c r="G5559" s="48"/>
      <c r="H5559" s="1">
        <f t="shared" si="961"/>
        <v>12.112879079401104</v>
      </c>
      <c r="I5559" s="1">
        <f t="shared" si="955"/>
        <v>-2.9471402008047898</v>
      </c>
      <c r="J5559" s="4">
        <f>B5559+('PV model'!$B$3/15)+(I5559/60)</f>
        <v>9.6742143299865866</v>
      </c>
      <c r="K5559" s="2">
        <f t="shared" si="956"/>
        <v>34.886785050201198</v>
      </c>
      <c r="L5559" s="2">
        <f>DEGREES(ASIN((((COS(RADIANS('PV model'!$B$2))*COS(RADIANS(H5559))*COS(RADIANS(K5559)))+(SIN(RADIANS('PV model'!$B$2))*SIN(RADIANS(H5559)))))))</f>
        <v>38.844067019687657</v>
      </c>
      <c r="M5559" s="3">
        <f t="shared" si="952"/>
        <v>38.844067019687657</v>
      </c>
      <c r="N5559" s="2">
        <f t="shared" si="957"/>
        <v>45.890050443016705</v>
      </c>
      <c r="O5559" s="2">
        <f>IF('PV model'!$B$2&gt;0, 180-N5559,IF('PV model'!$B$2&lt;0,0-N5559,N5559))</f>
        <v>134.10994955698328</v>
      </c>
      <c r="P5559" s="2">
        <f>ABS(O5559-'PV model'!$B$5)</f>
        <v>70.890050443016719</v>
      </c>
      <c r="Q5559" s="3">
        <f t="shared" si="953"/>
        <v>51.155932980312336</v>
      </c>
      <c r="R5559" s="3">
        <f t="shared" si="958"/>
        <v>0</v>
      </c>
      <c r="S5559" s="3">
        <f t="shared" si="954"/>
        <v>135.828</v>
      </c>
      <c r="T5559" s="3">
        <f>(0.5*(1-COS(RADIANS(90-$X$3)))*(D5559+E5559)*'PV model'!$B$4)</f>
        <v>0</v>
      </c>
      <c r="U5559" s="3">
        <f t="shared" si="959"/>
        <v>135.828</v>
      </c>
      <c r="V5559" s="3">
        <f>('PV model'!$B$13*(U5559/1000)*(1-'PV model'!$B$14*((20+C5559)-25))*'PV model'!$B$10)/'PV model'!$B$12</f>
        <v>12.936515163264</v>
      </c>
    </row>
    <row r="5560" spans="1:22" x14ac:dyDescent="0.2">
      <c r="A5560" s="10">
        <f t="shared" si="962"/>
        <v>232</v>
      </c>
      <c r="B5560" s="10">
        <f t="shared" si="960"/>
        <v>11</v>
      </c>
      <c r="C5560" s="23">
        <v>17</v>
      </c>
      <c r="D5560" s="24">
        <v>2.2448999999999999</v>
      </c>
      <c r="E5560" s="24">
        <v>162.28800000000001</v>
      </c>
      <c r="F5560" s="48"/>
      <c r="G5560" s="48"/>
      <c r="H5560" s="1">
        <f t="shared" si="961"/>
        <v>12.112879079401104</v>
      </c>
      <c r="I5560" s="1">
        <f t="shared" si="955"/>
        <v>-2.9471402008047898</v>
      </c>
      <c r="J5560" s="4">
        <f>B5560+('PV model'!$B$3/15)+(I5560/60)</f>
        <v>10.674214329986587</v>
      </c>
      <c r="K5560" s="2">
        <f t="shared" si="956"/>
        <v>19.886785050201201</v>
      </c>
      <c r="L5560" s="2">
        <f>DEGREES(ASIN((((COS(RADIANS('PV model'!$B$2))*COS(RADIANS(H5560))*COS(RADIANS(K5560)))+(SIN(RADIANS('PV model'!$B$2))*SIN(RADIANS(H5560)))))))</f>
        <v>43.924062335654469</v>
      </c>
      <c r="M5560" s="3">
        <f t="shared" si="952"/>
        <v>43.924062335654469</v>
      </c>
      <c r="N5560" s="2">
        <f t="shared" si="957"/>
        <v>27.500926936717953</v>
      </c>
      <c r="O5560" s="2">
        <f>IF('PV model'!$B$2&gt;0, 180-N5560,IF('PV model'!$B$2&lt;0,0-N5560,N5560))</f>
        <v>152.49907306328205</v>
      </c>
      <c r="P5560" s="2">
        <f>ABS(O5560-'PV model'!$B$5)</f>
        <v>52.500926936717946</v>
      </c>
      <c r="Q5560" s="3">
        <f t="shared" si="953"/>
        <v>46.075937664345524</v>
      </c>
      <c r="R5560" s="3">
        <f t="shared" si="958"/>
        <v>2.2448999999999999</v>
      </c>
      <c r="S5560" s="3">
        <f t="shared" si="954"/>
        <v>163.8601794906869</v>
      </c>
      <c r="T5560" s="3">
        <f>(0.5*(1-COS(RADIANS(90-$X$3)))*(D5560+E5560)*'PV model'!$B$4)</f>
        <v>0</v>
      </c>
      <c r="U5560" s="3">
        <f t="shared" si="959"/>
        <v>166.1050794906869</v>
      </c>
      <c r="V5560" s="3">
        <f>('PV model'!$B$13*(U5560/1000)*(1-'PV model'!$B$14*((20+C5560)-25))*'PV model'!$B$10)/'PV model'!$B$12</f>
        <v>15.806878286086386</v>
      </c>
    </row>
    <row r="5561" spans="1:22" x14ac:dyDescent="0.2">
      <c r="A5561" s="10">
        <f t="shared" si="962"/>
        <v>232</v>
      </c>
      <c r="B5561" s="10">
        <f t="shared" si="960"/>
        <v>12</v>
      </c>
      <c r="C5561" s="23">
        <v>17</v>
      </c>
      <c r="D5561" s="24">
        <v>3.3673500000000001</v>
      </c>
      <c r="E5561" s="24">
        <v>178.16400000000002</v>
      </c>
      <c r="F5561" s="48"/>
      <c r="G5561" s="48"/>
      <c r="H5561" s="1">
        <f t="shared" si="961"/>
        <v>12.112879079401104</v>
      </c>
      <c r="I5561" s="1">
        <f t="shared" si="955"/>
        <v>-2.9471402008047898</v>
      </c>
      <c r="J5561" s="4">
        <f>B5561+('PV model'!$B$3/15)+(I5561/60)</f>
        <v>11.674214329986587</v>
      </c>
      <c r="K5561" s="2">
        <f t="shared" si="956"/>
        <v>4.8867850502012011</v>
      </c>
      <c r="L5561" s="2">
        <f>DEGREES(ASIN((((COS(RADIANS('PV model'!$B$2))*COS(RADIANS(H5561))*COS(RADIANS(K5561)))+(SIN(RADIANS('PV model'!$B$2))*SIN(RADIANS(H5561)))))))</f>
        <v>46.445230307684007</v>
      </c>
      <c r="M5561" s="3">
        <f t="shared" si="952"/>
        <v>46.445230307684007</v>
      </c>
      <c r="N5561" s="2">
        <f t="shared" si="957"/>
        <v>6.9427619831160694</v>
      </c>
      <c r="O5561" s="2">
        <f>IF('PV model'!$B$2&gt;0, 180-N5561,IF('PV model'!$B$2&lt;0,0-N5561,N5561))</f>
        <v>173.05723801688393</v>
      </c>
      <c r="P5561" s="2">
        <f>ABS(O5561-'PV model'!$B$5)</f>
        <v>31.942761983116071</v>
      </c>
      <c r="Q5561" s="3">
        <f t="shared" si="953"/>
        <v>43.554769692315993</v>
      </c>
      <c r="R5561" s="3">
        <f t="shared" si="958"/>
        <v>3.3673500000000001</v>
      </c>
      <c r="S5561" s="3">
        <f t="shared" si="954"/>
        <v>180.45411082841298</v>
      </c>
      <c r="T5561" s="3">
        <f>(0.5*(1-COS(RADIANS(90-$X$3)))*(D5561+E5561)*'PV model'!$B$4)</f>
        <v>0</v>
      </c>
      <c r="U5561" s="3">
        <f t="shared" si="959"/>
        <v>183.82146082841297</v>
      </c>
      <c r="V5561" s="3">
        <f>('PV model'!$B$13*(U5561/1000)*(1-'PV model'!$B$14*((20+C5561)-25))*'PV model'!$B$10)/'PV model'!$B$12</f>
        <v>17.492803149636565</v>
      </c>
    </row>
    <row r="5562" spans="1:22" x14ac:dyDescent="0.2">
      <c r="A5562" s="10">
        <f t="shared" si="962"/>
        <v>232</v>
      </c>
      <c r="B5562" s="10">
        <f t="shared" si="960"/>
        <v>13</v>
      </c>
      <c r="C5562" s="23">
        <v>17.5</v>
      </c>
      <c r="D5562" s="24">
        <v>3.3673500000000001</v>
      </c>
      <c r="E5562" s="24">
        <v>182.57400000000001</v>
      </c>
      <c r="F5562" s="48"/>
      <c r="G5562" s="48"/>
      <c r="H5562" s="1">
        <f t="shared" si="961"/>
        <v>12.112879079401104</v>
      </c>
      <c r="I5562" s="1">
        <f t="shared" si="955"/>
        <v>-2.9471402008047898</v>
      </c>
      <c r="J5562" s="4">
        <f>B5562+('PV model'!$B$3/15)+(I5562/60)</f>
        <v>12.674214329986587</v>
      </c>
      <c r="K5562" s="2">
        <f t="shared" si="956"/>
        <v>-10.113214949798799</v>
      </c>
      <c r="L5562" s="2">
        <f>DEGREES(ASIN((((COS(RADIANS('PV model'!$B$2))*COS(RADIANS(H5562))*COS(RADIANS(K5562)))+(SIN(RADIANS('PV model'!$B$2))*SIN(RADIANS(H5562)))))))</f>
        <v>45.899861002482382</v>
      </c>
      <c r="M5562" s="3">
        <f t="shared" si="952"/>
        <v>45.899861002482382</v>
      </c>
      <c r="N5562" s="2">
        <f t="shared" si="957"/>
        <v>-14.282513673486752</v>
      </c>
      <c r="O5562" s="2">
        <f>IF('PV model'!$B$2&gt;0, 180-N5562,IF('PV model'!$B$2&lt;0,0-N5562,N5562))</f>
        <v>194.28251367348676</v>
      </c>
      <c r="P5562" s="2">
        <f>ABS(O5562-'PV model'!$B$5)</f>
        <v>10.717486326513239</v>
      </c>
      <c r="Q5562" s="3">
        <f t="shared" si="953"/>
        <v>44.100138997517618</v>
      </c>
      <c r="R5562" s="3">
        <f t="shared" si="958"/>
        <v>3.3673500000000001</v>
      </c>
      <c r="S5562" s="3">
        <f t="shared" si="954"/>
        <v>184.87855197489117</v>
      </c>
      <c r="T5562" s="3">
        <f>(0.5*(1-COS(RADIANS(90-$X$3)))*(D5562+E5562)*'PV model'!$B$4)</f>
        <v>0</v>
      </c>
      <c r="U5562" s="3">
        <f t="shared" si="959"/>
        <v>188.24590197489115</v>
      </c>
      <c r="V5562" s="3">
        <f>('PV model'!$B$13*(U5562/1000)*(1-'PV model'!$B$14*((20+C5562)-25))*'PV model'!$B$10)/'PV model'!$B$12</f>
        <v>17.876207343339612</v>
      </c>
    </row>
    <row r="5563" spans="1:22" x14ac:dyDescent="0.2">
      <c r="A5563" s="10">
        <f t="shared" si="962"/>
        <v>232</v>
      </c>
      <c r="B5563" s="10">
        <f t="shared" si="960"/>
        <v>14</v>
      </c>
      <c r="C5563" s="23">
        <v>17.399999999999999</v>
      </c>
      <c r="D5563" s="24">
        <v>3.3673500000000001</v>
      </c>
      <c r="E5563" s="24">
        <v>176.4</v>
      </c>
      <c r="F5563" s="48"/>
      <c r="G5563" s="48"/>
      <c r="H5563" s="1">
        <f t="shared" si="961"/>
        <v>12.112879079401104</v>
      </c>
      <c r="I5563" s="1">
        <f t="shared" si="955"/>
        <v>-2.9471402008047898</v>
      </c>
      <c r="J5563" s="4">
        <f>B5563+('PV model'!$B$3/15)+(I5563/60)</f>
        <v>13.674214329986587</v>
      </c>
      <c r="K5563" s="2">
        <f t="shared" si="956"/>
        <v>-25.113214949798799</v>
      </c>
      <c r="L5563" s="2">
        <f>DEGREES(ASIN((((COS(RADIANS('PV model'!$B$2))*COS(RADIANS(H5563))*COS(RADIANS(K5563)))+(SIN(RADIANS('PV model'!$B$2))*SIN(RADIANS(H5563)))))))</f>
        <v>42.405967580095947</v>
      </c>
      <c r="M5563" s="3">
        <f t="shared" si="952"/>
        <v>42.405967580095947</v>
      </c>
      <c r="N5563" s="2">
        <f t="shared" si="957"/>
        <v>-34.192991568645887</v>
      </c>
      <c r="O5563" s="2">
        <f>IF('PV model'!$B$2&gt;0, 180-N5563,IF('PV model'!$B$2&lt;0,0-N5563,N5563))</f>
        <v>214.19299156864588</v>
      </c>
      <c r="P5563" s="2">
        <f>ABS(O5563-'PV model'!$B$5)</f>
        <v>9.1929915686458799</v>
      </c>
      <c r="Q5563" s="3">
        <f t="shared" si="953"/>
        <v>47.594032419904053</v>
      </c>
      <c r="R5563" s="3">
        <f t="shared" si="958"/>
        <v>3.3673500000000005</v>
      </c>
      <c r="S5563" s="3">
        <f t="shared" si="954"/>
        <v>178.76376556346742</v>
      </c>
      <c r="T5563" s="3">
        <f>(0.5*(1-COS(RADIANS(90-$X$3)))*(D5563+E5563)*'PV model'!$B$4)</f>
        <v>0</v>
      </c>
      <c r="U5563" s="3">
        <f t="shared" si="959"/>
        <v>182.1311155634674</v>
      </c>
      <c r="V5563" s="3">
        <f>('PV model'!$B$13*(U5563/1000)*(1-'PV model'!$B$14*((20+C5563)-25))*'PV model'!$B$10)/'PV model'!$B$12</f>
        <v>17.30281732666268</v>
      </c>
    </row>
    <row r="5564" spans="1:22" x14ac:dyDescent="0.2">
      <c r="A5564" s="10">
        <f t="shared" si="962"/>
        <v>232</v>
      </c>
      <c r="B5564" s="10">
        <f t="shared" si="960"/>
        <v>15</v>
      </c>
      <c r="C5564" s="23">
        <v>17.3</v>
      </c>
      <c r="D5564" s="24">
        <v>1.1224499999999999</v>
      </c>
      <c r="E5564" s="24">
        <v>158.76</v>
      </c>
      <c r="F5564" s="48"/>
      <c r="G5564" s="48"/>
      <c r="H5564" s="1">
        <f t="shared" si="961"/>
        <v>12.112879079401104</v>
      </c>
      <c r="I5564" s="1">
        <f t="shared" si="955"/>
        <v>-2.9471402008047898</v>
      </c>
      <c r="J5564" s="4">
        <f>B5564+('PV model'!$B$3/15)+(I5564/60)</f>
        <v>14.674214329986587</v>
      </c>
      <c r="K5564" s="2">
        <f t="shared" si="956"/>
        <v>-40.113214949798802</v>
      </c>
      <c r="L5564" s="2">
        <f>DEGREES(ASIN((((COS(RADIANS('PV model'!$B$2))*COS(RADIANS(H5564))*COS(RADIANS(K5564)))+(SIN(RADIANS('PV model'!$B$2))*SIN(RADIANS(H5564)))))))</f>
        <v>36.616872743996957</v>
      </c>
      <c r="M5564" s="3">
        <f t="shared" si="952"/>
        <v>36.616872743996957</v>
      </c>
      <c r="N5564" s="2">
        <f t="shared" si="957"/>
        <v>-51.707030349872618</v>
      </c>
      <c r="O5564" s="2">
        <f>IF('PV model'!$B$2&gt;0, 180-N5564,IF('PV model'!$B$2&lt;0,0-N5564,N5564))</f>
        <v>231.70703034987261</v>
      </c>
      <c r="P5564" s="2">
        <f>ABS(O5564-'PV model'!$B$5)</f>
        <v>26.70703034987261</v>
      </c>
      <c r="Q5564" s="3">
        <f t="shared" si="953"/>
        <v>53.383127256003043</v>
      </c>
      <c r="R5564" s="3">
        <f t="shared" si="958"/>
        <v>1.1224499999999999</v>
      </c>
      <c r="S5564" s="3">
        <f t="shared" si="954"/>
        <v>159.56232666501691</v>
      </c>
      <c r="T5564" s="3">
        <f>(0.5*(1-COS(RADIANS(90-$X$3)))*(D5564+E5564)*'PV model'!$B$4)</f>
        <v>0</v>
      </c>
      <c r="U5564" s="3">
        <f t="shared" si="959"/>
        <v>160.6847766650169</v>
      </c>
      <c r="V5564" s="3">
        <f>('PV model'!$B$13*(U5564/1000)*(1-'PV model'!$B$14*((20+C5564)-25))*'PV model'!$B$10)/'PV model'!$B$12</f>
        <v>15.271797401883681</v>
      </c>
    </row>
    <row r="5565" spans="1:22" x14ac:dyDescent="0.2">
      <c r="A5565" s="10">
        <f t="shared" si="962"/>
        <v>232</v>
      </c>
      <c r="B5565" s="10">
        <f t="shared" si="960"/>
        <v>16</v>
      </c>
      <c r="C5565" s="23">
        <v>16.600000000000001</v>
      </c>
      <c r="D5565" s="24">
        <v>0</v>
      </c>
      <c r="E5565" s="24">
        <v>131.41800000000001</v>
      </c>
      <c r="F5565" s="48"/>
      <c r="G5565" s="48"/>
      <c r="H5565" s="1">
        <f t="shared" si="961"/>
        <v>12.112879079401104</v>
      </c>
      <c r="I5565" s="1">
        <f t="shared" si="955"/>
        <v>-2.9471402008047898</v>
      </c>
      <c r="J5565" s="4">
        <f>B5565+('PV model'!$B$3/15)+(I5565/60)</f>
        <v>15.674214329986587</v>
      </c>
      <c r="K5565" s="2">
        <f t="shared" si="956"/>
        <v>-55.113214949798802</v>
      </c>
      <c r="L5565" s="2">
        <f>DEGREES(ASIN((((COS(RADIANS('PV model'!$B$2))*COS(RADIANS(H5565))*COS(RADIANS(K5565)))+(SIN(RADIANS('PV model'!$B$2))*SIN(RADIANS(H5565)))))))</f>
        <v>29.319584191016403</v>
      </c>
      <c r="M5565" s="3">
        <f t="shared" si="952"/>
        <v>29.319584191016403</v>
      </c>
      <c r="N5565" s="2">
        <f t="shared" si="957"/>
        <v>-66.904512715941479</v>
      </c>
      <c r="O5565" s="2">
        <f>IF('PV model'!$B$2&gt;0, 180-N5565,IF('PV model'!$B$2&lt;0,0-N5565,N5565))</f>
        <v>246.90451271594148</v>
      </c>
      <c r="P5565" s="2">
        <f>ABS(O5565-'PV model'!$B$5)</f>
        <v>41.904512715941479</v>
      </c>
      <c r="Q5565" s="3">
        <f t="shared" si="953"/>
        <v>60.680415808983604</v>
      </c>
      <c r="R5565" s="3">
        <f t="shared" si="958"/>
        <v>0</v>
      </c>
      <c r="S5565" s="3">
        <f t="shared" si="954"/>
        <v>131.41800000000001</v>
      </c>
      <c r="T5565" s="3">
        <f>(0.5*(1-COS(RADIANS(90-$X$3)))*(D5565+E5565)*'PV model'!$B$4)</f>
        <v>0</v>
      </c>
      <c r="U5565" s="3">
        <f t="shared" si="959"/>
        <v>131.41800000000001</v>
      </c>
      <c r="V5565" s="3">
        <f>('PV model'!$B$13*(U5565/1000)*(1-'PV model'!$B$14*((20+C5565)-25))*'PV model'!$B$10)/'PV model'!$B$12</f>
        <v>12.527007671808001</v>
      </c>
    </row>
    <row r="5566" spans="1:22" x14ac:dyDescent="0.2">
      <c r="A5566" s="10">
        <f t="shared" si="962"/>
        <v>232</v>
      </c>
      <c r="B5566" s="10">
        <f t="shared" si="960"/>
        <v>17</v>
      </c>
      <c r="C5566" s="23">
        <v>16</v>
      </c>
      <c r="D5566" s="24">
        <v>0</v>
      </c>
      <c r="E5566" s="24">
        <v>96.138000000000005</v>
      </c>
      <c r="F5566" s="48"/>
      <c r="G5566" s="48"/>
      <c r="H5566" s="1">
        <f t="shared" si="961"/>
        <v>12.112879079401104</v>
      </c>
      <c r="I5566" s="1">
        <f t="shared" si="955"/>
        <v>-2.9471402008047898</v>
      </c>
      <c r="J5566" s="4">
        <f>B5566+('PV model'!$B$3/15)+(I5566/60)</f>
        <v>16.674214329986587</v>
      </c>
      <c r="K5566" s="2">
        <f t="shared" si="956"/>
        <v>-70.113214949798802</v>
      </c>
      <c r="L5566" s="2">
        <f>DEGREES(ASIN((((COS(RADIANS('PV model'!$B$2))*COS(RADIANS(H5566))*COS(RADIANS(K5566)))+(SIN(RADIANS('PV model'!$B$2))*SIN(RADIANS(H5566)))))))</f>
        <v>21.180911583469456</v>
      </c>
      <c r="M5566" s="3">
        <f t="shared" si="952"/>
        <v>21.180911583469456</v>
      </c>
      <c r="N5566" s="2">
        <f t="shared" si="957"/>
        <v>-80.416248512720912</v>
      </c>
      <c r="O5566" s="2">
        <f>IF('PV model'!$B$2&gt;0, 180-N5566,IF('PV model'!$B$2&lt;0,0-N5566,N5566))</f>
        <v>260.41624851272093</v>
      </c>
      <c r="P5566" s="2">
        <f>ABS(O5566-'PV model'!$B$5)</f>
        <v>55.416248512720927</v>
      </c>
      <c r="Q5566" s="3">
        <f t="shared" si="953"/>
        <v>68.819088416530548</v>
      </c>
      <c r="R5566" s="3">
        <f t="shared" si="958"/>
        <v>0</v>
      </c>
      <c r="S5566" s="3">
        <f t="shared" si="954"/>
        <v>96.138000000000005</v>
      </c>
      <c r="T5566" s="3">
        <f>(0.5*(1-COS(RADIANS(90-$X$3)))*(D5566+E5566)*'PV model'!$B$4)</f>
        <v>0</v>
      </c>
      <c r="U5566" s="3">
        <f t="shared" si="959"/>
        <v>96.138000000000005</v>
      </c>
      <c r="V5566" s="3">
        <f>('PV model'!$B$13*(U5566/1000)*(1-'PV model'!$B$14*((20+C5566)-25))*'PV model'!$B$10)/'PV model'!$B$12</f>
        <v>9.1871164828799987</v>
      </c>
    </row>
    <row r="5567" spans="1:22" x14ac:dyDescent="0.2">
      <c r="A5567" s="10">
        <f t="shared" si="962"/>
        <v>232</v>
      </c>
      <c r="B5567" s="10">
        <f t="shared" si="960"/>
        <v>18</v>
      </c>
      <c r="C5567" s="23">
        <v>14.9</v>
      </c>
      <c r="D5567" s="24">
        <v>0</v>
      </c>
      <c r="E5567" s="24">
        <v>57.33</v>
      </c>
      <c r="F5567" s="48"/>
      <c r="G5567" s="48"/>
      <c r="H5567" s="1">
        <f t="shared" si="961"/>
        <v>12.112879079401104</v>
      </c>
      <c r="I5567" s="1">
        <f t="shared" si="955"/>
        <v>-2.9471402008047898</v>
      </c>
      <c r="J5567" s="4">
        <f>B5567+('PV model'!$B$3/15)+(I5567/60)</f>
        <v>17.674214329986587</v>
      </c>
      <c r="K5567" s="2">
        <f t="shared" si="956"/>
        <v>-85.113214949798802</v>
      </c>
      <c r="L5567" s="2">
        <f>DEGREES(ASIN((((COS(RADIANS('PV model'!$B$2))*COS(RADIANS(H5567))*COS(RADIANS(K5567)))+(SIN(RADIANS('PV model'!$B$2))*SIN(RADIANS(H5567)))))))</f>
        <v>12.71546730164745</v>
      </c>
      <c r="M5567" s="3">
        <f t="shared" si="952"/>
        <v>12.71546730164745</v>
      </c>
      <c r="N5567" s="2">
        <f t="shared" si="957"/>
        <v>-87.049439023672107</v>
      </c>
      <c r="O5567" s="2">
        <f>IF('PV model'!$B$2&gt;0, 180-N5567,IF('PV model'!$B$2&lt;0,0-N5567,N5567))</f>
        <v>267.04943902367211</v>
      </c>
      <c r="P5567" s="2">
        <f>ABS(O5567-'PV model'!$B$5)</f>
        <v>62.049439023672107</v>
      </c>
      <c r="Q5567" s="3">
        <f t="shared" si="953"/>
        <v>77.28453269835255</v>
      </c>
      <c r="R5567" s="3">
        <f t="shared" si="958"/>
        <v>0</v>
      </c>
      <c r="S5567" s="3">
        <f t="shared" si="954"/>
        <v>57.33</v>
      </c>
      <c r="T5567" s="3">
        <f>(0.5*(1-COS(RADIANS(90-$X$3)))*(D5567+E5567)*'PV model'!$B$4)</f>
        <v>0</v>
      </c>
      <c r="U5567" s="3">
        <f t="shared" si="959"/>
        <v>57.33</v>
      </c>
      <c r="V5567" s="3">
        <f>('PV model'!$B$13*(U5567/1000)*(1-'PV model'!$B$14*((20+C5567)-25))*'PV model'!$B$10)/'PV model'!$B$12</f>
        <v>5.5037708107199999</v>
      </c>
    </row>
    <row r="5568" spans="1:22" x14ac:dyDescent="0.2">
      <c r="A5568" s="10">
        <f t="shared" si="962"/>
        <v>232</v>
      </c>
      <c r="B5568" s="10">
        <f t="shared" si="960"/>
        <v>19</v>
      </c>
      <c r="C5568" s="23">
        <v>14.1</v>
      </c>
      <c r="D5568" s="24">
        <v>0</v>
      </c>
      <c r="E5568" s="24">
        <v>22.931999999999999</v>
      </c>
      <c r="F5568" s="48"/>
      <c r="G5568" s="48"/>
      <c r="H5568" s="1">
        <f t="shared" si="961"/>
        <v>12.112879079401104</v>
      </c>
      <c r="I5568" s="1">
        <f t="shared" si="955"/>
        <v>-2.9471402008047898</v>
      </c>
      <c r="J5568" s="4">
        <f>B5568+('PV model'!$B$3/15)+(I5568/60)</f>
        <v>18.674214329986587</v>
      </c>
      <c r="K5568" s="2">
        <f t="shared" si="956"/>
        <v>-100.1132149497988</v>
      </c>
      <c r="L5568" s="2">
        <f>DEGREES(ASIN((((COS(RADIANS('PV model'!$B$2))*COS(RADIANS(H5568))*COS(RADIANS(K5568)))+(SIN(RADIANS('PV model'!$B$2))*SIN(RADIANS(H5568)))))))</f>
        <v>4.3408787584731163</v>
      </c>
      <c r="M5568" s="3">
        <f t="shared" si="952"/>
        <v>4.3408787584731163</v>
      </c>
      <c r="N5568" s="2">
        <f t="shared" si="957"/>
        <v>-74.865113495564515</v>
      </c>
      <c r="O5568" s="2">
        <f>IF('PV model'!$B$2&gt;0, 180-N5568,IF('PV model'!$B$2&lt;0,0-N5568,N5568))</f>
        <v>254.86511349556451</v>
      </c>
      <c r="P5568" s="2">
        <f>ABS(O5568-'PV model'!$B$5)</f>
        <v>49.865113495564515</v>
      </c>
      <c r="Q5568" s="3">
        <f t="shared" si="953"/>
        <v>85.659121241526876</v>
      </c>
      <c r="R5568" s="3">
        <f t="shared" si="958"/>
        <v>0</v>
      </c>
      <c r="S5568" s="3">
        <f t="shared" si="954"/>
        <v>22.931999999999999</v>
      </c>
      <c r="T5568" s="3">
        <f>(0.5*(1-COS(RADIANS(90-$X$3)))*(D5568+E5568)*'PV model'!$B$4)</f>
        <v>0</v>
      </c>
      <c r="U5568" s="3">
        <f t="shared" si="959"/>
        <v>22.931999999999999</v>
      </c>
      <c r="V5568" s="3">
        <f>('PV model'!$B$13*(U5568/1000)*(1-'PV model'!$B$14*((20+C5568)-25))*'PV model'!$B$10)/'PV model'!$B$12</f>
        <v>2.2088436289919997</v>
      </c>
    </row>
    <row r="5569" spans="1:22" x14ac:dyDescent="0.2">
      <c r="A5569" s="10">
        <f t="shared" si="962"/>
        <v>232</v>
      </c>
      <c r="B5569" s="10">
        <f t="shared" si="960"/>
        <v>20</v>
      </c>
      <c r="C5569" s="23">
        <v>13.8</v>
      </c>
      <c r="D5569" s="24">
        <v>0</v>
      </c>
      <c r="E5569" s="24">
        <v>3.528</v>
      </c>
      <c r="F5569" s="48"/>
      <c r="G5569" s="48"/>
      <c r="H5569" s="1">
        <f t="shared" si="961"/>
        <v>12.112879079401104</v>
      </c>
      <c r="I5569" s="1">
        <f t="shared" si="955"/>
        <v>-2.9471402008047898</v>
      </c>
      <c r="J5569" s="4">
        <f>B5569+('PV model'!$B$3/15)+(I5569/60)</f>
        <v>19.674214329986587</v>
      </c>
      <c r="K5569" s="2">
        <f t="shared" si="956"/>
        <v>-115.1132149497988</v>
      </c>
      <c r="L5569" s="2">
        <f>DEGREES(ASIN((((COS(RADIANS('PV model'!$B$2))*COS(RADIANS(H5569))*COS(RADIANS(K5569)))+(SIN(RADIANS('PV model'!$B$2))*SIN(RADIANS(H5569)))))))</f>
        <v>-3.5604881405152184</v>
      </c>
      <c r="M5569" s="3">
        <f t="shared" si="952"/>
        <v>0</v>
      </c>
      <c r="N5569" s="2">
        <f t="shared" si="957"/>
        <v>-62.501603516907302</v>
      </c>
      <c r="O5569" s="2">
        <f>IF('PV model'!$B$2&gt;0, 180-N5569,IF('PV model'!$B$2&lt;0,0-N5569,N5569))</f>
        <v>242.50160351690729</v>
      </c>
      <c r="P5569" s="2">
        <f>ABS(O5569-'PV model'!$B$5)</f>
        <v>37.501603516907295</v>
      </c>
      <c r="Q5569" s="3">
        <f t="shared" si="953"/>
        <v>93.560488140515218</v>
      </c>
      <c r="R5569" s="3">
        <f t="shared" si="958"/>
        <v>0</v>
      </c>
      <c r="S5569" s="3">
        <f t="shared" si="954"/>
        <v>3.528</v>
      </c>
      <c r="T5569" s="3">
        <f>(0.5*(1-COS(RADIANS(90-$X$3)))*(D5569+E5569)*'PV model'!$B$4)</f>
        <v>0</v>
      </c>
      <c r="U5569" s="3">
        <f t="shared" si="959"/>
        <v>3.528</v>
      </c>
      <c r="V5569" s="3">
        <f>('PV model'!$B$13*(U5569/1000)*(1-'PV model'!$B$14*((20+C5569)-25))*'PV model'!$B$10)/'PV model'!$B$12</f>
        <v>0.34024528742399995</v>
      </c>
    </row>
    <row r="5570" spans="1:22" x14ac:dyDescent="0.2">
      <c r="A5570" s="10">
        <f t="shared" si="962"/>
        <v>232</v>
      </c>
      <c r="B5570" s="10">
        <f t="shared" si="960"/>
        <v>21</v>
      </c>
      <c r="C5570" s="23">
        <v>13.8</v>
      </c>
      <c r="D5570" s="24">
        <v>0</v>
      </c>
      <c r="E5570" s="24">
        <v>0</v>
      </c>
      <c r="F5570" s="48"/>
      <c r="G5570" s="48"/>
      <c r="H5570" s="1">
        <f t="shared" si="961"/>
        <v>12.112879079401104</v>
      </c>
      <c r="I5570" s="1">
        <f t="shared" si="955"/>
        <v>-2.9471402008047898</v>
      </c>
      <c r="J5570" s="4">
        <f>B5570+('PV model'!$B$3/15)+(I5570/60)</f>
        <v>20.674214329986587</v>
      </c>
      <c r="K5570" s="2">
        <f t="shared" si="956"/>
        <v>-130.11321494979879</v>
      </c>
      <c r="L5570" s="2">
        <f>DEGREES(ASIN((((COS(RADIANS('PV model'!$B$2))*COS(RADIANS(H5570))*COS(RADIANS(K5570)))+(SIN(RADIANS('PV model'!$B$2))*SIN(RADIANS(H5570)))))))</f>
        <v>-10.595688956350125</v>
      </c>
      <c r="M5570" s="3">
        <f t="shared" si="952"/>
        <v>0</v>
      </c>
      <c r="N5570" s="2">
        <f t="shared" si="957"/>
        <v>-49.527432568559576</v>
      </c>
      <c r="O5570" s="2">
        <f>IF('PV model'!$B$2&gt;0, 180-N5570,IF('PV model'!$B$2&lt;0,0-N5570,N5570))</f>
        <v>229.52743256855956</v>
      </c>
      <c r="P5570" s="2">
        <f>ABS(O5570-'PV model'!$B$5)</f>
        <v>24.527432568559561</v>
      </c>
      <c r="Q5570" s="3">
        <f t="shared" si="953"/>
        <v>100.59568895635012</v>
      </c>
      <c r="R5570" s="3">
        <f t="shared" si="958"/>
        <v>0</v>
      </c>
      <c r="S5570" s="3">
        <f t="shared" si="954"/>
        <v>0</v>
      </c>
      <c r="T5570" s="3">
        <f>(0.5*(1-COS(RADIANS(90-$X$3)))*(D5570+E5570)*'PV model'!$B$4)</f>
        <v>0</v>
      </c>
      <c r="U5570" s="3">
        <f t="shared" si="959"/>
        <v>0</v>
      </c>
      <c r="V5570" s="3">
        <f>('PV model'!$B$13*(U5570/1000)*(1-'PV model'!$B$14*((20+C5570)-25))*'PV model'!$B$10)/'PV model'!$B$12</f>
        <v>0</v>
      </c>
    </row>
    <row r="5571" spans="1:22" x14ac:dyDescent="0.2">
      <c r="A5571" s="10">
        <f t="shared" si="962"/>
        <v>232</v>
      </c>
      <c r="B5571" s="10">
        <f t="shared" si="960"/>
        <v>22</v>
      </c>
      <c r="C5571" s="23">
        <v>13.6</v>
      </c>
      <c r="D5571" s="24">
        <v>0</v>
      </c>
      <c r="E5571" s="24">
        <v>0</v>
      </c>
      <c r="F5571" s="48"/>
      <c r="G5571" s="48"/>
      <c r="H5571" s="1">
        <f t="shared" si="961"/>
        <v>12.112879079401104</v>
      </c>
      <c r="I5571" s="1">
        <f t="shared" si="955"/>
        <v>-2.9471402008047898</v>
      </c>
      <c r="J5571" s="4">
        <f>B5571+('PV model'!$B$3/15)+(I5571/60)</f>
        <v>21.674214329986587</v>
      </c>
      <c r="K5571" s="2">
        <f t="shared" si="956"/>
        <v>-145.11321494979879</v>
      </c>
      <c r="L5571" s="2">
        <f>DEGREES(ASIN((((COS(RADIANS('PV model'!$B$2))*COS(RADIANS(H5571))*COS(RADIANS(K5571)))+(SIN(RADIANS('PV model'!$B$2))*SIN(RADIANS(H5571)))))))</f>
        <v>-16.339985822597967</v>
      </c>
      <c r="M5571" s="3">
        <f t="shared" si="952"/>
        <v>0</v>
      </c>
      <c r="N5571" s="2">
        <f t="shared" si="957"/>
        <v>-35.644964266225308</v>
      </c>
      <c r="O5571" s="2">
        <f>IF('PV model'!$B$2&gt;0, 180-N5571,IF('PV model'!$B$2&lt;0,0-N5571,N5571))</f>
        <v>215.64496426622532</v>
      </c>
      <c r="P5571" s="2">
        <f>ABS(O5571-'PV model'!$B$5)</f>
        <v>10.644964266225315</v>
      </c>
      <c r="Q5571" s="3">
        <f t="shared" si="953"/>
        <v>106.33998582259797</v>
      </c>
      <c r="R5571" s="3">
        <f t="shared" si="958"/>
        <v>0</v>
      </c>
      <c r="S5571" s="3">
        <f t="shared" si="954"/>
        <v>0</v>
      </c>
      <c r="T5571" s="3">
        <f>(0.5*(1-COS(RADIANS(90-$X$3)))*(D5571+E5571)*'PV model'!$B$4)</f>
        <v>0</v>
      </c>
      <c r="U5571" s="3">
        <f t="shared" si="959"/>
        <v>0</v>
      </c>
      <c r="V5571" s="3">
        <f>('PV model'!$B$13*(U5571/1000)*(1-'PV model'!$B$14*((20+C5571)-25))*'PV model'!$B$10)/'PV model'!$B$12</f>
        <v>0</v>
      </c>
    </row>
    <row r="5572" spans="1:22" x14ac:dyDescent="0.2">
      <c r="A5572" s="10">
        <f t="shared" si="962"/>
        <v>232</v>
      </c>
      <c r="B5572" s="10">
        <f t="shared" si="960"/>
        <v>23</v>
      </c>
      <c r="C5572" s="23">
        <v>13.3</v>
      </c>
      <c r="D5572" s="24">
        <v>0</v>
      </c>
      <c r="E5572" s="24">
        <v>0</v>
      </c>
      <c r="F5572" s="48"/>
      <c r="G5572" s="48"/>
      <c r="H5572" s="1">
        <f t="shared" si="961"/>
        <v>12.112879079401104</v>
      </c>
      <c r="I5572" s="1">
        <f t="shared" si="955"/>
        <v>-2.9471402008047898</v>
      </c>
      <c r="J5572" s="4">
        <f>B5572+('PV model'!$B$3/15)+(I5572/60)</f>
        <v>22.674214329986587</v>
      </c>
      <c r="K5572" s="2">
        <f t="shared" si="956"/>
        <v>-160.11321494979879</v>
      </c>
      <c r="L5572" s="2">
        <f>DEGREES(ASIN((((COS(RADIANS('PV model'!$B$2))*COS(RADIANS(H5572))*COS(RADIANS(K5572)))+(SIN(RADIANS('PV model'!$B$2))*SIN(RADIANS(H5572)))))))</f>
        <v>-20.35512355668213</v>
      </c>
      <c r="M5572" s="3">
        <f t="shared" si="952"/>
        <v>0</v>
      </c>
      <c r="N5572" s="2">
        <f t="shared" si="957"/>
        <v>-20.777586144549559</v>
      </c>
      <c r="O5572" s="2">
        <f>IF('PV model'!$B$2&gt;0, 180-N5572,IF('PV model'!$B$2&lt;0,0-N5572,N5572))</f>
        <v>200.77758614454956</v>
      </c>
      <c r="P5572" s="2">
        <f>ABS(O5572-'PV model'!$B$5)</f>
        <v>4.2224138554504407</v>
      </c>
      <c r="Q5572" s="3">
        <f t="shared" si="953"/>
        <v>110.35512355668213</v>
      </c>
      <c r="R5572" s="3">
        <f t="shared" si="958"/>
        <v>0</v>
      </c>
      <c r="S5572" s="3">
        <f t="shared" si="954"/>
        <v>0</v>
      </c>
      <c r="T5572" s="3">
        <f>(0.5*(1-COS(RADIANS(90-$X$3)))*(D5572+E5572)*'PV model'!$B$4)</f>
        <v>0</v>
      </c>
      <c r="U5572" s="3">
        <f t="shared" si="959"/>
        <v>0</v>
      </c>
      <c r="V5572" s="3">
        <f>('PV model'!$B$13*(U5572/1000)*(1-'PV model'!$B$14*((20+C5572)-25))*'PV model'!$B$10)/'PV model'!$B$12</f>
        <v>0</v>
      </c>
    </row>
    <row r="5573" spans="1:22" x14ac:dyDescent="0.2">
      <c r="A5573" s="10">
        <f t="shared" si="962"/>
        <v>232</v>
      </c>
      <c r="B5573" s="10">
        <f t="shared" si="960"/>
        <v>24</v>
      </c>
      <c r="C5573" s="23">
        <v>13.3</v>
      </c>
      <c r="D5573" s="24">
        <v>0</v>
      </c>
      <c r="E5573" s="24">
        <v>0</v>
      </c>
      <c r="F5573" s="48"/>
      <c r="G5573" s="48"/>
      <c r="H5573" s="1">
        <f t="shared" si="961"/>
        <v>12.112879079401104</v>
      </c>
      <c r="I5573" s="1">
        <f t="shared" si="955"/>
        <v>-2.9471402008047898</v>
      </c>
      <c r="J5573" s="4">
        <f>B5573+('PV model'!$B$3/15)+(I5573/60)</f>
        <v>23.674214329986587</v>
      </c>
      <c r="K5573" s="2">
        <f t="shared" si="956"/>
        <v>-175.11321494979879</v>
      </c>
      <c r="L5573" s="2">
        <f>DEGREES(ASIN((((COS(RADIANS('PV model'!$B$2))*COS(RADIANS(H5573))*COS(RADIANS(K5573)))+(SIN(RADIANS('PV model'!$B$2))*SIN(RADIANS(H5573)))))))</f>
        <v>-22.262435059987784</v>
      </c>
      <c r="M5573" s="3">
        <f t="shared" si="952"/>
        <v>0</v>
      </c>
      <c r="N5573" s="2">
        <f t="shared" si="957"/>
        <v>-5.163561965619941</v>
      </c>
      <c r="O5573" s="2">
        <f>IF('PV model'!$B$2&gt;0, 180-N5573,IF('PV model'!$B$2&lt;0,0-N5573,N5573))</f>
        <v>185.16356196561995</v>
      </c>
      <c r="P5573" s="2">
        <f>ABS(O5573-'PV model'!$B$5)</f>
        <v>19.836438034380052</v>
      </c>
      <c r="Q5573" s="3">
        <f t="shared" si="953"/>
        <v>112.26243505998778</v>
      </c>
      <c r="R5573" s="3">
        <f t="shared" si="958"/>
        <v>0</v>
      </c>
      <c r="S5573" s="3">
        <f t="shared" si="954"/>
        <v>0</v>
      </c>
      <c r="T5573" s="3">
        <f>(0.5*(1-COS(RADIANS(90-$X$3)))*(D5573+E5573)*'PV model'!$B$4)</f>
        <v>0</v>
      </c>
      <c r="U5573" s="3">
        <f t="shared" si="959"/>
        <v>0</v>
      </c>
      <c r="V5573" s="3">
        <f>('PV model'!$B$13*(U5573/1000)*(1-'PV model'!$B$14*((20+C5573)-25))*'PV model'!$B$10)/'PV model'!$B$12</f>
        <v>0</v>
      </c>
    </row>
    <row r="5574" spans="1:22" x14ac:dyDescent="0.2">
      <c r="A5574" s="10">
        <f t="shared" si="962"/>
        <v>233</v>
      </c>
      <c r="B5574" s="10">
        <f t="shared" si="960"/>
        <v>1</v>
      </c>
      <c r="C5574" s="23">
        <v>13.2</v>
      </c>
      <c r="D5574" s="24">
        <v>0</v>
      </c>
      <c r="E5574" s="24">
        <v>0</v>
      </c>
      <c r="F5574" s="48"/>
      <c r="G5574" s="48"/>
      <c r="H5574" s="1">
        <f t="shared" si="961"/>
        <v>11.765150243789884</v>
      </c>
      <c r="I5574" s="1">
        <f t="shared" si="955"/>
        <v>-2.6908060440557984</v>
      </c>
      <c r="J5574" s="4">
        <f>B5574+('PV model'!$B$3/15)+(I5574/60)</f>
        <v>0.67848656593240342</v>
      </c>
      <c r="K5574" s="2">
        <f t="shared" si="956"/>
        <v>169.82270151101397</v>
      </c>
      <c r="L5574" s="2">
        <f>DEGREES(ASIN((((COS(RADIANS('PV model'!$B$2))*COS(RADIANS(H5574))*COS(RADIANS(K5574)))+(SIN(RADIANS('PV model'!$B$2))*SIN(RADIANS(H5574)))))))</f>
        <v>-22.193906486472198</v>
      </c>
      <c r="M5574" s="3">
        <f t="shared" ref="M5574:M5637" si="963">IF(L5574&gt;0, L5574, 0)</f>
        <v>0</v>
      </c>
      <c r="N5574" s="2">
        <f t="shared" si="957"/>
        <v>10.767515835576129</v>
      </c>
      <c r="O5574" s="2">
        <f>IF('PV model'!$B$2&gt;0, 180-N5574,IF('PV model'!$B$2&lt;0,0-N5574,N5574))</f>
        <v>169.23248416442388</v>
      </c>
      <c r="P5574" s="2">
        <f>ABS(O5574-'PV model'!$B$5)</f>
        <v>35.76751583557612</v>
      </c>
      <c r="Q5574" s="3">
        <f t="shared" ref="Q5574:Q5637" si="964">DEGREES(ACOS((SIN(RADIANS(L5574))*COS(RADIANS(90-$X$3))+COS(RADIANS(L5574))*COS(RADIANS(P5574))*SIN(RADIANS(90-$X$3)))))</f>
        <v>112.19390648647219</v>
      </c>
      <c r="R5574" s="3">
        <f t="shared" si="958"/>
        <v>0</v>
      </c>
      <c r="S5574" s="3">
        <f t="shared" ref="S5574:S5637" si="965">IF($Z$3=TRUE, IF(E5574=0,0,E5574*(0.5*(1+COS(RADIANS(90-$X$3))*(1+(1-(E5574^2/(D5574+E5574)^2))*(SIN(RADIANS(0.5*$X$3))^3)))*(1+(1-(E5574^2/(D5574+E5574)^2))*(COS(RADIANS(Q5574))^2)*(SIN(RADIANS(90-L5574))^3)))), IF(E5574=0,0,E5574*(0.5*(1+COS(RADIANS(90-$X$3))))))</f>
        <v>0</v>
      </c>
      <c r="T5574" s="3">
        <f>(0.5*(1-COS(RADIANS(90-$X$3)))*(D5574+E5574)*'PV model'!$B$4)</f>
        <v>0</v>
      </c>
      <c r="U5574" s="3">
        <f t="shared" si="959"/>
        <v>0</v>
      </c>
      <c r="V5574" s="3">
        <f>('PV model'!$B$13*(U5574/1000)*(1-'PV model'!$B$14*((20+C5574)-25))*'PV model'!$B$10)/'PV model'!$B$12</f>
        <v>0</v>
      </c>
    </row>
    <row r="5575" spans="1:22" x14ac:dyDescent="0.2">
      <c r="A5575" s="10">
        <f t="shared" si="962"/>
        <v>233</v>
      </c>
      <c r="B5575" s="10">
        <f t="shared" si="960"/>
        <v>2</v>
      </c>
      <c r="C5575" s="23">
        <v>13.2</v>
      </c>
      <c r="D5575" s="24">
        <v>0</v>
      </c>
      <c r="E5575" s="24">
        <v>0</v>
      </c>
      <c r="F5575" s="48"/>
      <c r="G5575" s="48"/>
      <c r="H5575" s="1">
        <f t="shared" si="961"/>
        <v>11.765150243789884</v>
      </c>
      <c r="I5575" s="1">
        <f t="shared" ref="I5575:I5638" si="966">9.87*SIN(RADIANS(1.978*A5575-160.22))-7.53*COS(RADIANS(0.989*A5575-80.11))-1.5*SIN((RADIANS(0.989*A5575-80.11)))</f>
        <v>-2.6908060440557984</v>
      </c>
      <c r="J5575" s="4">
        <f>B5575+('PV model'!$B$3/15)+(I5575/60)</f>
        <v>1.6784865659324033</v>
      </c>
      <c r="K5575" s="2">
        <f t="shared" ref="K5575:K5638" si="967">15*(12-J5575)</f>
        <v>154.82270151101397</v>
      </c>
      <c r="L5575" s="2">
        <f>DEGREES(ASIN((((COS(RADIANS('PV model'!$B$2))*COS(RADIANS(H5575))*COS(RADIANS(K5575)))+(SIN(RADIANS('PV model'!$B$2))*SIN(RADIANS(H5575)))))))</f>
        <v>-19.498765220023479</v>
      </c>
      <c r="M5575" s="3">
        <f t="shared" si="963"/>
        <v>0</v>
      </c>
      <c r="N5575" s="2">
        <f t="shared" ref="N5575:N5638" si="968">DEGREES(ASIN((COS(RADIANS(H5575))*SIN(RADIANS(K5575)))/COS(RADIANS(L5575))))</f>
        <v>26.220217635575544</v>
      </c>
      <c r="O5575" s="2">
        <f>IF('PV model'!$B$2&gt;0, 180-N5575,IF('PV model'!$B$2&lt;0,0-N5575,N5575))</f>
        <v>153.77978236442445</v>
      </c>
      <c r="P5575" s="2">
        <f>ABS(O5575-'PV model'!$B$5)</f>
        <v>51.220217635575551</v>
      </c>
      <c r="Q5575" s="3">
        <f t="shared" si="964"/>
        <v>109.49876522002349</v>
      </c>
      <c r="R5575" s="3">
        <f t="shared" ref="R5575:R5638" si="969">IF(D5575=0,0,D5575*COS(RADIANS(Q5575))/SIN(RADIANS(L5575)))</f>
        <v>0</v>
      </c>
      <c r="S5575" s="3">
        <f t="shared" si="965"/>
        <v>0</v>
      </c>
      <c r="T5575" s="3">
        <f>(0.5*(1-COS(RADIANS(90-$X$3)))*(D5575+E5575)*'PV model'!$B$4)</f>
        <v>0</v>
      </c>
      <c r="U5575" s="3">
        <f t="shared" ref="U5575:U5638" si="970">R5575+S5575+T5575</f>
        <v>0</v>
      </c>
      <c r="V5575" s="3">
        <f>('PV model'!$B$13*(U5575/1000)*(1-'PV model'!$B$14*((20+C5575)-25))*'PV model'!$B$10)/'PV model'!$B$12</f>
        <v>0</v>
      </c>
    </row>
    <row r="5576" spans="1:22" x14ac:dyDescent="0.2">
      <c r="A5576" s="10">
        <f t="shared" si="962"/>
        <v>233</v>
      </c>
      <c r="B5576" s="10">
        <f t="shared" ref="B5576:B5639" si="971">IF(B5575&lt;24,B5575+1,1)</f>
        <v>3</v>
      </c>
      <c r="C5576" s="23">
        <v>12.8</v>
      </c>
      <c r="D5576" s="24">
        <v>0</v>
      </c>
      <c r="E5576" s="24">
        <v>0</v>
      </c>
      <c r="F5576" s="48"/>
      <c r="G5576" s="48"/>
      <c r="H5576" s="1">
        <f t="shared" ref="H5576:H5639" si="972">(23.465*SIN(RADIANS(280.1+0.9863*A5576)))</f>
        <v>11.765150243789884</v>
      </c>
      <c r="I5576" s="1">
        <f t="shared" si="966"/>
        <v>-2.6908060440557984</v>
      </c>
      <c r="J5576" s="4">
        <f>B5576+('PV model'!$B$3/15)+(I5576/60)</f>
        <v>2.6784865659324031</v>
      </c>
      <c r="K5576" s="2">
        <f t="shared" si="967"/>
        <v>139.82270151101397</v>
      </c>
      <c r="L5576" s="2">
        <f>DEGREES(ASIN((((COS(RADIANS('PV model'!$B$2))*COS(RADIANS(H5576))*COS(RADIANS(K5576)))+(SIN(RADIANS('PV model'!$B$2))*SIN(RADIANS(H5576)))))))</f>
        <v>-14.811045213857451</v>
      </c>
      <c r="M5576" s="3">
        <f t="shared" si="963"/>
        <v>0</v>
      </c>
      <c r="N5576" s="2">
        <f t="shared" si="968"/>
        <v>40.791482196218901</v>
      </c>
      <c r="O5576" s="2">
        <f>IF('PV model'!$B$2&gt;0, 180-N5576,IF('PV model'!$B$2&lt;0,0-N5576,N5576))</f>
        <v>139.20851780378109</v>
      </c>
      <c r="P5576" s="2">
        <f>ABS(O5576-'PV model'!$B$5)</f>
        <v>65.791482196218908</v>
      </c>
      <c r="Q5576" s="3">
        <f t="shared" si="964"/>
        <v>104.81104521385745</v>
      </c>
      <c r="R5576" s="3">
        <f t="shared" si="969"/>
        <v>0</v>
      </c>
      <c r="S5576" s="3">
        <f t="shared" si="965"/>
        <v>0</v>
      </c>
      <c r="T5576" s="3">
        <f>(0.5*(1-COS(RADIANS(90-$X$3)))*(D5576+E5576)*'PV model'!$B$4)</f>
        <v>0</v>
      </c>
      <c r="U5576" s="3">
        <f t="shared" si="970"/>
        <v>0</v>
      </c>
      <c r="V5576" s="3">
        <f>('PV model'!$B$13*(U5576/1000)*(1-'PV model'!$B$14*((20+C5576)-25))*'PV model'!$B$10)/'PV model'!$B$12</f>
        <v>0</v>
      </c>
    </row>
    <row r="5577" spans="1:22" x14ac:dyDescent="0.2">
      <c r="A5577" s="10">
        <f t="shared" si="962"/>
        <v>233</v>
      </c>
      <c r="B5577" s="10">
        <f t="shared" si="971"/>
        <v>4</v>
      </c>
      <c r="C5577" s="23">
        <v>12.4</v>
      </c>
      <c r="D5577" s="24">
        <v>0</v>
      </c>
      <c r="E5577" s="24">
        <v>0</v>
      </c>
      <c r="F5577" s="48"/>
      <c r="G5577" s="48"/>
      <c r="H5577" s="1">
        <f t="shared" si="972"/>
        <v>11.765150243789884</v>
      </c>
      <c r="I5577" s="1">
        <f t="shared" si="966"/>
        <v>-2.6908060440557984</v>
      </c>
      <c r="J5577" s="4">
        <f>B5577+('PV model'!$B$3/15)+(I5577/60)</f>
        <v>3.6784865659324031</v>
      </c>
      <c r="K5577" s="2">
        <f t="shared" si="967"/>
        <v>124.82270151101396</v>
      </c>
      <c r="L5577" s="2">
        <f>DEGREES(ASIN((((COS(RADIANS('PV model'!$B$2))*COS(RADIANS(H5577))*COS(RADIANS(K5577)))+(SIN(RADIANS('PV model'!$B$2))*SIN(RADIANS(H5577)))))))</f>
        <v>-8.5461031392952105</v>
      </c>
      <c r="M5577" s="3">
        <f t="shared" si="963"/>
        <v>0</v>
      </c>
      <c r="N5577" s="2">
        <f t="shared" si="968"/>
        <v>54.360619433835346</v>
      </c>
      <c r="O5577" s="2">
        <f>IF('PV model'!$B$2&gt;0, 180-N5577,IF('PV model'!$B$2&lt;0,0-N5577,N5577))</f>
        <v>125.63938056616465</v>
      </c>
      <c r="P5577" s="2">
        <f>ABS(O5577-'PV model'!$B$5)</f>
        <v>79.360619433835353</v>
      </c>
      <c r="Q5577" s="3">
        <f t="shared" si="964"/>
        <v>98.546103139295198</v>
      </c>
      <c r="R5577" s="3">
        <f t="shared" si="969"/>
        <v>0</v>
      </c>
      <c r="S5577" s="3">
        <f t="shared" si="965"/>
        <v>0</v>
      </c>
      <c r="T5577" s="3">
        <f>(0.5*(1-COS(RADIANS(90-$X$3)))*(D5577+E5577)*'PV model'!$B$4)</f>
        <v>0</v>
      </c>
      <c r="U5577" s="3">
        <f t="shared" si="970"/>
        <v>0</v>
      </c>
      <c r="V5577" s="3">
        <f>('PV model'!$B$13*(U5577/1000)*(1-'PV model'!$B$14*((20+C5577)-25))*'PV model'!$B$10)/'PV model'!$B$12</f>
        <v>0</v>
      </c>
    </row>
    <row r="5578" spans="1:22" x14ac:dyDescent="0.2">
      <c r="A5578" s="10">
        <f t="shared" si="962"/>
        <v>233</v>
      </c>
      <c r="B5578" s="10">
        <f t="shared" si="971"/>
        <v>5</v>
      </c>
      <c r="C5578" s="23">
        <v>12</v>
      </c>
      <c r="D5578" s="24">
        <v>0</v>
      </c>
      <c r="E5578" s="24">
        <v>0</v>
      </c>
      <c r="F5578" s="48"/>
      <c r="G5578" s="48"/>
      <c r="H5578" s="1">
        <f t="shared" si="972"/>
        <v>11.765150243789884</v>
      </c>
      <c r="I5578" s="1">
        <f t="shared" si="966"/>
        <v>-2.6908060440557984</v>
      </c>
      <c r="J5578" s="4">
        <f>B5578+('PV model'!$B$3/15)+(I5578/60)</f>
        <v>4.6784865659324035</v>
      </c>
      <c r="K5578" s="2">
        <f t="shared" si="967"/>
        <v>109.82270151101395</v>
      </c>
      <c r="L5578" s="2">
        <f>DEGREES(ASIN((((COS(RADIANS('PV model'!$B$2))*COS(RADIANS(H5578))*COS(RADIANS(K5578)))+(SIN(RADIANS('PV model'!$B$2))*SIN(RADIANS(H5578)))))))</f>
        <v>-1.1459567497183336</v>
      </c>
      <c r="M5578" s="3">
        <f t="shared" si="963"/>
        <v>0</v>
      </c>
      <c r="N5578" s="2">
        <f t="shared" si="968"/>
        <v>67.097309984385021</v>
      </c>
      <c r="O5578" s="2">
        <f>IF('PV model'!$B$2&gt;0, 180-N5578,IF('PV model'!$B$2&lt;0,0-N5578,N5578))</f>
        <v>112.90269001561498</v>
      </c>
      <c r="P5578" s="2">
        <f>ABS(O5578-'PV model'!$B$5)</f>
        <v>92.097309984385021</v>
      </c>
      <c r="Q5578" s="3">
        <f t="shared" si="964"/>
        <v>91.145956749718337</v>
      </c>
      <c r="R5578" s="3">
        <f t="shared" si="969"/>
        <v>0</v>
      </c>
      <c r="S5578" s="3">
        <f t="shared" si="965"/>
        <v>0</v>
      </c>
      <c r="T5578" s="3">
        <f>(0.5*(1-COS(RADIANS(90-$X$3)))*(D5578+E5578)*'PV model'!$B$4)</f>
        <v>0</v>
      </c>
      <c r="U5578" s="3">
        <f t="shared" si="970"/>
        <v>0</v>
      </c>
      <c r="V5578" s="3">
        <f>('PV model'!$B$13*(U5578/1000)*(1-'PV model'!$B$14*((20+C5578)-25))*'PV model'!$B$10)/'PV model'!$B$12</f>
        <v>0</v>
      </c>
    </row>
    <row r="5579" spans="1:22" x14ac:dyDescent="0.2">
      <c r="A5579" s="10">
        <f t="shared" si="962"/>
        <v>233</v>
      </c>
      <c r="B5579" s="10">
        <f t="shared" si="971"/>
        <v>6</v>
      </c>
      <c r="C5579" s="23">
        <v>12.2</v>
      </c>
      <c r="D5579" s="24">
        <v>0</v>
      </c>
      <c r="E5579" s="24">
        <v>10.584000000000001</v>
      </c>
      <c r="F5579" s="48"/>
      <c r="G5579" s="48"/>
      <c r="H5579" s="1">
        <f t="shared" si="972"/>
        <v>11.765150243789884</v>
      </c>
      <c r="I5579" s="1">
        <f t="shared" si="966"/>
        <v>-2.6908060440557984</v>
      </c>
      <c r="J5579" s="4">
        <f>B5579+('PV model'!$B$3/15)+(I5579/60)</f>
        <v>5.6784865659324035</v>
      </c>
      <c r="K5579" s="2">
        <f t="shared" si="967"/>
        <v>94.822701511013946</v>
      </c>
      <c r="L5579" s="2">
        <f>DEGREES(ASIN((((COS(RADIANS('PV model'!$B$2))*COS(RADIANS(H5579))*COS(RADIANS(K5579)))+(SIN(RADIANS('PV model'!$B$2))*SIN(RADIANS(H5579)))))))</f>
        <v>6.974117845251703</v>
      </c>
      <c r="M5579" s="3">
        <f t="shared" si="963"/>
        <v>6.974117845251703</v>
      </c>
      <c r="N5579" s="2">
        <f t="shared" si="968"/>
        <v>79.357059799625659</v>
      </c>
      <c r="O5579" s="2">
        <f>IF('PV model'!$B$2&gt;0, 180-N5579,IF('PV model'!$B$2&lt;0,0-N5579,N5579))</f>
        <v>100.64294020037434</v>
      </c>
      <c r="P5579" s="2">
        <f>ABS(O5579-'PV model'!$B$5)</f>
        <v>104.35705979962566</v>
      </c>
      <c r="Q5579" s="3">
        <f t="shared" si="964"/>
        <v>83.025882154748302</v>
      </c>
      <c r="R5579" s="3">
        <f t="shared" si="969"/>
        <v>0</v>
      </c>
      <c r="S5579" s="3">
        <f t="shared" si="965"/>
        <v>10.584000000000001</v>
      </c>
      <c r="T5579" s="3">
        <f>(0.5*(1-COS(RADIANS(90-$X$3)))*(D5579+E5579)*'PV model'!$B$4)</f>
        <v>0</v>
      </c>
      <c r="U5579" s="3">
        <f t="shared" si="970"/>
        <v>10.584000000000001</v>
      </c>
      <c r="V5579" s="3">
        <f>('PV model'!$B$13*(U5579/1000)*(1-'PV model'!$B$14*((20+C5579)-25))*'PV model'!$B$10)/'PV model'!$B$12</f>
        <v>1.0275069127680001</v>
      </c>
    </row>
    <row r="5580" spans="1:22" x14ac:dyDescent="0.2">
      <c r="A5580" s="10">
        <f t="shared" si="962"/>
        <v>233</v>
      </c>
      <c r="B5580" s="10">
        <f t="shared" si="971"/>
        <v>7</v>
      </c>
      <c r="C5580" s="23">
        <v>13.3</v>
      </c>
      <c r="D5580" s="24">
        <v>114.48990000000001</v>
      </c>
      <c r="E5580" s="24">
        <v>59.094000000000008</v>
      </c>
      <c r="F5580" s="48"/>
      <c r="G5580" s="48"/>
      <c r="H5580" s="1">
        <f t="shared" si="972"/>
        <v>11.765150243789884</v>
      </c>
      <c r="I5580" s="1">
        <f t="shared" si="966"/>
        <v>-2.6908060440557984</v>
      </c>
      <c r="J5580" s="4">
        <f>B5580+('PV model'!$B$3/15)+(I5580/60)</f>
        <v>6.6784865659324035</v>
      </c>
      <c r="K5580" s="2">
        <f t="shared" si="967"/>
        <v>79.822701511013946</v>
      </c>
      <c r="L5580" s="2">
        <f>DEGREES(ASIN((((COS(RADIANS('PV model'!$B$2))*COS(RADIANS(H5580))*COS(RADIANS(K5580)))+(SIN(RADIANS('PV model'!$B$2))*SIN(RADIANS(H5580)))))))</f>
        <v>15.427470480881105</v>
      </c>
      <c r="M5580" s="3">
        <f t="shared" si="963"/>
        <v>15.427470480881105</v>
      </c>
      <c r="N5580" s="2">
        <f t="shared" si="968"/>
        <v>88.390877588563356</v>
      </c>
      <c r="O5580" s="2">
        <f>IF('PV model'!$B$2&gt;0, 180-N5580,IF('PV model'!$B$2&lt;0,0-N5580,N5580))</f>
        <v>91.609122411436644</v>
      </c>
      <c r="P5580" s="2">
        <f>ABS(O5580-'PV model'!$B$5)</f>
        <v>113.39087758856336</v>
      </c>
      <c r="Q5580" s="3">
        <f t="shared" si="964"/>
        <v>74.572529519118888</v>
      </c>
      <c r="R5580" s="3">
        <f t="shared" si="969"/>
        <v>114.48990000000003</v>
      </c>
      <c r="S5580" s="3">
        <f t="shared" si="965"/>
        <v>72.159084514169137</v>
      </c>
      <c r="T5580" s="3">
        <f>(0.5*(1-COS(RADIANS(90-$X$3)))*(D5580+E5580)*'PV model'!$B$4)</f>
        <v>0</v>
      </c>
      <c r="U5580" s="3">
        <f t="shared" si="970"/>
        <v>186.64898451416917</v>
      </c>
      <c r="V5580" s="3">
        <f>('PV model'!$B$13*(U5580/1000)*(1-'PV model'!$B$14*((20+C5580)-25))*'PV model'!$B$10)/'PV model'!$B$12</f>
        <v>18.038005733300743</v>
      </c>
    </row>
    <row r="5581" spans="1:22" x14ac:dyDescent="0.2">
      <c r="A5581" s="10">
        <f t="shared" si="962"/>
        <v>233</v>
      </c>
      <c r="B5581" s="10">
        <f t="shared" si="971"/>
        <v>8</v>
      </c>
      <c r="C5581" s="23">
        <v>14.3</v>
      </c>
      <c r="D5581" s="24">
        <v>200.91855000000001</v>
      </c>
      <c r="E5581" s="24">
        <v>118.18800000000002</v>
      </c>
      <c r="F5581" s="48"/>
      <c r="G5581" s="48"/>
      <c r="H5581" s="1">
        <f t="shared" si="972"/>
        <v>11.765150243789884</v>
      </c>
      <c r="I5581" s="1">
        <f t="shared" si="966"/>
        <v>-2.6908060440557984</v>
      </c>
      <c r="J5581" s="4">
        <f>B5581+('PV model'!$B$3/15)+(I5581/60)</f>
        <v>7.6784865659324035</v>
      </c>
      <c r="K5581" s="2">
        <f t="shared" si="967"/>
        <v>64.822701511013946</v>
      </c>
      <c r="L5581" s="2">
        <f>DEGREES(ASIN((((COS(RADIANS('PV model'!$B$2))*COS(RADIANS(H5581))*COS(RADIANS(K5581)))+(SIN(RADIANS('PV model'!$B$2))*SIN(RADIANS(H5581)))))))</f>
        <v>23.824631754523018</v>
      </c>
      <c r="M5581" s="3">
        <f t="shared" si="963"/>
        <v>23.824631754523018</v>
      </c>
      <c r="N5581" s="2">
        <f t="shared" si="968"/>
        <v>75.584079731122429</v>
      </c>
      <c r="O5581" s="2">
        <f>IF('PV model'!$B$2&gt;0, 180-N5581,IF('PV model'!$B$2&lt;0,0-N5581,N5581))</f>
        <v>104.41592026887757</v>
      </c>
      <c r="P5581" s="2">
        <f>ABS(O5581-'PV model'!$B$5)</f>
        <v>100.58407973112243</v>
      </c>
      <c r="Q5581" s="3">
        <f t="shared" si="964"/>
        <v>66.175368245476974</v>
      </c>
      <c r="R5581" s="3">
        <f t="shared" si="969"/>
        <v>200.91855000000007</v>
      </c>
      <c r="S5581" s="3">
        <f t="shared" si="965"/>
        <v>150.89525906793492</v>
      </c>
      <c r="T5581" s="3">
        <f>(0.5*(1-COS(RADIANS(90-$X$3)))*(D5581+E5581)*'PV model'!$B$4)</f>
        <v>0</v>
      </c>
      <c r="U5581" s="3">
        <f t="shared" si="970"/>
        <v>351.81380906793498</v>
      </c>
      <c r="V5581" s="3">
        <f>('PV model'!$B$13*(U5581/1000)*(1-'PV model'!$B$14*((20+C5581)-25))*'PV model'!$B$10)/'PV model'!$B$12</f>
        <v>33.859084483645958</v>
      </c>
    </row>
    <row r="5582" spans="1:22" x14ac:dyDescent="0.2">
      <c r="A5582" s="10">
        <f t="shared" si="962"/>
        <v>233</v>
      </c>
      <c r="B5582" s="10">
        <f t="shared" si="971"/>
        <v>9</v>
      </c>
      <c r="C5582" s="23">
        <v>15.4</v>
      </c>
      <c r="D5582" s="24">
        <v>144.79605000000001</v>
      </c>
      <c r="E5582" s="24">
        <v>200.214</v>
      </c>
      <c r="F5582" s="48"/>
      <c r="G5582" s="48"/>
      <c r="H5582" s="1">
        <f t="shared" si="972"/>
        <v>11.765150243789884</v>
      </c>
      <c r="I5582" s="1">
        <f t="shared" si="966"/>
        <v>-2.6908060440557984</v>
      </c>
      <c r="J5582" s="4">
        <f>B5582+('PV model'!$B$3/15)+(I5582/60)</f>
        <v>8.6784865659324026</v>
      </c>
      <c r="K5582" s="2">
        <f t="shared" si="967"/>
        <v>49.82270151101396</v>
      </c>
      <c r="L5582" s="2">
        <f>DEGREES(ASIN((((COS(RADIANS('PV model'!$B$2))*COS(RADIANS(H5582))*COS(RADIANS(K5582)))+(SIN(RADIANS('PV model'!$B$2))*SIN(RADIANS(H5582)))))))</f>
        <v>31.720954342024253</v>
      </c>
      <c r="M5582" s="3">
        <f t="shared" si="963"/>
        <v>31.720954342024253</v>
      </c>
      <c r="N5582" s="2">
        <f t="shared" si="968"/>
        <v>61.565254450602986</v>
      </c>
      <c r="O5582" s="2">
        <f>IF('PV model'!$B$2&gt;0, 180-N5582,IF('PV model'!$B$2&lt;0,0-N5582,N5582))</f>
        <v>118.43474554939701</v>
      </c>
      <c r="P5582" s="2">
        <f>ABS(O5582-'PV model'!$B$5)</f>
        <v>86.565254450602993</v>
      </c>
      <c r="Q5582" s="3">
        <f t="shared" si="964"/>
        <v>58.27904565797575</v>
      </c>
      <c r="R5582" s="3">
        <f t="shared" si="969"/>
        <v>144.79605000000001</v>
      </c>
      <c r="S5582" s="3">
        <f t="shared" si="965"/>
        <v>248.93032021093188</v>
      </c>
      <c r="T5582" s="3">
        <f>(0.5*(1-COS(RADIANS(90-$X$3)))*(D5582+E5582)*'PV model'!$B$4)</f>
        <v>0</v>
      </c>
      <c r="U5582" s="3">
        <f t="shared" si="970"/>
        <v>393.72637021093192</v>
      </c>
      <c r="V5582" s="3">
        <f>('PV model'!$B$13*(U5582/1000)*(1-'PV model'!$B$14*((20+C5582)-25))*'PV model'!$B$10)/'PV model'!$B$12</f>
        <v>37.719641426887307</v>
      </c>
    </row>
    <row r="5583" spans="1:22" x14ac:dyDescent="0.2">
      <c r="A5583" s="10">
        <f t="shared" si="962"/>
        <v>233</v>
      </c>
      <c r="B5583" s="10">
        <f t="shared" si="971"/>
        <v>10</v>
      </c>
      <c r="C5583" s="23">
        <v>16</v>
      </c>
      <c r="D5583" s="24">
        <v>558.98009999999999</v>
      </c>
      <c r="E5583" s="24">
        <v>192.27600000000001</v>
      </c>
      <c r="F5583" s="48"/>
      <c r="G5583" s="48"/>
      <c r="H5583" s="1">
        <f t="shared" si="972"/>
        <v>11.765150243789884</v>
      </c>
      <c r="I5583" s="1">
        <f t="shared" si="966"/>
        <v>-2.6908060440557984</v>
      </c>
      <c r="J5583" s="4">
        <f>B5583+('PV model'!$B$3/15)+(I5583/60)</f>
        <v>9.6784865659324026</v>
      </c>
      <c r="K5583" s="2">
        <f t="shared" si="967"/>
        <v>34.82270151101396</v>
      </c>
      <c r="L5583" s="2">
        <f>DEGREES(ASIN((((COS(RADIANS('PV model'!$B$2))*COS(RADIANS(H5583))*COS(RADIANS(K5583)))+(SIN(RADIANS('PV model'!$B$2))*SIN(RADIANS(H5583)))))))</f>
        <v>38.553663527711691</v>
      </c>
      <c r="M5583" s="3">
        <f t="shared" si="963"/>
        <v>38.553663527711691</v>
      </c>
      <c r="N5583" s="2">
        <f t="shared" si="968"/>
        <v>45.63214959300597</v>
      </c>
      <c r="O5583" s="2">
        <f>IF('PV model'!$B$2&gt;0, 180-N5583,IF('PV model'!$B$2&lt;0,0-N5583,N5583))</f>
        <v>134.36785040699402</v>
      </c>
      <c r="P5583" s="2">
        <f>ABS(O5583-'PV model'!$B$5)</f>
        <v>70.632149593005977</v>
      </c>
      <c r="Q5583" s="3">
        <f t="shared" si="964"/>
        <v>51.446336472288309</v>
      </c>
      <c r="R5583" s="3">
        <f t="shared" si="969"/>
        <v>558.98010000000011</v>
      </c>
      <c r="S5583" s="3">
        <f t="shared" si="965"/>
        <v>262.93351730832086</v>
      </c>
      <c r="T5583" s="3">
        <f>(0.5*(1-COS(RADIANS(90-$X$3)))*(D5583+E5583)*'PV model'!$B$4)</f>
        <v>0</v>
      </c>
      <c r="U5583" s="3">
        <f t="shared" si="970"/>
        <v>821.91361730832091</v>
      </c>
      <c r="V5583" s="3">
        <f>('PV model'!$B$13*(U5583/1000)*(1-'PV model'!$B$14*((20+C5583)-25))*'PV model'!$B$10)/'PV model'!$B$12</f>
        <v>78.543511837949609</v>
      </c>
    </row>
    <row r="5584" spans="1:22" x14ac:dyDescent="0.2">
      <c r="A5584" s="10">
        <f t="shared" si="962"/>
        <v>233</v>
      </c>
      <c r="B5584" s="10">
        <f t="shared" si="971"/>
        <v>11</v>
      </c>
      <c r="C5584" s="23">
        <v>16.2</v>
      </c>
      <c r="D5584" s="24">
        <v>791.32724999999994</v>
      </c>
      <c r="E5584" s="24">
        <v>129.654</v>
      </c>
      <c r="F5584" s="48"/>
      <c r="G5584" s="48"/>
      <c r="H5584" s="1">
        <f t="shared" si="972"/>
        <v>11.765150243789884</v>
      </c>
      <c r="I5584" s="1">
        <f t="shared" si="966"/>
        <v>-2.6908060440557984</v>
      </c>
      <c r="J5584" s="4">
        <f>B5584+('PV model'!$B$3/15)+(I5584/60)</f>
        <v>10.678486565932403</v>
      </c>
      <c r="K5584" s="2">
        <f t="shared" si="967"/>
        <v>19.82270151101396</v>
      </c>
      <c r="L5584" s="2">
        <f>DEGREES(ASIN((((COS(RADIANS('PV model'!$B$2))*COS(RADIANS(H5584))*COS(RADIANS(K5584)))+(SIN(RADIANS('PV model'!$B$2))*SIN(RADIANS(H5584)))))))</f>
        <v>43.605598468454161</v>
      </c>
      <c r="M5584" s="3">
        <f t="shared" si="963"/>
        <v>43.605598468454161</v>
      </c>
      <c r="N5584" s="2">
        <f t="shared" si="968"/>
        <v>27.28898711835901</v>
      </c>
      <c r="O5584" s="2">
        <f>IF('PV model'!$B$2&gt;0, 180-N5584,IF('PV model'!$B$2&lt;0,0-N5584,N5584))</f>
        <v>152.71101288164098</v>
      </c>
      <c r="P5584" s="2">
        <f>ABS(O5584-'PV model'!$B$5)</f>
        <v>52.288987118359017</v>
      </c>
      <c r="Q5584" s="3">
        <f t="shared" si="964"/>
        <v>46.394401531545839</v>
      </c>
      <c r="R5584" s="3">
        <f t="shared" si="969"/>
        <v>791.32725000000005</v>
      </c>
      <c r="S5584" s="3">
        <f t="shared" si="965"/>
        <v>179.04753478955377</v>
      </c>
      <c r="T5584" s="3">
        <f>(0.5*(1-COS(RADIANS(90-$X$3)))*(D5584+E5584)*'PV model'!$B$4)</f>
        <v>0</v>
      </c>
      <c r="U5584" s="3">
        <f t="shared" si="970"/>
        <v>970.37478478955381</v>
      </c>
      <c r="V5584" s="3">
        <f>('PV model'!$B$13*(U5584/1000)*(1-'PV model'!$B$14*((20+C5584)-25))*'PV model'!$B$10)/'PV model'!$B$12</f>
        <v>92.653123363320944</v>
      </c>
    </row>
    <row r="5585" spans="1:22" x14ac:dyDescent="0.2">
      <c r="A5585" s="10">
        <f t="shared" si="962"/>
        <v>233</v>
      </c>
      <c r="B5585" s="10">
        <f t="shared" si="971"/>
        <v>12</v>
      </c>
      <c r="C5585" s="23">
        <v>16.7</v>
      </c>
      <c r="D5585" s="24">
        <v>830.61299999999994</v>
      </c>
      <c r="E5585" s="24">
        <v>127.00800000000001</v>
      </c>
      <c r="F5585" s="48"/>
      <c r="G5585" s="48"/>
      <c r="H5585" s="1">
        <f t="shared" si="972"/>
        <v>11.765150243789884</v>
      </c>
      <c r="I5585" s="1">
        <f t="shared" si="966"/>
        <v>-2.6908060440557984</v>
      </c>
      <c r="J5585" s="4">
        <f>B5585+('PV model'!$B$3/15)+(I5585/60)</f>
        <v>11.678486565932403</v>
      </c>
      <c r="K5585" s="2">
        <f t="shared" si="967"/>
        <v>4.8227015110139604</v>
      </c>
      <c r="L5585" s="2">
        <f>DEGREES(ASIN((((COS(RADIANS('PV model'!$B$2))*COS(RADIANS(H5585))*COS(RADIANS(K5585)))+(SIN(RADIANS('PV model'!$B$2))*SIN(RADIANS(H5585)))))))</f>
        <v>46.102686734947554</v>
      </c>
      <c r="M5585" s="3">
        <f t="shared" si="963"/>
        <v>46.102686734947554</v>
      </c>
      <c r="N5585" s="2">
        <f t="shared" si="968"/>
        <v>6.8173851039399667</v>
      </c>
      <c r="O5585" s="2">
        <f>IF('PV model'!$B$2&gt;0, 180-N5585,IF('PV model'!$B$2&lt;0,0-N5585,N5585))</f>
        <v>173.18261489606004</v>
      </c>
      <c r="P5585" s="2">
        <f>ABS(O5585-'PV model'!$B$5)</f>
        <v>31.817385103939955</v>
      </c>
      <c r="Q5585" s="3">
        <f t="shared" si="964"/>
        <v>43.897313265052446</v>
      </c>
      <c r="R5585" s="3">
        <f t="shared" si="969"/>
        <v>830.61299999999994</v>
      </c>
      <c r="S5585" s="3">
        <f t="shared" si="965"/>
        <v>174.41224910885961</v>
      </c>
      <c r="T5585" s="3">
        <f>(0.5*(1-COS(RADIANS(90-$X$3)))*(D5585+E5585)*'PV model'!$B$4)</f>
        <v>0</v>
      </c>
      <c r="U5585" s="3">
        <f t="shared" si="970"/>
        <v>1005.0252491088595</v>
      </c>
      <c r="V5585" s="3">
        <f>('PV model'!$B$13*(U5585/1000)*(1-'PV model'!$B$14*((20+C5585)-25))*'PV model'!$B$10)/'PV model'!$B$12</f>
        <v>95.760687142358464</v>
      </c>
    </row>
    <row r="5586" spans="1:22" x14ac:dyDescent="0.2">
      <c r="A5586" s="10">
        <f t="shared" si="962"/>
        <v>233</v>
      </c>
      <c r="B5586" s="10">
        <f t="shared" si="971"/>
        <v>13</v>
      </c>
      <c r="C5586" s="23">
        <v>16.3</v>
      </c>
      <c r="D5586" s="24">
        <v>835.1028</v>
      </c>
      <c r="E5586" s="24">
        <v>129.654</v>
      </c>
      <c r="F5586" s="48"/>
      <c r="G5586" s="48"/>
      <c r="H5586" s="1">
        <f t="shared" si="972"/>
        <v>11.765150243789884</v>
      </c>
      <c r="I5586" s="1">
        <f t="shared" si="966"/>
        <v>-2.6908060440557984</v>
      </c>
      <c r="J5586" s="4">
        <f>B5586+('PV model'!$B$3/15)+(I5586/60)</f>
        <v>12.678486565932403</v>
      </c>
      <c r="K5586" s="2">
        <f t="shared" si="967"/>
        <v>-10.17729848898604</v>
      </c>
      <c r="L5586" s="2">
        <f>DEGREES(ASIN((((COS(RADIANS('PV model'!$B$2))*COS(RADIANS(H5586))*COS(RADIANS(K5586)))+(SIN(RADIANS('PV model'!$B$2))*SIN(RADIANS(H5586)))))))</f>
        <v>45.546741297561802</v>
      </c>
      <c r="M5586" s="3">
        <f t="shared" si="963"/>
        <v>45.546741297561802</v>
      </c>
      <c r="N5586" s="2">
        <f t="shared" si="968"/>
        <v>-14.300217567132806</v>
      </c>
      <c r="O5586" s="2">
        <f>IF('PV model'!$B$2&gt;0, 180-N5586,IF('PV model'!$B$2&lt;0,0-N5586,N5586))</f>
        <v>194.30021756713282</v>
      </c>
      <c r="P5586" s="2">
        <f>ABS(O5586-'PV model'!$B$5)</f>
        <v>10.699782432867181</v>
      </c>
      <c r="Q5586" s="3">
        <f t="shared" si="964"/>
        <v>44.453258702438198</v>
      </c>
      <c r="R5586" s="3">
        <f t="shared" si="969"/>
        <v>835.10279999999989</v>
      </c>
      <c r="S5586" s="3">
        <f t="shared" si="965"/>
        <v>178.309603524506</v>
      </c>
      <c r="T5586" s="3">
        <f>(0.5*(1-COS(RADIANS(90-$X$3)))*(D5586+E5586)*'PV model'!$B$4)</f>
        <v>0</v>
      </c>
      <c r="U5586" s="3">
        <f t="shared" si="970"/>
        <v>1013.4124035245059</v>
      </c>
      <c r="V5586" s="3">
        <f>('PV model'!$B$13*(U5586/1000)*(1-'PV model'!$B$14*((20+C5586)-25))*'PV model'!$B$10)/'PV model'!$B$12</f>
        <v>96.721912042004405</v>
      </c>
    </row>
    <row r="5587" spans="1:22" x14ac:dyDescent="0.2">
      <c r="A5587" s="10">
        <f t="shared" si="962"/>
        <v>233</v>
      </c>
      <c r="B5587" s="10">
        <f t="shared" si="971"/>
        <v>14</v>
      </c>
      <c r="C5587" s="23">
        <v>17.8</v>
      </c>
      <c r="D5587" s="24">
        <v>825.00074999999993</v>
      </c>
      <c r="E5587" s="24">
        <v>127.89</v>
      </c>
      <c r="F5587" s="48"/>
      <c r="G5587" s="48"/>
      <c r="H5587" s="1">
        <f t="shared" si="972"/>
        <v>11.765150243789884</v>
      </c>
      <c r="I5587" s="1">
        <f t="shared" si="966"/>
        <v>-2.6908060440557984</v>
      </c>
      <c r="J5587" s="4">
        <f>B5587+('PV model'!$B$3/15)+(I5587/60)</f>
        <v>13.678486565932403</v>
      </c>
      <c r="K5587" s="2">
        <f t="shared" si="967"/>
        <v>-25.17729848898604</v>
      </c>
      <c r="L5587" s="2">
        <f>DEGREES(ASIN((((COS(RADIANS('PV model'!$B$2))*COS(RADIANS(H5587))*COS(RADIANS(K5587)))+(SIN(RADIANS('PV model'!$B$2))*SIN(RADIANS(H5587)))))))</f>
        <v>42.056741511123384</v>
      </c>
      <c r="M5587" s="3">
        <f t="shared" si="963"/>
        <v>42.056741511123384</v>
      </c>
      <c r="N5587" s="2">
        <f t="shared" si="968"/>
        <v>-34.120419356896711</v>
      </c>
      <c r="O5587" s="2">
        <f>IF('PV model'!$B$2&gt;0, 180-N5587,IF('PV model'!$B$2&lt;0,0-N5587,N5587))</f>
        <v>214.12041935689672</v>
      </c>
      <c r="P5587" s="2">
        <f>ABS(O5587-'PV model'!$B$5)</f>
        <v>9.1204193568967185</v>
      </c>
      <c r="Q5587" s="3">
        <f t="shared" si="964"/>
        <v>47.943258488876609</v>
      </c>
      <c r="R5587" s="3">
        <f t="shared" si="969"/>
        <v>825.00075000000004</v>
      </c>
      <c r="S5587" s="3">
        <f t="shared" si="965"/>
        <v>177.16104267454523</v>
      </c>
      <c r="T5587" s="3">
        <f>(0.5*(1-COS(RADIANS(90-$X$3)))*(D5587+E5587)*'PV model'!$B$4)</f>
        <v>0</v>
      </c>
      <c r="U5587" s="3">
        <f t="shared" si="970"/>
        <v>1002.1617926745453</v>
      </c>
      <c r="V5587" s="3">
        <f>('PV model'!$B$13*(U5587/1000)*(1-'PV model'!$B$14*((20+C5587)-25))*'PV model'!$B$10)/'PV model'!$B$12</f>
        <v>95.047076844605257</v>
      </c>
    </row>
    <row r="5588" spans="1:22" x14ac:dyDescent="0.2">
      <c r="A5588" s="10">
        <f t="shared" si="962"/>
        <v>233</v>
      </c>
      <c r="B5588" s="10">
        <f t="shared" si="971"/>
        <v>15</v>
      </c>
      <c r="C5588" s="23">
        <v>17.600000000000001</v>
      </c>
      <c r="D5588" s="24">
        <v>689.18430000000001</v>
      </c>
      <c r="E5588" s="24">
        <v>152.58600000000001</v>
      </c>
      <c r="F5588" s="48"/>
      <c r="G5588" s="48"/>
      <c r="H5588" s="1">
        <f t="shared" si="972"/>
        <v>11.765150243789884</v>
      </c>
      <c r="I5588" s="1">
        <f t="shared" si="966"/>
        <v>-2.6908060440557984</v>
      </c>
      <c r="J5588" s="4">
        <f>B5588+('PV model'!$B$3/15)+(I5588/60)</f>
        <v>14.678486565932403</v>
      </c>
      <c r="K5588" s="2">
        <f t="shared" si="967"/>
        <v>-40.17729848898604</v>
      </c>
      <c r="L5588" s="2">
        <f>DEGREES(ASIN((((COS(RADIANS('PV model'!$B$2))*COS(RADIANS(H5588))*COS(RADIANS(K5588)))+(SIN(RADIANS('PV model'!$B$2))*SIN(RADIANS(H5588)))))))</f>
        <v>36.278578646935607</v>
      </c>
      <c r="M5588" s="3">
        <f t="shared" si="963"/>
        <v>36.278578646935607</v>
      </c>
      <c r="N5588" s="2">
        <f t="shared" si="968"/>
        <v>-51.580230890712116</v>
      </c>
      <c r="O5588" s="2">
        <f>IF('PV model'!$B$2&gt;0, 180-N5588,IF('PV model'!$B$2&lt;0,0-N5588,N5588))</f>
        <v>231.58023089071213</v>
      </c>
      <c r="P5588" s="2">
        <f>ABS(O5588-'PV model'!$B$5)</f>
        <v>26.58023089071213</v>
      </c>
      <c r="Q5588" s="3">
        <f t="shared" si="964"/>
        <v>53.721421353064386</v>
      </c>
      <c r="R5588" s="3">
        <f t="shared" si="969"/>
        <v>689.18430000000012</v>
      </c>
      <c r="S5588" s="3">
        <f t="shared" si="965"/>
        <v>210.37028689673858</v>
      </c>
      <c r="T5588" s="3">
        <f>(0.5*(1-COS(RADIANS(90-$X$3)))*(D5588+E5588)*'PV model'!$B$4)</f>
        <v>0</v>
      </c>
      <c r="U5588" s="3">
        <f t="shared" si="970"/>
        <v>899.55458689673867</v>
      </c>
      <c r="V5588" s="3">
        <f>('PV model'!$B$13*(U5588/1000)*(1-'PV model'!$B$14*((20+C5588)-25))*'PV model'!$B$10)/'PV model'!$B$12</f>
        <v>85.387534890285608</v>
      </c>
    </row>
    <row r="5589" spans="1:22" x14ac:dyDescent="0.2">
      <c r="A5589" s="10">
        <f t="shared" si="962"/>
        <v>233</v>
      </c>
      <c r="B5589" s="10">
        <f t="shared" si="971"/>
        <v>16</v>
      </c>
      <c r="C5589" s="23">
        <v>17.5</v>
      </c>
      <c r="D5589" s="24">
        <v>475.91880000000003</v>
      </c>
      <c r="E5589" s="24">
        <v>172.87200000000001</v>
      </c>
      <c r="F5589" s="48"/>
      <c r="G5589" s="48"/>
      <c r="H5589" s="1">
        <f t="shared" si="972"/>
        <v>11.765150243789884</v>
      </c>
      <c r="I5589" s="1">
        <f t="shared" si="966"/>
        <v>-2.6908060440557984</v>
      </c>
      <c r="J5589" s="4">
        <f>B5589+('PV model'!$B$3/15)+(I5589/60)</f>
        <v>15.678486565932403</v>
      </c>
      <c r="K5589" s="2">
        <f t="shared" si="967"/>
        <v>-55.17729848898604</v>
      </c>
      <c r="L5589" s="2">
        <f>DEGREES(ASIN((((COS(RADIANS('PV model'!$B$2))*COS(RADIANS(H5589))*COS(RADIANS(K5589)))+(SIN(RADIANS('PV model'!$B$2))*SIN(RADIANS(H5589)))))))</f>
        <v>28.991827748884081</v>
      </c>
      <c r="M5589" s="3">
        <f t="shared" si="963"/>
        <v>28.991827748884081</v>
      </c>
      <c r="N5589" s="2">
        <f t="shared" si="968"/>
        <v>-66.753370012677621</v>
      </c>
      <c r="O5589" s="2">
        <f>IF('PV model'!$B$2&gt;0, 180-N5589,IF('PV model'!$B$2&lt;0,0-N5589,N5589))</f>
        <v>246.75337001267764</v>
      </c>
      <c r="P5589" s="2">
        <f>ABS(O5589-'PV model'!$B$5)</f>
        <v>41.753370012677635</v>
      </c>
      <c r="Q5589" s="3">
        <f t="shared" si="964"/>
        <v>61.008172251115916</v>
      </c>
      <c r="R5589" s="3">
        <f t="shared" si="969"/>
        <v>475.91880000000009</v>
      </c>
      <c r="S5589" s="3">
        <f t="shared" si="965"/>
        <v>230.65609784729492</v>
      </c>
      <c r="T5589" s="3">
        <f>(0.5*(1-COS(RADIANS(90-$X$3)))*(D5589+E5589)*'PV model'!$B$4)</f>
        <v>0</v>
      </c>
      <c r="U5589" s="3">
        <f t="shared" si="970"/>
        <v>706.57489784729501</v>
      </c>
      <c r="V5589" s="3">
        <f>('PV model'!$B$13*(U5589/1000)*(1-'PV model'!$B$14*((20+C5589)-25))*'PV model'!$B$10)/'PV model'!$B$12</f>
        <v>67.097765449374819</v>
      </c>
    </row>
    <row r="5590" spans="1:22" x14ac:dyDescent="0.2">
      <c r="A5590" s="10">
        <f t="shared" si="962"/>
        <v>233</v>
      </c>
      <c r="B5590" s="10">
        <f t="shared" si="971"/>
        <v>17</v>
      </c>
      <c r="C5590" s="23">
        <v>17.2</v>
      </c>
      <c r="D5590" s="24">
        <v>393.97994999999997</v>
      </c>
      <c r="E5590" s="24">
        <v>141.12</v>
      </c>
      <c r="F5590" s="48"/>
      <c r="G5590" s="48"/>
      <c r="H5590" s="1">
        <f t="shared" si="972"/>
        <v>11.765150243789884</v>
      </c>
      <c r="I5590" s="1">
        <f t="shared" si="966"/>
        <v>-2.6908060440557984</v>
      </c>
      <c r="J5590" s="4">
        <f>B5590+('PV model'!$B$3/15)+(I5590/60)</f>
        <v>16.678486565932403</v>
      </c>
      <c r="K5590" s="2">
        <f t="shared" si="967"/>
        <v>-70.17729848898604</v>
      </c>
      <c r="L5590" s="2">
        <f>DEGREES(ASIN((((COS(RADIANS('PV model'!$B$2))*COS(RADIANS(H5590))*COS(RADIANS(K5590)))+(SIN(RADIANS('PV model'!$B$2))*SIN(RADIANS(H5590)))))))</f>
        <v>20.859592859902989</v>
      </c>
      <c r="M5590" s="3">
        <f t="shared" si="963"/>
        <v>20.859592859902989</v>
      </c>
      <c r="N5590" s="2">
        <f t="shared" si="968"/>
        <v>-80.258799276120655</v>
      </c>
      <c r="O5590" s="2">
        <f>IF('PV model'!$B$2&gt;0, 180-N5590,IF('PV model'!$B$2&lt;0,0-N5590,N5590))</f>
        <v>260.25879927612067</v>
      </c>
      <c r="P5590" s="2">
        <f>ABS(O5590-'PV model'!$B$5)</f>
        <v>55.258799276120669</v>
      </c>
      <c r="Q5590" s="3">
        <f t="shared" si="964"/>
        <v>69.140407140097011</v>
      </c>
      <c r="R5590" s="3">
        <f t="shared" si="969"/>
        <v>393.97994999999997</v>
      </c>
      <c r="S5590" s="3">
        <f t="shared" si="965"/>
        <v>180.15077579207673</v>
      </c>
      <c r="T5590" s="3">
        <f>(0.5*(1-COS(RADIANS(90-$X$3)))*(D5590+E5590)*'PV model'!$B$4)</f>
        <v>0</v>
      </c>
      <c r="U5590" s="3">
        <f t="shared" si="970"/>
        <v>574.13072579207665</v>
      </c>
      <c r="V5590" s="3">
        <f>('PV model'!$B$13*(U5590/1000)*(1-'PV model'!$B$14*((20+C5590)-25))*'PV model'!$B$10)/'PV model'!$B$12</f>
        <v>54.589470111487394</v>
      </c>
    </row>
    <row r="5591" spans="1:22" x14ac:dyDescent="0.2">
      <c r="A5591" s="10">
        <f t="shared" si="962"/>
        <v>233</v>
      </c>
      <c r="B5591" s="10">
        <f t="shared" si="971"/>
        <v>18</v>
      </c>
      <c r="C5591" s="23">
        <v>16.8</v>
      </c>
      <c r="D5591" s="24">
        <v>233.46959999999999</v>
      </c>
      <c r="E5591" s="24">
        <v>107.60399999999998</v>
      </c>
      <c r="F5591" s="48"/>
      <c r="G5591" s="48"/>
      <c r="H5591" s="1">
        <f t="shared" si="972"/>
        <v>11.765150243789884</v>
      </c>
      <c r="I5591" s="1">
        <f t="shared" si="966"/>
        <v>-2.6908060440557984</v>
      </c>
      <c r="J5591" s="4">
        <f>B5591+('PV model'!$B$3/15)+(I5591/60)</f>
        <v>17.678486565932403</v>
      </c>
      <c r="K5591" s="2">
        <f t="shared" si="967"/>
        <v>-85.17729848898604</v>
      </c>
      <c r="L5591" s="2">
        <f>DEGREES(ASIN((((COS(RADIANS('PV model'!$B$2))*COS(RADIANS(H5591))*COS(RADIANS(K5591)))+(SIN(RADIANS('PV model'!$B$2))*SIN(RADIANS(H5591)))))))</f>
        <v>12.395505951861018</v>
      </c>
      <c r="M5591" s="3">
        <f t="shared" si="963"/>
        <v>12.395505951861018</v>
      </c>
      <c r="N5591" s="2">
        <f t="shared" si="968"/>
        <v>-87.203015236154144</v>
      </c>
      <c r="O5591" s="2">
        <f>IF('PV model'!$B$2&gt;0, 180-N5591,IF('PV model'!$B$2&lt;0,0-N5591,N5591))</f>
        <v>267.20301523615416</v>
      </c>
      <c r="P5591" s="2">
        <f>ABS(O5591-'PV model'!$B$5)</f>
        <v>62.203015236154158</v>
      </c>
      <c r="Q5591" s="3">
        <f t="shared" si="964"/>
        <v>77.604494048138989</v>
      </c>
      <c r="R5591" s="3">
        <f t="shared" si="969"/>
        <v>233.46959999999999</v>
      </c>
      <c r="S5591" s="3">
        <f t="shared" si="965"/>
        <v>129.55446328376789</v>
      </c>
      <c r="T5591" s="3">
        <f>(0.5*(1-COS(RADIANS(90-$X$3)))*(D5591+E5591)*'PV model'!$B$4)</f>
        <v>0</v>
      </c>
      <c r="U5591" s="3">
        <f t="shared" si="970"/>
        <v>363.02406328376787</v>
      </c>
      <c r="V5591" s="3">
        <f>('PV model'!$B$13*(U5591/1000)*(1-'PV model'!$B$14*((20+C5591)-25))*'PV model'!$B$10)/'PV model'!$B$12</f>
        <v>34.575097176577529</v>
      </c>
    </row>
    <row r="5592" spans="1:22" x14ac:dyDescent="0.2">
      <c r="A5592" s="10">
        <f t="shared" si="962"/>
        <v>233</v>
      </c>
      <c r="B5592" s="10">
        <f t="shared" si="971"/>
        <v>19</v>
      </c>
      <c r="C5592" s="23">
        <v>16.399999999999999</v>
      </c>
      <c r="D5592" s="24">
        <v>22.448999999999998</v>
      </c>
      <c r="E5592" s="24">
        <v>51.156000000000006</v>
      </c>
      <c r="F5592" s="48"/>
      <c r="G5592" s="48"/>
      <c r="H5592" s="1">
        <f t="shared" si="972"/>
        <v>11.765150243789884</v>
      </c>
      <c r="I5592" s="1">
        <f t="shared" si="966"/>
        <v>-2.6908060440557984</v>
      </c>
      <c r="J5592" s="4">
        <f>B5592+('PV model'!$B$3/15)+(I5592/60)</f>
        <v>18.678486565932403</v>
      </c>
      <c r="K5592" s="2">
        <f t="shared" si="967"/>
        <v>-100.17729848898604</v>
      </c>
      <c r="L5592" s="2">
        <f>DEGREES(ASIN((((COS(RADIANS('PV model'!$B$2))*COS(RADIANS(H5592))*COS(RADIANS(K5592)))+(SIN(RADIANS('PV model'!$B$2))*SIN(RADIANS(H5592)))))))</f>
        <v>4.0175119288862531</v>
      </c>
      <c r="M5592" s="3">
        <f t="shared" si="963"/>
        <v>4.0175119288862531</v>
      </c>
      <c r="N5592" s="2">
        <f t="shared" si="968"/>
        <v>-75.007901841210568</v>
      </c>
      <c r="O5592" s="2">
        <f>IF('PV model'!$B$2&gt;0, 180-N5592,IF('PV model'!$B$2&lt;0,0-N5592,N5592))</f>
        <v>255.00790184121058</v>
      </c>
      <c r="P5592" s="2">
        <f>ABS(O5592-'PV model'!$B$5)</f>
        <v>50.007901841210582</v>
      </c>
      <c r="Q5592" s="3">
        <f t="shared" si="964"/>
        <v>85.982488071113735</v>
      </c>
      <c r="R5592" s="3">
        <f t="shared" si="969"/>
        <v>22.449000000000048</v>
      </c>
      <c r="S5592" s="3">
        <f t="shared" si="965"/>
        <v>55.971646153619261</v>
      </c>
      <c r="T5592" s="3">
        <f>(0.5*(1-COS(RADIANS(90-$X$3)))*(D5592+E5592)*'PV model'!$B$4)</f>
        <v>0</v>
      </c>
      <c r="U5592" s="3">
        <f t="shared" si="970"/>
        <v>78.420646153619316</v>
      </c>
      <c r="V5592" s="3">
        <f>('PV model'!$B$13*(U5592/1000)*(1-'PV model'!$B$14*((20+C5592)-25))*'PV model'!$B$10)/'PV model'!$B$12</f>
        <v>7.4814726823138669</v>
      </c>
    </row>
    <row r="5593" spans="1:22" x14ac:dyDescent="0.2">
      <c r="A5593" s="10">
        <f t="shared" si="962"/>
        <v>233</v>
      </c>
      <c r="B5593" s="10">
        <f t="shared" si="971"/>
        <v>20</v>
      </c>
      <c r="C5593" s="23">
        <v>15.3</v>
      </c>
      <c r="D5593" s="24">
        <v>0</v>
      </c>
      <c r="E5593" s="24">
        <v>5.2920000000000007</v>
      </c>
      <c r="F5593" s="48"/>
      <c r="G5593" s="48"/>
      <c r="H5593" s="1">
        <f t="shared" si="972"/>
        <v>11.765150243789884</v>
      </c>
      <c r="I5593" s="1">
        <f t="shared" si="966"/>
        <v>-2.6908060440557984</v>
      </c>
      <c r="J5593" s="4">
        <f>B5593+('PV model'!$B$3/15)+(I5593/60)</f>
        <v>19.678486565932403</v>
      </c>
      <c r="K5593" s="2">
        <f t="shared" si="967"/>
        <v>-115.17729848898604</v>
      </c>
      <c r="L5593" s="2">
        <f>DEGREES(ASIN((((COS(RADIANS('PV model'!$B$2))*COS(RADIANS(H5593))*COS(RADIANS(K5593)))+(SIN(RADIANS('PV model'!$B$2))*SIN(RADIANS(H5593)))))))</f>
        <v>-3.8910196087771554</v>
      </c>
      <c r="M5593" s="3">
        <f t="shared" si="963"/>
        <v>0</v>
      </c>
      <c r="N5593" s="2">
        <f t="shared" si="968"/>
        <v>-62.626749049809398</v>
      </c>
      <c r="O5593" s="2">
        <f>IF('PV model'!$B$2&gt;0, 180-N5593,IF('PV model'!$B$2&lt;0,0-N5593,N5593))</f>
        <v>242.6267490498094</v>
      </c>
      <c r="P5593" s="2">
        <f>ABS(O5593-'PV model'!$B$5)</f>
        <v>37.626749049809405</v>
      </c>
      <c r="Q5593" s="3">
        <f t="shared" si="964"/>
        <v>93.891019608777157</v>
      </c>
      <c r="R5593" s="3">
        <f t="shared" si="969"/>
        <v>0</v>
      </c>
      <c r="S5593" s="3">
        <f t="shared" si="965"/>
        <v>5.2920000000000007</v>
      </c>
      <c r="T5593" s="3">
        <f>(0.5*(1-COS(RADIANS(90-$X$3)))*(D5593+E5593)*'PV model'!$B$4)</f>
        <v>0</v>
      </c>
      <c r="U5593" s="3">
        <f t="shared" si="970"/>
        <v>5.2920000000000007</v>
      </c>
      <c r="V5593" s="3">
        <f>('PV model'!$B$13*(U5593/1000)*(1-'PV model'!$B$14*((20+C5593)-25))*'PV model'!$B$10)/'PV model'!$B$12</f>
        <v>0.50719400121600011</v>
      </c>
    </row>
    <row r="5594" spans="1:22" x14ac:dyDescent="0.2">
      <c r="A5594" s="10">
        <f t="shared" si="962"/>
        <v>233</v>
      </c>
      <c r="B5594" s="10">
        <f t="shared" si="971"/>
        <v>21</v>
      </c>
      <c r="C5594" s="23">
        <v>15</v>
      </c>
      <c r="D5594" s="24">
        <v>0</v>
      </c>
      <c r="E5594" s="24">
        <v>0</v>
      </c>
      <c r="F5594" s="48"/>
      <c r="G5594" s="48"/>
      <c r="H5594" s="1">
        <f t="shared" si="972"/>
        <v>11.765150243789884</v>
      </c>
      <c r="I5594" s="1">
        <f t="shared" si="966"/>
        <v>-2.6908060440557984</v>
      </c>
      <c r="J5594" s="4">
        <f>B5594+('PV model'!$B$3/15)+(I5594/60)</f>
        <v>20.678486565932403</v>
      </c>
      <c r="K5594" s="2">
        <f t="shared" si="967"/>
        <v>-130.17729848898603</v>
      </c>
      <c r="L5594" s="2">
        <f>DEGREES(ASIN((((COS(RADIANS('PV model'!$B$2))*COS(RADIANS(H5594))*COS(RADIANS(K5594)))+(SIN(RADIANS('PV model'!$B$2))*SIN(RADIANS(H5594)))))))</f>
        <v>-10.935457201801833</v>
      </c>
      <c r="M5594" s="3">
        <f t="shared" si="963"/>
        <v>0</v>
      </c>
      <c r="N5594" s="2">
        <f t="shared" si="968"/>
        <v>-49.626143370276665</v>
      </c>
      <c r="O5594" s="2">
        <f>IF('PV model'!$B$2&gt;0, 180-N5594,IF('PV model'!$B$2&lt;0,0-N5594,N5594))</f>
        <v>229.62614337027668</v>
      </c>
      <c r="P5594" s="2">
        <f>ABS(O5594-'PV model'!$B$5)</f>
        <v>24.626143370276679</v>
      </c>
      <c r="Q5594" s="3">
        <f t="shared" si="964"/>
        <v>100.93545720180184</v>
      </c>
      <c r="R5594" s="3">
        <f t="shared" si="969"/>
        <v>0</v>
      </c>
      <c r="S5594" s="3">
        <f t="shared" si="965"/>
        <v>0</v>
      </c>
      <c r="T5594" s="3">
        <f>(0.5*(1-COS(RADIANS(90-$X$3)))*(D5594+E5594)*'PV model'!$B$4)</f>
        <v>0</v>
      </c>
      <c r="U5594" s="3">
        <f t="shared" si="970"/>
        <v>0</v>
      </c>
      <c r="V5594" s="3">
        <f>('PV model'!$B$13*(U5594/1000)*(1-'PV model'!$B$14*((20+C5594)-25))*'PV model'!$B$10)/'PV model'!$B$12</f>
        <v>0</v>
      </c>
    </row>
    <row r="5595" spans="1:22" x14ac:dyDescent="0.2">
      <c r="A5595" s="10">
        <f t="shared" si="962"/>
        <v>233</v>
      </c>
      <c r="B5595" s="10">
        <f t="shared" si="971"/>
        <v>22</v>
      </c>
      <c r="C5595" s="23">
        <v>14.7</v>
      </c>
      <c r="D5595" s="24">
        <v>0</v>
      </c>
      <c r="E5595" s="24">
        <v>0</v>
      </c>
      <c r="F5595" s="48"/>
      <c r="G5595" s="48"/>
      <c r="H5595" s="1">
        <f t="shared" si="972"/>
        <v>11.765150243789884</v>
      </c>
      <c r="I5595" s="1">
        <f t="shared" si="966"/>
        <v>-2.6908060440557984</v>
      </c>
      <c r="J5595" s="4">
        <f>B5595+('PV model'!$B$3/15)+(I5595/60)</f>
        <v>21.678486565932403</v>
      </c>
      <c r="K5595" s="2">
        <f t="shared" si="967"/>
        <v>-145.17729848898603</v>
      </c>
      <c r="L5595" s="2">
        <f>DEGREES(ASIN((((COS(RADIANS('PV model'!$B$2))*COS(RADIANS(H5595))*COS(RADIANS(K5595)))+(SIN(RADIANS('PV model'!$B$2))*SIN(RADIANS(H5595)))))))</f>
        <v>-16.6884642327819</v>
      </c>
      <c r="M5595" s="3">
        <f t="shared" si="963"/>
        <v>0</v>
      </c>
      <c r="N5595" s="2">
        <f t="shared" si="968"/>
        <v>-35.705863858683479</v>
      </c>
      <c r="O5595" s="2">
        <f>IF('PV model'!$B$2&gt;0, 180-N5595,IF('PV model'!$B$2&lt;0,0-N5595,N5595))</f>
        <v>215.70586385868347</v>
      </c>
      <c r="P5595" s="2">
        <f>ABS(O5595-'PV model'!$B$5)</f>
        <v>10.705863858683472</v>
      </c>
      <c r="Q5595" s="3">
        <f t="shared" si="964"/>
        <v>106.6884642327819</v>
      </c>
      <c r="R5595" s="3">
        <f t="shared" si="969"/>
        <v>0</v>
      </c>
      <c r="S5595" s="3">
        <f t="shared" si="965"/>
        <v>0</v>
      </c>
      <c r="T5595" s="3">
        <f>(0.5*(1-COS(RADIANS(90-$X$3)))*(D5595+E5595)*'PV model'!$B$4)</f>
        <v>0</v>
      </c>
      <c r="U5595" s="3">
        <f t="shared" si="970"/>
        <v>0</v>
      </c>
      <c r="V5595" s="3">
        <f>('PV model'!$B$13*(U5595/1000)*(1-'PV model'!$B$14*((20+C5595)-25))*'PV model'!$B$10)/'PV model'!$B$12</f>
        <v>0</v>
      </c>
    </row>
    <row r="5596" spans="1:22" x14ac:dyDescent="0.2">
      <c r="A5596" s="10">
        <f t="shared" si="962"/>
        <v>233</v>
      </c>
      <c r="B5596" s="10">
        <f t="shared" si="971"/>
        <v>23</v>
      </c>
      <c r="C5596" s="23">
        <v>14.2</v>
      </c>
      <c r="D5596" s="24">
        <v>0</v>
      </c>
      <c r="E5596" s="24">
        <v>0</v>
      </c>
      <c r="F5596" s="48"/>
      <c r="G5596" s="48"/>
      <c r="H5596" s="1">
        <f t="shared" si="972"/>
        <v>11.765150243789884</v>
      </c>
      <c r="I5596" s="1">
        <f t="shared" si="966"/>
        <v>-2.6908060440557984</v>
      </c>
      <c r="J5596" s="4">
        <f>B5596+('PV model'!$B$3/15)+(I5596/60)</f>
        <v>22.678486565932403</v>
      </c>
      <c r="K5596" s="2">
        <f t="shared" si="967"/>
        <v>-160.17729848898603</v>
      </c>
      <c r="L5596" s="2">
        <f>DEGREES(ASIN((((COS(RADIANS('PV model'!$B$2))*COS(RADIANS(H5596))*COS(RADIANS(K5596)))+(SIN(RADIANS('PV model'!$B$2))*SIN(RADIANS(H5596)))))))</f>
        <v>-20.708315941437203</v>
      </c>
      <c r="M5596" s="3">
        <f t="shared" si="963"/>
        <v>0</v>
      </c>
      <c r="N5596" s="2">
        <f t="shared" si="968"/>
        <v>-20.788340075014521</v>
      </c>
      <c r="O5596" s="2">
        <f>IF('PV model'!$B$2&gt;0, 180-N5596,IF('PV model'!$B$2&lt;0,0-N5596,N5596))</f>
        <v>200.78834007501453</v>
      </c>
      <c r="P5596" s="2">
        <f>ABS(O5596-'PV model'!$B$5)</f>
        <v>4.2116599249854687</v>
      </c>
      <c r="Q5596" s="3">
        <f t="shared" si="964"/>
        <v>110.70831594143721</v>
      </c>
      <c r="R5596" s="3">
        <f t="shared" si="969"/>
        <v>0</v>
      </c>
      <c r="S5596" s="3">
        <f t="shared" si="965"/>
        <v>0</v>
      </c>
      <c r="T5596" s="3">
        <f>(0.5*(1-COS(RADIANS(90-$X$3)))*(D5596+E5596)*'PV model'!$B$4)</f>
        <v>0</v>
      </c>
      <c r="U5596" s="3">
        <f t="shared" si="970"/>
        <v>0</v>
      </c>
      <c r="V5596" s="3">
        <f>('PV model'!$B$13*(U5596/1000)*(1-'PV model'!$B$14*((20+C5596)-25))*'PV model'!$B$10)/'PV model'!$B$12</f>
        <v>0</v>
      </c>
    </row>
    <row r="5597" spans="1:22" x14ac:dyDescent="0.2">
      <c r="A5597" s="10">
        <f t="shared" si="962"/>
        <v>233</v>
      </c>
      <c r="B5597" s="10">
        <f t="shared" si="971"/>
        <v>24</v>
      </c>
      <c r="C5597" s="23">
        <v>14</v>
      </c>
      <c r="D5597" s="24">
        <v>0</v>
      </c>
      <c r="E5597" s="24">
        <v>0</v>
      </c>
      <c r="F5597" s="48"/>
      <c r="G5597" s="48"/>
      <c r="H5597" s="1">
        <f t="shared" si="972"/>
        <v>11.765150243789884</v>
      </c>
      <c r="I5597" s="1">
        <f t="shared" si="966"/>
        <v>-2.6908060440557984</v>
      </c>
      <c r="J5597" s="4">
        <f>B5597+('PV model'!$B$3/15)+(I5597/60)</f>
        <v>23.678486565932403</v>
      </c>
      <c r="K5597" s="2">
        <f t="shared" si="967"/>
        <v>-175.17729848898603</v>
      </c>
      <c r="L5597" s="2">
        <f>DEGREES(ASIN((((COS(RADIANS('PV model'!$B$2))*COS(RADIANS(H5597))*COS(RADIANS(K5597)))+(SIN(RADIANS('PV model'!$B$2))*SIN(RADIANS(H5597)))))))</f>
        <v>-22.612947493289358</v>
      </c>
      <c r="M5597" s="3">
        <f t="shared" si="963"/>
        <v>0</v>
      </c>
      <c r="N5597" s="2">
        <f t="shared" si="968"/>
        <v>-5.115331241113239</v>
      </c>
      <c r="O5597" s="2">
        <f>IF('PV model'!$B$2&gt;0, 180-N5597,IF('PV model'!$B$2&lt;0,0-N5597,N5597))</f>
        <v>185.11533124111324</v>
      </c>
      <c r="P5597" s="2">
        <f>ABS(O5597-'PV model'!$B$5)</f>
        <v>19.884668758886761</v>
      </c>
      <c r="Q5597" s="3">
        <f t="shared" si="964"/>
        <v>112.61294749328935</v>
      </c>
      <c r="R5597" s="3">
        <f t="shared" si="969"/>
        <v>0</v>
      </c>
      <c r="S5597" s="3">
        <f t="shared" si="965"/>
        <v>0</v>
      </c>
      <c r="T5597" s="3">
        <f>(0.5*(1-COS(RADIANS(90-$X$3)))*(D5597+E5597)*'PV model'!$B$4)</f>
        <v>0</v>
      </c>
      <c r="U5597" s="3">
        <f t="shared" si="970"/>
        <v>0</v>
      </c>
      <c r="V5597" s="3">
        <f>('PV model'!$B$13*(U5597/1000)*(1-'PV model'!$B$14*((20+C5597)-25))*'PV model'!$B$10)/'PV model'!$B$12</f>
        <v>0</v>
      </c>
    </row>
    <row r="5598" spans="1:22" x14ac:dyDescent="0.2">
      <c r="A5598" s="10">
        <f t="shared" si="962"/>
        <v>234</v>
      </c>
      <c r="B5598" s="10">
        <f t="shared" si="971"/>
        <v>1</v>
      </c>
      <c r="C5598" s="23">
        <v>13.5</v>
      </c>
      <c r="D5598" s="24">
        <v>0</v>
      </c>
      <c r="E5598" s="24">
        <v>0</v>
      </c>
      <c r="F5598" s="48"/>
      <c r="G5598" s="48"/>
      <c r="H5598" s="1">
        <f t="shared" si="972"/>
        <v>11.413935149932522</v>
      </c>
      <c r="I5598" s="1">
        <f t="shared" si="966"/>
        <v>-2.4260815598323409</v>
      </c>
      <c r="J5598" s="4">
        <f>B5598+('PV model'!$B$3/15)+(I5598/60)</f>
        <v>0.68289864066946104</v>
      </c>
      <c r="K5598" s="2">
        <f t="shared" si="967"/>
        <v>169.7565203899581</v>
      </c>
      <c r="L5598" s="2">
        <f>DEGREES(ASIN((((COS(RADIANS('PV model'!$B$2))*COS(RADIANS(H5598))*COS(RADIANS(K5598)))+(SIN(RADIANS('PV model'!$B$2))*SIN(RADIANS(H5598)))))))</f>
        <v>-22.536006673329023</v>
      </c>
      <c r="M5598" s="3">
        <f t="shared" si="963"/>
        <v>0</v>
      </c>
      <c r="N5598" s="2">
        <f t="shared" si="968"/>
        <v>10.878439880177162</v>
      </c>
      <c r="O5598" s="2">
        <f>IF('PV model'!$B$2&gt;0, 180-N5598,IF('PV model'!$B$2&lt;0,0-N5598,N5598))</f>
        <v>169.12156011982285</v>
      </c>
      <c r="P5598" s="2">
        <f>ABS(O5598-'PV model'!$B$5)</f>
        <v>35.878439880177154</v>
      </c>
      <c r="Q5598" s="3">
        <f t="shared" si="964"/>
        <v>112.53600667332903</v>
      </c>
      <c r="R5598" s="3">
        <f t="shared" si="969"/>
        <v>0</v>
      </c>
      <c r="S5598" s="3">
        <f t="shared" si="965"/>
        <v>0</v>
      </c>
      <c r="T5598" s="3">
        <f>(0.5*(1-COS(RADIANS(90-$X$3)))*(D5598+E5598)*'PV model'!$B$4)</f>
        <v>0</v>
      </c>
      <c r="U5598" s="3">
        <f t="shared" si="970"/>
        <v>0</v>
      </c>
      <c r="V5598" s="3">
        <f>('PV model'!$B$13*(U5598/1000)*(1-'PV model'!$B$14*((20+C5598)-25))*'PV model'!$B$10)/'PV model'!$B$12</f>
        <v>0</v>
      </c>
    </row>
    <row r="5599" spans="1:22" x14ac:dyDescent="0.2">
      <c r="A5599" s="10">
        <f t="shared" si="962"/>
        <v>234</v>
      </c>
      <c r="B5599" s="10">
        <f t="shared" si="971"/>
        <v>2</v>
      </c>
      <c r="C5599" s="23">
        <v>12.9</v>
      </c>
      <c r="D5599" s="24">
        <v>0</v>
      </c>
      <c r="E5599" s="24">
        <v>0</v>
      </c>
      <c r="F5599" s="48"/>
      <c r="G5599" s="48"/>
      <c r="H5599" s="1">
        <f t="shared" si="972"/>
        <v>11.413935149932522</v>
      </c>
      <c r="I5599" s="1">
        <f t="shared" si="966"/>
        <v>-2.4260815598323409</v>
      </c>
      <c r="J5599" s="4">
        <f>B5599+('PV model'!$B$3/15)+(I5599/60)</f>
        <v>1.682898640669461</v>
      </c>
      <c r="K5599" s="2">
        <f t="shared" si="967"/>
        <v>154.7565203899581</v>
      </c>
      <c r="L5599" s="2">
        <f>DEGREES(ASIN((((COS(RADIANS('PV model'!$B$2))*COS(RADIANS(H5599))*COS(RADIANS(K5599)))+(SIN(RADIANS('PV model'!$B$2))*SIN(RADIANS(H5599)))))))</f>
        <v>-19.821649378878018</v>
      </c>
      <c r="M5599" s="3">
        <f t="shared" si="963"/>
        <v>0</v>
      </c>
      <c r="N5599" s="2">
        <f t="shared" si="968"/>
        <v>26.382314115440305</v>
      </c>
      <c r="O5599" s="2">
        <f>IF('PV model'!$B$2&gt;0, 180-N5599,IF('PV model'!$B$2&lt;0,0-N5599,N5599))</f>
        <v>153.61768588455971</v>
      </c>
      <c r="P5599" s="2">
        <f>ABS(O5599-'PV model'!$B$5)</f>
        <v>51.382314115440295</v>
      </c>
      <c r="Q5599" s="3">
        <f t="shared" si="964"/>
        <v>109.82164937887802</v>
      </c>
      <c r="R5599" s="3">
        <f t="shared" si="969"/>
        <v>0</v>
      </c>
      <c r="S5599" s="3">
        <f t="shared" si="965"/>
        <v>0</v>
      </c>
      <c r="T5599" s="3">
        <f>(0.5*(1-COS(RADIANS(90-$X$3)))*(D5599+E5599)*'PV model'!$B$4)</f>
        <v>0</v>
      </c>
      <c r="U5599" s="3">
        <f t="shared" si="970"/>
        <v>0</v>
      </c>
      <c r="V5599" s="3">
        <f>('PV model'!$B$13*(U5599/1000)*(1-'PV model'!$B$14*((20+C5599)-25))*'PV model'!$B$10)/'PV model'!$B$12</f>
        <v>0</v>
      </c>
    </row>
    <row r="5600" spans="1:22" x14ac:dyDescent="0.2">
      <c r="A5600" s="10">
        <f t="shared" si="962"/>
        <v>234</v>
      </c>
      <c r="B5600" s="10">
        <f t="shared" si="971"/>
        <v>3</v>
      </c>
      <c r="C5600" s="23">
        <v>12.6</v>
      </c>
      <c r="D5600" s="24">
        <v>0</v>
      </c>
      <c r="E5600" s="24">
        <v>0</v>
      </c>
      <c r="F5600" s="48"/>
      <c r="G5600" s="48"/>
      <c r="H5600" s="1">
        <f t="shared" si="972"/>
        <v>11.413935149932522</v>
      </c>
      <c r="I5600" s="1">
        <f t="shared" si="966"/>
        <v>-2.4260815598323409</v>
      </c>
      <c r="J5600" s="4">
        <f>B5600+('PV model'!$B$3/15)+(I5600/60)</f>
        <v>2.6828986406694608</v>
      </c>
      <c r="K5600" s="2">
        <f t="shared" si="967"/>
        <v>139.7565203899581</v>
      </c>
      <c r="L5600" s="2">
        <f>DEGREES(ASIN((((COS(RADIANS('PV model'!$B$2))*COS(RADIANS(H5600))*COS(RADIANS(K5600)))+(SIN(RADIANS('PV model'!$B$2))*SIN(RADIANS(H5600)))))))</f>
        <v>-15.111591252601066</v>
      </c>
      <c r="M5600" s="3">
        <f t="shared" si="963"/>
        <v>0</v>
      </c>
      <c r="N5600" s="2">
        <f t="shared" si="968"/>
        <v>40.991196412249472</v>
      </c>
      <c r="O5600" s="2">
        <f>IF('PV model'!$B$2&gt;0, 180-N5600,IF('PV model'!$B$2&lt;0,0-N5600,N5600))</f>
        <v>139.00880358775052</v>
      </c>
      <c r="P5600" s="2">
        <f>ABS(O5600-'PV model'!$B$5)</f>
        <v>65.991196412249479</v>
      </c>
      <c r="Q5600" s="3">
        <f t="shared" si="964"/>
        <v>105.11159125260106</v>
      </c>
      <c r="R5600" s="3">
        <f t="shared" si="969"/>
        <v>0</v>
      </c>
      <c r="S5600" s="3">
        <f t="shared" si="965"/>
        <v>0</v>
      </c>
      <c r="T5600" s="3">
        <f>(0.5*(1-COS(RADIANS(90-$X$3)))*(D5600+E5600)*'PV model'!$B$4)</f>
        <v>0</v>
      </c>
      <c r="U5600" s="3">
        <f t="shared" si="970"/>
        <v>0</v>
      </c>
      <c r="V5600" s="3">
        <f>('PV model'!$B$13*(U5600/1000)*(1-'PV model'!$B$14*((20+C5600)-25))*'PV model'!$B$10)/'PV model'!$B$12</f>
        <v>0</v>
      </c>
    </row>
    <row r="5601" spans="1:22" x14ac:dyDescent="0.2">
      <c r="A5601" s="10">
        <f t="shared" si="962"/>
        <v>234</v>
      </c>
      <c r="B5601" s="10">
        <f t="shared" si="971"/>
        <v>4</v>
      </c>
      <c r="C5601" s="23">
        <v>12.5</v>
      </c>
      <c r="D5601" s="24">
        <v>0</v>
      </c>
      <c r="E5601" s="24">
        <v>0</v>
      </c>
      <c r="F5601" s="48"/>
      <c r="G5601" s="48"/>
      <c r="H5601" s="1">
        <f t="shared" si="972"/>
        <v>11.413935149932522</v>
      </c>
      <c r="I5601" s="1">
        <f t="shared" si="966"/>
        <v>-2.4260815598323409</v>
      </c>
      <c r="J5601" s="4">
        <f>B5601+('PV model'!$B$3/15)+(I5601/60)</f>
        <v>3.6828986406694608</v>
      </c>
      <c r="K5601" s="2">
        <f t="shared" si="967"/>
        <v>124.7565203899581</v>
      </c>
      <c r="L5601" s="2">
        <f>DEGREES(ASIN((((COS(RADIANS('PV model'!$B$2))*COS(RADIANS(H5601))*COS(RADIANS(K5601)))+(SIN(RADIANS('PV model'!$B$2))*SIN(RADIANS(H5601)))))))</f>
        <v>-8.8254969138924348</v>
      </c>
      <c r="M5601" s="3">
        <f t="shared" si="963"/>
        <v>0</v>
      </c>
      <c r="N5601" s="2">
        <f t="shared" si="968"/>
        <v>54.585673913056773</v>
      </c>
      <c r="O5601" s="2">
        <f>IF('PV model'!$B$2&gt;0, 180-N5601,IF('PV model'!$B$2&lt;0,0-N5601,N5601))</f>
        <v>125.41432608694322</v>
      </c>
      <c r="P5601" s="2">
        <f>ABS(O5601-'PV model'!$B$5)</f>
        <v>79.58567391305678</v>
      </c>
      <c r="Q5601" s="3">
        <f t="shared" si="964"/>
        <v>98.825496913892437</v>
      </c>
      <c r="R5601" s="3">
        <f t="shared" si="969"/>
        <v>0</v>
      </c>
      <c r="S5601" s="3">
        <f t="shared" si="965"/>
        <v>0</v>
      </c>
      <c r="T5601" s="3">
        <f>(0.5*(1-COS(RADIANS(90-$X$3)))*(D5601+E5601)*'PV model'!$B$4)</f>
        <v>0</v>
      </c>
      <c r="U5601" s="3">
        <f t="shared" si="970"/>
        <v>0</v>
      </c>
      <c r="V5601" s="3">
        <f>('PV model'!$B$13*(U5601/1000)*(1-'PV model'!$B$14*((20+C5601)-25))*'PV model'!$B$10)/'PV model'!$B$12</f>
        <v>0</v>
      </c>
    </row>
    <row r="5602" spans="1:22" x14ac:dyDescent="0.2">
      <c r="A5602" s="10">
        <f t="shared" si="962"/>
        <v>234</v>
      </c>
      <c r="B5602" s="10">
        <f t="shared" si="971"/>
        <v>5</v>
      </c>
      <c r="C5602" s="23">
        <v>12.9</v>
      </c>
      <c r="D5602" s="24">
        <v>0</v>
      </c>
      <c r="E5602" s="24">
        <v>0</v>
      </c>
      <c r="F5602" s="48"/>
      <c r="G5602" s="48"/>
      <c r="H5602" s="1">
        <f t="shared" si="972"/>
        <v>11.413935149932522</v>
      </c>
      <c r="I5602" s="1">
        <f t="shared" si="966"/>
        <v>-2.4260815598323409</v>
      </c>
      <c r="J5602" s="4">
        <f>B5602+('PV model'!$B$3/15)+(I5602/60)</f>
        <v>4.6828986406694613</v>
      </c>
      <c r="K5602" s="2">
        <f t="shared" si="967"/>
        <v>109.75652038995808</v>
      </c>
      <c r="L5602" s="2">
        <f>DEGREES(ASIN((((COS(RADIANS('PV model'!$B$2))*COS(RADIANS(H5602))*COS(RADIANS(K5602)))+(SIN(RADIANS('PV model'!$B$2))*SIN(RADIANS(H5602)))))))</f>
        <v>-1.4085445917585775</v>
      </c>
      <c r="M5602" s="3">
        <f t="shared" si="963"/>
        <v>0</v>
      </c>
      <c r="N5602" s="2">
        <f t="shared" si="968"/>
        <v>67.339450546131246</v>
      </c>
      <c r="O5602" s="2">
        <f>IF('PV model'!$B$2&gt;0, 180-N5602,IF('PV model'!$B$2&lt;0,0-N5602,N5602))</f>
        <v>112.66054945386875</v>
      </c>
      <c r="P5602" s="2">
        <f>ABS(O5602-'PV model'!$B$5)</f>
        <v>92.339450546131246</v>
      </c>
      <c r="Q5602" s="3">
        <f t="shared" si="964"/>
        <v>91.408544591758584</v>
      </c>
      <c r="R5602" s="3">
        <f t="shared" si="969"/>
        <v>0</v>
      </c>
      <c r="S5602" s="3">
        <f t="shared" si="965"/>
        <v>0</v>
      </c>
      <c r="T5602" s="3">
        <f>(0.5*(1-COS(RADIANS(90-$X$3)))*(D5602+E5602)*'PV model'!$B$4)</f>
        <v>0</v>
      </c>
      <c r="U5602" s="3">
        <f t="shared" si="970"/>
        <v>0</v>
      </c>
      <c r="V5602" s="3">
        <f>('PV model'!$B$13*(U5602/1000)*(1-'PV model'!$B$14*((20+C5602)-25))*'PV model'!$B$10)/'PV model'!$B$12</f>
        <v>0</v>
      </c>
    </row>
    <row r="5603" spans="1:22" x14ac:dyDescent="0.2">
      <c r="A5603" s="10">
        <f t="shared" si="962"/>
        <v>234</v>
      </c>
      <c r="B5603" s="10">
        <f t="shared" si="971"/>
        <v>6</v>
      </c>
      <c r="C5603" s="23">
        <v>12.8</v>
      </c>
      <c r="D5603" s="24">
        <v>0</v>
      </c>
      <c r="E5603" s="24">
        <v>3.528</v>
      </c>
      <c r="F5603" s="48"/>
      <c r="G5603" s="48"/>
      <c r="H5603" s="1">
        <f t="shared" si="972"/>
        <v>11.413935149932522</v>
      </c>
      <c r="I5603" s="1">
        <f t="shared" si="966"/>
        <v>-2.4260815598323409</v>
      </c>
      <c r="J5603" s="4">
        <f>B5603+('PV model'!$B$3/15)+(I5603/60)</f>
        <v>5.6828986406694613</v>
      </c>
      <c r="K5603" s="2">
        <f t="shared" si="967"/>
        <v>94.756520389958084</v>
      </c>
      <c r="L5603" s="2">
        <f>DEGREES(ASIN((((COS(RADIANS('PV model'!$B$2))*COS(RADIANS(H5603))*COS(RADIANS(K5603)))+(SIN(RADIANS('PV model'!$B$2))*SIN(RADIANS(H5603)))))))</f>
        <v>6.722031119254126</v>
      </c>
      <c r="M5603" s="3">
        <f t="shared" si="963"/>
        <v>6.722031119254126</v>
      </c>
      <c r="N5603" s="2">
        <f t="shared" si="968"/>
        <v>79.611874899268258</v>
      </c>
      <c r="O5603" s="2">
        <f>IF('PV model'!$B$2&gt;0, 180-N5603,IF('PV model'!$B$2&lt;0,0-N5603,N5603))</f>
        <v>100.38812510073174</v>
      </c>
      <c r="P5603" s="2">
        <f>ABS(O5603-'PV model'!$B$5)</f>
        <v>104.61187489926826</v>
      </c>
      <c r="Q5603" s="3">
        <f t="shared" si="964"/>
        <v>83.277968880745874</v>
      </c>
      <c r="R5603" s="3">
        <f t="shared" si="969"/>
        <v>0</v>
      </c>
      <c r="S5603" s="3">
        <f t="shared" si="965"/>
        <v>3.528</v>
      </c>
      <c r="T5603" s="3">
        <f>(0.5*(1-COS(RADIANS(90-$X$3)))*(D5603+E5603)*'PV model'!$B$4)</f>
        <v>0</v>
      </c>
      <c r="U5603" s="3">
        <f t="shared" si="970"/>
        <v>3.528</v>
      </c>
      <c r="V5603" s="3">
        <f>('PV model'!$B$13*(U5603/1000)*(1-'PV model'!$B$14*((20+C5603)-25))*'PV model'!$B$10)/'PV model'!$B$12</f>
        <v>0.34165592294399993</v>
      </c>
    </row>
    <row r="5604" spans="1:22" x14ac:dyDescent="0.2">
      <c r="A5604" s="10">
        <f t="shared" si="962"/>
        <v>234</v>
      </c>
      <c r="B5604" s="10">
        <f t="shared" si="971"/>
        <v>7</v>
      </c>
      <c r="C5604" s="23">
        <v>12.8</v>
      </c>
      <c r="D5604" s="24">
        <v>0</v>
      </c>
      <c r="E5604" s="24">
        <v>25.578000000000003</v>
      </c>
      <c r="F5604" s="48"/>
      <c r="G5604" s="48"/>
      <c r="H5604" s="1">
        <f t="shared" si="972"/>
        <v>11.413935149932522</v>
      </c>
      <c r="I5604" s="1">
        <f t="shared" si="966"/>
        <v>-2.4260815598323409</v>
      </c>
      <c r="J5604" s="4">
        <f>B5604+('PV model'!$B$3/15)+(I5604/60)</f>
        <v>6.6828986406694613</v>
      </c>
      <c r="K5604" s="2">
        <f t="shared" si="967"/>
        <v>79.756520389958084</v>
      </c>
      <c r="L5604" s="2">
        <f>DEGREES(ASIN((((COS(RADIANS('PV model'!$B$2))*COS(RADIANS(H5604))*COS(RADIANS(K5604)))+(SIN(RADIANS('PV model'!$B$2))*SIN(RADIANS(H5604)))))))</f>
        <v>15.178316161879087</v>
      </c>
      <c r="M5604" s="3">
        <f t="shared" si="963"/>
        <v>15.178316161879087</v>
      </c>
      <c r="N5604" s="2">
        <f t="shared" si="968"/>
        <v>88.125585805659512</v>
      </c>
      <c r="O5604" s="2">
        <f>IF('PV model'!$B$2&gt;0, 180-N5604,IF('PV model'!$B$2&lt;0,0-N5604,N5604))</f>
        <v>91.874414194340488</v>
      </c>
      <c r="P5604" s="2">
        <f>ABS(O5604-'PV model'!$B$5)</f>
        <v>113.12558580565951</v>
      </c>
      <c r="Q5604" s="3">
        <f t="shared" si="964"/>
        <v>74.821683838120904</v>
      </c>
      <c r="R5604" s="3">
        <f t="shared" si="969"/>
        <v>0</v>
      </c>
      <c r="S5604" s="3">
        <f t="shared" si="965"/>
        <v>25.578000000000003</v>
      </c>
      <c r="T5604" s="3">
        <f>(0.5*(1-COS(RADIANS(90-$X$3)))*(D5604+E5604)*'PV model'!$B$4)</f>
        <v>0</v>
      </c>
      <c r="U5604" s="3">
        <f t="shared" si="970"/>
        <v>25.578000000000003</v>
      </c>
      <c r="V5604" s="3">
        <f>('PV model'!$B$13*(U5604/1000)*(1-'PV model'!$B$14*((20+C5604)-25))*'PV model'!$B$10)/'PV model'!$B$12</f>
        <v>2.4770054413440001</v>
      </c>
    </row>
    <row r="5605" spans="1:22" x14ac:dyDescent="0.2">
      <c r="A5605" s="10">
        <f t="shared" si="962"/>
        <v>234</v>
      </c>
      <c r="B5605" s="10">
        <f t="shared" si="971"/>
        <v>8</v>
      </c>
      <c r="C5605" s="23">
        <v>13</v>
      </c>
      <c r="D5605" s="24">
        <v>32.551050000000004</v>
      </c>
      <c r="E5605" s="24">
        <v>107.60399999999998</v>
      </c>
      <c r="F5605" s="48"/>
      <c r="G5605" s="48"/>
      <c r="H5605" s="1">
        <f t="shared" si="972"/>
        <v>11.413935149932522</v>
      </c>
      <c r="I5605" s="1">
        <f t="shared" si="966"/>
        <v>-2.4260815598323409</v>
      </c>
      <c r="J5605" s="4">
        <f>B5605+('PV model'!$B$3/15)+(I5605/60)</f>
        <v>7.6828986406694613</v>
      </c>
      <c r="K5605" s="2">
        <f t="shared" si="967"/>
        <v>64.756520389958084</v>
      </c>
      <c r="L5605" s="2">
        <f>DEGREES(ASIN((((COS(RADIANS('PV model'!$B$2))*COS(RADIANS(H5605))*COS(RADIANS(K5605)))+(SIN(RADIANS('PV model'!$B$2))*SIN(RADIANS(H5605)))))))</f>
        <v>23.569851145866856</v>
      </c>
      <c r="M5605" s="3">
        <f t="shared" si="963"/>
        <v>23.569851145866856</v>
      </c>
      <c r="N5605" s="2">
        <f t="shared" si="968"/>
        <v>75.310748723234511</v>
      </c>
      <c r="O5605" s="2">
        <f>IF('PV model'!$B$2&gt;0, 180-N5605,IF('PV model'!$B$2&lt;0,0-N5605,N5605))</f>
        <v>104.68925127676549</v>
      </c>
      <c r="P5605" s="2">
        <f>ABS(O5605-'PV model'!$B$5)</f>
        <v>100.31074872323451</v>
      </c>
      <c r="Q5605" s="3">
        <f t="shared" si="964"/>
        <v>66.430148854133137</v>
      </c>
      <c r="R5605" s="3">
        <f t="shared" si="969"/>
        <v>32.551050000000011</v>
      </c>
      <c r="S5605" s="3">
        <f t="shared" si="965"/>
        <v>121.24762902263809</v>
      </c>
      <c r="T5605" s="3">
        <f>(0.5*(1-COS(RADIANS(90-$X$3)))*(D5605+E5605)*'PV model'!$B$4)</f>
        <v>0</v>
      </c>
      <c r="U5605" s="3">
        <f t="shared" si="970"/>
        <v>153.79867902263811</v>
      </c>
      <c r="V5605" s="3">
        <f>('PV model'!$B$13*(U5605/1000)*(1-'PV model'!$B$14*((20+C5605)-25))*'PV model'!$B$10)/'PV model'!$B$12</f>
        <v>14.881757044539611</v>
      </c>
    </row>
    <row r="5606" spans="1:22" x14ac:dyDescent="0.2">
      <c r="A5606" s="10">
        <f t="shared" si="962"/>
        <v>234</v>
      </c>
      <c r="B5606" s="10">
        <f t="shared" si="971"/>
        <v>9</v>
      </c>
      <c r="C5606" s="23">
        <v>13.6</v>
      </c>
      <c r="D5606" s="24">
        <v>37.040849999999999</v>
      </c>
      <c r="E5606" s="24">
        <v>175.518</v>
      </c>
      <c r="F5606" s="48"/>
      <c r="G5606" s="48"/>
      <c r="H5606" s="1">
        <f t="shared" si="972"/>
        <v>11.413935149932522</v>
      </c>
      <c r="I5606" s="1">
        <f t="shared" si="966"/>
        <v>-2.4260815598323409</v>
      </c>
      <c r="J5606" s="4">
        <f>B5606+('PV model'!$B$3/15)+(I5606/60)</f>
        <v>8.6828986406694604</v>
      </c>
      <c r="K5606" s="2">
        <f t="shared" si="967"/>
        <v>49.756520389958098</v>
      </c>
      <c r="L5606" s="2">
        <f>DEGREES(ASIN((((COS(RADIANS('PV model'!$B$2))*COS(RADIANS(H5606))*COS(RADIANS(K5606)))+(SIN(RADIANS('PV model'!$B$2))*SIN(RADIANS(H5606)))))))</f>
        <v>31.451307253031914</v>
      </c>
      <c r="M5606" s="3">
        <f t="shared" si="963"/>
        <v>31.451307253031914</v>
      </c>
      <c r="N5606" s="2">
        <f t="shared" si="968"/>
        <v>61.290334040991574</v>
      </c>
      <c r="O5606" s="2">
        <f>IF('PV model'!$B$2&gt;0, 180-N5606,IF('PV model'!$B$2&lt;0,0-N5606,N5606))</f>
        <v>118.70966595900842</v>
      </c>
      <c r="P5606" s="2">
        <f>ABS(O5606-'PV model'!$B$5)</f>
        <v>86.290334040991581</v>
      </c>
      <c r="Q5606" s="3">
        <f t="shared" si="964"/>
        <v>58.548692746968094</v>
      </c>
      <c r="R5606" s="3">
        <f t="shared" si="969"/>
        <v>37.040849999999992</v>
      </c>
      <c r="S5606" s="3">
        <f t="shared" si="965"/>
        <v>195.35890239080749</v>
      </c>
      <c r="T5606" s="3">
        <f>(0.5*(1-COS(RADIANS(90-$X$3)))*(D5606+E5606)*'PV model'!$B$4)</f>
        <v>0</v>
      </c>
      <c r="U5606" s="3">
        <f t="shared" si="970"/>
        <v>232.39975239080746</v>
      </c>
      <c r="V5606" s="3">
        <f>('PV model'!$B$13*(U5606/1000)*(1-'PV model'!$B$14*((20+C5606)-25))*'PV model'!$B$10)/'PV model'!$B$12</f>
        <v>22.431543882820023</v>
      </c>
    </row>
    <row r="5607" spans="1:22" x14ac:dyDescent="0.2">
      <c r="A5607" s="10">
        <f t="shared" si="962"/>
        <v>234</v>
      </c>
      <c r="B5607" s="10">
        <f t="shared" si="971"/>
        <v>10</v>
      </c>
      <c r="C5607" s="23">
        <v>13.9</v>
      </c>
      <c r="D5607" s="24">
        <v>49.387799999999999</v>
      </c>
      <c r="E5607" s="24">
        <v>231.96600000000001</v>
      </c>
      <c r="F5607" s="48"/>
      <c r="G5607" s="48"/>
      <c r="H5607" s="1">
        <f t="shared" si="972"/>
        <v>11.413935149932522</v>
      </c>
      <c r="I5607" s="1">
        <f t="shared" si="966"/>
        <v>-2.4260815598323409</v>
      </c>
      <c r="J5607" s="4">
        <f>B5607+('PV model'!$B$3/15)+(I5607/60)</f>
        <v>9.6828986406694604</v>
      </c>
      <c r="K5607" s="2">
        <f t="shared" si="967"/>
        <v>34.756520389958098</v>
      </c>
      <c r="L5607" s="2">
        <f>DEGREES(ASIN((((COS(RADIANS('PV model'!$B$2))*COS(RADIANS(H5607))*COS(RADIANS(K5607)))+(SIN(RADIANS('PV model'!$B$2))*SIN(RADIANS(H5607)))))))</f>
        <v>38.26044479638653</v>
      </c>
      <c r="M5607" s="3">
        <f t="shared" si="963"/>
        <v>38.26044479638653</v>
      </c>
      <c r="N5607" s="2">
        <f t="shared" si="968"/>
        <v>45.371936405962444</v>
      </c>
      <c r="O5607" s="2">
        <f>IF('PV model'!$B$2&gt;0, 180-N5607,IF('PV model'!$B$2&lt;0,0-N5607,N5607))</f>
        <v>134.62806359403754</v>
      </c>
      <c r="P5607" s="2">
        <f>ABS(O5607-'PV model'!$B$5)</f>
        <v>70.371936405962458</v>
      </c>
      <c r="Q5607" s="3">
        <f t="shared" si="964"/>
        <v>51.73955520361347</v>
      </c>
      <c r="R5607" s="3">
        <f t="shared" si="969"/>
        <v>49.387800000000006</v>
      </c>
      <c r="S5607" s="3">
        <f t="shared" si="965"/>
        <v>259.67013224829179</v>
      </c>
      <c r="T5607" s="3">
        <f>(0.5*(1-COS(RADIANS(90-$X$3)))*(D5607+E5607)*'PV model'!$B$4)</f>
        <v>0</v>
      </c>
      <c r="U5607" s="3">
        <f t="shared" si="970"/>
        <v>309.05793224829182</v>
      </c>
      <c r="V5607" s="3">
        <f>('PV model'!$B$13*(U5607/1000)*(1-'PV model'!$B$14*((20+C5607)-25))*'PV model'!$B$10)/'PV model'!$B$12</f>
        <v>29.793624767230853</v>
      </c>
    </row>
    <row r="5608" spans="1:22" x14ac:dyDescent="0.2">
      <c r="A5608" s="10">
        <f t="shared" si="962"/>
        <v>234</v>
      </c>
      <c r="B5608" s="10">
        <f t="shared" si="971"/>
        <v>11</v>
      </c>
      <c r="C5608" s="23">
        <v>14.6</v>
      </c>
      <c r="D5608" s="24">
        <v>85.30619999999999</v>
      </c>
      <c r="E5608" s="24">
        <v>261.072</v>
      </c>
      <c r="F5608" s="48"/>
      <c r="G5608" s="48"/>
      <c r="H5608" s="1">
        <f t="shared" si="972"/>
        <v>11.413935149932522</v>
      </c>
      <c r="I5608" s="1">
        <f t="shared" si="966"/>
        <v>-2.4260815598323409</v>
      </c>
      <c r="J5608" s="4">
        <f>B5608+('PV model'!$B$3/15)+(I5608/60)</f>
        <v>10.68289864066946</v>
      </c>
      <c r="K5608" s="2">
        <f t="shared" si="967"/>
        <v>19.756520389958094</v>
      </c>
      <c r="L5608" s="2">
        <f>DEGREES(ASIN((((COS(RADIANS('PV model'!$B$2))*COS(RADIANS(H5608))*COS(RADIANS(K5608)))+(SIN(RADIANS('PV model'!$B$2))*SIN(RADIANS(H5608)))))))</f>
        <v>43.283979991463539</v>
      </c>
      <c r="M5608" s="3">
        <f t="shared" si="963"/>
        <v>43.283979991463539</v>
      </c>
      <c r="N5608" s="2">
        <f t="shared" si="968"/>
        <v>27.075091134453313</v>
      </c>
      <c r="O5608" s="2">
        <f>IF('PV model'!$B$2&gt;0, 180-N5608,IF('PV model'!$B$2&lt;0,0-N5608,N5608))</f>
        <v>152.92490886554668</v>
      </c>
      <c r="P5608" s="2">
        <f>ABS(O5608-'PV model'!$B$5)</f>
        <v>52.075091134453316</v>
      </c>
      <c r="Q5608" s="3">
        <f t="shared" si="964"/>
        <v>46.716020008536461</v>
      </c>
      <c r="R5608" s="3">
        <f t="shared" si="969"/>
        <v>85.30619999999999</v>
      </c>
      <c r="S5608" s="3">
        <f t="shared" si="965"/>
        <v>303.01388110234143</v>
      </c>
      <c r="T5608" s="3">
        <f>(0.5*(1-COS(RADIANS(90-$X$3)))*(D5608+E5608)*'PV model'!$B$4)</f>
        <v>0</v>
      </c>
      <c r="U5608" s="3">
        <f t="shared" si="970"/>
        <v>388.32008110234142</v>
      </c>
      <c r="V5608" s="3">
        <f>('PV model'!$B$13*(U5608/1000)*(1-'PV model'!$B$14*((20+C5608)-25))*'PV model'!$B$10)/'PV model'!$B$12</f>
        <v>37.325922655201623</v>
      </c>
    </row>
    <row r="5609" spans="1:22" x14ac:dyDescent="0.2">
      <c r="A5609" s="10">
        <f t="shared" si="962"/>
        <v>234</v>
      </c>
      <c r="B5609" s="10">
        <f t="shared" si="971"/>
        <v>12</v>
      </c>
      <c r="C5609" s="23">
        <v>15.4</v>
      </c>
      <c r="D5609" s="24">
        <v>487.14330000000001</v>
      </c>
      <c r="E5609" s="24">
        <v>250.48799999999997</v>
      </c>
      <c r="F5609" s="48"/>
      <c r="G5609" s="48"/>
      <c r="H5609" s="1">
        <f t="shared" si="972"/>
        <v>11.413935149932522</v>
      </c>
      <c r="I5609" s="1">
        <f t="shared" si="966"/>
        <v>-2.4260815598323409</v>
      </c>
      <c r="J5609" s="4">
        <f>B5609+('PV model'!$B$3/15)+(I5609/60)</f>
        <v>11.68289864066946</v>
      </c>
      <c r="K5609" s="2">
        <f t="shared" si="967"/>
        <v>4.7565203899580943</v>
      </c>
      <c r="L5609" s="2">
        <f>DEGREES(ASIN((((COS(RADIANS('PV model'!$B$2))*COS(RADIANS(H5609))*COS(RADIANS(K5609)))+(SIN(RADIANS('PV model'!$B$2))*SIN(RADIANS(H5609)))))))</f>
        <v>45.756692798253525</v>
      </c>
      <c r="M5609" s="3">
        <f t="shared" si="963"/>
        <v>45.756692798253525</v>
      </c>
      <c r="N5609" s="2">
        <f t="shared" si="968"/>
        <v>6.6900546819093574</v>
      </c>
      <c r="O5609" s="2">
        <f>IF('PV model'!$B$2&gt;0, 180-N5609,IF('PV model'!$B$2&lt;0,0-N5609,N5609))</f>
        <v>173.30994531809066</v>
      </c>
      <c r="P5609" s="2">
        <f>ABS(O5609-'PV model'!$B$5)</f>
        <v>31.690054681909345</v>
      </c>
      <c r="Q5609" s="3">
        <f t="shared" si="964"/>
        <v>44.243307201746475</v>
      </c>
      <c r="R5609" s="3">
        <f t="shared" si="969"/>
        <v>487.14330000000007</v>
      </c>
      <c r="S5609" s="3">
        <f t="shared" si="965"/>
        <v>334.32936829132348</v>
      </c>
      <c r="T5609" s="3">
        <f>(0.5*(1-COS(RADIANS(90-$X$3)))*(D5609+E5609)*'PV model'!$B$4)</f>
        <v>0</v>
      </c>
      <c r="U5609" s="3">
        <f t="shared" si="970"/>
        <v>821.47266829132354</v>
      </c>
      <c r="V5609" s="3">
        <f>('PV model'!$B$13*(U5609/1000)*(1-'PV model'!$B$14*((20+C5609)-25))*'PV model'!$B$10)/'PV model'!$B$12</f>
        <v>78.698448552828836</v>
      </c>
    </row>
    <row r="5610" spans="1:22" x14ac:dyDescent="0.2">
      <c r="A5610" s="10">
        <f t="shared" si="962"/>
        <v>234</v>
      </c>
      <c r="B5610" s="10">
        <f t="shared" si="971"/>
        <v>13</v>
      </c>
      <c r="C5610" s="23">
        <v>16.399999999999999</v>
      </c>
      <c r="D5610" s="24">
        <v>291.83699999999999</v>
      </c>
      <c r="E5610" s="24">
        <v>295.46999999999997</v>
      </c>
      <c r="F5610" s="48"/>
      <c r="G5610" s="48"/>
      <c r="H5610" s="1">
        <f t="shared" si="972"/>
        <v>11.413935149932522</v>
      </c>
      <c r="I5610" s="1">
        <f t="shared" si="966"/>
        <v>-2.4260815598323409</v>
      </c>
      <c r="J5610" s="4">
        <f>B5610+('PV model'!$B$3/15)+(I5610/60)</f>
        <v>12.68289864066946</v>
      </c>
      <c r="K5610" s="2">
        <f t="shared" si="967"/>
        <v>-10.243479610041906</v>
      </c>
      <c r="L5610" s="2">
        <f>DEGREES(ASIN((((COS(RADIANS('PV model'!$B$2))*COS(RADIANS(H5610))*COS(RADIANS(K5610)))+(SIN(RADIANS('PV model'!$B$2))*SIN(RADIANS(H5610)))))))</f>
        <v>45.189866041171783</v>
      </c>
      <c r="M5610" s="3">
        <f t="shared" si="963"/>
        <v>45.189866041171783</v>
      </c>
      <c r="N5610" s="2">
        <f t="shared" si="968"/>
        <v>-14.320106677768587</v>
      </c>
      <c r="O5610" s="2">
        <f>IF('PV model'!$B$2&gt;0, 180-N5610,IF('PV model'!$B$2&lt;0,0-N5610,N5610))</f>
        <v>194.32010667776859</v>
      </c>
      <c r="P5610" s="2">
        <f>ABS(O5610-'PV model'!$B$5)</f>
        <v>10.679893322231408</v>
      </c>
      <c r="Q5610" s="3">
        <f t="shared" si="964"/>
        <v>44.810133958828217</v>
      </c>
      <c r="R5610" s="3">
        <f t="shared" si="969"/>
        <v>291.83700000000005</v>
      </c>
      <c r="S5610" s="3">
        <f t="shared" si="965"/>
        <v>378.49661955801758</v>
      </c>
      <c r="T5610" s="3">
        <f>(0.5*(1-COS(RADIANS(90-$X$3)))*(D5610+E5610)*'PV model'!$B$4)</f>
        <v>0</v>
      </c>
      <c r="U5610" s="3">
        <f t="shared" si="970"/>
        <v>670.33361955801763</v>
      </c>
      <c r="V5610" s="3">
        <f>('PV model'!$B$13*(U5610/1000)*(1-'PV model'!$B$14*((20+C5610)-25))*'PV model'!$B$10)/'PV model'!$B$12</f>
        <v>63.951049994356957</v>
      </c>
    </row>
    <row r="5611" spans="1:22" x14ac:dyDescent="0.2">
      <c r="A5611" s="10">
        <f t="shared" si="962"/>
        <v>234</v>
      </c>
      <c r="B5611" s="10">
        <f t="shared" si="971"/>
        <v>14</v>
      </c>
      <c r="C5611" s="23">
        <v>16.3</v>
      </c>
      <c r="D5611" s="24">
        <v>93.163350000000008</v>
      </c>
      <c r="E5611" s="24">
        <v>282.24</v>
      </c>
      <c r="F5611" s="48"/>
      <c r="G5611" s="48"/>
      <c r="H5611" s="1">
        <f t="shared" si="972"/>
        <v>11.413935149932522</v>
      </c>
      <c r="I5611" s="1">
        <f t="shared" si="966"/>
        <v>-2.4260815598323409</v>
      </c>
      <c r="J5611" s="4">
        <f>B5611+('PV model'!$B$3/15)+(I5611/60)</f>
        <v>13.68289864066946</v>
      </c>
      <c r="K5611" s="2">
        <f t="shared" si="967"/>
        <v>-25.243479610041906</v>
      </c>
      <c r="L5611" s="2">
        <f>DEGREES(ASIN((((COS(RADIANS('PV model'!$B$2))*COS(RADIANS(H5611))*COS(RADIANS(K5611)))+(SIN(RADIANS('PV model'!$B$2))*SIN(RADIANS(H5611)))))))</f>
        <v>41.703468443460814</v>
      </c>
      <c r="M5611" s="3">
        <f t="shared" si="963"/>
        <v>41.703468443460814</v>
      </c>
      <c r="N5611" s="2">
        <f t="shared" si="968"/>
        <v>-34.049943302458459</v>
      </c>
      <c r="O5611" s="2">
        <f>IF('PV model'!$B$2&gt;0, 180-N5611,IF('PV model'!$B$2&lt;0,0-N5611,N5611))</f>
        <v>214.04994330245847</v>
      </c>
      <c r="P5611" s="2">
        <f>ABS(O5611-'PV model'!$B$5)</f>
        <v>9.0499433024584732</v>
      </c>
      <c r="Q5611" s="3">
        <f t="shared" si="964"/>
        <v>48.296531556539186</v>
      </c>
      <c r="R5611" s="3">
        <f t="shared" si="969"/>
        <v>93.163350000000023</v>
      </c>
      <c r="S5611" s="3">
        <f t="shared" si="965"/>
        <v>328.26877097912563</v>
      </c>
      <c r="T5611" s="3">
        <f>(0.5*(1-COS(RADIANS(90-$X$3)))*(D5611+E5611)*'PV model'!$B$4)</f>
        <v>0</v>
      </c>
      <c r="U5611" s="3">
        <f t="shared" si="970"/>
        <v>421.43212097912567</v>
      </c>
      <c r="V5611" s="3">
        <f>('PV model'!$B$13*(U5611/1000)*(1-'PV model'!$B$14*((20+C5611)-25))*'PV model'!$B$10)/'PV model'!$B$12</f>
        <v>40.222243575522477</v>
      </c>
    </row>
    <row r="5612" spans="1:22" x14ac:dyDescent="0.2">
      <c r="A5612" s="10">
        <f t="shared" si="962"/>
        <v>234</v>
      </c>
      <c r="B5612" s="10">
        <f t="shared" si="971"/>
        <v>15</v>
      </c>
      <c r="C5612" s="23">
        <v>16.100000000000001</v>
      </c>
      <c r="D5612" s="24">
        <v>102.14295</v>
      </c>
      <c r="E5612" s="24">
        <v>247.84200000000001</v>
      </c>
      <c r="F5612" s="48"/>
      <c r="G5612" s="48"/>
      <c r="H5612" s="1">
        <f t="shared" si="972"/>
        <v>11.413935149932522</v>
      </c>
      <c r="I5612" s="1">
        <f t="shared" si="966"/>
        <v>-2.4260815598323409</v>
      </c>
      <c r="J5612" s="4">
        <f>B5612+('PV model'!$B$3/15)+(I5612/60)</f>
        <v>14.68289864066946</v>
      </c>
      <c r="K5612" s="2">
        <f t="shared" si="967"/>
        <v>-40.243479610041902</v>
      </c>
      <c r="L5612" s="2">
        <f>DEGREES(ASIN((((COS(RADIANS('PV model'!$B$2))*COS(RADIANS(H5612))*COS(RADIANS(K5612)))+(SIN(RADIANS('PV model'!$B$2))*SIN(RADIANS(H5612)))))))</f>
        <v>35.936053762777739</v>
      </c>
      <c r="M5612" s="3">
        <f t="shared" si="963"/>
        <v>35.936053762777739</v>
      </c>
      <c r="N5612" s="2">
        <f t="shared" si="968"/>
        <v>-51.45502802309489</v>
      </c>
      <c r="O5612" s="2">
        <f>IF('PV model'!$B$2&gt;0, 180-N5612,IF('PV model'!$B$2&lt;0,0-N5612,N5612))</f>
        <v>231.45502802309488</v>
      </c>
      <c r="P5612" s="2">
        <f>ABS(O5612-'PV model'!$B$5)</f>
        <v>26.455028023094883</v>
      </c>
      <c r="Q5612" s="3">
        <f t="shared" si="964"/>
        <v>54.063946237222254</v>
      </c>
      <c r="R5612" s="3">
        <f t="shared" si="969"/>
        <v>102.14295</v>
      </c>
      <c r="S5612" s="3">
        <f t="shared" si="965"/>
        <v>294.2629263256041</v>
      </c>
      <c r="T5612" s="3">
        <f>(0.5*(1-COS(RADIANS(90-$X$3)))*(D5612+E5612)*'PV model'!$B$4)</f>
        <v>0</v>
      </c>
      <c r="U5612" s="3">
        <f t="shared" si="970"/>
        <v>396.40587632560408</v>
      </c>
      <c r="V5612" s="3">
        <f>('PV model'!$B$13*(U5612/1000)*(1-'PV model'!$B$14*((20+C5612)-25))*'PV model'!$B$10)/'PV model'!$B$12</f>
        <v>37.865393323458058</v>
      </c>
    </row>
    <row r="5613" spans="1:22" x14ac:dyDescent="0.2">
      <c r="A5613" s="10">
        <f t="shared" si="962"/>
        <v>234</v>
      </c>
      <c r="B5613" s="10">
        <f t="shared" si="971"/>
        <v>16</v>
      </c>
      <c r="C5613" s="23">
        <v>16.2</v>
      </c>
      <c r="D5613" s="24">
        <v>378.26564999999999</v>
      </c>
      <c r="E5613" s="24">
        <v>213.44400000000002</v>
      </c>
      <c r="F5613" s="48"/>
      <c r="G5613" s="48"/>
      <c r="H5613" s="1">
        <f t="shared" si="972"/>
        <v>11.413935149932522</v>
      </c>
      <c r="I5613" s="1">
        <f t="shared" si="966"/>
        <v>-2.4260815598323409</v>
      </c>
      <c r="J5613" s="4">
        <f>B5613+('PV model'!$B$3/15)+(I5613/60)</f>
        <v>15.68289864066946</v>
      </c>
      <c r="K5613" s="2">
        <f t="shared" si="967"/>
        <v>-55.243479610041902</v>
      </c>
      <c r="L5613" s="2">
        <f>DEGREES(ASIN((((COS(RADIANS('PV model'!$B$2))*COS(RADIANS(H5613))*COS(RADIANS(K5613)))+(SIN(RADIANS('PV model'!$B$2))*SIN(RADIANS(H5613)))))))</f>
        <v>28.659785307003634</v>
      </c>
      <c r="M5613" s="3">
        <f t="shared" si="963"/>
        <v>28.659785307003634</v>
      </c>
      <c r="N5613" s="2">
        <f t="shared" si="968"/>
        <v>-66.60322411476065</v>
      </c>
      <c r="O5613" s="2">
        <f>IF('PV model'!$B$2&gt;0, 180-N5613,IF('PV model'!$B$2&lt;0,0-N5613,N5613))</f>
        <v>246.60322411476065</v>
      </c>
      <c r="P5613" s="2">
        <f>ABS(O5613-'PV model'!$B$5)</f>
        <v>41.60322411476065</v>
      </c>
      <c r="Q5613" s="3">
        <f t="shared" si="964"/>
        <v>61.340214692996362</v>
      </c>
      <c r="R5613" s="3">
        <f t="shared" si="969"/>
        <v>378.26565000000005</v>
      </c>
      <c r="S5613" s="3">
        <f t="shared" si="965"/>
        <v>279.55907227502735</v>
      </c>
      <c r="T5613" s="3">
        <f>(0.5*(1-COS(RADIANS(90-$X$3)))*(D5613+E5613)*'PV model'!$B$4)</f>
        <v>0</v>
      </c>
      <c r="U5613" s="3">
        <f t="shared" si="970"/>
        <v>657.8247222750274</v>
      </c>
      <c r="V5613" s="3">
        <f>('PV model'!$B$13*(U5613/1000)*(1-'PV model'!$B$14*((20+C5613)-25))*'PV model'!$B$10)/'PV model'!$B$12</f>
        <v>62.810283304721921</v>
      </c>
    </row>
    <row r="5614" spans="1:22" x14ac:dyDescent="0.2">
      <c r="A5614" s="10">
        <f t="shared" ref="A5614:A5677" si="973">IF(B5614&gt;1,A5613,A5613+1)</f>
        <v>234</v>
      </c>
      <c r="B5614" s="10">
        <f t="shared" si="971"/>
        <v>17</v>
      </c>
      <c r="C5614" s="23">
        <v>16.7</v>
      </c>
      <c r="D5614" s="24">
        <v>506.22494999999998</v>
      </c>
      <c r="E5614" s="24">
        <v>121.71599999999999</v>
      </c>
      <c r="F5614" s="48"/>
      <c r="G5614" s="48"/>
      <c r="H5614" s="1">
        <f t="shared" si="972"/>
        <v>11.413935149932522</v>
      </c>
      <c r="I5614" s="1">
        <f t="shared" si="966"/>
        <v>-2.4260815598323409</v>
      </c>
      <c r="J5614" s="4">
        <f>B5614+('PV model'!$B$3/15)+(I5614/60)</f>
        <v>16.68289864066946</v>
      </c>
      <c r="K5614" s="2">
        <f t="shared" si="967"/>
        <v>-70.243479610041902</v>
      </c>
      <c r="L5614" s="2">
        <f>DEGREES(ASIN((((COS(RADIANS('PV model'!$B$2))*COS(RADIANS(H5614))*COS(RADIANS(K5614)))+(SIN(RADIANS('PV model'!$B$2))*SIN(RADIANS(H5614)))))))</f>
        <v>20.534015522858013</v>
      </c>
      <c r="M5614" s="3">
        <f t="shared" si="963"/>
        <v>20.534015522858013</v>
      </c>
      <c r="N5614" s="2">
        <f t="shared" si="968"/>
        <v>-80.10185561964343</v>
      </c>
      <c r="O5614" s="2">
        <f>IF('PV model'!$B$2&gt;0, 180-N5614,IF('PV model'!$B$2&lt;0,0-N5614,N5614))</f>
        <v>260.1018556196434</v>
      </c>
      <c r="P5614" s="2">
        <f>ABS(O5614-'PV model'!$B$5)</f>
        <v>55.101855619643402</v>
      </c>
      <c r="Q5614" s="3">
        <f t="shared" si="964"/>
        <v>69.465984477141987</v>
      </c>
      <c r="R5614" s="3">
        <f t="shared" si="969"/>
        <v>506.22494999999992</v>
      </c>
      <c r="S5614" s="3">
        <f t="shared" si="965"/>
        <v>156.27428252908493</v>
      </c>
      <c r="T5614" s="3">
        <f>(0.5*(1-COS(RADIANS(90-$X$3)))*(D5614+E5614)*'PV model'!$B$4)</f>
        <v>0</v>
      </c>
      <c r="U5614" s="3">
        <f t="shared" si="970"/>
        <v>662.49923252908479</v>
      </c>
      <c r="V5614" s="3">
        <f>('PV model'!$B$13*(U5614/1000)*(1-'PV model'!$B$14*((20+C5614)-25))*'PV model'!$B$10)/'PV model'!$B$12</f>
        <v>63.124167073934494</v>
      </c>
    </row>
    <row r="5615" spans="1:22" x14ac:dyDescent="0.2">
      <c r="A5615" s="10">
        <f t="shared" si="973"/>
        <v>234</v>
      </c>
      <c r="B5615" s="10">
        <f t="shared" si="971"/>
        <v>18</v>
      </c>
      <c r="C5615" s="23">
        <v>15.6</v>
      </c>
      <c r="D5615" s="24">
        <v>203.16345000000001</v>
      </c>
      <c r="E5615" s="24">
        <v>112.014</v>
      </c>
      <c r="F5615" s="48"/>
      <c r="G5615" s="48"/>
      <c r="H5615" s="1">
        <f t="shared" si="972"/>
        <v>11.413935149932522</v>
      </c>
      <c r="I5615" s="1">
        <f t="shared" si="966"/>
        <v>-2.4260815598323409</v>
      </c>
      <c r="J5615" s="4">
        <f>B5615+('PV model'!$B$3/15)+(I5615/60)</f>
        <v>17.68289864066946</v>
      </c>
      <c r="K5615" s="2">
        <f t="shared" si="967"/>
        <v>-85.243479610041902</v>
      </c>
      <c r="L5615" s="2">
        <f>DEGREES(ASIN((((COS(RADIANS('PV model'!$B$2))*COS(RADIANS(H5615))*COS(RADIANS(K5615)))+(SIN(RADIANS('PV model'!$B$2))*SIN(RADIANS(H5615)))))))</f>
        <v>12.071344960674784</v>
      </c>
      <c r="M5615" s="3">
        <f t="shared" si="963"/>
        <v>12.071344960674784</v>
      </c>
      <c r="N5615" s="2">
        <f t="shared" si="968"/>
        <v>-87.356414919566916</v>
      </c>
      <c r="O5615" s="2">
        <f>IF('PV model'!$B$2&gt;0, 180-N5615,IF('PV model'!$B$2&lt;0,0-N5615,N5615))</f>
        <v>267.35641491956693</v>
      </c>
      <c r="P5615" s="2">
        <f>ABS(O5615-'PV model'!$B$5)</f>
        <v>62.35641491956693</v>
      </c>
      <c r="Q5615" s="3">
        <f t="shared" si="964"/>
        <v>77.928655039325221</v>
      </c>
      <c r="R5615" s="3">
        <f t="shared" si="969"/>
        <v>203.16345000000007</v>
      </c>
      <c r="S5615" s="3">
        <f t="shared" si="965"/>
        <v>133.9350061932594</v>
      </c>
      <c r="T5615" s="3">
        <f>(0.5*(1-COS(RADIANS(90-$X$3)))*(D5615+E5615)*'PV model'!$B$4)</f>
        <v>0</v>
      </c>
      <c r="U5615" s="3">
        <f t="shared" si="970"/>
        <v>337.09845619325949</v>
      </c>
      <c r="V5615" s="3">
        <f>('PV model'!$B$13*(U5615/1000)*(1-'PV model'!$B$14*((20+C5615)-25))*'PV model'!$B$10)/'PV model'!$B$12</f>
        <v>32.2676359458005</v>
      </c>
    </row>
    <row r="5616" spans="1:22" x14ac:dyDescent="0.2">
      <c r="A5616" s="10">
        <f t="shared" si="973"/>
        <v>234</v>
      </c>
      <c r="B5616" s="10">
        <f t="shared" si="971"/>
        <v>19</v>
      </c>
      <c r="C5616" s="23">
        <v>15.1</v>
      </c>
      <c r="D5616" s="24">
        <v>53.877600000000001</v>
      </c>
      <c r="E5616" s="24">
        <v>52.919999999999995</v>
      </c>
      <c r="F5616" s="48"/>
      <c r="G5616" s="48"/>
      <c r="H5616" s="1">
        <f t="shared" si="972"/>
        <v>11.413935149932522</v>
      </c>
      <c r="I5616" s="1">
        <f t="shared" si="966"/>
        <v>-2.4260815598323409</v>
      </c>
      <c r="J5616" s="4">
        <f>B5616+('PV model'!$B$3/15)+(I5616/60)</f>
        <v>18.68289864066946</v>
      </c>
      <c r="K5616" s="2">
        <f t="shared" si="967"/>
        <v>-100.2434796100419</v>
      </c>
      <c r="L5616" s="2">
        <f>DEGREES(ASIN((((COS(RADIANS('PV model'!$B$2))*COS(RADIANS(H5616))*COS(RADIANS(K5616)))+(SIN(RADIANS('PV model'!$B$2))*SIN(RADIANS(H5616)))))))</f>
        <v>3.6900033196298501</v>
      </c>
      <c r="M5616" s="3">
        <f t="shared" si="963"/>
        <v>3.6900033196298501</v>
      </c>
      <c r="N5616" s="2">
        <f t="shared" si="968"/>
        <v>-75.150679442885803</v>
      </c>
      <c r="O5616" s="2">
        <f>IF('PV model'!$B$2&gt;0, 180-N5616,IF('PV model'!$B$2&lt;0,0-N5616,N5616))</f>
        <v>255.1506794428858</v>
      </c>
      <c r="P5616" s="2">
        <f>ABS(O5616-'PV model'!$B$5)</f>
        <v>50.150679442885803</v>
      </c>
      <c r="Q5616" s="3">
        <f t="shared" si="964"/>
        <v>86.309996680370148</v>
      </c>
      <c r="R5616" s="3">
        <f t="shared" si="969"/>
        <v>53.877600000000115</v>
      </c>
      <c r="S5616" s="3">
        <f t="shared" si="965"/>
        <v>60.164286065056693</v>
      </c>
      <c r="T5616" s="3">
        <f>(0.5*(1-COS(RADIANS(90-$X$3)))*(D5616+E5616)*'PV model'!$B$4)</f>
        <v>0</v>
      </c>
      <c r="U5616" s="3">
        <f t="shared" si="970"/>
        <v>114.04188606505681</v>
      </c>
      <c r="V5616" s="3">
        <f>('PV model'!$B$13*(U5616/1000)*(1-'PV model'!$B$14*((20+C5616)-25))*'PV model'!$B$10)/'PV model'!$B$12</f>
        <v>10.93908200304813</v>
      </c>
    </row>
    <row r="5617" spans="1:22" x14ac:dyDescent="0.2">
      <c r="A5617" s="10">
        <f t="shared" si="973"/>
        <v>234</v>
      </c>
      <c r="B5617" s="10">
        <f t="shared" si="971"/>
        <v>20</v>
      </c>
      <c r="C5617" s="23">
        <v>14.4</v>
      </c>
      <c r="D5617" s="24">
        <v>0</v>
      </c>
      <c r="E5617" s="24">
        <v>4.41</v>
      </c>
      <c r="F5617" s="48"/>
      <c r="G5617" s="48"/>
      <c r="H5617" s="1">
        <f t="shared" si="972"/>
        <v>11.413935149932522</v>
      </c>
      <c r="I5617" s="1">
        <f t="shared" si="966"/>
        <v>-2.4260815598323409</v>
      </c>
      <c r="J5617" s="4">
        <f>B5617+('PV model'!$B$3/15)+(I5617/60)</f>
        <v>19.68289864066946</v>
      </c>
      <c r="K5617" s="2">
        <f t="shared" si="967"/>
        <v>-115.2434796100419</v>
      </c>
      <c r="L5617" s="2">
        <f>DEGREES(ASIN((((COS(RADIANS('PV model'!$B$2))*COS(RADIANS(H5617))*COS(RADIANS(K5617)))+(SIN(RADIANS('PV model'!$B$2))*SIN(RADIANS(H5617)))))))</f>
        <v>-4.2256491062694526</v>
      </c>
      <c r="M5617" s="3">
        <f t="shared" si="963"/>
        <v>0</v>
      </c>
      <c r="N5617" s="2">
        <f t="shared" si="968"/>
        <v>-62.751876008776186</v>
      </c>
      <c r="O5617" s="2">
        <f>IF('PV model'!$B$2&gt;0, 180-N5617,IF('PV model'!$B$2&lt;0,0-N5617,N5617))</f>
        <v>242.75187600877618</v>
      </c>
      <c r="P5617" s="2">
        <f>ABS(O5617-'PV model'!$B$5)</f>
        <v>37.751876008776179</v>
      </c>
      <c r="Q5617" s="3">
        <f t="shared" si="964"/>
        <v>94.225649106269458</v>
      </c>
      <c r="R5617" s="3">
        <f t="shared" si="969"/>
        <v>0</v>
      </c>
      <c r="S5617" s="3">
        <f t="shared" si="965"/>
        <v>4.41</v>
      </c>
      <c r="T5617" s="3">
        <f>(0.5*(1-COS(RADIANS(90-$X$3)))*(D5617+E5617)*'PV model'!$B$4)</f>
        <v>0</v>
      </c>
      <c r="U5617" s="3">
        <f t="shared" si="970"/>
        <v>4.41</v>
      </c>
      <c r="V5617" s="3">
        <f>('PV model'!$B$13*(U5617/1000)*(1-'PV model'!$B$14*((20+C5617)-25))*'PV model'!$B$10)/'PV model'!$B$12</f>
        <v>0.42424863264000001</v>
      </c>
    </row>
    <row r="5618" spans="1:22" x14ac:dyDescent="0.2">
      <c r="A5618" s="10">
        <f t="shared" si="973"/>
        <v>234</v>
      </c>
      <c r="B5618" s="10">
        <f t="shared" si="971"/>
        <v>21</v>
      </c>
      <c r="C5618" s="23">
        <v>14.2</v>
      </c>
      <c r="D5618" s="24">
        <v>0</v>
      </c>
      <c r="E5618" s="24">
        <v>0</v>
      </c>
      <c r="F5618" s="48"/>
      <c r="G5618" s="48"/>
      <c r="H5618" s="1">
        <f t="shared" si="972"/>
        <v>11.413935149932522</v>
      </c>
      <c r="I5618" s="1">
        <f t="shared" si="966"/>
        <v>-2.4260815598323409</v>
      </c>
      <c r="J5618" s="4">
        <f>B5618+('PV model'!$B$3/15)+(I5618/60)</f>
        <v>20.68289864066946</v>
      </c>
      <c r="K5618" s="2">
        <f t="shared" si="967"/>
        <v>-130.2434796100419</v>
      </c>
      <c r="L5618" s="2">
        <f>DEGREES(ASIN((((COS(RADIANS('PV model'!$B$2))*COS(RADIANS(H5618))*COS(RADIANS(K5618)))+(SIN(RADIANS('PV model'!$B$2))*SIN(RADIANS(H5618)))))))</f>
        <v>-11.279286440239133</v>
      </c>
      <c r="M5618" s="3">
        <f t="shared" si="963"/>
        <v>0</v>
      </c>
      <c r="N5618" s="2">
        <f t="shared" si="968"/>
        <v>-49.724614427450554</v>
      </c>
      <c r="O5618" s="2">
        <f>IF('PV model'!$B$2&gt;0, 180-N5618,IF('PV model'!$B$2&lt;0,0-N5618,N5618))</f>
        <v>229.72461442745055</v>
      </c>
      <c r="P5618" s="2">
        <f>ABS(O5618-'PV model'!$B$5)</f>
        <v>24.724614427450547</v>
      </c>
      <c r="Q5618" s="3">
        <f t="shared" si="964"/>
        <v>101.27928644023913</v>
      </c>
      <c r="R5618" s="3">
        <f t="shared" si="969"/>
        <v>0</v>
      </c>
      <c r="S5618" s="3">
        <f t="shared" si="965"/>
        <v>0</v>
      </c>
      <c r="T5618" s="3">
        <f>(0.5*(1-COS(RADIANS(90-$X$3)))*(D5618+E5618)*'PV model'!$B$4)</f>
        <v>0</v>
      </c>
      <c r="U5618" s="3">
        <f t="shared" si="970"/>
        <v>0</v>
      </c>
      <c r="V5618" s="3">
        <f>('PV model'!$B$13*(U5618/1000)*(1-'PV model'!$B$14*((20+C5618)-25))*'PV model'!$B$10)/'PV model'!$B$12</f>
        <v>0</v>
      </c>
    </row>
    <row r="5619" spans="1:22" x14ac:dyDescent="0.2">
      <c r="A5619" s="10">
        <f t="shared" si="973"/>
        <v>234</v>
      </c>
      <c r="B5619" s="10">
        <f t="shared" si="971"/>
        <v>22</v>
      </c>
      <c r="C5619" s="23">
        <v>14.2</v>
      </c>
      <c r="D5619" s="24">
        <v>0</v>
      </c>
      <c r="E5619" s="24">
        <v>0</v>
      </c>
      <c r="F5619" s="48"/>
      <c r="G5619" s="48"/>
      <c r="H5619" s="1">
        <f t="shared" si="972"/>
        <v>11.413935149932522</v>
      </c>
      <c r="I5619" s="1">
        <f t="shared" si="966"/>
        <v>-2.4260815598323409</v>
      </c>
      <c r="J5619" s="4">
        <f>B5619+('PV model'!$B$3/15)+(I5619/60)</f>
        <v>21.68289864066946</v>
      </c>
      <c r="K5619" s="2">
        <f t="shared" si="967"/>
        <v>-145.2434796100419</v>
      </c>
      <c r="L5619" s="2">
        <f>DEGREES(ASIN((((COS(RADIANS('PV model'!$B$2))*COS(RADIANS(H5619))*COS(RADIANS(K5619)))+(SIN(RADIANS('PV model'!$B$2))*SIN(RADIANS(H5619)))))))</f>
        <v>-17.040940730169474</v>
      </c>
      <c r="M5619" s="3">
        <f t="shared" si="963"/>
        <v>0</v>
      </c>
      <c r="N5619" s="2">
        <f t="shared" si="968"/>
        <v>-35.766032131634745</v>
      </c>
      <c r="O5619" s="2">
        <f>IF('PV model'!$B$2&gt;0, 180-N5619,IF('PV model'!$B$2&lt;0,0-N5619,N5619))</f>
        <v>215.76603213163474</v>
      </c>
      <c r="P5619" s="2">
        <f>ABS(O5619-'PV model'!$B$5)</f>
        <v>10.766032131634745</v>
      </c>
      <c r="Q5619" s="3">
        <f t="shared" si="964"/>
        <v>107.04094073016948</v>
      </c>
      <c r="R5619" s="3">
        <f t="shared" si="969"/>
        <v>0</v>
      </c>
      <c r="S5619" s="3">
        <f t="shared" si="965"/>
        <v>0</v>
      </c>
      <c r="T5619" s="3">
        <f>(0.5*(1-COS(RADIANS(90-$X$3)))*(D5619+E5619)*'PV model'!$B$4)</f>
        <v>0</v>
      </c>
      <c r="U5619" s="3">
        <f t="shared" si="970"/>
        <v>0</v>
      </c>
      <c r="V5619" s="3">
        <f>('PV model'!$B$13*(U5619/1000)*(1-'PV model'!$B$14*((20+C5619)-25))*'PV model'!$B$10)/'PV model'!$B$12</f>
        <v>0</v>
      </c>
    </row>
    <row r="5620" spans="1:22" x14ac:dyDescent="0.2">
      <c r="A5620" s="10">
        <f t="shared" si="973"/>
        <v>234</v>
      </c>
      <c r="B5620" s="10">
        <f t="shared" si="971"/>
        <v>23</v>
      </c>
      <c r="C5620" s="23">
        <v>14.1</v>
      </c>
      <c r="D5620" s="24">
        <v>0</v>
      </c>
      <c r="E5620" s="24">
        <v>0</v>
      </c>
      <c r="F5620" s="48"/>
      <c r="G5620" s="48"/>
      <c r="H5620" s="1">
        <f t="shared" si="972"/>
        <v>11.413935149932522</v>
      </c>
      <c r="I5620" s="1">
        <f t="shared" si="966"/>
        <v>-2.4260815598323409</v>
      </c>
      <c r="J5620" s="4">
        <f>B5620+('PV model'!$B$3/15)+(I5620/60)</f>
        <v>22.68289864066946</v>
      </c>
      <c r="K5620" s="2">
        <f t="shared" si="967"/>
        <v>-160.2434796100419</v>
      </c>
      <c r="L5620" s="2">
        <f>DEGREES(ASIN((((COS(RADIANS('PV model'!$B$2))*COS(RADIANS(H5620))*COS(RADIANS(K5620)))+(SIN(RADIANS('PV model'!$B$2))*SIN(RADIANS(H5620)))))))</f>
        <v>-21.065360181770615</v>
      </c>
      <c r="M5620" s="3">
        <f t="shared" si="963"/>
        <v>0</v>
      </c>
      <c r="N5620" s="2">
        <f t="shared" si="968"/>
        <v>-20.797584854278842</v>
      </c>
      <c r="O5620" s="2">
        <f>IF('PV model'!$B$2&gt;0, 180-N5620,IF('PV model'!$B$2&lt;0,0-N5620,N5620))</f>
        <v>200.79758485427885</v>
      </c>
      <c r="P5620" s="2">
        <f>ABS(O5620-'PV model'!$B$5)</f>
        <v>4.2024151457211474</v>
      </c>
      <c r="Q5620" s="3">
        <f t="shared" si="964"/>
        <v>111.06536018177061</v>
      </c>
      <c r="R5620" s="3">
        <f t="shared" si="969"/>
        <v>0</v>
      </c>
      <c r="S5620" s="3">
        <f t="shared" si="965"/>
        <v>0</v>
      </c>
      <c r="T5620" s="3">
        <f>(0.5*(1-COS(RADIANS(90-$X$3)))*(D5620+E5620)*'PV model'!$B$4)</f>
        <v>0</v>
      </c>
      <c r="U5620" s="3">
        <f t="shared" si="970"/>
        <v>0</v>
      </c>
      <c r="V5620" s="3">
        <f>('PV model'!$B$13*(U5620/1000)*(1-'PV model'!$B$14*((20+C5620)-25))*'PV model'!$B$10)/'PV model'!$B$12</f>
        <v>0</v>
      </c>
    </row>
    <row r="5621" spans="1:22" x14ac:dyDescent="0.2">
      <c r="A5621" s="10">
        <f t="shared" si="973"/>
        <v>234</v>
      </c>
      <c r="B5621" s="10">
        <f t="shared" si="971"/>
        <v>24</v>
      </c>
      <c r="C5621" s="23">
        <v>13.8</v>
      </c>
      <c r="D5621" s="24">
        <v>0</v>
      </c>
      <c r="E5621" s="24">
        <v>0</v>
      </c>
      <c r="F5621" s="48"/>
      <c r="G5621" s="48"/>
      <c r="H5621" s="1">
        <f t="shared" si="972"/>
        <v>11.413935149932522</v>
      </c>
      <c r="I5621" s="1">
        <f t="shared" si="966"/>
        <v>-2.4260815598323409</v>
      </c>
      <c r="J5621" s="4">
        <f>B5621+('PV model'!$B$3/15)+(I5621/60)</f>
        <v>23.68289864066946</v>
      </c>
      <c r="K5621" s="2">
        <f t="shared" si="967"/>
        <v>-175.2434796100419</v>
      </c>
      <c r="L5621" s="2">
        <f>DEGREES(ASIN((((COS(RADIANS('PV model'!$B$2))*COS(RADIANS(H5621))*COS(RADIANS(K5621)))+(SIN(RADIANS('PV model'!$B$2))*SIN(RADIANS(H5621)))))))</f>
        <v>-22.967025905672017</v>
      </c>
      <c r="M5621" s="3">
        <f t="shared" si="963"/>
        <v>0</v>
      </c>
      <c r="N5621" s="2">
        <f t="shared" si="968"/>
        <v>-5.0646442903926978</v>
      </c>
      <c r="O5621" s="2">
        <f>IF('PV model'!$B$2&gt;0, 180-N5621,IF('PV model'!$B$2&lt;0,0-N5621,N5621))</f>
        <v>185.06464429039269</v>
      </c>
      <c r="P5621" s="2">
        <f>ABS(O5621-'PV model'!$B$5)</f>
        <v>19.935355709607308</v>
      </c>
      <c r="Q5621" s="3">
        <f t="shared" si="964"/>
        <v>112.96702590567202</v>
      </c>
      <c r="R5621" s="3">
        <f t="shared" si="969"/>
        <v>0</v>
      </c>
      <c r="S5621" s="3">
        <f t="shared" si="965"/>
        <v>0</v>
      </c>
      <c r="T5621" s="3">
        <f>(0.5*(1-COS(RADIANS(90-$X$3)))*(D5621+E5621)*'PV model'!$B$4)</f>
        <v>0</v>
      </c>
      <c r="U5621" s="3">
        <f t="shared" si="970"/>
        <v>0</v>
      </c>
      <c r="V5621" s="3">
        <f>('PV model'!$B$13*(U5621/1000)*(1-'PV model'!$B$14*((20+C5621)-25))*'PV model'!$B$10)/'PV model'!$B$12</f>
        <v>0</v>
      </c>
    </row>
    <row r="5622" spans="1:22" x14ac:dyDescent="0.2">
      <c r="A5622" s="10">
        <f t="shared" si="973"/>
        <v>235</v>
      </c>
      <c r="B5622" s="10">
        <f t="shared" si="971"/>
        <v>1</v>
      </c>
      <c r="C5622" s="23">
        <v>13.6</v>
      </c>
      <c r="D5622" s="24">
        <v>0</v>
      </c>
      <c r="E5622" s="24">
        <v>0</v>
      </c>
      <c r="F5622" s="48"/>
      <c r="G5622" s="48"/>
      <c r="H5622" s="1">
        <f t="shared" si="972"/>
        <v>11.059337870152124</v>
      </c>
      <c r="I5622" s="1">
        <f t="shared" si="966"/>
        <v>-2.1532053796380994</v>
      </c>
      <c r="J5622" s="4">
        <f>B5622+('PV model'!$B$3/15)+(I5622/60)</f>
        <v>0.68744657700603173</v>
      </c>
      <c r="K5622" s="2">
        <f t="shared" si="967"/>
        <v>169.68830134490952</v>
      </c>
      <c r="L5622" s="2">
        <f>DEGREES(ASIN((((COS(RADIANS('PV model'!$B$2))*COS(RADIANS(H5622))*COS(RADIANS(K5622)))+(SIN(RADIANS('PV model'!$B$2))*SIN(RADIANS(H5622)))))))</f>
        <v>-22.881139663272027</v>
      </c>
      <c r="M5622" s="3">
        <f t="shared" si="963"/>
        <v>0</v>
      </c>
      <c r="N5622" s="2">
        <f t="shared" si="968"/>
        <v>10.99264795200248</v>
      </c>
      <c r="O5622" s="2">
        <f>IF('PV model'!$B$2&gt;0, 180-N5622,IF('PV model'!$B$2&lt;0,0-N5622,N5622))</f>
        <v>169.00735204799753</v>
      </c>
      <c r="P5622" s="2">
        <f>ABS(O5622-'PV model'!$B$5)</f>
        <v>35.992647952002471</v>
      </c>
      <c r="Q5622" s="3">
        <f t="shared" si="964"/>
        <v>112.88113966327202</v>
      </c>
      <c r="R5622" s="3">
        <f t="shared" si="969"/>
        <v>0</v>
      </c>
      <c r="S5622" s="3">
        <f t="shared" si="965"/>
        <v>0</v>
      </c>
      <c r="T5622" s="3">
        <f>(0.5*(1-COS(RADIANS(90-$X$3)))*(D5622+E5622)*'PV model'!$B$4)</f>
        <v>0</v>
      </c>
      <c r="U5622" s="3">
        <f t="shared" si="970"/>
        <v>0</v>
      </c>
      <c r="V5622" s="3">
        <f>('PV model'!$B$13*(U5622/1000)*(1-'PV model'!$B$14*((20+C5622)-25))*'PV model'!$B$10)/'PV model'!$B$12</f>
        <v>0</v>
      </c>
    </row>
    <row r="5623" spans="1:22" x14ac:dyDescent="0.2">
      <c r="A5623" s="10">
        <f t="shared" si="973"/>
        <v>235</v>
      </c>
      <c r="B5623" s="10">
        <f t="shared" si="971"/>
        <v>2</v>
      </c>
      <c r="C5623" s="23">
        <v>13.6</v>
      </c>
      <c r="D5623" s="24">
        <v>0</v>
      </c>
      <c r="E5623" s="24">
        <v>0</v>
      </c>
      <c r="F5623" s="48"/>
      <c r="G5623" s="48"/>
      <c r="H5623" s="1">
        <f t="shared" si="972"/>
        <v>11.059337870152124</v>
      </c>
      <c r="I5623" s="1">
        <f t="shared" si="966"/>
        <v>-2.1532053796380994</v>
      </c>
      <c r="J5623" s="4">
        <f>B5623+('PV model'!$B$3/15)+(I5623/60)</f>
        <v>1.6874465770060316</v>
      </c>
      <c r="K5623" s="2">
        <f t="shared" si="967"/>
        <v>154.68830134490952</v>
      </c>
      <c r="L5623" s="2">
        <f>DEGREES(ASIN((((COS(RADIANS('PV model'!$B$2))*COS(RADIANS(H5623))*COS(RADIANS(K5623)))+(SIN(RADIANS('PV model'!$B$2))*SIN(RADIANS(H5623)))))))</f>
        <v>-20.147082801384283</v>
      </c>
      <c r="M5623" s="3">
        <f t="shared" si="963"/>
        <v>0</v>
      </c>
      <c r="N5623" s="2">
        <f t="shared" si="968"/>
        <v>26.548219043375326</v>
      </c>
      <c r="O5623" s="2">
        <f>IF('PV model'!$B$2&gt;0, 180-N5623,IF('PV model'!$B$2&lt;0,0-N5623,N5623))</f>
        <v>153.45178095662467</v>
      </c>
      <c r="P5623" s="2">
        <f>ABS(O5623-'PV model'!$B$5)</f>
        <v>51.548219043375326</v>
      </c>
      <c r="Q5623" s="3">
        <f t="shared" si="964"/>
        <v>110.14708280138429</v>
      </c>
      <c r="R5623" s="3">
        <f t="shared" si="969"/>
        <v>0</v>
      </c>
      <c r="S5623" s="3">
        <f t="shared" si="965"/>
        <v>0</v>
      </c>
      <c r="T5623" s="3">
        <f>(0.5*(1-COS(RADIANS(90-$X$3)))*(D5623+E5623)*'PV model'!$B$4)</f>
        <v>0</v>
      </c>
      <c r="U5623" s="3">
        <f t="shared" si="970"/>
        <v>0</v>
      </c>
      <c r="V5623" s="3">
        <f>('PV model'!$B$13*(U5623/1000)*(1-'PV model'!$B$14*((20+C5623)-25))*'PV model'!$B$10)/'PV model'!$B$12</f>
        <v>0</v>
      </c>
    </row>
    <row r="5624" spans="1:22" x14ac:dyDescent="0.2">
      <c r="A5624" s="10">
        <f t="shared" si="973"/>
        <v>235</v>
      </c>
      <c r="B5624" s="10">
        <f t="shared" si="971"/>
        <v>3</v>
      </c>
      <c r="C5624" s="23">
        <v>13.5</v>
      </c>
      <c r="D5624" s="24">
        <v>0</v>
      </c>
      <c r="E5624" s="24">
        <v>0</v>
      </c>
      <c r="F5624" s="48"/>
      <c r="G5624" s="48"/>
      <c r="H5624" s="1">
        <f t="shared" si="972"/>
        <v>11.059337870152124</v>
      </c>
      <c r="I5624" s="1">
        <f t="shared" si="966"/>
        <v>-2.1532053796380994</v>
      </c>
      <c r="J5624" s="4">
        <f>B5624+('PV model'!$B$3/15)+(I5624/60)</f>
        <v>2.6874465770060314</v>
      </c>
      <c r="K5624" s="2">
        <f t="shared" si="967"/>
        <v>139.68830134490952</v>
      </c>
      <c r="L5624" s="2">
        <f>DEGREES(ASIN((((COS(RADIANS('PV model'!$B$2))*COS(RADIANS(H5624))*COS(RADIANS(K5624)))+(SIN(RADIANS('PV model'!$B$2))*SIN(RADIANS(H5624)))))))</f>
        <v>-15.414254999633684</v>
      </c>
      <c r="M5624" s="3">
        <f t="shared" si="963"/>
        <v>0</v>
      </c>
      <c r="N5624" s="2">
        <f t="shared" si="968"/>
        <v>41.194877767935871</v>
      </c>
      <c r="O5624" s="2">
        <f>IF('PV model'!$B$2&gt;0, 180-N5624,IF('PV model'!$B$2&lt;0,0-N5624,N5624))</f>
        <v>138.80512223206412</v>
      </c>
      <c r="P5624" s="2">
        <f>ABS(O5624-'PV model'!$B$5)</f>
        <v>66.194877767935878</v>
      </c>
      <c r="Q5624" s="3">
        <f t="shared" si="964"/>
        <v>105.41425499963368</v>
      </c>
      <c r="R5624" s="3">
        <f t="shared" si="969"/>
        <v>0</v>
      </c>
      <c r="S5624" s="3">
        <f t="shared" si="965"/>
        <v>0</v>
      </c>
      <c r="T5624" s="3">
        <f>(0.5*(1-COS(RADIANS(90-$X$3)))*(D5624+E5624)*'PV model'!$B$4)</f>
        <v>0</v>
      </c>
      <c r="U5624" s="3">
        <f t="shared" si="970"/>
        <v>0</v>
      </c>
      <c r="V5624" s="3">
        <f>('PV model'!$B$13*(U5624/1000)*(1-'PV model'!$B$14*((20+C5624)-25))*'PV model'!$B$10)/'PV model'!$B$12</f>
        <v>0</v>
      </c>
    </row>
    <row r="5625" spans="1:22" x14ac:dyDescent="0.2">
      <c r="A5625" s="10">
        <f t="shared" si="973"/>
        <v>235</v>
      </c>
      <c r="B5625" s="10">
        <f t="shared" si="971"/>
        <v>4</v>
      </c>
      <c r="C5625" s="23">
        <v>13.3</v>
      </c>
      <c r="D5625" s="24">
        <v>0</v>
      </c>
      <c r="E5625" s="24">
        <v>0</v>
      </c>
      <c r="F5625" s="48"/>
      <c r="G5625" s="48"/>
      <c r="H5625" s="1">
        <f t="shared" si="972"/>
        <v>11.059337870152124</v>
      </c>
      <c r="I5625" s="1">
        <f t="shared" si="966"/>
        <v>-2.1532053796380994</v>
      </c>
      <c r="J5625" s="4">
        <f>B5625+('PV model'!$B$3/15)+(I5625/60)</f>
        <v>3.6874465770060314</v>
      </c>
      <c r="K5625" s="2">
        <f t="shared" si="967"/>
        <v>124.68830134490952</v>
      </c>
      <c r="L5625" s="2">
        <f>DEGREES(ASIN((((COS(RADIANS('PV model'!$B$2))*COS(RADIANS(H5625))*COS(RADIANS(K5625)))+(SIN(RADIANS('PV model'!$B$2))*SIN(RADIANS(H5625)))))))</f>
        <v>-9.1067066360384299</v>
      </c>
      <c r="M5625" s="3">
        <f t="shared" si="963"/>
        <v>0</v>
      </c>
      <c r="N5625" s="2">
        <f t="shared" si="968"/>
        <v>54.814607438774971</v>
      </c>
      <c r="O5625" s="2">
        <f>IF('PV model'!$B$2&gt;0, 180-N5625,IF('PV model'!$B$2&lt;0,0-N5625,N5625))</f>
        <v>125.18539256122503</v>
      </c>
      <c r="P5625" s="2">
        <f>ABS(O5625-'PV model'!$B$5)</f>
        <v>79.814607438774971</v>
      </c>
      <c r="Q5625" s="3">
        <f t="shared" si="964"/>
        <v>99.106706636038425</v>
      </c>
      <c r="R5625" s="3">
        <f t="shared" si="969"/>
        <v>0</v>
      </c>
      <c r="S5625" s="3">
        <f t="shared" si="965"/>
        <v>0</v>
      </c>
      <c r="T5625" s="3">
        <f>(0.5*(1-COS(RADIANS(90-$X$3)))*(D5625+E5625)*'PV model'!$B$4)</f>
        <v>0</v>
      </c>
      <c r="U5625" s="3">
        <f t="shared" si="970"/>
        <v>0</v>
      </c>
      <c r="V5625" s="3">
        <f>('PV model'!$B$13*(U5625/1000)*(1-'PV model'!$B$14*((20+C5625)-25))*'PV model'!$B$10)/'PV model'!$B$12</f>
        <v>0</v>
      </c>
    </row>
    <row r="5626" spans="1:22" x14ac:dyDescent="0.2">
      <c r="A5626" s="10">
        <f t="shared" si="973"/>
        <v>235</v>
      </c>
      <c r="B5626" s="10">
        <f t="shared" si="971"/>
        <v>5</v>
      </c>
      <c r="C5626" s="23">
        <v>13.5</v>
      </c>
      <c r="D5626" s="24">
        <v>0</v>
      </c>
      <c r="E5626" s="24">
        <v>0</v>
      </c>
      <c r="F5626" s="48"/>
      <c r="G5626" s="48"/>
      <c r="H5626" s="1">
        <f t="shared" si="972"/>
        <v>11.059337870152124</v>
      </c>
      <c r="I5626" s="1">
        <f t="shared" si="966"/>
        <v>-2.1532053796380994</v>
      </c>
      <c r="J5626" s="4">
        <f>B5626+('PV model'!$B$3/15)+(I5626/60)</f>
        <v>4.6874465770060318</v>
      </c>
      <c r="K5626" s="2">
        <f t="shared" si="967"/>
        <v>109.68830134490952</v>
      </c>
      <c r="L5626" s="2">
        <f>DEGREES(ASIN((((COS(RADIANS('PV model'!$B$2))*COS(RADIANS(H5626))*COS(RADIANS(K5626)))+(SIN(RADIANS('PV model'!$B$2))*SIN(RADIANS(H5626)))))))</f>
        <v>-1.6728026506217848</v>
      </c>
      <c r="M5626" s="3">
        <f t="shared" si="963"/>
        <v>0</v>
      </c>
      <c r="N5626" s="2">
        <f t="shared" si="968"/>
        <v>67.585271233125496</v>
      </c>
      <c r="O5626" s="2">
        <f>IF('PV model'!$B$2&gt;0, 180-N5626,IF('PV model'!$B$2&lt;0,0-N5626,N5626))</f>
        <v>112.4147287668745</v>
      </c>
      <c r="P5626" s="2">
        <f>ABS(O5626-'PV model'!$B$5)</f>
        <v>92.585271233125496</v>
      </c>
      <c r="Q5626" s="3">
        <f t="shared" si="964"/>
        <v>91.672802650621776</v>
      </c>
      <c r="R5626" s="3">
        <f t="shared" si="969"/>
        <v>0</v>
      </c>
      <c r="S5626" s="3">
        <f t="shared" si="965"/>
        <v>0</v>
      </c>
      <c r="T5626" s="3">
        <f>(0.5*(1-COS(RADIANS(90-$X$3)))*(D5626+E5626)*'PV model'!$B$4)</f>
        <v>0</v>
      </c>
      <c r="U5626" s="3">
        <f t="shared" si="970"/>
        <v>0</v>
      </c>
      <c r="V5626" s="3">
        <f>('PV model'!$B$13*(U5626/1000)*(1-'PV model'!$B$14*((20+C5626)-25))*'PV model'!$B$10)/'PV model'!$B$12</f>
        <v>0</v>
      </c>
    </row>
    <row r="5627" spans="1:22" x14ac:dyDescent="0.2">
      <c r="A5627" s="10">
        <f t="shared" si="973"/>
        <v>235</v>
      </c>
      <c r="B5627" s="10">
        <f t="shared" si="971"/>
        <v>6</v>
      </c>
      <c r="C5627" s="23">
        <v>13.5</v>
      </c>
      <c r="D5627" s="24">
        <v>0</v>
      </c>
      <c r="E5627" s="24">
        <v>3.528</v>
      </c>
      <c r="F5627" s="48"/>
      <c r="G5627" s="48"/>
      <c r="H5627" s="1">
        <f t="shared" si="972"/>
        <v>11.059337870152124</v>
      </c>
      <c r="I5627" s="1">
        <f t="shared" si="966"/>
        <v>-2.1532053796380994</v>
      </c>
      <c r="J5627" s="4">
        <f>B5627+('PV model'!$B$3/15)+(I5627/60)</f>
        <v>5.6874465770060318</v>
      </c>
      <c r="K5627" s="2">
        <f t="shared" si="967"/>
        <v>94.688301344909519</v>
      </c>
      <c r="L5627" s="2">
        <f>DEGREES(ASIN((((COS(RADIANS('PV model'!$B$2))*COS(RADIANS(H5627))*COS(RADIANS(K5627)))+(SIN(RADIANS('PV model'!$B$2))*SIN(RADIANS(H5627)))))))</f>
        <v>6.4682691427659886</v>
      </c>
      <c r="M5627" s="3">
        <f t="shared" si="963"/>
        <v>6.4682691427659886</v>
      </c>
      <c r="N5627" s="2">
        <f t="shared" si="968"/>
        <v>79.870140624876825</v>
      </c>
      <c r="O5627" s="2">
        <f>IF('PV model'!$B$2&gt;0, 180-N5627,IF('PV model'!$B$2&lt;0,0-N5627,N5627))</f>
        <v>100.12985937512317</v>
      </c>
      <c r="P5627" s="2">
        <f>ABS(O5627-'PV model'!$B$5)</f>
        <v>104.87014062487683</v>
      </c>
      <c r="Q5627" s="3">
        <f t="shared" si="964"/>
        <v>83.53173085723401</v>
      </c>
      <c r="R5627" s="3">
        <f t="shared" si="969"/>
        <v>0</v>
      </c>
      <c r="S5627" s="3">
        <f t="shared" si="965"/>
        <v>3.528</v>
      </c>
      <c r="T5627" s="3">
        <f>(0.5*(1-COS(RADIANS(90-$X$3)))*(D5627+E5627)*'PV model'!$B$4)</f>
        <v>0</v>
      </c>
      <c r="U5627" s="3">
        <f t="shared" si="970"/>
        <v>3.528</v>
      </c>
      <c r="V5627" s="3">
        <f>('PV model'!$B$13*(U5627/1000)*(1-'PV model'!$B$14*((20+C5627)-25))*'PV model'!$B$10)/'PV model'!$B$12</f>
        <v>0.34066847807999995</v>
      </c>
    </row>
    <row r="5628" spans="1:22" x14ac:dyDescent="0.2">
      <c r="A5628" s="10">
        <f t="shared" si="973"/>
        <v>235</v>
      </c>
      <c r="B5628" s="10">
        <f t="shared" si="971"/>
        <v>7</v>
      </c>
      <c r="C5628" s="23">
        <v>13.5</v>
      </c>
      <c r="D5628" s="24">
        <v>0</v>
      </c>
      <c r="E5628" s="24">
        <v>24.696000000000002</v>
      </c>
      <c r="F5628" s="48"/>
      <c r="G5628" s="48"/>
      <c r="H5628" s="1">
        <f t="shared" si="972"/>
        <v>11.059337870152124</v>
      </c>
      <c r="I5628" s="1">
        <f t="shared" si="966"/>
        <v>-2.1532053796380994</v>
      </c>
      <c r="J5628" s="4">
        <f>B5628+('PV model'!$B$3/15)+(I5628/60)</f>
        <v>6.6874465770060318</v>
      </c>
      <c r="K5628" s="2">
        <f t="shared" si="967"/>
        <v>79.688301344909519</v>
      </c>
      <c r="L5628" s="2">
        <f>DEGREES(ASIN((((COS(RADIANS('PV model'!$B$2))*COS(RADIANS(H5628))*COS(RADIANS(K5628)))+(SIN(RADIANS('PV model'!$B$2))*SIN(RADIANS(H5628)))))))</f>
        <v>14.927347317134293</v>
      </c>
      <c r="M5628" s="3">
        <f t="shared" si="963"/>
        <v>14.927347317134293</v>
      </c>
      <c r="N5628" s="2">
        <f t="shared" si="968"/>
        <v>87.85708295851768</v>
      </c>
      <c r="O5628" s="2">
        <f>IF('PV model'!$B$2&gt;0, 180-N5628,IF('PV model'!$B$2&lt;0,0-N5628,N5628))</f>
        <v>92.14291704148232</v>
      </c>
      <c r="P5628" s="2">
        <f>ABS(O5628-'PV model'!$B$5)</f>
        <v>112.85708295851768</v>
      </c>
      <c r="Q5628" s="3">
        <f t="shared" si="964"/>
        <v>75.072652682865723</v>
      </c>
      <c r="R5628" s="3">
        <f t="shared" si="969"/>
        <v>0</v>
      </c>
      <c r="S5628" s="3">
        <f t="shared" si="965"/>
        <v>24.696000000000002</v>
      </c>
      <c r="T5628" s="3">
        <f>(0.5*(1-COS(RADIANS(90-$X$3)))*(D5628+E5628)*'PV model'!$B$4)</f>
        <v>0</v>
      </c>
      <c r="U5628" s="3">
        <f t="shared" si="970"/>
        <v>24.696000000000002</v>
      </c>
      <c r="V5628" s="3">
        <f>('PV model'!$B$13*(U5628/1000)*(1-'PV model'!$B$14*((20+C5628)-25))*'PV model'!$B$10)/'PV model'!$B$12</f>
        <v>2.38467934656</v>
      </c>
    </row>
    <row r="5629" spans="1:22" x14ac:dyDescent="0.2">
      <c r="A5629" s="10">
        <f t="shared" si="973"/>
        <v>235</v>
      </c>
      <c r="B5629" s="10">
        <f t="shared" si="971"/>
        <v>8</v>
      </c>
      <c r="C5629" s="23">
        <v>13.7</v>
      </c>
      <c r="D5629" s="24">
        <v>0</v>
      </c>
      <c r="E5629" s="24">
        <v>59.975999999999999</v>
      </c>
      <c r="F5629" s="48"/>
      <c r="G5629" s="48"/>
      <c r="H5629" s="1">
        <f t="shared" si="972"/>
        <v>11.059337870152124</v>
      </c>
      <c r="I5629" s="1">
        <f t="shared" si="966"/>
        <v>-2.1532053796380994</v>
      </c>
      <c r="J5629" s="4">
        <f>B5629+('PV model'!$B$3/15)+(I5629/60)</f>
        <v>7.6874465770060318</v>
      </c>
      <c r="K5629" s="2">
        <f t="shared" si="967"/>
        <v>64.688301344909519</v>
      </c>
      <c r="L5629" s="2">
        <f>DEGREES(ASIN((((COS(RADIANS('PV model'!$B$2))*COS(RADIANS(H5629))*COS(RADIANS(K5629)))+(SIN(RADIANS('PV model'!$B$2))*SIN(RADIANS(H5629)))))))</f>
        <v>23.313003762768453</v>
      </c>
      <c r="M5629" s="3">
        <f t="shared" si="963"/>
        <v>23.313003762768453</v>
      </c>
      <c r="N5629" s="2">
        <f t="shared" si="968"/>
        <v>75.034479617225145</v>
      </c>
      <c r="O5629" s="2">
        <f>IF('PV model'!$B$2&gt;0, 180-N5629,IF('PV model'!$B$2&lt;0,0-N5629,N5629))</f>
        <v>104.96552038277486</v>
      </c>
      <c r="P5629" s="2">
        <f>ABS(O5629-'PV model'!$B$5)</f>
        <v>100.03447961722514</v>
      </c>
      <c r="Q5629" s="3">
        <f t="shared" si="964"/>
        <v>66.686996237231554</v>
      </c>
      <c r="R5629" s="3">
        <f t="shared" si="969"/>
        <v>0</v>
      </c>
      <c r="S5629" s="3">
        <f t="shared" si="965"/>
        <v>59.975999999999999</v>
      </c>
      <c r="T5629" s="3">
        <f>(0.5*(1-COS(RADIANS(90-$X$3)))*(D5629+E5629)*'PV model'!$B$4)</f>
        <v>0</v>
      </c>
      <c r="U5629" s="3">
        <f t="shared" si="970"/>
        <v>59.975999999999999</v>
      </c>
      <c r="V5629" s="3">
        <f>('PV model'!$B$13*(U5629/1000)*(1-'PV model'!$B$14*((20+C5629)-25))*'PV model'!$B$10)/'PV model'!$B$12</f>
        <v>5.786567966592</v>
      </c>
    </row>
    <row r="5630" spans="1:22" x14ac:dyDescent="0.2">
      <c r="A5630" s="10">
        <f t="shared" si="973"/>
        <v>235</v>
      </c>
      <c r="B5630" s="10">
        <f t="shared" si="971"/>
        <v>9</v>
      </c>
      <c r="C5630" s="23">
        <v>14.1</v>
      </c>
      <c r="D5630" s="24">
        <v>49.387799999999999</v>
      </c>
      <c r="E5630" s="24">
        <v>168.46200000000002</v>
      </c>
      <c r="F5630" s="48"/>
      <c r="G5630" s="48"/>
      <c r="H5630" s="1">
        <f t="shared" si="972"/>
        <v>11.059337870152124</v>
      </c>
      <c r="I5630" s="1">
        <f t="shared" si="966"/>
        <v>-2.1532053796380994</v>
      </c>
      <c r="J5630" s="4">
        <f>B5630+('PV model'!$B$3/15)+(I5630/60)</f>
        <v>8.6874465770060318</v>
      </c>
      <c r="K5630" s="2">
        <f t="shared" si="967"/>
        <v>49.688301344909519</v>
      </c>
      <c r="L5630" s="2">
        <f>DEGREES(ASIN((((COS(RADIANS('PV model'!$B$2))*COS(RADIANS(H5630))*COS(RADIANS(K5630)))+(SIN(RADIANS('PV model'!$B$2))*SIN(RADIANS(H5630)))))))</f>
        <v>31.179260361357219</v>
      </c>
      <c r="M5630" s="3">
        <f t="shared" si="963"/>
        <v>31.179260361357219</v>
      </c>
      <c r="N5630" s="2">
        <f t="shared" si="968"/>
        <v>61.01282646708907</v>
      </c>
      <c r="O5630" s="2">
        <f>IF('PV model'!$B$2&gt;0, 180-N5630,IF('PV model'!$B$2&lt;0,0-N5630,N5630))</f>
        <v>118.98717353291093</v>
      </c>
      <c r="P5630" s="2">
        <f>ABS(O5630-'PV model'!$B$5)</f>
        <v>86.01282646708907</v>
      </c>
      <c r="Q5630" s="3">
        <f t="shared" si="964"/>
        <v>58.820739638642785</v>
      </c>
      <c r="R5630" s="3">
        <f t="shared" si="969"/>
        <v>49.387799999999999</v>
      </c>
      <c r="S5630" s="3">
        <f t="shared" si="965"/>
        <v>192.60958132658828</v>
      </c>
      <c r="T5630" s="3">
        <f>(0.5*(1-COS(RADIANS(90-$X$3)))*(D5630+E5630)*'PV model'!$B$4)</f>
        <v>0</v>
      </c>
      <c r="U5630" s="3">
        <f t="shared" si="970"/>
        <v>241.99738132658828</v>
      </c>
      <c r="V5630" s="3">
        <f>('PV model'!$B$13*(U5630/1000)*(1-'PV model'!$B$14*((20+C5630)-25))*'PV model'!$B$10)/'PV model'!$B$12</f>
        <v>23.309540117564197</v>
      </c>
    </row>
    <row r="5631" spans="1:22" x14ac:dyDescent="0.2">
      <c r="A5631" s="10">
        <f t="shared" si="973"/>
        <v>235</v>
      </c>
      <c r="B5631" s="10">
        <f t="shared" si="971"/>
        <v>10</v>
      </c>
      <c r="C5631" s="23">
        <v>14.6</v>
      </c>
      <c r="D5631" s="24">
        <v>49.387799999999999</v>
      </c>
      <c r="E5631" s="24">
        <v>230.202</v>
      </c>
      <c r="F5631" s="48"/>
      <c r="G5631" s="48"/>
      <c r="H5631" s="1">
        <f t="shared" si="972"/>
        <v>11.059337870152124</v>
      </c>
      <c r="I5631" s="1">
        <f t="shared" si="966"/>
        <v>-2.1532053796380994</v>
      </c>
      <c r="J5631" s="4">
        <f>B5631+('PV model'!$B$3/15)+(I5631/60)</f>
        <v>9.6874465770060318</v>
      </c>
      <c r="K5631" s="2">
        <f t="shared" si="967"/>
        <v>34.688301344909519</v>
      </c>
      <c r="L5631" s="2">
        <f>DEGREES(ASIN((((COS(RADIANS('PV model'!$B$2))*COS(RADIANS(H5631))*COS(RADIANS(K5631)))+(SIN(RADIANS('PV model'!$B$2))*SIN(RADIANS(H5631)))))))</f>
        <v>37.964466491219071</v>
      </c>
      <c r="M5631" s="3">
        <f t="shared" si="963"/>
        <v>37.964466491219071</v>
      </c>
      <c r="N5631" s="2">
        <f t="shared" si="968"/>
        <v>45.109569721572413</v>
      </c>
      <c r="O5631" s="2">
        <f>IF('PV model'!$B$2&gt;0, 180-N5631,IF('PV model'!$B$2&lt;0,0-N5631,N5631))</f>
        <v>134.89043027842757</v>
      </c>
      <c r="P5631" s="2">
        <f>ABS(O5631-'PV model'!$B$5)</f>
        <v>70.109569721572427</v>
      </c>
      <c r="Q5631" s="3">
        <f t="shared" si="964"/>
        <v>52.035533508780929</v>
      </c>
      <c r="R5631" s="3">
        <f t="shared" si="969"/>
        <v>49.387799999999999</v>
      </c>
      <c r="S5631" s="3">
        <f t="shared" si="965"/>
        <v>257.84182578954761</v>
      </c>
      <c r="T5631" s="3">
        <f>(0.5*(1-COS(RADIANS(90-$X$3)))*(D5631+E5631)*'PV model'!$B$4)</f>
        <v>0</v>
      </c>
      <c r="U5631" s="3">
        <f t="shared" si="970"/>
        <v>307.22962578954764</v>
      </c>
      <c r="V5631" s="3">
        <f>('PV model'!$B$13*(U5631/1000)*(1-'PV model'!$B$14*((20+C5631)-25))*'PV model'!$B$10)/'PV model'!$B$12</f>
        <v>29.531383535596529</v>
      </c>
    </row>
    <row r="5632" spans="1:22" x14ac:dyDescent="0.2">
      <c r="A5632" s="10">
        <f t="shared" si="973"/>
        <v>235</v>
      </c>
      <c r="B5632" s="10">
        <f t="shared" si="971"/>
        <v>11</v>
      </c>
      <c r="C5632" s="23">
        <v>15.1</v>
      </c>
      <c r="D5632" s="24">
        <v>85.30619999999999</v>
      </c>
      <c r="E5632" s="24">
        <v>259.30799999999999</v>
      </c>
      <c r="F5632" s="48"/>
      <c r="G5632" s="48"/>
      <c r="H5632" s="1">
        <f t="shared" si="972"/>
        <v>11.059337870152124</v>
      </c>
      <c r="I5632" s="1">
        <f t="shared" si="966"/>
        <v>-2.1532053796380994</v>
      </c>
      <c r="J5632" s="4">
        <f>B5632+('PV model'!$B$3/15)+(I5632/60)</f>
        <v>10.687446577006032</v>
      </c>
      <c r="K5632" s="2">
        <f t="shared" si="967"/>
        <v>19.688301344909522</v>
      </c>
      <c r="L5632" s="2">
        <f>DEGREES(ASIN((((COS(RADIANS('PV model'!$B$2))*COS(RADIANS(H5632))*COS(RADIANS(K5632)))+(SIN(RADIANS('PV model'!$B$2))*SIN(RADIANS(H5632)))))))</f>
        <v>42.959279697722835</v>
      </c>
      <c r="M5632" s="3">
        <f t="shared" si="963"/>
        <v>42.959279697722835</v>
      </c>
      <c r="N5632" s="2">
        <f t="shared" si="968"/>
        <v>26.859396134423847</v>
      </c>
      <c r="O5632" s="2">
        <f>IF('PV model'!$B$2&gt;0, 180-N5632,IF('PV model'!$B$2&lt;0,0-N5632,N5632))</f>
        <v>153.14060386557617</v>
      </c>
      <c r="P5632" s="2">
        <f>ABS(O5632-'PV model'!$B$5)</f>
        <v>51.859396134423832</v>
      </c>
      <c r="Q5632" s="3">
        <f t="shared" si="964"/>
        <v>47.040720302277165</v>
      </c>
      <c r="R5632" s="3">
        <f t="shared" si="969"/>
        <v>85.306200000000004</v>
      </c>
      <c r="S5632" s="3">
        <f t="shared" si="965"/>
        <v>301.2405094120063</v>
      </c>
      <c r="T5632" s="3">
        <f>(0.5*(1-COS(RADIANS(90-$X$3)))*(D5632+E5632)*'PV model'!$B$4)</f>
        <v>0</v>
      </c>
      <c r="U5632" s="3">
        <f t="shared" si="970"/>
        <v>386.54670941200629</v>
      </c>
      <c r="V5632" s="3">
        <f>('PV model'!$B$13*(U5632/1000)*(1-'PV model'!$B$14*((20+C5632)-25))*'PV model'!$B$10)/'PV model'!$B$12</f>
        <v>37.078185026282057</v>
      </c>
    </row>
    <row r="5633" spans="1:22" x14ac:dyDescent="0.2">
      <c r="A5633" s="10">
        <f t="shared" si="973"/>
        <v>235</v>
      </c>
      <c r="B5633" s="10">
        <f t="shared" si="971"/>
        <v>12</v>
      </c>
      <c r="C5633" s="23">
        <v>16.2</v>
      </c>
      <c r="D5633" s="24">
        <v>88.673550000000006</v>
      </c>
      <c r="E5633" s="24">
        <v>285.76799999999997</v>
      </c>
      <c r="F5633" s="48"/>
      <c r="G5633" s="48"/>
      <c r="H5633" s="1">
        <f t="shared" si="972"/>
        <v>11.059337870152124</v>
      </c>
      <c r="I5633" s="1">
        <f t="shared" si="966"/>
        <v>-2.1532053796380994</v>
      </c>
      <c r="J5633" s="4">
        <f>B5633+('PV model'!$B$3/15)+(I5633/60)</f>
        <v>11.687446577006032</v>
      </c>
      <c r="K5633" s="2">
        <f t="shared" si="967"/>
        <v>4.6883013449095223</v>
      </c>
      <c r="L5633" s="2">
        <f>DEGREES(ASIN((((COS(RADIANS('PV model'!$B$2))*COS(RADIANS(H5633))*COS(RADIANS(K5633)))+(SIN(RADIANS('PV model'!$B$2))*SIN(RADIANS(H5633)))))))</f>
        <v>45.407341621757531</v>
      </c>
      <c r="M5633" s="3">
        <f t="shared" si="963"/>
        <v>45.407341621757531</v>
      </c>
      <c r="N5633" s="2">
        <f t="shared" si="968"/>
        <v>6.5609065375057636</v>
      </c>
      <c r="O5633" s="2">
        <f>IF('PV model'!$B$2&gt;0, 180-N5633,IF('PV model'!$B$2&lt;0,0-N5633,N5633))</f>
        <v>173.43909346249424</v>
      </c>
      <c r="P5633" s="2">
        <f>ABS(O5633-'PV model'!$B$5)</f>
        <v>31.560906537505758</v>
      </c>
      <c r="Q5633" s="3">
        <f t="shared" si="964"/>
        <v>44.592658378242469</v>
      </c>
      <c r="R5633" s="3">
        <f t="shared" si="969"/>
        <v>88.673550000000006</v>
      </c>
      <c r="S5633" s="3">
        <f t="shared" si="965"/>
        <v>329.34560252301895</v>
      </c>
      <c r="T5633" s="3">
        <f>(0.5*(1-COS(RADIANS(90-$X$3)))*(D5633+E5633)*'PV model'!$B$4)</f>
        <v>0</v>
      </c>
      <c r="U5633" s="3">
        <f t="shared" si="970"/>
        <v>418.01915252301899</v>
      </c>
      <c r="V5633" s="3">
        <f>('PV model'!$B$13*(U5633/1000)*(1-'PV model'!$B$14*((20+C5633)-25))*'PV model'!$B$10)/'PV model'!$B$12</f>
        <v>39.913217773219166</v>
      </c>
    </row>
    <row r="5634" spans="1:22" x14ac:dyDescent="0.2">
      <c r="A5634" s="10">
        <f t="shared" si="973"/>
        <v>235</v>
      </c>
      <c r="B5634" s="10">
        <f t="shared" si="971"/>
        <v>13</v>
      </c>
      <c r="C5634" s="23">
        <v>17.399999999999999</v>
      </c>
      <c r="D5634" s="24">
        <v>291.83699999999999</v>
      </c>
      <c r="E5634" s="24">
        <v>293.70600000000002</v>
      </c>
      <c r="F5634" s="48"/>
      <c r="G5634" s="48"/>
      <c r="H5634" s="1">
        <f t="shared" si="972"/>
        <v>11.059337870152124</v>
      </c>
      <c r="I5634" s="1">
        <f t="shared" si="966"/>
        <v>-2.1532053796380994</v>
      </c>
      <c r="J5634" s="4">
        <f>B5634+('PV model'!$B$3/15)+(I5634/60)</f>
        <v>12.687446577006032</v>
      </c>
      <c r="K5634" s="2">
        <f t="shared" si="967"/>
        <v>-10.311698655090478</v>
      </c>
      <c r="L5634" s="2">
        <f>DEGREES(ASIN((((COS(RADIANS('PV model'!$B$2))*COS(RADIANS(H5634))*COS(RADIANS(K5634)))+(SIN(RADIANS('PV model'!$B$2))*SIN(RADIANS(H5634)))))))</f>
        <v>44.829345704105961</v>
      </c>
      <c r="M5634" s="3">
        <f t="shared" si="963"/>
        <v>44.829345704105961</v>
      </c>
      <c r="N5634" s="2">
        <f t="shared" si="968"/>
        <v>-14.342084514210832</v>
      </c>
      <c r="O5634" s="2">
        <f>IF('PV model'!$B$2&gt;0, 180-N5634,IF('PV model'!$B$2&lt;0,0-N5634,N5634))</f>
        <v>194.34208451421082</v>
      </c>
      <c r="P5634" s="2">
        <f>ABS(O5634-'PV model'!$B$5)</f>
        <v>10.657915485789175</v>
      </c>
      <c r="Q5634" s="3">
        <f t="shared" si="964"/>
        <v>45.170654295894039</v>
      </c>
      <c r="R5634" s="3">
        <f t="shared" si="969"/>
        <v>291.83699999999993</v>
      </c>
      <c r="S5634" s="3">
        <f t="shared" si="965"/>
        <v>376.69067758484488</v>
      </c>
      <c r="T5634" s="3">
        <f>(0.5*(1-COS(RADIANS(90-$X$3)))*(D5634+E5634)*'PV model'!$B$4)</f>
        <v>0</v>
      </c>
      <c r="U5634" s="3">
        <f t="shared" si="970"/>
        <v>668.52767758484481</v>
      </c>
      <c r="V5634" s="3">
        <f>('PV model'!$B$13*(U5634/1000)*(1-'PV model'!$B$14*((20+C5634)-25))*'PV model'!$B$10)/'PV model'!$B$12</f>
        <v>63.511455729472587</v>
      </c>
    </row>
    <row r="5635" spans="1:22" x14ac:dyDescent="0.2">
      <c r="A5635" s="10">
        <f t="shared" si="973"/>
        <v>235</v>
      </c>
      <c r="B5635" s="10">
        <f t="shared" si="971"/>
        <v>14</v>
      </c>
      <c r="C5635" s="23">
        <v>18.3</v>
      </c>
      <c r="D5635" s="24">
        <v>96.530699999999996</v>
      </c>
      <c r="E5635" s="24">
        <v>279.59399999999999</v>
      </c>
      <c r="F5635" s="48"/>
      <c r="G5635" s="48"/>
      <c r="H5635" s="1">
        <f t="shared" si="972"/>
        <v>11.059337870152124</v>
      </c>
      <c r="I5635" s="1">
        <f t="shared" si="966"/>
        <v>-2.1532053796380994</v>
      </c>
      <c r="J5635" s="4">
        <f>B5635+('PV model'!$B$3/15)+(I5635/60)</f>
        <v>13.687446577006032</v>
      </c>
      <c r="K5635" s="2">
        <f t="shared" si="967"/>
        <v>-25.311698655090478</v>
      </c>
      <c r="L5635" s="2">
        <f>DEGREES(ASIN((((COS(RADIANS('PV model'!$B$2))*COS(RADIANS(H5635))*COS(RADIANS(K5635)))+(SIN(RADIANS('PV model'!$B$2))*SIN(RADIANS(H5635)))))))</f>
        <v>41.346268445445681</v>
      </c>
      <c r="M5635" s="3">
        <f t="shared" si="963"/>
        <v>41.346268445445681</v>
      </c>
      <c r="N5635" s="2">
        <f t="shared" si="968"/>
        <v>-33.981514863248648</v>
      </c>
      <c r="O5635" s="2">
        <f>IF('PV model'!$B$2&gt;0, 180-N5635,IF('PV model'!$B$2&lt;0,0-N5635,N5635))</f>
        <v>213.98151486324866</v>
      </c>
      <c r="P5635" s="2">
        <f>ABS(O5635-'PV model'!$B$5)</f>
        <v>8.9815148632486626</v>
      </c>
      <c r="Q5635" s="3">
        <f t="shared" si="964"/>
        <v>48.653731554554319</v>
      </c>
      <c r="R5635" s="3">
        <f t="shared" si="969"/>
        <v>96.530699999999982</v>
      </c>
      <c r="S5635" s="3">
        <f t="shared" si="965"/>
        <v>326.6339396738872</v>
      </c>
      <c r="T5635" s="3">
        <f>(0.5*(1-COS(RADIANS(90-$X$3)))*(D5635+E5635)*'PV model'!$B$4)</f>
        <v>0</v>
      </c>
      <c r="U5635" s="3">
        <f t="shared" si="970"/>
        <v>423.16463967388717</v>
      </c>
      <c r="V5635" s="3">
        <f>('PV model'!$B$13*(U5635/1000)*(1-'PV model'!$B$14*((20+C5635)-25))*'PV model'!$B$10)/'PV model'!$B$12</f>
        <v>40.049201993089909</v>
      </c>
    </row>
    <row r="5636" spans="1:22" x14ac:dyDescent="0.2">
      <c r="A5636" s="10">
        <f t="shared" si="973"/>
        <v>235</v>
      </c>
      <c r="B5636" s="10">
        <f t="shared" si="971"/>
        <v>15</v>
      </c>
      <c r="C5636" s="23">
        <v>18.7</v>
      </c>
      <c r="D5636" s="24">
        <v>85.30619999999999</v>
      </c>
      <c r="E5636" s="24">
        <v>254.01600000000002</v>
      </c>
      <c r="F5636" s="48"/>
      <c r="G5636" s="48"/>
      <c r="H5636" s="1">
        <f t="shared" si="972"/>
        <v>11.059337870152124</v>
      </c>
      <c r="I5636" s="1">
        <f t="shared" si="966"/>
        <v>-2.1532053796380994</v>
      </c>
      <c r="J5636" s="4">
        <f>B5636+('PV model'!$B$3/15)+(I5636/60)</f>
        <v>14.687446577006032</v>
      </c>
      <c r="K5636" s="2">
        <f t="shared" si="967"/>
        <v>-40.311698655090481</v>
      </c>
      <c r="L5636" s="2">
        <f>DEGREES(ASIN((((COS(RADIANS('PV model'!$B$2))*COS(RADIANS(H5636))*COS(RADIANS(K5636)))+(SIN(RADIANS('PV model'!$B$2))*SIN(RADIANS(H5636)))))))</f>
        <v>35.589420250243876</v>
      </c>
      <c r="M5636" s="3">
        <f t="shared" si="963"/>
        <v>35.589420250243876</v>
      </c>
      <c r="N5636" s="2">
        <f t="shared" si="968"/>
        <v>-51.331411772300257</v>
      </c>
      <c r="O5636" s="2">
        <f>IF('PV model'!$B$2&gt;0, 180-N5636,IF('PV model'!$B$2&lt;0,0-N5636,N5636))</f>
        <v>231.33141177230027</v>
      </c>
      <c r="P5636" s="2">
        <f>ABS(O5636-'PV model'!$B$5)</f>
        <v>26.331411772300271</v>
      </c>
      <c r="Q5636" s="3">
        <f t="shared" si="964"/>
        <v>54.410579749756124</v>
      </c>
      <c r="R5636" s="3">
        <f t="shared" si="969"/>
        <v>85.30619999999999</v>
      </c>
      <c r="S5636" s="3">
        <f t="shared" si="965"/>
        <v>295.67547174180635</v>
      </c>
      <c r="T5636" s="3">
        <f>(0.5*(1-COS(RADIANS(90-$X$3)))*(D5636+E5636)*'PV model'!$B$4)</f>
        <v>0</v>
      </c>
      <c r="U5636" s="3">
        <f t="shared" si="970"/>
        <v>380.98167174180634</v>
      </c>
      <c r="V5636" s="3">
        <f>('PV model'!$B$13*(U5636/1000)*(1-'PV model'!$B$14*((20+C5636)-25))*'PV model'!$B$10)/'PV model'!$B$12</f>
        <v>35.99598345799032</v>
      </c>
    </row>
    <row r="5637" spans="1:22" x14ac:dyDescent="0.2">
      <c r="A5637" s="10">
        <f t="shared" si="973"/>
        <v>235</v>
      </c>
      <c r="B5637" s="10">
        <f t="shared" si="971"/>
        <v>16</v>
      </c>
      <c r="C5637" s="23">
        <v>16.7</v>
      </c>
      <c r="D5637" s="24">
        <v>50.510249999999999</v>
      </c>
      <c r="E5637" s="24">
        <v>220.5</v>
      </c>
      <c r="F5637" s="48"/>
      <c r="G5637" s="48"/>
      <c r="H5637" s="1">
        <f t="shared" si="972"/>
        <v>11.059337870152124</v>
      </c>
      <c r="I5637" s="1">
        <f t="shared" si="966"/>
        <v>-2.1532053796380994</v>
      </c>
      <c r="J5637" s="4">
        <f>B5637+('PV model'!$B$3/15)+(I5637/60)</f>
        <v>15.687446577006032</v>
      </c>
      <c r="K5637" s="2">
        <f t="shared" si="967"/>
        <v>-55.311698655090481</v>
      </c>
      <c r="L5637" s="2">
        <f>DEGREES(ASIN((((COS(RADIANS('PV model'!$B$2))*COS(RADIANS(H5637))*COS(RADIANS(K5637)))+(SIN(RADIANS('PV model'!$B$2))*SIN(RADIANS(H5637)))))))</f>
        <v>28.323577698714182</v>
      </c>
      <c r="M5637" s="3">
        <f t="shared" si="963"/>
        <v>28.323577698714182</v>
      </c>
      <c r="N5637" s="2">
        <f t="shared" si="968"/>
        <v>-66.454085542147666</v>
      </c>
      <c r="O5637" s="2">
        <f>IF('PV model'!$B$2&gt;0, 180-N5637,IF('PV model'!$B$2&lt;0,0-N5637,N5637))</f>
        <v>246.45408554214765</v>
      </c>
      <c r="P5637" s="2">
        <f>ABS(O5637-'PV model'!$B$5)</f>
        <v>41.454085542147652</v>
      </c>
      <c r="Q5637" s="3">
        <f t="shared" si="964"/>
        <v>61.676422301285818</v>
      </c>
      <c r="R5637" s="3">
        <f t="shared" si="969"/>
        <v>50.510249999999999</v>
      </c>
      <c r="S5637" s="3">
        <f t="shared" si="965"/>
        <v>245.80406934153288</v>
      </c>
      <c r="T5637" s="3">
        <f>(0.5*(1-COS(RADIANS(90-$X$3)))*(D5637+E5637)*'PV model'!$B$4)</f>
        <v>0</v>
      </c>
      <c r="U5637" s="3">
        <f t="shared" si="970"/>
        <v>296.31431934153289</v>
      </c>
      <c r="V5637" s="3">
        <f>('PV model'!$B$13*(U5637/1000)*(1-'PV model'!$B$14*((20+C5637)-25))*'PV model'!$B$10)/'PV model'!$B$12</f>
        <v>28.233383047267061</v>
      </c>
    </row>
    <row r="5638" spans="1:22" x14ac:dyDescent="0.2">
      <c r="A5638" s="10">
        <f t="shared" si="973"/>
        <v>235</v>
      </c>
      <c r="B5638" s="10">
        <f t="shared" si="971"/>
        <v>17</v>
      </c>
      <c r="C5638" s="23">
        <v>15.4</v>
      </c>
      <c r="D5638" s="24">
        <v>208.7757</v>
      </c>
      <c r="E5638" s="24">
        <v>160.524</v>
      </c>
      <c r="F5638" s="48"/>
      <c r="G5638" s="48"/>
      <c r="H5638" s="1">
        <f t="shared" si="972"/>
        <v>11.059337870152124</v>
      </c>
      <c r="I5638" s="1">
        <f t="shared" si="966"/>
        <v>-2.1532053796380994</v>
      </c>
      <c r="J5638" s="4">
        <f>B5638+('PV model'!$B$3/15)+(I5638/60)</f>
        <v>16.687446577006032</v>
      </c>
      <c r="K5638" s="2">
        <f t="shared" si="967"/>
        <v>-70.311698655090481</v>
      </c>
      <c r="L5638" s="2">
        <f>DEGREES(ASIN((((COS(RADIANS('PV model'!$B$2))*COS(RADIANS(H5638))*COS(RADIANS(K5638)))+(SIN(RADIANS('PV model'!$B$2))*SIN(RADIANS(H5638)))))))</f>
        <v>20.204298915828868</v>
      </c>
      <c r="M5638" s="3">
        <f t="shared" ref="M5638:M5701" si="974">IF(L5638&gt;0, L5638, 0)</f>
        <v>20.204298915828868</v>
      </c>
      <c r="N5638" s="2">
        <f t="shared" si="968"/>
        <v>-79.945434177234617</v>
      </c>
      <c r="O5638" s="2">
        <f>IF('PV model'!$B$2&gt;0, 180-N5638,IF('PV model'!$B$2&lt;0,0-N5638,N5638))</f>
        <v>259.94543417723463</v>
      </c>
      <c r="P5638" s="2">
        <f>ABS(O5638-'PV model'!$B$5)</f>
        <v>54.945434177234631</v>
      </c>
      <c r="Q5638" s="3">
        <f t="shared" ref="Q5638:Q5701" si="975">DEGREES(ACOS((SIN(RADIANS(L5638))*COS(RADIANS(90-$X$3))+COS(RADIANS(L5638))*COS(RADIANS(P5638))*SIN(RADIANS(90-$X$3)))))</f>
        <v>69.795701084171128</v>
      </c>
      <c r="R5638" s="3">
        <f t="shared" si="969"/>
        <v>208.77570000000009</v>
      </c>
      <c r="S5638" s="3">
        <f t="shared" ref="S5638:S5701" si="976">IF($Z$3=TRUE, IF(E5638=0,0,E5638*(0.5*(1+COS(RADIANS(90-$X$3))*(1+(1-(E5638^2/(D5638+E5638)^2))*(SIN(RADIANS(0.5*$X$3))^3)))*(1+(1-(E5638^2/(D5638+E5638)^2))*(COS(RADIANS(Q5638))^2)*(SIN(RADIANS(90-L5638))^3)))), IF(E5638=0,0,E5638*(0.5*(1+COS(RADIANS(90-$X$3))))))</f>
        <v>198.21532305612365</v>
      </c>
      <c r="T5638" s="3">
        <f>(0.5*(1-COS(RADIANS(90-$X$3)))*(D5638+E5638)*'PV model'!$B$4)</f>
        <v>0</v>
      </c>
      <c r="U5638" s="3">
        <f t="shared" si="970"/>
        <v>406.99102305612371</v>
      </c>
      <c r="V5638" s="3">
        <f>('PV model'!$B$13*(U5638/1000)*(1-'PV model'!$B$14*((20+C5638)-25))*'PV model'!$B$10)/'PV model'!$B$12</f>
        <v>38.990417241839012</v>
      </c>
    </row>
    <row r="5639" spans="1:22" x14ac:dyDescent="0.2">
      <c r="A5639" s="10">
        <f t="shared" si="973"/>
        <v>235</v>
      </c>
      <c r="B5639" s="10">
        <f t="shared" si="971"/>
        <v>18</v>
      </c>
      <c r="C5639" s="23">
        <v>14.6</v>
      </c>
      <c r="D5639" s="24">
        <v>245.81655000000001</v>
      </c>
      <c r="E5639" s="24">
        <v>98.784000000000006</v>
      </c>
      <c r="F5639" s="48"/>
      <c r="G5639" s="48"/>
      <c r="H5639" s="1">
        <f t="shared" si="972"/>
        <v>11.059337870152124</v>
      </c>
      <c r="I5639" s="1">
        <f t="shared" ref="I5639:I5702" si="977">9.87*SIN(RADIANS(1.978*A5639-160.22))-7.53*COS(RADIANS(0.989*A5639-80.11))-1.5*SIN((RADIANS(0.989*A5639-80.11)))</f>
        <v>-2.1532053796380994</v>
      </c>
      <c r="J5639" s="4">
        <f>B5639+('PV model'!$B$3/15)+(I5639/60)</f>
        <v>17.687446577006032</v>
      </c>
      <c r="K5639" s="2">
        <f t="shared" ref="K5639:K5702" si="978">15*(12-J5639)</f>
        <v>-85.311698655090481</v>
      </c>
      <c r="L5639" s="2">
        <f>DEGREES(ASIN((((COS(RADIANS('PV model'!$B$2))*COS(RADIANS(H5639))*COS(RADIANS(K5639)))+(SIN(RADIANS('PV model'!$B$2))*SIN(RADIANS(H5639)))))))</f>
        <v>11.743103105935388</v>
      </c>
      <c r="M5639" s="3">
        <f t="shared" si="974"/>
        <v>11.743103105935388</v>
      </c>
      <c r="N5639" s="2">
        <f t="shared" ref="N5639:N5702" si="979">DEGREES(ASIN((COS(RADIANS(H5639))*SIN(RADIANS(K5639)))/COS(RADIANS(L5639))))</f>
        <v>-87.509623816217299</v>
      </c>
      <c r="O5639" s="2">
        <f>IF('PV model'!$B$2&gt;0, 180-N5639,IF('PV model'!$B$2&lt;0,0-N5639,N5639))</f>
        <v>267.5096238162173</v>
      </c>
      <c r="P5639" s="2">
        <f>ABS(O5639-'PV model'!$B$5)</f>
        <v>62.509623816217299</v>
      </c>
      <c r="Q5639" s="3">
        <f t="shared" si="975"/>
        <v>78.25689689406461</v>
      </c>
      <c r="R5639" s="3">
        <f t="shared" ref="R5639:R5702" si="980">IF(D5639=0,0,D5639*COS(RADIANS(Q5639))/SIN(RADIANS(L5639)))</f>
        <v>245.81655000000001</v>
      </c>
      <c r="S5639" s="3">
        <f t="shared" si="976"/>
        <v>118.9082527371839</v>
      </c>
      <c r="T5639" s="3">
        <f>(0.5*(1-COS(RADIANS(90-$X$3)))*(D5639+E5639)*'PV model'!$B$4)</f>
        <v>0</v>
      </c>
      <c r="U5639" s="3">
        <f t="shared" ref="U5639:U5702" si="981">R5639+S5639+T5639</f>
        <v>364.72480273718389</v>
      </c>
      <c r="V5639" s="3">
        <f>('PV model'!$B$13*(U5639/1000)*(1-'PV model'!$B$14*((20+C5639)-25))*'PV model'!$B$10)/'PV model'!$B$12</f>
        <v>35.057908256395123</v>
      </c>
    </row>
    <row r="5640" spans="1:22" x14ac:dyDescent="0.2">
      <c r="A5640" s="10">
        <f t="shared" si="973"/>
        <v>235</v>
      </c>
      <c r="B5640" s="10">
        <f t="shared" ref="B5640:B5703" si="982">IF(B5639&lt;24,B5639+1,1)</f>
        <v>19</v>
      </c>
      <c r="C5640" s="23">
        <v>13.8</v>
      </c>
      <c r="D5640" s="24">
        <v>51.6327</v>
      </c>
      <c r="E5640" s="24">
        <v>54.684000000000005</v>
      </c>
      <c r="F5640" s="48"/>
      <c r="G5640" s="48"/>
      <c r="H5640" s="1">
        <f t="shared" ref="H5640:H5703" si="983">(23.465*SIN(RADIANS(280.1+0.9863*A5640)))</f>
        <v>11.059337870152124</v>
      </c>
      <c r="I5640" s="1">
        <f t="shared" si="977"/>
        <v>-2.1532053796380994</v>
      </c>
      <c r="J5640" s="4">
        <f>B5640+('PV model'!$B$3/15)+(I5640/60)</f>
        <v>18.687446577006032</v>
      </c>
      <c r="K5640" s="2">
        <f t="shared" si="978"/>
        <v>-100.31169865509048</v>
      </c>
      <c r="L5640" s="2">
        <f>DEGREES(ASIN((((COS(RADIANS('PV model'!$B$2))*COS(RADIANS(H5640))*COS(RADIANS(K5640)))+(SIN(RADIANS('PV model'!$B$2))*SIN(RADIANS(H5640)))))))</f>
        <v>3.3584718640473934</v>
      </c>
      <c r="M5640" s="3">
        <f t="shared" si="974"/>
        <v>3.3584718640473934</v>
      </c>
      <c r="N5640" s="2">
        <f t="shared" si="979"/>
        <v>-75.29343904275872</v>
      </c>
      <c r="O5640" s="2">
        <f>IF('PV model'!$B$2&gt;0, 180-N5640,IF('PV model'!$B$2&lt;0,0-N5640,N5640))</f>
        <v>255.29343904275873</v>
      </c>
      <c r="P5640" s="2">
        <f>ABS(O5640-'PV model'!$B$5)</f>
        <v>50.293439042758735</v>
      </c>
      <c r="Q5640" s="3">
        <f t="shared" si="975"/>
        <v>86.641528135952612</v>
      </c>
      <c r="R5640" s="3">
        <f t="shared" si="980"/>
        <v>51.632699999999986</v>
      </c>
      <c r="S5640" s="3">
        <f t="shared" si="976"/>
        <v>61.948596844882061</v>
      </c>
      <c r="T5640" s="3">
        <f>(0.5*(1-COS(RADIANS(90-$X$3)))*(D5640+E5640)*'PV model'!$B$4)</f>
        <v>0</v>
      </c>
      <c r="U5640" s="3">
        <f t="shared" si="981"/>
        <v>113.58129684488205</v>
      </c>
      <c r="V5640" s="3">
        <f>('PV model'!$B$13*(U5640/1000)*(1-'PV model'!$B$14*((20+C5640)-25))*'PV model'!$B$10)/'PV model'!$B$12</f>
        <v>10.953940190186383</v>
      </c>
    </row>
    <row r="5641" spans="1:22" x14ac:dyDescent="0.2">
      <c r="A5641" s="10">
        <f t="shared" si="973"/>
        <v>235</v>
      </c>
      <c r="B5641" s="10">
        <f t="shared" si="982"/>
        <v>20</v>
      </c>
      <c r="C5641" s="23">
        <v>13.1</v>
      </c>
      <c r="D5641" s="24">
        <v>0</v>
      </c>
      <c r="E5641" s="24">
        <v>7.056</v>
      </c>
      <c r="F5641" s="48"/>
      <c r="G5641" s="48"/>
      <c r="H5641" s="1">
        <f t="shared" si="983"/>
        <v>11.059337870152124</v>
      </c>
      <c r="I5641" s="1">
        <f t="shared" si="977"/>
        <v>-2.1532053796380994</v>
      </c>
      <c r="J5641" s="4">
        <f>B5641+('PV model'!$B$3/15)+(I5641/60)</f>
        <v>19.687446577006032</v>
      </c>
      <c r="K5641" s="2">
        <f t="shared" si="978"/>
        <v>-115.31169865509048</v>
      </c>
      <c r="L5641" s="2">
        <f>DEGREES(ASIN((((COS(RADIANS('PV model'!$B$2))*COS(RADIANS(H5641))*COS(RADIANS(K5641)))+(SIN(RADIANS('PV model'!$B$2))*SIN(RADIANS(H5641)))))))</f>
        <v>-4.5642575407149888</v>
      </c>
      <c r="M5641" s="3">
        <f t="shared" si="974"/>
        <v>0</v>
      </c>
      <c r="N5641" s="2">
        <f t="shared" si="979"/>
        <v>-62.876986495071307</v>
      </c>
      <c r="O5641" s="2">
        <f>IF('PV model'!$B$2&gt;0, 180-N5641,IF('PV model'!$B$2&lt;0,0-N5641,N5641))</f>
        <v>242.87698649507132</v>
      </c>
      <c r="P5641" s="2">
        <f>ABS(O5641-'PV model'!$B$5)</f>
        <v>37.876986495071321</v>
      </c>
      <c r="Q5641" s="3">
        <f t="shared" si="975"/>
        <v>94.564257540714991</v>
      </c>
      <c r="R5641" s="3">
        <f t="shared" si="980"/>
        <v>0</v>
      </c>
      <c r="S5641" s="3">
        <f t="shared" si="976"/>
        <v>7.056</v>
      </c>
      <c r="T5641" s="3">
        <f>(0.5*(1-COS(RADIANS(90-$X$3)))*(D5641+E5641)*'PV model'!$B$4)</f>
        <v>0</v>
      </c>
      <c r="U5641" s="3">
        <f t="shared" si="981"/>
        <v>7.056</v>
      </c>
      <c r="V5641" s="3">
        <f>('PV model'!$B$13*(U5641/1000)*(1-'PV model'!$B$14*((20+C5641)-25))*'PV model'!$B$10)/'PV model'!$B$12</f>
        <v>0.68246546457599988</v>
      </c>
    </row>
    <row r="5642" spans="1:22" x14ac:dyDescent="0.2">
      <c r="A5642" s="10">
        <f t="shared" si="973"/>
        <v>235</v>
      </c>
      <c r="B5642" s="10">
        <f t="shared" si="982"/>
        <v>21</v>
      </c>
      <c r="C5642" s="23">
        <v>12.3</v>
      </c>
      <c r="D5642" s="24">
        <v>0</v>
      </c>
      <c r="E5642" s="24">
        <v>0</v>
      </c>
      <c r="F5642" s="48"/>
      <c r="G5642" s="48"/>
      <c r="H5642" s="1">
        <f t="shared" si="983"/>
        <v>11.059337870152124</v>
      </c>
      <c r="I5642" s="1">
        <f t="shared" si="977"/>
        <v>-2.1532053796380994</v>
      </c>
      <c r="J5642" s="4">
        <f>B5642+('PV model'!$B$3/15)+(I5642/60)</f>
        <v>20.687446577006032</v>
      </c>
      <c r="K5642" s="2">
        <f t="shared" si="978"/>
        <v>-130.31169865509048</v>
      </c>
      <c r="L5642" s="2">
        <f>DEGREES(ASIN((((COS(RADIANS('PV model'!$B$2))*COS(RADIANS(H5642))*COS(RADIANS(K5642)))+(SIN(RADIANS('PV model'!$B$2))*SIN(RADIANS(H5642)))))))</f>
        <v>-11.627058217189639</v>
      </c>
      <c r="M5642" s="3">
        <f t="shared" si="974"/>
        <v>0</v>
      </c>
      <c r="N5642" s="2">
        <f t="shared" si="979"/>
        <v>-49.822857602045481</v>
      </c>
      <c r="O5642" s="2">
        <f>IF('PV model'!$B$2&gt;0, 180-N5642,IF('PV model'!$B$2&lt;0,0-N5642,N5642))</f>
        <v>229.82285760204547</v>
      </c>
      <c r="P5642" s="2">
        <f>ABS(O5642-'PV model'!$B$5)</f>
        <v>24.822857602045474</v>
      </c>
      <c r="Q5642" s="3">
        <f t="shared" si="975"/>
        <v>101.62705821718964</v>
      </c>
      <c r="R5642" s="3">
        <f t="shared" si="980"/>
        <v>0</v>
      </c>
      <c r="S5642" s="3">
        <f t="shared" si="976"/>
        <v>0</v>
      </c>
      <c r="T5642" s="3">
        <f>(0.5*(1-COS(RADIANS(90-$X$3)))*(D5642+E5642)*'PV model'!$B$4)</f>
        <v>0</v>
      </c>
      <c r="U5642" s="3">
        <f t="shared" si="981"/>
        <v>0</v>
      </c>
      <c r="V5642" s="3">
        <f>('PV model'!$B$13*(U5642/1000)*(1-'PV model'!$B$14*((20+C5642)-25))*'PV model'!$B$10)/'PV model'!$B$12</f>
        <v>0</v>
      </c>
    </row>
    <row r="5643" spans="1:22" x14ac:dyDescent="0.2">
      <c r="A5643" s="10">
        <f t="shared" si="973"/>
        <v>235</v>
      </c>
      <c r="B5643" s="10">
        <f t="shared" si="982"/>
        <v>22</v>
      </c>
      <c r="C5643" s="23">
        <v>11.1</v>
      </c>
      <c r="D5643" s="24">
        <v>0</v>
      </c>
      <c r="E5643" s="24">
        <v>0</v>
      </c>
      <c r="F5643" s="48"/>
      <c r="G5643" s="48"/>
      <c r="H5643" s="1">
        <f t="shared" si="983"/>
        <v>11.059337870152124</v>
      </c>
      <c r="I5643" s="1">
        <f t="shared" si="977"/>
        <v>-2.1532053796380994</v>
      </c>
      <c r="J5643" s="4">
        <f>B5643+('PV model'!$B$3/15)+(I5643/60)</f>
        <v>21.687446577006032</v>
      </c>
      <c r="K5643" s="2">
        <f t="shared" si="978"/>
        <v>-145.31169865509048</v>
      </c>
      <c r="L5643" s="2">
        <f>DEGREES(ASIN((((COS(RADIANS('PV model'!$B$2))*COS(RADIANS(H5643))*COS(RADIANS(K5643)))+(SIN(RADIANS('PV model'!$B$2))*SIN(RADIANS(H5643)))))))</f>
        <v>-17.397298777460986</v>
      </c>
      <c r="M5643" s="3">
        <f t="shared" si="974"/>
        <v>0</v>
      </c>
      <c r="N5643" s="2">
        <f t="shared" si="979"/>
        <v>-35.825488699399877</v>
      </c>
      <c r="O5643" s="2">
        <f>IF('PV model'!$B$2&gt;0, 180-N5643,IF('PV model'!$B$2&lt;0,0-N5643,N5643))</f>
        <v>215.82548869939987</v>
      </c>
      <c r="P5643" s="2">
        <f>ABS(O5643-'PV model'!$B$5)</f>
        <v>10.82548869939987</v>
      </c>
      <c r="Q5643" s="3">
        <f t="shared" si="975"/>
        <v>107.39729877746099</v>
      </c>
      <c r="R5643" s="3">
        <f t="shared" si="980"/>
        <v>0</v>
      </c>
      <c r="S5643" s="3">
        <f t="shared" si="976"/>
        <v>0</v>
      </c>
      <c r="T5643" s="3">
        <f>(0.5*(1-COS(RADIANS(90-$X$3)))*(D5643+E5643)*'PV model'!$B$4)</f>
        <v>0</v>
      </c>
      <c r="U5643" s="3">
        <f t="shared" si="981"/>
        <v>0</v>
      </c>
      <c r="V5643" s="3">
        <f>('PV model'!$B$13*(U5643/1000)*(1-'PV model'!$B$14*((20+C5643)-25))*'PV model'!$B$10)/'PV model'!$B$12</f>
        <v>0</v>
      </c>
    </row>
    <row r="5644" spans="1:22" x14ac:dyDescent="0.2">
      <c r="A5644" s="10">
        <f t="shared" si="973"/>
        <v>235</v>
      </c>
      <c r="B5644" s="10">
        <f t="shared" si="982"/>
        <v>23</v>
      </c>
      <c r="C5644" s="23">
        <v>10</v>
      </c>
      <c r="D5644" s="24">
        <v>0</v>
      </c>
      <c r="E5644" s="24">
        <v>0</v>
      </c>
      <c r="F5644" s="48"/>
      <c r="G5644" s="48"/>
      <c r="H5644" s="1">
        <f t="shared" si="983"/>
        <v>11.059337870152124</v>
      </c>
      <c r="I5644" s="1">
        <f t="shared" si="977"/>
        <v>-2.1532053796380994</v>
      </c>
      <c r="J5644" s="4">
        <f>B5644+('PV model'!$B$3/15)+(I5644/60)</f>
        <v>22.687446577006032</v>
      </c>
      <c r="K5644" s="2">
        <f t="shared" si="978"/>
        <v>-160.31169865509048</v>
      </c>
      <c r="L5644" s="2">
        <f>DEGREES(ASIN((((COS(RADIANS('PV model'!$B$2))*COS(RADIANS(H5644))*COS(RADIANS(K5644)))+(SIN(RADIANS('PV model'!$B$2))*SIN(RADIANS(H5644)))))))</f>
        <v>-21.426142725622487</v>
      </c>
      <c r="M5644" s="3">
        <f t="shared" si="974"/>
        <v>0</v>
      </c>
      <c r="N5644" s="2">
        <f t="shared" si="979"/>
        <v>-20.805343954176536</v>
      </c>
      <c r="O5644" s="2">
        <f>IF('PV model'!$B$2&gt;0, 180-N5644,IF('PV model'!$B$2&lt;0,0-N5644,N5644))</f>
        <v>200.80534395417652</v>
      </c>
      <c r="P5644" s="2">
        <f>ABS(O5644-'PV model'!$B$5)</f>
        <v>4.1946560458234785</v>
      </c>
      <c r="Q5644" s="3">
        <f t="shared" si="975"/>
        <v>111.42614272562248</v>
      </c>
      <c r="R5644" s="3">
        <f t="shared" si="980"/>
        <v>0</v>
      </c>
      <c r="S5644" s="3">
        <f t="shared" si="976"/>
        <v>0</v>
      </c>
      <c r="T5644" s="3">
        <f>(0.5*(1-COS(RADIANS(90-$X$3)))*(D5644+E5644)*'PV model'!$B$4)</f>
        <v>0</v>
      </c>
      <c r="U5644" s="3">
        <f t="shared" si="981"/>
        <v>0</v>
      </c>
      <c r="V5644" s="3">
        <f>('PV model'!$B$13*(U5644/1000)*(1-'PV model'!$B$14*((20+C5644)-25))*'PV model'!$B$10)/'PV model'!$B$12</f>
        <v>0</v>
      </c>
    </row>
    <row r="5645" spans="1:22" x14ac:dyDescent="0.2">
      <c r="A5645" s="10">
        <f t="shared" si="973"/>
        <v>235</v>
      </c>
      <c r="B5645" s="10">
        <f t="shared" si="982"/>
        <v>24</v>
      </c>
      <c r="C5645" s="23">
        <v>8.8000000000000007</v>
      </c>
      <c r="D5645" s="24">
        <v>0</v>
      </c>
      <c r="E5645" s="24">
        <v>0</v>
      </c>
      <c r="F5645" s="48"/>
      <c r="G5645" s="48"/>
      <c r="H5645" s="1">
        <f t="shared" si="983"/>
        <v>11.059337870152124</v>
      </c>
      <c r="I5645" s="1">
        <f t="shared" si="977"/>
        <v>-2.1532053796380994</v>
      </c>
      <c r="J5645" s="4">
        <f>B5645+('PV model'!$B$3/15)+(I5645/60)</f>
        <v>23.687446577006032</v>
      </c>
      <c r="K5645" s="2">
        <f t="shared" si="978"/>
        <v>-175.31169865509048</v>
      </c>
      <c r="L5645" s="2">
        <f>DEGREES(ASIN((((COS(RADIANS('PV model'!$B$2))*COS(RADIANS(H5645))*COS(RADIANS(K5645)))+(SIN(RADIANS('PV model'!$B$2))*SIN(RADIANS(H5645)))))))</f>
        <v>-23.324560186503533</v>
      </c>
      <c r="M5645" s="3">
        <f t="shared" si="974"/>
        <v>0</v>
      </c>
      <c r="N5645" s="2">
        <f t="shared" si="979"/>
        <v>-5.0115261646722207</v>
      </c>
      <c r="O5645" s="2">
        <f>IF('PV model'!$B$2&gt;0, 180-N5645,IF('PV model'!$B$2&lt;0,0-N5645,N5645))</f>
        <v>185.01152616467223</v>
      </c>
      <c r="P5645" s="2">
        <f>ABS(O5645-'PV model'!$B$5)</f>
        <v>19.988473835327767</v>
      </c>
      <c r="Q5645" s="3">
        <f t="shared" si="975"/>
        <v>113.32456018650353</v>
      </c>
      <c r="R5645" s="3">
        <f t="shared" si="980"/>
        <v>0</v>
      </c>
      <c r="S5645" s="3">
        <f t="shared" si="976"/>
        <v>0</v>
      </c>
      <c r="T5645" s="3">
        <f>(0.5*(1-COS(RADIANS(90-$X$3)))*(D5645+E5645)*'PV model'!$B$4)</f>
        <v>0</v>
      </c>
      <c r="U5645" s="3">
        <f t="shared" si="981"/>
        <v>0</v>
      </c>
      <c r="V5645" s="3">
        <f>('PV model'!$B$13*(U5645/1000)*(1-'PV model'!$B$14*((20+C5645)-25))*'PV model'!$B$10)/'PV model'!$B$12</f>
        <v>0</v>
      </c>
    </row>
    <row r="5646" spans="1:22" x14ac:dyDescent="0.2">
      <c r="A5646" s="10">
        <f t="shared" si="973"/>
        <v>236</v>
      </c>
      <c r="B5646" s="10">
        <f t="shared" si="982"/>
        <v>1</v>
      </c>
      <c r="C5646" s="23">
        <v>8</v>
      </c>
      <c r="D5646" s="24">
        <v>0</v>
      </c>
      <c r="E5646" s="24">
        <v>0</v>
      </c>
      <c r="F5646" s="48"/>
      <c r="G5646" s="48"/>
      <c r="H5646" s="1">
        <f t="shared" si="983"/>
        <v>10.701463478983586</v>
      </c>
      <c r="I5646" s="1">
        <f t="shared" si="977"/>
        <v>-1.8724274166481094</v>
      </c>
      <c r="J5646" s="4">
        <f>B5646+('PV model'!$B$3/15)+(I5646/60)</f>
        <v>0.69212620972253158</v>
      </c>
      <c r="K5646" s="2">
        <f t="shared" si="978"/>
        <v>169.61810685416202</v>
      </c>
      <c r="L5646" s="2">
        <f>DEGREES(ASIN((((COS(RADIANS('PV model'!$B$2))*COS(RADIANS(H5646))*COS(RADIANS(K5646)))+(SIN(RADIANS('PV model'!$B$2))*SIN(RADIANS(H5646)))))))</f>
        <v>-23.229198791773587</v>
      </c>
      <c r="M5646" s="3">
        <f t="shared" si="974"/>
        <v>0</v>
      </c>
      <c r="N5646" s="2">
        <f t="shared" si="979"/>
        <v>11.11010674111796</v>
      </c>
      <c r="O5646" s="2">
        <f>IF('PV model'!$B$2&gt;0, 180-N5646,IF('PV model'!$B$2&lt;0,0-N5646,N5646))</f>
        <v>168.88989325888204</v>
      </c>
      <c r="P5646" s="2">
        <f>ABS(O5646-'PV model'!$B$5)</f>
        <v>36.11010674111796</v>
      </c>
      <c r="Q5646" s="3">
        <f t="shared" si="975"/>
        <v>113.22919879177358</v>
      </c>
      <c r="R5646" s="3">
        <f t="shared" si="980"/>
        <v>0</v>
      </c>
      <c r="S5646" s="3">
        <f t="shared" si="976"/>
        <v>0</v>
      </c>
      <c r="T5646" s="3">
        <f>(0.5*(1-COS(RADIANS(90-$X$3)))*(D5646+E5646)*'PV model'!$B$4)</f>
        <v>0</v>
      </c>
      <c r="U5646" s="3">
        <f t="shared" si="981"/>
        <v>0</v>
      </c>
      <c r="V5646" s="3">
        <f>('PV model'!$B$13*(U5646/1000)*(1-'PV model'!$B$14*((20+C5646)-25))*'PV model'!$B$10)/'PV model'!$B$12</f>
        <v>0</v>
      </c>
    </row>
    <row r="5647" spans="1:22" x14ac:dyDescent="0.2">
      <c r="A5647" s="10">
        <f t="shared" si="973"/>
        <v>236</v>
      </c>
      <c r="B5647" s="10">
        <f t="shared" si="982"/>
        <v>2</v>
      </c>
      <c r="C5647" s="23">
        <v>7.8</v>
      </c>
      <c r="D5647" s="24">
        <v>0</v>
      </c>
      <c r="E5647" s="24">
        <v>0</v>
      </c>
      <c r="F5647" s="48"/>
      <c r="G5647" s="48"/>
      <c r="H5647" s="1">
        <f t="shared" si="983"/>
        <v>10.701463478983586</v>
      </c>
      <c r="I5647" s="1">
        <f t="shared" si="977"/>
        <v>-1.8724274166481094</v>
      </c>
      <c r="J5647" s="4">
        <f>B5647+('PV model'!$B$3/15)+(I5647/60)</f>
        <v>1.6921262097225316</v>
      </c>
      <c r="K5647" s="2">
        <f t="shared" si="978"/>
        <v>154.61810685416202</v>
      </c>
      <c r="L5647" s="2">
        <f>DEGREES(ASIN((((COS(RADIANS('PV model'!$B$2))*COS(RADIANS(H5647))*COS(RADIANS(K5647)))+(SIN(RADIANS('PV model'!$B$2))*SIN(RADIANS(H5647)))))))</f>
        <v>-20.474965652044109</v>
      </c>
      <c r="M5647" s="3">
        <f t="shared" si="974"/>
        <v>0</v>
      </c>
      <c r="N5647" s="2">
        <f t="shared" si="979"/>
        <v>26.717887168004239</v>
      </c>
      <c r="O5647" s="2">
        <f>IF('PV model'!$B$2&gt;0, 180-N5647,IF('PV model'!$B$2&lt;0,0-N5647,N5647))</f>
        <v>153.28211283199576</v>
      </c>
      <c r="P5647" s="2">
        <f>ABS(O5647-'PV model'!$B$5)</f>
        <v>51.717887168004239</v>
      </c>
      <c r="Q5647" s="3">
        <f t="shared" si="975"/>
        <v>110.47496565204412</v>
      </c>
      <c r="R5647" s="3">
        <f t="shared" si="980"/>
        <v>0</v>
      </c>
      <c r="S5647" s="3">
        <f t="shared" si="976"/>
        <v>0</v>
      </c>
      <c r="T5647" s="3">
        <f>(0.5*(1-COS(RADIANS(90-$X$3)))*(D5647+E5647)*'PV model'!$B$4)</f>
        <v>0</v>
      </c>
      <c r="U5647" s="3">
        <f t="shared" si="981"/>
        <v>0</v>
      </c>
      <c r="V5647" s="3">
        <f>('PV model'!$B$13*(U5647/1000)*(1-'PV model'!$B$14*((20+C5647)-25))*'PV model'!$B$10)/'PV model'!$B$12</f>
        <v>0</v>
      </c>
    </row>
    <row r="5648" spans="1:22" x14ac:dyDescent="0.2">
      <c r="A5648" s="10">
        <f t="shared" si="973"/>
        <v>236</v>
      </c>
      <c r="B5648" s="10">
        <f t="shared" si="982"/>
        <v>3</v>
      </c>
      <c r="C5648" s="23">
        <v>7.3</v>
      </c>
      <c r="D5648" s="24">
        <v>0</v>
      </c>
      <c r="E5648" s="24">
        <v>0</v>
      </c>
      <c r="F5648" s="48"/>
      <c r="G5648" s="48"/>
      <c r="H5648" s="1">
        <f t="shared" si="983"/>
        <v>10.701463478983586</v>
      </c>
      <c r="I5648" s="1">
        <f t="shared" si="977"/>
        <v>-1.8724274166481094</v>
      </c>
      <c r="J5648" s="4">
        <f>B5648+('PV model'!$B$3/15)+(I5648/60)</f>
        <v>2.6921262097225314</v>
      </c>
      <c r="K5648" s="2">
        <f t="shared" si="978"/>
        <v>139.61810685416202</v>
      </c>
      <c r="L5648" s="2">
        <f>DEGREES(ASIN((((COS(RADIANS('PV model'!$B$2))*COS(RADIANS(H5648))*COS(RADIANS(K5648)))+(SIN(RADIANS('PV model'!$B$2))*SIN(RADIANS(H5648)))))))</f>
        <v>-15.718946518493643</v>
      </c>
      <c r="M5648" s="3">
        <f t="shared" si="974"/>
        <v>0</v>
      </c>
      <c r="N5648" s="2">
        <f t="shared" si="979"/>
        <v>41.402464645229486</v>
      </c>
      <c r="O5648" s="2">
        <f>IF('PV model'!$B$2&gt;0, 180-N5648,IF('PV model'!$B$2&lt;0,0-N5648,N5648))</f>
        <v>138.59753535477051</v>
      </c>
      <c r="P5648" s="2">
        <f>ABS(O5648-'PV model'!$B$5)</f>
        <v>66.402464645229486</v>
      </c>
      <c r="Q5648" s="3">
        <f t="shared" si="975"/>
        <v>105.71894651849364</v>
      </c>
      <c r="R5648" s="3">
        <f t="shared" si="980"/>
        <v>0</v>
      </c>
      <c r="S5648" s="3">
        <f t="shared" si="976"/>
        <v>0</v>
      </c>
      <c r="T5648" s="3">
        <f>(0.5*(1-COS(RADIANS(90-$X$3)))*(D5648+E5648)*'PV model'!$B$4)</f>
        <v>0</v>
      </c>
      <c r="U5648" s="3">
        <f t="shared" si="981"/>
        <v>0</v>
      </c>
      <c r="V5648" s="3">
        <f>('PV model'!$B$13*(U5648/1000)*(1-'PV model'!$B$14*((20+C5648)-25))*'PV model'!$B$10)/'PV model'!$B$12</f>
        <v>0</v>
      </c>
    </row>
    <row r="5649" spans="1:22" x14ac:dyDescent="0.2">
      <c r="A5649" s="10">
        <f t="shared" si="973"/>
        <v>236</v>
      </c>
      <c r="B5649" s="10">
        <f t="shared" si="982"/>
        <v>4</v>
      </c>
      <c r="C5649" s="23">
        <v>6</v>
      </c>
      <c r="D5649" s="24">
        <v>0</v>
      </c>
      <c r="E5649" s="24">
        <v>0</v>
      </c>
      <c r="F5649" s="48"/>
      <c r="G5649" s="48"/>
      <c r="H5649" s="1">
        <f t="shared" si="983"/>
        <v>10.701463478983586</v>
      </c>
      <c r="I5649" s="1">
        <f t="shared" si="977"/>
        <v>-1.8724274166481094</v>
      </c>
      <c r="J5649" s="4">
        <f>B5649+('PV model'!$B$3/15)+(I5649/60)</f>
        <v>3.6921262097225314</v>
      </c>
      <c r="K5649" s="2">
        <f t="shared" si="978"/>
        <v>124.61810685416204</v>
      </c>
      <c r="L5649" s="2">
        <f>DEGREES(ASIN((((COS(RADIANS('PV model'!$B$2))*COS(RADIANS(H5649))*COS(RADIANS(K5649)))+(SIN(RADIANS('PV model'!$B$2))*SIN(RADIANS(H5649)))))))</f>
        <v>-9.3896544482295088</v>
      </c>
      <c r="M5649" s="3">
        <f t="shared" si="974"/>
        <v>0</v>
      </c>
      <c r="N5649" s="2">
        <f t="shared" si="979"/>
        <v>55.047342078794941</v>
      </c>
      <c r="O5649" s="2">
        <f>IF('PV model'!$B$2&gt;0, 180-N5649,IF('PV model'!$B$2&lt;0,0-N5649,N5649))</f>
        <v>124.95265792120506</v>
      </c>
      <c r="P5649" s="2">
        <f>ABS(O5649-'PV model'!$B$5)</f>
        <v>80.047342078794941</v>
      </c>
      <c r="Q5649" s="3">
        <f t="shared" si="975"/>
        <v>99.389654448229507</v>
      </c>
      <c r="R5649" s="3">
        <f t="shared" si="980"/>
        <v>0</v>
      </c>
      <c r="S5649" s="3">
        <f t="shared" si="976"/>
        <v>0</v>
      </c>
      <c r="T5649" s="3">
        <f>(0.5*(1-COS(RADIANS(90-$X$3)))*(D5649+E5649)*'PV model'!$B$4)</f>
        <v>0</v>
      </c>
      <c r="U5649" s="3">
        <f t="shared" si="981"/>
        <v>0</v>
      </c>
      <c r="V5649" s="3">
        <f>('PV model'!$B$13*(U5649/1000)*(1-'PV model'!$B$14*((20+C5649)-25))*'PV model'!$B$10)/'PV model'!$B$12</f>
        <v>0</v>
      </c>
    </row>
    <row r="5650" spans="1:22" x14ac:dyDescent="0.2">
      <c r="A5650" s="10">
        <f t="shared" si="973"/>
        <v>236</v>
      </c>
      <c r="B5650" s="10">
        <f t="shared" si="982"/>
        <v>5</v>
      </c>
      <c r="C5650" s="23">
        <v>5.2</v>
      </c>
      <c r="D5650" s="24">
        <v>0</v>
      </c>
      <c r="E5650" s="24">
        <v>0</v>
      </c>
      <c r="F5650" s="48"/>
      <c r="G5650" s="48"/>
      <c r="H5650" s="1">
        <f t="shared" si="983"/>
        <v>10.701463478983586</v>
      </c>
      <c r="I5650" s="1">
        <f t="shared" si="977"/>
        <v>-1.8724274166481094</v>
      </c>
      <c r="J5650" s="4">
        <f>B5650+('PV model'!$B$3/15)+(I5650/60)</f>
        <v>4.6921262097225318</v>
      </c>
      <c r="K5650" s="2">
        <f t="shared" si="978"/>
        <v>109.61810685416202</v>
      </c>
      <c r="L5650" s="2">
        <f>DEGREES(ASIN((((COS(RADIANS('PV model'!$B$2))*COS(RADIANS(H5650))*COS(RADIANS(K5650)))+(SIN(RADIANS('PV model'!$B$2))*SIN(RADIANS(H5650)))))))</f>
        <v>-1.9386654547187527</v>
      </c>
      <c r="M5650" s="3">
        <f t="shared" si="974"/>
        <v>0</v>
      </c>
      <c r="N5650" s="2">
        <f t="shared" si="979"/>
        <v>67.834679765555421</v>
      </c>
      <c r="O5650" s="2">
        <f>IF('PV model'!$B$2&gt;0, 180-N5650,IF('PV model'!$B$2&lt;0,0-N5650,N5650))</f>
        <v>112.16532023444458</v>
      </c>
      <c r="P5650" s="2">
        <f>ABS(O5650-'PV model'!$B$5)</f>
        <v>92.834679765555421</v>
      </c>
      <c r="Q5650" s="3">
        <f t="shared" si="975"/>
        <v>91.938665454718759</v>
      </c>
      <c r="R5650" s="3">
        <f t="shared" si="980"/>
        <v>0</v>
      </c>
      <c r="S5650" s="3">
        <f t="shared" si="976"/>
        <v>0</v>
      </c>
      <c r="T5650" s="3">
        <f>(0.5*(1-COS(RADIANS(90-$X$3)))*(D5650+E5650)*'PV model'!$B$4)</f>
        <v>0</v>
      </c>
      <c r="U5650" s="3">
        <f t="shared" si="981"/>
        <v>0</v>
      </c>
      <c r="V5650" s="3">
        <f>('PV model'!$B$13*(U5650/1000)*(1-'PV model'!$B$14*((20+C5650)-25))*'PV model'!$B$10)/'PV model'!$B$12</f>
        <v>0</v>
      </c>
    </row>
    <row r="5651" spans="1:22" x14ac:dyDescent="0.2">
      <c r="A5651" s="10">
        <f t="shared" si="973"/>
        <v>236</v>
      </c>
      <c r="B5651" s="10">
        <f t="shared" si="982"/>
        <v>6</v>
      </c>
      <c r="C5651" s="23">
        <v>5.2</v>
      </c>
      <c r="D5651" s="24">
        <v>0</v>
      </c>
      <c r="E5651" s="24">
        <v>10.584000000000001</v>
      </c>
      <c r="F5651" s="48"/>
      <c r="G5651" s="48"/>
      <c r="H5651" s="1">
        <f t="shared" si="983"/>
        <v>10.701463478983586</v>
      </c>
      <c r="I5651" s="1">
        <f t="shared" si="977"/>
        <v>-1.8724274166481094</v>
      </c>
      <c r="J5651" s="4">
        <f>B5651+('PV model'!$B$3/15)+(I5651/60)</f>
        <v>5.6921262097225318</v>
      </c>
      <c r="K5651" s="2">
        <f t="shared" si="978"/>
        <v>94.618106854162022</v>
      </c>
      <c r="L5651" s="2">
        <f>DEGREES(ASIN((((COS(RADIANS('PV model'!$B$2))*COS(RADIANS(H5651))*COS(RADIANS(K5651)))+(SIN(RADIANS('PV model'!$B$2))*SIN(RADIANS(H5651)))))))</f>
        <v>6.2128864999748554</v>
      </c>
      <c r="M5651" s="3">
        <f t="shared" si="974"/>
        <v>6.2128864999748554</v>
      </c>
      <c r="N5651" s="2">
        <f t="shared" si="979"/>
        <v>80.131751657925278</v>
      </c>
      <c r="O5651" s="2">
        <f>IF('PV model'!$B$2&gt;0, 180-N5651,IF('PV model'!$B$2&lt;0,0-N5651,N5651))</f>
        <v>99.868248342074722</v>
      </c>
      <c r="P5651" s="2">
        <f>ABS(O5651-'PV model'!$B$5)</f>
        <v>105.13175165792528</v>
      </c>
      <c r="Q5651" s="3">
        <f t="shared" si="975"/>
        <v>83.787113500025143</v>
      </c>
      <c r="R5651" s="3">
        <f t="shared" si="980"/>
        <v>0</v>
      </c>
      <c r="S5651" s="3">
        <f t="shared" si="976"/>
        <v>10.584000000000001</v>
      </c>
      <c r="T5651" s="3">
        <f>(0.5*(1-COS(RADIANS(90-$X$3)))*(D5651+E5651)*'PV model'!$B$4)</f>
        <v>0</v>
      </c>
      <c r="U5651" s="3">
        <f t="shared" si="981"/>
        <v>10.584000000000001</v>
      </c>
      <c r="V5651" s="3">
        <f>('PV model'!$B$13*(U5651/1000)*(1-'PV model'!$B$14*((20+C5651)-25))*'PV model'!$B$10)/'PV model'!$B$12</f>
        <v>1.057130258688</v>
      </c>
    </row>
    <row r="5652" spans="1:22" x14ac:dyDescent="0.2">
      <c r="A5652" s="10">
        <f t="shared" si="973"/>
        <v>236</v>
      </c>
      <c r="B5652" s="10">
        <f t="shared" si="982"/>
        <v>7</v>
      </c>
      <c r="C5652" s="23">
        <v>7.1</v>
      </c>
      <c r="D5652" s="24">
        <v>154.8981</v>
      </c>
      <c r="E5652" s="24">
        <v>58.211999999999996</v>
      </c>
      <c r="F5652" s="48"/>
      <c r="G5652" s="48"/>
      <c r="H5652" s="1">
        <f t="shared" si="983"/>
        <v>10.701463478983586</v>
      </c>
      <c r="I5652" s="1">
        <f t="shared" si="977"/>
        <v>-1.8724274166481094</v>
      </c>
      <c r="J5652" s="4">
        <f>B5652+('PV model'!$B$3/15)+(I5652/60)</f>
        <v>6.6921262097225318</v>
      </c>
      <c r="K5652" s="2">
        <f t="shared" si="978"/>
        <v>79.618106854162022</v>
      </c>
      <c r="L5652" s="2">
        <f>DEGREES(ASIN((((COS(RADIANS('PV model'!$B$2))*COS(RADIANS(H5652))*COS(RADIANS(K5652)))+(SIN(RADIANS('PV model'!$B$2))*SIN(RADIANS(H5652)))))))</f>
        <v>14.674610640309071</v>
      </c>
      <c r="M5652" s="3">
        <f t="shared" si="974"/>
        <v>14.674610640309071</v>
      </c>
      <c r="N5652" s="2">
        <f t="shared" si="979"/>
        <v>87.585487678635758</v>
      </c>
      <c r="O5652" s="2">
        <f>IF('PV model'!$B$2&gt;0, 180-N5652,IF('PV model'!$B$2&lt;0,0-N5652,N5652))</f>
        <v>92.414512321364242</v>
      </c>
      <c r="P5652" s="2">
        <f>ABS(O5652-'PV model'!$B$5)</f>
        <v>112.58548767863576</v>
      </c>
      <c r="Q5652" s="3">
        <f t="shared" si="975"/>
        <v>75.325389359690917</v>
      </c>
      <c r="R5652" s="3">
        <f t="shared" si="980"/>
        <v>154.89810000000011</v>
      </c>
      <c r="S5652" s="3">
        <f t="shared" si="976"/>
        <v>71.376351756773246</v>
      </c>
      <c r="T5652" s="3">
        <f>(0.5*(1-COS(RADIANS(90-$X$3)))*(D5652+E5652)*'PV model'!$B$4)</f>
        <v>0</v>
      </c>
      <c r="U5652" s="3">
        <f t="shared" si="981"/>
        <v>226.27445175677337</v>
      </c>
      <c r="V5652" s="3">
        <f>('PV model'!$B$13*(U5652/1000)*(1-'PV model'!$B$14*((20+C5652)-25))*'PV model'!$B$10)/'PV model'!$B$12</f>
        <v>22.42839968634717</v>
      </c>
    </row>
    <row r="5653" spans="1:22" x14ac:dyDescent="0.2">
      <c r="A5653" s="10">
        <f t="shared" si="973"/>
        <v>236</v>
      </c>
      <c r="B5653" s="10">
        <f t="shared" si="982"/>
        <v>8</v>
      </c>
      <c r="C5653" s="23">
        <v>10.199999999999999</v>
      </c>
      <c r="D5653" s="24">
        <v>438.87795</v>
      </c>
      <c r="E5653" s="24">
        <v>89.963999999999999</v>
      </c>
      <c r="F5653" s="48"/>
      <c r="G5653" s="48"/>
      <c r="H5653" s="1">
        <f t="shared" si="983"/>
        <v>10.701463478983586</v>
      </c>
      <c r="I5653" s="1">
        <f t="shared" si="977"/>
        <v>-1.8724274166481094</v>
      </c>
      <c r="J5653" s="4">
        <f>B5653+('PV model'!$B$3/15)+(I5653/60)</f>
        <v>7.6921262097225318</v>
      </c>
      <c r="K5653" s="2">
        <f t="shared" si="978"/>
        <v>64.618106854162022</v>
      </c>
      <c r="L5653" s="2">
        <f>DEGREES(ASIN((((COS(RADIANS('PV model'!$B$2))*COS(RADIANS(H5653))*COS(RADIANS(K5653)))+(SIN(RADIANS('PV model'!$B$2))*SIN(RADIANS(H5653)))))))</f>
        <v>23.054132872807024</v>
      </c>
      <c r="M5653" s="3">
        <f t="shared" si="974"/>
        <v>23.054132872807024</v>
      </c>
      <c r="N5653" s="2">
        <f t="shared" si="979"/>
        <v>74.755405766531524</v>
      </c>
      <c r="O5653" s="2">
        <f>IF('PV model'!$B$2&gt;0, 180-N5653,IF('PV model'!$B$2&lt;0,0-N5653,N5653))</f>
        <v>105.24459423346848</v>
      </c>
      <c r="P5653" s="2">
        <f>ABS(O5653-'PV model'!$B$5)</f>
        <v>99.755405766531524</v>
      </c>
      <c r="Q5653" s="3">
        <f t="shared" si="975"/>
        <v>66.945867127192983</v>
      </c>
      <c r="R5653" s="3">
        <f t="shared" si="980"/>
        <v>438.87795</v>
      </c>
      <c r="S5653" s="3">
        <f t="shared" si="976"/>
        <v>117.63540419248815</v>
      </c>
      <c r="T5653" s="3">
        <f>(0.5*(1-COS(RADIANS(90-$X$3)))*(D5653+E5653)*'PV model'!$B$4)</f>
        <v>0</v>
      </c>
      <c r="U5653" s="3">
        <f t="shared" si="981"/>
        <v>556.51335419248812</v>
      </c>
      <c r="V5653" s="3">
        <f>('PV model'!$B$13*(U5653/1000)*(1-'PV model'!$B$14*((20+C5653)-25))*'PV model'!$B$10)/'PV model'!$B$12</f>
        <v>54.471990127471422</v>
      </c>
    </row>
    <row r="5654" spans="1:22" x14ac:dyDescent="0.2">
      <c r="A5654" s="10">
        <f t="shared" si="973"/>
        <v>236</v>
      </c>
      <c r="B5654" s="10">
        <f t="shared" si="982"/>
        <v>9</v>
      </c>
      <c r="C5654" s="23">
        <v>12.4</v>
      </c>
      <c r="D5654" s="24">
        <v>622.95974999999999</v>
      </c>
      <c r="E5654" s="24">
        <v>110.25</v>
      </c>
      <c r="F5654" s="48"/>
      <c r="G5654" s="48"/>
      <c r="H5654" s="1">
        <f t="shared" si="983"/>
        <v>10.701463478983586</v>
      </c>
      <c r="I5654" s="1">
        <f t="shared" si="977"/>
        <v>-1.8724274166481094</v>
      </c>
      <c r="J5654" s="4">
        <f>B5654+('PV model'!$B$3/15)+(I5654/60)</f>
        <v>8.6921262097225309</v>
      </c>
      <c r="K5654" s="2">
        <f t="shared" si="978"/>
        <v>49.618106854162036</v>
      </c>
      <c r="L5654" s="2">
        <f>DEGREES(ASIN((((COS(RADIANS('PV model'!$B$2))*COS(RADIANS(H5654))*COS(RADIANS(K5654)))+(SIN(RADIANS('PV model'!$B$2))*SIN(RADIANS(H5654)))))))</f>
        <v>30.9048596533402</v>
      </c>
      <c r="M5654" s="3">
        <f t="shared" si="974"/>
        <v>30.9048596533402</v>
      </c>
      <c r="N5654" s="2">
        <f t="shared" si="979"/>
        <v>60.732880398648192</v>
      </c>
      <c r="O5654" s="2">
        <f>IF('PV model'!$B$2&gt;0, 180-N5654,IF('PV model'!$B$2&lt;0,0-N5654,N5654))</f>
        <v>119.26711960135181</v>
      </c>
      <c r="P5654" s="2">
        <f>ABS(O5654-'PV model'!$B$5)</f>
        <v>85.732880398648192</v>
      </c>
      <c r="Q5654" s="3">
        <f t="shared" si="975"/>
        <v>59.095140346659804</v>
      </c>
      <c r="R5654" s="3">
        <f t="shared" si="980"/>
        <v>622.95974999999976</v>
      </c>
      <c r="S5654" s="3">
        <f t="shared" si="976"/>
        <v>150.35764211051034</v>
      </c>
      <c r="T5654" s="3">
        <f>(0.5*(1-COS(RADIANS(90-$X$3)))*(D5654+E5654)*'PV model'!$B$4)</f>
        <v>0</v>
      </c>
      <c r="U5654" s="3">
        <f t="shared" si="981"/>
        <v>773.31739211051013</v>
      </c>
      <c r="V5654" s="3">
        <f>('PV model'!$B$13*(U5654/1000)*(1-'PV model'!$B$14*((20+C5654)-25))*'PV model'!$B$10)/'PV model'!$B$12</f>
        <v>75.012702642511741</v>
      </c>
    </row>
    <row r="5655" spans="1:22" x14ac:dyDescent="0.2">
      <c r="A5655" s="10">
        <f t="shared" si="973"/>
        <v>236</v>
      </c>
      <c r="B5655" s="10">
        <f t="shared" si="982"/>
        <v>10</v>
      </c>
      <c r="C5655" s="23">
        <v>12.7</v>
      </c>
      <c r="D5655" s="24">
        <v>783.47009999999989</v>
      </c>
      <c r="E5655" s="24">
        <v>102.31200000000001</v>
      </c>
      <c r="F5655" s="48"/>
      <c r="G5655" s="48"/>
      <c r="H5655" s="1">
        <f t="shared" si="983"/>
        <v>10.701463478983586</v>
      </c>
      <c r="I5655" s="1">
        <f t="shared" si="977"/>
        <v>-1.8724274166481094</v>
      </c>
      <c r="J5655" s="4">
        <f>B5655+('PV model'!$B$3/15)+(I5655/60)</f>
        <v>9.6921262097225309</v>
      </c>
      <c r="K5655" s="2">
        <f t="shared" si="978"/>
        <v>34.618106854162036</v>
      </c>
      <c r="L5655" s="2">
        <f>DEGREES(ASIN((((COS(RADIANS('PV model'!$B$2))*COS(RADIANS(H5655))*COS(RADIANS(K5655)))+(SIN(RADIANS('PV model'!$B$2))*SIN(RADIANS(H5655)))))))</f>
        <v>37.665784923476835</v>
      </c>
      <c r="M5655" s="3">
        <f t="shared" si="974"/>
        <v>37.665784923476835</v>
      </c>
      <c r="N5655" s="2">
        <f t="shared" si="979"/>
        <v>44.845209215981107</v>
      </c>
      <c r="O5655" s="2">
        <f>IF('PV model'!$B$2&gt;0, 180-N5655,IF('PV model'!$B$2&lt;0,0-N5655,N5655))</f>
        <v>135.1547907840189</v>
      </c>
      <c r="P5655" s="2">
        <f>ABS(O5655-'PV model'!$B$5)</f>
        <v>69.8452092159811</v>
      </c>
      <c r="Q5655" s="3">
        <f t="shared" si="975"/>
        <v>52.334215076523165</v>
      </c>
      <c r="R5655" s="3">
        <f t="shared" si="980"/>
        <v>783.47009999999989</v>
      </c>
      <c r="S5655" s="3">
        <f t="shared" si="976"/>
        <v>142.11416471630719</v>
      </c>
      <c r="T5655" s="3">
        <f>(0.5*(1-COS(RADIANS(90-$X$3)))*(D5655+E5655)*'PV model'!$B$4)</f>
        <v>0</v>
      </c>
      <c r="U5655" s="3">
        <f t="shared" si="981"/>
        <v>925.58426471630708</v>
      </c>
      <c r="V5655" s="3">
        <f>('PV model'!$B$13*(U5655/1000)*(1-'PV model'!$B$14*((20+C5655)-25))*'PV model'!$B$10)/'PV model'!$B$12</f>
        <v>89.671743885529949</v>
      </c>
    </row>
    <row r="5656" spans="1:22" x14ac:dyDescent="0.2">
      <c r="A5656" s="10">
        <f t="shared" si="973"/>
        <v>236</v>
      </c>
      <c r="B5656" s="10">
        <f t="shared" si="982"/>
        <v>11</v>
      </c>
      <c r="C5656" s="23">
        <v>14.3</v>
      </c>
      <c r="D5656" s="24">
        <v>837.34770000000003</v>
      </c>
      <c r="E5656" s="24">
        <v>112.896</v>
      </c>
      <c r="F5656" s="48"/>
      <c r="G5656" s="48"/>
      <c r="H5656" s="1">
        <f t="shared" si="983"/>
        <v>10.701463478983586</v>
      </c>
      <c r="I5656" s="1">
        <f t="shared" si="977"/>
        <v>-1.8724274166481094</v>
      </c>
      <c r="J5656" s="4">
        <f>B5656+('PV model'!$B$3/15)+(I5656/60)</f>
        <v>10.692126209722531</v>
      </c>
      <c r="K5656" s="2">
        <f t="shared" si="978"/>
        <v>19.618106854162036</v>
      </c>
      <c r="L5656" s="2">
        <f>DEGREES(ASIN((((COS(RADIANS('PV model'!$B$2))*COS(RADIANS(H5656))*COS(RADIANS(K5656)))+(SIN(RADIANS('PV model'!$B$2))*SIN(RADIANS(H5656)))))))</f>
        <v>42.631571335380983</v>
      </c>
      <c r="M5656" s="3">
        <f t="shared" si="974"/>
        <v>42.631571335380983</v>
      </c>
      <c r="N5656" s="2">
        <f t="shared" si="979"/>
        <v>26.642059608412644</v>
      </c>
      <c r="O5656" s="2">
        <f>IF('PV model'!$B$2&gt;0, 180-N5656,IF('PV model'!$B$2&lt;0,0-N5656,N5656))</f>
        <v>153.35794039158736</v>
      </c>
      <c r="P5656" s="2">
        <f>ABS(O5656-'PV model'!$B$5)</f>
        <v>51.642059608412637</v>
      </c>
      <c r="Q5656" s="3">
        <f t="shared" si="975"/>
        <v>47.368428664619017</v>
      </c>
      <c r="R5656" s="3">
        <f t="shared" si="980"/>
        <v>837.34770000000003</v>
      </c>
      <c r="S5656" s="3">
        <f t="shared" si="976"/>
        <v>156.44759799103392</v>
      </c>
      <c r="T5656" s="3">
        <f>(0.5*(1-COS(RADIANS(90-$X$3)))*(D5656+E5656)*'PV model'!$B$4)</f>
        <v>0</v>
      </c>
      <c r="U5656" s="3">
        <f t="shared" si="981"/>
        <v>993.79529799103398</v>
      </c>
      <c r="V5656" s="3">
        <f>('PV model'!$B$13*(U5656/1000)*(1-'PV model'!$B$14*((20+C5656)-25))*'PV model'!$B$10)/'PV model'!$B$12</f>
        <v>95.644338246060514</v>
      </c>
    </row>
    <row r="5657" spans="1:22" x14ac:dyDescent="0.2">
      <c r="A5657" s="10">
        <f t="shared" si="973"/>
        <v>236</v>
      </c>
      <c r="B5657" s="10">
        <f t="shared" si="982"/>
        <v>12</v>
      </c>
      <c r="C5657" s="23">
        <v>15.2</v>
      </c>
      <c r="D5657" s="24">
        <v>895.71510000000001</v>
      </c>
      <c r="E5657" s="24">
        <v>104.07600000000001</v>
      </c>
      <c r="F5657" s="48"/>
      <c r="G5657" s="48"/>
      <c r="H5657" s="1">
        <f t="shared" si="983"/>
        <v>10.701463478983586</v>
      </c>
      <c r="I5657" s="1">
        <f t="shared" si="977"/>
        <v>-1.8724274166481094</v>
      </c>
      <c r="J5657" s="4">
        <f>B5657+('PV model'!$B$3/15)+(I5657/60)</f>
        <v>11.692126209722531</v>
      </c>
      <c r="K5657" s="2">
        <f t="shared" si="978"/>
        <v>4.6181068541620363</v>
      </c>
      <c r="L5657" s="2">
        <f>DEGREES(ASIN((((COS(RADIANS('PV model'!$B$2))*COS(RADIANS(H5657))*COS(RADIANS(K5657)))+(SIN(RADIANS('PV model'!$B$2))*SIN(RADIANS(H5657)))))))</f>
        <v>45.054727443958718</v>
      </c>
      <c r="M5657" s="3">
        <f t="shared" si="974"/>
        <v>45.054727443958718</v>
      </c>
      <c r="N5657" s="2">
        <f t="shared" si="979"/>
        <v>6.4300773411191683</v>
      </c>
      <c r="O5657" s="2">
        <f>IF('PV model'!$B$2&gt;0, 180-N5657,IF('PV model'!$B$2&lt;0,0-N5657,N5657))</f>
        <v>173.56992265888084</v>
      </c>
      <c r="P5657" s="2">
        <f>ABS(O5657-'PV model'!$B$5)</f>
        <v>31.430077341119159</v>
      </c>
      <c r="Q5657" s="3">
        <f t="shared" si="975"/>
        <v>44.945272556041274</v>
      </c>
      <c r="R5657" s="3">
        <f t="shared" si="980"/>
        <v>895.71510000000001</v>
      </c>
      <c r="S5657" s="3">
        <f t="shared" si="976"/>
        <v>143.63544294449673</v>
      </c>
      <c r="T5657" s="3">
        <f>(0.5*(1-COS(RADIANS(90-$X$3)))*(D5657+E5657)*'PV model'!$B$4)</f>
        <v>0</v>
      </c>
      <c r="U5657" s="3">
        <f t="shared" si="981"/>
        <v>1039.3505429444967</v>
      </c>
      <c r="V5657" s="3">
        <f>('PV model'!$B$13*(U5657/1000)*(1-'PV model'!$B$14*((20+C5657)-25))*'PV model'!$B$10)/'PV model'!$B$12</f>
        <v>99.654626277604407</v>
      </c>
    </row>
    <row r="5658" spans="1:22" x14ac:dyDescent="0.2">
      <c r="A5658" s="10">
        <f t="shared" si="973"/>
        <v>236</v>
      </c>
      <c r="B5658" s="10">
        <f t="shared" si="982"/>
        <v>13</v>
      </c>
      <c r="C5658" s="23">
        <v>16.100000000000001</v>
      </c>
      <c r="D5658" s="24">
        <v>906.93960000000004</v>
      </c>
      <c r="E5658" s="24">
        <v>104.07600000000001</v>
      </c>
      <c r="F5658" s="48"/>
      <c r="G5658" s="48"/>
      <c r="H5658" s="1">
        <f t="shared" si="983"/>
        <v>10.701463478983586</v>
      </c>
      <c r="I5658" s="1">
        <f t="shared" si="977"/>
        <v>-1.8724274166481094</v>
      </c>
      <c r="J5658" s="4">
        <f>B5658+('PV model'!$B$3/15)+(I5658/60)</f>
        <v>12.692126209722531</v>
      </c>
      <c r="K5658" s="2">
        <f t="shared" si="978"/>
        <v>-10.381893145837964</v>
      </c>
      <c r="L5658" s="2">
        <f>DEGREES(ASIN((((COS(RADIANS('PV model'!$B$2))*COS(RADIANS(H5658))*COS(RADIANS(K5658)))+(SIN(RADIANS('PV model'!$B$2))*SIN(RADIANS(H5658)))))))</f>
        <v>44.465292114349701</v>
      </c>
      <c r="M5658" s="3">
        <f t="shared" si="974"/>
        <v>44.465292114349701</v>
      </c>
      <c r="N5658" s="2">
        <f t="shared" si="979"/>
        <v>-14.366052061861359</v>
      </c>
      <c r="O5658" s="2">
        <f>IF('PV model'!$B$2&gt;0, 180-N5658,IF('PV model'!$B$2&lt;0,0-N5658,N5658))</f>
        <v>194.36605206186135</v>
      </c>
      <c r="P5658" s="2">
        <f>ABS(O5658-'PV model'!$B$5)</f>
        <v>10.633947938138647</v>
      </c>
      <c r="Q5658" s="3">
        <f t="shared" si="975"/>
        <v>45.534707885650292</v>
      </c>
      <c r="R5658" s="3">
        <f t="shared" si="980"/>
        <v>906.93960000000004</v>
      </c>
      <c r="S5658" s="3">
        <f t="shared" si="976"/>
        <v>143.85743722719619</v>
      </c>
      <c r="T5658" s="3">
        <f>(0.5*(1-COS(RADIANS(90-$X$3)))*(D5658+E5658)*'PV model'!$B$4)</f>
        <v>0</v>
      </c>
      <c r="U5658" s="3">
        <f t="shared" si="981"/>
        <v>1050.7970372271961</v>
      </c>
      <c r="V5658" s="3">
        <f>('PV model'!$B$13*(U5658/1000)*(1-'PV model'!$B$14*((20+C5658)-25))*'PV model'!$B$10)/'PV model'!$B$12</f>
        <v>100.37399921147988</v>
      </c>
    </row>
    <row r="5659" spans="1:22" x14ac:dyDescent="0.2">
      <c r="A5659" s="10">
        <f t="shared" si="973"/>
        <v>236</v>
      </c>
      <c r="B5659" s="10">
        <f t="shared" si="982"/>
        <v>14</v>
      </c>
      <c r="C5659" s="23">
        <v>16.5</v>
      </c>
      <c r="D5659" s="24">
        <v>863.16404999999997</v>
      </c>
      <c r="E5659" s="24">
        <v>112.014</v>
      </c>
      <c r="F5659" s="48"/>
      <c r="G5659" s="48"/>
      <c r="H5659" s="1">
        <f t="shared" si="983"/>
        <v>10.701463478983586</v>
      </c>
      <c r="I5659" s="1">
        <f t="shared" si="977"/>
        <v>-1.8724274166481094</v>
      </c>
      <c r="J5659" s="4">
        <f>B5659+('PV model'!$B$3/15)+(I5659/60)</f>
        <v>13.692126209722531</v>
      </c>
      <c r="K5659" s="2">
        <f t="shared" si="978"/>
        <v>-25.381893145837964</v>
      </c>
      <c r="L5659" s="2">
        <f>DEGREES(ASIN((((COS(RADIANS('PV model'!$B$2))*COS(RADIANS(H5659))*COS(RADIANS(K5659)))+(SIN(RADIANS('PV model'!$B$2))*SIN(RADIANS(H5659)))))))</f>
        <v>40.985263418891883</v>
      </c>
      <c r="M5659" s="3">
        <f t="shared" si="974"/>
        <v>40.985263418891883</v>
      </c>
      <c r="N5659" s="2">
        <f t="shared" si="979"/>
        <v>-33.915081380989207</v>
      </c>
      <c r="O5659" s="2">
        <f>IF('PV model'!$B$2&gt;0, 180-N5659,IF('PV model'!$B$2&lt;0,0-N5659,N5659))</f>
        <v>213.91508138098919</v>
      </c>
      <c r="P5659" s="2">
        <f>ABS(O5659-'PV model'!$B$5)</f>
        <v>8.9150813809891929</v>
      </c>
      <c r="Q5659" s="3">
        <f t="shared" si="975"/>
        <v>49.014736581108117</v>
      </c>
      <c r="R5659" s="3">
        <f t="shared" si="980"/>
        <v>863.16404999999997</v>
      </c>
      <c r="S5659" s="3">
        <f t="shared" si="976"/>
        <v>155.57548123860207</v>
      </c>
      <c r="T5659" s="3">
        <f>(0.5*(1-COS(RADIANS(90-$X$3)))*(D5659+E5659)*'PV model'!$B$4)</f>
        <v>0</v>
      </c>
      <c r="U5659" s="3">
        <f t="shared" si="981"/>
        <v>1018.739531238602</v>
      </c>
      <c r="V5659" s="3">
        <f>('PV model'!$B$13*(U5659/1000)*(1-'PV model'!$B$14*((20+C5659)-25))*'PV model'!$B$10)/'PV model'!$B$12</f>
        <v>97.148876179650571</v>
      </c>
    </row>
    <row r="5660" spans="1:22" x14ac:dyDescent="0.2">
      <c r="A5660" s="10">
        <f t="shared" si="973"/>
        <v>236</v>
      </c>
      <c r="B5660" s="10">
        <f t="shared" si="982"/>
        <v>15</v>
      </c>
      <c r="C5660" s="23">
        <v>16.600000000000001</v>
      </c>
      <c r="D5660" s="24">
        <v>817.14359999999999</v>
      </c>
      <c r="E5660" s="24">
        <v>109.36800000000001</v>
      </c>
      <c r="F5660" s="48"/>
      <c r="G5660" s="48"/>
      <c r="H5660" s="1">
        <f t="shared" si="983"/>
        <v>10.701463478983586</v>
      </c>
      <c r="I5660" s="1">
        <f t="shared" si="977"/>
        <v>-1.8724274166481094</v>
      </c>
      <c r="J5660" s="4">
        <f>B5660+('PV model'!$B$3/15)+(I5660/60)</f>
        <v>14.692126209722531</v>
      </c>
      <c r="K5660" s="2">
        <f t="shared" si="978"/>
        <v>-40.381893145837964</v>
      </c>
      <c r="L5660" s="2">
        <f>DEGREES(ASIN((((COS(RADIANS('PV model'!$B$2))*COS(RADIANS(H5660))*COS(RADIANS(K5660)))+(SIN(RADIANS('PV model'!$B$2))*SIN(RADIANS(H5660)))))))</f>
        <v>35.238802622005551</v>
      </c>
      <c r="M5660" s="3">
        <f t="shared" si="974"/>
        <v>35.238802622005551</v>
      </c>
      <c r="N5660" s="2">
        <f t="shared" si="979"/>
        <v>-51.209367574384167</v>
      </c>
      <c r="O5660" s="2">
        <f>IF('PV model'!$B$2&gt;0, 180-N5660,IF('PV model'!$B$2&lt;0,0-N5660,N5660))</f>
        <v>231.20936757438417</v>
      </c>
      <c r="P5660" s="2">
        <f>ABS(O5660-'PV model'!$B$5)</f>
        <v>26.209367574384174</v>
      </c>
      <c r="Q5660" s="3">
        <f t="shared" si="975"/>
        <v>54.761197377994449</v>
      </c>
      <c r="R5660" s="3">
        <f t="shared" si="980"/>
        <v>817.14360000000022</v>
      </c>
      <c r="S5660" s="3">
        <f t="shared" si="976"/>
        <v>151.40355984831203</v>
      </c>
      <c r="T5660" s="3">
        <f>(0.5*(1-COS(RADIANS(90-$X$3)))*(D5660+E5660)*'PV model'!$B$4)</f>
        <v>0</v>
      </c>
      <c r="U5660" s="3">
        <f t="shared" si="981"/>
        <v>968.54715984831228</v>
      </c>
      <c r="V5660" s="3">
        <f>('PV model'!$B$13*(U5660/1000)*(1-'PV model'!$B$14*((20+C5660)-25))*'PV model'!$B$10)/'PV model'!$B$12</f>
        <v>92.323712900269811</v>
      </c>
    </row>
    <row r="5661" spans="1:22" x14ac:dyDescent="0.2">
      <c r="A5661" s="10">
        <f t="shared" si="973"/>
        <v>236</v>
      </c>
      <c r="B5661" s="10">
        <f t="shared" si="982"/>
        <v>16</v>
      </c>
      <c r="C5661" s="23">
        <v>15.4</v>
      </c>
      <c r="D5661" s="24">
        <v>719.49045000000001</v>
      </c>
      <c r="E5661" s="24">
        <v>112.014</v>
      </c>
      <c r="F5661" s="48"/>
      <c r="G5661" s="48"/>
      <c r="H5661" s="1">
        <f t="shared" si="983"/>
        <v>10.701463478983586</v>
      </c>
      <c r="I5661" s="1">
        <f t="shared" si="977"/>
        <v>-1.8724274166481094</v>
      </c>
      <c r="J5661" s="4">
        <f>B5661+('PV model'!$B$3/15)+(I5661/60)</f>
        <v>15.692126209722531</v>
      </c>
      <c r="K5661" s="2">
        <f t="shared" si="978"/>
        <v>-55.381893145837964</v>
      </c>
      <c r="L5661" s="2">
        <f>DEGREES(ASIN((((COS(RADIANS('PV model'!$B$2))*COS(RADIANS(H5661))*COS(RADIANS(K5661)))+(SIN(RADIANS('PV model'!$B$2))*SIN(RADIANS(H5661)))))))</f>
        <v>27.983328463528338</v>
      </c>
      <c r="M5661" s="3">
        <f t="shared" si="974"/>
        <v>27.983328463528338</v>
      </c>
      <c r="N5661" s="2">
        <f t="shared" si="979"/>
        <v>-66.30596058386152</v>
      </c>
      <c r="O5661" s="2">
        <f>IF('PV model'!$B$2&gt;0, 180-N5661,IF('PV model'!$B$2&lt;0,0-N5661,N5661))</f>
        <v>246.30596058386152</v>
      </c>
      <c r="P5661" s="2">
        <f>ABS(O5661-'PV model'!$B$5)</f>
        <v>41.30596058386152</v>
      </c>
      <c r="Q5661" s="3">
        <f t="shared" si="975"/>
        <v>62.016671536471669</v>
      </c>
      <c r="R5661" s="3">
        <f t="shared" si="980"/>
        <v>719.4904499999999</v>
      </c>
      <c r="S5661" s="3">
        <f t="shared" si="976"/>
        <v>151.02547107423339</v>
      </c>
      <c r="T5661" s="3">
        <f>(0.5*(1-COS(RADIANS(90-$X$3)))*(D5661+E5661)*'PV model'!$B$4)</f>
        <v>0</v>
      </c>
      <c r="U5661" s="3">
        <f t="shared" si="981"/>
        <v>870.51592107423335</v>
      </c>
      <c r="V5661" s="3">
        <f>('PV model'!$B$13*(U5661/1000)*(1-'PV model'!$B$14*((20+C5661)-25))*'PV model'!$B$10)/'PV model'!$B$12</f>
        <v>83.396873777404224</v>
      </c>
    </row>
    <row r="5662" spans="1:22" x14ac:dyDescent="0.2">
      <c r="A5662" s="10">
        <f t="shared" si="973"/>
        <v>236</v>
      </c>
      <c r="B5662" s="10">
        <f t="shared" si="982"/>
        <v>17</v>
      </c>
      <c r="C5662" s="23">
        <v>14.6</v>
      </c>
      <c r="D5662" s="24">
        <v>585.91890000000001</v>
      </c>
      <c r="E5662" s="24">
        <v>104.958</v>
      </c>
      <c r="F5662" s="48"/>
      <c r="G5662" s="48"/>
      <c r="H5662" s="1">
        <f t="shared" si="983"/>
        <v>10.701463478983586</v>
      </c>
      <c r="I5662" s="1">
        <f t="shared" si="977"/>
        <v>-1.8724274166481094</v>
      </c>
      <c r="J5662" s="4">
        <f>B5662+('PV model'!$B$3/15)+(I5662/60)</f>
        <v>16.692126209722531</v>
      </c>
      <c r="K5662" s="2">
        <f t="shared" si="978"/>
        <v>-70.381893145837964</v>
      </c>
      <c r="L5662" s="2">
        <f>DEGREES(ASIN((((COS(RADIANS('PV model'!$B$2))*COS(RADIANS(H5662))*COS(RADIANS(K5662)))+(SIN(RADIANS('PV model'!$B$2))*SIN(RADIANS(H5662)))))))</f>
        <v>19.870565242356889</v>
      </c>
      <c r="M5662" s="3">
        <f t="shared" si="974"/>
        <v>19.870565242356889</v>
      </c>
      <c r="N5662" s="2">
        <f t="shared" si="979"/>
        <v>-79.789547918228948</v>
      </c>
      <c r="O5662" s="2">
        <f>IF('PV model'!$B$2&gt;0, 180-N5662,IF('PV model'!$B$2&lt;0,0-N5662,N5662))</f>
        <v>259.78954791822895</v>
      </c>
      <c r="P5662" s="2">
        <f>ABS(O5662-'PV model'!$B$5)</f>
        <v>54.789547918228948</v>
      </c>
      <c r="Q5662" s="3">
        <f t="shared" si="975"/>
        <v>70.129434757643111</v>
      </c>
      <c r="R5662" s="3">
        <f t="shared" si="980"/>
        <v>585.91890000000001</v>
      </c>
      <c r="S5662" s="3">
        <f t="shared" si="976"/>
        <v>134.6391357759818</v>
      </c>
      <c r="T5662" s="3">
        <f>(0.5*(1-COS(RADIANS(90-$X$3)))*(D5662+E5662)*'PV model'!$B$4)</f>
        <v>0</v>
      </c>
      <c r="U5662" s="3">
        <f t="shared" si="981"/>
        <v>720.55803577598181</v>
      </c>
      <c r="V5662" s="3">
        <f>('PV model'!$B$13*(U5662/1000)*(1-'PV model'!$B$14*((20+C5662)-25))*'PV model'!$B$10)/'PV model'!$B$12</f>
        <v>69.261145175930309</v>
      </c>
    </row>
    <row r="5663" spans="1:22" x14ac:dyDescent="0.2">
      <c r="A5663" s="10">
        <f t="shared" si="973"/>
        <v>236</v>
      </c>
      <c r="B5663" s="10">
        <f t="shared" si="982"/>
        <v>18</v>
      </c>
      <c r="C5663" s="23">
        <v>14.1</v>
      </c>
      <c r="D5663" s="24">
        <v>398.46974999999998</v>
      </c>
      <c r="E5663" s="24">
        <v>82.908000000000001</v>
      </c>
      <c r="F5663" s="48"/>
      <c r="G5663" s="48"/>
      <c r="H5663" s="1">
        <f t="shared" si="983"/>
        <v>10.701463478983586</v>
      </c>
      <c r="I5663" s="1">
        <f t="shared" si="977"/>
        <v>-1.8724274166481094</v>
      </c>
      <c r="J5663" s="4">
        <f>B5663+('PV model'!$B$3/15)+(I5663/60)</f>
        <v>17.692126209722531</v>
      </c>
      <c r="K5663" s="2">
        <f t="shared" si="978"/>
        <v>-85.381893145837964</v>
      </c>
      <c r="L5663" s="2">
        <f>DEGREES(ASIN((((COS(RADIANS('PV model'!$B$2))*COS(RADIANS(H5663))*COS(RADIANS(K5663)))+(SIN(RADIANS('PV model'!$B$2))*SIN(RADIANS(H5663)))))))</f>
        <v>11.410902036161026</v>
      </c>
      <c r="M5663" s="3">
        <f t="shared" si="974"/>
        <v>11.410902036161026</v>
      </c>
      <c r="N5663" s="2">
        <f t="shared" si="979"/>
        <v>-87.662630874826732</v>
      </c>
      <c r="O5663" s="2">
        <f>IF('PV model'!$B$2&gt;0, 180-N5663,IF('PV model'!$B$2&lt;0,0-N5663,N5663))</f>
        <v>267.66263087482673</v>
      </c>
      <c r="P5663" s="2">
        <f>ABS(O5663-'PV model'!$B$5)</f>
        <v>62.662630874826732</v>
      </c>
      <c r="Q5663" s="3">
        <f t="shared" si="975"/>
        <v>78.589097963838967</v>
      </c>
      <c r="R5663" s="3">
        <f t="shared" si="980"/>
        <v>398.46975000000026</v>
      </c>
      <c r="S5663" s="3">
        <f t="shared" si="976"/>
        <v>100.6040684408039</v>
      </c>
      <c r="T5663" s="3">
        <f>(0.5*(1-COS(RADIANS(90-$X$3)))*(D5663+E5663)*'PV model'!$B$4)</f>
        <v>0</v>
      </c>
      <c r="U5663" s="3">
        <f t="shared" si="981"/>
        <v>499.07381844080419</v>
      </c>
      <c r="V5663" s="3">
        <f>('PV model'!$B$13*(U5663/1000)*(1-'PV model'!$B$14*((20+C5663)-25))*'PV model'!$B$10)/'PV model'!$B$12</f>
        <v>48.071516843697907</v>
      </c>
    </row>
    <row r="5664" spans="1:22" x14ac:dyDescent="0.2">
      <c r="A5664" s="10">
        <f t="shared" si="973"/>
        <v>236</v>
      </c>
      <c r="B5664" s="10">
        <f t="shared" si="982"/>
        <v>19</v>
      </c>
      <c r="C5664" s="23">
        <v>13.5</v>
      </c>
      <c r="D5664" s="24">
        <v>92.040900000000008</v>
      </c>
      <c r="E5664" s="24">
        <v>50.274000000000001</v>
      </c>
      <c r="F5664" s="48"/>
      <c r="G5664" s="48"/>
      <c r="H5664" s="1">
        <f t="shared" si="983"/>
        <v>10.701463478983586</v>
      </c>
      <c r="I5664" s="1">
        <f t="shared" si="977"/>
        <v>-1.8724274166481094</v>
      </c>
      <c r="J5664" s="4">
        <f>B5664+('PV model'!$B$3/15)+(I5664/60)</f>
        <v>18.692126209722531</v>
      </c>
      <c r="K5664" s="2">
        <f t="shared" si="978"/>
        <v>-100.38189314583796</v>
      </c>
      <c r="L5664" s="2">
        <f>DEGREES(ASIN((((COS(RADIANS('PV model'!$B$2))*COS(RADIANS(H5664))*COS(RADIANS(K5664)))+(SIN(RADIANS('PV model'!$B$2))*SIN(RADIANS(H5664)))))))</f>
        <v>3.0230392830968236</v>
      </c>
      <c r="M5664" s="3">
        <f t="shared" si="974"/>
        <v>3.0230392830968236</v>
      </c>
      <c r="N5664" s="2">
        <f t="shared" si="979"/>
        <v>-75.436176326696099</v>
      </c>
      <c r="O5664" s="2">
        <f>IF('PV model'!$B$2&gt;0, 180-N5664,IF('PV model'!$B$2&lt;0,0-N5664,N5664))</f>
        <v>255.43617632669611</v>
      </c>
      <c r="P5664" s="2">
        <f>ABS(O5664-'PV model'!$B$5)</f>
        <v>50.436176326696113</v>
      </c>
      <c r="Q5664" s="3">
        <f t="shared" si="975"/>
        <v>86.976960716903179</v>
      </c>
      <c r="R5664" s="3">
        <f t="shared" si="980"/>
        <v>92.040899999999951</v>
      </c>
      <c r="S5664" s="3">
        <f t="shared" si="976"/>
        <v>58.192932493287756</v>
      </c>
      <c r="T5664" s="3">
        <f>(0.5*(1-COS(RADIANS(90-$X$3)))*(D5664+E5664)*'PV model'!$B$4)</f>
        <v>0</v>
      </c>
      <c r="U5664" s="3">
        <f t="shared" si="981"/>
        <v>150.23383249328771</v>
      </c>
      <c r="V5664" s="3">
        <f>('PV model'!$B$13*(U5664/1000)*(1-'PV model'!$B$14*((20+C5664)-25))*'PV model'!$B$10)/'PV model'!$B$12</f>
        <v>14.50678318356405</v>
      </c>
    </row>
    <row r="5665" spans="1:22" x14ac:dyDescent="0.2">
      <c r="A5665" s="10">
        <f t="shared" si="973"/>
        <v>236</v>
      </c>
      <c r="B5665" s="10">
        <f t="shared" si="982"/>
        <v>20</v>
      </c>
      <c r="C5665" s="23">
        <v>12.8</v>
      </c>
      <c r="D5665" s="24">
        <v>0</v>
      </c>
      <c r="E5665" s="24">
        <v>6.1740000000000004</v>
      </c>
      <c r="F5665" s="48"/>
      <c r="G5665" s="48"/>
      <c r="H5665" s="1">
        <f t="shared" si="983"/>
        <v>10.701463478983586</v>
      </c>
      <c r="I5665" s="1">
        <f t="shared" si="977"/>
        <v>-1.8724274166481094</v>
      </c>
      <c r="J5665" s="4">
        <f>B5665+('PV model'!$B$3/15)+(I5665/60)</f>
        <v>19.692126209722531</v>
      </c>
      <c r="K5665" s="2">
        <f t="shared" si="978"/>
        <v>-115.38189314583796</v>
      </c>
      <c r="L5665" s="2">
        <f>DEGREES(ASIN((((COS(RADIANS('PV model'!$B$2))*COS(RADIANS(H5665))*COS(RADIANS(K5665)))+(SIN(RADIANS('PV model'!$B$2))*SIN(RADIANS(H5665)))))))</f>
        <v>-4.9067231878074873</v>
      </c>
      <c r="M5665" s="3">
        <f t="shared" si="974"/>
        <v>0</v>
      </c>
      <c r="N5665" s="2">
        <f t="shared" si="979"/>
        <v>-63.00208548838193</v>
      </c>
      <c r="O5665" s="2">
        <f>IF('PV model'!$B$2&gt;0, 180-N5665,IF('PV model'!$B$2&lt;0,0-N5665,N5665))</f>
        <v>243.00208548838194</v>
      </c>
      <c r="P5665" s="2">
        <f>ABS(O5665-'PV model'!$B$5)</f>
        <v>38.002085488381937</v>
      </c>
      <c r="Q5665" s="3">
        <f t="shared" si="975"/>
        <v>94.906723187807486</v>
      </c>
      <c r="R5665" s="3">
        <f t="shared" si="980"/>
        <v>0</v>
      </c>
      <c r="S5665" s="3">
        <f t="shared" si="976"/>
        <v>6.1740000000000004</v>
      </c>
      <c r="T5665" s="3">
        <f>(0.5*(1-COS(RADIANS(90-$X$3)))*(D5665+E5665)*'PV model'!$B$4)</f>
        <v>0</v>
      </c>
      <c r="U5665" s="3">
        <f t="shared" si="981"/>
        <v>6.1740000000000004</v>
      </c>
      <c r="V5665" s="3">
        <f>('PV model'!$B$13*(U5665/1000)*(1-'PV model'!$B$14*((20+C5665)-25))*'PV model'!$B$10)/'PV model'!$B$12</f>
        <v>0.59789786515200005</v>
      </c>
    </row>
    <row r="5666" spans="1:22" x14ac:dyDescent="0.2">
      <c r="A5666" s="10">
        <f t="shared" si="973"/>
        <v>236</v>
      </c>
      <c r="B5666" s="10">
        <f t="shared" si="982"/>
        <v>21</v>
      </c>
      <c r="C5666" s="23">
        <v>12.1</v>
      </c>
      <c r="D5666" s="24">
        <v>0</v>
      </c>
      <c r="E5666" s="24">
        <v>0</v>
      </c>
      <c r="F5666" s="48"/>
      <c r="G5666" s="48"/>
      <c r="H5666" s="1">
        <f t="shared" si="983"/>
        <v>10.701463478983586</v>
      </c>
      <c r="I5666" s="1">
        <f t="shared" si="977"/>
        <v>-1.8724274166481094</v>
      </c>
      <c r="J5666" s="4">
        <f>B5666+('PV model'!$B$3/15)+(I5666/60)</f>
        <v>20.692126209722531</v>
      </c>
      <c r="K5666" s="2">
        <f t="shared" si="978"/>
        <v>-130.38189314583798</v>
      </c>
      <c r="L5666" s="2">
        <f>DEGREES(ASIN((((COS(RADIANS('PV model'!$B$2))*COS(RADIANS(H5666))*COS(RADIANS(K5666)))+(SIN(RADIANS('PV model'!$B$2))*SIN(RADIANS(H5666)))))))</f>
        <v>-11.978651677950099</v>
      </c>
      <c r="M5666" s="3">
        <f t="shared" si="974"/>
        <v>0</v>
      </c>
      <c r="N5666" s="2">
        <f t="shared" si="979"/>
        <v>-49.92088772959405</v>
      </c>
      <c r="O5666" s="2">
        <f>IF('PV model'!$B$2&gt;0, 180-N5666,IF('PV model'!$B$2&lt;0,0-N5666,N5666))</f>
        <v>229.92088772959406</v>
      </c>
      <c r="P5666" s="2">
        <f>ABS(O5666-'PV model'!$B$5)</f>
        <v>24.920887729594057</v>
      </c>
      <c r="Q5666" s="3">
        <f t="shared" si="975"/>
        <v>101.97865167795011</v>
      </c>
      <c r="R5666" s="3">
        <f t="shared" si="980"/>
        <v>0</v>
      </c>
      <c r="S5666" s="3">
        <f t="shared" si="976"/>
        <v>0</v>
      </c>
      <c r="T5666" s="3">
        <f>(0.5*(1-COS(RADIANS(90-$X$3)))*(D5666+E5666)*'PV model'!$B$4)</f>
        <v>0</v>
      </c>
      <c r="U5666" s="3">
        <f t="shared" si="981"/>
        <v>0</v>
      </c>
      <c r="V5666" s="3">
        <f>('PV model'!$B$13*(U5666/1000)*(1-'PV model'!$B$14*((20+C5666)-25))*'PV model'!$B$10)/'PV model'!$B$12</f>
        <v>0</v>
      </c>
    </row>
    <row r="5667" spans="1:22" x14ac:dyDescent="0.2">
      <c r="A5667" s="10">
        <f t="shared" si="973"/>
        <v>236</v>
      </c>
      <c r="B5667" s="10">
        <f t="shared" si="982"/>
        <v>22</v>
      </c>
      <c r="C5667" s="23">
        <v>11.6</v>
      </c>
      <c r="D5667" s="24">
        <v>0</v>
      </c>
      <c r="E5667" s="24">
        <v>0</v>
      </c>
      <c r="F5667" s="48"/>
      <c r="G5667" s="48"/>
      <c r="H5667" s="1">
        <f t="shared" si="983"/>
        <v>10.701463478983586</v>
      </c>
      <c r="I5667" s="1">
        <f t="shared" si="977"/>
        <v>-1.8724274166481094</v>
      </c>
      <c r="J5667" s="4">
        <f>B5667+('PV model'!$B$3/15)+(I5667/60)</f>
        <v>21.692126209722531</v>
      </c>
      <c r="K5667" s="2">
        <f t="shared" si="978"/>
        <v>-145.38189314583798</v>
      </c>
      <c r="L5667" s="2">
        <f>DEGREES(ASIN((((COS(RADIANS('PV model'!$B$2))*COS(RADIANS(H5667))*COS(RADIANS(K5667)))+(SIN(RADIANS('PV model'!$B$2))*SIN(RADIANS(H5667)))))))</f>
        <v>-17.757419758861648</v>
      </c>
      <c r="M5667" s="3">
        <f t="shared" si="974"/>
        <v>0</v>
      </c>
      <c r="N5667" s="2">
        <f t="shared" si="979"/>
        <v>-35.884256319048291</v>
      </c>
      <c r="O5667" s="2">
        <f>IF('PV model'!$B$2&gt;0, 180-N5667,IF('PV model'!$B$2&lt;0,0-N5667,N5667))</f>
        <v>215.88425631904829</v>
      </c>
      <c r="P5667" s="2">
        <f>ABS(O5667-'PV model'!$B$5)</f>
        <v>10.884256319048291</v>
      </c>
      <c r="Q5667" s="3">
        <f t="shared" si="975"/>
        <v>107.75741975886164</v>
      </c>
      <c r="R5667" s="3">
        <f t="shared" si="980"/>
        <v>0</v>
      </c>
      <c r="S5667" s="3">
        <f t="shared" si="976"/>
        <v>0</v>
      </c>
      <c r="T5667" s="3">
        <f>(0.5*(1-COS(RADIANS(90-$X$3)))*(D5667+E5667)*'PV model'!$B$4)</f>
        <v>0</v>
      </c>
      <c r="U5667" s="3">
        <f t="shared" si="981"/>
        <v>0</v>
      </c>
      <c r="V5667" s="3">
        <f>('PV model'!$B$13*(U5667/1000)*(1-'PV model'!$B$14*((20+C5667)-25))*'PV model'!$B$10)/'PV model'!$B$12</f>
        <v>0</v>
      </c>
    </row>
    <row r="5668" spans="1:22" x14ac:dyDescent="0.2">
      <c r="A5668" s="10">
        <f t="shared" si="973"/>
        <v>236</v>
      </c>
      <c r="B5668" s="10">
        <f t="shared" si="982"/>
        <v>23</v>
      </c>
      <c r="C5668" s="23">
        <v>11.1</v>
      </c>
      <c r="D5668" s="24">
        <v>0</v>
      </c>
      <c r="E5668" s="24">
        <v>0</v>
      </c>
      <c r="F5668" s="48"/>
      <c r="G5668" s="48"/>
      <c r="H5668" s="1">
        <f t="shared" si="983"/>
        <v>10.701463478983586</v>
      </c>
      <c r="I5668" s="1">
        <f t="shared" si="977"/>
        <v>-1.8724274166481094</v>
      </c>
      <c r="J5668" s="4">
        <f>B5668+('PV model'!$B$3/15)+(I5668/60)</f>
        <v>22.692126209722531</v>
      </c>
      <c r="K5668" s="2">
        <f t="shared" si="978"/>
        <v>-160.38189314583798</v>
      </c>
      <c r="L5668" s="2">
        <f>DEGREES(ASIN((((COS(RADIANS('PV model'!$B$2))*COS(RADIANS(H5668))*COS(RADIANS(K5668)))+(SIN(RADIANS('PV model'!$B$2))*SIN(RADIANS(H5668)))))))</f>
        <v>-21.790548352537289</v>
      </c>
      <c r="M5668" s="3">
        <f t="shared" si="974"/>
        <v>0</v>
      </c>
      <c r="N5668" s="2">
        <f t="shared" si="979"/>
        <v>-20.811644112594763</v>
      </c>
      <c r="O5668" s="2">
        <f>IF('PV model'!$B$2&gt;0, 180-N5668,IF('PV model'!$B$2&lt;0,0-N5668,N5668))</f>
        <v>200.81164411259476</v>
      </c>
      <c r="P5668" s="2">
        <f>ABS(O5668-'PV model'!$B$5)</f>
        <v>4.1883558874052369</v>
      </c>
      <c r="Q5668" s="3">
        <f t="shared" si="975"/>
        <v>111.79054835253729</v>
      </c>
      <c r="R5668" s="3">
        <f t="shared" si="980"/>
        <v>0</v>
      </c>
      <c r="S5668" s="3">
        <f t="shared" si="976"/>
        <v>0</v>
      </c>
      <c r="T5668" s="3">
        <f>(0.5*(1-COS(RADIANS(90-$X$3)))*(D5668+E5668)*'PV model'!$B$4)</f>
        <v>0</v>
      </c>
      <c r="U5668" s="3">
        <f t="shared" si="981"/>
        <v>0</v>
      </c>
      <c r="V5668" s="3">
        <f>('PV model'!$B$13*(U5668/1000)*(1-'PV model'!$B$14*((20+C5668)-25))*'PV model'!$B$10)/'PV model'!$B$12</f>
        <v>0</v>
      </c>
    </row>
    <row r="5669" spans="1:22" x14ac:dyDescent="0.2">
      <c r="A5669" s="10">
        <f t="shared" si="973"/>
        <v>236</v>
      </c>
      <c r="B5669" s="10">
        <f t="shared" si="982"/>
        <v>24</v>
      </c>
      <c r="C5669" s="23">
        <v>10.7</v>
      </c>
      <c r="D5669" s="24">
        <v>0</v>
      </c>
      <c r="E5669" s="24">
        <v>0</v>
      </c>
      <c r="F5669" s="48"/>
      <c r="G5669" s="48"/>
      <c r="H5669" s="1">
        <f t="shared" si="983"/>
        <v>10.701463478983586</v>
      </c>
      <c r="I5669" s="1">
        <f t="shared" si="977"/>
        <v>-1.8724274166481094</v>
      </c>
      <c r="J5669" s="4">
        <f>B5669+('PV model'!$B$3/15)+(I5669/60)</f>
        <v>23.692126209722531</v>
      </c>
      <c r="K5669" s="2">
        <f t="shared" si="978"/>
        <v>-175.38189314583798</v>
      </c>
      <c r="L5669" s="2">
        <f>DEGREES(ASIN((((COS(RADIANS('PV model'!$B$2))*COS(RADIANS(H5669))*COS(RADIANS(K5669)))+(SIN(RADIANS('PV model'!$B$2))*SIN(RADIANS(H5669)))))))</f>
        <v>-23.685439025830597</v>
      </c>
      <c r="M5669" s="3">
        <f t="shared" si="974"/>
        <v>0</v>
      </c>
      <c r="N5669" s="2">
        <f t="shared" si="979"/>
        <v>-4.9560052185100867</v>
      </c>
      <c r="O5669" s="2">
        <f>IF('PV model'!$B$2&gt;0, 180-N5669,IF('PV model'!$B$2&lt;0,0-N5669,N5669))</f>
        <v>184.95600521851009</v>
      </c>
      <c r="P5669" s="2">
        <f>ABS(O5669-'PV model'!$B$5)</f>
        <v>20.043994781489914</v>
      </c>
      <c r="Q5669" s="3">
        <f t="shared" si="975"/>
        <v>113.6854390258306</v>
      </c>
      <c r="R5669" s="3">
        <f t="shared" si="980"/>
        <v>0</v>
      </c>
      <c r="S5669" s="3">
        <f t="shared" si="976"/>
        <v>0</v>
      </c>
      <c r="T5669" s="3">
        <f>(0.5*(1-COS(RADIANS(90-$X$3)))*(D5669+E5669)*'PV model'!$B$4)</f>
        <v>0</v>
      </c>
      <c r="U5669" s="3">
        <f t="shared" si="981"/>
        <v>0</v>
      </c>
      <c r="V5669" s="3">
        <f>('PV model'!$B$13*(U5669/1000)*(1-'PV model'!$B$14*((20+C5669)-25))*'PV model'!$B$10)/'PV model'!$B$12</f>
        <v>0</v>
      </c>
    </row>
    <row r="5670" spans="1:22" x14ac:dyDescent="0.2">
      <c r="A5670" s="10">
        <f t="shared" si="973"/>
        <v>237</v>
      </c>
      <c r="B5670" s="10">
        <f t="shared" si="982"/>
        <v>1</v>
      </c>
      <c r="C5670" s="23">
        <v>10.4</v>
      </c>
      <c r="D5670" s="24">
        <v>0</v>
      </c>
      <c r="E5670" s="24">
        <v>0</v>
      </c>
      <c r="F5670" s="48"/>
      <c r="G5670" s="48"/>
      <c r="H5670" s="1">
        <f t="shared" si="983"/>
        <v>10.340418022038007</v>
      </c>
      <c r="I5670" s="1">
        <f t="shared" si="977"/>
        <v>-1.5840085903157382</v>
      </c>
      <c r="J5670" s="4">
        <f>B5670+('PV model'!$B$3/15)+(I5670/60)</f>
        <v>0.69693319016140443</v>
      </c>
      <c r="K5670" s="2">
        <f t="shared" si="978"/>
        <v>169.54600214757895</v>
      </c>
      <c r="L5670" s="2">
        <f>DEGREES(ASIN((((COS(RADIANS('PV model'!$B$2))*COS(RADIANS(H5670))*COS(RADIANS(K5670)))+(SIN(RADIANS('PV model'!$B$2))*SIN(RADIANS(H5670)))))))</f>
        <v>-23.580076748590312</v>
      </c>
      <c r="M5670" s="3">
        <f t="shared" si="974"/>
        <v>0</v>
      </c>
      <c r="N5670" s="2">
        <f t="shared" si="979"/>
        <v>11.230779567522637</v>
      </c>
      <c r="O5670" s="2">
        <f>IF('PV model'!$B$2&gt;0, 180-N5670,IF('PV model'!$B$2&lt;0,0-N5670,N5670))</f>
        <v>168.76922043247737</v>
      </c>
      <c r="P5670" s="2">
        <f>ABS(O5670-'PV model'!$B$5)</f>
        <v>36.230779567522632</v>
      </c>
      <c r="Q5670" s="3">
        <f t="shared" si="975"/>
        <v>113.58007674859032</v>
      </c>
      <c r="R5670" s="3">
        <f t="shared" si="980"/>
        <v>0</v>
      </c>
      <c r="S5670" s="3">
        <f t="shared" si="976"/>
        <v>0</v>
      </c>
      <c r="T5670" s="3">
        <f>(0.5*(1-COS(RADIANS(90-$X$3)))*(D5670+E5670)*'PV model'!$B$4)</f>
        <v>0</v>
      </c>
      <c r="U5670" s="3">
        <f t="shared" si="981"/>
        <v>0</v>
      </c>
      <c r="V5670" s="3">
        <f>('PV model'!$B$13*(U5670/1000)*(1-'PV model'!$B$14*((20+C5670)-25))*'PV model'!$B$10)/'PV model'!$B$12</f>
        <v>0</v>
      </c>
    </row>
    <row r="5671" spans="1:22" x14ac:dyDescent="0.2">
      <c r="A5671" s="10">
        <f t="shared" si="973"/>
        <v>237</v>
      </c>
      <c r="B5671" s="10">
        <f t="shared" si="982"/>
        <v>2</v>
      </c>
      <c r="C5671" s="23">
        <v>9.9</v>
      </c>
      <c r="D5671" s="24">
        <v>0</v>
      </c>
      <c r="E5671" s="24">
        <v>0</v>
      </c>
      <c r="F5671" s="48"/>
      <c r="G5671" s="48"/>
      <c r="H5671" s="1">
        <f t="shared" si="983"/>
        <v>10.340418022038007</v>
      </c>
      <c r="I5671" s="1">
        <f t="shared" si="977"/>
        <v>-1.5840085903157382</v>
      </c>
      <c r="J5671" s="4">
        <f>B5671+('PV model'!$B$3/15)+(I5671/60)</f>
        <v>1.6969331901614044</v>
      </c>
      <c r="K5671" s="2">
        <f t="shared" si="978"/>
        <v>154.54600214757895</v>
      </c>
      <c r="L5671" s="2">
        <f>DEGREES(ASIN((((COS(RADIANS('PV model'!$B$2))*COS(RADIANS(H5671))*COS(RADIANS(K5671)))+(SIN(RADIANS('PV model'!$B$2))*SIN(RADIANS(H5671)))))))</f>
        <v>-20.805197956007337</v>
      </c>
      <c r="M5671" s="3">
        <f t="shared" si="974"/>
        <v>0</v>
      </c>
      <c r="N5671" s="2">
        <f t="shared" si="979"/>
        <v>26.891269807264425</v>
      </c>
      <c r="O5671" s="2">
        <f>IF('PV model'!$B$2&gt;0, 180-N5671,IF('PV model'!$B$2&lt;0,0-N5671,N5671))</f>
        <v>153.10873019273558</v>
      </c>
      <c r="P5671" s="2">
        <f>ABS(O5671-'PV model'!$B$5)</f>
        <v>51.891269807264422</v>
      </c>
      <c r="Q5671" s="3">
        <f t="shared" si="975"/>
        <v>110.80519795600735</v>
      </c>
      <c r="R5671" s="3">
        <f t="shared" si="980"/>
        <v>0</v>
      </c>
      <c r="S5671" s="3">
        <f t="shared" si="976"/>
        <v>0</v>
      </c>
      <c r="T5671" s="3">
        <f>(0.5*(1-COS(RADIANS(90-$X$3)))*(D5671+E5671)*'PV model'!$B$4)</f>
        <v>0</v>
      </c>
      <c r="U5671" s="3">
        <f t="shared" si="981"/>
        <v>0</v>
      </c>
      <c r="V5671" s="3">
        <f>('PV model'!$B$13*(U5671/1000)*(1-'PV model'!$B$14*((20+C5671)-25))*'PV model'!$B$10)/'PV model'!$B$12</f>
        <v>0</v>
      </c>
    </row>
    <row r="5672" spans="1:22" x14ac:dyDescent="0.2">
      <c r="A5672" s="10">
        <f t="shared" si="973"/>
        <v>237</v>
      </c>
      <c r="B5672" s="10">
        <f t="shared" si="982"/>
        <v>3</v>
      </c>
      <c r="C5672" s="23">
        <v>9.9</v>
      </c>
      <c r="D5672" s="24">
        <v>0</v>
      </c>
      <c r="E5672" s="24">
        <v>0</v>
      </c>
      <c r="F5672" s="48"/>
      <c r="G5672" s="48"/>
      <c r="H5672" s="1">
        <f t="shared" si="983"/>
        <v>10.340418022038007</v>
      </c>
      <c r="I5672" s="1">
        <f t="shared" si="977"/>
        <v>-1.5840085903157382</v>
      </c>
      <c r="J5672" s="4">
        <f>B5672+('PV model'!$B$3/15)+(I5672/60)</f>
        <v>2.696933190161404</v>
      </c>
      <c r="K5672" s="2">
        <f t="shared" si="978"/>
        <v>139.54600214757895</v>
      </c>
      <c r="L5672" s="2">
        <f>DEGREES(ASIN((((COS(RADIANS('PV model'!$B$2))*COS(RADIANS(H5672))*COS(RADIANS(K5672)))+(SIN(RADIANS('PV model'!$B$2))*SIN(RADIANS(H5672)))))))</f>
        <v>-16.025576187072627</v>
      </c>
      <c r="M5672" s="3">
        <f t="shared" si="974"/>
        <v>0</v>
      </c>
      <c r="N5672" s="2">
        <f t="shared" si="979"/>
        <v>41.613892035692601</v>
      </c>
      <c r="O5672" s="2">
        <f>IF('PV model'!$B$2&gt;0, 180-N5672,IF('PV model'!$B$2&lt;0,0-N5672,N5672))</f>
        <v>138.3861079643074</v>
      </c>
      <c r="P5672" s="2">
        <f>ABS(O5672-'PV model'!$B$5)</f>
        <v>66.613892035692601</v>
      </c>
      <c r="Q5672" s="3">
        <f t="shared" si="975"/>
        <v>106.02557618707263</v>
      </c>
      <c r="R5672" s="3">
        <f t="shared" si="980"/>
        <v>0</v>
      </c>
      <c r="S5672" s="3">
        <f t="shared" si="976"/>
        <v>0</v>
      </c>
      <c r="T5672" s="3">
        <f>(0.5*(1-COS(RADIANS(90-$X$3)))*(D5672+E5672)*'PV model'!$B$4)</f>
        <v>0</v>
      </c>
      <c r="U5672" s="3">
        <f t="shared" si="981"/>
        <v>0</v>
      </c>
      <c r="V5672" s="3">
        <f>('PV model'!$B$13*(U5672/1000)*(1-'PV model'!$B$14*((20+C5672)-25))*'PV model'!$B$10)/'PV model'!$B$12</f>
        <v>0</v>
      </c>
    </row>
    <row r="5673" spans="1:22" x14ac:dyDescent="0.2">
      <c r="A5673" s="10">
        <f t="shared" si="973"/>
        <v>237</v>
      </c>
      <c r="B5673" s="10">
        <f t="shared" si="982"/>
        <v>4</v>
      </c>
      <c r="C5673" s="23">
        <v>9.1999999999999993</v>
      </c>
      <c r="D5673" s="24">
        <v>0</v>
      </c>
      <c r="E5673" s="24">
        <v>0</v>
      </c>
      <c r="F5673" s="48"/>
      <c r="G5673" s="48"/>
      <c r="H5673" s="1">
        <f t="shared" si="983"/>
        <v>10.340418022038007</v>
      </c>
      <c r="I5673" s="1">
        <f t="shared" si="977"/>
        <v>-1.5840085903157382</v>
      </c>
      <c r="J5673" s="4">
        <f>B5673+('PV model'!$B$3/15)+(I5673/60)</f>
        <v>3.696933190161404</v>
      </c>
      <c r="K5673" s="2">
        <f t="shared" si="978"/>
        <v>124.54600214757893</v>
      </c>
      <c r="L5673" s="2">
        <f>DEGREES(ASIN((((COS(RADIANS('PV model'!$B$2))*COS(RADIANS(H5673))*COS(RADIANS(K5673)))+(SIN(RADIANS('PV model'!$B$2))*SIN(RADIANS(H5673)))))))</f>
        <v>-9.674263130873193</v>
      </c>
      <c r="M5673" s="3">
        <f t="shared" si="974"/>
        <v>0</v>
      </c>
      <c r="N5673" s="2">
        <f t="shared" si="979"/>
        <v>55.283796705910667</v>
      </c>
      <c r="O5673" s="2">
        <f>IF('PV model'!$B$2&gt;0, 180-N5673,IF('PV model'!$B$2&lt;0,0-N5673,N5673))</f>
        <v>124.71620329408933</v>
      </c>
      <c r="P5673" s="2">
        <f>ABS(O5673-'PV model'!$B$5)</f>
        <v>80.283796705910675</v>
      </c>
      <c r="Q5673" s="3">
        <f t="shared" si="975"/>
        <v>99.674263130873186</v>
      </c>
      <c r="R5673" s="3">
        <f t="shared" si="980"/>
        <v>0</v>
      </c>
      <c r="S5673" s="3">
        <f t="shared" si="976"/>
        <v>0</v>
      </c>
      <c r="T5673" s="3">
        <f>(0.5*(1-COS(RADIANS(90-$X$3)))*(D5673+E5673)*'PV model'!$B$4)</f>
        <v>0</v>
      </c>
      <c r="U5673" s="3">
        <f t="shared" si="981"/>
        <v>0</v>
      </c>
      <c r="V5673" s="3">
        <f>('PV model'!$B$13*(U5673/1000)*(1-'PV model'!$B$14*((20+C5673)-25))*'PV model'!$B$10)/'PV model'!$B$12</f>
        <v>0</v>
      </c>
    </row>
    <row r="5674" spans="1:22" x14ac:dyDescent="0.2">
      <c r="A5674" s="10">
        <f t="shared" si="973"/>
        <v>237</v>
      </c>
      <c r="B5674" s="10">
        <f t="shared" si="982"/>
        <v>5</v>
      </c>
      <c r="C5674" s="23">
        <v>8.8000000000000007</v>
      </c>
      <c r="D5674" s="24">
        <v>0</v>
      </c>
      <c r="E5674" s="24">
        <v>0</v>
      </c>
      <c r="F5674" s="48"/>
      <c r="G5674" s="48"/>
      <c r="H5674" s="1">
        <f t="shared" si="983"/>
        <v>10.340418022038007</v>
      </c>
      <c r="I5674" s="1">
        <f t="shared" si="977"/>
        <v>-1.5840085903157382</v>
      </c>
      <c r="J5674" s="4">
        <f>B5674+('PV model'!$B$3/15)+(I5674/60)</f>
        <v>4.6969331901614044</v>
      </c>
      <c r="K5674" s="2">
        <f t="shared" si="978"/>
        <v>109.54600214757893</v>
      </c>
      <c r="L5674" s="2">
        <f>DEGREES(ASIN((((COS(RADIANS('PV model'!$B$2))*COS(RADIANS(H5674))*COS(RADIANS(K5674)))+(SIN(RADIANS('PV model'!$B$2))*SIN(RADIANS(H5674)))))))</f>
        <v>-2.2060683174261482</v>
      </c>
      <c r="M5674" s="3">
        <f t="shared" si="974"/>
        <v>0</v>
      </c>
      <c r="N5674" s="2">
        <f t="shared" si="979"/>
        <v>68.087580957719183</v>
      </c>
      <c r="O5674" s="2">
        <f>IF('PV model'!$B$2&gt;0, 180-N5674,IF('PV model'!$B$2&lt;0,0-N5674,N5674))</f>
        <v>111.91241904228082</v>
      </c>
      <c r="P5674" s="2">
        <f>ABS(O5674-'PV model'!$B$5)</f>
        <v>93.087580957719183</v>
      </c>
      <c r="Q5674" s="3">
        <f t="shared" si="975"/>
        <v>92.206068317426158</v>
      </c>
      <c r="R5674" s="3">
        <f t="shared" si="980"/>
        <v>0</v>
      </c>
      <c r="S5674" s="3">
        <f t="shared" si="976"/>
        <v>0</v>
      </c>
      <c r="T5674" s="3">
        <f>(0.5*(1-COS(RADIANS(90-$X$3)))*(D5674+E5674)*'PV model'!$B$4)</f>
        <v>0</v>
      </c>
      <c r="U5674" s="3">
        <f t="shared" si="981"/>
        <v>0</v>
      </c>
      <c r="V5674" s="3">
        <f>('PV model'!$B$13*(U5674/1000)*(1-'PV model'!$B$14*((20+C5674)-25))*'PV model'!$B$10)/'PV model'!$B$12</f>
        <v>0</v>
      </c>
    </row>
    <row r="5675" spans="1:22" x14ac:dyDescent="0.2">
      <c r="A5675" s="10">
        <f t="shared" si="973"/>
        <v>237</v>
      </c>
      <c r="B5675" s="10">
        <f t="shared" si="982"/>
        <v>6</v>
      </c>
      <c r="C5675" s="23">
        <v>8.8000000000000007</v>
      </c>
      <c r="D5675" s="24">
        <v>0</v>
      </c>
      <c r="E5675" s="24">
        <v>9.702</v>
      </c>
      <c r="F5675" s="48"/>
      <c r="G5675" s="48"/>
      <c r="H5675" s="1">
        <f t="shared" si="983"/>
        <v>10.340418022038007</v>
      </c>
      <c r="I5675" s="1">
        <f t="shared" si="977"/>
        <v>-1.5840085903157382</v>
      </c>
      <c r="J5675" s="4">
        <f>B5675+('PV model'!$B$3/15)+(I5675/60)</f>
        <v>5.6969331901614044</v>
      </c>
      <c r="K5675" s="2">
        <f t="shared" si="978"/>
        <v>94.546002147578932</v>
      </c>
      <c r="L5675" s="2">
        <f>DEGREES(ASIN((((COS(RADIANS('PV model'!$B$2))*COS(RADIANS(H5675))*COS(RADIANS(K5675)))+(SIN(RADIANS('PV model'!$B$2))*SIN(RADIANS(H5675)))))))</f>
        <v>5.9559370251504324</v>
      </c>
      <c r="M5675" s="3">
        <f t="shared" si="974"/>
        <v>5.9559370251504324</v>
      </c>
      <c r="N5675" s="2">
        <f t="shared" si="979"/>
        <v>80.396600083901561</v>
      </c>
      <c r="O5675" s="2">
        <f>IF('PV model'!$B$2&gt;0, 180-N5675,IF('PV model'!$B$2&lt;0,0-N5675,N5675))</f>
        <v>99.603399916098439</v>
      </c>
      <c r="P5675" s="2">
        <f>ABS(O5675-'PV model'!$B$5)</f>
        <v>105.39660008390156</v>
      </c>
      <c r="Q5675" s="3">
        <f t="shared" si="975"/>
        <v>84.044062974849567</v>
      </c>
      <c r="R5675" s="3">
        <f t="shared" si="980"/>
        <v>0</v>
      </c>
      <c r="S5675" s="3">
        <f t="shared" si="976"/>
        <v>9.702</v>
      </c>
      <c r="T5675" s="3">
        <f>(0.5*(1-COS(RADIANS(90-$X$3)))*(D5675+E5675)*'PV model'!$B$4)</f>
        <v>0</v>
      </c>
      <c r="U5675" s="3">
        <f t="shared" si="981"/>
        <v>9.702</v>
      </c>
      <c r="V5675" s="3">
        <f>('PV model'!$B$13*(U5675/1000)*(1-'PV model'!$B$14*((20+C5675)-25))*'PV model'!$B$10)/'PV model'!$B$12</f>
        <v>0.95507077881600011</v>
      </c>
    </row>
    <row r="5676" spans="1:22" x14ac:dyDescent="0.2">
      <c r="A5676" s="10">
        <f t="shared" si="973"/>
        <v>237</v>
      </c>
      <c r="B5676" s="10">
        <f t="shared" si="982"/>
        <v>7</v>
      </c>
      <c r="C5676" s="23">
        <v>9.5</v>
      </c>
      <c r="D5676" s="24">
        <v>245.81655000000001</v>
      </c>
      <c r="E5676" s="24">
        <v>41.454000000000001</v>
      </c>
      <c r="F5676" s="48"/>
      <c r="G5676" s="48"/>
      <c r="H5676" s="1">
        <f t="shared" si="983"/>
        <v>10.340418022038007</v>
      </c>
      <c r="I5676" s="1">
        <f t="shared" si="977"/>
        <v>-1.5840085903157382</v>
      </c>
      <c r="J5676" s="4">
        <f>B5676+('PV model'!$B$3/15)+(I5676/60)</f>
        <v>6.6969331901614044</v>
      </c>
      <c r="K5676" s="2">
        <f t="shared" si="978"/>
        <v>79.546002147578932</v>
      </c>
      <c r="L5676" s="2">
        <f>DEGREES(ASIN((((COS(RADIANS('PV model'!$B$2))*COS(RADIANS(H5676))*COS(RADIANS(K5676)))+(SIN(RADIANS('PV model'!$B$2))*SIN(RADIANS(H5676)))))))</f>
        <v>14.4201522777382</v>
      </c>
      <c r="M5676" s="3">
        <f t="shared" si="974"/>
        <v>14.4201522777382</v>
      </c>
      <c r="N5676" s="2">
        <f t="shared" si="979"/>
        <v>87.310920880785204</v>
      </c>
      <c r="O5676" s="2">
        <f>IF('PV model'!$B$2&gt;0, 180-N5676,IF('PV model'!$B$2&lt;0,0-N5676,N5676))</f>
        <v>92.689079119214796</v>
      </c>
      <c r="P5676" s="2">
        <f>ABS(O5676-'PV model'!$B$5)</f>
        <v>112.3109208807852</v>
      </c>
      <c r="Q5676" s="3">
        <f t="shared" si="975"/>
        <v>75.579847722261789</v>
      </c>
      <c r="R5676" s="3">
        <f t="shared" si="980"/>
        <v>245.81655000000018</v>
      </c>
      <c r="S5676" s="3">
        <f t="shared" si="976"/>
        <v>51.312125356633253</v>
      </c>
      <c r="T5676" s="3">
        <f>(0.5*(1-COS(RADIANS(90-$X$3)))*(D5676+E5676)*'PV model'!$B$4)</f>
        <v>0</v>
      </c>
      <c r="U5676" s="3">
        <f t="shared" si="981"/>
        <v>297.12867535663344</v>
      </c>
      <c r="V5676" s="3">
        <f>('PV model'!$B$13*(U5676/1000)*(1-'PV model'!$B$14*((20+C5676)-25))*'PV model'!$B$10)/'PV model'!$B$12</f>
        <v>29.166364705653393</v>
      </c>
    </row>
    <row r="5677" spans="1:22" x14ac:dyDescent="0.2">
      <c r="A5677" s="10">
        <f t="shared" si="973"/>
        <v>237</v>
      </c>
      <c r="B5677" s="10">
        <f t="shared" si="982"/>
        <v>8</v>
      </c>
      <c r="C5677" s="23">
        <v>12.3</v>
      </c>
      <c r="D5677" s="24">
        <v>389.49015000000003</v>
      </c>
      <c r="E5677" s="24">
        <v>93.492000000000004</v>
      </c>
      <c r="F5677" s="48"/>
      <c r="G5677" s="48"/>
      <c r="H5677" s="1">
        <f t="shared" si="983"/>
        <v>10.340418022038007</v>
      </c>
      <c r="I5677" s="1">
        <f t="shared" si="977"/>
        <v>-1.5840085903157382</v>
      </c>
      <c r="J5677" s="4">
        <f>B5677+('PV model'!$B$3/15)+(I5677/60)</f>
        <v>7.6969331901614044</v>
      </c>
      <c r="K5677" s="2">
        <f t="shared" si="978"/>
        <v>64.546002147578932</v>
      </c>
      <c r="L5677" s="2">
        <f>DEGREES(ASIN((((COS(RADIANS('PV model'!$B$2))*COS(RADIANS(H5677))*COS(RADIANS(K5677)))+(SIN(RADIANS('PV model'!$B$2))*SIN(RADIANS(H5677)))))))</f>
        <v>22.793281543027522</v>
      </c>
      <c r="M5677" s="3">
        <f t="shared" si="974"/>
        <v>22.793281543027522</v>
      </c>
      <c r="N5677" s="2">
        <f t="shared" si="979"/>
        <v>74.473662442847115</v>
      </c>
      <c r="O5677" s="2">
        <f>IF('PV model'!$B$2&gt;0, 180-N5677,IF('PV model'!$B$2&lt;0,0-N5677,N5677))</f>
        <v>105.52633755715289</v>
      </c>
      <c r="P5677" s="2">
        <f>ABS(O5677-'PV model'!$B$5)</f>
        <v>99.473662442847115</v>
      </c>
      <c r="Q5677" s="3">
        <f t="shared" si="975"/>
        <v>67.206718456972467</v>
      </c>
      <c r="R5677" s="3">
        <f t="shared" si="980"/>
        <v>389.49015000000014</v>
      </c>
      <c r="S5677" s="3">
        <f t="shared" si="976"/>
        <v>121.78306817551281</v>
      </c>
      <c r="T5677" s="3">
        <f>(0.5*(1-COS(RADIANS(90-$X$3)))*(D5677+E5677)*'PV model'!$B$4)</f>
        <v>0</v>
      </c>
      <c r="U5677" s="3">
        <f t="shared" si="981"/>
        <v>511.27321817551297</v>
      </c>
      <c r="V5677" s="3">
        <f>('PV model'!$B$13*(U5677/1000)*(1-'PV model'!$B$14*((20+C5677)-25))*'PV model'!$B$10)/'PV model'!$B$12</f>
        <v>49.614550258870608</v>
      </c>
    </row>
    <row r="5678" spans="1:22" x14ac:dyDescent="0.2">
      <c r="A5678" s="10">
        <f t="shared" ref="A5678:A5741" si="984">IF(B5678&gt;1,A5677,A5677+1)</f>
        <v>237</v>
      </c>
      <c r="B5678" s="10">
        <f t="shared" si="982"/>
        <v>9</v>
      </c>
      <c r="C5678" s="23">
        <v>14.1</v>
      </c>
      <c r="D5678" s="24">
        <v>537.65355</v>
      </c>
      <c r="E5678" s="24">
        <v>124.36200000000001</v>
      </c>
      <c r="F5678" s="48"/>
      <c r="G5678" s="48"/>
      <c r="H5678" s="1">
        <f t="shared" si="983"/>
        <v>10.340418022038007</v>
      </c>
      <c r="I5678" s="1">
        <f t="shared" si="977"/>
        <v>-1.5840085903157382</v>
      </c>
      <c r="J5678" s="4">
        <f>B5678+('PV model'!$B$3/15)+(I5678/60)</f>
        <v>8.6969331901614044</v>
      </c>
      <c r="K5678" s="2">
        <f t="shared" si="978"/>
        <v>49.546002147578932</v>
      </c>
      <c r="L5678" s="2">
        <f>DEGREES(ASIN((((COS(RADIANS('PV model'!$B$2))*COS(RADIANS(H5678))*COS(RADIANS(K5678)))+(SIN(RADIANS('PV model'!$B$2))*SIN(RADIANS(H5678)))))))</f>
        <v>30.628151359853888</v>
      </c>
      <c r="M5678" s="3">
        <f t="shared" si="974"/>
        <v>30.628151359853888</v>
      </c>
      <c r="N5678" s="2">
        <f t="shared" si="979"/>
        <v>60.450645907085018</v>
      </c>
      <c r="O5678" s="2">
        <f>IF('PV model'!$B$2&gt;0, 180-N5678,IF('PV model'!$B$2&lt;0,0-N5678,N5678))</f>
        <v>119.54935409291498</v>
      </c>
      <c r="P5678" s="2">
        <f>ABS(O5678-'PV model'!$B$5)</f>
        <v>85.450645907085018</v>
      </c>
      <c r="Q5678" s="3">
        <f t="shared" si="975"/>
        <v>59.371848640146119</v>
      </c>
      <c r="R5678" s="3">
        <f t="shared" si="980"/>
        <v>537.65354999999988</v>
      </c>
      <c r="S5678" s="3">
        <f t="shared" si="976"/>
        <v>168.79456826667072</v>
      </c>
      <c r="T5678" s="3">
        <f>(0.5*(1-COS(RADIANS(90-$X$3)))*(D5678+E5678)*'PV model'!$B$4)</f>
        <v>0</v>
      </c>
      <c r="U5678" s="3">
        <f t="shared" si="981"/>
        <v>706.44811826667058</v>
      </c>
      <c r="V5678" s="3">
        <f>('PV model'!$B$13*(U5678/1000)*(1-'PV model'!$B$14*((20+C5678)-25))*'PV model'!$B$10)/'PV model'!$B$12</f>
        <v>68.046111339905906</v>
      </c>
    </row>
    <row r="5679" spans="1:22" x14ac:dyDescent="0.2">
      <c r="A5679" s="10">
        <f t="shared" si="984"/>
        <v>237</v>
      </c>
      <c r="B5679" s="10">
        <f t="shared" si="982"/>
        <v>10</v>
      </c>
      <c r="C5679" s="23">
        <v>14.4</v>
      </c>
      <c r="D5679" s="24">
        <v>657.75570000000005</v>
      </c>
      <c r="E5679" s="24">
        <v>131.41800000000001</v>
      </c>
      <c r="F5679" s="48"/>
      <c r="G5679" s="48"/>
      <c r="H5679" s="1">
        <f t="shared" si="983"/>
        <v>10.340418022038007</v>
      </c>
      <c r="I5679" s="1">
        <f t="shared" si="977"/>
        <v>-1.5840085903157382</v>
      </c>
      <c r="J5679" s="4">
        <f>B5679+('PV model'!$B$3/15)+(I5679/60)</f>
        <v>9.6969331901614044</v>
      </c>
      <c r="K5679" s="2">
        <f t="shared" si="978"/>
        <v>34.546002147578932</v>
      </c>
      <c r="L5679" s="2">
        <f>DEGREES(ASIN((((COS(RADIANS('PV model'!$B$2))*COS(RADIANS(H5679))*COS(RADIANS(K5679)))+(SIN(RADIANS('PV model'!$B$2))*SIN(RADIANS(H5679)))))))</f>
        <v>37.364457090650028</v>
      </c>
      <c r="M5679" s="3">
        <f t="shared" si="974"/>
        <v>37.364457090650028</v>
      </c>
      <c r="N5679" s="2">
        <f t="shared" si="979"/>
        <v>44.579015269407911</v>
      </c>
      <c r="O5679" s="2">
        <f>IF('PV model'!$B$2&gt;0, 180-N5679,IF('PV model'!$B$2&lt;0,0-N5679,N5679))</f>
        <v>135.4209847305921</v>
      </c>
      <c r="P5679" s="2">
        <f>ABS(O5679-'PV model'!$B$5)</f>
        <v>69.579015269407904</v>
      </c>
      <c r="Q5679" s="3">
        <f t="shared" si="975"/>
        <v>52.635542909349972</v>
      </c>
      <c r="R5679" s="3">
        <f t="shared" si="980"/>
        <v>657.75570000000005</v>
      </c>
      <c r="S5679" s="3">
        <f t="shared" si="976"/>
        <v>181.69339797538439</v>
      </c>
      <c r="T5679" s="3">
        <f>(0.5*(1-COS(RADIANS(90-$X$3)))*(D5679+E5679)*'PV model'!$B$4)</f>
        <v>0</v>
      </c>
      <c r="U5679" s="3">
        <f t="shared" si="981"/>
        <v>839.44909797538446</v>
      </c>
      <c r="V5679" s="3">
        <f>('PV model'!$B$13*(U5679/1000)*(1-'PV model'!$B$14*((20+C5679)-25))*'PV model'!$B$10)/'PV model'!$B$12</f>
        <v>80.756265756675347</v>
      </c>
    </row>
    <row r="5680" spans="1:22" x14ac:dyDescent="0.2">
      <c r="A5680" s="10">
        <f t="shared" si="984"/>
        <v>237</v>
      </c>
      <c r="B5680" s="10">
        <f t="shared" si="982"/>
        <v>11</v>
      </c>
      <c r="C5680" s="23">
        <v>16</v>
      </c>
      <c r="D5680" s="24">
        <v>707.14350000000002</v>
      </c>
      <c r="E5680" s="24">
        <v>141.12</v>
      </c>
      <c r="F5680" s="48"/>
      <c r="G5680" s="48"/>
      <c r="H5680" s="1">
        <f t="shared" si="983"/>
        <v>10.340418022038007</v>
      </c>
      <c r="I5680" s="1">
        <f t="shared" si="977"/>
        <v>-1.5840085903157382</v>
      </c>
      <c r="J5680" s="4">
        <f>B5680+('PV model'!$B$3/15)+(I5680/60)</f>
        <v>10.696933190161404</v>
      </c>
      <c r="K5680" s="2">
        <f t="shared" si="978"/>
        <v>19.546002147578932</v>
      </c>
      <c r="L5680" s="2">
        <f>DEGREES(ASIN((((COS(RADIANS('PV model'!$B$2))*COS(RADIANS(H5680))*COS(RADIANS(K5680)))+(SIN(RADIANS('PV model'!$B$2))*SIN(RADIANS(H5680)))))))</f>
        <v>42.300929634137219</v>
      </c>
      <c r="M5680" s="3">
        <f t="shared" si="974"/>
        <v>42.300929634137219</v>
      </c>
      <c r="N5680" s="2">
        <f t="shared" si="979"/>
        <v>26.423239239049149</v>
      </c>
      <c r="O5680" s="2">
        <f>IF('PV model'!$B$2&gt;0, 180-N5680,IF('PV model'!$B$2&lt;0,0-N5680,N5680))</f>
        <v>153.57676076095086</v>
      </c>
      <c r="P5680" s="2">
        <f>ABS(O5680-'PV model'!$B$5)</f>
        <v>51.423239239049138</v>
      </c>
      <c r="Q5680" s="3">
        <f t="shared" si="975"/>
        <v>47.699070365862774</v>
      </c>
      <c r="R5680" s="3">
        <f t="shared" si="980"/>
        <v>707.14350000000002</v>
      </c>
      <c r="S5680" s="3">
        <f t="shared" si="976"/>
        <v>194.84572293840952</v>
      </c>
      <c r="T5680" s="3">
        <f>(0.5*(1-COS(RADIANS(90-$X$3)))*(D5680+E5680)*'PV model'!$B$4)</f>
        <v>0</v>
      </c>
      <c r="U5680" s="3">
        <f t="shared" si="981"/>
        <v>901.98922293840951</v>
      </c>
      <c r="V5680" s="3">
        <f>('PV model'!$B$13*(U5680/1000)*(1-'PV model'!$B$14*((20+C5680)-25))*'PV model'!$B$10)/'PV model'!$B$12</f>
        <v>86.195677645026777</v>
      </c>
    </row>
    <row r="5681" spans="1:22" x14ac:dyDescent="0.2">
      <c r="A5681" s="10">
        <f t="shared" si="984"/>
        <v>237</v>
      </c>
      <c r="B5681" s="10">
        <f t="shared" si="982"/>
        <v>12</v>
      </c>
      <c r="C5681" s="23">
        <v>16.899999999999999</v>
      </c>
      <c r="D5681" s="24">
        <v>718.36799999999994</v>
      </c>
      <c r="E5681" s="24">
        <v>158.76</v>
      </c>
      <c r="F5681" s="48"/>
      <c r="G5681" s="48"/>
      <c r="H5681" s="1">
        <f t="shared" si="983"/>
        <v>10.340418022038007</v>
      </c>
      <c r="I5681" s="1">
        <f t="shared" si="977"/>
        <v>-1.5840085903157382</v>
      </c>
      <c r="J5681" s="4">
        <f>B5681+('PV model'!$B$3/15)+(I5681/60)</f>
        <v>11.696933190161404</v>
      </c>
      <c r="K5681" s="2">
        <f t="shared" si="978"/>
        <v>4.5460021475789336</v>
      </c>
      <c r="L5681" s="2">
        <f>DEGREES(ASIN((((COS(RADIANS('PV model'!$B$2))*COS(RADIANS(H5681))*COS(RADIANS(K5681)))+(SIN(RADIANS('PV model'!$B$2))*SIN(RADIANS(H5681)))))))</f>
        <v>44.698945621986077</v>
      </c>
      <c r="M5681" s="3">
        <f t="shared" si="974"/>
        <v>44.698945621986077</v>
      </c>
      <c r="N5681" s="2">
        <f t="shared" si="979"/>
        <v>6.2977044362623893</v>
      </c>
      <c r="O5681" s="2">
        <f>IF('PV model'!$B$2&gt;0, 180-N5681,IF('PV model'!$B$2&lt;0,0-N5681,N5681))</f>
        <v>173.70229556373761</v>
      </c>
      <c r="P5681" s="2">
        <f>ABS(O5681-'PV model'!$B$5)</f>
        <v>31.297704436262393</v>
      </c>
      <c r="Q5681" s="3">
        <f t="shared" si="975"/>
        <v>45.301054378013923</v>
      </c>
      <c r="R5681" s="3">
        <f t="shared" si="980"/>
        <v>718.36799999999994</v>
      </c>
      <c r="S5681" s="3">
        <f t="shared" si="976"/>
        <v>217.85581903507321</v>
      </c>
      <c r="T5681" s="3">
        <f>(0.5*(1-COS(RADIANS(90-$X$3)))*(D5681+E5681)*'PV model'!$B$4)</f>
        <v>0</v>
      </c>
      <c r="U5681" s="3">
        <f t="shared" si="981"/>
        <v>936.22381903507312</v>
      </c>
      <c r="V5681" s="3">
        <f>('PV model'!$B$13*(U5681/1000)*(1-'PV model'!$B$14*((20+C5681)-25))*'PV model'!$B$10)/'PV model'!$B$12</f>
        <v>89.130290142290406</v>
      </c>
    </row>
    <row r="5682" spans="1:22" x14ac:dyDescent="0.2">
      <c r="A5682" s="10">
        <f t="shared" si="984"/>
        <v>237</v>
      </c>
      <c r="B5682" s="10">
        <f t="shared" si="982"/>
        <v>13</v>
      </c>
      <c r="C5682" s="23">
        <v>17.8</v>
      </c>
      <c r="D5682" s="24">
        <v>761.02109999999993</v>
      </c>
      <c r="E5682" s="24">
        <v>156.99600000000001</v>
      </c>
      <c r="F5682" s="48"/>
      <c r="G5682" s="48"/>
      <c r="H5682" s="1">
        <f t="shared" si="983"/>
        <v>10.340418022038007</v>
      </c>
      <c r="I5682" s="1">
        <f t="shared" si="977"/>
        <v>-1.5840085903157382</v>
      </c>
      <c r="J5682" s="4">
        <f>B5682+('PV model'!$B$3/15)+(I5682/60)</f>
        <v>12.696933190161404</v>
      </c>
      <c r="K5682" s="2">
        <f t="shared" si="978"/>
        <v>-10.453997852421066</v>
      </c>
      <c r="L5682" s="2">
        <f>DEGREES(ASIN((((COS(RADIANS('PV model'!$B$2))*COS(RADIANS(H5682))*COS(RADIANS(K5682)))+(SIN(RADIANS('PV model'!$B$2))*SIN(RADIANS(H5682)))))))</f>
        <v>44.097818431285056</v>
      </c>
      <c r="M5682" s="3">
        <f t="shared" si="974"/>
        <v>44.097818431285056</v>
      </c>
      <c r="N5682" s="2">
        <f t="shared" si="979"/>
        <v>-14.39190800481256</v>
      </c>
      <c r="O5682" s="2">
        <f>IF('PV model'!$B$2&gt;0, 180-N5682,IF('PV model'!$B$2&lt;0,0-N5682,N5682))</f>
        <v>194.39190800481256</v>
      </c>
      <c r="P5682" s="2">
        <f>ABS(O5682-'PV model'!$B$5)</f>
        <v>10.608091995187436</v>
      </c>
      <c r="Q5682" s="3">
        <f t="shared" si="975"/>
        <v>45.902181568714944</v>
      </c>
      <c r="R5682" s="3">
        <f t="shared" si="980"/>
        <v>761.02110000000005</v>
      </c>
      <c r="S5682" s="3">
        <f t="shared" si="976"/>
        <v>215.96374359862881</v>
      </c>
      <c r="T5682" s="3">
        <f>(0.5*(1-COS(RADIANS(90-$X$3)))*(D5682+E5682)*'PV model'!$B$4)</f>
        <v>0</v>
      </c>
      <c r="U5682" s="3">
        <f t="shared" si="981"/>
        <v>976.98484359862891</v>
      </c>
      <c r="V5682" s="3">
        <f>('PV model'!$B$13*(U5682/1000)*(1-'PV model'!$B$14*((20+C5682)-25))*'PV model'!$B$10)/'PV model'!$B$12</f>
        <v>92.659243431853653</v>
      </c>
    </row>
    <row r="5683" spans="1:22" x14ac:dyDescent="0.2">
      <c r="A5683" s="10">
        <f t="shared" si="984"/>
        <v>237</v>
      </c>
      <c r="B5683" s="10">
        <f t="shared" si="982"/>
        <v>14</v>
      </c>
      <c r="C5683" s="23">
        <v>18.3</v>
      </c>
      <c r="D5683" s="24">
        <v>415.30649999999997</v>
      </c>
      <c r="E5683" s="24">
        <v>258.42600000000004</v>
      </c>
      <c r="F5683" s="48"/>
      <c r="G5683" s="48"/>
      <c r="H5683" s="1">
        <f t="shared" si="983"/>
        <v>10.340418022038007</v>
      </c>
      <c r="I5683" s="1">
        <f t="shared" si="977"/>
        <v>-1.5840085903157382</v>
      </c>
      <c r="J5683" s="4">
        <f>B5683+('PV model'!$B$3/15)+(I5683/60)</f>
        <v>13.696933190161404</v>
      </c>
      <c r="K5683" s="2">
        <f t="shared" si="978"/>
        <v>-25.453997852421068</v>
      </c>
      <c r="L5683" s="2">
        <f>DEGREES(ASIN((((COS(RADIANS('PV model'!$B$2))*COS(RADIANS(H5683))*COS(RADIANS(K5683)))+(SIN(RADIANS('PV model'!$B$2))*SIN(RADIANS(H5683)))))))</f>
        <v>40.620577041624266</v>
      </c>
      <c r="M5683" s="3">
        <f t="shared" si="974"/>
        <v>40.620577041624266</v>
      </c>
      <c r="N5683" s="2">
        <f t="shared" si="979"/>
        <v>-33.85058630216141</v>
      </c>
      <c r="O5683" s="2">
        <f>IF('PV model'!$B$2&gt;0, 180-N5683,IF('PV model'!$B$2&lt;0,0-N5683,N5683))</f>
        <v>213.85058630216142</v>
      </c>
      <c r="P5683" s="2">
        <f>ABS(O5683-'PV model'!$B$5)</f>
        <v>8.8505863021614175</v>
      </c>
      <c r="Q5683" s="3">
        <f t="shared" si="975"/>
        <v>49.379422958375734</v>
      </c>
      <c r="R5683" s="3">
        <f t="shared" si="980"/>
        <v>415.30649999999997</v>
      </c>
      <c r="S5683" s="3">
        <f t="shared" si="976"/>
        <v>344.40171084148551</v>
      </c>
      <c r="T5683" s="3">
        <f>(0.5*(1-COS(RADIANS(90-$X$3)))*(D5683+E5683)*'PV model'!$B$4)</f>
        <v>0</v>
      </c>
      <c r="U5683" s="3">
        <f t="shared" si="981"/>
        <v>759.70821084148542</v>
      </c>
      <c r="V5683" s="3">
        <f>('PV model'!$B$13*(U5683/1000)*(1-'PV model'!$B$14*((20+C5683)-25))*'PV model'!$B$10)/'PV model'!$B$12</f>
        <v>71.90040173311084</v>
      </c>
    </row>
    <row r="5684" spans="1:22" x14ac:dyDescent="0.2">
      <c r="A5684" s="10">
        <f t="shared" si="984"/>
        <v>237</v>
      </c>
      <c r="B5684" s="10">
        <f t="shared" si="982"/>
        <v>15</v>
      </c>
      <c r="C5684" s="23">
        <v>18.3</v>
      </c>
      <c r="D5684" s="24">
        <v>387.24525</v>
      </c>
      <c r="E5684" s="24">
        <v>228.43799999999999</v>
      </c>
      <c r="F5684" s="48"/>
      <c r="G5684" s="48"/>
      <c r="H5684" s="1">
        <f t="shared" si="983"/>
        <v>10.340418022038007</v>
      </c>
      <c r="I5684" s="1">
        <f t="shared" si="977"/>
        <v>-1.5840085903157382</v>
      </c>
      <c r="J5684" s="4">
        <f>B5684+('PV model'!$B$3/15)+(I5684/60)</f>
        <v>14.696933190161404</v>
      </c>
      <c r="K5684" s="2">
        <f t="shared" si="978"/>
        <v>-40.453997852421068</v>
      </c>
      <c r="L5684" s="2">
        <f>DEGREES(ASIN((((COS(RADIANS('PV model'!$B$2))*COS(RADIANS(H5684))*COS(RADIANS(K5684)))+(SIN(RADIANS('PV model'!$B$2))*SIN(RADIANS(H5684)))))))</f>
        <v>34.884327668608734</v>
      </c>
      <c r="M5684" s="3">
        <f t="shared" si="974"/>
        <v>34.884327668608734</v>
      </c>
      <c r="N5684" s="2">
        <f t="shared" si="979"/>
        <v>-51.088876439732424</v>
      </c>
      <c r="O5684" s="2">
        <f>IF('PV model'!$B$2&gt;0, 180-N5684,IF('PV model'!$B$2&lt;0,0-N5684,N5684))</f>
        <v>231.08887643973242</v>
      </c>
      <c r="P5684" s="2">
        <f>ABS(O5684-'PV model'!$B$5)</f>
        <v>26.088876439732417</v>
      </c>
      <c r="Q5684" s="3">
        <f t="shared" si="975"/>
        <v>55.115672331391266</v>
      </c>
      <c r="R5684" s="3">
        <f t="shared" si="980"/>
        <v>387.24525</v>
      </c>
      <c r="S5684" s="3">
        <f t="shared" si="976"/>
        <v>304.25029132120898</v>
      </c>
      <c r="T5684" s="3">
        <f>(0.5*(1-COS(RADIANS(90-$X$3)))*(D5684+E5684)*'PV model'!$B$4)</f>
        <v>0</v>
      </c>
      <c r="U5684" s="3">
        <f t="shared" si="981"/>
        <v>691.49554132120898</v>
      </c>
      <c r="V5684" s="3">
        <f>('PV model'!$B$13*(U5684/1000)*(1-'PV model'!$B$14*((20+C5684)-25))*'PV model'!$B$10)/'PV model'!$B$12</f>
        <v>65.444609533151137</v>
      </c>
    </row>
    <row r="5685" spans="1:22" x14ac:dyDescent="0.2">
      <c r="A5685" s="10">
        <f t="shared" si="984"/>
        <v>237</v>
      </c>
      <c r="B5685" s="10">
        <f t="shared" si="982"/>
        <v>16</v>
      </c>
      <c r="C5685" s="23">
        <v>17.100000000000001</v>
      </c>
      <c r="D5685" s="24">
        <v>335.61255</v>
      </c>
      <c r="E5685" s="24">
        <v>191.39400000000001</v>
      </c>
      <c r="F5685" s="48"/>
      <c r="G5685" s="48"/>
      <c r="H5685" s="1">
        <f t="shared" si="983"/>
        <v>10.340418022038007</v>
      </c>
      <c r="I5685" s="1">
        <f t="shared" si="977"/>
        <v>-1.5840085903157382</v>
      </c>
      <c r="J5685" s="4">
        <f>B5685+('PV model'!$B$3/15)+(I5685/60)</f>
        <v>15.696933190161404</v>
      </c>
      <c r="K5685" s="2">
        <f t="shared" si="978"/>
        <v>-55.453997852421068</v>
      </c>
      <c r="L5685" s="2">
        <f>DEGREES(ASIN((((COS(RADIANS('PV model'!$B$2))*COS(RADIANS(H5685))*COS(RADIANS(K5685)))+(SIN(RADIANS('PV model'!$B$2))*SIN(RADIANS(H5685)))))))</f>
        <v>27.639163767436756</v>
      </c>
      <c r="M5685" s="3">
        <f t="shared" si="974"/>
        <v>27.639163767436756</v>
      </c>
      <c r="N5685" s="2">
        <f t="shared" si="979"/>
        <v>-66.158851401145796</v>
      </c>
      <c r="O5685" s="2">
        <f>IF('PV model'!$B$2&gt;0, 180-N5685,IF('PV model'!$B$2&lt;0,0-N5685,N5685))</f>
        <v>246.1588514011458</v>
      </c>
      <c r="P5685" s="2">
        <f>ABS(O5685-'PV model'!$B$5)</f>
        <v>41.158851401145796</v>
      </c>
      <c r="Q5685" s="3">
        <f t="shared" si="975"/>
        <v>62.360836232563237</v>
      </c>
      <c r="R5685" s="3">
        <f t="shared" si="980"/>
        <v>335.61255000000006</v>
      </c>
      <c r="S5685" s="3">
        <f t="shared" si="976"/>
        <v>249.43964530073333</v>
      </c>
      <c r="T5685" s="3">
        <f>(0.5*(1-COS(RADIANS(90-$X$3)))*(D5685+E5685)*'PV model'!$B$4)</f>
        <v>0</v>
      </c>
      <c r="U5685" s="3">
        <f t="shared" si="981"/>
        <v>585.05219530073339</v>
      </c>
      <c r="V5685" s="3">
        <f>('PV model'!$B$13*(U5685/1000)*(1-'PV model'!$B$14*((20+C5685)-25))*'PV model'!$B$10)/'PV model'!$B$12</f>
        <v>55.651297478055852</v>
      </c>
    </row>
    <row r="5686" spans="1:22" x14ac:dyDescent="0.2">
      <c r="A5686" s="10">
        <f t="shared" si="984"/>
        <v>237</v>
      </c>
      <c r="B5686" s="10">
        <f t="shared" si="982"/>
        <v>17</v>
      </c>
      <c r="C5686" s="23">
        <v>16.3</v>
      </c>
      <c r="D5686" s="24">
        <v>287.34719999999999</v>
      </c>
      <c r="E5686" s="24">
        <v>154.35</v>
      </c>
      <c r="F5686" s="48"/>
      <c r="G5686" s="48"/>
      <c r="H5686" s="1">
        <f t="shared" si="983"/>
        <v>10.340418022038007</v>
      </c>
      <c r="I5686" s="1">
        <f t="shared" si="977"/>
        <v>-1.5840085903157382</v>
      </c>
      <c r="J5686" s="4">
        <f>B5686+('PV model'!$B$3/15)+(I5686/60)</f>
        <v>16.696933190161403</v>
      </c>
      <c r="K5686" s="2">
        <f t="shared" si="978"/>
        <v>-70.45399785242104</v>
      </c>
      <c r="L5686" s="2">
        <f>DEGREES(ASIN((((COS(RADIANS('PV model'!$B$2))*COS(RADIANS(H5686))*COS(RADIANS(K5686)))+(SIN(RADIANS('PV model'!$B$2))*SIN(RADIANS(H5686)))))))</f>
        <v>19.532939490407383</v>
      </c>
      <c r="M5686" s="3">
        <f t="shared" si="974"/>
        <v>19.532939490407383</v>
      </c>
      <c r="N5686" s="2">
        <f t="shared" si="979"/>
        <v>-79.634206212274023</v>
      </c>
      <c r="O5686" s="2">
        <f>IF('PV model'!$B$2&gt;0, 180-N5686,IF('PV model'!$B$2&lt;0,0-N5686,N5686))</f>
        <v>259.63420621227402</v>
      </c>
      <c r="P5686" s="2">
        <f>ABS(O5686-'PV model'!$B$5)</f>
        <v>54.634206212274023</v>
      </c>
      <c r="Q5686" s="3">
        <f t="shared" si="975"/>
        <v>70.467060509592613</v>
      </c>
      <c r="R5686" s="3">
        <f t="shared" si="980"/>
        <v>287.34720000000004</v>
      </c>
      <c r="S5686" s="3">
        <f t="shared" si="976"/>
        <v>192.95133644589578</v>
      </c>
      <c r="T5686" s="3">
        <f>(0.5*(1-COS(RADIANS(90-$X$3)))*(D5686+E5686)*'PV model'!$B$4)</f>
        <v>0</v>
      </c>
      <c r="U5686" s="3">
        <f t="shared" si="981"/>
        <v>480.29853644589582</v>
      </c>
      <c r="V5686" s="3">
        <f>('PV model'!$B$13*(U5686/1000)*(1-'PV model'!$B$14*((20+C5686)-25))*'PV model'!$B$10)/'PV model'!$B$12</f>
        <v>45.840560698150192</v>
      </c>
    </row>
    <row r="5687" spans="1:22" x14ac:dyDescent="0.2">
      <c r="A5687" s="10">
        <f t="shared" si="984"/>
        <v>237</v>
      </c>
      <c r="B5687" s="10">
        <f t="shared" si="982"/>
        <v>18</v>
      </c>
      <c r="C5687" s="23">
        <v>15.8</v>
      </c>
      <c r="D5687" s="24">
        <v>235.71449999999999</v>
      </c>
      <c r="E5687" s="24">
        <v>95.256</v>
      </c>
      <c r="F5687" s="48"/>
      <c r="G5687" s="48"/>
      <c r="H5687" s="1">
        <f t="shared" si="983"/>
        <v>10.340418022038007</v>
      </c>
      <c r="I5687" s="1">
        <f t="shared" si="977"/>
        <v>-1.5840085903157382</v>
      </c>
      <c r="J5687" s="4">
        <f>B5687+('PV model'!$B$3/15)+(I5687/60)</f>
        <v>17.696933190161403</v>
      </c>
      <c r="K5687" s="2">
        <f t="shared" si="978"/>
        <v>-85.45399785242104</v>
      </c>
      <c r="L5687" s="2">
        <f>DEGREES(ASIN((((COS(RADIANS('PV model'!$B$2))*COS(RADIANS(H5687))*COS(RADIANS(K5687)))+(SIN(RADIANS('PV model'!$B$2))*SIN(RADIANS(H5687)))))))</f>
        <v>11.074866201291012</v>
      </c>
      <c r="M5687" s="3">
        <f t="shared" si="974"/>
        <v>11.074866201291012</v>
      </c>
      <c r="N5687" s="2">
        <f t="shared" si="979"/>
        <v>-87.815428205233914</v>
      </c>
      <c r="O5687" s="2">
        <f>IF('PV model'!$B$2&gt;0, 180-N5687,IF('PV model'!$B$2&lt;0,0-N5687,N5687))</f>
        <v>267.8154282052339</v>
      </c>
      <c r="P5687" s="2">
        <f>ABS(O5687-'PV model'!$B$5)</f>
        <v>62.8154282052339</v>
      </c>
      <c r="Q5687" s="3">
        <f t="shared" si="975"/>
        <v>78.925133798708984</v>
      </c>
      <c r="R5687" s="3">
        <f t="shared" si="980"/>
        <v>235.71450000000002</v>
      </c>
      <c r="S5687" s="3">
        <f t="shared" si="976"/>
        <v>114.24115953728187</v>
      </c>
      <c r="T5687" s="3">
        <f>(0.5*(1-COS(RADIANS(90-$X$3)))*(D5687+E5687)*'PV model'!$B$4)</f>
        <v>0</v>
      </c>
      <c r="U5687" s="3">
        <f t="shared" si="981"/>
        <v>349.95565953728192</v>
      </c>
      <c r="V5687" s="3">
        <f>('PV model'!$B$13*(U5687/1000)*(1-'PV model'!$B$14*((20+C5687)-25))*'PV model'!$B$10)/'PV model'!$B$12</f>
        <v>33.470364001525326</v>
      </c>
    </row>
    <row r="5688" spans="1:22" x14ac:dyDescent="0.2">
      <c r="A5688" s="10">
        <f t="shared" si="984"/>
        <v>237</v>
      </c>
      <c r="B5688" s="10">
        <f t="shared" si="982"/>
        <v>19</v>
      </c>
      <c r="C5688" s="23">
        <v>15.2</v>
      </c>
      <c r="D5688" s="24">
        <v>48.265349999999998</v>
      </c>
      <c r="E5688" s="24">
        <v>46.746000000000002</v>
      </c>
      <c r="F5688" s="48"/>
      <c r="G5688" s="48"/>
      <c r="H5688" s="1">
        <f t="shared" si="983"/>
        <v>10.340418022038007</v>
      </c>
      <c r="I5688" s="1">
        <f t="shared" si="977"/>
        <v>-1.5840085903157382</v>
      </c>
      <c r="J5688" s="4">
        <f>B5688+('PV model'!$B$3/15)+(I5688/60)</f>
        <v>18.696933190161403</v>
      </c>
      <c r="K5688" s="2">
        <f t="shared" si="978"/>
        <v>-100.45399785242104</v>
      </c>
      <c r="L5688" s="2">
        <f>DEGREES(ASIN((((COS(RADIANS('PV model'!$B$2))*COS(RADIANS(H5688))*COS(RADIANS(K5688)))+(SIN(RADIANS('PV model'!$B$2))*SIN(RADIANS(H5688)))))))</f>
        <v>2.6838300227425287</v>
      </c>
      <c r="M5688" s="3">
        <f t="shared" si="974"/>
        <v>2.6838300227425287</v>
      </c>
      <c r="N5688" s="2">
        <f t="shared" si="979"/>
        <v>-75.578889889167684</v>
      </c>
      <c r="O5688" s="2">
        <f>IF('PV model'!$B$2&gt;0, 180-N5688,IF('PV model'!$B$2&lt;0,0-N5688,N5688))</f>
        <v>255.57888988916767</v>
      </c>
      <c r="P5688" s="2">
        <f>ABS(O5688-'PV model'!$B$5)</f>
        <v>50.578889889167669</v>
      </c>
      <c r="Q5688" s="3">
        <f t="shared" si="975"/>
        <v>87.316169977257459</v>
      </c>
      <c r="R5688" s="3">
        <f t="shared" si="980"/>
        <v>48.265350000000154</v>
      </c>
      <c r="S5688" s="3">
        <f t="shared" si="976"/>
        <v>53.097047808905735</v>
      </c>
      <c r="T5688" s="3">
        <f>(0.5*(1-COS(RADIANS(90-$X$3)))*(D5688+E5688)*'PV model'!$B$4)</f>
        <v>0</v>
      </c>
      <c r="U5688" s="3">
        <f t="shared" si="981"/>
        <v>101.36239780890588</v>
      </c>
      <c r="V5688" s="3">
        <f>('PV model'!$B$13*(U5688/1000)*(1-'PV model'!$B$14*((20+C5688)-25))*'PV model'!$B$10)/'PV model'!$B$12</f>
        <v>9.7187921253511185</v>
      </c>
    </row>
    <row r="5689" spans="1:22" x14ac:dyDescent="0.2">
      <c r="A5689" s="10">
        <f t="shared" si="984"/>
        <v>237</v>
      </c>
      <c r="B5689" s="10">
        <f t="shared" si="982"/>
        <v>20</v>
      </c>
      <c r="C5689" s="23">
        <v>14.5</v>
      </c>
      <c r="D5689" s="24">
        <v>0</v>
      </c>
      <c r="E5689" s="24">
        <v>5.2920000000000007</v>
      </c>
      <c r="F5689" s="48"/>
      <c r="G5689" s="48"/>
      <c r="H5689" s="1">
        <f t="shared" si="983"/>
        <v>10.340418022038007</v>
      </c>
      <c r="I5689" s="1">
        <f t="shared" si="977"/>
        <v>-1.5840085903157382</v>
      </c>
      <c r="J5689" s="4">
        <f>B5689+('PV model'!$B$3/15)+(I5689/60)</f>
        <v>19.696933190161403</v>
      </c>
      <c r="K5689" s="2">
        <f t="shared" si="978"/>
        <v>-115.45399785242104</v>
      </c>
      <c r="L5689" s="2">
        <f>DEGREES(ASIN((((COS(RADIANS('PV model'!$B$2))*COS(RADIANS(H5689))*COS(RADIANS(K5689)))+(SIN(RADIANS('PV model'!$B$2))*SIN(RADIANS(H5689)))))))</f>
        <v>-5.2529217475118415</v>
      </c>
      <c r="M5689" s="3">
        <f t="shared" si="974"/>
        <v>0</v>
      </c>
      <c r="N5689" s="2">
        <f t="shared" si="979"/>
        <v>-63.127180819870354</v>
      </c>
      <c r="O5689" s="2">
        <f>IF('PV model'!$B$2&gt;0, 180-N5689,IF('PV model'!$B$2&lt;0,0-N5689,N5689))</f>
        <v>243.12718081987035</v>
      </c>
      <c r="P5689" s="2">
        <f>ABS(O5689-'PV model'!$B$5)</f>
        <v>38.127180819870347</v>
      </c>
      <c r="Q5689" s="3">
        <f t="shared" si="975"/>
        <v>95.252921747511834</v>
      </c>
      <c r="R5689" s="3">
        <f t="shared" si="980"/>
        <v>0</v>
      </c>
      <c r="S5689" s="3">
        <f t="shared" si="976"/>
        <v>5.2920000000000007</v>
      </c>
      <c r="T5689" s="3">
        <f>(0.5*(1-COS(RADIANS(90-$X$3)))*(D5689+E5689)*'PV model'!$B$4)</f>
        <v>0</v>
      </c>
      <c r="U5689" s="3">
        <f t="shared" si="981"/>
        <v>5.2920000000000007</v>
      </c>
      <c r="V5689" s="3">
        <f>('PV model'!$B$13*(U5689/1000)*(1-'PV model'!$B$14*((20+C5689)-25))*'PV model'!$B$10)/'PV model'!$B$12</f>
        <v>0.50888676384000009</v>
      </c>
    </row>
    <row r="5690" spans="1:22" x14ac:dyDescent="0.2">
      <c r="A5690" s="10">
        <f t="shared" si="984"/>
        <v>237</v>
      </c>
      <c r="B5690" s="10">
        <f t="shared" si="982"/>
        <v>21</v>
      </c>
      <c r="C5690" s="23">
        <v>13.8</v>
      </c>
      <c r="D5690" s="24">
        <v>0</v>
      </c>
      <c r="E5690" s="24">
        <v>0</v>
      </c>
      <c r="F5690" s="48"/>
      <c r="G5690" s="48"/>
      <c r="H5690" s="1">
        <f t="shared" si="983"/>
        <v>10.340418022038007</v>
      </c>
      <c r="I5690" s="1">
        <f t="shared" si="977"/>
        <v>-1.5840085903157382</v>
      </c>
      <c r="J5690" s="4">
        <f>B5690+('PV model'!$B$3/15)+(I5690/60)</f>
        <v>20.696933190161403</v>
      </c>
      <c r="K5690" s="2">
        <f t="shared" si="978"/>
        <v>-130.45399785242103</v>
      </c>
      <c r="L5690" s="2">
        <f>DEGREES(ASIN((((COS(RADIANS('PV model'!$B$2))*COS(RADIANS(H5690))*COS(RADIANS(K5690)))+(SIN(RADIANS('PV model'!$B$2))*SIN(RADIANS(H5690)))))))</f>
        <v>-12.333943618593166</v>
      </c>
      <c r="M5690" s="3">
        <f t="shared" si="974"/>
        <v>0</v>
      </c>
      <c r="N5690" s="2">
        <f t="shared" si="979"/>
        <v>-50.018722603200956</v>
      </c>
      <c r="O5690" s="2">
        <f>IF('PV model'!$B$2&gt;0, 180-N5690,IF('PV model'!$B$2&lt;0,0-N5690,N5690))</f>
        <v>230.01872260320096</v>
      </c>
      <c r="P5690" s="2">
        <f>ABS(O5690-'PV model'!$B$5)</f>
        <v>25.018722603200956</v>
      </c>
      <c r="Q5690" s="3">
        <f t="shared" si="975"/>
        <v>102.33394361859317</v>
      </c>
      <c r="R5690" s="3">
        <f t="shared" si="980"/>
        <v>0</v>
      </c>
      <c r="S5690" s="3">
        <f t="shared" si="976"/>
        <v>0</v>
      </c>
      <c r="T5690" s="3">
        <f>(0.5*(1-COS(RADIANS(90-$X$3)))*(D5690+E5690)*'PV model'!$B$4)</f>
        <v>0</v>
      </c>
      <c r="U5690" s="3">
        <f t="shared" si="981"/>
        <v>0</v>
      </c>
      <c r="V5690" s="3">
        <f>('PV model'!$B$13*(U5690/1000)*(1-'PV model'!$B$14*((20+C5690)-25))*'PV model'!$B$10)/'PV model'!$B$12</f>
        <v>0</v>
      </c>
    </row>
    <row r="5691" spans="1:22" x14ac:dyDescent="0.2">
      <c r="A5691" s="10">
        <f t="shared" si="984"/>
        <v>237</v>
      </c>
      <c r="B5691" s="10">
        <f t="shared" si="982"/>
        <v>22</v>
      </c>
      <c r="C5691" s="23">
        <v>13.3</v>
      </c>
      <c r="D5691" s="24">
        <v>0</v>
      </c>
      <c r="E5691" s="24">
        <v>0</v>
      </c>
      <c r="F5691" s="48"/>
      <c r="G5691" s="48"/>
      <c r="H5691" s="1">
        <f t="shared" si="983"/>
        <v>10.340418022038007</v>
      </c>
      <c r="I5691" s="1">
        <f t="shared" si="977"/>
        <v>-1.5840085903157382</v>
      </c>
      <c r="J5691" s="4">
        <f>B5691+('PV model'!$B$3/15)+(I5691/60)</f>
        <v>21.696933190161403</v>
      </c>
      <c r="K5691" s="2">
        <f t="shared" si="978"/>
        <v>-145.45399785242103</v>
      </c>
      <c r="L5691" s="2">
        <f>DEGREES(ASIN((((COS(RADIANS('PV model'!$B$2))*COS(RADIANS(H5691))*COS(RADIANS(K5691)))+(SIN(RADIANS('PV model'!$B$2))*SIN(RADIANS(H5691)))))))</f>
        <v>-18.12118302810898</v>
      </c>
      <c r="M5691" s="3">
        <f t="shared" si="974"/>
        <v>0</v>
      </c>
      <c r="N5691" s="2">
        <f t="shared" si="979"/>
        <v>-35.942360889354916</v>
      </c>
      <c r="O5691" s="2">
        <f>IF('PV model'!$B$2&gt;0, 180-N5691,IF('PV model'!$B$2&lt;0,0-N5691,N5691))</f>
        <v>215.94236088935492</v>
      </c>
      <c r="P5691" s="2">
        <f>ABS(O5691-'PV model'!$B$5)</f>
        <v>10.942360889354916</v>
      </c>
      <c r="Q5691" s="3">
        <f t="shared" si="975"/>
        <v>108.12118302810897</v>
      </c>
      <c r="R5691" s="3">
        <f t="shared" si="980"/>
        <v>0</v>
      </c>
      <c r="S5691" s="3">
        <f t="shared" si="976"/>
        <v>0</v>
      </c>
      <c r="T5691" s="3">
        <f>(0.5*(1-COS(RADIANS(90-$X$3)))*(D5691+E5691)*'PV model'!$B$4)</f>
        <v>0</v>
      </c>
      <c r="U5691" s="3">
        <f t="shared" si="981"/>
        <v>0</v>
      </c>
      <c r="V5691" s="3">
        <f>('PV model'!$B$13*(U5691/1000)*(1-'PV model'!$B$14*((20+C5691)-25))*'PV model'!$B$10)/'PV model'!$B$12</f>
        <v>0</v>
      </c>
    </row>
    <row r="5692" spans="1:22" x14ac:dyDescent="0.2">
      <c r="A5692" s="10">
        <f t="shared" si="984"/>
        <v>237</v>
      </c>
      <c r="B5692" s="10">
        <f t="shared" si="982"/>
        <v>23</v>
      </c>
      <c r="C5692" s="23">
        <v>12.8</v>
      </c>
      <c r="D5692" s="24">
        <v>0</v>
      </c>
      <c r="E5692" s="24">
        <v>0</v>
      </c>
      <c r="F5692" s="48"/>
      <c r="G5692" s="48"/>
      <c r="H5692" s="1">
        <f t="shared" si="983"/>
        <v>10.340418022038007</v>
      </c>
      <c r="I5692" s="1">
        <f t="shared" si="977"/>
        <v>-1.5840085903157382</v>
      </c>
      <c r="J5692" s="4">
        <f>B5692+('PV model'!$B$3/15)+(I5692/60)</f>
        <v>22.696933190161403</v>
      </c>
      <c r="K5692" s="2">
        <f t="shared" si="978"/>
        <v>-160.45399785242103</v>
      </c>
      <c r="L5692" s="2">
        <f>DEGREES(ASIN((((COS(RADIANS('PV model'!$B$2))*COS(RADIANS(H5692))*COS(RADIANS(K5692)))+(SIN(RADIANS('PV model'!$B$2))*SIN(RADIANS(H5692)))))))</f>
        <v>-22.158460222152765</v>
      </c>
      <c r="M5692" s="3">
        <f t="shared" si="974"/>
        <v>0</v>
      </c>
      <c r="N5692" s="2">
        <f t="shared" si="979"/>
        <v>-20.816515347403616</v>
      </c>
      <c r="O5692" s="2">
        <f>IF('PV model'!$B$2&gt;0, 180-N5692,IF('PV model'!$B$2&lt;0,0-N5692,N5692))</f>
        <v>200.81651534740362</v>
      </c>
      <c r="P5692" s="2">
        <f>ABS(O5692-'PV model'!$B$5)</f>
        <v>4.1834846525963769</v>
      </c>
      <c r="Q5692" s="3">
        <f t="shared" si="975"/>
        <v>112.15846022215277</v>
      </c>
      <c r="R5692" s="3">
        <f t="shared" si="980"/>
        <v>0</v>
      </c>
      <c r="S5692" s="3">
        <f t="shared" si="976"/>
        <v>0</v>
      </c>
      <c r="T5692" s="3">
        <f>(0.5*(1-COS(RADIANS(90-$X$3)))*(D5692+E5692)*'PV model'!$B$4)</f>
        <v>0</v>
      </c>
      <c r="U5692" s="3">
        <f t="shared" si="981"/>
        <v>0</v>
      </c>
      <c r="V5692" s="3">
        <f>('PV model'!$B$13*(U5692/1000)*(1-'PV model'!$B$14*((20+C5692)-25))*'PV model'!$B$10)/'PV model'!$B$12</f>
        <v>0</v>
      </c>
    </row>
    <row r="5693" spans="1:22" x14ac:dyDescent="0.2">
      <c r="A5693" s="10">
        <f t="shared" si="984"/>
        <v>237</v>
      </c>
      <c r="B5693" s="10">
        <f t="shared" si="982"/>
        <v>24</v>
      </c>
      <c r="C5693" s="23">
        <v>12.4</v>
      </c>
      <c r="D5693" s="24">
        <v>0</v>
      </c>
      <c r="E5693" s="24">
        <v>0</v>
      </c>
      <c r="F5693" s="48"/>
      <c r="G5693" s="48"/>
      <c r="H5693" s="1">
        <f t="shared" si="983"/>
        <v>10.340418022038007</v>
      </c>
      <c r="I5693" s="1">
        <f t="shared" si="977"/>
        <v>-1.5840085903157382</v>
      </c>
      <c r="J5693" s="4">
        <f>B5693+('PV model'!$B$3/15)+(I5693/60)</f>
        <v>23.696933190161403</v>
      </c>
      <c r="K5693" s="2">
        <f t="shared" si="978"/>
        <v>-175.45399785242103</v>
      </c>
      <c r="L5693" s="2">
        <f>DEGREES(ASIN((((COS(RADIANS('PV model'!$B$2))*COS(RADIANS(H5693))*COS(RADIANS(K5693)))+(SIN(RADIANS('PV model'!$B$2))*SIN(RADIANS(H5693)))))))</f>
        <v>-24.049549966149193</v>
      </c>
      <c r="M5693" s="3">
        <f t="shared" si="974"/>
        <v>0</v>
      </c>
      <c r="N5693" s="2">
        <f t="shared" si="979"/>
        <v>-4.8981131330849701</v>
      </c>
      <c r="O5693" s="2">
        <f>IF('PV model'!$B$2&gt;0, 180-N5693,IF('PV model'!$B$2&lt;0,0-N5693,N5693))</f>
        <v>184.89811313308496</v>
      </c>
      <c r="P5693" s="2">
        <f>ABS(O5693-'PV model'!$B$5)</f>
        <v>20.101886866915038</v>
      </c>
      <c r="Q5693" s="3">
        <f t="shared" si="975"/>
        <v>114.0495499661492</v>
      </c>
      <c r="R5693" s="3">
        <f t="shared" si="980"/>
        <v>0</v>
      </c>
      <c r="S5693" s="3">
        <f t="shared" si="976"/>
        <v>0</v>
      </c>
      <c r="T5693" s="3">
        <f>(0.5*(1-COS(RADIANS(90-$X$3)))*(D5693+E5693)*'PV model'!$B$4)</f>
        <v>0</v>
      </c>
      <c r="U5693" s="3">
        <f t="shared" si="981"/>
        <v>0</v>
      </c>
      <c r="V5693" s="3">
        <f>('PV model'!$B$13*(U5693/1000)*(1-'PV model'!$B$14*((20+C5693)-25))*'PV model'!$B$10)/'PV model'!$B$12</f>
        <v>0</v>
      </c>
    </row>
    <row r="5694" spans="1:22" x14ac:dyDescent="0.2">
      <c r="A5694" s="10">
        <f t="shared" si="984"/>
        <v>238</v>
      </c>
      <c r="B5694" s="10">
        <f t="shared" si="982"/>
        <v>1</v>
      </c>
      <c r="C5694" s="23">
        <v>12.2</v>
      </c>
      <c r="D5694" s="24">
        <v>0</v>
      </c>
      <c r="E5694" s="24">
        <v>0</v>
      </c>
      <c r="F5694" s="48"/>
      <c r="G5694" s="48"/>
      <c r="H5694" s="1">
        <f t="shared" si="983"/>
        <v>9.9763084845791798</v>
      </c>
      <c r="I5694" s="1">
        <f t="shared" si="977"/>
        <v>-1.2882205373901356</v>
      </c>
      <c r="J5694" s="4">
        <f>B5694+('PV model'!$B$3/15)+(I5694/60)</f>
        <v>0.70186299104349781</v>
      </c>
      <c r="K5694" s="2">
        <f t="shared" si="978"/>
        <v>169.47205513434753</v>
      </c>
      <c r="L5694" s="2">
        <f>DEGREES(ASIN((((COS(RADIANS('PV model'!$B$2))*COS(RADIANS(H5694))*COS(RADIANS(K5694)))+(SIN(RADIANS('PV model'!$B$2))*SIN(RADIANS(H5694)))))))</f>
        <v>-23.933665633852314</v>
      </c>
      <c r="M5694" s="3">
        <f t="shared" si="974"/>
        <v>0</v>
      </c>
      <c r="N5694" s="2">
        <f t="shared" si="979"/>
        <v>11.354626359259667</v>
      </c>
      <c r="O5694" s="2">
        <f>IF('PV model'!$B$2&gt;0, 180-N5694,IF('PV model'!$B$2&lt;0,0-N5694,N5694))</f>
        <v>168.64537364074033</v>
      </c>
      <c r="P5694" s="2">
        <f>ABS(O5694-'PV model'!$B$5)</f>
        <v>36.354626359259669</v>
      </c>
      <c r="Q5694" s="3">
        <f t="shared" si="975"/>
        <v>113.93366563385231</v>
      </c>
      <c r="R5694" s="3">
        <f t="shared" si="980"/>
        <v>0</v>
      </c>
      <c r="S5694" s="3">
        <f t="shared" si="976"/>
        <v>0</v>
      </c>
      <c r="T5694" s="3">
        <f>(0.5*(1-COS(RADIANS(90-$X$3)))*(D5694+E5694)*'PV model'!$B$4)</f>
        <v>0</v>
      </c>
      <c r="U5694" s="3">
        <f t="shared" si="981"/>
        <v>0</v>
      </c>
      <c r="V5694" s="3">
        <f>('PV model'!$B$13*(U5694/1000)*(1-'PV model'!$B$14*((20+C5694)-25))*'PV model'!$B$10)/'PV model'!$B$12</f>
        <v>0</v>
      </c>
    </row>
    <row r="5695" spans="1:22" x14ac:dyDescent="0.2">
      <c r="A5695" s="10">
        <f t="shared" si="984"/>
        <v>238</v>
      </c>
      <c r="B5695" s="10">
        <f t="shared" si="982"/>
        <v>2</v>
      </c>
      <c r="C5695" s="23">
        <v>11.6</v>
      </c>
      <c r="D5695" s="24">
        <v>0</v>
      </c>
      <c r="E5695" s="24">
        <v>0</v>
      </c>
      <c r="F5695" s="48"/>
      <c r="G5695" s="48"/>
      <c r="H5695" s="1">
        <f t="shared" si="983"/>
        <v>9.9763084845791798</v>
      </c>
      <c r="I5695" s="1">
        <f t="shared" si="977"/>
        <v>-1.2882205373901356</v>
      </c>
      <c r="J5695" s="4">
        <f>B5695+('PV model'!$B$3/15)+(I5695/60)</f>
        <v>1.7018629910434977</v>
      </c>
      <c r="K5695" s="2">
        <f t="shared" si="978"/>
        <v>154.47205513434753</v>
      </c>
      <c r="L5695" s="2">
        <f>DEGREES(ASIN((((COS(RADIANS('PV model'!$B$2))*COS(RADIANS(H5695))*COS(RADIANS(K5695)))+(SIN(RADIANS('PV model'!$B$2))*SIN(RADIANS(H5695)))))))</f>
        <v>-21.137679655141021</v>
      </c>
      <c r="M5695" s="3">
        <f t="shared" si="974"/>
        <v>0</v>
      </c>
      <c r="N5695" s="2">
        <f t="shared" si="979"/>
        <v>27.068314834416217</v>
      </c>
      <c r="O5695" s="2">
        <f>IF('PV model'!$B$2&gt;0, 180-N5695,IF('PV model'!$B$2&lt;0,0-N5695,N5695))</f>
        <v>152.93168516558379</v>
      </c>
      <c r="P5695" s="2">
        <f>ABS(O5695-'PV model'!$B$5)</f>
        <v>52.068314834416213</v>
      </c>
      <c r="Q5695" s="3">
        <f t="shared" si="975"/>
        <v>111.13767965514103</v>
      </c>
      <c r="R5695" s="3">
        <f t="shared" si="980"/>
        <v>0</v>
      </c>
      <c r="S5695" s="3">
        <f t="shared" si="976"/>
        <v>0</v>
      </c>
      <c r="T5695" s="3">
        <f>(0.5*(1-COS(RADIANS(90-$X$3)))*(D5695+E5695)*'PV model'!$B$4)</f>
        <v>0</v>
      </c>
      <c r="U5695" s="3">
        <f t="shared" si="981"/>
        <v>0</v>
      </c>
      <c r="V5695" s="3">
        <f>('PV model'!$B$13*(U5695/1000)*(1-'PV model'!$B$14*((20+C5695)-25))*'PV model'!$B$10)/'PV model'!$B$12</f>
        <v>0</v>
      </c>
    </row>
    <row r="5696" spans="1:22" x14ac:dyDescent="0.2">
      <c r="A5696" s="10">
        <f t="shared" si="984"/>
        <v>238</v>
      </c>
      <c r="B5696" s="10">
        <f t="shared" si="982"/>
        <v>3</v>
      </c>
      <c r="C5696" s="23">
        <v>11.6</v>
      </c>
      <c r="D5696" s="24">
        <v>0</v>
      </c>
      <c r="E5696" s="24">
        <v>0</v>
      </c>
      <c r="F5696" s="48"/>
      <c r="G5696" s="48"/>
      <c r="H5696" s="1">
        <f t="shared" si="983"/>
        <v>9.9763084845791798</v>
      </c>
      <c r="I5696" s="1">
        <f t="shared" si="977"/>
        <v>-1.2882205373901356</v>
      </c>
      <c r="J5696" s="4">
        <f>B5696+('PV model'!$B$3/15)+(I5696/60)</f>
        <v>2.7018629910434977</v>
      </c>
      <c r="K5696" s="2">
        <f t="shared" si="978"/>
        <v>139.47205513434753</v>
      </c>
      <c r="L5696" s="2">
        <f>DEGREES(ASIN((((COS(RADIANS('PV model'!$B$2))*COS(RADIANS(H5696))*COS(RADIANS(K5696)))+(SIN(RADIANS('PV model'!$B$2))*SIN(RADIANS(H5696)))))))</f>
        <v>-16.334054747218993</v>
      </c>
      <c r="M5696" s="3">
        <f t="shared" si="974"/>
        <v>0</v>
      </c>
      <c r="N5696" s="2">
        <f t="shared" si="979"/>
        <v>41.829091543654187</v>
      </c>
      <c r="O5696" s="2">
        <f>IF('PV model'!$B$2&gt;0, 180-N5696,IF('PV model'!$B$2&lt;0,0-N5696,N5696))</f>
        <v>138.17090845634581</v>
      </c>
      <c r="P5696" s="2">
        <f>ABS(O5696-'PV model'!$B$5)</f>
        <v>66.829091543654187</v>
      </c>
      <c r="Q5696" s="3">
        <f t="shared" si="975"/>
        <v>106.334054747219</v>
      </c>
      <c r="R5696" s="3">
        <f t="shared" si="980"/>
        <v>0</v>
      </c>
      <c r="S5696" s="3">
        <f t="shared" si="976"/>
        <v>0</v>
      </c>
      <c r="T5696" s="3">
        <f>(0.5*(1-COS(RADIANS(90-$X$3)))*(D5696+E5696)*'PV model'!$B$4)</f>
        <v>0</v>
      </c>
      <c r="U5696" s="3">
        <f t="shared" si="981"/>
        <v>0</v>
      </c>
      <c r="V5696" s="3">
        <f>('PV model'!$B$13*(U5696/1000)*(1-'PV model'!$B$14*((20+C5696)-25))*'PV model'!$B$10)/'PV model'!$B$12</f>
        <v>0</v>
      </c>
    </row>
    <row r="5697" spans="1:22" x14ac:dyDescent="0.2">
      <c r="A5697" s="10">
        <f t="shared" si="984"/>
        <v>238</v>
      </c>
      <c r="B5697" s="10">
        <f t="shared" si="982"/>
        <v>4</v>
      </c>
      <c r="C5697" s="23">
        <v>10.9</v>
      </c>
      <c r="D5697" s="24">
        <v>0</v>
      </c>
      <c r="E5697" s="24">
        <v>0</v>
      </c>
      <c r="F5697" s="48"/>
      <c r="G5697" s="48"/>
      <c r="H5697" s="1">
        <f t="shared" si="983"/>
        <v>9.9763084845791798</v>
      </c>
      <c r="I5697" s="1">
        <f t="shared" si="977"/>
        <v>-1.2882205373901356</v>
      </c>
      <c r="J5697" s="4">
        <f>B5697+('PV model'!$B$3/15)+(I5697/60)</f>
        <v>3.7018629910434977</v>
      </c>
      <c r="K5697" s="2">
        <f t="shared" si="978"/>
        <v>124.47205513434753</v>
      </c>
      <c r="L5697" s="2">
        <f>DEGREES(ASIN((((COS(RADIANS('PV model'!$B$2))*COS(RADIANS(H5697))*COS(RADIANS(K5697)))+(SIN(RADIANS('PV model'!$B$2))*SIN(RADIANS(H5697)))))))</f>
        <v>-9.960456138325295</v>
      </c>
      <c r="M5697" s="3">
        <f t="shared" si="974"/>
        <v>0</v>
      </c>
      <c r="N5697" s="2">
        <f t="shared" si="979"/>
        <v>55.523887021531486</v>
      </c>
      <c r="O5697" s="2">
        <f>IF('PV model'!$B$2&gt;0, 180-N5697,IF('PV model'!$B$2&lt;0,0-N5697,N5697))</f>
        <v>124.47611297846851</v>
      </c>
      <c r="P5697" s="2">
        <f>ABS(O5697-'PV model'!$B$5)</f>
        <v>80.523887021531493</v>
      </c>
      <c r="Q5697" s="3">
        <f t="shared" si="975"/>
        <v>99.960456138325299</v>
      </c>
      <c r="R5697" s="3">
        <f t="shared" si="980"/>
        <v>0</v>
      </c>
      <c r="S5697" s="3">
        <f t="shared" si="976"/>
        <v>0</v>
      </c>
      <c r="T5697" s="3">
        <f>(0.5*(1-COS(RADIANS(90-$X$3)))*(D5697+E5697)*'PV model'!$B$4)</f>
        <v>0</v>
      </c>
      <c r="U5697" s="3">
        <f t="shared" si="981"/>
        <v>0</v>
      </c>
      <c r="V5697" s="3">
        <f>('PV model'!$B$13*(U5697/1000)*(1-'PV model'!$B$14*((20+C5697)-25))*'PV model'!$B$10)/'PV model'!$B$12</f>
        <v>0</v>
      </c>
    </row>
    <row r="5698" spans="1:22" x14ac:dyDescent="0.2">
      <c r="A5698" s="10">
        <f t="shared" si="984"/>
        <v>238</v>
      </c>
      <c r="B5698" s="10">
        <f t="shared" si="982"/>
        <v>5</v>
      </c>
      <c r="C5698" s="23">
        <v>10.5</v>
      </c>
      <c r="D5698" s="24">
        <v>0</v>
      </c>
      <c r="E5698" s="24">
        <v>0</v>
      </c>
      <c r="F5698" s="48"/>
      <c r="G5698" s="48"/>
      <c r="H5698" s="1">
        <f t="shared" si="983"/>
        <v>9.9763084845791798</v>
      </c>
      <c r="I5698" s="1">
        <f t="shared" si="977"/>
        <v>-1.2882205373901356</v>
      </c>
      <c r="J5698" s="4">
        <f>B5698+('PV model'!$B$3/15)+(I5698/60)</f>
        <v>4.7018629910434981</v>
      </c>
      <c r="K5698" s="2">
        <f t="shared" si="978"/>
        <v>109.47205513434753</v>
      </c>
      <c r="L5698" s="2">
        <f>DEGREES(ASIN((((COS(RADIANS('PV model'!$B$2))*COS(RADIANS(H5698))*COS(RADIANS(K5698)))+(SIN(RADIANS('PV model'!$B$2))*SIN(RADIANS(H5698)))))))</f>
        <v>-2.4749473547773042</v>
      </c>
      <c r="M5698" s="3">
        <f t="shared" si="974"/>
        <v>0</v>
      </c>
      <c r="N5698" s="2">
        <f t="shared" si="979"/>
        <v>68.343876759876494</v>
      </c>
      <c r="O5698" s="2">
        <f>IF('PV model'!$B$2&gt;0, 180-N5698,IF('PV model'!$B$2&lt;0,0-N5698,N5698))</f>
        <v>111.65612324012351</v>
      </c>
      <c r="P5698" s="2">
        <f>ABS(O5698-'PV model'!$B$5)</f>
        <v>93.343876759876494</v>
      </c>
      <c r="Q5698" s="3">
        <f t="shared" si="975"/>
        <v>92.474947354777299</v>
      </c>
      <c r="R5698" s="3">
        <f t="shared" si="980"/>
        <v>0</v>
      </c>
      <c r="S5698" s="3">
        <f t="shared" si="976"/>
        <v>0</v>
      </c>
      <c r="T5698" s="3">
        <f>(0.5*(1-COS(RADIANS(90-$X$3)))*(D5698+E5698)*'PV model'!$B$4)</f>
        <v>0</v>
      </c>
      <c r="U5698" s="3">
        <f t="shared" si="981"/>
        <v>0</v>
      </c>
      <c r="V5698" s="3">
        <f>('PV model'!$B$13*(U5698/1000)*(1-'PV model'!$B$14*((20+C5698)-25))*'PV model'!$B$10)/'PV model'!$B$12</f>
        <v>0</v>
      </c>
    </row>
    <row r="5699" spans="1:22" x14ac:dyDescent="0.2">
      <c r="A5699" s="10">
        <f t="shared" si="984"/>
        <v>238</v>
      </c>
      <c r="B5699" s="10">
        <f t="shared" si="982"/>
        <v>6</v>
      </c>
      <c r="C5699" s="23">
        <v>10.5</v>
      </c>
      <c r="D5699" s="24">
        <v>0</v>
      </c>
      <c r="E5699" s="24">
        <v>8.82</v>
      </c>
      <c r="F5699" s="48"/>
      <c r="G5699" s="48"/>
      <c r="H5699" s="1">
        <f t="shared" si="983"/>
        <v>9.9763084845791798</v>
      </c>
      <c r="I5699" s="1">
        <f t="shared" si="977"/>
        <v>-1.2882205373901356</v>
      </c>
      <c r="J5699" s="4">
        <f>B5699+('PV model'!$B$3/15)+(I5699/60)</f>
        <v>5.7018629910434981</v>
      </c>
      <c r="K5699" s="2">
        <f t="shared" si="978"/>
        <v>94.472055134347528</v>
      </c>
      <c r="L5699" s="2">
        <f>DEGREES(ASIN((((COS(RADIANS('PV model'!$B$2))*COS(RADIANS(H5699))*COS(RADIANS(K5699)))+(SIN(RADIANS('PV model'!$B$2))*SIN(RADIANS(H5699)))))))</f>
        <v>5.6974738048968652</v>
      </c>
      <c r="M5699" s="3">
        <f t="shared" si="974"/>
        <v>5.6974738048968652</v>
      </c>
      <c r="N5699" s="2">
        <f t="shared" si="979"/>
        <v>80.664575449405163</v>
      </c>
      <c r="O5699" s="2">
        <f>IF('PV model'!$B$2&gt;0, 180-N5699,IF('PV model'!$B$2&lt;0,0-N5699,N5699))</f>
        <v>99.335424550594837</v>
      </c>
      <c r="P5699" s="2">
        <f>ABS(O5699-'PV model'!$B$5)</f>
        <v>105.66457544940516</v>
      </c>
      <c r="Q5699" s="3">
        <f t="shared" si="975"/>
        <v>84.302526195103141</v>
      </c>
      <c r="R5699" s="3">
        <f t="shared" si="980"/>
        <v>0</v>
      </c>
      <c r="S5699" s="3">
        <f t="shared" si="976"/>
        <v>8.82</v>
      </c>
      <c r="T5699" s="3">
        <f>(0.5*(1-COS(RADIANS(90-$X$3)))*(D5699+E5699)*'PV model'!$B$4)</f>
        <v>0</v>
      </c>
      <c r="U5699" s="3">
        <f t="shared" si="981"/>
        <v>8.82</v>
      </c>
      <c r="V5699" s="3">
        <f>('PV model'!$B$13*(U5699/1000)*(1-'PV model'!$B$14*((20+C5699)-25))*'PV model'!$B$10)/'PV model'!$B$12</f>
        <v>0.86225096159999992</v>
      </c>
    </row>
    <row r="5700" spans="1:22" x14ac:dyDescent="0.2">
      <c r="A5700" s="10">
        <f t="shared" si="984"/>
        <v>238</v>
      </c>
      <c r="B5700" s="10">
        <f t="shared" si="982"/>
        <v>7</v>
      </c>
      <c r="C5700" s="23">
        <v>11.2</v>
      </c>
      <c r="D5700" s="24">
        <v>71.836799999999997</v>
      </c>
      <c r="E5700" s="24">
        <v>48.51</v>
      </c>
      <c r="F5700" s="48"/>
      <c r="G5700" s="48"/>
      <c r="H5700" s="1">
        <f t="shared" si="983"/>
        <v>9.9763084845791798</v>
      </c>
      <c r="I5700" s="1">
        <f t="shared" si="977"/>
        <v>-1.2882205373901356</v>
      </c>
      <c r="J5700" s="4">
        <f>B5700+('PV model'!$B$3/15)+(I5700/60)</f>
        <v>6.7018629910434981</v>
      </c>
      <c r="K5700" s="2">
        <f t="shared" si="978"/>
        <v>79.472055134347528</v>
      </c>
      <c r="L5700" s="2">
        <f>DEGREES(ASIN((((COS(RADIANS('PV model'!$B$2))*COS(RADIANS(H5700))*COS(RADIANS(K5700)))+(SIN(RADIANS('PV model'!$B$2))*SIN(RADIANS(H5700)))))))</f>
        <v>14.164017849452296</v>
      </c>
      <c r="M5700" s="3">
        <f t="shared" si="974"/>
        <v>14.164017849452296</v>
      </c>
      <c r="N5700" s="2">
        <f t="shared" si="979"/>
        <v>87.033505690935456</v>
      </c>
      <c r="O5700" s="2">
        <f>IF('PV model'!$B$2&gt;0, 180-N5700,IF('PV model'!$B$2&lt;0,0-N5700,N5700))</f>
        <v>92.966494309064544</v>
      </c>
      <c r="P5700" s="2">
        <f>ABS(O5700-'PV model'!$B$5)</f>
        <v>112.03350569093546</v>
      </c>
      <c r="Q5700" s="3">
        <f t="shared" si="975"/>
        <v>75.835982150547707</v>
      </c>
      <c r="R5700" s="3">
        <f t="shared" si="980"/>
        <v>71.836799999999997</v>
      </c>
      <c r="S5700" s="3">
        <f t="shared" si="976"/>
        <v>58.237952543640432</v>
      </c>
      <c r="T5700" s="3">
        <f>(0.5*(1-COS(RADIANS(90-$X$3)))*(D5700+E5700)*'PV model'!$B$4)</f>
        <v>0</v>
      </c>
      <c r="U5700" s="3">
        <f t="shared" si="981"/>
        <v>130.07475254364044</v>
      </c>
      <c r="V5700" s="3">
        <f>('PV model'!$B$13*(U5700/1000)*(1-'PV model'!$B$14*((20+C5700)-25))*'PV model'!$B$10)/'PV model'!$B$12</f>
        <v>12.679815912108593</v>
      </c>
    </row>
    <row r="5701" spans="1:22" x14ac:dyDescent="0.2">
      <c r="A5701" s="10">
        <f t="shared" si="984"/>
        <v>238</v>
      </c>
      <c r="B5701" s="10">
        <f t="shared" si="982"/>
        <v>8</v>
      </c>
      <c r="C5701" s="23">
        <v>14</v>
      </c>
      <c r="D5701" s="24">
        <v>99.898049999999998</v>
      </c>
      <c r="E5701" s="24">
        <v>119.07</v>
      </c>
      <c r="F5701" s="48"/>
      <c r="G5701" s="48"/>
      <c r="H5701" s="1">
        <f t="shared" si="983"/>
        <v>9.9763084845791798</v>
      </c>
      <c r="I5701" s="1">
        <f t="shared" si="977"/>
        <v>-1.2882205373901356</v>
      </c>
      <c r="J5701" s="4">
        <f>B5701+('PV model'!$B$3/15)+(I5701/60)</f>
        <v>7.7018629910434981</v>
      </c>
      <c r="K5701" s="2">
        <f t="shared" si="978"/>
        <v>64.472055134347528</v>
      </c>
      <c r="L5701" s="2">
        <f>DEGREES(ASIN((((COS(RADIANS('PV model'!$B$2))*COS(RADIANS(H5701))*COS(RADIANS(K5701)))+(SIN(RADIANS('PV model'!$B$2))*SIN(RADIANS(H5701)))))))</f>
        <v>22.530492675854017</v>
      </c>
      <c r="M5701" s="3">
        <f t="shared" si="974"/>
        <v>22.530492675854017</v>
      </c>
      <c r="N5701" s="2">
        <f t="shared" si="979"/>
        <v>74.189386745931444</v>
      </c>
      <c r="O5701" s="2">
        <f>IF('PV model'!$B$2&gt;0, 180-N5701,IF('PV model'!$B$2&lt;0,0-N5701,N5701))</f>
        <v>105.81061325406856</v>
      </c>
      <c r="P5701" s="2">
        <f>ABS(O5701-'PV model'!$B$5)</f>
        <v>99.189386745931444</v>
      </c>
      <c r="Q5701" s="3">
        <f t="shared" si="975"/>
        <v>67.469507324145994</v>
      </c>
      <c r="R5701" s="3">
        <f t="shared" si="980"/>
        <v>99.898049999999927</v>
      </c>
      <c r="S5701" s="3">
        <f t="shared" si="976"/>
        <v>144.80612107340249</v>
      </c>
      <c r="T5701" s="3">
        <f>(0.5*(1-COS(RADIANS(90-$X$3)))*(D5701+E5701)*'PV model'!$B$4)</f>
        <v>0</v>
      </c>
      <c r="U5701" s="3">
        <f t="shared" si="981"/>
        <v>244.70417107340242</v>
      </c>
      <c r="V5701" s="3">
        <f>('PV model'!$B$13*(U5701/1000)*(1-'PV model'!$B$14*((20+C5701)-25))*'PV model'!$B$10)/'PV model'!$B$12</f>
        <v>23.580046298639402</v>
      </c>
    </row>
    <row r="5702" spans="1:22" x14ac:dyDescent="0.2">
      <c r="A5702" s="10">
        <f t="shared" si="984"/>
        <v>238</v>
      </c>
      <c r="B5702" s="10">
        <f t="shared" si="982"/>
        <v>9</v>
      </c>
      <c r="C5702" s="23">
        <v>15.1</v>
      </c>
      <c r="D5702" s="24">
        <v>196.42874999999998</v>
      </c>
      <c r="E5702" s="24">
        <v>171.98999999999998</v>
      </c>
      <c r="F5702" s="48"/>
      <c r="G5702" s="48"/>
      <c r="H5702" s="1">
        <f t="shared" si="983"/>
        <v>9.9763084845791798</v>
      </c>
      <c r="I5702" s="1">
        <f t="shared" si="977"/>
        <v>-1.2882205373901356</v>
      </c>
      <c r="J5702" s="4">
        <f>B5702+('PV model'!$B$3/15)+(I5702/60)</f>
        <v>8.7018629910434964</v>
      </c>
      <c r="K5702" s="2">
        <f t="shared" si="978"/>
        <v>49.472055134347556</v>
      </c>
      <c r="L5702" s="2">
        <f>DEGREES(ASIN((((COS(RADIANS('PV model'!$B$2))*COS(RADIANS(H5702))*COS(RADIANS(K5702)))+(SIN(RADIANS('PV model'!$B$2))*SIN(RADIANS(H5702)))))))</f>
        <v>30.349181999719519</v>
      </c>
      <c r="M5702" s="3">
        <f t="shared" ref="M5702:M5765" si="985">IF(L5702&gt;0, L5702, 0)</f>
        <v>30.349181999719519</v>
      </c>
      <c r="N5702" s="2">
        <f t="shared" si="979"/>
        <v>60.166274353189287</v>
      </c>
      <c r="O5702" s="2">
        <f>IF('PV model'!$B$2&gt;0, 180-N5702,IF('PV model'!$B$2&lt;0,0-N5702,N5702))</f>
        <v>119.83372564681071</v>
      </c>
      <c r="P5702" s="2">
        <f>ABS(O5702-'PV model'!$B$5)</f>
        <v>85.166274353189294</v>
      </c>
      <c r="Q5702" s="3">
        <f t="shared" ref="Q5702:Q5765" si="986">DEGREES(ACOS((SIN(RADIANS(L5702))*COS(RADIANS(90-$X$3))+COS(RADIANS(L5702))*COS(RADIANS(P5702))*SIN(RADIANS(90-$X$3)))))</f>
        <v>59.650818000280481</v>
      </c>
      <c r="R5702" s="3">
        <f t="shared" si="980"/>
        <v>196.42874999999998</v>
      </c>
      <c r="S5702" s="3">
        <f t="shared" ref="S5702:S5765" si="987">IF($Z$3=TRUE, IF(E5702=0,0,E5702*(0.5*(1+COS(RADIANS(90-$X$3))*(1+(1-(E5702^2/(D5702+E5702)^2))*(SIN(RADIANS(0.5*$X$3))^3)))*(1+(1-(E5702^2/(D5702+E5702)^2))*(COS(RADIANS(Q5702))^2)*(SIN(RADIANS(90-L5702))^3)))), IF(E5702=0,0,E5702*(0.5*(1+COS(RADIANS(90-$X$3))))))</f>
        <v>220.88698776012481</v>
      </c>
      <c r="T5702" s="3">
        <f>(0.5*(1-COS(RADIANS(90-$X$3)))*(D5702+E5702)*'PV model'!$B$4)</f>
        <v>0</v>
      </c>
      <c r="U5702" s="3">
        <f t="shared" si="981"/>
        <v>417.31573776012476</v>
      </c>
      <c r="V5702" s="3">
        <f>('PV model'!$B$13*(U5702/1000)*(1-'PV model'!$B$14*((20+C5702)-25))*'PV model'!$B$10)/'PV model'!$B$12</f>
        <v>40.029599948183382</v>
      </c>
    </row>
    <row r="5703" spans="1:22" x14ac:dyDescent="0.2">
      <c r="A5703" s="10">
        <f t="shared" si="984"/>
        <v>238</v>
      </c>
      <c r="B5703" s="10">
        <f t="shared" si="982"/>
        <v>10</v>
      </c>
      <c r="C5703" s="23">
        <v>14.9</v>
      </c>
      <c r="D5703" s="24">
        <v>193.06139999999999</v>
      </c>
      <c r="E5703" s="24">
        <v>243.43199999999999</v>
      </c>
      <c r="F5703" s="48"/>
      <c r="G5703" s="48"/>
      <c r="H5703" s="1">
        <f t="shared" si="983"/>
        <v>9.9763084845791798</v>
      </c>
      <c r="I5703" s="1">
        <f t="shared" ref="I5703:I5766" si="988">9.87*SIN(RADIANS(1.978*A5703-160.22))-7.53*COS(RADIANS(0.989*A5703-80.11))-1.5*SIN((RADIANS(0.989*A5703-80.11)))</f>
        <v>-1.2882205373901356</v>
      </c>
      <c r="J5703" s="4">
        <f>B5703+('PV model'!$B$3/15)+(I5703/60)</f>
        <v>9.7018629910434964</v>
      </c>
      <c r="K5703" s="2">
        <f t="shared" ref="K5703:K5766" si="989">15*(12-J5703)</f>
        <v>34.472055134347556</v>
      </c>
      <c r="L5703" s="2">
        <f>DEGREES(ASIN((((COS(RADIANS('PV model'!$B$2))*COS(RADIANS(H5703))*COS(RADIANS(K5703)))+(SIN(RADIANS('PV model'!$B$2))*SIN(RADIANS(H5703)))))))</f>
        <v>37.060540716278986</v>
      </c>
      <c r="M5703" s="3">
        <f t="shared" si="985"/>
        <v>37.060540716278986</v>
      </c>
      <c r="N5703" s="2">
        <f t="shared" ref="N5703:N5766" si="990">DEGREES(ASIN((COS(RADIANS(H5703))*SIN(RADIANS(K5703)))/COS(RADIANS(L5703))))</f>
        <v>44.311148833523781</v>
      </c>
      <c r="O5703" s="2">
        <f>IF('PV model'!$B$2&gt;0, 180-N5703,IF('PV model'!$B$2&lt;0,0-N5703,N5703))</f>
        <v>135.68885116647621</v>
      </c>
      <c r="P5703" s="2">
        <f>ABS(O5703-'PV model'!$B$5)</f>
        <v>69.311148833523788</v>
      </c>
      <c r="Q5703" s="3">
        <f t="shared" si="986"/>
        <v>52.939459283721014</v>
      </c>
      <c r="R5703" s="3">
        <f t="shared" ref="R5703:R5766" si="991">IF(D5703=0,0,D5703*COS(RADIANS(Q5703))/SIN(RADIANS(L5703)))</f>
        <v>193.06139999999999</v>
      </c>
      <c r="S5703" s="3">
        <f t="shared" si="987"/>
        <v>307.80558048589842</v>
      </c>
      <c r="T5703" s="3">
        <f>(0.5*(1-COS(RADIANS(90-$X$3)))*(D5703+E5703)*'PV model'!$B$4)</f>
        <v>0</v>
      </c>
      <c r="U5703" s="3">
        <f t="shared" ref="U5703:U5766" si="992">R5703+S5703+T5703</f>
        <v>500.86698048589841</v>
      </c>
      <c r="V5703" s="3">
        <f>('PV model'!$B$13*(U5703/1000)*(1-'PV model'!$B$14*((20+C5703)-25))*'PV model'!$B$10)/'PV model'!$B$12</f>
        <v>48.084023499943335</v>
      </c>
    </row>
    <row r="5704" spans="1:22" x14ac:dyDescent="0.2">
      <c r="A5704" s="10">
        <f t="shared" si="984"/>
        <v>238</v>
      </c>
      <c r="B5704" s="10">
        <f t="shared" ref="B5704:B5767" si="993">IF(B5703&lt;24,B5703+1,1)</f>
        <v>11</v>
      </c>
      <c r="C5704" s="23">
        <v>17.100000000000001</v>
      </c>
      <c r="D5704" s="24">
        <v>314.286</v>
      </c>
      <c r="E5704" s="24">
        <v>238.14</v>
      </c>
      <c r="F5704" s="48"/>
      <c r="G5704" s="48"/>
      <c r="H5704" s="1">
        <f t="shared" ref="H5704:H5767" si="994">(23.465*SIN(RADIANS(280.1+0.9863*A5704)))</f>
        <v>9.9763084845791798</v>
      </c>
      <c r="I5704" s="1">
        <f t="shared" si="988"/>
        <v>-1.2882205373901356</v>
      </c>
      <c r="J5704" s="4">
        <f>B5704+('PV model'!$B$3/15)+(I5704/60)</f>
        <v>10.701862991043496</v>
      </c>
      <c r="K5704" s="2">
        <f t="shared" si="989"/>
        <v>19.472055134347556</v>
      </c>
      <c r="L5704" s="2">
        <f>DEGREES(ASIN((((COS(RADIANS('PV model'!$B$2))*COS(RADIANS(H5704))*COS(RADIANS(K5704)))+(SIN(RADIANS('PV model'!$B$2))*SIN(RADIANS(H5704)))))))</f>
        <v>41.967430330309909</v>
      </c>
      <c r="M5704" s="3">
        <f t="shared" si="985"/>
        <v>41.967430330309909</v>
      </c>
      <c r="N5704" s="2">
        <f t="shared" si="990"/>
        <v>26.203092755488932</v>
      </c>
      <c r="O5704" s="2">
        <f>IF('PV model'!$B$2&gt;0, 180-N5704,IF('PV model'!$B$2&lt;0,0-N5704,N5704))</f>
        <v>153.79690724451106</v>
      </c>
      <c r="P5704" s="2">
        <f>ABS(O5704-'PV model'!$B$5)</f>
        <v>51.203092755488939</v>
      </c>
      <c r="Q5704" s="3">
        <f t="shared" si="986"/>
        <v>48.032569669690091</v>
      </c>
      <c r="R5704" s="3">
        <f t="shared" si="991"/>
        <v>314.28600000000006</v>
      </c>
      <c r="S5704" s="3">
        <f t="shared" si="987"/>
        <v>313.1812672619169</v>
      </c>
      <c r="T5704" s="3">
        <f>(0.5*(1-COS(RADIANS(90-$X$3)))*(D5704+E5704)*'PV model'!$B$4)</f>
        <v>0</v>
      </c>
      <c r="U5704" s="3">
        <f t="shared" si="992"/>
        <v>627.46726726191696</v>
      </c>
      <c r="V5704" s="3">
        <f>('PV model'!$B$13*(U5704/1000)*(1-'PV model'!$B$14*((20+C5704)-25))*'PV model'!$B$10)/'PV model'!$B$12</f>
        <v>59.68590123858295</v>
      </c>
    </row>
    <row r="5705" spans="1:22" x14ac:dyDescent="0.2">
      <c r="A5705" s="10">
        <f t="shared" si="984"/>
        <v>238</v>
      </c>
      <c r="B5705" s="10">
        <f t="shared" si="993"/>
        <v>12</v>
      </c>
      <c r="C5705" s="23">
        <v>17.5</v>
      </c>
      <c r="D5705" s="24">
        <v>408.5718</v>
      </c>
      <c r="E5705" s="24">
        <v>254.89799999999997</v>
      </c>
      <c r="F5705" s="48"/>
      <c r="G5705" s="48"/>
      <c r="H5705" s="1">
        <f t="shared" si="994"/>
        <v>9.9763084845791798</v>
      </c>
      <c r="I5705" s="1">
        <f t="shared" si="988"/>
        <v>-1.2882205373901356</v>
      </c>
      <c r="J5705" s="4">
        <f>B5705+('PV model'!$B$3/15)+(I5705/60)</f>
        <v>11.701862991043496</v>
      </c>
      <c r="K5705" s="2">
        <f t="shared" si="989"/>
        <v>4.4720551343475545</v>
      </c>
      <c r="L5705" s="2">
        <f>DEGREES(ASIN((((COS(RADIANS('PV model'!$B$2))*COS(RADIANS(H5705))*COS(RADIANS(K5705)))+(SIN(RADIANS('PV model'!$B$2))*SIN(RADIANS(H5705)))))))</f>
        <v>44.34009263456992</v>
      </c>
      <c r="M5705" s="3">
        <f t="shared" si="985"/>
        <v>44.34009263456992</v>
      </c>
      <c r="N5705" s="2">
        <f t="shared" si="990"/>
        <v>6.1639256668656337</v>
      </c>
      <c r="O5705" s="2">
        <f>IF('PV model'!$B$2&gt;0, 180-N5705,IF('PV model'!$B$2&lt;0,0-N5705,N5705))</f>
        <v>173.83607433313438</v>
      </c>
      <c r="P5705" s="2">
        <f>ABS(O5705-'PV model'!$B$5)</f>
        <v>31.163925666865623</v>
      </c>
      <c r="Q5705" s="3">
        <f t="shared" si="986"/>
        <v>45.659907365430072</v>
      </c>
      <c r="R5705" s="3">
        <f t="shared" si="991"/>
        <v>408.57180000000005</v>
      </c>
      <c r="S5705" s="3">
        <f t="shared" si="987"/>
        <v>337.98622942825574</v>
      </c>
      <c r="T5705" s="3">
        <f>(0.5*(1-COS(RADIANS(90-$X$3)))*(D5705+E5705)*'PV model'!$B$4)</f>
        <v>0</v>
      </c>
      <c r="U5705" s="3">
        <f t="shared" si="992"/>
        <v>746.55802942825585</v>
      </c>
      <c r="V5705" s="3">
        <f>('PV model'!$B$13*(U5705/1000)*(1-'PV model'!$B$14*((20+C5705)-25))*'PV model'!$B$10)/'PV model'!$B$12</f>
        <v>70.894643590566034</v>
      </c>
    </row>
    <row r="5706" spans="1:22" x14ac:dyDescent="0.2">
      <c r="A5706" s="10">
        <f t="shared" si="984"/>
        <v>238</v>
      </c>
      <c r="B5706" s="10">
        <f t="shared" si="993"/>
        <v>13</v>
      </c>
      <c r="C5706" s="23">
        <v>17.8</v>
      </c>
      <c r="D5706" s="24">
        <v>537.65355</v>
      </c>
      <c r="E5706" s="24">
        <v>224.02799999999999</v>
      </c>
      <c r="F5706" s="48"/>
      <c r="G5706" s="48"/>
      <c r="H5706" s="1">
        <f t="shared" si="994"/>
        <v>9.9763084845791798</v>
      </c>
      <c r="I5706" s="1">
        <f t="shared" si="988"/>
        <v>-1.2882205373901356</v>
      </c>
      <c r="J5706" s="4">
        <f>B5706+('PV model'!$B$3/15)+(I5706/60)</f>
        <v>12.701862991043496</v>
      </c>
      <c r="K5706" s="2">
        <f t="shared" si="989"/>
        <v>-10.527944865652445</v>
      </c>
      <c r="L5706" s="2">
        <f>DEGREES(ASIN((((COS(RADIANS('PV model'!$B$2))*COS(RADIANS(H5706))*COS(RADIANS(K5706)))+(SIN(RADIANS('PV model'!$B$2))*SIN(RADIANS(H5706)))))))</f>
        <v>43.727039119143612</v>
      </c>
      <c r="M5706" s="3">
        <f t="shared" si="985"/>
        <v>43.727039119143612</v>
      </c>
      <c r="N5706" s="2">
        <f t="shared" si="990"/>
        <v>-14.419548944594071</v>
      </c>
      <c r="O5706" s="2">
        <f>IF('PV model'!$B$2&gt;0, 180-N5706,IF('PV model'!$B$2&lt;0,0-N5706,N5706))</f>
        <v>194.41954894459408</v>
      </c>
      <c r="P5706" s="2">
        <f>ABS(O5706-'PV model'!$B$5)</f>
        <v>10.580451055405916</v>
      </c>
      <c r="Q5706" s="3">
        <f t="shared" si="986"/>
        <v>46.272960880856381</v>
      </c>
      <c r="R5706" s="3">
        <f t="shared" si="991"/>
        <v>537.65355</v>
      </c>
      <c r="S5706" s="3">
        <f t="shared" si="987"/>
        <v>303.06226763622652</v>
      </c>
      <c r="T5706" s="3">
        <f>(0.5*(1-COS(RADIANS(90-$X$3)))*(D5706+E5706)*'PV model'!$B$4)</f>
        <v>0</v>
      </c>
      <c r="U5706" s="3">
        <f t="shared" si="992"/>
        <v>840.71581763622657</v>
      </c>
      <c r="V5706" s="3">
        <f>('PV model'!$B$13*(U5706/1000)*(1-'PV model'!$B$14*((20+C5706)-25))*'PV model'!$B$10)/'PV model'!$B$12</f>
        <v>79.735209930614246</v>
      </c>
    </row>
    <row r="5707" spans="1:22" x14ac:dyDescent="0.2">
      <c r="A5707" s="10">
        <f t="shared" si="984"/>
        <v>238</v>
      </c>
      <c r="B5707" s="10">
        <f t="shared" si="993"/>
        <v>14</v>
      </c>
      <c r="C5707" s="23">
        <v>17.399999999999999</v>
      </c>
      <c r="D5707" s="24">
        <v>115.61235000000001</v>
      </c>
      <c r="E5707" s="24">
        <v>263.71799999999996</v>
      </c>
      <c r="F5707" s="48"/>
      <c r="G5707" s="48"/>
      <c r="H5707" s="1">
        <f t="shared" si="994"/>
        <v>9.9763084845791798</v>
      </c>
      <c r="I5707" s="1">
        <f t="shared" si="988"/>
        <v>-1.2882205373901356</v>
      </c>
      <c r="J5707" s="4">
        <f>B5707+('PV model'!$B$3/15)+(I5707/60)</f>
        <v>13.701862991043496</v>
      </c>
      <c r="K5707" s="2">
        <f t="shared" si="989"/>
        <v>-25.527944865652444</v>
      </c>
      <c r="L5707" s="2">
        <f>DEGREES(ASIN((((COS(RADIANS('PV model'!$B$2))*COS(RADIANS(H5707))*COS(RADIANS(K5707)))+(SIN(RADIANS('PV model'!$B$2))*SIN(RADIANS(H5707)))))))</f>
        <v>40.252334709361506</v>
      </c>
      <c r="M5707" s="3">
        <f t="shared" si="985"/>
        <v>40.252334709361506</v>
      </c>
      <c r="N5707" s="2">
        <f t="shared" si="990"/>
        <v>-33.787969400247945</v>
      </c>
      <c r="O5707" s="2">
        <f>IF('PV model'!$B$2&gt;0, 180-N5707,IF('PV model'!$B$2&lt;0,0-N5707,N5707))</f>
        <v>213.78796940024796</v>
      </c>
      <c r="P5707" s="2">
        <f>ABS(O5707-'PV model'!$B$5)</f>
        <v>8.7879694002479596</v>
      </c>
      <c r="Q5707" s="3">
        <f t="shared" si="986"/>
        <v>49.747665290638494</v>
      </c>
      <c r="R5707" s="3">
        <f t="shared" si="991"/>
        <v>115.61235000000001</v>
      </c>
      <c r="S5707" s="3">
        <f t="shared" si="987"/>
        <v>315.40474542619074</v>
      </c>
      <c r="T5707" s="3">
        <f>(0.5*(1-COS(RADIANS(90-$X$3)))*(D5707+E5707)*'PV model'!$B$4)</f>
        <v>0</v>
      </c>
      <c r="U5707" s="3">
        <f t="shared" si="992"/>
        <v>431.01709542619074</v>
      </c>
      <c r="V5707" s="3">
        <f>('PV model'!$B$13*(U5707/1000)*(1-'PV model'!$B$14*((20+C5707)-25))*'PV model'!$B$10)/'PV model'!$B$12</f>
        <v>40.947479203405443</v>
      </c>
    </row>
    <row r="5708" spans="1:22" x14ac:dyDescent="0.2">
      <c r="A5708" s="10">
        <f t="shared" si="984"/>
        <v>238</v>
      </c>
      <c r="B5708" s="10">
        <f t="shared" si="993"/>
        <v>15</v>
      </c>
      <c r="C5708" s="23">
        <v>16.7</v>
      </c>
      <c r="D5708" s="24">
        <v>140.30625000000001</v>
      </c>
      <c r="E5708" s="24">
        <v>243.43199999999999</v>
      </c>
      <c r="F5708" s="48"/>
      <c r="G5708" s="48"/>
      <c r="H5708" s="1">
        <f t="shared" si="994"/>
        <v>9.9763084845791798</v>
      </c>
      <c r="I5708" s="1">
        <f t="shared" si="988"/>
        <v>-1.2882205373901356</v>
      </c>
      <c r="J5708" s="4">
        <f>B5708+('PV model'!$B$3/15)+(I5708/60)</f>
        <v>14.701862991043496</v>
      </c>
      <c r="K5708" s="2">
        <f t="shared" si="989"/>
        <v>-40.527944865652444</v>
      </c>
      <c r="L5708" s="2">
        <f>DEGREES(ASIN((((COS(RADIANS('PV model'!$B$2))*COS(RADIANS(H5708))*COS(RADIANS(K5708)))+(SIN(RADIANS('PV model'!$B$2))*SIN(RADIANS(H5708)))))))</f>
        <v>34.526124380950812</v>
      </c>
      <c r="M5708" s="3">
        <f t="shared" si="985"/>
        <v>34.526124380950812</v>
      </c>
      <c r="N5708" s="2">
        <f t="shared" si="990"/>
        <v>-50.969915122675076</v>
      </c>
      <c r="O5708" s="2">
        <f>IF('PV model'!$B$2&gt;0, 180-N5708,IF('PV model'!$B$2&lt;0,0-N5708,N5708))</f>
        <v>230.96991512267508</v>
      </c>
      <c r="P5708" s="2">
        <f>ABS(O5708-'PV model'!$B$5)</f>
        <v>25.969915122675076</v>
      </c>
      <c r="Q5708" s="3">
        <f t="shared" si="986"/>
        <v>55.473875619049188</v>
      </c>
      <c r="R5708" s="3">
        <f t="shared" si="991"/>
        <v>140.30625000000003</v>
      </c>
      <c r="S5708" s="3">
        <f t="shared" si="987"/>
        <v>298.04014486239504</v>
      </c>
      <c r="T5708" s="3">
        <f>(0.5*(1-COS(RADIANS(90-$X$3)))*(D5708+E5708)*'PV model'!$B$4)</f>
        <v>0</v>
      </c>
      <c r="U5708" s="3">
        <f t="shared" si="992"/>
        <v>438.34639486239507</v>
      </c>
      <c r="V5708" s="3">
        <f>('PV model'!$B$13*(U5708/1000)*(1-'PV model'!$B$14*((20+C5708)-25))*'PV model'!$B$10)/'PV model'!$B$12</f>
        <v>41.76646508694018</v>
      </c>
    </row>
    <row r="5709" spans="1:22" x14ac:dyDescent="0.2">
      <c r="A5709" s="10">
        <f t="shared" si="984"/>
        <v>238</v>
      </c>
      <c r="B5709" s="10">
        <f t="shared" si="993"/>
        <v>16</v>
      </c>
      <c r="C5709" s="23">
        <v>16</v>
      </c>
      <c r="D5709" s="24">
        <v>108.87765</v>
      </c>
      <c r="E5709" s="24">
        <v>224.02799999999999</v>
      </c>
      <c r="F5709" s="48"/>
      <c r="G5709" s="48"/>
      <c r="H5709" s="1">
        <f t="shared" si="994"/>
        <v>9.9763084845791798</v>
      </c>
      <c r="I5709" s="1">
        <f t="shared" si="988"/>
        <v>-1.2882205373901356</v>
      </c>
      <c r="J5709" s="4">
        <f>B5709+('PV model'!$B$3/15)+(I5709/60)</f>
        <v>15.701862991043496</v>
      </c>
      <c r="K5709" s="2">
        <f t="shared" si="989"/>
        <v>-55.527944865652444</v>
      </c>
      <c r="L5709" s="2">
        <f>DEGREES(ASIN((((COS(RADIANS('PV model'!$B$2))*COS(RADIANS(H5709))*COS(RADIANS(K5709)))+(SIN(RADIANS('PV model'!$B$2))*SIN(RADIANS(H5709)))))))</f>
        <v>27.291212320766089</v>
      </c>
      <c r="M5709" s="3">
        <f t="shared" si="985"/>
        <v>27.291212320766089</v>
      </c>
      <c r="N5709" s="2">
        <f t="shared" si="990"/>
        <v>-66.012756138557918</v>
      </c>
      <c r="O5709" s="2">
        <f>IF('PV model'!$B$2&gt;0, 180-N5709,IF('PV model'!$B$2&lt;0,0-N5709,N5709))</f>
        <v>246.0127561385579</v>
      </c>
      <c r="P5709" s="2">
        <f>ABS(O5709-'PV model'!$B$5)</f>
        <v>41.012756138557904</v>
      </c>
      <c r="Q5709" s="3">
        <f t="shared" si="986"/>
        <v>62.708787679233907</v>
      </c>
      <c r="R5709" s="3">
        <f t="shared" si="991"/>
        <v>108.87765000000003</v>
      </c>
      <c r="S5709" s="3">
        <f t="shared" si="987"/>
        <v>265.53222016798446</v>
      </c>
      <c r="T5709" s="3">
        <f>(0.5*(1-COS(RADIANS(90-$X$3)))*(D5709+E5709)*'PV model'!$B$4)</f>
        <v>0</v>
      </c>
      <c r="U5709" s="3">
        <f t="shared" si="992"/>
        <v>374.40987016798448</v>
      </c>
      <c r="V5709" s="3">
        <f>('PV model'!$B$13*(U5709/1000)*(1-'PV model'!$B$14*((20+C5709)-25))*'PV model'!$B$10)/'PV model'!$B$12</f>
        <v>35.779266154624089</v>
      </c>
    </row>
    <row r="5710" spans="1:22" x14ac:dyDescent="0.2">
      <c r="A5710" s="10">
        <f t="shared" si="984"/>
        <v>238</v>
      </c>
      <c r="B5710" s="10">
        <f t="shared" si="993"/>
        <v>17</v>
      </c>
      <c r="C5710" s="23">
        <v>15.4</v>
      </c>
      <c r="D5710" s="24">
        <v>89.795999999999992</v>
      </c>
      <c r="E5710" s="24">
        <v>172.87200000000001</v>
      </c>
      <c r="F5710" s="48"/>
      <c r="G5710" s="48"/>
      <c r="H5710" s="1">
        <f t="shared" si="994"/>
        <v>9.9763084845791798</v>
      </c>
      <c r="I5710" s="1">
        <f t="shared" si="988"/>
        <v>-1.2882205373901356</v>
      </c>
      <c r="J5710" s="4">
        <f>B5710+('PV model'!$B$3/15)+(I5710/60)</f>
        <v>16.701862991043498</v>
      </c>
      <c r="K5710" s="2">
        <f t="shared" si="989"/>
        <v>-70.527944865652472</v>
      </c>
      <c r="L5710" s="2">
        <f>DEGREES(ASIN((((COS(RADIANS('PV model'!$B$2))*COS(RADIANS(H5710))*COS(RADIANS(K5710)))+(SIN(RADIANS('PV model'!$B$2))*SIN(RADIANS(H5710)))))))</f>
        <v>19.191549353639008</v>
      </c>
      <c r="M5710" s="3">
        <f t="shared" si="985"/>
        <v>19.191549353639008</v>
      </c>
      <c r="N5710" s="2">
        <f t="shared" si="990"/>
        <v>-79.479414902098299</v>
      </c>
      <c r="O5710" s="2">
        <f>IF('PV model'!$B$2&gt;0, 180-N5710,IF('PV model'!$B$2&lt;0,0-N5710,N5710))</f>
        <v>259.47941490209831</v>
      </c>
      <c r="P5710" s="2">
        <f>ABS(O5710-'PV model'!$B$5)</f>
        <v>54.479414902098313</v>
      </c>
      <c r="Q5710" s="3">
        <f t="shared" si="986"/>
        <v>70.808450646360981</v>
      </c>
      <c r="R5710" s="3">
        <f t="shared" si="991"/>
        <v>89.796000000000021</v>
      </c>
      <c r="S5710" s="3">
        <f t="shared" si="987"/>
        <v>200.00883277731424</v>
      </c>
      <c r="T5710" s="3">
        <f>(0.5*(1-COS(RADIANS(90-$X$3)))*(D5710+E5710)*'PV model'!$B$4)</f>
        <v>0</v>
      </c>
      <c r="U5710" s="3">
        <f t="shared" si="992"/>
        <v>289.80483277731423</v>
      </c>
      <c r="V5710" s="3">
        <f>('PV model'!$B$13*(U5710/1000)*(1-'PV model'!$B$14*((20+C5710)-25))*'PV model'!$B$10)/'PV model'!$B$12</f>
        <v>27.763785215308442</v>
      </c>
    </row>
    <row r="5711" spans="1:22" x14ac:dyDescent="0.2">
      <c r="A5711" s="10">
        <f t="shared" si="984"/>
        <v>238</v>
      </c>
      <c r="B5711" s="10">
        <f t="shared" si="993"/>
        <v>18</v>
      </c>
      <c r="C5711" s="23">
        <v>14.7</v>
      </c>
      <c r="D5711" s="24">
        <v>106.63275</v>
      </c>
      <c r="E5711" s="24">
        <v>96.138000000000005</v>
      </c>
      <c r="F5711" s="48"/>
      <c r="G5711" s="48"/>
      <c r="H5711" s="1">
        <f t="shared" si="994"/>
        <v>9.9763084845791798</v>
      </c>
      <c r="I5711" s="1">
        <f t="shared" si="988"/>
        <v>-1.2882205373901356</v>
      </c>
      <c r="J5711" s="4">
        <f>B5711+('PV model'!$B$3/15)+(I5711/60)</f>
        <v>17.701862991043498</v>
      </c>
      <c r="K5711" s="2">
        <f t="shared" si="989"/>
        <v>-85.527944865652472</v>
      </c>
      <c r="L5711" s="2">
        <f>DEGREES(ASIN((((COS(RADIANS('PV model'!$B$2))*COS(RADIANS(H5711))*COS(RADIANS(K5711)))+(SIN(RADIANS('PV model'!$B$2))*SIN(RADIANS(H5711)))))))</f>
        <v>10.735122780068201</v>
      </c>
      <c r="M5711" s="3">
        <f t="shared" si="985"/>
        <v>10.735122780068201</v>
      </c>
      <c r="N5711" s="2">
        <f t="shared" si="990"/>
        <v>-87.968011025925477</v>
      </c>
      <c r="O5711" s="2">
        <f>IF('PV model'!$B$2&gt;0, 180-N5711,IF('PV model'!$B$2&lt;0,0-N5711,N5711))</f>
        <v>267.96801102592548</v>
      </c>
      <c r="P5711" s="2">
        <f>ABS(O5711-'PV model'!$B$5)</f>
        <v>62.968011025925477</v>
      </c>
      <c r="Q5711" s="3">
        <f t="shared" si="986"/>
        <v>79.26487721993179</v>
      </c>
      <c r="R5711" s="3">
        <f t="shared" si="991"/>
        <v>106.63275000000006</v>
      </c>
      <c r="S5711" s="3">
        <f t="shared" si="987"/>
        <v>112.10110844230327</v>
      </c>
      <c r="T5711" s="3">
        <f>(0.5*(1-COS(RADIANS(90-$X$3)))*(D5711+E5711)*'PV model'!$B$4)</f>
        <v>0</v>
      </c>
      <c r="U5711" s="3">
        <f t="shared" si="992"/>
        <v>218.73385844230333</v>
      </c>
      <c r="V5711" s="3">
        <f>('PV model'!$B$13*(U5711/1000)*(1-'PV model'!$B$14*((20+C5711)-25))*'PV model'!$B$10)/'PV model'!$B$12</f>
        <v>21.016288594084802</v>
      </c>
    </row>
    <row r="5712" spans="1:22" x14ac:dyDescent="0.2">
      <c r="A5712" s="10">
        <f t="shared" si="984"/>
        <v>238</v>
      </c>
      <c r="B5712" s="10">
        <f t="shared" si="993"/>
        <v>19</v>
      </c>
      <c r="C5712" s="23">
        <v>14</v>
      </c>
      <c r="D5712" s="24">
        <v>2.2448999999999999</v>
      </c>
      <c r="E5712" s="24">
        <v>40.572000000000003</v>
      </c>
      <c r="F5712" s="48"/>
      <c r="G5712" s="48"/>
      <c r="H5712" s="1">
        <f t="shared" si="994"/>
        <v>9.9763084845791798</v>
      </c>
      <c r="I5712" s="1">
        <f t="shared" si="988"/>
        <v>-1.2882205373901356</v>
      </c>
      <c r="J5712" s="4">
        <f>B5712+('PV model'!$B$3/15)+(I5712/60)</f>
        <v>18.701862991043498</v>
      </c>
      <c r="K5712" s="2">
        <f t="shared" si="989"/>
        <v>-100.52794486565247</v>
      </c>
      <c r="L5712" s="2">
        <f>DEGREES(ASIN((((COS(RADIANS('PV model'!$B$2))*COS(RADIANS(H5712))*COS(RADIANS(K5712)))+(SIN(RADIANS('PV model'!$B$2))*SIN(RADIANS(H5712)))))))</f>
        <v>2.3409711880279787</v>
      </c>
      <c r="M5712" s="3">
        <f t="shared" si="985"/>
        <v>2.3409711880279787</v>
      </c>
      <c r="N5712" s="2">
        <f t="shared" si="990"/>
        <v>-75.721581191625745</v>
      </c>
      <c r="O5712" s="2">
        <f>IF('PV model'!$B$2&gt;0, 180-N5712,IF('PV model'!$B$2&lt;0,0-N5712,N5712))</f>
        <v>255.72158119162575</v>
      </c>
      <c r="P5712" s="2">
        <f>ABS(O5712-'PV model'!$B$5)</f>
        <v>50.721581191625745</v>
      </c>
      <c r="Q5712" s="3">
        <f t="shared" si="986"/>
        <v>87.659028811972021</v>
      </c>
      <c r="R5712" s="3">
        <f t="shared" si="991"/>
        <v>2.2448999999999972</v>
      </c>
      <c r="S5712" s="3">
        <f t="shared" si="987"/>
        <v>41.311381932527127</v>
      </c>
      <c r="T5712" s="3">
        <f>(0.5*(1-COS(RADIANS(90-$X$3)))*(D5712+E5712)*'PV model'!$B$4)</f>
        <v>0</v>
      </c>
      <c r="U5712" s="3">
        <f t="shared" si="992"/>
        <v>43.556281932527121</v>
      </c>
      <c r="V5712" s="3">
        <f>('PV model'!$B$13*(U5712/1000)*(1-'PV model'!$B$14*((20+C5712)-25))*'PV model'!$B$10)/'PV model'!$B$12</f>
        <v>4.1971460480642957</v>
      </c>
    </row>
    <row r="5713" spans="1:22" x14ac:dyDescent="0.2">
      <c r="A5713" s="10">
        <f t="shared" si="984"/>
        <v>238</v>
      </c>
      <c r="B5713" s="10">
        <f t="shared" si="993"/>
        <v>20</v>
      </c>
      <c r="C5713" s="23">
        <v>13</v>
      </c>
      <c r="D5713" s="24">
        <v>0</v>
      </c>
      <c r="E5713" s="24">
        <v>3.528</v>
      </c>
      <c r="F5713" s="48"/>
      <c r="G5713" s="48"/>
      <c r="H5713" s="1">
        <f t="shared" si="994"/>
        <v>9.9763084845791798</v>
      </c>
      <c r="I5713" s="1">
        <f t="shared" si="988"/>
        <v>-1.2882205373901356</v>
      </c>
      <c r="J5713" s="4">
        <f>B5713+('PV model'!$B$3/15)+(I5713/60)</f>
        <v>19.701862991043498</v>
      </c>
      <c r="K5713" s="2">
        <f t="shared" si="989"/>
        <v>-115.52794486565247</v>
      </c>
      <c r="L5713" s="2">
        <f>DEGREES(ASIN((((COS(RADIANS('PV model'!$B$2))*COS(RADIANS(H5713))*COS(RADIANS(K5713)))+(SIN(RADIANS('PV model'!$B$2))*SIN(RADIANS(H5713)))))))</f>
        <v>-5.6027264034101485</v>
      </c>
      <c r="M5713" s="3">
        <f t="shared" si="985"/>
        <v>0</v>
      </c>
      <c r="N5713" s="2">
        <f t="shared" si="990"/>
        <v>-63.252283139238223</v>
      </c>
      <c r="O5713" s="2">
        <f>IF('PV model'!$B$2&gt;0, 180-N5713,IF('PV model'!$B$2&lt;0,0-N5713,N5713))</f>
        <v>243.25228313923822</v>
      </c>
      <c r="P5713" s="2">
        <f>ABS(O5713-'PV model'!$B$5)</f>
        <v>38.252283139238216</v>
      </c>
      <c r="Q5713" s="3">
        <f t="shared" si="986"/>
        <v>95.602726403410159</v>
      </c>
      <c r="R5713" s="3">
        <f t="shared" si="991"/>
        <v>0</v>
      </c>
      <c r="S5713" s="3">
        <f t="shared" si="987"/>
        <v>3.528</v>
      </c>
      <c r="T5713" s="3">
        <f>(0.5*(1-COS(RADIANS(90-$X$3)))*(D5713+E5713)*'PV model'!$B$4)</f>
        <v>0</v>
      </c>
      <c r="U5713" s="3">
        <f t="shared" si="992"/>
        <v>3.528</v>
      </c>
      <c r="V5713" s="3">
        <f>('PV model'!$B$13*(U5713/1000)*(1-'PV model'!$B$14*((20+C5713)-25))*'PV model'!$B$10)/'PV model'!$B$12</f>
        <v>0.34137379583999994</v>
      </c>
    </row>
    <row r="5714" spans="1:22" x14ac:dyDescent="0.2">
      <c r="A5714" s="10">
        <f t="shared" si="984"/>
        <v>238</v>
      </c>
      <c r="B5714" s="10">
        <f t="shared" si="993"/>
        <v>21</v>
      </c>
      <c r="C5714" s="23">
        <v>12.1</v>
      </c>
      <c r="D5714" s="24">
        <v>0</v>
      </c>
      <c r="E5714" s="24">
        <v>0</v>
      </c>
      <c r="F5714" s="48"/>
      <c r="G5714" s="48"/>
      <c r="H5714" s="1">
        <f t="shared" si="994"/>
        <v>9.9763084845791798</v>
      </c>
      <c r="I5714" s="1">
        <f t="shared" si="988"/>
        <v>-1.2882205373901356</v>
      </c>
      <c r="J5714" s="4">
        <f>B5714+('PV model'!$B$3/15)+(I5714/60)</f>
        <v>20.701862991043498</v>
      </c>
      <c r="K5714" s="2">
        <f t="shared" si="989"/>
        <v>-130.52794486565247</v>
      </c>
      <c r="L5714" s="2">
        <f>DEGREES(ASIN((((COS(RADIANS('PV model'!$B$2))*COS(RADIANS(H5714))*COS(RADIANS(K5714)))+(SIN(RADIANS('PV model'!$B$2))*SIN(RADIANS(H5714)))))))</f>
        <v>-12.692808539582547</v>
      </c>
      <c r="M5714" s="3">
        <f t="shared" si="985"/>
        <v>0</v>
      </c>
      <c r="N5714" s="2">
        <f t="shared" si="990"/>
        <v>-50.116382952139368</v>
      </c>
      <c r="O5714" s="2">
        <f>IF('PV model'!$B$2&gt;0, 180-N5714,IF('PV model'!$B$2&lt;0,0-N5714,N5714))</f>
        <v>230.11638295213936</v>
      </c>
      <c r="P5714" s="2">
        <f>ABS(O5714-'PV model'!$B$5)</f>
        <v>25.116382952139361</v>
      </c>
      <c r="Q5714" s="3">
        <f t="shared" si="986"/>
        <v>102.69280853958254</v>
      </c>
      <c r="R5714" s="3">
        <f t="shared" si="991"/>
        <v>0</v>
      </c>
      <c r="S5714" s="3">
        <f t="shared" si="987"/>
        <v>0</v>
      </c>
      <c r="T5714" s="3">
        <f>(0.5*(1-COS(RADIANS(90-$X$3)))*(D5714+E5714)*'PV model'!$B$4)</f>
        <v>0</v>
      </c>
      <c r="U5714" s="3">
        <f t="shared" si="992"/>
        <v>0</v>
      </c>
      <c r="V5714" s="3">
        <f>('PV model'!$B$13*(U5714/1000)*(1-'PV model'!$B$14*((20+C5714)-25))*'PV model'!$B$10)/'PV model'!$B$12</f>
        <v>0</v>
      </c>
    </row>
    <row r="5715" spans="1:22" x14ac:dyDescent="0.2">
      <c r="A5715" s="10">
        <f t="shared" si="984"/>
        <v>238</v>
      </c>
      <c r="B5715" s="10">
        <f t="shared" si="993"/>
        <v>22</v>
      </c>
      <c r="C5715" s="23">
        <v>11.8</v>
      </c>
      <c r="D5715" s="24">
        <v>0</v>
      </c>
      <c r="E5715" s="24">
        <v>0</v>
      </c>
      <c r="F5715" s="48"/>
      <c r="G5715" s="48"/>
      <c r="H5715" s="1">
        <f t="shared" si="994"/>
        <v>9.9763084845791798</v>
      </c>
      <c r="I5715" s="1">
        <f t="shared" si="988"/>
        <v>-1.2882205373901356</v>
      </c>
      <c r="J5715" s="4">
        <f>B5715+('PV model'!$B$3/15)+(I5715/60)</f>
        <v>21.701862991043498</v>
      </c>
      <c r="K5715" s="2">
        <f t="shared" si="989"/>
        <v>-145.52794486565247</v>
      </c>
      <c r="L5715" s="2">
        <f>DEGREES(ASIN((((COS(RADIANS('PV model'!$B$2))*COS(RADIANS(H5715))*COS(RADIANS(K5715)))+(SIN(RADIANS('PV model'!$B$2))*SIN(RADIANS(H5715)))))))</f>
        <v>-18.488465958593245</v>
      </c>
      <c r="M5715" s="3">
        <f t="shared" si="985"/>
        <v>0</v>
      </c>
      <c r="N5715" s="2">
        <f t="shared" si="990"/>
        <v>-35.999831445138454</v>
      </c>
      <c r="O5715" s="2">
        <f>IF('PV model'!$B$2&gt;0, 180-N5715,IF('PV model'!$B$2&lt;0,0-N5715,N5715))</f>
        <v>215.99983144513845</v>
      </c>
      <c r="P5715" s="2">
        <f>ABS(O5715-'PV model'!$B$5)</f>
        <v>10.999831445138454</v>
      </c>
      <c r="Q5715" s="3">
        <f t="shared" si="986"/>
        <v>108.48846595859325</v>
      </c>
      <c r="R5715" s="3">
        <f t="shared" si="991"/>
        <v>0</v>
      </c>
      <c r="S5715" s="3">
        <f t="shared" si="987"/>
        <v>0</v>
      </c>
      <c r="T5715" s="3">
        <f>(0.5*(1-COS(RADIANS(90-$X$3)))*(D5715+E5715)*'PV model'!$B$4)</f>
        <v>0</v>
      </c>
      <c r="U5715" s="3">
        <f t="shared" si="992"/>
        <v>0</v>
      </c>
      <c r="V5715" s="3">
        <f>('PV model'!$B$13*(U5715/1000)*(1-'PV model'!$B$14*((20+C5715)-25))*'PV model'!$B$10)/'PV model'!$B$12</f>
        <v>0</v>
      </c>
    </row>
    <row r="5716" spans="1:22" x14ac:dyDescent="0.2">
      <c r="A5716" s="10">
        <f t="shared" si="984"/>
        <v>238</v>
      </c>
      <c r="B5716" s="10">
        <f t="shared" si="993"/>
        <v>23</v>
      </c>
      <c r="C5716" s="23">
        <v>11.6</v>
      </c>
      <c r="D5716" s="24">
        <v>0</v>
      </c>
      <c r="E5716" s="24">
        <v>0</v>
      </c>
      <c r="F5716" s="48"/>
      <c r="G5716" s="48"/>
      <c r="H5716" s="1">
        <f t="shared" si="994"/>
        <v>9.9763084845791798</v>
      </c>
      <c r="I5716" s="1">
        <f t="shared" si="988"/>
        <v>-1.2882205373901356</v>
      </c>
      <c r="J5716" s="4">
        <f>B5716+('PV model'!$B$3/15)+(I5716/60)</f>
        <v>22.701862991043498</v>
      </c>
      <c r="K5716" s="2">
        <f t="shared" si="989"/>
        <v>-160.52794486565247</v>
      </c>
      <c r="L5716" s="2">
        <f>DEGREES(ASIN((((COS(RADIANS('PV model'!$B$2))*COS(RADIANS(H5716))*COS(RADIANS(K5716)))+(SIN(RADIANS('PV model'!$B$2))*SIN(RADIANS(H5716)))))))</f>
        <v>-22.529759924293032</v>
      </c>
      <c r="M5716" s="3">
        <f t="shared" si="985"/>
        <v>0</v>
      </c>
      <c r="N5716" s="2">
        <f t="shared" si="990"/>
        <v>-20.819990966659891</v>
      </c>
      <c r="O5716" s="2">
        <f>IF('PV model'!$B$2&gt;0, 180-N5716,IF('PV model'!$B$2&lt;0,0-N5716,N5716))</f>
        <v>200.8199909666599</v>
      </c>
      <c r="P5716" s="2">
        <f>ABS(O5716-'PV model'!$B$5)</f>
        <v>4.1800090333400988</v>
      </c>
      <c r="Q5716" s="3">
        <f t="shared" si="986"/>
        <v>112.52975992429303</v>
      </c>
      <c r="R5716" s="3">
        <f t="shared" si="991"/>
        <v>0</v>
      </c>
      <c r="S5716" s="3">
        <f t="shared" si="987"/>
        <v>0</v>
      </c>
      <c r="T5716" s="3">
        <f>(0.5*(1-COS(RADIANS(90-$X$3)))*(D5716+E5716)*'PV model'!$B$4)</f>
        <v>0</v>
      </c>
      <c r="U5716" s="3">
        <f t="shared" si="992"/>
        <v>0</v>
      </c>
      <c r="V5716" s="3">
        <f>('PV model'!$B$13*(U5716/1000)*(1-'PV model'!$B$14*((20+C5716)-25))*'PV model'!$B$10)/'PV model'!$B$12</f>
        <v>0</v>
      </c>
    </row>
    <row r="5717" spans="1:22" x14ac:dyDescent="0.2">
      <c r="A5717" s="10">
        <f t="shared" si="984"/>
        <v>238</v>
      </c>
      <c r="B5717" s="10">
        <f t="shared" si="993"/>
        <v>24</v>
      </c>
      <c r="C5717" s="23">
        <v>11.6</v>
      </c>
      <c r="D5717" s="24">
        <v>0</v>
      </c>
      <c r="E5717" s="24">
        <v>0</v>
      </c>
      <c r="F5717" s="48"/>
      <c r="G5717" s="48"/>
      <c r="H5717" s="1">
        <f t="shared" si="994"/>
        <v>9.9763084845791798</v>
      </c>
      <c r="I5717" s="1">
        <f t="shared" si="988"/>
        <v>-1.2882205373901356</v>
      </c>
      <c r="J5717" s="4">
        <f>B5717+('PV model'!$B$3/15)+(I5717/60)</f>
        <v>23.701862991043498</v>
      </c>
      <c r="K5717" s="2">
        <f t="shared" si="989"/>
        <v>-175.52794486565247</v>
      </c>
      <c r="L5717" s="2">
        <f>DEGREES(ASIN((((COS(RADIANS('PV model'!$B$2))*COS(RADIANS(H5717))*COS(RADIANS(K5717)))+(SIN(RADIANS('PV model'!$B$2))*SIN(RADIANS(H5717)))))))</f>
        <v>-24.416779455340148</v>
      </c>
      <c r="M5717" s="3">
        <f t="shared" si="985"/>
        <v>0</v>
      </c>
      <c r="N5717" s="2">
        <f t="shared" si="990"/>
        <v>-4.8378849363502638</v>
      </c>
      <c r="O5717" s="2">
        <f>IF('PV model'!$B$2&gt;0, 180-N5717,IF('PV model'!$B$2&lt;0,0-N5717,N5717))</f>
        <v>184.83788493635026</v>
      </c>
      <c r="P5717" s="2">
        <f>ABS(O5717-'PV model'!$B$5)</f>
        <v>20.162115063649736</v>
      </c>
      <c r="Q5717" s="3">
        <f t="shared" si="986"/>
        <v>114.41677945534015</v>
      </c>
      <c r="R5717" s="3">
        <f t="shared" si="991"/>
        <v>0</v>
      </c>
      <c r="S5717" s="3">
        <f t="shared" si="987"/>
        <v>0</v>
      </c>
      <c r="T5717" s="3">
        <f>(0.5*(1-COS(RADIANS(90-$X$3)))*(D5717+E5717)*'PV model'!$B$4)</f>
        <v>0</v>
      </c>
      <c r="U5717" s="3">
        <f t="shared" si="992"/>
        <v>0</v>
      </c>
      <c r="V5717" s="3">
        <f>('PV model'!$B$13*(U5717/1000)*(1-'PV model'!$B$14*((20+C5717)-25))*'PV model'!$B$10)/'PV model'!$B$12</f>
        <v>0</v>
      </c>
    </row>
    <row r="5718" spans="1:22" x14ac:dyDescent="0.2">
      <c r="A5718" s="10">
        <f t="shared" si="984"/>
        <v>239</v>
      </c>
      <c r="B5718" s="10">
        <f t="shared" si="993"/>
        <v>1</v>
      </c>
      <c r="C5718" s="23">
        <v>11.6</v>
      </c>
      <c r="D5718" s="24">
        <v>0</v>
      </c>
      <c r="E5718" s="24">
        <v>0</v>
      </c>
      <c r="F5718" s="48"/>
      <c r="G5718" s="48"/>
      <c r="H5718" s="1">
        <f t="shared" si="994"/>
        <v>9.609242759821484</v>
      </c>
      <c r="I5718" s="1">
        <f t="shared" si="988"/>
        <v>-0.98534530968151157</v>
      </c>
      <c r="J5718" s="4">
        <f>B5718+('PV model'!$B$3/15)+(I5718/60)</f>
        <v>0.70691091150530816</v>
      </c>
      <c r="K5718" s="2">
        <f t="shared" si="989"/>
        <v>169.39633632742039</v>
      </c>
      <c r="L5718" s="2">
        <f>DEGREES(ASIN((((COS(RADIANS('PV model'!$B$2))*COS(RADIANS(H5718))*COS(RADIANS(K5718)))+(SIN(RADIANS('PV model'!$B$2))*SIN(RADIANS(H5718)))))))</f>
        <v>-24.289857014715171</v>
      </c>
      <c r="M5718" s="3">
        <f t="shared" si="985"/>
        <v>0</v>
      </c>
      <c r="N5718" s="2">
        <f t="shared" si="990"/>
        <v>11.48160363369619</v>
      </c>
      <c r="O5718" s="2">
        <f>IF('PV model'!$B$2&gt;0, 180-N5718,IF('PV model'!$B$2&lt;0,0-N5718,N5718))</f>
        <v>168.51839636630382</v>
      </c>
      <c r="P5718" s="2">
        <f>ABS(O5718-'PV model'!$B$5)</f>
        <v>36.481603633696182</v>
      </c>
      <c r="Q5718" s="3">
        <f t="shared" si="986"/>
        <v>114.28985701471517</v>
      </c>
      <c r="R5718" s="3">
        <f t="shared" si="991"/>
        <v>0</v>
      </c>
      <c r="S5718" s="3">
        <f t="shared" si="987"/>
        <v>0</v>
      </c>
      <c r="T5718" s="3">
        <f>(0.5*(1-COS(RADIANS(90-$X$3)))*(D5718+E5718)*'PV model'!$B$4)</f>
        <v>0</v>
      </c>
      <c r="U5718" s="3">
        <f t="shared" si="992"/>
        <v>0</v>
      </c>
      <c r="V5718" s="3">
        <f>('PV model'!$B$13*(U5718/1000)*(1-'PV model'!$B$14*((20+C5718)-25))*'PV model'!$B$10)/'PV model'!$B$12</f>
        <v>0</v>
      </c>
    </row>
    <row r="5719" spans="1:22" x14ac:dyDescent="0.2">
      <c r="A5719" s="10">
        <f t="shared" si="984"/>
        <v>239</v>
      </c>
      <c r="B5719" s="10">
        <f t="shared" si="993"/>
        <v>2</v>
      </c>
      <c r="C5719" s="23">
        <v>10.4</v>
      </c>
      <c r="D5719" s="24">
        <v>0</v>
      </c>
      <c r="E5719" s="24">
        <v>0</v>
      </c>
      <c r="F5719" s="48"/>
      <c r="G5719" s="48"/>
      <c r="H5719" s="1">
        <f t="shared" si="994"/>
        <v>9.609242759821484</v>
      </c>
      <c r="I5719" s="1">
        <f t="shared" si="988"/>
        <v>-0.98534530968151157</v>
      </c>
      <c r="J5719" s="4">
        <f>B5719+('PV model'!$B$3/15)+(I5719/60)</f>
        <v>1.7069109115053083</v>
      </c>
      <c r="K5719" s="2">
        <f t="shared" si="989"/>
        <v>154.39633632742039</v>
      </c>
      <c r="L5719" s="2">
        <f>DEGREES(ASIN((((COS(RADIANS('PV model'!$B$2))*COS(RADIANS(H5719))*COS(RADIANS(K5719)))+(SIN(RADIANS('PV model'!$B$2))*SIN(RADIANS(H5719)))))))</f>
        <v>-21.472310663962322</v>
      </c>
      <c r="M5719" s="3">
        <f t="shared" si="985"/>
        <v>0</v>
      </c>
      <c r="N5719" s="2">
        <f t="shared" si="990"/>
        <v>27.248966667680261</v>
      </c>
      <c r="O5719" s="2">
        <f>IF('PV model'!$B$2&gt;0, 180-N5719,IF('PV model'!$B$2&lt;0,0-N5719,N5719))</f>
        <v>152.75103333231974</v>
      </c>
      <c r="P5719" s="2">
        <f>ABS(O5719-'PV model'!$B$5)</f>
        <v>52.248966667680264</v>
      </c>
      <c r="Q5719" s="3">
        <f t="shared" si="986"/>
        <v>111.47231066396233</v>
      </c>
      <c r="R5719" s="3">
        <f t="shared" si="991"/>
        <v>0</v>
      </c>
      <c r="S5719" s="3">
        <f t="shared" si="987"/>
        <v>0</v>
      </c>
      <c r="T5719" s="3">
        <f>(0.5*(1-COS(RADIANS(90-$X$3)))*(D5719+E5719)*'PV model'!$B$4)</f>
        <v>0</v>
      </c>
      <c r="U5719" s="3">
        <f t="shared" si="992"/>
        <v>0</v>
      </c>
      <c r="V5719" s="3">
        <f>('PV model'!$B$13*(U5719/1000)*(1-'PV model'!$B$14*((20+C5719)-25))*'PV model'!$B$10)/'PV model'!$B$12</f>
        <v>0</v>
      </c>
    </row>
    <row r="5720" spans="1:22" x14ac:dyDescent="0.2">
      <c r="A5720" s="10">
        <f t="shared" si="984"/>
        <v>239</v>
      </c>
      <c r="B5720" s="10">
        <f t="shared" si="993"/>
        <v>3</v>
      </c>
      <c r="C5720" s="23">
        <v>10.5</v>
      </c>
      <c r="D5720" s="24">
        <v>0</v>
      </c>
      <c r="E5720" s="24">
        <v>0</v>
      </c>
      <c r="F5720" s="48"/>
      <c r="G5720" s="48"/>
      <c r="H5720" s="1">
        <f t="shared" si="994"/>
        <v>9.609242759821484</v>
      </c>
      <c r="I5720" s="1">
        <f t="shared" si="988"/>
        <v>-0.98534530968151157</v>
      </c>
      <c r="J5720" s="4">
        <f>B5720+('PV model'!$B$3/15)+(I5720/60)</f>
        <v>2.7069109115053078</v>
      </c>
      <c r="K5720" s="2">
        <f t="shared" si="989"/>
        <v>139.39633632742039</v>
      </c>
      <c r="L5720" s="2">
        <f>DEGREES(ASIN((((COS(RADIANS('PV model'!$B$2))*COS(RADIANS(H5720))*COS(RADIANS(K5720)))+(SIN(RADIANS('PV model'!$B$2))*SIN(RADIANS(H5720)))))))</f>
        <v>-16.644293353347148</v>
      </c>
      <c r="M5720" s="3">
        <f t="shared" si="985"/>
        <v>0</v>
      </c>
      <c r="N5720" s="2">
        <f t="shared" si="990"/>
        <v>42.047991393508937</v>
      </c>
      <c r="O5720" s="2">
        <f>IF('PV model'!$B$2&gt;0, 180-N5720,IF('PV model'!$B$2&lt;0,0-N5720,N5720))</f>
        <v>137.95200860649106</v>
      </c>
      <c r="P5720" s="2">
        <f>ABS(O5720-'PV model'!$B$5)</f>
        <v>67.047991393508937</v>
      </c>
      <c r="Q5720" s="3">
        <f t="shared" si="986"/>
        <v>106.64429335334714</v>
      </c>
      <c r="R5720" s="3">
        <f t="shared" si="991"/>
        <v>0</v>
      </c>
      <c r="S5720" s="3">
        <f t="shared" si="987"/>
        <v>0</v>
      </c>
      <c r="T5720" s="3">
        <f>(0.5*(1-COS(RADIANS(90-$X$3)))*(D5720+E5720)*'PV model'!$B$4)</f>
        <v>0</v>
      </c>
      <c r="U5720" s="3">
        <f t="shared" si="992"/>
        <v>0</v>
      </c>
      <c r="V5720" s="3">
        <f>('PV model'!$B$13*(U5720/1000)*(1-'PV model'!$B$14*((20+C5720)-25))*'PV model'!$B$10)/'PV model'!$B$12</f>
        <v>0</v>
      </c>
    </row>
    <row r="5721" spans="1:22" x14ac:dyDescent="0.2">
      <c r="A5721" s="10">
        <f t="shared" si="984"/>
        <v>239</v>
      </c>
      <c r="B5721" s="10">
        <f t="shared" si="993"/>
        <v>4</v>
      </c>
      <c r="C5721" s="23">
        <v>10.1</v>
      </c>
      <c r="D5721" s="24">
        <v>0</v>
      </c>
      <c r="E5721" s="24">
        <v>0</v>
      </c>
      <c r="F5721" s="48"/>
      <c r="G5721" s="48"/>
      <c r="H5721" s="1">
        <f t="shared" si="994"/>
        <v>9.609242759821484</v>
      </c>
      <c r="I5721" s="1">
        <f t="shared" si="988"/>
        <v>-0.98534530968151157</v>
      </c>
      <c r="J5721" s="4">
        <f>B5721+('PV model'!$B$3/15)+(I5721/60)</f>
        <v>3.7069109115053078</v>
      </c>
      <c r="K5721" s="2">
        <f t="shared" si="989"/>
        <v>124.39633632742039</v>
      </c>
      <c r="L5721" s="2">
        <f>DEGREES(ASIN((((COS(RADIANS('PV model'!$B$2))*COS(RADIANS(H5721))*COS(RADIANS(K5721)))+(SIN(RADIANS('PV model'!$B$2))*SIN(RADIANS(H5721)))))))</f>
        <v>-10.248157633132935</v>
      </c>
      <c r="M5721" s="3">
        <f t="shared" si="985"/>
        <v>0</v>
      </c>
      <c r="N5721" s="2">
        <f t="shared" si="990"/>
        <v>55.767525583611992</v>
      </c>
      <c r="O5721" s="2">
        <f>IF('PV model'!$B$2&gt;0, 180-N5721,IF('PV model'!$B$2&lt;0,0-N5721,N5721))</f>
        <v>124.23247441638802</v>
      </c>
      <c r="P5721" s="2">
        <f>ABS(O5721-'PV model'!$B$5)</f>
        <v>80.767525583611985</v>
      </c>
      <c r="Q5721" s="3">
        <f t="shared" si="986"/>
        <v>100.24815763313293</v>
      </c>
      <c r="R5721" s="3">
        <f t="shared" si="991"/>
        <v>0</v>
      </c>
      <c r="S5721" s="3">
        <f t="shared" si="987"/>
        <v>0</v>
      </c>
      <c r="T5721" s="3">
        <f>(0.5*(1-COS(RADIANS(90-$X$3)))*(D5721+E5721)*'PV model'!$B$4)</f>
        <v>0</v>
      </c>
      <c r="U5721" s="3">
        <f t="shared" si="992"/>
        <v>0</v>
      </c>
      <c r="V5721" s="3">
        <f>('PV model'!$B$13*(U5721/1000)*(1-'PV model'!$B$14*((20+C5721)-25))*'PV model'!$B$10)/'PV model'!$B$12</f>
        <v>0</v>
      </c>
    </row>
    <row r="5722" spans="1:22" x14ac:dyDescent="0.2">
      <c r="A5722" s="10">
        <f t="shared" si="984"/>
        <v>239</v>
      </c>
      <c r="B5722" s="10">
        <f t="shared" si="993"/>
        <v>5</v>
      </c>
      <c r="C5722" s="23">
        <v>9.6</v>
      </c>
      <c r="D5722" s="24">
        <v>0</v>
      </c>
      <c r="E5722" s="24">
        <v>0</v>
      </c>
      <c r="F5722" s="48"/>
      <c r="G5722" s="48"/>
      <c r="H5722" s="1">
        <f t="shared" si="994"/>
        <v>9.609242759821484</v>
      </c>
      <c r="I5722" s="1">
        <f t="shared" si="988"/>
        <v>-0.98534530968151157</v>
      </c>
      <c r="J5722" s="4">
        <f>B5722+('PV model'!$B$3/15)+(I5722/60)</f>
        <v>4.7069109115053083</v>
      </c>
      <c r="K5722" s="2">
        <f t="shared" si="989"/>
        <v>109.39633632742037</v>
      </c>
      <c r="L5722" s="2">
        <f>DEGREES(ASIN((((COS(RADIANS('PV model'!$B$2))*COS(RADIANS(H5722))*COS(RADIANS(K5722)))+(SIN(RADIANS('PV model'!$B$2))*SIN(RADIANS(H5722)))))))</f>
        <v>-2.7452395008402037</v>
      </c>
      <c r="M5722" s="3">
        <f t="shared" si="985"/>
        <v>0</v>
      </c>
      <c r="N5722" s="2">
        <f t="shared" si="990"/>
        <v>68.603466304207018</v>
      </c>
      <c r="O5722" s="2">
        <f>IF('PV model'!$B$2&gt;0, 180-N5722,IF('PV model'!$B$2&lt;0,0-N5722,N5722))</f>
        <v>111.39653369579298</v>
      </c>
      <c r="P5722" s="2">
        <f>ABS(O5722-'PV model'!$B$5)</f>
        <v>93.603466304207018</v>
      </c>
      <c r="Q5722" s="3">
        <f t="shared" si="986"/>
        <v>92.745239500840199</v>
      </c>
      <c r="R5722" s="3">
        <f t="shared" si="991"/>
        <v>0</v>
      </c>
      <c r="S5722" s="3">
        <f t="shared" si="987"/>
        <v>0</v>
      </c>
      <c r="T5722" s="3">
        <f>(0.5*(1-COS(RADIANS(90-$X$3)))*(D5722+E5722)*'PV model'!$B$4)</f>
        <v>0</v>
      </c>
      <c r="U5722" s="3">
        <f t="shared" si="992"/>
        <v>0</v>
      </c>
      <c r="V5722" s="3">
        <f>('PV model'!$B$13*(U5722/1000)*(1-'PV model'!$B$14*((20+C5722)-25))*'PV model'!$B$10)/'PV model'!$B$12</f>
        <v>0</v>
      </c>
    </row>
    <row r="5723" spans="1:22" x14ac:dyDescent="0.2">
      <c r="A5723" s="10">
        <f t="shared" si="984"/>
        <v>239</v>
      </c>
      <c r="B5723" s="10">
        <f t="shared" si="993"/>
        <v>6</v>
      </c>
      <c r="C5723" s="23">
        <v>9.4</v>
      </c>
      <c r="D5723" s="24">
        <v>0</v>
      </c>
      <c r="E5723" s="24">
        <v>7.9380000000000006</v>
      </c>
      <c r="F5723" s="48"/>
      <c r="G5723" s="48"/>
      <c r="H5723" s="1">
        <f t="shared" si="994"/>
        <v>9.609242759821484</v>
      </c>
      <c r="I5723" s="1">
        <f t="shared" si="988"/>
        <v>-0.98534530968151157</v>
      </c>
      <c r="J5723" s="4">
        <f>B5723+('PV model'!$B$3/15)+(I5723/60)</f>
        <v>5.7069109115053083</v>
      </c>
      <c r="K5723" s="2">
        <f t="shared" si="989"/>
        <v>94.396336327420372</v>
      </c>
      <c r="L5723" s="2">
        <f>DEGREES(ASIN((((COS(RADIANS('PV model'!$B$2))*COS(RADIANS(H5723))*COS(RADIANS(K5723)))+(SIN(RADIANS('PV model'!$B$2))*SIN(RADIANS(H5723)))))))</f>
        <v>5.4375491828474765</v>
      </c>
      <c r="M5723" s="3">
        <f t="shared" si="985"/>
        <v>5.4375491828474765</v>
      </c>
      <c r="N5723" s="2">
        <f t="shared" si="990"/>
        <v>80.935564823019803</v>
      </c>
      <c r="O5723" s="2">
        <f>IF('PV model'!$B$2&gt;0, 180-N5723,IF('PV model'!$B$2&lt;0,0-N5723,N5723))</f>
        <v>99.064435176980197</v>
      </c>
      <c r="P5723" s="2">
        <f>ABS(O5723-'PV model'!$B$5)</f>
        <v>105.9355648230198</v>
      </c>
      <c r="Q5723" s="3">
        <f t="shared" si="986"/>
        <v>84.562450817152524</v>
      </c>
      <c r="R5723" s="3">
        <f t="shared" si="991"/>
        <v>0</v>
      </c>
      <c r="S5723" s="3">
        <f t="shared" si="987"/>
        <v>7.9380000000000006</v>
      </c>
      <c r="T5723" s="3">
        <f>(0.5*(1-COS(RADIANS(90-$X$3)))*(D5723+E5723)*'PV model'!$B$4)</f>
        <v>0</v>
      </c>
      <c r="U5723" s="3">
        <f t="shared" si="992"/>
        <v>7.9380000000000006</v>
      </c>
      <c r="V5723" s="3">
        <f>('PV model'!$B$13*(U5723/1000)*(1-'PV model'!$B$14*((20+C5723)-25))*'PV model'!$B$10)/'PV model'!$B$12</f>
        <v>0.77951718835200001</v>
      </c>
    </row>
    <row r="5724" spans="1:22" x14ac:dyDescent="0.2">
      <c r="A5724" s="10">
        <f t="shared" si="984"/>
        <v>239</v>
      </c>
      <c r="B5724" s="10">
        <f t="shared" si="993"/>
        <v>7</v>
      </c>
      <c r="C5724" s="23">
        <v>8.5</v>
      </c>
      <c r="D5724" s="24">
        <v>129.08175</v>
      </c>
      <c r="E5724" s="24">
        <v>44.981999999999999</v>
      </c>
      <c r="F5724" s="48"/>
      <c r="G5724" s="48"/>
      <c r="H5724" s="1">
        <f t="shared" si="994"/>
        <v>9.609242759821484</v>
      </c>
      <c r="I5724" s="1">
        <f t="shared" si="988"/>
        <v>-0.98534530968151157</v>
      </c>
      <c r="J5724" s="4">
        <f>B5724+('PV model'!$B$3/15)+(I5724/60)</f>
        <v>6.7069109115053083</v>
      </c>
      <c r="K5724" s="2">
        <f t="shared" si="989"/>
        <v>79.396336327420372</v>
      </c>
      <c r="L5724" s="2">
        <f>DEGREES(ASIN((((COS(RADIANS('PV model'!$B$2))*COS(RADIANS(H5724))*COS(RADIANS(K5724)))+(SIN(RADIANS('PV model'!$B$2))*SIN(RADIANS(H5724)))))))</f>
        <v>13.90625247235759</v>
      </c>
      <c r="M5724" s="3">
        <f t="shared" si="985"/>
        <v>13.90625247235759</v>
      </c>
      <c r="N5724" s="2">
        <f t="shared" si="990"/>
        <v>86.75336737073944</v>
      </c>
      <c r="O5724" s="2">
        <f>IF('PV model'!$B$2&gt;0, 180-N5724,IF('PV model'!$B$2&lt;0,0-N5724,N5724))</f>
        <v>93.24663262926056</v>
      </c>
      <c r="P5724" s="2">
        <f>ABS(O5724-'PV model'!$B$5)</f>
        <v>111.75336737073944</v>
      </c>
      <c r="Q5724" s="3">
        <f t="shared" si="986"/>
        <v>76.093747527642407</v>
      </c>
      <c r="R5724" s="3">
        <f t="shared" si="991"/>
        <v>129.08175</v>
      </c>
      <c r="S5724" s="3">
        <f t="shared" si="987"/>
        <v>54.986237354386418</v>
      </c>
      <c r="T5724" s="3">
        <f>(0.5*(1-COS(RADIANS(90-$X$3)))*(D5724+E5724)*'PV model'!$B$4)</f>
        <v>0</v>
      </c>
      <c r="U5724" s="3">
        <f t="shared" si="992"/>
        <v>184.06798735438642</v>
      </c>
      <c r="V5724" s="3">
        <f>('PV model'!$B$13*(U5724/1000)*(1-'PV model'!$B$14*((20+C5724)-25))*'PV model'!$B$10)/'PV model'!$B$12</f>
        <v>18.141843911721242</v>
      </c>
    </row>
    <row r="5725" spans="1:22" x14ac:dyDescent="0.2">
      <c r="A5725" s="10">
        <f t="shared" si="984"/>
        <v>239</v>
      </c>
      <c r="B5725" s="10">
        <f t="shared" si="993"/>
        <v>8</v>
      </c>
      <c r="C5725" s="23">
        <v>10.6</v>
      </c>
      <c r="D5725" s="24">
        <v>213.2655</v>
      </c>
      <c r="E5725" s="24">
        <v>112.896</v>
      </c>
      <c r="F5725" s="48"/>
      <c r="G5725" s="48"/>
      <c r="H5725" s="1">
        <f t="shared" si="994"/>
        <v>9.609242759821484</v>
      </c>
      <c r="I5725" s="1">
        <f t="shared" si="988"/>
        <v>-0.98534530968151157</v>
      </c>
      <c r="J5725" s="4">
        <f>B5725+('PV model'!$B$3/15)+(I5725/60)</f>
        <v>7.7069109115053083</v>
      </c>
      <c r="K5725" s="2">
        <f t="shared" si="989"/>
        <v>64.396336327420372</v>
      </c>
      <c r="L5725" s="2">
        <f>DEGREES(ASIN((((COS(RADIANS('PV model'!$B$2))*COS(RADIANS(H5725))*COS(RADIANS(K5725)))+(SIN(RADIANS('PV model'!$B$2))*SIN(RADIANS(H5725)))))))</f>
        <v>22.265809046456443</v>
      </c>
      <c r="M5725" s="3">
        <f t="shared" si="985"/>
        <v>22.265809046456443</v>
      </c>
      <c r="N5725" s="2">
        <f t="shared" si="990"/>
        <v>73.902717510423713</v>
      </c>
      <c r="O5725" s="2">
        <f>IF('PV model'!$B$2&gt;0, 180-N5725,IF('PV model'!$B$2&lt;0,0-N5725,N5725))</f>
        <v>106.09728248957629</v>
      </c>
      <c r="P5725" s="2">
        <f>ABS(O5725-'PV model'!$B$5)</f>
        <v>98.902717510423713</v>
      </c>
      <c r="Q5725" s="3">
        <f t="shared" si="986"/>
        <v>67.73419095354356</v>
      </c>
      <c r="R5725" s="3">
        <f t="shared" si="991"/>
        <v>213.26549999999997</v>
      </c>
      <c r="S5725" s="3">
        <f t="shared" si="987"/>
        <v>143.52879062342683</v>
      </c>
      <c r="T5725" s="3">
        <f>(0.5*(1-COS(RADIANS(90-$X$3)))*(D5725+E5725)*'PV model'!$B$4)</f>
        <v>0</v>
      </c>
      <c r="U5725" s="3">
        <f t="shared" si="992"/>
        <v>356.79429062342683</v>
      </c>
      <c r="V5725" s="3">
        <f>('PV model'!$B$13*(U5725/1000)*(1-'PV model'!$B$14*((20+C5725)-25))*'PV model'!$B$10)/'PV model'!$B$12</f>
        <v>34.866257767405671</v>
      </c>
    </row>
    <row r="5726" spans="1:22" x14ac:dyDescent="0.2">
      <c r="A5726" s="10">
        <f t="shared" si="984"/>
        <v>239</v>
      </c>
      <c r="B5726" s="10">
        <f t="shared" si="993"/>
        <v>9</v>
      </c>
      <c r="C5726" s="23">
        <v>12.2</v>
      </c>
      <c r="D5726" s="24">
        <v>389.49015000000003</v>
      </c>
      <c r="E5726" s="24">
        <v>142.88399999999999</v>
      </c>
      <c r="F5726" s="48"/>
      <c r="G5726" s="48"/>
      <c r="H5726" s="1">
        <f t="shared" si="994"/>
        <v>9.609242759821484</v>
      </c>
      <c r="I5726" s="1">
        <f t="shared" si="988"/>
        <v>-0.98534530968151157</v>
      </c>
      <c r="J5726" s="4">
        <f>B5726+('PV model'!$B$3/15)+(I5726/60)</f>
        <v>8.7069109115053074</v>
      </c>
      <c r="K5726" s="2">
        <f t="shared" si="989"/>
        <v>49.396336327420386</v>
      </c>
      <c r="L5726" s="2">
        <f>DEGREES(ASIN((((COS(RADIANS('PV model'!$B$2))*COS(RADIANS(H5726))*COS(RADIANS(K5726)))+(SIN(RADIANS('PV model'!$B$2))*SIN(RADIANS(H5726)))))))</f>
        <v>30.067998423509238</v>
      </c>
      <c r="M5726" s="3">
        <f t="shared" si="985"/>
        <v>30.067998423509238</v>
      </c>
      <c r="N5726" s="2">
        <f t="shared" si="990"/>
        <v>59.879918272774759</v>
      </c>
      <c r="O5726" s="2">
        <f>IF('PV model'!$B$2&gt;0, 180-N5726,IF('PV model'!$B$2&lt;0,0-N5726,N5726))</f>
        <v>120.12008172722524</v>
      </c>
      <c r="P5726" s="2">
        <f>ABS(O5726-'PV model'!$B$5)</f>
        <v>84.879918272774759</v>
      </c>
      <c r="Q5726" s="3">
        <f t="shared" si="986"/>
        <v>59.932001576490762</v>
      </c>
      <c r="R5726" s="3">
        <f t="shared" si="991"/>
        <v>389.49015000000003</v>
      </c>
      <c r="S5726" s="3">
        <f t="shared" si="987"/>
        <v>191.43652879858743</v>
      </c>
      <c r="T5726" s="3">
        <f>(0.5*(1-COS(RADIANS(90-$X$3)))*(D5726+E5726)*'PV model'!$B$4)</f>
        <v>0</v>
      </c>
      <c r="U5726" s="3">
        <f t="shared" si="992"/>
        <v>580.92667879858743</v>
      </c>
      <c r="V5726" s="3">
        <f>('PV model'!$B$13*(U5726/1000)*(1-'PV model'!$B$14*((20+C5726)-25))*'PV model'!$B$10)/'PV model'!$B$12</f>
        <v>56.397031205300834</v>
      </c>
    </row>
    <row r="5727" spans="1:22" x14ac:dyDescent="0.2">
      <c r="A5727" s="10">
        <f t="shared" si="984"/>
        <v>239</v>
      </c>
      <c r="B5727" s="10">
        <f t="shared" si="993"/>
        <v>10</v>
      </c>
      <c r="C5727" s="23">
        <v>13.1</v>
      </c>
      <c r="D5727" s="24">
        <v>235.71449999999999</v>
      </c>
      <c r="E5727" s="24">
        <v>224.02799999999999</v>
      </c>
      <c r="F5727" s="48"/>
      <c r="G5727" s="48"/>
      <c r="H5727" s="1">
        <f t="shared" si="994"/>
        <v>9.609242759821484</v>
      </c>
      <c r="I5727" s="1">
        <f t="shared" si="988"/>
        <v>-0.98534530968151157</v>
      </c>
      <c r="J5727" s="4">
        <f>B5727+('PV model'!$B$3/15)+(I5727/60)</f>
        <v>9.7069109115053074</v>
      </c>
      <c r="K5727" s="2">
        <f t="shared" si="989"/>
        <v>34.396336327420386</v>
      </c>
      <c r="L5727" s="2">
        <f>DEGREES(ASIN((((COS(RADIANS('PV model'!$B$2))*COS(RADIANS(H5727))*COS(RADIANS(K5727)))+(SIN(RADIANS('PV model'!$B$2))*SIN(RADIANS(H5727)))))))</f>
        <v>36.754094289006005</v>
      </c>
      <c r="M5727" s="3">
        <f t="shared" si="985"/>
        <v>36.754094289006005</v>
      </c>
      <c r="N5727" s="2">
        <f t="shared" si="990"/>
        <v>44.041771298650765</v>
      </c>
      <c r="O5727" s="2">
        <f>IF('PV model'!$B$2&gt;0, 180-N5727,IF('PV model'!$B$2&lt;0,0-N5727,N5727))</f>
        <v>135.95822870134924</v>
      </c>
      <c r="P5727" s="2">
        <f>ABS(O5727-'PV model'!$B$5)</f>
        <v>69.041771298650758</v>
      </c>
      <c r="Q5727" s="3">
        <f t="shared" si="986"/>
        <v>53.245905710993988</v>
      </c>
      <c r="R5727" s="3">
        <f t="shared" si="991"/>
        <v>235.71449999999999</v>
      </c>
      <c r="S5727" s="3">
        <f t="shared" si="987"/>
        <v>289.92868271520359</v>
      </c>
      <c r="T5727" s="3">
        <f>(0.5*(1-COS(RADIANS(90-$X$3)))*(D5727+E5727)*'PV model'!$B$4)</f>
        <v>0</v>
      </c>
      <c r="U5727" s="3">
        <f t="shared" si="992"/>
        <v>525.64318271520358</v>
      </c>
      <c r="V5727" s="3">
        <f>('PV model'!$B$13*(U5727/1000)*(1-'PV model'!$B$14*((20+C5727)-25))*'PV model'!$B$10)/'PV model'!$B$12</f>
        <v>50.840889865779289</v>
      </c>
    </row>
    <row r="5728" spans="1:22" x14ac:dyDescent="0.2">
      <c r="A5728" s="10">
        <f t="shared" si="984"/>
        <v>239</v>
      </c>
      <c r="B5728" s="10">
        <f t="shared" si="993"/>
        <v>11</v>
      </c>
      <c r="C5728" s="23">
        <v>14.3</v>
      </c>
      <c r="D5728" s="24">
        <v>598.26585</v>
      </c>
      <c r="E5728" s="24">
        <v>197.56800000000001</v>
      </c>
      <c r="F5728" s="48"/>
      <c r="G5728" s="48"/>
      <c r="H5728" s="1">
        <f t="shared" si="994"/>
        <v>9.609242759821484</v>
      </c>
      <c r="I5728" s="1">
        <f t="shared" si="988"/>
        <v>-0.98534530968151157</v>
      </c>
      <c r="J5728" s="4">
        <f>B5728+('PV model'!$B$3/15)+(I5728/60)</f>
        <v>10.706910911505307</v>
      </c>
      <c r="K5728" s="2">
        <f t="shared" si="989"/>
        <v>19.396336327420389</v>
      </c>
      <c r="L5728" s="2">
        <f>DEGREES(ASIN((((COS(RADIANS('PV model'!$B$2))*COS(RADIANS(H5728))*COS(RADIANS(K5728)))+(SIN(RADIANS('PV model'!$B$2))*SIN(RADIANS(H5728)))))))</f>
        <v>41.631150190405691</v>
      </c>
      <c r="M5728" s="3">
        <f t="shared" si="985"/>
        <v>41.631150190405691</v>
      </c>
      <c r="N5728" s="2">
        <f t="shared" si="990"/>
        <v>25.981777789727669</v>
      </c>
      <c r="O5728" s="2">
        <f>IF('PV model'!$B$2&gt;0, 180-N5728,IF('PV model'!$B$2&lt;0,0-N5728,N5728))</f>
        <v>154.01822221027234</v>
      </c>
      <c r="P5728" s="2">
        <f>ABS(O5728-'PV model'!$B$5)</f>
        <v>50.981777789727659</v>
      </c>
      <c r="Q5728" s="3">
        <f t="shared" si="986"/>
        <v>48.368849809594309</v>
      </c>
      <c r="R5728" s="3">
        <f t="shared" si="991"/>
        <v>598.26585000000011</v>
      </c>
      <c r="S5728" s="3">
        <f t="shared" si="987"/>
        <v>270.17376334930691</v>
      </c>
      <c r="T5728" s="3">
        <f>(0.5*(1-COS(RADIANS(90-$X$3)))*(D5728+E5728)*'PV model'!$B$4)</f>
        <v>0</v>
      </c>
      <c r="U5728" s="3">
        <f t="shared" si="992"/>
        <v>868.43961334930702</v>
      </c>
      <c r="V5728" s="3">
        <f>('PV model'!$B$13*(U5728/1000)*(1-'PV model'!$B$14*((20+C5728)-25))*'PV model'!$B$10)/'PV model'!$B$12</f>
        <v>83.579920626881972</v>
      </c>
    </row>
    <row r="5729" spans="1:22" x14ac:dyDescent="0.2">
      <c r="A5729" s="10">
        <f t="shared" si="984"/>
        <v>239</v>
      </c>
      <c r="B5729" s="10">
        <f t="shared" si="993"/>
        <v>12</v>
      </c>
      <c r="C5729" s="23">
        <v>14.4</v>
      </c>
      <c r="D5729" s="24">
        <v>772.24559999999997</v>
      </c>
      <c r="E5729" s="24">
        <v>154.35</v>
      </c>
      <c r="F5729" s="48"/>
      <c r="G5729" s="48"/>
      <c r="H5729" s="1">
        <f t="shared" si="994"/>
        <v>9.609242759821484</v>
      </c>
      <c r="I5729" s="1">
        <f t="shared" si="988"/>
        <v>-0.98534530968151157</v>
      </c>
      <c r="J5729" s="4">
        <f>B5729+('PV model'!$B$3/15)+(I5729/60)</f>
        <v>11.706910911505307</v>
      </c>
      <c r="K5729" s="2">
        <f t="shared" si="989"/>
        <v>4.3963363274203893</v>
      </c>
      <c r="L5729" s="2">
        <f>DEGREES(ASIN((((COS(RADIANS('PV model'!$B$2))*COS(RADIANS(H5729))*COS(RADIANS(K5729)))+(SIN(RADIANS('PV model'!$B$2))*SIN(RADIANS(H5729)))))))</f>
        <v>43.978266083581687</v>
      </c>
      <c r="M5729" s="3">
        <f t="shared" si="985"/>
        <v>43.978266083581687</v>
      </c>
      <c r="N5729" s="2">
        <f t="shared" si="990"/>
        <v>6.0288792086479566</v>
      </c>
      <c r="O5729" s="2">
        <f>IF('PV model'!$B$2&gt;0, 180-N5729,IF('PV model'!$B$2&lt;0,0-N5729,N5729))</f>
        <v>173.97112079135204</v>
      </c>
      <c r="P5729" s="2">
        <f>ABS(O5729-'PV model'!$B$5)</f>
        <v>31.028879208647965</v>
      </c>
      <c r="Q5729" s="3">
        <f t="shared" si="986"/>
        <v>46.021733916418313</v>
      </c>
      <c r="R5729" s="3">
        <f t="shared" si="991"/>
        <v>772.24559999999997</v>
      </c>
      <c r="S5729" s="3">
        <f t="shared" si="987"/>
        <v>212.47537542333006</v>
      </c>
      <c r="T5729" s="3">
        <f>(0.5*(1-COS(RADIANS(90-$X$3)))*(D5729+E5729)*'PV model'!$B$4)</f>
        <v>0</v>
      </c>
      <c r="U5729" s="3">
        <f t="shared" si="992"/>
        <v>984.72097542333006</v>
      </c>
      <c r="V5729" s="3">
        <f>('PV model'!$B$13*(U5729/1000)*(1-'PV model'!$B$14*((20+C5729)-25))*'PV model'!$B$10)/'PV model'!$B$12</f>
        <v>94.731638856071385</v>
      </c>
    </row>
    <row r="5730" spans="1:22" x14ac:dyDescent="0.2">
      <c r="A5730" s="10">
        <f t="shared" si="984"/>
        <v>239</v>
      </c>
      <c r="B5730" s="10">
        <f t="shared" si="993"/>
        <v>13</v>
      </c>
      <c r="C5730" s="23">
        <v>14.5</v>
      </c>
      <c r="D5730" s="24">
        <v>517.44944999999996</v>
      </c>
      <c r="E5730" s="24">
        <v>234.61199999999999</v>
      </c>
      <c r="F5730" s="48"/>
      <c r="G5730" s="48"/>
      <c r="H5730" s="1">
        <f t="shared" si="994"/>
        <v>9.609242759821484</v>
      </c>
      <c r="I5730" s="1">
        <f t="shared" si="988"/>
        <v>-0.98534530968151157</v>
      </c>
      <c r="J5730" s="4">
        <f>B5730+('PV model'!$B$3/15)+(I5730/60)</f>
        <v>12.706910911505307</v>
      </c>
      <c r="K5730" s="2">
        <f t="shared" si="989"/>
        <v>-10.603663672579611</v>
      </c>
      <c r="L5730" s="2">
        <f>DEGREES(ASIN((((COS(RADIANS('PV model'!$B$2))*COS(RADIANS(H5730))*COS(RADIANS(K5730)))+(SIN(RADIANS('PV model'!$B$2))*SIN(RADIANS(H5730)))))))</f>
        <v>43.353069919610107</v>
      </c>
      <c r="M5730" s="3">
        <f t="shared" si="985"/>
        <v>43.353069919610107</v>
      </c>
      <c r="N5730" s="2">
        <f t="shared" si="990"/>
        <v>-14.448869615312082</v>
      </c>
      <c r="O5730" s="2">
        <f>IF('PV model'!$B$2&gt;0, 180-N5730,IF('PV model'!$B$2&lt;0,0-N5730,N5730))</f>
        <v>194.44886961531208</v>
      </c>
      <c r="P5730" s="2">
        <f>ABS(O5730-'PV model'!$B$5)</f>
        <v>10.551130384687923</v>
      </c>
      <c r="Q5730" s="3">
        <f t="shared" si="986"/>
        <v>46.646930080389893</v>
      </c>
      <c r="R5730" s="3">
        <f t="shared" si="991"/>
        <v>517.44944999999996</v>
      </c>
      <c r="S5730" s="3">
        <f t="shared" si="987"/>
        <v>316.5439617136916</v>
      </c>
      <c r="T5730" s="3">
        <f>(0.5*(1-COS(RADIANS(90-$X$3)))*(D5730+E5730)*'PV model'!$B$4)</f>
        <v>0</v>
      </c>
      <c r="U5730" s="3">
        <f t="shared" si="992"/>
        <v>833.99341171369156</v>
      </c>
      <c r="V5730" s="3">
        <f>('PV model'!$B$13*(U5730/1000)*(1-'PV model'!$B$14*((20+C5730)-25))*'PV model'!$B$10)/'PV model'!$B$12</f>
        <v>80.198074140374374</v>
      </c>
    </row>
    <row r="5731" spans="1:22" x14ac:dyDescent="0.2">
      <c r="A5731" s="10">
        <f t="shared" si="984"/>
        <v>239</v>
      </c>
      <c r="B5731" s="10">
        <f t="shared" si="993"/>
        <v>14</v>
      </c>
      <c r="C5731" s="23">
        <v>15.4</v>
      </c>
      <c r="D5731" s="24">
        <v>115.61235000000001</v>
      </c>
      <c r="E5731" s="24">
        <v>261.95400000000001</v>
      </c>
      <c r="F5731" s="48"/>
      <c r="G5731" s="48"/>
      <c r="H5731" s="1">
        <f t="shared" si="994"/>
        <v>9.609242759821484</v>
      </c>
      <c r="I5731" s="1">
        <f t="shared" si="988"/>
        <v>-0.98534530968151157</v>
      </c>
      <c r="J5731" s="4">
        <f>B5731+('PV model'!$B$3/15)+(I5731/60)</f>
        <v>13.706910911505307</v>
      </c>
      <c r="K5731" s="2">
        <f t="shared" si="989"/>
        <v>-25.603663672579611</v>
      </c>
      <c r="L5731" s="2">
        <f>DEGREES(ASIN((((COS(RADIANS('PV model'!$B$2))*COS(RADIANS(H5731))*COS(RADIANS(K5731)))+(SIN(RADIANS('PV model'!$B$2))*SIN(RADIANS(H5731)))))))</f>
        <v>39.880663476926642</v>
      </c>
      <c r="M5731" s="3">
        <f t="shared" si="985"/>
        <v>39.880663476926642</v>
      </c>
      <c r="N5731" s="2">
        <f t="shared" si="990"/>
        <v>-33.727166998654027</v>
      </c>
      <c r="O5731" s="2">
        <f>IF('PV model'!$B$2&gt;0, 180-N5731,IF('PV model'!$B$2&lt;0,0-N5731,N5731))</f>
        <v>213.72716699865401</v>
      </c>
      <c r="P5731" s="2">
        <f>ABS(O5731-'PV model'!$B$5)</f>
        <v>8.7271669986540132</v>
      </c>
      <c r="Q5731" s="3">
        <f t="shared" si="986"/>
        <v>50.119336523073358</v>
      </c>
      <c r="R5731" s="3">
        <f t="shared" si="991"/>
        <v>115.61235000000001</v>
      </c>
      <c r="S5731" s="3">
        <f t="shared" si="987"/>
        <v>313.52633785244939</v>
      </c>
      <c r="T5731" s="3">
        <f>(0.5*(1-COS(RADIANS(90-$X$3)))*(D5731+E5731)*'PV model'!$B$4)</f>
        <v>0</v>
      </c>
      <c r="U5731" s="3">
        <f t="shared" si="992"/>
        <v>429.13868785244938</v>
      </c>
      <c r="V5731" s="3">
        <f>('PV model'!$B$13*(U5731/1000)*(1-'PV model'!$B$14*((20+C5731)-25))*'PV model'!$B$10)/'PV model'!$B$12</f>
        <v>41.112200383041234</v>
      </c>
    </row>
    <row r="5732" spans="1:22" x14ac:dyDescent="0.2">
      <c r="A5732" s="10">
        <f t="shared" si="984"/>
        <v>239</v>
      </c>
      <c r="B5732" s="10">
        <f t="shared" si="993"/>
        <v>15</v>
      </c>
      <c r="C5732" s="23">
        <v>15.6</v>
      </c>
      <c r="D5732" s="24">
        <v>282.85739999999998</v>
      </c>
      <c r="E5732" s="24">
        <v>243.43199999999999</v>
      </c>
      <c r="F5732" s="48"/>
      <c r="G5732" s="48"/>
      <c r="H5732" s="1">
        <f t="shared" si="994"/>
        <v>9.609242759821484</v>
      </c>
      <c r="I5732" s="1">
        <f t="shared" si="988"/>
        <v>-0.98534530968151157</v>
      </c>
      <c r="J5732" s="4">
        <f>B5732+('PV model'!$B$3/15)+(I5732/60)</f>
        <v>14.706910911505307</v>
      </c>
      <c r="K5732" s="2">
        <f t="shared" si="989"/>
        <v>-40.603663672579614</v>
      </c>
      <c r="L5732" s="2">
        <f>DEGREES(ASIN((((COS(RADIANS('PV model'!$B$2))*COS(RADIANS(H5732))*COS(RADIANS(K5732)))+(SIN(RADIANS('PV model'!$B$2))*SIN(RADIANS(H5732)))))))</f>
        <v>34.164323871382976</v>
      </c>
      <c r="M5732" s="3">
        <f t="shared" si="985"/>
        <v>34.164323871382976</v>
      </c>
      <c r="N5732" s="2">
        <f t="shared" si="990"/>
        <v>-50.852456296490907</v>
      </c>
      <c r="O5732" s="2">
        <f>IF('PV model'!$B$2&gt;0, 180-N5732,IF('PV model'!$B$2&lt;0,0-N5732,N5732))</f>
        <v>230.85245629649091</v>
      </c>
      <c r="P5732" s="2">
        <f>ABS(O5732-'PV model'!$B$5)</f>
        <v>25.852456296490914</v>
      </c>
      <c r="Q5732" s="3">
        <f t="shared" si="986"/>
        <v>55.835676128617024</v>
      </c>
      <c r="R5732" s="3">
        <f t="shared" si="991"/>
        <v>282.85739999999998</v>
      </c>
      <c r="S5732" s="3">
        <f t="shared" si="987"/>
        <v>316.19292638384627</v>
      </c>
      <c r="T5732" s="3">
        <f>(0.5*(1-COS(RADIANS(90-$X$3)))*(D5732+E5732)*'PV model'!$B$4)</f>
        <v>0</v>
      </c>
      <c r="U5732" s="3">
        <f t="shared" si="992"/>
        <v>599.05032638384625</v>
      </c>
      <c r="V5732" s="3">
        <f>('PV model'!$B$13*(U5732/1000)*(1-'PV model'!$B$14*((20+C5732)-25))*'PV model'!$B$10)/'PV model'!$B$12</f>
        <v>57.342113230815308</v>
      </c>
    </row>
    <row r="5733" spans="1:22" x14ac:dyDescent="0.2">
      <c r="A5733" s="10">
        <f t="shared" si="984"/>
        <v>239</v>
      </c>
      <c r="B5733" s="10">
        <f t="shared" si="993"/>
        <v>16</v>
      </c>
      <c r="C5733" s="23">
        <v>14.8</v>
      </c>
      <c r="D5733" s="24">
        <v>77.44905</v>
      </c>
      <c r="E5733" s="24">
        <v>200.214</v>
      </c>
      <c r="F5733" s="48"/>
      <c r="G5733" s="48"/>
      <c r="H5733" s="1">
        <f t="shared" si="994"/>
        <v>9.609242759821484</v>
      </c>
      <c r="I5733" s="1">
        <f t="shared" si="988"/>
        <v>-0.98534530968151157</v>
      </c>
      <c r="J5733" s="4">
        <f>B5733+('PV model'!$B$3/15)+(I5733/60)</f>
        <v>15.706910911505307</v>
      </c>
      <c r="K5733" s="2">
        <f t="shared" si="989"/>
        <v>-55.603663672579614</v>
      </c>
      <c r="L5733" s="2">
        <f>DEGREES(ASIN((((COS(RADIANS('PV model'!$B$2))*COS(RADIANS(H5733))*COS(RADIANS(K5733)))+(SIN(RADIANS('PV model'!$B$2))*SIN(RADIANS(H5733)))))))</f>
        <v>26.939605293707029</v>
      </c>
      <c r="M5733" s="3">
        <f t="shared" si="985"/>
        <v>26.939605293707029</v>
      </c>
      <c r="N5733" s="2">
        <f t="shared" si="990"/>
        <v>-65.867669042502712</v>
      </c>
      <c r="O5733" s="2">
        <f>IF('PV model'!$B$2&gt;0, 180-N5733,IF('PV model'!$B$2&lt;0,0-N5733,N5733))</f>
        <v>245.86766904250271</v>
      </c>
      <c r="P5733" s="2">
        <f>ABS(O5733-'PV model'!$B$5)</f>
        <v>40.867669042502712</v>
      </c>
      <c r="Q5733" s="3">
        <f t="shared" si="986"/>
        <v>63.060394706292968</v>
      </c>
      <c r="R5733" s="3">
        <f t="shared" si="991"/>
        <v>77.449050000000014</v>
      </c>
      <c r="S5733" s="3">
        <f t="shared" si="987"/>
        <v>232.36843576113455</v>
      </c>
      <c r="T5733" s="3">
        <f>(0.5*(1-COS(RADIANS(90-$X$3)))*(D5733+E5733)*'PV model'!$B$4)</f>
        <v>0</v>
      </c>
      <c r="U5733" s="3">
        <f t="shared" si="992"/>
        <v>309.81748576113455</v>
      </c>
      <c r="V5733" s="3">
        <f>('PV model'!$B$13*(U5733/1000)*(1-'PV model'!$B$14*((20+C5733)-25))*'PV model'!$B$10)/'PV model'!$B$12</f>
        <v>29.755357126317033</v>
      </c>
    </row>
    <row r="5734" spans="1:22" x14ac:dyDescent="0.2">
      <c r="A5734" s="10">
        <f t="shared" si="984"/>
        <v>239</v>
      </c>
      <c r="B5734" s="10">
        <f t="shared" si="993"/>
        <v>17</v>
      </c>
      <c r="C5734" s="23">
        <v>14.5</v>
      </c>
      <c r="D5734" s="24">
        <v>23.571449999999999</v>
      </c>
      <c r="E5734" s="24">
        <v>156.11399999999998</v>
      </c>
      <c r="F5734" s="48"/>
      <c r="G5734" s="48"/>
      <c r="H5734" s="1">
        <f t="shared" si="994"/>
        <v>9.609242759821484</v>
      </c>
      <c r="I5734" s="1">
        <f t="shared" si="988"/>
        <v>-0.98534530968151157</v>
      </c>
      <c r="J5734" s="4">
        <f>B5734+('PV model'!$B$3/15)+(I5734/60)</f>
        <v>16.706910911505307</v>
      </c>
      <c r="K5734" s="2">
        <f t="shared" si="989"/>
        <v>-70.603663672579614</v>
      </c>
      <c r="L5734" s="2">
        <f>DEGREES(ASIN((((COS(RADIANS('PV model'!$B$2))*COS(RADIANS(H5734))*COS(RADIANS(K5734)))+(SIN(RADIANS('PV model'!$B$2))*SIN(RADIANS(H5734)))))))</f>
        <v>18.846525149681717</v>
      </c>
      <c r="M5734" s="3">
        <f t="shared" si="985"/>
        <v>18.846525149681717</v>
      </c>
      <c r="N5734" s="2">
        <f t="shared" si="990"/>
        <v>-79.32517638381843</v>
      </c>
      <c r="O5734" s="2">
        <f>IF('PV model'!$B$2&gt;0, 180-N5734,IF('PV model'!$B$2&lt;0,0-N5734,N5734))</f>
        <v>259.32517638381842</v>
      </c>
      <c r="P5734" s="2">
        <f>ABS(O5734-'PV model'!$B$5)</f>
        <v>54.325176383818416</v>
      </c>
      <c r="Q5734" s="3">
        <f t="shared" si="986"/>
        <v>71.15347485031829</v>
      </c>
      <c r="R5734" s="3">
        <f t="shared" si="991"/>
        <v>23.571449999999995</v>
      </c>
      <c r="S5734" s="3">
        <f t="shared" si="987"/>
        <v>166.4115374510622</v>
      </c>
      <c r="T5734" s="3">
        <f>(0.5*(1-COS(RADIANS(90-$X$3)))*(D5734+E5734)*'PV model'!$B$4)</f>
        <v>0</v>
      </c>
      <c r="U5734" s="3">
        <f t="shared" si="992"/>
        <v>189.9829874510622</v>
      </c>
      <c r="V5734" s="3">
        <f>('PV model'!$B$13*(U5734/1000)*(1-'PV model'!$B$14*((20+C5734)-25))*'PV model'!$B$10)/'PV model'!$B$12</f>
        <v>18.269052847435066</v>
      </c>
    </row>
    <row r="5735" spans="1:22" x14ac:dyDescent="0.2">
      <c r="A5735" s="10">
        <f t="shared" si="984"/>
        <v>239</v>
      </c>
      <c r="B5735" s="10">
        <f t="shared" si="993"/>
        <v>18</v>
      </c>
      <c r="C5735" s="23">
        <v>13.9</v>
      </c>
      <c r="D5735" s="24">
        <v>0</v>
      </c>
      <c r="E5735" s="24">
        <v>71.441999999999993</v>
      </c>
      <c r="F5735" s="48"/>
      <c r="G5735" s="48"/>
      <c r="H5735" s="1">
        <f t="shared" si="994"/>
        <v>9.609242759821484</v>
      </c>
      <c r="I5735" s="1">
        <f t="shared" si="988"/>
        <v>-0.98534530968151157</v>
      </c>
      <c r="J5735" s="4">
        <f>B5735+('PV model'!$B$3/15)+(I5735/60)</f>
        <v>17.706910911505307</v>
      </c>
      <c r="K5735" s="2">
        <f t="shared" si="989"/>
        <v>-85.603663672579614</v>
      </c>
      <c r="L5735" s="2">
        <f>DEGREES(ASIN((((COS(RADIANS('PV model'!$B$2))*COS(RADIANS(H5735))*COS(RADIANS(K5735)))+(SIN(RADIANS('PV model'!$B$2))*SIN(RADIANS(H5735)))))))</f>
        <v>10.391801604150439</v>
      </c>
      <c r="M5735" s="3">
        <f t="shared" si="985"/>
        <v>10.391801604150439</v>
      </c>
      <c r="N5735" s="2">
        <f t="shared" si="990"/>
        <v>-88.120377604558215</v>
      </c>
      <c r="O5735" s="2">
        <f>IF('PV model'!$B$2&gt;0, 180-N5735,IF('PV model'!$B$2&lt;0,0-N5735,N5735))</f>
        <v>268.1203776045582</v>
      </c>
      <c r="P5735" s="2">
        <f>ABS(O5735-'PV model'!$B$5)</f>
        <v>63.1203776045582</v>
      </c>
      <c r="Q5735" s="3">
        <f t="shared" si="986"/>
        <v>79.60819839584957</v>
      </c>
      <c r="R5735" s="3">
        <f t="shared" si="991"/>
        <v>0</v>
      </c>
      <c r="S5735" s="3">
        <f t="shared" si="987"/>
        <v>71.441999999999993</v>
      </c>
      <c r="T5735" s="3">
        <f>(0.5*(1-COS(RADIANS(90-$X$3)))*(D5735+E5735)*'PV model'!$B$4)</f>
        <v>0</v>
      </c>
      <c r="U5735" s="3">
        <f t="shared" si="992"/>
        <v>71.441999999999993</v>
      </c>
      <c r="V5735" s="3">
        <f>('PV model'!$B$13*(U5735/1000)*(1-'PV model'!$B$14*((20+C5735)-25))*'PV model'!$B$10)/'PV model'!$B$12</f>
        <v>6.8871105334079994</v>
      </c>
    </row>
    <row r="5736" spans="1:22" x14ac:dyDescent="0.2">
      <c r="A5736" s="10">
        <f t="shared" si="984"/>
        <v>239</v>
      </c>
      <c r="B5736" s="10">
        <f t="shared" si="993"/>
        <v>19</v>
      </c>
      <c r="C5736" s="23">
        <v>13.3</v>
      </c>
      <c r="D5736" s="24">
        <v>0</v>
      </c>
      <c r="E5736" s="24">
        <v>14.994</v>
      </c>
      <c r="F5736" s="48"/>
      <c r="G5736" s="48"/>
      <c r="H5736" s="1">
        <f t="shared" si="994"/>
        <v>9.609242759821484</v>
      </c>
      <c r="I5736" s="1">
        <f t="shared" si="988"/>
        <v>-0.98534530968151157</v>
      </c>
      <c r="J5736" s="4">
        <f>B5736+('PV model'!$B$3/15)+(I5736/60)</f>
        <v>18.706910911505307</v>
      </c>
      <c r="K5736" s="2">
        <f t="shared" si="989"/>
        <v>-100.60366367257961</v>
      </c>
      <c r="L5736" s="2">
        <f>DEGREES(ASIN((((COS(RADIANS('PV model'!$B$2))*COS(RADIANS(H5736))*COS(RADIANS(K5736)))+(SIN(RADIANS('PV model'!$B$2))*SIN(RADIANS(H5736)))))))</f>
        <v>1.9945924739035059</v>
      </c>
      <c r="M5736" s="3">
        <f t="shared" si="985"/>
        <v>1.9945924739035059</v>
      </c>
      <c r="N5736" s="2">
        <f t="shared" si="990"/>
        <v>-75.864254514429319</v>
      </c>
      <c r="O5736" s="2">
        <f>IF('PV model'!$B$2&gt;0, 180-N5736,IF('PV model'!$B$2&lt;0,0-N5736,N5736))</f>
        <v>255.86425451442932</v>
      </c>
      <c r="P5736" s="2">
        <f>ABS(O5736-'PV model'!$B$5)</f>
        <v>50.864254514429319</v>
      </c>
      <c r="Q5736" s="3">
        <f t="shared" si="986"/>
        <v>88.005407526096491</v>
      </c>
      <c r="R5736" s="3">
        <f t="shared" si="991"/>
        <v>0</v>
      </c>
      <c r="S5736" s="3">
        <f t="shared" si="987"/>
        <v>14.994</v>
      </c>
      <c r="T5736" s="3">
        <f>(0.5*(1-COS(RADIANS(90-$X$3)))*(D5736+E5736)*'PV model'!$B$4)</f>
        <v>0</v>
      </c>
      <c r="U5736" s="3">
        <f t="shared" si="992"/>
        <v>14.994</v>
      </c>
      <c r="V5736" s="3">
        <f>('PV model'!$B$13*(U5736/1000)*(1-'PV model'!$B$14*((20+C5736)-25))*'PV model'!$B$10)/'PV model'!$B$12</f>
        <v>1.449040072032</v>
      </c>
    </row>
    <row r="5737" spans="1:22" x14ac:dyDescent="0.2">
      <c r="A5737" s="10">
        <f t="shared" si="984"/>
        <v>239</v>
      </c>
      <c r="B5737" s="10">
        <f t="shared" si="993"/>
        <v>20</v>
      </c>
      <c r="C5737" s="23">
        <v>13</v>
      </c>
      <c r="D5737" s="24">
        <v>0</v>
      </c>
      <c r="E5737" s="24">
        <v>0.88200000000000001</v>
      </c>
      <c r="F5737" s="48"/>
      <c r="G5737" s="48"/>
      <c r="H5737" s="1">
        <f t="shared" si="994"/>
        <v>9.609242759821484</v>
      </c>
      <c r="I5737" s="1">
        <f t="shared" si="988"/>
        <v>-0.98534530968151157</v>
      </c>
      <c r="J5737" s="4">
        <f>B5737+('PV model'!$B$3/15)+(I5737/60)</f>
        <v>19.706910911505307</v>
      </c>
      <c r="K5737" s="2">
        <f t="shared" si="989"/>
        <v>-115.60366367257961</v>
      </c>
      <c r="L5737" s="2">
        <f>DEGREES(ASIN((((COS(RADIANS('PV model'!$B$2))*COS(RADIANS(H5737))*COS(RADIANS(K5737)))+(SIN(RADIANS('PV model'!$B$2))*SIN(RADIANS(H5737)))))))</f>
        <v>-5.9560078850339142</v>
      </c>
      <c r="M5737" s="3">
        <f t="shared" si="985"/>
        <v>0</v>
      </c>
      <c r="N5737" s="2">
        <f t="shared" si="990"/>
        <v>-63.377405875801465</v>
      </c>
      <c r="O5737" s="2">
        <f>IF('PV model'!$B$2&gt;0, 180-N5737,IF('PV model'!$B$2&lt;0,0-N5737,N5737))</f>
        <v>243.37740587580146</v>
      </c>
      <c r="P5737" s="2">
        <f>ABS(O5737-'PV model'!$B$5)</f>
        <v>38.377405875801458</v>
      </c>
      <c r="Q5737" s="3">
        <f t="shared" si="986"/>
        <v>95.956007885033912</v>
      </c>
      <c r="R5737" s="3">
        <f t="shared" si="991"/>
        <v>0</v>
      </c>
      <c r="S5737" s="3">
        <f t="shared" si="987"/>
        <v>0.88200000000000001</v>
      </c>
      <c r="T5737" s="3">
        <f>(0.5*(1-COS(RADIANS(90-$X$3)))*(D5737+E5737)*'PV model'!$B$4)</f>
        <v>0</v>
      </c>
      <c r="U5737" s="3">
        <f t="shared" si="992"/>
        <v>0.88200000000000001</v>
      </c>
      <c r="V5737" s="3">
        <f>('PV model'!$B$13*(U5737/1000)*(1-'PV model'!$B$14*((20+C5737)-25))*'PV model'!$B$10)/'PV model'!$B$12</f>
        <v>8.5343448959999985E-2</v>
      </c>
    </row>
    <row r="5738" spans="1:22" x14ac:dyDescent="0.2">
      <c r="A5738" s="10">
        <f t="shared" si="984"/>
        <v>239</v>
      </c>
      <c r="B5738" s="10">
        <f t="shared" si="993"/>
        <v>21</v>
      </c>
      <c r="C5738" s="23">
        <v>13.1</v>
      </c>
      <c r="D5738" s="24">
        <v>0</v>
      </c>
      <c r="E5738" s="24">
        <v>0</v>
      </c>
      <c r="F5738" s="48"/>
      <c r="G5738" s="48"/>
      <c r="H5738" s="1">
        <f t="shared" si="994"/>
        <v>9.609242759821484</v>
      </c>
      <c r="I5738" s="1">
        <f t="shared" si="988"/>
        <v>-0.98534530968151157</v>
      </c>
      <c r="J5738" s="4">
        <f>B5738+('PV model'!$B$3/15)+(I5738/60)</f>
        <v>20.706910911505307</v>
      </c>
      <c r="K5738" s="2">
        <f t="shared" si="989"/>
        <v>-130.60366367257961</v>
      </c>
      <c r="L5738" s="2">
        <f>DEGREES(ASIN((((COS(RADIANS('PV model'!$B$2))*COS(RADIANS(H5738))*COS(RADIANS(K5738)))+(SIN(RADIANS('PV model'!$B$2))*SIN(RADIANS(H5738)))))))</f>
        <v>-13.055118701941653</v>
      </c>
      <c r="M5738" s="3">
        <f t="shared" si="985"/>
        <v>0</v>
      </c>
      <c r="N5738" s="2">
        <f t="shared" si="990"/>
        <v>-50.213892414985196</v>
      </c>
      <c r="O5738" s="2">
        <f>IF('PV model'!$B$2&gt;0, 180-N5738,IF('PV model'!$B$2&lt;0,0-N5738,N5738))</f>
        <v>230.2138924149852</v>
      </c>
      <c r="P5738" s="2">
        <f>ABS(O5738-'PV model'!$B$5)</f>
        <v>25.213892414985196</v>
      </c>
      <c r="Q5738" s="3">
        <f t="shared" si="986"/>
        <v>103.05511870194167</v>
      </c>
      <c r="R5738" s="3">
        <f t="shared" si="991"/>
        <v>0</v>
      </c>
      <c r="S5738" s="3">
        <f t="shared" si="987"/>
        <v>0</v>
      </c>
      <c r="T5738" s="3">
        <f>(0.5*(1-COS(RADIANS(90-$X$3)))*(D5738+E5738)*'PV model'!$B$4)</f>
        <v>0</v>
      </c>
      <c r="U5738" s="3">
        <f t="shared" si="992"/>
        <v>0</v>
      </c>
      <c r="V5738" s="3">
        <f>('PV model'!$B$13*(U5738/1000)*(1-'PV model'!$B$14*((20+C5738)-25))*'PV model'!$B$10)/'PV model'!$B$12</f>
        <v>0</v>
      </c>
    </row>
    <row r="5739" spans="1:22" x14ac:dyDescent="0.2">
      <c r="A5739" s="10">
        <f t="shared" si="984"/>
        <v>239</v>
      </c>
      <c r="B5739" s="10">
        <f t="shared" si="993"/>
        <v>22</v>
      </c>
      <c r="C5739" s="23">
        <v>13.1</v>
      </c>
      <c r="D5739" s="24">
        <v>0</v>
      </c>
      <c r="E5739" s="24">
        <v>0</v>
      </c>
      <c r="F5739" s="48"/>
      <c r="G5739" s="48"/>
      <c r="H5739" s="1">
        <f t="shared" si="994"/>
        <v>9.609242759821484</v>
      </c>
      <c r="I5739" s="1">
        <f t="shared" si="988"/>
        <v>-0.98534530968151157</v>
      </c>
      <c r="J5739" s="4">
        <f>B5739+('PV model'!$B$3/15)+(I5739/60)</f>
        <v>21.706910911505307</v>
      </c>
      <c r="K5739" s="2">
        <f t="shared" si="989"/>
        <v>-145.60366367257961</v>
      </c>
      <c r="L5739" s="2">
        <f>DEGREES(ASIN((((COS(RADIANS('PV model'!$B$2))*COS(RADIANS(H5739))*COS(RADIANS(K5739)))+(SIN(RADIANS('PV model'!$B$2))*SIN(RADIANS(H5739)))))))</f>
        <v>-18.859143995509729</v>
      </c>
      <c r="M5739" s="3">
        <f t="shared" si="985"/>
        <v>0</v>
      </c>
      <c r="N5739" s="2">
        <f t="shared" si="990"/>
        <v>-36.056700146896986</v>
      </c>
      <c r="O5739" s="2">
        <f>IF('PV model'!$B$2&gt;0, 180-N5739,IF('PV model'!$B$2&lt;0,0-N5739,N5739))</f>
        <v>216.05670014689699</v>
      </c>
      <c r="P5739" s="2">
        <f>ABS(O5739-'PV model'!$B$5)</f>
        <v>11.056700146896986</v>
      </c>
      <c r="Q5739" s="3">
        <f t="shared" si="986"/>
        <v>108.85914399550973</v>
      </c>
      <c r="R5739" s="3">
        <f t="shared" si="991"/>
        <v>0</v>
      </c>
      <c r="S5739" s="3">
        <f t="shared" si="987"/>
        <v>0</v>
      </c>
      <c r="T5739" s="3">
        <f>(0.5*(1-COS(RADIANS(90-$X$3)))*(D5739+E5739)*'PV model'!$B$4)</f>
        <v>0</v>
      </c>
      <c r="U5739" s="3">
        <f t="shared" si="992"/>
        <v>0</v>
      </c>
      <c r="V5739" s="3">
        <f>('PV model'!$B$13*(U5739/1000)*(1-'PV model'!$B$14*((20+C5739)-25))*'PV model'!$B$10)/'PV model'!$B$12</f>
        <v>0</v>
      </c>
    </row>
    <row r="5740" spans="1:22" x14ac:dyDescent="0.2">
      <c r="A5740" s="10">
        <f t="shared" si="984"/>
        <v>239</v>
      </c>
      <c r="B5740" s="10">
        <f t="shared" si="993"/>
        <v>23</v>
      </c>
      <c r="C5740" s="23">
        <v>13.2</v>
      </c>
      <c r="D5740" s="24">
        <v>0</v>
      </c>
      <c r="E5740" s="24">
        <v>0</v>
      </c>
      <c r="F5740" s="48"/>
      <c r="G5740" s="48"/>
      <c r="H5740" s="1">
        <f t="shared" si="994"/>
        <v>9.609242759821484</v>
      </c>
      <c r="I5740" s="1">
        <f t="shared" si="988"/>
        <v>-0.98534530968151157</v>
      </c>
      <c r="J5740" s="4">
        <f>B5740+('PV model'!$B$3/15)+(I5740/60)</f>
        <v>22.706910911505307</v>
      </c>
      <c r="K5740" s="2">
        <f t="shared" si="989"/>
        <v>-160.60366367257961</v>
      </c>
      <c r="L5740" s="2">
        <f>DEGREES(ASIN((((COS(RADIANS('PV model'!$B$2))*COS(RADIANS(H5740))*COS(RADIANS(K5740)))+(SIN(RADIANS('PV model'!$B$2))*SIN(RADIANS(H5740)))))))</f>
        <v>-22.904327530590898</v>
      </c>
      <c r="M5740" s="3">
        <f t="shared" si="985"/>
        <v>0</v>
      </c>
      <c r="N5740" s="2">
        <f t="shared" si="990"/>
        <v>-20.822107575002075</v>
      </c>
      <c r="O5740" s="2">
        <f>IF('PV model'!$B$2&gt;0, 180-N5740,IF('PV model'!$B$2&lt;0,0-N5740,N5740))</f>
        <v>200.82210757500206</v>
      </c>
      <c r="P5740" s="2">
        <f>ABS(O5740-'PV model'!$B$5)</f>
        <v>4.1778924249979354</v>
      </c>
      <c r="Q5740" s="3">
        <f t="shared" si="986"/>
        <v>112.9043275305909</v>
      </c>
      <c r="R5740" s="3">
        <f t="shared" si="991"/>
        <v>0</v>
      </c>
      <c r="S5740" s="3">
        <f t="shared" si="987"/>
        <v>0</v>
      </c>
      <c r="T5740" s="3">
        <f>(0.5*(1-COS(RADIANS(90-$X$3)))*(D5740+E5740)*'PV model'!$B$4)</f>
        <v>0</v>
      </c>
      <c r="U5740" s="3">
        <f t="shared" si="992"/>
        <v>0</v>
      </c>
      <c r="V5740" s="3">
        <f>('PV model'!$B$13*(U5740/1000)*(1-'PV model'!$B$14*((20+C5740)-25))*'PV model'!$B$10)/'PV model'!$B$12</f>
        <v>0</v>
      </c>
    </row>
    <row r="5741" spans="1:22" x14ac:dyDescent="0.2">
      <c r="A5741" s="10">
        <f t="shared" si="984"/>
        <v>239</v>
      </c>
      <c r="B5741" s="10">
        <f t="shared" si="993"/>
        <v>24</v>
      </c>
      <c r="C5741" s="23">
        <v>13.3</v>
      </c>
      <c r="D5741" s="24">
        <v>0</v>
      </c>
      <c r="E5741" s="24">
        <v>0</v>
      </c>
      <c r="F5741" s="48"/>
      <c r="G5741" s="48"/>
      <c r="H5741" s="1">
        <f t="shared" si="994"/>
        <v>9.609242759821484</v>
      </c>
      <c r="I5741" s="1">
        <f t="shared" si="988"/>
        <v>-0.98534530968151157</v>
      </c>
      <c r="J5741" s="4">
        <f>B5741+('PV model'!$B$3/15)+(I5741/60)</f>
        <v>23.706910911505307</v>
      </c>
      <c r="K5741" s="2">
        <f t="shared" si="989"/>
        <v>-175.60366367257961</v>
      </c>
      <c r="L5741" s="2">
        <f>DEGREES(ASIN((((COS(RADIANS('PV model'!$B$2))*COS(RADIANS(H5741))*COS(RADIANS(K5741)))+(SIN(RADIANS('PV model'!$B$2))*SIN(RADIANS(H5741)))))))</f>
        <v>-24.787012900679958</v>
      </c>
      <c r="M5741" s="3">
        <f t="shared" si="985"/>
        <v>0</v>
      </c>
      <c r="N5741" s="2">
        <f t="shared" si="990"/>
        <v>-4.7753590199874134</v>
      </c>
      <c r="O5741" s="2">
        <f>IF('PV model'!$B$2&gt;0, 180-N5741,IF('PV model'!$B$2&lt;0,0-N5741,N5741))</f>
        <v>184.77535901998741</v>
      </c>
      <c r="P5741" s="2">
        <f>ABS(O5741-'PV model'!$B$5)</f>
        <v>20.224640980012595</v>
      </c>
      <c r="Q5741" s="3">
        <f t="shared" si="986"/>
        <v>114.78701290067995</v>
      </c>
      <c r="R5741" s="3">
        <f t="shared" si="991"/>
        <v>0</v>
      </c>
      <c r="S5741" s="3">
        <f t="shared" si="987"/>
        <v>0</v>
      </c>
      <c r="T5741" s="3">
        <f>(0.5*(1-COS(RADIANS(90-$X$3)))*(D5741+E5741)*'PV model'!$B$4)</f>
        <v>0</v>
      </c>
      <c r="U5741" s="3">
        <f t="shared" si="992"/>
        <v>0</v>
      </c>
      <c r="V5741" s="3">
        <f>('PV model'!$B$13*(U5741/1000)*(1-'PV model'!$B$14*((20+C5741)-25))*'PV model'!$B$10)/'PV model'!$B$12</f>
        <v>0</v>
      </c>
    </row>
    <row r="5742" spans="1:22" x14ac:dyDescent="0.2">
      <c r="A5742" s="10">
        <f t="shared" ref="A5742:A5805" si="995">IF(B5742&gt;1,A5741,A5741+1)</f>
        <v>240</v>
      </c>
      <c r="B5742" s="10">
        <f t="shared" si="993"/>
        <v>1</v>
      </c>
      <c r="C5742" s="23">
        <v>13.5</v>
      </c>
      <c r="D5742" s="24">
        <v>0</v>
      </c>
      <c r="E5742" s="24">
        <v>0</v>
      </c>
      <c r="F5742" s="48"/>
      <c r="G5742" s="48"/>
      <c r="H5742" s="1">
        <f t="shared" si="994"/>
        <v>9.2393296169588854</v>
      </c>
      <c r="I5742" s="1">
        <f t="shared" si="988"/>
        <v>-0.67567505892849722</v>
      </c>
      <c r="J5742" s="4">
        <f>B5742+('PV model'!$B$3/15)+(I5742/60)</f>
        <v>0.71207208235119179</v>
      </c>
      <c r="K5742" s="2">
        <f t="shared" si="989"/>
        <v>169.31891876473213</v>
      </c>
      <c r="L5742" s="2">
        <f>DEGREES(ASIN((((COS(RADIANS('PV model'!$B$2))*COS(RADIANS(H5742))*COS(RADIANS(K5742)))+(SIN(RADIANS('PV model'!$B$2))*SIN(RADIANS(H5742)))))))</f>
        <v>-24.648541982463502</v>
      </c>
      <c r="M5742" s="3">
        <f t="shared" si="985"/>
        <v>0</v>
      </c>
      <c r="N5742" s="2">
        <f t="shared" si="990"/>
        <v>11.611664482058066</v>
      </c>
      <c r="O5742" s="2">
        <f>IF('PV model'!$B$2&gt;0, 180-N5742,IF('PV model'!$B$2&lt;0,0-N5742,N5742))</f>
        <v>168.38833551794193</v>
      </c>
      <c r="P5742" s="2">
        <f>ABS(O5742-'PV model'!$B$5)</f>
        <v>36.611664482058075</v>
      </c>
      <c r="Q5742" s="3">
        <f t="shared" si="986"/>
        <v>114.64854198246351</v>
      </c>
      <c r="R5742" s="3">
        <f t="shared" si="991"/>
        <v>0</v>
      </c>
      <c r="S5742" s="3">
        <f t="shared" si="987"/>
        <v>0</v>
      </c>
      <c r="T5742" s="3">
        <f>(0.5*(1-COS(RADIANS(90-$X$3)))*(D5742+E5742)*'PV model'!$B$4)</f>
        <v>0</v>
      </c>
      <c r="U5742" s="3">
        <f t="shared" si="992"/>
        <v>0</v>
      </c>
      <c r="V5742" s="3">
        <f>('PV model'!$B$13*(U5742/1000)*(1-'PV model'!$B$14*((20+C5742)-25))*'PV model'!$B$10)/'PV model'!$B$12</f>
        <v>0</v>
      </c>
    </row>
    <row r="5743" spans="1:22" x14ac:dyDescent="0.2">
      <c r="A5743" s="10">
        <f t="shared" si="995"/>
        <v>240</v>
      </c>
      <c r="B5743" s="10">
        <f t="shared" si="993"/>
        <v>2</v>
      </c>
      <c r="C5743" s="23">
        <v>13.8</v>
      </c>
      <c r="D5743" s="24">
        <v>0</v>
      </c>
      <c r="E5743" s="24">
        <v>0</v>
      </c>
      <c r="F5743" s="48"/>
      <c r="G5743" s="48"/>
      <c r="H5743" s="1">
        <f t="shared" si="994"/>
        <v>9.2393296169588854</v>
      </c>
      <c r="I5743" s="1">
        <f t="shared" si="988"/>
        <v>-0.67567505892849722</v>
      </c>
      <c r="J5743" s="4">
        <f>B5743+('PV model'!$B$3/15)+(I5743/60)</f>
        <v>1.7120720823511917</v>
      </c>
      <c r="K5743" s="2">
        <f t="shared" si="989"/>
        <v>154.31891876473213</v>
      </c>
      <c r="L5743" s="2">
        <f>DEGREES(ASIN((((COS(RADIANS('PV model'!$B$2))*COS(RADIANS(H5743))*COS(RADIANS(K5743)))+(SIN(RADIANS('PV model'!$B$2))*SIN(RADIANS(H5743)))))))</f>
        <v>-21.808990925308336</v>
      </c>
      <c r="M5743" s="3">
        <f t="shared" si="985"/>
        <v>0</v>
      </c>
      <c r="N5743" s="2">
        <f t="shared" si="990"/>
        <v>27.433166263600299</v>
      </c>
      <c r="O5743" s="2">
        <f>IF('PV model'!$B$2&gt;0, 180-N5743,IF('PV model'!$B$2&lt;0,0-N5743,N5743))</f>
        <v>152.5668337363997</v>
      </c>
      <c r="P5743" s="2">
        <f>ABS(O5743-'PV model'!$B$5)</f>
        <v>52.433166263600299</v>
      </c>
      <c r="Q5743" s="3">
        <f t="shared" si="986"/>
        <v>111.80899092530834</v>
      </c>
      <c r="R5743" s="3">
        <f t="shared" si="991"/>
        <v>0</v>
      </c>
      <c r="S5743" s="3">
        <f t="shared" si="987"/>
        <v>0</v>
      </c>
      <c r="T5743" s="3">
        <f>(0.5*(1-COS(RADIANS(90-$X$3)))*(D5743+E5743)*'PV model'!$B$4)</f>
        <v>0</v>
      </c>
      <c r="U5743" s="3">
        <f t="shared" si="992"/>
        <v>0</v>
      </c>
      <c r="V5743" s="3">
        <f>('PV model'!$B$13*(U5743/1000)*(1-'PV model'!$B$14*((20+C5743)-25))*'PV model'!$B$10)/'PV model'!$B$12</f>
        <v>0</v>
      </c>
    </row>
    <row r="5744" spans="1:22" x14ac:dyDescent="0.2">
      <c r="A5744" s="10">
        <f t="shared" si="995"/>
        <v>240</v>
      </c>
      <c r="B5744" s="10">
        <f t="shared" si="993"/>
        <v>3</v>
      </c>
      <c r="C5744" s="23">
        <v>14.1</v>
      </c>
      <c r="D5744" s="24">
        <v>0</v>
      </c>
      <c r="E5744" s="24">
        <v>0</v>
      </c>
      <c r="F5744" s="48"/>
      <c r="G5744" s="48"/>
      <c r="H5744" s="1">
        <f t="shared" si="994"/>
        <v>9.2393296169588854</v>
      </c>
      <c r="I5744" s="1">
        <f t="shared" si="988"/>
        <v>-0.67567505892849722</v>
      </c>
      <c r="J5744" s="4">
        <f>B5744+('PV model'!$B$3/15)+(I5744/60)</f>
        <v>2.7120720823511917</v>
      </c>
      <c r="K5744" s="2">
        <f t="shared" si="989"/>
        <v>139.31891876473213</v>
      </c>
      <c r="L5744" s="2">
        <f>DEGREES(ASIN((((COS(RADIANS('PV model'!$B$2))*COS(RADIANS(H5744))*COS(RADIANS(K5744)))+(SIN(RADIANS('PV model'!$B$2))*SIN(RADIANS(H5744)))))))</f>
        <v>-16.956203619922761</v>
      </c>
      <c r="M5744" s="3">
        <f t="shared" si="985"/>
        <v>0</v>
      </c>
      <c r="N5744" s="2">
        <f t="shared" si="990"/>
        <v>42.270516441244382</v>
      </c>
      <c r="O5744" s="2">
        <f>IF('PV model'!$B$2&gt;0, 180-N5744,IF('PV model'!$B$2&lt;0,0-N5744,N5744))</f>
        <v>137.72948355875562</v>
      </c>
      <c r="P5744" s="2">
        <f>ABS(O5744-'PV model'!$B$5)</f>
        <v>67.270516441244382</v>
      </c>
      <c r="Q5744" s="3">
        <f t="shared" si="986"/>
        <v>106.95620361992276</v>
      </c>
      <c r="R5744" s="3">
        <f t="shared" si="991"/>
        <v>0</v>
      </c>
      <c r="S5744" s="3">
        <f t="shared" si="987"/>
        <v>0</v>
      </c>
      <c r="T5744" s="3">
        <f>(0.5*(1-COS(RADIANS(90-$X$3)))*(D5744+E5744)*'PV model'!$B$4)</f>
        <v>0</v>
      </c>
      <c r="U5744" s="3">
        <f t="shared" si="992"/>
        <v>0</v>
      </c>
      <c r="V5744" s="3">
        <f>('PV model'!$B$13*(U5744/1000)*(1-'PV model'!$B$14*((20+C5744)-25))*'PV model'!$B$10)/'PV model'!$B$12</f>
        <v>0</v>
      </c>
    </row>
    <row r="5745" spans="1:22" x14ac:dyDescent="0.2">
      <c r="A5745" s="10">
        <f t="shared" si="995"/>
        <v>240</v>
      </c>
      <c r="B5745" s="10">
        <f t="shared" si="993"/>
        <v>4</v>
      </c>
      <c r="C5745" s="23">
        <v>14.4</v>
      </c>
      <c r="D5745" s="24">
        <v>0</v>
      </c>
      <c r="E5745" s="24">
        <v>0</v>
      </c>
      <c r="F5745" s="48"/>
      <c r="G5745" s="48"/>
      <c r="H5745" s="1">
        <f t="shared" si="994"/>
        <v>9.2393296169588854</v>
      </c>
      <c r="I5745" s="1">
        <f t="shared" si="988"/>
        <v>-0.67567505892849722</v>
      </c>
      <c r="J5745" s="4">
        <f>B5745+('PV model'!$B$3/15)+(I5745/60)</f>
        <v>3.7120720823511917</v>
      </c>
      <c r="K5745" s="2">
        <f t="shared" si="989"/>
        <v>124.31891876473213</v>
      </c>
      <c r="L5745" s="2">
        <f>DEGREES(ASIN((((COS(RADIANS('PV model'!$B$2))*COS(RADIANS(H5745))*COS(RADIANS(K5745)))+(SIN(RADIANS('PV model'!$B$2))*SIN(RADIANS(H5745)))))))</f>
        <v>-10.537292518372231</v>
      </c>
      <c r="M5745" s="3">
        <f t="shared" si="985"/>
        <v>0</v>
      </c>
      <c r="N5745" s="2">
        <f t="shared" si="990"/>
        <v>56.014621838935355</v>
      </c>
      <c r="O5745" s="2">
        <f>IF('PV model'!$B$2&gt;0, 180-N5745,IF('PV model'!$B$2&lt;0,0-N5745,N5745))</f>
        <v>123.98537816106465</v>
      </c>
      <c r="P5745" s="2">
        <f>ABS(O5745-'PV model'!$B$5)</f>
        <v>81.014621838935355</v>
      </c>
      <c r="Q5745" s="3">
        <f t="shared" si="986"/>
        <v>100.53729251837223</v>
      </c>
      <c r="R5745" s="3">
        <f t="shared" si="991"/>
        <v>0</v>
      </c>
      <c r="S5745" s="3">
        <f t="shared" si="987"/>
        <v>0</v>
      </c>
      <c r="T5745" s="3">
        <f>(0.5*(1-COS(RADIANS(90-$X$3)))*(D5745+E5745)*'PV model'!$B$4)</f>
        <v>0</v>
      </c>
      <c r="U5745" s="3">
        <f t="shared" si="992"/>
        <v>0</v>
      </c>
      <c r="V5745" s="3">
        <f>('PV model'!$B$13*(U5745/1000)*(1-'PV model'!$B$14*((20+C5745)-25))*'PV model'!$B$10)/'PV model'!$B$12</f>
        <v>0</v>
      </c>
    </row>
    <row r="5746" spans="1:22" x14ac:dyDescent="0.2">
      <c r="A5746" s="10">
        <f t="shared" si="995"/>
        <v>240</v>
      </c>
      <c r="B5746" s="10">
        <f t="shared" si="993"/>
        <v>5</v>
      </c>
      <c r="C5746" s="23">
        <v>14.2</v>
      </c>
      <c r="D5746" s="24">
        <v>0</v>
      </c>
      <c r="E5746" s="24">
        <v>0</v>
      </c>
      <c r="F5746" s="48"/>
      <c r="G5746" s="48"/>
      <c r="H5746" s="1">
        <f t="shared" si="994"/>
        <v>9.2393296169588854</v>
      </c>
      <c r="I5746" s="1">
        <f t="shared" si="988"/>
        <v>-0.67567505892849722</v>
      </c>
      <c r="J5746" s="4">
        <f>B5746+('PV model'!$B$3/15)+(I5746/60)</f>
        <v>4.7120720823511917</v>
      </c>
      <c r="K5746" s="2">
        <f t="shared" si="989"/>
        <v>109.31891876473213</v>
      </c>
      <c r="L5746" s="2">
        <f>DEGREES(ASIN((((COS(RADIANS('PV model'!$B$2))*COS(RADIANS(H5746))*COS(RADIANS(K5746)))+(SIN(RADIANS('PV model'!$B$2))*SIN(RADIANS(H5746)))))))</f>
        <v>-3.0168825207124197</v>
      </c>
      <c r="M5746" s="3">
        <f t="shared" si="985"/>
        <v>0</v>
      </c>
      <c r="N5746" s="2">
        <f t="shared" si="990"/>
        <v>68.866245954893103</v>
      </c>
      <c r="O5746" s="2">
        <f>IF('PV model'!$B$2&gt;0, 180-N5746,IF('PV model'!$B$2&lt;0,0-N5746,N5746))</f>
        <v>111.1337540451069</v>
      </c>
      <c r="P5746" s="2">
        <f>ABS(O5746-'PV model'!$B$5)</f>
        <v>93.866245954893103</v>
      </c>
      <c r="Q5746" s="3">
        <f t="shared" si="986"/>
        <v>93.016882520712429</v>
      </c>
      <c r="R5746" s="3">
        <f t="shared" si="991"/>
        <v>0</v>
      </c>
      <c r="S5746" s="3">
        <f t="shared" si="987"/>
        <v>0</v>
      </c>
      <c r="T5746" s="3">
        <f>(0.5*(1-COS(RADIANS(90-$X$3)))*(D5746+E5746)*'PV model'!$B$4)</f>
        <v>0</v>
      </c>
      <c r="U5746" s="3">
        <f t="shared" si="992"/>
        <v>0</v>
      </c>
      <c r="V5746" s="3">
        <f>('PV model'!$B$13*(U5746/1000)*(1-'PV model'!$B$14*((20+C5746)-25))*'PV model'!$B$10)/'PV model'!$B$12</f>
        <v>0</v>
      </c>
    </row>
    <row r="5747" spans="1:22" x14ac:dyDescent="0.2">
      <c r="A5747" s="10">
        <f t="shared" si="995"/>
        <v>240</v>
      </c>
      <c r="B5747" s="10">
        <f t="shared" si="993"/>
        <v>6</v>
      </c>
      <c r="C5747" s="23">
        <v>14.1</v>
      </c>
      <c r="D5747" s="24">
        <v>0</v>
      </c>
      <c r="E5747" s="24">
        <v>2.6460000000000004</v>
      </c>
      <c r="F5747" s="48"/>
      <c r="G5747" s="48"/>
      <c r="H5747" s="1">
        <f t="shared" si="994"/>
        <v>9.2393296169588854</v>
      </c>
      <c r="I5747" s="1">
        <f t="shared" si="988"/>
        <v>-0.67567505892849722</v>
      </c>
      <c r="J5747" s="4">
        <f>B5747+('PV model'!$B$3/15)+(I5747/60)</f>
        <v>5.7120720823511917</v>
      </c>
      <c r="K5747" s="2">
        <f t="shared" si="989"/>
        <v>94.318918764732132</v>
      </c>
      <c r="L5747" s="2">
        <f>DEGREES(ASIN((((COS(RADIANS('PV model'!$B$2))*COS(RADIANS(H5747))*COS(RADIANS(K5747)))+(SIN(RADIANS('PV model'!$B$2))*SIN(RADIANS(H5747)))))))</f>
        <v>5.176214766817977</v>
      </c>
      <c r="M5747" s="3">
        <f t="shared" si="985"/>
        <v>5.176214766817977</v>
      </c>
      <c r="N5747" s="2">
        <f t="shared" si="990"/>
        <v>81.209452859956798</v>
      </c>
      <c r="O5747" s="2">
        <f>IF('PV model'!$B$2&gt;0, 180-N5747,IF('PV model'!$B$2&lt;0,0-N5747,N5747))</f>
        <v>98.790547140043202</v>
      </c>
      <c r="P5747" s="2">
        <f>ABS(O5747-'PV model'!$B$5)</f>
        <v>106.2094528599568</v>
      </c>
      <c r="Q5747" s="3">
        <f t="shared" si="986"/>
        <v>84.823785233182022</v>
      </c>
      <c r="R5747" s="3">
        <f t="shared" si="991"/>
        <v>0</v>
      </c>
      <c r="S5747" s="3">
        <f t="shared" si="987"/>
        <v>2.6460000000000004</v>
      </c>
      <c r="T5747" s="3">
        <f>(0.5*(1-COS(RADIANS(90-$X$3)))*(D5747+E5747)*'PV model'!$B$4)</f>
        <v>0</v>
      </c>
      <c r="U5747" s="3">
        <f t="shared" si="992"/>
        <v>2.6460000000000004</v>
      </c>
      <c r="V5747" s="3">
        <f>('PV model'!$B$13*(U5747/1000)*(1-'PV model'!$B$14*((20+C5747)-25))*'PV model'!$B$10)/'PV model'!$B$12</f>
        <v>0.25486657257600004</v>
      </c>
    </row>
    <row r="5748" spans="1:22" x14ac:dyDescent="0.2">
      <c r="A5748" s="10">
        <f t="shared" si="995"/>
        <v>240</v>
      </c>
      <c r="B5748" s="10">
        <f t="shared" si="993"/>
        <v>7</v>
      </c>
      <c r="C5748" s="23">
        <v>14.2</v>
      </c>
      <c r="D5748" s="24">
        <v>0</v>
      </c>
      <c r="E5748" s="24">
        <v>20.286000000000001</v>
      </c>
      <c r="F5748" s="48"/>
      <c r="G5748" s="48"/>
      <c r="H5748" s="1">
        <f t="shared" si="994"/>
        <v>9.2393296169588854</v>
      </c>
      <c r="I5748" s="1">
        <f t="shared" si="988"/>
        <v>-0.67567505892849722</v>
      </c>
      <c r="J5748" s="4">
        <f>B5748+('PV model'!$B$3/15)+(I5748/60)</f>
        <v>6.7120720823511917</v>
      </c>
      <c r="K5748" s="2">
        <f t="shared" si="989"/>
        <v>79.318918764732132</v>
      </c>
      <c r="L5748" s="2">
        <f>DEGREES(ASIN((((COS(RADIANS('PV model'!$B$2))*COS(RADIANS(H5748))*COS(RADIANS(K5748)))+(SIN(RADIANS('PV model'!$B$2))*SIN(RADIANS(H5748)))))))</f>
        <v>13.646900785530024</v>
      </c>
      <c r="M5748" s="3">
        <f t="shared" si="985"/>
        <v>13.646900785530024</v>
      </c>
      <c r="N5748" s="2">
        <f t="shared" si="990"/>
        <v>86.470633238603398</v>
      </c>
      <c r="O5748" s="2">
        <f>IF('PV model'!$B$2&gt;0, 180-N5748,IF('PV model'!$B$2&lt;0,0-N5748,N5748))</f>
        <v>93.529366761396602</v>
      </c>
      <c r="P5748" s="2">
        <f>ABS(O5748-'PV model'!$B$5)</f>
        <v>111.4706332386034</v>
      </c>
      <c r="Q5748" s="3">
        <f t="shared" si="986"/>
        <v>76.353099214469978</v>
      </c>
      <c r="R5748" s="3">
        <f t="shared" si="991"/>
        <v>0</v>
      </c>
      <c r="S5748" s="3">
        <f t="shared" si="987"/>
        <v>20.286000000000001</v>
      </c>
      <c r="T5748" s="3">
        <f>(0.5*(1-COS(RADIANS(90-$X$3)))*(D5748+E5748)*'PV model'!$B$4)</f>
        <v>0</v>
      </c>
      <c r="U5748" s="3">
        <f t="shared" si="992"/>
        <v>20.286000000000001</v>
      </c>
      <c r="V5748" s="3">
        <f>('PV model'!$B$13*(U5748/1000)*(1-'PV model'!$B$14*((20+C5748)-25))*'PV model'!$B$10)/'PV model'!$B$12</f>
        <v>1.9531659409919997</v>
      </c>
    </row>
    <row r="5749" spans="1:22" x14ac:dyDescent="0.2">
      <c r="A5749" s="10">
        <f t="shared" si="995"/>
        <v>240</v>
      </c>
      <c r="B5749" s="10">
        <f t="shared" si="993"/>
        <v>8</v>
      </c>
      <c r="C5749" s="23">
        <v>14.3</v>
      </c>
      <c r="D5749" s="24">
        <v>0</v>
      </c>
      <c r="E5749" s="24">
        <v>54.684000000000005</v>
      </c>
      <c r="F5749" s="48"/>
      <c r="G5749" s="48"/>
      <c r="H5749" s="1">
        <f t="shared" si="994"/>
        <v>9.2393296169588854</v>
      </c>
      <c r="I5749" s="1">
        <f t="shared" si="988"/>
        <v>-0.67567505892849722</v>
      </c>
      <c r="J5749" s="4">
        <f>B5749+('PV model'!$B$3/15)+(I5749/60)</f>
        <v>7.7120720823511917</v>
      </c>
      <c r="K5749" s="2">
        <f t="shared" si="989"/>
        <v>64.318918764732132</v>
      </c>
      <c r="L5749" s="2">
        <f>DEGREES(ASIN((((COS(RADIANS('PV model'!$B$2))*COS(RADIANS(H5749))*COS(RADIANS(K5749)))+(SIN(RADIANS('PV model'!$B$2))*SIN(RADIANS(H5749)))))))</f>
        <v>21.999273341474261</v>
      </c>
      <c r="M5749" s="3">
        <f t="shared" si="985"/>
        <v>21.999273341474261</v>
      </c>
      <c r="N5749" s="2">
        <f t="shared" si="990"/>
        <v>73.613795209701152</v>
      </c>
      <c r="O5749" s="2">
        <f>IF('PV model'!$B$2&gt;0, 180-N5749,IF('PV model'!$B$2&lt;0,0-N5749,N5749))</f>
        <v>106.38620479029885</v>
      </c>
      <c r="P5749" s="2">
        <f>ABS(O5749-'PV model'!$B$5)</f>
        <v>98.613795209701152</v>
      </c>
      <c r="Q5749" s="3">
        <f t="shared" si="986"/>
        <v>68.000726658525736</v>
      </c>
      <c r="R5749" s="3">
        <f t="shared" si="991"/>
        <v>0</v>
      </c>
      <c r="S5749" s="3">
        <f t="shared" si="987"/>
        <v>54.684000000000005</v>
      </c>
      <c r="T5749" s="3">
        <f>(0.5*(1-COS(RADIANS(90-$X$3)))*(D5749+E5749)*'PV model'!$B$4)</f>
        <v>0</v>
      </c>
      <c r="U5749" s="3">
        <f t="shared" si="992"/>
        <v>54.684000000000005</v>
      </c>
      <c r="V5749" s="3">
        <f>('PV model'!$B$13*(U5749/1000)*(1-'PV model'!$B$14*((20+C5749)-25))*'PV model'!$B$10)/'PV model'!$B$12</f>
        <v>5.2628695297919998</v>
      </c>
    </row>
    <row r="5750" spans="1:22" x14ac:dyDescent="0.2">
      <c r="A5750" s="10">
        <f t="shared" si="995"/>
        <v>240</v>
      </c>
      <c r="B5750" s="10">
        <f t="shared" si="993"/>
        <v>9</v>
      </c>
      <c r="C5750" s="23">
        <v>14.5</v>
      </c>
      <c r="D5750" s="24">
        <v>0</v>
      </c>
      <c r="E5750" s="24">
        <v>92.61</v>
      </c>
      <c r="F5750" s="48"/>
      <c r="G5750" s="48"/>
      <c r="H5750" s="1">
        <f t="shared" si="994"/>
        <v>9.2393296169588854</v>
      </c>
      <c r="I5750" s="1">
        <f t="shared" si="988"/>
        <v>-0.67567505892849722</v>
      </c>
      <c r="J5750" s="4">
        <f>B5750+('PV model'!$B$3/15)+(I5750/60)</f>
        <v>8.7120720823511917</v>
      </c>
      <c r="K5750" s="2">
        <f t="shared" si="989"/>
        <v>49.318918764732125</v>
      </c>
      <c r="L5750" s="2">
        <f>DEGREES(ASIN((((COS(RADIANS('PV model'!$B$2))*COS(RADIANS(H5750))*COS(RADIANS(K5750)))+(SIN(RADIANS('PV model'!$B$2))*SIN(RADIANS(H5750)))))))</f>
        <v>29.784647857601477</v>
      </c>
      <c r="M5750" s="3">
        <f t="shared" si="985"/>
        <v>29.784647857601477</v>
      </c>
      <c r="N5750" s="2">
        <f t="shared" si="990"/>
        <v>59.591731260339998</v>
      </c>
      <c r="O5750" s="2">
        <f>IF('PV model'!$B$2&gt;0, 180-N5750,IF('PV model'!$B$2&lt;0,0-N5750,N5750))</f>
        <v>120.40826873966</v>
      </c>
      <c r="P5750" s="2">
        <f>ABS(O5750-'PV model'!$B$5)</f>
        <v>84.591731260339998</v>
      </c>
      <c r="Q5750" s="3">
        <f t="shared" si="986"/>
        <v>60.215352142398523</v>
      </c>
      <c r="R5750" s="3">
        <f t="shared" si="991"/>
        <v>0</v>
      </c>
      <c r="S5750" s="3">
        <f t="shared" si="987"/>
        <v>92.61</v>
      </c>
      <c r="T5750" s="3">
        <f>(0.5*(1-COS(RADIANS(90-$X$3)))*(D5750+E5750)*'PV model'!$B$4)</f>
        <v>0</v>
      </c>
      <c r="U5750" s="3">
        <f t="shared" si="992"/>
        <v>92.61</v>
      </c>
      <c r="V5750" s="3">
        <f>('PV model'!$B$13*(U5750/1000)*(1-'PV model'!$B$14*((20+C5750)-25))*'PV model'!$B$10)/'PV model'!$B$12</f>
        <v>8.9055183671999991</v>
      </c>
    </row>
    <row r="5751" spans="1:22" x14ac:dyDescent="0.2">
      <c r="A5751" s="10">
        <f t="shared" si="995"/>
        <v>240</v>
      </c>
      <c r="B5751" s="10">
        <f t="shared" si="993"/>
        <v>10</v>
      </c>
      <c r="C5751" s="23">
        <v>14.5</v>
      </c>
      <c r="D5751" s="24">
        <v>0</v>
      </c>
      <c r="E5751" s="24">
        <v>127.00800000000001</v>
      </c>
      <c r="F5751" s="48"/>
      <c r="G5751" s="48"/>
      <c r="H5751" s="1">
        <f t="shared" si="994"/>
        <v>9.2393296169588854</v>
      </c>
      <c r="I5751" s="1">
        <f t="shared" si="988"/>
        <v>-0.67567505892849722</v>
      </c>
      <c r="J5751" s="4">
        <f>B5751+('PV model'!$B$3/15)+(I5751/60)</f>
        <v>9.7120720823511917</v>
      </c>
      <c r="K5751" s="2">
        <f t="shared" si="989"/>
        <v>34.318918764732125</v>
      </c>
      <c r="L5751" s="2">
        <f>DEGREES(ASIN((((COS(RADIANS('PV model'!$B$2))*COS(RADIANS(H5751))*COS(RADIANS(K5751)))+(SIN(RADIANS('PV model'!$B$2))*SIN(RADIANS(H5751)))))))</f>
        <v>36.445177100710083</v>
      </c>
      <c r="M5751" s="3">
        <f t="shared" si="985"/>
        <v>36.445177100710083</v>
      </c>
      <c r="N5751" s="2">
        <f t="shared" si="990"/>
        <v>43.771044360858859</v>
      </c>
      <c r="O5751" s="2">
        <f>IF('PV model'!$B$2&gt;0, 180-N5751,IF('PV model'!$B$2&lt;0,0-N5751,N5751))</f>
        <v>136.22895563914113</v>
      </c>
      <c r="P5751" s="2">
        <f>ABS(O5751-'PV model'!$B$5)</f>
        <v>68.771044360858866</v>
      </c>
      <c r="Q5751" s="3">
        <f t="shared" si="986"/>
        <v>53.554822899289917</v>
      </c>
      <c r="R5751" s="3">
        <f t="shared" si="991"/>
        <v>0</v>
      </c>
      <c r="S5751" s="3">
        <f t="shared" si="987"/>
        <v>127.00800000000001</v>
      </c>
      <c r="T5751" s="3">
        <f>(0.5*(1-COS(RADIANS(90-$X$3)))*(D5751+E5751)*'PV model'!$B$4)</f>
        <v>0</v>
      </c>
      <c r="U5751" s="3">
        <f t="shared" si="992"/>
        <v>127.00800000000001</v>
      </c>
      <c r="V5751" s="3">
        <f>('PV model'!$B$13*(U5751/1000)*(1-'PV model'!$B$14*((20+C5751)-25))*'PV model'!$B$10)/'PV model'!$B$12</f>
        <v>12.213282332159999</v>
      </c>
    </row>
    <row r="5752" spans="1:22" x14ac:dyDescent="0.2">
      <c r="A5752" s="10">
        <f t="shared" si="995"/>
        <v>240</v>
      </c>
      <c r="B5752" s="10">
        <f t="shared" si="993"/>
        <v>11</v>
      </c>
      <c r="C5752" s="23">
        <v>14.8</v>
      </c>
      <c r="D5752" s="24">
        <v>1.1224499999999999</v>
      </c>
      <c r="E5752" s="24">
        <v>153.46800000000002</v>
      </c>
      <c r="F5752" s="48"/>
      <c r="G5752" s="48"/>
      <c r="H5752" s="1">
        <f t="shared" si="994"/>
        <v>9.2393296169588854</v>
      </c>
      <c r="I5752" s="1">
        <f t="shared" si="988"/>
        <v>-0.67567505892849722</v>
      </c>
      <c r="J5752" s="4">
        <f>B5752+('PV model'!$B$3/15)+(I5752/60)</f>
        <v>10.712072082351192</v>
      </c>
      <c r="K5752" s="2">
        <f t="shared" si="989"/>
        <v>19.318918764732125</v>
      </c>
      <c r="L5752" s="2">
        <f>DEGREES(ASIN((((COS(RADIANS('PV model'!$B$2))*COS(RADIANS(H5752))*COS(RADIANS(K5752)))+(SIN(RADIANS('PV model'!$B$2))*SIN(RADIANS(H5752)))))))</f>
        <v>41.292167033066377</v>
      </c>
      <c r="M5752" s="3">
        <f t="shared" si="985"/>
        <v>41.292167033066377</v>
      </c>
      <c r="N5752" s="2">
        <f t="shared" si="990"/>
        <v>25.759451735203456</v>
      </c>
      <c r="O5752" s="2">
        <f>IF('PV model'!$B$2&gt;0, 180-N5752,IF('PV model'!$B$2&lt;0,0-N5752,N5752))</f>
        <v>154.24054826479653</v>
      </c>
      <c r="P5752" s="2">
        <f>ABS(O5752-'PV model'!$B$5)</f>
        <v>50.75945173520347</v>
      </c>
      <c r="Q5752" s="3">
        <f t="shared" si="986"/>
        <v>48.707832966933623</v>
      </c>
      <c r="R5752" s="3">
        <f t="shared" si="991"/>
        <v>1.1224500000000002</v>
      </c>
      <c r="S5752" s="3">
        <f t="shared" si="987"/>
        <v>154.27173267511296</v>
      </c>
      <c r="T5752" s="3">
        <f>(0.5*(1-COS(RADIANS(90-$X$3)))*(D5752+E5752)*'PV model'!$B$4)</f>
        <v>0</v>
      </c>
      <c r="U5752" s="3">
        <f t="shared" si="992"/>
        <v>155.39418267511294</v>
      </c>
      <c r="V5752" s="3">
        <f>('PV model'!$B$13*(U5752/1000)*(1-'PV model'!$B$14*((20+C5752)-25))*'PV model'!$B$10)/'PV model'!$B$12</f>
        <v>14.924300962196281</v>
      </c>
    </row>
    <row r="5753" spans="1:22" x14ac:dyDescent="0.2">
      <c r="A5753" s="10">
        <f t="shared" si="995"/>
        <v>240</v>
      </c>
      <c r="B5753" s="10">
        <f t="shared" si="993"/>
        <v>12</v>
      </c>
      <c r="C5753" s="23">
        <v>14.6</v>
      </c>
      <c r="D5753" s="24">
        <v>2.2448999999999999</v>
      </c>
      <c r="E5753" s="24">
        <v>168.46200000000002</v>
      </c>
      <c r="F5753" s="48"/>
      <c r="G5753" s="48"/>
      <c r="H5753" s="1">
        <f t="shared" si="994"/>
        <v>9.2393296169588854</v>
      </c>
      <c r="I5753" s="1">
        <f t="shared" si="988"/>
        <v>-0.67567505892849722</v>
      </c>
      <c r="J5753" s="4">
        <f>B5753+('PV model'!$B$3/15)+(I5753/60)</f>
        <v>11.712072082351192</v>
      </c>
      <c r="K5753" s="2">
        <f t="shared" si="989"/>
        <v>4.3189187647321248</v>
      </c>
      <c r="L5753" s="2">
        <f>DEGREES(ASIN((((COS(RADIANS('PV model'!$B$2))*COS(RADIANS(H5753))*COS(RADIANS(K5753)))+(SIN(RADIANS('PV model'!$B$2))*SIN(RADIANS(H5753)))))))</f>
        <v>43.613564694033137</v>
      </c>
      <c r="M5753" s="3">
        <f t="shared" si="985"/>
        <v>43.613564694033137</v>
      </c>
      <c r="N5753" s="2">
        <f t="shared" si="990"/>
        <v>5.8927034045589117</v>
      </c>
      <c r="O5753" s="2">
        <f>IF('PV model'!$B$2&gt;0, 180-N5753,IF('PV model'!$B$2&lt;0,0-N5753,N5753))</f>
        <v>174.10729659544108</v>
      </c>
      <c r="P5753" s="2">
        <f>ABS(O5753-'PV model'!$B$5)</f>
        <v>30.892703404558915</v>
      </c>
      <c r="Q5753" s="3">
        <f t="shared" si="986"/>
        <v>46.386435305966863</v>
      </c>
      <c r="R5753" s="3">
        <f t="shared" si="991"/>
        <v>2.2448999999999999</v>
      </c>
      <c r="S5753" s="3">
        <f t="shared" si="987"/>
        <v>170.0386142178333</v>
      </c>
      <c r="T5753" s="3">
        <f>(0.5*(1-COS(RADIANS(90-$X$3)))*(D5753+E5753)*'PV model'!$B$4)</f>
        <v>0</v>
      </c>
      <c r="U5753" s="3">
        <f t="shared" si="992"/>
        <v>172.2835142178333</v>
      </c>
      <c r="V5753" s="3">
        <f>('PV model'!$B$13*(U5753/1000)*(1-'PV model'!$B$14*((20+C5753)-25))*'PV model'!$B$10)/'PV model'!$B$12</f>
        <v>16.560156014095973</v>
      </c>
    </row>
    <row r="5754" spans="1:22" x14ac:dyDescent="0.2">
      <c r="A5754" s="10">
        <f t="shared" si="995"/>
        <v>240</v>
      </c>
      <c r="B5754" s="10">
        <f t="shared" si="993"/>
        <v>13</v>
      </c>
      <c r="C5754" s="23">
        <v>14.8</v>
      </c>
      <c r="D5754" s="24">
        <v>2.2448999999999999</v>
      </c>
      <c r="E5754" s="24">
        <v>173.75400000000002</v>
      </c>
      <c r="F5754" s="48"/>
      <c r="G5754" s="48"/>
      <c r="H5754" s="1">
        <f t="shared" si="994"/>
        <v>9.2393296169588854</v>
      </c>
      <c r="I5754" s="1">
        <f t="shared" si="988"/>
        <v>-0.67567505892849722</v>
      </c>
      <c r="J5754" s="4">
        <f>B5754+('PV model'!$B$3/15)+(I5754/60)</f>
        <v>12.712072082351192</v>
      </c>
      <c r="K5754" s="2">
        <f t="shared" si="989"/>
        <v>-10.681081235267875</v>
      </c>
      <c r="L5754" s="2">
        <f>DEGREES(ASIN((((COS(RADIANS('PV model'!$B$2))*COS(RADIANS(H5754))*COS(RADIANS(K5754)))+(SIN(RADIANS('PV model'!$B$2))*SIN(RADIANS(H5754)))))))</f>
        <v>42.976027823485502</v>
      </c>
      <c r="M5754" s="3">
        <f t="shared" si="985"/>
        <v>42.976027823485502</v>
      </c>
      <c r="N5754" s="2">
        <f t="shared" si="990"/>
        <v>-14.479763094961681</v>
      </c>
      <c r="O5754" s="2">
        <f>IF('PV model'!$B$2&gt;0, 180-N5754,IF('PV model'!$B$2&lt;0,0-N5754,N5754))</f>
        <v>194.47976309496167</v>
      </c>
      <c r="P5754" s="2">
        <f>ABS(O5754-'PV model'!$B$5)</f>
        <v>10.520236905038331</v>
      </c>
      <c r="Q5754" s="3">
        <f t="shared" si="986"/>
        <v>47.023972176514498</v>
      </c>
      <c r="R5754" s="3">
        <f t="shared" si="991"/>
        <v>2.2448999999999995</v>
      </c>
      <c r="S5754" s="3">
        <f t="shared" si="987"/>
        <v>175.3377310417072</v>
      </c>
      <c r="T5754" s="3">
        <f>(0.5*(1-COS(RADIANS(90-$X$3)))*(D5754+E5754)*'PV model'!$B$4)</f>
        <v>0</v>
      </c>
      <c r="U5754" s="3">
        <f t="shared" si="992"/>
        <v>177.5826310417072</v>
      </c>
      <c r="V5754" s="3">
        <f>('PV model'!$B$13*(U5754/1000)*(1-'PV model'!$B$14*((20+C5754)-25))*'PV model'!$B$10)/'PV model'!$B$12</f>
        <v>17.055314334811033</v>
      </c>
    </row>
    <row r="5755" spans="1:22" x14ac:dyDescent="0.2">
      <c r="A5755" s="10">
        <f t="shared" si="995"/>
        <v>240</v>
      </c>
      <c r="B5755" s="10">
        <f t="shared" si="993"/>
        <v>14</v>
      </c>
      <c r="C5755" s="23">
        <v>14.7</v>
      </c>
      <c r="D5755" s="24">
        <v>2.2448999999999999</v>
      </c>
      <c r="E5755" s="24">
        <v>166.69800000000001</v>
      </c>
      <c r="F5755" s="48"/>
      <c r="G5755" s="48"/>
      <c r="H5755" s="1">
        <f t="shared" si="994"/>
        <v>9.2393296169588854</v>
      </c>
      <c r="I5755" s="1">
        <f t="shared" si="988"/>
        <v>-0.67567505892849722</v>
      </c>
      <c r="J5755" s="4">
        <f>B5755+('PV model'!$B$3/15)+(I5755/60)</f>
        <v>13.712072082351192</v>
      </c>
      <c r="K5755" s="2">
        <f t="shared" si="989"/>
        <v>-25.681081235267875</v>
      </c>
      <c r="L5755" s="2">
        <f>DEGREES(ASIN((((COS(RADIANS('PV model'!$B$2))*COS(RADIANS(H5755))*COS(RADIANS(K5755)))+(SIN(RADIANS('PV model'!$B$2))*SIN(RADIANS(H5755)))))))</f>
        <v>39.505691998764824</v>
      </c>
      <c r="M5755" s="3">
        <f t="shared" si="985"/>
        <v>39.505691998764824</v>
      </c>
      <c r="N5755" s="2">
        <f t="shared" si="990"/>
        <v>-33.668112193738686</v>
      </c>
      <c r="O5755" s="2">
        <f>IF('PV model'!$B$2&gt;0, 180-N5755,IF('PV model'!$B$2&lt;0,0-N5755,N5755))</f>
        <v>213.66811219373869</v>
      </c>
      <c r="P5755" s="2">
        <f>ABS(O5755-'PV model'!$B$5)</f>
        <v>8.6681121937386933</v>
      </c>
      <c r="Q5755" s="3">
        <f t="shared" si="986"/>
        <v>50.494308001235176</v>
      </c>
      <c r="R5755" s="3">
        <f t="shared" si="991"/>
        <v>2.2448999999999999</v>
      </c>
      <c r="S5755" s="3">
        <f t="shared" si="987"/>
        <v>168.29777154934561</v>
      </c>
      <c r="T5755" s="3">
        <f>(0.5*(1-COS(RADIANS(90-$X$3)))*(D5755+E5755)*'PV model'!$B$4)</f>
        <v>0</v>
      </c>
      <c r="U5755" s="3">
        <f t="shared" si="992"/>
        <v>170.54267154934561</v>
      </c>
      <c r="V5755" s="3">
        <f>('PV model'!$B$13*(U5755/1000)*(1-'PV model'!$B$14*((20+C5755)-25))*'PV model'!$B$10)/'PV model'!$B$12</f>
        <v>16.386004564687369</v>
      </c>
    </row>
    <row r="5756" spans="1:22" x14ac:dyDescent="0.2">
      <c r="A5756" s="10">
        <f t="shared" si="995"/>
        <v>240</v>
      </c>
      <c r="B5756" s="10">
        <f t="shared" si="993"/>
        <v>15</v>
      </c>
      <c r="C5756" s="23">
        <v>15.1</v>
      </c>
      <c r="D5756" s="24">
        <v>1.1224499999999999</v>
      </c>
      <c r="E5756" s="24">
        <v>149.05800000000002</v>
      </c>
      <c r="F5756" s="48"/>
      <c r="G5756" s="48"/>
      <c r="H5756" s="1">
        <f t="shared" si="994"/>
        <v>9.2393296169588854</v>
      </c>
      <c r="I5756" s="1">
        <f t="shared" si="988"/>
        <v>-0.67567505892849722</v>
      </c>
      <c r="J5756" s="4">
        <f>B5756+('PV model'!$B$3/15)+(I5756/60)</f>
        <v>14.712072082351192</v>
      </c>
      <c r="K5756" s="2">
        <f t="shared" si="989"/>
        <v>-40.681081235267875</v>
      </c>
      <c r="L5756" s="2">
        <f>DEGREES(ASIN((((COS(RADIANS('PV model'!$B$2))*COS(RADIANS(H5756))*COS(RADIANS(K5756)))+(SIN(RADIANS('PV model'!$B$2))*SIN(RADIANS(H5756)))))))</f>
        <v>33.799059293508201</v>
      </c>
      <c r="M5756" s="3">
        <f t="shared" si="985"/>
        <v>33.799059293508201</v>
      </c>
      <c r="N5756" s="2">
        <f t="shared" si="990"/>
        <v>-50.736468733148577</v>
      </c>
      <c r="O5756" s="2">
        <f>IF('PV model'!$B$2&gt;0, 180-N5756,IF('PV model'!$B$2&lt;0,0-N5756,N5756))</f>
        <v>230.73646873314857</v>
      </c>
      <c r="P5756" s="2">
        <f>ABS(O5756-'PV model'!$B$5)</f>
        <v>25.73646873314857</v>
      </c>
      <c r="Q5756" s="3">
        <f t="shared" si="986"/>
        <v>56.200940706491799</v>
      </c>
      <c r="R5756" s="3">
        <f t="shared" si="991"/>
        <v>1.1224500000000002</v>
      </c>
      <c r="S5756" s="3">
        <f t="shared" si="987"/>
        <v>149.84562695113499</v>
      </c>
      <c r="T5756" s="3">
        <f>(0.5*(1-COS(RADIANS(90-$X$3)))*(D5756+E5756)*'PV model'!$B$4)</f>
        <v>0</v>
      </c>
      <c r="U5756" s="3">
        <f t="shared" si="992"/>
        <v>150.96807695113498</v>
      </c>
      <c r="V5756" s="3">
        <f>('PV model'!$B$13*(U5756/1000)*(1-'PV model'!$B$14*((20+C5756)-25))*'PV model'!$B$10)/'PV model'!$B$12</f>
        <v>14.48110190556522</v>
      </c>
    </row>
    <row r="5757" spans="1:22" x14ac:dyDescent="0.2">
      <c r="A5757" s="10">
        <f t="shared" si="995"/>
        <v>240</v>
      </c>
      <c r="B5757" s="10">
        <f t="shared" si="993"/>
        <v>16</v>
      </c>
      <c r="C5757" s="23">
        <v>14.5</v>
      </c>
      <c r="D5757" s="24">
        <v>0</v>
      </c>
      <c r="E5757" s="24">
        <v>119.952</v>
      </c>
      <c r="F5757" s="48"/>
      <c r="G5757" s="48"/>
      <c r="H5757" s="1">
        <f t="shared" si="994"/>
        <v>9.2393296169588854</v>
      </c>
      <c r="I5757" s="1">
        <f t="shared" si="988"/>
        <v>-0.67567505892849722</v>
      </c>
      <c r="J5757" s="4">
        <f>B5757+('PV model'!$B$3/15)+(I5757/60)</f>
        <v>15.712072082351192</v>
      </c>
      <c r="K5757" s="2">
        <f t="shared" si="989"/>
        <v>-55.681081235267875</v>
      </c>
      <c r="L5757" s="2">
        <f>DEGREES(ASIN((((COS(RADIANS('PV model'!$B$2))*COS(RADIANS(H5757))*COS(RADIANS(K5757)))+(SIN(RADIANS('PV model'!$B$2))*SIN(RADIANS(H5757)))))))</f>
        <v>26.584476229628557</v>
      </c>
      <c r="M5757" s="3">
        <f t="shared" si="985"/>
        <v>26.584476229628557</v>
      </c>
      <c r="N5757" s="2">
        <f t="shared" si="990"/>
        <v>-65.723580586706703</v>
      </c>
      <c r="O5757" s="2">
        <f>IF('PV model'!$B$2&gt;0, 180-N5757,IF('PV model'!$B$2&lt;0,0-N5757,N5757))</f>
        <v>245.7235805867067</v>
      </c>
      <c r="P5757" s="2">
        <f>ABS(O5757-'PV model'!$B$5)</f>
        <v>40.723580586706703</v>
      </c>
      <c r="Q5757" s="3">
        <f t="shared" si="986"/>
        <v>63.415523770371443</v>
      </c>
      <c r="R5757" s="3">
        <f t="shared" si="991"/>
        <v>0</v>
      </c>
      <c r="S5757" s="3">
        <f t="shared" si="987"/>
        <v>119.952</v>
      </c>
      <c r="T5757" s="3">
        <f>(0.5*(1-COS(RADIANS(90-$X$3)))*(D5757+E5757)*'PV model'!$B$4)</f>
        <v>0</v>
      </c>
      <c r="U5757" s="3">
        <f t="shared" si="992"/>
        <v>119.952</v>
      </c>
      <c r="V5757" s="3">
        <f>('PV model'!$B$13*(U5757/1000)*(1-'PV model'!$B$14*((20+C5757)-25))*'PV model'!$B$10)/'PV model'!$B$12</f>
        <v>11.53476664704</v>
      </c>
    </row>
    <row r="5758" spans="1:22" x14ac:dyDescent="0.2">
      <c r="A5758" s="10">
        <f t="shared" si="995"/>
        <v>240</v>
      </c>
      <c r="B5758" s="10">
        <f t="shared" si="993"/>
        <v>17</v>
      </c>
      <c r="C5758" s="23">
        <v>14.3</v>
      </c>
      <c r="D5758" s="24">
        <v>0</v>
      </c>
      <c r="E5758" s="24">
        <v>84.672000000000011</v>
      </c>
      <c r="F5758" s="48"/>
      <c r="G5758" s="48"/>
      <c r="H5758" s="1">
        <f t="shared" si="994"/>
        <v>9.2393296169588854</v>
      </c>
      <c r="I5758" s="1">
        <f t="shared" si="988"/>
        <v>-0.67567505892849722</v>
      </c>
      <c r="J5758" s="4">
        <f>B5758+('PV model'!$B$3/15)+(I5758/60)</f>
        <v>16.712072082351192</v>
      </c>
      <c r="K5758" s="2">
        <f t="shared" si="989"/>
        <v>-70.681081235267868</v>
      </c>
      <c r="L5758" s="2">
        <f>DEGREES(ASIN((((COS(RADIANS('PV model'!$B$2))*COS(RADIANS(H5758))*COS(RADIANS(K5758)))+(SIN(RADIANS('PV model'!$B$2))*SIN(RADIANS(H5758)))))))</f>
        <v>18.497999735541271</v>
      </c>
      <c r="M5758" s="3">
        <f t="shared" si="985"/>
        <v>18.497999735541271</v>
      </c>
      <c r="N5758" s="2">
        <f t="shared" si="990"/>
        <v>-79.171489694469145</v>
      </c>
      <c r="O5758" s="2">
        <f>IF('PV model'!$B$2&gt;0, 180-N5758,IF('PV model'!$B$2&lt;0,0-N5758,N5758))</f>
        <v>259.17148969446913</v>
      </c>
      <c r="P5758" s="2">
        <f>ABS(O5758-'PV model'!$B$5)</f>
        <v>54.17148969446913</v>
      </c>
      <c r="Q5758" s="3">
        <f t="shared" si="986"/>
        <v>71.502000264458729</v>
      </c>
      <c r="R5758" s="3">
        <f t="shared" si="991"/>
        <v>0</v>
      </c>
      <c r="S5758" s="3">
        <f t="shared" si="987"/>
        <v>84.672000000000011</v>
      </c>
      <c r="T5758" s="3">
        <f>(0.5*(1-COS(RADIANS(90-$X$3)))*(D5758+E5758)*'PV model'!$B$4)</f>
        <v>0</v>
      </c>
      <c r="U5758" s="3">
        <f t="shared" si="992"/>
        <v>84.672000000000011</v>
      </c>
      <c r="V5758" s="3">
        <f>('PV model'!$B$13*(U5758/1000)*(1-'PV model'!$B$14*((20+C5758)-25))*'PV model'!$B$10)/'PV model'!$B$12</f>
        <v>8.1489592719360004</v>
      </c>
    </row>
    <row r="5759" spans="1:22" x14ac:dyDescent="0.2">
      <c r="A5759" s="10">
        <f t="shared" si="995"/>
        <v>240</v>
      </c>
      <c r="B5759" s="10">
        <f t="shared" si="993"/>
        <v>18</v>
      </c>
      <c r="C5759" s="23">
        <v>14.2</v>
      </c>
      <c r="D5759" s="24">
        <v>0</v>
      </c>
      <c r="E5759" s="24">
        <v>46.746000000000002</v>
      </c>
      <c r="F5759" s="48"/>
      <c r="G5759" s="48"/>
      <c r="H5759" s="1">
        <f t="shared" si="994"/>
        <v>9.2393296169588854</v>
      </c>
      <c r="I5759" s="1">
        <f t="shared" si="988"/>
        <v>-0.67567505892849722</v>
      </c>
      <c r="J5759" s="4">
        <f>B5759+('PV model'!$B$3/15)+(I5759/60)</f>
        <v>17.712072082351192</v>
      </c>
      <c r="K5759" s="2">
        <f t="shared" si="989"/>
        <v>-85.681081235267868</v>
      </c>
      <c r="L5759" s="2">
        <f>DEGREES(ASIN((((COS(RADIANS('PV model'!$B$2))*COS(RADIANS(H5759))*COS(RADIANS(K5759)))+(SIN(RADIANS('PV model'!$B$2))*SIN(RADIANS(H5759)))))))</f>
        <v>10.04503507905153</v>
      </c>
      <c r="M5759" s="3">
        <f t="shared" si="985"/>
        <v>10.04503507905153</v>
      </c>
      <c r="N5759" s="2">
        <f t="shared" si="990"/>
        <v>-88.272529191657</v>
      </c>
      <c r="O5759" s="2">
        <f>IF('PV model'!$B$2&gt;0, 180-N5759,IF('PV model'!$B$2&lt;0,0-N5759,N5759))</f>
        <v>268.27252919165699</v>
      </c>
      <c r="P5759" s="2">
        <f>ABS(O5759-'PV model'!$B$5)</f>
        <v>63.272529191656986</v>
      </c>
      <c r="Q5759" s="3">
        <f t="shared" si="986"/>
        <v>79.95496492094847</v>
      </c>
      <c r="R5759" s="3">
        <f t="shared" si="991"/>
        <v>0</v>
      </c>
      <c r="S5759" s="3">
        <f t="shared" si="987"/>
        <v>46.746000000000002</v>
      </c>
      <c r="T5759" s="3">
        <f>(0.5*(1-COS(RADIANS(90-$X$3)))*(D5759+E5759)*'PV model'!$B$4)</f>
        <v>0</v>
      </c>
      <c r="U5759" s="3">
        <f t="shared" si="992"/>
        <v>46.746000000000002</v>
      </c>
      <c r="V5759" s="3">
        <f>('PV model'!$B$13*(U5759/1000)*(1-'PV model'!$B$14*((20+C5759)-25))*'PV model'!$B$10)/'PV model'!$B$12</f>
        <v>4.5007736901120001</v>
      </c>
    </row>
    <row r="5760" spans="1:22" x14ac:dyDescent="0.2">
      <c r="A5760" s="10">
        <f t="shared" si="995"/>
        <v>240</v>
      </c>
      <c r="B5760" s="10">
        <f t="shared" si="993"/>
        <v>19</v>
      </c>
      <c r="C5760" s="23">
        <v>14.3</v>
      </c>
      <c r="D5760" s="24">
        <v>0</v>
      </c>
      <c r="E5760" s="24">
        <v>14.112</v>
      </c>
      <c r="F5760" s="48"/>
      <c r="G5760" s="48"/>
      <c r="H5760" s="1">
        <f t="shared" si="994"/>
        <v>9.2393296169588854</v>
      </c>
      <c r="I5760" s="1">
        <f t="shared" si="988"/>
        <v>-0.67567505892849722</v>
      </c>
      <c r="J5760" s="4">
        <f>B5760+('PV model'!$B$3/15)+(I5760/60)</f>
        <v>18.712072082351192</v>
      </c>
      <c r="K5760" s="2">
        <f t="shared" si="989"/>
        <v>-100.68108123526787</v>
      </c>
      <c r="L5760" s="2">
        <f>DEGREES(ASIN((((COS(RADIANS('PV model'!$B$2))*COS(RADIANS(H5760))*COS(RADIANS(K5760)))+(SIN(RADIANS('PV model'!$B$2))*SIN(RADIANS(H5760)))))))</f>
        <v>1.6448260928886644</v>
      </c>
      <c r="M5760" s="3">
        <f t="shared" si="985"/>
        <v>1.6448260928886644</v>
      </c>
      <c r="N5760" s="2">
        <f t="shared" si="990"/>
        <v>-76.006916902395645</v>
      </c>
      <c r="O5760" s="2">
        <f>IF('PV model'!$B$2&gt;0, 180-N5760,IF('PV model'!$B$2&lt;0,0-N5760,N5760))</f>
        <v>256.00691690239563</v>
      </c>
      <c r="P5760" s="2">
        <f>ABS(O5760-'PV model'!$B$5)</f>
        <v>51.006916902395631</v>
      </c>
      <c r="Q5760" s="3">
        <f t="shared" si="986"/>
        <v>88.355173907111336</v>
      </c>
      <c r="R5760" s="3">
        <f t="shared" si="991"/>
        <v>0</v>
      </c>
      <c r="S5760" s="3">
        <f t="shared" si="987"/>
        <v>14.112</v>
      </c>
      <c r="T5760" s="3">
        <f>(0.5*(1-COS(RADIANS(90-$X$3)))*(D5760+E5760)*'PV model'!$B$4)</f>
        <v>0</v>
      </c>
      <c r="U5760" s="3">
        <f t="shared" si="992"/>
        <v>14.112</v>
      </c>
      <c r="V5760" s="3">
        <f>('PV model'!$B$13*(U5760/1000)*(1-'PV model'!$B$14*((20+C5760)-25))*'PV model'!$B$10)/'PV model'!$B$12</f>
        <v>1.3581598786559999</v>
      </c>
    </row>
    <row r="5761" spans="1:22" x14ac:dyDescent="0.2">
      <c r="A5761" s="10">
        <f t="shared" si="995"/>
        <v>240</v>
      </c>
      <c r="B5761" s="10">
        <f t="shared" si="993"/>
        <v>20</v>
      </c>
      <c r="C5761" s="23">
        <v>15.4</v>
      </c>
      <c r="D5761" s="24">
        <v>0</v>
      </c>
      <c r="E5761" s="24">
        <v>0.88200000000000001</v>
      </c>
      <c r="F5761" s="48"/>
      <c r="G5761" s="48"/>
      <c r="H5761" s="1">
        <f t="shared" si="994"/>
        <v>9.2393296169588854</v>
      </c>
      <c r="I5761" s="1">
        <f t="shared" si="988"/>
        <v>-0.67567505892849722</v>
      </c>
      <c r="J5761" s="4">
        <f>B5761+('PV model'!$B$3/15)+(I5761/60)</f>
        <v>19.712072082351192</v>
      </c>
      <c r="K5761" s="2">
        <f t="shared" si="989"/>
        <v>-115.68108123526787</v>
      </c>
      <c r="L5761" s="2">
        <f>DEGREES(ASIN((((COS(RADIANS('PV model'!$B$2))*COS(RADIANS(H5761))*COS(RADIANS(K5761)))+(SIN(RADIANS('PV model'!$B$2))*SIN(RADIANS(H5761)))))))</f>
        <v>-6.3126345331187768</v>
      </c>
      <c r="M5761" s="3">
        <f t="shared" si="985"/>
        <v>0</v>
      </c>
      <c r="N5761" s="2">
        <f t="shared" si="990"/>
        <v>-63.502565193584346</v>
      </c>
      <c r="O5761" s="2">
        <f>IF('PV model'!$B$2&gt;0, 180-N5761,IF('PV model'!$B$2&lt;0,0-N5761,N5761))</f>
        <v>243.50256519358436</v>
      </c>
      <c r="P5761" s="2">
        <f>ABS(O5761-'PV model'!$B$5)</f>
        <v>38.50256519358436</v>
      </c>
      <c r="Q5761" s="3">
        <f t="shared" si="986"/>
        <v>96.312634533118768</v>
      </c>
      <c r="R5761" s="3">
        <f t="shared" si="991"/>
        <v>0</v>
      </c>
      <c r="S5761" s="3">
        <f t="shared" si="987"/>
        <v>0.88200000000000001</v>
      </c>
      <c r="T5761" s="3">
        <f>(0.5*(1-COS(RADIANS(90-$X$3)))*(D5761+E5761)*'PV model'!$B$4)</f>
        <v>0</v>
      </c>
      <c r="U5761" s="3">
        <f t="shared" si="992"/>
        <v>0.88200000000000001</v>
      </c>
      <c r="V5761" s="3">
        <f>('PV model'!$B$13*(U5761/1000)*(1-'PV model'!$B$14*((20+C5761)-25))*'PV model'!$B$10)/'PV model'!$B$12</f>
        <v>8.4497067647999996E-2</v>
      </c>
    </row>
    <row r="5762" spans="1:22" x14ac:dyDescent="0.2">
      <c r="A5762" s="10">
        <f t="shared" si="995"/>
        <v>240</v>
      </c>
      <c r="B5762" s="10">
        <f t="shared" si="993"/>
        <v>21</v>
      </c>
      <c r="C5762" s="23">
        <v>14.4</v>
      </c>
      <c r="D5762" s="24">
        <v>0</v>
      </c>
      <c r="E5762" s="24">
        <v>0</v>
      </c>
      <c r="F5762" s="48"/>
      <c r="G5762" s="48"/>
      <c r="H5762" s="1">
        <f t="shared" si="994"/>
        <v>9.2393296169588854</v>
      </c>
      <c r="I5762" s="1">
        <f t="shared" si="988"/>
        <v>-0.67567505892849722</v>
      </c>
      <c r="J5762" s="4">
        <f>B5762+('PV model'!$B$3/15)+(I5762/60)</f>
        <v>20.712072082351192</v>
      </c>
      <c r="K5762" s="2">
        <f t="shared" si="989"/>
        <v>-130.68108123526787</v>
      </c>
      <c r="L5762" s="2">
        <f>DEGREES(ASIN((((COS(RADIANS('PV model'!$B$2))*COS(RADIANS(H5762))*COS(RADIANS(K5762)))+(SIN(RADIANS('PV model'!$B$2))*SIN(RADIANS(H5762)))))))</f>
        <v>-13.420744185917018</v>
      </c>
      <c r="M5762" s="3">
        <f t="shared" si="985"/>
        <v>0</v>
      </c>
      <c r="N5762" s="2">
        <f t="shared" si="990"/>
        <v>-50.311277507239772</v>
      </c>
      <c r="O5762" s="2">
        <f>IF('PV model'!$B$2&gt;0, 180-N5762,IF('PV model'!$B$2&lt;0,0-N5762,N5762))</f>
        <v>230.31127750723977</v>
      </c>
      <c r="P5762" s="2">
        <f>ABS(O5762-'PV model'!$B$5)</f>
        <v>25.311277507239765</v>
      </c>
      <c r="Q5762" s="3">
        <f t="shared" si="986"/>
        <v>103.42074418591702</v>
      </c>
      <c r="R5762" s="3">
        <f t="shared" si="991"/>
        <v>0</v>
      </c>
      <c r="S5762" s="3">
        <f t="shared" si="987"/>
        <v>0</v>
      </c>
      <c r="T5762" s="3">
        <f>(0.5*(1-COS(RADIANS(90-$X$3)))*(D5762+E5762)*'PV model'!$B$4)</f>
        <v>0</v>
      </c>
      <c r="U5762" s="3">
        <f t="shared" si="992"/>
        <v>0</v>
      </c>
      <c r="V5762" s="3">
        <f>('PV model'!$B$13*(U5762/1000)*(1-'PV model'!$B$14*((20+C5762)-25))*'PV model'!$B$10)/'PV model'!$B$12</f>
        <v>0</v>
      </c>
    </row>
    <row r="5763" spans="1:22" x14ac:dyDescent="0.2">
      <c r="A5763" s="10">
        <f t="shared" si="995"/>
        <v>240</v>
      </c>
      <c r="B5763" s="10">
        <f t="shared" si="993"/>
        <v>22</v>
      </c>
      <c r="C5763" s="23">
        <v>14.3</v>
      </c>
      <c r="D5763" s="24">
        <v>0</v>
      </c>
      <c r="E5763" s="24">
        <v>0</v>
      </c>
      <c r="F5763" s="48"/>
      <c r="G5763" s="48"/>
      <c r="H5763" s="1">
        <f t="shared" si="994"/>
        <v>9.2393296169588854</v>
      </c>
      <c r="I5763" s="1">
        <f t="shared" si="988"/>
        <v>-0.67567505892849722</v>
      </c>
      <c r="J5763" s="4">
        <f>B5763+('PV model'!$B$3/15)+(I5763/60)</f>
        <v>21.712072082351192</v>
      </c>
      <c r="K5763" s="2">
        <f t="shared" si="989"/>
        <v>-145.68108123526787</v>
      </c>
      <c r="L5763" s="2">
        <f>DEGREES(ASIN((((COS(RADIANS('PV model'!$B$2))*COS(RADIANS(H5763))*COS(RADIANS(K5763)))+(SIN(RADIANS('PV model'!$B$2))*SIN(RADIANS(H5763)))))))</f>
        <v>-19.233090709976768</v>
      </c>
      <c r="M5763" s="3">
        <f t="shared" si="985"/>
        <v>0</v>
      </c>
      <c r="N5763" s="2">
        <f t="shared" si="990"/>
        <v>-36.113002265661201</v>
      </c>
      <c r="O5763" s="2">
        <f>IF('PV model'!$B$2&gt;0, 180-N5763,IF('PV model'!$B$2&lt;0,0-N5763,N5763))</f>
        <v>216.11300226566121</v>
      </c>
      <c r="P5763" s="2">
        <f>ABS(O5763-'PV model'!$B$5)</f>
        <v>11.113002265661208</v>
      </c>
      <c r="Q5763" s="3">
        <f t="shared" si="986"/>
        <v>109.23309070997678</v>
      </c>
      <c r="R5763" s="3">
        <f t="shared" si="991"/>
        <v>0</v>
      </c>
      <c r="S5763" s="3">
        <f t="shared" si="987"/>
        <v>0</v>
      </c>
      <c r="T5763" s="3">
        <f>(0.5*(1-COS(RADIANS(90-$X$3)))*(D5763+E5763)*'PV model'!$B$4)</f>
        <v>0</v>
      </c>
      <c r="U5763" s="3">
        <f t="shared" si="992"/>
        <v>0</v>
      </c>
      <c r="V5763" s="3">
        <f>('PV model'!$B$13*(U5763/1000)*(1-'PV model'!$B$14*((20+C5763)-25))*'PV model'!$B$10)/'PV model'!$B$12</f>
        <v>0</v>
      </c>
    </row>
    <row r="5764" spans="1:22" x14ac:dyDescent="0.2">
      <c r="A5764" s="10">
        <f t="shared" si="995"/>
        <v>240</v>
      </c>
      <c r="B5764" s="10">
        <f t="shared" si="993"/>
        <v>23</v>
      </c>
      <c r="C5764" s="23">
        <v>14</v>
      </c>
      <c r="D5764" s="24">
        <v>0</v>
      </c>
      <c r="E5764" s="24">
        <v>0</v>
      </c>
      <c r="F5764" s="48"/>
      <c r="G5764" s="48"/>
      <c r="H5764" s="1">
        <f t="shared" si="994"/>
        <v>9.2393296169588854</v>
      </c>
      <c r="I5764" s="1">
        <f t="shared" si="988"/>
        <v>-0.67567505892849722</v>
      </c>
      <c r="J5764" s="4">
        <f>B5764+('PV model'!$B$3/15)+(I5764/60)</f>
        <v>22.712072082351192</v>
      </c>
      <c r="K5764" s="2">
        <f t="shared" si="989"/>
        <v>-160.68108123526787</v>
      </c>
      <c r="L5764" s="2">
        <f>DEGREES(ASIN((((COS(RADIANS('PV model'!$B$2))*COS(RADIANS(H5764))*COS(RADIANS(K5764)))+(SIN(RADIANS('PV model'!$B$2))*SIN(RADIANS(H5764)))))))</f>
        <v>-23.282041647559893</v>
      </c>
      <c r="M5764" s="3">
        <f t="shared" si="985"/>
        <v>0</v>
      </c>
      <c r="N5764" s="2">
        <f t="shared" si="990"/>
        <v>-20.822905076152711</v>
      </c>
      <c r="O5764" s="2">
        <f>IF('PV model'!$B$2&gt;0, 180-N5764,IF('PV model'!$B$2&lt;0,0-N5764,N5764))</f>
        <v>200.82290507615272</v>
      </c>
      <c r="P5764" s="2">
        <f>ABS(O5764-'PV model'!$B$5)</f>
        <v>4.1770949238472781</v>
      </c>
      <c r="Q5764" s="3">
        <f t="shared" si="986"/>
        <v>113.28204164755989</v>
      </c>
      <c r="R5764" s="3">
        <f t="shared" si="991"/>
        <v>0</v>
      </c>
      <c r="S5764" s="3">
        <f t="shared" si="987"/>
        <v>0</v>
      </c>
      <c r="T5764" s="3">
        <f>(0.5*(1-COS(RADIANS(90-$X$3)))*(D5764+E5764)*'PV model'!$B$4)</f>
        <v>0</v>
      </c>
      <c r="U5764" s="3">
        <f t="shared" si="992"/>
        <v>0</v>
      </c>
      <c r="V5764" s="3">
        <f>('PV model'!$B$13*(U5764/1000)*(1-'PV model'!$B$14*((20+C5764)-25))*'PV model'!$B$10)/'PV model'!$B$12</f>
        <v>0</v>
      </c>
    </row>
    <row r="5765" spans="1:22" x14ac:dyDescent="0.2">
      <c r="A5765" s="10">
        <f t="shared" si="995"/>
        <v>240</v>
      </c>
      <c r="B5765" s="10">
        <f t="shared" si="993"/>
        <v>24</v>
      </c>
      <c r="C5765" s="23">
        <v>13.8</v>
      </c>
      <c r="D5765" s="24">
        <v>0</v>
      </c>
      <c r="E5765" s="24">
        <v>0</v>
      </c>
      <c r="F5765" s="48"/>
      <c r="G5765" s="48"/>
      <c r="H5765" s="1">
        <f t="shared" si="994"/>
        <v>9.2393296169588854</v>
      </c>
      <c r="I5765" s="1">
        <f t="shared" si="988"/>
        <v>-0.67567505892849722</v>
      </c>
      <c r="J5765" s="4">
        <f>B5765+('PV model'!$B$3/15)+(I5765/60)</f>
        <v>23.712072082351192</v>
      </c>
      <c r="K5765" s="2">
        <f t="shared" si="989"/>
        <v>-175.68108123526787</v>
      </c>
      <c r="L5765" s="2">
        <f>DEGREES(ASIN((((COS(RADIANS('PV model'!$B$2))*COS(RADIANS(H5765))*COS(RADIANS(K5765)))+(SIN(RADIANS('PV model'!$B$2))*SIN(RADIANS(H5765)))))))</f>
        <v>-25.160134723832577</v>
      </c>
      <c r="M5765" s="3">
        <f t="shared" si="985"/>
        <v>0</v>
      </c>
      <c r="N5765" s="2">
        <f t="shared" si="990"/>
        <v>-4.7105771530801466</v>
      </c>
      <c r="O5765" s="2">
        <f>IF('PV model'!$B$2&gt;0, 180-N5765,IF('PV model'!$B$2&lt;0,0-N5765,N5765))</f>
        <v>184.71057715308015</v>
      </c>
      <c r="P5765" s="2">
        <f>ABS(O5765-'PV model'!$B$5)</f>
        <v>20.289422846919848</v>
      </c>
      <c r="Q5765" s="3">
        <f t="shared" si="986"/>
        <v>115.16013472383257</v>
      </c>
      <c r="R5765" s="3">
        <f t="shared" si="991"/>
        <v>0</v>
      </c>
      <c r="S5765" s="3">
        <f t="shared" si="987"/>
        <v>0</v>
      </c>
      <c r="T5765" s="3">
        <f>(0.5*(1-COS(RADIANS(90-$X$3)))*(D5765+E5765)*'PV model'!$B$4)</f>
        <v>0</v>
      </c>
      <c r="U5765" s="3">
        <f t="shared" si="992"/>
        <v>0</v>
      </c>
      <c r="V5765" s="3">
        <f>('PV model'!$B$13*(U5765/1000)*(1-'PV model'!$B$14*((20+C5765)-25))*'PV model'!$B$10)/'PV model'!$B$12</f>
        <v>0</v>
      </c>
    </row>
    <row r="5766" spans="1:22" x14ac:dyDescent="0.2">
      <c r="A5766" s="10">
        <f t="shared" si="995"/>
        <v>241</v>
      </c>
      <c r="B5766" s="10">
        <f t="shared" si="993"/>
        <v>1</v>
      </c>
      <c r="C5766" s="23">
        <v>13.3</v>
      </c>
      <c r="D5766" s="24">
        <v>0</v>
      </c>
      <c r="E5766" s="24">
        <v>0</v>
      </c>
      <c r="F5766" s="48"/>
      <c r="G5766" s="48"/>
      <c r="H5766" s="1">
        <f t="shared" si="994"/>
        <v>8.8666786689345614</v>
      </c>
      <c r="I5766" s="1">
        <f t="shared" si="988"/>
        <v>-0.35951170913642172</v>
      </c>
      <c r="J5766" s="4">
        <f>B5766+('PV model'!$B$3/15)+(I5766/60)</f>
        <v>0.71734147151439298</v>
      </c>
      <c r="K5766" s="2">
        <f t="shared" si="989"/>
        <v>169.23987792728411</v>
      </c>
      <c r="L5766" s="2">
        <f>DEGREES(ASIN((((COS(RADIANS('PV model'!$B$2))*COS(RADIANS(H5766))*COS(RADIANS(K5766)))+(SIN(RADIANS('PV model'!$B$2))*SIN(RADIANS(H5766)))))))</f>
        <v>-25.009611209951547</v>
      </c>
      <c r="M5766" s="3">
        <f t="shared" ref="M5766:M5829" si="996">IF(L5766&gt;0, L5766, 0)</f>
        <v>0</v>
      </c>
      <c r="N5766" s="2">
        <f t="shared" si="990"/>
        <v>11.744758557299914</v>
      </c>
      <c r="O5766" s="2">
        <f>IF('PV model'!$B$2&gt;0, 180-N5766,IF('PV model'!$B$2&lt;0,0-N5766,N5766))</f>
        <v>168.25524144270008</v>
      </c>
      <c r="P5766" s="2">
        <f>ABS(O5766-'PV model'!$B$5)</f>
        <v>36.744758557299917</v>
      </c>
      <c r="Q5766" s="3">
        <f t="shared" ref="Q5766:Q5829" si="997">DEGREES(ACOS((SIN(RADIANS(L5766))*COS(RADIANS(90-$X$3))+COS(RADIANS(L5766))*COS(RADIANS(P5766))*SIN(RADIANS(90-$X$3)))))</f>
        <v>115.00961120995156</v>
      </c>
      <c r="R5766" s="3">
        <f t="shared" si="991"/>
        <v>0</v>
      </c>
      <c r="S5766" s="3">
        <f t="shared" ref="S5766:S5829" si="998">IF($Z$3=TRUE, IF(E5766=0,0,E5766*(0.5*(1+COS(RADIANS(90-$X$3))*(1+(1-(E5766^2/(D5766+E5766)^2))*(SIN(RADIANS(0.5*$X$3))^3)))*(1+(1-(E5766^2/(D5766+E5766)^2))*(COS(RADIANS(Q5766))^2)*(SIN(RADIANS(90-L5766))^3)))), IF(E5766=0,0,E5766*(0.5*(1+COS(RADIANS(90-$X$3))))))</f>
        <v>0</v>
      </c>
      <c r="T5766" s="3">
        <f>(0.5*(1-COS(RADIANS(90-$X$3)))*(D5766+E5766)*'PV model'!$B$4)</f>
        <v>0</v>
      </c>
      <c r="U5766" s="3">
        <f t="shared" si="992"/>
        <v>0</v>
      </c>
      <c r="V5766" s="3">
        <f>('PV model'!$B$13*(U5766/1000)*(1-'PV model'!$B$14*((20+C5766)-25))*'PV model'!$B$10)/'PV model'!$B$12</f>
        <v>0</v>
      </c>
    </row>
    <row r="5767" spans="1:22" x14ac:dyDescent="0.2">
      <c r="A5767" s="10">
        <f t="shared" si="995"/>
        <v>241</v>
      </c>
      <c r="B5767" s="10">
        <f t="shared" si="993"/>
        <v>2</v>
      </c>
      <c r="C5767" s="23">
        <v>12.9</v>
      </c>
      <c r="D5767" s="24">
        <v>0</v>
      </c>
      <c r="E5767" s="24">
        <v>0</v>
      </c>
      <c r="F5767" s="48"/>
      <c r="G5767" s="48"/>
      <c r="H5767" s="1">
        <f t="shared" si="994"/>
        <v>8.8666786689345614</v>
      </c>
      <c r="I5767" s="1">
        <f t="shared" ref="I5767:I5830" si="999">9.87*SIN(RADIANS(1.978*A5767-160.22))-7.53*COS(RADIANS(0.989*A5767-80.11))-1.5*SIN((RADIANS(0.989*A5767-80.11)))</f>
        <v>-0.35951170913642172</v>
      </c>
      <c r="J5767" s="4">
        <f>B5767+('PV model'!$B$3/15)+(I5767/60)</f>
        <v>1.7173414715143931</v>
      </c>
      <c r="K5767" s="2">
        <f t="shared" ref="K5767:K5830" si="1000">15*(12-J5767)</f>
        <v>154.23987792728411</v>
      </c>
      <c r="L5767" s="2">
        <f>DEGREES(ASIN((((COS(RADIANS('PV model'!$B$2))*COS(RADIANS(H5767))*COS(RADIANS(K5767)))+(SIN(RADIANS('PV model'!$B$2))*SIN(RADIANS(H5767)))))))</f>
        <v>-22.147620465614548</v>
      </c>
      <c r="M5767" s="3">
        <f t="shared" si="996"/>
        <v>0</v>
      </c>
      <c r="N5767" s="2">
        <f t="shared" ref="N5767:N5830" si="1001">DEGREES(ASIN((COS(RADIANS(H5767))*SIN(RADIANS(K5767)))/COS(RADIANS(L5767))))</f>
        <v>27.62085111421996</v>
      </c>
      <c r="O5767" s="2">
        <f>IF('PV model'!$B$2&gt;0, 180-N5767,IF('PV model'!$B$2&lt;0,0-N5767,N5767))</f>
        <v>152.37914888578004</v>
      </c>
      <c r="P5767" s="2">
        <f>ABS(O5767-'PV model'!$B$5)</f>
        <v>52.62085111421996</v>
      </c>
      <c r="Q5767" s="3">
        <f t="shared" si="997"/>
        <v>112.14762046561454</v>
      </c>
      <c r="R5767" s="3">
        <f t="shared" ref="R5767:R5830" si="1002">IF(D5767=0,0,D5767*COS(RADIANS(Q5767))/SIN(RADIANS(L5767)))</f>
        <v>0</v>
      </c>
      <c r="S5767" s="3">
        <f t="shared" si="998"/>
        <v>0</v>
      </c>
      <c r="T5767" s="3">
        <f>(0.5*(1-COS(RADIANS(90-$X$3)))*(D5767+E5767)*'PV model'!$B$4)</f>
        <v>0</v>
      </c>
      <c r="U5767" s="3">
        <f t="shared" ref="U5767:U5830" si="1003">R5767+S5767+T5767</f>
        <v>0</v>
      </c>
      <c r="V5767" s="3">
        <f>('PV model'!$B$13*(U5767/1000)*(1-'PV model'!$B$14*((20+C5767)-25))*'PV model'!$B$10)/'PV model'!$B$12</f>
        <v>0</v>
      </c>
    </row>
    <row r="5768" spans="1:22" x14ac:dyDescent="0.2">
      <c r="A5768" s="10">
        <f t="shared" si="995"/>
        <v>241</v>
      </c>
      <c r="B5768" s="10">
        <f t="shared" ref="B5768:B5831" si="1004">IF(B5767&lt;24,B5767+1,1)</f>
        <v>3</v>
      </c>
      <c r="C5768" s="23">
        <v>12.5</v>
      </c>
      <c r="D5768" s="24">
        <v>0</v>
      </c>
      <c r="E5768" s="24">
        <v>0</v>
      </c>
      <c r="F5768" s="48"/>
      <c r="G5768" s="48"/>
      <c r="H5768" s="1">
        <f t="shared" ref="H5768:H5831" si="1005">(23.465*SIN(RADIANS(280.1+0.9863*A5768)))</f>
        <v>8.8666786689345614</v>
      </c>
      <c r="I5768" s="1">
        <f t="shared" si="999"/>
        <v>-0.35951170913642172</v>
      </c>
      <c r="J5768" s="4">
        <f>B5768+('PV model'!$B$3/15)+(I5768/60)</f>
        <v>2.7173414715143926</v>
      </c>
      <c r="K5768" s="2">
        <f t="shared" si="1000"/>
        <v>139.23987792728411</v>
      </c>
      <c r="L5768" s="2">
        <f>DEGREES(ASIN((((COS(RADIANS('PV model'!$B$2))*COS(RADIANS(H5768))*COS(RADIANS(K5768)))+(SIN(RADIANS('PV model'!$B$2))*SIN(RADIANS(H5768)))))))</f>
        <v>-17.269697667694409</v>
      </c>
      <c r="M5768" s="3">
        <f t="shared" si="996"/>
        <v>0</v>
      </c>
      <c r="N5768" s="2">
        <f t="shared" si="1001"/>
        <v>42.496588190268369</v>
      </c>
      <c r="O5768" s="2">
        <f>IF('PV model'!$B$2&gt;0, 180-N5768,IF('PV model'!$B$2&lt;0,0-N5768,N5768))</f>
        <v>137.50341180973163</v>
      </c>
      <c r="P5768" s="2">
        <f>ABS(O5768-'PV model'!$B$5)</f>
        <v>67.496588190268369</v>
      </c>
      <c r="Q5768" s="3">
        <f t="shared" si="997"/>
        <v>107.2696976676944</v>
      </c>
      <c r="R5768" s="3">
        <f t="shared" si="1002"/>
        <v>0</v>
      </c>
      <c r="S5768" s="3">
        <f t="shared" si="998"/>
        <v>0</v>
      </c>
      <c r="T5768" s="3">
        <f>(0.5*(1-COS(RADIANS(90-$X$3)))*(D5768+E5768)*'PV model'!$B$4)</f>
        <v>0</v>
      </c>
      <c r="U5768" s="3">
        <f t="shared" si="1003"/>
        <v>0</v>
      </c>
      <c r="V5768" s="3">
        <f>('PV model'!$B$13*(U5768/1000)*(1-'PV model'!$B$14*((20+C5768)-25))*'PV model'!$B$10)/'PV model'!$B$12</f>
        <v>0</v>
      </c>
    </row>
    <row r="5769" spans="1:22" x14ac:dyDescent="0.2">
      <c r="A5769" s="10">
        <f t="shared" si="995"/>
        <v>241</v>
      </c>
      <c r="B5769" s="10">
        <f t="shared" si="1004"/>
        <v>4</v>
      </c>
      <c r="C5769" s="23">
        <v>12.3</v>
      </c>
      <c r="D5769" s="24">
        <v>0</v>
      </c>
      <c r="E5769" s="24">
        <v>0</v>
      </c>
      <c r="F5769" s="48"/>
      <c r="G5769" s="48"/>
      <c r="H5769" s="1">
        <f t="shared" si="1005"/>
        <v>8.8666786689345614</v>
      </c>
      <c r="I5769" s="1">
        <f t="shared" si="999"/>
        <v>-0.35951170913642172</v>
      </c>
      <c r="J5769" s="4">
        <f>B5769+('PV model'!$B$3/15)+(I5769/60)</f>
        <v>3.7173414715143926</v>
      </c>
      <c r="K5769" s="2">
        <f t="shared" si="1000"/>
        <v>124.2398779272841</v>
      </c>
      <c r="L5769" s="2">
        <f>DEGREES(ASIN((((COS(RADIANS('PV model'!$B$2))*COS(RADIANS(H5769))*COS(RADIANS(K5769)))+(SIN(RADIANS('PV model'!$B$2))*SIN(RADIANS(H5769)))))))</f>
        <v>-10.827786467974088</v>
      </c>
      <c r="M5769" s="3">
        <f t="shared" si="996"/>
        <v>0</v>
      </c>
      <c r="N5769" s="2">
        <f t="shared" si="1001"/>
        <v>56.265082159786516</v>
      </c>
      <c r="O5769" s="2">
        <f>IF('PV model'!$B$2&gt;0, 180-N5769,IF('PV model'!$B$2&lt;0,0-N5769,N5769))</f>
        <v>123.73491784021348</v>
      </c>
      <c r="P5769" s="2">
        <f>ABS(O5769-'PV model'!$B$5)</f>
        <v>81.265082159786516</v>
      </c>
      <c r="Q5769" s="3">
        <f t="shared" si="997"/>
        <v>100.82778646797408</v>
      </c>
      <c r="R5769" s="3">
        <f t="shared" si="1002"/>
        <v>0</v>
      </c>
      <c r="S5769" s="3">
        <f t="shared" si="998"/>
        <v>0</v>
      </c>
      <c r="T5769" s="3">
        <f>(0.5*(1-COS(RADIANS(90-$X$3)))*(D5769+E5769)*'PV model'!$B$4)</f>
        <v>0</v>
      </c>
      <c r="U5769" s="3">
        <f t="shared" si="1003"/>
        <v>0</v>
      </c>
      <c r="V5769" s="3">
        <f>('PV model'!$B$13*(U5769/1000)*(1-'PV model'!$B$14*((20+C5769)-25))*'PV model'!$B$10)/'PV model'!$B$12</f>
        <v>0</v>
      </c>
    </row>
    <row r="5770" spans="1:22" x14ac:dyDescent="0.2">
      <c r="A5770" s="10">
        <f t="shared" si="995"/>
        <v>241</v>
      </c>
      <c r="B5770" s="10">
        <f t="shared" si="1004"/>
        <v>5</v>
      </c>
      <c r="C5770" s="23">
        <v>12.2</v>
      </c>
      <c r="D5770" s="24">
        <v>0</v>
      </c>
      <c r="E5770" s="24">
        <v>0</v>
      </c>
      <c r="F5770" s="48"/>
      <c r="G5770" s="48"/>
      <c r="H5770" s="1">
        <f t="shared" si="1005"/>
        <v>8.8666786689345614</v>
      </c>
      <c r="I5770" s="1">
        <f t="shared" si="999"/>
        <v>-0.35951170913642172</v>
      </c>
      <c r="J5770" s="4">
        <f>B5770+('PV model'!$B$3/15)+(I5770/60)</f>
        <v>4.7173414715143931</v>
      </c>
      <c r="K5770" s="2">
        <f t="shared" si="1000"/>
        <v>109.2398779272841</v>
      </c>
      <c r="L5770" s="2">
        <f>DEGREES(ASIN((((COS(RADIANS('PV model'!$B$2))*COS(RADIANS(H5770))*COS(RADIANS(K5770)))+(SIN(RADIANS('PV model'!$B$2))*SIN(RADIANS(H5770)))))))</f>
        <v>-3.2898150210702473</v>
      </c>
      <c r="M5770" s="3">
        <f t="shared" si="996"/>
        <v>0</v>
      </c>
      <c r="N5770" s="2">
        <f t="shared" si="1001"/>
        <v>69.132109362329359</v>
      </c>
      <c r="O5770" s="2">
        <f>IF('PV model'!$B$2&gt;0, 180-N5770,IF('PV model'!$B$2&lt;0,0-N5770,N5770))</f>
        <v>110.86789063767064</v>
      </c>
      <c r="P5770" s="2">
        <f>ABS(O5770-'PV model'!$B$5)</f>
        <v>94.132109362329359</v>
      </c>
      <c r="Q5770" s="3">
        <f t="shared" si="997"/>
        <v>93.289815021070254</v>
      </c>
      <c r="R5770" s="3">
        <f t="shared" si="1002"/>
        <v>0</v>
      </c>
      <c r="S5770" s="3">
        <f t="shared" si="998"/>
        <v>0</v>
      </c>
      <c r="T5770" s="3">
        <f>(0.5*(1-COS(RADIANS(90-$X$3)))*(D5770+E5770)*'PV model'!$B$4)</f>
        <v>0</v>
      </c>
      <c r="U5770" s="3">
        <f t="shared" si="1003"/>
        <v>0</v>
      </c>
      <c r="V5770" s="3">
        <f>('PV model'!$B$13*(U5770/1000)*(1-'PV model'!$B$14*((20+C5770)-25))*'PV model'!$B$10)/'PV model'!$B$12</f>
        <v>0</v>
      </c>
    </row>
    <row r="5771" spans="1:22" x14ac:dyDescent="0.2">
      <c r="A5771" s="10">
        <f t="shared" si="995"/>
        <v>241</v>
      </c>
      <c r="B5771" s="10">
        <f t="shared" si="1004"/>
        <v>6</v>
      </c>
      <c r="C5771" s="23">
        <v>12.5</v>
      </c>
      <c r="D5771" s="24">
        <v>0</v>
      </c>
      <c r="E5771" s="24">
        <v>3.528</v>
      </c>
      <c r="F5771" s="48"/>
      <c r="G5771" s="48"/>
      <c r="H5771" s="1">
        <f t="shared" si="1005"/>
        <v>8.8666786689345614</v>
      </c>
      <c r="I5771" s="1">
        <f t="shared" si="999"/>
        <v>-0.35951170913642172</v>
      </c>
      <c r="J5771" s="4">
        <f>B5771+('PV model'!$B$3/15)+(I5771/60)</f>
        <v>5.7173414715143931</v>
      </c>
      <c r="K5771" s="2">
        <f t="shared" si="1000"/>
        <v>94.239877927284098</v>
      </c>
      <c r="L5771" s="2">
        <f>DEGREES(ASIN((((COS(RADIANS('PV model'!$B$2))*COS(RADIANS(H5771))*COS(RADIANS(K5771)))+(SIN(RADIANS('PV model'!$B$2))*SIN(RADIANS(H5771)))))))</f>
        <v>4.9135214384251604</v>
      </c>
      <c r="M5771" s="3">
        <f t="shared" si="996"/>
        <v>4.9135214384251604</v>
      </c>
      <c r="N5771" s="2">
        <f t="shared" si="1001"/>
        <v>81.486121870449765</v>
      </c>
      <c r="O5771" s="2">
        <f>IF('PV model'!$B$2&gt;0, 180-N5771,IF('PV model'!$B$2&lt;0,0-N5771,N5771))</f>
        <v>98.513878129550235</v>
      </c>
      <c r="P5771" s="2">
        <f>ABS(O5771-'PV model'!$B$5)</f>
        <v>106.48612187044976</v>
      </c>
      <c r="Q5771" s="3">
        <f t="shared" si="997"/>
        <v>85.086478561574836</v>
      </c>
      <c r="R5771" s="3">
        <f t="shared" si="1002"/>
        <v>0</v>
      </c>
      <c r="S5771" s="3">
        <f t="shared" si="998"/>
        <v>3.528</v>
      </c>
      <c r="T5771" s="3">
        <f>(0.5*(1-COS(RADIANS(90-$X$3)))*(D5771+E5771)*'PV model'!$B$4)</f>
        <v>0</v>
      </c>
      <c r="U5771" s="3">
        <f t="shared" si="1003"/>
        <v>3.528</v>
      </c>
      <c r="V5771" s="3">
        <f>('PV model'!$B$13*(U5771/1000)*(1-'PV model'!$B$14*((20+C5771)-25))*'PV model'!$B$10)/'PV model'!$B$12</f>
        <v>0.34207911359999993</v>
      </c>
    </row>
    <row r="5772" spans="1:22" x14ac:dyDescent="0.2">
      <c r="A5772" s="10">
        <f t="shared" si="995"/>
        <v>241</v>
      </c>
      <c r="B5772" s="10">
        <f t="shared" si="1004"/>
        <v>7</v>
      </c>
      <c r="C5772" s="23">
        <v>12.6</v>
      </c>
      <c r="D5772" s="24">
        <v>0</v>
      </c>
      <c r="E5772" s="24">
        <v>19.404</v>
      </c>
      <c r="F5772" s="48"/>
      <c r="G5772" s="48"/>
      <c r="H5772" s="1">
        <f t="shared" si="1005"/>
        <v>8.8666786689345614</v>
      </c>
      <c r="I5772" s="1">
        <f t="shared" si="999"/>
        <v>-0.35951170913642172</v>
      </c>
      <c r="J5772" s="4">
        <f>B5772+('PV model'!$B$3/15)+(I5772/60)</f>
        <v>6.7173414715143931</v>
      </c>
      <c r="K5772" s="2">
        <f t="shared" si="1000"/>
        <v>79.239877927284098</v>
      </c>
      <c r="L5772" s="2">
        <f>DEGREES(ASIN((((COS(RADIANS('PV model'!$B$2))*COS(RADIANS(H5772))*COS(RADIANS(K5772)))+(SIN(RADIANS('PV model'!$B$2))*SIN(RADIANS(H5772)))))))</f>
        <v>13.386006977572109</v>
      </c>
      <c r="M5772" s="3">
        <f t="shared" si="996"/>
        <v>13.386006977572109</v>
      </c>
      <c r="N5772" s="2">
        <f t="shared" si="1001"/>
        <v>86.185432587367742</v>
      </c>
      <c r="O5772" s="2">
        <f>IF('PV model'!$B$2&gt;0, 180-N5772,IF('PV model'!$B$2&lt;0,0-N5772,N5772))</f>
        <v>93.814567412632258</v>
      </c>
      <c r="P5772" s="2">
        <f>ABS(O5772-'PV model'!$B$5)</f>
        <v>111.18543258736774</v>
      </c>
      <c r="Q5772" s="3">
        <f t="shared" si="997"/>
        <v>76.613993022427891</v>
      </c>
      <c r="R5772" s="3">
        <f t="shared" si="1002"/>
        <v>0</v>
      </c>
      <c r="S5772" s="3">
        <f t="shared" si="998"/>
        <v>19.404</v>
      </c>
      <c r="T5772" s="3">
        <f>(0.5*(1-COS(RADIANS(90-$X$3)))*(D5772+E5772)*'PV model'!$B$4)</f>
        <v>0</v>
      </c>
      <c r="U5772" s="3">
        <f t="shared" si="1003"/>
        <v>19.404</v>
      </c>
      <c r="V5772" s="3">
        <f>('PV model'!$B$13*(U5772/1000)*(1-'PV model'!$B$14*((20+C5772)-25))*'PV model'!$B$10)/'PV model'!$B$12</f>
        <v>1.8806592752640001</v>
      </c>
    </row>
    <row r="5773" spans="1:22" x14ac:dyDescent="0.2">
      <c r="A5773" s="10">
        <f t="shared" si="995"/>
        <v>241</v>
      </c>
      <c r="B5773" s="10">
        <f t="shared" si="1004"/>
        <v>8</v>
      </c>
      <c r="C5773" s="23">
        <v>12.8</v>
      </c>
      <c r="D5773" s="24">
        <v>0</v>
      </c>
      <c r="E5773" s="24">
        <v>53.801999999999992</v>
      </c>
      <c r="F5773" s="48"/>
      <c r="G5773" s="48"/>
      <c r="H5773" s="1">
        <f t="shared" si="1005"/>
        <v>8.8666786689345614</v>
      </c>
      <c r="I5773" s="1">
        <f t="shared" si="999"/>
        <v>-0.35951170913642172</v>
      </c>
      <c r="J5773" s="4">
        <f>B5773+('PV model'!$B$3/15)+(I5773/60)</f>
        <v>7.7173414715143931</v>
      </c>
      <c r="K5773" s="2">
        <f t="shared" si="1000"/>
        <v>64.239877927284098</v>
      </c>
      <c r="L5773" s="2">
        <f>DEGREES(ASIN((((COS(RADIANS('PV model'!$B$2))*COS(RADIANS(H5773))*COS(RADIANS(K5773)))+(SIN(RADIANS('PV model'!$B$2))*SIN(RADIANS(H5773)))))))</f>
        <v>21.730928198992419</v>
      </c>
      <c r="M5773" s="3">
        <f t="shared" si="996"/>
        <v>21.730928198992419</v>
      </c>
      <c r="N5773" s="2">
        <f t="shared" si="1001"/>
        <v>73.322761856833296</v>
      </c>
      <c r="O5773" s="2">
        <f>IF('PV model'!$B$2&gt;0, 180-N5773,IF('PV model'!$B$2&lt;0,0-N5773,N5773))</f>
        <v>106.6772381431667</v>
      </c>
      <c r="P5773" s="2">
        <f>ABS(O5773-'PV model'!$B$5)</f>
        <v>98.322761856833296</v>
      </c>
      <c r="Q5773" s="3">
        <f t="shared" si="997"/>
        <v>68.26907180100757</v>
      </c>
      <c r="R5773" s="3">
        <f t="shared" si="1002"/>
        <v>0</v>
      </c>
      <c r="S5773" s="3">
        <f t="shared" si="998"/>
        <v>53.801999999999992</v>
      </c>
      <c r="T5773" s="3">
        <f>(0.5*(1-COS(RADIANS(90-$X$3)))*(D5773+E5773)*'PV model'!$B$4)</f>
        <v>0</v>
      </c>
      <c r="U5773" s="3">
        <f t="shared" si="1003"/>
        <v>53.801999999999992</v>
      </c>
      <c r="V5773" s="3">
        <f>('PV model'!$B$13*(U5773/1000)*(1-'PV model'!$B$14*((20+C5773)-25))*'PV model'!$B$10)/'PV model'!$B$12</f>
        <v>5.2102528248959992</v>
      </c>
    </row>
    <row r="5774" spans="1:22" x14ac:dyDescent="0.2">
      <c r="A5774" s="10">
        <f t="shared" si="995"/>
        <v>241</v>
      </c>
      <c r="B5774" s="10">
        <f t="shared" si="1004"/>
        <v>9</v>
      </c>
      <c r="C5774" s="23">
        <v>13.1</v>
      </c>
      <c r="D5774" s="24">
        <v>0</v>
      </c>
      <c r="E5774" s="24">
        <v>91.727999999999994</v>
      </c>
      <c r="F5774" s="48"/>
      <c r="G5774" s="48"/>
      <c r="H5774" s="1">
        <f t="shared" si="1005"/>
        <v>8.8666786689345614</v>
      </c>
      <c r="I5774" s="1">
        <f t="shared" si="999"/>
        <v>-0.35951170913642172</v>
      </c>
      <c r="J5774" s="4">
        <f>B5774+('PV model'!$B$3/15)+(I5774/60)</f>
        <v>8.7173414715143931</v>
      </c>
      <c r="K5774" s="2">
        <f t="shared" si="1000"/>
        <v>49.239877927284105</v>
      </c>
      <c r="L5774" s="2">
        <f>DEGREES(ASIN((((COS(RADIANS('PV model'!$B$2))*COS(RADIANS(H5774))*COS(RADIANS(K5774)))+(SIN(RADIANS('PV model'!$B$2))*SIN(RADIANS(H5774)))))))</f>
        <v>29.499177948350692</v>
      </c>
      <c r="M5774" s="3">
        <f t="shared" si="996"/>
        <v>29.499177948350692</v>
      </c>
      <c r="N5774" s="2">
        <f t="shared" si="1001"/>
        <v>59.30186785082094</v>
      </c>
      <c r="O5774" s="2">
        <f>IF('PV model'!$B$2&gt;0, 180-N5774,IF('PV model'!$B$2&lt;0,0-N5774,N5774))</f>
        <v>120.69813214917906</v>
      </c>
      <c r="P5774" s="2">
        <f>ABS(O5774-'PV model'!$B$5)</f>
        <v>84.30186785082094</v>
      </c>
      <c r="Q5774" s="3">
        <f t="shared" si="997"/>
        <v>60.500822051649301</v>
      </c>
      <c r="R5774" s="3">
        <f t="shared" si="1002"/>
        <v>0</v>
      </c>
      <c r="S5774" s="3">
        <f t="shared" si="998"/>
        <v>91.727999999999994</v>
      </c>
      <c r="T5774" s="3">
        <f>(0.5*(1-COS(RADIANS(90-$X$3)))*(D5774+E5774)*'PV model'!$B$4)</f>
        <v>0</v>
      </c>
      <c r="U5774" s="3">
        <f t="shared" si="1003"/>
        <v>91.727999999999994</v>
      </c>
      <c r="V5774" s="3">
        <f>('PV model'!$B$13*(U5774/1000)*(1-'PV model'!$B$14*((20+C5774)-25))*'PV model'!$B$10)/'PV model'!$B$12</f>
        <v>8.8720510394879994</v>
      </c>
    </row>
    <row r="5775" spans="1:22" x14ac:dyDescent="0.2">
      <c r="A5775" s="10">
        <f t="shared" si="995"/>
        <v>241</v>
      </c>
      <c r="B5775" s="10">
        <f t="shared" si="1004"/>
        <v>10</v>
      </c>
      <c r="C5775" s="23">
        <v>13.5</v>
      </c>
      <c r="D5775" s="24">
        <v>77.44905</v>
      </c>
      <c r="E5775" s="24">
        <v>205.506</v>
      </c>
      <c r="F5775" s="48"/>
      <c r="G5775" s="48"/>
      <c r="H5775" s="1">
        <f t="shared" si="1005"/>
        <v>8.8666786689345614</v>
      </c>
      <c r="I5775" s="1">
        <f t="shared" si="999"/>
        <v>-0.35951170913642172</v>
      </c>
      <c r="J5775" s="4">
        <f>B5775+('PV model'!$B$3/15)+(I5775/60)</f>
        <v>9.7173414715143931</v>
      </c>
      <c r="K5775" s="2">
        <f t="shared" si="1000"/>
        <v>34.239877927284105</v>
      </c>
      <c r="L5775" s="2">
        <f>DEGREES(ASIN((((COS(RADIANS('PV model'!$B$2))*COS(RADIANS(H5775))*COS(RADIANS(K5775)))+(SIN(RADIANS('PV model'!$B$2))*SIN(RADIANS(H5775)))))))</f>
        <v>36.133849283584659</v>
      </c>
      <c r="M5775" s="3">
        <f t="shared" si="996"/>
        <v>36.133849283584659</v>
      </c>
      <c r="N5775" s="2">
        <f t="shared" si="1001"/>
        <v>43.4991298890439</v>
      </c>
      <c r="O5775" s="2">
        <f>IF('PV model'!$B$2&gt;0, 180-N5775,IF('PV model'!$B$2&lt;0,0-N5775,N5775))</f>
        <v>136.5008701109561</v>
      </c>
      <c r="P5775" s="2">
        <f>ABS(O5775-'PV model'!$B$5)</f>
        <v>68.4991298890439</v>
      </c>
      <c r="Q5775" s="3">
        <f t="shared" si="997"/>
        <v>53.866150716415341</v>
      </c>
      <c r="R5775" s="3">
        <f t="shared" si="1002"/>
        <v>77.449049999999986</v>
      </c>
      <c r="S5775" s="3">
        <f t="shared" si="998"/>
        <v>241.94494417184623</v>
      </c>
      <c r="T5775" s="3">
        <f>(0.5*(1-COS(RADIANS(90-$X$3)))*(D5775+E5775)*'PV model'!$B$4)</f>
        <v>0</v>
      </c>
      <c r="U5775" s="3">
        <f t="shared" si="1003"/>
        <v>319.3939941718462</v>
      </c>
      <c r="V5775" s="3">
        <f>('PV model'!$B$13*(U5775/1000)*(1-'PV model'!$B$14*((20+C5775)-25))*'PV model'!$B$10)/'PV model'!$B$12</f>
        <v>30.84111845306554</v>
      </c>
    </row>
    <row r="5776" spans="1:22" x14ac:dyDescent="0.2">
      <c r="A5776" s="10">
        <f t="shared" si="995"/>
        <v>241</v>
      </c>
      <c r="B5776" s="10">
        <f t="shared" si="1004"/>
        <v>11</v>
      </c>
      <c r="C5776" s="23">
        <v>13.2</v>
      </c>
      <c r="D5776" s="24">
        <v>282.85739999999998</v>
      </c>
      <c r="E5776" s="24">
        <v>246.95999999999998</v>
      </c>
      <c r="F5776" s="48"/>
      <c r="G5776" s="48"/>
      <c r="H5776" s="1">
        <f t="shared" si="1005"/>
        <v>8.8666786689345614</v>
      </c>
      <c r="I5776" s="1">
        <f t="shared" si="999"/>
        <v>-0.35951170913642172</v>
      </c>
      <c r="J5776" s="4">
        <f>B5776+('PV model'!$B$3/15)+(I5776/60)</f>
        <v>10.717341471514393</v>
      </c>
      <c r="K5776" s="2">
        <f t="shared" si="1000"/>
        <v>19.239877927284105</v>
      </c>
      <c r="L5776" s="2">
        <f>DEGREES(ASIN((((COS(RADIANS('PV model'!$B$2))*COS(RADIANS(H5776))*COS(RADIANS(K5776)))+(SIN(RADIANS('PV model'!$B$2))*SIN(RADIANS(H5776)))))))</f>
        <v>40.950559749276437</v>
      </c>
      <c r="M5776" s="3">
        <f t="shared" si="996"/>
        <v>40.950559749276437</v>
      </c>
      <c r="N5776" s="2">
        <f t="shared" si="1001"/>
        <v>25.53627160770429</v>
      </c>
      <c r="O5776" s="2">
        <f>IF('PV model'!$B$2&gt;0, 180-N5776,IF('PV model'!$B$2&lt;0,0-N5776,N5776))</f>
        <v>154.46372839229571</v>
      </c>
      <c r="P5776" s="2">
        <f>ABS(O5776-'PV model'!$B$5)</f>
        <v>50.536271607704293</v>
      </c>
      <c r="Q5776" s="3">
        <f t="shared" si="997"/>
        <v>49.049440250723563</v>
      </c>
      <c r="R5776" s="3">
        <f t="shared" si="1002"/>
        <v>282.85739999999998</v>
      </c>
      <c r="S5776" s="3">
        <f t="shared" si="998"/>
        <v>321.85634325284207</v>
      </c>
      <c r="T5776" s="3">
        <f>(0.5*(1-COS(RADIANS(90-$X$3)))*(D5776+E5776)*'PV model'!$B$4)</f>
        <v>0</v>
      </c>
      <c r="U5776" s="3">
        <f t="shared" si="1003"/>
        <v>604.71374325284205</v>
      </c>
      <c r="V5776" s="3">
        <f>('PV model'!$B$13*(U5776/1000)*(1-'PV model'!$B$14*((20+C5776)-25))*'PV model'!$B$10)/'PV model'!$B$12</f>
        <v>58.464518082115909</v>
      </c>
    </row>
    <row r="5777" spans="1:22" x14ac:dyDescent="0.2">
      <c r="A5777" s="10">
        <f t="shared" si="995"/>
        <v>241</v>
      </c>
      <c r="B5777" s="10">
        <f t="shared" si="1004"/>
        <v>12</v>
      </c>
      <c r="C5777" s="23">
        <v>13.4</v>
      </c>
      <c r="D5777" s="24">
        <v>1.1224499999999999</v>
      </c>
      <c r="E5777" s="24">
        <v>170.226</v>
      </c>
      <c r="F5777" s="48"/>
      <c r="G5777" s="48"/>
      <c r="H5777" s="1">
        <f t="shared" si="1005"/>
        <v>8.8666786689345614</v>
      </c>
      <c r="I5777" s="1">
        <f t="shared" si="999"/>
        <v>-0.35951170913642172</v>
      </c>
      <c r="J5777" s="4">
        <f>B5777+('PV model'!$B$3/15)+(I5777/60)</f>
        <v>11.717341471514393</v>
      </c>
      <c r="K5777" s="2">
        <f t="shared" si="1000"/>
        <v>4.2398779272841036</v>
      </c>
      <c r="L5777" s="2">
        <f>DEGREES(ASIN((((COS(RADIANS('PV model'!$B$2))*COS(RADIANS(H5777))*COS(RADIANS(K5777)))+(SIN(RADIANS('PV model'!$B$2))*SIN(RADIANS(H5777)))))))</f>
        <v>43.246088312431077</v>
      </c>
      <c r="M5777" s="3">
        <f t="shared" si="996"/>
        <v>43.246088312431077</v>
      </c>
      <c r="N5777" s="2">
        <f t="shared" si="1001"/>
        <v>5.7555366042760623</v>
      </c>
      <c r="O5777" s="2">
        <f>IF('PV model'!$B$2&gt;0, 180-N5777,IF('PV model'!$B$2&lt;0,0-N5777,N5777))</f>
        <v>174.24446339572393</v>
      </c>
      <c r="P5777" s="2">
        <f>ABS(O5777-'PV model'!$B$5)</f>
        <v>30.755536604276074</v>
      </c>
      <c r="Q5777" s="3">
        <f t="shared" si="997"/>
        <v>46.753911687568923</v>
      </c>
      <c r="R5777" s="3">
        <f t="shared" si="1002"/>
        <v>1.1224499999999997</v>
      </c>
      <c r="S5777" s="3">
        <f t="shared" si="998"/>
        <v>171.02316873123496</v>
      </c>
      <c r="T5777" s="3">
        <f>(0.5*(1-COS(RADIANS(90-$X$3)))*(D5777+E5777)*'PV model'!$B$4)</f>
        <v>0</v>
      </c>
      <c r="U5777" s="3">
        <f t="shared" si="1003"/>
        <v>172.14561873123495</v>
      </c>
      <c r="V5777" s="3">
        <f>('PV model'!$B$13*(U5777/1000)*(1-'PV model'!$B$14*((20+C5777)-25))*'PV model'!$B$10)/'PV model'!$B$12</f>
        <v>16.629498133148868</v>
      </c>
    </row>
    <row r="5778" spans="1:22" x14ac:dyDescent="0.2">
      <c r="A5778" s="10">
        <f t="shared" si="995"/>
        <v>241</v>
      </c>
      <c r="B5778" s="10">
        <f t="shared" si="1004"/>
        <v>13</v>
      </c>
      <c r="C5778" s="23">
        <v>14.3</v>
      </c>
      <c r="D5778" s="24">
        <v>114.48990000000001</v>
      </c>
      <c r="E5778" s="24">
        <v>268.12799999999999</v>
      </c>
      <c r="F5778" s="48"/>
      <c r="G5778" s="48"/>
      <c r="H5778" s="1">
        <f t="shared" si="1005"/>
        <v>8.8666786689345614</v>
      </c>
      <c r="I5778" s="1">
        <f t="shared" si="999"/>
        <v>-0.35951170913642172</v>
      </c>
      <c r="J5778" s="4">
        <f>B5778+('PV model'!$B$3/15)+(I5778/60)</f>
        <v>12.717341471514393</v>
      </c>
      <c r="K5778" s="2">
        <f t="shared" si="1000"/>
        <v>-10.760122072715896</v>
      </c>
      <c r="L5778" s="2">
        <f>DEGREES(ASIN((((COS(RADIANS('PV model'!$B$2))*COS(RADIANS(H5778))*COS(RADIANS(K5778)))+(SIN(RADIANS('PV model'!$B$2))*SIN(RADIANS(H5778)))))))</f>
        <v>42.596031041320821</v>
      </c>
      <c r="M5778" s="3">
        <f t="shared" si="996"/>
        <v>42.596031041320821</v>
      </c>
      <c r="N5778" s="2">
        <f t="shared" si="1001"/>
        <v>-14.512121012723171</v>
      </c>
      <c r="O5778" s="2">
        <f>IF('PV model'!$B$2&gt;0, 180-N5778,IF('PV model'!$B$2&lt;0,0-N5778,N5778))</f>
        <v>194.51212101272318</v>
      </c>
      <c r="P5778" s="2">
        <f>ABS(O5778-'PV model'!$B$5)</f>
        <v>10.487878987276815</v>
      </c>
      <c r="Q5778" s="3">
        <f t="shared" si="997"/>
        <v>47.403968958679179</v>
      </c>
      <c r="R5778" s="3">
        <f t="shared" si="1002"/>
        <v>114.48990000000001</v>
      </c>
      <c r="S5778" s="3">
        <f t="shared" si="998"/>
        <v>319.4297504721772</v>
      </c>
      <c r="T5778" s="3">
        <f>(0.5*(1-COS(RADIANS(90-$X$3)))*(D5778+E5778)*'PV model'!$B$4)</f>
        <v>0</v>
      </c>
      <c r="U5778" s="3">
        <f t="shared" si="1003"/>
        <v>433.91965047217718</v>
      </c>
      <c r="V5778" s="3">
        <f>('PV model'!$B$13*(U5778/1000)*(1-'PV model'!$B$14*((20+C5778)-25))*'PV model'!$B$10)/'PV model'!$B$12</f>
        <v>41.761072833882231</v>
      </c>
    </row>
    <row r="5779" spans="1:22" x14ac:dyDescent="0.2">
      <c r="A5779" s="10">
        <f t="shared" si="995"/>
        <v>241</v>
      </c>
      <c r="B5779" s="10">
        <f t="shared" si="1004"/>
        <v>14</v>
      </c>
      <c r="C5779" s="23">
        <v>14.9</v>
      </c>
      <c r="D5779" s="24">
        <v>2.2448999999999999</v>
      </c>
      <c r="E5779" s="24">
        <v>165.816</v>
      </c>
      <c r="F5779" s="48"/>
      <c r="G5779" s="48"/>
      <c r="H5779" s="1">
        <f t="shared" si="1005"/>
        <v>8.8666786689345614</v>
      </c>
      <c r="I5779" s="1">
        <f t="shared" si="999"/>
        <v>-0.35951170913642172</v>
      </c>
      <c r="J5779" s="4">
        <f>B5779+('PV model'!$B$3/15)+(I5779/60)</f>
        <v>13.717341471514393</v>
      </c>
      <c r="K5779" s="2">
        <f t="shared" si="1000"/>
        <v>-25.760122072715895</v>
      </c>
      <c r="L5779" s="2">
        <f>DEGREES(ASIN((((COS(RADIANS('PV model'!$B$2))*COS(RADIANS(H5779))*COS(RADIANS(K5779)))+(SIN(RADIANS('PV model'!$B$2))*SIN(RADIANS(H5779)))))))</f>
        <v>39.127550468744964</v>
      </c>
      <c r="M5779" s="3">
        <f t="shared" si="996"/>
        <v>39.127550468744964</v>
      </c>
      <c r="N5779" s="2">
        <f t="shared" si="1001"/>
        <v>-33.610735077427151</v>
      </c>
      <c r="O5779" s="2">
        <f>IF('PV model'!$B$2&gt;0, 180-N5779,IF('PV model'!$B$2&lt;0,0-N5779,N5779))</f>
        <v>213.61073507742714</v>
      </c>
      <c r="P5779" s="2">
        <f>ABS(O5779-'PV model'!$B$5)</f>
        <v>8.6107350774271367</v>
      </c>
      <c r="Q5779" s="3">
        <f t="shared" si="997"/>
        <v>50.872449531255029</v>
      </c>
      <c r="R5779" s="3">
        <f t="shared" si="1002"/>
        <v>2.2449000000000003</v>
      </c>
      <c r="S5779" s="3">
        <f t="shared" si="998"/>
        <v>167.41570272739779</v>
      </c>
      <c r="T5779" s="3">
        <f>(0.5*(1-COS(RADIANS(90-$X$3)))*(D5779+E5779)*'PV model'!$B$4)</f>
        <v>0</v>
      </c>
      <c r="U5779" s="3">
        <f t="shared" si="1003"/>
        <v>169.66060272739779</v>
      </c>
      <c r="V5779" s="3">
        <f>('PV model'!$B$13*(U5779/1000)*(1-'PV model'!$B$14*((20+C5779)-25))*'PV model'!$B$10)/'PV model'!$B$12</f>
        <v>16.287686604224906</v>
      </c>
    </row>
    <row r="5780" spans="1:22" x14ac:dyDescent="0.2">
      <c r="A5780" s="10">
        <f t="shared" si="995"/>
        <v>241</v>
      </c>
      <c r="B5780" s="10">
        <f t="shared" si="1004"/>
        <v>15</v>
      </c>
      <c r="C5780" s="23">
        <v>14.2</v>
      </c>
      <c r="D5780" s="24">
        <v>0</v>
      </c>
      <c r="E5780" s="24">
        <v>148.17599999999999</v>
      </c>
      <c r="F5780" s="48"/>
      <c r="G5780" s="48"/>
      <c r="H5780" s="1">
        <f t="shared" si="1005"/>
        <v>8.8666786689345614</v>
      </c>
      <c r="I5780" s="1">
        <f t="shared" si="999"/>
        <v>-0.35951170913642172</v>
      </c>
      <c r="J5780" s="4">
        <f>B5780+('PV model'!$B$3/15)+(I5780/60)</f>
        <v>14.717341471514393</v>
      </c>
      <c r="K5780" s="2">
        <f t="shared" si="1000"/>
        <v>-40.760122072715895</v>
      </c>
      <c r="L5780" s="2">
        <f>DEGREES(ASIN((((COS(RADIANS('PV model'!$B$2))*COS(RADIANS(H5780))*COS(RADIANS(K5780)))+(SIN(RADIANS('PV model'!$B$2))*SIN(RADIANS(H5780)))))))</f>
        <v>33.430465760738947</v>
      </c>
      <c r="M5780" s="3">
        <f t="shared" si="996"/>
        <v>33.430465760738947</v>
      </c>
      <c r="N5780" s="2">
        <f t="shared" si="1001"/>
        <v>-50.621917487151883</v>
      </c>
      <c r="O5780" s="2">
        <f>IF('PV model'!$B$2&gt;0, 180-N5780,IF('PV model'!$B$2&lt;0,0-N5780,N5780))</f>
        <v>230.62191748715188</v>
      </c>
      <c r="P5780" s="2">
        <f>ABS(O5780-'PV model'!$B$5)</f>
        <v>25.621917487151876</v>
      </c>
      <c r="Q5780" s="3">
        <f t="shared" si="997"/>
        <v>56.569534239261053</v>
      </c>
      <c r="R5780" s="3">
        <f t="shared" si="1002"/>
        <v>0</v>
      </c>
      <c r="S5780" s="3">
        <f t="shared" si="998"/>
        <v>148.17599999999999</v>
      </c>
      <c r="T5780" s="3">
        <f>(0.5*(1-COS(RADIANS(90-$X$3)))*(D5780+E5780)*'PV model'!$B$4)</f>
        <v>0</v>
      </c>
      <c r="U5780" s="3">
        <f t="shared" si="1003"/>
        <v>148.17599999999999</v>
      </c>
      <c r="V5780" s="3">
        <f>('PV model'!$B$13*(U5780/1000)*(1-'PV model'!$B$14*((20+C5780)-25))*'PV model'!$B$10)/'PV model'!$B$12</f>
        <v>14.266603395071995</v>
      </c>
    </row>
    <row r="5781" spans="1:22" x14ac:dyDescent="0.2">
      <c r="A5781" s="10">
        <f t="shared" si="995"/>
        <v>241</v>
      </c>
      <c r="B5781" s="10">
        <f t="shared" si="1004"/>
        <v>16</v>
      </c>
      <c r="C5781" s="23">
        <v>14.9</v>
      </c>
      <c r="D5781" s="24">
        <v>0</v>
      </c>
      <c r="E5781" s="24">
        <v>119.07</v>
      </c>
      <c r="F5781" s="48"/>
      <c r="G5781" s="48"/>
      <c r="H5781" s="1">
        <f t="shared" si="1005"/>
        <v>8.8666786689345614</v>
      </c>
      <c r="I5781" s="1">
        <f t="shared" si="999"/>
        <v>-0.35951170913642172</v>
      </c>
      <c r="J5781" s="4">
        <f>B5781+('PV model'!$B$3/15)+(I5781/60)</f>
        <v>15.717341471514393</v>
      </c>
      <c r="K5781" s="2">
        <f t="shared" si="1000"/>
        <v>-55.760122072715895</v>
      </c>
      <c r="L5781" s="2">
        <f>DEGREES(ASIN((((COS(RADIANS('PV model'!$B$2))*COS(RADIANS(H5781))*COS(RADIANS(K5781)))+(SIN(RADIANS('PV model'!$B$2))*SIN(RADIANS(H5781)))))))</f>
        <v>26.225960956291932</v>
      </c>
      <c r="M5781" s="3">
        <f t="shared" si="996"/>
        <v>26.225960956291932</v>
      </c>
      <c r="N5781" s="2">
        <f t="shared" si="1001"/>
        <v>-65.580477604130991</v>
      </c>
      <c r="O5781" s="2">
        <f>IF('PV model'!$B$2&gt;0, 180-N5781,IF('PV model'!$B$2&lt;0,0-N5781,N5781))</f>
        <v>245.58047760413098</v>
      </c>
      <c r="P5781" s="2">
        <f>ABS(O5781-'PV model'!$B$5)</f>
        <v>40.580477604130976</v>
      </c>
      <c r="Q5781" s="3">
        <f t="shared" si="997"/>
        <v>63.774039043708065</v>
      </c>
      <c r="R5781" s="3">
        <f t="shared" si="1002"/>
        <v>0</v>
      </c>
      <c r="S5781" s="3">
        <f t="shared" si="998"/>
        <v>119.07</v>
      </c>
      <c r="T5781" s="3">
        <f>(0.5*(1-COS(RADIANS(90-$X$3)))*(D5781+E5781)*'PV model'!$B$4)</f>
        <v>0</v>
      </c>
      <c r="U5781" s="3">
        <f t="shared" si="1003"/>
        <v>119.07</v>
      </c>
      <c r="V5781" s="3">
        <f>('PV model'!$B$13*(U5781/1000)*(1-'PV model'!$B$14*((20+C5781)-25))*'PV model'!$B$10)/'PV model'!$B$12</f>
        <v>11.430908606879999</v>
      </c>
    </row>
    <row r="5782" spans="1:22" x14ac:dyDescent="0.2">
      <c r="A5782" s="10">
        <f t="shared" si="995"/>
        <v>241</v>
      </c>
      <c r="B5782" s="10">
        <f t="shared" si="1004"/>
        <v>17</v>
      </c>
      <c r="C5782" s="23">
        <v>14.2</v>
      </c>
      <c r="D5782" s="24">
        <v>0</v>
      </c>
      <c r="E5782" s="24">
        <v>82.908000000000001</v>
      </c>
      <c r="F5782" s="48"/>
      <c r="G5782" s="48"/>
      <c r="H5782" s="1">
        <f t="shared" si="1005"/>
        <v>8.8666786689345614</v>
      </c>
      <c r="I5782" s="1">
        <f t="shared" si="999"/>
        <v>-0.35951170913642172</v>
      </c>
      <c r="J5782" s="4">
        <f>B5782+('PV model'!$B$3/15)+(I5782/60)</f>
        <v>16.717341471514391</v>
      </c>
      <c r="K5782" s="2">
        <f t="shared" si="1000"/>
        <v>-70.760122072715873</v>
      </c>
      <c r="L5782" s="2">
        <f>DEGREES(ASIN((((COS(RADIANS('PV model'!$B$2))*COS(RADIANS(H5782))*COS(RADIANS(K5782)))+(SIN(RADIANS('PV model'!$B$2))*SIN(RADIANS(H5782)))))))</f>
        <v>18.146108420250147</v>
      </c>
      <c r="M5782" s="3">
        <f t="shared" si="996"/>
        <v>18.146108420250147</v>
      </c>
      <c r="N5782" s="2">
        <f t="shared" si="1001"/>
        <v>-79.018350606423979</v>
      </c>
      <c r="O5782" s="2">
        <f>IF('PV model'!$B$2&gt;0, 180-N5782,IF('PV model'!$B$2&lt;0,0-N5782,N5782))</f>
        <v>259.01835060642395</v>
      </c>
      <c r="P5782" s="2">
        <f>ABS(O5782-'PV model'!$B$5)</f>
        <v>54.018350606423951</v>
      </c>
      <c r="Q5782" s="3">
        <f t="shared" si="997"/>
        <v>71.853891579749856</v>
      </c>
      <c r="R5782" s="3">
        <f t="shared" si="1002"/>
        <v>0</v>
      </c>
      <c r="S5782" s="3">
        <f t="shared" si="998"/>
        <v>82.908000000000001</v>
      </c>
      <c r="T5782" s="3">
        <f>(0.5*(1-COS(RADIANS(90-$X$3)))*(D5782+E5782)*'PV model'!$B$4)</f>
        <v>0</v>
      </c>
      <c r="U5782" s="3">
        <f t="shared" si="1003"/>
        <v>82.908000000000001</v>
      </c>
      <c r="V5782" s="3">
        <f>('PV model'!$B$13*(U5782/1000)*(1-'PV model'!$B$14*((20+C5782)-25))*'PV model'!$B$10)/'PV model'!$B$12</f>
        <v>7.9825042805759985</v>
      </c>
    </row>
    <row r="5783" spans="1:22" x14ac:dyDescent="0.2">
      <c r="A5783" s="10">
        <f t="shared" si="995"/>
        <v>241</v>
      </c>
      <c r="B5783" s="10">
        <f t="shared" si="1004"/>
        <v>18</v>
      </c>
      <c r="C5783" s="23">
        <v>13.9</v>
      </c>
      <c r="D5783" s="24">
        <v>0</v>
      </c>
      <c r="E5783" s="24">
        <v>44.981999999999999</v>
      </c>
      <c r="F5783" s="48"/>
      <c r="G5783" s="48"/>
      <c r="H5783" s="1">
        <f t="shared" si="1005"/>
        <v>8.8666786689345614</v>
      </c>
      <c r="I5783" s="1">
        <f t="shared" si="999"/>
        <v>-0.35951170913642172</v>
      </c>
      <c r="J5783" s="4">
        <f>B5783+('PV model'!$B$3/15)+(I5783/60)</f>
        <v>17.717341471514391</v>
      </c>
      <c r="K5783" s="2">
        <f t="shared" si="1000"/>
        <v>-85.760122072715873</v>
      </c>
      <c r="L5783" s="2">
        <f>DEGREES(ASIN((((COS(RADIANS('PV model'!$B$2))*COS(RADIANS(H5783))*COS(RADIANS(K5783)))+(SIN(RADIANS('PV model'!$B$2))*SIN(RADIANS(H5783)))))))</f>
        <v>9.694958102015935</v>
      </c>
      <c r="M5783" s="3">
        <f t="shared" si="996"/>
        <v>9.694958102015935</v>
      </c>
      <c r="N5783" s="2">
        <f t="shared" si="1001"/>
        <v>-88.424469947683022</v>
      </c>
      <c r="O5783" s="2">
        <f>IF('PV model'!$B$2&gt;0, 180-N5783,IF('PV model'!$B$2&lt;0,0-N5783,N5783))</f>
        <v>268.42446994768301</v>
      </c>
      <c r="P5783" s="2">
        <f>ABS(O5783-'PV model'!$B$5)</f>
        <v>63.424469947683008</v>
      </c>
      <c r="Q5783" s="3">
        <f t="shared" si="997"/>
        <v>80.305041897984069</v>
      </c>
      <c r="R5783" s="3">
        <f t="shared" si="1002"/>
        <v>0</v>
      </c>
      <c r="S5783" s="3">
        <f t="shared" si="998"/>
        <v>44.981999999999999</v>
      </c>
      <c r="T5783" s="3">
        <f>(0.5*(1-COS(RADIANS(90-$X$3)))*(D5783+E5783)*'PV model'!$B$4)</f>
        <v>0</v>
      </c>
      <c r="U5783" s="3">
        <f t="shared" si="1003"/>
        <v>44.981999999999999</v>
      </c>
      <c r="V5783" s="3">
        <f>('PV model'!$B$13*(U5783/1000)*(1-'PV model'!$B$14*((20+C5783)-25))*'PV model'!$B$10)/'PV model'!$B$12</f>
        <v>4.3363288543679994</v>
      </c>
    </row>
    <row r="5784" spans="1:22" x14ac:dyDescent="0.2">
      <c r="A5784" s="10">
        <f t="shared" si="995"/>
        <v>241</v>
      </c>
      <c r="B5784" s="10">
        <f t="shared" si="1004"/>
        <v>19</v>
      </c>
      <c r="C5784" s="23">
        <v>14.1</v>
      </c>
      <c r="D5784" s="24">
        <v>0</v>
      </c>
      <c r="E5784" s="24">
        <v>13.229999999999999</v>
      </c>
      <c r="F5784" s="48"/>
      <c r="G5784" s="48"/>
      <c r="H5784" s="1">
        <f t="shared" si="1005"/>
        <v>8.8666786689345614</v>
      </c>
      <c r="I5784" s="1">
        <f t="shared" si="999"/>
        <v>-0.35951170913642172</v>
      </c>
      <c r="J5784" s="4">
        <f>B5784+('PV model'!$B$3/15)+(I5784/60)</f>
        <v>18.717341471514391</v>
      </c>
      <c r="K5784" s="2">
        <f t="shared" si="1000"/>
        <v>-100.76012207271587</v>
      </c>
      <c r="L5784" s="2">
        <f>DEGREES(ASIN((((COS(RADIANS('PV model'!$B$2))*COS(RADIANS(H5784))*COS(RADIANS(K5784)))+(SIN(RADIANS('PV model'!$B$2))*SIN(RADIANS(H5784)))))))</f>
        <v>1.2918066996535496</v>
      </c>
      <c r="M5784" s="3">
        <f t="shared" si="996"/>
        <v>1.2918066996535496</v>
      </c>
      <c r="N5784" s="2">
        <f t="shared" si="1001"/>
        <v>-76.149578104076852</v>
      </c>
      <c r="O5784" s="2">
        <f>IF('PV model'!$B$2&gt;0, 180-N5784,IF('PV model'!$B$2&lt;0,0-N5784,N5784))</f>
        <v>256.14957810407685</v>
      </c>
      <c r="P5784" s="2">
        <f>ABS(O5784-'PV model'!$B$5)</f>
        <v>51.149578104076852</v>
      </c>
      <c r="Q5784" s="3">
        <f t="shared" si="997"/>
        <v>88.708193300346451</v>
      </c>
      <c r="R5784" s="3">
        <f t="shared" si="1002"/>
        <v>0</v>
      </c>
      <c r="S5784" s="3">
        <f t="shared" si="998"/>
        <v>13.229999999999999</v>
      </c>
      <c r="T5784" s="3">
        <f>(0.5*(1-COS(RADIANS(90-$X$3)))*(D5784+E5784)*'PV model'!$B$4)</f>
        <v>0</v>
      </c>
      <c r="U5784" s="3">
        <f t="shared" si="1003"/>
        <v>13.229999999999999</v>
      </c>
      <c r="V5784" s="3">
        <f>('PV model'!$B$13*(U5784/1000)*(1-'PV model'!$B$14*((20+C5784)-25))*'PV model'!$B$10)/'PV model'!$B$12</f>
        <v>1.2743328628799999</v>
      </c>
    </row>
    <row r="5785" spans="1:22" x14ac:dyDescent="0.2">
      <c r="A5785" s="10">
        <f t="shared" si="995"/>
        <v>241</v>
      </c>
      <c r="B5785" s="10">
        <f t="shared" si="1004"/>
        <v>20</v>
      </c>
      <c r="C5785" s="23">
        <v>13.9</v>
      </c>
      <c r="D5785" s="24">
        <v>0</v>
      </c>
      <c r="E5785" s="24">
        <v>0.88200000000000001</v>
      </c>
      <c r="F5785" s="48"/>
      <c r="G5785" s="48"/>
      <c r="H5785" s="1">
        <f t="shared" si="1005"/>
        <v>8.8666786689345614</v>
      </c>
      <c r="I5785" s="1">
        <f t="shared" si="999"/>
        <v>-0.35951170913642172</v>
      </c>
      <c r="J5785" s="4">
        <f>B5785+('PV model'!$B$3/15)+(I5785/60)</f>
        <v>19.717341471514391</v>
      </c>
      <c r="K5785" s="2">
        <f t="shared" si="1000"/>
        <v>-115.76012207271587</v>
      </c>
      <c r="L5785" s="2">
        <f>DEGREES(ASIN((((COS(RADIANS('PV model'!$B$2))*COS(RADIANS(H5785))*COS(RADIANS(K5785)))+(SIN(RADIANS('PV model'!$B$2))*SIN(RADIANS(H5785)))))))</f>
        <v>-6.6724723677122961</v>
      </c>
      <c r="M5785" s="3">
        <f t="shared" si="996"/>
        <v>0</v>
      </c>
      <c r="N5785" s="2">
        <f t="shared" si="1001"/>
        <v>-63.627779940451603</v>
      </c>
      <c r="O5785" s="2">
        <f>IF('PV model'!$B$2&gt;0, 180-N5785,IF('PV model'!$B$2&lt;0,0-N5785,N5785))</f>
        <v>243.6277799404516</v>
      </c>
      <c r="P5785" s="2">
        <f>ABS(O5785-'PV model'!$B$5)</f>
        <v>38.627779940451603</v>
      </c>
      <c r="Q5785" s="3">
        <f t="shared" si="997"/>
        <v>96.672472367712288</v>
      </c>
      <c r="R5785" s="3">
        <f t="shared" si="1002"/>
        <v>0</v>
      </c>
      <c r="S5785" s="3">
        <f t="shared" si="998"/>
        <v>0.88200000000000001</v>
      </c>
      <c r="T5785" s="3">
        <f>(0.5*(1-COS(RADIANS(90-$X$3)))*(D5785+E5785)*'PV model'!$B$4)</f>
        <v>0</v>
      </c>
      <c r="U5785" s="3">
        <f t="shared" si="1003"/>
        <v>0.88200000000000001</v>
      </c>
      <c r="V5785" s="3">
        <f>('PV model'!$B$13*(U5785/1000)*(1-'PV model'!$B$14*((20+C5785)-25))*'PV model'!$B$10)/'PV model'!$B$12</f>
        <v>8.5026055967999989E-2</v>
      </c>
    </row>
    <row r="5786" spans="1:22" x14ac:dyDescent="0.2">
      <c r="A5786" s="10">
        <f t="shared" si="995"/>
        <v>241</v>
      </c>
      <c r="B5786" s="10">
        <f t="shared" si="1004"/>
        <v>21</v>
      </c>
      <c r="C5786" s="23">
        <v>14.2</v>
      </c>
      <c r="D5786" s="24">
        <v>0</v>
      </c>
      <c r="E5786" s="24">
        <v>0</v>
      </c>
      <c r="F5786" s="48"/>
      <c r="G5786" s="48"/>
      <c r="H5786" s="1">
        <f t="shared" si="1005"/>
        <v>8.8666786689345614</v>
      </c>
      <c r="I5786" s="1">
        <f t="shared" si="999"/>
        <v>-0.35951170913642172</v>
      </c>
      <c r="J5786" s="4">
        <f>B5786+('PV model'!$B$3/15)+(I5786/60)</f>
        <v>20.717341471514391</v>
      </c>
      <c r="K5786" s="2">
        <f t="shared" si="1000"/>
        <v>-130.76012207271586</v>
      </c>
      <c r="L5786" s="2">
        <f>DEGREES(ASIN((((COS(RADIANS('PV model'!$B$2))*COS(RADIANS(H5786))*COS(RADIANS(K5786)))+(SIN(RADIANS('PV model'!$B$2))*SIN(RADIANS(H5786)))))))</f>
        <v>-13.789552952071839</v>
      </c>
      <c r="M5786" s="3">
        <f t="shared" si="996"/>
        <v>0</v>
      </c>
      <c r="N5786" s="2">
        <f t="shared" si="1001"/>
        <v>-50.408567583400192</v>
      </c>
      <c r="O5786" s="2">
        <f>IF('PV model'!$B$2&gt;0, 180-N5786,IF('PV model'!$B$2&lt;0,0-N5786,N5786))</f>
        <v>230.40856758340018</v>
      </c>
      <c r="P5786" s="2">
        <f>ABS(O5786-'PV model'!$B$5)</f>
        <v>25.408567583400185</v>
      </c>
      <c r="Q5786" s="3">
        <f t="shared" si="997"/>
        <v>103.78955295207183</v>
      </c>
      <c r="R5786" s="3">
        <f t="shared" si="1002"/>
        <v>0</v>
      </c>
      <c r="S5786" s="3">
        <f t="shared" si="998"/>
        <v>0</v>
      </c>
      <c r="T5786" s="3">
        <f>(0.5*(1-COS(RADIANS(90-$X$3)))*(D5786+E5786)*'PV model'!$B$4)</f>
        <v>0</v>
      </c>
      <c r="U5786" s="3">
        <f t="shared" si="1003"/>
        <v>0</v>
      </c>
      <c r="V5786" s="3">
        <f>('PV model'!$B$13*(U5786/1000)*(1-'PV model'!$B$14*((20+C5786)-25))*'PV model'!$B$10)/'PV model'!$B$12</f>
        <v>0</v>
      </c>
    </row>
    <row r="5787" spans="1:22" x14ac:dyDescent="0.2">
      <c r="A5787" s="10">
        <f t="shared" si="995"/>
        <v>241</v>
      </c>
      <c r="B5787" s="10">
        <f t="shared" si="1004"/>
        <v>22</v>
      </c>
      <c r="C5787" s="23">
        <v>14.2</v>
      </c>
      <c r="D5787" s="24">
        <v>0</v>
      </c>
      <c r="E5787" s="24">
        <v>0</v>
      </c>
      <c r="F5787" s="48"/>
      <c r="G5787" s="48"/>
      <c r="H5787" s="1">
        <f t="shared" si="1005"/>
        <v>8.8666786689345614</v>
      </c>
      <c r="I5787" s="1">
        <f t="shared" si="999"/>
        <v>-0.35951170913642172</v>
      </c>
      <c r="J5787" s="4">
        <f>B5787+('PV model'!$B$3/15)+(I5787/60)</f>
        <v>21.717341471514391</v>
      </c>
      <c r="K5787" s="2">
        <f t="shared" si="1000"/>
        <v>-145.76012207271586</v>
      </c>
      <c r="L5787" s="2">
        <f>DEGREES(ASIN((((COS(RADIANS('PV model'!$B$2))*COS(RADIANS(H5787))*COS(RADIANS(K5787)))+(SIN(RADIANS('PV model'!$B$2))*SIN(RADIANS(H5787)))))))</f>
        <v>-19.610177855048626</v>
      </c>
      <c r="M5787" s="3">
        <f t="shared" si="996"/>
        <v>0</v>
      </c>
      <c r="N5787" s="2">
        <f t="shared" si="1001"/>
        <v>-36.168776162989971</v>
      </c>
      <c r="O5787" s="2">
        <f>IF('PV model'!$B$2&gt;0, 180-N5787,IF('PV model'!$B$2&lt;0,0-N5787,N5787))</f>
        <v>216.16877616298996</v>
      </c>
      <c r="P5787" s="2">
        <f>ABS(O5787-'PV model'!$B$5)</f>
        <v>11.168776162989957</v>
      </c>
      <c r="Q5787" s="3">
        <f t="shared" si="997"/>
        <v>109.61017785504863</v>
      </c>
      <c r="R5787" s="3">
        <f t="shared" si="1002"/>
        <v>0</v>
      </c>
      <c r="S5787" s="3">
        <f t="shared" si="998"/>
        <v>0</v>
      </c>
      <c r="T5787" s="3">
        <f>(0.5*(1-COS(RADIANS(90-$X$3)))*(D5787+E5787)*'PV model'!$B$4)</f>
        <v>0</v>
      </c>
      <c r="U5787" s="3">
        <f t="shared" si="1003"/>
        <v>0</v>
      </c>
      <c r="V5787" s="3">
        <f>('PV model'!$B$13*(U5787/1000)*(1-'PV model'!$B$14*((20+C5787)-25))*'PV model'!$B$10)/'PV model'!$B$12</f>
        <v>0</v>
      </c>
    </row>
    <row r="5788" spans="1:22" x14ac:dyDescent="0.2">
      <c r="A5788" s="10">
        <f t="shared" si="995"/>
        <v>241</v>
      </c>
      <c r="B5788" s="10">
        <f t="shared" si="1004"/>
        <v>23</v>
      </c>
      <c r="C5788" s="23">
        <v>13.7</v>
      </c>
      <c r="D5788" s="24">
        <v>0</v>
      </c>
      <c r="E5788" s="24">
        <v>0</v>
      </c>
      <c r="F5788" s="48"/>
      <c r="G5788" s="48"/>
      <c r="H5788" s="1">
        <f t="shared" si="1005"/>
        <v>8.8666786689345614</v>
      </c>
      <c r="I5788" s="1">
        <f t="shared" si="999"/>
        <v>-0.35951170913642172</v>
      </c>
      <c r="J5788" s="4">
        <f>B5788+('PV model'!$B$3/15)+(I5788/60)</f>
        <v>22.717341471514391</v>
      </c>
      <c r="K5788" s="2">
        <f t="shared" si="1000"/>
        <v>-160.76012207271586</v>
      </c>
      <c r="L5788" s="2">
        <f>DEGREES(ASIN((((COS(RADIANS('PV model'!$B$2))*COS(RADIANS(H5788))*COS(RADIANS(K5788)))+(SIN(RADIANS('PV model'!$B$2))*SIN(RADIANS(H5788)))))))</f>
        <v>-23.662779471031243</v>
      </c>
      <c r="M5788" s="3">
        <f t="shared" si="996"/>
        <v>0</v>
      </c>
      <c r="N5788" s="2">
        <f t="shared" si="1001"/>
        <v>-20.822426671451868</v>
      </c>
      <c r="O5788" s="2">
        <f>IF('PV model'!$B$2&gt;0, 180-N5788,IF('PV model'!$B$2&lt;0,0-N5788,N5788))</f>
        <v>200.82242667145186</v>
      </c>
      <c r="P5788" s="2">
        <f>ABS(O5788-'PV model'!$B$5)</f>
        <v>4.1775733285481351</v>
      </c>
      <c r="Q5788" s="3">
        <f t="shared" si="997"/>
        <v>113.66277947103124</v>
      </c>
      <c r="R5788" s="3">
        <f t="shared" si="1002"/>
        <v>0</v>
      </c>
      <c r="S5788" s="3">
        <f t="shared" si="998"/>
        <v>0</v>
      </c>
      <c r="T5788" s="3">
        <f>(0.5*(1-COS(RADIANS(90-$X$3)))*(D5788+E5788)*'PV model'!$B$4)</f>
        <v>0</v>
      </c>
      <c r="U5788" s="3">
        <f t="shared" si="1003"/>
        <v>0</v>
      </c>
      <c r="V5788" s="3">
        <f>('PV model'!$B$13*(U5788/1000)*(1-'PV model'!$B$14*((20+C5788)-25))*'PV model'!$B$10)/'PV model'!$B$12</f>
        <v>0</v>
      </c>
    </row>
    <row r="5789" spans="1:22" x14ac:dyDescent="0.2">
      <c r="A5789" s="10">
        <f t="shared" si="995"/>
        <v>241</v>
      </c>
      <c r="B5789" s="10">
        <f t="shared" si="1004"/>
        <v>24</v>
      </c>
      <c r="C5789" s="23">
        <v>13.8</v>
      </c>
      <c r="D5789" s="24">
        <v>0</v>
      </c>
      <c r="E5789" s="24">
        <v>0</v>
      </c>
      <c r="F5789" s="48"/>
      <c r="G5789" s="48"/>
      <c r="H5789" s="1">
        <f t="shared" si="1005"/>
        <v>8.8666786689345614</v>
      </c>
      <c r="I5789" s="1">
        <f t="shared" si="999"/>
        <v>-0.35951170913642172</v>
      </c>
      <c r="J5789" s="4">
        <f>B5789+('PV model'!$B$3/15)+(I5789/60)</f>
        <v>23.717341471514391</v>
      </c>
      <c r="K5789" s="2">
        <f t="shared" si="1000"/>
        <v>-175.76012207271586</v>
      </c>
      <c r="L5789" s="2">
        <f>DEGREES(ASIN((((COS(RADIANS('PV model'!$B$2))*COS(RADIANS(H5789))*COS(RADIANS(K5789)))+(SIN(RADIANS('PV model'!$B$2))*SIN(RADIANS(H5789)))))))</f>
        <v>-25.536028416722445</v>
      </c>
      <c r="M5789" s="3">
        <f t="shared" si="996"/>
        <v>0</v>
      </c>
      <c r="N5789" s="2">
        <f t="shared" si="1001"/>
        <v>-4.6435844924384604</v>
      </c>
      <c r="O5789" s="2">
        <f>IF('PV model'!$B$2&gt;0, 180-N5789,IF('PV model'!$B$2&lt;0,0-N5789,N5789))</f>
        <v>184.64358449243846</v>
      </c>
      <c r="P5789" s="2">
        <f>ABS(O5789-'PV model'!$B$5)</f>
        <v>20.356415507561536</v>
      </c>
      <c r="Q5789" s="3">
        <f t="shared" si="997"/>
        <v>115.53602841672244</v>
      </c>
      <c r="R5789" s="3">
        <f t="shared" si="1002"/>
        <v>0</v>
      </c>
      <c r="S5789" s="3">
        <f t="shared" si="998"/>
        <v>0</v>
      </c>
      <c r="T5789" s="3">
        <f>(0.5*(1-COS(RADIANS(90-$X$3)))*(D5789+E5789)*'PV model'!$B$4)</f>
        <v>0</v>
      </c>
      <c r="U5789" s="3">
        <f t="shared" si="1003"/>
        <v>0</v>
      </c>
      <c r="V5789" s="3">
        <f>('PV model'!$B$13*(U5789/1000)*(1-'PV model'!$B$14*((20+C5789)-25))*'PV model'!$B$10)/'PV model'!$B$12</f>
        <v>0</v>
      </c>
    </row>
    <row r="5790" spans="1:22" x14ac:dyDescent="0.2">
      <c r="A5790" s="10">
        <f t="shared" si="995"/>
        <v>242</v>
      </c>
      <c r="B5790" s="10">
        <f t="shared" si="1004"/>
        <v>1</v>
      </c>
      <c r="C5790" s="23">
        <v>14</v>
      </c>
      <c r="D5790" s="24">
        <v>0</v>
      </c>
      <c r="E5790" s="24">
        <v>0</v>
      </c>
      <c r="F5790" s="48"/>
      <c r="G5790" s="48"/>
      <c r="H5790" s="1">
        <f t="shared" si="1005"/>
        <v>8.4914003399601903</v>
      </c>
      <c r="I5790" s="1">
        <f t="shared" si="999"/>
        <v>-3.7166616771179495E-2</v>
      </c>
      <c r="J5790" s="4">
        <f>B5790+('PV model'!$B$3/15)+(I5790/60)</f>
        <v>0.72271388972048034</v>
      </c>
      <c r="K5790" s="2">
        <f t="shared" si="1000"/>
        <v>169.15929165419277</v>
      </c>
      <c r="L5790" s="2">
        <f>DEGREES(ASIN((((COS(RADIANS('PV model'!$B$2))*COS(RADIANS(H5790))*COS(RADIANS(K5790)))+(SIN(RADIANS('PV model'!$B$2))*SIN(RADIANS(H5790)))))))</f>
        <v>-25.372955009262853</v>
      </c>
      <c r="M5790" s="3">
        <f t="shared" si="996"/>
        <v>0</v>
      </c>
      <c r="N5790" s="2">
        <f t="shared" si="1001"/>
        <v>11.880832065387199</v>
      </c>
      <c r="O5790" s="2">
        <f>IF('PV model'!$B$2&gt;0, 180-N5790,IF('PV model'!$B$2&lt;0,0-N5790,N5790))</f>
        <v>168.11916793461279</v>
      </c>
      <c r="P5790" s="2">
        <f>ABS(O5790-'PV model'!$B$5)</f>
        <v>36.88083206538721</v>
      </c>
      <c r="Q5790" s="3">
        <f t="shared" si="997"/>
        <v>115.37295500926285</v>
      </c>
      <c r="R5790" s="3">
        <f t="shared" si="1002"/>
        <v>0</v>
      </c>
      <c r="S5790" s="3">
        <f t="shared" si="998"/>
        <v>0</v>
      </c>
      <c r="T5790" s="3">
        <f>(0.5*(1-COS(RADIANS(90-$X$3)))*(D5790+E5790)*'PV model'!$B$4)</f>
        <v>0</v>
      </c>
      <c r="U5790" s="3">
        <f t="shared" si="1003"/>
        <v>0</v>
      </c>
      <c r="V5790" s="3">
        <f>('PV model'!$B$13*(U5790/1000)*(1-'PV model'!$B$14*((20+C5790)-25))*'PV model'!$B$10)/'PV model'!$B$12</f>
        <v>0</v>
      </c>
    </row>
    <row r="5791" spans="1:22" x14ac:dyDescent="0.2">
      <c r="A5791" s="10">
        <f t="shared" si="995"/>
        <v>242</v>
      </c>
      <c r="B5791" s="10">
        <f t="shared" si="1004"/>
        <v>2</v>
      </c>
      <c r="C5791" s="23">
        <v>14.2</v>
      </c>
      <c r="D5791" s="24">
        <v>0</v>
      </c>
      <c r="E5791" s="24">
        <v>0</v>
      </c>
      <c r="F5791" s="48"/>
      <c r="G5791" s="48"/>
      <c r="H5791" s="1">
        <f t="shared" si="1005"/>
        <v>8.4914003399601903</v>
      </c>
      <c r="I5791" s="1">
        <f t="shared" si="999"/>
        <v>-3.7166616771179495E-2</v>
      </c>
      <c r="J5791" s="4">
        <f>B5791+('PV model'!$B$3/15)+(I5791/60)</f>
        <v>1.7227138897204803</v>
      </c>
      <c r="K5791" s="2">
        <f t="shared" si="1000"/>
        <v>154.15929165419277</v>
      </c>
      <c r="L5791" s="2">
        <f>DEGREES(ASIN((((COS(RADIANS('PV model'!$B$2))*COS(RADIANS(H5791))*COS(RADIANS(K5791)))+(SIN(RADIANS('PV model'!$B$2))*SIN(RADIANS(H5791)))))))</f>
        <v>-22.488099449671356</v>
      </c>
      <c r="M5791" s="3">
        <f t="shared" si="996"/>
        <v>0</v>
      </c>
      <c r="N5791" s="2">
        <f t="shared" si="1001"/>
        <v>27.81195524815735</v>
      </c>
      <c r="O5791" s="2">
        <f>IF('PV model'!$B$2&gt;0, 180-N5791,IF('PV model'!$B$2&lt;0,0-N5791,N5791))</f>
        <v>152.18804475184265</v>
      </c>
      <c r="P5791" s="2">
        <f>ABS(O5791-'PV model'!$B$5)</f>
        <v>52.811955248157346</v>
      </c>
      <c r="Q5791" s="3">
        <f t="shared" si="997"/>
        <v>112.48809944967135</v>
      </c>
      <c r="R5791" s="3">
        <f t="shared" si="1002"/>
        <v>0</v>
      </c>
      <c r="S5791" s="3">
        <f t="shared" si="998"/>
        <v>0</v>
      </c>
      <c r="T5791" s="3">
        <f>(0.5*(1-COS(RADIANS(90-$X$3)))*(D5791+E5791)*'PV model'!$B$4)</f>
        <v>0</v>
      </c>
      <c r="U5791" s="3">
        <f t="shared" si="1003"/>
        <v>0</v>
      </c>
      <c r="V5791" s="3">
        <f>('PV model'!$B$13*(U5791/1000)*(1-'PV model'!$B$14*((20+C5791)-25))*'PV model'!$B$10)/'PV model'!$B$12</f>
        <v>0</v>
      </c>
    </row>
    <row r="5792" spans="1:22" x14ac:dyDescent="0.2">
      <c r="A5792" s="10">
        <f t="shared" si="995"/>
        <v>242</v>
      </c>
      <c r="B5792" s="10">
        <f t="shared" si="1004"/>
        <v>3</v>
      </c>
      <c r="C5792" s="23">
        <v>13.5</v>
      </c>
      <c r="D5792" s="24">
        <v>0</v>
      </c>
      <c r="E5792" s="24">
        <v>0</v>
      </c>
      <c r="F5792" s="48"/>
      <c r="G5792" s="48"/>
      <c r="H5792" s="1">
        <f t="shared" si="1005"/>
        <v>8.4914003399601903</v>
      </c>
      <c r="I5792" s="1">
        <f t="shared" si="999"/>
        <v>-3.7166616771179495E-2</v>
      </c>
      <c r="J5792" s="4">
        <f>B5792+('PV model'!$B$3/15)+(I5792/60)</f>
        <v>2.7227138897204801</v>
      </c>
      <c r="K5792" s="2">
        <f t="shared" si="1000"/>
        <v>139.15929165419277</v>
      </c>
      <c r="L5792" s="2">
        <f>DEGREES(ASIN((((COS(RADIANS('PV model'!$B$2))*COS(RADIANS(H5792))*COS(RADIANS(K5792)))+(SIN(RADIANS('PV model'!$B$2))*SIN(RADIANS(H5792)))))))</f>
        <v>-17.584688168543487</v>
      </c>
      <c r="M5792" s="3">
        <f t="shared" si="996"/>
        <v>0</v>
      </c>
      <c r="N5792" s="2">
        <f t="shared" si="1001"/>
        <v>42.726124811601252</v>
      </c>
      <c r="O5792" s="2">
        <f>IF('PV model'!$B$2&gt;0, 180-N5792,IF('PV model'!$B$2&lt;0,0-N5792,N5792))</f>
        <v>137.27387518839873</v>
      </c>
      <c r="P5792" s="2">
        <f>ABS(O5792-'PV model'!$B$5)</f>
        <v>67.726124811601267</v>
      </c>
      <c r="Q5792" s="3">
        <f t="shared" si="997"/>
        <v>107.58468816854348</v>
      </c>
      <c r="R5792" s="3">
        <f t="shared" si="1002"/>
        <v>0</v>
      </c>
      <c r="S5792" s="3">
        <f t="shared" si="998"/>
        <v>0</v>
      </c>
      <c r="T5792" s="3">
        <f>(0.5*(1-COS(RADIANS(90-$X$3)))*(D5792+E5792)*'PV model'!$B$4)</f>
        <v>0</v>
      </c>
      <c r="U5792" s="3">
        <f t="shared" si="1003"/>
        <v>0</v>
      </c>
      <c r="V5792" s="3">
        <f>('PV model'!$B$13*(U5792/1000)*(1-'PV model'!$B$14*((20+C5792)-25))*'PV model'!$B$10)/'PV model'!$B$12</f>
        <v>0</v>
      </c>
    </row>
    <row r="5793" spans="1:22" x14ac:dyDescent="0.2">
      <c r="A5793" s="10">
        <f t="shared" si="995"/>
        <v>242</v>
      </c>
      <c r="B5793" s="10">
        <f t="shared" si="1004"/>
        <v>4</v>
      </c>
      <c r="C5793" s="23">
        <v>13.1</v>
      </c>
      <c r="D5793" s="24">
        <v>0</v>
      </c>
      <c r="E5793" s="24">
        <v>0</v>
      </c>
      <c r="F5793" s="48"/>
      <c r="G5793" s="48"/>
      <c r="H5793" s="1">
        <f t="shared" si="1005"/>
        <v>8.4914003399601903</v>
      </c>
      <c r="I5793" s="1">
        <f t="shared" si="999"/>
        <v>-3.7166616771179495E-2</v>
      </c>
      <c r="J5793" s="4">
        <f>B5793+('PV model'!$B$3/15)+(I5793/60)</f>
        <v>3.7227138897204801</v>
      </c>
      <c r="K5793" s="2">
        <f t="shared" si="1000"/>
        <v>124.15929165419278</v>
      </c>
      <c r="L5793" s="2">
        <f>DEGREES(ASIN((((COS(RADIANS('PV model'!$B$2))*COS(RADIANS(H5793))*COS(RADIANS(K5793)))+(SIN(RADIANS('PV model'!$B$2))*SIN(RADIANS(H5793)))))))</f>
        <v>-11.119565954936308</v>
      </c>
      <c r="M5793" s="3">
        <f t="shared" si="996"/>
        <v>0</v>
      </c>
      <c r="N5793" s="2">
        <f t="shared" si="1001"/>
        <v>56.518809885040113</v>
      </c>
      <c r="O5793" s="2">
        <f>IF('PV model'!$B$2&gt;0, 180-N5793,IF('PV model'!$B$2&lt;0,0-N5793,N5793))</f>
        <v>123.48119011495989</v>
      </c>
      <c r="P5793" s="2">
        <f>ABS(O5793-'PV model'!$B$5)</f>
        <v>81.518809885040113</v>
      </c>
      <c r="Q5793" s="3">
        <f t="shared" si="997"/>
        <v>101.11956595493631</v>
      </c>
      <c r="R5793" s="3">
        <f t="shared" si="1002"/>
        <v>0</v>
      </c>
      <c r="S5793" s="3">
        <f t="shared" si="998"/>
        <v>0</v>
      </c>
      <c r="T5793" s="3">
        <f>(0.5*(1-COS(RADIANS(90-$X$3)))*(D5793+E5793)*'PV model'!$B$4)</f>
        <v>0</v>
      </c>
      <c r="U5793" s="3">
        <f t="shared" si="1003"/>
        <v>0</v>
      </c>
      <c r="V5793" s="3">
        <f>('PV model'!$B$13*(U5793/1000)*(1-'PV model'!$B$14*((20+C5793)-25))*'PV model'!$B$10)/'PV model'!$B$12</f>
        <v>0</v>
      </c>
    </row>
    <row r="5794" spans="1:22" x14ac:dyDescent="0.2">
      <c r="A5794" s="10">
        <f t="shared" si="995"/>
        <v>242</v>
      </c>
      <c r="B5794" s="10">
        <f t="shared" si="1004"/>
        <v>5</v>
      </c>
      <c r="C5794" s="23">
        <v>12.5</v>
      </c>
      <c r="D5794" s="24">
        <v>0</v>
      </c>
      <c r="E5794" s="24">
        <v>0</v>
      </c>
      <c r="F5794" s="48"/>
      <c r="G5794" s="48"/>
      <c r="H5794" s="1">
        <f t="shared" si="1005"/>
        <v>8.4914003399601903</v>
      </c>
      <c r="I5794" s="1">
        <f t="shared" si="999"/>
        <v>-3.7166616771179495E-2</v>
      </c>
      <c r="J5794" s="4">
        <f>B5794+('PV model'!$B$3/15)+(I5794/60)</f>
        <v>4.722713889720481</v>
      </c>
      <c r="K5794" s="2">
        <f t="shared" si="1000"/>
        <v>109.15929165419278</v>
      </c>
      <c r="L5794" s="2">
        <f>DEGREES(ASIN((((COS(RADIANS('PV model'!$B$2))*COS(RADIANS(H5794))*COS(RADIANS(K5794)))+(SIN(RADIANS('PV model'!$B$2))*SIN(RADIANS(H5794)))))))</f>
        <v>-3.5639764582176339</v>
      </c>
      <c r="M5794" s="3">
        <f t="shared" si="996"/>
        <v>0</v>
      </c>
      <c r="N5794" s="2">
        <f t="shared" si="1001"/>
        <v>69.400947521449396</v>
      </c>
      <c r="O5794" s="2">
        <f>IF('PV model'!$B$2&gt;0, 180-N5794,IF('PV model'!$B$2&lt;0,0-N5794,N5794))</f>
        <v>110.5990524785506</v>
      </c>
      <c r="P5794" s="2">
        <f>ABS(O5794-'PV model'!$B$5)</f>
        <v>94.400947521449396</v>
      </c>
      <c r="Q5794" s="3">
        <f t="shared" si="997"/>
        <v>93.563976458217638</v>
      </c>
      <c r="R5794" s="3">
        <f t="shared" si="1002"/>
        <v>0</v>
      </c>
      <c r="S5794" s="3">
        <f t="shared" si="998"/>
        <v>0</v>
      </c>
      <c r="T5794" s="3">
        <f>(0.5*(1-COS(RADIANS(90-$X$3)))*(D5794+E5794)*'PV model'!$B$4)</f>
        <v>0</v>
      </c>
      <c r="U5794" s="3">
        <f t="shared" si="1003"/>
        <v>0</v>
      </c>
      <c r="V5794" s="3">
        <f>('PV model'!$B$13*(U5794/1000)*(1-'PV model'!$B$14*((20+C5794)-25))*'PV model'!$B$10)/'PV model'!$B$12</f>
        <v>0</v>
      </c>
    </row>
    <row r="5795" spans="1:22" x14ac:dyDescent="0.2">
      <c r="A5795" s="10">
        <f t="shared" si="995"/>
        <v>242</v>
      </c>
      <c r="B5795" s="10">
        <f t="shared" si="1004"/>
        <v>6</v>
      </c>
      <c r="C5795" s="23">
        <v>12.3</v>
      </c>
      <c r="D5795" s="24">
        <v>0</v>
      </c>
      <c r="E5795" s="24">
        <v>3.528</v>
      </c>
      <c r="F5795" s="48"/>
      <c r="G5795" s="48"/>
      <c r="H5795" s="1">
        <f t="shared" si="1005"/>
        <v>8.4914003399601903</v>
      </c>
      <c r="I5795" s="1">
        <f t="shared" si="999"/>
        <v>-3.7166616771179495E-2</v>
      </c>
      <c r="J5795" s="4">
        <f>B5795+('PV model'!$B$3/15)+(I5795/60)</f>
        <v>5.722713889720481</v>
      </c>
      <c r="K5795" s="2">
        <f t="shared" si="1000"/>
        <v>94.159291654192785</v>
      </c>
      <c r="L5795" s="2">
        <f>DEGREES(ASIN((((COS(RADIANS('PV model'!$B$2))*COS(RADIANS(H5795))*COS(RADIANS(K5795)))+(SIN(RADIANS('PV model'!$B$2))*SIN(RADIANS(H5795)))))))</f>
        <v>4.6495193651680573</v>
      </c>
      <c r="M5795" s="3">
        <f t="shared" si="996"/>
        <v>4.6495193651680573</v>
      </c>
      <c r="N5795" s="2">
        <f t="shared" si="1001"/>
        <v>81.765451891871422</v>
      </c>
      <c r="O5795" s="2">
        <f>IF('PV model'!$B$2&gt;0, 180-N5795,IF('PV model'!$B$2&lt;0,0-N5795,N5795))</f>
        <v>98.234548108128578</v>
      </c>
      <c r="P5795" s="2">
        <f>ABS(O5795-'PV model'!$B$5)</f>
        <v>106.76545189187142</v>
      </c>
      <c r="Q5795" s="3">
        <f t="shared" si="997"/>
        <v>85.350480634831939</v>
      </c>
      <c r="R5795" s="3">
        <f t="shared" si="1002"/>
        <v>0</v>
      </c>
      <c r="S5795" s="3">
        <f t="shared" si="998"/>
        <v>3.528</v>
      </c>
      <c r="T5795" s="3">
        <f>(0.5*(1-COS(RADIANS(90-$X$3)))*(D5795+E5795)*'PV model'!$B$4)</f>
        <v>0</v>
      </c>
      <c r="U5795" s="3">
        <f t="shared" si="1003"/>
        <v>3.528</v>
      </c>
      <c r="V5795" s="3">
        <f>('PV model'!$B$13*(U5795/1000)*(1-'PV model'!$B$14*((20+C5795)-25))*'PV model'!$B$10)/'PV model'!$B$12</f>
        <v>0.34236124070399993</v>
      </c>
    </row>
    <row r="5796" spans="1:22" x14ac:dyDescent="0.2">
      <c r="A5796" s="10">
        <f t="shared" si="995"/>
        <v>242</v>
      </c>
      <c r="B5796" s="10">
        <f t="shared" si="1004"/>
        <v>7</v>
      </c>
      <c r="C5796" s="23">
        <v>11.9</v>
      </c>
      <c r="D5796" s="24">
        <v>0</v>
      </c>
      <c r="E5796" s="24">
        <v>35.28</v>
      </c>
      <c r="F5796" s="48"/>
      <c r="G5796" s="48"/>
      <c r="H5796" s="1">
        <f t="shared" si="1005"/>
        <v>8.4914003399601903</v>
      </c>
      <c r="I5796" s="1">
        <f t="shared" si="999"/>
        <v>-3.7166616771179495E-2</v>
      </c>
      <c r="J5796" s="4">
        <f>B5796+('PV model'!$B$3/15)+(I5796/60)</f>
        <v>6.722713889720481</v>
      </c>
      <c r="K5796" s="2">
        <f t="shared" si="1000"/>
        <v>79.159291654192785</v>
      </c>
      <c r="L5796" s="2">
        <f>DEGREES(ASIN((((COS(RADIANS('PV model'!$B$2))*COS(RADIANS(H5796))*COS(RADIANS(K5796)))+(SIN(RADIANS('PV model'!$B$2))*SIN(RADIANS(H5796)))))))</f>
        <v>13.123614815970658</v>
      </c>
      <c r="M5796" s="3">
        <f t="shared" si="996"/>
        <v>13.123614815970658</v>
      </c>
      <c r="N5796" s="2">
        <f t="shared" si="1001"/>
        <v>85.897896598650689</v>
      </c>
      <c r="O5796" s="2">
        <f>IF('PV model'!$B$2&gt;0, 180-N5796,IF('PV model'!$B$2&lt;0,0-N5796,N5796))</f>
        <v>94.102103401349311</v>
      </c>
      <c r="P5796" s="2">
        <f>ABS(O5796-'PV model'!$B$5)</f>
        <v>110.89789659865069</v>
      </c>
      <c r="Q5796" s="3">
        <f t="shared" si="997"/>
        <v>76.876385184029346</v>
      </c>
      <c r="R5796" s="3">
        <f t="shared" si="1002"/>
        <v>0</v>
      </c>
      <c r="S5796" s="3">
        <f t="shared" si="998"/>
        <v>35.28</v>
      </c>
      <c r="T5796" s="3">
        <f>(0.5*(1-COS(RADIANS(90-$X$3)))*(D5796+E5796)*'PV model'!$B$4)</f>
        <v>0</v>
      </c>
      <c r="U5796" s="3">
        <f t="shared" si="1003"/>
        <v>35.28</v>
      </c>
      <c r="V5796" s="3">
        <f>('PV model'!$B$13*(U5796/1000)*(1-'PV model'!$B$14*((20+C5796)-25))*'PV model'!$B$10)/'PV model'!$B$12</f>
        <v>3.4292549491200002</v>
      </c>
    </row>
    <row r="5797" spans="1:22" x14ac:dyDescent="0.2">
      <c r="A5797" s="10">
        <f t="shared" si="995"/>
        <v>242</v>
      </c>
      <c r="B5797" s="10">
        <f t="shared" si="1004"/>
        <v>8</v>
      </c>
      <c r="C5797" s="23">
        <v>12.4</v>
      </c>
      <c r="D5797" s="24">
        <v>136.93889999999999</v>
      </c>
      <c r="E5797" s="24">
        <v>100.548</v>
      </c>
      <c r="F5797" s="48"/>
      <c r="G5797" s="48"/>
      <c r="H5797" s="1">
        <f t="shared" si="1005"/>
        <v>8.4914003399601903</v>
      </c>
      <c r="I5797" s="1">
        <f t="shared" si="999"/>
        <v>-3.7166616771179495E-2</v>
      </c>
      <c r="J5797" s="4">
        <f>B5797+('PV model'!$B$3/15)+(I5797/60)</f>
        <v>7.722713889720481</v>
      </c>
      <c r="K5797" s="2">
        <f t="shared" si="1000"/>
        <v>64.159291654192785</v>
      </c>
      <c r="L5797" s="2">
        <f>DEGREES(ASIN((((COS(RADIANS('PV model'!$B$2))*COS(RADIANS(H5797))*COS(RADIANS(K5797)))+(SIN(RADIANS('PV model'!$B$2))*SIN(RADIANS(H5797)))))))</f>
        <v>21.460816249657256</v>
      </c>
      <c r="M5797" s="3">
        <f t="shared" si="996"/>
        <v>21.460816249657256</v>
      </c>
      <c r="N5797" s="2">
        <f t="shared" si="1001"/>
        <v>73.029760902702634</v>
      </c>
      <c r="O5797" s="2">
        <f>IF('PV model'!$B$2&gt;0, 180-N5797,IF('PV model'!$B$2&lt;0,0-N5797,N5797))</f>
        <v>106.97023909729737</v>
      </c>
      <c r="P5797" s="2">
        <f>ABS(O5797-'PV model'!$B$5)</f>
        <v>98.029760902702634</v>
      </c>
      <c r="Q5797" s="3">
        <f t="shared" si="997"/>
        <v>68.539183750342744</v>
      </c>
      <c r="R5797" s="3">
        <f t="shared" si="1002"/>
        <v>136.93889999999999</v>
      </c>
      <c r="S5797" s="3">
        <f t="shared" si="998"/>
        <v>125.33280679656959</v>
      </c>
      <c r="T5797" s="3">
        <f>(0.5*(1-COS(RADIANS(90-$X$3)))*(D5797+E5797)*'PV model'!$B$4)</f>
        <v>0</v>
      </c>
      <c r="U5797" s="3">
        <f t="shared" si="1003"/>
        <v>262.27170679656956</v>
      </c>
      <c r="V5797" s="3">
        <f>('PV model'!$B$13*(U5797/1000)*(1-'PV model'!$B$14*((20+C5797)-25))*'PV model'!$B$10)/'PV model'!$B$12</f>
        <v>25.440666088968097</v>
      </c>
    </row>
    <row r="5798" spans="1:22" x14ac:dyDescent="0.2">
      <c r="A5798" s="10">
        <f t="shared" si="995"/>
        <v>242</v>
      </c>
      <c r="B5798" s="10">
        <f t="shared" si="1004"/>
        <v>9</v>
      </c>
      <c r="C5798" s="23">
        <v>13</v>
      </c>
      <c r="D5798" s="24">
        <v>362.55135000000001</v>
      </c>
      <c r="E5798" s="24">
        <v>143.76599999999999</v>
      </c>
      <c r="F5798" s="48"/>
      <c r="G5798" s="48"/>
      <c r="H5798" s="1">
        <f t="shared" si="1005"/>
        <v>8.4914003399601903</v>
      </c>
      <c r="I5798" s="1">
        <f t="shared" si="999"/>
        <v>-3.7166616771179495E-2</v>
      </c>
      <c r="J5798" s="4">
        <f>B5798+('PV model'!$B$3/15)+(I5798/60)</f>
        <v>8.7227138897204792</v>
      </c>
      <c r="K5798" s="2">
        <f t="shared" si="1000"/>
        <v>49.159291654192813</v>
      </c>
      <c r="L5798" s="2">
        <f>DEGREES(ASIN((((COS(RADIANS('PV model'!$B$2))*COS(RADIANS(H5798))*COS(RADIANS(K5798)))+(SIN(RADIANS('PV model'!$B$2))*SIN(RADIANS(H5798)))))))</f>
        <v>29.21163680622832</v>
      </c>
      <c r="M5798" s="3">
        <f t="shared" si="996"/>
        <v>29.21163680622832</v>
      </c>
      <c r="N5798" s="2">
        <f t="shared" si="1001"/>
        <v>59.010483399533669</v>
      </c>
      <c r="O5798" s="2">
        <f>IF('PV model'!$B$2&gt;0, 180-N5798,IF('PV model'!$B$2&lt;0,0-N5798,N5798))</f>
        <v>120.98951660046633</v>
      </c>
      <c r="P5798" s="2">
        <f>ABS(O5798-'PV model'!$B$5)</f>
        <v>84.010483399533669</v>
      </c>
      <c r="Q5798" s="3">
        <f t="shared" si="997"/>
        <v>60.78836319377168</v>
      </c>
      <c r="R5798" s="3">
        <f t="shared" si="1002"/>
        <v>362.55135000000007</v>
      </c>
      <c r="S5798" s="3">
        <f t="shared" si="998"/>
        <v>191.46665626130954</v>
      </c>
      <c r="T5798" s="3">
        <f>(0.5*(1-COS(RADIANS(90-$X$3)))*(D5798+E5798)*'PV model'!$B$4)</f>
        <v>0</v>
      </c>
      <c r="U5798" s="3">
        <f t="shared" si="1003"/>
        <v>554.01800626130967</v>
      </c>
      <c r="V5798" s="3">
        <f>('PV model'!$B$13*(U5798/1000)*(1-'PV model'!$B$14*((20+C5798)-25))*'PV model'!$B$10)/'PV model'!$B$12</f>
        <v>53.607491428892338</v>
      </c>
    </row>
    <row r="5799" spans="1:22" x14ac:dyDescent="0.2">
      <c r="A5799" s="10">
        <f t="shared" si="995"/>
        <v>242</v>
      </c>
      <c r="B5799" s="10">
        <f t="shared" si="1004"/>
        <v>10</v>
      </c>
      <c r="C5799" s="23">
        <v>15</v>
      </c>
      <c r="D5799" s="24">
        <v>230.10225</v>
      </c>
      <c r="E5799" s="24">
        <v>218.73600000000002</v>
      </c>
      <c r="F5799" s="48"/>
      <c r="G5799" s="48"/>
      <c r="H5799" s="1">
        <f t="shared" si="1005"/>
        <v>8.4914003399601903</v>
      </c>
      <c r="I5799" s="1">
        <f t="shared" si="999"/>
        <v>-3.7166616771179495E-2</v>
      </c>
      <c r="J5799" s="4">
        <f>B5799+('PV model'!$B$3/15)+(I5799/60)</f>
        <v>9.7227138897204792</v>
      </c>
      <c r="K5799" s="2">
        <f t="shared" si="1000"/>
        <v>34.159291654192813</v>
      </c>
      <c r="L5799" s="2">
        <f>DEGREES(ASIN((((COS(RADIANS('PV model'!$B$2))*COS(RADIANS(H5799))*COS(RADIANS(K5799)))+(SIN(RADIANS('PV model'!$B$2))*SIN(RADIANS(H5799)))))))</f>
        <v>35.820171846018503</v>
      </c>
      <c r="M5799" s="3">
        <f t="shared" si="996"/>
        <v>35.820171846018503</v>
      </c>
      <c r="N5799" s="2">
        <f t="shared" si="1001"/>
        <v>43.226189792083566</v>
      </c>
      <c r="O5799" s="2">
        <f>IF('PV model'!$B$2&gt;0, 180-N5799,IF('PV model'!$B$2&lt;0,0-N5799,N5799))</f>
        <v>136.77381020791643</v>
      </c>
      <c r="P5799" s="2">
        <f>ABS(O5799-'PV model'!$B$5)</f>
        <v>68.226189792083574</v>
      </c>
      <c r="Q5799" s="3">
        <f t="shared" si="997"/>
        <v>54.179828153981497</v>
      </c>
      <c r="R5799" s="3">
        <f t="shared" si="1002"/>
        <v>230.10225</v>
      </c>
      <c r="S5799" s="3">
        <f t="shared" si="998"/>
        <v>282.78081442313152</v>
      </c>
      <c r="T5799" s="3">
        <f>(0.5*(1-COS(RADIANS(90-$X$3)))*(D5799+E5799)*'PV model'!$B$4)</f>
        <v>0</v>
      </c>
      <c r="U5799" s="3">
        <f t="shared" si="1003"/>
        <v>512.88306442313149</v>
      </c>
      <c r="V5799" s="3">
        <f>('PV model'!$B$13*(U5799/1000)*(1-'PV model'!$B$14*((20+C5799)-25))*'PV model'!$B$10)/'PV model'!$B$12</f>
        <v>49.217079474946765</v>
      </c>
    </row>
    <row r="5800" spans="1:22" x14ac:dyDescent="0.2">
      <c r="A5800" s="10">
        <f t="shared" si="995"/>
        <v>242</v>
      </c>
      <c r="B5800" s="10">
        <f t="shared" si="1004"/>
        <v>11</v>
      </c>
      <c r="C5800" s="23">
        <v>15</v>
      </c>
      <c r="D5800" s="24">
        <v>313.16354999999999</v>
      </c>
      <c r="E5800" s="24">
        <v>230.202</v>
      </c>
      <c r="F5800" s="48"/>
      <c r="G5800" s="48"/>
      <c r="H5800" s="1">
        <f t="shared" si="1005"/>
        <v>8.4914003399601903</v>
      </c>
      <c r="I5800" s="1">
        <f t="shared" si="999"/>
        <v>-3.7166616771179495E-2</v>
      </c>
      <c r="J5800" s="4">
        <f>B5800+('PV model'!$B$3/15)+(I5800/60)</f>
        <v>10.722713889720479</v>
      </c>
      <c r="K5800" s="2">
        <f t="shared" si="1000"/>
        <v>19.159291654192813</v>
      </c>
      <c r="L5800" s="2">
        <f>DEGREES(ASIN((((COS(RADIANS('PV model'!$B$2))*COS(RADIANS(H5800))*COS(RADIANS(K5800)))+(SIN(RADIANS('PV model'!$B$2))*SIN(RADIANS(H5800)))))))</f>
        <v>40.606408320717705</v>
      </c>
      <c r="M5800" s="3">
        <f t="shared" si="996"/>
        <v>40.606408320717705</v>
      </c>
      <c r="N5800" s="2">
        <f t="shared" si="1001"/>
        <v>25.312393908604804</v>
      </c>
      <c r="O5800" s="2">
        <f>IF('PV model'!$B$2&gt;0, 180-N5800,IF('PV model'!$B$2&lt;0,0-N5800,N5800))</f>
        <v>154.6876060913952</v>
      </c>
      <c r="P5800" s="2">
        <f>ABS(O5800-'PV model'!$B$5)</f>
        <v>50.312393908604804</v>
      </c>
      <c r="Q5800" s="3">
        <f t="shared" si="997"/>
        <v>49.393591679282295</v>
      </c>
      <c r="R5800" s="3">
        <f t="shared" si="1002"/>
        <v>313.16354999999999</v>
      </c>
      <c r="S5800" s="3">
        <f t="shared" si="998"/>
        <v>303.68424286927814</v>
      </c>
      <c r="T5800" s="3">
        <f>(0.5*(1-COS(RADIANS(90-$X$3)))*(D5800+E5800)*'PV model'!$B$4)</f>
        <v>0</v>
      </c>
      <c r="U5800" s="3">
        <f t="shared" si="1003"/>
        <v>616.84779286927812</v>
      </c>
      <c r="V5800" s="3">
        <f>('PV model'!$B$13*(U5800/1000)*(1-'PV model'!$B$14*((20+C5800)-25))*'PV model'!$B$10)/'PV model'!$B$12</f>
        <v>59.193701160204519</v>
      </c>
    </row>
    <row r="5801" spans="1:22" x14ac:dyDescent="0.2">
      <c r="A5801" s="10">
        <f t="shared" si="995"/>
        <v>242</v>
      </c>
      <c r="B5801" s="10">
        <f t="shared" si="1004"/>
        <v>12</v>
      </c>
      <c r="C5801" s="23">
        <v>15.5</v>
      </c>
      <c r="D5801" s="24">
        <v>324.38804999999996</v>
      </c>
      <c r="E5801" s="24">
        <v>254.01600000000002</v>
      </c>
      <c r="F5801" s="48"/>
      <c r="G5801" s="48"/>
      <c r="H5801" s="1">
        <f t="shared" si="1005"/>
        <v>8.4914003399601903</v>
      </c>
      <c r="I5801" s="1">
        <f t="shared" si="999"/>
        <v>-3.7166616771179495E-2</v>
      </c>
      <c r="J5801" s="4">
        <f>B5801+('PV model'!$B$3/15)+(I5801/60)</f>
        <v>11.722713889720479</v>
      </c>
      <c r="K5801" s="2">
        <f t="shared" si="1000"/>
        <v>4.1592916541928115</v>
      </c>
      <c r="L5801" s="2">
        <f>DEGREES(ASIN((((COS(RADIANS('PV model'!$B$2))*COS(RADIANS(H5801))*COS(RADIANS(K5801)))+(SIN(RADIANS('PV model'!$B$2))*SIN(RADIANS(H5801)))))))</f>
        <v>42.875937903391183</v>
      </c>
      <c r="M5801" s="3">
        <f t="shared" si="996"/>
        <v>42.875937903391183</v>
      </c>
      <c r="N5801" s="2">
        <f t="shared" si="1001"/>
        <v>5.6175170077423671</v>
      </c>
      <c r="O5801" s="2">
        <f>IF('PV model'!$B$2&gt;0, 180-N5801,IF('PV model'!$B$2&lt;0,0-N5801,N5801))</f>
        <v>174.38248299225762</v>
      </c>
      <c r="P5801" s="2">
        <f>ABS(O5801-'PV model'!$B$5)</f>
        <v>30.617517007742379</v>
      </c>
      <c r="Q5801" s="3">
        <f t="shared" si="997"/>
        <v>47.12406209660881</v>
      </c>
      <c r="R5801" s="3">
        <f t="shared" si="1002"/>
        <v>324.38805000000002</v>
      </c>
      <c r="S5801" s="3">
        <f t="shared" si="998"/>
        <v>332.94542380884491</v>
      </c>
      <c r="T5801" s="3">
        <f>(0.5*(1-COS(RADIANS(90-$X$3)))*(D5801+E5801)*'PV model'!$B$4)</f>
        <v>0</v>
      </c>
      <c r="U5801" s="3">
        <f t="shared" si="1003"/>
        <v>657.33347380884493</v>
      </c>
      <c r="V5801" s="3">
        <f>('PV model'!$B$13*(U5801/1000)*(1-'PV model'!$B$14*((20+C5801)-25))*'PV model'!$B$10)/'PV model'!$B$12</f>
        <v>62.947357772170974</v>
      </c>
    </row>
    <row r="5802" spans="1:22" x14ac:dyDescent="0.2">
      <c r="A5802" s="10">
        <f t="shared" si="995"/>
        <v>242</v>
      </c>
      <c r="B5802" s="10">
        <f t="shared" si="1004"/>
        <v>13</v>
      </c>
      <c r="C5802" s="23">
        <v>15.9</v>
      </c>
      <c r="D5802" s="24">
        <v>510.71474999999998</v>
      </c>
      <c r="E5802" s="24">
        <v>231.084</v>
      </c>
      <c r="F5802" s="48"/>
      <c r="G5802" s="48"/>
      <c r="H5802" s="1">
        <f t="shared" si="1005"/>
        <v>8.4914003399601903</v>
      </c>
      <c r="I5802" s="1">
        <f t="shared" si="999"/>
        <v>-3.7166616771179495E-2</v>
      </c>
      <c r="J5802" s="4">
        <f>B5802+('PV model'!$B$3/15)+(I5802/60)</f>
        <v>12.722713889720479</v>
      </c>
      <c r="K5802" s="2">
        <f t="shared" si="1000"/>
        <v>-10.840708345807188</v>
      </c>
      <c r="L5802" s="2">
        <f>DEGREES(ASIN((((COS(RADIANS('PV model'!$B$2))*COS(RADIANS(H5802))*COS(RADIANS(K5802)))+(SIN(RADIANS('PV model'!$B$2))*SIN(RADIANS(H5802)))))))</f>
        <v>42.21319897293899</v>
      </c>
      <c r="M5802" s="3">
        <f t="shared" si="996"/>
        <v>42.21319897293899</v>
      </c>
      <c r="N5802" s="2">
        <f t="shared" si="1001"/>
        <v>-14.545833752077671</v>
      </c>
      <c r="O5802" s="2">
        <f>IF('PV model'!$B$2&gt;0, 180-N5802,IF('PV model'!$B$2&lt;0,0-N5802,N5802))</f>
        <v>194.54583375207767</v>
      </c>
      <c r="P5802" s="2">
        <f>ABS(O5802-'PV model'!$B$5)</f>
        <v>10.454166247922331</v>
      </c>
      <c r="Q5802" s="3">
        <f t="shared" si="997"/>
        <v>47.78680102706101</v>
      </c>
      <c r="R5802" s="3">
        <f t="shared" si="1002"/>
        <v>510.71474999999992</v>
      </c>
      <c r="S5802" s="3">
        <f t="shared" si="998"/>
        <v>312.35024068108561</v>
      </c>
      <c r="T5802" s="3">
        <f>(0.5*(1-COS(RADIANS(90-$X$3)))*(D5802+E5802)*'PV model'!$B$4)</f>
        <v>0</v>
      </c>
      <c r="U5802" s="3">
        <f t="shared" si="1003"/>
        <v>823.06499068108553</v>
      </c>
      <c r="V5802" s="3">
        <f>('PV model'!$B$13*(U5802/1000)*(1-'PV model'!$B$14*((20+C5802)-25))*'PV model'!$B$10)/'PV model'!$B$12</f>
        <v>78.686448534455522</v>
      </c>
    </row>
    <row r="5803" spans="1:22" x14ac:dyDescent="0.2">
      <c r="A5803" s="10">
        <f t="shared" si="995"/>
        <v>242</v>
      </c>
      <c r="B5803" s="10">
        <f t="shared" si="1004"/>
        <v>14</v>
      </c>
      <c r="C5803" s="23">
        <v>17.100000000000001</v>
      </c>
      <c r="D5803" s="24">
        <v>667.85775000000001</v>
      </c>
      <c r="E5803" s="24">
        <v>176.4</v>
      </c>
      <c r="F5803" s="48"/>
      <c r="G5803" s="48"/>
      <c r="H5803" s="1">
        <f t="shared" si="1005"/>
        <v>8.4914003399601903</v>
      </c>
      <c r="I5803" s="1">
        <f t="shared" si="999"/>
        <v>-3.7166616771179495E-2</v>
      </c>
      <c r="J5803" s="4">
        <f>B5803+('PV model'!$B$3/15)+(I5803/60)</f>
        <v>13.722713889720479</v>
      </c>
      <c r="K5803" s="2">
        <f t="shared" si="1000"/>
        <v>-25.840708345807187</v>
      </c>
      <c r="L5803" s="2">
        <f>DEGREES(ASIN((((COS(RADIANS('PV model'!$B$2))*COS(RADIANS(H5803))*COS(RADIANS(K5803)))+(SIN(RADIANS('PV model'!$B$2))*SIN(RADIANS(H5803)))))))</f>
        <v>38.746370559221717</v>
      </c>
      <c r="M5803" s="3">
        <f t="shared" si="996"/>
        <v>38.746370559221717</v>
      </c>
      <c r="N5803" s="2">
        <f t="shared" si="1001"/>
        <v>-33.554962958912171</v>
      </c>
      <c r="O5803" s="2">
        <f>IF('PV model'!$B$2&gt;0, 180-N5803,IF('PV model'!$B$2&lt;0,0-N5803,N5803))</f>
        <v>213.55496295891217</v>
      </c>
      <c r="P5803" s="2">
        <f>ABS(O5803-'PV model'!$B$5)</f>
        <v>8.5549629589121707</v>
      </c>
      <c r="Q5803" s="3">
        <f t="shared" si="997"/>
        <v>51.253629440778283</v>
      </c>
      <c r="R5803" s="3">
        <f t="shared" si="1002"/>
        <v>667.85775000000012</v>
      </c>
      <c r="S5803" s="3">
        <f t="shared" si="998"/>
        <v>242.87257281009337</v>
      </c>
      <c r="T5803" s="3">
        <f>(0.5*(1-COS(RADIANS(90-$X$3)))*(D5803+E5803)*'PV model'!$B$4)</f>
        <v>0</v>
      </c>
      <c r="U5803" s="3">
        <f t="shared" si="1003"/>
        <v>910.73032281009353</v>
      </c>
      <c r="V5803" s="3">
        <f>('PV model'!$B$13*(U5803/1000)*(1-'PV model'!$B$14*((20+C5803)-25))*'PV model'!$B$10)/'PV model'!$B$12</f>
        <v>86.630431479601043</v>
      </c>
    </row>
    <row r="5804" spans="1:22" x14ac:dyDescent="0.2">
      <c r="A5804" s="10">
        <f t="shared" si="995"/>
        <v>242</v>
      </c>
      <c r="B5804" s="10">
        <f t="shared" si="1004"/>
        <v>15</v>
      </c>
      <c r="C5804" s="23">
        <v>17.100000000000001</v>
      </c>
      <c r="D5804" s="24">
        <v>762.14355</v>
      </c>
      <c r="E5804" s="24">
        <v>121.71599999999999</v>
      </c>
      <c r="F5804" s="48"/>
      <c r="G5804" s="48"/>
      <c r="H5804" s="1">
        <f t="shared" si="1005"/>
        <v>8.4914003399601903</v>
      </c>
      <c r="I5804" s="1">
        <f t="shared" si="999"/>
        <v>-3.7166616771179495E-2</v>
      </c>
      <c r="J5804" s="4">
        <f>B5804+('PV model'!$B$3/15)+(I5804/60)</f>
        <v>14.722713889720479</v>
      </c>
      <c r="K5804" s="2">
        <f t="shared" si="1000"/>
        <v>-40.840708345807187</v>
      </c>
      <c r="L5804" s="2">
        <f>DEGREES(ASIN((((COS(RADIANS('PV model'!$B$2))*COS(RADIANS(H5804))*COS(RADIANS(K5804)))+(SIN(RADIANS('PV model'!$B$2))*SIN(RADIANS(H5804)))))))</f>
        <v>33.058680263676308</v>
      </c>
      <c r="M5804" s="3">
        <f t="shared" si="996"/>
        <v>33.058680263676308</v>
      </c>
      <c r="N5804" s="2">
        <f t="shared" si="1001"/>
        <v>-50.50876408287656</v>
      </c>
      <c r="O5804" s="2">
        <f>IF('PV model'!$B$2&gt;0, 180-N5804,IF('PV model'!$B$2&lt;0,0-N5804,N5804))</f>
        <v>230.50876408287655</v>
      </c>
      <c r="P5804" s="2">
        <f>ABS(O5804-'PV model'!$B$5)</f>
        <v>25.508764082876553</v>
      </c>
      <c r="Q5804" s="3">
        <f t="shared" si="997"/>
        <v>56.941319736323692</v>
      </c>
      <c r="R5804" s="3">
        <f t="shared" si="1002"/>
        <v>762.14355</v>
      </c>
      <c r="S5804" s="3">
        <f t="shared" si="998"/>
        <v>167.37048519954462</v>
      </c>
      <c r="T5804" s="3">
        <f>(0.5*(1-COS(RADIANS(90-$X$3)))*(D5804+E5804)*'PV model'!$B$4)</f>
        <v>0</v>
      </c>
      <c r="U5804" s="3">
        <f t="shared" si="1003"/>
        <v>929.51403519954465</v>
      </c>
      <c r="V5804" s="3">
        <f>('PV model'!$B$13*(U5804/1000)*(1-'PV model'!$B$14*((20+C5804)-25))*'PV model'!$B$10)/'PV model'!$B$12</f>
        <v>88.417174567352831</v>
      </c>
    </row>
    <row r="5805" spans="1:22" x14ac:dyDescent="0.2">
      <c r="A5805" s="10">
        <f t="shared" si="995"/>
        <v>242</v>
      </c>
      <c r="B5805" s="10">
        <f t="shared" si="1004"/>
        <v>16</v>
      </c>
      <c r="C5805" s="23">
        <v>17.5</v>
      </c>
      <c r="D5805" s="24">
        <v>686.93939999999998</v>
      </c>
      <c r="E5805" s="24">
        <v>110.25</v>
      </c>
      <c r="F5805" s="48"/>
      <c r="G5805" s="48"/>
      <c r="H5805" s="1">
        <f t="shared" si="1005"/>
        <v>8.4914003399601903</v>
      </c>
      <c r="I5805" s="1">
        <f t="shared" si="999"/>
        <v>-3.7166616771179495E-2</v>
      </c>
      <c r="J5805" s="4">
        <f>B5805+('PV model'!$B$3/15)+(I5805/60)</f>
        <v>15.722713889720479</v>
      </c>
      <c r="K5805" s="2">
        <f t="shared" si="1000"/>
        <v>-55.840708345807187</v>
      </c>
      <c r="L5805" s="2">
        <f>DEGREES(ASIN((((COS(RADIANS('PV model'!$B$2))*COS(RADIANS(H5805))*COS(RADIANS(K5805)))+(SIN(RADIANS('PV model'!$B$2))*SIN(RADIANS(H5805)))))))</f>
        <v>25.864197495076105</v>
      </c>
      <c r="M5805" s="3">
        <f t="shared" si="996"/>
        <v>25.864197495076105</v>
      </c>
      <c r="N5805" s="2">
        <f t="shared" si="1001"/>
        <v>-65.438343424821824</v>
      </c>
      <c r="O5805" s="2">
        <f>IF('PV model'!$B$2&gt;0, 180-N5805,IF('PV model'!$B$2&lt;0,0-N5805,N5805))</f>
        <v>245.43834342482182</v>
      </c>
      <c r="P5805" s="2">
        <f>ABS(O5805-'PV model'!$B$5)</f>
        <v>40.438343424821824</v>
      </c>
      <c r="Q5805" s="3">
        <f t="shared" si="997"/>
        <v>64.135802504923888</v>
      </c>
      <c r="R5805" s="3">
        <f t="shared" si="1002"/>
        <v>686.93940000000021</v>
      </c>
      <c r="S5805" s="3">
        <f t="shared" si="998"/>
        <v>146.96101936475515</v>
      </c>
      <c r="T5805" s="3">
        <f>(0.5*(1-COS(RADIANS(90-$X$3)))*(D5805+E5805)*'PV model'!$B$4)</f>
        <v>0</v>
      </c>
      <c r="U5805" s="3">
        <f t="shared" si="1003"/>
        <v>833.90041936475541</v>
      </c>
      <c r="V5805" s="3">
        <f>('PV model'!$B$13*(U5805/1000)*(1-'PV model'!$B$14*((20+C5805)-25))*'PV model'!$B$10)/'PV model'!$B$12</f>
        <v>79.188851623715905</v>
      </c>
    </row>
    <row r="5806" spans="1:22" x14ac:dyDescent="0.2">
      <c r="A5806" s="10">
        <f t="shared" ref="A5806:A5869" si="1006">IF(B5806&gt;1,A5805,A5805+1)</f>
        <v>242</v>
      </c>
      <c r="B5806" s="10">
        <f t="shared" si="1004"/>
        <v>17</v>
      </c>
      <c r="C5806" s="23">
        <v>17.5</v>
      </c>
      <c r="D5806" s="24">
        <v>336.73499999999996</v>
      </c>
      <c r="E5806" s="24">
        <v>134.06399999999999</v>
      </c>
      <c r="F5806" s="48"/>
      <c r="G5806" s="48"/>
      <c r="H5806" s="1">
        <f t="shared" si="1005"/>
        <v>8.4914003399601903</v>
      </c>
      <c r="I5806" s="1">
        <f t="shared" si="999"/>
        <v>-3.7166616771179495E-2</v>
      </c>
      <c r="J5806" s="4">
        <f>B5806+('PV model'!$B$3/15)+(I5806/60)</f>
        <v>16.722713889720481</v>
      </c>
      <c r="K5806" s="2">
        <f t="shared" si="1000"/>
        <v>-70.840708345807215</v>
      </c>
      <c r="L5806" s="2">
        <f>DEGREES(ASIN((((COS(RADIANS('PV model'!$B$2))*COS(RADIANS(H5806))*COS(RADIANS(K5806)))+(SIN(RADIANS('PV model'!$B$2))*SIN(RADIANS(H5806)))))))</f>
        <v>17.790988874884448</v>
      </c>
      <c r="M5806" s="3">
        <f t="shared" si="996"/>
        <v>17.790988874884448</v>
      </c>
      <c r="N5806" s="2">
        <f t="shared" si="1001"/>
        <v>-78.865751728370441</v>
      </c>
      <c r="O5806" s="2">
        <f>IF('PV model'!$B$2&gt;0, 180-N5806,IF('PV model'!$B$2&lt;0,0-N5806,N5806))</f>
        <v>258.86575172837047</v>
      </c>
      <c r="P5806" s="2">
        <f>ABS(O5806-'PV model'!$B$5)</f>
        <v>53.865751728370469</v>
      </c>
      <c r="Q5806" s="3">
        <f t="shared" si="997"/>
        <v>72.209011125115552</v>
      </c>
      <c r="R5806" s="3">
        <f t="shared" si="1002"/>
        <v>336.73500000000007</v>
      </c>
      <c r="S5806" s="3">
        <f t="shared" si="998"/>
        <v>167.38320071481462</v>
      </c>
      <c r="T5806" s="3">
        <f>(0.5*(1-COS(RADIANS(90-$X$3)))*(D5806+E5806)*'PV model'!$B$4)</f>
        <v>0</v>
      </c>
      <c r="U5806" s="3">
        <f t="shared" si="1003"/>
        <v>504.11820071481469</v>
      </c>
      <c r="V5806" s="3">
        <f>('PV model'!$B$13*(U5806/1000)*(1-'PV model'!$B$14*((20+C5806)-25))*'PV model'!$B$10)/'PV model'!$B$12</f>
        <v>47.872072576280232</v>
      </c>
    </row>
    <row r="5807" spans="1:22" x14ac:dyDescent="0.2">
      <c r="A5807" s="10">
        <f t="shared" si="1006"/>
        <v>242</v>
      </c>
      <c r="B5807" s="10">
        <f t="shared" si="1004"/>
        <v>18</v>
      </c>
      <c r="C5807" s="23">
        <v>16.8</v>
      </c>
      <c r="D5807" s="24">
        <v>139.18380000000002</v>
      </c>
      <c r="E5807" s="24">
        <v>99.665999999999997</v>
      </c>
      <c r="F5807" s="48"/>
      <c r="G5807" s="48"/>
      <c r="H5807" s="1">
        <f t="shared" si="1005"/>
        <v>8.4914003399601903</v>
      </c>
      <c r="I5807" s="1">
        <f t="shared" si="999"/>
        <v>-3.7166616771179495E-2</v>
      </c>
      <c r="J5807" s="4">
        <f>B5807+('PV model'!$B$3/15)+(I5807/60)</f>
        <v>17.722713889720481</v>
      </c>
      <c r="K5807" s="2">
        <f t="shared" si="1000"/>
        <v>-85.840708345807215</v>
      </c>
      <c r="L5807" s="2">
        <f>DEGREES(ASIN((((COS(RADIANS('PV model'!$B$2))*COS(RADIANS(H5807))*COS(RADIANS(K5807)))+(SIN(RADIANS('PV model'!$B$2))*SIN(RADIANS(H5807)))))))</f>
        <v>9.34170797693365</v>
      </c>
      <c r="M5807" s="3">
        <f t="shared" si="996"/>
        <v>9.34170797693365</v>
      </c>
      <c r="N5807" s="2">
        <f t="shared" si="1001"/>
        <v>-88.576206863675097</v>
      </c>
      <c r="O5807" s="2">
        <f>IF('PV model'!$B$2&gt;0, 180-N5807,IF('PV model'!$B$2&lt;0,0-N5807,N5807))</f>
        <v>268.57620686367511</v>
      </c>
      <c r="P5807" s="2">
        <f>ABS(O5807-'PV model'!$B$5)</f>
        <v>63.576206863675111</v>
      </c>
      <c r="Q5807" s="3">
        <f t="shared" si="997"/>
        <v>80.658292023066352</v>
      </c>
      <c r="R5807" s="3">
        <f t="shared" si="1002"/>
        <v>139.18379999999996</v>
      </c>
      <c r="S5807" s="3">
        <f t="shared" si="998"/>
        <v>116.60476332856148</v>
      </c>
      <c r="T5807" s="3">
        <f>(0.5*(1-COS(RADIANS(90-$X$3)))*(D5807+E5807)*'PV model'!$B$4)</f>
        <v>0</v>
      </c>
      <c r="U5807" s="3">
        <f t="shared" si="1003"/>
        <v>255.78856332856145</v>
      </c>
      <c r="V5807" s="3">
        <f>('PV model'!$B$13*(U5807/1000)*(1-'PV model'!$B$14*((20+C5807)-25))*'PV model'!$B$10)/'PV model'!$B$12</f>
        <v>24.361785700219755</v>
      </c>
    </row>
    <row r="5808" spans="1:22" x14ac:dyDescent="0.2">
      <c r="A5808" s="10">
        <f t="shared" si="1006"/>
        <v>242</v>
      </c>
      <c r="B5808" s="10">
        <f t="shared" si="1004"/>
        <v>19</v>
      </c>
      <c r="C5808" s="23">
        <v>15.5</v>
      </c>
      <c r="D5808" s="24">
        <v>10.10205</v>
      </c>
      <c r="E5808" s="24">
        <v>34.398000000000003</v>
      </c>
      <c r="F5808" s="48"/>
      <c r="G5808" s="48"/>
      <c r="H5808" s="1">
        <f t="shared" si="1005"/>
        <v>8.4914003399601903</v>
      </c>
      <c r="I5808" s="1">
        <f t="shared" si="999"/>
        <v>-3.7166616771179495E-2</v>
      </c>
      <c r="J5808" s="4">
        <f>B5808+('PV model'!$B$3/15)+(I5808/60)</f>
        <v>18.722713889720481</v>
      </c>
      <c r="K5808" s="2">
        <f t="shared" si="1000"/>
        <v>-100.84070834580722</v>
      </c>
      <c r="L5808" s="2">
        <f>DEGREES(ASIN((((COS(RADIANS('PV model'!$B$2))*COS(RADIANS(H5808))*COS(RADIANS(K5808)))+(SIN(RADIANS('PV model'!$B$2))*SIN(RADIANS(H5808)))))))</f>
        <v>0.93567131260637615</v>
      </c>
      <c r="M5808" s="3">
        <f t="shared" si="996"/>
        <v>0.93567131260637615</v>
      </c>
      <c r="N5808" s="2">
        <f t="shared" si="1001"/>
        <v>-76.292250504868178</v>
      </c>
      <c r="O5808" s="2">
        <f>IF('PV model'!$B$2&gt;0, 180-N5808,IF('PV model'!$B$2&lt;0,0-N5808,N5808))</f>
        <v>256.29225050486821</v>
      </c>
      <c r="P5808" s="2">
        <f>ABS(O5808-'PV model'!$B$5)</f>
        <v>51.292250504868207</v>
      </c>
      <c r="Q5808" s="3">
        <f t="shared" si="997"/>
        <v>89.064328687393626</v>
      </c>
      <c r="R5808" s="3">
        <f t="shared" si="1002"/>
        <v>10.102050000000039</v>
      </c>
      <c r="S5808" s="3">
        <f t="shared" si="998"/>
        <v>36.849398274592573</v>
      </c>
      <c r="T5808" s="3">
        <f>(0.5*(1-COS(RADIANS(90-$X$3)))*(D5808+E5808)*'PV model'!$B$4)</f>
        <v>0</v>
      </c>
      <c r="U5808" s="3">
        <f t="shared" si="1003"/>
        <v>46.951448274592614</v>
      </c>
      <c r="V5808" s="3">
        <f>('PV model'!$B$13*(U5808/1000)*(1-'PV model'!$B$14*((20+C5808)-25))*'PV model'!$B$10)/'PV model'!$B$12</f>
        <v>4.4961495652080892</v>
      </c>
    </row>
    <row r="5809" spans="1:22" x14ac:dyDescent="0.2">
      <c r="A5809" s="10">
        <f t="shared" si="1006"/>
        <v>242</v>
      </c>
      <c r="B5809" s="10">
        <f t="shared" si="1004"/>
        <v>20</v>
      </c>
      <c r="C5809" s="23">
        <v>13.4</v>
      </c>
      <c r="D5809" s="24">
        <v>0</v>
      </c>
      <c r="E5809" s="24">
        <v>1.764</v>
      </c>
      <c r="F5809" s="48"/>
      <c r="G5809" s="48"/>
      <c r="H5809" s="1">
        <f t="shared" si="1005"/>
        <v>8.4914003399601903</v>
      </c>
      <c r="I5809" s="1">
        <f t="shared" si="999"/>
        <v>-3.7166616771179495E-2</v>
      </c>
      <c r="J5809" s="4">
        <f>B5809+('PV model'!$B$3/15)+(I5809/60)</f>
        <v>19.722713889720481</v>
      </c>
      <c r="K5809" s="2">
        <f t="shared" si="1000"/>
        <v>-115.84070834580722</v>
      </c>
      <c r="L5809" s="2">
        <f>DEGREES(ASIN((((COS(RADIANS('PV model'!$B$2))*COS(RADIANS(H5809))*COS(RADIANS(K5809)))+(SIN(RADIANS('PV model'!$B$2))*SIN(RADIANS(H5809)))))))</f>
        <v>-7.0353851590628143</v>
      </c>
      <c r="M5809" s="3">
        <f t="shared" si="996"/>
        <v>0</v>
      </c>
      <c r="N5809" s="2">
        <f t="shared" si="1001"/>
        <v>-63.753071591307489</v>
      </c>
      <c r="O5809" s="2">
        <f>IF('PV model'!$B$2&gt;0, 180-N5809,IF('PV model'!$B$2&lt;0,0-N5809,N5809))</f>
        <v>243.7530715913075</v>
      </c>
      <c r="P5809" s="2">
        <f>ABS(O5809-'PV model'!$B$5)</f>
        <v>38.753071591307503</v>
      </c>
      <c r="Q5809" s="3">
        <f t="shared" si="997"/>
        <v>97.035385159062812</v>
      </c>
      <c r="R5809" s="3">
        <f t="shared" si="1002"/>
        <v>0</v>
      </c>
      <c r="S5809" s="3">
        <f t="shared" si="998"/>
        <v>1.764</v>
      </c>
      <c r="T5809" s="3">
        <f>(0.5*(1-COS(RADIANS(90-$X$3)))*(D5809+E5809)*'PV model'!$B$4)</f>
        <v>0</v>
      </c>
      <c r="U5809" s="3">
        <f t="shared" si="1003"/>
        <v>1.764</v>
      </c>
      <c r="V5809" s="3">
        <f>('PV model'!$B$13*(U5809/1000)*(1-'PV model'!$B$14*((20+C5809)-25))*'PV model'!$B$10)/'PV model'!$B$12</f>
        <v>0.17040477081599997</v>
      </c>
    </row>
    <row r="5810" spans="1:22" x14ac:dyDescent="0.2">
      <c r="A5810" s="10">
        <f t="shared" si="1006"/>
        <v>242</v>
      </c>
      <c r="B5810" s="10">
        <f t="shared" si="1004"/>
        <v>21</v>
      </c>
      <c r="C5810" s="23">
        <v>12.3</v>
      </c>
      <c r="D5810" s="24">
        <v>0</v>
      </c>
      <c r="E5810" s="24">
        <v>0</v>
      </c>
      <c r="F5810" s="48"/>
      <c r="G5810" s="48"/>
      <c r="H5810" s="1">
        <f t="shared" si="1005"/>
        <v>8.4914003399601903</v>
      </c>
      <c r="I5810" s="1">
        <f t="shared" si="999"/>
        <v>-3.7166616771179495E-2</v>
      </c>
      <c r="J5810" s="4">
        <f>B5810+('PV model'!$B$3/15)+(I5810/60)</f>
        <v>20.722713889720481</v>
      </c>
      <c r="K5810" s="2">
        <f t="shared" si="1000"/>
        <v>-130.84070834580723</v>
      </c>
      <c r="L5810" s="2">
        <f>DEGREES(ASIN((((COS(RADIANS('PV model'!$B$2))*COS(RADIANS(H5810))*COS(RADIANS(K5810)))+(SIN(RADIANS('PV model'!$B$2))*SIN(RADIANS(H5810)))))))</f>
        <v>-14.161410904742944</v>
      </c>
      <c r="M5810" s="3">
        <f t="shared" si="996"/>
        <v>0</v>
      </c>
      <c r="N5810" s="2">
        <f t="shared" si="1001"/>
        <v>-50.505794793440529</v>
      </c>
      <c r="O5810" s="2">
        <f>IF('PV model'!$B$2&gt;0, 180-N5810,IF('PV model'!$B$2&lt;0,0-N5810,N5810))</f>
        <v>230.50579479344054</v>
      </c>
      <c r="P5810" s="2">
        <f>ABS(O5810-'PV model'!$B$5)</f>
        <v>25.505794793440543</v>
      </c>
      <c r="Q5810" s="3">
        <f t="shared" si="997"/>
        <v>104.16141090474294</v>
      </c>
      <c r="R5810" s="3">
        <f t="shared" si="1002"/>
        <v>0</v>
      </c>
      <c r="S5810" s="3">
        <f t="shared" si="998"/>
        <v>0</v>
      </c>
      <c r="T5810" s="3">
        <f>(0.5*(1-COS(RADIANS(90-$X$3)))*(D5810+E5810)*'PV model'!$B$4)</f>
        <v>0</v>
      </c>
      <c r="U5810" s="3">
        <f t="shared" si="1003"/>
        <v>0</v>
      </c>
      <c r="V5810" s="3">
        <f>('PV model'!$B$13*(U5810/1000)*(1-'PV model'!$B$14*((20+C5810)-25))*'PV model'!$B$10)/'PV model'!$B$12</f>
        <v>0</v>
      </c>
    </row>
    <row r="5811" spans="1:22" x14ac:dyDescent="0.2">
      <c r="A5811" s="10">
        <f t="shared" si="1006"/>
        <v>242</v>
      </c>
      <c r="B5811" s="10">
        <f t="shared" si="1004"/>
        <v>22</v>
      </c>
      <c r="C5811" s="23">
        <v>11.5</v>
      </c>
      <c r="D5811" s="24">
        <v>0</v>
      </c>
      <c r="E5811" s="24">
        <v>0</v>
      </c>
      <c r="F5811" s="48"/>
      <c r="G5811" s="48"/>
      <c r="H5811" s="1">
        <f t="shared" si="1005"/>
        <v>8.4914003399601903</v>
      </c>
      <c r="I5811" s="1">
        <f t="shared" si="999"/>
        <v>-3.7166616771179495E-2</v>
      </c>
      <c r="J5811" s="4">
        <f>B5811+('PV model'!$B$3/15)+(I5811/60)</f>
        <v>21.722713889720481</v>
      </c>
      <c r="K5811" s="2">
        <f t="shared" si="1000"/>
        <v>-145.84070834580723</v>
      </c>
      <c r="L5811" s="2">
        <f>DEGREES(ASIN((((COS(RADIANS('PV model'!$B$2))*COS(RADIANS(H5811))*COS(RADIANS(K5811)))+(SIN(RADIANS('PV model'!$B$2))*SIN(RADIANS(H5811)))))))</f>
        <v>-19.990275423549328</v>
      </c>
      <c r="M5811" s="3">
        <f t="shared" si="996"/>
        <v>0</v>
      </c>
      <c r="N5811" s="2">
        <f t="shared" si="1001"/>
        <v>-36.224063266035024</v>
      </c>
      <c r="O5811" s="2">
        <f>IF('PV model'!$B$2&gt;0, 180-N5811,IF('PV model'!$B$2&lt;0,0-N5811,N5811))</f>
        <v>216.22406326603502</v>
      </c>
      <c r="P5811" s="2">
        <f>ABS(O5811-'PV model'!$B$5)</f>
        <v>11.224063266035017</v>
      </c>
      <c r="Q5811" s="3">
        <f t="shared" si="997"/>
        <v>109.99027542354932</v>
      </c>
      <c r="R5811" s="3">
        <f t="shared" si="1002"/>
        <v>0</v>
      </c>
      <c r="S5811" s="3">
        <f t="shared" si="998"/>
        <v>0</v>
      </c>
      <c r="T5811" s="3">
        <f>(0.5*(1-COS(RADIANS(90-$X$3)))*(D5811+E5811)*'PV model'!$B$4)</f>
        <v>0</v>
      </c>
      <c r="U5811" s="3">
        <f t="shared" si="1003"/>
        <v>0</v>
      </c>
      <c r="V5811" s="3">
        <f>('PV model'!$B$13*(U5811/1000)*(1-'PV model'!$B$14*((20+C5811)-25))*'PV model'!$B$10)/'PV model'!$B$12</f>
        <v>0</v>
      </c>
    </row>
    <row r="5812" spans="1:22" x14ac:dyDescent="0.2">
      <c r="A5812" s="10">
        <f t="shared" si="1006"/>
        <v>242</v>
      </c>
      <c r="B5812" s="10">
        <f t="shared" si="1004"/>
        <v>23</v>
      </c>
      <c r="C5812" s="23">
        <v>12.4</v>
      </c>
      <c r="D5812" s="24">
        <v>0</v>
      </c>
      <c r="E5812" s="24">
        <v>0</v>
      </c>
      <c r="F5812" s="48"/>
      <c r="G5812" s="48"/>
      <c r="H5812" s="1">
        <f t="shared" si="1005"/>
        <v>8.4914003399601903</v>
      </c>
      <c r="I5812" s="1">
        <f t="shared" si="999"/>
        <v>-3.7166616771179495E-2</v>
      </c>
      <c r="J5812" s="4">
        <f>B5812+('PV model'!$B$3/15)+(I5812/60)</f>
        <v>22.722713889720481</v>
      </c>
      <c r="K5812" s="2">
        <f t="shared" si="1000"/>
        <v>-160.84070834580723</v>
      </c>
      <c r="L5812" s="2">
        <f>DEGREES(ASIN((((COS(RADIANS('PV model'!$B$2))*COS(RADIANS(H5812))*COS(RADIANS(K5812)))+(SIN(RADIANS('PV model'!$B$2))*SIN(RADIANS(H5812)))))))</f>
        <v>-24.046416841867821</v>
      </c>
      <c r="M5812" s="3">
        <f t="shared" si="996"/>
        <v>0</v>
      </c>
      <c r="N5812" s="2">
        <f t="shared" si="1001"/>
        <v>-20.820718854343131</v>
      </c>
      <c r="O5812" s="2">
        <f>IF('PV model'!$B$2&gt;0, 180-N5812,IF('PV model'!$B$2&lt;0,0-N5812,N5812))</f>
        <v>200.82071885434314</v>
      </c>
      <c r="P5812" s="2">
        <f>ABS(O5812-'PV model'!$B$5)</f>
        <v>4.1792811456568586</v>
      </c>
      <c r="Q5812" s="3">
        <f t="shared" si="997"/>
        <v>114.04641684186782</v>
      </c>
      <c r="R5812" s="3">
        <f t="shared" si="1002"/>
        <v>0</v>
      </c>
      <c r="S5812" s="3">
        <f t="shared" si="998"/>
        <v>0</v>
      </c>
      <c r="T5812" s="3">
        <f>(0.5*(1-COS(RADIANS(90-$X$3)))*(D5812+E5812)*'PV model'!$B$4)</f>
        <v>0</v>
      </c>
      <c r="U5812" s="3">
        <f t="shared" si="1003"/>
        <v>0</v>
      </c>
      <c r="V5812" s="3">
        <f>('PV model'!$B$13*(U5812/1000)*(1-'PV model'!$B$14*((20+C5812)-25))*'PV model'!$B$10)/'PV model'!$B$12</f>
        <v>0</v>
      </c>
    </row>
    <row r="5813" spans="1:22" x14ac:dyDescent="0.2">
      <c r="A5813" s="10">
        <f t="shared" si="1006"/>
        <v>242</v>
      </c>
      <c r="B5813" s="10">
        <f t="shared" si="1004"/>
        <v>24</v>
      </c>
      <c r="C5813" s="23">
        <v>12.1</v>
      </c>
      <c r="D5813" s="24">
        <v>0</v>
      </c>
      <c r="E5813" s="24">
        <v>0</v>
      </c>
      <c r="F5813" s="48"/>
      <c r="G5813" s="48"/>
      <c r="H5813" s="1">
        <f t="shared" si="1005"/>
        <v>8.4914003399601903</v>
      </c>
      <c r="I5813" s="1">
        <f t="shared" si="999"/>
        <v>-3.7166616771179495E-2</v>
      </c>
      <c r="J5813" s="4">
        <f>B5813+('PV model'!$B$3/15)+(I5813/60)</f>
        <v>23.722713889720481</v>
      </c>
      <c r="K5813" s="2">
        <f t="shared" si="1000"/>
        <v>-175.84070834580723</v>
      </c>
      <c r="L5813" s="2">
        <f>DEGREES(ASIN((((COS(RADIANS('PV model'!$B$2))*COS(RADIANS(H5813))*COS(RADIANS(K5813)))+(SIN(RADIANS('PV model'!$B$2))*SIN(RADIANS(H5813)))))))</f>
        <v>-25.91457659818602</v>
      </c>
      <c r="M5813" s="3">
        <f t="shared" si="996"/>
        <v>0</v>
      </c>
      <c r="N5813" s="2">
        <f t="shared" si="1001"/>
        <v>-4.5744295895005047</v>
      </c>
      <c r="O5813" s="2">
        <f>IF('PV model'!$B$2&gt;0, 180-N5813,IF('PV model'!$B$2&lt;0,0-N5813,N5813))</f>
        <v>184.57442958950051</v>
      </c>
      <c r="P5813" s="2">
        <f>ABS(O5813-'PV model'!$B$5)</f>
        <v>20.425570410499489</v>
      </c>
      <c r="Q5813" s="3">
        <f t="shared" si="997"/>
        <v>115.91457659818602</v>
      </c>
      <c r="R5813" s="3">
        <f t="shared" si="1002"/>
        <v>0</v>
      </c>
      <c r="S5813" s="3">
        <f t="shared" si="998"/>
        <v>0</v>
      </c>
      <c r="T5813" s="3">
        <f>(0.5*(1-COS(RADIANS(90-$X$3)))*(D5813+E5813)*'PV model'!$B$4)</f>
        <v>0</v>
      </c>
      <c r="U5813" s="3">
        <f t="shared" si="1003"/>
        <v>0</v>
      </c>
      <c r="V5813" s="3">
        <f>('PV model'!$B$13*(U5813/1000)*(1-'PV model'!$B$14*((20+C5813)-25))*'PV model'!$B$10)/'PV model'!$B$12</f>
        <v>0</v>
      </c>
    </row>
    <row r="5814" spans="1:22" x14ac:dyDescent="0.2">
      <c r="A5814" s="10">
        <f t="shared" si="1006"/>
        <v>243</v>
      </c>
      <c r="B5814" s="10">
        <f t="shared" si="1004"/>
        <v>1</v>
      </c>
      <c r="C5814" s="23">
        <v>11.9</v>
      </c>
      <c r="D5814" s="24">
        <v>0</v>
      </c>
      <c r="E5814" s="24">
        <v>0</v>
      </c>
      <c r="F5814" s="48"/>
      <c r="G5814" s="48"/>
      <c r="H5814" s="1">
        <f t="shared" si="1005"/>
        <v>8.1136058327948462</v>
      </c>
      <c r="I5814" s="1">
        <f t="shared" si="999"/>
        <v>0.29103978079226156</v>
      </c>
      <c r="J5814" s="4">
        <f>B5814+('PV model'!$B$3/15)+(I5814/60)</f>
        <v>0.72818399634653774</v>
      </c>
      <c r="K5814" s="2">
        <f t="shared" si="1000"/>
        <v>169.07724005480193</v>
      </c>
      <c r="L5814" s="2">
        <f>DEGREES(ASIN((((COS(RADIANS('PV model'!$B$2))*COS(RADIANS(H5814))*COS(RADIANS(K5814)))+(SIN(RADIANS('PV model'!$B$2))*SIN(RADIANS(H5814)))))))</f>
        <v>-25.738463389467018</v>
      </c>
      <c r="M5814" s="3">
        <f t="shared" si="996"/>
        <v>0</v>
      </c>
      <c r="N5814" s="2">
        <f t="shared" si="1001"/>
        <v>12.019827760061267</v>
      </c>
      <c r="O5814" s="2">
        <f>IF('PV model'!$B$2&gt;0, 180-N5814,IF('PV model'!$B$2&lt;0,0-N5814,N5814))</f>
        <v>167.98017223993872</v>
      </c>
      <c r="P5814" s="2">
        <f>ABS(O5814-'PV model'!$B$5)</f>
        <v>37.019827760061276</v>
      </c>
      <c r="Q5814" s="3">
        <f t="shared" si="997"/>
        <v>115.73846338946701</v>
      </c>
      <c r="R5814" s="3">
        <f t="shared" si="1002"/>
        <v>0</v>
      </c>
      <c r="S5814" s="3">
        <f t="shared" si="998"/>
        <v>0</v>
      </c>
      <c r="T5814" s="3">
        <f>(0.5*(1-COS(RADIANS(90-$X$3)))*(D5814+E5814)*'PV model'!$B$4)</f>
        <v>0</v>
      </c>
      <c r="U5814" s="3">
        <f t="shared" si="1003"/>
        <v>0</v>
      </c>
      <c r="V5814" s="3">
        <f>('PV model'!$B$13*(U5814/1000)*(1-'PV model'!$B$14*((20+C5814)-25))*'PV model'!$B$10)/'PV model'!$B$12</f>
        <v>0</v>
      </c>
    </row>
    <row r="5815" spans="1:22" x14ac:dyDescent="0.2">
      <c r="A5815" s="10">
        <f t="shared" si="1006"/>
        <v>243</v>
      </c>
      <c r="B5815" s="10">
        <f t="shared" si="1004"/>
        <v>2</v>
      </c>
      <c r="C5815" s="23">
        <v>11.8</v>
      </c>
      <c r="D5815" s="24">
        <v>0</v>
      </c>
      <c r="E5815" s="24">
        <v>0</v>
      </c>
      <c r="F5815" s="48"/>
      <c r="G5815" s="48"/>
      <c r="H5815" s="1">
        <f t="shared" si="1005"/>
        <v>8.1136058327948462</v>
      </c>
      <c r="I5815" s="1">
        <f t="shared" si="999"/>
        <v>0.29103978079226156</v>
      </c>
      <c r="J5815" s="4">
        <f>B5815+('PV model'!$B$3/15)+(I5815/60)</f>
        <v>1.7281839963465377</v>
      </c>
      <c r="K5815" s="2">
        <f t="shared" si="1000"/>
        <v>154.07724005480193</v>
      </c>
      <c r="L5815" s="2">
        <f>DEGREES(ASIN((((COS(RADIANS('PV model'!$B$2))*COS(RADIANS(H5815))*COS(RADIANS(K5815)))+(SIN(RADIANS('PV model'!$B$2))*SIN(RADIANS(H5815)))))))</f>
        <v>-22.830328234726949</v>
      </c>
      <c r="M5815" s="3">
        <f t="shared" si="996"/>
        <v>0</v>
      </c>
      <c r="N5815" s="2">
        <f t="shared" si="1001"/>
        <v>28.00640923565043</v>
      </c>
      <c r="O5815" s="2">
        <f>IF('PV model'!$B$2&gt;0, 180-N5815,IF('PV model'!$B$2&lt;0,0-N5815,N5815))</f>
        <v>151.99359076434956</v>
      </c>
      <c r="P5815" s="2">
        <f>ABS(O5815-'PV model'!$B$5)</f>
        <v>53.006409235650437</v>
      </c>
      <c r="Q5815" s="3">
        <f t="shared" si="997"/>
        <v>112.83032823472695</v>
      </c>
      <c r="R5815" s="3">
        <f t="shared" si="1002"/>
        <v>0</v>
      </c>
      <c r="S5815" s="3">
        <f t="shared" si="998"/>
        <v>0</v>
      </c>
      <c r="T5815" s="3">
        <f>(0.5*(1-COS(RADIANS(90-$X$3)))*(D5815+E5815)*'PV model'!$B$4)</f>
        <v>0</v>
      </c>
      <c r="U5815" s="3">
        <f t="shared" si="1003"/>
        <v>0</v>
      </c>
      <c r="V5815" s="3">
        <f>('PV model'!$B$13*(U5815/1000)*(1-'PV model'!$B$14*((20+C5815)-25))*'PV model'!$B$10)/'PV model'!$B$12</f>
        <v>0</v>
      </c>
    </row>
    <row r="5816" spans="1:22" x14ac:dyDescent="0.2">
      <c r="A5816" s="10">
        <f t="shared" si="1006"/>
        <v>243</v>
      </c>
      <c r="B5816" s="10">
        <f t="shared" si="1004"/>
        <v>3</v>
      </c>
      <c r="C5816" s="23">
        <v>11.7</v>
      </c>
      <c r="D5816" s="24">
        <v>0</v>
      </c>
      <c r="E5816" s="24">
        <v>0</v>
      </c>
      <c r="F5816" s="48"/>
      <c r="G5816" s="48"/>
      <c r="H5816" s="1">
        <f t="shared" si="1005"/>
        <v>8.1136058327948462</v>
      </c>
      <c r="I5816" s="1">
        <f t="shared" si="999"/>
        <v>0.29103978079226156</v>
      </c>
      <c r="J5816" s="4">
        <f>B5816+('PV model'!$B$3/15)+(I5816/60)</f>
        <v>2.7281839963465373</v>
      </c>
      <c r="K5816" s="2">
        <f t="shared" si="1000"/>
        <v>139.07724005480193</v>
      </c>
      <c r="L5816" s="2">
        <f>DEGREES(ASIN((((COS(RADIANS('PV model'!$B$2))*COS(RADIANS(H5816))*COS(RADIANS(K5816)))+(SIN(RADIANS('PV model'!$B$2))*SIN(RADIANS(H5816)))))))</f>
        <v>-17.901088388825926</v>
      </c>
      <c r="M5816" s="3">
        <f t="shared" si="996"/>
        <v>0</v>
      </c>
      <c r="N5816" s="2">
        <f t="shared" si="1001"/>
        <v>42.959041168484028</v>
      </c>
      <c r="O5816" s="2">
        <f>IF('PV model'!$B$2&gt;0, 180-N5816,IF('PV model'!$B$2&lt;0,0-N5816,N5816))</f>
        <v>137.04095883151598</v>
      </c>
      <c r="P5816" s="2">
        <f>ABS(O5816-'PV model'!$B$5)</f>
        <v>67.959041168484021</v>
      </c>
      <c r="Q5816" s="3">
        <f t="shared" si="997"/>
        <v>107.90108838882593</v>
      </c>
      <c r="R5816" s="3">
        <f t="shared" si="1002"/>
        <v>0</v>
      </c>
      <c r="S5816" s="3">
        <f t="shared" si="998"/>
        <v>0</v>
      </c>
      <c r="T5816" s="3">
        <f>(0.5*(1-COS(RADIANS(90-$X$3)))*(D5816+E5816)*'PV model'!$B$4)</f>
        <v>0</v>
      </c>
      <c r="U5816" s="3">
        <f t="shared" si="1003"/>
        <v>0</v>
      </c>
      <c r="V5816" s="3">
        <f>('PV model'!$B$13*(U5816/1000)*(1-'PV model'!$B$14*((20+C5816)-25))*'PV model'!$B$10)/'PV model'!$B$12</f>
        <v>0</v>
      </c>
    </row>
    <row r="5817" spans="1:22" x14ac:dyDescent="0.2">
      <c r="A5817" s="10">
        <f t="shared" si="1006"/>
        <v>243</v>
      </c>
      <c r="B5817" s="10">
        <f t="shared" si="1004"/>
        <v>4</v>
      </c>
      <c r="C5817" s="23">
        <v>12.3</v>
      </c>
      <c r="D5817" s="24">
        <v>0</v>
      </c>
      <c r="E5817" s="24">
        <v>0</v>
      </c>
      <c r="F5817" s="48"/>
      <c r="G5817" s="48"/>
      <c r="H5817" s="1">
        <f t="shared" si="1005"/>
        <v>8.1136058327948462</v>
      </c>
      <c r="I5817" s="1">
        <f t="shared" si="999"/>
        <v>0.29103978079226156</v>
      </c>
      <c r="J5817" s="4">
        <f>B5817+('PV model'!$B$3/15)+(I5817/60)</f>
        <v>3.7281839963465373</v>
      </c>
      <c r="K5817" s="2">
        <f t="shared" si="1000"/>
        <v>124.07724005480193</v>
      </c>
      <c r="L5817" s="2">
        <f>DEGREES(ASIN((((COS(RADIANS('PV model'!$B$2))*COS(RADIANS(H5817))*COS(RADIANS(K5817)))+(SIN(RADIANS('PV model'!$B$2))*SIN(RADIANS(H5817)))))))</f>
        <v>-11.412558277325306</v>
      </c>
      <c r="M5817" s="3">
        <f t="shared" si="996"/>
        <v>0</v>
      </c>
      <c r="N5817" s="2">
        <f t="shared" si="1001"/>
        <v>56.775705365674568</v>
      </c>
      <c r="O5817" s="2">
        <f>IF('PV model'!$B$2&gt;0, 180-N5817,IF('PV model'!$B$2&lt;0,0-N5817,N5817))</f>
        <v>123.22429463432543</v>
      </c>
      <c r="P5817" s="2">
        <f>ABS(O5817-'PV model'!$B$5)</f>
        <v>81.775705365674568</v>
      </c>
      <c r="Q5817" s="3">
        <f t="shared" si="997"/>
        <v>101.4125582773253</v>
      </c>
      <c r="R5817" s="3">
        <f t="shared" si="1002"/>
        <v>0</v>
      </c>
      <c r="S5817" s="3">
        <f t="shared" si="998"/>
        <v>0</v>
      </c>
      <c r="T5817" s="3">
        <f>(0.5*(1-COS(RADIANS(90-$X$3)))*(D5817+E5817)*'PV model'!$B$4)</f>
        <v>0</v>
      </c>
      <c r="U5817" s="3">
        <f t="shared" si="1003"/>
        <v>0</v>
      </c>
      <c r="V5817" s="3">
        <f>('PV model'!$B$13*(U5817/1000)*(1-'PV model'!$B$14*((20+C5817)-25))*'PV model'!$B$10)/'PV model'!$B$12</f>
        <v>0</v>
      </c>
    </row>
    <row r="5818" spans="1:22" x14ac:dyDescent="0.2">
      <c r="A5818" s="10">
        <f t="shared" si="1006"/>
        <v>243</v>
      </c>
      <c r="B5818" s="10">
        <f t="shared" si="1004"/>
        <v>5</v>
      </c>
      <c r="C5818" s="23">
        <v>12.2</v>
      </c>
      <c r="D5818" s="24">
        <v>0</v>
      </c>
      <c r="E5818" s="24">
        <v>0</v>
      </c>
      <c r="F5818" s="48"/>
      <c r="G5818" s="48"/>
      <c r="H5818" s="1">
        <f t="shared" si="1005"/>
        <v>8.1136058327948462</v>
      </c>
      <c r="I5818" s="1">
        <f t="shared" si="999"/>
        <v>0.29103978079226156</v>
      </c>
      <c r="J5818" s="4">
        <f>B5818+('PV model'!$B$3/15)+(I5818/60)</f>
        <v>4.7281839963465382</v>
      </c>
      <c r="K5818" s="2">
        <f t="shared" si="1000"/>
        <v>109.07724005480193</v>
      </c>
      <c r="L5818" s="2">
        <f>DEGREES(ASIN((((COS(RADIANS('PV model'!$B$2))*COS(RADIANS(H5818))*COS(RADIANS(K5818)))+(SIN(RADIANS('PV model'!$B$2))*SIN(RADIANS(H5818)))))))</f>
        <v>-3.8393071435877317</v>
      </c>
      <c r="M5818" s="3">
        <f t="shared" si="996"/>
        <v>0</v>
      </c>
      <c r="N5818" s="2">
        <f t="shared" si="1001"/>
        <v>69.672648834146671</v>
      </c>
      <c r="O5818" s="2">
        <f>IF('PV model'!$B$2&gt;0, 180-N5818,IF('PV model'!$B$2&lt;0,0-N5818,N5818))</f>
        <v>110.32735116585333</v>
      </c>
      <c r="P5818" s="2">
        <f>ABS(O5818-'PV model'!$B$5)</f>
        <v>94.672648834146671</v>
      </c>
      <c r="Q5818" s="3">
        <f t="shared" si="997"/>
        <v>93.839307143587732</v>
      </c>
      <c r="R5818" s="3">
        <f t="shared" si="1002"/>
        <v>0</v>
      </c>
      <c r="S5818" s="3">
        <f t="shared" si="998"/>
        <v>0</v>
      </c>
      <c r="T5818" s="3">
        <f>(0.5*(1-COS(RADIANS(90-$X$3)))*(D5818+E5818)*'PV model'!$B$4)</f>
        <v>0</v>
      </c>
      <c r="U5818" s="3">
        <f t="shared" si="1003"/>
        <v>0</v>
      </c>
      <c r="V5818" s="3">
        <f>('PV model'!$B$13*(U5818/1000)*(1-'PV model'!$B$14*((20+C5818)-25))*'PV model'!$B$10)/'PV model'!$B$12</f>
        <v>0</v>
      </c>
    </row>
    <row r="5819" spans="1:22" x14ac:dyDescent="0.2">
      <c r="A5819" s="10">
        <f t="shared" si="1006"/>
        <v>243</v>
      </c>
      <c r="B5819" s="10">
        <f t="shared" si="1004"/>
        <v>6</v>
      </c>
      <c r="C5819" s="23">
        <v>12.4</v>
      </c>
      <c r="D5819" s="24">
        <v>0</v>
      </c>
      <c r="E5819" s="24">
        <v>5.2920000000000007</v>
      </c>
      <c r="F5819" s="48"/>
      <c r="G5819" s="48"/>
      <c r="H5819" s="1">
        <f t="shared" si="1005"/>
        <v>8.1136058327948462</v>
      </c>
      <c r="I5819" s="1">
        <f t="shared" si="999"/>
        <v>0.29103978079226156</v>
      </c>
      <c r="J5819" s="4">
        <f>B5819+('PV model'!$B$3/15)+(I5819/60)</f>
        <v>5.7281839963465382</v>
      </c>
      <c r="K5819" s="2">
        <f t="shared" si="1000"/>
        <v>94.077240054801933</v>
      </c>
      <c r="L5819" s="2">
        <f>DEGREES(ASIN((((COS(RADIANS('PV model'!$B$2))*COS(RADIANS(H5819))*COS(RADIANS(K5819)))+(SIN(RADIANS('PV model'!$B$2))*SIN(RADIANS(H5819)))))))</f>
        <v>4.384258014959685</v>
      </c>
      <c r="M5819" s="3">
        <f t="shared" si="996"/>
        <v>4.384258014959685</v>
      </c>
      <c r="N5819" s="2">
        <f t="shared" si="1001"/>
        <v>82.047320764527896</v>
      </c>
      <c r="O5819" s="2">
        <f>IF('PV model'!$B$2&gt;0, 180-N5819,IF('PV model'!$B$2&lt;0,0-N5819,N5819))</f>
        <v>97.952679235472104</v>
      </c>
      <c r="P5819" s="2">
        <f>ABS(O5819-'PV model'!$B$5)</f>
        <v>107.0473207645279</v>
      </c>
      <c r="Q5819" s="3">
        <f t="shared" si="997"/>
        <v>85.615741985040316</v>
      </c>
      <c r="R5819" s="3">
        <f t="shared" si="1002"/>
        <v>0</v>
      </c>
      <c r="S5819" s="3">
        <f t="shared" si="998"/>
        <v>5.2920000000000007</v>
      </c>
      <c r="T5819" s="3">
        <f>(0.5*(1-COS(RADIANS(90-$X$3)))*(D5819+E5819)*'PV model'!$B$4)</f>
        <v>0</v>
      </c>
      <c r="U5819" s="3">
        <f t="shared" si="1003"/>
        <v>5.2920000000000007</v>
      </c>
      <c r="V5819" s="3">
        <f>('PV model'!$B$13*(U5819/1000)*(1-'PV model'!$B$14*((20+C5819)-25))*'PV model'!$B$10)/'PV model'!$B$12</f>
        <v>0.51333026572800011</v>
      </c>
    </row>
    <row r="5820" spans="1:22" x14ac:dyDescent="0.2">
      <c r="A5820" s="10">
        <f t="shared" si="1006"/>
        <v>243</v>
      </c>
      <c r="B5820" s="10">
        <f t="shared" si="1004"/>
        <v>7</v>
      </c>
      <c r="C5820" s="23">
        <v>12.6</v>
      </c>
      <c r="D5820" s="24">
        <v>92.040900000000008</v>
      </c>
      <c r="E5820" s="24">
        <v>41.454000000000001</v>
      </c>
      <c r="F5820" s="48"/>
      <c r="G5820" s="48"/>
      <c r="H5820" s="1">
        <f t="shared" si="1005"/>
        <v>8.1136058327948462</v>
      </c>
      <c r="I5820" s="1">
        <f t="shared" si="999"/>
        <v>0.29103978079226156</v>
      </c>
      <c r="J5820" s="4">
        <f>B5820+('PV model'!$B$3/15)+(I5820/60)</f>
        <v>6.7281839963465382</v>
      </c>
      <c r="K5820" s="2">
        <f t="shared" si="1000"/>
        <v>79.077240054801933</v>
      </c>
      <c r="L5820" s="2">
        <f>DEGREES(ASIN((((COS(RADIANS('PV model'!$B$2))*COS(RADIANS(H5820))*COS(RADIANS(K5820)))+(SIN(RADIANS('PV model'!$B$2))*SIN(RADIANS(H5820)))))))</f>
        <v>12.859767678385586</v>
      </c>
      <c r="M5820" s="3">
        <f t="shared" si="996"/>
        <v>12.859767678385586</v>
      </c>
      <c r="N5820" s="2">
        <f t="shared" si="1001"/>
        <v>85.608158253910375</v>
      </c>
      <c r="O5820" s="2">
        <f>IF('PV model'!$B$2&gt;0, 180-N5820,IF('PV model'!$B$2&lt;0,0-N5820,N5820))</f>
        <v>94.391841746089625</v>
      </c>
      <c r="P5820" s="2">
        <f>ABS(O5820-'PV model'!$B$5)</f>
        <v>110.60815825391037</v>
      </c>
      <c r="Q5820" s="3">
        <f t="shared" si="997"/>
        <v>77.14023232161442</v>
      </c>
      <c r="R5820" s="3">
        <f t="shared" si="1002"/>
        <v>92.040899999999993</v>
      </c>
      <c r="S5820" s="3">
        <f t="shared" si="998"/>
        <v>50.069379292885706</v>
      </c>
      <c r="T5820" s="3">
        <f>(0.5*(1-COS(RADIANS(90-$X$3)))*(D5820+E5820)*'PV model'!$B$4)</f>
        <v>0</v>
      </c>
      <c r="U5820" s="3">
        <f t="shared" si="1003"/>
        <v>142.11027929288571</v>
      </c>
      <c r="V5820" s="3">
        <f>('PV model'!$B$13*(U5820/1000)*(1-'PV model'!$B$14*((20+C5820)-25))*'PV model'!$B$10)/'PV model'!$B$12</f>
        <v>13.773501075166102</v>
      </c>
    </row>
    <row r="5821" spans="1:22" x14ac:dyDescent="0.2">
      <c r="A5821" s="10">
        <f t="shared" si="1006"/>
        <v>243</v>
      </c>
      <c r="B5821" s="10">
        <f t="shared" si="1004"/>
        <v>8</v>
      </c>
      <c r="C5821" s="23">
        <v>13.7</v>
      </c>
      <c r="D5821" s="24">
        <v>15.7143</v>
      </c>
      <c r="E5821" s="24">
        <v>94.374000000000009</v>
      </c>
      <c r="F5821" s="48"/>
      <c r="G5821" s="48"/>
      <c r="H5821" s="1">
        <f t="shared" si="1005"/>
        <v>8.1136058327948462</v>
      </c>
      <c r="I5821" s="1">
        <f t="shared" si="999"/>
        <v>0.29103978079226156</v>
      </c>
      <c r="J5821" s="4">
        <f>B5821+('PV model'!$B$3/15)+(I5821/60)</f>
        <v>7.7281839963465382</v>
      </c>
      <c r="K5821" s="2">
        <f t="shared" si="1000"/>
        <v>64.077240054801933</v>
      </c>
      <c r="L5821" s="2">
        <f>DEGREES(ASIN((((COS(RADIANS('PV model'!$B$2))*COS(RADIANS(H5821))*COS(RADIANS(K5821)))+(SIN(RADIANS('PV model'!$B$2))*SIN(RADIANS(H5821)))))))</f>
        <v>21.188980158813411</v>
      </c>
      <c r="M5821" s="3">
        <f t="shared" si="996"/>
        <v>21.188980158813411</v>
      </c>
      <c r="N5821" s="2">
        <f t="shared" si="1001"/>
        <v>72.73493713137232</v>
      </c>
      <c r="O5821" s="2">
        <f>IF('PV model'!$B$2&gt;0, 180-N5821,IF('PV model'!$B$2&lt;0,0-N5821,N5821))</f>
        <v>107.26506286862768</v>
      </c>
      <c r="P5821" s="2">
        <f>ABS(O5821-'PV model'!$B$5)</f>
        <v>97.73493713137232</v>
      </c>
      <c r="Q5821" s="3">
        <f t="shared" si="997"/>
        <v>68.811019841186592</v>
      </c>
      <c r="R5821" s="3">
        <f t="shared" si="1002"/>
        <v>15.7143</v>
      </c>
      <c r="S5821" s="3">
        <f t="shared" si="998"/>
        <v>101.57051109759924</v>
      </c>
      <c r="T5821" s="3">
        <f>(0.5*(1-COS(RADIANS(90-$X$3)))*(D5821+E5821)*'PV model'!$B$4)</f>
        <v>0</v>
      </c>
      <c r="U5821" s="3">
        <f t="shared" si="1003"/>
        <v>117.28481109759923</v>
      </c>
      <c r="V5821" s="3">
        <f>('PV model'!$B$13*(U5821/1000)*(1-'PV model'!$B$14*((20+C5821)-25))*'PV model'!$B$10)/'PV model'!$B$12</f>
        <v>11.315801835153421</v>
      </c>
    </row>
    <row r="5822" spans="1:22" x14ac:dyDescent="0.2">
      <c r="A5822" s="10">
        <f t="shared" si="1006"/>
        <v>243</v>
      </c>
      <c r="B5822" s="10">
        <f t="shared" si="1004"/>
        <v>9</v>
      </c>
      <c r="C5822" s="23">
        <v>14.4</v>
      </c>
      <c r="D5822" s="24">
        <v>220.00020000000001</v>
      </c>
      <c r="E5822" s="24">
        <v>152.58600000000001</v>
      </c>
      <c r="F5822" s="48"/>
      <c r="G5822" s="48"/>
      <c r="H5822" s="1">
        <f t="shared" si="1005"/>
        <v>8.1136058327948462</v>
      </c>
      <c r="I5822" s="1">
        <f t="shared" si="999"/>
        <v>0.29103978079226156</v>
      </c>
      <c r="J5822" s="4">
        <f>B5822+('PV model'!$B$3/15)+(I5822/60)</f>
        <v>8.7281839963465373</v>
      </c>
      <c r="K5822" s="2">
        <f t="shared" si="1000"/>
        <v>49.077240054801941</v>
      </c>
      <c r="L5822" s="2">
        <f>DEGREES(ASIN((((COS(RADIANS('PV model'!$B$2))*COS(RADIANS(H5822))*COS(RADIANS(K5822)))+(SIN(RADIANS('PV model'!$B$2))*SIN(RADIANS(H5822)))))))</f>
        <v>28.922073049789979</v>
      </c>
      <c r="M5822" s="3">
        <f t="shared" si="996"/>
        <v>28.922073049789979</v>
      </c>
      <c r="N5822" s="2">
        <f t="shared" si="1001"/>
        <v>58.717733960419267</v>
      </c>
      <c r="O5822" s="2">
        <f>IF('PV model'!$B$2&gt;0, 180-N5822,IF('PV model'!$B$2&lt;0,0-N5822,N5822))</f>
        <v>121.28226603958073</v>
      </c>
      <c r="P5822" s="2">
        <f>ABS(O5822-'PV model'!$B$5)</f>
        <v>83.717733960419267</v>
      </c>
      <c r="Q5822" s="3">
        <f t="shared" si="997"/>
        <v>61.077926950210021</v>
      </c>
      <c r="R5822" s="3">
        <f t="shared" si="1002"/>
        <v>220.00020000000004</v>
      </c>
      <c r="S5822" s="3">
        <f t="shared" si="998"/>
        <v>197.88351429317939</v>
      </c>
      <c r="T5822" s="3">
        <f>(0.5*(1-COS(RADIANS(90-$X$3)))*(D5822+E5822)*'PV model'!$B$4)</f>
        <v>0</v>
      </c>
      <c r="U5822" s="3">
        <f t="shared" si="1003"/>
        <v>417.88371429317942</v>
      </c>
      <c r="V5822" s="3">
        <f>('PV model'!$B$13*(U5822/1000)*(1-'PV model'!$B$14*((20+C5822)-25))*'PV model'!$B$10)/'PV model'!$B$12</f>
        <v>40.201041812110155</v>
      </c>
    </row>
    <row r="5823" spans="1:22" x14ac:dyDescent="0.2">
      <c r="A5823" s="10">
        <f t="shared" si="1006"/>
        <v>243</v>
      </c>
      <c r="B5823" s="10">
        <f t="shared" si="1004"/>
        <v>10</v>
      </c>
      <c r="C5823" s="23">
        <v>15.1</v>
      </c>
      <c r="D5823" s="24">
        <v>429.89834999999999</v>
      </c>
      <c r="E5823" s="24">
        <v>182.57400000000001</v>
      </c>
      <c r="F5823" s="48"/>
      <c r="G5823" s="48"/>
      <c r="H5823" s="1">
        <f t="shared" si="1005"/>
        <v>8.1136058327948462</v>
      </c>
      <c r="I5823" s="1">
        <f t="shared" si="999"/>
        <v>0.29103978079226156</v>
      </c>
      <c r="J5823" s="4">
        <f>B5823+('PV model'!$B$3/15)+(I5823/60)</f>
        <v>9.7281839963465373</v>
      </c>
      <c r="K5823" s="2">
        <f t="shared" si="1000"/>
        <v>34.077240054801941</v>
      </c>
      <c r="L5823" s="2">
        <f>DEGREES(ASIN((((COS(RADIANS('PV model'!$B$2))*COS(RADIANS(H5823))*COS(RADIANS(K5823)))+(SIN(RADIANS('PV model'!$B$2))*SIN(RADIANS(H5823)))))))</f>
        <v>35.504206707142927</v>
      </c>
      <c r="M5823" s="3">
        <f t="shared" si="996"/>
        <v>35.504206707142927</v>
      </c>
      <c r="N5823" s="2">
        <f t="shared" si="1001"/>
        <v>42.952385886177979</v>
      </c>
      <c r="O5823" s="2">
        <f>IF('PV model'!$B$2&gt;0, 180-N5823,IF('PV model'!$B$2&lt;0,0-N5823,N5823))</f>
        <v>137.04761411382202</v>
      </c>
      <c r="P5823" s="2">
        <f>ABS(O5823-'PV model'!$B$5)</f>
        <v>67.952385886177979</v>
      </c>
      <c r="Q5823" s="3">
        <f t="shared" si="997"/>
        <v>54.495793292857073</v>
      </c>
      <c r="R5823" s="3">
        <f t="shared" si="1002"/>
        <v>429.89835000000005</v>
      </c>
      <c r="S5823" s="3">
        <f t="shared" si="998"/>
        <v>247.12636280623124</v>
      </c>
      <c r="T5823" s="3">
        <f>(0.5*(1-COS(RADIANS(90-$X$3)))*(D5823+E5823)*'PV model'!$B$4)</f>
        <v>0</v>
      </c>
      <c r="U5823" s="3">
        <f t="shared" si="1003"/>
        <v>677.02471280623126</v>
      </c>
      <c r="V5823" s="3">
        <f>('PV model'!$B$13*(U5823/1000)*(1-'PV model'!$B$14*((20+C5823)-25))*'PV model'!$B$10)/'PV model'!$B$12</f>
        <v>64.941304524309587</v>
      </c>
    </row>
    <row r="5824" spans="1:22" x14ac:dyDescent="0.2">
      <c r="A5824" s="10">
        <f t="shared" si="1006"/>
        <v>243</v>
      </c>
      <c r="B5824" s="10">
        <f t="shared" si="1004"/>
        <v>11</v>
      </c>
      <c r="C5824" s="23">
        <v>16.8</v>
      </c>
      <c r="D5824" s="24">
        <v>108.87765</v>
      </c>
      <c r="E5824" s="24">
        <v>232.84799999999998</v>
      </c>
      <c r="F5824" s="48"/>
      <c r="G5824" s="48"/>
      <c r="H5824" s="1">
        <f t="shared" si="1005"/>
        <v>8.1136058327948462</v>
      </c>
      <c r="I5824" s="1">
        <f t="shared" si="999"/>
        <v>0.29103978079226156</v>
      </c>
      <c r="J5824" s="4">
        <f>B5824+('PV model'!$B$3/15)+(I5824/60)</f>
        <v>10.728183996346537</v>
      </c>
      <c r="K5824" s="2">
        <f t="shared" si="1000"/>
        <v>19.077240054801941</v>
      </c>
      <c r="L5824" s="2">
        <f>DEGREES(ASIN((((COS(RADIANS('PV model'!$B$2))*COS(RADIANS(H5824))*COS(RADIANS(K5824)))+(SIN(RADIANS('PV model'!$B$2))*SIN(RADIANS(H5824)))))))</f>
        <v>40.259793836165073</v>
      </c>
      <c r="M5824" s="3">
        <f t="shared" si="996"/>
        <v>40.259793836165073</v>
      </c>
      <c r="N5824" s="2">
        <f t="shared" si="1001"/>
        <v>25.087974490461686</v>
      </c>
      <c r="O5824" s="2">
        <f>IF('PV model'!$B$2&gt;0, 180-N5824,IF('PV model'!$B$2&lt;0,0-N5824,N5824))</f>
        <v>154.91202550953832</v>
      </c>
      <c r="P5824" s="2">
        <f>ABS(O5824-'PV model'!$B$5)</f>
        <v>50.087974490461676</v>
      </c>
      <c r="Q5824" s="3">
        <f t="shared" si="997"/>
        <v>49.740206163834927</v>
      </c>
      <c r="R5824" s="3">
        <f t="shared" si="1002"/>
        <v>108.87765</v>
      </c>
      <c r="S5824" s="3">
        <f t="shared" si="998"/>
        <v>280.2435754061911</v>
      </c>
      <c r="T5824" s="3">
        <f>(0.5*(1-COS(RADIANS(90-$X$3)))*(D5824+E5824)*'PV model'!$B$4)</f>
        <v>0</v>
      </c>
      <c r="U5824" s="3">
        <f t="shared" si="1003"/>
        <v>389.12122540619112</v>
      </c>
      <c r="V5824" s="3">
        <f>('PV model'!$B$13*(U5824/1000)*(1-'PV model'!$B$14*((20+C5824)-25))*'PV model'!$B$10)/'PV model'!$B$12</f>
        <v>37.060640168559203</v>
      </c>
    </row>
    <row r="5825" spans="1:22" x14ac:dyDescent="0.2">
      <c r="A5825" s="10">
        <f t="shared" si="1006"/>
        <v>243</v>
      </c>
      <c r="B5825" s="10">
        <f t="shared" si="1004"/>
        <v>12</v>
      </c>
      <c r="C5825" s="23">
        <v>16.600000000000001</v>
      </c>
      <c r="D5825" s="24">
        <v>105.5103</v>
      </c>
      <c r="E5825" s="24">
        <v>261.072</v>
      </c>
      <c r="F5825" s="48"/>
      <c r="G5825" s="48"/>
      <c r="H5825" s="1">
        <f t="shared" si="1005"/>
        <v>8.1136058327948462</v>
      </c>
      <c r="I5825" s="1">
        <f t="shared" si="999"/>
        <v>0.29103978079226156</v>
      </c>
      <c r="J5825" s="4">
        <f>B5825+('PV model'!$B$3/15)+(I5825/60)</f>
        <v>11.728183996346537</v>
      </c>
      <c r="K5825" s="2">
        <f t="shared" si="1000"/>
        <v>4.0772400548019405</v>
      </c>
      <c r="L5825" s="2">
        <f>DEGREES(ASIN((((COS(RADIANS('PV model'!$B$2))*COS(RADIANS(H5825))*COS(RADIANS(K5825)))+(SIN(RADIANS('PV model'!$B$2))*SIN(RADIANS(H5825)))))))</f>
        <v>42.503215544421636</v>
      </c>
      <c r="M5825" s="3">
        <f t="shared" si="996"/>
        <v>42.503215544421636</v>
      </c>
      <c r="N5825" s="2">
        <f t="shared" si="1001"/>
        <v>5.4787825127236536</v>
      </c>
      <c r="O5825" s="2">
        <f>IF('PV model'!$B$2&gt;0, 180-N5825,IF('PV model'!$B$2&lt;0,0-N5825,N5825))</f>
        <v>174.52121748727635</v>
      </c>
      <c r="P5825" s="2">
        <f>ABS(O5825-'PV model'!$B$5)</f>
        <v>30.478782512723654</v>
      </c>
      <c r="Q5825" s="3">
        <f t="shared" si="997"/>
        <v>47.496784455578364</v>
      </c>
      <c r="R5825" s="3">
        <f t="shared" si="1002"/>
        <v>105.5103</v>
      </c>
      <c r="S5825" s="3">
        <f t="shared" si="998"/>
        <v>309.39867285826415</v>
      </c>
      <c r="T5825" s="3">
        <f>(0.5*(1-COS(RADIANS(90-$X$3)))*(D5825+E5825)*'PV model'!$B$4)</f>
        <v>0</v>
      </c>
      <c r="U5825" s="3">
        <f t="shared" si="1003"/>
        <v>414.90897285826418</v>
      </c>
      <c r="V5825" s="3">
        <f>('PV model'!$B$13*(U5825/1000)*(1-'PV model'!$B$14*((20+C5825)-25))*'PV model'!$B$10)/'PV model'!$B$12</f>
        <v>39.549893363903365</v>
      </c>
    </row>
    <row r="5826" spans="1:22" x14ac:dyDescent="0.2">
      <c r="A5826" s="10">
        <f t="shared" si="1006"/>
        <v>243</v>
      </c>
      <c r="B5826" s="10">
        <f t="shared" si="1004"/>
        <v>13</v>
      </c>
      <c r="C5826" s="23">
        <v>17.600000000000001</v>
      </c>
      <c r="D5826" s="24">
        <v>88.673550000000006</v>
      </c>
      <c r="E5826" s="24">
        <v>276.94799999999998</v>
      </c>
      <c r="F5826" s="48"/>
      <c r="G5826" s="48"/>
      <c r="H5826" s="1">
        <f t="shared" si="1005"/>
        <v>8.1136058327948462</v>
      </c>
      <c r="I5826" s="1">
        <f t="shared" si="999"/>
        <v>0.29103978079226156</v>
      </c>
      <c r="J5826" s="4">
        <f>B5826+('PV model'!$B$3/15)+(I5826/60)</f>
        <v>12.728183996346537</v>
      </c>
      <c r="K5826" s="2">
        <f t="shared" si="1000"/>
        <v>-10.922759945198059</v>
      </c>
      <c r="L5826" s="2">
        <f>DEGREES(ASIN((((COS(RADIANS('PV model'!$B$2))*COS(RADIANS(H5826))*COS(RADIANS(K5826)))+(SIN(RADIANS('PV model'!$B$2))*SIN(RADIANS(H5826)))))))</f>
        <v>41.827652175766957</v>
      </c>
      <c r="M5826" s="3">
        <f t="shared" si="996"/>
        <v>41.827652175766957</v>
      </c>
      <c r="N5826" s="2">
        <f t="shared" si="1001"/>
        <v>-14.580790649602433</v>
      </c>
      <c r="O5826" s="2">
        <f>IF('PV model'!$B$2&gt;0, 180-N5826,IF('PV model'!$B$2&lt;0,0-N5826,N5826))</f>
        <v>194.58079064960242</v>
      </c>
      <c r="P5826" s="2">
        <f>ABS(O5826-'PV model'!$B$5)</f>
        <v>10.41920935039758</v>
      </c>
      <c r="Q5826" s="3">
        <f t="shared" si="997"/>
        <v>48.172347824233043</v>
      </c>
      <c r="R5826" s="3">
        <f t="shared" si="1002"/>
        <v>88.673550000000006</v>
      </c>
      <c r="S5826" s="3">
        <f t="shared" si="998"/>
        <v>321.17432971727567</v>
      </c>
      <c r="T5826" s="3">
        <f>(0.5*(1-COS(RADIANS(90-$X$3)))*(D5826+E5826)*'PV model'!$B$4)</f>
        <v>0</v>
      </c>
      <c r="U5826" s="3">
        <f t="shared" si="1003"/>
        <v>409.84787971727565</v>
      </c>
      <c r="V5826" s="3">
        <f>('PV model'!$B$13*(U5826/1000)*(1-'PV model'!$B$14*((20+C5826)-25))*'PV model'!$B$10)/'PV model'!$B$12</f>
        <v>38.903586996089309</v>
      </c>
    </row>
    <row r="5827" spans="1:22" x14ac:dyDescent="0.2">
      <c r="A5827" s="10">
        <f t="shared" si="1006"/>
        <v>243</v>
      </c>
      <c r="B5827" s="10">
        <f t="shared" si="1004"/>
        <v>14</v>
      </c>
      <c r="C5827" s="23">
        <v>18</v>
      </c>
      <c r="D5827" s="24">
        <v>5.6122499999999995</v>
      </c>
      <c r="E5827" s="24">
        <v>160.524</v>
      </c>
      <c r="F5827" s="48"/>
      <c r="G5827" s="48"/>
      <c r="H5827" s="1">
        <f t="shared" si="1005"/>
        <v>8.1136058327948462</v>
      </c>
      <c r="I5827" s="1">
        <f t="shared" si="999"/>
        <v>0.29103978079226156</v>
      </c>
      <c r="J5827" s="4">
        <f>B5827+('PV model'!$B$3/15)+(I5827/60)</f>
        <v>13.728183996346537</v>
      </c>
      <c r="K5827" s="2">
        <f t="shared" si="1000"/>
        <v>-25.922759945198059</v>
      </c>
      <c r="L5827" s="2">
        <f>DEGREES(ASIN((((COS(RADIANS('PV model'!$B$2))*COS(RADIANS(H5827))*COS(RADIANS(K5827)))+(SIN(RADIANS('PV model'!$B$2))*SIN(RADIANS(H5827)))))))</f>
        <v>38.362285359335097</v>
      </c>
      <c r="M5827" s="3">
        <f t="shared" si="996"/>
        <v>38.362285359335097</v>
      </c>
      <c r="N5827" s="2">
        <f t="shared" si="1001"/>
        <v>-33.500720584990233</v>
      </c>
      <c r="O5827" s="2">
        <f>IF('PV model'!$B$2&gt;0, 180-N5827,IF('PV model'!$B$2&lt;0,0-N5827,N5827))</f>
        <v>213.50072058499023</v>
      </c>
      <c r="P5827" s="2">
        <f>ABS(O5827-'PV model'!$B$5)</f>
        <v>8.5007205849902334</v>
      </c>
      <c r="Q5827" s="3">
        <f t="shared" si="997"/>
        <v>51.637714640664903</v>
      </c>
      <c r="R5827" s="3">
        <f t="shared" si="1002"/>
        <v>5.6122499999999995</v>
      </c>
      <c r="S5827" s="3">
        <f t="shared" si="998"/>
        <v>164.41190640809646</v>
      </c>
      <c r="T5827" s="3">
        <f>(0.5*(1-COS(RADIANS(90-$X$3)))*(D5827+E5827)*'PV model'!$B$4)</f>
        <v>0</v>
      </c>
      <c r="U5827" s="3">
        <f t="shared" si="1003"/>
        <v>170.02415640809645</v>
      </c>
      <c r="V5827" s="3">
        <f>('PV model'!$B$13*(U5827/1000)*(1-'PV model'!$B$14*((20+C5827)-25))*'PV model'!$B$10)/'PV model'!$B$12</f>
        <v>16.111842711476545</v>
      </c>
    </row>
    <row r="5828" spans="1:22" x14ac:dyDescent="0.2">
      <c r="A5828" s="10">
        <f t="shared" si="1006"/>
        <v>243</v>
      </c>
      <c r="B5828" s="10">
        <f t="shared" si="1004"/>
        <v>15</v>
      </c>
      <c r="C5828" s="23">
        <v>18.2</v>
      </c>
      <c r="D5828" s="24">
        <v>266.02064999999999</v>
      </c>
      <c r="E5828" s="24">
        <v>239.02199999999999</v>
      </c>
      <c r="F5828" s="48"/>
      <c r="G5828" s="48"/>
      <c r="H5828" s="1">
        <f t="shared" si="1005"/>
        <v>8.1136058327948462</v>
      </c>
      <c r="I5828" s="1">
        <f t="shared" si="999"/>
        <v>0.29103978079226156</v>
      </c>
      <c r="J5828" s="4">
        <f>B5828+('PV model'!$B$3/15)+(I5828/60)</f>
        <v>14.728183996346537</v>
      </c>
      <c r="K5828" s="2">
        <f t="shared" si="1000"/>
        <v>-40.922759945198059</v>
      </c>
      <c r="L5828" s="2">
        <f>DEGREES(ASIN((((COS(RADIANS('PV model'!$B$2))*COS(RADIANS(H5828))*COS(RADIANS(K5828)))+(SIN(RADIANS('PV model'!$B$2))*SIN(RADIANS(H5828)))))))</f>
        <v>32.683841586369255</v>
      </c>
      <c r="M5828" s="3">
        <f t="shared" si="996"/>
        <v>32.683841586369255</v>
      </c>
      <c r="N5828" s="2">
        <f t="shared" si="1001"/>
        <v>-50.396966704810502</v>
      </c>
      <c r="O5828" s="2">
        <f>IF('PV model'!$B$2&gt;0, 180-N5828,IF('PV model'!$B$2&lt;0,0-N5828,N5828))</f>
        <v>230.3969667048105</v>
      </c>
      <c r="P5828" s="2">
        <f>ABS(O5828-'PV model'!$B$5)</f>
        <v>25.396966704810495</v>
      </c>
      <c r="Q5828" s="3">
        <f t="shared" si="997"/>
        <v>57.316158413630752</v>
      </c>
      <c r="R5828" s="3">
        <f t="shared" si="1002"/>
        <v>266.02064999999993</v>
      </c>
      <c r="S5828" s="3">
        <f t="shared" si="998"/>
        <v>308.48420082860014</v>
      </c>
      <c r="T5828" s="3">
        <f>(0.5*(1-COS(RADIANS(90-$X$3)))*(D5828+E5828)*'PV model'!$B$4)</f>
        <v>0</v>
      </c>
      <c r="U5828" s="3">
        <f t="shared" si="1003"/>
        <v>574.50485082860007</v>
      </c>
      <c r="V5828" s="3">
        <f>('PV model'!$B$13*(U5828/1000)*(1-'PV model'!$B$14*((20+C5828)-25))*'PV model'!$B$10)/'PV model'!$B$12</f>
        <v>54.395332630696799</v>
      </c>
    </row>
    <row r="5829" spans="1:22" x14ac:dyDescent="0.2">
      <c r="A5829" s="10">
        <f t="shared" si="1006"/>
        <v>243</v>
      </c>
      <c r="B5829" s="10">
        <f t="shared" si="1004"/>
        <v>16</v>
      </c>
      <c r="C5829" s="23">
        <v>17.399999999999999</v>
      </c>
      <c r="D5829" s="24">
        <v>77.44905</v>
      </c>
      <c r="E5829" s="24">
        <v>188.74800000000002</v>
      </c>
      <c r="F5829" s="48"/>
      <c r="G5829" s="48"/>
      <c r="H5829" s="1">
        <f t="shared" si="1005"/>
        <v>8.1136058327948462</v>
      </c>
      <c r="I5829" s="1">
        <f t="shared" si="999"/>
        <v>0.29103978079226156</v>
      </c>
      <c r="J5829" s="4">
        <f>B5829+('PV model'!$B$3/15)+(I5829/60)</f>
        <v>15.728183996346537</v>
      </c>
      <c r="K5829" s="2">
        <f t="shared" si="1000"/>
        <v>-55.922759945198059</v>
      </c>
      <c r="L5829" s="2">
        <f>DEGREES(ASIN((((COS(RADIANS('PV model'!$B$2))*COS(RADIANS(H5829))*COS(RADIANS(K5829)))+(SIN(RADIANS('PV model'!$B$2))*SIN(RADIANS(H5829)))))))</f>
        <v>25.49932596832506</v>
      </c>
      <c r="M5829" s="3">
        <f t="shared" si="996"/>
        <v>25.49932596832506</v>
      </c>
      <c r="N5829" s="2">
        <f t="shared" si="1001"/>
        <v>-65.297158019200481</v>
      </c>
      <c r="O5829" s="2">
        <f>IF('PV model'!$B$2&gt;0, 180-N5829,IF('PV model'!$B$2&lt;0,0-N5829,N5829))</f>
        <v>245.29715801920048</v>
      </c>
      <c r="P5829" s="2">
        <f>ABS(O5829-'PV model'!$B$5)</f>
        <v>40.297158019200481</v>
      </c>
      <c r="Q5829" s="3">
        <f t="shared" si="997"/>
        <v>64.500674031674947</v>
      </c>
      <c r="R5829" s="3">
        <f t="shared" si="1002"/>
        <v>77.44905</v>
      </c>
      <c r="S5829" s="3">
        <f t="shared" si="998"/>
        <v>219.25337255977118</v>
      </c>
      <c r="T5829" s="3">
        <f>(0.5*(1-COS(RADIANS(90-$X$3)))*(D5829+E5829)*'PV model'!$B$4)</f>
        <v>0</v>
      </c>
      <c r="U5829" s="3">
        <f t="shared" si="1003"/>
        <v>296.70242255977121</v>
      </c>
      <c r="V5829" s="3">
        <f>('PV model'!$B$13*(U5829/1000)*(1-'PV model'!$B$14*((20+C5829)-25))*'PV model'!$B$10)/'PV model'!$B$12</f>
        <v>28.18731880078462</v>
      </c>
    </row>
    <row r="5830" spans="1:22" x14ac:dyDescent="0.2">
      <c r="A5830" s="10">
        <f t="shared" si="1006"/>
        <v>243</v>
      </c>
      <c r="B5830" s="10">
        <f t="shared" si="1004"/>
        <v>17</v>
      </c>
      <c r="C5830" s="23">
        <v>17</v>
      </c>
      <c r="D5830" s="24">
        <v>191.93895000000001</v>
      </c>
      <c r="E5830" s="24">
        <v>142.88399999999999</v>
      </c>
      <c r="F5830" s="48"/>
      <c r="G5830" s="48"/>
      <c r="H5830" s="1">
        <f t="shared" si="1005"/>
        <v>8.1136058327948462</v>
      </c>
      <c r="I5830" s="1">
        <f t="shared" si="999"/>
        <v>0.29103978079226156</v>
      </c>
      <c r="J5830" s="4">
        <f>B5830+('PV model'!$B$3/15)+(I5830/60)</f>
        <v>16.728183996346537</v>
      </c>
      <c r="K5830" s="2">
        <f t="shared" si="1000"/>
        <v>-70.922759945198067</v>
      </c>
      <c r="L5830" s="2">
        <f>DEGREES(ASIN((((COS(RADIANS('PV model'!$B$2))*COS(RADIANS(H5830))*COS(RADIANS(K5830)))+(SIN(RADIANS('PV model'!$B$2))*SIN(RADIANS(H5830)))))))</f>
        <v>17.43278104006902</v>
      </c>
      <c r="M5830" s="3">
        <f t="shared" ref="M5830:M5893" si="1007">IF(L5830&gt;0, L5830, 0)</f>
        <v>17.43278104006902</v>
      </c>
      <c r="N5830" s="2">
        <f t="shared" si="1001"/>
        <v>-78.713682612490302</v>
      </c>
      <c r="O5830" s="2">
        <f>IF('PV model'!$B$2&gt;0, 180-N5830,IF('PV model'!$B$2&lt;0,0-N5830,N5830))</f>
        <v>258.71368261249029</v>
      </c>
      <c r="P5830" s="2">
        <f>ABS(O5830-'PV model'!$B$5)</f>
        <v>53.713682612490288</v>
      </c>
      <c r="Q5830" s="3">
        <f t="shared" ref="Q5830:Q5893" si="1008">DEGREES(ACOS((SIN(RADIANS(L5830))*COS(RADIANS(90-$X$3))+COS(RADIANS(L5830))*COS(RADIANS(P5830))*SIN(RADIANS(90-$X$3)))))</f>
        <v>72.567218959930983</v>
      </c>
      <c r="R5830" s="3">
        <f t="shared" si="1002"/>
        <v>191.93894999999998</v>
      </c>
      <c r="S5830" s="3">
        <f t="shared" ref="S5830:S5893" si="1009">IF($Z$3=TRUE, IF(E5830=0,0,E5830*(0.5*(1+COS(RADIANS(90-$X$3))*(1+(1-(E5830^2/(D5830+E5830)^2))*(SIN(RADIANS(0.5*$X$3))^3)))*(1+(1-(E5830^2/(D5830+E5830)^2))*(COS(RADIANS(Q5830))^2)*(SIN(RADIANS(90-L5830))^3)))), IF(E5830=0,0,E5830*(0.5*(1+COS(RADIANS(90-$X$3))))))</f>
        <v>173.96850563709788</v>
      </c>
      <c r="T5830" s="3">
        <f>(0.5*(1-COS(RADIANS(90-$X$3)))*(D5830+E5830)*'PV model'!$B$4)</f>
        <v>0</v>
      </c>
      <c r="U5830" s="3">
        <f t="shared" si="1003"/>
        <v>365.90745563709788</v>
      </c>
      <c r="V5830" s="3">
        <f>('PV model'!$B$13*(U5830/1000)*(1-'PV model'!$B$14*((20+C5830)-25))*'PV model'!$B$10)/'PV model'!$B$12</f>
        <v>34.820456020741048</v>
      </c>
    </row>
    <row r="5831" spans="1:22" x14ac:dyDescent="0.2">
      <c r="A5831" s="10">
        <f t="shared" si="1006"/>
        <v>243</v>
      </c>
      <c r="B5831" s="10">
        <f t="shared" si="1004"/>
        <v>18</v>
      </c>
      <c r="C5831" s="23">
        <v>16.7</v>
      </c>
      <c r="D5831" s="24">
        <v>11.224499999999999</v>
      </c>
      <c r="E5831" s="24">
        <v>78.498000000000005</v>
      </c>
      <c r="F5831" s="48"/>
      <c r="G5831" s="48"/>
      <c r="H5831" s="1">
        <f t="shared" si="1005"/>
        <v>8.1136058327948462</v>
      </c>
      <c r="I5831" s="1">
        <f t="shared" ref="I5831:I5894" si="1010">9.87*SIN(RADIANS(1.978*A5831-160.22))-7.53*COS(RADIANS(0.989*A5831-80.11))-1.5*SIN((RADIANS(0.989*A5831-80.11)))</f>
        <v>0.29103978079226156</v>
      </c>
      <c r="J5831" s="4">
        <f>B5831+('PV model'!$B$3/15)+(I5831/60)</f>
        <v>17.728183996346537</v>
      </c>
      <c r="K5831" s="2">
        <f t="shared" ref="K5831:K5894" si="1011">15*(12-J5831)</f>
        <v>-85.922759945198067</v>
      </c>
      <c r="L5831" s="2">
        <f>DEGREES(ASIN((((COS(RADIANS('PV model'!$B$2))*COS(RADIANS(H5831))*COS(RADIANS(K5831)))+(SIN(RADIANS('PV model'!$B$2))*SIN(RADIANS(H5831)))))))</f>
        <v>8.9854243264058073</v>
      </c>
      <c r="M5831" s="3">
        <f t="shared" si="1007"/>
        <v>8.9854243264058073</v>
      </c>
      <c r="N5831" s="2">
        <f t="shared" ref="N5831:N5894" si="1012">DEGREES(ASIN((COS(RADIANS(H5831))*SIN(RADIANS(K5831)))/COS(RADIANS(L5831))))</f>
        <v>-88.727749675691911</v>
      </c>
      <c r="O5831" s="2">
        <f>IF('PV model'!$B$2&gt;0, 180-N5831,IF('PV model'!$B$2&lt;0,0-N5831,N5831))</f>
        <v>268.72774967569194</v>
      </c>
      <c r="P5831" s="2">
        <f>ABS(O5831-'PV model'!$B$5)</f>
        <v>63.727749675691939</v>
      </c>
      <c r="Q5831" s="3">
        <f t="shared" si="1008"/>
        <v>81.014575673594194</v>
      </c>
      <c r="R5831" s="3">
        <f t="shared" ref="R5831:R5894" si="1013">IF(D5831=0,0,D5831*COS(RADIANS(Q5831))/SIN(RADIANS(L5831)))</f>
        <v>11.224500000000008</v>
      </c>
      <c r="S5831" s="3">
        <f t="shared" si="1009"/>
        <v>82.20355934824245</v>
      </c>
      <c r="T5831" s="3">
        <f>(0.5*(1-COS(RADIANS(90-$X$3)))*(D5831+E5831)*'PV model'!$B$4)</f>
        <v>0</v>
      </c>
      <c r="U5831" s="3">
        <f t="shared" ref="U5831:U5894" si="1014">R5831+S5831+T5831</f>
        <v>93.428059348242456</v>
      </c>
      <c r="V5831" s="3">
        <f>('PV model'!$B$13*(U5831/1000)*(1-'PV model'!$B$14*((20+C5831)-25))*'PV model'!$B$10)/'PV model'!$B$12</f>
        <v>8.9020003920276398</v>
      </c>
    </row>
    <row r="5832" spans="1:22" x14ac:dyDescent="0.2">
      <c r="A5832" s="10">
        <f t="shared" si="1006"/>
        <v>243</v>
      </c>
      <c r="B5832" s="10">
        <f t="shared" ref="B5832:B5895" si="1015">IF(B5831&lt;24,B5831+1,1)</f>
        <v>19</v>
      </c>
      <c r="C5832" s="23">
        <v>16.2</v>
      </c>
      <c r="D5832" s="24">
        <v>0</v>
      </c>
      <c r="E5832" s="24">
        <v>11.465999999999999</v>
      </c>
      <c r="F5832" s="48"/>
      <c r="G5832" s="48"/>
      <c r="H5832" s="1">
        <f t="shared" ref="H5832:H5895" si="1016">(23.465*SIN(RADIANS(280.1+0.9863*A5832)))</f>
        <v>8.1136058327948462</v>
      </c>
      <c r="I5832" s="1">
        <f t="shared" si="1010"/>
        <v>0.29103978079226156</v>
      </c>
      <c r="J5832" s="4">
        <f>B5832+('PV model'!$B$3/15)+(I5832/60)</f>
        <v>18.728183996346537</v>
      </c>
      <c r="K5832" s="2">
        <f t="shared" si="1011"/>
        <v>-100.92275994519807</v>
      </c>
      <c r="L5832" s="2">
        <f>DEGREES(ASIN((((COS(RADIANS('PV model'!$B$2))*COS(RADIANS(H5832))*COS(RADIANS(K5832)))+(SIN(RADIANS('PV model'!$B$2))*SIN(RADIANS(H5832)))))))</f>
        <v>0.57655923257978048</v>
      </c>
      <c r="M5832" s="3">
        <f t="shared" si="1007"/>
        <v>0.57655923257978048</v>
      </c>
      <c r="N5832" s="2">
        <f t="shared" si="1012"/>
        <v>-76.434949054069023</v>
      </c>
      <c r="O5832" s="2">
        <f>IF('PV model'!$B$2&gt;0, 180-N5832,IF('PV model'!$B$2&lt;0,0-N5832,N5832))</f>
        <v>256.43494905406902</v>
      </c>
      <c r="P5832" s="2">
        <f>ABS(O5832-'PV model'!$B$5)</f>
        <v>51.434949054069023</v>
      </c>
      <c r="Q5832" s="3">
        <f t="shared" si="1008"/>
        <v>89.423440767420232</v>
      </c>
      <c r="R5832" s="3">
        <f t="shared" si="1013"/>
        <v>0</v>
      </c>
      <c r="S5832" s="3">
        <f t="shared" si="1009"/>
        <v>11.465999999999999</v>
      </c>
      <c r="T5832" s="3">
        <f>(0.5*(1-COS(RADIANS(90-$X$3)))*(D5832+E5832)*'PV model'!$B$4)</f>
        <v>0</v>
      </c>
      <c r="U5832" s="3">
        <f t="shared" si="1014"/>
        <v>11.465999999999999</v>
      </c>
      <c r="V5832" s="3">
        <f>('PV model'!$B$13*(U5832/1000)*(1-'PV model'!$B$14*((20+C5832)-25))*'PV model'!$B$10)/'PV model'!$B$12</f>
        <v>1.0947942270719999</v>
      </c>
    </row>
    <row r="5833" spans="1:22" x14ac:dyDescent="0.2">
      <c r="A5833" s="10">
        <f t="shared" si="1006"/>
        <v>243</v>
      </c>
      <c r="B5833" s="10">
        <f t="shared" si="1015"/>
        <v>20</v>
      </c>
      <c r="C5833" s="23">
        <v>15.9</v>
      </c>
      <c r="D5833" s="24">
        <v>0</v>
      </c>
      <c r="E5833" s="24">
        <v>0.88200000000000001</v>
      </c>
      <c r="F5833" s="48"/>
      <c r="G5833" s="48"/>
      <c r="H5833" s="1">
        <f t="shared" si="1016"/>
        <v>8.1136058327948462</v>
      </c>
      <c r="I5833" s="1">
        <f t="shared" si="1010"/>
        <v>0.29103978079226156</v>
      </c>
      <c r="J5833" s="4">
        <f>B5833+('PV model'!$B$3/15)+(I5833/60)</f>
        <v>19.728183996346537</v>
      </c>
      <c r="K5833" s="2">
        <f t="shared" si="1011"/>
        <v>-115.92275994519807</v>
      </c>
      <c r="L5833" s="2">
        <f>DEGREES(ASIN((((COS(RADIANS('PV model'!$B$2))*COS(RADIANS(H5833))*COS(RADIANS(K5833)))+(SIN(RADIANS('PV model'!$B$2))*SIN(RADIANS(H5833)))))))</f>
        <v>-7.4012345012117198</v>
      </c>
      <c r="M5833" s="3">
        <f t="shared" si="1007"/>
        <v>0</v>
      </c>
      <c r="N5833" s="2">
        <f t="shared" si="1012"/>
        <v>-63.878464185399167</v>
      </c>
      <c r="O5833" s="2">
        <f>IF('PV model'!$B$2&gt;0, 180-N5833,IF('PV model'!$B$2&lt;0,0-N5833,N5833))</f>
        <v>243.87846418539917</v>
      </c>
      <c r="P5833" s="2">
        <f>ABS(O5833-'PV model'!$B$5)</f>
        <v>38.878464185399167</v>
      </c>
      <c r="Q5833" s="3">
        <f t="shared" si="1008"/>
        <v>97.401234501211718</v>
      </c>
      <c r="R5833" s="3">
        <f t="shared" si="1013"/>
        <v>0</v>
      </c>
      <c r="S5833" s="3">
        <f t="shared" si="1009"/>
        <v>0.88200000000000001</v>
      </c>
      <c r="T5833" s="3">
        <f>(0.5*(1-COS(RADIANS(90-$X$3)))*(D5833+E5833)*'PV model'!$B$4)</f>
        <v>0</v>
      </c>
      <c r="U5833" s="3">
        <f t="shared" si="1014"/>
        <v>0.88200000000000001</v>
      </c>
      <c r="V5833" s="3">
        <f>('PV model'!$B$13*(U5833/1000)*(1-'PV model'!$B$14*((20+C5833)-25))*'PV model'!$B$10)/'PV model'!$B$12</f>
        <v>8.4320738207999985E-2</v>
      </c>
    </row>
    <row r="5834" spans="1:22" x14ac:dyDescent="0.2">
      <c r="A5834" s="10">
        <f t="shared" si="1006"/>
        <v>243</v>
      </c>
      <c r="B5834" s="10">
        <f t="shared" si="1015"/>
        <v>21</v>
      </c>
      <c r="C5834" s="23">
        <v>15.6</v>
      </c>
      <c r="D5834" s="24">
        <v>0</v>
      </c>
      <c r="E5834" s="24">
        <v>0</v>
      </c>
      <c r="F5834" s="48"/>
      <c r="G5834" s="48"/>
      <c r="H5834" s="1">
        <f t="shared" si="1016"/>
        <v>8.1136058327948462</v>
      </c>
      <c r="I5834" s="1">
        <f t="shared" si="1010"/>
        <v>0.29103978079226156</v>
      </c>
      <c r="J5834" s="4">
        <f>B5834+('PV model'!$B$3/15)+(I5834/60)</f>
        <v>20.728183996346537</v>
      </c>
      <c r="K5834" s="2">
        <f t="shared" si="1011"/>
        <v>-130.92275994519807</v>
      </c>
      <c r="L5834" s="2">
        <f>DEGREES(ASIN((((COS(RADIANS('PV model'!$B$2))*COS(RADIANS(H5834))*COS(RADIANS(K5834)))+(SIN(RADIANS('PV model'!$B$2))*SIN(RADIANS(H5834)))))))</f>
        <v>-14.536181957788497</v>
      </c>
      <c r="M5834" s="3">
        <f t="shared" si="1007"/>
        <v>0</v>
      </c>
      <c r="N5834" s="2">
        <f t="shared" si="1012"/>
        <v>-50.60299403367636</v>
      </c>
      <c r="O5834" s="2">
        <f>IF('PV model'!$B$2&gt;0, 180-N5834,IF('PV model'!$B$2&lt;0,0-N5834,N5834))</f>
        <v>230.60299403367637</v>
      </c>
      <c r="P5834" s="2">
        <f>ABS(O5834-'PV model'!$B$5)</f>
        <v>25.602994033676367</v>
      </c>
      <c r="Q5834" s="3">
        <f t="shared" si="1008"/>
        <v>104.5361819577885</v>
      </c>
      <c r="R5834" s="3">
        <f t="shared" si="1013"/>
        <v>0</v>
      </c>
      <c r="S5834" s="3">
        <f t="shared" si="1009"/>
        <v>0</v>
      </c>
      <c r="T5834" s="3">
        <f>(0.5*(1-COS(RADIANS(90-$X$3)))*(D5834+E5834)*'PV model'!$B$4)</f>
        <v>0</v>
      </c>
      <c r="U5834" s="3">
        <f t="shared" si="1014"/>
        <v>0</v>
      </c>
      <c r="V5834" s="3">
        <f>('PV model'!$B$13*(U5834/1000)*(1-'PV model'!$B$14*((20+C5834)-25))*'PV model'!$B$10)/'PV model'!$B$12</f>
        <v>0</v>
      </c>
    </row>
    <row r="5835" spans="1:22" x14ac:dyDescent="0.2">
      <c r="A5835" s="10">
        <f t="shared" si="1006"/>
        <v>243</v>
      </c>
      <c r="B5835" s="10">
        <f t="shared" si="1015"/>
        <v>22</v>
      </c>
      <c r="C5835" s="23">
        <v>15.2</v>
      </c>
      <c r="D5835" s="24">
        <v>0</v>
      </c>
      <c r="E5835" s="24">
        <v>0</v>
      </c>
      <c r="F5835" s="48"/>
      <c r="G5835" s="48"/>
      <c r="H5835" s="1">
        <f t="shared" si="1016"/>
        <v>8.1136058327948462</v>
      </c>
      <c r="I5835" s="1">
        <f t="shared" si="1010"/>
        <v>0.29103978079226156</v>
      </c>
      <c r="J5835" s="4">
        <f>B5835+('PV model'!$B$3/15)+(I5835/60)</f>
        <v>21.728183996346537</v>
      </c>
      <c r="K5835" s="2">
        <f t="shared" si="1011"/>
        <v>-145.92275994519807</v>
      </c>
      <c r="L5835" s="2">
        <f>DEGREES(ASIN((((COS(RADIANS('PV model'!$B$2))*COS(RADIANS(H5835))*COS(RADIANS(K5835)))+(SIN(RADIANS('PV model'!$B$2))*SIN(RADIANS(H5835)))))))</f>
        <v>-20.373251707648251</v>
      </c>
      <c r="M5835" s="3">
        <f t="shared" si="1007"/>
        <v>0</v>
      </c>
      <c r="N5835" s="2">
        <f t="shared" si="1012"/>
        <v>-36.278908037605795</v>
      </c>
      <c r="O5835" s="2">
        <f>IF('PV model'!$B$2&gt;0, 180-N5835,IF('PV model'!$B$2&lt;0,0-N5835,N5835))</f>
        <v>216.27890803760579</v>
      </c>
      <c r="P5835" s="2">
        <f>ABS(O5835-'PV model'!$B$5)</f>
        <v>11.278908037605788</v>
      </c>
      <c r="Q5835" s="3">
        <f t="shared" si="1008"/>
        <v>110.37325170764825</v>
      </c>
      <c r="R5835" s="3">
        <f t="shared" si="1013"/>
        <v>0</v>
      </c>
      <c r="S5835" s="3">
        <f t="shared" si="1009"/>
        <v>0</v>
      </c>
      <c r="T5835" s="3">
        <f>(0.5*(1-COS(RADIANS(90-$X$3)))*(D5835+E5835)*'PV model'!$B$4)</f>
        <v>0</v>
      </c>
      <c r="U5835" s="3">
        <f t="shared" si="1014"/>
        <v>0</v>
      </c>
      <c r="V5835" s="3">
        <f>('PV model'!$B$13*(U5835/1000)*(1-'PV model'!$B$14*((20+C5835)-25))*'PV model'!$B$10)/'PV model'!$B$12</f>
        <v>0</v>
      </c>
    </row>
    <row r="5836" spans="1:22" x14ac:dyDescent="0.2">
      <c r="A5836" s="10">
        <f t="shared" si="1006"/>
        <v>243</v>
      </c>
      <c r="B5836" s="10">
        <f t="shared" si="1015"/>
        <v>23</v>
      </c>
      <c r="C5836" s="23">
        <v>14.8</v>
      </c>
      <c r="D5836" s="24">
        <v>0</v>
      </c>
      <c r="E5836" s="24">
        <v>0</v>
      </c>
      <c r="F5836" s="48"/>
      <c r="G5836" s="48"/>
      <c r="H5836" s="1">
        <f t="shared" si="1016"/>
        <v>8.1136058327948462</v>
      </c>
      <c r="I5836" s="1">
        <f t="shared" si="1010"/>
        <v>0.29103978079226156</v>
      </c>
      <c r="J5836" s="4">
        <f>B5836+('PV model'!$B$3/15)+(I5836/60)</f>
        <v>22.728183996346537</v>
      </c>
      <c r="K5836" s="2">
        <f t="shared" si="1011"/>
        <v>-160.92275994519807</v>
      </c>
      <c r="L5836" s="2">
        <f>DEGREES(ASIN((((COS(RADIANS('PV model'!$B$2))*COS(RADIANS(H5836))*COS(RADIANS(K5836)))+(SIN(RADIANS('PV model'!$B$2))*SIN(RADIANS(H5836)))))))</f>
        <v>-24.432828302861672</v>
      </c>
      <c r="M5836" s="3">
        <f t="shared" si="1007"/>
        <v>0</v>
      </c>
      <c r="N5836" s="2">
        <f t="shared" si="1012"/>
        <v>-20.817831400739667</v>
      </c>
      <c r="O5836" s="2">
        <f>IF('PV model'!$B$2&gt;0, 180-N5836,IF('PV model'!$B$2&lt;0,0-N5836,N5836))</f>
        <v>200.81783140073966</v>
      </c>
      <c r="P5836" s="2">
        <f>ABS(O5836-'PV model'!$B$5)</f>
        <v>4.1821685992603364</v>
      </c>
      <c r="Q5836" s="3">
        <f t="shared" si="1008"/>
        <v>114.43282830286167</v>
      </c>
      <c r="R5836" s="3">
        <f t="shared" si="1013"/>
        <v>0</v>
      </c>
      <c r="S5836" s="3">
        <f t="shared" si="1009"/>
        <v>0</v>
      </c>
      <c r="T5836" s="3">
        <f>(0.5*(1-COS(RADIANS(90-$X$3)))*(D5836+E5836)*'PV model'!$B$4)</f>
        <v>0</v>
      </c>
      <c r="U5836" s="3">
        <f t="shared" si="1014"/>
        <v>0</v>
      </c>
      <c r="V5836" s="3">
        <f>('PV model'!$B$13*(U5836/1000)*(1-'PV model'!$B$14*((20+C5836)-25))*'PV model'!$B$10)/'PV model'!$B$12</f>
        <v>0</v>
      </c>
    </row>
    <row r="5837" spans="1:22" x14ac:dyDescent="0.2">
      <c r="A5837" s="10">
        <f t="shared" si="1006"/>
        <v>243</v>
      </c>
      <c r="B5837" s="10">
        <f t="shared" si="1015"/>
        <v>24</v>
      </c>
      <c r="C5837" s="23">
        <v>14.3</v>
      </c>
      <c r="D5837" s="24">
        <v>0</v>
      </c>
      <c r="E5837" s="24">
        <v>0</v>
      </c>
      <c r="F5837" s="48"/>
      <c r="G5837" s="48"/>
      <c r="H5837" s="1">
        <f t="shared" si="1016"/>
        <v>8.1136058327948462</v>
      </c>
      <c r="I5837" s="1">
        <f t="shared" si="1010"/>
        <v>0.29103978079226156</v>
      </c>
      <c r="J5837" s="4">
        <f>B5837+('PV model'!$B$3/15)+(I5837/60)</f>
        <v>23.728183996346537</v>
      </c>
      <c r="K5837" s="2">
        <f t="shared" si="1011"/>
        <v>-175.92275994519807</v>
      </c>
      <c r="L5837" s="2">
        <f>DEGREES(ASIN((((COS(RADIANS('PV model'!$B$2))*COS(RADIANS(H5837))*COS(RADIANS(K5837)))+(SIN(RADIANS('PV model'!$B$2))*SIN(RADIANS(H5837)))))))</f>
        <v>-26.295661071293583</v>
      </c>
      <c r="M5837" s="3">
        <f t="shared" si="1007"/>
        <v>0</v>
      </c>
      <c r="N5837" s="2">
        <f t="shared" si="1012"/>
        <v>-4.5031643937478263</v>
      </c>
      <c r="O5837" s="2">
        <f>IF('PV model'!$B$2&gt;0, 180-N5837,IF('PV model'!$B$2&lt;0,0-N5837,N5837))</f>
        <v>184.50316439374782</v>
      </c>
      <c r="P5837" s="2">
        <f>ABS(O5837-'PV model'!$B$5)</f>
        <v>20.496835606252176</v>
      </c>
      <c r="Q5837" s="3">
        <f t="shared" si="1008"/>
        <v>116.29566107129359</v>
      </c>
      <c r="R5837" s="3">
        <f t="shared" si="1013"/>
        <v>0</v>
      </c>
      <c r="S5837" s="3">
        <f t="shared" si="1009"/>
        <v>0</v>
      </c>
      <c r="T5837" s="3">
        <f>(0.5*(1-COS(RADIANS(90-$X$3)))*(D5837+E5837)*'PV model'!$B$4)</f>
        <v>0</v>
      </c>
      <c r="U5837" s="3">
        <f t="shared" si="1014"/>
        <v>0</v>
      </c>
      <c r="V5837" s="3">
        <f>('PV model'!$B$13*(U5837/1000)*(1-'PV model'!$B$14*((20+C5837)-25))*'PV model'!$B$10)/'PV model'!$B$12</f>
        <v>0</v>
      </c>
    </row>
    <row r="5838" spans="1:22" x14ac:dyDescent="0.2">
      <c r="A5838" s="10">
        <f t="shared" si="1006"/>
        <v>244</v>
      </c>
      <c r="B5838" s="10">
        <f t="shared" si="1015"/>
        <v>1</v>
      </c>
      <c r="C5838" s="23">
        <v>13.8</v>
      </c>
      <c r="D5838" s="24">
        <v>0</v>
      </c>
      <c r="E5838" s="24">
        <v>0</v>
      </c>
      <c r="F5838" s="48"/>
      <c r="G5838" s="48"/>
      <c r="H5838" s="1">
        <f t="shared" si="1016"/>
        <v>7.7334070957935541</v>
      </c>
      <c r="I5838" s="1">
        <f t="shared" si="1010"/>
        <v>0.62477832815412149</v>
      </c>
      <c r="J5838" s="4">
        <f>B5838+('PV model'!$B$3/15)+(I5838/60)</f>
        <v>0.73374630546923536</v>
      </c>
      <c r="K5838" s="2">
        <f t="shared" si="1011"/>
        <v>168.99380541796145</v>
      </c>
      <c r="L5838" s="2">
        <f>DEGREES(ASIN((((COS(RADIANS('PV model'!$B$2))*COS(RADIANS(H5838))*COS(RADIANS(K5838)))+(SIN(RADIANS('PV model'!$B$2))*SIN(RADIANS(H5838)))))))</f>
        <v>-26.106026114348854</v>
      </c>
      <c r="M5838" s="3">
        <f t="shared" si="1007"/>
        <v>0</v>
      </c>
      <c r="N5838" s="2">
        <f t="shared" si="1012"/>
        <v>12.161684941153778</v>
      </c>
      <c r="O5838" s="2">
        <f>IF('PV model'!$B$2&gt;0, 180-N5838,IF('PV model'!$B$2&lt;0,0-N5838,N5838))</f>
        <v>167.83831505884623</v>
      </c>
      <c r="P5838" s="2">
        <f>ABS(O5838-'PV model'!$B$5)</f>
        <v>37.161684941153766</v>
      </c>
      <c r="Q5838" s="3">
        <f t="shared" si="1008"/>
        <v>116.10602611434885</v>
      </c>
      <c r="R5838" s="3">
        <f t="shared" si="1013"/>
        <v>0</v>
      </c>
      <c r="S5838" s="3">
        <f t="shared" si="1009"/>
        <v>0</v>
      </c>
      <c r="T5838" s="3">
        <f>(0.5*(1-COS(RADIANS(90-$X$3)))*(D5838+E5838)*'PV model'!$B$4)</f>
        <v>0</v>
      </c>
      <c r="U5838" s="3">
        <f t="shared" si="1014"/>
        <v>0</v>
      </c>
      <c r="V5838" s="3">
        <f>('PV model'!$B$13*(U5838/1000)*(1-'PV model'!$B$14*((20+C5838)-25))*'PV model'!$B$10)/'PV model'!$B$12</f>
        <v>0</v>
      </c>
    </row>
    <row r="5839" spans="1:22" x14ac:dyDescent="0.2">
      <c r="A5839" s="10">
        <f t="shared" si="1006"/>
        <v>244</v>
      </c>
      <c r="B5839" s="10">
        <f t="shared" si="1015"/>
        <v>2</v>
      </c>
      <c r="C5839" s="23">
        <v>13.3</v>
      </c>
      <c r="D5839" s="24">
        <v>0</v>
      </c>
      <c r="E5839" s="24">
        <v>0</v>
      </c>
      <c r="F5839" s="48"/>
      <c r="G5839" s="48"/>
      <c r="H5839" s="1">
        <f t="shared" si="1016"/>
        <v>7.7334070957935541</v>
      </c>
      <c r="I5839" s="1">
        <f t="shared" si="1010"/>
        <v>0.62477832815412149</v>
      </c>
      <c r="J5839" s="4">
        <f>B5839+('PV model'!$B$3/15)+(I5839/60)</f>
        <v>1.7337463054692355</v>
      </c>
      <c r="K5839" s="2">
        <f t="shared" si="1011"/>
        <v>153.99380541796145</v>
      </c>
      <c r="L5839" s="2">
        <f>DEGREES(ASIN((((COS(RADIANS('PV model'!$B$2))*COS(RADIANS(H5839))*COS(RADIANS(K5839)))+(SIN(RADIANS('PV model'!$B$2))*SIN(RADIANS(H5839)))))))</f>
        <v>-23.174207423802752</v>
      </c>
      <c r="M5839" s="3">
        <f t="shared" si="1007"/>
        <v>0</v>
      </c>
      <c r="N5839" s="2">
        <f t="shared" si="1012"/>
        <v>28.204140197641511</v>
      </c>
      <c r="O5839" s="2">
        <f>IF('PV model'!$B$2&gt;0, 180-N5839,IF('PV model'!$B$2&lt;0,0-N5839,N5839))</f>
        <v>151.79585980235848</v>
      </c>
      <c r="P5839" s="2">
        <f>ABS(O5839-'PV model'!$B$5)</f>
        <v>53.204140197641522</v>
      </c>
      <c r="Q5839" s="3">
        <f t="shared" si="1008"/>
        <v>113.17420742380276</v>
      </c>
      <c r="R5839" s="3">
        <f t="shared" si="1013"/>
        <v>0</v>
      </c>
      <c r="S5839" s="3">
        <f t="shared" si="1009"/>
        <v>0</v>
      </c>
      <c r="T5839" s="3">
        <f>(0.5*(1-COS(RADIANS(90-$X$3)))*(D5839+E5839)*'PV model'!$B$4)</f>
        <v>0</v>
      </c>
      <c r="U5839" s="3">
        <f t="shared" si="1014"/>
        <v>0</v>
      </c>
      <c r="V5839" s="3">
        <f>('PV model'!$B$13*(U5839/1000)*(1-'PV model'!$B$14*((20+C5839)-25))*'PV model'!$B$10)/'PV model'!$B$12</f>
        <v>0</v>
      </c>
    </row>
    <row r="5840" spans="1:22" x14ac:dyDescent="0.2">
      <c r="A5840" s="10">
        <f t="shared" si="1006"/>
        <v>244</v>
      </c>
      <c r="B5840" s="10">
        <f t="shared" si="1015"/>
        <v>3</v>
      </c>
      <c r="C5840" s="23">
        <v>13</v>
      </c>
      <c r="D5840" s="24">
        <v>0</v>
      </c>
      <c r="E5840" s="24">
        <v>0</v>
      </c>
      <c r="F5840" s="48"/>
      <c r="G5840" s="48"/>
      <c r="H5840" s="1">
        <f t="shared" si="1016"/>
        <v>7.7334070957935541</v>
      </c>
      <c r="I5840" s="1">
        <f t="shared" si="1010"/>
        <v>0.62477832815412149</v>
      </c>
      <c r="J5840" s="4">
        <f>B5840+('PV model'!$B$3/15)+(I5840/60)</f>
        <v>2.7337463054692352</v>
      </c>
      <c r="K5840" s="2">
        <f t="shared" si="1011"/>
        <v>138.99380541796145</v>
      </c>
      <c r="L5840" s="2">
        <f>DEGREES(ASIN((((COS(RADIANS('PV model'!$B$2))*COS(RADIANS(H5840))*COS(RADIANS(K5840)))+(SIN(RADIANS('PV model'!$B$2))*SIN(RADIANS(H5840)))))))</f>
        <v>-18.218812231080705</v>
      </c>
      <c r="M5840" s="3">
        <f t="shared" si="1007"/>
        <v>0</v>
      </c>
      <c r="N5840" s="2">
        <f t="shared" si="1012"/>
        <v>43.195248845443537</v>
      </c>
      <c r="O5840" s="2">
        <f>IF('PV model'!$B$2&gt;0, 180-N5840,IF('PV model'!$B$2&lt;0,0-N5840,N5840))</f>
        <v>136.80475115455647</v>
      </c>
      <c r="P5840" s="2">
        <f>ABS(O5840-'PV model'!$B$5)</f>
        <v>68.19524884544353</v>
      </c>
      <c r="Q5840" s="3">
        <f t="shared" si="1008"/>
        <v>108.2188122310807</v>
      </c>
      <c r="R5840" s="3">
        <f t="shared" si="1013"/>
        <v>0</v>
      </c>
      <c r="S5840" s="3">
        <f t="shared" si="1009"/>
        <v>0</v>
      </c>
      <c r="T5840" s="3">
        <f>(0.5*(1-COS(RADIANS(90-$X$3)))*(D5840+E5840)*'PV model'!$B$4)</f>
        <v>0</v>
      </c>
      <c r="U5840" s="3">
        <f t="shared" si="1014"/>
        <v>0</v>
      </c>
      <c r="V5840" s="3">
        <f>('PV model'!$B$13*(U5840/1000)*(1-'PV model'!$B$14*((20+C5840)-25))*'PV model'!$B$10)/'PV model'!$B$12</f>
        <v>0</v>
      </c>
    </row>
    <row r="5841" spans="1:22" x14ac:dyDescent="0.2">
      <c r="A5841" s="10">
        <f t="shared" si="1006"/>
        <v>244</v>
      </c>
      <c r="B5841" s="10">
        <f t="shared" si="1015"/>
        <v>4</v>
      </c>
      <c r="C5841" s="23">
        <v>12.8</v>
      </c>
      <c r="D5841" s="24">
        <v>0</v>
      </c>
      <c r="E5841" s="24">
        <v>0</v>
      </c>
      <c r="F5841" s="48"/>
      <c r="G5841" s="48"/>
      <c r="H5841" s="1">
        <f t="shared" si="1016"/>
        <v>7.7334070957935541</v>
      </c>
      <c r="I5841" s="1">
        <f t="shared" si="1010"/>
        <v>0.62477832815412149</v>
      </c>
      <c r="J5841" s="4">
        <f>B5841+('PV model'!$B$3/15)+(I5841/60)</f>
        <v>3.7337463054692352</v>
      </c>
      <c r="K5841" s="2">
        <f t="shared" si="1011"/>
        <v>123.99380541796147</v>
      </c>
      <c r="L5841" s="2">
        <f>DEGREES(ASIN((((COS(RADIANS('PV model'!$B$2))*COS(RADIANS(H5841))*COS(RADIANS(K5841)))+(SIN(RADIANS('PV model'!$B$2))*SIN(RADIANS(H5841)))))))</f>
        <v>-11.706691581976338</v>
      </c>
      <c r="M5841" s="3">
        <f t="shared" si="1007"/>
        <v>0</v>
      </c>
      <c r="N5841" s="2">
        <f t="shared" si="1012"/>
        <v>57.035666014709498</v>
      </c>
      <c r="O5841" s="2">
        <f>IF('PV model'!$B$2&gt;0, 180-N5841,IF('PV model'!$B$2&lt;0,0-N5841,N5841))</f>
        <v>122.96433398529049</v>
      </c>
      <c r="P5841" s="2">
        <f>ABS(O5841-'PV model'!$B$5)</f>
        <v>82.035666014709506</v>
      </c>
      <c r="Q5841" s="3">
        <f t="shared" si="1008"/>
        <v>101.70669158197633</v>
      </c>
      <c r="R5841" s="3">
        <f t="shared" si="1013"/>
        <v>0</v>
      </c>
      <c r="S5841" s="3">
        <f t="shared" si="1009"/>
        <v>0</v>
      </c>
      <c r="T5841" s="3">
        <f>(0.5*(1-COS(RADIANS(90-$X$3)))*(D5841+E5841)*'PV model'!$B$4)</f>
        <v>0</v>
      </c>
      <c r="U5841" s="3">
        <f t="shared" si="1014"/>
        <v>0</v>
      </c>
      <c r="V5841" s="3">
        <f>('PV model'!$B$13*(U5841/1000)*(1-'PV model'!$B$14*((20+C5841)-25))*'PV model'!$B$10)/'PV model'!$B$12</f>
        <v>0</v>
      </c>
    </row>
    <row r="5842" spans="1:22" x14ac:dyDescent="0.2">
      <c r="A5842" s="10">
        <f t="shared" si="1006"/>
        <v>244</v>
      </c>
      <c r="B5842" s="10">
        <f t="shared" si="1015"/>
        <v>5</v>
      </c>
      <c r="C5842" s="23">
        <v>12.7</v>
      </c>
      <c r="D5842" s="24">
        <v>0</v>
      </c>
      <c r="E5842" s="24">
        <v>0</v>
      </c>
      <c r="F5842" s="48"/>
      <c r="G5842" s="48"/>
      <c r="H5842" s="1">
        <f t="shared" si="1016"/>
        <v>7.7334070957935541</v>
      </c>
      <c r="I5842" s="1">
        <f t="shared" si="1010"/>
        <v>0.62477832815412149</v>
      </c>
      <c r="J5842" s="4">
        <f>B5842+('PV model'!$B$3/15)+(I5842/60)</f>
        <v>4.7337463054692357</v>
      </c>
      <c r="K5842" s="2">
        <f t="shared" si="1011"/>
        <v>108.99380541796147</v>
      </c>
      <c r="L5842" s="2">
        <f>DEGREES(ASIN((((COS(RADIANS('PV model'!$B$2))*COS(RADIANS(H5842))*COS(RADIANS(K5842)))+(SIN(RADIANS('PV model'!$B$2))*SIN(RADIANS(H5842)))))))</f>
        <v>-4.1157482466589359</v>
      </c>
      <c r="M5842" s="3">
        <f t="shared" si="1007"/>
        <v>0</v>
      </c>
      <c r="N5842" s="2">
        <f t="shared" si="1012"/>
        <v>69.947099175751234</v>
      </c>
      <c r="O5842" s="2">
        <f>IF('PV model'!$B$2&gt;0, 180-N5842,IF('PV model'!$B$2&lt;0,0-N5842,N5842))</f>
        <v>110.05290082424877</v>
      </c>
      <c r="P5842" s="2">
        <f>ABS(O5842-'PV model'!$B$5)</f>
        <v>94.947099175751234</v>
      </c>
      <c r="Q5842" s="3">
        <f t="shared" si="1008"/>
        <v>94.115748246658939</v>
      </c>
      <c r="R5842" s="3">
        <f t="shared" si="1013"/>
        <v>0</v>
      </c>
      <c r="S5842" s="3">
        <f t="shared" si="1009"/>
        <v>0</v>
      </c>
      <c r="T5842" s="3">
        <f>(0.5*(1-COS(RADIANS(90-$X$3)))*(D5842+E5842)*'PV model'!$B$4)</f>
        <v>0</v>
      </c>
      <c r="U5842" s="3">
        <f t="shared" si="1014"/>
        <v>0</v>
      </c>
      <c r="V5842" s="3">
        <f>('PV model'!$B$13*(U5842/1000)*(1-'PV model'!$B$14*((20+C5842)-25))*'PV model'!$B$10)/'PV model'!$B$12</f>
        <v>0</v>
      </c>
    </row>
    <row r="5843" spans="1:22" x14ac:dyDescent="0.2">
      <c r="A5843" s="10">
        <f t="shared" si="1006"/>
        <v>244</v>
      </c>
      <c r="B5843" s="10">
        <f t="shared" si="1015"/>
        <v>6</v>
      </c>
      <c r="C5843" s="23">
        <v>12.6</v>
      </c>
      <c r="D5843" s="24">
        <v>0</v>
      </c>
      <c r="E5843" s="24">
        <v>1.764</v>
      </c>
      <c r="F5843" s="48"/>
      <c r="G5843" s="48"/>
      <c r="H5843" s="1">
        <f t="shared" si="1016"/>
        <v>7.7334070957935541</v>
      </c>
      <c r="I5843" s="1">
        <f t="shared" si="1010"/>
        <v>0.62477832815412149</v>
      </c>
      <c r="J5843" s="4">
        <f>B5843+('PV model'!$B$3/15)+(I5843/60)</f>
        <v>5.7337463054692357</v>
      </c>
      <c r="K5843" s="2">
        <f t="shared" si="1011"/>
        <v>93.993805417961468</v>
      </c>
      <c r="L5843" s="2">
        <f>DEGREES(ASIN((((COS(RADIANS('PV model'!$B$2))*COS(RADIANS(H5843))*COS(RADIANS(K5843)))+(SIN(RADIANS('PV model'!$B$2))*SIN(RADIANS(H5843)))))))</f>
        <v>4.1177861730877527</v>
      </c>
      <c r="M5843" s="3">
        <f t="shared" si="1007"/>
        <v>4.1177861730877527</v>
      </c>
      <c r="N5843" s="2">
        <f t="shared" si="1012"/>
        <v>82.331604211072232</v>
      </c>
      <c r="O5843" s="2">
        <f>IF('PV model'!$B$2&gt;0, 180-N5843,IF('PV model'!$B$2&lt;0,0-N5843,N5843))</f>
        <v>97.668395788927768</v>
      </c>
      <c r="P5843" s="2">
        <f>ABS(O5843-'PV model'!$B$5)</f>
        <v>107.33160421107223</v>
      </c>
      <c r="Q5843" s="3">
        <f t="shared" si="1008"/>
        <v>85.882213826912249</v>
      </c>
      <c r="R5843" s="3">
        <f t="shared" si="1013"/>
        <v>0</v>
      </c>
      <c r="S5843" s="3">
        <f t="shared" si="1009"/>
        <v>1.764</v>
      </c>
      <c r="T5843" s="3">
        <f>(0.5*(1-COS(RADIANS(90-$X$3)))*(D5843+E5843)*'PV model'!$B$4)</f>
        <v>0</v>
      </c>
      <c r="U5843" s="3">
        <f t="shared" si="1014"/>
        <v>1.764</v>
      </c>
      <c r="V5843" s="3">
        <f>('PV model'!$B$13*(U5843/1000)*(1-'PV model'!$B$14*((20+C5843)-25))*'PV model'!$B$10)/'PV model'!$B$12</f>
        <v>0.17096902502399999</v>
      </c>
    </row>
    <row r="5844" spans="1:22" x14ac:dyDescent="0.2">
      <c r="A5844" s="10">
        <f t="shared" si="1006"/>
        <v>244</v>
      </c>
      <c r="B5844" s="10">
        <f t="shared" si="1015"/>
        <v>7</v>
      </c>
      <c r="C5844" s="23">
        <v>13.2</v>
      </c>
      <c r="D5844" s="24">
        <v>0</v>
      </c>
      <c r="E5844" s="24">
        <v>16.757999999999999</v>
      </c>
      <c r="F5844" s="48"/>
      <c r="G5844" s="48"/>
      <c r="H5844" s="1">
        <f t="shared" si="1016"/>
        <v>7.7334070957935541</v>
      </c>
      <c r="I5844" s="1">
        <f t="shared" si="1010"/>
        <v>0.62477832815412149</v>
      </c>
      <c r="J5844" s="4">
        <f>B5844+('PV model'!$B$3/15)+(I5844/60)</f>
        <v>6.7337463054692357</v>
      </c>
      <c r="K5844" s="2">
        <f t="shared" si="1011"/>
        <v>78.993805417961468</v>
      </c>
      <c r="L5844" s="2">
        <f>DEGREES(ASIN((((COS(RADIANS('PV model'!$B$2))*COS(RADIANS(H5844))*COS(RADIANS(K5844)))+(SIN(RADIANS('PV model'!$B$2))*SIN(RADIANS(H5844)))))))</f>
        <v>12.594508585790011</v>
      </c>
      <c r="M5844" s="3">
        <f t="shared" si="1007"/>
        <v>12.594508585790011</v>
      </c>
      <c r="N5844" s="2">
        <f t="shared" si="1012"/>
        <v>85.316352242300681</v>
      </c>
      <c r="O5844" s="2">
        <f>IF('PV model'!$B$2&gt;0, 180-N5844,IF('PV model'!$B$2&lt;0,0-N5844,N5844))</f>
        <v>94.683647757699319</v>
      </c>
      <c r="P5844" s="2">
        <f>ABS(O5844-'PV model'!$B$5)</f>
        <v>110.31635224230068</v>
      </c>
      <c r="Q5844" s="3">
        <f t="shared" si="1008"/>
        <v>77.40549141420999</v>
      </c>
      <c r="R5844" s="3">
        <f t="shared" si="1013"/>
        <v>0</v>
      </c>
      <c r="S5844" s="3">
        <f t="shared" si="1009"/>
        <v>16.757999999999999</v>
      </c>
      <c r="T5844" s="3">
        <f>(0.5*(1-COS(RADIANS(90-$X$3)))*(D5844+E5844)*'PV model'!$B$4)</f>
        <v>0</v>
      </c>
      <c r="U5844" s="3">
        <f t="shared" si="1014"/>
        <v>16.757999999999999</v>
      </c>
      <c r="V5844" s="3">
        <f>('PV model'!$B$13*(U5844/1000)*(1-'PV model'!$B$14*((20+C5844)-25))*'PV model'!$B$10)/'PV model'!$B$12</f>
        <v>1.6201854264959996</v>
      </c>
    </row>
    <row r="5845" spans="1:22" x14ac:dyDescent="0.2">
      <c r="A5845" s="10">
        <f t="shared" si="1006"/>
        <v>244</v>
      </c>
      <c r="B5845" s="10">
        <f t="shared" si="1015"/>
        <v>8</v>
      </c>
      <c r="C5845" s="23">
        <v>13.3</v>
      </c>
      <c r="D5845" s="24">
        <v>0</v>
      </c>
      <c r="E5845" s="24">
        <v>50.274000000000001</v>
      </c>
      <c r="F5845" s="48"/>
      <c r="G5845" s="48"/>
      <c r="H5845" s="1">
        <f t="shared" si="1016"/>
        <v>7.7334070957935541</v>
      </c>
      <c r="I5845" s="1">
        <f t="shared" si="1010"/>
        <v>0.62477832815412149</v>
      </c>
      <c r="J5845" s="4">
        <f>B5845+('PV model'!$B$3/15)+(I5845/60)</f>
        <v>7.7337463054692357</v>
      </c>
      <c r="K5845" s="2">
        <f t="shared" si="1011"/>
        <v>63.993805417961468</v>
      </c>
      <c r="L5845" s="2">
        <f>DEGREES(ASIN((((COS(RADIANS('PV model'!$B$2))*COS(RADIANS(H5845))*COS(RADIANS(K5845)))+(SIN(RADIANS('PV model'!$B$2))*SIN(RADIANS(H5845)))))))</f>
        <v>20.915462669536108</v>
      </c>
      <c r="M5845" s="3">
        <f t="shared" si="1007"/>
        <v>20.915462669536108</v>
      </c>
      <c r="N5845" s="2">
        <f t="shared" si="1012"/>
        <v>72.438436552799516</v>
      </c>
      <c r="O5845" s="2">
        <f>IF('PV model'!$B$2&gt;0, 180-N5845,IF('PV model'!$B$2&lt;0,0-N5845,N5845))</f>
        <v>107.56156344720048</v>
      </c>
      <c r="P5845" s="2">
        <f>ABS(O5845-'PV model'!$B$5)</f>
        <v>97.438436552799516</v>
      </c>
      <c r="Q5845" s="3">
        <f t="shared" si="1008"/>
        <v>69.084537330463888</v>
      </c>
      <c r="R5845" s="3">
        <f t="shared" si="1013"/>
        <v>0</v>
      </c>
      <c r="S5845" s="3">
        <f t="shared" si="1009"/>
        <v>50.274000000000001</v>
      </c>
      <c r="T5845" s="3">
        <f>(0.5*(1-COS(RADIANS(90-$X$3)))*(D5845+E5845)*'PV model'!$B$4)</f>
        <v>0</v>
      </c>
      <c r="U5845" s="3">
        <f t="shared" si="1014"/>
        <v>50.274000000000001</v>
      </c>
      <c r="V5845" s="3">
        <f>('PV model'!$B$13*(U5845/1000)*(1-'PV model'!$B$14*((20+C5845)-25))*'PV model'!$B$10)/'PV model'!$B$12</f>
        <v>4.8585461238719994</v>
      </c>
    </row>
    <row r="5846" spans="1:22" x14ac:dyDescent="0.2">
      <c r="A5846" s="10">
        <f t="shared" si="1006"/>
        <v>244</v>
      </c>
      <c r="B5846" s="10">
        <f t="shared" si="1015"/>
        <v>9</v>
      </c>
      <c r="C5846" s="23">
        <v>12.5</v>
      </c>
      <c r="D5846" s="24">
        <v>0</v>
      </c>
      <c r="E5846" s="24">
        <v>88.2</v>
      </c>
      <c r="F5846" s="48"/>
      <c r="G5846" s="48"/>
      <c r="H5846" s="1">
        <f t="shared" si="1016"/>
        <v>7.7334070957935541</v>
      </c>
      <c r="I5846" s="1">
        <f t="shared" si="1010"/>
        <v>0.62477832815412149</v>
      </c>
      <c r="J5846" s="4">
        <f>B5846+('PV model'!$B$3/15)+(I5846/60)</f>
        <v>8.7337463054692339</v>
      </c>
      <c r="K5846" s="2">
        <f t="shared" si="1011"/>
        <v>48.993805417961489</v>
      </c>
      <c r="L5846" s="2">
        <f>DEGREES(ASIN((((COS(RADIANS('PV model'!$B$2))*COS(RADIANS(H5846))*COS(RADIANS(K5846)))+(SIN(RADIANS('PV model'!$B$2))*SIN(RADIANS(H5846)))))))</f>
        <v>28.630535849321074</v>
      </c>
      <c r="M5846" s="3">
        <f t="shared" si="1007"/>
        <v>28.630535849321074</v>
      </c>
      <c r="N5846" s="2">
        <f t="shared" si="1012"/>
        <v>58.423776162715775</v>
      </c>
      <c r="O5846" s="2">
        <f>IF('PV model'!$B$2&gt;0, 180-N5846,IF('PV model'!$B$2&lt;0,0-N5846,N5846))</f>
        <v>121.57622383728423</v>
      </c>
      <c r="P5846" s="2">
        <f>ABS(O5846-'PV model'!$B$5)</f>
        <v>83.423776162715768</v>
      </c>
      <c r="Q5846" s="3">
        <f t="shared" si="1008"/>
        <v>61.369464150678922</v>
      </c>
      <c r="R5846" s="3">
        <f t="shared" si="1013"/>
        <v>0</v>
      </c>
      <c r="S5846" s="3">
        <f t="shared" si="1009"/>
        <v>88.2</v>
      </c>
      <c r="T5846" s="3">
        <f>(0.5*(1-COS(RADIANS(90-$X$3)))*(D5846+E5846)*'PV model'!$B$4)</f>
        <v>0</v>
      </c>
      <c r="U5846" s="3">
        <f t="shared" si="1014"/>
        <v>88.2</v>
      </c>
      <c r="V5846" s="3">
        <f>('PV model'!$B$13*(U5846/1000)*(1-'PV model'!$B$14*((20+C5846)-25))*'PV model'!$B$10)/'PV model'!$B$12</f>
        <v>8.5519778399999993</v>
      </c>
    </row>
    <row r="5847" spans="1:22" x14ac:dyDescent="0.2">
      <c r="A5847" s="10">
        <f t="shared" si="1006"/>
        <v>244</v>
      </c>
      <c r="B5847" s="10">
        <f t="shared" si="1015"/>
        <v>10</v>
      </c>
      <c r="C5847" s="23">
        <v>12.7</v>
      </c>
      <c r="D5847" s="24">
        <v>0</v>
      </c>
      <c r="E5847" s="24">
        <v>122.59800000000001</v>
      </c>
      <c r="F5847" s="48"/>
      <c r="G5847" s="48"/>
      <c r="H5847" s="1">
        <f t="shared" si="1016"/>
        <v>7.7334070957935541</v>
      </c>
      <c r="I5847" s="1">
        <f t="shared" si="1010"/>
        <v>0.62477832815412149</v>
      </c>
      <c r="J5847" s="4">
        <f>B5847+('PV model'!$B$3/15)+(I5847/60)</f>
        <v>9.7337463054692339</v>
      </c>
      <c r="K5847" s="2">
        <f t="shared" si="1011"/>
        <v>33.993805417961489</v>
      </c>
      <c r="L5847" s="2">
        <f>DEGREES(ASIN((((COS(RADIANS('PV model'!$B$2))*COS(RADIANS(H5847))*COS(RADIANS(K5847)))+(SIN(RADIANS('PV model'!$B$2))*SIN(RADIANS(H5847)))))))</f>
        <v>35.186016729911231</v>
      </c>
      <c r="M5847" s="3">
        <f t="shared" si="1007"/>
        <v>35.186016729911231</v>
      </c>
      <c r="N5847" s="2">
        <f t="shared" si="1012"/>
        <v>42.677879762492687</v>
      </c>
      <c r="O5847" s="2">
        <f>IF('PV model'!$B$2&gt;0, 180-N5847,IF('PV model'!$B$2&lt;0,0-N5847,N5847))</f>
        <v>137.32212023750731</v>
      </c>
      <c r="P5847" s="2">
        <f>ABS(O5847-'PV model'!$B$5)</f>
        <v>67.677879762492694</v>
      </c>
      <c r="Q5847" s="3">
        <f t="shared" si="1008"/>
        <v>54.813983270088769</v>
      </c>
      <c r="R5847" s="3">
        <f t="shared" si="1013"/>
        <v>0</v>
      </c>
      <c r="S5847" s="3">
        <f t="shared" si="1009"/>
        <v>122.59800000000001</v>
      </c>
      <c r="T5847" s="3">
        <f>(0.5*(1-COS(RADIANS(90-$X$3)))*(D5847+E5847)*'PV model'!$B$4)</f>
        <v>0</v>
      </c>
      <c r="U5847" s="3">
        <f t="shared" si="1014"/>
        <v>122.59800000000001</v>
      </c>
      <c r="V5847" s="3">
        <f>('PV model'!$B$13*(U5847/1000)*(1-'PV model'!$B$14*((20+C5847)-25))*'PV model'!$B$10)/'PV model'!$B$12</f>
        <v>11.877445280736</v>
      </c>
    </row>
    <row r="5848" spans="1:22" x14ac:dyDescent="0.2">
      <c r="A5848" s="10">
        <f t="shared" si="1006"/>
        <v>244</v>
      </c>
      <c r="B5848" s="10">
        <f t="shared" si="1015"/>
        <v>11</v>
      </c>
      <c r="C5848" s="23">
        <v>13.1</v>
      </c>
      <c r="D5848" s="24">
        <v>0</v>
      </c>
      <c r="E5848" s="24">
        <v>149.94</v>
      </c>
      <c r="F5848" s="48"/>
      <c r="G5848" s="48"/>
      <c r="H5848" s="1">
        <f t="shared" si="1016"/>
        <v>7.7334070957935541</v>
      </c>
      <c r="I5848" s="1">
        <f t="shared" si="1010"/>
        <v>0.62477832815412149</v>
      </c>
      <c r="J5848" s="4">
        <f>B5848+('PV model'!$B$3/15)+(I5848/60)</f>
        <v>10.733746305469234</v>
      </c>
      <c r="K5848" s="2">
        <f t="shared" si="1011"/>
        <v>18.993805417961489</v>
      </c>
      <c r="L5848" s="2">
        <f>DEGREES(ASIN((((COS(RADIANS('PV model'!$B$2))*COS(RADIANS(H5848))*COS(RADIANS(K5848)))+(SIN(RADIANS('PV model'!$B$2))*SIN(RADIANS(H5848)))))))</f>
        <v>39.910798505822832</v>
      </c>
      <c r="M5848" s="3">
        <f t="shared" si="1007"/>
        <v>39.910798505822832</v>
      </c>
      <c r="N5848" s="2">
        <f t="shared" si="1012"/>
        <v>24.863168425003419</v>
      </c>
      <c r="O5848" s="2">
        <f>IF('PV model'!$B$2&gt;0, 180-N5848,IF('PV model'!$B$2&lt;0,0-N5848,N5848))</f>
        <v>155.13683157499659</v>
      </c>
      <c r="P5848" s="2">
        <f>ABS(O5848-'PV model'!$B$5)</f>
        <v>49.863168425003408</v>
      </c>
      <c r="Q5848" s="3">
        <f t="shared" si="1008"/>
        <v>50.089201494177168</v>
      </c>
      <c r="R5848" s="3">
        <f t="shared" si="1013"/>
        <v>0</v>
      </c>
      <c r="S5848" s="3">
        <f t="shared" si="1009"/>
        <v>149.94</v>
      </c>
      <c r="T5848" s="3">
        <f>(0.5*(1-COS(RADIANS(90-$X$3)))*(D5848+E5848)*'PV model'!$B$4)</f>
        <v>0</v>
      </c>
      <c r="U5848" s="3">
        <f t="shared" si="1014"/>
        <v>149.94</v>
      </c>
      <c r="V5848" s="3">
        <f>('PV model'!$B$13*(U5848/1000)*(1-'PV model'!$B$14*((20+C5848)-25))*'PV model'!$B$10)/'PV model'!$B$12</f>
        <v>14.502391122239997</v>
      </c>
    </row>
    <row r="5849" spans="1:22" x14ac:dyDescent="0.2">
      <c r="A5849" s="10">
        <f t="shared" si="1006"/>
        <v>244</v>
      </c>
      <c r="B5849" s="10">
        <f t="shared" si="1015"/>
        <v>12</v>
      </c>
      <c r="C5849" s="23">
        <v>14</v>
      </c>
      <c r="D5849" s="24">
        <v>276.12270000000001</v>
      </c>
      <c r="E5849" s="24">
        <v>274.30200000000002</v>
      </c>
      <c r="F5849" s="48"/>
      <c r="G5849" s="48"/>
      <c r="H5849" s="1">
        <f t="shared" si="1016"/>
        <v>7.7334070957935541</v>
      </c>
      <c r="I5849" s="1">
        <f t="shared" si="1010"/>
        <v>0.62477832815412149</v>
      </c>
      <c r="J5849" s="4">
        <f>B5849+('PV model'!$B$3/15)+(I5849/60)</f>
        <v>11.733746305469234</v>
      </c>
      <c r="K5849" s="2">
        <f t="shared" si="1011"/>
        <v>3.9938054179614912</v>
      </c>
      <c r="L5849" s="2">
        <f>DEGREES(ASIN((((COS(RADIANS('PV model'!$B$2))*COS(RADIANS(H5849))*COS(RADIANS(K5849)))+(SIN(RADIANS('PV model'!$B$2))*SIN(RADIANS(H5849)))))))</f>
        <v>42.128024418795746</v>
      </c>
      <c r="M5849" s="3">
        <f t="shared" si="1007"/>
        <v>42.128024418795746</v>
      </c>
      <c r="N5849" s="2">
        <f t="shared" si="1012"/>
        <v>5.3394705663652386</v>
      </c>
      <c r="O5849" s="2">
        <f>IF('PV model'!$B$2&gt;0, 180-N5849,IF('PV model'!$B$2&lt;0,0-N5849,N5849))</f>
        <v>174.66052943363476</v>
      </c>
      <c r="P5849" s="2">
        <f>ABS(O5849-'PV model'!$B$5)</f>
        <v>30.339470566365236</v>
      </c>
      <c r="Q5849" s="3">
        <f t="shared" si="1008"/>
        <v>47.871975581204254</v>
      </c>
      <c r="R5849" s="3">
        <f t="shared" si="1013"/>
        <v>276.12270000000001</v>
      </c>
      <c r="S5849" s="3">
        <f t="shared" si="1009"/>
        <v>353.62359035089469</v>
      </c>
      <c r="T5849" s="3">
        <f>(0.5*(1-COS(RADIANS(90-$X$3)))*(D5849+E5849)*'PV model'!$B$4)</f>
        <v>0</v>
      </c>
      <c r="U5849" s="3">
        <f t="shared" si="1014"/>
        <v>629.7462903508947</v>
      </c>
      <c r="V5849" s="3">
        <f>('PV model'!$B$13*(U5849/1000)*(1-'PV model'!$B$14*((20+C5849)-25))*'PV model'!$B$10)/'PV model'!$B$12</f>
        <v>60.68325937287031</v>
      </c>
    </row>
    <row r="5850" spans="1:22" x14ac:dyDescent="0.2">
      <c r="A5850" s="10">
        <f t="shared" si="1006"/>
        <v>244</v>
      </c>
      <c r="B5850" s="10">
        <f t="shared" si="1015"/>
        <v>13</v>
      </c>
      <c r="C5850" s="23">
        <v>13.9</v>
      </c>
      <c r="D5850" s="24">
        <v>1.1224499999999999</v>
      </c>
      <c r="E5850" s="24">
        <v>171.108</v>
      </c>
      <c r="F5850" s="48"/>
      <c r="G5850" s="48"/>
      <c r="H5850" s="1">
        <f t="shared" si="1016"/>
        <v>7.7334070957935541</v>
      </c>
      <c r="I5850" s="1">
        <f t="shared" si="1010"/>
        <v>0.62477832815412149</v>
      </c>
      <c r="J5850" s="4">
        <f>B5850+('PV model'!$B$3/15)+(I5850/60)</f>
        <v>12.733746305469234</v>
      </c>
      <c r="K5850" s="2">
        <f t="shared" si="1011"/>
        <v>-11.006194582038509</v>
      </c>
      <c r="L5850" s="2">
        <f>DEGREES(ASIN((((COS(RADIANS('PV model'!$B$2))*COS(RADIANS(H5850))*COS(RADIANS(K5850)))+(SIN(RADIANS('PV model'!$B$2))*SIN(RADIANS(H5850)))))))</f>
        <v>41.439512331907778</v>
      </c>
      <c r="M5850" s="3">
        <f t="shared" si="1007"/>
        <v>41.439512331907778</v>
      </c>
      <c r="N5850" s="2">
        <f t="shared" si="1012"/>
        <v>-14.616880189327629</v>
      </c>
      <c r="O5850" s="2">
        <f>IF('PV model'!$B$2&gt;0, 180-N5850,IF('PV model'!$B$2&lt;0,0-N5850,N5850))</f>
        <v>194.61688018932762</v>
      </c>
      <c r="P5850" s="2">
        <f>ABS(O5850-'PV model'!$B$5)</f>
        <v>10.383119810672383</v>
      </c>
      <c r="Q5850" s="3">
        <f t="shared" si="1008"/>
        <v>48.560487668092222</v>
      </c>
      <c r="R5850" s="3">
        <f t="shared" si="1013"/>
        <v>1.1224499999999999</v>
      </c>
      <c r="S5850" s="3">
        <f t="shared" si="1009"/>
        <v>171.91213586818839</v>
      </c>
      <c r="T5850" s="3">
        <f>(0.5*(1-COS(RADIANS(90-$X$3)))*(D5850+E5850)*'PV model'!$B$4)</f>
        <v>0</v>
      </c>
      <c r="U5850" s="3">
        <f t="shared" si="1014"/>
        <v>173.03458586818837</v>
      </c>
      <c r="V5850" s="3">
        <f>('PV model'!$B$13*(U5850/1000)*(1-'PV model'!$B$14*((20+C5850)-25))*'PV model'!$B$10)/'PV model'!$B$12</f>
        <v>16.680780478943635</v>
      </c>
    </row>
    <row r="5851" spans="1:22" x14ac:dyDescent="0.2">
      <c r="A5851" s="10">
        <f t="shared" si="1006"/>
        <v>244</v>
      </c>
      <c r="B5851" s="10">
        <f t="shared" si="1015"/>
        <v>14</v>
      </c>
      <c r="C5851" s="23">
        <v>13</v>
      </c>
      <c r="D5851" s="24">
        <v>113.36745000000001</v>
      </c>
      <c r="E5851" s="24">
        <v>250.48799999999997</v>
      </c>
      <c r="F5851" s="48"/>
      <c r="G5851" s="48"/>
      <c r="H5851" s="1">
        <f t="shared" si="1016"/>
        <v>7.7334070957935541</v>
      </c>
      <c r="I5851" s="1">
        <f t="shared" si="1010"/>
        <v>0.62477832815412149</v>
      </c>
      <c r="J5851" s="4">
        <f>B5851+('PV model'!$B$3/15)+(I5851/60)</f>
        <v>13.733746305469234</v>
      </c>
      <c r="K5851" s="2">
        <f t="shared" si="1011"/>
        <v>-26.006194582038511</v>
      </c>
      <c r="L5851" s="2">
        <f>DEGREES(ASIN((((COS(RADIANS('PV model'!$B$2))*COS(RADIANS(H5851))*COS(RADIANS(K5851)))+(SIN(RADIANS('PV model'!$B$2))*SIN(RADIANS(H5851)))))))</f>
        <v>37.975429312525861</v>
      </c>
      <c r="M5851" s="3">
        <f t="shared" si="1007"/>
        <v>37.975429312525861</v>
      </c>
      <c r="N5851" s="2">
        <f t="shared" si="1012"/>
        <v>-33.447930358613995</v>
      </c>
      <c r="O5851" s="2">
        <f>IF('PV model'!$B$2&gt;0, 180-N5851,IF('PV model'!$B$2&lt;0,0-N5851,N5851))</f>
        <v>213.447930358614</v>
      </c>
      <c r="P5851" s="2">
        <f>ABS(O5851-'PV model'!$B$5)</f>
        <v>8.447930358614002</v>
      </c>
      <c r="Q5851" s="3">
        <f t="shared" si="1008"/>
        <v>52.024570687474139</v>
      </c>
      <c r="R5851" s="3">
        <f t="shared" si="1013"/>
        <v>113.36745000000003</v>
      </c>
      <c r="S5851" s="3">
        <f t="shared" si="1009"/>
        <v>300.49334624197843</v>
      </c>
      <c r="T5851" s="3">
        <f>(0.5*(1-COS(RADIANS(90-$X$3)))*(D5851+E5851)*'PV model'!$B$4)</f>
        <v>0</v>
      </c>
      <c r="U5851" s="3">
        <f t="shared" si="1014"/>
        <v>413.86079624197845</v>
      </c>
      <c r="V5851" s="3">
        <f>('PV model'!$B$13*(U5851/1000)*(1-'PV model'!$B$14*((20+C5851)-25))*'PV model'!$B$10)/'PV model'!$B$12</f>
        <v>40.045700386193019</v>
      </c>
    </row>
    <row r="5852" spans="1:22" x14ac:dyDescent="0.2">
      <c r="A5852" s="10">
        <f t="shared" si="1006"/>
        <v>244</v>
      </c>
      <c r="B5852" s="10">
        <f t="shared" si="1015"/>
        <v>15</v>
      </c>
      <c r="C5852" s="23">
        <v>12</v>
      </c>
      <c r="D5852" s="24">
        <v>0</v>
      </c>
      <c r="E5852" s="24">
        <v>142.88399999999999</v>
      </c>
      <c r="F5852" s="48"/>
      <c r="G5852" s="48"/>
      <c r="H5852" s="1">
        <f t="shared" si="1016"/>
        <v>7.7334070957935541</v>
      </c>
      <c r="I5852" s="1">
        <f t="shared" si="1010"/>
        <v>0.62477832815412149</v>
      </c>
      <c r="J5852" s="4">
        <f>B5852+('PV model'!$B$3/15)+(I5852/60)</f>
        <v>14.733746305469234</v>
      </c>
      <c r="K5852" s="2">
        <f t="shared" si="1011"/>
        <v>-41.006194582038511</v>
      </c>
      <c r="L5852" s="2">
        <f>DEGREES(ASIN((((COS(RADIANS('PV model'!$B$2))*COS(RADIANS(H5852))*COS(RADIANS(K5852)))+(SIN(RADIANS('PV model'!$B$2))*SIN(RADIANS(H5852)))))))</f>
        <v>32.306090221510622</v>
      </c>
      <c r="M5852" s="3">
        <f t="shared" si="1007"/>
        <v>32.306090221510622</v>
      </c>
      <c r="N5852" s="2">
        <f t="shared" si="1012"/>
        <v>-50.286480390132205</v>
      </c>
      <c r="O5852" s="2">
        <f>IF('PV model'!$B$2&gt;0, 180-N5852,IF('PV model'!$B$2&lt;0,0-N5852,N5852))</f>
        <v>230.2864803901322</v>
      </c>
      <c r="P5852" s="2">
        <f>ABS(O5852-'PV model'!$B$5)</f>
        <v>25.286480390132198</v>
      </c>
      <c r="Q5852" s="3">
        <f t="shared" si="1008"/>
        <v>57.693909778489378</v>
      </c>
      <c r="R5852" s="3">
        <f t="shared" si="1013"/>
        <v>0</v>
      </c>
      <c r="S5852" s="3">
        <f t="shared" si="1009"/>
        <v>142.88399999999999</v>
      </c>
      <c r="T5852" s="3">
        <f>(0.5*(1-COS(RADIANS(90-$X$3)))*(D5852+E5852)*'PV model'!$B$4)</f>
        <v>0</v>
      </c>
      <c r="U5852" s="3">
        <f t="shared" si="1014"/>
        <v>142.88399999999999</v>
      </c>
      <c r="V5852" s="3">
        <f>('PV model'!$B$13*(U5852/1000)*(1-'PV model'!$B$14*((20+C5852)-25))*'PV model'!$B$10)/'PV model'!$B$12</f>
        <v>13.882769470079998</v>
      </c>
    </row>
    <row r="5853" spans="1:22" x14ac:dyDescent="0.2">
      <c r="A5853" s="10">
        <f t="shared" si="1006"/>
        <v>244</v>
      </c>
      <c r="B5853" s="10">
        <f t="shared" si="1015"/>
        <v>16</v>
      </c>
      <c r="C5853" s="23">
        <v>13.4</v>
      </c>
      <c r="D5853" s="24">
        <v>74.081699999999998</v>
      </c>
      <c r="E5853" s="24">
        <v>186.98400000000001</v>
      </c>
      <c r="F5853" s="48"/>
      <c r="G5853" s="48"/>
      <c r="H5853" s="1">
        <f t="shared" si="1016"/>
        <v>7.7334070957935541</v>
      </c>
      <c r="I5853" s="1">
        <f t="shared" si="1010"/>
        <v>0.62477832815412149</v>
      </c>
      <c r="J5853" s="4">
        <f>B5853+('PV model'!$B$3/15)+(I5853/60)</f>
        <v>15.733746305469234</v>
      </c>
      <c r="K5853" s="2">
        <f t="shared" si="1011"/>
        <v>-56.006194582038511</v>
      </c>
      <c r="L5853" s="2">
        <f>DEGREES(ASIN((((COS(RADIANS('PV model'!$B$2))*COS(RADIANS(H5853))*COS(RADIANS(K5853)))+(SIN(RADIANS('PV model'!$B$2))*SIN(RADIANS(H5853)))))))</f>
        <v>25.131488504926047</v>
      </c>
      <c r="M5853" s="3">
        <f t="shared" si="1007"/>
        <v>25.131488504926047</v>
      </c>
      <c r="N5853" s="2">
        <f t="shared" si="1012"/>
        <v>-65.156898146300392</v>
      </c>
      <c r="O5853" s="2">
        <f>IF('PV model'!$B$2&gt;0, 180-N5853,IF('PV model'!$B$2&lt;0,0-N5853,N5853))</f>
        <v>245.15689814630039</v>
      </c>
      <c r="P5853" s="2">
        <f>ABS(O5853-'PV model'!$B$5)</f>
        <v>40.156898146300392</v>
      </c>
      <c r="Q5853" s="3">
        <f t="shared" si="1008"/>
        <v>64.868511495073946</v>
      </c>
      <c r="R5853" s="3">
        <f t="shared" si="1013"/>
        <v>74.081700000000026</v>
      </c>
      <c r="S5853" s="3">
        <f t="shared" si="1009"/>
        <v>216.319002746537</v>
      </c>
      <c r="T5853" s="3">
        <f>(0.5*(1-COS(RADIANS(90-$X$3)))*(D5853+E5853)*'PV model'!$B$4)</f>
        <v>0</v>
      </c>
      <c r="U5853" s="3">
        <f t="shared" si="1014"/>
        <v>290.40070274653704</v>
      </c>
      <c r="V5853" s="3">
        <f>('PV model'!$B$13*(U5853/1000)*(1-'PV model'!$B$14*((20+C5853)-25))*'PV model'!$B$10)/'PV model'!$B$12</f>
        <v>28.053098183859966</v>
      </c>
    </row>
    <row r="5854" spans="1:22" x14ac:dyDescent="0.2">
      <c r="A5854" s="10">
        <f t="shared" si="1006"/>
        <v>244</v>
      </c>
      <c r="B5854" s="10">
        <f t="shared" si="1015"/>
        <v>17</v>
      </c>
      <c r="C5854" s="23">
        <v>13</v>
      </c>
      <c r="D5854" s="24">
        <v>29.183699999999998</v>
      </c>
      <c r="E5854" s="24">
        <v>140.238</v>
      </c>
      <c r="F5854" s="48"/>
      <c r="G5854" s="48"/>
      <c r="H5854" s="1">
        <f t="shared" si="1016"/>
        <v>7.7334070957935541</v>
      </c>
      <c r="I5854" s="1">
        <f t="shared" si="1010"/>
        <v>0.62477832815412149</v>
      </c>
      <c r="J5854" s="4">
        <f>B5854+('PV model'!$B$3/15)+(I5854/60)</f>
        <v>16.733746305469236</v>
      </c>
      <c r="K5854" s="2">
        <f t="shared" si="1011"/>
        <v>-71.006194582038532</v>
      </c>
      <c r="L5854" s="2">
        <f>DEGREES(ASIN((((COS(RADIANS('PV model'!$B$2))*COS(RADIANS(H5854))*COS(RADIANS(K5854)))+(SIN(RADIANS('PV model'!$B$2))*SIN(RADIANS(H5854)))))))</f>
        <v>17.071627031092522</v>
      </c>
      <c r="M5854" s="3">
        <f t="shared" si="1007"/>
        <v>17.071627031092522</v>
      </c>
      <c r="N5854" s="2">
        <f t="shared" si="1012"/>
        <v>-78.562129867493837</v>
      </c>
      <c r="O5854" s="2">
        <f>IF('PV model'!$B$2&gt;0, 180-N5854,IF('PV model'!$B$2&lt;0,0-N5854,N5854))</f>
        <v>258.56212986749381</v>
      </c>
      <c r="P5854" s="2">
        <f>ABS(O5854-'PV model'!$B$5)</f>
        <v>53.562129867493809</v>
      </c>
      <c r="Q5854" s="3">
        <f t="shared" si="1008"/>
        <v>72.928372968907482</v>
      </c>
      <c r="R5854" s="3">
        <f t="shared" si="1013"/>
        <v>29.183700000000002</v>
      </c>
      <c r="S5854" s="3">
        <f t="shared" si="1009"/>
        <v>151.55205370468565</v>
      </c>
      <c r="T5854" s="3">
        <f>(0.5*(1-COS(RADIANS(90-$X$3)))*(D5854+E5854)*'PV model'!$B$4)</f>
        <v>0</v>
      </c>
      <c r="U5854" s="3">
        <f t="shared" si="1014"/>
        <v>180.73575370468564</v>
      </c>
      <c r="V5854" s="3">
        <f>('PV model'!$B$13*(U5854/1000)*(1-'PV model'!$B$14*((20+C5854)-25))*'PV model'!$B$10)/'PV model'!$B$12</f>
        <v>17.488222870230121</v>
      </c>
    </row>
    <row r="5855" spans="1:22" x14ac:dyDescent="0.2">
      <c r="A5855" s="10">
        <f t="shared" si="1006"/>
        <v>244</v>
      </c>
      <c r="B5855" s="10">
        <f t="shared" si="1015"/>
        <v>18</v>
      </c>
      <c r="C5855" s="23">
        <v>13</v>
      </c>
      <c r="D5855" s="24">
        <v>160.51034999999999</v>
      </c>
      <c r="E5855" s="24">
        <v>89.082000000000008</v>
      </c>
      <c r="F5855" s="48"/>
      <c r="G5855" s="48"/>
      <c r="H5855" s="1">
        <f t="shared" si="1016"/>
        <v>7.7334070957935541</v>
      </c>
      <c r="I5855" s="1">
        <f t="shared" si="1010"/>
        <v>0.62477832815412149</v>
      </c>
      <c r="J5855" s="4">
        <f>B5855+('PV model'!$B$3/15)+(I5855/60)</f>
        <v>17.733746305469236</v>
      </c>
      <c r="K5855" s="2">
        <f t="shared" si="1011"/>
        <v>-86.006194582038532</v>
      </c>
      <c r="L5855" s="2">
        <f>DEGREES(ASIN((((COS(RADIANS('PV model'!$B$2))*COS(RADIANS(H5855))*COS(RADIANS(K5855)))+(SIN(RADIANS('PV model'!$B$2))*SIN(RADIANS(H5855)))))))</f>
        <v>8.6262490010734485</v>
      </c>
      <c r="M5855" s="3">
        <f t="shared" si="1007"/>
        <v>8.6262490010734485</v>
      </c>
      <c r="N5855" s="2">
        <f t="shared" si="1012"/>
        <v>-88.879110773276025</v>
      </c>
      <c r="O5855" s="2">
        <f>IF('PV model'!$B$2&gt;0, 180-N5855,IF('PV model'!$B$2&lt;0,0-N5855,N5855))</f>
        <v>268.87911077327601</v>
      </c>
      <c r="P5855" s="2">
        <f>ABS(O5855-'PV model'!$B$5)</f>
        <v>63.879110773276011</v>
      </c>
      <c r="Q5855" s="3">
        <f t="shared" si="1008"/>
        <v>81.373750998926553</v>
      </c>
      <c r="R5855" s="3">
        <f t="shared" si="1013"/>
        <v>160.51035000000007</v>
      </c>
      <c r="S5855" s="3">
        <f t="shared" si="1009"/>
        <v>104.77439358455968</v>
      </c>
      <c r="T5855" s="3">
        <f>(0.5*(1-COS(RADIANS(90-$X$3)))*(D5855+E5855)*'PV model'!$B$4)</f>
        <v>0</v>
      </c>
      <c r="U5855" s="3">
        <f t="shared" si="1014"/>
        <v>265.28474358455975</v>
      </c>
      <c r="V5855" s="3">
        <f>('PV model'!$B$13*(U5855/1000)*(1-'PV model'!$B$14*((20+C5855)-25))*'PV model'!$B$10)/'PV model'!$B$12</f>
        <v>25.669291353713785</v>
      </c>
    </row>
    <row r="5856" spans="1:22" x14ac:dyDescent="0.2">
      <c r="A5856" s="10">
        <f t="shared" si="1006"/>
        <v>244</v>
      </c>
      <c r="B5856" s="10">
        <f t="shared" si="1015"/>
        <v>19</v>
      </c>
      <c r="C5856" s="23">
        <v>12.4</v>
      </c>
      <c r="D5856" s="24">
        <v>17.959199999999999</v>
      </c>
      <c r="E5856" s="24">
        <v>30.869999999999997</v>
      </c>
      <c r="F5856" s="48"/>
      <c r="G5856" s="48"/>
      <c r="H5856" s="1">
        <f t="shared" si="1016"/>
        <v>7.7334070957935541</v>
      </c>
      <c r="I5856" s="1">
        <f t="shared" si="1010"/>
        <v>0.62477832815412149</v>
      </c>
      <c r="J5856" s="4">
        <f>B5856+('PV model'!$B$3/15)+(I5856/60)</f>
        <v>18.733746305469236</v>
      </c>
      <c r="K5856" s="2">
        <f t="shared" si="1011"/>
        <v>-101.00619458203853</v>
      </c>
      <c r="L5856" s="2">
        <f>DEGREES(ASIN((((COS(RADIANS('PV model'!$B$2))*COS(RADIANS(H5856))*COS(RADIANS(K5856)))+(SIN(RADIANS('PV model'!$B$2))*SIN(RADIANS(H5856)))))))</f>
        <v>0.21461195871118535</v>
      </c>
      <c r="M5856" s="3">
        <f t="shared" si="1007"/>
        <v>0.21461195871118535</v>
      </c>
      <c r="N5856" s="2">
        <f t="shared" si="1012"/>
        <v>-76.577691186025802</v>
      </c>
      <c r="O5856" s="2">
        <f>IF('PV model'!$B$2&gt;0, 180-N5856,IF('PV model'!$B$2&lt;0,0-N5856,N5856))</f>
        <v>256.57769118602579</v>
      </c>
      <c r="P5856" s="2">
        <f>ABS(O5856-'PV model'!$B$5)</f>
        <v>51.577691186025788</v>
      </c>
      <c r="Q5856" s="3">
        <f t="shared" si="1008"/>
        <v>89.785388041288812</v>
      </c>
      <c r="R5856" s="3">
        <f t="shared" si="1013"/>
        <v>17.959200000000575</v>
      </c>
      <c r="S5856" s="3">
        <f t="shared" si="1009"/>
        <v>34.146283653458269</v>
      </c>
      <c r="T5856" s="3">
        <f>(0.5*(1-COS(RADIANS(90-$X$3)))*(D5856+E5856)*'PV model'!$B$4)</f>
        <v>0</v>
      </c>
      <c r="U5856" s="3">
        <f t="shared" si="1014"/>
        <v>52.105483653458847</v>
      </c>
      <c r="V5856" s="3">
        <f>('PV model'!$B$13*(U5856/1000)*(1-'PV model'!$B$14*((20+C5856)-25))*'PV model'!$B$10)/'PV model'!$B$12</f>
        <v>5.0542936072781544</v>
      </c>
    </row>
    <row r="5857" spans="1:22" x14ac:dyDescent="0.2">
      <c r="A5857" s="10">
        <f t="shared" si="1006"/>
        <v>244</v>
      </c>
      <c r="B5857" s="10">
        <f t="shared" si="1015"/>
        <v>20</v>
      </c>
      <c r="C5857" s="23">
        <v>11.5</v>
      </c>
      <c r="D5857" s="24">
        <v>0</v>
      </c>
      <c r="E5857" s="24">
        <v>0.88200000000000001</v>
      </c>
      <c r="F5857" s="48"/>
      <c r="G5857" s="48"/>
      <c r="H5857" s="1">
        <f t="shared" si="1016"/>
        <v>7.7334070957935541</v>
      </c>
      <c r="I5857" s="1">
        <f t="shared" si="1010"/>
        <v>0.62477832815412149</v>
      </c>
      <c r="J5857" s="4">
        <f>B5857+('PV model'!$B$3/15)+(I5857/60)</f>
        <v>19.733746305469236</v>
      </c>
      <c r="K5857" s="2">
        <f t="shared" si="1011"/>
        <v>-116.00619458203853</v>
      </c>
      <c r="L5857" s="2">
        <f>DEGREES(ASIN((((COS(RADIANS('PV model'!$B$2))*COS(RADIANS(H5857))*COS(RADIANS(K5857)))+(SIN(RADIANS('PV model'!$B$2))*SIN(RADIANS(H5857)))))))</f>
        <v>-7.7698798882088775</v>
      </c>
      <c r="M5857" s="3">
        <f t="shared" si="1007"/>
        <v>0</v>
      </c>
      <c r="N5857" s="2">
        <f t="shared" si="1012"/>
        <v>-64.003984257770583</v>
      </c>
      <c r="O5857" s="2">
        <f>IF('PV model'!$B$2&gt;0, 180-N5857,IF('PV model'!$B$2&lt;0,0-N5857,N5857))</f>
        <v>244.00398425777058</v>
      </c>
      <c r="P5857" s="2">
        <f>ABS(O5857-'PV model'!$B$5)</f>
        <v>39.003984257770583</v>
      </c>
      <c r="Q5857" s="3">
        <f t="shared" si="1008"/>
        <v>97.769879888208877</v>
      </c>
      <c r="R5857" s="3">
        <f t="shared" si="1013"/>
        <v>0</v>
      </c>
      <c r="S5857" s="3">
        <f t="shared" si="1009"/>
        <v>0.88200000000000001</v>
      </c>
      <c r="T5857" s="3">
        <f>(0.5*(1-COS(RADIANS(90-$X$3)))*(D5857+E5857)*'PV model'!$B$4)</f>
        <v>0</v>
      </c>
      <c r="U5857" s="3">
        <f t="shared" si="1014"/>
        <v>0.88200000000000001</v>
      </c>
      <c r="V5857" s="3">
        <f>('PV model'!$B$13*(U5857/1000)*(1-'PV model'!$B$14*((20+C5857)-25))*'PV model'!$B$10)/'PV model'!$B$12</f>
        <v>8.5872437279999991E-2</v>
      </c>
    </row>
    <row r="5858" spans="1:22" x14ac:dyDescent="0.2">
      <c r="A5858" s="10">
        <f t="shared" si="1006"/>
        <v>244</v>
      </c>
      <c r="B5858" s="10">
        <f t="shared" si="1015"/>
        <v>21</v>
      </c>
      <c r="C5858" s="23">
        <v>10.6</v>
      </c>
      <c r="D5858" s="24">
        <v>0</v>
      </c>
      <c r="E5858" s="24">
        <v>0</v>
      </c>
      <c r="F5858" s="48"/>
      <c r="G5858" s="48"/>
      <c r="H5858" s="1">
        <f t="shared" si="1016"/>
        <v>7.7334070957935541</v>
      </c>
      <c r="I5858" s="1">
        <f t="shared" si="1010"/>
        <v>0.62477832815412149</v>
      </c>
      <c r="J5858" s="4">
        <f>B5858+('PV model'!$B$3/15)+(I5858/60)</f>
        <v>20.733746305469236</v>
      </c>
      <c r="K5858" s="2">
        <f t="shared" si="1011"/>
        <v>-131.00619458203855</v>
      </c>
      <c r="L5858" s="2">
        <f>DEGREES(ASIN((((COS(RADIANS('PV model'!$B$2))*COS(RADIANS(H5858))*COS(RADIANS(K5858)))+(SIN(RADIANS('PV model'!$B$2))*SIN(RADIANS(H5858)))))))</f>
        <v>-14.913728102552041</v>
      </c>
      <c r="M5858" s="3">
        <f t="shared" si="1007"/>
        <v>0</v>
      </c>
      <c r="N5858" s="2">
        <f t="shared" si="1012"/>
        <v>-50.700202891986081</v>
      </c>
      <c r="O5858" s="2">
        <f>IF('PV model'!$B$2&gt;0, 180-N5858,IF('PV model'!$B$2&lt;0,0-N5858,N5858))</f>
        <v>230.70020289198607</v>
      </c>
      <c r="P5858" s="2">
        <f>ABS(O5858-'PV model'!$B$5)</f>
        <v>25.700202891986066</v>
      </c>
      <c r="Q5858" s="3">
        <f t="shared" si="1008"/>
        <v>104.91372810255204</v>
      </c>
      <c r="R5858" s="3">
        <f t="shared" si="1013"/>
        <v>0</v>
      </c>
      <c r="S5858" s="3">
        <f t="shared" si="1009"/>
        <v>0</v>
      </c>
      <c r="T5858" s="3">
        <f>(0.5*(1-COS(RADIANS(90-$X$3)))*(D5858+E5858)*'PV model'!$B$4)</f>
        <v>0</v>
      </c>
      <c r="U5858" s="3">
        <f t="shared" si="1014"/>
        <v>0</v>
      </c>
      <c r="V5858" s="3">
        <f>('PV model'!$B$13*(U5858/1000)*(1-'PV model'!$B$14*((20+C5858)-25))*'PV model'!$B$10)/'PV model'!$B$12</f>
        <v>0</v>
      </c>
    </row>
    <row r="5859" spans="1:22" x14ac:dyDescent="0.2">
      <c r="A5859" s="10">
        <f t="shared" si="1006"/>
        <v>244</v>
      </c>
      <c r="B5859" s="10">
        <f t="shared" si="1015"/>
        <v>22</v>
      </c>
      <c r="C5859" s="23">
        <v>10.8</v>
      </c>
      <c r="D5859" s="24">
        <v>0</v>
      </c>
      <c r="E5859" s="24">
        <v>0</v>
      </c>
      <c r="F5859" s="48"/>
      <c r="G5859" s="48"/>
      <c r="H5859" s="1">
        <f t="shared" si="1016"/>
        <v>7.7334070957935541</v>
      </c>
      <c r="I5859" s="1">
        <f t="shared" si="1010"/>
        <v>0.62477832815412149</v>
      </c>
      <c r="J5859" s="4">
        <f>B5859+('PV model'!$B$3/15)+(I5859/60)</f>
        <v>21.733746305469236</v>
      </c>
      <c r="K5859" s="2">
        <f t="shared" si="1011"/>
        <v>-146.00619458203855</v>
      </c>
      <c r="L5859" s="2">
        <f>DEGREES(ASIN((((COS(RADIANS('PV model'!$B$2))*COS(RADIANS(H5859))*COS(RADIANS(K5859)))+(SIN(RADIANS('PV model'!$B$2))*SIN(RADIANS(H5859)))))))</f>
        <v>-20.758973360095759</v>
      </c>
      <c r="M5859" s="3">
        <f t="shared" si="1007"/>
        <v>0</v>
      </c>
      <c r="N5859" s="2">
        <f t="shared" si="1012"/>
        <v>-36.333357941166668</v>
      </c>
      <c r="O5859" s="2">
        <f>IF('PV model'!$B$2&gt;0, 180-N5859,IF('PV model'!$B$2&lt;0,0-N5859,N5859))</f>
        <v>216.33335794116667</v>
      </c>
      <c r="P5859" s="2">
        <f>ABS(O5859-'PV model'!$B$5)</f>
        <v>11.333357941166668</v>
      </c>
      <c r="Q5859" s="3">
        <f t="shared" si="1008"/>
        <v>110.75897336009575</v>
      </c>
      <c r="R5859" s="3">
        <f t="shared" si="1013"/>
        <v>0</v>
      </c>
      <c r="S5859" s="3">
        <f t="shared" si="1009"/>
        <v>0</v>
      </c>
      <c r="T5859" s="3">
        <f>(0.5*(1-COS(RADIANS(90-$X$3)))*(D5859+E5859)*'PV model'!$B$4)</f>
        <v>0</v>
      </c>
      <c r="U5859" s="3">
        <f t="shared" si="1014"/>
        <v>0</v>
      </c>
      <c r="V5859" s="3">
        <f>('PV model'!$B$13*(U5859/1000)*(1-'PV model'!$B$14*((20+C5859)-25))*'PV model'!$B$10)/'PV model'!$B$12</f>
        <v>0</v>
      </c>
    </row>
    <row r="5860" spans="1:22" x14ac:dyDescent="0.2">
      <c r="A5860" s="10">
        <f t="shared" si="1006"/>
        <v>244</v>
      </c>
      <c r="B5860" s="10">
        <f t="shared" si="1015"/>
        <v>23</v>
      </c>
      <c r="C5860" s="23">
        <v>10.3</v>
      </c>
      <c r="D5860" s="24">
        <v>0</v>
      </c>
      <c r="E5860" s="24">
        <v>0</v>
      </c>
      <c r="F5860" s="48"/>
      <c r="G5860" s="48"/>
      <c r="H5860" s="1">
        <f t="shared" si="1016"/>
        <v>7.7334070957935541</v>
      </c>
      <c r="I5860" s="1">
        <f t="shared" si="1010"/>
        <v>0.62477832815412149</v>
      </c>
      <c r="J5860" s="4">
        <f>B5860+('PV model'!$B$3/15)+(I5860/60)</f>
        <v>22.733746305469236</v>
      </c>
      <c r="K5860" s="2">
        <f t="shared" si="1011"/>
        <v>-161.00619458203855</v>
      </c>
      <c r="L5860" s="2">
        <f>DEGREES(ASIN((((COS(RADIANS('PV model'!$B$2))*COS(RADIANS(H5860))*COS(RADIANS(K5860)))+(SIN(RADIANS('PV model'!$B$2))*SIN(RADIANS(H5860)))))))</f>
        <v>-24.821887156718734</v>
      </c>
      <c r="M5860" s="3">
        <f t="shared" si="1007"/>
        <v>0</v>
      </c>
      <c r="N5860" s="2">
        <f t="shared" si="1012"/>
        <v>-20.813817355195205</v>
      </c>
      <c r="O5860" s="2">
        <f>IF('PV model'!$B$2&gt;0, 180-N5860,IF('PV model'!$B$2&lt;0,0-N5860,N5860))</f>
        <v>200.8138173551952</v>
      </c>
      <c r="P5860" s="2">
        <f>ABS(O5860-'PV model'!$B$5)</f>
        <v>4.1861826448048021</v>
      </c>
      <c r="Q5860" s="3">
        <f t="shared" si="1008"/>
        <v>114.82188715671874</v>
      </c>
      <c r="R5860" s="3">
        <f t="shared" si="1013"/>
        <v>0</v>
      </c>
      <c r="S5860" s="3">
        <f t="shared" si="1009"/>
        <v>0</v>
      </c>
      <c r="T5860" s="3">
        <f>(0.5*(1-COS(RADIANS(90-$X$3)))*(D5860+E5860)*'PV model'!$B$4)</f>
        <v>0</v>
      </c>
      <c r="U5860" s="3">
        <f t="shared" si="1014"/>
        <v>0</v>
      </c>
      <c r="V5860" s="3">
        <f>('PV model'!$B$13*(U5860/1000)*(1-'PV model'!$B$14*((20+C5860)-25))*'PV model'!$B$10)/'PV model'!$B$12</f>
        <v>0</v>
      </c>
    </row>
    <row r="5861" spans="1:22" x14ac:dyDescent="0.2">
      <c r="A5861" s="10">
        <f t="shared" si="1006"/>
        <v>244</v>
      </c>
      <c r="B5861" s="10">
        <f t="shared" si="1015"/>
        <v>24</v>
      </c>
      <c r="C5861" s="23">
        <v>10.8</v>
      </c>
      <c r="D5861" s="24">
        <v>0</v>
      </c>
      <c r="E5861" s="24">
        <v>0</v>
      </c>
      <c r="F5861" s="48"/>
      <c r="G5861" s="48"/>
      <c r="H5861" s="1">
        <f t="shared" si="1016"/>
        <v>7.7334070957935541</v>
      </c>
      <c r="I5861" s="1">
        <f t="shared" si="1010"/>
        <v>0.62477832815412149</v>
      </c>
      <c r="J5861" s="4">
        <f>B5861+('PV model'!$B$3/15)+(I5861/60)</f>
        <v>23.733746305469236</v>
      </c>
      <c r="K5861" s="2">
        <f t="shared" si="1011"/>
        <v>-176.00619458203855</v>
      </c>
      <c r="L5861" s="2">
        <f>DEGREES(ASIN((((COS(RADIANS('PV model'!$B$2))*COS(RADIANS(H5861))*COS(RADIANS(K5861)))+(SIN(RADIANS('PV model'!$B$2))*SIN(RADIANS(H5861)))))))</f>
        <v>-26.679162881229999</v>
      </c>
      <c r="M5861" s="3">
        <f t="shared" si="1007"/>
        <v>0</v>
      </c>
      <c r="N5861" s="2">
        <f t="shared" si="1012"/>
        <v>-4.4298442525675075</v>
      </c>
      <c r="O5861" s="2">
        <f>IF('PV model'!$B$2&gt;0, 180-N5861,IF('PV model'!$B$2&lt;0,0-N5861,N5861))</f>
        <v>184.42984425256751</v>
      </c>
      <c r="P5861" s="2">
        <f>ABS(O5861-'PV model'!$B$5)</f>
        <v>20.570155747432494</v>
      </c>
      <c r="Q5861" s="3">
        <f t="shared" si="1008"/>
        <v>116.67916288122998</v>
      </c>
      <c r="R5861" s="3">
        <f t="shared" si="1013"/>
        <v>0</v>
      </c>
      <c r="S5861" s="3">
        <f t="shared" si="1009"/>
        <v>0</v>
      </c>
      <c r="T5861" s="3">
        <f>(0.5*(1-COS(RADIANS(90-$X$3)))*(D5861+E5861)*'PV model'!$B$4)</f>
        <v>0</v>
      </c>
      <c r="U5861" s="3">
        <f t="shared" si="1014"/>
        <v>0</v>
      </c>
      <c r="V5861" s="3">
        <f>('PV model'!$B$13*(U5861/1000)*(1-'PV model'!$B$14*((20+C5861)-25))*'PV model'!$B$10)/'PV model'!$B$12</f>
        <v>0</v>
      </c>
    </row>
    <row r="5862" spans="1:22" x14ac:dyDescent="0.2">
      <c r="A5862" s="10">
        <f t="shared" si="1006"/>
        <v>245</v>
      </c>
      <c r="B5862" s="10">
        <f t="shared" si="1015"/>
        <v>1</v>
      </c>
      <c r="C5862" s="23">
        <v>10.8</v>
      </c>
      <c r="D5862" s="24">
        <v>0</v>
      </c>
      <c r="E5862" s="24">
        <v>0</v>
      </c>
      <c r="F5862" s="48"/>
      <c r="G5862" s="48"/>
      <c r="H5862" s="1">
        <f t="shared" si="1016"/>
        <v>7.3509167897345096</v>
      </c>
      <c r="I5862" s="1">
        <f t="shared" si="1010"/>
        <v>0.96371152567920004</v>
      </c>
      <c r="J5862" s="4">
        <f>B5862+('PV model'!$B$3/15)+(I5862/60)</f>
        <v>0.73939519209465343</v>
      </c>
      <c r="K5862" s="2">
        <f t="shared" si="1011"/>
        <v>168.90907211858021</v>
      </c>
      <c r="L5862" s="2">
        <f>DEGREES(ASIN((((COS(RADIANS('PV model'!$B$2))*COS(RADIANS(H5862))*COS(RADIANS(K5862)))+(SIN(RADIANS('PV model'!$B$2))*SIN(RADIANS(H5862)))))))</f>
        <v>-26.475532759983604</v>
      </c>
      <c r="M5862" s="3">
        <f t="shared" si="1007"/>
        <v>0</v>
      </c>
      <c r="N5862" s="2">
        <f t="shared" si="1012"/>
        <v>12.306339456510432</v>
      </c>
      <c r="O5862" s="2">
        <f>IF('PV model'!$B$2&gt;0, 180-N5862,IF('PV model'!$B$2&lt;0,0-N5862,N5862))</f>
        <v>167.69366054348956</v>
      </c>
      <c r="P5862" s="2">
        <f>ABS(O5862-'PV model'!$B$5)</f>
        <v>37.306339456510443</v>
      </c>
      <c r="Q5862" s="3">
        <f t="shared" si="1008"/>
        <v>116.47553275998359</v>
      </c>
      <c r="R5862" s="3">
        <f t="shared" si="1013"/>
        <v>0</v>
      </c>
      <c r="S5862" s="3">
        <f t="shared" si="1009"/>
        <v>0</v>
      </c>
      <c r="T5862" s="3">
        <f>(0.5*(1-COS(RADIANS(90-$X$3)))*(D5862+E5862)*'PV model'!$B$4)</f>
        <v>0</v>
      </c>
      <c r="U5862" s="3">
        <f t="shared" si="1014"/>
        <v>0</v>
      </c>
      <c r="V5862" s="3">
        <f>('PV model'!$B$13*(U5862/1000)*(1-'PV model'!$B$14*((20+C5862)-25))*'PV model'!$B$10)/'PV model'!$B$12</f>
        <v>0</v>
      </c>
    </row>
    <row r="5863" spans="1:22" x14ac:dyDescent="0.2">
      <c r="A5863" s="10">
        <f t="shared" si="1006"/>
        <v>245</v>
      </c>
      <c r="B5863" s="10">
        <f t="shared" si="1015"/>
        <v>2</v>
      </c>
      <c r="C5863" s="23">
        <v>10.5</v>
      </c>
      <c r="D5863" s="24">
        <v>0</v>
      </c>
      <c r="E5863" s="24">
        <v>0</v>
      </c>
      <c r="F5863" s="48"/>
      <c r="G5863" s="48"/>
      <c r="H5863" s="1">
        <f t="shared" si="1016"/>
        <v>7.3509167897345096</v>
      </c>
      <c r="I5863" s="1">
        <f t="shared" si="1010"/>
        <v>0.96371152567920004</v>
      </c>
      <c r="J5863" s="4">
        <f>B5863+('PV model'!$B$3/15)+(I5863/60)</f>
        <v>1.7393951920946533</v>
      </c>
      <c r="K5863" s="2">
        <f t="shared" si="1011"/>
        <v>153.90907211858021</v>
      </c>
      <c r="L5863" s="2">
        <f>DEGREES(ASIN((((COS(RADIANS('PV model'!$B$2))*COS(RADIANS(H5863))*COS(RADIANS(K5863)))+(SIN(RADIANS('PV model'!$B$2))*SIN(RADIANS(H5863)))))))</f>
        <v>-23.519637918089757</v>
      </c>
      <c r="M5863" s="3">
        <f t="shared" si="1007"/>
        <v>0</v>
      </c>
      <c r="N5863" s="2">
        <f t="shared" si="1012"/>
        <v>28.405071818956912</v>
      </c>
      <c r="O5863" s="2">
        <f>IF('PV model'!$B$2&gt;0, 180-N5863,IF('PV model'!$B$2&lt;0,0-N5863,N5863))</f>
        <v>151.59492818104309</v>
      </c>
      <c r="P5863" s="2">
        <f>ABS(O5863-'PV model'!$B$5)</f>
        <v>53.405071818956912</v>
      </c>
      <c r="Q5863" s="3">
        <f t="shared" si="1008"/>
        <v>113.51963791808976</v>
      </c>
      <c r="R5863" s="3">
        <f t="shared" si="1013"/>
        <v>0</v>
      </c>
      <c r="S5863" s="3">
        <f t="shared" si="1009"/>
        <v>0</v>
      </c>
      <c r="T5863" s="3">
        <f>(0.5*(1-COS(RADIANS(90-$X$3)))*(D5863+E5863)*'PV model'!$B$4)</f>
        <v>0</v>
      </c>
      <c r="U5863" s="3">
        <f t="shared" si="1014"/>
        <v>0</v>
      </c>
      <c r="V5863" s="3">
        <f>('PV model'!$B$13*(U5863/1000)*(1-'PV model'!$B$14*((20+C5863)-25))*'PV model'!$B$10)/'PV model'!$B$12</f>
        <v>0</v>
      </c>
    </row>
    <row r="5864" spans="1:22" x14ac:dyDescent="0.2">
      <c r="A5864" s="10">
        <f t="shared" si="1006"/>
        <v>245</v>
      </c>
      <c r="B5864" s="10">
        <f t="shared" si="1015"/>
        <v>3</v>
      </c>
      <c r="C5864" s="23">
        <v>10.7</v>
      </c>
      <c r="D5864" s="24">
        <v>0</v>
      </c>
      <c r="E5864" s="24">
        <v>0</v>
      </c>
      <c r="F5864" s="48"/>
      <c r="G5864" s="48"/>
      <c r="H5864" s="1">
        <f t="shared" si="1016"/>
        <v>7.3509167897345096</v>
      </c>
      <c r="I5864" s="1">
        <f t="shared" si="1010"/>
        <v>0.96371152567920004</v>
      </c>
      <c r="J5864" s="4">
        <f>B5864+('PV model'!$B$3/15)+(I5864/60)</f>
        <v>2.7393951920946531</v>
      </c>
      <c r="K5864" s="2">
        <f t="shared" si="1011"/>
        <v>138.90907211858021</v>
      </c>
      <c r="L5864" s="2">
        <f>DEGREES(ASIN((((COS(RADIANS('PV model'!$B$2))*COS(RADIANS(H5864))*COS(RADIANS(K5864)))+(SIN(RADIANS('PV model'!$B$2))*SIN(RADIANS(H5864)))))))</f>
        <v>-18.537774273985178</v>
      </c>
      <c r="M5864" s="3">
        <f t="shared" si="1007"/>
        <v>0</v>
      </c>
      <c r="N5864" s="2">
        <f t="shared" si="1012"/>
        <v>43.43465618184257</v>
      </c>
      <c r="O5864" s="2">
        <f>IF('PV model'!$B$2&gt;0, 180-N5864,IF('PV model'!$B$2&lt;0,0-N5864,N5864))</f>
        <v>136.56534381815743</v>
      </c>
      <c r="P5864" s="2">
        <f>ABS(O5864-'PV model'!$B$5)</f>
        <v>68.43465618184257</v>
      </c>
      <c r="Q5864" s="3">
        <f t="shared" si="1008"/>
        <v>108.53777427398518</v>
      </c>
      <c r="R5864" s="3">
        <f t="shared" si="1013"/>
        <v>0</v>
      </c>
      <c r="S5864" s="3">
        <f t="shared" si="1009"/>
        <v>0</v>
      </c>
      <c r="T5864" s="3">
        <f>(0.5*(1-COS(RADIANS(90-$X$3)))*(D5864+E5864)*'PV model'!$B$4)</f>
        <v>0</v>
      </c>
      <c r="U5864" s="3">
        <f t="shared" si="1014"/>
        <v>0</v>
      </c>
      <c r="V5864" s="3">
        <f>('PV model'!$B$13*(U5864/1000)*(1-'PV model'!$B$14*((20+C5864)-25))*'PV model'!$B$10)/'PV model'!$B$12</f>
        <v>0</v>
      </c>
    </row>
    <row r="5865" spans="1:22" x14ac:dyDescent="0.2">
      <c r="A5865" s="10">
        <f t="shared" si="1006"/>
        <v>245</v>
      </c>
      <c r="B5865" s="10">
        <f t="shared" si="1015"/>
        <v>4</v>
      </c>
      <c r="C5865" s="23">
        <v>10.4</v>
      </c>
      <c r="D5865" s="24">
        <v>0</v>
      </c>
      <c r="E5865" s="24">
        <v>0</v>
      </c>
      <c r="F5865" s="48"/>
      <c r="G5865" s="48"/>
      <c r="H5865" s="1">
        <f t="shared" si="1016"/>
        <v>7.3509167897345096</v>
      </c>
      <c r="I5865" s="1">
        <f t="shared" si="1010"/>
        <v>0.96371152567920004</v>
      </c>
      <c r="J5865" s="4">
        <f>B5865+('PV model'!$B$3/15)+(I5865/60)</f>
        <v>3.7393951920946531</v>
      </c>
      <c r="K5865" s="2">
        <f t="shared" si="1011"/>
        <v>123.9090721185802</v>
      </c>
      <c r="L5865" s="2">
        <f>DEGREES(ASIN((((COS(RADIANS('PV model'!$B$2))*COS(RADIANS(H5865))*COS(RADIANS(K5865)))+(SIN(RADIANS('PV model'!$B$2))*SIN(RADIANS(H5865)))))))</f>
        <v>-12.001894885809078</v>
      </c>
      <c r="M5865" s="3">
        <f t="shared" si="1007"/>
        <v>0</v>
      </c>
      <c r="N5865" s="2">
        <f t="shared" si="1012"/>
        <v>57.298586361550853</v>
      </c>
      <c r="O5865" s="2">
        <f>IF('PV model'!$B$2&gt;0, 180-N5865,IF('PV model'!$B$2&lt;0,0-N5865,N5865))</f>
        <v>122.70141363844914</v>
      </c>
      <c r="P5865" s="2">
        <f>ABS(O5865-'PV model'!$B$5)</f>
        <v>82.298586361550861</v>
      </c>
      <c r="Q5865" s="3">
        <f t="shared" si="1008"/>
        <v>102.00189488580908</v>
      </c>
      <c r="R5865" s="3">
        <f t="shared" si="1013"/>
        <v>0</v>
      </c>
      <c r="S5865" s="3">
        <f t="shared" si="1009"/>
        <v>0</v>
      </c>
      <c r="T5865" s="3">
        <f>(0.5*(1-COS(RADIANS(90-$X$3)))*(D5865+E5865)*'PV model'!$B$4)</f>
        <v>0</v>
      </c>
      <c r="U5865" s="3">
        <f t="shared" si="1014"/>
        <v>0</v>
      </c>
      <c r="V5865" s="3">
        <f>('PV model'!$B$13*(U5865/1000)*(1-'PV model'!$B$14*((20+C5865)-25))*'PV model'!$B$10)/'PV model'!$B$12</f>
        <v>0</v>
      </c>
    </row>
    <row r="5866" spans="1:22" x14ac:dyDescent="0.2">
      <c r="A5866" s="10">
        <f t="shared" si="1006"/>
        <v>245</v>
      </c>
      <c r="B5866" s="10">
        <f t="shared" si="1015"/>
        <v>5</v>
      </c>
      <c r="C5866" s="23">
        <v>10.199999999999999</v>
      </c>
      <c r="D5866" s="24">
        <v>0</v>
      </c>
      <c r="E5866" s="24">
        <v>0</v>
      </c>
      <c r="F5866" s="48"/>
      <c r="G5866" s="48"/>
      <c r="H5866" s="1">
        <f t="shared" si="1016"/>
        <v>7.3509167897345096</v>
      </c>
      <c r="I5866" s="1">
        <f t="shared" si="1010"/>
        <v>0.96371152567920004</v>
      </c>
      <c r="J5866" s="4">
        <f>B5866+('PV model'!$B$3/15)+(I5866/60)</f>
        <v>4.739395192094654</v>
      </c>
      <c r="K5866" s="2">
        <f t="shared" si="1011"/>
        <v>108.90907211858018</v>
      </c>
      <c r="L5866" s="2">
        <f>DEGREES(ASIN((((COS(RADIANS('PV model'!$B$2))*COS(RADIANS(H5866))*COS(RADIANS(K5866)))+(SIN(RADIANS('PV model'!$B$2))*SIN(RADIANS(H5866)))))))</f>
        <v>-4.3932417952570457</v>
      </c>
      <c r="M5866" s="3">
        <f t="shared" si="1007"/>
        <v>0</v>
      </c>
      <c r="N5866" s="2">
        <f t="shared" si="1012"/>
        <v>70.224181965512699</v>
      </c>
      <c r="O5866" s="2">
        <f>IF('PV model'!$B$2&gt;0, 180-N5866,IF('PV model'!$B$2&lt;0,0-N5866,N5866))</f>
        <v>109.7758180344873</v>
      </c>
      <c r="P5866" s="2">
        <f>ABS(O5866-'PV model'!$B$5)</f>
        <v>95.224181965512699</v>
      </c>
      <c r="Q5866" s="3">
        <f t="shared" si="1008"/>
        <v>94.393241795257055</v>
      </c>
      <c r="R5866" s="3">
        <f t="shared" si="1013"/>
        <v>0</v>
      </c>
      <c r="S5866" s="3">
        <f t="shared" si="1009"/>
        <v>0</v>
      </c>
      <c r="T5866" s="3">
        <f>(0.5*(1-COS(RADIANS(90-$X$3)))*(D5866+E5866)*'PV model'!$B$4)</f>
        <v>0</v>
      </c>
      <c r="U5866" s="3">
        <f t="shared" si="1014"/>
        <v>0</v>
      </c>
      <c r="V5866" s="3">
        <f>('PV model'!$B$13*(U5866/1000)*(1-'PV model'!$B$14*((20+C5866)-25))*'PV model'!$B$10)/'PV model'!$B$12</f>
        <v>0</v>
      </c>
    </row>
    <row r="5867" spans="1:22" x14ac:dyDescent="0.2">
      <c r="A5867" s="10">
        <f t="shared" si="1006"/>
        <v>245</v>
      </c>
      <c r="B5867" s="10">
        <f t="shared" si="1015"/>
        <v>6</v>
      </c>
      <c r="C5867" s="23">
        <v>9.9</v>
      </c>
      <c r="D5867" s="24">
        <v>0</v>
      </c>
      <c r="E5867" s="24">
        <v>3.528</v>
      </c>
      <c r="F5867" s="48"/>
      <c r="G5867" s="48"/>
      <c r="H5867" s="1">
        <f t="shared" si="1016"/>
        <v>7.3509167897345096</v>
      </c>
      <c r="I5867" s="1">
        <f t="shared" si="1010"/>
        <v>0.96371152567920004</v>
      </c>
      <c r="J5867" s="4">
        <f>B5867+('PV model'!$B$3/15)+(I5867/60)</f>
        <v>5.739395192094654</v>
      </c>
      <c r="K5867" s="2">
        <f t="shared" si="1011"/>
        <v>93.909072118580184</v>
      </c>
      <c r="L5867" s="2">
        <f>DEGREES(ASIN((((COS(RADIANS('PV model'!$B$2))*COS(RADIANS(H5867))*COS(RADIANS(K5867)))+(SIN(RADIANS('PV model'!$B$2))*SIN(RADIANS(H5867)))))))</f>
        <v>3.8501519615716231</v>
      </c>
      <c r="M5867" s="3">
        <f t="shared" si="1007"/>
        <v>3.8501519615716231</v>
      </c>
      <c r="N5867" s="2">
        <f t="shared" si="1012"/>
        <v>82.618175919466566</v>
      </c>
      <c r="O5867" s="2">
        <f>IF('PV model'!$B$2&gt;0, 180-N5867,IF('PV model'!$B$2&lt;0,0-N5867,N5867))</f>
        <v>97.381824080533434</v>
      </c>
      <c r="P5867" s="2">
        <f>ABS(O5867-'PV model'!$B$5)</f>
        <v>107.61817591946657</v>
      </c>
      <c r="Q5867" s="3">
        <f t="shared" si="1008"/>
        <v>86.149848038428374</v>
      </c>
      <c r="R5867" s="3">
        <f t="shared" si="1013"/>
        <v>0</v>
      </c>
      <c r="S5867" s="3">
        <f t="shared" si="1009"/>
        <v>3.528</v>
      </c>
      <c r="T5867" s="3">
        <f>(0.5*(1-COS(RADIANS(90-$X$3)))*(D5867+E5867)*'PV model'!$B$4)</f>
        <v>0</v>
      </c>
      <c r="U5867" s="3">
        <f t="shared" si="1014"/>
        <v>3.528</v>
      </c>
      <c r="V5867" s="3">
        <f>('PV model'!$B$13*(U5867/1000)*(1-'PV model'!$B$14*((20+C5867)-25))*'PV model'!$B$10)/'PV model'!$B$12</f>
        <v>0.34574676595199999</v>
      </c>
    </row>
    <row r="5868" spans="1:22" x14ac:dyDescent="0.2">
      <c r="A5868" s="10">
        <f t="shared" si="1006"/>
        <v>245</v>
      </c>
      <c r="B5868" s="10">
        <f t="shared" si="1015"/>
        <v>7</v>
      </c>
      <c r="C5868" s="23">
        <v>10</v>
      </c>
      <c r="D5868" s="24">
        <v>38.1633</v>
      </c>
      <c r="E5868" s="24">
        <v>43.218000000000004</v>
      </c>
      <c r="F5868" s="48"/>
      <c r="G5868" s="48"/>
      <c r="H5868" s="1">
        <f t="shared" si="1016"/>
        <v>7.3509167897345096</v>
      </c>
      <c r="I5868" s="1">
        <f t="shared" si="1010"/>
        <v>0.96371152567920004</v>
      </c>
      <c r="J5868" s="4">
        <f>B5868+('PV model'!$B$3/15)+(I5868/60)</f>
        <v>6.739395192094654</v>
      </c>
      <c r="K5868" s="2">
        <f t="shared" si="1011"/>
        <v>78.909072118580184</v>
      </c>
      <c r="L5868" s="2">
        <f>DEGREES(ASIN((((COS(RADIANS('PV model'!$B$2))*COS(RADIANS(H5868))*COS(RADIANS(K5868)))+(SIN(RADIANS('PV model'!$B$2))*SIN(RADIANS(H5868)))))))</f>
        <v>12.327880237372639</v>
      </c>
      <c r="M5868" s="3">
        <f t="shared" si="1007"/>
        <v>12.327880237372639</v>
      </c>
      <c r="N5868" s="2">
        <f t="shared" si="1012"/>
        <v>85.022614865407476</v>
      </c>
      <c r="O5868" s="2">
        <f>IF('PV model'!$B$2&gt;0, 180-N5868,IF('PV model'!$B$2&lt;0,0-N5868,N5868))</f>
        <v>94.977385134592524</v>
      </c>
      <c r="P5868" s="2">
        <f>ABS(O5868-'PV model'!$B$5)</f>
        <v>110.02261486540748</v>
      </c>
      <c r="Q5868" s="3">
        <f t="shared" si="1008"/>
        <v>77.672119762627361</v>
      </c>
      <c r="R5868" s="3">
        <f t="shared" si="1013"/>
        <v>38.163300000000014</v>
      </c>
      <c r="S5868" s="3">
        <f t="shared" si="1009"/>
        <v>50.189584790068963</v>
      </c>
      <c r="T5868" s="3">
        <f>(0.5*(1-COS(RADIANS(90-$X$3)))*(D5868+E5868)*'PV model'!$B$4)</f>
        <v>0</v>
      </c>
      <c r="U5868" s="3">
        <f t="shared" si="1014"/>
        <v>88.35288479006897</v>
      </c>
      <c r="V5868" s="3">
        <f>('PV model'!$B$13*(U5868/1000)*(1-'PV model'!$B$14*((20+C5868)-25))*'PV model'!$B$10)/'PV model'!$B$12</f>
        <v>8.6551192763429885</v>
      </c>
    </row>
    <row r="5869" spans="1:22" x14ac:dyDescent="0.2">
      <c r="A5869" s="10">
        <f t="shared" si="1006"/>
        <v>245</v>
      </c>
      <c r="B5869" s="10">
        <f t="shared" si="1015"/>
        <v>8</v>
      </c>
      <c r="C5869" s="23">
        <v>11.8</v>
      </c>
      <c r="D5869" s="24">
        <v>189.69405</v>
      </c>
      <c r="E5869" s="24">
        <v>102.31200000000001</v>
      </c>
      <c r="F5869" s="48"/>
      <c r="G5869" s="48"/>
      <c r="H5869" s="1">
        <f t="shared" si="1016"/>
        <v>7.3509167897345096</v>
      </c>
      <c r="I5869" s="1">
        <f t="shared" si="1010"/>
        <v>0.96371152567920004</v>
      </c>
      <c r="J5869" s="4">
        <f>B5869+('PV model'!$B$3/15)+(I5869/60)</f>
        <v>7.739395192094654</v>
      </c>
      <c r="K5869" s="2">
        <f t="shared" si="1011"/>
        <v>63.909072118580191</v>
      </c>
      <c r="L5869" s="2">
        <f>DEGREES(ASIN((((COS(RADIANS('PV model'!$B$2))*COS(RADIANS(H5869))*COS(RADIANS(K5869)))+(SIN(RADIANS('PV model'!$B$2))*SIN(RADIANS(H5869)))))))</f>
        <v>20.640306646425866</v>
      </c>
      <c r="M5869" s="3">
        <f t="shared" si="1007"/>
        <v>20.640306646425866</v>
      </c>
      <c r="N5869" s="2">
        <f t="shared" si="1012"/>
        <v>72.140406293004446</v>
      </c>
      <c r="O5869" s="2">
        <f>IF('PV model'!$B$2&gt;0, 180-N5869,IF('PV model'!$B$2&lt;0,0-N5869,N5869))</f>
        <v>107.85959370699555</v>
      </c>
      <c r="P5869" s="2">
        <f>ABS(O5869-'PV model'!$B$5)</f>
        <v>97.140406293004446</v>
      </c>
      <c r="Q5869" s="3">
        <f t="shared" si="1008"/>
        <v>69.359693353574144</v>
      </c>
      <c r="R5869" s="3">
        <f t="shared" si="1013"/>
        <v>189.69404999999998</v>
      </c>
      <c r="S5869" s="3">
        <f t="shared" si="1009"/>
        <v>128.7349521522423</v>
      </c>
      <c r="T5869" s="3">
        <f>(0.5*(1-COS(RADIANS(90-$X$3)))*(D5869+E5869)*'PV model'!$B$4)</f>
        <v>0</v>
      </c>
      <c r="U5869" s="3">
        <f t="shared" si="1014"/>
        <v>318.42900215224228</v>
      </c>
      <c r="V5869" s="3">
        <f>('PV model'!$B$13*(U5869/1000)*(1-'PV model'!$B$14*((20+C5869)-25))*'PV model'!$B$10)/'PV model'!$B$12</f>
        <v>30.964382620038378</v>
      </c>
    </row>
    <row r="5870" spans="1:22" x14ac:dyDescent="0.2">
      <c r="A5870" s="10">
        <f t="shared" ref="A5870:A5933" si="1017">IF(B5870&gt;1,A5869,A5869+1)</f>
        <v>245</v>
      </c>
      <c r="B5870" s="10">
        <f t="shared" si="1015"/>
        <v>9</v>
      </c>
      <c r="C5870" s="23">
        <v>12.1</v>
      </c>
      <c r="D5870" s="24">
        <v>99.898049999999998</v>
      </c>
      <c r="E5870" s="24">
        <v>133.18200000000002</v>
      </c>
      <c r="F5870" s="48"/>
      <c r="G5870" s="48"/>
      <c r="H5870" s="1">
        <f t="shared" si="1016"/>
        <v>7.3509167897345096</v>
      </c>
      <c r="I5870" s="1">
        <f t="shared" si="1010"/>
        <v>0.96371152567920004</v>
      </c>
      <c r="J5870" s="4">
        <f>B5870+('PV model'!$B$3/15)+(I5870/60)</f>
        <v>8.7393951920946531</v>
      </c>
      <c r="K5870" s="2">
        <f t="shared" si="1011"/>
        <v>48.909072118580205</v>
      </c>
      <c r="L5870" s="2">
        <f>DEGREES(ASIN((((COS(RADIANS('PV model'!$B$2))*COS(RADIANS(H5870))*COS(RADIANS(K5870)))+(SIN(RADIANS('PV model'!$B$2))*SIN(RADIANS(H5870)))))))</f>
        <v>28.337074970010796</v>
      </c>
      <c r="M5870" s="3">
        <f t="shared" si="1007"/>
        <v>28.337074970010796</v>
      </c>
      <c r="N5870" s="2">
        <f t="shared" si="1012"/>
        <v>58.128767086196511</v>
      </c>
      <c r="O5870" s="2">
        <f>IF('PV model'!$B$2&gt;0, 180-N5870,IF('PV model'!$B$2&lt;0,0-N5870,N5870))</f>
        <v>121.87123291380348</v>
      </c>
      <c r="P5870" s="2">
        <f>ABS(O5870-'PV model'!$B$5)</f>
        <v>83.128767086196518</v>
      </c>
      <c r="Q5870" s="3">
        <f t="shared" si="1008"/>
        <v>61.662925029989204</v>
      </c>
      <c r="R5870" s="3">
        <f t="shared" si="1013"/>
        <v>99.898049999999998</v>
      </c>
      <c r="S5870" s="3">
        <f t="shared" si="1009"/>
        <v>164.45909050772633</v>
      </c>
      <c r="T5870" s="3">
        <f>(0.5*(1-COS(RADIANS(90-$X$3)))*(D5870+E5870)*'PV model'!$B$4)</f>
        <v>0</v>
      </c>
      <c r="U5870" s="3">
        <f t="shared" si="1014"/>
        <v>264.35714050772634</v>
      </c>
      <c r="V5870" s="3">
        <f>('PV model'!$B$13*(U5870/1000)*(1-'PV model'!$B$14*((20+C5870)-25))*'PV model'!$B$10)/'PV model'!$B$12</f>
        <v>25.674665795821998</v>
      </c>
    </row>
    <row r="5871" spans="1:22" x14ac:dyDescent="0.2">
      <c r="A5871" s="10">
        <f t="shared" si="1017"/>
        <v>245</v>
      </c>
      <c r="B5871" s="10">
        <f t="shared" si="1015"/>
        <v>10</v>
      </c>
      <c r="C5871" s="23">
        <v>12.7</v>
      </c>
      <c r="D5871" s="24">
        <v>61.734749999999998</v>
      </c>
      <c r="E5871" s="24">
        <v>205.506</v>
      </c>
      <c r="F5871" s="48"/>
      <c r="G5871" s="48"/>
      <c r="H5871" s="1">
        <f t="shared" si="1016"/>
        <v>7.3509167897345096</v>
      </c>
      <c r="I5871" s="1">
        <f t="shared" si="1010"/>
        <v>0.96371152567920004</v>
      </c>
      <c r="J5871" s="4">
        <f>B5871+('PV model'!$B$3/15)+(I5871/60)</f>
        <v>9.7393951920946531</v>
      </c>
      <c r="K5871" s="2">
        <f t="shared" si="1011"/>
        <v>33.909072118580205</v>
      </c>
      <c r="L5871" s="2">
        <f>DEGREES(ASIN((((COS(RADIANS('PV model'!$B$2))*COS(RADIANS(H5871))*COS(RADIANS(K5871)))+(SIN(RADIANS('PV model'!$B$2))*SIN(RADIANS(H5871)))))))</f>
        <v>34.865665752578046</v>
      </c>
      <c r="M5871" s="3">
        <f t="shared" si="1007"/>
        <v>34.865665752578046</v>
      </c>
      <c r="N5871" s="2">
        <f t="shared" si="1012"/>
        <v>42.402832655229929</v>
      </c>
      <c r="O5871" s="2">
        <f>IF('PV model'!$B$2&gt;0, 180-N5871,IF('PV model'!$B$2&lt;0,0-N5871,N5871))</f>
        <v>137.59716734477007</v>
      </c>
      <c r="P5871" s="2">
        <f>ABS(O5871-'PV model'!$B$5)</f>
        <v>67.402832655229929</v>
      </c>
      <c r="Q5871" s="3">
        <f t="shared" si="1008"/>
        <v>55.134334247421954</v>
      </c>
      <c r="R5871" s="3">
        <f t="shared" si="1013"/>
        <v>61.734750000000005</v>
      </c>
      <c r="S5871" s="3">
        <f t="shared" si="1009"/>
        <v>236.60588042712993</v>
      </c>
      <c r="T5871" s="3">
        <f>(0.5*(1-COS(RADIANS(90-$X$3)))*(D5871+E5871)*'PV model'!$B$4)</f>
        <v>0</v>
      </c>
      <c r="U5871" s="3">
        <f t="shared" si="1014"/>
        <v>298.34063042712995</v>
      </c>
      <c r="V5871" s="3">
        <f>('PV model'!$B$13*(U5871/1000)*(1-'PV model'!$B$14*((20+C5871)-25))*'PV model'!$B$10)/'PV model'!$B$12</f>
        <v>28.903607831437032</v>
      </c>
    </row>
    <row r="5872" spans="1:22" x14ac:dyDescent="0.2">
      <c r="A5872" s="10">
        <f t="shared" si="1017"/>
        <v>245</v>
      </c>
      <c r="B5872" s="10">
        <f t="shared" si="1015"/>
        <v>11</v>
      </c>
      <c r="C5872" s="23">
        <v>13.6</v>
      </c>
      <c r="D5872" s="24">
        <v>103.2654</v>
      </c>
      <c r="E5872" s="24">
        <v>232.84799999999998</v>
      </c>
      <c r="F5872" s="48"/>
      <c r="G5872" s="48"/>
      <c r="H5872" s="1">
        <f t="shared" si="1016"/>
        <v>7.3509167897345096</v>
      </c>
      <c r="I5872" s="1">
        <f t="shared" si="1010"/>
        <v>0.96371152567920004</v>
      </c>
      <c r="J5872" s="4">
        <f>B5872+('PV model'!$B$3/15)+(I5872/60)</f>
        <v>10.739395192094653</v>
      </c>
      <c r="K5872" s="2">
        <f t="shared" si="1011"/>
        <v>18.909072118580205</v>
      </c>
      <c r="L5872" s="2">
        <f>DEGREES(ASIN((((COS(RADIANS('PV model'!$B$2))*COS(RADIANS(H5872))*COS(RADIANS(K5872)))+(SIN(RADIANS('PV model'!$B$2))*SIN(RADIANS(H5872)))))))</f>
        <v>39.559505673506678</v>
      </c>
      <c r="M5872" s="3">
        <f t="shared" si="1007"/>
        <v>39.559505673506678</v>
      </c>
      <c r="N5872" s="2">
        <f t="shared" si="1012"/>
        <v>24.638129873554163</v>
      </c>
      <c r="O5872" s="2">
        <f>IF('PV model'!$B$2&gt;0, 180-N5872,IF('PV model'!$B$2&lt;0,0-N5872,N5872))</f>
        <v>155.36187012644584</v>
      </c>
      <c r="P5872" s="2">
        <f>ABS(O5872-'PV model'!$B$5)</f>
        <v>49.638129873554163</v>
      </c>
      <c r="Q5872" s="3">
        <f t="shared" si="1008"/>
        <v>50.440494326493322</v>
      </c>
      <c r="R5872" s="3">
        <f t="shared" si="1013"/>
        <v>103.26539999999999</v>
      </c>
      <c r="S5872" s="3">
        <f t="shared" si="1009"/>
        <v>278.83368235404504</v>
      </c>
      <c r="T5872" s="3">
        <f>(0.5*(1-COS(RADIANS(90-$X$3)))*(D5872+E5872)*'PV model'!$B$4)</f>
        <v>0</v>
      </c>
      <c r="U5872" s="3">
        <f t="shared" si="1014"/>
        <v>382.09908235404504</v>
      </c>
      <c r="V5872" s="3">
        <f>('PV model'!$B$13*(U5872/1000)*(1-'PV model'!$B$14*((20+C5872)-25))*'PV model'!$B$10)/'PV model'!$B$12</f>
        <v>36.880729197149741</v>
      </c>
    </row>
    <row r="5873" spans="1:22" x14ac:dyDescent="0.2">
      <c r="A5873" s="10">
        <f t="shared" si="1017"/>
        <v>245</v>
      </c>
      <c r="B5873" s="10">
        <f t="shared" si="1015"/>
        <v>12</v>
      </c>
      <c r="C5873" s="23">
        <v>13.7</v>
      </c>
      <c r="D5873" s="24">
        <v>107.7552</v>
      </c>
      <c r="E5873" s="24">
        <v>257.54399999999998</v>
      </c>
      <c r="F5873" s="48"/>
      <c r="G5873" s="48"/>
      <c r="H5873" s="1">
        <f t="shared" si="1016"/>
        <v>7.3509167897345096</v>
      </c>
      <c r="I5873" s="1">
        <f t="shared" si="1010"/>
        <v>0.96371152567920004</v>
      </c>
      <c r="J5873" s="4">
        <f>B5873+('PV model'!$B$3/15)+(I5873/60)</f>
        <v>11.739395192094653</v>
      </c>
      <c r="K5873" s="2">
        <f t="shared" si="1011"/>
        <v>3.9090721185802035</v>
      </c>
      <c r="L5873" s="2">
        <f>DEGREES(ASIN((((COS(RADIANS('PV model'!$B$2))*COS(RADIANS(H5873))*COS(RADIANS(K5873)))+(SIN(RADIANS('PV model'!$B$2))*SIN(RADIANS(H5873)))))))</f>
        <v>41.750468806438633</v>
      </c>
      <c r="M5873" s="3">
        <f t="shared" si="1007"/>
        <v>41.750468806438633</v>
      </c>
      <c r="N5873" s="2">
        <f t="shared" si="1012"/>
        <v>5.1997180207247222</v>
      </c>
      <c r="O5873" s="2">
        <f>IF('PV model'!$B$2&gt;0, 180-N5873,IF('PV model'!$B$2&lt;0,0-N5873,N5873))</f>
        <v>174.80028197927527</v>
      </c>
      <c r="P5873" s="2">
        <f>ABS(O5873-'PV model'!$B$5)</f>
        <v>30.199718020724731</v>
      </c>
      <c r="Q5873" s="3">
        <f t="shared" si="1008"/>
        <v>48.249531193561367</v>
      </c>
      <c r="R5873" s="3">
        <f t="shared" si="1013"/>
        <v>107.7552</v>
      </c>
      <c r="S5873" s="3">
        <f t="shared" si="1009"/>
        <v>306.41190142169938</v>
      </c>
      <c r="T5873" s="3">
        <f>(0.5*(1-COS(RADIANS(90-$X$3)))*(D5873+E5873)*'PV model'!$B$4)</f>
        <v>0</v>
      </c>
      <c r="U5873" s="3">
        <f t="shared" si="1014"/>
        <v>414.16710142169939</v>
      </c>
      <c r="V5873" s="3">
        <f>('PV model'!$B$13*(U5873/1000)*(1-'PV model'!$B$14*((20+C5873)-25))*'PV model'!$B$10)/'PV model'!$B$12</f>
        <v>39.959418465770725</v>
      </c>
    </row>
    <row r="5874" spans="1:22" x14ac:dyDescent="0.2">
      <c r="A5874" s="10">
        <f t="shared" si="1017"/>
        <v>245</v>
      </c>
      <c r="B5874" s="10">
        <f t="shared" si="1015"/>
        <v>13</v>
      </c>
      <c r="C5874" s="23">
        <v>14</v>
      </c>
      <c r="D5874" s="24">
        <v>108.87765</v>
      </c>
      <c r="E5874" s="24">
        <v>263.71799999999996</v>
      </c>
      <c r="F5874" s="48"/>
      <c r="G5874" s="48"/>
      <c r="H5874" s="1">
        <f t="shared" si="1016"/>
        <v>7.3509167897345096</v>
      </c>
      <c r="I5874" s="1">
        <f t="shared" si="1010"/>
        <v>0.96371152567920004</v>
      </c>
      <c r="J5874" s="4">
        <f>B5874+('PV model'!$B$3/15)+(I5874/60)</f>
        <v>12.739395192094653</v>
      </c>
      <c r="K5874" s="2">
        <f t="shared" si="1011"/>
        <v>-11.090927881419796</v>
      </c>
      <c r="L5874" s="2">
        <f>DEGREES(ASIN((((COS(RADIANS('PV model'!$B$2))*COS(RADIANS(H5874))*COS(RADIANS(K5874)))+(SIN(RADIANS('PV model'!$B$2))*SIN(RADIANS(H5874)))))))</f>
        <v>41.048902213886265</v>
      </c>
      <c r="M5874" s="3">
        <f t="shared" si="1007"/>
        <v>41.048902213886265</v>
      </c>
      <c r="N5874" s="2">
        <f t="shared" si="1012"/>
        <v>-14.653990192556778</v>
      </c>
      <c r="O5874" s="2">
        <f>IF('PV model'!$B$2&gt;0, 180-N5874,IF('PV model'!$B$2&lt;0,0-N5874,N5874))</f>
        <v>194.65399019255679</v>
      </c>
      <c r="P5874" s="2">
        <f>ABS(O5874-'PV model'!$B$5)</f>
        <v>10.34600980744321</v>
      </c>
      <c r="Q5874" s="3">
        <f t="shared" si="1008"/>
        <v>48.951097786113735</v>
      </c>
      <c r="R5874" s="3">
        <f t="shared" si="1013"/>
        <v>108.87765000000003</v>
      </c>
      <c r="S5874" s="3">
        <f t="shared" si="1009"/>
        <v>313.4739115838496</v>
      </c>
      <c r="T5874" s="3">
        <f>(0.5*(1-COS(RADIANS(90-$X$3)))*(D5874+E5874)*'PV model'!$B$4)</f>
        <v>0</v>
      </c>
      <c r="U5874" s="3">
        <f t="shared" si="1014"/>
        <v>422.35156158384962</v>
      </c>
      <c r="V5874" s="3">
        <f>('PV model'!$B$13*(U5874/1000)*(1-'PV model'!$B$14*((20+C5874)-25))*'PV model'!$B$10)/'PV model'!$B$12</f>
        <v>40.698404660468427</v>
      </c>
    </row>
    <row r="5875" spans="1:22" x14ac:dyDescent="0.2">
      <c r="A5875" s="10">
        <f t="shared" si="1017"/>
        <v>245</v>
      </c>
      <c r="B5875" s="10">
        <f t="shared" si="1015"/>
        <v>14</v>
      </c>
      <c r="C5875" s="23">
        <v>14.9</v>
      </c>
      <c r="D5875" s="24">
        <v>107.7552</v>
      </c>
      <c r="E5875" s="24">
        <v>252.25200000000001</v>
      </c>
      <c r="F5875" s="48"/>
      <c r="G5875" s="48"/>
      <c r="H5875" s="1">
        <f t="shared" si="1016"/>
        <v>7.3509167897345096</v>
      </c>
      <c r="I5875" s="1">
        <f t="shared" si="1010"/>
        <v>0.96371152567920004</v>
      </c>
      <c r="J5875" s="4">
        <f>B5875+('PV model'!$B$3/15)+(I5875/60)</f>
        <v>13.739395192094653</v>
      </c>
      <c r="K5875" s="2">
        <f t="shared" si="1011"/>
        <v>-26.090927881419795</v>
      </c>
      <c r="L5875" s="2">
        <f>DEGREES(ASIN((((COS(RADIANS('PV model'!$B$2))*COS(RADIANS(H5875))*COS(RADIANS(K5875)))+(SIN(RADIANS('PV model'!$B$2))*SIN(RADIANS(H5875)))))))</f>
        <v>37.585938153245074</v>
      </c>
      <c r="M5875" s="3">
        <f t="shared" si="1007"/>
        <v>37.585938153245074</v>
      </c>
      <c r="N5875" s="2">
        <f t="shared" si="1012"/>
        <v>-33.396512555276949</v>
      </c>
      <c r="O5875" s="2">
        <f>IF('PV model'!$B$2&gt;0, 180-N5875,IF('PV model'!$B$2&lt;0,0-N5875,N5875))</f>
        <v>213.39651255527696</v>
      </c>
      <c r="P5875" s="2">
        <f>ABS(O5875-'PV model'!$B$5)</f>
        <v>8.3965125552769564</v>
      </c>
      <c r="Q5875" s="3">
        <f t="shared" si="1008"/>
        <v>52.414061846754926</v>
      </c>
      <c r="R5875" s="3">
        <f t="shared" si="1013"/>
        <v>107.75520000000003</v>
      </c>
      <c r="S5875" s="3">
        <f t="shared" si="1009"/>
        <v>300.86282452724151</v>
      </c>
      <c r="T5875" s="3">
        <f>(0.5*(1-COS(RADIANS(90-$X$3)))*(D5875+E5875)*'PV model'!$B$4)</f>
        <v>0</v>
      </c>
      <c r="U5875" s="3">
        <f t="shared" si="1014"/>
        <v>408.61802452724157</v>
      </c>
      <c r="V5875" s="3">
        <f>('PV model'!$B$13*(U5875/1000)*(1-'PV model'!$B$14*((20+C5875)-25))*'PV model'!$B$10)/'PV model'!$B$12</f>
        <v>39.227977605566039</v>
      </c>
    </row>
    <row r="5876" spans="1:22" x14ac:dyDescent="0.2">
      <c r="A5876" s="10">
        <f t="shared" si="1017"/>
        <v>245</v>
      </c>
      <c r="B5876" s="10">
        <f t="shared" si="1015"/>
        <v>15</v>
      </c>
      <c r="C5876" s="23">
        <v>15.6</v>
      </c>
      <c r="D5876" s="24">
        <v>605.00054999999998</v>
      </c>
      <c r="E5876" s="24">
        <v>171.108</v>
      </c>
      <c r="F5876" s="48"/>
      <c r="G5876" s="48"/>
      <c r="H5876" s="1">
        <f t="shared" si="1016"/>
        <v>7.3509167897345096</v>
      </c>
      <c r="I5876" s="1">
        <f t="shared" si="1010"/>
        <v>0.96371152567920004</v>
      </c>
      <c r="J5876" s="4">
        <f>B5876+('PV model'!$B$3/15)+(I5876/60)</f>
        <v>14.739395192094653</v>
      </c>
      <c r="K5876" s="2">
        <f t="shared" si="1011"/>
        <v>-41.090927881419795</v>
      </c>
      <c r="L5876" s="2">
        <f>DEGREES(ASIN((((COS(RADIANS('PV model'!$B$2))*COS(RADIANS(H5876))*COS(RADIANS(K5876)))+(SIN(RADIANS('PV model'!$B$2))*SIN(RADIANS(H5876)))))))</f>
        <v>31.925568284622901</v>
      </c>
      <c r="M5876" s="3">
        <f t="shared" si="1007"/>
        <v>31.925568284622901</v>
      </c>
      <c r="N5876" s="2">
        <f t="shared" si="1012"/>
        <v>-50.177257223087196</v>
      </c>
      <c r="O5876" s="2">
        <f>IF('PV model'!$B$2&gt;0, 180-N5876,IF('PV model'!$B$2&lt;0,0-N5876,N5876))</f>
        <v>230.1772572230872</v>
      </c>
      <c r="P5876" s="2">
        <f>ABS(O5876-'PV model'!$B$5)</f>
        <v>25.177257223087196</v>
      </c>
      <c r="Q5876" s="3">
        <f t="shared" si="1008"/>
        <v>58.074431715377095</v>
      </c>
      <c r="R5876" s="3">
        <f t="shared" si="1013"/>
        <v>605.00055000000009</v>
      </c>
      <c r="S5876" s="3">
        <f t="shared" si="1009"/>
        <v>232.39965186014055</v>
      </c>
      <c r="T5876" s="3">
        <f>(0.5*(1-COS(RADIANS(90-$X$3)))*(D5876+E5876)*'PV model'!$B$4)</f>
        <v>0</v>
      </c>
      <c r="U5876" s="3">
        <f t="shared" si="1014"/>
        <v>837.40020186014067</v>
      </c>
      <c r="V5876" s="3">
        <f>('PV model'!$B$13*(U5876/1000)*(1-'PV model'!$B$14*((20+C5876)-25))*'PV model'!$B$10)/'PV model'!$B$12</f>
        <v>80.157367552795009</v>
      </c>
    </row>
    <row r="5877" spans="1:22" x14ac:dyDescent="0.2">
      <c r="A5877" s="10">
        <f t="shared" si="1017"/>
        <v>245</v>
      </c>
      <c r="B5877" s="10">
        <f t="shared" si="1015"/>
        <v>16</v>
      </c>
      <c r="C5877" s="23">
        <v>15.6</v>
      </c>
      <c r="D5877" s="24">
        <v>589.28625</v>
      </c>
      <c r="E5877" s="24">
        <v>128.77199999999999</v>
      </c>
      <c r="F5877" s="48"/>
      <c r="G5877" s="48"/>
      <c r="H5877" s="1">
        <f t="shared" si="1016"/>
        <v>7.3509167897345096</v>
      </c>
      <c r="I5877" s="1">
        <f t="shared" si="1010"/>
        <v>0.96371152567920004</v>
      </c>
      <c r="J5877" s="4">
        <f>B5877+('PV model'!$B$3/15)+(I5877/60)</f>
        <v>15.739395192094653</v>
      </c>
      <c r="K5877" s="2">
        <f t="shared" si="1011"/>
        <v>-56.090927881419795</v>
      </c>
      <c r="L5877" s="2">
        <f>DEGREES(ASIN((((COS(RADIANS('PV model'!$B$2))*COS(RADIANS(H5877))*COS(RADIANS(K5877)))+(SIN(RADIANS('PV model'!$B$2))*SIN(RADIANS(H5877)))))))</f>
        <v>24.760829144224452</v>
      </c>
      <c r="M5877" s="3">
        <f t="shared" si="1007"/>
        <v>24.760829144224452</v>
      </c>
      <c r="N5877" s="2">
        <f t="shared" si="1012"/>
        <v>-65.017537506464407</v>
      </c>
      <c r="O5877" s="2">
        <f>IF('PV model'!$B$2&gt;0, 180-N5877,IF('PV model'!$B$2&lt;0,0-N5877,N5877))</f>
        <v>245.01753750646441</v>
      </c>
      <c r="P5877" s="2">
        <f>ABS(O5877-'PV model'!$B$5)</f>
        <v>40.017537506464407</v>
      </c>
      <c r="Q5877" s="3">
        <f t="shared" si="1008"/>
        <v>65.239170855775555</v>
      </c>
      <c r="R5877" s="3">
        <f t="shared" si="1013"/>
        <v>589.28625</v>
      </c>
      <c r="S5877" s="3">
        <f t="shared" si="1009"/>
        <v>169.97472901610288</v>
      </c>
      <c r="T5877" s="3">
        <f>(0.5*(1-COS(RADIANS(90-$X$3)))*(D5877+E5877)*'PV model'!$B$4)</f>
        <v>0</v>
      </c>
      <c r="U5877" s="3">
        <f t="shared" si="1014"/>
        <v>759.26097901610285</v>
      </c>
      <c r="V5877" s="3">
        <f>('PV model'!$B$13*(U5877/1000)*(1-'PV model'!$B$14*((20+C5877)-25))*'PV model'!$B$10)/'PV model'!$B$12</f>
        <v>72.677748618041775</v>
      </c>
    </row>
    <row r="5878" spans="1:22" x14ac:dyDescent="0.2">
      <c r="A5878" s="10">
        <f t="shared" si="1017"/>
        <v>245</v>
      </c>
      <c r="B5878" s="10">
        <f t="shared" si="1015"/>
        <v>17</v>
      </c>
      <c r="C5878" s="23">
        <v>15.4</v>
      </c>
      <c r="D5878" s="24">
        <v>454.59224999999998</v>
      </c>
      <c r="E5878" s="24">
        <v>119.07</v>
      </c>
      <c r="F5878" s="48"/>
      <c r="G5878" s="48"/>
      <c r="H5878" s="1">
        <f t="shared" si="1016"/>
        <v>7.3509167897345096</v>
      </c>
      <c r="I5878" s="1">
        <f t="shared" si="1010"/>
        <v>0.96371152567920004</v>
      </c>
      <c r="J5878" s="4">
        <f>B5878+('PV model'!$B$3/15)+(I5878/60)</f>
        <v>16.739395192094651</v>
      </c>
      <c r="K5878" s="2">
        <f t="shared" si="1011"/>
        <v>-71.090927881419773</v>
      </c>
      <c r="L5878" s="2">
        <f>DEGREES(ASIN((((COS(RADIANS('PV model'!$B$2))*COS(RADIANS(H5878))*COS(RADIANS(K5878)))+(SIN(RADIANS('PV model'!$B$2))*SIN(RADIANS(H5878)))))))</f>
        <v>16.707671040755084</v>
      </c>
      <c r="M5878" s="3">
        <f t="shared" si="1007"/>
        <v>16.707671040755084</v>
      </c>
      <c r="N5878" s="2">
        <f t="shared" si="1012"/>
        <v>-78.411077277148181</v>
      </c>
      <c r="O5878" s="2">
        <f>IF('PV model'!$B$2&gt;0, 180-N5878,IF('PV model'!$B$2&lt;0,0-N5878,N5878))</f>
        <v>258.41107727714819</v>
      </c>
      <c r="P5878" s="2">
        <f>ABS(O5878-'PV model'!$B$5)</f>
        <v>53.411077277148195</v>
      </c>
      <c r="Q5878" s="3">
        <f t="shared" si="1008"/>
        <v>73.292328959244912</v>
      </c>
      <c r="R5878" s="3">
        <f t="shared" si="1013"/>
        <v>454.59225000000015</v>
      </c>
      <c r="S5878" s="3">
        <f t="shared" si="1009"/>
        <v>148.88575955570985</v>
      </c>
      <c r="T5878" s="3">
        <f>(0.5*(1-COS(RADIANS(90-$X$3)))*(D5878+E5878)*'PV model'!$B$4)</f>
        <v>0</v>
      </c>
      <c r="U5878" s="3">
        <f t="shared" si="1014"/>
        <v>603.47800955571006</v>
      </c>
      <c r="V5878" s="3">
        <f>('PV model'!$B$13*(U5878/1000)*(1-'PV model'!$B$14*((20+C5878)-25))*'PV model'!$B$10)/'PV model'!$B$12</f>
        <v>57.81419750284492</v>
      </c>
    </row>
    <row r="5879" spans="1:22" x14ac:dyDescent="0.2">
      <c r="A5879" s="10">
        <f t="shared" si="1017"/>
        <v>245</v>
      </c>
      <c r="B5879" s="10">
        <f t="shared" si="1015"/>
        <v>18</v>
      </c>
      <c r="C5879" s="23">
        <v>15</v>
      </c>
      <c r="D5879" s="24">
        <v>294.08190000000002</v>
      </c>
      <c r="E5879" s="24">
        <v>74.97</v>
      </c>
      <c r="F5879" s="48"/>
      <c r="G5879" s="48"/>
      <c r="H5879" s="1">
        <f t="shared" si="1016"/>
        <v>7.3509167897345096</v>
      </c>
      <c r="I5879" s="1">
        <f t="shared" si="1010"/>
        <v>0.96371152567920004</v>
      </c>
      <c r="J5879" s="4">
        <f>B5879+('PV model'!$B$3/15)+(I5879/60)</f>
        <v>17.739395192094651</v>
      </c>
      <c r="K5879" s="2">
        <f t="shared" si="1011"/>
        <v>-86.090927881419773</v>
      </c>
      <c r="L5879" s="2">
        <f>DEGREES(ASIN((((COS(RADIANS('PV model'!$B$2))*COS(RADIANS(H5879))*COS(RADIANS(K5879)))+(SIN(RADIANS('PV model'!$B$2))*SIN(RADIANS(H5879)))))))</f>
        <v>8.2643259863244065</v>
      </c>
      <c r="M5879" s="3">
        <f t="shared" si="1007"/>
        <v>8.2643259863244065</v>
      </c>
      <c r="N5879" s="2">
        <f t="shared" si="1012"/>
        <v>-89.030305102175348</v>
      </c>
      <c r="O5879" s="2">
        <f>IF('PV model'!$B$2&gt;0, 180-N5879,IF('PV model'!$B$2&lt;0,0-N5879,N5879))</f>
        <v>269.03030510217536</v>
      </c>
      <c r="P5879" s="2">
        <f>ABS(O5879-'PV model'!$B$5)</f>
        <v>64.030305102175362</v>
      </c>
      <c r="Q5879" s="3">
        <f t="shared" si="1008"/>
        <v>81.735674013675592</v>
      </c>
      <c r="R5879" s="3">
        <f t="shared" si="1013"/>
        <v>294.08190000000008</v>
      </c>
      <c r="S5879" s="3">
        <f t="shared" si="1009"/>
        <v>89.359235635997578</v>
      </c>
      <c r="T5879" s="3">
        <f>(0.5*(1-COS(RADIANS(90-$X$3)))*(D5879+E5879)*'PV model'!$B$4)</f>
        <v>0</v>
      </c>
      <c r="U5879" s="3">
        <f t="shared" si="1014"/>
        <v>383.44113563599763</v>
      </c>
      <c r="V5879" s="3">
        <f>('PV model'!$B$13*(U5879/1000)*(1-'PV model'!$B$14*((20+C5879)-25))*'PV model'!$B$10)/'PV model'!$B$12</f>
        <v>36.795624881447345</v>
      </c>
    </row>
    <row r="5880" spans="1:22" x14ac:dyDescent="0.2">
      <c r="A5880" s="10">
        <f t="shared" si="1017"/>
        <v>245</v>
      </c>
      <c r="B5880" s="10">
        <f t="shared" si="1015"/>
        <v>19</v>
      </c>
      <c r="C5880" s="23">
        <v>13.2</v>
      </c>
      <c r="D5880" s="24">
        <v>22.448999999999998</v>
      </c>
      <c r="E5880" s="24">
        <v>28.224</v>
      </c>
      <c r="F5880" s="48"/>
      <c r="G5880" s="48"/>
      <c r="H5880" s="1">
        <f t="shared" si="1016"/>
        <v>7.3509167897345096</v>
      </c>
      <c r="I5880" s="1">
        <f t="shared" si="1010"/>
        <v>0.96371152567920004</v>
      </c>
      <c r="J5880" s="4">
        <f>B5880+('PV model'!$B$3/15)+(I5880/60)</f>
        <v>18.739395192094651</v>
      </c>
      <c r="K5880" s="2">
        <f t="shared" si="1011"/>
        <v>-101.09092788141977</v>
      </c>
      <c r="L5880" s="2">
        <f>DEGREES(ASIN((((COS(RADIANS('PV model'!$B$2))*COS(RADIANS(H5880))*COS(RADIANS(K5880)))+(SIN(RADIANS('PV model'!$B$2))*SIN(RADIANS(H5880)))))))</f>
        <v>-0.15002689838415961</v>
      </c>
      <c r="M5880" s="3">
        <f t="shared" si="1007"/>
        <v>0</v>
      </c>
      <c r="N5880" s="2">
        <f t="shared" si="1012"/>
        <v>-76.720496735498315</v>
      </c>
      <c r="O5880" s="2">
        <f>IF('PV model'!$B$2&gt;0, 180-N5880,IF('PV model'!$B$2&lt;0,0-N5880,N5880))</f>
        <v>256.72049673549833</v>
      </c>
      <c r="P5880" s="2">
        <f>ABS(O5880-'PV model'!$B$5)</f>
        <v>51.72049673549833</v>
      </c>
      <c r="Q5880" s="3">
        <f t="shared" si="1008"/>
        <v>90.150026898384155</v>
      </c>
      <c r="R5880" s="3">
        <f t="shared" si="1013"/>
        <v>22.44899999999976</v>
      </c>
      <c r="S5880" s="3">
        <f t="shared" si="1009"/>
        <v>31.665650204454632</v>
      </c>
      <c r="T5880" s="3">
        <f>(0.5*(1-COS(RADIANS(90-$X$3)))*(D5880+E5880)*'PV model'!$B$4)</f>
        <v>0</v>
      </c>
      <c r="U5880" s="3">
        <f t="shared" si="1014"/>
        <v>54.114650204454392</v>
      </c>
      <c r="V5880" s="3">
        <f>('PV model'!$B$13*(U5880/1000)*(1-'PV model'!$B$14*((20+C5880)-25))*'PV model'!$B$10)/'PV model'!$B$12</f>
        <v>5.2318753801877182</v>
      </c>
    </row>
    <row r="5881" spans="1:22" x14ac:dyDescent="0.2">
      <c r="A5881" s="10">
        <f t="shared" si="1017"/>
        <v>245</v>
      </c>
      <c r="B5881" s="10">
        <f t="shared" si="1015"/>
        <v>20</v>
      </c>
      <c r="C5881" s="23">
        <v>12.3</v>
      </c>
      <c r="D5881" s="24">
        <v>0</v>
      </c>
      <c r="E5881" s="24">
        <v>0.88200000000000001</v>
      </c>
      <c r="F5881" s="48"/>
      <c r="G5881" s="48"/>
      <c r="H5881" s="1">
        <f t="shared" si="1016"/>
        <v>7.3509167897345096</v>
      </c>
      <c r="I5881" s="1">
        <f t="shared" si="1010"/>
        <v>0.96371152567920004</v>
      </c>
      <c r="J5881" s="4">
        <f>B5881+('PV model'!$B$3/15)+(I5881/60)</f>
        <v>19.739395192094651</v>
      </c>
      <c r="K5881" s="2">
        <f t="shared" si="1011"/>
        <v>-116.09092788141977</v>
      </c>
      <c r="L5881" s="2">
        <f>DEGREES(ASIN((((COS(RADIANS('PV model'!$B$2))*COS(RADIANS(H5881))*COS(RADIANS(K5881)))+(SIN(RADIANS('PV model'!$B$2))*SIN(RADIANS(H5881)))))))</f>
        <v>-8.1411787928670307</v>
      </c>
      <c r="M5881" s="3">
        <f t="shared" si="1007"/>
        <v>0</v>
      </c>
      <c r="N5881" s="2">
        <f t="shared" si="1012"/>
        <v>-64.129660764924154</v>
      </c>
      <c r="O5881" s="2">
        <f>IF('PV model'!$B$2&gt;0, 180-N5881,IF('PV model'!$B$2&lt;0,0-N5881,N5881))</f>
        <v>244.12966076492415</v>
      </c>
      <c r="P5881" s="2">
        <f>ABS(O5881-'PV model'!$B$5)</f>
        <v>39.129660764924154</v>
      </c>
      <c r="Q5881" s="3">
        <f t="shared" si="1008"/>
        <v>98.141178792867038</v>
      </c>
      <c r="R5881" s="3">
        <f t="shared" si="1013"/>
        <v>0</v>
      </c>
      <c r="S5881" s="3">
        <f t="shared" si="1009"/>
        <v>0.88200000000000001</v>
      </c>
      <c r="T5881" s="3">
        <f>(0.5*(1-COS(RADIANS(90-$X$3)))*(D5881+E5881)*'PV model'!$B$4)</f>
        <v>0</v>
      </c>
      <c r="U5881" s="3">
        <f t="shared" si="1014"/>
        <v>0.88200000000000001</v>
      </c>
      <c r="V5881" s="3">
        <f>('PV model'!$B$13*(U5881/1000)*(1-'PV model'!$B$14*((20+C5881)-25))*'PV model'!$B$10)/'PV model'!$B$12</f>
        <v>8.5590310175999981E-2</v>
      </c>
    </row>
    <row r="5882" spans="1:22" x14ac:dyDescent="0.2">
      <c r="A5882" s="10">
        <f t="shared" si="1017"/>
        <v>245</v>
      </c>
      <c r="B5882" s="10">
        <f t="shared" si="1015"/>
        <v>21</v>
      </c>
      <c r="C5882" s="23">
        <v>10.9</v>
      </c>
      <c r="D5882" s="24">
        <v>0</v>
      </c>
      <c r="E5882" s="24">
        <v>0</v>
      </c>
      <c r="F5882" s="48"/>
      <c r="G5882" s="48"/>
      <c r="H5882" s="1">
        <f t="shared" si="1016"/>
        <v>7.3509167897345096</v>
      </c>
      <c r="I5882" s="1">
        <f t="shared" si="1010"/>
        <v>0.96371152567920004</v>
      </c>
      <c r="J5882" s="4">
        <f>B5882+('PV model'!$B$3/15)+(I5882/60)</f>
        <v>20.739395192094651</v>
      </c>
      <c r="K5882" s="2">
        <f t="shared" si="1011"/>
        <v>-131.09092788141976</v>
      </c>
      <c r="L5882" s="2">
        <f>DEGREES(ASIN((((COS(RADIANS('PV model'!$B$2))*COS(RADIANS(H5882))*COS(RADIANS(K5882)))+(SIN(RADIANS('PV model'!$B$2))*SIN(RADIANS(H5882)))))))</f>
        <v>-15.293909477964128</v>
      </c>
      <c r="M5882" s="3">
        <f t="shared" si="1007"/>
        <v>0</v>
      </c>
      <c r="N5882" s="2">
        <f t="shared" si="1012"/>
        <v>-50.797461587374485</v>
      </c>
      <c r="O5882" s="2">
        <f>IF('PV model'!$B$2&gt;0, 180-N5882,IF('PV model'!$B$2&lt;0,0-N5882,N5882))</f>
        <v>230.79746158737447</v>
      </c>
      <c r="P5882" s="2">
        <f>ABS(O5882-'PV model'!$B$5)</f>
        <v>25.797461587374471</v>
      </c>
      <c r="Q5882" s="3">
        <f t="shared" si="1008"/>
        <v>105.29390947796414</v>
      </c>
      <c r="R5882" s="3">
        <f t="shared" si="1013"/>
        <v>0</v>
      </c>
      <c r="S5882" s="3">
        <f t="shared" si="1009"/>
        <v>0</v>
      </c>
      <c r="T5882" s="3">
        <f>(0.5*(1-COS(RADIANS(90-$X$3)))*(D5882+E5882)*'PV model'!$B$4)</f>
        <v>0</v>
      </c>
      <c r="U5882" s="3">
        <f t="shared" si="1014"/>
        <v>0</v>
      </c>
      <c r="V5882" s="3">
        <f>('PV model'!$B$13*(U5882/1000)*(1-'PV model'!$B$14*((20+C5882)-25))*'PV model'!$B$10)/'PV model'!$B$12</f>
        <v>0</v>
      </c>
    </row>
    <row r="5883" spans="1:22" x14ac:dyDescent="0.2">
      <c r="A5883" s="10">
        <f t="shared" si="1017"/>
        <v>245</v>
      </c>
      <c r="B5883" s="10">
        <f t="shared" si="1015"/>
        <v>22</v>
      </c>
      <c r="C5883" s="23">
        <v>9.6</v>
      </c>
      <c r="D5883" s="24">
        <v>0</v>
      </c>
      <c r="E5883" s="24">
        <v>0</v>
      </c>
      <c r="F5883" s="48"/>
      <c r="G5883" s="48"/>
      <c r="H5883" s="1">
        <f t="shared" si="1016"/>
        <v>7.3509167897345096</v>
      </c>
      <c r="I5883" s="1">
        <f t="shared" si="1010"/>
        <v>0.96371152567920004</v>
      </c>
      <c r="J5883" s="4">
        <f>B5883+('PV model'!$B$3/15)+(I5883/60)</f>
        <v>21.739395192094651</v>
      </c>
      <c r="K5883" s="2">
        <f t="shared" si="1011"/>
        <v>-146.09092788141976</v>
      </c>
      <c r="L5883" s="2">
        <f>DEGREES(ASIN((((COS(RADIANS('PV model'!$B$2))*COS(RADIANS(H5883))*COS(RADIANS(K5883)))+(SIN(RADIANS('PV model'!$B$2))*SIN(RADIANS(H5883)))))))</f>
        <v>-21.147305457033873</v>
      </c>
      <c r="M5883" s="3">
        <f t="shared" si="1007"/>
        <v>0</v>
      </c>
      <c r="N5883" s="2">
        <f t="shared" si="1012"/>
        <v>-36.387463400703979</v>
      </c>
      <c r="O5883" s="2">
        <f>IF('PV model'!$B$2&gt;0, 180-N5883,IF('PV model'!$B$2&lt;0,0-N5883,N5883))</f>
        <v>216.38746340070398</v>
      </c>
      <c r="P5883" s="2">
        <f>ABS(O5883-'PV model'!$B$5)</f>
        <v>11.387463400703979</v>
      </c>
      <c r="Q5883" s="3">
        <f t="shared" si="1008"/>
        <v>111.14730545703388</v>
      </c>
      <c r="R5883" s="3">
        <f t="shared" si="1013"/>
        <v>0</v>
      </c>
      <c r="S5883" s="3">
        <f t="shared" si="1009"/>
        <v>0</v>
      </c>
      <c r="T5883" s="3">
        <f>(0.5*(1-COS(RADIANS(90-$X$3)))*(D5883+E5883)*'PV model'!$B$4)</f>
        <v>0</v>
      </c>
      <c r="U5883" s="3">
        <f t="shared" si="1014"/>
        <v>0</v>
      </c>
      <c r="V5883" s="3">
        <f>('PV model'!$B$13*(U5883/1000)*(1-'PV model'!$B$14*((20+C5883)-25))*'PV model'!$B$10)/'PV model'!$B$12</f>
        <v>0</v>
      </c>
    </row>
    <row r="5884" spans="1:22" x14ac:dyDescent="0.2">
      <c r="A5884" s="10">
        <f t="shared" si="1017"/>
        <v>245</v>
      </c>
      <c r="B5884" s="10">
        <f t="shared" si="1015"/>
        <v>23</v>
      </c>
      <c r="C5884" s="23">
        <v>9.4</v>
      </c>
      <c r="D5884" s="24">
        <v>0</v>
      </c>
      <c r="E5884" s="24">
        <v>0</v>
      </c>
      <c r="F5884" s="48"/>
      <c r="G5884" s="48"/>
      <c r="H5884" s="1">
        <f t="shared" si="1016"/>
        <v>7.3509167897345096</v>
      </c>
      <c r="I5884" s="1">
        <f t="shared" si="1010"/>
        <v>0.96371152567920004</v>
      </c>
      <c r="J5884" s="4">
        <f>B5884+('PV model'!$B$3/15)+(I5884/60)</f>
        <v>22.739395192094651</v>
      </c>
      <c r="K5884" s="2">
        <f t="shared" si="1011"/>
        <v>-161.09092788141976</v>
      </c>
      <c r="L5884" s="2">
        <f>DEGREES(ASIN((((COS(RADIANS('PV model'!$B$2))*COS(RADIANS(H5884))*COS(RADIANS(K5884)))+(SIN(RADIANS('PV model'!$B$2))*SIN(RADIANS(H5884)))))))</f>
        <v>-25.213465525030941</v>
      </c>
      <c r="M5884" s="3">
        <f t="shared" si="1007"/>
        <v>0</v>
      </c>
      <c r="N5884" s="2">
        <f t="shared" si="1012"/>
        <v>-20.808733012812318</v>
      </c>
      <c r="O5884" s="2">
        <f>IF('PV model'!$B$2&gt;0, 180-N5884,IF('PV model'!$B$2&lt;0,0-N5884,N5884))</f>
        <v>200.80873301281233</v>
      </c>
      <c r="P5884" s="2">
        <f>ABS(O5884-'PV model'!$B$5)</f>
        <v>4.1912669871876744</v>
      </c>
      <c r="Q5884" s="3">
        <f t="shared" si="1008"/>
        <v>115.21346552503095</v>
      </c>
      <c r="R5884" s="3">
        <f t="shared" si="1013"/>
        <v>0</v>
      </c>
      <c r="S5884" s="3">
        <f t="shared" si="1009"/>
        <v>0</v>
      </c>
      <c r="T5884" s="3">
        <f>(0.5*(1-COS(RADIANS(90-$X$3)))*(D5884+E5884)*'PV model'!$B$4)</f>
        <v>0</v>
      </c>
      <c r="U5884" s="3">
        <f t="shared" si="1014"/>
        <v>0</v>
      </c>
      <c r="V5884" s="3">
        <f>('PV model'!$B$13*(U5884/1000)*(1-'PV model'!$B$14*((20+C5884)-25))*'PV model'!$B$10)/'PV model'!$B$12</f>
        <v>0</v>
      </c>
    </row>
    <row r="5885" spans="1:22" x14ac:dyDescent="0.2">
      <c r="A5885" s="10">
        <f t="shared" si="1017"/>
        <v>245</v>
      </c>
      <c r="B5885" s="10">
        <f t="shared" si="1015"/>
        <v>24</v>
      </c>
      <c r="C5885" s="23">
        <v>9.3000000000000007</v>
      </c>
      <c r="D5885" s="24">
        <v>0</v>
      </c>
      <c r="E5885" s="24">
        <v>0</v>
      </c>
      <c r="F5885" s="48"/>
      <c r="G5885" s="48"/>
      <c r="H5885" s="1">
        <f t="shared" si="1016"/>
        <v>7.3509167897345096</v>
      </c>
      <c r="I5885" s="1">
        <f t="shared" si="1010"/>
        <v>0.96371152567920004</v>
      </c>
      <c r="J5885" s="4">
        <f>B5885+('PV model'!$B$3/15)+(I5885/60)</f>
        <v>23.739395192094651</v>
      </c>
      <c r="K5885" s="2">
        <f t="shared" si="1011"/>
        <v>-176.09092788141976</v>
      </c>
      <c r="L5885" s="2">
        <f>DEGREES(ASIN((((COS(RADIANS('PV model'!$B$2))*COS(RADIANS(H5885))*COS(RADIANS(K5885)))+(SIN(RADIANS('PV model'!$B$2))*SIN(RADIANS(H5885)))))))</f>
        <v>-27.064962373620233</v>
      </c>
      <c r="M5885" s="3">
        <f t="shared" si="1007"/>
        <v>0</v>
      </c>
      <c r="N5885" s="2">
        <f t="shared" si="1012"/>
        <v>-4.3545279075036687</v>
      </c>
      <c r="O5885" s="2">
        <f>IF('PV model'!$B$2&gt;0, 180-N5885,IF('PV model'!$B$2&lt;0,0-N5885,N5885))</f>
        <v>184.35452790750367</v>
      </c>
      <c r="P5885" s="2">
        <f>ABS(O5885-'PV model'!$B$5)</f>
        <v>20.645472092496334</v>
      </c>
      <c r="Q5885" s="3">
        <f t="shared" si="1008"/>
        <v>117.06496237362023</v>
      </c>
      <c r="R5885" s="3">
        <f t="shared" si="1013"/>
        <v>0</v>
      </c>
      <c r="S5885" s="3">
        <f t="shared" si="1009"/>
        <v>0</v>
      </c>
      <c r="T5885" s="3">
        <f>(0.5*(1-COS(RADIANS(90-$X$3)))*(D5885+E5885)*'PV model'!$B$4)</f>
        <v>0</v>
      </c>
      <c r="U5885" s="3">
        <f t="shared" si="1014"/>
        <v>0</v>
      </c>
      <c r="V5885" s="3">
        <f>('PV model'!$B$13*(U5885/1000)*(1-'PV model'!$B$14*((20+C5885)-25))*'PV model'!$B$10)/'PV model'!$B$12</f>
        <v>0</v>
      </c>
    </row>
    <row r="5886" spans="1:22" x14ac:dyDescent="0.2">
      <c r="A5886" s="10">
        <f t="shared" si="1017"/>
        <v>246</v>
      </c>
      <c r="B5886" s="10">
        <f t="shared" si="1015"/>
        <v>1</v>
      </c>
      <c r="C5886" s="23">
        <v>8.9</v>
      </c>
      <c r="D5886" s="24">
        <v>0</v>
      </c>
      <c r="E5886" s="24">
        <v>0</v>
      </c>
      <c r="F5886" s="48"/>
      <c r="G5886" s="48"/>
      <c r="H5886" s="1">
        <f t="shared" si="1016"/>
        <v>6.9662482544353503</v>
      </c>
      <c r="I5886" s="1">
        <f t="shared" si="1010"/>
        <v>1.3074939137523029</v>
      </c>
      <c r="J5886" s="4">
        <f>B5886+('PV model'!$B$3/15)+(I5886/60)</f>
        <v>0.74512489856253838</v>
      </c>
      <c r="K5886" s="2">
        <f t="shared" si="1011"/>
        <v>168.82312652156193</v>
      </c>
      <c r="L5886" s="2">
        <f>DEGREES(ASIN((((COS(RADIANS('PV model'!$B$2))*COS(RADIANS(H5886))*COS(RADIANS(K5886)))+(SIN(RADIANS('PV model'!$B$2))*SIN(RADIANS(H5886)))))))</f>
        <v>-26.846872772029162</v>
      </c>
      <c r="M5886" s="3">
        <f t="shared" si="1007"/>
        <v>0</v>
      </c>
      <c r="N5886" s="2">
        <f t="shared" si="1012"/>
        <v>12.453723707580913</v>
      </c>
      <c r="O5886" s="2">
        <f>IF('PV model'!$B$2&gt;0, 180-N5886,IF('PV model'!$B$2&lt;0,0-N5886,N5886))</f>
        <v>167.54627629241909</v>
      </c>
      <c r="P5886" s="2">
        <f>ABS(O5886-'PV model'!$B$5)</f>
        <v>37.453723707580906</v>
      </c>
      <c r="Q5886" s="3">
        <f t="shared" si="1008"/>
        <v>116.84687277202917</v>
      </c>
      <c r="R5886" s="3">
        <f t="shared" si="1013"/>
        <v>0</v>
      </c>
      <c r="S5886" s="3">
        <f t="shared" si="1009"/>
        <v>0</v>
      </c>
      <c r="T5886" s="3">
        <f>(0.5*(1-COS(RADIANS(90-$X$3)))*(D5886+E5886)*'PV model'!$B$4)</f>
        <v>0</v>
      </c>
      <c r="U5886" s="3">
        <f t="shared" si="1014"/>
        <v>0</v>
      </c>
      <c r="V5886" s="3">
        <f>('PV model'!$B$13*(U5886/1000)*(1-'PV model'!$B$14*((20+C5886)-25))*'PV model'!$B$10)/'PV model'!$B$12</f>
        <v>0</v>
      </c>
    </row>
    <row r="5887" spans="1:22" x14ac:dyDescent="0.2">
      <c r="A5887" s="10">
        <f t="shared" si="1017"/>
        <v>246</v>
      </c>
      <c r="B5887" s="10">
        <f t="shared" si="1015"/>
        <v>2</v>
      </c>
      <c r="C5887" s="23">
        <v>10</v>
      </c>
      <c r="D5887" s="24">
        <v>0</v>
      </c>
      <c r="E5887" s="24">
        <v>0</v>
      </c>
      <c r="F5887" s="48"/>
      <c r="G5887" s="48"/>
      <c r="H5887" s="1">
        <f t="shared" si="1016"/>
        <v>6.9662482544353503</v>
      </c>
      <c r="I5887" s="1">
        <f t="shared" si="1010"/>
        <v>1.3074939137523029</v>
      </c>
      <c r="J5887" s="4">
        <f>B5887+('PV model'!$B$3/15)+(I5887/60)</f>
        <v>1.7451248985625385</v>
      </c>
      <c r="K5887" s="2">
        <f t="shared" si="1011"/>
        <v>153.82312652156193</v>
      </c>
      <c r="L5887" s="2">
        <f>DEGREES(ASIN((((COS(RADIANS('PV model'!$B$2))*COS(RADIANS(H5887))*COS(RADIANS(K5887)))+(SIN(RADIANS('PV model'!$B$2))*SIN(RADIANS(H5887)))))))</f>
        <v>-23.866520968291688</v>
      </c>
      <c r="M5887" s="3">
        <f t="shared" si="1007"/>
        <v>0</v>
      </c>
      <c r="N5887" s="2">
        <f t="shared" si="1012"/>
        <v>28.609124365633434</v>
      </c>
      <c r="O5887" s="2">
        <f>IF('PV model'!$B$2&gt;0, 180-N5887,IF('PV model'!$B$2&lt;0,0-N5887,N5887))</f>
        <v>151.39087563436658</v>
      </c>
      <c r="P5887" s="2">
        <f>ABS(O5887-'PV model'!$B$5)</f>
        <v>53.60912436563342</v>
      </c>
      <c r="Q5887" s="3">
        <f t="shared" si="1008"/>
        <v>113.8665209682917</v>
      </c>
      <c r="R5887" s="3">
        <f t="shared" si="1013"/>
        <v>0</v>
      </c>
      <c r="S5887" s="3">
        <f t="shared" si="1009"/>
        <v>0</v>
      </c>
      <c r="T5887" s="3">
        <f>(0.5*(1-COS(RADIANS(90-$X$3)))*(D5887+E5887)*'PV model'!$B$4)</f>
        <v>0</v>
      </c>
      <c r="U5887" s="3">
        <f t="shared" si="1014"/>
        <v>0</v>
      </c>
      <c r="V5887" s="3">
        <f>('PV model'!$B$13*(U5887/1000)*(1-'PV model'!$B$14*((20+C5887)-25))*'PV model'!$B$10)/'PV model'!$B$12</f>
        <v>0</v>
      </c>
    </row>
    <row r="5888" spans="1:22" x14ac:dyDescent="0.2">
      <c r="A5888" s="10">
        <f t="shared" si="1017"/>
        <v>246</v>
      </c>
      <c r="B5888" s="10">
        <f t="shared" si="1015"/>
        <v>3</v>
      </c>
      <c r="C5888" s="23">
        <v>10</v>
      </c>
      <c r="D5888" s="24">
        <v>0</v>
      </c>
      <c r="E5888" s="24">
        <v>0</v>
      </c>
      <c r="F5888" s="48"/>
      <c r="G5888" s="48"/>
      <c r="H5888" s="1">
        <f t="shared" si="1016"/>
        <v>6.9662482544353503</v>
      </c>
      <c r="I5888" s="1">
        <f t="shared" si="1010"/>
        <v>1.3074939137523029</v>
      </c>
      <c r="J5888" s="4">
        <f>B5888+('PV model'!$B$3/15)+(I5888/60)</f>
        <v>2.7451248985625383</v>
      </c>
      <c r="K5888" s="2">
        <f t="shared" si="1011"/>
        <v>138.82312652156193</v>
      </c>
      <c r="L5888" s="2">
        <f>DEGREES(ASIN((((COS(RADIANS('PV model'!$B$2))*COS(RADIANS(H5888))*COS(RADIANS(K5888)))+(SIN(RADIANS('PV model'!$B$2))*SIN(RADIANS(H5888)))))))</f>
        <v>-18.857889810438831</v>
      </c>
      <c r="M5888" s="3">
        <f t="shared" si="1007"/>
        <v>0</v>
      </c>
      <c r="N5888" s="2">
        <f t="shared" si="1012"/>
        <v>43.677168309932313</v>
      </c>
      <c r="O5888" s="2">
        <f>IF('PV model'!$B$2&gt;0, 180-N5888,IF('PV model'!$B$2&lt;0,0-N5888,N5888))</f>
        <v>136.32283169006769</v>
      </c>
      <c r="P5888" s="2">
        <f>ABS(O5888-'PV model'!$B$5)</f>
        <v>68.677168309932313</v>
      </c>
      <c r="Q5888" s="3">
        <f t="shared" si="1008"/>
        <v>108.85788981043882</v>
      </c>
      <c r="R5888" s="3">
        <f t="shared" si="1013"/>
        <v>0</v>
      </c>
      <c r="S5888" s="3">
        <f t="shared" si="1009"/>
        <v>0</v>
      </c>
      <c r="T5888" s="3">
        <f>(0.5*(1-COS(RADIANS(90-$X$3)))*(D5888+E5888)*'PV model'!$B$4)</f>
        <v>0</v>
      </c>
      <c r="U5888" s="3">
        <f t="shared" si="1014"/>
        <v>0</v>
      </c>
      <c r="V5888" s="3">
        <f>('PV model'!$B$13*(U5888/1000)*(1-'PV model'!$B$14*((20+C5888)-25))*'PV model'!$B$10)/'PV model'!$B$12</f>
        <v>0</v>
      </c>
    </row>
    <row r="5889" spans="1:22" x14ac:dyDescent="0.2">
      <c r="A5889" s="10">
        <f t="shared" si="1017"/>
        <v>246</v>
      </c>
      <c r="B5889" s="10">
        <f t="shared" si="1015"/>
        <v>4</v>
      </c>
      <c r="C5889" s="23">
        <v>10.1</v>
      </c>
      <c r="D5889" s="24">
        <v>0</v>
      </c>
      <c r="E5889" s="24">
        <v>0</v>
      </c>
      <c r="F5889" s="48"/>
      <c r="G5889" s="48"/>
      <c r="H5889" s="1">
        <f t="shared" si="1016"/>
        <v>6.9662482544353503</v>
      </c>
      <c r="I5889" s="1">
        <f t="shared" si="1010"/>
        <v>1.3074939137523029</v>
      </c>
      <c r="J5889" s="4">
        <f>B5889+('PV model'!$B$3/15)+(I5889/60)</f>
        <v>3.7451248985625383</v>
      </c>
      <c r="K5889" s="2">
        <f t="shared" si="1011"/>
        <v>123.82312652156192</v>
      </c>
      <c r="L5889" s="2">
        <f>DEGREES(ASIN((((COS(RADIANS('PV model'!$B$2))*COS(RADIANS(H5889))*COS(RADIANS(K5889)))+(SIN(RADIANS('PV model'!$B$2))*SIN(RADIANS(H5889)))))))</f>
        <v>-12.298098094680794</v>
      </c>
      <c r="M5889" s="3">
        <f t="shared" si="1007"/>
        <v>0</v>
      </c>
      <c r="N5889" s="2">
        <f t="shared" si="1012"/>
        <v>57.5643581107147</v>
      </c>
      <c r="O5889" s="2">
        <f>IF('PV model'!$B$2&gt;0, 180-N5889,IF('PV model'!$B$2&lt;0,0-N5889,N5889))</f>
        <v>122.43564188928531</v>
      </c>
      <c r="P5889" s="2">
        <f>ABS(O5889-'PV model'!$B$5)</f>
        <v>82.564358110714693</v>
      </c>
      <c r="Q5889" s="3">
        <f t="shared" si="1008"/>
        <v>102.2980980946808</v>
      </c>
      <c r="R5889" s="3">
        <f t="shared" si="1013"/>
        <v>0</v>
      </c>
      <c r="S5889" s="3">
        <f t="shared" si="1009"/>
        <v>0</v>
      </c>
      <c r="T5889" s="3">
        <f>(0.5*(1-COS(RADIANS(90-$X$3)))*(D5889+E5889)*'PV model'!$B$4)</f>
        <v>0</v>
      </c>
      <c r="U5889" s="3">
        <f t="shared" si="1014"/>
        <v>0</v>
      </c>
      <c r="V5889" s="3">
        <f>('PV model'!$B$13*(U5889/1000)*(1-'PV model'!$B$14*((20+C5889)-25))*'PV model'!$B$10)/'PV model'!$B$12</f>
        <v>0</v>
      </c>
    </row>
    <row r="5890" spans="1:22" x14ac:dyDescent="0.2">
      <c r="A5890" s="10">
        <f t="shared" si="1017"/>
        <v>246</v>
      </c>
      <c r="B5890" s="10">
        <f t="shared" si="1015"/>
        <v>5</v>
      </c>
      <c r="C5890" s="23">
        <v>10.199999999999999</v>
      </c>
      <c r="D5890" s="24">
        <v>0</v>
      </c>
      <c r="E5890" s="24">
        <v>0</v>
      </c>
      <c r="F5890" s="48"/>
      <c r="G5890" s="48"/>
      <c r="H5890" s="1">
        <f t="shared" si="1016"/>
        <v>6.9662482544353503</v>
      </c>
      <c r="I5890" s="1">
        <f t="shared" si="1010"/>
        <v>1.3074939137523029</v>
      </c>
      <c r="J5890" s="4">
        <f>B5890+('PV model'!$B$3/15)+(I5890/60)</f>
        <v>4.7451248985625387</v>
      </c>
      <c r="K5890" s="2">
        <f t="shared" si="1011"/>
        <v>108.82312652156192</v>
      </c>
      <c r="L5890" s="2">
        <f>DEGREES(ASIN((((COS(RADIANS('PV model'!$B$2))*COS(RADIANS(H5890))*COS(RADIANS(K5890)))+(SIN(RADIANS('PV model'!$B$2))*SIN(RADIANS(H5890)))))))</f>
        <v>-4.6717306732234256</v>
      </c>
      <c r="M5890" s="3">
        <f t="shared" si="1007"/>
        <v>0</v>
      </c>
      <c r="N5890" s="2">
        <f t="shared" si="1012"/>
        <v>70.503778241024165</v>
      </c>
      <c r="O5890" s="2">
        <f>IF('PV model'!$B$2&gt;0, 180-N5890,IF('PV model'!$B$2&lt;0,0-N5890,N5890))</f>
        <v>109.49622175897584</v>
      </c>
      <c r="P5890" s="2">
        <f>ABS(O5890-'PV model'!$B$5)</f>
        <v>95.503778241024165</v>
      </c>
      <c r="Q5890" s="3">
        <f t="shared" si="1008"/>
        <v>94.671730673223422</v>
      </c>
      <c r="R5890" s="3">
        <f t="shared" si="1013"/>
        <v>0</v>
      </c>
      <c r="S5890" s="3">
        <f t="shared" si="1009"/>
        <v>0</v>
      </c>
      <c r="T5890" s="3">
        <f>(0.5*(1-COS(RADIANS(90-$X$3)))*(D5890+E5890)*'PV model'!$B$4)</f>
        <v>0</v>
      </c>
      <c r="U5890" s="3">
        <f t="shared" si="1014"/>
        <v>0</v>
      </c>
      <c r="V5890" s="3">
        <f>('PV model'!$B$13*(U5890/1000)*(1-'PV model'!$B$14*((20+C5890)-25))*'PV model'!$B$10)/'PV model'!$B$12</f>
        <v>0</v>
      </c>
    </row>
    <row r="5891" spans="1:22" x14ac:dyDescent="0.2">
      <c r="A5891" s="10">
        <f t="shared" si="1017"/>
        <v>246</v>
      </c>
      <c r="B5891" s="10">
        <f t="shared" si="1015"/>
        <v>6</v>
      </c>
      <c r="C5891" s="23">
        <v>10.3</v>
      </c>
      <c r="D5891" s="24">
        <v>0</v>
      </c>
      <c r="E5891" s="24">
        <v>0.88200000000000001</v>
      </c>
      <c r="F5891" s="48"/>
      <c r="G5891" s="48"/>
      <c r="H5891" s="1">
        <f t="shared" si="1016"/>
        <v>6.9662482544353503</v>
      </c>
      <c r="I5891" s="1">
        <f t="shared" si="1010"/>
        <v>1.3074939137523029</v>
      </c>
      <c r="J5891" s="4">
        <f>B5891+('PV model'!$B$3/15)+(I5891/60)</f>
        <v>5.7451248985625387</v>
      </c>
      <c r="K5891" s="2">
        <f t="shared" si="1011"/>
        <v>93.823126521561917</v>
      </c>
      <c r="L5891" s="2">
        <f>DEGREES(ASIN((((COS(RADIANS('PV model'!$B$2))*COS(RADIANS(H5891))*COS(RADIANS(K5891)))+(SIN(RADIANS('PV model'!$B$2))*SIN(RADIANS(H5891)))))))</f>
        <v>3.5814028608742974</v>
      </c>
      <c r="M5891" s="3">
        <f t="shared" si="1007"/>
        <v>3.5814028608742974</v>
      </c>
      <c r="N5891" s="2">
        <f t="shared" si="1012"/>
        <v>82.906907629409673</v>
      </c>
      <c r="O5891" s="2">
        <f>IF('PV model'!$B$2&gt;0, 180-N5891,IF('PV model'!$B$2&lt;0,0-N5891,N5891))</f>
        <v>97.093092370590327</v>
      </c>
      <c r="P5891" s="2">
        <f>ABS(O5891-'PV model'!$B$5)</f>
        <v>107.90690762940967</v>
      </c>
      <c r="Q5891" s="3">
        <f t="shared" si="1008"/>
        <v>86.418597139125694</v>
      </c>
      <c r="R5891" s="3">
        <f t="shared" si="1013"/>
        <v>0</v>
      </c>
      <c r="S5891" s="3">
        <f t="shared" si="1009"/>
        <v>0.88200000000000001</v>
      </c>
      <c r="T5891" s="3">
        <f>(0.5*(1-COS(RADIANS(90-$X$3)))*(D5891+E5891)*'PV model'!$B$4)</f>
        <v>0</v>
      </c>
      <c r="U5891" s="3">
        <f t="shared" si="1014"/>
        <v>0.88200000000000001</v>
      </c>
      <c r="V5891" s="3">
        <f>('PV model'!$B$13*(U5891/1000)*(1-'PV model'!$B$14*((20+C5891)-25))*'PV model'!$B$10)/'PV model'!$B$12</f>
        <v>8.6295627935999986E-2</v>
      </c>
    </row>
    <row r="5892" spans="1:22" x14ac:dyDescent="0.2">
      <c r="A5892" s="10">
        <f t="shared" si="1017"/>
        <v>246</v>
      </c>
      <c r="B5892" s="10">
        <f t="shared" si="1015"/>
        <v>7</v>
      </c>
      <c r="C5892" s="23">
        <v>10.4</v>
      </c>
      <c r="D5892" s="24">
        <v>0</v>
      </c>
      <c r="E5892" s="24">
        <v>14.994</v>
      </c>
      <c r="F5892" s="48"/>
      <c r="G5892" s="48"/>
      <c r="H5892" s="1">
        <f t="shared" si="1016"/>
        <v>6.9662482544353503</v>
      </c>
      <c r="I5892" s="1">
        <f t="shared" si="1010"/>
        <v>1.3074939137523029</v>
      </c>
      <c r="J5892" s="4">
        <f>B5892+('PV model'!$B$3/15)+(I5892/60)</f>
        <v>6.7451248985625387</v>
      </c>
      <c r="K5892" s="2">
        <f t="shared" si="1011"/>
        <v>78.823126521561917</v>
      </c>
      <c r="L5892" s="2">
        <f>DEGREES(ASIN((((COS(RADIANS('PV model'!$B$2))*COS(RADIANS(H5892))*COS(RADIANS(K5892)))+(SIN(RADIANS('PV model'!$B$2))*SIN(RADIANS(H5892)))))))</f>
        <v>12.059925047105235</v>
      </c>
      <c r="M5892" s="3">
        <f t="shared" si="1007"/>
        <v>12.059925047105235</v>
      </c>
      <c r="N5892" s="2">
        <f t="shared" si="1012"/>
        <v>84.7270839389641</v>
      </c>
      <c r="O5892" s="2">
        <f>IF('PV model'!$B$2&gt;0, 180-N5892,IF('PV model'!$B$2&lt;0,0-N5892,N5892))</f>
        <v>95.2729160610359</v>
      </c>
      <c r="P5892" s="2">
        <f>ABS(O5892-'PV model'!$B$5)</f>
        <v>109.7270839389641</v>
      </c>
      <c r="Q5892" s="3">
        <f t="shared" si="1008"/>
        <v>77.940074952894761</v>
      </c>
      <c r="R5892" s="3">
        <f t="shared" si="1013"/>
        <v>0</v>
      </c>
      <c r="S5892" s="3">
        <f t="shared" si="1009"/>
        <v>14.994</v>
      </c>
      <c r="T5892" s="3">
        <f>(0.5*(1-COS(RADIANS(90-$X$3)))*(D5892+E5892)*'PV model'!$B$4)</f>
        <v>0</v>
      </c>
      <c r="U5892" s="3">
        <f t="shared" si="1014"/>
        <v>14.994</v>
      </c>
      <c r="V5892" s="3">
        <f>('PV model'!$B$13*(U5892/1000)*(1-'PV model'!$B$14*((20+C5892)-25))*'PV model'!$B$10)/'PV model'!$B$12</f>
        <v>1.466426154816</v>
      </c>
    </row>
    <row r="5893" spans="1:22" x14ac:dyDescent="0.2">
      <c r="A5893" s="10">
        <f t="shared" si="1017"/>
        <v>246</v>
      </c>
      <c r="B5893" s="10">
        <f t="shared" si="1015"/>
        <v>8</v>
      </c>
      <c r="C5893" s="23">
        <v>10.5</v>
      </c>
      <c r="D5893" s="24">
        <v>0</v>
      </c>
      <c r="E5893" s="24">
        <v>48.51</v>
      </c>
      <c r="F5893" s="48"/>
      <c r="G5893" s="48"/>
      <c r="H5893" s="1">
        <f t="shared" si="1016"/>
        <v>6.9662482544353503</v>
      </c>
      <c r="I5893" s="1">
        <f t="shared" si="1010"/>
        <v>1.3074939137523029</v>
      </c>
      <c r="J5893" s="4">
        <f>B5893+('PV model'!$B$3/15)+(I5893/60)</f>
        <v>7.7451248985625387</v>
      </c>
      <c r="K5893" s="2">
        <f t="shared" si="1011"/>
        <v>63.823126521561917</v>
      </c>
      <c r="L5893" s="2">
        <f>DEGREES(ASIN((((COS(RADIANS('PV model'!$B$2))*COS(RADIANS(H5893))*COS(RADIANS(K5893)))+(SIN(RADIANS('PV model'!$B$2))*SIN(RADIANS(H5893)))))))</f>
        <v>20.363555120028362</v>
      </c>
      <c r="M5893" s="3">
        <f t="shared" si="1007"/>
        <v>20.363555120028362</v>
      </c>
      <c r="N5893" s="2">
        <f t="shared" si="1012"/>
        <v>71.8409944818209</v>
      </c>
      <c r="O5893" s="2">
        <f>IF('PV model'!$B$2&gt;0, 180-N5893,IF('PV model'!$B$2&lt;0,0-N5893,N5893))</f>
        <v>108.1590055181791</v>
      </c>
      <c r="P5893" s="2">
        <f>ABS(O5893-'PV model'!$B$5)</f>
        <v>96.8409944818209</v>
      </c>
      <c r="Q5893" s="3">
        <f t="shared" si="1008"/>
        <v>69.636444879971634</v>
      </c>
      <c r="R5893" s="3">
        <f t="shared" si="1013"/>
        <v>0</v>
      </c>
      <c r="S5893" s="3">
        <f t="shared" si="1009"/>
        <v>48.51</v>
      </c>
      <c r="T5893" s="3">
        <f>(0.5*(1-COS(RADIANS(90-$X$3)))*(D5893+E5893)*'PV model'!$B$4)</f>
        <v>0</v>
      </c>
      <c r="U5893" s="3">
        <f t="shared" si="1014"/>
        <v>48.51</v>
      </c>
      <c r="V5893" s="3">
        <f>('PV model'!$B$13*(U5893/1000)*(1-'PV model'!$B$14*((20+C5893)-25))*'PV model'!$B$10)/'PV model'!$B$12</f>
        <v>4.7423802887999997</v>
      </c>
    </row>
    <row r="5894" spans="1:22" x14ac:dyDescent="0.2">
      <c r="A5894" s="10">
        <f t="shared" si="1017"/>
        <v>246</v>
      </c>
      <c r="B5894" s="10">
        <f t="shared" si="1015"/>
        <v>9</v>
      </c>
      <c r="C5894" s="23">
        <v>11.9</v>
      </c>
      <c r="D5894" s="24">
        <v>0</v>
      </c>
      <c r="E5894" s="24">
        <v>86.436000000000007</v>
      </c>
      <c r="F5894" s="48"/>
      <c r="G5894" s="48"/>
      <c r="H5894" s="1">
        <f t="shared" si="1016"/>
        <v>6.9662482544353503</v>
      </c>
      <c r="I5894" s="1">
        <f t="shared" si="1010"/>
        <v>1.3074939137523029</v>
      </c>
      <c r="J5894" s="4">
        <f>B5894+('PV model'!$B$3/15)+(I5894/60)</f>
        <v>8.7451248985625369</v>
      </c>
      <c r="K5894" s="2">
        <f t="shared" si="1011"/>
        <v>48.823126521561946</v>
      </c>
      <c r="L5894" s="2">
        <f>DEGREES(ASIN((((COS(RADIANS('PV model'!$B$2))*COS(RADIANS(H5894))*COS(RADIANS(K5894)))+(SIN(RADIANS('PV model'!$B$2))*SIN(RADIANS(H5894)))))))</f>
        <v>28.041740814503896</v>
      </c>
      <c r="M5894" s="3">
        <f t="shared" ref="M5894:M5957" si="1018">IF(L5894&gt;0, L5894, 0)</f>
        <v>28.041740814503896</v>
      </c>
      <c r="N5894" s="2">
        <f t="shared" si="1012"/>
        <v>57.832864135126634</v>
      </c>
      <c r="O5894" s="2">
        <f>IF('PV model'!$B$2&gt;0, 180-N5894,IF('PV model'!$B$2&lt;0,0-N5894,N5894))</f>
        <v>122.16713586487336</v>
      </c>
      <c r="P5894" s="2">
        <f>ABS(O5894-'PV model'!$B$5)</f>
        <v>82.832864135126641</v>
      </c>
      <c r="Q5894" s="3">
        <f t="shared" ref="Q5894:Q5957" si="1019">DEGREES(ACOS((SIN(RADIANS(L5894))*COS(RADIANS(90-$X$3))+COS(RADIANS(L5894))*COS(RADIANS(P5894))*SIN(RADIANS(90-$X$3)))))</f>
        <v>61.958259185496104</v>
      </c>
      <c r="R5894" s="3">
        <f t="shared" si="1013"/>
        <v>0</v>
      </c>
      <c r="S5894" s="3">
        <f t="shared" ref="S5894:S5957" si="1020">IF($Z$3=TRUE, IF(E5894=0,0,E5894*(0.5*(1+COS(RADIANS(90-$X$3))*(1+(1-(E5894^2/(D5894+E5894)^2))*(SIN(RADIANS(0.5*$X$3))^3)))*(1+(1-(E5894^2/(D5894+E5894)^2))*(COS(RADIANS(Q5894))^2)*(SIN(RADIANS(90-L5894))^3)))), IF(E5894=0,0,E5894*(0.5*(1+COS(RADIANS(90-$X$3))))))</f>
        <v>86.436000000000007</v>
      </c>
      <c r="T5894" s="3">
        <f>(0.5*(1-COS(RADIANS(90-$X$3)))*(D5894+E5894)*'PV model'!$B$4)</f>
        <v>0</v>
      </c>
      <c r="U5894" s="3">
        <f t="shared" si="1014"/>
        <v>86.436000000000007</v>
      </c>
      <c r="V5894" s="3">
        <f>('PV model'!$B$13*(U5894/1000)*(1-'PV model'!$B$14*((20+C5894)-25))*'PV model'!$B$10)/'PV model'!$B$12</f>
        <v>8.4016746253440022</v>
      </c>
    </row>
    <row r="5895" spans="1:22" x14ac:dyDescent="0.2">
      <c r="A5895" s="10">
        <f t="shared" si="1017"/>
        <v>246</v>
      </c>
      <c r="B5895" s="10">
        <f t="shared" si="1015"/>
        <v>10</v>
      </c>
      <c r="C5895" s="23">
        <v>12.8</v>
      </c>
      <c r="D5895" s="24">
        <v>0</v>
      </c>
      <c r="E5895" s="24">
        <v>120.83399999999999</v>
      </c>
      <c r="F5895" s="48"/>
      <c r="G5895" s="48"/>
      <c r="H5895" s="1">
        <f t="shared" si="1016"/>
        <v>6.9662482544353503</v>
      </c>
      <c r="I5895" s="1">
        <f t="shared" ref="I5895:I5958" si="1021">9.87*SIN(RADIANS(1.978*A5895-160.22))-7.53*COS(RADIANS(0.989*A5895-80.11))-1.5*SIN((RADIANS(0.989*A5895-80.11)))</f>
        <v>1.3074939137523029</v>
      </c>
      <c r="J5895" s="4">
        <f>B5895+('PV model'!$B$3/15)+(I5895/60)</f>
        <v>9.7451248985625369</v>
      </c>
      <c r="K5895" s="2">
        <f t="shared" ref="K5895:K5958" si="1022">15*(12-J5895)</f>
        <v>33.823126521561946</v>
      </c>
      <c r="L5895" s="2">
        <f>DEGREES(ASIN((((COS(RADIANS('PV model'!$B$2))*COS(RADIANS(H5895))*COS(RADIANS(K5895)))+(SIN(RADIANS('PV model'!$B$2))*SIN(RADIANS(H5895)))))))</f>
        <v>34.543218618451561</v>
      </c>
      <c r="M5895" s="3">
        <f t="shared" si="1018"/>
        <v>34.543218618451561</v>
      </c>
      <c r="N5895" s="2">
        <f t="shared" ref="N5895:N5958" si="1023">DEGREES(ASIN((COS(RADIANS(H5895))*SIN(RADIANS(K5895)))/COS(RADIANS(L5895))))</f>
        <v>42.127405310264429</v>
      </c>
      <c r="O5895" s="2">
        <f>IF('PV model'!$B$2&gt;0, 180-N5895,IF('PV model'!$B$2&lt;0,0-N5895,N5895))</f>
        <v>137.87259468973556</v>
      </c>
      <c r="P5895" s="2">
        <f>ABS(O5895-'PV model'!$B$5)</f>
        <v>67.127405310264436</v>
      </c>
      <c r="Q5895" s="3">
        <f t="shared" si="1019"/>
        <v>55.456781381548431</v>
      </c>
      <c r="R5895" s="3">
        <f t="shared" ref="R5895:R5958" si="1024">IF(D5895=0,0,D5895*COS(RADIANS(Q5895))/SIN(RADIANS(L5895)))</f>
        <v>0</v>
      </c>
      <c r="S5895" s="3">
        <f t="shared" si="1020"/>
        <v>120.83399999999999</v>
      </c>
      <c r="T5895" s="3">
        <f>(0.5*(1-COS(RADIANS(90-$X$3)))*(D5895+E5895)*'PV model'!$B$4)</f>
        <v>0</v>
      </c>
      <c r="U5895" s="3">
        <f t="shared" ref="U5895:U5958" si="1025">R5895+S5895+T5895</f>
        <v>120.83399999999999</v>
      </c>
      <c r="V5895" s="3">
        <f>('PV model'!$B$13*(U5895/1000)*(1-'PV model'!$B$14*((20+C5895)-25))*'PV model'!$B$10)/'PV model'!$B$12</f>
        <v>11.701715360831999</v>
      </c>
    </row>
    <row r="5896" spans="1:22" x14ac:dyDescent="0.2">
      <c r="A5896" s="10">
        <f t="shared" si="1017"/>
        <v>246</v>
      </c>
      <c r="B5896" s="10">
        <f t="shared" ref="B5896:B5959" si="1026">IF(B5895&lt;24,B5895+1,1)</f>
        <v>11</v>
      </c>
      <c r="C5896" s="23">
        <v>13.4</v>
      </c>
      <c r="D5896" s="24">
        <v>0</v>
      </c>
      <c r="E5896" s="24">
        <v>147.29399999999998</v>
      </c>
      <c r="F5896" s="48"/>
      <c r="G5896" s="48"/>
      <c r="H5896" s="1">
        <f t="shared" ref="H5896:H5959" si="1027">(23.465*SIN(RADIANS(280.1+0.9863*A5896)))</f>
        <v>6.9662482544353503</v>
      </c>
      <c r="I5896" s="1">
        <f t="shared" si="1021"/>
        <v>1.3074939137523029</v>
      </c>
      <c r="J5896" s="4">
        <f>B5896+('PV model'!$B$3/15)+(I5896/60)</f>
        <v>10.745124898562537</v>
      </c>
      <c r="K5896" s="2">
        <f t="shared" si="1022"/>
        <v>18.823126521561946</v>
      </c>
      <c r="L5896" s="2">
        <f>DEGREES(ASIN((((COS(RADIANS('PV model'!$B$2))*COS(RADIANS(H5896))*COS(RADIANS(K5896)))+(SIN(RADIANS('PV model'!$B$2))*SIN(RADIANS(H5896)))))))</f>
        <v>39.205999826584751</v>
      </c>
      <c r="M5896" s="3">
        <f t="shared" si="1018"/>
        <v>39.205999826584751</v>
      </c>
      <c r="N5896" s="2">
        <f t="shared" si="1023"/>
        <v>24.413011959938608</v>
      </c>
      <c r="O5896" s="2">
        <f>IF('PV model'!$B$2&gt;0, 180-N5896,IF('PV model'!$B$2&lt;0,0-N5896,N5896))</f>
        <v>155.58698804006139</v>
      </c>
      <c r="P5896" s="2">
        <f>ABS(O5896-'PV model'!$B$5)</f>
        <v>49.413011959938615</v>
      </c>
      <c r="Q5896" s="3">
        <f t="shared" si="1019"/>
        <v>50.794000173415242</v>
      </c>
      <c r="R5896" s="3">
        <f t="shared" si="1024"/>
        <v>0</v>
      </c>
      <c r="S5896" s="3">
        <f t="shared" si="1020"/>
        <v>147.29399999999998</v>
      </c>
      <c r="T5896" s="3">
        <f>(0.5*(1-COS(RADIANS(90-$X$3)))*(D5896+E5896)*'PV model'!$B$4)</f>
        <v>0</v>
      </c>
      <c r="U5896" s="3">
        <f t="shared" si="1025"/>
        <v>147.29399999999998</v>
      </c>
      <c r="V5896" s="3">
        <f>('PV model'!$B$13*(U5896/1000)*(1-'PV model'!$B$14*((20+C5896)-25))*'PV model'!$B$10)/'PV model'!$B$12</f>
        <v>14.228798363135999</v>
      </c>
    </row>
    <row r="5897" spans="1:22" x14ac:dyDescent="0.2">
      <c r="A5897" s="10">
        <f t="shared" si="1017"/>
        <v>246</v>
      </c>
      <c r="B5897" s="10">
        <f t="shared" si="1026"/>
        <v>12</v>
      </c>
      <c r="C5897" s="23">
        <v>13.7</v>
      </c>
      <c r="D5897" s="24">
        <v>1.1224499999999999</v>
      </c>
      <c r="E5897" s="24">
        <v>164.05199999999999</v>
      </c>
      <c r="F5897" s="48"/>
      <c r="G5897" s="48"/>
      <c r="H5897" s="1">
        <f t="shared" si="1027"/>
        <v>6.9662482544353503</v>
      </c>
      <c r="I5897" s="1">
        <f t="shared" si="1021"/>
        <v>1.3074939137523029</v>
      </c>
      <c r="J5897" s="4">
        <f>B5897+('PV model'!$B$3/15)+(I5897/60)</f>
        <v>11.745124898562537</v>
      </c>
      <c r="K5897" s="2">
        <f t="shared" si="1022"/>
        <v>3.8231265215619459</v>
      </c>
      <c r="L5897" s="2">
        <f>DEGREES(ASIN((((COS(RADIANS('PV model'!$B$2))*COS(RADIANS(H5897))*COS(RADIANS(K5897)))+(SIN(RADIANS('PV model'!$B$2))*SIN(RADIANS(H5897)))))))</f>
        <v>41.370654072763053</v>
      </c>
      <c r="M5897" s="3">
        <f t="shared" si="1018"/>
        <v>41.370654072763053</v>
      </c>
      <c r="N5897" s="2">
        <f t="shared" si="1023"/>
        <v>5.0596609922590297</v>
      </c>
      <c r="O5897" s="2">
        <f>IF('PV model'!$B$2&gt;0, 180-N5897,IF('PV model'!$B$2&lt;0,0-N5897,N5897))</f>
        <v>174.94033900774096</v>
      </c>
      <c r="P5897" s="2">
        <f>ABS(O5897-'PV model'!$B$5)</f>
        <v>30.05966099225904</v>
      </c>
      <c r="Q5897" s="3">
        <f t="shared" si="1019"/>
        <v>48.629345927236955</v>
      </c>
      <c r="R5897" s="3">
        <f t="shared" si="1024"/>
        <v>1.1224499999999999</v>
      </c>
      <c r="S5897" s="3">
        <f t="shared" si="1020"/>
        <v>164.85602470720997</v>
      </c>
      <c r="T5897" s="3">
        <f>(0.5*(1-COS(RADIANS(90-$X$3)))*(D5897+E5897)*'PV model'!$B$4)</f>
        <v>0</v>
      </c>
      <c r="U5897" s="3">
        <f t="shared" si="1025"/>
        <v>165.97847470720995</v>
      </c>
      <c r="V5897" s="3">
        <f>('PV model'!$B$13*(U5897/1000)*(1-'PV model'!$B$14*((20+C5897)-25))*'PV model'!$B$10)/'PV model'!$B$12</f>
        <v>16.013834281788405</v>
      </c>
    </row>
    <row r="5898" spans="1:22" x14ac:dyDescent="0.2">
      <c r="A5898" s="10">
        <f t="shared" si="1017"/>
        <v>246</v>
      </c>
      <c r="B5898" s="10">
        <f t="shared" si="1026"/>
        <v>13</v>
      </c>
      <c r="C5898" s="23">
        <v>13.7</v>
      </c>
      <c r="D5898" s="24">
        <v>1.1224499999999999</v>
      </c>
      <c r="E5898" s="24">
        <v>168.46200000000002</v>
      </c>
      <c r="F5898" s="48"/>
      <c r="G5898" s="48"/>
      <c r="H5898" s="1">
        <f t="shared" si="1027"/>
        <v>6.9662482544353503</v>
      </c>
      <c r="I5898" s="1">
        <f t="shared" si="1021"/>
        <v>1.3074939137523029</v>
      </c>
      <c r="J5898" s="4">
        <f>B5898+('PV model'!$B$3/15)+(I5898/60)</f>
        <v>12.745124898562537</v>
      </c>
      <c r="K5898" s="2">
        <f t="shared" si="1022"/>
        <v>-11.176873478438054</v>
      </c>
      <c r="L5898" s="2">
        <f>DEGREES(ASIN((((COS(RADIANS('PV model'!$B$2))*COS(RADIANS(H5898))*COS(RADIANS(K5898)))+(SIN(RADIANS('PV model'!$B$2))*SIN(RADIANS(H5898)))))))</f>
        <v>40.655945649011336</v>
      </c>
      <c r="M5898" s="3">
        <f t="shared" si="1018"/>
        <v>40.655945649011336</v>
      </c>
      <c r="N5898" s="2">
        <f t="shared" si="1023"/>
        <v>-14.692008003069914</v>
      </c>
      <c r="O5898" s="2">
        <f>IF('PV model'!$B$2&gt;0, 180-N5898,IF('PV model'!$B$2&lt;0,0-N5898,N5898))</f>
        <v>194.6920080030699</v>
      </c>
      <c r="P5898" s="2">
        <f>ABS(O5898-'PV model'!$B$5)</f>
        <v>10.307991996930099</v>
      </c>
      <c r="Q5898" s="3">
        <f t="shared" si="1019"/>
        <v>49.344054350988664</v>
      </c>
      <c r="R5898" s="3">
        <f t="shared" si="1024"/>
        <v>1.1224500000000002</v>
      </c>
      <c r="S5898" s="3">
        <f t="shared" si="1020"/>
        <v>169.26780412994466</v>
      </c>
      <c r="T5898" s="3">
        <f>(0.5*(1-COS(RADIANS(90-$X$3)))*(D5898+E5898)*'PV model'!$B$4)</f>
        <v>0</v>
      </c>
      <c r="U5898" s="3">
        <f t="shared" si="1025"/>
        <v>170.39025412994465</v>
      </c>
      <c r="V5898" s="3">
        <f>('PV model'!$B$13*(U5898/1000)*(1-'PV model'!$B$14*((20+C5898)-25))*'PV model'!$B$10)/'PV model'!$B$12</f>
        <v>16.439488901690808</v>
      </c>
    </row>
    <row r="5899" spans="1:22" x14ac:dyDescent="0.2">
      <c r="A5899" s="10">
        <f t="shared" si="1017"/>
        <v>246</v>
      </c>
      <c r="B5899" s="10">
        <f t="shared" si="1026"/>
        <v>14</v>
      </c>
      <c r="C5899" s="23">
        <v>14.1</v>
      </c>
      <c r="D5899" s="24">
        <v>0</v>
      </c>
      <c r="E5899" s="24">
        <v>160.524</v>
      </c>
      <c r="F5899" s="48"/>
      <c r="G5899" s="48"/>
      <c r="H5899" s="1">
        <f t="shared" si="1027"/>
        <v>6.9662482544353503</v>
      </c>
      <c r="I5899" s="1">
        <f t="shared" si="1021"/>
        <v>1.3074939137523029</v>
      </c>
      <c r="J5899" s="4">
        <f>B5899+('PV model'!$B$3/15)+(I5899/60)</f>
        <v>13.745124898562537</v>
      </c>
      <c r="K5899" s="2">
        <f t="shared" si="1022"/>
        <v>-26.176873478438054</v>
      </c>
      <c r="L5899" s="2">
        <f>DEGREES(ASIN((((COS(RADIANS('PV model'!$B$2))*COS(RADIANS(H5899))*COS(RADIANS(K5899)))+(SIN(RADIANS('PV model'!$B$2))*SIN(RADIANS(H5899)))))))</f>
        <v>37.193948842840655</v>
      </c>
      <c r="M5899" s="3">
        <f t="shared" si="1018"/>
        <v>37.193948842840655</v>
      </c>
      <c r="N5899" s="2">
        <f t="shared" si="1023"/>
        <v>-33.346385536879161</v>
      </c>
      <c r="O5899" s="2">
        <f>IF('PV model'!$B$2&gt;0, 180-N5899,IF('PV model'!$B$2&lt;0,0-N5899,N5899))</f>
        <v>213.34638553687915</v>
      </c>
      <c r="P5899" s="2">
        <f>ABS(O5899-'PV model'!$B$5)</f>
        <v>8.3463855368791542</v>
      </c>
      <c r="Q5899" s="3">
        <f t="shared" si="1019"/>
        <v>52.806051157159345</v>
      </c>
      <c r="R5899" s="3">
        <f t="shared" si="1024"/>
        <v>0</v>
      </c>
      <c r="S5899" s="3">
        <f t="shared" si="1020"/>
        <v>160.524</v>
      </c>
      <c r="T5899" s="3">
        <f>(0.5*(1-COS(RADIANS(90-$X$3)))*(D5899+E5899)*'PV model'!$B$4)</f>
        <v>0</v>
      </c>
      <c r="U5899" s="3">
        <f t="shared" si="1025"/>
        <v>160.524</v>
      </c>
      <c r="V5899" s="3">
        <f>('PV model'!$B$13*(U5899/1000)*(1-'PV model'!$B$14*((20+C5899)-25))*'PV model'!$B$10)/'PV model'!$B$12</f>
        <v>15.461905402944</v>
      </c>
    </row>
    <row r="5900" spans="1:22" x14ac:dyDescent="0.2">
      <c r="A5900" s="10">
        <f t="shared" si="1017"/>
        <v>246</v>
      </c>
      <c r="B5900" s="10">
        <f t="shared" si="1026"/>
        <v>15</v>
      </c>
      <c r="C5900" s="23">
        <v>13.9</v>
      </c>
      <c r="D5900" s="24">
        <v>0</v>
      </c>
      <c r="E5900" s="24">
        <v>141.12</v>
      </c>
      <c r="F5900" s="48"/>
      <c r="G5900" s="48"/>
      <c r="H5900" s="1">
        <f t="shared" si="1027"/>
        <v>6.9662482544353503</v>
      </c>
      <c r="I5900" s="1">
        <f t="shared" si="1021"/>
        <v>1.3074939137523029</v>
      </c>
      <c r="J5900" s="4">
        <f>B5900+('PV model'!$B$3/15)+(I5900/60)</f>
        <v>14.745124898562537</v>
      </c>
      <c r="K5900" s="2">
        <f t="shared" si="1022"/>
        <v>-41.176873478438054</v>
      </c>
      <c r="L5900" s="2">
        <f>DEGREES(ASIN((((COS(RADIANS('PV model'!$B$2))*COS(RADIANS(H5900))*COS(RADIANS(K5900)))+(SIN(RADIANS('PV model'!$B$2))*SIN(RADIANS(H5900)))))))</f>
        <v>31.542419427287179</v>
      </c>
      <c r="M5900" s="3">
        <f t="shared" si="1018"/>
        <v>31.542419427287179</v>
      </c>
      <c r="N5900" s="2">
        <f t="shared" si="1023"/>
        <v>-50.06924653064717</v>
      </c>
      <c r="O5900" s="2">
        <f>IF('PV model'!$B$2&gt;0, 180-N5900,IF('PV model'!$B$2&lt;0,0-N5900,N5900))</f>
        <v>230.06924653064718</v>
      </c>
      <c r="P5900" s="2">
        <f>ABS(O5900-'PV model'!$B$5)</f>
        <v>25.069246530647177</v>
      </c>
      <c r="Q5900" s="3">
        <f t="shared" si="1019"/>
        <v>58.457580572712814</v>
      </c>
      <c r="R5900" s="3">
        <f t="shared" si="1024"/>
        <v>0</v>
      </c>
      <c r="S5900" s="3">
        <f t="shared" si="1020"/>
        <v>141.12</v>
      </c>
      <c r="T5900" s="3">
        <f>(0.5*(1-COS(RADIANS(90-$X$3)))*(D5900+E5900)*'PV model'!$B$4)</f>
        <v>0</v>
      </c>
      <c r="U5900" s="3">
        <f t="shared" si="1025"/>
        <v>141.12</v>
      </c>
      <c r="V5900" s="3">
        <f>('PV model'!$B$13*(U5900/1000)*(1-'PV model'!$B$14*((20+C5900)-25))*'PV model'!$B$10)/'PV model'!$B$12</f>
        <v>13.60416895488</v>
      </c>
    </row>
    <row r="5901" spans="1:22" x14ac:dyDescent="0.2">
      <c r="A5901" s="10">
        <f t="shared" si="1017"/>
        <v>246</v>
      </c>
      <c r="B5901" s="10">
        <f t="shared" si="1026"/>
        <v>16</v>
      </c>
      <c r="C5901" s="23">
        <v>13.8</v>
      </c>
      <c r="D5901" s="24">
        <v>0</v>
      </c>
      <c r="E5901" s="24">
        <v>112.014</v>
      </c>
      <c r="F5901" s="48"/>
      <c r="G5901" s="48"/>
      <c r="H5901" s="1">
        <f t="shared" si="1027"/>
        <v>6.9662482544353503</v>
      </c>
      <c r="I5901" s="1">
        <f t="shared" si="1021"/>
        <v>1.3074939137523029</v>
      </c>
      <c r="J5901" s="4">
        <f>B5901+('PV model'!$B$3/15)+(I5901/60)</f>
        <v>15.745124898562537</v>
      </c>
      <c r="K5901" s="2">
        <f t="shared" si="1022"/>
        <v>-56.176873478438054</v>
      </c>
      <c r="L5901" s="2">
        <f>DEGREES(ASIN((((COS(RADIANS('PV model'!$B$2))*COS(RADIANS(H5901))*COS(RADIANS(K5901)))+(SIN(RADIANS('PV model'!$B$2))*SIN(RADIANS(H5901)))))))</f>
        <v>24.387493738381725</v>
      </c>
      <c r="M5901" s="3">
        <f t="shared" si="1018"/>
        <v>24.387493738381725</v>
      </c>
      <c r="N5901" s="2">
        <f t="shared" si="1023"/>
        <v>-64.879046898024612</v>
      </c>
      <c r="O5901" s="2">
        <f>IF('PV model'!$B$2&gt;0, 180-N5901,IF('PV model'!$B$2&lt;0,0-N5901,N5901))</f>
        <v>244.87904689802463</v>
      </c>
      <c r="P5901" s="2">
        <f>ABS(O5901-'PV model'!$B$5)</f>
        <v>39.879046898024626</v>
      </c>
      <c r="Q5901" s="3">
        <f t="shared" si="1019"/>
        <v>65.612506261618279</v>
      </c>
      <c r="R5901" s="3">
        <f t="shared" si="1024"/>
        <v>0</v>
      </c>
      <c r="S5901" s="3">
        <f t="shared" si="1020"/>
        <v>112.014</v>
      </c>
      <c r="T5901" s="3">
        <f>(0.5*(1-COS(RADIANS(90-$X$3)))*(D5901+E5901)*'PV model'!$B$4)</f>
        <v>0</v>
      </c>
      <c r="U5901" s="3">
        <f t="shared" si="1025"/>
        <v>112.014</v>
      </c>
      <c r="V5901" s="3">
        <f>('PV model'!$B$13*(U5901/1000)*(1-'PV model'!$B$14*((20+C5901)-25))*'PV model'!$B$10)/'PV model'!$B$12</f>
        <v>10.802787875712001</v>
      </c>
    </row>
    <row r="5902" spans="1:22" x14ac:dyDescent="0.2">
      <c r="A5902" s="10">
        <f t="shared" si="1017"/>
        <v>246</v>
      </c>
      <c r="B5902" s="10">
        <f t="shared" si="1026"/>
        <v>17</v>
      </c>
      <c r="C5902" s="23">
        <v>13.7</v>
      </c>
      <c r="D5902" s="24">
        <v>0</v>
      </c>
      <c r="E5902" s="24">
        <v>75.85199999999999</v>
      </c>
      <c r="F5902" s="48"/>
      <c r="G5902" s="48"/>
      <c r="H5902" s="1">
        <f t="shared" si="1027"/>
        <v>6.9662482544353503</v>
      </c>
      <c r="I5902" s="1">
        <f t="shared" si="1021"/>
        <v>1.3074939137523029</v>
      </c>
      <c r="J5902" s="4">
        <f>B5902+('PV model'!$B$3/15)+(I5902/60)</f>
        <v>16.745124898562537</v>
      </c>
      <c r="K5902" s="2">
        <f t="shared" si="1022"/>
        <v>-71.176873478438054</v>
      </c>
      <c r="L5902" s="2">
        <f>DEGREES(ASIN((((COS(RADIANS('PV model'!$B$2))*COS(RADIANS(H5902))*COS(RADIANS(K5902)))+(SIN(RADIANS('PV model'!$B$2))*SIN(RADIANS(H5902)))))))</f>
        <v>16.341059240071299</v>
      </c>
      <c r="M5902" s="3">
        <f t="shared" si="1018"/>
        <v>16.341059240071299</v>
      </c>
      <c r="N5902" s="2">
        <f t="shared" si="1023"/>
        <v>-78.260505923939249</v>
      </c>
      <c r="O5902" s="2">
        <f>IF('PV model'!$B$2&gt;0, 180-N5902,IF('PV model'!$B$2&lt;0,0-N5902,N5902))</f>
        <v>258.26050592393926</v>
      </c>
      <c r="P5902" s="2">
        <f>ABS(O5902-'PV model'!$B$5)</f>
        <v>53.260505923939263</v>
      </c>
      <c r="Q5902" s="3">
        <f t="shared" si="1019"/>
        <v>73.658940759928697</v>
      </c>
      <c r="R5902" s="3">
        <f t="shared" si="1024"/>
        <v>0</v>
      </c>
      <c r="S5902" s="3">
        <f t="shared" si="1020"/>
        <v>75.85199999999999</v>
      </c>
      <c r="T5902" s="3">
        <f>(0.5*(1-COS(RADIANS(90-$X$3)))*(D5902+E5902)*'PV model'!$B$4)</f>
        <v>0</v>
      </c>
      <c r="U5902" s="3">
        <f t="shared" si="1025"/>
        <v>75.85199999999999</v>
      </c>
      <c r="V5902" s="3">
        <f>('PV model'!$B$13*(U5902/1000)*(1-'PV model'!$B$14*((20+C5902)-25))*'PV model'!$B$10)/'PV model'!$B$12</f>
        <v>7.3183065459839982</v>
      </c>
    </row>
    <row r="5903" spans="1:22" x14ac:dyDescent="0.2">
      <c r="A5903" s="10">
        <f t="shared" si="1017"/>
        <v>246</v>
      </c>
      <c r="B5903" s="10">
        <f t="shared" si="1026"/>
        <v>18</v>
      </c>
      <c r="C5903" s="23">
        <v>13.7</v>
      </c>
      <c r="D5903" s="24">
        <v>0</v>
      </c>
      <c r="E5903" s="24">
        <v>38.808</v>
      </c>
      <c r="F5903" s="48"/>
      <c r="G5903" s="48"/>
      <c r="H5903" s="1">
        <f t="shared" si="1027"/>
        <v>6.9662482544353503</v>
      </c>
      <c r="I5903" s="1">
        <f t="shared" si="1021"/>
        <v>1.3074939137523029</v>
      </c>
      <c r="J5903" s="4">
        <f>B5903+('PV model'!$B$3/15)+(I5903/60)</f>
        <v>17.745124898562537</v>
      </c>
      <c r="K5903" s="2">
        <f t="shared" si="1022"/>
        <v>-86.176873478438054</v>
      </c>
      <c r="L5903" s="2">
        <f>DEGREES(ASIN((((COS(RADIANS('PV model'!$B$2))*COS(RADIANS(H5903))*COS(RADIANS(K5903)))+(SIN(RADIANS('PV model'!$B$2))*SIN(RADIANS(H5903)))))))</f>
        <v>7.8998013064951653</v>
      </c>
      <c r="M5903" s="3">
        <f t="shared" si="1018"/>
        <v>7.8998013064951653</v>
      </c>
      <c r="N5903" s="2">
        <f t="shared" si="1023"/>
        <v>-89.181350061587651</v>
      </c>
      <c r="O5903" s="2">
        <f>IF('PV model'!$B$2&gt;0, 180-N5903,IF('PV model'!$B$2&lt;0,0-N5903,N5903))</f>
        <v>269.18135006158764</v>
      </c>
      <c r="P5903" s="2">
        <f>ABS(O5903-'PV model'!$B$5)</f>
        <v>64.181350061587636</v>
      </c>
      <c r="Q5903" s="3">
        <f t="shared" si="1019"/>
        <v>82.100198693504836</v>
      </c>
      <c r="R5903" s="3">
        <f t="shared" si="1024"/>
        <v>0</v>
      </c>
      <c r="S5903" s="3">
        <f t="shared" si="1020"/>
        <v>38.808</v>
      </c>
      <c r="T5903" s="3">
        <f>(0.5*(1-COS(RADIANS(90-$X$3)))*(D5903+E5903)*'PV model'!$B$4)</f>
        <v>0</v>
      </c>
      <c r="U5903" s="3">
        <f t="shared" si="1025"/>
        <v>38.808</v>
      </c>
      <c r="V5903" s="3">
        <f>('PV model'!$B$13*(U5903/1000)*(1-'PV model'!$B$14*((20+C5903)-25))*'PV model'!$B$10)/'PV model'!$B$12</f>
        <v>3.7442498607360002</v>
      </c>
    </row>
    <row r="5904" spans="1:22" x14ac:dyDescent="0.2">
      <c r="A5904" s="10">
        <f t="shared" si="1017"/>
        <v>246</v>
      </c>
      <c r="B5904" s="10">
        <f t="shared" si="1026"/>
        <v>19</v>
      </c>
      <c r="C5904" s="23">
        <v>13.3</v>
      </c>
      <c r="D5904" s="24">
        <v>0</v>
      </c>
      <c r="E5904" s="24">
        <v>7.9380000000000006</v>
      </c>
      <c r="F5904" s="48"/>
      <c r="G5904" s="48"/>
      <c r="H5904" s="1">
        <f t="shared" si="1027"/>
        <v>6.9662482544353503</v>
      </c>
      <c r="I5904" s="1">
        <f t="shared" si="1021"/>
        <v>1.3074939137523029</v>
      </c>
      <c r="J5904" s="4">
        <f>B5904+('PV model'!$B$3/15)+(I5904/60)</f>
        <v>18.745124898562537</v>
      </c>
      <c r="K5904" s="2">
        <f t="shared" si="1022"/>
        <v>-101.17687347843805</v>
      </c>
      <c r="L5904" s="2">
        <f>DEGREES(ASIN((((COS(RADIANS('PV model'!$B$2))*COS(RADIANS(H5904))*COS(RADIANS(K5904)))+(SIN(RADIANS('PV model'!$B$2))*SIN(RADIANS(H5904)))))))</f>
        <v>-0.51721170604607747</v>
      </c>
      <c r="M5904" s="3">
        <f t="shared" si="1018"/>
        <v>0</v>
      </c>
      <c r="N5904" s="2">
        <f t="shared" si="1023"/>
        <v>-76.863387847400048</v>
      </c>
      <c r="O5904" s="2">
        <f>IF('PV model'!$B$2&gt;0, 180-N5904,IF('PV model'!$B$2&lt;0,0-N5904,N5904))</f>
        <v>256.86338784740008</v>
      </c>
      <c r="P5904" s="2">
        <f>ABS(O5904-'PV model'!$B$5)</f>
        <v>51.863387847400077</v>
      </c>
      <c r="Q5904" s="3">
        <f t="shared" si="1019"/>
        <v>90.517211706046069</v>
      </c>
      <c r="R5904" s="3">
        <f t="shared" si="1024"/>
        <v>0</v>
      </c>
      <c r="S5904" s="3">
        <f t="shared" si="1020"/>
        <v>7.9380000000000006</v>
      </c>
      <c r="T5904" s="3">
        <f>(0.5*(1-COS(RADIANS(90-$X$3)))*(D5904+E5904)*'PV model'!$B$4)</f>
        <v>0</v>
      </c>
      <c r="U5904" s="3">
        <f t="shared" si="1025"/>
        <v>7.9380000000000006</v>
      </c>
      <c r="V5904" s="3">
        <f>('PV model'!$B$13*(U5904/1000)*(1-'PV model'!$B$14*((20+C5904)-25))*'PV model'!$B$10)/'PV model'!$B$12</f>
        <v>0.76713886166400003</v>
      </c>
    </row>
    <row r="5905" spans="1:22" x14ac:dyDescent="0.2">
      <c r="A5905" s="10">
        <f t="shared" si="1017"/>
        <v>246</v>
      </c>
      <c r="B5905" s="10">
        <f t="shared" si="1026"/>
        <v>20</v>
      </c>
      <c r="C5905" s="23">
        <v>13</v>
      </c>
      <c r="D5905" s="24">
        <v>0</v>
      </c>
      <c r="E5905" s="24">
        <v>0</v>
      </c>
      <c r="F5905" s="48"/>
      <c r="G5905" s="48"/>
      <c r="H5905" s="1">
        <f t="shared" si="1027"/>
        <v>6.9662482544353503</v>
      </c>
      <c r="I5905" s="1">
        <f t="shared" si="1021"/>
        <v>1.3074939137523029</v>
      </c>
      <c r="J5905" s="4">
        <f>B5905+('PV model'!$B$3/15)+(I5905/60)</f>
        <v>19.745124898562537</v>
      </c>
      <c r="K5905" s="2">
        <f t="shared" si="1022"/>
        <v>-116.17687347843805</v>
      </c>
      <c r="L5905" s="2">
        <f>DEGREES(ASIN((((COS(RADIANS('PV model'!$B$2))*COS(RADIANS(H5905))*COS(RADIANS(K5905)))+(SIN(RADIANS('PV model'!$B$2))*SIN(RADIANS(H5905)))))))</f>
        <v>-8.5149867479688588</v>
      </c>
      <c r="M5905" s="3">
        <f t="shared" si="1018"/>
        <v>0</v>
      </c>
      <c r="N5905" s="2">
        <f t="shared" si="1023"/>
        <v>-64.255525004752741</v>
      </c>
      <c r="O5905" s="2">
        <f>IF('PV model'!$B$2&gt;0, 180-N5905,IF('PV model'!$B$2&lt;0,0-N5905,N5905))</f>
        <v>244.25552500475274</v>
      </c>
      <c r="P5905" s="2">
        <f>ABS(O5905-'PV model'!$B$5)</f>
        <v>39.255525004752741</v>
      </c>
      <c r="Q5905" s="3">
        <f t="shared" si="1019"/>
        <v>98.514986747968862</v>
      </c>
      <c r="R5905" s="3">
        <f t="shared" si="1024"/>
        <v>0</v>
      </c>
      <c r="S5905" s="3">
        <f t="shared" si="1020"/>
        <v>0</v>
      </c>
      <c r="T5905" s="3">
        <f>(0.5*(1-COS(RADIANS(90-$X$3)))*(D5905+E5905)*'PV model'!$B$4)</f>
        <v>0</v>
      </c>
      <c r="U5905" s="3">
        <f t="shared" si="1025"/>
        <v>0</v>
      </c>
      <c r="V5905" s="3">
        <f>('PV model'!$B$13*(U5905/1000)*(1-'PV model'!$B$14*((20+C5905)-25))*'PV model'!$B$10)/'PV model'!$B$12</f>
        <v>0</v>
      </c>
    </row>
    <row r="5906" spans="1:22" x14ac:dyDescent="0.2">
      <c r="A5906" s="10">
        <f t="shared" si="1017"/>
        <v>246</v>
      </c>
      <c r="B5906" s="10">
        <f t="shared" si="1026"/>
        <v>21</v>
      </c>
      <c r="C5906" s="23">
        <v>12.7</v>
      </c>
      <c r="D5906" s="24">
        <v>0</v>
      </c>
      <c r="E5906" s="24">
        <v>0</v>
      </c>
      <c r="F5906" s="48"/>
      <c r="G5906" s="48"/>
      <c r="H5906" s="1">
        <f t="shared" si="1027"/>
        <v>6.9662482544353503</v>
      </c>
      <c r="I5906" s="1">
        <f t="shared" si="1021"/>
        <v>1.3074939137523029</v>
      </c>
      <c r="J5906" s="4">
        <f>B5906+('PV model'!$B$3/15)+(I5906/60)</f>
        <v>20.745124898562537</v>
      </c>
      <c r="K5906" s="2">
        <f t="shared" si="1022"/>
        <v>-131.17687347843804</v>
      </c>
      <c r="L5906" s="2">
        <f>DEGREES(ASIN((((COS(RADIANS('PV model'!$B$2))*COS(RADIANS(H5906))*COS(RADIANS(K5906)))+(SIN(RADIANS('PV model'!$B$2))*SIN(RADIANS(H5906)))))))</f>
        <v>-15.676584442701431</v>
      </c>
      <c r="M5906" s="3">
        <f t="shared" si="1018"/>
        <v>0</v>
      </c>
      <c r="N5906" s="2">
        <f t="shared" si="1023"/>
        <v>-50.89481290386427</v>
      </c>
      <c r="O5906" s="2">
        <f>IF('PV model'!$B$2&gt;0, 180-N5906,IF('PV model'!$B$2&lt;0,0-N5906,N5906))</f>
        <v>230.89481290386428</v>
      </c>
      <c r="P5906" s="2">
        <f>ABS(O5906-'PV model'!$B$5)</f>
        <v>25.894812903864278</v>
      </c>
      <c r="Q5906" s="3">
        <f t="shared" si="1019"/>
        <v>105.67658444270143</v>
      </c>
      <c r="R5906" s="3">
        <f t="shared" si="1024"/>
        <v>0</v>
      </c>
      <c r="S5906" s="3">
        <f t="shared" si="1020"/>
        <v>0</v>
      </c>
      <c r="T5906" s="3">
        <f>(0.5*(1-COS(RADIANS(90-$X$3)))*(D5906+E5906)*'PV model'!$B$4)</f>
        <v>0</v>
      </c>
      <c r="U5906" s="3">
        <f t="shared" si="1025"/>
        <v>0</v>
      </c>
      <c r="V5906" s="3">
        <f>('PV model'!$B$13*(U5906/1000)*(1-'PV model'!$B$14*((20+C5906)-25))*'PV model'!$B$10)/'PV model'!$B$12</f>
        <v>0</v>
      </c>
    </row>
    <row r="5907" spans="1:22" x14ac:dyDescent="0.2">
      <c r="A5907" s="10">
        <f t="shared" si="1017"/>
        <v>246</v>
      </c>
      <c r="B5907" s="10">
        <f t="shared" si="1026"/>
        <v>22</v>
      </c>
      <c r="C5907" s="23">
        <v>12.5</v>
      </c>
      <c r="D5907" s="24">
        <v>0</v>
      </c>
      <c r="E5907" s="24">
        <v>0</v>
      </c>
      <c r="F5907" s="48"/>
      <c r="G5907" s="48"/>
      <c r="H5907" s="1">
        <f t="shared" si="1027"/>
        <v>6.9662482544353503</v>
      </c>
      <c r="I5907" s="1">
        <f t="shared" si="1021"/>
        <v>1.3074939137523029</v>
      </c>
      <c r="J5907" s="4">
        <f>B5907+('PV model'!$B$3/15)+(I5907/60)</f>
        <v>21.745124898562537</v>
      </c>
      <c r="K5907" s="2">
        <f t="shared" si="1022"/>
        <v>-146.17687347843804</v>
      </c>
      <c r="L5907" s="2">
        <f>DEGREES(ASIN((((COS(RADIANS('PV model'!$B$2))*COS(RADIANS(H5907))*COS(RADIANS(K5907)))+(SIN(RADIANS('PV model'!$B$2))*SIN(RADIANS(H5907)))))))</f>
        <v>-21.538111562294596</v>
      </c>
      <c r="M5907" s="3">
        <f t="shared" si="1018"/>
        <v>0</v>
      </c>
      <c r="N5907" s="2">
        <f t="shared" si="1023"/>
        <v>-36.441277755400122</v>
      </c>
      <c r="O5907" s="2">
        <f>IF('PV model'!$B$2&gt;0, 180-N5907,IF('PV model'!$B$2&lt;0,0-N5907,N5907))</f>
        <v>216.44127775540011</v>
      </c>
      <c r="P5907" s="2">
        <f>ABS(O5907-'PV model'!$B$5)</f>
        <v>11.441277755400108</v>
      </c>
      <c r="Q5907" s="3">
        <f t="shared" si="1019"/>
        <v>111.53811156229459</v>
      </c>
      <c r="R5907" s="3">
        <f t="shared" si="1024"/>
        <v>0</v>
      </c>
      <c r="S5907" s="3">
        <f t="shared" si="1020"/>
        <v>0</v>
      </c>
      <c r="T5907" s="3">
        <f>(0.5*(1-COS(RADIANS(90-$X$3)))*(D5907+E5907)*'PV model'!$B$4)</f>
        <v>0</v>
      </c>
      <c r="U5907" s="3">
        <f t="shared" si="1025"/>
        <v>0</v>
      </c>
      <c r="V5907" s="3">
        <f>('PV model'!$B$13*(U5907/1000)*(1-'PV model'!$B$14*((20+C5907)-25))*'PV model'!$B$10)/'PV model'!$B$12</f>
        <v>0</v>
      </c>
    </row>
    <row r="5908" spans="1:22" x14ac:dyDescent="0.2">
      <c r="A5908" s="10">
        <f t="shared" si="1017"/>
        <v>246</v>
      </c>
      <c r="B5908" s="10">
        <f t="shared" si="1026"/>
        <v>23</v>
      </c>
      <c r="C5908" s="23">
        <v>12.9</v>
      </c>
      <c r="D5908" s="24">
        <v>0</v>
      </c>
      <c r="E5908" s="24">
        <v>0</v>
      </c>
      <c r="F5908" s="48"/>
      <c r="G5908" s="48"/>
      <c r="H5908" s="1">
        <f t="shared" si="1027"/>
        <v>6.9662482544353503</v>
      </c>
      <c r="I5908" s="1">
        <f t="shared" si="1021"/>
        <v>1.3074939137523029</v>
      </c>
      <c r="J5908" s="4">
        <f>B5908+('PV model'!$B$3/15)+(I5908/60)</f>
        <v>22.745124898562537</v>
      </c>
      <c r="K5908" s="2">
        <f t="shared" si="1022"/>
        <v>-161.17687347843804</v>
      </c>
      <c r="L5908" s="2">
        <f>DEGREES(ASIN((((COS(RADIANS('PV model'!$B$2))*COS(RADIANS(H5908))*COS(RADIANS(K5908)))+(SIN(RADIANS('PV model'!$B$2))*SIN(RADIANS(H5908)))))))</f>
        <v>-25.607434408133308</v>
      </c>
      <c r="M5908" s="3">
        <f t="shared" si="1018"/>
        <v>0</v>
      </c>
      <c r="N5908" s="2">
        <f t="shared" si="1023"/>
        <v>-20.802637896815803</v>
      </c>
      <c r="O5908" s="2">
        <f>IF('PV model'!$B$2&gt;0, 180-N5908,IF('PV model'!$B$2&lt;0,0-N5908,N5908))</f>
        <v>200.80263789681581</v>
      </c>
      <c r="P5908" s="2">
        <f>ABS(O5908-'PV model'!$B$5)</f>
        <v>4.1973621031841901</v>
      </c>
      <c r="Q5908" s="3">
        <f t="shared" si="1019"/>
        <v>115.60743440813332</v>
      </c>
      <c r="R5908" s="3">
        <f t="shared" si="1024"/>
        <v>0</v>
      </c>
      <c r="S5908" s="3">
        <f t="shared" si="1020"/>
        <v>0</v>
      </c>
      <c r="T5908" s="3">
        <f>(0.5*(1-COS(RADIANS(90-$X$3)))*(D5908+E5908)*'PV model'!$B$4)</f>
        <v>0</v>
      </c>
      <c r="U5908" s="3">
        <f t="shared" si="1025"/>
        <v>0</v>
      </c>
      <c r="V5908" s="3">
        <f>('PV model'!$B$13*(U5908/1000)*(1-'PV model'!$B$14*((20+C5908)-25))*'PV model'!$B$10)/'PV model'!$B$12</f>
        <v>0</v>
      </c>
    </row>
    <row r="5909" spans="1:22" x14ac:dyDescent="0.2">
      <c r="A5909" s="10">
        <f t="shared" si="1017"/>
        <v>246</v>
      </c>
      <c r="B5909" s="10">
        <f t="shared" si="1026"/>
        <v>24</v>
      </c>
      <c r="C5909" s="23">
        <v>13.1</v>
      </c>
      <c r="D5909" s="24">
        <v>0</v>
      </c>
      <c r="E5909" s="24">
        <v>0</v>
      </c>
      <c r="F5909" s="48"/>
      <c r="G5909" s="48"/>
      <c r="H5909" s="1">
        <f t="shared" si="1027"/>
        <v>6.9662482544353503</v>
      </c>
      <c r="I5909" s="1">
        <f t="shared" si="1021"/>
        <v>1.3074939137523029</v>
      </c>
      <c r="J5909" s="4">
        <f>B5909+('PV model'!$B$3/15)+(I5909/60)</f>
        <v>23.745124898562537</v>
      </c>
      <c r="K5909" s="2">
        <f t="shared" si="1022"/>
        <v>-176.17687347843804</v>
      </c>
      <c r="L5909" s="2">
        <f>DEGREES(ASIN((((COS(RADIANS('PV model'!$B$2))*COS(RADIANS(H5909))*COS(RADIANS(K5909)))+(SIN(RADIANS('PV model'!$B$2))*SIN(RADIANS(H5909)))))))</f>
        <v>-27.452939253182123</v>
      </c>
      <c r="M5909" s="3">
        <f t="shared" si="1018"/>
        <v>0</v>
      </c>
      <c r="N5909" s="2">
        <f t="shared" si="1023"/>
        <v>-4.2772774868380781</v>
      </c>
      <c r="O5909" s="2">
        <f>IF('PV model'!$B$2&gt;0, 180-N5909,IF('PV model'!$B$2&lt;0,0-N5909,N5909))</f>
        <v>184.27727748683807</v>
      </c>
      <c r="P5909" s="2">
        <f>ABS(O5909-'PV model'!$B$5)</f>
        <v>20.722722513161926</v>
      </c>
      <c r="Q5909" s="3">
        <f t="shared" si="1019"/>
        <v>117.45293925318212</v>
      </c>
      <c r="R5909" s="3">
        <f t="shared" si="1024"/>
        <v>0</v>
      </c>
      <c r="S5909" s="3">
        <f t="shared" si="1020"/>
        <v>0</v>
      </c>
      <c r="T5909" s="3">
        <f>(0.5*(1-COS(RADIANS(90-$X$3)))*(D5909+E5909)*'PV model'!$B$4)</f>
        <v>0</v>
      </c>
      <c r="U5909" s="3">
        <f t="shared" si="1025"/>
        <v>0</v>
      </c>
      <c r="V5909" s="3">
        <f>('PV model'!$B$13*(U5909/1000)*(1-'PV model'!$B$14*((20+C5909)-25))*'PV model'!$B$10)/'PV model'!$B$12</f>
        <v>0</v>
      </c>
    </row>
    <row r="5910" spans="1:22" x14ac:dyDescent="0.2">
      <c r="A5910" s="10">
        <f t="shared" si="1017"/>
        <v>247</v>
      </c>
      <c r="B5910" s="10">
        <f t="shared" si="1026"/>
        <v>1</v>
      </c>
      <c r="C5910" s="23">
        <v>12.7</v>
      </c>
      <c r="D5910" s="24">
        <v>0</v>
      </c>
      <c r="E5910" s="24">
        <v>0</v>
      </c>
      <c r="F5910" s="48"/>
      <c r="G5910" s="48"/>
      <c r="H5910" s="1">
        <f t="shared" si="1027"/>
        <v>6.579515475168412</v>
      </c>
      <c r="I5910" s="1">
        <f t="shared" si="1021"/>
        <v>1.6557724670464449</v>
      </c>
      <c r="J5910" s="4">
        <f>B5910+('PV model'!$B$3/15)+(I5910/60)</f>
        <v>0.75092954111744081</v>
      </c>
      <c r="K5910" s="2">
        <f t="shared" si="1022"/>
        <v>168.7360568832384</v>
      </c>
      <c r="L5910" s="2">
        <f>DEGREES(ASIN((((COS(RADIANS('PV model'!$B$2))*COS(RADIANS(H5910))*COS(RADIANS(K5910)))+(SIN(RADIANS('PV model'!$B$2))*SIN(RADIANS(H5910)))))))</f>
        <v>-27.21993552260485</v>
      </c>
      <c r="M5910" s="3">
        <f t="shared" si="1018"/>
        <v>0</v>
      </c>
      <c r="N5910" s="2">
        <f t="shared" si="1023"/>
        <v>12.603766658723281</v>
      </c>
      <c r="O5910" s="2">
        <f>IF('PV model'!$B$2&gt;0, 180-N5910,IF('PV model'!$B$2&lt;0,0-N5910,N5910))</f>
        <v>167.39623334127671</v>
      </c>
      <c r="P5910" s="2">
        <f>ABS(O5910-'PV model'!$B$5)</f>
        <v>37.603766658723288</v>
      </c>
      <c r="Q5910" s="3">
        <f t="shared" si="1019"/>
        <v>117.21993552260484</v>
      </c>
      <c r="R5910" s="3">
        <f t="shared" si="1024"/>
        <v>0</v>
      </c>
      <c r="S5910" s="3">
        <f t="shared" si="1020"/>
        <v>0</v>
      </c>
      <c r="T5910" s="3">
        <f>(0.5*(1-COS(RADIANS(90-$X$3)))*(D5910+E5910)*'PV model'!$B$4)</f>
        <v>0</v>
      </c>
      <c r="U5910" s="3">
        <f t="shared" si="1025"/>
        <v>0</v>
      </c>
      <c r="V5910" s="3">
        <f>('PV model'!$B$13*(U5910/1000)*(1-'PV model'!$B$14*((20+C5910)-25))*'PV model'!$B$10)/'PV model'!$B$12</f>
        <v>0</v>
      </c>
    </row>
    <row r="5911" spans="1:22" x14ac:dyDescent="0.2">
      <c r="A5911" s="10">
        <f t="shared" si="1017"/>
        <v>247</v>
      </c>
      <c r="B5911" s="10">
        <f t="shared" si="1026"/>
        <v>2</v>
      </c>
      <c r="C5911" s="23">
        <v>12.3</v>
      </c>
      <c r="D5911" s="24">
        <v>0</v>
      </c>
      <c r="E5911" s="24">
        <v>0</v>
      </c>
      <c r="F5911" s="48"/>
      <c r="G5911" s="48"/>
      <c r="H5911" s="1">
        <f t="shared" si="1027"/>
        <v>6.579515475168412</v>
      </c>
      <c r="I5911" s="1">
        <f t="shared" si="1021"/>
        <v>1.6557724670464449</v>
      </c>
      <c r="J5911" s="4">
        <f>B5911+('PV model'!$B$3/15)+(I5911/60)</f>
        <v>1.7509295411174408</v>
      </c>
      <c r="K5911" s="2">
        <f t="shared" si="1022"/>
        <v>153.7360568832384</v>
      </c>
      <c r="L5911" s="2">
        <f>DEGREES(ASIN((((COS(RADIANS('PV model'!$B$2))*COS(RADIANS(H5911))*COS(RADIANS(K5911)))+(SIN(RADIANS('PV model'!$B$2))*SIN(RADIANS(H5911)))))))</f>
        <v>-24.214758224783626</v>
      </c>
      <c r="M5911" s="3">
        <f t="shared" si="1018"/>
        <v>0</v>
      </c>
      <c r="N5911" s="2">
        <f t="shared" si="1023"/>
        <v>28.816214706429431</v>
      </c>
      <c r="O5911" s="2">
        <f>IF('PV model'!$B$2&gt;0, 180-N5911,IF('PV model'!$B$2&lt;0,0-N5911,N5911))</f>
        <v>151.18378529357057</v>
      </c>
      <c r="P5911" s="2">
        <f>ABS(O5911-'PV model'!$B$5)</f>
        <v>53.816214706429435</v>
      </c>
      <c r="Q5911" s="3">
        <f t="shared" si="1019"/>
        <v>114.21475822478362</v>
      </c>
      <c r="R5911" s="3">
        <f t="shared" si="1024"/>
        <v>0</v>
      </c>
      <c r="S5911" s="3">
        <f t="shared" si="1020"/>
        <v>0</v>
      </c>
      <c r="T5911" s="3">
        <f>(0.5*(1-COS(RADIANS(90-$X$3)))*(D5911+E5911)*'PV model'!$B$4)</f>
        <v>0</v>
      </c>
      <c r="U5911" s="3">
        <f t="shared" si="1025"/>
        <v>0</v>
      </c>
      <c r="V5911" s="3">
        <f>('PV model'!$B$13*(U5911/1000)*(1-'PV model'!$B$14*((20+C5911)-25))*'PV model'!$B$10)/'PV model'!$B$12</f>
        <v>0</v>
      </c>
    </row>
    <row r="5912" spans="1:22" x14ac:dyDescent="0.2">
      <c r="A5912" s="10">
        <f t="shared" si="1017"/>
        <v>247</v>
      </c>
      <c r="B5912" s="10">
        <f t="shared" si="1026"/>
        <v>3</v>
      </c>
      <c r="C5912" s="23">
        <v>12.3</v>
      </c>
      <c r="D5912" s="24">
        <v>0</v>
      </c>
      <c r="E5912" s="24">
        <v>0</v>
      </c>
      <c r="F5912" s="48"/>
      <c r="G5912" s="48"/>
      <c r="H5912" s="1">
        <f t="shared" si="1027"/>
        <v>6.579515475168412</v>
      </c>
      <c r="I5912" s="1">
        <f t="shared" si="1021"/>
        <v>1.6557724670464449</v>
      </c>
      <c r="J5912" s="4">
        <f>B5912+('PV model'!$B$3/15)+(I5912/60)</f>
        <v>2.7509295411174404</v>
      </c>
      <c r="K5912" s="2">
        <f t="shared" si="1022"/>
        <v>138.7360568832384</v>
      </c>
      <c r="L5912" s="2">
        <f>DEGREES(ASIN((((COS(RADIANS('PV model'!$B$2))*COS(RADIANS(H5912))*COS(RADIANS(K5912)))+(SIN(RADIANS('PV model'!$B$2))*SIN(RADIANS(H5912)))))))</f>
        <v>-19.179074883662256</v>
      </c>
      <c r="M5912" s="3">
        <f t="shared" si="1018"/>
        <v>0</v>
      </c>
      <c r="N5912" s="2">
        <f t="shared" si="1023"/>
        <v>43.922687197410333</v>
      </c>
      <c r="O5912" s="2">
        <f>IF('PV model'!$B$2&gt;0, 180-N5912,IF('PV model'!$B$2&lt;0,0-N5912,N5912))</f>
        <v>136.07731280258966</v>
      </c>
      <c r="P5912" s="2">
        <f>ABS(O5912-'PV model'!$B$5)</f>
        <v>68.92268719741034</v>
      </c>
      <c r="Q5912" s="3">
        <f t="shared" si="1019"/>
        <v>109.17907488366225</v>
      </c>
      <c r="R5912" s="3">
        <f t="shared" si="1024"/>
        <v>0</v>
      </c>
      <c r="S5912" s="3">
        <f t="shared" si="1020"/>
        <v>0</v>
      </c>
      <c r="T5912" s="3">
        <f>(0.5*(1-COS(RADIANS(90-$X$3)))*(D5912+E5912)*'PV model'!$B$4)</f>
        <v>0</v>
      </c>
      <c r="U5912" s="3">
        <f t="shared" si="1025"/>
        <v>0</v>
      </c>
      <c r="V5912" s="3">
        <f>('PV model'!$B$13*(U5912/1000)*(1-'PV model'!$B$14*((20+C5912)-25))*'PV model'!$B$10)/'PV model'!$B$12</f>
        <v>0</v>
      </c>
    </row>
    <row r="5913" spans="1:22" x14ac:dyDescent="0.2">
      <c r="A5913" s="10">
        <f t="shared" si="1017"/>
        <v>247</v>
      </c>
      <c r="B5913" s="10">
        <f t="shared" si="1026"/>
        <v>4</v>
      </c>
      <c r="C5913" s="23">
        <v>12.6</v>
      </c>
      <c r="D5913" s="24">
        <v>0</v>
      </c>
      <c r="E5913" s="24">
        <v>0</v>
      </c>
      <c r="F5913" s="48"/>
      <c r="G5913" s="48"/>
      <c r="H5913" s="1">
        <f t="shared" si="1027"/>
        <v>6.579515475168412</v>
      </c>
      <c r="I5913" s="1">
        <f t="shared" si="1021"/>
        <v>1.6557724670464449</v>
      </c>
      <c r="J5913" s="4">
        <f>B5913+('PV model'!$B$3/15)+(I5913/60)</f>
        <v>3.7509295411174404</v>
      </c>
      <c r="K5913" s="2">
        <f t="shared" si="1022"/>
        <v>123.7360568832384</v>
      </c>
      <c r="L5913" s="2">
        <f>DEGREES(ASIN((((COS(RADIANS('PV model'!$B$2))*COS(RADIANS(H5913))*COS(RADIANS(K5913)))+(SIN(RADIANS('PV model'!$B$2))*SIN(RADIANS(H5913)))))))</f>
        <v>-12.595232019708011</v>
      </c>
      <c r="M5913" s="3">
        <f t="shared" si="1018"/>
        <v>0</v>
      </c>
      <c r="N5913" s="2">
        <f t="shared" si="1023"/>
        <v>57.832870204884927</v>
      </c>
      <c r="O5913" s="2">
        <f>IF('PV model'!$B$2&gt;0, 180-N5913,IF('PV model'!$B$2&lt;0,0-N5913,N5913))</f>
        <v>122.16712979511507</v>
      </c>
      <c r="P5913" s="2">
        <f>ABS(O5913-'PV model'!$B$5)</f>
        <v>82.832870204884927</v>
      </c>
      <c r="Q5913" s="3">
        <f t="shared" si="1019"/>
        <v>102.59523201970801</v>
      </c>
      <c r="R5913" s="3">
        <f t="shared" si="1024"/>
        <v>0</v>
      </c>
      <c r="S5913" s="3">
        <f t="shared" si="1020"/>
        <v>0</v>
      </c>
      <c r="T5913" s="3">
        <f>(0.5*(1-COS(RADIANS(90-$X$3)))*(D5913+E5913)*'PV model'!$B$4)</f>
        <v>0</v>
      </c>
      <c r="U5913" s="3">
        <f t="shared" si="1025"/>
        <v>0</v>
      </c>
      <c r="V5913" s="3">
        <f>('PV model'!$B$13*(U5913/1000)*(1-'PV model'!$B$14*((20+C5913)-25))*'PV model'!$B$10)/'PV model'!$B$12</f>
        <v>0</v>
      </c>
    </row>
    <row r="5914" spans="1:22" x14ac:dyDescent="0.2">
      <c r="A5914" s="10">
        <f t="shared" si="1017"/>
        <v>247</v>
      </c>
      <c r="B5914" s="10">
        <f t="shared" si="1026"/>
        <v>5</v>
      </c>
      <c r="C5914" s="23">
        <v>12</v>
      </c>
      <c r="D5914" s="24">
        <v>0</v>
      </c>
      <c r="E5914" s="24">
        <v>0</v>
      </c>
      <c r="F5914" s="48"/>
      <c r="G5914" s="48"/>
      <c r="H5914" s="1">
        <f t="shared" si="1027"/>
        <v>6.579515475168412</v>
      </c>
      <c r="I5914" s="1">
        <f t="shared" si="1021"/>
        <v>1.6557724670464449</v>
      </c>
      <c r="J5914" s="4">
        <f>B5914+('PV model'!$B$3/15)+(I5914/60)</f>
        <v>4.7509295411174408</v>
      </c>
      <c r="K5914" s="2">
        <f t="shared" si="1022"/>
        <v>108.73605688323839</v>
      </c>
      <c r="L5914" s="2">
        <f>DEGREES(ASIN((((COS(RADIANS('PV model'!$B$2))*COS(RADIANS(H5914))*COS(RADIANS(K5914)))+(SIN(RADIANS('PV model'!$B$2))*SIN(RADIANS(H5914)))))))</f>
        <v>-4.9511586154392431</v>
      </c>
      <c r="M5914" s="3">
        <f t="shared" si="1018"/>
        <v>0</v>
      </c>
      <c r="N5914" s="2">
        <f t="shared" si="1023"/>
        <v>70.785766736509814</v>
      </c>
      <c r="O5914" s="2">
        <f>IF('PV model'!$B$2&gt;0, 180-N5914,IF('PV model'!$B$2&lt;0,0-N5914,N5914))</f>
        <v>109.21423326349019</v>
      </c>
      <c r="P5914" s="2">
        <f>ABS(O5914-'PV model'!$B$5)</f>
        <v>95.785766736509814</v>
      </c>
      <c r="Q5914" s="3">
        <f t="shared" si="1019"/>
        <v>94.951158615439255</v>
      </c>
      <c r="R5914" s="3">
        <f t="shared" si="1024"/>
        <v>0</v>
      </c>
      <c r="S5914" s="3">
        <f t="shared" si="1020"/>
        <v>0</v>
      </c>
      <c r="T5914" s="3">
        <f>(0.5*(1-COS(RADIANS(90-$X$3)))*(D5914+E5914)*'PV model'!$B$4)</f>
        <v>0</v>
      </c>
      <c r="U5914" s="3">
        <f t="shared" si="1025"/>
        <v>0</v>
      </c>
      <c r="V5914" s="3">
        <f>('PV model'!$B$13*(U5914/1000)*(1-'PV model'!$B$14*((20+C5914)-25))*'PV model'!$B$10)/'PV model'!$B$12</f>
        <v>0</v>
      </c>
    </row>
    <row r="5915" spans="1:22" x14ac:dyDescent="0.2">
      <c r="A5915" s="10">
        <f t="shared" si="1017"/>
        <v>247</v>
      </c>
      <c r="B5915" s="10">
        <f t="shared" si="1026"/>
        <v>6</v>
      </c>
      <c r="C5915" s="23">
        <v>11.8</v>
      </c>
      <c r="D5915" s="24">
        <v>0</v>
      </c>
      <c r="E5915" s="24">
        <v>0.88200000000000001</v>
      </c>
      <c r="F5915" s="48"/>
      <c r="G5915" s="48"/>
      <c r="H5915" s="1">
        <f t="shared" si="1027"/>
        <v>6.579515475168412</v>
      </c>
      <c r="I5915" s="1">
        <f t="shared" si="1021"/>
        <v>1.6557724670464449</v>
      </c>
      <c r="J5915" s="4">
        <f>B5915+('PV model'!$B$3/15)+(I5915/60)</f>
        <v>5.7509295411174408</v>
      </c>
      <c r="K5915" s="2">
        <f t="shared" si="1022"/>
        <v>93.73605688323839</v>
      </c>
      <c r="L5915" s="2">
        <f>DEGREES(ASIN((((COS(RADIANS('PV model'!$B$2))*COS(RADIANS(H5915))*COS(RADIANS(K5915)))+(SIN(RADIANS('PV model'!$B$2))*SIN(RADIANS(H5915)))))))</f>
        <v>3.3115857339176569</v>
      </c>
      <c r="M5915" s="3">
        <f t="shared" si="1018"/>
        <v>3.3115857339176569</v>
      </c>
      <c r="N5915" s="2">
        <f t="shared" si="1023"/>
        <v>83.197669222131935</v>
      </c>
      <c r="O5915" s="2">
        <f>IF('PV model'!$B$2&gt;0, 180-N5915,IF('PV model'!$B$2&lt;0,0-N5915,N5915))</f>
        <v>96.802330777868065</v>
      </c>
      <c r="P5915" s="2">
        <f>ABS(O5915-'PV model'!$B$5)</f>
        <v>108.19766922213194</v>
      </c>
      <c r="Q5915" s="3">
        <f t="shared" si="1019"/>
        <v>86.688414266082347</v>
      </c>
      <c r="R5915" s="3">
        <f t="shared" si="1024"/>
        <v>0</v>
      </c>
      <c r="S5915" s="3">
        <f t="shared" si="1020"/>
        <v>0.88200000000000001</v>
      </c>
      <c r="T5915" s="3">
        <f>(0.5*(1-COS(RADIANS(90-$X$3)))*(D5915+E5915)*'PV model'!$B$4)</f>
        <v>0</v>
      </c>
      <c r="U5915" s="3">
        <f t="shared" si="1025"/>
        <v>0.88200000000000001</v>
      </c>
      <c r="V5915" s="3">
        <f>('PV model'!$B$13*(U5915/1000)*(1-'PV model'!$B$14*((20+C5915)-25))*'PV model'!$B$10)/'PV model'!$B$12</f>
        <v>8.5766639615999993E-2</v>
      </c>
    </row>
    <row r="5916" spans="1:22" x14ac:dyDescent="0.2">
      <c r="A5916" s="10">
        <f t="shared" si="1017"/>
        <v>247</v>
      </c>
      <c r="B5916" s="10">
        <f t="shared" si="1026"/>
        <v>7</v>
      </c>
      <c r="C5916" s="23">
        <v>12</v>
      </c>
      <c r="D5916" s="24">
        <v>0</v>
      </c>
      <c r="E5916" s="24">
        <v>27.342000000000002</v>
      </c>
      <c r="F5916" s="48"/>
      <c r="G5916" s="48"/>
      <c r="H5916" s="1">
        <f t="shared" si="1027"/>
        <v>6.579515475168412</v>
      </c>
      <c r="I5916" s="1">
        <f t="shared" si="1021"/>
        <v>1.6557724670464449</v>
      </c>
      <c r="J5916" s="4">
        <f>B5916+('PV model'!$B$3/15)+(I5916/60)</f>
        <v>6.7509295411174408</v>
      </c>
      <c r="K5916" s="2">
        <f t="shared" si="1022"/>
        <v>78.73605688323839</v>
      </c>
      <c r="L5916" s="2">
        <f>DEGREES(ASIN((((COS(RADIANS('PV model'!$B$2))*COS(RADIANS(H5916))*COS(RADIANS(K5916)))+(SIN(RADIANS('PV model'!$B$2))*SIN(RADIANS(H5916)))))))</f>
        <v>11.790685181869366</v>
      </c>
      <c r="M5916" s="3">
        <f t="shared" si="1018"/>
        <v>11.790685181869366</v>
      </c>
      <c r="N5916" s="2">
        <f t="shared" si="1023"/>
        <v>84.429898691662558</v>
      </c>
      <c r="O5916" s="2">
        <f>IF('PV model'!$B$2&gt;0, 180-N5916,IF('PV model'!$B$2&lt;0,0-N5916,N5916))</f>
        <v>95.570101308337442</v>
      </c>
      <c r="P5916" s="2">
        <f>ABS(O5916-'PV model'!$B$5)</f>
        <v>109.42989869166256</v>
      </c>
      <c r="Q5916" s="3">
        <f t="shared" si="1019"/>
        <v>78.209314818130636</v>
      </c>
      <c r="R5916" s="3">
        <f t="shared" si="1024"/>
        <v>0</v>
      </c>
      <c r="S5916" s="3">
        <f t="shared" si="1020"/>
        <v>27.342000000000002</v>
      </c>
      <c r="T5916" s="3">
        <f>(0.5*(1-COS(RADIANS(90-$X$3)))*(D5916+E5916)*'PV model'!$B$4)</f>
        <v>0</v>
      </c>
      <c r="U5916" s="3">
        <f t="shared" si="1025"/>
        <v>27.342000000000002</v>
      </c>
      <c r="V5916" s="3">
        <f>('PV model'!$B$13*(U5916/1000)*(1-'PV model'!$B$14*((20+C5916)-25))*'PV model'!$B$10)/'PV model'!$B$12</f>
        <v>2.6565793430400002</v>
      </c>
    </row>
    <row r="5917" spans="1:22" x14ac:dyDescent="0.2">
      <c r="A5917" s="10">
        <f t="shared" si="1017"/>
        <v>247</v>
      </c>
      <c r="B5917" s="10">
        <f t="shared" si="1026"/>
        <v>8</v>
      </c>
      <c r="C5917" s="23">
        <v>12.3</v>
      </c>
      <c r="D5917" s="24">
        <v>225.61245</v>
      </c>
      <c r="E5917" s="24">
        <v>89.963999999999999</v>
      </c>
      <c r="F5917" s="48"/>
      <c r="G5917" s="48"/>
      <c r="H5917" s="1">
        <f t="shared" si="1027"/>
        <v>6.579515475168412</v>
      </c>
      <c r="I5917" s="1">
        <f t="shared" si="1021"/>
        <v>1.6557724670464449</v>
      </c>
      <c r="J5917" s="4">
        <f>B5917+('PV model'!$B$3/15)+(I5917/60)</f>
        <v>7.7509295411174408</v>
      </c>
      <c r="K5917" s="2">
        <f t="shared" si="1022"/>
        <v>63.73605688323839</v>
      </c>
      <c r="L5917" s="2">
        <f>DEGREES(ASIN((((COS(RADIANS('PV model'!$B$2))*COS(RADIANS(H5917))*COS(RADIANS(K5917)))+(SIN(RADIANS('PV model'!$B$2))*SIN(RADIANS(H5917)))))))</f>
        <v>20.085251331736249</v>
      </c>
      <c r="M5917" s="3">
        <f t="shared" si="1018"/>
        <v>20.085251331736249</v>
      </c>
      <c r="N5917" s="2">
        <f t="shared" si="1023"/>
        <v>71.540350138366534</v>
      </c>
      <c r="O5917" s="2">
        <f>IF('PV model'!$B$2&gt;0, 180-N5917,IF('PV model'!$B$2&lt;0,0-N5917,N5917))</f>
        <v>108.45964986163347</v>
      </c>
      <c r="P5917" s="2">
        <f>ABS(O5917-'PV model'!$B$5)</f>
        <v>96.540350138366534</v>
      </c>
      <c r="Q5917" s="3">
        <f t="shared" si="1019"/>
        <v>69.914748668263741</v>
      </c>
      <c r="R5917" s="3">
        <f t="shared" si="1024"/>
        <v>225.61245000000008</v>
      </c>
      <c r="S5917" s="3">
        <f t="shared" si="1020"/>
        <v>113.96175240898602</v>
      </c>
      <c r="T5917" s="3">
        <f>(0.5*(1-COS(RADIANS(90-$X$3)))*(D5917+E5917)*'PV model'!$B$4)</f>
        <v>0</v>
      </c>
      <c r="U5917" s="3">
        <f t="shared" si="1025"/>
        <v>339.57420240898608</v>
      </c>
      <c r="V5917" s="3">
        <f>('PV model'!$B$13*(U5917/1000)*(1-'PV model'!$B$14*((20+C5917)-25))*'PV model'!$B$10)/'PV model'!$B$12</f>
        <v>32.952677224436414</v>
      </c>
    </row>
    <row r="5918" spans="1:22" x14ac:dyDescent="0.2">
      <c r="A5918" s="10">
        <f t="shared" si="1017"/>
        <v>247</v>
      </c>
      <c r="B5918" s="10">
        <f t="shared" si="1026"/>
        <v>9</v>
      </c>
      <c r="C5918" s="23">
        <v>13.3</v>
      </c>
      <c r="D5918" s="24">
        <v>96.530699999999996</v>
      </c>
      <c r="E5918" s="24">
        <v>130.536</v>
      </c>
      <c r="F5918" s="48"/>
      <c r="G5918" s="48"/>
      <c r="H5918" s="1">
        <f t="shared" si="1027"/>
        <v>6.579515475168412</v>
      </c>
      <c r="I5918" s="1">
        <f t="shared" si="1021"/>
        <v>1.6557724670464449</v>
      </c>
      <c r="J5918" s="4">
        <f>B5918+('PV model'!$B$3/15)+(I5918/60)</f>
        <v>8.7509295411174399</v>
      </c>
      <c r="K5918" s="2">
        <f t="shared" si="1022"/>
        <v>48.736056883238405</v>
      </c>
      <c r="L5918" s="2">
        <f>DEGREES(ASIN((((COS(RADIANS('PV model'!$B$2))*COS(RADIANS(H5918))*COS(RADIANS(K5918)))+(SIN(RADIANS('PV model'!$B$2))*SIN(RADIANS(H5918)))))))</f>
        <v>27.744584464679196</v>
      </c>
      <c r="M5918" s="3">
        <f t="shared" si="1018"/>
        <v>27.744584464679196</v>
      </c>
      <c r="N5918" s="2">
        <f t="shared" si="1023"/>
        <v>57.536224911100994</v>
      </c>
      <c r="O5918" s="2">
        <f>IF('PV model'!$B$2&gt;0, 180-N5918,IF('PV model'!$B$2&lt;0,0-N5918,N5918))</f>
        <v>122.46377508889901</v>
      </c>
      <c r="P5918" s="2">
        <f>ABS(O5918-'PV model'!$B$5)</f>
        <v>82.536224911100987</v>
      </c>
      <c r="Q5918" s="3">
        <f t="shared" si="1019"/>
        <v>62.255415535320807</v>
      </c>
      <c r="R5918" s="3">
        <f t="shared" si="1024"/>
        <v>96.53070000000001</v>
      </c>
      <c r="S5918" s="3">
        <f t="shared" si="1020"/>
        <v>160.66944342354003</v>
      </c>
      <c r="T5918" s="3">
        <f>(0.5*(1-COS(RADIANS(90-$X$3)))*(D5918+E5918)*'PV model'!$B$4)</f>
        <v>0</v>
      </c>
      <c r="U5918" s="3">
        <f t="shared" si="1025"/>
        <v>257.20014342354006</v>
      </c>
      <c r="V5918" s="3">
        <f>('PV model'!$B$13*(U5918/1000)*(1-'PV model'!$B$14*((20+C5918)-25))*'PV model'!$B$10)/'PV model'!$B$12</f>
        <v>24.856163422241373</v>
      </c>
    </row>
    <row r="5919" spans="1:22" x14ac:dyDescent="0.2">
      <c r="A5919" s="10">
        <f t="shared" si="1017"/>
        <v>247</v>
      </c>
      <c r="B5919" s="10">
        <f t="shared" si="1026"/>
        <v>10</v>
      </c>
      <c r="C5919" s="23">
        <v>13.7</v>
      </c>
      <c r="D5919" s="24">
        <v>60.612299999999998</v>
      </c>
      <c r="E5919" s="24">
        <v>201.096</v>
      </c>
      <c r="F5919" s="48"/>
      <c r="G5919" s="48"/>
      <c r="H5919" s="1">
        <f t="shared" si="1027"/>
        <v>6.579515475168412</v>
      </c>
      <c r="I5919" s="1">
        <f t="shared" si="1021"/>
        <v>1.6557724670464449</v>
      </c>
      <c r="J5919" s="4">
        <f>B5919+('PV model'!$B$3/15)+(I5919/60)</f>
        <v>9.7509295411174399</v>
      </c>
      <c r="K5919" s="2">
        <f t="shared" si="1022"/>
        <v>33.736056883238405</v>
      </c>
      <c r="L5919" s="2">
        <f>DEGREES(ASIN((((COS(RADIANS('PV model'!$B$2))*COS(RADIANS(H5919))*COS(RADIANS(K5919)))+(SIN(RADIANS('PV model'!$B$2))*SIN(RADIANS(H5919)))))))</f>
        <v>34.218741203795304</v>
      </c>
      <c r="M5919" s="3">
        <f t="shared" si="1018"/>
        <v>34.218741203795304</v>
      </c>
      <c r="N5919" s="2">
        <f t="shared" si="1023"/>
        <v>41.851757854486756</v>
      </c>
      <c r="O5919" s="2">
        <f>IF('PV model'!$B$2&gt;0, 180-N5919,IF('PV model'!$B$2&lt;0,0-N5919,N5919))</f>
        <v>138.14824214551325</v>
      </c>
      <c r="P5919" s="2">
        <f>ABS(O5919-'PV model'!$B$5)</f>
        <v>66.851757854486749</v>
      </c>
      <c r="Q5919" s="3">
        <f t="shared" si="1019"/>
        <v>55.781258796204696</v>
      </c>
      <c r="R5919" s="3">
        <f t="shared" si="1024"/>
        <v>60.612299999999983</v>
      </c>
      <c r="S5919" s="3">
        <f t="shared" si="1020"/>
        <v>231.44840097550261</v>
      </c>
      <c r="T5919" s="3">
        <f>(0.5*(1-COS(RADIANS(90-$X$3)))*(D5919+E5919)*'PV model'!$B$4)</f>
        <v>0</v>
      </c>
      <c r="U5919" s="3">
        <f t="shared" si="1025"/>
        <v>292.06070097550258</v>
      </c>
      <c r="V5919" s="3">
        <f>('PV model'!$B$13*(U5919/1000)*(1-'PV model'!$B$14*((20+C5919)-25))*'PV model'!$B$10)/'PV model'!$B$12</f>
        <v>28.178422978612243</v>
      </c>
    </row>
    <row r="5920" spans="1:22" x14ac:dyDescent="0.2">
      <c r="A5920" s="10">
        <f t="shared" si="1017"/>
        <v>247</v>
      </c>
      <c r="B5920" s="10">
        <f t="shared" si="1026"/>
        <v>11</v>
      </c>
      <c r="C5920" s="23">
        <v>13.7</v>
      </c>
      <c r="D5920" s="24">
        <v>102.14295</v>
      </c>
      <c r="E5920" s="24">
        <v>228.43799999999999</v>
      </c>
      <c r="F5920" s="48"/>
      <c r="G5920" s="48"/>
      <c r="H5920" s="1">
        <f t="shared" si="1027"/>
        <v>6.579515475168412</v>
      </c>
      <c r="I5920" s="1">
        <f t="shared" si="1021"/>
        <v>1.6557724670464449</v>
      </c>
      <c r="J5920" s="4">
        <f>B5920+('PV model'!$B$3/15)+(I5920/60)</f>
        <v>10.75092954111744</v>
      </c>
      <c r="K5920" s="2">
        <f t="shared" si="1022"/>
        <v>18.736056883238401</v>
      </c>
      <c r="L5920" s="2">
        <f>DEGREES(ASIN((((COS(RADIANS('PV model'!$B$2))*COS(RADIANS(H5920))*COS(RADIANS(K5920)))+(SIN(RADIANS('PV model'!$B$2))*SIN(RADIANS(H5920)))))))</f>
        <v>38.850366603597479</v>
      </c>
      <c r="M5920" s="3">
        <f t="shared" si="1018"/>
        <v>38.850366603597479</v>
      </c>
      <c r="N5920" s="2">
        <f t="shared" si="1023"/>
        <v>24.187966645917236</v>
      </c>
      <c r="O5920" s="2">
        <f>IF('PV model'!$B$2&gt;0, 180-N5920,IF('PV model'!$B$2&lt;0,0-N5920,N5920))</f>
        <v>155.81203335408276</v>
      </c>
      <c r="P5920" s="2">
        <f>ABS(O5920-'PV model'!$B$5)</f>
        <v>49.187966645917243</v>
      </c>
      <c r="Q5920" s="3">
        <f t="shared" si="1019"/>
        <v>51.149633396402521</v>
      </c>
      <c r="R5920" s="3">
        <f t="shared" si="1024"/>
        <v>102.14295000000001</v>
      </c>
      <c r="S5920" s="3">
        <f t="shared" si="1020"/>
        <v>273.77044711698227</v>
      </c>
      <c r="T5920" s="3">
        <f>(0.5*(1-COS(RADIANS(90-$X$3)))*(D5920+E5920)*'PV model'!$B$4)</f>
        <v>0</v>
      </c>
      <c r="U5920" s="3">
        <f t="shared" si="1025"/>
        <v>375.91339711698231</v>
      </c>
      <c r="V5920" s="3">
        <f>('PV model'!$B$13*(U5920/1000)*(1-'PV model'!$B$14*((20+C5920)-25))*'PV model'!$B$10)/'PV model'!$B$12</f>
        <v>36.268647825295233</v>
      </c>
    </row>
    <row r="5921" spans="1:22" x14ac:dyDescent="0.2">
      <c r="A5921" s="10">
        <f t="shared" si="1017"/>
        <v>247</v>
      </c>
      <c r="B5921" s="10">
        <f t="shared" si="1026"/>
        <v>12</v>
      </c>
      <c r="C5921" s="23">
        <v>13.8</v>
      </c>
      <c r="D5921" s="24">
        <v>105.5103</v>
      </c>
      <c r="E5921" s="24">
        <v>253.13400000000001</v>
      </c>
      <c r="F5921" s="48"/>
      <c r="G5921" s="48"/>
      <c r="H5921" s="1">
        <f t="shared" si="1027"/>
        <v>6.579515475168412</v>
      </c>
      <c r="I5921" s="1">
        <f t="shared" si="1021"/>
        <v>1.6557724670464449</v>
      </c>
      <c r="J5921" s="4">
        <f>B5921+('PV model'!$B$3/15)+(I5921/60)</f>
        <v>11.75092954111744</v>
      </c>
      <c r="K5921" s="2">
        <f t="shared" si="1022"/>
        <v>3.7360568832384011</v>
      </c>
      <c r="L5921" s="2">
        <f>DEGREES(ASIN((((COS(RADIANS('PV model'!$B$2))*COS(RADIANS(H5921))*COS(RADIANS(K5921)))+(SIN(RADIANS('PV model'!$B$2))*SIN(RADIANS(H5921)))))))</f>
        <v>40.988686655396776</v>
      </c>
      <c r="M5921" s="3">
        <f t="shared" si="1018"/>
        <v>40.988686655396776</v>
      </c>
      <c r="N5921" s="2">
        <f t="shared" si="1023"/>
        <v>4.919434725242037</v>
      </c>
      <c r="O5921" s="2">
        <f>IF('PV model'!$B$2&gt;0, 180-N5921,IF('PV model'!$B$2&lt;0,0-N5921,N5921))</f>
        <v>175.08056527475796</v>
      </c>
      <c r="P5921" s="2">
        <f>ABS(O5921-'PV model'!$B$5)</f>
        <v>29.919434725242041</v>
      </c>
      <c r="Q5921" s="3">
        <f t="shared" si="1019"/>
        <v>49.011313344603224</v>
      </c>
      <c r="R5921" s="3">
        <f t="shared" si="1024"/>
        <v>105.51029999999999</v>
      </c>
      <c r="S5921" s="3">
        <f t="shared" si="1020"/>
        <v>301.1805826384296</v>
      </c>
      <c r="T5921" s="3">
        <f>(0.5*(1-COS(RADIANS(90-$X$3)))*(D5921+E5921)*'PV model'!$B$4)</f>
        <v>0</v>
      </c>
      <c r="U5921" s="3">
        <f t="shared" si="1025"/>
        <v>406.69088263842957</v>
      </c>
      <c r="V5921" s="3">
        <f>('PV model'!$B$13*(U5921/1000)*(1-'PV model'!$B$14*((20+C5921)-25))*'PV model'!$B$10)/'PV model'!$B$12</f>
        <v>39.221841342412901</v>
      </c>
    </row>
    <row r="5922" spans="1:22" x14ac:dyDescent="0.2">
      <c r="A5922" s="10">
        <f t="shared" si="1017"/>
        <v>247</v>
      </c>
      <c r="B5922" s="10">
        <f t="shared" si="1026"/>
        <v>13</v>
      </c>
      <c r="C5922" s="23">
        <v>14</v>
      </c>
      <c r="D5922" s="24">
        <v>106.63275</v>
      </c>
      <c r="E5922" s="24">
        <v>259.30799999999999</v>
      </c>
      <c r="F5922" s="48"/>
      <c r="G5922" s="48"/>
      <c r="H5922" s="1">
        <f t="shared" si="1027"/>
        <v>6.579515475168412</v>
      </c>
      <c r="I5922" s="1">
        <f t="shared" si="1021"/>
        <v>1.6557724670464449</v>
      </c>
      <c r="J5922" s="4">
        <f>B5922+('PV model'!$B$3/15)+(I5922/60)</f>
        <v>12.75092954111744</v>
      </c>
      <c r="K5922" s="2">
        <f t="shared" si="1022"/>
        <v>-11.263943116761599</v>
      </c>
      <c r="L5922" s="2">
        <f>DEGREES(ASIN((((COS(RADIANS('PV model'!$B$2))*COS(RADIANS(H5922))*COS(RADIANS(K5922)))+(SIN(RADIANS('PV model'!$B$2))*SIN(RADIANS(H5922)))))))</f>
        <v>40.260767482303514</v>
      </c>
      <c r="M5922" s="3">
        <f t="shared" si="1018"/>
        <v>40.260767482303514</v>
      </c>
      <c r="N5922" s="2">
        <f t="shared" si="1023"/>
        <v>-14.730820667646153</v>
      </c>
      <c r="O5922" s="2">
        <f>IF('PV model'!$B$2&gt;0, 180-N5922,IF('PV model'!$B$2&lt;0,0-N5922,N5922))</f>
        <v>194.73082066764616</v>
      </c>
      <c r="P5922" s="2">
        <f>ABS(O5922-'PV model'!$B$5)</f>
        <v>10.269179332353843</v>
      </c>
      <c r="Q5922" s="3">
        <f t="shared" si="1019"/>
        <v>49.739232517696479</v>
      </c>
      <c r="R5922" s="3">
        <f t="shared" si="1024"/>
        <v>106.63275</v>
      </c>
      <c r="S5922" s="3">
        <f t="shared" si="1020"/>
        <v>308.20159363493866</v>
      </c>
      <c r="T5922" s="3">
        <f>(0.5*(1-COS(RADIANS(90-$X$3)))*(D5922+E5922)*'PV model'!$B$4)</f>
        <v>0</v>
      </c>
      <c r="U5922" s="3">
        <f t="shared" si="1025"/>
        <v>414.83434363493865</v>
      </c>
      <c r="V5922" s="3">
        <f>('PV model'!$B$13*(U5922/1000)*(1-'PV model'!$B$14*((20+C5922)-25))*'PV model'!$B$10)/'PV model'!$B$12</f>
        <v>39.974034714117515</v>
      </c>
    </row>
    <row r="5923" spans="1:22" x14ac:dyDescent="0.2">
      <c r="A5923" s="10">
        <f t="shared" si="1017"/>
        <v>247</v>
      </c>
      <c r="B5923" s="10">
        <f t="shared" si="1026"/>
        <v>14</v>
      </c>
      <c r="C5923" s="23">
        <v>13.9</v>
      </c>
      <c r="D5923" s="24">
        <v>104.38785</v>
      </c>
      <c r="E5923" s="24">
        <v>246.95999999999998</v>
      </c>
      <c r="F5923" s="48"/>
      <c r="G5923" s="48"/>
      <c r="H5923" s="1">
        <f t="shared" si="1027"/>
        <v>6.579515475168412</v>
      </c>
      <c r="I5923" s="1">
        <f t="shared" si="1021"/>
        <v>1.6557724670464449</v>
      </c>
      <c r="J5923" s="4">
        <f>B5923+('PV model'!$B$3/15)+(I5923/60)</f>
        <v>13.75092954111744</v>
      </c>
      <c r="K5923" s="2">
        <f t="shared" si="1022"/>
        <v>-26.263943116761599</v>
      </c>
      <c r="L5923" s="2">
        <f>DEGREES(ASIN((((COS(RADIANS('PV model'!$B$2))*COS(RADIANS(H5923))*COS(RADIANS(K5923)))+(SIN(RADIANS('PV model'!$B$2))*SIN(RADIANS(H5923)))))))</f>
        <v>36.799599504604068</v>
      </c>
      <c r="M5923" s="3">
        <f t="shared" si="1018"/>
        <v>36.799599504604068</v>
      </c>
      <c r="N5923" s="2">
        <f t="shared" si="1023"/>
        <v>-33.297465962754863</v>
      </c>
      <c r="O5923" s="2">
        <f>IF('PV model'!$B$2&gt;0, 180-N5923,IF('PV model'!$B$2&lt;0,0-N5923,N5923))</f>
        <v>213.29746596275487</v>
      </c>
      <c r="P5923" s="2">
        <f>ABS(O5923-'PV model'!$B$5)</f>
        <v>8.2974659627548704</v>
      </c>
      <c r="Q5923" s="3">
        <f t="shared" si="1019"/>
        <v>53.200400495395932</v>
      </c>
      <c r="R5923" s="3">
        <f t="shared" si="1024"/>
        <v>104.38785</v>
      </c>
      <c r="S5923" s="3">
        <f t="shared" si="1020"/>
        <v>294.1248148942006</v>
      </c>
      <c r="T5923" s="3">
        <f>(0.5*(1-COS(RADIANS(90-$X$3)))*(D5923+E5923)*'PV model'!$B$4)</f>
        <v>0</v>
      </c>
      <c r="U5923" s="3">
        <f t="shared" si="1025"/>
        <v>398.51266489420061</v>
      </c>
      <c r="V5923" s="3">
        <f>('PV model'!$B$13*(U5923/1000)*(1-'PV model'!$B$14*((20+C5923)-25))*'PV model'!$B$10)/'PV model'!$B$12</f>
        <v>38.41718837783575</v>
      </c>
    </row>
    <row r="5924" spans="1:22" x14ac:dyDescent="0.2">
      <c r="A5924" s="10">
        <f t="shared" si="1017"/>
        <v>247</v>
      </c>
      <c r="B5924" s="10">
        <f t="shared" si="1026"/>
        <v>15</v>
      </c>
      <c r="C5924" s="23">
        <v>15</v>
      </c>
      <c r="D5924" s="24">
        <v>53.877600000000001</v>
      </c>
      <c r="E5924" s="24">
        <v>238.14</v>
      </c>
      <c r="F5924" s="48"/>
      <c r="G5924" s="48"/>
      <c r="H5924" s="1">
        <f t="shared" si="1027"/>
        <v>6.579515475168412</v>
      </c>
      <c r="I5924" s="1">
        <f t="shared" si="1021"/>
        <v>1.6557724670464449</v>
      </c>
      <c r="J5924" s="4">
        <f>B5924+('PV model'!$B$3/15)+(I5924/60)</f>
        <v>14.75092954111744</v>
      </c>
      <c r="K5924" s="2">
        <f t="shared" si="1022"/>
        <v>-41.263943116761595</v>
      </c>
      <c r="L5924" s="2">
        <f>DEGREES(ASIN((((COS(RADIANS('PV model'!$B$2))*COS(RADIANS(H5924))*COS(RADIANS(K5924)))+(SIN(RADIANS('PV model'!$B$2))*SIN(RADIANS(H5924)))))))</f>
        <v>31.156788749466024</v>
      </c>
      <c r="M5924" s="3">
        <f t="shared" si="1018"/>
        <v>31.156788749466024</v>
      </c>
      <c r="N5924" s="2">
        <f t="shared" si="1023"/>
        <v>-49.96239507896324</v>
      </c>
      <c r="O5924" s="2">
        <f>IF('PV model'!$B$2&gt;0, 180-N5924,IF('PV model'!$B$2&lt;0,0-N5924,N5924))</f>
        <v>229.96239507896325</v>
      </c>
      <c r="P5924" s="2">
        <f>ABS(O5924-'PV model'!$B$5)</f>
        <v>24.962395078963254</v>
      </c>
      <c r="Q5924" s="3">
        <f t="shared" si="1019"/>
        <v>58.843211250533976</v>
      </c>
      <c r="R5924" s="3">
        <f t="shared" si="1024"/>
        <v>53.877600000000015</v>
      </c>
      <c r="S5924" s="3">
        <f t="shared" si="1020"/>
        <v>266.41471627556729</v>
      </c>
      <c r="T5924" s="3">
        <f>(0.5*(1-COS(RADIANS(90-$X$3)))*(D5924+E5924)*'PV model'!$B$4)</f>
        <v>0</v>
      </c>
      <c r="U5924" s="3">
        <f t="shared" si="1025"/>
        <v>320.29231627556732</v>
      </c>
      <c r="V5924" s="3">
        <f>('PV model'!$B$13*(U5924/1000)*(1-'PV model'!$B$14*((20+C5924)-25))*'PV model'!$B$10)/'PV model'!$B$12</f>
        <v>30.735763137509476</v>
      </c>
    </row>
    <row r="5925" spans="1:22" x14ac:dyDescent="0.2">
      <c r="A5925" s="10">
        <f t="shared" si="1017"/>
        <v>247</v>
      </c>
      <c r="B5925" s="10">
        <f t="shared" si="1026"/>
        <v>16</v>
      </c>
      <c r="C5925" s="23">
        <v>15.8</v>
      </c>
      <c r="D5925" s="24">
        <v>236.83695</v>
      </c>
      <c r="E5925" s="24">
        <v>187.86599999999999</v>
      </c>
      <c r="F5925" s="48"/>
      <c r="G5925" s="48"/>
      <c r="H5925" s="1">
        <f t="shared" si="1027"/>
        <v>6.579515475168412</v>
      </c>
      <c r="I5925" s="1">
        <f t="shared" si="1021"/>
        <v>1.6557724670464449</v>
      </c>
      <c r="J5925" s="4">
        <f>B5925+('PV model'!$B$3/15)+(I5925/60)</f>
        <v>15.75092954111744</v>
      </c>
      <c r="K5925" s="2">
        <f t="shared" si="1022"/>
        <v>-56.263943116761595</v>
      </c>
      <c r="L5925" s="2">
        <f>DEGREES(ASIN((((COS(RADIANS('PV model'!$B$2))*COS(RADIANS(H5925))*COS(RADIANS(K5925)))+(SIN(RADIANS('PV model'!$B$2))*SIN(RADIANS(H5925)))))))</f>
        <v>24.011629853279604</v>
      </c>
      <c r="M5925" s="3">
        <f t="shared" si="1018"/>
        <v>24.011629853279604</v>
      </c>
      <c r="N5925" s="2">
        <f t="shared" si="1023"/>
        <v>-64.741394377496164</v>
      </c>
      <c r="O5925" s="2">
        <f>IF('PV model'!$B$2&gt;0, 180-N5925,IF('PV model'!$B$2&lt;0,0-N5925,N5925))</f>
        <v>244.74139437749616</v>
      </c>
      <c r="P5925" s="2">
        <f>ABS(O5925-'PV model'!$B$5)</f>
        <v>39.741394377496164</v>
      </c>
      <c r="Q5925" s="3">
        <f t="shared" si="1019"/>
        <v>65.988370146720399</v>
      </c>
      <c r="R5925" s="3">
        <f t="shared" si="1024"/>
        <v>236.83695</v>
      </c>
      <c r="S5925" s="3">
        <f t="shared" si="1020"/>
        <v>236.36087418058841</v>
      </c>
      <c r="T5925" s="3">
        <f>(0.5*(1-COS(RADIANS(90-$X$3)))*(D5925+E5925)*'PV model'!$B$4)</f>
        <v>0</v>
      </c>
      <c r="U5925" s="3">
        <f t="shared" si="1025"/>
        <v>473.19782418058844</v>
      </c>
      <c r="V5925" s="3">
        <f>('PV model'!$B$13*(U5925/1000)*(1-'PV model'!$B$14*((20+C5925)-25))*'PV model'!$B$10)/'PV model'!$B$12</f>
        <v>45.257457590471653</v>
      </c>
    </row>
    <row r="5926" spans="1:22" x14ac:dyDescent="0.2">
      <c r="A5926" s="10">
        <f t="shared" si="1017"/>
        <v>247</v>
      </c>
      <c r="B5926" s="10">
        <f t="shared" si="1026"/>
        <v>17</v>
      </c>
      <c r="C5926" s="23">
        <v>14.7</v>
      </c>
      <c r="D5926" s="24">
        <v>81.938850000000002</v>
      </c>
      <c r="E5926" s="24">
        <v>116.42399999999999</v>
      </c>
      <c r="F5926" s="48"/>
      <c r="G5926" s="48"/>
      <c r="H5926" s="1">
        <f t="shared" si="1027"/>
        <v>6.579515475168412</v>
      </c>
      <c r="I5926" s="1">
        <f t="shared" si="1021"/>
        <v>1.6557724670464449</v>
      </c>
      <c r="J5926" s="4">
        <f>B5926+('PV model'!$B$3/15)+(I5926/60)</f>
        <v>16.75092954111744</v>
      </c>
      <c r="K5926" s="2">
        <f t="shared" si="1022"/>
        <v>-71.263943116761595</v>
      </c>
      <c r="L5926" s="2">
        <f>DEGREES(ASIN((((COS(RADIANS('PV model'!$B$2))*COS(RADIANS(H5926))*COS(RADIANS(K5926)))+(SIN(RADIANS('PV model'!$B$2))*SIN(RADIANS(H5926)))))))</f>
        <v>15.97193967695228</v>
      </c>
      <c r="M5926" s="3">
        <f t="shared" si="1018"/>
        <v>15.97193967695228</v>
      </c>
      <c r="N5926" s="2">
        <f t="shared" si="1023"/>
        <v>-78.110394317504557</v>
      </c>
      <c r="O5926" s="2">
        <f>IF('PV model'!$B$2&gt;0, 180-N5926,IF('PV model'!$B$2&lt;0,0-N5926,N5926))</f>
        <v>258.11039431750453</v>
      </c>
      <c r="P5926" s="2">
        <f>ABS(O5926-'PV model'!$B$5)</f>
        <v>53.110394317504529</v>
      </c>
      <c r="Q5926" s="3">
        <f t="shared" si="1019"/>
        <v>74.028060323047725</v>
      </c>
      <c r="R5926" s="3">
        <f t="shared" si="1024"/>
        <v>81.93884999999996</v>
      </c>
      <c r="S5926" s="3">
        <f t="shared" si="1020"/>
        <v>135.64515736220062</v>
      </c>
      <c r="T5926" s="3">
        <f>(0.5*(1-COS(RADIANS(90-$X$3)))*(D5926+E5926)*'PV model'!$B$4)</f>
        <v>0</v>
      </c>
      <c r="U5926" s="3">
        <f t="shared" si="1025"/>
        <v>217.58400736220057</v>
      </c>
      <c r="V5926" s="3">
        <f>('PV model'!$B$13*(U5926/1000)*(1-'PV model'!$B$14*((20+C5926)-25))*'PV model'!$B$10)/'PV model'!$B$12</f>
        <v>20.905809117739654</v>
      </c>
    </row>
    <row r="5927" spans="1:22" x14ac:dyDescent="0.2">
      <c r="A5927" s="10">
        <f t="shared" si="1017"/>
        <v>247</v>
      </c>
      <c r="B5927" s="10">
        <f t="shared" si="1026"/>
        <v>18</v>
      </c>
      <c r="C5927" s="23">
        <v>14.6</v>
      </c>
      <c r="D5927" s="24">
        <v>60.612299999999998</v>
      </c>
      <c r="E5927" s="24">
        <v>82.025999999999996</v>
      </c>
      <c r="F5927" s="48"/>
      <c r="G5927" s="48"/>
      <c r="H5927" s="1">
        <f t="shared" si="1027"/>
        <v>6.579515475168412</v>
      </c>
      <c r="I5927" s="1">
        <f t="shared" si="1021"/>
        <v>1.6557724670464449</v>
      </c>
      <c r="J5927" s="4">
        <f>B5927+('PV model'!$B$3/15)+(I5927/60)</f>
        <v>17.75092954111744</v>
      </c>
      <c r="K5927" s="2">
        <f t="shared" si="1022"/>
        <v>-86.263943116761595</v>
      </c>
      <c r="L5927" s="2">
        <f>DEGREES(ASIN((((COS(RADIANS('PV model'!$B$2))*COS(RADIANS(H5927))*COS(RADIANS(K5927)))+(SIN(RADIANS('PV model'!$B$2))*SIN(RADIANS(H5927)))))))</f>
        <v>7.5328229266869888</v>
      </c>
      <c r="M5927" s="3">
        <f t="shared" si="1018"/>
        <v>7.5328229266869888</v>
      </c>
      <c r="N5927" s="2">
        <f t="shared" si="1023"/>
        <v>-89.332265396160622</v>
      </c>
      <c r="O5927" s="2">
        <f>IF('PV model'!$B$2&gt;0, 180-N5927,IF('PV model'!$B$2&lt;0,0-N5927,N5927))</f>
        <v>269.33226539616061</v>
      </c>
      <c r="P5927" s="2">
        <f>ABS(O5927-'PV model'!$B$5)</f>
        <v>64.332265396160608</v>
      </c>
      <c r="Q5927" s="3">
        <f t="shared" si="1019"/>
        <v>82.46717707331301</v>
      </c>
      <c r="R5927" s="3">
        <f t="shared" si="1024"/>
        <v>60.612300000000005</v>
      </c>
      <c r="S5927" s="3">
        <f t="shared" si="1020"/>
        <v>92.759125391367306</v>
      </c>
      <c r="T5927" s="3">
        <f>(0.5*(1-COS(RADIANS(90-$X$3)))*(D5927+E5927)*'PV model'!$B$4)</f>
        <v>0</v>
      </c>
      <c r="U5927" s="3">
        <f t="shared" si="1025"/>
        <v>153.37142539136732</v>
      </c>
      <c r="V5927" s="3">
        <f>('PV model'!$B$13*(U5927/1000)*(1-'PV model'!$B$14*((20+C5927)-25))*'PV model'!$B$10)/'PV model'!$B$12</f>
        <v>14.742296987127629</v>
      </c>
    </row>
    <row r="5928" spans="1:22" x14ac:dyDescent="0.2">
      <c r="A5928" s="10">
        <f t="shared" si="1017"/>
        <v>247</v>
      </c>
      <c r="B5928" s="10">
        <f t="shared" si="1026"/>
        <v>19</v>
      </c>
      <c r="C5928" s="23">
        <v>13.8</v>
      </c>
      <c r="D5928" s="24">
        <v>0</v>
      </c>
      <c r="E5928" s="24">
        <v>14.112</v>
      </c>
      <c r="F5928" s="48"/>
      <c r="G5928" s="48"/>
      <c r="H5928" s="1">
        <f t="shared" si="1027"/>
        <v>6.579515475168412</v>
      </c>
      <c r="I5928" s="1">
        <f t="shared" si="1021"/>
        <v>1.6557724670464449</v>
      </c>
      <c r="J5928" s="4">
        <f>B5928+('PV model'!$B$3/15)+(I5928/60)</f>
        <v>18.75092954111744</v>
      </c>
      <c r="K5928" s="2">
        <f t="shared" si="1022"/>
        <v>-101.2639431167616</v>
      </c>
      <c r="L5928" s="2">
        <f>DEGREES(ASIN((((COS(RADIANS('PV model'!$B$2))*COS(RADIANS(H5928))*COS(RADIANS(K5928)))+(SIN(RADIANS('PV model'!$B$2))*SIN(RADIANS(H5928)))))))</f>
        <v>-0.88679490150356066</v>
      </c>
      <c r="M5928" s="3">
        <f t="shared" si="1018"/>
        <v>0</v>
      </c>
      <c r="N5928" s="2">
        <f t="shared" si="1023"/>
        <v>-77.00638888107153</v>
      </c>
      <c r="O5928" s="2">
        <f>IF('PV model'!$B$2&gt;0, 180-N5928,IF('PV model'!$B$2&lt;0,0-N5928,N5928))</f>
        <v>257.00638888107153</v>
      </c>
      <c r="P5928" s="2">
        <f>ABS(O5928-'PV model'!$B$5)</f>
        <v>52.00638888107153</v>
      </c>
      <c r="Q5928" s="3">
        <f t="shared" si="1019"/>
        <v>90.886794901503563</v>
      </c>
      <c r="R5928" s="3">
        <f t="shared" si="1024"/>
        <v>0</v>
      </c>
      <c r="S5928" s="3">
        <f t="shared" si="1020"/>
        <v>14.112</v>
      </c>
      <c r="T5928" s="3">
        <f>(0.5*(1-COS(RADIANS(90-$X$3)))*(D5928+E5928)*'PV model'!$B$4)</f>
        <v>0</v>
      </c>
      <c r="U5928" s="3">
        <f t="shared" si="1025"/>
        <v>14.112</v>
      </c>
      <c r="V5928" s="3">
        <f>('PV model'!$B$13*(U5928/1000)*(1-'PV model'!$B$14*((20+C5928)-25))*'PV model'!$B$10)/'PV model'!$B$12</f>
        <v>1.3609811496959998</v>
      </c>
    </row>
    <row r="5929" spans="1:22" x14ac:dyDescent="0.2">
      <c r="A5929" s="10">
        <f t="shared" si="1017"/>
        <v>247</v>
      </c>
      <c r="B5929" s="10">
        <f t="shared" si="1026"/>
        <v>20</v>
      </c>
      <c r="C5929" s="23">
        <v>13.4</v>
      </c>
      <c r="D5929" s="24">
        <v>0</v>
      </c>
      <c r="E5929" s="24">
        <v>0</v>
      </c>
      <c r="F5929" s="48"/>
      <c r="G5929" s="48"/>
      <c r="H5929" s="1">
        <f t="shared" si="1027"/>
        <v>6.579515475168412</v>
      </c>
      <c r="I5929" s="1">
        <f t="shared" si="1021"/>
        <v>1.6557724670464449</v>
      </c>
      <c r="J5929" s="4">
        <f>B5929+('PV model'!$B$3/15)+(I5929/60)</f>
        <v>19.75092954111744</v>
      </c>
      <c r="K5929" s="2">
        <f t="shared" si="1022"/>
        <v>-116.2639431167616</v>
      </c>
      <c r="L5929" s="2">
        <f>DEGREES(ASIN((((COS(RADIANS('PV model'!$B$2))*COS(RADIANS(H5929))*COS(RADIANS(K5929)))+(SIN(RADIANS('PV model'!$B$2))*SIN(RADIANS(H5929)))))))</f>
        <v>-8.8911574298363369</v>
      </c>
      <c r="M5929" s="3">
        <f t="shared" si="1018"/>
        <v>0</v>
      </c>
      <c r="N5929" s="2">
        <f t="shared" si="1023"/>
        <v>-64.381610530816175</v>
      </c>
      <c r="O5929" s="2">
        <f>IF('PV model'!$B$2&gt;0, 180-N5929,IF('PV model'!$B$2&lt;0,0-N5929,N5929))</f>
        <v>244.38161053081618</v>
      </c>
      <c r="P5929" s="2">
        <f>ABS(O5929-'PV model'!$B$5)</f>
        <v>39.381610530816175</v>
      </c>
      <c r="Q5929" s="3">
        <f t="shared" si="1019"/>
        <v>98.89115742983634</v>
      </c>
      <c r="R5929" s="3">
        <f t="shared" si="1024"/>
        <v>0</v>
      </c>
      <c r="S5929" s="3">
        <f t="shared" si="1020"/>
        <v>0</v>
      </c>
      <c r="T5929" s="3">
        <f>(0.5*(1-COS(RADIANS(90-$X$3)))*(D5929+E5929)*'PV model'!$B$4)</f>
        <v>0</v>
      </c>
      <c r="U5929" s="3">
        <f t="shared" si="1025"/>
        <v>0</v>
      </c>
      <c r="V5929" s="3">
        <f>('PV model'!$B$13*(U5929/1000)*(1-'PV model'!$B$14*((20+C5929)-25))*'PV model'!$B$10)/'PV model'!$B$12</f>
        <v>0</v>
      </c>
    </row>
    <row r="5930" spans="1:22" x14ac:dyDescent="0.2">
      <c r="A5930" s="10">
        <f t="shared" si="1017"/>
        <v>247</v>
      </c>
      <c r="B5930" s="10">
        <f t="shared" si="1026"/>
        <v>21</v>
      </c>
      <c r="C5930" s="23">
        <v>13.3</v>
      </c>
      <c r="D5930" s="24">
        <v>0</v>
      </c>
      <c r="E5930" s="24">
        <v>0</v>
      </c>
      <c r="F5930" s="48"/>
      <c r="G5930" s="48"/>
      <c r="H5930" s="1">
        <f t="shared" si="1027"/>
        <v>6.579515475168412</v>
      </c>
      <c r="I5930" s="1">
        <f t="shared" si="1021"/>
        <v>1.6557724670464449</v>
      </c>
      <c r="J5930" s="4">
        <f>B5930+('PV model'!$B$3/15)+(I5930/60)</f>
        <v>20.75092954111744</v>
      </c>
      <c r="K5930" s="2">
        <f t="shared" si="1022"/>
        <v>-131.2639431167616</v>
      </c>
      <c r="L5930" s="2">
        <f>DEGREES(ASIN((((COS(RADIANS('PV model'!$B$2))*COS(RADIANS(H5930))*COS(RADIANS(K5930)))+(SIN(RADIANS('PV model'!$B$2))*SIN(RADIANS(H5930)))))))</f>
        <v>-16.061609649318996</v>
      </c>
      <c r="M5930" s="3">
        <f t="shared" si="1018"/>
        <v>0</v>
      </c>
      <c r="N5930" s="2">
        <f t="shared" si="1023"/>
        <v>-50.992302118710604</v>
      </c>
      <c r="O5930" s="2">
        <f>IF('PV model'!$B$2&gt;0, 180-N5930,IF('PV model'!$B$2&lt;0,0-N5930,N5930))</f>
        <v>230.9923021187106</v>
      </c>
      <c r="P5930" s="2">
        <f>ABS(O5930-'PV model'!$B$5)</f>
        <v>25.992302118710597</v>
      </c>
      <c r="Q5930" s="3">
        <f t="shared" si="1019"/>
        <v>106.06160964931898</v>
      </c>
      <c r="R5930" s="3">
        <f t="shared" si="1024"/>
        <v>0</v>
      </c>
      <c r="S5930" s="3">
        <f t="shared" si="1020"/>
        <v>0</v>
      </c>
      <c r="T5930" s="3">
        <f>(0.5*(1-COS(RADIANS(90-$X$3)))*(D5930+E5930)*'PV model'!$B$4)</f>
        <v>0</v>
      </c>
      <c r="U5930" s="3">
        <f t="shared" si="1025"/>
        <v>0</v>
      </c>
      <c r="V5930" s="3">
        <f>('PV model'!$B$13*(U5930/1000)*(1-'PV model'!$B$14*((20+C5930)-25))*'PV model'!$B$10)/'PV model'!$B$12</f>
        <v>0</v>
      </c>
    </row>
    <row r="5931" spans="1:22" x14ac:dyDescent="0.2">
      <c r="A5931" s="10">
        <f t="shared" si="1017"/>
        <v>247</v>
      </c>
      <c r="B5931" s="10">
        <f t="shared" si="1026"/>
        <v>22</v>
      </c>
      <c r="C5931" s="23">
        <v>13.3</v>
      </c>
      <c r="D5931" s="24">
        <v>0</v>
      </c>
      <c r="E5931" s="24">
        <v>0</v>
      </c>
      <c r="F5931" s="48"/>
      <c r="G5931" s="48"/>
      <c r="H5931" s="1">
        <f t="shared" si="1027"/>
        <v>6.579515475168412</v>
      </c>
      <c r="I5931" s="1">
        <f t="shared" si="1021"/>
        <v>1.6557724670464449</v>
      </c>
      <c r="J5931" s="4">
        <f>B5931+('PV model'!$B$3/15)+(I5931/60)</f>
        <v>21.75092954111744</v>
      </c>
      <c r="K5931" s="2">
        <f t="shared" si="1022"/>
        <v>-146.2639431167616</v>
      </c>
      <c r="L5931" s="2">
        <f>DEGREES(ASIN((((COS(RADIANS('PV model'!$B$2))*COS(RADIANS(H5931))*COS(RADIANS(K5931)))+(SIN(RADIANS('PV model'!$B$2))*SIN(RADIANS(H5931)))))))</f>
        <v>-21.931253793095287</v>
      </c>
      <c r="M5931" s="3">
        <f t="shared" si="1018"/>
        <v>0</v>
      </c>
      <c r="N5931" s="2">
        <f t="shared" si="1023"/>
        <v>-36.494857209056491</v>
      </c>
      <c r="O5931" s="2">
        <f>IF('PV model'!$B$2&gt;0, 180-N5931,IF('PV model'!$B$2&lt;0,0-N5931,N5931))</f>
        <v>216.49485720905648</v>
      </c>
      <c r="P5931" s="2">
        <f>ABS(O5931-'PV model'!$B$5)</f>
        <v>11.494857209056477</v>
      </c>
      <c r="Q5931" s="3">
        <f t="shared" si="1019"/>
        <v>111.93125379309528</v>
      </c>
      <c r="R5931" s="3">
        <f t="shared" si="1024"/>
        <v>0</v>
      </c>
      <c r="S5931" s="3">
        <f t="shared" si="1020"/>
        <v>0</v>
      </c>
      <c r="T5931" s="3">
        <f>(0.5*(1-COS(RADIANS(90-$X$3)))*(D5931+E5931)*'PV model'!$B$4)</f>
        <v>0</v>
      </c>
      <c r="U5931" s="3">
        <f t="shared" si="1025"/>
        <v>0</v>
      </c>
      <c r="V5931" s="3">
        <f>('PV model'!$B$13*(U5931/1000)*(1-'PV model'!$B$14*((20+C5931)-25))*'PV model'!$B$10)/'PV model'!$B$12</f>
        <v>0</v>
      </c>
    </row>
    <row r="5932" spans="1:22" x14ac:dyDescent="0.2">
      <c r="A5932" s="10">
        <f t="shared" si="1017"/>
        <v>247</v>
      </c>
      <c r="B5932" s="10">
        <f t="shared" si="1026"/>
        <v>23</v>
      </c>
      <c r="C5932" s="23">
        <v>13</v>
      </c>
      <c r="D5932" s="24">
        <v>0</v>
      </c>
      <c r="E5932" s="24">
        <v>0</v>
      </c>
      <c r="F5932" s="48"/>
      <c r="G5932" s="48"/>
      <c r="H5932" s="1">
        <f t="shared" si="1027"/>
        <v>6.579515475168412</v>
      </c>
      <c r="I5932" s="1">
        <f t="shared" si="1021"/>
        <v>1.6557724670464449</v>
      </c>
      <c r="J5932" s="4">
        <f>B5932+('PV model'!$B$3/15)+(I5932/60)</f>
        <v>22.75092954111744</v>
      </c>
      <c r="K5932" s="2">
        <f t="shared" si="1022"/>
        <v>-161.2639431167616</v>
      </c>
      <c r="L5932" s="2">
        <f>DEGREES(ASIN((((COS(RADIANS('PV model'!$B$2))*COS(RADIANS(H5932))*COS(RADIANS(K5932)))+(SIN(RADIANS('PV model'!$B$2))*SIN(RADIANS(H5932)))))))</f>
        <v>-26.003663745740152</v>
      </c>
      <c r="M5932" s="3">
        <f t="shared" si="1018"/>
        <v>0</v>
      </c>
      <c r="N5932" s="2">
        <f t="shared" si="1023"/>
        <v>-20.795594731725203</v>
      </c>
      <c r="O5932" s="2">
        <f>IF('PV model'!$B$2&gt;0, 180-N5932,IF('PV model'!$B$2&lt;0,0-N5932,N5932))</f>
        <v>200.7955947317252</v>
      </c>
      <c r="P5932" s="2">
        <f>ABS(O5932-'PV model'!$B$5)</f>
        <v>4.2044052682747974</v>
      </c>
      <c r="Q5932" s="3">
        <f t="shared" si="1019"/>
        <v>116.00366374574014</v>
      </c>
      <c r="R5932" s="3">
        <f t="shared" si="1024"/>
        <v>0</v>
      </c>
      <c r="S5932" s="3">
        <f t="shared" si="1020"/>
        <v>0</v>
      </c>
      <c r="T5932" s="3">
        <f>(0.5*(1-COS(RADIANS(90-$X$3)))*(D5932+E5932)*'PV model'!$B$4)</f>
        <v>0</v>
      </c>
      <c r="U5932" s="3">
        <f t="shared" si="1025"/>
        <v>0</v>
      </c>
      <c r="V5932" s="3">
        <f>('PV model'!$B$13*(U5932/1000)*(1-'PV model'!$B$14*((20+C5932)-25))*'PV model'!$B$10)/'PV model'!$B$12</f>
        <v>0</v>
      </c>
    </row>
    <row r="5933" spans="1:22" x14ac:dyDescent="0.2">
      <c r="A5933" s="10">
        <f t="shared" si="1017"/>
        <v>247</v>
      </c>
      <c r="B5933" s="10">
        <f t="shared" si="1026"/>
        <v>24</v>
      </c>
      <c r="C5933" s="23">
        <v>12.7</v>
      </c>
      <c r="D5933" s="24">
        <v>0</v>
      </c>
      <c r="E5933" s="24">
        <v>0</v>
      </c>
      <c r="F5933" s="48"/>
      <c r="G5933" s="48"/>
      <c r="H5933" s="1">
        <f t="shared" si="1027"/>
        <v>6.579515475168412</v>
      </c>
      <c r="I5933" s="1">
        <f t="shared" si="1021"/>
        <v>1.6557724670464449</v>
      </c>
      <c r="J5933" s="4">
        <f>B5933+('PV model'!$B$3/15)+(I5933/60)</f>
        <v>23.75092954111744</v>
      </c>
      <c r="K5933" s="2">
        <f t="shared" si="1022"/>
        <v>-176.2639431167616</v>
      </c>
      <c r="L5933" s="2">
        <f>DEGREES(ASIN((((COS(RADIANS('PV model'!$B$2))*COS(RADIANS(H5933))*COS(RADIANS(K5933)))+(SIN(RADIANS('PV model'!$B$2))*SIN(RADIANS(H5933)))))))</f>
        <v>-27.842972642586229</v>
      </c>
      <c r="M5933" s="3">
        <f t="shared" si="1018"/>
        <v>0</v>
      </c>
      <c r="N5933" s="2">
        <f t="shared" si="1023"/>
        <v>-4.198158494447056</v>
      </c>
      <c r="O5933" s="2">
        <f>IF('PV model'!$B$2&gt;0, 180-N5933,IF('PV model'!$B$2&lt;0,0-N5933,N5933))</f>
        <v>184.19815849444706</v>
      </c>
      <c r="P5933" s="2">
        <f>ABS(O5933-'PV model'!$B$5)</f>
        <v>20.801841505552943</v>
      </c>
      <c r="Q5933" s="3">
        <f t="shared" si="1019"/>
        <v>117.84297264258623</v>
      </c>
      <c r="R5933" s="3">
        <f t="shared" si="1024"/>
        <v>0</v>
      </c>
      <c r="S5933" s="3">
        <f t="shared" si="1020"/>
        <v>0</v>
      </c>
      <c r="T5933" s="3">
        <f>(0.5*(1-COS(RADIANS(90-$X$3)))*(D5933+E5933)*'PV model'!$B$4)</f>
        <v>0</v>
      </c>
      <c r="U5933" s="3">
        <f t="shared" si="1025"/>
        <v>0</v>
      </c>
      <c r="V5933" s="3">
        <f>('PV model'!$B$13*(U5933/1000)*(1-'PV model'!$B$14*((20+C5933)-25))*'PV model'!$B$10)/'PV model'!$B$12</f>
        <v>0</v>
      </c>
    </row>
    <row r="5934" spans="1:22" x14ac:dyDescent="0.2">
      <c r="A5934" s="10">
        <f t="shared" ref="A5934:A5997" si="1028">IF(B5934&gt;1,A5933,A5933+1)</f>
        <v>248</v>
      </c>
      <c r="B5934" s="10">
        <f t="shared" si="1026"/>
        <v>1</v>
      </c>
      <c r="C5934" s="23">
        <v>13.1</v>
      </c>
      <c r="D5934" s="24">
        <v>0</v>
      </c>
      <c r="E5934" s="24">
        <v>0</v>
      </c>
      <c r="F5934" s="48"/>
      <c r="G5934" s="48"/>
      <c r="H5934" s="1">
        <f t="shared" si="1027"/>
        <v>6.1908330488841301</v>
      </c>
      <c r="I5934" s="1">
        <f t="shared" si="1021"/>
        <v>2.0081869983397245</v>
      </c>
      <c r="J5934" s="4">
        <f>B5934+('PV model'!$B$3/15)+(I5934/60)</f>
        <v>0.75680311663899547</v>
      </c>
      <c r="K5934" s="2">
        <f t="shared" si="1022"/>
        <v>168.64795325041507</v>
      </c>
      <c r="L5934" s="2">
        <f>DEGREES(ASIN((((COS(RADIANS('PV model'!$B$2))*COS(RADIANS(H5934))*COS(RADIANS(K5934)))+(SIN(RADIANS('PV model'!$B$2))*SIN(RADIANS(H5934)))))))</f>
        <v>-27.594610366626686</v>
      </c>
      <c r="M5934" s="3">
        <f t="shared" si="1018"/>
        <v>0</v>
      </c>
      <c r="N5934" s="2">
        <f t="shared" si="1023"/>
        <v>12.756393850268458</v>
      </c>
      <c r="O5934" s="2">
        <f>IF('PV model'!$B$2&gt;0, 180-N5934,IF('PV model'!$B$2&lt;0,0-N5934,N5934))</f>
        <v>167.24360614973153</v>
      </c>
      <c r="P5934" s="2">
        <f>ABS(O5934-'PV model'!$B$5)</f>
        <v>37.756393850268466</v>
      </c>
      <c r="Q5934" s="3">
        <f t="shared" si="1019"/>
        <v>117.59461036662668</v>
      </c>
      <c r="R5934" s="3">
        <f t="shared" si="1024"/>
        <v>0</v>
      </c>
      <c r="S5934" s="3">
        <f t="shared" si="1020"/>
        <v>0</v>
      </c>
      <c r="T5934" s="3">
        <f>(0.5*(1-COS(RADIANS(90-$X$3)))*(D5934+E5934)*'PV model'!$B$4)</f>
        <v>0</v>
      </c>
      <c r="U5934" s="3">
        <f t="shared" si="1025"/>
        <v>0</v>
      </c>
      <c r="V5934" s="3">
        <f>('PV model'!$B$13*(U5934/1000)*(1-'PV model'!$B$14*((20+C5934)-25))*'PV model'!$B$10)/'PV model'!$B$12</f>
        <v>0</v>
      </c>
    </row>
    <row r="5935" spans="1:22" x14ac:dyDescent="0.2">
      <c r="A5935" s="10">
        <f t="shared" si="1028"/>
        <v>248</v>
      </c>
      <c r="B5935" s="10">
        <f t="shared" si="1026"/>
        <v>2</v>
      </c>
      <c r="C5935" s="23">
        <v>13.2</v>
      </c>
      <c r="D5935" s="24">
        <v>0</v>
      </c>
      <c r="E5935" s="24">
        <v>0</v>
      </c>
      <c r="F5935" s="48"/>
      <c r="G5935" s="48"/>
      <c r="H5935" s="1">
        <f t="shared" si="1027"/>
        <v>6.1908330488841301</v>
      </c>
      <c r="I5935" s="1">
        <f t="shared" si="1021"/>
        <v>2.0081869983397245</v>
      </c>
      <c r="J5935" s="4">
        <f>B5935+('PV model'!$B$3/15)+(I5935/60)</f>
        <v>1.7568031166389955</v>
      </c>
      <c r="K5935" s="2">
        <f t="shared" si="1022"/>
        <v>153.64795325041507</v>
      </c>
      <c r="L5935" s="2">
        <f>DEGREES(ASIN((((COS(RADIANS('PV model'!$B$2))*COS(RADIANS(H5935))*COS(RADIANS(K5935)))+(SIN(RADIANS('PV model'!$B$2))*SIN(RADIANS(H5935)))))))</f>
        <v>-24.564251786455813</v>
      </c>
      <c r="M5935" s="3">
        <f t="shared" si="1018"/>
        <v>0</v>
      </c>
      <c r="N5935" s="2">
        <f t="shared" si="1023"/>
        <v>29.026256338554045</v>
      </c>
      <c r="O5935" s="2">
        <f>IF('PV model'!$B$2&gt;0, 180-N5935,IF('PV model'!$B$2&lt;0,0-N5935,N5935))</f>
        <v>150.97374366144595</v>
      </c>
      <c r="P5935" s="2">
        <f>ABS(O5935-'PV model'!$B$5)</f>
        <v>54.026256338554049</v>
      </c>
      <c r="Q5935" s="3">
        <f t="shared" si="1019"/>
        <v>114.56425178645581</v>
      </c>
      <c r="R5935" s="3">
        <f t="shared" si="1024"/>
        <v>0</v>
      </c>
      <c r="S5935" s="3">
        <f t="shared" si="1020"/>
        <v>0</v>
      </c>
      <c r="T5935" s="3">
        <f>(0.5*(1-COS(RADIANS(90-$X$3)))*(D5935+E5935)*'PV model'!$B$4)</f>
        <v>0</v>
      </c>
      <c r="U5935" s="3">
        <f t="shared" si="1025"/>
        <v>0</v>
      </c>
      <c r="V5935" s="3">
        <f>('PV model'!$B$13*(U5935/1000)*(1-'PV model'!$B$14*((20+C5935)-25))*'PV model'!$B$10)/'PV model'!$B$12</f>
        <v>0</v>
      </c>
    </row>
    <row r="5936" spans="1:22" x14ac:dyDescent="0.2">
      <c r="A5936" s="10">
        <f t="shared" si="1028"/>
        <v>248</v>
      </c>
      <c r="B5936" s="10">
        <f t="shared" si="1026"/>
        <v>3</v>
      </c>
      <c r="C5936" s="23">
        <v>11.9</v>
      </c>
      <c r="D5936" s="24">
        <v>0</v>
      </c>
      <c r="E5936" s="24">
        <v>0</v>
      </c>
      <c r="F5936" s="48"/>
      <c r="G5936" s="48"/>
      <c r="H5936" s="1">
        <f t="shared" si="1027"/>
        <v>6.1908330488841301</v>
      </c>
      <c r="I5936" s="1">
        <f t="shared" si="1021"/>
        <v>2.0081869983397245</v>
      </c>
      <c r="J5936" s="4">
        <f>B5936+('PV model'!$B$3/15)+(I5936/60)</f>
        <v>2.756803116638995</v>
      </c>
      <c r="K5936" s="2">
        <f t="shared" si="1022"/>
        <v>138.64795325041507</v>
      </c>
      <c r="L5936" s="2">
        <f>DEGREES(ASIN((((COS(RADIANS('PV model'!$B$2))*COS(RADIANS(H5936))*COS(RADIANS(K5936)))+(SIN(RADIANS('PV model'!$B$2))*SIN(RADIANS(H5936)))))))</f>
        <v>-19.501246321203762</v>
      </c>
      <c r="M5936" s="3">
        <f t="shared" si="1018"/>
        <v>0</v>
      </c>
      <c r="N5936" s="2">
        <f t="shared" si="1023"/>
        <v>44.171111694476139</v>
      </c>
      <c r="O5936" s="2">
        <f>IF('PV model'!$B$2&gt;0, 180-N5936,IF('PV model'!$B$2&lt;0,0-N5936,N5936))</f>
        <v>135.82888830552386</v>
      </c>
      <c r="P5936" s="2">
        <f>ABS(O5936-'PV model'!$B$5)</f>
        <v>69.171111694476139</v>
      </c>
      <c r="Q5936" s="3">
        <f t="shared" si="1019"/>
        <v>109.50124632120375</v>
      </c>
      <c r="R5936" s="3">
        <f t="shared" si="1024"/>
        <v>0</v>
      </c>
      <c r="S5936" s="3">
        <f t="shared" si="1020"/>
        <v>0</v>
      </c>
      <c r="T5936" s="3">
        <f>(0.5*(1-COS(RADIANS(90-$X$3)))*(D5936+E5936)*'PV model'!$B$4)</f>
        <v>0</v>
      </c>
      <c r="U5936" s="3">
        <f t="shared" si="1025"/>
        <v>0</v>
      </c>
      <c r="V5936" s="3">
        <f>('PV model'!$B$13*(U5936/1000)*(1-'PV model'!$B$14*((20+C5936)-25))*'PV model'!$B$10)/'PV model'!$B$12</f>
        <v>0</v>
      </c>
    </row>
    <row r="5937" spans="1:22" x14ac:dyDescent="0.2">
      <c r="A5937" s="10">
        <f t="shared" si="1028"/>
        <v>248</v>
      </c>
      <c r="B5937" s="10">
        <f t="shared" si="1026"/>
        <v>4</v>
      </c>
      <c r="C5937" s="23">
        <v>12.4</v>
      </c>
      <c r="D5937" s="24">
        <v>0</v>
      </c>
      <c r="E5937" s="24">
        <v>0</v>
      </c>
      <c r="F5937" s="48"/>
      <c r="G5937" s="48"/>
      <c r="H5937" s="1">
        <f t="shared" si="1027"/>
        <v>6.1908330488841301</v>
      </c>
      <c r="I5937" s="1">
        <f t="shared" si="1021"/>
        <v>2.0081869983397245</v>
      </c>
      <c r="J5937" s="4">
        <f>B5937+('PV model'!$B$3/15)+(I5937/60)</f>
        <v>3.756803116638995</v>
      </c>
      <c r="K5937" s="2">
        <f t="shared" si="1022"/>
        <v>123.64795325041507</v>
      </c>
      <c r="L5937" s="2">
        <f>DEGREES(ASIN((((COS(RADIANS('PV model'!$B$2))*COS(RADIANS(H5937))*COS(RADIANS(K5937)))+(SIN(RADIANS('PV model'!$B$2))*SIN(RADIANS(H5937)))))))</f>
        <v>-12.893228390995782</v>
      </c>
      <c r="M5937" s="3">
        <f t="shared" si="1018"/>
        <v>0</v>
      </c>
      <c r="N5937" s="2">
        <f t="shared" si="1023"/>
        <v>58.104008892248942</v>
      </c>
      <c r="O5937" s="2">
        <f>IF('PV model'!$B$2&gt;0, 180-N5937,IF('PV model'!$B$2&lt;0,0-N5937,N5937))</f>
        <v>121.89599110775106</v>
      </c>
      <c r="P5937" s="2">
        <f>ABS(O5937-'PV model'!$B$5)</f>
        <v>83.104008892248942</v>
      </c>
      <c r="Q5937" s="3">
        <f t="shared" si="1019"/>
        <v>102.89322839099577</v>
      </c>
      <c r="R5937" s="3">
        <f t="shared" si="1024"/>
        <v>0</v>
      </c>
      <c r="S5937" s="3">
        <f t="shared" si="1020"/>
        <v>0</v>
      </c>
      <c r="T5937" s="3">
        <f>(0.5*(1-COS(RADIANS(90-$X$3)))*(D5937+E5937)*'PV model'!$B$4)</f>
        <v>0</v>
      </c>
      <c r="U5937" s="3">
        <f t="shared" si="1025"/>
        <v>0</v>
      </c>
      <c r="V5937" s="3">
        <f>('PV model'!$B$13*(U5937/1000)*(1-'PV model'!$B$14*((20+C5937)-25))*'PV model'!$B$10)/'PV model'!$B$12</f>
        <v>0</v>
      </c>
    </row>
    <row r="5938" spans="1:22" x14ac:dyDescent="0.2">
      <c r="A5938" s="10">
        <f t="shared" si="1028"/>
        <v>248</v>
      </c>
      <c r="B5938" s="10">
        <f t="shared" si="1026"/>
        <v>5</v>
      </c>
      <c r="C5938" s="23">
        <v>13</v>
      </c>
      <c r="D5938" s="24">
        <v>0</v>
      </c>
      <c r="E5938" s="24">
        <v>0</v>
      </c>
      <c r="F5938" s="48"/>
      <c r="G5938" s="48"/>
      <c r="H5938" s="1">
        <f t="shared" si="1027"/>
        <v>6.1908330488841301</v>
      </c>
      <c r="I5938" s="1">
        <f t="shared" si="1021"/>
        <v>2.0081869983397245</v>
      </c>
      <c r="J5938" s="4">
        <f>B5938+('PV model'!$B$3/15)+(I5938/60)</f>
        <v>4.7568031166389959</v>
      </c>
      <c r="K5938" s="2">
        <f t="shared" si="1022"/>
        <v>108.64795325041506</v>
      </c>
      <c r="L5938" s="2">
        <f>DEGREES(ASIN((((COS(RADIANS('PV model'!$B$2))*COS(RADIANS(H5938))*COS(RADIANS(K5938)))+(SIN(RADIANS('PV model'!$B$2))*SIN(RADIANS(H5938)))))))</f>
        <v>-5.2314702002065658</v>
      </c>
      <c r="M5938" s="3">
        <f t="shared" si="1018"/>
        <v>0</v>
      </c>
      <c r="N5938" s="2">
        <f t="shared" si="1023"/>
        <v>71.0700239648842</v>
      </c>
      <c r="O5938" s="2">
        <f>IF('PV model'!$B$2&gt;0, 180-N5938,IF('PV model'!$B$2&lt;0,0-N5938,N5938))</f>
        <v>108.9299760351158</v>
      </c>
      <c r="P5938" s="2">
        <f>ABS(O5938-'PV model'!$B$5)</f>
        <v>96.0700239648842</v>
      </c>
      <c r="Q5938" s="3">
        <f t="shared" si="1019"/>
        <v>95.231470200206573</v>
      </c>
      <c r="R5938" s="3">
        <f t="shared" si="1024"/>
        <v>0</v>
      </c>
      <c r="S5938" s="3">
        <f t="shared" si="1020"/>
        <v>0</v>
      </c>
      <c r="T5938" s="3">
        <f>(0.5*(1-COS(RADIANS(90-$X$3)))*(D5938+E5938)*'PV model'!$B$4)</f>
        <v>0</v>
      </c>
      <c r="U5938" s="3">
        <f t="shared" si="1025"/>
        <v>0</v>
      </c>
      <c r="V5938" s="3">
        <f>('PV model'!$B$13*(U5938/1000)*(1-'PV model'!$B$14*((20+C5938)-25))*'PV model'!$B$10)/'PV model'!$B$12</f>
        <v>0</v>
      </c>
    </row>
    <row r="5939" spans="1:22" x14ac:dyDescent="0.2">
      <c r="A5939" s="10">
        <f t="shared" si="1028"/>
        <v>248</v>
      </c>
      <c r="B5939" s="10">
        <f t="shared" si="1026"/>
        <v>6</v>
      </c>
      <c r="C5939" s="23">
        <v>13.6</v>
      </c>
      <c r="D5939" s="24">
        <v>0</v>
      </c>
      <c r="E5939" s="24">
        <v>0.88200000000000001</v>
      </c>
      <c r="F5939" s="48"/>
      <c r="G5939" s="48"/>
      <c r="H5939" s="1">
        <f t="shared" si="1027"/>
        <v>6.1908330488841301</v>
      </c>
      <c r="I5939" s="1">
        <f t="shared" si="1021"/>
        <v>2.0081869983397245</v>
      </c>
      <c r="J5939" s="4">
        <f>B5939+('PV model'!$B$3/15)+(I5939/60)</f>
        <v>5.7568031166389959</v>
      </c>
      <c r="K5939" s="2">
        <f t="shared" si="1022"/>
        <v>93.647953250415057</v>
      </c>
      <c r="L5939" s="2">
        <f>DEGREES(ASIN((((COS(RADIANS('PV model'!$B$2))*COS(RADIANS(H5939))*COS(RADIANS(K5939)))+(SIN(RADIANS('PV model'!$B$2))*SIN(RADIANS(H5939)))))))</f>
        <v>3.0407468523382875</v>
      </c>
      <c r="M5939" s="3">
        <f t="shared" si="1018"/>
        <v>3.0407468523382875</v>
      </c>
      <c r="N5939" s="2">
        <f t="shared" si="1023"/>
        <v>83.490328813447846</v>
      </c>
      <c r="O5939" s="2">
        <f>IF('PV model'!$B$2&gt;0, 180-N5939,IF('PV model'!$B$2&lt;0,0-N5939,N5939))</f>
        <v>96.509671186552154</v>
      </c>
      <c r="P5939" s="2">
        <f>ABS(O5939-'PV model'!$B$5)</f>
        <v>108.49032881344785</v>
      </c>
      <c r="Q5939" s="3">
        <f t="shared" si="1019"/>
        <v>86.959253147661713</v>
      </c>
      <c r="R5939" s="3">
        <f t="shared" si="1024"/>
        <v>0</v>
      </c>
      <c r="S5939" s="3">
        <f t="shared" si="1020"/>
        <v>0.88200000000000001</v>
      </c>
      <c r="T5939" s="3">
        <f>(0.5*(1-COS(RADIANS(90-$X$3)))*(D5939+E5939)*'PV model'!$B$4)</f>
        <v>0</v>
      </c>
      <c r="U5939" s="3">
        <f t="shared" si="1025"/>
        <v>0.88200000000000001</v>
      </c>
      <c r="V5939" s="3">
        <f>('PV model'!$B$13*(U5939/1000)*(1-'PV model'!$B$14*((20+C5939)-25))*'PV model'!$B$10)/'PV model'!$B$12</f>
        <v>8.5131853631999987E-2</v>
      </c>
    </row>
    <row r="5940" spans="1:22" x14ac:dyDescent="0.2">
      <c r="A5940" s="10">
        <f t="shared" si="1028"/>
        <v>248</v>
      </c>
      <c r="B5940" s="10">
        <f t="shared" si="1026"/>
        <v>7</v>
      </c>
      <c r="C5940" s="23">
        <v>13.7</v>
      </c>
      <c r="D5940" s="24">
        <v>0</v>
      </c>
      <c r="E5940" s="24">
        <v>14.112</v>
      </c>
      <c r="F5940" s="48"/>
      <c r="G5940" s="48"/>
      <c r="H5940" s="1">
        <f t="shared" si="1027"/>
        <v>6.1908330488841301</v>
      </c>
      <c r="I5940" s="1">
        <f t="shared" si="1021"/>
        <v>2.0081869983397245</v>
      </c>
      <c r="J5940" s="4">
        <f>B5940+('PV model'!$B$3/15)+(I5940/60)</f>
        <v>6.7568031166389959</v>
      </c>
      <c r="K5940" s="2">
        <f t="shared" si="1022"/>
        <v>78.647953250415057</v>
      </c>
      <c r="L5940" s="2">
        <f>DEGREES(ASIN((((COS(RADIANS('PV model'!$B$2))*COS(RADIANS(H5940))*COS(RADIANS(K5940)))+(SIN(RADIANS('PV model'!$B$2))*SIN(RADIANS(H5940)))))))</f>
        <v>11.520202601027751</v>
      </c>
      <c r="M5940" s="3">
        <f t="shared" si="1018"/>
        <v>11.520202601027751</v>
      </c>
      <c r="N5940" s="2">
        <f t="shared" si="1023"/>
        <v>84.131199661183132</v>
      </c>
      <c r="O5940" s="2">
        <f>IF('PV model'!$B$2&gt;0, 180-N5940,IF('PV model'!$B$2&lt;0,0-N5940,N5940))</f>
        <v>95.868800338816868</v>
      </c>
      <c r="P5940" s="2">
        <f>ABS(O5940-'PV model'!$B$5)</f>
        <v>109.13119966118313</v>
      </c>
      <c r="Q5940" s="3">
        <f t="shared" si="1019"/>
        <v>78.479797398972252</v>
      </c>
      <c r="R5940" s="3">
        <f t="shared" si="1024"/>
        <v>0</v>
      </c>
      <c r="S5940" s="3">
        <f t="shared" si="1020"/>
        <v>14.112</v>
      </c>
      <c r="T5940" s="3">
        <f>(0.5*(1-COS(RADIANS(90-$X$3)))*(D5940+E5940)*'PV model'!$B$4)</f>
        <v>0</v>
      </c>
      <c r="U5940" s="3">
        <f t="shared" si="1025"/>
        <v>14.112</v>
      </c>
      <c r="V5940" s="3">
        <f>('PV model'!$B$13*(U5940/1000)*(1-'PV model'!$B$14*((20+C5940)-25))*'PV model'!$B$10)/'PV model'!$B$12</f>
        <v>1.3615454039039998</v>
      </c>
    </row>
    <row r="5941" spans="1:22" x14ac:dyDescent="0.2">
      <c r="A5941" s="10">
        <f t="shared" si="1028"/>
        <v>248</v>
      </c>
      <c r="B5941" s="10">
        <f t="shared" si="1026"/>
        <v>8</v>
      </c>
      <c r="C5941" s="23">
        <v>13.6</v>
      </c>
      <c r="D5941" s="24">
        <v>0</v>
      </c>
      <c r="E5941" s="24">
        <v>45.863999999999997</v>
      </c>
      <c r="F5941" s="48"/>
      <c r="G5941" s="48"/>
      <c r="H5941" s="1">
        <f t="shared" si="1027"/>
        <v>6.1908330488841301</v>
      </c>
      <c r="I5941" s="1">
        <f t="shared" si="1021"/>
        <v>2.0081869983397245</v>
      </c>
      <c r="J5941" s="4">
        <f>B5941+('PV model'!$B$3/15)+(I5941/60)</f>
        <v>7.7568031166389959</v>
      </c>
      <c r="K5941" s="2">
        <f t="shared" si="1022"/>
        <v>63.647953250415064</v>
      </c>
      <c r="L5941" s="2">
        <f>DEGREES(ASIN((((COS(RADIANS('PV model'!$B$2))*COS(RADIANS(H5941))*COS(RADIANS(K5941)))+(SIN(RADIANS('PV model'!$B$2))*SIN(RADIANS(H5941)))))))</f>
        <v>19.805438779024531</v>
      </c>
      <c r="M5941" s="3">
        <f t="shared" si="1018"/>
        <v>19.805438779024531</v>
      </c>
      <c r="N5941" s="2">
        <f t="shared" si="1023"/>
        <v>71.238623054383893</v>
      </c>
      <c r="O5941" s="2">
        <f>IF('PV model'!$B$2&gt;0, 180-N5941,IF('PV model'!$B$2&lt;0,0-N5941,N5941))</f>
        <v>108.76137694561611</v>
      </c>
      <c r="P5941" s="2">
        <f>ABS(O5941-'PV model'!$B$5)</f>
        <v>96.238623054383893</v>
      </c>
      <c r="Q5941" s="3">
        <f t="shared" si="1019"/>
        <v>70.194561220975473</v>
      </c>
      <c r="R5941" s="3">
        <f t="shared" si="1024"/>
        <v>0</v>
      </c>
      <c r="S5941" s="3">
        <f t="shared" si="1020"/>
        <v>45.863999999999997</v>
      </c>
      <c r="T5941" s="3">
        <f>(0.5*(1-COS(RADIANS(90-$X$3)))*(D5941+E5941)*'PV model'!$B$4)</f>
        <v>0</v>
      </c>
      <c r="U5941" s="3">
        <f t="shared" si="1025"/>
        <v>45.863999999999997</v>
      </c>
      <c r="V5941" s="3">
        <f>('PV model'!$B$13*(U5941/1000)*(1-'PV model'!$B$14*((20+C5941)-25))*'PV model'!$B$10)/'PV model'!$B$12</f>
        <v>4.4268563888639996</v>
      </c>
    </row>
    <row r="5942" spans="1:22" x14ac:dyDescent="0.2">
      <c r="A5942" s="10">
        <f t="shared" si="1028"/>
        <v>248</v>
      </c>
      <c r="B5942" s="10">
        <f t="shared" si="1026"/>
        <v>9</v>
      </c>
      <c r="C5942" s="23">
        <v>13.5</v>
      </c>
      <c r="D5942" s="24">
        <v>0</v>
      </c>
      <c r="E5942" s="24">
        <v>83.789999999999992</v>
      </c>
      <c r="F5942" s="48"/>
      <c r="G5942" s="48"/>
      <c r="H5942" s="1">
        <f t="shared" si="1027"/>
        <v>6.1908330488841301</v>
      </c>
      <c r="I5942" s="1">
        <f t="shared" si="1021"/>
        <v>2.0081869983397245</v>
      </c>
      <c r="J5942" s="4">
        <f>B5942+('PV model'!$B$3/15)+(I5942/60)</f>
        <v>8.756803116638995</v>
      </c>
      <c r="K5942" s="2">
        <f t="shared" si="1022"/>
        <v>48.647953250415071</v>
      </c>
      <c r="L5942" s="2">
        <f>DEGREES(ASIN((((COS(RADIANS('PV model'!$B$2))*COS(RADIANS(H5942))*COS(RADIANS(K5942)))+(SIN(RADIANS('PV model'!$B$2))*SIN(RADIANS(H5942)))))))</f>
        <v>27.445657722503217</v>
      </c>
      <c r="M5942" s="3">
        <f t="shared" si="1018"/>
        <v>27.445657722503217</v>
      </c>
      <c r="N5942" s="2">
        <f t="shared" si="1023"/>
        <v>57.239007084938997</v>
      </c>
      <c r="O5942" s="2">
        <f>IF('PV model'!$B$2&gt;0, 180-N5942,IF('PV model'!$B$2&lt;0,0-N5942,N5942))</f>
        <v>122.760992915061</v>
      </c>
      <c r="P5942" s="2">
        <f>ABS(O5942-'PV model'!$B$5)</f>
        <v>82.239007084939004</v>
      </c>
      <c r="Q5942" s="3">
        <f t="shared" si="1019"/>
        <v>62.554342277496779</v>
      </c>
      <c r="R5942" s="3">
        <f t="shared" si="1024"/>
        <v>0</v>
      </c>
      <c r="S5942" s="3">
        <f t="shared" si="1020"/>
        <v>83.789999999999992</v>
      </c>
      <c r="T5942" s="3">
        <f>(0.5*(1-COS(RADIANS(90-$X$3)))*(D5942+E5942)*'PV model'!$B$4)</f>
        <v>0</v>
      </c>
      <c r="U5942" s="3">
        <f t="shared" si="1025"/>
        <v>83.789999999999992</v>
      </c>
      <c r="V5942" s="3">
        <f>('PV model'!$B$13*(U5942/1000)*(1-'PV model'!$B$14*((20+C5942)-25))*'PV model'!$B$10)/'PV model'!$B$12</f>
        <v>8.0908763543999971</v>
      </c>
    </row>
    <row r="5943" spans="1:22" x14ac:dyDescent="0.2">
      <c r="A5943" s="10">
        <f t="shared" si="1028"/>
        <v>248</v>
      </c>
      <c r="B5943" s="10">
        <f t="shared" si="1026"/>
        <v>10</v>
      </c>
      <c r="C5943" s="23">
        <v>14.1</v>
      </c>
      <c r="D5943" s="24">
        <v>0</v>
      </c>
      <c r="E5943" s="24">
        <v>117.306</v>
      </c>
      <c r="F5943" s="48"/>
      <c r="G5943" s="48"/>
      <c r="H5943" s="1">
        <f t="shared" si="1027"/>
        <v>6.1908330488841301</v>
      </c>
      <c r="I5943" s="1">
        <f t="shared" si="1021"/>
        <v>2.0081869983397245</v>
      </c>
      <c r="J5943" s="4">
        <f>B5943+('PV model'!$B$3/15)+(I5943/60)</f>
        <v>9.756803116638995</v>
      </c>
      <c r="K5943" s="2">
        <f t="shared" si="1022"/>
        <v>33.647953250415071</v>
      </c>
      <c r="L5943" s="2">
        <f>DEGREES(ASIN((((COS(RADIANS('PV model'!$B$2))*COS(RADIANS(H5943))*COS(RADIANS(K5943)))+(SIN(RADIANS('PV model'!$B$2))*SIN(RADIANS(H5943)))))))</f>
        <v>33.89230044376032</v>
      </c>
      <c r="M5943" s="3">
        <f t="shared" si="1018"/>
        <v>33.89230044376032</v>
      </c>
      <c r="N5943" s="2">
        <f t="shared" si="1023"/>
        <v>41.576049666005332</v>
      </c>
      <c r="O5943" s="2">
        <f>IF('PV model'!$B$2&gt;0, 180-N5943,IF('PV model'!$B$2&lt;0,0-N5943,N5943))</f>
        <v>138.42395033399467</v>
      </c>
      <c r="P5943" s="2">
        <f>ABS(O5943-'PV model'!$B$5)</f>
        <v>66.576049666005332</v>
      </c>
      <c r="Q5943" s="3">
        <f t="shared" si="1019"/>
        <v>56.10769955623968</v>
      </c>
      <c r="R5943" s="3">
        <f t="shared" si="1024"/>
        <v>0</v>
      </c>
      <c r="S5943" s="3">
        <f t="shared" si="1020"/>
        <v>117.306</v>
      </c>
      <c r="T5943" s="3">
        <f>(0.5*(1-COS(RADIANS(90-$X$3)))*(D5943+E5943)*'PV model'!$B$4)</f>
        <v>0</v>
      </c>
      <c r="U5943" s="3">
        <f t="shared" si="1025"/>
        <v>117.306</v>
      </c>
      <c r="V5943" s="3">
        <f>('PV model'!$B$13*(U5943/1000)*(1-'PV model'!$B$14*((20+C5943)-25))*'PV model'!$B$10)/'PV model'!$B$12</f>
        <v>11.299084717535999</v>
      </c>
    </row>
    <row r="5944" spans="1:22" x14ac:dyDescent="0.2">
      <c r="A5944" s="10">
        <f t="shared" si="1028"/>
        <v>248</v>
      </c>
      <c r="B5944" s="10">
        <f t="shared" si="1026"/>
        <v>11</v>
      </c>
      <c r="C5944" s="23">
        <v>14.2</v>
      </c>
      <c r="D5944" s="24">
        <v>0</v>
      </c>
      <c r="E5944" s="24">
        <v>143.76599999999999</v>
      </c>
      <c r="F5944" s="48"/>
      <c r="G5944" s="48"/>
      <c r="H5944" s="1">
        <f t="shared" si="1027"/>
        <v>6.1908330488841301</v>
      </c>
      <c r="I5944" s="1">
        <f t="shared" si="1021"/>
        <v>2.0081869983397245</v>
      </c>
      <c r="J5944" s="4">
        <f>B5944+('PV model'!$B$3/15)+(I5944/60)</f>
        <v>10.756803116638995</v>
      </c>
      <c r="K5944" s="2">
        <f t="shared" si="1022"/>
        <v>18.647953250415075</v>
      </c>
      <c r="L5944" s="2">
        <f>DEGREES(ASIN((((COS(RADIANS('PV model'!$B$2))*COS(RADIANS(H5944))*COS(RADIANS(K5944)))+(SIN(RADIANS('PV model'!$B$2))*SIN(RADIANS(H5944)))))))</f>
        <v>38.492692799483152</v>
      </c>
      <c r="M5944" s="3">
        <f t="shared" si="1018"/>
        <v>38.492692799483152</v>
      </c>
      <c r="N5944" s="2">
        <f t="shared" si="1023"/>
        <v>23.963144609207685</v>
      </c>
      <c r="O5944" s="2">
        <f>IF('PV model'!$B$2&gt;0, 180-N5944,IF('PV model'!$B$2&lt;0,0-N5944,N5944))</f>
        <v>156.03685539079231</v>
      </c>
      <c r="P5944" s="2">
        <f>ABS(O5944-'PV model'!$B$5)</f>
        <v>48.963144609207689</v>
      </c>
      <c r="Q5944" s="3">
        <f t="shared" si="1019"/>
        <v>51.507307200516841</v>
      </c>
      <c r="R5944" s="3">
        <f t="shared" si="1024"/>
        <v>0</v>
      </c>
      <c r="S5944" s="3">
        <f t="shared" si="1020"/>
        <v>143.76599999999999</v>
      </c>
      <c r="T5944" s="3">
        <f>(0.5*(1-COS(RADIANS(90-$X$3)))*(D5944+E5944)*'PV model'!$B$4)</f>
        <v>0</v>
      </c>
      <c r="U5944" s="3">
        <f t="shared" si="1025"/>
        <v>143.76599999999999</v>
      </c>
      <c r="V5944" s="3">
        <f>('PV model'!$B$13*(U5944/1000)*(1-'PV model'!$B$14*((20+C5944)-25))*'PV model'!$B$10)/'PV model'!$B$12</f>
        <v>13.842002103551998</v>
      </c>
    </row>
    <row r="5945" spans="1:22" x14ac:dyDescent="0.2">
      <c r="A5945" s="10">
        <f t="shared" si="1028"/>
        <v>248</v>
      </c>
      <c r="B5945" s="10">
        <f t="shared" si="1026"/>
        <v>12</v>
      </c>
      <c r="C5945" s="23">
        <v>14.3</v>
      </c>
      <c r="D5945" s="24">
        <v>1.1224499999999999</v>
      </c>
      <c r="E5945" s="24">
        <v>158.76</v>
      </c>
      <c r="F5945" s="48"/>
      <c r="G5945" s="48"/>
      <c r="H5945" s="1">
        <f t="shared" si="1027"/>
        <v>6.1908330488841301</v>
      </c>
      <c r="I5945" s="1">
        <f t="shared" si="1021"/>
        <v>2.0081869983397245</v>
      </c>
      <c r="J5945" s="4">
        <f>B5945+('PV model'!$B$3/15)+(I5945/60)</f>
        <v>11.756803116638995</v>
      </c>
      <c r="K5945" s="2">
        <f t="shared" si="1022"/>
        <v>3.6479532504150747</v>
      </c>
      <c r="L5945" s="2">
        <f>DEGREES(ASIN((((COS(RADIANS('PV model'!$B$2))*COS(RADIANS(H5945))*COS(RADIANS(K5945)))+(SIN(RADIANS('PV model'!$B$2))*SIN(RADIANS(H5945)))))))</f>
        <v>40.60467404875164</v>
      </c>
      <c r="M5945" s="3">
        <f t="shared" si="1018"/>
        <v>40.60467404875164</v>
      </c>
      <c r="N5945" s="2">
        <f t="shared" si="1023"/>
        <v>4.7791734590915835</v>
      </c>
      <c r="O5945" s="2">
        <f>IF('PV model'!$B$2&gt;0, 180-N5945,IF('PV model'!$B$2&lt;0,0-N5945,N5945))</f>
        <v>175.2208265409084</v>
      </c>
      <c r="P5945" s="2">
        <f>ABS(O5945-'PV model'!$B$5)</f>
        <v>29.779173459091595</v>
      </c>
      <c r="Q5945" s="3">
        <f t="shared" si="1019"/>
        <v>49.39532595124836</v>
      </c>
      <c r="R5945" s="3">
        <f t="shared" si="1024"/>
        <v>1.1224499999999999</v>
      </c>
      <c r="S5945" s="3">
        <f t="shared" si="1020"/>
        <v>159.56546388889566</v>
      </c>
      <c r="T5945" s="3">
        <f>(0.5*(1-COS(RADIANS(90-$X$3)))*(D5945+E5945)*'PV model'!$B$4)</f>
        <v>0</v>
      </c>
      <c r="U5945" s="3">
        <f t="shared" si="1025"/>
        <v>160.68791388889565</v>
      </c>
      <c r="V5945" s="3">
        <f>('PV model'!$B$13*(U5945/1000)*(1-'PV model'!$B$14*((20+C5945)-25))*'PV model'!$B$10)/'PV model'!$B$12</f>
        <v>15.464843936283183</v>
      </c>
    </row>
    <row r="5946" spans="1:22" x14ac:dyDescent="0.2">
      <c r="A5946" s="10">
        <f t="shared" si="1028"/>
        <v>248</v>
      </c>
      <c r="B5946" s="10">
        <f t="shared" si="1026"/>
        <v>13</v>
      </c>
      <c r="C5946" s="23">
        <v>14.2</v>
      </c>
      <c r="D5946" s="24">
        <v>2.2448999999999999</v>
      </c>
      <c r="E5946" s="24">
        <v>163.16999999999999</v>
      </c>
      <c r="F5946" s="48"/>
      <c r="G5946" s="48"/>
      <c r="H5946" s="1">
        <f t="shared" si="1027"/>
        <v>6.1908330488841301</v>
      </c>
      <c r="I5946" s="1">
        <f t="shared" si="1021"/>
        <v>2.0081869983397245</v>
      </c>
      <c r="J5946" s="4">
        <f>B5946+('PV model'!$B$3/15)+(I5946/60)</f>
        <v>12.756803116638995</v>
      </c>
      <c r="K5946" s="2">
        <f t="shared" si="1022"/>
        <v>-11.352046749584925</v>
      </c>
      <c r="L5946" s="2">
        <f>DEGREES(ASIN((((COS(RADIANS('PV model'!$B$2))*COS(RADIANS(H5946))*COS(RADIANS(K5946)))+(SIN(RADIANS('PV model'!$B$2))*SIN(RADIANS(H5946)))))))</f>
        <v>39.863493537943818</v>
      </c>
      <c r="M5946" s="3">
        <f t="shared" si="1018"/>
        <v>39.863493537943818</v>
      </c>
      <c r="N5946" s="2">
        <f t="shared" si="1023"/>
        <v>-14.770315111854865</v>
      </c>
      <c r="O5946" s="2">
        <f>IF('PV model'!$B$2&gt;0, 180-N5946,IF('PV model'!$B$2&lt;0,0-N5946,N5946))</f>
        <v>194.77031511185487</v>
      </c>
      <c r="P5946" s="2">
        <f>ABS(O5946-'PV model'!$B$5)</f>
        <v>10.22968488814513</v>
      </c>
      <c r="Q5946" s="3">
        <f t="shared" si="1019"/>
        <v>50.136506462056182</v>
      </c>
      <c r="R5946" s="3">
        <f t="shared" si="1024"/>
        <v>2.2449000000000003</v>
      </c>
      <c r="S5946" s="3">
        <f t="shared" si="1020"/>
        <v>164.76875979170526</v>
      </c>
      <c r="T5946" s="3">
        <f>(0.5*(1-COS(RADIANS(90-$X$3)))*(D5946+E5946)*'PV model'!$B$4)</f>
        <v>0</v>
      </c>
      <c r="U5946" s="3">
        <f t="shared" si="1025"/>
        <v>167.01365979170527</v>
      </c>
      <c r="V5946" s="3">
        <f>('PV model'!$B$13*(U5946/1000)*(1-'PV model'!$B$14*((20+C5946)-25))*'PV model'!$B$10)/'PV model'!$B$12</f>
        <v>16.080321008852597</v>
      </c>
    </row>
    <row r="5947" spans="1:22" x14ac:dyDescent="0.2">
      <c r="A5947" s="10">
        <f t="shared" si="1028"/>
        <v>248</v>
      </c>
      <c r="B5947" s="10">
        <f t="shared" si="1026"/>
        <v>14</v>
      </c>
      <c r="C5947" s="23">
        <v>14.3</v>
      </c>
      <c r="D5947" s="24">
        <v>1.1224499999999999</v>
      </c>
      <c r="E5947" s="24">
        <v>155.232</v>
      </c>
      <c r="F5947" s="48"/>
      <c r="G5947" s="48"/>
      <c r="H5947" s="1">
        <f t="shared" si="1027"/>
        <v>6.1908330488841301</v>
      </c>
      <c r="I5947" s="1">
        <f t="shared" si="1021"/>
        <v>2.0081869983397245</v>
      </c>
      <c r="J5947" s="4">
        <f>B5947+('PV model'!$B$3/15)+(I5947/60)</f>
        <v>13.756803116638995</v>
      </c>
      <c r="K5947" s="2">
        <f t="shared" si="1022"/>
        <v>-26.352046749584925</v>
      </c>
      <c r="L5947" s="2">
        <f>DEGREES(ASIN((((COS(RADIANS('PV model'!$B$2))*COS(RADIANS(H5947))*COS(RADIANS(K5947)))+(SIN(RADIANS('PV model'!$B$2))*SIN(RADIANS(H5947)))))))</f>
        <v>36.403029357965075</v>
      </c>
      <c r="M5947" s="3">
        <f t="shared" si="1018"/>
        <v>36.403029357965075</v>
      </c>
      <c r="N5947" s="2">
        <f t="shared" si="1023"/>
        <v>-33.24966899757159</v>
      </c>
      <c r="O5947" s="2">
        <f>IF('PV model'!$B$2&gt;0, 180-N5947,IF('PV model'!$B$2&lt;0,0-N5947,N5947))</f>
        <v>213.24966899757158</v>
      </c>
      <c r="P5947" s="2">
        <f>ABS(O5947-'PV model'!$B$5)</f>
        <v>8.2496689975715753</v>
      </c>
      <c r="Q5947" s="3">
        <f t="shared" si="1019"/>
        <v>53.596970642034925</v>
      </c>
      <c r="R5947" s="3">
        <f t="shared" si="1024"/>
        <v>1.1224500000000002</v>
      </c>
      <c r="S5947" s="3">
        <f t="shared" si="1020"/>
        <v>156.03342273494803</v>
      </c>
      <c r="T5947" s="3">
        <f>(0.5*(1-COS(RADIANS(90-$X$3)))*(D5947+E5947)*'PV model'!$B$4)</f>
        <v>0</v>
      </c>
      <c r="U5947" s="3">
        <f t="shared" si="1025"/>
        <v>157.15587273494802</v>
      </c>
      <c r="V5947" s="3">
        <f>('PV model'!$B$13*(U5947/1000)*(1-'PV model'!$B$14*((20+C5947)-25))*'PV model'!$B$10)/'PV model'!$B$12</f>
        <v>15.124915039950027</v>
      </c>
    </row>
    <row r="5948" spans="1:22" x14ac:dyDescent="0.2">
      <c r="A5948" s="10">
        <f t="shared" si="1028"/>
        <v>248</v>
      </c>
      <c r="B5948" s="10">
        <f t="shared" si="1026"/>
        <v>15</v>
      </c>
      <c r="C5948" s="23">
        <v>13.7</v>
      </c>
      <c r="D5948" s="24">
        <v>0</v>
      </c>
      <c r="E5948" s="24">
        <v>137.59200000000001</v>
      </c>
      <c r="F5948" s="48"/>
      <c r="G5948" s="48"/>
      <c r="H5948" s="1">
        <f t="shared" si="1027"/>
        <v>6.1908330488841301</v>
      </c>
      <c r="I5948" s="1">
        <f t="shared" si="1021"/>
        <v>2.0081869983397245</v>
      </c>
      <c r="J5948" s="4">
        <f>B5948+('PV model'!$B$3/15)+(I5948/60)</f>
        <v>14.756803116638995</v>
      </c>
      <c r="K5948" s="2">
        <f t="shared" si="1022"/>
        <v>-41.352046749584929</v>
      </c>
      <c r="L5948" s="2">
        <f>DEGREES(ASIN((((COS(RADIANS('PV model'!$B$2))*COS(RADIANS(H5948))*COS(RADIANS(K5948)))+(SIN(RADIANS('PV model'!$B$2))*SIN(RADIANS(H5948)))))))</f>
        <v>30.768822710970685</v>
      </c>
      <c r="M5948" s="3">
        <f t="shared" si="1018"/>
        <v>30.768822710970685</v>
      </c>
      <c r="N5948" s="2">
        <f t="shared" si="1023"/>
        <v>-49.856647270147135</v>
      </c>
      <c r="O5948" s="2">
        <f>IF('PV model'!$B$2&gt;0, 180-N5948,IF('PV model'!$B$2&lt;0,0-N5948,N5948))</f>
        <v>229.85664727014714</v>
      </c>
      <c r="P5948" s="2">
        <f>ABS(O5948-'PV model'!$B$5)</f>
        <v>24.856647270147135</v>
      </c>
      <c r="Q5948" s="3">
        <f t="shared" si="1019"/>
        <v>59.231177289029318</v>
      </c>
      <c r="R5948" s="3">
        <f t="shared" si="1024"/>
        <v>0</v>
      </c>
      <c r="S5948" s="3">
        <f t="shared" si="1020"/>
        <v>137.59200000000001</v>
      </c>
      <c r="T5948" s="3">
        <f>(0.5*(1-COS(RADIANS(90-$X$3)))*(D5948+E5948)*'PV model'!$B$4)</f>
        <v>0</v>
      </c>
      <c r="U5948" s="3">
        <f t="shared" si="1025"/>
        <v>137.59200000000001</v>
      </c>
      <c r="V5948" s="3">
        <f>('PV model'!$B$13*(U5948/1000)*(1-'PV model'!$B$14*((20+C5948)-25))*'PV model'!$B$10)/'PV model'!$B$12</f>
        <v>13.275067688064</v>
      </c>
    </row>
    <row r="5949" spans="1:22" x14ac:dyDescent="0.2">
      <c r="A5949" s="10">
        <f t="shared" si="1028"/>
        <v>248</v>
      </c>
      <c r="B5949" s="10">
        <f t="shared" si="1026"/>
        <v>16</v>
      </c>
      <c r="C5949" s="23">
        <v>13.7</v>
      </c>
      <c r="D5949" s="24">
        <v>0</v>
      </c>
      <c r="E5949" s="24">
        <v>107.60399999999998</v>
      </c>
      <c r="F5949" s="48"/>
      <c r="G5949" s="48"/>
      <c r="H5949" s="1">
        <f t="shared" si="1027"/>
        <v>6.1908330488841301</v>
      </c>
      <c r="I5949" s="1">
        <f t="shared" si="1021"/>
        <v>2.0081869983397245</v>
      </c>
      <c r="J5949" s="4">
        <f>B5949+('PV model'!$B$3/15)+(I5949/60)</f>
        <v>15.756803116638995</v>
      </c>
      <c r="K5949" s="2">
        <f t="shared" si="1022"/>
        <v>-56.352046749584929</v>
      </c>
      <c r="L5949" s="2">
        <f>DEGREES(ASIN((((COS(RADIANS('PV model'!$B$2))*COS(RADIANS(H5949))*COS(RADIANS(K5949)))+(SIN(RADIANS('PV model'!$B$2))*SIN(RADIANS(H5949)))))))</f>
        <v>23.633386668072919</v>
      </c>
      <c r="M5949" s="3">
        <f t="shared" si="1018"/>
        <v>23.633386668072919</v>
      </c>
      <c r="N5949" s="2">
        <f t="shared" si="1023"/>
        <v>-64.604545422826916</v>
      </c>
      <c r="O5949" s="2">
        <f>IF('PV model'!$B$2&gt;0, 180-N5949,IF('PV model'!$B$2&lt;0,0-N5949,N5949))</f>
        <v>244.6045454228269</v>
      </c>
      <c r="P5949" s="2">
        <f>ABS(O5949-'PV model'!$B$5)</f>
        <v>39.604545422826902</v>
      </c>
      <c r="Q5949" s="3">
        <f t="shared" si="1019"/>
        <v>66.36661333192707</v>
      </c>
      <c r="R5949" s="3">
        <f t="shared" si="1024"/>
        <v>0</v>
      </c>
      <c r="S5949" s="3">
        <f t="shared" si="1020"/>
        <v>107.60399999999998</v>
      </c>
      <c r="T5949" s="3">
        <f>(0.5*(1-COS(RADIANS(90-$X$3)))*(D5949+E5949)*'PV model'!$B$4)</f>
        <v>0</v>
      </c>
      <c r="U5949" s="3">
        <f t="shared" si="1025"/>
        <v>107.60399999999998</v>
      </c>
      <c r="V5949" s="3">
        <f>('PV model'!$B$13*(U5949/1000)*(1-'PV model'!$B$14*((20+C5949)-25))*'PV model'!$B$10)/'PV model'!$B$12</f>
        <v>10.381783704767997</v>
      </c>
    </row>
    <row r="5950" spans="1:22" x14ac:dyDescent="0.2">
      <c r="A5950" s="10">
        <f t="shared" si="1028"/>
        <v>248</v>
      </c>
      <c r="B5950" s="10">
        <f t="shared" si="1026"/>
        <v>17</v>
      </c>
      <c r="C5950" s="23">
        <v>13.2</v>
      </c>
      <c r="D5950" s="24">
        <v>0</v>
      </c>
      <c r="E5950" s="24">
        <v>72.323999999999998</v>
      </c>
      <c r="F5950" s="48"/>
      <c r="G5950" s="48"/>
      <c r="H5950" s="1">
        <f t="shared" si="1027"/>
        <v>6.1908330488841301</v>
      </c>
      <c r="I5950" s="1">
        <f t="shared" si="1021"/>
        <v>2.0081869983397245</v>
      </c>
      <c r="J5950" s="4">
        <f>B5950+('PV model'!$B$3/15)+(I5950/60)</f>
        <v>16.756803116638995</v>
      </c>
      <c r="K5950" s="2">
        <f t="shared" si="1022"/>
        <v>-71.352046749584929</v>
      </c>
      <c r="L5950" s="2">
        <f>DEGREES(ASIN((((COS(RADIANS('PV model'!$B$2))*COS(RADIANS(H5950))*COS(RADIANS(K5950)))+(SIN(RADIANS('PV model'!$B$2))*SIN(RADIANS(H5950)))))))</f>
        <v>15.600462172988792</v>
      </c>
      <c r="M5950" s="3">
        <f t="shared" si="1018"/>
        <v>15.600462172988792</v>
      </c>
      <c r="N5950" s="2">
        <f t="shared" si="1023"/>
        <v>-77.960718527471172</v>
      </c>
      <c r="O5950" s="2">
        <f>IF('PV model'!$B$2&gt;0, 180-N5950,IF('PV model'!$B$2&lt;0,0-N5950,N5950))</f>
        <v>257.96071852747116</v>
      </c>
      <c r="P5950" s="2">
        <f>ABS(O5950-'PV model'!$B$5)</f>
        <v>52.960718527471158</v>
      </c>
      <c r="Q5950" s="3">
        <f t="shared" si="1019"/>
        <v>74.399537827011201</v>
      </c>
      <c r="R5950" s="3">
        <f t="shared" si="1024"/>
        <v>0</v>
      </c>
      <c r="S5950" s="3">
        <f t="shared" si="1020"/>
        <v>72.323999999999998</v>
      </c>
      <c r="T5950" s="3">
        <f>(0.5*(1-COS(RADIANS(90-$X$3)))*(D5950+E5950)*'PV model'!$B$4)</f>
        <v>0</v>
      </c>
      <c r="U5950" s="3">
        <f t="shared" si="1025"/>
        <v>72.323999999999998</v>
      </c>
      <c r="V5950" s="3">
        <f>('PV model'!$B$13*(U5950/1000)*(1-'PV model'!$B$14*((20+C5950)-25))*'PV model'!$B$10)/'PV model'!$B$12</f>
        <v>6.992379209087999</v>
      </c>
    </row>
    <row r="5951" spans="1:22" x14ac:dyDescent="0.2">
      <c r="A5951" s="10">
        <f t="shared" si="1028"/>
        <v>248</v>
      </c>
      <c r="B5951" s="10">
        <f t="shared" si="1026"/>
        <v>18</v>
      </c>
      <c r="C5951" s="23">
        <v>13.5</v>
      </c>
      <c r="D5951" s="24">
        <v>0</v>
      </c>
      <c r="E5951" s="24">
        <v>35.28</v>
      </c>
      <c r="F5951" s="48"/>
      <c r="G5951" s="48"/>
      <c r="H5951" s="1">
        <f t="shared" si="1027"/>
        <v>6.1908330488841301</v>
      </c>
      <c r="I5951" s="1">
        <f t="shared" si="1021"/>
        <v>2.0081869983397245</v>
      </c>
      <c r="J5951" s="4">
        <f>B5951+('PV model'!$B$3/15)+(I5951/60)</f>
        <v>17.756803116638995</v>
      </c>
      <c r="K5951" s="2">
        <f t="shared" si="1022"/>
        <v>-86.352046749584929</v>
      </c>
      <c r="L5951" s="2">
        <f>DEGREES(ASIN((((COS(RADIANS('PV model'!$B$2))*COS(RADIANS(H5951))*COS(RADIANS(K5951)))+(SIN(RADIANS('PV model'!$B$2))*SIN(RADIANS(H5951)))))))</f>
        <v>7.1635406523156631</v>
      </c>
      <c r="M5951" s="3">
        <f t="shared" si="1018"/>
        <v>7.1635406523156631</v>
      </c>
      <c r="N5951" s="2">
        <f t="shared" si="1023"/>
        <v>-89.483073083019661</v>
      </c>
      <c r="O5951" s="2">
        <f>IF('PV model'!$B$2&gt;0, 180-N5951,IF('PV model'!$B$2&lt;0,0-N5951,N5951))</f>
        <v>269.48307308301969</v>
      </c>
      <c r="P5951" s="2">
        <f>ABS(O5951-'PV model'!$B$5)</f>
        <v>64.48307308301969</v>
      </c>
      <c r="Q5951" s="3">
        <f t="shared" si="1019"/>
        <v>82.83645934768434</v>
      </c>
      <c r="R5951" s="3">
        <f t="shared" si="1024"/>
        <v>0</v>
      </c>
      <c r="S5951" s="3">
        <f t="shared" si="1020"/>
        <v>35.28</v>
      </c>
      <c r="T5951" s="3">
        <f>(0.5*(1-COS(RADIANS(90-$X$3)))*(D5951+E5951)*'PV model'!$B$4)</f>
        <v>0</v>
      </c>
      <c r="U5951" s="3">
        <f t="shared" si="1025"/>
        <v>35.28</v>
      </c>
      <c r="V5951" s="3">
        <f>('PV model'!$B$13*(U5951/1000)*(1-'PV model'!$B$14*((20+C5951)-25))*'PV model'!$B$10)/'PV model'!$B$12</f>
        <v>3.4066847807999996</v>
      </c>
    </row>
    <row r="5952" spans="1:22" x14ac:dyDescent="0.2">
      <c r="A5952" s="10">
        <f t="shared" si="1028"/>
        <v>248</v>
      </c>
      <c r="B5952" s="10">
        <f t="shared" si="1026"/>
        <v>19</v>
      </c>
      <c r="C5952" s="23">
        <v>13.8</v>
      </c>
      <c r="D5952" s="24">
        <v>0</v>
      </c>
      <c r="E5952" s="24">
        <v>7.056</v>
      </c>
      <c r="F5952" s="48"/>
      <c r="G5952" s="48"/>
      <c r="H5952" s="1">
        <f t="shared" si="1027"/>
        <v>6.1908330488841301</v>
      </c>
      <c r="I5952" s="1">
        <f t="shared" si="1021"/>
        <v>2.0081869983397245</v>
      </c>
      <c r="J5952" s="4">
        <f>B5952+('PV model'!$B$3/15)+(I5952/60)</f>
        <v>18.756803116638995</v>
      </c>
      <c r="K5952" s="2">
        <f t="shared" si="1022"/>
        <v>-101.35204674958493</v>
      </c>
      <c r="L5952" s="2">
        <f>DEGREES(ASIN((((COS(RADIANS('PV model'!$B$2))*COS(RADIANS(H5952))*COS(RADIANS(K5952)))+(SIN(RADIANS('PV model'!$B$2))*SIN(RADIANS(H5952)))))))</f>
        <v>-1.2586270862047095</v>
      </c>
      <c r="M5952" s="3">
        <f t="shared" si="1018"/>
        <v>0</v>
      </c>
      <c r="N5952" s="2">
        <f t="shared" si="1023"/>
        <v>-77.149526309256473</v>
      </c>
      <c r="O5952" s="2">
        <f>IF('PV model'!$B$2&gt;0, 180-N5952,IF('PV model'!$B$2&lt;0,0-N5952,N5952))</f>
        <v>257.14952630925649</v>
      </c>
      <c r="P5952" s="2">
        <f>ABS(O5952-'PV model'!$B$5)</f>
        <v>52.149526309256487</v>
      </c>
      <c r="Q5952" s="3">
        <f t="shared" si="1019"/>
        <v>91.258627086204712</v>
      </c>
      <c r="R5952" s="3">
        <f t="shared" si="1024"/>
        <v>0</v>
      </c>
      <c r="S5952" s="3">
        <f t="shared" si="1020"/>
        <v>7.056</v>
      </c>
      <c r="T5952" s="3">
        <f>(0.5*(1-COS(RADIANS(90-$X$3)))*(D5952+E5952)*'PV model'!$B$4)</f>
        <v>0</v>
      </c>
      <c r="U5952" s="3">
        <f t="shared" si="1025"/>
        <v>7.056</v>
      </c>
      <c r="V5952" s="3">
        <f>('PV model'!$B$13*(U5952/1000)*(1-'PV model'!$B$14*((20+C5952)-25))*'PV model'!$B$10)/'PV model'!$B$12</f>
        <v>0.68049057484799991</v>
      </c>
    </row>
    <row r="5953" spans="1:22" x14ac:dyDescent="0.2">
      <c r="A5953" s="10">
        <f t="shared" si="1028"/>
        <v>248</v>
      </c>
      <c r="B5953" s="10">
        <f t="shared" si="1026"/>
        <v>20</v>
      </c>
      <c r="C5953" s="23">
        <v>14</v>
      </c>
      <c r="D5953" s="24">
        <v>0</v>
      </c>
      <c r="E5953" s="24">
        <v>0</v>
      </c>
      <c r="F5953" s="48"/>
      <c r="G5953" s="48"/>
      <c r="H5953" s="1">
        <f t="shared" si="1027"/>
        <v>6.1908330488841301</v>
      </c>
      <c r="I5953" s="1">
        <f t="shared" si="1021"/>
        <v>2.0081869983397245</v>
      </c>
      <c r="J5953" s="4">
        <f>B5953+('PV model'!$B$3/15)+(I5953/60)</f>
        <v>19.756803116638995</v>
      </c>
      <c r="K5953" s="2">
        <f t="shared" si="1022"/>
        <v>-116.35204674958493</v>
      </c>
      <c r="L5953" s="2">
        <f>DEGREES(ASIN((((COS(RADIANS('PV model'!$B$2))*COS(RADIANS(H5953))*COS(RADIANS(K5953)))+(SIN(RADIANS('PV model'!$B$2))*SIN(RADIANS(H5953)))))))</f>
        <v>-9.2695427441718703</v>
      </c>
      <c r="M5953" s="3">
        <f t="shared" si="1018"/>
        <v>0</v>
      </c>
      <c r="N5953" s="2">
        <f t="shared" si="1023"/>
        <v>-64.507953061042414</v>
      </c>
      <c r="O5953" s="2">
        <f>IF('PV model'!$B$2&gt;0, 180-N5953,IF('PV model'!$B$2&lt;0,0-N5953,N5953))</f>
        <v>244.50795306104243</v>
      </c>
      <c r="P5953" s="2">
        <f>ABS(O5953-'PV model'!$B$5)</f>
        <v>39.507953061042429</v>
      </c>
      <c r="Q5953" s="3">
        <f t="shared" si="1019"/>
        <v>99.269542744171858</v>
      </c>
      <c r="R5953" s="3">
        <f t="shared" si="1024"/>
        <v>0</v>
      </c>
      <c r="S5953" s="3">
        <f t="shared" si="1020"/>
        <v>0</v>
      </c>
      <c r="T5953" s="3">
        <f>(0.5*(1-COS(RADIANS(90-$X$3)))*(D5953+E5953)*'PV model'!$B$4)</f>
        <v>0</v>
      </c>
      <c r="U5953" s="3">
        <f t="shared" si="1025"/>
        <v>0</v>
      </c>
      <c r="V5953" s="3">
        <f>('PV model'!$B$13*(U5953/1000)*(1-'PV model'!$B$14*((20+C5953)-25))*'PV model'!$B$10)/'PV model'!$B$12</f>
        <v>0</v>
      </c>
    </row>
    <row r="5954" spans="1:22" x14ac:dyDescent="0.2">
      <c r="A5954" s="10">
        <f t="shared" si="1028"/>
        <v>248</v>
      </c>
      <c r="B5954" s="10">
        <f t="shared" si="1026"/>
        <v>21</v>
      </c>
      <c r="C5954" s="23">
        <v>13.7</v>
      </c>
      <c r="D5954" s="24">
        <v>0</v>
      </c>
      <c r="E5954" s="24">
        <v>0</v>
      </c>
      <c r="F5954" s="48"/>
      <c r="G5954" s="48"/>
      <c r="H5954" s="1">
        <f t="shared" si="1027"/>
        <v>6.1908330488841301</v>
      </c>
      <c r="I5954" s="1">
        <f t="shared" si="1021"/>
        <v>2.0081869983397245</v>
      </c>
      <c r="J5954" s="4">
        <f>B5954+('PV model'!$B$3/15)+(I5954/60)</f>
        <v>20.756803116638995</v>
      </c>
      <c r="K5954" s="2">
        <f t="shared" si="1022"/>
        <v>-131.35204674958493</v>
      </c>
      <c r="L5954" s="2">
        <f>DEGREES(ASIN((((COS(RADIANS('PV model'!$B$2))*COS(RADIANS(H5954))*COS(RADIANS(K5954)))+(SIN(RADIANS('PV model'!$B$2))*SIN(RADIANS(H5954)))))))</f>
        <v>-16.448840120272266</v>
      </c>
      <c r="M5954" s="3">
        <f t="shared" si="1018"/>
        <v>0</v>
      </c>
      <c r="N5954" s="2">
        <f t="shared" si="1023"/>
        <v>-51.089976924936934</v>
      </c>
      <c r="O5954" s="2">
        <f>IF('PV model'!$B$2&gt;0, 180-N5954,IF('PV model'!$B$2&lt;0,0-N5954,N5954))</f>
        <v>231.08997692493693</v>
      </c>
      <c r="P5954" s="2">
        <f>ABS(O5954-'PV model'!$B$5)</f>
        <v>26.089976924936934</v>
      </c>
      <c r="Q5954" s="3">
        <f t="shared" si="1019"/>
        <v>106.44884012027227</v>
      </c>
      <c r="R5954" s="3">
        <f t="shared" si="1024"/>
        <v>0</v>
      </c>
      <c r="S5954" s="3">
        <f t="shared" si="1020"/>
        <v>0</v>
      </c>
      <c r="T5954" s="3">
        <f>(0.5*(1-COS(RADIANS(90-$X$3)))*(D5954+E5954)*'PV model'!$B$4)</f>
        <v>0</v>
      </c>
      <c r="U5954" s="3">
        <f t="shared" si="1025"/>
        <v>0</v>
      </c>
      <c r="V5954" s="3">
        <f>('PV model'!$B$13*(U5954/1000)*(1-'PV model'!$B$14*((20+C5954)-25))*'PV model'!$B$10)/'PV model'!$B$12</f>
        <v>0</v>
      </c>
    </row>
    <row r="5955" spans="1:22" x14ac:dyDescent="0.2">
      <c r="A5955" s="10">
        <f t="shared" si="1028"/>
        <v>248</v>
      </c>
      <c r="B5955" s="10">
        <f t="shared" si="1026"/>
        <v>22</v>
      </c>
      <c r="C5955" s="23">
        <v>13.8</v>
      </c>
      <c r="D5955" s="24">
        <v>0</v>
      </c>
      <c r="E5955" s="24">
        <v>0</v>
      </c>
      <c r="F5955" s="48"/>
      <c r="G5955" s="48"/>
      <c r="H5955" s="1">
        <f t="shared" si="1027"/>
        <v>6.1908330488841301</v>
      </c>
      <c r="I5955" s="1">
        <f t="shared" si="1021"/>
        <v>2.0081869983397245</v>
      </c>
      <c r="J5955" s="4">
        <f>B5955+('PV model'!$B$3/15)+(I5955/60)</f>
        <v>21.756803116638995</v>
      </c>
      <c r="K5955" s="2">
        <f t="shared" si="1022"/>
        <v>-146.35204674958493</v>
      </c>
      <c r="L5955" s="2">
        <f>DEGREES(ASIN((((COS(RADIANS('PV model'!$B$2))*COS(RADIANS(H5955))*COS(RADIANS(K5955)))+(SIN(RADIANS('PV model'!$B$2))*SIN(RADIANS(H5955)))))))</f>
        <v>-22.326592887040832</v>
      </c>
      <c r="M5955" s="3">
        <f t="shared" si="1018"/>
        <v>0</v>
      </c>
      <c r="N5955" s="2">
        <f t="shared" si="1023"/>
        <v>-36.548260774207897</v>
      </c>
      <c r="O5955" s="2">
        <f>IF('PV model'!$B$2&gt;0, 180-N5955,IF('PV model'!$B$2&lt;0,0-N5955,N5955))</f>
        <v>216.5482607742079</v>
      </c>
      <c r="P5955" s="2">
        <f>ABS(O5955-'PV model'!$B$5)</f>
        <v>11.548260774207904</v>
      </c>
      <c r="Q5955" s="3">
        <f t="shared" si="1019"/>
        <v>112.32659288704083</v>
      </c>
      <c r="R5955" s="3">
        <f t="shared" si="1024"/>
        <v>0</v>
      </c>
      <c r="S5955" s="3">
        <f t="shared" si="1020"/>
        <v>0</v>
      </c>
      <c r="T5955" s="3">
        <f>(0.5*(1-COS(RADIANS(90-$X$3)))*(D5955+E5955)*'PV model'!$B$4)</f>
        <v>0</v>
      </c>
      <c r="U5955" s="3">
        <f t="shared" si="1025"/>
        <v>0</v>
      </c>
      <c r="V5955" s="3">
        <f>('PV model'!$B$13*(U5955/1000)*(1-'PV model'!$B$14*((20+C5955)-25))*'PV model'!$B$10)/'PV model'!$B$12</f>
        <v>0</v>
      </c>
    </row>
    <row r="5956" spans="1:22" x14ac:dyDescent="0.2">
      <c r="A5956" s="10">
        <f t="shared" si="1028"/>
        <v>248</v>
      </c>
      <c r="B5956" s="10">
        <f t="shared" si="1026"/>
        <v>23</v>
      </c>
      <c r="C5956" s="23">
        <v>13.9</v>
      </c>
      <c r="D5956" s="24">
        <v>0</v>
      </c>
      <c r="E5956" s="24">
        <v>0</v>
      </c>
      <c r="F5956" s="48"/>
      <c r="G5956" s="48"/>
      <c r="H5956" s="1">
        <f t="shared" si="1027"/>
        <v>6.1908330488841301</v>
      </c>
      <c r="I5956" s="1">
        <f t="shared" si="1021"/>
        <v>2.0081869983397245</v>
      </c>
      <c r="J5956" s="4">
        <f>B5956+('PV model'!$B$3/15)+(I5956/60)</f>
        <v>22.756803116638995</v>
      </c>
      <c r="K5956" s="2">
        <f t="shared" si="1022"/>
        <v>-161.35204674958493</v>
      </c>
      <c r="L5956" s="2">
        <f>DEGREES(ASIN((((COS(RADIANS('PV model'!$B$2))*COS(RADIANS(H5956))*COS(RADIANS(K5956)))+(SIN(RADIANS('PV model'!$B$2))*SIN(RADIANS(H5956)))))))</f>
        <v>-26.402022478254473</v>
      </c>
      <c r="M5956" s="3">
        <f t="shared" si="1018"/>
        <v>0</v>
      </c>
      <c r="N5956" s="2">
        <f t="shared" si="1023"/>
        <v>-20.787669412058086</v>
      </c>
      <c r="O5956" s="2">
        <f>IF('PV model'!$B$2&gt;0, 180-N5956,IF('PV model'!$B$2&lt;0,0-N5956,N5956))</f>
        <v>200.78766941205808</v>
      </c>
      <c r="P5956" s="2">
        <f>ABS(O5956-'PV model'!$B$5)</f>
        <v>4.2123305879419206</v>
      </c>
      <c r="Q5956" s="3">
        <f t="shared" si="1019"/>
        <v>116.40202247825448</v>
      </c>
      <c r="R5956" s="3">
        <f t="shared" si="1024"/>
        <v>0</v>
      </c>
      <c r="S5956" s="3">
        <f t="shared" si="1020"/>
        <v>0</v>
      </c>
      <c r="T5956" s="3">
        <f>(0.5*(1-COS(RADIANS(90-$X$3)))*(D5956+E5956)*'PV model'!$B$4)</f>
        <v>0</v>
      </c>
      <c r="U5956" s="3">
        <f t="shared" si="1025"/>
        <v>0</v>
      </c>
      <c r="V5956" s="3">
        <f>('PV model'!$B$13*(U5956/1000)*(1-'PV model'!$B$14*((20+C5956)-25))*'PV model'!$B$10)/'PV model'!$B$12</f>
        <v>0</v>
      </c>
    </row>
    <row r="5957" spans="1:22" x14ac:dyDescent="0.2">
      <c r="A5957" s="10">
        <f t="shared" si="1028"/>
        <v>248</v>
      </c>
      <c r="B5957" s="10">
        <f t="shared" si="1026"/>
        <v>24</v>
      </c>
      <c r="C5957" s="23">
        <v>13.7</v>
      </c>
      <c r="D5957" s="24">
        <v>0</v>
      </c>
      <c r="E5957" s="24">
        <v>0</v>
      </c>
      <c r="F5957" s="48"/>
      <c r="G5957" s="48"/>
      <c r="H5957" s="1">
        <f t="shared" si="1027"/>
        <v>6.1908330488841301</v>
      </c>
      <c r="I5957" s="1">
        <f t="shared" si="1021"/>
        <v>2.0081869983397245</v>
      </c>
      <c r="J5957" s="4">
        <f>B5957+('PV model'!$B$3/15)+(I5957/60)</f>
        <v>23.756803116638995</v>
      </c>
      <c r="K5957" s="2">
        <f t="shared" si="1022"/>
        <v>-176.35204674958493</v>
      </c>
      <c r="L5957" s="2">
        <f>DEGREES(ASIN((((COS(RADIANS('PV model'!$B$2))*COS(RADIANS(H5957))*COS(RADIANS(K5957)))+(SIN(RADIANS('PV model'!$B$2))*SIN(RADIANS(H5957)))))))</f>
        <v>-28.234941141402086</v>
      </c>
      <c r="M5957" s="3">
        <f t="shared" si="1018"/>
        <v>0</v>
      </c>
      <c r="N5957" s="2">
        <f t="shared" si="1023"/>
        <v>-4.11723979488068</v>
      </c>
      <c r="O5957" s="2">
        <f>IF('PV model'!$B$2&gt;0, 180-N5957,IF('PV model'!$B$2&lt;0,0-N5957,N5957))</f>
        <v>184.11723979488067</v>
      </c>
      <c r="P5957" s="2">
        <f>ABS(O5957-'PV model'!$B$5)</f>
        <v>20.882760205119325</v>
      </c>
      <c r="Q5957" s="3">
        <f t="shared" si="1019"/>
        <v>118.23494114140209</v>
      </c>
      <c r="R5957" s="3">
        <f t="shared" si="1024"/>
        <v>0</v>
      </c>
      <c r="S5957" s="3">
        <f t="shared" si="1020"/>
        <v>0</v>
      </c>
      <c r="T5957" s="3">
        <f>(0.5*(1-COS(RADIANS(90-$X$3)))*(D5957+E5957)*'PV model'!$B$4)</f>
        <v>0</v>
      </c>
      <c r="U5957" s="3">
        <f t="shared" si="1025"/>
        <v>0</v>
      </c>
      <c r="V5957" s="3">
        <f>('PV model'!$B$13*(U5957/1000)*(1-'PV model'!$B$14*((20+C5957)-25))*'PV model'!$B$10)/'PV model'!$B$12</f>
        <v>0</v>
      </c>
    </row>
    <row r="5958" spans="1:22" x14ac:dyDescent="0.2">
      <c r="A5958" s="10">
        <f t="shared" si="1028"/>
        <v>249</v>
      </c>
      <c r="B5958" s="10">
        <f t="shared" si="1026"/>
        <v>1</v>
      </c>
      <c r="C5958" s="23">
        <v>13.6</v>
      </c>
      <c r="D5958" s="24">
        <v>0</v>
      </c>
      <c r="E5958" s="24">
        <v>0</v>
      </c>
      <c r="F5958" s="48"/>
      <c r="G5958" s="48"/>
      <c r="H5958" s="1">
        <f t="shared" si="1027"/>
        <v>5.8003161502539857</v>
      </c>
      <c r="I5958" s="1">
        <f t="shared" si="1021"/>
        <v>2.3643705714042533</v>
      </c>
      <c r="J5958" s="4">
        <f>B5958+('PV model'!$B$3/15)+(I5958/60)</f>
        <v>0.7627395095234043</v>
      </c>
      <c r="K5958" s="2">
        <f t="shared" si="1022"/>
        <v>168.55890735714894</v>
      </c>
      <c r="L5958" s="2">
        <f>DEGREES(ASIN((((COS(RADIANS('PV model'!$B$2))*COS(RADIANS(H5958))*COS(RADIANS(K5958)))+(SIN(RADIANS('PV model'!$B$2))*SIN(RADIANS(H5958)))))))</f>
        <v>-27.970786697465986</v>
      </c>
      <c r="M5958" s="3">
        <f t="shared" ref="M5958:M6021" si="1029">IF(L5958&gt;0, L5958, 0)</f>
        <v>0</v>
      </c>
      <c r="N5958" s="2">
        <f t="shared" si="1023"/>
        <v>12.911527415382668</v>
      </c>
      <c r="O5958" s="2">
        <f>IF('PV model'!$B$2&gt;0, 180-N5958,IF('PV model'!$B$2&lt;0,0-N5958,N5958))</f>
        <v>167.08847258461734</v>
      </c>
      <c r="P5958" s="2">
        <f>ABS(O5958-'PV model'!$B$5)</f>
        <v>37.911527415382665</v>
      </c>
      <c r="Q5958" s="3">
        <f t="shared" ref="Q5958:Q6021" si="1030">DEGREES(ACOS((SIN(RADIANS(L5958))*COS(RADIANS(90-$X$3))+COS(RADIANS(L5958))*COS(RADIANS(P5958))*SIN(RADIANS(90-$X$3)))))</f>
        <v>117.970786697466</v>
      </c>
      <c r="R5958" s="3">
        <f t="shared" si="1024"/>
        <v>0</v>
      </c>
      <c r="S5958" s="3">
        <f t="shared" ref="S5958:S6021" si="1031">IF($Z$3=TRUE, IF(E5958=0,0,E5958*(0.5*(1+COS(RADIANS(90-$X$3))*(1+(1-(E5958^2/(D5958+E5958)^2))*(SIN(RADIANS(0.5*$X$3))^3)))*(1+(1-(E5958^2/(D5958+E5958)^2))*(COS(RADIANS(Q5958))^2)*(SIN(RADIANS(90-L5958))^3)))), IF(E5958=0,0,E5958*(0.5*(1+COS(RADIANS(90-$X$3))))))</f>
        <v>0</v>
      </c>
      <c r="T5958" s="3">
        <f>(0.5*(1-COS(RADIANS(90-$X$3)))*(D5958+E5958)*'PV model'!$B$4)</f>
        <v>0</v>
      </c>
      <c r="U5958" s="3">
        <f t="shared" si="1025"/>
        <v>0</v>
      </c>
      <c r="V5958" s="3">
        <f>('PV model'!$B$13*(U5958/1000)*(1-'PV model'!$B$14*((20+C5958)-25))*'PV model'!$B$10)/'PV model'!$B$12</f>
        <v>0</v>
      </c>
    </row>
    <row r="5959" spans="1:22" x14ac:dyDescent="0.2">
      <c r="A5959" s="10">
        <f t="shared" si="1028"/>
        <v>249</v>
      </c>
      <c r="B5959" s="10">
        <f t="shared" si="1026"/>
        <v>2</v>
      </c>
      <c r="C5959" s="23">
        <v>13.9</v>
      </c>
      <c r="D5959" s="24">
        <v>0</v>
      </c>
      <c r="E5959" s="24">
        <v>0</v>
      </c>
      <c r="F5959" s="48"/>
      <c r="G5959" s="48"/>
      <c r="H5959" s="1">
        <f t="shared" si="1027"/>
        <v>5.8003161502539857</v>
      </c>
      <c r="I5959" s="1">
        <f t="shared" ref="I5959:I6022" si="1032">9.87*SIN(RADIANS(1.978*A5959-160.22))-7.53*COS(RADIANS(0.989*A5959-80.11))-1.5*SIN((RADIANS(0.989*A5959-80.11)))</f>
        <v>2.3643705714042533</v>
      </c>
      <c r="J5959" s="4">
        <f>B5959+('PV model'!$B$3/15)+(I5959/60)</f>
        <v>1.7627395095234042</v>
      </c>
      <c r="K5959" s="2">
        <f t="shared" ref="K5959:K6022" si="1033">15*(12-J5959)</f>
        <v>153.55890735714894</v>
      </c>
      <c r="L5959" s="2">
        <f>DEGREES(ASIN((((COS(RADIANS('PV model'!$B$2))*COS(RADIANS(H5959))*COS(RADIANS(K5959)))+(SIN(RADIANS('PV model'!$B$2))*SIN(RADIANS(H5959)))))))</f>
        <v>-24.914904248113086</v>
      </c>
      <c r="M5959" s="3">
        <f t="shared" si="1029"/>
        <v>0</v>
      </c>
      <c r="N5959" s="2">
        <f t="shared" ref="N5959:N6022" si="1034">DEGREES(ASIN((COS(RADIANS(H5959))*SIN(RADIANS(K5959)))/COS(RADIANS(L5959))))</f>
        <v>29.239159417633626</v>
      </c>
      <c r="O5959" s="2">
        <f>IF('PV model'!$B$2&gt;0, 180-N5959,IF('PV model'!$B$2&lt;0,0-N5959,N5959))</f>
        <v>150.76084058236637</v>
      </c>
      <c r="P5959" s="2">
        <f>ABS(O5959-'PV model'!$B$5)</f>
        <v>54.23915941763363</v>
      </c>
      <c r="Q5959" s="3">
        <f t="shared" si="1030"/>
        <v>114.91490424811309</v>
      </c>
      <c r="R5959" s="3">
        <f t="shared" ref="R5959:R6022" si="1035">IF(D5959=0,0,D5959*COS(RADIANS(Q5959))/SIN(RADIANS(L5959)))</f>
        <v>0</v>
      </c>
      <c r="S5959" s="3">
        <f t="shared" si="1031"/>
        <v>0</v>
      </c>
      <c r="T5959" s="3">
        <f>(0.5*(1-COS(RADIANS(90-$X$3)))*(D5959+E5959)*'PV model'!$B$4)</f>
        <v>0</v>
      </c>
      <c r="U5959" s="3">
        <f t="shared" ref="U5959:U6022" si="1036">R5959+S5959+T5959</f>
        <v>0</v>
      </c>
      <c r="V5959" s="3">
        <f>('PV model'!$B$13*(U5959/1000)*(1-'PV model'!$B$14*((20+C5959)-25))*'PV model'!$B$10)/'PV model'!$B$12</f>
        <v>0</v>
      </c>
    </row>
    <row r="5960" spans="1:22" x14ac:dyDescent="0.2">
      <c r="A5960" s="10">
        <f t="shared" si="1028"/>
        <v>249</v>
      </c>
      <c r="B5960" s="10">
        <f t="shared" ref="B5960:B6023" si="1037">IF(B5959&lt;24,B5959+1,1)</f>
        <v>3</v>
      </c>
      <c r="C5960" s="23">
        <v>13.7</v>
      </c>
      <c r="D5960" s="24">
        <v>0</v>
      </c>
      <c r="E5960" s="24">
        <v>0</v>
      </c>
      <c r="F5960" s="48"/>
      <c r="G5960" s="48"/>
      <c r="H5960" s="1">
        <f t="shared" ref="H5960:H6023" si="1038">(23.465*SIN(RADIANS(280.1+0.9863*A5960)))</f>
        <v>5.8003161502539857</v>
      </c>
      <c r="I5960" s="1">
        <f t="shared" si="1032"/>
        <v>2.3643705714042533</v>
      </c>
      <c r="J5960" s="4">
        <f>B5960+('PV model'!$B$3/15)+(I5960/60)</f>
        <v>2.7627395095234042</v>
      </c>
      <c r="K5960" s="2">
        <f t="shared" si="1033"/>
        <v>138.55890735714894</v>
      </c>
      <c r="L5960" s="2">
        <f>DEGREES(ASIN((((COS(RADIANS('PV model'!$B$2))*COS(RADIANS(H5960))*COS(RADIANS(K5960)))+(SIN(RADIANS('PV model'!$B$2))*SIN(RADIANS(H5960)))))))</f>
        <v>-19.824321766749208</v>
      </c>
      <c r="M5960" s="3">
        <f t="shared" si="1029"/>
        <v>0</v>
      </c>
      <c r="N5960" s="2">
        <f t="shared" si="1034"/>
        <v>44.422337585361703</v>
      </c>
      <c r="O5960" s="2">
        <f>IF('PV model'!$B$2&gt;0, 180-N5960,IF('PV model'!$B$2&lt;0,0-N5960,N5960))</f>
        <v>135.5776624146383</v>
      </c>
      <c r="P5960" s="2">
        <f>ABS(O5960-'PV model'!$B$5)</f>
        <v>69.422337585361703</v>
      </c>
      <c r="Q5960" s="3">
        <f t="shared" si="1030"/>
        <v>109.82432176674921</v>
      </c>
      <c r="R5960" s="3">
        <f t="shared" si="1035"/>
        <v>0</v>
      </c>
      <c r="S5960" s="3">
        <f t="shared" si="1031"/>
        <v>0</v>
      </c>
      <c r="T5960" s="3">
        <f>(0.5*(1-COS(RADIANS(90-$X$3)))*(D5960+E5960)*'PV model'!$B$4)</f>
        <v>0</v>
      </c>
      <c r="U5960" s="3">
        <f t="shared" si="1036"/>
        <v>0</v>
      </c>
      <c r="V5960" s="3">
        <f>('PV model'!$B$13*(U5960/1000)*(1-'PV model'!$B$14*((20+C5960)-25))*'PV model'!$B$10)/'PV model'!$B$12</f>
        <v>0</v>
      </c>
    </row>
    <row r="5961" spans="1:22" x14ac:dyDescent="0.2">
      <c r="A5961" s="10">
        <f t="shared" si="1028"/>
        <v>249</v>
      </c>
      <c r="B5961" s="10">
        <f t="shared" si="1037"/>
        <v>4</v>
      </c>
      <c r="C5961" s="23">
        <v>13.1</v>
      </c>
      <c r="D5961" s="24">
        <v>0</v>
      </c>
      <c r="E5961" s="24">
        <v>0</v>
      </c>
      <c r="F5961" s="48"/>
      <c r="G5961" s="48"/>
      <c r="H5961" s="1">
        <f t="shared" si="1038"/>
        <v>5.8003161502539857</v>
      </c>
      <c r="I5961" s="1">
        <f t="shared" si="1032"/>
        <v>2.3643705714042533</v>
      </c>
      <c r="J5961" s="4">
        <f>B5961+('PV model'!$B$3/15)+(I5961/60)</f>
        <v>3.7627395095234042</v>
      </c>
      <c r="K5961" s="2">
        <f t="shared" si="1033"/>
        <v>123.55890735714893</v>
      </c>
      <c r="L5961" s="2">
        <f>DEGREES(ASIN((((COS(RADIANS('PV model'!$B$2))*COS(RADIANS(H5961))*COS(RADIANS(K5961)))+(SIN(RADIANS('PV model'!$B$2))*SIN(RADIANS(H5961)))))))</f>
        <v>-13.192019868721015</v>
      </c>
      <c r="M5961" s="3">
        <f t="shared" si="1029"/>
        <v>0</v>
      </c>
      <c r="N5961" s="2">
        <f t="shared" si="1034"/>
        <v>58.377657798038058</v>
      </c>
      <c r="O5961" s="2">
        <f>IF('PV model'!$B$2&gt;0, 180-N5961,IF('PV model'!$B$2&lt;0,0-N5961,N5961))</f>
        <v>121.62234220196194</v>
      </c>
      <c r="P5961" s="2">
        <f>ABS(O5961-'PV model'!$B$5)</f>
        <v>83.377657798038058</v>
      </c>
      <c r="Q5961" s="3">
        <f t="shared" si="1030"/>
        <v>103.19201986872102</v>
      </c>
      <c r="R5961" s="3">
        <f t="shared" si="1035"/>
        <v>0</v>
      </c>
      <c r="S5961" s="3">
        <f t="shared" si="1031"/>
        <v>0</v>
      </c>
      <c r="T5961" s="3">
        <f>(0.5*(1-COS(RADIANS(90-$X$3)))*(D5961+E5961)*'PV model'!$B$4)</f>
        <v>0</v>
      </c>
      <c r="U5961" s="3">
        <f t="shared" si="1036"/>
        <v>0</v>
      </c>
      <c r="V5961" s="3">
        <f>('PV model'!$B$13*(U5961/1000)*(1-'PV model'!$B$14*((20+C5961)-25))*'PV model'!$B$10)/'PV model'!$B$12</f>
        <v>0</v>
      </c>
    </row>
    <row r="5962" spans="1:22" x14ac:dyDescent="0.2">
      <c r="A5962" s="10">
        <f t="shared" si="1028"/>
        <v>249</v>
      </c>
      <c r="B5962" s="10">
        <f t="shared" si="1037"/>
        <v>5</v>
      </c>
      <c r="C5962" s="23">
        <v>13</v>
      </c>
      <c r="D5962" s="24">
        <v>0</v>
      </c>
      <c r="E5962" s="24">
        <v>0</v>
      </c>
      <c r="F5962" s="48"/>
      <c r="G5962" s="48"/>
      <c r="H5962" s="1">
        <f t="shared" si="1038"/>
        <v>5.8003161502539857</v>
      </c>
      <c r="I5962" s="1">
        <f t="shared" si="1032"/>
        <v>2.3643705714042533</v>
      </c>
      <c r="J5962" s="4">
        <f>B5962+('PV model'!$B$3/15)+(I5962/60)</f>
        <v>4.7627395095234046</v>
      </c>
      <c r="K5962" s="2">
        <f t="shared" si="1033"/>
        <v>108.55890735714893</v>
      </c>
      <c r="L5962" s="2">
        <f>DEGREES(ASIN((((COS(RADIANS('PV model'!$B$2))*COS(RADIANS(H5962))*COS(RADIANS(K5962)))+(SIN(RADIANS('PV model'!$B$2))*SIN(RADIANS(H5962)))))))</f>
        <v>-5.5126108389952035</v>
      </c>
      <c r="M5962" s="3">
        <f t="shared" si="1029"/>
        <v>0</v>
      </c>
      <c r="N5962" s="2">
        <f t="shared" si="1034"/>
        <v>71.356424303478718</v>
      </c>
      <c r="O5962" s="2">
        <f>IF('PV model'!$B$2&gt;0, 180-N5962,IF('PV model'!$B$2&lt;0,0-N5962,N5962))</f>
        <v>108.64357569652128</v>
      </c>
      <c r="P5962" s="2">
        <f>ABS(O5962-'PV model'!$B$5)</f>
        <v>96.356424303478718</v>
      </c>
      <c r="Q5962" s="3">
        <f t="shared" si="1030"/>
        <v>95.512610838995201</v>
      </c>
      <c r="R5962" s="3">
        <f t="shared" si="1035"/>
        <v>0</v>
      </c>
      <c r="S5962" s="3">
        <f t="shared" si="1031"/>
        <v>0</v>
      </c>
      <c r="T5962" s="3">
        <f>(0.5*(1-COS(RADIANS(90-$X$3)))*(D5962+E5962)*'PV model'!$B$4)</f>
        <v>0</v>
      </c>
      <c r="U5962" s="3">
        <f t="shared" si="1036"/>
        <v>0</v>
      </c>
      <c r="V5962" s="3">
        <f>('PV model'!$B$13*(U5962/1000)*(1-'PV model'!$B$14*((20+C5962)-25))*'PV model'!$B$10)/'PV model'!$B$12</f>
        <v>0</v>
      </c>
    </row>
    <row r="5963" spans="1:22" x14ac:dyDescent="0.2">
      <c r="A5963" s="10">
        <f t="shared" si="1028"/>
        <v>249</v>
      </c>
      <c r="B5963" s="10">
        <f t="shared" si="1037"/>
        <v>6</v>
      </c>
      <c r="C5963" s="23">
        <v>13.4</v>
      </c>
      <c r="D5963" s="24">
        <v>0</v>
      </c>
      <c r="E5963" s="24">
        <v>0.88200000000000001</v>
      </c>
      <c r="F5963" s="48"/>
      <c r="G5963" s="48"/>
      <c r="H5963" s="1">
        <f t="shared" si="1038"/>
        <v>5.8003161502539857</v>
      </c>
      <c r="I5963" s="1">
        <f t="shared" si="1032"/>
        <v>2.3643705714042533</v>
      </c>
      <c r="J5963" s="4">
        <f>B5963+('PV model'!$B$3/15)+(I5963/60)</f>
        <v>5.7627395095234046</v>
      </c>
      <c r="K5963" s="2">
        <f t="shared" si="1033"/>
        <v>93.558907357148925</v>
      </c>
      <c r="L5963" s="2">
        <f>DEGREES(ASIN((((COS(RADIANS('PV model'!$B$2))*COS(RADIANS(H5963))*COS(RADIANS(K5963)))+(SIN(RADIANS('PV model'!$B$2))*SIN(RADIANS(H5963)))))))</f>
        <v>2.7689319249137361</v>
      </c>
      <c r="M5963" s="3">
        <f t="shared" si="1029"/>
        <v>2.7689319249137361</v>
      </c>
      <c r="N5963" s="2">
        <f t="shared" si="1034"/>
        <v>83.784752849944269</v>
      </c>
      <c r="O5963" s="2">
        <f>IF('PV model'!$B$2&gt;0, 180-N5963,IF('PV model'!$B$2&lt;0,0-N5963,N5963))</f>
        <v>96.215247150055731</v>
      </c>
      <c r="P5963" s="2">
        <f>ABS(O5963-'PV model'!$B$5)</f>
        <v>108.78475284994427</v>
      </c>
      <c r="Q5963" s="3">
        <f t="shared" si="1030"/>
        <v>87.231068075086256</v>
      </c>
      <c r="R5963" s="3">
        <f t="shared" si="1035"/>
        <v>0</v>
      </c>
      <c r="S5963" s="3">
        <f t="shared" si="1031"/>
        <v>0.88200000000000001</v>
      </c>
      <c r="T5963" s="3">
        <f>(0.5*(1-COS(RADIANS(90-$X$3)))*(D5963+E5963)*'PV model'!$B$4)</f>
        <v>0</v>
      </c>
      <c r="U5963" s="3">
        <f t="shared" si="1036"/>
        <v>0.88200000000000001</v>
      </c>
      <c r="V5963" s="3">
        <f>('PV model'!$B$13*(U5963/1000)*(1-'PV model'!$B$14*((20+C5963)-25))*'PV model'!$B$10)/'PV model'!$B$12</f>
        <v>8.5202385407999986E-2</v>
      </c>
    </row>
    <row r="5964" spans="1:22" x14ac:dyDescent="0.2">
      <c r="A5964" s="10">
        <f t="shared" si="1028"/>
        <v>249</v>
      </c>
      <c r="B5964" s="10">
        <f t="shared" si="1037"/>
        <v>7</v>
      </c>
      <c r="C5964" s="23">
        <v>13.5</v>
      </c>
      <c r="D5964" s="24">
        <v>0</v>
      </c>
      <c r="E5964" s="24">
        <v>13.229999999999999</v>
      </c>
      <c r="F5964" s="48"/>
      <c r="G5964" s="48"/>
      <c r="H5964" s="1">
        <f t="shared" si="1038"/>
        <v>5.8003161502539857</v>
      </c>
      <c r="I5964" s="1">
        <f t="shared" si="1032"/>
        <v>2.3643705714042533</v>
      </c>
      <c r="J5964" s="4">
        <f>B5964+('PV model'!$B$3/15)+(I5964/60)</f>
        <v>6.7627395095234046</v>
      </c>
      <c r="K5964" s="2">
        <f t="shared" si="1033"/>
        <v>78.558907357148925</v>
      </c>
      <c r="L5964" s="2">
        <f>DEGREES(ASIN((((COS(RADIANS('PV model'!$B$2))*COS(RADIANS(H5964))*COS(RADIANS(K5964)))+(SIN(RADIANS('PV model'!$B$2))*SIN(RADIANS(H5964)))))))</f>
        <v>11.248519097319468</v>
      </c>
      <c r="M5964" s="3">
        <f t="shared" si="1029"/>
        <v>11.248519097319468</v>
      </c>
      <c r="N5964" s="2">
        <f t="shared" si="1034"/>
        <v>83.83112858758345</v>
      </c>
      <c r="O5964" s="2">
        <f>IF('PV model'!$B$2&gt;0, 180-N5964,IF('PV model'!$B$2&lt;0,0-N5964,N5964))</f>
        <v>96.16887141241655</v>
      </c>
      <c r="P5964" s="2">
        <f>ABS(O5964-'PV model'!$B$5)</f>
        <v>108.83112858758345</v>
      </c>
      <c r="Q5964" s="3">
        <f t="shared" si="1030"/>
        <v>78.751480902680527</v>
      </c>
      <c r="R5964" s="3">
        <f t="shared" si="1035"/>
        <v>0</v>
      </c>
      <c r="S5964" s="3">
        <f t="shared" si="1031"/>
        <v>13.229999999999999</v>
      </c>
      <c r="T5964" s="3">
        <f>(0.5*(1-COS(RADIANS(90-$X$3)))*(D5964+E5964)*'PV model'!$B$4)</f>
        <v>0</v>
      </c>
      <c r="U5964" s="3">
        <f t="shared" si="1036"/>
        <v>13.229999999999999</v>
      </c>
      <c r="V5964" s="3">
        <f>('PV model'!$B$13*(U5964/1000)*(1-'PV model'!$B$14*((20+C5964)-25))*'PV model'!$B$10)/'PV model'!$B$12</f>
        <v>1.2775067927999999</v>
      </c>
    </row>
    <row r="5965" spans="1:22" x14ac:dyDescent="0.2">
      <c r="A5965" s="10">
        <f t="shared" si="1028"/>
        <v>249</v>
      </c>
      <c r="B5965" s="10">
        <f t="shared" si="1037"/>
        <v>8</v>
      </c>
      <c r="C5965" s="23">
        <v>13.5</v>
      </c>
      <c r="D5965" s="24">
        <v>0</v>
      </c>
      <c r="E5965" s="24">
        <v>44.981999999999999</v>
      </c>
      <c r="F5965" s="48"/>
      <c r="G5965" s="48"/>
      <c r="H5965" s="1">
        <f t="shared" si="1038"/>
        <v>5.8003161502539857</v>
      </c>
      <c r="I5965" s="1">
        <f t="shared" si="1032"/>
        <v>2.3643705714042533</v>
      </c>
      <c r="J5965" s="4">
        <f>B5965+('PV model'!$B$3/15)+(I5965/60)</f>
        <v>7.7627395095234046</v>
      </c>
      <c r="K5965" s="2">
        <f t="shared" si="1033"/>
        <v>63.558907357148932</v>
      </c>
      <c r="L5965" s="2">
        <f>DEGREES(ASIN((((COS(RADIANS('PV model'!$B$2))*COS(RADIANS(H5965))*COS(RADIANS(K5965)))+(SIN(RADIANS('PV model'!$B$2))*SIN(RADIANS(H5965)))))))</f>
        <v>19.524161260869178</v>
      </c>
      <c r="M5965" s="3">
        <f t="shared" si="1029"/>
        <v>19.524161260869178</v>
      </c>
      <c r="N5965" s="2">
        <f t="shared" si="1034"/>
        <v>70.935963675617273</v>
      </c>
      <c r="O5965" s="2">
        <f>IF('PV model'!$B$2&gt;0, 180-N5965,IF('PV model'!$B$2&lt;0,0-N5965,N5965))</f>
        <v>109.06403632438273</v>
      </c>
      <c r="P5965" s="2">
        <f>ABS(O5965-'PV model'!$B$5)</f>
        <v>95.935963675617273</v>
      </c>
      <c r="Q5965" s="3">
        <f t="shared" si="1030"/>
        <v>70.475838739130822</v>
      </c>
      <c r="R5965" s="3">
        <f t="shared" si="1035"/>
        <v>0</v>
      </c>
      <c r="S5965" s="3">
        <f t="shared" si="1031"/>
        <v>44.981999999999999</v>
      </c>
      <c r="T5965" s="3">
        <f>(0.5*(1-COS(RADIANS(90-$X$3)))*(D5965+E5965)*'PV model'!$B$4)</f>
        <v>0</v>
      </c>
      <c r="U5965" s="3">
        <f t="shared" si="1036"/>
        <v>44.981999999999999</v>
      </c>
      <c r="V5965" s="3">
        <f>('PV model'!$B$13*(U5965/1000)*(1-'PV model'!$B$14*((20+C5965)-25))*'PV model'!$B$10)/'PV model'!$B$12</f>
        <v>4.3435230955199993</v>
      </c>
    </row>
    <row r="5966" spans="1:22" x14ac:dyDescent="0.2">
      <c r="A5966" s="10">
        <f t="shared" si="1028"/>
        <v>249</v>
      </c>
      <c r="B5966" s="10">
        <f t="shared" si="1037"/>
        <v>9</v>
      </c>
      <c r="C5966" s="23">
        <v>12.5</v>
      </c>
      <c r="D5966" s="24">
        <v>42.653099999999995</v>
      </c>
      <c r="E5966" s="24">
        <v>142.00200000000001</v>
      </c>
      <c r="F5966" s="48"/>
      <c r="G5966" s="48"/>
      <c r="H5966" s="1">
        <f t="shared" si="1038"/>
        <v>5.8003161502539857</v>
      </c>
      <c r="I5966" s="1">
        <f t="shared" si="1032"/>
        <v>2.3643705714042533</v>
      </c>
      <c r="J5966" s="4">
        <f>B5966+('PV model'!$B$3/15)+(I5966/60)</f>
        <v>8.7627395095234029</v>
      </c>
      <c r="K5966" s="2">
        <f t="shared" si="1033"/>
        <v>48.558907357148954</v>
      </c>
      <c r="L5966" s="2">
        <f>DEGREES(ASIN((((COS(RADIANS('PV model'!$B$2))*COS(RADIANS(H5966))*COS(RADIANS(K5966)))+(SIN(RADIANS('PV model'!$B$2))*SIN(RADIANS(H5966)))))))</f>
        <v>27.145013149810147</v>
      </c>
      <c r="M5966" s="3">
        <f t="shared" si="1029"/>
        <v>27.145013149810147</v>
      </c>
      <c r="N5966" s="2">
        <f t="shared" si="1034"/>
        <v>56.941368267821844</v>
      </c>
      <c r="O5966" s="2">
        <f>IF('PV model'!$B$2&gt;0, 180-N5966,IF('PV model'!$B$2&lt;0,0-N5966,N5966))</f>
        <v>123.05863173217816</v>
      </c>
      <c r="P5966" s="2">
        <f>ABS(O5966-'PV model'!$B$5)</f>
        <v>81.941368267821844</v>
      </c>
      <c r="Q5966" s="3">
        <f t="shared" si="1030"/>
        <v>62.854986850189853</v>
      </c>
      <c r="R5966" s="3">
        <f t="shared" si="1035"/>
        <v>42.653099999999995</v>
      </c>
      <c r="S5966" s="3">
        <f t="shared" si="1031"/>
        <v>161.38494309270391</v>
      </c>
      <c r="T5966" s="3">
        <f>(0.5*(1-COS(RADIANS(90-$X$3)))*(D5966+E5966)*'PV model'!$B$4)</f>
        <v>0</v>
      </c>
      <c r="U5966" s="3">
        <f t="shared" si="1036"/>
        <v>204.0380430927039</v>
      </c>
      <c r="V5966" s="3">
        <f>('PV model'!$B$13*(U5966/1000)*(1-'PV model'!$B$14*((20+C5966)-25))*'PV model'!$B$10)/'PV model'!$B$12</f>
        <v>19.78377350392028</v>
      </c>
    </row>
    <row r="5967" spans="1:22" x14ac:dyDescent="0.2">
      <c r="A5967" s="10">
        <f t="shared" si="1028"/>
        <v>249</v>
      </c>
      <c r="B5967" s="10">
        <f t="shared" si="1037"/>
        <v>10</v>
      </c>
      <c r="C5967" s="23">
        <v>13.4</v>
      </c>
      <c r="D5967" s="24">
        <v>236.83695</v>
      </c>
      <c r="E5967" s="24">
        <v>197.56800000000001</v>
      </c>
      <c r="F5967" s="48"/>
      <c r="G5967" s="48"/>
      <c r="H5967" s="1">
        <f t="shared" si="1038"/>
        <v>5.8003161502539857</v>
      </c>
      <c r="I5967" s="1">
        <f t="shared" si="1032"/>
        <v>2.3643705714042533</v>
      </c>
      <c r="J5967" s="4">
        <f>B5967+('PV model'!$B$3/15)+(I5967/60)</f>
        <v>9.7627395095234029</v>
      </c>
      <c r="K5967" s="2">
        <f t="shared" si="1033"/>
        <v>33.558907357148954</v>
      </c>
      <c r="L5967" s="2">
        <f>DEGREES(ASIN((((COS(RADIANS('PV model'!$B$2))*COS(RADIANS(H5967))*COS(RADIANS(K5967)))+(SIN(RADIANS('PV model'!$B$2))*SIN(RADIANS(H5967)))))))</f>
        <v>33.563964356236426</v>
      </c>
      <c r="M5967" s="3">
        <f t="shared" si="1029"/>
        <v>33.563964356236426</v>
      </c>
      <c r="N5967" s="2">
        <f t="shared" si="1034"/>
        <v>41.300439245364132</v>
      </c>
      <c r="O5967" s="2">
        <f>IF('PV model'!$B$2&gt;0, 180-N5967,IF('PV model'!$B$2&lt;0,0-N5967,N5967))</f>
        <v>138.69956075463585</v>
      </c>
      <c r="P5967" s="2">
        <f>ABS(O5967-'PV model'!$B$5)</f>
        <v>66.300439245364146</v>
      </c>
      <c r="Q5967" s="3">
        <f t="shared" si="1030"/>
        <v>56.436035643763567</v>
      </c>
      <c r="R5967" s="3">
        <f t="shared" si="1035"/>
        <v>236.83695</v>
      </c>
      <c r="S5967" s="3">
        <f t="shared" si="1031"/>
        <v>256.86721554588422</v>
      </c>
      <c r="T5967" s="3">
        <f>(0.5*(1-COS(RADIANS(90-$X$3)))*(D5967+E5967)*'PV model'!$B$4)</f>
        <v>0</v>
      </c>
      <c r="U5967" s="3">
        <f t="shared" si="1036"/>
        <v>493.70416554588422</v>
      </c>
      <c r="V5967" s="3">
        <f>('PV model'!$B$13*(U5967/1000)*(1-'PV model'!$B$14*((20+C5967)-25))*'PV model'!$B$10)/'PV model'!$B$12</f>
        <v>47.6924859301309</v>
      </c>
    </row>
    <row r="5968" spans="1:22" x14ac:dyDescent="0.2">
      <c r="A5968" s="10">
        <f t="shared" si="1028"/>
        <v>249</v>
      </c>
      <c r="B5968" s="10">
        <f t="shared" si="1037"/>
        <v>11</v>
      </c>
      <c r="C5968" s="23">
        <v>14.5</v>
      </c>
      <c r="D5968" s="24">
        <v>462.44940000000003</v>
      </c>
      <c r="E5968" s="24">
        <v>201.97800000000001</v>
      </c>
      <c r="F5968" s="48"/>
      <c r="G5968" s="48"/>
      <c r="H5968" s="1">
        <f t="shared" si="1038"/>
        <v>5.8003161502539857</v>
      </c>
      <c r="I5968" s="1">
        <f t="shared" si="1032"/>
        <v>2.3643705714042533</v>
      </c>
      <c r="J5968" s="4">
        <f>B5968+('PV model'!$B$3/15)+(I5968/60)</f>
        <v>10.762739509523403</v>
      </c>
      <c r="K5968" s="2">
        <f t="shared" si="1033"/>
        <v>18.558907357148957</v>
      </c>
      <c r="L5968" s="2">
        <f>DEGREES(ASIN((((COS(RADIANS('PV model'!$B$2))*COS(RADIANS(H5968))*COS(RADIANS(K5968)))+(SIN(RADIANS('PV model'!$B$2))*SIN(RADIANS(H5968)))))))</f>
        <v>38.133066368345773</v>
      </c>
      <c r="M5968" s="3">
        <f t="shared" si="1029"/>
        <v>38.133066368345773</v>
      </c>
      <c r="N5968" s="2">
        <f t="shared" si="1034"/>
        <v>23.738695124150066</v>
      </c>
      <c r="O5968" s="2">
        <f>IF('PV model'!$B$2&gt;0, 180-N5968,IF('PV model'!$B$2&lt;0,0-N5968,N5968))</f>
        <v>156.26130487584993</v>
      </c>
      <c r="P5968" s="2">
        <f>ABS(O5968-'PV model'!$B$5)</f>
        <v>48.73869512415007</v>
      </c>
      <c r="Q5968" s="3">
        <f t="shared" si="1030"/>
        <v>51.866933631654227</v>
      </c>
      <c r="R5968" s="3">
        <f t="shared" si="1035"/>
        <v>462.44940000000008</v>
      </c>
      <c r="S5968" s="3">
        <f t="shared" si="1031"/>
        <v>273.8568888323955</v>
      </c>
      <c r="T5968" s="3">
        <f>(0.5*(1-COS(RADIANS(90-$X$3)))*(D5968+E5968)*'PV model'!$B$4)</f>
        <v>0</v>
      </c>
      <c r="U5968" s="3">
        <f t="shared" si="1036"/>
        <v>736.30628883239558</v>
      </c>
      <c r="V5968" s="3">
        <f>('PV model'!$B$13*(U5968/1000)*(1-'PV model'!$B$14*((20+C5968)-25))*'PV model'!$B$10)/'PV model'!$B$12</f>
        <v>70.804331919682184</v>
      </c>
    </row>
    <row r="5969" spans="1:22" x14ac:dyDescent="0.2">
      <c r="A5969" s="10">
        <f t="shared" si="1028"/>
        <v>249</v>
      </c>
      <c r="B5969" s="10">
        <f t="shared" si="1037"/>
        <v>12</v>
      </c>
      <c r="C5969" s="23">
        <v>15.1</v>
      </c>
      <c r="D5969" s="24">
        <v>402.95954999999998</v>
      </c>
      <c r="E5969" s="24">
        <v>232.84799999999998</v>
      </c>
      <c r="F5969" s="48"/>
      <c r="G5969" s="48"/>
      <c r="H5969" s="1">
        <f t="shared" si="1038"/>
        <v>5.8003161502539857</v>
      </c>
      <c r="I5969" s="1">
        <f t="shared" si="1032"/>
        <v>2.3643705714042533</v>
      </c>
      <c r="J5969" s="4">
        <f>B5969+('PV model'!$B$3/15)+(I5969/60)</f>
        <v>11.762739509523403</v>
      </c>
      <c r="K5969" s="2">
        <f t="shared" si="1033"/>
        <v>3.5589073571489571</v>
      </c>
      <c r="L5969" s="2">
        <f>DEGREES(ASIN((((COS(RADIANS('PV model'!$B$2))*COS(RADIANS(H5969))*COS(RADIANS(K5969)))+(SIN(RADIANS('PV model'!$B$2))*SIN(RADIANS(H5969)))))))</f>
        <v>40.21872478639532</v>
      </c>
      <c r="M5969" s="3">
        <f t="shared" si="1029"/>
        <v>40.21872478639532</v>
      </c>
      <c r="N5969" s="2">
        <f t="shared" si="1034"/>
        <v>4.6390102995837914</v>
      </c>
      <c r="O5969" s="2">
        <f>IF('PV model'!$B$2&gt;0, 180-N5969,IF('PV model'!$B$2&lt;0,0-N5969,N5969))</f>
        <v>175.36098970041621</v>
      </c>
      <c r="P5969" s="2">
        <f>ABS(O5969-'PV model'!$B$5)</f>
        <v>29.639010299583788</v>
      </c>
      <c r="Q5969" s="3">
        <f t="shared" si="1030"/>
        <v>49.78127521360468</v>
      </c>
      <c r="R5969" s="3">
        <f t="shared" si="1035"/>
        <v>402.95954999999998</v>
      </c>
      <c r="S5969" s="3">
        <f t="shared" si="1031"/>
        <v>311.64417622461525</v>
      </c>
      <c r="T5969" s="3">
        <f>(0.5*(1-COS(RADIANS(90-$X$3)))*(D5969+E5969)*'PV model'!$B$4)</f>
        <v>0</v>
      </c>
      <c r="U5969" s="3">
        <f t="shared" si="1036"/>
        <v>714.60372622461523</v>
      </c>
      <c r="V5969" s="3">
        <f>('PV model'!$B$13*(U5969/1000)*(1-'PV model'!$B$14*((20+C5969)-25))*'PV model'!$B$10)/'PV model'!$B$12</f>
        <v>68.545944219086678</v>
      </c>
    </row>
    <row r="5970" spans="1:22" x14ac:dyDescent="0.2">
      <c r="A5970" s="10">
        <f t="shared" si="1028"/>
        <v>249</v>
      </c>
      <c r="B5970" s="10">
        <f t="shared" si="1037"/>
        <v>13</v>
      </c>
      <c r="C5970" s="23">
        <v>15.8</v>
      </c>
      <c r="D5970" s="24">
        <v>298.57170000000002</v>
      </c>
      <c r="E5970" s="24">
        <v>257.54399999999998</v>
      </c>
      <c r="F5970" s="48"/>
      <c r="G5970" s="48"/>
      <c r="H5970" s="1">
        <f t="shared" si="1038"/>
        <v>5.8003161502539857</v>
      </c>
      <c r="I5970" s="1">
        <f t="shared" si="1032"/>
        <v>2.3643705714042533</v>
      </c>
      <c r="J5970" s="4">
        <f>B5970+('PV model'!$B$3/15)+(I5970/60)</f>
        <v>12.762739509523403</v>
      </c>
      <c r="K5970" s="2">
        <f t="shared" si="1033"/>
        <v>-11.441092642851043</v>
      </c>
      <c r="L5970" s="2">
        <f>DEGREES(ASIN((((COS(RADIANS('PV model'!$B$2))*COS(RADIANS(H5970))*COS(RADIANS(K5970)))+(SIN(RADIANS('PV model'!$B$2))*SIN(RADIANS(H5970)))))))</f>
        <v>39.464250579208993</v>
      </c>
      <c r="M5970" s="3">
        <f t="shared" si="1029"/>
        <v>39.464250579208993</v>
      </c>
      <c r="N5970" s="2">
        <f t="shared" si="1034"/>
        <v>-14.81037831107939</v>
      </c>
      <c r="O5970" s="2">
        <f>IF('PV model'!$B$2&gt;0, 180-N5970,IF('PV model'!$B$2&lt;0,0-N5970,N5970))</f>
        <v>194.81037831107938</v>
      </c>
      <c r="P5970" s="2">
        <f>ABS(O5970-'PV model'!$B$5)</f>
        <v>10.189621688920624</v>
      </c>
      <c r="Q5970" s="3">
        <f t="shared" si="1030"/>
        <v>50.535749420791007</v>
      </c>
      <c r="R5970" s="3">
        <f t="shared" si="1035"/>
        <v>298.57170000000002</v>
      </c>
      <c r="S5970" s="3">
        <f t="shared" si="1031"/>
        <v>336.13601683050672</v>
      </c>
      <c r="T5970" s="3">
        <f>(0.5*(1-COS(RADIANS(90-$X$3)))*(D5970+E5970)*'PV model'!$B$4)</f>
        <v>0</v>
      </c>
      <c r="U5970" s="3">
        <f t="shared" si="1036"/>
        <v>634.7077168305068</v>
      </c>
      <c r="V5970" s="3">
        <f>('PV model'!$B$13*(U5970/1000)*(1-'PV model'!$B$14*((20+C5970)-25))*'PV model'!$B$10)/'PV model'!$B$12</f>
        <v>60.704542812604345</v>
      </c>
    </row>
    <row r="5971" spans="1:22" x14ac:dyDescent="0.2">
      <c r="A5971" s="10">
        <f t="shared" si="1028"/>
        <v>249</v>
      </c>
      <c r="B5971" s="10">
        <f t="shared" si="1037"/>
        <v>14</v>
      </c>
      <c r="C5971" s="23">
        <v>16.2</v>
      </c>
      <c r="D5971" s="24">
        <v>638.67404999999997</v>
      </c>
      <c r="E5971" s="24">
        <v>176.4</v>
      </c>
      <c r="F5971" s="48"/>
      <c r="G5971" s="48"/>
      <c r="H5971" s="1">
        <f t="shared" si="1038"/>
        <v>5.8003161502539857</v>
      </c>
      <c r="I5971" s="1">
        <f t="shared" si="1032"/>
        <v>2.3643705714042533</v>
      </c>
      <c r="J5971" s="4">
        <f>B5971+('PV model'!$B$3/15)+(I5971/60)</f>
        <v>13.762739509523403</v>
      </c>
      <c r="K5971" s="2">
        <f t="shared" si="1033"/>
        <v>-26.441092642851043</v>
      </c>
      <c r="L5971" s="2">
        <f>DEGREES(ASIN((((COS(RADIANS('PV model'!$B$2))*COS(RADIANS(H5971))*COS(RADIANS(K5971)))+(SIN(RADIANS('PV model'!$B$2))*SIN(RADIANS(H5971)))))))</f>
        <v>36.004378651825981</v>
      </c>
      <c r="M5971" s="3">
        <f t="shared" si="1029"/>
        <v>36.004378651825981</v>
      </c>
      <c r="N5971" s="2">
        <f t="shared" si="1034"/>
        <v>-33.202908515840043</v>
      </c>
      <c r="O5971" s="2">
        <f>IF('PV model'!$B$2&gt;0, 180-N5971,IF('PV model'!$B$2&lt;0,0-N5971,N5971))</f>
        <v>213.20290851584005</v>
      </c>
      <c r="P5971" s="2">
        <f>ABS(O5971-'PV model'!$B$5)</f>
        <v>8.2029085158400505</v>
      </c>
      <c r="Q5971" s="3">
        <f t="shared" si="1030"/>
        <v>53.995621348174019</v>
      </c>
      <c r="R5971" s="3">
        <f t="shared" si="1035"/>
        <v>638.67405000000008</v>
      </c>
      <c r="S5971" s="3">
        <f t="shared" si="1031"/>
        <v>242.06645092471925</v>
      </c>
      <c r="T5971" s="3">
        <f>(0.5*(1-COS(RADIANS(90-$X$3)))*(D5971+E5971)*'PV model'!$B$4)</f>
        <v>0</v>
      </c>
      <c r="U5971" s="3">
        <f t="shared" si="1036"/>
        <v>880.7405009247193</v>
      </c>
      <c r="V5971" s="3">
        <f>('PV model'!$B$13*(U5971/1000)*(1-'PV model'!$B$14*((20+C5971)-25))*'PV model'!$B$10)/'PV model'!$B$12</f>
        <v>84.094681315269838</v>
      </c>
    </row>
    <row r="5972" spans="1:22" x14ac:dyDescent="0.2">
      <c r="A5972" s="10">
        <f t="shared" si="1028"/>
        <v>249</v>
      </c>
      <c r="B5972" s="10">
        <f t="shared" si="1037"/>
        <v>15</v>
      </c>
      <c r="C5972" s="23">
        <v>16.7</v>
      </c>
      <c r="D5972" s="24">
        <v>749.7965999999999</v>
      </c>
      <c r="E5972" s="24">
        <v>113.77800000000001</v>
      </c>
      <c r="F5972" s="48"/>
      <c r="G5972" s="48"/>
      <c r="H5972" s="1">
        <f t="shared" si="1038"/>
        <v>5.8003161502539857</v>
      </c>
      <c r="I5972" s="1">
        <f t="shared" si="1032"/>
        <v>2.3643705714042533</v>
      </c>
      <c r="J5972" s="4">
        <f>B5972+('PV model'!$B$3/15)+(I5972/60)</f>
        <v>14.762739509523403</v>
      </c>
      <c r="K5972" s="2">
        <f t="shared" si="1033"/>
        <v>-41.441092642851046</v>
      </c>
      <c r="L5972" s="2">
        <f>DEGREES(ASIN((((COS(RADIANS('PV model'!$B$2))*COS(RADIANS(H5972))*COS(RADIANS(K5972)))+(SIN(RADIANS('PV model'!$B$2))*SIN(RADIANS(H5972)))))))</f>
        <v>30.378669042123665</v>
      </c>
      <c r="M5972" s="3">
        <f t="shared" si="1029"/>
        <v>30.378669042123665</v>
      </c>
      <c r="N5972" s="2">
        <f t="shared" si="1034"/>
        <v>-49.751945338943621</v>
      </c>
      <c r="O5972" s="2">
        <f>IF('PV model'!$B$2&gt;0, 180-N5972,IF('PV model'!$B$2&lt;0,0-N5972,N5972))</f>
        <v>229.75194533894361</v>
      </c>
      <c r="P5972" s="2">
        <f>ABS(O5972-'PV model'!$B$5)</f>
        <v>24.751945338943614</v>
      </c>
      <c r="Q5972" s="3">
        <f t="shared" si="1030"/>
        <v>59.621330957876332</v>
      </c>
      <c r="R5972" s="3">
        <f t="shared" si="1035"/>
        <v>749.79660000000001</v>
      </c>
      <c r="S5972" s="3">
        <f t="shared" si="1031"/>
        <v>155.08998199658419</v>
      </c>
      <c r="T5972" s="3">
        <f>(0.5*(1-COS(RADIANS(90-$X$3)))*(D5972+E5972)*'PV model'!$B$4)</f>
        <v>0</v>
      </c>
      <c r="U5972" s="3">
        <f t="shared" si="1036"/>
        <v>904.88658199658425</v>
      </c>
      <c r="V5972" s="3">
        <f>('PV model'!$B$13*(U5972/1000)*(1-'PV model'!$B$14*((20+C5972)-25))*'PV model'!$B$10)/'PV model'!$B$12</f>
        <v>86.219287480316027</v>
      </c>
    </row>
    <row r="5973" spans="1:22" x14ac:dyDescent="0.2">
      <c r="A5973" s="10">
        <f t="shared" si="1028"/>
        <v>249</v>
      </c>
      <c r="B5973" s="10">
        <f t="shared" si="1037"/>
        <v>16</v>
      </c>
      <c r="C5973" s="23">
        <v>15.9</v>
      </c>
      <c r="D5973" s="24">
        <v>544.38824999999997</v>
      </c>
      <c r="E5973" s="24">
        <v>134.946</v>
      </c>
      <c r="F5973" s="48"/>
      <c r="G5973" s="48"/>
      <c r="H5973" s="1">
        <f t="shared" si="1038"/>
        <v>5.8003161502539857</v>
      </c>
      <c r="I5973" s="1">
        <f t="shared" si="1032"/>
        <v>2.3643705714042533</v>
      </c>
      <c r="J5973" s="4">
        <f>B5973+('PV model'!$B$3/15)+(I5973/60)</f>
        <v>15.762739509523403</v>
      </c>
      <c r="K5973" s="2">
        <f t="shared" si="1033"/>
        <v>-56.441092642851046</v>
      </c>
      <c r="L5973" s="2">
        <f>DEGREES(ASIN((((COS(RADIANS('PV model'!$B$2))*COS(RADIANS(H5973))*COS(RADIANS(K5973)))+(SIN(RADIANS('PV model'!$B$2))*SIN(RADIANS(H5973)))))))</f>
        <v>23.252914873493339</v>
      </c>
      <c r="M5973" s="3">
        <f t="shared" si="1029"/>
        <v>23.252914873493339</v>
      </c>
      <c r="N5973" s="2">
        <f t="shared" si="1034"/>
        <v>-64.468463099257022</v>
      </c>
      <c r="O5973" s="2">
        <f>IF('PV model'!$B$2&gt;0, 180-N5973,IF('PV model'!$B$2&lt;0,0-N5973,N5973))</f>
        <v>244.46846309925701</v>
      </c>
      <c r="P5973" s="2">
        <f>ABS(O5973-'PV model'!$B$5)</f>
        <v>39.468463099257008</v>
      </c>
      <c r="Q5973" s="3">
        <f t="shared" si="1030"/>
        <v>66.747085126506661</v>
      </c>
      <c r="R5973" s="3">
        <f t="shared" si="1035"/>
        <v>544.38825000000008</v>
      </c>
      <c r="S5973" s="3">
        <f t="shared" si="1031"/>
        <v>176.18917754747082</v>
      </c>
      <c r="T5973" s="3">
        <f>(0.5*(1-COS(RADIANS(90-$X$3)))*(D5973+E5973)*'PV model'!$B$4)</f>
        <v>0</v>
      </c>
      <c r="U5973" s="3">
        <f t="shared" si="1036"/>
        <v>720.57742754747096</v>
      </c>
      <c r="V5973" s="3">
        <f>('PV model'!$B$13*(U5973/1000)*(1-'PV model'!$B$14*((20+C5973)-25))*'PV model'!$B$10)/'PV model'!$B$12</f>
        <v>68.888458760571879</v>
      </c>
    </row>
    <row r="5974" spans="1:22" x14ac:dyDescent="0.2">
      <c r="A5974" s="10">
        <f t="shared" si="1028"/>
        <v>249</v>
      </c>
      <c r="B5974" s="10">
        <f t="shared" si="1037"/>
        <v>17</v>
      </c>
      <c r="C5974" s="23">
        <v>14.8</v>
      </c>
      <c r="D5974" s="24">
        <v>312.04110000000003</v>
      </c>
      <c r="E5974" s="24">
        <v>119.952</v>
      </c>
      <c r="F5974" s="48"/>
      <c r="G5974" s="48"/>
      <c r="H5974" s="1">
        <f t="shared" si="1038"/>
        <v>5.8003161502539857</v>
      </c>
      <c r="I5974" s="1">
        <f t="shared" si="1032"/>
        <v>2.3643705714042533</v>
      </c>
      <c r="J5974" s="4">
        <f>B5974+('PV model'!$B$3/15)+(I5974/60)</f>
        <v>16.762739509523403</v>
      </c>
      <c r="K5974" s="2">
        <f t="shared" si="1033"/>
        <v>-71.441092642851046</v>
      </c>
      <c r="L5974" s="2">
        <f>DEGREES(ASIN((((COS(RADIANS('PV model'!$B$2))*COS(RADIANS(H5974))*COS(RADIANS(K5974)))+(SIN(RADIANS('PV model'!$B$2))*SIN(RADIANS(H5974)))))))</f>
        <v>15.226778218460321</v>
      </c>
      <c r="M5974" s="3">
        <f t="shared" si="1029"/>
        <v>15.226778218460321</v>
      </c>
      <c r="N5974" s="2">
        <f t="shared" si="1034"/>
        <v>-77.811452320336656</v>
      </c>
      <c r="O5974" s="2">
        <f>IF('PV model'!$B$2&gt;0, 180-N5974,IF('PV model'!$B$2&lt;0,0-N5974,N5974))</f>
        <v>257.81145232033668</v>
      </c>
      <c r="P5974" s="2">
        <f>ABS(O5974-'PV model'!$B$5)</f>
        <v>52.811452320336684</v>
      </c>
      <c r="Q5974" s="3">
        <f t="shared" si="1030"/>
        <v>74.773221781539675</v>
      </c>
      <c r="R5974" s="3">
        <f t="shared" si="1035"/>
        <v>312.04110000000003</v>
      </c>
      <c r="S5974" s="3">
        <f t="shared" si="1031"/>
        <v>147.50096612912853</v>
      </c>
      <c r="T5974" s="3">
        <f>(0.5*(1-COS(RADIANS(90-$X$3)))*(D5974+E5974)*'PV model'!$B$4)</f>
        <v>0</v>
      </c>
      <c r="U5974" s="3">
        <f t="shared" si="1036"/>
        <v>459.54206612912856</v>
      </c>
      <c r="V5974" s="3">
        <f>('PV model'!$B$13*(U5974/1000)*(1-'PV model'!$B$14*((20+C5974)-25))*'PV model'!$B$10)/'PV model'!$B$12</f>
        <v>44.135140593001189</v>
      </c>
    </row>
    <row r="5975" spans="1:22" x14ac:dyDescent="0.2">
      <c r="A5975" s="10">
        <f t="shared" si="1028"/>
        <v>249</v>
      </c>
      <c r="B5975" s="10">
        <f t="shared" si="1037"/>
        <v>18</v>
      </c>
      <c r="C5975" s="23">
        <v>14.6</v>
      </c>
      <c r="D5975" s="24">
        <v>132.44909999999999</v>
      </c>
      <c r="E5975" s="24">
        <v>76.734000000000009</v>
      </c>
      <c r="F5975" s="48"/>
      <c r="G5975" s="48"/>
      <c r="H5975" s="1">
        <f t="shared" si="1038"/>
        <v>5.8003161502539857</v>
      </c>
      <c r="I5975" s="1">
        <f t="shared" si="1032"/>
        <v>2.3643705714042533</v>
      </c>
      <c r="J5975" s="4">
        <f>B5975+('PV model'!$B$3/15)+(I5975/60)</f>
        <v>17.762739509523403</v>
      </c>
      <c r="K5975" s="2">
        <f t="shared" si="1033"/>
        <v>-86.441092642851046</v>
      </c>
      <c r="L5975" s="2">
        <f>DEGREES(ASIN((((COS(RADIANS('PV model'!$B$2))*COS(RADIANS(H5975))*COS(RADIANS(K5975)))+(SIN(RADIANS('PV model'!$B$2))*SIN(RADIANS(H5975)))))))</f>
        <v>6.7921060265179891</v>
      </c>
      <c r="M5975" s="3">
        <f t="shared" si="1029"/>
        <v>6.7921060265179891</v>
      </c>
      <c r="N5975" s="2">
        <f t="shared" si="1034"/>
        <v>-89.633797214091999</v>
      </c>
      <c r="O5975" s="2">
        <f>IF('PV model'!$B$2&gt;0, 180-N5975,IF('PV model'!$B$2&lt;0,0-N5975,N5975))</f>
        <v>269.633797214092</v>
      </c>
      <c r="P5975" s="2">
        <f>ABS(O5975-'PV model'!$B$5)</f>
        <v>64.633797214091999</v>
      </c>
      <c r="Q5975" s="3">
        <f t="shared" si="1030"/>
        <v>83.207893973482001</v>
      </c>
      <c r="R5975" s="3">
        <f t="shared" si="1035"/>
        <v>132.44910000000013</v>
      </c>
      <c r="S5975" s="3">
        <f t="shared" si="1031"/>
        <v>89.522057684038714</v>
      </c>
      <c r="T5975" s="3">
        <f>(0.5*(1-COS(RADIANS(90-$X$3)))*(D5975+E5975)*'PV model'!$B$4)</f>
        <v>0</v>
      </c>
      <c r="U5975" s="3">
        <f t="shared" si="1036"/>
        <v>221.97115768403884</v>
      </c>
      <c r="V5975" s="3">
        <f>('PV model'!$B$13*(U5975/1000)*(1-'PV model'!$B$14*((20+C5975)-25))*'PV model'!$B$10)/'PV model'!$B$12</f>
        <v>21.336208624288016</v>
      </c>
    </row>
    <row r="5976" spans="1:22" x14ac:dyDescent="0.2">
      <c r="A5976" s="10">
        <f t="shared" si="1028"/>
        <v>249</v>
      </c>
      <c r="B5976" s="10">
        <f t="shared" si="1037"/>
        <v>19</v>
      </c>
      <c r="C5976" s="23">
        <v>13.5</v>
      </c>
      <c r="D5976" s="24">
        <v>0</v>
      </c>
      <c r="E5976" s="24">
        <v>18.521999999999998</v>
      </c>
      <c r="F5976" s="48"/>
      <c r="G5976" s="48"/>
      <c r="H5976" s="1">
        <f t="shared" si="1038"/>
        <v>5.8003161502539857</v>
      </c>
      <c r="I5976" s="1">
        <f t="shared" si="1032"/>
        <v>2.3643705714042533</v>
      </c>
      <c r="J5976" s="4">
        <f>B5976+('PV model'!$B$3/15)+(I5976/60)</f>
        <v>18.762739509523403</v>
      </c>
      <c r="K5976" s="2">
        <f t="shared" si="1033"/>
        <v>-101.44109264285105</v>
      </c>
      <c r="L5976" s="2">
        <f>DEGREES(ASIN((((COS(RADIANS('PV model'!$B$2))*COS(RADIANS(H5976))*COS(RADIANS(K5976)))+(SIN(RADIANS('PV model'!$B$2))*SIN(RADIANS(H5976)))))))</f>
        <v>-1.632557122432436</v>
      </c>
      <c r="M5976" s="3">
        <f t="shared" si="1029"/>
        <v>0</v>
      </c>
      <c r="N5976" s="2">
        <f t="shared" si="1034"/>
        <v>-77.29282861195604</v>
      </c>
      <c r="O5976" s="2">
        <f>IF('PV model'!$B$2&gt;0, 180-N5976,IF('PV model'!$B$2&lt;0,0-N5976,N5976))</f>
        <v>257.29282861195605</v>
      </c>
      <c r="P5976" s="2">
        <f>ABS(O5976-'PV model'!$B$5)</f>
        <v>52.292828611956054</v>
      </c>
      <c r="Q5976" s="3">
        <f t="shared" si="1030"/>
        <v>91.632557122432431</v>
      </c>
      <c r="R5976" s="3">
        <f t="shared" si="1035"/>
        <v>0</v>
      </c>
      <c r="S5976" s="3">
        <f t="shared" si="1031"/>
        <v>18.521999999999998</v>
      </c>
      <c r="T5976" s="3">
        <f>(0.5*(1-COS(RADIANS(90-$X$3)))*(D5976+E5976)*'PV model'!$B$4)</f>
        <v>0</v>
      </c>
      <c r="U5976" s="3">
        <f t="shared" si="1036"/>
        <v>18.521999999999998</v>
      </c>
      <c r="V5976" s="3">
        <f>('PV model'!$B$13*(U5976/1000)*(1-'PV model'!$B$14*((20+C5976)-25))*'PV model'!$B$10)/'PV model'!$B$12</f>
        <v>1.7885095099199995</v>
      </c>
    </row>
    <row r="5977" spans="1:22" x14ac:dyDescent="0.2">
      <c r="A5977" s="10">
        <f t="shared" si="1028"/>
        <v>249</v>
      </c>
      <c r="B5977" s="10">
        <f t="shared" si="1037"/>
        <v>20</v>
      </c>
      <c r="C5977" s="23">
        <v>12</v>
      </c>
      <c r="D5977" s="24">
        <v>0</v>
      </c>
      <c r="E5977" s="24">
        <v>0</v>
      </c>
      <c r="F5977" s="48"/>
      <c r="G5977" s="48"/>
      <c r="H5977" s="1">
        <f t="shared" si="1038"/>
        <v>5.8003161502539857</v>
      </c>
      <c r="I5977" s="1">
        <f t="shared" si="1032"/>
        <v>2.3643705714042533</v>
      </c>
      <c r="J5977" s="4">
        <f>B5977+('PV model'!$B$3/15)+(I5977/60)</f>
        <v>19.762739509523403</v>
      </c>
      <c r="K5977" s="2">
        <f t="shared" si="1033"/>
        <v>-116.44109264285105</v>
      </c>
      <c r="L5977" s="2">
        <f>DEGREES(ASIN((((COS(RADIANS('PV model'!$B$2))*COS(RADIANS(H5977))*COS(RADIANS(K5977)))+(SIN(RADIANS('PV model'!$B$2))*SIN(RADIANS(H5977)))))))</f>
        <v>-9.6499929140757459</v>
      </c>
      <c r="M5977" s="3">
        <f t="shared" si="1029"/>
        <v>0</v>
      </c>
      <c r="N5977" s="2">
        <f t="shared" si="1034"/>
        <v>-64.634590380942498</v>
      </c>
      <c r="O5977" s="2">
        <f>IF('PV model'!$B$2&gt;0, 180-N5977,IF('PV model'!$B$2&lt;0,0-N5977,N5977))</f>
        <v>244.63459038094248</v>
      </c>
      <c r="P5977" s="2">
        <f>ABS(O5977-'PV model'!$B$5)</f>
        <v>39.634590380942484</v>
      </c>
      <c r="Q5977" s="3">
        <f t="shared" si="1030"/>
        <v>99.649992914075739</v>
      </c>
      <c r="R5977" s="3">
        <f t="shared" si="1035"/>
        <v>0</v>
      </c>
      <c r="S5977" s="3">
        <f t="shared" si="1031"/>
        <v>0</v>
      </c>
      <c r="T5977" s="3">
        <f>(0.5*(1-COS(RADIANS(90-$X$3)))*(D5977+E5977)*'PV model'!$B$4)</f>
        <v>0</v>
      </c>
      <c r="U5977" s="3">
        <f t="shared" si="1036"/>
        <v>0</v>
      </c>
      <c r="V5977" s="3">
        <f>('PV model'!$B$13*(U5977/1000)*(1-'PV model'!$B$14*((20+C5977)-25))*'PV model'!$B$10)/'PV model'!$B$12</f>
        <v>0</v>
      </c>
    </row>
    <row r="5978" spans="1:22" x14ac:dyDescent="0.2">
      <c r="A5978" s="10">
        <f t="shared" si="1028"/>
        <v>249</v>
      </c>
      <c r="B5978" s="10">
        <f t="shared" si="1037"/>
        <v>21</v>
      </c>
      <c r="C5978" s="23">
        <v>11.3</v>
      </c>
      <c r="D5978" s="24">
        <v>0</v>
      </c>
      <c r="E5978" s="24">
        <v>0</v>
      </c>
      <c r="F5978" s="48"/>
      <c r="G5978" s="48"/>
      <c r="H5978" s="1">
        <f t="shared" si="1038"/>
        <v>5.8003161502539857</v>
      </c>
      <c r="I5978" s="1">
        <f t="shared" si="1032"/>
        <v>2.3643705714042533</v>
      </c>
      <c r="J5978" s="4">
        <f>B5978+('PV model'!$B$3/15)+(I5978/60)</f>
        <v>20.762739509523403</v>
      </c>
      <c r="K5978" s="2">
        <f t="shared" si="1033"/>
        <v>-131.44109264285103</v>
      </c>
      <c r="L5978" s="2">
        <f>DEGREES(ASIN((((COS(RADIANS('PV model'!$B$2))*COS(RADIANS(H5978))*COS(RADIANS(K5978)))+(SIN(RADIANS('PV model'!$B$2))*SIN(RADIANS(H5978)))))))</f>
        <v>-16.838129325740137</v>
      </c>
      <c r="M5978" s="3">
        <f t="shared" si="1029"/>
        <v>0</v>
      </c>
      <c r="N5978" s="2">
        <f t="shared" si="1034"/>
        <v>-51.187887348197073</v>
      </c>
      <c r="O5978" s="2">
        <f>IF('PV model'!$B$2&gt;0, 180-N5978,IF('PV model'!$B$2&lt;0,0-N5978,N5978))</f>
        <v>231.18788734819708</v>
      </c>
      <c r="P5978" s="2">
        <f>ABS(O5978-'PV model'!$B$5)</f>
        <v>26.18788734819708</v>
      </c>
      <c r="Q5978" s="3">
        <f t="shared" si="1030"/>
        <v>106.83812932574014</v>
      </c>
      <c r="R5978" s="3">
        <f t="shared" si="1035"/>
        <v>0</v>
      </c>
      <c r="S5978" s="3">
        <f t="shared" si="1031"/>
        <v>0</v>
      </c>
      <c r="T5978" s="3">
        <f>(0.5*(1-COS(RADIANS(90-$X$3)))*(D5978+E5978)*'PV model'!$B$4)</f>
        <v>0</v>
      </c>
      <c r="U5978" s="3">
        <f t="shared" si="1036"/>
        <v>0</v>
      </c>
      <c r="V5978" s="3">
        <f>('PV model'!$B$13*(U5978/1000)*(1-'PV model'!$B$14*((20+C5978)-25))*'PV model'!$B$10)/'PV model'!$B$12</f>
        <v>0</v>
      </c>
    </row>
    <row r="5979" spans="1:22" x14ac:dyDescent="0.2">
      <c r="A5979" s="10">
        <f t="shared" si="1028"/>
        <v>249</v>
      </c>
      <c r="B5979" s="10">
        <f t="shared" si="1037"/>
        <v>22</v>
      </c>
      <c r="C5979" s="23">
        <v>10.7</v>
      </c>
      <c r="D5979" s="24">
        <v>0</v>
      </c>
      <c r="E5979" s="24">
        <v>0</v>
      </c>
      <c r="F5979" s="48"/>
      <c r="G5979" s="48"/>
      <c r="H5979" s="1">
        <f t="shared" si="1038"/>
        <v>5.8003161502539857</v>
      </c>
      <c r="I5979" s="1">
        <f t="shared" si="1032"/>
        <v>2.3643705714042533</v>
      </c>
      <c r="J5979" s="4">
        <f>B5979+('PV model'!$B$3/15)+(I5979/60)</f>
        <v>21.762739509523403</v>
      </c>
      <c r="K5979" s="2">
        <f t="shared" si="1033"/>
        <v>-146.44109264285103</v>
      </c>
      <c r="L5979" s="2">
        <f>DEGREES(ASIN((((COS(RADIANS('PV model'!$B$2))*COS(RADIANS(H5979))*COS(RADIANS(K5979)))+(SIN(RADIANS('PV model'!$B$2))*SIN(RADIANS(H5979)))))))</f>
        <v>-22.723988270338054</v>
      </c>
      <c r="M5979" s="3">
        <f t="shared" si="1029"/>
        <v>0</v>
      </c>
      <c r="N5979" s="2">
        <f t="shared" si="1034"/>
        <v>-36.601550210873015</v>
      </c>
      <c r="O5979" s="2">
        <f>IF('PV model'!$B$2&gt;0, 180-N5979,IF('PV model'!$B$2&lt;0,0-N5979,N5979))</f>
        <v>216.60155021087303</v>
      </c>
      <c r="P5979" s="2">
        <f>ABS(O5979-'PV model'!$B$5)</f>
        <v>11.601550210873029</v>
      </c>
      <c r="Q5979" s="3">
        <f t="shared" si="1030"/>
        <v>112.72398827033805</v>
      </c>
      <c r="R5979" s="3">
        <f t="shared" si="1035"/>
        <v>0</v>
      </c>
      <c r="S5979" s="3">
        <f t="shared" si="1031"/>
        <v>0</v>
      </c>
      <c r="T5979" s="3">
        <f>(0.5*(1-COS(RADIANS(90-$X$3)))*(D5979+E5979)*'PV model'!$B$4)</f>
        <v>0</v>
      </c>
      <c r="U5979" s="3">
        <f t="shared" si="1036"/>
        <v>0</v>
      </c>
      <c r="V5979" s="3">
        <f>('PV model'!$B$13*(U5979/1000)*(1-'PV model'!$B$14*((20+C5979)-25))*'PV model'!$B$10)/'PV model'!$B$12</f>
        <v>0</v>
      </c>
    </row>
    <row r="5980" spans="1:22" x14ac:dyDescent="0.2">
      <c r="A5980" s="10">
        <f t="shared" si="1028"/>
        <v>249</v>
      </c>
      <c r="B5980" s="10">
        <f t="shared" si="1037"/>
        <v>23</v>
      </c>
      <c r="C5980" s="23">
        <v>11</v>
      </c>
      <c r="D5980" s="24">
        <v>0</v>
      </c>
      <c r="E5980" s="24">
        <v>0</v>
      </c>
      <c r="F5980" s="48"/>
      <c r="G5980" s="48"/>
      <c r="H5980" s="1">
        <f t="shared" si="1038"/>
        <v>5.8003161502539857</v>
      </c>
      <c r="I5980" s="1">
        <f t="shared" si="1032"/>
        <v>2.3643705714042533</v>
      </c>
      <c r="J5980" s="4">
        <f>B5980+('PV model'!$B$3/15)+(I5980/60)</f>
        <v>22.762739509523403</v>
      </c>
      <c r="K5980" s="2">
        <f t="shared" si="1033"/>
        <v>-161.44109264285103</v>
      </c>
      <c r="L5980" s="2">
        <f>DEGREES(ASIN((((COS(RADIANS('PV model'!$B$2))*COS(RADIANS(H5980))*COS(RADIANS(K5980)))+(SIN(RADIANS('PV model'!$B$2))*SIN(RADIANS(H5980)))))))</f>
        <v>-26.802378608640414</v>
      </c>
      <c r="M5980" s="3">
        <f t="shared" si="1029"/>
        <v>0</v>
      </c>
      <c r="N5980" s="2">
        <f t="shared" si="1034"/>
        <v>-20.778930966497732</v>
      </c>
      <c r="O5980" s="2">
        <f>IF('PV model'!$B$2&gt;0, 180-N5980,IF('PV model'!$B$2&lt;0,0-N5980,N5980))</f>
        <v>200.77893096649774</v>
      </c>
      <c r="P5980" s="2">
        <f>ABS(O5980-'PV model'!$B$5)</f>
        <v>4.2210690335022605</v>
      </c>
      <c r="Q5980" s="3">
        <f t="shared" si="1030"/>
        <v>116.80237860864041</v>
      </c>
      <c r="R5980" s="3">
        <f t="shared" si="1035"/>
        <v>0</v>
      </c>
      <c r="S5980" s="3">
        <f t="shared" si="1031"/>
        <v>0</v>
      </c>
      <c r="T5980" s="3">
        <f>(0.5*(1-COS(RADIANS(90-$X$3)))*(D5980+E5980)*'PV model'!$B$4)</f>
        <v>0</v>
      </c>
      <c r="U5980" s="3">
        <f t="shared" si="1036"/>
        <v>0</v>
      </c>
      <c r="V5980" s="3">
        <f>('PV model'!$B$13*(U5980/1000)*(1-'PV model'!$B$14*((20+C5980)-25))*'PV model'!$B$10)/'PV model'!$B$12</f>
        <v>0</v>
      </c>
    </row>
    <row r="5981" spans="1:22" x14ac:dyDescent="0.2">
      <c r="A5981" s="10">
        <f t="shared" si="1028"/>
        <v>249</v>
      </c>
      <c r="B5981" s="10">
        <f t="shared" si="1037"/>
        <v>24</v>
      </c>
      <c r="C5981" s="23">
        <v>10.9</v>
      </c>
      <c r="D5981" s="24">
        <v>0</v>
      </c>
      <c r="E5981" s="24">
        <v>0</v>
      </c>
      <c r="F5981" s="48"/>
      <c r="G5981" s="48"/>
      <c r="H5981" s="1">
        <f t="shared" si="1038"/>
        <v>5.8003161502539857</v>
      </c>
      <c r="I5981" s="1">
        <f t="shared" si="1032"/>
        <v>2.3643705714042533</v>
      </c>
      <c r="J5981" s="4">
        <f>B5981+('PV model'!$B$3/15)+(I5981/60)</f>
        <v>23.762739509523403</v>
      </c>
      <c r="K5981" s="2">
        <f t="shared" si="1033"/>
        <v>-176.44109264285103</v>
      </c>
      <c r="L5981" s="2">
        <f>DEGREES(ASIN((((COS(RADIANS('PV model'!$B$2))*COS(RADIANS(H5981))*COS(RADIANS(K5981)))+(SIN(RADIANS('PV model'!$B$2))*SIN(RADIANS(H5981)))))))</f>
        <v>-28.628722885006148</v>
      </c>
      <c r="M5981" s="3">
        <f t="shared" si="1029"/>
        <v>0</v>
      </c>
      <c r="N5981" s="2">
        <f t="shared" si="1034"/>
        <v>-4.0345935946161013</v>
      </c>
      <c r="O5981" s="2">
        <f>IF('PV model'!$B$2&gt;0, 180-N5981,IF('PV model'!$B$2&lt;0,0-N5981,N5981))</f>
        <v>184.0345935946161</v>
      </c>
      <c r="P5981" s="2">
        <f>ABS(O5981-'PV model'!$B$5)</f>
        <v>20.965406405383902</v>
      </c>
      <c r="Q5981" s="3">
        <f t="shared" si="1030"/>
        <v>118.62872288500614</v>
      </c>
      <c r="R5981" s="3">
        <f t="shared" si="1035"/>
        <v>0</v>
      </c>
      <c r="S5981" s="3">
        <f t="shared" si="1031"/>
        <v>0</v>
      </c>
      <c r="T5981" s="3">
        <f>(0.5*(1-COS(RADIANS(90-$X$3)))*(D5981+E5981)*'PV model'!$B$4)</f>
        <v>0</v>
      </c>
      <c r="U5981" s="3">
        <f t="shared" si="1036"/>
        <v>0</v>
      </c>
      <c r="V5981" s="3">
        <f>('PV model'!$B$13*(U5981/1000)*(1-'PV model'!$B$14*((20+C5981)-25))*'PV model'!$B$10)/'PV model'!$B$12</f>
        <v>0</v>
      </c>
    </row>
    <row r="5982" spans="1:22" x14ac:dyDescent="0.2">
      <c r="A5982" s="10">
        <f t="shared" si="1028"/>
        <v>250</v>
      </c>
      <c r="B5982" s="10">
        <f t="shared" si="1037"/>
        <v>1</v>
      </c>
      <c r="C5982" s="23">
        <v>10.9</v>
      </c>
      <c r="D5982" s="24">
        <v>0</v>
      </c>
      <c r="E5982" s="24">
        <v>0</v>
      </c>
      <c r="F5982" s="48"/>
      <c r="G5982" s="48"/>
      <c r="H5982" s="1">
        <f t="shared" si="1038"/>
        <v>5.4080804975416967</v>
      </c>
      <c r="I5982" s="1">
        <f t="shared" si="1032"/>
        <v>2.7239499224801471</v>
      </c>
      <c r="J5982" s="4">
        <f>B5982+('PV model'!$B$3/15)+(I5982/60)</f>
        <v>0.76873249870800253</v>
      </c>
      <c r="K5982" s="2">
        <f t="shared" si="1033"/>
        <v>168.46901251937996</v>
      </c>
      <c r="L5982" s="2">
        <f>DEGREES(ASIN((((COS(RADIANS('PV model'!$B$2))*COS(RADIANS(H5982))*COS(RADIANS(K5982)))+(SIN(RADIANS('PV model'!$B$2))*SIN(RADIANS(H5982)))))))</f>
        <v>-28.348354001801656</v>
      </c>
      <c r="M5982" s="3">
        <f t="shared" si="1029"/>
        <v>0</v>
      </c>
      <c r="N5982" s="2">
        <f t="shared" si="1034"/>
        <v>13.069086100760771</v>
      </c>
      <c r="O5982" s="2">
        <f>IF('PV model'!$B$2&gt;0, 180-N5982,IF('PV model'!$B$2&lt;0,0-N5982,N5982))</f>
        <v>166.93091389923921</v>
      </c>
      <c r="P5982" s="2">
        <f>ABS(O5982-'PV model'!$B$5)</f>
        <v>38.069086100760785</v>
      </c>
      <c r="Q5982" s="3">
        <f t="shared" si="1030"/>
        <v>118.34835400180167</v>
      </c>
      <c r="R5982" s="3">
        <f t="shared" si="1035"/>
        <v>0</v>
      </c>
      <c r="S5982" s="3">
        <f t="shared" si="1031"/>
        <v>0</v>
      </c>
      <c r="T5982" s="3">
        <f>(0.5*(1-COS(RADIANS(90-$X$3)))*(D5982+E5982)*'PV model'!$B$4)</f>
        <v>0</v>
      </c>
      <c r="U5982" s="3">
        <f t="shared" si="1036"/>
        <v>0</v>
      </c>
      <c r="V5982" s="3">
        <f>('PV model'!$B$13*(U5982/1000)*(1-'PV model'!$B$14*((20+C5982)-25))*'PV model'!$B$10)/'PV model'!$B$12</f>
        <v>0</v>
      </c>
    </row>
    <row r="5983" spans="1:22" x14ac:dyDescent="0.2">
      <c r="A5983" s="10">
        <f t="shared" si="1028"/>
        <v>250</v>
      </c>
      <c r="B5983" s="10">
        <f t="shared" si="1037"/>
        <v>2</v>
      </c>
      <c r="C5983" s="23">
        <v>11.3</v>
      </c>
      <c r="D5983" s="24">
        <v>0</v>
      </c>
      <c r="E5983" s="24">
        <v>0</v>
      </c>
      <c r="F5983" s="48"/>
      <c r="G5983" s="48"/>
      <c r="H5983" s="1">
        <f t="shared" si="1038"/>
        <v>5.4080804975416967</v>
      </c>
      <c r="I5983" s="1">
        <f t="shared" si="1032"/>
        <v>2.7239499224801471</v>
      </c>
      <c r="J5983" s="4">
        <f>B5983+('PV model'!$B$3/15)+(I5983/60)</f>
        <v>1.7687324987080024</v>
      </c>
      <c r="K5983" s="2">
        <f t="shared" si="1033"/>
        <v>153.46901251937996</v>
      </c>
      <c r="L5983" s="2">
        <f>DEGREES(ASIN((((COS(RADIANS('PV model'!$B$2))*COS(RADIANS(H5983))*COS(RADIANS(K5983)))+(SIN(RADIANS('PV model'!$B$2))*SIN(RADIANS(H5983)))))))</f>
        <v>-25.266618746305372</v>
      </c>
      <c r="M5983" s="3">
        <f t="shared" si="1029"/>
        <v>0</v>
      </c>
      <c r="N5983" s="2">
        <f t="shared" si="1034"/>
        <v>29.454830791928725</v>
      </c>
      <c r="O5983" s="2">
        <f>IF('PV model'!$B$2&gt;0, 180-N5983,IF('PV model'!$B$2&lt;0,0-N5983,N5983))</f>
        <v>150.54516920807129</v>
      </c>
      <c r="P5983" s="2">
        <f>ABS(O5983-'PV model'!$B$5)</f>
        <v>54.454830791928714</v>
      </c>
      <c r="Q5983" s="3">
        <f t="shared" si="1030"/>
        <v>115.26661874630537</v>
      </c>
      <c r="R5983" s="3">
        <f t="shared" si="1035"/>
        <v>0</v>
      </c>
      <c r="S5983" s="3">
        <f t="shared" si="1031"/>
        <v>0</v>
      </c>
      <c r="T5983" s="3">
        <f>(0.5*(1-COS(RADIANS(90-$X$3)))*(D5983+E5983)*'PV model'!$B$4)</f>
        <v>0</v>
      </c>
      <c r="U5983" s="3">
        <f t="shared" si="1036"/>
        <v>0</v>
      </c>
      <c r="V5983" s="3">
        <f>('PV model'!$B$13*(U5983/1000)*(1-'PV model'!$B$14*((20+C5983)-25))*'PV model'!$B$10)/'PV model'!$B$12</f>
        <v>0</v>
      </c>
    </row>
    <row r="5984" spans="1:22" x14ac:dyDescent="0.2">
      <c r="A5984" s="10">
        <f t="shared" si="1028"/>
        <v>250</v>
      </c>
      <c r="B5984" s="10">
        <f t="shared" si="1037"/>
        <v>3</v>
      </c>
      <c r="C5984" s="23">
        <v>11.2</v>
      </c>
      <c r="D5984" s="24">
        <v>0</v>
      </c>
      <c r="E5984" s="24">
        <v>0</v>
      </c>
      <c r="F5984" s="48"/>
      <c r="G5984" s="48"/>
      <c r="H5984" s="1">
        <f t="shared" si="1038"/>
        <v>5.4080804975416967</v>
      </c>
      <c r="I5984" s="1">
        <f t="shared" si="1032"/>
        <v>2.7239499224801471</v>
      </c>
      <c r="J5984" s="4">
        <f>B5984+('PV model'!$B$3/15)+(I5984/60)</f>
        <v>2.7687324987080024</v>
      </c>
      <c r="K5984" s="2">
        <f t="shared" si="1033"/>
        <v>138.46901251937996</v>
      </c>
      <c r="L5984" s="2">
        <f>DEGREES(ASIN((((COS(RADIANS('PV model'!$B$2))*COS(RADIANS(H5984))*COS(RADIANS(K5984)))+(SIN(RADIANS('PV model'!$B$2))*SIN(RADIANS(H5984)))))))</f>
        <v>-20.148219709639591</v>
      </c>
      <c r="M5984" s="3">
        <f t="shared" si="1029"/>
        <v>0</v>
      </c>
      <c r="N5984" s="2">
        <f t="shared" si="1034"/>
        <v>44.676257644303533</v>
      </c>
      <c r="O5984" s="2">
        <f>IF('PV model'!$B$2&gt;0, 180-N5984,IF('PV model'!$B$2&lt;0,0-N5984,N5984))</f>
        <v>135.32374235569648</v>
      </c>
      <c r="P5984" s="2">
        <f>ABS(O5984-'PV model'!$B$5)</f>
        <v>69.676257644303519</v>
      </c>
      <c r="Q5984" s="3">
        <f t="shared" si="1030"/>
        <v>110.14821970963959</v>
      </c>
      <c r="R5984" s="3">
        <f t="shared" si="1035"/>
        <v>0</v>
      </c>
      <c r="S5984" s="3">
        <f t="shared" si="1031"/>
        <v>0</v>
      </c>
      <c r="T5984" s="3">
        <f>(0.5*(1-COS(RADIANS(90-$X$3)))*(D5984+E5984)*'PV model'!$B$4)</f>
        <v>0</v>
      </c>
      <c r="U5984" s="3">
        <f t="shared" si="1036"/>
        <v>0</v>
      </c>
      <c r="V5984" s="3">
        <f>('PV model'!$B$13*(U5984/1000)*(1-'PV model'!$B$14*((20+C5984)-25))*'PV model'!$B$10)/'PV model'!$B$12</f>
        <v>0</v>
      </c>
    </row>
    <row r="5985" spans="1:22" x14ac:dyDescent="0.2">
      <c r="A5985" s="10">
        <f t="shared" si="1028"/>
        <v>250</v>
      </c>
      <c r="B5985" s="10">
        <f t="shared" si="1037"/>
        <v>4</v>
      </c>
      <c r="C5985" s="23">
        <v>11.1</v>
      </c>
      <c r="D5985" s="24">
        <v>0</v>
      </c>
      <c r="E5985" s="24">
        <v>0</v>
      </c>
      <c r="F5985" s="48"/>
      <c r="G5985" s="48"/>
      <c r="H5985" s="1">
        <f t="shared" si="1038"/>
        <v>5.4080804975416967</v>
      </c>
      <c r="I5985" s="1">
        <f t="shared" si="1032"/>
        <v>2.7239499224801471</v>
      </c>
      <c r="J5985" s="4">
        <f>B5985+('PV model'!$B$3/15)+(I5985/60)</f>
        <v>3.7687324987080024</v>
      </c>
      <c r="K5985" s="2">
        <f t="shared" si="1033"/>
        <v>123.46901251937996</v>
      </c>
      <c r="L5985" s="2">
        <f>DEGREES(ASIN((((COS(RADIANS('PV model'!$B$2))*COS(RADIANS(H5985))*COS(RADIANS(K5985)))+(SIN(RADIANS('PV model'!$B$2))*SIN(RADIANS(H5985)))))))</f>
        <v>-13.491540051527265</v>
      </c>
      <c r="M5985" s="3">
        <f t="shared" si="1029"/>
        <v>0</v>
      </c>
      <c r="N5985" s="2">
        <f t="shared" si="1034"/>
        <v>58.653698000188903</v>
      </c>
      <c r="O5985" s="2">
        <f>IF('PV model'!$B$2&gt;0, 180-N5985,IF('PV model'!$B$2&lt;0,0-N5985,N5985))</f>
        <v>121.34630199981109</v>
      </c>
      <c r="P5985" s="2">
        <f>ABS(O5985-'PV model'!$B$5)</f>
        <v>83.653698000188911</v>
      </c>
      <c r="Q5985" s="3">
        <f t="shared" si="1030"/>
        <v>103.49154005152725</v>
      </c>
      <c r="R5985" s="3">
        <f t="shared" si="1035"/>
        <v>0</v>
      </c>
      <c r="S5985" s="3">
        <f t="shared" si="1031"/>
        <v>0</v>
      </c>
      <c r="T5985" s="3">
        <f>(0.5*(1-COS(RADIANS(90-$X$3)))*(D5985+E5985)*'PV model'!$B$4)</f>
        <v>0</v>
      </c>
      <c r="U5985" s="3">
        <f t="shared" si="1036"/>
        <v>0</v>
      </c>
      <c r="V5985" s="3">
        <f>('PV model'!$B$13*(U5985/1000)*(1-'PV model'!$B$14*((20+C5985)-25))*'PV model'!$B$10)/'PV model'!$B$12</f>
        <v>0</v>
      </c>
    </row>
    <row r="5986" spans="1:22" x14ac:dyDescent="0.2">
      <c r="A5986" s="10">
        <f t="shared" si="1028"/>
        <v>250</v>
      </c>
      <c r="B5986" s="10">
        <f t="shared" si="1037"/>
        <v>5</v>
      </c>
      <c r="C5986" s="23">
        <v>11.1</v>
      </c>
      <c r="D5986" s="24">
        <v>0</v>
      </c>
      <c r="E5986" s="24">
        <v>0</v>
      </c>
      <c r="F5986" s="48"/>
      <c r="G5986" s="48"/>
      <c r="H5986" s="1">
        <f t="shared" si="1038"/>
        <v>5.4080804975416967</v>
      </c>
      <c r="I5986" s="1">
        <f t="shared" si="1032"/>
        <v>2.7239499224801471</v>
      </c>
      <c r="J5986" s="4">
        <f>B5986+('PV model'!$B$3/15)+(I5986/60)</f>
        <v>4.7687324987080029</v>
      </c>
      <c r="K5986" s="2">
        <f t="shared" si="1033"/>
        <v>108.46901251937996</v>
      </c>
      <c r="L5986" s="2">
        <f>DEGREES(ASIN((((COS(RADIANS('PV model'!$B$2))*COS(RADIANS(H5986))*COS(RADIANS(K5986)))+(SIN(RADIANS('PV model'!$B$2))*SIN(RADIANS(H5986)))))))</f>
        <v>-5.7945267635768456</v>
      </c>
      <c r="M5986" s="3">
        <f t="shared" si="1029"/>
        <v>0</v>
      </c>
      <c r="N5986" s="2">
        <f t="shared" si="1034"/>
        <v>71.644840083317362</v>
      </c>
      <c r="O5986" s="2">
        <f>IF('PV model'!$B$2&gt;0, 180-N5986,IF('PV model'!$B$2&lt;0,0-N5986,N5986))</f>
        <v>108.35515991668264</v>
      </c>
      <c r="P5986" s="2">
        <f>ABS(O5986-'PV model'!$B$5)</f>
        <v>96.644840083317362</v>
      </c>
      <c r="Q5986" s="3">
        <f t="shared" si="1030"/>
        <v>95.79452676357684</v>
      </c>
      <c r="R5986" s="3">
        <f t="shared" si="1035"/>
        <v>0</v>
      </c>
      <c r="S5986" s="3">
        <f t="shared" si="1031"/>
        <v>0</v>
      </c>
      <c r="T5986" s="3">
        <f>(0.5*(1-COS(RADIANS(90-$X$3)))*(D5986+E5986)*'PV model'!$B$4)</f>
        <v>0</v>
      </c>
      <c r="U5986" s="3">
        <f t="shared" si="1036"/>
        <v>0</v>
      </c>
      <c r="V5986" s="3">
        <f>('PV model'!$B$13*(U5986/1000)*(1-'PV model'!$B$14*((20+C5986)-25))*'PV model'!$B$10)/'PV model'!$B$12</f>
        <v>0</v>
      </c>
    </row>
    <row r="5987" spans="1:22" x14ac:dyDescent="0.2">
      <c r="A5987" s="10">
        <f t="shared" si="1028"/>
        <v>250</v>
      </c>
      <c r="B5987" s="10">
        <f t="shared" si="1037"/>
        <v>6</v>
      </c>
      <c r="C5987" s="23">
        <v>10.9</v>
      </c>
      <c r="D5987" s="24">
        <v>0</v>
      </c>
      <c r="E5987" s="24">
        <v>0.88200000000000001</v>
      </c>
      <c r="F5987" s="48"/>
      <c r="G5987" s="48"/>
      <c r="H5987" s="1">
        <f t="shared" si="1038"/>
        <v>5.4080804975416967</v>
      </c>
      <c r="I5987" s="1">
        <f t="shared" si="1032"/>
        <v>2.7239499224801471</v>
      </c>
      <c r="J5987" s="4">
        <f>B5987+('PV model'!$B$3/15)+(I5987/60)</f>
        <v>5.7687324987080029</v>
      </c>
      <c r="K5987" s="2">
        <f t="shared" si="1033"/>
        <v>93.469012519379959</v>
      </c>
      <c r="L5987" s="2">
        <f>DEGREES(ASIN((((COS(RADIANS('PV model'!$B$2))*COS(RADIANS(H5987))*COS(RADIANS(K5987)))+(SIN(RADIANS('PV model'!$B$2))*SIN(RADIANS(H5987)))))))</f>
        <v>2.4961861280769337</v>
      </c>
      <c r="M5987" s="3">
        <f t="shared" si="1029"/>
        <v>2.4961861280769337</v>
      </c>
      <c r="N5987" s="2">
        <f t="shared" si="1034"/>
        <v>84.080806208169136</v>
      </c>
      <c r="O5987" s="2">
        <f>IF('PV model'!$B$2&gt;0, 180-N5987,IF('PV model'!$B$2&lt;0,0-N5987,N5987))</f>
        <v>95.919193791830864</v>
      </c>
      <c r="P5987" s="2">
        <f>ABS(O5987-'PV model'!$B$5)</f>
        <v>109.08080620816914</v>
      </c>
      <c r="Q5987" s="3">
        <f t="shared" si="1030"/>
        <v>87.503813871923072</v>
      </c>
      <c r="R5987" s="3">
        <f t="shared" si="1035"/>
        <v>0</v>
      </c>
      <c r="S5987" s="3">
        <f t="shared" si="1031"/>
        <v>0.88200000000000001</v>
      </c>
      <c r="T5987" s="3">
        <f>(0.5*(1-COS(RADIANS(90-$X$3)))*(D5987+E5987)*'PV model'!$B$4)</f>
        <v>0</v>
      </c>
      <c r="U5987" s="3">
        <f t="shared" si="1036"/>
        <v>0.88200000000000001</v>
      </c>
      <c r="V5987" s="3">
        <f>('PV model'!$B$13*(U5987/1000)*(1-'PV model'!$B$14*((20+C5987)-25))*'PV model'!$B$10)/'PV model'!$B$12</f>
        <v>8.6084032607999988E-2</v>
      </c>
    </row>
    <row r="5988" spans="1:22" x14ac:dyDescent="0.2">
      <c r="A5988" s="10">
        <f t="shared" si="1028"/>
        <v>250</v>
      </c>
      <c r="B5988" s="10">
        <f t="shared" si="1037"/>
        <v>7</v>
      </c>
      <c r="C5988" s="23">
        <v>11</v>
      </c>
      <c r="D5988" s="24">
        <v>0</v>
      </c>
      <c r="E5988" s="24">
        <v>12.348000000000001</v>
      </c>
      <c r="F5988" s="48"/>
      <c r="G5988" s="48"/>
      <c r="H5988" s="1">
        <f t="shared" si="1038"/>
        <v>5.4080804975416967</v>
      </c>
      <c r="I5988" s="1">
        <f t="shared" si="1032"/>
        <v>2.7239499224801471</v>
      </c>
      <c r="J5988" s="4">
        <f>B5988+('PV model'!$B$3/15)+(I5988/60)</f>
        <v>6.7687324987080029</v>
      </c>
      <c r="K5988" s="2">
        <f t="shared" si="1033"/>
        <v>78.469012519379959</v>
      </c>
      <c r="L5988" s="2">
        <f>DEGREES(ASIN((((COS(RADIANS('PV model'!$B$2))*COS(RADIANS(H5988))*COS(RADIANS(K5988)))+(SIN(RADIANS('PV model'!$B$2))*SIN(RADIANS(H5988)))))))</f>
        <v>10.975676338949329</v>
      </c>
      <c r="M5988" s="3">
        <f t="shared" si="1029"/>
        <v>10.975676338949329</v>
      </c>
      <c r="N5988" s="2">
        <f t="shared" si="1034"/>
        <v>83.529828304198219</v>
      </c>
      <c r="O5988" s="2">
        <f>IF('PV model'!$B$2&gt;0, 180-N5988,IF('PV model'!$B$2&lt;0,0-N5988,N5988))</f>
        <v>96.470171695801781</v>
      </c>
      <c r="P5988" s="2">
        <f>ABS(O5988-'PV model'!$B$5)</f>
        <v>108.52982830419822</v>
      </c>
      <c r="Q5988" s="3">
        <f t="shared" si="1030"/>
        <v>79.024323661050673</v>
      </c>
      <c r="R5988" s="3">
        <f t="shared" si="1035"/>
        <v>0</v>
      </c>
      <c r="S5988" s="3">
        <f t="shared" si="1031"/>
        <v>12.348000000000001</v>
      </c>
      <c r="T5988" s="3">
        <f>(0.5*(1-COS(RADIANS(90-$X$3)))*(D5988+E5988)*'PV model'!$B$4)</f>
        <v>0</v>
      </c>
      <c r="U5988" s="3">
        <f t="shared" si="1036"/>
        <v>12.348000000000001</v>
      </c>
      <c r="V5988" s="3">
        <f>('PV model'!$B$13*(U5988/1000)*(1-'PV model'!$B$14*((20+C5988)-25))*'PV model'!$B$10)/'PV model'!$B$12</f>
        <v>1.2046827340800002</v>
      </c>
    </row>
    <row r="5989" spans="1:22" x14ac:dyDescent="0.2">
      <c r="A5989" s="10">
        <f t="shared" si="1028"/>
        <v>250</v>
      </c>
      <c r="B5989" s="10">
        <f t="shared" si="1037"/>
        <v>8</v>
      </c>
      <c r="C5989" s="23">
        <v>11.4</v>
      </c>
      <c r="D5989" s="24">
        <v>0</v>
      </c>
      <c r="E5989" s="24">
        <v>44.1</v>
      </c>
      <c r="F5989" s="48"/>
      <c r="G5989" s="48"/>
      <c r="H5989" s="1">
        <f t="shared" si="1038"/>
        <v>5.4080804975416967</v>
      </c>
      <c r="I5989" s="1">
        <f t="shared" si="1032"/>
        <v>2.7239499224801471</v>
      </c>
      <c r="J5989" s="4">
        <f>B5989+('PV model'!$B$3/15)+(I5989/60)</f>
        <v>7.7687324987080029</v>
      </c>
      <c r="K5989" s="2">
        <f t="shared" si="1033"/>
        <v>63.469012519379959</v>
      </c>
      <c r="L5989" s="2">
        <f>DEGREES(ASIN((((COS(RADIANS('PV model'!$B$2))*COS(RADIANS(H5989))*COS(RADIANS(K5989)))+(SIN(RADIANS('PV model'!$B$2))*SIN(RADIANS(H5989)))))))</f>
        <v>19.241462923193033</v>
      </c>
      <c r="M5989" s="3">
        <f t="shared" si="1029"/>
        <v>19.241462923193033</v>
      </c>
      <c r="N5989" s="2">
        <f t="shared" si="1034"/>
        <v>70.632522981400172</v>
      </c>
      <c r="O5989" s="2">
        <f>IF('PV model'!$B$2&gt;0, 180-N5989,IF('PV model'!$B$2&lt;0,0-N5989,N5989))</f>
        <v>109.36747701859983</v>
      </c>
      <c r="P5989" s="2">
        <f>ABS(O5989-'PV model'!$B$5)</f>
        <v>95.632522981400172</v>
      </c>
      <c r="Q5989" s="3">
        <f t="shared" si="1030"/>
        <v>70.758537076806959</v>
      </c>
      <c r="R5989" s="3">
        <f t="shared" si="1035"/>
        <v>0</v>
      </c>
      <c r="S5989" s="3">
        <f t="shared" si="1031"/>
        <v>44.1</v>
      </c>
      <c r="T5989" s="3">
        <f>(0.5*(1-COS(RADIANS(90-$X$3)))*(D5989+E5989)*'PV model'!$B$4)</f>
        <v>0</v>
      </c>
      <c r="U5989" s="3">
        <f t="shared" si="1036"/>
        <v>44.1</v>
      </c>
      <c r="V5989" s="3">
        <f>('PV model'!$B$13*(U5989/1000)*(1-'PV model'!$B$14*((20+C5989)-25))*'PV model'!$B$10)/'PV model'!$B$12</f>
        <v>4.2953851584000002</v>
      </c>
    </row>
    <row r="5990" spans="1:22" x14ac:dyDescent="0.2">
      <c r="A5990" s="10">
        <f t="shared" si="1028"/>
        <v>250</v>
      </c>
      <c r="B5990" s="10">
        <f t="shared" si="1037"/>
        <v>9</v>
      </c>
      <c r="C5990" s="23">
        <v>11.9</v>
      </c>
      <c r="D5990" s="24">
        <v>0</v>
      </c>
      <c r="E5990" s="24">
        <v>81.144000000000005</v>
      </c>
      <c r="F5990" s="48"/>
      <c r="G5990" s="48"/>
      <c r="H5990" s="1">
        <f t="shared" si="1038"/>
        <v>5.4080804975416967</v>
      </c>
      <c r="I5990" s="1">
        <f t="shared" si="1032"/>
        <v>2.7239499224801471</v>
      </c>
      <c r="J5990" s="4">
        <f>B5990+('PV model'!$B$3/15)+(I5990/60)</f>
        <v>8.7687324987080011</v>
      </c>
      <c r="K5990" s="2">
        <f t="shared" si="1033"/>
        <v>48.469012519379987</v>
      </c>
      <c r="L5990" s="2">
        <f>DEGREES(ASIN((((COS(RADIANS('PV model'!$B$2))*COS(RADIANS(H5990))*COS(RADIANS(K5990)))+(SIN(RADIANS('PV model'!$B$2))*SIN(RADIANS(H5990)))))))</f>
        <v>26.84270410685917</v>
      </c>
      <c r="M5990" s="3">
        <f t="shared" si="1029"/>
        <v>26.84270410685917</v>
      </c>
      <c r="N5990" s="2">
        <f t="shared" si="1034"/>
        <v>56.643465881867101</v>
      </c>
      <c r="O5990" s="2">
        <f>IF('PV model'!$B$2&gt;0, 180-N5990,IF('PV model'!$B$2&lt;0,0-N5990,N5990))</f>
        <v>123.3565341181329</v>
      </c>
      <c r="P5990" s="2">
        <f>ABS(O5990-'PV model'!$B$5)</f>
        <v>81.643465881867101</v>
      </c>
      <c r="Q5990" s="3">
        <f t="shared" si="1030"/>
        <v>63.157295893140827</v>
      </c>
      <c r="R5990" s="3">
        <f t="shared" si="1035"/>
        <v>0</v>
      </c>
      <c r="S5990" s="3">
        <f t="shared" si="1031"/>
        <v>81.144000000000005</v>
      </c>
      <c r="T5990" s="3">
        <f>(0.5*(1-COS(RADIANS(90-$X$3)))*(D5990+E5990)*'PV model'!$B$4)</f>
        <v>0</v>
      </c>
      <c r="U5990" s="3">
        <f t="shared" si="1036"/>
        <v>81.144000000000005</v>
      </c>
      <c r="V5990" s="3">
        <f>('PV model'!$B$13*(U5990/1000)*(1-'PV model'!$B$14*((20+C5990)-25))*'PV model'!$B$10)/'PV model'!$B$12</f>
        <v>7.8872863829759998</v>
      </c>
    </row>
    <row r="5991" spans="1:22" x14ac:dyDescent="0.2">
      <c r="A5991" s="10">
        <f t="shared" si="1028"/>
        <v>250</v>
      </c>
      <c r="B5991" s="10">
        <f t="shared" si="1037"/>
        <v>10</v>
      </c>
      <c r="C5991" s="23">
        <v>12.1</v>
      </c>
      <c r="D5991" s="24">
        <v>0</v>
      </c>
      <c r="E5991" s="24">
        <v>115.542</v>
      </c>
      <c r="F5991" s="48"/>
      <c r="G5991" s="48"/>
      <c r="H5991" s="1">
        <f t="shared" si="1038"/>
        <v>5.4080804975416967</v>
      </c>
      <c r="I5991" s="1">
        <f t="shared" si="1032"/>
        <v>2.7239499224801471</v>
      </c>
      <c r="J5991" s="4">
        <f>B5991+('PV model'!$B$3/15)+(I5991/60)</f>
        <v>9.7687324987080011</v>
      </c>
      <c r="K5991" s="2">
        <f t="shared" si="1033"/>
        <v>33.469012519379987</v>
      </c>
      <c r="L5991" s="2">
        <f>DEGREES(ASIN((((COS(RADIANS('PV model'!$B$2))*COS(RADIANS(H5991))*COS(RADIANS(K5991)))+(SIN(RADIANS('PV model'!$B$2))*SIN(RADIANS(H5991)))))))</f>
        <v>33.233802063514517</v>
      </c>
      <c r="M5991" s="3">
        <f t="shared" si="1029"/>
        <v>33.233802063514517</v>
      </c>
      <c r="N5991" s="2">
        <f t="shared" si="1034"/>
        <v>41.025084087938453</v>
      </c>
      <c r="O5991" s="2">
        <f>IF('PV model'!$B$2&gt;0, 180-N5991,IF('PV model'!$B$2&lt;0,0-N5991,N5991))</f>
        <v>138.97491591206153</v>
      </c>
      <c r="P5991" s="2">
        <f>ABS(O5991-'PV model'!$B$5)</f>
        <v>66.025084087938467</v>
      </c>
      <c r="Q5991" s="3">
        <f t="shared" si="1030"/>
        <v>56.766197936485483</v>
      </c>
      <c r="R5991" s="3">
        <f t="shared" si="1035"/>
        <v>0</v>
      </c>
      <c r="S5991" s="3">
        <f t="shared" si="1031"/>
        <v>115.542</v>
      </c>
      <c r="T5991" s="3">
        <f>(0.5*(1-COS(RADIANS(90-$X$3)))*(D5991+E5991)*'PV model'!$B$4)</f>
        <v>0</v>
      </c>
      <c r="U5991" s="3">
        <f t="shared" si="1036"/>
        <v>115.542</v>
      </c>
      <c r="V5991" s="3">
        <f>('PV model'!$B$13*(U5991/1000)*(1-'PV model'!$B$14*((20+C5991)-25))*'PV model'!$B$10)/'PV model'!$B$12</f>
        <v>11.221570295712</v>
      </c>
    </row>
    <row r="5992" spans="1:22" x14ac:dyDescent="0.2">
      <c r="A5992" s="10">
        <f t="shared" si="1028"/>
        <v>250</v>
      </c>
      <c r="B5992" s="10">
        <f t="shared" si="1037"/>
        <v>11</v>
      </c>
      <c r="C5992" s="23">
        <v>12.4</v>
      </c>
      <c r="D5992" s="24">
        <v>0</v>
      </c>
      <c r="E5992" s="24">
        <v>142.00200000000001</v>
      </c>
      <c r="F5992" s="48"/>
      <c r="G5992" s="48"/>
      <c r="H5992" s="1">
        <f t="shared" si="1038"/>
        <v>5.4080804975416967</v>
      </c>
      <c r="I5992" s="1">
        <f t="shared" si="1032"/>
        <v>2.7239499224801471</v>
      </c>
      <c r="J5992" s="4">
        <f>B5992+('PV model'!$B$3/15)+(I5992/60)</f>
        <v>10.768732498708001</v>
      </c>
      <c r="K5992" s="2">
        <f t="shared" si="1033"/>
        <v>18.469012519379984</v>
      </c>
      <c r="L5992" s="2">
        <f>DEGREES(ASIN((((COS(RADIANS('PV model'!$B$2))*COS(RADIANS(H5992))*COS(RADIANS(K5992)))+(SIN(RADIANS('PV model'!$B$2))*SIN(RADIANS(H5992)))))))</f>
        <v>37.771576423707472</v>
      </c>
      <c r="M5992" s="3">
        <f t="shared" si="1029"/>
        <v>37.771576423707472</v>
      </c>
      <c r="N5992" s="2">
        <f t="shared" si="1034"/>
        <v>23.514765945078338</v>
      </c>
      <c r="O5992" s="2">
        <f>IF('PV model'!$B$2&gt;0, 180-N5992,IF('PV model'!$B$2&lt;0,0-N5992,N5992))</f>
        <v>156.48523405492165</v>
      </c>
      <c r="P5992" s="2">
        <f>ABS(O5992-'PV model'!$B$5)</f>
        <v>48.514765945078352</v>
      </c>
      <c r="Q5992" s="3">
        <f t="shared" si="1030"/>
        <v>52.228423576292528</v>
      </c>
      <c r="R5992" s="3">
        <f t="shared" si="1035"/>
        <v>0</v>
      </c>
      <c r="S5992" s="3">
        <f t="shared" si="1031"/>
        <v>142.00200000000001</v>
      </c>
      <c r="T5992" s="3">
        <f>(0.5*(1-COS(RADIANS(90-$X$3)))*(D5992+E5992)*'PV model'!$B$4)</f>
        <v>0</v>
      </c>
      <c r="U5992" s="3">
        <f t="shared" si="1036"/>
        <v>142.00200000000001</v>
      </c>
      <c r="V5992" s="3">
        <f>('PV model'!$B$13*(U5992/1000)*(1-'PV model'!$B$14*((20+C5992)-25))*'PV model'!$B$10)/'PV model'!$B$12</f>
        <v>13.774362130368001</v>
      </c>
    </row>
    <row r="5993" spans="1:22" x14ac:dyDescent="0.2">
      <c r="A5993" s="10">
        <f t="shared" si="1028"/>
        <v>250</v>
      </c>
      <c r="B5993" s="10">
        <f t="shared" si="1037"/>
        <v>12</v>
      </c>
      <c r="C5993" s="23">
        <v>12.5</v>
      </c>
      <c r="D5993" s="24">
        <v>0</v>
      </c>
      <c r="E5993" s="24">
        <v>157.87800000000001</v>
      </c>
      <c r="F5993" s="48"/>
      <c r="G5993" s="48"/>
      <c r="H5993" s="1">
        <f t="shared" si="1038"/>
        <v>5.4080804975416967</v>
      </c>
      <c r="I5993" s="1">
        <f t="shared" si="1032"/>
        <v>2.7239499224801471</v>
      </c>
      <c r="J5993" s="4">
        <f>B5993+('PV model'!$B$3/15)+(I5993/60)</f>
        <v>11.768732498708001</v>
      </c>
      <c r="K5993" s="2">
        <f t="shared" si="1033"/>
        <v>3.4690125193799837</v>
      </c>
      <c r="L5993" s="2">
        <f>DEGREES(ASIN((((COS(RADIANS('PV model'!$B$2))*COS(RADIANS(H5993))*COS(RADIANS(K5993)))+(SIN(RADIANS('PV model'!$B$2))*SIN(RADIANS(H5993)))))))</f>
        <v>39.830948421192659</v>
      </c>
      <c r="M5993" s="3">
        <f t="shared" si="1029"/>
        <v>39.830948421192659</v>
      </c>
      <c r="N5993" s="2">
        <f t="shared" si="1034"/>
        <v>4.4990770939348037</v>
      </c>
      <c r="O5993" s="2">
        <f>IF('PV model'!$B$2&gt;0, 180-N5993,IF('PV model'!$B$2&lt;0,0-N5993,N5993))</f>
        <v>175.5009229060652</v>
      </c>
      <c r="P5993" s="2">
        <f>ABS(O5993-'PV model'!$B$5)</f>
        <v>29.499077093934801</v>
      </c>
      <c r="Q5993" s="3">
        <f t="shared" si="1030"/>
        <v>50.169051578807334</v>
      </c>
      <c r="R5993" s="3">
        <f t="shared" si="1035"/>
        <v>0</v>
      </c>
      <c r="S5993" s="3">
        <f t="shared" si="1031"/>
        <v>157.87800000000001</v>
      </c>
      <c r="T5993" s="3">
        <f>(0.5*(1-COS(RADIANS(90-$X$3)))*(D5993+E5993)*'PV model'!$B$4)</f>
        <v>0</v>
      </c>
      <c r="U5993" s="3">
        <f t="shared" si="1036"/>
        <v>157.87800000000001</v>
      </c>
      <c r="V5993" s="3">
        <f>('PV model'!$B$13*(U5993/1000)*(1-'PV model'!$B$14*((20+C5993)-25))*'PV model'!$B$10)/'PV model'!$B$12</f>
        <v>15.308040333600001</v>
      </c>
    </row>
    <row r="5994" spans="1:22" x14ac:dyDescent="0.2">
      <c r="A5994" s="10">
        <f t="shared" si="1028"/>
        <v>250</v>
      </c>
      <c r="B5994" s="10">
        <f t="shared" si="1037"/>
        <v>13</v>
      </c>
      <c r="C5994" s="23">
        <v>12.6</v>
      </c>
      <c r="D5994" s="24">
        <v>0</v>
      </c>
      <c r="E5994" s="24">
        <v>161.40600000000001</v>
      </c>
      <c r="F5994" s="48"/>
      <c r="G5994" s="48"/>
      <c r="H5994" s="1">
        <f t="shared" si="1038"/>
        <v>5.4080804975416967</v>
      </c>
      <c r="I5994" s="1">
        <f t="shared" si="1032"/>
        <v>2.7239499224801471</v>
      </c>
      <c r="J5994" s="4">
        <f>B5994+('PV model'!$B$3/15)+(I5994/60)</f>
        <v>12.768732498708001</v>
      </c>
      <c r="K5994" s="2">
        <f t="shared" si="1033"/>
        <v>-11.530987480620016</v>
      </c>
      <c r="L5994" s="2">
        <f>DEGREES(ASIN((((COS(RADIANS('PV model'!$B$2))*COS(RADIANS(H5994))*COS(RADIANS(K5994)))+(SIN(RADIANS('PV model'!$B$2))*SIN(RADIANS(H5994)))))))</f>
        <v>39.063166266864087</v>
      </c>
      <c r="M5994" s="3">
        <f t="shared" si="1029"/>
        <v>39.063166266864087</v>
      </c>
      <c r="N5994" s="2">
        <f t="shared" si="1034"/>
        <v>-14.850897456746996</v>
      </c>
      <c r="O5994" s="2">
        <f>IF('PV model'!$B$2&gt;0, 180-N5994,IF('PV model'!$B$2&lt;0,0-N5994,N5994))</f>
        <v>194.85089745674699</v>
      </c>
      <c r="P5994" s="2">
        <f>ABS(O5994-'PV model'!$B$5)</f>
        <v>10.149102543253008</v>
      </c>
      <c r="Q5994" s="3">
        <f t="shared" si="1030"/>
        <v>50.936833733135906</v>
      </c>
      <c r="R5994" s="3">
        <f t="shared" si="1035"/>
        <v>0</v>
      </c>
      <c r="S5994" s="3">
        <f t="shared" si="1031"/>
        <v>161.40600000000001</v>
      </c>
      <c r="T5994" s="3">
        <f>(0.5*(1-COS(RADIANS(90-$X$3)))*(D5994+E5994)*'PV model'!$B$4)</f>
        <v>0</v>
      </c>
      <c r="U5994" s="3">
        <f t="shared" si="1036"/>
        <v>161.40600000000001</v>
      </c>
      <c r="V5994" s="3">
        <f>('PV model'!$B$13*(U5994/1000)*(1-'PV model'!$B$14*((20+C5994)-25))*'PV model'!$B$10)/'PV model'!$B$12</f>
        <v>15.643665789695998</v>
      </c>
    </row>
    <row r="5995" spans="1:22" x14ac:dyDescent="0.2">
      <c r="A5995" s="10">
        <f t="shared" si="1028"/>
        <v>250</v>
      </c>
      <c r="B5995" s="10">
        <f t="shared" si="1037"/>
        <v>14</v>
      </c>
      <c r="C5995" s="23">
        <v>12.9</v>
      </c>
      <c r="D5995" s="24">
        <v>0</v>
      </c>
      <c r="E5995" s="24">
        <v>153.46800000000002</v>
      </c>
      <c r="F5995" s="48"/>
      <c r="G5995" s="48"/>
      <c r="H5995" s="1">
        <f t="shared" si="1038"/>
        <v>5.4080804975416967</v>
      </c>
      <c r="I5995" s="1">
        <f t="shared" si="1032"/>
        <v>2.7239499224801471</v>
      </c>
      <c r="J5995" s="4">
        <f>B5995+('PV model'!$B$3/15)+(I5995/60)</f>
        <v>13.768732498708001</v>
      </c>
      <c r="K5995" s="2">
        <f t="shared" si="1033"/>
        <v>-26.530987480620016</v>
      </c>
      <c r="L5995" s="2">
        <f>DEGREES(ASIN((((COS(RADIANS('PV model'!$B$2))*COS(RADIANS(H5995))*COS(RADIANS(K5995)))+(SIN(RADIANS('PV model'!$B$2))*SIN(RADIANS(H5995)))))))</f>
        <v>35.603788597030132</v>
      </c>
      <c r="M5995" s="3">
        <f t="shared" si="1029"/>
        <v>35.603788597030132</v>
      </c>
      <c r="N5995" s="2">
        <f t="shared" si="1034"/>
        <v>-33.157097302799301</v>
      </c>
      <c r="O5995" s="2">
        <f>IF('PV model'!$B$2&gt;0, 180-N5995,IF('PV model'!$B$2&lt;0,0-N5995,N5995))</f>
        <v>213.15709730279929</v>
      </c>
      <c r="P5995" s="2">
        <f>ABS(O5995-'PV model'!$B$5)</f>
        <v>8.1570973027992864</v>
      </c>
      <c r="Q5995" s="3">
        <f t="shared" si="1030"/>
        <v>54.396211402969868</v>
      </c>
      <c r="R5995" s="3">
        <f t="shared" si="1035"/>
        <v>0</v>
      </c>
      <c r="S5995" s="3">
        <f t="shared" si="1031"/>
        <v>153.46800000000002</v>
      </c>
      <c r="T5995" s="3">
        <f>(0.5*(1-COS(RADIANS(90-$X$3)))*(D5995+E5995)*'PV model'!$B$4)</f>
        <v>0</v>
      </c>
      <c r="U5995" s="3">
        <f t="shared" si="1036"/>
        <v>153.46800000000002</v>
      </c>
      <c r="V5995" s="3">
        <f>('PV model'!$B$13*(U5995/1000)*(1-'PV model'!$B$14*((20+C5995)-25))*'PV model'!$B$10)/'PV model'!$B$12</f>
        <v>14.855896383552002</v>
      </c>
    </row>
    <row r="5996" spans="1:22" x14ac:dyDescent="0.2">
      <c r="A5996" s="10">
        <f t="shared" si="1028"/>
        <v>250</v>
      </c>
      <c r="B5996" s="10">
        <f t="shared" si="1037"/>
        <v>15</v>
      </c>
      <c r="C5996" s="23">
        <v>12.7</v>
      </c>
      <c r="D5996" s="24">
        <v>0</v>
      </c>
      <c r="E5996" s="24">
        <v>134.06399999999999</v>
      </c>
      <c r="F5996" s="48"/>
      <c r="G5996" s="48"/>
      <c r="H5996" s="1">
        <f t="shared" si="1038"/>
        <v>5.4080804975416967</v>
      </c>
      <c r="I5996" s="1">
        <f t="shared" si="1032"/>
        <v>2.7239499224801471</v>
      </c>
      <c r="J5996" s="4">
        <f>B5996+('PV model'!$B$3/15)+(I5996/60)</f>
        <v>14.768732498708001</v>
      </c>
      <c r="K5996" s="2">
        <f t="shared" si="1033"/>
        <v>-41.530987480620013</v>
      </c>
      <c r="L5996" s="2">
        <f>DEGREES(ASIN((((COS(RADIANS('PV model'!$B$2))*COS(RADIANS(H5996))*COS(RADIANS(K5996)))+(SIN(RADIANS('PV model'!$B$2))*SIN(RADIANS(H5996)))))))</f>
        <v>29.986476653665964</v>
      </c>
      <c r="M5996" s="3">
        <f t="shared" si="1029"/>
        <v>29.986476653665964</v>
      </c>
      <c r="N5996" s="2">
        <f t="shared" si="1034"/>
        <v>-49.648229548879314</v>
      </c>
      <c r="O5996" s="2">
        <f>IF('PV model'!$B$2&gt;0, 180-N5996,IF('PV model'!$B$2&lt;0,0-N5996,N5996))</f>
        <v>229.64822954887933</v>
      </c>
      <c r="P5996" s="2">
        <f>ABS(O5996-'PV model'!$B$5)</f>
        <v>24.648229548879328</v>
      </c>
      <c r="Q5996" s="3">
        <f t="shared" si="1030"/>
        <v>60.013523346334026</v>
      </c>
      <c r="R5996" s="3">
        <f t="shared" si="1035"/>
        <v>0</v>
      </c>
      <c r="S5996" s="3">
        <f t="shared" si="1031"/>
        <v>134.06399999999999</v>
      </c>
      <c r="T5996" s="3">
        <f>(0.5*(1-COS(RADIANS(90-$X$3)))*(D5996+E5996)*'PV model'!$B$4)</f>
        <v>0</v>
      </c>
      <c r="U5996" s="3">
        <f t="shared" si="1036"/>
        <v>134.06399999999999</v>
      </c>
      <c r="V5996" s="3">
        <f>('PV model'!$B$13*(U5996/1000)*(1-'PV model'!$B$14*((20+C5996)-25))*'PV model'!$B$10)/'PV model'!$B$12</f>
        <v>12.988285486847998</v>
      </c>
    </row>
    <row r="5997" spans="1:22" x14ac:dyDescent="0.2">
      <c r="A5997" s="10">
        <f t="shared" si="1028"/>
        <v>250</v>
      </c>
      <c r="B5997" s="10">
        <f t="shared" si="1037"/>
        <v>16</v>
      </c>
      <c r="C5997" s="23">
        <v>12.6</v>
      </c>
      <c r="D5997" s="24">
        <v>0</v>
      </c>
      <c r="E5997" s="24">
        <v>104.958</v>
      </c>
      <c r="F5997" s="48"/>
      <c r="G5997" s="48"/>
      <c r="H5997" s="1">
        <f t="shared" si="1038"/>
        <v>5.4080804975416967</v>
      </c>
      <c r="I5997" s="1">
        <f t="shared" si="1032"/>
        <v>2.7239499224801471</v>
      </c>
      <c r="J5997" s="4">
        <f>B5997+('PV model'!$B$3/15)+(I5997/60)</f>
        <v>15.768732498708001</v>
      </c>
      <c r="K5997" s="2">
        <f t="shared" si="1033"/>
        <v>-56.530987480620013</v>
      </c>
      <c r="L5997" s="2">
        <f>DEGREES(ASIN((((COS(RADIANS('PV model'!$B$2))*COS(RADIANS(H5997))*COS(RADIANS(K5997)))+(SIN(RADIANS('PV model'!$B$2))*SIN(RADIANS(H5997)))))))</f>
        <v>22.870366569003348</v>
      </c>
      <c r="M5997" s="3">
        <f t="shared" si="1029"/>
        <v>22.870366569003348</v>
      </c>
      <c r="N5997" s="2">
        <f t="shared" si="1034"/>
        <v>-64.333108227354685</v>
      </c>
      <c r="O5997" s="2">
        <f>IF('PV model'!$B$2&gt;0, 180-N5997,IF('PV model'!$B$2&lt;0,0-N5997,N5997))</f>
        <v>244.33310822735467</v>
      </c>
      <c r="P5997" s="2">
        <f>ABS(O5997-'PV model'!$B$5)</f>
        <v>39.333108227354671</v>
      </c>
      <c r="Q5997" s="3">
        <f t="shared" si="1030"/>
        <v>67.129633430996662</v>
      </c>
      <c r="R5997" s="3">
        <f t="shared" si="1035"/>
        <v>0</v>
      </c>
      <c r="S5997" s="3">
        <f t="shared" si="1031"/>
        <v>104.958</v>
      </c>
      <c r="T5997" s="3">
        <f>(0.5*(1-COS(RADIANS(90-$X$3)))*(D5997+E5997)*'PV model'!$B$4)</f>
        <v>0</v>
      </c>
      <c r="U5997" s="3">
        <f t="shared" si="1036"/>
        <v>104.958</v>
      </c>
      <c r="V5997" s="3">
        <f>('PV model'!$B$13*(U5997/1000)*(1-'PV model'!$B$14*((20+C5997)-25))*'PV model'!$B$10)/'PV model'!$B$12</f>
        <v>10.172656988927999</v>
      </c>
    </row>
    <row r="5998" spans="1:22" x14ac:dyDescent="0.2">
      <c r="A5998" s="10">
        <f t="shared" ref="A5998:A6061" si="1039">IF(B5998&gt;1,A5997,A5997+1)</f>
        <v>250</v>
      </c>
      <c r="B5998" s="10">
        <f t="shared" si="1037"/>
        <v>17</v>
      </c>
      <c r="C5998" s="23">
        <v>12.6</v>
      </c>
      <c r="D5998" s="24">
        <v>0</v>
      </c>
      <c r="E5998" s="24">
        <v>69.677999999999997</v>
      </c>
      <c r="F5998" s="48"/>
      <c r="G5998" s="48"/>
      <c r="H5998" s="1">
        <f t="shared" si="1038"/>
        <v>5.4080804975416967</v>
      </c>
      <c r="I5998" s="1">
        <f t="shared" si="1032"/>
        <v>2.7239499224801471</v>
      </c>
      <c r="J5998" s="4">
        <f>B5998+('PV model'!$B$3/15)+(I5998/60)</f>
        <v>16.768732498708001</v>
      </c>
      <c r="K5998" s="2">
        <f t="shared" si="1033"/>
        <v>-71.530987480620013</v>
      </c>
      <c r="L5998" s="2">
        <f>DEGREES(ASIN((((COS(RADIANS('PV model'!$B$2))*COS(RADIANS(H5998))*COS(RADIANS(K5998)))+(SIN(RADIANS('PV model'!$B$2))*SIN(RADIANS(H5998)))))))</f>
        <v>14.851040865691806</v>
      </c>
      <c r="M5998" s="3">
        <f t="shared" si="1029"/>
        <v>14.851040865691806</v>
      </c>
      <c r="N5998" s="2">
        <f t="shared" si="1034"/>
        <v>-77.662567300029252</v>
      </c>
      <c r="O5998" s="2">
        <f>IF('PV model'!$B$2&gt;0, 180-N5998,IF('PV model'!$B$2&lt;0,0-N5998,N5998))</f>
        <v>257.66256730002925</v>
      </c>
      <c r="P5998" s="2">
        <f>ABS(O5998-'PV model'!$B$5)</f>
        <v>52.662567300029252</v>
      </c>
      <c r="Q5998" s="3">
        <f t="shared" si="1030"/>
        <v>75.1489591343082</v>
      </c>
      <c r="R5998" s="3">
        <f t="shared" si="1035"/>
        <v>0</v>
      </c>
      <c r="S5998" s="3">
        <f t="shared" si="1031"/>
        <v>69.677999999999997</v>
      </c>
      <c r="T5998" s="3">
        <f>(0.5*(1-COS(RADIANS(90-$X$3)))*(D5998+E5998)*'PV model'!$B$4)</f>
        <v>0</v>
      </c>
      <c r="U5998" s="3">
        <f t="shared" si="1036"/>
        <v>69.677999999999997</v>
      </c>
      <c r="V5998" s="3">
        <f>('PV model'!$B$13*(U5998/1000)*(1-'PV model'!$B$14*((20+C5998)-25))*'PV model'!$B$10)/'PV model'!$B$12</f>
        <v>6.7532764884479999</v>
      </c>
    </row>
    <row r="5999" spans="1:22" x14ac:dyDescent="0.2">
      <c r="A5999" s="10">
        <f t="shared" si="1039"/>
        <v>250</v>
      </c>
      <c r="B5999" s="10">
        <f t="shared" si="1037"/>
        <v>18</v>
      </c>
      <c r="C5999" s="23">
        <v>11.9</v>
      </c>
      <c r="D5999" s="24">
        <v>0</v>
      </c>
      <c r="E5999" s="24">
        <v>32.634</v>
      </c>
      <c r="F5999" s="48"/>
      <c r="G5999" s="48"/>
      <c r="H5999" s="1">
        <f t="shared" si="1038"/>
        <v>5.4080804975416967</v>
      </c>
      <c r="I5999" s="1">
        <f t="shared" si="1032"/>
        <v>2.7239499224801471</v>
      </c>
      <c r="J5999" s="4">
        <f>B5999+('PV model'!$B$3/15)+(I5999/60)</f>
        <v>17.768732498708001</v>
      </c>
      <c r="K5999" s="2">
        <f t="shared" si="1033"/>
        <v>-86.530987480620013</v>
      </c>
      <c r="L5999" s="2">
        <f>DEGREES(ASIN((((COS(RADIANS('PV model'!$B$2))*COS(RADIANS(H5999))*COS(RADIANS(K5999)))+(SIN(RADIANS('PV model'!$B$2))*SIN(RADIANS(H5999)))))))</f>
        <v>6.4186722255367004</v>
      </c>
      <c r="M5999" s="3">
        <f t="shared" si="1029"/>
        <v>6.4186722255367004</v>
      </c>
      <c r="N5999" s="2">
        <f t="shared" si="1034"/>
        <v>-89.784463873994412</v>
      </c>
      <c r="O5999" s="2">
        <f>IF('PV model'!$B$2&gt;0, 180-N5999,IF('PV model'!$B$2&lt;0,0-N5999,N5999))</f>
        <v>269.78446387399441</v>
      </c>
      <c r="P5999" s="2">
        <f>ABS(O5999-'PV model'!$B$5)</f>
        <v>64.784463873994412</v>
      </c>
      <c r="Q5999" s="3">
        <f t="shared" si="1030"/>
        <v>83.58132777446329</v>
      </c>
      <c r="R5999" s="3">
        <f t="shared" si="1035"/>
        <v>0</v>
      </c>
      <c r="S5999" s="3">
        <f t="shared" si="1031"/>
        <v>32.634</v>
      </c>
      <c r="T5999" s="3">
        <f>(0.5*(1-COS(RADIANS(90-$X$3)))*(D5999+E5999)*'PV model'!$B$4)</f>
        <v>0</v>
      </c>
      <c r="U5999" s="3">
        <f t="shared" si="1036"/>
        <v>32.634</v>
      </c>
      <c r="V5999" s="3">
        <f>('PV model'!$B$13*(U5999/1000)*(1-'PV model'!$B$14*((20+C5999)-25))*'PV model'!$B$10)/'PV model'!$B$12</f>
        <v>3.1720608279359999</v>
      </c>
    </row>
    <row r="6000" spans="1:22" x14ac:dyDescent="0.2">
      <c r="A6000" s="10">
        <f t="shared" si="1039"/>
        <v>250</v>
      </c>
      <c r="B6000" s="10">
        <f t="shared" si="1037"/>
        <v>19</v>
      </c>
      <c r="C6000" s="23">
        <v>11.6</v>
      </c>
      <c r="D6000" s="24">
        <v>0</v>
      </c>
      <c r="E6000" s="24">
        <v>6.1740000000000004</v>
      </c>
      <c r="F6000" s="48"/>
      <c r="G6000" s="48"/>
      <c r="H6000" s="1">
        <f t="shared" si="1038"/>
        <v>5.4080804975416967</v>
      </c>
      <c r="I6000" s="1">
        <f t="shared" si="1032"/>
        <v>2.7239499224801471</v>
      </c>
      <c r="J6000" s="4">
        <f>B6000+('PV model'!$B$3/15)+(I6000/60)</f>
        <v>18.768732498708001</v>
      </c>
      <c r="K6000" s="2">
        <f t="shared" si="1033"/>
        <v>-101.53098748062001</v>
      </c>
      <c r="L6000" s="2">
        <f>DEGREES(ASIN((((COS(RADIANS('PV model'!$B$2))*COS(RADIANS(H6000))*COS(RADIANS(K6000)))+(SIN(RADIANS('PV model'!$B$2))*SIN(RADIANS(H6000)))))))</f>
        <v>-2.0084322320969017</v>
      </c>
      <c r="M6000" s="3">
        <f t="shared" si="1029"/>
        <v>0</v>
      </c>
      <c r="N6000" s="2">
        <f t="shared" si="1034"/>
        <v>-77.436326165346983</v>
      </c>
      <c r="O6000" s="2">
        <f>IF('PV model'!$B$2&gt;0, 180-N6000,IF('PV model'!$B$2&lt;0,0-N6000,N6000))</f>
        <v>257.436326165347</v>
      </c>
      <c r="P6000" s="2">
        <f>ABS(O6000-'PV model'!$B$5)</f>
        <v>52.436326165346998</v>
      </c>
      <c r="Q6000" s="3">
        <f t="shared" si="1030"/>
        <v>92.008432232096908</v>
      </c>
      <c r="R6000" s="3">
        <f t="shared" si="1035"/>
        <v>0</v>
      </c>
      <c r="S6000" s="3">
        <f t="shared" si="1031"/>
        <v>6.1740000000000004</v>
      </c>
      <c r="T6000" s="3">
        <f>(0.5*(1-COS(RADIANS(90-$X$3)))*(D6000+E6000)*'PV model'!$B$4)</f>
        <v>0</v>
      </c>
      <c r="U6000" s="3">
        <f t="shared" si="1036"/>
        <v>6.1740000000000004</v>
      </c>
      <c r="V6000" s="3">
        <f>('PV model'!$B$13*(U6000/1000)*(1-'PV model'!$B$14*((20+C6000)-25))*'PV model'!$B$10)/'PV model'!$B$12</f>
        <v>0.60086019974400007</v>
      </c>
    </row>
    <row r="6001" spans="1:22" x14ac:dyDescent="0.2">
      <c r="A6001" s="10">
        <f t="shared" si="1039"/>
        <v>250</v>
      </c>
      <c r="B6001" s="10">
        <f t="shared" si="1037"/>
        <v>20</v>
      </c>
      <c r="C6001" s="23">
        <v>11.2</v>
      </c>
      <c r="D6001" s="24">
        <v>0</v>
      </c>
      <c r="E6001" s="24">
        <v>0</v>
      </c>
      <c r="F6001" s="48"/>
      <c r="G6001" s="48"/>
      <c r="H6001" s="1">
        <f t="shared" si="1038"/>
        <v>5.4080804975416967</v>
      </c>
      <c r="I6001" s="1">
        <f t="shared" si="1032"/>
        <v>2.7239499224801471</v>
      </c>
      <c r="J6001" s="4">
        <f>B6001+('PV model'!$B$3/15)+(I6001/60)</f>
        <v>19.768732498708001</v>
      </c>
      <c r="K6001" s="2">
        <f t="shared" si="1033"/>
        <v>-116.53098748062001</v>
      </c>
      <c r="L6001" s="2">
        <f>DEGREES(ASIN((((COS(RADIANS('PV model'!$B$2))*COS(RADIANS(H6001))*COS(RADIANS(K6001)))+(SIN(RADIANS('PV model'!$B$2))*SIN(RADIANS(H6001)))))))</f>
        <v>-10.032356570145973</v>
      </c>
      <c r="M6001" s="3">
        <f t="shared" si="1029"/>
        <v>0</v>
      </c>
      <c r="N6001" s="2">
        <f t="shared" si="1034"/>
        <v>-64.761562241436536</v>
      </c>
      <c r="O6001" s="2">
        <f>IF('PV model'!$B$2&gt;0, 180-N6001,IF('PV model'!$B$2&lt;0,0-N6001,N6001))</f>
        <v>244.76156224143654</v>
      </c>
      <c r="P6001" s="2">
        <f>ABS(O6001-'PV model'!$B$5)</f>
        <v>39.761562241436536</v>
      </c>
      <c r="Q6001" s="3">
        <f t="shared" si="1030"/>
        <v>100.03235657014596</v>
      </c>
      <c r="R6001" s="3">
        <f t="shared" si="1035"/>
        <v>0</v>
      </c>
      <c r="S6001" s="3">
        <f t="shared" si="1031"/>
        <v>0</v>
      </c>
      <c r="T6001" s="3">
        <f>(0.5*(1-COS(RADIANS(90-$X$3)))*(D6001+E6001)*'PV model'!$B$4)</f>
        <v>0</v>
      </c>
      <c r="U6001" s="3">
        <f t="shared" si="1036"/>
        <v>0</v>
      </c>
      <c r="V6001" s="3">
        <f>('PV model'!$B$13*(U6001/1000)*(1-'PV model'!$B$14*((20+C6001)-25))*'PV model'!$B$10)/'PV model'!$B$12</f>
        <v>0</v>
      </c>
    </row>
    <row r="6002" spans="1:22" x14ac:dyDescent="0.2">
      <c r="A6002" s="10">
        <f t="shared" si="1039"/>
        <v>250</v>
      </c>
      <c r="B6002" s="10">
        <f t="shared" si="1037"/>
        <v>21</v>
      </c>
      <c r="C6002" s="23">
        <v>10.6</v>
      </c>
      <c r="D6002" s="24">
        <v>0</v>
      </c>
      <c r="E6002" s="24">
        <v>0</v>
      </c>
      <c r="F6002" s="48"/>
      <c r="G6002" s="48"/>
      <c r="H6002" s="1">
        <f t="shared" si="1038"/>
        <v>5.4080804975416967</v>
      </c>
      <c r="I6002" s="1">
        <f t="shared" si="1032"/>
        <v>2.7239499224801471</v>
      </c>
      <c r="J6002" s="4">
        <f>B6002+('PV model'!$B$3/15)+(I6002/60)</f>
        <v>20.768732498708001</v>
      </c>
      <c r="K6002" s="2">
        <f t="shared" si="1033"/>
        <v>-131.53098748062001</v>
      </c>
      <c r="L6002" s="2">
        <f>DEGREES(ASIN((((COS(RADIANS('PV model'!$B$2))*COS(RADIANS(H6002))*COS(RADIANS(K6002)))+(SIN(RADIANS('PV model'!$B$2))*SIN(RADIANS(H6002)))))))</f>
        <v>-17.229329263163162</v>
      </c>
      <c r="M6002" s="3">
        <f t="shared" si="1029"/>
        <v>0</v>
      </c>
      <c r="N6002" s="2">
        <f t="shared" si="1034"/>
        <v>-51.286085657973786</v>
      </c>
      <c r="O6002" s="2">
        <f>IF('PV model'!$B$2&gt;0, 180-N6002,IF('PV model'!$B$2&lt;0,0-N6002,N6002))</f>
        <v>231.28608565797379</v>
      </c>
      <c r="P6002" s="2">
        <f>ABS(O6002-'PV model'!$B$5)</f>
        <v>26.286085657973786</v>
      </c>
      <c r="Q6002" s="3">
        <f t="shared" si="1030"/>
        <v>107.22932926316315</v>
      </c>
      <c r="R6002" s="3">
        <f t="shared" si="1035"/>
        <v>0</v>
      </c>
      <c r="S6002" s="3">
        <f t="shared" si="1031"/>
        <v>0</v>
      </c>
      <c r="T6002" s="3">
        <f>(0.5*(1-COS(RADIANS(90-$X$3)))*(D6002+E6002)*'PV model'!$B$4)</f>
        <v>0</v>
      </c>
      <c r="U6002" s="3">
        <f t="shared" si="1036"/>
        <v>0</v>
      </c>
      <c r="V6002" s="3">
        <f>('PV model'!$B$13*(U6002/1000)*(1-'PV model'!$B$14*((20+C6002)-25))*'PV model'!$B$10)/'PV model'!$B$12</f>
        <v>0</v>
      </c>
    </row>
    <row r="6003" spans="1:22" x14ac:dyDescent="0.2">
      <c r="A6003" s="10">
        <f t="shared" si="1039"/>
        <v>250</v>
      </c>
      <c r="B6003" s="10">
        <f t="shared" si="1037"/>
        <v>22</v>
      </c>
      <c r="C6003" s="23">
        <v>10.4</v>
      </c>
      <c r="D6003" s="24">
        <v>0</v>
      </c>
      <c r="E6003" s="24">
        <v>0</v>
      </c>
      <c r="F6003" s="48"/>
      <c r="G6003" s="48"/>
      <c r="H6003" s="1">
        <f t="shared" si="1038"/>
        <v>5.4080804975416967</v>
      </c>
      <c r="I6003" s="1">
        <f t="shared" si="1032"/>
        <v>2.7239499224801471</v>
      </c>
      <c r="J6003" s="4">
        <f>B6003+('PV model'!$B$3/15)+(I6003/60)</f>
        <v>21.768732498708001</v>
      </c>
      <c r="K6003" s="2">
        <f t="shared" si="1033"/>
        <v>-146.53098748062001</v>
      </c>
      <c r="L6003" s="2">
        <f>DEGREES(ASIN((((COS(RADIANS('PV model'!$B$2))*COS(RADIANS(H6003))*COS(RADIANS(K6003)))+(SIN(RADIANS('PV model'!$B$2))*SIN(RADIANS(H6003)))))))</f>
        <v>-23.123298127129996</v>
      </c>
      <c r="M6003" s="3">
        <f t="shared" si="1029"/>
        <v>0</v>
      </c>
      <c r="N6003" s="2">
        <f t="shared" si="1034"/>
        <v>-36.654789959888909</v>
      </c>
      <c r="O6003" s="2">
        <f>IF('PV model'!$B$2&gt;0, 180-N6003,IF('PV model'!$B$2&lt;0,0-N6003,N6003))</f>
        <v>216.65478995988892</v>
      </c>
      <c r="P6003" s="2">
        <f>ABS(O6003-'PV model'!$B$5)</f>
        <v>11.654789959888916</v>
      </c>
      <c r="Q6003" s="3">
        <f t="shared" si="1030"/>
        <v>113.12329812713</v>
      </c>
      <c r="R6003" s="3">
        <f t="shared" si="1035"/>
        <v>0</v>
      </c>
      <c r="S6003" s="3">
        <f t="shared" si="1031"/>
        <v>0</v>
      </c>
      <c r="T6003" s="3">
        <f>(0.5*(1-COS(RADIANS(90-$X$3)))*(D6003+E6003)*'PV model'!$B$4)</f>
        <v>0</v>
      </c>
      <c r="U6003" s="3">
        <f t="shared" si="1036"/>
        <v>0</v>
      </c>
      <c r="V6003" s="3">
        <f>('PV model'!$B$13*(U6003/1000)*(1-'PV model'!$B$14*((20+C6003)-25))*'PV model'!$B$10)/'PV model'!$B$12</f>
        <v>0</v>
      </c>
    </row>
    <row r="6004" spans="1:22" x14ac:dyDescent="0.2">
      <c r="A6004" s="10">
        <f t="shared" si="1039"/>
        <v>250</v>
      </c>
      <c r="B6004" s="10">
        <f t="shared" si="1037"/>
        <v>23</v>
      </c>
      <c r="C6004" s="23">
        <v>8.8000000000000007</v>
      </c>
      <c r="D6004" s="24">
        <v>0</v>
      </c>
      <c r="E6004" s="24">
        <v>0</v>
      </c>
      <c r="F6004" s="48"/>
      <c r="G6004" s="48"/>
      <c r="H6004" s="1">
        <f t="shared" si="1038"/>
        <v>5.4080804975416967</v>
      </c>
      <c r="I6004" s="1">
        <f t="shared" si="1032"/>
        <v>2.7239499224801471</v>
      </c>
      <c r="J6004" s="4">
        <f>B6004+('PV model'!$B$3/15)+(I6004/60)</f>
        <v>22.768732498708001</v>
      </c>
      <c r="K6004" s="2">
        <f t="shared" si="1033"/>
        <v>-161.53098748062001</v>
      </c>
      <c r="L6004" s="2">
        <f>DEGREES(ASIN((((COS(RADIANS('PV model'!$B$2))*COS(RADIANS(H6004))*COS(RADIANS(K6004)))+(SIN(RADIANS('PV model'!$B$2))*SIN(RADIANS(H6004)))))))</f>
        <v>-27.204599264750307</v>
      </c>
      <c r="M6004" s="3">
        <f t="shared" si="1029"/>
        <v>0</v>
      </c>
      <c r="N6004" s="2">
        <f t="shared" si="1034"/>
        <v>-20.769451517460073</v>
      </c>
      <c r="O6004" s="2">
        <f>IF('PV model'!$B$2&gt;0, 180-N6004,IF('PV model'!$B$2&lt;0,0-N6004,N6004))</f>
        <v>200.76945151746008</v>
      </c>
      <c r="P6004" s="2">
        <f>ABS(O6004-'PV model'!$B$5)</f>
        <v>4.2305484825399162</v>
      </c>
      <c r="Q6004" s="3">
        <f t="shared" si="1030"/>
        <v>117.20459926475031</v>
      </c>
      <c r="R6004" s="3">
        <f t="shared" si="1035"/>
        <v>0</v>
      </c>
      <c r="S6004" s="3">
        <f t="shared" si="1031"/>
        <v>0</v>
      </c>
      <c r="T6004" s="3">
        <f>(0.5*(1-COS(RADIANS(90-$X$3)))*(D6004+E6004)*'PV model'!$B$4)</f>
        <v>0</v>
      </c>
      <c r="U6004" s="3">
        <f t="shared" si="1036"/>
        <v>0</v>
      </c>
      <c r="V6004" s="3">
        <f>('PV model'!$B$13*(U6004/1000)*(1-'PV model'!$B$14*((20+C6004)-25))*'PV model'!$B$10)/'PV model'!$B$12</f>
        <v>0</v>
      </c>
    </row>
    <row r="6005" spans="1:22" x14ac:dyDescent="0.2">
      <c r="A6005" s="10">
        <f t="shared" si="1039"/>
        <v>250</v>
      </c>
      <c r="B6005" s="10">
        <f t="shared" si="1037"/>
        <v>24</v>
      </c>
      <c r="C6005" s="23">
        <v>7.6</v>
      </c>
      <c r="D6005" s="24">
        <v>0</v>
      </c>
      <c r="E6005" s="24">
        <v>0</v>
      </c>
      <c r="F6005" s="48"/>
      <c r="G6005" s="48"/>
      <c r="H6005" s="1">
        <f t="shared" si="1038"/>
        <v>5.4080804975416967</v>
      </c>
      <c r="I6005" s="1">
        <f t="shared" si="1032"/>
        <v>2.7239499224801471</v>
      </c>
      <c r="J6005" s="4">
        <f>B6005+('PV model'!$B$3/15)+(I6005/60)</f>
        <v>23.768732498708001</v>
      </c>
      <c r="K6005" s="2">
        <f t="shared" si="1033"/>
        <v>-176.53098748062001</v>
      </c>
      <c r="L6005" s="2">
        <f>DEGREES(ASIN((((COS(RADIANS('PV model'!$B$2))*COS(RADIANS(H6005))*COS(RADIANS(K6005)))+(SIN(RADIANS('PV model'!$B$2))*SIN(RADIANS(H6005)))))))</f>
        <v>-29.024195603328842</v>
      </c>
      <c r="M6005" s="3">
        <f t="shared" si="1029"/>
        <v>0</v>
      </c>
      <c r="N6005" s="2">
        <f t="shared" si="1034"/>
        <v>-3.9502954194366171</v>
      </c>
      <c r="O6005" s="2">
        <f>IF('PV model'!$B$2&gt;0, 180-N6005,IF('PV model'!$B$2&lt;0,0-N6005,N6005))</f>
        <v>183.95029541943663</v>
      </c>
      <c r="P6005" s="2">
        <f>ABS(O6005-'PV model'!$B$5)</f>
        <v>21.049704580563372</v>
      </c>
      <c r="Q6005" s="3">
        <f t="shared" si="1030"/>
        <v>119.02419560332885</v>
      </c>
      <c r="R6005" s="3">
        <f t="shared" si="1035"/>
        <v>0</v>
      </c>
      <c r="S6005" s="3">
        <f t="shared" si="1031"/>
        <v>0</v>
      </c>
      <c r="T6005" s="3">
        <f>(0.5*(1-COS(RADIANS(90-$X$3)))*(D6005+E6005)*'PV model'!$B$4)</f>
        <v>0</v>
      </c>
      <c r="U6005" s="3">
        <f t="shared" si="1036"/>
        <v>0</v>
      </c>
      <c r="V6005" s="3">
        <f>('PV model'!$B$13*(U6005/1000)*(1-'PV model'!$B$14*((20+C6005)-25))*'PV model'!$B$10)/'PV model'!$B$12</f>
        <v>0</v>
      </c>
    </row>
    <row r="6006" spans="1:22" x14ac:dyDescent="0.2">
      <c r="A6006" s="10">
        <f t="shared" si="1039"/>
        <v>251</v>
      </c>
      <c r="B6006" s="10">
        <f t="shared" si="1037"/>
        <v>1</v>
      </c>
      <c r="C6006" s="23">
        <v>6.7</v>
      </c>
      <c r="D6006" s="24">
        <v>0</v>
      </c>
      <c r="E6006" s="24">
        <v>0</v>
      </c>
      <c r="F6006" s="48"/>
      <c r="G6006" s="48"/>
      <c r="H6006" s="1">
        <f t="shared" si="1038"/>
        <v>5.0142423183133698</v>
      </c>
      <c r="I6006" s="1">
        <f t="shared" si="1032"/>
        <v>3.0865458898371831</v>
      </c>
      <c r="J6006" s="4">
        <f>B6006+('PV model'!$B$3/15)+(I6006/60)</f>
        <v>0.77477576483061972</v>
      </c>
      <c r="K6006" s="2">
        <f t="shared" si="1033"/>
        <v>168.3783635275407</v>
      </c>
      <c r="L6006" s="2">
        <f>DEGREES(ASIN((((COS(RADIANS('PV model'!$B$2))*COS(RADIANS(H6006))*COS(RADIANS(K6006)))+(SIN(RADIANS('PV model'!$B$2))*SIN(RADIANS(H6006)))))))</f>
        <v>-28.727201913534845</v>
      </c>
      <c r="M6006" s="3">
        <f t="shared" si="1029"/>
        <v>0</v>
      </c>
      <c r="N6006" s="2">
        <f t="shared" si="1034"/>
        <v>13.228985291177882</v>
      </c>
      <c r="O6006" s="2">
        <f>IF('PV model'!$B$2&gt;0, 180-N6006,IF('PV model'!$B$2&lt;0,0-N6006,N6006))</f>
        <v>166.77101470882212</v>
      </c>
      <c r="P6006" s="2">
        <f>ABS(O6006-'PV model'!$B$5)</f>
        <v>38.228985291177878</v>
      </c>
      <c r="Q6006" s="3">
        <f t="shared" si="1030"/>
        <v>118.72720191353484</v>
      </c>
      <c r="R6006" s="3">
        <f t="shared" si="1035"/>
        <v>0</v>
      </c>
      <c r="S6006" s="3">
        <f t="shared" si="1031"/>
        <v>0</v>
      </c>
      <c r="T6006" s="3">
        <f>(0.5*(1-COS(RADIANS(90-$X$3)))*(D6006+E6006)*'PV model'!$B$4)</f>
        <v>0</v>
      </c>
      <c r="U6006" s="3">
        <f t="shared" si="1036"/>
        <v>0</v>
      </c>
      <c r="V6006" s="3">
        <f>('PV model'!$B$13*(U6006/1000)*(1-'PV model'!$B$14*((20+C6006)-25))*'PV model'!$B$10)/'PV model'!$B$12</f>
        <v>0</v>
      </c>
    </row>
    <row r="6007" spans="1:22" x14ac:dyDescent="0.2">
      <c r="A6007" s="10">
        <f t="shared" si="1039"/>
        <v>251</v>
      </c>
      <c r="B6007" s="10">
        <f t="shared" si="1037"/>
        <v>2</v>
      </c>
      <c r="C6007" s="23">
        <v>6.3</v>
      </c>
      <c r="D6007" s="24">
        <v>0</v>
      </c>
      <c r="E6007" s="24">
        <v>0</v>
      </c>
      <c r="F6007" s="48"/>
      <c r="G6007" s="48"/>
      <c r="H6007" s="1">
        <f t="shared" si="1038"/>
        <v>5.0142423183133698</v>
      </c>
      <c r="I6007" s="1">
        <f t="shared" si="1032"/>
        <v>3.0865458898371831</v>
      </c>
      <c r="J6007" s="4">
        <f>B6007+('PV model'!$B$3/15)+(I6007/60)</f>
        <v>1.7747757648306197</v>
      </c>
      <c r="K6007" s="2">
        <f t="shared" si="1033"/>
        <v>153.3783635275407</v>
      </c>
      <c r="L6007" s="2">
        <f>DEGREES(ASIN((((COS(RADIANS('PV model'!$B$2))*COS(RADIANS(H6007))*COS(RADIANS(K6007)))+(SIN(RADIANS('PV model'!$B$2))*SIN(RADIANS(H6007)))))))</f>
        <v>-25.619299003465972</v>
      </c>
      <c r="M6007" s="3">
        <f t="shared" si="1029"/>
        <v>0</v>
      </c>
      <c r="N6007" s="2">
        <f t="shared" si="1034"/>
        <v>29.673174040802522</v>
      </c>
      <c r="O6007" s="2">
        <f>IF('PV model'!$B$2&gt;0, 180-N6007,IF('PV model'!$B$2&lt;0,0-N6007,N6007))</f>
        <v>150.32682595919749</v>
      </c>
      <c r="P6007" s="2">
        <f>ABS(O6007-'PV model'!$B$5)</f>
        <v>54.673174040802508</v>
      </c>
      <c r="Q6007" s="3">
        <f t="shared" si="1030"/>
        <v>115.61929900346597</v>
      </c>
      <c r="R6007" s="3">
        <f t="shared" si="1035"/>
        <v>0</v>
      </c>
      <c r="S6007" s="3">
        <f t="shared" si="1031"/>
        <v>0</v>
      </c>
      <c r="T6007" s="3">
        <f>(0.5*(1-COS(RADIANS(90-$X$3)))*(D6007+E6007)*'PV model'!$B$4)</f>
        <v>0</v>
      </c>
      <c r="U6007" s="3">
        <f t="shared" si="1036"/>
        <v>0</v>
      </c>
      <c r="V6007" s="3">
        <f>('PV model'!$B$13*(U6007/1000)*(1-'PV model'!$B$14*((20+C6007)-25))*'PV model'!$B$10)/'PV model'!$B$12</f>
        <v>0</v>
      </c>
    </row>
    <row r="6008" spans="1:22" x14ac:dyDescent="0.2">
      <c r="A6008" s="10">
        <f t="shared" si="1039"/>
        <v>251</v>
      </c>
      <c r="B6008" s="10">
        <f t="shared" si="1037"/>
        <v>3</v>
      </c>
      <c r="C6008" s="23">
        <v>6.2</v>
      </c>
      <c r="D6008" s="24">
        <v>0</v>
      </c>
      <c r="E6008" s="24">
        <v>0</v>
      </c>
      <c r="F6008" s="48"/>
      <c r="G6008" s="48"/>
      <c r="H6008" s="1">
        <f t="shared" si="1038"/>
        <v>5.0142423183133698</v>
      </c>
      <c r="I6008" s="1">
        <f t="shared" si="1032"/>
        <v>3.0865458898371831</v>
      </c>
      <c r="J6008" s="4">
        <f>B6008+('PV model'!$B$3/15)+(I6008/60)</f>
        <v>2.7747757648306197</v>
      </c>
      <c r="K6008" s="2">
        <f t="shared" si="1033"/>
        <v>138.3783635275407</v>
      </c>
      <c r="L6008" s="2">
        <f>DEGREES(ASIN((((COS(RADIANS('PV model'!$B$2))*COS(RADIANS(H6008))*COS(RADIANS(K6008)))+(SIN(RADIANS('PV model'!$B$2))*SIN(RADIANS(H6008)))))))</f>
        <v>-20.472859512005602</v>
      </c>
      <c r="M6008" s="3">
        <f t="shared" si="1029"/>
        <v>0</v>
      </c>
      <c r="N6008" s="2">
        <f t="shared" si="1034"/>
        <v>44.932761695907487</v>
      </c>
      <c r="O6008" s="2">
        <f>IF('PV model'!$B$2&gt;0, 180-N6008,IF('PV model'!$B$2&lt;0,0-N6008,N6008))</f>
        <v>135.06723830409251</v>
      </c>
      <c r="P6008" s="2">
        <f>ABS(O6008-'PV model'!$B$5)</f>
        <v>69.932761695907487</v>
      </c>
      <c r="Q6008" s="3">
        <f t="shared" si="1030"/>
        <v>110.4728595120056</v>
      </c>
      <c r="R6008" s="3">
        <f t="shared" si="1035"/>
        <v>0</v>
      </c>
      <c r="S6008" s="3">
        <f t="shared" si="1031"/>
        <v>0</v>
      </c>
      <c r="T6008" s="3">
        <f>(0.5*(1-COS(RADIANS(90-$X$3)))*(D6008+E6008)*'PV model'!$B$4)</f>
        <v>0</v>
      </c>
      <c r="U6008" s="3">
        <f t="shared" si="1036"/>
        <v>0</v>
      </c>
      <c r="V6008" s="3">
        <f>('PV model'!$B$13*(U6008/1000)*(1-'PV model'!$B$14*((20+C6008)-25))*'PV model'!$B$10)/'PV model'!$B$12</f>
        <v>0</v>
      </c>
    </row>
    <row r="6009" spans="1:22" x14ac:dyDescent="0.2">
      <c r="A6009" s="10">
        <f t="shared" si="1039"/>
        <v>251</v>
      </c>
      <c r="B6009" s="10">
        <f t="shared" si="1037"/>
        <v>4</v>
      </c>
      <c r="C6009" s="23">
        <v>5.6</v>
      </c>
      <c r="D6009" s="24">
        <v>0</v>
      </c>
      <c r="E6009" s="24">
        <v>0</v>
      </c>
      <c r="F6009" s="48"/>
      <c r="G6009" s="48"/>
      <c r="H6009" s="1">
        <f t="shared" si="1038"/>
        <v>5.0142423183133698</v>
      </c>
      <c r="I6009" s="1">
        <f t="shared" si="1032"/>
        <v>3.0865458898371831</v>
      </c>
      <c r="J6009" s="4">
        <f>B6009+('PV model'!$B$3/15)+(I6009/60)</f>
        <v>3.7747757648306197</v>
      </c>
      <c r="K6009" s="2">
        <f t="shared" si="1033"/>
        <v>123.3783635275407</v>
      </c>
      <c r="L6009" s="2">
        <f>DEGREES(ASIN((((COS(RADIANS('PV model'!$B$2))*COS(RADIANS(H6009))*COS(RADIANS(K6009)))+(SIN(RADIANS('PV model'!$B$2))*SIN(RADIANS(H6009)))))))</f>
        <v>-13.79172348219574</v>
      </c>
      <c r="M6009" s="3">
        <f t="shared" si="1029"/>
        <v>0</v>
      </c>
      <c r="N6009" s="2">
        <f t="shared" si="1034"/>
        <v>58.932008109026121</v>
      </c>
      <c r="O6009" s="2">
        <f>IF('PV model'!$B$2&gt;0, 180-N6009,IF('PV model'!$B$2&lt;0,0-N6009,N6009))</f>
        <v>121.06799189097387</v>
      </c>
      <c r="P6009" s="2">
        <f>ABS(O6009-'PV model'!$B$5)</f>
        <v>83.932008109026128</v>
      </c>
      <c r="Q6009" s="3">
        <f t="shared" si="1030"/>
        <v>103.79172348219574</v>
      </c>
      <c r="R6009" s="3">
        <f t="shared" si="1035"/>
        <v>0</v>
      </c>
      <c r="S6009" s="3">
        <f t="shared" si="1031"/>
        <v>0</v>
      </c>
      <c r="T6009" s="3">
        <f>(0.5*(1-COS(RADIANS(90-$X$3)))*(D6009+E6009)*'PV model'!$B$4)</f>
        <v>0</v>
      </c>
      <c r="U6009" s="3">
        <f t="shared" si="1036"/>
        <v>0</v>
      </c>
      <c r="V6009" s="3">
        <f>('PV model'!$B$13*(U6009/1000)*(1-'PV model'!$B$14*((20+C6009)-25))*'PV model'!$B$10)/'PV model'!$B$12</f>
        <v>0</v>
      </c>
    </row>
    <row r="6010" spans="1:22" x14ac:dyDescent="0.2">
      <c r="A6010" s="10">
        <f t="shared" si="1039"/>
        <v>251</v>
      </c>
      <c r="B6010" s="10">
        <f t="shared" si="1037"/>
        <v>5</v>
      </c>
      <c r="C6010" s="23">
        <v>5</v>
      </c>
      <c r="D6010" s="24">
        <v>0</v>
      </c>
      <c r="E6010" s="24">
        <v>0</v>
      </c>
      <c r="F6010" s="48"/>
      <c r="G6010" s="48"/>
      <c r="H6010" s="1">
        <f t="shared" si="1038"/>
        <v>5.0142423183133698</v>
      </c>
      <c r="I6010" s="1">
        <f t="shared" si="1032"/>
        <v>3.0865458898371831</v>
      </c>
      <c r="J6010" s="4">
        <f>B6010+('PV model'!$B$3/15)+(I6010/60)</f>
        <v>4.7747757648306202</v>
      </c>
      <c r="K6010" s="2">
        <f t="shared" si="1033"/>
        <v>108.3783635275407</v>
      </c>
      <c r="L6010" s="2">
        <f>DEGREES(ASIN((((COS(RADIANS('PV model'!$B$2))*COS(RADIANS(H6010))*COS(RADIANS(K6010)))+(SIN(RADIANS('PV model'!$B$2))*SIN(RADIANS(H6010)))))))</f>
        <v>-6.0771650105766932</v>
      </c>
      <c r="M6010" s="3">
        <f t="shared" si="1029"/>
        <v>0</v>
      </c>
      <c r="N6010" s="2">
        <f t="shared" si="1034"/>
        <v>71.93514168181224</v>
      </c>
      <c r="O6010" s="2">
        <f>IF('PV model'!$B$2&gt;0, 180-N6010,IF('PV model'!$B$2&lt;0,0-N6010,N6010))</f>
        <v>108.06485831818776</v>
      </c>
      <c r="P6010" s="2">
        <f>ABS(O6010-'PV model'!$B$5)</f>
        <v>96.93514168181224</v>
      </c>
      <c r="Q6010" s="3">
        <f t="shared" si="1030"/>
        <v>96.077165010576692</v>
      </c>
      <c r="R6010" s="3">
        <f t="shared" si="1035"/>
        <v>0</v>
      </c>
      <c r="S6010" s="3">
        <f t="shared" si="1031"/>
        <v>0</v>
      </c>
      <c r="T6010" s="3">
        <f>(0.5*(1-COS(RADIANS(90-$X$3)))*(D6010+E6010)*'PV model'!$B$4)</f>
        <v>0</v>
      </c>
      <c r="U6010" s="3">
        <f t="shared" si="1036"/>
        <v>0</v>
      </c>
      <c r="V6010" s="3">
        <f>('PV model'!$B$13*(U6010/1000)*(1-'PV model'!$B$14*((20+C6010)-25))*'PV model'!$B$10)/'PV model'!$B$12</f>
        <v>0</v>
      </c>
    </row>
    <row r="6011" spans="1:22" x14ac:dyDescent="0.2">
      <c r="A6011" s="10">
        <f t="shared" si="1039"/>
        <v>251</v>
      </c>
      <c r="B6011" s="10">
        <f t="shared" si="1037"/>
        <v>6</v>
      </c>
      <c r="C6011" s="23">
        <v>4.9000000000000004</v>
      </c>
      <c r="D6011" s="24">
        <v>0</v>
      </c>
      <c r="E6011" s="24">
        <v>0.88200000000000001</v>
      </c>
      <c r="F6011" s="48"/>
      <c r="G6011" s="48"/>
      <c r="H6011" s="1">
        <f t="shared" si="1038"/>
        <v>5.0142423183133698</v>
      </c>
      <c r="I6011" s="1">
        <f t="shared" si="1032"/>
        <v>3.0865458898371831</v>
      </c>
      <c r="J6011" s="4">
        <f>B6011+('PV model'!$B$3/15)+(I6011/60)</f>
        <v>5.7747757648306202</v>
      </c>
      <c r="K6011" s="2">
        <f t="shared" si="1033"/>
        <v>93.378363527540699</v>
      </c>
      <c r="L6011" s="2">
        <f>DEGREES(ASIN((((COS(RADIANS('PV model'!$B$2))*COS(RADIANS(H6011))*COS(RADIANS(K6011)))+(SIN(RADIANS('PV model'!$B$2))*SIN(RADIANS(H6011)))))))</f>
        <v>2.2225541384286993</v>
      </c>
      <c r="M6011" s="3">
        <f t="shared" si="1029"/>
        <v>2.2225541384286993</v>
      </c>
      <c r="N6011" s="2">
        <f t="shared" si="1034"/>
        <v>84.378352296674763</v>
      </c>
      <c r="O6011" s="2">
        <f>IF('PV model'!$B$2&gt;0, 180-N6011,IF('PV model'!$B$2&lt;0,0-N6011,N6011))</f>
        <v>95.621647703325237</v>
      </c>
      <c r="P6011" s="2">
        <f>ABS(O6011-'PV model'!$B$5)</f>
        <v>109.37835229667476</v>
      </c>
      <c r="Q6011" s="3">
        <f t="shared" si="1030"/>
        <v>87.777445861571294</v>
      </c>
      <c r="R6011" s="3">
        <f t="shared" si="1035"/>
        <v>0</v>
      </c>
      <c r="S6011" s="3">
        <f t="shared" si="1031"/>
        <v>0.88200000000000001</v>
      </c>
      <c r="T6011" s="3">
        <f>(0.5*(1-COS(RADIANS(90-$X$3)))*(D6011+E6011)*'PV model'!$B$4)</f>
        <v>0</v>
      </c>
      <c r="U6011" s="3">
        <f t="shared" si="1036"/>
        <v>0.88200000000000001</v>
      </c>
      <c r="V6011" s="3">
        <f>('PV model'!$B$13*(U6011/1000)*(1-'PV model'!$B$14*((20+C6011)-25))*'PV model'!$B$10)/'PV model'!$B$12</f>
        <v>8.8199985887999988E-2</v>
      </c>
    </row>
    <row r="6012" spans="1:22" x14ac:dyDescent="0.2">
      <c r="A6012" s="10">
        <f t="shared" si="1039"/>
        <v>251</v>
      </c>
      <c r="B6012" s="10">
        <f t="shared" si="1037"/>
        <v>7</v>
      </c>
      <c r="C6012" s="23">
        <v>5.5</v>
      </c>
      <c r="D6012" s="24">
        <v>8.9795999999999996</v>
      </c>
      <c r="E6012" s="24">
        <v>32.634</v>
      </c>
      <c r="F6012" s="48"/>
      <c r="G6012" s="48"/>
      <c r="H6012" s="1">
        <f t="shared" si="1038"/>
        <v>5.0142423183133698</v>
      </c>
      <c r="I6012" s="1">
        <f t="shared" si="1032"/>
        <v>3.0865458898371831</v>
      </c>
      <c r="J6012" s="4">
        <f>B6012+('PV model'!$B$3/15)+(I6012/60)</f>
        <v>6.7747757648306202</v>
      </c>
      <c r="K6012" s="2">
        <f t="shared" si="1033"/>
        <v>78.378363527540699</v>
      </c>
      <c r="L6012" s="2">
        <f>DEGREES(ASIN((((COS(RADIANS('PV model'!$B$2))*COS(RADIANS(H6012))*COS(RADIANS(K6012)))+(SIN(RADIANS('PV model'!$B$2))*SIN(RADIANS(H6012)))))))</f>
        <v>10.701715912736127</v>
      </c>
      <c r="M6012" s="3">
        <f t="shared" si="1029"/>
        <v>10.701715912736127</v>
      </c>
      <c r="N6012" s="2">
        <f t="shared" si="1034"/>
        <v>83.227442626210532</v>
      </c>
      <c r="O6012" s="2">
        <f>IF('PV model'!$B$2&gt;0, 180-N6012,IF('PV model'!$B$2&lt;0,0-N6012,N6012))</f>
        <v>96.772557373789468</v>
      </c>
      <c r="P6012" s="2">
        <f>ABS(O6012-'PV model'!$B$5)</f>
        <v>108.22744262621053</v>
      </c>
      <c r="Q6012" s="3">
        <f t="shared" si="1030"/>
        <v>79.29828408726388</v>
      </c>
      <c r="R6012" s="3">
        <f t="shared" si="1035"/>
        <v>8.9795999999999925</v>
      </c>
      <c r="S6012" s="3">
        <f t="shared" si="1031"/>
        <v>35.29409549679432</v>
      </c>
      <c r="T6012" s="3">
        <f>(0.5*(1-COS(RADIANS(90-$X$3)))*(D6012+E6012)*'PV model'!$B$4)</f>
        <v>0</v>
      </c>
      <c r="U6012" s="3">
        <f t="shared" si="1036"/>
        <v>44.273695496794311</v>
      </c>
      <c r="V6012" s="3">
        <f>('PV model'!$B$13*(U6012/1000)*(1-'PV model'!$B$14*((20+C6012)-25))*'PV model'!$B$10)/'PV model'!$B$12</f>
        <v>4.4167474046558395</v>
      </c>
    </row>
    <row r="6013" spans="1:22" x14ac:dyDescent="0.2">
      <c r="A6013" s="10">
        <f t="shared" si="1039"/>
        <v>251</v>
      </c>
      <c r="B6013" s="10">
        <f t="shared" si="1037"/>
        <v>8</v>
      </c>
      <c r="C6013" s="23">
        <v>7.7</v>
      </c>
      <c r="D6013" s="24">
        <v>258.1635</v>
      </c>
      <c r="E6013" s="24">
        <v>89.963999999999999</v>
      </c>
      <c r="F6013" s="48"/>
      <c r="G6013" s="48"/>
      <c r="H6013" s="1">
        <f t="shared" si="1038"/>
        <v>5.0142423183133698</v>
      </c>
      <c r="I6013" s="1">
        <f t="shared" si="1032"/>
        <v>3.0865458898371831</v>
      </c>
      <c r="J6013" s="4">
        <f>B6013+('PV model'!$B$3/15)+(I6013/60)</f>
        <v>7.7747757648306202</v>
      </c>
      <c r="K6013" s="2">
        <f t="shared" si="1033"/>
        <v>63.378363527540699</v>
      </c>
      <c r="L6013" s="2">
        <f>DEGREES(ASIN((((COS(RADIANS('PV model'!$B$2))*COS(RADIANS(H6013))*COS(RADIANS(K6013)))+(SIN(RADIANS('PV model'!$B$2))*SIN(RADIANS(H6013)))))))</f>
        <v>18.957388304182256</v>
      </c>
      <c r="M6013" s="3">
        <f t="shared" si="1029"/>
        <v>18.957388304182256</v>
      </c>
      <c r="N6013" s="2">
        <f t="shared" si="1034"/>
        <v>70.328452362640746</v>
      </c>
      <c r="O6013" s="2">
        <f>IF('PV model'!$B$2&gt;0, 180-N6013,IF('PV model'!$B$2&lt;0,0-N6013,N6013))</f>
        <v>109.67154763735925</v>
      </c>
      <c r="P6013" s="2">
        <f>ABS(O6013-'PV model'!$B$5)</f>
        <v>95.328452362640746</v>
      </c>
      <c r="Q6013" s="3">
        <f t="shared" si="1030"/>
        <v>71.04261169581774</v>
      </c>
      <c r="R6013" s="3">
        <f t="shared" si="1035"/>
        <v>258.16350000000011</v>
      </c>
      <c r="S6013" s="3">
        <f t="shared" si="1031"/>
        <v>113.53750806347814</v>
      </c>
      <c r="T6013" s="3">
        <f>(0.5*(1-COS(RADIANS(90-$X$3)))*(D6013+E6013)*'PV model'!$B$4)</f>
        <v>0</v>
      </c>
      <c r="U6013" s="3">
        <f t="shared" si="1036"/>
        <v>371.70100806347824</v>
      </c>
      <c r="V6013" s="3">
        <f>('PV model'!$B$13*(U6013/1000)*(1-'PV model'!$B$14*((20+C6013)-25))*'PV model'!$B$10)/'PV model'!$B$12</f>
        <v>36.753956252152207</v>
      </c>
    </row>
    <row r="6014" spans="1:22" x14ac:dyDescent="0.2">
      <c r="A6014" s="10">
        <f t="shared" si="1039"/>
        <v>251</v>
      </c>
      <c r="B6014" s="10">
        <f t="shared" si="1037"/>
        <v>9</v>
      </c>
      <c r="C6014" s="23">
        <v>9.4</v>
      </c>
      <c r="D6014" s="24">
        <v>518.57190000000003</v>
      </c>
      <c r="E6014" s="24">
        <v>105.83999999999999</v>
      </c>
      <c r="F6014" s="48"/>
      <c r="G6014" s="48"/>
      <c r="H6014" s="1">
        <f t="shared" si="1038"/>
        <v>5.0142423183133698</v>
      </c>
      <c r="I6014" s="1">
        <f t="shared" si="1032"/>
        <v>3.0865458898371831</v>
      </c>
      <c r="J6014" s="4">
        <f>B6014+('PV model'!$B$3/15)+(I6014/60)</f>
        <v>8.7747757648306184</v>
      </c>
      <c r="K6014" s="2">
        <f t="shared" si="1033"/>
        <v>48.378363527540728</v>
      </c>
      <c r="L6014" s="2">
        <f>DEGREES(ASIN((((COS(RADIANS('PV model'!$B$2))*COS(RADIANS(H6014))*COS(RADIANS(K6014)))+(SIN(RADIANS('PV model'!$B$2))*SIN(RADIANS(H6014)))))))</f>
        <v>26.538784789523739</v>
      </c>
      <c r="M6014" s="3">
        <f t="shared" si="1029"/>
        <v>26.538784789523739</v>
      </c>
      <c r="N6014" s="2">
        <f t="shared" si="1034"/>
        <v>56.345457030345052</v>
      </c>
      <c r="O6014" s="2">
        <f>IF('PV model'!$B$2&gt;0, 180-N6014,IF('PV model'!$B$2&lt;0,0-N6014,N6014))</f>
        <v>123.65454296965495</v>
      </c>
      <c r="P6014" s="2">
        <f>ABS(O6014-'PV model'!$B$5)</f>
        <v>81.345457030345045</v>
      </c>
      <c r="Q6014" s="3">
        <f t="shared" si="1030"/>
        <v>63.461215210476254</v>
      </c>
      <c r="R6014" s="3">
        <f t="shared" si="1035"/>
        <v>518.57190000000026</v>
      </c>
      <c r="S6014" s="3">
        <f t="shared" si="1031"/>
        <v>141.23002810606621</v>
      </c>
      <c r="T6014" s="3">
        <f>(0.5*(1-COS(RADIANS(90-$X$3)))*(D6014+E6014)*'PV model'!$B$4)</f>
        <v>0</v>
      </c>
      <c r="U6014" s="3">
        <f t="shared" si="1036"/>
        <v>659.8019281060665</v>
      </c>
      <c r="V6014" s="3">
        <f>('PV model'!$B$13*(U6014/1000)*(1-'PV model'!$B$14*((20+C6014)-25))*'PV model'!$B$10)/'PV model'!$B$12</f>
        <v>64.793013840573124</v>
      </c>
    </row>
    <row r="6015" spans="1:22" x14ac:dyDescent="0.2">
      <c r="A6015" s="10">
        <f t="shared" si="1039"/>
        <v>251</v>
      </c>
      <c r="B6015" s="10">
        <f t="shared" si="1037"/>
        <v>10</v>
      </c>
      <c r="C6015" s="23">
        <v>11.2</v>
      </c>
      <c r="D6015" s="24">
        <v>683.57204999999999</v>
      </c>
      <c r="E6015" s="24">
        <v>108.486</v>
      </c>
      <c r="F6015" s="48"/>
      <c r="G6015" s="48"/>
      <c r="H6015" s="1">
        <f t="shared" si="1038"/>
        <v>5.0142423183133698</v>
      </c>
      <c r="I6015" s="1">
        <f t="shared" si="1032"/>
        <v>3.0865458898371831</v>
      </c>
      <c r="J6015" s="4">
        <f>B6015+('PV model'!$B$3/15)+(I6015/60)</f>
        <v>9.7747757648306184</v>
      </c>
      <c r="K6015" s="2">
        <f t="shared" si="1033"/>
        <v>33.378363527540728</v>
      </c>
      <c r="L6015" s="2">
        <f>DEGREES(ASIN((((COS(RADIANS('PV model'!$B$2))*COS(RADIANS(H6015))*COS(RADIANS(K6015)))+(SIN(RADIANS('PV model'!$B$2))*SIN(RADIANS(H6015)))))))</f>
        <v>32.901883811660433</v>
      </c>
      <c r="M6015" s="3">
        <f t="shared" si="1029"/>
        <v>32.901883811660433</v>
      </c>
      <c r="N6015" s="2">
        <f t="shared" si="1034"/>
        <v>40.750140557675941</v>
      </c>
      <c r="O6015" s="2">
        <f>IF('PV model'!$B$2&gt;0, 180-N6015,IF('PV model'!$B$2&lt;0,0-N6015,N6015))</f>
        <v>139.24985944232407</v>
      </c>
      <c r="P6015" s="2">
        <f>ABS(O6015-'PV model'!$B$5)</f>
        <v>65.750140557675934</v>
      </c>
      <c r="Q6015" s="3">
        <f t="shared" si="1030"/>
        <v>57.098116188339567</v>
      </c>
      <c r="R6015" s="3">
        <f t="shared" si="1035"/>
        <v>683.57204999999988</v>
      </c>
      <c r="S6015" s="3">
        <f t="shared" si="1031"/>
        <v>149.1192892388847</v>
      </c>
      <c r="T6015" s="3">
        <f>(0.5*(1-COS(RADIANS(90-$X$3)))*(D6015+E6015)*'PV model'!$B$4)</f>
        <v>0</v>
      </c>
      <c r="U6015" s="3">
        <f t="shared" si="1036"/>
        <v>832.69133923888455</v>
      </c>
      <c r="V6015" s="3">
        <f>('PV model'!$B$13*(U6015/1000)*(1-'PV model'!$B$14*((20+C6015)-25))*'PV model'!$B$10)/'PV model'!$B$12</f>
        <v>81.171577778814978</v>
      </c>
    </row>
    <row r="6016" spans="1:22" x14ac:dyDescent="0.2">
      <c r="A6016" s="10">
        <f t="shared" si="1039"/>
        <v>251</v>
      </c>
      <c r="B6016" s="10">
        <f t="shared" si="1037"/>
        <v>11</v>
      </c>
      <c r="C6016" s="23">
        <v>13</v>
      </c>
      <c r="D6016" s="24">
        <v>792.44970000000001</v>
      </c>
      <c r="E6016" s="24">
        <v>107.60399999999998</v>
      </c>
      <c r="F6016" s="48"/>
      <c r="G6016" s="48"/>
      <c r="H6016" s="1">
        <f t="shared" si="1038"/>
        <v>5.0142423183133698</v>
      </c>
      <c r="I6016" s="1">
        <f t="shared" si="1032"/>
        <v>3.0865458898371831</v>
      </c>
      <c r="J6016" s="4">
        <f>B6016+('PV model'!$B$3/15)+(I6016/60)</f>
        <v>10.774775764830618</v>
      </c>
      <c r="K6016" s="2">
        <f t="shared" si="1033"/>
        <v>18.378363527540724</v>
      </c>
      <c r="L6016" s="2">
        <f>DEGREES(ASIN((((COS(RADIANS('PV model'!$B$2))*COS(RADIANS(H6016))*COS(RADIANS(K6016)))+(SIN(RADIANS('PV model'!$B$2))*SIN(RADIANS(H6016)))))))</f>
        <v>37.408313236198026</v>
      </c>
      <c r="M6016" s="3">
        <f t="shared" si="1029"/>
        <v>37.408313236198026</v>
      </c>
      <c r="N6016" s="2">
        <f t="shared" si="1034"/>
        <v>23.291503192462454</v>
      </c>
      <c r="O6016" s="2">
        <f>IF('PV model'!$B$2&gt;0, 180-N6016,IF('PV model'!$B$2&lt;0,0-N6016,N6016))</f>
        <v>156.70849680753756</v>
      </c>
      <c r="P6016" s="2">
        <f>ABS(O6016-'PV model'!$B$5)</f>
        <v>48.291503192462443</v>
      </c>
      <c r="Q6016" s="3">
        <f t="shared" si="1030"/>
        <v>52.591686763801974</v>
      </c>
      <c r="R6016" s="3">
        <f t="shared" si="1035"/>
        <v>792.44970000000012</v>
      </c>
      <c r="S6016" s="3">
        <f t="shared" si="1031"/>
        <v>149.39036206203053</v>
      </c>
      <c r="T6016" s="3">
        <f>(0.5*(1-COS(RADIANS(90-$X$3)))*(D6016+E6016)*'PV model'!$B$4)</f>
        <v>0</v>
      </c>
      <c r="U6016" s="3">
        <f t="shared" si="1036"/>
        <v>941.84006206203071</v>
      </c>
      <c r="V6016" s="3">
        <f>('PV model'!$B$13*(U6016/1000)*(1-'PV model'!$B$14*((20+C6016)-25))*'PV model'!$B$10)/'PV model'!$B$12</f>
        <v>91.133649960401527</v>
      </c>
    </row>
    <row r="6017" spans="1:22" x14ac:dyDescent="0.2">
      <c r="A6017" s="10">
        <f t="shared" si="1039"/>
        <v>251</v>
      </c>
      <c r="B6017" s="10">
        <f t="shared" si="1037"/>
        <v>12</v>
      </c>
      <c r="C6017" s="23">
        <v>14.1</v>
      </c>
      <c r="D6017" s="24">
        <v>863.16404999999997</v>
      </c>
      <c r="E6017" s="24">
        <v>97.902000000000001</v>
      </c>
      <c r="F6017" s="48"/>
      <c r="G6017" s="48"/>
      <c r="H6017" s="1">
        <f t="shared" si="1038"/>
        <v>5.0142423183133698</v>
      </c>
      <c r="I6017" s="1">
        <f t="shared" si="1032"/>
        <v>3.0865458898371831</v>
      </c>
      <c r="J6017" s="4">
        <f>B6017+('PV model'!$B$3/15)+(I6017/60)</f>
        <v>11.774775764830618</v>
      </c>
      <c r="K6017" s="2">
        <f t="shared" si="1033"/>
        <v>3.3783635275407242</v>
      </c>
      <c r="L6017" s="2">
        <f>DEGREES(ASIN((((COS(RADIANS('PV model'!$B$2))*COS(RADIANS(H6017))*COS(RADIANS(K6017)))+(SIN(RADIANS('PV model'!$B$2))*SIN(RADIANS(H6017)))))))</f>
        <v>39.441455503194042</v>
      </c>
      <c r="M6017" s="3">
        <f t="shared" si="1029"/>
        <v>39.441455503194042</v>
      </c>
      <c r="N6017" s="2">
        <f t="shared" si="1034"/>
        <v>4.3595043097311681</v>
      </c>
      <c r="O6017" s="2">
        <f>IF('PV model'!$B$2&gt;0, 180-N6017,IF('PV model'!$B$2&lt;0,0-N6017,N6017))</f>
        <v>175.64049569026884</v>
      </c>
      <c r="P6017" s="2">
        <f>ABS(O6017-'PV model'!$B$5)</f>
        <v>29.359504309731165</v>
      </c>
      <c r="Q6017" s="3">
        <f t="shared" si="1030"/>
        <v>50.558544496805958</v>
      </c>
      <c r="R6017" s="3">
        <f t="shared" si="1035"/>
        <v>863.16404999999997</v>
      </c>
      <c r="S6017" s="3">
        <f t="shared" si="1031"/>
        <v>136.19016628146454</v>
      </c>
      <c r="T6017" s="3">
        <f>(0.5*(1-COS(RADIANS(90-$X$3)))*(D6017+E6017)*'PV model'!$B$4)</f>
        <v>0</v>
      </c>
      <c r="U6017" s="3">
        <f t="shared" si="1036"/>
        <v>999.35421628146446</v>
      </c>
      <c r="V6017" s="3">
        <f>('PV model'!$B$13*(U6017/1000)*(1-'PV model'!$B$14*((20+C6017)-25))*'PV model'!$B$10)/'PV model'!$B$12</f>
        <v>96.259253171969561</v>
      </c>
    </row>
    <row r="6018" spans="1:22" x14ac:dyDescent="0.2">
      <c r="A6018" s="10">
        <f t="shared" si="1039"/>
        <v>251</v>
      </c>
      <c r="B6018" s="10">
        <f t="shared" si="1037"/>
        <v>13</v>
      </c>
      <c r="C6018" s="23">
        <v>14.9</v>
      </c>
      <c r="D6018" s="24">
        <v>856.42934999999989</v>
      </c>
      <c r="E6018" s="24">
        <v>103.194</v>
      </c>
      <c r="F6018" s="48"/>
      <c r="G6018" s="48"/>
      <c r="H6018" s="1">
        <f t="shared" si="1038"/>
        <v>5.0142423183133698</v>
      </c>
      <c r="I6018" s="1">
        <f t="shared" si="1032"/>
        <v>3.0865458898371831</v>
      </c>
      <c r="J6018" s="4">
        <f>B6018+('PV model'!$B$3/15)+(I6018/60)</f>
        <v>12.774775764830618</v>
      </c>
      <c r="K6018" s="2">
        <f t="shared" si="1033"/>
        <v>-11.621636472459276</v>
      </c>
      <c r="L6018" s="2">
        <f>DEGREES(ASIN((((COS(RADIANS('PV model'!$B$2))*COS(RADIANS(H6018))*COS(RADIANS(K6018)))+(SIN(RADIANS('PV model'!$B$2))*SIN(RADIANS(H6018)))))))</f>
        <v>38.660369115992729</v>
      </c>
      <c r="M6018" s="3">
        <f t="shared" si="1029"/>
        <v>38.660369115992729</v>
      </c>
      <c r="N6018" s="2">
        <f t="shared" si="1034"/>
        <v>-14.891760117749296</v>
      </c>
      <c r="O6018" s="2">
        <f>IF('PV model'!$B$2&gt;0, 180-N6018,IF('PV model'!$B$2&lt;0,0-N6018,N6018))</f>
        <v>194.8917601177493</v>
      </c>
      <c r="P6018" s="2">
        <f>ABS(O6018-'PV model'!$B$5)</f>
        <v>10.1082398822507</v>
      </c>
      <c r="Q6018" s="3">
        <f t="shared" si="1030"/>
        <v>51.339630884007271</v>
      </c>
      <c r="R6018" s="3">
        <f t="shared" si="1035"/>
        <v>856.42934999999977</v>
      </c>
      <c r="S6018" s="3">
        <f t="shared" si="1031"/>
        <v>143.48983104749635</v>
      </c>
      <c r="T6018" s="3">
        <f>(0.5*(1-COS(RADIANS(90-$X$3)))*(D6018+E6018)*'PV model'!$B$4)</f>
        <v>0</v>
      </c>
      <c r="U6018" s="3">
        <f t="shared" si="1036"/>
        <v>999.91918104749607</v>
      </c>
      <c r="V6018" s="3">
        <f>('PV model'!$B$13*(U6018/1000)*(1-'PV model'!$B$14*((20+C6018)-25))*'PV model'!$B$10)/'PV model'!$B$12</f>
        <v>95.993825252542393</v>
      </c>
    </row>
    <row r="6019" spans="1:22" x14ac:dyDescent="0.2">
      <c r="A6019" s="10">
        <f t="shared" si="1039"/>
        <v>251</v>
      </c>
      <c r="B6019" s="10">
        <f t="shared" si="1037"/>
        <v>14</v>
      </c>
      <c r="C6019" s="23">
        <v>15.7</v>
      </c>
      <c r="D6019" s="24">
        <v>816.02115000000003</v>
      </c>
      <c r="E6019" s="24">
        <v>107.60399999999998</v>
      </c>
      <c r="F6019" s="48"/>
      <c r="G6019" s="48"/>
      <c r="H6019" s="1">
        <f t="shared" si="1038"/>
        <v>5.0142423183133698</v>
      </c>
      <c r="I6019" s="1">
        <f t="shared" si="1032"/>
        <v>3.0865458898371831</v>
      </c>
      <c r="J6019" s="4">
        <f>B6019+('PV model'!$B$3/15)+(I6019/60)</f>
        <v>13.774775764830618</v>
      </c>
      <c r="K6019" s="2">
        <f t="shared" si="1033"/>
        <v>-26.621636472459276</v>
      </c>
      <c r="L6019" s="2">
        <f>DEGREES(ASIN((((COS(RADIANS('PV model'!$B$2))*COS(RADIANS(H6019))*COS(RADIANS(K6019)))+(SIN(RADIANS('PV model'!$B$2))*SIN(RADIANS(H6019)))))))</f>
        <v>35.201401297964395</v>
      </c>
      <c r="M6019" s="3">
        <f t="shared" si="1029"/>
        <v>35.201401297964395</v>
      </c>
      <c r="N6019" s="2">
        <f t="shared" si="1034"/>
        <v>-33.112147251466531</v>
      </c>
      <c r="O6019" s="2">
        <f>IF('PV model'!$B$2&gt;0, 180-N6019,IF('PV model'!$B$2&lt;0,0-N6019,N6019))</f>
        <v>213.11214725146652</v>
      </c>
      <c r="P6019" s="2">
        <f>ABS(O6019-'PV model'!$B$5)</f>
        <v>8.1121472514665243</v>
      </c>
      <c r="Q6019" s="3">
        <f t="shared" si="1030"/>
        <v>54.798598702035605</v>
      </c>
      <c r="R6019" s="3">
        <f t="shared" si="1035"/>
        <v>816.02115000000003</v>
      </c>
      <c r="S6019" s="3">
        <f t="shared" si="1031"/>
        <v>148.96740207544821</v>
      </c>
      <c r="T6019" s="3">
        <f>(0.5*(1-COS(RADIANS(90-$X$3)))*(D6019+E6019)*'PV model'!$B$4)</f>
        <v>0</v>
      </c>
      <c r="U6019" s="3">
        <f t="shared" si="1036"/>
        <v>964.9885520754483</v>
      </c>
      <c r="V6019" s="3">
        <f>('PV model'!$B$13*(U6019/1000)*(1-'PV model'!$B$14*((20+C6019)-25))*'PV model'!$B$10)/'PV model'!$B$12</f>
        <v>92.331756722980032</v>
      </c>
    </row>
    <row r="6020" spans="1:22" x14ac:dyDescent="0.2">
      <c r="A6020" s="10">
        <f t="shared" si="1039"/>
        <v>251</v>
      </c>
      <c r="B6020" s="10">
        <f t="shared" si="1037"/>
        <v>15</v>
      </c>
      <c r="C6020" s="23">
        <v>15.6</v>
      </c>
      <c r="D6020" s="24">
        <v>84.183749999999989</v>
      </c>
      <c r="E6020" s="24">
        <v>215.20799999999997</v>
      </c>
      <c r="F6020" s="48"/>
      <c r="G6020" s="48"/>
      <c r="H6020" s="1">
        <f t="shared" si="1038"/>
        <v>5.0142423183133698</v>
      </c>
      <c r="I6020" s="1">
        <f t="shared" si="1032"/>
        <v>3.0865458898371831</v>
      </c>
      <c r="J6020" s="4">
        <f>B6020+('PV model'!$B$3/15)+(I6020/60)</f>
        <v>14.774775764830618</v>
      </c>
      <c r="K6020" s="2">
        <f t="shared" si="1033"/>
        <v>-41.621636472459272</v>
      </c>
      <c r="L6020" s="2">
        <f>DEGREES(ASIN((((COS(RADIANS('PV model'!$B$2))*COS(RADIANS(H6020))*COS(RADIANS(K6020)))+(SIN(RADIANS('PV model'!$B$2))*SIN(RADIANS(H6020)))))))</f>
        <v>29.592395545960777</v>
      </c>
      <c r="M6020" s="3">
        <f t="shared" si="1029"/>
        <v>29.592395545960777</v>
      </c>
      <c r="N6020" s="2">
        <f t="shared" si="1034"/>
        <v>-49.545438387498741</v>
      </c>
      <c r="O6020" s="2">
        <f>IF('PV model'!$B$2&gt;0, 180-N6020,IF('PV model'!$B$2&lt;0,0-N6020,N6020))</f>
        <v>229.54543838749873</v>
      </c>
      <c r="P6020" s="2">
        <f>ABS(O6020-'PV model'!$B$5)</f>
        <v>24.545438387498734</v>
      </c>
      <c r="Q6020" s="3">
        <f t="shared" si="1030"/>
        <v>60.407604454039216</v>
      </c>
      <c r="R6020" s="3">
        <f t="shared" si="1035"/>
        <v>84.183750000000003</v>
      </c>
      <c r="S6020" s="3">
        <f t="shared" si="1031"/>
        <v>251.69671271684788</v>
      </c>
      <c r="T6020" s="3">
        <f>(0.5*(1-COS(RADIANS(90-$X$3)))*(D6020+E6020)*'PV model'!$B$4)</f>
        <v>0</v>
      </c>
      <c r="U6020" s="3">
        <f t="shared" si="1036"/>
        <v>335.88046271684789</v>
      </c>
      <c r="V6020" s="3">
        <f>('PV model'!$B$13*(U6020/1000)*(1-'PV model'!$B$14*((20+C6020)-25))*'PV model'!$B$10)/'PV model'!$B$12</f>
        <v>32.151047544521447</v>
      </c>
    </row>
    <row r="6021" spans="1:22" x14ac:dyDescent="0.2">
      <c r="A6021" s="10">
        <f t="shared" si="1039"/>
        <v>251</v>
      </c>
      <c r="B6021" s="10">
        <f t="shared" si="1037"/>
        <v>16</v>
      </c>
      <c r="C6021" s="23">
        <v>15.3</v>
      </c>
      <c r="D6021" s="24">
        <v>457.95960000000002</v>
      </c>
      <c r="E6021" s="24">
        <v>161.40600000000001</v>
      </c>
      <c r="F6021" s="48"/>
      <c r="G6021" s="48"/>
      <c r="H6021" s="1">
        <f t="shared" si="1038"/>
        <v>5.0142423183133698</v>
      </c>
      <c r="I6021" s="1">
        <f t="shared" si="1032"/>
        <v>3.0865458898371831</v>
      </c>
      <c r="J6021" s="4">
        <f>B6021+('PV model'!$B$3/15)+(I6021/60)</f>
        <v>15.774775764830618</v>
      </c>
      <c r="K6021" s="2">
        <f t="shared" si="1033"/>
        <v>-56.621636472459272</v>
      </c>
      <c r="L6021" s="2">
        <f>DEGREES(ASIN((((COS(RADIANS('PV model'!$B$2))*COS(RADIANS(H6021))*COS(RADIANS(K6021)))+(SIN(RADIANS('PV model'!$B$2))*SIN(RADIANS(H6021)))))))</f>
        <v>22.485895158900789</v>
      </c>
      <c r="M6021" s="3">
        <f t="shared" si="1029"/>
        <v>22.485895158900789</v>
      </c>
      <c r="N6021" s="2">
        <f t="shared" si="1034"/>
        <v>-64.198439552807315</v>
      </c>
      <c r="O6021" s="2">
        <f>IF('PV model'!$B$2&gt;0, 180-N6021,IF('PV model'!$B$2&lt;0,0-N6021,N6021))</f>
        <v>244.19843955280732</v>
      </c>
      <c r="P6021" s="2">
        <f>ABS(O6021-'PV model'!$B$5)</f>
        <v>39.198439552807315</v>
      </c>
      <c r="Q6021" s="3">
        <f t="shared" si="1030"/>
        <v>67.514104841099211</v>
      </c>
      <c r="R6021" s="3">
        <f t="shared" si="1035"/>
        <v>457.95959999999991</v>
      </c>
      <c r="S6021" s="3">
        <f t="shared" si="1031"/>
        <v>208.22008151233368</v>
      </c>
      <c r="T6021" s="3">
        <f>(0.5*(1-COS(RADIANS(90-$X$3)))*(D6021+E6021)*'PV model'!$B$4)</f>
        <v>0</v>
      </c>
      <c r="U6021" s="3">
        <f t="shared" si="1036"/>
        <v>666.17968151233356</v>
      </c>
      <c r="V6021" s="3">
        <f>('PV model'!$B$13*(U6021/1000)*(1-'PV model'!$B$14*((20+C6021)-25))*'PV model'!$B$10)/'PV model'!$B$12</f>
        <v>63.847758540257182</v>
      </c>
    </row>
    <row r="6022" spans="1:22" x14ac:dyDescent="0.2">
      <c r="A6022" s="10">
        <f t="shared" si="1039"/>
        <v>251</v>
      </c>
      <c r="B6022" s="10">
        <f t="shared" si="1037"/>
        <v>17</v>
      </c>
      <c r="C6022" s="23">
        <v>15.2</v>
      </c>
      <c r="D6022" s="24">
        <v>473.6739</v>
      </c>
      <c r="E6022" s="24">
        <v>94.374000000000009</v>
      </c>
      <c r="F6022" s="48"/>
      <c r="G6022" s="48"/>
      <c r="H6022" s="1">
        <f t="shared" si="1038"/>
        <v>5.0142423183133698</v>
      </c>
      <c r="I6022" s="1">
        <f t="shared" si="1032"/>
        <v>3.0865458898371831</v>
      </c>
      <c r="J6022" s="4">
        <f>B6022+('PV model'!$B$3/15)+(I6022/60)</f>
        <v>16.774775764830618</v>
      </c>
      <c r="K6022" s="2">
        <f t="shared" si="1033"/>
        <v>-71.621636472459272</v>
      </c>
      <c r="L6022" s="2">
        <f>DEGREES(ASIN((((COS(RADIANS('PV model'!$B$2))*COS(RADIANS(H6022))*COS(RADIANS(K6022)))+(SIN(RADIANS('PV model'!$B$2))*SIN(RADIANS(H6022)))))))</f>
        <v>14.473404620882128</v>
      </c>
      <c r="M6022" s="3">
        <f t="shared" ref="M6022:M6085" si="1040">IF(L6022&gt;0, L6022, 0)</f>
        <v>14.473404620882128</v>
      </c>
      <c r="N6022" s="2">
        <f t="shared" si="1034"/>
        <v>-77.514033051788275</v>
      </c>
      <c r="O6022" s="2">
        <f>IF('PV model'!$B$2&gt;0, 180-N6022,IF('PV model'!$B$2&lt;0,0-N6022,N6022))</f>
        <v>257.51403305178826</v>
      </c>
      <c r="P6022" s="2">
        <f>ABS(O6022-'PV model'!$B$5)</f>
        <v>52.51403305178826</v>
      </c>
      <c r="Q6022" s="3">
        <f t="shared" ref="Q6022:Q6085" si="1041">DEGREES(ACOS((SIN(RADIANS(L6022))*COS(RADIANS(90-$X$3))+COS(RADIANS(L6022))*COS(RADIANS(P6022))*SIN(RADIANS(90-$X$3)))))</f>
        <v>75.526595379117879</v>
      </c>
      <c r="R6022" s="3">
        <f t="shared" si="1035"/>
        <v>473.6739</v>
      </c>
      <c r="S6022" s="3">
        <f t="shared" ref="S6022:S6085" si="1042">IF($Z$3=TRUE, IF(E6022=0,0,E6022*(0.5*(1+COS(RADIANS(90-$X$3))*(1+(1-(E6022^2/(D6022+E6022)^2))*(SIN(RADIANS(0.5*$X$3))^3)))*(1+(1-(E6022^2/(D6022+E6022)^2))*(COS(RADIANS(Q6022))^2)*(SIN(RADIANS(90-L6022))^3)))), IF(E6022=0,0,E6022*(0.5*(1+COS(RADIANS(90-$X$3))))))</f>
        <v>116.69490327363896</v>
      </c>
      <c r="T6022" s="3">
        <f>(0.5*(1-COS(RADIANS(90-$X$3)))*(D6022+E6022)*'PV model'!$B$4)</f>
        <v>0</v>
      </c>
      <c r="U6022" s="3">
        <f t="shared" si="1036"/>
        <v>590.36880327363895</v>
      </c>
      <c r="V6022" s="3">
        <f>('PV model'!$B$13*(U6022/1000)*(1-'PV model'!$B$14*((20+C6022)-25))*'PV model'!$B$10)/'PV model'!$B$12</f>
        <v>56.605524339763434</v>
      </c>
    </row>
    <row r="6023" spans="1:22" x14ac:dyDescent="0.2">
      <c r="A6023" s="10">
        <f t="shared" si="1039"/>
        <v>251</v>
      </c>
      <c r="B6023" s="10">
        <f t="shared" si="1037"/>
        <v>18</v>
      </c>
      <c r="C6023" s="23">
        <v>14.3</v>
      </c>
      <c r="D6023" s="24">
        <v>0</v>
      </c>
      <c r="E6023" s="24">
        <v>59.094000000000008</v>
      </c>
      <c r="F6023" s="48"/>
      <c r="G6023" s="48"/>
      <c r="H6023" s="1">
        <f t="shared" si="1038"/>
        <v>5.0142423183133698</v>
      </c>
      <c r="I6023" s="1">
        <f t="shared" ref="I6023:I6086" si="1043">9.87*SIN(RADIANS(1.978*A6023-160.22))-7.53*COS(RADIANS(0.989*A6023-80.11))-1.5*SIN((RADIANS(0.989*A6023-80.11)))</f>
        <v>3.0865458898371831</v>
      </c>
      <c r="J6023" s="4">
        <f>B6023+('PV model'!$B$3/15)+(I6023/60)</f>
        <v>17.774775764830618</v>
      </c>
      <c r="K6023" s="2">
        <f t="shared" ref="K6023:K6086" si="1044">15*(12-J6023)</f>
        <v>-86.621636472459272</v>
      </c>
      <c r="L6023" s="2">
        <f>DEGREES(ASIN((((COS(RADIANS('PV model'!$B$2))*COS(RADIANS(H6023))*COS(RADIANS(K6023)))+(SIN(RADIANS('PV model'!$B$2))*SIN(RADIANS(H6023)))))))</f>
        <v>6.0433939522084064</v>
      </c>
      <c r="M6023" s="3">
        <f t="shared" si="1040"/>
        <v>6.0433939522084064</v>
      </c>
      <c r="N6023" s="2">
        <f t="shared" ref="N6023:N6086" si="1045">DEGREES(ASIN((COS(RADIANS(H6023))*SIN(RADIANS(K6023)))/COS(RADIANS(L6023))))</f>
        <v>-89.935101013772197</v>
      </c>
      <c r="O6023" s="2">
        <f>IF('PV model'!$B$2&gt;0, 180-N6023,IF('PV model'!$B$2&lt;0,0-N6023,N6023))</f>
        <v>269.93510101377217</v>
      </c>
      <c r="P6023" s="2">
        <f>ABS(O6023-'PV model'!$B$5)</f>
        <v>64.935101013772169</v>
      </c>
      <c r="Q6023" s="3">
        <f t="shared" si="1041"/>
        <v>83.956606047791595</v>
      </c>
      <c r="R6023" s="3">
        <f t="shared" ref="R6023:R6086" si="1046">IF(D6023=0,0,D6023*COS(RADIANS(Q6023))/SIN(RADIANS(L6023)))</f>
        <v>0</v>
      </c>
      <c r="S6023" s="3">
        <f t="shared" si="1042"/>
        <v>59.094000000000008</v>
      </c>
      <c r="T6023" s="3">
        <f>(0.5*(1-COS(RADIANS(90-$X$3)))*(D6023+E6023)*'PV model'!$B$4)</f>
        <v>0</v>
      </c>
      <c r="U6023" s="3">
        <f t="shared" ref="U6023:U6086" si="1047">R6023+S6023+T6023</f>
        <v>59.094000000000008</v>
      </c>
      <c r="V6023" s="3">
        <f>('PV model'!$B$13*(U6023/1000)*(1-'PV model'!$B$14*((20+C6023)-25))*'PV model'!$B$10)/'PV model'!$B$12</f>
        <v>5.6872944918719996</v>
      </c>
    </row>
    <row r="6024" spans="1:22" x14ac:dyDescent="0.2">
      <c r="A6024" s="10">
        <f t="shared" si="1039"/>
        <v>251</v>
      </c>
      <c r="B6024" s="10">
        <f t="shared" ref="B6024:B6087" si="1048">IF(B6023&lt;24,B6023+1,1)</f>
        <v>19</v>
      </c>
      <c r="C6024" s="23">
        <v>13</v>
      </c>
      <c r="D6024" s="24">
        <v>0</v>
      </c>
      <c r="E6024" s="24">
        <v>15.876000000000001</v>
      </c>
      <c r="F6024" s="48"/>
      <c r="G6024" s="48"/>
      <c r="H6024" s="1">
        <f t="shared" ref="H6024:H6087" si="1049">(23.465*SIN(RADIANS(280.1+0.9863*A6024)))</f>
        <v>5.0142423183133698</v>
      </c>
      <c r="I6024" s="1">
        <f t="shared" si="1043"/>
        <v>3.0865458898371831</v>
      </c>
      <c r="J6024" s="4">
        <f>B6024+('PV model'!$B$3/15)+(I6024/60)</f>
        <v>18.774775764830618</v>
      </c>
      <c r="K6024" s="2">
        <f t="shared" si="1044"/>
        <v>-101.62163647245927</v>
      </c>
      <c r="L6024" s="2">
        <f>DEGREES(ASIN((((COS(RADIANS('PV model'!$B$2))*COS(RADIANS(H6024))*COS(RADIANS(K6024)))+(SIN(RADIANS('PV model'!$B$2))*SIN(RADIANS(H6024)))))))</f>
        <v>-2.3860980975921033</v>
      </c>
      <c r="M6024" s="3">
        <f t="shared" si="1040"/>
        <v>0</v>
      </c>
      <c r="N6024" s="2">
        <f t="shared" si="1045"/>
        <v>-77.580051125957013</v>
      </c>
      <c r="O6024" s="2">
        <f>IF('PV model'!$B$2&gt;0, 180-N6024,IF('PV model'!$B$2&lt;0,0-N6024,N6024))</f>
        <v>257.58005112595703</v>
      </c>
      <c r="P6024" s="2">
        <f>ABS(O6024-'PV model'!$B$5)</f>
        <v>52.580051125957027</v>
      </c>
      <c r="Q6024" s="3">
        <f t="shared" si="1041"/>
        <v>92.386098097592111</v>
      </c>
      <c r="R6024" s="3">
        <f t="shared" si="1046"/>
        <v>0</v>
      </c>
      <c r="S6024" s="3">
        <f t="shared" si="1042"/>
        <v>15.876000000000001</v>
      </c>
      <c r="T6024" s="3">
        <f>(0.5*(1-COS(RADIANS(90-$X$3)))*(D6024+E6024)*'PV model'!$B$4)</f>
        <v>0</v>
      </c>
      <c r="U6024" s="3">
        <f t="shared" si="1047"/>
        <v>15.876000000000001</v>
      </c>
      <c r="V6024" s="3">
        <f>('PV model'!$B$13*(U6024/1000)*(1-'PV model'!$B$14*((20+C6024)-25))*'PV model'!$B$10)/'PV model'!$B$12</f>
        <v>1.53618208128</v>
      </c>
    </row>
    <row r="6025" spans="1:22" x14ac:dyDescent="0.2">
      <c r="A6025" s="10">
        <f t="shared" si="1039"/>
        <v>251</v>
      </c>
      <c r="B6025" s="10">
        <f t="shared" si="1048"/>
        <v>20</v>
      </c>
      <c r="C6025" s="23">
        <v>12.4</v>
      </c>
      <c r="D6025" s="24">
        <v>0</v>
      </c>
      <c r="E6025" s="24">
        <v>0</v>
      </c>
      <c r="F6025" s="48"/>
      <c r="G6025" s="48"/>
      <c r="H6025" s="1">
        <f t="shared" si="1049"/>
        <v>5.0142423183133698</v>
      </c>
      <c r="I6025" s="1">
        <f t="shared" si="1043"/>
        <v>3.0865458898371831</v>
      </c>
      <c r="J6025" s="4">
        <f>B6025+('PV model'!$B$3/15)+(I6025/60)</f>
        <v>19.774775764830618</v>
      </c>
      <c r="K6025" s="2">
        <f t="shared" si="1044"/>
        <v>-116.62163647245927</v>
      </c>
      <c r="L6025" s="2">
        <f>DEGREES(ASIN((((COS(RADIANS('PV model'!$B$2))*COS(RADIANS(H6025))*COS(RADIANS(K6025)))+(SIN(RADIANS('PV model'!$B$2))*SIN(RADIANS(H6025)))))))</f>
        <v>-10.416480842562661</v>
      </c>
      <c r="M6025" s="3">
        <f t="shared" si="1040"/>
        <v>0</v>
      </c>
      <c r="N6025" s="2">
        <f t="shared" si="1045"/>
        <v>-64.88891025139614</v>
      </c>
      <c r="O6025" s="2">
        <f>IF('PV model'!$B$2&gt;0, 180-N6025,IF('PV model'!$B$2&lt;0,0-N6025,N6025))</f>
        <v>244.88891025139614</v>
      </c>
      <c r="P6025" s="2">
        <f>ABS(O6025-'PV model'!$B$5)</f>
        <v>39.88891025139614</v>
      </c>
      <c r="Q6025" s="3">
        <f t="shared" si="1041"/>
        <v>100.41648084256266</v>
      </c>
      <c r="R6025" s="3">
        <f t="shared" si="1046"/>
        <v>0</v>
      </c>
      <c r="S6025" s="3">
        <f t="shared" si="1042"/>
        <v>0</v>
      </c>
      <c r="T6025" s="3">
        <f>(0.5*(1-COS(RADIANS(90-$X$3)))*(D6025+E6025)*'PV model'!$B$4)</f>
        <v>0</v>
      </c>
      <c r="U6025" s="3">
        <f t="shared" si="1047"/>
        <v>0</v>
      </c>
      <c r="V6025" s="3">
        <f>('PV model'!$B$13*(U6025/1000)*(1-'PV model'!$B$14*((20+C6025)-25))*'PV model'!$B$10)/'PV model'!$B$12</f>
        <v>0</v>
      </c>
    </row>
    <row r="6026" spans="1:22" x14ac:dyDescent="0.2">
      <c r="A6026" s="10">
        <f t="shared" si="1039"/>
        <v>251</v>
      </c>
      <c r="B6026" s="10">
        <f t="shared" si="1048"/>
        <v>21</v>
      </c>
      <c r="C6026" s="23">
        <v>9.5</v>
      </c>
      <c r="D6026" s="24">
        <v>0</v>
      </c>
      <c r="E6026" s="24">
        <v>0</v>
      </c>
      <c r="F6026" s="48"/>
      <c r="G6026" s="48"/>
      <c r="H6026" s="1">
        <f t="shared" si="1049"/>
        <v>5.0142423183133698</v>
      </c>
      <c r="I6026" s="1">
        <f t="shared" si="1043"/>
        <v>3.0865458898371831</v>
      </c>
      <c r="J6026" s="4">
        <f>B6026+('PV model'!$B$3/15)+(I6026/60)</f>
        <v>20.774775764830618</v>
      </c>
      <c r="K6026" s="2">
        <f t="shared" si="1044"/>
        <v>-131.62163647245927</v>
      </c>
      <c r="L6026" s="2">
        <f>DEGREES(ASIN((((COS(RADIANS('PV model'!$B$2))*COS(RADIANS(H6026))*COS(RADIANS(K6026)))+(SIN(RADIANS('PV model'!$B$2))*SIN(RADIANS(H6026)))))))</f>
        <v>-17.622290538407029</v>
      </c>
      <c r="M6026" s="3">
        <f t="shared" si="1040"/>
        <v>0</v>
      </c>
      <c r="N6026" s="2">
        <f t="shared" si="1045"/>
        <v>-51.384626273130266</v>
      </c>
      <c r="O6026" s="2">
        <f>IF('PV model'!$B$2&gt;0, 180-N6026,IF('PV model'!$B$2&lt;0,0-N6026,N6026))</f>
        <v>231.38462627313027</v>
      </c>
      <c r="P6026" s="2">
        <f>ABS(O6026-'PV model'!$B$5)</f>
        <v>26.384626273130266</v>
      </c>
      <c r="Q6026" s="3">
        <f t="shared" si="1041"/>
        <v>107.62229053840703</v>
      </c>
      <c r="R6026" s="3">
        <f t="shared" si="1046"/>
        <v>0</v>
      </c>
      <c r="S6026" s="3">
        <f t="shared" si="1042"/>
        <v>0</v>
      </c>
      <c r="T6026" s="3">
        <f>(0.5*(1-COS(RADIANS(90-$X$3)))*(D6026+E6026)*'PV model'!$B$4)</f>
        <v>0</v>
      </c>
      <c r="U6026" s="3">
        <f t="shared" si="1047"/>
        <v>0</v>
      </c>
      <c r="V6026" s="3">
        <f>('PV model'!$B$13*(U6026/1000)*(1-'PV model'!$B$14*((20+C6026)-25))*'PV model'!$B$10)/'PV model'!$B$12</f>
        <v>0</v>
      </c>
    </row>
    <row r="6027" spans="1:22" x14ac:dyDescent="0.2">
      <c r="A6027" s="10">
        <f t="shared" si="1039"/>
        <v>251</v>
      </c>
      <c r="B6027" s="10">
        <f t="shared" si="1048"/>
        <v>22</v>
      </c>
      <c r="C6027" s="23">
        <v>8.5</v>
      </c>
      <c r="D6027" s="24">
        <v>0</v>
      </c>
      <c r="E6027" s="24">
        <v>0</v>
      </c>
      <c r="F6027" s="48"/>
      <c r="G6027" s="48"/>
      <c r="H6027" s="1">
        <f t="shared" si="1049"/>
        <v>5.0142423183133698</v>
      </c>
      <c r="I6027" s="1">
        <f t="shared" si="1043"/>
        <v>3.0865458898371831</v>
      </c>
      <c r="J6027" s="4">
        <f>B6027+('PV model'!$B$3/15)+(I6027/60)</f>
        <v>21.774775764830618</v>
      </c>
      <c r="K6027" s="2">
        <f t="shared" si="1044"/>
        <v>-146.62163647245927</v>
      </c>
      <c r="L6027" s="2">
        <f>DEGREES(ASIN((((COS(RADIANS('PV model'!$B$2))*COS(RADIANS(H6027))*COS(RADIANS(K6027)))+(SIN(RADIANS('PV model'!$B$2))*SIN(RADIANS(H6027)))))))</f>
        <v>-23.524379469855088</v>
      </c>
      <c r="M6027" s="3">
        <f t="shared" si="1040"/>
        <v>0</v>
      </c>
      <c r="N6027" s="2">
        <f t="shared" si="1045"/>
        <v>-36.708047070777994</v>
      </c>
      <c r="O6027" s="2">
        <f>IF('PV model'!$B$2&gt;0, 180-N6027,IF('PV model'!$B$2&lt;0,0-N6027,N6027))</f>
        <v>216.70804707077798</v>
      </c>
      <c r="P6027" s="2">
        <f>ABS(O6027-'PV model'!$B$5)</f>
        <v>11.70804707077798</v>
      </c>
      <c r="Q6027" s="3">
        <f t="shared" si="1041"/>
        <v>113.52437946985509</v>
      </c>
      <c r="R6027" s="3">
        <f t="shared" si="1046"/>
        <v>0</v>
      </c>
      <c r="S6027" s="3">
        <f t="shared" si="1042"/>
        <v>0</v>
      </c>
      <c r="T6027" s="3">
        <f>(0.5*(1-COS(RADIANS(90-$X$3)))*(D6027+E6027)*'PV model'!$B$4)</f>
        <v>0</v>
      </c>
      <c r="U6027" s="3">
        <f t="shared" si="1047"/>
        <v>0</v>
      </c>
      <c r="V6027" s="3">
        <f>('PV model'!$B$13*(U6027/1000)*(1-'PV model'!$B$14*((20+C6027)-25))*'PV model'!$B$10)/'PV model'!$B$12</f>
        <v>0</v>
      </c>
    </row>
    <row r="6028" spans="1:22" x14ac:dyDescent="0.2">
      <c r="A6028" s="10">
        <f t="shared" si="1039"/>
        <v>251</v>
      </c>
      <c r="B6028" s="10">
        <f t="shared" si="1048"/>
        <v>23</v>
      </c>
      <c r="C6028" s="23">
        <v>7.4</v>
      </c>
      <c r="D6028" s="24">
        <v>0</v>
      </c>
      <c r="E6028" s="24">
        <v>0</v>
      </c>
      <c r="F6028" s="48"/>
      <c r="G6028" s="48"/>
      <c r="H6028" s="1">
        <f t="shared" si="1049"/>
        <v>5.0142423183133698</v>
      </c>
      <c r="I6028" s="1">
        <f t="shared" si="1043"/>
        <v>3.0865458898371831</v>
      </c>
      <c r="J6028" s="4">
        <f>B6028+('PV model'!$B$3/15)+(I6028/60)</f>
        <v>22.774775764830618</v>
      </c>
      <c r="K6028" s="2">
        <f t="shared" si="1044"/>
        <v>-161.62163647245927</v>
      </c>
      <c r="L6028" s="2">
        <f>DEGREES(ASIN((((COS(RADIANS('PV model'!$B$2))*COS(RADIANS(H6028))*COS(RADIANS(K6028)))+(SIN(RADIANS('PV model'!$B$2))*SIN(RADIANS(H6028)))))))</f>
        <v>-27.608550761995694</v>
      </c>
      <c r="M6028" s="3">
        <f t="shared" si="1040"/>
        <v>0</v>
      </c>
      <c r="N6028" s="2">
        <f t="shared" si="1045"/>
        <v>-20.759306235993815</v>
      </c>
      <c r="O6028" s="2">
        <f>IF('PV model'!$B$2&gt;0, 180-N6028,IF('PV model'!$B$2&lt;0,0-N6028,N6028))</f>
        <v>200.75930623599382</v>
      </c>
      <c r="P6028" s="2">
        <f>ABS(O6028-'PV model'!$B$5)</f>
        <v>4.2406937640061813</v>
      </c>
      <c r="Q6028" s="3">
        <f t="shared" si="1041"/>
        <v>117.60855076199569</v>
      </c>
      <c r="R6028" s="3">
        <f t="shared" si="1046"/>
        <v>0</v>
      </c>
      <c r="S6028" s="3">
        <f t="shared" si="1042"/>
        <v>0</v>
      </c>
      <c r="T6028" s="3">
        <f>(0.5*(1-COS(RADIANS(90-$X$3)))*(D6028+E6028)*'PV model'!$B$4)</f>
        <v>0</v>
      </c>
      <c r="U6028" s="3">
        <f t="shared" si="1047"/>
        <v>0</v>
      </c>
      <c r="V6028" s="3">
        <f>('PV model'!$B$13*(U6028/1000)*(1-'PV model'!$B$14*((20+C6028)-25))*'PV model'!$B$10)/'PV model'!$B$12</f>
        <v>0</v>
      </c>
    </row>
    <row r="6029" spans="1:22" x14ac:dyDescent="0.2">
      <c r="A6029" s="10">
        <f t="shared" si="1039"/>
        <v>251</v>
      </c>
      <c r="B6029" s="10">
        <f t="shared" si="1048"/>
        <v>24</v>
      </c>
      <c r="C6029" s="23">
        <v>6.7</v>
      </c>
      <c r="D6029" s="24">
        <v>0</v>
      </c>
      <c r="E6029" s="24">
        <v>0</v>
      </c>
      <c r="F6029" s="48"/>
      <c r="G6029" s="48"/>
      <c r="H6029" s="1">
        <f t="shared" si="1049"/>
        <v>5.0142423183133698</v>
      </c>
      <c r="I6029" s="1">
        <f t="shared" si="1043"/>
        <v>3.0865458898371831</v>
      </c>
      <c r="J6029" s="4">
        <f>B6029+('PV model'!$B$3/15)+(I6029/60)</f>
        <v>23.774775764830618</v>
      </c>
      <c r="K6029" s="2">
        <f t="shared" si="1044"/>
        <v>-176.62163647245927</v>
      </c>
      <c r="L6029" s="2">
        <f>DEGREES(ASIN((((COS(RADIANS('PV model'!$B$2))*COS(RADIANS(H6029))*COS(RADIANS(K6029)))+(SIN(RADIANS('PV model'!$B$2))*SIN(RADIANS(H6029)))))))</f>
        <v>-29.421236679315314</v>
      </c>
      <c r="M6029" s="3">
        <f t="shared" si="1040"/>
        <v>0</v>
      </c>
      <c r="N6029" s="2">
        <f t="shared" si="1045"/>
        <v>-3.8644240878927834</v>
      </c>
      <c r="O6029" s="2">
        <f>IF('PV model'!$B$2&gt;0, 180-N6029,IF('PV model'!$B$2&lt;0,0-N6029,N6029))</f>
        <v>183.86442408789279</v>
      </c>
      <c r="P6029" s="2">
        <f>ABS(O6029-'PV model'!$B$5)</f>
        <v>21.135575912107214</v>
      </c>
      <c r="Q6029" s="3">
        <f t="shared" si="1041"/>
        <v>119.42123667931531</v>
      </c>
      <c r="R6029" s="3">
        <f t="shared" si="1046"/>
        <v>0</v>
      </c>
      <c r="S6029" s="3">
        <f t="shared" si="1042"/>
        <v>0</v>
      </c>
      <c r="T6029" s="3">
        <f>(0.5*(1-COS(RADIANS(90-$X$3)))*(D6029+E6029)*'PV model'!$B$4)</f>
        <v>0</v>
      </c>
      <c r="U6029" s="3">
        <f t="shared" si="1047"/>
        <v>0</v>
      </c>
      <c r="V6029" s="3">
        <f>('PV model'!$B$13*(U6029/1000)*(1-'PV model'!$B$14*((20+C6029)-25))*'PV model'!$B$10)/'PV model'!$B$12</f>
        <v>0</v>
      </c>
    </row>
    <row r="6030" spans="1:22" x14ac:dyDescent="0.2">
      <c r="A6030" s="10">
        <f t="shared" si="1039"/>
        <v>252</v>
      </c>
      <c r="B6030" s="10">
        <f t="shared" si="1048"/>
        <v>1</v>
      </c>
      <c r="C6030" s="23">
        <v>6.6</v>
      </c>
      <c r="D6030" s="24">
        <v>0</v>
      </c>
      <c r="E6030" s="24">
        <v>0</v>
      </c>
      <c r="F6030" s="48"/>
      <c r="G6030" s="48"/>
      <c r="H6030" s="1">
        <f t="shared" si="1049"/>
        <v>4.6189183149971109</v>
      </c>
      <c r="I6030" s="1">
        <f t="shared" si="1043"/>
        <v>3.4517738509163323</v>
      </c>
      <c r="J6030" s="4">
        <f>B6030+('PV model'!$B$3/15)+(I6030/60)</f>
        <v>0.78086289751527227</v>
      </c>
      <c r="K6030" s="2">
        <f t="shared" si="1044"/>
        <v>168.28705653727093</v>
      </c>
      <c r="L6030" s="2">
        <f>DEGREES(ASIN((((COS(RADIANS('PV model'!$B$2))*COS(RADIANS(H6030))*COS(RADIANS(K6030)))+(SIN(RADIANS('PV model'!$B$2))*SIN(RADIANS(H6030)))))))</f>
        <v>-29.10722026663613</v>
      </c>
      <c r="M6030" s="3">
        <f t="shared" si="1040"/>
        <v>0</v>
      </c>
      <c r="N6030" s="2">
        <f t="shared" si="1045"/>
        <v>13.391137037919746</v>
      </c>
      <c r="O6030" s="2">
        <f>IF('PV model'!$B$2&gt;0, 180-N6030,IF('PV model'!$B$2&lt;0,0-N6030,N6030))</f>
        <v>166.60886296208025</v>
      </c>
      <c r="P6030" s="2">
        <f>ABS(O6030-'PV model'!$B$5)</f>
        <v>38.391137037919748</v>
      </c>
      <c r="Q6030" s="3">
        <f t="shared" si="1041"/>
        <v>119.10722026663612</v>
      </c>
      <c r="R6030" s="3">
        <f t="shared" si="1046"/>
        <v>0</v>
      </c>
      <c r="S6030" s="3">
        <f t="shared" si="1042"/>
        <v>0</v>
      </c>
      <c r="T6030" s="3">
        <f>(0.5*(1-COS(RADIANS(90-$X$3)))*(D6030+E6030)*'PV model'!$B$4)</f>
        <v>0</v>
      </c>
      <c r="U6030" s="3">
        <f t="shared" si="1047"/>
        <v>0</v>
      </c>
      <c r="V6030" s="3">
        <f>('PV model'!$B$13*(U6030/1000)*(1-'PV model'!$B$14*((20+C6030)-25))*'PV model'!$B$10)/'PV model'!$B$12</f>
        <v>0</v>
      </c>
    </row>
    <row r="6031" spans="1:22" x14ac:dyDescent="0.2">
      <c r="A6031" s="10">
        <f t="shared" si="1039"/>
        <v>252</v>
      </c>
      <c r="B6031" s="10">
        <f t="shared" si="1048"/>
        <v>2</v>
      </c>
      <c r="C6031" s="23">
        <v>6.6</v>
      </c>
      <c r="D6031" s="24">
        <v>0</v>
      </c>
      <c r="E6031" s="24">
        <v>0</v>
      </c>
      <c r="F6031" s="48"/>
      <c r="G6031" s="48"/>
      <c r="H6031" s="1">
        <f t="shared" si="1049"/>
        <v>4.6189183149971109</v>
      </c>
      <c r="I6031" s="1">
        <f t="shared" si="1043"/>
        <v>3.4517738509163323</v>
      </c>
      <c r="J6031" s="4">
        <f>B6031+('PV model'!$B$3/15)+(I6031/60)</f>
        <v>1.7808628975152723</v>
      </c>
      <c r="K6031" s="2">
        <f t="shared" si="1044"/>
        <v>153.28705653727093</v>
      </c>
      <c r="L6031" s="2">
        <f>DEGREES(ASIN((((COS(RADIANS('PV model'!$B$2))*COS(RADIANS(H6031))*COS(RADIANS(K6031)))+(SIN(RADIANS('PV model'!$B$2))*SIN(RADIANS(H6031)))))))</f>
        <v>-25.972849370238563</v>
      </c>
      <c r="M6031" s="3">
        <f t="shared" si="1040"/>
        <v>0</v>
      </c>
      <c r="N6031" s="2">
        <f t="shared" si="1045"/>
        <v>29.894089517432242</v>
      </c>
      <c r="O6031" s="2">
        <f>IF('PV model'!$B$2&gt;0, 180-N6031,IF('PV model'!$B$2&lt;0,0-N6031,N6031))</f>
        <v>150.10591048256777</v>
      </c>
      <c r="P6031" s="2">
        <f>ABS(O6031-'PV model'!$B$5)</f>
        <v>54.894089517432235</v>
      </c>
      <c r="Q6031" s="3">
        <f t="shared" si="1041"/>
        <v>115.97284937023855</v>
      </c>
      <c r="R6031" s="3">
        <f t="shared" si="1046"/>
        <v>0</v>
      </c>
      <c r="S6031" s="3">
        <f t="shared" si="1042"/>
        <v>0</v>
      </c>
      <c r="T6031" s="3">
        <f>(0.5*(1-COS(RADIANS(90-$X$3)))*(D6031+E6031)*'PV model'!$B$4)</f>
        <v>0</v>
      </c>
      <c r="U6031" s="3">
        <f t="shared" si="1047"/>
        <v>0</v>
      </c>
      <c r="V6031" s="3">
        <f>('PV model'!$B$13*(U6031/1000)*(1-'PV model'!$B$14*((20+C6031)-25))*'PV model'!$B$10)/'PV model'!$B$12</f>
        <v>0</v>
      </c>
    </row>
    <row r="6032" spans="1:22" x14ac:dyDescent="0.2">
      <c r="A6032" s="10">
        <f t="shared" si="1039"/>
        <v>252</v>
      </c>
      <c r="B6032" s="10">
        <f t="shared" si="1048"/>
        <v>3</v>
      </c>
      <c r="C6032" s="23">
        <v>6.2</v>
      </c>
      <c r="D6032" s="24">
        <v>0</v>
      </c>
      <c r="E6032" s="24">
        <v>0</v>
      </c>
      <c r="F6032" s="48"/>
      <c r="G6032" s="48"/>
      <c r="H6032" s="1">
        <f t="shared" si="1049"/>
        <v>4.6189183149971109</v>
      </c>
      <c r="I6032" s="1">
        <f t="shared" si="1043"/>
        <v>3.4517738509163323</v>
      </c>
      <c r="J6032" s="4">
        <f>B6032+('PV model'!$B$3/15)+(I6032/60)</f>
        <v>2.7808628975152718</v>
      </c>
      <c r="K6032" s="2">
        <f t="shared" si="1044"/>
        <v>138.28705653727093</v>
      </c>
      <c r="L6032" s="2">
        <f>DEGREES(ASIN((((COS(RADIANS('PV model'!$B$2))*COS(RADIANS(H6032))*COS(RADIANS(K6032)))+(SIN(RADIANS('PV model'!$B$2))*SIN(RADIANS(H6032)))))))</f>
        <v>-20.798161433435613</v>
      </c>
      <c r="M6032" s="3">
        <f t="shared" si="1040"/>
        <v>0</v>
      </c>
      <c r="N6032" s="2">
        <f t="shared" si="1045"/>
        <v>45.191736679845683</v>
      </c>
      <c r="O6032" s="2">
        <f>IF('PV model'!$B$2&gt;0, 180-N6032,IF('PV model'!$B$2&lt;0,0-N6032,N6032))</f>
        <v>134.80826332015431</v>
      </c>
      <c r="P6032" s="2">
        <f>ABS(O6032-'PV model'!$B$5)</f>
        <v>70.19173667984569</v>
      </c>
      <c r="Q6032" s="3">
        <f t="shared" si="1041"/>
        <v>110.79816143343562</v>
      </c>
      <c r="R6032" s="3">
        <f t="shared" si="1046"/>
        <v>0</v>
      </c>
      <c r="S6032" s="3">
        <f t="shared" si="1042"/>
        <v>0</v>
      </c>
      <c r="T6032" s="3">
        <f>(0.5*(1-COS(RADIANS(90-$X$3)))*(D6032+E6032)*'PV model'!$B$4)</f>
        <v>0</v>
      </c>
      <c r="U6032" s="3">
        <f t="shared" si="1047"/>
        <v>0</v>
      </c>
      <c r="V6032" s="3">
        <f>('PV model'!$B$13*(U6032/1000)*(1-'PV model'!$B$14*((20+C6032)-25))*'PV model'!$B$10)/'PV model'!$B$12</f>
        <v>0</v>
      </c>
    </row>
    <row r="6033" spans="1:22" x14ac:dyDescent="0.2">
      <c r="A6033" s="10">
        <f t="shared" si="1039"/>
        <v>252</v>
      </c>
      <c r="B6033" s="10">
        <f t="shared" si="1048"/>
        <v>4</v>
      </c>
      <c r="C6033" s="23">
        <v>5.9</v>
      </c>
      <c r="D6033" s="24">
        <v>0</v>
      </c>
      <c r="E6033" s="24">
        <v>0</v>
      </c>
      <c r="F6033" s="48"/>
      <c r="G6033" s="48"/>
      <c r="H6033" s="1">
        <f t="shared" si="1049"/>
        <v>4.6189183149971109</v>
      </c>
      <c r="I6033" s="1">
        <f t="shared" si="1043"/>
        <v>3.4517738509163323</v>
      </c>
      <c r="J6033" s="4">
        <f>B6033+('PV model'!$B$3/15)+(I6033/60)</f>
        <v>3.7808628975152718</v>
      </c>
      <c r="K6033" s="2">
        <f t="shared" si="1044"/>
        <v>123.28705653727093</v>
      </c>
      <c r="L6033" s="2">
        <f>DEGREES(ASIN((((COS(RADIANS('PV model'!$B$2))*COS(RADIANS(H6033))*COS(RADIANS(K6033)))+(SIN(RADIANS('PV model'!$B$2))*SIN(RADIANS(H6033)))))))</f>
        <v>-14.092505650568294</v>
      </c>
      <c r="M6033" s="3">
        <f t="shared" si="1040"/>
        <v>0</v>
      </c>
      <c r="N6033" s="2">
        <f t="shared" si="1045"/>
        <v>59.2124643508538</v>
      </c>
      <c r="O6033" s="2">
        <f>IF('PV model'!$B$2&gt;0, 180-N6033,IF('PV model'!$B$2&lt;0,0-N6033,N6033))</f>
        <v>120.78753564914621</v>
      </c>
      <c r="P6033" s="2">
        <f>ABS(O6033-'PV model'!$B$5)</f>
        <v>84.212464350853793</v>
      </c>
      <c r="Q6033" s="3">
        <f t="shared" si="1041"/>
        <v>104.0925056505683</v>
      </c>
      <c r="R6033" s="3">
        <f t="shared" si="1046"/>
        <v>0</v>
      </c>
      <c r="S6033" s="3">
        <f t="shared" si="1042"/>
        <v>0</v>
      </c>
      <c r="T6033" s="3">
        <f>(0.5*(1-COS(RADIANS(90-$X$3)))*(D6033+E6033)*'PV model'!$B$4)</f>
        <v>0</v>
      </c>
      <c r="U6033" s="3">
        <f t="shared" si="1047"/>
        <v>0</v>
      </c>
      <c r="V6033" s="3">
        <f>('PV model'!$B$13*(U6033/1000)*(1-'PV model'!$B$14*((20+C6033)-25))*'PV model'!$B$10)/'PV model'!$B$12</f>
        <v>0</v>
      </c>
    </row>
    <row r="6034" spans="1:22" x14ac:dyDescent="0.2">
      <c r="A6034" s="10">
        <f t="shared" si="1039"/>
        <v>252</v>
      </c>
      <c r="B6034" s="10">
        <f t="shared" si="1048"/>
        <v>5</v>
      </c>
      <c r="C6034" s="23">
        <v>5.6</v>
      </c>
      <c r="D6034" s="24">
        <v>0</v>
      </c>
      <c r="E6034" s="24">
        <v>0</v>
      </c>
      <c r="F6034" s="48"/>
      <c r="G6034" s="48"/>
      <c r="H6034" s="1">
        <f t="shared" si="1049"/>
        <v>4.6189183149971109</v>
      </c>
      <c r="I6034" s="1">
        <f t="shared" si="1043"/>
        <v>3.4517738509163323</v>
      </c>
      <c r="J6034" s="4">
        <f>B6034+('PV model'!$B$3/15)+(I6034/60)</f>
        <v>4.7808628975152727</v>
      </c>
      <c r="K6034" s="2">
        <f t="shared" si="1044"/>
        <v>108.28705653727091</v>
      </c>
      <c r="L6034" s="2">
        <f>DEGREES(ASIN((((COS(RADIANS('PV model'!$B$2))*COS(RADIANS(H6034))*COS(RADIANS(K6034)))+(SIN(RADIANS('PV model'!$B$2))*SIN(RADIANS(H6034)))))))</f>
        <v>-6.3604734034833763</v>
      </c>
      <c r="M6034" s="3">
        <f t="shared" si="1040"/>
        <v>0</v>
      </c>
      <c r="N6034" s="2">
        <f t="shared" si="1045"/>
        <v>72.227197618734678</v>
      </c>
      <c r="O6034" s="2">
        <f>IF('PV model'!$B$2&gt;0, 180-N6034,IF('PV model'!$B$2&lt;0,0-N6034,N6034))</f>
        <v>107.77280238126532</v>
      </c>
      <c r="P6034" s="2">
        <f>ABS(O6034-'PV model'!$B$5)</f>
        <v>97.227197618734678</v>
      </c>
      <c r="Q6034" s="3">
        <f t="shared" si="1041"/>
        <v>96.360473403483368</v>
      </c>
      <c r="R6034" s="3">
        <f t="shared" si="1046"/>
        <v>0</v>
      </c>
      <c r="S6034" s="3">
        <f t="shared" si="1042"/>
        <v>0</v>
      </c>
      <c r="T6034" s="3">
        <f>(0.5*(1-COS(RADIANS(90-$X$3)))*(D6034+E6034)*'PV model'!$B$4)</f>
        <v>0</v>
      </c>
      <c r="U6034" s="3">
        <f t="shared" si="1047"/>
        <v>0</v>
      </c>
      <c r="V6034" s="3">
        <f>('PV model'!$B$13*(U6034/1000)*(1-'PV model'!$B$14*((20+C6034)-25))*'PV model'!$B$10)/'PV model'!$B$12</f>
        <v>0</v>
      </c>
    </row>
    <row r="6035" spans="1:22" x14ac:dyDescent="0.2">
      <c r="A6035" s="10">
        <f t="shared" si="1039"/>
        <v>252</v>
      </c>
      <c r="B6035" s="10">
        <f t="shared" si="1048"/>
        <v>6</v>
      </c>
      <c r="C6035" s="23">
        <v>5.3</v>
      </c>
      <c r="D6035" s="24">
        <v>0</v>
      </c>
      <c r="E6035" s="24">
        <v>0.88200000000000001</v>
      </c>
      <c r="F6035" s="48"/>
      <c r="G6035" s="48"/>
      <c r="H6035" s="1">
        <f t="shared" si="1049"/>
        <v>4.6189183149971109</v>
      </c>
      <c r="I6035" s="1">
        <f t="shared" si="1043"/>
        <v>3.4517738509163323</v>
      </c>
      <c r="J6035" s="4">
        <f>B6035+('PV model'!$B$3/15)+(I6035/60)</f>
        <v>5.7808628975152727</v>
      </c>
      <c r="K6035" s="2">
        <f t="shared" si="1044"/>
        <v>93.287056537270914</v>
      </c>
      <c r="L6035" s="2">
        <f>DEGREES(ASIN((((COS(RADIANS('PV model'!$B$2))*COS(RADIANS(H6035))*COS(RADIANS(K6035)))+(SIN(RADIANS('PV model'!$B$2))*SIN(RADIANS(H6035)))))))</f>
        <v>1.948080167149064</v>
      </c>
      <c r="M6035" s="3">
        <f t="shared" si="1040"/>
        <v>1.948080167149064</v>
      </c>
      <c r="N6035" s="2">
        <f t="shared" si="1045"/>
        <v>84.677253160757658</v>
      </c>
      <c r="O6035" s="2">
        <f>IF('PV model'!$B$2&gt;0, 180-N6035,IF('PV model'!$B$2&lt;0,0-N6035,N6035))</f>
        <v>95.322746839242342</v>
      </c>
      <c r="P6035" s="2">
        <f>ABS(O6035-'PV model'!$B$5)</f>
        <v>109.67725316075766</v>
      </c>
      <c r="Q6035" s="3">
        <f t="shared" si="1041"/>
        <v>88.051919832850942</v>
      </c>
      <c r="R6035" s="3">
        <f t="shared" si="1046"/>
        <v>0</v>
      </c>
      <c r="S6035" s="3">
        <f t="shared" si="1042"/>
        <v>0.88200000000000001</v>
      </c>
      <c r="T6035" s="3">
        <f>(0.5*(1-COS(RADIANS(90-$X$3)))*(D6035+E6035)*'PV model'!$B$4)</f>
        <v>0</v>
      </c>
      <c r="U6035" s="3">
        <f t="shared" si="1047"/>
        <v>0.88200000000000001</v>
      </c>
      <c r="V6035" s="3">
        <f>('PV model'!$B$13*(U6035/1000)*(1-'PV model'!$B$14*((20+C6035)-25))*'PV model'!$B$10)/'PV model'!$B$12</f>
        <v>8.805892233599999E-2</v>
      </c>
    </row>
    <row r="6036" spans="1:22" x14ac:dyDescent="0.2">
      <c r="A6036" s="10">
        <f t="shared" si="1039"/>
        <v>252</v>
      </c>
      <c r="B6036" s="10">
        <f t="shared" si="1048"/>
        <v>7</v>
      </c>
      <c r="C6036" s="23">
        <v>5.0999999999999996</v>
      </c>
      <c r="D6036" s="24">
        <v>0</v>
      </c>
      <c r="E6036" s="24">
        <v>26.459999999999997</v>
      </c>
      <c r="F6036" s="48"/>
      <c r="G6036" s="48"/>
      <c r="H6036" s="1">
        <f t="shared" si="1049"/>
        <v>4.6189183149971109</v>
      </c>
      <c r="I6036" s="1">
        <f t="shared" si="1043"/>
        <v>3.4517738509163323</v>
      </c>
      <c r="J6036" s="4">
        <f>B6036+('PV model'!$B$3/15)+(I6036/60)</f>
        <v>6.7808628975152727</v>
      </c>
      <c r="K6036" s="2">
        <f t="shared" si="1044"/>
        <v>78.287056537270914</v>
      </c>
      <c r="L6036" s="2">
        <f>DEGREES(ASIN((((COS(RADIANS('PV model'!$B$2))*COS(RADIANS(H6036))*COS(RADIANS(K6036)))+(SIN(RADIANS('PV model'!$B$2))*SIN(RADIANS(H6036)))))))</f>
        <v>10.426679368178347</v>
      </c>
      <c r="M6036" s="3">
        <f t="shared" si="1040"/>
        <v>10.426679368178347</v>
      </c>
      <c r="N6036" s="2">
        <f t="shared" si="1045"/>
        <v>82.924116237068887</v>
      </c>
      <c r="O6036" s="2">
        <f>IF('PV model'!$B$2&gt;0, 180-N6036,IF('PV model'!$B$2&lt;0,0-N6036,N6036))</f>
        <v>97.075883762931113</v>
      </c>
      <c r="P6036" s="2">
        <f>ABS(O6036-'PV model'!$B$5)</f>
        <v>107.92411623706889</v>
      </c>
      <c r="Q6036" s="3">
        <f t="shared" si="1041"/>
        <v>79.573320631821645</v>
      </c>
      <c r="R6036" s="3">
        <f t="shared" si="1046"/>
        <v>0</v>
      </c>
      <c r="S6036" s="3">
        <f t="shared" si="1042"/>
        <v>26.459999999999997</v>
      </c>
      <c r="T6036" s="3">
        <f>(0.5*(1-COS(RADIANS(90-$X$3)))*(D6036+E6036)*'PV model'!$B$4)</f>
        <v>0</v>
      </c>
      <c r="U6036" s="3">
        <f t="shared" si="1047"/>
        <v>26.459999999999997</v>
      </c>
      <c r="V6036" s="3">
        <f>('PV model'!$B$13*(U6036/1000)*(1-'PV model'!$B$14*((20+C6036)-25))*'PV model'!$B$10)/'PV model'!$B$12</f>
        <v>2.6438836233599998</v>
      </c>
    </row>
    <row r="6037" spans="1:22" x14ac:dyDescent="0.2">
      <c r="A6037" s="10">
        <f t="shared" si="1039"/>
        <v>252</v>
      </c>
      <c r="B6037" s="10">
        <f t="shared" si="1048"/>
        <v>8</v>
      </c>
      <c r="C6037" s="23">
        <v>8.6999999999999993</v>
      </c>
      <c r="D6037" s="24">
        <v>7.8571499999999999</v>
      </c>
      <c r="E6037" s="24">
        <v>78.498000000000005</v>
      </c>
      <c r="F6037" s="48"/>
      <c r="G6037" s="48"/>
      <c r="H6037" s="1">
        <f t="shared" si="1049"/>
        <v>4.6189183149971109</v>
      </c>
      <c r="I6037" s="1">
        <f t="shared" si="1043"/>
        <v>3.4517738509163323</v>
      </c>
      <c r="J6037" s="4">
        <f>B6037+('PV model'!$B$3/15)+(I6037/60)</f>
        <v>7.7808628975152727</v>
      </c>
      <c r="K6037" s="2">
        <f t="shared" si="1044"/>
        <v>63.287056537270907</v>
      </c>
      <c r="L6037" s="2">
        <f>DEGREES(ASIN((((COS(RADIANS('PV model'!$B$2))*COS(RADIANS(H6037))*COS(RADIANS(K6037)))+(SIN(RADIANS('PV model'!$B$2))*SIN(RADIANS(H6037)))))))</f>
        <v>18.67198237931456</v>
      </c>
      <c r="M6037" s="3">
        <f t="shared" si="1040"/>
        <v>18.67198237931456</v>
      </c>
      <c r="N6037" s="2">
        <f t="shared" si="1045"/>
        <v>70.023903498402774</v>
      </c>
      <c r="O6037" s="2">
        <f>IF('PV model'!$B$2&gt;0, 180-N6037,IF('PV model'!$B$2&lt;0,0-N6037,N6037))</f>
        <v>109.97609650159723</v>
      </c>
      <c r="P6037" s="2">
        <f>ABS(O6037-'PV model'!$B$5)</f>
        <v>95.023903498402774</v>
      </c>
      <c r="Q6037" s="3">
        <f t="shared" si="1041"/>
        <v>71.328017620685429</v>
      </c>
      <c r="R6037" s="3">
        <f t="shared" si="1046"/>
        <v>7.8571500000000025</v>
      </c>
      <c r="S6037" s="3">
        <f t="shared" si="1042"/>
        <v>82.133019322546531</v>
      </c>
      <c r="T6037" s="3">
        <f>(0.5*(1-COS(RADIANS(90-$X$3)))*(D6037+E6037)*'PV model'!$B$4)</f>
        <v>0</v>
      </c>
      <c r="U6037" s="3">
        <f t="shared" si="1047"/>
        <v>89.990169322546535</v>
      </c>
      <c r="V6037" s="3">
        <f>('PV model'!$B$13*(U6037/1000)*(1-'PV model'!$B$14*((20+C6037)-25))*'PV model'!$B$10)/'PV model'!$B$12</f>
        <v>8.8622851490646219</v>
      </c>
    </row>
    <row r="6038" spans="1:22" x14ac:dyDescent="0.2">
      <c r="A6038" s="10">
        <f t="shared" si="1039"/>
        <v>252</v>
      </c>
      <c r="B6038" s="10">
        <f t="shared" si="1048"/>
        <v>9</v>
      </c>
      <c r="C6038" s="23">
        <v>10.3</v>
      </c>
      <c r="D6038" s="24">
        <v>12.34695</v>
      </c>
      <c r="E6038" s="24">
        <v>146.41200000000001</v>
      </c>
      <c r="F6038" s="48"/>
      <c r="G6038" s="48"/>
      <c r="H6038" s="1">
        <f t="shared" si="1049"/>
        <v>4.6189183149971109</v>
      </c>
      <c r="I6038" s="1">
        <f t="shared" si="1043"/>
        <v>3.4517738509163323</v>
      </c>
      <c r="J6038" s="4">
        <f>B6038+('PV model'!$B$3/15)+(I6038/60)</f>
        <v>8.7808628975152718</v>
      </c>
      <c r="K6038" s="2">
        <f t="shared" si="1044"/>
        <v>48.287056537270921</v>
      </c>
      <c r="L6038" s="2">
        <f>DEGREES(ASIN((((COS(RADIANS('PV model'!$B$2))*COS(RADIANS(H6038))*COS(RADIANS(K6038)))+(SIN(RADIANS('PV model'!$B$2))*SIN(RADIANS(H6038)))))))</f>
        <v>26.233310264971198</v>
      </c>
      <c r="M6038" s="3">
        <f t="shared" si="1040"/>
        <v>26.233310264971198</v>
      </c>
      <c r="N6038" s="2">
        <f t="shared" si="1045"/>
        <v>56.047498367748226</v>
      </c>
      <c r="O6038" s="2">
        <f>IF('PV model'!$B$2&gt;0, 180-N6038,IF('PV model'!$B$2&lt;0,0-N6038,N6038))</f>
        <v>123.95250163225177</v>
      </c>
      <c r="P6038" s="2">
        <f>ABS(O6038-'PV model'!$B$5)</f>
        <v>81.047498367748233</v>
      </c>
      <c r="Q6038" s="3">
        <f t="shared" si="1041"/>
        <v>63.766689735028798</v>
      </c>
      <c r="R6038" s="3">
        <f t="shared" si="1046"/>
        <v>12.346950000000003</v>
      </c>
      <c r="S6038" s="3">
        <f t="shared" si="1042"/>
        <v>153.44943762735227</v>
      </c>
      <c r="T6038" s="3">
        <f>(0.5*(1-COS(RADIANS(90-$X$3)))*(D6038+E6038)*'PV model'!$B$4)</f>
        <v>0</v>
      </c>
      <c r="U6038" s="3">
        <f t="shared" si="1047"/>
        <v>165.79638762735226</v>
      </c>
      <c r="V6038" s="3">
        <f>('PV model'!$B$13*(U6038/1000)*(1-'PV model'!$B$14*((20+C6038)-25))*'PV model'!$B$10)/'PV model'!$B$12</f>
        <v>16.22165916079685</v>
      </c>
    </row>
    <row r="6039" spans="1:22" x14ac:dyDescent="0.2">
      <c r="A6039" s="10">
        <f t="shared" si="1039"/>
        <v>252</v>
      </c>
      <c r="B6039" s="10">
        <f t="shared" si="1048"/>
        <v>10</v>
      </c>
      <c r="C6039" s="23">
        <v>12.3</v>
      </c>
      <c r="D6039" s="24">
        <v>59.489850000000004</v>
      </c>
      <c r="E6039" s="24">
        <v>191.39400000000001</v>
      </c>
      <c r="F6039" s="48"/>
      <c r="G6039" s="48"/>
      <c r="H6039" s="1">
        <f t="shared" si="1049"/>
        <v>4.6189183149971109</v>
      </c>
      <c r="I6039" s="1">
        <f t="shared" si="1043"/>
        <v>3.4517738509163323</v>
      </c>
      <c r="J6039" s="4">
        <f>B6039+('PV model'!$B$3/15)+(I6039/60)</f>
        <v>9.7808628975152718</v>
      </c>
      <c r="K6039" s="2">
        <f t="shared" si="1044"/>
        <v>33.287056537270921</v>
      </c>
      <c r="L6039" s="2">
        <f>DEGREES(ASIN((((COS(RADIANS('PV model'!$B$2))*COS(RADIANS(H6039))*COS(RADIANS(K6039)))+(SIN(RADIANS('PV model'!$B$2))*SIN(RADIANS(H6039)))))))</f>
        <v>32.568280987507855</v>
      </c>
      <c r="M6039" s="3">
        <f t="shared" si="1040"/>
        <v>32.568280987507855</v>
      </c>
      <c r="N6039" s="2">
        <f t="shared" si="1045"/>
        <v>40.475763762353424</v>
      </c>
      <c r="O6039" s="2">
        <f>IF('PV model'!$B$2&gt;0, 180-N6039,IF('PV model'!$B$2&lt;0,0-N6039,N6039))</f>
        <v>139.52423623764656</v>
      </c>
      <c r="P6039" s="2">
        <f>ABS(O6039-'PV model'!$B$5)</f>
        <v>65.475763762353438</v>
      </c>
      <c r="Q6039" s="3">
        <f t="shared" si="1041"/>
        <v>57.431719012492145</v>
      </c>
      <c r="R6039" s="3">
        <f t="shared" si="1046"/>
        <v>59.489850000000004</v>
      </c>
      <c r="S6039" s="3">
        <f t="shared" si="1042"/>
        <v>220.43884432108277</v>
      </c>
      <c r="T6039" s="3">
        <f>(0.5*(1-COS(RADIANS(90-$X$3)))*(D6039+E6039)*'PV model'!$B$4)</f>
        <v>0</v>
      </c>
      <c r="U6039" s="3">
        <f t="shared" si="1047"/>
        <v>279.92869432108279</v>
      </c>
      <c r="V6039" s="3">
        <f>('PV model'!$B$13*(U6039/1000)*(1-'PV model'!$B$14*((20+C6039)-25))*'PV model'!$B$10)/'PV model'!$B$12</f>
        <v>27.16460745363284</v>
      </c>
    </row>
    <row r="6040" spans="1:22" x14ac:dyDescent="0.2">
      <c r="A6040" s="10">
        <f t="shared" si="1039"/>
        <v>252</v>
      </c>
      <c r="B6040" s="10">
        <f t="shared" si="1048"/>
        <v>11</v>
      </c>
      <c r="C6040" s="23">
        <v>12.7</v>
      </c>
      <c r="D6040" s="24">
        <v>56.122499999999995</v>
      </c>
      <c r="E6040" s="24">
        <v>239.02199999999999</v>
      </c>
      <c r="F6040" s="48"/>
      <c r="G6040" s="48"/>
      <c r="H6040" s="1">
        <f t="shared" si="1049"/>
        <v>4.6189183149971109</v>
      </c>
      <c r="I6040" s="1">
        <f t="shared" si="1043"/>
        <v>3.4517738509163323</v>
      </c>
      <c r="J6040" s="4">
        <f>B6040+('PV model'!$B$3/15)+(I6040/60)</f>
        <v>10.780862897515272</v>
      </c>
      <c r="K6040" s="2">
        <f t="shared" si="1044"/>
        <v>18.287056537270921</v>
      </c>
      <c r="L6040" s="2">
        <f>DEGREES(ASIN((((COS(RADIANS('PV model'!$B$2))*COS(RADIANS(H6040))*COS(RADIANS(K6040)))+(SIN(RADIANS('PV model'!$B$2))*SIN(RADIANS(H6040)))))))</f>
        <v>37.043368228642365</v>
      </c>
      <c r="M6040" s="3">
        <f t="shared" si="1040"/>
        <v>37.043368228642365</v>
      </c>
      <c r="N6040" s="2">
        <f t="shared" si="1045"/>
        <v>23.069051241887795</v>
      </c>
      <c r="O6040" s="2">
        <f>IF('PV model'!$B$2&gt;0, 180-N6040,IF('PV model'!$B$2&lt;0,0-N6040,N6040))</f>
        <v>156.93094875811221</v>
      </c>
      <c r="P6040" s="2">
        <f>ABS(O6040-'PV model'!$B$5)</f>
        <v>48.069051241887792</v>
      </c>
      <c r="Q6040" s="3">
        <f t="shared" si="1041"/>
        <v>52.956631771357628</v>
      </c>
      <c r="R6040" s="3">
        <f t="shared" si="1046"/>
        <v>56.122499999999995</v>
      </c>
      <c r="S6040" s="3">
        <f t="shared" si="1042"/>
        <v>269.6673230651727</v>
      </c>
      <c r="T6040" s="3">
        <f>(0.5*(1-COS(RADIANS(90-$X$3)))*(D6040+E6040)*'PV model'!$B$4)</f>
        <v>0</v>
      </c>
      <c r="U6040" s="3">
        <f t="shared" si="1047"/>
        <v>325.7898230651727</v>
      </c>
      <c r="V6040" s="3">
        <f>('PV model'!$B$13*(U6040/1000)*(1-'PV model'!$B$14*((20+C6040)-25))*'PV model'!$B$10)/'PV model'!$B$12</f>
        <v>31.562919431615942</v>
      </c>
    </row>
    <row r="6041" spans="1:22" x14ac:dyDescent="0.2">
      <c r="A6041" s="10">
        <f t="shared" si="1039"/>
        <v>252</v>
      </c>
      <c r="B6041" s="10">
        <f t="shared" si="1048"/>
        <v>12</v>
      </c>
      <c r="C6041" s="23">
        <v>13.1</v>
      </c>
      <c r="D6041" s="24">
        <v>106.63275</v>
      </c>
      <c r="E6041" s="24">
        <v>241.66799999999998</v>
      </c>
      <c r="F6041" s="48"/>
      <c r="G6041" s="48"/>
      <c r="H6041" s="1">
        <f t="shared" si="1049"/>
        <v>4.6189183149971109</v>
      </c>
      <c r="I6041" s="1">
        <f t="shared" si="1043"/>
        <v>3.4517738509163323</v>
      </c>
      <c r="J6041" s="4">
        <f>B6041+('PV model'!$B$3/15)+(I6041/60)</f>
        <v>11.780862897515272</v>
      </c>
      <c r="K6041" s="2">
        <f t="shared" si="1044"/>
        <v>3.2870565372709226</v>
      </c>
      <c r="L6041" s="2">
        <f>DEGREES(ASIN((((COS(RADIANS('PV model'!$B$2))*COS(RADIANS(H6041))*COS(RADIANS(K6041)))+(SIN(RADIANS('PV model'!$B$2))*SIN(RADIANS(H6041)))))))</f>
        <v>39.050357555257158</v>
      </c>
      <c r="M6041" s="3">
        <f t="shared" si="1040"/>
        <v>39.050357555257158</v>
      </c>
      <c r="N6041" s="2">
        <f t="shared" si="1045"/>
        <v>4.2204209176910847</v>
      </c>
      <c r="O6041" s="2">
        <f>IF('PV model'!$B$2&gt;0, 180-N6041,IF('PV model'!$B$2&lt;0,0-N6041,N6041))</f>
        <v>175.77957908230891</v>
      </c>
      <c r="P6041" s="2">
        <f>ABS(O6041-'PV model'!$B$5)</f>
        <v>29.220420917691087</v>
      </c>
      <c r="Q6041" s="3">
        <f t="shared" si="1041"/>
        <v>50.949642444742842</v>
      </c>
      <c r="R6041" s="3">
        <f t="shared" si="1046"/>
        <v>106.63275</v>
      </c>
      <c r="S6041" s="3">
        <f t="shared" si="1042"/>
        <v>289.25453404938861</v>
      </c>
      <c r="T6041" s="3">
        <f>(0.5*(1-COS(RADIANS(90-$X$3)))*(D6041+E6041)*'PV model'!$B$4)</f>
        <v>0</v>
      </c>
      <c r="U6041" s="3">
        <f t="shared" si="1047"/>
        <v>395.8872840493886</v>
      </c>
      <c r="V6041" s="3">
        <f>('PV model'!$B$13*(U6041/1000)*(1-'PV model'!$B$14*((20+C6041)-25))*'PV model'!$B$10)/'PV model'!$B$12</f>
        <v>38.290731183176995</v>
      </c>
    </row>
    <row r="6042" spans="1:22" x14ac:dyDescent="0.2">
      <c r="A6042" s="10">
        <f t="shared" si="1039"/>
        <v>252</v>
      </c>
      <c r="B6042" s="10">
        <f t="shared" si="1048"/>
        <v>13</v>
      </c>
      <c r="C6042" s="23">
        <v>13.5</v>
      </c>
      <c r="D6042" s="24">
        <v>107.7552</v>
      </c>
      <c r="E6042" s="24">
        <v>247.84200000000001</v>
      </c>
      <c r="F6042" s="48"/>
      <c r="G6042" s="48"/>
      <c r="H6042" s="1">
        <f t="shared" si="1049"/>
        <v>4.6189183149971109</v>
      </c>
      <c r="I6042" s="1">
        <f t="shared" si="1043"/>
        <v>3.4517738509163323</v>
      </c>
      <c r="J6042" s="4">
        <f>B6042+('PV model'!$B$3/15)+(I6042/60)</f>
        <v>12.780862897515272</v>
      </c>
      <c r="K6042" s="2">
        <f t="shared" si="1044"/>
        <v>-11.712943462729077</v>
      </c>
      <c r="L6042" s="2">
        <f>DEGREES(ASIN((((COS(RADIANS('PV model'!$B$2))*COS(RADIANS(H6042))*COS(RADIANS(K6042)))+(SIN(RADIANS('PV model'!$B$2))*SIN(RADIANS(H6042)))))))</f>
        <v>38.255988451253437</v>
      </c>
      <c r="M6042" s="3">
        <f t="shared" si="1040"/>
        <v>38.255988451253437</v>
      </c>
      <c r="N6042" s="2">
        <f t="shared" si="1045"/>
        <v>-14.932854397046343</v>
      </c>
      <c r="O6042" s="2">
        <f>IF('PV model'!$B$2&gt;0, 180-N6042,IF('PV model'!$B$2&lt;0,0-N6042,N6042))</f>
        <v>194.93285439704636</v>
      </c>
      <c r="P6042" s="2">
        <f>ABS(O6042-'PV model'!$B$5)</f>
        <v>10.067145602953644</v>
      </c>
      <c r="Q6042" s="3">
        <f t="shared" si="1041"/>
        <v>51.744011548746563</v>
      </c>
      <c r="R6042" s="3">
        <f t="shared" si="1046"/>
        <v>107.75520000000003</v>
      </c>
      <c r="S6042" s="3">
        <f t="shared" si="1042"/>
        <v>296.18073233245622</v>
      </c>
      <c r="T6042" s="3">
        <f>(0.5*(1-COS(RADIANS(90-$X$3)))*(D6042+E6042)*'PV model'!$B$4)</f>
        <v>0</v>
      </c>
      <c r="U6042" s="3">
        <f t="shared" si="1047"/>
        <v>403.93593233245622</v>
      </c>
      <c r="V6042" s="3">
        <f>('PV model'!$B$13*(U6042/1000)*(1-'PV model'!$B$14*((20+C6042)-25))*'PV model'!$B$10)/'PV model'!$B$12</f>
        <v>39.004602978889942</v>
      </c>
    </row>
    <row r="6043" spans="1:22" x14ac:dyDescent="0.2">
      <c r="A6043" s="10">
        <f t="shared" si="1039"/>
        <v>252</v>
      </c>
      <c r="B6043" s="10">
        <f t="shared" si="1048"/>
        <v>14</v>
      </c>
      <c r="C6043" s="23">
        <v>13.9</v>
      </c>
      <c r="D6043" s="24">
        <v>105.5103</v>
      </c>
      <c r="E6043" s="24">
        <v>235.494</v>
      </c>
      <c r="F6043" s="48"/>
      <c r="G6043" s="48"/>
      <c r="H6043" s="1">
        <f t="shared" si="1049"/>
        <v>4.6189183149971109</v>
      </c>
      <c r="I6043" s="1">
        <f t="shared" si="1043"/>
        <v>3.4517738509163323</v>
      </c>
      <c r="J6043" s="4">
        <f>B6043+('PV model'!$B$3/15)+(I6043/60)</f>
        <v>13.780862897515272</v>
      </c>
      <c r="K6043" s="2">
        <f t="shared" si="1044"/>
        <v>-26.712943462729079</v>
      </c>
      <c r="L6043" s="2">
        <f>DEGREES(ASIN((((COS(RADIANS('PV model'!$B$2))*COS(RADIANS(H6043))*COS(RADIANS(K6043)))+(SIN(RADIANS('PV model'!$B$2))*SIN(RADIANS(H6043)))))))</f>
        <v>34.797359683300868</v>
      </c>
      <c r="M6043" s="3">
        <f t="shared" si="1040"/>
        <v>34.797359683300868</v>
      </c>
      <c r="N6043" s="2">
        <f t="shared" si="1045"/>
        <v>-33.067969555665158</v>
      </c>
      <c r="O6043" s="2">
        <f>IF('PV model'!$B$2&gt;0, 180-N6043,IF('PV model'!$B$2&lt;0,0-N6043,N6043))</f>
        <v>213.06796955566517</v>
      </c>
      <c r="P6043" s="2">
        <f>ABS(O6043-'PV model'!$B$5)</f>
        <v>8.0679695556651723</v>
      </c>
      <c r="Q6043" s="3">
        <f t="shared" si="1041"/>
        <v>55.202640316699132</v>
      </c>
      <c r="R6043" s="3">
        <f t="shared" si="1046"/>
        <v>105.5103</v>
      </c>
      <c r="S6043" s="3">
        <f t="shared" si="1042"/>
        <v>281.53883997125195</v>
      </c>
      <c r="T6043" s="3">
        <f>(0.5*(1-COS(RADIANS(90-$X$3)))*(D6043+E6043)*'PV model'!$B$4)</f>
        <v>0</v>
      </c>
      <c r="U6043" s="3">
        <f t="shared" si="1047"/>
        <v>387.04913997125198</v>
      </c>
      <c r="V6043" s="3">
        <f>('PV model'!$B$13*(U6043/1000)*(1-'PV model'!$B$14*((20+C6043)-25))*'PV model'!$B$10)/'PV model'!$B$12</f>
        <v>37.31208825120401</v>
      </c>
    </row>
    <row r="6044" spans="1:22" x14ac:dyDescent="0.2">
      <c r="A6044" s="10">
        <f t="shared" si="1039"/>
        <v>252</v>
      </c>
      <c r="B6044" s="10">
        <f t="shared" si="1048"/>
        <v>15</v>
      </c>
      <c r="C6044" s="23">
        <v>14.3</v>
      </c>
      <c r="D6044" s="24">
        <v>53.877600000000001</v>
      </c>
      <c r="E6044" s="24">
        <v>224.91</v>
      </c>
      <c r="F6044" s="48"/>
      <c r="G6044" s="48"/>
      <c r="H6044" s="1">
        <f t="shared" si="1049"/>
        <v>4.6189183149971109</v>
      </c>
      <c r="I6044" s="1">
        <f t="shared" si="1043"/>
        <v>3.4517738509163323</v>
      </c>
      <c r="J6044" s="4">
        <f>B6044+('PV model'!$B$3/15)+(I6044/60)</f>
        <v>14.780862897515272</v>
      </c>
      <c r="K6044" s="2">
        <f t="shared" si="1044"/>
        <v>-41.712943462729079</v>
      </c>
      <c r="L6044" s="2">
        <f>DEGREES(ASIN((((COS(RADIANS('PV model'!$B$2))*COS(RADIANS(H6044))*COS(RADIANS(K6044)))+(SIN(RADIANS('PV model'!$B$2))*SIN(RADIANS(H6044)))))))</f>
        <v>29.19657671754528</v>
      </c>
      <c r="M6044" s="3">
        <f t="shared" si="1040"/>
        <v>29.19657671754528</v>
      </c>
      <c r="N6044" s="2">
        <f t="shared" si="1045"/>
        <v>-49.443508760322899</v>
      </c>
      <c r="O6044" s="2">
        <f>IF('PV model'!$B$2&gt;0, 180-N6044,IF('PV model'!$B$2&lt;0,0-N6044,N6044))</f>
        <v>229.44350876032291</v>
      </c>
      <c r="P6044" s="2">
        <f>ABS(O6044-'PV model'!$B$5)</f>
        <v>24.443508760322914</v>
      </c>
      <c r="Q6044" s="3">
        <f t="shared" si="1041"/>
        <v>60.803423282454716</v>
      </c>
      <c r="R6044" s="3">
        <f t="shared" si="1046"/>
        <v>53.877600000000015</v>
      </c>
      <c r="S6044" s="3">
        <f t="shared" si="1042"/>
        <v>251.99073333233343</v>
      </c>
      <c r="T6044" s="3">
        <f>(0.5*(1-COS(RADIANS(90-$X$3)))*(D6044+E6044)*'PV model'!$B$4)</f>
        <v>0</v>
      </c>
      <c r="U6044" s="3">
        <f t="shared" si="1047"/>
        <v>305.86833333233346</v>
      </c>
      <c r="V6044" s="3">
        <f>('PV model'!$B$13*(U6044/1000)*(1-'PV model'!$B$14*((20+C6044)-25))*'PV model'!$B$10)/'PV model'!$B$12</f>
        <v>29.437223531983772</v>
      </c>
    </row>
    <row r="6045" spans="1:22" x14ac:dyDescent="0.2">
      <c r="A6045" s="10">
        <f t="shared" si="1039"/>
        <v>252</v>
      </c>
      <c r="B6045" s="10">
        <f t="shared" si="1048"/>
        <v>16</v>
      </c>
      <c r="C6045" s="23">
        <v>14.7</v>
      </c>
      <c r="D6045" s="24">
        <v>46.020450000000004</v>
      </c>
      <c r="E6045" s="24">
        <v>176.4</v>
      </c>
      <c r="F6045" s="48"/>
      <c r="G6045" s="48"/>
      <c r="H6045" s="1">
        <f t="shared" si="1049"/>
        <v>4.6189183149971109</v>
      </c>
      <c r="I6045" s="1">
        <f t="shared" si="1043"/>
        <v>3.4517738509163323</v>
      </c>
      <c r="J6045" s="4">
        <f>B6045+('PV model'!$B$3/15)+(I6045/60)</f>
        <v>15.780862897515272</v>
      </c>
      <c r="K6045" s="2">
        <f t="shared" si="1044"/>
        <v>-56.712943462729079</v>
      </c>
      <c r="L6045" s="2">
        <f>DEGREES(ASIN((((COS(RADIANS('PV model'!$B$2))*COS(RADIANS(H6045))*COS(RADIANS(K6045)))+(SIN(RADIANS('PV model'!$B$2))*SIN(RADIANS(H6045)))))))</f>
        <v>22.099655247473141</v>
      </c>
      <c r="M6045" s="3">
        <f t="shared" si="1040"/>
        <v>22.099655247473141</v>
      </c>
      <c r="N6045" s="2">
        <f t="shared" si="1045"/>
        <v>-64.064413917560884</v>
      </c>
      <c r="O6045" s="2">
        <f>IF('PV model'!$B$2&gt;0, 180-N6045,IF('PV model'!$B$2&lt;0,0-N6045,N6045))</f>
        <v>244.0644139175609</v>
      </c>
      <c r="P6045" s="2">
        <f>ABS(O6045-'PV model'!$B$5)</f>
        <v>39.064413917560898</v>
      </c>
      <c r="Q6045" s="3">
        <f t="shared" si="1041"/>
        <v>67.900344752526863</v>
      </c>
      <c r="R6045" s="3">
        <f t="shared" si="1046"/>
        <v>46.02044999999999</v>
      </c>
      <c r="S6045" s="3">
        <f t="shared" si="1042"/>
        <v>195.82019364966999</v>
      </c>
      <c r="T6045" s="3">
        <f>(0.5*(1-COS(RADIANS(90-$X$3)))*(D6045+E6045)*'PV model'!$B$4)</f>
        <v>0</v>
      </c>
      <c r="U6045" s="3">
        <f t="shared" si="1047"/>
        <v>241.84064364966997</v>
      </c>
      <c r="V6045" s="3">
        <f>('PV model'!$B$13*(U6045/1000)*(1-'PV model'!$B$14*((20+C6045)-25))*'PV model'!$B$10)/'PV model'!$B$12</f>
        <v>23.236424378539233</v>
      </c>
    </row>
    <row r="6046" spans="1:22" x14ac:dyDescent="0.2">
      <c r="A6046" s="10">
        <f t="shared" si="1039"/>
        <v>252</v>
      </c>
      <c r="B6046" s="10">
        <f t="shared" si="1048"/>
        <v>17</v>
      </c>
      <c r="C6046" s="23">
        <v>14.2</v>
      </c>
      <c r="D6046" s="24">
        <v>148.1634</v>
      </c>
      <c r="E6046" s="24">
        <v>127.89</v>
      </c>
      <c r="F6046" s="48"/>
      <c r="G6046" s="48"/>
      <c r="H6046" s="1">
        <f t="shared" si="1049"/>
        <v>4.6189183149971109</v>
      </c>
      <c r="I6046" s="1">
        <f t="shared" si="1043"/>
        <v>3.4517738509163323</v>
      </c>
      <c r="J6046" s="4">
        <f>B6046+('PV model'!$B$3/15)+(I6046/60)</f>
        <v>16.78086289751527</v>
      </c>
      <c r="K6046" s="2">
        <f t="shared" si="1044"/>
        <v>-71.712943462729044</v>
      </c>
      <c r="L6046" s="2">
        <f>DEGREES(ASIN((((COS(RADIANS('PV model'!$B$2))*COS(RADIANS(H6046))*COS(RADIANS(K6046)))+(SIN(RADIANS('PV model'!$B$2))*SIN(RADIANS(H6046)))))))</f>
        <v>14.094025334527291</v>
      </c>
      <c r="M6046" s="3">
        <f t="shared" si="1040"/>
        <v>14.094025334527291</v>
      </c>
      <c r="N6046" s="2">
        <f t="shared" si="1045"/>
        <v>-77.365817289006472</v>
      </c>
      <c r="O6046" s="2">
        <f>IF('PV model'!$B$2&gt;0, 180-N6046,IF('PV model'!$B$2&lt;0,0-N6046,N6046))</f>
        <v>257.36581728900649</v>
      </c>
      <c r="P6046" s="2">
        <f>ABS(O6046-'PV model'!$B$5)</f>
        <v>52.365817289006486</v>
      </c>
      <c r="Q6046" s="3">
        <f t="shared" si="1041"/>
        <v>75.905974665472712</v>
      </c>
      <c r="R6046" s="3">
        <f t="shared" si="1046"/>
        <v>148.16339999999994</v>
      </c>
      <c r="S6046" s="3">
        <f t="shared" si="1042"/>
        <v>151.83433550270004</v>
      </c>
      <c r="T6046" s="3">
        <f>(0.5*(1-COS(RADIANS(90-$X$3)))*(D6046+E6046)*'PV model'!$B$4)</f>
        <v>0</v>
      </c>
      <c r="U6046" s="3">
        <f t="shared" si="1047"/>
        <v>299.99773550269998</v>
      </c>
      <c r="V6046" s="3">
        <f>('PV model'!$B$13*(U6046/1000)*(1-'PV model'!$B$14*((20+C6046)-25))*'PV model'!$B$10)/'PV model'!$B$12</f>
        <v>28.88422357086661</v>
      </c>
    </row>
    <row r="6047" spans="1:22" x14ac:dyDescent="0.2">
      <c r="A6047" s="10">
        <f t="shared" si="1039"/>
        <v>252</v>
      </c>
      <c r="B6047" s="10">
        <f t="shared" si="1048"/>
        <v>18</v>
      </c>
      <c r="C6047" s="23">
        <v>14.7</v>
      </c>
      <c r="D6047" s="24">
        <v>96.530699999999996</v>
      </c>
      <c r="E6047" s="24">
        <v>71.441999999999993</v>
      </c>
      <c r="F6047" s="48"/>
      <c r="G6047" s="48"/>
      <c r="H6047" s="1">
        <f t="shared" si="1049"/>
        <v>4.6189183149971109</v>
      </c>
      <c r="I6047" s="1">
        <f t="shared" si="1043"/>
        <v>3.4517738509163323</v>
      </c>
      <c r="J6047" s="4">
        <f>B6047+('PV model'!$B$3/15)+(I6047/60)</f>
        <v>17.78086289751527</v>
      </c>
      <c r="K6047" s="2">
        <f t="shared" si="1044"/>
        <v>-86.712943462729044</v>
      </c>
      <c r="L6047" s="2">
        <f>DEGREES(ASIN((((COS(RADIANS('PV model'!$B$2))*COS(RADIANS(H6047))*COS(RADIANS(K6047)))+(SIN(RADIANS('PV model'!$B$2))*SIN(RADIANS(H6047)))))))</f>
        <v>5.6664273276796555</v>
      </c>
      <c r="M6047" s="3">
        <f t="shared" si="1040"/>
        <v>5.6664273276796555</v>
      </c>
      <c r="N6047" s="2">
        <f t="shared" si="1045"/>
        <v>-89.914261679235693</v>
      </c>
      <c r="O6047" s="2">
        <f>IF('PV model'!$B$2&gt;0, 180-N6047,IF('PV model'!$B$2&lt;0,0-N6047,N6047))</f>
        <v>269.91426167923566</v>
      </c>
      <c r="P6047" s="2">
        <f>ABS(O6047-'PV model'!$B$5)</f>
        <v>64.914261679235665</v>
      </c>
      <c r="Q6047" s="3">
        <f t="shared" si="1041"/>
        <v>84.333572672320344</v>
      </c>
      <c r="R6047" s="3">
        <f t="shared" si="1046"/>
        <v>96.53070000000011</v>
      </c>
      <c r="S6047" s="3">
        <f t="shared" si="1042"/>
        <v>82.430260923120088</v>
      </c>
      <c r="T6047" s="3">
        <f>(0.5*(1-COS(RADIANS(90-$X$3)))*(D6047+E6047)*'PV model'!$B$4)</f>
        <v>0</v>
      </c>
      <c r="U6047" s="3">
        <f t="shared" si="1047"/>
        <v>178.96096092312018</v>
      </c>
      <c r="V6047" s="3">
        <f>('PV model'!$B$13*(U6047/1000)*(1-'PV model'!$B$14*((20+C6047)-25))*'PV model'!$B$10)/'PV model'!$B$12</f>
        <v>17.194846872904737</v>
      </c>
    </row>
    <row r="6048" spans="1:22" x14ac:dyDescent="0.2">
      <c r="A6048" s="10">
        <f t="shared" si="1039"/>
        <v>252</v>
      </c>
      <c r="B6048" s="10">
        <f t="shared" si="1048"/>
        <v>19</v>
      </c>
      <c r="C6048" s="23">
        <v>14.8</v>
      </c>
      <c r="D6048" s="24">
        <v>0</v>
      </c>
      <c r="E6048" s="24">
        <v>14.112</v>
      </c>
      <c r="F6048" s="48"/>
      <c r="G6048" s="48"/>
      <c r="H6048" s="1">
        <f t="shared" si="1049"/>
        <v>4.6189183149971109</v>
      </c>
      <c r="I6048" s="1">
        <f t="shared" si="1043"/>
        <v>3.4517738509163323</v>
      </c>
      <c r="J6048" s="4">
        <f>B6048+('PV model'!$B$3/15)+(I6048/60)</f>
        <v>18.78086289751527</v>
      </c>
      <c r="K6048" s="2">
        <f t="shared" si="1044"/>
        <v>-101.71294346272904</v>
      </c>
      <c r="L6048" s="2">
        <f>DEGREES(ASIN((((COS(RADIANS('PV model'!$B$2))*COS(RADIANS(H6048))*COS(RADIANS(K6048)))+(SIN(RADIANS('PV model'!$B$2))*SIN(RADIANS(H6048)))))))</f>
        <v>-2.7653989646029915</v>
      </c>
      <c r="M6048" s="3">
        <f t="shared" si="1040"/>
        <v>0</v>
      </c>
      <c r="N6048" s="2">
        <f t="shared" si="1045"/>
        <v>-77.724037310294463</v>
      </c>
      <c r="O6048" s="2">
        <f>IF('PV model'!$B$2&gt;0, 180-N6048,IF('PV model'!$B$2&lt;0,0-N6048,N6048))</f>
        <v>257.72403731029448</v>
      </c>
      <c r="P6048" s="2">
        <f>ABS(O6048-'PV model'!$B$5)</f>
        <v>52.724037310294477</v>
      </c>
      <c r="Q6048" s="3">
        <f t="shared" si="1041"/>
        <v>92.765398964602994</v>
      </c>
      <c r="R6048" s="3">
        <f t="shared" si="1046"/>
        <v>0</v>
      </c>
      <c r="S6048" s="3">
        <f t="shared" si="1042"/>
        <v>14.112</v>
      </c>
      <c r="T6048" s="3">
        <f>(0.5*(1-COS(RADIANS(90-$X$3)))*(D6048+E6048)*'PV model'!$B$4)</f>
        <v>0</v>
      </c>
      <c r="U6048" s="3">
        <f t="shared" si="1047"/>
        <v>14.112</v>
      </c>
      <c r="V6048" s="3">
        <f>('PV model'!$B$13*(U6048/1000)*(1-'PV model'!$B$14*((20+C6048)-25))*'PV model'!$B$10)/'PV model'!$B$12</f>
        <v>1.3553386076159999</v>
      </c>
    </row>
    <row r="6049" spans="1:22" x14ac:dyDescent="0.2">
      <c r="A6049" s="10">
        <f t="shared" si="1039"/>
        <v>252</v>
      </c>
      <c r="B6049" s="10">
        <f t="shared" si="1048"/>
        <v>20</v>
      </c>
      <c r="C6049" s="23">
        <v>11.2</v>
      </c>
      <c r="D6049" s="24">
        <v>0</v>
      </c>
      <c r="E6049" s="24">
        <v>0</v>
      </c>
      <c r="F6049" s="48"/>
      <c r="G6049" s="48"/>
      <c r="H6049" s="1">
        <f t="shared" si="1049"/>
        <v>4.6189183149971109</v>
      </c>
      <c r="I6049" s="1">
        <f t="shared" si="1043"/>
        <v>3.4517738509163323</v>
      </c>
      <c r="J6049" s="4">
        <f>B6049+('PV model'!$B$3/15)+(I6049/60)</f>
        <v>19.78086289751527</v>
      </c>
      <c r="K6049" s="2">
        <f t="shared" si="1044"/>
        <v>-116.71294346272904</v>
      </c>
      <c r="L6049" s="2">
        <f>DEGREES(ASIN((((COS(RADIANS('PV model'!$B$2))*COS(RADIANS(H6049))*COS(RADIANS(K6049)))+(SIN(RADIANS('PV model'!$B$2))*SIN(RADIANS(H6049)))))))</f>
        <v>-10.802211455058952</v>
      </c>
      <c r="M6049" s="3">
        <f t="shared" si="1040"/>
        <v>0</v>
      </c>
      <c r="N6049" s="2">
        <f t="shared" si="1045"/>
        <v>-65.016677765015217</v>
      </c>
      <c r="O6049" s="2">
        <f>IF('PV model'!$B$2&gt;0, 180-N6049,IF('PV model'!$B$2&lt;0,0-N6049,N6049))</f>
        <v>245.01667776501523</v>
      </c>
      <c r="P6049" s="2">
        <f>ABS(O6049-'PV model'!$B$5)</f>
        <v>40.016677765015231</v>
      </c>
      <c r="Q6049" s="3">
        <f t="shared" si="1041"/>
        <v>100.80221145505895</v>
      </c>
      <c r="R6049" s="3">
        <f t="shared" si="1046"/>
        <v>0</v>
      </c>
      <c r="S6049" s="3">
        <f t="shared" si="1042"/>
        <v>0</v>
      </c>
      <c r="T6049" s="3">
        <f>(0.5*(1-COS(RADIANS(90-$X$3)))*(D6049+E6049)*'PV model'!$B$4)</f>
        <v>0</v>
      </c>
      <c r="U6049" s="3">
        <f t="shared" si="1047"/>
        <v>0</v>
      </c>
      <c r="V6049" s="3">
        <f>('PV model'!$B$13*(U6049/1000)*(1-'PV model'!$B$14*((20+C6049)-25))*'PV model'!$B$10)/'PV model'!$B$12</f>
        <v>0</v>
      </c>
    </row>
    <row r="6050" spans="1:22" x14ac:dyDescent="0.2">
      <c r="A6050" s="10">
        <f t="shared" si="1039"/>
        <v>252</v>
      </c>
      <c r="B6050" s="10">
        <f t="shared" si="1048"/>
        <v>21</v>
      </c>
      <c r="C6050" s="23">
        <v>9.1</v>
      </c>
      <c r="D6050" s="24">
        <v>0</v>
      </c>
      <c r="E6050" s="24">
        <v>0</v>
      </c>
      <c r="F6050" s="48"/>
      <c r="G6050" s="48"/>
      <c r="H6050" s="1">
        <f t="shared" si="1049"/>
        <v>4.6189183149971109</v>
      </c>
      <c r="I6050" s="1">
        <f t="shared" si="1043"/>
        <v>3.4517738509163323</v>
      </c>
      <c r="J6050" s="4">
        <f>B6050+('PV model'!$B$3/15)+(I6050/60)</f>
        <v>20.78086289751527</v>
      </c>
      <c r="K6050" s="2">
        <f t="shared" si="1044"/>
        <v>-131.71294346272904</v>
      </c>
      <c r="L6050" s="2">
        <f>DEGREES(ASIN((((COS(RADIANS('PV model'!$B$2))*COS(RADIANS(H6050))*COS(RADIANS(K6050)))+(SIN(RADIANS('PV model'!$B$2))*SIN(RADIANS(H6050)))))))</f>
        <v>-18.016862448462785</v>
      </c>
      <c r="M6050" s="3">
        <f t="shared" si="1040"/>
        <v>0</v>
      </c>
      <c r="N6050" s="2">
        <f t="shared" si="1045"/>
        <v>-51.483565661834561</v>
      </c>
      <c r="O6050" s="2">
        <f>IF('PV model'!$B$2&gt;0, 180-N6050,IF('PV model'!$B$2&lt;0,0-N6050,N6050))</f>
        <v>231.48356566183458</v>
      </c>
      <c r="P6050" s="2">
        <f>ABS(O6050-'PV model'!$B$5)</f>
        <v>26.483565661834575</v>
      </c>
      <c r="Q6050" s="3">
        <f t="shared" si="1041"/>
        <v>108.01686244846279</v>
      </c>
      <c r="R6050" s="3">
        <f t="shared" si="1046"/>
        <v>0</v>
      </c>
      <c r="S6050" s="3">
        <f t="shared" si="1042"/>
        <v>0</v>
      </c>
      <c r="T6050" s="3">
        <f>(0.5*(1-COS(RADIANS(90-$X$3)))*(D6050+E6050)*'PV model'!$B$4)</f>
        <v>0</v>
      </c>
      <c r="U6050" s="3">
        <f t="shared" si="1047"/>
        <v>0</v>
      </c>
      <c r="V6050" s="3">
        <f>('PV model'!$B$13*(U6050/1000)*(1-'PV model'!$B$14*((20+C6050)-25))*'PV model'!$B$10)/'PV model'!$B$12</f>
        <v>0</v>
      </c>
    </row>
    <row r="6051" spans="1:22" x14ac:dyDescent="0.2">
      <c r="A6051" s="10">
        <f t="shared" si="1039"/>
        <v>252</v>
      </c>
      <c r="B6051" s="10">
        <f t="shared" si="1048"/>
        <v>22</v>
      </c>
      <c r="C6051" s="23">
        <v>10.1</v>
      </c>
      <c r="D6051" s="24">
        <v>0</v>
      </c>
      <c r="E6051" s="24">
        <v>0</v>
      </c>
      <c r="F6051" s="48"/>
      <c r="G6051" s="48"/>
      <c r="H6051" s="1">
        <f t="shared" si="1049"/>
        <v>4.6189183149971109</v>
      </c>
      <c r="I6051" s="1">
        <f t="shared" si="1043"/>
        <v>3.4517738509163323</v>
      </c>
      <c r="J6051" s="4">
        <f>B6051+('PV model'!$B$3/15)+(I6051/60)</f>
        <v>21.78086289751527</v>
      </c>
      <c r="K6051" s="2">
        <f t="shared" si="1044"/>
        <v>-146.71294346272904</v>
      </c>
      <c r="L6051" s="2">
        <f>DEGREES(ASIN((((COS(RADIANS('PV model'!$B$2))*COS(RADIANS(H6051))*COS(RADIANS(K6051)))+(SIN(RADIANS('PV model'!$B$2))*SIN(RADIANS(H6051)))))))</f>
        <v>-23.927088210537001</v>
      </c>
      <c r="M6051" s="3">
        <f t="shared" si="1040"/>
        <v>0</v>
      </c>
      <c r="N6051" s="2">
        <f t="shared" si="1045"/>
        <v>-36.761391124098111</v>
      </c>
      <c r="O6051" s="2">
        <f>IF('PV model'!$B$2&gt;0, 180-N6051,IF('PV model'!$B$2&lt;0,0-N6051,N6051))</f>
        <v>216.76139112409811</v>
      </c>
      <c r="P6051" s="2">
        <f>ABS(O6051-'PV model'!$B$5)</f>
        <v>11.761391124098111</v>
      </c>
      <c r="Q6051" s="3">
        <f t="shared" si="1041"/>
        <v>113.92708821053699</v>
      </c>
      <c r="R6051" s="3">
        <f t="shared" si="1046"/>
        <v>0</v>
      </c>
      <c r="S6051" s="3">
        <f t="shared" si="1042"/>
        <v>0</v>
      </c>
      <c r="T6051" s="3">
        <f>(0.5*(1-COS(RADIANS(90-$X$3)))*(D6051+E6051)*'PV model'!$B$4)</f>
        <v>0</v>
      </c>
      <c r="U6051" s="3">
        <f t="shared" si="1047"/>
        <v>0</v>
      </c>
      <c r="V6051" s="3">
        <f>('PV model'!$B$13*(U6051/1000)*(1-'PV model'!$B$14*((20+C6051)-25))*'PV model'!$B$10)/'PV model'!$B$12</f>
        <v>0</v>
      </c>
    </row>
    <row r="6052" spans="1:22" x14ac:dyDescent="0.2">
      <c r="A6052" s="10">
        <f t="shared" si="1039"/>
        <v>252</v>
      </c>
      <c r="B6052" s="10">
        <f t="shared" si="1048"/>
        <v>23</v>
      </c>
      <c r="C6052" s="23">
        <v>10.3</v>
      </c>
      <c r="D6052" s="24">
        <v>0</v>
      </c>
      <c r="E6052" s="24">
        <v>0</v>
      </c>
      <c r="F6052" s="48"/>
      <c r="G6052" s="48"/>
      <c r="H6052" s="1">
        <f t="shared" si="1049"/>
        <v>4.6189183149971109</v>
      </c>
      <c r="I6052" s="1">
        <f t="shared" si="1043"/>
        <v>3.4517738509163323</v>
      </c>
      <c r="J6052" s="4">
        <f>B6052+('PV model'!$B$3/15)+(I6052/60)</f>
        <v>22.78086289751527</v>
      </c>
      <c r="K6052" s="2">
        <f t="shared" si="1044"/>
        <v>-161.71294346272904</v>
      </c>
      <c r="L6052" s="2">
        <f>DEGREES(ASIN((((COS(RADIANS('PV model'!$B$2))*COS(RADIANS(H6052))*COS(RADIANS(K6052)))+(SIN(RADIANS('PV model'!$B$2))*SIN(RADIANS(H6052)))))))</f>
        <v>-28.014098666251328</v>
      </c>
      <c r="M6052" s="3">
        <f t="shared" si="1040"/>
        <v>0</v>
      </c>
      <c r="N6052" s="2">
        <f t="shared" si="1045"/>
        <v>-20.748573291947952</v>
      </c>
      <c r="O6052" s="2">
        <f>IF('PV model'!$B$2&gt;0, 180-N6052,IF('PV model'!$B$2&lt;0,0-N6052,N6052))</f>
        <v>200.74857329194796</v>
      </c>
      <c r="P6052" s="2">
        <f>ABS(O6052-'PV model'!$B$5)</f>
        <v>4.2514267080520369</v>
      </c>
      <c r="Q6052" s="3">
        <f t="shared" si="1041"/>
        <v>118.01409866625133</v>
      </c>
      <c r="R6052" s="3">
        <f t="shared" si="1046"/>
        <v>0</v>
      </c>
      <c r="S6052" s="3">
        <f t="shared" si="1042"/>
        <v>0</v>
      </c>
      <c r="T6052" s="3">
        <f>(0.5*(1-COS(RADIANS(90-$X$3)))*(D6052+E6052)*'PV model'!$B$4)</f>
        <v>0</v>
      </c>
      <c r="U6052" s="3">
        <f t="shared" si="1047"/>
        <v>0</v>
      </c>
      <c r="V6052" s="3">
        <f>('PV model'!$B$13*(U6052/1000)*(1-'PV model'!$B$14*((20+C6052)-25))*'PV model'!$B$10)/'PV model'!$B$12</f>
        <v>0</v>
      </c>
    </row>
    <row r="6053" spans="1:22" x14ac:dyDescent="0.2">
      <c r="A6053" s="10">
        <f t="shared" si="1039"/>
        <v>252</v>
      </c>
      <c r="B6053" s="10">
        <f t="shared" si="1048"/>
        <v>24</v>
      </c>
      <c r="C6053" s="23">
        <v>10</v>
      </c>
      <c r="D6053" s="24">
        <v>0</v>
      </c>
      <c r="E6053" s="24">
        <v>0</v>
      </c>
      <c r="F6053" s="48"/>
      <c r="G6053" s="48"/>
      <c r="H6053" s="1">
        <f t="shared" si="1049"/>
        <v>4.6189183149971109</v>
      </c>
      <c r="I6053" s="1">
        <f t="shared" si="1043"/>
        <v>3.4517738509163323</v>
      </c>
      <c r="J6053" s="4">
        <f>B6053+('PV model'!$B$3/15)+(I6053/60)</f>
        <v>23.78086289751527</v>
      </c>
      <c r="K6053" s="2">
        <f t="shared" si="1044"/>
        <v>-176.71294346272904</v>
      </c>
      <c r="L6053" s="2">
        <f>DEGREES(ASIN((((COS(RADIANS('PV model'!$B$2))*COS(RADIANS(H6053))*COS(RADIANS(K6053)))+(SIN(RADIANS('PV model'!$B$2))*SIN(RADIANS(H6053)))))))</f>
        <v>-29.819723206975073</v>
      </c>
      <c r="M6053" s="3">
        <f t="shared" si="1040"/>
        <v>0</v>
      </c>
      <c r="N6053" s="2">
        <f t="shared" si="1045"/>
        <v>-3.7770616808011015</v>
      </c>
      <c r="O6053" s="2">
        <f>IF('PV model'!$B$2&gt;0, 180-N6053,IF('PV model'!$B$2&lt;0,0-N6053,N6053))</f>
        <v>183.7770616808011</v>
      </c>
      <c r="P6053" s="2">
        <f>ABS(O6053-'PV model'!$B$5)</f>
        <v>21.222938319198903</v>
      </c>
      <c r="Q6053" s="3">
        <f t="shared" si="1041"/>
        <v>119.81972320697508</v>
      </c>
      <c r="R6053" s="3">
        <f t="shared" si="1046"/>
        <v>0</v>
      </c>
      <c r="S6053" s="3">
        <f t="shared" si="1042"/>
        <v>0</v>
      </c>
      <c r="T6053" s="3">
        <f>(0.5*(1-COS(RADIANS(90-$X$3)))*(D6053+E6053)*'PV model'!$B$4)</f>
        <v>0</v>
      </c>
      <c r="U6053" s="3">
        <f t="shared" si="1047"/>
        <v>0</v>
      </c>
      <c r="V6053" s="3">
        <f>('PV model'!$B$13*(U6053/1000)*(1-'PV model'!$B$14*((20+C6053)-25))*'PV model'!$B$10)/'PV model'!$B$12</f>
        <v>0</v>
      </c>
    </row>
    <row r="6054" spans="1:22" x14ac:dyDescent="0.2">
      <c r="A6054" s="10">
        <f t="shared" si="1039"/>
        <v>253</v>
      </c>
      <c r="B6054" s="10">
        <f t="shared" si="1048"/>
        <v>1</v>
      </c>
      <c r="C6054" s="23">
        <v>8.3000000000000007</v>
      </c>
      <c r="D6054" s="24">
        <v>0</v>
      </c>
      <c r="E6054" s="24">
        <v>0</v>
      </c>
      <c r="F6054" s="48"/>
      <c r="G6054" s="48"/>
      <c r="H6054" s="1">
        <f t="shared" si="1049"/>
        <v>4.2222256303015033</v>
      </c>
      <c r="I6054" s="1">
        <f t="shared" si="1043"/>
        <v>3.8192441665351358</v>
      </c>
      <c r="J6054" s="4">
        <f>B6054+('PV model'!$B$3/15)+(I6054/60)</f>
        <v>0.78698740277558565</v>
      </c>
      <c r="K6054" s="2">
        <f t="shared" si="1044"/>
        <v>168.19518895836623</v>
      </c>
      <c r="L6054" s="2">
        <f>DEGREES(ASIN((((COS(RADIANS('PV model'!$B$2))*COS(RADIANS(H6054))*COS(RADIANS(K6054)))+(SIN(RADIANS('PV model'!$B$2))*SIN(RADIANS(H6054)))))))</f>
        <v>-29.488299146798763</v>
      </c>
      <c r="M6054" s="3">
        <f t="shared" si="1040"/>
        <v>0</v>
      </c>
      <c r="N6054" s="2">
        <f t="shared" si="1045"/>
        <v>13.555450091108</v>
      </c>
      <c r="O6054" s="2">
        <f>IF('PV model'!$B$2&gt;0, 180-N6054,IF('PV model'!$B$2&lt;0,0-N6054,N6054))</f>
        <v>166.44454990889199</v>
      </c>
      <c r="P6054" s="2">
        <f>ABS(O6054-'PV model'!$B$5)</f>
        <v>38.555450091108014</v>
      </c>
      <c r="Q6054" s="3">
        <f t="shared" si="1041"/>
        <v>119.48829914679877</v>
      </c>
      <c r="R6054" s="3">
        <f t="shared" si="1046"/>
        <v>0</v>
      </c>
      <c r="S6054" s="3">
        <f t="shared" si="1042"/>
        <v>0</v>
      </c>
      <c r="T6054" s="3">
        <f>(0.5*(1-COS(RADIANS(90-$X$3)))*(D6054+E6054)*'PV model'!$B$4)</f>
        <v>0</v>
      </c>
      <c r="U6054" s="3">
        <f t="shared" si="1047"/>
        <v>0</v>
      </c>
      <c r="V6054" s="3">
        <f>('PV model'!$B$13*(U6054/1000)*(1-'PV model'!$B$14*((20+C6054)-25))*'PV model'!$B$10)/'PV model'!$B$12</f>
        <v>0</v>
      </c>
    </row>
    <row r="6055" spans="1:22" x14ac:dyDescent="0.2">
      <c r="A6055" s="10">
        <f t="shared" si="1039"/>
        <v>253</v>
      </c>
      <c r="B6055" s="10">
        <f t="shared" si="1048"/>
        <v>2</v>
      </c>
      <c r="C6055" s="23">
        <v>8.1999999999999993</v>
      </c>
      <c r="D6055" s="24">
        <v>0</v>
      </c>
      <c r="E6055" s="24">
        <v>0</v>
      </c>
      <c r="F6055" s="48"/>
      <c r="G6055" s="48"/>
      <c r="H6055" s="1">
        <f t="shared" si="1049"/>
        <v>4.2222256303015033</v>
      </c>
      <c r="I6055" s="1">
        <f t="shared" si="1043"/>
        <v>3.8192441665351358</v>
      </c>
      <c r="J6055" s="4">
        <f>B6055+('PV model'!$B$3/15)+(I6055/60)</f>
        <v>1.7869874027755857</v>
      </c>
      <c r="K6055" s="2">
        <f t="shared" si="1044"/>
        <v>153.19518895836623</v>
      </c>
      <c r="L6055" s="2">
        <f>DEGREES(ASIN((((COS(RADIANS('PV model'!$B$2))*COS(RADIANS(H6055))*COS(RADIANS(K6055)))+(SIN(RADIANS('PV model'!$B$2))*SIN(RADIANS(H6055)))))))</f>
        <v>-26.327174865879549</v>
      </c>
      <c r="M6055" s="3">
        <f t="shared" si="1040"/>
        <v>0</v>
      </c>
      <c r="N6055" s="2">
        <f t="shared" si="1045"/>
        <v>30.117474395745194</v>
      </c>
      <c r="O6055" s="2">
        <f>IF('PV model'!$B$2&gt;0, 180-N6055,IF('PV model'!$B$2&lt;0,0-N6055,N6055))</f>
        <v>149.88252560425479</v>
      </c>
      <c r="P6055" s="2">
        <f>ABS(O6055-'PV model'!$B$5)</f>
        <v>55.117474395745205</v>
      </c>
      <c r="Q6055" s="3">
        <f t="shared" si="1041"/>
        <v>116.32717486587956</v>
      </c>
      <c r="R6055" s="3">
        <f t="shared" si="1046"/>
        <v>0</v>
      </c>
      <c r="S6055" s="3">
        <f t="shared" si="1042"/>
        <v>0</v>
      </c>
      <c r="T6055" s="3">
        <f>(0.5*(1-COS(RADIANS(90-$X$3)))*(D6055+E6055)*'PV model'!$B$4)</f>
        <v>0</v>
      </c>
      <c r="U6055" s="3">
        <f t="shared" si="1047"/>
        <v>0</v>
      </c>
      <c r="V6055" s="3">
        <f>('PV model'!$B$13*(U6055/1000)*(1-'PV model'!$B$14*((20+C6055)-25))*'PV model'!$B$10)/'PV model'!$B$12</f>
        <v>0</v>
      </c>
    </row>
    <row r="6056" spans="1:22" x14ac:dyDescent="0.2">
      <c r="A6056" s="10">
        <f t="shared" si="1039"/>
        <v>253</v>
      </c>
      <c r="B6056" s="10">
        <f t="shared" si="1048"/>
        <v>3</v>
      </c>
      <c r="C6056" s="23">
        <v>7.8</v>
      </c>
      <c r="D6056" s="24">
        <v>0</v>
      </c>
      <c r="E6056" s="24">
        <v>0</v>
      </c>
      <c r="F6056" s="48"/>
      <c r="G6056" s="48"/>
      <c r="H6056" s="1">
        <f t="shared" si="1049"/>
        <v>4.2222256303015033</v>
      </c>
      <c r="I6056" s="1">
        <f t="shared" si="1043"/>
        <v>3.8192441665351358</v>
      </c>
      <c r="J6056" s="4">
        <f>B6056+('PV model'!$B$3/15)+(I6056/60)</f>
        <v>2.7869874027755852</v>
      </c>
      <c r="K6056" s="2">
        <f t="shared" si="1044"/>
        <v>138.19518895836623</v>
      </c>
      <c r="L6056" s="2">
        <f>DEGREES(ASIN((((COS(RADIANS('PV model'!$B$2))*COS(RADIANS(H6056))*COS(RADIANS(K6056)))+(SIN(RADIANS('PV model'!$B$2))*SIN(RADIANS(H6056)))))))</f>
        <v>-21.124046653102415</v>
      </c>
      <c r="M6056" s="3">
        <f t="shared" si="1040"/>
        <v>0</v>
      </c>
      <c r="N6056" s="2">
        <f t="shared" si="1045"/>
        <v>45.45306671981232</v>
      </c>
      <c r="O6056" s="2">
        <f>IF('PV model'!$B$2&gt;0, 180-N6056,IF('PV model'!$B$2&lt;0,0-N6056,N6056))</f>
        <v>134.54693328018769</v>
      </c>
      <c r="P6056" s="2">
        <f>ABS(O6056-'PV model'!$B$5)</f>
        <v>70.453066719812313</v>
      </c>
      <c r="Q6056" s="3">
        <f t="shared" si="1041"/>
        <v>111.12404665310241</v>
      </c>
      <c r="R6056" s="3">
        <f t="shared" si="1046"/>
        <v>0</v>
      </c>
      <c r="S6056" s="3">
        <f t="shared" si="1042"/>
        <v>0</v>
      </c>
      <c r="T6056" s="3">
        <f>(0.5*(1-COS(RADIANS(90-$X$3)))*(D6056+E6056)*'PV model'!$B$4)</f>
        <v>0</v>
      </c>
      <c r="U6056" s="3">
        <f t="shared" si="1047"/>
        <v>0</v>
      </c>
      <c r="V6056" s="3">
        <f>('PV model'!$B$13*(U6056/1000)*(1-'PV model'!$B$14*((20+C6056)-25))*'PV model'!$B$10)/'PV model'!$B$12</f>
        <v>0</v>
      </c>
    </row>
    <row r="6057" spans="1:22" x14ac:dyDescent="0.2">
      <c r="A6057" s="10">
        <f t="shared" si="1039"/>
        <v>253</v>
      </c>
      <c r="B6057" s="10">
        <f t="shared" si="1048"/>
        <v>4</v>
      </c>
      <c r="C6057" s="23">
        <v>7</v>
      </c>
      <c r="D6057" s="24">
        <v>0</v>
      </c>
      <c r="E6057" s="24">
        <v>0</v>
      </c>
      <c r="F6057" s="48"/>
      <c r="G6057" s="48"/>
      <c r="H6057" s="1">
        <f t="shared" si="1049"/>
        <v>4.2222256303015033</v>
      </c>
      <c r="I6057" s="1">
        <f t="shared" si="1043"/>
        <v>3.8192441665351358</v>
      </c>
      <c r="J6057" s="4">
        <f>B6057+('PV model'!$B$3/15)+(I6057/60)</f>
        <v>3.7869874027755852</v>
      </c>
      <c r="K6057" s="2">
        <f t="shared" si="1044"/>
        <v>123.19518895836622</v>
      </c>
      <c r="L6057" s="2">
        <f>DEGREES(ASIN((((COS(RADIANS('PV model'!$B$2))*COS(RADIANS(H6057))*COS(RADIANS(K6057)))+(SIN(RADIANS('PV model'!$B$2))*SIN(RADIANS(H6057)))))))</f>
        <v>-14.393822993707591</v>
      </c>
      <c r="M6057" s="3">
        <f t="shared" si="1040"/>
        <v>0</v>
      </c>
      <c r="N6057" s="2">
        <f t="shared" si="1045"/>
        <v>59.494940655330687</v>
      </c>
      <c r="O6057" s="2">
        <f>IF('PV model'!$B$2&gt;0, 180-N6057,IF('PV model'!$B$2&lt;0,0-N6057,N6057))</f>
        <v>120.50505934466932</v>
      </c>
      <c r="P6057" s="2">
        <f>ABS(O6057-'PV model'!$B$5)</f>
        <v>84.49494065533068</v>
      </c>
      <c r="Q6057" s="3">
        <f t="shared" si="1041"/>
        <v>104.39382299370759</v>
      </c>
      <c r="R6057" s="3">
        <f t="shared" si="1046"/>
        <v>0</v>
      </c>
      <c r="S6057" s="3">
        <f t="shared" si="1042"/>
        <v>0</v>
      </c>
      <c r="T6057" s="3">
        <f>(0.5*(1-COS(RADIANS(90-$X$3)))*(D6057+E6057)*'PV model'!$B$4)</f>
        <v>0</v>
      </c>
      <c r="U6057" s="3">
        <f t="shared" si="1047"/>
        <v>0</v>
      </c>
      <c r="V6057" s="3">
        <f>('PV model'!$B$13*(U6057/1000)*(1-'PV model'!$B$14*((20+C6057)-25))*'PV model'!$B$10)/'PV model'!$B$12</f>
        <v>0</v>
      </c>
    </row>
    <row r="6058" spans="1:22" x14ac:dyDescent="0.2">
      <c r="A6058" s="10">
        <f t="shared" si="1039"/>
        <v>253</v>
      </c>
      <c r="B6058" s="10">
        <f t="shared" si="1048"/>
        <v>5</v>
      </c>
      <c r="C6058" s="23">
        <v>6.1</v>
      </c>
      <c r="D6058" s="24">
        <v>0</v>
      </c>
      <c r="E6058" s="24">
        <v>0</v>
      </c>
      <c r="F6058" s="48"/>
      <c r="G6058" s="48"/>
      <c r="H6058" s="1">
        <f t="shared" si="1049"/>
        <v>4.2222256303015033</v>
      </c>
      <c r="I6058" s="1">
        <f t="shared" si="1043"/>
        <v>3.8192441665351358</v>
      </c>
      <c r="J6058" s="4">
        <f>B6058+('PV model'!$B$3/15)+(I6058/60)</f>
        <v>4.7869874027755861</v>
      </c>
      <c r="K6058" s="2">
        <f t="shared" si="1044"/>
        <v>108.1951889583662</v>
      </c>
      <c r="L6058" s="2">
        <f>DEGREES(ASIN((((COS(RADIANS('PV model'!$B$2))*COS(RADIANS(H6058))*COS(RADIANS(K6058)))+(SIN(RADIANS('PV model'!$B$2))*SIN(RADIANS(H6058)))))))</f>
        <v>-6.6444005321690716</v>
      </c>
      <c r="M6058" s="3">
        <f t="shared" si="1040"/>
        <v>0</v>
      </c>
      <c r="N6058" s="2">
        <f t="shared" si="1045"/>
        <v>72.520874655309228</v>
      </c>
      <c r="O6058" s="2">
        <f>IF('PV model'!$B$2&gt;0, 180-N6058,IF('PV model'!$B$2&lt;0,0-N6058,N6058))</f>
        <v>107.47912534469077</v>
      </c>
      <c r="P6058" s="2">
        <f>ABS(O6058-'PV model'!$B$5)</f>
        <v>97.520874655309228</v>
      </c>
      <c r="Q6058" s="3">
        <f t="shared" si="1041"/>
        <v>96.644400532169072</v>
      </c>
      <c r="R6058" s="3">
        <f t="shared" si="1046"/>
        <v>0</v>
      </c>
      <c r="S6058" s="3">
        <f t="shared" si="1042"/>
        <v>0</v>
      </c>
      <c r="T6058" s="3">
        <f>(0.5*(1-COS(RADIANS(90-$X$3)))*(D6058+E6058)*'PV model'!$B$4)</f>
        <v>0</v>
      </c>
      <c r="U6058" s="3">
        <f t="shared" si="1047"/>
        <v>0</v>
      </c>
      <c r="V6058" s="3">
        <f>('PV model'!$B$13*(U6058/1000)*(1-'PV model'!$B$14*((20+C6058)-25))*'PV model'!$B$10)/'PV model'!$B$12</f>
        <v>0</v>
      </c>
    </row>
    <row r="6059" spans="1:22" x14ac:dyDescent="0.2">
      <c r="A6059" s="10">
        <f t="shared" si="1039"/>
        <v>253</v>
      </c>
      <c r="B6059" s="10">
        <f t="shared" si="1048"/>
        <v>6</v>
      </c>
      <c r="C6059" s="23">
        <v>6.3</v>
      </c>
      <c r="D6059" s="24">
        <v>0</v>
      </c>
      <c r="E6059" s="24">
        <v>0.88200000000000001</v>
      </c>
      <c r="F6059" s="48"/>
      <c r="G6059" s="48"/>
      <c r="H6059" s="1">
        <f t="shared" si="1049"/>
        <v>4.2222256303015033</v>
      </c>
      <c r="I6059" s="1">
        <f t="shared" si="1043"/>
        <v>3.8192441665351358</v>
      </c>
      <c r="J6059" s="4">
        <f>B6059+('PV model'!$B$3/15)+(I6059/60)</f>
        <v>5.7869874027755861</v>
      </c>
      <c r="K6059" s="2">
        <f t="shared" si="1044"/>
        <v>93.195188958366202</v>
      </c>
      <c r="L6059" s="2">
        <f>DEGREES(ASIN((((COS(RADIANS('PV model'!$B$2))*COS(RADIANS(H6059))*COS(RADIANS(K6059)))+(SIN(RADIANS('PV model'!$B$2))*SIN(RADIANS(H6059)))))))</f>
        <v>1.6728079961986864</v>
      </c>
      <c r="M6059" s="3">
        <f t="shared" si="1040"/>
        <v>1.6728079961986864</v>
      </c>
      <c r="N6059" s="2">
        <f t="shared" si="1045"/>
        <v>84.977369589726379</v>
      </c>
      <c r="O6059" s="2">
        <f>IF('PV model'!$B$2&gt;0, 180-N6059,IF('PV model'!$B$2&lt;0,0-N6059,N6059))</f>
        <v>95.022630410273621</v>
      </c>
      <c r="P6059" s="2">
        <f>ABS(O6059-'PV model'!$B$5)</f>
        <v>109.97736958972638</v>
      </c>
      <c r="Q6059" s="3">
        <f t="shared" si="1041"/>
        <v>88.327192003801315</v>
      </c>
      <c r="R6059" s="3">
        <f t="shared" si="1046"/>
        <v>0</v>
      </c>
      <c r="S6059" s="3">
        <f t="shared" si="1042"/>
        <v>0.88200000000000001</v>
      </c>
      <c r="T6059" s="3">
        <f>(0.5*(1-COS(RADIANS(90-$X$3)))*(D6059+E6059)*'PV model'!$B$4)</f>
        <v>0</v>
      </c>
      <c r="U6059" s="3">
        <f t="shared" si="1047"/>
        <v>0.88200000000000001</v>
      </c>
      <c r="V6059" s="3">
        <f>('PV model'!$B$13*(U6059/1000)*(1-'PV model'!$B$14*((20+C6059)-25))*'PV model'!$B$10)/'PV model'!$B$12</f>
        <v>8.7706263455999994E-2</v>
      </c>
    </row>
    <row r="6060" spans="1:22" x14ac:dyDescent="0.2">
      <c r="A6060" s="10">
        <f t="shared" si="1039"/>
        <v>253</v>
      </c>
      <c r="B6060" s="10">
        <f t="shared" si="1048"/>
        <v>7</v>
      </c>
      <c r="C6060" s="23">
        <v>5.2</v>
      </c>
      <c r="D6060" s="24">
        <v>29.183699999999998</v>
      </c>
      <c r="E6060" s="24">
        <v>30.869999999999997</v>
      </c>
      <c r="F6060" s="48"/>
      <c r="G6060" s="48"/>
      <c r="H6060" s="1">
        <f t="shared" si="1049"/>
        <v>4.2222256303015033</v>
      </c>
      <c r="I6060" s="1">
        <f t="shared" si="1043"/>
        <v>3.8192441665351358</v>
      </c>
      <c r="J6060" s="4">
        <f>B6060+('PV model'!$B$3/15)+(I6060/60)</f>
        <v>6.7869874027755861</v>
      </c>
      <c r="K6060" s="2">
        <f t="shared" si="1044"/>
        <v>78.195188958366202</v>
      </c>
      <c r="L6060" s="2">
        <f>DEGREES(ASIN((((COS(RADIANS('PV model'!$B$2))*COS(RADIANS(H6060))*COS(RADIANS(K6060)))+(SIN(RADIANS('PV model'!$B$2))*SIN(RADIANS(H6060)))))))</f>
        <v>10.150608262289836</v>
      </c>
      <c r="M6060" s="3">
        <f t="shared" si="1040"/>
        <v>10.150608262289836</v>
      </c>
      <c r="N6060" s="2">
        <f t="shared" si="1045"/>
        <v>82.619994572934701</v>
      </c>
      <c r="O6060" s="2">
        <f>IF('PV model'!$B$2&gt;0, 180-N6060,IF('PV model'!$B$2&lt;0,0-N6060,N6060))</f>
        <v>97.380005427065299</v>
      </c>
      <c r="P6060" s="2">
        <f>ABS(O6060-'PV model'!$B$5)</f>
        <v>107.6199945729347</v>
      </c>
      <c r="Q6060" s="3">
        <f t="shared" si="1041"/>
        <v>79.849391737710164</v>
      </c>
      <c r="R6060" s="3">
        <f t="shared" si="1046"/>
        <v>29.18370000000002</v>
      </c>
      <c r="S6060" s="3">
        <f t="shared" si="1042"/>
        <v>35.645481286295649</v>
      </c>
      <c r="T6060" s="3">
        <f>(0.5*(1-COS(RADIANS(90-$X$3)))*(D6060+E6060)*'PV model'!$B$4)</f>
        <v>0</v>
      </c>
      <c r="U6060" s="3">
        <f t="shared" si="1047"/>
        <v>64.829181286295665</v>
      </c>
      <c r="V6060" s="3">
        <f>('PV model'!$B$13*(U6060/1000)*(1-'PV model'!$B$14*((20+C6060)-25))*'PV model'!$B$10)/'PV model'!$B$12</f>
        <v>6.4751407014090114</v>
      </c>
    </row>
    <row r="6061" spans="1:22" x14ac:dyDescent="0.2">
      <c r="A6061" s="10">
        <f t="shared" si="1039"/>
        <v>253</v>
      </c>
      <c r="B6061" s="10">
        <f t="shared" si="1048"/>
        <v>8</v>
      </c>
      <c r="C6061" s="23">
        <v>7.3</v>
      </c>
      <c r="D6061" s="24">
        <v>264.89819999999997</v>
      </c>
      <c r="E6061" s="24">
        <v>85.554000000000002</v>
      </c>
      <c r="F6061" s="48"/>
      <c r="G6061" s="48"/>
      <c r="H6061" s="1">
        <f t="shared" si="1049"/>
        <v>4.2222256303015033</v>
      </c>
      <c r="I6061" s="1">
        <f t="shared" si="1043"/>
        <v>3.8192441665351358</v>
      </c>
      <c r="J6061" s="4">
        <f>B6061+('PV model'!$B$3/15)+(I6061/60)</f>
        <v>7.7869874027755861</v>
      </c>
      <c r="K6061" s="2">
        <f t="shared" si="1044"/>
        <v>63.195188958366209</v>
      </c>
      <c r="L6061" s="2">
        <f>DEGREES(ASIN((((COS(RADIANS('PV model'!$B$2))*COS(RADIANS(H6061))*COS(RADIANS(K6061)))+(SIN(RADIANS('PV model'!$B$2))*SIN(RADIANS(H6061)))))))</f>
        <v>18.385290605938714</v>
      </c>
      <c r="M6061" s="3">
        <f t="shared" si="1040"/>
        <v>18.385290605938714</v>
      </c>
      <c r="N6061" s="2">
        <f t="shared" si="1045"/>
        <v>69.719028231288718</v>
      </c>
      <c r="O6061" s="2">
        <f>IF('PV model'!$B$2&gt;0, 180-N6061,IF('PV model'!$B$2&lt;0,0-N6061,N6061))</f>
        <v>110.28097176871128</v>
      </c>
      <c r="P6061" s="2">
        <f>ABS(O6061-'PV model'!$B$5)</f>
        <v>94.719028231288718</v>
      </c>
      <c r="Q6061" s="3">
        <f t="shared" si="1041"/>
        <v>71.614709394061279</v>
      </c>
      <c r="R6061" s="3">
        <f t="shared" si="1046"/>
        <v>264.89820000000014</v>
      </c>
      <c r="S6061" s="3">
        <f t="shared" si="1042"/>
        <v>107.75326859952536</v>
      </c>
      <c r="T6061" s="3">
        <f>(0.5*(1-COS(RADIANS(90-$X$3)))*(D6061+E6061)*'PV model'!$B$4)</f>
        <v>0</v>
      </c>
      <c r="U6061" s="3">
        <f t="shared" si="1047"/>
        <v>372.65146859952551</v>
      </c>
      <c r="V6061" s="3">
        <f>('PV model'!$B$13*(U6061/1000)*(1-'PV model'!$B$14*((20+C6061)-25))*'PV model'!$B$10)/'PV model'!$B$12</f>
        <v>36.90753858583745</v>
      </c>
    </row>
    <row r="6062" spans="1:22" x14ac:dyDescent="0.2">
      <c r="A6062" s="10">
        <f t="shared" ref="A6062:A6125" si="1050">IF(B6062&gt;1,A6061,A6061+1)</f>
        <v>253</v>
      </c>
      <c r="B6062" s="10">
        <f t="shared" si="1048"/>
        <v>9</v>
      </c>
      <c r="C6062" s="23">
        <v>10.5</v>
      </c>
      <c r="D6062" s="24">
        <v>526.42905000000007</v>
      </c>
      <c r="E6062" s="24">
        <v>104.958</v>
      </c>
      <c r="F6062" s="48"/>
      <c r="G6062" s="48"/>
      <c r="H6062" s="1">
        <f t="shared" si="1049"/>
        <v>4.2222256303015033</v>
      </c>
      <c r="I6062" s="1">
        <f t="shared" si="1043"/>
        <v>3.8192441665351358</v>
      </c>
      <c r="J6062" s="4">
        <f>B6062+('PV model'!$B$3/15)+(I6062/60)</f>
        <v>8.7869874027755852</v>
      </c>
      <c r="K6062" s="2">
        <f t="shared" si="1044"/>
        <v>48.195188958366224</v>
      </c>
      <c r="L6062" s="2">
        <f>DEGREES(ASIN((((COS(RADIANS('PV model'!$B$2))*COS(RADIANS(H6062))*COS(RADIANS(K6062)))+(SIN(RADIANS('PV model'!$B$2))*SIN(RADIANS(H6062)))))))</f>
        <v>25.926336505693605</v>
      </c>
      <c r="M6062" s="3">
        <f t="shared" si="1040"/>
        <v>25.926336505693605</v>
      </c>
      <c r="N6062" s="2">
        <f t="shared" si="1045"/>
        <v>55.749745969932597</v>
      </c>
      <c r="O6062" s="2">
        <f>IF('PV model'!$B$2&gt;0, 180-N6062,IF('PV model'!$B$2&lt;0,0-N6062,N6062))</f>
        <v>124.2502540300674</v>
      </c>
      <c r="P6062" s="2">
        <f>ABS(O6062-'PV model'!$B$5)</f>
        <v>80.749745969932604</v>
      </c>
      <c r="Q6062" s="3">
        <f t="shared" si="1041"/>
        <v>64.073663494306388</v>
      </c>
      <c r="R6062" s="3">
        <f t="shared" si="1046"/>
        <v>526.42905000000019</v>
      </c>
      <c r="S6062" s="3">
        <f t="shared" si="1042"/>
        <v>139.63045900223327</v>
      </c>
      <c r="T6062" s="3">
        <f>(0.5*(1-COS(RADIANS(90-$X$3)))*(D6062+E6062)*'PV model'!$B$4)</f>
        <v>0</v>
      </c>
      <c r="U6062" s="3">
        <f t="shared" si="1047"/>
        <v>666.05950900223343</v>
      </c>
      <c r="V6062" s="3">
        <f>('PV model'!$B$13*(U6062/1000)*(1-'PV model'!$B$14*((20+C6062)-25))*'PV model'!$B$10)/'PV model'!$B$12</f>
        <v>65.114563732426248</v>
      </c>
    </row>
    <row r="6063" spans="1:22" x14ac:dyDescent="0.2">
      <c r="A6063" s="10">
        <f t="shared" si="1050"/>
        <v>253</v>
      </c>
      <c r="B6063" s="10">
        <f t="shared" si="1048"/>
        <v>10</v>
      </c>
      <c r="C6063" s="23">
        <v>11.2</v>
      </c>
      <c r="D6063" s="24">
        <v>690.30674999999997</v>
      </c>
      <c r="E6063" s="24">
        <v>104.07600000000001</v>
      </c>
      <c r="F6063" s="48"/>
      <c r="G6063" s="48"/>
      <c r="H6063" s="1">
        <f t="shared" si="1049"/>
        <v>4.2222256303015033</v>
      </c>
      <c r="I6063" s="1">
        <f t="shared" si="1043"/>
        <v>3.8192441665351358</v>
      </c>
      <c r="J6063" s="4">
        <f>B6063+('PV model'!$B$3/15)+(I6063/60)</f>
        <v>9.7869874027755852</v>
      </c>
      <c r="K6063" s="2">
        <f t="shared" si="1044"/>
        <v>33.195188958366224</v>
      </c>
      <c r="L6063" s="2">
        <f>DEGREES(ASIN((((COS(RADIANS('PV model'!$B$2))*COS(RADIANS(H6063))*COS(RADIANS(K6063)))+(SIN(RADIANS('PV model'!$B$2))*SIN(RADIANS(H6063)))))))</f>
        <v>32.233066133184472</v>
      </c>
      <c r="M6063" s="3">
        <f t="shared" si="1040"/>
        <v>32.233066133184472</v>
      </c>
      <c r="N6063" s="2">
        <f t="shared" si="1045"/>
        <v>40.20210743052251</v>
      </c>
      <c r="O6063" s="2">
        <f>IF('PV model'!$B$2&gt;0, 180-N6063,IF('PV model'!$B$2&lt;0,0-N6063,N6063))</f>
        <v>139.79789256947748</v>
      </c>
      <c r="P6063" s="2">
        <f>ABS(O6063-'PV model'!$B$5)</f>
        <v>65.202107430522517</v>
      </c>
      <c r="Q6063" s="3">
        <f t="shared" si="1041"/>
        <v>57.766933866815528</v>
      </c>
      <c r="R6063" s="3">
        <f t="shared" si="1046"/>
        <v>690.30674999999997</v>
      </c>
      <c r="S6063" s="3">
        <f t="shared" si="1042"/>
        <v>142.83062307912269</v>
      </c>
      <c r="T6063" s="3">
        <f>(0.5*(1-COS(RADIANS(90-$X$3)))*(D6063+E6063)*'PV model'!$B$4)</f>
        <v>0</v>
      </c>
      <c r="U6063" s="3">
        <f t="shared" si="1047"/>
        <v>833.13737307912265</v>
      </c>
      <c r="V6063" s="3">
        <f>('PV model'!$B$13*(U6063/1000)*(1-'PV model'!$B$14*((20+C6063)-25))*'PV model'!$B$10)/'PV model'!$B$12</f>
        <v>81.215057600026952</v>
      </c>
    </row>
    <row r="6064" spans="1:22" x14ac:dyDescent="0.2">
      <c r="A6064" s="10">
        <f t="shared" si="1050"/>
        <v>253</v>
      </c>
      <c r="B6064" s="10">
        <f t="shared" si="1048"/>
        <v>11</v>
      </c>
      <c r="C6064" s="23">
        <v>12.6</v>
      </c>
      <c r="D6064" s="24">
        <v>765.51089999999999</v>
      </c>
      <c r="E6064" s="24">
        <v>112.014</v>
      </c>
      <c r="F6064" s="48"/>
      <c r="G6064" s="48"/>
      <c r="H6064" s="1">
        <f t="shared" si="1049"/>
        <v>4.2222256303015033</v>
      </c>
      <c r="I6064" s="1">
        <f t="shared" si="1043"/>
        <v>3.8192441665351358</v>
      </c>
      <c r="J6064" s="4">
        <f>B6064+('PV model'!$B$3/15)+(I6064/60)</f>
        <v>10.786987402775585</v>
      </c>
      <c r="K6064" s="2">
        <f t="shared" si="1044"/>
        <v>18.195188958366224</v>
      </c>
      <c r="L6064" s="2">
        <f>DEGREES(ASIN((((COS(RADIANS('PV model'!$B$2))*COS(RADIANS(H6064))*COS(RADIANS(K6064)))+(SIN(RADIANS('PV model'!$B$2))*SIN(RADIANS(H6064)))))))</f>
        <v>36.676833968514643</v>
      </c>
      <c r="M6064" s="3">
        <f t="shared" si="1040"/>
        <v>36.676833968514643</v>
      </c>
      <c r="N6064" s="2">
        <f t="shared" si="1045"/>
        <v>22.847552615940351</v>
      </c>
      <c r="O6064" s="2">
        <f>IF('PV model'!$B$2&gt;0, 180-N6064,IF('PV model'!$B$2&lt;0,0-N6064,N6064))</f>
        <v>157.15244738405966</v>
      </c>
      <c r="P6064" s="2">
        <f>ABS(O6064-'PV model'!$B$5)</f>
        <v>47.847552615940344</v>
      </c>
      <c r="Q6064" s="3">
        <f t="shared" si="1041"/>
        <v>53.323166031485357</v>
      </c>
      <c r="R6064" s="3">
        <f t="shared" si="1046"/>
        <v>765.51090000000011</v>
      </c>
      <c r="S6064" s="3">
        <f t="shared" si="1042"/>
        <v>155.29983000033354</v>
      </c>
      <c r="T6064" s="3">
        <f>(0.5*(1-COS(RADIANS(90-$X$3)))*(D6064+E6064)*'PV model'!$B$4)</f>
        <v>0</v>
      </c>
      <c r="U6064" s="3">
        <f t="shared" si="1047"/>
        <v>920.81073000033371</v>
      </c>
      <c r="V6064" s="3">
        <f>('PV model'!$B$13*(U6064/1000)*(1-'PV model'!$B$14*((20+C6064)-25))*'PV model'!$B$10)/'PV model'!$B$12</f>
        <v>89.246095657480026</v>
      </c>
    </row>
    <row r="6065" spans="1:22" x14ac:dyDescent="0.2">
      <c r="A6065" s="10">
        <f t="shared" si="1050"/>
        <v>253</v>
      </c>
      <c r="B6065" s="10">
        <f t="shared" si="1048"/>
        <v>12</v>
      </c>
      <c r="C6065" s="23">
        <v>13.2</v>
      </c>
      <c r="D6065" s="24">
        <v>828.36809999999991</v>
      </c>
      <c r="E6065" s="24">
        <v>104.958</v>
      </c>
      <c r="F6065" s="48"/>
      <c r="G6065" s="48"/>
      <c r="H6065" s="1">
        <f t="shared" si="1049"/>
        <v>4.2222256303015033</v>
      </c>
      <c r="I6065" s="1">
        <f t="shared" si="1043"/>
        <v>3.8192441665351358</v>
      </c>
      <c r="J6065" s="4">
        <f>B6065+('PV model'!$B$3/15)+(I6065/60)</f>
        <v>11.786987402775585</v>
      </c>
      <c r="K6065" s="2">
        <f t="shared" si="1044"/>
        <v>3.1951889583662219</v>
      </c>
      <c r="L6065" s="2">
        <f>DEGREES(ASIN((((COS(RADIANS('PV model'!$B$2))*COS(RADIANS(H6065))*COS(RADIANS(K6065)))+(SIN(RADIANS('PV model'!$B$2))*SIN(RADIANS(H6065)))))))</f>
        <v>38.657767046396067</v>
      </c>
      <c r="M6065" s="3">
        <f t="shared" si="1040"/>
        <v>38.657767046396067</v>
      </c>
      <c r="N6065" s="2">
        <f t="shared" si="1045"/>
        <v>4.0819542782407572</v>
      </c>
      <c r="O6065" s="2">
        <f>IF('PV model'!$B$2&gt;0, 180-N6065,IF('PV model'!$B$2&lt;0,0-N6065,N6065))</f>
        <v>175.91804572175926</v>
      </c>
      <c r="P6065" s="2">
        <f>ABS(O6065-'PV model'!$B$5)</f>
        <v>29.081954278240744</v>
      </c>
      <c r="Q6065" s="3">
        <f t="shared" si="1041"/>
        <v>51.342232953603933</v>
      </c>
      <c r="R6065" s="3">
        <f t="shared" si="1046"/>
        <v>828.36810000000003</v>
      </c>
      <c r="S6065" s="3">
        <f t="shared" si="1042"/>
        <v>145.89398309285372</v>
      </c>
      <c r="T6065" s="3">
        <f>(0.5*(1-COS(RADIANS(90-$X$3)))*(D6065+E6065)*'PV model'!$B$4)</f>
        <v>0</v>
      </c>
      <c r="U6065" s="3">
        <f t="shared" si="1047"/>
        <v>974.2620830928538</v>
      </c>
      <c r="V6065" s="3">
        <f>('PV model'!$B$13*(U6065/1000)*(1-'PV model'!$B$14*((20+C6065)-25))*'PV model'!$B$10)/'PV model'!$B$12</f>
        <v>94.192936425270119</v>
      </c>
    </row>
    <row r="6066" spans="1:22" x14ac:dyDescent="0.2">
      <c r="A6066" s="10">
        <f t="shared" si="1050"/>
        <v>253</v>
      </c>
      <c r="B6066" s="10">
        <f t="shared" si="1048"/>
        <v>13</v>
      </c>
      <c r="C6066" s="23">
        <v>14.6</v>
      </c>
      <c r="D6066" s="24">
        <v>717.24554999999998</v>
      </c>
      <c r="E6066" s="24">
        <v>144.648</v>
      </c>
      <c r="F6066" s="48"/>
      <c r="G6066" s="48"/>
      <c r="H6066" s="1">
        <f t="shared" si="1049"/>
        <v>4.2222256303015033</v>
      </c>
      <c r="I6066" s="1">
        <f t="shared" si="1043"/>
        <v>3.8192441665351358</v>
      </c>
      <c r="J6066" s="4">
        <f>B6066+('PV model'!$B$3/15)+(I6066/60)</f>
        <v>12.786987402775585</v>
      </c>
      <c r="K6066" s="2">
        <f t="shared" si="1044"/>
        <v>-11.804811041633778</v>
      </c>
      <c r="L6066" s="2">
        <f>DEGREES(ASIN((((COS(RADIANS('PV model'!$B$2))*COS(RADIANS(H6066))*COS(RADIANS(K6066)))+(SIN(RADIANS('PV model'!$B$2))*SIN(RADIANS(H6066)))))))</f>
        <v>37.850154360557468</v>
      </c>
      <c r="M6066" s="3">
        <f t="shared" si="1040"/>
        <v>37.850154360557468</v>
      </c>
      <c r="N6066" s="2">
        <f t="shared" si="1045"/>
        <v>-14.974069083454182</v>
      </c>
      <c r="O6066" s="2">
        <f>IF('PV model'!$B$2&gt;0, 180-N6066,IF('PV model'!$B$2&lt;0,0-N6066,N6066))</f>
        <v>194.9740690834542</v>
      </c>
      <c r="P6066" s="2">
        <f>ABS(O6066-'PV model'!$B$5)</f>
        <v>10.025930916545803</v>
      </c>
      <c r="Q6066" s="3">
        <f t="shared" si="1041"/>
        <v>52.149845639442532</v>
      </c>
      <c r="R6066" s="3">
        <f t="shared" si="1046"/>
        <v>717.24554999999998</v>
      </c>
      <c r="S6066" s="3">
        <f t="shared" si="1042"/>
        <v>200.03174804333312</v>
      </c>
      <c r="T6066" s="3">
        <f>(0.5*(1-COS(RADIANS(90-$X$3)))*(D6066+E6066)*'PV model'!$B$4)</f>
        <v>0</v>
      </c>
      <c r="U6066" s="3">
        <f t="shared" si="1047"/>
        <v>917.27729804333308</v>
      </c>
      <c r="V6066" s="3">
        <f>('PV model'!$B$13*(U6066/1000)*(1-'PV model'!$B$14*((20+C6066)-25))*'PV model'!$B$10)/'PV model'!$B$12</f>
        <v>88.170102825854968</v>
      </c>
    </row>
    <row r="6067" spans="1:22" x14ac:dyDescent="0.2">
      <c r="A6067" s="10">
        <f t="shared" si="1050"/>
        <v>253</v>
      </c>
      <c r="B6067" s="10">
        <f t="shared" si="1048"/>
        <v>14</v>
      </c>
      <c r="C6067" s="23">
        <v>15.2</v>
      </c>
      <c r="D6067" s="24">
        <v>509.59230000000002</v>
      </c>
      <c r="E6067" s="24">
        <v>194.922</v>
      </c>
      <c r="F6067" s="48"/>
      <c r="G6067" s="48"/>
      <c r="H6067" s="1">
        <f t="shared" si="1049"/>
        <v>4.2222256303015033</v>
      </c>
      <c r="I6067" s="1">
        <f t="shared" si="1043"/>
        <v>3.8192441665351358</v>
      </c>
      <c r="J6067" s="4">
        <f>B6067+('PV model'!$B$3/15)+(I6067/60)</f>
        <v>13.786987402775585</v>
      </c>
      <c r="K6067" s="2">
        <f t="shared" si="1044"/>
        <v>-26.804811041633776</v>
      </c>
      <c r="L6067" s="2">
        <f>DEGREES(ASIN((((COS(RADIANS('PV model'!$B$2))*COS(RADIANS(H6067))*COS(RADIANS(K6067)))+(SIN(RADIANS('PV model'!$B$2))*SIN(RADIANS(H6067)))))))</f>
        <v>34.391807435886612</v>
      </c>
      <c r="M6067" s="3">
        <f t="shared" si="1040"/>
        <v>34.391807435886612</v>
      </c>
      <c r="N6067" s="2">
        <f t="shared" si="1045"/>
        <v>-33.024474898864526</v>
      </c>
      <c r="O6067" s="2">
        <f>IF('PV model'!$B$2&gt;0, 180-N6067,IF('PV model'!$B$2&lt;0,0-N6067,N6067))</f>
        <v>213.02447489886453</v>
      </c>
      <c r="P6067" s="2">
        <f>ABS(O6067-'PV model'!$B$5)</f>
        <v>8.0244748988645256</v>
      </c>
      <c r="Q6067" s="3">
        <f t="shared" si="1041"/>
        <v>55.608192564113381</v>
      </c>
      <c r="R6067" s="3">
        <f t="shared" si="1046"/>
        <v>509.59230000000002</v>
      </c>
      <c r="S6067" s="3">
        <f t="shared" si="1042"/>
        <v>264.28062243084645</v>
      </c>
      <c r="T6067" s="3">
        <f>(0.5*(1-COS(RADIANS(90-$X$3)))*(D6067+E6067)*'PV model'!$B$4)</f>
        <v>0</v>
      </c>
      <c r="U6067" s="3">
        <f t="shared" si="1047"/>
        <v>773.87292243084653</v>
      </c>
      <c r="V6067" s="3">
        <f>('PV model'!$B$13*(U6067/1000)*(1-'PV model'!$B$14*((20+C6067)-25))*'PV model'!$B$10)/'PV model'!$B$12</f>
        <v>74.200198763278962</v>
      </c>
    </row>
    <row r="6068" spans="1:22" x14ac:dyDescent="0.2">
      <c r="A6068" s="10">
        <f t="shared" si="1050"/>
        <v>253</v>
      </c>
      <c r="B6068" s="10">
        <f t="shared" si="1048"/>
        <v>15</v>
      </c>
      <c r="C6068" s="23">
        <v>15.9</v>
      </c>
      <c r="D6068" s="24">
        <v>636.42915000000005</v>
      </c>
      <c r="E6068" s="24">
        <v>139.35599999999999</v>
      </c>
      <c r="F6068" s="48"/>
      <c r="G6068" s="48"/>
      <c r="H6068" s="1">
        <f t="shared" si="1049"/>
        <v>4.2222256303015033</v>
      </c>
      <c r="I6068" s="1">
        <f t="shared" si="1043"/>
        <v>3.8192441665351358</v>
      </c>
      <c r="J6068" s="4">
        <f>B6068+('PV model'!$B$3/15)+(I6068/60)</f>
        <v>14.786987402775585</v>
      </c>
      <c r="K6068" s="2">
        <f t="shared" si="1044"/>
        <v>-41.804811041633776</v>
      </c>
      <c r="L6068" s="2">
        <f>DEGREES(ASIN((((COS(RADIANS('PV model'!$B$2))*COS(RADIANS(H6068))*COS(RADIANS(K6068)))+(SIN(RADIANS('PV model'!$B$2))*SIN(RADIANS(H6068)))))))</f>
        <v>28.799172073083472</v>
      </c>
      <c r="M6068" s="3">
        <f t="shared" si="1040"/>
        <v>28.799172073083472</v>
      </c>
      <c r="N6068" s="2">
        <f t="shared" si="1045"/>
        <v>-49.3423761831882</v>
      </c>
      <c r="O6068" s="2">
        <f>IF('PV model'!$B$2&gt;0, 180-N6068,IF('PV model'!$B$2&lt;0,0-N6068,N6068))</f>
        <v>229.34237618318821</v>
      </c>
      <c r="P6068" s="2">
        <f>ABS(O6068-'PV model'!$B$5)</f>
        <v>24.342376183188208</v>
      </c>
      <c r="Q6068" s="3">
        <f t="shared" si="1041"/>
        <v>61.200827926916531</v>
      </c>
      <c r="R6068" s="3">
        <f t="shared" si="1046"/>
        <v>636.42915000000005</v>
      </c>
      <c r="S6068" s="3">
        <f t="shared" si="1042"/>
        <v>187.86038585396363</v>
      </c>
      <c r="T6068" s="3">
        <f>(0.5*(1-COS(RADIANS(90-$X$3)))*(D6068+E6068)*'PV model'!$B$4)</f>
        <v>0</v>
      </c>
      <c r="U6068" s="3">
        <f t="shared" si="1047"/>
        <v>824.28953585396368</v>
      </c>
      <c r="V6068" s="3">
        <f>('PV model'!$B$13*(U6068/1000)*(1-'PV model'!$B$14*((20+C6068)-25))*'PV model'!$B$10)/'PV model'!$B$12</f>
        <v>78.803517188589453</v>
      </c>
    </row>
    <row r="6069" spans="1:22" x14ac:dyDescent="0.2">
      <c r="A6069" s="10">
        <f t="shared" si="1050"/>
        <v>253</v>
      </c>
      <c r="B6069" s="10">
        <f t="shared" si="1048"/>
        <v>16</v>
      </c>
      <c r="C6069" s="23">
        <v>15.7</v>
      </c>
      <c r="D6069" s="24">
        <v>558.98009999999999</v>
      </c>
      <c r="E6069" s="24">
        <v>132.29999999999998</v>
      </c>
      <c r="F6069" s="48"/>
      <c r="G6069" s="48"/>
      <c r="H6069" s="1">
        <f t="shared" si="1049"/>
        <v>4.2222256303015033</v>
      </c>
      <c r="I6069" s="1">
        <f t="shared" si="1043"/>
        <v>3.8192441665351358</v>
      </c>
      <c r="J6069" s="4">
        <f>B6069+('PV model'!$B$3/15)+(I6069/60)</f>
        <v>15.786987402775585</v>
      </c>
      <c r="K6069" s="2">
        <f t="shared" si="1044"/>
        <v>-56.804811041633776</v>
      </c>
      <c r="L6069" s="2">
        <f>DEGREES(ASIN((((COS(RADIANS('PV model'!$B$2))*COS(RADIANS(H6069))*COS(RADIANS(K6069)))+(SIN(RADIANS('PV model'!$B$2))*SIN(RADIANS(H6069)))))))</f>
        <v>21.711802533299675</v>
      </c>
      <c r="M6069" s="3">
        <f t="shared" si="1040"/>
        <v>21.711802533299675</v>
      </c>
      <c r="N6069" s="2">
        <f t="shared" si="1045"/>
        <v>-63.930986431914782</v>
      </c>
      <c r="O6069" s="2">
        <f>IF('PV model'!$B$2&gt;0, 180-N6069,IF('PV model'!$B$2&lt;0,0-N6069,N6069))</f>
        <v>243.93098643191479</v>
      </c>
      <c r="P6069" s="2">
        <f>ABS(O6069-'PV model'!$B$5)</f>
        <v>38.930986431914789</v>
      </c>
      <c r="Q6069" s="3">
        <f t="shared" si="1041"/>
        <v>68.288197466700311</v>
      </c>
      <c r="R6069" s="3">
        <f t="shared" si="1046"/>
        <v>558.98010000000022</v>
      </c>
      <c r="S6069" s="3">
        <f t="shared" si="1042"/>
        <v>171.20045109296714</v>
      </c>
      <c r="T6069" s="3">
        <f>(0.5*(1-COS(RADIANS(90-$X$3)))*(D6069+E6069)*'PV model'!$B$4)</f>
        <v>0</v>
      </c>
      <c r="U6069" s="3">
        <f t="shared" si="1047"/>
        <v>730.18055109296733</v>
      </c>
      <c r="V6069" s="3">
        <f>('PV model'!$B$13*(U6069/1000)*(1-'PV model'!$B$14*((20+C6069)-25))*'PV model'!$B$10)/'PV model'!$B$12</f>
        <v>69.864925197678573</v>
      </c>
    </row>
    <row r="6070" spans="1:22" x14ac:dyDescent="0.2">
      <c r="A6070" s="10">
        <f t="shared" si="1050"/>
        <v>253</v>
      </c>
      <c r="B6070" s="10">
        <f t="shared" si="1048"/>
        <v>17</v>
      </c>
      <c r="C6070" s="23">
        <v>15.8</v>
      </c>
      <c r="D6070" s="24">
        <v>490.51065</v>
      </c>
      <c r="E6070" s="24">
        <v>87.317999999999998</v>
      </c>
      <c r="F6070" s="48"/>
      <c r="G6070" s="48"/>
      <c r="H6070" s="1">
        <f t="shared" si="1049"/>
        <v>4.2222256303015033</v>
      </c>
      <c r="I6070" s="1">
        <f t="shared" si="1043"/>
        <v>3.8192441665351358</v>
      </c>
      <c r="J6070" s="4">
        <f>B6070+('PV model'!$B$3/15)+(I6070/60)</f>
        <v>16.786987402775583</v>
      </c>
      <c r="K6070" s="2">
        <f t="shared" si="1044"/>
        <v>-71.804811041633755</v>
      </c>
      <c r="L6070" s="2">
        <f>DEGREES(ASIN((((COS(RADIANS('PV model'!$B$2))*COS(RADIANS(H6070))*COS(RADIANS(K6070)))+(SIN(RADIANS('PV model'!$B$2))*SIN(RADIANS(H6070)))))))</f>
        <v>13.713060090560893</v>
      </c>
      <c r="M6070" s="3">
        <f t="shared" si="1040"/>
        <v>13.713060090560893</v>
      </c>
      <c r="N6070" s="2">
        <f t="shared" si="1045"/>
        <v>-77.217886002682079</v>
      </c>
      <c r="O6070" s="2">
        <f>IF('PV model'!$B$2&gt;0, 180-N6070,IF('PV model'!$B$2&lt;0,0-N6070,N6070))</f>
        <v>257.21788600268206</v>
      </c>
      <c r="P6070" s="2">
        <f>ABS(O6070-'PV model'!$B$5)</f>
        <v>52.217886002682064</v>
      </c>
      <c r="Q6070" s="3">
        <f t="shared" si="1041"/>
        <v>76.286939909439113</v>
      </c>
      <c r="R6070" s="3">
        <f t="shared" si="1046"/>
        <v>490.51064999999994</v>
      </c>
      <c r="S6070" s="3">
        <f t="shared" si="1042"/>
        <v>107.55727150164888</v>
      </c>
      <c r="T6070" s="3">
        <f>(0.5*(1-COS(RADIANS(90-$X$3)))*(D6070+E6070)*'PV model'!$B$4)</f>
        <v>0</v>
      </c>
      <c r="U6070" s="3">
        <f t="shared" si="1047"/>
        <v>598.06792150164881</v>
      </c>
      <c r="V6070" s="3">
        <f>('PV model'!$B$13*(U6070/1000)*(1-'PV model'!$B$14*((20+C6070)-25))*'PV model'!$B$10)/'PV model'!$B$12</f>
        <v>57.200249473786045</v>
      </c>
    </row>
    <row r="6071" spans="1:22" x14ac:dyDescent="0.2">
      <c r="A6071" s="10">
        <f t="shared" si="1050"/>
        <v>253</v>
      </c>
      <c r="B6071" s="10">
        <f t="shared" si="1048"/>
        <v>18</v>
      </c>
      <c r="C6071" s="23">
        <v>15.9</v>
      </c>
      <c r="D6071" s="24">
        <v>149.28585000000001</v>
      </c>
      <c r="E6071" s="24">
        <v>67.031999999999996</v>
      </c>
      <c r="F6071" s="48"/>
      <c r="G6071" s="48"/>
      <c r="H6071" s="1">
        <f t="shared" si="1049"/>
        <v>4.2222256303015033</v>
      </c>
      <c r="I6071" s="1">
        <f t="shared" si="1043"/>
        <v>3.8192441665351358</v>
      </c>
      <c r="J6071" s="4">
        <f>B6071+('PV model'!$B$3/15)+(I6071/60)</f>
        <v>17.786987402775583</v>
      </c>
      <c r="K6071" s="2">
        <f t="shared" si="1044"/>
        <v>-86.804811041633755</v>
      </c>
      <c r="L6071" s="2">
        <f>DEGREES(ASIN((((COS(RADIANS('PV model'!$B$2))*COS(RADIANS(H6071))*COS(RADIANS(K6071)))+(SIN(RADIANS('PV model'!$B$2))*SIN(RADIANS(H6071)))))))</f>
        <v>5.2879297814759818</v>
      </c>
      <c r="M6071" s="3">
        <f t="shared" si="1040"/>
        <v>5.2879297814759818</v>
      </c>
      <c r="N6071" s="2">
        <f t="shared" si="1045"/>
        <v>-89.763592915186621</v>
      </c>
      <c r="O6071" s="2">
        <f>IF('PV model'!$B$2&gt;0, 180-N6071,IF('PV model'!$B$2&lt;0,0-N6071,N6071))</f>
        <v>269.76359291518662</v>
      </c>
      <c r="P6071" s="2">
        <f>ABS(O6071-'PV model'!$B$5)</f>
        <v>64.763592915186621</v>
      </c>
      <c r="Q6071" s="3">
        <f t="shared" si="1041"/>
        <v>84.712070218524019</v>
      </c>
      <c r="R6071" s="3">
        <f t="shared" si="1046"/>
        <v>149.28585000000007</v>
      </c>
      <c r="S6071" s="3">
        <f t="shared" si="1042"/>
        <v>78.333171095137047</v>
      </c>
      <c r="T6071" s="3">
        <f>(0.5*(1-COS(RADIANS(90-$X$3)))*(D6071+E6071)*'PV model'!$B$4)</f>
        <v>0</v>
      </c>
      <c r="U6071" s="3">
        <f t="shared" si="1047"/>
        <v>227.6190210951371</v>
      </c>
      <c r="V6071" s="3">
        <f>('PV model'!$B$13*(U6071/1000)*(1-'PV model'!$B$14*((20+C6071)-25))*'PV model'!$B$10)/'PV model'!$B$12</f>
        <v>21.760775384267895</v>
      </c>
    </row>
    <row r="6072" spans="1:22" x14ac:dyDescent="0.2">
      <c r="A6072" s="10">
        <f t="shared" si="1050"/>
        <v>253</v>
      </c>
      <c r="B6072" s="10">
        <f t="shared" si="1048"/>
        <v>19</v>
      </c>
      <c r="C6072" s="23">
        <v>13</v>
      </c>
      <c r="D6072" s="24">
        <v>0</v>
      </c>
      <c r="E6072" s="24">
        <v>13.229999999999999</v>
      </c>
      <c r="F6072" s="48"/>
      <c r="G6072" s="48"/>
      <c r="H6072" s="1">
        <f t="shared" si="1049"/>
        <v>4.2222256303015033</v>
      </c>
      <c r="I6072" s="1">
        <f t="shared" si="1043"/>
        <v>3.8192441665351358</v>
      </c>
      <c r="J6072" s="4">
        <f>B6072+('PV model'!$B$3/15)+(I6072/60)</f>
        <v>18.786987402775583</v>
      </c>
      <c r="K6072" s="2">
        <f t="shared" si="1044"/>
        <v>-101.80481104163376</v>
      </c>
      <c r="L6072" s="2">
        <f>DEGREES(ASIN((((COS(RADIANS('PV model'!$B$2))*COS(RADIANS(H6072))*COS(RADIANS(K6072)))+(SIN(RADIANS('PV model'!$B$2))*SIN(RADIANS(H6072)))))))</f>
        <v>-3.146177746749387</v>
      </c>
      <c r="M6072" s="3">
        <f t="shared" si="1040"/>
        <v>0</v>
      </c>
      <c r="N6072" s="2">
        <f t="shared" si="1045"/>
        <v>-77.868320070141365</v>
      </c>
      <c r="O6072" s="2">
        <f>IF('PV model'!$B$2&gt;0, 180-N6072,IF('PV model'!$B$2&lt;0,0-N6072,N6072))</f>
        <v>257.86832007014135</v>
      </c>
      <c r="P6072" s="2">
        <f>ABS(O6072-'PV model'!$B$5)</f>
        <v>52.868320070141351</v>
      </c>
      <c r="Q6072" s="3">
        <f t="shared" si="1041"/>
        <v>93.146177746749387</v>
      </c>
      <c r="R6072" s="3">
        <f t="shared" si="1046"/>
        <v>0</v>
      </c>
      <c r="S6072" s="3">
        <f t="shared" si="1042"/>
        <v>13.229999999999999</v>
      </c>
      <c r="T6072" s="3">
        <f>(0.5*(1-COS(RADIANS(90-$X$3)))*(D6072+E6072)*'PV model'!$B$4)</f>
        <v>0</v>
      </c>
      <c r="U6072" s="3">
        <f t="shared" si="1047"/>
        <v>13.229999999999999</v>
      </c>
      <c r="V6072" s="3">
        <f>('PV model'!$B$13*(U6072/1000)*(1-'PV model'!$B$14*((20+C6072)-25))*'PV model'!$B$10)/'PV model'!$B$12</f>
        <v>1.2801517343999997</v>
      </c>
    </row>
    <row r="6073" spans="1:22" x14ac:dyDescent="0.2">
      <c r="A6073" s="10">
        <f t="shared" si="1050"/>
        <v>253</v>
      </c>
      <c r="B6073" s="10">
        <f t="shared" si="1048"/>
        <v>20</v>
      </c>
      <c r="C6073" s="23">
        <v>9.4</v>
      </c>
      <c r="D6073" s="24">
        <v>0</v>
      </c>
      <c r="E6073" s="24">
        <v>0</v>
      </c>
      <c r="F6073" s="48"/>
      <c r="G6073" s="48"/>
      <c r="H6073" s="1">
        <f t="shared" si="1049"/>
        <v>4.2222256303015033</v>
      </c>
      <c r="I6073" s="1">
        <f t="shared" si="1043"/>
        <v>3.8192441665351358</v>
      </c>
      <c r="J6073" s="4">
        <f>B6073+('PV model'!$B$3/15)+(I6073/60)</f>
        <v>19.786987402775583</v>
      </c>
      <c r="K6073" s="2">
        <f t="shared" si="1044"/>
        <v>-116.80481104163376</v>
      </c>
      <c r="L6073" s="2">
        <f>DEGREES(ASIN((((COS(RADIANS('PV model'!$B$2))*COS(RADIANS(H6073))*COS(RADIANS(K6073)))+(SIN(RADIANS('PV model'!$B$2))*SIN(RADIANS(H6073)))))))</f>
        <v>-11.18939282068011</v>
      </c>
      <c r="M6073" s="3">
        <f t="shared" si="1040"/>
        <v>0</v>
      </c>
      <c r="N6073" s="2">
        <f t="shared" si="1045"/>
        <v>-65.144909764131413</v>
      </c>
      <c r="O6073" s="2">
        <f>IF('PV model'!$B$2&gt;0, 180-N6073,IF('PV model'!$B$2&lt;0,0-N6073,N6073))</f>
        <v>245.1449097641314</v>
      </c>
      <c r="P6073" s="2">
        <f>ABS(O6073-'PV model'!$B$5)</f>
        <v>40.144909764131398</v>
      </c>
      <c r="Q6073" s="3">
        <f t="shared" si="1041"/>
        <v>101.18939282068011</v>
      </c>
      <c r="R6073" s="3">
        <f t="shared" si="1046"/>
        <v>0</v>
      </c>
      <c r="S6073" s="3">
        <f t="shared" si="1042"/>
        <v>0</v>
      </c>
      <c r="T6073" s="3">
        <f>(0.5*(1-COS(RADIANS(90-$X$3)))*(D6073+E6073)*'PV model'!$B$4)</f>
        <v>0</v>
      </c>
      <c r="U6073" s="3">
        <f t="shared" si="1047"/>
        <v>0</v>
      </c>
      <c r="V6073" s="3">
        <f>('PV model'!$B$13*(U6073/1000)*(1-'PV model'!$B$14*((20+C6073)-25))*'PV model'!$B$10)/'PV model'!$B$12</f>
        <v>0</v>
      </c>
    </row>
    <row r="6074" spans="1:22" x14ac:dyDescent="0.2">
      <c r="A6074" s="10">
        <f t="shared" si="1050"/>
        <v>253</v>
      </c>
      <c r="B6074" s="10">
        <f t="shared" si="1048"/>
        <v>21</v>
      </c>
      <c r="C6074" s="23">
        <v>8.9</v>
      </c>
      <c r="D6074" s="24">
        <v>0</v>
      </c>
      <c r="E6074" s="24">
        <v>0</v>
      </c>
      <c r="F6074" s="48"/>
      <c r="G6074" s="48"/>
      <c r="H6074" s="1">
        <f t="shared" si="1049"/>
        <v>4.2222256303015033</v>
      </c>
      <c r="I6074" s="1">
        <f t="shared" si="1043"/>
        <v>3.8192441665351358</v>
      </c>
      <c r="J6074" s="4">
        <f>B6074+('PV model'!$B$3/15)+(I6074/60)</f>
        <v>20.786987402775583</v>
      </c>
      <c r="K6074" s="2">
        <f t="shared" si="1044"/>
        <v>-131.80481104163374</v>
      </c>
      <c r="L6074" s="2">
        <f>DEGREES(ASIN((((COS(RADIANS('PV model'!$B$2))*COS(RADIANS(H6074))*COS(RADIANS(K6074)))+(SIN(RADIANS('PV model'!$B$2))*SIN(RADIANS(H6074)))))))</f>
        <v>-18.412893065594837</v>
      </c>
      <c r="M6074" s="3">
        <f t="shared" si="1040"/>
        <v>0</v>
      </c>
      <c r="N6074" s="2">
        <f t="shared" si="1045"/>
        <v>-51.582962235886022</v>
      </c>
      <c r="O6074" s="2">
        <f>IF('PV model'!$B$2&gt;0, 180-N6074,IF('PV model'!$B$2&lt;0,0-N6074,N6074))</f>
        <v>231.58296223588601</v>
      </c>
      <c r="P6074" s="2">
        <f>ABS(O6074-'PV model'!$B$5)</f>
        <v>26.582962235886015</v>
      </c>
      <c r="Q6074" s="3">
        <f t="shared" si="1041"/>
        <v>108.41289306559483</v>
      </c>
      <c r="R6074" s="3">
        <f t="shared" si="1046"/>
        <v>0</v>
      </c>
      <c r="S6074" s="3">
        <f t="shared" si="1042"/>
        <v>0</v>
      </c>
      <c r="T6074" s="3">
        <f>(0.5*(1-COS(RADIANS(90-$X$3)))*(D6074+E6074)*'PV model'!$B$4)</f>
        <v>0</v>
      </c>
      <c r="U6074" s="3">
        <f t="shared" si="1047"/>
        <v>0</v>
      </c>
      <c r="V6074" s="3">
        <f>('PV model'!$B$13*(U6074/1000)*(1-'PV model'!$B$14*((20+C6074)-25))*'PV model'!$B$10)/'PV model'!$B$12</f>
        <v>0</v>
      </c>
    </row>
    <row r="6075" spans="1:22" x14ac:dyDescent="0.2">
      <c r="A6075" s="10">
        <f t="shared" si="1050"/>
        <v>253</v>
      </c>
      <c r="B6075" s="10">
        <f t="shared" si="1048"/>
        <v>22</v>
      </c>
      <c r="C6075" s="23">
        <v>8.4</v>
      </c>
      <c r="D6075" s="24">
        <v>0</v>
      </c>
      <c r="E6075" s="24">
        <v>0</v>
      </c>
      <c r="F6075" s="48"/>
      <c r="G6075" s="48"/>
      <c r="H6075" s="1">
        <f t="shared" si="1049"/>
        <v>4.2222256303015033</v>
      </c>
      <c r="I6075" s="1">
        <f t="shared" si="1043"/>
        <v>3.8192441665351358</v>
      </c>
      <c r="J6075" s="4">
        <f>B6075+('PV model'!$B$3/15)+(I6075/60)</f>
        <v>21.786987402775583</v>
      </c>
      <c r="K6075" s="2">
        <f t="shared" si="1044"/>
        <v>-146.80481104163374</v>
      </c>
      <c r="L6075" s="2">
        <f>DEGREES(ASIN((((COS(RADIANS('PV model'!$B$2))*COS(RADIANS(H6075))*COS(RADIANS(K6075)))+(SIN(RADIANS('PV model'!$B$2))*SIN(RADIANS(H6075)))))))</f>
        <v>-24.331279232912131</v>
      </c>
      <c r="M6075" s="3">
        <f t="shared" si="1040"/>
        <v>0</v>
      </c>
      <c r="N6075" s="2">
        <f t="shared" si="1045"/>
        <v>-36.814894148228383</v>
      </c>
      <c r="O6075" s="2">
        <f>IF('PV model'!$B$2&gt;0, 180-N6075,IF('PV model'!$B$2&lt;0,0-N6075,N6075))</f>
        <v>216.81489414822838</v>
      </c>
      <c r="P6075" s="2">
        <f>ABS(O6075-'PV model'!$B$5)</f>
        <v>11.814894148228376</v>
      </c>
      <c r="Q6075" s="3">
        <f t="shared" si="1041"/>
        <v>114.33127923291212</v>
      </c>
      <c r="R6075" s="3">
        <f t="shared" si="1046"/>
        <v>0</v>
      </c>
      <c r="S6075" s="3">
        <f t="shared" si="1042"/>
        <v>0</v>
      </c>
      <c r="T6075" s="3">
        <f>(0.5*(1-COS(RADIANS(90-$X$3)))*(D6075+E6075)*'PV model'!$B$4)</f>
        <v>0</v>
      </c>
      <c r="U6075" s="3">
        <f t="shared" si="1047"/>
        <v>0</v>
      </c>
      <c r="V6075" s="3">
        <f>('PV model'!$B$13*(U6075/1000)*(1-'PV model'!$B$14*((20+C6075)-25))*'PV model'!$B$10)/'PV model'!$B$12</f>
        <v>0</v>
      </c>
    </row>
    <row r="6076" spans="1:22" x14ac:dyDescent="0.2">
      <c r="A6076" s="10">
        <f t="shared" si="1050"/>
        <v>253</v>
      </c>
      <c r="B6076" s="10">
        <f t="shared" si="1048"/>
        <v>23</v>
      </c>
      <c r="C6076" s="23">
        <v>7.3</v>
      </c>
      <c r="D6076" s="24">
        <v>0</v>
      </c>
      <c r="E6076" s="24">
        <v>0</v>
      </c>
      <c r="F6076" s="48"/>
      <c r="G6076" s="48"/>
      <c r="H6076" s="1">
        <f t="shared" si="1049"/>
        <v>4.2222256303015033</v>
      </c>
      <c r="I6076" s="1">
        <f t="shared" si="1043"/>
        <v>3.8192441665351358</v>
      </c>
      <c r="J6076" s="4">
        <f>B6076+('PV model'!$B$3/15)+(I6076/60)</f>
        <v>22.786987402775583</v>
      </c>
      <c r="K6076" s="2">
        <f t="shared" si="1044"/>
        <v>-161.80481104163374</v>
      </c>
      <c r="L6076" s="2">
        <f>DEGREES(ASIN((((COS(RADIANS('PV model'!$B$2))*COS(RADIANS(H6076))*COS(RADIANS(K6076)))+(SIN(RADIANS('PV model'!$B$2))*SIN(RADIANS(H6076)))))))</f>
        <v>-28.421107856883562</v>
      </c>
      <c r="M6076" s="3">
        <f t="shared" si="1040"/>
        <v>0</v>
      </c>
      <c r="N6076" s="2">
        <f t="shared" si="1045"/>
        <v>-20.737333799341847</v>
      </c>
      <c r="O6076" s="2">
        <f>IF('PV model'!$B$2&gt;0, 180-N6076,IF('PV model'!$B$2&lt;0,0-N6076,N6076))</f>
        <v>200.73733379934185</v>
      </c>
      <c r="P6076" s="2">
        <f>ABS(O6076-'PV model'!$B$5)</f>
        <v>4.2626662006581455</v>
      </c>
      <c r="Q6076" s="3">
        <f t="shared" si="1041"/>
        <v>118.42110785688355</v>
      </c>
      <c r="R6076" s="3">
        <f t="shared" si="1046"/>
        <v>0</v>
      </c>
      <c r="S6076" s="3">
        <f t="shared" si="1042"/>
        <v>0</v>
      </c>
      <c r="T6076" s="3">
        <f>(0.5*(1-COS(RADIANS(90-$X$3)))*(D6076+E6076)*'PV model'!$B$4)</f>
        <v>0</v>
      </c>
      <c r="U6076" s="3">
        <f t="shared" si="1047"/>
        <v>0</v>
      </c>
      <c r="V6076" s="3">
        <f>('PV model'!$B$13*(U6076/1000)*(1-'PV model'!$B$14*((20+C6076)-25))*'PV model'!$B$10)/'PV model'!$B$12</f>
        <v>0</v>
      </c>
    </row>
    <row r="6077" spans="1:22" x14ac:dyDescent="0.2">
      <c r="A6077" s="10">
        <f t="shared" si="1050"/>
        <v>253</v>
      </c>
      <c r="B6077" s="10">
        <f t="shared" si="1048"/>
        <v>24</v>
      </c>
      <c r="C6077" s="23">
        <v>6.7</v>
      </c>
      <c r="D6077" s="24">
        <v>0</v>
      </c>
      <c r="E6077" s="24">
        <v>0</v>
      </c>
      <c r="F6077" s="48"/>
      <c r="G6077" s="48"/>
      <c r="H6077" s="1">
        <f t="shared" si="1049"/>
        <v>4.2222256303015033</v>
      </c>
      <c r="I6077" s="1">
        <f t="shared" si="1043"/>
        <v>3.8192441665351358</v>
      </c>
      <c r="J6077" s="4">
        <f>B6077+('PV model'!$B$3/15)+(I6077/60)</f>
        <v>23.786987402775583</v>
      </c>
      <c r="K6077" s="2">
        <f t="shared" si="1044"/>
        <v>-176.80481104163374</v>
      </c>
      <c r="L6077" s="2">
        <f>DEGREES(ASIN((((COS(RADIANS('PV model'!$B$2))*COS(RADIANS(H6077))*COS(RADIANS(K6077)))+(SIN(RADIANS('PV model'!$B$2))*SIN(RADIANS(H6077)))))))</f>
        <v>-30.219532048897552</v>
      </c>
      <c r="M6077" s="3">
        <f t="shared" si="1040"/>
        <v>0</v>
      </c>
      <c r="N6077" s="2">
        <f t="shared" si="1045"/>
        <v>-3.6882935067406604</v>
      </c>
      <c r="O6077" s="2">
        <f>IF('PV model'!$B$2&gt;0, 180-N6077,IF('PV model'!$B$2&lt;0,0-N6077,N6077))</f>
        <v>183.68829350674065</v>
      </c>
      <c r="P6077" s="2">
        <f>ABS(O6077-'PV model'!$B$5)</f>
        <v>21.311706493259351</v>
      </c>
      <c r="Q6077" s="3">
        <f t="shared" si="1041"/>
        <v>120.21953204889755</v>
      </c>
      <c r="R6077" s="3">
        <f t="shared" si="1046"/>
        <v>0</v>
      </c>
      <c r="S6077" s="3">
        <f t="shared" si="1042"/>
        <v>0</v>
      </c>
      <c r="T6077" s="3">
        <f>(0.5*(1-COS(RADIANS(90-$X$3)))*(D6077+E6077)*'PV model'!$B$4)</f>
        <v>0</v>
      </c>
      <c r="U6077" s="3">
        <f t="shared" si="1047"/>
        <v>0</v>
      </c>
      <c r="V6077" s="3">
        <f>('PV model'!$B$13*(U6077/1000)*(1-'PV model'!$B$14*((20+C6077)-25))*'PV model'!$B$10)/'PV model'!$B$12</f>
        <v>0</v>
      </c>
    </row>
    <row r="6078" spans="1:22" x14ac:dyDescent="0.2">
      <c r="A6078" s="10">
        <f t="shared" si="1050"/>
        <v>254</v>
      </c>
      <c r="B6078" s="10">
        <f t="shared" si="1048"/>
        <v>1</v>
      </c>
      <c r="C6078" s="23">
        <v>6.2</v>
      </c>
      <c r="D6078" s="24">
        <v>0</v>
      </c>
      <c r="E6078" s="24">
        <v>0</v>
      </c>
      <c r="F6078" s="48"/>
      <c r="G6078" s="48"/>
      <c r="H6078" s="1">
        <f t="shared" si="1049"/>
        <v>3.8242818125038363</v>
      </c>
      <c r="I6078" s="1">
        <f t="shared" si="1043"/>
        <v>4.1885626316313562</v>
      </c>
      <c r="J6078" s="4">
        <f>B6078+('PV model'!$B$3/15)+(I6078/60)</f>
        <v>0.79314271052718932</v>
      </c>
      <c r="K6078" s="2">
        <f t="shared" si="1044"/>
        <v>168.10285934209216</v>
      </c>
      <c r="L6078" s="2">
        <f>DEGREES(ASIN((((COS(RADIANS('PV model'!$B$2))*COS(RADIANS(H6078))*COS(RADIANS(K6078)))+(SIN(RADIANS('PV model'!$B$2))*SIN(RADIANS(H6078)))))))</f>
        <v>-29.870328941771877</v>
      </c>
      <c r="M6078" s="3">
        <f t="shared" si="1040"/>
        <v>0</v>
      </c>
      <c r="N6078" s="2">
        <f t="shared" si="1045"/>
        <v>13.721829935928893</v>
      </c>
      <c r="O6078" s="2">
        <f>IF('PV model'!$B$2&gt;0, 180-N6078,IF('PV model'!$B$2&lt;0,0-N6078,N6078))</f>
        <v>166.27817006407111</v>
      </c>
      <c r="P6078" s="2">
        <f>ABS(O6078-'PV model'!$B$5)</f>
        <v>38.721829935928895</v>
      </c>
      <c r="Q6078" s="3">
        <f t="shared" si="1041"/>
        <v>119.87032894177189</v>
      </c>
      <c r="R6078" s="3">
        <f t="shared" si="1046"/>
        <v>0</v>
      </c>
      <c r="S6078" s="3">
        <f t="shared" si="1042"/>
        <v>0</v>
      </c>
      <c r="T6078" s="3">
        <f>(0.5*(1-COS(RADIANS(90-$X$3)))*(D6078+E6078)*'PV model'!$B$4)</f>
        <v>0</v>
      </c>
      <c r="U6078" s="3">
        <f t="shared" si="1047"/>
        <v>0</v>
      </c>
      <c r="V6078" s="3">
        <f>('PV model'!$B$13*(U6078/1000)*(1-'PV model'!$B$14*((20+C6078)-25))*'PV model'!$B$10)/'PV model'!$B$12</f>
        <v>0</v>
      </c>
    </row>
    <row r="6079" spans="1:22" x14ac:dyDescent="0.2">
      <c r="A6079" s="10">
        <f t="shared" si="1050"/>
        <v>254</v>
      </c>
      <c r="B6079" s="10">
        <f t="shared" si="1048"/>
        <v>2</v>
      </c>
      <c r="C6079" s="23">
        <v>5.5</v>
      </c>
      <c r="D6079" s="24">
        <v>0</v>
      </c>
      <c r="E6079" s="24">
        <v>0</v>
      </c>
      <c r="F6079" s="48"/>
      <c r="G6079" s="48"/>
      <c r="H6079" s="1">
        <f t="shared" si="1049"/>
        <v>3.8242818125038363</v>
      </c>
      <c r="I6079" s="1">
        <f t="shared" si="1043"/>
        <v>4.1885626316313562</v>
      </c>
      <c r="J6079" s="4">
        <f>B6079+('PV model'!$B$3/15)+(I6079/60)</f>
        <v>1.7931427105271893</v>
      </c>
      <c r="K6079" s="2">
        <f t="shared" si="1044"/>
        <v>153.10285934209216</v>
      </c>
      <c r="L6079" s="2">
        <f>DEGREES(ASIN((((COS(RADIANS('PV model'!$B$2))*COS(RADIANS(H6079))*COS(RADIANS(K6079)))+(SIN(RADIANS('PV model'!$B$2))*SIN(RADIANS(H6079)))))))</f>
        <v>-26.682181216625271</v>
      </c>
      <c r="M6079" s="3">
        <f t="shared" si="1040"/>
        <v>0</v>
      </c>
      <c r="N6079" s="2">
        <f t="shared" si="1045"/>
        <v>30.343222721550475</v>
      </c>
      <c r="O6079" s="2">
        <f>IF('PV model'!$B$2&gt;0, 180-N6079,IF('PV model'!$B$2&lt;0,0-N6079,N6079))</f>
        <v>149.65677727844951</v>
      </c>
      <c r="P6079" s="2">
        <f>ABS(O6079-'PV model'!$B$5)</f>
        <v>55.343222721550489</v>
      </c>
      <c r="Q6079" s="3">
        <f t="shared" si="1041"/>
        <v>116.68218121662528</v>
      </c>
      <c r="R6079" s="3">
        <f t="shared" si="1046"/>
        <v>0</v>
      </c>
      <c r="S6079" s="3">
        <f t="shared" si="1042"/>
        <v>0</v>
      </c>
      <c r="T6079" s="3">
        <f>(0.5*(1-COS(RADIANS(90-$X$3)))*(D6079+E6079)*'PV model'!$B$4)</f>
        <v>0</v>
      </c>
      <c r="U6079" s="3">
        <f t="shared" si="1047"/>
        <v>0</v>
      </c>
      <c r="V6079" s="3">
        <f>('PV model'!$B$13*(U6079/1000)*(1-'PV model'!$B$14*((20+C6079)-25))*'PV model'!$B$10)/'PV model'!$B$12</f>
        <v>0</v>
      </c>
    </row>
    <row r="6080" spans="1:22" x14ac:dyDescent="0.2">
      <c r="A6080" s="10">
        <f t="shared" si="1050"/>
        <v>254</v>
      </c>
      <c r="B6080" s="10">
        <f t="shared" si="1048"/>
        <v>3</v>
      </c>
      <c r="C6080" s="23">
        <v>5.3</v>
      </c>
      <c r="D6080" s="24">
        <v>0</v>
      </c>
      <c r="E6080" s="24">
        <v>0</v>
      </c>
      <c r="F6080" s="48"/>
      <c r="G6080" s="48"/>
      <c r="H6080" s="1">
        <f t="shared" si="1049"/>
        <v>3.8242818125038363</v>
      </c>
      <c r="I6080" s="1">
        <f t="shared" si="1043"/>
        <v>4.1885626316313562</v>
      </c>
      <c r="J6080" s="4">
        <f>B6080+('PV model'!$B$3/15)+(I6080/60)</f>
        <v>2.7931427105271891</v>
      </c>
      <c r="K6080" s="2">
        <f t="shared" si="1044"/>
        <v>138.10285934209216</v>
      </c>
      <c r="L6080" s="2">
        <f>DEGREES(ASIN((((COS(RADIANS('PV model'!$B$2))*COS(RADIANS(H6080))*COS(RADIANS(K6080)))+(SIN(RADIANS('PV model'!$B$2))*SIN(RADIANS(H6080)))))))</f>
        <v>-21.450437289280988</v>
      </c>
      <c r="M6080" s="3">
        <f t="shared" si="1040"/>
        <v>0</v>
      </c>
      <c r="N6080" s="2">
        <f t="shared" si="1045"/>
        <v>45.716633196649923</v>
      </c>
      <c r="O6080" s="2">
        <f>IF('PV model'!$B$2&gt;0, 180-N6080,IF('PV model'!$B$2&lt;0,0-N6080,N6080))</f>
        <v>134.28336680335008</v>
      </c>
      <c r="P6080" s="2">
        <f>ABS(O6080-'PV model'!$B$5)</f>
        <v>70.716633196649923</v>
      </c>
      <c r="Q6080" s="3">
        <f t="shared" si="1041"/>
        <v>111.45043728928098</v>
      </c>
      <c r="R6080" s="3">
        <f t="shared" si="1046"/>
        <v>0</v>
      </c>
      <c r="S6080" s="3">
        <f t="shared" si="1042"/>
        <v>0</v>
      </c>
      <c r="T6080" s="3">
        <f>(0.5*(1-COS(RADIANS(90-$X$3)))*(D6080+E6080)*'PV model'!$B$4)</f>
        <v>0</v>
      </c>
      <c r="U6080" s="3">
        <f t="shared" si="1047"/>
        <v>0</v>
      </c>
      <c r="V6080" s="3">
        <f>('PV model'!$B$13*(U6080/1000)*(1-'PV model'!$B$14*((20+C6080)-25))*'PV model'!$B$10)/'PV model'!$B$12</f>
        <v>0</v>
      </c>
    </row>
    <row r="6081" spans="1:22" x14ac:dyDescent="0.2">
      <c r="A6081" s="10">
        <f t="shared" si="1050"/>
        <v>254</v>
      </c>
      <c r="B6081" s="10">
        <f t="shared" si="1048"/>
        <v>4</v>
      </c>
      <c r="C6081" s="23">
        <v>5</v>
      </c>
      <c r="D6081" s="24">
        <v>0</v>
      </c>
      <c r="E6081" s="24">
        <v>0</v>
      </c>
      <c r="F6081" s="48"/>
      <c r="G6081" s="48"/>
      <c r="H6081" s="1">
        <f t="shared" si="1049"/>
        <v>3.8242818125038363</v>
      </c>
      <c r="I6081" s="1">
        <f t="shared" si="1043"/>
        <v>4.1885626316313562</v>
      </c>
      <c r="J6081" s="4">
        <f>B6081+('PV model'!$B$3/15)+(I6081/60)</f>
        <v>3.7931427105271891</v>
      </c>
      <c r="K6081" s="2">
        <f t="shared" si="1044"/>
        <v>123.10285934209217</v>
      </c>
      <c r="L6081" s="2">
        <f>DEGREES(ASIN((((COS(RADIANS('PV model'!$B$2))*COS(RADIANS(H6081))*COS(RADIANS(K6081)))+(SIN(RADIANS('PV model'!$B$2))*SIN(RADIANS(H6081)))))))</f>
        <v>-14.69561289329013</v>
      </c>
      <c r="M6081" s="3">
        <f t="shared" si="1040"/>
        <v>0</v>
      </c>
      <c r="N6081" s="2">
        <f t="shared" si="1045"/>
        <v>59.779308746490159</v>
      </c>
      <c r="O6081" s="2">
        <f>IF('PV model'!$B$2&gt;0, 180-N6081,IF('PV model'!$B$2&lt;0,0-N6081,N6081))</f>
        <v>120.22069125350984</v>
      </c>
      <c r="P6081" s="2">
        <f>ABS(O6081-'PV model'!$B$5)</f>
        <v>84.779308746490159</v>
      </c>
      <c r="Q6081" s="3">
        <f t="shared" si="1041"/>
        <v>104.69561289329013</v>
      </c>
      <c r="R6081" s="3">
        <f t="shared" si="1046"/>
        <v>0</v>
      </c>
      <c r="S6081" s="3">
        <f t="shared" si="1042"/>
        <v>0</v>
      </c>
      <c r="T6081" s="3">
        <f>(0.5*(1-COS(RADIANS(90-$X$3)))*(D6081+E6081)*'PV model'!$B$4)</f>
        <v>0</v>
      </c>
      <c r="U6081" s="3">
        <f t="shared" si="1047"/>
        <v>0</v>
      </c>
      <c r="V6081" s="3">
        <f>('PV model'!$B$13*(U6081/1000)*(1-'PV model'!$B$14*((20+C6081)-25))*'PV model'!$B$10)/'PV model'!$B$12</f>
        <v>0</v>
      </c>
    </row>
    <row r="6082" spans="1:22" x14ac:dyDescent="0.2">
      <c r="A6082" s="10">
        <f t="shared" si="1050"/>
        <v>254</v>
      </c>
      <c r="B6082" s="10">
        <f t="shared" si="1048"/>
        <v>5</v>
      </c>
      <c r="C6082" s="23">
        <v>4.9000000000000004</v>
      </c>
      <c r="D6082" s="24">
        <v>0</v>
      </c>
      <c r="E6082" s="24">
        <v>0</v>
      </c>
      <c r="F6082" s="48"/>
      <c r="G6082" s="48"/>
      <c r="H6082" s="1">
        <f t="shared" si="1049"/>
        <v>3.8242818125038363</v>
      </c>
      <c r="I6082" s="1">
        <f t="shared" si="1043"/>
        <v>4.1885626316313562</v>
      </c>
      <c r="J6082" s="4">
        <f>B6082+('PV model'!$B$3/15)+(I6082/60)</f>
        <v>4.7931427105271895</v>
      </c>
      <c r="K6082" s="2">
        <f t="shared" si="1044"/>
        <v>108.10285934209216</v>
      </c>
      <c r="L6082" s="2">
        <f>DEGREES(ASIN((((COS(RADIANS('PV model'!$B$2))*COS(RADIANS(H6082))*COS(RADIANS(K6082)))+(SIN(RADIANS('PV model'!$B$2))*SIN(RADIANS(H6082)))))))</f>
        <v>-6.9288957299809306</v>
      </c>
      <c r="M6082" s="3">
        <f t="shared" si="1040"/>
        <v>0</v>
      </c>
      <c r="N6082" s="2">
        <f t="shared" si="1045"/>
        <v>72.816037896263879</v>
      </c>
      <c r="O6082" s="2">
        <f>IF('PV model'!$B$2&gt;0, 180-N6082,IF('PV model'!$B$2&lt;0,0-N6082,N6082))</f>
        <v>107.18396210373612</v>
      </c>
      <c r="P6082" s="2">
        <f>ABS(O6082-'PV model'!$B$5)</f>
        <v>97.816037896263879</v>
      </c>
      <c r="Q6082" s="3">
        <f t="shared" si="1041"/>
        <v>96.928895729980937</v>
      </c>
      <c r="R6082" s="3">
        <f t="shared" si="1046"/>
        <v>0</v>
      </c>
      <c r="S6082" s="3">
        <f t="shared" si="1042"/>
        <v>0</v>
      </c>
      <c r="T6082" s="3">
        <f>(0.5*(1-COS(RADIANS(90-$X$3)))*(D6082+E6082)*'PV model'!$B$4)</f>
        <v>0</v>
      </c>
      <c r="U6082" s="3">
        <f t="shared" si="1047"/>
        <v>0</v>
      </c>
      <c r="V6082" s="3">
        <f>('PV model'!$B$13*(U6082/1000)*(1-'PV model'!$B$14*((20+C6082)-25))*'PV model'!$B$10)/'PV model'!$B$12</f>
        <v>0</v>
      </c>
    </row>
    <row r="6083" spans="1:22" x14ac:dyDescent="0.2">
      <c r="A6083" s="10">
        <f t="shared" si="1050"/>
        <v>254</v>
      </c>
      <c r="B6083" s="10">
        <f t="shared" si="1048"/>
        <v>6</v>
      </c>
      <c r="C6083" s="23">
        <v>4.4000000000000004</v>
      </c>
      <c r="D6083" s="24">
        <v>0</v>
      </c>
      <c r="E6083" s="24">
        <v>0.88200000000000001</v>
      </c>
      <c r="F6083" s="48"/>
      <c r="G6083" s="48"/>
      <c r="H6083" s="1">
        <f t="shared" si="1049"/>
        <v>3.8242818125038363</v>
      </c>
      <c r="I6083" s="1">
        <f t="shared" si="1043"/>
        <v>4.1885626316313562</v>
      </c>
      <c r="J6083" s="4">
        <f>B6083+('PV model'!$B$3/15)+(I6083/60)</f>
        <v>5.7931427105271895</v>
      </c>
      <c r="K6083" s="2">
        <f t="shared" si="1044"/>
        <v>93.10285934209216</v>
      </c>
      <c r="L6083" s="2">
        <f>DEGREES(ASIN((((COS(RADIANS('PV model'!$B$2))*COS(RADIANS(H6083))*COS(RADIANS(K6083)))+(SIN(RADIANS('PV model'!$B$2))*SIN(RADIANS(H6083)))))))</f>
        <v>1.3967810161942946</v>
      </c>
      <c r="M6083" s="3">
        <f t="shared" si="1040"/>
        <v>1.3967810161942946</v>
      </c>
      <c r="N6083" s="2">
        <f t="shared" si="1045"/>
        <v>85.278561226519045</v>
      </c>
      <c r="O6083" s="2">
        <f>IF('PV model'!$B$2&gt;0, 180-N6083,IF('PV model'!$B$2&lt;0,0-N6083,N6083))</f>
        <v>94.721438773480955</v>
      </c>
      <c r="P6083" s="2">
        <f>ABS(O6083-'PV model'!$B$5)</f>
        <v>110.27856122651905</v>
      </c>
      <c r="Q6083" s="3">
        <f t="shared" si="1041"/>
        <v>88.603218983805704</v>
      </c>
      <c r="R6083" s="3">
        <f t="shared" si="1046"/>
        <v>0</v>
      </c>
      <c r="S6083" s="3">
        <f t="shared" si="1042"/>
        <v>0.88200000000000001</v>
      </c>
      <c r="T6083" s="3">
        <f>(0.5*(1-COS(RADIANS(90-$X$3)))*(D6083+E6083)*'PV model'!$B$4)</f>
        <v>0</v>
      </c>
      <c r="U6083" s="3">
        <f t="shared" si="1047"/>
        <v>0.88200000000000001</v>
      </c>
      <c r="V6083" s="3">
        <f>('PV model'!$B$13*(U6083/1000)*(1-'PV model'!$B$14*((20+C6083)-25))*'PV model'!$B$10)/'PV model'!$B$12</f>
        <v>8.8376315327999985E-2</v>
      </c>
    </row>
    <row r="6084" spans="1:22" x14ac:dyDescent="0.2">
      <c r="A6084" s="10">
        <f t="shared" si="1050"/>
        <v>254</v>
      </c>
      <c r="B6084" s="10">
        <f t="shared" si="1048"/>
        <v>7</v>
      </c>
      <c r="C6084" s="23">
        <v>3.9</v>
      </c>
      <c r="D6084" s="24">
        <v>22.448999999999998</v>
      </c>
      <c r="E6084" s="24">
        <v>29.105999999999998</v>
      </c>
      <c r="F6084" s="48"/>
      <c r="G6084" s="48"/>
      <c r="H6084" s="1">
        <f t="shared" si="1049"/>
        <v>3.8242818125038363</v>
      </c>
      <c r="I6084" s="1">
        <f t="shared" si="1043"/>
        <v>4.1885626316313562</v>
      </c>
      <c r="J6084" s="4">
        <f>B6084+('PV model'!$B$3/15)+(I6084/60)</f>
        <v>6.7931427105271895</v>
      </c>
      <c r="K6084" s="2">
        <f t="shared" si="1044"/>
        <v>78.10285934209216</v>
      </c>
      <c r="L6084" s="2">
        <f>DEGREES(ASIN((((COS(RADIANS('PV model'!$B$2))*COS(RADIANS(H6084))*COS(RADIANS(K6084)))+(SIN(RADIANS('PV model'!$B$2))*SIN(RADIANS(H6084)))))))</f>
        <v>9.8735442050538449</v>
      </c>
      <c r="M6084" s="3">
        <f t="shared" si="1040"/>
        <v>9.8735442050538449</v>
      </c>
      <c r="N6084" s="2">
        <f t="shared" si="1045"/>
        <v>82.315223705353418</v>
      </c>
      <c r="O6084" s="2">
        <f>IF('PV model'!$B$2&gt;0, 180-N6084,IF('PV model'!$B$2&lt;0,0-N6084,N6084))</f>
        <v>97.684776294646582</v>
      </c>
      <c r="P6084" s="2">
        <f>ABS(O6084-'PV model'!$B$5)</f>
        <v>107.31522370535342</v>
      </c>
      <c r="Q6084" s="3">
        <f t="shared" si="1041"/>
        <v>80.126455794946153</v>
      </c>
      <c r="R6084" s="3">
        <f t="shared" si="1046"/>
        <v>22.449000000000012</v>
      </c>
      <c r="S6084" s="3">
        <f t="shared" si="1042"/>
        <v>33.235970105852324</v>
      </c>
      <c r="T6084" s="3">
        <f>(0.5*(1-COS(RADIANS(90-$X$3)))*(D6084+E6084)*'PV model'!$B$4)</f>
        <v>0</v>
      </c>
      <c r="U6084" s="3">
        <f t="shared" si="1047"/>
        <v>55.684970105852337</v>
      </c>
      <c r="V6084" s="3">
        <f>('PV model'!$B$13*(U6084/1000)*(1-'PV model'!$B$14*((20+C6084)-25))*'PV model'!$B$10)/'PV model'!$B$12</f>
        <v>5.5907611980728351</v>
      </c>
    </row>
    <row r="6085" spans="1:22" x14ac:dyDescent="0.2">
      <c r="A6085" s="10">
        <f t="shared" si="1050"/>
        <v>254</v>
      </c>
      <c r="B6085" s="10">
        <f t="shared" si="1048"/>
        <v>8</v>
      </c>
      <c r="C6085" s="23">
        <v>7.1</v>
      </c>
      <c r="D6085" s="24">
        <v>262.6533</v>
      </c>
      <c r="E6085" s="24">
        <v>83.789999999999992</v>
      </c>
      <c r="F6085" s="48"/>
      <c r="G6085" s="48"/>
      <c r="H6085" s="1">
        <f t="shared" si="1049"/>
        <v>3.8242818125038363</v>
      </c>
      <c r="I6085" s="1">
        <f t="shared" si="1043"/>
        <v>4.1885626316313562</v>
      </c>
      <c r="J6085" s="4">
        <f>B6085+('PV model'!$B$3/15)+(I6085/60)</f>
        <v>7.7931427105271895</v>
      </c>
      <c r="K6085" s="2">
        <f t="shared" si="1044"/>
        <v>63.10285934209216</v>
      </c>
      <c r="L6085" s="2">
        <f>DEGREES(ASIN((((COS(RADIANS('PV model'!$B$2))*COS(RADIANS(H6085))*COS(RADIANS(K6085)))+(SIN(RADIANS('PV model'!$B$2))*SIN(RADIANS(H6085)))))))</f>
        <v>18.097358967245722</v>
      </c>
      <c r="M6085" s="3">
        <f t="shared" si="1040"/>
        <v>18.097358967245722</v>
      </c>
      <c r="N6085" s="2">
        <f t="shared" si="1045"/>
        <v>69.413978441841238</v>
      </c>
      <c r="O6085" s="2">
        <f>IF('PV model'!$B$2&gt;0, 180-N6085,IF('PV model'!$B$2&lt;0,0-N6085,N6085))</f>
        <v>110.58602155815876</v>
      </c>
      <c r="P6085" s="2">
        <f>ABS(O6085-'PV model'!$B$5)</f>
        <v>94.413978441841238</v>
      </c>
      <c r="Q6085" s="3">
        <f t="shared" si="1041"/>
        <v>71.902641032754289</v>
      </c>
      <c r="R6085" s="3">
        <f t="shared" si="1046"/>
        <v>262.6533</v>
      </c>
      <c r="S6085" s="3">
        <f t="shared" si="1042"/>
        <v>105.36116481067165</v>
      </c>
      <c r="T6085" s="3">
        <f>(0.5*(1-COS(RADIANS(90-$X$3)))*(D6085+E6085)*'PV model'!$B$4)</f>
        <v>0</v>
      </c>
      <c r="U6085" s="3">
        <f t="shared" si="1047"/>
        <v>368.01446481067165</v>
      </c>
      <c r="V6085" s="3">
        <f>('PV model'!$B$13*(U6085/1000)*(1-'PV model'!$B$14*((20+C6085)-25))*'PV model'!$B$10)/'PV model'!$B$12</f>
        <v>36.477717404893951</v>
      </c>
    </row>
    <row r="6086" spans="1:22" x14ac:dyDescent="0.2">
      <c r="A6086" s="10">
        <f t="shared" si="1050"/>
        <v>254</v>
      </c>
      <c r="B6086" s="10">
        <f t="shared" si="1048"/>
        <v>9</v>
      </c>
      <c r="C6086" s="23">
        <v>10.7</v>
      </c>
      <c r="D6086" s="24">
        <v>525.3066</v>
      </c>
      <c r="E6086" s="24">
        <v>103.194</v>
      </c>
      <c r="F6086" s="48"/>
      <c r="G6086" s="48"/>
      <c r="H6086" s="1">
        <f t="shared" si="1049"/>
        <v>3.8242818125038363</v>
      </c>
      <c r="I6086" s="1">
        <f t="shared" si="1043"/>
        <v>4.1885626316313562</v>
      </c>
      <c r="J6086" s="4">
        <f>B6086+('PV model'!$B$3/15)+(I6086/60)</f>
        <v>8.7931427105271887</v>
      </c>
      <c r="K6086" s="2">
        <f t="shared" si="1044"/>
        <v>48.102859342092174</v>
      </c>
      <c r="L6086" s="2">
        <f>DEGREES(ASIN((((COS(RADIANS('PV model'!$B$2))*COS(RADIANS(H6086))*COS(RADIANS(K6086)))+(SIN(RADIANS('PV model'!$B$2))*SIN(RADIANS(H6086)))))))</f>
        <v>25.617920421756974</v>
      </c>
      <c r="M6086" s="3">
        <f t="shared" ref="M6086:M6149" si="1051">IF(L6086&gt;0, L6086, 0)</f>
        <v>25.617920421756974</v>
      </c>
      <c r="N6086" s="2">
        <f t="shared" si="1045"/>
        <v>55.452355204554244</v>
      </c>
      <c r="O6086" s="2">
        <f>IF('PV model'!$B$2&gt;0, 180-N6086,IF('PV model'!$B$2&lt;0,0-N6086,N6086))</f>
        <v>124.54764479544576</v>
      </c>
      <c r="P6086" s="2">
        <f>ABS(O6086-'PV model'!$B$5)</f>
        <v>80.452355204554237</v>
      </c>
      <c r="Q6086" s="3">
        <f t="shared" ref="Q6086:Q6149" si="1052">DEGREES(ACOS((SIN(RADIANS(L6086))*COS(RADIANS(90-$X$3))+COS(RADIANS(L6086))*COS(RADIANS(P6086))*SIN(RADIANS(90-$X$3)))))</f>
        <v>64.382079578243022</v>
      </c>
      <c r="R6086" s="3">
        <f t="shared" si="1046"/>
        <v>525.3066</v>
      </c>
      <c r="S6086" s="3">
        <f t="shared" ref="S6086:S6149" si="1053">IF($Z$3=TRUE, IF(E6086=0,0,E6086*(0.5*(1+COS(RADIANS(90-$X$3))*(1+(1-(E6086^2/(D6086+E6086)^2))*(SIN(RADIANS(0.5*$X$3))^3)))*(1+(1-(E6086^2/(D6086+E6086)^2))*(COS(RADIANS(Q6086))^2)*(SIN(RADIANS(90-L6086))^3)))), IF(E6086=0,0,E6086*(0.5*(1+COS(RADIANS(90-$X$3))))))</f>
        <v>137.07347247952427</v>
      </c>
      <c r="T6086" s="3">
        <f>(0.5*(1-COS(RADIANS(90-$X$3)))*(D6086+E6086)*'PV model'!$B$4)</f>
        <v>0</v>
      </c>
      <c r="U6086" s="3">
        <f t="shared" si="1047"/>
        <v>662.3800724795243</v>
      </c>
      <c r="V6086" s="3">
        <f>('PV model'!$B$13*(U6086/1000)*(1-'PV model'!$B$14*((20+C6086)-25))*'PV model'!$B$10)/'PV model'!$B$12</f>
        <v>64.701889570426033</v>
      </c>
    </row>
    <row r="6087" spans="1:22" x14ac:dyDescent="0.2">
      <c r="A6087" s="10">
        <f t="shared" si="1050"/>
        <v>254</v>
      </c>
      <c r="B6087" s="10">
        <f t="shared" si="1048"/>
        <v>10</v>
      </c>
      <c r="C6087" s="23">
        <v>12.3</v>
      </c>
      <c r="D6087" s="24">
        <v>689.18430000000001</v>
      </c>
      <c r="E6087" s="24">
        <v>109.36800000000001</v>
      </c>
      <c r="F6087" s="48"/>
      <c r="G6087" s="48"/>
      <c r="H6087" s="1">
        <f t="shared" si="1049"/>
        <v>3.8242818125038363</v>
      </c>
      <c r="I6087" s="1">
        <f t="shared" ref="I6087:I6150" si="1054">9.87*SIN(RADIANS(1.978*A6087-160.22))-7.53*COS(RADIANS(0.989*A6087-80.11))-1.5*SIN((RADIANS(0.989*A6087-80.11)))</f>
        <v>4.1885626316313562</v>
      </c>
      <c r="J6087" s="4">
        <f>B6087+('PV model'!$B$3/15)+(I6087/60)</f>
        <v>9.7931427105271887</v>
      </c>
      <c r="K6087" s="2">
        <f t="shared" ref="K6087:K6150" si="1055">15*(12-J6087)</f>
        <v>33.102859342092174</v>
      </c>
      <c r="L6087" s="2">
        <f>DEGREES(ASIN((((COS(RADIANS('PV model'!$B$2))*COS(RADIANS(H6087))*COS(RADIANS(K6087)))+(SIN(RADIANS('PV model'!$B$2))*SIN(RADIANS(H6087)))))))</f>
        <v>31.896312958094757</v>
      </c>
      <c r="M6087" s="3">
        <f t="shared" si="1051"/>
        <v>31.896312958094757</v>
      </c>
      <c r="N6087" s="2">
        <f t="shared" ref="N6087:N6150" si="1056">DEGREES(ASIN((COS(RADIANS(H6087))*SIN(RADIANS(K6087)))/COS(RADIANS(L6087))))</f>
        <v>39.929323790318179</v>
      </c>
      <c r="O6087" s="2">
        <f>IF('PV model'!$B$2&gt;0, 180-N6087,IF('PV model'!$B$2&lt;0,0-N6087,N6087))</f>
        <v>140.07067620968184</v>
      </c>
      <c r="P6087" s="2">
        <f>ABS(O6087-'PV model'!$B$5)</f>
        <v>64.929323790318165</v>
      </c>
      <c r="Q6087" s="3">
        <f t="shared" si="1052"/>
        <v>58.103687041905246</v>
      </c>
      <c r="R6087" s="3">
        <f t="shared" ref="R6087:R6150" si="1057">IF(D6087=0,0,D6087*COS(RADIANS(Q6087))/SIN(RADIANS(L6087)))</f>
        <v>689.18430000000012</v>
      </c>
      <c r="S6087" s="3">
        <f t="shared" si="1053"/>
        <v>149.85527692238003</v>
      </c>
      <c r="T6087" s="3">
        <f>(0.5*(1-COS(RADIANS(90-$X$3)))*(D6087+E6087)*'PV model'!$B$4)</f>
        <v>0</v>
      </c>
      <c r="U6087" s="3">
        <f t="shared" ref="U6087:U6150" si="1058">R6087+S6087+T6087</f>
        <v>839.03957692238009</v>
      </c>
      <c r="V6087" s="3">
        <f>('PV model'!$B$13*(U6087/1000)*(1-'PV model'!$B$14*((20+C6087)-25))*'PV model'!$B$10)/'PV model'!$B$12</f>
        <v>81.421380542773605</v>
      </c>
    </row>
    <row r="6088" spans="1:22" x14ac:dyDescent="0.2">
      <c r="A6088" s="10">
        <f t="shared" si="1050"/>
        <v>254</v>
      </c>
      <c r="B6088" s="10">
        <f t="shared" ref="B6088:B6151" si="1059">IF(B6087&lt;24,B6087+1,1)</f>
        <v>11</v>
      </c>
      <c r="C6088" s="23">
        <v>14.8</v>
      </c>
      <c r="D6088" s="24">
        <v>807.04155000000003</v>
      </c>
      <c r="E6088" s="24">
        <v>100.548</v>
      </c>
      <c r="F6088" s="48"/>
      <c r="G6088" s="48"/>
      <c r="H6088" s="1">
        <f t="shared" ref="H6088:H6151" si="1060">(23.465*SIN(RADIANS(280.1+0.9863*A6088)))</f>
        <v>3.8242818125038363</v>
      </c>
      <c r="I6088" s="1">
        <f t="shared" si="1054"/>
        <v>4.1885626316313562</v>
      </c>
      <c r="J6088" s="4">
        <f>B6088+('PV model'!$B$3/15)+(I6088/60)</f>
        <v>10.793142710527189</v>
      </c>
      <c r="K6088" s="2">
        <f t="shared" si="1055"/>
        <v>18.10285934209217</v>
      </c>
      <c r="L6088" s="2">
        <f>DEGREES(ASIN((((COS(RADIANS('PV model'!$B$2))*COS(RADIANS(H6088))*COS(RADIANS(K6088)))+(SIN(RADIANS('PV model'!$B$2))*SIN(RADIANS(H6088)))))))</f>
        <v>36.308804157738031</v>
      </c>
      <c r="M6088" s="3">
        <f t="shared" si="1051"/>
        <v>36.308804157738031</v>
      </c>
      <c r="N6088" s="2">
        <f t="shared" si="1056"/>
        <v>22.627147879066989</v>
      </c>
      <c r="O6088" s="2">
        <f>IF('PV model'!$B$2&gt;0, 180-N6088,IF('PV model'!$B$2&lt;0,0-N6088,N6088))</f>
        <v>157.372852120933</v>
      </c>
      <c r="P6088" s="2">
        <f>ABS(O6088-'PV model'!$B$5)</f>
        <v>47.627147879066996</v>
      </c>
      <c r="Q6088" s="3">
        <f t="shared" si="1052"/>
        <v>53.691195842261969</v>
      </c>
      <c r="R6088" s="3">
        <f t="shared" si="1057"/>
        <v>807.04155000000003</v>
      </c>
      <c r="S6088" s="3">
        <f t="shared" si="1053"/>
        <v>139.50810763579585</v>
      </c>
      <c r="T6088" s="3">
        <f>(0.5*(1-COS(RADIANS(90-$X$3)))*(D6088+E6088)*'PV model'!$B$4)</f>
        <v>0</v>
      </c>
      <c r="U6088" s="3">
        <f t="shared" si="1058"/>
        <v>946.54965763579594</v>
      </c>
      <c r="V6088" s="3">
        <f>('PV model'!$B$13*(U6088/1000)*(1-'PV model'!$B$14*((20+C6088)-25))*'PV model'!$B$10)/'PV model'!$B$12</f>
        <v>90.908113309205007</v>
      </c>
    </row>
    <row r="6089" spans="1:22" x14ac:dyDescent="0.2">
      <c r="A6089" s="10">
        <f t="shared" si="1050"/>
        <v>254</v>
      </c>
      <c r="B6089" s="10">
        <f t="shared" si="1059"/>
        <v>12</v>
      </c>
      <c r="C6089" s="23">
        <v>15.7</v>
      </c>
      <c r="D6089" s="24">
        <v>859.79669999999999</v>
      </c>
      <c r="E6089" s="24">
        <v>95.256</v>
      </c>
      <c r="F6089" s="48"/>
      <c r="G6089" s="48"/>
      <c r="H6089" s="1">
        <f t="shared" si="1060"/>
        <v>3.8242818125038363</v>
      </c>
      <c r="I6089" s="1">
        <f t="shared" si="1054"/>
        <v>4.1885626316313562</v>
      </c>
      <c r="J6089" s="4">
        <f>B6089+('PV model'!$B$3/15)+(I6089/60)</f>
        <v>11.793142710527189</v>
      </c>
      <c r="K6089" s="2">
        <f t="shared" si="1055"/>
        <v>3.1028593420921702</v>
      </c>
      <c r="L6089" s="2">
        <f>DEGREES(ASIN((((COS(RADIANS('PV model'!$B$2))*COS(RADIANS(H6089))*COS(RADIANS(K6089)))+(SIN(RADIANS('PV model'!$B$2))*SIN(RADIANS(H6089)))))))</f>
        <v>38.263797362861546</v>
      </c>
      <c r="M6089" s="3">
        <f t="shared" si="1051"/>
        <v>38.263797362861546</v>
      </c>
      <c r="N6089" s="2">
        <f t="shared" si="1056"/>
        <v>3.9442300318911201</v>
      </c>
      <c r="O6089" s="2">
        <f>IF('PV model'!$B$2&gt;0, 180-N6089,IF('PV model'!$B$2&lt;0,0-N6089,N6089))</f>
        <v>176.05576996810888</v>
      </c>
      <c r="P6089" s="2">
        <f>ABS(O6089-'PV model'!$B$5)</f>
        <v>28.944230031891124</v>
      </c>
      <c r="Q6089" s="3">
        <f t="shared" si="1052"/>
        <v>51.736202637138454</v>
      </c>
      <c r="R6089" s="3">
        <f t="shared" si="1057"/>
        <v>859.7967000000001</v>
      </c>
      <c r="S6089" s="3">
        <f t="shared" si="1053"/>
        <v>132.49878565169101</v>
      </c>
      <c r="T6089" s="3">
        <f>(0.5*(1-COS(RADIANS(90-$X$3)))*(D6089+E6089)*'PV model'!$B$4)</f>
        <v>0</v>
      </c>
      <c r="U6089" s="3">
        <f t="shared" si="1058"/>
        <v>992.29548565169114</v>
      </c>
      <c r="V6089" s="3">
        <f>('PV model'!$B$13*(U6089/1000)*(1-'PV model'!$B$14*((20+C6089)-25))*'PV model'!$B$10)/'PV model'!$B$12</f>
        <v>94.94453087702523</v>
      </c>
    </row>
    <row r="6090" spans="1:22" x14ac:dyDescent="0.2">
      <c r="A6090" s="10">
        <f t="shared" si="1050"/>
        <v>254</v>
      </c>
      <c r="B6090" s="10">
        <f t="shared" si="1059"/>
        <v>13</v>
      </c>
      <c r="C6090" s="23">
        <v>17.399999999999999</v>
      </c>
      <c r="D6090" s="24">
        <v>491.63310000000001</v>
      </c>
      <c r="E6090" s="24">
        <v>213.44400000000002</v>
      </c>
      <c r="F6090" s="48"/>
      <c r="G6090" s="48"/>
      <c r="H6090" s="1">
        <f t="shared" si="1060"/>
        <v>3.8242818125038363</v>
      </c>
      <c r="I6090" s="1">
        <f t="shared" si="1054"/>
        <v>4.1885626316313562</v>
      </c>
      <c r="J6090" s="4">
        <f>B6090+('PV model'!$B$3/15)+(I6090/60)</f>
        <v>12.793142710527189</v>
      </c>
      <c r="K6090" s="2">
        <f t="shared" si="1055"/>
        <v>-11.89714065790783</v>
      </c>
      <c r="L6090" s="2">
        <f>DEGREES(ASIN((((COS(RADIANS('PV model'!$B$2))*COS(RADIANS(H6090))*COS(RADIANS(K6090)))+(SIN(RADIANS('PV model'!$B$2))*SIN(RADIANS(H6090)))))))</f>
        <v>37.442997647173115</v>
      </c>
      <c r="M6090" s="3">
        <f t="shared" si="1051"/>
        <v>37.442997647173115</v>
      </c>
      <c r="N6090" s="2">
        <f t="shared" si="1056"/>
        <v>-15.015293798623116</v>
      </c>
      <c r="O6090" s="2">
        <f>IF('PV model'!$B$2&gt;0, 180-N6090,IF('PV model'!$B$2&lt;0,0-N6090,N6090))</f>
        <v>195.01529379862311</v>
      </c>
      <c r="P6090" s="2">
        <f>ABS(O6090-'PV model'!$B$5)</f>
        <v>9.9847062013768948</v>
      </c>
      <c r="Q6090" s="3">
        <f t="shared" si="1052"/>
        <v>52.557002352826885</v>
      </c>
      <c r="R6090" s="3">
        <f t="shared" si="1057"/>
        <v>491.63310000000013</v>
      </c>
      <c r="S6090" s="3">
        <f t="shared" si="1053"/>
        <v>289.3451076894537</v>
      </c>
      <c r="T6090" s="3">
        <f>(0.5*(1-COS(RADIANS(90-$X$3)))*(D6090+E6090)*'PV model'!$B$4)</f>
        <v>0</v>
      </c>
      <c r="U6090" s="3">
        <f t="shared" si="1058"/>
        <v>780.97820768945382</v>
      </c>
      <c r="V6090" s="3">
        <f>('PV model'!$B$13*(U6090/1000)*(1-'PV model'!$B$14*((20+C6090)-25))*'PV model'!$B$10)/'PV model'!$B$12</f>
        <v>74.194479191262161</v>
      </c>
    </row>
    <row r="6091" spans="1:22" x14ac:dyDescent="0.2">
      <c r="A6091" s="10">
        <f t="shared" si="1050"/>
        <v>254</v>
      </c>
      <c r="B6091" s="10">
        <f t="shared" si="1059"/>
        <v>14</v>
      </c>
      <c r="C6091" s="23">
        <v>17.899999999999999</v>
      </c>
      <c r="D6091" s="24">
        <v>657.75570000000005</v>
      </c>
      <c r="E6091" s="24">
        <v>156.99600000000001</v>
      </c>
      <c r="F6091" s="48"/>
      <c r="G6091" s="48"/>
      <c r="H6091" s="1">
        <f t="shared" si="1060"/>
        <v>3.8242818125038363</v>
      </c>
      <c r="I6091" s="1">
        <f t="shared" si="1054"/>
        <v>4.1885626316313562</v>
      </c>
      <c r="J6091" s="4">
        <f>B6091+('PV model'!$B$3/15)+(I6091/60)</f>
        <v>13.793142710527189</v>
      </c>
      <c r="K6091" s="2">
        <f t="shared" si="1055"/>
        <v>-26.89714065790783</v>
      </c>
      <c r="L6091" s="2">
        <f>DEGREES(ASIN((((COS(RADIANS('PV model'!$B$2))*COS(RADIANS(H6091))*COS(RADIANS(K6091)))+(SIN(RADIANS('PV model'!$B$2))*SIN(RADIANS(H6091)))))))</f>
        <v>33.984888921797058</v>
      </c>
      <c r="M6091" s="3">
        <f t="shared" si="1051"/>
        <v>33.984888921797058</v>
      </c>
      <c r="N6091" s="2">
        <f t="shared" si="1056"/>
        <v>-32.981573638686022</v>
      </c>
      <c r="O6091" s="2">
        <f>IF('PV model'!$B$2&gt;0, 180-N6091,IF('PV model'!$B$2&lt;0,0-N6091,N6091))</f>
        <v>212.98157363868603</v>
      </c>
      <c r="P6091" s="2">
        <f>ABS(O6091-'PV model'!$B$5)</f>
        <v>7.9815736386860294</v>
      </c>
      <c r="Q6091" s="3">
        <f t="shared" si="1052"/>
        <v>56.015111078202942</v>
      </c>
      <c r="R6091" s="3">
        <f t="shared" si="1057"/>
        <v>657.75570000000005</v>
      </c>
      <c r="S6091" s="3">
        <f t="shared" si="1053"/>
        <v>215.22952200932764</v>
      </c>
      <c r="T6091" s="3">
        <f>(0.5*(1-COS(RADIANS(90-$X$3)))*(D6091+E6091)*'PV model'!$B$4)</f>
        <v>0</v>
      </c>
      <c r="U6091" s="3">
        <f t="shared" si="1058"/>
        <v>872.98522200932769</v>
      </c>
      <c r="V6091" s="3">
        <f>('PV model'!$B$13*(U6091/1000)*(1-'PV model'!$B$14*((20+C6091)-25))*'PV model'!$B$10)/'PV model'!$B$12</f>
        <v>82.760800887982498</v>
      </c>
    </row>
    <row r="6092" spans="1:22" x14ac:dyDescent="0.2">
      <c r="A6092" s="10">
        <f t="shared" si="1050"/>
        <v>254</v>
      </c>
      <c r="B6092" s="10">
        <f t="shared" si="1059"/>
        <v>15</v>
      </c>
      <c r="C6092" s="23">
        <v>17.7</v>
      </c>
      <c r="D6092" s="24">
        <v>563.46990000000005</v>
      </c>
      <c r="E6092" s="24">
        <v>165.816</v>
      </c>
      <c r="F6092" s="48"/>
      <c r="G6092" s="48"/>
      <c r="H6092" s="1">
        <f t="shared" si="1060"/>
        <v>3.8242818125038363</v>
      </c>
      <c r="I6092" s="1">
        <f t="shared" si="1054"/>
        <v>4.1885626316313562</v>
      </c>
      <c r="J6092" s="4">
        <f>B6092+('PV model'!$B$3/15)+(I6092/60)</f>
        <v>14.793142710527189</v>
      </c>
      <c r="K6092" s="2">
        <f t="shared" si="1055"/>
        <v>-41.897140657907826</v>
      </c>
      <c r="L6092" s="2">
        <f>DEGREES(ASIN((((COS(RADIANS('PV model'!$B$2))*COS(RADIANS(H6092))*COS(RADIANS(K6092)))+(SIN(RADIANS('PV model'!$B$2))*SIN(RADIANS(H6092)))))))</f>
        <v>28.400334330774939</v>
      </c>
      <c r="M6092" s="3">
        <f t="shared" si="1051"/>
        <v>28.400334330774939</v>
      </c>
      <c r="N6092" s="2">
        <f t="shared" si="1056"/>
        <v>-49.241974972646823</v>
      </c>
      <c r="O6092" s="2">
        <f>IF('PV model'!$B$2&gt;0, 180-N6092,IF('PV model'!$B$2&lt;0,0-N6092,N6092))</f>
        <v>229.24197497264683</v>
      </c>
      <c r="P6092" s="2">
        <f>ABS(O6092-'PV model'!$B$5)</f>
        <v>24.24197497264683</v>
      </c>
      <c r="Q6092" s="3">
        <f t="shared" si="1052"/>
        <v>61.599665669225061</v>
      </c>
      <c r="R6092" s="3">
        <f t="shared" si="1057"/>
        <v>563.46990000000005</v>
      </c>
      <c r="S6092" s="3">
        <f t="shared" si="1053"/>
        <v>221.88418919268568</v>
      </c>
      <c r="T6092" s="3">
        <f>(0.5*(1-COS(RADIANS(90-$X$3)))*(D6092+E6092)*'PV model'!$B$4)</f>
        <v>0</v>
      </c>
      <c r="U6092" s="3">
        <f t="shared" si="1058"/>
        <v>785.35408919268571</v>
      </c>
      <c r="V6092" s="3">
        <f>('PV model'!$B$13*(U6092/1000)*(1-'PV model'!$B$14*((20+C6092)-25))*'PV model'!$B$10)/'PV model'!$B$12</f>
        <v>74.51599182211126</v>
      </c>
    </row>
    <row r="6093" spans="1:22" x14ac:dyDescent="0.2">
      <c r="A6093" s="10">
        <f t="shared" si="1050"/>
        <v>254</v>
      </c>
      <c r="B6093" s="10">
        <f t="shared" si="1059"/>
        <v>16</v>
      </c>
      <c r="C6093" s="23">
        <v>16.8</v>
      </c>
      <c r="D6093" s="24">
        <v>544.38824999999997</v>
      </c>
      <c r="E6093" s="24">
        <v>119.952</v>
      </c>
      <c r="F6093" s="48"/>
      <c r="G6093" s="48"/>
      <c r="H6093" s="1">
        <f t="shared" si="1060"/>
        <v>3.8242818125038363</v>
      </c>
      <c r="I6093" s="1">
        <f t="shared" si="1054"/>
        <v>4.1885626316313562</v>
      </c>
      <c r="J6093" s="4">
        <f>B6093+('PV model'!$B$3/15)+(I6093/60)</f>
        <v>15.793142710527189</v>
      </c>
      <c r="K6093" s="2">
        <f t="shared" si="1055"/>
        <v>-56.897140657907826</v>
      </c>
      <c r="L6093" s="2">
        <f>DEGREES(ASIN((((COS(RADIANS('PV model'!$B$2))*COS(RADIANS(H6093))*COS(RADIANS(K6093)))+(SIN(RADIANS('PV model'!$B$2))*SIN(RADIANS(H6093)))))))</f>
        <v>21.32249370280045</v>
      </c>
      <c r="M6093" s="3">
        <f t="shared" si="1051"/>
        <v>21.32249370280045</v>
      </c>
      <c r="N6093" s="2">
        <f t="shared" si="1056"/>
        <v>-63.79811064719258</v>
      </c>
      <c r="O6093" s="2">
        <f>IF('PV model'!$B$2&gt;0, 180-N6093,IF('PV model'!$B$2&lt;0,0-N6093,N6093))</f>
        <v>243.79811064719257</v>
      </c>
      <c r="P6093" s="2">
        <f>ABS(O6093-'PV model'!$B$5)</f>
        <v>38.798110647192573</v>
      </c>
      <c r="Q6093" s="3">
        <f t="shared" si="1052"/>
        <v>68.677506297199542</v>
      </c>
      <c r="R6093" s="3">
        <f t="shared" si="1057"/>
        <v>544.3882500000002</v>
      </c>
      <c r="S6093" s="3">
        <f t="shared" si="1053"/>
        <v>154.98920070952204</v>
      </c>
      <c r="T6093" s="3">
        <f>(0.5*(1-COS(RADIANS(90-$X$3)))*(D6093+E6093)*'PV model'!$B$4)</f>
        <v>0</v>
      </c>
      <c r="U6093" s="3">
        <f t="shared" si="1058"/>
        <v>699.37745070952224</v>
      </c>
      <c r="V6093" s="3">
        <f>('PV model'!$B$13*(U6093/1000)*(1-'PV model'!$B$14*((20+C6093)-25))*'PV model'!$B$10)/'PV model'!$B$12</f>
        <v>66.610028830201827</v>
      </c>
    </row>
    <row r="6094" spans="1:22" x14ac:dyDescent="0.2">
      <c r="A6094" s="10">
        <f t="shared" si="1050"/>
        <v>254</v>
      </c>
      <c r="B6094" s="10">
        <f t="shared" si="1059"/>
        <v>17</v>
      </c>
      <c r="C6094" s="23">
        <v>17.2</v>
      </c>
      <c r="D6094" s="24">
        <v>169.48994999999999</v>
      </c>
      <c r="E6094" s="24">
        <v>113.77800000000001</v>
      </c>
      <c r="F6094" s="48"/>
      <c r="G6094" s="48"/>
      <c r="H6094" s="1">
        <f t="shared" si="1060"/>
        <v>3.8242818125038363</v>
      </c>
      <c r="I6094" s="1">
        <f t="shared" si="1054"/>
        <v>4.1885626316313562</v>
      </c>
      <c r="J6094" s="4">
        <f>B6094+('PV model'!$B$3/15)+(I6094/60)</f>
        <v>16.793142710527189</v>
      </c>
      <c r="K6094" s="2">
        <f t="shared" si="1055"/>
        <v>-71.897140657907826</v>
      </c>
      <c r="L6094" s="2">
        <f>DEGREES(ASIN((((COS(RADIANS('PV model'!$B$2))*COS(RADIANS(H6094))*COS(RADIANS(K6094)))+(SIN(RADIANS('PV model'!$B$2))*SIN(RADIANS(H6094)))))))</f>
        <v>13.330667094335519</v>
      </c>
      <c r="M6094" s="3">
        <f t="shared" si="1051"/>
        <v>13.330667094335519</v>
      </c>
      <c r="N6094" s="2">
        <f t="shared" si="1056"/>
        <v>-77.070203613129962</v>
      </c>
      <c r="O6094" s="2">
        <f>IF('PV model'!$B$2&gt;0, 180-N6094,IF('PV model'!$B$2&lt;0,0-N6094,N6094))</f>
        <v>257.07020361312993</v>
      </c>
      <c r="P6094" s="2">
        <f>ABS(O6094-'PV model'!$B$5)</f>
        <v>52.070203613129934</v>
      </c>
      <c r="Q6094" s="3">
        <f t="shared" si="1052"/>
        <v>76.669332905664476</v>
      </c>
      <c r="R6094" s="3">
        <f t="shared" si="1057"/>
        <v>169.48995000000008</v>
      </c>
      <c r="S6094" s="3">
        <f t="shared" si="1053"/>
        <v>136.01307944977356</v>
      </c>
      <c r="T6094" s="3">
        <f>(0.5*(1-COS(RADIANS(90-$X$3)))*(D6094+E6094)*'PV model'!$B$4)</f>
        <v>0</v>
      </c>
      <c r="U6094" s="3">
        <f t="shared" si="1058"/>
        <v>305.50302944977363</v>
      </c>
      <c r="V6094" s="3">
        <f>('PV model'!$B$13*(U6094/1000)*(1-'PV model'!$B$14*((20+C6094)-25))*'PV model'!$B$10)/'PV model'!$B$12</f>
        <v>29.047824381997962</v>
      </c>
    </row>
    <row r="6095" spans="1:22" x14ac:dyDescent="0.2">
      <c r="A6095" s="10">
        <f t="shared" si="1050"/>
        <v>254</v>
      </c>
      <c r="B6095" s="10">
        <f t="shared" si="1059"/>
        <v>18</v>
      </c>
      <c r="C6095" s="23">
        <v>16.600000000000001</v>
      </c>
      <c r="D6095" s="24">
        <v>43.775550000000003</v>
      </c>
      <c r="E6095" s="24">
        <v>60.857999999999997</v>
      </c>
      <c r="F6095" s="48"/>
      <c r="G6095" s="48"/>
      <c r="H6095" s="1">
        <f t="shared" si="1060"/>
        <v>3.8242818125038363</v>
      </c>
      <c r="I6095" s="1">
        <f t="shared" si="1054"/>
        <v>4.1885626316313562</v>
      </c>
      <c r="J6095" s="4">
        <f>B6095+('PV model'!$B$3/15)+(I6095/60)</f>
        <v>17.793142710527189</v>
      </c>
      <c r="K6095" s="2">
        <f t="shared" si="1055"/>
        <v>-86.897140657907826</v>
      </c>
      <c r="L6095" s="2">
        <f>DEGREES(ASIN((((COS(RADIANS('PV model'!$B$2))*COS(RADIANS(H6095))*COS(RADIANS(K6095)))+(SIN(RADIANS('PV model'!$B$2))*SIN(RADIANS(H6095)))))))</f>
        <v>4.9080599400509692</v>
      </c>
      <c r="M6095" s="3">
        <f t="shared" si="1051"/>
        <v>4.9080599400509692</v>
      </c>
      <c r="N6095" s="2">
        <f t="shared" si="1056"/>
        <v>-89.612859938697852</v>
      </c>
      <c r="O6095" s="2">
        <f>IF('PV model'!$B$2&gt;0, 180-N6095,IF('PV model'!$B$2&lt;0,0-N6095,N6095))</f>
        <v>269.61285993869785</v>
      </c>
      <c r="P6095" s="2">
        <f>ABS(O6095-'PV model'!$B$5)</f>
        <v>64.612859938697852</v>
      </c>
      <c r="Q6095" s="3">
        <f t="shared" si="1052"/>
        <v>85.091940059949025</v>
      </c>
      <c r="R6095" s="3">
        <f t="shared" si="1057"/>
        <v>43.775550000000067</v>
      </c>
      <c r="S6095" s="3">
        <f t="shared" si="1053"/>
        <v>68.302473932255097</v>
      </c>
      <c r="T6095" s="3">
        <f>(0.5*(1-COS(RADIANS(90-$X$3)))*(D6095+E6095)*'PV model'!$B$4)</f>
        <v>0</v>
      </c>
      <c r="U6095" s="3">
        <f t="shared" si="1058"/>
        <v>112.07802393225516</v>
      </c>
      <c r="V6095" s="3">
        <f>('PV model'!$B$13*(U6095/1000)*(1-'PV model'!$B$14*((20+C6095)-25))*'PV model'!$B$10)/'PV model'!$B$12</f>
        <v>10.683485258034979</v>
      </c>
    </row>
    <row r="6096" spans="1:22" x14ac:dyDescent="0.2">
      <c r="A6096" s="10">
        <f t="shared" si="1050"/>
        <v>254</v>
      </c>
      <c r="B6096" s="10">
        <f t="shared" si="1059"/>
        <v>19</v>
      </c>
      <c r="C6096" s="23">
        <v>15.8</v>
      </c>
      <c r="D6096" s="24">
        <v>0</v>
      </c>
      <c r="E6096" s="24">
        <v>9.702</v>
      </c>
      <c r="F6096" s="48"/>
      <c r="G6096" s="48"/>
      <c r="H6096" s="1">
        <f t="shared" si="1060"/>
        <v>3.8242818125038363</v>
      </c>
      <c r="I6096" s="1">
        <f t="shared" si="1054"/>
        <v>4.1885626316313562</v>
      </c>
      <c r="J6096" s="4">
        <f>B6096+('PV model'!$B$3/15)+(I6096/60)</f>
        <v>18.793142710527189</v>
      </c>
      <c r="K6096" s="2">
        <f t="shared" si="1055"/>
        <v>-101.89714065790783</v>
      </c>
      <c r="L6096" s="2">
        <f>DEGREES(ASIN((((COS(RADIANS('PV model'!$B$2))*COS(RADIANS(H6096))*COS(RADIANS(K6096)))+(SIN(RADIANS('PV model'!$B$2))*SIN(RADIANS(H6096)))))))</f>
        <v>-3.5282761319503821</v>
      </c>
      <c r="M6096" s="3">
        <f t="shared" si="1051"/>
        <v>0</v>
      </c>
      <c r="N6096" s="2">
        <f t="shared" si="1056"/>
        <v>-78.012936163723211</v>
      </c>
      <c r="O6096" s="2">
        <f>IF('PV model'!$B$2&gt;0, 180-N6096,IF('PV model'!$B$2&lt;0,0-N6096,N6096))</f>
        <v>258.01293616372323</v>
      </c>
      <c r="P6096" s="2">
        <f>ABS(O6096-'PV model'!$B$5)</f>
        <v>53.012936163723225</v>
      </c>
      <c r="Q6096" s="3">
        <f t="shared" si="1052"/>
        <v>93.528276131950392</v>
      </c>
      <c r="R6096" s="3">
        <f t="shared" si="1057"/>
        <v>0</v>
      </c>
      <c r="S6096" s="3">
        <f t="shared" si="1053"/>
        <v>9.702</v>
      </c>
      <c r="T6096" s="3">
        <f>(0.5*(1-COS(RADIANS(90-$X$3)))*(D6096+E6096)*'PV model'!$B$4)</f>
        <v>0</v>
      </c>
      <c r="U6096" s="3">
        <f t="shared" si="1058"/>
        <v>9.702</v>
      </c>
      <c r="V6096" s="3">
        <f>('PV model'!$B$13*(U6096/1000)*(1-'PV model'!$B$14*((20+C6096)-25))*'PV model'!$B$10)/'PV model'!$B$12</f>
        <v>0.92791604505600001</v>
      </c>
    </row>
    <row r="6097" spans="1:22" x14ac:dyDescent="0.2">
      <c r="A6097" s="10">
        <f t="shared" si="1050"/>
        <v>254</v>
      </c>
      <c r="B6097" s="10">
        <f t="shared" si="1059"/>
        <v>20</v>
      </c>
      <c r="C6097" s="23">
        <v>15</v>
      </c>
      <c r="D6097" s="24">
        <v>0</v>
      </c>
      <c r="E6097" s="24">
        <v>0</v>
      </c>
      <c r="F6097" s="48"/>
      <c r="G6097" s="48"/>
      <c r="H6097" s="1">
        <f t="shared" si="1060"/>
        <v>3.8242818125038363</v>
      </c>
      <c r="I6097" s="1">
        <f t="shared" si="1054"/>
        <v>4.1885626316313562</v>
      </c>
      <c r="J6097" s="4">
        <f>B6097+('PV model'!$B$3/15)+(I6097/60)</f>
        <v>19.793142710527189</v>
      </c>
      <c r="K6097" s="2">
        <f t="shared" si="1055"/>
        <v>-116.89714065790783</v>
      </c>
      <c r="L6097" s="2">
        <f>DEGREES(ASIN((((COS(RADIANS('PV model'!$B$2))*COS(RADIANS(H6097))*COS(RADIANS(K6097)))+(SIN(RADIANS('PV model'!$B$2))*SIN(RADIANS(H6097)))))))</f>
        <v>-11.577868139230699</v>
      </c>
      <c r="M6097" s="3">
        <f t="shared" si="1051"/>
        <v>0</v>
      </c>
      <c r="N6097" s="2">
        <f t="shared" si="1056"/>
        <v>-65.273652735626058</v>
      </c>
      <c r="O6097" s="2">
        <f>IF('PV model'!$B$2&gt;0, 180-N6097,IF('PV model'!$B$2&lt;0,0-N6097,N6097))</f>
        <v>245.27365273562606</v>
      </c>
      <c r="P6097" s="2">
        <f>ABS(O6097-'PV model'!$B$5)</f>
        <v>40.273652735626058</v>
      </c>
      <c r="Q6097" s="3">
        <f t="shared" si="1052"/>
        <v>101.5778681392307</v>
      </c>
      <c r="R6097" s="3">
        <f t="shared" si="1057"/>
        <v>0</v>
      </c>
      <c r="S6097" s="3">
        <f t="shared" si="1053"/>
        <v>0</v>
      </c>
      <c r="T6097" s="3">
        <f>(0.5*(1-COS(RADIANS(90-$X$3)))*(D6097+E6097)*'PV model'!$B$4)</f>
        <v>0</v>
      </c>
      <c r="U6097" s="3">
        <f t="shared" si="1058"/>
        <v>0</v>
      </c>
      <c r="V6097" s="3">
        <f>('PV model'!$B$13*(U6097/1000)*(1-'PV model'!$B$14*((20+C6097)-25))*'PV model'!$B$10)/'PV model'!$B$12</f>
        <v>0</v>
      </c>
    </row>
    <row r="6098" spans="1:22" x14ac:dyDescent="0.2">
      <c r="A6098" s="10">
        <f t="shared" si="1050"/>
        <v>254</v>
      </c>
      <c r="B6098" s="10">
        <f t="shared" si="1059"/>
        <v>21</v>
      </c>
      <c r="C6098" s="23">
        <v>14.9</v>
      </c>
      <c r="D6098" s="24">
        <v>0</v>
      </c>
      <c r="E6098" s="24">
        <v>0</v>
      </c>
      <c r="F6098" s="48"/>
      <c r="G6098" s="48"/>
      <c r="H6098" s="1">
        <f t="shared" si="1060"/>
        <v>3.8242818125038363</v>
      </c>
      <c r="I6098" s="1">
        <f t="shared" si="1054"/>
        <v>4.1885626316313562</v>
      </c>
      <c r="J6098" s="4">
        <f>B6098+('PV model'!$B$3/15)+(I6098/60)</f>
        <v>20.793142710527189</v>
      </c>
      <c r="K6098" s="2">
        <f t="shared" si="1055"/>
        <v>-131.89714065790784</v>
      </c>
      <c r="L6098" s="2">
        <f>DEGREES(ASIN((((COS(RADIANS('PV model'!$B$2))*COS(RADIANS(H6098))*COS(RADIANS(K6098)))+(SIN(RADIANS('PV model'!$B$2))*SIN(RADIANS(H6098)))))))</f>
        <v>-18.810229322847515</v>
      </c>
      <c r="M6098" s="3">
        <f t="shared" si="1051"/>
        <v>0</v>
      </c>
      <c r="N6098" s="2">
        <f t="shared" si="1056"/>
        <v>-51.682876239476364</v>
      </c>
      <c r="O6098" s="2">
        <f>IF('PV model'!$B$2&gt;0, 180-N6098,IF('PV model'!$B$2&lt;0,0-N6098,N6098))</f>
        <v>231.68287623947637</v>
      </c>
      <c r="P6098" s="2">
        <f>ABS(O6098-'PV model'!$B$5)</f>
        <v>26.682876239476371</v>
      </c>
      <c r="Q6098" s="3">
        <f t="shared" si="1052"/>
        <v>108.8102293228475</v>
      </c>
      <c r="R6098" s="3">
        <f t="shared" si="1057"/>
        <v>0</v>
      </c>
      <c r="S6098" s="3">
        <f t="shared" si="1053"/>
        <v>0</v>
      </c>
      <c r="T6098" s="3">
        <f>(0.5*(1-COS(RADIANS(90-$X$3)))*(D6098+E6098)*'PV model'!$B$4)</f>
        <v>0</v>
      </c>
      <c r="U6098" s="3">
        <f t="shared" si="1058"/>
        <v>0</v>
      </c>
      <c r="V6098" s="3">
        <f>('PV model'!$B$13*(U6098/1000)*(1-'PV model'!$B$14*((20+C6098)-25))*'PV model'!$B$10)/'PV model'!$B$12</f>
        <v>0</v>
      </c>
    </row>
    <row r="6099" spans="1:22" x14ac:dyDescent="0.2">
      <c r="A6099" s="10">
        <f t="shared" si="1050"/>
        <v>254</v>
      </c>
      <c r="B6099" s="10">
        <f t="shared" si="1059"/>
        <v>22</v>
      </c>
      <c r="C6099" s="23">
        <v>14.9</v>
      </c>
      <c r="D6099" s="24">
        <v>0</v>
      </c>
      <c r="E6099" s="24">
        <v>0</v>
      </c>
      <c r="F6099" s="48"/>
      <c r="G6099" s="48"/>
      <c r="H6099" s="1">
        <f t="shared" si="1060"/>
        <v>3.8242818125038363</v>
      </c>
      <c r="I6099" s="1">
        <f t="shared" si="1054"/>
        <v>4.1885626316313562</v>
      </c>
      <c r="J6099" s="4">
        <f>B6099+('PV model'!$B$3/15)+(I6099/60)</f>
        <v>21.793142710527189</v>
      </c>
      <c r="K6099" s="2">
        <f t="shared" si="1055"/>
        <v>-146.89714065790784</v>
      </c>
      <c r="L6099" s="2">
        <f>DEGREES(ASIN((((COS(RADIANS('PV model'!$B$2))*COS(RADIANS(H6099))*COS(RADIANS(K6099)))+(SIN(RADIANS('PV model'!$B$2))*SIN(RADIANS(H6099)))))))</f>
        <v>-24.736806465301395</v>
      </c>
      <c r="M6099" s="3">
        <f t="shared" si="1051"/>
        <v>0</v>
      </c>
      <c r="N6099" s="2">
        <f t="shared" si="1056"/>
        <v>-36.868630530545737</v>
      </c>
      <c r="O6099" s="2">
        <f>IF('PV model'!$B$2&gt;0, 180-N6099,IF('PV model'!$B$2&lt;0,0-N6099,N6099))</f>
        <v>216.86863053054574</v>
      </c>
      <c r="P6099" s="2">
        <f>ABS(O6099-'PV model'!$B$5)</f>
        <v>11.868630530545744</v>
      </c>
      <c r="Q6099" s="3">
        <f t="shared" si="1052"/>
        <v>114.73680646530138</v>
      </c>
      <c r="R6099" s="3">
        <f t="shared" si="1057"/>
        <v>0</v>
      </c>
      <c r="S6099" s="3">
        <f t="shared" si="1053"/>
        <v>0</v>
      </c>
      <c r="T6099" s="3">
        <f>(0.5*(1-COS(RADIANS(90-$X$3)))*(D6099+E6099)*'PV model'!$B$4)</f>
        <v>0</v>
      </c>
      <c r="U6099" s="3">
        <f t="shared" si="1058"/>
        <v>0</v>
      </c>
      <c r="V6099" s="3">
        <f>('PV model'!$B$13*(U6099/1000)*(1-'PV model'!$B$14*((20+C6099)-25))*'PV model'!$B$10)/'PV model'!$B$12</f>
        <v>0</v>
      </c>
    </row>
    <row r="6100" spans="1:22" x14ac:dyDescent="0.2">
      <c r="A6100" s="10">
        <f t="shared" si="1050"/>
        <v>254</v>
      </c>
      <c r="B6100" s="10">
        <f t="shared" si="1059"/>
        <v>23</v>
      </c>
      <c r="C6100" s="23">
        <v>14.5</v>
      </c>
      <c r="D6100" s="24">
        <v>0</v>
      </c>
      <c r="E6100" s="24">
        <v>0</v>
      </c>
      <c r="F6100" s="48"/>
      <c r="G6100" s="48"/>
      <c r="H6100" s="1">
        <f t="shared" si="1060"/>
        <v>3.8242818125038363</v>
      </c>
      <c r="I6100" s="1">
        <f t="shared" si="1054"/>
        <v>4.1885626316313562</v>
      </c>
      <c r="J6100" s="4">
        <f>B6100+('PV model'!$B$3/15)+(I6100/60)</f>
        <v>22.793142710527189</v>
      </c>
      <c r="K6100" s="2">
        <f t="shared" si="1055"/>
        <v>-161.89714065790784</v>
      </c>
      <c r="L6100" s="2">
        <f>DEGREES(ASIN((((COS(RADIANS('PV model'!$B$2))*COS(RADIANS(H6100))*COS(RADIANS(K6100)))+(SIN(RADIANS('PV model'!$B$2))*SIN(RADIANS(H6100)))))))</f>
        <v>-28.829442589793246</v>
      </c>
      <c r="M6100" s="3">
        <f t="shared" si="1051"/>
        <v>0</v>
      </c>
      <c r="N6100" s="2">
        <f t="shared" si="1056"/>
        <v>-20.725671756871105</v>
      </c>
      <c r="O6100" s="2">
        <f>IF('PV model'!$B$2&gt;0, 180-N6100,IF('PV model'!$B$2&lt;0,0-N6100,N6100))</f>
        <v>200.72567175687109</v>
      </c>
      <c r="P6100" s="2">
        <f>ABS(O6100-'PV model'!$B$5)</f>
        <v>4.274328243128906</v>
      </c>
      <c r="Q6100" s="3">
        <f t="shared" si="1052"/>
        <v>118.82944258979325</v>
      </c>
      <c r="R6100" s="3">
        <f t="shared" si="1057"/>
        <v>0</v>
      </c>
      <c r="S6100" s="3">
        <f t="shared" si="1053"/>
        <v>0</v>
      </c>
      <c r="T6100" s="3">
        <f>(0.5*(1-COS(RADIANS(90-$X$3)))*(D6100+E6100)*'PV model'!$B$4)</f>
        <v>0</v>
      </c>
      <c r="U6100" s="3">
        <f t="shared" si="1058"/>
        <v>0</v>
      </c>
      <c r="V6100" s="3">
        <f>('PV model'!$B$13*(U6100/1000)*(1-'PV model'!$B$14*((20+C6100)-25))*'PV model'!$B$10)/'PV model'!$B$12</f>
        <v>0</v>
      </c>
    </row>
    <row r="6101" spans="1:22" x14ac:dyDescent="0.2">
      <c r="A6101" s="10">
        <f t="shared" si="1050"/>
        <v>254</v>
      </c>
      <c r="B6101" s="10">
        <f t="shared" si="1059"/>
        <v>24</v>
      </c>
      <c r="C6101" s="23">
        <v>14.3</v>
      </c>
      <c r="D6101" s="24">
        <v>0</v>
      </c>
      <c r="E6101" s="24">
        <v>0</v>
      </c>
      <c r="F6101" s="48"/>
      <c r="G6101" s="48"/>
      <c r="H6101" s="1">
        <f t="shared" si="1060"/>
        <v>3.8242818125038363</v>
      </c>
      <c r="I6101" s="1">
        <f t="shared" si="1054"/>
        <v>4.1885626316313562</v>
      </c>
      <c r="J6101" s="4">
        <f>B6101+('PV model'!$B$3/15)+(I6101/60)</f>
        <v>23.793142710527189</v>
      </c>
      <c r="K6101" s="2">
        <f t="shared" si="1055"/>
        <v>-176.89714065790784</v>
      </c>
      <c r="L6101" s="2">
        <f>DEGREES(ASIN((((COS(RADIANS('PV model'!$B$2))*COS(RADIANS(H6101))*COS(RADIANS(K6101)))+(SIN(RADIANS('PV model'!$B$2))*SIN(RADIANS(H6101)))))))</f>
        <v>-30.620539893109676</v>
      </c>
      <c r="M6101" s="3">
        <f t="shared" si="1051"/>
        <v>0</v>
      </c>
      <c r="N6101" s="2">
        <f t="shared" si="1056"/>
        <v>-3.5982080635080043</v>
      </c>
      <c r="O6101" s="2">
        <f>IF('PV model'!$B$2&gt;0, 180-N6101,IF('PV model'!$B$2&lt;0,0-N6101,N6101))</f>
        <v>183.598208063508</v>
      </c>
      <c r="P6101" s="2">
        <f>ABS(O6101-'PV model'!$B$5)</f>
        <v>21.401791936492003</v>
      </c>
      <c r="Q6101" s="3">
        <f t="shared" si="1052"/>
        <v>120.62053989310968</v>
      </c>
      <c r="R6101" s="3">
        <f t="shared" si="1057"/>
        <v>0</v>
      </c>
      <c r="S6101" s="3">
        <f t="shared" si="1053"/>
        <v>0</v>
      </c>
      <c r="T6101" s="3">
        <f>(0.5*(1-COS(RADIANS(90-$X$3)))*(D6101+E6101)*'PV model'!$B$4)</f>
        <v>0</v>
      </c>
      <c r="U6101" s="3">
        <f t="shared" si="1058"/>
        <v>0</v>
      </c>
      <c r="V6101" s="3">
        <f>('PV model'!$B$13*(U6101/1000)*(1-'PV model'!$B$14*((20+C6101)-25))*'PV model'!$B$10)/'PV model'!$B$12</f>
        <v>0</v>
      </c>
    </row>
    <row r="6102" spans="1:22" x14ac:dyDescent="0.2">
      <c r="A6102" s="10">
        <f t="shared" si="1050"/>
        <v>255</v>
      </c>
      <c r="B6102" s="10">
        <f t="shared" si="1059"/>
        <v>1</v>
      </c>
      <c r="C6102" s="23">
        <v>14.3</v>
      </c>
      <c r="D6102" s="24">
        <v>0</v>
      </c>
      <c r="E6102" s="24">
        <v>0</v>
      </c>
      <c r="F6102" s="48"/>
      <c r="G6102" s="48"/>
      <c r="H6102" s="1">
        <f t="shared" si="1060"/>
        <v>3.4252047806181505</v>
      </c>
      <c r="I6102" s="1">
        <f t="shared" si="1054"/>
        <v>4.5593309320119282</v>
      </c>
      <c r="J6102" s="4">
        <f>B6102+('PV model'!$B$3/15)+(I6102/60)</f>
        <v>0.79932218220019879</v>
      </c>
      <c r="K6102" s="2">
        <f t="shared" si="1055"/>
        <v>168.01016726699703</v>
      </c>
      <c r="L6102" s="2">
        <f>DEGREES(ASIN((((COS(RADIANS('PV model'!$B$2))*COS(RADIANS(H6102))*COS(RADIANS(K6102)))+(SIN(RADIANS('PV model'!$B$2))*SIN(RADIANS(H6102)))))))</f>
        <v>-30.253200390251887</v>
      </c>
      <c r="M6102" s="3">
        <f t="shared" si="1051"/>
        <v>0</v>
      </c>
      <c r="N6102" s="2">
        <f t="shared" si="1056"/>
        <v>13.890178832769402</v>
      </c>
      <c r="O6102" s="2">
        <f>IF('PV model'!$B$2&gt;0, 180-N6102,IF('PV model'!$B$2&lt;0,0-N6102,N6102))</f>
        <v>166.10982116723059</v>
      </c>
      <c r="P6102" s="2">
        <f>ABS(O6102-'PV model'!$B$5)</f>
        <v>38.890178832769408</v>
      </c>
      <c r="Q6102" s="3">
        <f t="shared" si="1052"/>
        <v>120.25320039025188</v>
      </c>
      <c r="R6102" s="3">
        <f t="shared" si="1057"/>
        <v>0</v>
      </c>
      <c r="S6102" s="3">
        <f t="shared" si="1053"/>
        <v>0</v>
      </c>
      <c r="T6102" s="3">
        <f>(0.5*(1-COS(RADIANS(90-$X$3)))*(D6102+E6102)*'PV model'!$B$4)</f>
        <v>0</v>
      </c>
      <c r="U6102" s="3">
        <f t="shared" si="1058"/>
        <v>0</v>
      </c>
      <c r="V6102" s="3">
        <f>('PV model'!$B$13*(U6102/1000)*(1-'PV model'!$B$14*((20+C6102)-25))*'PV model'!$B$10)/'PV model'!$B$12</f>
        <v>0</v>
      </c>
    </row>
    <row r="6103" spans="1:22" x14ac:dyDescent="0.2">
      <c r="A6103" s="10">
        <f t="shared" si="1050"/>
        <v>255</v>
      </c>
      <c r="B6103" s="10">
        <f t="shared" si="1059"/>
        <v>2</v>
      </c>
      <c r="C6103" s="23">
        <v>14.3</v>
      </c>
      <c r="D6103" s="24">
        <v>0</v>
      </c>
      <c r="E6103" s="24">
        <v>0</v>
      </c>
      <c r="F6103" s="48"/>
      <c r="G6103" s="48"/>
      <c r="H6103" s="1">
        <f t="shared" si="1060"/>
        <v>3.4252047806181505</v>
      </c>
      <c r="I6103" s="1">
        <f t="shared" si="1054"/>
        <v>4.5593309320119282</v>
      </c>
      <c r="J6103" s="4">
        <f>B6103+('PV model'!$B$3/15)+(I6103/60)</f>
        <v>1.7993221822001988</v>
      </c>
      <c r="K6103" s="2">
        <f t="shared" si="1055"/>
        <v>153.01016726699703</v>
      </c>
      <c r="L6103" s="2">
        <f>DEGREES(ASIN((((COS(RADIANS('PV model'!$B$2))*COS(RADIANS(H6103))*COS(RADIANS(K6103)))+(SIN(RADIANS('PV model'!$B$2))*SIN(RADIANS(H6103)))))))</f>
        <v>-27.037774891921163</v>
      </c>
      <c r="M6103" s="3">
        <f t="shared" si="1051"/>
        <v>0</v>
      </c>
      <c r="N6103" s="2">
        <f t="shared" si="1056"/>
        <v>30.571225467826768</v>
      </c>
      <c r="O6103" s="2">
        <f>IF('PV model'!$B$2&gt;0, 180-N6103,IF('PV model'!$B$2&lt;0,0-N6103,N6103))</f>
        <v>149.42877453217324</v>
      </c>
      <c r="P6103" s="2">
        <f>ABS(O6103-'PV model'!$B$5)</f>
        <v>55.571225467826764</v>
      </c>
      <c r="Q6103" s="3">
        <f t="shared" si="1052"/>
        <v>117.03777489192117</v>
      </c>
      <c r="R6103" s="3">
        <f t="shared" si="1057"/>
        <v>0</v>
      </c>
      <c r="S6103" s="3">
        <f t="shared" si="1053"/>
        <v>0</v>
      </c>
      <c r="T6103" s="3">
        <f>(0.5*(1-COS(RADIANS(90-$X$3)))*(D6103+E6103)*'PV model'!$B$4)</f>
        <v>0</v>
      </c>
      <c r="U6103" s="3">
        <f t="shared" si="1058"/>
        <v>0</v>
      </c>
      <c r="V6103" s="3">
        <f>('PV model'!$B$13*(U6103/1000)*(1-'PV model'!$B$14*((20+C6103)-25))*'PV model'!$B$10)/'PV model'!$B$12</f>
        <v>0</v>
      </c>
    </row>
    <row r="6104" spans="1:22" x14ac:dyDescent="0.2">
      <c r="A6104" s="10">
        <f t="shared" si="1050"/>
        <v>255</v>
      </c>
      <c r="B6104" s="10">
        <f t="shared" si="1059"/>
        <v>3</v>
      </c>
      <c r="C6104" s="23">
        <v>14.2</v>
      </c>
      <c r="D6104" s="24">
        <v>0</v>
      </c>
      <c r="E6104" s="24">
        <v>0</v>
      </c>
      <c r="F6104" s="48"/>
      <c r="G6104" s="48"/>
      <c r="H6104" s="1">
        <f t="shared" si="1060"/>
        <v>3.4252047806181505</v>
      </c>
      <c r="I6104" s="1">
        <f t="shared" si="1054"/>
        <v>4.5593309320119282</v>
      </c>
      <c r="J6104" s="4">
        <f>B6104+('PV model'!$B$3/15)+(I6104/60)</f>
        <v>2.7993221822001986</v>
      </c>
      <c r="K6104" s="2">
        <f t="shared" si="1055"/>
        <v>138.01016726699703</v>
      </c>
      <c r="L6104" s="2">
        <f>DEGREES(ASIN((((COS(RADIANS('PV model'!$B$2))*COS(RADIANS(H6104))*COS(RADIANS(K6104)))+(SIN(RADIANS('PV model'!$B$2))*SIN(RADIANS(H6104)))))))</f>
        <v>-21.777256416198583</v>
      </c>
      <c r="M6104" s="3">
        <f t="shared" si="1051"/>
        <v>0</v>
      </c>
      <c r="N6104" s="2">
        <f t="shared" si="1056"/>
        <v>45.982314825547952</v>
      </c>
      <c r="O6104" s="2">
        <f>IF('PV model'!$B$2&gt;0, 180-N6104,IF('PV model'!$B$2&lt;0,0-N6104,N6104))</f>
        <v>134.01768517445205</v>
      </c>
      <c r="P6104" s="2">
        <f>ABS(O6104-'PV model'!$B$5)</f>
        <v>70.982314825547945</v>
      </c>
      <c r="Q6104" s="3">
        <f t="shared" si="1052"/>
        <v>111.77725641619858</v>
      </c>
      <c r="R6104" s="3">
        <f t="shared" si="1057"/>
        <v>0</v>
      </c>
      <c r="S6104" s="3">
        <f t="shared" si="1053"/>
        <v>0</v>
      </c>
      <c r="T6104" s="3">
        <f>(0.5*(1-COS(RADIANS(90-$X$3)))*(D6104+E6104)*'PV model'!$B$4)</f>
        <v>0</v>
      </c>
      <c r="U6104" s="3">
        <f t="shared" si="1058"/>
        <v>0</v>
      </c>
      <c r="V6104" s="3">
        <f>('PV model'!$B$13*(U6104/1000)*(1-'PV model'!$B$14*((20+C6104)-25))*'PV model'!$B$10)/'PV model'!$B$12</f>
        <v>0</v>
      </c>
    </row>
    <row r="6105" spans="1:22" x14ac:dyDescent="0.2">
      <c r="A6105" s="10">
        <f t="shared" si="1050"/>
        <v>255</v>
      </c>
      <c r="B6105" s="10">
        <f t="shared" si="1059"/>
        <v>4</v>
      </c>
      <c r="C6105" s="23">
        <v>14.1</v>
      </c>
      <c r="D6105" s="24">
        <v>0</v>
      </c>
      <c r="E6105" s="24">
        <v>0</v>
      </c>
      <c r="F6105" s="48"/>
      <c r="G6105" s="48"/>
      <c r="H6105" s="1">
        <f t="shared" si="1060"/>
        <v>3.4252047806181505</v>
      </c>
      <c r="I6105" s="1">
        <f t="shared" si="1054"/>
        <v>4.5593309320119282</v>
      </c>
      <c r="J6105" s="4">
        <f>B6105+('PV model'!$B$3/15)+(I6105/60)</f>
        <v>3.7993221822001986</v>
      </c>
      <c r="K6105" s="2">
        <f t="shared" si="1055"/>
        <v>123.01016726699703</v>
      </c>
      <c r="L6105" s="2">
        <f>DEGREES(ASIN((((COS(RADIANS('PV model'!$B$2))*COS(RADIANS(H6105))*COS(RADIANS(K6105)))+(SIN(RADIANS('PV model'!$B$2))*SIN(RADIANS(H6105)))))))</f>
        <v>-14.997813670237358</v>
      </c>
      <c r="M6105" s="3">
        <f t="shared" si="1051"/>
        <v>0</v>
      </c>
      <c r="N6105" s="2">
        <f t="shared" si="1056"/>
        <v>60.065438237254881</v>
      </c>
      <c r="O6105" s="2">
        <f>IF('PV model'!$B$2&gt;0, 180-N6105,IF('PV model'!$B$2&lt;0,0-N6105,N6105))</f>
        <v>119.93456176274512</v>
      </c>
      <c r="P6105" s="2">
        <f>ABS(O6105-'PV model'!$B$5)</f>
        <v>85.065438237254881</v>
      </c>
      <c r="Q6105" s="3">
        <f t="shared" si="1052"/>
        <v>104.99781367023736</v>
      </c>
      <c r="R6105" s="3">
        <f t="shared" si="1057"/>
        <v>0</v>
      </c>
      <c r="S6105" s="3">
        <f t="shared" si="1053"/>
        <v>0</v>
      </c>
      <c r="T6105" s="3">
        <f>(0.5*(1-COS(RADIANS(90-$X$3)))*(D6105+E6105)*'PV model'!$B$4)</f>
        <v>0</v>
      </c>
      <c r="U6105" s="3">
        <f t="shared" si="1058"/>
        <v>0</v>
      </c>
      <c r="V6105" s="3">
        <f>('PV model'!$B$13*(U6105/1000)*(1-'PV model'!$B$14*((20+C6105)-25))*'PV model'!$B$10)/'PV model'!$B$12</f>
        <v>0</v>
      </c>
    </row>
    <row r="6106" spans="1:22" x14ac:dyDescent="0.2">
      <c r="A6106" s="10">
        <f t="shared" si="1050"/>
        <v>255</v>
      </c>
      <c r="B6106" s="10">
        <f t="shared" si="1059"/>
        <v>5</v>
      </c>
      <c r="C6106" s="23">
        <v>14</v>
      </c>
      <c r="D6106" s="24">
        <v>0</v>
      </c>
      <c r="E6106" s="24">
        <v>0</v>
      </c>
      <c r="F6106" s="48"/>
      <c r="G6106" s="48"/>
      <c r="H6106" s="1">
        <f t="shared" si="1060"/>
        <v>3.4252047806181505</v>
      </c>
      <c r="I6106" s="1">
        <f t="shared" si="1054"/>
        <v>4.5593309320119282</v>
      </c>
      <c r="J6106" s="4">
        <f>B6106+('PV model'!$B$3/15)+(I6106/60)</f>
        <v>4.799322182200199</v>
      </c>
      <c r="K6106" s="2">
        <f t="shared" si="1055"/>
        <v>108.01016726699702</v>
      </c>
      <c r="L6106" s="2">
        <f>DEGREES(ASIN((((COS(RADIANS('PV model'!$B$2))*COS(RADIANS(H6106))*COS(RADIANS(K6106)))+(SIN(RADIANS('PV model'!$B$2))*SIN(RADIANS(H6106)))))))</f>
        <v>-7.2139090484753003</v>
      </c>
      <c r="M6106" s="3">
        <f t="shared" si="1051"/>
        <v>0</v>
      </c>
      <c r="N6106" s="2">
        <f t="shared" si="1056"/>
        <v>73.112550894660345</v>
      </c>
      <c r="O6106" s="2">
        <f>IF('PV model'!$B$2&gt;0, 180-N6106,IF('PV model'!$B$2&lt;0,0-N6106,N6106))</f>
        <v>106.88744910533966</v>
      </c>
      <c r="P6106" s="2">
        <f>ABS(O6106-'PV model'!$B$5)</f>
        <v>98.112550894660345</v>
      </c>
      <c r="Q6106" s="3">
        <f t="shared" si="1052"/>
        <v>97.213909048475301</v>
      </c>
      <c r="R6106" s="3">
        <f t="shared" si="1057"/>
        <v>0</v>
      </c>
      <c r="S6106" s="3">
        <f t="shared" si="1053"/>
        <v>0</v>
      </c>
      <c r="T6106" s="3">
        <f>(0.5*(1-COS(RADIANS(90-$X$3)))*(D6106+E6106)*'PV model'!$B$4)</f>
        <v>0</v>
      </c>
      <c r="U6106" s="3">
        <f t="shared" si="1058"/>
        <v>0</v>
      </c>
      <c r="V6106" s="3">
        <f>('PV model'!$B$13*(U6106/1000)*(1-'PV model'!$B$14*((20+C6106)-25))*'PV model'!$B$10)/'PV model'!$B$12</f>
        <v>0</v>
      </c>
    </row>
    <row r="6107" spans="1:22" x14ac:dyDescent="0.2">
      <c r="A6107" s="10">
        <f t="shared" si="1050"/>
        <v>255</v>
      </c>
      <c r="B6107" s="10">
        <f t="shared" si="1059"/>
        <v>6</v>
      </c>
      <c r="C6107" s="23">
        <v>13.8</v>
      </c>
      <c r="D6107" s="24">
        <v>0</v>
      </c>
      <c r="E6107" s="24">
        <v>0</v>
      </c>
      <c r="F6107" s="48"/>
      <c r="G6107" s="48"/>
      <c r="H6107" s="1">
        <f t="shared" si="1060"/>
        <v>3.4252047806181505</v>
      </c>
      <c r="I6107" s="1">
        <f t="shared" si="1054"/>
        <v>4.5593309320119282</v>
      </c>
      <c r="J6107" s="4">
        <f>B6107+('PV model'!$B$3/15)+(I6107/60)</f>
        <v>5.799322182200199</v>
      </c>
      <c r="K6107" s="2">
        <f t="shared" si="1055"/>
        <v>93.010167266997016</v>
      </c>
      <c r="L6107" s="2">
        <f>DEGREES(ASIN((((COS(RADIANS('PV model'!$B$2))*COS(RADIANS(H6107))*COS(RADIANS(K6107)))+(SIN(RADIANS('PV model'!$B$2))*SIN(RADIANS(H6107)))))))</f>
        <v>1.1200422658337605</v>
      </c>
      <c r="M6107" s="3">
        <f t="shared" si="1051"/>
        <v>1.1200422658337605</v>
      </c>
      <c r="N6107" s="2">
        <f t="shared" si="1056"/>
        <v>85.580686679482454</v>
      </c>
      <c r="O6107" s="2">
        <f>IF('PV model'!$B$2&gt;0, 180-N6107,IF('PV model'!$B$2&lt;0,0-N6107,N6107))</f>
        <v>94.419313320517546</v>
      </c>
      <c r="P6107" s="2">
        <f>ABS(O6107-'PV model'!$B$5)</f>
        <v>110.58068667948245</v>
      </c>
      <c r="Q6107" s="3">
        <f t="shared" si="1052"/>
        <v>88.87995773416624</v>
      </c>
      <c r="R6107" s="3">
        <f t="shared" si="1057"/>
        <v>0</v>
      </c>
      <c r="S6107" s="3">
        <f t="shared" si="1053"/>
        <v>0</v>
      </c>
      <c r="T6107" s="3">
        <f>(0.5*(1-COS(RADIANS(90-$X$3)))*(D6107+E6107)*'PV model'!$B$4)</f>
        <v>0</v>
      </c>
      <c r="U6107" s="3">
        <f t="shared" si="1058"/>
        <v>0</v>
      </c>
      <c r="V6107" s="3">
        <f>('PV model'!$B$13*(U6107/1000)*(1-'PV model'!$B$14*((20+C6107)-25))*'PV model'!$B$10)/'PV model'!$B$12</f>
        <v>0</v>
      </c>
    </row>
    <row r="6108" spans="1:22" x14ac:dyDescent="0.2">
      <c r="A6108" s="10">
        <f t="shared" si="1050"/>
        <v>255</v>
      </c>
      <c r="B6108" s="10">
        <f t="shared" si="1059"/>
        <v>7</v>
      </c>
      <c r="C6108" s="23">
        <v>13.8</v>
      </c>
      <c r="D6108" s="24">
        <v>0</v>
      </c>
      <c r="E6108" s="24">
        <v>8.82</v>
      </c>
      <c r="F6108" s="48"/>
      <c r="G6108" s="48"/>
      <c r="H6108" s="1">
        <f t="shared" si="1060"/>
        <v>3.4252047806181505</v>
      </c>
      <c r="I6108" s="1">
        <f t="shared" si="1054"/>
        <v>4.5593309320119282</v>
      </c>
      <c r="J6108" s="4">
        <f>B6108+('PV model'!$B$3/15)+(I6108/60)</f>
        <v>6.799322182200199</v>
      </c>
      <c r="K6108" s="2">
        <f t="shared" si="1055"/>
        <v>78.010167266997016</v>
      </c>
      <c r="L6108" s="2">
        <f>DEGREES(ASIN((((COS(RADIANS('PV model'!$B$2))*COS(RADIANS(H6108))*COS(RADIANS(K6108)))+(SIN(RADIANS('PV model'!$B$2))*SIN(RADIANS(H6108)))))))</f>
        <v>9.5955289053395099</v>
      </c>
      <c r="M6108" s="3">
        <f t="shared" si="1051"/>
        <v>9.5955289053395099</v>
      </c>
      <c r="N6108" s="2">
        <f t="shared" si="1056"/>
        <v>82.009950222350156</v>
      </c>
      <c r="O6108" s="2">
        <f>IF('PV model'!$B$2&gt;0, 180-N6108,IF('PV model'!$B$2&lt;0,0-N6108,N6108))</f>
        <v>97.990049777649844</v>
      </c>
      <c r="P6108" s="2">
        <f>ABS(O6108-'PV model'!$B$5)</f>
        <v>107.00995022235016</v>
      </c>
      <c r="Q6108" s="3">
        <f t="shared" si="1052"/>
        <v>80.404471094660494</v>
      </c>
      <c r="R6108" s="3">
        <f t="shared" si="1057"/>
        <v>0</v>
      </c>
      <c r="S6108" s="3">
        <f t="shared" si="1053"/>
        <v>8.82</v>
      </c>
      <c r="T6108" s="3">
        <f>(0.5*(1-COS(RADIANS(90-$X$3)))*(D6108+E6108)*'PV model'!$B$4)</f>
        <v>0</v>
      </c>
      <c r="U6108" s="3">
        <f t="shared" si="1058"/>
        <v>8.82</v>
      </c>
      <c r="V6108" s="3">
        <f>('PV model'!$B$13*(U6108/1000)*(1-'PV model'!$B$14*((20+C6108)-25))*'PV model'!$B$10)/'PV model'!$B$12</f>
        <v>0.85061321855999994</v>
      </c>
    </row>
    <row r="6109" spans="1:22" x14ac:dyDescent="0.2">
      <c r="A6109" s="10">
        <f t="shared" si="1050"/>
        <v>255</v>
      </c>
      <c r="B6109" s="10">
        <f t="shared" si="1059"/>
        <v>8</v>
      </c>
      <c r="C6109" s="23">
        <v>14.7</v>
      </c>
      <c r="D6109" s="24">
        <v>6.7347000000000001</v>
      </c>
      <c r="E6109" s="24">
        <v>72.323999999999998</v>
      </c>
      <c r="F6109" s="48"/>
      <c r="G6109" s="48"/>
      <c r="H6109" s="1">
        <f t="shared" si="1060"/>
        <v>3.4252047806181505</v>
      </c>
      <c r="I6109" s="1">
        <f t="shared" si="1054"/>
        <v>4.5593309320119282</v>
      </c>
      <c r="J6109" s="4">
        <f>B6109+('PV model'!$B$3/15)+(I6109/60)</f>
        <v>7.799322182200199</v>
      </c>
      <c r="K6109" s="2">
        <f t="shared" si="1055"/>
        <v>63.010167266997016</v>
      </c>
      <c r="L6109" s="2">
        <f>DEGREES(ASIN((((COS(RADIANS('PV model'!$B$2))*COS(RADIANS(H6109))*COS(RADIANS(K6109)))+(SIN(RADIANS('PV model'!$B$2))*SIN(RADIANS(H6109)))))))</f>
        <v>17.808234015472106</v>
      </c>
      <c r="M6109" s="3">
        <f t="shared" si="1051"/>
        <v>17.808234015472106</v>
      </c>
      <c r="N6109" s="2">
        <f t="shared" si="1056"/>
        <v>69.108905922185969</v>
      </c>
      <c r="O6109" s="2">
        <f>IF('PV model'!$B$2&gt;0, 180-N6109,IF('PV model'!$B$2&lt;0,0-N6109,N6109))</f>
        <v>110.89109407781403</v>
      </c>
      <c r="P6109" s="2">
        <f>ABS(O6109-'PV model'!$B$5)</f>
        <v>94.108905922185969</v>
      </c>
      <c r="Q6109" s="3">
        <f t="shared" si="1052"/>
        <v>72.191765984527905</v>
      </c>
      <c r="R6109" s="3">
        <f t="shared" si="1057"/>
        <v>6.7346999999999957</v>
      </c>
      <c r="S6109" s="3">
        <f t="shared" si="1053"/>
        <v>75.389218282920609</v>
      </c>
      <c r="T6109" s="3">
        <f>(0.5*(1-COS(RADIANS(90-$X$3)))*(D6109+E6109)*'PV model'!$B$4)</f>
        <v>0</v>
      </c>
      <c r="U6109" s="3">
        <f t="shared" si="1058"/>
        <v>82.123918282920599</v>
      </c>
      <c r="V6109" s="3">
        <f>('PV model'!$B$13*(U6109/1000)*(1-'PV model'!$B$14*((20+C6109)-25))*'PV model'!$B$10)/'PV model'!$B$12</f>
        <v>7.890593524944185</v>
      </c>
    </row>
    <row r="6110" spans="1:22" x14ac:dyDescent="0.2">
      <c r="A6110" s="10">
        <f t="shared" si="1050"/>
        <v>255</v>
      </c>
      <c r="B6110" s="10">
        <f t="shared" si="1059"/>
        <v>9</v>
      </c>
      <c r="C6110" s="23">
        <v>15.3</v>
      </c>
      <c r="D6110" s="24">
        <v>197.55119999999999</v>
      </c>
      <c r="E6110" s="24">
        <v>131.41800000000001</v>
      </c>
      <c r="F6110" s="48"/>
      <c r="G6110" s="48"/>
      <c r="H6110" s="1">
        <f t="shared" si="1060"/>
        <v>3.4252047806181505</v>
      </c>
      <c r="I6110" s="1">
        <f t="shared" si="1054"/>
        <v>4.5593309320119282</v>
      </c>
      <c r="J6110" s="4">
        <f>B6110+('PV model'!$B$3/15)+(I6110/60)</f>
        <v>8.7993221822001981</v>
      </c>
      <c r="K6110" s="2">
        <f t="shared" si="1055"/>
        <v>48.01016726699703</v>
      </c>
      <c r="L6110" s="2">
        <f>DEGREES(ASIN((((COS(RADIANS('PV model'!$B$2))*COS(RADIANS(H6110))*COS(RADIANS(K6110)))+(SIN(RADIANS('PV model'!$B$2))*SIN(RADIANS(H6110)))))))</f>
        <v>25.308119891140471</v>
      </c>
      <c r="M6110" s="3">
        <f t="shared" si="1051"/>
        <v>25.308119891140471</v>
      </c>
      <c r="N6110" s="2">
        <f t="shared" si="1056"/>
        <v>55.155480602030565</v>
      </c>
      <c r="O6110" s="2">
        <f>IF('PV model'!$B$2&gt;0, 180-N6110,IF('PV model'!$B$2&lt;0,0-N6110,N6110))</f>
        <v>124.84451939796944</v>
      </c>
      <c r="P6110" s="2">
        <f>ABS(O6110-'PV model'!$B$5)</f>
        <v>80.155480602030565</v>
      </c>
      <c r="Q6110" s="3">
        <f t="shared" si="1052"/>
        <v>64.691880108859522</v>
      </c>
      <c r="R6110" s="3">
        <f t="shared" si="1057"/>
        <v>197.55120000000002</v>
      </c>
      <c r="S6110" s="3">
        <f t="shared" si="1053"/>
        <v>168.06925263864247</v>
      </c>
      <c r="T6110" s="3">
        <f>(0.5*(1-COS(RADIANS(90-$X$3)))*(D6110+E6110)*'PV model'!$B$4)</f>
        <v>0</v>
      </c>
      <c r="U6110" s="3">
        <f t="shared" si="1058"/>
        <v>365.62045263864252</v>
      </c>
      <c r="V6110" s="3">
        <f>('PV model'!$B$13*(U6110/1000)*(1-'PV model'!$B$14*((20+C6110)-25))*'PV model'!$B$10)/'PV model'!$B$12</f>
        <v>35.041666723393448</v>
      </c>
    </row>
    <row r="6111" spans="1:22" x14ac:dyDescent="0.2">
      <c r="A6111" s="10">
        <f t="shared" si="1050"/>
        <v>255</v>
      </c>
      <c r="B6111" s="10">
        <f t="shared" si="1059"/>
        <v>10</v>
      </c>
      <c r="C6111" s="23">
        <v>16.100000000000001</v>
      </c>
      <c r="D6111" s="24">
        <v>181.83689999999999</v>
      </c>
      <c r="E6111" s="24">
        <v>204.62400000000002</v>
      </c>
      <c r="F6111" s="48"/>
      <c r="G6111" s="48"/>
      <c r="H6111" s="1">
        <f t="shared" si="1060"/>
        <v>3.4252047806181505</v>
      </c>
      <c r="I6111" s="1">
        <f t="shared" si="1054"/>
        <v>4.5593309320119282</v>
      </c>
      <c r="J6111" s="4">
        <f>B6111+('PV model'!$B$3/15)+(I6111/60)</f>
        <v>9.7993221822001981</v>
      </c>
      <c r="K6111" s="2">
        <f t="shared" si="1055"/>
        <v>33.01016726699703</v>
      </c>
      <c r="L6111" s="2">
        <f>DEGREES(ASIN((((COS(RADIANS('PV model'!$B$2))*COS(RADIANS(H6111))*COS(RADIANS(K6111)))+(SIN(RADIANS('PV model'!$B$2))*SIN(RADIANS(H6111)))))))</f>
        <v>31.558096348290743</v>
      </c>
      <c r="M6111" s="3">
        <f t="shared" si="1051"/>
        <v>31.558096348290743</v>
      </c>
      <c r="N6111" s="2">
        <f t="shared" si="1056"/>
        <v>39.657563450306803</v>
      </c>
      <c r="O6111" s="2">
        <f>IF('PV model'!$B$2&gt;0, 180-N6111,IF('PV model'!$B$2&lt;0,0-N6111,N6111))</f>
        <v>140.34243654969319</v>
      </c>
      <c r="P6111" s="2">
        <f>ABS(O6111-'PV model'!$B$5)</f>
        <v>64.65756345030681</v>
      </c>
      <c r="Q6111" s="3">
        <f t="shared" si="1052"/>
        <v>58.441903651709261</v>
      </c>
      <c r="R6111" s="3">
        <f t="shared" si="1057"/>
        <v>181.83689999999999</v>
      </c>
      <c r="S6111" s="3">
        <f t="shared" si="1053"/>
        <v>258.78619766952232</v>
      </c>
      <c r="T6111" s="3">
        <f>(0.5*(1-COS(RADIANS(90-$X$3)))*(D6111+E6111)*'PV model'!$B$4)</f>
        <v>0</v>
      </c>
      <c r="U6111" s="3">
        <f t="shared" si="1058"/>
        <v>440.62309766952228</v>
      </c>
      <c r="V6111" s="3">
        <f>('PV model'!$B$13*(U6111/1000)*(1-'PV model'!$B$14*((20+C6111)-25))*'PV model'!$B$10)/'PV model'!$B$12</f>
        <v>42.089100836014225</v>
      </c>
    </row>
    <row r="6112" spans="1:22" x14ac:dyDescent="0.2">
      <c r="A6112" s="10">
        <f t="shared" si="1050"/>
        <v>255</v>
      </c>
      <c r="B6112" s="10">
        <f t="shared" si="1059"/>
        <v>11</v>
      </c>
      <c r="C6112" s="23">
        <v>16.5</v>
      </c>
      <c r="D6112" s="24">
        <v>200.91855000000001</v>
      </c>
      <c r="E6112" s="24">
        <v>249.60600000000002</v>
      </c>
      <c r="F6112" s="48"/>
      <c r="G6112" s="48"/>
      <c r="H6112" s="1">
        <f t="shared" si="1060"/>
        <v>3.4252047806181505</v>
      </c>
      <c r="I6112" s="1">
        <f t="shared" si="1054"/>
        <v>4.5593309320119282</v>
      </c>
      <c r="J6112" s="4">
        <f>B6112+('PV model'!$B$3/15)+(I6112/60)</f>
        <v>10.799322182200198</v>
      </c>
      <c r="K6112" s="2">
        <f t="shared" si="1055"/>
        <v>18.01016726699703</v>
      </c>
      <c r="L6112" s="2">
        <f>DEGREES(ASIN((((COS(RADIANS('PV model'!$B$2))*COS(RADIANS(H6112))*COS(RADIANS(K6112)))+(SIN(RADIANS('PV model'!$B$2))*SIN(RADIANS(H6112)))))))</f>
        <v>35.939373619817275</v>
      </c>
      <c r="M6112" s="3">
        <f t="shared" si="1051"/>
        <v>35.939373619817275</v>
      </c>
      <c r="N6112" s="2">
        <f t="shared" si="1056"/>
        <v>22.407975535481</v>
      </c>
      <c r="O6112" s="2">
        <f>IF('PV model'!$B$2&gt;0, 180-N6112,IF('PV model'!$B$2&lt;0,0-N6112,N6112))</f>
        <v>157.592024464519</v>
      </c>
      <c r="P6112" s="2">
        <f>ABS(O6112-'PV model'!$B$5)</f>
        <v>47.407975535481</v>
      </c>
      <c r="Q6112" s="3">
        <f t="shared" si="1052"/>
        <v>54.060626380182718</v>
      </c>
      <c r="R6112" s="3">
        <f t="shared" si="1057"/>
        <v>200.91855000000001</v>
      </c>
      <c r="S6112" s="3">
        <f t="shared" si="1053"/>
        <v>315.68838481068951</v>
      </c>
      <c r="T6112" s="3">
        <f>(0.5*(1-COS(RADIANS(90-$X$3)))*(D6112+E6112)*'PV model'!$B$4)</f>
        <v>0</v>
      </c>
      <c r="U6112" s="3">
        <f t="shared" si="1058"/>
        <v>516.60693481068949</v>
      </c>
      <c r="V6112" s="3">
        <f>('PV model'!$B$13*(U6112/1000)*(1-'PV model'!$B$14*((20+C6112)-25))*'PV model'!$B$10)/'PV model'!$B$12</f>
        <v>49.264587860307394</v>
      </c>
    </row>
    <row r="6113" spans="1:22" x14ac:dyDescent="0.2">
      <c r="A6113" s="10">
        <f t="shared" si="1050"/>
        <v>255</v>
      </c>
      <c r="B6113" s="10">
        <f t="shared" si="1059"/>
        <v>12</v>
      </c>
      <c r="C6113" s="23">
        <v>17.399999999999999</v>
      </c>
      <c r="D6113" s="24">
        <v>474.79635000000002</v>
      </c>
      <c r="E6113" s="24">
        <v>211.67999999999998</v>
      </c>
      <c r="F6113" s="48"/>
      <c r="G6113" s="48"/>
      <c r="H6113" s="1">
        <f t="shared" si="1060"/>
        <v>3.4252047806181505</v>
      </c>
      <c r="I6113" s="1">
        <f t="shared" si="1054"/>
        <v>4.5593309320119282</v>
      </c>
      <c r="J6113" s="4">
        <f>B6113+('PV model'!$B$3/15)+(I6113/60)</f>
        <v>11.799322182200198</v>
      </c>
      <c r="K6113" s="2">
        <f t="shared" si="1055"/>
        <v>3.0101672669970281</v>
      </c>
      <c r="L6113" s="2">
        <f>DEGREES(ASIN((((COS(RADIANS('PV model'!$B$2))*COS(RADIANS(H6113))*COS(RADIANS(K6113)))+(SIN(RADIANS('PV model'!$B$2))*SIN(RADIANS(H6113)))))))</f>
        <v>37.868562776965035</v>
      </c>
      <c r="M6113" s="3">
        <f t="shared" si="1051"/>
        <v>37.868562776965035</v>
      </c>
      <c r="N6113" s="2">
        <f t="shared" si="1056"/>
        <v>3.8073719934022119</v>
      </c>
      <c r="O6113" s="2">
        <f>IF('PV model'!$B$2&gt;0, 180-N6113,IF('PV model'!$B$2&lt;0,0-N6113,N6113))</f>
        <v>176.1926280065978</v>
      </c>
      <c r="P6113" s="2">
        <f>ABS(O6113-'PV model'!$B$5)</f>
        <v>28.807371993402199</v>
      </c>
      <c r="Q6113" s="3">
        <f t="shared" si="1052"/>
        <v>52.131437223034965</v>
      </c>
      <c r="R6113" s="3">
        <f t="shared" si="1057"/>
        <v>474.7963499999999</v>
      </c>
      <c r="S6113" s="3">
        <f t="shared" si="1053"/>
        <v>286.73163383332962</v>
      </c>
      <c r="T6113" s="3">
        <f>(0.5*(1-COS(RADIANS(90-$X$3)))*(D6113+E6113)*'PV model'!$B$4)</f>
        <v>0</v>
      </c>
      <c r="U6113" s="3">
        <f t="shared" si="1058"/>
        <v>761.52798383332947</v>
      </c>
      <c r="V6113" s="3">
        <f>('PV model'!$B$13*(U6113/1000)*(1-'PV model'!$B$14*((20+C6113)-25))*'PV model'!$B$10)/'PV model'!$B$12</f>
        <v>72.346669335686215</v>
      </c>
    </row>
    <row r="6114" spans="1:22" x14ac:dyDescent="0.2">
      <c r="A6114" s="10">
        <f t="shared" si="1050"/>
        <v>255</v>
      </c>
      <c r="B6114" s="10">
        <f t="shared" si="1059"/>
        <v>13</v>
      </c>
      <c r="C6114" s="23">
        <v>19</v>
      </c>
      <c r="D6114" s="24">
        <v>548.87805000000003</v>
      </c>
      <c r="E6114" s="24">
        <v>182.57400000000001</v>
      </c>
      <c r="F6114" s="48"/>
      <c r="G6114" s="48"/>
      <c r="H6114" s="1">
        <f t="shared" si="1060"/>
        <v>3.4252047806181505</v>
      </c>
      <c r="I6114" s="1">
        <f t="shared" si="1054"/>
        <v>4.5593309320119282</v>
      </c>
      <c r="J6114" s="4">
        <f>B6114+('PV model'!$B$3/15)+(I6114/60)</f>
        <v>12.799322182200198</v>
      </c>
      <c r="K6114" s="2">
        <f t="shared" si="1055"/>
        <v>-11.989832733002972</v>
      </c>
      <c r="L6114" s="2">
        <f>DEGREES(ASIN((((COS(RADIANS('PV model'!$B$2))*COS(RADIANS(H6114))*COS(RADIANS(K6114)))+(SIN(RADIANS('PV model'!$B$2))*SIN(RADIANS(H6114)))))))</f>
        <v>37.034649780268758</v>
      </c>
      <c r="M6114" s="3">
        <f t="shared" si="1051"/>
        <v>37.034649780268758</v>
      </c>
      <c r="N6114" s="2">
        <f t="shared" si="1056"/>
        <v>-15.056419139218313</v>
      </c>
      <c r="O6114" s="2">
        <f>IF('PV model'!$B$2&gt;0, 180-N6114,IF('PV model'!$B$2&lt;0,0-N6114,N6114))</f>
        <v>195.05641913921832</v>
      </c>
      <c r="P6114" s="2">
        <f>ABS(O6114-'PV model'!$B$5)</f>
        <v>9.9435808607816796</v>
      </c>
      <c r="Q6114" s="3">
        <f t="shared" si="1052"/>
        <v>52.965350219731235</v>
      </c>
      <c r="R6114" s="3">
        <f t="shared" si="1057"/>
        <v>548.87805000000003</v>
      </c>
      <c r="S6114" s="3">
        <f t="shared" si="1053"/>
        <v>249.66671923346871</v>
      </c>
      <c r="T6114" s="3">
        <f>(0.5*(1-COS(RADIANS(90-$X$3)))*(D6114+E6114)*'PV model'!$B$4)</f>
        <v>0</v>
      </c>
      <c r="U6114" s="3">
        <f t="shared" si="1058"/>
        <v>798.54476923346874</v>
      </c>
      <c r="V6114" s="3">
        <f>('PV model'!$B$13*(U6114/1000)*(1-'PV model'!$B$14*((20+C6114)-25))*'PV model'!$B$10)/'PV model'!$B$12</f>
        <v>75.352473165153185</v>
      </c>
    </row>
    <row r="6115" spans="1:22" x14ac:dyDescent="0.2">
      <c r="A6115" s="10">
        <f t="shared" si="1050"/>
        <v>255</v>
      </c>
      <c r="B6115" s="10">
        <f t="shared" si="1059"/>
        <v>14</v>
      </c>
      <c r="C6115" s="23">
        <v>18.7</v>
      </c>
      <c r="D6115" s="24">
        <v>283.97985</v>
      </c>
      <c r="E6115" s="24">
        <v>233.73</v>
      </c>
      <c r="F6115" s="48"/>
      <c r="G6115" s="48"/>
      <c r="H6115" s="1">
        <f t="shared" si="1060"/>
        <v>3.4252047806181505</v>
      </c>
      <c r="I6115" s="1">
        <f t="shared" si="1054"/>
        <v>4.5593309320119282</v>
      </c>
      <c r="J6115" s="4">
        <f>B6115+('PV model'!$B$3/15)+(I6115/60)</f>
        <v>13.799322182200198</v>
      </c>
      <c r="K6115" s="2">
        <f t="shared" si="1055"/>
        <v>-26.98983273300297</v>
      </c>
      <c r="L6115" s="2">
        <f>DEGREES(ASIN((((COS(RADIANS('PV model'!$B$2))*COS(RADIANS(H6115))*COS(RADIANS(K6115)))+(SIN(RADIANS('PV model'!$B$2))*SIN(RADIANS(H6115)))))))</f>
        <v>33.576749118573318</v>
      </c>
      <c r="M6115" s="3">
        <f t="shared" si="1051"/>
        <v>33.576749118573318</v>
      </c>
      <c r="N6115" s="2">
        <f t="shared" si="1056"/>
        <v>-32.939175986947198</v>
      </c>
      <c r="O6115" s="2">
        <f>IF('PV model'!$B$2&gt;0, 180-N6115,IF('PV model'!$B$2&lt;0,0-N6115,N6115))</f>
        <v>212.93917598694719</v>
      </c>
      <c r="P6115" s="2">
        <f>ABS(O6115-'PV model'!$B$5)</f>
        <v>7.9391759869471912</v>
      </c>
      <c r="Q6115" s="3">
        <f t="shared" si="1052"/>
        <v>56.423250881426682</v>
      </c>
      <c r="R6115" s="3">
        <f t="shared" si="1057"/>
        <v>283.97985</v>
      </c>
      <c r="S6115" s="3">
        <f t="shared" si="1053"/>
        <v>304.17634072643745</v>
      </c>
      <c r="T6115" s="3">
        <f>(0.5*(1-COS(RADIANS(90-$X$3)))*(D6115+E6115)*'PV model'!$B$4)</f>
        <v>0</v>
      </c>
      <c r="U6115" s="3">
        <f t="shared" si="1058"/>
        <v>588.15619072643744</v>
      </c>
      <c r="V6115" s="3">
        <f>('PV model'!$B$13*(U6115/1000)*(1-'PV model'!$B$14*((20+C6115)-25))*'PV model'!$B$10)/'PV model'!$B$12</f>
        <v>55.570286138203883</v>
      </c>
    </row>
    <row r="6116" spans="1:22" x14ac:dyDescent="0.2">
      <c r="A6116" s="10">
        <f t="shared" si="1050"/>
        <v>255</v>
      </c>
      <c r="B6116" s="10">
        <f t="shared" si="1059"/>
        <v>15</v>
      </c>
      <c r="C6116" s="23">
        <v>19.2</v>
      </c>
      <c r="D6116" s="24">
        <v>599.38830000000007</v>
      </c>
      <c r="E6116" s="24">
        <v>148.17599999999999</v>
      </c>
      <c r="F6116" s="48"/>
      <c r="G6116" s="48"/>
      <c r="H6116" s="1">
        <f t="shared" si="1060"/>
        <v>3.4252047806181505</v>
      </c>
      <c r="I6116" s="1">
        <f t="shared" si="1054"/>
        <v>4.5593309320119282</v>
      </c>
      <c r="J6116" s="4">
        <f>B6116+('PV model'!$B$3/15)+(I6116/60)</f>
        <v>14.799322182200198</v>
      </c>
      <c r="K6116" s="2">
        <f t="shared" si="1055"/>
        <v>-41.98983273300297</v>
      </c>
      <c r="L6116" s="2">
        <f>DEGREES(ASIN((((COS(RADIANS('PV model'!$B$2))*COS(RADIANS(H6116))*COS(RADIANS(K6116)))+(SIN(RADIANS('PV model'!$B$2))*SIN(RADIANS(H6116)))))))</f>
        <v>28.000216929276345</v>
      </c>
      <c r="M6116" s="3">
        <f t="shared" si="1051"/>
        <v>28.000216929276345</v>
      </c>
      <c r="N6116" s="2">
        <f t="shared" si="1056"/>
        <v>-49.142238434130334</v>
      </c>
      <c r="O6116" s="2">
        <f>IF('PV model'!$B$2&gt;0, 180-N6116,IF('PV model'!$B$2&lt;0,0-N6116,N6116))</f>
        <v>229.14223843413032</v>
      </c>
      <c r="P6116" s="2">
        <f>ABS(O6116-'PV model'!$B$5)</f>
        <v>24.14223843413032</v>
      </c>
      <c r="Q6116" s="3">
        <f t="shared" si="1052"/>
        <v>61.999783070723659</v>
      </c>
      <c r="R6116" s="3">
        <f t="shared" si="1057"/>
        <v>599.38830000000007</v>
      </c>
      <c r="S6116" s="3">
        <f t="shared" si="1053"/>
        <v>198.60607492801864</v>
      </c>
      <c r="T6116" s="3">
        <f>(0.5*(1-COS(RADIANS(90-$X$3)))*(D6116+E6116)*'PV model'!$B$4)</f>
        <v>0</v>
      </c>
      <c r="U6116" s="3">
        <f t="shared" si="1058"/>
        <v>797.99437492801871</v>
      </c>
      <c r="V6116" s="3">
        <f>('PV model'!$B$13*(U6116/1000)*(1-'PV model'!$B$14*((20+C6116)-25))*'PV model'!$B$10)/'PV model'!$B$12</f>
        <v>75.236722711433444</v>
      </c>
    </row>
    <row r="6117" spans="1:22" x14ac:dyDescent="0.2">
      <c r="A6117" s="10">
        <f t="shared" si="1050"/>
        <v>255</v>
      </c>
      <c r="B6117" s="10">
        <f t="shared" si="1059"/>
        <v>16</v>
      </c>
      <c r="C6117" s="23">
        <v>19.8</v>
      </c>
      <c r="D6117" s="24">
        <v>542.14335000000005</v>
      </c>
      <c r="E6117" s="24">
        <v>118.18800000000002</v>
      </c>
      <c r="F6117" s="48"/>
      <c r="G6117" s="48"/>
      <c r="H6117" s="1">
        <f t="shared" si="1060"/>
        <v>3.4252047806181505</v>
      </c>
      <c r="I6117" s="1">
        <f t="shared" si="1054"/>
        <v>4.5593309320119282</v>
      </c>
      <c r="J6117" s="4">
        <f>B6117+('PV model'!$B$3/15)+(I6117/60)</f>
        <v>15.799322182200198</v>
      </c>
      <c r="K6117" s="2">
        <f t="shared" si="1055"/>
        <v>-56.98983273300297</v>
      </c>
      <c r="L6117" s="2">
        <f>DEGREES(ASIN((((COS(RADIANS('PV model'!$B$2))*COS(RADIANS(H6117))*COS(RADIANS(K6117)))+(SIN(RADIANS('PV model'!$B$2))*SIN(RADIANS(H6117)))))))</f>
        <v>20.931886323130541</v>
      </c>
      <c r="M6117" s="3">
        <f t="shared" si="1051"/>
        <v>20.931886323130541</v>
      </c>
      <c r="N6117" s="2">
        <f t="shared" si="1056"/>
        <v>-63.665738728623907</v>
      </c>
      <c r="O6117" s="2">
        <f>IF('PV model'!$B$2&gt;0, 180-N6117,IF('PV model'!$B$2&lt;0,0-N6117,N6117))</f>
        <v>243.66573872862392</v>
      </c>
      <c r="P6117" s="2">
        <f>ABS(O6117-'PV model'!$B$5)</f>
        <v>38.665738728623921</v>
      </c>
      <c r="Q6117" s="3">
        <f t="shared" si="1052"/>
        <v>69.068113676869459</v>
      </c>
      <c r="R6117" s="3">
        <f t="shared" si="1057"/>
        <v>542.14335000000005</v>
      </c>
      <c r="S6117" s="3">
        <f t="shared" si="1053"/>
        <v>152.34457643214841</v>
      </c>
      <c r="T6117" s="3">
        <f>(0.5*(1-COS(RADIANS(90-$X$3)))*(D6117+E6117)*'PV model'!$B$4)</f>
        <v>0</v>
      </c>
      <c r="U6117" s="3">
        <f t="shared" si="1058"/>
        <v>694.48792643214847</v>
      </c>
      <c r="V6117" s="3">
        <f>('PV model'!$B$13*(U6117/1000)*(1-'PV model'!$B$14*((20+C6117)-25))*'PV model'!$B$10)/'PV model'!$B$12</f>
        <v>65.311289149089035</v>
      </c>
    </row>
    <row r="6118" spans="1:22" x14ac:dyDescent="0.2">
      <c r="A6118" s="10">
        <f t="shared" si="1050"/>
        <v>255</v>
      </c>
      <c r="B6118" s="10">
        <f t="shared" si="1059"/>
        <v>17</v>
      </c>
      <c r="C6118" s="23">
        <v>18.899999999999999</v>
      </c>
      <c r="D6118" s="24">
        <v>291.83699999999999</v>
      </c>
      <c r="E6118" s="24">
        <v>104.07600000000001</v>
      </c>
      <c r="F6118" s="48"/>
      <c r="G6118" s="48"/>
      <c r="H6118" s="1">
        <f t="shared" si="1060"/>
        <v>3.4252047806181505</v>
      </c>
      <c r="I6118" s="1">
        <f t="shared" si="1054"/>
        <v>4.5593309320119282</v>
      </c>
      <c r="J6118" s="4">
        <f>B6118+('PV model'!$B$3/15)+(I6118/60)</f>
        <v>16.7993221822002</v>
      </c>
      <c r="K6118" s="2">
        <f t="shared" si="1055"/>
        <v>-71.989832733002999</v>
      </c>
      <c r="L6118" s="2">
        <f>DEGREES(ASIN((((COS(RADIANS('PV model'!$B$2))*COS(RADIANS(H6118))*COS(RADIANS(K6118)))+(SIN(RADIANS('PV model'!$B$2))*SIN(RADIANS(H6118)))))))</f>
        <v>12.947005559567481</v>
      </c>
      <c r="M6118" s="3">
        <f t="shared" si="1051"/>
        <v>12.947005559567481</v>
      </c>
      <c r="N6118" s="2">
        <f t="shared" si="1056"/>
        <v>-76.92273312360885</v>
      </c>
      <c r="O6118" s="2">
        <f>IF('PV model'!$B$2&gt;0, 180-N6118,IF('PV model'!$B$2&lt;0,0-N6118,N6118))</f>
        <v>256.92273312360885</v>
      </c>
      <c r="P6118" s="2">
        <f>ABS(O6118-'PV model'!$B$5)</f>
        <v>51.92273312360885</v>
      </c>
      <c r="Q6118" s="3">
        <f t="shared" si="1052"/>
        <v>77.052994440432528</v>
      </c>
      <c r="R6118" s="3">
        <f t="shared" si="1057"/>
        <v>291.83699999999999</v>
      </c>
      <c r="S6118" s="3">
        <f t="shared" si="1053"/>
        <v>126.44549340804518</v>
      </c>
      <c r="T6118" s="3">
        <f>(0.5*(1-COS(RADIANS(90-$X$3)))*(D6118+E6118)*'PV model'!$B$4)</f>
        <v>0</v>
      </c>
      <c r="U6118" s="3">
        <f t="shared" si="1058"/>
        <v>418.28249340804518</v>
      </c>
      <c r="V6118" s="3">
        <f>('PV model'!$B$13*(U6118/1000)*(1-'PV model'!$B$14*((20+C6118)-25))*'PV model'!$B$10)/'PV model'!$B$12</f>
        <v>39.486797637984807</v>
      </c>
    </row>
    <row r="6119" spans="1:22" x14ac:dyDescent="0.2">
      <c r="A6119" s="10">
        <f t="shared" si="1050"/>
        <v>255</v>
      </c>
      <c r="B6119" s="10">
        <f t="shared" si="1059"/>
        <v>18</v>
      </c>
      <c r="C6119" s="23">
        <v>17.399999999999999</v>
      </c>
      <c r="D6119" s="24">
        <v>135.81645</v>
      </c>
      <c r="E6119" s="24">
        <v>65.268000000000001</v>
      </c>
      <c r="F6119" s="48"/>
      <c r="G6119" s="48"/>
      <c r="H6119" s="1">
        <f t="shared" si="1060"/>
        <v>3.4252047806181505</v>
      </c>
      <c r="I6119" s="1">
        <f t="shared" si="1054"/>
        <v>4.5593309320119282</v>
      </c>
      <c r="J6119" s="4">
        <f>B6119+('PV model'!$B$3/15)+(I6119/60)</f>
        <v>17.7993221822002</v>
      </c>
      <c r="K6119" s="2">
        <f t="shared" si="1055"/>
        <v>-86.989832733002999</v>
      </c>
      <c r="L6119" s="2">
        <f>DEGREES(ASIN((((COS(RADIANS('PV model'!$B$2))*COS(RADIANS(H6119))*COS(RADIANS(K6119)))+(SIN(RADIANS('PV model'!$B$2))*SIN(RADIANS(H6119)))))))</f>
        <v>4.5269775139418753</v>
      </c>
      <c r="M6119" s="3">
        <f t="shared" si="1051"/>
        <v>4.5269775139418753</v>
      </c>
      <c r="N6119" s="2">
        <f t="shared" si="1056"/>
        <v>-89.462028668964749</v>
      </c>
      <c r="O6119" s="2">
        <f>IF('PV model'!$B$2&gt;0, 180-N6119,IF('PV model'!$B$2&lt;0,0-N6119,N6119))</f>
        <v>269.46202866896476</v>
      </c>
      <c r="P6119" s="2">
        <f>ABS(O6119-'PV model'!$B$5)</f>
        <v>64.462028668964763</v>
      </c>
      <c r="Q6119" s="3">
        <f t="shared" si="1052"/>
        <v>85.473022486058127</v>
      </c>
      <c r="R6119" s="3">
        <f t="shared" si="1057"/>
        <v>135.8164499999998</v>
      </c>
      <c r="S6119" s="3">
        <f t="shared" si="1053"/>
        <v>76.007686030721729</v>
      </c>
      <c r="T6119" s="3">
        <f>(0.5*(1-COS(RADIANS(90-$X$3)))*(D6119+E6119)*'PV model'!$B$4)</f>
        <v>0</v>
      </c>
      <c r="U6119" s="3">
        <f t="shared" si="1058"/>
        <v>211.82413603072155</v>
      </c>
      <c r="V6119" s="3">
        <f>('PV model'!$B$13*(U6119/1000)*(1-'PV model'!$B$14*((20+C6119)-25))*'PV model'!$B$10)/'PV model'!$B$12</f>
        <v>20.123713182004433</v>
      </c>
    </row>
    <row r="6120" spans="1:22" x14ac:dyDescent="0.2">
      <c r="A6120" s="10">
        <f t="shared" si="1050"/>
        <v>255</v>
      </c>
      <c r="B6120" s="10">
        <f t="shared" si="1059"/>
        <v>19</v>
      </c>
      <c r="C6120" s="23">
        <v>15.7</v>
      </c>
      <c r="D6120" s="24">
        <v>0</v>
      </c>
      <c r="E6120" s="24">
        <v>11.465999999999999</v>
      </c>
      <c r="F6120" s="48"/>
      <c r="G6120" s="48"/>
      <c r="H6120" s="1">
        <f t="shared" si="1060"/>
        <v>3.4252047806181505</v>
      </c>
      <c r="I6120" s="1">
        <f t="shared" si="1054"/>
        <v>4.5593309320119282</v>
      </c>
      <c r="J6120" s="4">
        <f>B6120+('PV model'!$B$3/15)+(I6120/60)</f>
        <v>18.7993221822002</v>
      </c>
      <c r="K6120" s="2">
        <f t="shared" si="1055"/>
        <v>-101.989832733003</v>
      </c>
      <c r="L6120" s="2">
        <f>DEGREES(ASIN((((COS(RADIANS('PV model'!$B$2))*COS(RADIANS(H6120))*COS(RADIANS(K6120)))+(SIN(RADIANS('PV model'!$B$2))*SIN(RADIANS(H6120)))))))</f>
        <v>-3.9115346903933066</v>
      </c>
      <c r="M6120" s="3">
        <f t="shared" si="1051"/>
        <v>0</v>
      </c>
      <c r="N6120" s="2">
        <f t="shared" si="1056"/>
        <v>-78.157923622973172</v>
      </c>
      <c r="O6120" s="2">
        <f>IF('PV model'!$B$2&gt;0, 180-N6120,IF('PV model'!$B$2&lt;0,0-N6120,N6120))</f>
        <v>258.15792362297316</v>
      </c>
      <c r="P6120" s="2">
        <f>ABS(O6120-'PV model'!$B$5)</f>
        <v>53.157923622973158</v>
      </c>
      <c r="Q6120" s="3">
        <f t="shared" si="1052"/>
        <v>93.91153469039331</v>
      </c>
      <c r="R6120" s="3">
        <f t="shared" si="1057"/>
        <v>0</v>
      </c>
      <c r="S6120" s="3">
        <f t="shared" si="1053"/>
        <v>11.465999999999999</v>
      </c>
      <c r="T6120" s="3">
        <f>(0.5*(1-COS(RADIANS(90-$X$3)))*(D6120+E6120)*'PV model'!$B$4)</f>
        <v>0</v>
      </c>
      <c r="U6120" s="3">
        <f t="shared" si="1058"/>
        <v>11.465999999999999</v>
      </c>
      <c r="V6120" s="3">
        <f>('PV model'!$B$13*(U6120/1000)*(1-'PV model'!$B$14*((20+C6120)-25))*'PV model'!$B$10)/'PV model'!$B$12</f>
        <v>1.0970865097919997</v>
      </c>
    </row>
    <row r="6121" spans="1:22" x14ac:dyDescent="0.2">
      <c r="A6121" s="10">
        <f t="shared" si="1050"/>
        <v>255</v>
      </c>
      <c r="B6121" s="10">
        <f t="shared" si="1059"/>
        <v>20</v>
      </c>
      <c r="C6121" s="23">
        <v>14.1</v>
      </c>
      <c r="D6121" s="24">
        <v>0</v>
      </c>
      <c r="E6121" s="24">
        <v>0</v>
      </c>
      <c r="F6121" s="48"/>
      <c r="G6121" s="48"/>
      <c r="H6121" s="1">
        <f t="shared" si="1060"/>
        <v>3.4252047806181505</v>
      </c>
      <c r="I6121" s="1">
        <f t="shared" si="1054"/>
        <v>4.5593309320119282</v>
      </c>
      <c r="J6121" s="4">
        <f>B6121+('PV model'!$B$3/15)+(I6121/60)</f>
        <v>19.7993221822002</v>
      </c>
      <c r="K6121" s="2">
        <f t="shared" si="1055"/>
        <v>-116.989832733003</v>
      </c>
      <c r="L6121" s="2">
        <f>DEGREES(ASIN((((COS(RADIANS('PV model'!$B$2))*COS(RADIANS(H6121))*COS(RADIANS(K6121)))+(SIN(RADIANS('PV model'!$B$2))*SIN(RADIANS(H6121)))))))</f>
        <v>-11.96747949631022</v>
      </c>
      <c r="M6121" s="3">
        <f t="shared" si="1051"/>
        <v>0</v>
      </c>
      <c r="N6121" s="2">
        <f t="shared" si="1056"/>
        <v>-65.402954544040497</v>
      </c>
      <c r="O6121" s="2">
        <f>IF('PV model'!$B$2&gt;0, 180-N6121,IF('PV model'!$B$2&lt;0,0-N6121,N6121))</f>
        <v>245.40295454404048</v>
      </c>
      <c r="P6121" s="2">
        <f>ABS(O6121-'PV model'!$B$5)</f>
        <v>40.402954544040483</v>
      </c>
      <c r="Q6121" s="3">
        <f t="shared" si="1052"/>
        <v>101.96747949631023</v>
      </c>
      <c r="R6121" s="3">
        <f t="shared" si="1057"/>
        <v>0</v>
      </c>
      <c r="S6121" s="3">
        <f t="shared" si="1053"/>
        <v>0</v>
      </c>
      <c r="T6121" s="3">
        <f>(0.5*(1-COS(RADIANS(90-$X$3)))*(D6121+E6121)*'PV model'!$B$4)</f>
        <v>0</v>
      </c>
      <c r="U6121" s="3">
        <f t="shared" si="1058"/>
        <v>0</v>
      </c>
      <c r="V6121" s="3">
        <f>('PV model'!$B$13*(U6121/1000)*(1-'PV model'!$B$14*((20+C6121)-25))*'PV model'!$B$10)/'PV model'!$B$12</f>
        <v>0</v>
      </c>
    </row>
    <row r="6122" spans="1:22" x14ac:dyDescent="0.2">
      <c r="A6122" s="10">
        <f t="shared" si="1050"/>
        <v>255</v>
      </c>
      <c r="B6122" s="10">
        <f t="shared" si="1059"/>
        <v>21</v>
      </c>
      <c r="C6122" s="23">
        <v>13.5</v>
      </c>
      <c r="D6122" s="24">
        <v>0</v>
      </c>
      <c r="E6122" s="24">
        <v>0</v>
      </c>
      <c r="F6122" s="48"/>
      <c r="G6122" s="48"/>
      <c r="H6122" s="1">
        <f t="shared" si="1060"/>
        <v>3.4252047806181505</v>
      </c>
      <c r="I6122" s="1">
        <f t="shared" si="1054"/>
        <v>4.5593309320119282</v>
      </c>
      <c r="J6122" s="4">
        <f>B6122+('PV model'!$B$3/15)+(I6122/60)</f>
        <v>20.7993221822002</v>
      </c>
      <c r="K6122" s="2">
        <f t="shared" si="1055"/>
        <v>-131.989832733003</v>
      </c>
      <c r="L6122" s="2">
        <f>DEGREES(ASIN((((COS(RADIANS('PV model'!$B$2))*COS(RADIANS(H6122))*COS(RADIANS(K6122)))+(SIN(RADIANS('PV model'!$B$2))*SIN(RADIANS(H6122)))))))</f>
        <v>-19.208717100822504</v>
      </c>
      <c r="M6122" s="3">
        <f t="shared" si="1051"/>
        <v>0</v>
      </c>
      <c r="N6122" s="2">
        <f t="shared" si="1056"/>
        <v>-51.783369632425426</v>
      </c>
      <c r="O6122" s="2">
        <f>IF('PV model'!$B$2&gt;0, 180-N6122,IF('PV model'!$B$2&lt;0,0-N6122,N6122))</f>
        <v>231.78336963242543</v>
      </c>
      <c r="P6122" s="2">
        <f>ABS(O6122-'PV model'!$B$5)</f>
        <v>26.783369632425433</v>
      </c>
      <c r="Q6122" s="3">
        <f t="shared" si="1052"/>
        <v>109.20871710082251</v>
      </c>
      <c r="R6122" s="3">
        <f t="shared" si="1057"/>
        <v>0</v>
      </c>
      <c r="S6122" s="3">
        <f t="shared" si="1053"/>
        <v>0</v>
      </c>
      <c r="T6122" s="3">
        <f>(0.5*(1-COS(RADIANS(90-$X$3)))*(D6122+E6122)*'PV model'!$B$4)</f>
        <v>0</v>
      </c>
      <c r="U6122" s="3">
        <f t="shared" si="1058"/>
        <v>0</v>
      </c>
      <c r="V6122" s="3">
        <f>('PV model'!$B$13*(U6122/1000)*(1-'PV model'!$B$14*((20+C6122)-25))*'PV model'!$B$10)/'PV model'!$B$12</f>
        <v>0</v>
      </c>
    </row>
    <row r="6123" spans="1:22" x14ac:dyDescent="0.2">
      <c r="A6123" s="10">
        <f t="shared" si="1050"/>
        <v>255</v>
      </c>
      <c r="B6123" s="10">
        <f t="shared" si="1059"/>
        <v>22</v>
      </c>
      <c r="C6123" s="23">
        <v>12.9</v>
      </c>
      <c r="D6123" s="24">
        <v>0</v>
      </c>
      <c r="E6123" s="24">
        <v>0</v>
      </c>
      <c r="F6123" s="48"/>
      <c r="G6123" s="48"/>
      <c r="H6123" s="1">
        <f t="shared" si="1060"/>
        <v>3.4252047806181505</v>
      </c>
      <c r="I6123" s="1">
        <f t="shared" si="1054"/>
        <v>4.5593309320119282</v>
      </c>
      <c r="J6123" s="4">
        <f>B6123+('PV model'!$B$3/15)+(I6123/60)</f>
        <v>21.7993221822002</v>
      </c>
      <c r="K6123" s="2">
        <f t="shared" si="1055"/>
        <v>-146.989832733003</v>
      </c>
      <c r="L6123" s="2">
        <f>DEGREES(ASIN((((COS(RADIANS('PV model'!$B$2))*COS(RADIANS(H6123))*COS(RADIANS(K6123)))+(SIN(RADIANS('PV model'!$B$2))*SIN(RADIANS(H6123)))))))</f>
        <v>-25.143522954135317</v>
      </c>
      <c r="M6123" s="3">
        <f t="shared" si="1051"/>
        <v>0</v>
      </c>
      <c r="N6123" s="2">
        <f t="shared" si="1056"/>
        <v>-36.922676922948767</v>
      </c>
      <c r="O6123" s="2">
        <f>IF('PV model'!$B$2&gt;0, 180-N6123,IF('PV model'!$B$2&lt;0,0-N6123,N6123))</f>
        <v>216.92267692294877</v>
      </c>
      <c r="P6123" s="2">
        <f>ABS(O6123-'PV model'!$B$5)</f>
        <v>11.922676922948767</v>
      </c>
      <c r="Q6123" s="3">
        <f t="shared" si="1052"/>
        <v>115.14352295413531</v>
      </c>
      <c r="R6123" s="3">
        <f t="shared" si="1057"/>
        <v>0</v>
      </c>
      <c r="S6123" s="3">
        <f t="shared" si="1053"/>
        <v>0</v>
      </c>
      <c r="T6123" s="3">
        <f>(0.5*(1-COS(RADIANS(90-$X$3)))*(D6123+E6123)*'PV model'!$B$4)</f>
        <v>0</v>
      </c>
      <c r="U6123" s="3">
        <f t="shared" si="1058"/>
        <v>0</v>
      </c>
      <c r="V6123" s="3">
        <f>('PV model'!$B$13*(U6123/1000)*(1-'PV model'!$B$14*((20+C6123)-25))*'PV model'!$B$10)/'PV model'!$B$12</f>
        <v>0</v>
      </c>
    </row>
    <row r="6124" spans="1:22" x14ac:dyDescent="0.2">
      <c r="A6124" s="10">
        <f t="shared" si="1050"/>
        <v>255</v>
      </c>
      <c r="B6124" s="10">
        <f t="shared" si="1059"/>
        <v>23</v>
      </c>
      <c r="C6124" s="23">
        <v>12.8</v>
      </c>
      <c r="D6124" s="24">
        <v>0</v>
      </c>
      <c r="E6124" s="24">
        <v>0</v>
      </c>
      <c r="F6124" s="48"/>
      <c r="G6124" s="48"/>
      <c r="H6124" s="1">
        <f t="shared" si="1060"/>
        <v>3.4252047806181505</v>
      </c>
      <c r="I6124" s="1">
        <f t="shared" si="1054"/>
        <v>4.5593309320119282</v>
      </c>
      <c r="J6124" s="4">
        <f>B6124+('PV model'!$B$3/15)+(I6124/60)</f>
        <v>22.7993221822002</v>
      </c>
      <c r="K6124" s="2">
        <f t="shared" si="1055"/>
        <v>-161.989832733003</v>
      </c>
      <c r="L6124" s="2">
        <f>DEGREES(ASIN((((COS(RADIANS('PV model'!$B$2))*COS(RADIANS(H6124))*COS(RADIANS(K6124)))+(SIN(RADIANS('PV model'!$B$2))*SIN(RADIANS(H6124)))))))</f>
        <v>-29.23896656036613</v>
      </c>
      <c r="M6124" s="3">
        <f t="shared" si="1051"/>
        <v>0</v>
      </c>
      <c r="N6124" s="2">
        <f t="shared" si="1056"/>
        <v>-20.713673983483663</v>
      </c>
      <c r="O6124" s="2">
        <f>IF('PV model'!$B$2&gt;0, 180-N6124,IF('PV model'!$B$2&lt;0,0-N6124,N6124))</f>
        <v>200.71367398348366</v>
      </c>
      <c r="P6124" s="2">
        <f>ABS(O6124-'PV model'!$B$5)</f>
        <v>4.286326016516341</v>
      </c>
      <c r="Q6124" s="3">
        <f t="shared" si="1052"/>
        <v>119.23896656036612</v>
      </c>
      <c r="R6124" s="3">
        <f t="shared" si="1057"/>
        <v>0</v>
      </c>
      <c r="S6124" s="3">
        <f t="shared" si="1053"/>
        <v>0</v>
      </c>
      <c r="T6124" s="3">
        <f>(0.5*(1-COS(RADIANS(90-$X$3)))*(D6124+E6124)*'PV model'!$B$4)</f>
        <v>0</v>
      </c>
      <c r="U6124" s="3">
        <f t="shared" si="1058"/>
        <v>0</v>
      </c>
      <c r="V6124" s="3">
        <f>('PV model'!$B$13*(U6124/1000)*(1-'PV model'!$B$14*((20+C6124)-25))*'PV model'!$B$10)/'PV model'!$B$12</f>
        <v>0</v>
      </c>
    </row>
    <row r="6125" spans="1:22" x14ac:dyDescent="0.2">
      <c r="A6125" s="10">
        <f t="shared" si="1050"/>
        <v>255</v>
      </c>
      <c r="B6125" s="10">
        <f t="shared" si="1059"/>
        <v>24</v>
      </c>
      <c r="C6125" s="23">
        <v>13.2</v>
      </c>
      <c r="D6125" s="24">
        <v>0</v>
      </c>
      <c r="E6125" s="24">
        <v>0</v>
      </c>
      <c r="F6125" s="48"/>
      <c r="G6125" s="48"/>
      <c r="H6125" s="1">
        <f t="shared" si="1060"/>
        <v>3.4252047806181505</v>
      </c>
      <c r="I6125" s="1">
        <f t="shared" si="1054"/>
        <v>4.5593309320119282</v>
      </c>
      <c r="J6125" s="4">
        <f>B6125+('PV model'!$B$3/15)+(I6125/60)</f>
        <v>23.7993221822002</v>
      </c>
      <c r="K6125" s="2">
        <f t="shared" si="1055"/>
        <v>-176.989832733003</v>
      </c>
      <c r="L6125" s="2">
        <f>DEGREES(ASIN((((COS(RADIANS('PV model'!$B$2))*COS(RADIANS(H6125))*COS(RADIANS(K6125)))+(SIN(RADIANS('PV model'!$B$2))*SIN(RADIANS(H6125)))))))</f>
        <v>-31.022623309154845</v>
      </c>
      <c r="M6125" s="3">
        <f t="shared" si="1051"/>
        <v>0</v>
      </c>
      <c r="N6125" s="2">
        <f t="shared" si="1056"/>
        <v>-3.5068969954924469</v>
      </c>
      <c r="O6125" s="2">
        <f>IF('PV model'!$B$2&gt;0, 180-N6125,IF('PV model'!$B$2&lt;0,0-N6125,N6125))</f>
        <v>183.50689699549244</v>
      </c>
      <c r="P6125" s="2">
        <f>ABS(O6125-'PV model'!$B$5)</f>
        <v>21.49310300450756</v>
      </c>
      <c r="Q6125" s="3">
        <f t="shared" si="1052"/>
        <v>121.02262330915485</v>
      </c>
      <c r="R6125" s="3">
        <f t="shared" si="1057"/>
        <v>0</v>
      </c>
      <c r="S6125" s="3">
        <f t="shared" si="1053"/>
        <v>0</v>
      </c>
      <c r="T6125" s="3">
        <f>(0.5*(1-COS(RADIANS(90-$X$3)))*(D6125+E6125)*'PV model'!$B$4)</f>
        <v>0</v>
      </c>
      <c r="U6125" s="3">
        <f t="shared" si="1058"/>
        <v>0</v>
      </c>
      <c r="V6125" s="3">
        <f>('PV model'!$B$13*(U6125/1000)*(1-'PV model'!$B$14*((20+C6125)-25))*'PV model'!$B$10)/'PV model'!$B$12</f>
        <v>0</v>
      </c>
    </row>
    <row r="6126" spans="1:22" x14ac:dyDescent="0.2">
      <c r="A6126" s="10">
        <f t="shared" ref="A6126:A6189" si="1061">IF(B6126&gt;1,A6125,A6125+1)</f>
        <v>256</v>
      </c>
      <c r="B6126" s="10">
        <f t="shared" si="1059"/>
        <v>1</v>
      </c>
      <c r="C6126" s="23">
        <v>13.2</v>
      </c>
      <c r="D6126" s="24">
        <v>0</v>
      </c>
      <c r="E6126" s="24">
        <v>0</v>
      </c>
      <c r="F6126" s="48"/>
      <c r="G6126" s="48"/>
      <c r="H6126" s="1">
        <f t="shared" si="1060"/>
        <v>3.0251127894532202</v>
      </c>
      <c r="I6126" s="1">
        <f t="shared" si="1054"/>
        <v>4.9311471065670549</v>
      </c>
      <c r="J6126" s="4">
        <f>B6126+('PV model'!$B$3/15)+(I6126/60)</f>
        <v>0.80551911844278434</v>
      </c>
      <c r="K6126" s="2">
        <f t="shared" si="1055"/>
        <v>167.91721322335823</v>
      </c>
      <c r="L6126" s="2">
        <f>DEGREES(ASIN((((COS(RADIANS('PV model'!$B$2))*COS(RADIANS(H6126))*COS(RADIANS(K6126)))+(SIN(RADIANS('PV model'!$B$2))*SIN(RADIANS(H6126)))))))</f>
        <v>-30.636804629213163</v>
      </c>
      <c r="M6126" s="3">
        <f t="shared" si="1051"/>
        <v>0</v>
      </c>
      <c r="N6126" s="2">
        <f t="shared" si="1056"/>
        <v>14.060395861259213</v>
      </c>
      <c r="O6126" s="2">
        <f>IF('PV model'!$B$2&gt;0, 180-N6126,IF('PV model'!$B$2&lt;0,0-N6126,N6126))</f>
        <v>165.93960413874078</v>
      </c>
      <c r="P6126" s="2">
        <f>ABS(O6126-'PV model'!$B$5)</f>
        <v>39.060395861259224</v>
      </c>
      <c r="Q6126" s="3">
        <f t="shared" si="1052"/>
        <v>120.63680462921316</v>
      </c>
      <c r="R6126" s="3">
        <f t="shared" si="1057"/>
        <v>0</v>
      </c>
      <c r="S6126" s="3">
        <f t="shared" si="1053"/>
        <v>0</v>
      </c>
      <c r="T6126" s="3">
        <f>(0.5*(1-COS(RADIANS(90-$X$3)))*(D6126+E6126)*'PV model'!$B$4)</f>
        <v>0</v>
      </c>
      <c r="U6126" s="3">
        <f t="shared" si="1058"/>
        <v>0</v>
      </c>
      <c r="V6126" s="3">
        <f>('PV model'!$B$13*(U6126/1000)*(1-'PV model'!$B$14*((20+C6126)-25))*'PV model'!$B$10)/'PV model'!$B$12</f>
        <v>0</v>
      </c>
    </row>
    <row r="6127" spans="1:22" x14ac:dyDescent="0.2">
      <c r="A6127" s="10">
        <f t="shared" si="1061"/>
        <v>256</v>
      </c>
      <c r="B6127" s="10">
        <f t="shared" si="1059"/>
        <v>2</v>
      </c>
      <c r="C6127" s="23">
        <v>13.3</v>
      </c>
      <c r="D6127" s="24">
        <v>0</v>
      </c>
      <c r="E6127" s="24">
        <v>0</v>
      </c>
      <c r="F6127" s="48"/>
      <c r="G6127" s="48"/>
      <c r="H6127" s="1">
        <f t="shared" si="1060"/>
        <v>3.0251127894532202</v>
      </c>
      <c r="I6127" s="1">
        <f t="shared" si="1054"/>
        <v>4.9311471065670549</v>
      </c>
      <c r="J6127" s="4">
        <f>B6127+('PV model'!$B$3/15)+(I6127/60)</f>
        <v>1.8055191184427843</v>
      </c>
      <c r="K6127" s="2">
        <f t="shared" si="1055"/>
        <v>152.91721322335823</v>
      </c>
      <c r="L6127" s="2">
        <f>DEGREES(ASIN((((COS(RADIANS('PV model'!$B$2))*COS(RADIANS(H6127))*COS(RADIANS(K6127)))+(SIN(RADIANS('PV model'!$B$2))*SIN(RADIANS(H6127)))))))</f>
        <v>-27.39386313841467</v>
      </c>
      <c r="M6127" s="3">
        <f t="shared" si="1051"/>
        <v>0</v>
      </c>
      <c r="N6127" s="2">
        <f t="shared" si="1056"/>
        <v>30.801370594117689</v>
      </c>
      <c r="O6127" s="2">
        <f>IF('PV model'!$B$2&gt;0, 180-N6127,IF('PV model'!$B$2&lt;0,0-N6127,N6127))</f>
        <v>149.19862940588231</v>
      </c>
      <c r="P6127" s="2">
        <f>ABS(O6127-'PV model'!$B$5)</f>
        <v>55.801370594117685</v>
      </c>
      <c r="Q6127" s="3">
        <f t="shared" si="1052"/>
        <v>117.39386313841467</v>
      </c>
      <c r="R6127" s="3">
        <f t="shared" si="1057"/>
        <v>0</v>
      </c>
      <c r="S6127" s="3">
        <f t="shared" si="1053"/>
        <v>0</v>
      </c>
      <c r="T6127" s="3">
        <f>(0.5*(1-COS(RADIANS(90-$X$3)))*(D6127+E6127)*'PV model'!$B$4)</f>
        <v>0</v>
      </c>
      <c r="U6127" s="3">
        <f t="shared" si="1058"/>
        <v>0</v>
      </c>
      <c r="V6127" s="3">
        <f>('PV model'!$B$13*(U6127/1000)*(1-'PV model'!$B$14*((20+C6127)-25))*'PV model'!$B$10)/'PV model'!$B$12</f>
        <v>0</v>
      </c>
    </row>
    <row r="6128" spans="1:22" x14ac:dyDescent="0.2">
      <c r="A6128" s="10">
        <f t="shared" si="1061"/>
        <v>256</v>
      </c>
      <c r="B6128" s="10">
        <f t="shared" si="1059"/>
        <v>3</v>
      </c>
      <c r="C6128" s="23">
        <v>13.3</v>
      </c>
      <c r="D6128" s="24">
        <v>0</v>
      </c>
      <c r="E6128" s="24">
        <v>0</v>
      </c>
      <c r="F6128" s="48"/>
      <c r="G6128" s="48"/>
      <c r="H6128" s="1">
        <f t="shared" si="1060"/>
        <v>3.0251127894532202</v>
      </c>
      <c r="I6128" s="1">
        <f t="shared" si="1054"/>
        <v>4.9311471065670549</v>
      </c>
      <c r="J6128" s="4">
        <f>B6128+('PV model'!$B$3/15)+(I6128/60)</f>
        <v>2.8055191184427839</v>
      </c>
      <c r="K6128" s="2">
        <f t="shared" si="1055"/>
        <v>137.91721322335823</v>
      </c>
      <c r="L6128" s="2">
        <f>DEGREES(ASIN((((COS(RADIANS('PV model'!$B$2))*COS(RADIANS(H6128))*COS(RADIANS(K6128)))+(SIN(RADIANS('PV model'!$B$2))*SIN(RADIANS(H6128)))))))</f>
        <v>-22.104428078167601</v>
      </c>
      <c r="M6128" s="3">
        <f t="shared" si="1051"/>
        <v>0</v>
      </c>
      <c r="N6128" s="2">
        <f t="shared" si="1056"/>
        <v>46.249987737200371</v>
      </c>
      <c r="O6128" s="2">
        <f>IF('PV model'!$B$2&gt;0, 180-N6128,IF('PV model'!$B$2&lt;0,0-N6128,N6128))</f>
        <v>133.75001226279963</v>
      </c>
      <c r="P6128" s="2">
        <f>ABS(O6128-'PV model'!$B$5)</f>
        <v>71.249987737200371</v>
      </c>
      <c r="Q6128" s="3">
        <f t="shared" si="1052"/>
        <v>112.1044280781676</v>
      </c>
      <c r="R6128" s="3">
        <f t="shared" si="1057"/>
        <v>0</v>
      </c>
      <c r="S6128" s="3">
        <f t="shared" si="1053"/>
        <v>0</v>
      </c>
      <c r="T6128" s="3">
        <f>(0.5*(1-COS(RADIANS(90-$X$3)))*(D6128+E6128)*'PV model'!$B$4)</f>
        <v>0</v>
      </c>
      <c r="U6128" s="3">
        <f t="shared" si="1058"/>
        <v>0</v>
      </c>
      <c r="V6128" s="3">
        <f>('PV model'!$B$13*(U6128/1000)*(1-'PV model'!$B$14*((20+C6128)-25))*'PV model'!$B$10)/'PV model'!$B$12</f>
        <v>0</v>
      </c>
    </row>
    <row r="6129" spans="1:22" x14ac:dyDescent="0.2">
      <c r="A6129" s="10">
        <f t="shared" si="1061"/>
        <v>256</v>
      </c>
      <c r="B6129" s="10">
        <f t="shared" si="1059"/>
        <v>4</v>
      </c>
      <c r="C6129" s="23">
        <v>13.1</v>
      </c>
      <c r="D6129" s="24">
        <v>0</v>
      </c>
      <c r="E6129" s="24">
        <v>0</v>
      </c>
      <c r="F6129" s="48"/>
      <c r="G6129" s="48"/>
      <c r="H6129" s="1">
        <f t="shared" si="1060"/>
        <v>3.0251127894532202</v>
      </c>
      <c r="I6129" s="1">
        <f t="shared" si="1054"/>
        <v>4.9311471065670549</v>
      </c>
      <c r="J6129" s="4">
        <f>B6129+('PV model'!$B$3/15)+(I6129/60)</f>
        <v>3.8055191184427839</v>
      </c>
      <c r="K6129" s="2">
        <f t="shared" si="1055"/>
        <v>122.91721322335823</v>
      </c>
      <c r="L6129" s="2">
        <f>DEGREES(ASIN((((COS(RADIANS('PV model'!$B$2))*COS(RADIANS(H6129))*COS(RADIANS(K6129)))+(SIN(RADIANS('PV model'!$B$2))*SIN(RADIANS(H6129)))))))</f>
        <v>-15.300364576601932</v>
      </c>
      <c r="M6129" s="3">
        <f t="shared" si="1051"/>
        <v>0</v>
      </c>
      <c r="N6129" s="2">
        <f t="shared" si="1056"/>
        <v>60.353196727283127</v>
      </c>
      <c r="O6129" s="2">
        <f>IF('PV model'!$B$2&gt;0, 180-N6129,IF('PV model'!$B$2&lt;0,0-N6129,N6129))</f>
        <v>119.64680327271688</v>
      </c>
      <c r="P6129" s="2">
        <f>ABS(O6129-'PV model'!$B$5)</f>
        <v>85.35319672728312</v>
      </c>
      <c r="Q6129" s="3">
        <f t="shared" si="1052"/>
        <v>105.30036457660194</v>
      </c>
      <c r="R6129" s="3">
        <f t="shared" si="1057"/>
        <v>0</v>
      </c>
      <c r="S6129" s="3">
        <f t="shared" si="1053"/>
        <v>0</v>
      </c>
      <c r="T6129" s="3">
        <f>(0.5*(1-COS(RADIANS(90-$X$3)))*(D6129+E6129)*'PV model'!$B$4)</f>
        <v>0</v>
      </c>
      <c r="U6129" s="3">
        <f t="shared" si="1058"/>
        <v>0</v>
      </c>
      <c r="V6129" s="3">
        <f>('PV model'!$B$13*(U6129/1000)*(1-'PV model'!$B$14*((20+C6129)-25))*'PV model'!$B$10)/'PV model'!$B$12</f>
        <v>0</v>
      </c>
    </row>
    <row r="6130" spans="1:22" x14ac:dyDescent="0.2">
      <c r="A6130" s="10">
        <f t="shared" si="1061"/>
        <v>256</v>
      </c>
      <c r="B6130" s="10">
        <f t="shared" si="1059"/>
        <v>5</v>
      </c>
      <c r="C6130" s="23">
        <v>12.9</v>
      </c>
      <c r="D6130" s="24">
        <v>0</v>
      </c>
      <c r="E6130" s="24">
        <v>0</v>
      </c>
      <c r="F6130" s="48"/>
      <c r="G6130" s="48"/>
      <c r="H6130" s="1">
        <f t="shared" si="1060"/>
        <v>3.0251127894532202</v>
      </c>
      <c r="I6130" s="1">
        <f t="shared" si="1054"/>
        <v>4.9311471065670549</v>
      </c>
      <c r="J6130" s="4">
        <f>B6130+('PV model'!$B$3/15)+(I6130/60)</f>
        <v>4.8055191184427848</v>
      </c>
      <c r="K6130" s="2">
        <f t="shared" si="1055"/>
        <v>107.91721322335823</v>
      </c>
      <c r="L6130" s="2">
        <f>DEGREES(ASIN((((COS(RADIANS('PV model'!$B$2))*COS(RADIANS(H6130))*COS(RADIANS(K6130)))+(SIN(RADIANS('PV model'!$B$2))*SIN(RADIANS(H6130)))))))</f>
        <v>-7.499391229876486</v>
      </c>
      <c r="M6130" s="3">
        <f t="shared" si="1051"/>
        <v>0</v>
      </c>
      <c r="N6130" s="2">
        <f t="shared" si="1056"/>
        <v>73.410275759318012</v>
      </c>
      <c r="O6130" s="2">
        <f>IF('PV model'!$B$2&gt;0, 180-N6130,IF('PV model'!$B$2&lt;0,0-N6130,N6130))</f>
        <v>106.58972424068199</v>
      </c>
      <c r="P6130" s="2">
        <f>ABS(O6130-'PV model'!$B$5)</f>
        <v>98.410275759318012</v>
      </c>
      <c r="Q6130" s="3">
        <f t="shared" si="1052"/>
        <v>97.49939122987648</v>
      </c>
      <c r="R6130" s="3">
        <f t="shared" si="1057"/>
        <v>0</v>
      </c>
      <c r="S6130" s="3">
        <f t="shared" si="1053"/>
        <v>0</v>
      </c>
      <c r="T6130" s="3">
        <f>(0.5*(1-COS(RADIANS(90-$X$3)))*(D6130+E6130)*'PV model'!$B$4)</f>
        <v>0</v>
      </c>
      <c r="U6130" s="3">
        <f t="shared" si="1058"/>
        <v>0</v>
      </c>
      <c r="V6130" s="3">
        <f>('PV model'!$B$13*(U6130/1000)*(1-'PV model'!$B$14*((20+C6130)-25))*'PV model'!$B$10)/'PV model'!$B$12</f>
        <v>0</v>
      </c>
    </row>
    <row r="6131" spans="1:22" x14ac:dyDescent="0.2">
      <c r="A6131" s="10">
        <f t="shared" si="1061"/>
        <v>256</v>
      </c>
      <c r="B6131" s="10">
        <f t="shared" si="1059"/>
        <v>6</v>
      </c>
      <c r="C6131" s="23">
        <v>12.8</v>
      </c>
      <c r="D6131" s="24">
        <v>0</v>
      </c>
      <c r="E6131" s="24">
        <v>0</v>
      </c>
      <c r="F6131" s="48"/>
      <c r="G6131" s="48"/>
      <c r="H6131" s="1">
        <f t="shared" si="1060"/>
        <v>3.0251127894532202</v>
      </c>
      <c r="I6131" s="1">
        <f t="shared" si="1054"/>
        <v>4.9311471065670549</v>
      </c>
      <c r="J6131" s="4">
        <f>B6131+('PV model'!$B$3/15)+(I6131/60)</f>
        <v>5.8055191184427848</v>
      </c>
      <c r="K6131" s="2">
        <f t="shared" si="1055"/>
        <v>92.917213223358232</v>
      </c>
      <c r="L6131" s="2">
        <f>DEGREES(ASIN((((COS(RADIANS('PV model'!$B$2))*COS(RADIANS(H6131))*COS(RADIANS(K6131)))+(SIN(RADIANS('PV model'!$B$2))*SIN(RADIANS(H6131)))))))</f>
        <v>0.84263447273918923</v>
      </c>
      <c r="M6131" s="3">
        <f t="shared" si="1051"/>
        <v>0.84263447273918923</v>
      </c>
      <c r="N6131" s="2">
        <f t="shared" si="1056"/>
        <v>85.883603636114557</v>
      </c>
      <c r="O6131" s="2">
        <f>IF('PV model'!$B$2&gt;0, 180-N6131,IF('PV model'!$B$2&lt;0,0-N6131,N6131))</f>
        <v>94.116396363885443</v>
      </c>
      <c r="P6131" s="2">
        <f>ABS(O6131-'PV model'!$B$5)</f>
        <v>110.88360363611456</v>
      </c>
      <c r="Q6131" s="3">
        <f t="shared" si="1052"/>
        <v>89.157365527260808</v>
      </c>
      <c r="R6131" s="3">
        <f t="shared" si="1057"/>
        <v>0</v>
      </c>
      <c r="S6131" s="3">
        <f t="shared" si="1053"/>
        <v>0</v>
      </c>
      <c r="T6131" s="3">
        <f>(0.5*(1-COS(RADIANS(90-$X$3)))*(D6131+E6131)*'PV model'!$B$4)</f>
        <v>0</v>
      </c>
      <c r="U6131" s="3">
        <f t="shared" si="1058"/>
        <v>0</v>
      </c>
      <c r="V6131" s="3">
        <f>('PV model'!$B$13*(U6131/1000)*(1-'PV model'!$B$14*((20+C6131)-25))*'PV model'!$B$10)/'PV model'!$B$12</f>
        <v>0</v>
      </c>
    </row>
    <row r="6132" spans="1:22" x14ac:dyDescent="0.2">
      <c r="A6132" s="10">
        <f t="shared" si="1061"/>
        <v>256</v>
      </c>
      <c r="B6132" s="10">
        <f t="shared" si="1059"/>
        <v>7</v>
      </c>
      <c r="C6132" s="23">
        <v>12.6</v>
      </c>
      <c r="D6132" s="24">
        <v>0</v>
      </c>
      <c r="E6132" s="24">
        <v>7.9380000000000006</v>
      </c>
      <c r="F6132" s="48"/>
      <c r="G6132" s="48"/>
      <c r="H6132" s="1">
        <f t="shared" si="1060"/>
        <v>3.0251127894532202</v>
      </c>
      <c r="I6132" s="1">
        <f t="shared" si="1054"/>
        <v>4.9311471065670549</v>
      </c>
      <c r="J6132" s="4">
        <f>B6132+('PV model'!$B$3/15)+(I6132/60)</f>
        <v>6.8055191184427848</v>
      </c>
      <c r="K6132" s="2">
        <f t="shared" si="1055"/>
        <v>77.917213223358232</v>
      </c>
      <c r="L6132" s="2">
        <f>DEGREES(ASIN((((COS(RADIANS('PV model'!$B$2))*COS(RADIANS(H6132))*COS(RADIANS(K6132)))+(SIN(RADIANS('PV model'!$B$2))*SIN(RADIANS(H6132)))))))</f>
        <v>9.3166042171210428</v>
      </c>
      <c r="M6132" s="3">
        <f t="shared" si="1051"/>
        <v>9.3166042171210428</v>
      </c>
      <c r="N6132" s="2">
        <f t="shared" si="1056"/>
        <v>81.704321108164777</v>
      </c>
      <c r="O6132" s="2">
        <f>IF('PV model'!$B$2&gt;0, 180-N6132,IF('PV model'!$B$2&lt;0,0-N6132,N6132))</f>
        <v>98.295678891835223</v>
      </c>
      <c r="P6132" s="2">
        <f>ABS(O6132-'PV model'!$B$5)</f>
        <v>106.70432110816478</v>
      </c>
      <c r="Q6132" s="3">
        <f t="shared" si="1052"/>
        <v>80.683395782878961</v>
      </c>
      <c r="R6132" s="3">
        <f t="shared" si="1057"/>
        <v>0</v>
      </c>
      <c r="S6132" s="3">
        <f t="shared" si="1053"/>
        <v>7.9380000000000006</v>
      </c>
      <c r="T6132" s="3">
        <f>(0.5*(1-COS(RADIANS(90-$X$3)))*(D6132+E6132)*'PV model'!$B$4)</f>
        <v>0</v>
      </c>
      <c r="U6132" s="3">
        <f t="shared" si="1058"/>
        <v>7.9380000000000006</v>
      </c>
      <c r="V6132" s="3">
        <f>('PV model'!$B$13*(U6132/1000)*(1-'PV model'!$B$14*((20+C6132)-25))*'PV model'!$B$10)/'PV model'!$B$12</f>
        <v>0.76936061260800004</v>
      </c>
    </row>
    <row r="6133" spans="1:22" x14ac:dyDescent="0.2">
      <c r="A6133" s="10">
        <f t="shared" si="1061"/>
        <v>256</v>
      </c>
      <c r="B6133" s="10">
        <f t="shared" si="1059"/>
        <v>8</v>
      </c>
      <c r="C6133" s="23">
        <v>12.8</v>
      </c>
      <c r="D6133" s="24">
        <v>0</v>
      </c>
      <c r="E6133" s="24">
        <v>37.925999999999995</v>
      </c>
      <c r="F6133" s="48"/>
      <c r="G6133" s="48"/>
      <c r="H6133" s="1">
        <f t="shared" si="1060"/>
        <v>3.0251127894532202</v>
      </c>
      <c r="I6133" s="1">
        <f t="shared" si="1054"/>
        <v>4.9311471065670549</v>
      </c>
      <c r="J6133" s="4">
        <f>B6133+('PV model'!$B$3/15)+(I6133/60)</f>
        <v>7.8055191184427848</v>
      </c>
      <c r="K6133" s="2">
        <f t="shared" si="1055"/>
        <v>62.917213223358232</v>
      </c>
      <c r="L6133" s="2">
        <f>DEGREES(ASIN((((COS(RADIANS('PV model'!$B$2))*COS(RADIANS(H6133))*COS(RADIANS(K6133)))+(SIN(RADIANS('PV model'!$B$2))*SIN(RADIANS(H6133)))))))</f>
        <v>17.517962914177087</v>
      </c>
      <c r="M6133" s="3">
        <f t="shared" si="1051"/>
        <v>17.517962914177087</v>
      </c>
      <c r="N6133" s="2">
        <f t="shared" si="1056"/>
        <v>68.803962249146636</v>
      </c>
      <c r="O6133" s="2">
        <f>IF('PV model'!$B$2&gt;0, 180-N6133,IF('PV model'!$B$2&lt;0,0-N6133,N6133))</f>
        <v>111.19603775085336</v>
      </c>
      <c r="P6133" s="2">
        <f>ABS(O6133-'PV model'!$B$5)</f>
        <v>93.803962249146636</v>
      </c>
      <c r="Q6133" s="3">
        <f t="shared" si="1052"/>
        <v>72.48203708582291</v>
      </c>
      <c r="R6133" s="3">
        <f t="shared" si="1057"/>
        <v>0</v>
      </c>
      <c r="S6133" s="3">
        <f t="shared" si="1053"/>
        <v>37.925999999999995</v>
      </c>
      <c r="T6133" s="3">
        <f>(0.5*(1-COS(RADIANS(90-$X$3)))*(D6133+E6133)*'PV model'!$B$4)</f>
        <v>0</v>
      </c>
      <c r="U6133" s="3">
        <f t="shared" si="1058"/>
        <v>37.925999999999995</v>
      </c>
      <c r="V6133" s="3">
        <f>('PV model'!$B$13*(U6133/1000)*(1-'PV model'!$B$14*((20+C6133)-25))*'PV model'!$B$10)/'PV model'!$B$12</f>
        <v>3.6728011716479991</v>
      </c>
    </row>
    <row r="6134" spans="1:22" x14ac:dyDescent="0.2">
      <c r="A6134" s="10">
        <f t="shared" si="1061"/>
        <v>256</v>
      </c>
      <c r="B6134" s="10">
        <f t="shared" si="1059"/>
        <v>9</v>
      </c>
      <c r="C6134" s="23">
        <v>13.3</v>
      </c>
      <c r="D6134" s="24">
        <v>0</v>
      </c>
      <c r="E6134" s="24">
        <v>73.206000000000003</v>
      </c>
      <c r="F6134" s="48"/>
      <c r="G6134" s="48"/>
      <c r="H6134" s="1">
        <f t="shared" si="1060"/>
        <v>3.0251127894532202</v>
      </c>
      <c r="I6134" s="1">
        <f t="shared" si="1054"/>
        <v>4.9311471065670549</v>
      </c>
      <c r="J6134" s="4">
        <f>B6134+('PV model'!$B$3/15)+(I6134/60)</f>
        <v>8.805519118442783</v>
      </c>
      <c r="K6134" s="2">
        <f t="shared" si="1055"/>
        <v>47.917213223358253</v>
      </c>
      <c r="L6134" s="2">
        <f>DEGREES(ASIN((((COS(RADIANS('PV model'!$B$2))*COS(RADIANS(H6134))*COS(RADIANS(K6134)))+(SIN(RADIANS('PV model'!$B$2))*SIN(RADIANS(H6134)))))))</f>
        <v>24.996993788043792</v>
      </c>
      <c r="M6134" s="3">
        <f t="shared" si="1051"/>
        <v>24.996993788043792</v>
      </c>
      <c r="N6134" s="2">
        <f t="shared" si="1056"/>
        <v>54.859275727257575</v>
      </c>
      <c r="O6134" s="2">
        <f>IF('PV model'!$B$2&gt;0, 180-N6134,IF('PV model'!$B$2&lt;0,0-N6134,N6134))</f>
        <v>125.14072427274243</v>
      </c>
      <c r="P6134" s="2">
        <f>ABS(O6134-'PV model'!$B$5)</f>
        <v>79.859275727257568</v>
      </c>
      <c r="Q6134" s="3">
        <f t="shared" si="1052"/>
        <v>65.003006211956205</v>
      </c>
      <c r="R6134" s="3">
        <f t="shared" si="1057"/>
        <v>0</v>
      </c>
      <c r="S6134" s="3">
        <f t="shared" si="1053"/>
        <v>73.206000000000003</v>
      </c>
      <c r="T6134" s="3">
        <f>(0.5*(1-COS(RADIANS(90-$X$3)))*(D6134+E6134)*'PV model'!$B$4)</f>
        <v>0</v>
      </c>
      <c r="U6134" s="3">
        <f t="shared" si="1058"/>
        <v>73.206000000000003</v>
      </c>
      <c r="V6134" s="3">
        <f>('PV model'!$B$13*(U6134/1000)*(1-'PV model'!$B$14*((20+C6134)-25))*'PV model'!$B$10)/'PV model'!$B$12</f>
        <v>7.0747250575680001</v>
      </c>
    </row>
    <row r="6135" spans="1:22" x14ac:dyDescent="0.2">
      <c r="A6135" s="10">
        <f t="shared" si="1061"/>
        <v>256</v>
      </c>
      <c r="B6135" s="10">
        <f t="shared" si="1059"/>
        <v>10</v>
      </c>
      <c r="C6135" s="23">
        <v>13.9</v>
      </c>
      <c r="D6135" s="24">
        <v>0</v>
      </c>
      <c r="E6135" s="24">
        <v>106.72200000000001</v>
      </c>
      <c r="F6135" s="48"/>
      <c r="G6135" s="48"/>
      <c r="H6135" s="1">
        <f t="shared" si="1060"/>
        <v>3.0251127894532202</v>
      </c>
      <c r="I6135" s="1">
        <f t="shared" si="1054"/>
        <v>4.9311471065670549</v>
      </c>
      <c r="J6135" s="4">
        <f>B6135+('PV model'!$B$3/15)+(I6135/60)</f>
        <v>9.805519118442783</v>
      </c>
      <c r="K6135" s="2">
        <f t="shared" si="1055"/>
        <v>32.917213223358253</v>
      </c>
      <c r="L6135" s="2">
        <f>DEGREES(ASIN((((COS(RADIANS('PV model'!$B$2))*COS(RADIANS(H6135))*COS(RADIANS(K6135)))+(SIN(RADIANS('PV model'!$B$2))*SIN(RADIANS(H6135)))))))</f>
        <v>31.218492373170744</v>
      </c>
      <c r="M6135" s="3">
        <f t="shared" si="1051"/>
        <v>31.218492373170744</v>
      </c>
      <c r="N6135" s="2">
        <f t="shared" si="1056"/>
        <v>39.38697528254675</v>
      </c>
      <c r="O6135" s="2">
        <f>IF('PV model'!$B$2&gt;0, 180-N6135,IF('PV model'!$B$2&lt;0,0-N6135,N6135))</f>
        <v>140.61302471745324</v>
      </c>
      <c r="P6135" s="2">
        <f>ABS(O6135-'PV model'!$B$5)</f>
        <v>64.386975282546757</v>
      </c>
      <c r="Q6135" s="3">
        <f t="shared" si="1052"/>
        <v>58.781507626829253</v>
      </c>
      <c r="R6135" s="3">
        <f t="shared" si="1057"/>
        <v>0</v>
      </c>
      <c r="S6135" s="3">
        <f t="shared" si="1053"/>
        <v>106.72200000000001</v>
      </c>
      <c r="T6135" s="3">
        <f>(0.5*(1-COS(RADIANS(90-$X$3)))*(D6135+E6135)*'PV model'!$B$4)</f>
        <v>0</v>
      </c>
      <c r="U6135" s="3">
        <f t="shared" si="1058"/>
        <v>106.72200000000001</v>
      </c>
      <c r="V6135" s="3">
        <f>('PV model'!$B$13*(U6135/1000)*(1-'PV model'!$B$14*((20+C6135)-25))*'PV model'!$B$10)/'PV model'!$B$12</f>
        <v>10.288152772128001</v>
      </c>
    </row>
    <row r="6136" spans="1:22" x14ac:dyDescent="0.2">
      <c r="A6136" s="10">
        <f t="shared" si="1061"/>
        <v>256</v>
      </c>
      <c r="B6136" s="10">
        <f t="shared" si="1059"/>
        <v>11</v>
      </c>
      <c r="C6136" s="23">
        <v>13.1</v>
      </c>
      <c r="D6136" s="24">
        <v>0</v>
      </c>
      <c r="E6136" s="24">
        <v>133.18200000000002</v>
      </c>
      <c r="F6136" s="48"/>
      <c r="G6136" s="48"/>
      <c r="H6136" s="1">
        <f t="shared" si="1060"/>
        <v>3.0251127894532202</v>
      </c>
      <c r="I6136" s="1">
        <f t="shared" si="1054"/>
        <v>4.9311471065670549</v>
      </c>
      <c r="J6136" s="4">
        <f>B6136+('PV model'!$B$3/15)+(I6136/60)</f>
        <v>10.805519118442783</v>
      </c>
      <c r="K6136" s="2">
        <f t="shared" si="1055"/>
        <v>17.917213223358253</v>
      </c>
      <c r="L6136" s="2">
        <f>DEGREES(ASIN((((COS(RADIANS('PV model'!$B$2))*COS(RADIANS(H6136))*COS(RADIANS(K6136)))+(SIN(RADIANS('PV model'!$B$2))*SIN(RADIANS(H6136)))))))</f>
        <v>35.568638284300484</v>
      </c>
      <c r="M6136" s="3">
        <f t="shared" si="1051"/>
        <v>35.568638284300484</v>
      </c>
      <c r="N6136" s="2">
        <f t="shared" si="1056"/>
        <v>22.190171930182419</v>
      </c>
      <c r="O6136" s="2">
        <f>IF('PV model'!$B$2&gt;0, 180-N6136,IF('PV model'!$B$2&lt;0,0-N6136,N6136))</f>
        <v>157.80982806981757</v>
      </c>
      <c r="P6136" s="2">
        <f>ABS(O6136-'PV model'!$B$5)</f>
        <v>47.19017193018243</v>
      </c>
      <c r="Q6136" s="3">
        <f t="shared" si="1052"/>
        <v>54.431361715699509</v>
      </c>
      <c r="R6136" s="3">
        <f t="shared" si="1057"/>
        <v>0</v>
      </c>
      <c r="S6136" s="3">
        <f t="shared" si="1053"/>
        <v>133.18200000000002</v>
      </c>
      <c r="T6136" s="3">
        <f>(0.5*(1-COS(RADIANS(90-$X$3)))*(D6136+E6136)*'PV model'!$B$4)</f>
        <v>0</v>
      </c>
      <c r="U6136" s="3">
        <f t="shared" si="1058"/>
        <v>133.18200000000002</v>
      </c>
      <c r="V6136" s="3">
        <f>('PV model'!$B$13*(U6136/1000)*(1-'PV model'!$B$14*((20+C6136)-25))*'PV model'!$B$10)/'PV model'!$B$12</f>
        <v>12.881535643872002</v>
      </c>
    </row>
    <row r="6137" spans="1:22" x14ac:dyDescent="0.2">
      <c r="A6137" s="10">
        <f t="shared" si="1061"/>
        <v>256</v>
      </c>
      <c r="B6137" s="10">
        <f t="shared" si="1059"/>
        <v>12</v>
      </c>
      <c r="C6137" s="23">
        <v>13.4</v>
      </c>
      <c r="D6137" s="24">
        <v>0</v>
      </c>
      <c r="E6137" s="24">
        <v>148.17599999999999</v>
      </c>
      <c r="F6137" s="48"/>
      <c r="G6137" s="48"/>
      <c r="H6137" s="1">
        <f t="shared" si="1060"/>
        <v>3.0251127894532202</v>
      </c>
      <c r="I6137" s="1">
        <f t="shared" si="1054"/>
        <v>4.9311471065670549</v>
      </c>
      <c r="J6137" s="4">
        <f>B6137+('PV model'!$B$3/15)+(I6137/60)</f>
        <v>11.805519118442783</v>
      </c>
      <c r="K6137" s="2">
        <f t="shared" si="1055"/>
        <v>2.9172132233582548</v>
      </c>
      <c r="L6137" s="2">
        <f>DEGREES(ASIN((((COS(RADIANS('PV model'!$B$2))*COS(RADIANS(H6137))*COS(RADIANS(K6137)))+(SIN(RADIANS('PV model'!$B$2))*SIN(RADIANS(H6137)))))))</f>
        <v>37.472178413666896</v>
      </c>
      <c r="M6137" s="3">
        <f t="shared" si="1051"/>
        <v>37.472178413666896</v>
      </c>
      <c r="N6137" s="2">
        <f t="shared" si="1056"/>
        <v>3.6715020497233035</v>
      </c>
      <c r="O6137" s="2">
        <f>IF('PV model'!$B$2&gt;0, 180-N6137,IF('PV model'!$B$2&lt;0,0-N6137,N6137))</f>
        <v>176.3284979502767</v>
      </c>
      <c r="P6137" s="2">
        <f>ABS(O6137-'PV model'!$B$5)</f>
        <v>28.671502049723301</v>
      </c>
      <c r="Q6137" s="3">
        <f t="shared" si="1052"/>
        <v>52.527821586333104</v>
      </c>
      <c r="R6137" s="3">
        <f t="shared" si="1057"/>
        <v>0</v>
      </c>
      <c r="S6137" s="3">
        <f t="shared" si="1053"/>
        <v>148.17599999999999</v>
      </c>
      <c r="T6137" s="3">
        <f>(0.5*(1-COS(RADIANS(90-$X$3)))*(D6137+E6137)*'PV model'!$B$4)</f>
        <v>0</v>
      </c>
      <c r="U6137" s="3">
        <f t="shared" si="1058"/>
        <v>148.17599999999999</v>
      </c>
      <c r="V6137" s="3">
        <f>('PV model'!$B$13*(U6137/1000)*(1-'PV model'!$B$14*((20+C6137)-25))*'PV model'!$B$10)/'PV model'!$B$12</f>
        <v>14.314000748543997</v>
      </c>
    </row>
    <row r="6138" spans="1:22" x14ac:dyDescent="0.2">
      <c r="A6138" s="10">
        <f t="shared" si="1061"/>
        <v>256</v>
      </c>
      <c r="B6138" s="10">
        <f t="shared" si="1059"/>
        <v>13</v>
      </c>
      <c r="C6138" s="23">
        <v>13.7</v>
      </c>
      <c r="D6138" s="24">
        <v>0</v>
      </c>
      <c r="E6138" s="24">
        <v>151.70399999999998</v>
      </c>
      <c r="F6138" s="48"/>
      <c r="G6138" s="48"/>
      <c r="H6138" s="1">
        <f t="shared" si="1060"/>
        <v>3.0251127894532202</v>
      </c>
      <c r="I6138" s="1">
        <f t="shared" si="1054"/>
        <v>4.9311471065670549</v>
      </c>
      <c r="J6138" s="4">
        <f>B6138+('PV model'!$B$3/15)+(I6138/60)</f>
        <v>12.805519118442783</v>
      </c>
      <c r="K6138" s="2">
        <f t="shared" si="1055"/>
        <v>-12.082786776641745</v>
      </c>
      <c r="L6138" s="2">
        <f>DEGREES(ASIN((((COS(RADIANS('PV model'!$B$2))*COS(RADIANS(H6138))*COS(RADIANS(K6138)))+(SIN(RADIANS('PV model'!$B$2))*SIN(RADIANS(H6138)))))))</f>
        <v>36.62524284391499</v>
      </c>
      <c r="M6138" s="3">
        <f t="shared" si="1051"/>
        <v>36.62524284391499</v>
      </c>
      <c r="N6138" s="2">
        <f t="shared" si="1056"/>
        <v>-15.097336814319831</v>
      </c>
      <c r="O6138" s="2">
        <f>IF('PV model'!$B$2&gt;0, 180-N6138,IF('PV model'!$B$2&lt;0,0-N6138,N6138))</f>
        <v>195.09733681431982</v>
      </c>
      <c r="P6138" s="2">
        <f>ABS(O6138-'PV model'!$B$5)</f>
        <v>9.9026631856801828</v>
      </c>
      <c r="Q6138" s="3">
        <f t="shared" si="1052"/>
        <v>53.37475715608501</v>
      </c>
      <c r="R6138" s="3">
        <f t="shared" si="1057"/>
        <v>0</v>
      </c>
      <c r="S6138" s="3">
        <f t="shared" si="1053"/>
        <v>151.70399999999998</v>
      </c>
      <c r="T6138" s="3">
        <f>(0.5*(1-COS(RADIANS(90-$X$3)))*(D6138+E6138)*'PV model'!$B$4)</f>
        <v>0</v>
      </c>
      <c r="U6138" s="3">
        <f t="shared" si="1058"/>
        <v>151.70399999999998</v>
      </c>
      <c r="V6138" s="3">
        <f>('PV model'!$B$13*(U6138/1000)*(1-'PV model'!$B$14*((20+C6138)-25))*'PV model'!$B$10)/'PV model'!$B$12</f>
        <v>14.636613091967996</v>
      </c>
    </row>
    <row r="6139" spans="1:22" x14ac:dyDescent="0.2">
      <c r="A6139" s="10">
        <f t="shared" si="1061"/>
        <v>256</v>
      </c>
      <c r="B6139" s="10">
        <f t="shared" si="1059"/>
        <v>14</v>
      </c>
      <c r="C6139" s="23">
        <v>13</v>
      </c>
      <c r="D6139" s="24">
        <v>0</v>
      </c>
      <c r="E6139" s="24">
        <v>143.76599999999999</v>
      </c>
      <c r="F6139" s="48"/>
      <c r="G6139" s="48"/>
      <c r="H6139" s="1">
        <f t="shared" si="1060"/>
        <v>3.0251127894532202</v>
      </c>
      <c r="I6139" s="1">
        <f t="shared" si="1054"/>
        <v>4.9311471065670549</v>
      </c>
      <c r="J6139" s="4">
        <f>B6139+('PV model'!$B$3/15)+(I6139/60)</f>
        <v>13.805519118442783</v>
      </c>
      <c r="K6139" s="2">
        <f t="shared" si="1055"/>
        <v>-27.082786776641747</v>
      </c>
      <c r="L6139" s="2">
        <f>DEGREES(ASIN((((COS(RADIANS('PV model'!$B$2))*COS(RADIANS(H6139))*COS(RADIANS(K6139)))+(SIN(RADIANS('PV model'!$B$2))*SIN(RADIANS(H6139)))))))</f>
        <v>33.167533542669524</v>
      </c>
      <c r="M6139" s="3">
        <f t="shared" si="1051"/>
        <v>33.167533542669524</v>
      </c>
      <c r="N6139" s="2">
        <f t="shared" si="1056"/>
        <v>-32.897192185133314</v>
      </c>
      <c r="O6139" s="2">
        <f>IF('PV model'!$B$2&gt;0, 180-N6139,IF('PV model'!$B$2&lt;0,0-N6139,N6139))</f>
        <v>212.89719218513332</v>
      </c>
      <c r="P6139" s="2">
        <f>ABS(O6139-'PV model'!$B$5)</f>
        <v>7.8971921851333207</v>
      </c>
      <c r="Q6139" s="3">
        <f t="shared" si="1052"/>
        <v>56.832466457330476</v>
      </c>
      <c r="R6139" s="3">
        <f t="shared" si="1057"/>
        <v>0</v>
      </c>
      <c r="S6139" s="3">
        <f t="shared" si="1053"/>
        <v>143.76599999999999</v>
      </c>
      <c r="T6139" s="3">
        <f>(0.5*(1-COS(RADIANS(90-$X$3)))*(D6139+E6139)*'PV model'!$B$4)</f>
        <v>0</v>
      </c>
      <c r="U6139" s="3">
        <f t="shared" si="1058"/>
        <v>143.76599999999999</v>
      </c>
      <c r="V6139" s="3">
        <f>('PV model'!$B$13*(U6139/1000)*(1-'PV model'!$B$14*((20+C6139)-25))*'PV model'!$B$10)/'PV model'!$B$12</f>
        <v>13.91098218048</v>
      </c>
    </row>
    <row r="6140" spans="1:22" x14ac:dyDescent="0.2">
      <c r="A6140" s="10">
        <f t="shared" si="1061"/>
        <v>256</v>
      </c>
      <c r="B6140" s="10">
        <f t="shared" si="1059"/>
        <v>15</v>
      </c>
      <c r="C6140" s="23">
        <v>12.4</v>
      </c>
      <c r="D6140" s="24">
        <v>0</v>
      </c>
      <c r="E6140" s="24">
        <v>123.47999999999999</v>
      </c>
      <c r="F6140" s="48"/>
      <c r="G6140" s="48"/>
      <c r="H6140" s="1">
        <f t="shared" si="1060"/>
        <v>3.0251127894532202</v>
      </c>
      <c r="I6140" s="1">
        <f t="shared" si="1054"/>
        <v>4.9311471065670549</v>
      </c>
      <c r="J6140" s="4">
        <f>B6140+('PV model'!$B$3/15)+(I6140/60)</f>
        <v>14.805519118442783</v>
      </c>
      <c r="K6140" s="2">
        <f t="shared" si="1055"/>
        <v>-42.082786776641747</v>
      </c>
      <c r="L6140" s="2">
        <f>DEGREES(ASIN((((COS(RADIANS('PV model'!$B$2))*COS(RADIANS(H6140))*COS(RADIANS(K6140)))+(SIN(RADIANS('PV model'!$B$2))*SIN(RADIANS(H6140)))))))</f>
        <v>27.598973934194067</v>
      </c>
      <c r="M6140" s="3">
        <f t="shared" si="1051"/>
        <v>27.598973934194067</v>
      </c>
      <c r="N6140" s="2">
        <f t="shared" si="1056"/>
        <v>-49.043099047600151</v>
      </c>
      <c r="O6140" s="2">
        <f>IF('PV model'!$B$2&gt;0, 180-N6140,IF('PV model'!$B$2&lt;0,0-N6140,N6140))</f>
        <v>229.04309904760015</v>
      </c>
      <c r="P6140" s="2">
        <f>ABS(O6140-'PV model'!$B$5)</f>
        <v>24.043099047600151</v>
      </c>
      <c r="Q6140" s="3">
        <f t="shared" si="1052"/>
        <v>62.401026065805929</v>
      </c>
      <c r="R6140" s="3">
        <f t="shared" si="1057"/>
        <v>0</v>
      </c>
      <c r="S6140" s="3">
        <f t="shared" si="1053"/>
        <v>123.47999999999999</v>
      </c>
      <c r="T6140" s="3">
        <f>(0.5*(1-COS(RADIANS(90-$X$3)))*(D6140+E6140)*'PV model'!$B$4)</f>
        <v>0</v>
      </c>
      <c r="U6140" s="3">
        <f t="shared" si="1058"/>
        <v>123.47999999999999</v>
      </c>
      <c r="V6140" s="3">
        <f>('PV model'!$B$13*(U6140/1000)*(1-'PV model'!$B$14*((20+C6140)-25))*'PV model'!$B$10)/'PV model'!$B$12</f>
        <v>11.977706200319998</v>
      </c>
    </row>
    <row r="6141" spans="1:22" x14ac:dyDescent="0.2">
      <c r="A6141" s="10">
        <f t="shared" si="1061"/>
        <v>256</v>
      </c>
      <c r="B6141" s="10">
        <f t="shared" si="1059"/>
        <v>16</v>
      </c>
      <c r="C6141" s="23">
        <v>11.3</v>
      </c>
      <c r="D6141" s="24">
        <v>0</v>
      </c>
      <c r="E6141" s="24">
        <v>94.374000000000009</v>
      </c>
      <c r="F6141" s="48"/>
      <c r="G6141" s="48"/>
      <c r="H6141" s="1">
        <f t="shared" si="1060"/>
        <v>3.0251127894532202</v>
      </c>
      <c r="I6141" s="1">
        <f t="shared" si="1054"/>
        <v>4.9311471065670549</v>
      </c>
      <c r="J6141" s="4">
        <f>B6141+('PV model'!$B$3/15)+(I6141/60)</f>
        <v>15.805519118442783</v>
      </c>
      <c r="K6141" s="2">
        <f t="shared" si="1055"/>
        <v>-57.082786776641747</v>
      </c>
      <c r="L6141" s="2">
        <f>DEGREES(ASIN((((COS(RADIANS('PV model'!$B$2))*COS(RADIANS(H6141))*COS(RADIANS(K6141)))+(SIN(RADIANS('PV model'!$B$2))*SIN(RADIANS(H6141)))))))</f>
        <v>20.540138734517978</v>
      </c>
      <c r="M6141" s="3">
        <f t="shared" si="1051"/>
        <v>20.540138734517978</v>
      </c>
      <c r="N6141" s="2">
        <f t="shared" si="1056"/>
        <v>-63.533821628087132</v>
      </c>
      <c r="O6141" s="2">
        <f>IF('PV model'!$B$2&gt;0, 180-N6141,IF('PV model'!$B$2&lt;0,0-N6141,N6141))</f>
        <v>243.53382162808714</v>
      </c>
      <c r="P6141" s="2">
        <f>ABS(O6141-'PV model'!$B$5)</f>
        <v>38.533821628087139</v>
      </c>
      <c r="Q6141" s="3">
        <f t="shared" si="1052"/>
        <v>69.459861265482019</v>
      </c>
      <c r="R6141" s="3">
        <f t="shared" si="1057"/>
        <v>0</v>
      </c>
      <c r="S6141" s="3">
        <f t="shared" si="1053"/>
        <v>94.374000000000009</v>
      </c>
      <c r="T6141" s="3">
        <f>(0.5*(1-COS(RADIANS(90-$X$3)))*(D6141+E6141)*'PV model'!$B$4)</f>
        <v>0</v>
      </c>
      <c r="U6141" s="3">
        <f t="shared" si="1058"/>
        <v>94.374000000000009</v>
      </c>
      <c r="V6141" s="3">
        <f>('PV model'!$B$13*(U6141/1000)*(1-'PV model'!$B$14*((20+C6141)-25))*'PV model'!$B$10)/'PV model'!$B$12</f>
        <v>9.1958976889919999</v>
      </c>
    </row>
    <row r="6142" spans="1:22" x14ac:dyDescent="0.2">
      <c r="A6142" s="10">
        <f t="shared" si="1061"/>
        <v>256</v>
      </c>
      <c r="B6142" s="10">
        <f t="shared" si="1059"/>
        <v>17</v>
      </c>
      <c r="C6142" s="23">
        <v>11.2</v>
      </c>
      <c r="D6142" s="24">
        <v>0</v>
      </c>
      <c r="E6142" s="24">
        <v>59.094000000000008</v>
      </c>
      <c r="F6142" s="48"/>
      <c r="G6142" s="48"/>
      <c r="H6142" s="1">
        <f t="shared" si="1060"/>
        <v>3.0251127894532202</v>
      </c>
      <c r="I6142" s="1">
        <f t="shared" si="1054"/>
        <v>4.9311471065670549</v>
      </c>
      <c r="J6142" s="4">
        <f>B6142+('PV model'!$B$3/15)+(I6142/60)</f>
        <v>16.805519118442785</v>
      </c>
      <c r="K6142" s="2">
        <f t="shared" si="1055"/>
        <v>-72.082786776641768</v>
      </c>
      <c r="L6142" s="2">
        <f>DEGREES(ASIN((((COS(RADIANS('PV model'!$B$2))*COS(RADIANS(H6142))*COS(RADIANS(K6142)))+(SIN(RADIANS('PV model'!$B$2))*SIN(RADIANS(H6142)))))))</f>
        <v>12.562235594367987</v>
      </c>
      <c r="M6142" s="3">
        <f t="shared" si="1051"/>
        <v>12.562235594367987</v>
      </c>
      <c r="N6142" s="2">
        <f t="shared" si="1056"/>
        <v>-76.775436275525053</v>
      </c>
      <c r="O6142" s="2">
        <f>IF('PV model'!$B$2&gt;0, 180-N6142,IF('PV model'!$B$2&lt;0,0-N6142,N6142))</f>
        <v>256.77543627552507</v>
      </c>
      <c r="P6142" s="2">
        <f>ABS(O6142-'PV model'!$B$5)</f>
        <v>51.775436275525067</v>
      </c>
      <c r="Q6142" s="3">
        <f t="shared" si="1052"/>
        <v>77.437764405632009</v>
      </c>
      <c r="R6142" s="3">
        <f t="shared" si="1057"/>
        <v>0</v>
      </c>
      <c r="S6142" s="3">
        <f t="shared" si="1053"/>
        <v>59.094000000000008</v>
      </c>
      <c r="T6142" s="3">
        <f>(0.5*(1-COS(RADIANS(90-$X$3)))*(D6142+E6142)*'PV model'!$B$4)</f>
        <v>0</v>
      </c>
      <c r="U6142" s="3">
        <f t="shared" si="1058"/>
        <v>59.094000000000008</v>
      </c>
      <c r="V6142" s="3">
        <f>('PV model'!$B$13*(U6142/1000)*(1-'PV model'!$B$14*((20+C6142)-25))*'PV model'!$B$10)/'PV model'!$B$12</f>
        <v>5.7605417412479998</v>
      </c>
    </row>
    <row r="6143" spans="1:22" x14ac:dyDescent="0.2">
      <c r="A6143" s="10">
        <f t="shared" si="1061"/>
        <v>256</v>
      </c>
      <c r="B6143" s="10">
        <f t="shared" si="1059"/>
        <v>18</v>
      </c>
      <c r="C6143" s="23">
        <v>11.6</v>
      </c>
      <c r="D6143" s="24">
        <v>0</v>
      </c>
      <c r="E6143" s="24">
        <v>45.863999999999997</v>
      </c>
      <c r="F6143" s="48"/>
      <c r="G6143" s="48"/>
      <c r="H6143" s="1">
        <f t="shared" si="1060"/>
        <v>3.0251127894532202</v>
      </c>
      <c r="I6143" s="1">
        <f t="shared" si="1054"/>
        <v>4.9311471065670549</v>
      </c>
      <c r="J6143" s="4">
        <f>B6143+('PV model'!$B$3/15)+(I6143/60)</f>
        <v>17.805519118442785</v>
      </c>
      <c r="K6143" s="2">
        <f t="shared" si="1055"/>
        <v>-87.082786776641768</v>
      </c>
      <c r="L6143" s="2">
        <f>DEGREES(ASIN((((COS(RADIANS('PV model'!$B$2))*COS(RADIANS(H6143))*COS(RADIANS(K6143)))+(SIN(RADIANS('PV model'!$B$2))*SIN(RADIANS(H6143)))))))</f>
        <v>4.1448431836590558</v>
      </c>
      <c r="M6143" s="3">
        <f t="shared" si="1051"/>
        <v>4.1448431836590558</v>
      </c>
      <c r="N6143" s="2">
        <f t="shared" si="1056"/>
        <v>-89.311063842526181</v>
      </c>
      <c r="O6143" s="2">
        <f>IF('PV model'!$B$2&gt;0, 180-N6143,IF('PV model'!$B$2&lt;0,0-N6143,N6143))</f>
        <v>269.31106384252621</v>
      </c>
      <c r="P6143" s="2">
        <f>ABS(O6143-'PV model'!$B$5)</f>
        <v>64.31106384252621</v>
      </c>
      <c r="Q6143" s="3">
        <f t="shared" si="1052"/>
        <v>85.855156816340937</v>
      </c>
      <c r="R6143" s="3">
        <f t="shared" si="1057"/>
        <v>0</v>
      </c>
      <c r="S6143" s="3">
        <f t="shared" si="1053"/>
        <v>45.863999999999997</v>
      </c>
      <c r="T6143" s="3">
        <f>(0.5*(1-COS(RADIANS(90-$X$3)))*(D6143+E6143)*'PV model'!$B$4)</f>
        <v>0</v>
      </c>
      <c r="U6143" s="3">
        <f t="shared" si="1058"/>
        <v>45.863999999999997</v>
      </c>
      <c r="V6143" s="3">
        <f>('PV model'!$B$13*(U6143/1000)*(1-'PV model'!$B$14*((20+C6143)-25))*'PV model'!$B$10)/'PV model'!$B$12</f>
        <v>4.4635329123839993</v>
      </c>
    </row>
    <row r="6144" spans="1:22" x14ac:dyDescent="0.2">
      <c r="A6144" s="10">
        <f t="shared" si="1061"/>
        <v>256</v>
      </c>
      <c r="B6144" s="10">
        <f t="shared" si="1059"/>
        <v>19</v>
      </c>
      <c r="C6144" s="23">
        <v>11.4</v>
      </c>
      <c r="D6144" s="24">
        <v>0</v>
      </c>
      <c r="E6144" s="24">
        <v>5.2920000000000007</v>
      </c>
      <c r="F6144" s="48"/>
      <c r="G6144" s="48"/>
      <c r="H6144" s="1">
        <f t="shared" si="1060"/>
        <v>3.0251127894532202</v>
      </c>
      <c r="I6144" s="1">
        <f t="shared" si="1054"/>
        <v>4.9311471065670549</v>
      </c>
      <c r="J6144" s="4">
        <f>B6144+('PV model'!$B$3/15)+(I6144/60)</f>
        <v>18.805519118442785</v>
      </c>
      <c r="K6144" s="2">
        <f t="shared" si="1055"/>
        <v>-102.08278677664177</v>
      </c>
      <c r="L6144" s="2">
        <f>DEGREES(ASIN((((COS(RADIANS('PV model'!$B$2))*COS(RADIANS(H6144))*COS(RADIANS(K6144)))+(SIN(RADIANS('PV model'!$B$2))*SIN(RADIANS(H6144)))))))</f>
        <v>-4.2957929839900864</v>
      </c>
      <c r="M6144" s="3">
        <f t="shared" si="1051"/>
        <v>0</v>
      </c>
      <c r="N6144" s="2">
        <f t="shared" si="1056"/>
        <v>-78.303321617121256</v>
      </c>
      <c r="O6144" s="2">
        <f>IF('PV model'!$B$2&gt;0, 180-N6144,IF('PV model'!$B$2&lt;0,0-N6144,N6144))</f>
        <v>258.30332161712124</v>
      </c>
      <c r="P6144" s="2">
        <f>ABS(O6144-'PV model'!$B$5)</f>
        <v>53.303321617121242</v>
      </c>
      <c r="Q6144" s="3">
        <f t="shared" si="1052"/>
        <v>94.295792983990083</v>
      </c>
      <c r="R6144" s="3">
        <f t="shared" si="1057"/>
        <v>0</v>
      </c>
      <c r="S6144" s="3">
        <f t="shared" si="1053"/>
        <v>5.2920000000000007</v>
      </c>
      <c r="T6144" s="3">
        <f>(0.5*(1-COS(RADIANS(90-$X$3)))*(D6144+E6144)*'PV model'!$B$4)</f>
        <v>0</v>
      </c>
      <c r="U6144" s="3">
        <f t="shared" si="1058"/>
        <v>5.2920000000000007</v>
      </c>
      <c r="V6144" s="3">
        <f>('PV model'!$B$13*(U6144/1000)*(1-'PV model'!$B$14*((20+C6144)-25))*'PV model'!$B$10)/'PV model'!$B$12</f>
        <v>0.51544621900800014</v>
      </c>
    </row>
    <row r="6145" spans="1:22" x14ac:dyDescent="0.2">
      <c r="A6145" s="10">
        <f t="shared" si="1061"/>
        <v>256</v>
      </c>
      <c r="B6145" s="10">
        <f t="shared" si="1059"/>
        <v>20</v>
      </c>
      <c r="C6145" s="23">
        <v>11.2</v>
      </c>
      <c r="D6145" s="24">
        <v>0</v>
      </c>
      <c r="E6145" s="24">
        <v>0</v>
      </c>
      <c r="F6145" s="48"/>
      <c r="G6145" s="48"/>
      <c r="H6145" s="1">
        <f t="shared" si="1060"/>
        <v>3.0251127894532202</v>
      </c>
      <c r="I6145" s="1">
        <f t="shared" si="1054"/>
        <v>4.9311471065670549</v>
      </c>
      <c r="J6145" s="4">
        <f>B6145+('PV model'!$B$3/15)+(I6145/60)</f>
        <v>19.805519118442785</v>
      </c>
      <c r="K6145" s="2">
        <f t="shared" si="1055"/>
        <v>-117.08278677664177</v>
      </c>
      <c r="L6145" s="2">
        <f>DEGREES(ASIN((((COS(RADIANS('PV model'!$B$2))*COS(RADIANS(H6145))*COS(RADIANS(K6145)))+(SIN(RADIANS('PV model'!$B$2))*SIN(RADIANS(H6145)))))))</f>
        <v>-12.358067963837208</v>
      </c>
      <c r="M6145" s="3">
        <f t="shared" si="1051"/>
        <v>0</v>
      </c>
      <c r="N6145" s="2">
        <f t="shared" si="1056"/>
        <v>-65.532864299554561</v>
      </c>
      <c r="O6145" s="2">
        <f>IF('PV model'!$B$2&gt;0, 180-N6145,IF('PV model'!$B$2&lt;0,0-N6145,N6145))</f>
        <v>245.53286429955455</v>
      </c>
      <c r="P6145" s="2">
        <f>ABS(O6145-'PV model'!$B$5)</f>
        <v>40.532864299554547</v>
      </c>
      <c r="Q6145" s="3">
        <f t="shared" si="1052"/>
        <v>102.35806796383721</v>
      </c>
      <c r="R6145" s="3">
        <f t="shared" si="1057"/>
        <v>0</v>
      </c>
      <c r="S6145" s="3">
        <f t="shared" si="1053"/>
        <v>0</v>
      </c>
      <c r="T6145" s="3">
        <f>(0.5*(1-COS(RADIANS(90-$X$3)))*(D6145+E6145)*'PV model'!$B$4)</f>
        <v>0</v>
      </c>
      <c r="U6145" s="3">
        <f t="shared" si="1058"/>
        <v>0</v>
      </c>
      <c r="V6145" s="3">
        <f>('PV model'!$B$13*(U6145/1000)*(1-'PV model'!$B$14*((20+C6145)-25))*'PV model'!$B$10)/'PV model'!$B$12</f>
        <v>0</v>
      </c>
    </row>
    <row r="6146" spans="1:22" x14ac:dyDescent="0.2">
      <c r="A6146" s="10">
        <f t="shared" si="1061"/>
        <v>256</v>
      </c>
      <c r="B6146" s="10">
        <f t="shared" si="1059"/>
        <v>21</v>
      </c>
      <c r="C6146" s="23">
        <v>11</v>
      </c>
      <c r="D6146" s="24">
        <v>0</v>
      </c>
      <c r="E6146" s="24">
        <v>0</v>
      </c>
      <c r="F6146" s="48"/>
      <c r="G6146" s="48"/>
      <c r="H6146" s="1">
        <f t="shared" si="1060"/>
        <v>3.0251127894532202</v>
      </c>
      <c r="I6146" s="1">
        <f t="shared" si="1054"/>
        <v>4.9311471065670549</v>
      </c>
      <c r="J6146" s="4">
        <f>B6146+('PV model'!$B$3/15)+(I6146/60)</f>
        <v>20.805519118442785</v>
      </c>
      <c r="K6146" s="2">
        <f t="shared" si="1055"/>
        <v>-132.08278677664177</v>
      </c>
      <c r="L6146" s="2">
        <f>DEGREES(ASIN((((COS(RADIANS('PV model'!$B$2))*COS(RADIANS(H6146))*COS(RADIANS(K6146)))+(SIN(RADIANS('PV model'!$B$2))*SIN(RADIANS(H6146)))))))</f>
        <v>-19.608201315639718</v>
      </c>
      <c r="M6146" s="3">
        <f t="shared" si="1051"/>
        <v>0</v>
      </c>
      <c r="N6146" s="2">
        <f t="shared" si="1056"/>
        <v>-51.884505967938154</v>
      </c>
      <c r="O6146" s="2">
        <f>IF('PV model'!$B$2&gt;0, 180-N6146,IF('PV model'!$B$2&lt;0,0-N6146,N6146))</f>
        <v>231.88450596793814</v>
      </c>
      <c r="P6146" s="2">
        <f>ABS(O6146-'PV model'!$B$5)</f>
        <v>26.884505967938139</v>
      </c>
      <c r="Q6146" s="3">
        <f t="shared" si="1052"/>
        <v>109.60820131563972</v>
      </c>
      <c r="R6146" s="3">
        <f t="shared" si="1057"/>
        <v>0</v>
      </c>
      <c r="S6146" s="3">
        <f t="shared" si="1053"/>
        <v>0</v>
      </c>
      <c r="T6146" s="3">
        <f>(0.5*(1-COS(RADIANS(90-$X$3)))*(D6146+E6146)*'PV model'!$B$4)</f>
        <v>0</v>
      </c>
      <c r="U6146" s="3">
        <f t="shared" si="1058"/>
        <v>0</v>
      </c>
      <c r="V6146" s="3">
        <f>('PV model'!$B$13*(U6146/1000)*(1-'PV model'!$B$14*((20+C6146)-25))*'PV model'!$B$10)/'PV model'!$B$12</f>
        <v>0</v>
      </c>
    </row>
    <row r="6147" spans="1:22" x14ac:dyDescent="0.2">
      <c r="A6147" s="10">
        <f t="shared" si="1061"/>
        <v>256</v>
      </c>
      <c r="B6147" s="10">
        <f t="shared" si="1059"/>
        <v>22</v>
      </c>
      <c r="C6147" s="23">
        <v>10.5</v>
      </c>
      <c r="D6147" s="24">
        <v>0</v>
      </c>
      <c r="E6147" s="24">
        <v>0</v>
      </c>
      <c r="F6147" s="48"/>
      <c r="G6147" s="48"/>
      <c r="H6147" s="1">
        <f t="shared" si="1060"/>
        <v>3.0251127894532202</v>
      </c>
      <c r="I6147" s="1">
        <f t="shared" si="1054"/>
        <v>4.9311471065670549</v>
      </c>
      <c r="J6147" s="4">
        <f>B6147+('PV model'!$B$3/15)+(I6147/60)</f>
        <v>21.805519118442785</v>
      </c>
      <c r="K6147" s="2">
        <f t="shared" si="1055"/>
        <v>-147.08278677664177</v>
      </c>
      <c r="L6147" s="2">
        <f>DEGREES(ASIN((((COS(RADIANS('PV model'!$B$2))*COS(RADIANS(H6147))*COS(RADIANS(K6147)))+(SIN(RADIANS('PV model'!$B$2))*SIN(RADIANS(H6147)))))))</f>
        <v>-25.551280938043391</v>
      </c>
      <c r="M6147" s="3">
        <f t="shared" si="1051"/>
        <v>0</v>
      </c>
      <c r="N6147" s="2">
        <f t="shared" si="1056"/>
        <v>-36.977112141687066</v>
      </c>
      <c r="O6147" s="2">
        <f>IF('PV model'!$B$2&gt;0, 180-N6147,IF('PV model'!$B$2&lt;0,0-N6147,N6147))</f>
        <v>216.97711214168706</v>
      </c>
      <c r="P6147" s="2">
        <f>ABS(O6147-'PV model'!$B$5)</f>
        <v>11.977112141687059</v>
      </c>
      <c r="Q6147" s="3">
        <f t="shared" si="1052"/>
        <v>115.55128093804339</v>
      </c>
      <c r="R6147" s="3">
        <f t="shared" si="1057"/>
        <v>0</v>
      </c>
      <c r="S6147" s="3">
        <f t="shared" si="1053"/>
        <v>0</v>
      </c>
      <c r="T6147" s="3">
        <f>(0.5*(1-COS(RADIANS(90-$X$3)))*(D6147+E6147)*'PV model'!$B$4)</f>
        <v>0</v>
      </c>
      <c r="U6147" s="3">
        <f t="shared" si="1058"/>
        <v>0</v>
      </c>
      <c r="V6147" s="3">
        <f>('PV model'!$B$13*(U6147/1000)*(1-'PV model'!$B$14*((20+C6147)-25))*'PV model'!$B$10)/'PV model'!$B$12</f>
        <v>0</v>
      </c>
    </row>
    <row r="6148" spans="1:22" x14ac:dyDescent="0.2">
      <c r="A6148" s="10">
        <f t="shared" si="1061"/>
        <v>256</v>
      </c>
      <c r="B6148" s="10">
        <f t="shared" si="1059"/>
        <v>23</v>
      </c>
      <c r="C6148" s="23">
        <v>9.9</v>
      </c>
      <c r="D6148" s="24">
        <v>0</v>
      </c>
      <c r="E6148" s="24">
        <v>0</v>
      </c>
      <c r="F6148" s="48"/>
      <c r="G6148" s="48"/>
      <c r="H6148" s="1">
        <f t="shared" si="1060"/>
        <v>3.0251127894532202</v>
      </c>
      <c r="I6148" s="1">
        <f t="shared" si="1054"/>
        <v>4.9311471065670549</v>
      </c>
      <c r="J6148" s="4">
        <f>B6148+('PV model'!$B$3/15)+(I6148/60)</f>
        <v>22.805519118442785</v>
      </c>
      <c r="K6148" s="2">
        <f t="shared" si="1055"/>
        <v>-162.08278677664177</v>
      </c>
      <c r="L6148" s="2">
        <f>DEGREES(ASIN((((COS(RADIANS('PV model'!$B$2))*COS(RADIANS(H6148))*COS(RADIANS(K6148)))+(SIN(RADIANS('PV model'!$B$2))*SIN(RADIANS(H6148)))))))</f>
        <v>-29.649542966225717</v>
      </c>
      <c r="M6148" s="3">
        <f t="shared" si="1051"/>
        <v>0</v>
      </c>
      <c r="N6148" s="2">
        <f t="shared" si="1056"/>
        <v>-20.701430048958375</v>
      </c>
      <c r="O6148" s="2">
        <f>IF('PV model'!$B$2&gt;0, 180-N6148,IF('PV model'!$B$2&lt;0,0-N6148,N6148))</f>
        <v>200.70143004895837</v>
      </c>
      <c r="P6148" s="2">
        <f>ABS(O6148-'PV model'!$B$5)</f>
        <v>4.2985699510416282</v>
      </c>
      <c r="Q6148" s="3">
        <f t="shared" si="1052"/>
        <v>119.6495429662257</v>
      </c>
      <c r="R6148" s="3">
        <f t="shared" si="1057"/>
        <v>0</v>
      </c>
      <c r="S6148" s="3">
        <f t="shared" si="1053"/>
        <v>0</v>
      </c>
      <c r="T6148" s="3">
        <f>(0.5*(1-COS(RADIANS(90-$X$3)))*(D6148+E6148)*'PV model'!$B$4)</f>
        <v>0</v>
      </c>
      <c r="U6148" s="3">
        <f t="shared" si="1058"/>
        <v>0</v>
      </c>
      <c r="V6148" s="3">
        <f>('PV model'!$B$13*(U6148/1000)*(1-'PV model'!$B$14*((20+C6148)-25))*'PV model'!$B$10)/'PV model'!$B$12</f>
        <v>0</v>
      </c>
    </row>
    <row r="6149" spans="1:22" x14ac:dyDescent="0.2">
      <c r="A6149" s="10">
        <f t="shared" si="1061"/>
        <v>256</v>
      </c>
      <c r="B6149" s="10">
        <f t="shared" si="1059"/>
        <v>24</v>
      </c>
      <c r="C6149" s="23">
        <v>9.4</v>
      </c>
      <c r="D6149" s="24">
        <v>0</v>
      </c>
      <c r="E6149" s="24">
        <v>0</v>
      </c>
      <c r="F6149" s="48"/>
      <c r="G6149" s="48"/>
      <c r="H6149" s="1">
        <f t="shared" si="1060"/>
        <v>3.0251127894532202</v>
      </c>
      <c r="I6149" s="1">
        <f t="shared" si="1054"/>
        <v>4.9311471065670549</v>
      </c>
      <c r="J6149" s="4">
        <f>B6149+('PV model'!$B$3/15)+(I6149/60)</f>
        <v>23.805519118442785</v>
      </c>
      <c r="K6149" s="2">
        <f t="shared" si="1055"/>
        <v>-177.08278677664177</v>
      </c>
      <c r="L6149" s="2">
        <f>DEGREES(ASIN((((COS(RADIANS('PV model'!$B$2))*COS(RADIANS(H6149))*COS(RADIANS(K6149)))+(SIN(RADIANS('PV model'!$B$2))*SIN(RADIANS(H6149)))))))</f>
        <v>-31.425658803274228</v>
      </c>
      <c r="M6149" s="3">
        <f t="shared" si="1051"/>
        <v>0</v>
      </c>
      <c r="N6149" s="2">
        <f t="shared" si="1056"/>
        <v>-3.4144550469356347</v>
      </c>
      <c r="O6149" s="2">
        <f>IF('PV model'!$B$2&gt;0, 180-N6149,IF('PV model'!$B$2&lt;0,0-N6149,N6149))</f>
        <v>183.41445504693564</v>
      </c>
      <c r="P6149" s="2">
        <f>ABS(O6149-'PV model'!$B$5)</f>
        <v>21.585544953064357</v>
      </c>
      <c r="Q6149" s="3">
        <f t="shared" si="1052"/>
        <v>121.42565880327423</v>
      </c>
      <c r="R6149" s="3">
        <f t="shared" si="1057"/>
        <v>0</v>
      </c>
      <c r="S6149" s="3">
        <f t="shared" si="1053"/>
        <v>0</v>
      </c>
      <c r="T6149" s="3">
        <f>(0.5*(1-COS(RADIANS(90-$X$3)))*(D6149+E6149)*'PV model'!$B$4)</f>
        <v>0</v>
      </c>
      <c r="U6149" s="3">
        <f t="shared" si="1058"/>
        <v>0</v>
      </c>
      <c r="V6149" s="3">
        <f>('PV model'!$B$13*(U6149/1000)*(1-'PV model'!$B$14*((20+C6149)-25))*'PV model'!$B$10)/'PV model'!$B$12</f>
        <v>0</v>
      </c>
    </row>
    <row r="6150" spans="1:22" x14ac:dyDescent="0.2">
      <c r="A6150" s="10">
        <f t="shared" si="1061"/>
        <v>257</v>
      </c>
      <c r="B6150" s="10">
        <f t="shared" si="1059"/>
        <v>1</v>
      </c>
      <c r="C6150" s="23">
        <v>8.9</v>
      </c>
      <c r="D6150" s="24">
        <v>0</v>
      </c>
      <c r="E6150" s="24">
        <v>0</v>
      </c>
      <c r="F6150" s="48"/>
      <c r="G6150" s="48"/>
      <c r="H6150" s="1">
        <f t="shared" si="1060"/>
        <v>2.6241243945714063</v>
      </c>
      <c r="I6150" s="1">
        <f t="shared" si="1054"/>
        <v>5.3036060144017929</v>
      </c>
      <c r="J6150" s="4">
        <f>B6150+('PV model'!$B$3/15)+(I6150/60)</f>
        <v>0.81172676690669654</v>
      </c>
      <c r="K6150" s="2">
        <f t="shared" si="1055"/>
        <v>167.82409849639956</v>
      </c>
      <c r="L6150" s="2">
        <f>DEGREES(ASIN((((COS(RADIANS('PV model'!$B$2))*COS(RADIANS(H6150))*COS(RADIANS(K6150)))+(SIN(RADIANS('PV model'!$B$2))*SIN(RADIANS(H6150)))))))</f>
        <v>-31.021033239562978</v>
      </c>
      <c r="M6150" s="3">
        <f t="shared" ref="M6150:M6213" si="1062">IF(L6150&gt;0, L6150, 0)</f>
        <v>0</v>
      </c>
      <c r="N6150" s="2">
        <f t="shared" si="1056"/>
        <v>14.232376968208953</v>
      </c>
      <c r="O6150" s="2">
        <f>IF('PV model'!$B$2&gt;0, 180-N6150,IF('PV model'!$B$2&lt;0,0-N6150,N6150))</f>
        <v>165.76762303179106</v>
      </c>
      <c r="P6150" s="2">
        <f>ABS(O6150-'PV model'!$B$5)</f>
        <v>39.232376968208939</v>
      </c>
      <c r="Q6150" s="3">
        <f t="shared" ref="Q6150:Q6213" si="1063">DEGREES(ACOS((SIN(RADIANS(L6150))*COS(RADIANS(90-$X$3))+COS(RADIANS(L6150))*COS(RADIANS(P6150))*SIN(RADIANS(90-$X$3)))))</f>
        <v>121.02103323956298</v>
      </c>
      <c r="R6150" s="3">
        <f t="shared" si="1057"/>
        <v>0</v>
      </c>
      <c r="S6150" s="3">
        <f t="shared" ref="S6150:S6213" si="1064">IF($Z$3=TRUE, IF(E6150=0,0,E6150*(0.5*(1+COS(RADIANS(90-$X$3))*(1+(1-(E6150^2/(D6150+E6150)^2))*(SIN(RADIANS(0.5*$X$3))^3)))*(1+(1-(E6150^2/(D6150+E6150)^2))*(COS(RADIANS(Q6150))^2)*(SIN(RADIANS(90-L6150))^3)))), IF(E6150=0,0,E6150*(0.5*(1+COS(RADIANS(90-$X$3))))))</f>
        <v>0</v>
      </c>
      <c r="T6150" s="3">
        <f>(0.5*(1-COS(RADIANS(90-$X$3)))*(D6150+E6150)*'PV model'!$B$4)</f>
        <v>0</v>
      </c>
      <c r="U6150" s="3">
        <f t="shared" si="1058"/>
        <v>0</v>
      </c>
      <c r="V6150" s="3">
        <f>('PV model'!$B$13*(U6150/1000)*(1-'PV model'!$B$14*((20+C6150)-25))*'PV model'!$B$10)/'PV model'!$B$12</f>
        <v>0</v>
      </c>
    </row>
    <row r="6151" spans="1:22" x14ac:dyDescent="0.2">
      <c r="A6151" s="10">
        <f t="shared" si="1061"/>
        <v>257</v>
      </c>
      <c r="B6151" s="10">
        <f t="shared" si="1059"/>
        <v>2</v>
      </c>
      <c r="C6151" s="23">
        <v>8</v>
      </c>
      <c r="D6151" s="24">
        <v>0</v>
      </c>
      <c r="E6151" s="24">
        <v>0</v>
      </c>
      <c r="F6151" s="48"/>
      <c r="G6151" s="48"/>
      <c r="H6151" s="1">
        <f t="shared" si="1060"/>
        <v>2.6241243945714063</v>
      </c>
      <c r="I6151" s="1">
        <f t="shared" ref="I6151:I6214" si="1065">9.87*SIN(RADIANS(1.978*A6151-160.22))-7.53*COS(RADIANS(0.989*A6151-80.11))-1.5*SIN((RADIANS(0.989*A6151-80.11)))</f>
        <v>5.3036060144017929</v>
      </c>
      <c r="J6151" s="4">
        <f>B6151+('PV model'!$B$3/15)+(I6151/60)</f>
        <v>1.8117267669066965</v>
      </c>
      <c r="K6151" s="2">
        <f t="shared" ref="K6151:K6214" si="1066">15*(12-J6151)</f>
        <v>152.82409849639956</v>
      </c>
      <c r="L6151" s="2">
        <f>DEGREES(ASIN((((COS(RADIANS('PV model'!$B$2))*COS(RADIANS(H6151))*COS(RADIANS(K6151)))+(SIN(RADIANS('PV model'!$B$2))*SIN(RADIANS(H6151)))))))</f>
        <v>-27.750354011620658</v>
      </c>
      <c r="M6151" s="3">
        <f t="shared" si="1062"/>
        <v>0</v>
      </c>
      <c r="N6151" s="2">
        <f t="shared" ref="N6151:N6214" si="1067">DEGREES(ASIN((COS(RADIANS(H6151))*SIN(RADIANS(K6151)))/COS(RADIANS(L6151))))</f>
        <v>31.033543109973706</v>
      </c>
      <c r="O6151" s="2">
        <f>IF('PV model'!$B$2&gt;0, 180-N6151,IF('PV model'!$B$2&lt;0,0-N6151,N6151))</f>
        <v>148.96645689002628</v>
      </c>
      <c r="P6151" s="2">
        <f>ABS(O6151-'PV model'!$B$5)</f>
        <v>56.033543109973721</v>
      </c>
      <c r="Q6151" s="3">
        <f t="shared" si="1063"/>
        <v>117.75035401162066</v>
      </c>
      <c r="R6151" s="3">
        <f t="shared" ref="R6151:R6214" si="1068">IF(D6151=0,0,D6151*COS(RADIANS(Q6151))/SIN(RADIANS(L6151)))</f>
        <v>0</v>
      </c>
      <c r="S6151" s="3">
        <f t="shared" si="1064"/>
        <v>0</v>
      </c>
      <c r="T6151" s="3">
        <f>(0.5*(1-COS(RADIANS(90-$X$3)))*(D6151+E6151)*'PV model'!$B$4)</f>
        <v>0</v>
      </c>
      <c r="U6151" s="3">
        <f t="shared" ref="U6151:U6214" si="1069">R6151+S6151+T6151</f>
        <v>0</v>
      </c>
      <c r="V6151" s="3">
        <f>('PV model'!$B$13*(U6151/1000)*(1-'PV model'!$B$14*((20+C6151)-25))*'PV model'!$B$10)/'PV model'!$B$12</f>
        <v>0</v>
      </c>
    </row>
    <row r="6152" spans="1:22" x14ac:dyDescent="0.2">
      <c r="A6152" s="10">
        <f t="shared" si="1061"/>
        <v>257</v>
      </c>
      <c r="B6152" s="10">
        <f t="shared" ref="B6152:B6215" si="1070">IF(B6151&lt;24,B6151+1,1)</f>
        <v>3</v>
      </c>
      <c r="C6152" s="23">
        <v>6.8</v>
      </c>
      <c r="D6152" s="24">
        <v>0</v>
      </c>
      <c r="E6152" s="24">
        <v>0</v>
      </c>
      <c r="F6152" s="48"/>
      <c r="G6152" s="48"/>
      <c r="H6152" s="1">
        <f t="shared" ref="H6152:H6215" si="1071">(23.465*SIN(RADIANS(280.1+0.9863*A6152)))</f>
        <v>2.6241243945714063</v>
      </c>
      <c r="I6152" s="1">
        <f t="shared" si="1065"/>
        <v>5.3036060144017929</v>
      </c>
      <c r="J6152" s="4">
        <f>B6152+('PV model'!$B$3/15)+(I6152/60)</f>
        <v>2.8117267669066965</v>
      </c>
      <c r="K6152" s="2">
        <f t="shared" si="1066"/>
        <v>137.82409849639956</v>
      </c>
      <c r="L6152" s="2">
        <f>DEGREES(ASIN((((COS(RADIANS('PV model'!$B$2))*COS(RADIANS(H6152))*COS(RADIANS(K6152)))+(SIN(RADIANS('PV model'!$B$2))*SIN(RADIANS(H6152)))))))</f>
        <v>-22.431877300960398</v>
      </c>
      <c r="M6152" s="3">
        <f t="shared" si="1062"/>
        <v>0</v>
      </c>
      <c r="N6152" s="2">
        <f t="shared" si="1067"/>
        <v>46.519525562797739</v>
      </c>
      <c r="O6152" s="2">
        <f>IF('PV model'!$B$2&gt;0, 180-N6152,IF('PV model'!$B$2&lt;0,0-N6152,N6152))</f>
        <v>133.48047443720225</v>
      </c>
      <c r="P6152" s="2">
        <f>ABS(O6152-'PV model'!$B$5)</f>
        <v>71.519525562797753</v>
      </c>
      <c r="Q6152" s="3">
        <f t="shared" si="1063"/>
        <v>112.43187730096041</v>
      </c>
      <c r="R6152" s="3">
        <f t="shared" si="1068"/>
        <v>0</v>
      </c>
      <c r="S6152" s="3">
        <f t="shared" si="1064"/>
        <v>0</v>
      </c>
      <c r="T6152" s="3">
        <f>(0.5*(1-COS(RADIANS(90-$X$3)))*(D6152+E6152)*'PV model'!$B$4)</f>
        <v>0</v>
      </c>
      <c r="U6152" s="3">
        <f t="shared" si="1069"/>
        <v>0</v>
      </c>
      <c r="V6152" s="3">
        <f>('PV model'!$B$13*(U6152/1000)*(1-'PV model'!$B$14*((20+C6152)-25))*'PV model'!$B$10)/'PV model'!$B$12</f>
        <v>0</v>
      </c>
    </row>
    <row r="6153" spans="1:22" x14ac:dyDescent="0.2">
      <c r="A6153" s="10">
        <f t="shared" si="1061"/>
        <v>257</v>
      </c>
      <c r="B6153" s="10">
        <f t="shared" si="1070"/>
        <v>4</v>
      </c>
      <c r="C6153" s="23">
        <v>6.8</v>
      </c>
      <c r="D6153" s="24">
        <v>0</v>
      </c>
      <c r="E6153" s="24">
        <v>0</v>
      </c>
      <c r="F6153" s="48"/>
      <c r="G6153" s="48"/>
      <c r="H6153" s="1">
        <f t="shared" si="1071"/>
        <v>2.6241243945714063</v>
      </c>
      <c r="I6153" s="1">
        <f t="shared" si="1065"/>
        <v>5.3036060144017929</v>
      </c>
      <c r="J6153" s="4">
        <f>B6153+('PV model'!$B$3/15)+(I6153/60)</f>
        <v>3.8117267669066965</v>
      </c>
      <c r="K6153" s="2">
        <f t="shared" si="1066"/>
        <v>122.82409849639956</v>
      </c>
      <c r="L6153" s="2">
        <f>DEGREES(ASIN((((COS(RADIANS('PV model'!$B$2))*COS(RADIANS(H6153))*COS(RADIANS(K6153)))+(SIN(RADIANS('PV model'!$B$2))*SIN(RADIANS(H6153)))))))</f>
        <v>-15.603205784735078</v>
      </c>
      <c r="M6153" s="3">
        <f t="shared" si="1062"/>
        <v>0</v>
      </c>
      <c r="N6153" s="2">
        <f t="shared" si="1067"/>
        <v>60.642449903973116</v>
      </c>
      <c r="O6153" s="2">
        <f>IF('PV model'!$B$2&gt;0, 180-N6153,IF('PV model'!$B$2&lt;0,0-N6153,N6153))</f>
        <v>119.35755009602688</v>
      </c>
      <c r="P6153" s="2">
        <f>ABS(O6153-'PV model'!$B$5)</f>
        <v>85.642449903973116</v>
      </c>
      <c r="Q6153" s="3">
        <f t="shared" si="1063"/>
        <v>105.60320578473507</v>
      </c>
      <c r="R6153" s="3">
        <f t="shared" si="1068"/>
        <v>0</v>
      </c>
      <c r="S6153" s="3">
        <f t="shared" si="1064"/>
        <v>0</v>
      </c>
      <c r="T6153" s="3">
        <f>(0.5*(1-COS(RADIANS(90-$X$3)))*(D6153+E6153)*'PV model'!$B$4)</f>
        <v>0</v>
      </c>
      <c r="U6153" s="3">
        <f t="shared" si="1069"/>
        <v>0</v>
      </c>
      <c r="V6153" s="3">
        <f>('PV model'!$B$13*(U6153/1000)*(1-'PV model'!$B$14*((20+C6153)-25))*'PV model'!$B$10)/'PV model'!$B$12</f>
        <v>0</v>
      </c>
    </row>
    <row r="6154" spans="1:22" x14ac:dyDescent="0.2">
      <c r="A6154" s="10">
        <f t="shared" si="1061"/>
        <v>257</v>
      </c>
      <c r="B6154" s="10">
        <f t="shared" si="1070"/>
        <v>5</v>
      </c>
      <c r="C6154" s="23">
        <v>6.6</v>
      </c>
      <c r="D6154" s="24">
        <v>0</v>
      </c>
      <c r="E6154" s="24">
        <v>0</v>
      </c>
      <c r="F6154" s="48"/>
      <c r="G6154" s="48"/>
      <c r="H6154" s="1">
        <f t="shared" si="1071"/>
        <v>2.6241243945714063</v>
      </c>
      <c r="I6154" s="1">
        <f t="shared" si="1065"/>
        <v>5.3036060144017929</v>
      </c>
      <c r="J6154" s="4">
        <f>B6154+('PV model'!$B$3/15)+(I6154/60)</f>
        <v>4.8117267669066965</v>
      </c>
      <c r="K6154" s="2">
        <f t="shared" si="1066"/>
        <v>107.82409849639956</v>
      </c>
      <c r="L6154" s="2">
        <f>DEGREES(ASIN((((COS(RADIANS('PV model'!$B$2))*COS(RADIANS(H6154))*COS(RADIANS(K6154)))+(SIN(RADIANS('PV model'!$B$2))*SIN(RADIANS(H6154)))))))</f>
        <v>-7.7852936773500687</v>
      </c>
      <c r="M6154" s="3">
        <f t="shared" si="1062"/>
        <v>0</v>
      </c>
      <c r="N6154" s="2">
        <f t="shared" si="1067"/>
        <v>73.709073264635919</v>
      </c>
      <c r="O6154" s="2">
        <f>IF('PV model'!$B$2&gt;0, 180-N6154,IF('PV model'!$B$2&lt;0,0-N6154,N6154))</f>
        <v>106.29092673536408</v>
      </c>
      <c r="P6154" s="2">
        <f>ABS(O6154-'PV model'!$B$5)</f>
        <v>98.709073264635919</v>
      </c>
      <c r="Q6154" s="3">
        <f t="shared" si="1063"/>
        <v>97.785293677350069</v>
      </c>
      <c r="R6154" s="3">
        <f t="shared" si="1068"/>
        <v>0</v>
      </c>
      <c r="S6154" s="3">
        <f t="shared" si="1064"/>
        <v>0</v>
      </c>
      <c r="T6154" s="3">
        <f>(0.5*(1-COS(RADIANS(90-$X$3)))*(D6154+E6154)*'PV model'!$B$4)</f>
        <v>0</v>
      </c>
      <c r="U6154" s="3">
        <f t="shared" si="1069"/>
        <v>0</v>
      </c>
      <c r="V6154" s="3">
        <f>('PV model'!$B$13*(U6154/1000)*(1-'PV model'!$B$14*((20+C6154)-25))*'PV model'!$B$10)/'PV model'!$B$12</f>
        <v>0</v>
      </c>
    </row>
    <row r="6155" spans="1:22" x14ac:dyDescent="0.2">
      <c r="A6155" s="10">
        <f t="shared" si="1061"/>
        <v>257</v>
      </c>
      <c r="B6155" s="10">
        <f t="shared" si="1070"/>
        <v>6</v>
      </c>
      <c r="C6155" s="23">
        <v>7.2</v>
      </c>
      <c r="D6155" s="24">
        <v>0</v>
      </c>
      <c r="E6155" s="24">
        <v>0</v>
      </c>
      <c r="F6155" s="48"/>
      <c r="G6155" s="48"/>
      <c r="H6155" s="1">
        <f t="shared" si="1071"/>
        <v>2.6241243945714063</v>
      </c>
      <c r="I6155" s="1">
        <f t="shared" si="1065"/>
        <v>5.3036060144017929</v>
      </c>
      <c r="J6155" s="4">
        <f>B6155+('PV model'!$B$3/15)+(I6155/60)</f>
        <v>5.8117267669066965</v>
      </c>
      <c r="K6155" s="2">
        <f t="shared" si="1066"/>
        <v>92.824098496399557</v>
      </c>
      <c r="L6155" s="2">
        <f>DEGREES(ASIN((((COS(RADIANS('PV model'!$B$2))*COS(RADIANS(H6155))*COS(RADIANS(K6155)))+(SIN(RADIANS('PV model'!$B$2))*SIN(RADIANS(H6155)))))))</f>
        <v>0.56460009558024749</v>
      </c>
      <c r="M6155" s="3">
        <f t="shared" si="1062"/>
        <v>0.56460009558024749</v>
      </c>
      <c r="N6155" s="2">
        <f t="shared" si="1067"/>
        <v>86.187168978567101</v>
      </c>
      <c r="O6155" s="2">
        <f>IF('PV model'!$B$2&gt;0, 180-N6155,IF('PV model'!$B$2&lt;0,0-N6155,N6155))</f>
        <v>93.812831021432899</v>
      </c>
      <c r="P6155" s="2">
        <f>ABS(O6155-'PV model'!$B$5)</f>
        <v>111.1871689785671</v>
      </c>
      <c r="Q6155" s="3">
        <f t="shared" si="1063"/>
        <v>89.435399904419754</v>
      </c>
      <c r="R6155" s="3">
        <f t="shared" si="1068"/>
        <v>0</v>
      </c>
      <c r="S6155" s="3">
        <f t="shared" si="1064"/>
        <v>0</v>
      </c>
      <c r="T6155" s="3">
        <f>(0.5*(1-COS(RADIANS(90-$X$3)))*(D6155+E6155)*'PV model'!$B$4)</f>
        <v>0</v>
      </c>
      <c r="U6155" s="3">
        <f t="shared" si="1069"/>
        <v>0</v>
      </c>
      <c r="V6155" s="3">
        <f>('PV model'!$B$13*(U6155/1000)*(1-'PV model'!$B$14*((20+C6155)-25))*'PV model'!$B$10)/'PV model'!$B$12</f>
        <v>0</v>
      </c>
    </row>
    <row r="6156" spans="1:22" x14ac:dyDescent="0.2">
      <c r="A6156" s="10">
        <f t="shared" si="1061"/>
        <v>257</v>
      </c>
      <c r="B6156" s="10">
        <f t="shared" si="1070"/>
        <v>7</v>
      </c>
      <c r="C6156" s="23">
        <v>7.5</v>
      </c>
      <c r="D6156" s="24">
        <v>0</v>
      </c>
      <c r="E6156" s="24">
        <v>23.814</v>
      </c>
      <c r="F6156" s="48"/>
      <c r="G6156" s="48"/>
      <c r="H6156" s="1">
        <f t="shared" si="1071"/>
        <v>2.6241243945714063</v>
      </c>
      <c r="I6156" s="1">
        <f t="shared" si="1065"/>
        <v>5.3036060144017929</v>
      </c>
      <c r="J6156" s="4">
        <f>B6156+('PV model'!$B$3/15)+(I6156/60)</f>
        <v>6.8117267669066965</v>
      </c>
      <c r="K6156" s="2">
        <f t="shared" si="1066"/>
        <v>77.824098496399557</v>
      </c>
      <c r="L6156" s="2">
        <f>DEGREES(ASIN((((COS(RADIANS('PV model'!$B$2))*COS(RADIANS(H6156))*COS(RADIANS(K6156)))+(SIN(RADIANS('PV model'!$B$2))*SIN(RADIANS(H6156)))))))</f>
        <v>9.036812185838567</v>
      </c>
      <c r="M6156" s="3">
        <f t="shared" si="1062"/>
        <v>9.036812185838567</v>
      </c>
      <c r="N6156" s="2">
        <f t="shared" si="1067"/>
        <v>81.398483621840981</v>
      </c>
      <c r="O6156" s="2">
        <f>IF('PV model'!$B$2&gt;0, 180-N6156,IF('PV model'!$B$2&lt;0,0-N6156,N6156))</f>
        <v>98.601516378159019</v>
      </c>
      <c r="P6156" s="2">
        <f>ABS(O6156-'PV model'!$B$5)</f>
        <v>106.39848362184098</v>
      </c>
      <c r="Q6156" s="3">
        <f t="shared" si="1063"/>
        <v>80.963187814161444</v>
      </c>
      <c r="R6156" s="3">
        <f t="shared" si="1068"/>
        <v>0</v>
      </c>
      <c r="S6156" s="3">
        <f t="shared" si="1064"/>
        <v>23.814</v>
      </c>
      <c r="T6156" s="3">
        <f>(0.5*(1-COS(RADIANS(90-$X$3)))*(D6156+E6156)*'PV model'!$B$4)</f>
        <v>0</v>
      </c>
      <c r="U6156" s="3">
        <f t="shared" si="1069"/>
        <v>23.814</v>
      </c>
      <c r="V6156" s="3">
        <f>('PV model'!$B$13*(U6156/1000)*(1-'PV model'!$B$14*((20+C6156)-25))*'PV model'!$B$10)/'PV model'!$B$12</f>
        <v>2.3566429655999999</v>
      </c>
    </row>
    <row r="6157" spans="1:22" x14ac:dyDescent="0.2">
      <c r="A6157" s="10">
        <f t="shared" si="1061"/>
        <v>257</v>
      </c>
      <c r="B6157" s="10">
        <f t="shared" si="1070"/>
        <v>8</v>
      </c>
      <c r="C6157" s="23">
        <v>9.6999999999999993</v>
      </c>
      <c r="D6157" s="24">
        <v>84.183749999999989</v>
      </c>
      <c r="E6157" s="24">
        <v>76.734000000000009</v>
      </c>
      <c r="F6157" s="48"/>
      <c r="G6157" s="48"/>
      <c r="H6157" s="1">
        <f t="shared" si="1071"/>
        <v>2.6241243945714063</v>
      </c>
      <c r="I6157" s="1">
        <f t="shared" si="1065"/>
        <v>5.3036060144017929</v>
      </c>
      <c r="J6157" s="4">
        <f>B6157+('PV model'!$B$3/15)+(I6157/60)</f>
        <v>7.8117267669066965</v>
      </c>
      <c r="K6157" s="2">
        <f t="shared" si="1066"/>
        <v>62.82409849639955</v>
      </c>
      <c r="L6157" s="2">
        <f>DEGREES(ASIN((((COS(RADIANS('PV model'!$B$2))*COS(RADIANS(H6157))*COS(RADIANS(K6157)))+(SIN(RADIANS('PV model'!$B$2))*SIN(RADIANS(H6157)))))))</f>
        <v>17.226593479438524</v>
      </c>
      <c r="M6157" s="3">
        <f t="shared" si="1062"/>
        <v>17.226593479438524</v>
      </c>
      <c r="N6157" s="2">
        <f t="shared" si="1067"/>
        <v>68.499298657068778</v>
      </c>
      <c r="O6157" s="2">
        <f>IF('PV model'!$B$2&gt;0, 180-N6157,IF('PV model'!$B$2&lt;0,0-N6157,N6157))</f>
        <v>111.50070134293122</v>
      </c>
      <c r="P6157" s="2">
        <f>ABS(O6157-'PV model'!$B$5)</f>
        <v>93.499298657068778</v>
      </c>
      <c r="Q6157" s="3">
        <f t="shared" si="1063"/>
        <v>72.773406520561466</v>
      </c>
      <c r="R6157" s="3">
        <f t="shared" si="1068"/>
        <v>84.183750000000018</v>
      </c>
      <c r="S6157" s="3">
        <f t="shared" si="1064"/>
        <v>92.363980200795865</v>
      </c>
      <c r="T6157" s="3">
        <f>(0.5*(1-COS(RADIANS(90-$X$3)))*(D6157+E6157)*'PV model'!$B$4)</f>
        <v>0</v>
      </c>
      <c r="U6157" s="3">
        <f t="shared" si="1069"/>
        <v>176.54773020079588</v>
      </c>
      <c r="V6157" s="3">
        <f>('PV model'!$B$13*(U6157/1000)*(1-'PV model'!$B$14*((20+C6157)-25))*'PV model'!$B$10)/'PV model'!$B$12</f>
        <v>17.315934141987167</v>
      </c>
    </row>
    <row r="6158" spans="1:22" x14ac:dyDescent="0.2">
      <c r="A6158" s="10">
        <f t="shared" si="1061"/>
        <v>257</v>
      </c>
      <c r="B6158" s="10">
        <f t="shared" si="1070"/>
        <v>9</v>
      </c>
      <c r="C6158" s="23">
        <v>11.2</v>
      </c>
      <c r="D6158" s="24">
        <v>11.224499999999999</v>
      </c>
      <c r="E6158" s="24">
        <v>134.06399999999999</v>
      </c>
      <c r="F6158" s="48"/>
      <c r="G6158" s="48"/>
      <c r="H6158" s="1">
        <f t="shared" si="1071"/>
        <v>2.6241243945714063</v>
      </c>
      <c r="I6158" s="1">
        <f t="shared" si="1065"/>
        <v>5.3036060144017929</v>
      </c>
      <c r="J6158" s="4">
        <f>B6158+('PV model'!$B$3/15)+(I6158/60)</f>
        <v>8.8117267669066965</v>
      </c>
      <c r="K6158" s="2">
        <f t="shared" si="1066"/>
        <v>47.82409849639955</v>
      </c>
      <c r="L6158" s="2">
        <f>DEGREES(ASIN((((COS(RADIANS('PV model'!$B$2))*COS(RADIANS(H6158))*COS(RADIANS(K6158)))+(SIN(RADIANS('PV model'!$B$2))*SIN(RADIANS(H6158)))))))</f>
        <v>24.684602009047712</v>
      </c>
      <c r="M6158" s="3">
        <f t="shared" si="1062"/>
        <v>24.684602009047712</v>
      </c>
      <c r="N6158" s="2">
        <f t="shared" si="1067"/>
        <v>54.563893052317887</v>
      </c>
      <c r="O6158" s="2">
        <f>IF('PV model'!$B$2&gt;0, 180-N6158,IF('PV model'!$B$2&lt;0,0-N6158,N6158))</f>
        <v>125.43610694768211</v>
      </c>
      <c r="P6158" s="2">
        <f>ABS(O6158-'PV model'!$B$5)</f>
        <v>79.563893052317894</v>
      </c>
      <c r="Q6158" s="3">
        <f t="shared" si="1063"/>
        <v>65.315397990952292</v>
      </c>
      <c r="R6158" s="3">
        <f t="shared" si="1068"/>
        <v>11.224499999999999</v>
      </c>
      <c r="S6158" s="3">
        <f t="shared" si="1064"/>
        <v>140.25830169964391</v>
      </c>
      <c r="T6158" s="3">
        <f>(0.5*(1-COS(RADIANS(90-$X$3)))*(D6158+E6158)*'PV model'!$B$4)</f>
        <v>0</v>
      </c>
      <c r="U6158" s="3">
        <f t="shared" si="1069"/>
        <v>151.48280169964391</v>
      </c>
      <c r="V6158" s="3">
        <f>('PV model'!$B$13*(U6158/1000)*(1-'PV model'!$B$14*((20+C6158)-25))*'PV model'!$B$10)/'PV model'!$B$12</f>
        <v>14.766693780620574</v>
      </c>
    </row>
    <row r="6159" spans="1:22" x14ac:dyDescent="0.2">
      <c r="A6159" s="10">
        <f t="shared" si="1061"/>
        <v>257</v>
      </c>
      <c r="B6159" s="10">
        <f t="shared" si="1070"/>
        <v>10</v>
      </c>
      <c r="C6159" s="23">
        <v>12</v>
      </c>
      <c r="D6159" s="24">
        <v>0</v>
      </c>
      <c r="E6159" s="24">
        <v>106.72200000000001</v>
      </c>
      <c r="F6159" s="48"/>
      <c r="G6159" s="48"/>
      <c r="H6159" s="1">
        <f t="shared" si="1071"/>
        <v>2.6241243945714063</v>
      </c>
      <c r="I6159" s="1">
        <f t="shared" si="1065"/>
        <v>5.3036060144017929</v>
      </c>
      <c r="J6159" s="4">
        <f>B6159+('PV model'!$B$3/15)+(I6159/60)</f>
        <v>9.8117267669066965</v>
      </c>
      <c r="K6159" s="2">
        <f t="shared" si="1066"/>
        <v>32.82409849639955</v>
      </c>
      <c r="L6159" s="2">
        <f>DEGREES(ASIN((((COS(RADIANS('PV model'!$B$2))*COS(RADIANS(H6159))*COS(RADIANS(K6159)))+(SIN(RADIANS('PV model'!$B$2))*SIN(RADIANS(H6159)))))))</f>
        <v>30.877578289456395</v>
      </c>
      <c r="M6159" s="3">
        <f t="shared" si="1062"/>
        <v>30.877578289456395</v>
      </c>
      <c r="N6159" s="2">
        <f t="shared" si="1067"/>
        <v>39.117706308036702</v>
      </c>
      <c r="O6159" s="2">
        <f>IF('PV model'!$B$2&gt;0, 180-N6159,IF('PV model'!$B$2&lt;0,0-N6159,N6159))</f>
        <v>140.8822936919633</v>
      </c>
      <c r="P6159" s="2">
        <f>ABS(O6159-'PV model'!$B$5)</f>
        <v>64.117706308036702</v>
      </c>
      <c r="Q6159" s="3">
        <f t="shared" si="1063"/>
        <v>59.122421710543605</v>
      </c>
      <c r="R6159" s="3">
        <f t="shared" si="1068"/>
        <v>0</v>
      </c>
      <c r="S6159" s="3">
        <f t="shared" si="1064"/>
        <v>106.72200000000001</v>
      </c>
      <c r="T6159" s="3">
        <f>(0.5*(1-COS(RADIANS(90-$X$3)))*(D6159+E6159)*'PV model'!$B$4)</f>
        <v>0</v>
      </c>
      <c r="U6159" s="3">
        <f t="shared" si="1069"/>
        <v>106.72200000000001</v>
      </c>
      <c r="V6159" s="3">
        <f>('PV model'!$B$13*(U6159/1000)*(1-'PV model'!$B$14*((20+C6159)-25))*'PV model'!$B$10)/'PV model'!$B$12</f>
        <v>10.369229048639999</v>
      </c>
    </row>
    <row r="6160" spans="1:22" x14ac:dyDescent="0.2">
      <c r="A6160" s="10">
        <f t="shared" si="1061"/>
        <v>257</v>
      </c>
      <c r="B6160" s="10">
        <f t="shared" si="1070"/>
        <v>11</v>
      </c>
      <c r="C6160" s="23">
        <v>11.9</v>
      </c>
      <c r="D6160" s="24">
        <v>0</v>
      </c>
      <c r="E6160" s="24">
        <v>132.29999999999998</v>
      </c>
      <c r="F6160" s="48"/>
      <c r="G6160" s="48"/>
      <c r="H6160" s="1">
        <f t="shared" si="1071"/>
        <v>2.6241243945714063</v>
      </c>
      <c r="I6160" s="1">
        <f t="shared" si="1065"/>
        <v>5.3036060144017929</v>
      </c>
      <c r="J6160" s="4">
        <f>B6160+('PV model'!$B$3/15)+(I6160/60)</f>
        <v>10.811726766906697</v>
      </c>
      <c r="K6160" s="2">
        <f t="shared" si="1066"/>
        <v>17.82409849639955</v>
      </c>
      <c r="L6160" s="2">
        <f>DEGREES(ASIN((((COS(RADIANS('PV model'!$B$2))*COS(RADIANS(H6160))*COS(RADIANS(K6160)))+(SIN(RADIANS('PV model'!$B$2))*SIN(RADIANS(H6160)))))))</f>
        <v>35.196695168576497</v>
      </c>
      <c r="M6160" s="3">
        <f t="shared" si="1062"/>
        <v>35.196695168576497</v>
      </c>
      <c r="N6160" s="2">
        <f t="shared" si="1067"/>
        <v>21.973871153162598</v>
      </c>
      <c r="O6160" s="2">
        <f>IF('PV model'!$B$2&gt;0, 180-N6160,IF('PV model'!$B$2&lt;0,0-N6160,N6160))</f>
        <v>158.02612884683739</v>
      </c>
      <c r="P6160" s="2">
        <f>ABS(O6160-'PV model'!$B$5)</f>
        <v>46.973871153162605</v>
      </c>
      <c r="Q6160" s="3">
        <f t="shared" si="1063"/>
        <v>54.803304831423503</v>
      </c>
      <c r="R6160" s="3">
        <f t="shared" si="1068"/>
        <v>0</v>
      </c>
      <c r="S6160" s="3">
        <f t="shared" si="1064"/>
        <v>132.29999999999998</v>
      </c>
      <c r="T6160" s="3">
        <f>(0.5*(1-COS(RADIANS(90-$X$3)))*(D6160+E6160)*'PV model'!$B$4)</f>
        <v>0</v>
      </c>
      <c r="U6160" s="3">
        <f t="shared" si="1069"/>
        <v>132.29999999999998</v>
      </c>
      <c r="V6160" s="3">
        <f>('PV model'!$B$13*(U6160/1000)*(1-'PV model'!$B$14*((20+C6160)-25))*'PV model'!$B$10)/'PV model'!$B$12</f>
        <v>12.859706059199997</v>
      </c>
    </row>
    <row r="6161" spans="1:22" x14ac:dyDescent="0.2">
      <c r="A6161" s="10">
        <f t="shared" si="1061"/>
        <v>257</v>
      </c>
      <c r="B6161" s="10">
        <f t="shared" si="1070"/>
        <v>12</v>
      </c>
      <c r="C6161" s="23">
        <v>12.3</v>
      </c>
      <c r="D6161" s="24">
        <v>0</v>
      </c>
      <c r="E6161" s="24">
        <v>147.29399999999998</v>
      </c>
      <c r="F6161" s="48"/>
      <c r="G6161" s="48"/>
      <c r="H6161" s="1">
        <f t="shared" si="1071"/>
        <v>2.6241243945714063</v>
      </c>
      <c r="I6161" s="1">
        <f t="shared" si="1065"/>
        <v>5.3036060144017929</v>
      </c>
      <c r="J6161" s="4">
        <f>B6161+('PV model'!$B$3/15)+(I6161/60)</f>
        <v>11.811726766906697</v>
      </c>
      <c r="K6161" s="2">
        <f t="shared" si="1066"/>
        <v>2.8240984963995519</v>
      </c>
      <c r="L6161" s="2">
        <f>DEGREES(ASIN((((COS(RADIANS('PV model'!$B$2))*COS(RADIANS(H6161))*COS(RADIANS(K6161)))+(SIN(RADIANS('PV model'!$B$2))*SIN(RADIANS(H6161)))))))</f>
        <v>37.074760214959092</v>
      </c>
      <c r="M6161" s="3">
        <f t="shared" si="1062"/>
        <v>37.074760214959092</v>
      </c>
      <c r="N6161" s="2">
        <f t="shared" si="1067"/>
        <v>3.5367400616986013</v>
      </c>
      <c r="O6161" s="2">
        <f>IF('PV model'!$B$2&gt;0, 180-N6161,IF('PV model'!$B$2&lt;0,0-N6161,N6161))</f>
        <v>176.46325993830141</v>
      </c>
      <c r="P6161" s="2">
        <f>ABS(O6161-'PV model'!$B$5)</f>
        <v>28.536740061698595</v>
      </c>
      <c r="Q6161" s="3">
        <f t="shared" si="1063"/>
        <v>52.925239785040908</v>
      </c>
      <c r="R6161" s="3">
        <f t="shared" si="1068"/>
        <v>0</v>
      </c>
      <c r="S6161" s="3">
        <f t="shared" si="1064"/>
        <v>147.29399999999998</v>
      </c>
      <c r="T6161" s="3">
        <f>(0.5*(1-COS(RADIANS(90-$X$3)))*(D6161+E6161)*'PV model'!$B$4)</f>
        <v>0</v>
      </c>
      <c r="U6161" s="3">
        <f t="shared" si="1069"/>
        <v>147.29399999999998</v>
      </c>
      <c r="V6161" s="3">
        <f>('PV model'!$B$13*(U6161/1000)*(1-'PV model'!$B$14*((20+C6161)-25))*'PV model'!$B$10)/'PV model'!$B$12</f>
        <v>14.293581799391998</v>
      </c>
    </row>
    <row r="6162" spans="1:22" x14ac:dyDescent="0.2">
      <c r="A6162" s="10">
        <f t="shared" si="1061"/>
        <v>257</v>
      </c>
      <c r="B6162" s="10">
        <f t="shared" si="1070"/>
        <v>13</v>
      </c>
      <c r="C6162" s="23">
        <v>11.6</v>
      </c>
      <c r="D6162" s="24">
        <v>0</v>
      </c>
      <c r="E6162" s="24">
        <v>150.822</v>
      </c>
      <c r="F6162" s="48"/>
      <c r="G6162" s="48"/>
      <c r="H6162" s="1">
        <f t="shared" si="1071"/>
        <v>2.6241243945714063</v>
      </c>
      <c r="I6162" s="1">
        <f t="shared" si="1065"/>
        <v>5.3036060144017929</v>
      </c>
      <c r="J6162" s="4">
        <f>B6162+('PV model'!$B$3/15)+(I6162/60)</f>
        <v>12.811726766906697</v>
      </c>
      <c r="K6162" s="2">
        <f t="shared" si="1066"/>
        <v>-12.175901503600448</v>
      </c>
      <c r="L6162" s="2">
        <f>DEGREES(ASIN((((COS(RADIANS('PV model'!$B$2))*COS(RADIANS(H6162))*COS(RADIANS(K6162)))+(SIN(RADIANS('PV model'!$B$2))*SIN(RADIANS(H6162)))))))</f>
        <v>36.214909484575017</v>
      </c>
      <c r="M6162" s="3">
        <f t="shared" si="1062"/>
        <v>36.214909484575017</v>
      </c>
      <c r="N6162" s="2">
        <f t="shared" si="1067"/>
        <v>-15.137939778062522</v>
      </c>
      <c r="O6162" s="2">
        <f>IF('PV model'!$B$2&gt;0, 180-N6162,IF('PV model'!$B$2&lt;0,0-N6162,N6162))</f>
        <v>195.13793977806253</v>
      </c>
      <c r="P6162" s="2">
        <f>ABS(O6162-'PV model'!$B$5)</f>
        <v>9.8620602219374689</v>
      </c>
      <c r="Q6162" s="3">
        <f t="shared" si="1063"/>
        <v>53.785090515424983</v>
      </c>
      <c r="R6162" s="3">
        <f t="shared" si="1068"/>
        <v>0</v>
      </c>
      <c r="S6162" s="3">
        <f t="shared" si="1064"/>
        <v>150.822</v>
      </c>
      <c r="T6162" s="3">
        <f>(0.5*(1-COS(RADIANS(90-$X$3)))*(D6162+E6162)*'PV model'!$B$4)</f>
        <v>0</v>
      </c>
      <c r="U6162" s="3">
        <f t="shared" si="1069"/>
        <v>150.822</v>
      </c>
      <c r="V6162" s="3">
        <f>('PV model'!$B$13*(U6162/1000)*(1-'PV model'!$B$14*((20+C6162)-25))*'PV model'!$B$10)/'PV model'!$B$12</f>
        <v>14.678156308032001</v>
      </c>
    </row>
    <row r="6163" spans="1:22" x14ac:dyDescent="0.2">
      <c r="A6163" s="10">
        <f t="shared" si="1061"/>
        <v>257</v>
      </c>
      <c r="B6163" s="10">
        <f t="shared" si="1070"/>
        <v>14</v>
      </c>
      <c r="C6163" s="23">
        <v>11.3</v>
      </c>
      <c r="D6163" s="24">
        <v>0</v>
      </c>
      <c r="E6163" s="24">
        <v>142.00200000000001</v>
      </c>
      <c r="F6163" s="48"/>
      <c r="G6163" s="48"/>
      <c r="H6163" s="1">
        <f t="shared" si="1071"/>
        <v>2.6241243945714063</v>
      </c>
      <c r="I6163" s="1">
        <f t="shared" si="1065"/>
        <v>5.3036060144017929</v>
      </c>
      <c r="J6163" s="4">
        <f>B6163+('PV model'!$B$3/15)+(I6163/60)</f>
        <v>13.811726766906697</v>
      </c>
      <c r="K6163" s="2">
        <f t="shared" si="1066"/>
        <v>-27.17590150360045</v>
      </c>
      <c r="L6163" s="2">
        <f>DEGREES(ASIN((((COS(RADIANS('PV model'!$B$2))*COS(RADIANS(H6163))*COS(RADIANS(K6163)))+(SIN(RADIANS('PV model'!$B$2))*SIN(RADIANS(H6163)))))))</f>
        <v>32.757388176142648</v>
      </c>
      <c r="M6163" s="3">
        <f t="shared" si="1062"/>
        <v>32.757388176142648</v>
      </c>
      <c r="N6163" s="2">
        <f t="shared" si="1067"/>
        <v>-32.855532675200514</v>
      </c>
      <c r="O6163" s="2">
        <f>IF('PV model'!$B$2&gt;0, 180-N6163,IF('PV model'!$B$2&lt;0,0-N6163,N6163))</f>
        <v>212.85553267520052</v>
      </c>
      <c r="P6163" s="2">
        <f>ABS(O6163-'PV model'!$B$5)</f>
        <v>7.8555326752005215</v>
      </c>
      <c r="Q6163" s="3">
        <f t="shared" si="1063"/>
        <v>57.242611823857352</v>
      </c>
      <c r="R6163" s="3">
        <f t="shared" si="1068"/>
        <v>0</v>
      </c>
      <c r="S6163" s="3">
        <f t="shared" si="1064"/>
        <v>142.00200000000001</v>
      </c>
      <c r="T6163" s="3">
        <f>(0.5*(1-COS(RADIANS(90-$X$3)))*(D6163+E6163)*'PV model'!$B$4)</f>
        <v>0</v>
      </c>
      <c r="U6163" s="3">
        <f t="shared" si="1069"/>
        <v>142.00200000000001</v>
      </c>
      <c r="V6163" s="3">
        <f>('PV model'!$B$13*(U6163/1000)*(1-'PV model'!$B$14*((20+C6163)-25))*'PV model'!$B$10)/'PV model'!$B$12</f>
        <v>13.836818018016</v>
      </c>
    </row>
    <row r="6164" spans="1:22" x14ac:dyDescent="0.2">
      <c r="A6164" s="10">
        <f t="shared" si="1061"/>
        <v>257</v>
      </c>
      <c r="B6164" s="10">
        <f t="shared" si="1070"/>
        <v>15</v>
      </c>
      <c r="C6164" s="23">
        <v>12.5</v>
      </c>
      <c r="D6164" s="24">
        <v>0</v>
      </c>
      <c r="E6164" s="24">
        <v>122.59800000000001</v>
      </c>
      <c r="F6164" s="48"/>
      <c r="G6164" s="48"/>
      <c r="H6164" s="1">
        <f t="shared" si="1071"/>
        <v>2.6241243945714063</v>
      </c>
      <c r="I6164" s="1">
        <f t="shared" si="1065"/>
        <v>5.3036060144017929</v>
      </c>
      <c r="J6164" s="4">
        <f>B6164+('PV model'!$B$3/15)+(I6164/60)</f>
        <v>14.811726766906697</v>
      </c>
      <c r="K6164" s="2">
        <f t="shared" si="1066"/>
        <v>-42.17590150360045</v>
      </c>
      <c r="L6164" s="2">
        <f>DEGREES(ASIN((((COS(RADIANS('PV model'!$B$2))*COS(RADIANS(H6164))*COS(RADIANS(K6164)))+(SIN(RADIANS('PV model'!$B$2))*SIN(RADIANS(H6164)))))))</f>
        <v>27.196759944209873</v>
      </c>
      <c r="M6164" s="3">
        <f t="shared" si="1062"/>
        <v>27.196759944209873</v>
      </c>
      <c r="N6164" s="2">
        <f t="shared" si="1067"/>
        <v>-48.944488650427552</v>
      </c>
      <c r="O6164" s="2">
        <f>IF('PV model'!$B$2&gt;0, 180-N6164,IF('PV model'!$B$2&lt;0,0-N6164,N6164))</f>
        <v>228.94448865042756</v>
      </c>
      <c r="P6164" s="2">
        <f>ABS(O6164-'PV model'!$B$5)</f>
        <v>23.944488650427559</v>
      </c>
      <c r="Q6164" s="3">
        <f t="shared" si="1063"/>
        <v>62.803240055790134</v>
      </c>
      <c r="R6164" s="3">
        <f t="shared" si="1068"/>
        <v>0</v>
      </c>
      <c r="S6164" s="3">
        <f t="shared" si="1064"/>
        <v>122.59800000000001</v>
      </c>
      <c r="T6164" s="3">
        <f>(0.5*(1-COS(RADIANS(90-$X$3)))*(D6164+E6164)*'PV model'!$B$4)</f>
        <v>0</v>
      </c>
      <c r="U6164" s="3">
        <f t="shared" si="1069"/>
        <v>122.59800000000001</v>
      </c>
      <c r="V6164" s="3">
        <f>('PV model'!$B$13*(U6164/1000)*(1-'PV model'!$B$14*((20+C6164)-25))*'PV model'!$B$10)/'PV model'!$B$12</f>
        <v>11.887249197599999</v>
      </c>
    </row>
    <row r="6165" spans="1:22" x14ac:dyDescent="0.2">
      <c r="A6165" s="10">
        <f t="shared" si="1061"/>
        <v>257</v>
      </c>
      <c r="B6165" s="10">
        <f t="shared" si="1070"/>
        <v>16</v>
      </c>
      <c r="C6165" s="23">
        <v>12.6</v>
      </c>
      <c r="D6165" s="24">
        <v>108.87765</v>
      </c>
      <c r="E6165" s="24">
        <v>139.35599999999999</v>
      </c>
      <c r="F6165" s="48"/>
      <c r="G6165" s="48"/>
      <c r="H6165" s="1">
        <f t="shared" si="1071"/>
        <v>2.6241243945714063</v>
      </c>
      <c r="I6165" s="1">
        <f t="shared" si="1065"/>
        <v>5.3036060144017929</v>
      </c>
      <c r="J6165" s="4">
        <f>B6165+('PV model'!$B$3/15)+(I6165/60)</f>
        <v>15.811726766906697</v>
      </c>
      <c r="K6165" s="2">
        <f t="shared" si="1066"/>
        <v>-57.17590150360045</v>
      </c>
      <c r="L6165" s="2">
        <f>DEGREES(ASIN((((COS(RADIANS('PV model'!$B$2))*COS(RADIANS(H6165))*COS(RADIANS(K6165)))+(SIN(RADIANS('PV model'!$B$2))*SIN(RADIANS(H6165)))))))</f>
        <v>20.147409942144915</v>
      </c>
      <c r="M6165" s="3">
        <f t="shared" si="1062"/>
        <v>20.147409942144915</v>
      </c>
      <c r="N6165" s="2">
        <f t="shared" si="1067"/>
        <v>-63.402309256375936</v>
      </c>
      <c r="O6165" s="2">
        <f>IF('PV model'!$B$2&gt;0, 180-N6165,IF('PV model'!$B$2&lt;0,0-N6165,N6165))</f>
        <v>243.40230925637593</v>
      </c>
      <c r="P6165" s="2">
        <f>ABS(O6165-'PV model'!$B$5)</f>
        <v>38.402309256375929</v>
      </c>
      <c r="Q6165" s="3">
        <f t="shared" si="1063"/>
        <v>69.852590057855082</v>
      </c>
      <c r="R6165" s="3">
        <f t="shared" si="1068"/>
        <v>108.87765000000003</v>
      </c>
      <c r="S6165" s="3">
        <f t="shared" si="1064"/>
        <v>166.72957951233508</v>
      </c>
      <c r="T6165" s="3">
        <f>(0.5*(1-COS(RADIANS(90-$X$3)))*(D6165+E6165)*'PV model'!$B$4)</f>
        <v>0</v>
      </c>
      <c r="U6165" s="3">
        <f t="shared" si="1069"/>
        <v>275.6072295123351</v>
      </c>
      <c r="V6165" s="3">
        <f>('PV model'!$B$13*(U6165/1000)*(1-'PV model'!$B$14*((20+C6165)-25))*'PV model'!$B$10)/'PV model'!$B$12</f>
        <v>26.712187822726598</v>
      </c>
    </row>
    <row r="6166" spans="1:22" x14ac:dyDescent="0.2">
      <c r="A6166" s="10">
        <f t="shared" si="1061"/>
        <v>257</v>
      </c>
      <c r="B6166" s="10">
        <f t="shared" si="1070"/>
        <v>17</v>
      </c>
      <c r="C6166" s="23">
        <v>12.5</v>
      </c>
      <c r="D6166" s="24">
        <v>12.34695</v>
      </c>
      <c r="E6166" s="24">
        <v>105.83999999999999</v>
      </c>
      <c r="F6166" s="48"/>
      <c r="G6166" s="48"/>
      <c r="H6166" s="1">
        <f t="shared" si="1071"/>
        <v>2.6241243945714063</v>
      </c>
      <c r="I6166" s="1">
        <f t="shared" si="1065"/>
        <v>5.3036060144017929</v>
      </c>
      <c r="J6166" s="4">
        <f>B6166+('PV model'!$B$3/15)+(I6166/60)</f>
        <v>16.811726766906695</v>
      </c>
      <c r="K6166" s="2">
        <f t="shared" si="1066"/>
        <v>-72.175901503600414</v>
      </c>
      <c r="L6166" s="2">
        <f>DEGREES(ASIN((((COS(RADIANS('PV model'!$B$2))*COS(RADIANS(H6166))*COS(RADIANS(K6166)))+(SIN(RADIANS('PV model'!$B$2))*SIN(RADIANS(H6166)))))))</f>
        <v>12.176518086484048</v>
      </c>
      <c r="M6166" s="3">
        <f t="shared" si="1062"/>
        <v>12.176518086484048</v>
      </c>
      <c r="N6166" s="2">
        <f t="shared" si="1067"/>
        <v>-76.628273704878865</v>
      </c>
      <c r="O6166" s="2">
        <f>IF('PV model'!$B$2&gt;0, 180-N6166,IF('PV model'!$B$2&lt;0,0-N6166,N6166))</f>
        <v>256.62827370487889</v>
      </c>
      <c r="P6166" s="2">
        <f>ABS(O6166-'PV model'!$B$5)</f>
        <v>51.628273704878893</v>
      </c>
      <c r="Q6166" s="3">
        <f t="shared" si="1063"/>
        <v>77.823481913515963</v>
      </c>
      <c r="R6166" s="3">
        <f t="shared" si="1068"/>
        <v>12.346949999999985</v>
      </c>
      <c r="S6166" s="3">
        <f t="shared" si="1064"/>
        <v>110.44646947871871</v>
      </c>
      <c r="T6166" s="3">
        <f>(0.5*(1-COS(RADIANS(90-$X$3)))*(D6166+E6166)*'PV model'!$B$4)</f>
        <v>0</v>
      </c>
      <c r="U6166" s="3">
        <f t="shared" si="1069"/>
        <v>122.7934194787187</v>
      </c>
      <c r="V6166" s="3">
        <f>('PV model'!$B$13*(U6166/1000)*(1-'PV model'!$B$14*((20+C6166)-25))*'PV model'!$B$10)/'PV model'!$B$12</f>
        <v>11.906197304759939</v>
      </c>
    </row>
    <row r="6167" spans="1:22" x14ac:dyDescent="0.2">
      <c r="A6167" s="10">
        <f t="shared" si="1061"/>
        <v>257</v>
      </c>
      <c r="B6167" s="10">
        <f t="shared" si="1070"/>
        <v>18</v>
      </c>
      <c r="C6167" s="23">
        <v>12.6</v>
      </c>
      <c r="D6167" s="24">
        <v>0</v>
      </c>
      <c r="E6167" s="24">
        <v>43.218000000000004</v>
      </c>
      <c r="F6167" s="48"/>
      <c r="G6167" s="48"/>
      <c r="H6167" s="1">
        <f t="shared" si="1071"/>
        <v>2.6241243945714063</v>
      </c>
      <c r="I6167" s="1">
        <f t="shared" si="1065"/>
        <v>5.3036060144017929</v>
      </c>
      <c r="J6167" s="4">
        <f>B6167+('PV model'!$B$3/15)+(I6167/60)</f>
        <v>17.811726766906695</v>
      </c>
      <c r="K6167" s="2">
        <f t="shared" si="1066"/>
        <v>-87.175901503600414</v>
      </c>
      <c r="L6167" s="2">
        <f>DEGREES(ASIN((((COS(RADIANS('PV model'!$B$2))*COS(RADIANS(H6167))*COS(RADIANS(K6167)))+(SIN(RADIANS('PV model'!$B$2))*SIN(RADIANS(H6167)))))))</f>
        <v>3.7618184844374203</v>
      </c>
      <c r="M6167" s="3">
        <f t="shared" si="1062"/>
        <v>3.7618184844374203</v>
      </c>
      <c r="N6167" s="2">
        <f t="shared" si="1067"/>
        <v>-89.159929158491622</v>
      </c>
      <c r="O6167" s="2">
        <f>IF('PV model'!$B$2&gt;0, 180-N6167,IF('PV model'!$B$2&lt;0,0-N6167,N6167))</f>
        <v>269.15992915849165</v>
      </c>
      <c r="P6167" s="2">
        <f>ABS(O6167-'PV model'!$B$5)</f>
        <v>64.15992915849165</v>
      </c>
      <c r="Q6167" s="3">
        <f t="shared" si="1063"/>
        <v>86.238181515562587</v>
      </c>
      <c r="R6167" s="3">
        <f t="shared" si="1068"/>
        <v>0</v>
      </c>
      <c r="S6167" s="3">
        <f t="shared" si="1064"/>
        <v>43.218000000000004</v>
      </c>
      <c r="T6167" s="3">
        <f>(0.5*(1-COS(RADIANS(90-$X$3)))*(D6167+E6167)*'PV model'!$B$4)</f>
        <v>0</v>
      </c>
      <c r="U6167" s="3">
        <f t="shared" si="1069"/>
        <v>43.218000000000004</v>
      </c>
      <c r="V6167" s="3">
        <f>('PV model'!$B$13*(U6167/1000)*(1-'PV model'!$B$14*((20+C6167)-25))*'PV model'!$B$10)/'PV model'!$B$12</f>
        <v>4.1887411130880006</v>
      </c>
    </row>
    <row r="6168" spans="1:22" x14ac:dyDescent="0.2">
      <c r="A6168" s="10">
        <f t="shared" si="1061"/>
        <v>257</v>
      </c>
      <c r="B6168" s="10">
        <f t="shared" si="1070"/>
        <v>19</v>
      </c>
      <c r="C6168" s="23">
        <v>12.5</v>
      </c>
      <c r="D6168" s="24">
        <v>0</v>
      </c>
      <c r="E6168" s="24">
        <v>5.2920000000000007</v>
      </c>
      <c r="F6168" s="48"/>
      <c r="G6168" s="48"/>
      <c r="H6168" s="1">
        <f t="shared" si="1071"/>
        <v>2.6241243945714063</v>
      </c>
      <c r="I6168" s="1">
        <f t="shared" si="1065"/>
        <v>5.3036060144017929</v>
      </c>
      <c r="J6168" s="4">
        <f>B6168+('PV model'!$B$3/15)+(I6168/60)</f>
        <v>18.811726766906695</v>
      </c>
      <c r="K6168" s="2">
        <f t="shared" si="1066"/>
        <v>-102.17590150360041</v>
      </c>
      <c r="L6168" s="2">
        <f>DEGREES(ASIN((((COS(RADIANS('PV model'!$B$2))*COS(RADIANS(H6168))*COS(RADIANS(K6168)))+(SIN(RADIANS('PV model'!$B$2))*SIN(RADIANS(H6168)))))))</f>
        <v>-4.6808896772031217</v>
      </c>
      <c r="M6168" s="3">
        <f t="shared" si="1062"/>
        <v>0</v>
      </c>
      <c r="N6168" s="2">
        <f t="shared" si="1067"/>
        <v>-78.449170312838064</v>
      </c>
      <c r="O6168" s="2">
        <f>IF('PV model'!$B$2&gt;0, 180-N6168,IF('PV model'!$B$2&lt;0,0-N6168,N6168))</f>
        <v>258.44917031283808</v>
      </c>
      <c r="P6168" s="2">
        <f>ABS(O6168-'PV model'!$B$5)</f>
        <v>53.449170312838078</v>
      </c>
      <c r="Q6168" s="3">
        <f t="shared" si="1063"/>
        <v>94.680889677203126</v>
      </c>
      <c r="R6168" s="3">
        <f t="shared" si="1068"/>
        <v>0</v>
      </c>
      <c r="S6168" s="3">
        <f t="shared" si="1064"/>
        <v>5.2920000000000007</v>
      </c>
      <c r="T6168" s="3">
        <f>(0.5*(1-COS(RADIANS(90-$X$3)))*(D6168+E6168)*'PV model'!$B$4)</f>
        <v>0</v>
      </c>
      <c r="U6168" s="3">
        <f t="shared" si="1069"/>
        <v>5.2920000000000007</v>
      </c>
      <c r="V6168" s="3">
        <f>('PV model'!$B$13*(U6168/1000)*(1-'PV model'!$B$14*((20+C6168)-25))*'PV model'!$B$10)/'PV model'!$B$12</f>
        <v>0.51311867040000003</v>
      </c>
    </row>
    <row r="6169" spans="1:22" x14ac:dyDescent="0.2">
      <c r="A6169" s="10">
        <f t="shared" si="1061"/>
        <v>257</v>
      </c>
      <c r="B6169" s="10">
        <f t="shared" si="1070"/>
        <v>20</v>
      </c>
      <c r="C6169" s="23">
        <v>13</v>
      </c>
      <c r="D6169" s="24">
        <v>0</v>
      </c>
      <c r="E6169" s="24">
        <v>0</v>
      </c>
      <c r="F6169" s="48"/>
      <c r="G6169" s="48"/>
      <c r="H6169" s="1">
        <f t="shared" si="1071"/>
        <v>2.6241243945714063</v>
      </c>
      <c r="I6169" s="1">
        <f t="shared" si="1065"/>
        <v>5.3036060144017929</v>
      </c>
      <c r="J6169" s="4">
        <f>B6169+('PV model'!$B$3/15)+(I6169/60)</f>
        <v>19.811726766906695</v>
      </c>
      <c r="K6169" s="2">
        <f t="shared" si="1066"/>
        <v>-117.17590150360041</v>
      </c>
      <c r="L6169" s="2">
        <f>DEGREES(ASIN((((COS(RADIANS('PV model'!$B$2))*COS(RADIANS(H6169))*COS(RADIANS(K6169)))+(SIN(RADIANS('PV model'!$B$2))*SIN(RADIANS(H6169)))))))</f>
        <v>-12.749473701961255</v>
      </c>
      <c r="M6169" s="3">
        <f t="shared" si="1062"/>
        <v>0</v>
      </c>
      <c r="N6169" s="2">
        <f t="shared" si="1067"/>
        <v>-65.663432221480107</v>
      </c>
      <c r="O6169" s="2">
        <f>IF('PV model'!$B$2&gt;0, 180-N6169,IF('PV model'!$B$2&lt;0,0-N6169,N6169))</f>
        <v>245.66343222148009</v>
      </c>
      <c r="P6169" s="2">
        <f>ABS(O6169-'PV model'!$B$5)</f>
        <v>40.663432221480093</v>
      </c>
      <c r="Q6169" s="3">
        <f t="shared" si="1063"/>
        <v>102.74947370196125</v>
      </c>
      <c r="R6169" s="3">
        <f t="shared" si="1068"/>
        <v>0</v>
      </c>
      <c r="S6169" s="3">
        <f t="shared" si="1064"/>
        <v>0</v>
      </c>
      <c r="T6169" s="3">
        <f>(0.5*(1-COS(RADIANS(90-$X$3)))*(D6169+E6169)*'PV model'!$B$4)</f>
        <v>0</v>
      </c>
      <c r="U6169" s="3">
        <f t="shared" si="1069"/>
        <v>0</v>
      </c>
      <c r="V6169" s="3">
        <f>('PV model'!$B$13*(U6169/1000)*(1-'PV model'!$B$14*((20+C6169)-25))*'PV model'!$B$10)/'PV model'!$B$12</f>
        <v>0</v>
      </c>
    </row>
    <row r="6170" spans="1:22" x14ac:dyDescent="0.2">
      <c r="A6170" s="10">
        <f t="shared" si="1061"/>
        <v>257</v>
      </c>
      <c r="B6170" s="10">
        <f t="shared" si="1070"/>
        <v>21</v>
      </c>
      <c r="C6170" s="23">
        <v>11.3</v>
      </c>
      <c r="D6170" s="24">
        <v>0</v>
      </c>
      <c r="E6170" s="24">
        <v>0</v>
      </c>
      <c r="F6170" s="48"/>
      <c r="G6170" s="48"/>
      <c r="H6170" s="1">
        <f t="shared" si="1071"/>
        <v>2.6241243945714063</v>
      </c>
      <c r="I6170" s="1">
        <f t="shared" si="1065"/>
        <v>5.3036060144017929</v>
      </c>
      <c r="J6170" s="4">
        <f>B6170+('PV model'!$B$3/15)+(I6170/60)</f>
        <v>20.811726766906695</v>
      </c>
      <c r="K6170" s="2">
        <f t="shared" si="1066"/>
        <v>-132.17590150360041</v>
      </c>
      <c r="L6170" s="2">
        <f>DEGREES(ASIN((((COS(RADIANS('PV model'!$B$2))*COS(RADIANS(H6170))*COS(RADIANS(K6170)))+(SIN(RADIANS('PV model'!$B$2))*SIN(RADIANS(H6170)))))))</f>
        <v>-20.008526007995446</v>
      </c>
      <c r="M6170" s="3">
        <f t="shared" si="1062"/>
        <v>0</v>
      </c>
      <c r="N6170" s="2">
        <f t="shared" si="1067"/>
        <v>-51.986350264936561</v>
      </c>
      <c r="O6170" s="2">
        <f>IF('PV model'!$B$2&gt;0, 180-N6170,IF('PV model'!$B$2&lt;0,0-N6170,N6170))</f>
        <v>231.98635026493656</v>
      </c>
      <c r="P6170" s="2">
        <f>ABS(O6170-'PV model'!$B$5)</f>
        <v>26.986350264936561</v>
      </c>
      <c r="Q6170" s="3">
        <f t="shared" si="1063"/>
        <v>110.00852600799544</v>
      </c>
      <c r="R6170" s="3">
        <f t="shared" si="1068"/>
        <v>0</v>
      </c>
      <c r="S6170" s="3">
        <f t="shared" si="1064"/>
        <v>0</v>
      </c>
      <c r="T6170" s="3">
        <f>(0.5*(1-COS(RADIANS(90-$X$3)))*(D6170+E6170)*'PV model'!$B$4)</f>
        <v>0</v>
      </c>
      <c r="U6170" s="3">
        <f t="shared" si="1069"/>
        <v>0</v>
      </c>
      <c r="V6170" s="3">
        <f>('PV model'!$B$13*(U6170/1000)*(1-'PV model'!$B$14*((20+C6170)-25))*'PV model'!$B$10)/'PV model'!$B$12</f>
        <v>0</v>
      </c>
    </row>
    <row r="6171" spans="1:22" x14ac:dyDescent="0.2">
      <c r="A6171" s="10">
        <f t="shared" si="1061"/>
        <v>257</v>
      </c>
      <c r="B6171" s="10">
        <f t="shared" si="1070"/>
        <v>22</v>
      </c>
      <c r="C6171" s="23">
        <v>11.3</v>
      </c>
      <c r="D6171" s="24">
        <v>0</v>
      </c>
      <c r="E6171" s="24">
        <v>0</v>
      </c>
      <c r="F6171" s="48"/>
      <c r="G6171" s="48"/>
      <c r="H6171" s="1">
        <f t="shared" si="1071"/>
        <v>2.6241243945714063</v>
      </c>
      <c r="I6171" s="1">
        <f t="shared" si="1065"/>
        <v>5.3036060144017929</v>
      </c>
      <c r="J6171" s="4">
        <f>B6171+('PV model'!$B$3/15)+(I6171/60)</f>
        <v>21.811726766906695</v>
      </c>
      <c r="K6171" s="2">
        <f t="shared" si="1066"/>
        <v>-147.17590150360041</v>
      </c>
      <c r="L6171" s="2">
        <f>DEGREES(ASIN((((COS(RADIANS('PV model'!$B$2))*COS(RADIANS(H6171))*COS(RADIANS(K6171)))+(SIN(RADIANS('PV model'!$B$2))*SIN(RADIANS(H6171)))))))</f>
        <v>-25.959931922419827</v>
      </c>
      <c r="M6171" s="3">
        <f t="shared" si="1062"/>
        <v>0</v>
      </c>
      <c r="N6171" s="2">
        <f t="shared" si="1067"/>
        <v>-37.032017061458085</v>
      </c>
      <c r="O6171" s="2">
        <f>IF('PV model'!$B$2&gt;0, 180-N6171,IF('PV model'!$B$2&lt;0,0-N6171,N6171))</f>
        <v>217.03201706145808</v>
      </c>
      <c r="P6171" s="2">
        <f>ABS(O6171-'PV model'!$B$5)</f>
        <v>12.032017061458077</v>
      </c>
      <c r="Q6171" s="3">
        <f t="shared" si="1063"/>
        <v>115.95993192241983</v>
      </c>
      <c r="R6171" s="3">
        <f t="shared" si="1068"/>
        <v>0</v>
      </c>
      <c r="S6171" s="3">
        <f t="shared" si="1064"/>
        <v>0</v>
      </c>
      <c r="T6171" s="3">
        <f>(0.5*(1-COS(RADIANS(90-$X$3)))*(D6171+E6171)*'PV model'!$B$4)</f>
        <v>0</v>
      </c>
      <c r="U6171" s="3">
        <f t="shared" si="1069"/>
        <v>0</v>
      </c>
      <c r="V6171" s="3">
        <f>('PV model'!$B$13*(U6171/1000)*(1-'PV model'!$B$14*((20+C6171)-25))*'PV model'!$B$10)/'PV model'!$B$12</f>
        <v>0</v>
      </c>
    </row>
    <row r="6172" spans="1:22" x14ac:dyDescent="0.2">
      <c r="A6172" s="10">
        <f t="shared" si="1061"/>
        <v>257</v>
      </c>
      <c r="B6172" s="10">
        <f t="shared" si="1070"/>
        <v>23</v>
      </c>
      <c r="C6172" s="23">
        <v>10.199999999999999</v>
      </c>
      <c r="D6172" s="24">
        <v>0</v>
      </c>
      <c r="E6172" s="24">
        <v>0</v>
      </c>
      <c r="F6172" s="48"/>
      <c r="G6172" s="48"/>
      <c r="H6172" s="1">
        <f t="shared" si="1071"/>
        <v>2.6241243945714063</v>
      </c>
      <c r="I6172" s="1">
        <f t="shared" si="1065"/>
        <v>5.3036060144017929</v>
      </c>
      <c r="J6172" s="4">
        <f>B6172+('PV model'!$B$3/15)+(I6172/60)</f>
        <v>22.811726766906695</v>
      </c>
      <c r="K6172" s="2">
        <f t="shared" si="1066"/>
        <v>-162.17590150360041</v>
      </c>
      <c r="L6172" s="2">
        <f>DEGREES(ASIN((((COS(RADIANS('PV model'!$B$2))*COS(RADIANS(H6172))*COS(RADIANS(K6172)))+(SIN(RADIANS('PV model'!$B$2))*SIN(RADIANS(H6172)))))))</f>
        <v>-30.061034569684896</v>
      </c>
      <c r="M6172" s="3">
        <f t="shared" si="1062"/>
        <v>0</v>
      </c>
      <c r="N6172" s="2">
        <f t="shared" si="1067"/>
        <v>-20.689032199418921</v>
      </c>
      <c r="O6172" s="2">
        <f>IF('PV model'!$B$2&gt;0, 180-N6172,IF('PV model'!$B$2&lt;0,0-N6172,N6172))</f>
        <v>200.68903219941893</v>
      </c>
      <c r="P6172" s="2">
        <f>ABS(O6172-'PV model'!$B$5)</f>
        <v>4.3109678005810679</v>
      </c>
      <c r="Q6172" s="3">
        <f t="shared" si="1063"/>
        <v>120.06103456968491</v>
      </c>
      <c r="R6172" s="3">
        <f t="shared" si="1068"/>
        <v>0</v>
      </c>
      <c r="S6172" s="3">
        <f t="shared" si="1064"/>
        <v>0</v>
      </c>
      <c r="T6172" s="3">
        <f>(0.5*(1-COS(RADIANS(90-$X$3)))*(D6172+E6172)*'PV model'!$B$4)</f>
        <v>0</v>
      </c>
      <c r="U6172" s="3">
        <f t="shared" si="1069"/>
        <v>0</v>
      </c>
      <c r="V6172" s="3">
        <f>('PV model'!$B$13*(U6172/1000)*(1-'PV model'!$B$14*((20+C6172)-25))*'PV model'!$B$10)/'PV model'!$B$12</f>
        <v>0</v>
      </c>
    </row>
    <row r="6173" spans="1:22" x14ac:dyDescent="0.2">
      <c r="A6173" s="10">
        <f t="shared" si="1061"/>
        <v>257</v>
      </c>
      <c r="B6173" s="10">
        <f t="shared" si="1070"/>
        <v>24</v>
      </c>
      <c r="C6173" s="23">
        <v>9</v>
      </c>
      <c r="D6173" s="24">
        <v>0</v>
      </c>
      <c r="E6173" s="24">
        <v>0</v>
      </c>
      <c r="F6173" s="48"/>
      <c r="G6173" s="48"/>
      <c r="H6173" s="1">
        <f t="shared" si="1071"/>
        <v>2.6241243945714063</v>
      </c>
      <c r="I6173" s="1">
        <f t="shared" si="1065"/>
        <v>5.3036060144017929</v>
      </c>
      <c r="J6173" s="4">
        <f>B6173+('PV model'!$B$3/15)+(I6173/60)</f>
        <v>23.811726766906695</v>
      </c>
      <c r="K6173" s="2">
        <f t="shared" si="1066"/>
        <v>-177.17590150360041</v>
      </c>
      <c r="L6173" s="2">
        <f>DEGREES(ASIN((((COS(RADIANS('PV model'!$B$2))*COS(RADIANS(H6173))*COS(RADIANS(K6173)))+(SIN(RADIANS('PV model'!$B$2))*SIN(RADIANS(H6173)))))))</f>
        <v>-31.829522872573438</v>
      </c>
      <c r="M6173" s="3">
        <f t="shared" si="1062"/>
        <v>0</v>
      </c>
      <c r="N6173" s="2">
        <f t="shared" si="1067"/>
        <v>-3.3209800110402869</v>
      </c>
      <c r="O6173" s="2">
        <f>IF('PV model'!$B$2&gt;0, 180-N6173,IF('PV model'!$B$2&lt;0,0-N6173,N6173))</f>
        <v>183.32098001104029</v>
      </c>
      <c r="P6173" s="2">
        <f>ABS(O6173-'PV model'!$B$5)</f>
        <v>21.679019988959709</v>
      </c>
      <c r="Q6173" s="3">
        <f t="shared" si="1063"/>
        <v>121.82952287257345</v>
      </c>
      <c r="R6173" s="3">
        <f t="shared" si="1068"/>
        <v>0</v>
      </c>
      <c r="S6173" s="3">
        <f t="shared" si="1064"/>
        <v>0</v>
      </c>
      <c r="T6173" s="3">
        <f>(0.5*(1-COS(RADIANS(90-$X$3)))*(D6173+E6173)*'PV model'!$B$4)</f>
        <v>0</v>
      </c>
      <c r="U6173" s="3">
        <f t="shared" si="1069"/>
        <v>0</v>
      </c>
      <c r="V6173" s="3">
        <f>('PV model'!$B$13*(U6173/1000)*(1-'PV model'!$B$14*((20+C6173)-25))*'PV model'!$B$10)/'PV model'!$B$12</f>
        <v>0</v>
      </c>
    </row>
    <row r="6174" spans="1:22" x14ac:dyDescent="0.2">
      <c r="A6174" s="10">
        <f t="shared" si="1061"/>
        <v>258</v>
      </c>
      <c r="B6174" s="10">
        <f t="shared" si="1070"/>
        <v>1</v>
      </c>
      <c r="C6174" s="23">
        <v>8.8000000000000007</v>
      </c>
      <c r="D6174" s="24">
        <v>0</v>
      </c>
      <c r="E6174" s="24">
        <v>0</v>
      </c>
      <c r="F6174" s="48"/>
      <c r="G6174" s="48"/>
      <c r="H6174" s="1">
        <f t="shared" si="1071"/>
        <v>2.2223584171582242</v>
      </c>
      <c r="I6174" s="1">
        <f t="shared" si="1065"/>
        <v>5.6762998063326364</v>
      </c>
      <c r="J6174" s="4">
        <f>B6174+('PV model'!$B$3/15)+(I6174/60)</f>
        <v>0.81793833010554395</v>
      </c>
      <c r="K6174" s="2">
        <f t="shared" si="1066"/>
        <v>167.73092504841682</v>
      </c>
      <c r="L6174" s="2">
        <f>DEGREES(ASIN((((COS(RADIANS('PV model'!$B$2))*COS(RADIANS(H6174))*COS(RADIANS(K6174)))+(SIN(RADIANS('PV model'!$B$2))*SIN(RADIANS(H6174)))))))</f>
        <v>-31.405778290010556</v>
      </c>
      <c r="M6174" s="3">
        <f t="shared" si="1062"/>
        <v>0</v>
      </c>
      <c r="N6174" s="2">
        <f t="shared" si="1067"/>
        <v>14.406015019433323</v>
      </c>
      <c r="O6174" s="2">
        <f>IF('PV model'!$B$2&gt;0, 180-N6174,IF('PV model'!$B$2&lt;0,0-N6174,N6174))</f>
        <v>165.59398498056669</v>
      </c>
      <c r="P6174" s="2">
        <f>ABS(O6174-'PV model'!$B$5)</f>
        <v>39.406015019433312</v>
      </c>
      <c r="Q6174" s="3">
        <f t="shared" si="1063"/>
        <v>121.40577829001056</v>
      </c>
      <c r="R6174" s="3">
        <f t="shared" si="1068"/>
        <v>0</v>
      </c>
      <c r="S6174" s="3">
        <f t="shared" si="1064"/>
        <v>0</v>
      </c>
      <c r="T6174" s="3">
        <f>(0.5*(1-COS(RADIANS(90-$X$3)))*(D6174+E6174)*'PV model'!$B$4)</f>
        <v>0</v>
      </c>
      <c r="U6174" s="3">
        <f t="shared" si="1069"/>
        <v>0</v>
      </c>
      <c r="V6174" s="3">
        <f>('PV model'!$B$13*(U6174/1000)*(1-'PV model'!$B$14*((20+C6174)-25))*'PV model'!$B$10)/'PV model'!$B$12</f>
        <v>0</v>
      </c>
    </row>
    <row r="6175" spans="1:22" x14ac:dyDescent="0.2">
      <c r="A6175" s="10">
        <f t="shared" si="1061"/>
        <v>258</v>
      </c>
      <c r="B6175" s="10">
        <f t="shared" si="1070"/>
        <v>2</v>
      </c>
      <c r="C6175" s="23">
        <v>8.6999999999999993</v>
      </c>
      <c r="D6175" s="24">
        <v>0</v>
      </c>
      <c r="E6175" s="24">
        <v>0</v>
      </c>
      <c r="F6175" s="48"/>
      <c r="G6175" s="48"/>
      <c r="H6175" s="1">
        <f t="shared" si="1071"/>
        <v>2.2223584171582242</v>
      </c>
      <c r="I6175" s="1">
        <f t="shared" si="1065"/>
        <v>5.6762998063326364</v>
      </c>
      <c r="J6175" s="4">
        <f>B6175+('PV model'!$B$3/15)+(I6175/60)</f>
        <v>1.8179383301055441</v>
      </c>
      <c r="K6175" s="2">
        <f t="shared" si="1066"/>
        <v>152.73092504841682</v>
      </c>
      <c r="L6175" s="2">
        <f>DEGREES(ASIN((((COS(RADIANS('PV model'!$B$2))*COS(RADIANS(H6175))*COS(RADIANS(K6175)))+(SIN(RADIANS('PV model'!$B$2))*SIN(RADIANS(H6175)))))))</f>
        <v>-28.107156405175594</v>
      </c>
      <c r="M6175" s="3">
        <f t="shared" si="1062"/>
        <v>0</v>
      </c>
      <c r="N6175" s="2">
        <f t="shared" si="1067"/>
        <v>31.267625142372186</v>
      </c>
      <c r="O6175" s="2">
        <f>IF('PV model'!$B$2&gt;0, 180-N6175,IF('PV model'!$B$2&lt;0,0-N6175,N6175))</f>
        <v>148.7323748576278</v>
      </c>
      <c r="P6175" s="2">
        <f>ABS(O6175-'PV model'!$B$5)</f>
        <v>56.267625142372196</v>
      </c>
      <c r="Q6175" s="3">
        <f t="shared" si="1063"/>
        <v>118.1071564051756</v>
      </c>
      <c r="R6175" s="3">
        <f t="shared" si="1068"/>
        <v>0</v>
      </c>
      <c r="S6175" s="3">
        <f t="shared" si="1064"/>
        <v>0</v>
      </c>
      <c r="T6175" s="3">
        <f>(0.5*(1-COS(RADIANS(90-$X$3)))*(D6175+E6175)*'PV model'!$B$4)</f>
        <v>0</v>
      </c>
      <c r="U6175" s="3">
        <f t="shared" si="1069"/>
        <v>0</v>
      </c>
      <c r="V6175" s="3">
        <f>('PV model'!$B$13*(U6175/1000)*(1-'PV model'!$B$14*((20+C6175)-25))*'PV model'!$B$10)/'PV model'!$B$12</f>
        <v>0</v>
      </c>
    </row>
    <row r="6176" spans="1:22" x14ac:dyDescent="0.2">
      <c r="A6176" s="10">
        <f t="shared" si="1061"/>
        <v>258</v>
      </c>
      <c r="B6176" s="10">
        <f t="shared" si="1070"/>
        <v>3</v>
      </c>
      <c r="C6176" s="23">
        <v>8.1999999999999993</v>
      </c>
      <c r="D6176" s="24">
        <v>0</v>
      </c>
      <c r="E6176" s="24">
        <v>0</v>
      </c>
      <c r="F6176" s="48"/>
      <c r="G6176" s="48"/>
      <c r="H6176" s="1">
        <f t="shared" si="1071"/>
        <v>2.2223584171582242</v>
      </c>
      <c r="I6176" s="1">
        <f t="shared" si="1065"/>
        <v>5.6762998063326364</v>
      </c>
      <c r="J6176" s="4">
        <f>B6176+('PV model'!$B$3/15)+(I6176/60)</f>
        <v>2.8179383301055436</v>
      </c>
      <c r="K6176" s="2">
        <f t="shared" si="1066"/>
        <v>137.73092504841682</v>
      </c>
      <c r="L6176" s="2">
        <f>DEGREES(ASIN((((COS(RADIANS('PV model'!$B$2))*COS(RADIANS(H6176))*COS(RADIANS(K6176)))+(SIN(RADIANS('PV model'!$B$2))*SIN(RADIANS(H6176)))))))</f>
        <v>-22.759530100395597</v>
      </c>
      <c r="M6176" s="3">
        <f t="shared" si="1062"/>
        <v>0</v>
      </c>
      <c r="N6176" s="2">
        <f t="shared" si="1067"/>
        <v>46.790799522717997</v>
      </c>
      <c r="O6176" s="2">
        <f>IF('PV model'!$B$2&gt;0, 180-N6176,IF('PV model'!$B$2&lt;0,0-N6176,N6176))</f>
        <v>133.209200477282</v>
      </c>
      <c r="P6176" s="2">
        <f>ABS(O6176-'PV model'!$B$5)</f>
        <v>71.790799522718004</v>
      </c>
      <c r="Q6176" s="3">
        <f t="shared" si="1063"/>
        <v>112.75953010039559</v>
      </c>
      <c r="R6176" s="3">
        <f t="shared" si="1068"/>
        <v>0</v>
      </c>
      <c r="S6176" s="3">
        <f t="shared" si="1064"/>
        <v>0</v>
      </c>
      <c r="T6176" s="3">
        <f>(0.5*(1-COS(RADIANS(90-$X$3)))*(D6176+E6176)*'PV model'!$B$4)</f>
        <v>0</v>
      </c>
      <c r="U6176" s="3">
        <f t="shared" si="1069"/>
        <v>0</v>
      </c>
      <c r="V6176" s="3">
        <f>('PV model'!$B$13*(U6176/1000)*(1-'PV model'!$B$14*((20+C6176)-25))*'PV model'!$B$10)/'PV model'!$B$12</f>
        <v>0</v>
      </c>
    </row>
    <row r="6177" spans="1:22" x14ac:dyDescent="0.2">
      <c r="A6177" s="10">
        <f t="shared" si="1061"/>
        <v>258</v>
      </c>
      <c r="B6177" s="10">
        <f t="shared" si="1070"/>
        <v>4</v>
      </c>
      <c r="C6177" s="23">
        <v>7.5</v>
      </c>
      <c r="D6177" s="24">
        <v>0</v>
      </c>
      <c r="E6177" s="24">
        <v>0</v>
      </c>
      <c r="F6177" s="48"/>
      <c r="G6177" s="48"/>
      <c r="H6177" s="1">
        <f t="shared" si="1071"/>
        <v>2.2223584171582242</v>
      </c>
      <c r="I6177" s="1">
        <f t="shared" si="1065"/>
        <v>5.6762998063326364</v>
      </c>
      <c r="J6177" s="4">
        <f>B6177+('PV model'!$B$3/15)+(I6177/60)</f>
        <v>3.8179383301055436</v>
      </c>
      <c r="K6177" s="2">
        <f t="shared" si="1066"/>
        <v>122.73092504841684</v>
      </c>
      <c r="L6177" s="2">
        <f>DEGREES(ASIN((((COS(RADIANS('PV model'!$B$2))*COS(RADIANS(H6177))*COS(RADIANS(K6177)))+(SIN(RADIANS('PV model'!$B$2))*SIN(RADIANS(H6177)))))))</f>
        <v>-15.906278373772583</v>
      </c>
      <c r="M6177" s="3">
        <f t="shared" si="1062"/>
        <v>0</v>
      </c>
      <c r="N6177" s="2">
        <f t="shared" si="1067"/>
        <v>60.933061646441054</v>
      </c>
      <c r="O6177" s="2">
        <f>IF('PV model'!$B$2&gt;0, 180-N6177,IF('PV model'!$B$2&lt;0,0-N6177,N6177))</f>
        <v>119.06693835355895</v>
      </c>
      <c r="P6177" s="2">
        <f>ABS(O6177-'PV model'!$B$5)</f>
        <v>85.933061646441047</v>
      </c>
      <c r="Q6177" s="3">
        <f t="shared" si="1063"/>
        <v>105.90627837377258</v>
      </c>
      <c r="R6177" s="3">
        <f t="shared" si="1068"/>
        <v>0</v>
      </c>
      <c r="S6177" s="3">
        <f t="shared" si="1064"/>
        <v>0</v>
      </c>
      <c r="T6177" s="3">
        <f>(0.5*(1-COS(RADIANS(90-$X$3)))*(D6177+E6177)*'PV model'!$B$4)</f>
        <v>0</v>
      </c>
      <c r="U6177" s="3">
        <f t="shared" si="1069"/>
        <v>0</v>
      </c>
      <c r="V6177" s="3">
        <f>('PV model'!$B$13*(U6177/1000)*(1-'PV model'!$B$14*((20+C6177)-25))*'PV model'!$B$10)/'PV model'!$B$12</f>
        <v>0</v>
      </c>
    </row>
    <row r="6178" spans="1:22" x14ac:dyDescent="0.2">
      <c r="A6178" s="10">
        <f t="shared" si="1061"/>
        <v>258</v>
      </c>
      <c r="B6178" s="10">
        <f t="shared" si="1070"/>
        <v>5</v>
      </c>
      <c r="C6178" s="23">
        <v>7.3</v>
      </c>
      <c r="D6178" s="24">
        <v>0</v>
      </c>
      <c r="E6178" s="24">
        <v>0</v>
      </c>
      <c r="F6178" s="48"/>
      <c r="G6178" s="48"/>
      <c r="H6178" s="1">
        <f t="shared" si="1071"/>
        <v>2.2223584171582242</v>
      </c>
      <c r="I6178" s="1">
        <f t="shared" si="1065"/>
        <v>5.6762998063326364</v>
      </c>
      <c r="J6178" s="4">
        <f>B6178+('PV model'!$B$3/15)+(I6178/60)</f>
        <v>4.8179383301055445</v>
      </c>
      <c r="K6178" s="2">
        <f t="shared" si="1066"/>
        <v>107.73092504841684</v>
      </c>
      <c r="L6178" s="2">
        <f>DEGREES(ASIN((((COS(RADIANS('PV model'!$B$2))*COS(RADIANS(H6178))*COS(RADIANS(K6178)))+(SIN(RADIANS('PV model'!$B$2))*SIN(RADIANS(H6178)))))))</f>
        <v>-8.0715684231912839</v>
      </c>
      <c r="M6178" s="3">
        <f t="shared" si="1062"/>
        <v>0</v>
      </c>
      <c r="N6178" s="2">
        <f t="shared" si="1067"/>
        <v>74.008802962607959</v>
      </c>
      <c r="O6178" s="2">
        <f>IF('PV model'!$B$2&gt;0, 180-N6178,IF('PV model'!$B$2&lt;0,0-N6178,N6178))</f>
        <v>105.99119703739204</v>
      </c>
      <c r="P6178" s="2">
        <f>ABS(O6178-'PV model'!$B$5)</f>
        <v>99.008802962607959</v>
      </c>
      <c r="Q6178" s="3">
        <f t="shared" si="1063"/>
        <v>98.07156842319128</v>
      </c>
      <c r="R6178" s="3">
        <f t="shared" si="1068"/>
        <v>0</v>
      </c>
      <c r="S6178" s="3">
        <f t="shared" si="1064"/>
        <v>0</v>
      </c>
      <c r="T6178" s="3">
        <f>(0.5*(1-COS(RADIANS(90-$X$3)))*(D6178+E6178)*'PV model'!$B$4)</f>
        <v>0</v>
      </c>
      <c r="U6178" s="3">
        <f t="shared" si="1069"/>
        <v>0</v>
      </c>
      <c r="V6178" s="3">
        <f>('PV model'!$B$13*(U6178/1000)*(1-'PV model'!$B$14*((20+C6178)-25))*'PV model'!$B$10)/'PV model'!$B$12</f>
        <v>0</v>
      </c>
    </row>
    <row r="6179" spans="1:22" x14ac:dyDescent="0.2">
      <c r="A6179" s="10">
        <f t="shared" si="1061"/>
        <v>258</v>
      </c>
      <c r="B6179" s="10">
        <f t="shared" si="1070"/>
        <v>6</v>
      </c>
      <c r="C6179" s="23">
        <v>7.2</v>
      </c>
      <c r="D6179" s="24">
        <v>0</v>
      </c>
      <c r="E6179" s="24">
        <v>0</v>
      </c>
      <c r="F6179" s="48"/>
      <c r="G6179" s="48"/>
      <c r="H6179" s="1">
        <f t="shared" si="1071"/>
        <v>2.2223584171582242</v>
      </c>
      <c r="I6179" s="1">
        <f t="shared" si="1065"/>
        <v>5.6762998063326364</v>
      </c>
      <c r="J6179" s="4">
        <f>B6179+('PV model'!$B$3/15)+(I6179/60)</f>
        <v>5.8179383301055445</v>
      </c>
      <c r="K6179" s="2">
        <f t="shared" si="1066"/>
        <v>92.730925048416836</v>
      </c>
      <c r="L6179" s="2">
        <f>DEGREES(ASIN((((COS(RADIANS('PV model'!$B$2))*COS(RADIANS(H6179))*COS(RADIANS(K6179)))+(SIN(RADIANS('PV model'!$B$2))*SIN(RADIANS(H6179)))))))</f>
        <v>0.28598136733323903</v>
      </c>
      <c r="M6179" s="3">
        <f t="shared" si="1062"/>
        <v>0.28598136733323903</v>
      </c>
      <c r="N6179" s="2">
        <f t="shared" si="1067"/>
        <v>86.491238900693489</v>
      </c>
      <c r="O6179" s="2">
        <f>IF('PV model'!$B$2&gt;0, 180-N6179,IF('PV model'!$B$2&lt;0,0-N6179,N6179))</f>
        <v>93.508761099306511</v>
      </c>
      <c r="P6179" s="2">
        <f>ABS(O6179-'PV model'!$B$5)</f>
        <v>111.49123890069349</v>
      </c>
      <c r="Q6179" s="3">
        <f t="shared" si="1063"/>
        <v>89.714018632666765</v>
      </c>
      <c r="R6179" s="3">
        <f t="shared" si="1068"/>
        <v>0</v>
      </c>
      <c r="S6179" s="3">
        <f t="shared" si="1064"/>
        <v>0</v>
      </c>
      <c r="T6179" s="3">
        <f>(0.5*(1-COS(RADIANS(90-$X$3)))*(D6179+E6179)*'PV model'!$B$4)</f>
        <v>0</v>
      </c>
      <c r="U6179" s="3">
        <f t="shared" si="1069"/>
        <v>0</v>
      </c>
      <c r="V6179" s="3">
        <f>('PV model'!$B$13*(U6179/1000)*(1-'PV model'!$B$14*((20+C6179)-25))*'PV model'!$B$10)/'PV model'!$B$12</f>
        <v>0</v>
      </c>
    </row>
    <row r="6180" spans="1:22" x14ac:dyDescent="0.2">
      <c r="A6180" s="10">
        <f t="shared" si="1061"/>
        <v>258</v>
      </c>
      <c r="B6180" s="10">
        <f t="shared" si="1070"/>
        <v>7</v>
      </c>
      <c r="C6180" s="23">
        <v>8.9</v>
      </c>
      <c r="D6180" s="24">
        <v>0</v>
      </c>
      <c r="E6180" s="24">
        <v>13.229999999999999</v>
      </c>
      <c r="F6180" s="48"/>
      <c r="G6180" s="48"/>
      <c r="H6180" s="1">
        <f t="shared" si="1071"/>
        <v>2.2223584171582242</v>
      </c>
      <c r="I6180" s="1">
        <f t="shared" si="1065"/>
        <v>5.6762998063326364</v>
      </c>
      <c r="J6180" s="4">
        <f>B6180+('PV model'!$B$3/15)+(I6180/60)</f>
        <v>6.8179383301055445</v>
      </c>
      <c r="K6180" s="2">
        <f t="shared" si="1066"/>
        <v>77.730925048416836</v>
      </c>
      <c r="L6180" s="2">
        <f>DEGREES(ASIN((((COS(RADIANS('PV model'!$B$2))*COS(RADIANS(H6180))*COS(RADIANS(K6180)))+(SIN(RADIANS('PV model'!$B$2))*SIN(RADIANS(H6180)))))))</f>
        <v>8.7561950947362739</v>
      </c>
      <c r="M6180" s="3">
        <f t="shared" si="1062"/>
        <v>8.7561950947362739</v>
      </c>
      <c r="N6180" s="2">
        <f t="shared" si="1067"/>
        <v>81.092585174896257</v>
      </c>
      <c r="O6180" s="2">
        <f>IF('PV model'!$B$2&gt;0, 180-N6180,IF('PV model'!$B$2&lt;0,0-N6180,N6180))</f>
        <v>98.907414825103743</v>
      </c>
      <c r="P6180" s="2">
        <f>ABS(O6180-'PV model'!$B$5)</f>
        <v>106.09258517489626</v>
      </c>
      <c r="Q6180" s="3">
        <f t="shared" si="1063"/>
        <v>81.24380490526373</v>
      </c>
      <c r="R6180" s="3">
        <f t="shared" si="1068"/>
        <v>0</v>
      </c>
      <c r="S6180" s="3">
        <f t="shared" si="1064"/>
        <v>13.229999999999999</v>
      </c>
      <c r="T6180" s="3">
        <f>(0.5*(1-COS(RADIANS(90-$X$3)))*(D6180+E6180)*'PV model'!$B$4)</f>
        <v>0</v>
      </c>
      <c r="U6180" s="3">
        <f t="shared" si="1069"/>
        <v>13.229999999999999</v>
      </c>
      <c r="V6180" s="3">
        <f>('PV model'!$B$13*(U6180/1000)*(1-'PV model'!$B$14*((20+C6180)-25))*'PV model'!$B$10)/'PV model'!$B$12</f>
        <v>1.3018402555199999</v>
      </c>
    </row>
    <row r="6181" spans="1:22" x14ac:dyDescent="0.2">
      <c r="A6181" s="10">
        <f t="shared" si="1061"/>
        <v>258</v>
      </c>
      <c r="B6181" s="10">
        <f t="shared" si="1070"/>
        <v>8</v>
      </c>
      <c r="C6181" s="23">
        <v>10.3</v>
      </c>
      <c r="D6181" s="24">
        <v>0</v>
      </c>
      <c r="E6181" s="24">
        <v>35.28</v>
      </c>
      <c r="F6181" s="48"/>
      <c r="G6181" s="48"/>
      <c r="H6181" s="1">
        <f t="shared" si="1071"/>
        <v>2.2223584171582242</v>
      </c>
      <c r="I6181" s="1">
        <f t="shared" si="1065"/>
        <v>5.6762998063326364</v>
      </c>
      <c r="J6181" s="4">
        <f>B6181+('PV model'!$B$3/15)+(I6181/60)</f>
        <v>7.8179383301055445</v>
      </c>
      <c r="K6181" s="2">
        <f t="shared" si="1066"/>
        <v>62.730925048416836</v>
      </c>
      <c r="L6181" s="2">
        <f>DEGREES(ASIN((((COS(RADIANS('PV model'!$B$2))*COS(RADIANS(H6181))*COS(RADIANS(K6181)))+(SIN(RADIANS('PV model'!$B$2))*SIN(RADIANS(H6181)))))))</f>
        <v>16.934174219814469</v>
      </c>
      <c r="M6181" s="3">
        <f t="shared" si="1062"/>
        <v>16.934174219814469</v>
      </c>
      <c r="N6181" s="2">
        <f t="shared" si="1067"/>
        <v>68.195065910592746</v>
      </c>
      <c r="O6181" s="2">
        <f>IF('PV model'!$B$2&gt;0, 180-N6181,IF('PV model'!$B$2&lt;0,0-N6181,N6181))</f>
        <v>111.80493408940725</v>
      </c>
      <c r="P6181" s="2">
        <f>ABS(O6181-'PV model'!$B$5)</f>
        <v>93.195065910592746</v>
      </c>
      <c r="Q6181" s="3">
        <f t="shared" si="1063"/>
        <v>73.06582578018552</v>
      </c>
      <c r="R6181" s="3">
        <f t="shared" si="1068"/>
        <v>0</v>
      </c>
      <c r="S6181" s="3">
        <f t="shared" si="1064"/>
        <v>35.28</v>
      </c>
      <c r="T6181" s="3">
        <f>(0.5*(1-COS(RADIANS(90-$X$3)))*(D6181+E6181)*'PV model'!$B$4)</f>
        <v>0</v>
      </c>
      <c r="U6181" s="3">
        <f t="shared" si="1069"/>
        <v>35.28</v>
      </c>
      <c r="V6181" s="3">
        <f>('PV model'!$B$13*(U6181/1000)*(1-'PV model'!$B$14*((20+C6181)-25))*'PV model'!$B$10)/'PV model'!$B$12</f>
        <v>3.4518251174399999</v>
      </c>
    </row>
    <row r="6182" spans="1:22" x14ac:dyDescent="0.2">
      <c r="A6182" s="10">
        <f t="shared" si="1061"/>
        <v>258</v>
      </c>
      <c r="B6182" s="10">
        <f t="shared" si="1070"/>
        <v>9</v>
      </c>
      <c r="C6182" s="23">
        <v>11</v>
      </c>
      <c r="D6182" s="24">
        <v>0</v>
      </c>
      <c r="E6182" s="24">
        <v>71.441999999999993</v>
      </c>
      <c r="F6182" s="48"/>
      <c r="G6182" s="48"/>
      <c r="H6182" s="1">
        <f t="shared" si="1071"/>
        <v>2.2223584171582242</v>
      </c>
      <c r="I6182" s="1">
        <f t="shared" si="1065"/>
        <v>5.6762998063326364</v>
      </c>
      <c r="J6182" s="4">
        <f>B6182+('PV model'!$B$3/15)+(I6182/60)</f>
        <v>8.8179383301055427</v>
      </c>
      <c r="K6182" s="2">
        <f t="shared" si="1066"/>
        <v>47.730925048416857</v>
      </c>
      <c r="L6182" s="2">
        <f>DEGREES(ASIN((((COS(RADIANS('PV model'!$B$2))*COS(RADIANS(H6182))*COS(RADIANS(K6182)))+(SIN(RADIANS('PV model'!$B$2))*SIN(RADIANS(H6182)))))))</f>
        <v>24.371005497019762</v>
      </c>
      <c r="M6182" s="3">
        <f t="shared" si="1062"/>
        <v>24.371005497019762</v>
      </c>
      <c r="N6182" s="2">
        <f t="shared" si="1067"/>
        <v>54.269483830415034</v>
      </c>
      <c r="O6182" s="2">
        <f>IF('PV model'!$B$2&gt;0, 180-N6182,IF('PV model'!$B$2&lt;0,0-N6182,N6182))</f>
        <v>125.73051616958497</v>
      </c>
      <c r="P6182" s="2">
        <f>ABS(O6182-'PV model'!$B$5)</f>
        <v>79.269483830415027</v>
      </c>
      <c r="Q6182" s="3">
        <f t="shared" si="1063"/>
        <v>65.628994502980234</v>
      </c>
      <c r="R6182" s="3">
        <f t="shared" si="1068"/>
        <v>0</v>
      </c>
      <c r="S6182" s="3">
        <f t="shared" si="1064"/>
        <v>71.441999999999993</v>
      </c>
      <c r="T6182" s="3">
        <f>(0.5*(1-COS(RADIANS(90-$X$3)))*(D6182+E6182)*'PV model'!$B$4)</f>
        <v>0</v>
      </c>
      <c r="U6182" s="3">
        <f t="shared" si="1069"/>
        <v>71.441999999999993</v>
      </c>
      <c r="V6182" s="3">
        <f>('PV model'!$B$13*(U6182/1000)*(1-'PV model'!$B$14*((20+C6182)-25))*'PV model'!$B$10)/'PV model'!$B$12</f>
        <v>6.9699501043199987</v>
      </c>
    </row>
    <row r="6183" spans="1:22" x14ac:dyDescent="0.2">
      <c r="A6183" s="10">
        <f t="shared" si="1061"/>
        <v>258</v>
      </c>
      <c r="B6183" s="10">
        <f t="shared" si="1070"/>
        <v>10</v>
      </c>
      <c r="C6183" s="23">
        <v>11</v>
      </c>
      <c r="D6183" s="24">
        <v>0</v>
      </c>
      <c r="E6183" s="24">
        <v>104.958</v>
      </c>
      <c r="F6183" s="48"/>
      <c r="G6183" s="48"/>
      <c r="H6183" s="1">
        <f t="shared" si="1071"/>
        <v>2.2223584171582242</v>
      </c>
      <c r="I6183" s="1">
        <f t="shared" si="1065"/>
        <v>5.6762998063326364</v>
      </c>
      <c r="J6183" s="4">
        <f>B6183+('PV model'!$B$3/15)+(I6183/60)</f>
        <v>9.8179383301055427</v>
      </c>
      <c r="K6183" s="2">
        <f t="shared" si="1066"/>
        <v>32.730925048416857</v>
      </c>
      <c r="L6183" s="2">
        <f>DEGREES(ASIN((((COS(RADIANS('PV model'!$B$2))*COS(RADIANS(H6183))*COS(RADIANS(K6183)))+(SIN(RADIANS('PV model'!$B$2))*SIN(RADIANS(H6183)))))))</f>
        <v>30.535432542406191</v>
      </c>
      <c r="M6183" s="3">
        <f t="shared" si="1062"/>
        <v>30.535432542406191</v>
      </c>
      <c r="N6183" s="2">
        <f t="shared" si="1067"/>
        <v>38.849901584722062</v>
      </c>
      <c r="O6183" s="2">
        <f>IF('PV model'!$B$2&gt;0, 180-N6183,IF('PV model'!$B$2&lt;0,0-N6183,N6183))</f>
        <v>141.15009841527794</v>
      </c>
      <c r="P6183" s="2">
        <f>ABS(O6183-'PV model'!$B$5)</f>
        <v>63.849901584722062</v>
      </c>
      <c r="Q6183" s="3">
        <f t="shared" si="1063"/>
        <v>59.464567457593816</v>
      </c>
      <c r="R6183" s="3">
        <f t="shared" si="1068"/>
        <v>0</v>
      </c>
      <c r="S6183" s="3">
        <f t="shared" si="1064"/>
        <v>104.958</v>
      </c>
      <c r="T6183" s="3">
        <f>(0.5*(1-COS(RADIANS(90-$X$3)))*(D6183+E6183)*'PV model'!$B$4)</f>
        <v>0</v>
      </c>
      <c r="U6183" s="3">
        <f t="shared" si="1069"/>
        <v>104.958</v>
      </c>
      <c r="V6183" s="3">
        <f>('PV model'!$B$13*(U6183/1000)*(1-'PV model'!$B$14*((20+C6183)-25))*'PV model'!$B$10)/'PV model'!$B$12</f>
        <v>10.239803239679999</v>
      </c>
    </row>
    <row r="6184" spans="1:22" x14ac:dyDescent="0.2">
      <c r="A6184" s="10">
        <f t="shared" si="1061"/>
        <v>258</v>
      </c>
      <c r="B6184" s="10">
        <f t="shared" si="1070"/>
        <v>11</v>
      </c>
      <c r="C6184" s="23">
        <v>11</v>
      </c>
      <c r="D6184" s="24">
        <v>0</v>
      </c>
      <c r="E6184" s="24">
        <v>130.536</v>
      </c>
      <c r="F6184" s="48"/>
      <c r="G6184" s="48"/>
      <c r="H6184" s="1">
        <f t="shared" si="1071"/>
        <v>2.2223584171582242</v>
      </c>
      <c r="I6184" s="1">
        <f t="shared" si="1065"/>
        <v>5.6762998063326364</v>
      </c>
      <c r="J6184" s="4">
        <f>B6184+('PV model'!$B$3/15)+(I6184/60)</f>
        <v>10.817938330105543</v>
      </c>
      <c r="K6184" s="2">
        <f t="shared" si="1066"/>
        <v>17.730925048416857</v>
      </c>
      <c r="L6184" s="2">
        <f>DEGREES(ASIN((((COS(RADIANS('PV model'!$B$2))*COS(RADIANS(H6184))*COS(RADIANS(K6184)))+(SIN(RADIANS('PV model'!$B$2))*SIN(RADIANS(H6184)))))))</f>
        <v>34.823642357022131</v>
      </c>
      <c r="M6184" s="3">
        <f t="shared" si="1062"/>
        <v>34.823642357022131</v>
      </c>
      <c r="N6184" s="2">
        <f t="shared" si="1067"/>
        <v>21.759204946861136</v>
      </c>
      <c r="O6184" s="2">
        <f>IF('PV model'!$B$2&gt;0, 180-N6184,IF('PV model'!$B$2&lt;0,0-N6184,N6184))</f>
        <v>158.24079505313887</v>
      </c>
      <c r="P6184" s="2">
        <f>ABS(O6184-'PV model'!$B$5)</f>
        <v>46.759204946861132</v>
      </c>
      <c r="Q6184" s="3">
        <f t="shared" si="1063"/>
        <v>55.176357642977869</v>
      </c>
      <c r="R6184" s="3">
        <f t="shared" si="1068"/>
        <v>0</v>
      </c>
      <c r="S6184" s="3">
        <f t="shared" si="1064"/>
        <v>130.536</v>
      </c>
      <c r="T6184" s="3">
        <f>(0.5*(1-COS(RADIANS(90-$X$3)))*(D6184+E6184)*'PV model'!$B$4)</f>
        <v>0</v>
      </c>
      <c r="U6184" s="3">
        <f t="shared" si="1069"/>
        <v>130.536</v>
      </c>
      <c r="V6184" s="3">
        <f>('PV model'!$B$13*(U6184/1000)*(1-'PV model'!$B$14*((20+C6184)-25))*'PV model'!$B$10)/'PV model'!$B$12</f>
        <v>12.735217474559999</v>
      </c>
    </row>
    <row r="6185" spans="1:22" x14ac:dyDescent="0.2">
      <c r="A6185" s="10">
        <f t="shared" si="1061"/>
        <v>258</v>
      </c>
      <c r="B6185" s="10">
        <f t="shared" si="1070"/>
        <v>12</v>
      </c>
      <c r="C6185" s="23">
        <v>10.9</v>
      </c>
      <c r="D6185" s="24">
        <v>0</v>
      </c>
      <c r="E6185" s="24">
        <v>146.41200000000001</v>
      </c>
      <c r="F6185" s="48"/>
      <c r="G6185" s="48"/>
      <c r="H6185" s="1">
        <f t="shared" si="1071"/>
        <v>2.2223584171582242</v>
      </c>
      <c r="I6185" s="1">
        <f t="shared" si="1065"/>
        <v>5.6762998063326364</v>
      </c>
      <c r="J6185" s="4">
        <f>B6185+('PV model'!$B$3/15)+(I6185/60)</f>
        <v>11.817938330105543</v>
      </c>
      <c r="K6185" s="2">
        <f t="shared" si="1066"/>
        <v>2.730925048416859</v>
      </c>
      <c r="L6185" s="2">
        <f>DEGREES(ASIN((((COS(RADIANS('PV model'!$B$2))*COS(RADIANS(H6185))*COS(RADIANS(K6185)))+(SIN(RADIANS('PV model'!$B$2))*SIN(RADIANS(H6185)))))))</f>
        <v>36.676424902079873</v>
      </c>
      <c r="M6185" s="3">
        <f t="shared" si="1062"/>
        <v>36.676424902079873</v>
      </c>
      <c r="N6185" s="2">
        <f t="shared" si="1067"/>
        <v>3.4032037695295716</v>
      </c>
      <c r="O6185" s="2">
        <f>IF('PV model'!$B$2&gt;0, 180-N6185,IF('PV model'!$B$2&lt;0,0-N6185,N6185))</f>
        <v>176.59679623047043</v>
      </c>
      <c r="P6185" s="2">
        <f>ABS(O6185-'PV model'!$B$5)</f>
        <v>28.403203769529568</v>
      </c>
      <c r="Q6185" s="3">
        <f t="shared" si="1063"/>
        <v>53.323575097920127</v>
      </c>
      <c r="R6185" s="3">
        <f t="shared" si="1068"/>
        <v>0</v>
      </c>
      <c r="S6185" s="3">
        <f t="shared" si="1064"/>
        <v>146.41200000000001</v>
      </c>
      <c r="T6185" s="3">
        <f>(0.5*(1-COS(RADIANS(90-$X$3)))*(D6185+E6185)*'PV model'!$B$4)</f>
        <v>0</v>
      </c>
      <c r="U6185" s="3">
        <f t="shared" si="1069"/>
        <v>146.41200000000001</v>
      </c>
      <c r="V6185" s="3">
        <f>('PV model'!$B$13*(U6185/1000)*(1-'PV model'!$B$14*((20+C6185)-25))*'PV model'!$B$10)/'PV model'!$B$12</f>
        <v>14.289949412928001</v>
      </c>
    </row>
    <row r="6186" spans="1:22" x14ac:dyDescent="0.2">
      <c r="A6186" s="10">
        <f t="shared" si="1061"/>
        <v>258</v>
      </c>
      <c r="B6186" s="10">
        <f t="shared" si="1070"/>
        <v>13</v>
      </c>
      <c r="C6186" s="23">
        <v>12.2</v>
      </c>
      <c r="D6186" s="24">
        <v>0</v>
      </c>
      <c r="E6186" s="24">
        <v>149.05800000000002</v>
      </c>
      <c r="F6186" s="48"/>
      <c r="G6186" s="48"/>
      <c r="H6186" s="1">
        <f t="shared" si="1071"/>
        <v>2.2223584171582242</v>
      </c>
      <c r="I6186" s="1">
        <f t="shared" si="1065"/>
        <v>5.6762998063326364</v>
      </c>
      <c r="J6186" s="4">
        <f>B6186+('PV model'!$B$3/15)+(I6186/60)</f>
        <v>12.817938330105543</v>
      </c>
      <c r="K6186" s="2">
        <f t="shared" si="1066"/>
        <v>-12.269074951583141</v>
      </c>
      <c r="L6186" s="2">
        <f>DEGREES(ASIN((((COS(RADIANS('PV model'!$B$2))*COS(RADIANS(H6186))*COS(RADIANS(K6186)))+(SIN(RADIANS('PV model'!$B$2))*SIN(RADIANS(H6186)))))))</f>
        <v>35.803782857119202</v>
      </c>
      <c r="M6186" s="3">
        <f t="shared" si="1062"/>
        <v>35.803782857119202</v>
      </c>
      <c r="N6186" s="2">
        <f t="shared" si="1067"/>
        <v>-15.178122357539127</v>
      </c>
      <c r="O6186" s="2">
        <f>IF('PV model'!$B$2&gt;0, 180-N6186,IF('PV model'!$B$2&lt;0,0-N6186,N6186))</f>
        <v>195.17812235753914</v>
      </c>
      <c r="P6186" s="2">
        <f>ABS(O6186-'PV model'!$B$5)</f>
        <v>9.821877642460862</v>
      </c>
      <c r="Q6186" s="3">
        <f t="shared" si="1063"/>
        <v>54.196217142880791</v>
      </c>
      <c r="R6186" s="3">
        <f t="shared" si="1068"/>
        <v>0</v>
      </c>
      <c r="S6186" s="3">
        <f t="shared" si="1064"/>
        <v>149.05800000000002</v>
      </c>
      <c r="T6186" s="3">
        <f>(0.5*(1-COS(RADIANS(90-$X$3)))*(D6186+E6186)*'PV model'!$B$4)</f>
        <v>0</v>
      </c>
      <c r="U6186" s="3">
        <f t="shared" si="1069"/>
        <v>149.05800000000002</v>
      </c>
      <c r="V6186" s="3">
        <f>('PV model'!$B$13*(U6186/1000)*(1-'PV model'!$B$14*((20+C6186)-25))*'PV model'!$B$10)/'PV model'!$B$12</f>
        <v>14.470722354816001</v>
      </c>
    </row>
    <row r="6187" spans="1:22" x14ac:dyDescent="0.2">
      <c r="A6187" s="10">
        <f t="shared" si="1061"/>
        <v>258</v>
      </c>
      <c r="B6187" s="10">
        <f t="shared" si="1070"/>
        <v>14</v>
      </c>
      <c r="C6187" s="23">
        <v>12.5</v>
      </c>
      <c r="D6187" s="24">
        <v>0</v>
      </c>
      <c r="E6187" s="24">
        <v>140.238</v>
      </c>
      <c r="F6187" s="48"/>
      <c r="G6187" s="48"/>
      <c r="H6187" s="1">
        <f t="shared" si="1071"/>
        <v>2.2223584171582242</v>
      </c>
      <c r="I6187" s="1">
        <f t="shared" si="1065"/>
        <v>5.6762998063326364</v>
      </c>
      <c r="J6187" s="4">
        <f>B6187+('PV model'!$B$3/15)+(I6187/60)</f>
        <v>13.817938330105543</v>
      </c>
      <c r="K6187" s="2">
        <f t="shared" si="1066"/>
        <v>-27.269074951583143</v>
      </c>
      <c r="L6187" s="2">
        <f>DEGREES(ASIN((((COS(RADIANS('PV model'!$B$2))*COS(RADIANS(H6187))*COS(RADIANS(K6187)))+(SIN(RADIANS('PV model'!$B$2))*SIN(RADIANS(H6187)))))))</f>
        <v>32.346459392622002</v>
      </c>
      <c r="M6187" s="3">
        <f t="shared" si="1062"/>
        <v>32.346459392622002</v>
      </c>
      <c r="N6187" s="2">
        <f t="shared" si="1067"/>
        <v>-32.81410826562837</v>
      </c>
      <c r="O6187" s="2">
        <f>IF('PV model'!$B$2&gt;0, 180-N6187,IF('PV model'!$B$2&lt;0,0-N6187,N6187))</f>
        <v>212.81410826562836</v>
      </c>
      <c r="P6187" s="2">
        <f>ABS(O6187-'PV model'!$B$5)</f>
        <v>7.8141082656283629</v>
      </c>
      <c r="Q6187" s="3">
        <f t="shared" si="1063"/>
        <v>57.653540607377991</v>
      </c>
      <c r="R6187" s="3">
        <f t="shared" si="1068"/>
        <v>0</v>
      </c>
      <c r="S6187" s="3">
        <f t="shared" si="1064"/>
        <v>140.238</v>
      </c>
      <c r="T6187" s="3">
        <f>(0.5*(1-COS(RADIANS(90-$X$3)))*(D6187+E6187)*'PV model'!$B$4)</f>
        <v>0</v>
      </c>
      <c r="U6187" s="3">
        <f t="shared" si="1069"/>
        <v>140.238</v>
      </c>
      <c r="V6187" s="3">
        <f>('PV model'!$B$13*(U6187/1000)*(1-'PV model'!$B$14*((20+C6187)-25))*'PV model'!$B$10)/'PV model'!$B$12</f>
        <v>13.597644765599998</v>
      </c>
    </row>
    <row r="6188" spans="1:22" x14ac:dyDescent="0.2">
      <c r="A6188" s="10">
        <f t="shared" si="1061"/>
        <v>258</v>
      </c>
      <c r="B6188" s="10">
        <f t="shared" si="1070"/>
        <v>15</v>
      </c>
      <c r="C6188" s="23">
        <v>13.4</v>
      </c>
      <c r="D6188" s="24">
        <v>0</v>
      </c>
      <c r="E6188" s="24">
        <v>119.952</v>
      </c>
      <c r="F6188" s="48"/>
      <c r="G6188" s="48"/>
      <c r="H6188" s="1">
        <f t="shared" si="1071"/>
        <v>2.2223584171582242</v>
      </c>
      <c r="I6188" s="1">
        <f t="shared" si="1065"/>
        <v>5.6762998063326364</v>
      </c>
      <c r="J6188" s="4">
        <f>B6188+('PV model'!$B$3/15)+(I6188/60)</f>
        <v>14.817938330105543</v>
      </c>
      <c r="K6188" s="2">
        <f t="shared" si="1066"/>
        <v>-42.269074951583143</v>
      </c>
      <c r="L6188" s="2">
        <f>DEGREES(ASIN((((COS(RADIANS('PV model'!$B$2))*COS(RADIANS(H6188))*COS(RADIANS(K6188)))+(SIN(RADIANS('PV model'!$B$2))*SIN(RADIANS(H6188)))))))</f>
        <v>26.793729996902805</v>
      </c>
      <c r="M6188" s="3">
        <f t="shared" si="1062"/>
        <v>26.793729996902805</v>
      </c>
      <c r="N6188" s="2">
        <f t="shared" si="1067"/>
        <v>-48.846338617264784</v>
      </c>
      <c r="O6188" s="2">
        <f>IF('PV model'!$B$2&gt;0, 180-N6188,IF('PV model'!$B$2&lt;0,0-N6188,N6188))</f>
        <v>228.84633861726479</v>
      </c>
      <c r="P6188" s="2">
        <f>ABS(O6188-'PV model'!$B$5)</f>
        <v>23.846338617264792</v>
      </c>
      <c r="Q6188" s="3">
        <f t="shared" si="1063"/>
        <v>63.206270003097195</v>
      </c>
      <c r="R6188" s="3">
        <f t="shared" si="1068"/>
        <v>0</v>
      </c>
      <c r="S6188" s="3">
        <f t="shared" si="1064"/>
        <v>119.952</v>
      </c>
      <c r="T6188" s="3">
        <f>(0.5*(1-COS(RADIANS(90-$X$3)))*(D6188+E6188)*'PV model'!$B$4)</f>
        <v>0</v>
      </c>
      <c r="U6188" s="3">
        <f t="shared" si="1069"/>
        <v>119.952</v>
      </c>
      <c r="V6188" s="3">
        <f>('PV model'!$B$13*(U6188/1000)*(1-'PV model'!$B$14*((20+C6188)-25))*'PV model'!$B$10)/'PV model'!$B$12</f>
        <v>11.587524415488</v>
      </c>
    </row>
    <row r="6189" spans="1:22" x14ac:dyDescent="0.2">
      <c r="A6189" s="10">
        <f t="shared" si="1061"/>
        <v>258</v>
      </c>
      <c r="B6189" s="10">
        <f t="shared" si="1070"/>
        <v>16</v>
      </c>
      <c r="C6189" s="23">
        <v>14.1</v>
      </c>
      <c r="D6189" s="24">
        <v>0</v>
      </c>
      <c r="E6189" s="24">
        <v>90.846000000000004</v>
      </c>
      <c r="F6189" s="48"/>
      <c r="G6189" s="48"/>
      <c r="H6189" s="1">
        <f t="shared" si="1071"/>
        <v>2.2223584171582242</v>
      </c>
      <c r="I6189" s="1">
        <f t="shared" si="1065"/>
        <v>5.6762998063326364</v>
      </c>
      <c r="J6189" s="4">
        <f>B6189+('PV model'!$B$3/15)+(I6189/60)</f>
        <v>15.817938330105543</v>
      </c>
      <c r="K6189" s="2">
        <f t="shared" si="1066"/>
        <v>-57.269074951583143</v>
      </c>
      <c r="L6189" s="2">
        <f>DEGREES(ASIN((((COS(RADIANS('PV model'!$B$2))*COS(RADIANS(H6189))*COS(RADIANS(K6189)))+(SIN(RADIANS('PV model'!$B$2))*SIN(RADIANS(H6189)))))))</f>
        <v>19.753859507671248</v>
      </c>
      <c r="M6189" s="3">
        <f t="shared" si="1062"/>
        <v>19.753859507671248</v>
      </c>
      <c r="N6189" s="2">
        <f t="shared" si="1067"/>
        <v>-63.271150654667146</v>
      </c>
      <c r="O6189" s="2">
        <f>IF('PV model'!$B$2&gt;0, 180-N6189,IF('PV model'!$B$2&lt;0,0-N6189,N6189))</f>
        <v>243.27115065466714</v>
      </c>
      <c r="P6189" s="2">
        <f>ABS(O6189-'PV model'!$B$5)</f>
        <v>38.271150654667139</v>
      </c>
      <c r="Q6189" s="3">
        <f t="shared" si="1063"/>
        <v>70.246140492328763</v>
      </c>
      <c r="R6189" s="3">
        <f t="shared" si="1068"/>
        <v>0</v>
      </c>
      <c r="S6189" s="3">
        <f t="shared" si="1064"/>
        <v>90.846000000000004</v>
      </c>
      <c r="T6189" s="3">
        <f>(0.5*(1-COS(RADIANS(90-$X$3)))*(D6189+E6189)*'PV model'!$B$4)</f>
        <v>0</v>
      </c>
      <c r="U6189" s="3">
        <f t="shared" si="1069"/>
        <v>90.846000000000004</v>
      </c>
      <c r="V6189" s="3">
        <f>('PV model'!$B$13*(U6189/1000)*(1-'PV model'!$B$14*((20+C6189)-25))*'PV model'!$B$10)/'PV model'!$B$12</f>
        <v>8.7504189917760016</v>
      </c>
    </row>
    <row r="6190" spans="1:22" x14ac:dyDescent="0.2">
      <c r="A6190" s="10">
        <f t="shared" ref="A6190:A6253" si="1072">IF(B6190&gt;1,A6189,A6189+1)</f>
        <v>258</v>
      </c>
      <c r="B6190" s="10">
        <f t="shared" si="1070"/>
        <v>17</v>
      </c>
      <c r="C6190" s="23">
        <v>14.2</v>
      </c>
      <c r="D6190" s="24">
        <v>0</v>
      </c>
      <c r="E6190" s="24">
        <v>55.566000000000003</v>
      </c>
      <c r="F6190" s="48"/>
      <c r="G6190" s="48"/>
      <c r="H6190" s="1">
        <f t="shared" si="1071"/>
        <v>2.2223584171582242</v>
      </c>
      <c r="I6190" s="1">
        <f t="shared" si="1065"/>
        <v>5.6762998063326364</v>
      </c>
      <c r="J6190" s="4">
        <f>B6190+('PV model'!$B$3/15)+(I6190/60)</f>
        <v>16.817938330105545</v>
      </c>
      <c r="K6190" s="2">
        <f t="shared" si="1066"/>
        <v>-72.269074951583164</v>
      </c>
      <c r="L6190" s="2">
        <f>DEGREES(ASIN((((COS(RADIANS('PV model'!$B$2))*COS(RADIANS(H6190))*COS(RADIANS(K6190)))+(SIN(RADIANS('PV model'!$B$2))*SIN(RADIANS(H6190)))))))</f>
        <v>11.790014587871848</v>
      </c>
      <c r="M6190" s="3">
        <f t="shared" si="1062"/>
        <v>11.790014587871848</v>
      </c>
      <c r="N6190" s="2">
        <f t="shared" si="1067"/>
        <v>-76.481205099626266</v>
      </c>
      <c r="O6190" s="2">
        <f>IF('PV model'!$B$2&gt;0, 180-N6190,IF('PV model'!$B$2&lt;0,0-N6190,N6190))</f>
        <v>256.48120509962627</v>
      </c>
      <c r="P6190" s="2">
        <f>ABS(O6190-'PV model'!$B$5)</f>
        <v>51.481205099626266</v>
      </c>
      <c r="Q6190" s="3">
        <f t="shared" si="1063"/>
        <v>78.209985412128162</v>
      </c>
      <c r="R6190" s="3">
        <f t="shared" si="1068"/>
        <v>0</v>
      </c>
      <c r="S6190" s="3">
        <f t="shared" si="1064"/>
        <v>55.566000000000003</v>
      </c>
      <c r="T6190" s="3">
        <f>(0.5*(1-COS(RADIANS(90-$X$3)))*(D6190+E6190)*'PV model'!$B$4)</f>
        <v>0</v>
      </c>
      <c r="U6190" s="3">
        <f t="shared" si="1069"/>
        <v>55.566000000000003</v>
      </c>
      <c r="V6190" s="3">
        <f>('PV model'!$B$13*(U6190/1000)*(1-'PV model'!$B$14*((20+C6190)-25))*'PV model'!$B$10)/'PV model'!$B$12</f>
        <v>5.3499762731519995</v>
      </c>
    </row>
    <row r="6191" spans="1:22" x14ac:dyDescent="0.2">
      <c r="A6191" s="10">
        <f t="shared" si="1072"/>
        <v>258</v>
      </c>
      <c r="B6191" s="10">
        <f t="shared" si="1070"/>
        <v>18</v>
      </c>
      <c r="C6191" s="23">
        <v>14.4</v>
      </c>
      <c r="D6191" s="24">
        <v>0</v>
      </c>
      <c r="E6191" s="24">
        <v>21.168000000000003</v>
      </c>
      <c r="F6191" s="48"/>
      <c r="G6191" s="48"/>
      <c r="H6191" s="1">
        <f t="shared" si="1071"/>
        <v>2.2223584171582242</v>
      </c>
      <c r="I6191" s="1">
        <f t="shared" si="1065"/>
        <v>5.6762998063326364</v>
      </c>
      <c r="J6191" s="4">
        <f>B6191+('PV model'!$B$3/15)+(I6191/60)</f>
        <v>17.817938330105545</v>
      </c>
      <c r="K6191" s="2">
        <f t="shared" si="1066"/>
        <v>-87.269074951583164</v>
      </c>
      <c r="L6191" s="2">
        <f>DEGREES(ASIN((((COS(RADIANS('PV model'!$B$2))*COS(RADIANS(H6191))*COS(RADIANS(K6191)))+(SIN(RADIANS('PV model'!$B$2))*SIN(RADIANS(H6191)))))))</f>
        <v>3.3780656899777393</v>
      </c>
      <c r="M6191" s="3">
        <f t="shared" si="1062"/>
        <v>3.3780656899777393</v>
      </c>
      <c r="N6191" s="2">
        <f t="shared" si="1067"/>
        <v>-89.008587425901823</v>
      </c>
      <c r="O6191" s="2">
        <f>IF('PV model'!$B$2&gt;0, 180-N6191,IF('PV model'!$B$2&lt;0,0-N6191,N6191))</f>
        <v>269.00858742590185</v>
      </c>
      <c r="P6191" s="2">
        <f>ABS(O6191-'PV model'!$B$5)</f>
        <v>64.008587425901851</v>
      </c>
      <c r="Q6191" s="3">
        <f t="shared" si="1063"/>
        <v>86.621934310022255</v>
      </c>
      <c r="R6191" s="3">
        <f t="shared" si="1068"/>
        <v>0</v>
      </c>
      <c r="S6191" s="3">
        <f t="shared" si="1064"/>
        <v>21.168000000000003</v>
      </c>
      <c r="T6191" s="3">
        <f>(0.5*(1-COS(RADIANS(90-$X$3)))*(D6191+E6191)*'PV model'!$B$4)</f>
        <v>0</v>
      </c>
      <c r="U6191" s="3">
        <f t="shared" si="1069"/>
        <v>21.168000000000003</v>
      </c>
      <c r="V6191" s="3">
        <f>('PV model'!$B$13*(U6191/1000)*(1-'PV model'!$B$14*((20+C6191)-25))*'PV model'!$B$10)/'PV model'!$B$12</f>
        <v>2.0363934366720002</v>
      </c>
    </row>
    <row r="6192" spans="1:22" x14ac:dyDescent="0.2">
      <c r="A6192" s="10">
        <f t="shared" si="1072"/>
        <v>258</v>
      </c>
      <c r="B6192" s="10">
        <f t="shared" si="1070"/>
        <v>19</v>
      </c>
      <c r="C6192" s="23">
        <v>13.5</v>
      </c>
      <c r="D6192" s="24">
        <v>0</v>
      </c>
      <c r="E6192" s="24">
        <v>2.6460000000000004</v>
      </c>
      <c r="F6192" s="48"/>
      <c r="G6192" s="48"/>
      <c r="H6192" s="1">
        <f t="shared" si="1071"/>
        <v>2.2223584171582242</v>
      </c>
      <c r="I6192" s="1">
        <f t="shared" si="1065"/>
        <v>5.6762998063326364</v>
      </c>
      <c r="J6192" s="4">
        <f>B6192+('PV model'!$B$3/15)+(I6192/60)</f>
        <v>18.817938330105545</v>
      </c>
      <c r="K6192" s="2">
        <f t="shared" si="1066"/>
        <v>-102.26907495158316</v>
      </c>
      <c r="L6192" s="2">
        <f>DEGREES(ASIN((((COS(RADIANS('PV model'!$B$2))*COS(RADIANS(H6192))*COS(RADIANS(K6192)))+(SIN(RADIANS('PV model'!$B$2))*SIN(RADIANS(H6192)))))))</f>
        <v>-5.066662649122736</v>
      </c>
      <c r="M6192" s="3">
        <f t="shared" si="1062"/>
        <v>0</v>
      </c>
      <c r="N6192" s="2">
        <f t="shared" si="1067"/>
        <v>-78.595510731173761</v>
      </c>
      <c r="O6192" s="2">
        <f>IF('PV model'!$B$2&gt;0, 180-N6192,IF('PV model'!$B$2&lt;0,0-N6192,N6192))</f>
        <v>258.59551073117376</v>
      </c>
      <c r="P6192" s="2">
        <f>ABS(O6192-'PV model'!$B$5)</f>
        <v>53.595510731173761</v>
      </c>
      <c r="Q6192" s="3">
        <f t="shared" si="1063"/>
        <v>95.066662649122733</v>
      </c>
      <c r="R6192" s="3">
        <f t="shared" si="1068"/>
        <v>0</v>
      </c>
      <c r="S6192" s="3">
        <f t="shared" si="1064"/>
        <v>2.6460000000000004</v>
      </c>
      <c r="T6192" s="3">
        <f>(0.5*(1-COS(RADIANS(90-$X$3)))*(D6192+E6192)*'PV model'!$B$4)</f>
        <v>0</v>
      </c>
      <c r="U6192" s="3">
        <f t="shared" si="1069"/>
        <v>2.6460000000000004</v>
      </c>
      <c r="V6192" s="3">
        <f>('PV model'!$B$13*(U6192/1000)*(1-'PV model'!$B$14*((20+C6192)-25))*'PV model'!$B$10)/'PV model'!$B$12</f>
        <v>0.25550135856</v>
      </c>
    </row>
    <row r="6193" spans="1:22" x14ac:dyDescent="0.2">
      <c r="A6193" s="10">
        <f t="shared" si="1072"/>
        <v>258</v>
      </c>
      <c r="B6193" s="10">
        <f t="shared" si="1070"/>
        <v>20</v>
      </c>
      <c r="C6193" s="23">
        <v>13.5</v>
      </c>
      <c r="D6193" s="24">
        <v>0</v>
      </c>
      <c r="E6193" s="24">
        <v>0</v>
      </c>
      <c r="F6193" s="48"/>
      <c r="G6193" s="48"/>
      <c r="H6193" s="1">
        <f t="shared" si="1071"/>
        <v>2.2223584171582242</v>
      </c>
      <c r="I6193" s="1">
        <f t="shared" si="1065"/>
        <v>5.6762998063326364</v>
      </c>
      <c r="J6193" s="4">
        <f>B6193+('PV model'!$B$3/15)+(I6193/60)</f>
        <v>19.817938330105545</v>
      </c>
      <c r="K6193" s="2">
        <f t="shared" si="1066"/>
        <v>-117.26907495158316</v>
      </c>
      <c r="L6193" s="2">
        <f>DEGREES(ASIN((((COS(RADIANS('PV model'!$B$2))*COS(RADIANS(H6193))*COS(RADIANS(K6193)))+(SIN(RADIANS('PV model'!$B$2))*SIN(RADIANS(H6193)))))))</f>
        <v>-13.141536062263631</v>
      </c>
      <c r="M6193" s="3">
        <f t="shared" si="1062"/>
        <v>0</v>
      </c>
      <c r="N6193" s="2">
        <f t="shared" si="1067"/>
        <v>-65.794709497434283</v>
      </c>
      <c r="O6193" s="2">
        <f>IF('PV model'!$B$2&gt;0, 180-N6193,IF('PV model'!$B$2&lt;0,0-N6193,N6193))</f>
        <v>245.79470949743427</v>
      </c>
      <c r="P6193" s="2">
        <f>ABS(O6193-'PV model'!$B$5)</f>
        <v>40.794709497434269</v>
      </c>
      <c r="Q6193" s="3">
        <f t="shared" si="1063"/>
        <v>103.14153606226364</v>
      </c>
      <c r="R6193" s="3">
        <f t="shared" si="1068"/>
        <v>0</v>
      </c>
      <c r="S6193" s="3">
        <f t="shared" si="1064"/>
        <v>0</v>
      </c>
      <c r="T6193" s="3">
        <f>(0.5*(1-COS(RADIANS(90-$X$3)))*(D6193+E6193)*'PV model'!$B$4)</f>
        <v>0</v>
      </c>
      <c r="U6193" s="3">
        <f t="shared" si="1069"/>
        <v>0</v>
      </c>
      <c r="V6193" s="3">
        <f>('PV model'!$B$13*(U6193/1000)*(1-'PV model'!$B$14*((20+C6193)-25))*'PV model'!$B$10)/'PV model'!$B$12</f>
        <v>0</v>
      </c>
    </row>
    <row r="6194" spans="1:22" x14ac:dyDescent="0.2">
      <c r="A6194" s="10">
        <f t="shared" si="1072"/>
        <v>258</v>
      </c>
      <c r="B6194" s="10">
        <f t="shared" si="1070"/>
        <v>21</v>
      </c>
      <c r="C6194" s="23">
        <v>13.2</v>
      </c>
      <c r="D6194" s="24">
        <v>0</v>
      </c>
      <c r="E6194" s="24">
        <v>0</v>
      </c>
      <c r="F6194" s="48"/>
      <c r="G6194" s="48"/>
      <c r="H6194" s="1">
        <f t="shared" si="1071"/>
        <v>2.2223584171582242</v>
      </c>
      <c r="I6194" s="1">
        <f t="shared" si="1065"/>
        <v>5.6762998063326364</v>
      </c>
      <c r="J6194" s="4">
        <f>B6194+('PV model'!$B$3/15)+(I6194/60)</f>
        <v>20.817938330105545</v>
      </c>
      <c r="K6194" s="2">
        <f t="shared" si="1066"/>
        <v>-132.26907495158318</v>
      </c>
      <c r="L6194" s="2">
        <f>DEGREES(ASIN((((COS(RADIANS('PV model'!$B$2))*COS(RADIANS(H6194))*COS(RADIANS(K6194)))+(SIN(RADIANS('PV model'!$B$2))*SIN(RADIANS(H6194)))))))</f>
        <v>-20.409534433233617</v>
      </c>
      <c r="M6194" s="3">
        <f t="shared" si="1062"/>
        <v>0</v>
      </c>
      <c r="N6194" s="2">
        <f t="shared" si="1067"/>
        <v>-52.088968875028087</v>
      </c>
      <c r="O6194" s="2">
        <f>IF('PV model'!$B$2&gt;0, 180-N6194,IF('PV model'!$B$2&lt;0,0-N6194,N6194))</f>
        <v>232.08896887502809</v>
      </c>
      <c r="P6194" s="2">
        <f>ABS(O6194-'PV model'!$B$5)</f>
        <v>27.088968875028087</v>
      </c>
      <c r="Q6194" s="3">
        <f t="shared" si="1063"/>
        <v>110.40953443323363</v>
      </c>
      <c r="R6194" s="3">
        <f t="shared" si="1068"/>
        <v>0</v>
      </c>
      <c r="S6194" s="3">
        <f t="shared" si="1064"/>
        <v>0</v>
      </c>
      <c r="T6194" s="3">
        <f>(0.5*(1-COS(RADIANS(90-$X$3)))*(D6194+E6194)*'PV model'!$B$4)</f>
        <v>0</v>
      </c>
      <c r="U6194" s="3">
        <f t="shared" si="1069"/>
        <v>0</v>
      </c>
      <c r="V6194" s="3">
        <f>('PV model'!$B$13*(U6194/1000)*(1-'PV model'!$B$14*((20+C6194)-25))*'PV model'!$B$10)/'PV model'!$B$12</f>
        <v>0</v>
      </c>
    </row>
    <row r="6195" spans="1:22" x14ac:dyDescent="0.2">
      <c r="A6195" s="10">
        <f t="shared" si="1072"/>
        <v>258</v>
      </c>
      <c r="B6195" s="10">
        <f t="shared" si="1070"/>
        <v>22</v>
      </c>
      <c r="C6195" s="23">
        <v>13.1</v>
      </c>
      <c r="D6195" s="24">
        <v>0</v>
      </c>
      <c r="E6195" s="24">
        <v>0</v>
      </c>
      <c r="F6195" s="48"/>
      <c r="G6195" s="48"/>
      <c r="H6195" s="1">
        <f t="shared" si="1071"/>
        <v>2.2223584171582242</v>
      </c>
      <c r="I6195" s="1">
        <f t="shared" si="1065"/>
        <v>5.6762998063326364</v>
      </c>
      <c r="J6195" s="4">
        <f>B6195+('PV model'!$B$3/15)+(I6195/60)</f>
        <v>21.817938330105545</v>
      </c>
      <c r="K6195" s="2">
        <f t="shared" si="1066"/>
        <v>-147.26907495158318</v>
      </c>
      <c r="L6195" s="2">
        <f>DEGREES(ASIN((((COS(RADIANS('PV model'!$B$2))*COS(RADIANS(H6195))*COS(RADIANS(K6195)))+(SIN(RADIANS('PV model'!$B$2))*SIN(RADIANS(H6195)))))))</f>
        <v>-26.369326754382076</v>
      </c>
      <c r="M6195" s="3">
        <f t="shared" si="1062"/>
        <v>0</v>
      </c>
      <c r="N6195" s="2">
        <f t="shared" si="1067"/>
        <v>-37.087474503735372</v>
      </c>
      <c r="O6195" s="2">
        <f>IF('PV model'!$B$2&gt;0, 180-N6195,IF('PV model'!$B$2&lt;0,0-N6195,N6195))</f>
        <v>217.08747450373536</v>
      </c>
      <c r="P6195" s="2">
        <f>ABS(O6195-'PV model'!$B$5)</f>
        <v>12.087474503735365</v>
      </c>
      <c r="Q6195" s="3">
        <f t="shared" si="1063"/>
        <v>116.36932675438207</v>
      </c>
      <c r="R6195" s="3">
        <f t="shared" si="1068"/>
        <v>0</v>
      </c>
      <c r="S6195" s="3">
        <f t="shared" si="1064"/>
        <v>0</v>
      </c>
      <c r="T6195" s="3">
        <f>(0.5*(1-COS(RADIANS(90-$X$3)))*(D6195+E6195)*'PV model'!$B$4)</f>
        <v>0</v>
      </c>
      <c r="U6195" s="3">
        <f t="shared" si="1069"/>
        <v>0</v>
      </c>
      <c r="V6195" s="3">
        <f>('PV model'!$B$13*(U6195/1000)*(1-'PV model'!$B$14*((20+C6195)-25))*'PV model'!$B$10)/'PV model'!$B$12</f>
        <v>0</v>
      </c>
    </row>
    <row r="6196" spans="1:22" x14ac:dyDescent="0.2">
      <c r="A6196" s="10">
        <f t="shared" si="1072"/>
        <v>258</v>
      </c>
      <c r="B6196" s="10">
        <f t="shared" si="1070"/>
        <v>23</v>
      </c>
      <c r="C6196" s="23">
        <v>12.8</v>
      </c>
      <c r="D6196" s="24">
        <v>0</v>
      </c>
      <c r="E6196" s="24">
        <v>0</v>
      </c>
      <c r="F6196" s="48"/>
      <c r="G6196" s="48"/>
      <c r="H6196" s="1">
        <f t="shared" si="1071"/>
        <v>2.2223584171582242</v>
      </c>
      <c r="I6196" s="1">
        <f t="shared" si="1065"/>
        <v>5.6762998063326364</v>
      </c>
      <c r="J6196" s="4">
        <f>B6196+('PV model'!$B$3/15)+(I6196/60)</f>
        <v>22.817938330105545</v>
      </c>
      <c r="K6196" s="2">
        <f t="shared" si="1066"/>
        <v>-162.26907495158318</v>
      </c>
      <c r="L6196" s="2">
        <f>DEGREES(ASIN((((COS(RADIANS('PV model'!$B$2))*COS(RADIANS(H6196))*COS(RADIANS(K6196)))+(SIN(RADIANS('PV model'!$B$2))*SIN(RADIANS(H6196)))))))</f>
        <v>-30.473303759797588</v>
      </c>
      <c r="M6196" s="3">
        <f t="shared" si="1062"/>
        <v>0</v>
      </c>
      <c r="N6196" s="2">
        <f t="shared" si="1067"/>
        <v>-20.676575277713958</v>
      </c>
      <c r="O6196" s="2">
        <f>IF('PV model'!$B$2&gt;0, 180-N6196,IF('PV model'!$B$2&lt;0,0-N6196,N6196))</f>
        <v>200.67657527771397</v>
      </c>
      <c r="P6196" s="2">
        <f>ABS(O6196-'PV model'!$B$5)</f>
        <v>4.3234247222860347</v>
      </c>
      <c r="Q6196" s="3">
        <f t="shared" si="1063"/>
        <v>120.47330375979759</v>
      </c>
      <c r="R6196" s="3">
        <f t="shared" si="1068"/>
        <v>0</v>
      </c>
      <c r="S6196" s="3">
        <f t="shared" si="1064"/>
        <v>0</v>
      </c>
      <c r="T6196" s="3">
        <f>(0.5*(1-COS(RADIANS(90-$X$3)))*(D6196+E6196)*'PV model'!$B$4)</f>
        <v>0</v>
      </c>
      <c r="U6196" s="3">
        <f t="shared" si="1069"/>
        <v>0</v>
      </c>
      <c r="V6196" s="3">
        <f>('PV model'!$B$13*(U6196/1000)*(1-'PV model'!$B$14*((20+C6196)-25))*'PV model'!$B$10)/'PV model'!$B$12</f>
        <v>0</v>
      </c>
    </row>
    <row r="6197" spans="1:22" x14ac:dyDescent="0.2">
      <c r="A6197" s="10">
        <f t="shared" si="1072"/>
        <v>258</v>
      </c>
      <c r="B6197" s="10">
        <f t="shared" si="1070"/>
        <v>24</v>
      </c>
      <c r="C6197" s="23">
        <v>11.5</v>
      </c>
      <c r="D6197" s="24">
        <v>0</v>
      </c>
      <c r="E6197" s="24">
        <v>0</v>
      </c>
      <c r="F6197" s="48"/>
      <c r="G6197" s="48"/>
      <c r="H6197" s="1">
        <f t="shared" si="1071"/>
        <v>2.2223584171582242</v>
      </c>
      <c r="I6197" s="1">
        <f t="shared" si="1065"/>
        <v>5.6762998063326364</v>
      </c>
      <c r="J6197" s="4">
        <f>B6197+('PV model'!$B$3/15)+(I6197/60)</f>
        <v>23.817938330105545</v>
      </c>
      <c r="K6197" s="2">
        <f t="shared" si="1066"/>
        <v>-177.26907495158318</v>
      </c>
      <c r="L6197" s="2">
        <f>DEGREES(ASIN((((COS(RADIANS('PV model'!$B$2))*COS(RADIANS(H6197))*COS(RADIANS(K6197)))+(SIN(RADIANS('PV model'!$B$2))*SIN(RADIANS(H6197)))))))</f>
        <v>-32.234092058062039</v>
      </c>
      <c r="M6197" s="3">
        <f t="shared" si="1062"/>
        <v>0</v>
      </c>
      <c r="N6197" s="2">
        <f t="shared" si="1067"/>
        <v>-3.2265726748939709</v>
      </c>
      <c r="O6197" s="2">
        <f>IF('PV model'!$B$2&gt;0, 180-N6197,IF('PV model'!$B$2&lt;0,0-N6197,N6197))</f>
        <v>183.22657267489396</v>
      </c>
      <c r="P6197" s="2">
        <f>ABS(O6197-'PV model'!$B$5)</f>
        <v>21.773427325106042</v>
      </c>
      <c r="Q6197" s="3">
        <f t="shared" si="1063"/>
        <v>122.23409205806205</v>
      </c>
      <c r="R6197" s="3">
        <f t="shared" si="1068"/>
        <v>0</v>
      </c>
      <c r="S6197" s="3">
        <f t="shared" si="1064"/>
        <v>0</v>
      </c>
      <c r="T6197" s="3">
        <f>(0.5*(1-COS(RADIANS(90-$X$3)))*(D6197+E6197)*'PV model'!$B$4)</f>
        <v>0</v>
      </c>
      <c r="U6197" s="3">
        <f t="shared" si="1069"/>
        <v>0</v>
      </c>
      <c r="V6197" s="3">
        <f>('PV model'!$B$13*(U6197/1000)*(1-'PV model'!$B$14*((20+C6197)-25))*'PV model'!$B$10)/'PV model'!$B$12</f>
        <v>0</v>
      </c>
    </row>
    <row r="6198" spans="1:22" x14ac:dyDescent="0.2">
      <c r="A6198" s="10">
        <f t="shared" si="1072"/>
        <v>259</v>
      </c>
      <c r="B6198" s="10">
        <f t="shared" si="1070"/>
        <v>1</v>
      </c>
      <c r="C6198" s="23">
        <v>12.3</v>
      </c>
      <c r="D6198" s="24">
        <v>0</v>
      </c>
      <c r="E6198" s="24">
        <v>0</v>
      </c>
      <c r="F6198" s="48"/>
      <c r="G6198" s="48"/>
      <c r="H6198" s="1">
        <f t="shared" si="1071"/>
        <v>1.8199339088127848</v>
      </c>
      <c r="I6198" s="1">
        <f t="shared" si="1065"/>
        <v>6.0488184001899352</v>
      </c>
      <c r="J6198" s="4">
        <f>B6198+('PV model'!$B$3/15)+(I6198/60)</f>
        <v>0.824146973336499</v>
      </c>
      <c r="K6198" s="2">
        <f t="shared" si="1066"/>
        <v>167.63779539995252</v>
      </c>
      <c r="L6198" s="2">
        <f>DEGREES(ASIN((((COS(RADIANS('PV model'!$B$2))*COS(RADIANS(H6198))*COS(RADIANS(K6198)))+(SIN(RADIANS('PV model'!$B$2))*SIN(RADIANS(H6198)))))))</f>
        <v>-31.790932379045813</v>
      </c>
      <c r="M6198" s="3">
        <f t="shared" si="1062"/>
        <v>0</v>
      </c>
      <c r="N6198" s="2">
        <f t="shared" si="1067"/>
        <v>14.581199855438124</v>
      </c>
      <c r="O6198" s="2">
        <f>IF('PV model'!$B$2&gt;0, 180-N6198,IF('PV model'!$B$2&lt;0,0-N6198,N6198))</f>
        <v>165.41880014456189</v>
      </c>
      <c r="P6198" s="2">
        <f>ABS(O6198-'PV model'!$B$5)</f>
        <v>39.581199855438115</v>
      </c>
      <c r="Q6198" s="3">
        <f t="shared" si="1063"/>
        <v>121.79093237904581</v>
      </c>
      <c r="R6198" s="3">
        <f t="shared" si="1068"/>
        <v>0</v>
      </c>
      <c r="S6198" s="3">
        <f t="shared" si="1064"/>
        <v>0</v>
      </c>
      <c r="T6198" s="3">
        <f>(0.5*(1-COS(RADIANS(90-$X$3)))*(D6198+E6198)*'PV model'!$B$4)</f>
        <v>0</v>
      </c>
      <c r="U6198" s="3">
        <f t="shared" si="1069"/>
        <v>0</v>
      </c>
      <c r="V6198" s="3">
        <f>('PV model'!$B$13*(U6198/1000)*(1-'PV model'!$B$14*((20+C6198)-25))*'PV model'!$B$10)/'PV model'!$B$12</f>
        <v>0</v>
      </c>
    </row>
    <row r="6199" spans="1:22" x14ac:dyDescent="0.2">
      <c r="A6199" s="10">
        <f t="shared" si="1072"/>
        <v>259</v>
      </c>
      <c r="B6199" s="10">
        <f t="shared" si="1070"/>
        <v>2</v>
      </c>
      <c r="C6199" s="23">
        <v>11.2</v>
      </c>
      <c r="D6199" s="24">
        <v>0</v>
      </c>
      <c r="E6199" s="24">
        <v>0</v>
      </c>
      <c r="F6199" s="48"/>
      <c r="G6199" s="48"/>
      <c r="H6199" s="1">
        <f t="shared" si="1071"/>
        <v>1.8199339088127848</v>
      </c>
      <c r="I6199" s="1">
        <f t="shared" si="1065"/>
        <v>6.0488184001899352</v>
      </c>
      <c r="J6199" s="4">
        <f>B6199+('PV model'!$B$3/15)+(I6199/60)</f>
        <v>1.824146973336499</v>
      </c>
      <c r="K6199" s="2">
        <f t="shared" si="1066"/>
        <v>152.63779539995252</v>
      </c>
      <c r="L6199" s="2">
        <f>DEGREES(ASIN((((COS(RADIANS('PV model'!$B$2))*COS(RADIANS(H6199))*COS(RADIANS(K6199)))+(SIN(RADIANS('PV model'!$B$2))*SIN(RADIANS(H6199)))))))</f>
        <v>-28.464180077604333</v>
      </c>
      <c r="M6199" s="3">
        <f t="shared" si="1062"/>
        <v>0</v>
      </c>
      <c r="N6199" s="2">
        <f t="shared" si="1067"/>
        <v>31.503496007035395</v>
      </c>
      <c r="O6199" s="2">
        <f>IF('PV model'!$B$2&gt;0, 180-N6199,IF('PV model'!$B$2&lt;0,0-N6199,N6199))</f>
        <v>148.49650399296462</v>
      </c>
      <c r="P6199" s="2">
        <f>ABS(O6199-'PV model'!$B$5)</f>
        <v>56.50349600703538</v>
      </c>
      <c r="Q6199" s="3">
        <f t="shared" si="1063"/>
        <v>118.46418007760434</v>
      </c>
      <c r="R6199" s="3">
        <f t="shared" si="1068"/>
        <v>0</v>
      </c>
      <c r="S6199" s="3">
        <f t="shared" si="1064"/>
        <v>0</v>
      </c>
      <c r="T6199" s="3">
        <f>(0.5*(1-COS(RADIANS(90-$X$3)))*(D6199+E6199)*'PV model'!$B$4)</f>
        <v>0</v>
      </c>
      <c r="U6199" s="3">
        <f t="shared" si="1069"/>
        <v>0</v>
      </c>
      <c r="V6199" s="3">
        <f>('PV model'!$B$13*(U6199/1000)*(1-'PV model'!$B$14*((20+C6199)-25))*'PV model'!$B$10)/'PV model'!$B$12</f>
        <v>0</v>
      </c>
    </row>
    <row r="6200" spans="1:22" x14ac:dyDescent="0.2">
      <c r="A6200" s="10">
        <f t="shared" si="1072"/>
        <v>259</v>
      </c>
      <c r="B6200" s="10">
        <f t="shared" si="1070"/>
        <v>3</v>
      </c>
      <c r="C6200" s="23">
        <v>11.5</v>
      </c>
      <c r="D6200" s="24">
        <v>0</v>
      </c>
      <c r="E6200" s="24">
        <v>0</v>
      </c>
      <c r="F6200" s="48"/>
      <c r="G6200" s="48"/>
      <c r="H6200" s="1">
        <f t="shared" si="1071"/>
        <v>1.8199339088127848</v>
      </c>
      <c r="I6200" s="1">
        <f t="shared" si="1065"/>
        <v>6.0488184001899352</v>
      </c>
      <c r="J6200" s="4">
        <f>B6200+('PV model'!$B$3/15)+(I6200/60)</f>
        <v>2.8241469733364988</v>
      </c>
      <c r="K6200" s="2">
        <f t="shared" si="1066"/>
        <v>137.63779539995252</v>
      </c>
      <c r="L6200" s="2">
        <f>DEGREES(ASIN((((COS(RADIANS('PV model'!$B$2))*COS(RADIANS(H6200))*COS(RADIANS(K6200)))+(SIN(RADIANS('PV model'!$B$2))*SIN(RADIANS(H6200)))))))</f>
        <v>-23.087313488115292</v>
      </c>
      <c r="M6200" s="3">
        <f t="shared" si="1062"/>
        <v>0</v>
      </c>
      <c r="N6200" s="2">
        <f t="shared" si="1067"/>
        <v>47.063678518767418</v>
      </c>
      <c r="O6200" s="2">
        <f>IF('PV model'!$B$2&gt;0, 180-N6200,IF('PV model'!$B$2&lt;0,0-N6200,N6200))</f>
        <v>132.9363214812326</v>
      </c>
      <c r="P6200" s="2">
        <f>ABS(O6200-'PV model'!$B$5)</f>
        <v>72.063678518767404</v>
      </c>
      <c r="Q6200" s="3">
        <f t="shared" si="1063"/>
        <v>113.0873134881153</v>
      </c>
      <c r="R6200" s="3">
        <f t="shared" si="1068"/>
        <v>0</v>
      </c>
      <c r="S6200" s="3">
        <f t="shared" si="1064"/>
        <v>0</v>
      </c>
      <c r="T6200" s="3">
        <f>(0.5*(1-COS(RADIANS(90-$X$3)))*(D6200+E6200)*'PV model'!$B$4)</f>
        <v>0</v>
      </c>
      <c r="U6200" s="3">
        <f t="shared" si="1069"/>
        <v>0</v>
      </c>
      <c r="V6200" s="3">
        <f>('PV model'!$B$13*(U6200/1000)*(1-'PV model'!$B$14*((20+C6200)-25))*'PV model'!$B$10)/'PV model'!$B$12</f>
        <v>0</v>
      </c>
    </row>
    <row r="6201" spans="1:22" x14ac:dyDescent="0.2">
      <c r="A6201" s="10">
        <f t="shared" si="1072"/>
        <v>259</v>
      </c>
      <c r="B6201" s="10">
        <f t="shared" si="1070"/>
        <v>4</v>
      </c>
      <c r="C6201" s="23">
        <v>10.9</v>
      </c>
      <c r="D6201" s="24">
        <v>0</v>
      </c>
      <c r="E6201" s="24">
        <v>0</v>
      </c>
      <c r="F6201" s="48"/>
      <c r="G6201" s="48"/>
      <c r="H6201" s="1">
        <f t="shared" si="1071"/>
        <v>1.8199339088127848</v>
      </c>
      <c r="I6201" s="1">
        <f t="shared" si="1065"/>
        <v>6.0488184001899352</v>
      </c>
      <c r="J6201" s="4">
        <f>B6201+('PV model'!$B$3/15)+(I6201/60)</f>
        <v>3.8241469733364988</v>
      </c>
      <c r="K6201" s="2">
        <f t="shared" si="1066"/>
        <v>122.63779539995252</v>
      </c>
      <c r="L6201" s="2">
        <f>DEGREES(ASIN((((COS(RADIANS('PV model'!$B$2))*COS(RADIANS(H6201))*COS(RADIANS(K6201)))+(SIN(RADIANS('PV model'!$B$2))*SIN(RADIANS(H6201)))))))</f>
        <v>-16.209524313487815</v>
      </c>
      <c r="M6201" s="3">
        <f t="shared" si="1062"/>
        <v>0</v>
      </c>
      <c r="N6201" s="2">
        <f t="shared" si="1067"/>
        <v>61.224894132278017</v>
      </c>
      <c r="O6201" s="2">
        <f>IF('PV model'!$B$2&gt;0, 180-N6201,IF('PV model'!$B$2&lt;0,0-N6201,N6201))</f>
        <v>118.77510586772198</v>
      </c>
      <c r="P6201" s="2">
        <f>ABS(O6201-'PV model'!$B$5)</f>
        <v>86.224894132278024</v>
      </c>
      <c r="Q6201" s="3">
        <f t="shared" si="1063"/>
        <v>106.20952431348782</v>
      </c>
      <c r="R6201" s="3">
        <f t="shared" si="1068"/>
        <v>0</v>
      </c>
      <c r="S6201" s="3">
        <f t="shared" si="1064"/>
        <v>0</v>
      </c>
      <c r="T6201" s="3">
        <f>(0.5*(1-COS(RADIANS(90-$X$3)))*(D6201+E6201)*'PV model'!$B$4)</f>
        <v>0</v>
      </c>
      <c r="U6201" s="3">
        <f t="shared" si="1069"/>
        <v>0</v>
      </c>
      <c r="V6201" s="3">
        <f>('PV model'!$B$13*(U6201/1000)*(1-'PV model'!$B$14*((20+C6201)-25))*'PV model'!$B$10)/'PV model'!$B$12</f>
        <v>0</v>
      </c>
    </row>
    <row r="6202" spans="1:22" x14ac:dyDescent="0.2">
      <c r="A6202" s="10">
        <f t="shared" si="1072"/>
        <v>259</v>
      </c>
      <c r="B6202" s="10">
        <f t="shared" si="1070"/>
        <v>5</v>
      </c>
      <c r="C6202" s="23">
        <v>10.8</v>
      </c>
      <c r="D6202" s="24">
        <v>0</v>
      </c>
      <c r="E6202" s="24">
        <v>0</v>
      </c>
      <c r="F6202" s="48"/>
      <c r="G6202" s="48"/>
      <c r="H6202" s="1">
        <f t="shared" si="1071"/>
        <v>1.8199339088127848</v>
      </c>
      <c r="I6202" s="1">
        <f t="shared" si="1065"/>
        <v>6.0488184001899352</v>
      </c>
      <c r="J6202" s="4">
        <f>B6202+('PV model'!$B$3/15)+(I6202/60)</f>
        <v>4.8241469733364992</v>
      </c>
      <c r="K6202" s="2">
        <f t="shared" si="1066"/>
        <v>107.63779539995251</v>
      </c>
      <c r="L6202" s="2">
        <f>DEGREES(ASIN((((COS(RADIANS('PV model'!$B$2))*COS(RADIANS(H6202))*COS(RADIANS(K6202)))+(SIN(RADIANS('PV model'!$B$2))*SIN(RADIANS(H6202)))))))</f>
        <v>-8.3581680950373638</v>
      </c>
      <c r="M6202" s="3">
        <f t="shared" si="1062"/>
        <v>0</v>
      </c>
      <c r="N6202" s="2">
        <f t="shared" si="1067"/>
        <v>74.309323296819457</v>
      </c>
      <c r="O6202" s="2">
        <f>IF('PV model'!$B$2&gt;0, 180-N6202,IF('PV model'!$B$2&lt;0,0-N6202,N6202))</f>
        <v>105.69067670318054</v>
      </c>
      <c r="P6202" s="2">
        <f>ABS(O6202-'PV model'!$B$5)</f>
        <v>99.309323296819457</v>
      </c>
      <c r="Q6202" s="3">
        <f t="shared" si="1063"/>
        <v>98.358168095037357</v>
      </c>
      <c r="R6202" s="3">
        <f t="shared" si="1068"/>
        <v>0</v>
      </c>
      <c r="S6202" s="3">
        <f t="shared" si="1064"/>
        <v>0</v>
      </c>
      <c r="T6202" s="3">
        <f>(0.5*(1-COS(RADIANS(90-$X$3)))*(D6202+E6202)*'PV model'!$B$4)</f>
        <v>0</v>
      </c>
      <c r="U6202" s="3">
        <f t="shared" si="1069"/>
        <v>0</v>
      </c>
      <c r="V6202" s="3">
        <f>('PV model'!$B$13*(U6202/1000)*(1-'PV model'!$B$14*((20+C6202)-25))*'PV model'!$B$10)/'PV model'!$B$12</f>
        <v>0</v>
      </c>
    </row>
    <row r="6203" spans="1:22" x14ac:dyDescent="0.2">
      <c r="A6203" s="10">
        <f t="shared" si="1072"/>
        <v>259</v>
      </c>
      <c r="B6203" s="10">
        <f t="shared" si="1070"/>
        <v>6</v>
      </c>
      <c r="C6203" s="23">
        <v>10.4</v>
      </c>
      <c r="D6203" s="24">
        <v>0</v>
      </c>
      <c r="E6203" s="24">
        <v>0</v>
      </c>
      <c r="F6203" s="48"/>
      <c r="G6203" s="48"/>
      <c r="H6203" s="1">
        <f t="shared" si="1071"/>
        <v>1.8199339088127848</v>
      </c>
      <c r="I6203" s="1">
        <f t="shared" si="1065"/>
        <v>6.0488184001899352</v>
      </c>
      <c r="J6203" s="4">
        <f>B6203+('PV model'!$B$3/15)+(I6203/60)</f>
        <v>5.8241469733364992</v>
      </c>
      <c r="K6203" s="2">
        <f t="shared" si="1066"/>
        <v>92.637795399952509</v>
      </c>
      <c r="L6203" s="2">
        <f>DEGREES(ASIN((((COS(RADIANS('PV model'!$B$2))*COS(RADIANS(H6203))*COS(RADIANS(K6203)))+(SIN(RADIANS('PV model'!$B$2))*SIN(RADIANS(H6203)))))))</f>
        <v>6.8203395258676254E-3</v>
      </c>
      <c r="M6203" s="3">
        <f t="shared" si="1062"/>
        <v>6.8203395258676254E-3</v>
      </c>
      <c r="N6203" s="2">
        <f t="shared" si="1067"/>
        <v>86.795669026423894</v>
      </c>
      <c r="O6203" s="2">
        <f>IF('PV model'!$B$2&gt;0, 180-N6203,IF('PV model'!$B$2&lt;0,0-N6203,N6203))</f>
        <v>93.204330973576106</v>
      </c>
      <c r="P6203" s="2">
        <f>ABS(O6203-'PV model'!$B$5)</f>
        <v>111.79566902642389</v>
      </c>
      <c r="Q6203" s="3">
        <f t="shared" si="1063"/>
        <v>89.993179660474141</v>
      </c>
      <c r="R6203" s="3">
        <f t="shared" si="1068"/>
        <v>0</v>
      </c>
      <c r="S6203" s="3">
        <f t="shared" si="1064"/>
        <v>0</v>
      </c>
      <c r="T6203" s="3">
        <f>(0.5*(1-COS(RADIANS(90-$X$3)))*(D6203+E6203)*'PV model'!$B$4)</f>
        <v>0</v>
      </c>
      <c r="U6203" s="3">
        <f t="shared" si="1069"/>
        <v>0</v>
      </c>
      <c r="V6203" s="3">
        <f>('PV model'!$B$13*(U6203/1000)*(1-'PV model'!$B$14*((20+C6203)-25))*'PV model'!$B$10)/'PV model'!$B$12</f>
        <v>0</v>
      </c>
    </row>
    <row r="6204" spans="1:22" x14ac:dyDescent="0.2">
      <c r="A6204" s="10">
        <f t="shared" si="1072"/>
        <v>259</v>
      </c>
      <c r="B6204" s="10">
        <f t="shared" si="1070"/>
        <v>7</v>
      </c>
      <c r="C6204" s="23">
        <v>10.1</v>
      </c>
      <c r="D6204" s="24">
        <v>0</v>
      </c>
      <c r="E6204" s="24">
        <v>12.348000000000001</v>
      </c>
      <c r="F6204" s="48"/>
      <c r="G6204" s="48"/>
      <c r="H6204" s="1">
        <f t="shared" si="1071"/>
        <v>1.8199339088127848</v>
      </c>
      <c r="I6204" s="1">
        <f t="shared" si="1065"/>
        <v>6.0488184001899352</v>
      </c>
      <c r="J6204" s="4">
        <f>B6204+('PV model'!$B$3/15)+(I6204/60)</f>
        <v>6.8241469733364992</v>
      </c>
      <c r="K6204" s="2">
        <f t="shared" si="1066"/>
        <v>77.637795399952509</v>
      </c>
      <c r="L6204" s="2">
        <f>DEGREES(ASIN((((COS(RADIANS('PV model'!$B$2))*COS(RADIANS(H6204))*COS(RADIANS(K6204)))+(SIN(RADIANS('PV model'!$B$2))*SIN(RADIANS(H6204)))))))</f>
        <v>8.4747955110130277</v>
      </c>
      <c r="M6204" s="3">
        <f t="shared" si="1062"/>
        <v>8.4747955110130277</v>
      </c>
      <c r="N6204" s="2">
        <f t="shared" si="1067"/>
        <v>80.786773208302392</v>
      </c>
      <c r="O6204" s="2">
        <f>IF('PV model'!$B$2&gt;0, 180-N6204,IF('PV model'!$B$2&lt;0,0-N6204,N6204))</f>
        <v>99.213226791697608</v>
      </c>
      <c r="P6204" s="2">
        <f>ABS(O6204-'PV model'!$B$5)</f>
        <v>105.78677320830239</v>
      </c>
      <c r="Q6204" s="3">
        <f t="shared" si="1063"/>
        <v>81.525204488986972</v>
      </c>
      <c r="R6204" s="3">
        <f t="shared" si="1068"/>
        <v>0</v>
      </c>
      <c r="S6204" s="3">
        <f t="shared" si="1064"/>
        <v>12.348000000000001</v>
      </c>
      <c r="T6204" s="3">
        <f>(0.5*(1-COS(RADIANS(90-$X$3)))*(D6204+E6204)*'PV model'!$B$4)</f>
        <v>0</v>
      </c>
      <c r="U6204" s="3">
        <f t="shared" si="1069"/>
        <v>12.348000000000001</v>
      </c>
      <c r="V6204" s="3">
        <f>('PV model'!$B$13*(U6204/1000)*(1-'PV model'!$B$14*((20+C6204)-25))*'PV model'!$B$10)/'PV model'!$B$12</f>
        <v>1.2091262359680002</v>
      </c>
    </row>
    <row r="6205" spans="1:22" x14ac:dyDescent="0.2">
      <c r="A6205" s="10">
        <f t="shared" si="1072"/>
        <v>259</v>
      </c>
      <c r="B6205" s="10">
        <f t="shared" si="1070"/>
        <v>8</v>
      </c>
      <c r="C6205" s="23">
        <v>10.3</v>
      </c>
      <c r="D6205" s="24">
        <v>3.3673500000000001</v>
      </c>
      <c r="E6205" s="24">
        <v>64.385999999999996</v>
      </c>
      <c r="F6205" s="48"/>
      <c r="G6205" s="48"/>
      <c r="H6205" s="1">
        <f t="shared" si="1071"/>
        <v>1.8199339088127848</v>
      </c>
      <c r="I6205" s="1">
        <f t="shared" si="1065"/>
        <v>6.0488184001899352</v>
      </c>
      <c r="J6205" s="4">
        <f>B6205+('PV model'!$B$3/15)+(I6205/60)</f>
        <v>7.8241469733364992</v>
      </c>
      <c r="K6205" s="2">
        <f t="shared" si="1066"/>
        <v>62.637795399952509</v>
      </c>
      <c r="L6205" s="2">
        <f>DEGREES(ASIN((((COS(RADIANS('PV model'!$B$2))*COS(RADIANS(H6205))*COS(RADIANS(K6205)))+(SIN(RADIANS('PV model'!$B$2))*SIN(RADIANS(H6205)))))))</f>
        <v>16.640754374921251</v>
      </c>
      <c r="M6205" s="3">
        <f t="shared" si="1062"/>
        <v>16.640754374921251</v>
      </c>
      <c r="N6205" s="2">
        <f t="shared" si="1067"/>
        <v>67.891414177621485</v>
      </c>
      <c r="O6205" s="2">
        <f>IF('PV model'!$B$2&gt;0, 180-N6205,IF('PV model'!$B$2&lt;0,0-N6205,N6205))</f>
        <v>112.10858582237852</v>
      </c>
      <c r="P6205" s="2">
        <f>ABS(O6205-'PV model'!$B$5)</f>
        <v>92.891414177621485</v>
      </c>
      <c r="Q6205" s="3">
        <f t="shared" si="1063"/>
        <v>73.359245625078742</v>
      </c>
      <c r="R6205" s="3">
        <f t="shared" si="1068"/>
        <v>3.3673500000000014</v>
      </c>
      <c r="S6205" s="3">
        <f t="shared" si="1064"/>
        <v>65.947123695031905</v>
      </c>
      <c r="T6205" s="3">
        <f>(0.5*(1-COS(RADIANS(90-$X$3)))*(D6205+E6205)*'PV model'!$B$4)</f>
        <v>0</v>
      </c>
      <c r="U6205" s="3">
        <f t="shared" si="1069"/>
        <v>69.314473695031907</v>
      </c>
      <c r="V6205" s="3">
        <f>('PV model'!$B$13*(U6205/1000)*(1-'PV model'!$B$14*((20+C6205)-25))*'PV model'!$B$10)/'PV model'!$B$12</f>
        <v>6.7817868849956149</v>
      </c>
    </row>
    <row r="6206" spans="1:22" x14ac:dyDescent="0.2">
      <c r="A6206" s="10">
        <f t="shared" si="1072"/>
        <v>259</v>
      </c>
      <c r="B6206" s="10">
        <f t="shared" si="1070"/>
        <v>9</v>
      </c>
      <c r="C6206" s="23">
        <v>11</v>
      </c>
      <c r="D6206" s="24">
        <v>193.06139999999999</v>
      </c>
      <c r="E6206" s="24">
        <v>123.47999999999999</v>
      </c>
      <c r="F6206" s="48"/>
      <c r="G6206" s="48"/>
      <c r="H6206" s="1">
        <f t="shared" si="1071"/>
        <v>1.8199339088127848</v>
      </c>
      <c r="I6206" s="1">
        <f t="shared" si="1065"/>
        <v>6.0488184001899352</v>
      </c>
      <c r="J6206" s="4">
        <f>B6206+('PV model'!$B$3/15)+(I6206/60)</f>
        <v>8.8241469733364983</v>
      </c>
      <c r="K6206" s="2">
        <f t="shared" si="1066"/>
        <v>47.637795399952523</v>
      </c>
      <c r="L6206" s="2">
        <f>DEGREES(ASIN((((COS(RADIANS('PV model'!$B$2))*COS(RADIANS(H6206))*COS(RADIANS(K6206)))+(SIN(RADIANS('PV model'!$B$2))*SIN(RADIANS(H6206)))))))</f>
        <v>24.056266262664977</v>
      </c>
      <c r="M6206" s="3">
        <f t="shared" si="1062"/>
        <v>24.056266262664977</v>
      </c>
      <c r="N6206" s="2">
        <f t="shared" si="1067"/>
        <v>53.976197971268626</v>
      </c>
      <c r="O6206" s="2">
        <f>IF('PV model'!$B$2&gt;0, 180-N6206,IF('PV model'!$B$2&lt;0,0-N6206,N6206))</f>
        <v>126.02380202873138</v>
      </c>
      <c r="P6206" s="2">
        <f>ABS(O6206-'PV model'!$B$5)</f>
        <v>78.976197971268618</v>
      </c>
      <c r="Q6206" s="3">
        <f t="shared" si="1063"/>
        <v>65.943733737335023</v>
      </c>
      <c r="R6206" s="3">
        <f t="shared" si="1068"/>
        <v>193.06139999999999</v>
      </c>
      <c r="S6206" s="3">
        <f t="shared" si="1064"/>
        <v>157.21729991341101</v>
      </c>
      <c r="T6206" s="3">
        <f>(0.5*(1-COS(RADIANS(90-$X$3)))*(D6206+E6206)*'PV model'!$B$4)</f>
        <v>0</v>
      </c>
      <c r="U6206" s="3">
        <f t="shared" si="1069"/>
        <v>350.278699913411</v>
      </c>
      <c r="V6206" s="3">
        <f>('PV model'!$B$13*(U6206/1000)*(1-'PV model'!$B$14*((20+C6206)-25))*'PV model'!$B$10)/'PV model'!$B$12</f>
        <v>34.17352623110429</v>
      </c>
    </row>
    <row r="6207" spans="1:22" x14ac:dyDescent="0.2">
      <c r="A6207" s="10">
        <f t="shared" si="1072"/>
        <v>259</v>
      </c>
      <c r="B6207" s="10">
        <f t="shared" si="1070"/>
        <v>10</v>
      </c>
      <c r="C6207" s="23">
        <v>11.8</v>
      </c>
      <c r="D6207" s="24">
        <v>182.95935</v>
      </c>
      <c r="E6207" s="24">
        <v>194.922</v>
      </c>
      <c r="F6207" s="48"/>
      <c r="G6207" s="48"/>
      <c r="H6207" s="1">
        <f t="shared" si="1071"/>
        <v>1.8199339088127848</v>
      </c>
      <c r="I6207" s="1">
        <f t="shared" si="1065"/>
        <v>6.0488184001899352</v>
      </c>
      <c r="J6207" s="4">
        <f>B6207+('PV model'!$B$3/15)+(I6207/60)</f>
        <v>9.8241469733364983</v>
      </c>
      <c r="K6207" s="2">
        <f t="shared" si="1066"/>
        <v>32.637795399952523</v>
      </c>
      <c r="L6207" s="2">
        <f>DEGREES(ASIN((((COS(RADIANS('PV model'!$B$2))*COS(RADIANS(H6207))*COS(RADIANS(K6207)))+(SIN(RADIANS('PV model'!$B$2))*SIN(RADIANS(H6207)))))))</f>
        <v>30.192134764234176</v>
      </c>
      <c r="M6207" s="3">
        <f t="shared" si="1062"/>
        <v>30.192134764234176</v>
      </c>
      <c r="N6207" s="2">
        <f t="shared" si="1067"/>
        <v>38.583704098227287</v>
      </c>
      <c r="O6207" s="2">
        <f>IF('PV model'!$B$2&gt;0, 180-N6207,IF('PV model'!$B$2&lt;0,0-N6207,N6207))</f>
        <v>141.41629590177271</v>
      </c>
      <c r="P6207" s="2">
        <f>ABS(O6207-'PV model'!$B$5)</f>
        <v>63.583704098227287</v>
      </c>
      <c r="Q6207" s="3">
        <f t="shared" si="1063"/>
        <v>59.807865235765817</v>
      </c>
      <c r="R6207" s="3">
        <f t="shared" si="1068"/>
        <v>182.95935000000003</v>
      </c>
      <c r="S6207" s="3">
        <f t="shared" si="1064"/>
        <v>246.60572274446045</v>
      </c>
      <c r="T6207" s="3">
        <f>(0.5*(1-COS(RADIANS(90-$X$3)))*(D6207+E6207)*'PV model'!$B$4)</f>
        <v>0</v>
      </c>
      <c r="U6207" s="3">
        <f t="shared" si="1069"/>
        <v>429.56507274446051</v>
      </c>
      <c r="V6207" s="3">
        <f>('PV model'!$B$13*(U6207/1000)*(1-'PV model'!$B$14*((20+C6207)-25))*'PV model'!$B$10)/'PV model'!$B$12</f>
        <v>41.771375040470481</v>
      </c>
    </row>
    <row r="6208" spans="1:22" x14ac:dyDescent="0.2">
      <c r="A6208" s="10">
        <f t="shared" si="1072"/>
        <v>259</v>
      </c>
      <c r="B6208" s="10">
        <f t="shared" si="1070"/>
        <v>11</v>
      </c>
      <c r="C6208" s="23">
        <v>12.4</v>
      </c>
      <c r="D6208" s="24">
        <v>460.2045</v>
      </c>
      <c r="E6208" s="24">
        <v>183.45599999999999</v>
      </c>
      <c r="F6208" s="48"/>
      <c r="G6208" s="48"/>
      <c r="H6208" s="1">
        <f t="shared" si="1071"/>
        <v>1.8199339088127848</v>
      </c>
      <c r="I6208" s="1">
        <f t="shared" si="1065"/>
        <v>6.0488184001899352</v>
      </c>
      <c r="J6208" s="4">
        <f>B6208+('PV model'!$B$3/15)+(I6208/60)</f>
        <v>10.824146973336498</v>
      </c>
      <c r="K6208" s="2">
        <f t="shared" si="1066"/>
        <v>17.637795399952523</v>
      </c>
      <c r="L6208" s="2">
        <f>DEGREES(ASIN((((COS(RADIANS('PV model'!$B$2))*COS(RADIANS(H6208))*COS(RADIANS(K6208)))+(SIN(RADIANS('PV model'!$B$2))*SIN(RADIANS(H6208)))))))</f>
        <v>34.449578977523224</v>
      </c>
      <c r="M6208" s="3">
        <f t="shared" si="1062"/>
        <v>34.449578977523224</v>
      </c>
      <c r="N6208" s="2">
        <f t="shared" si="1067"/>
        <v>21.546302616941144</v>
      </c>
      <c r="O6208" s="2">
        <f>IF('PV model'!$B$2&gt;0, 180-N6208,IF('PV model'!$B$2&lt;0,0-N6208,N6208))</f>
        <v>158.45369738305885</v>
      </c>
      <c r="P6208" s="2">
        <f>ABS(O6208-'PV model'!$B$5)</f>
        <v>46.546302616941148</v>
      </c>
      <c r="Q6208" s="3">
        <f t="shared" si="1063"/>
        <v>55.550421022476776</v>
      </c>
      <c r="R6208" s="3">
        <f t="shared" si="1068"/>
        <v>460.20449999999994</v>
      </c>
      <c r="S6208" s="3">
        <f t="shared" si="1064"/>
        <v>248.40893034381585</v>
      </c>
      <c r="T6208" s="3">
        <f>(0.5*(1-COS(RADIANS(90-$X$3)))*(D6208+E6208)*'PV model'!$B$4)</f>
        <v>0</v>
      </c>
      <c r="U6208" s="3">
        <f t="shared" si="1069"/>
        <v>708.61343034381582</v>
      </c>
      <c r="V6208" s="3">
        <f>('PV model'!$B$13*(U6208/1000)*(1-'PV model'!$B$14*((20+C6208)-25))*'PV model'!$B$10)/'PV model'!$B$12</f>
        <v>68.736341741651657</v>
      </c>
    </row>
    <row r="6209" spans="1:22" x14ac:dyDescent="0.2">
      <c r="A6209" s="10">
        <f t="shared" si="1072"/>
        <v>259</v>
      </c>
      <c r="B6209" s="10">
        <f t="shared" si="1070"/>
        <v>12</v>
      </c>
      <c r="C6209" s="23">
        <v>11.9</v>
      </c>
      <c r="D6209" s="24">
        <v>532.04129999999998</v>
      </c>
      <c r="E6209" s="24">
        <v>176.4</v>
      </c>
      <c r="F6209" s="48"/>
      <c r="G6209" s="48"/>
      <c r="H6209" s="1">
        <f t="shared" si="1071"/>
        <v>1.8199339088127848</v>
      </c>
      <c r="I6209" s="1">
        <f t="shared" si="1065"/>
        <v>6.0488184001899352</v>
      </c>
      <c r="J6209" s="4">
        <f>B6209+('PV model'!$B$3/15)+(I6209/60)</f>
        <v>11.824146973336498</v>
      </c>
      <c r="K6209" s="2">
        <f t="shared" si="1066"/>
        <v>2.637795399952525</v>
      </c>
      <c r="L6209" s="2">
        <f>DEGREES(ASIN((((COS(RADIANS('PV model'!$B$2))*COS(RADIANS(H6209))*COS(RADIANS(K6209)))+(SIN(RADIANS('PV model'!$B$2))*SIN(RADIANS(H6209)))))))</f>
        <v>36.277289935606355</v>
      </c>
      <c r="M6209" s="3">
        <f t="shared" si="1062"/>
        <v>36.277289935606355</v>
      </c>
      <c r="N6209" s="2">
        <f t="shared" si="1067"/>
        <v>3.2710087019852896</v>
      </c>
      <c r="O6209" s="2">
        <f>IF('PV model'!$B$2&gt;0, 180-N6209,IF('PV model'!$B$2&lt;0,0-N6209,N6209))</f>
        <v>176.72899129801471</v>
      </c>
      <c r="P6209" s="2">
        <f>ABS(O6209-'PV model'!$B$5)</f>
        <v>28.271008701985295</v>
      </c>
      <c r="Q6209" s="3">
        <f t="shared" si="1063"/>
        <v>53.722710064393645</v>
      </c>
      <c r="R6209" s="3">
        <f t="shared" si="1068"/>
        <v>532.04130000000009</v>
      </c>
      <c r="S6209" s="3">
        <f t="shared" si="1064"/>
        <v>241.03299939152512</v>
      </c>
      <c r="T6209" s="3">
        <f>(0.5*(1-COS(RADIANS(90-$X$3)))*(D6209+E6209)*'PV model'!$B$4)</f>
        <v>0</v>
      </c>
      <c r="U6209" s="3">
        <f t="shared" si="1069"/>
        <v>773.07429939152519</v>
      </c>
      <c r="V6209" s="3">
        <f>('PV model'!$B$13*(U6209/1000)*(1-'PV model'!$B$14*((20+C6209)-25))*'PV model'!$B$10)/'PV model'!$B$12</f>
        <v>75.143675374882775</v>
      </c>
    </row>
    <row r="6210" spans="1:22" x14ac:dyDescent="0.2">
      <c r="A6210" s="10">
        <f t="shared" si="1072"/>
        <v>259</v>
      </c>
      <c r="B6210" s="10">
        <f t="shared" si="1070"/>
        <v>13</v>
      </c>
      <c r="C6210" s="23">
        <v>13.2</v>
      </c>
      <c r="D6210" s="24">
        <v>670.10265000000004</v>
      </c>
      <c r="E6210" s="24">
        <v>154.35</v>
      </c>
      <c r="F6210" s="48"/>
      <c r="G6210" s="48"/>
      <c r="H6210" s="1">
        <f t="shared" si="1071"/>
        <v>1.8199339088127848</v>
      </c>
      <c r="I6210" s="1">
        <f t="shared" si="1065"/>
        <v>6.0488184001899352</v>
      </c>
      <c r="J6210" s="4">
        <f>B6210+('PV model'!$B$3/15)+(I6210/60)</f>
        <v>12.824146973336498</v>
      </c>
      <c r="K6210" s="2">
        <f t="shared" si="1066"/>
        <v>-12.362204600047475</v>
      </c>
      <c r="L6210" s="2">
        <f>DEGREES(ASIN((((COS(RADIANS('PV model'!$B$2))*COS(RADIANS(H6210))*COS(RADIANS(K6210)))+(SIN(RADIANS('PV model'!$B$2))*SIN(RADIANS(H6210)))))))</f>
        <v>35.391996569407411</v>
      </c>
      <c r="M6210" s="3">
        <f t="shared" si="1062"/>
        <v>35.391996569407411</v>
      </c>
      <c r="N6210" s="2">
        <f t="shared" si="1067"/>
        <v>-15.217780375993131</v>
      </c>
      <c r="O6210" s="2">
        <f>IF('PV model'!$B$2&gt;0, 180-N6210,IF('PV model'!$B$2&lt;0,0-N6210,N6210))</f>
        <v>195.21778037599313</v>
      </c>
      <c r="P6210" s="2">
        <f>ABS(O6210-'PV model'!$B$5)</f>
        <v>9.7822196240068706</v>
      </c>
      <c r="Q6210" s="3">
        <f t="shared" si="1063"/>
        <v>54.608003430592589</v>
      </c>
      <c r="R6210" s="3">
        <f t="shared" si="1068"/>
        <v>670.10265000000004</v>
      </c>
      <c r="S6210" s="3">
        <f t="shared" si="1064"/>
        <v>212.36223182818097</v>
      </c>
      <c r="T6210" s="3">
        <f>(0.5*(1-COS(RADIANS(90-$X$3)))*(D6210+E6210)*'PV model'!$B$4)</f>
        <v>0</v>
      </c>
      <c r="U6210" s="3">
        <f t="shared" si="1069"/>
        <v>882.46488182818098</v>
      </c>
      <c r="V6210" s="3">
        <f>('PV model'!$B$13*(U6210/1000)*(1-'PV model'!$B$14*((20+C6210)-25))*'PV model'!$B$10)/'PV model'!$B$12</f>
        <v>85.317862569073483</v>
      </c>
    </row>
    <row r="6211" spans="1:22" x14ac:dyDescent="0.2">
      <c r="A6211" s="10">
        <f t="shared" si="1072"/>
        <v>259</v>
      </c>
      <c r="B6211" s="10">
        <f t="shared" si="1070"/>
        <v>14</v>
      </c>
      <c r="C6211" s="23">
        <v>12.9</v>
      </c>
      <c r="D6211" s="24">
        <v>593.77605000000005</v>
      </c>
      <c r="E6211" s="24">
        <v>173.75400000000002</v>
      </c>
      <c r="F6211" s="48"/>
      <c r="G6211" s="48"/>
      <c r="H6211" s="1">
        <f t="shared" si="1071"/>
        <v>1.8199339088127848</v>
      </c>
      <c r="I6211" s="1">
        <f t="shared" si="1065"/>
        <v>6.0488184001899352</v>
      </c>
      <c r="J6211" s="4">
        <f>B6211+('PV model'!$B$3/15)+(I6211/60)</f>
        <v>13.824146973336498</v>
      </c>
      <c r="K6211" s="2">
        <f t="shared" si="1066"/>
        <v>-27.362204600047477</v>
      </c>
      <c r="L6211" s="2">
        <f>DEGREES(ASIN((((COS(RADIANS('PV model'!$B$2))*COS(RADIANS(H6211))*COS(RADIANS(K6211)))+(SIN(RADIANS('PV model'!$B$2))*SIN(RADIANS(H6211)))))))</f>
        <v>31.934893882601738</v>
      </c>
      <c r="M6211" s="3">
        <f t="shared" si="1062"/>
        <v>31.934893882601738</v>
      </c>
      <c r="N6211" s="2">
        <f t="shared" si="1067"/>
        <v>-32.772830292652962</v>
      </c>
      <c r="O6211" s="2">
        <f>IF('PV model'!$B$2&gt;0, 180-N6211,IF('PV model'!$B$2&lt;0,0-N6211,N6211))</f>
        <v>212.77283029265297</v>
      </c>
      <c r="P6211" s="2">
        <f>ABS(O6211-'PV model'!$B$5)</f>
        <v>7.7728302926529693</v>
      </c>
      <c r="Q6211" s="3">
        <f t="shared" si="1063"/>
        <v>58.065106117398258</v>
      </c>
      <c r="R6211" s="3">
        <f t="shared" si="1068"/>
        <v>593.77605000000028</v>
      </c>
      <c r="S6211" s="3">
        <f t="shared" si="1064"/>
        <v>235.81466741452658</v>
      </c>
      <c r="T6211" s="3">
        <f>(0.5*(1-COS(RADIANS(90-$X$3)))*(D6211+E6211)*'PV model'!$B$4)</f>
        <v>0</v>
      </c>
      <c r="U6211" s="3">
        <f t="shared" si="1069"/>
        <v>829.59071741452681</v>
      </c>
      <c r="V6211" s="3">
        <f>('PV model'!$B$13*(U6211/1000)*(1-'PV model'!$B$14*((20+C6211)-25))*'PV model'!$B$10)/'PV model'!$B$12</f>
        <v>80.305430048393006</v>
      </c>
    </row>
    <row r="6212" spans="1:22" x14ac:dyDescent="0.2">
      <c r="A6212" s="10">
        <f t="shared" si="1072"/>
        <v>259</v>
      </c>
      <c r="B6212" s="10">
        <f t="shared" si="1070"/>
        <v>15</v>
      </c>
      <c r="C6212" s="23">
        <v>13.6</v>
      </c>
      <c r="D6212" s="24">
        <v>87.551100000000005</v>
      </c>
      <c r="E6212" s="24">
        <v>191.39400000000001</v>
      </c>
      <c r="F6212" s="48"/>
      <c r="G6212" s="48"/>
      <c r="H6212" s="1">
        <f t="shared" si="1071"/>
        <v>1.8199339088127848</v>
      </c>
      <c r="I6212" s="1">
        <f t="shared" si="1065"/>
        <v>6.0488184001899352</v>
      </c>
      <c r="J6212" s="4">
        <f>B6212+('PV model'!$B$3/15)+(I6212/60)</f>
        <v>14.824146973336498</v>
      </c>
      <c r="K6212" s="2">
        <f t="shared" si="1066"/>
        <v>-42.362204600047477</v>
      </c>
      <c r="L6212" s="2">
        <f>DEGREES(ASIN((((COS(RADIANS('PV model'!$B$2))*COS(RADIANS(H6212))*COS(RADIANS(K6212)))+(SIN(RADIANS('PV model'!$B$2))*SIN(RADIANS(H6212)))))))</f>
        <v>26.390039474333715</v>
      </c>
      <c r="M6212" s="3">
        <f t="shared" si="1062"/>
        <v>26.390039474333715</v>
      </c>
      <c r="N6212" s="2">
        <f t="shared" si="1067"/>
        <v>-48.748580036686626</v>
      </c>
      <c r="O6212" s="2">
        <f>IF('PV model'!$B$2&gt;0, 180-N6212,IF('PV model'!$B$2&lt;0,0-N6212,N6212))</f>
        <v>228.74858003668663</v>
      </c>
      <c r="P6212" s="2">
        <f>ABS(O6212-'PV model'!$B$5)</f>
        <v>23.748580036686633</v>
      </c>
      <c r="Q6212" s="3">
        <f t="shared" si="1063"/>
        <v>63.609960525666281</v>
      </c>
      <c r="R6212" s="3">
        <f t="shared" si="1068"/>
        <v>87.551100000000005</v>
      </c>
      <c r="S6212" s="3">
        <f t="shared" si="1064"/>
        <v>225.02942309262411</v>
      </c>
      <c r="T6212" s="3">
        <f>(0.5*(1-COS(RADIANS(90-$X$3)))*(D6212+E6212)*'PV model'!$B$4)</f>
        <v>0</v>
      </c>
      <c r="U6212" s="3">
        <f t="shared" si="1069"/>
        <v>312.58052309262411</v>
      </c>
      <c r="V6212" s="3">
        <f>('PV model'!$B$13*(U6212/1000)*(1-'PV model'!$B$14*((20+C6212)-25))*'PV model'!$B$10)/'PV model'!$B$12</f>
        <v>30.170702199699853</v>
      </c>
    </row>
    <row r="6213" spans="1:22" x14ac:dyDescent="0.2">
      <c r="A6213" s="10">
        <f t="shared" si="1072"/>
        <v>259</v>
      </c>
      <c r="B6213" s="10">
        <f t="shared" si="1070"/>
        <v>16</v>
      </c>
      <c r="C6213" s="23">
        <v>12.1</v>
      </c>
      <c r="D6213" s="24">
        <v>327.75540000000001</v>
      </c>
      <c r="E6213" s="24">
        <v>154.35</v>
      </c>
      <c r="F6213" s="48"/>
      <c r="G6213" s="48"/>
      <c r="H6213" s="1">
        <f t="shared" si="1071"/>
        <v>1.8199339088127848</v>
      </c>
      <c r="I6213" s="1">
        <f t="shared" si="1065"/>
        <v>6.0488184001899352</v>
      </c>
      <c r="J6213" s="4">
        <f>B6213+('PV model'!$B$3/15)+(I6213/60)</f>
        <v>15.824146973336498</v>
      </c>
      <c r="K6213" s="2">
        <f t="shared" si="1066"/>
        <v>-57.362204600047477</v>
      </c>
      <c r="L6213" s="2">
        <f>DEGREES(ASIN((((COS(RADIANS('PV model'!$B$2))*COS(RADIANS(H6213))*COS(RADIANS(K6213)))+(SIN(RADIANS('PV model'!$B$2))*SIN(RADIANS(H6213)))))))</f>
        <v>19.359647440500382</v>
      </c>
      <c r="M6213" s="3">
        <f t="shared" si="1062"/>
        <v>19.359647440500382</v>
      </c>
      <c r="N6213" s="2">
        <f t="shared" si="1067"/>
        <v>-63.140294164880586</v>
      </c>
      <c r="O6213" s="2">
        <f>IF('PV model'!$B$2&gt;0, 180-N6213,IF('PV model'!$B$2&lt;0,0-N6213,N6213))</f>
        <v>243.14029416488057</v>
      </c>
      <c r="P6213" s="2">
        <f>ABS(O6213-'PV model'!$B$5)</f>
        <v>38.140294164880572</v>
      </c>
      <c r="Q6213" s="3">
        <f t="shared" si="1063"/>
        <v>70.640352559499618</v>
      </c>
      <c r="R6213" s="3">
        <f t="shared" si="1068"/>
        <v>327.75540000000007</v>
      </c>
      <c r="S6213" s="3">
        <f t="shared" si="1064"/>
        <v>193.65087744967241</v>
      </c>
      <c r="T6213" s="3">
        <f>(0.5*(1-COS(RADIANS(90-$X$3)))*(D6213+E6213)*'PV model'!$B$4)</f>
        <v>0</v>
      </c>
      <c r="U6213" s="3">
        <f t="shared" si="1069"/>
        <v>521.40627744967242</v>
      </c>
      <c r="V6213" s="3">
        <f>('PV model'!$B$13*(U6213/1000)*(1-'PV model'!$B$14*((20+C6213)-25))*'PV model'!$B$10)/'PV model'!$B$12</f>
        <v>50.639569983443366</v>
      </c>
    </row>
    <row r="6214" spans="1:22" x14ac:dyDescent="0.2">
      <c r="A6214" s="10">
        <f t="shared" si="1072"/>
        <v>259</v>
      </c>
      <c r="B6214" s="10">
        <f t="shared" si="1070"/>
        <v>17</v>
      </c>
      <c r="C6214" s="23">
        <v>12.1</v>
      </c>
      <c r="D6214" s="24">
        <v>123.4695</v>
      </c>
      <c r="E6214" s="24">
        <v>107.60399999999998</v>
      </c>
      <c r="F6214" s="48"/>
      <c r="G6214" s="48"/>
      <c r="H6214" s="1">
        <f t="shared" si="1071"/>
        <v>1.8199339088127848</v>
      </c>
      <c r="I6214" s="1">
        <f t="shared" si="1065"/>
        <v>6.0488184001899352</v>
      </c>
      <c r="J6214" s="4">
        <f>B6214+('PV model'!$B$3/15)+(I6214/60)</f>
        <v>16.824146973336497</v>
      </c>
      <c r="K6214" s="2">
        <f t="shared" si="1066"/>
        <v>-72.362204600047448</v>
      </c>
      <c r="L6214" s="2">
        <f>DEGREES(ASIN((((COS(RADIANS('PV model'!$B$2))*COS(RADIANS(H6214))*COS(RADIANS(K6214)))+(SIN(RADIANS('PV model'!$B$2))*SIN(RADIANS(H6214)))))))</f>
        <v>11.402887198725848</v>
      </c>
      <c r="M6214" s="3">
        <f t="shared" ref="M6214:M6277" si="1073">IF(L6214&gt;0, L6214, 0)</f>
        <v>11.402887198725848</v>
      </c>
      <c r="N6214" s="2">
        <f t="shared" si="1067"/>
        <v>-76.334189357632425</v>
      </c>
      <c r="O6214" s="2">
        <f>IF('PV model'!$B$2&gt;0, 180-N6214,IF('PV model'!$B$2&lt;0,0-N6214,N6214))</f>
        <v>256.33418935763245</v>
      </c>
      <c r="P6214" s="2">
        <f>ABS(O6214-'PV model'!$B$5)</f>
        <v>51.334189357632454</v>
      </c>
      <c r="Q6214" s="3">
        <f t="shared" ref="Q6214:Q6277" si="1074">DEGREES(ACOS((SIN(RADIANS(L6214))*COS(RADIANS(90-$X$3))+COS(RADIANS(L6214))*COS(RADIANS(P6214))*SIN(RADIANS(90-$X$3)))))</f>
        <v>78.59711280127415</v>
      </c>
      <c r="R6214" s="3">
        <f t="shared" si="1068"/>
        <v>123.46950000000001</v>
      </c>
      <c r="S6214" s="3">
        <f t="shared" ref="S6214:S6277" si="1075">IF($Z$3=TRUE, IF(E6214=0,0,E6214*(0.5*(1+COS(RADIANS(90-$X$3))*(1+(1-(E6214^2/(D6214+E6214)^2))*(SIN(RADIANS(0.5*$X$3))^3)))*(1+(1-(E6214^2/(D6214+E6214)^2))*(COS(RADIANS(Q6214))^2)*(SIN(RADIANS(90-L6214))^3)))), IF(E6214=0,0,E6214*(0.5*(1+COS(RADIANS(90-$X$3))))))</f>
        <v>126.0332817177905</v>
      </c>
      <c r="T6214" s="3">
        <f>(0.5*(1-COS(RADIANS(90-$X$3)))*(D6214+E6214)*'PV model'!$B$4)</f>
        <v>0</v>
      </c>
      <c r="U6214" s="3">
        <f t="shared" si="1069"/>
        <v>249.50278171779053</v>
      </c>
      <c r="V6214" s="3">
        <f>('PV model'!$B$13*(U6214/1000)*(1-'PV model'!$B$14*((20+C6214)-25))*'PV model'!$B$10)/'PV model'!$B$12</f>
        <v>24.231993595591845</v>
      </c>
    </row>
    <row r="6215" spans="1:22" x14ac:dyDescent="0.2">
      <c r="A6215" s="10">
        <f t="shared" si="1072"/>
        <v>259</v>
      </c>
      <c r="B6215" s="10">
        <f t="shared" si="1070"/>
        <v>18</v>
      </c>
      <c r="C6215" s="23">
        <v>10.8</v>
      </c>
      <c r="D6215" s="24">
        <v>0</v>
      </c>
      <c r="E6215" s="24">
        <v>20.286000000000001</v>
      </c>
      <c r="F6215" s="48"/>
      <c r="G6215" s="48"/>
      <c r="H6215" s="1">
        <f t="shared" si="1071"/>
        <v>1.8199339088127848</v>
      </c>
      <c r="I6215" s="1">
        <f t="shared" ref="I6215:I6278" si="1076">9.87*SIN(RADIANS(1.978*A6215-160.22))-7.53*COS(RADIANS(0.989*A6215-80.11))-1.5*SIN((RADIANS(0.989*A6215-80.11)))</f>
        <v>6.0488184001899352</v>
      </c>
      <c r="J6215" s="4">
        <f>B6215+('PV model'!$B$3/15)+(I6215/60)</f>
        <v>17.824146973336497</v>
      </c>
      <c r="K6215" s="2">
        <f t="shared" ref="K6215:K6278" si="1077">15*(12-J6215)</f>
        <v>-87.362204600047448</v>
      </c>
      <c r="L6215" s="2">
        <f>DEGREES(ASIN((((COS(RADIANS('PV model'!$B$2))*COS(RADIANS(H6215))*COS(RADIANS(K6215)))+(SIN(RADIANS('PV model'!$B$2))*SIN(RADIANS(H6215)))))))</f>
        <v>2.9937476953064657</v>
      </c>
      <c r="M6215" s="3">
        <f t="shared" si="1073"/>
        <v>2.9937476953064657</v>
      </c>
      <c r="N6215" s="2">
        <f t="shared" ref="N6215:N6278" si="1078">DEGREES(ASIN((COS(RADIANS(H6215))*SIN(RADIANS(K6215)))/COS(RADIANS(L6215))))</f>
        <v>-88.857000712940078</v>
      </c>
      <c r="O6215" s="2">
        <f>IF('PV model'!$B$2&gt;0, 180-N6215,IF('PV model'!$B$2&lt;0,0-N6215,N6215))</f>
        <v>268.85700071294008</v>
      </c>
      <c r="P6215" s="2">
        <f>ABS(O6215-'PV model'!$B$5)</f>
        <v>63.857000712940078</v>
      </c>
      <c r="Q6215" s="3">
        <f t="shared" si="1074"/>
        <v>87.006252304693533</v>
      </c>
      <c r="R6215" s="3">
        <f t="shared" ref="R6215:R6278" si="1079">IF(D6215=0,0,D6215*COS(RADIANS(Q6215))/SIN(RADIANS(L6215)))</f>
        <v>0</v>
      </c>
      <c r="S6215" s="3">
        <f t="shared" si="1075"/>
        <v>20.286000000000001</v>
      </c>
      <c r="T6215" s="3">
        <f>(0.5*(1-COS(RADIANS(90-$X$3)))*(D6215+E6215)*'PV model'!$B$4)</f>
        <v>0</v>
      </c>
      <c r="U6215" s="3">
        <f t="shared" ref="U6215:U6278" si="1080">R6215+S6215+T6215</f>
        <v>20.286000000000001</v>
      </c>
      <c r="V6215" s="3">
        <f>('PV model'!$B$13*(U6215/1000)*(1-'PV model'!$B$14*((20+C6215)-25))*'PV model'!$B$10)/'PV model'!$B$12</f>
        <v>1.9807438654079998</v>
      </c>
    </row>
    <row r="6216" spans="1:22" x14ac:dyDescent="0.2">
      <c r="A6216" s="10">
        <f t="shared" si="1072"/>
        <v>259</v>
      </c>
      <c r="B6216" s="10">
        <f t="shared" ref="B6216:B6279" si="1081">IF(B6215&lt;24,B6215+1,1)</f>
        <v>19</v>
      </c>
      <c r="C6216" s="23">
        <v>10.3</v>
      </c>
      <c r="D6216" s="24">
        <v>0</v>
      </c>
      <c r="E6216" s="24">
        <v>5.2920000000000007</v>
      </c>
      <c r="F6216" s="48"/>
      <c r="G6216" s="48"/>
      <c r="H6216" s="1">
        <f t="shared" ref="H6216:H6279" si="1082">(23.465*SIN(RADIANS(280.1+0.9863*A6216)))</f>
        <v>1.8199339088127848</v>
      </c>
      <c r="I6216" s="1">
        <f t="shared" si="1076"/>
        <v>6.0488184001899352</v>
      </c>
      <c r="J6216" s="4">
        <f>B6216+('PV model'!$B$3/15)+(I6216/60)</f>
        <v>18.824146973336497</v>
      </c>
      <c r="K6216" s="2">
        <f t="shared" si="1077"/>
        <v>-102.36220460004745</v>
      </c>
      <c r="L6216" s="2">
        <f>DEGREES(ASIN((((COS(RADIANS('PV model'!$B$2))*COS(RADIANS(H6216))*COS(RADIANS(K6216)))+(SIN(RADIANS('PV model'!$B$2))*SIN(RADIANS(H6216)))))))</f>
        <v>-5.4529491066777958</v>
      </c>
      <c r="M6216" s="3">
        <f t="shared" si="1073"/>
        <v>0</v>
      </c>
      <c r="N6216" s="2">
        <f t="shared" si="1078"/>
        <v>-78.742384601539257</v>
      </c>
      <c r="O6216" s="2">
        <f>IF('PV model'!$B$2&gt;0, 180-N6216,IF('PV model'!$B$2&lt;0,0-N6216,N6216))</f>
        <v>258.74238460153924</v>
      </c>
      <c r="P6216" s="2">
        <f>ABS(O6216-'PV model'!$B$5)</f>
        <v>53.742384601539243</v>
      </c>
      <c r="Q6216" s="3">
        <f t="shared" si="1074"/>
        <v>95.452949106677806</v>
      </c>
      <c r="R6216" s="3">
        <f t="shared" si="1079"/>
        <v>0</v>
      </c>
      <c r="S6216" s="3">
        <f t="shared" si="1075"/>
        <v>5.2920000000000007</v>
      </c>
      <c r="T6216" s="3">
        <f>(0.5*(1-COS(RADIANS(90-$X$3)))*(D6216+E6216)*'PV model'!$B$4)</f>
        <v>0</v>
      </c>
      <c r="U6216" s="3">
        <f t="shared" si="1080"/>
        <v>5.2920000000000007</v>
      </c>
      <c r="V6216" s="3">
        <f>('PV model'!$B$13*(U6216/1000)*(1-'PV model'!$B$14*((20+C6216)-25))*'PV model'!$B$10)/'PV model'!$B$12</f>
        <v>0.51777376761600002</v>
      </c>
    </row>
    <row r="6217" spans="1:22" x14ac:dyDescent="0.2">
      <c r="A6217" s="10">
        <f t="shared" si="1072"/>
        <v>259</v>
      </c>
      <c r="B6217" s="10">
        <f t="shared" si="1081"/>
        <v>20</v>
      </c>
      <c r="C6217" s="23">
        <v>10.6</v>
      </c>
      <c r="D6217" s="24">
        <v>0</v>
      </c>
      <c r="E6217" s="24">
        <v>0</v>
      </c>
      <c r="F6217" s="48"/>
      <c r="G6217" s="48"/>
      <c r="H6217" s="1">
        <f t="shared" si="1082"/>
        <v>1.8199339088127848</v>
      </c>
      <c r="I6217" s="1">
        <f t="shared" si="1076"/>
        <v>6.0488184001899352</v>
      </c>
      <c r="J6217" s="4">
        <f>B6217+('PV model'!$B$3/15)+(I6217/60)</f>
        <v>19.824146973336497</v>
      </c>
      <c r="K6217" s="2">
        <f t="shared" si="1077"/>
        <v>-117.36220460004745</v>
      </c>
      <c r="L6217" s="2">
        <f>DEGREES(ASIN((((COS(RADIANS('PV model'!$B$2))*COS(RADIANS(H6217))*COS(RADIANS(K6217)))+(SIN(RADIANS('PV model'!$B$2))*SIN(RADIANS(H6217)))))))</f>
        <v>-13.534093692146678</v>
      </c>
      <c r="M6217" s="3">
        <f t="shared" si="1073"/>
        <v>0</v>
      </c>
      <c r="N6217" s="2">
        <f t="shared" si="1078"/>
        <v>-65.926748138363777</v>
      </c>
      <c r="O6217" s="2">
        <f>IF('PV model'!$B$2&gt;0, 180-N6217,IF('PV model'!$B$2&lt;0,0-N6217,N6217))</f>
        <v>245.92674813836379</v>
      </c>
      <c r="P6217" s="2">
        <f>ABS(O6217-'PV model'!$B$5)</f>
        <v>40.926748138363791</v>
      </c>
      <c r="Q6217" s="3">
        <f t="shared" si="1074"/>
        <v>103.53409369214667</v>
      </c>
      <c r="R6217" s="3">
        <f t="shared" si="1079"/>
        <v>0</v>
      </c>
      <c r="S6217" s="3">
        <f t="shared" si="1075"/>
        <v>0</v>
      </c>
      <c r="T6217" s="3">
        <f>(0.5*(1-COS(RADIANS(90-$X$3)))*(D6217+E6217)*'PV model'!$B$4)</f>
        <v>0</v>
      </c>
      <c r="U6217" s="3">
        <f t="shared" si="1080"/>
        <v>0</v>
      </c>
      <c r="V6217" s="3">
        <f>('PV model'!$B$13*(U6217/1000)*(1-'PV model'!$B$14*((20+C6217)-25))*'PV model'!$B$10)/'PV model'!$B$12</f>
        <v>0</v>
      </c>
    </row>
    <row r="6218" spans="1:22" x14ac:dyDescent="0.2">
      <c r="A6218" s="10">
        <f t="shared" si="1072"/>
        <v>259</v>
      </c>
      <c r="B6218" s="10">
        <f t="shared" si="1081"/>
        <v>21</v>
      </c>
      <c r="C6218" s="23">
        <v>11.1</v>
      </c>
      <c r="D6218" s="24">
        <v>0</v>
      </c>
      <c r="E6218" s="24">
        <v>0</v>
      </c>
      <c r="F6218" s="48"/>
      <c r="G6218" s="48"/>
      <c r="H6218" s="1">
        <f t="shared" si="1082"/>
        <v>1.8199339088127848</v>
      </c>
      <c r="I6218" s="1">
        <f t="shared" si="1076"/>
        <v>6.0488184001899352</v>
      </c>
      <c r="J6218" s="4">
        <f>B6218+('PV model'!$B$3/15)+(I6218/60)</f>
        <v>20.824146973336497</v>
      </c>
      <c r="K6218" s="2">
        <f t="shared" si="1077"/>
        <v>-132.36220460004745</v>
      </c>
      <c r="L6218" s="2">
        <f>DEGREES(ASIN((((COS(RADIANS('PV model'!$B$2))*COS(RADIANS(H6218))*COS(RADIANS(K6218)))+(SIN(RADIANS('PV model'!$B$2))*SIN(RADIANS(H6218)))))))</f>
        <v>-20.811069152347677</v>
      </c>
      <c r="M6218" s="3">
        <f t="shared" si="1073"/>
        <v>0</v>
      </c>
      <c r="N6218" s="2">
        <f t="shared" si="1078"/>
        <v>-52.192429344179907</v>
      </c>
      <c r="O6218" s="2">
        <f>IF('PV model'!$B$2&gt;0, 180-N6218,IF('PV model'!$B$2&lt;0,0-N6218,N6218))</f>
        <v>232.19242934417991</v>
      </c>
      <c r="P6218" s="2">
        <f>ABS(O6218-'PV model'!$B$5)</f>
        <v>27.192429344179914</v>
      </c>
      <c r="Q6218" s="3">
        <f t="shared" si="1074"/>
        <v>110.81106915234768</v>
      </c>
      <c r="R6218" s="3">
        <f t="shared" si="1079"/>
        <v>0</v>
      </c>
      <c r="S6218" s="3">
        <f t="shared" si="1075"/>
        <v>0</v>
      </c>
      <c r="T6218" s="3">
        <f>(0.5*(1-COS(RADIANS(90-$X$3)))*(D6218+E6218)*'PV model'!$B$4)</f>
        <v>0</v>
      </c>
      <c r="U6218" s="3">
        <f t="shared" si="1080"/>
        <v>0</v>
      </c>
      <c r="V6218" s="3">
        <f>('PV model'!$B$13*(U6218/1000)*(1-'PV model'!$B$14*((20+C6218)-25))*'PV model'!$B$10)/'PV model'!$B$12</f>
        <v>0</v>
      </c>
    </row>
    <row r="6219" spans="1:22" x14ac:dyDescent="0.2">
      <c r="A6219" s="10">
        <f t="shared" si="1072"/>
        <v>259</v>
      </c>
      <c r="B6219" s="10">
        <f t="shared" si="1081"/>
        <v>22</v>
      </c>
      <c r="C6219" s="23">
        <v>10.5</v>
      </c>
      <c r="D6219" s="24">
        <v>0</v>
      </c>
      <c r="E6219" s="24">
        <v>0</v>
      </c>
      <c r="F6219" s="48"/>
      <c r="G6219" s="48"/>
      <c r="H6219" s="1">
        <f t="shared" si="1082"/>
        <v>1.8199339088127848</v>
      </c>
      <c r="I6219" s="1">
        <f t="shared" si="1076"/>
        <v>6.0488184001899352</v>
      </c>
      <c r="J6219" s="4">
        <f>B6219+('PV model'!$B$3/15)+(I6219/60)</f>
        <v>21.824146973336497</v>
      </c>
      <c r="K6219" s="2">
        <f t="shared" si="1077"/>
        <v>-147.36220460004745</v>
      </c>
      <c r="L6219" s="2">
        <f>DEGREES(ASIN((((COS(RADIANS('PV model'!$B$2))*COS(RADIANS(H6219))*COS(RADIANS(K6219)))+(SIN(RADIANS('PV model'!$B$2))*SIN(RADIANS(H6219)))))))</f>
        <v>-26.779315698040968</v>
      </c>
      <c r="M6219" s="3">
        <f t="shared" si="1073"/>
        <v>0</v>
      </c>
      <c r="N6219" s="2">
        <f t="shared" si="1078"/>
        <v>-37.143569119295869</v>
      </c>
      <c r="O6219" s="2">
        <f>IF('PV model'!$B$2&gt;0, 180-N6219,IF('PV model'!$B$2&lt;0,0-N6219,N6219))</f>
        <v>217.14356911929588</v>
      </c>
      <c r="P6219" s="2">
        <f>ABS(O6219-'PV model'!$B$5)</f>
        <v>12.143569119295876</v>
      </c>
      <c r="Q6219" s="3">
        <f t="shared" si="1074"/>
        <v>116.77931569804097</v>
      </c>
      <c r="R6219" s="3">
        <f t="shared" si="1079"/>
        <v>0</v>
      </c>
      <c r="S6219" s="3">
        <f t="shared" si="1075"/>
        <v>0</v>
      </c>
      <c r="T6219" s="3">
        <f>(0.5*(1-COS(RADIANS(90-$X$3)))*(D6219+E6219)*'PV model'!$B$4)</f>
        <v>0</v>
      </c>
      <c r="U6219" s="3">
        <f t="shared" si="1080"/>
        <v>0</v>
      </c>
      <c r="V6219" s="3">
        <f>('PV model'!$B$13*(U6219/1000)*(1-'PV model'!$B$14*((20+C6219)-25))*'PV model'!$B$10)/'PV model'!$B$12</f>
        <v>0</v>
      </c>
    </row>
    <row r="6220" spans="1:22" x14ac:dyDescent="0.2">
      <c r="A6220" s="10">
        <f t="shared" si="1072"/>
        <v>259</v>
      </c>
      <c r="B6220" s="10">
        <f t="shared" si="1081"/>
        <v>23</v>
      </c>
      <c r="C6220" s="23">
        <v>10.5</v>
      </c>
      <c r="D6220" s="24">
        <v>0</v>
      </c>
      <c r="E6220" s="24">
        <v>0</v>
      </c>
      <c r="F6220" s="48"/>
      <c r="G6220" s="48"/>
      <c r="H6220" s="1">
        <f t="shared" si="1082"/>
        <v>1.8199339088127848</v>
      </c>
      <c r="I6220" s="1">
        <f t="shared" si="1076"/>
        <v>6.0488184001899352</v>
      </c>
      <c r="J6220" s="4">
        <f>B6220+('PV model'!$B$3/15)+(I6220/60)</f>
        <v>22.824146973336497</v>
      </c>
      <c r="K6220" s="2">
        <f t="shared" si="1077"/>
        <v>-162.36220460004745</v>
      </c>
      <c r="L6220" s="2">
        <f>DEGREES(ASIN((((COS(RADIANS('PV model'!$B$2))*COS(RADIANS(H6220))*COS(RADIANS(K6220)))+(SIN(RADIANS('PV model'!$B$2))*SIN(RADIANS(H6220)))))))</f>
        <v>-30.886212613913816</v>
      </c>
      <c r="M6220" s="3">
        <f t="shared" si="1073"/>
        <v>0</v>
      </c>
      <c r="N6220" s="2">
        <f t="shared" si="1078"/>
        <v>-20.664156638595458</v>
      </c>
      <c r="O6220" s="2">
        <f>IF('PV model'!$B$2&gt;0, 180-N6220,IF('PV model'!$B$2&lt;0,0-N6220,N6220))</f>
        <v>200.66415663859544</v>
      </c>
      <c r="P6220" s="2">
        <f>ABS(O6220-'PV model'!$B$5)</f>
        <v>4.3358433614045566</v>
      </c>
      <c r="Q6220" s="3">
        <f t="shared" si="1074"/>
        <v>120.88621261391381</v>
      </c>
      <c r="R6220" s="3">
        <f t="shared" si="1079"/>
        <v>0</v>
      </c>
      <c r="S6220" s="3">
        <f t="shared" si="1075"/>
        <v>0</v>
      </c>
      <c r="T6220" s="3">
        <f>(0.5*(1-COS(RADIANS(90-$X$3)))*(D6220+E6220)*'PV model'!$B$4)</f>
        <v>0</v>
      </c>
      <c r="U6220" s="3">
        <f t="shared" si="1080"/>
        <v>0</v>
      </c>
      <c r="V6220" s="3">
        <f>('PV model'!$B$13*(U6220/1000)*(1-'PV model'!$B$14*((20+C6220)-25))*'PV model'!$B$10)/'PV model'!$B$12</f>
        <v>0</v>
      </c>
    </row>
    <row r="6221" spans="1:22" x14ac:dyDescent="0.2">
      <c r="A6221" s="10">
        <f t="shared" si="1072"/>
        <v>259</v>
      </c>
      <c r="B6221" s="10">
        <f t="shared" si="1081"/>
        <v>24</v>
      </c>
      <c r="C6221" s="23">
        <v>10.8</v>
      </c>
      <c r="D6221" s="24">
        <v>0</v>
      </c>
      <c r="E6221" s="24">
        <v>0</v>
      </c>
      <c r="F6221" s="48"/>
      <c r="G6221" s="48"/>
      <c r="H6221" s="1">
        <f t="shared" si="1082"/>
        <v>1.8199339088127848</v>
      </c>
      <c r="I6221" s="1">
        <f t="shared" si="1076"/>
        <v>6.0488184001899352</v>
      </c>
      <c r="J6221" s="4">
        <f>B6221+('PV model'!$B$3/15)+(I6221/60)</f>
        <v>23.824146973336497</v>
      </c>
      <c r="K6221" s="2">
        <f t="shared" si="1077"/>
        <v>-177.36220460004745</v>
      </c>
      <c r="L6221" s="2">
        <f>DEGREES(ASIN((((COS(RADIANS('PV model'!$B$2))*COS(RADIANS(H6221))*COS(RADIANS(K6221)))+(SIN(RADIANS('PV model'!$B$2))*SIN(RADIANS(H6221)))))))</f>
        <v>-32.639242996456801</v>
      </c>
      <c r="M6221" s="3">
        <f t="shared" si="1073"/>
        <v>0</v>
      </c>
      <c r="N6221" s="2">
        <f t="shared" si="1078"/>
        <v>-3.1313367601747131</v>
      </c>
      <c r="O6221" s="2">
        <f>IF('PV model'!$B$2&gt;0, 180-N6221,IF('PV model'!$B$2&lt;0,0-N6221,N6221))</f>
        <v>183.13133676017472</v>
      </c>
      <c r="P6221" s="2">
        <f>ABS(O6221-'PV model'!$B$5)</f>
        <v>21.868663239825281</v>
      </c>
      <c r="Q6221" s="3">
        <f t="shared" si="1074"/>
        <v>122.6392429964568</v>
      </c>
      <c r="R6221" s="3">
        <f t="shared" si="1079"/>
        <v>0</v>
      </c>
      <c r="S6221" s="3">
        <f t="shared" si="1075"/>
        <v>0</v>
      </c>
      <c r="T6221" s="3">
        <f>(0.5*(1-COS(RADIANS(90-$X$3)))*(D6221+E6221)*'PV model'!$B$4)</f>
        <v>0</v>
      </c>
      <c r="U6221" s="3">
        <f t="shared" si="1080"/>
        <v>0</v>
      </c>
      <c r="V6221" s="3">
        <f>('PV model'!$B$13*(U6221/1000)*(1-'PV model'!$B$14*((20+C6221)-25))*'PV model'!$B$10)/'PV model'!$B$12</f>
        <v>0</v>
      </c>
    </row>
    <row r="6222" spans="1:22" x14ac:dyDescent="0.2">
      <c r="A6222" s="10">
        <f t="shared" si="1072"/>
        <v>260</v>
      </c>
      <c r="B6222" s="10">
        <f t="shared" si="1081"/>
        <v>1</v>
      </c>
      <c r="C6222" s="23">
        <v>10.5</v>
      </c>
      <c r="D6222" s="24">
        <v>0</v>
      </c>
      <c r="E6222" s="24">
        <v>0</v>
      </c>
      <c r="F6222" s="48"/>
      <c r="G6222" s="48"/>
      <c r="H6222" s="1">
        <f t="shared" si="1082"/>
        <v>1.4169701162707513</v>
      </c>
      <c r="I6222" s="1">
        <f t="shared" si="1076"/>
        <v>6.420749959363568</v>
      </c>
      <c r="J6222" s="4">
        <f>B6222+('PV model'!$B$3/15)+(I6222/60)</f>
        <v>0.83034583265605955</v>
      </c>
      <c r="K6222" s="2">
        <f t="shared" si="1077"/>
        <v>167.54481251015912</v>
      </c>
      <c r="L6222" s="2">
        <f>DEGREES(ASIN((((COS(RADIANS('PV model'!$B$2))*COS(RADIANS(H6222))*COS(RADIANS(K6222)))+(SIN(RADIANS('PV model'!$B$2))*SIN(RADIANS(H6222)))))))</f>
        <v>-32.176388674926351</v>
      </c>
      <c r="M6222" s="3">
        <f t="shared" si="1073"/>
        <v>0</v>
      </c>
      <c r="N6222" s="2">
        <f t="shared" si="1078"/>
        <v>14.757818350948957</v>
      </c>
      <c r="O6222" s="2">
        <f>IF('PV model'!$B$2&gt;0, 180-N6222,IF('PV model'!$B$2&lt;0,0-N6222,N6222))</f>
        <v>165.24218164905105</v>
      </c>
      <c r="P6222" s="2">
        <f>ABS(O6222-'PV model'!$B$5)</f>
        <v>39.757818350948952</v>
      </c>
      <c r="Q6222" s="3">
        <f t="shared" si="1074"/>
        <v>122.17638867492634</v>
      </c>
      <c r="R6222" s="3">
        <f t="shared" si="1079"/>
        <v>0</v>
      </c>
      <c r="S6222" s="3">
        <f t="shared" si="1075"/>
        <v>0</v>
      </c>
      <c r="T6222" s="3">
        <f>(0.5*(1-COS(RADIANS(90-$X$3)))*(D6222+E6222)*'PV model'!$B$4)</f>
        <v>0</v>
      </c>
      <c r="U6222" s="3">
        <f t="shared" si="1080"/>
        <v>0</v>
      </c>
      <c r="V6222" s="3">
        <f>('PV model'!$B$13*(U6222/1000)*(1-'PV model'!$B$14*((20+C6222)-25))*'PV model'!$B$10)/'PV model'!$B$12</f>
        <v>0</v>
      </c>
    </row>
    <row r="6223" spans="1:22" x14ac:dyDescent="0.2">
      <c r="A6223" s="10">
        <f t="shared" si="1072"/>
        <v>260</v>
      </c>
      <c r="B6223" s="10">
        <f t="shared" si="1081"/>
        <v>2</v>
      </c>
      <c r="C6223" s="23">
        <v>10.199999999999999</v>
      </c>
      <c r="D6223" s="24">
        <v>0</v>
      </c>
      <c r="E6223" s="24">
        <v>0</v>
      </c>
      <c r="F6223" s="48"/>
      <c r="G6223" s="48"/>
      <c r="H6223" s="1">
        <f t="shared" si="1082"/>
        <v>1.4169701162707513</v>
      </c>
      <c r="I6223" s="1">
        <f t="shared" si="1076"/>
        <v>6.420749959363568</v>
      </c>
      <c r="J6223" s="4">
        <f>B6223+('PV model'!$B$3/15)+(I6223/60)</f>
        <v>1.8303458326560595</v>
      </c>
      <c r="K6223" s="2">
        <f t="shared" si="1077"/>
        <v>152.54481251015912</v>
      </c>
      <c r="L6223" s="2">
        <f>DEGREES(ASIN((((COS(RADIANS('PV model'!$B$2))*COS(RADIANS(H6223))*COS(RADIANS(K6223)))+(SIN(RADIANS('PV model'!$B$2))*SIN(RADIANS(H6223)))))))</f>
        <v>-28.821335676529586</v>
      </c>
      <c r="M6223" s="3">
        <f t="shared" si="1073"/>
        <v>0</v>
      </c>
      <c r="N6223" s="2">
        <f t="shared" si="1078"/>
        <v>31.741032283557399</v>
      </c>
      <c r="O6223" s="2">
        <f>IF('PV model'!$B$2&gt;0, 180-N6223,IF('PV model'!$B$2&lt;0,0-N6223,N6223))</f>
        <v>148.25896771644261</v>
      </c>
      <c r="P6223" s="2">
        <f>ABS(O6223-'PV model'!$B$5)</f>
        <v>56.741032283557388</v>
      </c>
      <c r="Q6223" s="3">
        <f t="shared" si="1074"/>
        <v>118.82133567652957</v>
      </c>
      <c r="R6223" s="3">
        <f t="shared" si="1079"/>
        <v>0</v>
      </c>
      <c r="S6223" s="3">
        <f t="shared" si="1075"/>
        <v>0</v>
      </c>
      <c r="T6223" s="3">
        <f>(0.5*(1-COS(RADIANS(90-$X$3)))*(D6223+E6223)*'PV model'!$B$4)</f>
        <v>0</v>
      </c>
      <c r="U6223" s="3">
        <f t="shared" si="1080"/>
        <v>0</v>
      </c>
      <c r="V6223" s="3">
        <f>('PV model'!$B$13*(U6223/1000)*(1-'PV model'!$B$14*((20+C6223)-25))*'PV model'!$B$10)/'PV model'!$B$12</f>
        <v>0</v>
      </c>
    </row>
    <row r="6224" spans="1:22" x14ac:dyDescent="0.2">
      <c r="A6224" s="10">
        <f t="shared" si="1072"/>
        <v>260</v>
      </c>
      <c r="B6224" s="10">
        <f t="shared" si="1081"/>
        <v>3</v>
      </c>
      <c r="C6224" s="23">
        <v>10.4</v>
      </c>
      <c r="D6224" s="24">
        <v>0</v>
      </c>
      <c r="E6224" s="24">
        <v>0</v>
      </c>
      <c r="F6224" s="48"/>
      <c r="G6224" s="48"/>
      <c r="H6224" s="1">
        <f t="shared" si="1082"/>
        <v>1.4169701162707513</v>
      </c>
      <c r="I6224" s="1">
        <f t="shared" si="1076"/>
        <v>6.420749959363568</v>
      </c>
      <c r="J6224" s="4">
        <f>B6224+('PV model'!$B$3/15)+(I6224/60)</f>
        <v>2.8303458326560591</v>
      </c>
      <c r="K6224" s="2">
        <f t="shared" si="1077"/>
        <v>137.54481251015912</v>
      </c>
      <c r="L6224" s="2">
        <f>DEGREES(ASIN((((COS(RADIANS('PV model'!$B$2))*COS(RADIANS(H6224))*COS(RADIANS(K6224)))+(SIN(RADIANS('PV model'!$B$2))*SIN(RADIANS(H6224)))))))</f>
        <v>-23.415155474540985</v>
      </c>
      <c r="M6224" s="3">
        <f t="shared" si="1073"/>
        <v>0</v>
      </c>
      <c r="N6224" s="2">
        <f t="shared" si="1078"/>
        <v>47.338029229813557</v>
      </c>
      <c r="O6224" s="2">
        <f>IF('PV model'!$B$2&gt;0, 180-N6224,IF('PV model'!$B$2&lt;0,0-N6224,N6224))</f>
        <v>132.66197077018643</v>
      </c>
      <c r="P6224" s="2">
        <f>ABS(O6224-'PV model'!$B$5)</f>
        <v>72.338029229813571</v>
      </c>
      <c r="Q6224" s="3">
        <f t="shared" si="1074"/>
        <v>113.41515547454098</v>
      </c>
      <c r="R6224" s="3">
        <f t="shared" si="1079"/>
        <v>0</v>
      </c>
      <c r="S6224" s="3">
        <f t="shared" si="1075"/>
        <v>0</v>
      </c>
      <c r="T6224" s="3">
        <f>(0.5*(1-COS(RADIANS(90-$X$3)))*(D6224+E6224)*'PV model'!$B$4)</f>
        <v>0</v>
      </c>
      <c r="U6224" s="3">
        <f t="shared" si="1080"/>
        <v>0</v>
      </c>
      <c r="V6224" s="3">
        <f>('PV model'!$B$13*(U6224/1000)*(1-'PV model'!$B$14*((20+C6224)-25))*'PV model'!$B$10)/'PV model'!$B$12</f>
        <v>0</v>
      </c>
    </row>
    <row r="6225" spans="1:22" x14ac:dyDescent="0.2">
      <c r="A6225" s="10">
        <f t="shared" si="1072"/>
        <v>260</v>
      </c>
      <c r="B6225" s="10">
        <f t="shared" si="1081"/>
        <v>4</v>
      </c>
      <c r="C6225" s="23">
        <v>10.5</v>
      </c>
      <c r="D6225" s="24">
        <v>0</v>
      </c>
      <c r="E6225" s="24">
        <v>0</v>
      </c>
      <c r="F6225" s="48"/>
      <c r="G6225" s="48"/>
      <c r="H6225" s="1">
        <f t="shared" si="1082"/>
        <v>1.4169701162707513</v>
      </c>
      <c r="I6225" s="1">
        <f t="shared" si="1076"/>
        <v>6.420749959363568</v>
      </c>
      <c r="J6225" s="4">
        <f>B6225+('PV model'!$B$3/15)+(I6225/60)</f>
        <v>3.8303458326560591</v>
      </c>
      <c r="K6225" s="2">
        <f t="shared" si="1077"/>
        <v>122.54481251015912</v>
      </c>
      <c r="L6225" s="2">
        <f>DEGREES(ASIN((((COS(RADIANS('PV model'!$B$2))*COS(RADIANS(H6225))*COS(RADIANS(K6225)))+(SIN(RADIANS('PV model'!$B$2))*SIN(RADIANS(H6225)))))))</f>
        <v>-16.51288644556789</v>
      </c>
      <c r="M6225" s="3">
        <f t="shared" si="1073"/>
        <v>0</v>
      </c>
      <c r="N6225" s="2">
        <f t="shared" si="1078"/>
        <v>61.517807946882698</v>
      </c>
      <c r="O6225" s="2">
        <f>IF('PV model'!$B$2&gt;0, 180-N6225,IF('PV model'!$B$2&lt;0,0-N6225,N6225))</f>
        <v>118.4821920531173</v>
      </c>
      <c r="P6225" s="2">
        <f>ABS(O6225-'PV model'!$B$5)</f>
        <v>86.517807946882698</v>
      </c>
      <c r="Q6225" s="3">
        <f t="shared" si="1074"/>
        <v>106.51288644556789</v>
      </c>
      <c r="R6225" s="3">
        <f t="shared" si="1079"/>
        <v>0</v>
      </c>
      <c r="S6225" s="3">
        <f t="shared" si="1075"/>
        <v>0</v>
      </c>
      <c r="T6225" s="3">
        <f>(0.5*(1-COS(RADIANS(90-$X$3)))*(D6225+E6225)*'PV model'!$B$4)</f>
        <v>0</v>
      </c>
      <c r="U6225" s="3">
        <f t="shared" si="1080"/>
        <v>0</v>
      </c>
      <c r="V6225" s="3">
        <f>('PV model'!$B$13*(U6225/1000)*(1-'PV model'!$B$14*((20+C6225)-25))*'PV model'!$B$10)/'PV model'!$B$12</f>
        <v>0</v>
      </c>
    </row>
    <row r="6226" spans="1:22" x14ac:dyDescent="0.2">
      <c r="A6226" s="10">
        <f t="shared" si="1072"/>
        <v>260</v>
      </c>
      <c r="B6226" s="10">
        <f t="shared" si="1081"/>
        <v>5</v>
      </c>
      <c r="C6226" s="23">
        <v>10.7</v>
      </c>
      <c r="D6226" s="24">
        <v>0</v>
      </c>
      <c r="E6226" s="24">
        <v>0</v>
      </c>
      <c r="F6226" s="48"/>
      <c r="G6226" s="48"/>
      <c r="H6226" s="1">
        <f t="shared" si="1082"/>
        <v>1.4169701162707513</v>
      </c>
      <c r="I6226" s="1">
        <f t="shared" si="1076"/>
        <v>6.420749959363568</v>
      </c>
      <c r="J6226" s="4">
        <f>B6226+('PV model'!$B$3/15)+(I6226/60)</f>
        <v>4.83034583265606</v>
      </c>
      <c r="K6226" s="2">
        <f t="shared" si="1077"/>
        <v>107.5448125101591</v>
      </c>
      <c r="L6226" s="2">
        <f>DEGREES(ASIN((((COS(RADIANS('PV model'!$B$2))*COS(RADIANS(H6226))*COS(RADIANS(K6226)))+(SIN(RADIANS('PV model'!$B$2))*SIN(RADIANS(H6226)))))))</f>
        <v>-8.6450458802195769</v>
      </c>
      <c r="M6226" s="3">
        <f t="shared" si="1073"/>
        <v>0</v>
      </c>
      <c r="N6226" s="2">
        <f t="shared" si="1078"/>
        <v>74.610491718205466</v>
      </c>
      <c r="O6226" s="2">
        <f>IF('PV model'!$B$2&gt;0, 180-N6226,IF('PV model'!$B$2&lt;0,0-N6226,N6226))</f>
        <v>105.38950828179453</v>
      </c>
      <c r="P6226" s="2">
        <f>ABS(O6226-'PV model'!$B$5)</f>
        <v>99.610491718205466</v>
      </c>
      <c r="Q6226" s="3">
        <f t="shared" si="1074"/>
        <v>98.64504588021957</v>
      </c>
      <c r="R6226" s="3">
        <f t="shared" si="1079"/>
        <v>0</v>
      </c>
      <c r="S6226" s="3">
        <f t="shared" si="1075"/>
        <v>0</v>
      </c>
      <c r="T6226" s="3">
        <f>(0.5*(1-COS(RADIANS(90-$X$3)))*(D6226+E6226)*'PV model'!$B$4)</f>
        <v>0</v>
      </c>
      <c r="U6226" s="3">
        <f t="shared" si="1080"/>
        <v>0</v>
      </c>
      <c r="V6226" s="3">
        <f>('PV model'!$B$13*(U6226/1000)*(1-'PV model'!$B$14*((20+C6226)-25))*'PV model'!$B$10)/'PV model'!$B$12</f>
        <v>0</v>
      </c>
    </row>
    <row r="6227" spans="1:22" x14ac:dyDescent="0.2">
      <c r="A6227" s="10">
        <f t="shared" si="1072"/>
        <v>260</v>
      </c>
      <c r="B6227" s="10">
        <f t="shared" si="1081"/>
        <v>6</v>
      </c>
      <c r="C6227" s="23">
        <v>10.8</v>
      </c>
      <c r="D6227" s="24">
        <v>0</v>
      </c>
      <c r="E6227" s="24">
        <v>0</v>
      </c>
      <c r="F6227" s="48"/>
      <c r="G6227" s="48"/>
      <c r="H6227" s="1">
        <f t="shared" si="1082"/>
        <v>1.4169701162707513</v>
      </c>
      <c r="I6227" s="1">
        <f t="shared" si="1076"/>
        <v>6.420749959363568</v>
      </c>
      <c r="J6227" s="4">
        <f>B6227+('PV model'!$B$3/15)+(I6227/60)</f>
        <v>5.83034583265606</v>
      </c>
      <c r="K6227" s="2">
        <f t="shared" si="1077"/>
        <v>92.544812510159105</v>
      </c>
      <c r="L6227" s="2">
        <f>DEGREES(ASIN((((COS(RADIANS('PV model'!$B$2))*COS(RADIANS(H6227))*COS(RADIANS(K6227)))+(SIN(RADIANS('PV model'!$B$2))*SIN(RADIANS(H6227)))))))</f>
        <v>-0.27284107268524066</v>
      </c>
      <c r="M6227" s="3">
        <f t="shared" si="1073"/>
        <v>0</v>
      </c>
      <c r="N6227" s="2">
        <f t="shared" si="1078"/>
        <v>87.100314529244741</v>
      </c>
      <c r="O6227" s="2">
        <f>IF('PV model'!$B$2&gt;0, 180-N6227,IF('PV model'!$B$2&lt;0,0-N6227,N6227))</f>
        <v>92.899685470755259</v>
      </c>
      <c r="P6227" s="2">
        <f>ABS(O6227-'PV model'!$B$5)</f>
        <v>112.10031452924474</v>
      </c>
      <c r="Q6227" s="3">
        <f t="shared" si="1074"/>
        <v>90.272841072685239</v>
      </c>
      <c r="R6227" s="3">
        <f t="shared" si="1079"/>
        <v>0</v>
      </c>
      <c r="S6227" s="3">
        <f t="shared" si="1075"/>
        <v>0</v>
      </c>
      <c r="T6227" s="3">
        <f>(0.5*(1-COS(RADIANS(90-$X$3)))*(D6227+E6227)*'PV model'!$B$4)</f>
        <v>0</v>
      </c>
      <c r="U6227" s="3">
        <f t="shared" si="1080"/>
        <v>0</v>
      </c>
      <c r="V6227" s="3">
        <f>('PV model'!$B$13*(U6227/1000)*(1-'PV model'!$B$14*((20+C6227)-25))*'PV model'!$B$10)/'PV model'!$B$12</f>
        <v>0</v>
      </c>
    </row>
    <row r="6228" spans="1:22" x14ac:dyDescent="0.2">
      <c r="A6228" s="10">
        <f t="shared" si="1072"/>
        <v>260</v>
      </c>
      <c r="B6228" s="10">
        <f t="shared" si="1081"/>
        <v>7</v>
      </c>
      <c r="C6228" s="23">
        <v>10.7</v>
      </c>
      <c r="D6228" s="24">
        <v>0</v>
      </c>
      <c r="E6228" s="24">
        <v>6.1740000000000004</v>
      </c>
      <c r="F6228" s="48"/>
      <c r="G6228" s="48"/>
      <c r="H6228" s="1">
        <f t="shared" si="1082"/>
        <v>1.4169701162707513</v>
      </c>
      <c r="I6228" s="1">
        <f t="shared" si="1076"/>
        <v>6.420749959363568</v>
      </c>
      <c r="J6228" s="4">
        <f>B6228+('PV model'!$B$3/15)+(I6228/60)</f>
        <v>6.83034583265606</v>
      </c>
      <c r="K6228" s="2">
        <f t="shared" si="1077"/>
        <v>77.544812510159105</v>
      </c>
      <c r="L6228" s="2">
        <f>DEGREES(ASIN((((COS(RADIANS('PV model'!$B$2))*COS(RADIANS(H6228))*COS(RADIANS(K6228)))+(SIN(RADIANS('PV model'!$B$2))*SIN(RADIANS(H6228)))))))</f>
        <v>8.1926563316218335</v>
      </c>
      <c r="M6228" s="3">
        <f t="shared" si="1073"/>
        <v>8.1926563316218335</v>
      </c>
      <c r="N6228" s="2">
        <f t="shared" si="1078"/>
        <v>80.481195069013751</v>
      </c>
      <c r="O6228" s="2">
        <f>IF('PV model'!$B$2&gt;0, 180-N6228,IF('PV model'!$B$2&lt;0,0-N6228,N6228))</f>
        <v>99.518804930986249</v>
      </c>
      <c r="P6228" s="2">
        <f>ABS(O6228-'PV model'!$B$5)</f>
        <v>105.48119506901375</v>
      </c>
      <c r="Q6228" s="3">
        <f t="shared" si="1074"/>
        <v>81.807343668378167</v>
      </c>
      <c r="R6228" s="3">
        <f t="shared" si="1079"/>
        <v>0</v>
      </c>
      <c r="S6228" s="3">
        <f t="shared" si="1075"/>
        <v>6.1740000000000004</v>
      </c>
      <c r="T6228" s="3">
        <f>(0.5*(1-COS(RADIANS(90-$X$3)))*(D6228+E6228)*'PV model'!$B$4)</f>
        <v>0</v>
      </c>
      <c r="U6228" s="3">
        <f t="shared" si="1080"/>
        <v>6.1740000000000004</v>
      </c>
      <c r="V6228" s="3">
        <f>('PV model'!$B$13*(U6228/1000)*(1-'PV model'!$B$14*((20+C6228)-25))*'PV model'!$B$10)/'PV model'!$B$12</f>
        <v>0.60308195068799997</v>
      </c>
    </row>
    <row r="6229" spans="1:22" x14ac:dyDescent="0.2">
      <c r="A6229" s="10">
        <f t="shared" si="1072"/>
        <v>260</v>
      </c>
      <c r="B6229" s="10">
        <f t="shared" si="1081"/>
        <v>8</v>
      </c>
      <c r="C6229" s="23">
        <v>10.3</v>
      </c>
      <c r="D6229" s="24">
        <v>0</v>
      </c>
      <c r="E6229" s="24">
        <v>33.515999999999998</v>
      </c>
      <c r="F6229" s="48"/>
      <c r="G6229" s="48"/>
      <c r="H6229" s="1">
        <f t="shared" si="1082"/>
        <v>1.4169701162707513</v>
      </c>
      <c r="I6229" s="1">
        <f t="shared" si="1076"/>
        <v>6.420749959363568</v>
      </c>
      <c r="J6229" s="4">
        <f>B6229+('PV model'!$B$3/15)+(I6229/60)</f>
        <v>7.83034583265606</v>
      </c>
      <c r="K6229" s="2">
        <f t="shared" si="1077"/>
        <v>62.544812510159097</v>
      </c>
      <c r="L6229" s="2">
        <f>DEGREES(ASIN((((COS(RADIANS('PV model'!$B$2))*COS(RADIANS(H6229))*COS(RADIANS(K6229)))+(SIN(RADIANS('PV model'!$B$2))*SIN(RADIANS(H6229)))))))</f>
        <v>16.346383952485056</v>
      </c>
      <c r="M6229" s="3">
        <f t="shared" si="1073"/>
        <v>16.346383952485056</v>
      </c>
      <c r="N6229" s="2">
        <f t="shared" si="1078"/>
        <v>67.588492902730934</v>
      </c>
      <c r="O6229" s="2">
        <f>IF('PV model'!$B$2&gt;0, 180-N6229,IF('PV model'!$B$2&lt;0,0-N6229,N6229))</f>
        <v>112.41150709726907</v>
      </c>
      <c r="P6229" s="2">
        <f>ABS(O6229-'PV model'!$B$5)</f>
        <v>92.588492902730934</v>
      </c>
      <c r="Q6229" s="3">
        <f t="shared" si="1074"/>
        <v>73.653616047514944</v>
      </c>
      <c r="R6229" s="3">
        <f t="shared" si="1079"/>
        <v>0</v>
      </c>
      <c r="S6229" s="3">
        <f t="shared" si="1075"/>
        <v>33.515999999999998</v>
      </c>
      <c r="T6229" s="3">
        <f>(0.5*(1-COS(RADIANS(90-$X$3)))*(D6229+E6229)*'PV model'!$B$4)</f>
        <v>0</v>
      </c>
      <c r="U6229" s="3">
        <f t="shared" si="1080"/>
        <v>33.515999999999998</v>
      </c>
      <c r="V6229" s="3">
        <f>('PV model'!$B$13*(U6229/1000)*(1-'PV model'!$B$14*((20+C6229)-25))*'PV model'!$B$10)/'PV model'!$B$12</f>
        <v>3.2792338615679997</v>
      </c>
    </row>
    <row r="6230" spans="1:22" x14ac:dyDescent="0.2">
      <c r="A6230" s="10">
        <f t="shared" si="1072"/>
        <v>260</v>
      </c>
      <c r="B6230" s="10">
        <f t="shared" si="1081"/>
        <v>9</v>
      </c>
      <c r="C6230" s="23">
        <v>12.3</v>
      </c>
      <c r="D6230" s="24">
        <v>167.24505000000002</v>
      </c>
      <c r="E6230" s="24">
        <v>127.00800000000001</v>
      </c>
      <c r="F6230" s="48"/>
      <c r="G6230" s="48"/>
      <c r="H6230" s="1">
        <f t="shared" si="1082"/>
        <v>1.4169701162707513</v>
      </c>
      <c r="I6230" s="1">
        <f t="shared" si="1076"/>
        <v>6.420749959363568</v>
      </c>
      <c r="J6230" s="4">
        <f>B6230+('PV model'!$B$3/15)+(I6230/60)</f>
        <v>8.8303458326560591</v>
      </c>
      <c r="K6230" s="2">
        <f t="shared" si="1077"/>
        <v>47.544812510159112</v>
      </c>
      <c r="L6230" s="2">
        <f>DEGREES(ASIN((((COS(RADIANS('PV model'!$B$2))*COS(RADIANS(H6230))*COS(RADIANS(K6230)))+(SIN(RADIANS('PV model'!$B$2))*SIN(RADIANS(H6230)))))))</f>
        <v>23.740447403631016</v>
      </c>
      <c r="M6230" s="3">
        <f t="shared" si="1073"/>
        <v>23.740447403631016</v>
      </c>
      <c r="N6230" s="2">
        <f t="shared" si="1078"/>
        <v>53.684183918206884</v>
      </c>
      <c r="O6230" s="2">
        <f>IF('PV model'!$B$2&gt;0, 180-N6230,IF('PV model'!$B$2&lt;0,0-N6230,N6230))</f>
        <v>126.31581608179312</v>
      </c>
      <c r="P6230" s="2">
        <f>ABS(O6230-'PV model'!$B$5)</f>
        <v>78.684183918206884</v>
      </c>
      <c r="Q6230" s="3">
        <f t="shared" si="1074"/>
        <v>66.259552596368991</v>
      </c>
      <c r="R6230" s="3">
        <f t="shared" si="1079"/>
        <v>167.24505000000005</v>
      </c>
      <c r="S6230" s="3">
        <f t="shared" si="1075"/>
        <v>159.97309493264794</v>
      </c>
      <c r="T6230" s="3">
        <f>(0.5*(1-COS(RADIANS(90-$X$3)))*(D6230+E6230)*'PV model'!$B$4)</f>
        <v>0</v>
      </c>
      <c r="U6230" s="3">
        <f t="shared" si="1080"/>
        <v>327.21814493264799</v>
      </c>
      <c r="V6230" s="3">
        <f>('PV model'!$B$13*(U6230/1000)*(1-'PV model'!$B$14*((20+C6230)-25))*'PV model'!$B$10)/'PV model'!$B$12</f>
        <v>31.75363097505744</v>
      </c>
    </row>
    <row r="6231" spans="1:22" x14ac:dyDescent="0.2">
      <c r="A6231" s="10">
        <f t="shared" si="1072"/>
        <v>260</v>
      </c>
      <c r="B6231" s="10">
        <f t="shared" si="1081"/>
        <v>10</v>
      </c>
      <c r="C6231" s="23">
        <v>12.3</v>
      </c>
      <c r="D6231" s="24">
        <v>399.59219999999999</v>
      </c>
      <c r="E6231" s="24">
        <v>154.35</v>
      </c>
      <c r="F6231" s="48"/>
      <c r="G6231" s="48"/>
      <c r="H6231" s="1">
        <f t="shared" si="1082"/>
        <v>1.4169701162707513</v>
      </c>
      <c r="I6231" s="1">
        <f t="shared" si="1076"/>
        <v>6.420749959363568</v>
      </c>
      <c r="J6231" s="4">
        <f>B6231+('PV model'!$B$3/15)+(I6231/60)</f>
        <v>9.8303458326560591</v>
      </c>
      <c r="K6231" s="2">
        <f t="shared" si="1077"/>
        <v>32.544812510159112</v>
      </c>
      <c r="L6231" s="2">
        <f>DEGREES(ASIN((((COS(RADIANS('PV model'!$B$2))*COS(RADIANS(H6231))*COS(RADIANS(K6231)))+(SIN(RADIANS('PV model'!$B$2))*SIN(RADIANS(H6231)))))))</f>
        <v>29.847765769713359</v>
      </c>
      <c r="M6231" s="3">
        <f t="shared" si="1073"/>
        <v>29.847765769713359</v>
      </c>
      <c r="N6231" s="2">
        <f t="shared" si="1078"/>
        <v>38.319254655479796</v>
      </c>
      <c r="O6231" s="2">
        <f>IF('PV model'!$B$2&gt;0, 180-N6231,IF('PV model'!$B$2&lt;0,0-N6231,N6231))</f>
        <v>141.6807453445202</v>
      </c>
      <c r="P6231" s="2">
        <f>ABS(O6231-'PV model'!$B$5)</f>
        <v>63.319254655479796</v>
      </c>
      <c r="Q6231" s="3">
        <f t="shared" si="1074"/>
        <v>60.152234230286638</v>
      </c>
      <c r="R6231" s="3">
        <f t="shared" si="1079"/>
        <v>399.59220000000005</v>
      </c>
      <c r="S6231" s="3">
        <f t="shared" si="1075"/>
        <v>206.27919874112442</v>
      </c>
      <c r="T6231" s="3">
        <f>(0.5*(1-COS(RADIANS(90-$X$3)))*(D6231+E6231)*'PV model'!$B$4)</f>
        <v>0</v>
      </c>
      <c r="U6231" s="3">
        <f t="shared" si="1080"/>
        <v>605.87139874112449</v>
      </c>
      <c r="V6231" s="3">
        <f>('PV model'!$B$13*(U6231/1000)*(1-'PV model'!$B$14*((20+C6231)-25))*'PV model'!$B$10)/'PV model'!$B$12</f>
        <v>58.794468191632447</v>
      </c>
    </row>
    <row r="6232" spans="1:22" x14ac:dyDescent="0.2">
      <c r="A6232" s="10">
        <f t="shared" si="1072"/>
        <v>260</v>
      </c>
      <c r="B6232" s="10">
        <f t="shared" si="1081"/>
        <v>11</v>
      </c>
      <c r="C6232" s="23">
        <v>12.9</v>
      </c>
      <c r="D6232" s="24">
        <v>81.938850000000002</v>
      </c>
      <c r="E6232" s="24">
        <v>206.38800000000001</v>
      </c>
      <c r="F6232" s="48"/>
      <c r="G6232" s="48"/>
      <c r="H6232" s="1">
        <f t="shared" si="1082"/>
        <v>1.4169701162707513</v>
      </c>
      <c r="I6232" s="1">
        <f t="shared" si="1076"/>
        <v>6.420749959363568</v>
      </c>
      <c r="J6232" s="4">
        <f>B6232+('PV model'!$B$3/15)+(I6232/60)</f>
        <v>10.830345832656059</v>
      </c>
      <c r="K6232" s="2">
        <f t="shared" si="1077"/>
        <v>17.544812510159112</v>
      </c>
      <c r="L6232" s="2">
        <f>DEGREES(ASIN((((COS(RADIANS('PV model'!$B$2))*COS(RADIANS(H6232))*COS(RADIANS(K6232)))+(SIN(RADIANS('PV model'!$B$2))*SIN(RADIANS(H6232)))))))</f>
        <v>34.074605175403356</v>
      </c>
      <c r="M6232" s="3">
        <f t="shared" si="1073"/>
        <v>34.074605175403356</v>
      </c>
      <c r="N6232" s="2">
        <f t="shared" si="1078"/>
        <v>21.335290946448204</v>
      </c>
      <c r="O6232" s="2">
        <f>IF('PV model'!$B$2&gt;0, 180-N6232,IF('PV model'!$B$2&lt;0,0-N6232,N6232))</f>
        <v>158.6647090535518</v>
      </c>
      <c r="P6232" s="2">
        <f>ABS(O6232-'PV model'!$B$5)</f>
        <v>46.335290946448197</v>
      </c>
      <c r="Q6232" s="3">
        <f t="shared" si="1074"/>
        <v>55.925394824596644</v>
      </c>
      <c r="R6232" s="3">
        <f t="shared" si="1079"/>
        <v>81.938850000000016</v>
      </c>
      <c r="S6232" s="3">
        <f t="shared" si="1075"/>
        <v>243.67869791957258</v>
      </c>
      <c r="T6232" s="3">
        <f>(0.5*(1-COS(RADIANS(90-$X$3)))*(D6232+E6232)*'PV model'!$B$4)</f>
        <v>0</v>
      </c>
      <c r="U6232" s="3">
        <f t="shared" si="1080"/>
        <v>325.61754791957259</v>
      </c>
      <c r="V6232" s="3">
        <f>('PV model'!$B$13*(U6232/1000)*(1-'PV model'!$B$14*((20+C6232)-25))*'PV model'!$B$10)/'PV model'!$B$12</f>
        <v>31.520190219195193</v>
      </c>
    </row>
    <row r="6233" spans="1:22" x14ac:dyDescent="0.2">
      <c r="A6233" s="10">
        <f t="shared" si="1072"/>
        <v>260</v>
      </c>
      <c r="B6233" s="10">
        <f t="shared" si="1081"/>
        <v>12</v>
      </c>
      <c r="C6233" s="23">
        <v>13.7</v>
      </c>
      <c r="D6233" s="24">
        <v>281.73495000000003</v>
      </c>
      <c r="E6233" s="24">
        <v>228.43799999999999</v>
      </c>
      <c r="F6233" s="48"/>
      <c r="G6233" s="48"/>
      <c r="H6233" s="1">
        <f t="shared" si="1082"/>
        <v>1.4169701162707513</v>
      </c>
      <c r="I6233" s="1">
        <f t="shared" si="1076"/>
        <v>6.420749959363568</v>
      </c>
      <c r="J6233" s="4">
        <f>B6233+('PV model'!$B$3/15)+(I6233/60)</f>
        <v>11.830345832656059</v>
      </c>
      <c r="K6233" s="2">
        <f t="shared" si="1077"/>
        <v>2.5448125101591135</v>
      </c>
      <c r="L6233" s="2">
        <f>DEGREES(ASIN((((COS(RADIANS('PV model'!$B$2))*COS(RADIANS(H6233))*COS(RADIANS(K6233)))+(SIN(RADIANS('PV model'!$B$2))*SIN(RADIANS(H6233)))))))</f>
        <v>35.877473473480414</v>
      </c>
      <c r="M6233" s="3">
        <f t="shared" si="1073"/>
        <v>35.877473473480414</v>
      </c>
      <c r="N6233" s="2">
        <f t="shared" si="1078"/>
        <v>3.1402680893545791</v>
      </c>
      <c r="O6233" s="2">
        <f>IF('PV model'!$B$2&gt;0, 180-N6233,IF('PV model'!$B$2&lt;0,0-N6233,N6233))</f>
        <v>176.85973191064542</v>
      </c>
      <c r="P6233" s="2">
        <f>ABS(O6233-'PV model'!$B$5)</f>
        <v>28.140268089354578</v>
      </c>
      <c r="Q6233" s="3">
        <f t="shared" si="1074"/>
        <v>54.122526526519586</v>
      </c>
      <c r="R6233" s="3">
        <f t="shared" si="1079"/>
        <v>281.73495000000003</v>
      </c>
      <c r="S6233" s="3">
        <f t="shared" si="1075"/>
        <v>298.8104974964902</v>
      </c>
      <c r="T6233" s="3">
        <f>(0.5*(1-COS(RADIANS(90-$X$3)))*(D6233+E6233)*'PV model'!$B$4)</f>
        <v>0</v>
      </c>
      <c r="U6233" s="3">
        <f t="shared" si="1080"/>
        <v>580.54544749649017</v>
      </c>
      <c r="V6233" s="3">
        <f>('PV model'!$B$13*(U6233/1000)*(1-'PV model'!$B$14*((20+C6233)-25))*'PV model'!$B$10)/'PV model'!$B$12</f>
        <v>56.011832893724275</v>
      </c>
    </row>
    <row r="6234" spans="1:22" x14ac:dyDescent="0.2">
      <c r="A6234" s="10">
        <f t="shared" si="1072"/>
        <v>260</v>
      </c>
      <c r="B6234" s="10">
        <f t="shared" si="1081"/>
        <v>13</v>
      </c>
      <c r="C6234" s="23">
        <v>13.6</v>
      </c>
      <c r="D6234" s="24">
        <v>316.53090000000003</v>
      </c>
      <c r="E6234" s="24">
        <v>219.61799999999999</v>
      </c>
      <c r="F6234" s="48"/>
      <c r="G6234" s="48"/>
      <c r="H6234" s="1">
        <f t="shared" si="1082"/>
        <v>1.4169701162707513</v>
      </c>
      <c r="I6234" s="1">
        <f t="shared" si="1076"/>
        <v>6.420749959363568</v>
      </c>
      <c r="J6234" s="4">
        <f>B6234+('PV model'!$B$3/15)+(I6234/60)</f>
        <v>12.830345832656059</v>
      </c>
      <c r="K6234" s="2">
        <f t="shared" si="1077"/>
        <v>-12.455187489840887</v>
      </c>
      <c r="L6234" s="2">
        <f>DEGREES(ASIN((((COS(RADIANS('PV model'!$B$2))*COS(RADIANS(H6234))*COS(RADIANS(K6234)))+(SIN(RADIANS('PV model'!$B$2))*SIN(RADIANS(H6234)))))))</f>
        <v>34.979684625492162</v>
      </c>
      <c r="M6234" s="3">
        <f t="shared" si="1073"/>
        <v>34.979684625492162</v>
      </c>
      <c r="N6234" s="2">
        <f t="shared" si="1078"/>
        <v>-15.256811271328772</v>
      </c>
      <c r="O6234" s="2">
        <f>IF('PV model'!$B$2&gt;0, 180-N6234,IF('PV model'!$B$2&lt;0,0-N6234,N6234))</f>
        <v>195.25681127132879</v>
      </c>
      <c r="P6234" s="2">
        <f>ABS(O6234-'PV model'!$B$5)</f>
        <v>9.743188728671214</v>
      </c>
      <c r="Q6234" s="3">
        <f t="shared" si="1074"/>
        <v>55.020315374507838</v>
      </c>
      <c r="R6234" s="3">
        <f t="shared" si="1079"/>
        <v>316.53090000000003</v>
      </c>
      <c r="S6234" s="3">
        <f t="shared" si="1075"/>
        <v>289.82967689549901</v>
      </c>
      <c r="T6234" s="3">
        <f>(0.5*(1-COS(RADIANS(90-$X$3)))*(D6234+E6234)*'PV model'!$B$4)</f>
        <v>0</v>
      </c>
      <c r="U6234" s="3">
        <f t="shared" si="1080"/>
        <v>606.36057689549898</v>
      </c>
      <c r="V6234" s="3">
        <f>('PV model'!$B$13*(U6234/1000)*(1-'PV model'!$B$14*((20+C6234)-25))*'PV model'!$B$10)/'PV model'!$B$12</f>
        <v>58.526757234107365</v>
      </c>
    </row>
    <row r="6235" spans="1:22" x14ac:dyDescent="0.2">
      <c r="A6235" s="10">
        <f t="shared" si="1072"/>
        <v>260</v>
      </c>
      <c r="B6235" s="10">
        <f t="shared" si="1081"/>
        <v>14</v>
      </c>
      <c r="C6235" s="23">
        <v>13.8</v>
      </c>
      <c r="D6235" s="24">
        <v>169.48994999999999</v>
      </c>
      <c r="E6235" s="24">
        <v>269.01</v>
      </c>
      <c r="F6235" s="48"/>
      <c r="G6235" s="48"/>
      <c r="H6235" s="1">
        <f t="shared" si="1082"/>
        <v>1.4169701162707513</v>
      </c>
      <c r="I6235" s="1">
        <f t="shared" si="1076"/>
        <v>6.420749959363568</v>
      </c>
      <c r="J6235" s="4">
        <f>B6235+('PV model'!$B$3/15)+(I6235/60)</f>
        <v>13.830345832656059</v>
      </c>
      <c r="K6235" s="2">
        <f t="shared" si="1077"/>
        <v>-27.455187489840888</v>
      </c>
      <c r="L6235" s="2">
        <f>DEGREES(ASIN((((COS(RADIANS('PV model'!$B$2))*COS(RADIANS(H6235))*COS(RADIANS(K6235)))+(SIN(RADIANS('PV model'!$B$2))*SIN(RADIANS(H6235)))))))</f>
        <v>31.522838578106988</v>
      </c>
      <c r="M6235" s="3">
        <f t="shared" si="1073"/>
        <v>31.522838578106988</v>
      </c>
      <c r="N6235" s="2">
        <f t="shared" si="1078"/>
        <v>-32.73161077662207</v>
      </c>
      <c r="O6235" s="2">
        <f>IF('PV model'!$B$2&gt;0, 180-N6235,IF('PV model'!$B$2&lt;0,0-N6235,N6235))</f>
        <v>212.73161077662206</v>
      </c>
      <c r="P6235" s="2">
        <f>ABS(O6235-'PV model'!$B$5)</f>
        <v>7.7316107766220625</v>
      </c>
      <c r="Q6235" s="3">
        <f t="shared" si="1074"/>
        <v>58.477161421893015</v>
      </c>
      <c r="R6235" s="3">
        <f t="shared" si="1079"/>
        <v>169.48994999999999</v>
      </c>
      <c r="S6235" s="3">
        <f t="shared" si="1075"/>
        <v>330.20559359241315</v>
      </c>
      <c r="T6235" s="3">
        <f>(0.5*(1-COS(RADIANS(90-$X$3)))*(D6235+E6235)*'PV model'!$B$4)</f>
        <v>0</v>
      </c>
      <c r="U6235" s="3">
        <f t="shared" si="1080"/>
        <v>499.69554359241317</v>
      </c>
      <c r="V6235" s="3">
        <f>('PV model'!$B$13*(U6235/1000)*(1-'PV model'!$B$14*((20+C6235)-25))*'PV model'!$B$10)/'PV model'!$B$12</f>
        <v>48.191341795377703</v>
      </c>
    </row>
    <row r="6236" spans="1:22" x14ac:dyDescent="0.2">
      <c r="A6236" s="10">
        <f t="shared" si="1072"/>
        <v>260</v>
      </c>
      <c r="B6236" s="10">
        <f t="shared" si="1081"/>
        <v>15</v>
      </c>
      <c r="C6236" s="23">
        <v>13.9</v>
      </c>
      <c r="D6236" s="24">
        <v>78.5715</v>
      </c>
      <c r="E6236" s="24">
        <v>190.512</v>
      </c>
      <c r="F6236" s="48"/>
      <c r="G6236" s="48"/>
      <c r="H6236" s="1">
        <f t="shared" si="1082"/>
        <v>1.4169701162707513</v>
      </c>
      <c r="I6236" s="1">
        <f t="shared" si="1076"/>
        <v>6.420749959363568</v>
      </c>
      <c r="J6236" s="4">
        <f>B6236+('PV model'!$B$3/15)+(I6236/60)</f>
        <v>14.830345832656059</v>
      </c>
      <c r="K6236" s="2">
        <f t="shared" si="1077"/>
        <v>-42.455187489840888</v>
      </c>
      <c r="L6236" s="2">
        <f>DEGREES(ASIN((((COS(RADIANS('PV model'!$B$2))*COS(RADIANS(H6236))*COS(RADIANS(K6236)))+(SIN(RADIANS('PV model'!$B$2))*SIN(RADIANS(H6236)))))))</f>
        <v>25.985844008463079</v>
      </c>
      <c r="M6236" s="3">
        <f t="shared" si="1073"/>
        <v>25.985844008463079</v>
      </c>
      <c r="N6236" s="2">
        <f t="shared" si="1078"/>
        <v>-48.651143884398891</v>
      </c>
      <c r="O6236" s="2">
        <f>IF('PV model'!$B$2&gt;0, 180-N6236,IF('PV model'!$B$2&lt;0,0-N6236,N6236))</f>
        <v>228.65114388439889</v>
      </c>
      <c r="P6236" s="2">
        <f>ABS(O6236-'PV model'!$B$5)</f>
        <v>23.651143884398891</v>
      </c>
      <c r="Q6236" s="3">
        <f t="shared" si="1074"/>
        <v>64.014155991536924</v>
      </c>
      <c r="R6236" s="3">
        <f t="shared" si="1079"/>
        <v>78.5715</v>
      </c>
      <c r="S6236" s="3">
        <f t="shared" si="1075"/>
        <v>221.72497693059836</v>
      </c>
      <c r="T6236" s="3">
        <f>(0.5*(1-COS(RADIANS(90-$X$3)))*(D6236+E6236)*'PV model'!$B$4)</f>
        <v>0</v>
      </c>
      <c r="U6236" s="3">
        <f t="shared" si="1080"/>
        <v>300.29647693059837</v>
      </c>
      <c r="V6236" s="3">
        <f>('PV model'!$B$13*(U6236/1000)*(1-'PV model'!$B$14*((20+C6236)-25))*'PV model'!$B$10)/'PV model'!$B$12</f>
        <v>28.949007998292828</v>
      </c>
    </row>
    <row r="6237" spans="1:22" x14ac:dyDescent="0.2">
      <c r="A6237" s="10">
        <f t="shared" si="1072"/>
        <v>260</v>
      </c>
      <c r="B6237" s="10">
        <f t="shared" si="1081"/>
        <v>16</v>
      </c>
      <c r="C6237" s="23">
        <v>13.7</v>
      </c>
      <c r="D6237" s="24">
        <v>25.81635</v>
      </c>
      <c r="E6237" s="24">
        <v>157.87800000000001</v>
      </c>
      <c r="F6237" s="48"/>
      <c r="G6237" s="48"/>
      <c r="H6237" s="1">
        <f t="shared" si="1082"/>
        <v>1.4169701162707513</v>
      </c>
      <c r="I6237" s="1">
        <f t="shared" si="1076"/>
        <v>6.420749959363568</v>
      </c>
      <c r="J6237" s="4">
        <f>B6237+('PV model'!$B$3/15)+(I6237/60)</f>
        <v>15.830345832656059</v>
      </c>
      <c r="K6237" s="2">
        <f t="shared" si="1077"/>
        <v>-57.455187489840888</v>
      </c>
      <c r="L6237" s="2">
        <f>DEGREES(ASIN((((COS(RADIANS('PV model'!$B$2))*COS(RADIANS(H6237))*COS(RADIANS(K6237)))+(SIN(RADIANS('PV model'!$B$2))*SIN(RADIANS(H6237)))))))</f>
        <v>18.96493408888967</v>
      </c>
      <c r="M6237" s="3">
        <f t="shared" si="1073"/>
        <v>18.96493408888967</v>
      </c>
      <c r="N6237" s="2">
        <f t="shared" si="1078"/>
        <v>-63.009687598635715</v>
      </c>
      <c r="O6237" s="2">
        <f>IF('PV model'!$B$2&gt;0, 180-N6237,IF('PV model'!$B$2&lt;0,0-N6237,N6237))</f>
        <v>243.00968759863571</v>
      </c>
      <c r="P6237" s="2">
        <f>ABS(O6237-'PV model'!$B$5)</f>
        <v>38.009687598635708</v>
      </c>
      <c r="Q6237" s="3">
        <f t="shared" si="1074"/>
        <v>71.035065911110337</v>
      </c>
      <c r="R6237" s="3">
        <f t="shared" si="1079"/>
        <v>25.816349999999979</v>
      </c>
      <c r="S6237" s="3">
        <f t="shared" si="1075"/>
        <v>169.02750330946975</v>
      </c>
      <c r="T6237" s="3">
        <f>(0.5*(1-COS(RADIANS(90-$X$3)))*(D6237+E6237)*'PV model'!$B$4)</f>
        <v>0</v>
      </c>
      <c r="U6237" s="3">
        <f t="shared" si="1080"/>
        <v>194.84385330946972</v>
      </c>
      <c r="V6237" s="3">
        <f>('PV model'!$B$13*(U6237/1000)*(1-'PV model'!$B$14*((20+C6237)-25))*'PV model'!$B$10)/'PV model'!$B$12</f>
        <v>18.798806189941441</v>
      </c>
    </row>
    <row r="6238" spans="1:22" x14ac:dyDescent="0.2">
      <c r="A6238" s="10">
        <f t="shared" si="1072"/>
        <v>260</v>
      </c>
      <c r="B6238" s="10">
        <f t="shared" si="1081"/>
        <v>17</v>
      </c>
      <c r="C6238" s="23">
        <v>13.5</v>
      </c>
      <c r="D6238" s="24">
        <v>0</v>
      </c>
      <c r="E6238" s="24">
        <v>52.919999999999995</v>
      </c>
      <c r="F6238" s="48"/>
      <c r="G6238" s="48"/>
      <c r="H6238" s="1">
        <f t="shared" si="1082"/>
        <v>1.4169701162707513</v>
      </c>
      <c r="I6238" s="1">
        <f t="shared" si="1076"/>
        <v>6.420749959363568</v>
      </c>
      <c r="J6238" s="4">
        <f>B6238+('PV model'!$B$3/15)+(I6238/60)</f>
        <v>16.830345832656057</v>
      </c>
      <c r="K6238" s="2">
        <f t="shared" si="1077"/>
        <v>-72.455187489840853</v>
      </c>
      <c r="L6238" s="2">
        <f>DEGREES(ASIN((((COS(RADIANS('PV model'!$B$2))*COS(RADIANS(H6238))*COS(RADIANS(K6238)))+(SIN(RADIANS('PV model'!$B$2))*SIN(RADIANS(H6238)))))))</f>
        <v>11.01529845108732</v>
      </c>
      <c r="M6238" s="3">
        <f t="shared" si="1073"/>
        <v>11.01529845108732</v>
      </c>
      <c r="N6238" s="2">
        <f t="shared" si="1078"/>
        <v>-76.187184744905167</v>
      </c>
      <c r="O6238" s="2">
        <f>IF('PV model'!$B$2&gt;0, 180-N6238,IF('PV model'!$B$2&lt;0,0-N6238,N6238))</f>
        <v>256.18718474490515</v>
      </c>
      <c r="P6238" s="2">
        <f>ABS(O6238-'PV model'!$B$5)</f>
        <v>51.187184744905153</v>
      </c>
      <c r="Q6238" s="3">
        <f t="shared" si="1074"/>
        <v>78.984701548912682</v>
      </c>
      <c r="R6238" s="3">
        <f t="shared" si="1079"/>
        <v>0</v>
      </c>
      <c r="S6238" s="3">
        <f t="shared" si="1075"/>
        <v>52.919999999999995</v>
      </c>
      <c r="T6238" s="3">
        <f>(0.5*(1-COS(RADIANS(90-$X$3)))*(D6238+E6238)*'PV model'!$B$4)</f>
        <v>0</v>
      </c>
      <c r="U6238" s="3">
        <f t="shared" si="1080"/>
        <v>52.919999999999995</v>
      </c>
      <c r="V6238" s="3">
        <f>('PV model'!$B$13*(U6238/1000)*(1-'PV model'!$B$14*((20+C6238)-25))*'PV model'!$B$10)/'PV model'!$B$12</f>
        <v>5.1100271711999996</v>
      </c>
    </row>
    <row r="6239" spans="1:22" x14ac:dyDescent="0.2">
      <c r="A6239" s="10">
        <f t="shared" si="1072"/>
        <v>260</v>
      </c>
      <c r="B6239" s="10">
        <f t="shared" si="1081"/>
        <v>18</v>
      </c>
      <c r="C6239" s="23">
        <v>12.5</v>
      </c>
      <c r="D6239" s="24">
        <v>0</v>
      </c>
      <c r="E6239" s="24">
        <v>18.521999999999998</v>
      </c>
      <c r="F6239" s="48"/>
      <c r="G6239" s="48"/>
      <c r="H6239" s="1">
        <f t="shared" si="1082"/>
        <v>1.4169701162707513</v>
      </c>
      <c r="I6239" s="1">
        <f t="shared" si="1076"/>
        <v>6.420749959363568</v>
      </c>
      <c r="J6239" s="4">
        <f>B6239+('PV model'!$B$3/15)+(I6239/60)</f>
        <v>17.830345832656057</v>
      </c>
      <c r="K6239" s="2">
        <f t="shared" si="1077"/>
        <v>-87.455187489840853</v>
      </c>
      <c r="L6239" s="2">
        <f>DEGREES(ASIN((((COS(RADIANS('PV model'!$B$2))*COS(RADIANS(H6239))*COS(RADIANS(K6239)))+(SIN(RADIANS('PV model'!$B$2))*SIN(RADIANS(H6239)))))))</f>
        <v>2.6090278988830877</v>
      </c>
      <c r="M6239" s="3">
        <f t="shared" si="1073"/>
        <v>2.6090278988830877</v>
      </c>
      <c r="N6239" s="2">
        <f t="shared" si="1078"/>
        <v>-88.705130497693702</v>
      </c>
      <c r="O6239" s="2">
        <f>IF('PV model'!$B$2&gt;0, 180-N6239,IF('PV model'!$B$2&lt;0,0-N6239,N6239))</f>
        <v>268.70513049769369</v>
      </c>
      <c r="P6239" s="2">
        <f>ABS(O6239-'PV model'!$B$5)</f>
        <v>63.705130497693688</v>
      </c>
      <c r="Q6239" s="3">
        <f t="shared" si="1074"/>
        <v>87.390972101116915</v>
      </c>
      <c r="R6239" s="3">
        <f t="shared" si="1079"/>
        <v>0</v>
      </c>
      <c r="S6239" s="3">
        <f t="shared" si="1075"/>
        <v>18.521999999999998</v>
      </c>
      <c r="T6239" s="3">
        <f>(0.5*(1-COS(RADIANS(90-$X$3)))*(D6239+E6239)*'PV model'!$B$4)</f>
        <v>0</v>
      </c>
      <c r="U6239" s="3">
        <f t="shared" si="1080"/>
        <v>18.521999999999998</v>
      </c>
      <c r="V6239" s="3">
        <f>('PV model'!$B$13*(U6239/1000)*(1-'PV model'!$B$14*((20+C6239)-25))*'PV model'!$B$10)/'PV model'!$B$12</f>
        <v>1.7959153463999995</v>
      </c>
    </row>
    <row r="6240" spans="1:22" x14ac:dyDescent="0.2">
      <c r="A6240" s="10">
        <f t="shared" si="1072"/>
        <v>260</v>
      </c>
      <c r="B6240" s="10">
        <f t="shared" si="1081"/>
        <v>19</v>
      </c>
      <c r="C6240" s="23">
        <v>11.2</v>
      </c>
      <c r="D6240" s="24">
        <v>0</v>
      </c>
      <c r="E6240" s="24">
        <v>1.764</v>
      </c>
      <c r="F6240" s="48"/>
      <c r="G6240" s="48"/>
      <c r="H6240" s="1">
        <f t="shared" si="1082"/>
        <v>1.4169701162707513</v>
      </c>
      <c r="I6240" s="1">
        <f t="shared" si="1076"/>
        <v>6.420749959363568</v>
      </c>
      <c r="J6240" s="4">
        <f>B6240+('PV model'!$B$3/15)+(I6240/60)</f>
        <v>18.830345832656057</v>
      </c>
      <c r="K6240" s="2">
        <f t="shared" si="1077"/>
        <v>-102.45518748984085</v>
      </c>
      <c r="L6240" s="2">
        <f>DEGREES(ASIN((((COS(RADIANS('PV model'!$B$2))*COS(RADIANS(H6240))*COS(RADIANS(K6240)))+(SIN(RADIANS('PV model'!$B$2))*SIN(RADIANS(H6240)))))))</f>
        <v>-5.8395856988601826</v>
      </c>
      <c r="M6240" s="3">
        <f t="shared" si="1073"/>
        <v>0</v>
      </c>
      <c r="N6240" s="2">
        <f t="shared" si="1078"/>
        <v>-78.889834212979309</v>
      </c>
      <c r="O6240" s="2">
        <f>IF('PV model'!$B$2&gt;0, 180-N6240,IF('PV model'!$B$2&lt;0,0-N6240,N6240))</f>
        <v>258.88983421297928</v>
      </c>
      <c r="P6240" s="2">
        <f>ABS(O6240-'PV model'!$B$5)</f>
        <v>53.889834212979281</v>
      </c>
      <c r="Q6240" s="3">
        <f t="shared" si="1074"/>
        <v>95.839585698860176</v>
      </c>
      <c r="R6240" s="3">
        <f t="shared" si="1079"/>
        <v>0</v>
      </c>
      <c r="S6240" s="3">
        <f t="shared" si="1075"/>
        <v>1.764</v>
      </c>
      <c r="T6240" s="3">
        <f>(0.5*(1-COS(RADIANS(90-$X$3)))*(D6240+E6240)*'PV model'!$B$4)</f>
        <v>0</v>
      </c>
      <c r="U6240" s="3">
        <f t="shared" si="1080"/>
        <v>1.764</v>
      </c>
      <c r="V6240" s="3">
        <f>('PV model'!$B$13*(U6240/1000)*(1-'PV model'!$B$14*((20+C6240)-25))*'PV model'!$B$10)/'PV model'!$B$12</f>
        <v>0.17195646988799998</v>
      </c>
    </row>
    <row r="6241" spans="1:22" x14ac:dyDescent="0.2">
      <c r="A6241" s="10">
        <f t="shared" si="1072"/>
        <v>260</v>
      </c>
      <c r="B6241" s="10">
        <f t="shared" si="1081"/>
        <v>20</v>
      </c>
      <c r="C6241" s="23">
        <v>10.9</v>
      </c>
      <c r="D6241" s="24">
        <v>0</v>
      </c>
      <c r="E6241" s="24">
        <v>0</v>
      </c>
      <c r="F6241" s="48"/>
      <c r="G6241" s="48"/>
      <c r="H6241" s="1">
        <f t="shared" si="1082"/>
        <v>1.4169701162707513</v>
      </c>
      <c r="I6241" s="1">
        <f t="shared" si="1076"/>
        <v>6.420749959363568</v>
      </c>
      <c r="J6241" s="4">
        <f>B6241+('PV model'!$B$3/15)+(I6241/60)</f>
        <v>19.830345832656057</v>
      </c>
      <c r="K6241" s="2">
        <f t="shared" si="1077"/>
        <v>-117.45518748984085</v>
      </c>
      <c r="L6241" s="2">
        <f>DEGREES(ASIN((((COS(RADIANS('PV model'!$B$2))*COS(RADIANS(H6241))*COS(RADIANS(K6241)))+(SIN(RADIANS('PV model'!$B$2))*SIN(RADIANS(H6241)))))))</f>
        <v>-13.926984640312714</v>
      </c>
      <c r="M6241" s="3">
        <f t="shared" si="1073"/>
        <v>0</v>
      </c>
      <c r="N6241" s="2">
        <f t="shared" si="1078"/>
        <v>-66.059600829601493</v>
      </c>
      <c r="O6241" s="2">
        <f>IF('PV model'!$B$2&gt;0, 180-N6241,IF('PV model'!$B$2&lt;0,0-N6241,N6241))</f>
        <v>246.05960082960149</v>
      </c>
      <c r="P6241" s="2">
        <f>ABS(O6241-'PV model'!$B$5)</f>
        <v>41.059600829601493</v>
      </c>
      <c r="Q6241" s="3">
        <f t="shared" si="1074"/>
        <v>103.92698464031271</v>
      </c>
      <c r="R6241" s="3">
        <f t="shared" si="1079"/>
        <v>0</v>
      </c>
      <c r="S6241" s="3">
        <f t="shared" si="1075"/>
        <v>0</v>
      </c>
      <c r="T6241" s="3">
        <f>(0.5*(1-COS(RADIANS(90-$X$3)))*(D6241+E6241)*'PV model'!$B$4)</f>
        <v>0</v>
      </c>
      <c r="U6241" s="3">
        <f t="shared" si="1080"/>
        <v>0</v>
      </c>
      <c r="V6241" s="3">
        <f>('PV model'!$B$13*(U6241/1000)*(1-'PV model'!$B$14*((20+C6241)-25))*'PV model'!$B$10)/'PV model'!$B$12</f>
        <v>0</v>
      </c>
    </row>
    <row r="6242" spans="1:22" x14ac:dyDescent="0.2">
      <c r="A6242" s="10">
        <f t="shared" si="1072"/>
        <v>260</v>
      </c>
      <c r="B6242" s="10">
        <f t="shared" si="1081"/>
        <v>21</v>
      </c>
      <c r="C6242" s="23">
        <v>11.7</v>
      </c>
      <c r="D6242" s="24">
        <v>0</v>
      </c>
      <c r="E6242" s="24">
        <v>0</v>
      </c>
      <c r="F6242" s="48"/>
      <c r="G6242" s="48"/>
      <c r="H6242" s="1">
        <f t="shared" si="1082"/>
        <v>1.4169701162707513</v>
      </c>
      <c r="I6242" s="1">
        <f t="shared" si="1076"/>
        <v>6.420749959363568</v>
      </c>
      <c r="J6242" s="4">
        <f>B6242+('PV model'!$B$3/15)+(I6242/60)</f>
        <v>20.830345832656057</v>
      </c>
      <c r="K6242" s="2">
        <f t="shared" si="1077"/>
        <v>-132.45518748984085</v>
      </c>
      <c r="L6242" s="2">
        <f>DEGREES(ASIN((((COS(RADIANS('PV model'!$B$2))*COS(RADIANS(H6242))*COS(RADIANS(K6242)))+(SIN(RADIANS('PV model'!$B$2))*SIN(RADIANS(H6242)))))))</f>
        <v>-21.212972123832017</v>
      </c>
      <c r="M6242" s="3">
        <f t="shared" si="1073"/>
        <v>0</v>
      </c>
      <c r="N6242" s="2">
        <f t="shared" si="1078"/>
        <v>-52.296800269176217</v>
      </c>
      <c r="O6242" s="2">
        <f>IF('PV model'!$B$2&gt;0, 180-N6242,IF('PV model'!$B$2&lt;0,0-N6242,N6242))</f>
        <v>232.29680026917623</v>
      </c>
      <c r="P6242" s="2">
        <f>ABS(O6242-'PV model'!$B$5)</f>
        <v>27.296800269176231</v>
      </c>
      <c r="Q6242" s="3">
        <f t="shared" si="1074"/>
        <v>111.21297212383202</v>
      </c>
      <c r="R6242" s="3">
        <f t="shared" si="1079"/>
        <v>0</v>
      </c>
      <c r="S6242" s="3">
        <f t="shared" si="1075"/>
        <v>0</v>
      </c>
      <c r="T6242" s="3">
        <f>(0.5*(1-COS(RADIANS(90-$X$3)))*(D6242+E6242)*'PV model'!$B$4)</f>
        <v>0</v>
      </c>
      <c r="U6242" s="3">
        <f t="shared" si="1080"/>
        <v>0</v>
      </c>
      <c r="V6242" s="3">
        <f>('PV model'!$B$13*(U6242/1000)*(1-'PV model'!$B$14*((20+C6242)-25))*'PV model'!$B$10)/'PV model'!$B$12</f>
        <v>0</v>
      </c>
    </row>
    <row r="6243" spans="1:22" x14ac:dyDescent="0.2">
      <c r="A6243" s="10">
        <f t="shared" si="1072"/>
        <v>260</v>
      </c>
      <c r="B6243" s="10">
        <f t="shared" si="1081"/>
        <v>22</v>
      </c>
      <c r="C6243" s="23">
        <v>11.4</v>
      </c>
      <c r="D6243" s="24">
        <v>0</v>
      </c>
      <c r="E6243" s="24">
        <v>0</v>
      </c>
      <c r="F6243" s="48"/>
      <c r="G6243" s="48"/>
      <c r="H6243" s="1">
        <f t="shared" si="1082"/>
        <v>1.4169701162707513</v>
      </c>
      <c r="I6243" s="1">
        <f t="shared" si="1076"/>
        <v>6.420749959363568</v>
      </c>
      <c r="J6243" s="4">
        <f>B6243+('PV model'!$B$3/15)+(I6243/60)</f>
        <v>21.830345832656057</v>
      </c>
      <c r="K6243" s="2">
        <f t="shared" si="1077"/>
        <v>-147.45518748984085</v>
      </c>
      <c r="L6243" s="2">
        <f>DEGREES(ASIN((((COS(RADIANS('PV model'!$B$2))*COS(RADIANS(H6243))*COS(RADIANS(K6243)))+(SIN(RADIANS('PV model'!$B$2))*SIN(RADIANS(H6243)))))))</f>
        <v>-27.189748510004378</v>
      </c>
      <c r="M6243" s="3">
        <f t="shared" si="1073"/>
        <v>0</v>
      </c>
      <c r="N6243" s="2">
        <f t="shared" si="1078"/>
        <v>-37.200387264915165</v>
      </c>
      <c r="O6243" s="2">
        <f>IF('PV model'!$B$2&gt;0, 180-N6243,IF('PV model'!$B$2&lt;0,0-N6243,N6243))</f>
        <v>217.20038726491515</v>
      </c>
      <c r="P6243" s="2">
        <f>ABS(O6243-'PV model'!$B$5)</f>
        <v>12.20038726491515</v>
      </c>
      <c r="Q6243" s="3">
        <f t="shared" si="1074"/>
        <v>117.18974851000436</v>
      </c>
      <c r="R6243" s="3">
        <f t="shared" si="1079"/>
        <v>0</v>
      </c>
      <c r="S6243" s="3">
        <f t="shared" si="1075"/>
        <v>0</v>
      </c>
      <c r="T6243" s="3">
        <f>(0.5*(1-COS(RADIANS(90-$X$3)))*(D6243+E6243)*'PV model'!$B$4)</f>
        <v>0</v>
      </c>
      <c r="U6243" s="3">
        <f t="shared" si="1080"/>
        <v>0</v>
      </c>
      <c r="V6243" s="3">
        <f>('PV model'!$B$13*(U6243/1000)*(1-'PV model'!$B$14*((20+C6243)-25))*'PV model'!$B$10)/'PV model'!$B$12</f>
        <v>0</v>
      </c>
    </row>
    <row r="6244" spans="1:22" x14ac:dyDescent="0.2">
      <c r="A6244" s="10">
        <f t="shared" si="1072"/>
        <v>260</v>
      </c>
      <c r="B6244" s="10">
        <f t="shared" si="1081"/>
        <v>23</v>
      </c>
      <c r="C6244" s="23">
        <v>11.8</v>
      </c>
      <c r="D6244" s="24">
        <v>0</v>
      </c>
      <c r="E6244" s="24">
        <v>0</v>
      </c>
      <c r="F6244" s="48"/>
      <c r="G6244" s="48"/>
      <c r="H6244" s="1">
        <f t="shared" si="1082"/>
        <v>1.4169701162707513</v>
      </c>
      <c r="I6244" s="1">
        <f t="shared" si="1076"/>
        <v>6.420749959363568</v>
      </c>
      <c r="J6244" s="4">
        <f>B6244+('PV model'!$B$3/15)+(I6244/60)</f>
        <v>22.830345832656057</v>
      </c>
      <c r="K6244" s="2">
        <f t="shared" si="1077"/>
        <v>-162.45518748984085</v>
      </c>
      <c r="L6244" s="2">
        <f>DEGREES(ASIN((((COS(RADIANS('PV model'!$B$2))*COS(RADIANS(H6244))*COS(RADIANS(K6244)))+(SIN(RADIANS('PV model'!$B$2))*SIN(RADIANS(H6244)))))))</f>
        <v>-31.29962295864572</v>
      </c>
      <c r="M6244" s="3">
        <f t="shared" si="1073"/>
        <v>0</v>
      </c>
      <c r="N6244" s="2">
        <f t="shared" si="1078"/>
        <v>-20.651876058622488</v>
      </c>
      <c r="O6244" s="2">
        <f>IF('PV model'!$B$2&gt;0, 180-N6244,IF('PV model'!$B$2&lt;0,0-N6244,N6244))</f>
        <v>200.65187605862249</v>
      </c>
      <c r="P6244" s="2">
        <f>ABS(O6244-'PV model'!$B$5)</f>
        <v>4.3481239413775086</v>
      </c>
      <c r="Q6244" s="3">
        <f t="shared" si="1074"/>
        <v>121.29962295864571</v>
      </c>
      <c r="R6244" s="3">
        <f t="shared" si="1079"/>
        <v>0</v>
      </c>
      <c r="S6244" s="3">
        <f t="shared" si="1075"/>
        <v>0</v>
      </c>
      <c r="T6244" s="3">
        <f>(0.5*(1-COS(RADIANS(90-$X$3)))*(D6244+E6244)*'PV model'!$B$4)</f>
        <v>0</v>
      </c>
      <c r="U6244" s="3">
        <f t="shared" si="1080"/>
        <v>0</v>
      </c>
      <c r="V6244" s="3">
        <f>('PV model'!$B$13*(U6244/1000)*(1-'PV model'!$B$14*((20+C6244)-25))*'PV model'!$B$10)/'PV model'!$B$12</f>
        <v>0</v>
      </c>
    </row>
    <row r="6245" spans="1:22" x14ac:dyDescent="0.2">
      <c r="A6245" s="10">
        <f t="shared" si="1072"/>
        <v>260</v>
      </c>
      <c r="B6245" s="10">
        <f t="shared" si="1081"/>
        <v>24</v>
      </c>
      <c r="C6245" s="23">
        <v>11.8</v>
      </c>
      <c r="D6245" s="24">
        <v>0</v>
      </c>
      <c r="E6245" s="24">
        <v>0</v>
      </c>
      <c r="F6245" s="48"/>
      <c r="G6245" s="48"/>
      <c r="H6245" s="1">
        <f t="shared" si="1082"/>
        <v>1.4169701162707513</v>
      </c>
      <c r="I6245" s="1">
        <f t="shared" si="1076"/>
        <v>6.420749959363568</v>
      </c>
      <c r="J6245" s="4">
        <f>B6245+('PV model'!$B$3/15)+(I6245/60)</f>
        <v>23.830345832656057</v>
      </c>
      <c r="K6245" s="2">
        <f t="shared" si="1077"/>
        <v>-177.45518748984085</v>
      </c>
      <c r="L6245" s="2">
        <f>DEGREES(ASIN((((COS(RADIANS('PV model'!$B$2))*COS(RADIANS(H6245))*COS(RADIANS(K6245)))+(SIN(RADIANS('PV model'!$B$2))*SIN(RADIANS(H6245)))))))</f>
        <v>-33.04485247064229</v>
      </c>
      <c r="M6245" s="3">
        <f t="shared" si="1073"/>
        <v>0</v>
      </c>
      <c r="N6245" s="2">
        <f t="shared" si="1078"/>
        <v>-3.0353788596041302</v>
      </c>
      <c r="O6245" s="2">
        <f>IF('PV model'!$B$2&gt;0, 180-N6245,IF('PV model'!$B$2&lt;0,0-N6245,N6245))</f>
        <v>183.03537885960412</v>
      </c>
      <c r="P6245" s="2">
        <f>ABS(O6245-'PV model'!$B$5)</f>
        <v>21.964621140395877</v>
      </c>
      <c r="Q6245" s="3">
        <f t="shared" si="1074"/>
        <v>123.04485247064228</v>
      </c>
      <c r="R6245" s="3">
        <f t="shared" si="1079"/>
        <v>0</v>
      </c>
      <c r="S6245" s="3">
        <f t="shared" si="1075"/>
        <v>0</v>
      </c>
      <c r="T6245" s="3">
        <f>(0.5*(1-COS(RADIANS(90-$X$3)))*(D6245+E6245)*'PV model'!$B$4)</f>
        <v>0</v>
      </c>
      <c r="U6245" s="3">
        <f t="shared" si="1080"/>
        <v>0</v>
      </c>
      <c r="V6245" s="3">
        <f>('PV model'!$B$13*(U6245/1000)*(1-'PV model'!$B$14*((20+C6245)-25))*'PV model'!$B$10)/'PV model'!$B$12</f>
        <v>0</v>
      </c>
    </row>
    <row r="6246" spans="1:22" x14ac:dyDescent="0.2">
      <c r="A6246" s="10">
        <f t="shared" si="1072"/>
        <v>261</v>
      </c>
      <c r="B6246" s="10">
        <f t="shared" si="1081"/>
        <v>1</v>
      </c>
      <c r="C6246" s="23">
        <v>11.5</v>
      </c>
      <c r="D6246" s="24">
        <v>0</v>
      </c>
      <c r="E6246" s="24">
        <v>0</v>
      </c>
      <c r="F6246" s="48"/>
      <c r="G6246" s="48"/>
      <c r="H6246" s="1">
        <f t="shared" si="1082"/>
        <v>1.0135864460688473</v>
      </c>
      <c r="I6246" s="1">
        <f t="shared" si="1076"/>
        <v>6.7916813740240798</v>
      </c>
      <c r="J6246" s="4">
        <f>B6246+('PV model'!$B$3/15)+(I6246/60)</f>
        <v>0.8365280229004014</v>
      </c>
      <c r="K6246" s="2">
        <f t="shared" si="1077"/>
        <v>167.45207965649399</v>
      </c>
      <c r="L6246" s="2">
        <f>DEGREES(ASIN((((COS(RADIANS('PV model'!$B$2))*COS(RADIANS(H6246))*COS(RADIANS(K6246)))+(SIN(RADIANS('PV model'!$B$2))*SIN(RADIANS(H6246)))))))</f>
        <v>-32.562040953580933</v>
      </c>
      <c r="M6246" s="3">
        <f t="shared" si="1073"/>
        <v>0</v>
      </c>
      <c r="N6246" s="2">
        <f t="shared" si="1078"/>
        <v>14.935754478250281</v>
      </c>
      <c r="O6246" s="2">
        <f>IF('PV model'!$B$2&gt;0, 180-N6246,IF('PV model'!$B$2&lt;0,0-N6246,N6246))</f>
        <v>165.06424552174971</v>
      </c>
      <c r="P6246" s="2">
        <f>ABS(O6246-'PV model'!$B$5)</f>
        <v>39.935754478250288</v>
      </c>
      <c r="Q6246" s="3">
        <f t="shared" si="1074"/>
        <v>122.56204095358093</v>
      </c>
      <c r="R6246" s="3">
        <f t="shared" si="1079"/>
        <v>0</v>
      </c>
      <c r="S6246" s="3">
        <f t="shared" si="1075"/>
        <v>0</v>
      </c>
      <c r="T6246" s="3">
        <f>(0.5*(1-COS(RADIANS(90-$X$3)))*(D6246+E6246)*'PV model'!$B$4)</f>
        <v>0</v>
      </c>
      <c r="U6246" s="3">
        <f t="shared" si="1080"/>
        <v>0</v>
      </c>
      <c r="V6246" s="3">
        <f>('PV model'!$B$13*(U6246/1000)*(1-'PV model'!$B$14*((20+C6246)-25))*'PV model'!$B$10)/'PV model'!$B$12</f>
        <v>0</v>
      </c>
    </row>
    <row r="6247" spans="1:22" x14ac:dyDescent="0.2">
      <c r="A6247" s="10">
        <f t="shared" si="1072"/>
        <v>261</v>
      </c>
      <c r="B6247" s="10">
        <f t="shared" si="1081"/>
        <v>2</v>
      </c>
      <c r="C6247" s="23">
        <v>11</v>
      </c>
      <c r="D6247" s="24">
        <v>0</v>
      </c>
      <c r="E6247" s="24">
        <v>0</v>
      </c>
      <c r="F6247" s="48"/>
      <c r="G6247" s="48"/>
      <c r="H6247" s="1">
        <f t="shared" si="1082"/>
        <v>1.0135864460688473</v>
      </c>
      <c r="I6247" s="1">
        <f t="shared" si="1076"/>
        <v>6.7916813740240798</v>
      </c>
      <c r="J6247" s="4">
        <f>B6247+('PV model'!$B$3/15)+(I6247/60)</f>
        <v>1.8365280229004013</v>
      </c>
      <c r="K6247" s="2">
        <f t="shared" si="1077"/>
        <v>152.45207965649399</v>
      </c>
      <c r="L6247" s="2">
        <f>DEGREES(ASIN((((COS(RADIANS('PV model'!$B$2))*COS(RADIANS(H6247))*COS(RADIANS(K6247)))+(SIN(RADIANS('PV model'!$B$2))*SIN(RADIANS(H6247)))))))</f>
        <v>-29.178534760265482</v>
      </c>
      <c r="M6247" s="3">
        <f t="shared" si="1073"/>
        <v>0</v>
      </c>
      <c r="N6247" s="2">
        <f t="shared" si="1078"/>
        <v>31.980107894241058</v>
      </c>
      <c r="O6247" s="2">
        <f>IF('PV model'!$B$2&gt;0, 180-N6247,IF('PV model'!$B$2&lt;0,0-N6247,N6247))</f>
        <v>148.01989210575894</v>
      </c>
      <c r="P6247" s="2">
        <f>ABS(O6247-'PV model'!$B$5)</f>
        <v>56.980107894241058</v>
      </c>
      <c r="Q6247" s="3">
        <f t="shared" si="1074"/>
        <v>119.17853476026549</v>
      </c>
      <c r="R6247" s="3">
        <f t="shared" si="1079"/>
        <v>0</v>
      </c>
      <c r="S6247" s="3">
        <f t="shared" si="1075"/>
        <v>0</v>
      </c>
      <c r="T6247" s="3">
        <f>(0.5*(1-COS(RADIANS(90-$X$3)))*(D6247+E6247)*'PV model'!$B$4)</f>
        <v>0</v>
      </c>
      <c r="U6247" s="3">
        <f t="shared" si="1080"/>
        <v>0</v>
      </c>
      <c r="V6247" s="3">
        <f>('PV model'!$B$13*(U6247/1000)*(1-'PV model'!$B$14*((20+C6247)-25))*'PV model'!$B$10)/'PV model'!$B$12</f>
        <v>0</v>
      </c>
    </row>
    <row r="6248" spans="1:22" x14ac:dyDescent="0.2">
      <c r="A6248" s="10">
        <f t="shared" si="1072"/>
        <v>261</v>
      </c>
      <c r="B6248" s="10">
        <f t="shared" si="1081"/>
        <v>3</v>
      </c>
      <c r="C6248" s="23">
        <v>11</v>
      </c>
      <c r="D6248" s="24">
        <v>0</v>
      </c>
      <c r="E6248" s="24">
        <v>0</v>
      </c>
      <c r="F6248" s="48"/>
      <c r="G6248" s="48"/>
      <c r="H6248" s="1">
        <f t="shared" si="1082"/>
        <v>1.0135864460688473</v>
      </c>
      <c r="I6248" s="1">
        <f t="shared" si="1076"/>
        <v>6.7916813740240798</v>
      </c>
      <c r="J6248" s="4">
        <f>B6248+('PV model'!$B$3/15)+(I6248/60)</f>
        <v>2.8365280229004011</v>
      </c>
      <c r="K6248" s="2">
        <f t="shared" si="1077"/>
        <v>137.45207965649399</v>
      </c>
      <c r="L6248" s="2">
        <f>DEGREES(ASIN((((COS(RADIANS('PV model'!$B$2))*COS(RADIANS(H6248))*COS(RADIANS(K6248)))+(SIN(RADIANS('PV model'!$B$2))*SIN(RADIANS(H6248)))))))</f>
        <v>-23.742985069009297</v>
      </c>
      <c r="M6248" s="3">
        <f t="shared" si="1073"/>
        <v>0</v>
      </c>
      <c r="N6248" s="2">
        <f t="shared" si="1078"/>
        <v>47.613716210640348</v>
      </c>
      <c r="O6248" s="2">
        <f>IF('PV model'!$B$2&gt;0, 180-N6248,IF('PV model'!$B$2&lt;0,0-N6248,N6248))</f>
        <v>132.38628378935965</v>
      </c>
      <c r="P6248" s="2">
        <f>ABS(O6248-'PV model'!$B$5)</f>
        <v>72.613716210640348</v>
      </c>
      <c r="Q6248" s="3">
        <f t="shared" si="1074"/>
        <v>113.74298506900931</v>
      </c>
      <c r="R6248" s="3">
        <f t="shared" si="1079"/>
        <v>0</v>
      </c>
      <c r="S6248" s="3">
        <f t="shared" si="1075"/>
        <v>0</v>
      </c>
      <c r="T6248" s="3">
        <f>(0.5*(1-COS(RADIANS(90-$X$3)))*(D6248+E6248)*'PV model'!$B$4)</f>
        <v>0</v>
      </c>
      <c r="U6248" s="3">
        <f t="shared" si="1080"/>
        <v>0</v>
      </c>
      <c r="V6248" s="3">
        <f>('PV model'!$B$13*(U6248/1000)*(1-'PV model'!$B$14*((20+C6248)-25))*'PV model'!$B$10)/'PV model'!$B$12</f>
        <v>0</v>
      </c>
    </row>
    <row r="6249" spans="1:22" x14ac:dyDescent="0.2">
      <c r="A6249" s="10">
        <f t="shared" si="1072"/>
        <v>261</v>
      </c>
      <c r="B6249" s="10">
        <f t="shared" si="1081"/>
        <v>4</v>
      </c>
      <c r="C6249" s="23">
        <v>11.3</v>
      </c>
      <c r="D6249" s="24">
        <v>0</v>
      </c>
      <c r="E6249" s="24">
        <v>0</v>
      </c>
      <c r="F6249" s="48"/>
      <c r="G6249" s="48"/>
      <c r="H6249" s="1">
        <f t="shared" si="1082"/>
        <v>1.0135864460688473</v>
      </c>
      <c r="I6249" s="1">
        <f t="shared" si="1076"/>
        <v>6.7916813740240798</v>
      </c>
      <c r="J6249" s="4">
        <f>B6249+('PV model'!$B$3/15)+(I6249/60)</f>
        <v>3.8365280229004011</v>
      </c>
      <c r="K6249" s="2">
        <f t="shared" si="1077"/>
        <v>122.45207965649398</v>
      </c>
      <c r="L6249" s="2">
        <f>DEGREES(ASIN((((COS(RADIANS('PV model'!$B$2))*COS(RADIANS(H6249))*COS(RADIANS(K6249)))+(SIN(RADIANS('PV model'!$B$2))*SIN(RADIANS(H6249)))))))</f>
        <v>-16.816308462382864</v>
      </c>
      <c r="M6249" s="3">
        <f t="shared" si="1073"/>
        <v>0</v>
      </c>
      <c r="N6249" s="2">
        <f t="shared" si="1078"/>
        <v>61.811662195157069</v>
      </c>
      <c r="O6249" s="2">
        <f>IF('PV model'!$B$2&gt;0, 180-N6249,IF('PV model'!$B$2&lt;0,0-N6249,N6249))</f>
        <v>118.18833780484293</v>
      </c>
      <c r="P6249" s="2">
        <f>ABS(O6249-'PV model'!$B$5)</f>
        <v>86.811662195157069</v>
      </c>
      <c r="Q6249" s="3">
        <f t="shared" si="1074"/>
        <v>106.81630846238286</v>
      </c>
      <c r="R6249" s="3">
        <f t="shared" si="1079"/>
        <v>0</v>
      </c>
      <c r="S6249" s="3">
        <f t="shared" si="1075"/>
        <v>0</v>
      </c>
      <c r="T6249" s="3">
        <f>(0.5*(1-COS(RADIANS(90-$X$3)))*(D6249+E6249)*'PV model'!$B$4)</f>
        <v>0</v>
      </c>
      <c r="U6249" s="3">
        <f t="shared" si="1080"/>
        <v>0</v>
      </c>
      <c r="V6249" s="3">
        <f>('PV model'!$B$13*(U6249/1000)*(1-'PV model'!$B$14*((20+C6249)-25))*'PV model'!$B$10)/'PV model'!$B$12</f>
        <v>0</v>
      </c>
    </row>
    <row r="6250" spans="1:22" x14ac:dyDescent="0.2">
      <c r="A6250" s="10">
        <f t="shared" si="1072"/>
        <v>261</v>
      </c>
      <c r="B6250" s="10">
        <f t="shared" si="1081"/>
        <v>5</v>
      </c>
      <c r="C6250" s="23">
        <v>11.3</v>
      </c>
      <c r="D6250" s="24">
        <v>0</v>
      </c>
      <c r="E6250" s="24">
        <v>0</v>
      </c>
      <c r="F6250" s="48"/>
      <c r="G6250" s="48"/>
      <c r="H6250" s="1">
        <f t="shared" si="1082"/>
        <v>1.0135864460688473</v>
      </c>
      <c r="I6250" s="1">
        <f t="shared" si="1076"/>
        <v>6.7916813740240798</v>
      </c>
      <c r="J6250" s="4">
        <f>B6250+('PV model'!$B$3/15)+(I6250/60)</f>
        <v>4.836528022900402</v>
      </c>
      <c r="K6250" s="2">
        <f t="shared" si="1077"/>
        <v>107.45207965649396</v>
      </c>
      <c r="L6250" s="2">
        <f>DEGREES(ASIN((((COS(RADIANS('PV model'!$B$2))*COS(RADIANS(H6250))*COS(RADIANS(K6250)))+(SIN(RADIANS('PV model'!$B$2))*SIN(RADIANS(H6250)))))))</f>
        <v>-8.932155488380813</v>
      </c>
      <c r="M6250" s="3">
        <f t="shared" si="1073"/>
        <v>0</v>
      </c>
      <c r="N6250" s="2">
        <f t="shared" si="1078"/>
        <v>74.912164802345345</v>
      </c>
      <c r="O6250" s="2">
        <f>IF('PV model'!$B$2&gt;0, 180-N6250,IF('PV model'!$B$2&lt;0,0-N6250,N6250))</f>
        <v>105.08783519765466</v>
      </c>
      <c r="P6250" s="2">
        <f>ABS(O6250-'PV model'!$B$5)</f>
        <v>99.912164802345345</v>
      </c>
      <c r="Q6250" s="3">
        <f t="shared" si="1074"/>
        <v>98.932155488380815</v>
      </c>
      <c r="R6250" s="3">
        <f t="shared" si="1079"/>
        <v>0</v>
      </c>
      <c r="S6250" s="3">
        <f t="shared" si="1075"/>
        <v>0</v>
      </c>
      <c r="T6250" s="3">
        <f>(0.5*(1-COS(RADIANS(90-$X$3)))*(D6250+E6250)*'PV model'!$B$4)</f>
        <v>0</v>
      </c>
      <c r="U6250" s="3">
        <f t="shared" si="1080"/>
        <v>0</v>
      </c>
      <c r="V6250" s="3">
        <f>('PV model'!$B$13*(U6250/1000)*(1-'PV model'!$B$14*((20+C6250)-25))*'PV model'!$B$10)/'PV model'!$B$12</f>
        <v>0</v>
      </c>
    </row>
    <row r="6251" spans="1:22" x14ac:dyDescent="0.2">
      <c r="A6251" s="10">
        <f t="shared" si="1072"/>
        <v>261</v>
      </c>
      <c r="B6251" s="10">
        <f t="shared" si="1081"/>
        <v>6</v>
      </c>
      <c r="C6251" s="23">
        <v>12.4</v>
      </c>
      <c r="D6251" s="24">
        <v>0</v>
      </c>
      <c r="E6251" s="24">
        <v>0</v>
      </c>
      <c r="F6251" s="48"/>
      <c r="G6251" s="48"/>
      <c r="H6251" s="1">
        <f t="shared" si="1082"/>
        <v>1.0135864460688473</v>
      </c>
      <c r="I6251" s="1">
        <f t="shared" si="1076"/>
        <v>6.7916813740240798</v>
      </c>
      <c r="J6251" s="4">
        <f>B6251+('PV model'!$B$3/15)+(I6251/60)</f>
        <v>5.836528022900402</v>
      </c>
      <c r="K6251" s="2">
        <f t="shared" si="1077"/>
        <v>92.452079656493964</v>
      </c>
      <c r="L6251" s="2">
        <f>DEGREES(ASIN((((COS(RADIANS('PV model'!$B$2))*COS(RADIANS(H6251))*COS(RADIANS(K6251)))+(SIN(RADIANS('PV model'!$B$2))*SIN(RADIANS(H6251)))))))</f>
        <v>-0.55296104476394792</v>
      </c>
      <c r="M6251" s="3">
        <f t="shared" si="1073"/>
        <v>0</v>
      </c>
      <c r="N6251" s="2">
        <f t="shared" si="1078"/>
        <v>87.405030252547448</v>
      </c>
      <c r="O6251" s="2">
        <f>IF('PV model'!$B$2&gt;0, 180-N6251,IF('PV model'!$B$2&lt;0,0-N6251,N6251))</f>
        <v>92.594969747452552</v>
      </c>
      <c r="P6251" s="2">
        <f>ABS(O6251-'PV model'!$B$5)</f>
        <v>112.40503025254745</v>
      </c>
      <c r="Q6251" s="3">
        <f t="shared" si="1074"/>
        <v>90.552961044763947</v>
      </c>
      <c r="R6251" s="3">
        <f t="shared" si="1079"/>
        <v>0</v>
      </c>
      <c r="S6251" s="3">
        <f t="shared" si="1075"/>
        <v>0</v>
      </c>
      <c r="T6251" s="3">
        <f>(0.5*(1-COS(RADIANS(90-$X$3)))*(D6251+E6251)*'PV model'!$B$4)</f>
        <v>0</v>
      </c>
      <c r="U6251" s="3">
        <f t="shared" si="1080"/>
        <v>0</v>
      </c>
      <c r="V6251" s="3">
        <f>('PV model'!$B$13*(U6251/1000)*(1-'PV model'!$B$14*((20+C6251)-25))*'PV model'!$B$10)/'PV model'!$B$12</f>
        <v>0</v>
      </c>
    </row>
    <row r="6252" spans="1:22" x14ac:dyDescent="0.2">
      <c r="A6252" s="10">
        <f t="shared" si="1072"/>
        <v>261</v>
      </c>
      <c r="B6252" s="10">
        <f t="shared" si="1081"/>
        <v>7</v>
      </c>
      <c r="C6252" s="23">
        <v>12.9</v>
      </c>
      <c r="D6252" s="24">
        <v>0</v>
      </c>
      <c r="E6252" s="24">
        <v>6.1740000000000004</v>
      </c>
      <c r="F6252" s="48"/>
      <c r="G6252" s="48"/>
      <c r="H6252" s="1">
        <f t="shared" si="1082"/>
        <v>1.0135864460688473</v>
      </c>
      <c r="I6252" s="1">
        <f t="shared" si="1076"/>
        <v>6.7916813740240798</v>
      </c>
      <c r="J6252" s="4">
        <f>B6252+('PV model'!$B$3/15)+(I6252/60)</f>
        <v>6.836528022900402</v>
      </c>
      <c r="K6252" s="2">
        <f t="shared" si="1077"/>
        <v>77.452079656493964</v>
      </c>
      <c r="L6252" s="2">
        <f>DEGREES(ASIN((((COS(RADIANS('PV model'!$B$2))*COS(RADIANS(H6252))*COS(RADIANS(K6252)))+(SIN(RADIANS('PV model'!$B$2))*SIN(RADIANS(H6252)))))))</f>
        <v>7.9098208285525526</v>
      </c>
      <c r="M6252" s="3">
        <f t="shared" si="1073"/>
        <v>7.9098208285525526</v>
      </c>
      <c r="N6252" s="2">
        <f t="shared" si="1078"/>
        <v>80.17599788627939</v>
      </c>
      <c r="O6252" s="2">
        <f>IF('PV model'!$B$2&gt;0, 180-N6252,IF('PV model'!$B$2&lt;0,0-N6252,N6252))</f>
        <v>99.82400211372061</v>
      </c>
      <c r="P6252" s="2">
        <f>ABS(O6252-'PV model'!$B$5)</f>
        <v>105.17599788627939</v>
      </c>
      <c r="Q6252" s="3">
        <f t="shared" si="1074"/>
        <v>82.090179171447446</v>
      </c>
      <c r="R6252" s="3">
        <f t="shared" si="1079"/>
        <v>0</v>
      </c>
      <c r="S6252" s="3">
        <f t="shared" si="1075"/>
        <v>6.1740000000000004</v>
      </c>
      <c r="T6252" s="3">
        <f>(0.5*(1-COS(RADIANS(90-$X$3)))*(D6252+E6252)*'PV model'!$B$4)</f>
        <v>0</v>
      </c>
      <c r="U6252" s="3">
        <f t="shared" si="1080"/>
        <v>6.1740000000000004</v>
      </c>
      <c r="V6252" s="3">
        <f>('PV model'!$B$13*(U6252/1000)*(1-'PV model'!$B$14*((20+C6252)-25))*'PV model'!$B$10)/'PV model'!$B$12</f>
        <v>0.59765100393600001</v>
      </c>
    </row>
    <row r="6253" spans="1:22" x14ac:dyDescent="0.2">
      <c r="A6253" s="10">
        <f t="shared" si="1072"/>
        <v>261</v>
      </c>
      <c r="B6253" s="10">
        <f t="shared" si="1081"/>
        <v>8</v>
      </c>
      <c r="C6253" s="23">
        <v>14</v>
      </c>
      <c r="D6253" s="24">
        <v>0</v>
      </c>
      <c r="E6253" s="24">
        <v>31.752000000000002</v>
      </c>
      <c r="F6253" s="48"/>
      <c r="G6253" s="48"/>
      <c r="H6253" s="1">
        <f t="shared" si="1082"/>
        <v>1.0135864460688473</v>
      </c>
      <c r="I6253" s="1">
        <f t="shared" si="1076"/>
        <v>6.7916813740240798</v>
      </c>
      <c r="J6253" s="4">
        <f>B6253+('PV model'!$B$3/15)+(I6253/60)</f>
        <v>7.836528022900402</v>
      </c>
      <c r="K6253" s="2">
        <f t="shared" si="1077"/>
        <v>62.452079656493972</v>
      </c>
      <c r="L6253" s="2">
        <f>DEGREES(ASIN((((COS(RADIANS('PV model'!$B$2))*COS(RADIANS(H6253))*COS(RADIANS(K6253)))+(SIN(RADIANS('PV model'!$B$2))*SIN(RADIANS(H6253)))))))</f>
        <v>16.051113763726821</v>
      </c>
      <c r="M6253" s="3">
        <f t="shared" si="1073"/>
        <v>16.051113763726821</v>
      </c>
      <c r="N6253" s="2">
        <f t="shared" si="1078"/>
        <v>67.286450681271418</v>
      </c>
      <c r="O6253" s="2">
        <f>IF('PV model'!$B$2&gt;0, 180-N6253,IF('PV model'!$B$2&lt;0,0-N6253,N6253))</f>
        <v>112.71354931872858</v>
      </c>
      <c r="P6253" s="2">
        <f>ABS(O6253-'PV model'!$B$5)</f>
        <v>92.286450681271418</v>
      </c>
      <c r="Q6253" s="3">
        <f t="shared" si="1074"/>
        <v>73.948886236273182</v>
      </c>
      <c r="R6253" s="3">
        <f t="shared" si="1079"/>
        <v>0</v>
      </c>
      <c r="S6253" s="3">
        <f t="shared" si="1075"/>
        <v>31.752000000000002</v>
      </c>
      <c r="T6253" s="3">
        <f>(0.5*(1-COS(RADIANS(90-$X$3)))*(D6253+E6253)*'PV model'!$B$4)</f>
        <v>0</v>
      </c>
      <c r="U6253" s="3">
        <f t="shared" si="1080"/>
        <v>31.752000000000002</v>
      </c>
      <c r="V6253" s="3">
        <f>('PV model'!$B$13*(U6253/1000)*(1-'PV model'!$B$14*((20+C6253)-25))*'PV model'!$B$10)/'PV model'!$B$12</f>
        <v>3.0596684428800001</v>
      </c>
    </row>
    <row r="6254" spans="1:22" x14ac:dyDescent="0.2">
      <c r="A6254" s="10">
        <f t="shared" ref="A6254:A6317" si="1083">IF(B6254&gt;1,A6253,A6253+1)</f>
        <v>261</v>
      </c>
      <c r="B6254" s="10">
        <f t="shared" si="1081"/>
        <v>9</v>
      </c>
      <c r="C6254" s="23">
        <v>15.2</v>
      </c>
      <c r="D6254" s="24">
        <v>0</v>
      </c>
      <c r="E6254" s="24">
        <v>67.031999999999996</v>
      </c>
      <c r="F6254" s="48"/>
      <c r="G6254" s="48"/>
      <c r="H6254" s="1">
        <f t="shared" si="1082"/>
        <v>1.0135864460688473</v>
      </c>
      <c r="I6254" s="1">
        <f t="shared" si="1076"/>
        <v>6.7916813740240798</v>
      </c>
      <c r="J6254" s="4">
        <f>B6254+('PV model'!$B$3/15)+(I6254/60)</f>
        <v>8.8365280229004011</v>
      </c>
      <c r="K6254" s="2">
        <f t="shared" si="1077"/>
        <v>47.452079656493986</v>
      </c>
      <c r="L6254" s="2">
        <f>DEGREES(ASIN((((COS(RADIANS('PV model'!$B$2))*COS(RADIANS(H6254))*COS(RADIANS(K6254)))+(SIN(RADIANS('PV model'!$B$2))*SIN(RADIANS(H6254)))))))</f>
        <v>23.423613121084443</v>
      </c>
      <c r="M6254" s="3">
        <f t="shared" si="1073"/>
        <v>23.423613121084443</v>
      </c>
      <c r="N6254" s="2">
        <f t="shared" si="1078"/>
        <v>53.393588527186274</v>
      </c>
      <c r="O6254" s="2">
        <f>IF('PV model'!$B$2&gt;0, 180-N6254,IF('PV model'!$B$2&lt;0,0-N6254,N6254))</f>
        <v>126.60641147281373</v>
      </c>
      <c r="P6254" s="2">
        <f>ABS(O6254-'PV model'!$B$5)</f>
        <v>78.393588527186267</v>
      </c>
      <c r="Q6254" s="3">
        <f t="shared" si="1074"/>
        <v>66.576386878915557</v>
      </c>
      <c r="R6254" s="3">
        <f t="shared" si="1079"/>
        <v>0</v>
      </c>
      <c r="S6254" s="3">
        <f t="shared" si="1075"/>
        <v>67.031999999999996</v>
      </c>
      <c r="T6254" s="3">
        <f>(0.5*(1-COS(RADIANS(90-$X$3)))*(D6254+E6254)*'PV model'!$B$4)</f>
        <v>0</v>
      </c>
      <c r="U6254" s="3">
        <f t="shared" si="1080"/>
        <v>67.031999999999996</v>
      </c>
      <c r="V6254" s="3">
        <f>('PV model'!$B$13*(U6254/1000)*(1-'PV model'!$B$14*((20+C6254)-25))*'PV model'!$B$10)/'PV model'!$B$12</f>
        <v>6.4271375562239985</v>
      </c>
    </row>
    <row r="6255" spans="1:22" x14ac:dyDescent="0.2">
      <c r="A6255" s="10">
        <f t="shared" si="1083"/>
        <v>261</v>
      </c>
      <c r="B6255" s="10">
        <f t="shared" si="1081"/>
        <v>10</v>
      </c>
      <c r="C6255" s="23">
        <v>14.5</v>
      </c>
      <c r="D6255" s="24">
        <v>0</v>
      </c>
      <c r="E6255" s="24">
        <v>99.665999999999997</v>
      </c>
      <c r="F6255" s="48"/>
      <c r="G6255" s="48"/>
      <c r="H6255" s="1">
        <f t="shared" si="1082"/>
        <v>1.0135864460688473</v>
      </c>
      <c r="I6255" s="1">
        <f t="shared" si="1076"/>
        <v>6.7916813740240798</v>
      </c>
      <c r="J6255" s="4">
        <f>B6255+('PV model'!$B$3/15)+(I6255/60)</f>
        <v>9.8365280229004011</v>
      </c>
      <c r="K6255" s="2">
        <f t="shared" si="1077"/>
        <v>32.452079656493986</v>
      </c>
      <c r="L6255" s="2">
        <f>DEGREES(ASIN((((COS(RADIANS('PV model'!$B$2))*COS(RADIANS(H6255))*COS(RADIANS(K6255)))+(SIN(RADIANS('PV model'!$B$2))*SIN(RADIANS(H6255)))))))</f>
        <v>29.502407548951044</v>
      </c>
      <c r="M6255" s="3">
        <f t="shared" si="1073"/>
        <v>29.502407548951044</v>
      </c>
      <c r="N6255" s="2">
        <f t="shared" si="1078"/>
        <v>38.05669178138335</v>
      </c>
      <c r="O6255" s="2">
        <f>IF('PV model'!$B$2&gt;0, 180-N6255,IF('PV model'!$B$2&lt;0,0-N6255,N6255))</f>
        <v>141.94330821861666</v>
      </c>
      <c r="P6255" s="2">
        <f>ABS(O6255-'PV model'!$B$5)</f>
        <v>63.056691781383336</v>
      </c>
      <c r="Q6255" s="3">
        <f t="shared" si="1074"/>
        <v>60.497592451048945</v>
      </c>
      <c r="R6255" s="3">
        <f t="shared" si="1079"/>
        <v>0</v>
      </c>
      <c r="S6255" s="3">
        <f t="shared" si="1075"/>
        <v>99.665999999999997</v>
      </c>
      <c r="T6255" s="3">
        <f>(0.5*(1-COS(RADIANS(90-$X$3)))*(D6255+E6255)*'PV model'!$B$4)</f>
        <v>0</v>
      </c>
      <c r="U6255" s="3">
        <f t="shared" si="1080"/>
        <v>99.665999999999997</v>
      </c>
      <c r="V6255" s="3">
        <f>('PV model'!$B$13*(U6255/1000)*(1-'PV model'!$B$14*((20+C6255)-25))*'PV model'!$B$10)/'PV model'!$B$12</f>
        <v>9.5840340523199981</v>
      </c>
    </row>
    <row r="6256" spans="1:22" x14ac:dyDescent="0.2">
      <c r="A6256" s="10">
        <f t="shared" si="1083"/>
        <v>261</v>
      </c>
      <c r="B6256" s="10">
        <f t="shared" si="1081"/>
        <v>11</v>
      </c>
      <c r="C6256" s="23">
        <v>16.399999999999999</v>
      </c>
      <c r="D6256" s="24">
        <v>216.63284999999999</v>
      </c>
      <c r="E6256" s="24">
        <v>223.14600000000002</v>
      </c>
      <c r="F6256" s="48"/>
      <c r="G6256" s="48"/>
      <c r="H6256" s="1">
        <f t="shared" si="1082"/>
        <v>1.0135864460688473</v>
      </c>
      <c r="I6256" s="1">
        <f t="shared" si="1076"/>
        <v>6.7916813740240798</v>
      </c>
      <c r="J6256" s="4">
        <f>B6256+('PV model'!$B$3/15)+(I6256/60)</f>
        <v>10.836528022900401</v>
      </c>
      <c r="K6256" s="2">
        <f t="shared" si="1077"/>
        <v>17.452079656493986</v>
      </c>
      <c r="L6256" s="2">
        <f>DEGREES(ASIN((((COS(RADIANS('PV model'!$B$2))*COS(RADIANS(H6256))*COS(RADIANS(K6256)))+(SIN(RADIANS('PV model'!$B$2))*SIN(RADIANS(H6256)))))))</f>
        <v>33.698822084800895</v>
      </c>
      <c r="M6256" s="3">
        <f t="shared" si="1073"/>
        <v>33.698822084800895</v>
      </c>
      <c r="N6256" s="2">
        <f t="shared" si="1078"/>
        <v>21.126294113413721</v>
      </c>
      <c r="O6256" s="2">
        <f>IF('PV model'!$B$2&gt;0, 180-N6256,IF('PV model'!$B$2&lt;0,0-N6256,N6256))</f>
        <v>158.87370588658627</v>
      </c>
      <c r="P6256" s="2">
        <f>ABS(O6256-'PV model'!$B$5)</f>
        <v>46.126294113413735</v>
      </c>
      <c r="Q6256" s="3">
        <f t="shared" si="1074"/>
        <v>56.301177915199105</v>
      </c>
      <c r="R6256" s="3">
        <f t="shared" si="1079"/>
        <v>216.63284999999999</v>
      </c>
      <c r="S6256" s="3">
        <f t="shared" si="1075"/>
        <v>285.66502087939779</v>
      </c>
      <c r="T6256" s="3">
        <f>(0.5*(1-COS(RADIANS(90-$X$3)))*(D6256+E6256)*'PV model'!$B$4)</f>
        <v>0</v>
      </c>
      <c r="U6256" s="3">
        <f t="shared" si="1080"/>
        <v>502.29787087939781</v>
      </c>
      <c r="V6256" s="3">
        <f>('PV model'!$B$13*(U6256/1000)*(1-'PV model'!$B$14*((20+C6256)-25))*'PV model'!$B$10)/'PV model'!$B$12</f>
        <v>47.920133073211034</v>
      </c>
    </row>
    <row r="6257" spans="1:22" x14ac:dyDescent="0.2">
      <c r="A6257" s="10">
        <f t="shared" si="1083"/>
        <v>261</v>
      </c>
      <c r="B6257" s="10">
        <f t="shared" si="1081"/>
        <v>12</v>
      </c>
      <c r="C6257" s="23">
        <v>17.5</v>
      </c>
      <c r="D6257" s="24">
        <v>615.10259999999994</v>
      </c>
      <c r="E6257" s="24">
        <v>163.16999999999999</v>
      </c>
      <c r="F6257" s="48"/>
      <c r="G6257" s="48"/>
      <c r="H6257" s="1">
        <f t="shared" si="1082"/>
        <v>1.0135864460688473</v>
      </c>
      <c r="I6257" s="1">
        <f t="shared" si="1076"/>
        <v>6.7916813740240798</v>
      </c>
      <c r="J6257" s="4">
        <f>B6257+('PV model'!$B$3/15)+(I6257/60)</f>
        <v>11.836528022900401</v>
      </c>
      <c r="K6257" s="2">
        <f t="shared" si="1077"/>
        <v>2.452079656493984</v>
      </c>
      <c r="L6257" s="2">
        <f>DEGREES(ASIN((((COS(RADIANS('PV model'!$B$2))*COS(RADIANS(H6257))*COS(RADIANS(K6257)))+(SIN(RADIANS('PV model'!$B$2))*SIN(RADIANS(H6257)))))))</f>
        <v>35.477094327028652</v>
      </c>
      <c r="M6257" s="3">
        <f t="shared" si="1073"/>
        <v>35.477094327028652</v>
      </c>
      <c r="N6257" s="2">
        <f t="shared" si="1078"/>
        <v>3.0110927801326279</v>
      </c>
      <c r="O6257" s="2">
        <f>IF('PV model'!$B$2&gt;0, 180-N6257,IF('PV model'!$B$2&lt;0,0-N6257,N6257))</f>
        <v>176.98890721986737</v>
      </c>
      <c r="P6257" s="2">
        <f>ABS(O6257-'PV model'!$B$5)</f>
        <v>28.011092780132628</v>
      </c>
      <c r="Q6257" s="3">
        <f t="shared" si="1074"/>
        <v>54.522905672971348</v>
      </c>
      <c r="R6257" s="3">
        <f t="shared" si="1079"/>
        <v>615.10260000000005</v>
      </c>
      <c r="S6257" s="3">
        <f t="shared" si="1075"/>
        <v>223.91982734079272</v>
      </c>
      <c r="T6257" s="3">
        <f>(0.5*(1-COS(RADIANS(90-$X$3)))*(D6257+E6257)*'PV model'!$B$4)</f>
        <v>0</v>
      </c>
      <c r="U6257" s="3">
        <f t="shared" si="1080"/>
        <v>839.02242734079277</v>
      </c>
      <c r="V6257" s="3">
        <f>('PV model'!$B$13*(U6257/1000)*(1-'PV model'!$B$14*((20+C6257)-25))*'PV model'!$B$10)/'PV model'!$B$12</f>
        <v>79.67524774513636</v>
      </c>
    </row>
    <row r="6258" spans="1:22" x14ac:dyDescent="0.2">
      <c r="A6258" s="10">
        <f t="shared" si="1083"/>
        <v>261</v>
      </c>
      <c r="B6258" s="10">
        <f t="shared" si="1081"/>
        <v>13</v>
      </c>
      <c r="C6258" s="23">
        <v>18.5</v>
      </c>
      <c r="D6258" s="24">
        <v>785.71499999999992</v>
      </c>
      <c r="E6258" s="24">
        <v>109.36800000000001</v>
      </c>
      <c r="F6258" s="48"/>
      <c r="G6258" s="48"/>
      <c r="H6258" s="1">
        <f t="shared" si="1082"/>
        <v>1.0135864460688473</v>
      </c>
      <c r="I6258" s="1">
        <f t="shared" si="1076"/>
        <v>6.7916813740240798</v>
      </c>
      <c r="J6258" s="4">
        <f>B6258+('PV model'!$B$3/15)+(I6258/60)</f>
        <v>12.836528022900401</v>
      </c>
      <c r="K6258" s="2">
        <f t="shared" si="1077"/>
        <v>-12.547920343506016</v>
      </c>
      <c r="L6258" s="2">
        <f>DEGREES(ASIN((((COS(RADIANS('PV model'!$B$2))*COS(RADIANS(H6258))*COS(RADIANS(K6258)))+(SIN(RADIANS('PV model'!$B$2))*SIN(RADIANS(H6258)))))))</f>
        <v>34.566981367499586</v>
      </c>
      <c r="M6258" s="3">
        <f t="shared" si="1073"/>
        <v>34.566981367499586</v>
      </c>
      <c r="N6258" s="2">
        <f t="shared" si="1078"/>
        <v>-15.295114209968164</v>
      </c>
      <c r="O6258" s="2">
        <f>IF('PV model'!$B$2&gt;0, 180-N6258,IF('PV model'!$B$2&lt;0,0-N6258,N6258))</f>
        <v>195.29511420996818</v>
      </c>
      <c r="P6258" s="2">
        <f>ABS(O6258-'PV model'!$B$5)</f>
        <v>9.7048857900318239</v>
      </c>
      <c r="Q6258" s="3">
        <f t="shared" si="1074"/>
        <v>55.433018632500414</v>
      </c>
      <c r="R6258" s="3">
        <f t="shared" si="1079"/>
        <v>785.71499999999992</v>
      </c>
      <c r="S6258" s="3">
        <f t="shared" si="1075"/>
        <v>151.15047875535862</v>
      </c>
      <c r="T6258" s="3">
        <f>(0.5*(1-COS(RADIANS(90-$X$3)))*(D6258+E6258)*'PV model'!$B$4)</f>
        <v>0</v>
      </c>
      <c r="U6258" s="3">
        <f t="shared" si="1080"/>
        <v>936.86547875535848</v>
      </c>
      <c r="V6258" s="3">
        <f>('PV model'!$B$13*(U6258/1000)*(1-'PV model'!$B$14*((20+C6258)-25))*'PV model'!$B$10)/'PV model'!$B$12</f>
        <v>88.592023300540802</v>
      </c>
    </row>
    <row r="6259" spans="1:22" x14ac:dyDescent="0.2">
      <c r="A6259" s="10">
        <f t="shared" si="1083"/>
        <v>261</v>
      </c>
      <c r="B6259" s="10">
        <f t="shared" si="1081"/>
        <v>14</v>
      </c>
      <c r="C6259" s="23">
        <v>18.899999999999999</v>
      </c>
      <c r="D6259" s="24">
        <v>677.95979999999997</v>
      </c>
      <c r="E6259" s="24">
        <v>127.89</v>
      </c>
      <c r="F6259" s="48"/>
      <c r="G6259" s="48"/>
      <c r="H6259" s="1">
        <f t="shared" si="1082"/>
        <v>1.0135864460688473</v>
      </c>
      <c r="I6259" s="1">
        <f t="shared" si="1076"/>
        <v>6.7916813740240798</v>
      </c>
      <c r="J6259" s="4">
        <f>B6259+('PV model'!$B$3/15)+(I6259/60)</f>
        <v>13.836528022900401</v>
      </c>
      <c r="K6259" s="2">
        <f t="shared" si="1077"/>
        <v>-27.547920343506014</v>
      </c>
      <c r="L6259" s="2">
        <f>DEGREES(ASIN((((COS(RADIANS('PV model'!$B$2))*COS(RADIANS(H6259))*COS(RADIANS(K6259)))+(SIN(RADIANS('PV model'!$B$2))*SIN(RADIANS(H6259)))))))</f>
        <v>31.110440576787067</v>
      </c>
      <c r="M6259" s="3">
        <f t="shared" si="1073"/>
        <v>31.110440576787067</v>
      </c>
      <c r="N6259" s="2">
        <f t="shared" si="1078"/>
        <v>-32.690362573424785</v>
      </c>
      <c r="O6259" s="2">
        <f>IF('PV model'!$B$2&gt;0, 180-N6259,IF('PV model'!$B$2&lt;0,0-N6259,N6259))</f>
        <v>212.69036257342478</v>
      </c>
      <c r="P6259" s="2">
        <f>ABS(O6259-'PV model'!$B$5)</f>
        <v>7.6903625734247782</v>
      </c>
      <c r="Q6259" s="3">
        <f t="shared" si="1074"/>
        <v>58.889559423212937</v>
      </c>
      <c r="R6259" s="3">
        <f t="shared" si="1079"/>
        <v>677.95979999999997</v>
      </c>
      <c r="S6259" s="3">
        <f t="shared" si="1075"/>
        <v>174.4163445301275</v>
      </c>
      <c r="T6259" s="3">
        <f>(0.5*(1-COS(RADIANS(90-$X$3)))*(D6259+E6259)*'PV model'!$B$4)</f>
        <v>0</v>
      </c>
      <c r="U6259" s="3">
        <f t="shared" si="1080"/>
        <v>852.37614453012748</v>
      </c>
      <c r="V6259" s="3">
        <f>('PV model'!$B$13*(U6259/1000)*(1-'PV model'!$B$14*((20+C6259)-25))*'PV model'!$B$10)/'PV model'!$B$12</f>
        <v>80.46620372818947</v>
      </c>
    </row>
    <row r="6260" spans="1:22" x14ac:dyDescent="0.2">
      <c r="A6260" s="10">
        <f t="shared" si="1083"/>
        <v>261</v>
      </c>
      <c r="B6260" s="10">
        <f t="shared" si="1081"/>
        <v>15</v>
      </c>
      <c r="C6260" s="23">
        <v>17.899999999999999</v>
      </c>
      <c r="D6260" s="24">
        <v>240.20430000000002</v>
      </c>
      <c r="E6260" s="24">
        <v>194.922</v>
      </c>
      <c r="F6260" s="48"/>
      <c r="G6260" s="48"/>
      <c r="H6260" s="1">
        <f t="shared" si="1082"/>
        <v>1.0135864460688473</v>
      </c>
      <c r="I6260" s="1">
        <f t="shared" si="1076"/>
        <v>6.7916813740240798</v>
      </c>
      <c r="J6260" s="4">
        <f>B6260+('PV model'!$B$3/15)+(I6260/60)</f>
        <v>14.836528022900401</v>
      </c>
      <c r="K6260" s="2">
        <f t="shared" si="1077"/>
        <v>-42.547920343506014</v>
      </c>
      <c r="L6260" s="2">
        <f>DEGREES(ASIN((((COS(RADIANS('PV model'!$B$2))*COS(RADIANS(H6260))*COS(RADIANS(K6260)))+(SIN(RADIANS('PV model'!$B$2))*SIN(RADIANS(H6260)))))))</f>
        <v>25.581299386472967</v>
      </c>
      <c r="M6260" s="3">
        <f t="shared" si="1073"/>
        <v>25.581299386472967</v>
      </c>
      <c r="N6260" s="2">
        <f t="shared" si="1078"/>
        <v>-48.553961192825007</v>
      </c>
      <c r="O6260" s="2">
        <f>IF('PV model'!$B$2&gt;0, 180-N6260,IF('PV model'!$B$2&lt;0,0-N6260,N6260))</f>
        <v>228.553961192825</v>
      </c>
      <c r="P6260" s="2">
        <f>ABS(O6260-'PV model'!$B$5)</f>
        <v>23.553961192825</v>
      </c>
      <c r="Q6260" s="3">
        <f t="shared" si="1074"/>
        <v>64.418700613527022</v>
      </c>
      <c r="R6260" s="3">
        <f t="shared" si="1079"/>
        <v>240.20430000000013</v>
      </c>
      <c r="S6260" s="3">
        <f t="shared" si="1075"/>
        <v>246.79337737149206</v>
      </c>
      <c r="T6260" s="3">
        <f>(0.5*(1-COS(RADIANS(90-$X$3)))*(D6260+E6260)*'PV model'!$B$4)</f>
        <v>0</v>
      </c>
      <c r="U6260" s="3">
        <f t="shared" si="1080"/>
        <v>486.99767737149216</v>
      </c>
      <c r="V6260" s="3">
        <f>('PV model'!$B$13*(U6260/1000)*(1-'PV model'!$B$14*((20+C6260)-25))*'PV model'!$B$10)/'PV model'!$B$12</f>
        <v>46.168384978023553</v>
      </c>
    </row>
    <row r="6261" spans="1:22" x14ac:dyDescent="0.2">
      <c r="A6261" s="10">
        <f t="shared" si="1083"/>
        <v>261</v>
      </c>
      <c r="B6261" s="10">
        <f t="shared" si="1081"/>
        <v>16</v>
      </c>
      <c r="C6261" s="23">
        <v>17.100000000000001</v>
      </c>
      <c r="D6261" s="24">
        <v>460.2045</v>
      </c>
      <c r="E6261" s="24">
        <v>124.36200000000001</v>
      </c>
      <c r="F6261" s="48"/>
      <c r="G6261" s="48"/>
      <c r="H6261" s="1">
        <f t="shared" si="1082"/>
        <v>1.0135864460688473</v>
      </c>
      <c r="I6261" s="1">
        <f t="shared" si="1076"/>
        <v>6.7916813740240798</v>
      </c>
      <c r="J6261" s="4">
        <f>B6261+('PV model'!$B$3/15)+(I6261/60)</f>
        <v>15.836528022900401</v>
      </c>
      <c r="K6261" s="2">
        <f t="shared" si="1077"/>
        <v>-57.547920343506014</v>
      </c>
      <c r="L6261" s="2">
        <f>DEGREES(ASIN((((COS(RADIANS('PV model'!$B$2))*COS(RADIANS(H6261))*COS(RADIANS(K6261)))+(SIN(RADIANS('PV model'!$B$2))*SIN(RADIANS(H6261)))))))</f>
        <v>18.569880031005756</v>
      </c>
      <c r="M6261" s="3">
        <f t="shared" si="1073"/>
        <v>18.569880031005756</v>
      </c>
      <c r="N6261" s="2">
        <f t="shared" si="1078"/>
        <v>-62.879278404521344</v>
      </c>
      <c r="O6261" s="2">
        <f>IF('PV model'!$B$2&gt;0, 180-N6261,IF('PV model'!$B$2&lt;0,0-N6261,N6261))</f>
        <v>242.87927840452136</v>
      </c>
      <c r="P6261" s="2">
        <f>ABS(O6261-'PV model'!$B$5)</f>
        <v>37.879278404521358</v>
      </c>
      <c r="Q6261" s="3">
        <f t="shared" si="1074"/>
        <v>71.430119968994248</v>
      </c>
      <c r="R6261" s="3">
        <f t="shared" si="1079"/>
        <v>460.20449999999994</v>
      </c>
      <c r="S6261" s="3">
        <f t="shared" si="1075"/>
        <v>157.33950982140698</v>
      </c>
      <c r="T6261" s="3">
        <f>(0.5*(1-COS(RADIANS(90-$X$3)))*(D6261+E6261)*'PV model'!$B$4)</f>
        <v>0</v>
      </c>
      <c r="U6261" s="3">
        <f t="shared" si="1080"/>
        <v>617.54400982140692</v>
      </c>
      <c r="V6261" s="3">
        <f>('PV model'!$B$13*(U6261/1000)*(1-'PV model'!$B$14*((20+C6261)-25))*'PV model'!$B$10)/'PV model'!$B$12</f>
        <v>58.741981779415234</v>
      </c>
    </row>
    <row r="6262" spans="1:22" x14ac:dyDescent="0.2">
      <c r="A6262" s="10">
        <f t="shared" si="1083"/>
        <v>261</v>
      </c>
      <c r="B6262" s="10">
        <f t="shared" si="1081"/>
        <v>17</v>
      </c>
      <c r="C6262" s="23">
        <v>17.3</v>
      </c>
      <c r="D6262" s="24">
        <v>24.693899999999999</v>
      </c>
      <c r="E6262" s="24">
        <v>90.846000000000004</v>
      </c>
      <c r="F6262" s="48"/>
      <c r="G6262" s="48"/>
      <c r="H6262" s="1">
        <f t="shared" si="1082"/>
        <v>1.0135864460688473</v>
      </c>
      <c r="I6262" s="1">
        <f t="shared" si="1076"/>
        <v>6.7916813740240798</v>
      </c>
      <c r="J6262" s="4">
        <f>B6262+('PV model'!$B$3/15)+(I6262/60)</f>
        <v>16.836528022900399</v>
      </c>
      <c r="K6262" s="2">
        <f t="shared" si="1077"/>
        <v>-72.547920343505993</v>
      </c>
      <c r="L6262" s="2">
        <f>DEGREES(ASIN((((COS(RADIANS('PV model'!$B$2))*COS(RADIANS(H6262))*COS(RADIANS(K6262)))+(SIN(RADIANS('PV model'!$B$2))*SIN(RADIANS(H6262)))))))</f>
        <v>10.627411192155884</v>
      </c>
      <c r="M6262" s="3">
        <f t="shared" si="1073"/>
        <v>10.627411192155884</v>
      </c>
      <c r="N6262" s="2">
        <f t="shared" si="1078"/>
        <v>-76.040149053793002</v>
      </c>
      <c r="O6262" s="2">
        <f>IF('PV model'!$B$2&gt;0, 180-N6262,IF('PV model'!$B$2&lt;0,0-N6262,N6262))</f>
        <v>256.04014905379302</v>
      </c>
      <c r="P6262" s="2">
        <f>ABS(O6262-'PV model'!$B$5)</f>
        <v>51.040149053793016</v>
      </c>
      <c r="Q6262" s="3">
        <f t="shared" si="1074"/>
        <v>79.37258880784411</v>
      </c>
      <c r="R6262" s="3">
        <f t="shared" si="1079"/>
        <v>24.693900000000014</v>
      </c>
      <c r="S6262" s="3">
        <f t="shared" si="1075"/>
        <v>98.17259258447335</v>
      </c>
      <c r="T6262" s="3">
        <f>(0.5*(1-COS(RADIANS(90-$X$3)))*(D6262+E6262)*'PV model'!$B$4)</f>
        <v>0</v>
      </c>
      <c r="U6262" s="3">
        <f t="shared" si="1080"/>
        <v>122.86649258447336</v>
      </c>
      <c r="V6262" s="3">
        <f>('PV model'!$B$13*(U6262/1000)*(1-'PV model'!$B$14*((20+C6262)-25))*'PV model'!$B$10)/'PV model'!$B$12</f>
        <v>11.677473256485754</v>
      </c>
    </row>
    <row r="6263" spans="1:22" x14ac:dyDescent="0.2">
      <c r="A6263" s="10">
        <f t="shared" si="1083"/>
        <v>261</v>
      </c>
      <c r="B6263" s="10">
        <f t="shared" si="1081"/>
        <v>18</v>
      </c>
      <c r="C6263" s="23">
        <v>16.8</v>
      </c>
      <c r="D6263" s="24">
        <v>0</v>
      </c>
      <c r="E6263" s="24">
        <v>26.459999999999997</v>
      </c>
      <c r="F6263" s="48"/>
      <c r="G6263" s="48"/>
      <c r="H6263" s="1">
        <f t="shared" si="1082"/>
        <v>1.0135864460688473</v>
      </c>
      <c r="I6263" s="1">
        <f t="shared" si="1076"/>
        <v>6.7916813740240798</v>
      </c>
      <c r="J6263" s="4">
        <f>B6263+('PV model'!$B$3/15)+(I6263/60)</f>
        <v>17.836528022900399</v>
      </c>
      <c r="K6263" s="2">
        <f t="shared" si="1077"/>
        <v>-87.547920343505993</v>
      </c>
      <c r="L6263" s="2">
        <f>DEGREES(ASIN((((COS(RADIANS('PV model'!$B$2))*COS(RADIANS(H6263))*COS(RADIANS(K6263)))+(SIN(RADIANS('PV model'!$B$2))*SIN(RADIANS(H6263)))))))</f>
        <v>2.2240700840842709</v>
      </c>
      <c r="M6263" s="3">
        <f t="shared" si="1073"/>
        <v>2.2240700840842709</v>
      </c>
      <c r="N6263" s="2">
        <f t="shared" si="1078"/>
        <v>-88.552937820169021</v>
      </c>
      <c r="O6263" s="2">
        <f>IF('PV model'!$B$2&gt;0, 180-N6263,IF('PV model'!$B$2&lt;0,0-N6263,N6263))</f>
        <v>268.55293782016901</v>
      </c>
      <c r="P6263" s="2">
        <f>ABS(O6263-'PV model'!$B$5)</f>
        <v>63.552937820169006</v>
      </c>
      <c r="Q6263" s="3">
        <f t="shared" si="1074"/>
        <v>87.775929915915725</v>
      </c>
      <c r="R6263" s="3">
        <f t="shared" si="1079"/>
        <v>0</v>
      </c>
      <c r="S6263" s="3">
        <f t="shared" si="1075"/>
        <v>26.459999999999997</v>
      </c>
      <c r="T6263" s="3">
        <f>(0.5*(1-COS(RADIANS(90-$X$3)))*(D6263+E6263)*'PV model'!$B$4)</f>
        <v>0</v>
      </c>
      <c r="U6263" s="3">
        <f t="shared" si="1080"/>
        <v>26.459999999999997</v>
      </c>
      <c r="V6263" s="3">
        <f>('PV model'!$B$13*(U6263/1000)*(1-'PV model'!$B$14*((20+C6263)-25))*'PV model'!$B$10)/'PV model'!$B$12</f>
        <v>2.5201003564799995</v>
      </c>
    </row>
    <row r="6264" spans="1:22" x14ac:dyDescent="0.2">
      <c r="A6264" s="10">
        <f t="shared" si="1083"/>
        <v>261</v>
      </c>
      <c r="B6264" s="10">
        <f t="shared" si="1081"/>
        <v>19</v>
      </c>
      <c r="C6264" s="23">
        <v>15.7</v>
      </c>
      <c r="D6264" s="24">
        <v>0</v>
      </c>
      <c r="E6264" s="24">
        <v>1.764</v>
      </c>
      <c r="F6264" s="48"/>
      <c r="G6264" s="48"/>
      <c r="H6264" s="1">
        <f t="shared" si="1082"/>
        <v>1.0135864460688473</v>
      </c>
      <c r="I6264" s="1">
        <f t="shared" si="1076"/>
        <v>6.7916813740240798</v>
      </c>
      <c r="J6264" s="4">
        <f>B6264+('PV model'!$B$3/15)+(I6264/60)</f>
        <v>18.836528022900399</v>
      </c>
      <c r="K6264" s="2">
        <f t="shared" si="1077"/>
        <v>-102.54792034350599</v>
      </c>
      <c r="L6264" s="2">
        <f>DEGREES(ASIN((((COS(RADIANS('PV model'!$B$2))*COS(RADIANS(H6264))*COS(RADIANS(K6264)))+(SIN(RADIANS('PV model'!$B$2))*SIN(RADIANS(H6264)))))))</f>
        <v>-6.2264086318442686</v>
      </c>
      <c r="M6264" s="3">
        <f t="shared" si="1073"/>
        <v>0</v>
      </c>
      <c r="N6264" s="2">
        <f t="shared" si="1078"/>
        <v>-79.037902262997889</v>
      </c>
      <c r="O6264" s="2">
        <f>IF('PV model'!$B$2&gt;0, 180-N6264,IF('PV model'!$B$2&lt;0,0-N6264,N6264))</f>
        <v>259.03790226299787</v>
      </c>
      <c r="P6264" s="2">
        <f>ABS(O6264-'PV model'!$B$5)</f>
        <v>54.037902262997875</v>
      </c>
      <c r="Q6264" s="3">
        <f t="shared" si="1074"/>
        <v>96.226408631844279</v>
      </c>
      <c r="R6264" s="3">
        <f t="shared" si="1079"/>
        <v>0</v>
      </c>
      <c r="S6264" s="3">
        <f t="shared" si="1075"/>
        <v>1.764</v>
      </c>
      <c r="T6264" s="3">
        <f>(0.5*(1-COS(RADIANS(90-$X$3)))*(D6264+E6264)*'PV model'!$B$4)</f>
        <v>0</v>
      </c>
      <c r="U6264" s="3">
        <f t="shared" si="1080"/>
        <v>1.764</v>
      </c>
      <c r="V6264" s="3">
        <f>('PV model'!$B$13*(U6264/1000)*(1-'PV model'!$B$14*((20+C6264)-25))*'PV model'!$B$10)/'PV model'!$B$12</f>
        <v>0.16878253996799997</v>
      </c>
    </row>
    <row r="6265" spans="1:22" x14ac:dyDescent="0.2">
      <c r="A6265" s="10">
        <f t="shared" si="1083"/>
        <v>261</v>
      </c>
      <c r="B6265" s="10">
        <f t="shared" si="1081"/>
        <v>20</v>
      </c>
      <c r="C6265" s="23">
        <v>15</v>
      </c>
      <c r="D6265" s="24">
        <v>0</v>
      </c>
      <c r="E6265" s="24">
        <v>0</v>
      </c>
      <c r="F6265" s="48"/>
      <c r="G6265" s="48"/>
      <c r="H6265" s="1">
        <f t="shared" si="1082"/>
        <v>1.0135864460688473</v>
      </c>
      <c r="I6265" s="1">
        <f t="shared" si="1076"/>
        <v>6.7916813740240798</v>
      </c>
      <c r="J6265" s="4">
        <f>B6265+('PV model'!$B$3/15)+(I6265/60)</f>
        <v>19.836528022900399</v>
      </c>
      <c r="K6265" s="2">
        <f t="shared" si="1077"/>
        <v>-117.54792034350599</v>
      </c>
      <c r="L6265" s="2">
        <f>DEGREES(ASIN((((COS(RADIANS('PV model'!$B$2))*COS(RADIANS(H6265))*COS(RADIANS(K6265)))+(SIN(RADIANS('PV model'!$B$2))*SIN(RADIANS(H6265)))))))</f>
        <v>-14.320046463234009</v>
      </c>
      <c r="M6265" s="3">
        <f t="shared" si="1073"/>
        <v>0</v>
      </c>
      <c r="N6265" s="2">
        <f t="shared" si="1078"/>
        <v>-66.193320778148106</v>
      </c>
      <c r="O6265" s="2">
        <f>IF('PV model'!$B$2&gt;0, 180-N6265,IF('PV model'!$B$2&lt;0,0-N6265,N6265))</f>
        <v>246.19332077814812</v>
      </c>
      <c r="P6265" s="2">
        <f>ABS(O6265-'PV model'!$B$5)</f>
        <v>41.19332077814812</v>
      </c>
      <c r="Q6265" s="3">
        <f t="shared" si="1074"/>
        <v>104.32004646323401</v>
      </c>
      <c r="R6265" s="3">
        <f t="shared" si="1079"/>
        <v>0</v>
      </c>
      <c r="S6265" s="3">
        <f t="shared" si="1075"/>
        <v>0</v>
      </c>
      <c r="T6265" s="3">
        <f>(0.5*(1-COS(RADIANS(90-$X$3)))*(D6265+E6265)*'PV model'!$B$4)</f>
        <v>0</v>
      </c>
      <c r="U6265" s="3">
        <f t="shared" si="1080"/>
        <v>0</v>
      </c>
      <c r="V6265" s="3">
        <f>('PV model'!$B$13*(U6265/1000)*(1-'PV model'!$B$14*((20+C6265)-25))*'PV model'!$B$10)/'PV model'!$B$12</f>
        <v>0</v>
      </c>
    </row>
    <row r="6266" spans="1:22" x14ac:dyDescent="0.2">
      <c r="A6266" s="10">
        <f t="shared" si="1083"/>
        <v>261</v>
      </c>
      <c r="B6266" s="10">
        <f t="shared" si="1081"/>
        <v>21</v>
      </c>
      <c r="C6266" s="23">
        <v>15.1</v>
      </c>
      <c r="D6266" s="24">
        <v>0</v>
      </c>
      <c r="E6266" s="24">
        <v>0</v>
      </c>
      <c r="F6266" s="48"/>
      <c r="G6266" s="48"/>
      <c r="H6266" s="1">
        <f t="shared" si="1082"/>
        <v>1.0135864460688473</v>
      </c>
      <c r="I6266" s="1">
        <f t="shared" si="1076"/>
        <v>6.7916813740240798</v>
      </c>
      <c r="J6266" s="4">
        <f>B6266+('PV model'!$B$3/15)+(I6266/60)</f>
        <v>20.836528022900399</v>
      </c>
      <c r="K6266" s="2">
        <f t="shared" si="1077"/>
        <v>-132.54792034350598</v>
      </c>
      <c r="L6266" s="2">
        <f>DEGREES(ASIN((((COS(RADIANS('PV model'!$B$2))*COS(RADIANS(H6266))*COS(RADIANS(K6266)))+(SIN(RADIANS('PV model'!$B$2))*SIN(RADIANS(H6266)))))))</f>
        <v>-21.615084796304696</v>
      </c>
      <c r="M6266" s="3">
        <f t="shared" si="1073"/>
        <v>0</v>
      </c>
      <c r="N6266" s="2">
        <f t="shared" si="1078"/>
        <v>-52.402151148947659</v>
      </c>
      <c r="O6266" s="2">
        <f>IF('PV model'!$B$2&gt;0, 180-N6266,IF('PV model'!$B$2&lt;0,0-N6266,N6266))</f>
        <v>232.40215114894767</v>
      </c>
      <c r="P6266" s="2">
        <f>ABS(O6266-'PV model'!$B$5)</f>
        <v>27.402151148947667</v>
      </c>
      <c r="Q6266" s="3">
        <f t="shared" si="1074"/>
        <v>111.61508479630469</v>
      </c>
      <c r="R6266" s="3">
        <f t="shared" si="1079"/>
        <v>0</v>
      </c>
      <c r="S6266" s="3">
        <f t="shared" si="1075"/>
        <v>0</v>
      </c>
      <c r="T6266" s="3">
        <f>(0.5*(1-COS(RADIANS(90-$X$3)))*(D6266+E6266)*'PV model'!$B$4)</f>
        <v>0</v>
      </c>
      <c r="U6266" s="3">
        <f t="shared" si="1080"/>
        <v>0</v>
      </c>
      <c r="V6266" s="3">
        <f>('PV model'!$B$13*(U6266/1000)*(1-'PV model'!$B$14*((20+C6266)-25))*'PV model'!$B$10)/'PV model'!$B$12</f>
        <v>0</v>
      </c>
    </row>
    <row r="6267" spans="1:22" x14ac:dyDescent="0.2">
      <c r="A6267" s="10">
        <f t="shared" si="1083"/>
        <v>261</v>
      </c>
      <c r="B6267" s="10">
        <f t="shared" si="1081"/>
        <v>22</v>
      </c>
      <c r="C6267" s="23">
        <v>14.9</v>
      </c>
      <c r="D6267" s="24">
        <v>0</v>
      </c>
      <c r="E6267" s="24">
        <v>0</v>
      </c>
      <c r="F6267" s="48"/>
      <c r="G6267" s="48"/>
      <c r="H6267" s="1">
        <f t="shared" si="1082"/>
        <v>1.0135864460688473</v>
      </c>
      <c r="I6267" s="1">
        <f t="shared" si="1076"/>
        <v>6.7916813740240798</v>
      </c>
      <c r="J6267" s="4">
        <f>B6267+('PV model'!$B$3/15)+(I6267/60)</f>
        <v>21.836528022900399</v>
      </c>
      <c r="K6267" s="2">
        <f t="shared" si="1077"/>
        <v>-147.54792034350598</v>
      </c>
      <c r="L6267" s="2">
        <f>DEGREES(ASIN((((COS(RADIANS('PV model'!$B$2))*COS(RADIANS(H6267))*COS(RADIANS(K6267)))+(SIN(RADIANS('PV model'!$B$2))*SIN(RADIANS(H6267)))))))</f>
        <v>-27.600474515041082</v>
      </c>
      <c r="M6267" s="3">
        <f t="shared" si="1073"/>
        <v>0</v>
      </c>
      <c r="N6267" s="2">
        <f t="shared" si="1078"/>
        <v>-37.258016874208117</v>
      </c>
      <c r="O6267" s="2">
        <f>IF('PV model'!$B$2&gt;0, 180-N6267,IF('PV model'!$B$2&lt;0,0-N6267,N6267))</f>
        <v>217.25801687420812</v>
      </c>
      <c r="P6267" s="2">
        <f>ABS(O6267-'PV model'!$B$5)</f>
        <v>12.258016874208124</v>
      </c>
      <c r="Q6267" s="3">
        <f t="shared" si="1074"/>
        <v>117.60047451504109</v>
      </c>
      <c r="R6267" s="3">
        <f t="shared" si="1079"/>
        <v>0</v>
      </c>
      <c r="S6267" s="3">
        <f t="shared" si="1075"/>
        <v>0</v>
      </c>
      <c r="T6267" s="3">
        <f>(0.5*(1-COS(RADIANS(90-$X$3)))*(D6267+E6267)*'PV model'!$B$4)</f>
        <v>0</v>
      </c>
      <c r="U6267" s="3">
        <f t="shared" si="1080"/>
        <v>0</v>
      </c>
      <c r="V6267" s="3">
        <f>('PV model'!$B$13*(U6267/1000)*(1-'PV model'!$B$14*((20+C6267)-25))*'PV model'!$B$10)/'PV model'!$B$12</f>
        <v>0</v>
      </c>
    </row>
    <row r="6268" spans="1:22" x14ac:dyDescent="0.2">
      <c r="A6268" s="10">
        <f t="shared" si="1083"/>
        <v>261</v>
      </c>
      <c r="B6268" s="10">
        <f t="shared" si="1081"/>
        <v>23</v>
      </c>
      <c r="C6268" s="23">
        <v>14.4</v>
      </c>
      <c r="D6268" s="24">
        <v>0</v>
      </c>
      <c r="E6268" s="24">
        <v>0</v>
      </c>
      <c r="F6268" s="48"/>
      <c r="G6268" s="48"/>
      <c r="H6268" s="1">
        <f t="shared" si="1082"/>
        <v>1.0135864460688473</v>
      </c>
      <c r="I6268" s="1">
        <f t="shared" si="1076"/>
        <v>6.7916813740240798</v>
      </c>
      <c r="J6268" s="4">
        <f>B6268+('PV model'!$B$3/15)+(I6268/60)</f>
        <v>22.836528022900399</v>
      </c>
      <c r="K6268" s="2">
        <f t="shared" si="1077"/>
        <v>-162.54792034350598</v>
      </c>
      <c r="L6268" s="2">
        <f>DEGREES(ASIN((((COS(RADIANS('PV model'!$B$2))*COS(RADIANS(H6268))*COS(RADIANS(K6268)))+(SIN(RADIANS('PV model'!$B$2))*SIN(RADIANS(H6268)))))))</f>
        <v>-31.713396430157569</v>
      </c>
      <c r="M6268" s="3">
        <f t="shared" si="1073"/>
        <v>0</v>
      </c>
      <c r="N6268" s="2">
        <f t="shared" si="1078"/>
        <v>-20.639835640722048</v>
      </c>
      <c r="O6268" s="2">
        <f>IF('PV model'!$B$2&gt;0, 180-N6268,IF('PV model'!$B$2&lt;0,0-N6268,N6268))</f>
        <v>200.63983564072205</v>
      </c>
      <c r="P6268" s="2">
        <f>ABS(O6268-'PV model'!$B$5)</f>
        <v>4.3601643592779453</v>
      </c>
      <c r="Q6268" s="3">
        <f t="shared" si="1074"/>
        <v>121.71339643015756</v>
      </c>
      <c r="R6268" s="3">
        <f t="shared" si="1079"/>
        <v>0</v>
      </c>
      <c r="S6268" s="3">
        <f t="shared" si="1075"/>
        <v>0</v>
      </c>
      <c r="T6268" s="3">
        <f>(0.5*(1-COS(RADIANS(90-$X$3)))*(D6268+E6268)*'PV model'!$B$4)</f>
        <v>0</v>
      </c>
      <c r="U6268" s="3">
        <f t="shared" si="1080"/>
        <v>0</v>
      </c>
      <c r="V6268" s="3">
        <f>('PV model'!$B$13*(U6268/1000)*(1-'PV model'!$B$14*((20+C6268)-25))*'PV model'!$B$10)/'PV model'!$B$12</f>
        <v>0</v>
      </c>
    </row>
    <row r="6269" spans="1:22" x14ac:dyDescent="0.2">
      <c r="A6269" s="10">
        <f t="shared" si="1083"/>
        <v>261</v>
      </c>
      <c r="B6269" s="10">
        <f t="shared" si="1081"/>
        <v>24</v>
      </c>
      <c r="C6269" s="23">
        <v>14</v>
      </c>
      <c r="D6269" s="24">
        <v>0</v>
      </c>
      <c r="E6269" s="24">
        <v>0</v>
      </c>
      <c r="F6269" s="48"/>
      <c r="G6269" s="48"/>
      <c r="H6269" s="1">
        <f t="shared" si="1082"/>
        <v>1.0135864460688473</v>
      </c>
      <c r="I6269" s="1">
        <f t="shared" si="1076"/>
        <v>6.7916813740240798</v>
      </c>
      <c r="J6269" s="4">
        <f>B6269+('PV model'!$B$3/15)+(I6269/60)</f>
        <v>23.836528022900399</v>
      </c>
      <c r="K6269" s="2">
        <f t="shared" si="1077"/>
        <v>-177.54792034350598</v>
      </c>
      <c r="L6269" s="2">
        <f>DEGREES(ASIN((((COS(RADIANS('PV model'!$B$2))*COS(RADIANS(H6269))*COS(RADIANS(K6269)))+(SIN(RADIANS('PV model'!$B$2))*SIN(RADIANS(H6269)))))))</f>
        <v>-33.450797458689912</v>
      </c>
      <c r="M6269" s="3">
        <f t="shared" si="1073"/>
        <v>0</v>
      </c>
      <c r="N6269" s="2">
        <f t="shared" si="1078"/>
        <v>-2.9388083691178317</v>
      </c>
      <c r="O6269" s="2">
        <f>IF('PV model'!$B$2&gt;0, 180-N6269,IF('PV model'!$B$2&lt;0,0-N6269,N6269))</f>
        <v>182.93880836911782</v>
      </c>
      <c r="P6269" s="2">
        <f>ABS(O6269-'PV model'!$B$5)</f>
        <v>22.061191630882178</v>
      </c>
      <c r="Q6269" s="3">
        <f t="shared" si="1074"/>
        <v>123.45079745868991</v>
      </c>
      <c r="R6269" s="3">
        <f t="shared" si="1079"/>
        <v>0</v>
      </c>
      <c r="S6269" s="3">
        <f t="shared" si="1075"/>
        <v>0</v>
      </c>
      <c r="T6269" s="3">
        <f>(0.5*(1-COS(RADIANS(90-$X$3)))*(D6269+E6269)*'PV model'!$B$4)</f>
        <v>0</v>
      </c>
      <c r="U6269" s="3">
        <f t="shared" si="1080"/>
        <v>0</v>
      </c>
      <c r="V6269" s="3">
        <f>('PV model'!$B$13*(U6269/1000)*(1-'PV model'!$B$14*((20+C6269)-25))*'PV model'!$B$10)/'PV model'!$B$12</f>
        <v>0</v>
      </c>
    </row>
    <row r="6270" spans="1:22" x14ac:dyDescent="0.2">
      <c r="A6270" s="10">
        <f t="shared" si="1083"/>
        <v>262</v>
      </c>
      <c r="B6270" s="10">
        <f t="shared" si="1081"/>
        <v>1</v>
      </c>
      <c r="C6270" s="23">
        <v>13.1</v>
      </c>
      <c r="D6270" s="24">
        <v>0</v>
      </c>
      <c r="E6270" s="24">
        <v>0</v>
      </c>
      <c r="F6270" s="48"/>
      <c r="G6270" s="48"/>
      <c r="H6270" s="1">
        <f t="shared" si="1082"/>
        <v>0.60990242916226378</v>
      </c>
      <c r="I6270" s="1">
        <f t="shared" si="1076"/>
        <v>7.1611987444489182</v>
      </c>
      <c r="J6270" s="4">
        <f>B6270+('PV model'!$B$3/15)+(I6270/60)</f>
        <v>0.84268664574081531</v>
      </c>
      <c r="K6270" s="2">
        <f t="shared" si="1077"/>
        <v>167.35970031388777</v>
      </c>
      <c r="L6270" s="2">
        <f>DEGREES(ASIN((((COS(RADIANS('PV model'!$B$2))*COS(RADIANS(H6270))*COS(RADIANS(K6270)))+(SIN(RADIANS('PV model'!$B$2))*SIN(RADIANS(H6270)))))))</f>
        <v>-32.947783634341093</v>
      </c>
      <c r="M6270" s="3">
        <f t="shared" si="1073"/>
        <v>0</v>
      </c>
      <c r="N6270" s="2">
        <f t="shared" si="1078"/>
        <v>15.114889374302425</v>
      </c>
      <c r="O6270" s="2">
        <f>IF('PV model'!$B$2&gt;0, 180-N6270,IF('PV model'!$B$2&lt;0,0-N6270,N6270))</f>
        <v>164.88511062569756</v>
      </c>
      <c r="P6270" s="2">
        <f>ABS(O6270-'PV model'!$B$5)</f>
        <v>40.114889374302436</v>
      </c>
      <c r="Q6270" s="3">
        <f t="shared" si="1074"/>
        <v>122.94778363434109</v>
      </c>
      <c r="R6270" s="3">
        <f t="shared" si="1079"/>
        <v>0</v>
      </c>
      <c r="S6270" s="3">
        <f t="shared" si="1075"/>
        <v>0</v>
      </c>
      <c r="T6270" s="3">
        <f>(0.5*(1-COS(RADIANS(90-$X$3)))*(D6270+E6270)*'PV model'!$B$4)</f>
        <v>0</v>
      </c>
      <c r="U6270" s="3">
        <f t="shared" si="1080"/>
        <v>0</v>
      </c>
      <c r="V6270" s="3">
        <f>('PV model'!$B$13*(U6270/1000)*(1-'PV model'!$B$14*((20+C6270)-25))*'PV model'!$B$10)/'PV model'!$B$12</f>
        <v>0</v>
      </c>
    </row>
    <row r="6271" spans="1:22" x14ac:dyDescent="0.2">
      <c r="A6271" s="10">
        <f t="shared" si="1083"/>
        <v>262</v>
      </c>
      <c r="B6271" s="10">
        <f t="shared" si="1081"/>
        <v>2</v>
      </c>
      <c r="C6271" s="23">
        <v>12.8</v>
      </c>
      <c r="D6271" s="24">
        <v>0</v>
      </c>
      <c r="E6271" s="24">
        <v>0</v>
      </c>
      <c r="F6271" s="48"/>
      <c r="G6271" s="48"/>
      <c r="H6271" s="1">
        <f t="shared" si="1082"/>
        <v>0.60990242916226378</v>
      </c>
      <c r="I6271" s="1">
        <f t="shared" si="1076"/>
        <v>7.1611987444489182</v>
      </c>
      <c r="J6271" s="4">
        <f>B6271+('PV model'!$B$3/15)+(I6271/60)</f>
        <v>1.8426866457408153</v>
      </c>
      <c r="K6271" s="2">
        <f t="shared" si="1077"/>
        <v>152.35970031388777</v>
      </c>
      <c r="L6271" s="2">
        <f>DEGREES(ASIN((((COS(RADIANS('PV model'!$B$2))*COS(RADIANS(H6271))*COS(RADIANS(K6271)))+(SIN(RADIANS('PV model'!$B$2))*SIN(RADIANS(H6271)))))))</f>
        <v>-29.535689816742622</v>
      </c>
      <c r="M6271" s="3">
        <f t="shared" si="1073"/>
        <v>0</v>
      </c>
      <c r="N6271" s="2">
        <f t="shared" si="1078"/>
        <v>32.220594186538349</v>
      </c>
      <c r="O6271" s="2">
        <f>IF('PV model'!$B$2&gt;0, 180-N6271,IF('PV model'!$B$2&lt;0,0-N6271,N6271))</f>
        <v>147.77940581346166</v>
      </c>
      <c r="P6271" s="2">
        <f>ABS(O6271-'PV model'!$B$5)</f>
        <v>57.220594186538335</v>
      </c>
      <c r="Q6271" s="3">
        <f t="shared" si="1074"/>
        <v>119.53568981674262</v>
      </c>
      <c r="R6271" s="3">
        <f t="shared" si="1079"/>
        <v>0</v>
      </c>
      <c r="S6271" s="3">
        <f t="shared" si="1075"/>
        <v>0</v>
      </c>
      <c r="T6271" s="3">
        <f>(0.5*(1-COS(RADIANS(90-$X$3)))*(D6271+E6271)*'PV model'!$B$4)</f>
        <v>0</v>
      </c>
      <c r="U6271" s="3">
        <f t="shared" si="1080"/>
        <v>0</v>
      </c>
      <c r="V6271" s="3">
        <f>('PV model'!$B$13*(U6271/1000)*(1-'PV model'!$B$14*((20+C6271)-25))*'PV model'!$B$10)/'PV model'!$B$12</f>
        <v>0</v>
      </c>
    </row>
    <row r="6272" spans="1:22" x14ac:dyDescent="0.2">
      <c r="A6272" s="10">
        <f t="shared" si="1083"/>
        <v>262</v>
      </c>
      <c r="B6272" s="10">
        <f t="shared" si="1081"/>
        <v>3</v>
      </c>
      <c r="C6272" s="23">
        <v>12</v>
      </c>
      <c r="D6272" s="24">
        <v>0</v>
      </c>
      <c r="E6272" s="24">
        <v>0</v>
      </c>
      <c r="F6272" s="48"/>
      <c r="G6272" s="48"/>
      <c r="H6272" s="1">
        <f t="shared" si="1082"/>
        <v>0.60990242916226378</v>
      </c>
      <c r="I6272" s="1">
        <f t="shared" si="1076"/>
        <v>7.1611987444489182</v>
      </c>
      <c r="J6272" s="4">
        <f>B6272+('PV model'!$B$3/15)+(I6272/60)</f>
        <v>2.8426866457408151</v>
      </c>
      <c r="K6272" s="2">
        <f t="shared" si="1077"/>
        <v>137.35970031388777</v>
      </c>
      <c r="L6272" s="2">
        <f>DEGREES(ASIN((((COS(RADIANS('PV model'!$B$2))*COS(RADIANS(H6272))*COS(RADIANS(K6272)))+(SIN(RADIANS('PV model'!$B$2))*SIN(RADIANS(H6272)))))))</f>
        <v>-24.070732277095843</v>
      </c>
      <c r="M6272" s="3">
        <f t="shared" si="1073"/>
        <v>0</v>
      </c>
      <c r="N6272" s="2">
        <f t="shared" si="1078"/>
        <v>47.890601993847206</v>
      </c>
      <c r="O6272" s="2">
        <f>IF('PV model'!$B$2&gt;0, 180-N6272,IF('PV model'!$B$2&lt;0,0-N6272,N6272))</f>
        <v>132.10939800615279</v>
      </c>
      <c r="P6272" s="2">
        <f>ABS(O6272-'PV model'!$B$5)</f>
        <v>72.890601993847213</v>
      </c>
      <c r="Q6272" s="3">
        <f t="shared" si="1074"/>
        <v>114.07073227709584</v>
      </c>
      <c r="R6272" s="3">
        <f t="shared" si="1079"/>
        <v>0</v>
      </c>
      <c r="S6272" s="3">
        <f t="shared" si="1075"/>
        <v>0</v>
      </c>
      <c r="T6272" s="3">
        <f>(0.5*(1-COS(RADIANS(90-$X$3)))*(D6272+E6272)*'PV model'!$B$4)</f>
        <v>0</v>
      </c>
      <c r="U6272" s="3">
        <f t="shared" si="1080"/>
        <v>0</v>
      </c>
      <c r="V6272" s="3">
        <f>('PV model'!$B$13*(U6272/1000)*(1-'PV model'!$B$14*((20+C6272)-25))*'PV model'!$B$10)/'PV model'!$B$12</f>
        <v>0</v>
      </c>
    </row>
    <row r="6273" spans="1:22" x14ac:dyDescent="0.2">
      <c r="A6273" s="10">
        <f t="shared" si="1083"/>
        <v>262</v>
      </c>
      <c r="B6273" s="10">
        <f t="shared" si="1081"/>
        <v>4</v>
      </c>
      <c r="C6273" s="23">
        <v>12.2</v>
      </c>
      <c r="D6273" s="24">
        <v>0</v>
      </c>
      <c r="E6273" s="24">
        <v>0</v>
      </c>
      <c r="F6273" s="48"/>
      <c r="G6273" s="48"/>
      <c r="H6273" s="1">
        <f t="shared" si="1082"/>
        <v>0.60990242916226378</v>
      </c>
      <c r="I6273" s="1">
        <f t="shared" si="1076"/>
        <v>7.1611987444489182</v>
      </c>
      <c r="J6273" s="4">
        <f>B6273+('PV model'!$B$3/15)+(I6273/60)</f>
        <v>3.8426866457408151</v>
      </c>
      <c r="K6273" s="2">
        <f t="shared" si="1077"/>
        <v>122.35970031388776</v>
      </c>
      <c r="L6273" s="2">
        <f>DEGREES(ASIN((((COS(RADIANS('PV model'!$B$2))*COS(RADIANS(H6273))*COS(RADIANS(K6273)))+(SIN(RADIANS('PV model'!$B$2))*SIN(RADIANS(H6273)))))))</f>
        <v>-17.119734883324462</v>
      </c>
      <c r="M6273" s="3">
        <f t="shared" si="1073"/>
        <v>0</v>
      </c>
      <c r="N6273" s="2">
        <f t="shared" si="1078"/>
        <v>62.106314615346214</v>
      </c>
      <c r="O6273" s="2">
        <f>IF('PV model'!$B$2&gt;0, 180-N6273,IF('PV model'!$B$2&lt;0,0-N6273,N6273))</f>
        <v>117.89368538465379</v>
      </c>
      <c r="P6273" s="2">
        <f>ABS(O6273-'PV model'!$B$5)</f>
        <v>87.106314615346207</v>
      </c>
      <c r="Q6273" s="3">
        <f t="shared" si="1074"/>
        <v>107.11973488332445</v>
      </c>
      <c r="R6273" s="3">
        <f t="shared" si="1079"/>
        <v>0</v>
      </c>
      <c r="S6273" s="3">
        <f t="shared" si="1075"/>
        <v>0</v>
      </c>
      <c r="T6273" s="3">
        <f>(0.5*(1-COS(RADIANS(90-$X$3)))*(D6273+E6273)*'PV model'!$B$4)</f>
        <v>0</v>
      </c>
      <c r="U6273" s="3">
        <f t="shared" si="1080"/>
        <v>0</v>
      </c>
      <c r="V6273" s="3">
        <f>('PV model'!$B$13*(U6273/1000)*(1-'PV model'!$B$14*((20+C6273)-25))*'PV model'!$B$10)/'PV model'!$B$12</f>
        <v>0</v>
      </c>
    </row>
    <row r="6274" spans="1:22" x14ac:dyDescent="0.2">
      <c r="A6274" s="10">
        <f t="shared" si="1083"/>
        <v>262</v>
      </c>
      <c r="B6274" s="10">
        <f t="shared" si="1081"/>
        <v>5</v>
      </c>
      <c r="C6274" s="23">
        <v>11.3</v>
      </c>
      <c r="D6274" s="24">
        <v>0</v>
      </c>
      <c r="E6274" s="24">
        <v>0</v>
      </c>
      <c r="F6274" s="48"/>
      <c r="G6274" s="48"/>
      <c r="H6274" s="1">
        <f t="shared" si="1082"/>
        <v>0.60990242916226378</v>
      </c>
      <c r="I6274" s="1">
        <f t="shared" si="1076"/>
        <v>7.1611987444489182</v>
      </c>
      <c r="J6274" s="4">
        <f>B6274+('PV model'!$B$3/15)+(I6274/60)</f>
        <v>4.842686645740816</v>
      </c>
      <c r="K6274" s="2">
        <f t="shared" si="1077"/>
        <v>107.35970031388776</v>
      </c>
      <c r="L6274" s="2">
        <f>DEGREES(ASIN((((COS(RADIANS('PV model'!$B$2))*COS(RADIANS(H6274))*COS(RADIANS(K6274)))+(SIN(RADIANS('PV model'!$B$2))*SIN(RADIANS(H6274)))))))</f>
        <v>-9.2194511124899989</v>
      </c>
      <c r="M6274" s="3">
        <f t="shared" si="1073"/>
        <v>0</v>
      </c>
      <c r="N6274" s="2">
        <f t="shared" si="1078"/>
        <v>75.214198368063194</v>
      </c>
      <c r="O6274" s="2">
        <f>IF('PV model'!$B$2&gt;0, 180-N6274,IF('PV model'!$B$2&lt;0,0-N6274,N6274))</f>
        <v>104.78580163193681</v>
      </c>
      <c r="P6274" s="2">
        <f>ABS(O6274-'PV model'!$B$5)</f>
        <v>100.21419836806319</v>
      </c>
      <c r="Q6274" s="3">
        <f t="shared" si="1074"/>
        <v>99.219451112490006</v>
      </c>
      <c r="R6274" s="3">
        <f t="shared" si="1079"/>
        <v>0</v>
      </c>
      <c r="S6274" s="3">
        <f t="shared" si="1075"/>
        <v>0</v>
      </c>
      <c r="T6274" s="3">
        <f>(0.5*(1-COS(RADIANS(90-$X$3)))*(D6274+E6274)*'PV model'!$B$4)</f>
        <v>0</v>
      </c>
      <c r="U6274" s="3">
        <f t="shared" si="1080"/>
        <v>0</v>
      </c>
      <c r="V6274" s="3">
        <f>('PV model'!$B$13*(U6274/1000)*(1-'PV model'!$B$14*((20+C6274)-25))*'PV model'!$B$10)/'PV model'!$B$12</f>
        <v>0</v>
      </c>
    </row>
    <row r="6275" spans="1:22" x14ac:dyDescent="0.2">
      <c r="A6275" s="10">
        <f t="shared" si="1083"/>
        <v>262</v>
      </c>
      <c r="B6275" s="10">
        <f t="shared" si="1081"/>
        <v>6</v>
      </c>
      <c r="C6275" s="23">
        <v>10.8</v>
      </c>
      <c r="D6275" s="24">
        <v>0</v>
      </c>
      <c r="E6275" s="24">
        <v>0</v>
      </c>
      <c r="F6275" s="48"/>
      <c r="G6275" s="48"/>
      <c r="H6275" s="1">
        <f t="shared" si="1082"/>
        <v>0.60990242916226378</v>
      </c>
      <c r="I6275" s="1">
        <f t="shared" si="1076"/>
        <v>7.1611987444489182</v>
      </c>
      <c r="J6275" s="4">
        <f>B6275+('PV model'!$B$3/15)+(I6275/60)</f>
        <v>5.842686645740816</v>
      </c>
      <c r="K6275" s="2">
        <f t="shared" si="1077"/>
        <v>92.359700313887757</v>
      </c>
      <c r="L6275" s="2">
        <f>DEGREES(ASIN((((COS(RADIANS('PV model'!$B$2))*COS(RADIANS(H6275))*COS(RADIANS(K6275)))+(SIN(RADIANS('PV model'!$B$2))*SIN(RADIANS(H6275)))))))</f>
        <v>-0.83349779653145906</v>
      </c>
      <c r="M6275" s="3">
        <f t="shared" si="1073"/>
        <v>0</v>
      </c>
      <c r="N6275" s="2">
        <f t="shared" si="1078"/>
        <v>87.709670830618904</v>
      </c>
      <c r="O6275" s="2">
        <f>IF('PV model'!$B$2&gt;0, 180-N6275,IF('PV model'!$B$2&lt;0,0-N6275,N6275))</f>
        <v>92.290329169381096</v>
      </c>
      <c r="P6275" s="2">
        <f>ABS(O6275-'PV model'!$B$5)</f>
        <v>112.7096708306189</v>
      </c>
      <c r="Q6275" s="3">
        <f t="shared" si="1074"/>
        <v>90.833497796531461</v>
      </c>
      <c r="R6275" s="3">
        <f t="shared" si="1079"/>
        <v>0</v>
      </c>
      <c r="S6275" s="3">
        <f t="shared" si="1075"/>
        <v>0</v>
      </c>
      <c r="T6275" s="3">
        <f>(0.5*(1-COS(RADIANS(90-$X$3)))*(D6275+E6275)*'PV model'!$B$4)</f>
        <v>0</v>
      </c>
      <c r="U6275" s="3">
        <f t="shared" si="1080"/>
        <v>0</v>
      </c>
      <c r="V6275" s="3">
        <f>('PV model'!$B$13*(U6275/1000)*(1-'PV model'!$B$14*((20+C6275)-25))*'PV model'!$B$10)/'PV model'!$B$12</f>
        <v>0</v>
      </c>
    </row>
    <row r="6276" spans="1:22" x14ac:dyDescent="0.2">
      <c r="A6276" s="10">
        <f t="shared" si="1083"/>
        <v>262</v>
      </c>
      <c r="B6276" s="10">
        <f t="shared" si="1081"/>
        <v>7</v>
      </c>
      <c r="C6276" s="23">
        <v>11.1</v>
      </c>
      <c r="D6276" s="24">
        <v>0</v>
      </c>
      <c r="E6276" s="24">
        <v>10.584000000000001</v>
      </c>
      <c r="F6276" s="48"/>
      <c r="G6276" s="48"/>
      <c r="H6276" s="1">
        <f t="shared" si="1082"/>
        <v>0.60990242916226378</v>
      </c>
      <c r="I6276" s="1">
        <f t="shared" si="1076"/>
        <v>7.1611987444489182</v>
      </c>
      <c r="J6276" s="4">
        <f>B6276+('PV model'!$B$3/15)+(I6276/60)</f>
        <v>6.842686645740816</v>
      </c>
      <c r="K6276" s="2">
        <f t="shared" si="1077"/>
        <v>77.359700313887757</v>
      </c>
      <c r="L6276" s="2">
        <f>DEGREES(ASIN((((COS(RADIANS('PV model'!$B$2))*COS(RADIANS(H6276))*COS(RADIANS(K6276)))+(SIN(RADIANS('PV model'!$B$2))*SIN(RADIANS(H6276)))))))</f>
        <v>7.62633269343603</v>
      </c>
      <c r="M6276" s="3">
        <f t="shared" si="1073"/>
        <v>7.62633269343603</v>
      </c>
      <c r="N6276" s="2">
        <f t="shared" si="1078"/>
        <v>79.871328447984311</v>
      </c>
      <c r="O6276" s="2">
        <f>IF('PV model'!$B$2&gt;0, 180-N6276,IF('PV model'!$B$2&lt;0,0-N6276,N6276))</f>
        <v>100.12867155201569</v>
      </c>
      <c r="P6276" s="2">
        <f>ABS(O6276-'PV model'!$B$5)</f>
        <v>104.87132844798431</v>
      </c>
      <c r="Q6276" s="3">
        <f t="shared" si="1074"/>
        <v>82.373667306563974</v>
      </c>
      <c r="R6276" s="3">
        <f t="shared" si="1079"/>
        <v>0</v>
      </c>
      <c r="S6276" s="3">
        <f t="shared" si="1075"/>
        <v>10.584000000000001</v>
      </c>
      <c r="T6276" s="3">
        <f>(0.5*(1-COS(RADIANS(90-$X$3)))*(D6276+E6276)*'PV model'!$B$4)</f>
        <v>0</v>
      </c>
      <c r="U6276" s="3">
        <f t="shared" si="1080"/>
        <v>10.584000000000001</v>
      </c>
      <c r="V6276" s="3">
        <f>('PV model'!$B$13*(U6276/1000)*(1-'PV model'!$B$14*((20+C6276)-25))*'PV model'!$B$10)/'PV model'!$B$12</f>
        <v>1.0321620099840001</v>
      </c>
    </row>
    <row r="6277" spans="1:22" x14ac:dyDescent="0.2">
      <c r="A6277" s="10">
        <f t="shared" si="1083"/>
        <v>262</v>
      </c>
      <c r="B6277" s="10">
        <f t="shared" si="1081"/>
        <v>8</v>
      </c>
      <c r="C6277" s="23">
        <v>10.5</v>
      </c>
      <c r="D6277" s="24">
        <v>136.93889999999999</v>
      </c>
      <c r="E6277" s="24">
        <v>68.796000000000006</v>
      </c>
      <c r="F6277" s="48"/>
      <c r="G6277" s="48"/>
      <c r="H6277" s="1">
        <f t="shared" si="1082"/>
        <v>0.60990242916226378</v>
      </c>
      <c r="I6277" s="1">
        <f t="shared" si="1076"/>
        <v>7.1611987444489182</v>
      </c>
      <c r="J6277" s="4">
        <f>B6277+('PV model'!$B$3/15)+(I6277/60)</f>
        <v>7.842686645740816</v>
      </c>
      <c r="K6277" s="2">
        <f t="shared" si="1077"/>
        <v>62.359700313887757</v>
      </c>
      <c r="L6277" s="2">
        <f>DEGREES(ASIN((((COS(RADIANS('PV model'!$B$2))*COS(RADIANS(H6277))*COS(RADIANS(K6277)))+(SIN(RADIANS('PV model'!$B$2))*SIN(RADIANS(H6277)))))))</f>
        <v>15.754995456948359</v>
      </c>
      <c r="M6277" s="3">
        <f t="shared" si="1073"/>
        <v>15.754995456948359</v>
      </c>
      <c r="N6277" s="2">
        <f t="shared" si="1078"/>
        <v>66.985435134411134</v>
      </c>
      <c r="O6277" s="2">
        <f>IF('PV model'!$B$2&gt;0, 180-N6277,IF('PV model'!$B$2&lt;0,0-N6277,N6277))</f>
        <v>113.01456486558887</v>
      </c>
      <c r="P6277" s="2">
        <f>ABS(O6277-'PV model'!$B$5)</f>
        <v>91.985435134411134</v>
      </c>
      <c r="Q6277" s="3">
        <f t="shared" si="1074"/>
        <v>74.245004543051635</v>
      </c>
      <c r="R6277" s="3">
        <f t="shared" si="1079"/>
        <v>136.93890000000005</v>
      </c>
      <c r="S6277" s="3">
        <f t="shared" si="1075"/>
        <v>84.244194660301659</v>
      </c>
      <c r="T6277" s="3">
        <f>(0.5*(1-COS(RADIANS(90-$X$3)))*(D6277+E6277)*'PV model'!$B$4)</f>
        <v>0</v>
      </c>
      <c r="U6277" s="3">
        <f t="shared" si="1080"/>
        <v>221.18309466030172</v>
      </c>
      <c r="V6277" s="3">
        <f>('PV model'!$B$13*(U6277/1000)*(1-'PV model'!$B$14*((20+C6277)-25))*'PV model'!$B$10)/'PV model'!$B$12</f>
        <v>21.623053975114399</v>
      </c>
    </row>
    <row r="6278" spans="1:22" x14ac:dyDescent="0.2">
      <c r="A6278" s="10">
        <f t="shared" si="1083"/>
        <v>262</v>
      </c>
      <c r="B6278" s="10">
        <f t="shared" si="1081"/>
        <v>9</v>
      </c>
      <c r="C6278" s="23">
        <v>12.1</v>
      </c>
      <c r="D6278" s="24">
        <v>319.89824999999996</v>
      </c>
      <c r="E6278" s="24">
        <v>108.486</v>
      </c>
      <c r="F6278" s="48"/>
      <c r="G6278" s="48"/>
      <c r="H6278" s="1">
        <f t="shared" si="1082"/>
        <v>0.60990242916226378</v>
      </c>
      <c r="I6278" s="1">
        <f t="shared" si="1076"/>
        <v>7.1611987444489182</v>
      </c>
      <c r="J6278" s="4">
        <f>B6278+('PV model'!$B$3/15)+(I6278/60)</f>
        <v>8.8426866457408142</v>
      </c>
      <c r="K6278" s="2">
        <f t="shared" si="1077"/>
        <v>47.359700313887785</v>
      </c>
      <c r="L6278" s="2">
        <f>DEGREES(ASIN((((COS(RADIANS('PV model'!$B$2))*COS(RADIANS(H6278))*COS(RADIANS(K6278)))+(SIN(RADIANS('PV model'!$B$2))*SIN(RADIANS(H6278)))))))</f>
        <v>23.105828733685239</v>
      </c>
      <c r="M6278" s="3">
        <f t="shared" ref="M6278:M6341" si="1084">IF(L6278&gt;0, L6278, 0)</f>
        <v>23.105828733685239</v>
      </c>
      <c r="N6278" s="2">
        <f t="shared" si="1078"/>
        <v>53.104556947969442</v>
      </c>
      <c r="O6278" s="2">
        <f>IF('PV model'!$B$2&gt;0, 180-N6278,IF('PV model'!$B$2&lt;0,0-N6278,N6278))</f>
        <v>126.89544305203056</v>
      </c>
      <c r="P6278" s="2">
        <f>ABS(O6278-'PV model'!$B$5)</f>
        <v>78.104556947969442</v>
      </c>
      <c r="Q6278" s="3">
        <f t="shared" ref="Q6278:Q6341" si="1085">DEGREES(ACOS((SIN(RADIANS(L6278))*COS(RADIANS(90-$X$3))+COS(RADIANS(L6278))*COS(RADIANS(P6278))*SIN(RADIANS(90-$X$3)))))</f>
        <v>66.894171266314757</v>
      </c>
      <c r="R6278" s="3">
        <f t="shared" si="1079"/>
        <v>319.89825000000002</v>
      </c>
      <c r="S6278" s="3">
        <f t="shared" ref="S6278:S6341" si="1086">IF($Z$3=TRUE, IF(E6278=0,0,E6278*(0.5*(1+COS(RADIANS(90-$X$3))*(1+(1-(E6278^2/(D6278+E6278)^2))*(SIN(RADIANS(0.5*$X$3))^3)))*(1+(1-(E6278^2/(D6278+E6278)^2))*(COS(RADIANS(Q6278))^2)*(SIN(RADIANS(90-L6278))^3)))), IF(E6278=0,0,E6278*(0.5*(1+COS(RADIANS(90-$X$3))))))</f>
        <v>140.61326495125789</v>
      </c>
      <c r="T6278" s="3">
        <f>(0.5*(1-COS(RADIANS(90-$X$3)))*(D6278+E6278)*'PV model'!$B$4)</f>
        <v>0</v>
      </c>
      <c r="U6278" s="3">
        <f t="shared" si="1080"/>
        <v>460.51151495125794</v>
      </c>
      <c r="V6278" s="3">
        <f>('PV model'!$B$13*(U6278/1000)*(1-'PV model'!$B$14*((20+C6278)-25))*'PV model'!$B$10)/'PV model'!$B$12</f>
        <v>44.725401473147151</v>
      </c>
    </row>
    <row r="6279" spans="1:22" x14ac:dyDescent="0.2">
      <c r="A6279" s="10">
        <f t="shared" si="1083"/>
        <v>262</v>
      </c>
      <c r="B6279" s="10">
        <f t="shared" si="1081"/>
        <v>10</v>
      </c>
      <c r="C6279" s="23">
        <v>11.1</v>
      </c>
      <c r="D6279" s="24">
        <v>76.326599999999999</v>
      </c>
      <c r="E6279" s="24">
        <v>161.40600000000001</v>
      </c>
      <c r="F6279" s="48"/>
      <c r="G6279" s="48"/>
      <c r="H6279" s="1">
        <f t="shared" si="1082"/>
        <v>0.60990242916226378</v>
      </c>
      <c r="I6279" s="1">
        <f t="shared" ref="I6279:I6342" si="1087">9.87*SIN(RADIANS(1.978*A6279-160.22))-7.53*COS(RADIANS(0.989*A6279-80.11))-1.5*SIN((RADIANS(0.989*A6279-80.11)))</f>
        <v>7.1611987444489182</v>
      </c>
      <c r="J6279" s="4">
        <f>B6279+('PV model'!$B$3/15)+(I6279/60)</f>
        <v>9.8426866457408142</v>
      </c>
      <c r="K6279" s="2">
        <f t="shared" ref="K6279:K6342" si="1088">15*(12-J6279)</f>
        <v>32.359700313887785</v>
      </c>
      <c r="L6279" s="2">
        <f>DEGREES(ASIN((((COS(RADIANS('PV model'!$B$2))*COS(RADIANS(H6279))*COS(RADIANS(K6279)))+(SIN(RADIANS('PV model'!$B$2))*SIN(RADIANS(H6279)))))))</f>
        <v>29.156143257335412</v>
      </c>
      <c r="M6279" s="3">
        <f t="shared" si="1084"/>
        <v>29.156143257335412</v>
      </c>
      <c r="N6279" s="2">
        <f t="shared" ref="N6279:N6342" si="1089">DEGREES(ASIN((COS(RADIANS(H6279))*SIN(RADIANS(K6279)))/COS(RADIANS(L6279))))</f>
        <v>37.796151618695383</v>
      </c>
      <c r="O6279" s="2">
        <f>IF('PV model'!$B$2&gt;0, 180-N6279,IF('PV model'!$B$2&lt;0,0-N6279,N6279))</f>
        <v>142.20384838130462</v>
      </c>
      <c r="P6279" s="2">
        <f>ABS(O6279-'PV model'!$B$5)</f>
        <v>62.796151618695376</v>
      </c>
      <c r="Q6279" s="3">
        <f t="shared" si="1085"/>
        <v>60.843856742664592</v>
      </c>
      <c r="R6279" s="3">
        <f t="shared" ref="R6279:R6342" si="1090">IF(D6279=0,0,D6279*COS(RADIANS(Q6279))/SIN(RADIANS(L6279)))</f>
        <v>76.326599999999999</v>
      </c>
      <c r="S6279" s="3">
        <f t="shared" si="1086"/>
        <v>191.85082559330243</v>
      </c>
      <c r="T6279" s="3">
        <f>(0.5*(1-COS(RADIANS(90-$X$3)))*(D6279+E6279)*'PV model'!$B$4)</f>
        <v>0</v>
      </c>
      <c r="U6279" s="3">
        <f t="shared" ref="U6279:U6342" si="1091">R6279+S6279+T6279</f>
        <v>268.17742559330242</v>
      </c>
      <c r="V6279" s="3">
        <f>('PV model'!$B$13*(U6279/1000)*(1-'PV model'!$B$14*((20+C6279)-25))*'PV model'!$B$10)/'PV model'!$B$12</f>
        <v>26.152924285026231</v>
      </c>
    </row>
    <row r="6280" spans="1:22" x14ac:dyDescent="0.2">
      <c r="A6280" s="10">
        <f t="shared" si="1083"/>
        <v>262</v>
      </c>
      <c r="B6280" s="10">
        <f t="shared" ref="B6280:B6343" si="1092">IF(B6279&lt;24,B6279+1,1)</f>
        <v>11</v>
      </c>
      <c r="C6280" s="23">
        <v>12.1</v>
      </c>
      <c r="D6280" s="24">
        <v>253.6737</v>
      </c>
      <c r="E6280" s="24">
        <v>208.15200000000002</v>
      </c>
      <c r="F6280" s="48"/>
      <c r="G6280" s="48"/>
      <c r="H6280" s="1">
        <f t="shared" ref="H6280:H6343" si="1093">(23.465*SIN(RADIANS(280.1+0.9863*A6280)))</f>
        <v>0.60990242916226378</v>
      </c>
      <c r="I6280" s="1">
        <f t="shared" si="1087"/>
        <v>7.1611987444489182</v>
      </c>
      <c r="J6280" s="4">
        <f>B6280+('PV model'!$B$3/15)+(I6280/60)</f>
        <v>10.842686645740814</v>
      </c>
      <c r="K6280" s="2">
        <f t="shared" si="1088"/>
        <v>17.359700313887785</v>
      </c>
      <c r="L6280" s="2">
        <f>DEGREES(ASIN((((COS(RADIANS('PV model'!$B$2))*COS(RADIANS(H6280))*COS(RADIANS(K6280)))+(SIN(RADIANS('PV model'!$B$2))*SIN(RADIANS(H6280)))))))</f>
        <v>33.322331797545736</v>
      </c>
      <c r="M6280" s="3">
        <f t="shared" si="1084"/>
        <v>33.322331797545736</v>
      </c>
      <c r="N6280" s="2">
        <f t="shared" si="1089"/>
        <v>20.919433611962148</v>
      </c>
      <c r="O6280" s="2">
        <f>IF('PV model'!$B$2&gt;0, 180-N6280,IF('PV model'!$B$2&lt;0,0-N6280,N6280))</f>
        <v>159.08056638803785</v>
      </c>
      <c r="P6280" s="2">
        <f>ABS(O6280-'PV model'!$B$5)</f>
        <v>45.919433611962148</v>
      </c>
      <c r="Q6280" s="3">
        <f t="shared" si="1085"/>
        <v>56.677668202454264</v>
      </c>
      <c r="R6280" s="3">
        <f t="shared" si="1090"/>
        <v>253.6737</v>
      </c>
      <c r="S6280" s="3">
        <f t="shared" si="1086"/>
        <v>270.79116627471103</v>
      </c>
      <c r="T6280" s="3">
        <f>(0.5*(1-COS(RADIANS(90-$X$3)))*(D6280+E6280)*'PV model'!$B$4)</f>
        <v>0</v>
      </c>
      <c r="U6280" s="3">
        <f t="shared" si="1091"/>
        <v>524.46486627471108</v>
      </c>
      <c r="V6280" s="3">
        <f>('PV model'!$B$13*(U6280/1000)*(1-'PV model'!$B$14*((20+C6280)-25))*'PV model'!$B$10)/'PV model'!$B$12</f>
        <v>50.93662360468803</v>
      </c>
    </row>
    <row r="6281" spans="1:22" x14ac:dyDescent="0.2">
      <c r="A6281" s="10">
        <f t="shared" si="1083"/>
        <v>262</v>
      </c>
      <c r="B6281" s="10">
        <f t="shared" si="1092"/>
        <v>12</v>
      </c>
      <c r="C6281" s="23">
        <v>13.6</v>
      </c>
      <c r="D6281" s="24">
        <v>0</v>
      </c>
      <c r="E6281" s="24">
        <v>140.238</v>
      </c>
      <c r="F6281" s="48"/>
      <c r="G6281" s="48"/>
      <c r="H6281" s="1">
        <f t="shared" si="1093"/>
        <v>0.60990242916226378</v>
      </c>
      <c r="I6281" s="1">
        <f t="shared" si="1087"/>
        <v>7.1611987444489182</v>
      </c>
      <c r="J6281" s="4">
        <f>B6281+('PV model'!$B$3/15)+(I6281/60)</f>
        <v>11.842686645740814</v>
      </c>
      <c r="K6281" s="2">
        <f t="shared" si="1088"/>
        <v>2.359700313887787</v>
      </c>
      <c r="L6281" s="2">
        <f>DEGREES(ASIN((((COS(RADIANS('PV model'!$B$2))*COS(RADIANS(H6281))*COS(RADIANS(K6281)))+(SIN(RADIANS('PV model'!$B$2))*SIN(RADIANS(H6281)))))))</f>
        <v>35.076271915046526</v>
      </c>
      <c r="M6281" s="3">
        <f t="shared" si="1084"/>
        <v>35.076271915046526</v>
      </c>
      <c r="N6281" s="2">
        <f t="shared" si="1089"/>
        <v>2.8835911614368577</v>
      </c>
      <c r="O6281" s="2">
        <f>IF('PV model'!$B$2&gt;0, 180-N6281,IF('PV model'!$B$2&lt;0,0-N6281,N6281))</f>
        <v>177.11640883856313</v>
      </c>
      <c r="P6281" s="2">
        <f>ABS(O6281-'PV model'!$B$5)</f>
        <v>27.883591161436868</v>
      </c>
      <c r="Q6281" s="3">
        <f t="shared" si="1085"/>
        <v>54.923728084953474</v>
      </c>
      <c r="R6281" s="3">
        <f t="shared" si="1090"/>
        <v>0</v>
      </c>
      <c r="S6281" s="3">
        <f t="shared" si="1086"/>
        <v>140.238</v>
      </c>
      <c r="T6281" s="3">
        <f>(0.5*(1-COS(RADIANS(90-$X$3)))*(D6281+E6281)*'PV model'!$B$4)</f>
        <v>0</v>
      </c>
      <c r="U6281" s="3">
        <f t="shared" si="1091"/>
        <v>140.238</v>
      </c>
      <c r="V6281" s="3">
        <f>('PV model'!$B$13*(U6281/1000)*(1-'PV model'!$B$14*((20+C6281)-25))*'PV model'!$B$10)/'PV model'!$B$12</f>
        <v>13.535964727488</v>
      </c>
    </row>
    <row r="6282" spans="1:22" x14ac:dyDescent="0.2">
      <c r="A6282" s="10">
        <f t="shared" si="1083"/>
        <v>262</v>
      </c>
      <c r="B6282" s="10">
        <f t="shared" si="1092"/>
        <v>13</v>
      </c>
      <c r="C6282" s="23">
        <v>13.2</v>
      </c>
      <c r="D6282" s="24">
        <v>0</v>
      </c>
      <c r="E6282" s="24">
        <v>142.88399999999999</v>
      </c>
      <c r="F6282" s="48"/>
      <c r="G6282" s="48"/>
      <c r="H6282" s="1">
        <f t="shared" si="1093"/>
        <v>0.60990242916226378</v>
      </c>
      <c r="I6282" s="1">
        <f t="shared" si="1087"/>
        <v>7.1611987444489182</v>
      </c>
      <c r="J6282" s="4">
        <f>B6282+('PV model'!$B$3/15)+(I6282/60)</f>
        <v>12.842686645740814</v>
      </c>
      <c r="K6282" s="2">
        <f t="shared" si="1088"/>
        <v>-12.640299686112213</v>
      </c>
      <c r="L6282" s="2">
        <f>DEGREES(ASIN((((COS(RADIANS('PV model'!$B$2))*COS(RADIANS(H6282))*COS(RADIANS(K6282)))+(SIN(RADIANS('PV model'!$B$2))*SIN(RADIANS(H6282)))))))</f>
        <v>34.154021416255034</v>
      </c>
      <c r="M6282" s="3">
        <f t="shared" si="1084"/>
        <v>34.154021416255034</v>
      </c>
      <c r="N6282" s="2">
        <f t="shared" si="1089"/>
        <v>-15.332590196085665</v>
      </c>
      <c r="O6282" s="2">
        <f>IF('PV model'!$B$2&gt;0, 180-N6282,IF('PV model'!$B$2&lt;0,0-N6282,N6282))</f>
        <v>195.33259019608568</v>
      </c>
      <c r="P6282" s="2">
        <f>ABS(O6282-'PV model'!$B$5)</f>
        <v>9.6674098039143246</v>
      </c>
      <c r="Q6282" s="3">
        <f t="shared" si="1085"/>
        <v>55.845978583744966</v>
      </c>
      <c r="R6282" s="3">
        <f t="shared" si="1090"/>
        <v>0</v>
      </c>
      <c r="S6282" s="3">
        <f t="shared" si="1086"/>
        <v>142.88399999999999</v>
      </c>
      <c r="T6282" s="3">
        <f>(0.5*(1-COS(RADIANS(90-$X$3)))*(D6282+E6282)*'PV model'!$B$4)</f>
        <v>0</v>
      </c>
      <c r="U6282" s="3">
        <f t="shared" si="1091"/>
        <v>142.88399999999999</v>
      </c>
      <c r="V6282" s="3">
        <f>('PV model'!$B$13*(U6282/1000)*(1-'PV model'!$B$14*((20+C6282)-25))*'PV model'!$B$10)/'PV model'!$B$12</f>
        <v>13.814212583807997</v>
      </c>
    </row>
    <row r="6283" spans="1:22" x14ac:dyDescent="0.2">
      <c r="A6283" s="10">
        <f t="shared" si="1083"/>
        <v>262</v>
      </c>
      <c r="B6283" s="10">
        <f t="shared" si="1092"/>
        <v>14</v>
      </c>
      <c r="C6283" s="23">
        <v>13.5</v>
      </c>
      <c r="D6283" s="24">
        <v>0</v>
      </c>
      <c r="E6283" s="24">
        <v>134.06399999999999</v>
      </c>
      <c r="F6283" s="48"/>
      <c r="G6283" s="48"/>
      <c r="H6283" s="1">
        <f t="shared" si="1093"/>
        <v>0.60990242916226378</v>
      </c>
      <c r="I6283" s="1">
        <f t="shared" si="1087"/>
        <v>7.1611987444489182</v>
      </c>
      <c r="J6283" s="4">
        <f>B6283+('PV model'!$B$3/15)+(I6283/60)</f>
        <v>13.842686645740814</v>
      </c>
      <c r="K6283" s="2">
        <f t="shared" si="1088"/>
        <v>-27.640299686112215</v>
      </c>
      <c r="L6283" s="2">
        <f>DEGREES(ASIN((((COS(RADIANS('PV model'!$B$2))*COS(RADIANS(H6283))*COS(RADIANS(K6283)))+(SIN(RADIANS('PV model'!$B$2))*SIN(RADIANS(H6283)))))))</f>
        <v>30.697847065497331</v>
      </c>
      <c r="M6283" s="3">
        <f t="shared" si="1084"/>
        <v>30.697847065497331</v>
      </c>
      <c r="N6283" s="2">
        <f t="shared" si="1089"/>
        <v>-32.648999520956686</v>
      </c>
      <c r="O6283" s="2">
        <f>IF('PV model'!$B$2&gt;0, 180-N6283,IF('PV model'!$B$2&lt;0,0-N6283,N6283))</f>
        <v>212.64899952095669</v>
      </c>
      <c r="P6283" s="2">
        <f>ABS(O6283-'PV model'!$B$5)</f>
        <v>7.6489995209566928</v>
      </c>
      <c r="Q6283" s="3">
        <f t="shared" si="1085"/>
        <v>59.302152934502672</v>
      </c>
      <c r="R6283" s="3">
        <f t="shared" si="1090"/>
        <v>0</v>
      </c>
      <c r="S6283" s="3">
        <f t="shared" si="1086"/>
        <v>134.06399999999999</v>
      </c>
      <c r="T6283" s="3">
        <f>(0.5*(1-COS(RADIANS(90-$X$3)))*(D6283+E6283)*'PV model'!$B$4)</f>
        <v>0</v>
      </c>
      <c r="U6283" s="3">
        <f t="shared" si="1091"/>
        <v>134.06399999999999</v>
      </c>
      <c r="V6283" s="3">
        <f>('PV model'!$B$13*(U6283/1000)*(1-'PV model'!$B$14*((20+C6283)-25))*'PV model'!$B$10)/'PV model'!$B$12</f>
        <v>12.945402167039997</v>
      </c>
    </row>
    <row r="6284" spans="1:22" x14ac:dyDescent="0.2">
      <c r="A6284" s="10">
        <f t="shared" si="1083"/>
        <v>262</v>
      </c>
      <c r="B6284" s="10">
        <f t="shared" si="1092"/>
        <v>15</v>
      </c>
      <c r="C6284" s="23">
        <v>14</v>
      </c>
      <c r="D6284" s="24">
        <v>0</v>
      </c>
      <c r="E6284" s="24">
        <v>113.77800000000001</v>
      </c>
      <c r="F6284" s="48"/>
      <c r="G6284" s="48"/>
      <c r="H6284" s="1">
        <f t="shared" si="1093"/>
        <v>0.60990242916226378</v>
      </c>
      <c r="I6284" s="1">
        <f t="shared" si="1087"/>
        <v>7.1611987444489182</v>
      </c>
      <c r="J6284" s="4">
        <f>B6284+('PV model'!$B$3/15)+(I6284/60)</f>
        <v>14.842686645740814</v>
      </c>
      <c r="K6284" s="2">
        <f t="shared" si="1088"/>
        <v>-42.640299686112215</v>
      </c>
      <c r="L6284" s="2">
        <f>DEGREES(ASIN((((COS(RADIANS('PV model'!$B$2))*COS(RADIANS(H6284))*COS(RADIANS(K6284)))+(SIN(RADIANS('PV model'!$B$2))*SIN(RADIANS(H6284)))))))</f>
        <v>25.176561456069678</v>
      </c>
      <c r="M6284" s="3">
        <f t="shared" si="1084"/>
        <v>25.176561456069678</v>
      </c>
      <c r="N6284" s="2">
        <f t="shared" si="1089"/>
        <v>-48.456963216898046</v>
      </c>
      <c r="O6284" s="2">
        <f>IF('PV model'!$B$2&gt;0, 180-N6284,IF('PV model'!$B$2&lt;0,0-N6284,N6284))</f>
        <v>228.45696321689803</v>
      </c>
      <c r="P6284" s="2">
        <f>ABS(O6284-'PV model'!$B$5)</f>
        <v>23.456963216898032</v>
      </c>
      <c r="Q6284" s="3">
        <f t="shared" si="1085"/>
        <v>64.823438543930322</v>
      </c>
      <c r="R6284" s="3">
        <f t="shared" si="1090"/>
        <v>0</v>
      </c>
      <c r="S6284" s="3">
        <f t="shared" si="1086"/>
        <v>113.77800000000001</v>
      </c>
      <c r="T6284" s="3">
        <f>(0.5*(1-COS(RADIANS(90-$X$3)))*(D6284+E6284)*'PV model'!$B$4)</f>
        <v>0</v>
      </c>
      <c r="U6284" s="3">
        <f t="shared" si="1091"/>
        <v>113.77800000000001</v>
      </c>
      <c r="V6284" s="3">
        <f>('PV model'!$B$13*(U6284/1000)*(1-'PV model'!$B$14*((20+C6284)-25))*'PV model'!$B$10)/'PV model'!$B$12</f>
        <v>10.96381192032</v>
      </c>
    </row>
    <row r="6285" spans="1:22" x14ac:dyDescent="0.2">
      <c r="A6285" s="10">
        <f t="shared" si="1083"/>
        <v>262</v>
      </c>
      <c r="B6285" s="10">
        <f t="shared" si="1092"/>
        <v>16</v>
      </c>
      <c r="C6285" s="23">
        <v>14.5</v>
      </c>
      <c r="D6285" s="24">
        <v>0</v>
      </c>
      <c r="E6285" s="24">
        <v>83.789999999999992</v>
      </c>
      <c r="F6285" s="48"/>
      <c r="G6285" s="48"/>
      <c r="H6285" s="1">
        <f t="shared" si="1093"/>
        <v>0.60990242916226378</v>
      </c>
      <c r="I6285" s="1">
        <f t="shared" si="1087"/>
        <v>7.1611987444489182</v>
      </c>
      <c r="J6285" s="4">
        <f>B6285+('PV model'!$B$3/15)+(I6285/60)</f>
        <v>15.842686645740814</v>
      </c>
      <c r="K6285" s="2">
        <f t="shared" si="1088"/>
        <v>-57.640299686112215</v>
      </c>
      <c r="L6285" s="2">
        <f>DEGREES(ASIN((((COS(RADIANS('PV model'!$B$2))*COS(RADIANS(H6285))*COS(RADIANS(K6285)))+(SIN(RADIANS('PV model'!$B$2))*SIN(RADIANS(H6285)))))))</f>
        <v>18.174645966028777</v>
      </c>
      <c r="M6285" s="3">
        <f t="shared" si="1084"/>
        <v>18.174645966028777</v>
      </c>
      <c r="N6285" s="2">
        <f t="shared" si="1089"/>
        <v>-62.749013833408689</v>
      </c>
      <c r="O6285" s="2">
        <f>IF('PV model'!$B$2&gt;0, 180-N6285,IF('PV model'!$B$2&lt;0,0-N6285,N6285))</f>
        <v>242.7490138334087</v>
      </c>
      <c r="P6285" s="2">
        <f>ABS(O6285-'PV model'!$B$5)</f>
        <v>37.749013833408696</v>
      </c>
      <c r="Q6285" s="3">
        <f t="shared" si="1085"/>
        <v>71.825354033971223</v>
      </c>
      <c r="R6285" s="3">
        <f t="shared" si="1090"/>
        <v>0</v>
      </c>
      <c r="S6285" s="3">
        <f t="shared" si="1086"/>
        <v>83.789999999999992</v>
      </c>
      <c r="T6285" s="3">
        <f>(0.5*(1-COS(RADIANS(90-$X$3)))*(D6285+E6285)*'PV model'!$B$4)</f>
        <v>0</v>
      </c>
      <c r="U6285" s="3">
        <f t="shared" si="1091"/>
        <v>83.789999999999992</v>
      </c>
      <c r="V6285" s="3">
        <f>('PV model'!$B$13*(U6285/1000)*(1-'PV model'!$B$14*((20+C6285)-25))*'PV model'!$B$10)/'PV model'!$B$12</f>
        <v>8.0573737607999973</v>
      </c>
    </row>
    <row r="6286" spans="1:22" x14ac:dyDescent="0.2">
      <c r="A6286" s="10">
        <f t="shared" si="1083"/>
        <v>262</v>
      </c>
      <c r="B6286" s="10">
        <f t="shared" si="1092"/>
        <v>17</v>
      </c>
      <c r="C6286" s="23">
        <v>14.5</v>
      </c>
      <c r="D6286" s="24">
        <v>0</v>
      </c>
      <c r="E6286" s="24">
        <v>49.392000000000003</v>
      </c>
      <c r="F6286" s="48"/>
      <c r="G6286" s="48"/>
      <c r="H6286" s="1">
        <f t="shared" si="1093"/>
        <v>0.60990242916226378</v>
      </c>
      <c r="I6286" s="1">
        <f t="shared" si="1087"/>
        <v>7.1611987444489182</v>
      </c>
      <c r="J6286" s="4">
        <f>B6286+('PV model'!$B$3/15)+(I6286/60)</f>
        <v>16.842686645740816</v>
      </c>
      <c r="K6286" s="2">
        <f t="shared" si="1088"/>
        <v>-72.640299686112243</v>
      </c>
      <c r="L6286" s="2">
        <f>DEGREES(ASIN((((COS(RADIANS('PV model'!$B$2))*COS(RADIANS(H6286))*COS(RADIANS(K6286)))+(SIN(RADIANS('PV model'!$B$2))*SIN(RADIANS(H6286)))))))</f>
        <v>10.239388467427844</v>
      </c>
      <c r="M6286" s="3">
        <f t="shared" si="1084"/>
        <v>10.239388467427844</v>
      </c>
      <c r="N6286" s="2">
        <f t="shared" si="1089"/>
        <v>-75.893039760849163</v>
      </c>
      <c r="O6286" s="2">
        <f>IF('PV model'!$B$2&gt;0, 180-N6286,IF('PV model'!$B$2&lt;0,0-N6286,N6286))</f>
        <v>255.89303976084915</v>
      </c>
      <c r="P6286" s="2">
        <f>ABS(O6286-'PV model'!$B$5)</f>
        <v>50.893039760849149</v>
      </c>
      <c r="Q6286" s="3">
        <f t="shared" si="1085"/>
        <v>79.760611532572156</v>
      </c>
      <c r="R6286" s="3">
        <f t="shared" si="1090"/>
        <v>0</v>
      </c>
      <c r="S6286" s="3">
        <f t="shared" si="1086"/>
        <v>49.392000000000003</v>
      </c>
      <c r="T6286" s="3">
        <f>(0.5*(1-COS(RADIANS(90-$X$3)))*(D6286+E6286)*'PV model'!$B$4)</f>
        <v>0</v>
      </c>
      <c r="U6286" s="3">
        <f t="shared" si="1091"/>
        <v>49.392000000000003</v>
      </c>
      <c r="V6286" s="3">
        <f>('PV model'!$B$13*(U6286/1000)*(1-'PV model'!$B$14*((20+C6286)-25))*'PV model'!$B$10)/'PV model'!$B$12</f>
        <v>4.7496097958400005</v>
      </c>
    </row>
    <row r="6287" spans="1:22" x14ac:dyDescent="0.2">
      <c r="A6287" s="10">
        <f t="shared" si="1083"/>
        <v>262</v>
      </c>
      <c r="B6287" s="10">
        <f t="shared" si="1092"/>
        <v>18</v>
      </c>
      <c r="C6287" s="23">
        <v>14.5</v>
      </c>
      <c r="D6287" s="24">
        <v>0</v>
      </c>
      <c r="E6287" s="24">
        <v>30.869999999999997</v>
      </c>
      <c r="F6287" s="48"/>
      <c r="G6287" s="48"/>
      <c r="H6287" s="1">
        <f t="shared" si="1093"/>
        <v>0.60990242916226378</v>
      </c>
      <c r="I6287" s="1">
        <f t="shared" si="1087"/>
        <v>7.1611987444489182</v>
      </c>
      <c r="J6287" s="4">
        <f>B6287+('PV model'!$B$3/15)+(I6287/60)</f>
        <v>17.842686645740816</v>
      </c>
      <c r="K6287" s="2">
        <f t="shared" si="1088"/>
        <v>-87.640299686112243</v>
      </c>
      <c r="L6287" s="2">
        <f>DEGREES(ASIN((((COS(RADIANS('PV model'!$B$2))*COS(RADIANS(H6287))*COS(RADIANS(K6287)))+(SIN(RADIANS('PV model'!$B$2))*SIN(RADIANS(H6287)))))))</f>
        <v>1.8390383001941353</v>
      </c>
      <c r="M6287" s="3">
        <f t="shared" si="1084"/>
        <v>1.8390383001941353</v>
      </c>
      <c r="N6287" s="2">
        <f t="shared" si="1089"/>
        <v>-88.400383435265908</v>
      </c>
      <c r="O6287" s="2">
        <f>IF('PV model'!$B$2&gt;0, 180-N6287,IF('PV model'!$B$2&lt;0,0-N6287,N6287))</f>
        <v>268.40038343526589</v>
      </c>
      <c r="P6287" s="2">
        <f>ABS(O6287-'PV model'!$B$5)</f>
        <v>63.400383435265894</v>
      </c>
      <c r="Q6287" s="3">
        <f t="shared" si="1085"/>
        <v>88.160961699805867</v>
      </c>
      <c r="R6287" s="3">
        <f t="shared" si="1090"/>
        <v>0</v>
      </c>
      <c r="S6287" s="3">
        <f t="shared" si="1086"/>
        <v>30.869999999999997</v>
      </c>
      <c r="T6287" s="3">
        <f>(0.5*(1-COS(RADIANS(90-$X$3)))*(D6287+E6287)*'PV model'!$B$4)</f>
        <v>0</v>
      </c>
      <c r="U6287" s="3">
        <f t="shared" si="1091"/>
        <v>30.869999999999997</v>
      </c>
      <c r="V6287" s="3">
        <f>('PV model'!$B$13*(U6287/1000)*(1-'PV model'!$B$14*((20+C6287)-25))*'PV model'!$B$10)/'PV model'!$B$12</f>
        <v>2.9685061223999996</v>
      </c>
    </row>
    <row r="6288" spans="1:22" x14ac:dyDescent="0.2">
      <c r="A6288" s="10">
        <f t="shared" si="1083"/>
        <v>262</v>
      </c>
      <c r="B6288" s="10">
        <f t="shared" si="1092"/>
        <v>19</v>
      </c>
      <c r="C6288" s="23">
        <v>14.4</v>
      </c>
      <c r="D6288" s="24">
        <v>0</v>
      </c>
      <c r="E6288" s="24">
        <v>0.88200000000000001</v>
      </c>
      <c r="F6288" s="48"/>
      <c r="G6288" s="48"/>
      <c r="H6288" s="1">
        <f t="shared" si="1093"/>
        <v>0.60990242916226378</v>
      </c>
      <c r="I6288" s="1">
        <f t="shared" si="1087"/>
        <v>7.1611987444489182</v>
      </c>
      <c r="J6288" s="4">
        <f>B6288+('PV model'!$B$3/15)+(I6288/60)</f>
        <v>18.842686645740816</v>
      </c>
      <c r="K6288" s="2">
        <f t="shared" si="1088"/>
        <v>-102.64029968611224</v>
      </c>
      <c r="L6288" s="2">
        <f>DEGREES(ASIN((((COS(RADIANS('PV model'!$B$2))*COS(RADIANS(H6288))*COS(RADIANS(K6288)))+(SIN(RADIANS('PV model'!$B$2))*SIN(RADIANS(H6288)))))))</f>
        <v>-6.6132537848819855</v>
      </c>
      <c r="M6288" s="3">
        <f t="shared" si="1084"/>
        <v>0</v>
      </c>
      <c r="N6288" s="2">
        <f t="shared" si="1089"/>
        <v>-79.186631704199769</v>
      </c>
      <c r="O6288" s="2">
        <f>IF('PV model'!$B$2&gt;0, 180-N6288,IF('PV model'!$B$2&lt;0,0-N6288,N6288))</f>
        <v>259.18663170419978</v>
      </c>
      <c r="P6288" s="2">
        <f>ABS(O6288-'PV model'!$B$5)</f>
        <v>54.186631704199783</v>
      </c>
      <c r="Q6288" s="3">
        <f t="shared" si="1085"/>
        <v>96.613253784881991</v>
      </c>
      <c r="R6288" s="3">
        <f t="shared" si="1090"/>
        <v>0</v>
      </c>
      <c r="S6288" s="3">
        <f t="shared" si="1086"/>
        <v>0.88200000000000001</v>
      </c>
      <c r="T6288" s="3">
        <f>(0.5*(1-COS(RADIANS(90-$X$3)))*(D6288+E6288)*'PV model'!$B$4)</f>
        <v>0</v>
      </c>
      <c r="U6288" s="3">
        <f t="shared" si="1091"/>
        <v>0.88200000000000001</v>
      </c>
      <c r="V6288" s="3">
        <f>('PV model'!$B$13*(U6288/1000)*(1-'PV model'!$B$14*((20+C6288)-25))*'PV model'!$B$10)/'PV model'!$B$12</f>
        <v>8.4849726527999991E-2</v>
      </c>
    </row>
    <row r="6289" spans="1:22" x14ac:dyDescent="0.2">
      <c r="A6289" s="10">
        <f t="shared" si="1083"/>
        <v>262</v>
      </c>
      <c r="B6289" s="10">
        <f t="shared" si="1092"/>
        <v>20</v>
      </c>
      <c r="C6289" s="23">
        <v>13.9</v>
      </c>
      <c r="D6289" s="24">
        <v>0</v>
      </c>
      <c r="E6289" s="24">
        <v>0</v>
      </c>
      <c r="F6289" s="48"/>
      <c r="G6289" s="48"/>
      <c r="H6289" s="1">
        <f t="shared" si="1093"/>
        <v>0.60990242916226378</v>
      </c>
      <c r="I6289" s="1">
        <f t="shared" si="1087"/>
        <v>7.1611987444489182</v>
      </c>
      <c r="J6289" s="4">
        <f>B6289+('PV model'!$B$3/15)+(I6289/60)</f>
        <v>19.842686645740816</v>
      </c>
      <c r="K6289" s="2">
        <f t="shared" si="1088"/>
        <v>-117.64029968611224</v>
      </c>
      <c r="L6289" s="2">
        <f>DEGREES(ASIN((((COS(RADIANS('PV model'!$B$2))*COS(RADIANS(H6289))*COS(RADIANS(K6289)))+(SIN(RADIANS('PV model'!$B$2))*SIN(RADIANS(H6289)))))))</f>
        <v>-14.71311633251587</v>
      </c>
      <c r="M6289" s="3">
        <f t="shared" si="1084"/>
        <v>0</v>
      </c>
      <c r="N6289" s="2">
        <f t="shared" si="1089"/>
        <v>-66.327961556379648</v>
      </c>
      <c r="O6289" s="2">
        <f>IF('PV model'!$B$2&gt;0, 180-N6289,IF('PV model'!$B$2&lt;0,0-N6289,N6289))</f>
        <v>246.32796155637965</v>
      </c>
      <c r="P6289" s="2">
        <f>ABS(O6289-'PV model'!$B$5)</f>
        <v>41.327961556379648</v>
      </c>
      <c r="Q6289" s="3">
        <f t="shared" si="1085"/>
        <v>104.71311633251587</v>
      </c>
      <c r="R6289" s="3">
        <f t="shared" si="1090"/>
        <v>0</v>
      </c>
      <c r="S6289" s="3">
        <f t="shared" si="1086"/>
        <v>0</v>
      </c>
      <c r="T6289" s="3">
        <f>(0.5*(1-COS(RADIANS(90-$X$3)))*(D6289+E6289)*'PV model'!$B$4)</f>
        <v>0</v>
      </c>
      <c r="U6289" s="3">
        <f t="shared" si="1091"/>
        <v>0</v>
      </c>
      <c r="V6289" s="3">
        <f>('PV model'!$B$13*(U6289/1000)*(1-'PV model'!$B$14*((20+C6289)-25))*'PV model'!$B$10)/'PV model'!$B$12</f>
        <v>0</v>
      </c>
    </row>
    <row r="6290" spans="1:22" x14ac:dyDescent="0.2">
      <c r="A6290" s="10">
        <f t="shared" si="1083"/>
        <v>262</v>
      </c>
      <c r="B6290" s="10">
        <f t="shared" si="1092"/>
        <v>21</v>
      </c>
      <c r="C6290" s="23">
        <v>13.5</v>
      </c>
      <c r="D6290" s="24">
        <v>0</v>
      </c>
      <c r="E6290" s="24">
        <v>0</v>
      </c>
      <c r="F6290" s="48"/>
      <c r="G6290" s="48"/>
      <c r="H6290" s="1">
        <f t="shared" si="1093"/>
        <v>0.60990242916226378</v>
      </c>
      <c r="I6290" s="1">
        <f t="shared" si="1087"/>
        <v>7.1611987444489182</v>
      </c>
      <c r="J6290" s="4">
        <f>B6290+('PV model'!$B$3/15)+(I6290/60)</f>
        <v>20.842686645740816</v>
      </c>
      <c r="K6290" s="2">
        <f t="shared" si="1088"/>
        <v>-132.64029968611223</v>
      </c>
      <c r="L6290" s="2">
        <f>DEGREES(ASIN((((COS(RADIANS('PV model'!$B$2))*COS(RADIANS(H6290))*COS(RADIANS(K6290)))+(SIN(RADIANS('PV model'!$B$2))*SIN(RADIANS(H6290)))))))</f>
        <v>-22.017248201825911</v>
      </c>
      <c r="M6290" s="3">
        <f t="shared" si="1084"/>
        <v>0</v>
      </c>
      <c r="N6290" s="2">
        <f t="shared" si="1089"/>
        <v>-52.508552230868936</v>
      </c>
      <c r="O6290" s="2">
        <f>IF('PV model'!$B$2&gt;0, 180-N6290,IF('PV model'!$B$2&lt;0,0-N6290,N6290))</f>
        <v>232.50855223086893</v>
      </c>
      <c r="P6290" s="2">
        <f>ABS(O6290-'PV model'!$B$5)</f>
        <v>27.508552230868929</v>
      </c>
      <c r="Q6290" s="3">
        <f t="shared" si="1085"/>
        <v>112.01724820182591</v>
      </c>
      <c r="R6290" s="3">
        <f t="shared" si="1090"/>
        <v>0</v>
      </c>
      <c r="S6290" s="3">
        <f t="shared" si="1086"/>
        <v>0</v>
      </c>
      <c r="T6290" s="3">
        <f>(0.5*(1-COS(RADIANS(90-$X$3)))*(D6290+E6290)*'PV model'!$B$4)</f>
        <v>0</v>
      </c>
      <c r="U6290" s="3">
        <f t="shared" si="1091"/>
        <v>0</v>
      </c>
      <c r="V6290" s="3">
        <f>('PV model'!$B$13*(U6290/1000)*(1-'PV model'!$B$14*((20+C6290)-25))*'PV model'!$B$10)/'PV model'!$B$12</f>
        <v>0</v>
      </c>
    </row>
    <row r="6291" spans="1:22" x14ac:dyDescent="0.2">
      <c r="A6291" s="10">
        <f t="shared" si="1083"/>
        <v>262</v>
      </c>
      <c r="B6291" s="10">
        <f t="shared" si="1092"/>
        <v>22</v>
      </c>
      <c r="C6291" s="23">
        <v>13.2</v>
      </c>
      <c r="D6291" s="24">
        <v>0</v>
      </c>
      <c r="E6291" s="24">
        <v>0</v>
      </c>
      <c r="F6291" s="48"/>
      <c r="G6291" s="48"/>
      <c r="H6291" s="1">
        <f t="shared" si="1093"/>
        <v>0.60990242916226378</v>
      </c>
      <c r="I6291" s="1">
        <f t="shared" si="1087"/>
        <v>7.1611987444489182</v>
      </c>
      <c r="J6291" s="4">
        <f>B6291+('PV model'!$B$3/15)+(I6291/60)</f>
        <v>21.842686645740816</v>
      </c>
      <c r="K6291" s="2">
        <f t="shared" si="1088"/>
        <v>-147.64029968611223</v>
      </c>
      <c r="L6291" s="2">
        <f>DEGREES(ASIN((((COS(RADIANS('PV model'!$B$2))*COS(RADIANS(H6291))*COS(RADIANS(K6291)))+(SIN(RADIANS('PV model'!$B$2))*SIN(RADIANS(H6291)))))))</f>
        <v>-28.011342681835675</v>
      </c>
      <c r="M6291" s="3">
        <f t="shared" si="1084"/>
        <v>0</v>
      </c>
      <c r="N6291" s="2">
        <f t="shared" si="1089"/>
        <v>-37.316547322592214</v>
      </c>
      <c r="O6291" s="2">
        <f>IF('PV model'!$B$2&gt;0, 180-N6291,IF('PV model'!$B$2&lt;0,0-N6291,N6291))</f>
        <v>217.31654732259221</v>
      </c>
      <c r="P6291" s="2">
        <f>ABS(O6291-'PV model'!$B$5)</f>
        <v>12.316547322592214</v>
      </c>
      <c r="Q6291" s="3">
        <f t="shared" si="1085"/>
        <v>118.01134268183569</v>
      </c>
      <c r="R6291" s="3">
        <f t="shared" si="1090"/>
        <v>0</v>
      </c>
      <c r="S6291" s="3">
        <f t="shared" si="1086"/>
        <v>0</v>
      </c>
      <c r="T6291" s="3">
        <f>(0.5*(1-COS(RADIANS(90-$X$3)))*(D6291+E6291)*'PV model'!$B$4)</f>
        <v>0</v>
      </c>
      <c r="U6291" s="3">
        <f t="shared" si="1091"/>
        <v>0</v>
      </c>
      <c r="V6291" s="3">
        <f>('PV model'!$B$13*(U6291/1000)*(1-'PV model'!$B$14*((20+C6291)-25))*'PV model'!$B$10)/'PV model'!$B$12</f>
        <v>0</v>
      </c>
    </row>
    <row r="6292" spans="1:22" x14ac:dyDescent="0.2">
      <c r="A6292" s="10">
        <f t="shared" si="1083"/>
        <v>262</v>
      </c>
      <c r="B6292" s="10">
        <f t="shared" si="1092"/>
        <v>23</v>
      </c>
      <c r="C6292" s="23">
        <v>13.2</v>
      </c>
      <c r="D6292" s="24">
        <v>0</v>
      </c>
      <c r="E6292" s="24">
        <v>0</v>
      </c>
      <c r="F6292" s="48"/>
      <c r="G6292" s="48"/>
      <c r="H6292" s="1">
        <f t="shared" si="1093"/>
        <v>0.60990242916226378</v>
      </c>
      <c r="I6292" s="1">
        <f t="shared" si="1087"/>
        <v>7.1611987444489182</v>
      </c>
      <c r="J6292" s="4">
        <f>B6292+('PV model'!$B$3/15)+(I6292/60)</f>
        <v>22.842686645740816</v>
      </c>
      <c r="K6292" s="2">
        <f t="shared" si="1088"/>
        <v>-162.64029968611223</v>
      </c>
      <c r="L6292" s="2">
        <f>DEGREES(ASIN((((COS(RADIANS('PV model'!$B$2))*COS(RADIANS(H6292))*COS(RADIANS(K6292)))+(SIN(RADIANS('PV model'!$B$2))*SIN(RADIANS(H6292)))))))</f>
        <v>-32.127394533696993</v>
      </c>
      <c r="M6292" s="3">
        <f t="shared" si="1084"/>
        <v>0</v>
      </c>
      <c r="N6292" s="2">
        <f t="shared" si="1089"/>
        <v>-20.628139713332779</v>
      </c>
      <c r="O6292" s="2">
        <f>IF('PV model'!$B$2&gt;0, 180-N6292,IF('PV model'!$B$2&lt;0,0-N6292,N6292))</f>
        <v>200.62813971333279</v>
      </c>
      <c r="P6292" s="2">
        <f>ABS(O6292-'PV model'!$B$5)</f>
        <v>4.3718602866672143</v>
      </c>
      <c r="Q6292" s="3">
        <f t="shared" si="1085"/>
        <v>122.12739453369699</v>
      </c>
      <c r="R6292" s="3">
        <f t="shared" si="1090"/>
        <v>0</v>
      </c>
      <c r="S6292" s="3">
        <f t="shared" si="1086"/>
        <v>0</v>
      </c>
      <c r="T6292" s="3">
        <f>(0.5*(1-COS(RADIANS(90-$X$3)))*(D6292+E6292)*'PV model'!$B$4)</f>
        <v>0</v>
      </c>
      <c r="U6292" s="3">
        <f t="shared" si="1091"/>
        <v>0</v>
      </c>
      <c r="V6292" s="3">
        <f>('PV model'!$B$13*(U6292/1000)*(1-'PV model'!$B$14*((20+C6292)-25))*'PV model'!$B$10)/'PV model'!$B$12</f>
        <v>0</v>
      </c>
    </row>
    <row r="6293" spans="1:22" x14ac:dyDescent="0.2">
      <c r="A6293" s="10">
        <f t="shared" si="1083"/>
        <v>262</v>
      </c>
      <c r="B6293" s="10">
        <f t="shared" si="1092"/>
        <v>24</v>
      </c>
      <c r="C6293" s="23">
        <v>13.8</v>
      </c>
      <c r="D6293" s="24">
        <v>0</v>
      </c>
      <c r="E6293" s="24">
        <v>0</v>
      </c>
      <c r="F6293" s="48"/>
      <c r="G6293" s="48"/>
      <c r="H6293" s="1">
        <f t="shared" si="1093"/>
        <v>0.60990242916226378</v>
      </c>
      <c r="I6293" s="1">
        <f t="shared" si="1087"/>
        <v>7.1611987444489182</v>
      </c>
      <c r="J6293" s="4">
        <f>B6293+('PV model'!$B$3/15)+(I6293/60)</f>
        <v>23.842686645740816</v>
      </c>
      <c r="K6293" s="2">
        <f t="shared" si="1088"/>
        <v>-177.64029968611223</v>
      </c>
      <c r="L6293" s="2">
        <f>DEGREES(ASIN((((COS(RADIANS('PV model'!$B$2))*COS(RADIANS(H6293))*COS(RADIANS(K6293)))+(SIN(RADIANS('PV model'!$B$2))*SIN(RADIANS(H6293)))))))</f>
        <v>-33.856955181339451</v>
      </c>
      <c r="M6293" s="3">
        <f t="shared" si="1084"/>
        <v>0</v>
      </c>
      <c r="N6293" s="2">
        <f t="shared" si="1089"/>
        <v>-2.8417374157180424</v>
      </c>
      <c r="O6293" s="2">
        <f>IF('PV model'!$B$2&gt;0, 180-N6293,IF('PV model'!$B$2&lt;0,0-N6293,N6293))</f>
        <v>182.84173741571803</v>
      </c>
      <c r="P6293" s="2">
        <f>ABS(O6293-'PV model'!$B$5)</f>
        <v>22.158262584281971</v>
      </c>
      <c r="Q6293" s="3">
        <f t="shared" si="1085"/>
        <v>123.85695518133946</v>
      </c>
      <c r="R6293" s="3">
        <f t="shared" si="1090"/>
        <v>0</v>
      </c>
      <c r="S6293" s="3">
        <f t="shared" si="1086"/>
        <v>0</v>
      </c>
      <c r="T6293" s="3">
        <f>(0.5*(1-COS(RADIANS(90-$X$3)))*(D6293+E6293)*'PV model'!$B$4)</f>
        <v>0</v>
      </c>
      <c r="U6293" s="3">
        <f t="shared" si="1091"/>
        <v>0</v>
      </c>
      <c r="V6293" s="3">
        <f>('PV model'!$B$13*(U6293/1000)*(1-'PV model'!$B$14*((20+C6293)-25))*'PV model'!$B$10)/'PV model'!$B$12</f>
        <v>0</v>
      </c>
    </row>
    <row r="6294" spans="1:22" x14ac:dyDescent="0.2">
      <c r="A6294" s="10">
        <f t="shared" si="1083"/>
        <v>263</v>
      </c>
      <c r="B6294" s="10">
        <f t="shared" si="1092"/>
        <v>1</v>
      </c>
      <c r="C6294" s="23">
        <v>13.9</v>
      </c>
      <c r="D6294" s="24">
        <v>0</v>
      </c>
      <c r="E6294" s="24">
        <v>0</v>
      </c>
      <c r="F6294" s="48"/>
      <c r="G6294" s="48"/>
      <c r="H6294" s="1">
        <f t="shared" si="1093"/>
        <v>0.20603768550519611</v>
      </c>
      <c r="I6294" s="1">
        <f t="shared" si="1087"/>
        <v>7.5288878658805798</v>
      </c>
      <c r="J6294" s="4">
        <f>B6294+('PV model'!$B$3/15)+(I6294/60)</f>
        <v>0.84881479776467639</v>
      </c>
      <c r="K6294" s="2">
        <f t="shared" si="1088"/>
        <v>167.26777803352985</v>
      </c>
      <c r="L6294" s="2">
        <f>DEGREES(ASIN((((COS(RADIANS('PV model'!$B$2))*COS(RADIANS(H6294))*COS(RADIANS(K6294)))+(SIN(RADIANS('PV model'!$B$2))*SIN(RADIANS(H6294)))))))</f>
        <v>-33.333511813421133</v>
      </c>
      <c r="M6294" s="3">
        <f t="shared" si="1084"/>
        <v>0</v>
      </c>
      <c r="N6294" s="2">
        <f t="shared" si="1089"/>
        <v>15.295101411597008</v>
      </c>
      <c r="O6294" s="2">
        <f>IF('PV model'!$B$2&gt;0, 180-N6294,IF('PV model'!$B$2&lt;0,0-N6294,N6294))</f>
        <v>164.70489858840298</v>
      </c>
      <c r="P6294" s="2">
        <f>ABS(O6294-'PV model'!$B$5)</f>
        <v>40.295101411597017</v>
      </c>
      <c r="Q6294" s="3">
        <f t="shared" si="1085"/>
        <v>123.33351181342114</v>
      </c>
      <c r="R6294" s="3">
        <f t="shared" si="1090"/>
        <v>0</v>
      </c>
      <c r="S6294" s="3">
        <f t="shared" si="1086"/>
        <v>0</v>
      </c>
      <c r="T6294" s="3">
        <f>(0.5*(1-COS(RADIANS(90-$X$3)))*(D6294+E6294)*'PV model'!$B$4)</f>
        <v>0</v>
      </c>
      <c r="U6294" s="3">
        <f t="shared" si="1091"/>
        <v>0</v>
      </c>
      <c r="V6294" s="3">
        <f>('PV model'!$B$13*(U6294/1000)*(1-'PV model'!$B$14*((20+C6294)-25))*'PV model'!$B$10)/'PV model'!$B$12</f>
        <v>0</v>
      </c>
    </row>
    <row r="6295" spans="1:22" x14ac:dyDescent="0.2">
      <c r="A6295" s="10">
        <f t="shared" si="1083"/>
        <v>263</v>
      </c>
      <c r="B6295" s="10">
        <f t="shared" si="1092"/>
        <v>2</v>
      </c>
      <c r="C6295" s="23">
        <v>14</v>
      </c>
      <c r="D6295" s="24">
        <v>0</v>
      </c>
      <c r="E6295" s="24">
        <v>0</v>
      </c>
      <c r="F6295" s="48"/>
      <c r="G6295" s="48"/>
      <c r="H6295" s="1">
        <f t="shared" si="1093"/>
        <v>0.20603768550519611</v>
      </c>
      <c r="I6295" s="1">
        <f t="shared" si="1087"/>
        <v>7.5288878658805798</v>
      </c>
      <c r="J6295" s="4">
        <f>B6295+('PV model'!$B$3/15)+(I6295/60)</f>
        <v>1.8488147977646765</v>
      </c>
      <c r="K6295" s="2">
        <f t="shared" si="1088"/>
        <v>152.26777803352985</v>
      </c>
      <c r="L6295" s="2">
        <f>DEGREES(ASIN((((COS(RADIANS('PV model'!$B$2))*COS(RADIANS(H6295))*COS(RADIANS(K6295)))+(SIN(RADIANS('PV model'!$B$2))*SIN(RADIANS(H6295)))))))</f>
        <v>-29.89271427972248</v>
      </c>
      <c r="M6295" s="3">
        <f t="shared" si="1084"/>
        <v>0</v>
      </c>
      <c r="N6295" s="2">
        <f t="shared" si="1089"/>
        <v>32.462360018976895</v>
      </c>
      <c r="O6295" s="2">
        <f>IF('PV model'!$B$2&gt;0, 180-N6295,IF('PV model'!$B$2&lt;0,0-N6295,N6295))</f>
        <v>147.53763998102312</v>
      </c>
      <c r="P6295" s="2">
        <f>ABS(O6295-'PV model'!$B$5)</f>
        <v>57.462360018976881</v>
      </c>
      <c r="Q6295" s="3">
        <f t="shared" si="1085"/>
        <v>119.89271427972247</v>
      </c>
      <c r="R6295" s="3">
        <f t="shared" si="1090"/>
        <v>0</v>
      </c>
      <c r="S6295" s="3">
        <f t="shared" si="1086"/>
        <v>0</v>
      </c>
      <c r="T6295" s="3">
        <f>(0.5*(1-COS(RADIANS(90-$X$3)))*(D6295+E6295)*'PV model'!$B$4)</f>
        <v>0</v>
      </c>
      <c r="U6295" s="3">
        <f t="shared" si="1091"/>
        <v>0</v>
      </c>
      <c r="V6295" s="3">
        <f>('PV model'!$B$13*(U6295/1000)*(1-'PV model'!$B$14*((20+C6295)-25))*'PV model'!$B$10)/'PV model'!$B$12</f>
        <v>0</v>
      </c>
    </row>
    <row r="6296" spans="1:22" x14ac:dyDescent="0.2">
      <c r="A6296" s="10">
        <f t="shared" si="1083"/>
        <v>263</v>
      </c>
      <c r="B6296" s="10">
        <f t="shared" si="1092"/>
        <v>3</v>
      </c>
      <c r="C6296" s="23">
        <v>14.4</v>
      </c>
      <c r="D6296" s="24">
        <v>0</v>
      </c>
      <c r="E6296" s="24">
        <v>0</v>
      </c>
      <c r="F6296" s="48"/>
      <c r="G6296" s="48"/>
      <c r="H6296" s="1">
        <f t="shared" si="1093"/>
        <v>0.20603768550519611</v>
      </c>
      <c r="I6296" s="1">
        <f t="shared" si="1087"/>
        <v>7.5288878658805798</v>
      </c>
      <c r="J6296" s="4">
        <f>B6296+('PV model'!$B$3/15)+(I6296/60)</f>
        <v>2.8488147977646761</v>
      </c>
      <c r="K6296" s="2">
        <f t="shared" si="1088"/>
        <v>137.26777803352985</v>
      </c>
      <c r="L6296" s="2">
        <f>DEGREES(ASIN((((COS(RADIANS('PV model'!$B$2))*COS(RADIANS(H6296))*COS(RADIANS(K6296)))+(SIN(RADIANS('PV model'!$B$2))*SIN(RADIANS(H6296)))))))</f>
        <v>-24.39832809514785</v>
      </c>
      <c r="M6296" s="3">
        <f t="shared" si="1084"/>
        <v>0</v>
      </c>
      <c r="N6296" s="2">
        <f t="shared" si="1089"/>
        <v>48.168547194604244</v>
      </c>
      <c r="O6296" s="2">
        <f>IF('PV model'!$B$2&gt;0, 180-N6296,IF('PV model'!$B$2&lt;0,0-N6296,N6296))</f>
        <v>131.83145280539577</v>
      </c>
      <c r="P6296" s="2">
        <f>ABS(O6296-'PV model'!$B$5)</f>
        <v>73.16854719460423</v>
      </c>
      <c r="Q6296" s="3">
        <f t="shared" si="1085"/>
        <v>114.39832809514785</v>
      </c>
      <c r="R6296" s="3">
        <f t="shared" si="1090"/>
        <v>0</v>
      </c>
      <c r="S6296" s="3">
        <f t="shared" si="1086"/>
        <v>0</v>
      </c>
      <c r="T6296" s="3">
        <f>(0.5*(1-COS(RADIANS(90-$X$3)))*(D6296+E6296)*'PV model'!$B$4)</f>
        <v>0</v>
      </c>
      <c r="U6296" s="3">
        <f t="shared" si="1091"/>
        <v>0</v>
      </c>
      <c r="V6296" s="3">
        <f>('PV model'!$B$13*(U6296/1000)*(1-'PV model'!$B$14*((20+C6296)-25))*'PV model'!$B$10)/'PV model'!$B$12</f>
        <v>0</v>
      </c>
    </row>
    <row r="6297" spans="1:22" x14ac:dyDescent="0.2">
      <c r="A6297" s="10">
        <f t="shared" si="1083"/>
        <v>263</v>
      </c>
      <c r="B6297" s="10">
        <f t="shared" si="1092"/>
        <v>4</v>
      </c>
      <c r="C6297" s="23">
        <v>14.7</v>
      </c>
      <c r="D6297" s="24">
        <v>0</v>
      </c>
      <c r="E6297" s="24">
        <v>0</v>
      </c>
      <c r="F6297" s="48"/>
      <c r="G6297" s="48"/>
      <c r="H6297" s="1">
        <f t="shared" si="1093"/>
        <v>0.20603768550519611</v>
      </c>
      <c r="I6297" s="1">
        <f t="shared" si="1087"/>
        <v>7.5288878658805798</v>
      </c>
      <c r="J6297" s="4">
        <f>B6297+('PV model'!$B$3/15)+(I6297/60)</f>
        <v>3.8488147977646761</v>
      </c>
      <c r="K6297" s="2">
        <f t="shared" si="1088"/>
        <v>122.26777803352985</v>
      </c>
      <c r="L6297" s="2">
        <f>DEGREES(ASIN((((COS(RADIANS('PV model'!$B$2))*COS(RADIANS(H6297))*COS(RADIANS(K6297)))+(SIN(RADIANS('PV model'!$B$2))*SIN(RADIANS(H6297)))))))</f>
        <v>-17.423111028802211</v>
      </c>
      <c r="M6297" s="3">
        <f t="shared" si="1084"/>
        <v>0</v>
      </c>
      <c r="N6297" s="2">
        <f t="shared" si="1089"/>
        <v>62.401621694795345</v>
      </c>
      <c r="O6297" s="2">
        <f>IF('PV model'!$B$2&gt;0, 180-N6297,IF('PV model'!$B$2&lt;0,0-N6297,N6297))</f>
        <v>117.59837830520465</v>
      </c>
      <c r="P6297" s="2">
        <f>ABS(O6297-'PV model'!$B$5)</f>
        <v>87.401621694795352</v>
      </c>
      <c r="Q6297" s="3">
        <f t="shared" si="1085"/>
        <v>107.42311102880221</v>
      </c>
      <c r="R6297" s="3">
        <f t="shared" si="1090"/>
        <v>0</v>
      </c>
      <c r="S6297" s="3">
        <f t="shared" si="1086"/>
        <v>0</v>
      </c>
      <c r="T6297" s="3">
        <f>(0.5*(1-COS(RADIANS(90-$X$3)))*(D6297+E6297)*'PV model'!$B$4)</f>
        <v>0</v>
      </c>
      <c r="U6297" s="3">
        <f t="shared" si="1091"/>
        <v>0</v>
      </c>
      <c r="V6297" s="3">
        <f>('PV model'!$B$13*(U6297/1000)*(1-'PV model'!$B$14*((20+C6297)-25))*'PV model'!$B$10)/'PV model'!$B$12</f>
        <v>0</v>
      </c>
    </row>
    <row r="6298" spans="1:22" x14ac:dyDescent="0.2">
      <c r="A6298" s="10">
        <f t="shared" si="1083"/>
        <v>263</v>
      </c>
      <c r="B6298" s="10">
        <f t="shared" si="1092"/>
        <v>5</v>
      </c>
      <c r="C6298" s="23">
        <v>15</v>
      </c>
      <c r="D6298" s="24">
        <v>0</v>
      </c>
      <c r="E6298" s="24">
        <v>0</v>
      </c>
      <c r="F6298" s="48"/>
      <c r="G6298" s="48"/>
      <c r="H6298" s="1">
        <f t="shared" si="1093"/>
        <v>0.20603768550519611</v>
      </c>
      <c r="I6298" s="1">
        <f t="shared" si="1087"/>
        <v>7.5288878658805798</v>
      </c>
      <c r="J6298" s="4">
        <f>B6298+('PV model'!$B$3/15)+(I6298/60)</f>
        <v>4.8488147977646765</v>
      </c>
      <c r="K6298" s="2">
        <f t="shared" si="1088"/>
        <v>107.26777803352985</v>
      </c>
      <c r="L6298" s="2">
        <f>DEGREES(ASIN((((COS(RADIANS('PV model'!$B$2))*COS(RADIANS(H6298))*COS(RADIANS(K6298)))+(SIN(RADIANS('PV model'!$B$2))*SIN(RADIANS(H6298)))))))</f>
        <v>-9.5068873883915295</v>
      </c>
      <c r="M6298" s="3">
        <f t="shared" si="1084"/>
        <v>0</v>
      </c>
      <c r="N6298" s="2">
        <f t="shared" si="1089"/>
        <v>75.516447597098548</v>
      </c>
      <c r="O6298" s="2">
        <f>IF('PV model'!$B$2&gt;0, 180-N6298,IF('PV model'!$B$2&lt;0,0-N6298,N6298))</f>
        <v>104.48355240290145</v>
      </c>
      <c r="P6298" s="2">
        <f>ABS(O6298-'PV model'!$B$5)</f>
        <v>100.51644759709855</v>
      </c>
      <c r="Q6298" s="3">
        <f t="shared" si="1085"/>
        <v>99.506887388391533</v>
      </c>
      <c r="R6298" s="3">
        <f t="shared" si="1090"/>
        <v>0</v>
      </c>
      <c r="S6298" s="3">
        <f t="shared" si="1086"/>
        <v>0</v>
      </c>
      <c r="T6298" s="3">
        <f>(0.5*(1-COS(RADIANS(90-$X$3)))*(D6298+E6298)*'PV model'!$B$4)</f>
        <v>0</v>
      </c>
      <c r="U6298" s="3">
        <f t="shared" si="1091"/>
        <v>0</v>
      </c>
      <c r="V6298" s="3">
        <f>('PV model'!$B$13*(U6298/1000)*(1-'PV model'!$B$14*((20+C6298)-25))*'PV model'!$B$10)/'PV model'!$B$12</f>
        <v>0</v>
      </c>
    </row>
    <row r="6299" spans="1:22" x14ac:dyDescent="0.2">
      <c r="A6299" s="10">
        <f t="shared" si="1083"/>
        <v>263</v>
      </c>
      <c r="B6299" s="10">
        <f t="shared" si="1092"/>
        <v>6</v>
      </c>
      <c r="C6299" s="23">
        <v>14.3</v>
      </c>
      <c r="D6299" s="24">
        <v>0</v>
      </c>
      <c r="E6299" s="24">
        <v>0</v>
      </c>
      <c r="F6299" s="48"/>
      <c r="G6299" s="48"/>
      <c r="H6299" s="1">
        <f t="shared" si="1093"/>
        <v>0.20603768550519611</v>
      </c>
      <c r="I6299" s="1">
        <f t="shared" si="1087"/>
        <v>7.5288878658805798</v>
      </c>
      <c r="J6299" s="4">
        <f>B6299+('PV model'!$B$3/15)+(I6299/60)</f>
        <v>5.8488147977646765</v>
      </c>
      <c r="K6299" s="2">
        <f t="shared" si="1088"/>
        <v>92.267778033529851</v>
      </c>
      <c r="L6299" s="2">
        <f>DEGREES(ASIN((((COS(RADIANS('PV model'!$B$2))*COS(RADIANS(H6299))*COS(RADIANS(K6299)))+(SIN(RADIANS('PV model'!$B$2))*SIN(RADIANS(H6299)))))))</f>
        <v>-1.1144095455545857</v>
      </c>
      <c r="M6299" s="3">
        <f t="shared" si="1084"/>
        <v>0</v>
      </c>
      <c r="N6299" s="2">
        <f t="shared" si="1089"/>
        <v>88.014090810032826</v>
      </c>
      <c r="O6299" s="2">
        <f>IF('PV model'!$B$2&gt;0, 180-N6299,IF('PV model'!$B$2&lt;0,0-N6299,N6299))</f>
        <v>91.985909189967174</v>
      </c>
      <c r="P6299" s="2">
        <f>ABS(O6299-'PV model'!$B$5)</f>
        <v>113.01409081003283</v>
      </c>
      <c r="Q6299" s="3">
        <f t="shared" si="1085"/>
        <v>91.114409545554594</v>
      </c>
      <c r="R6299" s="3">
        <f t="shared" si="1090"/>
        <v>0</v>
      </c>
      <c r="S6299" s="3">
        <f t="shared" si="1086"/>
        <v>0</v>
      </c>
      <c r="T6299" s="3">
        <f>(0.5*(1-COS(RADIANS(90-$X$3)))*(D6299+E6299)*'PV model'!$B$4)</f>
        <v>0</v>
      </c>
      <c r="U6299" s="3">
        <f t="shared" si="1091"/>
        <v>0</v>
      </c>
      <c r="V6299" s="3">
        <f>('PV model'!$B$13*(U6299/1000)*(1-'PV model'!$B$14*((20+C6299)-25))*'PV model'!$B$10)/'PV model'!$B$12</f>
        <v>0</v>
      </c>
    </row>
    <row r="6300" spans="1:22" x14ac:dyDescent="0.2">
      <c r="A6300" s="10">
        <f t="shared" si="1083"/>
        <v>263</v>
      </c>
      <c r="B6300" s="10">
        <f t="shared" si="1092"/>
        <v>7</v>
      </c>
      <c r="C6300" s="23">
        <v>13.7</v>
      </c>
      <c r="D6300" s="24">
        <v>0</v>
      </c>
      <c r="E6300" s="24">
        <v>5.2920000000000007</v>
      </c>
      <c r="F6300" s="48"/>
      <c r="G6300" s="48"/>
      <c r="H6300" s="1">
        <f t="shared" si="1093"/>
        <v>0.20603768550519611</v>
      </c>
      <c r="I6300" s="1">
        <f t="shared" si="1087"/>
        <v>7.5288878658805798</v>
      </c>
      <c r="J6300" s="4">
        <f>B6300+('PV model'!$B$3/15)+(I6300/60)</f>
        <v>6.8488147977646765</v>
      </c>
      <c r="K6300" s="2">
        <f t="shared" si="1088"/>
        <v>77.267778033529851</v>
      </c>
      <c r="L6300" s="2">
        <f>DEGREES(ASIN((((COS(RADIANS('PV model'!$B$2))*COS(RADIANS(H6300))*COS(RADIANS(K6300)))+(SIN(RADIANS('PV model'!$B$2))*SIN(RADIANS(H6300)))))))</f>
        <v>7.3422360813091174</v>
      </c>
      <c r="M6300" s="3">
        <f t="shared" si="1084"/>
        <v>7.3422360813091174</v>
      </c>
      <c r="N6300" s="2">
        <f t="shared" si="1089"/>
        <v>79.56733307726077</v>
      </c>
      <c r="O6300" s="2">
        <f>IF('PV model'!$B$2&gt;0, 180-N6300,IF('PV model'!$B$2&lt;0,0-N6300,N6300))</f>
        <v>100.43266692273923</v>
      </c>
      <c r="P6300" s="2">
        <f>ABS(O6300-'PV model'!$B$5)</f>
        <v>104.56733307726077</v>
      </c>
      <c r="Q6300" s="3">
        <f t="shared" si="1085"/>
        <v>82.65776391869089</v>
      </c>
      <c r="R6300" s="3">
        <f t="shared" si="1090"/>
        <v>0</v>
      </c>
      <c r="S6300" s="3">
        <f t="shared" si="1086"/>
        <v>5.2920000000000007</v>
      </c>
      <c r="T6300" s="3">
        <f>(0.5*(1-COS(RADIANS(90-$X$3)))*(D6300+E6300)*'PV model'!$B$4)</f>
        <v>0</v>
      </c>
      <c r="U6300" s="3">
        <f t="shared" si="1091"/>
        <v>5.2920000000000007</v>
      </c>
      <c r="V6300" s="3">
        <f>('PV model'!$B$13*(U6300/1000)*(1-'PV model'!$B$14*((20+C6300)-25))*'PV model'!$B$10)/'PV model'!$B$12</f>
        <v>0.51057952646400007</v>
      </c>
    </row>
    <row r="6301" spans="1:22" x14ac:dyDescent="0.2">
      <c r="A6301" s="10">
        <f t="shared" si="1083"/>
        <v>263</v>
      </c>
      <c r="B6301" s="10">
        <f t="shared" si="1092"/>
        <v>8</v>
      </c>
      <c r="C6301" s="23">
        <v>13</v>
      </c>
      <c r="D6301" s="24">
        <v>0</v>
      </c>
      <c r="E6301" s="24">
        <v>29.988</v>
      </c>
      <c r="F6301" s="48"/>
      <c r="G6301" s="48"/>
      <c r="H6301" s="1">
        <f t="shared" si="1093"/>
        <v>0.20603768550519611</v>
      </c>
      <c r="I6301" s="1">
        <f t="shared" si="1087"/>
        <v>7.5288878658805798</v>
      </c>
      <c r="J6301" s="4">
        <f>B6301+('PV model'!$B$3/15)+(I6301/60)</f>
        <v>7.8488147977646765</v>
      </c>
      <c r="K6301" s="2">
        <f t="shared" si="1088"/>
        <v>62.267778033529851</v>
      </c>
      <c r="L6301" s="2">
        <f>DEGREES(ASIN((((COS(RADIANS('PV model'!$B$2))*COS(RADIANS(H6301))*COS(RADIANS(K6301)))+(SIN(RADIANS('PV model'!$B$2))*SIN(RADIANS(H6301)))))))</f>
        <v>15.458081549193501</v>
      </c>
      <c r="M6301" s="3">
        <f t="shared" si="1084"/>
        <v>15.458081549193501</v>
      </c>
      <c r="N6301" s="2">
        <f t="shared" si="1089"/>
        <v>66.685592785370147</v>
      </c>
      <c r="O6301" s="2">
        <f>IF('PV model'!$B$2&gt;0, 180-N6301,IF('PV model'!$B$2&lt;0,0-N6301,N6301))</f>
        <v>113.31440721462985</v>
      </c>
      <c r="P6301" s="2">
        <f>ABS(O6301-'PV model'!$B$5)</f>
        <v>91.685592785370147</v>
      </c>
      <c r="Q6301" s="3">
        <f t="shared" si="1085"/>
        <v>74.541918450806492</v>
      </c>
      <c r="R6301" s="3">
        <f t="shared" si="1090"/>
        <v>0</v>
      </c>
      <c r="S6301" s="3">
        <f t="shared" si="1086"/>
        <v>29.988</v>
      </c>
      <c r="T6301" s="3">
        <f>(0.5*(1-COS(RADIANS(90-$X$3)))*(D6301+E6301)*'PV model'!$B$4)</f>
        <v>0</v>
      </c>
      <c r="U6301" s="3">
        <f t="shared" si="1091"/>
        <v>29.988</v>
      </c>
      <c r="V6301" s="3">
        <f>('PV model'!$B$13*(U6301/1000)*(1-'PV model'!$B$14*((20+C6301)-25))*'PV model'!$B$10)/'PV model'!$B$12</f>
        <v>2.90167726464</v>
      </c>
    </row>
    <row r="6302" spans="1:22" x14ac:dyDescent="0.2">
      <c r="A6302" s="10">
        <f t="shared" si="1083"/>
        <v>263</v>
      </c>
      <c r="B6302" s="10">
        <f t="shared" si="1092"/>
        <v>9</v>
      </c>
      <c r="C6302" s="23">
        <v>13.6</v>
      </c>
      <c r="D6302" s="24">
        <v>0</v>
      </c>
      <c r="E6302" s="24">
        <v>64.385999999999996</v>
      </c>
      <c r="F6302" s="48"/>
      <c r="G6302" s="48"/>
      <c r="H6302" s="1">
        <f t="shared" si="1093"/>
        <v>0.20603768550519611</v>
      </c>
      <c r="I6302" s="1">
        <f t="shared" si="1087"/>
        <v>7.5288878658805798</v>
      </c>
      <c r="J6302" s="4">
        <f>B6302+('PV model'!$B$3/15)+(I6302/60)</f>
        <v>8.8488147977646765</v>
      </c>
      <c r="K6302" s="2">
        <f t="shared" si="1088"/>
        <v>47.267778033529851</v>
      </c>
      <c r="L6302" s="2">
        <f>DEGREES(ASIN((((COS(RADIANS('PV model'!$B$2))*COS(RADIANS(H6302))*COS(RADIANS(K6302)))+(SIN(RADIANS('PV model'!$B$2))*SIN(RADIANS(H6302)))))))</f>
        <v>22.787160688896414</v>
      </c>
      <c r="M6302" s="3">
        <f t="shared" si="1084"/>
        <v>22.787160688896414</v>
      </c>
      <c r="N6302" s="2">
        <f t="shared" si="1089"/>
        <v>52.817232507684601</v>
      </c>
      <c r="O6302" s="2">
        <f>IF('PV model'!$B$2&gt;0, 180-N6302,IF('PV model'!$B$2&lt;0,0-N6302,N6302))</f>
        <v>127.18276749231541</v>
      </c>
      <c r="P6302" s="2">
        <f>ABS(O6302-'PV model'!$B$5)</f>
        <v>77.817232507684594</v>
      </c>
      <c r="Q6302" s="3">
        <f t="shared" si="1085"/>
        <v>67.212839311103593</v>
      </c>
      <c r="R6302" s="3">
        <f t="shared" si="1090"/>
        <v>0</v>
      </c>
      <c r="S6302" s="3">
        <f t="shared" si="1086"/>
        <v>64.385999999999996</v>
      </c>
      <c r="T6302" s="3">
        <f>(0.5*(1-COS(RADIANS(90-$X$3)))*(D6302+E6302)*'PV model'!$B$4)</f>
        <v>0</v>
      </c>
      <c r="U6302" s="3">
        <f t="shared" si="1091"/>
        <v>64.385999999999996</v>
      </c>
      <c r="V6302" s="3">
        <f>('PV model'!$B$13*(U6302/1000)*(1-'PV model'!$B$14*((20+C6302)-25))*'PV model'!$B$10)/'PV model'!$B$12</f>
        <v>6.2146253151359998</v>
      </c>
    </row>
    <row r="6303" spans="1:22" x14ac:dyDescent="0.2">
      <c r="A6303" s="10">
        <f t="shared" si="1083"/>
        <v>263</v>
      </c>
      <c r="B6303" s="10">
        <f t="shared" si="1092"/>
        <v>10</v>
      </c>
      <c r="C6303" s="23">
        <v>14</v>
      </c>
      <c r="D6303" s="24">
        <v>0</v>
      </c>
      <c r="E6303" s="24">
        <v>97.02</v>
      </c>
      <c r="F6303" s="48"/>
      <c r="G6303" s="48"/>
      <c r="H6303" s="1">
        <f t="shared" si="1093"/>
        <v>0.20603768550519611</v>
      </c>
      <c r="I6303" s="1">
        <f t="shared" si="1087"/>
        <v>7.5288878658805798</v>
      </c>
      <c r="J6303" s="4">
        <f>B6303+('PV model'!$B$3/15)+(I6303/60)</f>
        <v>9.8488147977646765</v>
      </c>
      <c r="K6303" s="2">
        <f t="shared" si="1088"/>
        <v>32.267778033529851</v>
      </c>
      <c r="L6303" s="2">
        <f>DEGREES(ASIN((((COS(RADIANS('PV model'!$B$2))*COS(RADIANS(H6303))*COS(RADIANS(K6303)))+(SIN(RADIANS('PV model'!$B$2))*SIN(RADIANS(H6303)))))))</f>
        <v>28.809057202661759</v>
      </c>
      <c r="M6303" s="3">
        <f t="shared" si="1084"/>
        <v>28.809057202661759</v>
      </c>
      <c r="N6303" s="2">
        <f t="shared" si="1089"/>
        <v>37.537767831256055</v>
      </c>
      <c r="O6303" s="2">
        <f>IF('PV model'!$B$2&gt;0, 180-N6303,IF('PV model'!$B$2&lt;0,0-N6303,N6303))</f>
        <v>142.46223216874395</v>
      </c>
      <c r="P6303" s="2">
        <f>ABS(O6303-'PV model'!$B$5)</f>
        <v>62.537767831256048</v>
      </c>
      <c r="Q6303" s="3">
        <f t="shared" si="1085"/>
        <v>61.190942797338238</v>
      </c>
      <c r="R6303" s="3">
        <f t="shared" si="1090"/>
        <v>0</v>
      </c>
      <c r="S6303" s="3">
        <f t="shared" si="1086"/>
        <v>97.02</v>
      </c>
      <c r="T6303" s="3">
        <f>(0.5*(1-COS(RADIANS(90-$X$3)))*(D6303+E6303)*'PV model'!$B$4)</f>
        <v>0</v>
      </c>
      <c r="U6303" s="3">
        <f t="shared" si="1091"/>
        <v>97.02</v>
      </c>
      <c r="V6303" s="3">
        <f>('PV model'!$B$13*(U6303/1000)*(1-'PV model'!$B$14*((20+C6303)-25))*'PV model'!$B$10)/'PV model'!$B$12</f>
        <v>9.3489869087999988</v>
      </c>
    </row>
    <row r="6304" spans="1:22" x14ac:dyDescent="0.2">
      <c r="A6304" s="10">
        <f t="shared" si="1083"/>
        <v>263</v>
      </c>
      <c r="B6304" s="10">
        <f t="shared" si="1092"/>
        <v>11</v>
      </c>
      <c r="C6304" s="23">
        <v>14.7</v>
      </c>
      <c r="D6304" s="24">
        <v>0</v>
      </c>
      <c r="E6304" s="24">
        <v>122.59800000000001</v>
      </c>
      <c r="F6304" s="48"/>
      <c r="G6304" s="48"/>
      <c r="H6304" s="1">
        <f t="shared" si="1093"/>
        <v>0.20603768550519611</v>
      </c>
      <c r="I6304" s="1">
        <f t="shared" si="1087"/>
        <v>7.5288878658805798</v>
      </c>
      <c r="J6304" s="4">
        <f>B6304+('PV model'!$B$3/15)+(I6304/60)</f>
        <v>10.848814797764676</v>
      </c>
      <c r="K6304" s="2">
        <f t="shared" si="1088"/>
        <v>17.267778033529851</v>
      </c>
      <c r="L6304" s="2">
        <f>DEGREES(ASIN((((COS(RADIANS('PV model'!$B$2))*COS(RADIANS(H6304))*COS(RADIANS(K6304)))+(SIN(RADIANS('PV model'!$B$2))*SIN(RADIANS(H6304)))))))</f>
        <v>32.945237329594349</v>
      </c>
      <c r="M6304" s="3">
        <f t="shared" si="1084"/>
        <v>32.945237329594349</v>
      </c>
      <c r="N6304" s="2">
        <f t="shared" si="1089"/>
        <v>20.714828176977271</v>
      </c>
      <c r="O6304" s="2">
        <f>IF('PV model'!$B$2&gt;0, 180-N6304,IF('PV model'!$B$2&lt;0,0-N6304,N6304))</f>
        <v>159.28517182302272</v>
      </c>
      <c r="P6304" s="2">
        <f>ABS(O6304-'PV model'!$B$5)</f>
        <v>45.714828176977278</v>
      </c>
      <c r="Q6304" s="3">
        <f t="shared" si="1085"/>
        <v>57.054762670405651</v>
      </c>
      <c r="R6304" s="3">
        <f t="shared" si="1090"/>
        <v>0</v>
      </c>
      <c r="S6304" s="3">
        <f t="shared" si="1086"/>
        <v>122.59800000000001</v>
      </c>
      <c r="T6304" s="3">
        <f>(0.5*(1-COS(RADIANS(90-$X$3)))*(D6304+E6304)*'PV model'!$B$4)</f>
        <v>0</v>
      </c>
      <c r="U6304" s="3">
        <f t="shared" si="1091"/>
        <v>122.59800000000001</v>
      </c>
      <c r="V6304" s="3">
        <f>('PV model'!$B$13*(U6304/1000)*(1-'PV model'!$B$14*((20+C6304)-25))*'PV model'!$B$10)/'PV model'!$B$12</f>
        <v>11.779406112096</v>
      </c>
    </row>
    <row r="6305" spans="1:22" x14ac:dyDescent="0.2">
      <c r="A6305" s="10">
        <f t="shared" si="1083"/>
        <v>263</v>
      </c>
      <c r="B6305" s="10">
        <f t="shared" si="1092"/>
        <v>12</v>
      </c>
      <c r="C6305" s="23">
        <v>14.4</v>
      </c>
      <c r="D6305" s="24">
        <v>0</v>
      </c>
      <c r="E6305" s="24">
        <v>137.59200000000001</v>
      </c>
      <c r="F6305" s="48"/>
      <c r="G6305" s="48"/>
      <c r="H6305" s="1">
        <f t="shared" si="1093"/>
        <v>0.20603768550519611</v>
      </c>
      <c r="I6305" s="1">
        <f t="shared" si="1087"/>
        <v>7.5288878658805798</v>
      </c>
      <c r="J6305" s="4">
        <f>B6305+('PV model'!$B$3/15)+(I6305/60)</f>
        <v>11.848814797764676</v>
      </c>
      <c r="K6305" s="2">
        <f t="shared" si="1088"/>
        <v>2.2677780335298525</v>
      </c>
      <c r="L6305" s="2">
        <f>DEGREES(ASIN((((COS(RADIANS('PV model'!$B$2))*COS(RADIANS(H6305))*COS(RADIANS(K6305)))+(SIN(RADIANS('PV model'!$B$2))*SIN(RADIANS(H6305)))))))</f>
        <v>34.675126216023401</v>
      </c>
      <c r="M6305" s="3">
        <f t="shared" si="1084"/>
        <v>34.675126216023401</v>
      </c>
      <c r="N6305" s="2">
        <f t="shared" si="1089"/>
        <v>2.7578690831461894</v>
      </c>
      <c r="O6305" s="2">
        <f>IF('PV model'!$B$2&gt;0, 180-N6305,IF('PV model'!$B$2&lt;0,0-N6305,N6305))</f>
        <v>177.24213091685382</v>
      </c>
      <c r="P6305" s="2">
        <f>ABS(O6305-'PV model'!$B$5)</f>
        <v>27.757869083146176</v>
      </c>
      <c r="Q6305" s="3">
        <f t="shared" si="1085"/>
        <v>55.324873783976599</v>
      </c>
      <c r="R6305" s="3">
        <f t="shared" si="1090"/>
        <v>0</v>
      </c>
      <c r="S6305" s="3">
        <f t="shared" si="1086"/>
        <v>137.59200000000001</v>
      </c>
      <c r="T6305" s="3">
        <f>(0.5*(1-COS(RADIANS(90-$X$3)))*(D6305+E6305)*'PV model'!$B$4)</f>
        <v>0</v>
      </c>
      <c r="U6305" s="3">
        <f t="shared" si="1091"/>
        <v>137.59200000000001</v>
      </c>
      <c r="V6305" s="3">
        <f>('PV model'!$B$13*(U6305/1000)*(1-'PV model'!$B$14*((20+C6305)-25))*'PV model'!$B$10)/'PV model'!$B$12</f>
        <v>13.236557338368002</v>
      </c>
    </row>
    <row r="6306" spans="1:22" x14ac:dyDescent="0.2">
      <c r="A6306" s="10">
        <f t="shared" si="1083"/>
        <v>263</v>
      </c>
      <c r="B6306" s="10">
        <f t="shared" si="1092"/>
        <v>13</v>
      </c>
      <c r="C6306" s="23">
        <v>15</v>
      </c>
      <c r="D6306" s="24">
        <v>0</v>
      </c>
      <c r="E6306" s="24">
        <v>140.238</v>
      </c>
      <c r="F6306" s="48"/>
      <c r="G6306" s="48"/>
      <c r="H6306" s="1">
        <f t="shared" si="1093"/>
        <v>0.20603768550519611</v>
      </c>
      <c r="I6306" s="1">
        <f t="shared" si="1087"/>
        <v>7.5288878658805798</v>
      </c>
      <c r="J6306" s="4">
        <f>B6306+('PV model'!$B$3/15)+(I6306/60)</f>
        <v>12.848814797764676</v>
      </c>
      <c r="K6306" s="2">
        <f t="shared" si="1088"/>
        <v>-12.732221966470147</v>
      </c>
      <c r="L6306" s="2">
        <f>DEGREES(ASIN((((COS(RADIANS('PV model'!$B$2))*COS(RADIANS(H6306))*COS(RADIANS(K6306)))+(SIN(RADIANS('PV model'!$B$2))*SIN(RADIANS(H6306)))))))</f>
        <v>33.740939610725313</v>
      </c>
      <c r="M6306" s="3">
        <f t="shared" si="1084"/>
        <v>33.740939610725313</v>
      </c>
      <c r="N6306" s="2">
        <f t="shared" si="1089"/>
        <v>-15.369142176251032</v>
      </c>
      <c r="O6306" s="2">
        <f>IF('PV model'!$B$2&gt;0, 180-N6306,IF('PV model'!$B$2&lt;0,0-N6306,N6306))</f>
        <v>195.36914217625105</v>
      </c>
      <c r="P6306" s="2">
        <f>ABS(O6306-'PV model'!$B$5)</f>
        <v>9.6308578237489542</v>
      </c>
      <c r="Q6306" s="3">
        <f t="shared" si="1085"/>
        <v>56.259060389274687</v>
      </c>
      <c r="R6306" s="3">
        <f t="shared" si="1090"/>
        <v>0</v>
      </c>
      <c r="S6306" s="3">
        <f t="shared" si="1086"/>
        <v>140.238</v>
      </c>
      <c r="T6306" s="3">
        <f>(0.5*(1-COS(RADIANS(90-$X$3)))*(D6306+E6306)*'PV model'!$B$4)</f>
        <v>0</v>
      </c>
      <c r="U6306" s="3">
        <f t="shared" si="1091"/>
        <v>140.238</v>
      </c>
      <c r="V6306" s="3">
        <f>('PV model'!$B$13*(U6306/1000)*(1-'PV model'!$B$14*((20+C6306)-25))*'PV model'!$B$10)/'PV model'!$B$12</f>
        <v>13.4574628608</v>
      </c>
    </row>
    <row r="6307" spans="1:22" x14ac:dyDescent="0.2">
      <c r="A6307" s="10">
        <f t="shared" si="1083"/>
        <v>263</v>
      </c>
      <c r="B6307" s="10">
        <f t="shared" si="1092"/>
        <v>14</v>
      </c>
      <c r="C6307" s="23">
        <v>14.5</v>
      </c>
      <c r="D6307" s="24">
        <v>0</v>
      </c>
      <c r="E6307" s="24">
        <v>131.41800000000001</v>
      </c>
      <c r="F6307" s="48"/>
      <c r="G6307" s="48"/>
      <c r="H6307" s="1">
        <f t="shared" si="1093"/>
        <v>0.20603768550519611</v>
      </c>
      <c r="I6307" s="1">
        <f t="shared" si="1087"/>
        <v>7.5288878658805798</v>
      </c>
      <c r="J6307" s="4">
        <f>B6307+('PV model'!$B$3/15)+(I6307/60)</f>
        <v>13.848814797764676</v>
      </c>
      <c r="K6307" s="2">
        <f t="shared" si="1088"/>
        <v>-27.732221966470149</v>
      </c>
      <c r="L6307" s="2">
        <f>DEGREES(ASIN((((COS(RADIANS('PV model'!$B$2))*COS(RADIANS(H6307))*COS(RADIANS(K6307)))+(SIN(RADIANS('PV model'!$B$2))*SIN(RADIANS(H6307)))))))</f>
        <v>30.28520524343562</v>
      </c>
      <c r="M6307" s="3">
        <f t="shared" si="1084"/>
        <v>30.28520524343562</v>
      </c>
      <c r="N6307" s="2">
        <f t="shared" si="1089"/>
        <v>-32.607436580590139</v>
      </c>
      <c r="O6307" s="2">
        <f>IF('PV model'!$B$2&gt;0, 180-N6307,IF('PV model'!$B$2&lt;0,0-N6307,N6307))</f>
        <v>212.60743658059013</v>
      </c>
      <c r="P6307" s="2">
        <f>ABS(O6307-'PV model'!$B$5)</f>
        <v>7.6074365805901323</v>
      </c>
      <c r="Q6307" s="3">
        <f t="shared" si="1085"/>
        <v>59.71479475656438</v>
      </c>
      <c r="R6307" s="3">
        <f t="shared" si="1090"/>
        <v>0</v>
      </c>
      <c r="S6307" s="3">
        <f t="shared" si="1086"/>
        <v>131.41800000000001</v>
      </c>
      <c r="T6307" s="3">
        <f>(0.5*(1-COS(RADIANS(90-$X$3)))*(D6307+E6307)*'PV model'!$B$4)</f>
        <v>0</v>
      </c>
      <c r="U6307" s="3">
        <f t="shared" si="1091"/>
        <v>131.41800000000001</v>
      </c>
      <c r="V6307" s="3">
        <f>('PV model'!$B$13*(U6307/1000)*(1-'PV model'!$B$14*((20+C6307)-25))*'PV model'!$B$10)/'PV model'!$B$12</f>
        <v>12.637354635359999</v>
      </c>
    </row>
    <row r="6308" spans="1:22" x14ac:dyDescent="0.2">
      <c r="A6308" s="10">
        <f t="shared" si="1083"/>
        <v>263</v>
      </c>
      <c r="B6308" s="10">
        <f t="shared" si="1092"/>
        <v>15</v>
      </c>
      <c r="C6308" s="23">
        <v>13.9</v>
      </c>
      <c r="D6308" s="24">
        <v>0</v>
      </c>
      <c r="E6308" s="24">
        <v>111.13200000000001</v>
      </c>
      <c r="F6308" s="48"/>
      <c r="G6308" s="48"/>
      <c r="H6308" s="1">
        <f t="shared" si="1093"/>
        <v>0.20603768550519611</v>
      </c>
      <c r="I6308" s="1">
        <f t="shared" si="1087"/>
        <v>7.5288878658805798</v>
      </c>
      <c r="J6308" s="4">
        <f>B6308+('PV model'!$B$3/15)+(I6308/60)</f>
        <v>14.848814797764676</v>
      </c>
      <c r="K6308" s="2">
        <f t="shared" si="1088"/>
        <v>-42.732221966470149</v>
      </c>
      <c r="L6308" s="2">
        <f>DEGREES(ASIN((((COS(RADIANS('PV model'!$B$2))*COS(RADIANS(H6308))*COS(RADIANS(K6308)))+(SIN(RADIANS('PV model'!$B$2))*SIN(RADIANS(H6308)))))))</f>
        <v>24.771786030845181</v>
      </c>
      <c r="M6308" s="3">
        <f t="shared" si="1084"/>
        <v>24.771786030845181</v>
      </c>
      <c r="N6308" s="2">
        <f t="shared" si="1089"/>
        <v>-48.360081595897817</v>
      </c>
      <c r="O6308" s="2">
        <f>IF('PV model'!$B$2&gt;0, 180-N6308,IF('PV model'!$B$2&lt;0,0-N6308,N6308))</f>
        <v>228.36008159589781</v>
      </c>
      <c r="P6308" s="2">
        <f>ABS(O6308-'PV model'!$B$5)</f>
        <v>23.36008159589781</v>
      </c>
      <c r="Q6308" s="3">
        <f t="shared" si="1085"/>
        <v>65.228213969154808</v>
      </c>
      <c r="R6308" s="3">
        <f t="shared" si="1090"/>
        <v>0</v>
      </c>
      <c r="S6308" s="3">
        <f t="shared" si="1086"/>
        <v>111.13200000000001</v>
      </c>
      <c r="T6308" s="3">
        <f>(0.5*(1-COS(RADIANS(90-$X$3)))*(D6308+E6308)*'PV model'!$B$4)</f>
        <v>0</v>
      </c>
      <c r="U6308" s="3">
        <f t="shared" si="1091"/>
        <v>111.13200000000001</v>
      </c>
      <c r="V6308" s="3">
        <f>('PV model'!$B$13*(U6308/1000)*(1-'PV model'!$B$14*((20+C6308)-25))*'PV model'!$B$10)/'PV model'!$B$12</f>
        <v>10.713283051968</v>
      </c>
    </row>
    <row r="6309" spans="1:22" x14ac:dyDescent="0.2">
      <c r="A6309" s="10">
        <f t="shared" si="1083"/>
        <v>263</v>
      </c>
      <c r="B6309" s="10">
        <f t="shared" si="1092"/>
        <v>16</v>
      </c>
      <c r="C6309" s="23">
        <v>13</v>
      </c>
      <c r="D6309" s="24">
        <v>0</v>
      </c>
      <c r="E6309" s="24">
        <v>82.025999999999996</v>
      </c>
      <c r="F6309" s="48"/>
      <c r="G6309" s="48"/>
      <c r="H6309" s="1">
        <f t="shared" si="1093"/>
        <v>0.20603768550519611</v>
      </c>
      <c r="I6309" s="1">
        <f t="shared" si="1087"/>
        <v>7.5288878658805798</v>
      </c>
      <c r="J6309" s="4">
        <f>B6309+('PV model'!$B$3/15)+(I6309/60)</f>
        <v>15.848814797764676</v>
      </c>
      <c r="K6309" s="2">
        <f t="shared" si="1088"/>
        <v>-57.732221966470149</v>
      </c>
      <c r="L6309" s="2">
        <f>DEGREES(ASIN((((COS(RADIANS('PV model'!$B$2))*COS(RADIANS(H6309))*COS(RADIANS(K6309)))+(SIN(RADIANS('PV model'!$B$2))*SIN(RADIANS(H6309)))))))</f>
        <v>17.779392605409143</v>
      </c>
      <c r="M6309" s="3">
        <f t="shared" si="1084"/>
        <v>17.779392605409143</v>
      </c>
      <c r="N6309" s="2">
        <f t="shared" si="1089"/>
        <v>-62.618841101549442</v>
      </c>
      <c r="O6309" s="2">
        <f>IF('PV model'!$B$2&gt;0, 180-N6309,IF('PV model'!$B$2&lt;0,0-N6309,N6309))</f>
        <v>242.61884110154944</v>
      </c>
      <c r="P6309" s="2">
        <f>ABS(O6309-'PV model'!$B$5)</f>
        <v>37.618841101549435</v>
      </c>
      <c r="Q6309" s="3">
        <f t="shared" si="1085"/>
        <v>72.220607394590857</v>
      </c>
      <c r="R6309" s="3">
        <f t="shared" si="1090"/>
        <v>0</v>
      </c>
      <c r="S6309" s="3">
        <f t="shared" si="1086"/>
        <v>82.025999999999996</v>
      </c>
      <c r="T6309" s="3">
        <f>(0.5*(1-COS(RADIANS(90-$X$3)))*(D6309+E6309)*'PV model'!$B$4)</f>
        <v>0</v>
      </c>
      <c r="U6309" s="3">
        <f t="shared" si="1091"/>
        <v>82.025999999999996</v>
      </c>
      <c r="V6309" s="3">
        <f>('PV model'!$B$13*(U6309/1000)*(1-'PV model'!$B$14*((20+C6309)-25))*'PV model'!$B$10)/'PV model'!$B$12</f>
        <v>7.9369407532799992</v>
      </c>
    </row>
    <row r="6310" spans="1:22" x14ac:dyDescent="0.2">
      <c r="A6310" s="10">
        <f t="shared" si="1083"/>
        <v>263</v>
      </c>
      <c r="B6310" s="10">
        <f t="shared" si="1092"/>
        <v>17</v>
      </c>
      <c r="C6310" s="23">
        <v>13.6</v>
      </c>
      <c r="D6310" s="24">
        <v>20.2041</v>
      </c>
      <c r="E6310" s="24">
        <v>85.554000000000002</v>
      </c>
      <c r="F6310" s="48"/>
      <c r="G6310" s="48"/>
      <c r="H6310" s="1">
        <f t="shared" si="1093"/>
        <v>0.20603768550519611</v>
      </c>
      <c r="I6310" s="1">
        <f t="shared" si="1087"/>
        <v>7.5288878658805798</v>
      </c>
      <c r="J6310" s="4">
        <f>B6310+('PV model'!$B$3/15)+(I6310/60)</f>
        <v>16.848814797764675</v>
      </c>
      <c r="K6310" s="2">
        <f t="shared" si="1088"/>
        <v>-72.732221966470121</v>
      </c>
      <c r="L6310" s="2">
        <f>DEGREES(ASIN((((COS(RADIANS('PV model'!$B$2))*COS(RADIANS(H6310))*COS(RADIANS(K6310)))+(SIN(RADIANS('PV model'!$B$2))*SIN(RADIANS(H6310)))))))</f>
        <v>9.8513934037858863</v>
      </c>
      <c r="M6310" s="3">
        <f t="shared" si="1084"/>
        <v>9.8513934037858863</v>
      </c>
      <c r="N6310" s="2">
        <f t="shared" si="1089"/>
        <v>-75.7458141840617</v>
      </c>
      <c r="O6310" s="2">
        <f>IF('PV model'!$B$2&gt;0, 180-N6310,IF('PV model'!$B$2&lt;0,0-N6310,N6310))</f>
        <v>255.74581418406171</v>
      </c>
      <c r="P6310" s="2">
        <f>ABS(O6310-'PV model'!$B$5)</f>
        <v>50.745814184061715</v>
      </c>
      <c r="Q6310" s="3">
        <f t="shared" si="1085"/>
        <v>80.148606596214108</v>
      </c>
      <c r="R6310" s="3">
        <f t="shared" si="1090"/>
        <v>20.204100000000015</v>
      </c>
      <c r="S6310" s="3">
        <f t="shared" si="1086"/>
        <v>91.658942670540313</v>
      </c>
      <c r="T6310" s="3">
        <f>(0.5*(1-COS(RADIANS(90-$X$3)))*(D6310+E6310)*'PV model'!$B$4)</f>
        <v>0</v>
      </c>
      <c r="U6310" s="3">
        <f t="shared" si="1091"/>
        <v>111.86304267054032</v>
      </c>
      <c r="V6310" s="3">
        <f>('PV model'!$B$13*(U6310/1000)*(1-'PV model'!$B$14*((20+C6310)-25))*'PV model'!$B$10)/'PV model'!$B$12</f>
        <v>10.797174802107266</v>
      </c>
    </row>
    <row r="6311" spans="1:22" x14ac:dyDescent="0.2">
      <c r="A6311" s="10">
        <f t="shared" si="1083"/>
        <v>263</v>
      </c>
      <c r="B6311" s="10">
        <f t="shared" si="1092"/>
        <v>18</v>
      </c>
      <c r="C6311" s="23">
        <v>13.8</v>
      </c>
      <c r="D6311" s="24">
        <v>0</v>
      </c>
      <c r="E6311" s="24">
        <v>28.224</v>
      </c>
      <c r="F6311" s="48"/>
      <c r="G6311" s="48"/>
      <c r="H6311" s="1">
        <f t="shared" si="1093"/>
        <v>0.20603768550519611</v>
      </c>
      <c r="I6311" s="1">
        <f t="shared" si="1087"/>
        <v>7.5288878658805798</v>
      </c>
      <c r="J6311" s="4">
        <f>B6311+('PV model'!$B$3/15)+(I6311/60)</f>
        <v>17.848814797764675</v>
      </c>
      <c r="K6311" s="2">
        <f t="shared" si="1088"/>
        <v>-87.732221966470121</v>
      </c>
      <c r="L6311" s="2">
        <f>DEGREES(ASIN((((COS(RADIANS('PV model'!$B$2))*COS(RADIANS(H6311))*COS(RADIANS(K6311)))+(SIN(RADIANS('PV model'!$B$2))*SIN(RADIANS(H6311)))))))</f>
        <v>1.4540967430308813</v>
      </c>
      <c r="M6311" s="3">
        <f t="shared" si="1084"/>
        <v>1.4540967430308813</v>
      </c>
      <c r="N6311" s="2">
        <f t="shared" si="1089"/>
        <v>-88.247427966409674</v>
      </c>
      <c r="O6311" s="2">
        <f>IF('PV model'!$B$2&gt;0, 180-N6311,IF('PV model'!$B$2&lt;0,0-N6311,N6311))</f>
        <v>268.24742796640965</v>
      </c>
      <c r="P6311" s="2">
        <f>ABS(O6311-'PV model'!$B$5)</f>
        <v>63.247427966409646</v>
      </c>
      <c r="Q6311" s="3">
        <f t="shared" si="1085"/>
        <v>88.545903256969126</v>
      </c>
      <c r="R6311" s="3">
        <f t="shared" si="1090"/>
        <v>0</v>
      </c>
      <c r="S6311" s="3">
        <f t="shared" si="1086"/>
        <v>28.224</v>
      </c>
      <c r="T6311" s="3">
        <f>(0.5*(1-COS(RADIANS(90-$X$3)))*(D6311+E6311)*'PV model'!$B$4)</f>
        <v>0</v>
      </c>
      <c r="U6311" s="3">
        <f t="shared" si="1091"/>
        <v>28.224</v>
      </c>
      <c r="V6311" s="3">
        <f>('PV model'!$B$13*(U6311/1000)*(1-'PV model'!$B$14*((20+C6311)-25))*'PV model'!$B$10)/'PV model'!$B$12</f>
        <v>2.7219622993919996</v>
      </c>
    </row>
    <row r="6312" spans="1:22" x14ac:dyDescent="0.2">
      <c r="A6312" s="10">
        <f t="shared" si="1083"/>
        <v>263</v>
      </c>
      <c r="B6312" s="10">
        <f t="shared" si="1092"/>
        <v>19</v>
      </c>
      <c r="C6312" s="23">
        <v>13.5</v>
      </c>
      <c r="D6312" s="24">
        <v>0</v>
      </c>
      <c r="E6312" s="24">
        <v>1.764</v>
      </c>
      <c r="F6312" s="48"/>
      <c r="G6312" s="48"/>
      <c r="H6312" s="1">
        <f t="shared" si="1093"/>
        <v>0.20603768550519611</v>
      </c>
      <c r="I6312" s="1">
        <f t="shared" si="1087"/>
        <v>7.5288878658805798</v>
      </c>
      <c r="J6312" s="4">
        <f>B6312+('PV model'!$B$3/15)+(I6312/60)</f>
        <v>18.848814797764675</v>
      </c>
      <c r="K6312" s="2">
        <f t="shared" si="1088"/>
        <v>-102.73222196647012</v>
      </c>
      <c r="L6312" s="2">
        <f>DEGREES(ASIN((((COS(RADIANS('PV model'!$B$2))*COS(RADIANS(H6312))*COS(RADIANS(K6312)))+(SIN(RADIANS('PV model'!$B$2))*SIN(RADIANS(H6312)))))))</f>
        <v>-6.9999568268535919</v>
      </c>
      <c r="M6312" s="3">
        <f t="shared" si="1084"/>
        <v>0</v>
      </c>
      <c r="N6312" s="2">
        <f t="shared" si="1089"/>
        <v>-79.33606558902089</v>
      </c>
      <c r="O6312" s="2">
        <f>IF('PV model'!$B$2&gt;0, 180-N6312,IF('PV model'!$B$2&lt;0,0-N6312,N6312))</f>
        <v>259.3360655890209</v>
      </c>
      <c r="P6312" s="2">
        <f>ABS(O6312-'PV model'!$B$5)</f>
        <v>54.336065589020905</v>
      </c>
      <c r="Q6312" s="3">
        <f t="shared" si="1085"/>
        <v>96.999956826853591</v>
      </c>
      <c r="R6312" s="3">
        <f t="shared" si="1090"/>
        <v>0</v>
      </c>
      <c r="S6312" s="3">
        <f t="shared" si="1086"/>
        <v>1.764</v>
      </c>
      <c r="T6312" s="3">
        <f>(0.5*(1-COS(RADIANS(90-$X$3)))*(D6312+E6312)*'PV model'!$B$4)</f>
        <v>0</v>
      </c>
      <c r="U6312" s="3">
        <f t="shared" si="1091"/>
        <v>1.764</v>
      </c>
      <c r="V6312" s="3">
        <f>('PV model'!$B$13*(U6312/1000)*(1-'PV model'!$B$14*((20+C6312)-25))*'PV model'!$B$10)/'PV model'!$B$12</f>
        <v>0.17033423903999997</v>
      </c>
    </row>
    <row r="6313" spans="1:22" x14ac:dyDescent="0.2">
      <c r="A6313" s="10">
        <f t="shared" si="1083"/>
        <v>263</v>
      </c>
      <c r="B6313" s="10">
        <f t="shared" si="1092"/>
        <v>20</v>
      </c>
      <c r="C6313" s="23">
        <v>13.2</v>
      </c>
      <c r="D6313" s="24">
        <v>0</v>
      </c>
      <c r="E6313" s="24">
        <v>0</v>
      </c>
      <c r="F6313" s="48"/>
      <c r="G6313" s="48"/>
      <c r="H6313" s="1">
        <f t="shared" si="1093"/>
        <v>0.20603768550519611</v>
      </c>
      <c r="I6313" s="1">
        <f t="shared" si="1087"/>
        <v>7.5288878658805798</v>
      </c>
      <c r="J6313" s="4">
        <f>B6313+('PV model'!$B$3/15)+(I6313/60)</f>
        <v>19.848814797764675</v>
      </c>
      <c r="K6313" s="2">
        <f t="shared" si="1088"/>
        <v>-117.73222196647012</v>
      </c>
      <c r="L6313" s="2">
        <f>DEGREES(ASIN((((COS(RADIANS('PV model'!$B$2))*COS(RADIANS(H6313))*COS(RADIANS(K6313)))+(SIN(RADIANS('PV model'!$B$2))*SIN(RADIANS(H6313)))))))</f>
        <v>-15.106031143055336</v>
      </c>
      <c r="M6313" s="3">
        <f t="shared" si="1084"/>
        <v>0</v>
      </c>
      <c r="N6313" s="2">
        <f t="shared" si="1089"/>
        <v>-66.463576942394624</v>
      </c>
      <c r="O6313" s="2">
        <f>IF('PV model'!$B$2&gt;0, 180-N6313,IF('PV model'!$B$2&lt;0,0-N6313,N6313))</f>
        <v>246.46357694239464</v>
      </c>
      <c r="P6313" s="2">
        <f>ABS(O6313-'PV model'!$B$5)</f>
        <v>41.463576942394639</v>
      </c>
      <c r="Q6313" s="3">
        <f t="shared" si="1085"/>
        <v>105.10603114305533</v>
      </c>
      <c r="R6313" s="3">
        <f t="shared" si="1090"/>
        <v>0</v>
      </c>
      <c r="S6313" s="3">
        <f t="shared" si="1086"/>
        <v>0</v>
      </c>
      <c r="T6313" s="3">
        <f>(0.5*(1-COS(RADIANS(90-$X$3)))*(D6313+E6313)*'PV model'!$B$4)</f>
        <v>0</v>
      </c>
      <c r="U6313" s="3">
        <f t="shared" si="1091"/>
        <v>0</v>
      </c>
      <c r="V6313" s="3">
        <f>('PV model'!$B$13*(U6313/1000)*(1-'PV model'!$B$14*((20+C6313)-25))*'PV model'!$B$10)/'PV model'!$B$12</f>
        <v>0</v>
      </c>
    </row>
    <row r="6314" spans="1:22" x14ac:dyDescent="0.2">
      <c r="A6314" s="10">
        <f t="shared" si="1083"/>
        <v>263</v>
      </c>
      <c r="B6314" s="10">
        <f t="shared" si="1092"/>
        <v>21</v>
      </c>
      <c r="C6314" s="23">
        <v>12.9</v>
      </c>
      <c r="D6314" s="24">
        <v>0</v>
      </c>
      <c r="E6314" s="24">
        <v>0</v>
      </c>
      <c r="F6314" s="48"/>
      <c r="G6314" s="48"/>
      <c r="H6314" s="1">
        <f t="shared" si="1093"/>
        <v>0.20603768550519611</v>
      </c>
      <c r="I6314" s="1">
        <f t="shared" si="1087"/>
        <v>7.5288878658805798</v>
      </c>
      <c r="J6314" s="4">
        <f>B6314+('PV model'!$B$3/15)+(I6314/60)</f>
        <v>20.848814797764675</v>
      </c>
      <c r="K6314" s="2">
        <f t="shared" si="1088"/>
        <v>-132.73222196647012</v>
      </c>
      <c r="L6314" s="2">
        <f>DEGREES(ASIN((((COS(RADIANS('PV model'!$B$2))*COS(RADIANS(H6314))*COS(RADIANS(K6314)))+(SIN(RADIANS('PV model'!$B$2))*SIN(RADIANS(H6314)))))))</f>
        <v>-22.419303049838192</v>
      </c>
      <c r="M6314" s="3">
        <f t="shared" si="1084"/>
        <v>0</v>
      </c>
      <c r="N6314" s="2">
        <f t="shared" si="1089"/>
        <v>-52.616074352134028</v>
      </c>
      <c r="O6314" s="2">
        <f>IF('PV model'!$B$2&gt;0, 180-N6314,IF('PV model'!$B$2&lt;0,0-N6314,N6314))</f>
        <v>232.61607435213404</v>
      </c>
      <c r="P6314" s="2">
        <f>ABS(O6314-'PV model'!$B$5)</f>
        <v>27.616074352134035</v>
      </c>
      <c r="Q6314" s="3">
        <f t="shared" si="1085"/>
        <v>112.41930304983819</v>
      </c>
      <c r="R6314" s="3">
        <f t="shared" si="1090"/>
        <v>0</v>
      </c>
      <c r="S6314" s="3">
        <f t="shared" si="1086"/>
        <v>0</v>
      </c>
      <c r="T6314" s="3">
        <f>(0.5*(1-COS(RADIANS(90-$X$3)))*(D6314+E6314)*'PV model'!$B$4)</f>
        <v>0</v>
      </c>
      <c r="U6314" s="3">
        <f t="shared" si="1091"/>
        <v>0</v>
      </c>
      <c r="V6314" s="3">
        <f>('PV model'!$B$13*(U6314/1000)*(1-'PV model'!$B$14*((20+C6314)-25))*'PV model'!$B$10)/'PV model'!$B$12</f>
        <v>0</v>
      </c>
    </row>
    <row r="6315" spans="1:22" x14ac:dyDescent="0.2">
      <c r="A6315" s="10">
        <f t="shared" si="1083"/>
        <v>263</v>
      </c>
      <c r="B6315" s="10">
        <f t="shared" si="1092"/>
        <v>22</v>
      </c>
      <c r="C6315" s="23">
        <v>12.9</v>
      </c>
      <c r="D6315" s="24">
        <v>0</v>
      </c>
      <c r="E6315" s="24">
        <v>0</v>
      </c>
      <c r="F6315" s="48"/>
      <c r="G6315" s="48"/>
      <c r="H6315" s="1">
        <f t="shared" si="1093"/>
        <v>0.20603768550519611</v>
      </c>
      <c r="I6315" s="1">
        <f t="shared" si="1087"/>
        <v>7.5288878658805798</v>
      </c>
      <c r="J6315" s="4">
        <f>B6315+('PV model'!$B$3/15)+(I6315/60)</f>
        <v>21.848814797764675</v>
      </c>
      <c r="K6315" s="2">
        <f t="shared" si="1088"/>
        <v>-147.73222196647012</v>
      </c>
      <c r="L6315" s="2">
        <f>DEGREES(ASIN((((COS(RADIANS('PV model'!$B$2))*COS(RADIANS(H6315))*COS(RADIANS(K6315)))+(SIN(RADIANS('PV model'!$B$2))*SIN(RADIANS(H6315)))))))</f>
        <v>-28.422201698769374</v>
      </c>
      <c r="M6315" s="3">
        <f t="shared" si="1084"/>
        <v>0</v>
      </c>
      <c r="N6315" s="2">
        <f t="shared" si="1089"/>
        <v>-37.376069286359325</v>
      </c>
      <c r="O6315" s="2">
        <f>IF('PV model'!$B$2&gt;0, 180-N6315,IF('PV model'!$B$2&lt;0,0-N6315,N6315))</f>
        <v>217.37606928635932</v>
      </c>
      <c r="P6315" s="2">
        <f>ABS(O6315-'PV model'!$B$5)</f>
        <v>12.376069286359325</v>
      </c>
      <c r="Q6315" s="3">
        <f t="shared" si="1085"/>
        <v>118.42220169876938</v>
      </c>
      <c r="R6315" s="3">
        <f t="shared" si="1090"/>
        <v>0</v>
      </c>
      <c r="S6315" s="3">
        <f t="shared" si="1086"/>
        <v>0</v>
      </c>
      <c r="T6315" s="3">
        <f>(0.5*(1-COS(RADIANS(90-$X$3)))*(D6315+E6315)*'PV model'!$B$4)</f>
        <v>0</v>
      </c>
      <c r="U6315" s="3">
        <f t="shared" si="1091"/>
        <v>0</v>
      </c>
      <c r="V6315" s="3">
        <f>('PV model'!$B$13*(U6315/1000)*(1-'PV model'!$B$14*((20+C6315)-25))*'PV model'!$B$10)/'PV model'!$B$12</f>
        <v>0</v>
      </c>
    </row>
    <row r="6316" spans="1:22" x14ac:dyDescent="0.2">
      <c r="A6316" s="10">
        <f t="shared" si="1083"/>
        <v>263</v>
      </c>
      <c r="B6316" s="10">
        <f t="shared" si="1092"/>
        <v>23</v>
      </c>
      <c r="C6316" s="23">
        <v>12.9</v>
      </c>
      <c r="D6316" s="24">
        <v>0</v>
      </c>
      <c r="E6316" s="24">
        <v>0</v>
      </c>
      <c r="F6316" s="48"/>
      <c r="G6316" s="48"/>
      <c r="H6316" s="1">
        <f t="shared" si="1093"/>
        <v>0.20603768550519611</v>
      </c>
      <c r="I6316" s="1">
        <f t="shared" si="1087"/>
        <v>7.5288878658805798</v>
      </c>
      <c r="J6316" s="4">
        <f>B6316+('PV model'!$B$3/15)+(I6316/60)</f>
        <v>22.848814797764675</v>
      </c>
      <c r="K6316" s="2">
        <f t="shared" si="1088"/>
        <v>-162.73222196647012</v>
      </c>
      <c r="L6316" s="2">
        <f>DEGREES(ASIN((((COS(RADIANS('PV model'!$B$2))*COS(RADIANS(H6316))*COS(RADIANS(K6316)))+(SIN(RADIANS('PV model'!$B$2))*SIN(RADIANS(H6316)))))))</f>
        <v>-32.541478702290377</v>
      </c>
      <c r="M6316" s="3">
        <f t="shared" si="1084"/>
        <v>0</v>
      </c>
      <c r="N6316" s="2">
        <f t="shared" si="1089"/>
        <v>-20.616894724060352</v>
      </c>
      <c r="O6316" s="2">
        <f>IF('PV model'!$B$2&gt;0, 180-N6316,IF('PV model'!$B$2&lt;0,0-N6316,N6316))</f>
        <v>200.61689472406036</v>
      </c>
      <c r="P6316" s="2">
        <f>ABS(O6316-'PV model'!$B$5)</f>
        <v>4.3831052759396414</v>
      </c>
      <c r="Q6316" s="3">
        <f t="shared" si="1085"/>
        <v>122.54147870229036</v>
      </c>
      <c r="R6316" s="3">
        <f t="shared" si="1090"/>
        <v>0</v>
      </c>
      <c r="S6316" s="3">
        <f t="shared" si="1086"/>
        <v>0</v>
      </c>
      <c r="T6316" s="3">
        <f>(0.5*(1-COS(RADIANS(90-$X$3)))*(D6316+E6316)*'PV model'!$B$4)</f>
        <v>0</v>
      </c>
      <c r="U6316" s="3">
        <f t="shared" si="1091"/>
        <v>0</v>
      </c>
      <c r="V6316" s="3">
        <f>('PV model'!$B$13*(U6316/1000)*(1-'PV model'!$B$14*((20+C6316)-25))*'PV model'!$B$10)/'PV model'!$B$12</f>
        <v>0</v>
      </c>
    </row>
    <row r="6317" spans="1:22" x14ac:dyDescent="0.2">
      <c r="A6317" s="10">
        <f t="shared" si="1083"/>
        <v>263</v>
      </c>
      <c r="B6317" s="10">
        <f t="shared" si="1092"/>
        <v>24</v>
      </c>
      <c r="C6317" s="23">
        <v>12.9</v>
      </c>
      <c r="D6317" s="24">
        <v>0</v>
      </c>
      <c r="E6317" s="24">
        <v>0</v>
      </c>
      <c r="F6317" s="48"/>
      <c r="G6317" s="48"/>
      <c r="H6317" s="1">
        <f t="shared" si="1093"/>
        <v>0.20603768550519611</v>
      </c>
      <c r="I6317" s="1">
        <f t="shared" si="1087"/>
        <v>7.5288878658805798</v>
      </c>
      <c r="J6317" s="4">
        <f>B6317+('PV model'!$B$3/15)+(I6317/60)</f>
        <v>23.848814797764675</v>
      </c>
      <c r="K6317" s="2">
        <f t="shared" si="1088"/>
        <v>-177.73222196647012</v>
      </c>
      <c r="L6317" s="2">
        <f>DEGREES(ASIN((((COS(RADIANS('PV model'!$B$2))*COS(RADIANS(H6317))*COS(RADIANS(K6317)))+(SIN(RADIANS('PV model'!$B$2))*SIN(RADIANS(H6317)))))))</f>
        <v>-34.263203147854142</v>
      </c>
      <c r="M6317" s="3">
        <f t="shared" si="1084"/>
        <v>0</v>
      </c>
      <c r="N6317" s="2">
        <f t="shared" si="1089"/>
        <v>-2.7442807809772143</v>
      </c>
      <c r="O6317" s="2">
        <f>IF('PV model'!$B$2&gt;0, 180-N6317,IF('PV model'!$B$2&lt;0,0-N6317,N6317))</f>
        <v>182.74428078097722</v>
      </c>
      <c r="P6317" s="2">
        <f>ABS(O6317-'PV model'!$B$5)</f>
        <v>22.255719219022779</v>
      </c>
      <c r="Q6317" s="3">
        <f t="shared" si="1085"/>
        <v>124.26320314785414</v>
      </c>
      <c r="R6317" s="3">
        <f t="shared" si="1090"/>
        <v>0</v>
      </c>
      <c r="S6317" s="3">
        <f t="shared" si="1086"/>
        <v>0</v>
      </c>
      <c r="T6317" s="3">
        <f>(0.5*(1-COS(RADIANS(90-$X$3)))*(D6317+E6317)*'PV model'!$B$4)</f>
        <v>0</v>
      </c>
      <c r="U6317" s="3">
        <f t="shared" si="1091"/>
        <v>0</v>
      </c>
      <c r="V6317" s="3">
        <f>('PV model'!$B$13*(U6317/1000)*(1-'PV model'!$B$14*((20+C6317)-25))*'PV model'!$B$10)/'PV model'!$B$12</f>
        <v>0</v>
      </c>
    </row>
    <row r="6318" spans="1:22" x14ac:dyDescent="0.2">
      <c r="A6318" s="10">
        <f t="shared" ref="A6318:A6381" si="1094">IF(B6318&gt;1,A6317,A6317+1)</f>
        <v>264</v>
      </c>
      <c r="B6318" s="10">
        <f t="shared" si="1092"/>
        <v>1</v>
      </c>
      <c r="C6318" s="23">
        <v>13</v>
      </c>
      <c r="D6318" s="24">
        <v>0</v>
      </c>
      <c r="E6318" s="24">
        <v>0</v>
      </c>
      <c r="F6318" s="48"/>
      <c r="G6318" s="48"/>
      <c r="H6318" s="1">
        <f t="shared" si="1093"/>
        <v>-0.19788811139519741</v>
      </c>
      <c r="I6318" s="1">
        <f t="shared" si="1087"/>
        <v>7.8943347143410607</v>
      </c>
      <c r="J6318" s="4">
        <f>B6318+('PV model'!$B$3/15)+(I6318/60)</f>
        <v>0.85490557857235105</v>
      </c>
      <c r="K6318" s="2">
        <f t="shared" si="1088"/>
        <v>167.17641632141473</v>
      </c>
      <c r="L6318" s="2">
        <f>DEGREES(ASIN((((COS(RADIANS('PV model'!$B$2))*COS(RADIANS(H6318))*COS(RADIANS(K6318)))+(SIN(RADIANS('PV model'!$B$2))*SIN(RADIANS(H6318)))))))</f>
        <v>-33.719121295073428</v>
      </c>
      <c r="M6318" s="3">
        <f t="shared" si="1084"/>
        <v>0</v>
      </c>
      <c r="N6318" s="2">
        <f t="shared" si="1089"/>
        <v>15.476266272708036</v>
      </c>
      <c r="O6318" s="2">
        <f>IF('PV model'!$B$2&gt;0, 180-N6318,IF('PV model'!$B$2&lt;0,0-N6318,N6318))</f>
        <v>164.52373372729195</v>
      </c>
      <c r="P6318" s="2">
        <f>ABS(O6318-'PV model'!$B$5)</f>
        <v>40.476266272708045</v>
      </c>
      <c r="Q6318" s="3">
        <f t="shared" si="1085"/>
        <v>123.71912129507344</v>
      </c>
      <c r="R6318" s="3">
        <f t="shared" si="1090"/>
        <v>0</v>
      </c>
      <c r="S6318" s="3">
        <f t="shared" si="1086"/>
        <v>0</v>
      </c>
      <c r="T6318" s="3">
        <f>(0.5*(1-COS(RADIANS(90-$X$3)))*(D6318+E6318)*'PV model'!$B$4)</f>
        <v>0</v>
      </c>
      <c r="U6318" s="3">
        <f t="shared" si="1091"/>
        <v>0</v>
      </c>
      <c r="V6318" s="3">
        <f>('PV model'!$B$13*(U6318/1000)*(1-'PV model'!$B$14*((20+C6318)-25))*'PV model'!$B$10)/'PV model'!$B$12</f>
        <v>0</v>
      </c>
    </row>
    <row r="6319" spans="1:22" x14ac:dyDescent="0.2">
      <c r="A6319" s="10">
        <f t="shared" si="1094"/>
        <v>264</v>
      </c>
      <c r="B6319" s="10">
        <f t="shared" si="1092"/>
        <v>2</v>
      </c>
      <c r="C6319" s="23">
        <v>12.6</v>
      </c>
      <c r="D6319" s="24">
        <v>0</v>
      </c>
      <c r="E6319" s="24">
        <v>0</v>
      </c>
      <c r="F6319" s="48"/>
      <c r="G6319" s="48"/>
      <c r="H6319" s="1">
        <f t="shared" si="1093"/>
        <v>-0.19788811139519741</v>
      </c>
      <c r="I6319" s="1">
        <f t="shared" si="1087"/>
        <v>7.8943347143410607</v>
      </c>
      <c r="J6319" s="4">
        <f>B6319+('PV model'!$B$3/15)+(I6319/60)</f>
        <v>1.8549055785723509</v>
      </c>
      <c r="K6319" s="2">
        <f t="shared" si="1088"/>
        <v>152.17641632141473</v>
      </c>
      <c r="L6319" s="2">
        <f>DEGREES(ASIN((((COS(RADIANS('PV model'!$B$2))*COS(RADIANS(H6319))*COS(RADIANS(K6319)))+(SIN(RADIANS('PV model'!$B$2))*SIN(RADIANS(H6319)))))))</f>
        <v>-30.249522542267805</v>
      </c>
      <c r="M6319" s="3">
        <f t="shared" si="1084"/>
        <v>0</v>
      </c>
      <c r="N6319" s="2">
        <f t="shared" si="1089"/>
        <v>32.705271850449641</v>
      </c>
      <c r="O6319" s="2">
        <f>IF('PV model'!$B$2&gt;0, 180-N6319,IF('PV model'!$B$2&lt;0,0-N6319,N6319))</f>
        <v>147.29472814955037</v>
      </c>
      <c r="P6319" s="2">
        <f>ABS(O6319-'PV model'!$B$5)</f>
        <v>57.705271850449634</v>
      </c>
      <c r="Q6319" s="3">
        <f t="shared" si="1085"/>
        <v>120.2495225422678</v>
      </c>
      <c r="R6319" s="3">
        <f t="shared" si="1090"/>
        <v>0</v>
      </c>
      <c r="S6319" s="3">
        <f t="shared" si="1086"/>
        <v>0</v>
      </c>
      <c r="T6319" s="3">
        <f>(0.5*(1-COS(RADIANS(90-$X$3)))*(D6319+E6319)*'PV model'!$B$4)</f>
        <v>0</v>
      </c>
      <c r="U6319" s="3">
        <f t="shared" si="1091"/>
        <v>0</v>
      </c>
      <c r="V6319" s="3">
        <f>('PV model'!$B$13*(U6319/1000)*(1-'PV model'!$B$14*((20+C6319)-25))*'PV model'!$B$10)/'PV model'!$B$12</f>
        <v>0</v>
      </c>
    </row>
    <row r="6320" spans="1:22" x14ac:dyDescent="0.2">
      <c r="A6320" s="10">
        <f t="shared" si="1094"/>
        <v>264</v>
      </c>
      <c r="B6320" s="10">
        <f t="shared" si="1092"/>
        <v>3</v>
      </c>
      <c r="C6320" s="23">
        <v>12.4</v>
      </c>
      <c r="D6320" s="24">
        <v>0</v>
      </c>
      <c r="E6320" s="24">
        <v>0</v>
      </c>
      <c r="F6320" s="48"/>
      <c r="G6320" s="48"/>
      <c r="H6320" s="1">
        <f t="shared" si="1093"/>
        <v>-0.19788811139519741</v>
      </c>
      <c r="I6320" s="1">
        <f t="shared" si="1087"/>
        <v>7.8943347143410607</v>
      </c>
      <c r="J6320" s="4">
        <f>B6320+('PV model'!$B$3/15)+(I6320/60)</f>
        <v>2.8549055785723509</v>
      </c>
      <c r="K6320" s="2">
        <f t="shared" si="1088"/>
        <v>137.17641632141473</v>
      </c>
      <c r="L6320" s="2">
        <f>DEGREES(ASIN((((COS(RADIANS('PV model'!$B$2))*COS(RADIANS(H6320))*COS(RADIANS(K6320)))+(SIN(RADIANS('PV model'!$B$2))*SIN(RADIANS(H6320)))))))</f>
        <v>-24.725704502055809</v>
      </c>
      <c r="M6320" s="3">
        <f t="shared" si="1084"/>
        <v>0</v>
      </c>
      <c r="N6320" s="2">
        <f t="shared" si="1089"/>
        <v>48.447410618067011</v>
      </c>
      <c r="O6320" s="2">
        <f>IF('PV model'!$B$2&gt;0, 180-N6320,IF('PV model'!$B$2&lt;0,0-N6320,N6320))</f>
        <v>131.55258938193299</v>
      </c>
      <c r="P6320" s="2">
        <f>ABS(O6320-'PV model'!$B$5)</f>
        <v>73.447410618067011</v>
      </c>
      <c r="Q6320" s="3">
        <f t="shared" si="1085"/>
        <v>114.72570450205579</v>
      </c>
      <c r="R6320" s="3">
        <f t="shared" si="1090"/>
        <v>0</v>
      </c>
      <c r="S6320" s="3">
        <f t="shared" si="1086"/>
        <v>0</v>
      </c>
      <c r="T6320" s="3">
        <f>(0.5*(1-COS(RADIANS(90-$X$3)))*(D6320+E6320)*'PV model'!$B$4)</f>
        <v>0</v>
      </c>
      <c r="U6320" s="3">
        <f t="shared" si="1091"/>
        <v>0</v>
      </c>
      <c r="V6320" s="3">
        <f>('PV model'!$B$13*(U6320/1000)*(1-'PV model'!$B$14*((20+C6320)-25))*'PV model'!$B$10)/'PV model'!$B$12</f>
        <v>0</v>
      </c>
    </row>
    <row r="6321" spans="1:22" x14ac:dyDescent="0.2">
      <c r="A6321" s="10">
        <f t="shared" si="1094"/>
        <v>264</v>
      </c>
      <c r="B6321" s="10">
        <f t="shared" si="1092"/>
        <v>4</v>
      </c>
      <c r="C6321" s="23">
        <v>12.2</v>
      </c>
      <c r="D6321" s="24">
        <v>0</v>
      </c>
      <c r="E6321" s="24">
        <v>0</v>
      </c>
      <c r="F6321" s="48"/>
      <c r="G6321" s="48"/>
      <c r="H6321" s="1">
        <f t="shared" si="1093"/>
        <v>-0.19788811139519741</v>
      </c>
      <c r="I6321" s="1">
        <f t="shared" si="1087"/>
        <v>7.8943347143410607</v>
      </c>
      <c r="J6321" s="4">
        <f>B6321+('PV model'!$B$3/15)+(I6321/60)</f>
        <v>3.8549055785723509</v>
      </c>
      <c r="K6321" s="2">
        <f t="shared" si="1088"/>
        <v>122.17641632141473</v>
      </c>
      <c r="L6321" s="2">
        <f>DEGREES(ASIN((((COS(RADIANS('PV model'!$B$2))*COS(RADIANS(H6321))*COS(RADIANS(K6321)))+(SIN(RADIANS('PV model'!$B$2))*SIN(RADIANS(H6321)))))))</f>
        <v>-17.726382991993056</v>
      </c>
      <c r="M6321" s="3">
        <f t="shared" si="1084"/>
        <v>0</v>
      </c>
      <c r="N6321" s="2">
        <f t="shared" si="1089"/>
        <v>62.697438787392841</v>
      </c>
      <c r="O6321" s="2">
        <f>IF('PV model'!$B$2&gt;0, 180-N6321,IF('PV model'!$B$2&lt;0,0-N6321,N6321))</f>
        <v>117.30256121260716</v>
      </c>
      <c r="P6321" s="2">
        <f>ABS(O6321-'PV model'!$B$5)</f>
        <v>87.697438787392841</v>
      </c>
      <c r="Q6321" s="3">
        <f t="shared" si="1085"/>
        <v>107.72638299199306</v>
      </c>
      <c r="R6321" s="3">
        <f t="shared" si="1090"/>
        <v>0</v>
      </c>
      <c r="S6321" s="3">
        <f t="shared" si="1086"/>
        <v>0</v>
      </c>
      <c r="T6321" s="3">
        <f>(0.5*(1-COS(RADIANS(90-$X$3)))*(D6321+E6321)*'PV model'!$B$4)</f>
        <v>0</v>
      </c>
      <c r="U6321" s="3">
        <f t="shared" si="1091"/>
        <v>0</v>
      </c>
      <c r="V6321" s="3">
        <f>('PV model'!$B$13*(U6321/1000)*(1-'PV model'!$B$14*((20+C6321)-25))*'PV model'!$B$10)/'PV model'!$B$12</f>
        <v>0</v>
      </c>
    </row>
    <row r="6322" spans="1:22" x14ac:dyDescent="0.2">
      <c r="A6322" s="10">
        <f t="shared" si="1094"/>
        <v>264</v>
      </c>
      <c r="B6322" s="10">
        <f t="shared" si="1092"/>
        <v>5</v>
      </c>
      <c r="C6322" s="23">
        <v>11.4</v>
      </c>
      <c r="D6322" s="24">
        <v>0</v>
      </c>
      <c r="E6322" s="24">
        <v>0</v>
      </c>
      <c r="F6322" s="48"/>
      <c r="G6322" s="48"/>
      <c r="H6322" s="1">
        <f t="shared" si="1093"/>
        <v>-0.19788811139519741</v>
      </c>
      <c r="I6322" s="1">
        <f t="shared" si="1087"/>
        <v>7.8943347143410607</v>
      </c>
      <c r="J6322" s="4">
        <f>B6322+('PV model'!$B$3/15)+(I6322/60)</f>
        <v>4.8549055785723514</v>
      </c>
      <c r="K6322" s="2">
        <f t="shared" si="1088"/>
        <v>107.17641632141473</v>
      </c>
      <c r="L6322" s="2">
        <f>DEGREES(ASIN((((COS(RADIANS('PV model'!$B$2))*COS(RADIANS(H6322))*COS(RADIANS(K6322)))+(SIN(RADIANS('PV model'!$B$2))*SIN(RADIANS(H6322)))))))</f>
        <v>-9.7944193530345025</v>
      </c>
      <c r="M6322" s="3">
        <f t="shared" si="1084"/>
        <v>0</v>
      </c>
      <c r="N6322" s="2">
        <f t="shared" si="1089"/>
        <v>75.818767154609688</v>
      </c>
      <c r="O6322" s="2">
        <f>IF('PV model'!$B$2&gt;0, 180-N6322,IF('PV model'!$B$2&lt;0,0-N6322,N6322))</f>
        <v>104.18123284539031</v>
      </c>
      <c r="P6322" s="2">
        <f>ABS(O6322-'PV model'!$B$5)</f>
        <v>100.81876715460969</v>
      </c>
      <c r="Q6322" s="3">
        <f t="shared" si="1085"/>
        <v>99.794419353034499</v>
      </c>
      <c r="R6322" s="3">
        <f t="shared" si="1090"/>
        <v>0</v>
      </c>
      <c r="S6322" s="3">
        <f t="shared" si="1086"/>
        <v>0</v>
      </c>
      <c r="T6322" s="3">
        <f>(0.5*(1-COS(RADIANS(90-$X$3)))*(D6322+E6322)*'PV model'!$B$4)</f>
        <v>0</v>
      </c>
      <c r="U6322" s="3">
        <f t="shared" si="1091"/>
        <v>0</v>
      </c>
      <c r="V6322" s="3">
        <f>('PV model'!$B$13*(U6322/1000)*(1-'PV model'!$B$14*((20+C6322)-25))*'PV model'!$B$10)/'PV model'!$B$12</f>
        <v>0</v>
      </c>
    </row>
    <row r="6323" spans="1:22" x14ac:dyDescent="0.2">
      <c r="A6323" s="10">
        <f t="shared" si="1094"/>
        <v>264</v>
      </c>
      <c r="B6323" s="10">
        <f t="shared" si="1092"/>
        <v>6</v>
      </c>
      <c r="C6323" s="23">
        <v>11.6</v>
      </c>
      <c r="D6323" s="24">
        <v>0</v>
      </c>
      <c r="E6323" s="24">
        <v>0</v>
      </c>
      <c r="F6323" s="48"/>
      <c r="G6323" s="48"/>
      <c r="H6323" s="1">
        <f t="shared" si="1093"/>
        <v>-0.19788811139519741</v>
      </c>
      <c r="I6323" s="1">
        <f t="shared" si="1087"/>
        <v>7.8943347143410607</v>
      </c>
      <c r="J6323" s="4">
        <f>B6323+('PV model'!$B$3/15)+(I6323/60)</f>
        <v>5.8549055785723514</v>
      </c>
      <c r="K6323" s="2">
        <f t="shared" si="1088"/>
        <v>92.176416321414735</v>
      </c>
      <c r="L6323" s="2">
        <f>DEGREES(ASIN((((COS(RADIANS('PV model'!$B$2))*COS(RADIANS(H6323))*COS(RADIANS(K6323)))+(SIN(RADIANS('PV model'!$B$2))*SIN(RADIANS(H6323)))))))</f>
        <v>-1.3956544603510521</v>
      </c>
      <c r="M6323" s="3">
        <f t="shared" si="1084"/>
        <v>0</v>
      </c>
      <c r="N6323" s="2">
        <f t="shared" si="1089"/>
        <v>88.318144771205951</v>
      </c>
      <c r="O6323" s="2">
        <f>IF('PV model'!$B$2&gt;0, 180-N6323,IF('PV model'!$B$2&lt;0,0-N6323,N6323))</f>
        <v>91.681855228794049</v>
      </c>
      <c r="P6323" s="2">
        <f>ABS(O6323-'PV model'!$B$5)</f>
        <v>113.31814477120595</v>
      </c>
      <c r="Q6323" s="3">
        <f t="shared" si="1085"/>
        <v>91.395654460351054</v>
      </c>
      <c r="R6323" s="3">
        <f t="shared" si="1090"/>
        <v>0</v>
      </c>
      <c r="S6323" s="3">
        <f t="shared" si="1086"/>
        <v>0</v>
      </c>
      <c r="T6323" s="3">
        <f>(0.5*(1-COS(RADIANS(90-$X$3)))*(D6323+E6323)*'PV model'!$B$4)</f>
        <v>0</v>
      </c>
      <c r="U6323" s="3">
        <f t="shared" si="1091"/>
        <v>0</v>
      </c>
      <c r="V6323" s="3">
        <f>('PV model'!$B$13*(U6323/1000)*(1-'PV model'!$B$14*((20+C6323)-25))*'PV model'!$B$10)/'PV model'!$B$12</f>
        <v>0</v>
      </c>
    </row>
    <row r="6324" spans="1:22" x14ac:dyDescent="0.2">
      <c r="A6324" s="10">
        <f t="shared" si="1094"/>
        <v>264</v>
      </c>
      <c r="B6324" s="10">
        <f t="shared" si="1092"/>
        <v>7</v>
      </c>
      <c r="C6324" s="23">
        <v>12.1</v>
      </c>
      <c r="D6324" s="24">
        <v>0</v>
      </c>
      <c r="E6324" s="24">
        <v>4.41</v>
      </c>
      <c r="F6324" s="48"/>
      <c r="G6324" s="48"/>
      <c r="H6324" s="1">
        <f t="shared" si="1093"/>
        <v>-0.19788811139519741</v>
      </c>
      <c r="I6324" s="1">
        <f t="shared" si="1087"/>
        <v>7.8943347143410607</v>
      </c>
      <c r="J6324" s="4">
        <f>B6324+('PV model'!$B$3/15)+(I6324/60)</f>
        <v>6.8549055785723514</v>
      </c>
      <c r="K6324" s="2">
        <f t="shared" si="1088"/>
        <v>77.176416321414735</v>
      </c>
      <c r="L6324" s="2">
        <f>DEGREES(ASIN((((COS(RADIANS('PV model'!$B$2))*COS(RADIANS(H6324))*COS(RADIANS(K6324)))+(SIN(RADIANS('PV model'!$B$2))*SIN(RADIANS(H6324)))))))</f>
        <v>7.0575756533828002</v>
      </c>
      <c r="M6324" s="3">
        <f t="shared" si="1084"/>
        <v>7.0575756533828002</v>
      </c>
      <c r="N6324" s="2">
        <f t="shared" si="1089"/>
        <v>79.264157509616481</v>
      </c>
      <c r="O6324" s="2">
        <f>IF('PV model'!$B$2&gt;0, 180-N6324,IF('PV model'!$B$2&lt;0,0-N6324,N6324))</f>
        <v>100.73584249038352</v>
      </c>
      <c r="P6324" s="2">
        <f>ABS(O6324-'PV model'!$B$5)</f>
        <v>104.26415750961648</v>
      </c>
      <c r="Q6324" s="3">
        <f t="shared" si="1085"/>
        <v>82.942424346617202</v>
      </c>
      <c r="R6324" s="3">
        <f t="shared" si="1090"/>
        <v>0</v>
      </c>
      <c r="S6324" s="3">
        <f t="shared" si="1086"/>
        <v>4.41</v>
      </c>
      <c r="T6324" s="3">
        <f>(0.5*(1-COS(RADIANS(90-$X$3)))*(D6324+E6324)*'PV model'!$B$4)</f>
        <v>0</v>
      </c>
      <c r="U6324" s="3">
        <f t="shared" si="1091"/>
        <v>4.41</v>
      </c>
      <c r="V6324" s="3">
        <f>('PV model'!$B$13*(U6324/1000)*(1-'PV model'!$B$14*((20+C6324)-25))*'PV model'!$B$10)/'PV model'!$B$12</f>
        <v>0.42830420976</v>
      </c>
    </row>
    <row r="6325" spans="1:22" x14ac:dyDescent="0.2">
      <c r="A6325" s="10">
        <f t="shared" si="1094"/>
        <v>264</v>
      </c>
      <c r="B6325" s="10">
        <f t="shared" si="1092"/>
        <v>8</v>
      </c>
      <c r="C6325" s="23">
        <v>12.6</v>
      </c>
      <c r="D6325" s="24">
        <v>0</v>
      </c>
      <c r="E6325" s="24">
        <v>29.105999999999998</v>
      </c>
      <c r="F6325" s="48"/>
      <c r="G6325" s="48"/>
      <c r="H6325" s="1">
        <f t="shared" si="1093"/>
        <v>-0.19788811139519741</v>
      </c>
      <c r="I6325" s="1">
        <f t="shared" si="1087"/>
        <v>7.8943347143410607</v>
      </c>
      <c r="J6325" s="4">
        <f>B6325+('PV model'!$B$3/15)+(I6325/60)</f>
        <v>7.8549055785723514</v>
      </c>
      <c r="K6325" s="2">
        <f t="shared" si="1088"/>
        <v>62.176416321414727</v>
      </c>
      <c r="L6325" s="2">
        <f>DEGREES(ASIN((((COS(RADIANS('PV model'!$B$2))*COS(RADIANS(H6325))*COS(RADIANS(K6325)))+(SIN(RADIANS('PV model'!$B$2))*SIN(RADIANS(H6325)))))))</f>
        <v>15.160425455865301</v>
      </c>
      <c r="M6325" s="3">
        <f t="shared" si="1084"/>
        <v>15.160425455865301</v>
      </c>
      <c r="N6325" s="2">
        <f t="shared" si="1089"/>
        <v>66.387068937092593</v>
      </c>
      <c r="O6325" s="2">
        <f>IF('PV model'!$B$2&gt;0, 180-N6325,IF('PV model'!$B$2&lt;0,0-N6325,N6325))</f>
        <v>113.61293106290741</v>
      </c>
      <c r="P6325" s="2">
        <f>ABS(O6325-'PV model'!$B$5)</f>
        <v>91.387068937092593</v>
      </c>
      <c r="Q6325" s="3">
        <f t="shared" si="1085"/>
        <v>74.839574544134692</v>
      </c>
      <c r="R6325" s="3">
        <f t="shared" si="1090"/>
        <v>0</v>
      </c>
      <c r="S6325" s="3">
        <f t="shared" si="1086"/>
        <v>29.105999999999998</v>
      </c>
      <c r="T6325" s="3">
        <f>(0.5*(1-COS(RADIANS(90-$X$3)))*(D6325+E6325)*'PV model'!$B$4)</f>
        <v>0</v>
      </c>
      <c r="U6325" s="3">
        <f t="shared" si="1091"/>
        <v>29.105999999999998</v>
      </c>
      <c r="V6325" s="3">
        <f>('PV model'!$B$13*(U6325/1000)*(1-'PV model'!$B$14*((20+C6325)-25))*'PV model'!$B$10)/'PV model'!$B$12</f>
        <v>2.8209889128959995</v>
      </c>
    </row>
    <row r="6326" spans="1:22" x14ac:dyDescent="0.2">
      <c r="A6326" s="10">
        <f t="shared" si="1094"/>
        <v>264</v>
      </c>
      <c r="B6326" s="10">
        <f t="shared" si="1092"/>
        <v>9</v>
      </c>
      <c r="C6326" s="23">
        <v>13.2</v>
      </c>
      <c r="D6326" s="24">
        <v>0</v>
      </c>
      <c r="E6326" s="24">
        <v>63.504000000000005</v>
      </c>
      <c r="F6326" s="48"/>
      <c r="G6326" s="48"/>
      <c r="H6326" s="1">
        <f t="shared" si="1093"/>
        <v>-0.19788811139519741</v>
      </c>
      <c r="I6326" s="1">
        <f t="shared" si="1087"/>
        <v>7.8943347143410607</v>
      </c>
      <c r="J6326" s="4">
        <f>B6326+('PV model'!$B$3/15)+(I6326/60)</f>
        <v>8.8549055785723496</v>
      </c>
      <c r="K6326" s="2">
        <f t="shared" si="1088"/>
        <v>47.176416321414756</v>
      </c>
      <c r="L6326" s="2">
        <f>DEGREES(ASIN((((COS(RADIANS('PV model'!$B$2))*COS(RADIANS(H6326))*COS(RADIANS(K6326)))+(SIN(RADIANS('PV model'!$B$2))*SIN(RADIANS(H6326)))))))</f>
        <v>22.467676571574504</v>
      </c>
      <c r="M6326" s="3">
        <f t="shared" si="1084"/>
        <v>22.467676571574504</v>
      </c>
      <c r="N6326" s="2">
        <f t="shared" si="1089"/>
        <v>52.531756596986703</v>
      </c>
      <c r="O6326" s="2">
        <f>IF('PV model'!$B$2&gt;0, 180-N6326,IF('PV model'!$B$2&lt;0,0-N6326,N6326))</f>
        <v>127.4682434030133</v>
      </c>
      <c r="P6326" s="2">
        <f>ABS(O6326-'PV model'!$B$5)</f>
        <v>77.531756596986696</v>
      </c>
      <c r="Q6326" s="3">
        <f t="shared" si="1085"/>
        <v>67.532323428425499</v>
      </c>
      <c r="R6326" s="3">
        <f t="shared" si="1090"/>
        <v>0</v>
      </c>
      <c r="S6326" s="3">
        <f t="shared" si="1086"/>
        <v>63.504000000000005</v>
      </c>
      <c r="T6326" s="3">
        <f>(0.5*(1-COS(RADIANS(90-$X$3)))*(D6326+E6326)*'PV model'!$B$4)</f>
        <v>0</v>
      </c>
      <c r="U6326" s="3">
        <f t="shared" si="1091"/>
        <v>63.504000000000005</v>
      </c>
      <c r="V6326" s="3">
        <f>('PV model'!$B$13*(U6326/1000)*(1-'PV model'!$B$14*((20+C6326)-25))*'PV model'!$B$10)/'PV model'!$B$12</f>
        <v>6.1396500372479998</v>
      </c>
    </row>
    <row r="6327" spans="1:22" x14ac:dyDescent="0.2">
      <c r="A6327" s="10">
        <f t="shared" si="1094"/>
        <v>264</v>
      </c>
      <c r="B6327" s="10">
        <f t="shared" si="1092"/>
        <v>10</v>
      </c>
      <c r="C6327" s="23">
        <v>13.7</v>
      </c>
      <c r="D6327" s="24">
        <v>0</v>
      </c>
      <c r="E6327" s="24">
        <v>96.138000000000005</v>
      </c>
      <c r="F6327" s="48"/>
      <c r="G6327" s="48"/>
      <c r="H6327" s="1">
        <f t="shared" si="1093"/>
        <v>-0.19788811139519741</v>
      </c>
      <c r="I6327" s="1">
        <f t="shared" si="1087"/>
        <v>7.8943347143410607</v>
      </c>
      <c r="J6327" s="4">
        <f>B6327+('PV model'!$B$3/15)+(I6327/60)</f>
        <v>9.8549055785723496</v>
      </c>
      <c r="K6327" s="2">
        <f t="shared" si="1088"/>
        <v>32.176416321414756</v>
      </c>
      <c r="L6327" s="2">
        <f>DEGREES(ASIN((((COS(RADIANS('PV model'!$B$2))*COS(RADIANS(H6327))*COS(RADIANS(K6327)))+(SIN(RADIANS('PV model'!$B$2))*SIN(RADIANS(H6327)))))))</f>
        <v>28.461234829456441</v>
      </c>
      <c r="M6327" s="3">
        <f t="shared" si="1084"/>
        <v>28.461234829456441</v>
      </c>
      <c r="N6327" s="2">
        <f t="shared" si="1089"/>
        <v>37.281671510709444</v>
      </c>
      <c r="O6327" s="2">
        <f>IF('PV model'!$B$2&gt;0, 180-N6327,IF('PV model'!$B$2&lt;0,0-N6327,N6327))</f>
        <v>142.71832848929057</v>
      </c>
      <c r="P6327" s="2">
        <f>ABS(O6327-'PV model'!$B$5)</f>
        <v>62.28167151070943</v>
      </c>
      <c r="Q6327" s="3">
        <f t="shared" si="1085"/>
        <v>61.538765170543556</v>
      </c>
      <c r="R6327" s="3">
        <f t="shared" si="1090"/>
        <v>0</v>
      </c>
      <c r="S6327" s="3">
        <f t="shared" si="1086"/>
        <v>96.138000000000005</v>
      </c>
      <c r="T6327" s="3">
        <f>(0.5*(1-COS(RADIANS(90-$X$3)))*(D6327+E6327)*'PV model'!$B$4)</f>
        <v>0</v>
      </c>
      <c r="U6327" s="3">
        <f t="shared" si="1091"/>
        <v>96.138000000000005</v>
      </c>
      <c r="V6327" s="3">
        <f>('PV model'!$B$13*(U6327/1000)*(1-'PV model'!$B$14*((20+C6327)-25))*'PV model'!$B$10)/'PV model'!$B$12</f>
        <v>9.2755280640959992</v>
      </c>
    </row>
    <row r="6328" spans="1:22" x14ac:dyDescent="0.2">
      <c r="A6328" s="10">
        <f t="shared" si="1094"/>
        <v>264</v>
      </c>
      <c r="B6328" s="10">
        <f t="shared" si="1092"/>
        <v>11</v>
      </c>
      <c r="C6328" s="23">
        <v>14.1</v>
      </c>
      <c r="D6328" s="24">
        <v>0</v>
      </c>
      <c r="E6328" s="24">
        <v>120.83399999999999</v>
      </c>
      <c r="F6328" s="48"/>
      <c r="G6328" s="48"/>
      <c r="H6328" s="1">
        <f t="shared" si="1093"/>
        <v>-0.19788811139519741</v>
      </c>
      <c r="I6328" s="1">
        <f t="shared" si="1087"/>
        <v>7.8943347143410607</v>
      </c>
      <c r="J6328" s="4">
        <f>B6328+('PV model'!$B$3/15)+(I6328/60)</f>
        <v>10.85490557857235</v>
      </c>
      <c r="K6328" s="2">
        <f t="shared" si="1088"/>
        <v>17.176416321414756</v>
      </c>
      <c r="L6328" s="2">
        <f>DEGREES(ASIN((((COS(RADIANS('PV model'!$B$2))*COS(RADIANS(H6328))*COS(RADIANS(K6328)))+(SIN(RADIANS('PV model'!$B$2))*SIN(RADIANS(H6328)))))))</f>
        <v>32.567642585089835</v>
      </c>
      <c r="M6328" s="3">
        <f t="shared" si="1084"/>
        <v>32.567642585089835</v>
      </c>
      <c r="N6328" s="2">
        <f t="shared" si="1089"/>
        <v>20.512593712379442</v>
      </c>
      <c r="O6328" s="2">
        <f>IF('PV model'!$B$2&gt;0, 180-N6328,IF('PV model'!$B$2&lt;0,0-N6328,N6328))</f>
        <v>159.48740628762056</v>
      </c>
      <c r="P6328" s="2">
        <f>ABS(O6328-'PV model'!$B$5)</f>
        <v>45.512593712379442</v>
      </c>
      <c r="Q6328" s="3">
        <f t="shared" si="1085"/>
        <v>57.432357414910165</v>
      </c>
      <c r="R6328" s="3">
        <f t="shared" si="1090"/>
        <v>0</v>
      </c>
      <c r="S6328" s="3">
        <f t="shared" si="1086"/>
        <v>120.83399999999999</v>
      </c>
      <c r="T6328" s="3">
        <f>(0.5*(1-COS(RADIANS(90-$X$3)))*(D6328+E6328)*'PV model'!$B$4)</f>
        <v>0</v>
      </c>
      <c r="U6328" s="3">
        <f t="shared" si="1091"/>
        <v>120.83399999999999</v>
      </c>
      <c r="V6328" s="3">
        <f>('PV model'!$B$13*(U6328/1000)*(1-'PV model'!$B$14*((20+C6328)-25))*'PV model'!$B$10)/'PV model'!$B$12</f>
        <v>11.638906814303999</v>
      </c>
    </row>
    <row r="6329" spans="1:22" x14ac:dyDescent="0.2">
      <c r="A6329" s="10">
        <f t="shared" si="1094"/>
        <v>264</v>
      </c>
      <c r="B6329" s="10">
        <f t="shared" si="1092"/>
        <v>12</v>
      </c>
      <c r="C6329" s="23">
        <v>13.9</v>
      </c>
      <c r="D6329" s="24">
        <v>0</v>
      </c>
      <c r="E6329" s="24">
        <v>135.828</v>
      </c>
      <c r="F6329" s="48"/>
      <c r="G6329" s="48"/>
      <c r="H6329" s="1">
        <f t="shared" si="1093"/>
        <v>-0.19788811139519741</v>
      </c>
      <c r="I6329" s="1">
        <f t="shared" si="1087"/>
        <v>7.8943347143410607</v>
      </c>
      <c r="J6329" s="4">
        <f>B6329+('PV model'!$B$3/15)+(I6329/60)</f>
        <v>11.85490557857235</v>
      </c>
      <c r="K6329" s="2">
        <f t="shared" si="1088"/>
        <v>2.1764163214147558</v>
      </c>
      <c r="L6329" s="2">
        <f>DEGREES(ASIN((((COS(RADIANS('PV model'!$B$2))*COS(RADIANS(H6329))*COS(RADIANS(K6329)))+(SIN(RADIANS('PV model'!$B$2))*SIN(RADIANS(H6329)))))))</f>
        <v>34.273777718591333</v>
      </c>
      <c r="M6329" s="3">
        <f t="shared" si="1084"/>
        <v>34.273777718591333</v>
      </c>
      <c r="N6329" s="2">
        <f t="shared" si="1089"/>
        <v>2.6340297857589334</v>
      </c>
      <c r="O6329" s="2">
        <f>IF('PV model'!$B$2&gt;0, 180-N6329,IF('PV model'!$B$2&lt;0,0-N6329,N6329))</f>
        <v>177.36597021424106</v>
      </c>
      <c r="P6329" s="2">
        <f>ABS(O6329-'PV model'!$B$5)</f>
        <v>27.634029785758941</v>
      </c>
      <c r="Q6329" s="3">
        <f t="shared" si="1085"/>
        <v>55.726222281408667</v>
      </c>
      <c r="R6329" s="3">
        <f t="shared" si="1090"/>
        <v>0</v>
      </c>
      <c r="S6329" s="3">
        <f t="shared" si="1086"/>
        <v>135.828</v>
      </c>
      <c r="T6329" s="3">
        <f>(0.5*(1-COS(RADIANS(90-$X$3)))*(D6329+E6329)*'PV model'!$B$4)</f>
        <v>0</v>
      </c>
      <c r="U6329" s="3">
        <f t="shared" si="1091"/>
        <v>135.828</v>
      </c>
      <c r="V6329" s="3">
        <f>('PV model'!$B$13*(U6329/1000)*(1-'PV model'!$B$14*((20+C6329)-25))*'PV model'!$B$10)/'PV model'!$B$12</f>
        <v>13.094012619072</v>
      </c>
    </row>
    <row r="6330" spans="1:22" x14ac:dyDescent="0.2">
      <c r="A6330" s="10">
        <f t="shared" si="1094"/>
        <v>264</v>
      </c>
      <c r="B6330" s="10">
        <f t="shared" si="1092"/>
        <v>13</v>
      </c>
      <c r="C6330" s="23">
        <v>13.6</v>
      </c>
      <c r="D6330" s="24">
        <v>0</v>
      </c>
      <c r="E6330" s="24">
        <v>138.47399999999999</v>
      </c>
      <c r="F6330" s="48"/>
      <c r="G6330" s="48"/>
      <c r="H6330" s="1">
        <f t="shared" si="1093"/>
        <v>-0.19788811139519741</v>
      </c>
      <c r="I6330" s="1">
        <f t="shared" si="1087"/>
        <v>7.8943347143410607</v>
      </c>
      <c r="J6330" s="4">
        <f>B6330+('PV model'!$B$3/15)+(I6330/60)</f>
        <v>12.85490557857235</v>
      </c>
      <c r="K6330" s="2">
        <f t="shared" si="1088"/>
        <v>-12.823583678585244</v>
      </c>
      <c r="L6330" s="2">
        <f>DEGREES(ASIN((((COS(RADIANS('PV model'!$B$2))*COS(RADIANS(H6330))*COS(RADIANS(K6330)))+(SIN(RADIANS('PV model'!$B$2))*SIN(RADIANS(H6330)))))))</f>
        <v>33.327870946355915</v>
      </c>
      <c r="M6330" s="3">
        <f t="shared" si="1084"/>
        <v>33.327870946355915</v>
      </c>
      <c r="N6330" s="2">
        <f t="shared" si="1089"/>
        <v>-15.404675139512387</v>
      </c>
      <c r="O6330" s="2">
        <f>IF('PV model'!$B$2&gt;0, 180-N6330,IF('PV model'!$B$2&lt;0,0-N6330,N6330))</f>
        <v>195.40467513951239</v>
      </c>
      <c r="P6330" s="2">
        <f>ABS(O6330-'PV model'!$B$5)</f>
        <v>9.595324860487608</v>
      </c>
      <c r="Q6330" s="3">
        <f t="shared" si="1085"/>
        <v>56.672129053644085</v>
      </c>
      <c r="R6330" s="3">
        <f t="shared" si="1090"/>
        <v>0</v>
      </c>
      <c r="S6330" s="3">
        <f t="shared" si="1086"/>
        <v>138.47399999999999</v>
      </c>
      <c r="T6330" s="3">
        <f>(0.5*(1-COS(RADIANS(90-$X$3)))*(D6330+E6330)*'PV model'!$B$4)</f>
        <v>0</v>
      </c>
      <c r="U6330" s="3">
        <f t="shared" si="1091"/>
        <v>138.47399999999999</v>
      </c>
      <c r="V6330" s="3">
        <f>('PV model'!$B$13*(U6330/1000)*(1-'PV model'!$B$14*((20+C6330)-25))*'PV model'!$B$10)/'PV model'!$B$12</f>
        <v>13.365701020223998</v>
      </c>
    </row>
    <row r="6331" spans="1:22" x14ac:dyDescent="0.2">
      <c r="A6331" s="10">
        <f t="shared" si="1094"/>
        <v>264</v>
      </c>
      <c r="B6331" s="10">
        <f t="shared" si="1092"/>
        <v>14</v>
      </c>
      <c r="C6331" s="23">
        <v>14.1</v>
      </c>
      <c r="D6331" s="24">
        <v>0</v>
      </c>
      <c r="E6331" s="24">
        <v>129.654</v>
      </c>
      <c r="F6331" s="48"/>
      <c r="G6331" s="48"/>
      <c r="H6331" s="1">
        <f t="shared" si="1093"/>
        <v>-0.19788811139519741</v>
      </c>
      <c r="I6331" s="1">
        <f t="shared" si="1087"/>
        <v>7.8943347143410607</v>
      </c>
      <c r="J6331" s="4">
        <f>B6331+('PV model'!$B$3/15)+(I6331/60)</f>
        <v>13.85490557857235</v>
      </c>
      <c r="K6331" s="2">
        <f t="shared" si="1088"/>
        <v>-27.823583678585244</v>
      </c>
      <c r="L6331" s="2">
        <f>DEGREES(ASIN((((COS(RADIANS('PV model'!$B$2))*COS(RADIANS(H6331))*COS(RADIANS(K6331)))+(SIN(RADIANS('PV model'!$B$2))*SIN(RADIANS(H6331)))))))</f>
        <v>29.872662244904017</v>
      </c>
      <c r="M6331" s="3">
        <f t="shared" si="1084"/>
        <v>29.872662244904017</v>
      </c>
      <c r="N6331" s="2">
        <f t="shared" si="1089"/>
        <v>-32.565589973625357</v>
      </c>
      <c r="O6331" s="2">
        <f>IF('PV model'!$B$2&gt;0, 180-N6331,IF('PV model'!$B$2&lt;0,0-N6331,N6331))</f>
        <v>212.56558997362535</v>
      </c>
      <c r="P6331" s="2">
        <f>ABS(O6331-'PV model'!$B$5)</f>
        <v>7.5655899736253502</v>
      </c>
      <c r="Q6331" s="3">
        <f t="shared" si="1085"/>
        <v>60.127337755095972</v>
      </c>
      <c r="R6331" s="3">
        <f t="shared" si="1090"/>
        <v>0</v>
      </c>
      <c r="S6331" s="3">
        <f t="shared" si="1086"/>
        <v>129.654</v>
      </c>
      <c r="T6331" s="3">
        <f>(0.5*(1-COS(RADIANS(90-$X$3)))*(D6331+E6331)*'PV model'!$B$4)</f>
        <v>0</v>
      </c>
      <c r="U6331" s="3">
        <f t="shared" si="1091"/>
        <v>129.654</v>
      </c>
      <c r="V6331" s="3">
        <f>('PV model'!$B$13*(U6331/1000)*(1-'PV model'!$B$14*((20+C6331)-25))*'PV model'!$B$10)/'PV model'!$B$12</f>
        <v>12.488462056223998</v>
      </c>
    </row>
    <row r="6332" spans="1:22" x14ac:dyDescent="0.2">
      <c r="A6332" s="10">
        <f t="shared" si="1094"/>
        <v>264</v>
      </c>
      <c r="B6332" s="10">
        <f t="shared" si="1092"/>
        <v>15</v>
      </c>
      <c r="C6332" s="23">
        <v>15</v>
      </c>
      <c r="D6332" s="24">
        <v>0</v>
      </c>
      <c r="E6332" s="24">
        <v>109.36800000000001</v>
      </c>
      <c r="F6332" s="48"/>
      <c r="G6332" s="48"/>
      <c r="H6332" s="1">
        <f t="shared" si="1093"/>
        <v>-0.19788811139519741</v>
      </c>
      <c r="I6332" s="1">
        <f t="shared" si="1087"/>
        <v>7.8943347143410607</v>
      </c>
      <c r="J6332" s="4">
        <f>B6332+('PV model'!$B$3/15)+(I6332/60)</f>
        <v>14.85490557857235</v>
      </c>
      <c r="K6332" s="2">
        <f t="shared" si="1088"/>
        <v>-42.823583678585244</v>
      </c>
      <c r="L6332" s="2">
        <f>DEGREES(ASIN((((COS(RADIANS('PV model'!$B$2))*COS(RADIANS(H6332))*COS(RADIANS(K6332)))+(SIN(RADIANS('PV model'!$B$2))*SIN(RADIANS(H6332)))))))</f>
        <v>24.367128795778747</v>
      </c>
      <c r="M6332" s="3">
        <f t="shared" si="1084"/>
        <v>24.367128795778747</v>
      </c>
      <c r="N6332" s="2">
        <f t="shared" si="1089"/>
        <v>-48.26324851118649</v>
      </c>
      <c r="O6332" s="2">
        <f>IF('PV model'!$B$2&gt;0, 180-N6332,IF('PV model'!$B$2&lt;0,0-N6332,N6332))</f>
        <v>228.26324851118648</v>
      </c>
      <c r="P6332" s="2">
        <f>ABS(O6332-'PV model'!$B$5)</f>
        <v>23.263248511186475</v>
      </c>
      <c r="Q6332" s="3">
        <f t="shared" si="1085"/>
        <v>65.632871204221246</v>
      </c>
      <c r="R6332" s="3">
        <f t="shared" si="1090"/>
        <v>0</v>
      </c>
      <c r="S6332" s="3">
        <f t="shared" si="1086"/>
        <v>109.36800000000001</v>
      </c>
      <c r="T6332" s="3">
        <f>(0.5*(1-COS(RADIANS(90-$X$3)))*(D6332+E6332)*'PV model'!$B$4)</f>
        <v>0</v>
      </c>
      <c r="U6332" s="3">
        <f t="shared" si="1091"/>
        <v>109.36800000000001</v>
      </c>
      <c r="V6332" s="3">
        <f>('PV model'!$B$13*(U6332/1000)*(1-'PV model'!$B$14*((20+C6332)-25))*'PV model'!$B$10)/'PV model'!$B$12</f>
        <v>10.4951282688</v>
      </c>
    </row>
    <row r="6333" spans="1:22" x14ac:dyDescent="0.2">
      <c r="A6333" s="10">
        <f t="shared" si="1094"/>
        <v>264</v>
      </c>
      <c r="B6333" s="10">
        <f t="shared" si="1092"/>
        <v>16</v>
      </c>
      <c r="C6333" s="23">
        <v>15</v>
      </c>
      <c r="D6333" s="24">
        <v>0</v>
      </c>
      <c r="E6333" s="24">
        <v>80.262</v>
      </c>
      <c r="F6333" s="48"/>
      <c r="G6333" s="48"/>
      <c r="H6333" s="1">
        <f t="shared" si="1093"/>
        <v>-0.19788811139519741</v>
      </c>
      <c r="I6333" s="1">
        <f t="shared" si="1087"/>
        <v>7.8943347143410607</v>
      </c>
      <c r="J6333" s="4">
        <f>B6333+('PV model'!$B$3/15)+(I6333/60)</f>
        <v>15.85490557857235</v>
      </c>
      <c r="K6333" s="2">
        <f t="shared" si="1088"/>
        <v>-57.823583678585244</v>
      </c>
      <c r="L6333" s="2">
        <f>DEGREES(ASIN((((COS(RADIANS('PV model'!$B$2))*COS(RADIANS(H6333))*COS(RADIANS(K6333)))+(SIN(RADIANS('PV model'!$B$2))*SIN(RADIANS(H6333)))))))</f>
        <v>17.384280564381761</v>
      </c>
      <c r="M6333" s="3">
        <f t="shared" si="1084"/>
        <v>17.384280564381761</v>
      </c>
      <c r="N6333" s="2">
        <f t="shared" si="1089"/>
        <v>-62.488707551211434</v>
      </c>
      <c r="O6333" s="2">
        <f>IF('PV model'!$B$2&gt;0, 180-N6333,IF('PV model'!$B$2&lt;0,0-N6333,N6333))</f>
        <v>242.48870755121143</v>
      </c>
      <c r="P6333" s="2">
        <f>ABS(O6333-'PV model'!$B$5)</f>
        <v>37.488707551211434</v>
      </c>
      <c r="Q6333" s="3">
        <f t="shared" si="1085"/>
        <v>72.615719435618246</v>
      </c>
      <c r="R6333" s="3">
        <f t="shared" si="1090"/>
        <v>0</v>
      </c>
      <c r="S6333" s="3">
        <f t="shared" si="1086"/>
        <v>80.262</v>
      </c>
      <c r="T6333" s="3">
        <f>(0.5*(1-COS(RADIANS(90-$X$3)))*(D6333+E6333)*'PV model'!$B$4)</f>
        <v>0</v>
      </c>
      <c r="U6333" s="3">
        <f t="shared" si="1091"/>
        <v>80.262</v>
      </c>
      <c r="V6333" s="3">
        <f>('PV model'!$B$13*(U6333/1000)*(1-'PV model'!$B$14*((20+C6333)-25))*'PV model'!$B$10)/'PV model'!$B$12</f>
        <v>7.7020699391999994</v>
      </c>
    </row>
    <row r="6334" spans="1:22" x14ac:dyDescent="0.2">
      <c r="A6334" s="10">
        <f t="shared" si="1094"/>
        <v>264</v>
      </c>
      <c r="B6334" s="10">
        <f t="shared" si="1092"/>
        <v>17</v>
      </c>
      <c r="C6334" s="23">
        <v>14.9</v>
      </c>
      <c r="D6334" s="24">
        <v>0</v>
      </c>
      <c r="E6334" s="24">
        <v>45.863999999999997</v>
      </c>
      <c r="F6334" s="48"/>
      <c r="G6334" s="48"/>
      <c r="H6334" s="1">
        <f t="shared" si="1093"/>
        <v>-0.19788811139519741</v>
      </c>
      <c r="I6334" s="1">
        <f t="shared" si="1087"/>
        <v>7.8943347143410607</v>
      </c>
      <c r="J6334" s="4">
        <f>B6334+('PV model'!$B$3/15)+(I6334/60)</f>
        <v>16.85490557857235</v>
      </c>
      <c r="K6334" s="2">
        <f t="shared" si="1088"/>
        <v>-72.823583678585237</v>
      </c>
      <c r="L6334" s="2">
        <f>DEGREES(ASIN((((COS(RADIANS('PV model'!$B$2))*COS(RADIANS(H6334))*COS(RADIANS(K6334)))+(SIN(RADIANS('PV model'!$B$2))*SIN(RADIANS(H6334)))))))</f>
        <v>9.4635890926642539</v>
      </c>
      <c r="M6334" s="3">
        <f t="shared" si="1084"/>
        <v>9.4635890926642539</v>
      </c>
      <c r="N6334" s="2">
        <f t="shared" si="1089"/>
        <v>-75.598429639158795</v>
      </c>
      <c r="O6334" s="2">
        <f>IF('PV model'!$B$2&gt;0, 180-N6334,IF('PV model'!$B$2&lt;0,0-N6334,N6334))</f>
        <v>255.59842963915878</v>
      </c>
      <c r="P6334" s="2">
        <f>ABS(O6334-'PV model'!$B$5)</f>
        <v>50.59842963915878</v>
      </c>
      <c r="Q6334" s="3">
        <f t="shared" si="1085"/>
        <v>80.53641090733575</v>
      </c>
      <c r="R6334" s="3">
        <f t="shared" si="1090"/>
        <v>0</v>
      </c>
      <c r="S6334" s="3">
        <f t="shared" si="1086"/>
        <v>45.863999999999997</v>
      </c>
      <c r="T6334" s="3">
        <f>(0.5*(1-COS(RADIANS(90-$X$3)))*(D6334+E6334)*'PV model'!$B$4)</f>
        <v>0</v>
      </c>
      <c r="U6334" s="3">
        <f t="shared" si="1091"/>
        <v>45.863999999999997</v>
      </c>
      <c r="V6334" s="3">
        <f>('PV model'!$B$13*(U6334/1000)*(1-'PV model'!$B$14*((20+C6334)-25))*'PV model'!$B$10)/'PV model'!$B$12</f>
        <v>4.4030166485760001</v>
      </c>
    </row>
    <row r="6335" spans="1:22" x14ac:dyDescent="0.2">
      <c r="A6335" s="10">
        <f t="shared" si="1094"/>
        <v>264</v>
      </c>
      <c r="B6335" s="10">
        <f t="shared" si="1092"/>
        <v>18</v>
      </c>
      <c r="C6335" s="23">
        <v>14.9</v>
      </c>
      <c r="D6335" s="24">
        <v>0</v>
      </c>
      <c r="E6335" s="24">
        <v>14.112</v>
      </c>
      <c r="F6335" s="48"/>
      <c r="G6335" s="48"/>
      <c r="H6335" s="1">
        <f t="shared" si="1093"/>
        <v>-0.19788811139519741</v>
      </c>
      <c r="I6335" s="1">
        <f t="shared" si="1087"/>
        <v>7.8943347143410607</v>
      </c>
      <c r="J6335" s="4">
        <f>B6335+('PV model'!$B$3/15)+(I6335/60)</f>
        <v>17.85490557857235</v>
      </c>
      <c r="K6335" s="2">
        <f t="shared" si="1088"/>
        <v>-87.823583678585237</v>
      </c>
      <c r="L6335" s="2">
        <f>DEGREES(ASIN((((COS(RADIANS('PV model'!$B$2))*COS(RADIANS(H6335))*COS(RADIANS(K6335)))+(SIN(RADIANS('PV model'!$B$2))*SIN(RADIANS(H6335)))))))</f>
        <v>1.0694096353393614</v>
      </c>
      <c r="M6335" s="3">
        <f t="shared" si="1084"/>
        <v>1.0694096353393614</v>
      </c>
      <c r="N6335" s="2">
        <f t="shared" si="1089"/>
        <v>-88.094032059552845</v>
      </c>
      <c r="O6335" s="2">
        <f>IF('PV model'!$B$2&gt;0, 180-N6335,IF('PV model'!$B$2&lt;0,0-N6335,N6335))</f>
        <v>268.09403205955283</v>
      </c>
      <c r="P6335" s="2">
        <f>ABS(O6335-'PV model'!$B$5)</f>
        <v>63.094032059552831</v>
      </c>
      <c r="Q6335" s="3">
        <f t="shared" si="1085"/>
        <v>88.930590364660645</v>
      </c>
      <c r="R6335" s="3">
        <f t="shared" si="1090"/>
        <v>0</v>
      </c>
      <c r="S6335" s="3">
        <f t="shared" si="1086"/>
        <v>14.112</v>
      </c>
      <c r="T6335" s="3">
        <f>(0.5*(1-COS(RADIANS(90-$X$3)))*(D6335+E6335)*'PV model'!$B$4)</f>
        <v>0</v>
      </c>
      <c r="U6335" s="3">
        <f t="shared" si="1091"/>
        <v>14.112</v>
      </c>
      <c r="V6335" s="3">
        <f>('PV model'!$B$13*(U6335/1000)*(1-'PV model'!$B$14*((20+C6335)-25))*'PV model'!$B$10)/'PV model'!$B$12</f>
        <v>1.3547743534079999</v>
      </c>
    </row>
    <row r="6336" spans="1:22" x14ac:dyDescent="0.2">
      <c r="A6336" s="10">
        <f t="shared" si="1094"/>
        <v>264</v>
      </c>
      <c r="B6336" s="10">
        <f t="shared" si="1092"/>
        <v>19</v>
      </c>
      <c r="C6336" s="23">
        <v>14.9</v>
      </c>
      <c r="D6336" s="24">
        <v>0</v>
      </c>
      <c r="E6336" s="24">
        <v>0.88200000000000001</v>
      </c>
      <c r="F6336" s="48"/>
      <c r="G6336" s="48"/>
      <c r="H6336" s="1">
        <f t="shared" si="1093"/>
        <v>-0.19788811139519741</v>
      </c>
      <c r="I6336" s="1">
        <f t="shared" si="1087"/>
        <v>7.8943347143410607</v>
      </c>
      <c r="J6336" s="4">
        <f>B6336+('PV model'!$B$3/15)+(I6336/60)</f>
        <v>18.85490557857235</v>
      </c>
      <c r="K6336" s="2">
        <f t="shared" si="1088"/>
        <v>-102.82358367858524</v>
      </c>
      <c r="L6336" s="2">
        <f>DEGREES(ASIN((((COS(RADIANS('PV model'!$B$2))*COS(RADIANS(H6336))*COS(RADIANS(K6336)))+(SIN(RADIANS('PV model'!$B$2))*SIN(RADIANS(H6336)))))))</f>
        <v>-7.3863533333548972</v>
      </c>
      <c r="M6336" s="3">
        <f t="shared" si="1084"/>
        <v>0</v>
      </c>
      <c r="N6336" s="2">
        <f t="shared" si="1089"/>
        <v>-79.486246912823347</v>
      </c>
      <c r="O6336" s="2">
        <f>IF('PV model'!$B$2&gt;0, 180-N6336,IF('PV model'!$B$2&lt;0,0-N6336,N6336))</f>
        <v>259.48624691282333</v>
      </c>
      <c r="P6336" s="2">
        <f>ABS(O6336-'PV model'!$B$5)</f>
        <v>54.486246912823333</v>
      </c>
      <c r="Q6336" s="3">
        <f t="shared" si="1085"/>
        <v>97.38635333335489</v>
      </c>
      <c r="R6336" s="3">
        <f t="shared" si="1090"/>
        <v>0</v>
      </c>
      <c r="S6336" s="3">
        <f t="shared" si="1086"/>
        <v>0.88200000000000001</v>
      </c>
      <c r="T6336" s="3">
        <f>(0.5*(1-COS(RADIANS(90-$X$3)))*(D6336+E6336)*'PV model'!$B$4)</f>
        <v>0</v>
      </c>
      <c r="U6336" s="3">
        <f t="shared" si="1091"/>
        <v>0.88200000000000001</v>
      </c>
      <c r="V6336" s="3">
        <f>('PV model'!$B$13*(U6336/1000)*(1-'PV model'!$B$14*((20+C6336)-25))*'PV model'!$B$10)/'PV model'!$B$12</f>
        <v>8.4673397087999994E-2</v>
      </c>
    </row>
    <row r="6337" spans="1:22" x14ac:dyDescent="0.2">
      <c r="A6337" s="10">
        <f t="shared" si="1094"/>
        <v>264</v>
      </c>
      <c r="B6337" s="10">
        <f t="shared" si="1092"/>
        <v>20</v>
      </c>
      <c r="C6337" s="23">
        <v>14.6</v>
      </c>
      <c r="D6337" s="24">
        <v>0</v>
      </c>
      <c r="E6337" s="24">
        <v>0</v>
      </c>
      <c r="F6337" s="48"/>
      <c r="G6337" s="48"/>
      <c r="H6337" s="1">
        <f t="shared" si="1093"/>
        <v>-0.19788811139519741</v>
      </c>
      <c r="I6337" s="1">
        <f t="shared" si="1087"/>
        <v>7.8943347143410607</v>
      </c>
      <c r="J6337" s="4">
        <f>B6337+('PV model'!$B$3/15)+(I6337/60)</f>
        <v>19.85490557857235</v>
      </c>
      <c r="K6337" s="2">
        <f t="shared" si="1088"/>
        <v>-117.82358367858524</v>
      </c>
      <c r="L6337" s="2">
        <f>DEGREES(ASIN((((COS(RADIANS('PV model'!$B$2))*COS(RADIANS(H6337))*COS(RADIANS(K6337)))+(SIN(RADIANS('PV model'!$B$2))*SIN(RADIANS(H6337)))))))</f>
        <v>-15.498627621899336</v>
      </c>
      <c r="M6337" s="3">
        <f t="shared" si="1084"/>
        <v>0</v>
      </c>
      <c r="N6337" s="2">
        <f t="shared" si="1089"/>
        <v>-66.600220757223454</v>
      </c>
      <c r="O6337" s="2">
        <f>IF('PV model'!$B$2&gt;0, 180-N6337,IF('PV model'!$B$2&lt;0,0-N6337,N6337))</f>
        <v>246.60022075722344</v>
      </c>
      <c r="P6337" s="2">
        <f>ABS(O6337-'PV model'!$B$5)</f>
        <v>41.60022075722344</v>
      </c>
      <c r="Q6337" s="3">
        <f t="shared" si="1085"/>
        <v>105.49862762189935</v>
      </c>
      <c r="R6337" s="3">
        <f t="shared" si="1090"/>
        <v>0</v>
      </c>
      <c r="S6337" s="3">
        <f t="shared" si="1086"/>
        <v>0</v>
      </c>
      <c r="T6337" s="3">
        <f>(0.5*(1-COS(RADIANS(90-$X$3)))*(D6337+E6337)*'PV model'!$B$4)</f>
        <v>0</v>
      </c>
      <c r="U6337" s="3">
        <f t="shared" si="1091"/>
        <v>0</v>
      </c>
      <c r="V6337" s="3">
        <f>('PV model'!$B$13*(U6337/1000)*(1-'PV model'!$B$14*((20+C6337)-25))*'PV model'!$B$10)/'PV model'!$B$12</f>
        <v>0</v>
      </c>
    </row>
    <row r="6338" spans="1:22" x14ac:dyDescent="0.2">
      <c r="A6338" s="10">
        <f t="shared" si="1094"/>
        <v>264</v>
      </c>
      <c r="B6338" s="10">
        <f t="shared" si="1092"/>
        <v>21</v>
      </c>
      <c r="C6338" s="23">
        <v>13</v>
      </c>
      <c r="D6338" s="24">
        <v>0</v>
      </c>
      <c r="E6338" s="24">
        <v>0</v>
      </c>
      <c r="F6338" s="48"/>
      <c r="G6338" s="48"/>
      <c r="H6338" s="1">
        <f t="shared" si="1093"/>
        <v>-0.19788811139519741</v>
      </c>
      <c r="I6338" s="1">
        <f t="shared" si="1087"/>
        <v>7.8943347143410607</v>
      </c>
      <c r="J6338" s="4">
        <f>B6338+('PV model'!$B$3/15)+(I6338/60)</f>
        <v>20.85490557857235</v>
      </c>
      <c r="K6338" s="2">
        <f t="shared" si="1088"/>
        <v>-132.82358367858524</v>
      </c>
      <c r="L6338" s="2">
        <f>DEGREES(ASIN((((COS(RADIANS('PV model'!$B$2))*COS(RADIANS(H6338))*COS(RADIANS(K6338)))+(SIN(RADIANS('PV model'!$B$2))*SIN(RADIANS(H6338)))))))</f>
        <v>-22.821089821658298</v>
      </c>
      <c r="M6338" s="3">
        <f t="shared" si="1084"/>
        <v>0</v>
      </c>
      <c r="N6338" s="2">
        <f t="shared" si="1089"/>
        <v>-52.724788776328296</v>
      </c>
      <c r="O6338" s="2">
        <f>IF('PV model'!$B$2&gt;0, 180-N6338,IF('PV model'!$B$2&lt;0,0-N6338,N6338))</f>
        <v>232.7247887763283</v>
      </c>
      <c r="P6338" s="2">
        <f>ABS(O6338-'PV model'!$B$5)</f>
        <v>27.724788776328296</v>
      </c>
      <c r="Q6338" s="3">
        <f t="shared" si="1085"/>
        <v>112.8210898216583</v>
      </c>
      <c r="R6338" s="3">
        <f t="shared" si="1090"/>
        <v>0</v>
      </c>
      <c r="S6338" s="3">
        <f t="shared" si="1086"/>
        <v>0</v>
      </c>
      <c r="T6338" s="3">
        <f>(0.5*(1-COS(RADIANS(90-$X$3)))*(D6338+E6338)*'PV model'!$B$4)</f>
        <v>0</v>
      </c>
      <c r="U6338" s="3">
        <f t="shared" si="1091"/>
        <v>0</v>
      </c>
      <c r="V6338" s="3">
        <f>('PV model'!$B$13*(U6338/1000)*(1-'PV model'!$B$14*((20+C6338)-25))*'PV model'!$B$10)/'PV model'!$B$12</f>
        <v>0</v>
      </c>
    </row>
    <row r="6339" spans="1:22" x14ac:dyDescent="0.2">
      <c r="A6339" s="10">
        <f t="shared" si="1094"/>
        <v>264</v>
      </c>
      <c r="B6339" s="10">
        <f t="shared" si="1092"/>
        <v>22</v>
      </c>
      <c r="C6339" s="23">
        <v>13.2</v>
      </c>
      <c r="D6339" s="24">
        <v>0</v>
      </c>
      <c r="E6339" s="24">
        <v>0</v>
      </c>
      <c r="F6339" s="48"/>
      <c r="G6339" s="48"/>
      <c r="H6339" s="1">
        <f t="shared" si="1093"/>
        <v>-0.19788811139519741</v>
      </c>
      <c r="I6339" s="1">
        <f t="shared" si="1087"/>
        <v>7.8943347143410607</v>
      </c>
      <c r="J6339" s="4">
        <f>B6339+('PV model'!$B$3/15)+(I6339/60)</f>
        <v>21.85490557857235</v>
      </c>
      <c r="K6339" s="2">
        <f t="shared" si="1088"/>
        <v>-147.82358367858524</v>
      </c>
      <c r="L6339" s="2">
        <f>DEGREES(ASIN((((COS(RADIANS('PV model'!$B$2))*COS(RADIANS(H6339))*COS(RADIANS(K6339)))+(SIN(RADIANS('PV model'!$B$2))*SIN(RADIANS(H6339)))))))</f>
        <v>-28.832900049667547</v>
      </c>
      <c r="M6339" s="3">
        <f t="shared" si="1084"/>
        <v>0</v>
      </c>
      <c r="N6339" s="2">
        <f t="shared" si="1089"/>
        <v>-37.436674595846149</v>
      </c>
      <c r="O6339" s="2">
        <f>IF('PV model'!$B$2&gt;0, 180-N6339,IF('PV model'!$B$2&lt;0,0-N6339,N6339))</f>
        <v>217.43667459584614</v>
      </c>
      <c r="P6339" s="2">
        <f>ABS(O6339-'PV model'!$B$5)</f>
        <v>12.436674595846142</v>
      </c>
      <c r="Q6339" s="3">
        <f t="shared" si="1085"/>
        <v>118.83290004966754</v>
      </c>
      <c r="R6339" s="3">
        <f t="shared" si="1090"/>
        <v>0</v>
      </c>
      <c r="S6339" s="3">
        <f t="shared" si="1086"/>
        <v>0</v>
      </c>
      <c r="T6339" s="3">
        <f>(0.5*(1-COS(RADIANS(90-$X$3)))*(D6339+E6339)*'PV model'!$B$4)</f>
        <v>0</v>
      </c>
      <c r="U6339" s="3">
        <f t="shared" si="1091"/>
        <v>0</v>
      </c>
      <c r="V6339" s="3">
        <f>('PV model'!$B$13*(U6339/1000)*(1-'PV model'!$B$14*((20+C6339)-25))*'PV model'!$B$10)/'PV model'!$B$12</f>
        <v>0</v>
      </c>
    </row>
    <row r="6340" spans="1:22" x14ac:dyDescent="0.2">
      <c r="A6340" s="10">
        <f t="shared" si="1094"/>
        <v>264</v>
      </c>
      <c r="B6340" s="10">
        <f t="shared" si="1092"/>
        <v>23</v>
      </c>
      <c r="C6340" s="23">
        <v>13.1</v>
      </c>
      <c r="D6340" s="24">
        <v>0</v>
      </c>
      <c r="E6340" s="24">
        <v>0</v>
      </c>
      <c r="F6340" s="48"/>
      <c r="G6340" s="48"/>
      <c r="H6340" s="1">
        <f t="shared" si="1093"/>
        <v>-0.19788811139519741</v>
      </c>
      <c r="I6340" s="1">
        <f t="shared" si="1087"/>
        <v>7.8943347143410607</v>
      </c>
      <c r="J6340" s="4">
        <f>B6340+('PV model'!$B$3/15)+(I6340/60)</f>
        <v>22.85490557857235</v>
      </c>
      <c r="K6340" s="2">
        <f t="shared" si="1088"/>
        <v>-162.82358367858524</v>
      </c>
      <c r="L6340" s="2">
        <f>DEGREES(ASIN((((COS(RADIANS('PV model'!$B$2))*COS(RADIANS(H6340))*COS(RADIANS(K6340)))+(SIN(RADIANS('PV model'!$B$2))*SIN(RADIANS(H6340)))))))</f>
        <v>-32.95551035453196</v>
      </c>
      <c r="M6340" s="3">
        <f t="shared" si="1084"/>
        <v>0</v>
      </c>
      <c r="N6340" s="2">
        <f t="shared" si="1089"/>
        <v>-20.606209127769805</v>
      </c>
      <c r="O6340" s="2">
        <f>IF('PV model'!$B$2&gt;0, 180-N6340,IF('PV model'!$B$2&lt;0,0-N6340,N6340))</f>
        <v>200.6062091277698</v>
      </c>
      <c r="P6340" s="2">
        <f>ABS(O6340-'PV model'!$B$5)</f>
        <v>4.3937908722301984</v>
      </c>
      <c r="Q6340" s="3">
        <f t="shared" si="1085"/>
        <v>122.95551035453197</v>
      </c>
      <c r="R6340" s="3">
        <f t="shared" si="1090"/>
        <v>0</v>
      </c>
      <c r="S6340" s="3">
        <f t="shared" si="1086"/>
        <v>0</v>
      </c>
      <c r="T6340" s="3">
        <f>(0.5*(1-COS(RADIANS(90-$X$3)))*(D6340+E6340)*'PV model'!$B$4)</f>
        <v>0</v>
      </c>
      <c r="U6340" s="3">
        <f t="shared" si="1091"/>
        <v>0</v>
      </c>
      <c r="V6340" s="3">
        <f>('PV model'!$B$13*(U6340/1000)*(1-'PV model'!$B$14*((20+C6340)-25))*'PV model'!$B$10)/'PV model'!$B$12</f>
        <v>0</v>
      </c>
    </row>
    <row r="6341" spans="1:22" x14ac:dyDescent="0.2">
      <c r="A6341" s="10">
        <f t="shared" si="1094"/>
        <v>264</v>
      </c>
      <c r="B6341" s="10">
        <f t="shared" si="1092"/>
        <v>24</v>
      </c>
      <c r="C6341" s="23">
        <v>13.1</v>
      </c>
      <c r="D6341" s="24">
        <v>0</v>
      </c>
      <c r="E6341" s="24">
        <v>0</v>
      </c>
      <c r="F6341" s="48"/>
      <c r="G6341" s="48"/>
      <c r="H6341" s="1">
        <f t="shared" si="1093"/>
        <v>-0.19788811139519741</v>
      </c>
      <c r="I6341" s="1">
        <f t="shared" si="1087"/>
        <v>7.8943347143410607</v>
      </c>
      <c r="J6341" s="4">
        <f>B6341+('PV model'!$B$3/15)+(I6341/60)</f>
        <v>23.85490557857235</v>
      </c>
      <c r="K6341" s="2">
        <f t="shared" si="1088"/>
        <v>-177.82358367858524</v>
      </c>
      <c r="L6341" s="2">
        <f>DEGREES(ASIN((((COS(RADIANS('PV model'!$B$2))*COS(RADIANS(H6341))*COS(RADIANS(K6341)))+(SIN(RADIANS('PV model'!$B$2))*SIN(RADIANS(H6341)))))))</f>
        <v>-34.669419200166182</v>
      </c>
      <c r="M6341" s="3">
        <f t="shared" si="1084"/>
        <v>0</v>
      </c>
      <c r="N6341" s="2">
        <f t="shared" si="1089"/>
        <v>-2.6465558201580452</v>
      </c>
      <c r="O6341" s="2">
        <f>IF('PV model'!$B$2&gt;0, 180-N6341,IF('PV model'!$B$2&lt;0,0-N6341,N6341))</f>
        <v>182.64655582015806</v>
      </c>
      <c r="P6341" s="2">
        <f>ABS(O6341-'PV model'!$B$5)</f>
        <v>22.353444179841944</v>
      </c>
      <c r="Q6341" s="3">
        <f t="shared" si="1085"/>
        <v>124.6694192001662</v>
      </c>
      <c r="R6341" s="3">
        <f t="shared" si="1090"/>
        <v>0</v>
      </c>
      <c r="S6341" s="3">
        <f t="shared" si="1086"/>
        <v>0</v>
      </c>
      <c r="T6341" s="3">
        <f>(0.5*(1-COS(RADIANS(90-$X$3)))*(D6341+E6341)*'PV model'!$B$4)</f>
        <v>0</v>
      </c>
      <c r="U6341" s="3">
        <f t="shared" si="1091"/>
        <v>0</v>
      </c>
      <c r="V6341" s="3">
        <f>('PV model'!$B$13*(U6341/1000)*(1-'PV model'!$B$14*((20+C6341)-25))*'PV model'!$B$10)/'PV model'!$B$12</f>
        <v>0</v>
      </c>
    </row>
    <row r="6342" spans="1:22" x14ac:dyDescent="0.2">
      <c r="A6342" s="10">
        <f t="shared" si="1094"/>
        <v>265</v>
      </c>
      <c r="B6342" s="10">
        <f t="shared" si="1092"/>
        <v>1</v>
      </c>
      <c r="C6342" s="23">
        <v>13.1</v>
      </c>
      <c r="D6342" s="24">
        <v>0</v>
      </c>
      <c r="E6342" s="24">
        <v>0</v>
      </c>
      <c r="F6342" s="48"/>
      <c r="G6342" s="48"/>
      <c r="H6342" s="1">
        <f t="shared" si="1093"/>
        <v>-0.60175526994028994</v>
      </c>
      <c r="I6342" s="1">
        <f t="shared" si="1087"/>
        <v>8.2571259328261544</v>
      </c>
      <c r="J6342" s="4">
        <f>B6342+('PV model'!$B$3/15)+(I6342/60)</f>
        <v>0.860952098880436</v>
      </c>
      <c r="K6342" s="2">
        <f t="shared" si="1088"/>
        <v>167.08571851679346</v>
      </c>
      <c r="L6342" s="2">
        <f>DEGREES(ASIN((((COS(RADIANS('PV model'!$B$2))*COS(RADIANS(H6342))*COS(RADIANS(K6342)))+(SIN(RADIANS('PV model'!$B$2))*SIN(RADIANS(H6342)))))))</f>
        <v>-34.104508620353634</v>
      </c>
      <c r="M6342" s="3">
        <f t="shared" ref="M6342:M6405" si="1095">IF(L6342&gt;0, L6342, 0)</f>
        <v>0</v>
      </c>
      <c r="N6342" s="2">
        <f t="shared" si="1089"/>
        <v>15.658257028491949</v>
      </c>
      <c r="O6342" s="2">
        <f>IF('PV model'!$B$2&gt;0, 180-N6342,IF('PV model'!$B$2&lt;0,0-N6342,N6342))</f>
        <v>164.34174297150804</v>
      </c>
      <c r="P6342" s="2">
        <f>ABS(O6342-'PV model'!$B$5)</f>
        <v>40.65825702849196</v>
      </c>
      <c r="Q6342" s="3">
        <f t="shared" ref="Q6342:Q6405" si="1096">DEGREES(ACOS((SIN(RADIANS(L6342))*COS(RADIANS(90-$X$3))+COS(RADIANS(L6342))*COS(RADIANS(P6342))*SIN(RADIANS(90-$X$3)))))</f>
        <v>124.10450862035363</v>
      </c>
      <c r="R6342" s="3">
        <f t="shared" si="1090"/>
        <v>0</v>
      </c>
      <c r="S6342" s="3">
        <f t="shared" ref="S6342:S6405" si="1097">IF($Z$3=TRUE, IF(E6342=0,0,E6342*(0.5*(1+COS(RADIANS(90-$X$3))*(1+(1-(E6342^2/(D6342+E6342)^2))*(SIN(RADIANS(0.5*$X$3))^3)))*(1+(1-(E6342^2/(D6342+E6342)^2))*(COS(RADIANS(Q6342))^2)*(SIN(RADIANS(90-L6342))^3)))), IF(E6342=0,0,E6342*(0.5*(1+COS(RADIANS(90-$X$3))))))</f>
        <v>0</v>
      </c>
      <c r="T6342" s="3">
        <f>(0.5*(1-COS(RADIANS(90-$X$3)))*(D6342+E6342)*'PV model'!$B$4)</f>
        <v>0</v>
      </c>
      <c r="U6342" s="3">
        <f t="shared" si="1091"/>
        <v>0</v>
      </c>
      <c r="V6342" s="3">
        <f>('PV model'!$B$13*(U6342/1000)*(1-'PV model'!$B$14*((20+C6342)-25))*'PV model'!$B$10)/'PV model'!$B$12</f>
        <v>0</v>
      </c>
    </row>
    <row r="6343" spans="1:22" x14ac:dyDescent="0.2">
      <c r="A6343" s="10">
        <f t="shared" si="1094"/>
        <v>265</v>
      </c>
      <c r="B6343" s="10">
        <f t="shared" si="1092"/>
        <v>2</v>
      </c>
      <c r="C6343" s="23">
        <v>12.9</v>
      </c>
      <c r="D6343" s="24">
        <v>0</v>
      </c>
      <c r="E6343" s="24">
        <v>0</v>
      </c>
      <c r="F6343" s="48"/>
      <c r="G6343" s="48"/>
      <c r="H6343" s="1">
        <f t="shared" si="1093"/>
        <v>-0.60175526994028994</v>
      </c>
      <c r="I6343" s="1">
        <f t="shared" ref="I6343:I6406" si="1098">9.87*SIN(RADIANS(1.978*A6343-160.22))-7.53*COS(RADIANS(0.989*A6343-80.11))-1.5*SIN((RADIANS(0.989*A6343-80.11)))</f>
        <v>8.2571259328261544</v>
      </c>
      <c r="J6343" s="4">
        <f>B6343+('PV model'!$B$3/15)+(I6343/60)</f>
        <v>1.860952098880436</v>
      </c>
      <c r="K6343" s="2">
        <f t="shared" ref="K6343:K6406" si="1099">15*(12-J6343)</f>
        <v>152.08571851679346</v>
      </c>
      <c r="L6343" s="2">
        <f>DEGREES(ASIN((((COS(RADIANS('PV model'!$B$2))*COS(RADIANS(H6343))*COS(RADIANS(K6343)))+(SIN(RADIANS('PV model'!$B$2))*SIN(RADIANS(H6343)))))))</f>
        <v>-30.606029967444801</v>
      </c>
      <c r="M6343" s="3">
        <f t="shared" si="1095"/>
        <v>0</v>
      </c>
      <c r="N6343" s="2">
        <f t="shared" ref="N6343:N6406" si="1100">DEGREES(ASIN((COS(RADIANS(H6343))*SIN(RADIANS(K6343)))/COS(RADIANS(L6343))))</f>
        <v>32.949193832734963</v>
      </c>
      <c r="O6343" s="2">
        <f>IF('PV model'!$B$2&gt;0, 180-N6343,IF('PV model'!$B$2&lt;0,0-N6343,N6343))</f>
        <v>147.05080616726502</v>
      </c>
      <c r="P6343" s="2">
        <f>ABS(O6343-'PV model'!$B$5)</f>
        <v>57.949193832734977</v>
      </c>
      <c r="Q6343" s="3">
        <f t="shared" si="1096"/>
        <v>120.60602996744481</v>
      </c>
      <c r="R6343" s="3">
        <f t="shared" ref="R6343:R6406" si="1101">IF(D6343=0,0,D6343*COS(RADIANS(Q6343))/SIN(RADIANS(L6343)))</f>
        <v>0</v>
      </c>
      <c r="S6343" s="3">
        <f t="shared" si="1097"/>
        <v>0</v>
      </c>
      <c r="T6343" s="3">
        <f>(0.5*(1-COS(RADIANS(90-$X$3)))*(D6343+E6343)*'PV model'!$B$4)</f>
        <v>0</v>
      </c>
      <c r="U6343" s="3">
        <f t="shared" ref="U6343:U6406" si="1102">R6343+S6343+T6343</f>
        <v>0</v>
      </c>
      <c r="V6343" s="3">
        <f>('PV model'!$B$13*(U6343/1000)*(1-'PV model'!$B$14*((20+C6343)-25))*'PV model'!$B$10)/'PV model'!$B$12</f>
        <v>0</v>
      </c>
    </row>
    <row r="6344" spans="1:22" x14ac:dyDescent="0.2">
      <c r="A6344" s="10">
        <f t="shared" si="1094"/>
        <v>265</v>
      </c>
      <c r="B6344" s="10">
        <f t="shared" ref="B6344:B6407" si="1103">IF(B6343&lt;24,B6343+1,1)</f>
        <v>3</v>
      </c>
      <c r="C6344" s="23">
        <v>12.4</v>
      </c>
      <c r="D6344" s="24">
        <v>0</v>
      </c>
      <c r="E6344" s="24">
        <v>0</v>
      </c>
      <c r="F6344" s="48"/>
      <c r="G6344" s="48"/>
      <c r="H6344" s="1">
        <f t="shared" ref="H6344:H6407" si="1104">(23.465*SIN(RADIANS(280.1+0.9863*A6344)))</f>
        <v>-0.60175526994028994</v>
      </c>
      <c r="I6344" s="1">
        <f t="shared" si="1098"/>
        <v>8.2571259328261544</v>
      </c>
      <c r="J6344" s="4">
        <f>B6344+('PV model'!$B$3/15)+(I6344/60)</f>
        <v>2.8609520988804356</v>
      </c>
      <c r="K6344" s="2">
        <f t="shared" si="1099"/>
        <v>137.08571851679346</v>
      </c>
      <c r="L6344" s="2">
        <f>DEGREES(ASIN((((COS(RADIANS('PV model'!$B$2))*COS(RADIANS(H6344))*COS(RADIANS(K6344)))+(SIN(RADIANS('PV model'!$B$2))*SIN(RADIANS(H6344)))))))</f>
        <v>-25.052794448304088</v>
      </c>
      <c r="M6344" s="3">
        <f t="shared" si="1095"/>
        <v>0</v>
      </c>
      <c r="N6344" s="2">
        <f t="shared" si="1100"/>
        <v>48.727049369248128</v>
      </c>
      <c r="O6344" s="2">
        <f>IF('PV model'!$B$2&gt;0, 180-N6344,IF('PV model'!$B$2&lt;0,0-N6344,N6344))</f>
        <v>131.27295063075186</v>
      </c>
      <c r="P6344" s="2">
        <f>ABS(O6344-'PV model'!$B$5)</f>
        <v>73.727049369248135</v>
      </c>
      <c r="Q6344" s="3">
        <f t="shared" si="1096"/>
        <v>115.0527944483041</v>
      </c>
      <c r="R6344" s="3">
        <f t="shared" si="1101"/>
        <v>0</v>
      </c>
      <c r="S6344" s="3">
        <f t="shared" si="1097"/>
        <v>0</v>
      </c>
      <c r="T6344" s="3">
        <f>(0.5*(1-COS(RADIANS(90-$X$3)))*(D6344+E6344)*'PV model'!$B$4)</f>
        <v>0</v>
      </c>
      <c r="U6344" s="3">
        <f t="shared" si="1102"/>
        <v>0</v>
      </c>
      <c r="V6344" s="3">
        <f>('PV model'!$B$13*(U6344/1000)*(1-'PV model'!$B$14*((20+C6344)-25))*'PV model'!$B$10)/'PV model'!$B$12</f>
        <v>0</v>
      </c>
    </row>
    <row r="6345" spans="1:22" x14ac:dyDescent="0.2">
      <c r="A6345" s="10">
        <f t="shared" si="1094"/>
        <v>265</v>
      </c>
      <c r="B6345" s="10">
        <f t="shared" si="1103"/>
        <v>4</v>
      </c>
      <c r="C6345" s="23">
        <v>12.1</v>
      </c>
      <c r="D6345" s="24">
        <v>0</v>
      </c>
      <c r="E6345" s="24">
        <v>0</v>
      </c>
      <c r="F6345" s="48"/>
      <c r="G6345" s="48"/>
      <c r="H6345" s="1">
        <f t="shared" si="1104"/>
        <v>-0.60175526994028994</v>
      </c>
      <c r="I6345" s="1">
        <f t="shared" si="1098"/>
        <v>8.2571259328261544</v>
      </c>
      <c r="J6345" s="4">
        <f>B6345+('PV model'!$B$3/15)+(I6345/60)</f>
        <v>3.8609520988804356</v>
      </c>
      <c r="K6345" s="2">
        <f t="shared" si="1099"/>
        <v>122.08571851679346</v>
      </c>
      <c r="L6345" s="2">
        <f>DEGREES(ASIN((((COS(RADIANS('PV model'!$B$2))*COS(RADIANS(H6345))*COS(RADIANS(K6345)))+(SIN(RADIANS('PV model'!$B$2))*SIN(RADIANS(H6345)))))))</f>
        <v>-18.02949760844955</v>
      </c>
      <c r="M6345" s="3">
        <f t="shared" si="1095"/>
        <v>0</v>
      </c>
      <c r="N6345" s="2">
        <f t="shared" si="1100"/>
        <v>62.993620232461474</v>
      </c>
      <c r="O6345" s="2">
        <f>IF('PV model'!$B$2&gt;0, 180-N6345,IF('PV model'!$B$2&lt;0,0-N6345,N6345))</f>
        <v>117.00637976753853</v>
      </c>
      <c r="P6345" s="2">
        <f>ABS(O6345-'PV model'!$B$5)</f>
        <v>87.993620232461467</v>
      </c>
      <c r="Q6345" s="3">
        <f t="shared" si="1096"/>
        <v>108.02949760844955</v>
      </c>
      <c r="R6345" s="3">
        <f t="shared" si="1101"/>
        <v>0</v>
      </c>
      <c r="S6345" s="3">
        <f t="shared" si="1097"/>
        <v>0</v>
      </c>
      <c r="T6345" s="3">
        <f>(0.5*(1-COS(RADIANS(90-$X$3)))*(D6345+E6345)*'PV model'!$B$4)</f>
        <v>0</v>
      </c>
      <c r="U6345" s="3">
        <f t="shared" si="1102"/>
        <v>0</v>
      </c>
      <c r="V6345" s="3">
        <f>('PV model'!$B$13*(U6345/1000)*(1-'PV model'!$B$14*((20+C6345)-25))*'PV model'!$B$10)/'PV model'!$B$12</f>
        <v>0</v>
      </c>
    </row>
    <row r="6346" spans="1:22" x14ac:dyDescent="0.2">
      <c r="A6346" s="10">
        <f t="shared" si="1094"/>
        <v>265</v>
      </c>
      <c r="B6346" s="10">
        <f t="shared" si="1103"/>
        <v>5</v>
      </c>
      <c r="C6346" s="23">
        <v>12.1</v>
      </c>
      <c r="D6346" s="24">
        <v>0</v>
      </c>
      <c r="E6346" s="24">
        <v>0</v>
      </c>
      <c r="F6346" s="48"/>
      <c r="G6346" s="48"/>
      <c r="H6346" s="1">
        <f t="shared" si="1104"/>
        <v>-0.60175526994028994</v>
      </c>
      <c r="I6346" s="1">
        <f t="shared" si="1098"/>
        <v>8.2571259328261544</v>
      </c>
      <c r="J6346" s="4">
        <f>B6346+('PV model'!$B$3/15)+(I6346/60)</f>
        <v>4.8609520988804364</v>
      </c>
      <c r="K6346" s="2">
        <f t="shared" si="1099"/>
        <v>107.08571851679345</v>
      </c>
      <c r="L6346" s="2">
        <f>DEGREES(ASIN((((COS(RADIANS('PV model'!$B$2))*COS(RADIANS(H6346))*COS(RADIANS(K6346)))+(SIN(RADIANS('PV model'!$B$2))*SIN(RADIANS(H6346)))))))</f>
        <v>-10.082002401530556</v>
      </c>
      <c r="M6346" s="3">
        <f t="shared" si="1095"/>
        <v>0</v>
      </c>
      <c r="N6346" s="2">
        <f t="shared" si="1100"/>
        <v>76.121011310267733</v>
      </c>
      <c r="O6346" s="2">
        <f>IF('PV model'!$B$2&gt;0, 180-N6346,IF('PV model'!$B$2&lt;0,0-N6346,N6346))</f>
        <v>103.87898868973227</v>
      </c>
      <c r="P6346" s="2">
        <f>ABS(O6346-'PV model'!$B$5)</f>
        <v>101.12101131026773</v>
      </c>
      <c r="Q6346" s="3">
        <f t="shared" si="1096"/>
        <v>100.08200240153056</v>
      </c>
      <c r="R6346" s="3">
        <f t="shared" si="1101"/>
        <v>0</v>
      </c>
      <c r="S6346" s="3">
        <f t="shared" si="1097"/>
        <v>0</v>
      </c>
      <c r="T6346" s="3">
        <f>(0.5*(1-COS(RADIANS(90-$X$3)))*(D6346+E6346)*'PV model'!$B$4)</f>
        <v>0</v>
      </c>
      <c r="U6346" s="3">
        <f t="shared" si="1102"/>
        <v>0</v>
      </c>
      <c r="V6346" s="3">
        <f>('PV model'!$B$13*(U6346/1000)*(1-'PV model'!$B$14*((20+C6346)-25))*'PV model'!$B$10)/'PV model'!$B$12</f>
        <v>0</v>
      </c>
    </row>
    <row r="6347" spans="1:22" x14ac:dyDescent="0.2">
      <c r="A6347" s="10">
        <f t="shared" si="1094"/>
        <v>265</v>
      </c>
      <c r="B6347" s="10">
        <f t="shared" si="1103"/>
        <v>6</v>
      </c>
      <c r="C6347" s="23">
        <v>12.2</v>
      </c>
      <c r="D6347" s="24">
        <v>0</v>
      </c>
      <c r="E6347" s="24">
        <v>0</v>
      </c>
      <c r="F6347" s="48"/>
      <c r="G6347" s="48"/>
      <c r="H6347" s="1">
        <f t="shared" si="1104"/>
        <v>-0.60175526994028994</v>
      </c>
      <c r="I6347" s="1">
        <f t="shared" si="1098"/>
        <v>8.2571259328261544</v>
      </c>
      <c r="J6347" s="4">
        <f>B6347+('PV model'!$B$3/15)+(I6347/60)</f>
        <v>5.8609520988804364</v>
      </c>
      <c r="K6347" s="2">
        <f t="shared" si="1099"/>
        <v>92.085718516793449</v>
      </c>
      <c r="L6347" s="2">
        <f>DEGREES(ASIN((((COS(RADIANS('PV model'!$B$2))*COS(RADIANS(H6347))*COS(RADIANS(K6347)))+(SIN(RADIANS('PV model'!$B$2))*SIN(RADIANS(H6347)))))))</f>
        <v>-1.6771906135774706</v>
      </c>
      <c r="M6347" s="3">
        <f t="shared" si="1095"/>
        <v>0</v>
      </c>
      <c r="N6347" s="2">
        <f t="shared" si="1100"/>
        <v>88.621687449877001</v>
      </c>
      <c r="O6347" s="2">
        <f>IF('PV model'!$B$2&gt;0, 180-N6347,IF('PV model'!$B$2&lt;0,0-N6347,N6347))</f>
        <v>91.378312550122999</v>
      </c>
      <c r="P6347" s="2">
        <f>ABS(O6347-'PV model'!$B$5)</f>
        <v>113.621687449877</v>
      </c>
      <c r="Q6347" s="3">
        <f t="shared" si="1096"/>
        <v>91.67719061357748</v>
      </c>
      <c r="R6347" s="3">
        <f t="shared" si="1101"/>
        <v>0</v>
      </c>
      <c r="S6347" s="3">
        <f t="shared" si="1097"/>
        <v>0</v>
      </c>
      <c r="T6347" s="3">
        <f>(0.5*(1-COS(RADIANS(90-$X$3)))*(D6347+E6347)*'PV model'!$B$4)</f>
        <v>0</v>
      </c>
      <c r="U6347" s="3">
        <f t="shared" si="1102"/>
        <v>0</v>
      </c>
      <c r="V6347" s="3">
        <f>('PV model'!$B$13*(U6347/1000)*(1-'PV model'!$B$14*((20+C6347)-25))*'PV model'!$B$10)/'PV model'!$B$12</f>
        <v>0</v>
      </c>
    </row>
    <row r="6348" spans="1:22" x14ac:dyDescent="0.2">
      <c r="A6348" s="10">
        <f t="shared" si="1094"/>
        <v>265</v>
      </c>
      <c r="B6348" s="10">
        <f t="shared" si="1103"/>
        <v>7</v>
      </c>
      <c r="C6348" s="23">
        <v>12.4</v>
      </c>
      <c r="D6348" s="24">
        <v>0</v>
      </c>
      <c r="E6348" s="24">
        <v>4.41</v>
      </c>
      <c r="F6348" s="48"/>
      <c r="G6348" s="48"/>
      <c r="H6348" s="1">
        <f t="shared" si="1104"/>
        <v>-0.60175526994028994</v>
      </c>
      <c r="I6348" s="1">
        <f t="shared" si="1098"/>
        <v>8.2571259328261544</v>
      </c>
      <c r="J6348" s="4">
        <f>B6348+('PV model'!$B$3/15)+(I6348/60)</f>
        <v>6.8609520988804364</v>
      </c>
      <c r="K6348" s="2">
        <f t="shared" si="1099"/>
        <v>77.085718516793449</v>
      </c>
      <c r="L6348" s="2">
        <f>DEGREES(ASIN((((COS(RADIANS('PV model'!$B$2))*COS(RADIANS(H6348))*COS(RADIANS(K6348)))+(SIN(RADIANS('PV model'!$B$2))*SIN(RADIANS(H6348)))))))</f>
        <v>6.7723966186607214</v>
      </c>
      <c r="M6348" s="3">
        <f t="shared" si="1095"/>
        <v>6.7723966186607214</v>
      </c>
      <c r="N6348" s="2">
        <f t="shared" si="1100"/>
        <v>78.961946770822848</v>
      </c>
      <c r="O6348" s="2">
        <f>IF('PV model'!$B$2&gt;0, 180-N6348,IF('PV model'!$B$2&lt;0,0-N6348,N6348))</f>
        <v>101.03805322917715</v>
      </c>
      <c r="P6348" s="2">
        <f>ABS(O6348-'PV model'!$B$5)</f>
        <v>103.96194677082285</v>
      </c>
      <c r="Q6348" s="3">
        <f t="shared" si="1096"/>
        <v>83.227603381339279</v>
      </c>
      <c r="R6348" s="3">
        <f t="shared" si="1101"/>
        <v>0</v>
      </c>
      <c r="S6348" s="3">
        <f t="shared" si="1097"/>
        <v>4.41</v>
      </c>
      <c r="T6348" s="3">
        <f>(0.5*(1-COS(RADIANS(90-$X$3)))*(D6348+E6348)*'PV model'!$B$4)</f>
        <v>0</v>
      </c>
      <c r="U6348" s="3">
        <f t="shared" si="1102"/>
        <v>4.41</v>
      </c>
      <c r="V6348" s="3">
        <f>('PV model'!$B$13*(U6348/1000)*(1-'PV model'!$B$14*((20+C6348)-25))*'PV model'!$B$10)/'PV model'!$B$12</f>
        <v>0.42777522144000002</v>
      </c>
    </row>
    <row r="6349" spans="1:22" x14ac:dyDescent="0.2">
      <c r="A6349" s="10">
        <f t="shared" si="1094"/>
        <v>265</v>
      </c>
      <c r="B6349" s="10">
        <f t="shared" si="1103"/>
        <v>8</v>
      </c>
      <c r="C6349" s="23">
        <v>12.4</v>
      </c>
      <c r="D6349" s="24">
        <v>0</v>
      </c>
      <c r="E6349" s="24">
        <v>28.224</v>
      </c>
      <c r="F6349" s="48"/>
      <c r="G6349" s="48"/>
      <c r="H6349" s="1">
        <f t="shared" si="1104"/>
        <v>-0.60175526994028994</v>
      </c>
      <c r="I6349" s="1">
        <f t="shared" si="1098"/>
        <v>8.2571259328261544</v>
      </c>
      <c r="J6349" s="4">
        <f>B6349+('PV model'!$B$3/15)+(I6349/60)</f>
        <v>7.8609520988804364</v>
      </c>
      <c r="K6349" s="2">
        <f t="shared" si="1099"/>
        <v>62.085718516793456</v>
      </c>
      <c r="L6349" s="2">
        <f>DEGREES(ASIN((((COS(RADIANS('PV model'!$B$2))*COS(RADIANS(H6349))*COS(RADIANS(K6349)))+(SIN(RADIANS('PV model'!$B$2))*SIN(RADIANS(H6349)))))))</f>
        <v>14.862081518188962</v>
      </c>
      <c r="M6349" s="3">
        <f t="shared" si="1095"/>
        <v>14.862081518188962</v>
      </c>
      <c r="N6349" s="2">
        <f t="shared" si="1100"/>
        <v>66.090007551602596</v>
      </c>
      <c r="O6349" s="2">
        <f>IF('PV model'!$B$2&gt;0, 180-N6349,IF('PV model'!$B$2&lt;0,0-N6349,N6349))</f>
        <v>113.9099924483974</v>
      </c>
      <c r="P6349" s="2">
        <f>ABS(O6349-'PV model'!$B$5)</f>
        <v>91.090007551602596</v>
      </c>
      <c r="Q6349" s="3">
        <f t="shared" si="1096"/>
        <v>75.137918481811042</v>
      </c>
      <c r="R6349" s="3">
        <f t="shared" si="1101"/>
        <v>0</v>
      </c>
      <c r="S6349" s="3">
        <f t="shared" si="1097"/>
        <v>28.224</v>
      </c>
      <c r="T6349" s="3">
        <f>(0.5*(1-COS(RADIANS(90-$X$3)))*(D6349+E6349)*'PV model'!$B$4)</f>
        <v>0</v>
      </c>
      <c r="U6349" s="3">
        <f t="shared" si="1102"/>
        <v>28.224</v>
      </c>
      <c r="V6349" s="3">
        <f>('PV model'!$B$13*(U6349/1000)*(1-'PV model'!$B$14*((20+C6349)-25))*'PV model'!$B$10)/'PV model'!$B$12</f>
        <v>2.7377614172159999</v>
      </c>
    </row>
    <row r="6350" spans="1:22" x14ac:dyDescent="0.2">
      <c r="A6350" s="10">
        <f t="shared" si="1094"/>
        <v>265</v>
      </c>
      <c r="B6350" s="10">
        <f t="shared" si="1103"/>
        <v>9</v>
      </c>
      <c r="C6350" s="23">
        <v>12.5</v>
      </c>
      <c r="D6350" s="24">
        <v>0</v>
      </c>
      <c r="E6350" s="24">
        <v>61.739999999999995</v>
      </c>
      <c r="F6350" s="48"/>
      <c r="G6350" s="48"/>
      <c r="H6350" s="1">
        <f t="shared" si="1104"/>
        <v>-0.60175526994028994</v>
      </c>
      <c r="I6350" s="1">
        <f t="shared" si="1098"/>
        <v>8.2571259328261544</v>
      </c>
      <c r="J6350" s="4">
        <f>B6350+('PV model'!$B$3/15)+(I6350/60)</f>
        <v>8.8609520988804356</v>
      </c>
      <c r="K6350" s="2">
        <f t="shared" si="1099"/>
        <v>47.085718516793463</v>
      </c>
      <c r="L6350" s="2">
        <f>DEGREES(ASIN((((COS(RADIANS('PV model'!$B$2))*COS(RADIANS(H6350))*COS(RADIANS(K6350)))+(SIN(RADIANS('PV model'!$B$2))*SIN(RADIANS(H6350)))))))</f>
        <v>22.147445109798948</v>
      </c>
      <c r="M6350" s="3">
        <f t="shared" si="1095"/>
        <v>22.147445109798948</v>
      </c>
      <c r="N6350" s="2">
        <f t="shared" si="1100"/>
        <v>52.248268559032596</v>
      </c>
      <c r="O6350" s="2">
        <f>IF('PV model'!$B$2&gt;0, 180-N6350,IF('PV model'!$B$2&lt;0,0-N6350,N6350))</f>
        <v>127.7517314409674</v>
      </c>
      <c r="P6350" s="2">
        <f>ABS(O6350-'PV model'!$B$5)</f>
        <v>77.248268559032596</v>
      </c>
      <c r="Q6350" s="3">
        <f t="shared" si="1096"/>
        <v>67.852554890201048</v>
      </c>
      <c r="R6350" s="3">
        <f t="shared" si="1101"/>
        <v>0</v>
      </c>
      <c r="S6350" s="3">
        <f t="shared" si="1097"/>
        <v>61.739999999999995</v>
      </c>
      <c r="T6350" s="3">
        <f>(0.5*(1-COS(RADIANS(90-$X$3)))*(D6350+E6350)*'PV model'!$B$4)</f>
        <v>0</v>
      </c>
      <c r="U6350" s="3">
        <f t="shared" si="1102"/>
        <v>61.739999999999995</v>
      </c>
      <c r="V6350" s="3">
        <f>('PV model'!$B$13*(U6350/1000)*(1-'PV model'!$B$14*((20+C6350)-25))*'PV model'!$B$10)/'PV model'!$B$12</f>
        <v>5.9863844879999988</v>
      </c>
    </row>
    <row r="6351" spans="1:22" x14ac:dyDescent="0.2">
      <c r="A6351" s="10">
        <f t="shared" si="1094"/>
        <v>265</v>
      </c>
      <c r="B6351" s="10">
        <f t="shared" si="1103"/>
        <v>10</v>
      </c>
      <c r="C6351" s="23">
        <v>12.5</v>
      </c>
      <c r="D6351" s="24">
        <v>0</v>
      </c>
      <c r="E6351" s="24">
        <v>94.374000000000009</v>
      </c>
      <c r="F6351" s="48"/>
      <c r="G6351" s="48"/>
      <c r="H6351" s="1">
        <f t="shared" si="1104"/>
        <v>-0.60175526994028994</v>
      </c>
      <c r="I6351" s="1">
        <f t="shared" si="1098"/>
        <v>8.2571259328261544</v>
      </c>
      <c r="J6351" s="4">
        <f>B6351+('PV model'!$B$3/15)+(I6351/60)</f>
        <v>9.8609520988804356</v>
      </c>
      <c r="K6351" s="2">
        <f t="shared" si="1099"/>
        <v>32.085718516793463</v>
      </c>
      <c r="L6351" s="2">
        <f>DEGREES(ASIN((((COS(RADIANS('PV model'!$B$2))*COS(RADIANS(H6351))*COS(RADIANS(K6351)))+(SIN(RADIANS('PV model'!$B$2))*SIN(RADIANS(H6351)))))))</f>
        <v>28.11276270052792</v>
      </c>
      <c r="M6351" s="3">
        <f t="shared" si="1095"/>
        <v>28.11276270052792</v>
      </c>
      <c r="N6351" s="2">
        <f t="shared" si="1100"/>
        <v>37.027991086849731</v>
      </c>
      <c r="O6351" s="2">
        <f>IF('PV model'!$B$2&gt;0, 180-N6351,IF('PV model'!$B$2&lt;0,0-N6351,N6351))</f>
        <v>142.97200891315026</v>
      </c>
      <c r="P6351" s="2">
        <f>ABS(O6351-'PV model'!$B$5)</f>
        <v>62.027991086849738</v>
      </c>
      <c r="Q6351" s="3">
        <f t="shared" si="1096"/>
        <v>61.887237299472069</v>
      </c>
      <c r="R6351" s="3">
        <f t="shared" si="1101"/>
        <v>0</v>
      </c>
      <c r="S6351" s="3">
        <f t="shared" si="1097"/>
        <v>94.374000000000009</v>
      </c>
      <c r="T6351" s="3">
        <f>(0.5*(1-COS(RADIANS(90-$X$3)))*(D6351+E6351)*'PV model'!$B$4)</f>
        <v>0</v>
      </c>
      <c r="U6351" s="3">
        <f t="shared" si="1102"/>
        <v>94.374000000000009</v>
      </c>
      <c r="V6351" s="3">
        <f>('PV model'!$B$13*(U6351/1000)*(1-'PV model'!$B$14*((20+C6351)-25))*'PV model'!$B$10)/'PV model'!$B$12</f>
        <v>9.1506162888000002</v>
      </c>
    </row>
    <row r="6352" spans="1:22" x14ac:dyDescent="0.2">
      <c r="A6352" s="10">
        <f t="shared" si="1094"/>
        <v>265</v>
      </c>
      <c r="B6352" s="10">
        <f t="shared" si="1103"/>
        <v>11</v>
      </c>
      <c r="C6352" s="23">
        <v>12.3</v>
      </c>
      <c r="D6352" s="24">
        <v>0</v>
      </c>
      <c r="E6352" s="24">
        <v>119.952</v>
      </c>
      <c r="F6352" s="48"/>
      <c r="G6352" s="48"/>
      <c r="H6352" s="1">
        <f t="shared" si="1104"/>
        <v>-0.60175526994028994</v>
      </c>
      <c r="I6352" s="1">
        <f t="shared" si="1098"/>
        <v>8.2571259328261544</v>
      </c>
      <c r="J6352" s="4">
        <f>B6352+('PV model'!$B$3/15)+(I6352/60)</f>
        <v>10.860952098880436</v>
      </c>
      <c r="K6352" s="2">
        <f t="shared" si="1099"/>
        <v>17.085718516793467</v>
      </c>
      <c r="L6352" s="2">
        <f>DEGREES(ASIN((((COS(RADIANS('PV model'!$B$2))*COS(RADIANS(H6352))*COS(RADIANS(K6352)))+(SIN(RADIANS('PV model'!$B$2))*SIN(RADIANS(H6352)))))))</f>
        <v>32.189652318123066</v>
      </c>
      <c r="M6352" s="3">
        <f t="shared" si="1095"/>
        <v>32.189652318123066</v>
      </c>
      <c r="N6352" s="2">
        <f t="shared" si="1100"/>
        <v>20.312843223061027</v>
      </c>
      <c r="O6352" s="2">
        <f>IF('PV model'!$B$2&gt;0, 180-N6352,IF('PV model'!$B$2&lt;0,0-N6352,N6352))</f>
        <v>159.68715677693896</v>
      </c>
      <c r="P6352" s="2">
        <f>ABS(O6352-'PV model'!$B$5)</f>
        <v>45.312843223061037</v>
      </c>
      <c r="Q6352" s="3">
        <f t="shared" si="1096"/>
        <v>57.810347681876934</v>
      </c>
      <c r="R6352" s="3">
        <f t="shared" si="1101"/>
        <v>0</v>
      </c>
      <c r="S6352" s="3">
        <f t="shared" si="1097"/>
        <v>119.952</v>
      </c>
      <c r="T6352" s="3">
        <f>(0.5*(1-COS(RADIANS(90-$X$3)))*(D6352+E6352)*'PV model'!$B$4)</f>
        <v>0</v>
      </c>
      <c r="U6352" s="3">
        <f t="shared" si="1102"/>
        <v>119.952</v>
      </c>
      <c r="V6352" s="3">
        <f>('PV model'!$B$13*(U6352/1000)*(1-'PV model'!$B$14*((20+C6352)-25))*'PV model'!$B$10)/'PV model'!$B$12</f>
        <v>11.640282183936</v>
      </c>
    </row>
    <row r="6353" spans="1:22" x14ac:dyDescent="0.2">
      <c r="A6353" s="10">
        <f t="shared" si="1094"/>
        <v>265</v>
      </c>
      <c r="B6353" s="10">
        <f t="shared" si="1103"/>
        <v>12</v>
      </c>
      <c r="C6353" s="23">
        <v>12.2</v>
      </c>
      <c r="D6353" s="24">
        <v>0</v>
      </c>
      <c r="E6353" s="24">
        <v>134.06399999999999</v>
      </c>
      <c r="F6353" s="48"/>
      <c r="G6353" s="48"/>
      <c r="H6353" s="1">
        <f t="shared" si="1104"/>
        <v>-0.60175526994028994</v>
      </c>
      <c r="I6353" s="1">
        <f t="shared" si="1098"/>
        <v>8.2571259328261544</v>
      </c>
      <c r="J6353" s="4">
        <f>B6353+('PV model'!$B$3/15)+(I6353/60)</f>
        <v>11.860952098880436</v>
      </c>
      <c r="K6353" s="2">
        <f t="shared" si="1099"/>
        <v>2.0857185167934666</v>
      </c>
      <c r="L6353" s="2">
        <f>DEGREES(ASIN((((COS(RADIANS('PV model'!$B$2))*COS(RADIANS(H6353))*COS(RADIANS(K6353)))+(SIN(RADIANS('PV model'!$B$2))*SIN(RADIANS(H6353)))))))</f>
        <v>33.872347370288558</v>
      </c>
      <c r="M6353" s="3">
        <f t="shared" si="1095"/>
        <v>33.872347370288558</v>
      </c>
      <c r="N6353" s="2">
        <f t="shared" si="1100"/>
        <v>2.5121738319631715</v>
      </c>
      <c r="O6353" s="2">
        <f>IF('PV model'!$B$2&gt;0, 180-N6353,IF('PV model'!$B$2&lt;0,0-N6353,N6353))</f>
        <v>177.48782616803683</v>
      </c>
      <c r="P6353" s="2">
        <f>ABS(O6353-'PV model'!$B$5)</f>
        <v>27.512173831963167</v>
      </c>
      <c r="Q6353" s="3">
        <f t="shared" si="1096"/>
        <v>56.127652629711442</v>
      </c>
      <c r="R6353" s="3">
        <f t="shared" si="1101"/>
        <v>0</v>
      </c>
      <c r="S6353" s="3">
        <f t="shared" si="1097"/>
        <v>134.06399999999999</v>
      </c>
      <c r="T6353" s="3">
        <f>(0.5*(1-COS(RADIANS(90-$X$3)))*(D6353+E6353)*'PV model'!$B$4)</f>
        <v>0</v>
      </c>
      <c r="U6353" s="3">
        <f t="shared" si="1102"/>
        <v>134.06399999999999</v>
      </c>
      <c r="V6353" s="3">
        <f>('PV model'!$B$13*(U6353/1000)*(1-'PV model'!$B$14*((20+C6353)-25))*'PV model'!$B$10)/'PV model'!$B$12</f>
        <v>13.015087561727997</v>
      </c>
    </row>
    <row r="6354" spans="1:22" x14ac:dyDescent="0.2">
      <c r="A6354" s="10">
        <f t="shared" si="1094"/>
        <v>265</v>
      </c>
      <c r="B6354" s="10">
        <f t="shared" si="1103"/>
        <v>13</v>
      </c>
      <c r="C6354" s="23">
        <v>12</v>
      </c>
      <c r="D6354" s="24">
        <v>0</v>
      </c>
      <c r="E6354" s="24">
        <v>137.59200000000001</v>
      </c>
      <c r="F6354" s="48"/>
      <c r="G6354" s="48"/>
      <c r="H6354" s="1">
        <f t="shared" si="1104"/>
        <v>-0.60175526994028994</v>
      </c>
      <c r="I6354" s="1">
        <f t="shared" si="1098"/>
        <v>8.2571259328261544</v>
      </c>
      <c r="J6354" s="4">
        <f>B6354+('PV model'!$B$3/15)+(I6354/60)</f>
        <v>12.860952098880436</v>
      </c>
      <c r="K6354" s="2">
        <f t="shared" si="1099"/>
        <v>-12.914281483206533</v>
      </c>
      <c r="L6354" s="2">
        <f>DEGREES(ASIN((((COS(RADIANS('PV model'!$B$2))*COS(RADIANS(H6354))*COS(RADIANS(K6354)))+(SIN(RADIANS('PV model'!$B$2))*SIN(RADIANS(H6354)))))))</f>
        <v>32.914950512388749</v>
      </c>
      <c r="M6354" s="3">
        <f t="shared" si="1095"/>
        <v>32.914950512388749</v>
      </c>
      <c r="N6354" s="2">
        <f t="shared" si="1100"/>
        <v>-15.439096212951915</v>
      </c>
      <c r="O6354" s="2">
        <f>IF('PV model'!$B$2&gt;0, 180-N6354,IF('PV model'!$B$2&lt;0,0-N6354,N6354))</f>
        <v>195.43909621295191</v>
      </c>
      <c r="P6354" s="2">
        <f>ABS(O6354-'PV model'!$B$5)</f>
        <v>9.5609037870480904</v>
      </c>
      <c r="Q6354" s="3">
        <f t="shared" si="1096"/>
        <v>57.085049487611244</v>
      </c>
      <c r="R6354" s="3">
        <f t="shared" si="1101"/>
        <v>0</v>
      </c>
      <c r="S6354" s="3">
        <f t="shared" si="1097"/>
        <v>137.59200000000001</v>
      </c>
      <c r="T6354" s="3">
        <f>(0.5*(1-COS(RADIANS(90-$X$3)))*(D6354+E6354)*'PV model'!$B$4)</f>
        <v>0</v>
      </c>
      <c r="U6354" s="3">
        <f t="shared" si="1102"/>
        <v>137.59200000000001</v>
      </c>
      <c r="V6354" s="3">
        <f>('PV model'!$B$13*(U6354/1000)*(1-'PV model'!$B$14*((20+C6354)-25))*'PV model'!$B$10)/'PV model'!$B$12</f>
        <v>13.36859282304</v>
      </c>
    </row>
    <row r="6355" spans="1:22" x14ac:dyDescent="0.2">
      <c r="A6355" s="10">
        <f t="shared" si="1094"/>
        <v>265</v>
      </c>
      <c r="B6355" s="10">
        <f t="shared" si="1103"/>
        <v>14</v>
      </c>
      <c r="C6355" s="23">
        <v>12.2</v>
      </c>
      <c r="D6355" s="24">
        <v>0</v>
      </c>
      <c r="E6355" s="24">
        <v>128.77199999999999</v>
      </c>
      <c r="F6355" s="48"/>
      <c r="G6355" s="48"/>
      <c r="H6355" s="1">
        <f t="shared" si="1104"/>
        <v>-0.60175526994028994</v>
      </c>
      <c r="I6355" s="1">
        <f t="shared" si="1098"/>
        <v>8.2571259328261544</v>
      </c>
      <c r="J6355" s="4">
        <f>B6355+('PV model'!$B$3/15)+(I6355/60)</f>
        <v>13.860952098880436</v>
      </c>
      <c r="K6355" s="2">
        <f t="shared" si="1099"/>
        <v>-27.914281483206533</v>
      </c>
      <c r="L6355" s="2">
        <f>DEGREES(ASIN((((COS(RADIANS('PV model'!$B$2))*COS(RADIANS(H6355))*COS(RADIANS(K6355)))+(SIN(RADIANS('PV model'!$B$2))*SIN(RADIANS(H6355)))))))</f>
        <v>29.460365061773025</v>
      </c>
      <c r="M6355" s="3">
        <f t="shared" si="1095"/>
        <v>29.460365061773025</v>
      </c>
      <c r="N6355" s="2">
        <f t="shared" si="1100"/>
        <v>-32.523377312706437</v>
      </c>
      <c r="O6355" s="2">
        <f>IF('PV model'!$B$2&gt;0, 180-N6355,IF('PV model'!$B$2&lt;0,0-N6355,N6355))</f>
        <v>212.52337731270643</v>
      </c>
      <c r="P6355" s="2">
        <f>ABS(O6355-'PV model'!$B$5)</f>
        <v>7.5233773127064296</v>
      </c>
      <c r="Q6355" s="3">
        <f t="shared" si="1096"/>
        <v>60.539634938226968</v>
      </c>
      <c r="R6355" s="3">
        <f t="shared" si="1101"/>
        <v>0</v>
      </c>
      <c r="S6355" s="3">
        <f t="shared" si="1097"/>
        <v>128.77199999999999</v>
      </c>
      <c r="T6355" s="3">
        <f>(0.5*(1-COS(RADIANS(90-$X$3)))*(D6355+E6355)*'PV model'!$B$4)</f>
        <v>0</v>
      </c>
      <c r="U6355" s="3">
        <f t="shared" si="1102"/>
        <v>128.77199999999999</v>
      </c>
      <c r="V6355" s="3">
        <f>('PV model'!$B$13*(U6355/1000)*(1-'PV model'!$B$14*((20+C6355)-25))*'PV model'!$B$10)/'PV model'!$B$12</f>
        <v>12.501334105343998</v>
      </c>
    </row>
    <row r="6356" spans="1:22" x14ac:dyDescent="0.2">
      <c r="A6356" s="10">
        <f t="shared" si="1094"/>
        <v>265</v>
      </c>
      <c r="B6356" s="10">
        <f t="shared" si="1103"/>
        <v>15</v>
      </c>
      <c r="C6356" s="23">
        <v>12.2</v>
      </c>
      <c r="D6356" s="24">
        <v>0</v>
      </c>
      <c r="E6356" s="24">
        <v>107.60399999999998</v>
      </c>
      <c r="F6356" s="48"/>
      <c r="G6356" s="48"/>
      <c r="H6356" s="1">
        <f t="shared" si="1104"/>
        <v>-0.60175526994028994</v>
      </c>
      <c r="I6356" s="1">
        <f t="shared" si="1098"/>
        <v>8.2571259328261544</v>
      </c>
      <c r="J6356" s="4">
        <f>B6356+('PV model'!$B$3/15)+(I6356/60)</f>
        <v>14.860952098880436</v>
      </c>
      <c r="K6356" s="2">
        <f t="shared" si="1099"/>
        <v>-42.914281483206537</v>
      </c>
      <c r="L6356" s="2">
        <f>DEGREES(ASIN((((COS(RADIANS('PV model'!$B$2))*COS(RADIANS(H6356))*COS(RADIANS(K6356)))+(SIN(RADIANS('PV model'!$B$2))*SIN(RADIANS(H6356)))))))</f>
        <v>23.962745212963657</v>
      </c>
      <c r="M6356" s="3">
        <f t="shared" si="1095"/>
        <v>23.962745212963657</v>
      </c>
      <c r="N6356" s="2">
        <f t="shared" si="1100"/>
        <v>-48.166396839707936</v>
      </c>
      <c r="O6356" s="2">
        <f>IF('PV model'!$B$2&gt;0, 180-N6356,IF('PV model'!$B$2&lt;0,0-N6356,N6356))</f>
        <v>228.16639683970794</v>
      </c>
      <c r="P6356" s="2">
        <f>ABS(O6356-'PV model'!$B$5)</f>
        <v>23.166396839707943</v>
      </c>
      <c r="Q6356" s="3">
        <f t="shared" si="1096"/>
        <v>66.037254787036346</v>
      </c>
      <c r="R6356" s="3">
        <f t="shared" si="1101"/>
        <v>0</v>
      </c>
      <c r="S6356" s="3">
        <f t="shared" si="1097"/>
        <v>107.60399999999998</v>
      </c>
      <c r="T6356" s="3">
        <f>(0.5*(1-COS(RADIANS(90-$X$3)))*(D6356+E6356)*'PV model'!$B$4)</f>
        <v>0</v>
      </c>
      <c r="U6356" s="3">
        <f t="shared" si="1102"/>
        <v>107.60399999999998</v>
      </c>
      <c r="V6356" s="3">
        <f>('PV model'!$B$13*(U6356/1000)*(1-'PV model'!$B$14*((20+C6356)-25))*'PV model'!$B$10)/'PV model'!$B$12</f>
        <v>10.446320279807999</v>
      </c>
    </row>
    <row r="6357" spans="1:22" x14ac:dyDescent="0.2">
      <c r="A6357" s="10">
        <f t="shared" si="1094"/>
        <v>265</v>
      </c>
      <c r="B6357" s="10">
        <f t="shared" si="1103"/>
        <v>16</v>
      </c>
      <c r="C6357" s="23">
        <v>11.9</v>
      </c>
      <c r="D6357" s="24">
        <v>0</v>
      </c>
      <c r="E6357" s="24">
        <v>78.498000000000005</v>
      </c>
      <c r="F6357" s="48"/>
      <c r="G6357" s="48"/>
      <c r="H6357" s="1">
        <f t="shared" si="1104"/>
        <v>-0.60175526994028994</v>
      </c>
      <c r="I6357" s="1">
        <f t="shared" si="1098"/>
        <v>8.2571259328261544</v>
      </c>
      <c r="J6357" s="4">
        <f>B6357+('PV model'!$B$3/15)+(I6357/60)</f>
        <v>15.860952098880436</v>
      </c>
      <c r="K6357" s="2">
        <f t="shared" si="1099"/>
        <v>-57.914281483206537</v>
      </c>
      <c r="L6357" s="2">
        <f>DEGREES(ASIN((((COS(RADIANS('PV model'!$B$2))*COS(RADIANS(H6357))*COS(RADIANS(K6357)))+(SIN(RADIANS('PV model'!$B$2))*SIN(RADIANS(H6357)))))))</f>
        <v>16.989470253844424</v>
      </c>
      <c r="M6357" s="3">
        <f t="shared" si="1095"/>
        <v>16.989470253844424</v>
      </c>
      <c r="N6357" s="2">
        <f t="shared" si="1100"/>
        <v>-62.358560808617995</v>
      </c>
      <c r="O6357" s="2">
        <f>IF('PV model'!$B$2&gt;0, 180-N6357,IF('PV model'!$B$2&lt;0,0-N6357,N6357))</f>
        <v>242.35856080861799</v>
      </c>
      <c r="P6357" s="2">
        <f>ABS(O6357-'PV model'!$B$5)</f>
        <v>37.358560808617995</v>
      </c>
      <c r="Q6357" s="3">
        <f t="shared" si="1096"/>
        <v>73.010529746155584</v>
      </c>
      <c r="R6357" s="3">
        <f t="shared" si="1101"/>
        <v>0</v>
      </c>
      <c r="S6357" s="3">
        <f t="shared" si="1097"/>
        <v>78.498000000000005</v>
      </c>
      <c r="T6357" s="3">
        <f>(0.5*(1-COS(RADIANS(90-$X$3)))*(D6357+E6357)*'PV model'!$B$4)</f>
        <v>0</v>
      </c>
      <c r="U6357" s="3">
        <f t="shared" si="1102"/>
        <v>78.498000000000005</v>
      </c>
      <c r="V6357" s="3">
        <f>('PV model'!$B$13*(U6357/1000)*(1-'PV model'!$B$14*((20+C6357)-25))*'PV model'!$B$10)/'PV model'!$B$12</f>
        <v>7.630092261792</v>
      </c>
    </row>
    <row r="6358" spans="1:22" x14ac:dyDescent="0.2">
      <c r="A6358" s="10">
        <f t="shared" si="1094"/>
        <v>265</v>
      </c>
      <c r="B6358" s="10">
        <f t="shared" si="1103"/>
        <v>17</v>
      </c>
      <c r="C6358" s="23">
        <v>12</v>
      </c>
      <c r="D6358" s="24">
        <v>0</v>
      </c>
      <c r="E6358" s="24">
        <v>44.1</v>
      </c>
      <c r="F6358" s="48"/>
      <c r="G6358" s="48"/>
      <c r="H6358" s="1">
        <f t="shared" si="1104"/>
        <v>-0.60175526994028994</v>
      </c>
      <c r="I6358" s="1">
        <f t="shared" si="1098"/>
        <v>8.2571259328261544</v>
      </c>
      <c r="J6358" s="4">
        <f>B6358+('PV model'!$B$3/15)+(I6358/60)</f>
        <v>16.860952098880436</v>
      </c>
      <c r="K6358" s="2">
        <f t="shared" si="1099"/>
        <v>-72.914281483206537</v>
      </c>
      <c r="L6358" s="2">
        <f>DEGREES(ASIN((((COS(RADIANS('PV model'!$B$2))*COS(RADIANS(H6358))*COS(RADIANS(K6358)))+(SIN(RADIANS('PV model'!$B$2))*SIN(RADIANS(H6358)))))))</f>
        <v>9.0761384734154777</v>
      </c>
      <c r="M6358" s="3">
        <f t="shared" si="1095"/>
        <v>9.0761384734154777</v>
      </c>
      <c r="N6358" s="2">
        <f t="shared" si="1100"/>
        <v>-75.450843594704295</v>
      </c>
      <c r="O6358" s="2">
        <f>IF('PV model'!$B$2&gt;0, 180-N6358,IF('PV model'!$B$2&lt;0,0-N6358,N6358))</f>
        <v>255.45084359470428</v>
      </c>
      <c r="P6358" s="2">
        <f>ABS(O6358-'PV model'!$B$5)</f>
        <v>50.450843594704281</v>
      </c>
      <c r="Q6358" s="3">
        <f t="shared" si="1096"/>
        <v>80.923861526584517</v>
      </c>
      <c r="R6358" s="3">
        <f t="shared" si="1101"/>
        <v>0</v>
      </c>
      <c r="S6358" s="3">
        <f t="shared" si="1097"/>
        <v>44.1</v>
      </c>
      <c r="T6358" s="3">
        <f>(0.5*(1-COS(RADIANS(90-$X$3)))*(D6358+E6358)*'PV model'!$B$4)</f>
        <v>0</v>
      </c>
      <c r="U6358" s="3">
        <f t="shared" si="1102"/>
        <v>44.1</v>
      </c>
      <c r="V6358" s="3">
        <f>('PV model'!$B$13*(U6358/1000)*(1-'PV model'!$B$14*((20+C6358)-25))*'PV model'!$B$10)/'PV model'!$B$12</f>
        <v>4.2848053919999991</v>
      </c>
    </row>
    <row r="6359" spans="1:22" x14ac:dyDescent="0.2">
      <c r="A6359" s="10">
        <f t="shared" si="1094"/>
        <v>265</v>
      </c>
      <c r="B6359" s="10">
        <f t="shared" si="1103"/>
        <v>18</v>
      </c>
      <c r="C6359" s="23">
        <v>12.2</v>
      </c>
      <c r="D6359" s="24">
        <v>0</v>
      </c>
      <c r="E6359" s="24">
        <v>12.348000000000001</v>
      </c>
      <c r="F6359" s="48"/>
      <c r="G6359" s="48"/>
      <c r="H6359" s="1">
        <f t="shared" si="1104"/>
        <v>-0.60175526994028994</v>
      </c>
      <c r="I6359" s="1">
        <f t="shared" si="1098"/>
        <v>8.2571259328261544</v>
      </c>
      <c r="J6359" s="4">
        <f>B6359+('PV model'!$B$3/15)+(I6359/60)</f>
        <v>17.860952098880436</v>
      </c>
      <c r="K6359" s="2">
        <f t="shared" si="1099"/>
        <v>-87.914281483206537</v>
      </c>
      <c r="L6359" s="2">
        <f>DEGREES(ASIN((((COS(RADIANS('PV model'!$B$2))*COS(RADIANS(H6359))*COS(RADIANS(K6359)))+(SIN(RADIANS('PV model'!$B$2))*SIN(RADIANS(H6359)))))))</f>
        <v>0.68514110708129561</v>
      </c>
      <c r="M6359" s="3">
        <f t="shared" si="1095"/>
        <v>0.68514110708129561</v>
      </c>
      <c r="N6359" s="2">
        <f t="shared" si="1100"/>
        <v>-87.940156537234117</v>
      </c>
      <c r="O6359" s="2">
        <f>IF('PV model'!$B$2&gt;0, 180-N6359,IF('PV model'!$B$2&lt;0,0-N6359,N6359))</f>
        <v>267.94015653723409</v>
      </c>
      <c r="P6359" s="2">
        <f>ABS(O6359-'PV model'!$B$5)</f>
        <v>62.940156537234088</v>
      </c>
      <c r="Q6359" s="3">
        <f t="shared" si="1096"/>
        <v>89.314858892918707</v>
      </c>
      <c r="R6359" s="3">
        <f t="shared" si="1101"/>
        <v>0</v>
      </c>
      <c r="S6359" s="3">
        <f t="shared" si="1097"/>
        <v>12.348000000000001</v>
      </c>
      <c r="T6359" s="3">
        <f>(0.5*(1-COS(RADIANS(90-$X$3)))*(D6359+E6359)*'PV model'!$B$4)</f>
        <v>0</v>
      </c>
      <c r="U6359" s="3">
        <f t="shared" si="1102"/>
        <v>12.348000000000001</v>
      </c>
      <c r="V6359" s="3">
        <f>('PV model'!$B$13*(U6359/1000)*(1-'PV model'!$B$14*((20+C6359)-25))*'PV model'!$B$10)/'PV model'!$B$12</f>
        <v>1.1987580648960001</v>
      </c>
    </row>
    <row r="6360" spans="1:22" x14ac:dyDescent="0.2">
      <c r="A6360" s="10">
        <f t="shared" si="1094"/>
        <v>265</v>
      </c>
      <c r="B6360" s="10">
        <f t="shared" si="1103"/>
        <v>19</v>
      </c>
      <c r="C6360" s="23">
        <v>12.3</v>
      </c>
      <c r="D6360" s="24">
        <v>0</v>
      </c>
      <c r="E6360" s="24">
        <v>0.88200000000000001</v>
      </c>
      <c r="F6360" s="48"/>
      <c r="G6360" s="48"/>
      <c r="H6360" s="1">
        <f t="shared" si="1104"/>
        <v>-0.60175526994028994</v>
      </c>
      <c r="I6360" s="1">
        <f t="shared" si="1098"/>
        <v>8.2571259328261544</v>
      </c>
      <c r="J6360" s="4">
        <f>B6360+('PV model'!$B$3/15)+(I6360/60)</f>
        <v>18.860952098880436</v>
      </c>
      <c r="K6360" s="2">
        <f t="shared" si="1099"/>
        <v>-102.91428148320654</v>
      </c>
      <c r="L6360" s="2">
        <f>DEGREES(ASIN((((COS(RADIANS('PV model'!$B$2))*COS(RADIANS(H6360))*COS(RADIANS(K6360)))+(SIN(RADIANS('PV model'!$B$2))*SIN(RADIANS(H6360)))))))</f>
        <v>-7.7722789041995659</v>
      </c>
      <c r="M6360" s="3">
        <f t="shared" si="1095"/>
        <v>0</v>
      </c>
      <c r="N6360" s="2">
        <f t="shared" si="1100"/>
        <v>-79.637218455643378</v>
      </c>
      <c r="O6360" s="2">
        <f>IF('PV model'!$B$2&gt;0, 180-N6360,IF('PV model'!$B$2&lt;0,0-N6360,N6360))</f>
        <v>259.63721845564339</v>
      </c>
      <c r="P6360" s="2">
        <f>ABS(O6360-'PV model'!$B$5)</f>
        <v>54.637218455643392</v>
      </c>
      <c r="Q6360" s="3">
        <f t="shared" si="1096"/>
        <v>97.772278904199567</v>
      </c>
      <c r="R6360" s="3">
        <f t="shared" si="1101"/>
        <v>0</v>
      </c>
      <c r="S6360" s="3">
        <f t="shared" si="1097"/>
        <v>0.88200000000000001</v>
      </c>
      <c r="T6360" s="3">
        <f>(0.5*(1-COS(RADIANS(90-$X$3)))*(D6360+E6360)*'PV model'!$B$4)</f>
        <v>0</v>
      </c>
      <c r="U6360" s="3">
        <f t="shared" si="1102"/>
        <v>0.88200000000000001</v>
      </c>
      <c r="V6360" s="3">
        <f>('PV model'!$B$13*(U6360/1000)*(1-'PV model'!$B$14*((20+C6360)-25))*'PV model'!$B$10)/'PV model'!$B$12</f>
        <v>8.5590310175999981E-2</v>
      </c>
    </row>
    <row r="6361" spans="1:22" x14ac:dyDescent="0.2">
      <c r="A6361" s="10">
        <f t="shared" si="1094"/>
        <v>265</v>
      </c>
      <c r="B6361" s="10">
        <f t="shared" si="1103"/>
        <v>20</v>
      </c>
      <c r="C6361" s="23">
        <v>12.2</v>
      </c>
      <c r="D6361" s="24">
        <v>0</v>
      </c>
      <c r="E6361" s="24">
        <v>0</v>
      </c>
      <c r="F6361" s="48"/>
      <c r="G6361" s="48"/>
      <c r="H6361" s="1">
        <f t="shared" si="1104"/>
        <v>-0.60175526994028994</v>
      </c>
      <c r="I6361" s="1">
        <f t="shared" si="1098"/>
        <v>8.2571259328261544</v>
      </c>
      <c r="J6361" s="4">
        <f>B6361+('PV model'!$B$3/15)+(I6361/60)</f>
        <v>19.860952098880436</v>
      </c>
      <c r="K6361" s="2">
        <f t="shared" si="1099"/>
        <v>-117.91428148320654</v>
      </c>
      <c r="L6361" s="2">
        <f>DEGREES(ASIN((((COS(RADIANS('PV model'!$B$2))*COS(RADIANS(H6361))*COS(RADIANS(K6361)))+(SIN(RADIANS('PV model'!$B$2))*SIN(RADIANS(H6361)))))))</f>
        <v>-15.890742437705216</v>
      </c>
      <c r="M6361" s="3">
        <f t="shared" si="1095"/>
        <v>0</v>
      </c>
      <c r="N6361" s="2">
        <f t="shared" si="1100"/>
        <v>-66.737946699137211</v>
      </c>
      <c r="O6361" s="2">
        <f>IF('PV model'!$B$2&gt;0, 180-N6361,IF('PV model'!$B$2&lt;0,0-N6361,N6361))</f>
        <v>246.73794669913721</v>
      </c>
      <c r="P6361" s="2">
        <f>ABS(O6361-'PV model'!$B$5)</f>
        <v>41.737946699137211</v>
      </c>
      <c r="Q6361" s="3">
        <f t="shared" si="1096"/>
        <v>105.89074243770521</v>
      </c>
      <c r="R6361" s="3">
        <f t="shared" si="1101"/>
        <v>0</v>
      </c>
      <c r="S6361" s="3">
        <f t="shared" si="1097"/>
        <v>0</v>
      </c>
      <c r="T6361" s="3">
        <f>(0.5*(1-COS(RADIANS(90-$X$3)))*(D6361+E6361)*'PV model'!$B$4)</f>
        <v>0</v>
      </c>
      <c r="U6361" s="3">
        <f t="shared" si="1102"/>
        <v>0</v>
      </c>
      <c r="V6361" s="3">
        <f>('PV model'!$B$13*(U6361/1000)*(1-'PV model'!$B$14*((20+C6361)-25))*'PV model'!$B$10)/'PV model'!$B$12</f>
        <v>0</v>
      </c>
    </row>
    <row r="6362" spans="1:22" x14ac:dyDescent="0.2">
      <c r="A6362" s="10">
        <f t="shared" si="1094"/>
        <v>265</v>
      </c>
      <c r="B6362" s="10">
        <f t="shared" si="1103"/>
        <v>21</v>
      </c>
      <c r="C6362" s="23">
        <v>12.3</v>
      </c>
      <c r="D6362" s="24">
        <v>0</v>
      </c>
      <c r="E6362" s="24">
        <v>0</v>
      </c>
      <c r="F6362" s="48"/>
      <c r="G6362" s="48"/>
      <c r="H6362" s="1">
        <f t="shared" si="1104"/>
        <v>-0.60175526994028994</v>
      </c>
      <c r="I6362" s="1">
        <f t="shared" si="1098"/>
        <v>8.2571259328261544</v>
      </c>
      <c r="J6362" s="4">
        <f>B6362+('PV model'!$B$3/15)+(I6362/60)</f>
        <v>20.860952098880436</v>
      </c>
      <c r="K6362" s="2">
        <f t="shared" si="1099"/>
        <v>-132.91428148320654</v>
      </c>
      <c r="L6362" s="2">
        <f>DEGREES(ASIN((((COS(RADIANS('PV model'!$B$2))*COS(RADIANS(H6362))*COS(RADIANS(K6362)))+(SIN(RADIANS('PV model'!$B$2))*SIN(RADIANS(H6362)))))))</f>
        <v>-23.222448865451952</v>
      </c>
      <c r="M6362" s="3">
        <f t="shared" si="1095"/>
        <v>0</v>
      </c>
      <c r="N6362" s="2">
        <f t="shared" si="1100"/>
        <v>-52.834767025330962</v>
      </c>
      <c r="O6362" s="2">
        <f>IF('PV model'!$B$2&gt;0, 180-N6362,IF('PV model'!$B$2&lt;0,0-N6362,N6362))</f>
        <v>232.83476702533096</v>
      </c>
      <c r="P6362" s="2">
        <f>ABS(O6362-'PV model'!$B$5)</f>
        <v>27.834767025330962</v>
      </c>
      <c r="Q6362" s="3">
        <f t="shared" si="1096"/>
        <v>113.22244886545195</v>
      </c>
      <c r="R6362" s="3">
        <f t="shared" si="1101"/>
        <v>0</v>
      </c>
      <c r="S6362" s="3">
        <f t="shared" si="1097"/>
        <v>0</v>
      </c>
      <c r="T6362" s="3">
        <f>(0.5*(1-COS(RADIANS(90-$X$3)))*(D6362+E6362)*'PV model'!$B$4)</f>
        <v>0</v>
      </c>
      <c r="U6362" s="3">
        <f t="shared" si="1102"/>
        <v>0</v>
      </c>
      <c r="V6362" s="3">
        <f>('PV model'!$B$13*(U6362/1000)*(1-'PV model'!$B$14*((20+C6362)-25))*'PV model'!$B$10)/'PV model'!$B$12</f>
        <v>0</v>
      </c>
    </row>
    <row r="6363" spans="1:22" x14ac:dyDescent="0.2">
      <c r="A6363" s="10">
        <f t="shared" si="1094"/>
        <v>265</v>
      </c>
      <c r="B6363" s="10">
        <f t="shared" si="1103"/>
        <v>22</v>
      </c>
      <c r="C6363" s="23">
        <v>11.8</v>
      </c>
      <c r="D6363" s="24">
        <v>0</v>
      </c>
      <c r="E6363" s="24">
        <v>0</v>
      </c>
      <c r="F6363" s="48"/>
      <c r="G6363" s="48"/>
      <c r="H6363" s="1">
        <f t="shared" si="1104"/>
        <v>-0.60175526994028994</v>
      </c>
      <c r="I6363" s="1">
        <f t="shared" si="1098"/>
        <v>8.2571259328261544</v>
      </c>
      <c r="J6363" s="4">
        <f>B6363+('PV model'!$B$3/15)+(I6363/60)</f>
        <v>21.860952098880436</v>
      </c>
      <c r="K6363" s="2">
        <f t="shared" si="1099"/>
        <v>-147.91428148320654</v>
      </c>
      <c r="L6363" s="2">
        <f>DEGREES(ASIN((((COS(RADIANS('PV model'!$B$2))*COS(RADIANS(H6363))*COS(RADIANS(K6363)))+(SIN(RADIANS('PV model'!$B$2))*SIN(RADIANS(H6363)))))))</f>
        <v>-29.243286089458557</v>
      </c>
      <c r="M6363" s="3">
        <f t="shared" si="1095"/>
        <v>0</v>
      </c>
      <c r="N6363" s="2">
        <f t="shared" si="1100"/>
        <v>-37.4984560827019</v>
      </c>
      <c r="O6363" s="2">
        <f>IF('PV model'!$B$2&gt;0, 180-N6363,IF('PV model'!$B$2&lt;0,0-N6363,N6363))</f>
        <v>217.49845608270189</v>
      </c>
      <c r="P6363" s="2">
        <f>ABS(O6363-'PV model'!$B$5)</f>
        <v>12.498456082701892</v>
      </c>
      <c r="Q6363" s="3">
        <f t="shared" si="1096"/>
        <v>119.24328608945855</v>
      </c>
      <c r="R6363" s="3">
        <f t="shared" si="1101"/>
        <v>0</v>
      </c>
      <c r="S6363" s="3">
        <f t="shared" si="1097"/>
        <v>0</v>
      </c>
      <c r="T6363" s="3">
        <f>(0.5*(1-COS(RADIANS(90-$X$3)))*(D6363+E6363)*'PV model'!$B$4)</f>
        <v>0</v>
      </c>
      <c r="U6363" s="3">
        <f t="shared" si="1102"/>
        <v>0</v>
      </c>
      <c r="V6363" s="3">
        <f>('PV model'!$B$13*(U6363/1000)*(1-'PV model'!$B$14*((20+C6363)-25))*'PV model'!$B$10)/'PV model'!$B$12</f>
        <v>0</v>
      </c>
    </row>
    <row r="6364" spans="1:22" x14ac:dyDescent="0.2">
      <c r="A6364" s="10">
        <f t="shared" si="1094"/>
        <v>265</v>
      </c>
      <c r="B6364" s="10">
        <f t="shared" si="1103"/>
        <v>23</v>
      </c>
      <c r="C6364" s="23">
        <v>11.6</v>
      </c>
      <c r="D6364" s="24">
        <v>0</v>
      </c>
      <c r="E6364" s="24">
        <v>0</v>
      </c>
      <c r="F6364" s="48"/>
      <c r="G6364" s="48"/>
      <c r="H6364" s="1">
        <f t="shared" si="1104"/>
        <v>-0.60175526994028994</v>
      </c>
      <c r="I6364" s="1">
        <f t="shared" si="1098"/>
        <v>8.2571259328261544</v>
      </c>
      <c r="J6364" s="4">
        <f>B6364+('PV model'!$B$3/15)+(I6364/60)</f>
        <v>22.860952098880436</v>
      </c>
      <c r="K6364" s="2">
        <f t="shared" si="1099"/>
        <v>-162.91428148320654</v>
      </c>
      <c r="L6364" s="2">
        <f>DEGREES(ASIN((((COS(RADIANS('PV model'!$B$2))*COS(RADIANS(H6364))*COS(RADIANS(K6364)))+(SIN(RADIANS('PV model'!$B$2))*SIN(RADIANS(H6364)))))))</f>
        <v>-33.369350951401003</v>
      </c>
      <c r="M6364" s="3">
        <f t="shared" si="1095"/>
        <v>0</v>
      </c>
      <c r="N6364" s="2">
        <f t="shared" si="1100"/>
        <v>-20.596193269042654</v>
      </c>
      <c r="O6364" s="2">
        <f>IF('PV model'!$B$2&gt;0, 180-N6364,IF('PV model'!$B$2&lt;0,0-N6364,N6364))</f>
        <v>200.59619326904266</v>
      </c>
      <c r="P6364" s="2">
        <f>ABS(O6364-'PV model'!$B$5)</f>
        <v>4.4038067309573421</v>
      </c>
      <c r="Q6364" s="3">
        <f t="shared" si="1096"/>
        <v>123.36935095140102</v>
      </c>
      <c r="R6364" s="3">
        <f t="shared" si="1101"/>
        <v>0</v>
      </c>
      <c r="S6364" s="3">
        <f t="shared" si="1097"/>
        <v>0</v>
      </c>
      <c r="T6364" s="3">
        <f>(0.5*(1-COS(RADIANS(90-$X$3)))*(D6364+E6364)*'PV model'!$B$4)</f>
        <v>0</v>
      </c>
      <c r="U6364" s="3">
        <f t="shared" si="1102"/>
        <v>0</v>
      </c>
      <c r="V6364" s="3">
        <f>('PV model'!$B$13*(U6364/1000)*(1-'PV model'!$B$14*((20+C6364)-25))*'PV model'!$B$10)/'PV model'!$B$12</f>
        <v>0</v>
      </c>
    </row>
    <row r="6365" spans="1:22" x14ac:dyDescent="0.2">
      <c r="A6365" s="10">
        <f t="shared" si="1094"/>
        <v>265</v>
      </c>
      <c r="B6365" s="10">
        <f t="shared" si="1103"/>
        <v>24</v>
      </c>
      <c r="C6365" s="23">
        <v>11.6</v>
      </c>
      <c r="D6365" s="24">
        <v>0</v>
      </c>
      <c r="E6365" s="24">
        <v>0</v>
      </c>
      <c r="F6365" s="48"/>
      <c r="G6365" s="48"/>
      <c r="H6365" s="1">
        <f t="shared" si="1104"/>
        <v>-0.60175526994028994</v>
      </c>
      <c r="I6365" s="1">
        <f t="shared" si="1098"/>
        <v>8.2571259328261544</v>
      </c>
      <c r="J6365" s="4">
        <f>B6365+('PV model'!$B$3/15)+(I6365/60)</f>
        <v>23.860952098880436</v>
      </c>
      <c r="K6365" s="2">
        <f t="shared" si="1099"/>
        <v>-177.91428148320654</v>
      </c>
      <c r="L6365" s="2">
        <f>DEGREES(ASIN((((COS(RADIANS('PV model'!$B$2))*COS(RADIANS(H6365))*COS(RADIANS(K6365)))+(SIN(RADIANS('PV model'!$B$2))*SIN(RADIANS(H6365)))))))</f>
        <v>-35.075481555235875</v>
      </c>
      <c r="M6365" s="3">
        <f t="shared" si="1095"/>
        <v>0</v>
      </c>
      <c r="N6365" s="2">
        <f t="shared" si="1100"/>
        <v>-2.5486823769172071</v>
      </c>
      <c r="O6365" s="2">
        <f>IF('PV model'!$B$2&gt;0, 180-N6365,IF('PV model'!$B$2&lt;0,0-N6365,N6365))</f>
        <v>182.54868237691721</v>
      </c>
      <c r="P6365" s="2">
        <f>ABS(O6365-'PV model'!$B$5)</f>
        <v>22.451317623082787</v>
      </c>
      <c r="Q6365" s="3">
        <f t="shared" si="1096"/>
        <v>125.07548155523587</v>
      </c>
      <c r="R6365" s="3">
        <f t="shared" si="1101"/>
        <v>0</v>
      </c>
      <c r="S6365" s="3">
        <f t="shared" si="1097"/>
        <v>0</v>
      </c>
      <c r="T6365" s="3">
        <f>(0.5*(1-COS(RADIANS(90-$X$3)))*(D6365+E6365)*'PV model'!$B$4)</f>
        <v>0</v>
      </c>
      <c r="U6365" s="3">
        <f t="shared" si="1102"/>
        <v>0</v>
      </c>
      <c r="V6365" s="3">
        <f>('PV model'!$B$13*(U6365/1000)*(1-'PV model'!$B$14*((20+C6365)-25))*'PV model'!$B$10)/'PV model'!$B$12</f>
        <v>0</v>
      </c>
    </row>
    <row r="6366" spans="1:22" x14ac:dyDescent="0.2">
      <c r="A6366" s="10">
        <f t="shared" si="1094"/>
        <v>266</v>
      </c>
      <c r="B6366" s="10">
        <f t="shared" si="1103"/>
        <v>1</v>
      </c>
      <c r="C6366" s="23">
        <v>11.5</v>
      </c>
      <c r="D6366" s="24">
        <v>0</v>
      </c>
      <c r="E6366" s="24">
        <v>0</v>
      </c>
      <c r="F6366" s="48"/>
      <c r="G6366" s="48"/>
      <c r="H6366" s="1">
        <f t="shared" si="1104"/>
        <v>-1.0054441159072167</v>
      </c>
      <c r="I6366" s="1">
        <f t="shared" si="1098"/>
        <v>8.6168493173025027</v>
      </c>
      <c r="J6366" s="4">
        <f>B6366+('PV model'!$B$3/15)+(I6366/60)</f>
        <v>0.86694748862170845</v>
      </c>
      <c r="K6366" s="2">
        <f t="shared" si="1099"/>
        <v>166.99578767067439</v>
      </c>
      <c r="L6366" s="2">
        <f>DEGREES(ASIN((((COS(RADIANS('PV model'!$B$2))*COS(RADIANS(H6366))*COS(RADIANS(K6366)))+(SIN(RADIANS('PV model'!$B$2))*SIN(RADIANS(H6366)))))))</f>
        <v>-34.489571093438791</v>
      </c>
      <c r="M6366" s="3">
        <f t="shared" si="1095"/>
        <v>0</v>
      </c>
      <c r="N6366" s="2">
        <f t="shared" si="1100"/>
        <v>15.840944219886699</v>
      </c>
      <c r="O6366" s="2">
        <f>IF('PV model'!$B$2&gt;0, 180-N6366,IF('PV model'!$B$2&lt;0,0-N6366,N6366))</f>
        <v>164.15905578011331</v>
      </c>
      <c r="P6366" s="2">
        <f>ABS(O6366-'PV model'!$B$5)</f>
        <v>40.840944219886694</v>
      </c>
      <c r="Q6366" s="3">
        <f t="shared" si="1096"/>
        <v>124.4895710934388</v>
      </c>
      <c r="R6366" s="3">
        <f t="shared" si="1101"/>
        <v>0</v>
      </c>
      <c r="S6366" s="3">
        <f t="shared" si="1097"/>
        <v>0</v>
      </c>
      <c r="T6366" s="3">
        <f>(0.5*(1-COS(RADIANS(90-$X$3)))*(D6366+E6366)*'PV model'!$B$4)</f>
        <v>0</v>
      </c>
      <c r="U6366" s="3">
        <f t="shared" si="1102"/>
        <v>0</v>
      </c>
      <c r="V6366" s="3">
        <f>('PV model'!$B$13*(U6366/1000)*(1-'PV model'!$B$14*((20+C6366)-25))*'PV model'!$B$10)/'PV model'!$B$12</f>
        <v>0</v>
      </c>
    </row>
    <row r="6367" spans="1:22" x14ac:dyDescent="0.2">
      <c r="A6367" s="10">
        <f t="shared" si="1094"/>
        <v>266</v>
      </c>
      <c r="B6367" s="10">
        <f t="shared" si="1103"/>
        <v>2</v>
      </c>
      <c r="C6367" s="23">
        <v>11.6</v>
      </c>
      <c r="D6367" s="24">
        <v>0</v>
      </c>
      <c r="E6367" s="24">
        <v>0</v>
      </c>
      <c r="F6367" s="48"/>
      <c r="G6367" s="48"/>
      <c r="H6367" s="1">
        <f t="shared" si="1104"/>
        <v>-1.0054441159072167</v>
      </c>
      <c r="I6367" s="1">
        <f t="shared" si="1098"/>
        <v>8.6168493173025027</v>
      </c>
      <c r="J6367" s="4">
        <f>B6367+('PV model'!$B$3/15)+(I6367/60)</f>
        <v>1.8669474886217083</v>
      </c>
      <c r="K6367" s="2">
        <f t="shared" si="1099"/>
        <v>151.99578767067439</v>
      </c>
      <c r="L6367" s="2">
        <f>DEGREES(ASIN((((COS(RADIANS('PV model'!$B$2))*COS(RADIANS(H6367))*COS(RADIANS(K6367)))+(SIN(RADIANS('PV model'!$B$2))*SIN(RADIANS(H6367)))))))</f>
        <v>-30.962152896243452</v>
      </c>
      <c r="M6367" s="3">
        <f t="shared" si="1095"/>
        <v>0</v>
      </c>
      <c r="N6367" s="2">
        <f t="shared" si="1100"/>
        <v>33.193987906109058</v>
      </c>
      <c r="O6367" s="2">
        <f>IF('PV model'!$B$2&gt;0, 180-N6367,IF('PV model'!$B$2&lt;0,0-N6367,N6367))</f>
        <v>146.80601209389096</v>
      </c>
      <c r="P6367" s="2">
        <f>ABS(O6367-'PV model'!$B$5)</f>
        <v>58.193987906109044</v>
      </c>
      <c r="Q6367" s="3">
        <f t="shared" si="1096"/>
        <v>120.96215289624345</v>
      </c>
      <c r="R6367" s="3">
        <f t="shared" si="1101"/>
        <v>0</v>
      </c>
      <c r="S6367" s="3">
        <f t="shared" si="1097"/>
        <v>0</v>
      </c>
      <c r="T6367" s="3">
        <f>(0.5*(1-COS(RADIANS(90-$X$3)))*(D6367+E6367)*'PV model'!$B$4)</f>
        <v>0</v>
      </c>
      <c r="U6367" s="3">
        <f t="shared" si="1102"/>
        <v>0</v>
      </c>
      <c r="V6367" s="3">
        <f>('PV model'!$B$13*(U6367/1000)*(1-'PV model'!$B$14*((20+C6367)-25))*'PV model'!$B$10)/'PV model'!$B$12</f>
        <v>0</v>
      </c>
    </row>
    <row r="6368" spans="1:22" x14ac:dyDescent="0.2">
      <c r="A6368" s="10">
        <f t="shared" si="1094"/>
        <v>266</v>
      </c>
      <c r="B6368" s="10">
        <f t="shared" si="1103"/>
        <v>3</v>
      </c>
      <c r="C6368" s="23">
        <v>11.7</v>
      </c>
      <c r="D6368" s="24">
        <v>0</v>
      </c>
      <c r="E6368" s="24">
        <v>0</v>
      </c>
      <c r="F6368" s="48"/>
      <c r="G6368" s="48"/>
      <c r="H6368" s="1">
        <f t="shared" si="1104"/>
        <v>-1.0054441159072167</v>
      </c>
      <c r="I6368" s="1">
        <f t="shared" si="1098"/>
        <v>8.6168493173025027</v>
      </c>
      <c r="J6368" s="4">
        <f>B6368+('PV model'!$B$3/15)+(I6368/60)</f>
        <v>2.8669474886217081</v>
      </c>
      <c r="K6368" s="2">
        <f t="shared" si="1099"/>
        <v>136.99578767067439</v>
      </c>
      <c r="L6368" s="2">
        <f>DEGREES(ASIN((((COS(RADIANS('PV model'!$B$2))*COS(RADIANS(H6368))*COS(RADIANS(K6368)))+(SIN(RADIANS('PV model'!$B$2))*SIN(RADIANS(H6368)))))))</f>
        <v>-25.379531842351881</v>
      </c>
      <c r="M6368" s="3">
        <f t="shared" si="1095"/>
        <v>0</v>
      </c>
      <c r="N6368" s="2">
        <f t="shared" si="1100"/>
        <v>49.007318965135099</v>
      </c>
      <c r="O6368" s="2">
        <f>IF('PV model'!$B$2&gt;0, 180-N6368,IF('PV model'!$B$2&lt;0,0-N6368,N6368))</f>
        <v>130.99268103486492</v>
      </c>
      <c r="P6368" s="2">
        <f>ABS(O6368-'PV model'!$B$5)</f>
        <v>74.007318965135084</v>
      </c>
      <c r="Q6368" s="3">
        <f t="shared" si="1096"/>
        <v>115.37953184235189</v>
      </c>
      <c r="R6368" s="3">
        <f t="shared" si="1101"/>
        <v>0</v>
      </c>
      <c r="S6368" s="3">
        <f t="shared" si="1097"/>
        <v>0</v>
      </c>
      <c r="T6368" s="3">
        <f>(0.5*(1-COS(RADIANS(90-$X$3)))*(D6368+E6368)*'PV model'!$B$4)</f>
        <v>0</v>
      </c>
      <c r="U6368" s="3">
        <f t="shared" si="1102"/>
        <v>0</v>
      </c>
      <c r="V6368" s="3">
        <f>('PV model'!$B$13*(U6368/1000)*(1-'PV model'!$B$14*((20+C6368)-25))*'PV model'!$B$10)/'PV model'!$B$12</f>
        <v>0</v>
      </c>
    </row>
    <row r="6369" spans="1:22" x14ac:dyDescent="0.2">
      <c r="A6369" s="10">
        <f t="shared" si="1094"/>
        <v>266</v>
      </c>
      <c r="B6369" s="10">
        <f t="shared" si="1103"/>
        <v>4</v>
      </c>
      <c r="C6369" s="23">
        <v>11.4</v>
      </c>
      <c r="D6369" s="24">
        <v>0</v>
      </c>
      <c r="E6369" s="24">
        <v>0</v>
      </c>
      <c r="F6369" s="48"/>
      <c r="G6369" s="48"/>
      <c r="H6369" s="1">
        <f t="shared" si="1104"/>
        <v>-1.0054441159072167</v>
      </c>
      <c r="I6369" s="1">
        <f t="shared" si="1098"/>
        <v>8.6168493173025027</v>
      </c>
      <c r="J6369" s="4">
        <f>B6369+('PV model'!$B$3/15)+(I6369/60)</f>
        <v>3.8669474886217081</v>
      </c>
      <c r="K6369" s="2">
        <f t="shared" si="1099"/>
        <v>121.99578767067437</v>
      </c>
      <c r="L6369" s="2">
        <f>DEGREES(ASIN((((COS(RADIANS('PV model'!$B$2))*COS(RADIANS(H6369))*COS(RADIANS(K6369)))+(SIN(RADIANS('PV model'!$B$2))*SIN(RADIANS(H6369)))))))</f>
        <v>-18.332402423679863</v>
      </c>
      <c r="M6369" s="3">
        <f t="shared" si="1095"/>
        <v>0</v>
      </c>
      <c r="N6369" s="2">
        <f t="shared" si="1100"/>
        <v>63.290019474858539</v>
      </c>
      <c r="O6369" s="2">
        <f>IF('PV model'!$B$2&gt;0, 180-N6369,IF('PV model'!$B$2&lt;0,0-N6369,N6369))</f>
        <v>116.70998052514146</v>
      </c>
      <c r="P6369" s="2">
        <f>ABS(O6369-'PV model'!$B$5)</f>
        <v>88.290019474858539</v>
      </c>
      <c r="Q6369" s="3">
        <f t="shared" si="1096"/>
        <v>108.33240242367987</v>
      </c>
      <c r="R6369" s="3">
        <f t="shared" si="1101"/>
        <v>0</v>
      </c>
      <c r="S6369" s="3">
        <f t="shared" si="1097"/>
        <v>0</v>
      </c>
      <c r="T6369" s="3">
        <f>(0.5*(1-COS(RADIANS(90-$X$3)))*(D6369+E6369)*'PV model'!$B$4)</f>
        <v>0</v>
      </c>
      <c r="U6369" s="3">
        <f t="shared" si="1102"/>
        <v>0</v>
      </c>
      <c r="V6369" s="3">
        <f>('PV model'!$B$13*(U6369/1000)*(1-'PV model'!$B$14*((20+C6369)-25))*'PV model'!$B$10)/'PV model'!$B$12</f>
        <v>0</v>
      </c>
    </row>
    <row r="6370" spans="1:22" x14ac:dyDescent="0.2">
      <c r="A6370" s="10">
        <f t="shared" si="1094"/>
        <v>266</v>
      </c>
      <c r="B6370" s="10">
        <f t="shared" si="1103"/>
        <v>5</v>
      </c>
      <c r="C6370" s="23">
        <v>10.8</v>
      </c>
      <c r="D6370" s="24">
        <v>0</v>
      </c>
      <c r="E6370" s="24">
        <v>0</v>
      </c>
      <c r="F6370" s="48"/>
      <c r="G6370" s="48"/>
      <c r="H6370" s="1">
        <f t="shared" si="1104"/>
        <v>-1.0054441159072167</v>
      </c>
      <c r="I6370" s="1">
        <f t="shared" si="1098"/>
        <v>8.6168493173025027</v>
      </c>
      <c r="J6370" s="4">
        <f>B6370+('PV model'!$B$3/15)+(I6370/60)</f>
        <v>4.866947488621709</v>
      </c>
      <c r="K6370" s="2">
        <f t="shared" si="1099"/>
        <v>106.99578767067436</v>
      </c>
      <c r="L6370" s="2">
        <f>DEGREES(ASIN((((COS(RADIANS('PV model'!$B$2))*COS(RADIANS(H6370))*COS(RADIANS(K6370)))+(SIN(RADIANS('PV model'!$B$2))*SIN(RADIANS(H6370)))))))</f>
        <v>-10.369592243194857</v>
      </c>
      <c r="M6370" s="3">
        <f t="shared" si="1095"/>
        <v>0</v>
      </c>
      <c r="N6370" s="2">
        <f t="shared" si="1100"/>
        <v>76.423034059700086</v>
      </c>
      <c r="O6370" s="2">
        <f>IF('PV model'!$B$2&gt;0, 180-N6370,IF('PV model'!$B$2&lt;0,0-N6370,N6370))</f>
        <v>103.57696594029991</v>
      </c>
      <c r="P6370" s="2">
        <f>ABS(O6370-'PV model'!$B$5)</f>
        <v>101.42303405970009</v>
      </c>
      <c r="Q6370" s="3">
        <f t="shared" si="1096"/>
        <v>100.36959224319486</v>
      </c>
      <c r="R6370" s="3">
        <f t="shared" si="1101"/>
        <v>0</v>
      </c>
      <c r="S6370" s="3">
        <f t="shared" si="1097"/>
        <v>0</v>
      </c>
      <c r="T6370" s="3">
        <f>(0.5*(1-COS(RADIANS(90-$X$3)))*(D6370+E6370)*'PV model'!$B$4)</f>
        <v>0</v>
      </c>
      <c r="U6370" s="3">
        <f t="shared" si="1102"/>
        <v>0</v>
      </c>
      <c r="V6370" s="3">
        <f>('PV model'!$B$13*(U6370/1000)*(1-'PV model'!$B$14*((20+C6370)-25))*'PV model'!$B$10)/'PV model'!$B$12</f>
        <v>0</v>
      </c>
    </row>
    <row r="6371" spans="1:22" x14ac:dyDescent="0.2">
      <c r="A6371" s="10">
        <f t="shared" si="1094"/>
        <v>266</v>
      </c>
      <c r="B6371" s="10">
        <f t="shared" si="1103"/>
        <v>6</v>
      </c>
      <c r="C6371" s="23">
        <v>10.199999999999999</v>
      </c>
      <c r="D6371" s="24">
        <v>0</v>
      </c>
      <c r="E6371" s="24">
        <v>0</v>
      </c>
      <c r="F6371" s="48"/>
      <c r="G6371" s="48"/>
      <c r="H6371" s="1">
        <f t="shared" si="1104"/>
        <v>-1.0054441159072167</v>
      </c>
      <c r="I6371" s="1">
        <f t="shared" si="1098"/>
        <v>8.6168493173025027</v>
      </c>
      <c r="J6371" s="4">
        <f>B6371+('PV model'!$B$3/15)+(I6371/60)</f>
        <v>5.866947488621709</v>
      </c>
      <c r="K6371" s="2">
        <f t="shared" si="1099"/>
        <v>91.99578767067436</v>
      </c>
      <c r="L6371" s="2">
        <f>DEGREES(ASIN((((COS(RADIANS('PV model'!$B$2))*COS(RADIANS(H6371))*COS(RADIANS(K6371)))+(SIN(RADIANS('PV model'!$B$2))*SIN(RADIANS(H6371)))))))</f>
        <v>-1.9589759353667231</v>
      </c>
      <c r="M6371" s="3">
        <f t="shared" si="1095"/>
        <v>0</v>
      </c>
      <c r="N6371" s="2">
        <f t="shared" si="1100"/>
        <v>88.924573858271458</v>
      </c>
      <c r="O6371" s="2">
        <f>IF('PV model'!$B$2&gt;0, 180-N6371,IF('PV model'!$B$2&lt;0,0-N6371,N6371))</f>
        <v>91.075426141728542</v>
      </c>
      <c r="P6371" s="2">
        <f>ABS(O6371-'PV model'!$B$5)</f>
        <v>113.92457385827146</v>
      </c>
      <c r="Q6371" s="3">
        <f t="shared" si="1096"/>
        <v>91.958975935366723</v>
      </c>
      <c r="R6371" s="3">
        <f t="shared" si="1101"/>
        <v>0</v>
      </c>
      <c r="S6371" s="3">
        <f t="shared" si="1097"/>
        <v>0</v>
      </c>
      <c r="T6371" s="3">
        <f>(0.5*(1-COS(RADIANS(90-$X$3)))*(D6371+E6371)*'PV model'!$B$4)</f>
        <v>0</v>
      </c>
      <c r="U6371" s="3">
        <f t="shared" si="1102"/>
        <v>0</v>
      </c>
      <c r="V6371" s="3">
        <f>('PV model'!$B$13*(U6371/1000)*(1-'PV model'!$B$14*((20+C6371)-25))*'PV model'!$B$10)/'PV model'!$B$12</f>
        <v>0</v>
      </c>
    </row>
    <row r="6372" spans="1:22" x14ac:dyDescent="0.2">
      <c r="A6372" s="10">
        <f t="shared" si="1094"/>
        <v>266</v>
      </c>
      <c r="B6372" s="10">
        <f t="shared" si="1103"/>
        <v>7</v>
      </c>
      <c r="C6372" s="23">
        <v>9.5</v>
      </c>
      <c r="D6372" s="24">
        <v>0</v>
      </c>
      <c r="E6372" s="24">
        <v>7.9380000000000006</v>
      </c>
      <c r="F6372" s="48"/>
      <c r="G6372" s="48"/>
      <c r="H6372" s="1">
        <f t="shared" si="1104"/>
        <v>-1.0054441159072167</v>
      </c>
      <c r="I6372" s="1">
        <f t="shared" si="1098"/>
        <v>8.6168493173025027</v>
      </c>
      <c r="J6372" s="4">
        <f>B6372+('PV model'!$B$3/15)+(I6372/60)</f>
        <v>6.866947488621709</v>
      </c>
      <c r="K6372" s="2">
        <f t="shared" si="1099"/>
        <v>76.99578767067436</v>
      </c>
      <c r="L6372" s="2">
        <f>DEGREES(ASIN((((COS(RADIANS('PV model'!$B$2))*COS(RADIANS(H6372))*COS(RADIANS(K6372)))+(SIN(RADIANS('PV model'!$B$2))*SIN(RADIANS(H6372)))))))</f>
        <v>6.4867447742584075</v>
      </c>
      <c r="M6372" s="3">
        <f t="shared" si="1095"/>
        <v>6.4867447742584075</v>
      </c>
      <c r="N6372" s="2">
        <f t="shared" si="1100"/>
        <v>78.660845055807158</v>
      </c>
      <c r="O6372" s="2">
        <f>IF('PV model'!$B$2&gt;0, 180-N6372,IF('PV model'!$B$2&lt;0,0-N6372,N6372))</f>
        <v>101.33915494419284</v>
      </c>
      <c r="P6372" s="2">
        <f>ABS(O6372-'PV model'!$B$5)</f>
        <v>103.66084505580716</v>
      </c>
      <c r="Q6372" s="3">
        <f t="shared" si="1096"/>
        <v>83.513255225741588</v>
      </c>
      <c r="R6372" s="3">
        <f t="shared" si="1101"/>
        <v>0</v>
      </c>
      <c r="S6372" s="3">
        <f t="shared" si="1097"/>
        <v>7.9380000000000006</v>
      </c>
      <c r="T6372" s="3">
        <f>(0.5*(1-COS(RADIANS(90-$X$3)))*(D6372+E6372)*'PV model'!$B$4)</f>
        <v>0</v>
      </c>
      <c r="U6372" s="3">
        <f t="shared" si="1102"/>
        <v>7.9380000000000006</v>
      </c>
      <c r="V6372" s="3">
        <f>('PV model'!$B$13*(U6372/1000)*(1-'PV model'!$B$14*((20+C6372)-25))*'PV model'!$B$10)/'PV model'!$B$12</f>
        <v>0.77919979535999995</v>
      </c>
    </row>
    <row r="6373" spans="1:22" x14ac:dyDescent="0.2">
      <c r="A6373" s="10">
        <f t="shared" si="1094"/>
        <v>266</v>
      </c>
      <c r="B6373" s="10">
        <f t="shared" si="1103"/>
        <v>8</v>
      </c>
      <c r="C6373" s="23">
        <v>10.3</v>
      </c>
      <c r="D6373" s="24">
        <v>0</v>
      </c>
      <c r="E6373" s="24">
        <v>27.342000000000002</v>
      </c>
      <c r="F6373" s="48"/>
      <c r="G6373" s="48"/>
      <c r="H6373" s="1">
        <f t="shared" si="1104"/>
        <v>-1.0054441159072167</v>
      </c>
      <c r="I6373" s="1">
        <f t="shared" si="1098"/>
        <v>8.6168493173025027</v>
      </c>
      <c r="J6373" s="4">
        <f>B6373+('PV model'!$B$3/15)+(I6373/60)</f>
        <v>7.866947488621709</v>
      </c>
      <c r="K6373" s="2">
        <f t="shared" si="1099"/>
        <v>61.995787670674368</v>
      </c>
      <c r="L6373" s="2">
        <f>DEGREES(ASIN((((COS(RADIANS('PV model'!$B$2))*COS(RADIANS(H6373))*COS(RADIANS(K6373)))+(SIN(RADIANS('PV model'!$B$2))*SIN(RADIANS(H6373)))))))</f>
        <v>14.56310502841758</v>
      </c>
      <c r="M6373" s="3">
        <f t="shared" si="1095"/>
        <v>14.56310502841758</v>
      </c>
      <c r="N6373" s="2">
        <f t="shared" si="1100"/>
        <v>65.794551131284152</v>
      </c>
      <c r="O6373" s="2">
        <f>IF('PV model'!$B$2&gt;0, 180-N6373,IF('PV model'!$B$2&lt;0,0-N6373,N6373))</f>
        <v>114.20544886871585</v>
      </c>
      <c r="P6373" s="2">
        <f>ABS(O6373-'PV model'!$B$5)</f>
        <v>90.794551131284152</v>
      </c>
      <c r="Q6373" s="3">
        <f t="shared" si="1096"/>
        <v>75.436894971582419</v>
      </c>
      <c r="R6373" s="3">
        <f t="shared" si="1101"/>
        <v>0</v>
      </c>
      <c r="S6373" s="3">
        <f t="shared" si="1097"/>
        <v>27.342000000000002</v>
      </c>
      <c r="T6373" s="3">
        <f>(0.5*(1-COS(RADIANS(90-$X$3)))*(D6373+E6373)*'PV model'!$B$4)</f>
        <v>0</v>
      </c>
      <c r="U6373" s="3">
        <f t="shared" si="1102"/>
        <v>27.342000000000002</v>
      </c>
      <c r="V6373" s="3">
        <f>('PV model'!$B$13*(U6373/1000)*(1-'PV model'!$B$14*((20+C6373)-25))*'PV model'!$B$10)/'PV model'!$B$12</f>
        <v>2.6751644660160001</v>
      </c>
    </row>
    <row r="6374" spans="1:22" x14ac:dyDescent="0.2">
      <c r="A6374" s="10">
        <f t="shared" si="1094"/>
        <v>266</v>
      </c>
      <c r="B6374" s="10">
        <f t="shared" si="1103"/>
        <v>9</v>
      </c>
      <c r="C6374" s="23">
        <v>10.8</v>
      </c>
      <c r="D6374" s="24">
        <v>0</v>
      </c>
      <c r="E6374" s="24">
        <v>60.857999999999997</v>
      </c>
      <c r="F6374" s="48"/>
      <c r="G6374" s="48"/>
      <c r="H6374" s="1">
        <f t="shared" si="1104"/>
        <v>-1.0054441159072167</v>
      </c>
      <c r="I6374" s="1">
        <f t="shared" si="1098"/>
        <v>8.6168493173025027</v>
      </c>
      <c r="J6374" s="4">
        <f>B6374+('PV model'!$B$3/15)+(I6374/60)</f>
        <v>8.8669474886217081</v>
      </c>
      <c r="K6374" s="2">
        <f t="shared" si="1099"/>
        <v>46.995787670674375</v>
      </c>
      <c r="L6374" s="2">
        <f>DEGREES(ASIN((((COS(RADIANS('PV model'!$B$2))*COS(RADIANS(H6374))*COS(RADIANS(K6374)))+(SIN(RADIANS('PV model'!$B$2))*SIN(RADIANS(H6374)))))))</f>
        <v>21.826536177906284</v>
      </c>
      <c r="M6374" s="3">
        <f t="shared" si="1095"/>
        <v>21.826536177906284</v>
      </c>
      <c r="N6374" s="2">
        <f t="shared" si="1100"/>
        <v>51.966905581476688</v>
      </c>
      <c r="O6374" s="2">
        <f>IF('PV model'!$B$2&gt;0, 180-N6374,IF('PV model'!$B$2&lt;0,0-N6374,N6374))</f>
        <v>128.03309441852332</v>
      </c>
      <c r="P6374" s="2">
        <f>ABS(O6374-'PV model'!$B$5)</f>
        <v>76.966905581476681</v>
      </c>
      <c r="Q6374" s="3">
        <f t="shared" si="1096"/>
        <v>68.173463822093723</v>
      </c>
      <c r="R6374" s="3">
        <f t="shared" si="1101"/>
        <v>0</v>
      </c>
      <c r="S6374" s="3">
        <f t="shared" si="1097"/>
        <v>60.857999999999997</v>
      </c>
      <c r="T6374" s="3">
        <f>(0.5*(1-COS(RADIANS(90-$X$3)))*(D6374+E6374)*'PV model'!$B$4)</f>
        <v>0</v>
      </c>
      <c r="U6374" s="3">
        <f t="shared" si="1102"/>
        <v>60.857999999999997</v>
      </c>
      <c r="V6374" s="3">
        <f>('PV model'!$B$13*(U6374/1000)*(1-'PV model'!$B$14*((20+C6374)-25))*'PV model'!$B$10)/'PV model'!$B$12</f>
        <v>5.9422315962239995</v>
      </c>
    </row>
    <row r="6375" spans="1:22" x14ac:dyDescent="0.2">
      <c r="A6375" s="10">
        <f t="shared" si="1094"/>
        <v>266</v>
      </c>
      <c r="B6375" s="10">
        <f t="shared" si="1103"/>
        <v>10</v>
      </c>
      <c r="C6375" s="23">
        <v>11.4</v>
      </c>
      <c r="D6375" s="24">
        <v>0</v>
      </c>
      <c r="E6375" s="24">
        <v>93.492000000000004</v>
      </c>
      <c r="F6375" s="48"/>
      <c r="G6375" s="48"/>
      <c r="H6375" s="1">
        <f t="shared" si="1104"/>
        <v>-1.0054441159072167</v>
      </c>
      <c r="I6375" s="1">
        <f t="shared" si="1098"/>
        <v>8.6168493173025027</v>
      </c>
      <c r="J6375" s="4">
        <f>B6375+('PV model'!$B$3/15)+(I6375/60)</f>
        <v>9.8669474886217081</v>
      </c>
      <c r="K6375" s="2">
        <f t="shared" si="1099"/>
        <v>31.995787670674378</v>
      </c>
      <c r="L6375" s="2">
        <f>DEGREES(ASIN((((COS(RADIANS('PV model'!$B$2))*COS(RADIANS(H6375))*COS(RADIANS(K6375)))+(SIN(RADIANS('PV model'!$B$2))*SIN(RADIANS(H6375)))))))</f>
        <v>27.763728475781765</v>
      </c>
      <c r="M6375" s="3">
        <f t="shared" si="1095"/>
        <v>27.763728475781765</v>
      </c>
      <c r="N6375" s="2">
        <f t="shared" si="1100"/>
        <v>36.776852241718061</v>
      </c>
      <c r="O6375" s="2">
        <f>IF('PV model'!$B$2&gt;0, 180-N6375,IF('PV model'!$B$2&lt;0,0-N6375,N6375))</f>
        <v>143.22314775828193</v>
      </c>
      <c r="P6375" s="2">
        <f>ABS(O6375-'PV model'!$B$5)</f>
        <v>61.776852241718075</v>
      </c>
      <c r="Q6375" s="3">
        <f t="shared" si="1096"/>
        <v>62.236271524218232</v>
      </c>
      <c r="R6375" s="3">
        <f t="shared" si="1101"/>
        <v>0</v>
      </c>
      <c r="S6375" s="3">
        <f t="shared" si="1097"/>
        <v>93.492000000000004</v>
      </c>
      <c r="T6375" s="3">
        <f>(0.5*(1-COS(RADIANS(90-$X$3)))*(D6375+E6375)*'PV model'!$B$4)</f>
        <v>0</v>
      </c>
      <c r="U6375" s="3">
        <f t="shared" si="1102"/>
        <v>93.492000000000004</v>
      </c>
      <c r="V6375" s="3">
        <f>('PV model'!$B$13*(U6375/1000)*(1-'PV model'!$B$14*((20+C6375)-25))*'PV model'!$B$10)/'PV model'!$B$12</f>
        <v>9.1062165358080005</v>
      </c>
    </row>
    <row r="6376" spans="1:22" x14ac:dyDescent="0.2">
      <c r="A6376" s="10">
        <f t="shared" si="1094"/>
        <v>266</v>
      </c>
      <c r="B6376" s="10">
        <f t="shared" si="1103"/>
        <v>11</v>
      </c>
      <c r="C6376" s="23">
        <v>12.4</v>
      </c>
      <c r="D6376" s="24">
        <v>0</v>
      </c>
      <c r="E6376" s="24">
        <v>118.18800000000002</v>
      </c>
      <c r="F6376" s="48"/>
      <c r="G6376" s="48"/>
      <c r="H6376" s="1">
        <f t="shared" si="1104"/>
        <v>-1.0054441159072167</v>
      </c>
      <c r="I6376" s="1">
        <f t="shared" si="1098"/>
        <v>8.6168493173025027</v>
      </c>
      <c r="J6376" s="4">
        <f>B6376+('PV model'!$B$3/15)+(I6376/60)</f>
        <v>10.866947488621708</v>
      </c>
      <c r="K6376" s="2">
        <f t="shared" si="1099"/>
        <v>16.995787670674378</v>
      </c>
      <c r="L6376" s="2">
        <f>DEGREES(ASIN((((COS(RADIANS('PV model'!$B$2))*COS(RADIANS(H6376))*COS(RADIANS(K6376)))+(SIN(RADIANS('PV model'!$B$2))*SIN(RADIANS(H6376)))))))</f>
        <v>31.811372092275963</v>
      </c>
      <c r="M6376" s="3">
        <f t="shared" si="1095"/>
        <v>31.811372092275963</v>
      </c>
      <c r="N6376" s="2">
        <f t="shared" si="1100"/>
        <v>20.115686750524002</v>
      </c>
      <c r="O6376" s="2">
        <f>IF('PV model'!$B$2&gt;0, 180-N6376,IF('PV model'!$B$2&lt;0,0-N6376,N6376))</f>
        <v>159.88431324947601</v>
      </c>
      <c r="P6376" s="2">
        <f>ABS(O6376-'PV model'!$B$5)</f>
        <v>45.115686750523992</v>
      </c>
      <c r="Q6376" s="3">
        <f t="shared" si="1096"/>
        <v>58.188627907724033</v>
      </c>
      <c r="R6376" s="3">
        <f t="shared" si="1101"/>
        <v>0</v>
      </c>
      <c r="S6376" s="3">
        <f t="shared" si="1097"/>
        <v>118.18800000000002</v>
      </c>
      <c r="T6376" s="3">
        <f>(0.5*(1-COS(RADIANS(90-$X$3)))*(D6376+E6376)*'PV model'!$B$4)</f>
        <v>0</v>
      </c>
      <c r="U6376" s="3">
        <f t="shared" si="1102"/>
        <v>118.18800000000002</v>
      </c>
      <c r="V6376" s="3">
        <f>('PV model'!$B$13*(U6376/1000)*(1-'PV model'!$B$14*((20+C6376)-25))*'PV model'!$B$10)/'PV model'!$B$12</f>
        <v>11.464375934592001</v>
      </c>
    </row>
    <row r="6377" spans="1:22" x14ac:dyDescent="0.2">
      <c r="A6377" s="10">
        <f t="shared" si="1094"/>
        <v>266</v>
      </c>
      <c r="B6377" s="10">
        <f t="shared" si="1103"/>
        <v>12</v>
      </c>
      <c r="C6377" s="23">
        <v>13</v>
      </c>
      <c r="D6377" s="24">
        <v>0</v>
      </c>
      <c r="E6377" s="24">
        <v>133.18200000000002</v>
      </c>
      <c r="F6377" s="48"/>
      <c r="G6377" s="48"/>
      <c r="H6377" s="1">
        <f t="shared" si="1104"/>
        <v>-1.0054441159072167</v>
      </c>
      <c r="I6377" s="1">
        <f t="shared" si="1098"/>
        <v>8.6168493173025027</v>
      </c>
      <c r="J6377" s="4">
        <f>B6377+('PV model'!$B$3/15)+(I6377/60)</f>
        <v>11.866947488621708</v>
      </c>
      <c r="K6377" s="2">
        <f t="shared" si="1099"/>
        <v>1.9957876706743782</v>
      </c>
      <c r="L6377" s="2">
        <f>DEGREES(ASIN((((COS(RADIANS('PV model'!$B$2))*COS(RADIANS(H6377))*COS(RADIANS(K6377)))+(SIN(RADIANS('PV model'!$B$2))*SIN(RADIANS(H6377)))))))</f>
        <v>33.470956524732713</v>
      </c>
      <c r="M6377" s="3">
        <f t="shared" si="1095"/>
        <v>33.470956524732713</v>
      </c>
      <c r="N6377" s="2">
        <f t="shared" si="1100"/>
        <v>2.3923990419153074</v>
      </c>
      <c r="O6377" s="2">
        <f>IF('PV model'!$B$2&gt;0, 180-N6377,IF('PV model'!$B$2&lt;0,0-N6377,N6377))</f>
        <v>177.6076009580847</v>
      </c>
      <c r="P6377" s="2">
        <f>ABS(O6377-'PV model'!$B$5)</f>
        <v>27.392399041915297</v>
      </c>
      <c r="Q6377" s="3">
        <f t="shared" si="1096"/>
        <v>56.529043475267287</v>
      </c>
      <c r="R6377" s="3">
        <f t="shared" si="1101"/>
        <v>0</v>
      </c>
      <c r="S6377" s="3">
        <f t="shared" si="1097"/>
        <v>133.18200000000002</v>
      </c>
      <c r="T6377" s="3">
        <f>(0.5*(1-COS(RADIANS(90-$X$3)))*(D6377+E6377)*'PV model'!$B$4)</f>
        <v>0</v>
      </c>
      <c r="U6377" s="3">
        <f t="shared" si="1102"/>
        <v>133.18200000000002</v>
      </c>
      <c r="V6377" s="3">
        <f>('PV model'!$B$13*(U6377/1000)*(1-'PV model'!$B$14*((20+C6377)-25))*'PV model'!$B$10)/'PV model'!$B$12</f>
        <v>12.88686079296</v>
      </c>
    </row>
    <row r="6378" spans="1:22" x14ac:dyDescent="0.2">
      <c r="A6378" s="10">
        <f t="shared" si="1094"/>
        <v>266</v>
      </c>
      <c r="B6378" s="10">
        <f t="shared" si="1103"/>
        <v>13</v>
      </c>
      <c r="C6378" s="23">
        <v>13.3</v>
      </c>
      <c r="D6378" s="24">
        <v>85.30619999999999</v>
      </c>
      <c r="E6378" s="24">
        <v>218.73600000000002</v>
      </c>
      <c r="F6378" s="48"/>
      <c r="G6378" s="48"/>
      <c r="H6378" s="1">
        <f t="shared" si="1104"/>
        <v>-1.0054441159072167</v>
      </c>
      <c r="I6378" s="1">
        <f t="shared" si="1098"/>
        <v>8.6168493173025027</v>
      </c>
      <c r="J6378" s="4">
        <f>B6378+('PV model'!$B$3/15)+(I6378/60)</f>
        <v>12.866947488621708</v>
      </c>
      <c r="K6378" s="2">
        <f t="shared" si="1099"/>
        <v>-13.004212329325622</v>
      </c>
      <c r="L6378" s="2">
        <f>DEGREES(ASIN((((COS(RADIANS('PV model'!$B$2))*COS(RADIANS(H6378))*COS(RADIANS(K6378)))+(SIN(RADIANS('PV model'!$B$2))*SIN(RADIANS(H6378)))))))</f>
        <v>32.502313428249465</v>
      </c>
      <c r="M6378" s="3">
        <f t="shared" si="1095"/>
        <v>32.502313428249465</v>
      </c>
      <c r="N6378" s="2">
        <f t="shared" si="1100"/>
        <v>-15.47231475274471</v>
      </c>
      <c r="O6378" s="2">
        <f>IF('PV model'!$B$2&gt;0, 180-N6378,IF('PV model'!$B$2&lt;0,0-N6378,N6378))</f>
        <v>195.47231475274472</v>
      </c>
      <c r="P6378" s="2">
        <f>ABS(O6378-'PV model'!$B$5)</f>
        <v>9.5276852472552775</v>
      </c>
      <c r="Q6378" s="3">
        <f t="shared" si="1096"/>
        <v>57.497686571750528</v>
      </c>
      <c r="R6378" s="3">
        <f t="shared" si="1101"/>
        <v>85.306200000000004</v>
      </c>
      <c r="S6378" s="3">
        <f t="shared" si="1097"/>
        <v>257.22529280396338</v>
      </c>
      <c r="T6378" s="3">
        <f>(0.5*(1-COS(RADIANS(90-$X$3)))*(D6378+E6378)*'PV model'!$B$4)</f>
        <v>0</v>
      </c>
      <c r="U6378" s="3">
        <f t="shared" si="1102"/>
        <v>342.53149280396337</v>
      </c>
      <c r="V6378" s="3">
        <f>('PV model'!$B$13*(U6378/1000)*(1-'PV model'!$B$14*((20+C6378)-25))*'PV model'!$B$10)/'PV model'!$B$12</f>
        <v>33.102698346397467</v>
      </c>
    </row>
    <row r="6379" spans="1:22" x14ac:dyDescent="0.2">
      <c r="A6379" s="10">
        <f t="shared" si="1094"/>
        <v>266</v>
      </c>
      <c r="B6379" s="10">
        <f t="shared" si="1103"/>
        <v>14</v>
      </c>
      <c r="C6379" s="23">
        <v>13.8</v>
      </c>
      <c r="D6379" s="24">
        <v>0</v>
      </c>
      <c r="E6379" s="24">
        <v>126.126</v>
      </c>
      <c r="F6379" s="48"/>
      <c r="G6379" s="48"/>
      <c r="H6379" s="1">
        <f t="shared" si="1104"/>
        <v>-1.0054441159072167</v>
      </c>
      <c r="I6379" s="1">
        <f t="shared" si="1098"/>
        <v>8.6168493173025027</v>
      </c>
      <c r="J6379" s="4">
        <f>B6379+('PV model'!$B$3/15)+(I6379/60)</f>
        <v>13.866947488621708</v>
      </c>
      <c r="K6379" s="2">
        <f t="shared" si="1099"/>
        <v>-28.004212329325622</v>
      </c>
      <c r="L6379" s="2">
        <f>DEGREES(ASIN((((COS(RADIANS('PV model'!$B$2))*COS(RADIANS(H6379))*COS(RADIANS(K6379)))+(SIN(RADIANS('PV model'!$B$2))*SIN(RADIANS(H6379)))))))</f>
        <v>29.048460465728663</v>
      </c>
      <c r="M6379" s="3">
        <f t="shared" si="1095"/>
        <v>29.048460465728663</v>
      </c>
      <c r="N6379" s="2">
        <f t="shared" si="1100"/>
        <v>-32.480717728189084</v>
      </c>
      <c r="O6379" s="2">
        <f>IF('PV model'!$B$2&gt;0, 180-N6379,IF('PV model'!$B$2&lt;0,0-N6379,N6379))</f>
        <v>212.48071772818909</v>
      </c>
      <c r="P6379" s="2">
        <f>ABS(O6379-'PV model'!$B$5)</f>
        <v>7.4807177281890915</v>
      </c>
      <c r="Q6379" s="3">
        <f t="shared" si="1096"/>
        <v>60.951539534271333</v>
      </c>
      <c r="R6379" s="3">
        <f t="shared" si="1101"/>
        <v>0</v>
      </c>
      <c r="S6379" s="3">
        <f t="shared" si="1097"/>
        <v>126.126</v>
      </c>
      <c r="T6379" s="3">
        <f>(0.5*(1-COS(RADIANS(90-$X$3)))*(D6379+E6379)*'PV model'!$B$4)</f>
        <v>0</v>
      </c>
      <c r="U6379" s="3">
        <f t="shared" si="1102"/>
        <v>126.126</v>
      </c>
      <c r="V6379" s="3">
        <f>('PV model'!$B$13*(U6379/1000)*(1-'PV model'!$B$14*((20+C6379)-25))*'PV model'!$B$10)/'PV model'!$B$12</f>
        <v>12.163769025408001</v>
      </c>
    </row>
    <row r="6380" spans="1:22" x14ac:dyDescent="0.2">
      <c r="A6380" s="10">
        <f t="shared" si="1094"/>
        <v>266</v>
      </c>
      <c r="B6380" s="10">
        <f t="shared" si="1103"/>
        <v>15</v>
      </c>
      <c r="C6380" s="23">
        <v>14.6</v>
      </c>
      <c r="D6380" s="24">
        <v>72.959249999999997</v>
      </c>
      <c r="E6380" s="24">
        <v>173.75400000000002</v>
      </c>
      <c r="F6380" s="48"/>
      <c r="G6380" s="48"/>
      <c r="H6380" s="1">
        <f t="shared" si="1104"/>
        <v>-1.0054441159072167</v>
      </c>
      <c r="I6380" s="1">
        <f t="shared" si="1098"/>
        <v>8.6168493173025027</v>
      </c>
      <c r="J6380" s="4">
        <f>B6380+('PV model'!$B$3/15)+(I6380/60)</f>
        <v>14.866947488621708</v>
      </c>
      <c r="K6380" s="2">
        <f t="shared" si="1099"/>
        <v>-43.004212329325625</v>
      </c>
      <c r="L6380" s="2">
        <f>DEGREES(ASIN((((COS(RADIANS('PV model'!$B$2))*COS(RADIANS(H6380))*COS(RADIANS(K6380)))+(SIN(RADIANS('PV model'!$B$2))*SIN(RADIANS(H6380)))))))</f>
        <v>23.558790427646109</v>
      </c>
      <c r="M6380" s="3">
        <f t="shared" si="1095"/>
        <v>23.558790427646109</v>
      </c>
      <c r="N6380" s="2">
        <f t="shared" si="1100"/>
        <v>-48.069460303126263</v>
      </c>
      <c r="O6380" s="2">
        <f>IF('PV model'!$B$2&gt;0, 180-N6380,IF('PV model'!$B$2&lt;0,0-N6380,N6380))</f>
        <v>228.06946030312628</v>
      </c>
      <c r="P6380" s="2">
        <f>ABS(O6380-'PV model'!$B$5)</f>
        <v>23.069460303126277</v>
      </c>
      <c r="Q6380" s="3">
        <f t="shared" si="1096"/>
        <v>66.441209572353898</v>
      </c>
      <c r="R6380" s="3">
        <f t="shared" si="1101"/>
        <v>72.959249999999955</v>
      </c>
      <c r="S6380" s="3">
        <f t="shared" si="1097"/>
        <v>200.96965356882177</v>
      </c>
      <c r="T6380" s="3">
        <f>(0.5*(1-COS(RADIANS(90-$X$3)))*(D6380+E6380)*'PV model'!$B$4)</f>
        <v>0</v>
      </c>
      <c r="U6380" s="3">
        <f t="shared" si="1102"/>
        <v>273.92890356882174</v>
      </c>
      <c r="V6380" s="3">
        <f>('PV model'!$B$13*(U6380/1000)*(1-'PV model'!$B$14*((20+C6380)-25))*'PV model'!$B$10)/'PV model'!$B$12</f>
        <v>26.330466965831025</v>
      </c>
    </row>
    <row r="6381" spans="1:22" x14ac:dyDescent="0.2">
      <c r="A6381" s="10">
        <f t="shared" si="1094"/>
        <v>266</v>
      </c>
      <c r="B6381" s="10">
        <f t="shared" si="1103"/>
        <v>16</v>
      </c>
      <c r="C6381" s="23">
        <v>15</v>
      </c>
      <c r="D6381" s="24">
        <v>30.306149999999999</v>
      </c>
      <c r="E6381" s="24">
        <v>135.828</v>
      </c>
      <c r="F6381" s="48"/>
      <c r="G6381" s="48"/>
      <c r="H6381" s="1">
        <f t="shared" si="1104"/>
        <v>-1.0054441159072167</v>
      </c>
      <c r="I6381" s="1">
        <f t="shared" si="1098"/>
        <v>8.6168493173025027</v>
      </c>
      <c r="J6381" s="4">
        <f>B6381+('PV model'!$B$3/15)+(I6381/60)</f>
        <v>15.866947488621708</v>
      </c>
      <c r="K6381" s="2">
        <f t="shared" si="1099"/>
        <v>-58.004212329325625</v>
      </c>
      <c r="L6381" s="2">
        <f>DEGREES(ASIN((((COS(RADIANS('PV model'!$B$2))*COS(RADIANS(H6381))*COS(RADIANS(K6381)))+(SIN(RADIANS('PV model'!$B$2))*SIN(RADIANS(H6381)))))))</f>
        <v>16.595121772707365</v>
      </c>
      <c r="M6381" s="3">
        <f t="shared" si="1095"/>
        <v>16.595121772707365</v>
      </c>
      <c r="N6381" s="2">
        <f t="shared" si="1100"/>
        <v>-62.228348938963826</v>
      </c>
      <c r="O6381" s="2">
        <f>IF('PV model'!$B$2&gt;0, 180-N6381,IF('PV model'!$B$2&lt;0,0-N6381,N6381))</f>
        <v>242.22834893896382</v>
      </c>
      <c r="P6381" s="2">
        <f>ABS(O6381-'PV model'!$B$5)</f>
        <v>37.228348938963819</v>
      </c>
      <c r="Q6381" s="3">
        <f t="shared" si="1096"/>
        <v>73.404878227292627</v>
      </c>
      <c r="R6381" s="3">
        <f t="shared" si="1101"/>
        <v>30.306150000000013</v>
      </c>
      <c r="S6381" s="3">
        <f t="shared" si="1097"/>
        <v>147.21214466281535</v>
      </c>
      <c r="T6381" s="3">
        <f>(0.5*(1-COS(RADIANS(90-$X$3)))*(D6381+E6381)*'PV model'!$B$4)</f>
        <v>0</v>
      </c>
      <c r="U6381" s="3">
        <f t="shared" si="1102"/>
        <v>177.51829466281535</v>
      </c>
      <c r="V6381" s="3">
        <f>('PV model'!$B$13*(U6381/1000)*(1-'PV model'!$B$14*((20+C6381)-25))*'PV model'!$B$10)/'PV model'!$B$12</f>
        <v>17.034939585115218</v>
      </c>
    </row>
    <row r="6382" spans="1:22" x14ac:dyDescent="0.2">
      <c r="A6382" s="10">
        <f t="shared" ref="A6382:A6445" si="1105">IF(B6382&gt;1,A6381,A6381+1)</f>
        <v>266</v>
      </c>
      <c r="B6382" s="10">
        <f t="shared" si="1103"/>
        <v>17</v>
      </c>
      <c r="C6382" s="23">
        <v>15.2</v>
      </c>
      <c r="D6382" s="24">
        <v>6.7347000000000001</v>
      </c>
      <c r="E6382" s="24">
        <v>79.38</v>
      </c>
      <c r="F6382" s="48"/>
      <c r="G6382" s="48"/>
      <c r="H6382" s="1">
        <f t="shared" si="1104"/>
        <v>-1.0054441159072167</v>
      </c>
      <c r="I6382" s="1">
        <f t="shared" si="1098"/>
        <v>8.6168493173025027</v>
      </c>
      <c r="J6382" s="4">
        <f>B6382+('PV model'!$B$3/15)+(I6382/60)</f>
        <v>16.866947488621708</v>
      </c>
      <c r="K6382" s="2">
        <f t="shared" si="1099"/>
        <v>-73.004212329325625</v>
      </c>
      <c r="L6382" s="2">
        <f>DEGREES(ASIN((((COS(RADIANS('PV model'!$B$2))*COS(RADIANS(H6382))*COS(RADIANS(K6382)))+(SIN(RADIANS('PV model'!$B$2))*SIN(RADIANS(H6382)))))))</f>
        <v>8.6892042170027946</v>
      </c>
      <c r="M6382" s="3">
        <f t="shared" si="1095"/>
        <v>8.6892042170027946</v>
      </c>
      <c r="N6382" s="2">
        <f t="shared" si="1100"/>
        <v>-75.303013825703857</v>
      </c>
      <c r="O6382" s="2">
        <f>IF('PV model'!$B$2&gt;0, 180-N6382,IF('PV model'!$B$2&lt;0,0-N6382,N6382))</f>
        <v>255.30301382570386</v>
      </c>
      <c r="P6382" s="2">
        <f>ABS(O6382-'PV model'!$B$5)</f>
        <v>50.303013825703857</v>
      </c>
      <c r="Q6382" s="3">
        <f t="shared" si="1096"/>
        <v>81.310795782997204</v>
      </c>
      <c r="R6382" s="3">
        <f t="shared" si="1101"/>
        <v>6.7347000000000055</v>
      </c>
      <c r="S6382" s="3">
        <f t="shared" si="1097"/>
        <v>81.759051149533917</v>
      </c>
      <c r="T6382" s="3">
        <f>(0.5*(1-COS(RADIANS(90-$X$3)))*(D6382+E6382)*'PV model'!$B$4)</f>
        <v>0</v>
      </c>
      <c r="U6382" s="3">
        <f t="shared" si="1102"/>
        <v>88.493751149533921</v>
      </c>
      <c r="V6382" s="3">
        <f>('PV model'!$B$13*(U6382/1000)*(1-'PV model'!$B$14*((20+C6382)-25))*'PV model'!$B$10)/'PV model'!$B$12</f>
        <v>8.4849252820191872</v>
      </c>
    </row>
    <row r="6383" spans="1:22" x14ac:dyDescent="0.2">
      <c r="A6383" s="10">
        <f t="shared" si="1105"/>
        <v>266</v>
      </c>
      <c r="B6383" s="10">
        <f t="shared" si="1103"/>
        <v>18</v>
      </c>
      <c r="C6383" s="23">
        <v>14.7</v>
      </c>
      <c r="D6383" s="24">
        <v>0</v>
      </c>
      <c r="E6383" s="24">
        <v>11.465999999999999</v>
      </c>
      <c r="F6383" s="48"/>
      <c r="G6383" s="48"/>
      <c r="H6383" s="1">
        <f t="shared" si="1104"/>
        <v>-1.0054441159072167</v>
      </c>
      <c r="I6383" s="1">
        <f t="shared" si="1098"/>
        <v>8.6168493173025027</v>
      </c>
      <c r="J6383" s="4">
        <f>B6383+('PV model'!$B$3/15)+(I6383/60)</f>
        <v>17.866947488621708</v>
      </c>
      <c r="K6383" s="2">
        <f t="shared" si="1099"/>
        <v>-88.004212329325625</v>
      </c>
      <c r="L6383" s="2">
        <f>DEGREES(ASIN((((COS(RADIANS('PV model'!$B$2))*COS(RADIANS(H6383))*COS(RADIANS(K6383)))+(SIN(RADIANS('PV model'!$B$2))*SIN(RADIANS(H6383)))))))</f>
        <v>0.30145507575278058</v>
      </c>
      <c r="M6383" s="3">
        <f t="shared" si="1095"/>
        <v>0.30145507575278058</v>
      </c>
      <c r="N6383" s="2">
        <f t="shared" si="1100"/>
        <v>-87.785762552408883</v>
      </c>
      <c r="O6383" s="2">
        <f>IF('PV model'!$B$2&gt;0, 180-N6383,IF('PV model'!$B$2&lt;0,0-N6383,N6383))</f>
        <v>267.78576255240887</v>
      </c>
      <c r="P6383" s="2">
        <f>ABS(O6383-'PV model'!$B$5)</f>
        <v>62.785762552408869</v>
      </c>
      <c r="Q6383" s="3">
        <f t="shared" si="1096"/>
        <v>89.698544924247216</v>
      </c>
      <c r="R6383" s="3">
        <f t="shared" si="1101"/>
        <v>0</v>
      </c>
      <c r="S6383" s="3">
        <f t="shared" si="1097"/>
        <v>11.465999999999999</v>
      </c>
      <c r="T6383" s="3">
        <f>(0.5*(1-COS(RADIANS(90-$X$3)))*(D6383+E6383)*'PV model'!$B$4)</f>
        <v>0</v>
      </c>
      <c r="U6383" s="3">
        <f t="shared" si="1102"/>
        <v>11.465999999999999</v>
      </c>
      <c r="V6383" s="3">
        <f>('PV model'!$B$13*(U6383/1000)*(1-'PV model'!$B$14*((20+C6383)-25))*'PV model'!$B$10)/'PV model'!$B$12</f>
        <v>1.1016710752319998</v>
      </c>
    </row>
    <row r="6384" spans="1:22" x14ac:dyDescent="0.2">
      <c r="A6384" s="10">
        <f t="shared" si="1105"/>
        <v>266</v>
      </c>
      <c r="B6384" s="10">
        <f t="shared" si="1103"/>
        <v>19</v>
      </c>
      <c r="C6384" s="23">
        <v>14.1</v>
      </c>
      <c r="D6384" s="24">
        <v>0</v>
      </c>
      <c r="E6384" s="24">
        <v>0.88200000000000001</v>
      </c>
      <c r="F6384" s="48"/>
      <c r="G6384" s="48"/>
      <c r="H6384" s="1">
        <f t="shared" si="1104"/>
        <v>-1.0054441159072167</v>
      </c>
      <c r="I6384" s="1">
        <f t="shared" si="1098"/>
        <v>8.6168493173025027</v>
      </c>
      <c r="J6384" s="4">
        <f>B6384+('PV model'!$B$3/15)+(I6384/60)</f>
        <v>18.866947488621708</v>
      </c>
      <c r="K6384" s="2">
        <f t="shared" si="1099"/>
        <v>-103.00421232932563</v>
      </c>
      <c r="L6384" s="2">
        <f>DEGREES(ASIN((((COS(RADIANS('PV model'!$B$2))*COS(RADIANS(H6384))*COS(RADIANS(K6384)))+(SIN(RADIANS('PV model'!$B$2))*SIN(RADIANS(H6384)))))))</f>
        <v>-8.1575692812174658</v>
      </c>
      <c r="M6384" s="3">
        <f t="shared" si="1095"/>
        <v>0</v>
      </c>
      <c r="N6384" s="2">
        <f t="shared" si="1100"/>
        <v>-79.789022622880523</v>
      </c>
      <c r="O6384" s="2">
        <f>IF('PV model'!$B$2&gt;0, 180-N6384,IF('PV model'!$B$2&lt;0,0-N6384,N6384))</f>
        <v>259.78902262288051</v>
      </c>
      <c r="P6384" s="2">
        <f>ABS(O6384-'PV model'!$B$5)</f>
        <v>54.789022622880509</v>
      </c>
      <c r="Q6384" s="3">
        <f t="shared" si="1096"/>
        <v>98.157569281217462</v>
      </c>
      <c r="R6384" s="3">
        <f t="shared" si="1101"/>
        <v>0</v>
      </c>
      <c r="S6384" s="3">
        <f t="shared" si="1097"/>
        <v>0.88200000000000001</v>
      </c>
      <c r="T6384" s="3">
        <f>(0.5*(1-COS(RADIANS(90-$X$3)))*(D6384+E6384)*'PV model'!$B$4)</f>
        <v>0</v>
      </c>
      <c r="U6384" s="3">
        <f t="shared" si="1102"/>
        <v>0.88200000000000001</v>
      </c>
      <c r="V6384" s="3">
        <f>('PV model'!$B$13*(U6384/1000)*(1-'PV model'!$B$14*((20+C6384)-25))*'PV model'!$B$10)/'PV model'!$B$12</f>
        <v>8.495552419199999E-2</v>
      </c>
    </row>
    <row r="6385" spans="1:22" x14ac:dyDescent="0.2">
      <c r="A6385" s="10">
        <f t="shared" si="1105"/>
        <v>266</v>
      </c>
      <c r="B6385" s="10">
        <f t="shared" si="1103"/>
        <v>20</v>
      </c>
      <c r="C6385" s="23">
        <v>14.5</v>
      </c>
      <c r="D6385" s="24">
        <v>0</v>
      </c>
      <c r="E6385" s="24">
        <v>0</v>
      </c>
      <c r="F6385" s="48"/>
      <c r="G6385" s="48"/>
      <c r="H6385" s="1">
        <f t="shared" si="1104"/>
        <v>-1.0054441159072167</v>
      </c>
      <c r="I6385" s="1">
        <f t="shared" si="1098"/>
        <v>8.6168493173025027</v>
      </c>
      <c r="J6385" s="4">
        <f>B6385+('PV model'!$B$3/15)+(I6385/60)</f>
        <v>19.866947488621708</v>
      </c>
      <c r="K6385" s="2">
        <f t="shared" si="1099"/>
        <v>-118.00421232932563</v>
      </c>
      <c r="L6385" s="2">
        <f>DEGREES(ASIN((((COS(RADIANS('PV model'!$B$2))*COS(RADIANS(H6385))*COS(RADIANS(K6385)))+(SIN(RADIANS('PV model'!$B$2))*SIN(RADIANS(H6385)))))))</f>
        <v>-16.282212310709454</v>
      </c>
      <c r="M6385" s="3">
        <f t="shared" si="1095"/>
        <v>0</v>
      </c>
      <c r="N6385" s="2">
        <f t="shared" si="1100"/>
        <v>-66.876808175302813</v>
      </c>
      <c r="O6385" s="2">
        <f>IF('PV model'!$B$2&gt;0, 180-N6385,IF('PV model'!$B$2&lt;0,0-N6385,N6385))</f>
        <v>246.87680817530281</v>
      </c>
      <c r="P6385" s="2">
        <f>ABS(O6385-'PV model'!$B$5)</f>
        <v>41.876808175302813</v>
      </c>
      <c r="Q6385" s="3">
        <f t="shared" si="1096"/>
        <v>106.28221231070945</v>
      </c>
      <c r="R6385" s="3">
        <f t="shared" si="1101"/>
        <v>0</v>
      </c>
      <c r="S6385" s="3">
        <f t="shared" si="1097"/>
        <v>0</v>
      </c>
      <c r="T6385" s="3">
        <f>(0.5*(1-COS(RADIANS(90-$X$3)))*(D6385+E6385)*'PV model'!$B$4)</f>
        <v>0</v>
      </c>
      <c r="U6385" s="3">
        <f t="shared" si="1102"/>
        <v>0</v>
      </c>
      <c r="V6385" s="3">
        <f>('PV model'!$B$13*(U6385/1000)*(1-'PV model'!$B$14*((20+C6385)-25))*'PV model'!$B$10)/'PV model'!$B$12</f>
        <v>0</v>
      </c>
    </row>
    <row r="6386" spans="1:22" x14ac:dyDescent="0.2">
      <c r="A6386" s="10">
        <f t="shared" si="1105"/>
        <v>266</v>
      </c>
      <c r="B6386" s="10">
        <f t="shared" si="1103"/>
        <v>21</v>
      </c>
      <c r="C6386" s="23">
        <v>14.3</v>
      </c>
      <c r="D6386" s="24">
        <v>0</v>
      </c>
      <c r="E6386" s="24">
        <v>0</v>
      </c>
      <c r="F6386" s="48"/>
      <c r="G6386" s="48"/>
      <c r="H6386" s="1">
        <f t="shared" si="1104"/>
        <v>-1.0054441159072167</v>
      </c>
      <c r="I6386" s="1">
        <f t="shared" si="1098"/>
        <v>8.6168493173025027</v>
      </c>
      <c r="J6386" s="4">
        <f>B6386+('PV model'!$B$3/15)+(I6386/60)</f>
        <v>20.866947488621708</v>
      </c>
      <c r="K6386" s="2">
        <f t="shared" si="1099"/>
        <v>-133.00421232932561</v>
      </c>
      <c r="L6386" s="2">
        <f>DEGREES(ASIN((((COS(RADIANS('PV model'!$B$2))*COS(RADIANS(H6386))*COS(RADIANS(K6386)))+(SIN(RADIANS('PV model'!$B$2))*SIN(RADIANS(H6386)))))))</f>
        <v>-23.623220491627116</v>
      </c>
      <c r="M6386" s="3">
        <f t="shared" si="1095"/>
        <v>0</v>
      </c>
      <c r="N6386" s="2">
        <f t="shared" si="1100"/>
        <v>-52.946080706694104</v>
      </c>
      <c r="O6386" s="2">
        <f>IF('PV model'!$B$2&gt;0, 180-N6386,IF('PV model'!$B$2&lt;0,0-N6386,N6386))</f>
        <v>232.94608070669409</v>
      </c>
      <c r="P6386" s="2">
        <f>ABS(O6386-'PV model'!$B$5)</f>
        <v>27.94608070669409</v>
      </c>
      <c r="Q6386" s="3">
        <f t="shared" si="1096"/>
        <v>113.62322049162712</v>
      </c>
      <c r="R6386" s="3">
        <f t="shared" si="1101"/>
        <v>0</v>
      </c>
      <c r="S6386" s="3">
        <f t="shared" si="1097"/>
        <v>0</v>
      </c>
      <c r="T6386" s="3">
        <f>(0.5*(1-COS(RADIANS(90-$X$3)))*(D6386+E6386)*'PV model'!$B$4)</f>
        <v>0</v>
      </c>
      <c r="U6386" s="3">
        <f t="shared" si="1102"/>
        <v>0</v>
      </c>
      <c r="V6386" s="3">
        <f>('PV model'!$B$13*(U6386/1000)*(1-'PV model'!$B$14*((20+C6386)-25))*'PV model'!$B$10)/'PV model'!$B$12</f>
        <v>0</v>
      </c>
    </row>
    <row r="6387" spans="1:22" x14ac:dyDescent="0.2">
      <c r="A6387" s="10">
        <f t="shared" si="1105"/>
        <v>266</v>
      </c>
      <c r="B6387" s="10">
        <f t="shared" si="1103"/>
        <v>22</v>
      </c>
      <c r="C6387" s="23">
        <v>14.6</v>
      </c>
      <c r="D6387" s="24">
        <v>0</v>
      </c>
      <c r="E6387" s="24">
        <v>0</v>
      </c>
      <c r="F6387" s="48"/>
      <c r="G6387" s="48"/>
      <c r="H6387" s="1">
        <f t="shared" si="1104"/>
        <v>-1.0054441159072167</v>
      </c>
      <c r="I6387" s="1">
        <f t="shared" si="1098"/>
        <v>8.6168493173025027</v>
      </c>
      <c r="J6387" s="4">
        <f>B6387+('PV model'!$B$3/15)+(I6387/60)</f>
        <v>21.866947488621708</v>
      </c>
      <c r="K6387" s="2">
        <f t="shared" si="1099"/>
        <v>-148.00421232932561</v>
      </c>
      <c r="L6387" s="2">
        <f>DEGREES(ASIN((((COS(RADIANS('PV model'!$B$2))*COS(RADIANS(H6387))*COS(RADIANS(K6387)))+(SIN(RADIANS('PV model'!$B$2))*SIN(RADIANS(H6387)))))))</f>
        <v>-29.65320811969573</v>
      </c>
      <c r="M6387" s="3">
        <f t="shared" si="1095"/>
        <v>0</v>
      </c>
      <c r="N6387" s="2">
        <f t="shared" si="1100"/>
        <v>-37.561507421257978</v>
      </c>
      <c r="O6387" s="2">
        <f>IF('PV model'!$B$2&gt;0, 180-N6387,IF('PV model'!$B$2&lt;0,0-N6387,N6387))</f>
        <v>217.56150742125797</v>
      </c>
      <c r="P6387" s="2">
        <f>ABS(O6387-'PV model'!$B$5)</f>
        <v>12.561507421257971</v>
      </c>
      <c r="Q6387" s="3">
        <f t="shared" si="1096"/>
        <v>119.65320811969572</v>
      </c>
      <c r="R6387" s="3">
        <f t="shared" si="1101"/>
        <v>0</v>
      </c>
      <c r="S6387" s="3">
        <f t="shared" si="1097"/>
        <v>0</v>
      </c>
      <c r="T6387" s="3">
        <f>(0.5*(1-COS(RADIANS(90-$X$3)))*(D6387+E6387)*'PV model'!$B$4)</f>
        <v>0</v>
      </c>
      <c r="U6387" s="3">
        <f t="shared" si="1102"/>
        <v>0</v>
      </c>
      <c r="V6387" s="3">
        <f>('PV model'!$B$13*(U6387/1000)*(1-'PV model'!$B$14*((20+C6387)-25))*'PV model'!$B$10)/'PV model'!$B$12</f>
        <v>0</v>
      </c>
    </row>
    <row r="6388" spans="1:22" x14ac:dyDescent="0.2">
      <c r="A6388" s="10">
        <f t="shared" si="1105"/>
        <v>266</v>
      </c>
      <c r="B6388" s="10">
        <f t="shared" si="1103"/>
        <v>23</v>
      </c>
      <c r="C6388" s="23">
        <v>15</v>
      </c>
      <c r="D6388" s="24">
        <v>0</v>
      </c>
      <c r="E6388" s="24">
        <v>0</v>
      </c>
      <c r="F6388" s="48"/>
      <c r="G6388" s="48"/>
      <c r="H6388" s="1">
        <f t="shared" si="1104"/>
        <v>-1.0054441159072167</v>
      </c>
      <c r="I6388" s="1">
        <f t="shared" si="1098"/>
        <v>8.6168493173025027</v>
      </c>
      <c r="J6388" s="4">
        <f>B6388+('PV model'!$B$3/15)+(I6388/60)</f>
        <v>22.866947488621708</v>
      </c>
      <c r="K6388" s="2">
        <f t="shared" si="1099"/>
        <v>-163.00421232932561</v>
      </c>
      <c r="L6388" s="2">
        <f>DEGREES(ASIN((((COS(RADIANS('PV model'!$B$2))*COS(RADIANS(H6388))*COS(RADIANS(K6388)))+(SIN(RADIANS('PV model'!$B$2))*SIN(RADIANS(H6388)))))))</f>
        <v>-33.78286205205049</v>
      </c>
      <c r="M6388" s="3">
        <f t="shared" si="1095"/>
        <v>0</v>
      </c>
      <c r="N6388" s="2">
        <f t="shared" si="1100"/>
        <v>-20.586959258924274</v>
      </c>
      <c r="O6388" s="2">
        <f>IF('PV model'!$B$2&gt;0, 180-N6388,IF('PV model'!$B$2&lt;0,0-N6388,N6388))</f>
        <v>200.58695925892428</v>
      </c>
      <c r="P6388" s="2">
        <f>ABS(O6388-'PV model'!$B$5)</f>
        <v>4.4130407410757186</v>
      </c>
      <c r="Q6388" s="3">
        <f t="shared" si="1096"/>
        <v>123.78286205205049</v>
      </c>
      <c r="R6388" s="3">
        <f t="shared" si="1101"/>
        <v>0</v>
      </c>
      <c r="S6388" s="3">
        <f t="shared" si="1097"/>
        <v>0</v>
      </c>
      <c r="T6388" s="3">
        <f>(0.5*(1-COS(RADIANS(90-$X$3)))*(D6388+E6388)*'PV model'!$B$4)</f>
        <v>0</v>
      </c>
      <c r="U6388" s="3">
        <f t="shared" si="1102"/>
        <v>0</v>
      </c>
      <c r="V6388" s="3">
        <f>('PV model'!$B$13*(U6388/1000)*(1-'PV model'!$B$14*((20+C6388)-25))*'PV model'!$B$10)/'PV model'!$B$12</f>
        <v>0</v>
      </c>
    </row>
    <row r="6389" spans="1:22" x14ac:dyDescent="0.2">
      <c r="A6389" s="10">
        <f t="shared" si="1105"/>
        <v>266</v>
      </c>
      <c r="B6389" s="10">
        <f t="shared" si="1103"/>
        <v>24</v>
      </c>
      <c r="C6389" s="23">
        <v>15.1</v>
      </c>
      <c r="D6389" s="24">
        <v>0</v>
      </c>
      <c r="E6389" s="24">
        <v>0</v>
      </c>
      <c r="F6389" s="48"/>
      <c r="G6389" s="48"/>
      <c r="H6389" s="1">
        <f t="shared" si="1104"/>
        <v>-1.0054441159072167</v>
      </c>
      <c r="I6389" s="1">
        <f t="shared" si="1098"/>
        <v>8.6168493173025027</v>
      </c>
      <c r="J6389" s="4">
        <f>B6389+('PV model'!$B$3/15)+(I6389/60)</f>
        <v>23.866947488621708</v>
      </c>
      <c r="K6389" s="2">
        <f t="shared" si="1099"/>
        <v>-178.00421232932561</v>
      </c>
      <c r="L6389" s="2">
        <f>DEGREES(ASIN((((COS(RADIANS('PV model'!$B$2))*COS(RADIANS(H6389))*COS(RADIANS(K6389)))+(SIN(RADIANS('PV model'!$B$2))*SIN(RADIANS(H6389)))))))</f>
        <v>-35.481268845555547</v>
      </c>
      <c r="M6389" s="3">
        <f t="shared" si="1095"/>
        <v>0</v>
      </c>
      <c r="N6389" s="2">
        <f t="shared" si="1100"/>
        <v>-2.4507826935568753</v>
      </c>
      <c r="O6389" s="2">
        <f>IF('PV model'!$B$2&gt;0, 180-N6389,IF('PV model'!$B$2&lt;0,0-N6389,N6389))</f>
        <v>182.45078269355687</v>
      </c>
      <c r="P6389" s="2">
        <f>ABS(O6389-'PV model'!$B$5)</f>
        <v>22.549217306443126</v>
      </c>
      <c r="Q6389" s="3">
        <f t="shared" si="1096"/>
        <v>125.48126884555553</v>
      </c>
      <c r="R6389" s="3">
        <f t="shared" si="1101"/>
        <v>0</v>
      </c>
      <c r="S6389" s="3">
        <f t="shared" si="1097"/>
        <v>0</v>
      </c>
      <c r="T6389" s="3">
        <f>(0.5*(1-COS(RADIANS(90-$X$3)))*(D6389+E6389)*'PV model'!$B$4)</f>
        <v>0</v>
      </c>
      <c r="U6389" s="3">
        <f t="shared" si="1102"/>
        <v>0</v>
      </c>
      <c r="V6389" s="3">
        <f>('PV model'!$B$13*(U6389/1000)*(1-'PV model'!$B$14*((20+C6389)-25))*'PV model'!$B$10)/'PV model'!$B$12</f>
        <v>0</v>
      </c>
    </row>
    <row r="6390" spans="1:22" x14ac:dyDescent="0.2">
      <c r="A6390" s="10">
        <f t="shared" si="1105"/>
        <v>267</v>
      </c>
      <c r="B6390" s="10">
        <f t="shared" si="1103"/>
        <v>1</v>
      </c>
      <c r="C6390" s="23">
        <v>15.2</v>
      </c>
      <c r="D6390" s="24">
        <v>0</v>
      </c>
      <c r="E6390" s="24">
        <v>0</v>
      </c>
      <c r="F6390" s="48"/>
      <c r="G6390" s="48"/>
      <c r="H6390" s="1">
        <f t="shared" si="1104"/>
        <v>-1.4088350279109563</v>
      </c>
      <c r="I6390" s="1">
        <f t="shared" si="1098"/>
        <v>8.9730943019297875</v>
      </c>
      <c r="J6390" s="4">
        <f>B6390+('PV model'!$B$3/15)+(I6390/60)</f>
        <v>0.87288490503216321</v>
      </c>
      <c r="K6390" s="2">
        <f t="shared" si="1099"/>
        <v>166.90672642451753</v>
      </c>
      <c r="L6390" s="2">
        <f>DEGREES(ASIN((((COS(RADIANS('PV model'!$B$2))*COS(RADIANS(H6390))*COS(RADIANS(K6390)))+(SIN(RADIANS('PV model'!$B$2))*SIN(RADIANS(H6390)))))))</f>
        <v>-34.874206805449404</v>
      </c>
      <c r="M6390" s="3">
        <f t="shared" si="1095"/>
        <v>0</v>
      </c>
      <c r="N6390" s="2">
        <f t="shared" si="1100"/>
        <v>16.024195943255872</v>
      </c>
      <c r="O6390" s="2">
        <f>IF('PV model'!$B$2&gt;0, 180-N6390,IF('PV model'!$B$2&lt;0,0-N6390,N6390))</f>
        <v>163.97580405674412</v>
      </c>
      <c r="P6390" s="2">
        <f>ABS(O6390-'PV model'!$B$5)</f>
        <v>41.024195943255876</v>
      </c>
      <c r="Q6390" s="3">
        <f t="shared" si="1096"/>
        <v>124.8742068054494</v>
      </c>
      <c r="R6390" s="3">
        <f t="shared" si="1101"/>
        <v>0</v>
      </c>
      <c r="S6390" s="3">
        <f t="shared" si="1097"/>
        <v>0</v>
      </c>
      <c r="T6390" s="3">
        <f>(0.5*(1-COS(RADIANS(90-$X$3)))*(D6390+E6390)*'PV model'!$B$4)</f>
        <v>0</v>
      </c>
      <c r="U6390" s="3">
        <f t="shared" si="1102"/>
        <v>0</v>
      </c>
      <c r="V6390" s="3">
        <f>('PV model'!$B$13*(U6390/1000)*(1-'PV model'!$B$14*((20+C6390)-25))*'PV model'!$B$10)/'PV model'!$B$12</f>
        <v>0</v>
      </c>
    </row>
    <row r="6391" spans="1:22" x14ac:dyDescent="0.2">
      <c r="A6391" s="10">
        <f t="shared" si="1105"/>
        <v>267</v>
      </c>
      <c r="B6391" s="10">
        <f t="shared" si="1103"/>
        <v>2</v>
      </c>
      <c r="C6391" s="23">
        <v>15</v>
      </c>
      <c r="D6391" s="24">
        <v>0</v>
      </c>
      <c r="E6391" s="24">
        <v>0</v>
      </c>
      <c r="F6391" s="48"/>
      <c r="G6391" s="48"/>
      <c r="H6391" s="1">
        <f t="shared" si="1104"/>
        <v>-1.4088350279109563</v>
      </c>
      <c r="I6391" s="1">
        <f t="shared" si="1098"/>
        <v>8.9730943019297875</v>
      </c>
      <c r="J6391" s="4">
        <f>B6391+('PV model'!$B$3/15)+(I6391/60)</f>
        <v>1.8728849050321632</v>
      </c>
      <c r="K6391" s="2">
        <f t="shared" si="1099"/>
        <v>151.90672642451753</v>
      </c>
      <c r="L6391" s="2">
        <f>DEGREES(ASIN((((COS(RADIANS('PV model'!$B$2))*COS(RADIANS(H6391))*COS(RADIANS(K6391)))+(SIN(RADIANS('PV model'!$B$2))*SIN(RADIANS(H6391)))))))</f>
        <v>-31.317808652710909</v>
      </c>
      <c r="M6391" s="3">
        <f t="shared" si="1095"/>
        <v>0</v>
      </c>
      <c r="N6391" s="2">
        <f t="shared" si="1100"/>
        <v>33.439513897905584</v>
      </c>
      <c r="O6391" s="2">
        <f>IF('PV model'!$B$2&gt;0, 180-N6391,IF('PV model'!$B$2&lt;0,0-N6391,N6391))</f>
        <v>146.56048610209442</v>
      </c>
      <c r="P6391" s="2">
        <f>ABS(O6391-'PV model'!$B$5)</f>
        <v>58.439513897905584</v>
      </c>
      <c r="Q6391" s="3">
        <f t="shared" si="1096"/>
        <v>121.31780865271091</v>
      </c>
      <c r="R6391" s="3">
        <f t="shared" si="1101"/>
        <v>0</v>
      </c>
      <c r="S6391" s="3">
        <f t="shared" si="1097"/>
        <v>0</v>
      </c>
      <c r="T6391" s="3">
        <f>(0.5*(1-COS(RADIANS(90-$X$3)))*(D6391+E6391)*'PV model'!$B$4)</f>
        <v>0</v>
      </c>
      <c r="U6391" s="3">
        <f t="shared" si="1102"/>
        <v>0</v>
      </c>
      <c r="V6391" s="3">
        <f>('PV model'!$B$13*(U6391/1000)*(1-'PV model'!$B$14*((20+C6391)-25))*'PV model'!$B$10)/'PV model'!$B$12</f>
        <v>0</v>
      </c>
    </row>
    <row r="6392" spans="1:22" x14ac:dyDescent="0.2">
      <c r="A6392" s="10">
        <f t="shared" si="1105"/>
        <v>267</v>
      </c>
      <c r="B6392" s="10">
        <f t="shared" si="1103"/>
        <v>3</v>
      </c>
      <c r="C6392" s="23">
        <v>14.9</v>
      </c>
      <c r="D6392" s="24">
        <v>0</v>
      </c>
      <c r="E6392" s="24">
        <v>0</v>
      </c>
      <c r="F6392" s="48"/>
      <c r="G6392" s="48"/>
      <c r="H6392" s="1">
        <f t="shared" si="1104"/>
        <v>-1.4088350279109563</v>
      </c>
      <c r="I6392" s="1">
        <f t="shared" si="1098"/>
        <v>8.9730943019297875</v>
      </c>
      <c r="J6392" s="4">
        <f>B6392+('PV model'!$B$3/15)+(I6392/60)</f>
        <v>2.872884905032163</v>
      </c>
      <c r="K6392" s="2">
        <f t="shared" si="1099"/>
        <v>136.90672642451756</v>
      </c>
      <c r="L6392" s="2">
        <f>DEGREES(ASIN((((COS(RADIANS('PV model'!$B$2))*COS(RADIANS(H6392))*COS(RADIANS(K6392)))+(SIN(RADIANS('PV model'!$B$2))*SIN(RADIANS(H6392)))))))</f>
        <v>-25.705851534404317</v>
      </c>
      <c r="M6392" s="3">
        <f t="shared" si="1095"/>
        <v>0</v>
      </c>
      <c r="N6392" s="2">
        <f t="shared" si="1100"/>
        <v>49.288073448839583</v>
      </c>
      <c r="O6392" s="2">
        <f>IF('PV model'!$B$2&gt;0, 180-N6392,IF('PV model'!$B$2&lt;0,0-N6392,N6392))</f>
        <v>130.71192655116042</v>
      </c>
      <c r="P6392" s="2">
        <f>ABS(O6392-'PV model'!$B$5)</f>
        <v>74.288073448839583</v>
      </c>
      <c r="Q6392" s="3">
        <f t="shared" si="1096"/>
        <v>115.70585153440432</v>
      </c>
      <c r="R6392" s="3">
        <f t="shared" si="1101"/>
        <v>0</v>
      </c>
      <c r="S6392" s="3">
        <f t="shared" si="1097"/>
        <v>0</v>
      </c>
      <c r="T6392" s="3">
        <f>(0.5*(1-COS(RADIANS(90-$X$3)))*(D6392+E6392)*'PV model'!$B$4)</f>
        <v>0</v>
      </c>
      <c r="U6392" s="3">
        <f t="shared" si="1102"/>
        <v>0</v>
      </c>
      <c r="V6392" s="3">
        <f>('PV model'!$B$13*(U6392/1000)*(1-'PV model'!$B$14*((20+C6392)-25))*'PV model'!$B$10)/'PV model'!$B$12</f>
        <v>0</v>
      </c>
    </row>
    <row r="6393" spans="1:22" x14ac:dyDescent="0.2">
      <c r="A6393" s="10">
        <f t="shared" si="1105"/>
        <v>267</v>
      </c>
      <c r="B6393" s="10">
        <f t="shared" si="1103"/>
        <v>4</v>
      </c>
      <c r="C6393" s="23">
        <v>14.8</v>
      </c>
      <c r="D6393" s="24">
        <v>0</v>
      </c>
      <c r="E6393" s="24">
        <v>0</v>
      </c>
      <c r="F6393" s="48"/>
      <c r="G6393" s="48"/>
      <c r="H6393" s="1">
        <f t="shared" si="1104"/>
        <v>-1.4088350279109563</v>
      </c>
      <c r="I6393" s="1">
        <f t="shared" si="1098"/>
        <v>8.9730943019297875</v>
      </c>
      <c r="J6393" s="4">
        <f>B6393+('PV model'!$B$3/15)+(I6393/60)</f>
        <v>3.872884905032163</v>
      </c>
      <c r="K6393" s="2">
        <f t="shared" si="1099"/>
        <v>121.90672642451757</v>
      </c>
      <c r="L6393" s="2">
        <f>DEGREES(ASIN((((COS(RADIANS('PV model'!$B$2))*COS(RADIANS(H6393))*COS(RADIANS(K6393)))+(SIN(RADIANS('PV model'!$B$2))*SIN(RADIANS(H6393)))))))</f>
        <v>-18.635045658820673</v>
      </c>
      <c r="M6393" s="3">
        <f t="shared" si="1095"/>
        <v>0</v>
      </c>
      <c r="N6393" s="2">
        <f t="shared" si="1100"/>
        <v>63.586489186041071</v>
      </c>
      <c r="O6393" s="2">
        <f>IF('PV model'!$B$2&gt;0, 180-N6393,IF('PV model'!$B$2&lt;0,0-N6393,N6393))</f>
        <v>116.41351081395894</v>
      </c>
      <c r="P6393" s="2">
        <f>ABS(O6393-'PV model'!$B$5)</f>
        <v>88.586489186041064</v>
      </c>
      <c r="Q6393" s="3">
        <f t="shared" si="1096"/>
        <v>108.63504565882067</v>
      </c>
      <c r="R6393" s="3">
        <f t="shared" si="1101"/>
        <v>0</v>
      </c>
      <c r="S6393" s="3">
        <f t="shared" si="1097"/>
        <v>0</v>
      </c>
      <c r="T6393" s="3">
        <f>(0.5*(1-COS(RADIANS(90-$X$3)))*(D6393+E6393)*'PV model'!$B$4)</f>
        <v>0</v>
      </c>
      <c r="U6393" s="3">
        <f t="shared" si="1102"/>
        <v>0</v>
      </c>
      <c r="V6393" s="3">
        <f>('PV model'!$B$13*(U6393/1000)*(1-'PV model'!$B$14*((20+C6393)-25))*'PV model'!$B$10)/'PV model'!$B$12</f>
        <v>0</v>
      </c>
    </row>
    <row r="6394" spans="1:22" x14ac:dyDescent="0.2">
      <c r="A6394" s="10">
        <f t="shared" si="1105"/>
        <v>267</v>
      </c>
      <c r="B6394" s="10">
        <f t="shared" si="1103"/>
        <v>5</v>
      </c>
      <c r="C6394" s="23">
        <v>14.6</v>
      </c>
      <c r="D6394" s="24">
        <v>0</v>
      </c>
      <c r="E6394" s="24">
        <v>0</v>
      </c>
      <c r="F6394" s="48"/>
      <c r="G6394" s="48"/>
      <c r="H6394" s="1">
        <f t="shared" si="1104"/>
        <v>-1.4088350279109563</v>
      </c>
      <c r="I6394" s="1">
        <f t="shared" si="1098"/>
        <v>8.9730943019297875</v>
      </c>
      <c r="J6394" s="4">
        <f>B6394+('PV model'!$B$3/15)+(I6394/60)</f>
        <v>4.872884905032163</v>
      </c>
      <c r="K6394" s="2">
        <f t="shared" si="1099"/>
        <v>106.90672642451756</v>
      </c>
      <c r="L6394" s="2">
        <f>DEGREES(ASIN((((COS(RADIANS('PV model'!$B$2))*COS(RADIANS(H6394))*COS(RADIANS(K6394)))+(SIN(RADIANS('PV model'!$B$2))*SIN(RADIANS(H6394)))))))</f>
        <v>-10.657144856727731</v>
      </c>
      <c r="M6394" s="3">
        <f t="shared" si="1095"/>
        <v>0</v>
      </c>
      <c r="N6394" s="2">
        <f t="shared" si="1100"/>
        <v>76.724689246040271</v>
      </c>
      <c r="O6394" s="2">
        <f>IF('PV model'!$B$2&gt;0, 180-N6394,IF('PV model'!$B$2&lt;0,0-N6394,N6394))</f>
        <v>103.27531075395973</v>
      </c>
      <c r="P6394" s="2">
        <f>ABS(O6394-'PV model'!$B$5)</f>
        <v>101.72468924604027</v>
      </c>
      <c r="Q6394" s="3">
        <f t="shared" si="1096"/>
        <v>100.65714485672774</v>
      </c>
      <c r="R6394" s="3">
        <f t="shared" si="1101"/>
        <v>0</v>
      </c>
      <c r="S6394" s="3">
        <f t="shared" si="1097"/>
        <v>0</v>
      </c>
      <c r="T6394" s="3">
        <f>(0.5*(1-COS(RADIANS(90-$X$3)))*(D6394+E6394)*'PV model'!$B$4)</f>
        <v>0</v>
      </c>
      <c r="U6394" s="3">
        <f t="shared" si="1102"/>
        <v>0</v>
      </c>
      <c r="V6394" s="3">
        <f>('PV model'!$B$13*(U6394/1000)*(1-'PV model'!$B$14*((20+C6394)-25))*'PV model'!$B$10)/'PV model'!$B$12</f>
        <v>0</v>
      </c>
    </row>
    <row r="6395" spans="1:22" x14ac:dyDescent="0.2">
      <c r="A6395" s="10">
        <f t="shared" si="1105"/>
        <v>267</v>
      </c>
      <c r="B6395" s="10">
        <f t="shared" si="1103"/>
        <v>6</v>
      </c>
      <c r="C6395" s="23">
        <v>14.4</v>
      </c>
      <c r="D6395" s="24">
        <v>0</v>
      </c>
      <c r="E6395" s="24">
        <v>0</v>
      </c>
      <c r="F6395" s="48"/>
      <c r="G6395" s="48"/>
      <c r="H6395" s="1">
        <f t="shared" si="1104"/>
        <v>-1.4088350279109563</v>
      </c>
      <c r="I6395" s="1">
        <f t="shared" si="1098"/>
        <v>8.9730943019297875</v>
      </c>
      <c r="J6395" s="4">
        <f>B6395+('PV model'!$B$3/15)+(I6395/60)</f>
        <v>5.872884905032163</v>
      </c>
      <c r="K6395" s="2">
        <f t="shared" si="1099"/>
        <v>91.906726424517558</v>
      </c>
      <c r="L6395" s="2">
        <f>DEGREES(ASIN((((COS(RADIANS('PV model'!$B$2))*COS(RADIANS(H6395))*COS(RADIANS(K6395)))+(SIN(RADIANS('PV model'!$B$2))*SIN(RADIANS(H6395)))))))</f>
        <v>-2.240968166979652</v>
      </c>
      <c r="M6395" s="3">
        <f t="shared" si="1095"/>
        <v>0</v>
      </c>
      <c r="N6395" s="2">
        <f t="shared" si="1100"/>
        <v>89.226659405706457</v>
      </c>
      <c r="O6395" s="2">
        <f>IF('PV model'!$B$2&gt;0, 180-N6395,IF('PV model'!$B$2&lt;0,0-N6395,N6395))</f>
        <v>90.773340594293543</v>
      </c>
      <c r="P6395" s="2">
        <f>ABS(O6395-'PV model'!$B$5)</f>
        <v>114.22665940570646</v>
      </c>
      <c r="Q6395" s="3">
        <f t="shared" si="1096"/>
        <v>92.240968166979656</v>
      </c>
      <c r="R6395" s="3">
        <f t="shared" si="1101"/>
        <v>0</v>
      </c>
      <c r="S6395" s="3">
        <f t="shared" si="1097"/>
        <v>0</v>
      </c>
      <c r="T6395" s="3">
        <f>(0.5*(1-COS(RADIANS(90-$X$3)))*(D6395+E6395)*'PV model'!$B$4)</f>
        <v>0</v>
      </c>
      <c r="U6395" s="3">
        <f t="shared" si="1102"/>
        <v>0</v>
      </c>
      <c r="V6395" s="3">
        <f>('PV model'!$B$13*(U6395/1000)*(1-'PV model'!$B$14*((20+C6395)-25))*'PV model'!$B$10)/'PV model'!$B$12</f>
        <v>0</v>
      </c>
    </row>
    <row r="6396" spans="1:22" x14ac:dyDescent="0.2">
      <c r="A6396" s="10">
        <f t="shared" si="1105"/>
        <v>267</v>
      </c>
      <c r="B6396" s="10">
        <f t="shared" si="1103"/>
        <v>7</v>
      </c>
      <c r="C6396" s="23">
        <v>14.4</v>
      </c>
      <c r="D6396" s="24">
        <v>0</v>
      </c>
      <c r="E6396" s="24">
        <v>7.056</v>
      </c>
      <c r="F6396" s="48"/>
      <c r="G6396" s="48"/>
      <c r="H6396" s="1">
        <f t="shared" si="1104"/>
        <v>-1.4088350279109563</v>
      </c>
      <c r="I6396" s="1">
        <f t="shared" si="1098"/>
        <v>8.9730943019297875</v>
      </c>
      <c r="J6396" s="4">
        <f>B6396+('PV model'!$B$3/15)+(I6396/60)</f>
        <v>6.872884905032163</v>
      </c>
      <c r="K6396" s="2">
        <f t="shared" si="1099"/>
        <v>76.906726424517558</v>
      </c>
      <c r="L6396" s="2">
        <f>DEGREES(ASIN((((COS(RADIANS('PV model'!$B$2))*COS(RADIANS(H6396))*COS(RADIANS(K6396)))+(SIN(RADIANS('PV model'!$B$2))*SIN(RADIANS(H6396)))))))</f>
        <v>6.2006665442801427</v>
      </c>
      <c r="M6396" s="3">
        <f t="shared" si="1095"/>
        <v>6.2006665442801427</v>
      </c>
      <c r="N6396" s="2">
        <f t="shared" si="1100"/>
        <v>78.360995608788613</v>
      </c>
      <c r="O6396" s="2">
        <f>IF('PV model'!$B$2&gt;0, 180-N6396,IF('PV model'!$B$2&lt;0,0-N6396,N6396))</f>
        <v>101.63900439121139</v>
      </c>
      <c r="P6396" s="2">
        <f>ABS(O6396-'PV model'!$B$5)</f>
        <v>103.36099560878861</v>
      </c>
      <c r="Q6396" s="3">
        <f t="shared" si="1096"/>
        <v>83.799333455719861</v>
      </c>
      <c r="R6396" s="3">
        <f t="shared" si="1101"/>
        <v>0</v>
      </c>
      <c r="S6396" s="3">
        <f t="shared" si="1097"/>
        <v>7.056</v>
      </c>
      <c r="T6396" s="3">
        <f>(0.5*(1-COS(RADIANS(90-$X$3)))*(D6396+E6396)*'PV model'!$B$4)</f>
        <v>0</v>
      </c>
      <c r="U6396" s="3">
        <f t="shared" si="1102"/>
        <v>7.056</v>
      </c>
      <c r="V6396" s="3">
        <f>('PV model'!$B$13*(U6396/1000)*(1-'PV model'!$B$14*((20+C6396)-25))*'PV model'!$B$10)/'PV model'!$B$12</f>
        <v>0.67879781222399993</v>
      </c>
    </row>
    <row r="6397" spans="1:22" x14ac:dyDescent="0.2">
      <c r="A6397" s="10">
        <f t="shared" si="1105"/>
        <v>267</v>
      </c>
      <c r="B6397" s="10">
        <f t="shared" si="1103"/>
        <v>8</v>
      </c>
      <c r="C6397" s="23">
        <v>14.6</v>
      </c>
      <c r="D6397" s="24">
        <v>0</v>
      </c>
      <c r="E6397" s="24">
        <v>48.51</v>
      </c>
      <c r="F6397" s="48"/>
      <c r="G6397" s="48"/>
      <c r="H6397" s="1">
        <f t="shared" si="1104"/>
        <v>-1.4088350279109563</v>
      </c>
      <c r="I6397" s="1">
        <f t="shared" si="1098"/>
        <v>8.9730943019297875</v>
      </c>
      <c r="J6397" s="4">
        <f>B6397+('PV model'!$B$3/15)+(I6397/60)</f>
        <v>7.872884905032163</v>
      </c>
      <c r="K6397" s="2">
        <f t="shared" si="1099"/>
        <v>61.906726424517558</v>
      </c>
      <c r="L6397" s="2">
        <f>DEGREES(ASIN((((COS(RADIANS('PV model'!$B$2))*COS(RADIANS(H6397))*COS(RADIANS(K6397)))+(SIN(RADIANS('PV model'!$B$2))*SIN(RADIANS(H6397)))))))</f>
        <v>14.263552252687543</v>
      </c>
      <c r="M6397" s="3">
        <f t="shared" si="1095"/>
        <v>14.263552252687543</v>
      </c>
      <c r="N6397" s="2">
        <f t="shared" si="1100"/>
        <v>65.500840602321347</v>
      </c>
      <c r="O6397" s="2">
        <f>IF('PV model'!$B$2&gt;0, 180-N6397,IF('PV model'!$B$2&lt;0,0-N6397,N6397))</f>
        <v>114.49915939767865</v>
      </c>
      <c r="P6397" s="2">
        <f>ABS(O6397-'PV model'!$B$5)</f>
        <v>90.500840602321347</v>
      </c>
      <c r="Q6397" s="3">
        <f t="shared" si="1096"/>
        <v>75.736447747312454</v>
      </c>
      <c r="R6397" s="3">
        <f t="shared" si="1101"/>
        <v>0</v>
      </c>
      <c r="S6397" s="3">
        <f t="shared" si="1097"/>
        <v>48.51</v>
      </c>
      <c r="T6397" s="3">
        <f>(0.5*(1-COS(RADIANS(90-$X$3)))*(D6397+E6397)*'PV model'!$B$4)</f>
        <v>0</v>
      </c>
      <c r="U6397" s="3">
        <f t="shared" si="1102"/>
        <v>48.51</v>
      </c>
      <c r="V6397" s="3">
        <f>('PV model'!$B$13*(U6397/1000)*(1-'PV model'!$B$14*((20+C6397)-25))*'PV model'!$B$10)/'PV model'!$B$12</f>
        <v>4.6628557113599998</v>
      </c>
    </row>
    <row r="6398" spans="1:22" x14ac:dyDescent="0.2">
      <c r="A6398" s="10">
        <f t="shared" si="1105"/>
        <v>267</v>
      </c>
      <c r="B6398" s="10">
        <f t="shared" si="1103"/>
        <v>9</v>
      </c>
      <c r="C6398" s="23">
        <v>14.8</v>
      </c>
      <c r="D6398" s="24">
        <v>23.571449999999999</v>
      </c>
      <c r="E6398" s="24">
        <v>106.72200000000001</v>
      </c>
      <c r="F6398" s="48"/>
      <c r="G6398" s="48"/>
      <c r="H6398" s="1">
        <f t="shared" si="1104"/>
        <v>-1.4088350279109563</v>
      </c>
      <c r="I6398" s="1">
        <f t="shared" si="1098"/>
        <v>8.9730943019297875</v>
      </c>
      <c r="J6398" s="4">
        <f>B6398+('PV model'!$B$3/15)+(I6398/60)</f>
        <v>8.8728849050321621</v>
      </c>
      <c r="K6398" s="2">
        <f t="shared" si="1099"/>
        <v>46.906726424517572</v>
      </c>
      <c r="L6398" s="2">
        <f>DEGREES(ASIN((((COS(RADIANS('PV model'!$B$2))*COS(RADIANS(H6398))*COS(RADIANS(K6398)))+(SIN(RADIANS('PV model'!$B$2))*SIN(RADIANS(H6398)))))))</f>
        <v>21.505020796707743</v>
      </c>
      <c r="M6398" s="3">
        <f t="shared" si="1095"/>
        <v>21.505020796707743</v>
      </c>
      <c r="N6398" s="2">
        <f t="shared" si="1100"/>
        <v>51.687802591684104</v>
      </c>
      <c r="O6398" s="2">
        <f>IF('PV model'!$B$2&gt;0, 180-N6398,IF('PV model'!$B$2&lt;0,0-N6398,N6398))</f>
        <v>128.31219740831591</v>
      </c>
      <c r="P6398" s="2">
        <f>ABS(O6398-'PV model'!$B$5)</f>
        <v>76.68780259168409</v>
      </c>
      <c r="Q6398" s="3">
        <f t="shared" si="1096"/>
        <v>68.49497920329226</v>
      </c>
      <c r="R6398" s="3">
        <f t="shared" si="1101"/>
        <v>23.571449999999999</v>
      </c>
      <c r="S6398" s="3">
        <f t="shared" si="1097"/>
        <v>116.95283213769362</v>
      </c>
      <c r="T6398" s="3">
        <f>(0.5*(1-COS(RADIANS(90-$X$3)))*(D6398+E6398)*'PV model'!$B$4)</f>
        <v>0</v>
      </c>
      <c r="U6398" s="3">
        <f t="shared" si="1102"/>
        <v>140.5242821376936</v>
      </c>
      <c r="V6398" s="3">
        <f>('PV model'!$B$13*(U6398/1000)*(1-'PV model'!$B$14*((20+C6398)-25))*'PV model'!$B$10)/'PV model'!$B$12</f>
        <v>13.496172398578485</v>
      </c>
    </row>
    <row r="6399" spans="1:22" x14ac:dyDescent="0.2">
      <c r="A6399" s="10">
        <f t="shared" si="1105"/>
        <v>267</v>
      </c>
      <c r="B6399" s="10">
        <f t="shared" si="1103"/>
        <v>10</v>
      </c>
      <c r="C6399" s="23">
        <v>15.8</v>
      </c>
      <c r="D6399" s="24">
        <v>37.040849999999999</v>
      </c>
      <c r="E6399" s="24">
        <v>160.524</v>
      </c>
      <c r="F6399" s="48"/>
      <c r="G6399" s="48"/>
      <c r="H6399" s="1">
        <f t="shared" si="1104"/>
        <v>-1.4088350279109563</v>
      </c>
      <c r="I6399" s="1">
        <f t="shared" si="1098"/>
        <v>8.9730943019297875</v>
      </c>
      <c r="J6399" s="4">
        <f>B6399+('PV model'!$B$3/15)+(I6399/60)</f>
        <v>9.8728849050321621</v>
      </c>
      <c r="K6399" s="2">
        <f t="shared" si="1099"/>
        <v>31.906726424517569</v>
      </c>
      <c r="L6399" s="2">
        <f>DEGREES(ASIN((((COS(RADIANS('PV model'!$B$2))*COS(RADIANS(H6399))*COS(RADIANS(K6399)))+(SIN(RADIANS('PV model'!$B$2))*SIN(RADIANS(H6399)))))))</f>
        <v>27.414220888347909</v>
      </c>
      <c r="M6399" s="3">
        <f t="shared" si="1095"/>
        <v>27.414220888347909</v>
      </c>
      <c r="N6399" s="2">
        <f t="shared" si="1100"/>
        <v>36.528377827565521</v>
      </c>
      <c r="O6399" s="2">
        <f>IF('PV model'!$B$2&gt;0, 180-N6399,IF('PV model'!$B$2&lt;0,0-N6399,N6399))</f>
        <v>143.47162217243448</v>
      </c>
      <c r="P6399" s="2">
        <f>ABS(O6399-'PV model'!$B$5)</f>
        <v>61.528377827565521</v>
      </c>
      <c r="Q6399" s="3">
        <f t="shared" si="1096"/>
        <v>62.585779111652087</v>
      </c>
      <c r="R6399" s="3">
        <f t="shared" si="1101"/>
        <v>37.040849999999999</v>
      </c>
      <c r="S6399" s="3">
        <f t="shared" si="1097"/>
        <v>178.74217119313522</v>
      </c>
      <c r="T6399" s="3">
        <f>(0.5*(1-COS(RADIANS(90-$X$3)))*(D6399+E6399)*'PV model'!$B$4)</f>
        <v>0</v>
      </c>
      <c r="U6399" s="3">
        <f t="shared" si="1102"/>
        <v>215.78302119313523</v>
      </c>
      <c r="V6399" s="3">
        <f>('PV model'!$B$13*(U6399/1000)*(1-'PV model'!$B$14*((20+C6399)-25))*'PV model'!$B$10)/'PV model'!$B$12</f>
        <v>20.637861019972075</v>
      </c>
    </row>
    <row r="6400" spans="1:22" x14ac:dyDescent="0.2">
      <c r="A6400" s="10">
        <f t="shared" si="1105"/>
        <v>267</v>
      </c>
      <c r="B6400" s="10">
        <f t="shared" si="1103"/>
        <v>11</v>
      </c>
      <c r="C6400" s="23">
        <v>17</v>
      </c>
      <c r="D6400" s="24">
        <v>376.02074999999996</v>
      </c>
      <c r="E6400" s="24">
        <v>191.39400000000001</v>
      </c>
      <c r="F6400" s="48"/>
      <c r="G6400" s="48"/>
      <c r="H6400" s="1">
        <f t="shared" si="1104"/>
        <v>-1.4088350279109563</v>
      </c>
      <c r="I6400" s="1">
        <f t="shared" si="1098"/>
        <v>8.9730943019297875</v>
      </c>
      <c r="J6400" s="4">
        <f>B6400+('PV model'!$B$3/15)+(I6400/60)</f>
        <v>10.872884905032162</v>
      </c>
      <c r="K6400" s="2">
        <f t="shared" si="1099"/>
        <v>16.906726424517569</v>
      </c>
      <c r="L6400" s="2">
        <f>DEGREES(ASIN((((COS(RADIANS('PV model'!$B$2))*COS(RADIANS(H6400))*COS(RADIANS(K6400)))+(SIN(RADIANS('PV model'!$B$2))*SIN(RADIANS(H6400)))))))</f>
        <v>31.432908238037651</v>
      </c>
      <c r="M6400" s="3">
        <f t="shared" si="1095"/>
        <v>31.432908238037651</v>
      </c>
      <c r="N6400" s="2">
        <f t="shared" si="1100"/>
        <v>19.921231312257618</v>
      </c>
      <c r="O6400" s="2">
        <f>IF('PV model'!$B$2&gt;0, 180-N6400,IF('PV model'!$B$2&lt;0,0-N6400,N6400))</f>
        <v>160.07876868774238</v>
      </c>
      <c r="P6400" s="2">
        <f>ABS(O6400-'PV model'!$B$5)</f>
        <v>44.921231312257618</v>
      </c>
      <c r="Q6400" s="3">
        <f t="shared" si="1096"/>
        <v>58.567091761962352</v>
      </c>
      <c r="R6400" s="3">
        <f t="shared" si="1101"/>
        <v>376.02075000000002</v>
      </c>
      <c r="S6400" s="3">
        <f t="shared" si="1097"/>
        <v>254.52342596539356</v>
      </c>
      <c r="T6400" s="3">
        <f>(0.5*(1-COS(RADIANS(90-$X$3)))*(D6400+E6400)*'PV model'!$B$4)</f>
        <v>0</v>
      </c>
      <c r="U6400" s="3">
        <f t="shared" si="1102"/>
        <v>630.54417596539361</v>
      </c>
      <c r="V6400" s="3">
        <f>('PV model'!$B$13*(U6400/1000)*(1-'PV model'!$B$14*((20+C6400)-25))*'PV model'!$B$10)/'PV model'!$B$12</f>
        <v>60.003794429684696</v>
      </c>
    </row>
    <row r="6401" spans="1:22" x14ac:dyDescent="0.2">
      <c r="A6401" s="10">
        <f t="shared" si="1105"/>
        <v>267</v>
      </c>
      <c r="B6401" s="10">
        <f t="shared" si="1103"/>
        <v>12</v>
      </c>
      <c r="C6401" s="23">
        <v>17.399999999999999</v>
      </c>
      <c r="D6401" s="24">
        <v>267.1431</v>
      </c>
      <c r="E6401" s="24">
        <v>214.32599999999999</v>
      </c>
      <c r="F6401" s="48"/>
      <c r="G6401" s="48"/>
      <c r="H6401" s="1">
        <f t="shared" si="1104"/>
        <v>-1.4088350279109563</v>
      </c>
      <c r="I6401" s="1">
        <f t="shared" si="1098"/>
        <v>8.9730943019297875</v>
      </c>
      <c r="J6401" s="4">
        <f>B6401+('PV model'!$B$3/15)+(I6401/60)</f>
        <v>11.872884905032162</v>
      </c>
      <c r="K6401" s="2">
        <f t="shared" si="1099"/>
        <v>1.9067264245175686</v>
      </c>
      <c r="L6401" s="2">
        <f>DEGREES(ASIN((((COS(RADIANS('PV model'!$B$2))*COS(RADIANS(H6401))*COS(RADIANS(K6401)))+(SIN(RADIANS('PV model'!$B$2))*SIN(RADIANS(H6401)))))))</f>
        <v>33.069726887305819</v>
      </c>
      <c r="M6401" s="3">
        <f t="shared" si="1095"/>
        <v>33.069726887305819</v>
      </c>
      <c r="N6401" s="2">
        <f t="shared" si="1100"/>
        <v>2.2748004322198017</v>
      </c>
      <c r="O6401" s="2">
        <f>IF('PV model'!$B$2&gt;0, 180-N6401,IF('PV model'!$B$2&lt;0,0-N6401,N6401))</f>
        <v>177.72519956778021</v>
      </c>
      <c r="P6401" s="2">
        <f>ABS(O6401-'PV model'!$B$5)</f>
        <v>27.274800432219791</v>
      </c>
      <c r="Q6401" s="3">
        <f t="shared" si="1096"/>
        <v>56.930273112694181</v>
      </c>
      <c r="R6401" s="3">
        <f t="shared" si="1101"/>
        <v>267.1431</v>
      </c>
      <c r="S6401" s="3">
        <f t="shared" si="1097"/>
        <v>279.08711210277295</v>
      </c>
      <c r="T6401" s="3">
        <f>(0.5*(1-COS(RADIANS(90-$X$3)))*(D6401+E6401)*'PV model'!$B$4)</f>
        <v>0</v>
      </c>
      <c r="U6401" s="3">
        <f t="shared" si="1102"/>
        <v>546.23021210277295</v>
      </c>
      <c r="V6401" s="3">
        <f>('PV model'!$B$13*(U6401/1000)*(1-'PV model'!$B$14*((20+C6401)-25))*'PV model'!$B$10)/'PV model'!$B$12</f>
        <v>51.89295387050425</v>
      </c>
    </row>
    <row r="6402" spans="1:22" x14ac:dyDescent="0.2">
      <c r="A6402" s="10">
        <f t="shared" si="1105"/>
        <v>267</v>
      </c>
      <c r="B6402" s="10">
        <f t="shared" si="1103"/>
        <v>13</v>
      </c>
      <c r="C6402" s="23">
        <v>17</v>
      </c>
      <c r="D6402" s="24">
        <v>178.46955</v>
      </c>
      <c r="E6402" s="24">
        <v>258.42600000000004</v>
      </c>
      <c r="F6402" s="48"/>
      <c r="G6402" s="48"/>
      <c r="H6402" s="1">
        <f t="shared" si="1104"/>
        <v>-1.4088350279109563</v>
      </c>
      <c r="I6402" s="1">
        <f t="shared" si="1098"/>
        <v>8.9730943019297875</v>
      </c>
      <c r="J6402" s="4">
        <f>B6402+('PV model'!$B$3/15)+(I6402/60)</f>
        <v>12.872884905032162</v>
      </c>
      <c r="K6402" s="2">
        <f t="shared" si="1099"/>
        <v>-13.093273575482431</v>
      </c>
      <c r="L6402" s="2">
        <f>DEGREES(ASIN((((COS(RADIANS('PV model'!$B$2))*COS(RADIANS(H6402))*COS(RADIANS(K6402)))+(SIN(RADIANS('PV model'!$B$2))*SIN(RADIANS(H6402)))))))</f>
        <v>32.090094779100554</v>
      </c>
      <c r="M6402" s="3">
        <f t="shared" si="1095"/>
        <v>32.090094779100554</v>
      </c>
      <c r="N6402" s="2">
        <f t="shared" si="1100"/>
        <v>-15.504242430753749</v>
      </c>
      <c r="O6402" s="2">
        <f>IF('PV model'!$B$2&gt;0, 180-N6402,IF('PV model'!$B$2&lt;0,0-N6402,N6402))</f>
        <v>195.50424243075375</v>
      </c>
      <c r="P6402" s="2">
        <f>ABS(O6402-'PV model'!$B$5)</f>
        <v>9.4957575692462513</v>
      </c>
      <c r="Q6402" s="3">
        <f t="shared" si="1096"/>
        <v>57.909905220899439</v>
      </c>
      <c r="R6402" s="3">
        <f t="shared" si="1101"/>
        <v>178.46955000000003</v>
      </c>
      <c r="S6402" s="3">
        <f t="shared" si="1097"/>
        <v>320.27420536720564</v>
      </c>
      <c r="T6402" s="3">
        <f>(0.5*(1-COS(RADIANS(90-$X$3)))*(D6402+E6402)*'PV model'!$B$4)</f>
        <v>0</v>
      </c>
      <c r="U6402" s="3">
        <f t="shared" si="1102"/>
        <v>498.74375536720567</v>
      </c>
      <c r="V6402" s="3">
        <f>('PV model'!$B$13*(U6402/1000)*(1-'PV model'!$B$14*((20+C6402)-25))*'PV model'!$B$10)/'PV model'!$B$12</f>
        <v>47.461413348753595</v>
      </c>
    </row>
    <row r="6403" spans="1:22" x14ac:dyDescent="0.2">
      <c r="A6403" s="10">
        <f t="shared" si="1105"/>
        <v>267</v>
      </c>
      <c r="B6403" s="10">
        <f t="shared" si="1103"/>
        <v>14</v>
      </c>
      <c r="C6403" s="23">
        <v>17.2</v>
      </c>
      <c r="D6403" s="24">
        <v>173.97975</v>
      </c>
      <c r="E6403" s="24">
        <v>241.66799999999998</v>
      </c>
      <c r="F6403" s="48"/>
      <c r="G6403" s="48"/>
      <c r="H6403" s="1">
        <f t="shared" si="1104"/>
        <v>-1.4088350279109563</v>
      </c>
      <c r="I6403" s="1">
        <f t="shared" si="1098"/>
        <v>8.9730943019297875</v>
      </c>
      <c r="J6403" s="4">
        <f>B6403+('PV model'!$B$3/15)+(I6403/60)</f>
        <v>13.872884905032162</v>
      </c>
      <c r="K6403" s="2">
        <f t="shared" si="1099"/>
        <v>-28.093273575482431</v>
      </c>
      <c r="L6403" s="2">
        <f>DEGREES(ASIN((((COS(RADIANS('PV model'!$B$2))*COS(RADIANS(H6403))*COS(RADIANS(K6403)))+(SIN(RADIANS('PV model'!$B$2))*SIN(RADIANS(H6403)))))))</f>
        <v>28.637094930387807</v>
      </c>
      <c r="M6403" s="3">
        <f t="shared" si="1095"/>
        <v>28.637094930387807</v>
      </c>
      <c r="N6403" s="2">
        <f t="shared" si="1100"/>
        <v>-32.437531989454392</v>
      </c>
      <c r="O6403" s="2">
        <f>IF('PV model'!$B$2&gt;0, 180-N6403,IF('PV model'!$B$2&lt;0,0-N6403,N6403))</f>
        <v>212.43753198945438</v>
      </c>
      <c r="P6403" s="2">
        <f>ABS(O6403-'PV model'!$B$5)</f>
        <v>7.437531989454385</v>
      </c>
      <c r="Q6403" s="3">
        <f t="shared" si="1096"/>
        <v>61.362905069612204</v>
      </c>
      <c r="R6403" s="3">
        <f t="shared" si="1101"/>
        <v>173.97975</v>
      </c>
      <c r="S6403" s="3">
        <f t="shared" si="1097"/>
        <v>297.69574484139429</v>
      </c>
      <c r="T6403" s="3">
        <f>(0.5*(1-COS(RADIANS(90-$X$3)))*(D6403+E6403)*'PV model'!$B$4)</f>
        <v>0</v>
      </c>
      <c r="U6403" s="3">
        <f t="shared" si="1102"/>
        <v>471.67549484139431</v>
      </c>
      <c r="V6403" s="3">
        <f>('PV model'!$B$13*(U6403/1000)*(1-'PV model'!$B$14*((20+C6403)-25))*'PV model'!$B$10)/'PV model'!$B$12</f>
        <v>44.847826760085702</v>
      </c>
    </row>
    <row r="6404" spans="1:22" x14ac:dyDescent="0.2">
      <c r="A6404" s="10">
        <f t="shared" si="1105"/>
        <v>267</v>
      </c>
      <c r="B6404" s="10">
        <f t="shared" si="1103"/>
        <v>15</v>
      </c>
      <c r="C6404" s="23">
        <v>17.899999999999999</v>
      </c>
      <c r="D6404" s="24">
        <v>74.081699999999998</v>
      </c>
      <c r="E6404" s="24">
        <v>169.34400000000002</v>
      </c>
      <c r="F6404" s="48"/>
      <c r="G6404" s="48"/>
      <c r="H6404" s="1">
        <f t="shared" si="1104"/>
        <v>-1.4088350279109563</v>
      </c>
      <c r="I6404" s="1">
        <f t="shared" si="1098"/>
        <v>8.9730943019297875</v>
      </c>
      <c r="J6404" s="4">
        <f>B6404+('PV model'!$B$3/15)+(I6404/60)</f>
        <v>14.872884905032162</v>
      </c>
      <c r="K6404" s="2">
        <f t="shared" si="1099"/>
        <v>-43.093273575482428</v>
      </c>
      <c r="L6404" s="2">
        <f>DEGREES(ASIN((((COS(RADIANS('PV model'!$B$2))*COS(RADIANS(H6404))*COS(RADIANS(K6404)))+(SIN(RADIANS('PV model'!$B$2))*SIN(RADIANS(H6404)))))))</f>
        <v>23.155419174666264</v>
      </c>
      <c r="M6404" s="3">
        <f t="shared" si="1095"/>
        <v>23.155419174666264</v>
      </c>
      <c r="N6404" s="2">
        <f t="shared" si="1100"/>
        <v>-47.972373612490344</v>
      </c>
      <c r="O6404" s="2">
        <f>IF('PV model'!$B$2&gt;0, 180-N6404,IF('PV model'!$B$2&lt;0,0-N6404,N6404))</f>
        <v>227.97237361249034</v>
      </c>
      <c r="P6404" s="2">
        <f>ABS(O6404-'PV model'!$B$5)</f>
        <v>22.972373612490344</v>
      </c>
      <c r="Q6404" s="3">
        <f t="shared" si="1096"/>
        <v>66.844580825333736</v>
      </c>
      <c r="R6404" s="3">
        <f t="shared" si="1101"/>
        <v>74.081700000000012</v>
      </c>
      <c r="S6404" s="3">
        <f t="shared" si="1097"/>
        <v>196.25344634446279</v>
      </c>
      <c r="T6404" s="3">
        <f>(0.5*(1-COS(RADIANS(90-$X$3)))*(D6404+E6404)*'PV model'!$B$4)</f>
        <v>0</v>
      </c>
      <c r="U6404" s="3">
        <f t="shared" si="1102"/>
        <v>270.33514634446283</v>
      </c>
      <c r="V6404" s="3">
        <f>('PV model'!$B$13*(U6404/1000)*(1-'PV model'!$B$14*((20+C6404)-25))*'PV model'!$B$10)/'PV model'!$B$12</f>
        <v>25.628329845197129</v>
      </c>
    </row>
    <row r="6405" spans="1:22" x14ac:dyDescent="0.2">
      <c r="A6405" s="10">
        <f t="shared" si="1105"/>
        <v>267</v>
      </c>
      <c r="B6405" s="10">
        <f t="shared" si="1103"/>
        <v>16</v>
      </c>
      <c r="C6405" s="23">
        <v>18.5</v>
      </c>
      <c r="D6405" s="24">
        <v>194.18385000000001</v>
      </c>
      <c r="E6405" s="24">
        <v>132.29999999999998</v>
      </c>
      <c r="F6405" s="48"/>
      <c r="G6405" s="48"/>
      <c r="H6405" s="1">
        <f t="shared" si="1104"/>
        <v>-1.4088350279109563</v>
      </c>
      <c r="I6405" s="1">
        <f t="shared" si="1098"/>
        <v>8.9730943019297875</v>
      </c>
      <c r="J6405" s="4">
        <f>B6405+('PV model'!$B$3/15)+(I6405/60)</f>
        <v>15.872884905032162</v>
      </c>
      <c r="K6405" s="2">
        <f t="shared" si="1099"/>
        <v>-58.093273575482428</v>
      </c>
      <c r="L6405" s="2">
        <f>DEGREES(ASIN((((COS(RADIANS('PV model'!$B$2))*COS(RADIANS(H6405))*COS(RADIANS(K6405)))+(SIN(RADIANS('PV model'!$B$2))*SIN(RADIANS(H6405)))))))</f>
        <v>16.201394800822399</v>
      </c>
      <c r="M6405" s="3">
        <f t="shared" si="1095"/>
        <v>16.201394800822399</v>
      </c>
      <c r="N6405" s="2">
        <f t="shared" si="1100"/>
        <v>-62.098020598295093</v>
      </c>
      <c r="O6405" s="2">
        <f>IF('PV model'!$B$2&gt;0, 180-N6405,IF('PV model'!$B$2&lt;0,0-N6405,N6405))</f>
        <v>242.09802059829508</v>
      </c>
      <c r="P6405" s="2">
        <f>ABS(O6405-'PV model'!$B$5)</f>
        <v>37.098020598295079</v>
      </c>
      <c r="Q6405" s="3">
        <f t="shared" si="1096"/>
        <v>73.798605199177601</v>
      </c>
      <c r="R6405" s="3">
        <f t="shared" si="1101"/>
        <v>194.18385000000009</v>
      </c>
      <c r="S6405" s="3">
        <f t="shared" si="1097"/>
        <v>160.59616482969386</v>
      </c>
      <c r="T6405" s="3">
        <f>(0.5*(1-COS(RADIANS(90-$X$3)))*(D6405+E6405)*'PV model'!$B$4)</f>
        <v>0</v>
      </c>
      <c r="U6405" s="3">
        <f t="shared" si="1102"/>
        <v>354.78001482969398</v>
      </c>
      <c r="V6405" s="3">
        <f>('PV model'!$B$13*(U6405/1000)*(1-'PV model'!$B$14*((20+C6405)-25))*'PV model'!$B$10)/'PV model'!$B$12</f>
        <v>33.548764527127894</v>
      </c>
    </row>
    <row r="6406" spans="1:22" x14ac:dyDescent="0.2">
      <c r="A6406" s="10">
        <f t="shared" si="1105"/>
        <v>267</v>
      </c>
      <c r="B6406" s="10">
        <f t="shared" si="1103"/>
        <v>17</v>
      </c>
      <c r="C6406" s="23">
        <v>17.5</v>
      </c>
      <c r="D6406" s="24">
        <v>267.1431</v>
      </c>
      <c r="E6406" s="24">
        <v>78.498000000000005</v>
      </c>
      <c r="F6406" s="48"/>
      <c r="G6406" s="48"/>
      <c r="H6406" s="1">
        <f t="shared" si="1104"/>
        <v>-1.4088350279109563</v>
      </c>
      <c r="I6406" s="1">
        <f t="shared" si="1098"/>
        <v>8.9730943019297875</v>
      </c>
      <c r="J6406" s="4">
        <f>B6406+('PV model'!$B$3/15)+(I6406/60)</f>
        <v>16.872884905032162</v>
      </c>
      <c r="K6406" s="2">
        <f t="shared" si="1099"/>
        <v>-73.093273575482428</v>
      </c>
      <c r="L6406" s="2">
        <f>DEGREES(ASIN((((COS(RADIANS('PV model'!$B$2))*COS(RADIANS(H6406))*COS(RADIANS(K6406)))+(SIN(RADIANS('PV model'!$B$2))*SIN(RADIANS(H6406)))))))</f>
        <v>8.3029486101446821</v>
      </c>
      <c r="M6406" s="3">
        <f t="shared" ref="M6406:M6469" si="1106">IF(L6406&gt;0, L6406, 0)</f>
        <v>8.3029486101446821</v>
      </c>
      <c r="N6406" s="2">
        <f t="shared" si="1100"/>
        <v>-75.154898565448036</v>
      </c>
      <c r="O6406" s="2">
        <f>IF('PV model'!$B$2&gt;0, 180-N6406,IF('PV model'!$B$2&lt;0,0-N6406,N6406))</f>
        <v>255.15489856544804</v>
      </c>
      <c r="P6406" s="2">
        <f>ABS(O6406-'PV model'!$B$5)</f>
        <v>50.154898565448036</v>
      </c>
      <c r="Q6406" s="3">
        <f t="shared" ref="Q6406:Q6469" si="1107">DEGREES(ACOS((SIN(RADIANS(L6406))*COS(RADIANS(90-$X$3))+COS(RADIANS(L6406))*COS(RADIANS(P6406))*SIN(RADIANS(90-$X$3)))))</f>
        <v>81.697051389855318</v>
      </c>
      <c r="R6406" s="3">
        <f t="shared" si="1101"/>
        <v>267.14310000000006</v>
      </c>
      <c r="S6406" s="3">
        <f t="shared" ref="S6406:S6469" si="1108">IF($Z$3=TRUE, IF(E6406=0,0,E6406*(0.5*(1+COS(RADIANS(90-$X$3))*(1+(1-(E6406^2/(D6406+E6406)^2))*(SIN(RADIANS(0.5*$X$3))^3)))*(1+(1-(E6406^2/(D6406+E6406)^2))*(COS(RADIANS(Q6406))^2)*(SIN(RADIANS(90-L6406))^3)))), IF(E6406=0,0,E6406*(0.5*(1+COS(RADIANS(90-$X$3))))))</f>
        <v>93.415291640095006</v>
      </c>
      <c r="T6406" s="3">
        <f>(0.5*(1-COS(RADIANS(90-$X$3)))*(D6406+E6406)*'PV model'!$B$4)</f>
        <v>0</v>
      </c>
      <c r="U6406" s="3">
        <f t="shared" si="1102"/>
        <v>360.55839164009507</v>
      </c>
      <c r="V6406" s="3">
        <f>('PV model'!$B$13*(U6406/1000)*(1-'PV model'!$B$14*((20+C6406)-25))*'PV model'!$B$10)/'PV model'!$B$12</f>
        <v>34.239345986926701</v>
      </c>
    </row>
    <row r="6407" spans="1:22" x14ac:dyDescent="0.2">
      <c r="A6407" s="10">
        <f t="shared" si="1105"/>
        <v>267</v>
      </c>
      <c r="B6407" s="10">
        <f t="shared" si="1103"/>
        <v>18</v>
      </c>
      <c r="C6407" s="23">
        <v>16.7</v>
      </c>
      <c r="D6407" s="24">
        <v>5.6122499999999995</v>
      </c>
      <c r="E6407" s="24">
        <v>29.988</v>
      </c>
      <c r="F6407" s="48"/>
      <c r="G6407" s="48"/>
      <c r="H6407" s="1">
        <f t="shared" si="1104"/>
        <v>-1.4088350279109563</v>
      </c>
      <c r="I6407" s="1">
        <f t="shared" ref="I6407:I6470" si="1109">9.87*SIN(RADIANS(1.978*A6407-160.22))-7.53*COS(RADIANS(0.989*A6407-80.11))-1.5*SIN((RADIANS(0.989*A6407-80.11)))</f>
        <v>8.9730943019297875</v>
      </c>
      <c r="J6407" s="4">
        <f>B6407+('PV model'!$B$3/15)+(I6407/60)</f>
        <v>17.872884905032162</v>
      </c>
      <c r="K6407" s="2">
        <f t="shared" ref="K6407:K6470" si="1110">15*(12-J6407)</f>
        <v>-88.093273575482428</v>
      </c>
      <c r="L6407" s="2">
        <f>DEGREES(ASIN((((COS(RADIANS('PV model'!$B$2))*COS(RADIANS(H6407))*COS(RADIANS(K6407)))+(SIN(RADIANS('PV model'!$B$2))*SIN(RADIANS(H6407)))))))</f>
        <v>-8.1484873139166358E-2</v>
      </c>
      <c r="M6407" s="3">
        <f t="shared" si="1106"/>
        <v>0</v>
      </c>
      <c r="N6407" s="2">
        <f t="shared" ref="N6407:N6470" si="1111">DEGREES(ASIN((COS(RADIANS(H6407))*SIN(RADIANS(K6407)))/COS(RADIANS(L6407))))</f>
        <v>-87.630811741744168</v>
      </c>
      <c r="O6407" s="2">
        <f>IF('PV model'!$B$2&gt;0, 180-N6407,IF('PV model'!$B$2&lt;0,0-N6407,N6407))</f>
        <v>267.6308117417442</v>
      </c>
      <c r="P6407" s="2">
        <f>ABS(O6407-'PV model'!$B$5)</f>
        <v>62.630811741744196</v>
      </c>
      <c r="Q6407" s="3">
        <f t="shared" si="1107"/>
        <v>90.081484873139161</v>
      </c>
      <c r="R6407" s="3">
        <f t="shared" ref="R6407:R6470" si="1112">IF(D6407=0,0,D6407*COS(RADIANS(Q6407))/SIN(RADIANS(L6407)))</f>
        <v>5.612249999999575</v>
      </c>
      <c r="S6407" s="3">
        <f t="shared" si="1108"/>
        <v>31.527694978926483</v>
      </c>
      <c r="T6407" s="3">
        <f>(0.5*(1-COS(RADIANS(90-$X$3)))*(D6407+E6407)*'PV model'!$B$4)</f>
        <v>0</v>
      </c>
      <c r="U6407" s="3">
        <f t="shared" ref="U6407:U6470" si="1113">R6407+S6407+T6407</f>
        <v>37.13994497892606</v>
      </c>
      <c r="V6407" s="3">
        <f>('PV model'!$B$13*(U6407/1000)*(1-'PV model'!$B$14*((20+C6407)-25))*'PV model'!$B$10)/'PV model'!$B$12</f>
        <v>3.5387634835690753</v>
      </c>
    </row>
    <row r="6408" spans="1:22" x14ac:dyDescent="0.2">
      <c r="A6408" s="10">
        <f t="shared" si="1105"/>
        <v>267</v>
      </c>
      <c r="B6408" s="10">
        <f t="shared" ref="B6408:B6471" si="1114">IF(B6407&lt;24,B6407+1,1)</f>
        <v>19</v>
      </c>
      <c r="C6408" s="23">
        <v>16</v>
      </c>
      <c r="D6408" s="24">
        <v>0</v>
      </c>
      <c r="E6408" s="24">
        <v>0.88200000000000001</v>
      </c>
      <c r="F6408" s="48"/>
      <c r="G6408" s="48"/>
      <c r="H6408" s="1">
        <f t="shared" ref="H6408:H6471" si="1115">(23.465*SIN(RADIANS(280.1+0.9863*A6408)))</f>
        <v>-1.4088350279109563</v>
      </c>
      <c r="I6408" s="1">
        <f t="shared" si="1109"/>
        <v>8.9730943019297875</v>
      </c>
      <c r="J6408" s="4">
        <f>B6408+('PV model'!$B$3/15)+(I6408/60)</f>
        <v>18.872884905032162</v>
      </c>
      <c r="K6408" s="2">
        <f t="shared" si="1110"/>
        <v>-103.09327357548243</v>
      </c>
      <c r="L6408" s="2">
        <f>DEGREES(ASIN((((COS(RADIANS('PV model'!$B$2))*COS(RADIANS(H6408))*COS(RADIANS(K6408)))+(SIN(RADIANS('PV model'!$B$2))*SIN(RADIANS(H6408)))))))</f>
        <v>-8.5420604662276531</v>
      </c>
      <c r="M6408" s="3">
        <f t="shared" si="1106"/>
        <v>0</v>
      </c>
      <c r="N6408" s="2">
        <f t="shared" si="1111"/>
        <v>-79.94170128522822</v>
      </c>
      <c r="O6408" s="2">
        <f>IF('PV model'!$B$2&gt;0, 180-N6408,IF('PV model'!$B$2&lt;0,0-N6408,N6408))</f>
        <v>259.94170128522819</v>
      </c>
      <c r="P6408" s="2">
        <f>ABS(O6408-'PV model'!$B$5)</f>
        <v>54.941701285228191</v>
      </c>
      <c r="Q6408" s="3">
        <f t="shared" si="1107"/>
        <v>98.542060466227653</v>
      </c>
      <c r="R6408" s="3">
        <f t="shared" si="1112"/>
        <v>0</v>
      </c>
      <c r="S6408" s="3">
        <f t="shared" si="1108"/>
        <v>0.88200000000000001</v>
      </c>
      <c r="T6408" s="3">
        <f>(0.5*(1-COS(RADIANS(90-$X$3)))*(D6408+E6408)*'PV model'!$B$4)</f>
        <v>0</v>
      </c>
      <c r="U6408" s="3">
        <f t="shared" si="1113"/>
        <v>0.88200000000000001</v>
      </c>
      <c r="V6408" s="3">
        <f>('PV model'!$B$13*(U6408/1000)*(1-'PV model'!$B$14*((20+C6408)-25))*'PV model'!$B$10)/'PV model'!$B$12</f>
        <v>8.4285472319999985E-2</v>
      </c>
    </row>
    <row r="6409" spans="1:22" x14ac:dyDescent="0.2">
      <c r="A6409" s="10">
        <f t="shared" si="1105"/>
        <v>267</v>
      </c>
      <c r="B6409" s="10">
        <f t="shared" si="1114"/>
        <v>20</v>
      </c>
      <c r="C6409" s="23">
        <v>15.8</v>
      </c>
      <c r="D6409" s="24">
        <v>0</v>
      </c>
      <c r="E6409" s="24">
        <v>0</v>
      </c>
      <c r="F6409" s="48"/>
      <c r="G6409" s="48"/>
      <c r="H6409" s="1">
        <f t="shared" si="1115"/>
        <v>-1.4088350279109563</v>
      </c>
      <c r="I6409" s="1">
        <f t="shared" si="1109"/>
        <v>8.9730943019297875</v>
      </c>
      <c r="J6409" s="4">
        <f>B6409+('PV model'!$B$3/15)+(I6409/60)</f>
        <v>19.872884905032162</v>
      </c>
      <c r="K6409" s="2">
        <f t="shared" si="1110"/>
        <v>-118.09327357548243</v>
      </c>
      <c r="L6409" s="2">
        <f>DEGREES(ASIN((((COS(RADIANS('PV model'!$B$2))*COS(RADIANS(H6409))*COS(RADIANS(K6409)))+(SIN(RADIANS('PV model'!$B$2))*SIN(RADIANS(H6409)))))))</f>
        <v>-16.672874123109359</v>
      </c>
      <c r="M6409" s="3">
        <f t="shared" si="1106"/>
        <v>0</v>
      </c>
      <c r="N6409" s="2">
        <f t="shared" si="1111"/>
        <v>-67.016858131045296</v>
      </c>
      <c r="O6409" s="2">
        <f>IF('PV model'!$B$2&gt;0, 180-N6409,IF('PV model'!$B$2&lt;0,0-N6409,N6409))</f>
        <v>247.0168581310453</v>
      </c>
      <c r="P6409" s="2">
        <f>ABS(O6409-'PV model'!$B$5)</f>
        <v>42.016858131045296</v>
      </c>
      <c r="Q6409" s="3">
        <f t="shared" si="1107"/>
        <v>106.67287412310935</v>
      </c>
      <c r="R6409" s="3">
        <f t="shared" si="1112"/>
        <v>0</v>
      </c>
      <c r="S6409" s="3">
        <f t="shared" si="1108"/>
        <v>0</v>
      </c>
      <c r="T6409" s="3">
        <f>(0.5*(1-COS(RADIANS(90-$X$3)))*(D6409+E6409)*'PV model'!$B$4)</f>
        <v>0</v>
      </c>
      <c r="U6409" s="3">
        <f t="shared" si="1113"/>
        <v>0</v>
      </c>
      <c r="V6409" s="3">
        <f>('PV model'!$B$13*(U6409/1000)*(1-'PV model'!$B$14*((20+C6409)-25))*'PV model'!$B$10)/'PV model'!$B$12</f>
        <v>0</v>
      </c>
    </row>
    <row r="6410" spans="1:22" x14ac:dyDescent="0.2">
      <c r="A6410" s="10">
        <f t="shared" si="1105"/>
        <v>267</v>
      </c>
      <c r="B6410" s="10">
        <f t="shared" si="1114"/>
        <v>21</v>
      </c>
      <c r="C6410" s="23">
        <v>15.7</v>
      </c>
      <c r="D6410" s="24">
        <v>0</v>
      </c>
      <c r="E6410" s="24">
        <v>0</v>
      </c>
      <c r="F6410" s="48"/>
      <c r="G6410" s="48"/>
      <c r="H6410" s="1">
        <f t="shared" si="1115"/>
        <v>-1.4088350279109563</v>
      </c>
      <c r="I6410" s="1">
        <f t="shared" si="1109"/>
        <v>8.9730943019297875</v>
      </c>
      <c r="J6410" s="4">
        <f>B6410+('PV model'!$B$3/15)+(I6410/60)</f>
        <v>20.872884905032162</v>
      </c>
      <c r="K6410" s="2">
        <f t="shared" si="1110"/>
        <v>-133.09327357548244</v>
      </c>
      <c r="L6410" s="2">
        <f>DEGREES(ASIN((((COS(RADIANS('PV model'!$B$2))*COS(RADIANS(H6410))*COS(RADIANS(K6410)))+(SIN(RADIANS('PV model'!$B$2))*SIN(RADIANS(H6410)))))))</f>
        <v>-24.023245068583375</v>
      </c>
      <c r="M6410" s="3">
        <f t="shared" si="1106"/>
        <v>0</v>
      </c>
      <c r="N6410" s="2">
        <f t="shared" si="1111"/>
        <v>-53.058801336658732</v>
      </c>
      <c r="O6410" s="2">
        <f>IF('PV model'!$B$2&gt;0, 180-N6410,IF('PV model'!$B$2&lt;0,0-N6410,N6410))</f>
        <v>233.05880133665875</v>
      </c>
      <c r="P6410" s="2">
        <f>ABS(O6410-'PV model'!$B$5)</f>
        <v>28.058801336658746</v>
      </c>
      <c r="Q6410" s="3">
        <f t="shared" si="1107"/>
        <v>114.02324506858336</v>
      </c>
      <c r="R6410" s="3">
        <f t="shared" si="1112"/>
        <v>0</v>
      </c>
      <c r="S6410" s="3">
        <f t="shared" si="1108"/>
        <v>0</v>
      </c>
      <c r="T6410" s="3">
        <f>(0.5*(1-COS(RADIANS(90-$X$3)))*(D6410+E6410)*'PV model'!$B$4)</f>
        <v>0</v>
      </c>
      <c r="U6410" s="3">
        <f t="shared" si="1113"/>
        <v>0</v>
      </c>
      <c r="V6410" s="3">
        <f>('PV model'!$B$13*(U6410/1000)*(1-'PV model'!$B$14*((20+C6410)-25))*'PV model'!$B$10)/'PV model'!$B$12</f>
        <v>0</v>
      </c>
    </row>
    <row r="6411" spans="1:22" x14ac:dyDescent="0.2">
      <c r="A6411" s="10">
        <f t="shared" si="1105"/>
        <v>267</v>
      </c>
      <c r="B6411" s="10">
        <f t="shared" si="1114"/>
        <v>22</v>
      </c>
      <c r="C6411" s="23">
        <v>15</v>
      </c>
      <c r="D6411" s="24">
        <v>0</v>
      </c>
      <c r="E6411" s="24">
        <v>0</v>
      </c>
      <c r="F6411" s="48"/>
      <c r="G6411" s="48"/>
      <c r="H6411" s="1">
        <f t="shared" si="1115"/>
        <v>-1.4088350279109563</v>
      </c>
      <c r="I6411" s="1">
        <f t="shared" si="1109"/>
        <v>8.9730943019297875</v>
      </c>
      <c r="J6411" s="4">
        <f>B6411+('PV model'!$B$3/15)+(I6411/60)</f>
        <v>21.872884905032162</v>
      </c>
      <c r="K6411" s="2">
        <f t="shared" si="1110"/>
        <v>-148.09327357548244</v>
      </c>
      <c r="L6411" s="2">
        <f>DEGREES(ASIN((((COS(RADIANS('PV model'!$B$2))*COS(RADIANS(H6411))*COS(RADIANS(K6411)))+(SIN(RADIANS('PV model'!$B$2))*SIN(RADIANS(H6411)))))))</f>
        <v>-30.062514463898719</v>
      </c>
      <c r="M6411" s="3">
        <f t="shared" si="1106"/>
        <v>0</v>
      </c>
      <c r="N6411" s="2">
        <f t="shared" si="1111"/>
        <v>-37.625922964014322</v>
      </c>
      <c r="O6411" s="2">
        <f>IF('PV model'!$B$2&gt;0, 180-N6411,IF('PV model'!$B$2&lt;0,0-N6411,N6411))</f>
        <v>217.62592296401431</v>
      </c>
      <c r="P6411" s="2">
        <f>ABS(O6411-'PV model'!$B$5)</f>
        <v>12.625922964014308</v>
      </c>
      <c r="Q6411" s="3">
        <f t="shared" si="1107"/>
        <v>120.06251446389871</v>
      </c>
      <c r="R6411" s="3">
        <f t="shared" si="1112"/>
        <v>0</v>
      </c>
      <c r="S6411" s="3">
        <f t="shared" si="1108"/>
        <v>0</v>
      </c>
      <c r="T6411" s="3">
        <f>(0.5*(1-COS(RADIANS(90-$X$3)))*(D6411+E6411)*'PV model'!$B$4)</f>
        <v>0</v>
      </c>
      <c r="U6411" s="3">
        <f t="shared" si="1113"/>
        <v>0</v>
      </c>
      <c r="V6411" s="3">
        <f>('PV model'!$B$13*(U6411/1000)*(1-'PV model'!$B$14*((20+C6411)-25))*'PV model'!$B$10)/'PV model'!$B$12</f>
        <v>0</v>
      </c>
    </row>
    <row r="6412" spans="1:22" x14ac:dyDescent="0.2">
      <c r="A6412" s="10">
        <f t="shared" si="1105"/>
        <v>267</v>
      </c>
      <c r="B6412" s="10">
        <f t="shared" si="1114"/>
        <v>23</v>
      </c>
      <c r="C6412" s="23">
        <v>15.8</v>
      </c>
      <c r="D6412" s="24">
        <v>0</v>
      </c>
      <c r="E6412" s="24">
        <v>0</v>
      </c>
      <c r="F6412" s="48"/>
      <c r="G6412" s="48"/>
      <c r="H6412" s="1">
        <f t="shared" si="1115"/>
        <v>-1.4088350279109563</v>
      </c>
      <c r="I6412" s="1">
        <f t="shared" si="1109"/>
        <v>8.9730943019297875</v>
      </c>
      <c r="J6412" s="4">
        <f>B6412+('PV model'!$B$3/15)+(I6412/60)</f>
        <v>22.872884905032162</v>
      </c>
      <c r="K6412" s="2">
        <f t="shared" si="1110"/>
        <v>-163.09327357548244</v>
      </c>
      <c r="L6412" s="2">
        <f>DEGREES(ASIN((((COS(RADIANS('PV model'!$B$2))*COS(RADIANS(H6412))*COS(RADIANS(K6412)))+(SIN(RADIANS('PV model'!$B$2))*SIN(RADIANS(H6412)))))))</f>
        <v>-34.195905368515973</v>
      </c>
      <c r="M6412" s="3">
        <f t="shared" si="1106"/>
        <v>0</v>
      </c>
      <c r="N6412" s="2">
        <f t="shared" si="1111"/>
        <v>-20.578620845887951</v>
      </c>
      <c r="O6412" s="2">
        <f>IF('PV model'!$B$2&gt;0, 180-N6412,IF('PV model'!$B$2&lt;0,0-N6412,N6412))</f>
        <v>200.57862084588794</v>
      </c>
      <c r="P6412" s="2">
        <f>ABS(O6412-'PV model'!$B$5)</f>
        <v>4.42137915411206</v>
      </c>
      <c r="Q6412" s="3">
        <f t="shared" si="1107"/>
        <v>124.19590536851598</v>
      </c>
      <c r="R6412" s="3">
        <f t="shared" si="1112"/>
        <v>0</v>
      </c>
      <c r="S6412" s="3">
        <f t="shared" si="1108"/>
        <v>0</v>
      </c>
      <c r="T6412" s="3">
        <f>(0.5*(1-COS(RADIANS(90-$X$3)))*(D6412+E6412)*'PV model'!$B$4)</f>
        <v>0</v>
      </c>
      <c r="U6412" s="3">
        <f t="shared" si="1113"/>
        <v>0</v>
      </c>
      <c r="V6412" s="3">
        <f>('PV model'!$B$13*(U6412/1000)*(1-'PV model'!$B$14*((20+C6412)-25))*'PV model'!$B$10)/'PV model'!$B$12</f>
        <v>0</v>
      </c>
    </row>
    <row r="6413" spans="1:22" x14ac:dyDescent="0.2">
      <c r="A6413" s="10">
        <f t="shared" si="1105"/>
        <v>267</v>
      </c>
      <c r="B6413" s="10">
        <f t="shared" si="1114"/>
        <v>24</v>
      </c>
      <c r="C6413" s="23">
        <v>15.2</v>
      </c>
      <c r="D6413" s="24">
        <v>0</v>
      </c>
      <c r="E6413" s="24">
        <v>0</v>
      </c>
      <c r="F6413" s="48"/>
      <c r="G6413" s="48"/>
      <c r="H6413" s="1">
        <f t="shared" si="1115"/>
        <v>-1.4088350279109563</v>
      </c>
      <c r="I6413" s="1">
        <f t="shared" si="1109"/>
        <v>8.9730943019297875</v>
      </c>
      <c r="J6413" s="4">
        <f>B6413+('PV model'!$B$3/15)+(I6413/60)</f>
        <v>23.872884905032162</v>
      </c>
      <c r="K6413" s="2">
        <f t="shared" si="1110"/>
        <v>-178.09327357548244</v>
      </c>
      <c r="L6413" s="2">
        <f>DEGREES(ASIN((((COS(RADIANS('PV model'!$B$2))*COS(RADIANS(H6413))*COS(RADIANS(K6413)))+(SIN(RADIANS('PV model'!$B$2))*SIN(RADIANS(H6413)))))))</f>
        <v>-35.886660157736152</v>
      </c>
      <c r="M6413" s="3">
        <f t="shared" si="1106"/>
        <v>0</v>
      </c>
      <c r="N6413" s="2">
        <f t="shared" si="1111"/>
        <v>-2.3529813167876097</v>
      </c>
      <c r="O6413" s="2">
        <f>IF('PV model'!$B$2&gt;0, 180-N6413,IF('PV model'!$B$2&lt;0,0-N6413,N6413))</f>
        <v>182.35298131678761</v>
      </c>
      <c r="P6413" s="2">
        <f>ABS(O6413-'PV model'!$B$5)</f>
        <v>22.647018683212394</v>
      </c>
      <c r="Q6413" s="3">
        <f t="shared" si="1107"/>
        <v>125.88666015773616</v>
      </c>
      <c r="R6413" s="3">
        <f t="shared" si="1112"/>
        <v>0</v>
      </c>
      <c r="S6413" s="3">
        <f t="shared" si="1108"/>
        <v>0</v>
      </c>
      <c r="T6413" s="3">
        <f>(0.5*(1-COS(RADIANS(90-$X$3)))*(D6413+E6413)*'PV model'!$B$4)</f>
        <v>0</v>
      </c>
      <c r="U6413" s="3">
        <f t="shared" si="1113"/>
        <v>0</v>
      </c>
      <c r="V6413" s="3">
        <f>('PV model'!$B$13*(U6413/1000)*(1-'PV model'!$B$14*((20+C6413)-25))*'PV model'!$B$10)/'PV model'!$B$12</f>
        <v>0</v>
      </c>
    </row>
    <row r="6414" spans="1:22" x14ac:dyDescent="0.2">
      <c r="A6414" s="10">
        <f t="shared" si="1105"/>
        <v>268</v>
      </c>
      <c r="B6414" s="10">
        <f t="shared" si="1114"/>
        <v>1</v>
      </c>
      <c r="C6414" s="23">
        <v>14.8</v>
      </c>
      <c r="D6414" s="24">
        <v>0</v>
      </c>
      <c r="E6414" s="24">
        <v>0</v>
      </c>
      <c r="F6414" s="48"/>
      <c r="G6414" s="48"/>
      <c r="H6414" s="1">
        <f t="shared" si="1115"/>
        <v>-1.8118084728504216</v>
      </c>
      <c r="I6414" s="1">
        <f t="shared" si="1109"/>
        <v>9.3254524429321677</v>
      </c>
      <c r="J6414" s="4">
        <f>B6414+('PV model'!$B$3/15)+(I6414/60)</f>
        <v>0.87875754071553613</v>
      </c>
      <c r="K6414" s="2">
        <f t="shared" si="1110"/>
        <v>166.81863688926694</v>
      </c>
      <c r="L6414" s="2">
        <f>DEGREES(ASIN((((COS(RADIANS('PV model'!$B$2))*COS(RADIANS(H6414))*COS(RADIANS(K6414)))+(SIN(RADIANS('PV model'!$B$2))*SIN(RADIANS(H6414)))))))</f>
        <v>-35.258314655734722</v>
      </c>
      <c r="M6414" s="3">
        <f t="shared" si="1106"/>
        <v>0</v>
      </c>
      <c r="N6414" s="2">
        <f t="shared" si="1111"/>
        <v>16.207877939222804</v>
      </c>
      <c r="O6414" s="2">
        <f>IF('PV model'!$B$2&gt;0, 180-N6414,IF('PV model'!$B$2&lt;0,0-N6414,N6414))</f>
        <v>163.79212206077719</v>
      </c>
      <c r="P6414" s="2">
        <f>ABS(O6414-'PV model'!$B$5)</f>
        <v>41.207877939222811</v>
      </c>
      <c r="Q6414" s="3">
        <f t="shared" si="1107"/>
        <v>125.25831465573472</v>
      </c>
      <c r="R6414" s="3">
        <f t="shared" si="1112"/>
        <v>0</v>
      </c>
      <c r="S6414" s="3">
        <f t="shared" si="1108"/>
        <v>0</v>
      </c>
      <c r="T6414" s="3">
        <f>(0.5*(1-COS(RADIANS(90-$X$3)))*(D6414+E6414)*'PV model'!$B$4)</f>
        <v>0</v>
      </c>
      <c r="U6414" s="3">
        <f t="shared" si="1113"/>
        <v>0</v>
      </c>
      <c r="V6414" s="3">
        <f>('PV model'!$B$13*(U6414/1000)*(1-'PV model'!$B$14*((20+C6414)-25))*'PV model'!$B$10)/'PV model'!$B$12</f>
        <v>0</v>
      </c>
    </row>
    <row r="6415" spans="1:22" x14ac:dyDescent="0.2">
      <c r="A6415" s="10">
        <f t="shared" si="1105"/>
        <v>268</v>
      </c>
      <c r="B6415" s="10">
        <f t="shared" si="1114"/>
        <v>2</v>
      </c>
      <c r="C6415" s="23">
        <v>14.8</v>
      </c>
      <c r="D6415" s="24">
        <v>0</v>
      </c>
      <c r="E6415" s="24">
        <v>0</v>
      </c>
      <c r="F6415" s="48"/>
      <c r="G6415" s="48"/>
      <c r="H6415" s="1">
        <f t="shared" si="1115"/>
        <v>-1.8118084728504216</v>
      </c>
      <c r="I6415" s="1">
        <f t="shared" si="1109"/>
        <v>9.3254524429321677</v>
      </c>
      <c r="J6415" s="4">
        <f>B6415+('PV model'!$B$3/15)+(I6415/60)</f>
        <v>1.8787575407155361</v>
      </c>
      <c r="K6415" s="2">
        <f t="shared" si="1110"/>
        <v>151.81863688926694</v>
      </c>
      <c r="L6415" s="2">
        <f>DEGREES(ASIN((((COS(RADIANS('PV model'!$B$2))*COS(RADIANS(H6415))*COS(RADIANS(K6415)))+(SIN(RADIANS('PV model'!$B$2))*SIN(RADIANS(H6415)))))))</f>
        <v>-31.672915546303148</v>
      </c>
      <c r="M6415" s="3">
        <f t="shared" si="1106"/>
        <v>0</v>
      </c>
      <c r="N6415" s="2">
        <f t="shared" si="1111"/>
        <v>33.685629623871151</v>
      </c>
      <c r="O6415" s="2">
        <f>IF('PV model'!$B$2&gt;0, 180-N6415,IF('PV model'!$B$2&lt;0,0-N6415,N6415))</f>
        <v>146.31437037612886</v>
      </c>
      <c r="P6415" s="2">
        <f>ABS(O6415-'PV model'!$B$5)</f>
        <v>58.685629623871137</v>
      </c>
      <c r="Q6415" s="3">
        <f t="shared" si="1107"/>
        <v>121.67291554630316</v>
      </c>
      <c r="R6415" s="3">
        <f t="shared" si="1112"/>
        <v>0</v>
      </c>
      <c r="S6415" s="3">
        <f t="shared" si="1108"/>
        <v>0</v>
      </c>
      <c r="T6415" s="3">
        <f>(0.5*(1-COS(RADIANS(90-$X$3)))*(D6415+E6415)*'PV model'!$B$4)</f>
        <v>0</v>
      </c>
      <c r="U6415" s="3">
        <f t="shared" si="1113"/>
        <v>0</v>
      </c>
      <c r="V6415" s="3">
        <f>('PV model'!$B$13*(U6415/1000)*(1-'PV model'!$B$14*((20+C6415)-25))*'PV model'!$B$10)/'PV model'!$B$12</f>
        <v>0</v>
      </c>
    </row>
    <row r="6416" spans="1:22" x14ac:dyDescent="0.2">
      <c r="A6416" s="10">
        <f t="shared" si="1105"/>
        <v>268</v>
      </c>
      <c r="B6416" s="10">
        <f t="shared" si="1114"/>
        <v>3</v>
      </c>
      <c r="C6416" s="23">
        <v>14.5</v>
      </c>
      <c r="D6416" s="24">
        <v>0</v>
      </c>
      <c r="E6416" s="24">
        <v>0</v>
      </c>
      <c r="F6416" s="48"/>
      <c r="G6416" s="48"/>
      <c r="H6416" s="1">
        <f t="shared" si="1115"/>
        <v>-1.8118084728504216</v>
      </c>
      <c r="I6416" s="1">
        <f t="shared" si="1109"/>
        <v>9.3254524429321677</v>
      </c>
      <c r="J6416" s="4">
        <f>B6416+('PV model'!$B$3/15)+(I6416/60)</f>
        <v>2.8787575407155361</v>
      </c>
      <c r="K6416" s="2">
        <f t="shared" si="1110"/>
        <v>136.81863688926694</v>
      </c>
      <c r="L6416" s="2">
        <f>DEGREES(ASIN((((COS(RADIANS('PV model'!$B$2))*COS(RADIANS(H6416))*COS(RADIANS(K6416)))+(SIN(RADIANS('PV model'!$B$2))*SIN(RADIANS(H6416)))))))</f>
        <v>-26.03168929764356</v>
      </c>
      <c r="M6416" s="3">
        <f t="shared" si="1106"/>
        <v>0</v>
      </c>
      <c r="N6416" s="2">
        <f t="shared" si="1111"/>
        <v>49.569165505556867</v>
      </c>
      <c r="O6416" s="2">
        <f>IF('PV model'!$B$2&gt;0, 180-N6416,IF('PV model'!$B$2&lt;0,0-N6416,N6416))</f>
        <v>130.43083449444313</v>
      </c>
      <c r="P6416" s="2">
        <f>ABS(O6416-'PV model'!$B$5)</f>
        <v>74.569165505556867</v>
      </c>
      <c r="Q6416" s="3">
        <f t="shared" si="1107"/>
        <v>116.03168929764355</v>
      </c>
      <c r="R6416" s="3">
        <f t="shared" si="1112"/>
        <v>0</v>
      </c>
      <c r="S6416" s="3">
        <f t="shared" si="1108"/>
        <v>0</v>
      </c>
      <c r="T6416" s="3">
        <f>(0.5*(1-COS(RADIANS(90-$X$3)))*(D6416+E6416)*'PV model'!$B$4)</f>
        <v>0</v>
      </c>
      <c r="U6416" s="3">
        <f t="shared" si="1113"/>
        <v>0</v>
      </c>
      <c r="V6416" s="3">
        <f>('PV model'!$B$13*(U6416/1000)*(1-'PV model'!$B$14*((20+C6416)-25))*'PV model'!$B$10)/'PV model'!$B$12</f>
        <v>0</v>
      </c>
    </row>
    <row r="6417" spans="1:22" x14ac:dyDescent="0.2">
      <c r="A6417" s="10">
        <f t="shared" si="1105"/>
        <v>268</v>
      </c>
      <c r="B6417" s="10">
        <f t="shared" si="1114"/>
        <v>4</v>
      </c>
      <c r="C6417" s="23">
        <v>14.6</v>
      </c>
      <c r="D6417" s="24">
        <v>0</v>
      </c>
      <c r="E6417" s="24">
        <v>0</v>
      </c>
      <c r="F6417" s="48"/>
      <c r="G6417" s="48"/>
      <c r="H6417" s="1">
        <f t="shared" si="1115"/>
        <v>-1.8118084728504216</v>
      </c>
      <c r="I6417" s="1">
        <f t="shared" si="1109"/>
        <v>9.3254524429321677</v>
      </c>
      <c r="J6417" s="4">
        <f>B6417+('PV model'!$B$3/15)+(I6417/60)</f>
        <v>3.8787575407155361</v>
      </c>
      <c r="K6417" s="2">
        <f t="shared" si="1110"/>
        <v>121.81863688926695</v>
      </c>
      <c r="L6417" s="2">
        <f>DEGREES(ASIN((((COS(RADIANS('PV model'!$B$2))*COS(RADIANS(H6417))*COS(RADIANS(K6417)))+(SIN(RADIANS('PV model'!$B$2))*SIN(RADIANS(H6417)))))))</f>
        <v>-18.937376174530129</v>
      </c>
      <c r="M6417" s="3">
        <f t="shared" si="1106"/>
        <v>0</v>
      </c>
      <c r="N6417" s="2">
        <f t="shared" si="1111"/>
        <v>63.882881385851739</v>
      </c>
      <c r="O6417" s="2">
        <f>IF('PV model'!$B$2&gt;0, 180-N6417,IF('PV model'!$B$2&lt;0,0-N6417,N6417))</f>
        <v>116.11711861414827</v>
      </c>
      <c r="P6417" s="2">
        <f>ABS(O6417-'PV model'!$B$5)</f>
        <v>88.882881385851732</v>
      </c>
      <c r="Q6417" s="3">
        <f t="shared" si="1107"/>
        <v>108.93737617453014</v>
      </c>
      <c r="R6417" s="3">
        <f t="shared" si="1112"/>
        <v>0</v>
      </c>
      <c r="S6417" s="3">
        <f t="shared" si="1108"/>
        <v>0</v>
      </c>
      <c r="T6417" s="3">
        <f>(0.5*(1-COS(RADIANS(90-$X$3)))*(D6417+E6417)*'PV model'!$B$4)</f>
        <v>0</v>
      </c>
      <c r="U6417" s="3">
        <f t="shared" si="1113"/>
        <v>0</v>
      </c>
      <c r="V6417" s="3">
        <f>('PV model'!$B$13*(U6417/1000)*(1-'PV model'!$B$14*((20+C6417)-25))*'PV model'!$B$10)/'PV model'!$B$12</f>
        <v>0</v>
      </c>
    </row>
    <row r="6418" spans="1:22" x14ac:dyDescent="0.2">
      <c r="A6418" s="10">
        <f t="shared" si="1105"/>
        <v>268</v>
      </c>
      <c r="B6418" s="10">
        <f t="shared" si="1114"/>
        <v>5</v>
      </c>
      <c r="C6418" s="23">
        <v>14.8</v>
      </c>
      <c r="D6418" s="24">
        <v>0</v>
      </c>
      <c r="E6418" s="24">
        <v>0</v>
      </c>
      <c r="F6418" s="48"/>
      <c r="G6418" s="48"/>
      <c r="H6418" s="1">
        <f t="shared" si="1115"/>
        <v>-1.8118084728504216</v>
      </c>
      <c r="I6418" s="1">
        <f t="shared" si="1109"/>
        <v>9.3254524429321677</v>
      </c>
      <c r="J6418" s="4">
        <f>B6418+('PV model'!$B$3/15)+(I6418/60)</f>
        <v>4.8787575407155366</v>
      </c>
      <c r="K6418" s="2">
        <f t="shared" si="1110"/>
        <v>106.81863688926695</v>
      </c>
      <c r="L6418" s="2">
        <f>DEGREES(ASIN((((COS(RADIANS('PV model'!$B$2))*COS(RADIANS(H6418))*COS(RADIANS(K6418)))+(SIN(RADIANS('PV model'!$B$2))*SIN(RADIANS(H6418)))))))</f>
        <v>-10.944616444697095</v>
      </c>
      <c r="M6418" s="3">
        <f t="shared" si="1106"/>
        <v>0</v>
      </c>
      <c r="N6418" s="2">
        <f t="shared" si="1111"/>
        <v>77.025830681342327</v>
      </c>
      <c r="O6418" s="2">
        <f>IF('PV model'!$B$2&gt;0, 180-N6418,IF('PV model'!$B$2&lt;0,0-N6418,N6418))</f>
        <v>102.97416931865767</v>
      </c>
      <c r="P6418" s="2">
        <f>ABS(O6418-'PV model'!$B$5)</f>
        <v>102.02583068134233</v>
      </c>
      <c r="Q6418" s="3">
        <f t="shared" si="1107"/>
        <v>100.94461644469709</v>
      </c>
      <c r="R6418" s="3">
        <f t="shared" si="1112"/>
        <v>0</v>
      </c>
      <c r="S6418" s="3">
        <f t="shared" si="1108"/>
        <v>0</v>
      </c>
      <c r="T6418" s="3">
        <f>(0.5*(1-COS(RADIANS(90-$X$3)))*(D6418+E6418)*'PV model'!$B$4)</f>
        <v>0</v>
      </c>
      <c r="U6418" s="3">
        <f t="shared" si="1113"/>
        <v>0</v>
      </c>
      <c r="V6418" s="3">
        <f>('PV model'!$B$13*(U6418/1000)*(1-'PV model'!$B$14*((20+C6418)-25))*'PV model'!$B$10)/'PV model'!$B$12</f>
        <v>0</v>
      </c>
    </row>
    <row r="6419" spans="1:22" x14ac:dyDescent="0.2">
      <c r="A6419" s="10">
        <f t="shared" si="1105"/>
        <v>268</v>
      </c>
      <c r="B6419" s="10">
        <f t="shared" si="1114"/>
        <v>6</v>
      </c>
      <c r="C6419" s="23">
        <v>14.6</v>
      </c>
      <c r="D6419" s="24">
        <v>0</v>
      </c>
      <c r="E6419" s="24">
        <v>0</v>
      </c>
      <c r="F6419" s="48"/>
      <c r="G6419" s="48"/>
      <c r="H6419" s="1">
        <f t="shared" si="1115"/>
        <v>-1.8118084728504216</v>
      </c>
      <c r="I6419" s="1">
        <f t="shared" si="1109"/>
        <v>9.3254524429321677</v>
      </c>
      <c r="J6419" s="4">
        <f>B6419+('PV model'!$B$3/15)+(I6419/60)</f>
        <v>5.8787575407155366</v>
      </c>
      <c r="K6419" s="2">
        <f t="shared" si="1110"/>
        <v>91.818636889266955</v>
      </c>
      <c r="L6419" s="2">
        <f>DEGREES(ASIN((((COS(RADIANS('PV model'!$B$2))*COS(RADIANS(H6419))*COS(RADIANS(K6419)))+(SIN(RADIANS('PV model'!$B$2))*SIN(RADIANS(H6419)))))))</f>
        <v>-2.5231248149344867</v>
      </c>
      <c r="M6419" s="3">
        <f t="shared" si="1106"/>
        <v>0</v>
      </c>
      <c r="N6419" s="2">
        <f t="shared" si="1111"/>
        <v>89.527800018413714</v>
      </c>
      <c r="O6419" s="2">
        <f>IF('PV model'!$B$2&gt;0, 180-N6419,IF('PV model'!$B$2&lt;0,0-N6419,N6419))</f>
        <v>90.472199981586286</v>
      </c>
      <c r="P6419" s="2">
        <f>ABS(O6419-'PV model'!$B$5)</f>
        <v>114.52780001841371</v>
      </c>
      <c r="Q6419" s="3">
        <f t="shared" si="1107"/>
        <v>92.523124814934491</v>
      </c>
      <c r="R6419" s="3">
        <f t="shared" si="1112"/>
        <v>0</v>
      </c>
      <c r="S6419" s="3">
        <f t="shared" si="1108"/>
        <v>0</v>
      </c>
      <c r="T6419" s="3">
        <f>(0.5*(1-COS(RADIANS(90-$X$3)))*(D6419+E6419)*'PV model'!$B$4)</f>
        <v>0</v>
      </c>
      <c r="U6419" s="3">
        <f t="shared" si="1113"/>
        <v>0</v>
      </c>
      <c r="V6419" s="3">
        <f>('PV model'!$B$13*(U6419/1000)*(1-'PV model'!$B$14*((20+C6419)-25))*'PV model'!$B$10)/'PV model'!$B$12</f>
        <v>0</v>
      </c>
    </row>
    <row r="6420" spans="1:22" x14ac:dyDescent="0.2">
      <c r="A6420" s="10">
        <f t="shared" si="1105"/>
        <v>268</v>
      </c>
      <c r="B6420" s="10">
        <f t="shared" si="1114"/>
        <v>7</v>
      </c>
      <c r="C6420" s="23">
        <v>14.9</v>
      </c>
      <c r="D6420" s="24">
        <v>0</v>
      </c>
      <c r="E6420" s="24">
        <v>3.528</v>
      </c>
      <c r="F6420" s="48"/>
      <c r="G6420" s="48"/>
      <c r="H6420" s="1">
        <f t="shared" si="1115"/>
        <v>-1.8118084728504216</v>
      </c>
      <c r="I6420" s="1">
        <f t="shared" si="1109"/>
        <v>9.3254524429321677</v>
      </c>
      <c r="J6420" s="4">
        <f>B6420+('PV model'!$B$3/15)+(I6420/60)</f>
        <v>6.8787575407155366</v>
      </c>
      <c r="K6420" s="2">
        <f t="shared" si="1110"/>
        <v>76.818636889266955</v>
      </c>
      <c r="L6420" s="2">
        <f>DEGREES(ASIN((((COS(RADIANS('PV model'!$B$2))*COS(RADIANS(H6420))*COS(RADIANS(K6420)))+(SIN(RADIANS('PV model'!$B$2))*SIN(RADIANS(H6420)))))))</f>
        <v>5.9142090171162183</v>
      </c>
      <c r="M6420" s="3">
        <f t="shared" si="1106"/>
        <v>5.9142090171162183</v>
      </c>
      <c r="N6420" s="2">
        <f t="shared" si="1111"/>
        <v>78.062540604897777</v>
      </c>
      <c r="O6420" s="2">
        <f>IF('PV model'!$B$2&gt;0, 180-N6420,IF('PV model'!$B$2&lt;0,0-N6420,N6420))</f>
        <v>101.93745939510222</v>
      </c>
      <c r="P6420" s="2">
        <f>ABS(O6420-'PV model'!$B$5)</f>
        <v>103.06254060489778</v>
      </c>
      <c r="Q6420" s="3">
        <f t="shared" si="1107"/>
        <v>84.085790982883779</v>
      </c>
      <c r="R6420" s="3">
        <f t="shared" si="1112"/>
        <v>0</v>
      </c>
      <c r="S6420" s="3">
        <f t="shared" si="1108"/>
        <v>3.528</v>
      </c>
      <c r="T6420" s="3">
        <f>(0.5*(1-COS(RADIANS(90-$X$3)))*(D6420+E6420)*'PV model'!$B$4)</f>
        <v>0</v>
      </c>
      <c r="U6420" s="3">
        <f t="shared" si="1113"/>
        <v>3.528</v>
      </c>
      <c r="V6420" s="3">
        <f>('PV model'!$B$13*(U6420/1000)*(1-'PV model'!$B$14*((20+C6420)-25))*'PV model'!$B$10)/'PV model'!$B$12</f>
        <v>0.33869358835199997</v>
      </c>
    </row>
    <row r="6421" spans="1:22" x14ac:dyDescent="0.2">
      <c r="A6421" s="10">
        <f t="shared" si="1105"/>
        <v>268</v>
      </c>
      <c r="B6421" s="10">
        <f t="shared" si="1114"/>
        <v>8</v>
      </c>
      <c r="C6421" s="23">
        <v>14.3</v>
      </c>
      <c r="D6421" s="24">
        <v>0</v>
      </c>
      <c r="E6421" s="24">
        <v>24.696000000000002</v>
      </c>
      <c r="F6421" s="48"/>
      <c r="G6421" s="48"/>
      <c r="H6421" s="1">
        <f t="shared" si="1115"/>
        <v>-1.8118084728504216</v>
      </c>
      <c r="I6421" s="1">
        <f t="shared" si="1109"/>
        <v>9.3254524429321677</v>
      </c>
      <c r="J6421" s="4">
        <f>B6421+('PV model'!$B$3/15)+(I6421/60)</f>
        <v>7.8787575407155366</v>
      </c>
      <c r="K6421" s="2">
        <f t="shared" si="1110"/>
        <v>61.818636889266955</v>
      </c>
      <c r="L6421" s="2">
        <f>DEGREES(ASIN((((COS(RADIANS('PV model'!$B$2))*COS(RADIANS(H6421))*COS(RADIANS(K6421)))+(SIN(RADIANS('PV model'!$B$2))*SIN(RADIANS(H6421)))))))</f>
        <v>13.963480451440002</v>
      </c>
      <c r="M6421" s="3">
        <f t="shared" si="1106"/>
        <v>13.963480451440002</v>
      </c>
      <c r="N6421" s="2">
        <f t="shared" si="1111"/>
        <v>65.209015200529819</v>
      </c>
      <c r="O6421" s="2">
        <f>IF('PV model'!$B$2&gt;0, 180-N6421,IF('PV model'!$B$2&lt;0,0-N6421,N6421))</f>
        <v>114.79098479947018</v>
      </c>
      <c r="P6421" s="2">
        <f>ABS(O6421-'PV model'!$B$5)</f>
        <v>90.209015200529819</v>
      </c>
      <c r="Q6421" s="3">
        <f t="shared" si="1107"/>
        <v>76.036519548559994</v>
      </c>
      <c r="R6421" s="3">
        <f t="shared" si="1112"/>
        <v>0</v>
      </c>
      <c r="S6421" s="3">
        <f t="shared" si="1108"/>
        <v>24.696000000000002</v>
      </c>
      <c r="T6421" s="3">
        <f>(0.5*(1-COS(RADIANS(90-$X$3)))*(D6421+E6421)*'PV model'!$B$4)</f>
        <v>0</v>
      </c>
      <c r="U6421" s="3">
        <f t="shared" si="1113"/>
        <v>24.696000000000002</v>
      </c>
      <c r="V6421" s="3">
        <f>('PV model'!$B$13*(U6421/1000)*(1-'PV model'!$B$14*((20+C6421)-25))*'PV model'!$B$10)/'PV model'!$B$12</f>
        <v>2.3767797876480001</v>
      </c>
    </row>
    <row r="6422" spans="1:22" x14ac:dyDescent="0.2">
      <c r="A6422" s="10">
        <f t="shared" si="1105"/>
        <v>268</v>
      </c>
      <c r="B6422" s="10">
        <f t="shared" si="1114"/>
        <v>9</v>
      </c>
      <c r="C6422" s="23">
        <v>13.8</v>
      </c>
      <c r="D6422" s="24">
        <v>0</v>
      </c>
      <c r="E6422" s="24">
        <v>58.211999999999996</v>
      </c>
      <c r="F6422" s="48"/>
      <c r="G6422" s="48"/>
      <c r="H6422" s="1">
        <f t="shared" si="1115"/>
        <v>-1.8118084728504216</v>
      </c>
      <c r="I6422" s="1">
        <f t="shared" si="1109"/>
        <v>9.3254524429321677</v>
      </c>
      <c r="J6422" s="4">
        <f>B6422+('PV model'!$B$3/15)+(I6422/60)</f>
        <v>8.8787575407155348</v>
      </c>
      <c r="K6422" s="2">
        <f t="shared" si="1110"/>
        <v>46.818636889266976</v>
      </c>
      <c r="L6422" s="2">
        <f>DEGREES(ASIN((((COS(RADIANS('PV model'!$B$2))*COS(RADIANS(H6422))*COS(RADIANS(K6422)))+(SIN(RADIANS('PV model'!$B$2))*SIN(RADIANS(H6422)))))))</f>
        <v>21.182971130878791</v>
      </c>
      <c r="M6422" s="3">
        <f t="shared" si="1106"/>
        <v>21.182971130878791</v>
      </c>
      <c r="N6422" s="2">
        <f t="shared" si="1111"/>
        <v>51.411092155350282</v>
      </c>
      <c r="O6422" s="2">
        <f>IF('PV model'!$B$2&gt;0, 180-N6422,IF('PV model'!$B$2&lt;0,0-N6422,N6422))</f>
        <v>128.58890784464973</v>
      </c>
      <c r="P6422" s="2">
        <f>ABS(O6422-'PV model'!$B$5)</f>
        <v>76.411092155350275</v>
      </c>
      <c r="Q6422" s="3">
        <f t="shared" si="1107"/>
        <v>68.817028869121202</v>
      </c>
      <c r="R6422" s="3">
        <f t="shared" si="1112"/>
        <v>0</v>
      </c>
      <c r="S6422" s="3">
        <f t="shared" si="1108"/>
        <v>58.211999999999996</v>
      </c>
      <c r="T6422" s="3">
        <f>(0.5*(1-COS(RADIANS(90-$X$3)))*(D6422+E6422)*'PV model'!$B$4)</f>
        <v>0</v>
      </c>
      <c r="U6422" s="3">
        <f t="shared" si="1113"/>
        <v>58.211999999999996</v>
      </c>
      <c r="V6422" s="3">
        <f>('PV model'!$B$13*(U6422/1000)*(1-'PV model'!$B$14*((20+C6422)-25))*'PV model'!$B$10)/'PV model'!$B$12</f>
        <v>5.6140472424959995</v>
      </c>
    </row>
    <row r="6423" spans="1:22" x14ac:dyDescent="0.2">
      <c r="A6423" s="10">
        <f t="shared" si="1105"/>
        <v>268</v>
      </c>
      <c r="B6423" s="10">
        <f t="shared" si="1114"/>
        <v>10</v>
      </c>
      <c r="C6423" s="23">
        <v>11.3</v>
      </c>
      <c r="D6423" s="24">
        <v>0</v>
      </c>
      <c r="E6423" s="24">
        <v>90.846000000000004</v>
      </c>
      <c r="F6423" s="48"/>
      <c r="G6423" s="48"/>
      <c r="H6423" s="1">
        <f t="shared" si="1115"/>
        <v>-1.8118084728504216</v>
      </c>
      <c r="I6423" s="1">
        <f t="shared" si="1109"/>
        <v>9.3254524429321677</v>
      </c>
      <c r="J6423" s="4">
        <f>B6423+('PV model'!$B$3/15)+(I6423/60)</f>
        <v>9.8787575407155348</v>
      </c>
      <c r="K6423" s="2">
        <f t="shared" si="1110"/>
        <v>31.818636889266976</v>
      </c>
      <c r="L6423" s="2">
        <f>DEGREES(ASIN((((COS(RADIANS('PV model'!$B$2))*COS(RADIANS(H6423))*COS(RADIANS(K6423)))+(SIN(RADIANS('PV model'!$B$2))*SIN(RADIANS(H6423)))))))</f>
        <v>27.064329718077186</v>
      </c>
      <c r="M6423" s="3">
        <f t="shared" si="1106"/>
        <v>27.064329718077186</v>
      </c>
      <c r="N6423" s="2">
        <f t="shared" si="1111"/>
        <v>36.282687788790504</v>
      </c>
      <c r="O6423" s="2">
        <f>IF('PV model'!$B$2&gt;0, 180-N6423,IF('PV model'!$B$2&lt;0,0-N6423,N6423))</f>
        <v>143.7173122112095</v>
      </c>
      <c r="P6423" s="2">
        <f>ABS(O6423-'PV model'!$B$5)</f>
        <v>61.282687788790497</v>
      </c>
      <c r="Q6423" s="3">
        <f t="shared" si="1107"/>
        <v>62.93567028192281</v>
      </c>
      <c r="R6423" s="3">
        <f t="shared" si="1112"/>
        <v>0</v>
      </c>
      <c r="S6423" s="3">
        <f t="shared" si="1108"/>
        <v>90.846000000000004</v>
      </c>
      <c r="T6423" s="3">
        <f>(0.5*(1-COS(RADIANS(90-$X$3)))*(D6423+E6423)*'PV model'!$B$4)</f>
        <v>0</v>
      </c>
      <c r="U6423" s="3">
        <f t="shared" si="1113"/>
        <v>90.846000000000004</v>
      </c>
      <c r="V6423" s="3">
        <f>('PV model'!$B$13*(U6423/1000)*(1-'PV model'!$B$14*((20+C6423)-25))*'PV model'!$B$10)/'PV model'!$B$12</f>
        <v>8.8521258127680014</v>
      </c>
    </row>
    <row r="6424" spans="1:22" x14ac:dyDescent="0.2">
      <c r="A6424" s="10">
        <f t="shared" si="1105"/>
        <v>268</v>
      </c>
      <c r="B6424" s="10">
        <f t="shared" si="1114"/>
        <v>11</v>
      </c>
      <c r="C6424" s="23">
        <v>11.9</v>
      </c>
      <c r="D6424" s="24">
        <v>0</v>
      </c>
      <c r="E6424" s="24">
        <v>115.542</v>
      </c>
      <c r="F6424" s="48"/>
      <c r="G6424" s="48"/>
      <c r="H6424" s="1">
        <f t="shared" si="1115"/>
        <v>-1.8118084728504216</v>
      </c>
      <c r="I6424" s="1">
        <f t="shared" si="1109"/>
        <v>9.3254524429321677</v>
      </c>
      <c r="J6424" s="4">
        <f>B6424+('PV model'!$B$3/15)+(I6424/60)</f>
        <v>10.878757540715535</v>
      </c>
      <c r="K6424" s="2">
        <f t="shared" si="1110"/>
        <v>16.818636889266976</v>
      </c>
      <c r="L6424" s="2">
        <f>DEGREES(ASIN((((COS(RADIANS('PV model'!$B$2))*COS(RADIANS(H6424))*COS(RADIANS(K6424)))+(SIN(RADIANS('PV model'!$B$2))*SIN(RADIANS(H6424)))))))</f>
        <v>31.054367808189632</v>
      </c>
      <c r="M6424" s="3">
        <f t="shared" si="1106"/>
        <v>31.054367808189632</v>
      </c>
      <c r="N6424" s="2">
        <f t="shared" si="1111"/>
        <v>19.729580844890702</v>
      </c>
      <c r="O6424" s="2">
        <f>IF('PV model'!$B$2&gt;0, 180-N6424,IF('PV model'!$B$2&lt;0,0-N6424,N6424))</f>
        <v>160.27041915510929</v>
      </c>
      <c r="P6424" s="2">
        <f>ABS(O6424-'PV model'!$B$5)</f>
        <v>44.729580844890705</v>
      </c>
      <c r="Q6424" s="3">
        <f t="shared" si="1107"/>
        <v>58.945632191810375</v>
      </c>
      <c r="R6424" s="3">
        <f t="shared" si="1112"/>
        <v>0</v>
      </c>
      <c r="S6424" s="3">
        <f t="shared" si="1108"/>
        <v>115.542</v>
      </c>
      <c r="T6424" s="3">
        <f>(0.5*(1-COS(RADIANS(90-$X$3)))*(D6424+E6424)*'PV model'!$B$4)</f>
        <v>0</v>
      </c>
      <c r="U6424" s="3">
        <f t="shared" si="1113"/>
        <v>115.542</v>
      </c>
      <c r="V6424" s="3">
        <f>('PV model'!$B$13*(U6424/1000)*(1-'PV model'!$B$14*((20+C6424)-25))*'PV model'!$B$10)/'PV model'!$B$12</f>
        <v>11.230809958368001</v>
      </c>
    </row>
    <row r="6425" spans="1:22" x14ac:dyDescent="0.2">
      <c r="A6425" s="10">
        <f t="shared" si="1105"/>
        <v>268</v>
      </c>
      <c r="B6425" s="10">
        <f t="shared" si="1114"/>
        <v>12</v>
      </c>
      <c r="C6425" s="23">
        <v>13.3</v>
      </c>
      <c r="D6425" s="24">
        <v>94.285799999999995</v>
      </c>
      <c r="E6425" s="24">
        <v>207.26999999999998</v>
      </c>
      <c r="F6425" s="48"/>
      <c r="G6425" s="48"/>
      <c r="H6425" s="1">
        <f t="shared" si="1115"/>
        <v>-1.8118084728504216</v>
      </c>
      <c r="I6425" s="1">
        <f t="shared" si="1109"/>
        <v>9.3254524429321677</v>
      </c>
      <c r="J6425" s="4">
        <f>B6425+('PV model'!$B$3/15)+(I6425/60)</f>
        <v>11.878757540715535</v>
      </c>
      <c r="K6425" s="2">
        <f t="shared" si="1110"/>
        <v>1.818636889266978</v>
      </c>
      <c r="L6425" s="2">
        <f>DEGREES(ASIN((((COS(RADIANS('PV model'!$B$2))*COS(RADIANS(H6425))*COS(RADIANS(K6425)))+(SIN(RADIANS('PV model'!$B$2))*SIN(RADIANS(H6425)))))))</f>
        <v>32.668780459458304</v>
      </c>
      <c r="M6425" s="3">
        <f t="shared" si="1106"/>
        <v>32.668780459458304</v>
      </c>
      <c r="N6425" s="2">
        <f t="shared" si="1111"/>
        <v>2.1594701586043619</v>
      </c>
      <c r="O6425" s="2">
        <f>IF('PV model'!$B$2&gt;0, 180-N6425,IF('PV model'!$B$2&lt;0,0-N6425,N6425))</f>
        <v>177.84052984139564</v>
      </c>
      <c r="P6425" s="2">
        <f>ABS(O6425-'PV model'!$B$5)</f>
        <v>27.159470158604364</v>
      </c>
      <c r="Q6425" s="3">
        <f t="shared" si="1107"/>
        <v>57.331219540541703</v>
      </c>
      <c r="R6425" s="3">
        <f t="shared" si="1112"/>
        <v>94.285799999999995</v>
      </c>
      <c r="S6425" s="3">
        <f t="shared" si="1108"/>
        <v>247.3788077297036</v>
      </c>
      <c r="T6425" s="3">
        <f>(0.5*(1-COS(RADIANS(90-$X$3)))*(D6425+E6425)*'PV model'!$B$4)</f>
        <v>0</v>
      </c>
      <c r="U6425" s="3">
        <f t="shared" si="1113"/>
        <v>341.66460772970356</v>
      </c>
      <c r="V6425" s="3">
        <f>('PV model'!$B$13*(U6425/1000)*(1-'PV model'!$B$14*((20+C6425)-25))*'PV model'!$B$10)/'PV model'!$B$12</f>
        <v>33.018921421597618</v>
      </c>
    </row>
    <row r="6426" spans="1:22" x14ac:dyDescent="0.2">
      <c r="A6426" s="10">
        <f t="shared" si="1105"/>
        <v>268</v>
      </c>
      <c r="B6426" s="10">
        <f t="shared" si="1114"/>
        <v>13</v>
      </c>
      <c r="C6426" s="23">
        <v>13.7</v>
      </c>
      <c r="D6426" s="24">
        <v>268.26555000000002</v>
      </c>
      <c r="E6426" s="24">
        <v>219.61799999999999</v>
      </c>
      <c r="F6426" s="48"/>
      <c r="G6426" s="48"/>
      <c r="H6426" s="1">
        <f t="shared" si="1115"/>
        <v>-1.8118084728504216</v>
      </c>
      <c r="I6426" s="1">
        <f t="shared" si="1109"/>
        <v>9.3254524429321677</v>
      </c>
      <c r="J6426" s="4">
        <f>B6426+('PV model'!$B$3/15)+(I6426/60)</f>
        <v>12.878757540715535</v>
      </c>
      <c r="K6426" s="2">
        <f t="shared" si="1110"/>
        <v>-13.181363110733022</v>
      </c>
      <c r="L6426" s="2">
        <f>DEGREES(ASIN((((COS(RADIANS('PV model'!$B$2))*COS(RADIANS(H6426))*COS(RADIANS(K6426)))+(SIN(RADIANS('PV model'!$B$2))*SIN(RADIANS(H6426)))))))</f>
        <v>31.678429550660436</v>
      </c>
      <c r="M6426" s="3">
        <f t="shared" si="1106"/>
        <v>31.678429550660436</v>
      </c>
      <c r="N6426" s="2">
        <f t="shared" si="1111"/>
        <v>-15.534793316691911</v>
      </c>
      <c r="O6426" s="2">
        <f>IF('PV model'!$B$2&gt;0, 180-N6426,IF('PV model'!$B$2&lt;0,0-N6426,N6426))</f>
        <v>195.53479331669192</v>
      </c>
      <c r="P6426" s="2">
        <f>ABS(O6426-'PV model'!$B$5)</f>
        <v>9.4652066833080823</v>
      </c>
      <c r="Q6426" s="3">
        <f t="shared" si="1107"/>
        <v>58.321570449339568</v>
      </c>
      <c r="R6426" s="3">
        <f t="shared" si="1112"/>
        <v>268.26555000000008</v>
      </c>
      <c r="S6426" s="3">
        <f t="shared" si="1108"/>
        <v>284.5346083457581</v>
      </c>
      <c r="T6426" s="3">
        <f>(0.5*(1-COS(RADIANS(90-$X$3)))*(D6426+E6426)*'PV model'!$B$4)</f>
        <v>0</v>
      </c>
      <c r="U6426" s="3">
        <f t="shared" si="1113"/>
        <v>552.80015834575818</v>
      </c>
      <c r="V6426" s="3">
        <f>('PV model'!$B$13*(U6426/1000)*(1-'PV model'!$B$14*((20+C6426)-25))*'PV model'!$B$10)/'PV model'!$B$12</f>
        <v>53.334928775019158</v>
      </c>
    </row>
    <row r="6427" spans="1:22" x14ac:dyDescent="0.2">
      <c r="A6427" s="10">
        <f t="shared" si="1105"/>
        <v>268</v>
      </c>
      <c r="B6427" s="10">
        <f t="shared" si="1114"/>
        <v>14</v>
      </c>
      <c r="C6427" s="23">
        <v>13.9</v>
      </c>
      <c r="D6427" s="24">
        <v>168.36749999999998</v>
      </c>
      <c r="E6427" s="24">
        <v>242.54999999999998</v>
      </c>
      <c r="F6427" s="48"/>
      <c r="G6427" s="48"/>
      <c r="H6427" s="1">
        <f t="shared" si="1115"/>
        <v>-1.8118084728504216</v>
      </c>
      <c r="I6427" s="1">
        <f t="shared" si="1109"/>
        <v>9.3254524429321677</v>
      </c>
      <c r="J6427" s="4">
        <f>B6427+('PV model'!$B$3/15)+(I6427/60)</f>
        <v>13.878757540715535</v>
      </c>
      <c r="K6427" s="2">
        <f t="shared" si="1110"/>
        <v>-28.181363110733024</v>
      </c>
      <c r="L6427" s="2">
        <f>DEGREES(ASIN((((COS(RADIANS('PV model'!$B$2))*COS(RADIANS(H6427))*COS(RADIANS(K6427)))+(SIN(RADIANS('PV model'!$B$2))*SIN(RADIANS(H6427)))))))</f>
        <v>28.226414553372397</v>
      </c>
      <c r="M6427" s="3">
        <f t="shared" si="1106"/>
        <v>28.226414553372397</v>
      </c>
      <c r="N6427" s="2">
        <f t="shared" si="1111"/>
        <v>-32.393742621166048</v>
      </c>
      <c r="O6427" s="2">
        <f>IF('PV model'!$B$2&gt;0, 180-N6427,IF('PV model'!$B$2&lt;0,0-N6427,N6427))</f>
        <v>212.39374262116604</v>
      </c>
      <c r="P6427" s="2">
        <f>ABS(O6427-'PV model'!$B$5)</f>
        <v>7.3937426211660409</v>
      </c>
      <c r="Q6427" s="3">
        <f t="shared" si="1107"/>
        <v>61.7735854466276</v>
      </c>
      <c r="R6427" s="3">
        <f t="shared" si="1112"/>
        <v>168.36750000000001</v>
      </c>
      <c r="S6427" s="3">
        <f t="shared" si="1108"/>
        <v>297.45440184173282</v>
      </c>
      <c r="T6427" s="3">
        <f>(0.5*(1-COS(RADIANS(90-$X$3)))*(D6427+E6427)*'PV model'!$B$4)</f>
        <v>0</v>
      </c>
      <c r="U6427" s="3">
        <f t="shared" si="1113"/>
        <v>465.82190184173282</v>
      </c>
      <c r="V6427" s="3">
        <f>('PV model'!$B$13*(U6427/1000)*(1-'PV model'!$B$14*((20+C6427)-25))*'PV model'!$B$10)/'PV model'!$B$12</f>
        <v>44.905894667931264</v>
      </c>
    </row>
    <row r="6428" spans="1:22" x14ac:dyDescent="0.2">
      <c r="A6428" s="10">
        <f t="shared" si="1105"/>
        <v>268</v>
      </c>
      <c r="B6428" s="10">
        <f t="shared" si="1114"/>
        <v>15</v>
      </c>
      <c r="C6428" s="23">
        <v>13.8</v>
      </c>
      <c r="D6428" s="24">
        <v>75.204150000000013</v>
      </c>
      <c r="E6428" s="24">
        <v>169.34400000000002</v>
      </c>
      <c r="F6428" s="48"/>
      <c r="G6428" s="48"/>
      <c r="H6428" s="1">
        <f t="shared" si="1115"/>
        <v>-1.8118084728504216</v>
      </c>
      <c r="I6428" s="1">
        <f t="shared" si="1109"/>
        <v>9.3254524429321677</v>
      </c>
      <c r="J6428" s="4">
        <f>B6428+('PV model'!$B$3/15)+(I6428/60)</f>
        <v>14.878757540715535</v>
      </c>
      <c r="K6428" s="2">
        <f t="shared" si="1110"/>
        <v>-43.181363110733024</v>
      </c>
      <c r="L6428" s="2">
        <f>DEGREES(ASIN((((COS(RADIANS('PV model'!$B$2))*COS(RADIANS(H6428))*COS(RADIANS(K6428)))+(SIN(RADIANS('PV model'!$B$2))*SIN(RADIANS(H6428)))))))</f>
        <v>22.752785685395001</v>
      </c>
      <c r="M6428" s="3">
        <f t="shared" si="1106"/>
        <v>22.752785685395001</v>
      </c>
      <c r="N6428" s="2">
        <f t="shared" si="1111"/>
        <v>-47.87507260832033</v>
      </c>
      <c r="O6428" s="2">
        <f>IF('PV model'!$B$2&gt;0, 180-N6428,IF('PV model'!$B$2&lt;0,0-N6428,N6428))</f>
        <v>227.87507260832032</v>
      </c>
      <c r="P6428" s="2">
        <f>ABS(O6428-'PV model'!$B$5)</f>
        <v>22.875072608320323</v>
      </c>
      <c r="Q6428" s="3">
        <f t="shared" si="1107"/>
        <v>67.247214314605003</v>
      </c>
      <c r="R6428" s="3">
        <f t="shared" si="1112"/>
        <v>75.204150000000013</v>
      </c>
      <c r="S6428" s="3">
        <f t="shared" si="1108"/>
        <v>196.21565905396665</v>
      </c>
      <c r="T6428" s="3">
        <f>(0.5*(1-COS(RADIANS(90-$X$3)))*(D6428+E6428)*'PV model'!$B$4)</f>
        <v>0</v>
      </c>
      <c r="U6428" s="3">
        <f t="shared" si="1113"/>
        <v>271.41980905396667</v>
      </c>
      <c r="V6428" s="3">
        <f>('PV model'!$B$13*(U6428/1000)*(1-'PV model'!$B$14*((20+C6428)-25))*'PV model'!$B$10)/'PV model'!$B$12</f>
        <v>26.17610854425569</v>
      </c>
    </row>
    <row r="6429" spans="1:22" x14ac:dyDescent="0.2">
      <c r="A6429" s="10">
        <f t="shared" si="1105"/>
        <v>268</v>
      </c>
      <c r="B6429" s="10">
        <f t="shared" si="1114"/>
        <v>16</v>
      </c>
      <c r="C6429" s="23">
        <v>13.2</v>
      </c>
      <c r="D6429" s="24">
        <v>193.06139999999999</v>
      </c>
      <c r="E6429" s="24">
        <v>131.41800000000001</v>
      </c>
      <c r="F6429" s="48"/>
      <c r="G6429" s="48"/>
      <c r="H6429" s="1">
        <f t="shared" si="1115"/>
        <v>-1.8118084728504216</v>
      </c>
      <c r="I6429" s="1">
        <f t="shared" si="1109"/>
        <v>9.3254524429321677</v>
      </c>
      <c r="J6429" s="4">
        <f>B6429+('PV model'!$B$3/15)+(I6429/60)</f>
        <v>15.878757540715535</v>
      </c>
      <c r="K6429" s="2">
        <f t="shared" si="1110"/>
        <v>-58.181363110733024</v>
      </c>
      <c r="L6429" s="2">
        <f>DEGREES(ASIN((((COS(RADIANS('PV model'!$B$2))*COS(RADIANS(H6429))*COS(RADIANS(K6429)))+(SIN(RADIANS('PV model'!$B$2))*SIN(RADIANS(H6429)))))))</f>
        <v>15.808448492601798</v>
      </c>
      <c r="M6429" s="3">
        <f t="shared" si="1106"/>
        <v>15.808448492601798</v>
      </c>
      <c r="N6429" s="2">
        <f t="shared" si="1111"/>
        <v>-61.967525182047581</v>
      </c>
      <c r="O6429" s="2">
        <f>IF('PV model'!$B$2&gt;0, 180-N6429,IF('PV model'!$B$2&lt;0,0-N6429,N6429))</f>
        <v>241.96752518204758</v>
      </c>
      <c r="P6429" s="2">
        <f>ABS(O6429-'PV model'!$B$5)</f>
        <v>36.967525182047581</v>
      </c>
      <c r="Q6429" s="3">
        <f t="shared" si="1107"/>
        <v>74.191551507398202</v>
      </c>
      <c r="R6429" s="3">
        <f t="shared" si="1112"/>
        <v>193.06139999999999</v>
      </c>
      <c r="S6429" s="3">
        <f t="shared" si="1108"/>
        <v>159.17474364691236</v>
      </c>
      <c r="T6429" s="3">
        <f>(0.5*(1-COS(RADIANS(90-$X$3)))*(D6429+E6429)*'PV model'!$B$4)</f>
        <v>0</v>
      </c>
      <c r="U6429" s="3">
        <f t="shared" si="1113"/>
        <v>352.23614364691235</v>
      </c>
      <c r="V6429" s="3">
        <f>('PV model'!$B$13*(U6429/1000)*(1-'PV model'!$B$14*((20+C6429)-25))*'PV model'!$B$10)/'PV model'!$B$12</f>
        <v>34.054652501603947</v>
      </c>
    </row>
    <row r="6430" spans="1:22" x14ac:dyDescent="0.2">
      <c r="A6430" s="10">
        <f t="shared" si="1105"/>
        <v>268</v>
      </c>
      <c r="B6430" s="10">
        <f t="shared" si="1114"/>
        <v>17</v>
      </c>
      <c r="C6430" s="23">
        <v>13.2</v>
      </c>
      <c r="D6430" s="24">
        <v>209.89814999999999</v>
      </c>
      <c r="E6430" s="24">
        <v>76.734000000000009</v>
      </c>
      <c r="F6430" s="48"/>
      <c r="G6430" s="48"/>
      <c r="H6430" s="1">
        <f t="shared" si="1115"/>
        <v>-1.8118084728504216</v>
      </c>
      <c r="I6430" s="1">
        <f t="shared" si="1109"/>
        <v>9.3254524429321677</v>
      </c>
      <c r="J6430" s="4">
        <f>B6430+('PV model'!$B$3/15)+(I6430/60)</f>
        <v>16.878757540715537</v>
      </c>
      <c r="K6430" s="2">
        <f t="shared" si="1110"/>
        <v>-73.181363110733045</v>
      </c>
      <c r="L6430" s="2">
        <f>DEGREES(ASIN((((COS(RADIANS('PV model'!$B$2))*COS(RADIANS(H6430))*COS(RADIANS(K6430)))+(SIN(RADIANS('PV model'!$B$2))*SIN(RADIANS(H6430)))))))</f>
        <v>7.917533440037805</v>
      </c>
      <c r="M6430" s="3">
        <f t="shared" si="1106"/>
        <v>7.917533440037805</v>
      </c>
      <c r="N6430" s="2">
        <f t="shared" si="1111"/>
        <v>-75.006456655325479</v>
      </c>
      <c r="O6430" s="2">
        <f>IF('PV model'!$B$2&gt;0, 180-N6430,IF('PV model'!$B$2&lt;0,0-N6430,N6430))</f>
        <v>255.00645665532548</v>
      </c>
      <c r="P6430" s="2">
        <f>ABS(O6430-'PV model'!$B$5)</f>
        <v>50.006456655325479</v>
      </c>
      <c r="Q6430" s="3">
        <f t="shared" si="1107"/>
        <v>82.082466559962199</v>
      </c>
      <c r="R6430" s="3">
        <f t="shared" si="1112"/>
        <v>209.89814999999993</v>
      </c>
      <c r="S6430" s="3">
        <f t="shared" si="1108"/>
        <v>90.855499660466293</v>
      </c>
      <c r="T6430" s="3">
        <f>(0.5*(1-COS(RADIANS(90-$X$3)))*(D6430+E6430)*'PV model'!$B$4)</f>
        <v>0</v>
      </c>
      <c r="U6430" s="3">
        <f t="shared" si="1113"/>
        <v>300.75364966046624</v>
      </c>
      <c r="V6430" s="3">
        <f>('PV model'!$B$13*(U6430/1000)*(1-'PV model'!$B$14*((20+C6430)-25))*'PV model'!$B$10)/'PV model'!$B$12</f>
        <v>29.077257437962228</v>
      </c>
    </row>
    <row r="6431" spans="1:22" x14ac:dyDescent="0.2">
      <c r="A6431" s="10">
        <f t="shared" si="1105"/>
        <v>268</v>
      </c>
      <c r="B6431" s="10">
        <f t="shared" si="1114"/>
        <v>18</v>
      </c>
      <c r="C6431" s="23">
        <v>12</v>
      </c>
      <c r="D6431" s="24">
        <v>13.4694</v>
      </c>
      <c r="E6431" s="24">
        <v>29.105999999999998</v>
      </c>
      <c r="F6431" s="48"/>
      <c r="G6431" s="48"/>
      <c r="H6431" s="1">
        <f t="shared" si="1115"/>
        <v>-1.8118084728504216</v>
      </c>
      <c r="I6431" s="1">
        <f t="shared" si="1109"/>
        <v>9.3254524429321677</v>
      </c>
      <c r="J6431" s="4">
        <f>B6431+('PV model'!$B$3/15)+(I6431/60)</f>
        <v>17.878757540715537</v>
      </c>
      <c r="K6431" s="2">
        <f t="shared" si="1110"/>
        <v>-88.181363110733045</v>
      </c>
      <c r="L6431" s="2">
        <f>DEGREES(ASIN((((COS(RADIANS('PV model'!$B$2))*COS(RADIANS(H6431))*COS(RADIANS(K6431)))+(SIN(RADIANS('PV model'!$B$2))*SIN(RADIANS(H6431)))))))</f>
        <v>-0.46351560530897473</v>
      </c>
      <c r="M6431" s="3">
        <f t="shared" si="1106"/>
        <v>0</v>
      </c>
      <c r="N6431" s="2">
        <f t="shared" si="1111"/>
        <v>-87.475266378083518</v>
      </c>
      <c r="O6431" s="2">
        <f>IF('PV model'!$B$2&gt;0, 180-N6431,IF('PV model'!$B$2&lt;0,0-N6431,N6431))</f>
        <v>267.47526637808352</v>
      </c>
      <c r="P6431" s="2">
        <f>ABS(O6431-'PV model'!$B$5)</f>
        <v>62.475266378083518</v>
      </c>
      <c r="Q6431" s="3">
        <f t="shared" si="1107"/>
        <v>90.46351560530897</v>
      </c>
      <c r="R6431" s="3">
        <f t="shared" si="1112"/>
        <v>13.469399999999801</v>
      </c>
      <c r="S6431" s="3">
        <f t="shared" si="1108"/>
        <v>31.847704581700697</v>
      </c>
      <c r="T6431" s="3">
        <f>(0.5*(1-COS(RADIANS(90-$X$3)))*(D6431+E6431)*'PV model'!$B$4)</f>
        <v>0</v>
      </c>
      <c r="U6431" s="3">
        <f t="shared" si="1113"/>
        <v>45.317104581700498</v>
      </c>
      <c r="V6431" s="3">
        <f>('PV model'!$B$13*(U6431/1000)*(1-'PV model'!$B$14*((20+C6431)-25))*'PV model'!$B$10)/'PV model'!$B$12</f>
        <v>4.4030606363151517</v>
      </c>
    </row>
    <row r="6432" spans="1:22" x14ac:dyDescent="0.2">
      <c r="A6432" s="10">
        <f t="shared" si="1105"/>
        <v>268</v>
      </c>
      <c r="B6432" s="10">
        <f t="shared" si="1114"/>
        <v>19</v>
      </c>
      <c r="C6432" s="23">
        <v>11.6</v>
      </c>
      <c r="D6432" s="24">
        <v>0</v>
      </c>
      <c r="E6432" s="24">
        <v>0.88200000000000001</v>
      </c>
      <c r="F6432" s="48"/>
      <c r="G6432" s="48"/>
      <c r="H6432" s="1">
        <f t="shared" si="1115"/>
        <v>-1.8118084728504216</v>
      </c>
      <c r="I6432" s="1">
        <f t="shared" si="1109"/>
        <v>9.3254524429321677</v>
      </c>
      <c r="J6432" s="4">
        <f>B6432+('PV model'!$B$3/15)+(I6432/60)</f>
        <v>18.878757540715537</v>
      </c>
      <c r="K6432" s="2">
        <f t="shared" si="1110"/>
        <v>-103.18136311073305</v>
      </c>
      <c r="L6432" s="2">
        <f>DEGREES(ASIN((((COS(RADIANS('PV model'!$B$2))*COS(RADIANS(H6432))*COS(RADIANS(K6432)))+(SIN(RADIANS('PV model'!$B$2))*SIN(RADIANS(H6432)))))))</f>
        <v>-8.9255888390647797</v>
      </c>
      <c r="M6432" s="3">
        <f t="shared" si="1106"/>
        <v>0</v>
      </c>
      <c r="N6432" s="2">
        <f t="shared" si="1111"/>
        <v>-80.095295618150871</v>
      </c>
      <c r="O6432" s="2">
        <f>IF('PV model'!$B$2&gt;0, 180-N6432,IF('PV model'!$B$2&lt;0,0-N6432,N6432))</f>
        <v>260.09529561815089</v>
      </c>
      <c r="P6432" s="2">
        <f>ABS(O6432-'PV model'!$B$5)</f>
        <v>55.095295618150885</v>
      </c>
      <c r="Q6432" s="3">
        <f t="shared" si="1107"/>
        <v>98.925588839064773</v>
      </c>
      <c r="R6432" s="3">
        <f t="shared" si="1112"/>
        <v>0</v>
      </c>
      <c r="S6432" s="3">
        <f t="shared" si="1108"/>
        <v>0.88200000000000001</v>
      </c>
      <c r="T6432" s="3">
        <f>(0.5*(1-COS(RADIANS(90-$X$3)))*(D6432+E6432)*'PV model'!$B$4)</f>
        <v>0</v>
      </c>
      <c r="U6432" s="3">
        <f t="shared" si="1113"/>
        <v>0.88200000000000001</v>
      </c>
      <c r="V6432" s="3">
        <f>('PV model'!$B$13*(U6432/1000)*(1-'PV model'!$B$14*((20+C6432)-25))*'PV model'!$B$10)/'PV model'!$B$12</f>
        <v>8.5837171391999992E-2</v>
      </c>
    </row>
    <row r="6433" spans="1:22" x14ac:dyDescent="0.2">
      <c r="A6433" s="10">
        <f t="shared" si="1105"/>
        <v>268</v>
      </c>
      <c r="B6433" s="10">
        <f t="shared" si="1114"/>
        <v>20</v>
      </c>
      <c r="C6433" s="23">
        <v>9.6</v>
      </c>
      <c r="D6433" s="24">
        <v>0</v>
      </c>
      <c r="E6433" s="24">
        <v>0</v>
      </c>
      <c r="F6433" s="48"/>
      <c r="G6433" s="48"/>
      <c r="H6433" s="1">
        <f t="shared" si="1115"/>
        <v>-1.8118084728504216</v>
      </c>
      <c r="I6433" s="1">
        <f t="shared" si="1109"/>
        <v>9.3254524429321677</v>
      </c>
      <c r="J6433" s="4">
        <f>B6433+('PV model'!$B$3/15)+(I6433/60)</f>
        <v>19.878757540715537</v>
      </c>
      <c r="K6433" s="2">
        <f t="shared" si="1110"/>
        <v>-118.18136311073305</v>
      </c>
      <c r="L6433" s="2">
        <f>DEGREES(ASIN((((COS(RADIANS('PV model'!$B$2))*COS(RADIANS(H6433))*COS(RADIANS(K6433)))+(SIN(RADIANS('PV model'!$B$2))*SIN(RADIANS(H6433)))))))</f>
        <v>-17.062565029762965</v>
      </c>
      <c r="M6433" s="3">
        <f t="shared" si="1106"/>
        <v>0</v>
      </c>
      <c r="N6433" s="2">
        <f t="shared" si="1111"/>
        <v>-67.158148876990879</v>
      </c>
      <c r="O6433" s="2">
        <f>IF('PV model'!$B$2&gt;0, 180-N6433,IF('PV model'!$B$2&lt;0,0-N6433,N6433))</f>
        <v>247.15814887699088</v>
      </c>
      <c r="P6433" s="2">
        <f>ABS(O6433-'PV model'!$B$5)</f>
        <v>42.158148876990879</v>
      </c>
      <c r="Q6433" s="3">
        <f t="shared" si="1107"/>
        <v>107.06256502976296</v>
      </c>
      <c r="R6433" s="3">
        <f t="shared" si="1112"/>
        <v>0</v>
      </c>
      <c r="S6433" s="3">
        <f t="shared" si="1108"/>
        <v>0</v>
      </c>
      <c r="T6433" s="3">
        <f>(0.5*(1-COS(RADIANS(90-$X$3)))*(D6433+E6433)*'PV model'!$B$4)</f>
        <v>0</v>
      </c>
      <c r="U6433" s="3">
        <f t="shared" si="1113"/>
        <v>0</v>
      </c>
      <c r="V6433" s="3">
        <f>('PV model'!$B$13*(U6433/1000)*(1-'PV model'!$B$14*((20+C6433)-25))*'PV model'!$B$10)/'PV model'!$B$12</f>
        <v>0</v>
      </c>
    </row>
    <row r="6434" spans="1:22" x14ac:dyDescent="0.2">
      <c r="A6434" s="10">
        <f t="shared" si="1105"/>
        <v>268</v>
      </c>
      <c r="B6434" s="10">
        <f t="shared" si="1114"/>
        <v>21</v>
      </c>
      <c r="C6434" s="23">
        <v>8.1999999999999993</v>
      </c>
      <c r="D6434" s="24">
        <v>0</v>
      </c>
      <c r="E6434" s="24">
        <v>0</v>
      </c>
      <c r="F6434" s="48"/>
      <c r="G6434" s="48"/>
      <c r="H6434" s="1">
        <f t="shared" si="1115"/>
        <v>-1.8118084728504216</v>
      </c>
      <c r="I6434" s="1">
        <f t="shared" si="1109"/>
        <v>9.3254524429321677</v>
      </c>
      <c r="J6434" s="4">
        <f>B6434+('PV model'!$B$3/15)+(I6434/60)</f>
        <v>20.878757540715537</v>
      </c>
      <c r="K6434" s="2">
        <f t="shared" si="1110"/>
        <v>-133.18136311073306</v>
      </c>
      <c r="L6434" s="2">
        <f>DEGREES(ASIN((((COS(RADIANS('PV model'!$B$2))*COS(RADIANS(H6434))*COS(RADIANS(K6434)))+(SIN(RADIANS('PV model'!$B$2))*SIN(RADIANS(H6434)))))))</f>
        <v>-24.422363118757087</v>
      </c>
      <c r="M6434" s="3">
        <f t="shared" si="1106"/>
        <v>0</v>
      </c>
      <c r="N6434" s="2">
        <f t="shared" si="1111"/>
        <v>-53.173000158984593</v>
      </c>
      <c r="O6434" s="2">
        <f>IF('PV model'!$B$2&gt;0, 180-N6434,IF('PV model'!$B$2&lt;0,0-N6434,N6434))</f>
        <v>233.17300015898459</v>
      </c>
      <c r="P6434" s="2">
        <f>ABS(O6434-'PV model'!$B$5)</f>
        <v>28.173000158984593</v>
      </c>
      <c r="Q6434" s="3">
        <f t="shared" si="1107"/>
        <v>114.42236311875709</v>
      </c>
      <c r="R6434" s="3">
        <f t="shared" si="1112"/>
        <v>0</v>
      </c>
      <c r="S6434" s="3">
        <f t="shared" si="1108"/>
        <v>0</v>
      </c>
      <c r="T6434" s="3">
        <f>(0.5*(1-COS(RADIANS(90-$X$3)))*(D6434+E6434)*'PV model'!$B$4)</f>
        <v>0</v>
      </c>
      <c r="U6434" s="3">
        <f t="shared" si="1113"/>
        <v>0</v>
      </c>
      <c r="V6434" s="3">
        <f>('PV model'!$B$13*(U6434/1000)*(1-'PV model'!$B$14*((20+C6434)-25))*'PV model'!$B$10)/'PV model'!$B$12</f>
        <v>0</v>
      </c>
    </row>
    <row r="6435" spans="1:22" x14ac:dyDescent="0.2">
      <c r="A6435" s="10">
        <f t="shared" si="1105"/>
        <v>268</v>
      </c>
      <c r="B6435" s="10">
        <f t="shared" si="1114"/>
        <v>22</v>
      </c>
      <c r="C6435" s="23">
        <v>7.4</v>
      </c>
      <c r="D6435" s="24">
        <v>0</v>
      </c>
      <c r="E6435" s="24">
        <v>0</v>
      </c>
      <c r="F6435" s="48"/>
      <c r="G6435" s="48"/>
      <c r="H6435" s="1">
        <f t="shared" si="1115"/>
        <v>-1.8118084728504216</v>
      </c>
      <c r="I6435" s="1">
        <f t="shared" si="1109"/>
        <v>9.3254524429321677</v>
      </c>
      <c r="J6435" s="4">
        <f>B6435+('PV model'!$B$3/15)+(I6435/60)</f>
        <v>21.878757540715537</v>
      </c>
      <c r="K6435" s="2">
        <f t="shared" si="1110"/>
        <v>-148.18136311073306</v>
      </c>
      <c r="L6435" s="2">
        <f>DEGREES(ASIN((((COS(RADIANS('PV model'!$B$2))*COS(RADIANS(H6435))*COS(RADIANS(K6435)))+(SIN(RADIANS('PV model'!$B$2))*SIN(RADIANS(H6435)))))))</f>
        <v>-30.471053542676124</v>
      </c>
      <c r="M6435" s="3">
        <f t="shared" si="1106"/>
        <v>0</v>
      </c>
      <c r="N6435" s="2">
        <f t="shared" si="1111"/>
        <v>-37.691797571267784</v>
      </c>
      <c r="O6435" s="2">
        <f>IF('PV model'!$B$2&gt;0, 180-N6435,IF('PV model'!$B$2&lt;0,0-N6435,N6435))</f>
        <v>217.69179757126778</v>
      </c>
      <c r="P6435" s="2">
        <f>ABS(O6435-'PV model'!$B$5)</f>
        <v>12.691797571267784</v>
      </c>
      <c r="Q6435" s="3">
        <f t="shared" si="1107"/>
        <v>120.47105354267612</v>
      </c>
      <c r="R6435" s="3">
        <f t="shared" si="1112"/>
        <v>0</v>
      </c>
      <c r="S6435" s="3">
        <f t="shared" si="1108"/>
        <v>0</v>
      </c>
      <c r="T6435" s="3">
        <f>(0.5*(1-COS(RADIANS(90-$X$3)))*(D6435+E6435)*'PV model'!$B$4)</f>
        <v>0</v>
      </c>
      <c r="U6435" s="3">
        <f t="shared" si="1113"/>
        <v>0</v>
      </c>
      <c r="V6435" s="3">
        <f>('PV model'!$B$13*(U6435/1000)*(1-'PV model'!$B$14*((20+C6435)-25))*'PV model'!$B$10)/'PV model'!$B$12</f>
        <v>0</v>
      </c>
    </row>
    <row r="6436" spans="1:22" x14ac:dyDescent="0.2">
      <c r="A6436" s="10">
        <f t="shared" si="1105"/>
        <v>268</v>
      </c>
      <c r="B6436" s="10">
        <f t="shared" si="1114"/>
        <v>23</v>
      </c>
      <c r="C6436" s="23">
        <v>6.7</v>
      </c>
      <c r="D6436" s="24">
        <v>0</v>
      </c>
      <c r="E6436" s="24">
        <v>0</v>
      </c>
      <c r="F6436" s="48"/>
      <c r="G6436" s="48"/>
      <c r="H6436" s="1">
        <f t="shared" si="1115"/>
        <v>-1.8118084728504216</v>
      </c>
      <c r="I6436" s="1">
        <f t="shared" si="1109"/>
        <v>9.3254524429321677</v>
      </c>
      <c r="J6436" s="4">
        <f>B6436+('PV model'!$B$3/15)+(I6436/60)</f>
        <v>22.878757540715537</v>
      </c>
      <c r="K6436" s="2">
        <f t="shared" si="1110"/>
        <v>-163.18136311073306</v>
      </c>
      <c r="L6436" s="2">
        <f>DEGREES(ASIN((((COS(RADIANS('PV model'!$B$2))*COS(RADIANS(H6436))*COS(RADIANS(K6436)))+(SIN(RADIANS('PV model'!$B$2))*SIN(RADIANS(H6436)))))))</f>
        <v>-34.608342819301754</v>
      </c>
      <c r="M6436" s="3">
        <f t="shared" si="1106"/>
        <v>0</v>
      </c>
      <c r="N6436" s="2">
        <f t="shared" si="1111"/>
        <v>-20.571293280943451</v>
      </c>
      <c r="O6436" s="2">
        <f>IF('PV model'!$B$2&gt;0, 180-N6436,IF('PV model'!$B$2&lt;0,0-N6436,N6436))</f>
        <v>200.57129328094345</v>
      </c>
      <c r="P6436" s="2">
        <f>ABS(O6436-'PV model'!$B$5)</f>
        <v>4.4287067190565494</v>
      </c>
      <c r="Q6436" s="3">
        <f t="shared" si="1107"/>
        <v>124.60834281930174</v>
      </c>
      <c r="R6436" s="3">
        <f t="shared" si="1112"/>
        <v>0</v>
      </c>
      <c r="S6436" s="3">
        <f t="shared" si="1108"/>
        <v>0</v>
      </c>
      <c r="T6436" s="3">
        <f>(0.5*(1-COS(RADIANS(90-$X$3)))*(D6436+E6436)*'PV model'!$B$4)</f>
        <v>0</v>
      </c>
      <c r="U6436" s="3">
        <f t="shared" si="1113"/>
        <v>0</v>
      </c>
      <c r="V6436" s="3">
        <f>('PV model'!$B$13*(U6436/1000)*(1-'PV model'!$B$14*((20+C6436)-25))*'PV model'!$B$10)/'PV model'!$B$12</f>
        <v>0</v>
      </c>
    </row>
    <row r="6437" spans="1:22" x14ac:dyDescent="0.2">
      <c r="A6437" s="10">
        <f t="shared" si="1105"/>
        <v>268</v>
      </c>
      <c r="B6437" s="10">
        <f t="shared" si="1114"/>
        <v>24</v>
      </c>
      <c r="C6437" s="23">
        <v>6.4</v>
      </c>
      <c r="D6437" s="24">
        <v>0</v>
      </c>
      <c r="E6437" s="24">
        <v>0</v>
      </c>
      <c r="F6437" s="48"/>
      <c r="G6437" s="48"/>
      <c r="H6437" s="1">
        <f t="shared" si="1115"/>
        <v>-1.8118084728504216</v>
      </c>
      <c r="I6437" s="1">
        <f t="shared" si="1109"/>
        <v>9.3254524429321677</v>
      </c>
      <c r="J6437" s="4">
        <f>B6437+('PV model'!$B$3/15)+(I6437/60)</f>
        <v>23.878757540715537</v>
      </c>
      <c r="K6437" s="2">
        <f t="shared" si="1110"/>
        <v>-178.18136311073306</v>
      </c>
      <c r="L6437" s="2">
        <f>DEGREES(ASIN((((COS(RADIANS('PV model'!$B$2))*COS(RADIANS(H6437))*COS(RADIANS(K6437)))+(SIN(RADIANS('PV model'!$B$2))*SIN(RADIANS(H6437)))))))</f>
        <v>-36.291535069122027</v>
      </c>
      <c r="M6437" s="3">
        <f t="shared" si="1106"/>
        <v>0</v>
      </c>
      <c r="N6437" s="2">
        <f t="shared" si="1111"/>
        <v>-2.255404998966017</v>
      </c>
      <c r="O6437" s="2">
        <f>IF('PV model'!$B$2&gt;0, 180-N6437,IF('PV model'!$B$2&lt;0,0-N6437,N6437))</f>
        <v>182.25540499896601</v>
      </c>
      <c r="P6437" s="2">
        <f>ABS(O6437-'PV model'!$B$5)</f>
        <v>22.744595001033986</v>
      </c>
      <c r="Q6437" s="3">
        <f t="shared" si="1107"/>
        <v>126.29153506912202</v>
      </c>
      <c r="R6437" s="3">
        <f t="shared" si="1112"/>
        <v>0</v>
      </c>
      <c r="S6437" s="3">
        <f t="shared" si="1108"/>
        <v>0</v>
      </c>
      <c r="T6437" s="3">
        <f>(0.5*(1-COS(RADIANS(90-$X$3)))*(D6437+E6437)*'PV model'!$B$4)</f>
        <v>0</v>
      </c>
      <c r="U6437" s="3">
        <f t="shared" si="1113"/>
        <v>0</v>
      </c>
      <c r="V6437" s="3">
        <f>('PV model'!$B$13*(U6437/1000)*(1-'PV model'!$B$14*((20+C6437)-25))*'PV model'!$B$10)/'PV model'!$B$12</f>
        <v>0</v>
      </c>
    </row>
    <row r="6438" spans="1:22" x14ac:dyDescent="0.2">
      <c r="A6438" s="10">
        <f t="shared" si="1105"/>
        <v>269</v>
      </c>
      <c r="B6438" s="10">
        <f t="shared" si="1114"/>
        <v>1</v>
      </c>
      <c r="C6438" s="23">
        <v>6.2</v>
      </c>
      <c r="D6438" s="24">
        <v>0</v>
      </c>
      <c r="E6438" s="24">
        <v>0</v>
      </c>
      <c r="F6438" s="48"/>
      <c r="G6438" s="48"/>
      <c r="H6438" s="1">
        <f t="shared" si="1115"/>
        <v>-2.2142450413286001</v>
      </c>
      <c r="I6438" s="1">
        <f t="shared" si="1109"/>
        <v>9.6735179005433185</v>
      </c>
      <c r="J6438" s="4">
        <f>B6438+('PV model'!$B$3/15)+(I6438/60)</f>
        <v>0.88455863167572202</v>
      </c>
      <c r="K6438" s="2">
        <f t="shared" si="1110"/>
        <v>166.73162052486418</v>
      </c>
      <c r="L6438" s="2">
        <f>DEGREES(ASIN((((COS(RADIANS('PV model'!$B$2))*COS(RADIANS(H6438))*COS(RADIANS(K6438)))+(SIN(RADIANS('PV model'!$B$2))*SIN(RADIANS(H6438)))))))</f>
        <v>-35.641794370590141</v>
      </c>
      <c r="M6438" s="3">
        <f t="shared" si="1106"/>
        <v>0</v>
      </c>
      <c r="N6438" s="2">
        <f t="shared" si="1111"/>
        <v>16.391853684936208</v>
      </c>
      <c r="O6438" s="2">
        <f>IF('PV model'!$B$2&gt;0, 180-N6438,IF('PV model'!$B$2&lt;0,0-N6438,N6438))</f>
        <v>163.60814631506378</v>
      </c>
      <c r="P6438" s="2">
        <f>ABS(O6438-'PV model'!$B$5)</f>
        <v>41.391853684936223</v>
      </c>
      <c r="Q6438" s="3">
        <f t="shared" si="1107"/>
        <v>125.64179437059013</v>
      </c>
      <c r="R6438" s="3">
        <f t="shared" si="1112"/>
        <v>0</v>
      </c>
      <c r="S6438" s="3">
        <f t="shared" si="1108"/>
        <v>0</v>
      </c>
      <c r="T6438" s="3">
        <f>(0.5*(1-COS(RADIANS(90-$X$3)))*(D6438+E6438)*'PV model'!$B$4)</f>
        <v>0</v>
      </c>
      <c r="U6438" s="3">
        <f t="shared" si="1113"/>
        <v>0</v>
      </c>
      <c r="V6438" s="3">
        <f>('PV model'!$B$13*(U6438/1000)*(1-'PV model'!$B$14*((20+C6438)-25))*'PV model'!$B$10)/'PV model'!$B$12</f>
        <v>0</v>
      </c>
    </row>
    <row r="6439" spans="1:22" x14ac:dyDescent="0.2">
      <c r="A6439" s="10">
        <f t="shared" si="1105"/>
        <v>269</v>
      </c>
      <c r="B6439" s="10">
        <f t="shared" si="1114"/>
        <v>2</v>
      </c>
      <c r="C6439" s="23">
        <v>6.1</v>
      </c>
      <c r="D6439" s="24">
        <v>0</v>
      </c>
      <c r="E6439" s="24">
        <v>0</v>
      </c>
      <c r="F6439" s="48"/>
      <c r="G6439" s="48"/>
      <c r="H6439" s="1">
        <f t="shared" si="1115"/>
        <v>-2.2142450413286001</v>
      </c>
      <c r="I6439" s="1">
        <f t="shared" si="1109"/>
        <v>9.6735179005433185</v>
      </c>
      <c r="J6439" s="4">
        <f>B6439+('PV model'!$B$3/15)+(I6439/60)</f>
        <v>1.8845586316757221</v>
      </c>
      <c r="K6439" s="2">
        <f t="shared" si="1110"/>
        <v>151.73162052486418</v>
      </c>
      <c r="L6439" s="2">
        <f>DEGREES(ASIN((((COS(RADIANS('PV model'!$B$2))*COS(RADIANS(H6439))*COS(RADIANS(K6439)))+(SIN(RADIANS('PV model'!$B$2))*SIN(RADIANS(H6439)))))))</f>
        <v>-32.027392871470042</v>
      </c>
      <c r="M6439" s="3">
        <f t="shared" si="1106"/>
        <v>0</v>
      </c>
      <c r="N6439" s="2">
        <f t="shared" si="1111"/>
        <v>33.93219099216244</v>
      </c>
      <c r="O6439" s="2">
        <f>IF('PV model'!$B$2&gt;0, 180-N6439,IF('PV model'!$B$2&lt;0,0-N6439,N6439))</f>
        <v>146.06780900783755</v>
      </c>
      <c r="P6439" s="2">
        <f>ABS(O6439-'PV model'!$B$5)</f>
        <v>58.932190992162447</v>
      </c>
      <c r="Q6439" s="3">
        <f t="shared" si="1107"/>
        <v>122.02739287147003</v>
      </c>
      <c r="R6439" s="3">
        <f t="shared" si="1112"/>
        <v>0</v>
      </c>
      <c r="S6439" s="3">
        <f t="shared" si="1108"/>
        <v>0</v>
      </c>
      <c r="T6439" s="3">
        <f>(0.5*(1-COS(RADIANS(90-$X$3)))*(D6439+E6439)*'PV model'!$B$4)</f>
        <v>0</v>
      </c>
      <c r="U6439" s="3">
        <f t="shared" si="1113"/>
        <v>0</v>
      </c>
      <c r="V6439" s="3">
        <f>('PV model'!$B$13*(U6439/1000)*(1-'PV model'!$B$14*((20+C6439)-25))*'PV model'!$B$10)/'PV model'!$B$12</f>
        <v>0</v>
      </c>
    </row>
    <row r="6440" spans="1:22" x14ac:dyDescent="0.2">
      <c r="A6440" s="10">
        <f t="shared" si="1105"/>
        <v>269</v>
      </c>
      <c r="B6440" s="10">
        <f t="shared" si="1114"/>
        <v>3</v>
      </c>
      <c r="C6440" s="23">
        <v>6.4</v>
      </c>
      <c r="D6440" s="24">
        <v>0</v>
      </c>
      <c r="E6440" s="24">
        <v>0</v>
      </c>
      <c r="F6440" s="48"/>
      <c r="G6440" s="48"/>
      <c r="H6440" s="1">
        <f t="shared" si="1115"/>
        <v>-2.2142450413286001</v>
      </c>
      <c r="I6440" s="1">
        <f t="shared" si="1109"/>
        <v>9.6735179005433185</v>
      </c>
      <c r="J6440" s="4">
        <f>B6440+('PV model'!$B$3/15)+(I6440/60)</f>
        <v>2.8845586316757217</v>
      </c>
      <c r="K6440" s="2">
        <f t="shared" si="1110"/>
        <v>136.73162052486418</v>
      </c>
      <c r="L6440" s="2">
        <f>DEGREES(ASIN((((COS(RADIANS('PV model'!$B$2))*COS(RADIANS(H6440))*COS(RADIANS(K6440)))+(SIN(RADIANS('PV model'!$B$2))*SIN(RADIANS(H6440)))))))</f>
        <v>-26.356981806999496</v>
      </c>
      <c r="M6440" s="3">
        <f t="shared" si="1106"/>
        <v>0</v>
      </c>
      <c r="N6440" s="2">
        <f t="shared" si="1111"/>
        <v>49.850446580113001</v>
      </c>
      <c r="O6440" s="2">
        <f>IF('PV model'!$B$2&gt;0, 180-N6440,IF('PV model'!$B$2&lt;0,0-N6440,N6440))</f>
        <v>130.14955341988701</v>
      </c>
      <c r="P6440" s="2">
        <f>ABS(O6440-'PV model'!$B$5)</f>
        <v>74.850446580112987</v>
      </c>
      <c r="Q6440" s="3">
        <f t="shared" si="1107"/>
        <v>116.3569818069995</v>
      </c>
      <c r="R6440" s="3">
        <f t="shared" si="1112"/>
        <v>0</v>
      </c>
      <c r="S6440" s="3">
        <f t="shared" si="1108"/>
        <v>0</v>
      </c>
      <c r="T6440" s="3">
        <f>(0.5*(1-COS(RADIANS(90-$X$3)))*(D6440+E6440)*'PV model'!$B$4)</f>
        <v>0</v>
      </c>
      <c r="U6440" s="3">
        <f t="shared" si="1113"/>
        <v>0</v>
      </c>
      <c r="V6440" s="3">
        <f>('PV model'!$B$13*(U6440/1000)*(1-'PV model'!$B$14*((20+C6440)-25))*'PV model'!$B$10)/'PV model'!$B$12</f>
        <v>0</v>
      </c>
    </row>
    <row r="6441" spans="1:22" x14ac:dyDescent="0.2">
      <c r="A6441" s="10">
        <f t="shared" si="1105"/>
        <v>269</v>
      </c>
      <c r="B6441" s="10">
        <f t="shared" si="1114"/>
        <v>4</v>
      </c>
      <c r="C6441" s="23">
        <v>6.5</v>
      </c>
      <c r="D6441" s="24">
        <v>0</v>
      </c>
      <c r="E6441" s="24">
        <v>0</v>
      </c>
      <c r="F6441" s="48"/>
      <c r="G6441" s="48"/>
      <c r="H6441" s="1">
        <f t="shared" si="1115"/>
        <v>-2.2142450413286001</v>
      </c>
      <c r="I6441" s="1">
        <f t="shared" si="1109"/>
        <v>9.6735179005433185</v>
      </c>
      <c r="J6441" s="4">
        <f>B6441+('PV model'!$B$3/15)+(I6441/60)</f>
        <v>3.8845586316757217</v>
      </c>
      <c r="K6441" s="2">
        <f t="shared" si="1110"/>
        <v>121.73162052486417</v>
      </c>
      <c r="L6441" s="2">
        <f>DEGREES(ASIN((((COS(RADIANS('PV model'!$B$2))*COS(RADIANS(H6441))*COS(RADIANS(K6441)))+(SIN(RADIANS('PV model'!$B$2))*SIN(RADIANS(H6441)))))))</f>
        <v>-19.239343433235955</v>
      </c>
      <c r="M6441" s="3">
        <f t="shared" si="1106"/>
        <v>0</v>
      </c>
      <c r="N6441" s="2">
        <f t="shared" si="1111"/>
        <v>64.179047564779779</v>
      </c>
      <c r="O6441" s="2">
        <f>IF('PV model'!$B$2&gt;0, 180-N6441,IF('PV model'!$B$2&lt;0,0-N6441,N6441))</f>
        <v>115.82095243522022</v>
      </c>
      <c r="P6441" s="2">
        <f>ABS(O6441-'PV model'!$B$5)</f>
        <v>89.179047564779779</v>
      </c>
      <c r="Q6441" s="3">
        <f t="shared" si="1107"/>
        <v>109.23934343323596</v>
      </c>
      <c r="R6441" s="3">
        <f t="shared" si="1112"/>
        <v>0</v>
      </c>
      <c r="S6441" s="3">
        <f t="shared" si="1108"/>
        <v>0</v>
      </c>
      <c r="T6441" s="3">
        <f>(0.5*(1-COS(RADIANS(90-$X$3)))*(D6441+E6441)*'PV model'!$B$4)</f>
        <v>0</v>
      </c>
      <c r="U6441" s="3">
        <f t="shared" si="1113"/>
        <v>0</v>
      </c>
      <c r="V6441" s="3">
        <f>('PV model'!$B$13*(U6441/1000)*(1-'PV model'!$B$14*((20+C6441)-25))*'PV model'!$B$10)/'PV model'!$B$12</f>
        <v>0</v>
      </c>
    </row>
    <row r="6442" spans="1:22" x14ac:dyDescent="0.2">
      <c r="A6442" s="10">
        <f t="shared" si="1105"/>
        <v>269</v>
      </c>
      <c r="B6442" s="10">
        <f t="shared" si="1114"/>
        <v>5</v>
      </c>
      <c r="C6442" s="23">
        <v>6.6</v>
      </c>
      <c r="D6442" s="24">
        <v>0</v>
      </c>
      <c r="E6442" s="24">
        <v>0</v>
      </c>
      <c r="F6442" s="48"/>
      <c r="G6442" s="48"/>
      <c r="H6442" s="1">
        <f t="shared" si="1115"/>
        <v>-2.2142450413286001</v>
      </c>
      <c r="I6442" s="1">
        <f t="shared" si="1109"/>
        <v>9.6735179005433185</v>
      </c>
      <c r="J6442" s="4">
        <f>B6442+('PV model'!$B$3/15)+(I6442/60)</f>
        <v>4.8845586316757226</v>
      </c>
      <c r="K6442" s="2">
        <f t="shared" si="1110"/>
        <v>106.73162052486416</v>
      </c>
      <c r="L6442" s="2">
        <f>DEGREES(ASIN((((COS(RADIANS('PV model'!$B$2))*COS(RADIANS(H6442))*COS(RADIANS(K6442)))+(SIN(RADIANS('PV model'!$B$2))*SIN(RADIANS(H6442)))))))</f>
        <v>-11.231963387485193</v>
      </c>
      <c r="M6442" s="3">
        <f t="shared" si="1106"/>
        <v>0</v>
      </c>
      <c r="N6442" s="2">
        <f t="shared" si="1111"/>
        <v>77.326312267618476</v>
      </c>
      <c r="O6442" s="2">
        <f>IF('PV model'!$B$2&gt;0, 180-N6442,IF('PV model'!$B$2&lt;0,0-N6442,N6442))</f>
        <v>102.67368773238152</v>
      </c>
      <c r="P6442" s="2">
        <f>ABS(O6442-'PV model'!$B$5)</f>
        <v>102.32631226761848</v>
      </c>
      <c r="Q6442" s="3">
        <f t="shared" si="1107"/>
        <v>101.23196338748519</v>
      </c>
      <c r="R6442" s="3">
        <f t="shared" si="1112"/>
        <v>0</v>
      </c>
      <c r="S6442" s="3">
        <f t="shared" si="1108"/>
        <v>0</v>
      </c>
      <c r="T6442" s="3">
        <f>(0.5*(1-COS(RADIANS(90-$X$3)))*(D6442+E6442)*'PV model'!$B$4)</f>
        <v>0</v>
      </c>
      <c r="U6442" s="3">
        <f t="shared" si="1113"/>
        <v>0</v>
      </c>
      <c r="V6442" s="3">
        <f>('PV model'!$B$13*(U6442/1000)*(1-'PV model'!$B$14*((20+C6442)-25))*'PV model'!$B$10)/'PV model'!$B$12</f>
        <v>0</v>
      </c>
    </row>
    <row r="6443" spans="1:22" x14ac:dyDescent="0.2">
      <c r="A6443" s="10">
        <f t="shared" si="1105"/>
        <v>269</v>
      </c>
      <c r="B6443" s="10">
        <f t="shared" si="1114"/>
        <v>6</v>
      </c>
      <c r="C6443" s="23">
        <v>7.6</v>
      </c>
      <c r="D6443" s="24">
        <v>0</v>
      </c>
      <c r="E6443" s="24">
        <v>0</v>
      </c>
      <c r="F6443" s="48"/>
      <c r="G6443" s="48"/>
      <c r="H6443" s="1">
        <f t="shared" si="1115"/>
        <v>-2.2142450413286001</v>
      </c>
      <c r="I6443" s="1">
        <f t="shared" si="1109"/>
        <v>9.6735179005433185</v>
      </c>
      <c r="J6443" s="4">
        <f>B6443+('PV model'!$B$3/15)+(I6443/60)</f>
        <v>5.8845586316757226</v>
      </c>
      <c r="K6443" s="2">
        <f t="shared" si="1110"/>
        <v>91.731620524864155</v>
      </c>
      <c r="L6443" s="2">
        <f>DEGREES(ASIN((((COS(RADIANS('PV model'!$B$2))*COS(RADIANS(H6443))*COS(RADIANS(K6443)))+(SIN(RADIANS('PV model'!$B$2))*SIN(RADIANS(H6443)))))))</f>
        <v>-2.805403105775619</v>
      </c>
      <c r="M6443" s="3">
        <f t="shared" si="1106"/>
        <v>0</v>
      </c>
      <c r="N6443" s="2">
        <f t="shared" si="1111"/>
        <v>89.827852258319098</v>
      </c>
      <c r="O6443" s="2">
        <f>IF('PV model'!$B$2&gt;0, 180-N6443,IF('PV model'!$B$2&lt;0,0-N6443,N6443))</f>
        <v>90.172147741680902</v>
      </c>
      <c r="P6443" s="2">
        <f>ABS(O6443-'PV model'!$B$5)</f>
        <v>114.8278522583191</v>
      </c>
      <c r="Q6443" s="3">
        <f t="shared" si="1107"/>
        <v>92.805403105775625</v>
      </c>
      <c r="R6443" s="3">
        <f t="shared" si="1112"/>
        <v>0</v>
      </c>
      <c r="S6443" s="3">
        <f t="shared" si="1108"/>
        <v>0</v>
      </c>
      <c r="T6443" s="3">
        <f>(0.5*(1-COS(RADIANS(90-$X$3)))*(D6443+E6443)*'PV model'!$B$4)</f>
        <v>0</v>
      </c>
      <c r="U6443" s="3">
        <f t="shared" si="1113"/>
        <v>0</v>
      </c>
      <c r="V6443" s="3">
        <f>('PV model'!$B$13*(U6443/1000)*(1-'PV model'!$B$14*((20+C6443)-25))*'PV model'!$B$10)/'PV model'!$B$12</f>
        <v>0</v>
      </c>
    </row>
    <row r="6444" spans="1:22" x14ac:dyDescent="0.2">
      <c r="A6444" s="10">
        <f t="shared" si="1105"/>
        <v>269</v>
      </c>
      <c r="B6444" s="10">
        <f t="shared" si="1114"/>
        <v>7</v>
      </c>
      <c r="C6444" s="23">
        <v>7.8</v>
      </c>
      <c r="D6444" s="24">
        <v>0</v>
      </c>
      <c r="E6444" s="24">
        <v>9.702</v>
      </c>
      <c r="F6444" s="48"/>
      <c r="G6444" s="48"/>
      <c r="H6444" s="1">
        <f t="shared" si="1115"/>
        <v>-2.2142450413286001</v>
      </c>
      <c r="I6444" s="1">
        <f t="shared" si="1109"/>
        <v>9.6735179005433185</v>
      </c>
      <c r="J6444" s="4">
        <f>B6444+('PV model'!$B$3/15)+(I6444/60)</f>
        <v>6.8845586316757226</v>
      </c>
      <c r="K6444" s="2">
        <f t="shared" si="1110"/>
        <v>76.731620524864155</v>
      </c>
      <c r="L6444" s="2">
        <f>DEGREES(ASIN((((COS(RADIANS('PV model'!$B$2))*COS(RADIANS(H6444))*COS(RADIANS(K6444)))+(SIN(RADIANS('PV model'!$B$2))*SIN(RADIANS(H6444)))))))</f>
        <v>5.627419981029151</v>
      </c>
      <c r="M6444" s="3">
        <f t="shared" si="1106"/>
        <v>5.627419981029151</v>
      </c>
      <c r="N6444" s="2">
        <f t="shared" si="1111"/>
        <v>77.765621033511636</v>
      </c>
      <c r="O6444" s="2">
        <f>IF('PV model'!$B$2&gt;0, 180-N6444,IF('PV model'!$B$2&lt;0,0-N6444,N6444))</f>
        <v>102.23437896648836</v>
      </c>
      <c r="P6444" s="2">
        <f>ABS(O6444-'PV model'!$B$5)</f>
        <v>102.76562103351164</v>
      </c>
      <c r="Q6444" s="3">
        <f t="shared" si="1107"/>
        <v>84.372580018970837</v>
      </c>
      <c r="R6444" s="3">
        <f t="shared" si="1112"/>
        <v>0</v>
      </c>
      <c r="S6444" s="3">
        <f t="shared" si="1108"/>
        <v>9.702</v>
      </c>
      <c r="T6444" s="3">
        <f>(0.5*(1-COS(RADIANS(90-$X$3)))*(D6444+E6444)*'PV model'!$B$4)</f>
        <v>0</v>
      </c>
      <c r="U6444" s="3">
        <f t="shared" si="1113"/>
        <v>9.702</v>
      </c>
      <c r="V6444" s="3">
        <f>('PV model'!$B$13*(U6444/1000)*(1-'PV model'!$B$14*((20+C6444)-25))*'PV model'!$B$10)/'PV model'!$B$12</f>
        <v>0.95895002649600003</v>
      </c>
    </row>
    <row r="6445" spans="1:22" x14ac:dyDescent="0.2">
      <c r="A6445" s="10">
        <f t="shared" si="1105"/>
        <v>269</v>
      </c>
      <c r="B6445" s="10">
        <f t="shared" si="1114"/>
        <v>8</v>
      </c>
      <c r="C6445" s="23">
        <v>9.9</v>
      </c>
      <c r="D6445" s="24">
        <v>0</v>
      </c>
      <c r="E6445" s="24">
        <v>23.814</v>
      </c>
      <c r="F6445" s="48"/>
      <c r="G6445" s="48"/>
      <c r="H6445" s="1">
        <f t="shared" si="1115"/>
        <v>-2.2142450413286001</v>
      </c>
      <c r="I6445" s="1">
        <f t="shared" si="1109"/>
        <v>9.6735179005433185</v>
      </c>
      <c r="J6445" s="4">
        <f>B6445+('PV model'!$B$3/15)+(I6445/60)</f>
        <v>7.8845586316757226</v>
      </c>
      <c r="K6445" s="2">
        <f t="shared" si="1110"/>
        <v>61.731620524864162</v>
      </c>
      <c r="L6445" s="2">
        <f>DEGREES(ASIN((((COS(RADIANS('PV model'!$B$2))*COS(RADIANS(H6445))*COS(RADIANS(K6445)))+(SIN(RADIANS('PV model'!$B$2))*SIN(RADIANS(H6445)))))))</f>
        <v>13.662947897333504</v>
      </c>
      <c r="M6445" s="3">
        <f t="shared" si="1106"/>
        <v>13.662947897333504</v>
      </c>
      <c r="N6445" s="2">
        <f t="shared" si="1111"/>
        <v>64.91921235980243</v>
      </c>
      <c r="O6445" s="2">
        <f>IF('PV model'!$B$2&gt;0, 180-N6445,IF('PV model'!$B$2&lt;0,0-N6445,N6445))</f>
        <v>115.08078764019757</v>
      </c>
      <c r="P6445" s="2">
        <f>ABS(O6445-'PV model'!$B$5)</f>
        <v>89.91921235980243</v>
      </c>
      <c r="Q6445" s="3">
        <f t="shared" si="1107"/>
        <v>76.33705210266649</v>
      </c>
      <c r="R6445" s="3">
        <f t="shared" si="1112"/>
        <v>0</v>
      </c>
      <c r="S6445" s="3">
        <f t="shared" si="1108"/>
        <v>23.814</v>
      </c>
      <c r="T6445" s="3">
        <f>(0.5*(1-COS(RADIANS(90-$X$3)))*(D6445+E6445)*'PV model'!$B$4)</f>
        <v>0</v>
      </c>
      <c r="U6445" s="3">
        <f t="shared" si="1113"/>
        <v>23.814</v>
      </c>
      <c r="V6445" s="3">
        <f>('PV model'!$B$13*(U6445/1000)*(1-'PV model'!$B$14*((20+C6445)-25))*'PV model'!$B$10)/'PV model'!$B$12</f>
        <v>2.3337906701760001</v>
      </c>
    </row>
    <row r="6446" spans="1:22" x14ac:dyDescent="0.2">
      <c r="A6446" s="10">
        <f t="shared" ref="A6446:A6509" si="1116">IF(B6446&gt;1,A6445,A6445+1)</f>
        <v>269</v>
      </c>
      <c r="B6446" s="10">
        <f t="shared" si="1114"/>
        <v>9</v>
      </c>
      <c r="C6446" s="23">
        <v>10</v>
      </c>
      <c r="D6446" s="24">
        <v>0</v>
      </c>
      <c r="E6446" s="24">
        <v>57.33</v>
      </c>
      <c r="F6446" s="48"/>
      <c r="G6446" s="48"/>
      <c r="H6446" s="1">
        <f t="shared" si="1115"/>
        <v>-2.2142450413286001</v>
      </c>
      <c r="I6446" s="1">
        <f t="shared" si="1109"/>
        <v>9.6735179005433185</v>
      </c>
      <c r="J6446" s="4">
        <f>B6446+('PV model'!$B$3/15)+(I6446/60)</f>
        <v>8.8845586316757217</v>
      </c>
      <c r="K6446" s="2">
        <f t="shared" si="1110"/>
        <v>46.731620524864177</v>
      </c>
      <c r="L6446" s="2">
        <f>DEGREES(ASIN((((COS(RADIANS('PV model'!$B$2))*COS(RADIANS(H6446))*COS(RADIANS(K6446)))+(SIN(RADIANS('PV model'!$B$2))*SIN(RADIANS(H6446)))))))</f>
        <v>20.860460483518949</v>
      </c>
      <c r="M6446" s="3">
        <f t="shared" si="1106"/>
        <v>20.860460483518949</v>
      </c>
      <c r="N6446" s="2">
        <f t="shared" si="1111"/>
        <v>51.136904378706156</v>
      </c>
      <c r="O6446" s="2">
        <f>IF('PV model'!$B$2&gt;0, 180-N6446,IF('PV model'!$B$2&lt;0,0-N6446,N6446))</f>
        <v>128.86309562129384</v>
      </c>
      <c r="P6446" s="2">
        <f>ABS(O6446-'PV model'!$B$5)</f>
        <v>76.136904378706163</v>
      </c>
      <c r="Q6446" s="3">
        <f t="shared" si="1107"/>
        <v>69.139539516481051</v>
      </c>
      <c r="R6446" s="3">
        <f t="shared" si="1112"/>
        <v>0</v>
      </c>
      <c r="S6446" s="3">
        <f t="shared" si="1108"/>
        <v>57.33</v>
      </c>
      <c r="T6446" s="3">
        <f>(0.5*(1-COS(RADIANS(90-$X$3)))*(D6446+E6446)*'PV model'!$B$4)</f>
        <v>0</v>
      </c>
      <c r="U6446" s="3">
        <f t="shared" si="1113"/>
        <v>57.33</v>
      </c>
      <c r="V6446" s="3">
        <f>('PV model'!$B$13*(U6446/1000)*(1-'PV model'!$B$14*((20+C6446)-25))*'PV model'!$B$10)/'PV model'!$B$12</f>
        <v>5.6160926639999991</v>
      </c>
    </row>
    <row r="6447" spans="1:22" x14ac:dyDescent="0.2">
      <c r="A6447" s="10">
        <f t="shared" si="1116"/>
        <v>269</v>
      </c>
      <c r="B6447" s="10">
        <f t="shared" si="1114"/>
        <v>10</v>
      </c>
      <c r="C6447" s="23">
        <v>10.8</v>
      </c>
      <c r="D6447" s="24">
        <v>0</v>
      </c>
      <c r="E6447" s="24">
        <v>89.082000000000008</v>
      </c>
      <c r="F6447" s="48"/>
      <c r="G6447" s="48"/>
      <c r="H6447" s="1">
        <f t="shared" si="1115"/>
        <v>-2.2142450413286001</v>
      </c>
      <c r="I6447" s="1">
        <f t="shared" si="1109"/>
        <v>9.6735179005433185</v>
      </c>
      <c r="J6447" s="4">
        <f>B6447+('PV model'!$B$3/15)+(I6447/60)</f>
        <v>9.8845586316757217</v>
      </c>
      <c r="K6447" s="2">
        <f t="shared" si="1110"/>
        <v>31.731620524864177</v>
      </c>
      <c r="L6447" s="2">
        <f>DEGREES(ASIN((((COS(RADIANS('PV model'!$B$2))*COS(RADIANS(H6447))*COS(RADIANS(K6447)))+(SIN(RADIANS('PV model'!$B$2))*SIN(RADIANS(H6447)))))))</f>
        <v>26.714145762472196</v>
      </c>
      <c r="M6447" s="3">
        <f t="shared" si="1106"/>
        <v>26.714145762472196</v>
      </c>
      <c r="N6447" s="2">
        <f t="shared" si="1111"/>
        <v>36.039899087947745</v>
      </c>
      <c r="O6447" s="2">
        <f>IF('PV model'!$B$2&gt;0, 180-N6447,IF('PV model'!$B$2&lt;0,0-N6447,N6447))</f>
        <v>143.96010091205227</v>
      </c>
      <c r="P6447" s="2">
        <f>ABS(O6447-'PV model'!$B$5)</f>
        <v>61.039899087947731</v>
      </c>
      <c r="Q6447" s="3">
        <f t="shared" si="1107"/>
        <v>63.285854237527808</v>
      </c>
      <c r="R6447" s="3">
        <f t="shared" si="1112"/>
        <v>0</v>
      </c>
      <c r="S6447" s="3">
        <f t="shared" si="1108"/>
        <v>89.082000000000008</v>
      </c>
      <c r="T6447" s="3">
        <f>(0.5*(1-COS(RADIANS(90-$X$3)))*(D6447+E6447)*'PV model'!$B$4)</f>
        <v>0</v>
      </c>
      <c r="U6447" s="3">
        <f t="shared" si="1113"/>
        <v>89.082000000000008</v>
      </c>
      <c r="V6447" s="3">
        <f>('PV model'!$B$13*(U6447/1000)*(1-'PV model'!$B$14*((20+C6447)-25))*'PV model'!$B$10)/'PV model'!$B$12</f>
        <v>8.6980491480960005</v>
      </c>
    </row>
    <row r="6448" spans="1:22" x14ac:dyDescent="0.2">
      <c r="A6448" s="10">
        <f t="shared" si="1116"/>
        <v>269</v>
      </c>
      <c r="B6448" s="10">
        <f t="shared" si="1114"/>
        <v>11</v>
      </c>
      <c r="C6448" s="23">
        <v>11.8</v>
      </c>
      <c r="D6448" s="24">
        <v>0</v>
      </c>
      <c r="E6448" s="24">
        <v>113.77800000000001</v>
      </c>
      <c r="F6448" s="48"/>
      <c r="G6448" s="48"/>
      <c r="H6448" s="1">
        <f t="shared" si="1115"/>
        <v>-2.2142450413286001</v>
      </c>
      <c r="I6448" s="1">
        <f t="shared" si="1109"/>
        <v>9.6735179005433185</v>
      </c>
      <c r="J6448" s="4">
        <f>B6448+('PV model'!$B$3/15)+(I6448/60)</f>
        <v>10.884558631675722</v>
      </c>
      <c r="K6448" s="2">
        <f t="shared" si="1110"/>
        <v>16.731620524864177</v>
      </c>
      <c r="L6448" s="2">
        <f>DEGREES(ASIN((((COS(RADIANS('PV model'!$B$2))*COS(RADIANS(H6448))*COS(RADIANS(K6448)))+(SIN(RADIANS('PV model'!$B$2))*SIN(RADIANS(H6448)))))))</f>
        <v>30.675858531262516</v>
      </c>
      <c r="M6448" s="3">
        <f t="shared" si="1106"/>
        <v>30.675858531262516</v>
      </c>
      <c r="N6448" s="2">
        <f t="shared" si="1111"/>
        <v>19.540836151147065</v>
      </c>
      <c r="O6448" s="2">
        <f>IF('PV model'!$B$2&gt;0, 180-N6448,IF('PV model'!$B$2&lt;0,0-N6448,N6448))</f>
        <v>160.45916384885294</v>
      </c>
      <c r="P6448" s="2">
        <f>ABS(O6448-'PV model'!$B$5)</f>
        <v>44.540836151147062</v>
      </c>
      <c r="Q6448" s="3">
        <f t="shared" si="1107"/>
        <v>59.324141468737487</v>
      </c>
      <c r="R6448" s="3">
        <f t="shared" si="1112"/>
        <v>0</v>
      </c>
      <c r="S6448" s="3">
        <f t="shared" si="1108"/>
        <v>113.77800000000001</v>
      </c>
      <c r="T6448" s="3">
        <f>(0.5*(1-COS(RADIANS(90-$X$3)))*(D6448+E6448)*'PV model'!$B$4)</f>
        <v>0</v>
      </c>
      <c r="U6448" s="3">
        <f t="shared" si="1113"/>
        <v>113.77800000000001</v>
      </c>
      <c r="V6448" s="3">
        <f>('PV model'!$B$13*(U6448/1000)*(1-'PV model'!$B$14*((20+C6448)-25))*'PV model'!$B$10)/'PV model'!$B$12</f>
        <v>11.063896510464</v>
      </c>
    </row>
    <row r="6449" spans="1:22" x14ac:dyDescent="0.2">
      <c r="A6449" s="10">
        <f t="shared" si="1116"/>
        <v>269</v>
      </c>
      <c r="B6449" s="10">
        <f t="shared" si="1114"/>
        <v>12</v>
      </c>
      <c r="C6449" s="23">
        <v>13.2</v>
      </c>
      <c r="D6449" s="24">
        <v>0</v>
      </c>
      <c r="E6449" s="24">
        <v>127.89</v>
      </c>
      <c r="F6449" s="48"/>
      <c r="G6449" s="48"/>
      <c r="H6449" s="1">
        <f t="shared" si="1115"/>
        <v>-2.2142450413286001</v>
      </c>
      <c r="I6449" s="1">
        <f t="shared" si="1109"/>
        <v>9.6735179005433185</v>
      </c>
      <c r="J6449" s="4">
        <f>B6449+('PV model'!$B$3/15)+(I6449/60)</f>
        <v>11.884558631675722</v>
      </c>
      <c r="K6449" s="2">
        <f t="shared" si="1110"/>
        <v>1.7316205248641747</v>
      </c>
      <c r="L6449" s="2">
        <f>DEGREES(ASIN((((COS(RADIANS('PV model'!$B$2))*COS(RADIANS(H6449))*COS(RADIANS(K6449)))+(SIN(RADIANS('PV model'!$B$2))*SIN(RADIANS(H6449)))))))</f>
        <v>32.268239481743315</v>
      </c>
      <c r="M6449" s="3">
        <f t="shared" si="1106"/>
        <v>32.268239481743315</v>
      </c>
      <c r="N6449" s="2">
        <f t="shared" si="1111"/>
        <v>2.046497462283277</v>
      </c>
      <c r="O6449" s="2">
        <f>IF('PV model'!$B$2&gt;0, 180-N6449,IF('PV model'!$B$2&lt;0,0-N6449,N6449))</f>
        <v>177.95350253771673</v>
      </c>
      <c r="P6449" s="2">
        <f>ABS(O6449-'PV model'!$B$5)</f>
        <v>27.04649746228327</v>
      </c>
      <c r="Q6449" s="3">
        <f t="shared" si="1107"/>
        <v>57.731760518256678</v>
      </c>
      <c r="R6449" s="3">
        <f t="shared" si="1112"/>
        <v>0</v>
      </c>
      <c r="S6449" s="3">
        <f t="shared" si="1108"/>
        <v>127.89</v>
      </c>
      <c r="T6449" s="3">
        <f>(0.5*(1-COS(RADIANS(90-$X$3)))*(D6449+E6449)*'PV model'!$B$4)</f>
        <v>0</v>
      </c>
      <c r="U6449" s="3">
        <f t="shared" si="1113"/>
        <v>127.89</v>
      </c>
      <c r="V6449" s="3">
        <f>('PV model'!$B$13*(U6449/1000)*(1-'PV model'!$B$14*((20+C6449)-25))*'PV model'!$B$10)/'PV model'!$B$12</f>
        <v>12.364572991679999</v>
      </c>
    </row>
    <row r="6450" spans="1:22" x14ac:dyDescent="0.2">
      <c r="A6450" s="10">
        <f t="shared" si="1116"/>
        <v>269</v>
      </c>
      <c r="B6450" s="10">
        <f t="shared" si="1114"/>
        <v>13</v>
      </c>
      <c r="C6450" s="23">
        <v>13.8</v>
      </c>
      <c r="D6450" s="24">
        <v>0</v>
      </c>
      <c r="E6450" s="24">
        <v>130.536</v>
      </c>
      <c r="F6450" s="48"/>
      <c r="G6450" s="48"/>
      <c r="H6450" s="1">
        <f t="shared" si="1115"/>
        <v>-2.2142450413286001</v>
      </c>
      <c r="I6450" s="1">
        <f t="shared" si="1109"/>
        <v>9.6735179005433185</v>
      </c>
      <c r="J6450" s="4">
        <f>B6450+('PV model'!$B$3/15)+(I6450/60)</f>
        <v>12.884558631675722</v>
      </c>
      <c r="K6450" s="2">
        <f t="shared" si="1110"/>
        <v>-13.268379475135825</v>
      </c>
      <c r="L6450" s="2">
        <f>DEGREES(ASIN((((COS(RADIANS('PV model'!$B$2))*COS(RADIANS(H6450))*COS(RADIANS(K6450)))+(SIN(RADIANS('PV model'!$B$2))*SIN(RADIANS(H6450)))))))</f>
        <v>31.267452563392766</v>
      </c>
      <c r="M6450" s="3">
        <f t="shared" si="1106"/>
        <v>31.267452563392766</v>
      </c>
      <c r="N6450" s="2">
        <f t="shared" si="1111"/>
        <v>-15.563883955882247</v>
      </c>
      <c r="O6450" s="2">
        <f>IF('PV model'!$B$2&gt;0, 180-N6450,IF('PV model'!$B$2&lt;0,0-N6450,N6450))</f>
        <v>195.56388395588226</v>
      </c>
      <c r="P6450" s="2">
        <f>ABS(O6450-'PV model'!$B$5)</f>
        <v>9.436116044117739</v>
      </c>
      <c r="Q6450" s="3">
        <f t="shared" si="1107"/>
        <v>58.732547436607241</v>
      </c>
      <c r="R6450" s="3">
        <f t="shared" si="1112"/>
        <v>0</v>
      </c>
      <c r="S6450" s="3">
        <f t="shared" si="1108"/>
        <v>130.536</v>
      </c>
      <c r="T6450" s="3">
        <f>(0.5*(1-COS(RADIANS(90-$X$3)))*(D6450+E6450)*'PV model'!$B$4)</f>
        <v>0</v>
      </c>
      <c r="U6450" s="3">
        <f t="shared" si="1113"/>
        <v>130.536</v>
      </c>
      <c r="V6450" s="3">
        <f>('PV model'!$B$13*(U6450/1000)*(1-'PV model'!$B$14*((20+C6450)-25))*'PV model'!$B$10)/'PV model'!$B$12</f>
        <v>12.589075634687999</v>
      </c>
    </row>
    <row r="6451" spans="1:22" x14ac:dyDescent="0.2">
      <c r="A6451" s="10">
        <f t="shared" si="1116"/>
        <v>269</v>
      </c>
      <c r="B6451" s="10">
        <f t="shared" si="1114"/>
        <v>14</v>
      </c>
      <c r="C6451" s="23">
        <v>13.8</v>
      </c>
      <c r="D6451" s="24">
        <v>0</v>
      </c>
      <c r="E6451" s="24">
        <v>120.83399999999999</v>
      </c>
      <c r="F6451" s="48"/>
      <c r="G6451" s="48"/>
      <c r="H6451" s="1">
        <f t="shared" si="1115"/>
        <v>-2.2142450413286001</v>
      </c>
      <c r="I6451" s="1">
        <f t="shared" si="1109"/>
        <v>9.6735179005433185</v>
      </c>
      <c r="J6451" s="4">
        <f>B6451+('PV model'!$B$3/15)+(I6451/60)</f>
        <v>13.884558631675722</v>
      </c>
      <c r="K6451" s="2">
        <f t="shared" si="1110"/>
        <v>-28.268379475135823</v>
      </c>
      <c r="L6451" s="2">
        <f>DEGREES(ASIN((((COS(RADIANS('PV model'!$B$2))*COS(RADIANS(H6451))*COS(RADIANS(K6451)))+(SIN(RADIANS('PV model'!$B$2))*SIN(RADIANS(H6451)))))))</f>
        <v>27.816564978435306</v>
      </c>
      <c r="M6451" s="3">
        <f t="shared" si="1106"/>
        <v>27.816564978435306</v>
      </c>
      <c r="N6451" s="2">
        <f t="shared" si="1111"/>
        <v>-32.349274014471682</v>
      </c>
      <c r="O6451" s="2">
        <f>IF('PV model'!$B$2&gt;0, 180-N6451,IF('PV model'!$B$2&lt;0,0-N6451,N6451))</f>
        <v>212.34927401447169</v>
      </c>
      <c r="P6451" s="2">
        <f>ABS(O6451-'PV model'!$B$5)</f>
        <v>7.349274014471689</v>
      </c>
      <c r="Q6451" s="3">
        <f t="shared" si="1107"/>
        <v>62.183435021564691</v>
      </c>
      <c r="R6451" s="3">
        <f t="shared" si="1112"/>
        <v>0</v>
      </c>
      <c r="S6451" s="3">
        <f t="shared" si="1108"/>
        <v>120.83399999999999</v>
      </c>
      <c r="T6451" s="3">
        <f>(0.5*(1-COS(RADIANS(90-$X$3)))*(D6451+E6451)*'PV model'!$B$4)</f>
        <v>0</v>
      </c>
      <c r="U6451" s="3">
        <f t="shared" si="1113"/>
        <v>120.83399999999999</v>
      </c>
      <c r="V6451" s="3">
        <f>('PV model'!$B$13*(U6451/1000)*(1-'PV model'!$B$14*((20+C6451)-25))*'PV model'!$B$10)/'PV model'!$B$12</f>
        <v>11.653401094271999</v>
      </c>
    </row>
    <row r="6452" spans="1:22" x14ac:dyDescent="0.2">
      <c r="A6452" s="10">
        <f t="shared" si="1116"/>
        <v>269</v>
      </c>
      <c r="B6452" s="10">
        <f t="shared" si="1114"/>
        <v>15</v>
      </c>
      <c r="C6452" s="23">
        <v>13.9</v>
      </c>
      <c r="D6452" s="24">
        <v>0</v>
      </c>
      <c r="E6452" s="24">
        <v>100.548</v>
      </c>
      <c r="F6452" s="48"/>
      <c r="G6452" s="48"/>
      <c r="H6452" s="1">
        <f t="shared" si="1115"/>
        <v>-2.2142450413286001</v>
      </c>
      <c r="I6452" s="1">
        <f t="shared" si="1109"/>
        <v>9.6735179005433185</v>
      </c>
      <c r="J6452" s="4">
        <f>B6452+('PV model'!$B$3/15)+(I6452/60)</f>
        <v>14.884558631675722</v>
      </c>
      <c r="K6452" s="2">
        <f t="shared" si="1110"/>
        <v>-43.268379475135823</v>
      </c>
      <c r="L6452" s="2">
        <f>DEGREES(ASIN((((COS(RADIANS('PV model'!$B$2))*COS(RADIANS(H6452))*COS(RADIANS(K6452)))+(SIN(RADIANS('PV model'!$B$2))*SIN(RADIANS(H6452)))))))</f>
        <v>22.3510435952611</v>
      </c>
      <c r="M6452" s="3">
        <f t="shared" si="1106"/>
        <v>22.3510435952611</v>
      </c>
      <c r="N6452" s="2">
        <f t="shared" si="1111"/>
        <v>-47.777494396019996</v>
      </c>
      <c r="O6452" s="2">
        <f>IF('PV model'!$B$2&gt;0, 180-N6452,IF('PV model'!$B$2&lt;0,0-N6452,N6452))</f>
        <v>227.77749439601999</v>
      </c>
      <c r="P6452" s="2">
        <f>ABS(O6452-'PV model'!$B$5)</f>
        <v>22.777494396019989</v>
      </c>
      <c r="Q6452" s="3">
        <f t="shared" si="1107"/>
        <v>67.648956404738897</v>
      </c>
      <c r="R6452" s="3">
        <f t="shared" si="1112"/>
        <v>0</v>
      </c>
      <c r="S6452" s="3">
        <f t="shared" si="1108"/>
        <v>100.548</v>
      </c>
      <c r="T6452" s="3">
        <f>(0.5*(1-COS(RADIANS(90-$X$3)))*(D6452+E6452)*'PV model'!$B$4)</f>
        <v>0</v>
      </c>
      <c r="U6452" s="3">
        <f t="shared" si="1113"/>
        <v>100.548</v>
      </c>
      <c r="V6452" s="3">
        <f>('PV model'!$B$13*(U6452/1000)*(1-'PV model'!$B$14*((20+C6452)-25))*'PV model'!$B$10)/'PV model'!$B$12</f>
        <v>9.6929703803519995</v>
      </c>
    </row>
    <row r="6453" spans="1:22" x14ac:dyDescent="0.2">
      <c r="A6453" s="10">
        <f t="shared" si="1116"/>
        <v>269</v>
      </c>
      <c r="B6453" s="10">
        <f t="shared" si="1114"/>
        <v>16</v>
      </c>
      <c r="C6453" s="23">
        <v>13</v>
      </c>
      <c r="D6453" s="24">
        <v>0</v>
      </c>
      <c r="E6453" s="24">
        <v>71.441999999999993</v>
      </c>
      <c r="F6453" s="48"/>
      <c r="G6453" s="48"/>
      <c r="H6453" s="1">
        <f t="shared" si="1115"/>
        <v>-2.2142450413286001</v>
      </c>
      <c r="I6453" s="1">
        <f t="shared" si="1109"/>
        <v>9.6735179005433185</v>
      </c>
      <c r="J6453" s="4">
        <f>B6453+('PV model'!$B$3/15)+(I6453/60)</f>
        <v>15.884558631675722</v>
      </c>
      <c r="K6453" s="2">
        <f t="shared" si="1110"/>
        <v>-58.268379475135823</v>
      </c>
      <c r="L6453" s="2">
        <f>DEGREES(ASIN((((COS(RADIANS('PV model'!$B$2))*COS(RADIANS(H6453))*COS(RADIANS(K6453)))+(SIN(RADIANS('PV model'!$B$2))*SIN(RADIANS(H6453)))))))</f>
        <v>15.416441371437074</v>
      </c>
      <c r="M6453" s="3">
        <f t="shared" si="1106"/>
        <v>15.416441371437074</v>
      </c>
      <c r="N6453" s="2">
        <f t="shared" si="1111"/>
        <v>-61.836812970047511</v>
      </c>
      <c r="O6453" s="2">
        <f>IF('PV model'!$B$2&gt;0, 180-N6453,IF('PV model'!$B$2&lt;0,0-N6453,N6453))</f>
        <v>241.8368129700475</v>
      </c>
      <c r="P6453" s="2">
        <f>ABS(O6453-'PV model'!$B$5)</f>
        <v>36.836812970047504</v>
      </c>
      <c r="Q6453" s="3">
        <f t="shared" si="1107"/>
        <v>74.583558628562926</v>
      </c>
      <c r="R6453" s="3">
        <f t="shared" si="1112"/>
        <v>0</v>
      </c>
      <c r="S6453" s="3">
        <f t="shared" si="1108"/>
        <v>71.441999999999993</v>
      </c>
      <c r="T6453" s="3">
        <f>(0.5*(1-COS(RADIANS(90-$X$3)))*(D6453+E6453)*'PV model'!$B$4)</f>
        <v>0</v>
      </c>
      <c r="U6453" s="3">
        <f t="shared" si="1113"/>
        <v>71.441999999999993</v>
      </c>
      <c r="V6453" s="3">
        <f>('PV model'!$B$13*(U6453/1000)*(1-'PV model'!$B$14*((20+C6453)-25))*'PV model'!$B$10)/'PV model'!$B$12</f>
        <v>6.912819365759999</v>
      </c>
    </row>
    <row r="6454" spans="1:22" x14ac:dyDescent="0.2">
      <c r="A6454" s="10">
        <f t="shared" si="1116"/>
        <v>269</v>
      </c>
      <c r="B6454" s="10">
        <f t="shared" si="1114"/>
        <v>17</v>
      </c>
      <c r="C6454" s="23">
        <v>13.7</v>
      </c>
      <c r="D6454" s="24">
        <v>0</v>
      </c>
      <c r="E6454" s="24">
        <v>37.925999999999995</v>
      </c>
      <c r="F6454" s="48"/>
      <c r="G6454" s="48"/>
      <c r="H6454" s="1">
        <f t="shared" si="1115"/>
        <v>-2.2142450413286001</v>
      </c>
      <c r="I6454" s="1">
        <f t="shared" si="1109"/>
        <v>9.6735179005433185</v>
      </c>
      <c r="J6454" s="4">
        <f>B6454+('PV model'!$B$3/15)+(I6454/60)</f>
        <v>16.88455863167572</v>
      </c>
      <c r="K6454" s="2">
        <f t="shared" si="1110"/>
        <v>-73.268379475135802</v>
      </c>
      <c r="L6454" s="2">
        <f>DEGREES(ASIN((((COS(RADIANS('PV model'!$B$2))*COS(RADIANS(H6454))*COS(RADIANS(K6454)))+(SIN(RADIANS('PV model'!$B$2))*SIN(RADIANS(H6454)))))))</f>
        <v>7.5331198797847163</v>
      </c>
      <c r="M6454" s="3">
        <f t="shared" si="1106"/>
        <v>7.5331198797847163</v>
      </c>
      <c r="N6454" s="2">
        <f t="shared" si="1111"/>
        <v>-74.857647692343008</v>
      </c>
      <c r="O6454" s="2">
        <f>IF('PV model'!$B$2&gt;0, 180-N6454,IF('PV model'!$B$2&lt;0,0-N6454,N6454))</f>
        <v>254.85764769234299</v>
      </c>
      <c r="P6454" s="2">
        <f>ABS(O6454-'PV model'!$B$5)</f>
        <v>49.857647692342994</v>
      </c>
      <c r="Q6454" s="3">
        <f t="shared" si="1107"/>
        <v>82.466880120215293</v>
      </c>
      <c r="R6454" s="3">
        <f t="shared" si="1112"/>
        <v>0</v>
      </c>
      <c r="S6454" s="3">
        <f t="shared" si="1108"/>
        <v>37.925999999999995</v>
      </c>
      <c r="T6454" s="3">
        <f>(0.5*(1-COS(RADIANS(90-$X$3)))*(D6454+E6454)*'PV model'!$B$4)</f>
        <v>0</v>
      </c>
      <c r="U6454" s="3">
        <f t="shared" si="1113"/>
        <v>37.925999999999995</v>
      </c>
      <c r="V6454" s="3">
        <f>('PV model'!$B$13*(U6454/1000)*(1-'PV model'!$B$14*((20+C6454)-25))*'PV model'!$B$10)/'PV model'!$B$12</f>
        <v>3.6591532729919991</v>
      </c>
    </row>
    <row r="6455" spans="1:22" x14ac:dyDescent="0.2">
      <c r="A6455" s="10">
        <f t="shared" si="1116"/>
        <v>269</v>
      </c>
      <c r="B6455" s="10">
        <f t="shared" si="1114"/>
        <v>18</v>
      </c>
      <c r="C6455" s="23">
        <v>13.7</v>
      </c>
      <c r="D6455" s="24">
        <v>0</v>
      </c>
      <c r="E6455" s="24">
        <v>7.9380000000000006</v>
      </c>
      <c r="F6455" s="48"/>
      <c r="G6455" s="48"/>
      <c r="H6455" s="1">
        <f t="shared" si="1115"/>
        <v>-2.2142450413286001</v>
      </c>
      <c r="I6455" s="1">
        <f t="shared" si="1109"/>
        <v>9.6735179005433185</v>
      </c>
      <c r="J6455" s="4">
        <f>B6455+('PV model'!$B$3/15)+(I6455/60)</f>
        <v>17.88455863167572</v>
      </c>
      <c r="K6455" s="2">
        <f t="shared" si="1110"/>
        <v>-88.268379475135802</v>
      </c>
      <c r="L6455" s="2">
        <f>DEGREES(ASIN((((COS(RADIANS('PV model'!$B$2))*COS(RADIANS(H6455))*COS(RADIANS(K6455)))+(SIN(RADIANS('PV model'!$B$2))*SIN(RADIANS(H6455)))))))</f>
        <v>-0.84447455650234693</v>
      </c>
      <c r="M6455" s="3">
        <f t="shared" si="1106"/>
        <v>0</v>
      </c>
      <c r="N6455" s="2">
        <f t="shared" si="1111"/>
        <v>-87.319089521779958</v>
      </c>
      <c r="O6455" s="2">
        <f>IF('PV model'!$B$2&gt;0, 180-N6455,IF('PV model'!$B$2&lt;0,0-N6455,N6455))</f>
        <v>267.31908952177997</v>
      </c>
      <c r="P6455" s="2">
        <f>ABS(O6455-'PV model'!$B$5)</f>
        <v>62.319089521779972</v>
      </c>
      <c r="Q6455" s="3">
        <f t="shared" si="1107"/>
        <v>90.844474556502348</v>
      </c>
      <c r="R6455" s="3">
        <f t="shared" si="1112"/>
        <v>0</v>
      </c>
      <c r="S6455" s="3">
        <f t="shared" si="1108"/>
        <v>7.9380000000000006</v>
      </c>
      <c r="T6455" s="3">
        <f>(0.5*(1-COS(RADIANS(90-$X$3)))*(D6455+E6455)*'PV model'!$B$4)</f>
        <v>0</v>
      </c>
      <c r="U6455" s="3">
        <f t="shared" si="1113"/>
        <v>7.9380000000000006</v>
      </c>
      <c r="V6455" s="3">
        <f>('PV model'!$B$13*(U6455/1000)*(1-'PV model'!$B$14*((20+C6455)-25))*'PV model'!$B$10)/'PV model'!$B$12</f>
        <v>0.76586928969599999</v>
      </c>
    </row>
    <row r="6456" spans="1:22" x14ac:dyDescent="0.2">
      <c r="A6456" s="10">
        <f t="shared" si="1116"/>
        <v>269</v>
      </c>
      <c r="B6456" s="10">
        <f t="shared" si="1114"/>
        <v>19</v>
      </c>
      <c r="C6456" s="23">
        <v>13.8</v>
      </c>
      <c r="D6456" s="24">
        <v>0</v>
      </c>
      <c r="E6456" s="24">
        <v>0</v>
      </c>
      <c r="F6456" s="48"/>
      <c r="G6456" s="48"/>
      <c r="H6456" s="1">
        <f t="shared" si="1115"/>
        <v>-2.2142450413286001</v>
      </c>
      <c r="I6456" s="1">
        <f t="shared" si="1109"/>
        <v>9.6735179005433185</v>
      </c>
      <c r="J6456" s="4">
        <f>B6456+('PV model'!$B$3/15)+(I6456/60)</f>
        <v>18.88455863167572</v>
      </c>
      <c r="K6456" s="2">
        <f t="shared" si="1110"/>
        <v>-103.2683794751358</v>
      </c>
      <c r="L6456" s="2">
        <f>DEGREES(ASIN((((COS(RADIANS('PV model'!$B$2))*COS(RADIANS(H6456))*COS(RADIANS(K6456)))+(SIN(RADIANS('PV model'!$B$2))*SIN(RADIANS(H6456)))))))</f>
        <v>-9.3079912755375354</v>
      </c>
      <c r="M6456" s="3">
        <f t="shared" si="1106"/>
        <v>0</v>
      </c>
      <c r="N6456" s="2">
        <f t="shared" si="1111"/>
        <v>-80.249845941220158</v>
      </c>
      <c r="O6456" s="2">
        <f>IF('PV model'!$B$2&gt;0, 180-N6456,IF('PV model'!$B$2&lt;0,0-N6456,N6456))</f>
        <v>260.24984594122014</v>
      </c>
      <c r="P6456" s="2">
        <f>ABS(O6456-'PV model'!$B$5)</f>
        <v>55.249845941220144</v>
      </c>
      <c r="Q6456" s="3">
        <f t="shared" si="1107"/>
        <v>99.307991275537532</v>
      </c>
      <c r="R6456" s="3">
        <f t="shared" si="1112"/>
        <v>0</v>
      </c>
      <c r="S6456" s="3">
        <f t="shared" si="1108"/>
        <v>0</v>
      </c>
      <c r="T6456" s="3">
        <f>(0.5*(1-COS(RADIANS(90-$X$3)))*(D6456+E6456)*'PV model'!$B$4)</f>
        <v>0</v>
      </c>
      <c r="U6456" s="3">
        <f t="shared" si="1113"/>
        <v>0</v>
      </c>
      <c r="V6456" s="3">
        <f>('PV model'!$B$13*(U6456/1000)*(1-'PV model'!$B$14*((20+C6456)-25))*'PV model'!$B$10)/'PV model'!$B$12</f>
        <v>0</v>
      </c>
    </row>
    <row r="6457" spans="1:22" x14ac:dyDescent="0.2">
      <c r="A6457" s="10">
        <f t="shared" si="1116"/>
        <v>269</v>
      </c>
      <c r="B6457" s="10">
        <f t="shared" si="1114"/>
        <v>20</v>
      </c>
      <c r="C6457" s="23">
        <v>13.8</v>
      </c>
      <c r="D6457" s="24">
        <v>0</v>
      </c>
      <c r="E6457" s="24">
        <v>0</v>
      </c>
      <c r="F6457" s="48"/>
      <c r="G6457" s="48"/>
      <c r="H6457" s="1">
        <f t="shared" si="1115"/>
        <v>-2.2142450413286001</v>
      </c>
      <c r="I6457" s="1">
        <f t="shared" si="1109"/>
        <v>9.6735179005433185</v>
      </c>
      <c r="J6457" s="4">
        <f>B6457+('PV model'!$B$3/15)+(I6457/60)</f>
        <v>19.88455863167572</v>
      </c>
      <c r="K6457" s="2">
        <f t="shared" si="1110"/>
        <v>-118.2683794751358</v>
      </c>
      <c r="L6457" s="2">
        <f>DEGREES(ASIN((((COS(RADIANS('PV model'!$B$2))*COS(RADIANS(H6457))*COS(RADIANS(K6457)))+(SIN(RADIANS('PV model'!$B$2))*SIN(RADIANS(H6457)))))))</f>
        <v>-17.451122569113675</v>
      </c>
      <c r="M6457" s="3">
        <f t="shared" si="1106"/>
        <v>0</v>
      </c>
      <c r="N6457" s="2">
        <f t="shared" si="1111"/>
        <v>-67.300731914378758</v>
      </c>
      <c r="O6457" s="2">
        <f>IF('PV model'!$B$2&gt;0, 180-N6457,IF('PV model'!$B$2&lt;0,0-N6457,N6457))</f>
        <v>247.30073191437876</v>
      </c>
      <c r="P6457" s="2">
        <f>ABS(O6457-'PV model'!$B$5)</f>
        <v>42.300731914378758</v>
      </c>
      <c r="Q6457" s="3">
        <f t="shared" si="1107"/>
        <v>107.45112256911368</v>
      </c>
      <c r="R6457" s="3">
        <f t="shared" si="1112"/>
        <v>0</v>
      </c>
      <c r="S6457" s="3">
        <f t="shared" si="1108"/>
        <v>0</v>
      </c>
      <c r="T6457" s="3">
        <f>(0.5*(1-COS(RADIANS(90-$X$3)))*(D6457+E6457)*'PV model'!$B$4)</f>
        <v>0</v>
      </c>
      <c r="U6457" s="3">
        <f t="shared" si="1113"/>
        <v>0</v>
      </c>
      <c r="V6457" s="3">
        <f>('PV model'!$B$13*(U6457/1000)*(1-'PV model'!$B$14*((20+C6457)-25))*'PV model'!$B$10)/'PV model'!$B$12</f>
        <v>0</v>
      </c>
    </row>
    <row r="6458" spans="1:22" x14ac:dyDescent="0.2">
      <c r="A6458" s="10">
        <f t="shared" si="1116"/>
        <v>269</v>
      </c>
      <c r="B6458" s="10">
        <f t="shared" si="1114"/>
        <v>21</v>
      </c>
      <c r="C6458" s="23">
        <v>12.3</v>
      </c>
      <c r="D6458" s="24">
        <v>0</v>
      </c>
      <c r="E6458" s="24">
        <v>0</v>
      </c>
      <c r="F6458" s="48"/>
      <c r="G6458" s="48"/>
      <c r="H6458" s="1">
        <f t="shared" si="1115"/>
        <v>-2.2142450413286001</v>
      </c>
      <c r="I6458" s="1">
        <f t="shared" si="1109"/>
        <v>9.6735179005433185</v>
      </c>
      <c r="J6458" s="4">
        <f>B6458+('PV model'!$B$3/15)+(I6458/60)</f>
        <v>20.88455863167572</v>
      </c>
      <c r="K6458" s="2">
        <f t="shared" si="1110"/>
        <v>-133.26837947513579</v>
      </c>
      <c r="L6458" s="2">
        <f>DEGREES(ASIN((((COS(RADIANS('PV model'!$B$2))*COS(RADIANS(H6458))*COS(RADIANS(K6458)))+(SIN(RADIANS('PV model'!$B$2))*SIN(RADIANS(H6458)))))))</f>
        <v>-24.820415414906499</v>
      </c>
      <c r="M6458" s="3">
        <f t="shared" si="1106"/>
        <v>0</v>
      </c>
      <c r="N6458" s="2">
        <f t="shared" si="1111"/>
        <v>-53.288747959787294</v>
      </c>
      <c r="O6458" s="2">
        <f>IF('PV model'!$B$2&gt;0, 180-N6458,IF('PV model'!$B$2&lt;0,0-N6458,N6458))</f>
        <v>233.28874795978729</v>
      </c>
      <c r="P6458" s="2">
        <f>ABS(O6458-'PV model'!$B$5)</f>
        <v>28.288747959787287</v>
      </c>
      <c r="Q6458" s="3">
        <f t="shared" si="1107"/>
        <v>114.82041541490651</v>
      </c>
      <c r="R6458" s="3">
        <f t="shared" si="1112"/>
        <v>0</v>
      </c>
      <c r="S6458" s="3">
        <f t="shared" si="1108"/>
        <v>0</v>
      </c>
      <c r="T6458" s="3">
        <f>(0.5*(1-COS(RADIANS(90-$X$3)))*(D6458+E6458)*'PV model'!$B$4)</f>
        <v>0</v>
      </c>
      <c r="U6458" s="3">
        <f t="shared" si="1113"/>
        <v>0</v>
      </c>
      <c r="V6458" s="3">
        <f>('PV model'!$B$13*(U6458/1000)*(1-'PV model'!$B$14*((20+C6458)-25))*'PV model'!$B$10)/'PV model'!$B$12</f>
        <v>0</v>
      </c>
    </row>
    <row r="6459" spans="1:22" x14ac:dyDescent="0.2">
      <c r="A6459" s="10">
        <f t="shared" si="1116"/>
        <v>269</v>
      </c>
      <c r="B6459" s="10">
        <f t="shared" si="1114"/>
        <v>22</v>
      </c>
      <c r="C6459" s="23">
        <v>12</v>
      </c>
      <c r="D6459" s="24">
        <v>0</v>
      </c>
      <c r="E6459" s="24">
        <v>0</v>
      </c>
      <c r="F6459" s="48"/>
      <c r="G6459" s="48"/>
      <c r="H6459" s="1">
        <f t="shared" si="1115"/>
        <v>-2.2142450413286001</v>
      </c>
      <c r="I6459" s="1">
        <f t="shared" si="1109"/>
        <v>9.6735179005433185</v>
      </c>
      <c r="J6459" s="4">
        <f>B6459+('PV model'!$B$3/15)+(I6459/60)</f>
        <v>21.88455863167572</v>
      </c>
      <c r="K6459" s="2">
        <f t="shared" si="1110"/>
        <v>-148.26837947513579</v>
      </c>
      <c r="L6459" s="2">
        <f>DEGREES(ASIN((((COS(RADIANS('PV model'!$B$2))*COS(RADIANS(H6459))*COS(RADIANS(K6459)))+(SIN(RADIANS('PV model'!$B$2))*SIN(RADIANS(H6459)))))))</f>
        <v>-30.878673948598525</v>
      </c>
      <c r="M6459" s="3">
        <f t="shared" si="1106"/>
        <v>0</v>
      </c>
      <c r="N6459" s="2">
        <f t="shared" si="1111"/>
        <v>-37.759226434917075</v>
      </c>
      <c r="O6459" s="2">
        <f>IF('PV model'!$B$2&gt;0, 180-N6459,IF('PV model'!$B$2&lt;0,0-N6459,N6459))</f>
        <v>217.75922643491708</v>
      </c>
      <c r="P6459" s="2">
        <f>ABS(O6459-'PV model'!$B$5)</f>
        <v>12.759226434917082</v>
      </c>
      <c r="Q6459" s="3">
        <f t="shared" si="1107"/>
        <v>120.87867394859853</v>
      </c>
      <c r="R6459" s="3">
        <f t="shared" si="1112"/>
        <v>0</v>
      </c>
      <c r="S6459" s="3">
        <f t="shared" si="1108"/>
        <v>0</v>
      </c>
      <c r="T6459" s="3">
        <f>(0.5*(1-COS(RADIANS(90-$X$3)))*(D6459+E6459)*'PV model'!$B$4)</f>
        <v>0</v>
      </c>
      <c r="U6459" s="3">
        <f t="shared" si="1113"/>
        <v>0</v>
      </c>
      <c r="V6459" s="3">
        <f>('PV model'!$B$13*(U6459/1000)*(1-'PV model'!$B$14*((20+C6459)-25))*'PV model'!$B$10)/'PV model'!$B$12</f>
        <v>0</v>
      </c>
    </row>
    <row r="6460" spans="1:22" x14ac:dyDescent="0.2">
      <c r="A6460" s="10">
        <f t="shared" si="1116"/>
        <v>269</v>
      </c>
      <c r="B6460" s="10">
        <f t="shared" si="1114"/>
        <v>23</v>
      </c>
      <c r="C6460" s="23">
        <v>11.7</v>
      </c>
      <c r="D6460" s="24">
        <v>0</v>
      </c>
      <c r="E6460" s="24">
        <v>0</v>
      </c>
      <c r="F6460" s="48"/>
      <c r="G6460" s="48"/>
      <c r="H6460" s="1">
        <f t="shared" si="1115"/>
        <v>-2.2142450413286001</v>
      </c>
      <c r="I6460" s="1">
        <f t="shared" si="1109"/>
        <v>9.6735179005433185</v>
      </c>
      <c r="J6460" s="4">
        <f>B6460+('PV model'!$B$3/15)+(I6460/60)</f>
        <v>22.88455863167572</v>
      </c>
      <c r="K6460" s="2">
        <f t="shared" si="1110"/>
        <v>-163.26837947513579</v>
      </c>
      <c r="L6460" s="2">
        <f>DEGREES(ASIN((((COS(RADIANS('PV model'!$B$2))*COS(RADIANS(H6460))*COS(RADIANS(K6460)))+(SIN(RADIANS('PV model'!$B$2))*SIN(RADIANS(H6460)))))))</f>
        <v>-35.02003658180908</v>
      </c>
      <c r="M6460" s="3">
        <f t="shared" si="1106"/>
        <v>0</v>
      </c>
      <c r="N6460" s="2">
        <f t="shared" si="1111"/>
        <v>-20.5650931768186</v>
      </c>
      <c r="O6460" s="2">
        <f>IF('PV model'!$B$2&gt;0, 180-N6460,IF('PV model'!$B$2&lt;0,0-N6460,N6460))</f>
        <v>200.56509317681861</v>
      </c>
      <c r="P6460" s="2">
        <f>ABS(O6460-'PV model'!$B$5)</f>
        <v>4.4349068231813931</v>
      </c>
      <c r="Q6460" s="3">
        <f t="shared" si="1107"/>
        <v>125.02003658180907</v>
      </c>
      <c r="R6460" s="3">
        <f t="shared" si="1112"/>
        <v>0</v>
      </c>
      <c r="S6460" s="3">
        <f t="shared" si="1108"/>
        <v>0</v>
      </c>
      <c r="T6460" s="3">
        <f>(0.5*(1-COS(RADIANS(90-$X$3)))*(D6460+E6460)*'PV model'!$B$4)</f>
        <v>0</v>
      </c>
      <c r="U6460" s="3">
        <f t="shared" si="1113"/>
        <v>0</v>
      </c>
      <c r="V6460" s="3">
        <f>('PV model'!$B$13*(U6460/1000)*(1-'PV model'!$B$14*((20+C6460)-25))*'PV model'!$B$10)/'PV model'!$B$12</f>
        <v>0</v>
      </c>
    </row>
    <row r="6461" spans="1:22" x14ac:dyDescent="0.2">
      <c r="A6461" s="10">
        <f t="shared" si="1116"/>
        <v>269</v>
      </c>
      <c r="B6461" s="10">
        <f t="shared" si="1114"/>
        <v>24</v>
      </c>
      <c r="C6461" s="23">
        <v>11.6</v>
      </c>
      <c r="D6461" s="24">
        <v>0</v>
      </c>
      <c r="E6461" s="24">
        <v>0</v>
      </c>
      <c r="F6461" s="48"/>
      <c r="G6461" s="48"/>
      <c r="H6461" s="1">
        <f t="shared" si="1115"/>
        <v>-2.2142450413286001</v>
      </c>
      <c r="I6461" s="1">
        <f t="shared" si="1109"/>
        <v>9.6735179005433185</v>
      </c>
      <c r="J6461" s="4">
        <f>B6461+('PV model'!$B$3/15)+(I6461/60)</f>
        <v>23.88455863167572</v>
      </c>
      <c r="K6461" s="2">
        <f t="shared" si="1110"/>
        <v>-178.26837947513579</v>
      </c>
      <c r="L6461" s="2">
        <f>DEGREES(ASIN((((COS(RADIANS('PV model'!$B$2))*COS(RADIANS(H6461))*COS(RADIANS(K6461)))+(SIN(RADIANS('PV model'!$B$2))*SIN(RADIANS(H6461)))))))</f>
        <v>-36.695773682388698</v>
      </c>
      <c r="M6461" s="3">
        <f t="shared" si="1106"/>
        <v>0</v>
      </c>
      <c r="N6461" s="2">
        <f t="shared" si="1111"/>
        <v>-2.1581825947666888</v>
      </c>
      <c r="O6461" s="2">
        <f>IF('PV model'!$B$2&gt;0, 180-N6461,IF('PV model'!$B$2&lt;0,0-N6461,N6461))</f>
        <v>182.15818259476669</v>
      </c>
      <c r="P6461" s="2">
        <f>ABS(O6461-'PV model'!$B$5)</f>
        <v>22.841817405233314</v>
      </c>
      <c r="Q6461" s="3">
        <f t="shared" si="1107"/>
        <v>126.6957736823887</v>
      </c>
      <c r="R6461" s="3">
        <f t="shared" si="1112"/>
        <v>0</v>
      </c>
      <c r="S6461" s="3">
        <f t="shared" si="1108"/>
        <v>0</v>
      </c>
      <c r="T6461" s="3">
        <f>(0.5*(1-COS(RADIANS(90-$X$3)))*(D6461+E6461)*'PV model'!$B$4)</f>
        <v>0</v>
      </c>
      <c r="U6461" s="3">
        <f t="shared" si="1113"/>
        <v>0</v>
      </c>
      <c r="V6461" s="3">
        <f>('PV model'!$B$13*(U6461/1000)*(1-'PV model'!$B$14*((20+C6461)-25))*'PV model'!$B$10)/'PV model'!$B$12</f>
        <v>0</v>
      </c>
    </row>
    <row r="6462" spans="1:22" x14ac:dyDescent="0.2">
      <c r="A6462" s="10">
        <f t="shared" si="1116"/>
        <v>270</v>
      </c>
      <c r="B6462" s="10">
        <f t="shared" si="1114"/>
        <v>1</v>
      </c>
      <c r="C6462" s="23">
        <v>11.2</v>
      </c>
      <c r="D6462" s="24">
        <v>0</v>
      </c>
      <c r="E6462" s="24">
        <v>0</v>
      </c>
      <c r="F6462" s="48"/>
      <c r="G6462" s="48"/>
      <c r="H6462" s="1">
        <f t="shared" si="1115"/>
        <v>-2.6160254830362448</v>
      </c>
      <c r="I6462" s="1">
        <f t="shared" si="1109"/>
        <v>10.01688791845282</v>
      </c>
      <c r="J6462" s="4">
        <f>B6462+('PV model'!$B$3/15)+(I6462/60)</f>
        <v>0.89028146530754704</v>
      </c>
      <c r="K6462" s="2">
        <f t="shared" si="1110"/>
        <v>166.64577802038679</v>
      </c>
      <c r="L6462" s="2">
        <f>DEGREES(ASIN((((COS(RADIANS('PV model'!$B$2))*COS(RADIANS(H6462))*COS(RADIANS(K6462)))+(SIN(RADIANS('PV model'!$B$2))*SIN(RADIANS(H6462)))))))</f>
        <v>-36.024546519384181</v>
      </c>
      <c r="M6462" s="3">
        <f t="shared" si="1106"/>
        <v>0</v>
      </c>
      <c r="N6462" s="2">
        <f t="shared" si="1111"/>
        <v>16.575984489708699</v>
      </c>
      <c r="O6462" s="2">
        <f>IF('PV model'!$B$2&gt;0, 180-N6462,IF('PV model'!$B$2&lt;0,0-N6462,N6462))</f>
        <v>163.4240155102913</v>
      </c>
      <c r="P6462" s="2">
        <f>ABS(O6462-'PV model'!$B$5)</f>
        <v>41.575984489708702</v>
      </c>
      <c r="Q6462" s="3">
        <f t="shared" si="1107"/>
        <v>126.02454651938419</v>
      </c>
      <c r="R6462" s="3">
        <f t="shared" si="1112"/>
        <v>0</v>
      </c>
      <c r="S6462" s="3">
        <f t="shared" si="1108"/>
        <v>0</v>
      </c>
      <c r="T6462" s="3">
        <f>(0.5*(1-COS(RADIANS(90-$X$3)))*(D6462+E6462)*'PV model'!$B$4)</f>
        <v>0</v>
      </c>
      <c r="U6462" s="3">
        <f t="shared" si="1113"/>
        <v>0</v>
      </c>
      <c r="V6462" s="3">
        <f>('PV model'!$B$13*(U6462/1000)*(1-'PV model'!$B$14*((20+C6462)-25))*'PV model'!$B$10)/'PV model'!$B$12</f>
        <v>0</v>
      </c>
    </row>
    <row r="6463" spans="1:22" x14ac:dyDescent="0.2">
      <c r="A6463" s="10">
        <f t="shared" si="1116"/>
        <v>270</v>
      </c>
      <c r="B6463" s="10">
        <f t="shared" si="1114"/>
        <v>2</v>
      </c>
      <c r="C6463" s="23">
        <v>11.4</v>
      </c>
      <c r="D6463" s="24">
        <v>0</v>
      </c>
      <c r="E6463" s="24">
        <v>0</v>
      </c>
      <c r="F6463" s="48"/>
      <c r="G6463" s="48"/>
      <c r="H6463" s="1">
        <f t="shared" si="1115"/>
        <v>-2.6160254830362448</v>
      </c>
      <c r="I6463" s="1">
        <f t="shared" si="1109"/>
        <v>10.01688791845282</v>
      </c>
      <c r="J6463" s="4">
        <f>B6463+('PV model'!$B$3/15)+(I6463/60)</f>
        <v>1.890281465307547</v>
      </c>
      <c r="K6463" s="2">
        <f t="shared" si="1110"/>
        <v>151.64577802038679</v>
      </c>
      <c r="L6463" s="2">
        <f>DEGREES(ASIN((((COS(RADIANS('PV model'!$B$2))*COS(RADIANS(H6463))*COS(RADIANS(K6463)))+(SIN(RADIANS('PV model'!$B$2))*SIN(RADIANS(H6463)))))))</f>
        <v>-32.381160904498635</v>
      </c>
      <c r="M6463" s="3">
        <f t="shared" si="1106"/>
        <v>0</v>
      </c>
      <c r="N6463" s="2">
        <f t="shared" si="1111"/>
        <v>34.179052109824063</v>
      </c>
      <c r="O6463" s="2">
        <f>IF('PV model'!$B$2&gt;0, 180-N6463,IF('PV model'!$B$2&lt;0,0-N6463,N6463))</f>
        <v>145.82094789017594</v>
      </c>
      <c r="P6463" s="2">
        <f>ABS(O6463-'PV model'!$B$5)</f>
        <v>59.179052109824056</v>
      </c>
      <c r="Q6463" s="3">
        <f t="shared" si="1107"/>
        <v>122.38116090449864</v>
      </c>
      <c r="R6463" s="3">
        <f t="shared" si="1112"/>
        <v>0</v>
      </c>
      <c r="S6463" s="3">
        <f t="shared" si="1108"/>
        <v>0</v>
      </c>
      <c r="T6463" s="3">
        <f>(0.5*(1-COS(RADIANS(90-$X$3)))*(D6463+E6463)*'PV model'!$B$4)</f>
        <v>0</v>
      </c>
      <c r="U6463" s="3">
        <f t="shared" si="1113"/>
        <v>0</v>
      </c>
      <c r="V6463" s="3">
        <f>('PV model'!$B$13*(U6463/1000)*(1-'PV model'!$B$14*((20+C6463)-25))*'PV model'!$B$10)/'PV model'!$B$12</f>
        <v>0</v>
      </c>
    </row>
    <row r="6464" spans="1:22" x14ac:dyDescent="0.2">
      <c r="A6464" s="10">
        <f t="shared" si="1116"/>
        <v>270</v>
      </c>
      <c r="B6464" s="10">
        <f t="shared" si="1114"/>
        <v>3</v>
      </c>
      <c r="C6464" s="23">
        <v>11.2</v>
      </c>
      <c r="D6464" s="24">
        <v>0</v>
      </c>
      <c r="E6464" s="24">
        <v>0</v>
      </c>
      <c r="F6464" s="48"/>
      <c r="G6464" s="48"/>
      <c r="H6464" s="1">
        <f t="shared" si="1115"/>
        <v>-2.6160254830362448</v>
      </c>
      <c r="I6464" s="1">
        <f t="shared" si="1109"/>
        <v>10.01688791845282</v>
      </c>
      <c r="J6464" s="4">
        <f>B6464+('PV model'!$B$3/15)+(I6464/60)</f>
        <v>2.890281465307547</v>
      </c>
      <c r="K6464" s="2">
        <f t="shared" si="1110"/>
        <v>136.64577802038679</v>
      </c>
      <c r="L6464" s="2">
        <f>DEGREES(ASIN((((COS(RADIANS('PV model'!$B$2))*COS(RADIANS(H6464))*COS(RADIANS(K6464)))+(SIN(RADIANS('PV model'!$B$2))*SIN(RADIANS(H6464)))))))</f>
        <v>-26.681666615547815</v>
      </c>
      <c r="M6464" s="3">
        <f t="shared" si="1106"/>
        <v>0</v>
      </c>
      <c r="N6464" s="2">
        <f t="shared" si="1111"/>
        <v>50.131766995872709</v>
      </c>
      <c r="O6464" s="2">
        <f>IF('PV model'!$B$2&gt;0, 180-N6464,IF('PV model'!$B$2&lt;0,0-N6464,N6464))</f>
        <v>129.86823300412729</v>
      </c>
      <c r="P6464" s="2">
        <f>ABS(O6464-'PV model'!$B$5)</f>
        <v>75.131766995872709</v>
      </c>
      <c r="Q6464" s="3">
        <f t="shared" si="1107"/>
        <v>116.6816666155478</v>
      </c>
      <c r="R6464" s="3">
        <f t="shared" si="1112"/>
        <v>0</v>
      </c>
      <c r="S6464" s="3">
        <f t="shared" si="1108"/>
        <v>0</v>
      </c>
      <c r="T6464" s="3">
        <f>(0.5*(1-COS(RADIANS(90-$X$3)))*(D6464+E6464)*'PV model'!$B$4)</f>
        <v>0</v>
      </c>
      <c r="U6464" s="3">
        <f t="shared" si="1113"/>
        <v>0</v>
      </c>
      <c r="V6464" s="3">
        <f>('PV model'!$B$13*(U6464/1000)*(1-'PV model'!$B$14*((20+C6464)-25))*'PV model'!$B$10)/'PV model'!$B$12</f>
        <v>0</v>
      </c>
    </row>
    <row r="6465" spans="1:22" x14ac:dyDescent="0.2">
      <c r="A6465" s="10">
        <f t="shared" si="1116"/>
        <v>270</v>
      </c>
      <c r="B6465" s="10">
        <f t="shared" si="1114"/>
        <v>4</v>
      </c>
      <c r="C6465" s="23">
        <v>11</v>
      </c>
      <c r="D6465" s="24">
        <v>0</v>
      </c>
      <c r="E6465" s="24">
        <v>0</v>
      </c>
      <c r="F6465" s="48"/>
      <c r="G6465" s="48"/>
      <c r="H6465" s="1">
        <f t="shared" si="1115"/>
        <v>-2.6160254830362448</v>
      </c>
      <c r="I6465" s="1">
        <f t="shared" si="1109"/>
        <v>10.01688791845282</v>
      </c>
      <c r="J6465" s="4">
        <f>B6465+('PV model'!$B$3/15)+(I6465/60)</f>
        <v>3.890281465307547</v>
      </c>
      <c r="K6465" s="2">
        <f t="shared" si="1110"/>
        <v>121.6457780203868</v>
      </c>
      <c r="L6465" s="2">
        <f>DEGREES(ASIN((((COS(RADIANS('PV model'!$B$2))*COS(RADIANS(H6465))*COS(RADIANS(K6465)))+(SIN(RADIANS('PV model'!$B$2))*SIN(RADIANS(H6465)))))))</f>
        <v>-19.540897459878519</v>
      </c>
      <c r="M6465" s="3">
        <f t="shared" si="1106"/>
        <v>0</v>
      </c>
      <c r="N6465" s="2">
        <f t="shared" si="1111"/>
        <v>64.474838806453249</v>
      </c>
      <c r="O6465" s="2">
        <f>IF('PV model'!$B$2&gt;0, 180-N6465,IF('PV model'!$B$2&lt;0,0-N6465,N6465))</f>
        <v>115.52516119354675</v>
      </c>
      <c r="P6465" s="2">
        <f>ABS(O6465-'PV model'!$B$5)</f>
        <v>89.474838806453249</v>
      </c>
      <c r="Q6465" s="3">
        <f t="shared" si="1107"/>
        <v>109.54089745987852</v>
      </c>
      <c r="R6465" s="3">
        <f t="shared" si="1112"/>
        <v>0</v>
      </c>
      <c r="S6465" s="3">
        <f t="shared" si="1108"/>
        <v>0</v>
      </c>
      <c r="T6465" s="3">
        <f>(0.5*(1-COS(RADIANS(90-$X$3)))*(D6465+E6465)*'PV model'!$B$4)</f>
        <v>0</v>
      </c>
      <c r="U6465" s="3">
        <f t="shared" si="1113"/>
        <v>0</v>
      </c>
      <c r="V6465" s="3">
        <f>('PV model'!$B$13*(U6465/1000)*(1-'PV model'!$B$14*((20+C6465)-25))*'PV model'!$B$10)/'PV model'!$B$12</f>
        <v>0</v>
      </c>
    </row>
    <row r="6466" spans="1:22" x14ac:dyDescent="0.2">
      <c r="A6466" s="10">
        <f t="shared" si="1116"/>
        <v>270</v>
      </c>
      <c r="B6466" s="10">
        <f t="shared" si="1114"/>
        <v>5</v>
      </c>
      <c r="C6466" s="23">
        <v>11</v>
      </c>
      <c r="D6466" s="24">
        <v>0</v>
      </c>
      <c r="E6466" s="24">
        <v>0</v>
      </c>
      <c r="F6466" s="48"/>
      <c r="G6466" s="48"/>
      <c r="H6466" s="1">
        <f t="shared" si="1115"/>
        <v>-2.6160254830362448</v>
      </c>
      <c r="I6466" s="1">
        <f t="shared" si="1109"/>
        <v>10.01688791845282</v>
      </c>
      <c r="J6466" s="4">
        <f>B6466+('PV model'!$B$3/15)+(I6466/60)</f>
        <v>4.890281465307547</v>
      </c>
      <c r="K6466" s="2">
        <f t="shared" si="1110"/>
        <v>106.6457780203868</v>
      </c>
      <c r="L6466" s="2">
        <f>DEGREES(ASIN((((COS(RADIANS('PV model'!$B$2))*COS(RADIANS(H6466))*COS(RADIANS(K6466)))+(SIN(RADIANS('PV model'!$B$2))*SIN(RADIANS(H6466)))))))</f>
        <v>-11.519142196863353</v>
      </c>
      <c r="M6466" s="3">
        <f t="shared" si="1106"/>
        <v>0</v>
      </c>
      <c r="N6466" s="2">
        <f t="shared" si="1111"/>
        <v>77.625988117263844</v>
      </c>
      <c r="O6466" s="2">
        <f>IF('PV model'!$B$2&gt;0, 180-N6466,IF('PV model'!$B$2&lt;0,0-N6466,N6466))</f>
        <v>102.37401188273616</v>
      </c>
      <c r="P6466" s="2">
        <f>ABS(O6466-'PV model'!$B$5)</f>
        <v>102.62598811726384</v>
      </c>
      <c r="Q6466" s="3">
        <f t="shared" si="1107"/>
        <v>101.51914219686336</v>
      </c>
      <c r="R6466" s="3">
        <f t="shared" si="1112"/>
        <v>0</v>
      </c>
      <c r="S6466" s="3">
        <f t="shared" si="1108"/>
        <v>0</v>
      </c>
      <c r="T6466" s="3">
        <f>(0.5*(1-COS(RADIANS(90-$X$3)))*(D6466+E6466)*'PV model'!$B$4)</f>
        <v>0</v>
      </c>
      <c r="U6466" s="3">
        <f t="shared" si="1113"/>
        <v>0</v>
      </c>
      <c r="V6466" s="3">
        <f>('PV model'!$B$13*(U6466/1000)*(1-'PV model'!$B$14*((20+C6466)-25))*'PV model'!$B$10)/'PV model'!$B$12</f>
        <v>0</v>
      </c>
    </row>
    <row r="6467" spans="1:22" x14ac:dyDescent="0.2">
      <c r="A6467" s="10">
        <f t="shared" si="1116"/>
        <v>270</v>
      </c>
      <c r="B6467" s="10">
        <f t="shared" si="1114"/>
        <v>6</v>
      </c>
      <c r="C6467" s="23">
        <v>10.5</v>
      </c>
      <c r="D6467" s="24">
        <v>0</v>
      </c>
      <c r="E6467" s="24">
        <v>0</v>
      </c>
      <c r="F6467" s="48"/>
      <c r="G6467" s="48"/>
      <c r="H6467" s="1">
        <f t="shared" si="1115"/>
        <v>-2.6160254830362448</v>
      </c>
      <c r="I6467" s="1">
        <f t="shared" si="1109"/>
        <v>10.01688791845282</v>
      </c>
      <c r="J6467" s="4">
        <f>B6467+('PV model'!$B$3/15)+(I6467/60)</f>
        <v>5.890281465307547</v>
      </c>
      <c r="K6467" s="2">
        <f t="shared" si="1110"/>
        <v>91.6457780203868</v>
      </c>
      <c r="L6467" s="2">
        <f>DEGREES(ASIN((((COS(RADIANS('PV model'!$B$2))*COS(RADIANS(H6467))*COS(RADIANS(K6467)))+(SIN(RADIANS('PV model'!$B$2))*SIN(RADIANS(H6467)))))))</f>
        <v>-3.0877599416393715</v>
      </c>
      <c r="M6467" s="3">
        <f t="shared" si="1106"/>
        <v>0</v>
      </c>
      <c r="N6467" s="2">
        <f t="shared" si="1111"/>
        <v>89.873326559413741</v>
      </c>
      <c r="O6467" s="2">
        <f>IF('PV model'!$B$2&gt;0, 180-N6467,IF('PV model'!$B$2&lt;0,0-N6467,N6467))</f>
        <v>90.126673440586259</v>
      </c>
      <c r="P6467" s="2">
        <f>ABS(O6467-'PV model'!$B$5)</f>
        <v>114.87332655941374</v>
      </c>
      <c r="Q6467" s="3">
        <f t="shared" si="1107"/>
        <v>93.087759941639376</v>
      </c>
      <c r="R6467" s="3">
        <f t="shared" si="1112"/>
        <v>0</v>
      </c>
      <c r="S6467" s="3">
        <f t="shared" si="1108"/>
        <v>0</v>
      </c>
      <c r="T6467" s="3">
        <f>(0.5*(1-COS(RADIANS(90-$X$3)))*(D6467+E6467)*'PV model'!$B$4)</f>
        <v>0</v>
      </c>
      <c r="U6467" s="3">
        <f t="shared" si="1113"/>
        <v>0</v>
      </c>
      <c r="V6467" s="3">
        <f>('PV model'!$B$13*(U6467/1000)*(1-'PV model'!$B$14*((20+C6467)-25))*'PV model'!$B$10)/'PV model'!$B$12</f>
        <v>0</v>
      </c>
    </row>
    <row r="6468" spans="1:22" x14ac:dyDescent="0.2">
      <c r="A6468" s="10">
        <f t="shared" si="1116"/>
        <v>270</v>
      </c>
      <c r="B6468" s="10">
        <f t="shared" si="1114"/>
        <v>7</v>
      </c>
      <c r="C6468" s="23">
        <v>10.8</v>
      </c>
      <c r="D6468" s="24">
        <v>0</v>
      </c>
      <c r="E6468" s="24">
        <v>2.6460000000000004</v>
      </c>
      <c r="F6468" s="48"/>
      <c r="G6468" s="48"/>
      <c r="H6468" s="1">
        <f t="shared" si="1115"/>
        <v>-2.6160254830362448</v>
      </c>
      <c r="I6468" s="1">
        <f t="shared" si="1109"/>
        <v>10.01688791845282</v>
      </c>
      <c r="J6468" s="4">
        <f>B6468+('PV model'!$B$3/15)+(I6468/60)</f>
        <v>6.890281465307547</v>
      </c>
      <c r="K6468" s="2">
        <f t="shared" si="1110"/>
        <v>76.6457780203868</v>
      </c>
      <c r="L6468" s="2">
        <f>DEGREES(ASIN((((COS(RADIANS('PV model'!$B$2))*COS(RADIANS(H6468))*COS(RADIANS(K6468)))+(SIN(RADIANS('PV model'!$B$2))*SIN(RADIANS(H6468)))))))</f>
        <v>5.3403479579057462</v>
      </c>
      <c r="M6468" s="3">
        <f t="shared" si="1106"/>
        <v>5.3403479579057462</v>
      </c>
      <c r="N6468" s="2">
        <f t="shared" si="1111"/>
        <v>77.470376583532939</v>
      </c>
      <c r="O6468" s="2">
        <f>IF('PV model'!$B$2&gt;0, 180-N6468,IF('PV model'!$B$2&lt;0,0-N6468,N6468))</f>
        <v>102.52962341646706</v>
      </c>
      <c r="P6468" s="2">
        <f>ABS(O6468-'PV model'!$B$5)</f>
        <v>102.47037658353294</v>
      </c>
      <c r="Q6468" s="3">
        <f t="shared" si="1107"/>
        <v>84.659652042094265</v>
      </c>
      <c r="R6468" s="3">
        <f t="shared" si="1112"/>
        <v>0</v>
      </c>
      <c r="S6468" s="3">
        <f t="shared" si="1108"/>
        <v>2.6460000000000004</v>
      </c>
      <c r="T6468" s="3">
        <f>(0.5*(1-COS(RADIANS(90-$X$3)))*(D6468+E6468)*'PV model'!$B$4)</f>
        <v>0</v>
      </c>
      <c r="U6468" s="3">
        <f t="shared" si="1113"/>
        <v>2.6460000000000004</v>
      </c>
      <c r="V6468" s="3">
        <f>('PV model'!$B$13*(U6468/1000)*(1-'PV model'!$B$14*((20+C6468)-25))*'PV model'!$B$10)/'PV model'!$B$12</f>
        <v>0.25835789548800003</v>
      </c>
    </row>
    <row r="6469" spans="1:22" x14ac:dyDescent="0.2">
      <c r="A6469" s="10">
        <f t="shared" si="1116"/>
        <v>270</v>
      </c>
      <c r="B6469" s="10">
        <f t="shared" si="1114"/>
        <v>8</v>
      </c>
      <c r="C6469" s="23">
        <v>11</v>
      </c>
      <c r="D6469" s="24">
        <v>0</v>
      </c>
      <c r="E6469" s="24">
        <v>22.931999999999999</v>
      </c>
      <c r="F6469" s="48"/>
      <c r="G6469" s="48"/>
      <c r="H6469" s="1">
        <f t="shared" si="1115"/>
        <v>-2.6160254830362448</v>
      </c>
      <c r="I6469" s="1">
        <f t="shared" si="1109"/>
        <v>10.01688791845282</v>
      </c>
      <c r="J6469" s="4">
        <f>B6469+('PV model'!$B$3/15)+(I6469/60)</f>
        <v>7.890281465307547</v>
      </c>
      <c r="K6469" s="2">
        <f t="shared" si="1110"/>
        <v>61.645778020386793</v>
      </c>
      <c r="L6469" s="2">
        <f>DEGREES(ASIN((((COS(RADIANS('PV model'!$B$2))*COS(RADIANS(H6469))*COS(RADIANS(K6469)))+(SIN(RADIANS('PV model'!$B$2))*SIN(RADIANS(H6469)))))))</f>
        <v>13.362013890583817</v>
      </c>
      <c r="M6469" s="3">
        <f t="shared" si="1106"/>
        <v>13.362013890583817</v>
      </c>
      <c r="N6469" s="2">
        <f t="shared" si="1111"/>
        <v>64.631567603384454</v>
      </c>
      <c r="O6469" s="2">
        <f>IF('PV model'!$B$2&gt;0, 180-N6469,IF('PV model'!$B$2&lt;0,0-N6469,N6469))</f>
        <v>115.36843239661555</v>
      </c>
      <c r="P6469" s="2">
        <f>ABS(O6469-'PV model'!$B$5)</f>
        <v>89.631567603384454</v>
      </c>
      <c r="Q6469" s="3">
        <f t="shared" si="1107"/>
        <v>76.63798610941619</v>
      </c>
      <c r="R6469" s="3">
        <f t="shared" si="1112"/>
        <v>0</v>
      </c>
      <c r="S6469" s="3">
        <f t="shared" si="1108"/>
        <v>22.931999999999999</v>
      </c>
      <c r="T6469" s="3">
        <f>(0.5*(1-COS(RADIANS(90-$X$3)))*(D6469+E6469)*'PV model'!$B$4)</f>
        <v>0</v>
      </c>
      <c r="U6469" s="3">
        <f t="shared" si="1113"/>
        <v>22.931999999999999</v>
      </c>
      <c r="V6469" s="3">
        <f>('PV model'!$B$13*(U6469/1000)*(1-'PV model'!$B$14*((20+C6469)-25))*'PV model'!$B$10)/'PV model'!$B$12</f>
        <v>2.2372679347199997</v>
      </c>
    </row>
    <row r="6470" spans="1:22" x14ac:dyDescent="0.2">
      <c r="A6470" s="10">
        <f t="shared" si="1116"/>
        <v>270</v>
      </c>
      <c r="B6470" s="10">
        <f t="shared" si="1114"/>
        <v>9</v>
      </c>
      <c r="C6470" s="23">
        <v>10.9</v>
      </c>
      <c r="D6470" s="24">
        <v>0</v>
      </c>
      <c r="E6470" s="24">
        <v>55.566000000000003</v>
      </c>
      <c r="F6470" s="48"/>
      <c r="G6470" s="48"/>
      <c r="H6470" s="1">
        <f t="shared" si="1115"/>
        <v>-2.6160254830362448</v>
      </c>
      <c r="I6470" s="1">
        <f t="shared" si="1109"/>
        <v>10.01688791845282</v>
      </c>
      <c r="J6470" s="4">
        <f>B6470+('PV model'!$B$3/15)+(I6470/60)</f>
        <v>8.890281465307547</v>
      </c>
      <c r="K6470" s="2">
        <f t="shared" si="1110"/>
        <v>46.645778020386793</v>
      </c>
      <c r="L6470" s="2">
        <f>DEGREES(ASIN((((COS(RADIANS('PV model'!$B$2))*COS(RADIANS(H6470))*COS(RADIANS(K6470)))+(SIN(RADIANS('PV model'!$B$2))*SIN(RADIANS(H6470)))))))</f>
        <v>20.537563287891828</v>
      </c>
      <c r="M6470" s="3">
        <f t="shared" ref="M6470:M6533" si="1117">IF(L6470&gt;0, L6470, 0)</f>
        <v>20.537563287891828</v>
      </c>
      <c r="N6470" s="2">
        <f t="shared" si="1111"/>
        <v>50.865366814476836</v>
      </c>
      <c r="O6470" s="2">
        <f>IF('PV model'!$B$2&gt;0, 180-N6470,IF('PV model'!$B$2&lt;0,0-N6470,N6470))</f>
        <v>129.13463318552317</v>
      </c>
      <c r="P6470" s="2">
        <f>ABS(O6470-'PV model'!$B$5)</f>
        <v>75.865366814476829</v>
      </c>
      <c r="Q6470" s="3">
        <f t="shared" ref="Q6470:Q6533" si="1118">DEGREES(ACOS((SIN(RADIANS(L6470))*COS(RADIANS(90-$X$3))+COS(RADIANS(L6470))*COS(RADIANS(P6470))*SIN(RADIANS(90-$X$3)))))</f>
        <v>69.462436712108172</v>
      </c>
      <c r="R6470" s="3">
        <f t="shared" si="1112"/>
        <v>0</v>
      </c>
      <c r="S6470" s="3">
        <f t="shared" ref="S6470:S6533" si="1119">IF($Z$3=TRUE, IF(E6470=0,0,E6470*(0.5*(1+COS(RADIANS(90-$X$3))*(1+(1-(E6470^2/(D6470+E6470)^2))*(SIN(RADIANS(0.5*$X$3))^3)))*(1+(1-(E6470^2/(D6470+E6470)^2))*(COS(RADIANS(Q6470))^2)*(SIN(RADIANS(90-L6470))^3)))), IF(E6470=0,0,E6470*(0.5*(1+COS(RADIANS(90-$X$3))))))</f>
        <v>55.566000000000003</v>
      </c>
      <c r="T6470" s="3">
        <f>(0.5*(1-COS(RADIANS(90-$X$3)))*(D6470+E6470)*'PV model'!$B$4)</f>
        <v>0</v>
      </c>
      <c r="U6470" s="3">
        <f t="shared" si="1113"/>
        <v>55.566000000000003</v>
      </c>
      <c r="V6470" s="3">
        <f>('PV model'!$B$13*(U6470/1000)*(1-'PV model'!$B$14*((20+C6470)-25))*'PV model'!$B$10)/'PV model'!$B$12</f>
        <v>5.4232940543040007</v>
      </c>
    </row>
    <row r="6471" spans="1:22" x14ac:dyDescent="0.2">
      <c r="A6471" s="10">
        <f t="shared" si="1116"/>
        <v>270</v>
      </c>
      <c r="B6471" s="10">
        <f t="shared" si="1114"/>
        <v>10</v>
      </c>
      <c r="C6471" s="23">
        <v>11.3</v>
      </c>
      <c r="D6471" s="24">
        <v>110.0001</v>
      </c>
      <c r="E6471" s="24">
        <v>131.41800000000001</v>
      </c>
      <c r="F6471" s="48"/>
      <c r="G6471" s="48"/>
      <c r="H6471" s="1">
        <f t="shared" si="1115"/>
        <v>-2.6160254830362448</v>
      </c>
      <c r="I6471" s="1">
        <f t="shared" ref="I6471:I6534" si="1120">9.87*SIN(RADIANS(1.978*A6471-160.22))-7.53*COS(RADIANS(0.989*A6471-80.11))-1.5*SIN((RADIANS(0.989*A6471-80.11)))</f>
        <v>10.01688791845282</v>
      </c>
      <c r="J6471" s="4">
        <f>B6471+('PV model'!$B$3/15)+(I6471/60)</f>
        <v>9.890281465307547</v>
      </c>
      <c r="K6471" s="2">
        <f t="shared" ref="K6471:K6534" si="1121">15*(12-J6471)</f>
        <v>31.645778020386793</v>
      </c>
      <c r="L6471" s="2">
        <f>DEGREES(ASIN((((COS(RADIANS('PV model'!$B$2))*COS(RADIANS(H6471))*COS(RADIANS(K6471)))+(SIN(RADIANS('PV model'!$B$2))*SIN(RADIANS(H6471)))))))</f>
        <v>26.363760805126994</v>
      </c>
      <c r="M6471" s="3">
        <f t="shared" si="1117"/>
        <v>26.363760805126994</v>
      </c>
      <c r="N6471" s="2">
        <f t="shared" ref="N6471:N6534" si="1122">DEGREES(ASIN((COS(RADIANS(H6471))*SIN(RADIANS(K6471)))/COS(RADIANS(L6471))))</f>
        <v>35.80012563591724</v>
      </c>
      <c r="O6471" s="2">
        <f>IF('PV model'!$B$2&gt;0, 180-N6471,IF('PV model'!$B$2&lt;0,0-N6471,N6471))</f>
        <v>144.19987436408275</v>
      </c>
      <c r="P6471" s="2">
        <f>ABS(O6471-'PV model'!$B$5)</f>
        <v>60.800125635917254</v>
      </c>
      <c r="Q6471" s="3">
        <f t="shared" si="1118"/>
        <v>63.636239194873006</v>
      </c>
      <c r="R6471" s="3">
        <f t="shared" ref="R6471:R6534" si="1123">IF(D6471=0,0,D6471*COS(RADIANS(Q6471))/SIN(RADIANS(L6471)))</f>
        <v>110.00010000000002</v>
      </c>
      <c r="S6471" s="3">
        <f t="shared" si="1119"/>
        <v>162.51434222430592</v>
      </c>
      <c r="T6471" s="3">
        <f>(0.5*(1-COS(RADIANS(90-$X$3)))*(D6471+E6471)*'PV model'!$B$4)</f>
        <v>0</v>
      </c>
      <c r="U6471" s="3">
        <f t="shared" ref="U6471:U6534" si="1124">R6471+S6471+T6471</f>
        <v>272.51444222430592</v>
      </c>
      <c r="V6471" s="3">
        <f>('PV model'!$B$13*(U6471/1000)*(1-'PV model'!$B$14*((20+C6471)-25))*'PV model'!$B$10)/'PV model'!$B$12</f>
        <v>26.554081944894133</v>
      </c>
    </row>
    <row r="6472" spans="1:22" x14ac:dyDescent="0.2">
      <c r="A6472" s="10">
        <f t="shared" si="1116"/>
        <v>270</v>
      </c>
      <c r="B6472" s="10">
        <f t="shared" ref="B6472:B6535" si="1125">IF(B6471&lt;24,B6471+1,1)</f>
        <v>11</v>
      </c>
      <c r="C6472" s="23">
        <v>11.9</v>
      </c>
      <c r="D6472" s="24">
        <v>0</v>
      </c>
      <c r="E6472" s="24">
        <v>112.896</v>
      </c>
      <c r="F6472" s="48"/>
      <c r="G6472" s="48"/>
      <c r="H6472" s="1">
        <f t="shared" ref="H6472:H6535" si="1126">(23.465*SIN(RADIANS(280.1+0.9863*A6472)))</f>
        <v>-2.6160254830362448</v>
      </c>
      <c r="I6472" s="1">
        <f t="shared" si="1120"/>
        <v>10.01688791845282</v>
      </c>
      <c r="J6472" s="4">
        <f>B6472+('PV model'!$B$3/15)+(I6472/60)</f>
        <v>10.890281465307547</v>
      </c>
      <c r="K6472" s="2">
        <f t="shared" si="1121"/>
        <v>16.645778020386793</v>
      </c>
      <c r="L6472" s="2">
        <f>DEGREES(ASIN((((COS(RADIANS('PV model'!$B$2))*COS(RADIANS(H6472))*COS(RADIANS(K6472)))+(SIN(RADIANS('PV model'!$B$2))*SIN(RADIANS(H6472)))))))</f>
        <v>30.297488763172801</v>
      </c>
      <c r="M6472" s="3">
        <f t="shared" si="1117"/>
        <v>30.297488763172801</v>
      </c>
      <c r="N6472" s="2">
        <f t="shared" si="1122"/>
        <v>19.355094850627648</v>
      </c>
      <c r="O6472" s="2">
        <f>IF('PV model'!$B$2&gt;0, 180-N6472,IF('PV model'!$B$2&lt;0,0-N6472,N6472))</f>
        <v>160.64490514937236</v>
      </c>
      <c r="P6472" s="2">
        <f>ABS(O6472-'PV model'!$B$5)</f>
        <v>44.355094850627637</v>
      </c>
      <c r="Q6472" s="3">
        <f t="shared" si="1118"/>
        <v>59.702511236827199</v>
      </c>
      <c r="R6472" s="3">
        <f t="shared" si="1123"/>
        <v>0</v>
      </c>
      <c r="S6472" s="3">
        <f t="shared" si="1119"/>
        <v>112.896</v>
      </c>
      <c r="T6472" s="3">
        <f>(0.5*(1-COS(RADIANS(90-$X$3)))*(D6472+E6472)*'PV model'!$B$4)</f>
        <v>0</v>
      </c>
      <c r="U6472" s="3">
        <f t="shared" si="1124"/>
        <v>112.896</v>
      </c>
      <c r="V6472" s="3">
        <f>('PV model'!$B$13*(U6472/1000)*(1-'PV model'!$B$14*((20+C6472)-25))*'PV model'!$B$10)/'PV model'!$B$12</f>
        <v>10.973615837183999</v>
      </c>
    </row>
    <row r="6473" spans="1:22" x14ac:dyDescent="0.2">
      <c r="A6473" s="10">
        <f t="shared" si="1116"/>
        <v>270</v>
      </c>
      <c r="B6473" s="10">
        <f t="shared" si="1125"/>
        <v>12</v>
      </c>
      <c r="C6473" s="23">
        <v>11.9</v>
      </c>
      <c r="D6473" s="24">
        <v>93.163350000000008</v>
      </c>
      <c r="E6473" s="24">
        <v>201.97800000000001</v>
      </c>
      <c r="F6473" s="48"/>
      <c r="G6473" s="48"/>
      <c r="H6473" s="1">
        <f t="shared" si="1126"/>
        <v>-2.6160254830362448</v>
      </c>
      <c r="I6473" s="1">
        <f t="shared" si="1120"/>
        <v>10.01688791845282</v>
      </c>
      <c r="J6473" s="4">
        <f>B6473+('PV model'!$B$3/15)+(I6473/60)</f>
        <v>11.890281465307547</v>
      </c>
      <c r="K6473" s="2">
        <f t="shared" si="1121"/>
        <v>1.6457780203867944</v>
      </c>
      <c r="L6473" s="2">
        <f>DEGREES(ASIN((((COS(RADIANS('PV model'!$B$2))*COS(RADIANS(H6473))*COS(RADIANS(K6473)))+(SIN(RADIANS('PV model'!$B$2))*SIN(RADIANS(H6473)))))))</f>
        <v>31.868226375696953</v>
      </c>
      <c r="M6473" s="3">
        <f t="shared" si="1117"/>
        <v>31.868226375696953</v>
      </c>
      <c r="N6473" s="2">
        <f t="shared" si="1122"/>
        <v>1.9359686200005755</v>
      </c>
      <c r="O6473" s="2">
        <f>IF('PV model'!$B$2&gt;0, 180-N6473,IF('PV model'!$B$2&lt;0,0-N6473,N6473))</f>
        <v>178.06403137999942</v>
      </c>
      <c r="P6473" s="2">
        <f>ABS(O6473-'PV model'!$B$5)</f>
        <v>26.93596862000058</v>
      </c>
      <c r="Q6473" s="3">
        <f t="shared" si="1118"/>
        <v>58.131773624303051</v>
      </c>
      <c r="R6473" s="3">
        <f t="shared" si="1123"/>
        <v>93.163350000000008</v>
      </c>
      <c r="S6473" s="3">
        <f t="shared" si="1119"/>
        <v>241.02025694354293</v>
      </c>
      <c r="T6473" s="3">
        <f>(0.5*(1-COS(RADIANS(90-$X$3)))*(D6473+E6473)*'PV model'!$B$4)</f>
        <v>0</v>
      </c>
      <c r="U6473" s="3">
        <f t="shared" si="1124"/>
        <v>334.18360694354294</v>
      </c>
      <c r="V6473" s="3">
        <f>('PV model'!$B$13*(U6473/1000)*(1-'PV model'!$B$14*((20+C6473)-25))*'PV model'!$B$10)/'PV model'!$B$12</f>
        <v>32.483015533614441</v>
      </c>
    </row>
    <row r="6474" spans="1:22" x14ac:dyDescent="0.2">
      <c r="A6474" s="10">
        <f t="shared" si="1116"/>
        <v>270</v>
      </c>
      <c r="B6474" s="10">
        <f t="shared" si="1125"/>
        <v>13</v>
      </c>
      <c r="C6474" s="23">
        <v>12.8</v>
      </c>
      <c r="D6474" s="24">
        <v>0</v>
      </c>
      <c r="E6474" s="24">
        <v>130.536</v>
      </c>
      <c r="F6474" s="48"/>
      <c r="G6474" s="48"/>
      <c r="H6474" s="1">
        <f t="shared" si="1126"/>
        <v>-2.6160254830362448</v>
      </c>
      <c r="I6474" s="1">
        <f t="shared" si="1120"/>
        <v>10.01688791845282</v>
      </c>
      <c r="J6474" s="4">
        <f>B6474+('PV model'!$B$3/15)+(I6474/60)</f>
        <v>12.890281465307547</v>
      </c>
      <c r="K6474" s="2">
        <f t="shared" si="1121"/>
        <v>-13.354221979613206</v>
      </c>
      <c r="L6474" s="2">
        <f>DEGREES(ASIN((((COS(RADIANS('PV model'!$B$2))*COS(RADIANS(H6474))*COS(RADIANS(K6474)))+(SIN(RADIANS('PV model'!$B$2))*SIN(RADIANS(H6474)))))))</f>
        <v>30.85729840617433</v>
      </c>
      <c r="M6474" s="3">
        <f t="shared" si="1117"/>
        <v>30.85729840617433</v>
      </c>
      <c r="N6474" s="2">
        <f t="shared" si="1122"/>
        <v>-15.591433442647748</v>
      </c>
      <c r="O6474" s="2">
        <f>IF('PV model'!$B$2&gt;0, 180-N6474,IF('PV model'!$B$2&lt;0,0-N6474,N6474))</f>
        <v>195.59143344264774</v>
      </c>
      <c r="P6474" s="2">
        <f>ABS(O6474-'PV model'!$B$5)</f>
        <v>9.408566557352259</v>
      </c>
      <c r="Q6474" s="3">
        <f t="shared" si="1118"/>
        <v>59.14270159382567</v>
      </c>
      <c r="R6474" s="3">
        <f t="shared" si="1123"/>
        <v>0</v>
      </c>
      <c r="S6474" s="3">
        <f t="shared" si="1119"/>
        <v>130.536</v>
      </c>
      <c r="T6474" s="3">
        <f>(0.5*(1-COS(RADIANS(90-$X$3)))*(D6474+E6474)*'PV model'!$B$4)</f>
        <v>0</v>
      </c>
      <c r="U6474" s="3">
        <f t="shared" si="1124"/>
        <v>130.536</v>
      </c>
      <c r="V6474" s="3">
        <f>('PV model'!$B$13*(U6474/1000)*(1-'PV model'!$B$14*((20+C6474)-25))*'PV model'!$B$10)/'PV model'!$B$12</f>
        <v>12.641269148928</v>
      </c>
    </row>
    <row r="6475" spans="1:22" x14ac:dyDescent="0.2">
      <c r="A6475" s="10">
        <f t="shared" si="1116"/>
        <v>270</v>
      </c>
      <c r="B6475" s="10">
        <f t="shared" si="1125"/>
        <v>14</v>
      </c>
      <c r="C6475" s="23">
        <v>13.2</v>
      </c>
      <c r="D6475" s="24">
        <v>92.040900000000008</v>
      </c>
      <c r="E6475" s="24">
        <v>192.27600000000001</v>
      </c>
      <c r="F6475" s="48"/>
      <c r="G6475" s="48"/>
      <c r="H6475" s="1">
        <f t="shared" si="1126"/>
        <v>-2.6160254830362448</v>
      </c>
      <c r="I6475" s="1">
        <f t="shared" si="1120"/>
        <v>10.01688791845282</v>
      </c>
      <c r="J6475" s="4">
        <f>B6475+('PV model'!$B$3/15)+(I6475/60)</f>
        <v>13.890281465307547</v>
      </c>
      <c r="K6475" s="2">
        <f t="shared" si="1121"/>
        <v>-28.354221979613207</v>
      </c>
      <c r="L6475" s="2">
        <f>DEGREES(ASIN((((COS(RADIANS('PV model'!$B$2))*COS(RADIANS(H6475))*COS(RADIANS(K6475)))+(SIN(RADIANS('PV model'!$B$2))*SIN(RADIANS(H6475)))))))</f>
        <v>27.407691317734798</v>
      </c>
      <c r="M6475" s="3">
        <f t="shared" si="1117"/>
        <v>27.407691317734798</v>
      </c>
      <c r="N6475" s="2">
        <f t="shared" si="1122"/>
        <v>-32.304052533153495</v>
      </c>
      <c r="O6475" s="2">
        <f>IF('PV model'!$B$2&gt;0, 180-N6475,IF('PV model'!$B$2&lt;0,0-N6475,N6475))</f>
        <v>212.30405253315348</v>
      </c>
      <c r="P6475" s="2">
        <f>ABS(O6475-'PV model'!$B$5)</f>
        <v>7.3040525331534809</v>
      </c>
      <c r="Q6475" s="3">
        <f t="shared" si="1118"/>
        <v>62.592308682265205</v>
      </c>
      <c r="R6475" s="3">
        <f t="shared" si="1123"/>
        <v>92.040900000000008</v>
      </c>
      <c r="S6475" s="3">
        <f t="shared" si="1119"/>
        <v>227.67294310123447</v>
      </c>
      <c r="T6475" s="3">
        <f>(0.5*(1-COS(RADIANS(90-$X$3)))*(D6475+E6475)*'PV model'!$B$4)</f>
        <v>0</v>
      </c>
      <c r="U6475" s="3">
        <f t="shared" si="1124"/>
        <v>319.71384310123449</v>
      </c>
      <c r="V6475" s="3">
        <f>('PV model'!$B$13*(U6475/1000)*(1-'PV model'!$B$14*((20+C6475)-25))*'PV model'!$B$10)/'PV model'!$B$12</f>
        <v>30.910353815589492</v>
      </c>
    </row>
    <row r="6476" spans="1:22" x14ac:dyDescent="0.2">
      <c r="A6476" s="10">
        <f t="shared" si="1116"/>
        <v>270</v>
      </c>
      <c r="B6476" s="10">
        <f t="shared" si="1125"/>
        <v>15</v>
      </c>
      <c r="C6476" s="23">
        <v>12.3</v>
      </c>
      <c r="D6476" s="24">
        <v>0</v>
      </c>
      <c r="E6476" s="24">
        <v>99.665999999999997</v>
      </c>
      <c r="F6476" s="48"/>
      <c r="G6476" s="48"/>
      <c r="H6476" s="1">
        <f t="shared" si="1126"/>
        <v>-2.6160254830362448</v>
      </c>
      <c r="I6476" s="1">
        <f t="shared" si="1120"/>
        <v>10.01688791845282</v>
      </c>
      <c r="J6476" s="4">
        <f>B6476+('PV model'!$B$3/15)+(I6476/60)</f>
        <v>14.890281465307547</v>
      </c>
      <c r="K6476" s="2">
        <f t="shared" si="1121"/>
        <v>-43.354221979613207</v>
      </c>
      <c r="L6476" s="2">
        <f>DEGREES(ASIN((((COS(RADIANS('PV model'!$B$2))*COS(RADIANS(H6476))*COS(RADIANS(K6476)))+(SIN(RADIANS('PV model'!$B$2))*SIN(RADIANS(H6476)))))))</f>
        <v>21.950345851966112</v>
      </c>
      <c r="M6476" s="3">
        <f t="shared" si="1117"/>
        <v>21.950345851966112</v>
      </c>
      <c r="N6476" s="2">
        <f t="shared" si="1122"/>
        <v>-47.679577476528316</v>
      </c>
      <c r="O6476" s="2">
        <f>IF('PV model'!$B$2&gt;0, 180-N6476,IF('PV model'!$B$2&lt;0,0-N6476,N6476))</f>
        <v>227.67957747652832</v>
      </c>
      <c r="P6476" s="2">
        <f>ABS(O6476-'PV model'!$B$5)</f>
        <v>22.679577476528323</v>
      </c>
      <c r="Q6476" s="3">
        <f t="shared" si="1118"/>
        <v>68.049654148033895</v>
      </c>
      <c r="R6476" s="3">
        <f t="shared" si="1123"/>
        <v>0</v>
      </c>
      <c r="S6476" s="3">
        <f t="shared" si="1119"/>
        <v>99.665999999999997</v>
      </c>
      <c r="T6476" s="3">
        <f>(0.5*(1-COS(RADIANS(90-$X$3)))*(D6476+E6476)*'PV model'!$B$4)</f>
        <v>0</v>
      </c>
      <c r="U6476" s="3">
        <f t="shared" si="1124"/>
        <v>99.665999999999997</v>
      </c>
      <c r="V6476" s="3">
        <f>('PV model'!$B$13*(U6476/1000)*(1-'PV model'!$B$14*((20+C6476)-25))*'PV model'!$B$10)/'PV model'!$B$12</f>
        <v>9.6717050498879988</v>
      </c>
    </row>
    <row r="6477" spans="1:22" x14ac:dyDescent="0.2">
      <c r="A6477" s="10">
        <f t="shared" si="1116"/>
        <v>270</v>
      </c>
      <c r="B6477" s="10">
        <f t="shared" si="1125"/>
        <v>16</v>
      </c>
      <c r="C6477" s="23">
        <v>12.1</v>
      </c>
      <c r="D6477" s="24">
        <v>0</v>
      </c>
      <c r="E6477" s="24">
        <v>69.677999999999997</v>
      </c>
      <c r="F6477" s="48"/>
      <c r="G6477" s="48"/>
      <c r="H6477" s="1">
        <f t="shared" si="1126"/>
        <v>-2.6160254830362448</v>
      </c>
      <c r="I6477" s="1">
        <f t="shared" si="1120"/>
        <v>10.01688791845282</v>
      </c>
      <c r="J6477" s="4">
        <f>B6477+('PV model'!$B$3/15)+(I6477/60)</f>
        <v>15.890281465307547</v>
      </c>
      <c r="K6477" s="2">
        <f t="shared" si="1121"/>
        <v>-58.354221979613207</v>
      </c>
      <c r="L6477" s="2">
        <f>DEGREES(ASIN((((COS(RADIANS('PV model'!$B$2))*COS(RADIANS(H6477))*COS(RADIANS(K6477)))+(SIN(RADIANS('PV model'!$B$2))*SIN(RADIANS(H6477)))))))</f>
        <v>15.025531225029027</v>
      </c>
      <c r="M6477" s="3">
        <f t="shared" si="1117"/>
        <v>15.025531225029027</v>
      </c>
      <c r="N6477" s="2">
        <f t="shared" si="1122"/>
        <v>-61.705835267789141</v>
      </c>
      <c r="O6477" s="2">
        <f>IF('PV model'!$B$2&gt;0, 180-N6477,IF('PV model'!$B$2&lt;0,0-N6477,N6477))</f>
        <v>241.70583526778915</v>
      </c>
      <c r="P6477" s="2">
        <f>ABS(O6477-'PV model'!$B$5)</f>
        <v>36.705835267789155</v>
      </c>
      <c r="Q6477" s="3">
        <f t="shared" si="1118"/>
        <v>74.974468774970973</v>
      </c>
      <c r="R6477" s="3">
        <f t="shared" si="1123"/>
        <v>0</v>
      </c>
      <c r="S6477" s="3">
        <f t="shared" si="1119"/>
        <v>69.677999999999997</v>
      </c>
      <c r="T6477" s="3">
        <f>(0.5*(1-COS(RADIANS(90-$X$3)))*(D6477+E6477)*'PV model'!$B$4)</f>
        <v>0</v>
      </c>
      <c r="U6477" s="3">
        <f t="shared" si="1124"/>
        <v>69.677999999999997</v>
      </c>
      <c r="V6477" s="3">
        <f>('PV model'!$B$13*(U6477/1000)*(1-'PV model'!$B$14*((20+C6477)-25))*'PV model'!$B$10)/'PV model'!$B$12</f>
        <v>6.7672065142079996</v>
      </c>
    </row>
    <row r="6478" spans="1:22" x14ac:dyDescent="0.2">
      <c r="A6478" s="10">
        <f t="shared" si="1116"/>
        <v>270</v>
      </c>
      <c r="B6478" s="10">
        <f t="shared" si="1125"/>
        <v>17</v>
      </c>
      <c r="C6478" s="23">
        <v>11.9</v>
      </c>
      <c r="D6478" s="24">
        <v>0</v>
      </c>
      <c r="E6478" s="24">
        <v>36.161999999999999</v>
      </c>
      <c r="F6478" s="48"/>
      <c r="G6478" s="48"/>
      <c r="H6478" s="1">
        <f t="shared" si="1126"/>
        <v>-2.6160254830362448</v>
      </c>
      <c r="I6478" s="1">
        <f t="shared" si="1120"/>
        <v>10.01688791845282</v>
      </c>
      <c r="J6478" s="4">
        <f>B6478+('PV model'!$B$3/15)+(I6478/60)</f>
        <v>16.890281465307545</v>
      </c>
      <c r="K6478" s="2">
        <f t="shared" si="1121"/>
        <v>-73.354221979613186</v>
      </c>
      <c r="L6478" s="2">
        <f>DEGREES(ASIN((((COS(RADIANS('PV model'!$B$2))*COS(RADIANS(H6478))*COS(RADIANS(K6478)))+(SIN(RADIANS('PV model'!$B$2))*SIN(RADIANS(H6478)))))))</f>
        <v>7.1498683746523826</v>
      </c>
      <c r="M6478" s="3">
        <f t="shared" si="1117"/>
        <v>7.1498683746523826</v>
      </c>
      <c r="N6478" s="2">
        <f t="shared" si="1122"/>
        <v>-74.708432174097325</v>
      </c>
      <c r="O6478" s="2">
        <f>IF('PV model'!$B$2&gt;0, 180-N6478,IF('PV model'!$B$2&lt;0,0-N6478,N6478))</f>
        <v>254.70843217409731</v>
      </c>
      <c r="P6478" s="2">
        <f>ABS(O6478-'PV model'!$B$5)</f>
        <v>49.708432174097311</v>
      </c>
      <c r="Q6478" s="3">
        <f t="shared" si="1118"/>
        <v>82.850131625347615</v>
      </c>
      <c r="R6478" s="3">
        <f t="shared" si="1123"/>
        <v>0</v>
      </c>
      <c r="S6478" s="3">
        <f t="shared" si="1119"/>
        <v>36.161999999999999</v>
      </c>
      <c r="T6478" s="3">
        <f>(0.5*(1-COS(RADIANS(90-$X$3)))*(D6478+E6478)*'PV model'!$B$4)</f>
        <v>0</v>
      </c>
      <c r="U6478" s="3">
        <f t="shared" si="1124"/>
        <v>36.161999999999999</v>
      </c>
      <c r="V6478" s="3">
        <f>('PV model'!$B$13*(U6478/1000)*(1-'PV model'!$B$14*((20+C6478)-25))*'PV model'!$B$10)/'PV model'!$B$12</f>
        <v>3.5149863228479998</v>
      </c>
    </row>
    <row r="6479" spans="1:22" x14ac:dyDescent="0.2">
      <c r="A6479" s="10">
        <f t="shared" si="1116"/>
        <v>270</v>
      </c>
      <c r="B6479" s="10">
        <f t="shared" si="1125"/>
        <v>18</v>
      </c>
      <c r="C6479" s="23">
        <v>11.8</v>
      </c>
      <c r="D6479" s="24">
        <v>0</v>
      </c>
      <c r="E6479" s="24">
        <v>7.9380000000000006</v>
      </c>
      <c r="F6479" s="48"/>
      <c r="G6479" s="48"/>
      <c r="H6479" s="1">
        <f t="shared" si="1126"/>
        <v>-2.6160254830362448</v>
      </c>
      <c r="I6479" s="1">
        <f t="shared" si="1120"/>
        <v>10.01688791845282</v>
      </c>
      <c r="J6479" s="4">
        <f>B6479+('PV model'!$B$3/15)+(I6479/60)</f>
        <v>17.890281465307545</v>
      </c>
      <c r="K6479" s="2">
        <f t="shared" si="1121"/>
        <v>-88.354221979613186</v>
      </c>
      <c r="L6479" s="2">
        <f>DEGREES(ASIN((((COS(RADIANS('PV model'!$B$2))*COS(RADIANS(H6479))*COS(RADIANS(K6479)))+(SIN(RADIANS('PV model'!$B$2))*SIN(RADIANS(H6479)))))))</f>
        <v>-1.2241998507515499</v>
      </c>
      <c r="M6479" s="3">
        <f t="shared" si="1117"/>
        <v>0</v>
      </c>
      <c r="N6479" s="2">
        <f t="shared" si="1122"/>
        <v>-87.16224517060202</v>
      </c>
      <c r="O6479" s="2">
        <f>IF('PV model'!$B$2&gt;0, 180-N6479,IF('PV model'!$B$2&lt;0,0-N6479,N6479))</f>
        <v>267.16224517060203</v>
      </c>
      <c r="P6479" s="2">
        <f>ABS(O6479-'PV model'!$B$5)</f>
        <v>62.162245170602034</v>
      </c>
      <c r="Q6479" s="3">
        <f t="shared" si="1118"/>
        <v>91.224199850751546</v>
      </c>
      <c r="R6479" s="3">
        <f t="shared" si="1123"/>
        <v>0</v>
      </c>
      <c r="S6479" s="3">
        <f t="shared" si="1119"/>
        <v>7.9380000000000006</v>
      </c>
      <c r="T6479" s="3">
        <f>(0.5*(1-COS(RADIANS(90-$X$3)))*(D6479+E6479)*'PV model'!$B$4)</f>
        <v>0</v>
      </c>
      <c r="U6479" s="3">
        <f t="shared" si="1124"/>
        <v>7.9380000000000006</v>
      </c>
      <c r="V6479" s="3">
        <f>('PV model'!$B$13*(U6479/1000)*(1-'PV model'!$B$14*((20+C6479)-25))*'PV model'!$B$10)/'PV model'!$B$12</f>
        <v>0.771899756544</v>
      </c>
    </row>
    <row r="6480" spans="1:22" x14ac:dyDescent="0.2">
      <c r="A6480" s="10">
        <f t="shared" si="1116"/>
        <v>270</v>
      </c>
      <c r="B6480" s="10">
        <f t="shared" si="1125"/>
        <v>19</v>
      </c>
      <c r="C6480" s="23">
        <v>11.6</v>
      </c>
      <c r="D6480" s="24">
        <v>0</v>
      </c>
      <c r="E6480" s="24">
        <v>0</v>
      </c>
      <c r="F6480" s="48"/>
      <c r="G6480" s="48"/>
      <c r="H6480" s="1">
        <f t="shared" si="1126"/>
        <v>-2.6160254830362448</v>
      </c>
      <c r="I6480" s="1">
        <f t="shared" si="1120"/>
        <v>10.01688791845282</v>
      </c>
      <c r="J6480" s="4">
        <f>B6480+('PV model'!$B$3/15)+(I6480/60)</f>
        <v>18.890281465307545</v>
      </c>
      <c r="K6480" s="2">
        <f t="shared" si="1121"/>
        <v>-103.35422197961319</v>
      </c>
      <c r="L6480" s="2">
        <f>DEGREES(ASIN((((COS(RADIANS('PV model'!$B$2))*COS(RADIANS(H6480))*COS(RADIANS(K6480)))+(SIN(RADIANS('PV model'!$B$2))*SIN(RADIANS(H6480)))))))</f>
        <v>-9.68910526519781</v>
      </c>
      <c r="M6480" s="3">
        <f t="shared" si="1117"/>
        <v>0</v>
      </c>
      <c r="N6480" s="2">
        <f t="shared" si="1122"/>
        <v>-80.40539155762886</v>
      </c>
      <c r="O6480" s="2">
        <f>IF('PV model'!$B$2&gt;0, 180-N6480,IF('PV model'!$B$2&lt;0,0-N6480,N6480))</f>
        <v>260.40539155762883</v>
      </c>
      <c r="P6480" s="2">
        <f>ABS(O6480-'PV model'!$B$5)</f>
        <v>55.405391557628832</v>
      </c>
      <c r="Q6480" s="3">
        <f t="shared" si="1118"/>
        <v>99.68910526519781</v>
      </c>
      <c r="R6480" s="3">
        <f t="shared" si="1123"/>
        <v>0</v>
      </c>
      <c r="S6480" s="3">
        <f t="shared" si="1119"/>
        <v>0</v>
      </c>
      <c r="T6480" s="3">
        <f>(0.5*(1-COS(RADIANS(90-$X$3)))*(D6480+E6480)*'PV model'!$B$4)</f>
        <v>0</v>
      </c>
      <c r="U6480" s="3">
        <f t="shared" si="1124"/>
        <v>0</v>
      </c>
      <c r="V6480" s="3">
        <f>('PV model'!$B$13*(U6480/1000)*(1-'PV model'!$B$14*((20+C6480)-25))*'PV model'!$B$10)/'PV model'!$B$12</f>
        <v>0</v>
      </c>
    </row>
    <row r="6481" spans="1:22" x14ac:dyDescent="0.2">
      <c r="A6481" s="10">
        <f t="shared" si="1116"/>
        <v>270</v>
      </c>
      <c r="B6481" s="10">
        <f t="shared" si="1125"/>
        <v>20</v>
      </c>
      <c r="C6481" s="23">
        <v>11.8</v>
      </c>
      <c r="D6481" s="24">
        <v>0</v>
      </c>
      <c r="E6481" s="24">
        <v>0</v>
      </c>
      <c r="F6481" s="48"/>
      <c r="G6481" s="48"/>
      <c r="H6481" s="1">
        <f t="shared" si="1126"/>
        <v>-2.6160254830362448</v>
      </c>
      <c r="I6481" s="1">
        <f t="shared" si="1120"/>
        <v>10.01688791845282</v>
      </c>
      <c r="J6481" s="4">
        <f>B6481+('PV model'!$B$3/15)+(I6481/60)</f>
        <v>19.890281465307545</v>
      </c>
      <c r="K6481" s="2">
        <f t="shared" si="1121"/>
        <v>-118.35422197961319</v>
      </c>
      <c r="L6481" s="2">
        <f>DEGREES(ASIN((((COS(RADIANS('PV model'!$B$2))*COS(RADIANS(H6481))*COS(RADIANS(K6481)))+(SIN(RADIANS('PV model'!$B$2))*SIN(RADIANS(H6481)))))))</f>
        <v>-17.838384774246311</v>
      </c>
      <c r="M6481" s="3">
        <f t="shared" si="1117"/>
        <v>0</v>
      </c>
      <c r="N6481" s="2">
        <f t="shared" si="1122"/>
        <v>-67.444657758842411</v>
      </c>
      <c r="O6481" s="2">
        <f>IF('PV model'!$B$2&gt;0, 180-N6481,IF('PV model'!$B$2&lt;0,0-N6481,N6481))</f>
        <v>247.44465775884242</v>
      </c>
      <c r="P6481" s="2">
        <f>ABS(O6481-'PV model'!$B$5)</f>
        <v>42.444657758842425</v>
      </c>
      <c r="Q6481" s="3">
        <f t="shared" si="1118"/>
        <v>107.83838477424631</v>
      </c>
      <c r="R6481" s="3">
        <f t="shared" si="1123"/>
        <v>0</v>
      </c>
      <c r="S6481" s="3">
        <f t="shared" si="1119"/>
        <v>0</v>
      </c>
      <c r="T6481" s="3">
        <f>(0.5*(1-COS(RADIANS(90-$X$3)))*(D6481+E6481)*'PV model'!$B$4)</f>
        <v>0</v>
      </c>
      <c r="U6481" s="3">
        <f t="shared" si="1124"/>
        <v>0</v>
      </c>
      <c r="V6481" s="3">
        <f>('PV model'!$B$13*(U6481/1000)*(1-'PV model'!$B$14*((20+C6481)-25))*'PV model'!$B$10)/'PV model'!$B$12</f>
        <v>0</v>
      </c>
    </row>
    <row r="6482" spans="1:22" x14ac:dyDescent="0.2">
      <c r="A6482" s="10">
        <f t="shared" si="1116"/>
        <v>270</v>
      </c>
      <c r="B6482" s="10">
        <f t="shared" si="1125"/>
        <v>21</v>
      </c>
      <c r="C6482" s="23">
        <v>11.7</v>
      </c>
      <c r="D6482" s="24">
        <v>0</v>
      </c>
      <c r="E6482" s="24">
        <v>0</v>
      </c>
      <c r="F6482" s="48"/>
      <c r="G6482" s="48"/>
      <c r="H6482" s="1">
        <f t="shared" si="1126"/>
        <v>-2.6160254830362448</v>
      </c>
      <c r="I6482" s="1">
        <f t="shared" si="1120"/>
        <v>10.01688791845282</v>
      </c>
      <c r="J6482" s="4">
        <f>B6482+('PV model'!$B$3/15)+(I6482/60)</f>
        <v>20.890281465307545</v>
      </c>
      <c r="K6482" s="2">
        <f t="shared" si="1121"/>
        <v>-133.35422197961319</v>
      </c>
      <c r="L6482" s="2">
        <f>DEGREES(ASIN((((COS(RADIANS('PV model'!$B$2))*COS(RADIANS(H6482))*COS(RADIANS(K6482)))+(SIN(RADIANS('PV model'!$B$2))*SIN(RADIANS(H6482)))))))</f>
        <v>-25.217243076582417</v>
      </c>
      <c r="M6482" s="3">
        <f t="shared" si="1117"/>
        <v>0</v>
      </c>
      <c r="N6482" s="2">
        <f t="shared" si="1122"/>
        <v>-53.406114878592746</v>
      </c>
      <c r="O6482" s="2">
        <f>IF('PV model'!$B$2&gt;0, 180-N6482,IF('PV model'!$B$2&lt;0,0-N6482,N6482))</f>
        <v>233.40611487859275</v>
      </c>
      <c r="P6482" s="2">
        <f>ABS(O6482-'PV model'!$B$5)</f>
        <v>28.406114878592746</v>
      </c>
      <c r="Q6482" s="3">
        <f t="shared" si="1118"/>
        <v>115.21724307658241</v>
      </c>
      <c r="R6482" s="3">
        <f t="shared" si="1123"/>
        <v>0</v>
      </c>
      <c r="S6482" s="3">
        <f t="shared" si="1119"/>
        <v>0</v>
      </c>
      <c r="T6482" s="3">
        <f>(0.5*(1-COS(RADIANS(90-$X$3)))*(D6482+E6482)*'PV model'!$B$4)</f>
        <v>0</v>
      </c>
      <c r="U6482" s="3">
        <f t="shared" si="1124"/>
        <v>0</v>
      </c>
      <c r="V6482" s="3">
        <f>('PV model'!$B$13*(U6482/1000)*(1-'PV model'!$B$14*((20+C6482)-25))*'PV model'!$B$10)/'PV model'!$B$12</f>
        <v>0</v>
      </c>
    </row>
    <row r="6483" spans="1:22" x14ac:dyDescent="0.2">
      <c r="A6483" s="10">
        <f t="shared" si="1116"/>
        <v>270</v>
      </c>
      <c r="B6483" s="10">
        <f t="shared" si="1125"/>
        <v>22</v>
      </c>
      <c r="C6483" s="23">
        <v>11.6</v>
      </c>
      <c r="D6483" s="24">
        <v>0</v>
      </c>
      <c r="E6483" s="24">
        <v>0</v>
      </c>
      <c r="F6483" s="48"/>
      <c r="G6483" s="48"/>
      <c r="H6483" s="1">
        <f t="shared" si="1126"/>
        <v>-2.6160254830362448</v>
      </c>
      <c r="I6483" s="1">
        <f t="shared" si="1120"/>
        <v>10.01688791845282</v>
      </c>
      <c r="J6483" s="4">
        <f>B6483+('PV model'!$B$3/15)+(I6483/60)</f>
        <v>21.890281465307545</v>
      </c>
      <c r="K6483" s="2">
        <f t="shared" si="1121"/>
        <v>-148.35422197961319</v>
      </c>
      <c r="L6483" s="2">
        <f>DEGREES(ASIN((((COS(RADIANS('PV model'!$B$2))*COS(RADIANS(H6483))*COS(RADIANS(K6483)))+(SIN(RADIANS('PV model'!$B$2))*SIN(RADIANS(H6483)))))))</f>
        <v>-31.285224520796145</v>
      </c>
      <c r="M6483" s="3">
        <f t="shared" si="1117"/>
        <v>0</v>
      </c>
      <c r="N6483" s="2">
        <f t="shared" si="1122"/>
        <v>-37.828304896493464</v>
      </c>
      <c r="O6483" s="2">
        <f>IF('PV model'!$B$2&gt;0, 180-N6483,IF('PV model'!$B$2&lt;0,0-N6483,N6483))</f>
        <v>217.82830489649348</v>
      </c>
      <c r="P6483" s="2">
        <f>ABS(O6483-'PV model'!$B$5)</f>
        <v>12.828304896493478</v>
      </c>
      <c r="Q6483" s="3">
        <f t="shared" si="1118"/>
        <v>121.28522452079615</v>
      </c>
      <c r="R6483" s="3">
        <f t="shared" si="1123"/>
        <v>0</v>
      </c>
      <c r="S6483" s="3">
        <f t="shared" si="1119"/>
        <v>0</v>
      </c>
      <c r="T6483" s="3">
        <f>(0.5*(1-COS(RADIANS(90-$X$3)))*(D6483+E6483)*'PV model'!$B$4)</f>
        <v>0</v>
      </c>
      <c r="U6483" s="3">
        <f t="shared" si="1124"/>
        <v>0</v>
      </c>
      <c r="V6483" s="3">
        <f>('PV model'!$B$13*(U6483/1000)*(1-'PV model'!$B$14*((20+C6483)-25))*'PV model'!$B$10)/'PV model'!$B$12</f>
        <v>0</v>
      </c>
    </row>
    <row r="6484" spans="1:22" x14ac:dyDescent="0.2">
      <c r="A6484" s="10">
        <f t="shared" si="1116"/>
        <v>270</v>
      </c>
      <c r="B6484" s="10">
        <f t="shared" si="1125"/>
        <v>23</v>
      </c>
      <c r="C6484" s="23">
        <v>11.5</v>
      </c>
      <c r="D6484" s="24">
        <v>0</v>
      </c>
      <c r="E6484" s="24">
        <v>0</v>
      </c>
      <c r="F6484" s="48"/>
      <c r="G6484" s="48"/>
      <c r="H6484" s="1">
        <f t="shared" si="1126"/>
        <v>-2.6160254830362448</v>
      </c>
      <c r="I6484" s="1">
        <f t="shared" si="1120"/>
        <v>10.01688791845282</v>
      </c>
      <c r="J6484" s="4">
        <f>B6484+('PV model'!$B$3/15)+(I6484/60)</f>
        <v>22.890281465307545</v>
      </c>
      <c r="K6484" s="2">
        <f t="shared" si="1121"/>
        <v>-163.35422197961319</v>
      </c>
      <c r="L6484" s="2">
        <f>DEGREES(ASIN((((COS(RADIANS('PV model'!$B$2))*COS(RADIANS(H6484))*COS(RADIANS(K6484)))+(SIN(RADIANS('PV model'!$B$2))*SIN(RADIANS(H6484)))))))</f>
        <v>-35.430849143580204</v>
      </c>
      <c r="M6484" s="3">
        <f t="shared" si="1117"/>
        <v>0</v>
      </c>
      <c r="N6484" s="2">
        <f t="shared" si="1122"/>
        <v>-20.560138361142879</v>
      </c>
      <c r="O6484" s="2">
        <f>IF('PV model'!$B$2&gt;0, 180-N6484,IF('PV model'!$B$2&lt;0,0-N6484,N6484))</f>
        <v>200.56013836114289</v>
      </c>
      <c r="P6484" s="2">
        <f>ABS(O6484-'PV model'!$B$5)</f>
        <v>4.4398616388571099</v>
      </c>
      <c r="Q6484" s="3">
        <f t="shared" si="1118"/>
        <v>125.43084914358019</v>
      </c>
      <c r="R6484" s="3">
        <f t="shared" si="1123"/>
        <v>0</v>
      </c>
      <c r="S6484" s="3">
        <f t="shared" si="1119"/>
        <v>0</v>
      </c>
      <c r="T6484" s="3">
        <f>(0.5*(1-COS(RADIANS(90-$X$3)))*(D6484+E6484)*'PV model'!$B$4)</f>
        <v>0</v>
      </c>
      <c r="U6484" s="3">
        <f t="shared" si="1124"/>
        <v>0</v>
      </c>
      <c r="V6484" s="3">
        <f>('PV model'!$B$13*(U6484/1000)*(1-'PV model'!$B$14*((20+C6484)-25))*'PV model'!$B$10)/'PV model'!$B$12</f>
        <v>0</v>
      </c>
    </row>
    <row r="6485" spans="1:22" x14ac:dyDescent="0.2">
      <c r="A6485" s="10">
        <f t="shared" si="1116"/>
        <v>270</v>
      </c>
      <c r="B6485" s="10">
        <f t="shared" si="1125"/>
        <v>24</v>
      </c>
      <c r="C6485" s="23">
        <v>11.4</v>
      </c>
      <c r="D6485" s="24">
        <v>0</v>
      </c>
      <c r="E6485" s="24">
        <v>0</v>
      </c>
      <c r="F6485" s="48"/>
      <c r="G6485" s="48"/>
      <c r="H6485" s="1">
        <f t="shared" si="1126"/>
        <v>-2.6160254830362448</v>
      </c>
      <c r="I6485" s="1">
        <f t="shared" si="1120"/>
        <v>10.01688791845282</v>
      </c>
      <c r="J6485" s="4">
        <f>B6485+('PV model'!$B$3/15)+(I6485/60)</f>
        <v>23.890281465307545</v>
      </c>
      <c r="K6485" s="2">
        <f t="shared" si="1121"/>
        <v>-178.35422197961319</v>
      </c>
      <c r="L6485" s="2">
        <f>DEGREES(ASIN((((COS(RADIANS('PV model'!$B$2))*COS(RADIANS(H6485))*COS(RADIANS(K6485)))+(SIN(RADIANS('PV model'!$B$2))*SIN(RADIANS(H6485)))))))</f>
        <v>-37.099256658086041</v>
      </c>
      <c r="M6485" s="3">
        <f t="shared" si="1117"/>
        <v>0</v>
      </c>
      <c r="N6485" s="2">
        <f t="shared" si="1122"/>
        <v>-2.0614449532473391</v>
      </c>
      <c r="O6485" s="2">
        <f>IF('PV model'!$B$2&gt;0, 180-N6485,IF('PV model'!$B$2&lt;0,0-N6485,N6485))</f>
        <v>182.06144495324733</v>
      </c>
      <c r="P6485" s="2">
        <f>ABS(O6485-'PV model'!$B$5)</f>
        <v>22.938555046752668</v>
      </c>
      <c r="Q6485" s="3">
        <f t="shared" si="1118"/>
        <v>127.09925665808605</v>
      </c>
      <c r="R6485" s="3">
        <f t="shared" si="1123"/>
        <v>0</v>
      </c>
      <c r="S6485" s="3">
        <f t="shared" si="1119"/>
        <v>0</v>
      </c>
      <c r="T6485" s="3">
        <f>(0.5*(1-COS(RADIANS(90-$X$3)))*(D6485+E6485)*'PV model'!$B$4)</f>
        <v>0</v>
      </c>
      <c r="U6485" s="3">
        <f t="shared" si="1124"/>
        <v>0</v>
      </c>
      <c r="V6485" s="3">
        <f>('PV model'!$B$13*(U6485/1000)*(1-'PV model'!$B$14*((20+C6485)-25))*'PV model'!$B$10)/'PV model'!$B$12</f>
        <v>0</v>
      </c>
    </row>
    <row r="6486" spans="1:22" x14ac:dyDescent="0.2">
      <c r="A6486" s="10">
        <f t="shared" si="1116"/>
        <v>271</v>
      </c>
      <c r="B6486" s="10">
        <f t="shared" si="1125"/>
        <v>1</v>
      </c>
      <c r="C6486" s="23">
        <v>11.2</v>
      </c>
      <c r="D6486" s="24">
        <v>0</v>
      </c>
      <c r="E6486" s="24">
        <v>0</v>
      </c>
      <c r="F6486" s="48"/>
      <c r="G6486" s="48"/>
      <c r="H6486" s="1">
        <f t="shared" si="1126"/>
        <v>-3.0170307420880063</v>
      </c>
      <c r="I6486" s="1">
        <f t="shared" si="1120"/>
        <v>10.355163300183289</v>
      </c>
      <c r="J6486" s="4">
        <f>B6486+('PV model'!$B$3/15)+(I6486/60)</f>
        <v>0.89591938833638818</v>
      </c>
      <c r="K6486" s="2">
        <f t="shared" si="1121"/>
        <v>166.56120917495417</v>
      </c>
      <c r="L6486" s="2">
        <f>DEGREES(ASIN((((COS(RADIANS('PV model'!$B$2))*COS(RADIANS(H6486))*COS(RADIANS(K6486)))+(SIN(RADIANS('PV model'!$B$2))*SIN(RADIANS(H6486)))))))</f>
        <v>-36.406472528081345</v>
      </c>
      <c r="M6486" s="3">
        <f t="shared" si="1117"/>
        <v>0</v>
      </c>
      <c r="N6486" s="2">
        <f t="shared" si="1122"/>
        <v>16.760129593966322</v>
      </c>
      <c r="O6486" s="2">
        <f>IF('PV model'!$B$2&gt;0, 180-N6486,IF('PV model'!$B$2&lt;0,0-N6486,N6486))</f>
        <v>163.23987040603367</v>
      </c>
      <c r="P6486" s="2">
        <f>ABS(O6486-'PV model'!$B$5)</f>
        <v>41.760129593966326</v>
      </c>
      <c r="Q6486" s="3">
        <f t="shared" si="1118"/>
        <v>126.40647252808135</v>
      </c>
      <c r="R6486" s="3">
        <f t="shared" si="1123"/>
        <v>0</v>
      </c>
      <c r="S6486" s="3">
        <f t="shared" si="1119"/>
        <v>0</v>
      </c>
      <c r="T6486" s="3">
        <f>(0.5*(1-COS(RADIANS(90-$X$3)))*(D6486+E6486)*'PV model'!$B$4)</f>
        <v>0</v>
      </c>
      <c r="U6486" s="3">
        <f t="shared" si="1124"/>
        <v>0</v>
      </c>
      <c r="V6486" s="3">
        <f>('PV model'!$B$13*(U6486/1000)*(1-'PV model'!$B$14*((20+C6486)-25))*'PV model'!$B$10)/'PV model'!$B$12</f>
        <v>0</v>
      </c>
    </row>
    <row r="6487" spans="1:22" x14ac:dyDescent="0.2">
      <c r="A6487" s="10">
        <f t="shared" si="1116"/>
        <v>271</v>
      </c>
      <c r="B6487" s="10">
        <f t="shared" si="1125"/>
        <v>2</v>
      </c>
      <c r="C6487" s="23">
        <v>11.2</v>
      </c>
      <c r="D6487" s="24">
        <v>0</v>
      </c>
      <c r="E6487" s="24">
        <v>0</v>
      </c>
      <c r="F6487" s="48"/>
      <c r="G6487" s="48"/>
      <c r="H6487" s="1">
        <f t="shared" si="1126"/>
        <v>-3.0170307420880063</v>
      </c>
      <c r="I6487" s="1">
        <f t="shared" si="1120"/>
        <v>10.355163300183289</v>
      </c>
      <c r="J6487" s="4">
        <f>B6487+('PV model'!$B$3/15)+(I6487/60)</f>
        <v>1.8959193883363883</v>
      </c>
      <c r="K6487" s="2">
        <f t="shared" si="1121"/>
        <v>151.56120917495417</v>
      </c>
      <c r="L6487" s="2">
        <f>DEGREES(ASIN((((COS(RADIANS('PV model'!$B$2))*COS(RADIANS(H6487))*COS(RADIANS(K6487)))+(SIN(RADIANS('PV model'!$B$2))*SIN(RADIANS(H6487)))))))</f>
        <v>-32.734140897648452</v>
      </c>
      <c r="M6487" s="3">
        <f t="shared" si="1117"/>
        <v>0</v>
      </c>
      <c r="N6487" s="2">
        <f t="shared" si="1122"/>
        <v>34.42606539158492</v>
      </c>
      <c r="O6487" s="2">
        <f>IF('PV model'!$B$2&gt;0, 180-N6487,IF('PV model'!$B$2&lt;0,0-N6487,N6487))</f>
        <v>145.57393460841507</v>
      </c>
      <c r="P6487" s="2">
        <f>ABS(O6487-'PV model'!$B$5)</f>
        <v>59.426065391584928</v>
      </c>
      <c r="Q6487" s="3">
        <f t="shared" si="1118"/>
        <v>122.73414089764844</v>
      </c>
      <c r="R6487" s="3">
        <f t="shared" si="1123"/>
        <v>0</v>
      </c>
      <c r="S6487" s="3">
        <f t="shared" si="1119"/>
        <v>0</v>
      </c>
      <c r="T6487" s="3">
        <f>(0.5*(1-COS(RADIANS(90-$X$3)))*(D6487+E6487)*'PV model'!$B$4)</f>
        <v>0</v>
      </c>
      <c r="U6487" s="3">
        <f t="shared" si="1124"/>
        <v>0</v>
      </c>
      <c r="V6487" s="3">
        <f>('PV model'!$B$13*(U6487/1000)*(1-'PV model'!$B$14*((20+C6487)-25))*'PV model'!$B$10)/'PV model'!$B$12</f>
        <v>0</v>
      </c>
    </row>
    <row r="6488" spans="1:22" x14ac:dyDescent="0.2">
      <c r="A6488" s="10">
        <f t="shared" si="1116"/>
        <v>271</v>
      </c>
      <c r="B6488" s="10">
        <f t="shared" si="1125"/>
        <v>3</v>
      </c>
      <c r="C6488" s="23">
        <v>11.7</v>
      </c>
      <c r="D6488" s="24">
        <v>0</v>
      </c>
      <c r="E6488" s="24">
        <v>0</v>
      </c>
      <c r="F6488" s="48"/>
      <c r="G6488" s="48"/>
      <c r="H6488" s="1">
        <f t="shared" si="1126"/>
        <v>-3.0170307420880063</v>
      </c>
      <c r="I6488" s="1">
        <f t="shared" si="1120"/>
        <v>10.355163300183289</v>
      </c>
      <c r="J6488" s="4">
        <f>B6488+('PV model'!$B$3/15)+(I6488/60)</f>
        <v>2.8959193883363881</v>
      </c>
      <c r="K6488" s="2">
        <f t="shared" si="1121"/>
        <v>136.56120917495417</v>
      </c>
      <c r="L6488" s="2">
        <f>DEGREES(ASIN((((COS(RADIANS('PV model'!$B$2))*COS(RADIANS(H6488))*COS(RADIANS(K6488)))+(SIN(RADIANS('PV model'!$B$2))*SIN(RADIANS(H6488)))))))</f>
        <v>-27.005682128631822</v>
      </c>
      <c r="M6488" s="3">
        <f t="shared" si="1117"/>
        <v>0</v>
      </c>
      <c r="N6488" s="2">
        <f t="shared" si="1122"/>
        <v>50.412976074779941</v>
      </c>
      <c r="O6488" s="2">
        <f>IF('PV model'!$B$2&gt;0, 180-N6488,IF('PV model'!$B$2&lt;0,0-N6488,N6488))</f>
        <v>129.58702392522005</v>
      </c>
      <c r="P6488" s="2">
        <f>ABS(O6488-'PV model'!$B$5)</f>
        <v>75.412976074779948</v>
      </c>
      <c r="Q6488" s="3">
        <f t="shared" si="1118"/>
        <v>117.00568212863183</v>
      </c>
      <c r="R6488" s="3">
        <f t="shared" si="1123"/>
        <v>0</v>
      </c>
      <c r="S6488" s="3">
        <f t="shared" si="1119"/>
        <v>0</v>
      </c>
      <c r="T6488" s="3">
        <f>(0.5*(1-COS(RADIANS(90-$X$3)))*(D6488+E6488)*'PV model'!$B$4)</f>
        <v>0</v>
      </c>
      <c r="U6488" s="3">
        <f t="shared" si="1124"/>
        <v>0</v>
      </c>
      <c r="V6488" s="3">
        <f>('PV model'!$B$13*(U6488/1000)*(1-'PV model'!$B$14*((20+C6488)-25))*'PV model'!$B$10)/'PV model'!$B$12</f>
        <v>0</v>
      </c>
    </row>
    <row r="6489" spans="1:22" x14ac:dyDescent="0.2">
      <c r="A6489" s="10">
        <f t="shared" si="1116"/>
        <v>271</v>
      </c>
      <c r="B6489" s="10">
        <f t="shared" si="1125"/>
        <v>4</v>
      </c>
      <c r="C6489" s="23">
        <v>11.5</v>
      </c>
      <c r="D6489" s="24">
        <v>0</v>
      </c>
      <c r="E6489" s="24">
        <v>0</v>
      </c>
      <c r="F6489" s="48"/>
      <c r="G6489" s="48"/>
      <c r="H6489" s="1">
        <f t="shared" si="1126"/>
        <v>-3.0170307420880063</v>
      </c>
      <c r="I6489" s="1">
        <f t="shared" si="1120"/>
        <v>10.355163300183289</v>
      </c>
      <c r="J6489" s="4">
        <f>B6489+('PV model'!$B$3/15)+(I6489/60)</f>
        <v>3.8959193883363881</v>
      </c>
      <c r="K6489" s="2">
        <f t="shared" si="1121"/>
        <v>121.56120917495417</v>
      </c>
      <c r="L6489" s="2">
        <f>DEGREES(ASIN((((COS(RADIANS('PV model'!$B$2))*COS(RADIANS(H6489))*COS(RADIANS(K6489)))+(SIN(RADIANS('PV model'!$B$2))*SIN(RADIANS(H6489)))))))</f>
        <v>-19.841988801293432</v>
      </c>
      <c r="M6489" s="3">
        <f t="shared" si="1117"/>
        <v>0</v>
      </c>
      <c r="N6489" s="2">
        <f t="shared" si="1122"/>
        <v>64.770105910118346</v>
      </c>
      <c r="O6489" s="2">
        <f>IF('PV model'!$B$2&gt;0, 180-N6489,IF('PV model'!$B$2&lt;0,0-N6489,N6489))</f>
        <v>115.22989408988165</v>
      </c>
      <c r="P6489" s="2">
        <f>ABS(O6489-'PV model'!$B$5)</f>
        <v>89.770105910118346</v>
      </c>
      <c r="Q6489" s="3">
        <f t="shared" si="1118"/>
        <v>109.84198880129344</v>
      </c>
      <c r="R6489" s="3">
        <f t="shared" si="1123"/>
        <v>0</v>
      </c>
      <c r="S6489" s="3">
        <f t="shared" si="1119"/>
        <v>0</v>
      </c>
      <c r="T6489" s="3">
        <f>(0.5*(1-COS(RADIANS(90-$X$3)))*(D6489+E6489)*'PV model'!$B$4)</f>
        <v>0</v>
      </c>
      <c r="U6489" s="3">
        <f t="shared" si="1124"/>
        <v>0</v>
      </c>
      <c r="V6489" s="3">
        <f>('PV model'!$B$13*(U6489/1000)*(1-'PV model'!$B$14*((20+C6489)-25))*'PV model'!$B$10)/'PV model'!$B$12</f>
        <v>0</v>
      </c>
    </row>
    <row r="6490" spans="1:22" x14ac:dyDescent="0.2">
      <c r="A6490" s="10">
        <f t="shared" si="1116"/>
        <v>271</v>
      </c>
      <c r="B6490" s="10">
        <f t="shared" si="1125"/>
        <v>5</v>
      </c>
      <c r="C6490" s="23">
        <v>11.2</v>
      </c>
      <c r="D6490" s="24">
        <v>0</v>
      </c>
      <c r="E6490" s="24">
        <v>0</v>
      </c>
      <c r="F6490" s="48"/>
      <c r="G6490" s="48"/>
      <c r="H6490" s="1">
        <f t="shared" si="1126"/>
        <v>-3.0170307420880063</v>
      </c>
      <c r="I6490" s="1">
        <f t="shared" si="1120"/>
        <v>10.355163300183289</v>
      </c>
      <c r="J6490" s="4">
        <f>B6490+('PV model'!$B$3/15)+(I6490/60)</f>
        <v>4.8959193883363881</v>
      </c>
      <c r="K6490" s="2">
        <f t="shared" si="1121"/>
        <v>106.56120917495417</v>
      </c>
      <c r="L6490" s="2">
        <f>DEGREES(ASIN((((COS(RADIANS('PV model'!$B$2))*COS(RADIANS(H6490))*COS(RADIANS(K6490)))+(SIN(RADIANS('PV model'!$B$2))*SIN(RADIANS(H6490)))))))</f>
        <v>-11.806109469359138</v>
      </c>
      <c r="M6490" s="3">
        <f t="shared" si="1117"/>
        <v>0</v>
      </c>
      <c r="N6490" s="2">
        <f t="shared" si="1122"/>
        <v>77.924712672632154</v>
      </c>
      <c r="O6490" s="2">
        <f>IF('PV model'!$B$2&gt;0, 180-N6490,IF('PV model'!$B$2&lt;0,0-N6490,N6490))</f>
        <v>102.07528732736785</v>
      </c>
      <c r="P6490" s="2">
        <f>ABS(O6490-'PV model'!$B$5)</f>
        <v>102.92471267263215</v>
      </c>
      <c r="Q6490" s="3">
        <f t="shared" si="1118"/>
        <v>101.80610946935913</v>
      </c>
      <c r="R6490" s="3">
        <f t="shared" si="1123"/>
        <v>0</v>
      </c>
      <c r="S6490" s="3">
        <f t="shared" si="1119"/>
        <v>0</v>
      </c>
      <c r="T6490" s="3">
        <f>(0.5*(1-COS(RADIANS(90-$X$3)))*(D6490+E6490)*'PV model'!$B$4)</f>
        <v>0</v>
      </c>
      <c r="U6490" s="3">
        <f t="shared" si="1124"/>
        <v>0</v>
      </c>
      <c r="V6490" s="3">
        <f>('PV model'!$B$13*(U6490/1000)*(1-'PV model'!$B$14*((20+C6490)-25))*'PV model'!$B$10)/'PV model'!$B$12</f>
        <v>0</v>
      </c>
    </row>
    <row r="6491" spans="1:22" x14ac:dyDescent="0.2">
      <c r="A6491" s="10">
        <f t="shared" si="1116"/>
        <v>271</v>
      </c>
      <c r="B6491" s="10">
        <f t="shared" si="1125"/>
        <v>6</v>
      </c>
      <c r="C6491" s="23">
        <v>11.4</v>
      </c>
      <c r="D6491" s="24">
        <v>0</v>
      </c>
      <c r="E6491" s="24">
        <v>0</v>
      </c>
      <c r="F6491" s="48"/>
      <c r="G6491" s="48"/>
      <c r="H6491" s="1">
        <f t="shared" si="1126"/>
        <v>-3.0170307420880063</v>
      </c>
      <c r="I6491" s="1">
        <f t="shared" si="1120"/>
        <v>10.355163300183289</v>
      </c>
      <c r="J6491" s="4">
        <f>B6491+('PV model'!$B$3/15)+(I6491/60)</f>
        <v>5.8959193883363881</v>
      </c>
      <c r="K6491" s="2">
        <f t="shared" si="1121"/>
        <v>91.561209174954172</v>
      </c>
      <c r="L6491" s="2">
        <f>DEGREES(ASIN((((COS(RADIANS('PV model'!$B$2))*COS(RADIANS(H6491))*COS(RADIANS(K6491)))+(SIN(RADIANS('PV model'!$B$2))*SIN(RADIANS(H6491)))))))</f>
        <v>-3.3701518567702133</v>
      </c>
      <c r="M6491" s="3">
        <f t="shared" si="1117"/>
        <v>0</v>
      </c>
      <c r="N6491" s="2">
        <f t="shared" si="1122"/>
        <v>89.575878250354165</v>
      </c>
      <c r="O6491" s="2">
        <f>IF('PV model'!$B$2&gt;0, 180-N6491,IF('PV model'!$B$2&lt;0,0-N6491,N6491))</f>
        <v>90.424121749645835</v>
      </c>
      <c r="P6491" s="2">
        <f>ABS(O6491-'PV model'!$B$5)</f>
        <v>114.57587825035417</v>
      </c>
      <c r="Q6491" s="3">
        <f t="shared" si="1118"/>
        <v>93.370151856770221</v>
      </c>
      <c r="R6491" s="3">
        <f t="shared" si="1123"/>
        <v>0</v>
      </c>
      <c r="S6491" s="3">
        <f t="shared" si="1119"/>
        <v>0</v>
      </c>
      <c r="T6491" s="3">
        <f>(0.5*(1-COS(RADIANS(90-$X$3)))*(D6491+E6491)*'PV model'!$B$4)</f>
        <v>0</v>
      </c>
      <c r="U6491" s="3">
        <f t="shared" si="1124"/>
        <v>0</v>
      </c>
      <c r="V6491" s="3">
        <f>('PV model'!$B$13*(U6491/1000)*(1-'PV model'!$B$14*((20+C6491)-25))*'PV model'!$B$10)/'PV model'!$B$12</f>
        <v>0</v>
      </c>
    </row>
    <row r="6492" spans="1:22" x14ac:dyDescent="0.2">
      <c r="A6492" s="10">
        <f t="shared" si="1116"/>
        <v>271</v>
      </c>
      <c r="B6492" s="10">
        <f t="shared" si="1125"/>
        <v>7</v>
      </c>
      <c r="C6492" s="23">
        <v>12</v>
      </c>
      <c r="D6492" s="24">
        <v>0</v>
      </c>
      <c r="E6492" s="24">
        <v>2.6460000000000004</v>
      </c>
      <c r="F6492" s="48"/>
      <c r="G6492" s="48"/>
      <c r="H6492" s="1">
        <f t="shared" si="1126"/>
        <v>-3.0170307420880063</v>
      </c>
      <c r="I6492" s="1">
        <f t="shared" si="1120"/>
        <v>10.355163300183289</v>
      </c>
      <c r="J6492" s="4">
        <f>B6492+('PV model'!$B$3/15)+(I6492/60)</f>
        <v>6.8959193883363881</v>
      </c>
      <c r="K6492" s="2">
        <f t="shared" si="1121"/>
        <v>76.561209174954172</v>
      </c>
      <c r="L6492" s="2">
        <f>DEGREES(ASIN((((COS(RADIANS('PV model'!$B$2))*COS(RADIANS(H6492))*COS(RADIANS(K6492)))+(SIN(RADIANS('PV model'!$B$2))*SIN(RADIANS(H6492)))))))</f>
        <v>5.053042235059646</v>
      </c>
      <c r="M6492" s="3">
        <f t="shared" si="1117"/>
        <v>5.053042235059646</v>
      </c>
      <c r="N6492" s="2">
        <f t="shared" si="1122"/>
        <v>77.176945530836889</v>
      </c>
      <c r="O6492" s="2">
        <f>IF('PV model'!$B$2&gt;0, 180-N6492,IF('PV model'!$B$2&lt;0,0-N6492,N6492))</f>
        <v>102.82305446916311</v>
      </c>
      <c r="P6492" s="2">
        <f>ABS(O6492-'PV model'!$B$5)</f>
        <v>102.17694553083689</v>
      </c>
      <c r="Q6492" s="3">
        <f t="shared" si="1118"/>
        <v>84.946957764940365</v>
      </c>
      <c r="R6492" s="3">
        <f t="shared" si="1123"/>
        <v>0</v>
      </c>
      <c r="S6492" s="3">
        <f t="shared" si="1119"/>
        <v>2.6460000000000004</v>
      </c>
      <c r="T6492" s="3">
        <f>(0.5*(1-COS(RADIANS(90-$X$3)))*(D6492+E6492)*'PV model'!$B$4)</f>
        <v>0</v>
      </c>
      <c r="U6492" s="3">
        <f t="shared" si="1124"/>
        <v>2.6460000000000004</v>
      </c>
      <c r="V6492" s="3">
        <f>('PV model'!$B$13*(U6492/1000)*(1-'PV model'!$B$14*((20+C6492)-25))*'PV model'!$B$10)/'PV model'!$B$12</f>
        <v>0.25708832352000005</v>
      </c>
    </row>
    <row r="6493" spans="1:22" x14ac:dyDescent="0.2">
      <c r="A6493" s="10">
        <f t="shared" si="1116"/>
        <v>271</v>
      </c>
      <c r="B6493" s="10">
        <f t="shared" si="1125"/>
        <v>8</v>
      </c>
      <c r="C6493" s="23">
        <v>11.7</v>
      </c>
      <c r="D6493" s="24">
        <v>0</v>
      </c>
      <c r="E6493" s="24">
        <v>22.05</v>
      </c>
      <c r="F6493" s="48"/>
      <c r="G6493" s="48"/>
      <c r="H6493" s="1">
        <f t="shared" si="1126"/>
        <v>-3.0170307420880063</v>
      </c>
      <c r="I6493" s="1">
        <f t="shared" si="1120"/>
        <v>10.355163300183289</v>
      </c>
      <c r="J6493" s="4">
        <f>B6493+('PV model'!$B$3/15)+(I6493/60)</f>
        <v>7.8959193883363881</v>
      </c>
      <c r="K6493" s="2">
        <f t="shared" si="1121"/>
        <v>61.561209174954179</v>
      </c>
      <c r="L6493" s="2">
        <f>DEGREES(ASIN((((COS(RADIANS('PV model'!$B$2))*COS(RADIANS(H6493))*COS(RADIANS(K6493)))+(SIN(RADIANS('PV model'!$B$2))*SIN(RADIANS(H6493)))))))</f>
        <v>13.060738771677419</v>
      </c>
      <c r="M6493" s="3">
        <f t="shared" si="1117"/>
        <v>13.060738771677419</v>
      </c>
      <c r="N6493" s="2">
        <f t="shared" si="1122"/>
        <v>64.346214438186522</v>
      </c>
      <c r="O6493" s="2">
        <f>IF('PV model'!$B$2&gt;0, 180-N6493,IF('PV model'!$B$2&lt;0,0-N6493,N6493))</f>
        <v>115.65378556181348</v>
      </c>
      <c r="P6493" s="2">
        <f>ABS(O6493-'PV model'!$B$5)</f>
        <v>89.346214438186522</v>
      </c>
      <c r="Q6493" s="3">
        <f t="shared" si="1118"/>
        <v>76.939261228322579</v>
      </c>
      <c r="R6493" s="3">
        <f t="shared" si="1123"/>
        <v>0</v>
      </c>
      <c r="S6493" s="3">
        <f t="shared" si="1119"/>
        <v>22.05</v>
      </c>
      <c r="T6493" s="3">
        <f>(0.5*(1-COS(RADIANS(90-$X$3)))*(D6493+E6493)*'PV model'!$B$4)</f>
        <v>0</v>
      </c>
      <c r="U6493" s="3">
        <f t="shared" si="1124"/>
        <v>22.05</v>
      </c>
      <c r="V6493" s="3">
        <f>('PV model'!$B$13*(U6493/1000)*(1-'PV model'!$B$14*((20+C6493)-25))*'PV model'!$B$10)/'PV model'!$B$12</f>
        <v>2.1450476375999998</v>
      </c>
    </row>
    <row r="6494" spans="1:22" x14ac:dyDescent="0.2">
      <c r="A6494" s="10">
        <f t="shared" si="1116"/>
        <v>271</v>
      </c>
      <c r="B6494" s="10">
        <f t="shared" si="1125"/>
        <v>9</v>
      </c>
      <c r="C6494" s="23">
        <v>11.8</v>
      </c>
      <c r="D6494" s="24">
        <v>0</v>
      </c>
      <c r="E6494" s="24">
        <v>54.684000000000005</v>
      </c>
      <c r="F6494" s="48"/>
      <c r="G6494" s="48"/>
      <c r="H6494" s="1">
        <f t="shared" si="1126"/>
        <v>-3.0170307420880063</v>
      </c>
      <c r="I6494" s="1">
        <f t="shared" si="1120"/>
        <v>10.355163300183289</v>
      </c>
      <c r="J6494" s="4">
        <f>B6494+('PV model'!$B$3/15)+(I6494/60)</f>
        <v>8.8959193883363881</v>
      </c>
      <c r="K6494" s="2">
        <f t="shared" si="1121"/>
        <v>46.561209174954179</v>
      </c>
      <c r="L6494" s="2">
        <f>DEGREES(ASIN((((COS(RADIANS('PV model'!$B$2))*COS(RADIANS(H6494))*COS(RADIANS(K6494)))+(SIN(RADIANS('PV model'!$B$2))*SIN(RADIANS(H6494)))))))</f>
        <v>20.214355096365569</v>
      </c>
      <c r="M6494" s="3">
        <f t="shared" si="1117"/>
        <v>20.214355096365569</v>
      </c>
      <c r="N6494" s="2">
        <f t="shared" si="1122"/>
        <v>50.596604371751937</v>
      </c>
      <c r="O6494" s="2">
        <f>IF('PV model'!$B$2&gt;0, 180-N6494,IF('PV model'!$B$2&lt;0,0-N6494,N6494))</f>
        <v>129.40339562824806</v>
      </c>
      <c r="P6494" s="2">
        <f>ABS(O6494-'PV model'!$B$5)</f>
        <v>75.596604371751937</v>
      </c>
      <c r="Q6494" s="3">
        <f t="shared" si="1118"/>
        <v>69.78564490363442</v>
      </c>
      <c r="R6494" s="3">
        <f t="shared" si="1123"/>
        <v>0</v>
      </c>
      <c r="S6494" s="3">
        <f t="shared" si="1119"/>
        <v>54.684000000000005</v>
      </c>
      <c r="T6494" s="3">
        <f>(0.5*(1-COS(RADIANS(90-$X$3)))*(D6494+E6494)*'PV model'!$B$4)</f>
        <v>0</v>
      </c>
      <c r="U6494" s="3">
        <f t="shared" si="1124"/>
        <v>54.684000000000005</v>
      </c>
      <c r="V6494" s="3">
        <f>('PV model'!$B$13*(U6494/1000)*(1-'PV model'!$B$14*((20+C6494)-25))*'PV model'!$B$10)/'PV model'!$B$12</f>
        <v>5.3175316561920001</v>
      </c>
    </row>
    <row r="6495" spans="1:22" x14ac:dyDescent="0.2">
      <c r="A6495" s="10">
        <f t="shared" si="1116"/>
        <v>271</v>
      </c>
      <c r="B6495" s="10">
        <f t="shared" si="1125"/>
        <v>10</v>
      </c>
      <c r="C6495" s="23">
        <v>12.3</v>
      </c>
      <c r="D6495" s="24">
        <v>0</v>
      </c>
      <c r="E6495" s="24">
        <v>86.436000000000007</v>
      </c>
      <c r="F6495" s="48"/>
      <c r="G6495" s="48"/>
      <c r="H6495" s="1">
        <f t="shared" si="1126"/>
        <v>-3.0170307420880063</v>
      </c>
      <c r="I6495" s="1">
        <f t="shared" si="1120"/>
        <v>10.355163300183289</v>
      </c>
      <c r="J6495" s="4">
        <f>B6495+('PV model'!$B$3/15)+(I6495/60)</f>
        <v>9.8959193883363881</v>
      </c>
      <c r="K6495" s="2">
        <f t="shared" si="1121"/>
        <v>31.561209174954179</v>
      </c>
      <c r="L6495" s="2">
        <f>DEGREES(ASIN((((COS(RADIANS('PV model'!$B$2))*COS(RADIANS(H6495))*COS(RADIANS(K6495)))+(SIN(RADIANS('PV model'!$B$2))*SIN(RADIANS(H6495)))))))</f>
        <v>26.013267581758594</v>
      </c>
      <c r="M6495" s="3">
        <f t="shared" si="1117"/>
        <v>26.013267581758594</v>
      </c>
      <c r="N6495" s="2">
        <f t="shared" si="1122"/>
        <v>35.563478226311389</v>
      </c>
      <c r="O6495" s="2">
        <f>IF('PV model'!$B$2&gt;0, 180-N6495,IF('PV model'!$B$2&lt;0,0-N6495,N6495))</f>
        <v>144.43652177368861</v>
      </c>
      <c r="P6495" s="2">
        <f>ABS(O6495-'PV model'!$B$5)</f>
        <v>60.563478226311389</v>
      </c>
      <c r="Q6495" s="3">
        <f t="shared" si="1118"/>
        <v>63.986732418241409</v>
      </c>
      <c r="R6495" s="3">
        <f t="shared" si="1123"/>
        <v>0</v>
      </c>
      <c r="S6495" s="3">
        <f t="shared" si="1119"/>
        <v>86.436000000000007</v>
      </c>
      <c r="T6495" s="3">
        <f>(0.5*(1-COS(RADIANS(90-$X$3)))*(D6495+E6495)*'PV model'!$B$4)</f>
        <v>0</v>
      </c>
      <c r="U6495" s="3">
        <f t="shared" si="1124"/>
        <v>86.436000000000007</v>
      </c>
      <c r="V6495" s="3">
        <f>('PV model'!$B$13*(U6495/1000)*(1-'PV model'!$B$14*((20+C6495)-25))*'PV model'!$B$10)/'PV model'!$B$12</f>
        <v>8.3878503972480001</v>
      </c>
    </row>
    <row r="6496" spans="1:22" x14ac:dyDescent="0.2">
      <c r="A6496" s="10">
        <f t="shared" si="1116"/>
        <v>271</v>
      </c>
      <c r="B6496" s="10">
        <f t="shared" si="1125"/>
        <v>11</v>
      </c>
      <c r="C6496" s="23">
        <v>12.1</v>
      </c>
      <c r="D6496" s="24">
        <v>0</v>
      </c>
      <c r="E6496" s="24">
        <v>111.13200000000001</v>
      </c>
      <c r="F6496" s="48"/>
      <c r="G6496" s="48"/>
      <c r="H6496" s="1">
        <f t="shared" si="1126"/>
        <v>-3.0170307420880063</v>
      </c>
      <c r="I6496" s="1">
        <f t="shared" si="1120"/>
        <v>10.355163300183289</v>
      </c>
      <c r="J6496" s="4">
        <f>B6496+('PV model'!$B$3/15)+(I6496/60)</f>
        <v>10.895919388336388</v>
      </c>
      <c r="K6496" s="2">
        <f t="shared" si="1121"/>
        <v>16.561209174954179</v>
      </c>
      <c r="L6496" s="2">
        <f>DEGREES(ASIN((((COS(RADIANS('PV model'!$B$2))*COS(RADIANS(H6496))*COS(RADIANS(K6496)))+(SIN(RADIANS('PV model'!$B$2))*SIN(RADIANS(H6496)))))))</f>
        <v>29.919367437154353</v>
      </c>
      <c r="M6496" s="3">
        <f t="shared" si="1117"/>
        <v>29.919367437154353</v>
      </c>
      <c r="N6496" s="2">
        <f t="shared" si="1122"/>
        <v>19.172451334437874</v>
      </c>
      <c r="O6496" s="2">
        <f>IF('PV model'!$B$2&gt;0, 180-N6496,IF('PV model'!$B$2&lt;0,0-N6496,N6496))</f>
        <v>160.82754866556212</v>
      </c>
      <c r="P6496" s="2">
        <f>ABS(O6496-'PV model'!$B$5)</f>
        <v>44.172451334437881</v>
      </c>
      <c r="Q6496" s="3">
        <f t="shared" si="1118"/>
        <v>60.080632562845643</v>
      </c>
      <c r="R6496" s="3">
        <f t="shared" si="1123"/>
        <v>0</v>
      </c>
      <c r="S6496" s="3">
        <f t="shared" si="1119"/>
        <v>111.13200000000001</v>
      </c>
      <c r="T6496" s="3">
        <f>(0.5*(1-COS(RADIANS(90-$X$3)))*(D6496+E6496)*'PV model'!$B$4)</f>
        <v>0</v>
      </c>
      <c r="U6496" s="3">
        <f t="shared" si="1124"/>
        <v>111.13200000000001</v>
      </c>
      <c r="V6496" s="3">
        <f>('PV model'!$B$13*(U6496/1000)*(1-'PV model'!$B$14*((20+C6496)-25))*'PV model'!$B$10)/'PV model'!$B$12</f>
        <v>10.793266085952</v>
      </c>
    </row>
    <row r="6497" spans="1:22" x14ac:dyDescent="0.2">
      <c r="A6497" s="10">
        <f t="shared" si="1116"/>
        <v>271</v>
      </c>
      <c r="B6497" s="10">
        <f t="shared" si="1125"/>
        <v>12</v>
      </c>
      <c r="C6497" s="23">
        <v>12.5</v>
      </c>
      <c r="D6497" s="24">
        <v>0</v>
      </c>
      <c r="E6497" s="24">
        <v>125.24399999999999</v>
      </c>
      <c r="F6497" s="48"/>
      <c r="G6497" s="48"/>
      <c r="H6497" s="1">
        <f t="shared" si="1126"/>
        <v>-3.0170307420880063</v>
      </c>
      <c r="I6497" s="1">
        <f t="shared" si="1120"/>
        <v>10.355163300183289</v>
      </c>
      <c r="J6497" s="4">
        <f>B6497+('PV model'!$B$3/15)+(I6497/60)</f>
        <v>11.895919388336388</v>
      </c>
      <c r="K6497" s="2">
        <f t="shared" si="1121"/>
        <v>1.561209174954179</v>
      </c>
      <c r="L6497" s="2">
        <f>DEGREES(ASIN((((COS(RADIANS('PV model'!$B$2))*COS(RADIANS(H6497))*COS(RADIANS(K6497)))+(SIN(RADIANS('PV model'!$B$2))*SIN(RADIANS(H6497)))))))</f>
        <v>31.468863684685324</v>
      </c>
      <c r="M6497" s="3">
        <f t="shared" si="1117"/>
        <v>31.468863684685324</v>
      </c>
      <c r="N6497" s="2">
        <f t="shared" si="1122"/>
        <v>1.8279668977437733</v>
      </c>
      <c r="O6497" s="2">
        <f>IF('PV model'!$B$2&gt;0, 180-N6497,IF('PV model'!$B$2&lt;0,0-N6497,N6497))</f>
        <v>178.17203310225622</v>
      </c>
      <c r="P6497" s="2">
        <f>ABS(O6497-'PV model'!$B$5)</f>
        <v>26.827966897743778</v>
      </c>
      <c r="Q6497" s="3">
        <f t="shared" si="1118"/>
        <v>58.531136315314683</v>
      </c>
      <c r="R6497" s="3">
        <f t="shared" si="1123"/>
        <v>0</v>
      </c>
      <c r="S6497" s="3">
        <f t="shared" si="1119"/>
        <v>125.24399999999999</v>
      </c>
      <c r="T6497" s="3">
        <f>(0.5*(1-COS(RADIANS(90-$X$3)))*(D6497+E6497)*'PV model'!$B$4)</f>
        <v>0</v>
      </c>
      <c r="U6497" s="3">
        <f t="shared" si="1124"/>
        <v>125.24399999999999</v>
      </c>
      <c r="V6497" s="3">
        <f>('PV model'!$B$13*(U6497/1000)*(1-'PV model'!$B$14*((20+C6497)-25))*'PV model'!$B$10)/'PV model'!$B$12</f>
        <v>12.143808532799998</v>
      </c>
    </row>
    <row r="6498" spans="1:22" x14ac:dyDescent="0.2">
      <c r="A6498" s="10">
        <f t="shared" si="1116"/>
        <v>271</v>
      </c>
      <c r="B6498" s="10">
        <f t="shared" si="1125"/>
        <v>13</v>
      </c>
      <c r="C6498" s="23">
        <v>13.2</v>
      </c>
      <c r="D6498" s="24">
        <v>93.163350000000008</v>
      </c>
      <c r="E6498" s="24">
        <v>202.85999999999999</v>
      </c>
      <c r="F6498" s="48"/>
      <c r="G6498" s="48"/>
      <c r="H6498" s="1">
        <f t="shared" si="1126"/>
        <v>-3.0170307420880063</v>
      </c>
      <c r="I6498" s="1">
        <f t="shared" si="1120"/>
        <v>10.355163300183289</v>
      </c>
      <c r="J6498" s="4">
        <f>B6498+('PV model'!$B$3/15)+(I6498/60)</f>
        <v>12.895919388336388</v>
      </c>
      <c r="K6498" s="2">
        <f t="shared" si="1121"/>
        <v>-13.438790825045821</v>
      </c>
      <c r="L6498" s="2">
        <f>DEGREES(ASIN((((COS(RADIANS('PV model'!$B$2))*COS(RADIANS(H6498))*COS(RADIANS(K6498)))+(SIN(RADIANS('PV model'!$B$2))*SIN(RADIANS(H6498)))))))</f>
        <v>30.448101369553964</v>
      </c>
      <c r="M6498" s="3">
        <f t="shared" si="1117"/>
        <v>30.448101369553964</v>
      </c>
      <c r="N6498" s="2">
        <f t="shared" si="1122"/>
        <v>-15.617363489361365</v>
      </c>
      <c r="O6498" s="2">
        <f>IF('PV model'!$B$2&gt;0, 180-N6498,IF('PV model'!$B$2&lt;0,0-N6498,N6498))</f>
        <v>195.61736348936137</v>
      </c>
      <c r="P6498" s="2">
        <f>ABS(O6498-'PV model'!$B$5)</f>
        <v>9.3826365106386334</v>
      </c>
      <c r="Q6498" s="3">
        <f t="shared" si="1118"/>
        <v>59.551898630446033</v>
      </c>
      <c r="R6498" s="3">
        <f t="shared" si="1123"/>
        <v>93.163350000000023</v>
      </c>
      <c r="S6498" s="3">
        <f t="shared" si="1119"/>
        <v>241.24287883462696</v>
      </c>
      <c r="T6498" s="3">
        <f>(0.5*(1-COS(RADIANS(90-$X$3)))*(D6498+E6498)*'PV model'!$B$4)</f>
        <v>0</v>
      </c>
      <c r="U6498" s="3">
        <f t="shared" si="1124"/>
        <v>334.40622883462697</v>
      </c>
      <c r="V6498" s="3">
        <f>('PV model'!$B$13*(U6498/1000)*(1-'PV model'!$B$14*((20+C6498)-25))*'PV model'!$B$10)/'PV model'!$B$12</f>
        <v>32.330832944703957</v>
      </c>
    </row>
    <row r="6499" spans="1:22" x14ac:dyDescent="0.2">
      <c r="A6499" s="10">
        <f t="shared" si="1116"/>
        <v>271</v>
      </c>
      <c r="B6499" s="10">
        <f t="shared" si="1125"/>
        <v>14</v>
      </c>
      <c r="C6499" s="23">
        <v>13.2</v>
      </c>
      <c r="D6499" s="24">
        <v>253.6737</v>
      </c>
      <c r="E6499" s="24">
        <v>197.56800000000001</v>
      </c>
      <c r="F6499" s="48"/>
      <c r="G6499" s="48"/>
      <c r="H6499" s="1">
        <f t="shared" si="1126"/>
        <v>-3.0170307420880063</v>
      </c>
      <c r="I6499" s="1">
        <f t="shared" si="1120"/>
        <v>10.355163300183289</v>
      </c>
      <c r="J6499" s="4">
        <f>B6499+('PV model'!$B$3/15)+(I6499/60)</f>
        <v>13.895919388336388</v>
      </c>
      <c r="K6499" s="2">
        <f t="shared" si="1121"/>
        <v>-28.438790825045821</v>
      </c>
      <c r="L6499" s="2">
        <f>DEGREES(ASIN((((COS(RADIANS('PV model'!$B$2))*COS(RADIANS(H6499))*COS(RADIANS(K6499)))+(SIN(RADIANS('PV model'!$B$2))*SIN(RADIANS(H6499)))))))</f>
        <v>26.999938074358614</v>
      </c>
      <c r="M6499" s="3">
        <f t="shared" si="1117"/>
        <v>26.999938074358614</v>
      </c>
      <c r="N6499" s="2">
        <f t="shared" si="1122"/>
        <v>-32.258006614735571</v>
      </c>
      <c r="O6499" s="2">
        <f>IF('PV model'!$B$2&gt;0, 180-N6499,IF('PV model'!$B$2&lt;0,0-N6499,N6499))</f>
        <v>212.25800661473556</v>
      </c>
      <c r="P6499" s="2">
        <f>ABS(O6499-'PV model'!$B$5)</f>
        <v>7.2580066147355637</v>
      </c>
      <c r="Q6499" s="3">
        <f t="shared" si="1118"/>
        <v>63.000061925641383</v>
      </c>
      <c r="R6499" s="3">
        <f t="shared" si="1123"/>
        <v>253.67370000000005</v>
      </c>
      <c r="S6499" s="3">
        <f t="shared" si="1119"/>
        <v>252.4074239683236</v>
      </c>
      <c r="T6499" s="3">
        <f>(0.5*(1-COS(RADIANS(90-$X$3)))*(D6499+E6499)*'PV model'!$B$4)</f>
        <v>0</v>
      </c>
      <c r="U6499" s="3">
        <f t="shared" si="1124"/>
        <v>506.08112396832365</v>
      </c>
      <c r="V6499" s="3">
        <f>('PV model'!$B$13*(U6499/1000)*(1-'PV model'!$B$14*((20+C6499)-25))*'PV model'!$B$10)/'PV model'!$B$12</f>
        <v>48.928587043692168</v>
      </c>
    </row>
    <row r="6500" spans="1:22" x14ac:dyDescent="0.2">
      <c r="A6500" s="10">
        <f t="shared" si="1116"/>
        <v>271</v>
      </c>
      <c r="B6500" s="10">
        <f t="shared" si="1125"/>
        <v>15</v>
      </c>
      <c r="C6500" s="23">
        <v>13.4</v>
      </c>
      <c r="D6500" s="24">
        <v>71.836799999999997</v>
      </c>
      <c r="E6500" s="24">
        <v>160.524</v>
      </c>
      <c r="F6500" s="48"/>
      <c r="G6500" s="48"/>
      <c r="H6500" s="1">
        <f t="shared" si="1126"/>
        <v>-3.0170307420880063</v>
      </c>
      <c r="I6500" s="1">
        <f t="shared" si="1120"/>
        <v>10.355163300183289</v>
      </c>
      <c r="J6500" s="4">
        <f>B6500+('PV model'!$B$3/15)+(I6500/60)</f>
        <v>14.895919388336388</v>
      </c>
      <c r="K6500" s="2">
        <f t="shared" si="1121"/>
        <v>-43.438790825045821</v>
      </c>
      <c r="L6500" s="2">
        <f>DEGREES(ASIN((((COS(RADIANS('PV model'!$B$2))*COS(RADIANS(H6500))*COS(RADIANS(K6500)))+(SIN(RADIANS('PV model'!$B$2))*SIN(RADIANS(H6500)))))))</f>
        <v>21.550844624487489</v>
      </c>
      <c r="M6500" s="3">
        <f t="shared" si="1117"/>
        <v>21.550844624487489</v>
      </c>
      <c r="N6500" s="2">
        <f t="shared" si="1122"/>
        <v>-47.581261872130405</v>
      </c>
      <c r="O6500" s="2">
        <f>IF('PV model'!$B$2&gt;0, 180-N6500,IF('PV model'!$B$2&lt;0,0-N6500,N6500))</f>
        <v>227.5812618721304</v>
      </c>
      <c r="P6500" s="2">
        <f>ABS(O6500-'PV model'!$B$5)</f>
        <v>22.581261872130398</v>
      </c>
      <c r="Q6500" s="3">
        <f t="shared" si="1118"/>
        <v>68.449155375512518</v>
      </c>
      <c r="R6500" s="3">
        <f t="shared" si="1123"/>
        <v>71.836799999999982</v>
      </c>
      <c r="S6500" s="3">
        <f t="shared" si="1119"/>
        <v>185.30939816221684</v>
      </c>
      <c r="T6500" s="3">
        <f>(0.5*(1-COS(RADIANS(90-$X$3)))*(D6500+E6500)*'PV model'!$B$4)</f>
        <v>0</v>
      </c>
      <c r="U6500" s="3">
        <f t="shared" si="1124"/>
        <v>257.14619816221682</v>
      </c>
      <c r="V6500" s="3">
        <f>('PV model'!$B$13*(U6500/1000)*(1-'PV model'!$B$14*((20+C6500)-25))*'PV model'!$B$10)/'PV model'!$B$12</f>
        <v>24.840668346960477</v>
      </c>
    </row>
    <row r="6501" spans="1:22" x14ac:dyDescent="0.2">
      <c r="A6501" s="10">
        <f t="shared" si="1116"/>
        <v>271</v>
      </c>
      <c r="B6501" s="10">
        <f t="shared" si="1125"/>
        <v>16</v>
      </c>
      <c r="C6501" s="23">
        <v>13.2</v>
      </c>
      <c r="D6501" s="24">
        <v>19.08165</v>
      </c>
      <c r="E6501" s="24">
        <v>124.36200000000001</v>
      </c>
      <c r="F6501" s="48"/>
      <c r="G6501" s="48"/>
      <c r="H6501" s="1">
        <f t="shared" si="1126"/>
        <v>-3.0170307420880063</v>
      </c>
      <c r="I6501" s="1">
        <f t="shared" si="1120"/>
        <v>10.355163300183289</v>
      </c>
      <c r="J6501" s="4">
        <f>B6501+('PV model'!$B$3/15)+(I6501/60)</f>
        <v>15.895919388336388</v>
      </c>
      <c r="K6501" s="2">
        <f t="shared" si="1121"/>
        <v>-58.438790825045821</v>
      </c>
      <c r="L6501" s="2">
        <f>DEGREES(ASIN((((COS(RADIANS('PV model'!$B$2))*COS(RADIANS(H6501))*COS(RADIANS(K6501)))+(SIN(RADIANS('PV model'!$B$2))*SIN(RADIANS(H6501)))))))</f>
        <v>14.635875001741935</v>
      </c>
      <c r="M6501" s="3">
        <f t="shared" si="1117"/>
        <v>14.635875001741935</v>
      </c>
      <c r="N6501" s="2">
        <f t="shared" si="1122"/>
        <v>-61.574544543810909</v>
      </c>
      <c r="O6501" s="2">
        <f>IF('PV model'!$B$2&gt;0, 180-N6501,IF('PV model'!$B$2&lt;0,0-N6501,N6501))</f>
        <v>241.5745445438109</v>
      </c>
      <c r="P6501" s="2">
        <f>ABS(O6501-'PV model'!$B$5)</f>
        <v>36.574544543810902</v>
      </c>
      <c r="Q6501" s="3">
        <f t="shared" si="1118"/>
        <v>75.364124998258063</v>
      </c>
      <c r="R6501" s="3">
        <f t="shared" si="1123"/>
        <v>19.081650000000003</v>
      </c>
      <c r="S6501" s="3">
        <f t="shared" si="1119"/>
        <v>131.68643759884827</v>
      </c>
      <c r="T6501" s="3">
        <f>(0.5*(1-COS(RADIANS(90-$X$3)))*(D6501+E6501)*'PV model'!$B$4)</f>
        <v>0</v>
      </c>
      <c r="U6501" s="3">
        <f t="shared" si="1124"/>
        <v>150.76808759884827</v>
      </c>
      <c r="V6501" s="3">
        <f>('PV model'!$B$13*(U6501/1000)*(1-'PV model'!$B$14*((20+C6501)-25))*'PV model'!$B$10)/'PV model'!$B$12</f>
        <v>14.576456516787578</v>
      </c>
    </row>
    <row r="6502" spans="1:22" x14ac:dyDescent="0.2">
      <c r="A6502" s="10">
        <f t="shared" si="1116"/>
        <v>271</v>
      </c>
      <c r="B6502" s="10">
        <f t="shared" si="1125"/>
        <v>17</v>
      </c>
      <c r="C6502" s="23">
        <v>12.8</v>
      </c>
      <c r="D6502" s="24">
        <v>48.265349999999998</v>
      </c>
      <c r="E6502" s="24">
        <v>69.677999999999997</v>
      </c>
      <c r="F6502" s="48"/>
      <c r="G6502" s="48"/>
      <c r="H6502" s="1">
        <f t="shared" si="1126"/>
        <v>-3.0170307420880063</v>
      </c>
      <c r="I6502" s="1">
        <f t="shared" si="1120"/>
        <v>10.355163300183289</v>
      </c>
      <c r="J6502" s="4">
        <f>B6502+('PV model'!$B$3/15)+(I6502/60)</f>
        <v>16.895919388336388</v>
      </c>
      <c r="K6502" s="2">
        <f t="shared" si="1121"/>
        <v>-73.438790825045828</v>
      </c>
      <c r="L6502" s="2">
        <f>DEGREES(ASIN((((COS(RADIANS('PV model'!$B$2))*COS(RADIANS(H6502))*COS(RADIANS(K6502)))+(SIN(RADIANS('PV model'!$B$2))*SIN(RADIANS(H6502)))))))</f>
        <v>6.7679385292900527</v>
      </c>
      <c r="M6502" s="3">
        <f t="shared" si="1117"/>
        <v>6.7679385292900527</v>
      </c>
      <c r="N6502" s="2">
        <f t="shared" si="1122"/>
        <v>-74.558771640946659</v>
      </c>
      <c r="O6502" s="2">
        <f>IF('PV model'!$B$2&gt;0, 180-N6502,IF('PV model'!$B$2&lt;0,0-N6502,N6502))</f>
        <v>254.55877164094665</v>
      </c>
      <c r="P6502" s="2">
        <f>ABS(O6502-'PV model'!$B$5)</f>
        <v>49.558771640946645</v>
      </c>
      <c r="Q6502" s="3">
        <f t="shared" si="1118"/>
        <v>83.232061470709951</v>
      </c>
      <c r="R6502" s="3">
        <f t="shared" si="1123"/>
        <v>48.265349999999998</v>
      </c>
      <c r="S6502" s="3">
        <f t="shared" si="1119"/>
        <v>78.384342161273651</v>
      </c>
      <c r="T6502" s="3">
        <f>(0.5*(1-COS(RADIANS(90-$X$3)))*(D6502+E6502)*'PV model'!$B$4)</f>
        <v>0</v>
      </c>
      <c r="U6502" s="3">
        <f t="shared" si="1124"/>
        <v>126.64969216127365</v>
      </c>
      <c r="V6502" s="3">
        <f>('PV model'!$B$13*(U6502/1000)*(1-'PV model'!$B$14*((20+C6502)-25))*'PV model'!$B$10)/'PV model'!$B$12</f>
        <v>12.264914247713556</v>
      </c>
    </row>
    <row r="6503" spans="1:22" x14ac:dyDescent="0.2">
      <c r="A6503" s="10">
        <f t="shared" si="1116"/>
        <v>271</v>
      </c>
      <c r="B6503" s="10">
        <f t="shared" si="1125"/>
        <v>18</v>
      </c>
      <c r="C6503" s="23">
        <v>12.4</v>
      </c>
      <c r="D6503" s="24">
        <v>0</v>
      </c>
      <c r="E6503" s="24">
        <v>17.64</v>
      </c>
      <c r="F6503" s="48"/>
      <c r="G6503" s="48"/>
      <c r="H6503" s="1">
        <f t="shared" si="1126"/>
        <v>-3.0170307420880063</v>
      </c>
      <c r="I6503" s="1">
        <f t="shared" si="1120"/>
        <v>10.355163300183289</v>
      </c>
      <c r="J6503" s="4">
        <f>B6503+('PV model'!$B$3/15)+(I6503/60)</f>
        <v>17.895919388336388</v>
      </c>
      <c r="K6503" s="2">
        <f t="shared" si="1121"/>
        <v>-88.438790825045828</v>
      </c>
      <c r="L6503" s="2">
        <f>DEGREES(ASIN((((COS(RADIANS('PV model'!$B$2))*COS(RADIANS(H6503))*COS(RADIANS(K6503)))+(SIN(RADIANS('PV model'!$B$2))*SIN(RADIANS(H6503)))))))</f>
        <v>-1.6025304179423299</v>
      </c>
      <c r="M6503" s="3">
        <f t="shared" si="1117"/>
        <v>0</v>
      </c>
      <c r="N6503" s="2">
        <f t="shared" si="1122"/>
        <v>-87.004698407908009</v>
      </c>
      <c r="O6503" s="2">
        <f>IF('PV model'!$B$2&gt;0, 180-N6503,IF('PV model'!$B$2&lt;0,0-N6503,N6503))</f>
        <v>267.00469840790799</v>
      </c>
      <c r="P6503" s="2">
        <f>ABS(O6503-'PV model'!$B$5)</f>
        <v>62.004698407907995</v>
      </c>
      <c r="Q6503" s="3">
        <f t="shared" si="1118"/>
        <v>91.602530417942333</v>
      </c>
      <c r="R6503" s="3">
        <f t="shared" si="1123"/>
        <v>0</v>
      </c>
      <c r="S6503" s="3">
        <f t="shared" si="1119"/>
        <v>17.64</v>
      </c>
      <c r="T6503" s="3">
        <f>(0.5*(1-COS(RADIANS(90-$X$3)))*(D6503+E6503)*'PV model'!$B$4)</f>
        <v>0</v>
      </c>
      <c r="U6503" s="3">
        <f t="shared" si="1124"/>
        <v>17.64</v>
      </c>
      <c r="V6503" s="3">
        <f>('PV model'!$B$13*(U6503/1000)*(1-'PV model'!$B$14*((20+C6503)-25))*'PV model'!$B$10)/'PV model'!$B$12</f>
        <v>1.7111008857600001</v>
      </c>
    </row>
    <row r="6504" spans="1:22" x14ac:dyDescent="0.2">
      <c r="A6504" s="10">
        <f t="shared" si="1116"/>
        <v>271</v>
      </c>
      <c r="B6504" s="10">
        <f t="shared" si="1125"/>
        <v>19</v>
      </c>
      <c r="C6504" s="23">
        <v>12.1</v>
      </c>
      <c r="D6504" s="24">
        <v>0</v>
      </c>
      <c r="E6504" s="24">
        <v>0</v>
      </c>
      <c r="F6504" s="48"/>
      <c r="G6504" s="48"/>
      <c r="H6504" s="1">
        <f t="shared" si="1126"/>
        <v>-3.0170307420880063</v>
      </c>
      <c r="I6504" s="1">
        <f t="shared" si="1120"/>
        <v>10.355163300183289</v>
      </c>
      <c r="J6504" s="4">
        <f>B6504+('PV model'!$B$3/15)+(I6504/60)</f>
        <v>18.895919388336388</v>
      </c>
      <c r="K6504" s="2">
        <f t="shared" si="1121"/>
        <v>-103.43879082504583</v>
      </c>
      <c r="L6504" s="2">
        <f>DEGREES(ASIN((((COS(RADIANS('PV model'!$B$2))*COS(RADIANS(H6504))*COS(RADIANS(K6504)))+(SIN(RADIANS('PV model'!$B$2))*SIN(RADIANS(H6504)))))))</f>
        <v>-10.068769028796668</v>
      </c>
      <c r="M6504" s="3">
        <f t="shared" si="1117"/>
        <v>0</v>
      </c>
      <c r="N6504" s="2">
        <f t="shared" si="1122"/>
        <v>-80.561970594208731</v>
      </c>
      <c r="O6504" s="2">
        <f>IF('PV model'!$B$2&gt;0, 180-N6504,IF('PV model'!$B$2&lt;0,0-N6504,N6504))</f>
        <v>260.56197059420873</v>
      </c>
      <c r="P6504" s="2">
        <f>ABS(O6504-'PV model'!$B$5)</f>
        <v>55.561970594208731</v>
      </c>
      <c r="Q6504" s="3">
        <f t="shared" si="1118"/>
        <v>100.06876902879667</v>
      </c>
      <c r="R6504" s="3">
        <f t="shared" si="1123"/>
        <v>0</v>
      </c>
      <c r="S6504" s="3">
        <f t="shared" si="1119"/>
        <v>0</v>
      </c>
      <c r="T6504" s="3">
        <f>(0.5*(1-COS(RADIANS(90-$X$3)))*(D6504+E6504)*'PV model'!$B$4)</f>
        <v>0</v>
      </c>
      <c r="U6504" s="3">
        <f t="shared" si="1124"/>
        <v>0</v>
      </c>
      <c r="V6504" s="3">
        <f>('PV model'!$B$13*(U6504/1000)*(1-'PV model'!$B$14*((20+C6504)-25))*'PV model'!$B$10)/'PV model'!$B$12</f>
        <v>0</v>
      </c>
    </row>
    <row r="6505" spans="1:22" x14ac:dyDescent="0.2">
      <c r="A6505" s="10">
        <f t="shared" si="1116"/>
        <v>271</v>
      </c>
      <c r="B6505" s="10">
        <f t="shared" si="1125"/>
        <v>20</v>
      </c>
      <c r="C6505" s="23">
        <v>11.6</v>
      </c>
      <c r="D6505" s="24">
        <v>0</v>
      </c>
      <c r="E6505" s="24">
        <v>0</v>
      </c>
      <c r="F6505" s="48"/>
      <c r="G6505" s="48"/>
      <c r="H6505" s="1">
        <f t="shared" si="1126"/>
        <v>-3.0170307420880063</v>
      </c>
      <c r="I6505" s="1">
        <f t="shared" si="1120"/>
        <v>10.355163300183289</v>
      </c>
      <c r="J6505" s="4">
        <f>B6505+('PV model'!$B$3/15)+(I6505/60)</f>
        <v>19.895919388336388</v>
      </c>
      <c r="K6505" s="2">
        <f t="shared" si="1121"/>
        <v>-118.43879082504583</v>
      </c>
      <c r="L6505" s="2">
        <f>DEGREES(ASIN((((COS(RADIANS('PV model'!$B$2))*COS(RADIANS(H6505))*COS(RADIANS(K6505)))+(SIN(RADIANS('PV model'!$B$2))*SIN(RADIANS(H6505)))))))</f>
        <v>-18.224190283979816</v>
      </c>
      <c r="M6505" s="3">
        <f t="shared" si="1117"/>
        <v>0</v>
      </c>
      <c r="N6505" s="2">
        <f t="shared" si="1122"/>
        <v>-67.589975762977005</v>
      </c>
      <c r="O6505" s="2">
        <f>IF('PV model'!$B$2&gt;0, 180-N6505,IF('PV model'!$B$2&lt;0,0-N6505,N6505))</f>
        <v>247.58997576297702</v>
      </c>
      <c r="P6505" s="2">
        <f>ABS(O6505-'PV model'!$B$5)</f>
        <v>42.589975762977019</v>
      </c>
      <c r="Q6505" s="3">
        <f t="shared" si="1118"/>
        <v>108.22419028397981</v>
      </c>
      <c r="R6505" s="3">
        <f t="shared" si="1123"/>
        <v>0</v>
      </c>
      <c r="S6505" s="3">
        <f t="shared" si="1119"/>
        <v>0</v>
      </c>
      <c r="T6505" s="3">
        <f>(0.5*(1-COS(RADIANS(90-$X$3)))*(D6505+E6505)*'PV model'!$B$4)</f>
        <v>0</v>
      </c>
      <c r="U6505" s="3">
        <f t="shared" si="1124"/>
        <v>0</v>
      </c>
      <c r="V6505" s="3">
        <f>('PV model'!$B$13*(U6505/1000)*(1-'PV model'!$B$14*((20+C6505)-25))*'PV model'!$B$10)/'PV model'!$B$12</f>
        <v>0</v>
      </c>
    </row>
    <row r="6506" spans="1:22" x14ac:dyDescent="0.2">
      <c r="A6506" s="10">
        <f t="shared" si="1116"/>
        <v>271</v>
      </c>
      <c r="B6506" s="10">
        <f t="shared" si="1125"/>
        <v>21</v>
      </c>
      <c r="C6506" s="23">
        <v>11.6</v>
      </c>
      <c r="D6506" s="24">
        <v>0</v>
      </c>
      <c r="E6506" s="24">
        <v>0</v>
      </c>
      <c r="F6506" s="48"/>
      <c r="G6506" s="48"/>
      <c r="H6506" s="1">
        <f t="shared" si="1126"/>
        <v>-3.0170307420880063</v>
      </c>
      <c r="I6506" s="1">
        <f t="shared" si="1120"/>
        <v>10.355163300183289</v>
      </c>
      <c r="J6506" s="4">
        <f>B6506+('PV model'!$B$3/15)+(I6506/60)</f>
        <v>20.895919388336388</v>
      </c>
      <c r="K6506" s="2">
        <f t="shared" si="1121"/>
        <v>-133.43879082504583</v>
      </c>
      <c r="L6506" s="2">
        <f>DEGREES(ASIN((((COS(RADIANS('PV model'!$B$2))*COS(RADIANS(H6506))*COS(RADIANS(K6506)))+(SIN(RADIANS('PV model'!$B$2))*SIN(RADIANS(H6506)))))))</f>
        <v>-25.612687666731897</v>
      </c>
      <c r="M6506" s="3">
        <f t="shared" si="1117"/>
        <v>0</v>
      </c>
      <c r="N6506" s="2">
        <f t="shared" si="1122"/>
        <v>-53.525170215840213</v>
      </c>
      <c r="O6506" s="2">
        <f>IF('PV model'!$B$2&gt;0, 180-N6506,IF('PV model'!$B$2&lt;0,0-N6506,N6506))</f>
        <v>233.52517021584021</v>
      </c>
      <c r="P6506" s="2">
        <f>ABS(O6506-'PV model'!$B$5)</f>
        <v>28.525170215840205</v>
      </c>
      <c r="Q6506" s="3">
        <f t="shared" si="1118"/>
        <v>115.61268766673189</v>
      </c>
      <c r="R6506" s="3">
        <f t="shared" si="1123"/>
        <v>0</v>
      </c>
      <c r="S6506" s="3">
        <f t="shared" si="1119"/>
        <v>0</v>
      </c>
      <c r="T6506" s="3">
        <f>(0.5*(1-COS(RADIANS(90-$X$3)))*(D6506+E6506)*'PV model'!$B$4)</f>
        <v>0</v>
      </c>
      <c r="U6506" s="3">
        <f t="shared" si="1124"/>
        <v>0</v>
      </c>
      <c r="V6506" s="3">
        <f>('PV model'!$B$13*(U6506/1000)*(1-'PV model'!$B$14*((20+C6506)-25))*'PV model'!$B$10)/'PV model'!$B$12</f>
        <v>0</v>
      </c>
    </row>
    <row r="6507" spans="1:22" x14ac:dyDescent="0.2">
      <c r="A6507" s="10">
        <f t="shared" si="1116"/>
        <v>271</v>
      </c>
      <c r="B6507" s="10">
        <f t="shared" si="1125"/>
        <v>22</v>
      </c>
      <c r="C6507" s="23">
        <v>11.6</v>
      </c>
      <c r="D6507" s="24">
        <v>0</v>
      </c>
      <c r="E6507" s="24">
        <v>0</v>
      </c>
      <c r="F6507" s="48"/>
      <c r="G6507" s="48"/>
      <c r="H6507" s="1">
        <f t="shared" si="1126"/>
        <v>-3.0170307420880063</v>
      </c>
      <c r="I6507" s="1">
        <f t="shared" si="1120"/>
        <v>10.355163300183289</v>
      </c>
      <c r="J6507" s="4">
        <f>B6507+('PV model'!$B$3/15)+(I6507/60)</f>
        <v>21.895919388336388</v>
      </c>
      <c r="K6507" s="2">
        <f t="shared" si="1121"/>
        <v>-148.43879082504583</v>
      </c>
      <c r="L6507" s="2">
        <f>DEGREES(ASIN((((COS(RADIANS('PV model'!$B$2))*COS(RADIANS(H6507))*COS(RADIANS(K6507)))+(SIN(RADIANS('PV model'!$B$2))*SIN(RADIANS(H6507)))))))</f>
        <v>-31.690554419261034</v>
      </c>
      <c r="M6507" s="3">
        <f t="shared" si="1117"/>
        <v>0</v>
      </c>
      <c r="N6507" s="2">
        <f t="shared" si="1122"/>
        <v>-37.899128259479795</v>
      </c>
      <c r="O6507" s="2">
        <f>IF('PV model'!$B$2&gt;0, 180-N6507,IF('PV model'!$B$2&lt;0,0-N6507,N6507))</f>
        <v>217.8991282594798</v>
      </c>
      <c r="P6507" s="2">
        <f>ABS(O6507-'PV model'!$B$5)</f>
        <v>12.899128259479795</v>
      </c>
      <c r="Q6507" s="3">
        <f t="shared" si="1118"/>
        <v>121.69055441926103</v>
      </c>
      <c r="R6507" s="3">
        <f t="shared" si="1123"/>
        <v>0</v>
      </c>
      <c r="S6507" s="3">
        <f t="shared" si="1119"/>
        <v>0</v>
      </c>
      <c r="T6507" s="3">
        <f>(0.5*(1-COS(RADIANS(90-$X$3)))*(D6507+E6507)*'PV model'!$B$4)</f>
        <v>0</v>
      </c>
      <c r="U6507" s="3">
        <f t="shared" si="1124"/>
        <v>0</v>
      </c>
      <c r="V6507" s="3">
        <f>('PV model'!$B$13*(U6507/1000)*(1-'PV model'!$B$14*((20+C6507)-25))*'PV model'!$B$10)/'PV model'!$B$12</f>
        <v>0</v>
      </c>
    </row>
    <row r="6508" spans="1:22" x14ac:dyDescent="0.2">
      <c r="A6508" s="10">
        <f t="shared" si="1116"/>
        <v>271</v>
      </c>
      <c r="B6508" s="10">
        <f t="shared" si="1125"/>
        <v>23</v>
      </c>
      <c r="C6508" s="23">
        <v>11.4</v>
      </c>
      <c r="D6508" s="24">
        <v>0</v>
      </c>
      <c r="E6508" s="24">
        <v>0</v>
      </c>
      <c r="F6508" s="48"/>
      <c r="G6508" s="48"/>
      <c r="H6508" s="1">
        <f t="shared" si="1126"/>
        <v>-3.0170307420880063</v>
      </c>
      <c r="I6508" s="1">
        <f t="shared" si="1120"/>
        <v>10.355163300183289</v>
      </c>
      <c r="J6508" s="4">
        <f>B6508+('PV model'!$B$3/15)+(I6508/60)</f>
        <v>22.895919388336388</v>
      </c>
      <c r="K6508" s="2">
        <f t="shared" si="1121"/>
        <v>-163.43879082504583</v>
      </c>
      <c r="L6508" s="2">
        <f>DEGREES(ASIN((((COS(RADIANS('PV model'!$B$2))*COS(RADIANS(H6508))*COS(RADIANS(K6508)))+(SIN(RADIANS('PV model'!$B$2))*SIN(RADIANS(H6508)))))))</f>
        <v>-35.840643352338382</v>
      </c>
      <c r="M6508" s="3">
        <f t="shared" si="1117"/>
        <v>0</v>
      </c>
      <c r="N6508" s="2">
        <f t="shared" si="1122"/>
        <v>-20.556547723568237</v>
      </c>
      <c r="O6508" s="2">
        <f>IF('PV model'!$B$2&gt;0, 180-N6508,IF('PV model'!$B$2&lt;0,0-N6508,N6508))</f>
        <v>200.55654772356823</v>
      </c>
      <c r="P6508" s="2">
        <f>ABS(O6508-'PV model'!$B$5)</f>
        <v>4.4434522764317705</v>
      </c>
      <c r="Q6508" s="3">
        <f t="shared" si="1118"/>
        <v>125.84064335233838</v>
      </c>
      <c r="R6508" s="3">
        <f t="shared" si="1123"/>
        <v>0</v>
      </c>
      <c r="S6508" s="3">
        <f t="shared" si="1119"/>
        <v>0</v>
      </c>
      <c r="T6508" s="3">
        <f>(0.5*(1-COS(RADIANS(90-$X$3)))*(D6508+E6508)*'PV model'!$B$4)</f>
        <v>0</v>
      </c>
      <c r="U6508" s="3">
        <f t="shared" si="1124"/>
        <v>0</v>
      </c>
      <c r="V6508" s="3">
        <f>('PV model'!$B$13*(U6508/1000)*(1-'PV model'!$B$14*((20+C6508)-25))*'PV model'!$B$10)/'PV model'!$B$12</f>
        <v>0</v>
      </c>
    </row>
    <row r="6509" spans="1:22" x14ac:dyDescent="0.2">
      <c r="A6509" s="10">
        <f t="shared" si="1116"/>
        <v>271</v>
      </c>
      <c r="B6509" s="10">
        <f t="shared" si="1125"/>
        <v>24</v>
      </c>
      <c r="C6509" s="23">
        <v>11.3</v>
      </c>
      <c r="D6509" s="24">
        <v>0</v>
      </c>
      <c r="E6509" s="24">
        <v>0</v>
      </c>
      <c r="F6509" s="48"/>
      <c r="G6509" s="48"/>
      <c r="H6509" s="1">
        <f t="shared" si="1126"/>
        <v>-3.0170307420880063</v>
      </c>
      <c r="I6509" s="1">
        <f t="shared" si="1120"/>
        <v>10.355163300183289</v>
      </c>
      <c r="J6509" s="4">
        <f>B6509+('PV model'!$B$3/15)+(I6509/60)</f>
        <v>23.895919388336388</v>
      </c>
      <c r="K6509" s="2">
        <f t="shared" si="1121"/>
        <v>-178.43879082504583</v>
      </c>
      <c r="L6509" s="2">
        <f>DEGREES(ASIN((((COS(RADIANS('PV model'!$B$2))*COS(RADIANS(H6509))*COS(RADIANS(K6509)))+(SIN(RADIANS('PV model'!$B$2))*SIN(RADIANS(H6509)))))))</f>
        <v>-37.501865245098031</v>
      </c>
      <c r="M6509" s="3">
        <f t="shared" si="1117"/>
        <v>0</v>
      </c>
      <c r="N6509" s="2">
        <f t="shared" si="1122"/>
        <v>-1.9653248052644985</v>
      </c>
      <c r="O6509" s="2">
        <f>IF('PV model'!$B$2&gt;0, 180-N6509,IF('PV model'!$B$2&lt;0,0-N6509,N6509))</f>
        <v>181.96532480526449</v>
      </c>
      <c r="P6509" s="2">
        <f>ABS(O6509-'PV model'!$B$5)</f>
        <v>23.034675194735513</v>
      </c>
      <c r="Q6509" s="3">
        <f t="shared" si="1118"/>
        <v>127.50186524509803</v>
      </c>
      <c r="R6509" s="3">
        <f t="shared" si="1123"/>
        <v>0</v>
      </c>
      <c r="S6509" s="3">
        <f t="shared" si="1119"/>
        <v>0</v>
      </c>
      <c r="T6509" s="3">
        <f>(0.5*(1-COS(RADIANS(90-$X$3)))*(D6509+E6509)*'PV model'!$B$4)</f>
        <v>0</v>
      </c>
      <c r="U6509" s="3">
        <f t="shared" si="1124"/>
        <v>0</v>
      </c>
      <c r="V6509" s="3">
        <f>('PV model'!$B$13*(U6509/1000)*(1-'PV model'!$B$14*((20+C6509)-25))*'PV model'!$B$10)/'PV model'!$B$12</f>
        <v>0</v>
      </c>
    </row>
    <row r="6510" spans="1:22" x14ac:dyDescent="0.2">
      <c r="A6510" s="10">
        <f t="shared" ref="A6510:A6573" si="1127">IF(B6510&gt;1,A6509,A6509+1)</f>
        <v>272</v>
      </c>
      <c r="B6510" s="10">
        <f t="shared" si="1125"/>
        <v>1</v>
      </c>
      <c r="C6510" s="23">
        <v>11.2</v>
      </c>
      <c r="D6510" s="24">
        <v>0</v>
      </c>
      <c r="E6510" s="24">
        <v>0</v>
      </c>
      <c r="F6510" s="48"/>
      <c r="G6510" s="48"/>
      <c r="H6510" s="1">
        <f t="shared" si="1126"/>
        <v>-3.4171419923013744</v>
      </c>
      <c r="I6510" s="1">
        <f t="shared" si="1120"/>
        <v>10.687948881831701</v>
      </c>
      <c r="J6510" s="4">
        <f>B6510+('PV model'!$B$3/15)+(I6510/60)</f>
        <v>0.90146581469719511</v>
      </c>
      <c r="K6510" s="2">
        <f t="shared" si="1121"/>
        <v>166.47801277954207</v>
      </c>
      <c r="L6510" s="2">
        <f>DEGREES(ASIN((((COS(RADIANS('PV model'!$B$2))*COS(RADIANS(H6510))*COS(RADIANS(K6510)))+(SIN(RADIANS('PV model'!$B$2))*SIN(RADIANS(H6510)))))))</f>
        <v>-36.78747469015714</v>
      </c>
      <c r="M6510" s="3">
        <f t="shared" si="1117"/>
        <v>0</v>
      </c>
      <c r="N6510" s="2">
        <f t="shared" si="1122"/>
        <v>16.944146271450652</v>
      </c>
      <c r="O6510" s="2">
        <f>IF('PV model'!$B$2&gt;0, 180-N6510,IF('PV model'!$B$2&lt;0,0-N6510,N6510))</f>
        <v>163.05585372854935</v>
      </c>
      <c r="P6510" s="2">
        <f>ABS(O6510-'PV model'!$B$5)</f>
        <v>41.944146271450649</v>
      </c>
      <c r="Q6510" s="3">
        <f t="shared" si="1118"/>
        <v>126.78747469015715</v>
      </c>
      <c r="R6510" s="3">
        <f t="shared" si="1123"/>
        <v>0</v>
      </c>
      <c r="S6510" s="3">
        <f t="shared" si="1119"/>
        <v>0</v>
      </c>
      <c r="T6510" s="3">
        <f>(0.5*(1-COS(RADIANS(90-$X$3)))*(D6510+E6510)*'PV model'!$B$4)</f>
        <v>0</v>
      </c>
      <c r="U6510" s="3">
        <f t="shared" si="1124"/>
        <v>0</v>
      </c>
      <c r="V6510" s="3">
        <f>('PV model'!$B$13*(U6510/1000)*(1-'PV model'!$B$14*((20+C6510)-25))*'PV model'!$B$10)/'PV model'!$B$12</f>
        <v>0</v>
      </c>
    </row>
    <row r="6511" spans="1:22" x14ac:dyDescent="0.2">
      <c r="A6511" s="10">
        <f t="shared" si="1127"/>
        <v>272</v>
      </c>
      <c r="B6511" s="10">
        <f t="shared" si="1125"/>
        <v>2</v>
      </c>
      <c r="C6511" s="23">
        <v>11.3</v>
      </c>
      <c r="D6511" s="24">
        <v>0</v>
      </c>
      <c r="E6511" s="24">
        <v>0</v>
      </c>
      <c r="F6511" s="48"/>
      <c r="G6511" s="48"/>
      <c r="H6511" s="1">
        <f t="shared" si="1126"/>
        <v>-3.4171419923013744</v>
      </c>
      <c r="I6511" s="1">
        <f t="shared" si="1120"/>
        <v>10.687948881831701</v>
      </c>
      <c r="J6511" s="4">
        <f>B6511+('PV model'!$B$3/15)+(I6511/60)</f>
        <v>1.901465814697195</v>
      </c>
      <c r="K6511" s="2">
        <f t="shared" si="1121"/>
        <v>151.47801277954207</v>
      </c>
      <c r="L6511" s="2">
        <f>DEGREES(ASIN((((COS(RADIANS('PV model'!$B$2))*COS(RADIANS(H6511))*COS(RADIANS(K6511)))+(SIN(RADIANS('PV model'!$B$2))*SIN(RADIANS(H6511)))))))</f>
        <v>-33.086255070623018</v>
      </c>
      <c r="M6511" s="3">
        <f t="shared" si="1117"/>
        <v>0</v>
      </c>
      <c r="N6511" s="2">
        <f t="shared" si="1122"/>
        <v>34.673081670808273</v>
      </c>
      <c r="O6511" s="2">
        <f>IF('PV model'!$B$2&gt;0, 180-N6511,IF('PV model'!$B$2&lt;0,0-N6511,N6511))</f>
        <v>145.32691832919173</v>
      </c>
      <c r="P6511" s="2">
        <f>ABS(O6511-'PV model'!$B$5)</f>
        <v>59.673081670808273</v>
      </c>
      <c r="Q6511" s="3">
        <f t="shared" si="1118"/>
        <v>123.08625507062303</v>
      </c>
      <c r="R6511" s="3">
        <f t="shared" si="1123"/>
        <v>0</v>
      </c>
      <c r="S6511" s="3">
        <f t="shared" si="1119"/>
        <v>0</v>
      </c>
      <c r="T6511" s="3">
        <f>(0.5*(1-COS(RADIANS(90-$X$3)))*(D6511+E6511)*'PV model'!$B$4)</f>
        <v>0</v>
      </c>
      <c r="U6511" s="3">
        <f t="shared" si="1124"/>
        <v>0</v>
      </c>
      <c r="V6511" s="3">
        <f>('PV model'!$B$13*(U6511/1000)*(1-'PV model'!$B$14*((20+C6511)-25))*'PV model'!$B$10)/'PV model'!$B$12</f>
        <v>0</v>
      </c>
    </row>
    <row r="6512" spans="1:22" x14ac:dyDescent="0.2">
      <c r="A6512" s="10">
        <f t="shared" si="1127"/>
        <v>272</v>
      </c>
      <c r="B6512" s="10">
        <f t="shared" si="1125"/>
        <v>3</v>
      </c>
      <c r="C6512" s="23">
        <v>11.3</v>
      </c>
      <c r="D6512" s="24">
        <v>0</v>
      </c>
      <c r="E6512" s="24">
        <v>0</v>
      </c>
      <c r="F6512" s="48"/>
      <c r="G6512" s="48"/>
      <c r="H6512" s="1">
        <f t="shared" si="1126"/>
        <v>-3.4171419923013744</v>
      </c>
      <c r="I6512" s="1">
        <f t="shared" si="1120"/>
        <v>10.687948881831701</v>
      </c>
      <c r="J6512" s="4">
        <f>B6512+('PV model'!$B$3/15)+(I6512/60)</f>
        <v>2.901465814697195</v>
      </c>
      <c r="K6512" s="2">
        <f t="shared" si="1121"/>
        <v>136.47801277954207</v>
      </c>
      <c r="L6512" s="2">
        <f>DEGREES(ASIN((((COS(RADIANS('PV model'!$B$2))*COS(RADIANS(H6512))*COS(RADIANS(K6512)))+(SIN(RADIANS('PV model'!$B$2))*SIN(RADIANS(H6512)))))))</f>
        <v>-27.328967575812651</v>
      </c>
      <c r="M6512" s="3">
        <f t="shared" si="1117"/>
        <v>0</v>
      </c>
      <c r="N6512" s="2">
        <f t="shared" si="1122"/>
        <v>50.693922258304134</v>
      </c>
      <c r="O6512" s="2">
        <f>IF('PV model'!$B$2&gt;0, 180-N6512,IF('PV model'!$B$2&lt;0,0-N6512,N6512))</f>
        <v>129.30607774169587</v>
      </c>
      <c r="P6512" s="2">
        <f>ABS(O6512-'PV model'!$B$5)</f>
        <v>75.693922258304127</v>
      </c>
      <c r="Q6512" s="3">
        <f t="shared" si="1118"/>
        <v>117.32896757581265</v>
      </c>
      <c r="R6512" s="3">
        <f t="shared" si="1123"/>
        <v>0</v>
      </c>
      <c r="S6512" s="3">
        <f t="shared" si="1119"/>
        <v>0</v>
      </c>
      <c r="T6512" s="3">
        <f>(0.5*(1-COS(RADIANS(90-$X$3)))*(D6512+E6512)*'PV model'!$B$4)</f>
        <v>0</v>
      </c>
      <c r="U6512" s="3">
        <f t="shared" si="1124"/>
        <v>0</v>
      </c>
      <c r="V6512" s="3">
        <f>('PV model'!$B$13*(U6512/1000)*(1-'PV model'!$B$14*((20+C6512)-25))*'PV model'!$B$10)/'PV model'!$B$12</f>
        <v>0</v>
      </c>
    </row>
    <row r="6513" spans="1:22" x14ac:dyDescent="0.2">
      <c r="A6513" s="10">
        <f t="shared" si="1127"/>
        <v>272</v>
      </c>
      <c r="B6513" s="10">
        <f t="shared" si="1125"/>
        <v>4</v>
      </c>
      <c r="C6513" s="23">
        <v>11.4</v>
      </c>
      <c r="D6513" s="24">
        <v>0</v>
      </c>
      <c r="E6513" s="24">
        <v>0</v>
      </c>
      <c r="F6513" s="48"/>
      <c r="G6513" s="48"/>
      <c r="H6513" s="1">
        <f t="shared" si="1126"/>
        <v>-3.4171419923013744</v>
      </c>
      <c r="I6513" s="1">
        <f t="shared" si="1120"/>
        <v>10.687948881831701</v>
      </c>
      <c r="J6513" s="4">
        <f>B6513+('PV model'!$B$3/15)+(I6513/60)</f>
        <v>3.901465814697195</v>
      </c>
      <c r="K6513" s="2">
        <f t="shared" si="1121"/>
        <v>121.47801277954207</v>
      </c>
      <c r="L6513" s="2">
        <f>DEGREES(ASIN((((COS(RADIANS('PV model'!$B$2))*COS(RADIANS(H6513))*COS(RADIANS(K6513)))+(SIN(RADIANS('PV model'!$B$2))*SIN(RADIANS(H6513)))))))</f>
        <v>-20.142568484384125</v>
      </c>
      <c r="M6513" s="3">
        <f t="shared" si="1117"/>
        <v>0</v>
      </c>
      <c r="N6513" s="2">
        <f t="shared" si="1122"/>
        <v>65.064699512866312</v>
      </c>
      <c r="O6513" s="2">
        <f>IF('PV model'!$B$2&gt;0, 180-N6513,IF('PV model'!$B$2&lt;0,0-N6513,N6513))</f>
        <v>114.93530048713369</v>
      </c>
      <c r="P6513" s="2">
        <f>ABS(O6513-'PV model'!$B$5)</f>
        <v>90.064699512866312</v>
      </c>
      <c r="Q6513" s="3">
        <f t="shared" si="1118"/>
        <v>110.14256848438413</v>
      </c>
      <c r="R6513" s="3">
        <f t="shared" si="1123"/>
        <v>0</v>
      </c>
      <c r="S6513" s="3">
        <f t="shared" si="1119"/>
        <v>0</v>
      </c>
      <c r="T6513" s="3">
        <f>(0.5*(1-COS(RADIANS(90-$X$3)))*(D6513+E6513)*'PV model'!$B$4)</f>
        <v>0</v>
      </c>
      <c r="U6513" s="3">
        <f t="shared" si="1124"/>
        <v>0</v>
      </c>
      <c r="V6513" s="3">
        <f>('PV model'!$B$13*(U6513/1000)*(1-'PV model'!$B$14*((20+C6513)-25))*'PV model'!$B$10)/'PV model'!$B$12</f>
        <v>0</v>
      </c>
    </row>
    <row r="6514" spans="1:22" x14ac:dyDescent="0.2">
      <c r="A6514" s="10">
        <f t="shared" si="1127"/>
        <v>272</v>
      </c>
      <c r="B6514" s="10">
        <f t="shared" si="1125"/>
        <v>5</v>
      </c>
      <c r="C6514" s="23">
        <v>11.3</v>
      </c>
      <c r="D6514" s="24">
        <v>0</v>
      </c>
      <c r="E6514" s="24">
        <v>0</v>
      </c>
      <c r="F6514" s="48"/>
      <c r="G6514" s="48"/>
      <c r="H6514" s="1">
        <f t="shared" si="1126"/>
        <v>-3.4171419923013744</v>
      </c>
      <c r="I6514" s="1">
        <f t="shared" si="1120"/>
        <v>10.687948881831701</v>
      </c>
      <c r="J6514" s="4">
        <f>B6514+('PV model'!$B$3/15)+(I6514/60)</f>
        <v>4.901465814697195</v>
      </c>
      <c r="K6514" s="2">
        <f t="shared" si="1121"/>
        <v>106.47801277954207</v>
      </c>
      <c r="L6514" s="2">
        <f>DEGREES(ASIN((((COS(RADIANS('PV model'!$B$2))*COS(RADIANS(H6514))*COS(RADIANS(K6514)))+(SIN(RADIANS('PV model'!$B$2))*SIN(RADIANS(H6514)))))))</f>
        <v>-12.092821839580976</v>
      </c>
      <c r="M6514" s="3">
        <f t="shared" si="1117"/>
        <v>0</v>
      </c>
      <c r="N6514" s="2">
        <f t="shared" si="1122"/>
        <v>78.222340824534086</v>
      </c>
      <c r="O6514" s="2">
        <f>IF('PV model'!$B$2&gt;0, 180-N6514,IF('PV model'!$B$2&lt;0,0-N6514,N6514))</f>
        <v>101.77765917546591</v>
      </c>
      <c r="P6514" s="2">
        <f>ABS(O6514-'PV model'!$B$5)</f>
        <v>103.22234082453409</v>
      </c>
      <c r="Q6514" s="3">
        <f t="shared" si="1118"/>
        <v>102.09282183958098</v>
      </c>
      <c r="R6514" s="3">
        <f t="shared" si="1123"/>
        <v>0</v>
      </c>
      <c r="S6514" s="3">
        <f t="shared" si="1119"/>
        <v>0</v>
      </c>
      <c r="T6514" s="3">
        <f>(0.5*(1-COS(RADIANS(90-$X$3)))*(D6514+E6514)*'PV model'!$B$4)</f>
        <v>0</v>
      </c>
      <c r="U6514" s="3">
        <f t="shared" si="1124"/>
        <v>0</v>
      </c>
      <c r="V6514" s="3">
        <f>('PV model'!$B$13*(U6514/1000)*(1-'PV model'!$B$14*((20+C6514)-25))*'PV model'!$B$10)/'PV model'!$B$12</f>
        <v>0</v>
      </c>
    </row>
    <row r="6515" spans="1:22" x14ac:dyDescent="0.2">
      <c r="A6515" s="10">
        <f t="shared" si="1127"/>
        <v>272</v>
      </c>
      <c r="B6515" s="10">
        <f t="shared" si="1125"/>
        <v>6</v>
      </c>
      <c r="C6515" s="23">
        <v>11.4</v>
      </c>
      <c r="D6515" s="24">
        <v>0</v>
      </c>
      <c r="E6515" s="24">
        <v>0</v>
      </c>
      <c r="F6515" s="48"/>
      <c r="G6515" s="48"/>
      <c r="H6515" s="1">
        <f t="shared" si="1126"/>
        <v>-3.4171419923013744</v>
      </c>
      <c r="I6515" s="1">
        <f t="shared" si="1120"/>
        <v>10.687948881831701</v>
      </c>
      <c r="J6515" s="4">
        <f>B6515+('PV model'!$B$3/15)+(I6515/60)</f>
        <v>5.901465814697195</v>
      </c>
      <c r="K6515" s="2">
        <f t="shared" si="1121"/>
        <v>91.47801277954207</v>
      </c>
      <c r="L6515" s="2">
        <f>DEGREES(ASIN((((COS(RADIANS('PV model'!$B$2))*COS(RADIANS(H6515))*COS(RADIANS(K6515)))+(SIN(RADIANS('PV model'!$B$2))*SIN(RADIANS(H6515)))))))</f>
        <v>-3.6525349751375122</v>
      </c>
      <c r="M6515" s="3">
        <f t="shared" si="1117"/>
        <v>0</v>
      </c>
      <c r="N6515" s="2">
        <f t="shared" si="1122"/>
        <v>89.279943646438909</v>
      </c>
      <c r="O6515" s="2">
        <f>IF('PV model'!$B$2&gt;0, 180-N6515,IF('PV model'!$B$2&lt;0,0-N6515,N6515))</f>
        <v>90.720056353561091</v>
      </c>
      <c r="P6515" s="2">
        <f>ABS(O6515-'PV model'!$B$5)</f>
        <v>114.27994364643891</v>
      </c>
      <c r="Q6515" s="3">
        <f t="shared" si="1118"/>
        <v>93.652534975137513</v>
      </c>
      <c r="R6515" s="3">
        <f t="shared" si="1123"/>
        <v>0</v>
      </c>
      <c r="S6515" s="3">
        <f t="shared" si="1119"/>
        <v>0</v>
      </c>
      <c r="T6515" s="3">
        <f>(0.5*(1-COS(RADIANS(90-$X$3)))*(D6515+E6515)*'PV model'!$B$4)</f>
        <v>0</v>
      </c>
      <c r="U6515" s="3">
        <f t="shared" si="1124"/>
        <v>0</v>
      </c>
      <c r="V6515" s="3">
        <f>('PV model'!$B$13*(U6515/1000)*(1-'PV model'!$B$14*((20+C6515)-25))*'PV model'!$B$10)/'PV model'!$B$12</f>
        <v>0</v>
      </c>
    </row>
    <row r="6516" spans="1:22" x14ac:dyDescent="0.2">
      <c r="A6516" s="10">
        <f t="shared" si="1127"/>
        <v>272</v>
      </c>
      <c r="B6516" s="10">
        <f t="shared" si="1125"/>
        <v>7</v>
      </c>
      <c r="C6516" s="23">
        <v>11.5</v>
      </c>
      <c r="D6516" s="24">
        <v>0</v>
      </c>
      <c r="E6516" s="24">
        <v>6.1740000000000004</v>
      </c>
      <c r="F6516" s="48"/>
      <c r="G6516" s="48"/>
      <c r="H6516" s="1">
        <f t="shared" si="1126"/>
        <v>-3.4171419923013744</v>
      </c>
      <c r="I6516" s="1">
        <f t="shared" si="1120"/>
        <v>10.687948881831701</v>
      </c>
      <c r="J6516" s="4">
        <f>B6516+('PV model'!$B$3/15)+(I6516/60)</f>
        <v>6.901465814697195</v>
      </c>
      <c r="K6516" s="2">
        <f t="shared" si="1121"/>
        <v>76.47801277954207</v>
      </c>
      <c r="L6516" s="2">
        <f>DEGREES(ASIN((((COS(RADIANS('PV model'!$B$2))*COS(RADIANS(H6516))*COS(RADIANS(K6516)))+(SIN(RADIANS('PV model'!$B$2))*SIN(RADIANS(H6516)))))))</f>
        <v>4.7655528949764259</v>
      </c>
      <c r="M6516" s="3">
        <f t="shared" si="1117"/>
        <v>4.7655528949764259</v>
      </c>
      <c r="N6516" s="2">
        <f t="shared" si="1122"/>
        <v>76.885464628099314</v>
      </c>
      <c r="O6516" s="2">
        <f>IF('PV model'!$B$2&gt;0, 180-N6516,IF('PV model'!$B$2&lt;0,0-N6516,N6516))</f>
        <v>103.11453537190069</v>
      </c>
      <c r="P6516" s="2">
        <f>ABS(O6516-'PV model'!$B$5)</f>
        <v>101.88546462809931</v>
      </c>
      <c r="Q6516" s="3">
        <f t="shared" si="1118"/>
        <v>85.234447105023577</v>
      </c>
      <c r="R6516" s="3">
        <f t="shared" si="1123"/>
        <v>0</v>
      </c>
      <c r="S6516" s="3">
        <f t="shared" si="1119"/>
        <v>6.1740000000000004</v>
      </c>
      <c r="T6516" s="3">
        <f>(0.5*(1-COS(RADIANS(90-$X$3)))*(D6516+E6516)*'PV model'!$B$4)</f>
        <v>0</v>
      </c>
      <c r="U6516" s="3">
        <f t="shared" si="1124"/>
        <v>6.1740000000000004</v>
      </c>
      <c r="V6516" s="3">
        <f>('PV model'!$B$13*(U6516/1000)*(1-'PV model'!$B$14*((20+C6516)-25))*'PV model'!$B$10)/'PV model'!$B$12</f>
        <v>0.60110706095999999</v>
      </c>
    </row>
    <row r="6517" spans="1:22" x14ac:dyDescent="0.2">
      <c r="A6517" s="10">
        <f t="shared" si="1127"/>
        <v>272</v>
      </c>
      <c r="B6517" s="10">
        <f t="shared" si="1125"/>
        <v>8</v>
      </c>
      <c r="C6517" s="23">
        <v>11.8</v>
      </c>
      <c r="D6517" s="24">
        <v>61.734749999999998</v>
      </c>
      <c r="E6517" s="24">
        <v>44.981999999999999</v>
      </c>
      <c r="F6517" s="48"/>
      <c r="G6517" s="48"/>
      <c r="H6517" s="1">
        <f t="shared" si="1126"/>
        <v>-3.4171419923013744</v>
      </c>
      <c r="I6517" s="1">
        <f t="shared" si="1120"/>
        <v>10.687948881831701</v>
      </c>
      <c r="J6517" s="4">
        <f>B6517+('PV model'!$B$3/15)+(I6517/60)</f>
        <v>7.901465814697195</v>
      </c>
      <c r="K6517" s="2">
        <f t="shared" si="1121"/>
        <v>61.478012779542077</v>
      </c>
      <c r="L6517" s="2">
        <f>DEGREES(ASIN((((COS(RADIANS('PV model'!$B$2))*COS(RADIANS(H6517))*COS(RADIANS(K6517)))+(SIN(RADIANS('PV model'!$B$2))*SIN(RADIANS(H6517)))))))</f>
        <v>12.759183931414634</v>
      </c>
      <c r="M6517" s="3">
        <f t="shared" si="1117"/>
        <v>12.759183931414634</v>
      </c>
      <c r="N6517" s="2">
        <f t="shared" si="1122"/>
        <v>64.063284252331485</v>
      </c>
      <c r="O6517" s="2">
        <f>IF('PV model'!$B$2&gt;0, 180-N6517,IF('PV model'!$B$2&lt;0,0-N6517,N6517))</f>
        <v>115.93671574766852</v>
      </c>
      <c r="P6517" s="2">
        <f>ABS(O6517-'PV model'!$B$5)</f>
        <v>89.063284252331485</v>
      </c>
      <c r="Q6517" s="3">
        <f t="shared" si="1118"/>
        <v>77.24081606858536</v>
      </c>
      <c r="R6517" s="3">
        <f t="shared" si="1123"/>
        <v>61.734750000000005</v>
      </c>
      <c r="S6517" s="3">
        <f t="shared" si="1119"/>
        <v>53.438170107797838</v>
      </c>
      <c r="T6517" s="3">
        <f>(0.5*(1-COS(RADIANS(90-$X$3)))*(D6517+E6517)*'PV model'!$B$4)</f>
        <v>0</v>
      </c>
      <c r="U6517" s="3">
        <f t="shared" si="1124"/>
        <v>115.17292010779784</v>
      </c>
      <c r="V6517" s="3">
        <f>('PV model'!$B$13*(U6517/1000)*(1-'PV model'!$B$14*((20+C6517)-25))*'PV model'!$B$10)/'PV model'!$B$12</f>
        <v>11.199540059419338</v>
      </c>
    </row>
    <row r="6518" spans="1:22" x14ac:dyDescent="0.2">
      <c r="A6518" s="10">
        <f t="shared" si="1127"/>
        <v>272</v>
      </c>
      <c r="B6518" s="10">
        <f t="shared" si="1125"/>
        <v>9</v>
      </c>
      <c r="C6518" s="23">
        <v>12.3</v>
      </c>
      <c r="D6518" s="24">
        <v>16.836749999999999</v>
      </c>
      <c r="E6518" s="24">
        <v>97.02</v>
      </c>
      <c r="F6518" s="48"/>
      <c r="G6518" s="48"/>
      <c r="H6518" s="1">
        <f t="shared" si="1126"/>
        <v>-3.4171419923013744</v>
      </c>
      <c r="I6518" s="1">
        <f t="shared" si="1120"/>
        <v>10.687948881831701</v>
      </c>
      <c r="J6518" s="4">
        <f>B6518+('PV model'!$B$3/15)+(I6518/60)</f>
        <v>8.901465814697195</v>
      </c>
      <c r="K6518" s="2">
        <f t="shared" si="1121"/>
        <v>46.478012779542077</v>
      </c>
      <c r="L6518" s="2">
        <f>DEGREES(ASIN((((COS(RADIANS('PV model'!$B$2))*COS(RADIANS(H6518))*COS(RADIANS(K6518)))+(SIN(RADIANS('PV model'!$B$2))*SIN(RADIANS(H6518)))))))</f>
        <v>19.890912566583332</v>
      </c>
      <c r="M6518" s="3">
        <f t="shared" si="1117"/>
        <v>19.890912566583332</v>
      </c>
      <c r="N6518" s="2">
        <f t="shared" si="1122"/>
        <v>50.330739229912751</v>
      </c>
      <c r="O6518" s="2">
        <f>IF('PV model'!$B$2&gt;0, 180-N6518,IF('PV model'!$B$2&lt;0,0-N6518,N6518))</f>
        <v>129.66926077008725</v>
      </c>
      <c r="P6518" s="2">
        <f>ABS(O6518-'PV model'!$B$5)</f>
        <v>75.330739229912751</v>
      </c>
      <c r="Q6518" s="3">
        <f t="shared" si="1118"/>
        <v>70.109087433416676</v>
      </c>
      <c r="R6518" s="3">
        <f t="shared" si="1123"/>
        <v>16.836749999999995</v>
      </c>
      <c r="S6518" s="3">
        <f t="shared" si="1119"/>
        <v>104.39882217572372</v>
      </c>
      <c r="T6518" s="3">
        <f>(0.5*(1-COS(RADIANS(90-$X$3)))*(D6518+E6518)*'PV model'!$B$4)</f>
        <v>0</v>
      </c>
      <c r="U6518" s="3">
        <f t="shared" si="1124"/>
        <v>121.23557217572372</v>
      </c>
      <c r="V6518" s="3">
        <f>('PV model'!$B$13*(U6518/1000)*(1-'PV model'!$B$14*((20+C6518)-25))*'PV model'!$B$10)/'PV model'!$B$12</f>
        <v>11.764841527080531</v>
      </c>
    </row>
    <row r="6519" spans="1:22" x14ac:dyDescent="0.2">
      <c r="A6519" s="10">
        <f t="shared" si="1127"/>
        <v>272</v>
      </c>
      <c r="B6519" s="10">
        <f t="shared" si="1125"/>
        <v>10</v>
      </c>
      <c r="C6519" s="23">
        <v>12.8</v>
      </c>
      <c r="D6519" s="24">
        <v>230.10225</v>
      </c>
      <c r="E6519" s="24">
        <v>142.00200000000001</v>
      </c>
      <c r="F6519" s="48"/>
      <c r="G6519" s="48"/>
      <c r="H6519" s="1">
        <f t="shared" si="1126"/>
        <v>-3.4171419923013744</v>
      </c>
      <c r="I6519" s="1">
        <f t="shared" si="1120"/>
        <v>10.687948881831701</v>
      </c>
      <c r="J6519" s="4">
        <f>B6519+('PV model'!$B$3/15)+(I6519/60)</f>
        <v>9.901465814697195</v>
      </c>
      <c r="K6519" s="2">
        <f t="shared" si="1121"/>
        <v>31.478012779542077</v>
      </c>
      <c r="L6519" s="2">
        <f>DEGREES(ASIN((((COS(RADIANS('PV model'!$B$2))*COS(RADIANS(H6519))*COS(RADIANS(K6519)))+(SIN(RADIANS('PV model'!$B$2))*SIN(RADIANS(H6519)))))))</f>
        <v>25.662759743919587</v>
      </c>
      <c r="M6519" s="3">
        <f t="shared" si="1117"/>
        <v>25.662759743919587</v>
      </c>
      <c r="N6519" s="2">
        <f t="shared" si="1122"/>
        <v>35.3300644741879</v>
      </c>
      <c r="O6519" s="2">
        <f>IF('PV model'!$B$2&gt;0, 180-N6519,IF('PV model'!$B$2&lt;0,0-N6519,N6519))</f>
        <v>144.66993552581209</v>
      </c>
      <c r="P6519" s="2">
        <f>ABS(O6519-'PV model'!$B$5)</f>
        <v>60.330064474187907</v>
      </c>
      <c r="Q6519" s="3">
        <f t="shared" si="1118"/>
        <v>64.337240256080406</v>
      </c>
      <c r="R6519" s="3">
        <f t="shared" si="1123"/>
        <v>230.10225000000008</v>
      </c>
      <c r="S6519" s="3">
        <f t="shared" si="1119"/>
        <v>182.62859102066486</v>
      </c>
      <c r="T6519" s="3">
        <f>(0.5*(1-COS(RADIANS(90-$X$3)))*(D6519+E6519)*'PV model'!$B$4)</f>
        <v>0</v>
      </c>
      <c r="U6519" s="3">
        <f t="shared" si="1124"/>
        <v>412.73084102066491</v>
      </c>
      <c r="V6519" s="3">
        <f>('PV model'!$B$13*(U6519/1000)*(1-'PV model'!$B$14*((20+C6519)-25))*'PV model'!$B$10)/'PV model'!$B$12</f>
        <v>39.969369732530787</v>
      </c>
    </row>
    <row r="6520" spans="1:22" x14ac:dyDescent="0.2">
      <c r="A6520" s="10">
        <f t="shared" si="1127"/>
        <v>272</v>
      </c>
      <c r="B6520" s="10">
        <f t="shared" si="1125"/>
        <v>11</v>
      </c>
      <c r="C6520" s="23">
        <v>13</v>
      </c>
      <c r="D6520" s="24">
        <v>78.5715</v>
      </c>
      <c r="E6520" s="24">
        <v>178.16400000000002</v>
      </c>
      <c r="F6520" s="48"/>
      <c r="G6520" s="48"/>
      <c r="H6520" s="1">
        <f t="shared" si="1126"/>
        <v>-3.4171419923013744</v>
      </c>
      <c r="I6520" s="1">
        <f t="shared" si="1120"/>
        <v>10.687948881831701</v>
      </c>
      <c r="J6520" s="4">
        <f>B6520+('PV model'!$B$3/15)+(I6520/60)</f>
        <v>10.901465814697195</v>
      </c>
      <c r="K6520" s="2">
        <f t="shared" si="1121"/>
        <v>16.478012779542077</v>
      </c>
      <c r="L6520" s="2">
        <f>DEGREES(ASIN((((COS(RADIANS('PV model'!$B$2))*COS(RADIANS(H6520))*COS(RADIANS(K6520)))+(SIN(RADIANS('PV model'!$B$2))*SIN(RADIANS(H6520)))))))</f>
        <v>29.541604012102546</v>
      </c>
      <c r="M6520" s="3">
        <f t="shared" si="1117"/>
        <v>29.541604012102546</v>
      </c>
      <c r="N6520" s="2">
        <f t="shared" si="1122"/>
        <v>18.992996723672757</v>
      </c>
      <c r="O6520" s="2">
        <f>IF('PV model'!$B$2&gt;0, 180-N6520,IF('PV model'!$B$2&lt;0,0-N6520,N6520))</f>
        <v>161.00700327632725</v>
      </c>
      <c r="P6520" s="2">
        <f>ABS(O6520-'PV model'!$B$5)</f>
        <v>43.992996723672746</v>
      </c>
      <c r="Q6520" s="3">
        <f t="shared" si="1118"/>
        <v>60.458395987897454</v>
      </c>
      <c r="R6520" s="3">
        <f t="shared" si="1123"/>
        <v>78.571500000000015</v>
      </c>
      <c r="S6520" s="3">
        <f t="shared" si="1119"/>
        <v>210.63274026211764</v>
      </c>
      <c r="T6520" s="3">
        <f>(0.5*(1-COS(RADIANS(90-$X$3)))*(D6520+E6520)*'PV model'!$B$4)</f>
        <v>0</v>
      </c>
      <c r="U6520" s="3">
        <f t="shared" si="1124"/>
        <v>289.20424026211765</v>
      </c>
      <c r="V6520" s="3">
        <f>('PV model'!$B$13*(U6520/1000)*(1-'PV model'!$B$14*((20+C6520)-25))*'PV model'!$B$10)/'PV model'!$B$12</f>
        <v>27.98377246919004</v>
      </c>
    </row>
    <row r="6521" spans="1:22" x14ac:dyDescent="0.2">
      <c r="A6521" s="10">
        <f t="shared" si="1127"/>
        <v>272</v>
      </c>
      <c r="B6521" s="10">
        <f t="shared" si="1125"/>
        <v>12</v>
      </c>
      <c r="C6521" s="23">
        <v>14</v>
      </c>
      <c r="D6521" s="24">
        <v>399.59219999999999</v>
      </c>
      <c r="E6521" s="24">
        <v>198.45</v>
      </c>
      <c r="F6521" s="48"/>
      <c r="G6521" s="48"/>
      <c r="H6521" s="1">
        <f t="shared" si="1126"/>
        <v>-3.4171419923013744</v>
      </c>
      <c r="I6521" s="1">
        <f t="shared" si="1120"/>
        <v>10.687948881831701</v>
      </c>
      <c r="J6521" s="4">
        <f>B6521+('PV model'!$B$3/15)+(I6521/60)</f>
        <v>11.901465814697195</v>
      </c>
      <c r="K6521" s="2">
        <f t="shared" si="1121"/>
        <v>1.478012779542075</v>
      </c>
      <c r="L6521" s="2">
        <f>DEGREES(ASIN((((COS(RADIANS('PV model'!$B$2))*COS(RADIANS(H6521))*COS(RADIANS(K6521)))+(SIN(RADIANS('PV model'!$B$2))*SIN(RADIANS(H6521)))))))</f>
        <v>31.070274013840301</v>
      </c>
      <c r="M6521" s="3">
        <f t="shared" si="1117"/>
        <v>31.070274013840301</v>
      </c>
      <c r="N6521" s="2">
        <f t="shared" si="1122"/>
        <v>1.7225725081178147</v>
      </c>
      <c r="O6521" s="2">
        <f>IF('PV model'!$B$2&gt;0, 180-N6521,IF('PV model'!$B$2&lt;0,0-N6521,N6521))</f>
        <v>178.27742749188218</v>
      </c>
      <c r="P6521" s="2">
        <f>ABS(O6521-'PV model'!$B$5)</f>
        <v>26.722572508117821</v>
      </c>
      <c r="Q6521" s="3">
        <f t="shared" si="1118"/>
        <v>58.929725986159696</v>
      </c>
      <c r="R6521" s="3">
        <f t="shared" si="1123"/>
        <v>399.59219999999999</v>
      </c>
      <c r="S6521" s="3">
        <f t="shared" si="1119"/>
        <v>263.875871525067</v>
      </c>
      <c r="T6521" s="3">
        <f>(0.5*(1-COS(RADIANS(90-$X$3)))*(D6521+E6521)*'PV model'!$B$4)</f>
        <v>0</v>
      </c>
      <c r="U6521" s="3">
        <f t="shared" si="1124"/>
        <v>663.46807152506699</v>
      </c>
      <c r="V6521" s="3">
        <f>('PV model'!$B$13*(U6521/1000)*(1-'PV model'!$B$14*((20+C6521)-25))*'PV model'!$B$10)/'PV model'!$B$12</f>
        <v>63.932738766178446</v>
      </c>
    </row>
    <row r="6522" spans="1:22" x14ac:dyDescent="0.2">
      <c r="A6522" s="10">
        <f t="shared" si="1127"/>
        <v>272</v>
      </c>
      <c r="B6522" s="10">
        <f t="shared" si="1125"/>
        <v>13</v>
      </c>
      <c r="C6522" s="23">
        <v>14.2</v>
      </c>
      <c r="D6522" s="24">
        <v>661.12305000000003</v>
      </c>
      <c r="E6522" s="24">
        <v>141.12</v>
      </c>
      <c r="F6522" s="48"/>
      <c r="G6522" s="48"/>
      <c r="H6522" s="1">
        <f t="shared" si="1126"/>
        <v>-3.4171419923013744</v>
      </c>
      <c r="I6522" s="1">
        <f t="shared" si="1120"/>
        <v>10.687948881831701</v>
      </c>
      <c r="J6522" s="4">
        <f>B6522+('PV model'!$B$3/15)+(I6522/60)</f>
        <v>12.901465814697195</v>
      </c>
      <c r="K6522" s="2">
        <f t="shared" si="1121"/>
        <v>-13.521987220457925</v>
      </c>
      <c r="L6522" s="2">
        <f>DEGREES(ASIN((((COS(RADIANS('PV model'!$B$2))*COS(RADIANS(H6522))*COS(RADIANS(K6522)))+(SIN(RADIANS('PV model'!$B$2))*SIN(RADIANS(H6522)))))))</f>
        <v>30.0399953787167</v>
      </c>
      <c r="M6522" s="3">
        <f t="shared" si="1117"/>
        <v>30.0399953787167</v>
      </c>
      <c r="N6522" s="2">
        <f t="shared" si="1122"/>
        <v>-15.641598491186548</v>
      </c>
      <c r="O6522" s="2">
        <f>IF('PV model'!$B$2&gt;0, 180-N6522,IF('PV model'!$B$2&lt;0,0-N6522,N6522))</f>
        <v>195.64159849118656</v>
      </c>
      <c r="P6522" s="2">
        <f>ABS(O6522-'PV model'!$B$5)</f>
        <v>9.3584015088134436</v>
      </c>
      <c r="Q6522" s="3">
        <f t="shared" si="1118"/>
        <v>59.960004621283296</v>
      </c>
      <c r="R6522" s="3">
        <f t="shared" si="1123"/>
        <v>661.12305000000015</v>
      </c>
      <c r="S6522" s="3">
        <f t="shared" si="1119"/>
        <v>191.33618419293427</v>
      </c>
      <c r="T6522" s="3">
        <f>(0.5*(1-COS(RADIANS(90-$X$3)))*(D6522+E6522)*'PV model'!$B$4)</f>
        <v>0</v>
      </c>
      <c r="U6522" s="3">
        <f t="shared" si="1124"/>
        <v>852.45923419293445</v>
      </c>
      <c r="V6522" s="3">
        <f>('PV model'!$B$13*(U6522/1000)*(1-'PV model'!$B$14*((20+C6522)-25))*'PV model'!$B$10)/'PV model'!$B$12</f>
        <v>82.076029888088456</v>
      </c>
    </row>
    <row r="6523" spans="1:22" x14ac:dyDescent="0.2">
      <c r="A6523" s="10">
        <f t="shared" si="1127"/>
        <v>272</v>
      </c>
      <c r="B6523" s="10">
        <f t="shared" si="1125"/>
        <v>14</v>
      </c>
      <c r="C6523" s="23">
        <v>14.6</v>
      </c>
      <c r="D6523" s="24">
        <v>725.10270000000003</v>
      </c>
      <c r="E6523" s="24">
        <v>100.548</v>
      </c>
      <c r="F6523" s="48"/>
      <c r="G6523" s="48"/>
      <c r="H6523" s="1">
        <f t="shared" si="1126"/>
        <v>-3.4171419923013744</v>
      </c>
      <c r="I6523" s="1">
        <f t="shared" si="1120"/>
        <v>10.687948881831701</v>
      </c>
      <c r="J6523" s="4">
        <f>B6523+('PV model'!$B$3/15)+(I6523/60)</f>
        <v>13.901465814697195</v>
      </c>
      <c r="K6523" s="2">
        <f t="shared" si="1121"/>
        <v>-28.521987220457923</v>
      </c>
      <c r="L6523" s="2">
        <f>DEGREES(ASIN((((COS(RADIANS('PV model'!$B$2))*COS(RADIANS(H6523))*COS(RADIANS(K6523)))+(SIN(RADIANS('PV model'!$B$2))*SIN(RADIANS(H6523)))))))</f>
        <v>26.593449065199511</v>
      </c>
      <c r="M6523" s="3">
        <f t="shared" si="1117"/>
        <v>26.593449065199511</v>
      </c>
      <c r="N6523" s="2">
        <f t="shared" si="1122"/>
        <v>-32.21106686655758</v>
      </c>
      <c r="O6523" s="2">
        <f>IF('PV model'!$B$2&gt;0, 180-N6523,IF('PV model'!$B$2&lt;0,0-N6523,N6523))</f>
        <v>212.21106686655759</v>
      </c>
      <c r="P6523" s="2">
        <f>ABS(O6523-'PV model'!$B$5)</f>
        <v>7.2110668665575872</v>
      </c>
      <c r="Q6523" s="3">
        <f t="shared" si="1118"/>
        <v>63.406550934800485</v>
      </c>
      <c r="R6523" s="3">
        <f t="shared" si="1123"/>
        <v>725.10270000000014</v>
      </c>
      <c r="S6523" s="3">
        <f t="shared" si="1119"/>
        <v>134.72420406458315</v>
      </c>
      <c r="T6523" s="3">
        <f>(0.5*(1-COS(RADIANS(90-$X$3)))*(D6523+E6523)*'PV model'!$B$4)</f>
        <v>0</v>
      </c>
      <c r="U6523" s="3">
        <f t="shared" si="1124"/>
        <v>859.82690406458323</v>
      </c>
      <c r="V6523" s="3">
        <f>('PV model'!$B$13*(U6523/1000)*(1-'PV model'!$B$14*((20+C6523)-25))*'PV model'!$B$10)/'PV model'!$B$12</f>
        <v>82.64788271281239</v>
      </c>
    </row>
    <row r="6524" spans="1:22" x14ac:dyDescent="0.2">
      <c r="A6524" s="10">
        <f t="shared" si="1127"/>
        <v>272</v>
      </c>
      <c r="B6524" s="10">
        <f t="shared" si="1125"/>
        <v>15</v>
      </c>
      <c r="C6524" s="23">
        <v>14.4</v>
      </c>
      <c r="D6524" s="24">
        <v>633.06180000000006</v>
      </c>
      <c r="E6524" s="24">
        <v>101.42999999999999</v>
      </c>
      <c r="F6524" s="48"/>
      <c r="G6524" s="48"/>
      <c r="H6524" s="1">
        <f t="shared" si="1126"/>
        <v>-3.4171419923013744</v>
      </c>
      <c r="I6524" s="1">
        <f t="shared" si="1120"/>
        <v>10.687948881831701</v>
      </c>
      <c r="J6524" s="4">
        <f>B6524+('PV model'!$B$3/15)+(I6524/60)</f>
        <v>14.901465814697195</v>
      </c>
      <c r="K6524" s="2">
        <f t="shared" si="1121"/>
        <v>-43.521987220457923</v>
      </c>
      <c r="L6524" s="2">
        <f>DEGREES(ASIN((((COS(RADIANS('PV model'!$B$2))*COS(RADIANS(H6524))*COS(RADIANS(K6524)))+(SIN(RADIANS('PV model'!$B$2))*SIN(RADIANS(H6524)))))))</f>
        <v>21.152691212970225</v>
      </c>
      <c r="M6524" s="3">
        <f t="shared" si="1117"/>
        <v>21.152691212970225</v>
      </c>
      <c r="N6524" s="2">
        <f t="shared" si="1122"/>
        <v>-47.482489247355161</v>
      </c>
      <c r="O6524" s="2">
        <f>IF('PV model'!$B$2&gt;0, 180-N6524,IF('PV model'!$B$2&lt;0,0-N6524,N6524))</f>
        <v>227.48248924735515</v>
      </c>
      <c r="P6524" s="2">
        <f>ABS(O6524-'PV model'!$B$5)</f>
        <v>22.482489247355147</v>
      </c>
      <c r="Q6524" s="3">
        <f t="shared" si="1118"/>
        <v>68.84730878702976</v>
      </c>
      <c r="R6524" s="3">
        <f t="shared" si="1123"/>
        <v>633.06180000000029</v>
      </c>
      <c r="S6524" s="3">
        <f t="shared" si="1119"/>
        <v>131.35053481236139</v>
      </c>
      <c r="T6524" s="3">
        <f>(0.5*(1-COS(RADIANS(90-$X$3)))*(D6524+E6524)*'PV model'!$B$4)</f>
        <v>0</v>
      </c>
      <c r="U6524" s="3">
        <f t="shared" si="1124"/>
        <v>764.41233481236168</v>
      </c>
      <c r="V6524" s="3">
        <f>('PV model'!$B$13*(U6524/1000)*(1-'PV model'!$B$14*((20+C6524)-25))*'PV model'!$B$10)/'PV model'!$B$12</f>
        <v>73.537616285100754</v>
      </c>
    </row>
    <row r="6525" spans="1:22" x14ac:dyDescent="0.2">
      <c r="A6525" s="10">
        <f t="shared" si="1127"/>
        <v>272</v>
      </c>
      <c r="B6525" s="10">
        <f t="shared" si="1125"/>
        <v>16</v>
      </c>
      <c r="C6525" s="23">
        <v>14.2</v>
      </c>
      <c r="D6525" s="24">
        <v>517.44944999999996</v>
      </c>
      <c r="E6525" s="24">
        <v>86.436000000000007</v>
      </c>
      <c r="F6525" s="48"/>
      <c r="G6525" s="48"/>
      <c r="H6525" s="1">
        <f t="shared" si="1126"/>
        <v>-3.4171419923013744</v>
      </c>
      <c r="I6525" s="1">
        <f t="shared" si="1120"/>
        <v>10.687948881831701</v>
      </c>
      <c r="J6525" s="4">
        <f>B6525+('PV model'!$B$3/15)+(I6525/60)</f>
        <v>15.901465814697195</v>
      </c>
      <c r="K6525" s="2">
        <f t="shared" si="1121"/>
        <v>-58.521987220457923</v>
      </c>
      <c r="L6525" s="2">
        <f>DEGREES(ASIN((((COS(RADIANS('PV model'!$B$2))*COS(RADIANS(H6525))*COS(RADIANS(K6525)))+(SIN(RADIANS('PV model'!$B$2))*SIN(RADIANS(H6525)))))))</f>
        <v>14.247628708094314</v>
      </c>
      <c r="M6525" s="3">
        <f t="shared" si="1117"/>
        <v>14.247628708094314</v>
      </c>
      <c r="N6525" s="2">
        <f t="shared" si="1122"/>
        <v>-61.442894563000301</v>
      </c>
      <c r="O6525" s="2">
        <f>IF('PV model'!$B$2&gt;0, 180-N6525,IF('PV model'!$B$2&lt;0,0-N6525,N6525))</f>
        <v>241.44289456300029</v>
      </c>
      <c r="P6525" s="2">
        <f>ABS(O6525-'PV model'!$B$5)</f>
        <v>36.442894563000294</v>
      </c>
      <c r="Q6525" s="3">
        <f t="shared" si="1118"/>
        <v>75.752371291905675</v>
      </c>
      <c r="R6525" s="3">
        <f t="shared" si="1123"/>
        <v>517.4494500000003</v>
      </c>
      <c r="S6525" s="3">
        <f t="shared" si="1119"/>
        <v>106.88087352894409</v>
      </c>
      <c r="T6525" s="3">
        <f>(0.5*(1-COS(RADIANS(90-$X$3)))*(D6525+E6525)*'PV model'!$B$4)</f>
        <v>0</v>
      </c>
      <c r="U6525" s="3">
        <f t="shared" si="1124"/>
        <v>624.3303235289444</v>
      </c>
      <c r="V6525" s="3">
        <f>('PV model'!$B$13*(U6525/1000)*(1-'PV model'!$B$14*((20+C6525)-25))*'PV model'!$B$10)/'PV model'!$B$12</f>
        <v>60.111442563602992</v>
      </c>
    </row>
    <row r="6526" spans="1:22" x14ac:dyDescent="0.2">
      <c r="A6526" s="10">
        <f t="shared" si="1127"/>
        <v>272</v>
      </c>
      <c r="B6526" s="10">
        <f t="shared" si="1125"/>
        <v>17</v>
      </c>
      <c r="C6526" s="23">
        <v>13.6</v>
      </c>
      <c r="D6526" s="24">
        <v>287.34719999999999</v>
      </c>
      <c r="E6526" s="24">
        <v>63.504000000000005</v>
      </c>
      <c r="F6526" s="48"/>
      <c r="G6526" s="48"/>
      <c r="H6526" s="1">
        <f t="shared" si="1126"/>
        <v>-3.4171419923013744</v>
      </c>
      <c r="I6526" s="1">
        <f t="shared" si="1120"/>
        <v>10.687948881831701</v>
      </c>
      <c r="J6526" s="4">
        <f>B6526+('PV model'!$B$3/15)+(I6526/60)</f>
        <v>16.901465814697193</v>
      </c>
      <c r="K6526" s="2">
        <f t="shared" si="1121"/>
        <v>-73.521987220457902</v>
      </c>
      <c r="L6526" s="2">
        <f>DEGREES(ASIN((((COS(RADIANS('PV model'!$B$2))*COS(RADIANS(H6526))*COS(RADIANS(K6526)))+(SIN(RADIANS('PV model'!$B$2))*SIN(RADIANS(H6526)))))))</f>
        <v>6.387488996032177</v>
      </c>
      <c r="M6526" s="3">
        <f t="shared" si="1117"/>
        <v>6.387488996032177</v>
      </c>
      <c r="N6526" s="2">
        <f t="shared" si="1122"/>
        <v>-74.408628815138385</v>
      </c>
      <c r="O6526" s="2">
        <f>IF('PV model'!$B$2&gt;0, 180-N6526,IF('PV model'!$B$2&lt;0,0-N6526,N6526))</f>
        <v>254.4086288151384</v>
      </c>
      <c r="P6526" s="2">
        <f>ABS(O6526-'PV model'!$B$5)</f>
        <v>49.4086288151384</v>
      </c>
      <c r="Q6526" s="3">
        <f t="shared" si="1118"/>
        <v>83.612511003967825</v>
      </c>
      <c r="R6526" s="3">
        <f t="shared" si="1123"/>
        <v>287.34719999999993</v>
      </c>
      <c r="S6526" s="3">
        <f t="shared" si="1119"/>
        <v>75.236004368250704</v>
      </c>
      <c r="T6526" s="3">
        <f>(0.5*(1-COS(RADIANS(90-$X$3)))*(D6526+E6526)*'PV model'!$B$4)</f>
        <v>0</v>
      </c>
      <c r="U6526" s="3">
        <f t="shared" si="1124"/>
        <v>362.58320436825062</v>
      </c>
      <c r="V6526" s="3">
        <f>('PV model'!$B$13*(U6526/1000)*(1-'PV model'!$B$14*((20+C6526)-25))*'PV model'!$B$10)/'PV model'!$B$12</f>
        <v>34.997029800112763</v>
      </c>
    </row>
    <row r="6527" spans="1:22" x14ac:dyDescent="0.2">
      <c r="A6527" s="10">
        <f t="shared" si="1127"/>
        <v>272</v>
      </c>
      <c r="B6527" s="10">
        <f t="shared" si="1125"/>
        <v>18</v>
      </c>
      <c r="C6527" s="23">
        <v>12.2</v>
      </c>
      <c r="D6527" s="24">
        <v>4.4897999999999998</v>
      </c>
      <c r="E6527" s="24">
        <v>21.168000000000003</v>
      </c>
      <c r="F6527" s="48"/>
      <c r="G6527" s="48"/>
      <c r="H6527" s="1">
        <f t="shared" si="1126"/>
        <v>-3.4171419923013744</v>
      </c>
      <c r="I6527" s="1">
        <f t="shared" si="1120"/>
        <v>10.687948881831701</v>
      </c>
      <c r="J6527" s="4">
        <f>B6527+('PV model'!$B$3/15)+(I6527/60)</f>
        <v>17.901465814697193</v>
      </c>
      <c r="K6527" s="2">
        <f t="shared" si="1121"/>
        <v>-88.521987220457902</v>
      </c>
      <c r="L6527" s="2">
        <f>DEGREES(ASIN((((COS(RADIANS('PV model'!$B$2))*COS(RADIANS(H6527))*COS(RADIANS(K6527)))+(SIN(RADIANS('PV model'!$B$2))*SIN(RADIANS(H6527)))))))</f>
        <v>-1.9793061105606222</v>
      </c>
      <c r="M6527" s="3">
        <f t="shared" si="1117"/>
        <v>0</v>
      </c>
      <c r="N6527" s="2">
        <f t="shared" si="1122"/>
        <v>-86.846415548794752</v>
      </c>
      <c r="O6527" s="2">
        <f>IF('PV model'!$B$2&gt;0, 180-N6527,IF('PV model'!$B$2&lt;0,0-N6527,N6527))</f>
        <v>266.84641554879477</v>
      </c>
      <c r="P6527" s="2">
        <f>ABS(O6527-'PV model'!$B$5)</f>
        <v>61.846415548794766</v>
      </c>
      <c r="Q6527" s="3">
        <f t="shared" si="1118"/>
        <v>91.979306110560614</v>
      </c>
      <c r="R6527" s="3">
        <f t="shared" si="1123"/>
        <v>4.489799999999982</v>
      </c>
      <c r="S6527" s="3">
        <f t="shared" si="1119"/>
        <v>22.371532565923175</v>
      </c>
      <c r="T6527" s="3">
        <f>(0.5*(1-COS(RADIANS(90-$X$3)))*(D6527+E6527)*'PV model'!$B$4)</f>
        <v>0</v>
      </c>
      <c r="U6527" s="3">
        <f t="shared" si="1124"/>
        <v>26.861332565923156</v>
      </c>
      <c r="V6527" s="3">
        <f>('PV model'!$B$13*(U6527/1000)*(1-'PV model'!$B$14*((20+C6527)-25))*'PV model'!$B$10)/'PV model'!$B$12</f>
        <v>2.6077291097549358</v>
      </c>
    </row>
    <row r="6528" spans="1:22" x14ac:dyDescent="0.2">
      <c r="A6528" s="10">
        <f t="shared" si="1127"/>
        <v>272</v>
      </c>
      <c r="B6528" s="10">
        <f t="shared" si="1125"/>
        <v>19</v>
      </c>
      <c r="C6528" s="23">
        <v>11.8</v>
      </c>
      <c r="D6528" s="24">
        <v>0</v>
      </c>
      <c r="E6528" s="24">
        <v>0</v>
      </c>
      <c r="F6528" s="48"/>
      <c r="G6528" s="48"/>
      <c r="H6528" s="1">
        <f t="shared" si="1126"/>
        <v>-3.4171419923013744</v>
      </c>
      <c r="I6528" s="1">
        <f t="shared" si="1120"/>
        <v>10.687948881831701</v>
      </c>
      <c r="J6528" s="4">
        <f>B6528+('PV model'!$B$3/15)+(I6528/60)</f>
        <v>18.901465814697193</v>
      </c>
      <c r="K6528" s="2">
        <f t="shared" si="1121"/>
        <v>-103.5219872204579</v>
      </c>
      <c r="L6528" s="2">
        <f>DEGREES(ASIN((((COS(RADIANS('PV model'!$B$2))*COS(RADIANS(H6528))*COS(RADIANS(K6528)))+(SIN(RADIANS('PV model'!$B$2))*SIN(RADIANS(H6528)))))))</f>
        <v>-10.446821635305282</v>
      </c>
      <c r="M6528" s="3">
        <f t="shared" si="1117"/>
        <v>0</v>
      </c>
      <c r="N6528" s="2">
        <f t="shared" si="1122"/>
        <v>-80.719619842286718</v>
      </c>
      <c r="O6528" s="2">
        <f>IF('PV model'!$B$2&gt;0, 180-N6528,IF('PV model'!$B$2&lt;0,0-N6528,N6528))</f>
        <v>260.7196198422867</v>
      </c>
      <c r="P6528" s="2">
        <f>ABS(O6528-'PV model'!$B$5)</f>
        <v>55.719619842286704</v>
      </c>
      <c r="Q6528" s="3">
        <f t="shared" si="1118"/>
        <v>100.44682163530528</v>
      </c>
      <c r="R6528" s="3">
        <f t="shared" si="1123"/>
        <v>0</v>
      </c>
      <c r="S6528" s="3">
        <f t="shared" si="1119"/>
        <v>0</v>
      </c>
      <c r="T6528" s="3">
        <f>(0.5*(1-COS(RADIANS(90-$X$3)))*(D6528+E6528)*'PV model'!$B$4)</f>
        <v>0</v>
      </c>
      <c r="U6528" s="3">
        <f t="shared" si="1124"/>
        <v>0</v>
      </c>
      <c r="V6528" s="3">
        <f>('PV model'!$B$13*(U6528/1000)*(1-'PV model'!$B$14*((20+C6528)-25))*'PV model'!$B$10)/'PV model'!$B$12</f>
        <v>0</v>
      </c>
    </row>
    <row r="6529" spans="1:22" x14ac:dyDescent="0.2">
      <c r="A6529" s="10">
        <f t="shared" si="1127"/>
        <v>272</v>
      </c>
      <c r="B6529" s="10">
        <f t="shared" si="1125"/>
        <v>20</v>
      </c>
      <c r="C6529" s="23">
        <v>11.5</v>
      </c>
      <c r="D6529" s="24">
        <v>0</v>
      </c>
      <c r="E6529" s="24">
        <v>0</v>
      </c>
      <c r="F6529" s="48"/>
      <c r="G6529" s="48"/>
      <c r="H6529" s="1">
        <f t="shared" si="1126"/>
        <v>-3.4171419923013744</v>
      </c>
      <c r="I6529" s="1">
        <f t="shared" si="1120"/>
        <v>10.687948881831701</v>
      </c>
      <c r="J6529" s="4">
        <f>B6529+('PV model'!$B$3/15)+(I6529/60)</f>
        <v>19.901465814697193</v>
      </c>
      <c r="K6529" s="2">
        <f t="shared" si="1121"/>
        <v>-118.5219872204579</v>
      </c>
      <c r="L6529" s="2">
        <f>DEGREES(ASIN((((COS(RADIANS('PV model'!$B$2))*COS(RADIANS(H6529))*COS(RADIANS(K6529)))+(SIN(RADIANS('PV model'!$B$2))*SIN(RADIANS(H6529)))))))</f>
        <v>-18.608378453904258</v>
      </c>
      <c r="M6529" s="3">
        <f t="shared" si="1117"/>
        <v>0</v>
      </c>
      <c r="N6529" s="2">
        <f t="shared" si="1122"/>
        <v>-67.736733938023079</v>
      </c>
      <c r="O6529" s="2">
        <f>IF('PV model'!$B$2&gt;0, 180-N6529,IF('PV model'!$B$2&lt;0,0-N6529,N6529))</f>
        <v>247.73673393802306</v>
      </c>
      <c r="P6529" s="2">
        <f>ABS(O6529-'PV model'!$B$5)</f>
        <v>42.736733938023065</v>
      </c>
      <c r="Q6529" s="3">
        <f t="shared" si="1118"/>
        <v>108.60837845390427</v>
      </c>
      <c r="R6529" s="3">
        <f t="shared" si="1123"/>
        <v>0</v>
      </c>
      <c r="S6529" s="3">
        <f t="shared" si="1119"/>
        <v>0</v>
      </c>
      <c r="T6529" s="3">
        <f>(0.5*(1-COS(RADIANS(90-$X$3)))*(D6529+E6529)*'PV model'!$B$4)</f>
        <v>0</v>
      </c>
      <c r="U6529" s="3">
        <f t="shared" si="1124"/>
        <v>0</v>
      </c>
      <c r="V6529" s="3">
        <f>('PV model'!$B$13*(U6529/1000)*(1-'PV model'!$B$14*((20+C6529)-25))*'PV model'!$B$10)/'PV model'!$B$12</f>
        <v>0</v>
      </c>
    </row>
    <row r="6530" spans="1:22" x14ac:dyDescent="0.2">
      <c r="A6530" s="10">
        <f t="shared" si="1127"/>
        <v>272</v>
      </c>
      <c r="B6530" s="10">
        <f t="shared" si="1125"/>
        <v>21</v>
      </c>
      <c r="C6530" s="23">
        <v>11.4</v>
      </c>
      <c r="D6530" s="24">
        <v>0</v>
      </c>
      <c r="E6530" s="24">
        <v>0</v>
      </c>
      <c r="F6530" s="48"/>
      <c r="G6530" s="48"/>
      <c r="H6530" s="1">
        <f t="shared" si="1126"/>
        <v>-3.4171419923013744</v>
      </c>
      <c r="I6530" s="1">
        <f t="shared" si="1120"/>
        <v>10.687948881831701</v>
      </c>
      <c r="J6530" s="4">
        <f>B6530+('PV model'!$B$3/15)+(I6530/60)</f>
        <v>20.901465814697193</v>
      </c>
      <c r="K6530" s="2">
        <f t="shared" si="1121"/>
        <v>-133.5219872204579</v>
      </c>
      <c r="L6530" s="2">
        <f>DEGREES(ASIN((((COS(RADIANS('PV model'!$B$2))*COS(RADIANS(H6530))*COS(RADIANS(K6530)))+(SIN(RADIANS('PV model'!$B$2))*SIN(RADIANS(H6530)))))))</f>
        <v>-26.006591288386605</v>
      </c>
      <c r="M6530" s="3">
        <f t="shared" si="1117"/>
        <v>0</v>
      </c>
      <c r="N6530" s="2">
        <f t="shared" si="1122"/>
        <v>-53.645982237082357</v>
      </c>
      <c r="O6530" s="2">
        <f>IF('PV model'!$B$2&gt;0, 180-N6530,IF('PV model'!$B$2&lt;0,0-N6530,N6530))</f>
        <v>233.64598223708236</v>
      </c>
      <c r="P6530" s="2">
        <f>ABS(O6530-'PV model'!$B$5)</f>
        <v>28.645982237082364</v>
      </c>
      <c r="Q6530" s="3">
        <f t="shared" si="1118"/>
        <v>116.00659128838662</v>
      </c>
      <c r="R6530" s="3">
        <f t="shared" si="1123"/>
        <v>0</v>
      </c>
      <c r="S6530" s="3">
        <f t="shared" si="1119"/>
        <v>0</v>
      </c>
      <c r="T6530" s="3">
        <f>(0.5*(1-COS(RADIANS(90-$X$3)))*(D6530+E6530)*'PV model'!$B$4)</f>
        <v>0</v>
      </c>
      <c r="U6530" s="3">
        <f t="shared" si="1124"/>
        <v>0</v>
      </c>
      <c r="V6530" s="3">
        <f>('PV model'!$B$13*(U6530/1000)*(1-'PV model'!$B$14*((20+C6530)-25))*'PV model'!$B$10)/'PV model'!$B$12</f>
        <v>0</v>
      </c>
    </row>
    <row r="6531" spans="1:22" x14ac:dyDescent="0.2">
      <c r="A6531" s="10">
        <f t="shared" si="1127"/>
        <v>272</v>
      </c>
      <c r="B6531" s="10">
        <f t="shared" si="1125"/>
        <v>22</v>
      </c>
      <c r="C6531" s="23">
        <v>11.1</v>
      </c>
      <c r="D6531" s="24">
        <v>0</v>
      </c>
      <c r="E6531" s="24">
        <v>0</v>
      </c>
      <c r="F6531" s="48"/>
      <c r="G6531" s="48"/>
      <c r="H6531" s="1">
        <f t="shared" si="1126"/>
        <v>-3.4171419923013744</v>
      </c>
      <c r="I6531" s="1">
        <f t="shared" si="1120"/>
        <v>10.687948881831701</v>
      </c>
      <c r="J6531" s="4">
        <f>B6531+('PV model'!$B$3/15)+(I6531/60)</f>
        <v>21.901465814697193</v>
      </c>
      <c r="K6531" s="2">
        <f t="shared" si="1121"/>
        <v>-148.5219872204579</v>
      </c>
      <c r="L6531" s="2">
        <f>DEGREES(ASIN((((COS(RADIANS('PV model'!$B$2))*COS(RADIANS(H6531))*COS(RADIANS(K6531)))+(SIN(RADIANS('PV model'!$B$2))*SIN(RADIANS(H6531)))))))</f>
        <v>-32.094513198841213</v>
      </c>
      <c r="M6531" s="3">
        <f t="shared" si="1117"/>
        <v>0</v>
      </c>
      <c r="N6531" s="2">
        <f t="shared" si="1122"/>
        <v>-37.97179159599532</v>
      </c>
      <c r="O6531" s="2">
        <f>IF('PV model'!$B$2&gt;0, 180-N6531,IF('PV model'!$B$2&lt;0,0-N6531,N6531))</f>
        <v>217.97179159599531</v>
      </c>
      <c r="P6531" s="2">
        <f>ABS(O6531-'PV model'!$B$5)</f>
        <v>12.971791595995313</v>
      </c>
      <c r="Q6531" s="3">
        <f t="shared" si="1118"/>
        <v>122.0945131988412</v>
      </c>
      <c r="R6531" s="3">
        <f t="shared" si="1123"/>
        <v>0</v>
      </c>
      <c r="S6531" s="3">
        <f t="shared" si="1119"/>
        <v>0</v>
      </c>
      <c r="T6531" s="3">
        <f>(0.5*(1-COS(RADIANS(90-$X$3)))*(D6531+E6531)*'PV model'!$B$4)</f>
        <v>0</v>
      </c>
      <c r="U6531" s="3">
        <f t="shared" si="1124"/>
        <v>0</v>
      </c>
      <c r="V6531" s="3">
        <f>('PV model'!$B$13*(U6531/1000)*(1-'PV model'!$B$14*((20+C6531)-25))*'PV model'!$B$10)/'PV model'!$B$12</f>
        <v>0</v>
      </c>
    </row>
    <row r="6532" spans="1:22" x14ac:dyDescent="0.2">
      <c r="A6532" s="10">
        <f t="shared" si="1127"/>
        <v>272</v>
      </c>
      <c r="B6532" s="10">
        <f t="shared" si="1125"/>
        <v>23</v>
      </c>
      <c r="C6532" s="23">
        <v>9.9</v>
      </c>
      <c r="D6532" s="24">
        <v>0</v>
      </c>
      <c r="E6532" s="24">
        <v>0</v>
      </c>
      <c r="F6532" s="48"/>
      <c r="G6532" s="48"/>
      <c r="H6532" s="1">
        <f t="shared" si="1126"/>
        <v>-3.4171419923013744</v>
      </c>
      <c r="I6532" s="1">
        <f t="shared" si="1120"/>
        <v>10.687948881831701</v>
      </c>
      <c r="J6532" s="4">
        <f>B6532+('PV model'!$B$3/15)+(I6532/60)</f>
        <v>22.901465814697193</v>
      </c>
      <c r="K6532" s="2">
        <f t="shared" si="1121"/>
        <v>-163.5219872204579</v>
      </c>
      <c r="L6532" s="2">
        <f>DEGREES(ASIN((((COS(RADIANS('PV model'!$B$2))*COS(RADIANS(H6532))*COS(RADIANS(K6532)))+(SIN(RADIANS('PV model'!$B$2))*SIN(RADIANS(H6532)))))))</f>
        <v>-36.249282464815479</v>
      </c>
      <c r="M6532" s="3">
        <f t="shared" si="1117"/>
        <v>0</v>
      </c>
      <c r="N6532" s="2">
        <f t="shared" si="1122"/>
        <v>-20.55444105676013</v>
      </c>
      <c r="O6532" s="2">
        <f>IF('PV model'!$B$2&gt;0, 180-N6532,IF('PV model'!$B$2&lt;0,0-N6532,N6532))</f>
        <v>200.55444105676014</v>
      </c>
      <c r="P6532" s="2">
        <f>ABS(O6532-'PV model'!$B$5)</f>
        <v>4.4455589432398597</v>
      </c>
      <c r="Q6532" s="3">
        <f t="shared" si="1118"/>
        <v>126.24928246481547</v>
      </c>
      <c r="R6532" s="3">
        <f t="shared" si="1123"/>
        <v>0</v>
      </c>
      <c r="S6532" s="3">
        <f t="shared" si="1119"/>
        <v>0</v>
      </c>
      <c r="T6532" s="3">
        <f>(0.5*(1-COS(RADIANS(90-$X$3)))*(D6532+E6532)*'PV model'!$B$4)</f>
        <v>0</v>
      </c>
      <c r="U6532" s="3">
        <f t="shared" si="1124"/>
        <v>0</v>
      </c>
      <c r="V6532" s="3">
        <f>('PV model'!$B$13*(U6532/1000)*(1-'PV model'!$B$14*((20+C6532)-25))*'PV model'!$B$10)/'PV model'!$B$12</f>
        <v>0</v>
      </c>
    </row>
    <row r="6533" spans="1:22" x14ac:dyDescent="0.2">
      <c r="A6533" s="10">
        <f t="shared" si="1127"/>
        <v>272</v>
      </c>
      <c r="B6533" s="10">
        <f t="shared" si="1125"/>
        <v>24</v>
      </c>
      <c r="C6533" s="23">
        <v>8.4</v>
      </c>
      <c r="D6533" s="24">
        <v>0</v>
      </c>
      <c r="E6533" s="24">
        <v>0</v>
      </c>
      <c r="F6533" s="48"/>
      <c r="G6533" s="48"/>
      <c r="H6533" s="1">
        <f t="shared" si="1126"/>
        <v>-3.4171419923013744</v>
      </c>
      <c r="I6533" s="1">
        <f t="shared" si="1120"/>
        <v>10.687948881831701</v>
      </c>
      <c r="J6533" s="4">
        <f>B6533+('PV model'!$B$3/15)+(I6533/60)</f>
        <v>23.901465814697193</v>
      </c>
      <c r="K6533" s="2">
        <f t="shared" si="1121"/>
        <v>-178.5219872204579</v>
      </c>
      <c r="L6533" s="2">
        <f>DEGREES(ASIN((((COS(RADIANS('PV model'!$B$2))*COS(RADIANS(H6533))*COS(RADIANS(K6533)))+(SIN(RADIANS('PV model'!$B$2))*SIN(RADIANS(H6533)))))))</f>
        <v>-37.903481308999986</v>
      </c>
      <c r="M6533" s="3">
        <f t="shared" si="1117"/>
        <v>0</v>
      </c>
      <c r="N6533" s="2">
        <f t="shared" si="1122"/>
        <v>-1.8699566461928012</v>
      </c>
      <c r="O6533" s="2">
        <f>IF('PV model'!$B$2&gt;0, 180-N6533,IF('PV model'!$B$2&lt;0,0-N6533,N6533))</f>
        <v>181.8699566461928</v>
      </c>
      <c r="P6533" s="2">
        <f>ABS(O6533-'PV model'!$B$5)</f>
        <v>23.130043353807196</v>
      </c>
      <c r="Q6533" s="3">
        <f t="shared" si="1118"/>
        <v>127.90348130899997</v>
      </c>
      <c r="R6533" s="3">
        <f t="shared" si="1123"/>
        <v>0</v>
      </c>
      <c r="S6533" s="3">
        <f t="shared" si="1119"/>
        <v>0</v>
      </c>
      <c r="T6533" s="3">
        <f>(0.5*(1-COS(RADIANS(90-$X$3)))*(D6533+E6533)*'PV model'!$B$4)</f>
        <v>0</v>
      </c>
      <c r="U6533" s="3">
        <f t="shared" si="1124"/>
        <v>0</v>
      </c>
      <c r="V6533" s="3">
        <f>('PV model'!$B$13*(U6533/1000)*(1-'PV model'!$B$14*((20+C6533)-25))*'PV model'!$B$10)/'PV model'!$B$12</f>
        <v>0</v>
      </c>
    </row>
    <row r="6534" spans="1:22" x14ac:dyDescent="0.2">
      <c r="A6534" s="10">
        <f t="shared" si="1127"/>
        <v>273</v>
      </c>
      <c r="B6534" s="10">
        <f t="shared" si="1125"/>
        <v>1</v>
      </c>
      <c r="C6534" s="23">
        <v>8.9</v>
      </c>
      <c r="D6534" s="24">
        <v>0</v>
      </c>
      <c r="E6534" s="24">
        <v>0</v>
      </c>
      <c r="F6534" s="48"/>
      <c r="G6534" s="48"/>
      <c r="H6534" s="1">
        <f t="shared" si="1126"/>
        <v>-3.816240672407091</v>
      </c>
      <c r="I6534" s="1">
        <f t="shared" si="1120"/>
        <v>11.014854000612919</v>
      </c>
      <c r="J6534" s="4">
        <f>B6534+('PV model'!$B$3/15)+(I6534/60)</f>
        <v>0.9069142333435487</v>
      </c>
      <c r="K6534" s="2">
        <f t="shared" si="1121"/>
        <v>166.39628649984675</v>
      </c>
      <c r="L6534" s="2">
        <f>DEGREES(ASIN((((COS(RADIANS('PV model'!$B$2))*COS(RADIANS(H6534))*COS(RADIANS(K6534)))+(SIN(RADIANS('PV model'!$B$2))*SIN(RADIANS(H6534)))))))</f>
        <v>-37.167456174910029</v>
      </c>
      <c r="M6534" s="3">
        <f t="shared" ref="M6534:M6597" si="1128">IF(L6534&gt;0, L6534, 0)</f>
        <v>0</v>
      </c>
      <c r="N6534" s="2">
        <f t="shared" si="1122"/>
        <v>17.127889934611463</v>
      </c>
      <c r="O6534" s="2">
        <f>IF('PV model'!$B$2&gt;0, 180-N6534,IF('PV model'!$B$2&lt;0,0-N6534,N6534))</f>
        <v>162.87211006538854</v>
      </c>
      <c r="P6534" s="2">
        <f>ABS(O6534-'PV model'!$B$5)</f>
        <v>42.12788993461146</v>
      </c>
      <c r="Q6534" s="3">
        <f t="shared" ref="Q6534:Q6597" si="1129">DEGREES(ACOS((SIN(RADIANS(L6534))*COS(RADIANS(90-$X$3))+COS(RADIANS(L6534))*COS(RADIANS(P6534))*SIN(RADIANS(90-$X$3)))))</f>
        <v>127.16745617491004</v>
      </c>
      <c r="R6534" s="3">
        <f t="shared" si="1123"/>
        <v>0</v>
      </c>
      <c r="S6534" s="3">
        <f t="shared" ref="S6534:S6597" si="1130">IF($Z$3=TRUE, IF(E6534=0,0,E6534*(0.5*(1+COS(RADIANS(90-$X$3))*(1+(1-(E6534^2/(D6534+E6534)^2))*(SIN(RADIANS(0.5*$X$3))^3)))*(1+(1-(E6534^2/(D6534+E6534)^2))*(COS(RADIANS(Q6534))^2)*(SIN(RADIANS(90-L6534))^3)))), IF(E6534=0,0,E6534*(0.5*(1+COS(RADIANS(90-$X$3))))))</f>
        <v>0</v>
      </c>
      <c r="T6534" s="3">
        <f>(0.5*(1-COS(RADIANS(90-$X$3)))*(D6534+E6534)*'PV model'!$B$4)</f>
        <v>0</v>
      </c>
      <c r="U6534" s="3">
        <f t="shared" si="1124"/>
        <v>0</v>
      </c>
      <c r="V6534" s="3">
        <f>('PV model'!$B$13*(U6534/1000)*(1-'PV model'!$B$14*((20+C6534)-25))*'PV model'!$B$10)/'PV model'!$B$12</f>
        <v>0</v>
      </c>
    </row>
    <row r="6535" spans="1:22" x14ac:dyDescent="0.2">
      <c r="A6535" s="10">
        <f t="shared" si="1127"/>
        <v>273</v>
      </c>
      <c r="B6535" s="10">
        <f t="shared" si="1125"/>
        <v>2</v>
      </c>
      <c r="C6535" s="23">
        <v>7</v>
      </c>
      <c r="D6535" s="24">
        <v>0</v>
      </c>
      <c r="E6535" s="24">
        <v>0</v>
      </c>
      <c r="F6535" s="48"/>
      <c r="G6535" s="48"/>
      <c r="H6535" s="1">
        <f t="shared" si="1126"/>
        <v>-3.816240672407091</v>
      </c>
      <c r="I6535" s="1">
        <f t="shared" ref="I6535:I6598" si="1131">9.87*SIN(RADIANS(1.978*A6535-160.22))-7.53*COS(RADIANS(0.989*A6535-80.11))-1.5*SIN((RADIANS(0.989*A6535-80.11)))</f>
        <v>11.014854000612919</v>
      </c>
      <c r="J6535" s="4">
        <f>B6535+('PV model'!$B$3/15)+(I6535/60)</f>
        <v>1.9069142333435487</v>
      </c>
      <c r="K6535" s="2">
        <f t="shared" ref="K6535:K6598" si="1132">15*(12-J6535)</f>
        <v>151.39628649984675</v>
      </c>
      <c r="L6535" s="2">
        <f>DEGREES(ASIN((((COS(RADIANS('PV model'!$B$2))*COS(RADIANS(H6535))*COS(RADIANS(K6535)))+(SIN(RADIANS('PV model'!$B$2))*SIN(RADIANS(H6535)))))))</f>
        <v>-33.437426599430125</v>
      </c>
      <c r="M6535" s="3">
        <f t="shared" si="1128"/>
        <v>0</v>
      </c>
      <c r="N6535" s="2">
        <f t="shared" ref="N6535:N6598" si="1133">DEGREES(ASIN((COS(RADIANS(H6535))*SIN(RADIANS(K6535)))/COS(RADIANS(L6535))))</f>
        <v>34.919950312428661</v>
      </c>
      <c r="O6535" s="2">
        <f>IF('PV model'!$B$2&gt;0, 180-N6535,IF('PV model'!$B$2&lt;0,0-N6535,N6535))</f>
        <v>145.08004968757135</v>
      </c>
      <c r="P6535" s="2">
        <f>ABS(O6535-'PV model'!$B$5)</f>
        <v>59.919950312428654</v>
      </c>
      <c r="Q6535" s="3">
        <f t="shared" si="1129"/>
        <v>123.43742659943014</v>
      </c>
      <c r="R6535" s="3">
        <f t="shared" ref="R6535:R6598" si="1134">IF(D6535=0,0,D6535*COS(RADIANS(Q6535))/SIN(RADIANS(L6535)))</f>
        <v>0</v>
      </c>
      <c r="S6535" s="3">
        <f t="shared" si="1130"/>
        <v>0</v>
      </c>
      <c r="T6535" s="3">
        <f>(0.5*(1-COS(RADIANS(90-$X$3)))*(D6535+E6535)*'PV model'!$B$4)</f>
        <v>0</v>
      </c>
      <c r="U6535" s="3">
        <f t="shared" ref="U6535:U6598" si="1135">R6535+S6535+T6535</f>
        <v>0</v>
      </c>
      <c r="V6535" s="3">
        <f>('PV model'!$B$13*(U6535/1000)*(1-'PV model'!$B$14*((20+C6535)-25))*'PV model'!$B$10)/'PV model'!$B$12</f>
        <v>0</v>
      </c>
    </row>
    <row r="6536" spans="1:22" x14ac:dyDescent="0.2">
      <c r="A6536" s="10">
        <f t="shared" si="1127"/>
        <v>273</v>
      </c>
      <c r="B6536" s="10">
        <f t="shared" ref="B6536:B6599" si="1136">IF(B6535&lt;24,B6535+1,1)</f>
        <v>3</v>
      </c>
      <c r="C6536" s="23">
        <v>6.4</v>
      </c>
      <c r="D6536" s="24">
        <v>0</v>
      </c>
      <c r="E6536" s="24">
        <v>0</v>
      </c>
      <c r="F6536" s="48"/>
      <c r="G6536" s="48"/>
      <c r="H6536" s="1">
        <f t="shared" ref="H6536:H6599" si="1137">(23.465*SIN(RADIANS(280.1+0.9863*A6536)))</f>
        <v>-3.816240672407091</v>
      </c>
      <c r="I6536" s="1">
        <f t="shared" si="1131"/>
        <v>11.014854000612919</v>
      </c>
      <c r="J6536" s="4">
        <f>B6536+('PV model'!$B$3/15)+(I6536/60)</f>
        <v>2.9069142333435485</v>
      </c>
      <c r="K6536" s="2">
        <f t="shared" si="1132"/>
        <v>136.39628649984675</v>
      </c>
      <c r="L6536" s="2">
        <f>DEGREES(ASIN((((COS(RADIANS('PV model'!$B$2))*COS(RADIANS(H6536))*COS(RADIANS(K6536)))+(SIN(RADIANS('PV model'!$B$2))*SIN(RADIANS(H6536)))))))</f>
        <v>-27.651462980759117</v>
      </c>
      <c r="M6536" s="3">
        <f t="shared" si="1128"/>
        <v>0</v>
      </c>
      <c r="N6536" s="2">
        <f t="shared" si="1133"/>
        <v>50.974453229063876</v>
      </c>
      <c r="O6536" s="2">
        <f>IF('PV model'!$B$2&gt;0, 180-N6536,IF('PV model'!$B$2&lt;0,0-N6536,N6536))</f>
        <v>129.02554677093613</v>
      </c>
      <c r="P6536" s="2">
        <f>ABS(O6536-'PV model'!$B$5)</f>
        <v>75.974453229063869</v>
      </c>
      <c r="Q6536" s="3">
        <f t="shared" si="1129"/>
        <v>117.65146298075911</v>
      </c>
      <c r="R6536" s="3">
        <f t="shared" si="1134"/>
        <v>0</v>
      </c>
      <c r="S6536" s="3">
        <f t="shared" si="1130"/>
        <v>0</v>
      </c>
      <c r="T6536" s="3">
        <f>(0.5*(1-COS(RADIANS(90-$X$3)))*(D6536+E6536)*'PV model'!$B$4)</f>
        <v>0</v>
      </c>
      <c r="U6536" s="3">
        <f t="shared" si="1135"/>
        <v>0</v>
      </c>
      <c r="V6536" s="3">
        <f>('PV model'!$B$13*(U6536/1000)*(1-'PV model'!$B$14*((20+C6536)-25))*'PV model'!$B$10)/'PV model'!$B$12</f>
        <v>0</v>
      </c>
    </row>
    <row r="6537" spans="1:22" x14ac:dyDescent="0.2">
      <c r="A6537" s="10">
        <f t="shared" si="1127"/>
        <v>273</v>
      </c>
      <c r="B6537" s="10">
        <f t="shared" si="1136"/>
        <v>4</v>
      </c>
      <c r="C6537" s="23">
        <v>5.5</v>
      </c>
      <c r="D6537" s="24">
        <v>0</v>
      </c>
      <c r="E6537" s="24">
        <v>0</v>
      </c>
      <c r="F6537" s="48"/>
      <c r="G6537" s="48"/>
      <c r="H6537" s="1">
        <f t="shared" si="1137"/>
        <v>-3.816240672407091</v>
      </c>
      <c r="I6537" s="1">
        <f t="shared" si="1131"/>
        <v>11.014854000612919</v>
      </c>
      <c r="J6537" s="4">
        <f>B6537+('PV model'!$B$3/15)+(I6537/60)</f>
        <v>3.9069142333435485</v>
      </c>
      <c r="K6537" s="2">
        <f t="shared" si="1132"/>
        <v>121.39628649984675</v>
      </c>
      <c r="L6537" s="2">
        <f>DEGREES(ASIN((((COS(RADIANS('PV model'!$B$2))*COS(RADIANS(H6537))*COS(RADIANS(K6537)))+(SIN(RADIANS('PV model'!$B$2))*SIN(RADIANS(H6537)))))))</f>
        <v>-20.442587973235895</v>
      </c>
      <c r="M6537" s="3">
        <f t="shared" si="1128"/>
        <v>0</v>
      </c>
      <c r="N6537" s="2">
        <f t="shared" si="1133"/>
        <v>65.358470211371539</v>
      </c>
      <c r="O6537" s="2">
        <f>IF('PV model'!$B$2&gt;0, 180-N6537,IF('PV model'!$B$2&lt;0,0-N6537,N6537))</f>
        <v>114.64152978862846</v>
      </c>
      <c r="P6537" s="2">
        <f>ABS(O6537-'PV model'!$B$5)</f>
        <v>90.358470211371539</v>
      </c>
      <c r="Q6537" s="3">
        <f t="shared" si="1129"/>
        <v>110.44258797323589</v>
      </c>
      <c r="R6537" s="3">
        <f t="shared" si="1134"/>
        <v>0</v>
      </c>
      <c r="S6537" s="3">
        <f t="shared" si="1130"/>
        <v>0</v>
      </c>
      <c r="T6537" s="3">
        <f>(0.5*(1-COS(RADIANS(90-$X$3)))*(D6537+E6537)*'PV model'!$B$4)</f>
        <v>0</v>
      </c>
      <c r="U6537" s="3">
        <f t="shared" si="1135"/>
        <v>0</v>
      </c>
      <c r="V6537" s="3">
        <f>('PV model'!$B$13*(U6537/1000)*(1-'PV model'!$B$14*((20+C6537)-25))*'PV model'!$B$10)/'PV model'!$B$12</f>
        <v>0</v>
      </c>
    </row>
    <row r="6538" spans="1:22" x14ac:dyDescent="0.2">
      <c r="A6538" s="10">
        <f t="shared" si="1127"/>
        <v>273</v>
      </c>
      <c r="B6538" s="10">
        <f t="shared" si="1136"/>
        <v>5</v>
      </c>
      <c r="C6538" s="23">
        <v>5.0999999999999996</v>
      </c>
      <c r="D6538" s="24">
        <v>0</v>
      </c>
      <c r="E6538" s="24">
        <v>0</v>
      </c>
      <c r="F6538" s="48"/>
      <c r="G6538" s="48"/>
      <c r="H6538" s="1">
        <f t="shared" si="1137"/>
        <v>-3.816240672407091</v>
      </c>
      <c r="I6538" s="1">
        <f t="shared" si="1131"/>
        <v>11.014854000612919</v>
      </c>
      <c r="J6538" s="4">
        <f>B6538+('PV model'!$B$3/15)+(I6538/60)</f>
        <v>4.9069142333435494</v>
      </c>
      <c r="K6538" s="2">
        <f t="shared" si="1132"/>
        <v>106.39628649984675</v>
      </c>
      <c r="L6538" s="2">
        <f>DEGREES(ASIN((((COS(RADIANS('PV model'!$B$2))*COS(RADIANS(H6538))*COS(RADIANS(K6538)))+(SIN(RADIANS('PV model'!$B$2))*SIN(RADIANS(H6538)))))))</f>
        <v>-12.379235933662457</v>
      </c>
      <c r="M6538" s="3">
        <f t="shared" si="1128"/>
        <v>0</v>
      </c>
      <c r="N6538" s="2">
        <f t="shared" si="1133"/>
        <v>78.518728029433476</v>
      </c>
      <c r="O6538" s="2">
        <f>IF('PV model'!$B$2&gt;0, 180-N6538,IF('PV model'!$B$2&lt;0,0-N6538,N6538))</f>
        <v>101.48127197056652</v>
      </c>
      <c r="P6538" s="2">
        <f>ABS(O6538-'PV model'!$B$5)</f>
        <v>103.51872802943348</v>
      </c>
      <c r="Q6538" s="3">
        <f t="shared" si="1129"/>
        <v>102.37923593366246</v>
      </c>
      <c r="R6538" s="3">
        <f t="shared" si="1134"/>
        <v>0</v>
      </c>
      <c r="S6538" s="3">
        <f t="shared" si="1130"/>
        <v>0</v>
      </c>
      <c r="T6538" s="3">
        <f>(0.5*(1-COS(RADIANS(90-$X$3)))*(D6538+E6538)*'PV model'!$B$4)</f>
        <v>0</v>
      </c>
      <c r="U6538" s="3">
        <f t="shared" si="1135"/>
        <v>0</v>
      </c>
      <c r="V6538" s="3">
        <f>('PV model'!$B$13*(U6538/1000)*(1-'PV model'!$B$14*((20+C6538)-25))*'PV model'!$B$10)/'PV model'!$B$12</f>
        <v>0</v>
      </c>
    </row>
    <row r="6539" spans="1:22" x14ac:dyDescent="0.2">
      <c r="A6539" s="10">
        <f t="shared" si="1127"/>
        <v>273</v>
      </c>
      <c r="B6539" s="10">
        <f t="shared" si="1136"/>
        <v>6</v>
      </c>
      <c r="C6539" s="23">
        <v>6.4</v>
      </c>
      <c r="D6539" s="24">
        <v>0</v>
      </c>
      <c r="E6539" s="24">
        <v>0</v>
      </c>
      <c r="F6539" s="48"/>
      <c r="G6539" s="48"/>
      <c r="H6539" s="1">
        <f t="shared" si="1137"/>
        <v>-3.816240672407091</v>
      </c>
      <c r="I6539" s="1">
        <f t="shared" si="1131"/>
        <v>11.014854000612919</v>
      </c>
      <c r="J6539" s="4">
        <f>B6539+('PV model'!$B$3/15)+(I6539/60)</f>
        <v>5.9069142333435494</v>
      </c>
      <c r="K6539" s="2">
        <f t="shared" si="1132"/>
        <v>91.396286499846752</v>
      </c>
      <c r="L6539" s="2">
        <f>DEGREES(ASIN((((COS(RADIANS('PV model'!$B$2))*COS(RADIANS(H6539))*COS(RADIANS(K6539)))+(SIN(RADIANS('PV model'!$B$2))*SIN(RADIANS(H6539)))))))</f>
        <v>-3.9348649692951763</v>
      </c>
      <c r="M6539" s="3">
        <f t="shared" si="1128"/>
        <v>0</v>
      </c>
      <c r="N6539" s="2">
        <f t="shared" si="1133"/>
        <v>88.985662483566031</v>
      </c>
      <c r="O6539" s="2">
        <f>IF('PV model'!$B$2&gt;0, 180-N6539,IF('PV model'!$B$2&lt;0,0-N6539,N6539))</f>
        <v>91.014337516433969</v>
      </c>
      <c r="P6539" s="2">
        <f>ABS(O6539-'PV model'!$B$5)</f>
        <v>113.98566248356603</v>
      </c>
      <c r="Q6539" s="3">
        <f t="shared" si="1129"/>
        <v>93.934864969295177</v>
      </c>
      <c r="R6539" s="3">
        <f t="shared" si="1134"/>
        <v>0</v>
      </c>
      <c r="S6539" s="3">
        <f t="shared" si="1130"/>
        <v>0</v>
      </c>
      <c r="T6539" s="3">
        <f>(0.5*(1-COS(RADIANS(90-$X$3)))*(D6539+E6539)*'PV model'!$B$4)</f>
        <v>0</v>
      </c>
      <c r="U6539" s="3">
        <f t="shared" si="1135"/>
        <v>0</v>
      </c>
      <c r="V6539" s="3">
        <f>('PV model'!$B$13*(U6539/1000)*(1-'PV model'!$B$14*((20+C6539)-25))*'PV model'!$B$10)/'PV model'!$B$12</f>
        <v>0</v>
      </c>
    </row>
    <row r="6540" spans="1:22" x14ac:dyDescent="0.2">
      <c r="A6540" s="10">
        <f t="shared" si="1127"/>
        <v>273</v>
      </c>
      <c r="B6540" s="10">
        <f t="shared" si="1136"/>
        <v>7</v>
      </c>
      <c r="C6540" s="23">
        <v>7.7</v>
      </c>
      <c r="D6540" s="24">
        <v>0</v>
      </c>
      <c r="E6540" s="24">
        <v>5.2920000000000007</v>
      </c>
      <c r="F6540" s="48"/>
      <c r="G6540" s="48"/>
      <c r="H6540" s="1">
        <f t="shared" si="1137"/>
        <v>-3.816240672407091</v>
      </c>
      <c r="I6540" s="1">
        <f t="shared" si="1131"/>
        <v>11.014854000612919</v>
      </c>
      <c r="J6540" s="4">
        <f>B6540+('PV model'!$B$3/15)+(I6540/60)</f>
        <v>6.9069142333435494</v>
      </c>
      <c r="K6540" s="2">
        <f t="shared" si="1132"/>
        <v>76.396286499846752</v>
      </c>
      <c r="L6540" s="2">
        <f>DEGREES(ASIN((((COS(RADIANS('PV model'!$B$2))*COS(RADIANS(H6540))*COS(RADIANS(K6540)))+(SIN(RADIANS('PV model'!$B$2))*SIN(RADIANS(H6540)))))))</f>
        <v>4.477930842903838</v>
      </c>
      <c r="M6540" s="3">
        <f t="shared" si="1128"/>
        <v>4.477930842903838</v>
      </c>
      <c r="N6540" s="2">
        <f t="shared" si="1133"/>
        <v>76.596068997215696</v>
      </c>
      <c r="O6540" s="2">
        <f>IF('PV model'!$B$2&gt;0, 180-N6540,IF('PV model'!$B$2&lt;0,0-N6540,N6540))</f>
        <v>103.4039310027843</v>
      </c>
      <c r="P6540" s="2">
        <f>ABS(O6540-'PV model'!$B$5)</f>
        <v>101.5960689972157</v>
      </c>
      <c r="Q6540" s="3">
        <f t="shared" si="1129"/>
        <v>85.522069157096155</v>
      </c>
      <c r="R6540" s="3">
        <f t="shared" si="1134"/>
        <v>0</v>
      </c>
      <c r="S6540" s="3">
        <f t="shared" si="1130"/>
        <v>5.2920000000000007</v>
      </c>
      <c r="T6540" s="3">
        <f>(0.5*(1-COS(RADIANS(90-$X$3)))*(D6540+E6540)*'PV model'!$B$4)</f>
        <v>0</v>
      </c>
      <c r="U6540" s="3">
        <f t="shared" si="1135"/>
        <v>5.2920000000000007</v>
      </c>
      <c r="V6540" s="3">
        <f>('PV model'!$B$13*(U6540/1000)*(1-'PV model'!$B$14*((20+C6540)-25))*'PV model'!$B$10)/'PV model'!$B$12</f>
        <v>0.52327524614400001</v>
      </c>
    </row>
    <row r="6541" spans="1:22" x14ac:dyDescent="0.2">
      <c r="A6541" s="10">
        <f t="shared" si="1127"/>
        <v>273</v>
      </c>
      <c r="B6541" s="10">
        <f t="shared" si="1136"/>
        <v>8</v>
      </c>
      <c r="C6541" s="23">
        <v>8.6</v>
      </c>
      <c r="D6541" s="24">
        <v>0</v>
      </c>
      <c r="E6541" s="24">
        <v>19.404</v>
      </c>
      <c r="F6541" s="48"/>
      <c r="G6541" s="48"/>
      <c r="H6541" s="1">
        <f t="shared" si="1137"/>
        <v>-3.816240672407091</v>
      </c>
      <c r="I6541" s="1">
        <f t="shared" si="1131"/>
        <v>11.014854000612919</v>
      </c>
      <c r="J6541" s="4">
        <f>B6541+('PV model'!$B$3/15)+(I6541/60)</f>
        <v>7.9069142333435494</v>
      </c>
      <c r="K6541" s="2">
        <f t="shared" si="1132"/>
        <v>61.396286499846759</v>
      </c>
      <c r="L6541" s="2">
        <f>DEGREES(ASIN((((COS(RADIANS('PV model'!$B$2))*COS(RADIANS(H6541))*COS(RADIANS(K6541)))+(SIN(RADIANS('PV model'!$B$2))*SIN(RADIANS(H6541)))))))</f>
        <v>12.457411818250225</v>
      </c>
      <c r="M6541" s="3">
        <f t="shared" si="1128"/>
        <v>12.457411818250225</v>
      </c>
      <c r="N6541" s="2">
        <f t="shared" si="1133"/>
        <v>63.782906216123621</v>
      </c>
      <c r="O6541" s="2">
        <f>IF('PV model'!$B$2&gt;0, 180-N6541,IF('PV model'!$B$2&lt;0,0-N6541,N6541))</f>
        <v>116.21709378387638</v>
      </c>
      <c r="P6541" s="2">
        <f>ABS(O6541-'PV model'!$B$5)</f>
        <v>88.782906216123621</v>
      </c>
      <c r="Q6541" s="3">
        <f t="shared" si="1129"/>
        <v>77.542588181749778</v>
      </c>
      <c r="R6541" s="3">
        <f t="shared" si="1134"/>
        <v>0</v>
      </c>
      <c r="S6541" s="3">
        <f t="shared" si="1130"/>
        <v>19.404</v>
      </c>
      <c r="T6541" s="3">
        <f>(0.5*(1-COS(RADIANS(90-$X$3)))*(D6541+E6541)*'PV model'!$B$4)</f>
        <v>0</v>
      </c>
      <c r="U6541" s="3">
        <f t="shared" si="1135"/>
        <v>19.404</v>
      </c>
      <c r="V6541" s="3">
        <f>('PV model'!$B$13*(U6541/1000)*(1-'PV model'!$B$14*((20+C6541)-25))*'PV model'!$B$10)/'PV model'!$B$12</f>
        <v>1.9116932567040001</v>
      </c>
    </row>
    <row r="6542" spans="1:22" x14ac:dyDescent="0.2">
      <c r="A6542" s="10">
        <f t="shared" si="1127"/>
        <v>273</v>
      </c>
      <c r="B6542" s="10">
        <f t="shared" si="1136"/>
        <v>9</v>
      </c>
      <c r="C6542" s="23">
        <v>9.9</v>
      </c>
      <c r="D6542" s="24">
        <v>0</v>
      </c>
      <c r="E6542" s="24">
        <v>52.038000000000004</v>
      </c>
      <c r="F6542" s="48"/>
      <c r="G6542" s="48"/>
      <c r="H6542" s="1">
        <f t="shared" si="1137"/>
        <v>-3.816240672407091</v>
      </c>
      <c r="I6542" s="1">
        <f t="shared" si="1131"/>
        <v>11.014854000612919</v>
      </c>
      <c r="J6542" s="4">
        <f>B6542+('PV model'!$B$3/15)+(I6542/60)</f>
        <v>8.9069142333435476</v>
      </c>
      <c r="K6542" s="2">
        <f t="shared" si="1132"/>
        <v>46.396286499846788</v>
      </c>
      <c r="L6542" s="2">
        <f>DEGREES(ASIN((((COS(RADIANS('PV model'!$B$2))*COS(RADIANS(H6542))*COS(RADIANS(K6542)))+(SIN(RADIANS('PV model'!$B$2))*SIN(RADIANS(H6542)))))))</f>
        <v>19.567313444904709</v>
      </c>
      <c r="M6542" s="3">
        <f t="shared" si="1128"/>
        <v>19.567313444904709</v>
      </c>
      <c r="N6542" s="2">
        <f t="shared" si="1133"/>
        <v>50.067890756750408</v>
      </c>
      <c r="O6542" s="2">
        <f>IF('PV model'!$B$2&gt;0, 180-N6542,IF('PV model'!$B$2&lt;0,0-N6542,N6542))</f>
        <v>129.93210924324958</v>
      </c>
      <c r="P6542" s="2">
        <f>ABS(O6542-'PV model'!$B$5)</f>
        <v>75.067890756750415</v>
      </c>
      <c r="Q6542" s="3">
        <f t="shared" si="1129"/>
        <v>70.432686555095287</v>
      </c>
      <c r="R6542" s="3">
        <f t="shared" si="1134"/>
        <v>0</v>
      </c>
      <c r="S6542" s="3">
        <f t="shared" si="1130"/>
        <v>52.038000000000004</v>
      </c>
      <c r="T6542" s="3">
        <f>(0.5*(1-COS(RADIANS(90-$X$3)))*(D6542+E6542)*'PV model'!$B$4)</f>
        <v>0</v>
      </c>
      <c r="U6542" s="3">
        <f t="shared" si="1135"/>
        <v>52.038000000000004</v>
      </c>
      <c r="V6542" s="3">
        <f>('PV model'!$B$13*(U6542/1000)*(1-'PV model'!$B$14*((20+C6542)-25))*'PV model'!$B$10)/'PV model'!$B$12</f>
        <v>5.099764797792</v>
      </c>
    </row>
    <row r="6543" spans="1:22" x14ac:dyDescent="0.2">
      <c r="A6543" s="10">
        <f t="shared" si="1127"/>
        <v>273</v>
      </c>
      <c r="B6543" s="10">
        <f t="shared" si="1136"/>
        <v>10</v>
      </c>
      <c r="C6543" s="23">
        <v>10.199999999999999</v>
      </c>
      <c r="D6543" s="24">
        <v>0</v>
      </c>
      <c r="E6543" s="24">
        <v>83.789999999999992</v>
      </c>
      <c r="F6543" s="48"/>
      <c r="G6543" s="48"/>
      <c r="H6543" s="1">
        <f t="shared" si="1137"/>
        <v>-3.816240672407091</v>
      </c>
      <c r="I6543" s="1">
        <f t="shared" si="1131"/>
        <v>11.014854000612919</v>
      </c>
      <c r="J6543" s="4">
        <f>B6543+('PV model'!$B$3/15)+(I6543/60)</f>
        <v>9.9069142333435476</v>
      </c>
      <c r="K6543" s="2">
        <f t="shared" si="1132"/>
        <v>31.396286499846788</v>
      </c>
      <c r="L6543" s="2">
        <f>DEGREES(ASIN((((COS(RADIANS('PV model'!$B$2))*COS(RADIANS(H6543))*COS(RADIANS(K6543)))+(SIN(RADIANS('PV model'!$B$2))*SIN(RADIANS(H6543)))))))</f>
        <v>25.312331820490311</v>
      </c>
      <c r="M6543" s="3">
        <f t="shared" si="1128"/>
        <v>25.312331820490311</v>
      </c>
      <c r="N6543" s="2">
        <f t="shared" si="1133"/>
        <v>35.099988759126212</v>
      </c>
      <c r="O6543" s="2">
        <f>IF('PV model'!$B$2&gt;0, 180-N6543,IF('PV model'!$B$2&lt;0,0-N6543,N6543))</f>
        <v>144.90001124087379</v>
      </c>
      <c r="P6543" s="2">
        <f>ABS(O6543-'PV model'!$B$5)</f>
        <v>60.099988759126205</v>
      </c>
      <c r="Q6543" s="3">
        <f t="shared" si="1129"/>
        <v>64.687668179509686</v>
      </c>
      <c r="R6543" s="3">
        <f t="shared" si="1134"/>
        <v>0</v>
      </c>
      <c r="S6543" s="3">
        <f t="shared" si="1130"/>
        <v>83.789999999999992</v>
      </c>
      <c r="T6543" s="3">
        <f>(0.5*(1-COS(RADIANS(90-$X$3)))*(D6543+E6543)*'PV model'!$B$4)</f>
        <v>0</v>
      </c>
      <c r="U6543" s="3">
        <f t="shared" si="1135"/>
        <v>83.789999999999992</v>
      </c>
      <c r="V6543" s="3">
        <f>('PV model'!$B$13*(U6543/1000)*(1-'PV model'!$B$14*((20+C6543)-25))*'PV model'!$B$10)/'PV model'!$B$12</f>
        <v>8.2014349132799964</v>
      </c>
    </row>
    <row r="6544" spans="1:22" x14ac:dyDescent="0.2">
      <c r="A6544" s="10">
        <f t="shared" si="1127"/>
        <v>273</v>
      </c>
      <c r="B6544" s="10">
        <f t="shared" si="1136"/>
        <v>11</v>
      </c>
      <c r="C6544" s="23">
        <v>11.2</v>
      </c>
      <c r="D6544" s="24">
        <v>0</v>
      </c>
      <c r="E6544" s="24">
        <v>107.60399999999998</v>
      </c>
      <c r="F6544" s="48"/>
      <c r="G6544" s="48"/>
      <c r="H6544" s="1">
        <f t="shared" si="1137"/>
        <v>-3.816240672407091</v>
      </c>
      <c r="I6544" s="1">
        <f t="shared" si="1131"/>
        <v>11.014854000612919</v>
      </c>
      <c r="J6544" s="4">
        <f>B6544+('PV model'!$B$3/15)+(I6544/60)</f>
        <v>10.906914233343548</v>
      </c>
      <c r="K6544" s="2">
        <f t="shared" si="1132"/>
        <v>16.396286499846788</v>
      </c>
      <c r="L6544" s="2">
        <f>DEGREES(ASIN((((COS(RADIANS('PV model'!$B$2))*COS(RADIANS(H6544))*COS(RADIANS(K6544)))+(SIN(RADIANS('PV model'!$B$2))*SIN(RADIANS(H6544)))))))</f>
        <v>29.164308419455224</v>
      </c>
      <c r="M6544" s="3">
        <f t="shared" si="1128"/>
        <v>29.164308419455224</v>
      </c>
      <c r="N6544" s="2">
        <f t="shared" si="1133"/>
        <v>18.816818831767574</v>
      </c>
      <c r="O6544" s="2">
        <f>IF('PV model'!$B$2&gt;0, 180-N6544,IF('PV model'!$B$2&lt;0,0-N6544,N6544))</f>
        <v>161.18318116823244</v>
      </c>
      <c r="P6544" s="2">
        <f>ABS(O6544-'PV model'!$B$5)</f>
        <v>43.816818831767563</v>
      </c>
      <c r="Q6544" s="3">
        <f t="shared" si="1129"/>
        <v>60.835691580544783</v>
      </c>
      <c r="R6544" s="3">
        <f t="shared" si="1134"/>
        <v>0</v>
      </c>
      <c r="S6544" s="3">
        <f t="shared" si="1130"/>
        <v>107.60399999999998</v>
      </c>
      <c r="T6544" s="3">
        <f>(0.5*(1-COS(RADIANS(90-$X$3)))*(D6544+E6544)*'PV model'!$B$4)</f>
        <v>0</v>
      </c>
      <c r="U6544" s="3">
        <f t="shared" si="1135"/>
        <v>107.60399999999998</v>
      </c>
      <c r="V6544" s="3">
        <f>('PV model'!$B$13*(U6544/1000)*(1-'PV model'!$B$14*((20+C6544)-25))*'PV model'!$B$10)/'PV model'!$B$12</f>
        <v>10.489344663167998</v>
      </c>
    </row>
    <row r="6545" spans="1:22" x14ac:dyDescent="0.2">
      <c r="A6545" s="10">
        <f t="shared" si="1127"/>
        <v>273</v>
      </c>
      <c r="B6545" s="10">
        <f t="shared" si="1136"/>
        <v>12</v>
      </c>
      <c r="C6545" s="23">
        <v>11.6</v>
      </c>
      <c r="D6545" s="24">
        <v>0</v>
      </c>
      <c r="E6545" s="24">
        <v>121.71599999999999</v>
      </c>
      <c r="F6545" s="48"/>
      <c r="G6545" s="48"/>
      <c r="H6545" s="1">
        <f t="shared" si="1137"/>
        <v>-3.816240672407091</v>
      </c>
      <c r="I6545" s="1">
        <f t="shared" si="1131"/>
        <v>11.014854000612919</v>
      </c>
      <c r="J6545" s="4">
        <f>B6545+('PV model'!$B$3/15)+(I6545/60)</f>
        <v>11.906914233343548</v>
      </c>
      <c r="K6545" s="2">
        <f t="shared" si="1132"/>
        <v>1.3962864998467861</v>
      </c>
      <c r="L6545" s="2">
        <f>DEGREES(ASIN((((COS(RADIANS('PV model'!$B$2))*COS(RADIANS(H6545))*COS(RADIANS(K6545)))+(SIN(RADIANS('PV model'!$B$2))*SIN(RADIANS(H6545)))))))</f>
        <v>30.672579969211096</v>
      </c>
      <c r="M6545" s="3">
        <f t="shared" si="1128"/>
        <v>30.672579969211096</v>
      </c>
      <c r="N6545" s="2">
        <f t="shared" si="1133"/>
        <v>1.6198625713669266</v>
      </c>
      <c r="O6545" s="2">
        <f>IF('PV model'!$B$2&gt;0, 180-N6545,IF('PV model'!$B$2&lt;0,0-N6545,N6545))</f>
        <v>178.38013742863308</v>
      </c>
      <c r="P6545" s="2">
        <f>ABS(O6545-'PV model'!$B$5)</f>
        <v>26.619862571366923</v>
      </c>
      <c r="Q6545" s="3">
        <f t="shared" si="1129"/>
        <v>59.3274200307889</v>
      </c>
      <c r="R6545" s="3">
        <f t="shared" si="1134"/>
        <v>0</v>
      </c>
      <c r="S6545" s="3">
        <f t="shared" si="1130"/>
        <v>121.71599999999999</v>
      </c>
      <c r="T6545" s="3">
        <f>(0.5*(1-COS(RADIANS(90-$X$3)))*(D6545+E6545)*'PV model'!$B$4)</f>
        <v>0</v>
      </c>
      <c r="U6545" s="3">
        <f t="shared" si="1135"/>
        <v>121.71599999999999</v>
      </c>
      <c r="V6545" s="3">
        <f>('PV model'!$B$13*(U6545/1000)*(1-'PV model'!$B$14*((20+C6545)-25))*'PV model'!$B$10)/'PV model'!$B$12</f>
        <v>11.845529652095999</v>
      </c>
    </row>
    <row r="6546" spans="1:22" x14ac:dyDescent="0.2">
      <c r="A6546" s="10">
        <f t="shared" si="1127"/>
        <v>273</v>
      </c>
      <c r="B6546" s="10">
        <f t="shared" si="1136"/>
        <v>13</v>
      </c>
      <c r="C6546" s="23">
        <v>12.3</v>
      </c>
      <c r="D6546" s="24">
        <v>0</v>
      </c>
      <c r="E6546" s="24">
        <v>124.36200000000001</v>
      </c>
      <c r="F6546" s="48"/>
      <c r="G6546" s="48"/>
      <c r="H6546" s="1">
        <f t="shared" si="1137"/>
        <v>-3.816240672407091</v>
      </c>
      <c r="I6546" s="1">
        <f t="shared" si="1131"/>
        <v>11.014854000612919</v>
      </c>
      <c r="J6546" s="4">
        <f>B6546+('PV model'!$B$3/15)+(I6546/60)</f>
        <v>12.906914233343548</v>
      </c>
      <c r="K6546" s="2">
        <f t="shared" si="1132"/>
        <v>-13.603713500153214</v>
      </c>
      <c r="L6546" s="2">
        <f>DEGREES(ASIN((((COS(RADIANS('PV model'!$B$2))*COS(RADIANS(H6546))*COS(RADIANS(K6546)))+(SIN(RADIANS('PV model'!$B$2))*SIN(RADIANS(H6546)))))))</f>
        <v>29.633113926271147</v>
      </c>
      <c r="M6546" s="3">
        <f t="shared" si="1128"/>
        <v>29.633113926271147</v>
      </c>
      <c r="N6546" s="2">
        <f t="shared" si="1133"/>
        <v>-15.664065586539124</v>
      </c>
      <c r="O6546" s="2">
        <f>IF('PV model'!$B$2&gt;0, 180-N6546,IF('PV model'!$B$2&lt;0,0-N6546,N6546))</f>
        <v>195.66406558653912</v>
      </c>
      <c r="P6546" s="2">
        <f>ABS(O6546-'PV model'!$B$5)</f>
        <v>9.3359344134608762</v>
      </c>
      <c r="Q6546" s="3">
        <f t="shared" si="1129"/>
        <v>60.366886073728857</v>
      </c>
      <c r="R6546" s="3">
        <f t="shared" si="1134"/>
        <v>0</v>
      </c>
      <c r="S6546" s="3">
        <f t="shared" si="1130"/>
        <v>124.36200000000001</v>
      </c>
      <c r="T6546" s="3">
        <f>(0.5*(1-COS(RADIANS(90-$X$3)))*(D6546+E6546)*'PV model'!$B$4)</f>
        <v>0</v>
      </c>
      <c r="U6546" s="3">
        <f t="shared" si="1135"/>
        <v>124.36200000000001</v>
      </c>
      <c r="V6546" s="3">
        <f>('PV model'!$B$13*(U6546/1000)*(1-'PV model'!$B$14*((20+C6546)-25))*'PV model'!$B$10)/'PV model'!$B$12</f>
        <v>12.068233734815999</v>
      </c>
    </row>
    <row r="6547" spans="1:22" x14ac:dyDescent="0.2">
      <c r="A6547" s="10">
        <f t="shared" si="1127"/>
        <v>273</v>
      </c>
      <c r="B6547" s="10">
        <f t="shared" si="1136"/>
        <v>14</v>
      </c>
      <c r="C6547" s="23">
        <v>12.6</v>
      </c>
      <c r="D6547" s="24">
        <v>0</v>
      </c>
      <c r="E6547" s="24">
        <v>114.66</v>
      </c>
      <c r="F6547" s="48"/>
      <c r="G6547" s="48"/>
      <c r="H6547" s="1">
        <f t="shared" si="1137"/>
        <v>-3.816240672407091</v>
      </c>
      <c r="I6547" s="1">
        <f t="shared" si="1131"/>
        <v>11.014854000612919</v>
      </c>
      <c r="J6547" s="4">
        <f>B6547+('PV model'!$B$3/15)+(I6547/60)</f>
        <v>13.906914233343548</v>
      </c>
      <c r="K6547" s="2">
        <f t="shared" si="1132"/>
        <v>-28.603713500153212</v>
      </c>
      <c r="L6547" s="2">
        <f>DEGREES(ASIN((((COS(RADIANS('PV model'!$B$2))*COS(RADIANS(H6547))*COS(RADIANS(K6547)))+(SIN(RADIANS('PV model'!$B$2))*SIN(RADIANS(H6547)))))))</f>
        <v>26.188367344288562</v>
      </c>
      <c r="M6547" s="3">
        <f t="shared" si="1128"/>
        <v>26.188367344288562</v>
      </c>
      <c r="N6547" s="2">
        <f t="shared" si="1133"/>
        <v>-32.163166156827984</v>
      </c>
      <c r="O6547" s="2">
        <f>IF('PV model'!$B$2&gt;0, 180-N6547,IF('PV model'!$B$2&lt;0,0-N6547,N6547))</f>
        <v>212.16316615682797</v>
      </c>
      <c r="P6547" s="2">
        <f>ABS(O6547-'PV model'!$B$5)</f>
        <v>7.1631661568279696</v>
      </c>
      <c r="Q6547" s="3">
        <f t="shared" si="1129"/>
        <v>63.811632655711435</v>
      </c>
      <c r="R6547" s="3">
        <f t="shared" si="1134"/>
        <v>0</v>
      </c>
      <c r="S6547" s="3">
        <f t="shared" si="1130"/>
        <v>114.66</v>
      </c>
      <c r="T6547" s="3">
        <f>(0.5*(1-COS(RADIANS(90-$X$3)))*(D6547+E6547)*'PV model'!$B$4)</f>
        <v>0</v>
      </c>
      <c r="U6547" s="3">
        <f t="shared" si="1135"/>
        <v>114.66</v>
      </c>
      <c r="V6547" s="3">
        <f>('PV model'!$B$13*(U6547/1000)*(1-'PV model'!$B$14*((20+C6547)-25))*'PV model'!$B$10)/'PV model'!$B$12</f>
        <v>11.112986626559998</v>
      </c>
    </row>
    <row r="6548" spans="1:22" x14ac:dyDescent="0.2">
      <c r="A6548" s="10">
        <f t="shared" si="1127"/>
        <v>273</v>
      </c>
      <c r="B6548" s="10">
        <f t="shared" si="1136"/>
        <v>15</v>
      </c>
      <c r="C6548" s="23">
        <v>12.8</v>
      </c>
      <c r="D6548" s="24">
        <v>138.06135</v>
      </c>
      <c r="E6548" s="24">
        <v>227.55600000000001</v>
      </c>
      <c r="F6548" s="48"/>
      <c r="G6548" s="48"/>
      <c r="H6548" s="1">
        <f t="shared" si="1137"/>
        <v>-3.816240672407091</v>
      </c>
      <c r="I6548" s="1">
        <f t="shared" si="1131"/>
        <v>11.014854000612919</v>
      </c>
      <c r="J6548" s="4">
        <f>B6548+('PV model'!$B$3/15)+(I6548/60)</f>
        <v>14.906914233343548</v>
      </c>
      <c r="K6548" s="2">
        <f t="shared" si="1132"/>
        <v>-43.603713500153212</v>
      </c>
      <c r="L6548" s="2">
        <f>DEGREES(ASIN((((COS(RADIANS('PV model'!$B$2))*COS(RADIANS(H6548))*COS(RADIANS(K6548)))+(SIN(RADIANS('PV model'!$B$2))*SIN(RADIANS(H6548)))))))</f>
        <v>20.756035959610848</v>
      </c>
      <c r="M6548" s="3">
        <f t="shared" si="1128"/>
        <v>20.756035959610848</v>
      </c>
      <c r="N6548" s="2">
        <f t="shared" si="1133"/>
        <v>-47.383203024893795</v>
      </c>
      <c r="O6548" s="2">
        <f>IF('PV model'!$B$2&gt;0, 180-N6548,IF('PV model'!$B$2&lt;0,0-N6548,N6548))</f>
        <v>227.38320302489379</v>
      </c>
      <c r="P6548" s="2">
        <f>ABS(O6548-'PV model'!$B$5)</f>
        <v>22.383203024893788</v>
      </c>
      <c r="Q6548" s="3">
        <f t="shared" si="1129"/>
        <v>69.243964040389145</v>
      </c>
      <c r="R6548" s="3">
        <f t="shared" si="1134"/>
        <v>138.06135000000006</v>
      </c>
      <c r="S6548" s="3">
        <f t="shared" si="1130"/>
        <v>268.06653127322397</v>
      </c>
      <c r="T6548" s="3">
        <f>(0.5*(1-COS(RADIANS(90-$X$3)))*(D6548+E6548)*'PV model'!$B$4)</f>
        <v>0</v>
      </c>
      <c r="U6548" s="3">
        <f t="shared" si="1135"/>
        <v>406.12788127322403</v>
      </c>
      <c r="V6548" s="3">
        <f>('PV model'!$B$13*(U6548/1000)*(1-'PV model'!$B$14*((20+C6548)-25))*'PV model'!$B$10)/'PV model'!$B$12</f>
        <v>39.329930870094842</v>
      </c>
    </row>
    <row r="6549" spans="1:22" x14ac:dyDescent="0.2">
      <c r="A6549" s="10">
        <f t="shared" si="1127"/>
        <v>273</v>
      </c>
      <c r="B6549" s="10">
        <f t="shared" si="1136"/>
        <v>16</v>
      </c>
      <c r="C6549" s="23">
        <v>13</v>
      </c>
      <c r="D6549" s="24">
        <v>431.02080000000001</v>
      </c>
      <c r="E6549" s="24">
        <v>94.374000000000009</v>
      </c>
      <c r="F6549" s="48"/>
      <c r="G6549" s="48"/>
      <c r="H6549" s="1">
        <f t="shared" si="1137"/>
        <v>-3.816240672407091</v>
      </c>
      <c r="I6549" s="1">
        <f t="shared" si="1131"/>
        <v>11.014854000612919</v>
      </c>
      <c r="J6549" s="4">
        <f>B6549+('PV model'!$B$3/15)+(I6549/60)</f>
        <v>15.906914233343548</v>
      </c>
      <c r="K6549" s="2">
        <f t="shared" si="1132"/>
        <v>-58.603713500153212</v>
      </c>
      <c r="L6549" s="2">
        <f>DEGREES(ASIN((((COS(RADIANS('PV model'!$B$2))*COS(RADIANS(H6549))*COS(RADIANS(K6549)))+(SIN(RADIANS('PV model'!$B$2))*SIN(RADIANS(H6549)))))))</f>
        <v>13.860947307500362</v>
      </c>
      <c r="M6549" s="3">
        <f t="shared" si="1128"/>
        <v>13.860947307500362</v>
      </c>
      <c r="N6549" s="2">
        <f t="shared" si="1133"/>
        <v>-61.310840515666804</v>
      </c>
      <c r="O6549" s="2">
        <f>IF('PV model'!$B$2&gt;0, 180-N6549,IF('PV model'!$B$2&lt;0,0-N6549,N6549))</f>
        <v>241.3108405156668</v>
      </c>
      <c r="P6549" s="2">
        <f>ABS(O6549-'PV model'!$B$5)</f>
        <v>36.310840515666797</v>
      </c>
      <c r="Q6549" s="3">
        <f t="shared" si="1129"/>
        <v>76.139052692499646</v>
      </c>
      <c r="R6549" s="3">
        <f t="shared" si="1134"/>
        <v>431.02079999999961</v>
      </c>
      <c r="S6549" s="3">
        <f t="shared" si="1130"/>
        <v>116.13631409411941</v>
      </c>
      <c r="T6549" s="3">
        <f>(0.5*(1-COS(RADIANS(90-$X$3)))*(D6549+E6549)*'PV model'!$B$4)</f>
        <v>0</v>
      </c>
      <c r="U6549" s="3">
        <f t="shared" si="1135"/>
        <v>547.15711409411904</v>
      </c>
      <c r="V6549" s="3">
        <f>('PV model'!$B$13*(U6549/1000)*(1-'PV model'!$B$14*((20+C6549)-25))*'PV model'!$B$10)/'PV model'!$B$12</f>
        <v>52.943622720853</v>
      </c>
    </row>
    <row r="6550" spans="1:22" x14ac:dyDescent="0.2">
      <c r="A6550" s="10">
        <f t="shared" si="1127"/>
        <v>273</v>
      </c>
      <c r="B6550" s="10">
        <f t="shared" si="1136"/>
        <v>17</v>
      </c>
      <c r="C6550" s="23">
        <v>13</v>
      </c>
      <c r="D6550" s="24">
        <v>286.22474999999997</v>
      </c>
      <c r="E6550" s="24">
        <v>60.857999999999997</v>
      </c>
      <c r="F6550" s="48"/>
      <c r="G6550" s="48"/>
      <c r="H6550" s="1">
        <f t="shared" si="1137"/>
        <v>-3.816240672407091</v>
      </c>
      <c r="I6550" s="1">
        <f t="shared" si="1131"/>
        <v>11.014854000612919</v>
      </c>
      <c r="J6550" s="4">
        <f>B6550+('PV model'!$B$3/15)+(I6550/60)</f>
        <v>16.906914233343549</v>
      </c>
      <c r="K6550" s="2">
        <f t="shared" si="1132"/>
        <v>-73.603713500153248</v>
      </c>
      <c r="L6550" s="2">
        <f>DEGREES(ASIN((((COS(RADIANS('PV model'!$B$2))*COS(RADIANS(H6550))*COS(RADIANS(K6550)))+(SIN(RADIANS('PV model'!$B$2))*SIN(RADIANS(H6550)))))))</f>
        <v>6.0086773644144724</v>
      </c>
      <c r="M6550" s="3">
        <f t="shared" si="1128"/>
        <v>6.0086773644144724</v>
      </c>
      <c r="N6550" s="2">
        <f t="shared" si="1133"/>
        <v>-74.257967736652489</v>
      </c>
      <c r="O6550" s="2">
        <f>IF('PV model'!$B$2&gt;0, 180-N6550,IF('PV model'!$B$2&lt;0,0-N6550,N6550))</f>
        <v>254.25796773665249</v>
      </c>
      <c r="P6550" s="2">
        <f>ABS(O6550-'PV model'!$B$5)</f>
        <v>49.257967736652489</v>
      </c>
      <c r="Q6550" s="3">
        <f t="shared" si="1129"/>
        <v>83.991322635585519</v>
      </c>
      <c r="R6550" s="3">
        <f t="shared" si="1134"/>
        <v>286.22475000000031</v>
      </c>
      <c r="S6550" s="3">
        <f t="shared" si="1130"/>
        <v>72.03021733210511</v>
      </c>
      <c r="T6550" s="3">
        <f>(0.5*(1-COS(RADIANS(90-$X$3)))*(D6550+E6550)*'PV model'!$B$4)</f>
        <v>0</v>
      </c>
      <c r="U6550" s="3">
        <f t="shared" si="1135"/>
        <v>358.25496733210542</v>
      </c>
      <c r="V6550" s="3">
        <f>('PV model'!$B$13*(U6550/1000)*(1-'PV model'!$B$14*((20+C6550)-25))*'PV model'!$B$10)/'PV model'!$B$12</f>
        <v>34.665209205412701</v>
      </c>
    </row>
    <row r="6551" spans="1:22" x14ac:dyDescent="0.2">
      <c r="A6551" s="10">
        <f t="shared" si="1127"/>
        <v>273</v>
      </c>
      <c r="B6551" s="10">
        <f t="shared" si="1136"/>
        <v>18</v>
      </c>
      <c r="C6551" s="23">
        <v>12</v>
      </c>
      <c r="D6551" s="24">
        <v>0</v>
      </c>
      <c r="E6551" s="24">
        <v>19.404</v>
      </c>
      <c r="F6551" s="48"/>
      <c r="G6551" s="48"/>
      <c r="H6551" s="1">
        <f t="shared" si="1137"/>
        <v>-3.816240672407091</v>
      </c>
      <c r="I6551" s="1">
        <f t="shared" si="1131"/>
        <v>11.014854000612919</v>
      </c>
      <c r="J6551" s="4">
        <f>B6551+('PV model'!$B$3/15)+(I6551/60)</f>
        <v>17.906914233343549</v>
      </c>
      <c r="K6551" s="2">
        <f t="shared" si="1132"/>
        <v>-88.603713500153248</v>
      </c>
      <c r="L6551" s="2">
        <f>DEGREES(ASIN((((COS(RADIANS('PV model'!$B$2))*COS(RADIANS(H6551))*COS(RADIANS(K6551)))+(SIN(RADIANS('PV model'!$B$2))*SIN(RADIANS(H6551)))))))</f>
        <v>-2.3543678194850846</v>
      </c>
      <c r="M6551" s="3">
        <f t="shared" si="1128"/>
        <v>0</v>
      </c>
      <c r="N6551" s="2">
        <f t="shared" si="1133"/>
        <v>-86.687364283923088</v>
      </c>
      <c r="O6551" s="2">
        <f>IF('PV model'!$B$2&gt;0, 180-N6551,IF('PV model'!$B$2&lt;0,0-N6551,N6551))</f>
        <v>266.6873642839231</v>
      </c>
      <c r="P6551" s="2">
        <f>ABS(O6551-'PV model'!$B$5)</f>
        <v>61.687364283923102</v>
      </c>
      <c r="Q6551" s="3">
        <f t="shared" si="1129"/>
        <v>92.354367819485091</v>
      </c>
      <c r="R6551" s="3">
        <f t="shared" si="1134"/>
        <v>0</v>
      </c>
      <c r="S6551" s="3">
        <f t="shared" si="1130"/>
        <v>19.404</v>
      </c>
      <c r="T6551" s="3">
        <f>(0.5*(1-COS(RADIANS(90-$X$3)))*(D6551+E6551)*'PV model'!$B$4)</f>
        <v>0</v>
      </c>
      <c r="U6551" s="3">
        <f t="shared" si="1135"/>
        <v>19.404</v>
      </c>
      <c r="V6551" s="3">
        <f>('PV model'!$B$13*(U6551/1000)*(1-'PV model'!$B$14*((20+C6551)-25))*'PV model'!$B$10)/'PV model'!$B$12</f>
        <v>1.8853143724800001</v>
      </c>
    </row>
    <row r="6552" spans="1:22" x14ac:dyDescent="0.2">
      <c r="A6552" s="10">
        <f t="shared" si="1127"/>
        <v>273</v>
      </c>
      <c r="B6552" s="10">
        <f t="shared" si="1136"/>
        <v>19</v>
      </c>
      <c r="C6552" s="23">
        <v>11</v>
      </c>
      <c r="D6552" s="24">
        <v>0</v>
      </c>
      <c r="E6552" s="24">
        <v>0</v>
      </c>
      <c r="F6552" s="48"/>
      <c r="G6552" s="48"/>
      <c r="H6552" s="1">
        <f t="shared" si="1137"/>
        <v>-3.816240672407091</v>
      </c>
      <c r="I6552" s="1">
        <f t="shared" si="1131"/>
        <v>11.014854000612919</v>
      </c>
      <c r="J6552" s="4">
        <f>B6552+('PV model'!$B$3/15)+(I6552/60)</f>
        <v>18.906914233343549</v>
      </c>
      <c r="K6552" s="2">
        <f t="shared" si="1132"/>
        <v>-103.60371350015325</v>
      </c>
      <c r="L6552" s="2">
        <f>DEGREES(ASIN((((COS(RADIANS('PV model'!$B$2))*COS(RADIANS(H6552))*COS(RADIANS(K6552)))+(SIN(RADIANS('PV model'!$B$2))*SIN(RADIANS(H6552)))))))</f>
        <v>-10.823103118376256</v>
      </c>
      <c r="M6552" s="3">
        <f t="shared" si="1128"/>
        <v>0</v>
      </c>
      <c r="N6552" s="2">
        <f t="shared" si="1133"/>
        <v>-80.878374599715968</v>
      </c>
      <c r="O6552" s="2">
        <f>IF('PV model'!$B$2&gt;0, 180-N6552,IF('PV model'!$B$2&lt;0,0-N6552,N6552))</f>
        <v>260.87837459971598</v>
      </c>
      <c r="P6552" s="2">
        <f>ABS(O6552-'PV model'!$B$5)</f>
        <v>55.878374599715983</v>
      </c>
      <c r="Q6552" s="3">
        <f t="shared" si="1129"/>
        <v>100.82310311837625</v>
      </c>
      <c r="R6552" s="3">
        <f t="shared" si="1134"/>
        <v>0</v>
      </c>
      <c r="S6552" s="3">
        <f t="shared" si="1130"/>
        <v>0</v>
      </c>
      <c r="T6552" s="3">
        <f>(0.5*(1-COS(RADIANS(90-$X$3)))*(D6552+E6552)*'PV model'!$B$4)</f>
        <v>0</v>
      </c>
      <c r="U6552" s="3">
        <f t="shared" si="1135"/>
        <v>0</v>
      </c>
      <c r="V6552" s="3">
        <f>('PV model'!$B$13*(U6552/1000)*(1-'PV model'!$B$14*((20+C6552)-25))*'PV model'!$B$10)/'PV model'!$B$12</f>
        <v>0</v>
      </c>
    </row>
    <row r="6553" spans="1:22" x14ac:dyDescent="0.2">
      <c r="A6553" s="10">
        <f t="shared" si="1127"/>
        <v>273</v>
      </c>
      <c r="B6553" s="10">
        <f t="shared" si="1136"/>
        <v>20</v>
      </c>
      <c r="C6553" s="23">
        <v>10.8</v>
      </c>
      <c r="D6553" s="24">
        <v>0</v>
      </c>
      <c r="E6553" s="24">
        <v>0</v>
      </c>
      <c r="F6553" s="48"/>
      <c r="G6553" s="48"/>
      <c r="H6553" s="1">
        <f t="shared" si="1137"/>
        <v>-3.816240672407091</v>
      </c>
      <c r="I6553" s="1">
        <f t="shared" si="1131"/>
        <v>11.014854000612919</v>
      </c>
      <c r="J6553" s="4">
        <f>B6553+('PV model'!$B$3/15)+(I6553/60)</f>
        <v>19.906914233343549</v>
      </c>
      <c r="K6553" s="2">
        <f t="shared" si="1132"/>
        <v>-118.60371350015325</v>
      </c>
      <c r="L6553" s="2">
        <f>DEGREES(ASIN((((COS(RADIANS('PV model'!$B$2))*COS(RADIANS(H6553))*COS(RADIANS(K6553)))+(SIN(RADIANS('PV model'!$B$2))*SIN(RADIANS(H6553)))))))</f>
        <v>-18.990789467267071</v>
      </c>
      <c r="M6553" s="3">
        <f t="shared" si="1128"/>
        <v>0</v>
      </c>
      <c r="N6553" s="2">
        <f t="shared" si="1133"/>
        <v>-67.884978775012712</v>
      </c>
      <c r="O6553" s="2">
        <f>IF('PV model'!$B$2&gt;0, 180-N6553,IF('PV model'!$B$2&lt;0,0-N6553,N6553))</f>
        <v>247.88497877501271</v>
      </c>
      <c r="P6553" s="2">
        <f>ABS(O6553-'PV model'!$B$5)</f>
        <v>42.884978775012712</v>
      </c>
      <c r="Q6553" s="3">
        <f t="shared" si="1129"/>
        <v>108.99078946726708</v>
      </c>
      <c r="R6553" s="3">
        <f t="shared" si="1134"/>
        <v>0</v>
      </c>
      <c r="S6553" s="3">
        <f t="shared" si="1130"/>
        <v>0</v>
      </c>
      <c r="T6553" s="3">
        <f>(0.5*(1-COS(RADIANS(90-$X$3)))*(D6553+E6553)*'PV model'!$B$4)</f>
        <v>0</v>
      </c>
      <c r="U6553" s="3">
        <f t="shared" si="1135"/>
        <v>0</v>
      </c>
      <c r="V6553" s="3">
        <f>('PV model'!$B$13*(U6553/1000)*(1-'PV model'!$B$14*((20+C6553)-25))*'PV model'!$B$10)/'PV model'!$B$12</f>
        <v>0</v>
      </c>
    </row>
    <row r="6554" spans="1:22" x14ac:dyDescent="0.2">
      <c r="A6554" s="10">
        <f t="shared" si="1127"/>
        <v>273</v>
      </c>
      <c r="B6554" s="10">
        <f t="shared" si="1136"/>
        <v>21</v>
      </c>
      <c r="C6554" s="23">
        <v>10.5</v>
      </c>
      <c r="D6554" s="24">
        <v>0</v>
      </c>
      <c r="E6554" s="24">
        <v>0</v>
      </c>
      <c r="F6554" s="48"/>
      <c r="G6554" s="48"/>
      <c r="H6554" s="1">
        <f t="shared" si="1137"/>
        <v>-3.816240672407091</v>
      </c>
      <c r="I6554" s="1">
        <f t="shared" si="1131"/>
        <v>11.014854000612919</v>
      </c>
      <c r="J6554" s="4">
        <f>B6554+('PV model'!$B$3/15)+(I6554/60)</f>
        <v>20.906914233343549</v>
      </c>
      <c r="K6554" s="2">
        <f t="shared" si="1132"/>
        <v>-133.60371350015325</v>
      </c>
      <c r="L6554" s="2">
        <f>DEGREES(ASIN((((COS(RADIANS('PV model'!$B$2))*COS(RADIANS(H6554))*COS(RADIANS(K6554)))+(SIN(RADIANS('PV model'!$B$2))*SIN(RADIANS(H6554)))))))</f>
        <v>-26.398796681387612</v>
      </c>
      <c r="M6554" s="3">
        <f t="shared" si="1128"/>
        <v>0</v>
      </c>
      <c r="N6554" s="2">
        <f t="shared" si="1133"/>
        <v>-53.7686179741535</v>
      </c>
      <c r="O6554" s="2">
        <f>IF('PV model'!$B$2&gt;0, 180-N6554,IF('PV model'!$B$2&lt;0,0-N6554,N6554))</f>
        <v>233.7686179741535</v>
      </c>
      <c r="P6554" s="2">
        <f>ABS(O6554-'PV model'!$B$5)</f>
        <v>28.7686179741535</v>
      </c>
      <c r="Q6554" s="3">
        <f t="shared" si="1129"/>
        <v>116.39879668138762</v>
      </c>
      <c r="R6554" s="3">
        <f t="shared" si="1134"/>
        <v>0</v>
      </c>
      <c r="S6554" s="3">
        <f t="shared" si="1130"/>
        <v>0</v>
      </c>
      <c r="T6554" s="3">
        <f>(0.5*(1-COS(RADIANS(90-$X$3)))*(D6554+E6554)*'PV model'!$B$4)</f>
        <v>0</v>
      </c>
      <c r="U6554" s="3">
        <f t="shared" si="1135"/>
        <v>0</v>
      </c>
      <c r="V6554" s="3">
        <f>('PV model'!$B$13*(U6554/1000)*(1-'PV model'!$B$14*((20+C6554)-25))*'PV model'!$B$10)/'PV model'!$B$12</f>
        <v>0</v>
      </c>
    </row>
    <row r="6555" spans="1:22" x14ac:dyDescent="0.2">
      <c r="A6555" s="10">
        <f t="shared" si="1127"/>
        <v>273</v>
      </c>
      <c r="B6555" s="10">
        <f t="shared" si="1136"/>
        <v>22</v>
      </c>
      <c r="C6555" s="23">
        <v>10.6</v>
      </c>
      <c r="D6555" s="24">
        <v>0</v>
      </c>
      <c r="E6555" s="24">
        <v>0</v>
      </c>
      <c r="F6555" s="48"/>
      <c r="G6555" s="48"/>
      <c r="H6555" s="1">
        <f t="shared" si="1137"/>
        <v>-3.816240672407091</v>
      </c>
      <c r="I6555" s="1">
        <f t="shared" si="1131"/>
        <v>11.014854000612919</v>
      </c>
      <c r="J6555" s="4">
        <f>B6555+('PV model'!$B$3/15)+(I6555/60)</f>
        <v>21.906914233343549</v>
      </c>
      <c r="K6555" s="2">
        <f t="shared" si="1132"/>
        <v>-148.60371350015325</v>
      </c>
      <c r="L6555" s="2">
        <f>DEGREES(ASIN((((COS(RADIANS('PV model'!$B$2))*COS(RADIANS(H6555))*COS(RADIANS(K6555)))+(SIN(RADIANS('PV model'!$B$2))*SIN(RADIANS(H6555)))))))</f>
        <v>-32.496950882918483</v>
      </c>
      <c r="M6555" s="3">
        <f t="shared" si="1128"/>
        <v>0</v>
      </c>
      <c r="N6555" s="2">
        <f t="shared" si="1133"/>
        <v>-38.046389547940599</v>
      </c>
      <c r="O6555" s="2">
        <f>IF('PV model'!$B$2&gt;0, 180-N6555,IF('PV model'!$B$2&lt;0,0-N6555,N6555))</f>
        <v>218.04638954794061</v>
      </c>
      <c r="P6555" s="2">
        <f>ABS(O6555-'PV model'!$B$5)</f>
        <v>13.046389547940606</v>
      </c>
      <c r="Q6555" s="3">
        <f t="shared" si="1129"/>
        <v>122.49695088291848</v>
      </c>
      <c r="R6555" s="3">
        <f t="shared" si="1134"/>
        <v>0</v>
      </c>
      <c r="S6555" s="3">
        <f t="shared" si="1130"/>
        <v>0</v>
      </c>
      <c r="T6555" s="3">
        <f>(0.5*(1-COS(RADIANS(90-$X$3)))*(D6555+E6555)*'PV model'!$B$4)</f>
        <v>0</v>
      </c>
      <c r="U6555" s="3">
        <f t="shared" si="1135"/>
        <v>0</v>
      </c>
      <c r="V6555" s="3">
        <f>('PV model'!$B$13*(U6555/1000)*(1-'PV model'!$B$14*((20+C6555)-25))*'PV model'!$B$10)/'PV model'!$B$12</f>
        <v>0</v>
      </c>
    </row>
    <row r="6556" spans="1:22" x14ac:dyDescent="0.2">
      <c r="A6556" s="10">
        <f t="shared" si="1127"/>
        <v>273</v>
      </c>
      <c r="B6556" s="10">
        <f t="shared" si="1136"/>
        <v>23</v>
      </c>
      <c r="C6556" s="23">
        <v>11.2</v>
      </c>
      <c r="D6556" s="24">
        <v>0</v>
      </c>
      <c r="E6556" s="24">
        <v>0</v>
      </c>
      <c r="F6556" s="48"/>
      <c r="G6556" s="48"/>
      <c r="H6556" s="1">
        <f t="shared" si="1137"/>
        <v>-3.816240672407091</v>
      </c>
      <c r="I6556" s="1">
        <f t="shared" si="1131"/>
        <v>11.014854000612919</v>
      </c>
      <c r="J6556" s="4">
        <f>B6556+('PV model'!$B$3/15)+(I6556/60)</f>
        <v>22.906914233343549</v>
      </c>
      <c r="K6556" s="2">
        <f t="shared" si="1132"/>
        <v>-163.60371350015325</v>
      </c>
      <c r="L6556" s="2">
        <f>DEGREES(ASIN((((COS(RADIANS('PV model'!$B$2))*COS(RADIANS(H6556))*COS(RADIANS(K6556)))+(SIN(RADIANS('PV model'!$B$2))*SIN(RADIANS(H6556)))))))</f>
        <v>-36.656630194364794</v>
      </c>
      <c r="M6556" s="3">
        <f t="shared" si="1128"/>
        <v>0</v>
      </c>
      <c r="N6556" s="2">
        <f t="shared" si="1133"/>
        <v>-20.553938891200978</v>
      </c>
      <c r="O6556" s="2">
        <f>IF('PV model'!$B$2&gt;0, 180-N6556,IF('PV model'!$B$2&lt;0,0-N6556,N6556))</f>
        <v>200.55393889120097</v>
      </c>
      <c r="P6556" s="2">
        <f>ABS(O6556-'PV model'!$B$5)</f>
        <v>4.4460611087990287</v>
      </c>
      <c r="Q6556" s="3">
        <f t="shared" si="1129"/>
        <v>126.65663019436478</v>
      </c>
      <c r="R6556" s="3">
        <f t="shared" si="1134"/>
        <v>0</v>
      </c>
      <c r="S6556" s="3">
        <f t="shared" si="1130"/>
        <v>0</v>
      </c>
      <c r="T6556" s="3">
        <f>(0.5*(1-COS(RADIANS(90-$X$3)))*(D6556+E6556)*'PV model'!$B$4)</f>
        <v>0</v>
      </c>
      <c r="U6556" s="3">
        <f t="shared" si="1135"/>
        <v>0</v>
      </c>
      <c r="V6556" s="3">
        <f>('PV model'!$B$13*(U6556/1000)*(1-'PV model'!$B$14*((20+C6556)-25))*'PV model'!$B$10)/'PV model'!$B$12</f>
        <v>0</v>
      </c>
    </row>
    <row r="6557" spans="1:22" x14ac:dyDescent="0.2">
      <c r="A6557" s="10">
        <f t="shared" si="1127"/>
        <v>273</v>
      </c>
      <c r="B6557" s="10">
        <f t="shared" si="1136"/>
        <v>24</v>
      </c>
      <c r="C6557" s="23">
        <v>12.3</v>
      </c>
      <c r="D6557" s="24">
        <v>0</v>
      </c>
      <c r="E6557" s="24">
        <v>0</v>
      </c>
      <c r="F6557" s="48"/>
      <c r="G6557" s="48"/>
      <c r="H6557" s="1">
        <f t="shared" si="1137"/>
        <v>-3.816240672407091</v>
      </c>
      <c r="I6557" s="1">
        <f t="shared" si="1131"/>
        <v>11.014854000612919</v>
      </c>
      <c r="J6557" s="4">
        <f>B6557+('PV model'!$B$3/15)+(I6557/60)</f>
        <v>23.906914233343549</v>
      </c>
      <c r="K6557" s="2">
        <f t="shared" si="1132"/>
        <v>-178.60371350015325</v>
      </c>
      <c r="L6557" s="2">
        <f>DEGREES(ASIN((((COS(RADIANS('PV model'!$B$2))*COS(RADIANS(H6557))*COS(RADIANS(K6557)))+(SIN(RADIANS('PV model'!$B$2))*SIN(RADIANS(H6557)))))))</f>
        <v>-38.303987358302578</v>
      </c>
      <c r="M6557" s="3">
        <f t="shared" si="1128"/>
        <v>0</v>
      </c>
      <c r="N6557" s="2">
        <f t="shared" si="1133"/>
        <v>-1.7754766138996754</v>
      </c>
      <c r="O6557" s="2">
        <f>IF('PV model'!$B$2&gt;0, 180-N6557,IF('PV model'!$B$2&lt;0,0-N6557,N6557))</f>
        <v>181.77547661389968</v>
      </c>
      <c r="P6557" s="2">
        <f>ABS(O6557-'PV model'!$B$5)</f>
        <v>23.224523386100316</v>
      </c>
      <c r="Q6557" s="3">
        <f t="shared" si="1129"/>
        <v>128.30398735830258</v>
      </c>
      <c r="R6557" s="3">
        <f t="shared" si="1134"/>
        <v>0</v>
      </c>
      <c r="S6557" s="3">
        <f t="shared" si="1130"/>
        <v>0</v>
      </c>
      <c r="T6557" s="3">
        <f>(0.5*(1-COS(RADIANS(90-$X$3)))*(D6557+E6557)*'PV model'!$B$4)</f>
        <v>0</v>
      </c>
      <c r="U6557" s="3">
        <f t="shared" si="1135"/>
        <v>0</v>
      </c>
      <c r="V6557" s="3">
        <f>('PV model'!$B$13*(U6557/1000)*(1-'PV model'!$B$14*((20+C6557)-25))*'PV model'!$B$10)/'PV model'!$B$12</f>
        <v>0</v>
      </c>
    </row>
    <row r="6558" spans="1:22" x14ac:dyDescent="0.2">
      <c r="A6558" s="10">
        <f t="shared" si="1127"/>
        <v>274</v>
      </c>
      <c r="B6558" s="10">
        <f t="shared" si="1136"/>
        <v>1</v>
      </c>
      <c r="C6558" s="23">
        <v>13.6</v>
      </c>
      <c r="D6558" s="24">
        <v>0</v>
      </c>
      <c r="E6558" s="24">
        <v>0</v>
      </c>
      <c r="F6558" s="48"/>
      <c r="G6558" s="48"/>
      <c r="H6558" s="1">
        <f t="shared" si="1137"/>
        <v>-4.2142085211814395</v>
      </c>
      <c r="I6558" s="1">
        <f t="shared" si="1131"/>
        <v>11.335492958646881</v>
      </c>
      <c r="J6558" s="4">
        <f>B6558+('PV model'!$B$3/15)+(I6558/60)</f>
        <v>0.91225821597744805</v>
      </c>
      <c r="K6558" s="2">
        <f t="shared" si="1132"/>
        <v>166.31612676033828</v>
      </c>
      <c r="L6558" s="2">
        <f>DEGREES(ASIN((((COS(RADIANS('PV model'!$B$2))*COS(RADIANS(H6558))*COS(RADIANS(K6558)))+(SIN(RADIANS('PV model'!$B$2))*SIN(RADIANS(H6558)))))))</f>
        <v>-37.546321033185357</v>
      </c>
      <c r="M6558" s="3">
        <f t="shared" si="1128"/>
        <v>0</v>
      </c>
      <c r="N6558" s="2">
        <f t="shared" si="1133"/>
        <v>17.311214243131214</v>
      </c>
      <c r="O6558" s="2">
        <f>IF('PV model'!$B$2&gt;0, 180-N6558,IF('PV model'!$B$2&lt;0,0-N6558,N6558))</f>
        <v>162.68878575686878</v>
      </c>
      <c r="P6558" s="2">
        <f>ABS(O6558-'PV model'!$B$5)</f>
        <v>42.311214243131218</v>
      </c>
      <c r="Q6558" s="3">
        <f t="shared" si="1129"/>
        <v>127.54632103318536</v>
      </c>
      <c r="R6558" s="3">
        <f t="shared" si="1134"/>
        <v>0</v>
      </c>
      <c r="S6558" s="3">
        <f t="shared" si="1130"/>
        <v>0</v>
      </c>
      <c r="T6558" s="3">
        <f>(0.5*(1-COS(RADIANS(90-$X$3)))*(D6558+E6558)*'PV model'!$B$4)</f>
        <v>0</v>
      </c>
      <c r="U6558" s="3">
        <f t="shared" si="1135"/>
        <v>0</v>
      </c>
      <c r="V6558" s="3">
        <f>('PV model'!$B$13*(U6558/1000)*(1-'PV model'!$B$14*((20+C6558)-25))*'PV model'!$B$10)/'PV model'!$B$12</f>
        <v>0</v>
      </c>
    </row>
    <row r="6559" spans="1:22" x14ac:dyDescent="0.2">
      <c r="A6559" s="10">
        <f t="shared" si="1127"/>
        <v>274</v>
      </c>
      <c r="B6559" s="10">
        <f t="shared" si="1136"/>
        <v>2</v>
      </c>
      <c r="C6559" s="23">
        <v>14.8</v>
      </c>
      <c r="D6559" s="24">
        <v>0</v>
      </c>
      <c r="E6559" s="24">
        <v>0</v>
      </c>
      <c r="F6559" s="48"/>
      <c r="G6559" s="48"/>
      <c r="H6559" s="1">
        <f t="shared" si="1137"/>
        <v>-4.2142085211814395</v>
      </c>
      <c r="I6559" s="1">
        <f t="shared" si="1131"/>
        <v>11.335492958646881</v>
      </c>
      <c r="J6559" s="4">
        <f>B6559+('PV model'!$B$3/15)+(I6559/60)</f>
        <v>1.9122582159774482</v>
      </c>
      <c r="K6559" s="2">
        <f t="shared" si="1132"/>
        <v>151.31612676033828</v>
      </c>
      <c r="L6559" s="2">
        <f>DEGREES(ASIN((((COS(RADIANS('PV model'!$B$2))*COS(RADIANS(H6559))*COS(RADIANS(K6559)))+(SIN(RADIANS('PV model'!$B$2))*SIN(RADIANS(H6559)))))))</f>
        <v>-33.787579602693278</v>
      </c>
      <c r="M6559" s="3">
        <f t="shared" si="1128"/>
        <v>0</v>
      </c>
      <c r="N6559" s="2">
        <f t="shared" si="1133"/>
        <v>35.166519327708933</v>
      </c>
      <c r="O6559" s="2">
        <f>IF('PV model'!$B$2&gt;0, 180-N6559,IF('PV model'!$B$2&lt;0,0-N6559,N6559))</f>
        <v>144.83348067229107</v>
      </c>
      <c r="P6559" s="2">
        <f>ABS(O6559-'PV model'!$B$5)</f>
        <v>60.166519327708926</v>
      </c>
      <c r="Q6559" s="3">
        <f t="shared" si="1129"/>
        <v>123.78757960269328</v>
      </c>
      <c r="R6559" s="3">
        <f t="shared" si="1134"/>
        <v>0</v>
      </c>
      <c r="S6559" s="3">
        <f t="shared" si="1130"/>
        <v>0</v>
      </c>
      <c r="T6559" s="3">
        <f>(0.5*(1-COS(RADIANS(90-$X$3)))*(D6559+E6559)*'PV model'!$B$4)</f>
        <v>0</v>
      </c>
      <c r="U6559" s="3">
        <f t="shared" si="1135"/>
        <v>0</v>
      </c>
      <c r="V6559" s="3">
        <f>('PV model'!$B$13*(U6559/1000)*(1-'PV model'!$B$14*((20+C6559)-25))*'PV model'!$B$10)/'PV model'!$B$12</f>
        <v>0</v>
      </c>
    </row>
    <row r="6560" spans="1:22" x14ac:dyDescent="0.2">
      <c r="A6560" s="10">
        <f t="shared" si="1127"/>
        <v>274</v>
      </c>
      <c r="B6560" s="10">
        <f t="shared" si="1136"/>
        <v>3</v>
      </c>
      <c r="C6560" s="23">
        <v>15.6</v>
      </c>
      <c r="D6560" s="24">
        <v>0</v>
      </c>
      <c r="E6560" s="24">
        <v>0</v>
      </c>
      <c r="F6560" s="48"/>
      <c r="G6560" s="48"/>
      <c r="H6560" s="1">
        <f t="shared" si="1137"/>
        <v>-4.2142085211814395</v>
      </c>
      <c r="I6560" s="1">
        <f t="shared" si="1131"/>
        <v>11.335492958646881</v>
      </c>
      <c r="J6560" s="4">
        <f>B6560+('PV model'!$B$3/15)+(I6560/60)</f>
        <v>2.9122582159774479</v>
      </c>
      <c r="K6560" s="2">
        <f t="shared" si="1132"/>
        <v>136.31612676033828</v>
      </c>
      <c r="L6560" s="2">
        <f>DEGREES(ASIN((((COS(RADIANS('PV model'!$B$2))*COS(RADIANS(H6560))*COS(RADIANS(K6560)))+(SIN(RADIANS('PV model'!$B$2))*SIN(RADIANS(H6560)))))))</f>
        <v>-27.973109129196608</v>
      </c>
      <c r="M6560" s="3">
        <f t="shared" si="1128"/>
        <v>0</v>
      </c>
      <c r="N6560" s="2">
        <f t="shared" si="1133"/>
        <v>51.254416032903059</v>
      </c>
      <c r="O6560" s="2">
        <f>IF('PV model'!$B$2&gt;0, 180-N6560,IF('PV model'!$B$2&lt;0,0-N6560,N6560))</f>
        <v>128.74558396709693</v>
      </c>
      <c r="P6560" s="2">
        <f>ABS(O6560-'PV model'!$B$5)</f>
        <v>76.254416032903066</v>
      </c>
      <c r="Q6560" s="3">
        <f t="shared" si="1129"/>
        <v>117.97310912919662</v>
      </c>
      <c r="R6560" s="3">
        <f t="shared" si="1134"/>
        <v>0</v>
      </c>
      <c r="S6560" s="3">
        <f t="shared" si="1130"/>
        <v>0</v>
      </c>
      <c r="T6560" s="3">
        <f>(0.5*(1-COS(RADIANS(90-$X$3)))*(D6560+E6560)*'PV model'!$B$4)</f>
        <v>0</v>
      </c>
      <c r="U6560" s="3">
        <f t="shared" si="1135"/>
        <v>0</v>
      </c>
      <c r="V6560" s="3">
        <f>('PV model'!$B$13*(U6560/1000)*(1-'PV model'!$B$14*((20+C6560)-25))*'PV model'!$B$10)/'PV model'!$B$12</f>
        <v>0</v>
      </c>
    </row>
    <row r="6561" spans="1:22" x14ac:dyDescent="0.2">
      <c r="A6561" s="10">
        <f t="shared" si="1127"/>
        <v>274</v>
      </c>
      <c r="B6561" s="10">
        <f t="shared" si="1136"/>
        <v>4</v>
      </c>
      <c r="C6561" s="23">
        <v>16</v>
      </c>
      <c r="D6561" s="24">
        <v>0</v>
      </c>
      <c r="E6561" s="24">
        <v>0</v>
      </c>
      <c r="F6561" s="48"/>
      <c r="G6561" s="48"/>
      <c r="H6561" s="1">
        <f t="shared" si="1137"/>
        <v>-4.2142085211814395</v>
      </c>
      <c r="I6561" s="1">
        <f t="shared" si="1131"/>
        <v>11.335492958646881</v>
      </c>
      <c r="J6561" s="4">
        <f>B6561+('PV model'!$B$3/15)+(I6561/60)</f>
        <v>3.9122582159774479</v>
      </c>
      <c r="K6561" s="2">
        <f t="shared" si="1132"/>
        <v>121.31612676033826</v>
      </c>
      <c r="L6561" s="2">
        <f>DEGREES(ASIN((((COS(RADIANS('PV model'!$B$2))*COS(RADIANS(H6561))*COS(RADIANS(K6561)))+(SIN(RADIANS('PV model'!$B$2))*SIN(RADIANS(H6561)))))))</f>
        <v>-20.741999125328647</v>
      </c>
      <c r="M6561" s="3">
        <f t="shared" si="1128"/>
        <v>0</v>
      </c>
      <c r="N6561" s="2">
        <f t="shared" si="1133"/>
        <v>65.651268682908622</v>
      </c>
      <c r="O6561" s="2">
        <f>IF('PV model'!$B$2&gt;0, 180-N6561,IF('PV model'!$B$2&lt;0,0-N6561,N6561))</f>
        <v>114.34873131709138</v>
      </c>
      <c r="P6561" s="2">
        <f>ABS(O6561-'PV model'!$B$5)</f>
        <v>90.651268682908622</v>
      </c>
      <c r="Q6561" s="3">
        <f t="shared" si="1129"/>
        <v>110.74199912532865</v>
      </c>
      <c r="R6561" s="3">
        <f t="shared" si="1134"/>
        <v>0</v>
      </c>
      <c r="S6561" s="3">
        <f t="shared" si="1130"/>
        <v>0</v>
      </c>
      <c r="T6561" s="3">
        <f>(0.5*(1-COS(RADIANS(90-$X$3)))*(D6561+E6561)*'PV model'!$B$4)</f>
        <v>0</v>
      </c>
      <c r="U6561" s="3">
        <f t="shared" si="1135"/>
        <v>0</v>
      </c>
      <c r="V6561" s="3">
        <f>('PV model'!$B$13*(U6561/1000)*(1-'PV model'!$B$14*((20+C6561)-25))*'PV model'!$B$10)/'PV model'!$B$12</f>
        <v>0</v>
      </c>
    </row>
    <row r="6562" spans="1:22" x14ac:dyDescent="0.2">
      <c r="A6562" s="10">
        <f t="shared" si="1127"/>
        <v>274</v>
      </c>
      <c r="B6562" s="10">
        <f t="shared" si="1136"/>
        <v>5</v>
      </c>
      <c r="C6562" s="23">
        <v>16.100000000000001</v>
      </c>
      <c r="D6562" s="24">
        <v>0</v>
      </c>
      <c r="E6562" s="24">
        <v>0</v>
      </c>
      <c r="F6562" s="48"/>
      <c r="G6562" s="48"/>
      <c r="H6562" s="1">
        <f t="shared" si="1137"/>
        <v>-4.2142085211814395</v>
      </c>
      <c r="I6562" s="1">
        <f t="shared" si="1131"/>
        <v>11.335492958646881</v>
      </c>
      <c r="J6562" s="4">
        <f>B6562+('PV model'!$B$3/15)+(I6562/60)</f>
        <v>4.9122582159774479</v>
      </c>
      <c r="K6562" s="2">
        <f t="shared" si="1132"/>
        <v>106.31612676033828</v>
      </c>
      <c r="L6562" s="2">
        <f>DEGREES(ASIN((((COS(RADIANS('PV model'!$B$2))*COS(RADIANS(H6562))*COS(RADIANS(K6562)))+(SIN(RADIANS('PV model'!$B$2))*SIN(RADIANS(H6562)))))))</f>
        <v>-12.665308322988793</v>
      </c>
      <c r="M6562" s="3">
        <f t="shared" si="1128"/>
        <v>0</v>
      </c>
      <c r="N6562" s="2">
        <f t="shared" si="1133"/>
        <v>78.81373042512358</v>
      </c>
      <c r="O6562" s="2">
        <f>IF('PV model'!$B$2&gt;0, 180-N6562,IF('PV model'!$B$2&lt;0,0-N6562,N6562))</f>
        <v>101.18626957487642</v>
      </c>
      <c r="P6562" s="2">
        <f>ABS(O6562-'PV model'!$B$5)</f>
        <v>103.81373042512358</v>
      </c>
      <c r="Q6562" s="3">
        <f t="shared" si="1129"/>
        <v>102.66530832298879</v>
      </c>
      <c r="R6562" s="3">
        <f t="shared" si="1134"/>
        <v>0</v>
      </c>
      <c r="S6562" s="3">
        <f t="shared" si="1130"/>
        <v>0</v>
      </c>
      <c r="T6562" s="3">
        <f>(0.5*(1-COS(RADIANS(90-$X$3)))*(D6562+E6562)*'PV model'!$B$4)</f>
        <v>0</v>
      </c>
      <c r="U6562" s="3">
        <f t="shared" si="1135"/>
        <v>0</v>
      </c>
      <c r="V6562" s="3">
        <f>('PV model'!$B$13*(U6562/1000)*(1-'PV model'!$B$14*((20+C6562)-25))*'PV model'!$B$10)/'PV model'!$B$12</f>
        <v>0</v>
      </c>
    </row>
    <row r="6563" spans="1:22" x14ac:dyDescent="0.2">
      <c r="A6563" s="10">
        <f t="shared" si="1127"/>
        <v>274</v>
      </c>
      <c r="B6563" s="10">
        <f t="shared" si="1136"/>
        <v>6</v>
      </c>
      <c r="C6563" s="23">
        <v>16.2</v>
      </c>
      <c r="D6563" s="24">
        <v>0</v>
      </c>
      <c r="E6563" s="24">
        <v>0</v>
      </c>
      <c r="F6563" s="48"/>
      <c r="G6563" s="48"/>
      <c r="H6563" s="1">
        <f t="shared" si="1137"/>
        <v>-4.2142085211814395</v>
      </c>
      <c r="I6563" s="1">
        <f t="shared" si="1131"/>
        <v>11.335492958646881</v>
      </c>
      <c r="J6563" s="4">
        <f>B6563+('PV model'!$B$3/15)+(I6563/60)</f>
        <v>5.9122582159774479</v>
      </c>
      <c r="K6563" s="2">
        <f t="shared" si="1132"/>
        <v>91.316126760338278</v>
      </c>
      <c r="L6563" s="2">
        <f>DEGREES(ASIN((((COS(RADIANS('PV model'!$B$2))*COS(RADIANS(H6563))*COS(RADIANS(K6563)))+(SIN(RADIANS('PV model'!$B$2))*SIN(RADIANS(H6563)))))))</f>
        <v>-4.2170970206230551</v>
      </c>
      <c r="M6563" s="3">
        <f t="shared" si="1128"/>
        <v>0</v>
      </c>
      <c r="N6563" s="2">
        <f t="shared" si="1133"/>
        <v>88.69317329128954</v>
      </c>
      <c r="O6563" s="2">
        <f>IF('PV model'!$B$2&gt;0, 180-N6563,IF('PV model'!$B$2&lt;0,0-N6563,N6563))</f>
        <v>91.30682670871046</v>
      </c>
      <c r="P6563" s="2">
        <f>ABS(O6563-'PV model'!$B$5)</f>
        <v>113.69317329128954</v>
      </c>
      <c r="Q6563" s="3">
        <f t="shared" si="1129"/>
        <v>94.217097020623058</v>
      </c>
      <c r="R6563" s="3">
        <f t="shared" si="1134"/>
        <v>0</v>
      </c>
      <c r="S6563" s="3">
        <f t="shared" si="1130"/>
        <v>0</v>
      </c>
      <c r="T6563" s="3">
        <f>(0.5*(1-COS(RADIANS(90-$X$3)))*(D6563+E6563)*'PV model'!$B$4)</f>
        <v>0</v>
      </c>
      <c r="U6563" s="3">
        <f t="shared" si="1135"/>
        <v>0</v>
      </c>
      <c r="V6563" s="3">
        <f>('PV model'!$B$13*(U6563/1000)*(1-'PV model'!$B$14*((20+C6563)-25))*'PV model'!$B$10)/'PV model'!$B$12</f>
        <v>0</v>
      </c>
    </row>
    <row r="6564" spans="1:22" x14ac:dyDescent="0.2">
      <c r="A6564" s="10">
        <f t="shared" si="1127"/>
        <v>274</v>
      </c>
      <c r="B6564" s="10">
        <f t="shared" si="1136"/>
        <v>7</v>
      </c>
      <c r="C6564" s="23">
        <v>16.2</v>
      </c>
      <c r="D6564" s="24">
        <v>0</v>
      </c>
      <c r="E6564" s="24">
        <v>1.764</v>
      </c>
      <c r="F6564" s="48"/>
      <c r="G6564" s="48"/>
      <c r="H6564" s="1">
        <f t="shared" si="1137"/>
        <v>-4.2142085211814395</v>
      </c>
      <c r="I6564" s="1">
        <f t="shared" si="1131"/>
        <v>11.335492958646881</v>
      </c>
      <c r="J6564" s="4">
        <f>B6564+('PV model'!$B$3/15)+(I6564/60)</f>
        <v>6.9122582159774479</v>
      </c>
      <c r="K6564" s="2">
        <f t="shared" si="1132"/>
        <v>76.316126760338278</v>
      </c>
      <c r="L6564" s="2">
        <f>DEGREES(ASIN((((COS(RADIANS('PV model'!$B$2))*COS(RADIANS(H6564))*COS(RADIANS(K6564)))+(SIN(RADIANS('PV model'!$B$2))*SIN(RADIANS(H6564)))))))</f>
        <v>4.1902278321970465</v>
      </c>
      <c r="M6564" s="3">
        <f t="shared" si="1128"/>
        <v>4.1902278321970465</v>
      </c>
      <c r="N6564" s="2">
        <f t="shared" si="1133"/>
        <v>76.308892024507458</v>
      </c>
      <c r="O6564" s="2">
        <f>IF('PV model'!$B$2&gt;0, 180-N6564,IF('PV model'!$B$2&lt;0,0-N6564,N6564))</f>
        <v>103.69110797549254</v>
      </c>
      <c r="P6564" s="2">
        <f>ABS(O6564-'PV model'!$B$5)</f>
        <v>101.30889202450746</v>
      </c>
      <c r="Q6564" s="3">
        <f t="shared" si="1129"/>
        <v>85.809772167802961</v>
      </c>
      <c r="R6564" s="3">
        <f t="shared" si="1134"/>
        <v>0</v>
      </c>
      <c r="S6564" s="3">
        <f t="shared" si="1130"/>
        <v>1.764</v>
      </c>
      <c r="T6564" s="3">
        <f>(0.5*(1-COS(RADIANS(90-$X$3)))*(D6564+E6564)*'PV model'!$B$4)</f>
        <v>0</v>
      </c>
      <c r="U6564" s="3">
        <f t="shared" si="1135"/>
        <v>1.764</v>
      </c>
      <c r="V6564" s="3">
        <f>('PV model'!$B$13*(U6564/1000)*(1-'PV model'!$B$14*((20+C6564)-25))*'PV model'!$B$10)/'PV model'!$B$12</f>
        <v>0.16842988108799997</v>
      </c>
    </row>
    <row r="6565" spans="1:22" x14ac:dyDescent="0.2">
      <c r="A6565" s="10">
        <f t="shared" si="1127"/>
        <v>274</v>
      </c>
      <c r="B6565" s="10">
        <f t="shared" si="1136"/>
        <v>8</v>
      </c>
      <c r="C6565" s="23">
        <v>16.399999999999999</v>
      </c>
      <c r="D6565" s="24">
        <v>0</v>
      </c>
      <c r="E6565" s="24">
        <v>18.521999999999998</v>
      </c>
      <c r="F6565" s="48"/>
      <c r="G6565" s="48"/>
      <c r="H6565" s="1">
        <f t="shared" si="1137"/>
        <v>-4.2142085211814395</v>
      </c>
      <c r="I6565" s="1">
        <f t="shared" si="1131"/>
        <v>11.335492958646881</v>
      </c>
      <c r="J6565" s="4">
        <f>B6565+('PV model'!$B$3/15)+(I6565/60)</f>
        <v>7.9122582159774479</v>
      </c>
      <c r="K6565" s="2">
        <f t="shared" si="1132"/>
        <v>61.316126760338278</v>
      </c>
      <c r="L6565" s="2">
        <f>DEGREES(ASIN((((COS(RADIANS('PV model'!$B$2))*COS(RADIANS(H6565))*COS(RADIANS(K6565)))+(SIN(RADIANS('PV model'!$B$2))*SIN(RADIANS(H6565)))))))</f>
        <v>12.155485942908722</v>
      </c>
      <c r="M6565" s="3">
        <f t="shared" si="1128"/>
        <v>12.155485942908722</v>
      </c>
      <c r="N6565" s="2">
        <f t="shared" si="1133"/>
        <v>63.505207186615429</v>
      </c>
      <c r="O6565" s="2">
        <f>IF('PV model'!$B$2&gt;0, 180-N6565,IF('PV model'!$B$2&lt;0,0-N6565,N6565))</f>
        <v>116.49479281338458</v>
      </c>
      <c r="P6565" s="2">
        <f>ABS(O6565-'PV model'!$B$5)</f>
        <v>88.505207186615422</v>
      </c>
      <c r="Q6565" s="3">
        <f t="shared" si="1129"/>
        <v>77.844514057091274</v>
      </c>
      <c r="R6565" s="3">
        <f t="shared" si="1134"/>
        <v>0</v>
      </c>
      <c r="S6565" s="3">
        <f t="shared" si="1130"/>
        <v>18.521999999999998</v>
      </c>
      <c r="T6565" s="3">
        <f>(0.5*(1-COS(RADIANS(90-$X$3)))*(D6565+E6565)*'PV model'!$B$4)</f>
        <v>0</v>
      </c>
      <c r="U6565" s="3">
        <f t="shared" si="1135"/>
        <v>18.521999999999998</v>
      </c>
      <c r="V6565" s="3">
        <f>('PV model'!$B$13*(U6565/1000)*(1-'PV model'!$B$14*((20+C6565)-25))*'PV model'!$B$10)/'PV model'!$B$12</f>
        <v>1.7670325841279995</v>
      </c>
    </row>
    <row r="6566" spans="1:22" x14ac:dyDescent="0.2">
      <c r="A6566" s="10">
        <f t="shared" si="1127"/>
        <v>274</v>
      </c>
      <c r="B6566" s="10">
        <f t="shared" si="1136"/>
        <v>9</v>
      </c>
      <c r="C6566" s="23">
        <v>16.899999999999999</v>
      </c>
      <c r="D6566" s="24">
        <v>0</v>
      </c>
      <c r="E6566" s="24">
        <v>49.392000000000003</v>
      </c>
      <c r="F6566" s="48"/>
      <c r="G6566" s="48"/>
      <c r="H6566" s="1">
        <f t="shared" si="1137"/>
        <v>-4.2142085211814395</v>
      </c>
      <c r="I6566" s="1">
        <f t="shared" si="1131"/>
        <v>11.335492958646881</v>
      </c>
      <c r="J6566" s="4">
        <f>B6566+('PV model'!$B$3/15)+(I6566/60)</f>
        <v>8.9122582159774471</v>
      </c>
      <c r="K6566" s="2">
        <f t="shared" si="1132"/>
        <v>46.316126760338292</v>
      </c>
      <c r="L6566" s="2">
        <f>DEGREES(ASIN((((COS(RADIANS('PV model'!$B$2))*COS(RADIANS(H6566))*COS(RADIANS(K6566)))+(SIN(RADIANS('PV model'!$B$2))*SIN(RADIANS(H6566)))))))</f>
        <v>19.243636547167068</v>
      </c>
      <c r="M6566" s="3">
        <f t="shared" si="1128"/>
        <v>19.243636547167068</v>
      </c>
      <c r="N6566" s="2">
        <f t="shared" si="1133"/>
        <v>49.808175430895773</v>
      </c>
      <c r="O6566" s="2">
        <f>IF('PV model'!$B$2&gt;0, 180-N6566,IF('PV model'!$B$2&lt;0,0-N6566,N6566))</f>
        <v>130.19182456910423</v>
      </c>
      <c r="P6566" s="2">
        <f>ABS(O6566-'PV model'!$B$5)</f>
        <v>74.808175430895773</v>
      </c>
      <c r="Q6566" s="3">
        <f t="shared" si="1129"/>
        <v>70.756363452832929</v>
      </c>
      <c r="R6566" s="3">
        <f t="shared" si="1134"/>
        <v>0</v>
      </c>
      <c r="S6566" s="3">
        <f t="shared" si="1130"/>
        <v>49.392000000000003</v>
      </c>
      <c r="T6566" s="3">
        <f>(0.5*(1-COS(RADIANS(90-$X$3)))*(D6566+E6566)*'PV model'!$B$4)</f>
        <v>0</v>
      </c>
      <c r="U6566" s="3">
        <f t="shared" si="1135"/>
        <v>49.392000000000003</v>
      </c>
      <c r="V6566" s="3">
        <f>('PV model'!$B$13*(U6566/1000)*(1-'PV model'!$B$14*((20+C6566)-25))*'PV model'!$B$10)/'PV model'!$B$12</f>
        <v>4.7022124423680003</v>
      </c>
    </row>
    <row r="6567" spans="1:22" x14ac:dyDescent="0.2">
      <c r="A6567" s="10">
        <f t="shared" si="1127"/>
        <v>274</v>
      </c>
      <c r="B6567" s="10">
        <f t="shared" si="1136"/>
        <v>10</v>
      </c>
      <c r="C6567" s="23">
        <v>17.5</v>
      </c>
      <c r="D6567" s="24">
        <v>0</v>
      </c>
      <c r="E6567" s="24">
        <v>80.262</v>
      </c>
      <c r="F6567" s="48"/>
      <c r="G6567" s="48"/>
      <c r="H6567" s="1">
        <f t="shared" si="1137"/>
        <v>-4.2142085211814395</v>
      </c>
      <c r="I6567" s="1">
        <f t="shared" si="1131"/>
        <v>11.335492958646881</v>
      </c>
      <c r="J6567" s="4">
        <f>B6567+('PV model'!$B$3/15)+(I6567/60)</f>
        <v>9.9122582159774471</v>
      </c>
      <c r="K6567" s="2">
        <f t="shared" si="1132"/>
        <v>31.316126760338292</v>
      </c>
      <c r="L6567" s="2">
        <f>DEGREES(ASIN((((COS(RADIANS('PV model'!$B$2))*COS(RADIANS(H6567))*COS(RADIANS(K6567)))+(SIN(RADIANS('PV model'!$B$2))*SIN(RADIANS(H6567)))))))</f>
        <v>24.962079177053738</v>
      </c>
      <c r="M6567" s="3">
        <f t="shared" si="1128"/>
        <v>24.962079177053738</v>
      </c>
      <c r="N6567" s="2">
        <f t="shared" si="1133"/>
        <v>34.873352172713993</v>
      </c>
      <c r="O6567" s="2">
        <f>IF('PV model'!$B$2&gt;0, 180-N6567,IF('PV model'!$B$2&lt;0,0-N6567,N6567))</f>
        <v>145.12664782728601</v>
      </c>
      <c r="P6567" s="2">
        <f>ABS(O6567-'PV model'!$B$5)</f>
        <v>59.873352172713993</v>
      </c>
      <c r="Q6567" s="3">
        <f t="shared" si="1129"/>
        <v>65.037920822946248</v>
      </c>
      <c r="R6567" s="3">
        <f t="shared" si="1134"/>
        <v>0</v>
      </c>
      <c r="S6567" s="3">
        <f t="shared" si="1130"/>
        <v>80.262</v>
      </c>
      <c r="T6567" s="3">
        <f>(0.5*(1-COS(RADIANS(90-$X$3)))*(D6567+E6567)*'PV model'!$B$4)</f>
        <v>0</v>
      </c>
      <c r="U6567" s="3">
        <f t="shared" si="1135"/>
        <v>80.262</v>
      </c>
      <c r="V6567" s="3">
        <f>('PV model'!$B$13*(U6567/1000)*(1-'PV model'!$B$14*((20+C6567)-25))*'PV model'!$B$10)/'PV model'!$B$12</f>
        <v>7.6218400439999989</v>
      </c>
    </row>
    <row r="6568" spans="1:22" x14ac:dyDescent="0.2">
      <c r="A6568" s="10">
        <f t="shared" si="1127"/>
        <v>274</v>
      </c>
      <c r="B6568" s="10">
        <f t="shared" si="1136"/>
        <v>11</v>
      </c>
      <c r="C6568" s="23">
        <v>18.3</v>
      </c>
      <c r="D6568" s="24">
        <v>70.714349999999996</v>
      </c>
      <c r="E6568" s="24">
        <v>171.98999999999998</v>
      </c>
      <c r="F6568" s="48"/>
      <c r="G6568" s="48"/>
      <c r="H6568" s="1">
        <f t="shared" si="1137"/>
        <v>-4.2142085211814395</v>
      </c>
      <c r="I6568" s="1">
        <f t="shared" si="1131"/>
        <v>11.335492958646881</v>
      </c>
      <c r="J6568" s="4">
        <f>B6568+('PV model'!$B$3/15)+(I6568/60)</f>
        <v>10.912258215977447</v>
      </c>
      <c r="K6568" s="2">
        <f t="shared" si="1132"/>
        <v>16.316126760338292</v>
      </c>
      <c r="L6568" s="2">
        <f>DEGREES(ASIN((((COS(RADIANS('PV model'!$B$2))*COS(RADIANS(H6568))*COS(RADIANS(K6568)))+(SIN(RADIANS('PV model'!$B$2))*SIN(RADIANS(H6568)))))))</f>
        <v>28.787591008736609</v>
      </c>
      <c r="M6568" s="3">
        <f t="shared" si="1128"/>
        <v>28.787591008736609</v>
      </c>
      <c r="N6568" s="2">
        <f t="shared" si="1133"/>
        <v>18.644002130715176</v>
      </c>
      <c r="O6568" s="2">
        <f>IF('PV model'!$B$2&gt;0, 180-N6568,IF('PV model'!$B$2&lt;0,0-N6568,N6568))</f>
        <v>161.35599786928483</v>
      </c>
      <c r="P6568" s="2">
        <f>ABS(O6568-'PV model'!$B$5)</f>
        <v>43.644002130715165</v>
      </c>
      <c r="Q6568" s="3">
        <f t="shared" si="1129"/>
        <v>61.212408991263388</v>
      </c>
      <c r="R6568" s="3">
        <f t="shared" si="1134"/>
        <v>70.71435000000001</v>
      </c>
      <c r="S6568" s="3">
        <f t="shared" si="1130"/>
        <v>201.66864130688731</v>
      </c>
      <c r="T6568" s="3">
        <f>(0.5*(1-COS(RADIANS(90-$X$3)))*(D6568+E6568)*'PV model'!$B$4)</f>
        <v>0</v>
      </c>
      <c r="U6568" s="3">
        <f t="shared" si="1135"/>
        <v>272.38299130688733</v>
      </c>
      <c r="V6568" s="3">
        <f>('PV model'!$B$13*(U6568/1000)*(1-'PV model'!$B$14*((20+C6568)-25))*'PV model'!$B$10)/'PV model'!$B$12</f>
        <v>25.778905928289312</v>
      </c>
    </row>
    <row r="6569" spans="1:22" x14ac:dyDescent="0.2">
      <c r="A6569" s="10">
        <f t="shared" si="1127"/>
        <v>274</v>
      </c>
      <c r="B6569" s="10">
        <f t="shared" si="1136"/>
        <v>12</v>
      </c>
      <c r="C6569" s="23">
        <v>18</v>
      </c>
      <c r="D6569" s="24">
        <v>0</v>
      </c>
      <c r="E6569" s="24">
        <v>118.18800000000002</v>
      </c>
      <c r="F6569" s="48"/>
      <c r="G6569" s="48"/>
      <c r="H6569" s="1">
        <f t="shared" si="1137"/>
        <v>-4.2142085211814395</v>
      </c>
      <c r="I6569" s="1">
        <f t="shared" si="1131"/>
        <v>11.335492958646881</v>
      </c>
      <c r="J6569" s="4">
        <f>B6569+('PV model'!$B$3/15)+(I6569/60)</f>
        <v>11.912258215977447</v>
      </c>
      <c r="K6569" s="2">
        <f t="shared" si="1132"/>
        <v>1.3161267603382942</v>
      </c>
      <c r="L6569" s="2">
        <f>DEGREES(ASIN((((COS(RADIANS('PV model'!$B$2))*COS(RADIANS(H6569))*COS(RADIANS(K6569)))+(SIN(RADIANS('PV model'!$B$2))*SIN(RADIANS(H6569)))))))</f>
        <v>30.275904096258831</v>
      </c>
      <c r="M6569" s="3">
        <f t="shared" si="1128"/>
        <v>30.275904096258831</v>
      </c>
      <c r="N6569" s="2">
        <f t="shared" si="1133"/>
        <v>1.5199110800307196</v>
      </c>
      <c r="O6569" s="2">
        <f>IF('PV model'!$B$2&gt;0, 180-N6569,IF('PV model'!$B$2&lt;0,0-N6569,N6569))</f>
        <v>178.48008891996929</v>
      </c>
      <c r="P6569" s="2">
        <f>ABS(O6569-'PV model'!$B$5)</f>
        <v>26.51991108003071</v>
      </c>
      <c r="Q6569" s="3">
        <f t="shared" si="1129"/>
        <v>59.724095903741173</v>
      </c>
      <c r="R6569" s="3">
        <f t="shared" si="1134"/>
        <v>0</v>
      </c>
      <c r="S6569" s="3">
        <f t="shared" si="1130"/>
        <v>118.18800000000002</v>
      </c>
      <c r="T6569" s="3">
        <f>(0.5*(1-COS(RADIANS(90-$X$3)))*(D6569+E6569)*'PV model'!$B$4)</f>
        <v>0</v>
      </c>
      <c r="U6569" s="3">
        <f t="shared" si="1135"/>
        <v>118.18800000000002</v>
      </c>
      <c r="V6569" s="3">
        <f>('PV model'!$B$13*(U6569/1000)*(1-'PV model'!$B$14*((20+C6569)-25))*'PV model'!$B$10)/'PV model'!$B$12</f>
        <v>11.199740711039999</v>
      </c>
    </row>
    <row r="6570" spans="1:22" x14ac:dyDescent="0.2">
      <c r="A6570" s="10">
        <f t="shared" si="1127"/>
        <v>274</v>
      </c>
      <c r="B6570" s="10">
        <f t="shared" si="1136"/>
        <v>13</v>
      </c>
      <c r="C6570" s="23">
        <v>18.5</v>
      </c>
      <c r="D6570" s="24">
        <v>0</v>
      </c>
      <c r="E6570" s="24">
        <v>120.83399999999999</v>
      </c>
      <c r="F6570" s="48"/>
      <c r="G6570" s="48"/>
      <c r="H6570" s="1">
        <f t="shared" si="1137"/>
        <v>-4.2142085211814395</v>
      </c>
      <c r="I6570" s="1">
        <f t="shared" si="1131"/>
        <v>11.335492958646881</v>
      </c>
      <c r="J6570" s="4">
        <f>B6570+('PV model'!$B$3/15)+(I6570/60)</f>
        <v>12.912258215977447</v>
      </c>
      <c r="K6570" s="2">
        <f t="shared" si="1132"/>
        <v>-13.683873239661706</v>
      </c>
      <c r="L6570" s="2">
        <f>DEGREES(ASIN((((COS(RADIANS('PV model'!$B$2))*COS(RADIANS(H6570))*COS(RADIANS(K6570)))+(SIN(RADIANS('PV model'!$B$2))*SIN(RADIANS(H6570)))))))</f>
        <v>29.227590004978644</v>
      </c>
      <c r="M6570" s="3">
        <f t="shared" si="1128"/>
        <v>29.227590004978644</v>
      </c>
      <c r="N6570" s="2">
        <f t="shared" si="1133"/>
        <v>-15.684694713300651</v>
      </c>
      <c r="O6570" s="2">
        <f>IF('PV model'!$B$2&gt;0, 180-N6570,IF('PV model'!$B$2&lt;0,0-N6570,N6570))</f>
        <v>195.68469471330064</v>
      </c>
      <c r="P6570" s="2">
        <f>ABS(O6570-'PV model'!$B$5)</f>
        <v>9.3153052866993562</v>
      </c>
      <c r="Q6570" s="3">
        <f t="shared" si="1129"/>
        <v>60.772409995021363</v>
      </c>
      <c r="R6570" s="3">
        <f t="shared" si="1134"/>
        <v>0</v>
      </c>
      <c r="S6570" s="3">
        <f t="shared" si="1130"/>
        <v>120.83399999999999</v>
      </c>
      <c r="T6570" s="3">
        <f>(0.5*(1-COS(RADIANS(90-$X$3)))*(D6570+E6570)*'PV model'!$B$4)</f>
        <v>0</v>
      </c>
      <c r="U6570" s="3">
        <f t="shared" si="1135"/>
        <v>120.83399999999999</v>
      </c>
      <c r="V6570" s="3">
        <f>('PV model'!$B$13*(U6570/1000)*(1-'PV model'!$B$14*((20+C6570)-25))*'PV model'!$B$10)/'PV model'!$B$12</f>
        <v>11.426324041439997</v>
      </c>
    </row>
    <row r="6571" spans="1:22" x14ac:dyDescent="0.2">
      <c r="A6571" s="10">
        <f t="shared" si="1127"/>
        <v>274</v>
      </c>
      <c r="B6571" s="10">
        <f t="shared" si="1136"/>
        <v>14</v>
      </c>
      <c r="C6571" s="23">
        <v>18.100000000000001</v>
      </c>
      <c r="D6571" s="24">
        <v>0</v>
      </c>
      <c r="E6571" s="24">
        <v>111.13200000000001</v>
      </c>
      <c r="F6571" s="48"/>
      <c r="G6571" s="48"/>
      <c r="H6571" s="1">
        <f t="shared" si="1137"/>
        <v>-4.2142085211814395</v>
      </c>
      <c r="I6571" s="1">
        <f t="shared" si="1131"/>
        <v>11.335492958646881</v>
      </c>
      <c r="J6571" s="4">
        <f>B6571+('PV model'!$B$3/15)+(I6571/60)</f>
        <v>13.912258215977447</v>
      </c>
      <c r="K6571" s="2">
        <f t="shared" si="1132"/>
        <v>-28.683873239661708</v>
      </c>
      <c r="L6571" s="2">
        <f>DEGREES(ASIN((((COS(RADIANS('PV model'!$B$2))*COS(RADIANS(H6571))*COS(RADIANS(K6571)))+(SIN(RADIANS('PV model'!$B$2))*SIN(RADIANS(H6571)))))))</f>
        <v>25.784835126692162</v>
      </c>
      <c r="M6571" s="3">
        <f t="shared" si="1128"/>
        <v>25.784835126692162</v>
      </c>
      <c r="N6571" s="2">
        <f t="shared" si="1133"/>
        <v>-32.114239700670446</v>
      </c>
      <c r="O6571" s="2">
        <f>IF('PV model'!$B$2&gt;0, 180-N6571,IF('PV model'!$B$2&lt;0,0-N6571,N6571))</f>
        <v>212.11423970067045</v>
      </c>
      <c r="P6571" s="2">
        <f>ABS(O6571-'PV model'!$B$5)</f>
        <v>7.1142397006704527</v>
      </c>
      <c r="Q6571" s="3">
        <f t="shared" si="1129"/>
        <v>64.215164873307842</v>
      </c>
      <c r="R6571" s="3">
        <f t="shared" si="1134"/>
        <v>0</v>
      </c>
      <c r="S6571" s="3">
        <f t="shared" si="1130"/>
        <v>111.13200000000001</v>
      </c>
      <c r="T6571" s="3">
        <f>(0.5*(1-COS(RADIANS(90-$X$3)))*(D6571+E6571)*'PV model'!$B$4)</f>
        <v>0</v>
      </c>
      <c r="U6571" s="3">
        <f t="shared" si="1135"/>
        <v>111.13200000000001</v>
      </c>
      <c r="V6571" s="3">
        <f>('PV model'!$B$13*(U6571/1000)*(1-'PV model'!$B$14*((20+C6571)-25))*'PV model'!$B$10)/'PV model'!$B$12</f>
        <v>10.526655972672</v>
      </c>
    </row>
    <row r="6572" spans="1:22" x14ac:dyDescent="0.2">
      <c r="A6572" s="10">
        <f t="shared" si="1127"/>
        <v>274</v>
      </c>
      <c r="B6572" s="10">
        <f t="shared" si="1136"/>
        <v>15</v>
      </c>
      <c r="C6572" s="23">
        <v>18.600000000000001</v>
      </c>
      <c r="D6572" s="24">
        <v>0</v>
      </c>
      <c r="E6572" s="24">
        <v>89.963999999999999</v>
      </c>
      <c r="F6572" s="48"/>
      <c r="G6572" s="48"/>
      <c r="H6572" s="1">
        <f t="shared" si="1137"/>
        <v>-4.2142085211814395</v>
      </c>
      <c r="I6572" s="1">
        <f t="shared" si="1131"/>
        <v>11.335492958646881</v>
      </c>
      <c r="J6572" s="4">
        <f>B6572+('PV model'!$B$3/15)+(I6572/60)</f>
        <v>14.912258215977447</v>
      </c>
      <c r="K6572" s="2">
        <f t="shared" si="1132"/>
        <v>-43.683873239661708</v>
      </c>
      <c r="L6572" s="2">
        <f>DEGREES(ASIN((((COS(RADIANS('PV model'!$B$2))*COS(RADIANS(H6572))*COS(RADIANS(K6572)))+(SIN(RADIANS('PV model'!$B$2))*SIN(RADIANS(H6572)))))))</f>
        <v>20.361028160636991</v>
      </c>
      <c r="M6572" s="3">
        <f t="shared" si="1128"/>
        <v>20.361028160636991</v>
      </c>
      <c r="N6572" s="2">
        <f t="shared" si="1133"/>
        <v>-47.283348496479093</v>
      </c>
      <c r="O6572" s="2">
        <f>IF('PV model'!$B$2&gt;0, 180-N6572,IF('PV model'!$B$2&lt;0,0-N6572,N6572))</f>
        <v>227.28334849647911</v>
      </c>
      <c r="P6572" s="2">
        <f>ABS(O6572-'PV model'!$B$5)</f>
        <v>22.283348496479107</v>
      </c>
      <c r="Q6572" s="3">
        <f t="shared" si="1129"/>
        <v>69.638971839363009</v>
      </c>
      <c r="R6572" s="3">
        <f t="shared" si="1134"/>
        <v>0</v>
      </c>
      <c r="S6572" s="3">
        <f t="shared" si="1130"/>
        <v>89.963999999999999</v>
      </c>
      <c r="T6572" s="3">
        <f>(0.5*(1-COS(RADIANS(90-$X$3)))*(D6572+E6572)*'PV model'!$B$4)</f>
        <v>0</v>
      </c>
      <c r="U6572" s="3">
        <f t="shared" si="1135"/>
        <v>89.963999999999999</v>
      </c>
      <c r="V6572" s="3">
        <f>('PV model'!$B$13*(U6572/1000)*(1-'PV model'!$B$14*((20+C6572)-25))*'PV model'!$B$10)/'PV model'!$B$12</f>
        <v>8.5035930416639989</v>
      </c>
    </row>
    <row r="6573" spans="1:22" x14ac:dyDescent="0.2">
      <c r="A6573" s="10">
        <f t="shared" si="1127"/>
        <v>274</v>
      </c>
      <c r="B6573" s="10">
        <f t="shared" si="1136"/>
        <v>16</v>
      </c>
      <c r="C6573" s="23">
        <v>17.399999999999999</v>
      </c>
      <c r="D6573" s="24">
        <v>0</v>
      </c>
      <c r="E6573" s="24">
        <v>61.739999999999995</v>
      </c>
      <c r="F6573" s="48"/>
      <c r="G6573" s="48"/>
      <c r="H6573" s="1">
        <f t="shared" si="1137"/>
        <v>-4.2142085211814395</v>
      </c>
      <c r="I6573" s="1">
        <f t="shared" si="1131"/>
        <v>11.335492958646881</v>
      </c>
      <c r="J6573" s="4">
        <f>B6573+('PV model'!$B$3/15)+(I6573/60)</f>
        <v>15.912258215977447</v>
      </c>
      <c r="K6573" s="2">
        <f t="shared" si="1132"/>
        <v>-58.683873239661708</v>
      </c>
      <c r="L6573" s="2">
        <f>DEGREES(ASIN((((COS(RADIANS('PV model'!$B$2))*COS(RADIANS(H6573))*COS(RADIANS(K6573)))+(SIN(RADIANS('PV model'!$B$2))*SIN(RADIANS(H6573)))))))</f>
        <v>13.475984620375048</v>
      </c>
      <c r="M6573" s="3">
        <f t="shared" si="1128"/>
        <v>13.475984620375048</v>
      </c>
      <c r="N6573" s="2">
        <f t="shared" si="1133"/>
        <v>-61.178339142227927</v>
      </c>
      <c r="O6573" s="2">
        <f>IF('PV model'!$B$2&gt;0, 180-N6573,IF('PV model'!$B$2&lt;0,0-N6573,N6573))</f>
        <v>241.17833914222791</v>
      </c>
      <c r="P6573" s="2">
        <f>ABS(O6573-'PV model'!$B$5)</f>
        <v>36.178339142227912</v>
      </c>
      <c r="Q6573" s="3">
        <f t="shared" si="1129"/>
        <v>76.524015379624942</v>
      </c>
      <c r="R6573" s="3">
        <f t="shared" si="1134"/>
        <v>0</v>
      </c>
      <c r="S6573" s="3">
        <f t="shared" si="1130"/>
        <v>61.739999999999995</v>
      </c>
      <c r="T6573" s="3">
        <f>(0.5*(1-COS(RADIANS(90-$X$3)))*(D6573+E6573)*'PV model'!$B$4)</f>
        <v>0</v>
      </c>
      <c r="U6573" s="3">
        <f t="shared" si="1135"/>
        <v>61.739999999999995</v>
      </c>
      <c r="V6573" s="3">
        <f>('PV model'!$B$13*(U6573/1000)*(1-'PV model'!$B$14*((20+C6573)-25))*'PV model'!$B$10)/'PV model'!$B$12</f>
        <v>5.8654224921599996</v>
      </c>
    </row>
    <row r="6574" spans="1:22" x14ac:dyDescent="0.2">
      <c r="A6574" s="10">
        <f t="shared" ref="A6574:A6637" si="1138">IF(B6574&gt;1,A6573,A6573+1)</f>
        <v>274</v>
      </c>
      <c r="B6574" s="10">
        <f t="shared" si="1136"/>
        <v>17</v>
      </c>
      <c r="C6574" s="23">
        <v>16.8</v>
      </c>
      <c r="D6574" s="24">
        <v>0</v>
      </c>
      <c r="E6574" s="24">
        <v>29.105999999999998</v>
      </c>
      <c r="F6574" s="48"/>
      <c r="G6574" s="48"/>
      <c r="H6574" s="1">
        <f t="shared" si="1137"/>
        <v>-4.2142085211814395</v>
      </c>
      <c r="I6574" s="1">
        <f t="shared" si="1131"/>
        <v>11.335492958646881</v>
      </c>
      <c r="J6574" s="4">
        <f>B6574+('PV model'!$B$3/15)+(I6574/60)</f>
        <v>16.912258215977449</v>
      </c>
      <c r="K6574" s="2">
        <f t="shared" si="1132"/>
        <v>-73.683873239661736</v>
      </c>
      <c r="L6574" s="2">
        <f>DEGREES(ASIN((((COS(RADIANS('PV model'!$B$2))*COS(RADIANS(H6574))*COS(RADIANS(K6574)))+(SIN(RADIANS('PV model'!$B$2))*SIN(RADIANS(H6574)))))))</f>
        <v>5.6316600520303055</v>
      </c>
      <c r="M6574" s="3">
        <f t="shared" si="1128"/>
        <v>5.6316600520303055</v>
      </c>
      <c r="N6574" s="2">
        <f t="shared" si="1133"/>
        <v>-74.106753895526509</v>
      </c>
      <c r="O6574" s="2">
        <f>IF('PV model'!$B$2&gt;0, 180-N6574,IF('PV model'!$B$2&lt;0,0-N6574,N6574))</f>
        <v>254.10675389552651</v>
      </c>
      <c r="P6574" s="2">
        <f>ABS(O6574-'PV model'!$B$5)</f>
        <v>49.106753895526509</v>
      </c>
      <c r="Q6574" s="3">
        <f t="shared" si="1129"/>
        <v>84.368339947969702</v>
      </c>
      <c r="R6574" s="3">
        <f t="shared" si="1134"/>
        <v>0</v>
      </c>
      <c r="S6574" s="3">
        <f t="shared" si="1130"/>
        <v>29.105999999999998</v>
      </c>
      <c r="T6574" s="3">
        <f>(0.5*(1-COS(RADIANS(90-$X$3)))*(D6574+E6574)*'PV model'!$B$4)</f>
        <v>0</v>
      </c>
      <c r="U6574" s="3">
        <f t="shared" si="1135"/>
        <v>29.105999999999998</v>
      </c>
      <c r="V6574" s="3">
        <f>('PV model'!$B$13*(U6574/1000)*(1-'PV model'!$B$14*((20+C6574)-25))*'PV model'!$B$10)/'PV model'!$B$12</f>
        <v>2.7721103921279995</v>
      </c>
    </row>
    <row r="6575" spans="1:22" x14ac:dyDescent="0.2">
      <c r="A6575" s="10">
        <f t="shared" si="1138"/>
        <v>274</v>
      </c>
      <c r="B6575" s="10">
        <f t="shared" si="1136"/>
        <v>18</v>
      </c>
      <c r="C6575" s="23">
        <v>16.399999999999999</v>
      </c>
      <c r="D6575" s="24">
        <v>0</v>
      </c>
      <c r="E6575" s="24">
        <v>5.2920000000000007</v>
      </c>
      <c r="F6575" s="48"/>
      <c r="G6575" s="48"/>
      <c r="H6575" s="1">
        <f t="shared" si="1137"/>
        <v>-4.2142085211814395</v>
      </c>
      <c r="I6575" s="1">
        <f t="shared" si="1131"/>
        <v>11.335492958646881</v>
      </c>
      <c r="J6575" s="4">
        <f>B6575+('PV model'!$B$3/15)+(I6575/60)</f>
        <v>17.912258215977449</v>
      </c>
      <c r="K6575" s="2">
        <f t="shared" si="1132"/>
        <v>-88.683873239661736</v>
      </c>
      <c r="L6575" s="2">
        <f>DEGREES(ASIN((((COS(RADIANS('PV model'!$B$2))*COS(RADIANS(H6575))*COS(RADIANS(K6575)))+(SIN(RADIANS('PV model'!$B$2))*SIN(RADIANS(H6575)))))))</f>
        <v>-2.7275575886918566</v>
      </c>
      <c r="M6575" s="3">
        <f t="shared" si="1128"/>
        <v>0</v>
      </c>
      <c r="N6575" s="2">
        <f t="shared" si="1133"/>
        <v>-86.5275138207179</v>
      </c>
      <c r="O6575" s="2">
        <f>IF('PV model'!$B$2&gt;0, 180-N6575,IF('PV model'!$B$2&lt;0,0-N6575,N6575))</f>
        <v>266.5275138207179</v>
      </c>
      <c r="P6575" s="2">
        <f>ABS(O6575-'PV model'!$B$5)</f>
        <v>61.5275138207179</v>
      </c>
      <c r="Q6575" s="3">
        <f t="shared" si="1129"/>
        <v>92.727557588691866</v>
      </c>
      <c r="R6575" s="3">
        <f t="shared" si="1134"/>
        <v>0</v>
      </c>
      <c r="S6575" s="3">
        <f t="shared" si="1130"/>
        <v>5.2920000000000007</v>
      </c>
      <c r="T6575" s="3">
        <f>(0.5*(1-COS(RADIANS(90-$X$3)))*(D6575+E6575)*'PV model'!$B$4)</f>
        <v>0</v>
      </c>
      <c r="U6575" s="3">
        <f t="shared" si="1135"/>
        <v>5.2920000000000007</v>
      </c>
      <c r="V6575" s="3">
        <f>('PV model'!$B$13*(U6575/1000)*(1-'PV model'!$B$14*((20+C6575)-25))*'PV model'!$B$10)/'PV model'!$B$12</f>
        <v>0.50486645260800012</v>
      </c>
    </row>
    <row r="6576" spans="1:22" x14ac:dyDescent="0.2">
      <c r="A6576" s="10">
        <f t="shared" si="1138"/>
        <v>274</v>
      </c>
      <c r="B6576" s="10">
        <f t="shared" si="1136"/>
        <v>19</v>
      </c>
      <c r="C6576" s="23">
        <v>16.600000000000001</v>
      </c>
      <c r="D6576" s="24">
        <v>0</v>
      </c>
      <c r="E6576" s="24">
        <v>0</v>
      </c>
      <c r="F6576" s="48"/>
      <c r="G6576" s="48"/>
      <c r="H6576" s="1">
        <f t="shared" si="1137"/>
        <v>-4.2142085211814395</v>
      </c>
      <c r="I6576" s="1">
        <f t="shared" si="1131"/>
        <v>11.335492958646881</v>
      </c>
      <c r="J6576" s="4">
        <f>B6576+('PV model'!$B$3/15)+(I6576/60)</f>
        <v>18.912258215977449</v>
      </c>
      <c r="K6576" s="2">
        <f t="shared" si="1132"/>
        <v>-103.68387323966174</v>
      </c>
      <c r="L6576" s="2">
        <f>DEGREES(ASIN((((COS(RADIANS('PV model'!$B$2))*COS(RADIANS(H6576))*COS(RADIANS(K6576)))+(SIN(RADIANS('PV model'!$B$2))*SIN(RADIANS(H6576)))))))</f>
        <v>-11.197454592120593</v>
      </c>
      <c r="M6576" s="3">
        <f t="shared" si="1128"/>
        <v>0</v>
      </c>
      <c r="N6576" s="2">
        <f t="shared" si="1133"/>
        <v>-81.038268514430115</v>
      </c>
      <c r="O6576" s="2">
        <f>IF('PV model'!$B$2&gt;0, 180-N6576,IF('PV model'!$B$2&lt;0,0-N6576,N6576))</f>
        <v>261.03826851443011</v>
      </c>
      <c r="P6576" s="2">
        <f>ABS(O6576-'PV model'!$B$5)</f>
        <v>56.038268514430115</v>
      </c>
      <c r="Q6576" s="3">
        <f t="shared" si="1129"/>
        <v>101.19745459212059</v>
      </c>
      <c r="R6576" s="3">
        <f t="shared" si="1134"/>
        <v>0</v>
      </c>
      <c r="S6576" s="3">
        <f t="shared" si="1130"/>
        <v>0</v>
      </c>
      <c r="T6576" s="3">
        <f>(0.5*(1-COS(RADIANS(90-$X$3)))*(D6576+E6576)*'PV model'!$B$4)</f>
        <v>0</v>
      </c>
      <c r="U6576" s="3">
        <f t="shared" si="1135"/>
        <v>0</v>
      </c>
      <c r="V6576" s="3">
        <f>('PV model'!$B$13*(U6576/1000)*(1-'PV model'!$B$14*((20+C6576)-25))*'PV model'!$B$10)/'PV model'!$B$12</f>
        <v>0</v>
      </c>
    </row>
    <row r="6577" spans="1:22" x14ac:dyDescent="0.2">
      <c r="A6577" s="10">
        <f t="shared" si="1138"/>
        <v>274</v>
      </c>
      <c r="B6577" s="10">
        <f t="shared" si="1136"/>
        <v>20</v>
      </c>
      <c r="C6577" s="23">
        <v>16.399999999999999</v>
      </c>
      <c r="D6577" s="24">
        <v>0</v>
      </c>
      <c r="E6577" s="24">
        <v>0</v>
      </c>
      <c r="F6577" s="48"/>
      <c r="G6577" s="48"/>
      <c r="H6577" s="1">
        <f t="shared" si="1137"/>
        <v>-4.2142085211814395</v>
      </c>
      <c r="I6577" s="1">
        <f t="shared" si="1131"/>
        <v>11.335492958646881</v>
      </c>
      <c r="J6577" s="4">
        <f>B6577+('PV model'!$B$3/15)+(I6577/60)</f>
        <v>19.912258215977449</v>
      </c>
      <c r="K6577" s="2">
        <f t="shared" si="1132"/>
        <v>-118.68387323966174</v>
      </c>
      <c r="L6577" s="2">
        <f>DEGREES(ASIN((((COS(RADIANS('PV model'!$B$2))*COS(RADIANS(H6577))*COS(RADIANS(K6577)))+(SIN(RADIANS('PV model'!$B$2))*SIN(RADIANS(H6577)))))))</f>
        <v>-19.371264445614635</v>
      </c>
      <c r="M6577" s="3">
        <f t="shared" si="1128"/>
        <v>0</v>
      </c>
      <c r="N6577" s="2">
        <f t="shared" si="1133"/>
        <v>-68.034755065738977</v>
      </c>
      <c r="O6577" s="2">
        <f>IF('PV model'!$B$2&gt;0, 180-N6577,IF('PV model'!$B$2&lt;0,0-N6577,N6577))</f>
        <v>248.03475506573898</v>
      </c>
      <c r="P6577" s="2">
        <f>ABS(O6577-'PV model'!$B$5)</f>
        <v>43.034755065738977</v>
      </c>
      <c r="Q6577" s="3">
        <f t="shared" si="1129"/>
        <v>109.37126444561463</v>
      </c>
      <c r="R6577" s="3">
        <f t="shared" si="1134"/>
        <v>0</v>
      </c>
      <c r="S6577" s="3">
        <f t="shared" si="1130"/>
        <v>0</v>
      </c>
      <c r="T6577" s="3">
        <f>(0.5*(1-COS(RADIANS(90-$X$3)))*(D6577+E6577)*'PV model'!$B$4)</f>
        <v>0</v>
      </c>
      <c r="U6577" s="3">
        <f t="shared" si="1135"/>
        <v>0</v>
      </c>
      <c r="V6577" s="3">
        <f>('PV model'!$B$13*(U6577/1000)*(1-'PV model'!$B$14*((20+C6577)-25))*'PV model'!$B$10)/'PV model'!$B$12</f>
        <v>0</v>
      </c>
    </row>
    <row r="6578" spans="1:22" x14ac:dyDescent="0.2">
      <c r="A6578" s="10">
        <f t="shared" si="1138"/>
        <v>274</v>
      </c>
      <c r="B6578" s="10">
        <f t="shared" si="1136"/>
        <v>21</v>
      </c>
      <c r="C6578" s="23">
        <v>16</v>
      </c>
      <c r="D6578" s="24">
        <v>0</v>
      </c>
      <c r="E6578" s="24">
        <v>0</v>
      </c>
      <c r="F6578" s="48"/>
      <c r="G6578" s="48"/>
      <c r="H6578" s="1">
        <f t="shared" si="1137"/>
        <v>-4.2142085211814395</v>
      </c>
      <c r="I6578" s="1">
        <f t="shared" si="1131"/>
        <v>11.335492958646881</v>
      </c>
      <c r="J6578" s="4">
        <f>B6578+('PV model'!$B$3/15)+(I6578/60)</f>
        <v>20.912258215977449</v>
      </c>
      <c r="K6578" s="2">
        <f t="shared" si="1132"/>
        <v>-133.68387323966172</v>
      </c>
      <c r="L6578" s="2">
        <f>DEGREES(ASIN((((COS(RADIANS('PV model'!$B$2))*COS(RADIANS(H6578))*COS(RADIANS(K6578)))+(SIN(RADIANS('PV model'!$B$2))*SIN(RADIANS(H6578)))))))</f>
        <v>-26.789147319101051</v>
      </c>
      <c r="M6578" s="3">
        <f t="shared" si="1128"/>
        <v>0</v>
      </c>
      <c r="N6578" s="2">
        <f t="shared" si="1133"/>
        <v>-53.893143023600629</v>
      </c>
      <c r="O6578" s="2">
        <f>IF('PV model'!$B$2&gt;0, 180-N6578,IF('PV model'!$B$2&lt;0,0-N6578,N6578))</f>
        <v>233.89314302360063</v>
      </c>
      <c r="P6578" s="2">
        <f>ABS(O6578-'PV model'!$B$5)</f>
        <v>28.893143023600629</v>
      </c>
      <c r="Q6578" s="3">
        <f t="shared" si="1129"/>
        <v>116.78914731910106</v>
      </c>
      <c r="R6578" s="3">
        <f t="shared" si="1134"/>
        <v>0</v>
      </c>
      <c r="S6578" s="3">
        <f t="shared" si="1130"/>
        <v>0</v>
      </c>
      <c r="T6578" s="3">
        <f>(0.5*(1-COS(RADIANS(90-$X$3)))*(D6578+E6578)*'PV model'!$B$4)</f>
        <v>0</v>
      </c>
      <c r="U6578" s="3">
        <f t="shared" si="1135"/>
        <v>0</v>
      </c>
      <c r="V6578" s="3">
        <f>('PV model'!$B$13*(U6578/1000)*(1-'PV model'!$B$14*((20+C6578)-25))*'PV model'!$B$10)/'PV model'!$B$12</f>
        <v>0</v>
      </c>
    </row>
    <row r="6579" spans="1:22" x14ac:dyDescent="0.2">
      <c r="A6579" s="10">
        <f t="shared" si="1138"/>
        <v>274</v>
      </c>
      <c r="B6579" s="10">
        <f t="shared" si="1136"/>
        <v>22</v>
      </c>
      <c r="C6579" s="23">
        <v>15.9</v>
      </c>
      <c r="D6579" s="24">
        <v>0</v>
      </c>
      <c r="E6579" s="24">
        <v>0</v>
      </c>
      <c r="F6579" s="48"/>
      <c r="G6579" s="48"/>
      <c r="H6579" s="1">
        <f t="shared" si="1137"/>
        <v>-4.2142085211814395</v>
      </c>
      <c r="I6579" s="1">
        <f t="shared" si="1131"/>
        <v>11.335492958646881</v>
      </c>
      <c r="J6579" s="4">
        <f>B6579+('PV model'!$B$3/15)+(I6579/60)</f>
        <v>21.912258215977449</v>
      </c>
      <c r="K6579" s="2">
        <f t="shared" si="1132"/>
        <v>-148.68387323966172</v>
      </c>
      <c r="L6579" s="2">
        <f>DEGREES(ASIN((((COS(RADIANS('PV model'!$B$2))*COS(RADIANS(H6579))*COS(RADIANS(K6579)))+(SIN(RADIANS('PV model'!$B$2))*SIN(RADIANS(H6579)))))))</f>
        <v>-32.897718036768701</v>
      </c>
      <c r="M6579" s="3">
        <f t="shared" si="1128"/>
        <v>0</v>
      </c>
      <c r="N6579" s="2">
        <f t="shared" si="1133"/>
        <v>-38.12301612271871</v>
      </c>
      <c r="O6579" s="2">
        <f>IF('PV model'!$B$2&gt;0, 180-N6579,IF('PV model'!$B$2&lt;0,0-N6579,N6579))</f>
        <v>218.1230161227187</v>
      </c>
      <c r="P6579" s="2">
        <f>ABS(O6579-'PV model'!$B$5)</f>
        <v>13.123016122718695</v>
      </c>
      <c r="Q6579" s="3">
        <f t="shared" si="1129"/>
        <v>122.89771803676871</v>
      </c>
      <c r="R6579" s="3">
        <f t="shared" si="1134"/>
        <v>0</v>
      </c>
      <c r="S6579" s="3">
        <f t="shared" si="1130"/>
        <v>0</v>
      </c>
      <c r="T6579" s="3">
        <f>(0.5*(1-COS(RADIANS(90-$X$3)))*(D6579+E6579)*'PV model'!$B$4)</f>
        <v>0</v>
      </c>
      <c r="U6579" s="3">
        <f t="shared" si="1135"/>
        <v>0</v>
      </c>
      <c r="V6579" s="3">
        <f>('PV model'!$B$13*(U6579/1000)*(1-'PV model'!$B$14*((20+C6579)-25))*'PV model'!$B$10)/'PV model'!$B$12</f>
        <v>0</v>
      </c>
    </row>
    <row r="6580" spans="1:22" x14ac:dyDescent="0.2">
      <c r="A6580" s="10">
        <f t="shared" si="1138"/>
        <v>274</v>
      </c>
      <c r="B6580" s="10">
        <f t="shared" si="1136"/>
        <v>23</v>
      </c>
      <c r="C6580" s="23">
        <v>15.4</v>
      </c>
      <c r="D6580" s="24">
        <v>0</v>
      </c>
      <c r="E6580" s="24">
        <v>0</v>
      </c>
      <c r="F6580" s="48"/>
      <c r="G6580" s="48"/>
      <c r="H6580" s="1">
        <f t="shared" si="1137"/>
        <v>-4.2142085211814395</v>
      </c>
      <c r="I6580" s="1">
        <f t="shared" si="1131"/>
        <v>11.335492958646881</v>
      </c>
      <c r="J6580" s="4">
        <f>B6580+('PV model'!$B$3/15)+(I6580/60)</f>
        <v>22.912258215977449</v>
      </c>
      <c r="K6580" s="2">
        <f t="shared" si="1132"/>
        <v>-163.68387323966172</v>
      </c>
      <c r="L6580" s="2">
        <f>DEGREES(ASIN((((COS(RADIANS('PV model'!$B$2))*COS(RADIANS(H6580))*COS(RADIANS(K6580)))+(SIN(RADIANS('PV model'!$B$2))*SIN(RADIANS(H6580)))))))</f>
        <v>-37.06255075736815</v>
      </c>
      <c r="M6580" s="3">
        <f t="shared" si="1128"/>
        <v>0</v>
      </c>
      <c r="N6580" s="2">
        <f t="shared" si="1133"/>
        <v>-20.555162323750654</v>
      </c>
      <c r="O6580" s="2">
        <f>IF('PV model'!$B$2&gt;0, 180-N6580,IF('PV model'!$B$2&lt;0,0-N6580,N6580))</f>
        <v>200.55516232375066</v>
      </c>
      <c r="P6580" s="2">
        <f>ABS(O6580-'PV model'!$B$5)</f>
        <v>4.4448376762493353</v>
      </c>
      <c r="Q6580" s="3">
        <f t="shared" si="1129"/>
        <v>127.06255075736814</v>
      </c>
      <c r="R6580" s="3">
        <f t="shared" si="1134"/>
        <v>0</v>
      </c>
      <c r="S6580" s="3">
        <f t="shared" si="1130"/>
        <v>0</v>
      </c>
      <c r="T6580" s="3">
        <f>(0.5*(1-COS(RADIANS(90-$X$3)))*(D6580+E6580)*'PV model'!$B$4)</f>
        <v>0</v>
      </c>
      <c r="U6580" s="3">
        <f t="shared" si="1135"/>
        <v>0</v>
      </c>
      <c r="V6580" s="3">
        <f>('PV model'!$B$13*(U6580/1000)*(1-'PV model'!$B$14*((20+C6580)-25))*'PV model'!$B$10)/'PV model'!$B$12</f>
        <v>0</v>
      </c>
    </row>
    <row r="6581" spans="1:22" x14ac:dyDescent="0.2">
      <c r="A6581" s="10">
        <f t="shared" si="1138"/>
        <v>274</v>
      </c>
      <c r="B6581" s="10">
        <f t="shared" si="1136"/>
        <v>24</v>
      </c>
      <c r="C6581" s="23">
        <v>15.6</v>
      </c>
      <c r="D6581" s="24">
        <v>0</v>
      </c>
      <c r="E6581" s="24">
        <v>0</v>
      </c>
      <c r="F6581" s="48"/>
      <c r="G6581" s="48"/>
      <c r="H6581" s="1">
        <f t="shared" si="1137"/>
        <v>-4.2142085211814395</v>
      </c>
      <c r="I6581" s="1">
        <f t="shared" si="1131"/>
        <v>11.335492958646881</v>
      </c>
      <c r="J6581" s="4">
        <f>B6581+('PV model'!$B$3/15)+(I6581/60)</f>
        <v>23.912258215977449</v>
      </c>
      <c r="K6581" s="2">
        <f t="shared" si="1132"/>
        <v>-178.68387323966172</v>
      </c>
      <c r="L6581" s="2">
        <f>DEGREES(ASIN((((COS(RADIANS('PV model'!$B$2))*COS(RADIANS(H6581))*COS(RADIANS(K6581)))+(SIN(RADIANS('PV model'!$B$2))*SIN(RADIANS(H6581)))))))</f>
        <v>-38.703266568582436</v>
      </c>
      <c r="M6581" s="3">
        <f t="shared" si="1128"/>
        <v>0</v>
      </c>
      <c r="N6581" s="2">
        <f t="shared" si="1133"/>
        <v>-1.682022361926073</v>
      </c>
      <c r="O6581" s="2">
        <f>IF('PV model'!$B$2&gt;0, 180-N6581,IF('PV model'!$B$2&lt;0,0-N6581,N6581))</f>
        <v>181.68202236192607</v>
      </c>
      <c r="P6581" s="2">
        <f>ABS(O6581-'PV model'!$B$5)</f>
        <v>23.317977638073927</v>
      </c>
      <c r="Q6581" s="3">
        <f t="shared" si="1129"/>
        <v>128.70326656858245</v>
      </c>
      <c r="R6581" s="3">
        <f t="shared" si="1134"/>
        <v>0</v>
      </c>
      <c r="S6581" s="3">
        <f t="shared" si="1130"/>
        <v>0</v>
      </c>
      <c r="T6581" s="3">
        <f>(0.5*(1-COS(RADIANS(90-$X$3)))*(D6581+E6581)*'PV model'!$B$4)</f>
        <v>0</v>
      </c>
      <c r="U6581" s="3">
        <f t="shared" si="1135"/>
        <v>0</v>
      </c>
      <c r="V6581" s="3">
        <f>('PV model'!$B$13*(U6581/1000)*(1-'PV model'!$B$14*((20+C6581)-25))*'PV model'!$B$10)/'PV model'!$B$12</f>
        <v>0</v>
      </c>
    </row>
    <row r="6582" spans="1:22" x14ac:dyDescent="0.2">
      <c r="A6582" s="10">
        <f t="shared" si="1138"/>
        <v>275</v>
      </c>
      <c r="B6582" s="10">
        <f t="shared" si="1136"/>
        <v>1</v>
      </c>
      <c r="C6582" s="23">
        <v>15.4</v>
      </c>
      <c r="D6582" s="24">
        <v>0</v>
      </c>
      <c r="E6582" s="24">
        <v>0</v>
      </c>
      <c r="F6582" s="48"/>
      <c r="G6582" s="48"/>
      <c r="H6582" s="1">
        <f t="shared" si="1137"/>
        <v>-4.6109276124896263</v>
      </c>
      <c r="I6582" s="1">
        <f t="shared" si="1131"/>
        <v>11.649485481438317</v>
      </c>
      <c r="J6582" s="4">
        <f>B6582+('PV model'!$B$3/15)+(I6582/60)</f>
        <v>0.91749142469063871</v>
      </c>
      <c r="K6582" s="2">
        <f t="shared" si="1132"/>
        <v>166.23762862964043</v>
      </c>
      <c r="L6582" s="2">
        <f>DEGREES(ASIN((((COS(RADIANS('PV model'!$B$2))*COS(RADIANS(H6582))*COS(RADIANS(K6582)))+(SIN(RADIANS('PV model'!$B$2))*SIN(RADIANS(H6582)))))))</f>
        <v>-37.923974200535348</v>
      </c>
      <c r="M6582" s="3">
        <f t="shared" si="1128"/>
        <v>0</v>
      </c>
      <c r="N6582" s="2">
        <f t="shared" si="1133"/>
        <v>17.493971215524407</v>
      </c>
      <c r="O6582" s="2">
        <f>IF('PV model'!$B$2&gt;0, 180-N6582,IF('PV model'!$B$2&lt;0,0-N6582,N6582))</f>
        <v>162.5060287844756</v>
      </c>
      <c r="P6582" s="2">
        <f>ABS(O6582-'PV model'!$B$5)</f>
        <v>42.493971215524397</v>
      </c>
      <c r="Q6582" s="3">
        <f t="shared" si="1129"/>
        <v>127.92397420053534</v>
      </c>
      <c r="R6582" s="3">
        <f t="shared" si="1134"/>
        <v>0</v>
      </c>
      <c r="S6582" s="3">
        <f t="shared" si="1130"/>
        <v>0</v>
      </c>
      <c r="T6582" s="3">
        <f>(0.5*(1-COS(RADIANS(90-$X$3)))*(D6582+E6582)*'PV model'!$B$4)</f>
        <v>0</v>
      </c>
      <c r="U6582" s="3">
        <f t="shared" si="1135"/>
        <v>0</v>
      </c>
      <c r="V6582" s="3">
        <f>('PV model'!$B$13*(U6582/1000)*(1-'PV model'!$B$14*((20+C6582)-25))*'PV model'!$B$10)/'PV model'!$B$12</f>
        <v>0</v>
      </c>
    </row>
    <row r="6583" spans="1:22" x14ac:dyDescent="0.2">
      <c r="A6583" s="10">
        <f t="shared" si="1138"/>
        <v>275</v>
      </c>
      <c r="B6583" s="10">
        <f t="shared" si="1136"/>
        <v>2</v>
      </c>
      <c r="C6583" s="23">
        <v>15</v>
      </c>
      <c r="D6583" s="24">
        <v>0</v>
      </c>
      <c r="E6583" s="24">
        <v>0</v>
      </c>
      <c r="F6583" s="48"/>
      <c r="G6583" s="48"/>
      <c r="H6583" s="1">
        <f t="shared" si="1137"/>
        <v>-4.6109276124896263</v>
      </c>
      <c r="I6583" s="1">
        <f t="shared" si="1131"/>
        <v>11.649485481438317</v>
      </c>
      <c r="J6583" s="4">
        <f>B6583+('PV model'!$B$3/15)+(I6583/60)</f>
        <v>1.9174914246906387</v>
      </c>
      <c r="K6583" s="2">
        <f t="shared" si="1132"/>
        <v>151.23762862964043</v>
      </c>
      <c r="L6583" s="2">
        <f>DEGREES(ASIN((((COS(RADIANS('PV model'!$B$2))*COS(RADIANS(H6583))*COS(RADIANS(K6583)))+(SIN(RADIANS('PV model'!$B$2))*SIN(RADIANS(H6583)))))))</f>
        <v>-34.136639125484926</v>
      </c>
      <c r="M6583" s="3">
        <f t="shared" si="1128"/>
        <v>0</v>
      </c>
      <c r="N6583" s="2">
        <f t="shared" si="1133"/>
        <v>35.412635490652072</v>
      </c>
      <c r="O6583" s="2">
        <f>IF('PV model'!$B$2&gt;0, 180-N6583,IF('PV model'!$B$2&lt;0,0-N6583,N6583))</f>
        <v>144.58736450934794</v>
      </c>
      <c r="P6583" s="2">
        <f>ABS(O6583-'PV model'!$B$5)</f>
        <v>60.412635490652065</v>
      </c>
      <c r="Q6583" s="3">
        <f t="shared" si="1129"/>
        <v>124.13663912548492</v>
      </c>
      <c r="R6583" s="3">
        <f t="shared" si="1134"/>
        <v>0</v>
      </c>
      <c r="S6583" s="3">
        <f t="shared" si="1130"/>
        <v>0</v>
      </c>
      <c r="T6583" s="3">
        <f>(0.5*(1-COS(RADIANS(90-$X$3)))*(D6583+E6583)*'PV model'!$B$4)</f>
        <v>0</v>
      </c>
      <c r="U6583" s="3">
        <f t="shared" si="1135"/>
        <v>0</v>
      </c>
      <c r="V6583" s="3">
        <f>('PV model'!$B$13*(U6583/1000)*(1-'PV model'!$B$14*((20+C6583)-25))*'PV model'!$B$10)/'PV model'!$B$12</f>
        <v>0</v>
      </c>
    </row>
    <row r="6584" spans="1:22" x14ac:dyDescent="0.2">
      <c r="A6584" s="10">
        <f t="shared" si="1138"/>
        <v>275</v>
      </c>
      <c r="B6584" s="10">
        <f t="shared" si="1136"/>
        <v>3</v>
      </c>
      <c r="C6584" s="23">
        <v>14.8</v>
      </c>
      <c r="D6584" s="24">
        <v>0</v>
      </c>
      <c r="E6584" s="24">
        <v>0</v>
      </c>
      <c r="F6584" s="48"/>
      <c r="G6584" s="48"/>
      <c r="H6584" s="1">
        <f t="shared" si="1137"/>
        <v>-4.6109276124896263</v>
      </c>
      <c r="I6584" s="1">
        <f t="shared" si="1131"/>
        <v>11.649485481438317</v>
      </c>
      <c r="J6584" s="4">
        <f>B6584+('PV model'!$B$3/15)+(I6584/60)</f>
        <v>2.9174914246906383</v>
      </c>
      <c r="K6584" s="2">
        <f t="shared" si="1132"/>
        <v>136.23762862964043</v>
      </c>
      <c r="L6584" s="2">
        <f>DEGREES(ASIN((((COS(RADIANS('PV model'!$B$2))*COS(RADIANS(H6584))*COS(RADIANS(K6584)))+(SIN(RADIANS('PV model'!$B$2))*SIN(RADIANS(H6584)))))))</f>
        <v>-28.293847535039248</v>
      </c>
      <c r="M6584" s="3">
        <f t="shared" si="1128"/>
        <v>0</v>
      </c>
      <c r="N6584" s="2">
        <f t="shared" si="1133"/>
        <v>51.533657201198025</v>
      </c>
      <c r="O6584" s="2">
        <f>IF('PV model'!$B$2&gt;0, 180-N6584,IF('PV model'!$B$2&lt;0,0-N6584,N6584))</f>
        <v>128.46634279880197</v>
      </c>
      <c r="P6584" s="2">
        <f>ABS(O6584-'PV model'!$B$5)</f>
        <v>76.533657201198025</v>
      </c>
      <c r="Q6584" s="3">
        <f t="shared" si="1129"/>
        <v>118.29384753503926</v>
      </c>
      <c r="R6584" s="3">
        <f t="shared" si="1134"/>
        <v>0</v>
      </c>
      <c r="S6584" s="3">
        <f t="shared" si="1130"/>
        <v>0</v>
      </c>
      <c r="T6584" s="3">
        <f>(0.5*(1-COS(RADIANS(90-$X$3)))*(D6584+E6584)*'PV model'!$B$4)</f>
        <v>0</v>
      </c>
      <c r="U6584" s="3">
        <f t="shared" si="1135"/>
        <v>0</v>
      </c>
      <c r="V6584" s="3">
        <f>('PV model'!$B$13*(U6584/1000)*(1-'PV model'!$B$14*((20+C6584)-25))*'PV model'!$B$10)/'PV model'!$B$12</f>
        <v>0</v>
      </c>
    </row>
    <row r="6585" spans="1:22" x14ac:dyDescent="0.2">
      <c r="A6585" s="10">
        <f t="shared" si="1138"/>
        <v>275</v>
      </c>
      <c r="B6585" s="10">
        <f t="shared" si="1136"/>
        <v>4</v>
      </c>
      <c r="C6585" s="23">
        <v>14.4</v>
      </c>
      <c r="D6585" s="24">
        <v>0</v>
      </c>
      <c r="E6585" s="24">
        <v>0</v>
      </c>
      <c r="F6585" s="48"/>
      <c r="G6585" s="48"/>
      <c r="H6585" s="1">
        <f t="shared" si="1137"/>
        <v>-4.6109276124896263</v>
      </c>
      <c r="I6585" s="1">
        <f t="shared" si="1131"/>
        <v>11.649485481438317</v>
      </c>
      <c r="J6585" s="4">
        <f>B6585+('PV model'!$B$3/15)+(I6585/60)</f>
        <v>3.9174914246906383</v>
      </c>
      <c r="K6585" s="2">
        <f t="shared" si="1132"/>
        <v>121.23762862964043</v>
      </c>
      <c r="L6585" s="2">
        <f>DEGREES(ASIN((((COS(RADIANS('PV model'!$B$2))*COS(RADIANS(H6585))*COS(RADIANS(K6585)))+(SIN(RADIANS('PV model'!$B$2))*SIN(RADIANS(H6585)))))))</f>
        <v>-21.040754147005089</v>
      </c>
      <c r="M6585" s="3">
        <f t="shared" si="1128"/>
        <v>0</v>
      </c>
      <c r="N6585" s="2">
        <f t="shared" si="1133"/>
        <v>65.942945805423776</v>
      </c>
      <c r="O6585" s="2">
        <f>IF('PV model'!$B$2&gt;0, 180-N6585,IF('PV model'!$B$2&lt;0,0-N6585,N6585))</f>
        <v>114.05705419457622</v>
      </c>
      <c r="P6585" s="2">
        <f>ABS(O6585-'PV model'!$B$5)</f>
        <v>90.942945805423776</v>
      </c>
      <c r="Q6585" s="3">
        <f t="shared" si="1129"/>
        <v>111.04075414700507</v>
      </c>
      <c r="R6585" s="3">
        <f t="shared" si="1134"/>
        <v>0</v>
      </c>
      <c r="S6585" s="3">
        <f t="shared" si="1130"/>
        <v>0</v>
      </c>
      <c r="T6585" s="3">
        <f>(0.5*(1-COS(RADIANS(90-$X$3)))*(D6585+E6585)*'PV model'!$B$4)</f>
        <v>0</v>
      </c>
      <c r="U6585" s="3">
        <f t="shared" si="1135"/>
        <v>0</v>
      </c>
      <c r="V6585" s="3">
        <f>('PV model'!$B$13*(U6585/1000)*(1-'PV model'!$B$14*((20+C6585)-25))*'PV model'!$B$10)/'PV model'!$B$12</f>
        <v>0</v>
      </c>
    </row>
    <row r="6586" spans="1:22" x14ac:dyDescent="0.2">
      <c r="A6586" s="10">
        <f t="shared" si="1138"/>
        <v>275</v>
      </c>
      <c r="B6586" s="10">
        <f t="shared" si="1136"/>
        <v>5</v>
      </c>
      <c r="C6586" s="23">
        <v>14.8</v>
      </c>
      <c r="D6586" s="24">
        <v>0</v>
      </c>
      <c r="E6586" s="24">
        <v>0</v>
      </c>
      <c r="F6586" s="48"/>
      <c r="G6586" s="48"/>
      <c r="H6586" s="1">
        <f t="shared" si="1137"/>
        <v>-4.6109276124896263</v>
      </c>
      <c r="I6586" s="1">
        <f t="shared" si="1131"/>
        <v>11.649485481438317</v>
      </c>
      <c r="J6586" s="4">
        <f>B6586+('PV model'!$B$3/15)+(I6586/60)</f>
        <v>4.9174914246906392</v>
      </c>
      <c r="K6586" s="2">
        <f t="shared" si="1132"/>
        <v>106.23762862964041</v>
      </c>
      <c r="L6586" s="2">
        <f>DEGREES(ASIN((((COS(RADIANS('PV model'!$B$2))*COS(RADIANS(H6586))*COS(RADIANS(K6586)))+(SIN(RADIANS('PV model'!$B$2))*SIN(RADIANS(H6586)))))))</f>
        <v>-12.95099547836335</v>
      </c>
      <c r="M6586" s="3">
        <f t="shared" si="1128"/>
        <v>0</v>
      </c>
      <c r="N6586" s="2">
        <f t="shared" si="1133"/>
        <v>79.107204944673541</v>
      </c>
      <c r="O6586" s="2">
        <f>IF('PV model'!$B$2&gt;0, 180-N6586,IF('PV model'!$B$2&lt;0,0-N6586,N6586))</f>
        <v>100.89279505532646</v>
      </c>
      <c r="P6586" s="2">
        <f>ABS(O6586-'PV model'!$B$5)</f>
        <v>104.10720494467354</v>
      </c>
      <c r="Q6586" s="3">
        <f t="shared" si="1129"/>
        <v>102.95099547836335</v>
      </c>
      <c r="R6586" s="3">
        <f t="shared" si="1134"/>
        <v>0</v>
      </c>
      <c r="S6586" s="3">
        <f t="shared" si="1130"/>
        <v>0</v>
      </c>
      <c r="T6586" s="3">
        <f>(0.5*(1-COS(RADIANS(90-$X$3)))*(D6586+E6586)*'PV model'!$B$4)</f>
        <v>0</v>
      </c>
      <c r="U6586" s="3">
        <f t="shared" si="1135"/>
        <v>0</v>
      </c>
      <c r="V6586" s="3">
        <f>('PV model'!$B$13*(U6586/1000)*(1-'PV model'!$B$14*((20+C6586)-25))*'PV model'!$B$10)/'PV model'!$B$12</f>
        <v>0</v>
      </c>
    </row>
    <row r="6587" spans="1:22" x14ac:dyDescent="0.2">
      <c r="A6587" s="10">
        <f t="shared" si="1138"/>
        <v>275</v>
      </c>
      <c r="B6587" s="10">
        <f t="shared" si="1136"/>
        <v>6</v>
      </c>
      <c r="C6587" s="23">
        <v>15</v>
      </c>
      <c r="D6587" s="24">
        <v>0</v>
      </c>
      <c r="E6587" s="24">
        <v>0</v>
      </c>
      <c r="F6587" s="48"/>
      <c r="G6587" s="48"/>
      <c r="H6587" s="1">
        <f t="shared" si="1137"/>
        <v>-4.6109276124896263</v>
      </c>
      <c r="I6587" s="1">
        <f t="shared" si="1131"/>
        <v>11.649485481438317</v>
      </c>
      <c r="J6587" s="4">
        <f>B6587+('PV model'!$B$3/15)+(I6587/60)</f>
        <v>5.9174914246906392</v>
      </c>
      <c r="K6587" s="2">
        <f t="shared" si="1132"/>
        <v>91.237628629640412</v>
      </c>
      <c r="L6587" s="2">
        <f>DEGREES(ASIN((((COS(RADIANS('PV model'!$B$2))*COS(RADIANS(H6587))*COS(RADIANS(K6587)))+(SIN(RADIANS('PV model'!$B$2))*SIN(RADIANS(H6587)))))))</f>
        <v>-4.4991857810800635</v>
      </c>
      <c r="M6587" s="3">
        <f t="shared" si="1128"/>
        <v>0</v>
      </c>
      <c r="N6587" s="2">
        <f t="shared" si="1133"/>
        <v>88.402613284846367</v>
      </c>
      <c r="O6587" s="2">
        <f>IF('PV model'!$B$2&gt;0, 180-N6587,IF('PV model'!$B$2&lt;0,0-N6587,N6587))</f>
        <v>91.597386715153633</v>
      </c>
      <c r="P6587" s="2">
        <f>ABS(O6587-'PV model'!$B$5)</f>
        <v>113.40261328484637</v>
      </c>
      <c r="Q6587" s="3">
        <f t="shared" si="1129"/>
        <v>94.499185781080072</v>
      </c>
      <c r="R6587" s="3">
        <f t="shared" si="1134"/>
        <v>0</v>
      </c>
      <c r="S6587" s="3">
        <f t="shared" si="1130"/>
        <v>0</v>
      </c>
      <c r="T6587" s="3">
        <f>(0.5*(1-COS(RADIANS(90-$X$3)))*(D6587+E6587)*'PV model'!$B$4)</f>
        <v>0</v>
      </c>
      <c r="U6587" s="3">
        <f t="shared" si="1135"/>
        <v>0</v>
      </c>
      <c r="V6587" s="3">
        <f>('PV model'!$B$13*(U6587/1000)*(1-'PV model'!$B$14*((20+C6587)-25))*'PV model'!$B$10)/'PV model'!$B$12</f>
        <v>0</v>
      </c>
    </row>
    <row r="6588" spans="1:22" x14ac:dyDescent="0.2">
      <c r="A6588" s="10">
        <f t="shared" si="1138"/>
        <v>275</v>
      </c>
      <c r="B6588" s="10">
        <f t="shared" si="1136"/>
        <v>7</v>
      </c>
      <c r="C6588" s="23">
        <v>15.3</v>
      </c>
      <c r="D6588" s="24">
        <v>0</v>
      </c>
      <c r="E6588" s="24">
        <v>1.764</v>
      </c>
      <c r="F6588" s="48"/>
      <c r="G6588" s="48"/>
      <c r="H6588" s="1">
        <f t="shared" si="1137"/>
        <v>-4.6109276124896263</v>
      </c>
      <c r="I6588" s="1">
        <f t="shared" si="1131"/>
        <v>11.649485481438317</v>
      </c>
      <c r="J6588" s="4">
        <f>B6588+('PV model'!$B$3/15)+(I6588/60)</f>
        <v>6.9174914246906392</v>
      </c>
      <c r="K6588" s="2">
        <f t="shared" si="1132"/>
        <v>76.237628629640412</v>
      </c>
      <c r="L6588" s="2">
        <f>DEGREES(ASIN((((COS(RADIANS('PV model'!$B$2))*COS(RADIANS(H6588))*COS(RADIANS(K6588)))+(SIN(RADIANS('PV model'!$B$2))*SIN(RADIANS(H6588)))))))</f>
        <v>3.9024964873400041</v>
      </c>
      <c r="M6588" s="3">
        <f t="shared" si="1128"/>
        <v>3.9024964873400041</v>
      </c>
      <c r="N6588" s="2">
        <f t="shared" si="1133"/>
        <v>76.024065258906788</v>
      </c>
      <c r="O6588" s="2">
        <f>IF('PV model'!$B$2&gt;0, 180-N6588,IF('PV model'!$B$2&lt;0,0-N6588,N6588))</f>
        <v>103.97593474109321</v>
      </c>
      <c r="P6588" s="2">
        <f>ABS(O6588-'PV model'!$B$5)</f>
        <v>101.02406525890679</v>
      </c>
      <c r="Q6588" s="3">
        <f t="shared" si="1129"/>
        <v>86.097503512659998</v>
      </c>
      <c r="R6588" s="3">
        <f t="shared" si="1134"/>
        <v>0</v>
      </c>
      <c r="S6588" s="3">
        <f t="shared" si="1130"/>
        <v>1.764</v>
      </c>
      <c r="T6588" s="3">
        <f>(0.5*(1-COS(RADIANS(90-$X$3)))*(D6588+E6588)*'PV model'!$B$4)</f>
        <v>0</v>
      </c>
      <c r="U6588" s="3">
        <f t="shared" si="1135"/>
        <v>1.764</v>
      </c>
      <c r="V6588" s="3">
        <f>('PV model'!$B$13*(U6588/1000)*(1-'PV model'!$B$14*((20+C6588)-25))*'PV model'!$B$10)/'PV model'!$B$12</f>
        <v>0.16906466707199996</v>
      </c>
    </row>
    <row r="6589" spans="1:22" x14ac:dyDescent="0.2">
      <c r="A6589" s="10">
        <f t="shared" si="1138"/>
        <v>275</v>
      </c>
      <c r="B6589" s="10">
        <f t="shared" si="1136"/>
        <v>8</v>
      </c>
      <c r="C6589" s="23">
        <v>14.8</v>
      </c>
      <c r="D6589" s="24">
        <v>0</v>
      </c>
      <c r="E6589" s="24">
        <v>17.64</v>
      </c>
      <c r="F6589" s="48"/>
      <c r="G6589" s="48"/>
      <c r="H6589" s="1">
        <f t="shared" si="1137"/>
        <v>-4.6109276124896263</v>
      </c>
      <c r="I6589" s="1">
        <f t="shared" si="1131"/>
        <v>11.649485481438317</v>
      </c>
      <c r="J6589" s="4">
        <f>B6589+('PV model'!$B$3/15)+(I6589/60)</f>
        <v>7.9174914246906392</v>
      </c>
      <c r="K6589" s="2">
        <f t="shared" si="1132"/>
        <v>61.237628629640412</v>
      </c>
      <c r="L6589" s="2">
        <f>DEGREES(ASIN((((COS(RADIANS('PV model'!$B$2))*COS(RADIANS(H6589))*COS(RADIANS(K6589)))+(SIN(RADIANS('PV model'!$B$2))*SIN(RADIANS(H6589)))))))</f>
        <v>11.853470880263282</v>
      </c>
      <c r="M6589" s="3">
        <f t="shared" si="1128"/>
        <v>11.853470880263282</v>
      </c>
      <c r="N6589" s="2">
        <f t="shared" si="1133"/>
        <v>63.230311615936785</v>
      </c>
      <c r="O6589" s="2">
        <f>IF('PV model'!$B$2&gt;0, 180-N6589,IF('PV model'!$B$2&lt;0,0-N6589,N6589))</f>
        <v>116.76968838406322</v>
      </c>
      <c r="P6589" s="2">
        <f>ABS(O6589-'PV model'!$B$5)</f>
        <v>88.230311615936785</v>
      </c>
      <c r="Q6589" s="3">
        <f t="shared" si="1129"/>
        <v>78.146529119736712</v>
      </c>
      <c r="R6589" s="3">
        <f t="shared" si="1134"/>
        <v>0</v>
      </c>
      <c r="S6589" s="3">
        <f t="shared" si="1130"/>
        <v>17.64</v>
      </c>
      <c r="T6589" s="3">
        <f>(0.5*(1-COS(RADIANS(90-$X$3)))*(D6589+E6589)*'PV model'!$B$4)</f>
        <v>0</v>
      </c>
      <c r="U6589" s="3">
        <f t="shared" si="1135"/>
        <v>17.64</v>
      </c>
      <c r="V6589" s="3">
        <f>('PV model'!$B$13*(U6589/1000)*(1-'PV model'!$B$14*((20+C6589)-25))*'PV model'!$B$10)/'PV model'!$B$12</f>
        <v>1.6941732595199999</v>
      </c>
    </row>
    <row r="6590" spans="1:22" x14ac:dyDescent="0.2">
      <c r="A6590" s="10">
        <f t="shared" si="1138"/>
        <v>275</v>
      </c>
      <c r="B6590" s="10">
        <f t="shared" si="1136"/>
        <v>9</v>
      </c>
      <c r="C6590" s="23">
        <v>15.6</v>
      </c>
      <c r="D6590" s="24">
        <v>0</v>
      </c>
      <c r="E6590" s="24">
        <v>48.51</v>
      </c>
      <c r="F6590" s="48"/>
      <c r="G6590" s="48"/>
      <c r="H6590" s="1">
        <f t="shared" si="1137"/>
        <v>-4.6109276124896263</v>
      </c>
      <c r="I6590" s="1">
        <f t="shared" si="1131"/>
        <v>11.649485481438317</v>
      </c>
      <c r="J6590" s="4">
        <f>B6590+('PV model'!$B$3/15)+(I6590/60)</f>
        <v>8.9174914246906383</v>
      </c>
      <c r="K6590" s="2">
        <f t="shared" si="1132"/>
        <v>46.237628629640426</v>
      </c>
      <c r="L6590" s="2">
        <f>DEGREES(ASIN((((COS(RADIANS('PV model'!$B$2))*COS(RADIANS(H6590))*COS(RADIANS(K6590)))+(SIN(RADIANS('PV model'!$B$2))*SIN(RADIANS(H6590)))))))</f>
        <v>18.919961736826611</v>
      </c>
      <c r="M6590" s="3">
        <f t="shared" si="1128"/>
        <v>18.919961736826611</v>
      </c>
      <c r="N6590" s="2">
        <f t="shared" si="1133"/>
        <v>49.551706768669227</v>
      </c>
      <c r="O6590" s="2">
        <f>IF('PV model'!$B$2&gt;0, 180-N6590,IF('PV model'!$B$2&lt;0,0-N6590,N6590))</f>
        <v>130.44829323133078</v>
      </c>
      <c r="P6590" s="2">
        <f>ABS(O6590-'PV model'!$B$5)</f>
        <v>74.55170676866922</v>
      </c>
      <c r="Q6590" s="3">
        <f t="shared" si="1129"/>
        <v>71.080038263173378</v>
      </c>
      <c r="R6590" s="3">
        <f t="shared" si="1134"/>
        <v>0</v>
      </c>
      <c r="S6590" s="3">
        <f t="shared" si="1130"/>
        <v>48.51</v>
      </c>
      <c r="T6590" s="3">
        <f>(0.5*(1-COS(RADIANS(90-$X$3)))*(D6590+E6590)*'PV model'!$B$4)</f>
        <v>0</v>
      </c>
      <c r="U6590" s="3">
        <f t="shared" si="1135"/>
        <v>48.51</v>
      </c>
      <c r="V6590" s="3">
        <f>('PV model'!$B$13*(U6590/1000)*(1-'PV model'!$B$14*((20+C6590)-25))*'PV model'!$B$10)/'PV model'!$B$12</f>
        <v>4.6434594729599992</v>
      </c>
    </row>
    <row r="6591" spans="1:22" x14ac:dyDescent="0.2">
      <c r="A6591" s="10">
        <f t="shared" si="1138"/>
        <v>275</v>
      </c>
      <c r="B6591" s="10">
        <f t="shared" si="1136"/>
        <v>10</v>
      </c>
      <c r="C6591" s="23">
        <v>15.6</v>
      </c>
      <c r="D6591" s="24">
        <v>0</v>
      </c>
      <c r="E6591" s="24">
        <v>78.498000000000005</v>
      </c>
      <c r="F6591" s="48"/>
      <c r="G6591" s="48"/>
      <c r="H6591" s="1">
        <f t="shared" si="1137"/>
        <v>-4.6109276124896263</v>
      </c>
      <c r="I6591" s="1">
        <f t="shared" si="1131"/>
        <v>11.649485481438317</v>
      </c>
      <c r="J6591" s="4">
        <f>B6591+('PV model'!$B$3/15)+(I6591/60)</f>
        <v>9.9174914246906383</v>
      </c>
      <c r="K6591" s="2">
        <f t="shared" si="1132"/>
        <v>31.237628629640426</v>
      </c>
      <c r="L6591" s="2">
        <f>DEGREES(ASIN((((COS(RADIANS('PV model'!$B$2))*COS(RADIANS(H6591))*COS(RADIANS(K6591)))+(SIN(RADIANS('PV model'!$B$2))*SIN(RADIANS(H6591)))))))</f>
        <v>24.612097973264081</v>
      </c>
      <c r="M6591" s="3">
        <f t="shared" si="1128"/>
        <v>24.612097973264081</v>
      </c>
      <c r="N6591" s="2">
        <f t="shared" si="1133"/>
        <v>34.650252470480389</v>
      </c>
      <c r="O6591" s="2">
        <f>IF('PV model'!$B$2&gt;0, 180-N6591,IF('PV model'!$B$2&lt;0,0-N6591,N6591))</f>
        <v>145.34974752951962</v>
      </c>
      <c r="P6591" s="2">
        <f>ABS(O6591-'PV model'!$B$5)</f>
        <v>59.650252470480382</v>
      </c>
      <c r="Q6591" s="3">
        <f t="shared" si="1129"/>
        <v>65.387902026735929</v>
      </c>
      <c r="R6591" s="3">
        <f t="shared" si="1134"/>
        <v>0</v>
      </c>
      <c r="S6591" s="3">
        <f t="shared" si="1130"/>
        <v>78.498000000000005</v>
      </c>
      <c r="T6591" s="3">
        <f>(0.5*(1-COS(RADIANS(90-$X$3)))*(D6591+E6591)*'PV model'!$B$4)</f>
        <v>0</v>
      </c>
      <c r="U6591" s="3">
        <f t="shared" si="1135"/>
        <v>78.498000000000005</v>
      </c>
      <c r="V6591" s="3">
        <f>('PV model'!$B$13*(U6591/1000)*(1-'PV model'!$B$14*((20+C6591)-25))*'PV model'!$B$10)/'PV model'!$B$12</f>
        <v>7.5139616926079995</v>
      </c>
    </row>
    <row r="6592" spans="1:22" x14ac:dyDescent="0.2">
      <c r="A6592" s="10">
        <f t="shared" si="1138"/>
        <v>275</v>
      </c>
      <c r="B6592" s="10">
        <f t="shared" si="1136"/>
        <v>11</v>
      </c>
      <c r="C6592" s="23">
        <v>15</v>
      </c>
      <c r="D6592" s="24">
        <v>0</v>
      </c>
      <c r="E6592" s="24">
        <v>103.194</v>
      </c>
      <c r="F6592" s="48"/>
      <c r="G6592" s="48"/>
      <c r="H6592" s="1">
        <f t="shared" si="1137"/>
        <v>-4.6109276124896263</v>
      </c>
      <c r="I6592" s="1">
        <f t="shared" si="1131"/>
        <v>11.649485481438317</v>
      </c>
      <c r="J6592" s="4">
        <f>B6592+('PV model'!$B$3/15)+(I6592/60)</f>
        <v>10.917491424690638</v>
      </c>
      <c r="K6592" s="2">
        <f t="shared" si="1132"/>
        <v>16.237628629640426</v>
      </c>
      <c r="L6592" s="2">
        <f>DEGREES(ASIN((((COS(RADIANS('PV model'!$B$2))*COS(RADIANS(H6592))*COS(RADIANS(K6592)))+(SIN(RADIANS('PV model'!$B$2))*SIN(RADIANS(H6592)))))))</f>
        <v>28.411562491894905</v>
      </c>
      <c r="M6592" s="3">
        <f t="shared" si="1128"/>
        <v>28.411562491894905</v>
      </c>
      <c r="N6592" s="2">
        <f t="shared" si="1133"/>
        <v>18.474627721146476</v>
      </c>
      <c r="O6592" s="2">
        <f>IF('PV model'!$B$2&gt;0, 180-N6592,IF('PV model'!$B$2&lt;0,0-N6592,N6592))</f>
        <v>161.52537227885352</v>
      </c>
      <c r="P6592" s="2">
        <f>ABS(O6592-'PV model'!$B$5)</f>
        <v>43.474627721146476</v>
      </c>
      <c r="Q6592" s="3">
        <f t="shared" si="1129"/>
        <v>61.588437508105102</v>
      </c>
      <c r="R6592" s="3">
        <f t="shared" si="1134"/>
        <v>0</v>
      </c>
      <c r="S6592" s="3">
        <f t="shared" si="1130"/>
        <v>103.194</v>
      </c>
      <c r="T6592" s="3">
        <f>(0.5*(1-COS(RADIANS(90-$X$3)))*(D6592+E6592)*'PV model'!$B$4)</f>
        <v>0</v>
      </c>
      <c r="U6592" s="3">
        <f t="shared" si="1135"/>
        <v>103.194</v>
      </c>
      <c r="V6592" s="3">
        <f>('PV model'!$B$13*(U6592/1000)*(1-'PV model'!$B$14*((20+C6592)-25))*'PV model'!$B$10)/'PV model'!$B$12</f>
        <v>9.9026613504000007</v>
      </c>
    </row>
    <row r="6593" spans="1:22" x14ac:dyDescent="0.2">
      <c r="A6593" s="10">
        <f t="shared" si="1138"/>
        <v>275</v>
      </c>
      <c r="B6593" s="10">
        <f t="shared" si="1136"/>
        <v>12</v>
      </c>
      <c r="C6593" s="23">
        <v>15.5</v>
      </c>
      <c r="D6593" s="24">
        <v>0</v>
      </c>
      <c r="E6593" s="24">
        <v>116.42399999999999</v>
      </c>
      <c r="F6593" s="48"/>
      <c r="G6593" s="48"/>
      <c r="H6593" s="1">
        <f t="shared" si="1137"/>
        <v>-4.6109276124896263</v>
      </c>
      <c r="I6593" s="1">
        <f t="shared" si="1131"/>
        <v>11.649485481438317</v>
      </c>
      <c r="J6593" s="4">
        <f>B6593+('PV model'!$B$3/15)+(I6593/60)</f>
        <v>11.917491424690638</v>
      </c>
      <c r="K6593" s="2">
        <f t="shared" si="1132"/>
        <v>1.237628629640426</v>
      </c>
      <c r="L6593" s="2">
        <f>DEGREES(ASIN((((COS(RADIANS('PV model'!$B$2))*COS(RADIANS(H6593))*COS(RADIANS(K6593)))+(SIN(RADIANS('PV model'!$B$2))*SIN(RADIANS(H6593)))))))</f>
        <v>29.880368817824802</v>
      </c>
      <c r="M6593" s="3">
        <f t="shared" si="1128"/>
        <v>29.880368817824802</v>
      </c>
      <c r="N6593" s="2">
        <f t="shared" si="1133"/>
        <v>1.4227888672190632</v>
      </c>
      <c r="O6593" s="2">
        <f>IF('PV model'!$B$2&gt;0, 180-N6593,IF('PV model'!$B$2&lt;0,0-N6593,N6593))</f>
        <v>178.57721113278095</v>
      </c>
      <c r="P6593" s="2">
        <f>ABS(O6593-'PV model'!$B$5)</f>
        <v>26.422788867219055</v>
      </c>
      <c r="Q6593" s="3">
        <f t="shared" si="1129"/>
        <v>60.119631182175191</v>
      </c>
      <c r="R6593" s="3">
        <f t="shared" si="1134"/>
        <v>0</v>
      </c>
      <c r="S6593" s="3">
        <f t="shared" si="1130"/>
        <v>116.42399999999999</v>
      </c>
      <c r="T6593" s="3">
        <f>(0.5*(1-COS(RADIANS(90-$X$3)))*(D6593+E6593)*'PV model'!$B$4)</f>
        <v>0</v>
      </c>
      <c r="U6593" s="3">
        <f t="shared" si="1135"/>
        <v>116.42399999999999</v>
      </c>
      <c r="V6593" s="3">
        <f>('PV model'!$B$13*(U6593/1000)*(1-'PV model'!$B$14*((20+C6593)-25))*'PV model'!$B$10)/'PV model'!$B$12</f>
        <v>11.148957832319997</v>
      </c>
    </row>
    <row r="6594" spans="1:22" x14ac:dyDescent="0.2">
      <c r="A6594" s="10">
        <f t="shared" si="1138"/>
        <v>275</v>
      </c>
      <c r="B6594" s="10">
        <f t="shared" si="1136"/>
        <v>13</v>
      </c>
      <c r="C6594" s="23">
        <v>15.5</v>
      </c>
      <c r="D6594" s="24">
        <v>0</v>
      </c>
      <c r="E6594" s="24">
        <v>119.07</v>
      </c>
      <c r="F6594" s="48"/>
      <c r="G6594" s="48"/>
      <c r="H6594" s="1">
        <f t="shared" si="1137"/>
        <v>-4.6109276124896263</v>
      </c>
      <c r="I6594" s="1">
        <f t="shared" si="1131"/>
        <v>11.649485481438317</v>
      </c>
      <c r="J6594" s="4">
        <f>B6594+('PV model'!$B$3/15)+(I6594/60)</f>
        <v>12.917491424690638</v>
      </c>
      <c r="K6594" s="2">
        <f t="shared" si="1132"/>
        <v>-13.762371370359574</v>
      </c>
      <c r="L6594" s="2">
        <f>DEGREES(ASIN((((COS(RADIANS('PV model'!$B$2))*COS(RADIANS(H6594))*COS(RADIANS(K6594)))+(SIN(RADIANS('PV model'!$B$2))*SIN(RADIANS(H6594)))))))</f>
        <v>28.823556040545359</v>
      </c>
      <c r="M6594" s="3">
        <f t="shared" si="1128"/>
        <v>28.823556040545359</v>
      </c>
      <c r="N6594" s="2">
        <f t="shared" si="1133"/>
        <v>-15.703418660813895</v>
      </c>
      <c r="O6594" s="2">
        <f>IF('PV model'!$B$2&gt;0, 180-N6594,IF('PV model'!$B$2&lt;0,0-N6594,N6594))</f>
        <v>195.7034186608139</v>
      </c>
      <c r="P6594" s="2">
        <f>ABS(O6594-'PV model'!$B$5)</f>
        <v>9.2965813391861047</v>
      </c>
      <c r="Q6594" s="3">
        <f t="shared" si="1129"/>
        <v>61.176443959454645</v>
      </c>
      <c r="R6594" s="3">
        <f t="shared" si="1134"/>
        <v>0</v>
      </c>
      <c r="S6594" s="3">
        <f t="shared" si="1130"/>
        <v>119.07</v>
      </c>
      <c r="T6594" s="3">
        <f>(0.5*(1-COS(RADIANS(90-$X$3)))*(D6594+E6594)*'PV model'!$B$4)</f>
        <v>0</v>
      </c>
      <c r="U6594" s="3">
        <f t="shared" si="1135"/>
        <v>119.07</v>
      </c>
      <c r="V6594" s="3">
        <f>('PV model'!$B$13*(U6594/1000)*(1-'PV model'!$B$14*((20+C6594)-25))*'PV model'!$B$10)/'PV model'!$B$12</f>
        <v>11.402343237599998</v>
      </c>
    </row>
    <row r="6595" spans="1:22" x14ac:dyDescent="0.2">
      <c r="A6595" s="10">
        <f t="shared" si="1138"/>
        <v>275</v>
      </c>
      <c r="B6595" s="10">
        <f t="shared" si="1136"/>
        <v>14</v>
      </c>
      <c r="C6595" s="23">
        <v>16.899999999999999</v>
      </c>
      <c r="D6595" s="24">
        <v>206.5308</v>
      </c>
      <c r="E6595" s="24">
        <v>196.68600000000001</v>
      </c>
      <c r="F6595" s="48"/>
      <c r="G6595" s="48"/>
      <c r="H6595" s="1">
        <f t="shared" si="1137"/>
        <v>-4.6109276124896263</v>
      </c>
      <c r="I6595" s="1">
        <f t="shared" si="1131"/>
        <v>11.649485481438317</v>
      </c>
      <c r="J6595" s="4">
        <f>B6595+('PV model'!$B$3/15)+(I6595/60)</f>
        <v>13.917491424690638</v>
      </c>
      <c r="K6595" s="2">
        <f t="shared" si="1132"/>
        <v>-28.762371370359574</v>
      </c>
      <c r="L6595" s="2">
        <f>DEGREES(ASIN((((COS(RADIANS('PV model'!$B$2))*COS(RADIANS(H6595))*COS(RADIANS(K6595)))+(SIN(RADIANS('PV model'!$B$2))*SIN(RADIANS(H6595)))))))</f>
        <v>25.382993713082058</v>
      </c>
      <c r="M6595" s="3">
        <f t="shared" si="1128"/>
        <v>25.382993713082058</v>
      </c>
      <c r="N6595" s="2">
        <f t="shared" si="1133"/>
        <v>-32.064225141180444</v>
      </c>
      <c r="O6595" s="2">
        <f>IF('PV model'!$B$2&gt;0, 180-N6595,IF('PV model'!$B$2&lt;0,0-N6595,N6595))</f>
        <v>212.06422514118043</v>
      </c>
      <c r="P6595" s="2">
        <f>ABS(O6595-'PV model'!$B$5)</f>
        <v>7.0642251411804295</v>
      </c>
      <c r="Q6595" s="3">
        <f t="shared" si="1129"/>
        <v>64.617006286917928</v>
      </c>
      <c r="R6595" s="3">
        <f t="shared" si="1134"/>
        <v>206.53080000000008</v>
      </c>
      <c r="S6595" s="3">
        <f t="shared" si="1130"/>
        <v>246.22964832971547</v>
      </c>
      <c r="T6595" s="3">
        <f>(0.5*(1-COS(RADIANS(90-$X$3)))*(D6595+E6595)*'PV model'!$B$4)</f>
        <v>0</v>
      </c>
      <c r="U6595" s="3">
        <f t="shared" si="1135"/>
        <v>452.76044832971559</v>
      </c>
      <c r="V6595" s="3">
        <f>('PV model'!$B$13*(U6595/1000)*(1-'PV model'!$B$14*((20+C6595)-25))*'PV model'!$B$10)/'PV model'!$B$12</f>
        <v>43.103656736882542</v>
      </c>
    </row>
    <row r="6596" spans="1:22" x14ac:dyDescent="0.2">
      <c r="A6596" s="10">
        <f t="shared" si="1138"/>
        <v>275</v>
      </c>
      <c r="B6596" s="10">
        <f t="shared" si="1136"/>
        <v>15</v>
      </c>
      <c r="C6596" s="23">
        <v>17.600000000000001</v>
      </c>
      <c r="D6596" s="24">
        <v>407.44935000000004</v>
      </c>
      <c r="E6596" s="24">
        <v>127.00800000000001</v>
      </c>
      <c r="F6596" s="48"/>
      <c r="G6596" s="48"/>
      <c r="H6596" s="1">
        <f t="shared" si="1137"/>
        <v>-4.6109276124896263</v>
      </c>
      <c r="I6596" s="1">
        <f t="shared" si="1131"/>
        <v>11.649485481438317</v>
      </c>
      <c r="J6596" s="4">
        <f>B6596+('PV model'!$B$3/15)+(I6596/60)</f>
        <v>14.917491424690638</v>
      </c>
      <c r="K6596" s="2">
        <f t="shared" si="1132"/>
        <v>-43.762371370359574</v>
      </c>
      <c r="L6596" s="2">
        <f>DEGREES(ASIN((((COS(RADIANS('PV model'!$B$2))*COS(RADIANS(H6596))*COS(RADIANS(K6596)))+(SIN(RADIANS('PV model'!$B$2))*SIN(RADIANS(H6596)))))))</f>
        <v>19.967815979487902</v>
      </c>
      <c r="M6596" s="3">
        <f t="shared" si="1128"/>
        <v>19.967815979487902</v>
      </c>
      <c r="N6596" s="2">
        <f t="shared" si="1133"/>
        <v>-47.182872928671699</v>
      </c>
      <c r="O6596" s="2">
        <f>IF('PV model'!$B$2&gt;0, 180-N6596,IF('PV model'!$B$2&lt;0,0-N6596,N6596))</f>
        <v>227.18287292867171</v>
      </c>
      <c r="P6596" s="2">
        <f>ABS(O6596-'PV model'!$B$5)</f>
        <v>22.182872928671713</v>
      </c>
      <c r="Q6596" s="3">
        <f t="shared" si="1129"/>
        <v>70.032184020512105</v>
      </c>
      <c r="R6596" s="3">
        <f t="shared" si="1134"/>
        <v>407.44935000000004</v>
      </c>
      <c r="S6596" s="3">
        <f t="shared" si="1130"/>
        <v>161.73046255421482</v>
      </c>
      <c r="T6596" s="3">
        <f>(0.5*(1-COS(RADIANS(90-$X$3)))*(D6596+E6596)*'PV model'!$B$4)</f>
        <v>0</v>
      </c>
      <c r="U6596" s="3">
        <f t="shared" si="1135"/>
        <v>569.17981255421489</v>
      </c>
      <c r="V6596" s="3">
        <f>('PV model'!$B$13*(U6596/1000)*(1-'PV model'!$B$14*((20+C6596)-25))*'PV model'!$B$10)/'PV model'!$B$12</f>
        <v>54.027695274148179</v>
      </c>
    </row>
    <row r="6597" spans="1:22" x14ac:dyDescent="0.2">
      <c r="A6597" s="10">
        <f t="shared" si="1138"/>
        <v>275</v>
      </c>
      <c r="B6597" s="10">
        <f t="shared" si="1136"/>
        <v>16</v>
      </c>
      <c r="C6597" s="23">
        <v>17.399999999999999</v>
      </c>
      <c r="D6597" s="24">
        <v>162.75524999999999</v>
      </c>
      <c r="E6597" s="24">
        <v>111.13200000000001</v>
      </c>
      <c r="F6597" s="48"/>
      <c r="G6597" s="48"/>
      <c r="H6597" s="1">
        <f t="shared" si="1137"/>
        <v>-4.6109276124896263</v>
      </c>
      <c r="I6597" s="1">
        <f t="shared" si="1131"/>
        <v>11.649485481438317</v>
      </c>
      <c r="J6597" s="4">
        <f>B6597+('PV model'!$B$3/15)+(I6597/60)</f>
        <v>15.917491424690638</v>
      </c>
      <c r="K6597" s="2">
        <f t="shared" si="1132"/>
        <v>-58.762371370359574</v>
      </c>
      <c r="L6597" s="2">
        <f>DEGREES(ASIN((((COS(RADIANS('PV model'!$B$2))*COS(RADIANS(H6597))*COS(RADIANS(K6597)))+(SIN(RADIANS('PV model'!$B$2))*SIN(RADIANS(H6597)))))))</f>
        <v>13.092893225717402</v>
      </c>
      <c r="M6597" s="3">
        <f t="shared" si="1128"/>
        <v>13.092893225717402</v>
      </c>
      <c r="N6597" s="2">
        <f t="shared" si="1133"/>
        <v>-61.045348853362839</v>
      </c>
      <c r="O6597" s="2">
        <f>IF('PV model'!$B$2&gt;0, 180-N6597,IF('PV model'!$B$2&lt;0,0-N6597,N6597))</f>
        <v>241.04534885336284</v>
      </c>
      <c r="P6597" s="2">
        <f>ABS(O6597-'PV model'!$B$5)</f>
        <v>36.045348853362839</v>
      </c>
      <c r="Q6597" s="3">
        <f t="shared" si="1129"/>
        <v>76.907106774282596</v>
      </c>
      <c r="R6597" s="3">
        <f t="shared" si="1134"/>
        <v>162.75525000000005</v>
      </c>
      <c r="S6597" s="3">
        <f t="shared" si="1130"/>
        <v>132.59514684882313</v>
      </c>
      <c r="T6597" s="3">
        <f>(0.5*(1-COS(RADIANS(90-$X$3)))*(D6597+E6597)*'PV model'!$B$4)</f>
        <v>0</v>
      </c>
      <c r="U6597" s="3">
        <f t="shared" si="1135"/>
        <v>295.35039684882315</v>
      </c>
      <c r="V6597" s="3">
        <f>('PV model'!$B$13*(U6597/1000)*(1-'PV model'!$B$14*((20+C6597)-25))*'PV model'!$B$10)/'PV model'!$B$12</f>
        <v>28.058873675825545</v>
      </c>
    </row>
    <row r="6598" spans="1:22" x14ac:dyDescent="0.2">
      <c r="A6598" s="10">
        <f t="shared" si="1138"/>
        <v>275</v>
      </c>
      <c r="B6598" s="10">
        <f t="shared" si="1136"/>
        <v>17</v>
      </c>
      <c r="C6598" s="23">
        <v>16.100000000000001</v>
      </c>
      <c r="D6598" s="24">
        <v>68.469449999999995</v>
      </c>
      <c r="E6598" s="24">
        <v>71.441999999999993</v>
      </c>
      <c r="F6598" s="48"/>
      <c r="G6598" s="48"/>
      <c r="H6598" s="1">
        <f t="shared" si="1137"/>
        <v>-4.6109276124896263</v>
      </c>
      <c r="I6598" s="1">
        <f t="shared" si="1131"/>
        <v>11.649485481438317</v>
      </c>
      <c r="J6598" s="4">
        <f>B6598+('PV model'!$B$3/15)+(I6598/60)</f>
        <v>16.917491424690638</v>
      </c>
      <c r="K6598" s="2">
        <f t="shared" si="1132"/>
        <v>-73.762371370359574</v>
      </c>
      <c r="L6598" s="2">
        <f>DEGREES(ASIN((((COS(RADIANS('PV model'!$B$2))*COS(RADIANS(H6598))*COS(RADIANS(K6598)))+(SIN(RADIANS('PV model'!$B$2))*SIN(RADIANS(H6598)))))))</f>
        <v>5.2565921968536271</v>
      </c>
      <c r="M6598" s="3">
        <f t="shared" ref="M6598:M6661" si="1139">IF(L6598&gt;0, L6598, 0)</f>
        <v>5.2565921968536271</v>
      </c>
      <c r="N6598" s="2">
        <f t="shared" si="1133"/>
        <v>-73.954954360434996</v>
      </c>
      <c r="O6598" s="2">
        <f>IF('PV model'!$B$2&gt;0, 180-N6598,IF('PV model'!$B$2&lt;0,0-N6598,N6598))</f>
        <v>253.95495436043501</v>
      </c>
      <c r="P6598" s="2">
        <f>ABS(O6598-'PV model'!$B$5)</f>
        <v>48.954954360435011</v>
      </c>
      <c r="Q6598" s="3">
        <f t="shared" ref="Q6598:Q6661" si="1140">DEGREES(ACOS((SIN(RADIANS(L6598))*COS(RADIANS(90-$X$3))+COS(RADIANS(L6598))*COS(RADIANS(P6598))*SIN(RADIANS(90-$X$3)))))</f>
        <v>84.743407803146368</v>
      </c>
      <c r="R6598" s="3">
        <f t="shared" si="1134"/>
        <v>68.469450000000052</v>
      </c>
      <c r="S6598" s="3">
        <f t="shared" ref="S6598:S6661" si="1141">IF($Z$3=TRUE, IF(E6598=0,0,E6598*(0.5*(1+COS(RADIANS(90-$X$3))*(1+(1-(E6598^2/(D6598+E6598)^2))*(SIN(RADIANS(0.5*$X$3))^3)))*(1+(1-(E6598^2/(D6598+E6598)^2))*(COS(RADIANS(Q6598))^2)*(SIN(RADIANS(90-L6598))^3)))), IF(E6598=0,0,E6598*(0.5*(1+COS(RADIANS(90-$X$3))))))</f>
        <v>81.273309977179053</v>
      </c>
      <c r="T6598" s="3">
        <f>(0.5*(1-COS(RADIANS(90-$X$3)))*(D6598+E6598)*'PV model'!$B$4)</f>
        <v>0</v>
      </c>
      <c r="U6598" s="3">
        <f t="shared" si="1135"/>
        <v>149.74275997717911</v>
      </c>
      <c r="V6598" s="3">
        <f>('PV model'!$B$13*(U6598/1000)*(1-'PV model'!$B$14*((20+C6598)-25))*'PV model'!$B$10)/'PV model'!$B$12</f>
        <v>14.303694376161868</v>
      </c>
    </row>
    <row r="6599" spans="1:22" x14ac:dyDescent="0.2">
      <c r="A6599" s="10">
        <f t="shared" si="1138"/>
        <v>275</v>
      </c>
      <c r="B6599" s="10">
        <f t="shared" si="1136"/>
        <v>18</v>
      </c>
      <c r="C6599" s="23">
        <v>15</v>
      </c>
      <c r="D6599" s="24">
        <v>0</v>
      </c>
      <c r="E6599" s="24">
        <v>15.876000000000001</v>
      </c>
      <c r="F6599" s="48"/>
      <c r="G6599" s="48"/>
      <c r="H6599" s="1">
        <f t="shared" si="1137"/>
        <v>-4.6109276124896263</v>
      </c>
      <c r="I6599" s="1">
        <f t="shared" ref="I6599:I6662" si="1142">9.87*SIN(RADIANS(1.978*A6599-160.22))-7.53*COS(RADIANS(0.989*A6599-80.11))-1.5*SIN((RADIANS(0.989*A6599-80.11)))</f>
        <v>11.649485481438317</v>
      </c>
      <c r="J6599" s="4">
        <f>B6599+('PV model'!$B$3/15)+(I6599/60)</f>
        <v>17.917491424690638</v>
      </c>
      <c r="K6599" s="2">
        <f t="shared" ref="K6599:K6662" si="1143">15*(12-J6599)</f>
        <v>-88.762371370359574</v>
      </c>
      <c r="L6599" s="2">
        <f>DEGREES(ASIN((((COS(RADIANS('PV model'!$B$2))*COS(RADIANS(H6599))*COS(RADIANS(K6599)))+(SIN(RADIANS('PV model'!$B$2))*SIN(RADIANS(H6599)))))))</f>
        <v>-3.0987187287384654</v>
      </c>
      <c r="M6599" s="3">
        <f t="shared" si="1139"/>
        <v>0</v>
      </c>
      <c r="N6599" s="2">
        <f t="shared" ref="N6599:N6662" si="1144">DEGREES(ASIN((COS(RADIANS(H6599))*SIN(RADIANS(K6599)))/COS(RADIANS(L6599))))</f>
        <v>-86.36683502165414</v>
      </c>
      <c r="O6599" s="2">
        <f>IF('PV model'!$B$2&gt;0, 180-N6599,IF('PV model'!$B$2&lt;0,0-N6599,N6599))</f>
        <v>266.36683502165414</v>
      </c>
      <c r="P6599" s="2">
        <f>ABS(O6599-'PV model'!$B$5)</f>
        <v>61.36683502165414</v>
      </c>
      <c r="Q6599" s="3">
        <f t="shared" si="1140"/>
        <v>93.098718728738461</v>
      </c>
      <c r="R6599" s="3">
        <f t="shared" ref="R6599:R6662" si="1145">IF(D6599=0,0,D6599*COS(RADIANS(Q6599))/SIN(RADIANS(L6599)))</f>
        <v>0</v>
      </c>
      <c r="S6599" s="3">
        <f t="shared" si="1141"/>
        <v>15.876000000000001</v>
      </c>
      <c r="T6599" s="3">
        <f>(0.5*(1-COS(RADIANS(90-$X$3)))*(D6599+E6599)*'PV model'!$B$4)</f>
        <v>0</v>
      </c>
      <c r="U6599" s="3">
        <f t="shared" ref="U6599:U6662" si="1146">R6599+S6599+T6599</f>
        <v>15.876000000000001</v>
      </c>
      <c r="V6599" s="3">
        <f>('PV model'!$B$13*(U6599/1000)*(1-'PV model'!$B$14*((20+C6599)-25))*'PV model'!$B$10)/'PV model'!$B$12</f>
        <v>1.5234863615999998</v>
      </c>
    </row>
    <row r="6600" spans="1:22" x14ac:dyDescent="0.2">
      <c r="A6600" s="10">
        <f t="shared" si="1138"/>
        <v>275</v>
      </c>
      <c r="B6600" s="10">
        <f t="shared" ref="B6600:B6663" si="1147">IF(B6599&lt;24,B6599+1,1)</f>
        <v>19</v>
      </c>
      <c r="C6600" s="23">
        <v>14.6</v>
      </c>
      <c r="D6600" s="24">
        <v>0</v>
      </c>
      <c r="E6600" s="24">
        <v>0</v>
      </c>
      <c r="F6600" s="48"/>
      <c r="G6600" s="48"/>
      <c r="H6600" s="1">
        <f t="shared" ref="H6600:H6663" si="1148">(23.465*SIN(RADIANS(280.1+0.9863*A6600)))</f>
        <v>-4.6109276124896263</v>
      </c>
      <c r="I6600" s="1">
        <f t="shared" si="1142"/>
        <v>11.649485481438317</v>
      </c>
      <c r="J6600" s="4">
        <f>B6600+('PV model'!$B$3/15)+(I6600/60)</f>
        <v>18.917491424690638</v>
      </c>
      <c r="K6600" s="2">
        <f t="shared" si="1143"/>
        <v>-103.76237137035957</v>
      </c>
      <c r="L6600" s="2">
        <f>DEGREES(ASIN((((COS(RADIANS('PV model'!$B$2))*COS(RADIANS(H6600))*COS(RADIANS(K6600)))+(SIN(RADIANS('PV model'!$B$2))*SIN(RADIANS(H6600)))))))</f>
        <v>-11.569718366075762</v>
      </c>
      <c r="M6600" s="3">
        <f t="shared" si="1139"/>
        <v>0</v>
      </c>
      <c r="N6600" s="2">
        <f t="shared" si="1144"/>
        <v>-81.199333429871814</v>
      </c>
      <c r="O6600" s="2">
        <f>IF('PV model'!$B$2&gt;0, 180-N6600,IF('PV model'!$B$2&lt;0,0-N6600,N6600))</f>
        <v>261.19933342987179</v>
      </c>
      <c r="P6600" s="2">
        <f>ABS(O6600-'PV model'!$B$5)</f>
        <v>56.199333429871785</v>
      </c>
      <c r="Q6600" s="3">
        <f t="shared" si="1140"/>
        <v>101.56971836607576</v>
      </c>
      <c r="R6600" s="3">
        <f t="shared" si="1145"/>
        <v>0</v>
      </c>
      <c r="S6600" s="3">
        <f t="shared" si="1141"/>
        <v>0</v>
      </c>
      <c r="T6600" s="3">
        <f>(0.5*(1-COS(RADIANS(90-$X$3)))*(D6600+E6600)*'PV model'!$B$4)</f>
        <v>0</v>
      </c>
      <c r="U6600" s="3">
        <f t="shared" si="1146"/>
        <v>0</v>
      </c>
      <c r="V6600" s="3">
        <f>('PV model'!$B$13*(U6600/1000)*(1-'PV model'!$B$14*((20+C6600)-25))*'PV model'!$B$10)/'PV model'!$B$12</f>
        <v>0</v>
      </c>
    </row>
    <row r="6601" spans="1:22" x14ac:dyDescent="0.2">
      <c r="A6601" s="10">
        <f t="shared" si="1138"/>
        <v>275</v>
      </c>
      <c r="B6601" s="10">
        <f t="shared" si="1147"/>
        <v>20</v>
      </c>
      <c r="C6601" s="23">
        <v>14.3</v>
      </c>
      <c r="D6601" s="24">
        <v>0</v>
      </c>
      <c r="E6601" s="24">
        <v>0</v>
      </c>
      <c r="F6601" s="48"/>
      <c r="G6601" s="48"/>
      <c r="H6601" s="1">
        <f t="shared" si="1148"/>
        <v>-4.6109276124896263</v>
      </c>
      <c r="I6601" s="1">
        <f t="shared" si="1142"/>
        <v>11.649485481438317</v>
      </c>
      <c r="J6601" s="4">
        <f>B6601+('PV model'!$B$3/15)+(I6601/60)</f>
        <v>19.917491424690638</v>
      </c>
      <c r="K6601" s="2">
        <f t="shared" si="1143"/>
        <v>-118.76237137035957</v>
      </c>
      <c r="L6601" s="2">
        <f>DEGREES(ASIN((((COS(RADIANS('PV model'!$B$2))*COS(RADIANS(H6601))*COS(RADIANS(K6601)))+(SIN(RADIANS('PV model'!$B$2))*SIN(RADIANS(H6601)))))))</f>
        <v>-19.749645559094191</v>
      </c>
      <c r="M6601" s="3">
        <f t="shared" si="1139"/>
        <v>0</v>
      </c>
      <c r="N6601" s="2">
        <f t="shared" si="1144"/>
        <v>-68.186105723925607</v>
      </c>
      <c r="O6601" s="2">
        <f>IF('PV model'!$B$2&gt;0, 180-N6601,IF('PV model'!$B$2&lt;0,0-N6601,N6601))</f>
        <v>248.18610572392561</v>
      </c>
      <c r="P6601" s="2">
        <f>ABS(O6601-'PV model'!$B$5)</f>
        <v>43.186105723925607</v>
      </c>
      <c r="Q6601" s="3">
        <f t="shared" si="1140"/>
        <v>109.74964555909419</v>
      </c>
      <c r="R6601" s="3">
        <f t="shared" si="1145"/>
        <v>0</v>
      </c>
      <c r="S6601" s="3">
        <f t="shared" si="1141"/>
        <v>0</v>
      </c>
      <c r="T6601" s="3">
        <f>(0.5*(1-COS(RADIANS(90-$X$3)))*(D6601+E6601)*'PV model'!$B$4)</f>
        <v>0</v>
      </c>
      <c r="U6601" s="3">
        <f t="shared" si="1146"/>
        <v>0</v>
      </c>
      <c r="V6601" s="3">
        <f>('PV model'!$B$13*(U6601/1000)*(1-'PV model'!$B$14*((20+C6601)-25))*'PV model'!$B$10)/'PV model'!$B$12</f>
        <v>0</v>
      </c>
    </row>
    <row r="6602" spans="1:22" x14ac:dyDescent="0.2">
      <c r="A6602" s="10">
        <f t="shared" si="1138"/>
        <v>275</v>
      </c>
      <c r="B6602" s="10">
        <f t="shared" si="1147"/>
        <v>21</v>
      </c>
      <c r="C6602" s="23">
        <v>14</v>
      </c>
      <c r="D6602" s="24">
        <v>0</v>
      </c>
      <c r="E6602" s="24">
        <v>0</v>
      </c>
      <c r="F6602" s="48"/>
      <c r="G6602" s="48"/>
      <c r="H6602" s="1">
        <f t="shared" si="1148"/>
        <v>-4.6109276124896263</v>
      </c>
      <c r="I6602" s="1">
        <f t="shared" si="1142"/>
        <v>11.649485481438317</v>
      </c>
      <c r="J6602" s="4">
        <f>B6602+('PV model'!$B$3/15)+(I6602/60)</f>
        <v>20.917491424690638</v>
      </c>
      <c r="K6602" s="2">
        <f t="shared" si="1143"/>
        <v>-133.76237137035957</v>
      </c>
      <c r="L6602" s="2">
        <f>DEGREES(ASIN((((COS(RADIANS('PV model'!$B$2))*COS(RADIANS(H6602))*COS(RADIANS(K6602)))+(SIN(RADIANS('PV model'!$B$2))*SIN(RADIANS(H6602)))))))</f>
        <v>-27.177487505081068</v>
      </c>
      <c r="M6602" s="3">
        <f t="shared" si="1139"/>
        <v>0</v>
      </c>
      <c r="N6602" s="2">
        <f t="shared" si="1144"/>
        <v>-54.019621342691259</v>
      </c>
      <c r="O6602" s="2">
        <f>IF('PV model'!$B$2&gt;0, 180-N6602,IF('PV model'!$B$2&lt;0,0-N6602,N6602))</f>
        <v>234.01962134269127</v>
      </c>
      <c r="P6602" s="2">
        <f>ABS(O6602-'PV model'!$B$5)</f>
        <v>29.019621342691266</v>
      </c>
      <c r="Q6602" s="3">
        <f t="shared" si="1140"/>
        <v>117.17748750508106</v>
      </c>
      <c r="R6602" s="3">
        <f t="shared" si="1145"/>
        <v>0</v>
      </c>
      <c r="S6602" s="3">
        <f t="shared" si="1141"/>
        <v>0</v>
      </c>
      <c r="T6602" s="3">
        <f>(0.5*(1-COS(RADIANS(90-$X$3)))*(D6602+E6602)*'PV model'!$B$4)</f>
        <v>0</v>
      </c>
      <c r="U6602" s="3">
        <f t="shared" si="1146"/>
        <v>0</v>
      </c>
      <c r="V6602" s="3">
        <f>('PV model'!$B$13*(U6602/1000)*(1-'PV model'!$B$14*((20+C6602)-25))*'PV model'!$B$10)/'PV model'!$B$12</f>
        <v>0</v>
      </c>
    </row>
    <row r="6603" spans="1:22" x14ac:dyDescent="0.2">
      <c r="A6603" s="10">
        <f t="shared" si="1138"/>
        <v>275</v>
      </c>
      <c r="B6603" s="10">
        <f t="shared" si="1147"/>
        <v>22</v>
      </c>
      <c r="C6603" s="23">
        <v>13.6</v>
      </c>
      <c r="D6603" s="24">
        <v>0</v>
      </c>
      <c r="E6603" s="24">
        <v>0</v>
      </c>
      <c r="F6603" s="48"/>
      <c r="G6603" s="48"/>
      <c r="H6603" s="1">
        <f t="shared" si="1148"/>
        <v>-4.6109276124896263</v>
      </c>
      <c r="I6603" s="1">
        <f t="shared" si="1142"/>
        <v>11.649485481438317</v>
      </c>
      <c r="J6603" s="4">
        <f>B6603+('PV model'!$B$3/15)+(I6603/60)</f>
        <v>21.917491424690638</v>
      </c>
      <c r="K6603" s="2">
        <f t="shared" si="1143"/>
        <v>-148.76237137035957</v>
      </c>
      <c r="L6603" s="2">
        <f>DEGREES(ASIN((((COS(RADIANS('PV model'!$B$2))*COS(RADIANS(H6603))*COS(RADIANS(K6603)))+(SIN(RADIANS('PV model'!$B$2))*SIN(RADIANS(H6603)))))))</f>
        <v>-33.296665840609101</v>
      </c>
      <c r="M6603" s="3">
        <f t="shared" si="1139"/>
        <v>0</v>
      </c>
      <c r="N6603" s="2">
        <f t="shared" si="1144"/>
        <v>-38.201764483664093</v>
      </c>
      <c r="O6603" s="2">
        <f>IF('PV model'!$B$2&gt;0, 180-N6603,IF('PV model'!$B$2&lt;0,0-N6603,N6603))</f>
        <v>218.20176448366408</v>
      </c>
      <c r="P6603" s="2">
        <f>ABS(O6603-'PV model'!$B$5)</f>
        <v>13.201764483664078</v>
      </c>
      <c r="Q6603" s="3">
        <f t="shared" si="1140"/>
        <v>123.29666584060911</v>
      </c>
      <c r="R6603" s="3">
        <f t="shared" si="1145"/>
        <v>0</v>
      </c>
      <c r="S6603" s="3">
        <f t="shared" si="1141"/>
        <v>0</v>
      </c>
      <c r="T6603" s="3">
        <f>(0.5*(1-COS(RADIANS(90-$X$3)))*(D6603+E6603)*'PV model'!$B$4)</f>
        <v>0</v>
      </c>
      <c r="U6603" s="3">
        <f t="shared" si="1146"/>
        <v>0</v>
      </c>
      <c r="V6603" s="3">
        <f>('PV model'!$B$13*(U6603/1000)*(1-'PV model'!$B$14*((20+C6603)-25))*'PV model'!$B$10)/'PV model'!$B$12</f>
        <v>0</v>
      </c>
    </row>
    <row r="6604" spans="1:22" x14ac:dyDescent="0.2">
      <c r="A6604" s="10">
        <f t="shared" si="1138"/>
        <v>275</v>
      </c>
      <c r="B6604" s="10">
        <f t="shared" si="1147"/>
        <v>23</v>
      </c>
      <c r="C6604" s="23">
        <v>13.8</v>
      </c>
      <c r="D6604" s="24">
        <v>0</v>
      </c>
      <c r="E6604" s="24">
        <v>0</v>
      </c>
      <c r="F6604" s="48"/>
      <c r="G6604" s="48"/>
      <c r="H6604" s="1">
        <f t="shared" si="1148"/>
        <v>-4.6109276124896263</v>
      </c>
      <c r="I6604" s="1">
        <f t="shared" si="1142"/>
        <v>11.649485481438317</v>
      </c>
      <c r="J6604" s="4">
        <f>B6604+('PV model'!$B$3/15)+(I6604/60)</f>
        <v>22.917491424690638</v>
      </c>
      <c r="K6604" s="2">
        <f t="shared" si="1143"/>
        <v>-163.76237137035957</v>
      </c>
      <c r="L6604" s="2">
        <f>DEGREES(ASIN((((COS(RADIANS('PV model'!$B$2))*COS(RADIANS(H6604))*COS(RADIANS(K6604)))+(SIN(RADIANS('PV model'!$B$2))*SIN(RADIANS(H6604)))))))</f>
        <v>-37.466908918453846</v>
      </c>
      <c r="M6604" s="3">
        <f t="shared" si="1139"/>
        <v>0</v>
      </c>
      <c r="N6604" s="2">
        <f t="shared" si="1144"/>
        <v>-20.558232839914886</v>
      </c>
      <c r="O6604" s="2">
        <f>IF('PV model'!$B$2&gt;0, 180-N6604,IF('PV model'!$B$2&lt;0,0-N6604,N6604))</f>
        <v>200.55823283991489</v>
      </c>
      <c r="P6604" s="2">
        <f>ABS(O6604-'PV model'!$B$5)</f>
        <v>4.4417671600851065</v>
      </c>
      <c r="Q6604" s="3">
        <f t="shared" si="1140"/>
        <v>127.46690891845387</v>
      </c>
      <c r="R6604" s="3">
        <f t="shared" si="1145"/>
        <v>0</v>
      </c>
      <c r="S6604" s="3">
        <f t="shared" si="1141"/>
        <v>0</v>
      </c>
      <c r="T6604" s="3">
        <f>(0.5*(1-COS(RADIANS(90-$X$3)))*(D6604+E6604)*'PV model'!$B$4)</f>
        <v>0</v>
      </c>
      <c r="U6604" s="3">
        <f t="shared" si="1146"/>
        <v>0</v>
      </c>
      <c r="V6604" s="3">
        <f>('PV model'!$B$13*(U6604/1000)*(1-'PV model'!$B$14*((20+C6604)-25))*'PV model'!$B$10)/'PV model'!$B$12</f>
        <v>0</v>
      </c>
    </row>
    <row r="6605" spans="1:22" x14ac:dyDescent="0.2">
      <c r="A6605" s="10">
        <f t="shared" si="1138"/>
        <v>275</v>
      </c>
      <c r="B6605" s="10">
        <f t="shared" si="1147"/>
        <v>24</v>
      </c>
      <c r="C6605" s="23">
        <v>14.4</v>
      </c>
      <c r="D6605" s="24">
        <v>0</v>
      </c>
      <c r="E6605" s="24">
        <v>0</v>
      </c>
      <c r="F6605" s="48"/>
      <c r="G6605" s="48"/>
      <c r="H6605" s="1">
        <f t="shared" si="1148"/>
        <v>-4.6109276124896263</v>
      </c>
      <c r="I6605" s="1">
        <f t="shared" si="1142"/>
        <v>11.649485481438317</v>
      </c>
      <c r="J6605" s="4">
        <f>B6605+('PV model'!$B$3/15)+(I6605/60)</f>
        <v>23.917491424690638</v>
      </c>
      <c r="K6605" s="2">
        <f t="shared" si="1143"/>
        <v>-178.76237137035957</v>
      </c>
      <c r="L6605" s="2">
        <f>DEGREES(ASIN((((COS(RADIANS('PV model'!$B$2))*COS(RADIANS(H6605))*COS(RADIANS(K6605)))+(SIN(RADIANS('PV model'!$B$2))*SIN(RADIANS(H6605)))))))</f>
        <v>-39.10120280450802</v>
      </c>
      <c r="M6605" s="3">
        <f t="shared" si="1139"/>
        <v>0</v>
      </c>
      <c r="N6605" s="2">
        <f t="shared" si="1144"/>
        <v>-1.5897329278166625</v>
      </c>
      <c r="O6605" s="2">
        <f>IF('PV model'!$B$2&gt;0, 180-N6605,IF('PV model'!$B$2&lt;0,0-N6605,N6605))</f>
        <v>181.58973292781667</v>
      </c>
      <c r="P6605" s="2">
        <f>ABS(O6605-'PV model'!$B$5)</f>
        <v>23.410267072183331</v>
      </c>
      <c r="Q6605" s="3">
        <f t="shared" si="1140"/>
        <v>129.10120280450803</v>
      </c>
      <c r="R6605" s="3">
        <f t="shared" si="1145"/>
        <v>0</v>
      </c>
      <c r="S6605" s="3">
        <f t="shared" si="1141"/>
        <v>0</v>
      </c>
      <c r="T6605" s="3">
        <f>(0.5*(1-COS(RADIANS(90-$X$3)))*(D6605+E6605)*'PV model'!$B$4)</f>
        <v>0</v>
      </c>
      <c r="U6605" s="3">
        <f t="shared" si="1146"/>
        <v>0</v>
      </c>
      <c r="V6605" s="3">
        <f>('PV model'!$B$13*(U6605/1000)*(1-'PV model'!$B$14*((20+C6605)-25))*'PV model'!$B$10)/'PV model'!$B$12</f>
        <v>0</v>
      </c>
    </row>
    <row r="6606" spans="1:22" x14ac:dyDescent="0.2">
      <c r="A6606" s="10">
        <f t="shared" si="1138"/>
        <v>276</v>
      </c>
      <c r="B6606" s="10">
        <f t="shared" si="1147"/>
        <v>1</v>
      </c>
      <c r="C6606" s="23">
        <v>13.8</v>
      </c>
      <c r="D6606" s="24">
        <v>0</v>
      </c>
      <c r="E6606" s="24">
        <v>0</v>
      </c>
      <c r="F6606" s="48"/>
      <c r="G6606" s="48"/>
      <c r="H6606" s="1">
        <f t="shared" si="1148"/>
        <v>-5.0062803902294952</v>
      </c>
      <c r="I6606" s="1">
        <f t="shared" si="1142"/>
        <v>11.956457170501919</v>
      </c>
      <c r="J6606" s="4">
        <f>B6606+('PV model'!$B$3/15)+(I6606/60)</f>
        <v>0.92260761950836534</v>
      </c>
      <c r="K6606" s="2">
        <f t="shared" si="1143"/>
        <v>166.16088570737452</v>
      </c>
      <c r="L6606" s="2">
        <f>DEGREES(ASIN((((COS(RADIANS('PV model'!$B$2))*COS(RADIANS(H6606))*COS(RADIANS(K6606)))+(SIN(RADIANS('PV model'!$B$2))*SIN(RADIANS(H6606)))))))</f>
        <v>-38.300321497847328</v>
      </c>
      <c r="M6606" s="3">
        <f t="shared" si="1139"/>
        <v>0</v>
      </c>
      <c r="N6606" s="2">
        <f t="shared" si="1144"/>
        <v>17.676011343755924</v>
      </c>
      <c r="O6606" s="2">
        <f>IF('PV model'!$B$2&gt;0, 180-N6606,IF('PV model'!$B$2&lt;0,0-N6606,N6606))</f>
        <v>162.32398865624407</v>
      </c>
      <c r="P6606" s="2">
        <f>ABS(O6606-'PV model'!$B$5)</f>
        <v>42.676011343755931</v>
      </c>
      <c r="Q6606" s="3">
        <f t="shared" si="1140"/>
        <v>128.30032149784731</v>
      </c>
      <c r="R6606" s="3">
        <f t="shared" si="1145"/>
        <v>0</v>
      </c>
      <c r="S6606" s="3">
        <f t="shared" si="1141"/>
        <v>0</v>
      </c>
      <c r="T6606" s="3">
        <f>(0.5*(1-COS(RADIANS(90-$X$3)))*(D6606+E6606)*'PV model'!$B$4)</f>
        <v>0</v>
      </c>
      <c r="U6606" s="3">
        <f t="shared" si="1146"/>
        <v>0</v>
      </c>
      <c r="V6606" s="3">
        <f>('PV model'!$B$13*(U6606/1000)*(1-'PV model'!$B$14*((20+C6606)-25))*'PV model'!$B$10)/'PV model'!$B$12</f>
        <v>0</v>
      </c>
    </row>
    <row r="6607" spans="1:22" x14ac:dyDescent="0.2">
      <c r="A6607" s="10">
        <f t="shared" si="1138"/>
        <v>276</v>
      </c>
      <c r="B6607" s="10">
        <f t="shared" si="1147"/>
        <v>2</v>
      </c>
      <c r="C6607" s="23">
        <v>13.7</v>
      </c>
      <c r="D6607" s="24">
        <v>0</v>
      </c>
      <c r="E6607" s="24">
        <v>0</v>
      </c>
      <c r="F6607" s="48"/>
      <c r="G6607" s="48"/>
      <c r="H6607" s="1">
        <f t="shared" si="1148"/>
        <v>-5.0062803902294952</v>
      </c>
      <c r="I6607" s="1">
        <f t="shared" si="1142"/>
        <v>11.956457170501919</v>
      </c>
      <c r="J6607" s="4">
        <f>B6607+('PV model'!$B$3/15)+(I6607/60)</f>
        <v>1.9226076195083655</v>
      </c>
      <c r="K6607" s="2">
        <f t="shared" si="1143"/>
        <v>151.16088570737452</v>
      </c>
      <c r="L6607" s="2">
        <f>DEGREES(ASIN((((COS(RADIANS('PV model'!$B$2))*COS(RADIANS(H6607))*COS(RADIANS(K6607)))+(SIN(RADIANS('PV model'!$B$2))*SIN(RADIANS(H6607)))))))</f>
        <v>-34.484531120759925</v>
      </c>
      <c r="M6607" s="3">
        <f t="shared" si="1139"/>
        <v>0</v>
      </c>
      <c r="N6607" s="2">
        <f t="shared" si="1144"/>
        <v>35.658144455902075</v>
      </c>
      <c r="O6607" s="2">
        <f>IF('PV model'!$B$2&gt;0, 180-N6607,IF('PV model'!$B$2&lt;0,0-N6607,N6607))</f>
        <v>144.34185554409794</v>
      </c>
      <c r="P6607" s="2">
        <f>ABS(O6607-'PV model'!$B$5)</f>
        <v>60.658144455902061</v>
      </c>
      <c r="Q6607" s="3">
        <f t="shared" si="1140"/>
        <v>124.48453112075993</v>
      </c>
      <c r="R6607" s="3">
        <f t="shared" si="1145"/>
        <v>0</v>
      </c>
      <c r="S6607" s="3">
        <f t="shared" si="1141"/>
        <v>0</v>
      </c>
      <c r="T6607" s="3">
        <f>(0.5*(1-COS(RADIANS(90-$X$3)))*(D6607+E6607)*'PV model'!$B$4)</f>
        <v>0</v>
      </c>
      <c r="U6607" s="3">
        <f t="shared" si="1146"/>
        <v>0</v>
      </c>
      <c r="V6607" s="3">
        <f>('PV model'!$B$13*(U6607/1000)*(1-'PV model'!$B$14*((20+C6607)-25))*'PV model'!$B$10)/'PV model'!$B$12</f>
        <v>0</v>
      </c>
    </row>
    <row r="6608" spans="1:22" x14ac:dyDescent="0.2">
      <c r="A6608" s="10">
        <f t="shared" si="1138"/>
        <v>276</v>
      </c>
      <c r="B6608" s="10">
        <f t="shared" si="1147"/>
        <v>3</v>
      </c>
      <c r="C6608" s="23">
        <v>13.7</v>
      </c>
      <c r="D6608" s="24">
        <v>0</v>
      </c>
      <c r="E6608" s="24">
        <v>0</v>
      </c>
      <c r="F6608" s="48"/>
      <c r="G6608" s="48"/>
      <c r="H6608" s="1">
        <f t="shared" si="1148"/>
        <v>-5.0062803902294952</v>
      </c>
      <c r="I6608" s="1">
        <f t="shared" si="1142"/>
        <v>11.956457170501919</v>
      </c>
      <c r="J6608" s="4">
        <f>B6608+('PV model'!$B$3/15)+(I6608/60)</f>
        <v>2.9226076195083652</v>
      </c>
      <c r="K6608" s="2">
        <f t="shared" si="1143"/>
        <v>136.16088570737452</v>
      </c>
      <c r="L6608" s="2">
        <f>DEGREES(ASIN((((COS(RADIANS('PV model'!$B$2))*COS(RADIANS(H6608))*COS(RADIANS(K6608)))+(SIN(RADIANS('PV model'!$B$2))*SIN(RADIANS(H6608)))))))</f>
        <v>-28.613620404835885</v>
      </c>
      <c r="M6608" s="3">
        <f t="shared" si="1139"/>
        <v>0</v>
      </c>
      <c r="N6608" s="2">
        <f t="shared" si="1144"/>
        <v>51.81202287317636</v>
      </c>
      <c r="O6608" s="2">
        <f>IF('PV model'!$B$2&gt;0, 180-N6608,IF('PV model'!$B$2&lt;0,0-N6608,N6608))</f>
        <v>128.18797712682363</v>
      </c>
      <c r="P6608" s="2">
        <f>ABS(O6608-'PV model'!$B$5)</f>
        <v>76.812022873176375</v>
      </c>
      <c r="Q6608" s="3">
        <f t="shared" si="1140"/>
        <v>118.61362040483587</v>
      </c>
      <c r="R6608" s="3">
        <f t="shared" si="1145"/>
        <v>0</v>
      </c>
      <c r="S6608" s="3">
        <f t="shared" si="1141"/>
        <v>0</v>
      </c>
      <c r="T6608" s="3">
        <f>(0.5*(1-COS(RADIANS(90-$X$3)))*(D6608+E6608)*'PV model'!$B$4)</f>
        <v>0</v>
      </c>
      <c r="U6608" s="3">
        <f t="shared" si="1146"/>
        <v>0</v>
      </c>
      <c r="V6608" s="3">
        <f>('PV model'!$B$13*(U6608/1000)*(1-'PV model'!$B$14*((20+C6608)-25))*'PV model'!$B$10)/'PV model'!$B$12</f>
        <v>0</v>
      </c>
    </row>
    <row r="6609" spans="1:22" x14ac:dyDescent="0.2">
      <c r="A6609" s="10">
        <f t="shared" si="1138"/>
        <v>276</v>
      </c>
      <c r="B6609" s="10">
        <f t="shared" si="1147"/>
        <v>4</v>
      </c>
      <c r="C6609" s="23">
        <v>14.2</v>
      </c>
      <c r="D6609" s="24">
        <v>0</v>
      </c>
      <c r="E6609" s="24">
        <v>0</v>
      </c>
      <c r="F6609" s="48"/>
      <c r="G6609" s="48"/>
      <c r="H6609" s="1">
        <f t="shared" si="1148"/>
        <v>-5.0062803902294952</v>
      </c>
      <c r="I6609" s="1">
        <f t="shared" si="1142"/>
        <v>11.956457170501919</v>
      </c>
      <c r="J6609" s="4">
        <f>B6609+('PV model'!$B$3/15)+(I6609/60)</f>
        <v>3.9226076195083652</v>
      </c>
      <c r="K6609" s="2">
        <f t="shared" si="1143"/>
        <v>121.16088570737452</v>
      </c>
      <c r="L6609" s="2">
        <f>DEGREES(ASIN((((COS(RADIANS('PV model'!$B$2))*COS(RADIANS(H6609))*COS(RADIANS(K6609)))+(SIN(RADIANS('PV model'!$B$2))*SIN(RADIANS(H6609)))))))</f>
        <v>-21.338805548353324</v>
      </c>
      <c r="M6609" s="3">
        <f t="shared" si="1139"/>
        <v>0</v>
      </c>
      <c r="N6609" s="2">
        <f t="shared" si="1144"/>
        <v>66.233352776441265</v>
      </c>
      <c r="O6609" s="2">
        <f>IF('PV model'!$B$2&gt;0, 180-N6609,IF('PV model'!$B$2&lt;0,0-N6609,N6609))</f>
        <v>113.76664722355873</v>
      </c>
      <c r="P6609" s="2">
        <f>ABS(O6609-'PV model'!$B$5)</f>
        <v>91.233352776441265</v>
      </c>
      <c r="Q6609" s="3">
        <f t="shared" si="1140"/>
        <v>111.33880554835333</v>
      </c>
      <c r="R6609" s="3">
        <f t="shared" si="1145"/>
        <v>0</v>
      </c>
      <c r="S6609" s="3">
        <f t="shared" si="1141"/>
        <v>0</v>
      </c>
      <c r="T6609" s="3">
        <f>(0.5*(1-COS(RADIANS(90-$X$3)))*(D6609+E6609)*'PV model'!$B$4)</f>
        <v>0</v>
      </c>
      <c r="U6609" s="3">
        <f t="shared" si="1146"/>
        <v>0</v>
      </c>
      <c r="V6609" s="3">
        <f>('PV model'!$B$13*(U6609/1000)*(1-'PV model'!$B$14*((20+C6609)-25))*'PV model'!$B$10)/'PV model'!$B$12</f>
        <v>0</v>
      </c>
    </row>
    <row r="6610" spans="1:22" x14ac:dyDescent="0.2">
      <c r="A6610" s="10">
        <f t="shared" si="1138"/>
        <v>276</v>
      </c>
      <c r="B6610" s="10">
        <f t="shared" si="1147"/>
        <v>5</v>
      </c>
      <c r="C6610" s="23">
        <v>14.6</v>
      </c>
      <c r="D6610" s="24">
        <v>0</v>
      </c>
      <c r="E6610" s="24">
        <v>0</v>
      </c>
      <c r="F6610" s="48"/>
      <c r="G6610" s="48"/>
      <c r="H6610" s="1">
        <f t="shared" si="1148"/>
        <v>-5.0062803902294952</v>
      </c>
      <c r="I6610" s="1">
        <f t="shared" si="1142"/>
        <v>11.956457170501919</v>
      </c>
      <c r="J6610" s="4">
        <f>B6610+('PV model'!$B$3/15)+(I6610/60)</f>
        <v>4.9226076195083657</v>
      </c>
      <c r="K6610" s="2">
        <f t="shared" si="1143"/>
        <v>106.16088570737452</v>
      </c>
      <c r="L6610" s="2">
        <f>DEGREES(ASIN((((COS(RADIANS('PV model'!$B$2))*COS(RADIANS(H6610))*COS(RADIANS(K6610)))+(SIN(RADIANS('PV model'!$B$2))*SIN(RADIANS(H6610)))))))</f>
        <v>-13.236253724769684</v>
      </c>
      <c r="M6610" s="3">
        <f t="shared" si="1139"/>
        <v>0</v>
      </c>
      <c r="N6610" s="2">
        <f t="shared" si="1144"/>
        <v>79.399009428442639</v>
      </c>
      <c r="O6610" s="2">
        <f>IF('PV model'!$B$2&gt;0, 180-N6610,IF('PV model'!$B$2&lt;0,0-N6610,N6610))</f>
        <v>100.60099057155736</v>
      </c>
      <c r="P6610" s="2">
        <f>ABS(O6610-'PV model'!$B$5)</f>
        <v>104.39900942844264</v>
      </c>
      <c r="Q6610" s="3">
        <f t="shared" si="1140"/>
        <v>103.23625372476968</v>
      </c>
      <c r="R6610" s="3">
        <f t="shared" si="1145"/>
        <v>0</v>
      </c>
      <c r="S6610" s="3">
        <f t="shared" si="1141"/>
        <v>0</v>
      </c>
      <c r="T6610" s="3">
        <f>(0.5*(1-COS(RADIANS(90-$X$3)))*(D6610+E6610)*'PV model'!$B$4)</f>
        <v>0</v>
      </c>
      <c r="U6610" s="3">
        <f t="shared" si="1146"/>
        <v>0</v>
      </c>
      <c r="V6610" s="3">
        <f>('PV model'!$B$13*(U6610/1000)*(1-'PV model'!$B$14*((20+C6610)-25))*'PV model'!$B$10)/'PV model'!$B$12</f>
        <v>0</v>
      </c>
    </row>
    <row r="6611" spans="1:22" x14ac:dyDescent="0.2">
      <c r="A6611" s="10">
        <f t="shared" si="1138"/>
        <v>276</v>
      </c>
      <c r="B6611" s="10">
        <f t="shared" si="1147"/>
        <v>6</v>
      </c>
      <c r="C6611" s="23">
        <v>14.4</v>
      </c>
      <c r="D6611" s="24">
        <v>0</v>
      </c>
      <c r="E6611" s="24">
        <v>0</v>
      </c>
      <c r="F6611" s="48"/>
      <c r="G6611" s="48"/>
      <c r="H6611" s="1">
        <f t="shared" si="1148"/>
        <v>-5.0062803902294952</v>
      </c>
      <c r="I6611" s="1">
        <f t="shared" si="1142"/>
        <v>11.956457170501919</v>
      </c>
      <c r="J6611" s="4">
        <f>B6611+('PV model'!$B$3/15)+(I6611/60)</f>
        <v>5.9226076195083657</v>
      </c>
      <c r="K6611" s="2">
        <f t="shared" si="1143"/>
        <v>91.160885707374518</v>
      </c>
      <c r="L6611" s="2">
        <f>DEGREES(ASIN((((COS(RADIANS('PV model'!$B$2))*COS(RADIANS(H6611))*COS(RADIANS(K6611)))+(SIN(RADIANS('PV model'!$B$2))*SIN(RADIANS(H6611)))))))</f>
        <v>-4.781085336592855</v>
      </c>
      <c r="M6611" s="3">
        <f t="shared" si="1139"/>
        <v>0</v>
      </c>
      <c r="N6611" s="2">
        <f t="shared" si="1144"/>
        <v>88.114118259698699</v>
      </c>
      <c r="O6611" s="2">
        <f>IF('PV model'!$B$2&gt;0, 180-N6611,IF('PV model'!$B$2&lt;0,0-N6611,N6611))</f>
        <v>91.885881740301301</v>
      </c>
      <c r="P6611" s="2">
        <f>ABS(O6611-'PV model'!$B$5)</f>
        <v>113.1141182596987</v>
      </c>
      <c r="Q6611" s="3">
        <f t="shared" si="1140"/>
        <v>94.781085336592852</v>
      </c>
      <c r="R6611" s="3">
        <f t="shared" si="1145"/>
        <v>0</v>
      </c>
      <c r="S6611" s="3">
        <f t="shared" si="1141"/>
        <v>0</v>
      </c>
      <c r="T6611" s="3">
        <f>(0.5*(1-COS(RADIANS(90-$X$3)))*(D6611+E6611)*'PV model'!$B$4)</f>
        <v>0</v>
      </c>
      <c r="U6611" s="3">
        <f t="shared" si="1146"/>
        <v>0</v>
      </c>
      <c r="V6611" s="3">
        <f>('PV model'!$B$13*(U6611/1000)*(1-'PV model'!$B$14*((20+C6611)-25))*'PV model'!$B$10)/'PV model'!$B$12</f>
        <v>0</v>
      </c>
    </row>
    <row r="6612" spans="1:22" x14ac:dyDescent="0.2">
      <c r="A6612" s="10">
        <f t="shared" si="1138"/>
        <v>276</v>
      </c>
      <c r="B6612" s="10">
        <f t="shared" si="1147"/>
        <v>7</v>
      </c>
      <c r="C6612" s="23">
        <v>14.8</v>
      </c>
      <c r="D6612" s="24">
        <v>0</v>
      </c>
      <c r="E6612" s="24">
        <v>1.764</v>
      </c>
      <c r="F6612" s="48"/>
      <c r="G6612" s="48"/>
      <c r="H6612" s="1">
        <f t="shared" si="1148"/>
        <v>-5.0062803902294952</v>
      </c>
      <c r="I6612" s="1">
        <f t="shared" si="1142"/>
        <v>11.956457170501919</v>
      </c>
      <c r="J6612" s="4">
        <f>B6612+('PV model'!$B$3/15)+(I6612/60)</f>
        <v>6.9226076195083657</v>
      </c>
      <c r="K6612" s="2">
        <f t="shared" si="1143"/>
        <v>76.160885707374518</v>
      </c>
      <c r="L6612" s="2">
        <f>DEGREES(ASIN((((COS(RADIANS('PV model'!$B$2))*COS(RADIANS(H6612))*COS(RADIANS(K6612)))+(SIN(RADIANS('PV model'!$B$2))*SIN(RADIANS(H6612)))))))</f>
        <v>3.6147903245730997</v>
      </c>
      <c r="M6612" s="3">
        <f t="shared" si="1139"/>
        <v>3.6147903245730997</v>
      </c>
      <c r="N6612" s="2">
        <f t="shared" si="1144"/>
        <v>75.741718313298293</v>
      </c>
      <c r="O6612" s="2">
        <f>IF('PV model'!$B$2&gt;0, 180-N6612,IF('PV model'!$B$2&lt;0,0-N6612,N6612))</f>
        <v>104.25828168670171</v>
      </c>
      <c r="P6612" s="2">
        <f>ABS(O6612-'PV model'!$B$5)</f>
        <v>100.74171831329829</v>
      </c>
      <c r="Q6612" s="3">
        <f t="shared" si="1140"/>
        <v>86.385209675426907</v>
      </c>
      <c r="R6612" s="3">
        <f t="shared" si="1145"/>
        <v>0</v>
      </c>
      <c r="S6612" s="3">
        <f t="shared" si="1141"/>
        <v>1.764</v>
      </c>
      <c r="T6612" s="3">
        <f>(0.5*(1-COS(RADIANS(90-$X$3)))*(D6612+E6612)*'PV model'!$B$4)</f>
        <v>0</v>
      </c>
      <c r="U6612" s="3">
        <f t="shared" si="1146"/>
        <v>1.764</v>
      </c>
      <c r="V6612" s="3">
        <f>('PV model'!$B$13*(U6612/1000)*(1-'PV model'!$B$14*((20+C6612)-25))*'PV model'!$B$10)/'PV model'!$B$12</f>
        <v>0.16941732595199999</v>
      </c>
    </row>
    <row r="6613" spans="1:22" x14ac:dyDescent="0.2">
      <c r="A6613" s="10">
        <f t="shared" si="1138"/>
        <v>276</v>
      </c>
      <c r="B6613" s="10">
        <f t="shared" si="1147"/>
        <v>8</v>
      </c>
      <c r="C6613" s="23">
        <v>14.9</v>
      </c>
      <c r="D6613" s="24">
        <v>0</v>
      </c>
      <c r="E6613" s="24">
        <v>16.757999999999999</v>
      </c>
      <c r="F6613" s="48"/>
      <c r="G6613" s="48"/>
      <c r="H6613" s="1">
        <f t="shared" si="1148"/>
        <v>-5.0062803902294952</v>
      </c>
      <c r="I6613" s="1">
        <f t="shared" si="1142"/>
        <v>11.956457170501919</v>
      </c>
      <c r="J6613" s="4">
        <f>B6613+('PV model'!$B$3/15)+(I6613/60)</f>
        <v>7.9226076195083657</v>
      </c>
      <c r="K6613" s="2">
        <f t="shared" si="1143"/>
        <v>61.160885707374518</v>
      </c>
      <c r="L6613" s="2">
        <f>DEGREES(ASIN((((COS(RADIANS('PV model'!$B$2))*COS(RADIANS(H6613))*COS(RADIANS(K6613)))+(SIN(RADIANS('PV model'!$B$2))*SIN(RADIANS(H6613)))))))</f>
        <v>11.551432268477187</v>
      </c>
      <c r="M6613" s="3">
        <f t="shared" si="1139"/>
        <v>11.551432268477187</v>
      </c>
      <c r="N6613" s="2">
        <f t="shared" si="1144"/>
        <v>62.958341463539227</v>
      </c>
      <c r="O6613" s="2">
        <f>IF('PV model'!$B$2&gt;0, 180-N6613,IF('PV model'!$B$2&lt;0,0-N6613,N6613))</f>
        <v>117.04165853646077</v>
      </c>
      <c r="P6613" s="2">
        <f>ABS(O6613-'PV model'!$B$5)</f>
        <v>87.958341463539227</v>
      </c>
      <c r="Q6613" s="3">
        <f t="shared" si="1140"/>
        <v>78.4485677315228</v>
      </c>
      <c r="R6613" s="3">
        <f t="shared" si="1145"/>
        <v>0</v>
      </c>
      <c r="S6613" s="3">
        <f t="shared" si="1141"/>
        <v>16.757999999999999</v>
      </c>
      <c r="T6613" s="3">
        <f>(0.5*(1-COS(RADIANS(90-$X$3)))*(D6613+E6613)*'PV model'!$B$4)</f>
        <v>0</v>
      </c>
      <c r="U6613" s="3">
        <f t="shared" si="1146"/>
        <v>16.757999999999999</v>
      </c>
      <c r="V6613" s="3">
        <f>('PV model'!$B$13*(U6613/1000)*(1-'PV model'!$B$14*((20+C6613)-25))*'PV model'!$B$10)/'PV model'!$B$12</f>
        <v>1.6087945446719998</v>
      </c>
    </row>
    <row r="6614" spans="1:22" x14ac:dyDescent="0.2">
      <c r="A6614" s="10">
        <f t="shared" si="1138"/>
        <v>276</v>
      </c>
      <c r="B6614" s="10">
        <f t="shared" si="1147"/>
        <v>9</v>
      </c>
      <c r="C6614" s="23">
        <v>11.8</v>
      </c>
      <c r="D6614" s="24">
        <v>0</v>
      </c>
      <c r="E6614" s="24">
        <v>46.746000000000002</v>
      </c>
      <c r="F6614" s="48"/>
      <c r="G6614" s="48"/>
      <c r="H6614" s="1">
        <f t="shared" si="1148"/>
        <v>-5.0062803902294952</v>
      </c>
      <c r="I6614" s="1">
        <f t="shared" si="1142"/>
        <v>11.956457170501919</v>
      </c>
      <c r="J6614" s="4">
        <f>B6614+('PV model'!$B$3/15)+(I6614/60)</f>
        <v>8.9226076195083639</v>
      </c>
      <c r="K6614" s="2">
        <f t="shared" si="1143"/>
        <v>46.16088570737454</v>
      </c>
      <c r="L6614" s="2">
        <f>DEGREES(ASIN((((COS(RADIANS('PV model'!$B$2))*COS(RADIANS(H6614))*COS(RADIANS(K6614)))+(SIN(RADIANS('PV model'!$B$2))*SIN(RADIANS(H6614)))))))</f>
        <v>18.596369900547302</v>
      </c>
      <c r="M6614" s="3">
        <f t="shared" si="1139"/>
        <v>18.596369900547302</v>
      </c>
      <c r="N6614" s="2">
        <f t="shared" si="1144"/>
        <v>49.29859525544547</v>
      </c>
      <c r="O6614" s="2">
        <f>IF('PV model'!$B$2&gt;0, 180-N6614,IF('PV model'!$B$2&lt;0,0-N6614,N6614))</f>
        <v>130.70140474455454</v>
      </c>
      <c r="P6614" s="2">
        <f>ABS(O6614-'PV model'!$B$5)</f>
        <v>74.298595255445463</v>
      </c>
      <c r="Q6614" s="3">
        <f t="shared" si="1140"/>
        <v>71.403630099452698</v>
      </c>
      <c r="R6614" s="3">
        <f t="shared" si="1145"/>
        <v>0</v>
      </c>
      <c r="S6614" s="3">
        <f t="shared" si="1141"/>
        <v>46.746000000000002</v>
      </c>
      <c r="T6614" s="3">
        <f>(0.5*(1-COS(RADIANS(90-$X$3)))*(D6614+E6614)*'PV model'!$B$4)</f>
        <v>0</v>
      </c>
      <c r="U6614" s="3">
        <f t="shared" si="1146"/>
        <v>46.746000000000002</v>
      </c>
      <c r="V6614" s="3">
        <f>('PV model'!$B$13*(U6614/1000)*(1-'PV model'!$B$14*((20+C6614)-25))*'PV model'!$B$10)/'PV model'!$B$12</f>
        <v>4.5456318996480007</v>
      </c>
    </row>
    <row r="6615" spans="1:22" x14ac:dyDescent="0.2">
      <c r="A6615" s="10">
        <f t="shared" si="1138"/>
        <v>276</v>
      </c>
      <c r="B6615" s="10">
        <f t="shared" si="1147"/>
        <v>10</v>
      </c>
      <c r="C6615" s="23">
        <v>13.4</v>
      </c>
      <c r="D6615" s="24">
        <v>169.48994999999999</v>
      </c>
      <c r="E6615" s="24">
        <v>145.53</v>
      </c>
      <c r="F6615" s="48"/>
      <c r="G6615" s="48"/>
      <c r="H6615" s="1">
        <f t="shared" si="1148"/>
        <v>-5.0062803902294952</v>
      </c>
      <c r="I6615" s="1">
        <f t="shared" si="1142"/>
        <v>11.956457170501919</v>
      </c>
      <c r="J6615" s="4">
        <f>B6615+('PV model'!$B$3/15)+(I6615/60)</f>
        <v>9.9226076195083639</v>
      </c>
      <c r="K6615" s="2">
        <f t="shared" si="1143"/>
        <v>31.16088570737454</v>
      </c>
      <c r="L6615" s="2">
        <f>DEGREES(ASIN((((COS(RADIANS('PV model'!$B$2))*COS(RADIANS(H6615))*COS(RADIANS(K6615)))+(SIN(RADIANS('PV model'!$B$2))*SIN(RADIANS(H6615)))))))</f>
        <v>24.262485118325355</v>
      </c>
      <c r="M6615" s="3">
        <f t="shared" si="1139"/>
        <v>24.262485118325355</v>
      </c>
      <c r="N6615" s="2">
        <f t="shared" si="1144"/>
        <v>34.430784028301488</v>
      </c>
      <c r="O6615" s="2">
        <f>IF('PV model'!$B$2&gt;0, 180-N6615,IF('PV model'!$B$2&lt;0,0-N6615,N6615))</f>
        <v>145.5692159716985</v>
      </c>
      <c r="P6615" s="2">
        <f>ABS(O6615-'PV model'!$B$5)</f>
        <v>59.430784028301503</v>
      </c>
      <c r="Q6615" s="3">
        <f t="shared" si="1140"/>
        <v>65.737514881674642</v>
      </c>
      <c r="R6615" s="3">
        <f t="shared" si="1145"/>
        <v>169.48995000000002</v>
      </c>
      <c r="S6615" s="3">
        <f t="shared" si="1141"/>
        <v>182.44855397033527</v>
      </c>
      <c r="T6615" s="3">
        <f>(0.5*(1-COS(RADIANS(90-$X$3)))*(D6615+E6615)*'PV model'!$B$4)</f>
        <v>0</v>
      </c>
      <c r="U6615" s="3">
        <f t="shared" si="1146"/>
        <v>351.93850397033532</v>
      </c>
      <c r="V6615" s="3">
        <f>('PV model'!$B$13*(U6615/1000)*(1-'PV model'!$B$14*((20+C6615)-25))*'PV model'!$B$10)/'PV model'!$B$12</f>
        <v>33.997732488883734</v>
      </c>
    </row>
    <row r="6616" spans="1:22" x14ac:dyDescent="0.2">
      <c r="A6616" s="10">
        <f t="shared" si="1138"/>
        <v>276</v>
      </c>
      <c r="B6616" s="10">
        <f t="shared" si="1147"/>
        <v>11</v>
      </c>
      <c r="C6616" s="23">
        <v>14</v>
      </c>
      <c r="D6616" s="24">
        <v>180.71445</v>
      </c>
      <c r="E6616" s="24">
        <v>192.27600000000001</v>
      </c>
      <c r="F6616" s="48"/>
      <c r="G6616" s="48"/>
      <c r="H6616" s="1">
        <f t="shared" si="1148"/>
        <v>-5.0062803902294952</v>
      </c>
      <c r="I6616" s="1">
        <f t="shared" si="1142"/>
        <v>11.956457170501919</v>
      </c>
      <c r="J6616" s="4">
        <f>B6616+('PV model'!$B$3/15)+(I6616/60)</f>
        <v>10.922607619508364</v>
      </c>
      <c r="K6616" s="2">
        <f t="shared" si="1143"/>
        <v>16.16088570737454</v>
      </c>
      <c r="L6616" s="2">
        <f>DEGREES(ASIN((((COS(RADIANS('PV model'!$B$2))*COS(RADIANS(H6616))*COS(RADIANS(K6616)))+(SIN(RADIANS('PV model'!$B$2))*SIN(RADIANS(H6616)))))))</f>
        <v>28.036333886566876</v>
      </c>
      <c r="M6616" s="3">
        <f t="shared" si="1139"/>
        <v>28.036333886566876</v>
      </c>
      <c r="N6616" s="2">
        <f t="shared" si="1144"/>
        <v>18.308773306264385</v>
      </c>
      <c r="O6616" s="2">
        <f>IF('PV model'!$B$2&gt;0, 180-N6616,IF('PV model'!$B$2&lt;0,0-N6616,N6616))</f>
        <v>161.69122669373562</v>
      </c>
      <c r="P6616" s="2">
        <f>ABS(O6616-'PV model'!$B$5)</f>
        <v>43.308773306264385</v>
      </c>
      <c r="Q6616" s="3">
        <f t="shared" si="1140"/>
        <v>61.963666113433128</v>
      </c>
      <c r="R6616" s="3">
        <f t="shared" si="1145"/>
        <v>180.71445</v>
      </c>
      <c r="S6616" s="3">
        <f t="shared" si="1141"/>
        <v>241.46587307997905</v>
      </c>
      <c r="T6616" s="3">
        <f>(0.5*(1-COS(RADIANS(90-$X$3)))*(D6616+E6616)*'PV model'!$B$4)</f>
        <v>0</v>
      </c>
      <c r="U6616" s="3">
        <f t="shared" si="1146"/>
        <v>422.18032307997908</v>
      </c>
      <c r="V6616" s="3">
        <f>('PV model'!$B$13*(U6616/1000)*(1-'PV model'!$B$14*((20+C6616)-25))*'PV model'!$B$10)/'PV model'!$B$12</f>
        <v>40.681903871652018</v>
      </c>
    </row>
    <row r="6617" spans="1:22" x14ac:dyDescent="0.2">
      <c r="A6617" s="10">
        <f t="shared" si="1138"/>
        <v>276</v>
      </c>
      <c r="B6617" s="10">
        <f t="shared" si="1147"/>
        <v>12</v>
      </c>
      <c r="C6617" s="23">
        <v>14.6</v>
      </c>
      <c r="D6617" s="24">
        <v>436.63305000000003</v>
      </c>
      <c r="E6617" s="24">
        <v>168.46200000000002</v>
      </c>
      <c r="F6617" s="48"/>
      <c r="G6617" s="48"/>
      <c r="H6617" s="1">
        <f t="shared" si="1148"/>
        <v>-5.0062803902294952</v>
      </c>
      <c r="I6617" s="1">
        <f t="shared" si="1142"/>
        <v>11.956457170501919</v>
      </c>
      <c r="J6617" s="4">
        <f>B6617+('PV model'!$B$3/15)+(I6617/60)</f>
        <v>11.922607619508364</v>
      </c>
      <c r="K6617" s="2">
        <f t="shared" si="1143"/>
        <v>1.1608857073745416</v>
      </c>
      <c r="L6617" s="2">
        <f>DEGREES(ASIN((((COS(RADIANS('PV model'!$B$2))*COS(RADIANS(H6617))*COS(RADIANS(K6617)))+(SIN(RADIANS('PV model'!$B$2))*SIN(RADIANS(H6617)))))))</f>
        <v>29.486096371703805</v>
      </c>
      <c r="M6617" s="3">
        <f t="shared" si="1139"/>
        <v>29.486096371703805</v>
      </c>
      <c r="N6617" s="2">
        <f t="shared" si="1144"/>
        <v>1.3285635784881191</v>
      </c>
      <c r="O6617" s="2">
        <f>IF('PV model'!$B$2&gt;0, 180-N6617,IF('PV model'!$B$2&lt;0,0-N6617,N6617))</f>
        <v>178.67143642151188</v>
      </c>
      <c r="P6617" s="2">
        <f>ABS(O6617-'PV model'!$B$5)</f>
        <v>26.328563578488115</v>
      </c>
      <c r="Q6617" s="3">
        <f t="shared" si="1140"/>
        <v>60.513903628296198</v>
      </c>
      <c r="R6617" s="3">
        <f t="shared" si="1145"/>
        <v>436.63305000000003</v>
      </c>
      <c r="S6617" s="3">
        <f t="shared" si="1141"/>
        <v>224.81711344627249</v>
      </c>
      <c r="T6617" s="3">
        <f>(0.5*(1-COS(RADIANS(90-$X$3)))*(D6617+E6617)*'PV model'!$B$4)</f>
        <v>0</v>
      </c>
      <c r="U6617" s="3">
        <f t="shared" si="1146"/>
        <v>661.45016344627254</v>
      </c>
      <c r="V6617" s="3">
        <f>('PV model'!$B$13*(U6617/1000)*(1-'PV model'!$B$14*((20+C6617)-25))*'PV model'!$B$10)/'PV model'!$B$12</f>
        <v>63.579605697906771</v>
      </c>
    </row>
    <row r="6618" spans="1:22" x14ac:dyDescent="0.2">
      <c r="A6618" s="10">
        <f t="shared" si="1138"/>
        <v>276</v>
      </c>
      <c r="B6618" s="10">
        <f t="shared" si="1147"/>
        <v>13</v>
      </c>
      <c r="C6618" s="23">
        <v>14.9</v>
      </c>
      <c r="D6618" s="24">
        <v>418.67385000000002</v>
      </c>
      <c r="E6618" s="24">
        <v>180.81</v>
      </c>
      <c r="F6618" s="48"/>
      <c r="G6618" s="48"/>
      <c r="H6618" s="1">
        <f t="shared" si="1148"/>
        <v>-5.0062803902294952</v>
      </c>
      <c r="I6618" s="1">
        <f t="shared" si="1142"/>
        <v>11.956457170501919</v>
      </c>
      <c r="J6618" s="4">
        <f>B6618+('PV model'!$B$3/15)+(I6618/60)</f>
        <v>12.922607619508364</v>
      </c>
      <c r="K6618" s="2">
        <f t="shared" si="1143"/>
        <v>-13.839114292625458</v>
      </c>
      <c r="L6618" s="2">
        <f>DEGREES(ASIN((((COS(RADIANS('PV model'!$B$2))*COS(RADIANS(H6618))*COS(RADIANS(K6618)))+(SIN(RADIANS('PV model'!$B$2))*SIN(RADIANS(H6618)))))))</f>
        <v>28.421143824599479</v>
      </c>
      <c r="M6618" s="3">
        <f t="shared" si="1139"/>
        <v>28.421143824599479</v>
      </c>
      <c r="N6618" s="2">
        <f t="shared" si="1144"/>
        <v>-15.720173117691397</v>
      </c>
      <c r="O6618" s="2">
        <f>IF('PV model'!$B$2&gt;0, 180-N6618,IF('PV model'!$B$2&lt;0,0-N6618,N6618))</f>
        <v>195.72017311769139</v>
      </c>
      <c r="P6618" s="2">
        <f>ABS(O6618-'PV model'!$B$5)</f>
        <v>9.2798268823086119</v>
      </c>
      <c r="Q6618" s="3">
        <f t="shared" si="1140"/>
        <v>61.578856175400524</v>
      </c>
      <c r="R6618" s="3">
        <f t="shared" si="1145"/>
        <v>418.67385000000002</v>
      </c>
      <c r="S6618" s="3">
        <f t="shared" si="1141"/>
        <v>239.26270164107646</v>
      </c>
      <c r="T6618" s="3">
        <f>(0.5*(1-COS(RADIANS(90-$X$3)))*(D6618+E6618)*'PV model'!$B$4)</f>
        <v>0</v>
      </c>
      <c r="U6618" s="3">
        <f t="shared" si="1146"/>
        <v>657.93655164107645</v>
      </c>
      <c r="V6618" s="3">
        <f>('PV model'!$B$13*(U6618/1000)*(1-'PV model'!$B$14*((20+C6618)-25))*'PV model'!$B$10)/'PV model'!$B$12</f>
        <v>63.16295112904114</v>
      </c>
    </row>
    <row r="6619" spans="1:22" x14ac:dyDescent="0.2">
      <c r="A6619" s="10">
        <f t="shared" si="1138"/>
        <v>276</v>
      </c>
      <c r="B6619" s="10">
        <f t="shared" si="1147"/>
        <v>14</v>
      </c>
      <c r="C6619" s="23">
        <v>15.6</v>
      </c>
      <c r="D6619" s="24">
        <v>83.061300000000003</v>
      </c>
      <c r="E6619" s="24">
        <v>174.636</v>
      </c>
      <c r="F6619" s="48"/>
      <c r="G6619" s="48"/>
      <c r="H6619" s="1">
        <f t="shared" si="1148"/>
        <v>-5.0062803902294952</v>
      </c>
      <c r="I6619" s="1">
        <f t="shared" si="1142"/>
        <v>11.956457170501919</v>
      </c>
      <c r="J6619" s="4">
        <f>B6619+('PV model'!$B$3/15)+(I6619/60)</f>
        <v>13.922607619508364</v>
      </c>
      <c r="K6619" s="2">
        <f t="shared" si="1143"/>
        <v>-28.83911429262546</v>
      </c>
      <c r="L6619" s="2">
        <f>DEGREES(ASIN((((COS(RADIANS('PV model'!$B$2))*COS(RADIANS(H6619))*COS(RADIANS(K6619)))+(SIN(RADIANS('PV model'!$B$2))*SIN(RADIANS(H6619)))))))</f>
        <v>24.982983415087904</v>
      </c>
      <c r="M6619" s="3">
        <f t="shared" si="1139"/>
        <v>24.982983415087904</v>
      </c>
      <c r="N6619" s="2">
        <f t="shared" si="1144"/>
        <v>-32.013062625510543</v>
      </c>
      <c r="O6619" s="2">
        <f>IF('PV model'!$B$2&gt;0, 180-N6619,IF('PV model'!$B$2&lt;0,0-N6619,N6619))</f>
        <v>212.01306262551054</v>
      </c>
      <c r="P6619" s="2">
        <f>ABS(O6619-'PV model'!$B$5)</f>
        <v>7.0130626255105426</v>
      </c>
      <c r="Q6619" s="3">
        <f t="shared" si="1140"/>
        <v>65.017016584912099</v>
      </c>
      <c r="R6619" s="3">
        <f t="shared" si="1145"/>
        <v>83.061299999999989</v>
      </c>
      <c r="S6619" s="3">
        <f t="shared" si="1141"/>
        <v>205.0744131827953</v>
      </c>
      <c r="T6619" s="3">
        <f>(0.5*(1-COS(RADIANS(90-$X$3)))*(D6619+E6619)*'PV model'!$B$4)</f>
        <v>0</v>
      </c>
      <c r="U6619" s="3">
        <f t="shared" si="1146"/>
        <v>288.13571318279526</v>
      </c>
      <c r="V6619" s="3">
        <f>('PV model'!$B$13*(U6619/1000)*(1-'PV model'!$B$14*((20+C6619)-25))*'PV model'!$B$10)/'PV model'!$B$12</f>
        <v>27.580839144026719</v>
      </c>
    </row>
    <row r="6620" spans="1:22" x14ac:dyDescent="0.2">
      <c r="A6620" s="10">
        <f t="shared" si="1138"/>
        <v>276</v>
      </c>
      <c r="B6620" s="10">
        <f t="shared" si="1147"/>
        <v>15</v>
      </c>
      <c r="C6620" s="23">
        <v>15.3</v>
      </c>
      <c r="D6620" s="24">
        <v>331.12275</v>
      </c>
      <c r="E6620" s="24">
        <v>150.822</v>
      </c>
      <c r="F6620" s="48"/>
      <c r="G6620" s="48"/>
      <c r="H6620" s="1">
        <f t="shared" si="1148"/>
        <v>-5.0062803902294952</v>
      </c>
      <c r="I6620" s="1">
        <f t="shared" si="1142"/>
        <v>11.956457170501919</v>
      </c>
      <c r="J6620" s="4">
        <f>B6620+('PV model'!$B$3/15)+(I6620/60)</f>
        <v>14.922607619508364</v>
      </c>
      <c r="K6620" s="2">
        <f t="shared" si="1143"/>
        <v>-43.83911429262546</v>
      </c>
      <c r="L6620" s="2">
        <f>DEGREES(ASIN((((COS(RADIANS('PV model'!$B$2))*COS(RADIANS(H6620))*COS(RADIANS(K6620)))+(SIN(RADIANS('PV model'!$B$2))*SIN(RADIANS(H6620)))))))</f>
        <v>19.576546361301666</v>
      </c>
      <c r="M6620" s="3">
        <f t="shared" si="1139"/>
        <v>19.576546361301666</v>
      </c>
      <c r="N6620" s="2">
        <f t="shared" si="1144"/>
        <v>-47.081725663505495</v>
      </c>
      <c r="O6620" s="2">
        <f>IF('PV model'!$B$2&gt;0, 180-N6620,IF('PV model'!$B$2&lt;0,0-N6620,N6620))</f>
        <v>227.08172566350549</v>
      </c>
      <c r="P6620" s="2">
        <f>ABS(O6620-'PV model'!$B$5)</f>
        <v>22.081725663505495</v>
      </c>
      <c r="Q6620" s="3">
        <f t="shared" si="1140"/>
        <v>70.423453638698334</v>
      </c>
      <c r="R6620" s="3">
        <f t="shared" si="1145"/>
        <v>331.12275000000011</v>
      </c>
      <c r="S6620" s="3">
        <f t="shared" si="1141"/>
        <v>189.68569586203779</v>
      </c>
      <c r="T6620" s="3">
        <f>(0.5*(1-COS(RADIANS(90-$X$3)))*(D6620+E6620)*'PV model'!$B$4)</f>
        <v>0</v>
      </c>
      <c r="U6620" s="3">
        <f t="shared" si="1146"/>
        <v>520.80844586203784</v>
      </c>
      <c r="V6620" s="3">
        <f>('PV model'!$B$13*(U6620/1000)*(1-'PV model'!$B$14*((20+C6620)-25))*'PV model'!$B$10)/'PV model'!$B$12</f>
        <v>49.915139743736489</v>
      </c>
    </row>
    <row r="6621" spans="1:22" x14ac:dyDescent="0.2">
      <c r="A6621" s="10">
        <f t="shared" si="1138"/>
        <v>276</v>
      </c>
      <c r="B6621" s="10">
        <f t="shared" si="1147"/>
        <v>16</v>
      </c>
      <c r="C6621" s="23">
        <v>14.6</v>
      </c>
      <c r="D6621" s="24">
        <v>31.428599999999999</v>
      </c>
      <c r="E6621" s="24">
        <v>103.194</v>
      </c>
      <c r="F6621" s="48"/>
      <c r="G6621" s="48"/>
      <c r="H6621" s="1">
        <f t="shared" si="1148"/>
        <v>-5.0062803902294952</v>
      </c>
      <c r="I6621" s="1">
        <f t="shared" si="1142"/>
        <v>11.956457170501919</v>
      </c>
      <c r="J6621" s="4">
        <f>B6621+('PV model'!$B$3/15)+(I6621/60)</f>
        <v>15.922607619508364</v>
      </c>
      <c r="K6621" s="2">
        <f t="shared" si="1143"/>
        <v>-58.83911429262546</v>
      </c>
      <c r="L6621" s="2">
        <f>DEGREES(ASIN((((COS(RADIANS('PV model'!$B$2))*COS(RADIANS(H6621))*COS(RADIANS(K6621)))+(SIN(RADIANS('PV model'!$B$2))*SIN(RADIANS(H6621)))))))</f>
        <v>12.711824364285675</v>
      </c>
      <c r="M6621" s="3">
        <f t="shared" si="1139"/>
        <v>12.711824364285675</v>
      </c>
      <c r="N6621" s="2">
        <f t="shared" si="1144"/>
        <v>-60.91182984549522</v>
      </c>
      <c r="O6621" s="2">
        <f>IF('PV model'!$B$2&gt;0, 180-N6621,IF('PV model'!$B$2&lt;0,0-N6621,N6621))</f>
        <v>240.91182984549522</v>
      </c>
      <c r="P6621" s="2">
        <f>ABS(O6621-'PV model'!$B$5)</f>
        <v>35.91182984549522</v>
      </c>
      <c r="Q6621" s="3">
        <f t="shared" si="1140"/>
        <v>77.288175635714325</v>
      </c>
      <c r="R6621" s="3">
        <f t="shared" si="1145"/>
        <v>31.428600000000017</v>
      </c>
      <c r="S6621" s="3">
        <f t="shared" si="1141"/>
        <v>112.76967044564215</v>
      </c>
      <c r="T6621" s="3">
        <f>(0.5*(1-COS(RADIANS(90-$X$3)))*(D6621+E6621)*'PV model'!$B$4)</f>
        <v>0</v>
      </c>
      <c r="U6621" s="3">
        <f t="shared" si="1146"/>
        <v>144.19827044564215</v>
      </c>
      <c r="V6621" s="3">
        <f>('PV model'!$B$13*(U6621/1000)*(1-'PV model'!$B$14*((20+C6621)-25))*'PV model'!$B$10)/'PV model'!$B$12</f>
        <v>13.860559243778527</v>
      </c>
    </row>
    <row r="6622" spans="1:22" x14ac:dyDescent="0.2">
      <c r="A6622" s="10">
        <f t="shared" si="1138"/>
        <v>276</v>
      </c>
      <c r="B6622" s="10">
        <f t="shared" si="1147"/>
        <v>17</v>
      </c>
      <c r="C6622" s="23">
        <v>13.8</v>
      </c>
      <c r="D6622" s="24">
        <v>40.408200000000001</v>
      </c>
      <c r="E6622" s="24">
        <v>61.739999999999995</v>
      </c>
      <c r="F6622" s="48"/>
      <c r="G6622" s="48"/>
      <c r="H6622" s="1">
        <f t="shared" si="1148"/>
        <v>-5.0062803902294952</v>
      </c>
      <c r="I6622" s="1">
        <f t="shared" si="1142"/>
        <v>11.956457170501919</v>
      </c>
      <c r="J6622" s="4">
        <f>B6622+('PV model'!$B$3/15)+(I6622/60)</f>
        <v>16.922607619508366</v>
      </c>
      <c r="K6622" s="2">
        <f t="shared" si="1143"/>
        <v>-73.839114292625482</v>
      </c>
      <c r="L6622" s="2">
        <f>DEGREES(ASIN((((COS(RADIANS('PV model'!$B$2))*COS(RADIANS(H6622))*COS(RADIANS(K6622)))+(SIN(RADIANS('PV model'!$B$2))*SIN(RADIANS(H6622)))))))</f>
        <v>4.8836275511564242</v>
      </c>
      <c r="M6622" s="3">
        <f t="shared" si="1139"/>
        <v>4.8836275511564242</v>
      </c>
      <c r="N6622" s="2">
        <f t="shared" si="1144"/>
        <v>-73.802537903301499</v>
      </c>
      <c r="O6622" s="2">
        <f>IF('PV model'!$B$2&gt;0, 180-N6622,IF('PV model'!$B$2&lt;0,0-N6622,N6622))</f>
        <v>253.8025379033015</v>
      </c>
      <c r="P6622" s="2">
        <f>ABS(O6622-'PV model'!$B$5)</f>
        <v>48.802537903301499</v>
      </c>
      <c r="Q6622" s="3">
        <f t="shared" si="1140"/>
        <v>85.116372448843563</v>
      </c>
      <c r="R6622" s="3">
        <f t="shared" si="1145"/>
        <v>40.408200000000072</v>
      </c>
      <c r="S6622" s="3">
        <f t="shared" si="1141"/>
        <v>68.979465585826034</v>
      </c>
      <c r="T6622" s="3">
        <f>(0.5*(1-COS(RADIANS(90-$X$3)))*(D6622+E6622)*'PV model'!$B$4)</f>
        <v>0</v>
      </c>
      <c r="U6622" s="3">
        <f t="shared" si="1146"/>
        <v>109.38766558582611</v>
      </c>
      <c r="V6622" s="3">
        <f>('PV model'!$B$13*(U6622/1000)*(1-'PV model'!$B$14*((20+C6622)-25))*'PV model'!$B$10)/'PV model'!$B$12</f>
        <v>10.549500486930215</v>
      </c>
    </row>
    <row r="6623" spans="1:22" x14ac:dyDescent="0.2">
      <c r="A6623" s="10">
        <f t="shared" si="1138"/>
        <v>276</v>
      </c>
      <c r="B6623" s="10">
        <f t="shared" si="1147"/>
        <v>18</v>
      </c>
      <c r="C6623" s="23">
        <v>13.1</v>
      </c>
      <c r="D6623" s="24">
        <v>0</v>
      </c>
      <c r="E6623" s="24">
        <v>10.584000000000001</v>
      </c>
      <c r="F6623" s="48"/>
      <c r="G6623" s="48"/>
      <c r="H6623" s="1">
        <f t="shared" si="1148"/>
        <v>-5.0062803902294952</v>
      </c>
      <c r="I6623" s="1">
        <f t="shared" si="1142"/>
        <v>11.956457170501919</v>
      </c>
      <c r="J6623" s="4">
        <f>B6623+('PV model'!$B$3/15)+(I6623/60)</f>
        <v>17.922607619508366</v>
      </c>
      <c r="K6623" s="2">
        <f t="shared" si="1143"/>
        <v>-88.839114292625482</v>
      </c>
      <c r="L6623" s="2">
        <f>DEGREES(ASIN((((COS(RADIANS('PV model'!$B$2))*COS(RADIANS(H6623))*COS(RADIANS(K6623)))+(SIN(RADIANS('PV model'!$B$2))*SIN(RADIANS(H6623)))))))</f>
        <v>-3.4676959288918052</v>
      </c>
      <c r="M6623" s="3">
        <f t="shared" si="1139"/>
        <v>0</v>
      </c>
      <c r="N6623" s="2">
        <f t="shared" si="1144"/>
        <v>-86.205300539327069</v>
      </c>
      <c r="O6623" s="2">
        <f>IF('PV model'!$B$2&gt;0, 180-N6623,IF('PV model'!$B$2&lt;0,0-N6623,N6623))</f>
        <v>266.20530053932708</v>
      </c>
      <c r="P6623" s="2">
        <f>ABS(O6623-'PV model'!$B$5)</f>
        <v>61.205300539327084</v>
      </c>
      <c r="Q6623" s="3">
        <f t="shared" si="1140"/>
        <v>93.4676959288918</v>
      </c>
      <c r="R6623" s="3">
        <f t="shared" si="1145"/>
        <v>0</v>
      </c>
      <c r="S6623" s="3">
        <f t="shared" si="1141"/>
        <v>10.584000000000001</v>
      </c>
      <c r="T6623" s="3">
        <f>(0.5*(1-COS(RADIANS(90-$X$3)))*(D6623+E6623)*'PV model'!$B$4)</f>
        <v>0</v>
      </c>
      <c r="U6623" s="3">
        <f t="shared" si="1146"/>
        <v>10.584000000000001</v>
      </c>
      <c r="V6623" s="3">
        <f>('PV model'!$B$13*(U6623/1000)*(1-'PV model'!$B$14*((20+C6623)-25))*'PV model'!$B$10)/'PV model'!$B$12</f>
        <v>1.0236981968640002</v>
      </c>
    </row>
    <row r="6624" spans="1:22" x14ac:dyDescent="0.2">
      <c r="A6624" s="10">
        <f t="shared" si="1138"/>
        <v>276</v>
      </c>
      <c r="B6624" s="10">
        <f t="shared" si="1147"/>
        <v>19</v>
      </c>
      <c r="C6624" s="23">
        <v>12.4</v>
      </c>
      <c r="D6624" s="24">
        <v>0</v>
      </c>
      <c r="E6624" s="24">
        <v>0</v>
      </c>
      <c r="F6624" s="48"/>
      <c r="G6624" s="48"/>
      <c r="H6624" s="1">
        <f t="shared" si="1148"/>
        <v>-5.0062803902294952</v>
      </c>
      <c r="I6624" s="1">
        <f t="shared" si="1142"/>
        <v>11.956457170501919</v>
      </c>
      <c r="J6624" s="4">
        <f>B6624+('PV model'!$B$3/15)+(I6624/60)</f>
        <v>18.922607619508366</v>
      </c>
      <c r="K6624" s="2">
        <f t="shared" si="1143"/>
        <v>-103.83911429262548</v>
      </c>
      <c r="L6624" s="2">
        <f>DEGREES(ASIN((((COS(RADIANS('PV model'!$B$2))*COS(RADIANS(H6624))*COS(RADIANS(K6624)))+(SIN(RADIANS('PV model'!$B$2))*SIN(RADIANS(H6624)))))))</f>
        <v>-11.939738059237198</v>
      </c>
      <c r="M6624" s="3">
        <f t="shared" si="1139"/>
        <v>0</v>
      </c>
      <c r="N6624" s="2">
        <f t="shared" si="1144"/>
        <v>-81.361599232651699</v>
      </c>
      <c r="O6624" s="2">
        <f>IF('PV model'!$B$2&gt;0, 180-N6624,IF('PV model'!$B$2&lt;0,0-N6624,N6624))</f>
        <v>261.36159923265171</v>
      </c>
      <c r="P6624" s="2">
        <f>ABS(O6624-'PV model'!$B$5)</f>
        <v>56.361599232651713</v>
      </c>
      <c r="Q6624" s="3">
        <f t="shared" si="1140"/>
        <v>101.9397380592372</v>
      </c>
      <c r="R6624" s="3">
        <f t="shared" si="1145"/>
        <v>0</v>
      </c>
      <c r="S6624" s="3">
        <f t="shared" si="1141"/>
        <v>0</v>
      </c>
      <c r="T6624" s="3">
        <f>(0.5*(1-COS(RADIANS(90-$X$3)))*(D6624+E6624)*'PV model'!$B$4)</f>
        <v>0</v>
      </c>
      <c r="U6624" s="3">
        <f t="shared" si="1146"/>
        <v>0</v>
      </c>
      <c r="V6624" s="3">
        <f>('PV model'!$B$13*(U6624/1000)*(1-'PV model'!$B$14*((20+C6624)-25))*'PV model'!$B$10)/'PV model'!$B$12</f>
        <v>0</v>
      </c>
    </row>
    <row r="6625" spans="1:22" x14ac:dyDescent="0.2">
      <c r="A6625" s="10">
        <f t="shared" si="1138"/>
        <v>276</v>
      </c>
      <c r="B6625" s="10">
        <f t="shared" si="1147"/>
        <v>20</v>
      </c>
      <c r="C6625" s="23">
        <v>12.4</v>
      </c>
      <c r="D6625" s="24">
        <v>0</v>
      </c>
      <c r="E6625" s="24">
        <v>0</v>
      </c>
      <c r="F6625" s="48"/>
      <c r="G6625" s="48"/>
      <c r="H6625" s="1">
        <f t="shared" si="1148"/>
        <v>-5.0062803902294952</v>
      </c>
      <c r="I6625" s="1">
        <f t="shared" si="1142"/>
        <v>11.956457170501919</v>
      </c>
      <c r="J6625" s="4">
        <f>B6625+('PV model'!$B$3/15)+(I6625/60)</f>
        <v>19.922607619508366</v>
      </c>
      <c r="K6625" s="2">
        <f t="shared" si="1143"/>
        <v>-118.83911429262548</v>
      </c>
      <c r="L6625" s="2">
        <f>DEGREES(ASIN((((COS(RADIANS('PV model'!$B$2))*COS(RADIANS(H6625))*COS(RADIANS(K6625)))+(SIN(RADIANS('PV model'!$B$2))*SIN(RADIANS(H6625)))))))</f>
        <v>-20.125776136319153</v>
      </c>
      <c r="M6625" s="3">
        <f t="shared" si="1139"/>
        <v>0</v>
      </c>
      <c r="N6625" s="2">
        <f t="shared" si="1144"/>
        <v>-68.339071606987972</v>
      </c>
      <c r="O6625" s="2">
        <f>IF('PV model'!$B$2&gt;0, 180-N6625,IF('PV model'!$B$2&lt;0,0-N6625,N6625))</f>
        <v>248.33907160698797</v>
      </c>
      <c r="P6625" s="2">
        <f>ABS(O6625-'PV model'!$B$5)</f>
        <v>43.339071606987972</v>
      </c>
      <c r="Q6625" s="3">
        <f t="shared" si="1140"/>
        <v>110.12577613631916</v>
      </c>
      <c r="R6625" s="3">
        <f t="shared" si="1145"/>
        <v>0</v>
      </c>
      <c r="S6625" s="3">
        <f t="shared" si="1141"/>
        <v>0</v>
      </c>
      <c r="T6625" s="3">
        <f>(0.5*(1-COS(RADIANS(90-$X$3)))*(D6625+E6625)*'PV model'!$B$4)</f>
        <v>0</v>
      </c>
      <c r="U6625" s="3">
        <f t="shared" si="1146"/>
        <v>0</v>
      </c>
      <c r="V6625" s="3">
        <f>('PV model'!$B$13*(U6625/1000)*(1-'PV model'!$B$14*((20+C6625)-25))*'PV model'!$B$10)/'PV model'!$B$12</f>
        <v>0</v>
      </c>
    </row>
    <row r="6626" spans="1:22" x14ac:dyDescent="0.2">
      <c r="A6626" s="10">
        <f t="shared" si="1138"/>
        <v>276</v>
      </c>
      <c r="B6626" s="10">
        <f t="shared" si="1147"/>
        <v>21</v>
      </c>
      <c r="C6626" s="23">
        <v>12.4</v>
      </c>
      <c r="D6626" s="24">
        <v>0</v>
      </c>
      <c r="E6626" s="24">
        <v>0</v>
      </c>
      <c r="F6626" s="48"/>
      <c r="G6626" s="48"/>
      <c r="H6626" s="1">
        <f t="shared" si="1148"/>
        <v>-5.0062803902294952</v>
      </c>
      <c r="I6626" s="1">
        <f t="shared" si="1142"/>
        <v>11.956457170501919</v>
      </c>
      <c r="J6626" s="4">
        <f>B6626+('PV model'!$B$3/15)+(I6626/60)</f>
        <v>20.922607619508366</v>
      </c>
      <c r="K6626" s="2">
        <f t="shared" si="1143"/>
        <v>-133.83911429262548</v>
      </c>
      <c r="L6626" s="2">
        <f>DEGREES(ASIN((((COS(RADIANS('PV model'!$B$2))*COS(RADIANS(H6626))*COS(RADIANS(K6626)))+(SIN(RADIANS('PV model'!$B$2))*SIN(RADIANS(H6626)))))))</f>
        <v>-27.563662469635535</v>
      </c>
      <c r="M6626" s="3">
        <f t="shared" si="1139"/>
        <v>0</v>
      </c>
      <c r="N6626" s="2">
        <f t="shared" si="1144"/>
        <v>-54.148115043340624</v>
      </c>
      <c r="O6626" s="2">
        <f>IF('PV model'!$B$2&gt;0, 180-N6626,IF('PV model'!$B$2&lt;0,0-N6626,N6626))</f>
        <v>234.14811504334062</v>
      </c>
      <c r="P6626" s="2">
        <f>ABS(O6626-'PV model'!$B$5)</f>
        <v>29.148115043340624</v>
      </c>
      <c r="Q6626" s="3">
        <f t="shared" si="1140"/>
        <v>117.56366246963553</v>
      </c>
      <c r="R6626" s="3">
        <f t="shared" si="1145"/>
        <v>0</v>
      </c>
      <c r="S6626" s="3">
        <f t="shared" si="1141"/>
        <v>0</v>
      </c>
      <c r="T6626" s="3">
        <f>(0.5*(1-COS(RADIANS(90-$X$3)))*(D6626+E6626)*'PV model'!$B$4)</f>
        <v>0</v>
      </c>
      <c r="U6626" s="3">
        <f t="shared" si="1146"/>
        <v>0</v>
      </c>
      <c r="V6626" s="3">
        <f>('PV model'!$B$13*(U6626/1000)*(1-'PV model'!$B$14*((20+C6626)-25))*'PV model'!$B$10)/'PV model'!$B$12</f>
        <v>0</v>
      </c>
    </row>
    <row r="6627" spans="1:22" x14ac:dyDescent="0.2">
      <c r="A6627" s="10">
        <f t="shared" si="1138"/>
        <v>276</v>
      </c>
      <c r="B6627" s="10">
        <f t="shared" si="1147"/>
        <v>22</v>
      </c>
      <c r="C6627" s="23">
        <v>13.1</v>
      </c>
      <c r="D6627" s="24">
        <v>0</v>
      </c>
      <c r="E6627" s="24">
        <v>0</v>
      </c>
      <c r="F6627" s="48"/>
      <c r="G6627" s="48"/>
      <c r="H6627" s="1">
        <f t="shared" si="1148"/>
        <v>-5.0062803902294952</v>
      </c>
      <c r="I6627" s="1">
        <f t="shared" si="1142"/>
        <v>11.956457170501919</v>
      </c>
      <c r="J6627" s="4">
        <f>B6627+('PV model'!$B$3/15)+(I6627/60)</f>
        <v>21.922607619508366</v>
      </c>
      <c r="K6627" s="2">
        <f t="shared" si="1143"/>
        <v>-148.83911429262548</v>
      </c>
      <c r="L6627" s="2">
        <f>DEGREES(ASIN((((COS(RADIANS('PV model'!$B$2))*COS(RADIANS(H6627))*COS(RADIANS(K6627)))+(SIN(RADIANS('PV model'!$B$2))*SIN(RADIANS(H6627)))))))</f>
        <v>-33.693646162340869</v>
      </c>
      <c r="M6627" s="3">
        <f t="shared" si="1139"/>
        <v>0</v>
      </c>
      <c r="N6627" s="2">
        <f t="shared" si="1144"/>
        <v>-38.282726735338294</v>
      </c>
      <c r="O6627" s="2">
        <f>IF('PV model'!$B$2&gt;0, 180-N6627,IF('PV model'!$B$2&lt;0,0-N6627,N6627))</f>
        <v>218.28272673533829</v>
      </c>
      <c r="P6627" s="2">
        <f>ABS(O6627-'PV model'!$B$5)</f>
        <v>13.282726735338287</v>
      </c>
      <c r="Q6627" s="3">
        <f t="shared" si="1140"/>
        <v>123.69364616234085</v>
      </c>
      <c r="R6627" s="3">
        <f t="shared" si="1145"/>
        <v>0</v>
      </c>
      <c r="S6627" s="3">
        <f t="shared" si="1141"/>
        <v>0</v>
      </c>
      <c r="T6627" s="3">
        <f>(0.5*(1-COS(RADIANS(90-$X$3)))*(D6627+E6627)*'PV model'!$B$4)</f>
        <v>0</v>
      </c>
      <c r="U6627" s="3">
        <f t="shared" si="1146"/>
        <v>0</v>
      </c>
      <c r="V6627" s="3">
        <f>('PV model'!$B$13*(U6627/1000)*(1-'PV model'!$B$14*((20+C6627)-25))*'PV model'!$B$10)/'PV model'!$B$12</f>
        <v>0</v>
      </c>
    </row>
    <row r="6628" spans="1:22" x14ac:dyDescent="0.2">
      <c r="A6628" s="10">
        <f t="shared" si="1138"/>
        <v>276</v>
      </c>
      <c r="B6628" s="10">
        <f t="shared" si="1147"/>
        <v>23</v>
      </c>
      <c r="C6628" s="23">
        <v>13</v>
      </c>
      <c r="D6628" s="24">
        <v>0</v>
      </c>
      <c r="E6628" s="24">
        <v>0</v>
      </c>
      <c r="F6628" s="48"/>
      <c r="G6628" s="48"/>
      <c r="H6628" s="1">
        <f t="shared" si="1148"/>
        <v>-5.0062803902294952</v>
      </c>
      <c r="I6628" s="1">
        <f t="shared" si="1142"/>
        <v>11.956457170501919</v>
      </c>
      <c r="J6628" s="4">
        <f>B6628+('PV model'!$B$3/15)+(I6628/60)</f>
        <v>22.922607619508366</v>
      </c>
      <c r="K6628" s="2">
        <f t="shared" si="1143"/>
        <v>-163.83911429262548</v>
      </c>
      <c r="L6628" s="2">
        <f>DEGREES(ASIN((((COS(RADIANS('PV model'!$B$2))*COS(RADIANS(H6628))*COS(RADIANS(K6628)))+(SIN(RADIANS('PV model'!$B$2))*SIN(RADIANS(H6628)))))))</f>
        <v>-37.869570034551487</v>
      </c>
      <c r="M6628" s="3">
        <f t="shared" si="1139"/>
        <v>0</v>
      </c>
      <c r="N6628" s="2">
        <f t="shared" si="1144"/>
        <v>-20.563272129781186</v>
      </c>
      <c r="O6628" s="2">
        <f>IF('PV model'!$B$2&gt;0, 180-N6628,IF('PV model'!$B$2&lt;0,0-N6628,N6628))</f>
        <v>200.56327212978118</v>
      </c>
      <c r="P6628" s="2">
        <f>ABS(O6628-'PV model'!$B$5)</f>
        <v>4.4367278702188173</v>
      </c>
      <c r="Q6628" s="3">
        <f t="shared" si="1140"/>
        <v>127.86957003455147</v>
      </c>
      <c r="R6628" s="3">
        <f t="shared" si="1145"/>
        <v>0</v>
      </c>
      <c r="S6628" s="3">
        <f t="shared" si="1141"/>
        <v>0</v>
      </c>
      <c r="T6628" s="3">
        <f>(0.5*(1-COS(RADIANS(90-$X$3)))*(D6628+E6628)*'PV model'!$B$4)</f>
        <v>0</v>
      </c>
      <c r="U6628" s="3">
        <f t="shared" si="1146"/>
        <v>0</v>
      </c>
      <c r="V6628" s="3">
        <f>('PV model'!$B$13*(U6628/1000)*(1-'PV model'!$B$14*((20+C6628)-25))*'PV model'!$B$10)/'PV model'!$B$12</f>
        <v>0</v>
      </c>
    </row>
    <row r="6629" spans="1:22" x14ac:dyDescent="0.2">
      <c r="A6629" s="10">
        <f t="shared" si="1138"/>
        <v>276</v>
      </c>
      <c r="B6629" s="10">
        <f t="shared" si="1147"/>
        <v>24</v>
      </c>
      <c r="C6629" s="23">
        <v>12.5</v>
      </c>
      <c r="D6629" s="24">
        <v>0</v>
      </c>
      <c r="E6629" s="24">
        <v>0</v>
      </c>
      <c r="F6629" s="48"/>
      <c r="G6629" s="48"/>
      <c r="H6629" s="1">
        <f t="shared" si="1148"/>
        <v>-5.0062803902294952</v>
      </c>
      <c r="I6629" s="1">
        <f t="shared" si="1142"/>
        <v>11.956457170501919</v>
      </c>
      <c r="J6629" s="4">
        <f>B6629+('PV model'!$B$3/15)+(I6629/60)</f>
        <v>23.922607619508366</v>
      </c>
      <c r="K6629" s="2">
        <f t="shared" si="1143"/>
        <v>-178.83911429262548</v>
      </c>
      <c r="L6629" s="2">
        <f>DEGREES(ASIN((((COS(RADIANS('PV model'!$B$2))*COS(RADIANS(H6629))*COS(RADIANS(K6629)))+(SIN(RADIANS('PV model'!$B$2))*SIN(RADIANS(H6629)))))))</f>
        <v>-39.497680639778899</v>
      </c>
      <c r="M6629" s="3">
        <f t="shared" si="1139"/>
        <v>0</v>
      </c>
      <c r="N6629" s="2">
        <f t="shared" si="1144"/>
        <v>-1.4987485965460301</v>
      </c>
      <c r="O6629" s="2">
        <f>IF('PV model'!$B$2&gt;0, 180-N6629,IF('PV model'!$B$2&lt;0,0-N6629,N6629))</f>
        <v>181.49874859654602</v>
      </c>
      <c r="P6629" s="2">
        <f>ABS(O6629-'PV model'!$B$5)</f>
        <v>23.501251403453978</v>
      </c>
      <c r="Q6629" s="3">
        <f t="shared" si="1140"/>
        <v>129.49768063977891</v>
      </c>
      <c r="R6629" s="3">
        <f t="shared" si="1145"/>
        <v>0</v>
      </c>
      <c r="S6629" s="3">
        <f t="shared" si="1141"/>
        <v>0</v>
      </c>
      <c r="T6629" s="3">
        <f>(0.5*(1-COS(RADIANS(90-$X$3)))*(D6629+E6629)*'PV model'!$B$4)</f>
        <v>0</v>
      </c>
      <c r="U6629" s="3">
        <f t="shared" si="1146"/>
        <v>0</v>
      </c>
      <c r="V6629" s="3">
        <f>('PV model'!$B$13*(U6629/1000)*(1-'PV model'!$B$14*((20+C6629)-25))*'PV model'!$B$10)/'PV model'!$B$12</f>
        <v>0</v>
      </c>
    </row>
    <row r="6630" spans="1:22" x14ac:dyDescent="0.2">
      <c r="A6630" s="10">
        <f t="shared" si="1138"/>
        <v>277</v>
      </c>
      <c r="B6630" s="10">
        <f t="shared" si="1147"/>
        <v>1</v>
      </c>
      <c r="C6630" s="23">
        <v>12.3</v>
      </c>
      <c r="D6630" s="24">
        <v>0</v>
      </c>
      <c r="E6630" s="24">
        <v>0</v>
      </c>
      <c r="F6630" s="48"/>
      <c r="G6630" s="48"/>
      <c r="H6630" s="1">
        <f t="shared" si="1148"/>
        <v>-5.4001497031660008</v>
      </c>
      <c r="I6630" s="1">
        <f t="shared" si="1142"/>
        <v>12.256039949594767</v>
      </c>
      <c r="J6630" s="4">
        <f>B6630+('PV model'!$B$3/15)+(I6630/60)</f>
        <v>0.92760066582657952</v>
      </c>
      <c r="K6630" s="2">
        <f t="shared" si="1143"/>
        <v>166.08599001260131</v>
      </c>
      <c r="L6630" s="2">
        <f>DEGREES(ASIN((((COS(RADIANS('PV model'!$B$2))*COS(RADIANS(H6630))*COS(RADIANS(K6630)))+(SIN(RADIANS('PV model'!$B$2))*SIN(RADIANS(H6630)))))))</f>
        <v>-38.675269629484092</v>
      </c>
      <c r="M6630" s="3">
        <f t="shared" si="1139"/>
        <v>0</v>
      </c>
      <c r="N6630" s="2">
        <f t="shared" si="1144"/>
        <v>17.857183710826781</v>
      </c>
      <c r="O6630" s="2">
        <f>IF('PV model'!$B$2&gt;0, 180-N6630,IF('PV model'!$B$2&lt;0,0-N6630,N6630))</f>
        <v>162.14281628917323</v>
      </c>
      <c r="P6630" s="2">
        <f>ABS(O6630-'PV model'!$B$5)</f>
        <v>42.857183710826774</v>
      </c>
      <c r="Q6630" s="3">
        <f t="shared" si="1140"/>
        <v>128.67526962948409</v>
      </c>
      <c r="R6630" s="3">
        <f t="shared" si="1145"/>
        <v>0</v>
      </c>
      <c r="S6630" s="3">
        <f t="shared" si="1141"/>
        <v>0</v>
      </c>
      <c r="T6630" s="3">
        <f>(0.5*(1-COS(RADIANS(90-$X$3)))*(D6630+E6630)*'PV model'!$B$4)</f>
        <v>0</v>
      </c>
      <c r="U6630" s="3">
        <f t="shared" si="1146"/>
        <v>0</v>
      </c>
      <c r="V6630" s="3">
        <f>('PV model'!$B$13*(U6630/1000)*(1-'PV model'!$B$14*((20+C6630)-25))*'PV model'!$B$10)/'PV model'!$B$12</f>
        <v>0</v>
      </c>
    </row>
    <row r="6631" spans="1:22" x14ac:dyDescent="0.2">
      <c r="A6631" s="10">
        <f t="shared" si="1138"/>
        <v>277</v>
      </c>
      <c r="B6631" s="10">
        <f t="shared" si="1147"/>
        <v>2</v>
      </c>
      <c r="C6631" s="23">
        <v>12</v>
      </c>
      <c r="D6631" s="24">
        <v>0</v>
      </c>
      <c r="E6631" s="24">
        <v>0</v>
      </c>
      <c r="F6631" s="48"/>
      <c r="G6631" s="48"/>
      <c r="H6631" s="1">
        <f t="shared" si="1148"/>
        <v>-5.4001497031660008</v>
      </c>
      <c r="I6631" s="1">
        <f t="shared" si="1142"/>
        <v>12.256039949594767</v>
      </c>
      <c r="J6631" s="4">
        <f>B6631+('PV model'!$B$3/15)+(I6631/60)</f>
        <v>1.9276006658265794</v>
      </c>
      <c r="K6631" s="2">
        <f t="shared" si="1143"/>
        <v>151.08599001260131</v>
      </c>
      <c r="L6631" s="2">
        <f>DEGREES(ASIN((((COS(RADIANS('PV model'!$B$2))*COS(RADIANS(H6631))*COS(RADIANS(K6631)))+(SIN(RADIANS('PV model'!$B$2))*SIN(RADIANS(H6631)))))))</f>
        <v>-34.831182428477206</v>
      </c>
      <c r="M6631" s="3">
        <f t="shared" si="1139"/>
        <v>0</v>
      </c>
      <c r="N6631" s="2">
        <f t="shared" si="1144"/>
        <v>35.902890877973697</v>
      </c>
      <c r="O6631" s="2">
        <f>IF('PV model'!$B$2&gt;0, 180-N6631,IF('PV model'!$B$2&lt;0,0-N6631,N6631))</f>
        <v>144.0971091220263</v>
      </c>
      <c r="P6631" s="2">
        <f>ABS(O6631-'PV model'!$B$5)</f>
        <v>60.902890877973704</v>
      </c>
      <c r="Q6631" s="3">
        <f t="shared" si="1140"/>
        <v>124.83118242847722</v>
      </c>
      <c r="R6631" s="3">
        <f t="shared" si="1145"/>
        <v>0</v>
      </c>
      <c r="S6631" s="3">
        <f t="shared" si="1141"/>
        <v>0</v>
      </c>
      <c r="T6631" s="3">
        <f>(0.5*(1-COS(RADIANS(90-$X$3)))*(D6631+E6631)*'PV model'!$B$4)</f>
        <v>0</v>
      </c>
      <c r="U6631" s="3">
        <f t="shared" si="1146"/>
        <v>0</v>
      </c>
      <c r="V6631" s="3">
        <f>('PV model'!$B$13*(U6631/1000)*(1-'PV model'!$B$14*((20+C6631)-25))*'PV model'!$B$10)/'PV model'!$B$12</f>
        <v>0</v>
      </c>
    </row>
    <row r="6632" spans="1:22" x14ac:dyDescent="0.2">
      <c r="A6632" s="10">
        <f t="shared" si="1138"/>
        <v>277</v>
      </c>
      <c r="B6632" s="10">
        <f t="shared" si="1147"/>
        <v>3</v>
      </c>
      <c r="C6632" s="23">
        <v>12.3</v>
      </c>
      <c r="D6632" s="24">
        <v>0</v>
      </c>
      <c r="E6632" s="24">
        <v>0</v>
      </c>
      <c r="F6632" s="48"/>
      <c r="G6632" s="48"/>
      <c r="H6632" s="1">
        <f t="shared" si="1148"/>
        <v>-5.4001497031660008</v>
      </c>
      <c r="I6632" s="1">
        <f t="shared" si="1142"/>
        <v>12.256039949594767</v>
      </c>
      <c r="J6632" s="4">
        <f>B6632+('PV model'!$B$3/15)+(I6632/60)</f>
        <v>2.9276006658265792</v>
      </c>
      <c r="K6632" s="2">
        <f t="shared" si="1143"/>
        <v>136.08599001260131</v>
      </c>
      <c r="L6632" s="2">
        <f>DEGREES(ASIN((((COS(RADIANS('PV model'!$B$2))*COS(RADIANS(H6632))*COS(RADIANS(K6632)))+(SIN(RADIANS('PV model'!$B$2))*SIN(RADIANS(H6632)))))))</f>
        <v>-28.932370600665411</v>
      </c>
      <c r="M6632" s="3">
        <f t="shared" si="1139"/>
        <v>0</v>
      </c>
      <c r="N6632" s="2">
        <f t="shared" si="1144"/>
        <v>52.08935891803624</v>
      </c>
      <c r="O6632" s="2">
        <f>IF('PV model'!$B$2&gt;0, 180-N6632,IF('PV model'!$B$2&lt;0,0-N6632,N6632))</f>
        <v>127.91064108196376</v>
      </c>
      <c r="P6632" s="2">
        <f>ABS(O6632-'PV model'!$B$5)</f>
        <v>77.08935891803624</v>
      </c>
      <c r="Q6632" s="3">
        <f t="shared" si="1140"/>
        <v>118.93237060066539</v>
      </c>
      <c r="R6632" s="3">
        <f t="shared" si="1145"/>
        <v>0</v>
      </c>
      <c r="S6632" s="3">
        <f t="shared" si="1141"/>
        <v>0</v>
      </c>
      <c r="T6632" s="3">
        <f>(0.5*(1-COS(RADIANS(90-$X$3)))*(D6632+E6632)*'PV model'!$B$4)</f>
        <v>0</v>
      </c>
      <c r="U6632" s="3">
        <f t="shared" si="1146"/>
        <v>0</v>
      </c>
      <c r="V6632" s="3">
        <f>('PV model'!$B$13*(U6632/1000)*(1-'PV model'!$B$14*((20+C6632)-25))*'PV model'!$B$10)/'PV model'!$B$12</f>
        <v>0</v>
      </c>
    </row>
    <row r="6633" spans="1:22" x14ac:dyDescent="0.2">
      <c r="A6633" s="10">
        <f t="shared" si="1138"/>
        <v>277</v>
      </c>
      <c r="B6633" s="10">
        <f t="shared" si="1147"/>
        <v>4</v>
      </c>
      <c r="C6633" s="23">
        <v>11.8</v>
      </c>
      <c r="D6633" s="24">
        <v>0</v>
      </c>
      <c r="E6633" s="24">
        <v>0</v>
      </c>
      <c r="F6633" s="48"/>
      <c r="G6633" s="48"/>
      <c r="H6633" s="1">
        <f t="shared" si="1148"/>
        <v>-5.4001497031660008</v>
      </c>
      <c r="I6633" s="1">
        <f t="shared" si="1142"/>
        <v>12.256039949594767</v>
      </c>
      <c r="J6633" s="4">
        <f>B6633+('PV model'!$B$3/15)+(I6633/60)</f>
        <v>3.9276006658265792</v>
      </c>
      <c r="K6633" s="2">
        <f t="shared" si="1143"/>
        <v>121.0859900126013</v>
      </c>
      <c r="L6633" s="2">
        <f>DEGREES(ASIN((((COS(RADIANS('PV model'!$B$2))*COS(RADIANS(H6633))*COS(RADIANS(K6633)))+(SIN(RADIANS('PV model'!$B$2))*SIN(RADIANS(H6633)))))))</f>
        <v>-21.636106097663568</v>
      </c>
      <c r="M6633" s="3">
        <f t="shared" si="1139"/>
        <v>0</v>
      </c>
      <c r="N6633" s="2">
        <f t="shared" si="1144"/>
        <v>66.522341230594634</v>
      </c>
      <c r="O6633" s="2">
        <f>IF('PV model'!$B$2&gt;0, 180-N6633,IF('PV model'!$B$2&lt;0,0-N6633,N6633))</f>
        <v>113.47765876940537</v>
      </c>
      <c r="P6633" s="2">
        <f>ABS(O6633-'PV model'!$B$5)</f>
        <v>91.522341230594634</v>
      </c>
      <c r="Q6633" s="3">
        <f t="shared" si="1140"/>
        <v>111.63610609766356</v>
      </c>
      <c r="R6633" s="3">
        <f t="shared" si="1145"/>
        <v>0</v>
      </c>
      <c r="S6633" s="3">
        <f t="shared" si="1141"/>
        <v>0</v>
      </c>
      <c r="T6633" s="3">
        <f>(0.5*(1-COS(RADIANS(90-$X$3)))*(D6633+E6633)*'PV model'!$B$4)</f>
        <v>0</v>
      </c>
      <c r="U6633" s="3">
        <f t="shared" si="1146"/>
        <v>0</v>
      </c>
      <c r="V6633" s="3">
        <f>('PV model'!$B$13*(U6633/1000)*(1-'PV model'!$B$14*((20+C6633)-25))*'PV model'!$B$10)/'PV model'!$B$12</f>
        <v>0</v>
      </c>
    </row>
    <row r="6634" spans="1:22" x14ac:dyDescent="0.2">
      <c r="A6634" s="10">
        <f t="shared" si="1138"/>
        <v>277</v>
      </c>
      <c r="B6634" s="10">
        <f t="shared" si="1147"/>
        <v>5</v>
      </c>
      <c r="C6634" s="23">
        <v>11.9</v>
      </c>
      <c r="D6634" s="24">
        <v>0</v>
      </c>
      <c r="E6634" s="24">
        <v>0</v>
      </c>
      <c r="F6634" s="48"/>
      <c r="G6634" s="48"/>
      <c r="H6634" s="1">
        <f t="shared" si="1148"/>
        <v>-5.4001497031660008</v>
      </c>
      <c r="I6634" s="1">
        <f t="shared" si="1142"/>
        <v>12.256039949594767</v>
      </c>
      <c r="J6634" s="4">
        <f>B6634+('PV model'!$B$3/15)+(I6634/60)</f>
        <v>4.9276006658265796</v>
      </c>
      <c r="K6634" s="2">
        <f t="shared" si="1143"/>
        <v>106.0859900126013</v>
      </c>
      <c r="L6634" s="2">
        <f>DEGREES(ASIN((((COS(RADIANS('PV model'!$B$2))*COS(RADIANS(H6634))*COS(RADIANS(K6634)))+(SIN(RADIANS('PV model'!$B$2))*SIN(RADIANS(H6634)))))))</f>
        <v>-13.521039196880263</v>
      </c>
      <c r="M6634" s="3">
        <f t="shared" si="1139"/>
        <v>0</v>
      </c>
      <c r="N6634" s="2">
        <f t="shared" si="1144"/>
        <v>79.689002733968309</v>
      </c>
      <c r="O6634" s="2">
        <f>IF('PV model'!$B$2&gt;0, 180-N6634,IF('PV model'!$B$2&lt;0,0-N6634,N6634))</f>
        <v>100.31099726603169</v>
      </c>
      <c r="P6634" s="2">
        <f>ABS(O6634-'PV model'!$B$5)</f>
        <v>104.68900273396831</v>
      </c>
      <c r="Q6634" s="3">
        <f t="shared" si="1140"/>
        <v>103.52103919688027</v>
      </c>
      <c r="R6634" s="3">
        <f t="shared" si="1145"/>
        <v>0</v>
      </c>
      <c r="S6634" s="3">
        <f t="shared" si="1141"/>
        <v>0</v>
      </c>
      <c r="T6634" s="3">
        <f>(0.5*(1-COS(RADIANS(90-$X$3)))*(D6634+E6634)*'PV model'!$B$4)</f>
        <v>0</v>
      </c>
      <c r="U6634" s="3">
        <f t="shared" si="1146"/>
        <v>0</v>
      </c>
      <c r="V6634" s="3">
        <f>('PV model'!$B$13*(U6634/1000)*(1-'PV model'!$B$14*((20+C6634)-25))*'PV model'!$B$10)/'PV model'!$B$12</f>
        <v>0</v>
      </c>
    </row>
    <row r="6635" spans="1:22" x14ac:dyDescent="0.2">
      <c r="A6635" s="10">
        <f t="shared" si="1138"/>
        <v>277</v>
      </c>
      <c r="B6635" s="10">
        <f t="shared" si="1147"/>
        <v>6</v>
      </c>
      <c r="C6635" s="23">
        <v>12</v>
      </c>
      <c r="D6635" s="24">
        <v>0</v>
      </c>
      <c r="E6635" s="24">
        <v>0</v>
      </c>
      <c r="F6635" s="48"/>
      <c r="G6635" s="48"/>
      <c r="H6635" s="1">
        <f t="shared" si="1148"/>
        <v>-5.4001497031660008</v>
      </c>
      <c r="I6635" s="1">
        <f t="shared" si="1142"/>
        <v>12.256039949594767</v>
      </c>
      <c r="J6635" s="4">
        <f>B6635+('PV model'!$B$3/15)+(I6635/60)</f>
        <v>5.9276006658265796</v>
      </c>
      <c r="K6635" s="2">
        <f t="shared" si="1143"/>
        <v>91.0859900126013</v>
      </c>
      <c r="L6635" s="2">
        <f>DEGREES(ASIN((((COS(RADIANS('PV model'!$B$2))*COS(RADIANS(H6635))*COS(RADIANS(K6635)))+(SIN(RADIANS('PV model'!$B$2))*SIN(RADIANS(H6635)))))))</f>
        <v>-5.0627491721957014</v>
      </c>
      <c r="M6635" s="3">
        <f t="shared" si="1139"/>
        <v>0</v>
      </c>
      <c r="N6635" s="2">
        <f t="shared" si="1144"/>
        <v>87.827822488767993</v>
      </c>
      <c r="O6635" s="2">
        <f>IF('PV model'!$B$2&gt;0, 180-N6635,IF('PV model'!$B$2&lt;0,0-N6635,N6635))</f>
        <v>92.172177511232007</v>
      </c>
      <c r="P6635" s="2">
        <f>ABS(O6635-'PV model'!$B$5)</f>
        <v>112.82782248876799</v>
      </c>
      <c r="Q6635" s="3">
        <f t="shared" si="1140"/>
        <v>95.062749172195694</v>
      </c>
      <c r="R6635" s="3">
        <f t="shared" si="1145"/>
        <v>0</v>
      </c>
      <c r="S6635" s="3">
        <f t="shared" si="1141"/>
        <v>0</v>
      </c>
      <c r="T6635" s="3">
        <f>(0.5*(1-COS(RADIANS(90-$X$3)))*(D6635+E6635)*'PV model'!$B$4)</f>
        <v>0</v>
      </c>
      <c r="U6635" s="3">
        <f t="shared" si="1146"/>
        <v>0</v>
      </c>
      <c r="V6635" s="3">
        <f>('PV model'!$B$13*(U6635/1000)*(1-'PV model'!$B$14*((20+C6635)-25))*'PV model'!$B$10)/'PV model'!$B$12</f>
        <v>0</v>
      </c>
    </row>
    <row r="6636" spans="1:22" x14ac:dyDescent="0.2">
      <c r="A6636" s="10">
        <f t="shared" si="1138"/>
        <v>277</v>
      </c>
      <c r="B6636" s="10">
        <f t="shared" si="1147"/>
        <v>7</v>
      </c>
      <c r="C6636" s="23">
        <v>11.9</v>
      </c>
      <c r="D6636" s="24">
        <v>0</v>
      </c>
      <c r="E6636" s="24">
        <v>1.764</v>
      </c>
      <c r="F6636" s="48"/>
      <c r="G6636" s="48"/>
      <c r="H6636" s="1">
        <f t="shared" si="1148"/>
        <v>-5.4001497031660008</v>
      </c>
      <c r="I6636" s="1">
        <f t="shared" si="1142"/>
        <v>12.256039949594767</v>
      </c>
      <c r="J6636" s="4">
        <f>B6636+('PV model'!$B$3/15)+(I6636/60)</f>
        <v>6.9276006658265796</v>
      </c>
      <c r="K6636" s="2">
        <f t="shared" si="1143"/>
        <v>76.0859900126013</v>
      </c>
      <c r="L6636" s="2">
        <f>DEGREES(ASIN((((COS(RADIANS('PV model'!$B$2))*COS(RADIANS(H6636))*COS(RADIANS(K6636)))+(SIN(RADIANS('PV model'!$B$2))*SIN(RADIANS(H6636)))))))</f>
        <v>3.3271637700674477</v>
      </c>
      <c r="M6636" s="3">
        <f t="shared" si="1139"/>
        <v>3.3271637700674477</v>
      </c>
      <c r="N6636" s="2">
        <f t="shared" si="1144"/>
        <v>75.461978769185379</v>
      </c>
      <c r="O6636" s="2">
        <f>IF('PV model'!$B$2&gt;0, 180-N6636,IF('PV model'!$B$2&lt;0,0-N6636,N6636))</f>
        <v>104.53802123081462</v>
      </c>
      <c r="P6636" s="2">
        <f>ABS(O6636-'PV model'!$B$5)</f>
        <v>100.46197876918538</v>
      </c>
      <c r="Q6636" s="3">
        <f t="shared" si="1140"/>
        <v>86.672836229932543</v>
      </c>
      <c r="R6636" s="3">
        <f t="shared" si="1145"/>
        <v>0</v>
      </c>
      <c r="S6636" s="3">
        <f t="shared" si="1141"/>
        <v>1.764</v>
      </c>
      <c r="T6636" s="3">
        <f>(0.5*(1-COS(RADIANS(90-$X$3)))*(D6636+E6636)*'PV model'!$B$4)</f>
        <v>0</v>
      </c>
      <c r="U6636" s="3">
        <f t="shared" si="1146"/>
        <v>1.764</v>
      </c>
      <c r="V6636" s="3">
        <f>('PV model'!$B$13*(U6636/1000)*(1-'PV model'!$B$14*((20+C6636)-25))*'PV model'!$B$10)/'PV model'!$B$12</f>
        <v>0.17146274745599999</v>
      </c>
    </row>
    <row r="6637" spans="1:22" x14ac:dyDescent="0.2">
      <c r="A6637" s="10">
        <f t="shared" si="1138"/>
        <v>277</v>
      </c>
      <c r="B6637" s="10">
        <f t="shared" si="1147"/>
        <v>8</v>
      </c>
      <c r="C6637" s="23">
        <v>12.2</v>
      </c>
      <c r="D6637" s="24">
        <v>8.9795999999999996</v>
      </c>
      <c r="E6637" s="24">
        <v>37.925999999999995</v>
      </c>
      <c r="F6637" s="48"/>
      <c r="G6637" s="48"/>
      <c r="H6637" s="1">
        <f t="shared" si="1148"/>
        <v>-5.4001497031660008</v>
      </c>
      <c r="I6637" s="1">
        <f t="shared" si="1142"/>
        <v>12.256039949594767</v>
      </c>
      <c r="J6637" s="4">
        <f>B6637+('PV model'!$B$3/15)+(I6637/60)</f>
        <v>7.9276006658265796</v>
      </c>
      <c r="K6637" s="2">
        <f t="shared" si="1143"/>
        <v>61.085990012601307</v>
      </c>
      <c r="L6637" s="2">
        <f>DEGREES(ASIN((((COS(RADIANS('PV model'!$B$2))*COS(RADIANS(H6637))*COS(RADIANS(K6637)))+(SIN(RADIANS('PV model'!$B$2))*SIN(RADIANS(H6637)))))))</f>
        <v>11.249436805417277</v>
      </c>
      <c r="M6637" s="3">
        <f t="shared" si="1139"/>
        <v>11.249436805417277</v>
      </c>
      <c r="N6637" s="2">
        <f t="shared" si="1144"/>
        <v>62.689416112493532</v>
      </c>
      <c r="O6637" s="2">
        <f>IF('PV model'!$B$2&gt;0, 180-N6637,IF('PV model'!$B$2&lt;0,0-N6637,N6637))</f>
        <v>117.31058388750647</v>
      </c>
      <c r="P6637" s="2">
        <f>ABS(O6637-'PV model'!$B$5)</f>
        <v>87.689416112493532</v>
      </c>
      <c r="Q6637" s="3">
        <f t="shared" si="1140"/>
        <v>78.750563194582725</v>
      </c>
      <c r="R6637" s="3">
        <f t="shared" si="1145"/>
        <v>8.9796000000000014</v>
      </c>
      <c r="S6637" s="3">
        <f t="shared" si="1141"/>
        <v>40.74760666961577</v>
      </c>
      <c r="T6637" s="3">
        <f>(0.5*(1-COS(RADIANS(90-$X$3)))*(D6637+E6637)*'PV model'!$B$4)</f>
        <v>0</v>
      </c>
      <c r="U6637" s="3">
        <f t="shared" si="1146"/>
        <v>49.727206669615768</v>
      </c>
      <c r="V6637" s="3">
        <f>('PV model'!$B$13*(U6637/1000)*(1-'PV model'!$B$14*((20+C6637)-25))*'PV model'!$B$10)/'PV model'!$B$12</f>
        <v>4.8275745092283824</v>
      </c>
    </row>
    <row r="6638" spans="1:22" x14ac:dyDescent="0.2">
      <c r="A6638" s="10">
        <f t="shared" ref="A6638:A6701" si="1149">IF(B6638&gt;1,A6637,A6637+1)</f>
        <v>277</v>
      </c>
      <c r="B6638" s="10">
        <f t="shared" si="1147"/>
        <v>9</v>
      </c>
      <c r="C6638" s="23">
        <v>12.2</v>
      </c>
      <c r="D6638" s="24">
        <v>239.08185</v>
      </c>
      <c r="E6638" s="24">
        <v>85.554000000000002</v>
      </c>
      <c r="F6638" s="48"/>
      <c r="G6638" s="48"/>
      <c r="H6638" s="1">
        <f t="shared" si="1148"/>
        <v>-5.4001497031660008</v>
      </c>
      <c r="I6638" s="1">
        <f t="shared" si="1142"/>
        <v>12.256039949594767</v>
      </c>
      <c r="J6638" s="4">
        <f>B6638+('PV model'!$B$3/15)+(I6638/60)</f>
        <v>8.9276006658265796</v>
      </c>
      <c r="K6638" s="2">
        <f t="shared" si="1143"/>
        <v>46.085990012601307</v>
      </c>
      <c r="L6638" s="2">
        <f>DEGREES(ASIN((((COS(RADIANS('PV model'!$B$2))*COS(RADIANS(H6638))*COS(RADIANS(K6638)))+(SIN(RADIANS('PV model'!$B$2))*SIN(RADIANS(H6638)))))))</f>
        <v>18.272942921313835</v>
      </c>
      <c r="M6638" s="3">
        <f t="shared" si="1139"/>
        <v>18.272942921313835</v>
      </c>
      <c r="N6638" s="2">
        <f t="shared" si="1144"/>
        <v>49.048948281614194</v>
      </c>
      <c r="O6638" s="2">
        <f>IF('PV model'!$B$2&gt;0, 180-N6638,IF('PV model'!$B$2&lt;0,0-N6638,N6638))</f>
        <v>130.9510517183858</v>
      </c>
      <c r="P6638" s="2">
        <f>ABS(O6638-'PV model'!$B$5)</f>
        <v>74.048948281614202</v>
      </c>
      <c r="Q6638" s="3">
        <f t="shared" si="1140"/>
        <v>71.727057078686173</v>
      </c>
      <c r="R6638" s="3">
        <f t="shared" si="1145"/>
        <v>239.08185000000003</v>
      </c>
      <c r="S6638" s="3">
        <f t="shared" si="1141"/>
        <v>107.43126870765634</v>
      </c>
      <c r="T6638" s="3">
        <f>(0.5*(1-COS(RADIANS(90-$X$3)))*(D6638+E6638)*'PV model'!$B$4)</f>
        <v>0</v>
      </c>
      <c r="U6638" s="3">
        <f t="shared" si="1146"/>
        <v>346.51311870765636</v>
      </c>
      <c r="V6638" s="3">
        <f>('PV model'!$B$13*(U6638/1000)*(1-'PV model'!$B$14*((20+C6638)-25))*'PV model'!$B$10)/'PV model'!$B$12</f>
        <v>33.639892747252027</v>
      </c>
    </row>
    <row r="6639" spans="1:22" x14ac:dyDescent="0.2">
      <c r="A6639" s="10">
        <f t="shared" si="1149"/>
        <v>277</v>
      </c>
      <c r="B6639" s="10">
        <f t="shared" si="1147"/>
        <v>10</v>
      </c>
      <c r="C6639" s="23">
        <v>13.8</v>
      </c>
      <c r="D6639" s="24">
        <v>182.95935</v>
      </c>
      <c r="E6639" s="24">
        <v>140.238</v>
      </c>
      <c r="F6639" s="48"/>
      <c r="G6639" s="48"/>
      <c r="H6639" s="1">
        <f t="shared" si="1148"/>
        <v>-5.4001497031660008</v>
      </c>
      <c r="I6639" s="1">
        <f t="shared" si="1142"/>
        <v>12.256039949594767</v>
      </c>
      <c r="J6639" s="4">
        <f>B6639+('PV model'!$B$3/15)+(I6639/60)</f>
        <v>9.9276006658265796</v>
      </c>
      <c r="K6639" s="2">
        <f t="shared" si="1143"/>
        <v>31.085990012601307</v>
      </c>
      <c r="L6639" s="2">
        <f>DEGREES(ASIN((((COS(RADIANS('PV model'!$B$2))*COS(RADIANS(H6639))*COS(RADIANS(K6639)))+(SIN(RADIANS('PV model'!$B$2))*SIN(RADIANS(H6639)))))))</f>
        <v>23.913338224700308</v>
      </c>
      <c r="M6639" s="3">
        <f t="shared" si="1139"/>
        <v>23.913338224700308</v>
      </c>
      <c r="N6639" s="2">
        <f t="shared" si="1144"/>
        <v>34.215037803293349</v>
      </c>
      <c r="O6639" s="2">
        <f>IF('PV model'!$B$2&gt;0, 180-N6639,IF('PV model'!$B$2&lt;0,0-N6639,N6639))</f>
        <v>145.78496219670666</v>
      </c>
      <c r="P6639" s="2">
        <f>ABS(O6639-'PV model'!$B$5)</f>
        <v>59.215037803293342</v>
      </c>
      <c r="Q6639" s="3">
        <f t="shared" si="1140"/>
        <v>66.086661775299689</v>
      </c>
      <c r="R6639" s="3">
        <f t="shared" si="1145"/>
        <v>182.95935</v>
      </c>
      <c r="S6639" s="3">
        <f t="shared" si="1141"/>
        <v>176.70096879103866</v>
      </c>
      <c r="T6639" s="3">
        <f>(0.5*(1-COS(RADIANS(90-$X$3)))*(D6639+E6639)*'PV model'!$B$4)</f>
        <v>0</v>
      </c>
      <c r="U6639" s="3">
        <f t="shared" si="1146"/>
        <v>359.66031879103866</v>
      </c>
      <c r="V6639" s="3">
        <f>('PV model'!$B$13*(U6639/1000)*(1-'PV model'!$B$14*((20+C6639)-25))*'PV model'!$B$10)/'PV model'!$B$12</f>
        <v>34.686147545936628</v>
      </c>
    </row>
    <row r="6640" spans="1:22" x14ac:dyDescent="0.2">
      <c r="A6640" s="10">
        <f t="shared" si="1149"/>
        <v>277</v>
      </c>
      <c r="B6640" s="10">
        <f t="shared" si="1147"/>
        <v>11</v>
      </c>
      <c r="C6640" s="23">
        <v>14</v>
      </c>
      <c r="D6640" s="24">
        <v>181.83689999999999</v>
      </c>
      <c r="E6640" s="24">
        <v>189.63</v>
      </c>
      <c r="F6640" s="48"/>
      <c r="G6640" s="48"/>
      <c r="H6640" s="1">
        <f t="shared" si="1148"/>
        <v>-5.4001497031660008</v>
      </c>
      <c r="I6640" s="1">
        <f t="shared" si="1142"/>
        <v>12.256039949594767</v>
      </c>
      <c r="J6640" s="4">
        <f>B6640+('PV model'!$B$3/15)+(I6640/60)</f>
        <v>10.92760066582658</v>
      </c>
      <c r="K6640" s="2">
        <f t="shared" si="1143"/>
        <v>16.085990012601307</v>
      </c>
      <c r="L6640" s="2">
        <f>DEGREES(ASIN((((COS(RADIANS('PV model'!$B$2))*COS(RADIANS(H6640))*COS(RADIANS(K6640)))+(SIN(RADIANS('PV model'!$B$2))*SIN(RADIANS(H6640)))))))</f>
        <v>27.662016458403809</v>
      </c>
      <c r="M6640" s="3">
        <f t="shared" si="1139"/>
        <v>27.662016458403809</v>
      </c>
      <c r="N6640" s="2">
        <f t="shared" si="1144"/>
        <v>18.146513169615563</v>
      </c>
      <c r="O6640" s="2">
        <f>IF('PV model'!$B$2&gt;0, 180-N6640,IF('PV model'!$B$2&lt;0,0-N6640,N6640))</f>
        <v>161.85348683038444</v>
      </c>
      <c r="P6640" s="2">
        <f>ABS(O6640-'PV model'!$B$5)</f>
        <v>43.146513169615559</v>
      </c>
      <c r="Q6640" s="3">
        <f t="shared" si="1140"/>
        <v>62.337983541596188</v>
      </c>
      <c r="R6640" s="3">
        <f t="shared" si="1145"/>
        <v>181.83690000000001</v>
      </c>
      <c r="S6640" s="3">
        <f t="shared" si="1141"/>
        <v>238.15805753669798</v>
      </c>
      <c r="T6640" s="3">
        <f>(0.5*(1-COS(RADIANS(90-$X$3)))*(D6640+E6640)*'PV model'!$B$4)</f>
        <v>0</v>
      </c>
      <c r="U6640" s="3">
        <f t="shared" si="1146"/>
        <v>419.994957536698</v>
      </c>
      <c r="V6640" s="3">
        <f>('PV model'!$B$13*(U6640/1000)*(1-'PV model'!$B$14*((20+C6640)-25))*'PV model'!$B$10)/'PV model'!$B$12</f>
        <v>40.471318900975064</v>
      </c>
    </row>
    <row r="6641" spans="1:22" x14ac:dyDescent="0.2">
      <c r="A6641" s="10">
        <f t="shared" si="1149"/>
        <v>277</v>
      </c>
      <c r="B6641" s="10">
        <f t="shared" si="1147"/>
        <v>12</v>
      </c>
      <c r="C6641" s="23">
        <v>13.4</v>
      </c>
      <c r="D6641" s="24">
        <v>0</v>
      </c>
      <c r="E6641" s="24">
        <v>114.66</v>
      </c>
      <c r="F6641" s="48"/>
      <c r="G6641" s="48"/>
      <c r="H6641" s="1">
        <f t="shared" si="1148"/>
        <v>-5.4001497031660008</v>
      </c>
      <c r="I6641" s="1">
        <f t="shared" si="1142"/>
        <v>12.256039949594767</v>
      </c>
      <c r="J6641" s="4">
        <f>B6641+('PV model'!$B$3/15)+(I6641/60)</f>
        <v>11.92760066582658</v>
      </c>
      <c r="K6641" s="2">
        <f t="shared" si="1143"/>
        <v>1.0859900126013056</v>
      </c>
      <c r="L6641" s="2">
        <f>DEGREES(ASIN((((COS(RADIANS('PV model'!$B$2))*COS(RADIANS(H6641))*COS(RADIANS(K6641)))+(SIN(RADIANS('PV model'!$B$2))*SIN(RADIANS(H6641)))))))</f>
        <v>29.093208747954133</v>
      </c>
      <c r="M6641" s="3">
        <f t="shared" si="1139"/>
        <v>29.093208747954133</v>
      </c>
      <c r="N6641" s="2">
        <f t="shared" si="1144"/>
        <v>1.2372996472975506</v>
      </c>
      <c r="O6641" s="2">
        <f>IF('PV model'!$B$2&gt;0, 180-N6641,IF('PV model'!$B$2&lt;0,0-N6641,N6641))</f>
        <v>178.76270035270244</v>
      </c>
      <c r="P6641" s="2">
        <f>ABS(O6641-'PV model'!$B$5)</f>
        <v>26.237299647297561</v>
      </c>
      <c r="Q6641" s="3">
        <f t="shared" si="1140"/>
        <v>60.906791252045863</v>
      </c>
      <c r="R6641" s="3">
        <f t="shared" si="1145"/>
        <v>0</v>
      </c>
      <c r="S6641" s="3">
        <f t="shared" si="1141"/>
        <v>114.66</v>
      </c>
      <c r="T6641" s="3">
        <f>(0.5*(1-COS(RADIANS(90-$X$3)))*(D6641+E6641)*'PV model'!$B$4)</f>
        <v>0</v>
      </c>
      <c r="U6641" s="3">
        <f t="shared" si="1146"/>
        <v>114.66</v>
      </c>
      <c r="V6641" s="3">
        <f>('PV model'!$B$13*(U6641/1000)*(1-'PV model'!$B$14*((20+C6641)-25))*'PV model'!$B$10)/'PV model'!$B$12</f>
        <v>11.076310103039999</v>
      </c>
    </row>
    <row r="6642" spans="1:22" x14ac:dyDescent="0.2">
      <c r="A6642" s="10">
        <f t="shared" si="1149"/>
        <v>277</v>
      </c>
      <c r="B6642" s="10">
        <f t="shared" si="1147"/>
        <v>13</v>
      </c>
      <c r="C6642" s="23">
        <v>11.8</v>
      </c>
      <c r="D6642" s="24">
        <v>0</v>
      </c>
      <c r="E6642" s="24">
        <v>116.42399999999999</v>
      </c>
      <c r="F6642" s="48"/>
      <c r="G6642" s="48"/>
      <c r="H6642" s="1">
        <f t="shared" si="1148"/>
        <v>-5.4001497031660008</v>
      </c>
      <c r="I6642" s="1">
        <f t="shared" si="1142"/>
        <v>12.256039949594767</v>
      </c>
      <c r="J6642" s="4">
        <f>B6642+('PV model'!$B$3/15)+(I6642/60)</f>
        <v>12.92760066582658</v>
      </c>
      <c r="K6642" s="2">
        <f t="shared" si="1143"/>
        <v>-13.914009987398694</v>
      </c>
      <c r="L6642" s="2">
        <f>DEGREES(ASIN((((COS(RADIANS('PV model'!$B$2))*COS(RADIANS(H6642))*COS(RADIANS(K6642)))+(SIN(RADIANS('PV model'!$B$2))*SIN(RADIANS(H6642)))))))</f>
        <v>28.020484447974916</v>
      </c>
      <c r="M6642" s="3">
        <f t="shared" si="1139"/>
        <v>28.020484447974916</v>
      </c>
      <c r="N6642" s="2">
        <f t="shared" si="1144"/>
        <v>-15.734896715468448</v>
      </c>
      <c r="O6642" s="2">
        <f>IF('PV model'!$B$2&gt;0, 180-N6642,IF('PV model'!$B$2&lt;0,0-N6642,N6642))</f>
        <v>195.73489671546844</v>
      </c>
      <c r="P6642" s="2">
        <f>ABS(O6642-'PV model'!$B$5)</f>
        <v>9.2651032845315626</v>
      </c>
      <c r="Q6642" s="3">
        <f t="shared" si="1140"/>
        <v>61.979515552025092</v>
      </c>
      <c r="R6642" s="3">
        <f t="shared" si="1145"/>
        <v>0</v>
      </c>
      <c r="S6642" s="3">
        <f t="shared" si="1141"/>
        <v>116.42399999999999</v>
      </c>
      <c r="T6642" s="3">
        <f>(0.5*(1-COS(RADIANS(90-$X$3)))*(D6642+E6642)*'PV model'!$B$4)</f>
        <v>0</v>
      </c>
      <c r="U6642" s="3">
        <f t="shared" si="1146"/>
        <v>116.42399999999999</v>
      </c>
      <c r="V6642" s="3">
        <f>('PV model'!$B$13*(U6642/1000)*(1-'PV model'!$B$14*((20+C6642)-25))*'PV model'!$B$10)/'PV model'!$B$12</f>
        <v>11.321196429311998</v>
      </c>
    </row>
    <row r="6643" spans="1:22" x14ac:dyDescent="0.2">
      <c r="A6643" s="10">
        <f t="shared" si="1149"/>
        <v>277</v>
      </c>
      <c r="B6643" s="10">
        <f t="shared" si="1147"/>
        <v>14</v>
      </c>
      <c r="C6643" s="23">
        <v>11.6</v>
      </c>
      <c r="D6643" s="24">
        <v>0</v>
      </c>
      <c r="E6643" s="24">
        <v>106.72200000000001</v>
      </c>
      <c r="F6643" s="48"/>
      <c r="G6643" s="48"/>
      <c r="H6643" s="1">
        <f t="shared" si="1148"/>
        <v>-5.4001497031660008</v>
      </c>
      <c r="I6643" s="1">
        <f t="shared" si="1142"/>
        <v>12.256039949594767</v>
      </c>
      <c r="J6643" s="4">
        <f>B6643+('PV model'!$B$3/15)+(I6643/60)</f>
        <v>13.92760066582658</v>
      </c>
      <c r="K6643" s="2">
        <f t="shared" si="1143"/>
        <v>-28.914009987398693</v>
      </c>
      <c r="L6643" s="2">
        <f>DEGREES(ASIN((((COS(RADIANS('PV model'!$B$2))*COS(RADIANS(H6643))*COS(RADIANS(K6643)))+(SIN(RADIANS('PV model'!$B$2))*SIN(RADIANS(H6643)))))))</f>
        <v>24.584943481541913</v>
      </c>
      <c r="M6643" s="3">
        <f t="shared" si="1139"/>
        <v>24.584943481541913</v>
      </c>
      <c r="N6643" s="2">
        <f t="shared" si="1144"/>
        <v>-31.960694876004286</v>
      </c>
      <c r="O6643" s="2">
        <f>IF('PV model'!$B$2&gt;0, 180-N6643,IF('PV model'!$B$2&lt;0,0-N6643,N6643))</f>
        <v>211.96069487600428</v>
      </c>
      <c r="P6643" s="2">
        <f>ABS(O6643-'PV model'!$B$5)</f>
        <v>6.9606948760042826</v>
      </c>
      <c r="Q6643" s="3">
        <f t="shared" si="1140"/>
        <v>65.415056518458087</v>
      </c>
      <c r="R6643" s="3">
        <f t="shared" si="1145"/>
        <v>0</v>
      </c>
      <c r="S6643" s="3">
        <f t="shared" si="1141"/>
        <v>106.72200000000001</v>
      </c>
      <c r="T6643" s="3">
        <f>(0.5*(1-COS(RADIANS(90-$X$3)))*(D6643+E6643)*'PV model'!$B$4)</f>
        <v>0</v>
      </c>
      <c r="U6643" s="3">
        <f t="shared" si="1146"/>
        <v>106.72200000000001</v>
      </c>
      <c r="V6643" s="3">
        <f>('PV model'!$B$13*(U6643/1000)*(1-'PV model'!$B$14*((20+C6643)-25))*'PV model'!$B$10)/'PV model'!$B$12</f>
        <v>10.386297738432001</v>
      </c>
    </row>
    <row r="6644" spans="1:22" x14ac:dyDescent="0.2">
      <c r="A6644" s="10">
        <f t="shared" si="1149"/>
        <v>277</v>
      </c>
      <c r="B6644" s="10">
        <f t="shared" si="1147"/>
        <v>15</v>
      </c>
      <c r="C6644" s="23">
        <v>12.4</v>
      </c>
      <c r="D6644" s="24">
        <v>0</v>
      </c>
      <c r="E6644" s="24">
        <v>85.554000000000002</v>
      </c>
      <c r="F6644" s="48"/>
      <c r="G6644" s="48"/>
      <c r="H6644" s="1">
        <f t="shared" si="1148"/>
        <v>-5.4001497031660008</v>
      </c>
      <c r="I6644" s="1">
        <f t="shared" si="1142"/>
        <v>12.256039949594767</v>
      </c>
      <c r="J6644" s="4">
        <f>B6644+('PV model'!$B$3/15)+(I6644/60)</f>
        <v>14.92760066582658</v>
      </c>
      <c r="K6644" s="2">
        <f t="shared" si="1143"/>
        <v>-43.914009987398693</v>
      </c>
      <c r="L6644" s="2">
        <f>DEGREES(ASIN((((COS(RADIANS('PV model'!$B$2))*COS(RADIANS(H6644))*COS(RADIANS(K6644)))+(SIN(RADIANS('PV model'!$B$2))*SIN(RADIANS(H6644)))))))</f>
        <v>19.187364948814093</v>
      </c>
      <c r="M6644" s="3">
        <f t="shared" si="1139"/>
        <v>19.187364948814093</v>
      </c>
      <c r="N6644" s="2">
        <f t="shared" si="1144"/>
        <v>-46.979858213948589</v>
      </c>
      <c r="O6644" s="2">
        <f>IF('PV model'!$B$2&gt;0, 180-N6644,IF('PV model'!$B$2&lt;0,0-N6644,N6644))</f>
        <v>226.9798582139486</v>
      </c>
      <c r="P6644" s="2">
        <f>ABS(O6644-'PV model'!$B$5)</f>
        <v>21.979858213948603</v>
      </c>
      <c r="Q6644" s="3">
        <f t="shared" si="1140"/>
        <v>70.812635051185907</v>
      </c>
      <c r="R6644" s="3">
        <f t="shared" si="1145"/>
        <v>0</v>
      </c>
      <c r="S6644" s="3">
        <f t="shared" si="1141"/>
        <v>85.554000000000002</v>
      </c>
      <c r="T6644" s="3">
        <f>(0.5*(1-COS(RADIANS(90-$X$3)))*(D6644+E6644)*'PV model'!$B$4)</f>
        <v>0</v>
      </c>
      <c r="U6644" s="3">
        <f t="shared" si="1146"/>
        <v>85.554000000000002</v>
      </c>
      <c r="V6644" s="3">
        <f>('PV model'!$B$13*(U6644/1000)*(1-'PV model'!$B$14*((20+C6644)-25))*'PV model'!$B$10)/'PV model'!$B$12</f>
        <v>8.2988392959360002</v>
      </c>
    </row>
    <row r="6645" spans="1:22" x14ac:dyDescent="0.2">
      <c r="A6645" s="10">
        <f t="shared" si="1149"/>
        <v>277</v>
      </c>
      <c r="B6645" s="10">
        <f t="shared" si="1147"/>
        <v>16</v>
      </c>
      <c r="C6645" s="23">
        <v>12.4</v>
      </c>
      <c r="D6645" s="24">
        <v>0</v>
      </c>
      <c r="E6645" s="24">
        <v>57.33</v>
      </c>
      <c r="F6645" s="48"/>
      <c r="G6645" s="48"/>
      <c r="H6645" s="1">
        <f t="shared" si="1148"/>
        <v>-5.4001497031660008</v>
      </c>
      <c r="I6645" s="1">
        <f t="shared" si="1142"/>
        <v>12.256039949594767</v>
      </c>
      <c r="J6645" s="4">
        <f>B6645+('PV model'!$B$3/15)+(I6645/60)</f>
        <v>15.92760066582658</v>
      </c>
      <c r="K6645" s="2">
        <f t="shared" si="1143"/>
        <v>-58.914009987398693</v>
      </c>
      <c r="L6645" s="2">
        <f>DEGREES(ASIN((((COS(RADIANS('PV model'!$B$2))*COS(RADIANS(H6645))*COS(RADIANS(K6645)))+(SIN(RADIANS('PV model'!$B$2))*SIN(RADIANS(H6645)))))))</f>
        <v>12.332927843477322</v>
      </c>
      <c r="M6645" s="3">
        <f t="shared" si="1139"/>
        <v>12.332927843477322</v>
      </c>
      <c r="N6645" s="2">
        <f t="shared" si="1144"/>
        <v>-60.777744211472637</v>
      </c>
      <c r="O6645" s="2">
        <f>IF('PV model'!$B$2&gt;0, 180-N6645,IF('PV model'!$B$2&lt;0,0-N6645,N6645))</f>
        <v>240.77774421147262</v>
      </c>
      <c r="P6645" s="2">
        <f>ABS(O6645-'PV model'!$B$5)</f>
        <v>35.777744211472623</v>
      </c>
      <c r="Q6645" s="3">
        <f t="shared" si="1140"/>
        <v>77.667072156522678</v>
      </c>
      <c r="R6645" s="3">
        <f t="shared" si="1145"/>
        <v>0</v>
      </c>
      <c r="S6645" s="3">
        <f t="shared" si="1141"/>
        <v>57.33</v>
      </c>
      <c r="T6645" s="3">
        <f>(0.5*(1-COS(RADIANS(90-$X$3)))*(D6645+E6645)*'PV model'!$B$4)</f>
        <v>0</v>
      </c>
      <c r="U6645" s="3">
        <f t="shared" si="1146"/>
        <v>57.33</v>
      </c>
      <c r="V6645" s="3">
        <f>('PV model'!$B$13*(U6645/1000)*(1-'PV model'!$B$14*((20+C6645)-25))*'PV model'!$B$10)/'PV model'!$B$12</f>
        <v>5.561077878719999</v>
      </c>
    </row>
    <row r="6646" spans="1:22" x14ac:dyDescent="0.2">
      <c r="A6646" s="10">
        <f t="shared" si="1149"/>
        <v>277</v>
      </c>
      <c r="B6646" s="10">
        <f t="shared" si="1147"/>
        <v>17</v>
      </c>
      <c r="C6646" s="23">
        <v>12.7</v>
      </c>
      <c r="D6646" s="24">
        <v>55.000050000000002</v>
      </c>
      <c r="E6646" s="24">
        <v>56.448</v>
      </c>
      <c r="F6646" s="48"/>
      <c r="G6646" s="48"/>
      <c r="H6646" s="1">
        <f t="shared" si="1148"/>
        <v>-5.4001497031660008</v>
      </c>
      <c r="I6646" s="1">
        <f t="shared" si="1142"/>
        <v>12.256039949594767</v>
      </c>
      <c r="J6646" s="4">
        <f>B6646+('PV model'!$B$3/15)+(I6646/60)</f>
        <v>16.927600665826578</v>
      </c>
      <c r="K6646" s="2">
        <f t="shared" si="1143"/>
        <v>-73.914009987398671</v>
      </c>
      <c r="L6646" s="2">
        <f>DEGREES(ASIN((((COS(RADIANS('PV model'!$B$2))*COS(RADIANS(H6646))*COS(RADIANS(K6646)))+(SIN(RADIANS('PV model'!$B$2))*SIN(RADIANS(H6646)))))))</f>
        <v>4.5129183771457342</v>
      </c>
      <c r="M6646" s="3">
        <f t="shared" si="1139"/>
        <v>4.5129183771457342</v>
      </c>
      <c r="N6646" s="2">
        <f t="shared" si="1144"/>
        <v>-73.64947511972575</v>
      </c>
      <c r="O6646" s="2">
        <f>IF('PV model'!$B$2&gt;0, 180-N6646,IF('PV model'!$B$2&lt;0,0-N6646,N6646))</f>
        <v>253.64947511972576</v>
      </c>
      <c r="P6646" s="2">
        <f>ABS(O6646-'PV model'!$B$5)</f>
        <v>48.649475119725764</v>
      </c>
      <c r="Q6646" s="3">
        <f t="shared" si="1140"/>
        <v>85.487081622854262</v>
      </c>
      <c r="R6646" s="3">
        <f t="shared" si="1145"/>
        <v>55.000050000000016</v>
      </c>
      <c r="S6646" s="3">
        <f t="shared" si="1141"/>
        <v>64.158020284341504</v>
      </c>
      <c r="T6646" s="3">
        <f>(0.5*(1-COS(RADIANS(90-$X$3)))*(D6646+E6646)*'PV model'!$B$4)</f>
        <v>0</v>
      </c>
      <c r="U6646" s="3">
        <f t="shared" si="1146"/>
        <v>119.15807028434152</v>
      </c>
      <c r="V6646" s="3">
        <f>('PV model'!$B$13*(U6646/1000)*(1-'PV model'!$B$14*((20+C6646)-25))*'PV model'!$B$10)/'PV model'!$B$12</f>
        <v>11.544180651889594</v>
      </c>
    </row>
    <row r="6647" spans="1:22" x14ac:dyDescent="0.2">
      <c r="A6647" s="10">
        <f t="shared" si="1149"/>
        <v>277</v>
      </c>
      <c r="B6647" s="10">
        <f t="shared" si="1147"/>
        <v>18</v>
      </c>
      <c r="C6647" s="23">
        <v>12.9</v>
      </c>
      <c r="D6647" s="24">
        <v>0</v>
      </c>
      <c r="E6647" s="24">
        <v>3.528</v>
      </c>
      <c r="F6647" s="48"/>
      <c r="G6647" s="48"/>
      <c r="H6647" s="1">
        <f t="shared" si="1148"/>
        <v>-5.4001497031660008</v>
      </c>
      <c r="I6647" s="1">
        <f t="shared" si="1142"/>
        <v>12.256039949594767</v>
      </c>
      <c r="J6647" s="4">
        <f>B6647+('PV model'!$B$3/15)+(I6647/60)</f>
        <v>17.927600665826578</v>
      </c>
      <c r="K6647" s="2">
        <f t="shared" si="1143"/>
        <v>-88.914009987398671</v>
      </c>
      <c r="L6647" s="2">
        <f>DEGREES(ASIN((((COS(RADIANS('PV model'!$B$2))*COS(RADIANS(H6647))*COS(RADIANS(K6647)))+(SIN(RADIANS('PV model'!$B$2))*SIN(RADIANS(H6647)))))))</f>
        <v>-3.834335367767161</v>
      </c>
      <c r="M6647" s="3">
        <f t="shared" si="1139"/>
        <v>0</v>
      </c>
      <c r="N6647" s="2">
        <f t="shared" si="1144"/>
        <v>-86.042884948019761</v>
      </c>
      <c r="O6647" s="2">
        <f>IF('PV model'!$B$2&gt;0, 180-N6647,IF('PV model'!$B$2&lt;0,0-N6647,N6647))</f>
        <v>266.04288494801978</v>
      </c>
      <c r="P6647" s="2">
        <f>ABS(O6647-'PV model'!$B$5)</f>
        <v>61.042884948019775</v>
      </c>
      <c r="Q6647" s="3">
        <f t="shared" si="1140"/>
        <v>93.834335367767167</v>
      </c>
      <c r="R6647" s="3">
        <f t="shared" si="1145"/>
        <v>0</v>
      </c>
      <c r="S6647" s="3">
        <f t="shared" si="1141"/>
        <v>3.528</v>
      </c>
      <c r="T6647" s="3">
        <f>(0.5*(1-COS(RADIANS(90-$X$3)))*(D6647+E6647)*'PV model'!$B$4)</f>
        <v>0</v>
      </c>
      <c r="U6647" s="3">
        <f t="shared" si="1146"/>
        <v>3.528</v>
      </c>
      <c r="V6647" s="3">
        <f>('PV model'!$B$13*(U6647/1000)*(1-'PV model'!$B$14*((20+C6647)-25))*'PV model'!$B$10)/'PV model'!$B$12</f>
        <v>0.34151485939199999</v>
      </c>
    </row>
    <row r="6648" spans="1:22" x14ac:dyDescent="0.2">
      <c r="A6648" s="10">
        <f t="shared" si="1149"/>
        <v>277</v>
      </c>
      <c r="B6648" s="10">
        <f t="shared" si="1147"/>
        <v>19</v>
      </c>
      <c r="C6648" s="23">
        <v>12.3</v>
      </c>
      <c r="D6648" s="24">
        <v>0</v>
      </c>
      <c r="E6648" s="24">
        <v>0</v>
      </c>
      <c r="F6648" s="48"/>
      <c r="G6648" s="48"/>
      <c r="H6648" s="1">
        <f t="shared" si="1148"/>
        <v>-5.4001497031660008</v>
      </c>
      <c r="I6648" s="1">
        <f t="shared" si="1142"/>
        <v>12.256039949594767</v>
      </c>
      <c r="J6648" s="4">
        <f>B6648+('PV model'!$B$3/15)+(I6648/60)</f>
        <v>18.927600665826578</v>
      </c>
      <c r="K6648" s="2">
        <f t="shared" si="1143"/>
        <v>-103.91400998739867</v>
      </c>
      <c r="L6648" s="2">
        <f>DEGREES(ASIN((((COS(RADIANS('PV model'!$B$2))*COS(RADIANS(H6648))*COS(RADIANS(K6648)))+(SIN(RADIANS('PV model'!$B$2))*SIN(RADIANS(H6648)))))))</f>
        <v>-12.307358713026899</v>
      </c>
      <c r="M6648" s="3">
        <f t="shared" si="1139"/>
        <v>0</v>
      </c>
      <c r="N6648" s="2">
        <f t="shared" si="1144"/>
        <v>-81.525093702802508</v>
      </c>
      <c r="O6648" s="2">
        <f>IF('PV model'!$B$2&gt;0, 180-N6648,IF('PV model'!$B$2&lt;0,0-N6648,N6648))</f>
        <v>261.52509370280251</v>
      </c>
      <c r="P6648" s="2">
        <f>ABS(O6648-'PV model'!$B$5)</f>
        <v>56.525093702802508</v>
      </c>
      <c r="Q6648" s="3">
        <f t="shared" si="1140"/>
        <v>102.3073587130269</v>
      </c>
      <c r="R6648" s="3">
        <f t="shared" si="1145"/>
        <v>0</v>
      </c>
      <c r="S6648" s="3">
        <f t="shared" si="1141"/>
        <v>0</v>
      </c>
      <c r="T6648" s="3">
        <f>(0.5*(1-COS(RADIANS(90-$X$3)))*(D6648+E6648)*'PV model'!$B$4)</f>
        <v>0</v>
      </c>
      <c r="U6648" s="3">
        <f t="shared" si="1146"/>
        <v>0</v>
      </c>
      <c r="V6648" s="3">
        <f>('PV model'!$B$13*(U6648/1000)*(1-'PV model'!$B$14*((20+C6648)-25))*'PV model'!$B$10)/'PV model'!$B$12</f>
        <v>0</v>
      </c>
    </row>
    <row r="6649" spans="1:22" x14ac:dyDescent="0.2">
      <c r="A6649" s="10">
        <f t="shared" si="1149"/>
        <v>277</v>
      </c>
      <c r="B6649" s="10">
        <f t="shared" si="1147"/>
        <v>20</v>
      </c>
      <c r="C6649" s="23">
        <v>12.1</v>
      </c>
      <c r="D6649" s="24">
        <v>0</v>
      </c>
      <c r="E6649" s="24">
        <v>0</v>
      </c>
      <c r="F6649" s="48"/>
      <c r="G6649" s="48"/>
      <c r="H6649" s="1">
        <f t="shared" si="1148"/>
        <v>-5.4001497031660008</v>
      </c>
      <c r="I6649" s="1">
        <f t="shared" si="1142"/>
        <v>12.256039949594767</v>
      </c>
      <c r="J6649" s="4">
        <f>B6649+('PV model'!$B$3/15)+(I6649/60)</f>
        <v>19.927600665826578</v>
      </c>
      <c r="K6649" s="2">
        <f t="shared" si="1143"/>
        <v>-118.91400998739867</v>
      </c>
      <c r="L6649" s="2">
        <f>DEGREES(ASIN((((COS(RADIANS('PV model'!$B$2))*COS(RADIANS(H6649))*COS(RADIANS(K6649)))+(SIN(RADIANS('PV model'!$B$2))*SIN(RADIANS(H6649)))))))</f>
        <v>-20.499500773701175</v>
      </c>
      <c r="M6649" s="3">
        <f t="shared" si="1139"/>
        <v>0</v>
      </c>
      <c r="N6649" s="2">
        <f t="shared" si="1144"/>
        <v>-68.493691338793639</v>
      </c>
      <c r="O6649" s="2">
        <f>IF('PV model'!$B$2&gt;0, 180-N6649,IF('PV model'!$B$2&lt;0,0-N6649,N6649))</f>
        <v>248.49369133879364</v>
      </c>
      <c r="P6649" s="2">
        <f>ABS(O6649-'PV model'!$B$5)</f>
        <v>43.493691338793639</v>
      </c>
      <c r="Q6649" s="3">
        <f t="shared" si="1140"/>
        <v>110.49950077370117</v>
      </c>
      <c r="R6649" s="3">
        <f t="shared" si="1145"/>
        <v>0</v>
      </c>
      <c r="S6649" s="3">
        <f t="shared" si="1141"/>
        <v>0</v>
      </c>
      <c r="T6649" s="3">
        <f>(0.5*(1-COS(RADIANS(90-$X$3)))*(D6649+E6649)*'PV model'!$B$4)</f>
        <v>0</v>
      </c>
      <c r="U6649" s="3">
        <f t="shared" si="1146"/>
        <v>0</v>
      </c>
      <c r="V6649" s="3">
        <f>('PV model'!$B$13*(U6649/1000)*(1-'PV model'!$B$14*((20+C6649)-25))*'PV model'!$B$10)/'PV model'!$B$12</f>
        <v>0</v>
      </c>
    </row>
    <row r="6650" spans="1:22" x14ac:dyDescent="0.2">
      <c r="A6650" s="10">
        <f t="shared" si="1149"/>
        <v>277</v>
      </c>
      <c r="B6650" s="10">
        <f t="shared" si="1147"/>
        <v>21</v>
      </c>
      <c r="C6650" s="23">
        <v>12.1</v>
      </c>
      <c r="D6650" s="24">
        <v>0</v>
      </c>
      <c r="E6650" s="24">
        <v>0</v>
      </c>
      <c r="F6650" s="48"/>
      <c r="G6650" s="48"/>
      <c r="H6650" s="1">
        <f t="shared" si="1148"/>
        <v>-5.4001497031660008</v>
      </c>
      <c r="I6650" s="1">
        <f t="shared" si="1142"/>
        <v>12.256039949594767</v>
      </c>
      <c r="J6650" s="4">
        <f>B6650+('PV model'!$B$3/15)+(I6650/60)</f>
        <v>20.927600665826578</v>
      </c>
      <c r="K6650" s="2">
        <f t="shared" si="1143"/>
        <v>-133.91400998739866</v>
      </c>
      <c r="L6650" s="2">
        <f>DEGREES(ASIN((((COS(RADIANS('PV model'!$B$2))*COS(RADIANS(H6650))*COS(RADIANS(K6650)))+(SIN(RADIANS('PV model'!$B$2))*SIN(RADIANS(H6650)))))))</f>
        <v>-27.947518466253332</v>
      </c>
      <c r="M6650" s="3">
        <f t="shared" si="1139"/>
        <v>0</v>
      </c>
      <c r="N6650" s="2">
        <f t="shared" si="1144"/>
        <v>-54.278684184322913</v>
      </c>
      <c r="O6650" s="2">
        <f>IF('PV model'!$B$2&gt;0, 180-N6650,IF('PV model'!$B$2&lt;0,0-N6650,N6650))</f>
        <v>234.27868418432291</v>
      </c>
      <c r="P6650" s="2">
        <f>ABS(O6650-'PV model'!$B$5)</f>
        <v>29.278684184322913</v>
      </c>
      <c r="Q6650" s="3">
        <f t="shared" si="1140"/>
        <v>117.94751846625334</v>
      </c>
      <c r="R6650" s="3">
        <f t="shared" si="1145"/>
        <v>0</v>
      </c>
      <c r="S6650" s="3">
        <f t="shared" si="1141"/>
        <v>0</v>
      </c>
      <c r="T6650" s="3">
        <f>(0.5*(1-COS(RADIANS(90-$X$3)))*(D6650+E6650)*'PV model'!$B$4)</f>
        <v>0</v>
      </c>
      <c r="U6650" s="3">
        <f t="shared" si="1146"/>
        <v>0</v>
      </c>
      <c r="V6650" s="3">
        <f>('PV model'!$B$13*(U6650/1000)*(1-'PV model'!$B$14*((20+C6650)-25))*'PV model'!$B$10)/'PV model'!$B$12</f>
        <v>0</v>
      </c>
    </row>
    <row r="6651" spans="1:22" x14ac:dyDescent="0.2">
      <c r="A6651" s="10">
        <f t="shared" si="1149"/>
        <v>277</v>
      </c>
      <c r="B6651" s="10">
        <f t="shared" si="1147"/>
        <v>22</v>
      </c>
      <c r="C6651" s="23">
        <v>11.3</v>
      </c>
      <c r="D6651" s="24">
        <v>0</v>
      </c>
      <c r="E6651" s="24">
        <v>0</v>
      </c>
      <c r="F6651" s="48"/>
      <c r="G6651" s="48"/>
      <c r="H6651" s="1">
        <f t="shared" si="1148"/>
        <v>-5.4001497031660008</v>
      </c>
      <c r="I6651" s="1">
        <f t="shared" si="1142"/>
        <v>12.256039949594767</v>
      </c>
      <c r="J6651" s="4">
        <f>B6651+('PV model'!$B$3/15)+(I6651/60)</f>
        <v>21.927600665826578</v>
      </c>
      <c r="K6651" s="2">
        <f t="shared" si="1143"/>
        <v>-148.91400998739866</v>
      </c>
      <c r="L6651" s="2">
        <f>DEGREES(ASIN((((COS(RADIANS('PV model'!$B$2))*COS(RADIANS(H6651))*COS(RADIANS(K6651)))+(SIN(RADIANS('PV model'!$B$2))*SIN(RADIANS(H6651)))))))</f>
        <v>-34.088511630003175</v>
      </c>
      <c r="M6651" s="3">
        <f t="shared" si="1139"/>
        <v>0</v>
      </c>
      <c r="N6651" s="2">
        <f t="shared" si="1144"/>
        <v>-38.365993703872547</v>
      </c>
      <c r="O6651" s="2">
        <f>IF('PV model'!$B$2&gt;0, 180-N6651,IF('PV model'!$B$2&lt;0,0-N6651,N6651))</f>
        <v>218.36599370387256</v>
      </c>
      <c r="P6651" s="2">
        <f>ABS(O6651-'PV model'!$B$5)</f>
        <v>13.365993703872562</v>
      </c>
      <c r="Q6651" s="3">
        <f t="shared" si="1140"/>
        <v>124.08851163000318</v>
      </c>
      <c r="R6651" s="3">
        <f t="shared" si="1145"/>
        <v>0</v>
      </c>
      <c r="S6651" s="3">
        <f t="shared" si="1141"/>
        <v>0</v>
      </c>
      <c r="T6651" s="3">
        <f>(0.5*(1-COS(RADIANS(90-$X$3)))*(D6651+E6651)*'PV model'!$B$4)</f>
        <v>0</v>
      </c>
      <c r="U6651" s="3">
        <f t="shared" si="1146"/>
        <v>0</v>
      </c>
      <c r="V6651" s="3">
        <f>('PV model'!$B$13*(U6651/1000)*(1-'PV model'!$B$14*((20+C6651)-25))*'PV model'!$B$10)/'PV model'!$B$12</f>
        <v>0</v>
      </c>
    </row>
    <row r="6652" spans="1:22" x14ac:dyDescent="0.2">
      <c r="A6652" s="10">
        <f t="shared" si="1149"/>
        <v>277</v>
      </c>
      <c r="B6652" s="10">
        <f t="shared" si="1147"/>
        <v>23</v>
      </c>
      <c r="C6652" s="23">
        <v>12.1</v>
      </c>
      <c r="D6652" s="24">
        <v>0</v>
      </c>
      <c r="E6652" s="24">
        <v>0</v>
      </c>
      <c r="F6652" s="48"/>
      <c r="G6652" s="48"/>
      <c r="H6652" s="1">
        <f t="shared" si="1148"/>
        <v>-5.4001497031660008</v>
      </c>
      <c r="I6652" s="1">
        <f t="shared" si="1142"/>
        <v>12.256039949594767</v>
      </c>
      <c r="J6652" s="4">
        <f>B6652+('PV model'!$B$3/15)+(I6652/60)</f>
        <v>22.927600665826578</v>
      </c>
      <c r="K6652" s="2">
        <f t="shared" si="1143"/>
        <v>-163.91400998739866</v>
      </c>
      <c r="L6652" s="2">
        <f>DEGREES(ASIN((((COS(RADIANS('PV model'!$B$2))*COS(RADIANS(H6652))*COS(RADIANS(K6652)))+(SIN(RADIANS('PV model'!$B$2))*SIN(RADIANS(H6652)))))))</f>
        <v>-38.270400097819476</v>
      </c>
      <c r="M6652" s="3">
        <f t="shared" si="1139"/>
        <v>0</v>
      </c>
      <c r="N6652" s="2">
        <f t="shared" si="1144"/>
        <v>-20.570401897590163</v>
      </c>
      <c r="O6652" s="2">
        <f>IF('PV model'!$B$2&gt;0, 180-N6652,IF('PV model'!$B$2&lt;0,0-N6652,N6652))</f>
        <v>200.57040189759016</v>
      </c>
      <c r="P6652" s="2">
        <f>ABS(O6652-'PV model'!$B$5)</f>
        <v>4.429598102409841</v>
      </c>
      <c r="Q6652" s="3">
        <f t="shared" si="1140"/>
        <v>128.27040009781948</v>
      </c>
      <c r="R6652" s="3">
        <f t="shared" si="1145"/>
        <v>0</v>
      </c>
      <c r="S6652" s="3">
        <f t="shared" si="1141"/>
        <v>0</v>
      </c>
      <c r="T6652" s="3">
        <f>(0.5*(1-COS(RADIANS(90-$X$3)))*(D6652+E6652)*'PV model'!$B$4)</f>
        <v>0</v>
      </c>
      <c r="U6652" s="3">
        <f t="shared" si="1146"/>
        <v>0</v>
      </c>
      <c r="V6652" s="3">
        <f>('PV model'!$B$13*(U6652/1000)*(1-'PV model'!$B$14*((20+C6652)-25))*'PV model'!$B$10)/'PV model'!$B$12</f>
        <v>0</v>
      </c>
    </row>
    <row r="6653" spans="1:22" x14ac:dyDescent="0.2">
      <c r="A6653" s="10">
        <f t="shared" si="1149"/>
        <v>277</v>
      </c>
      <c r="B6653" s="10">
        <f t="shared" si="1147"/>
        <v>24</v>
      </c>
      <c r="C6653" s="23">
        <v>12</v>
      </c>
      <c r="D6653" s="24">
        <v>0</v>
      </c>
      <c r="E6653" s="24">
        <v>0</v>
      </c>
      <c r="F6653" s="48"/>
      <c r="G6653" s="48"/>
      <c r="H6653" s="1">
        <f t="shared" si="1148"/>
        <v>-5.4001497031660008</v>
      </c>
      <c r="I6653" s="1">
        <f t="shared" si="1142"/>
        <v>12.256039949594767</v>
      </c>
      <c r="J6653" s="4">
        <f>B6653+('PV model'!$B$3/15)+(I6653/60)</f>
        <v>23.927600665826578</v>
      </c>
      <c r="K6653" s="2">
        <f t="shared" si="1143"/>
        <v>-178.91400998739866</v>
      </c>
      <c r="L6653" s="2">
        <f>DEGREES(ASIN((((COS(RADIANS('PV model'!$B$2))*COS(RADIANS(H6653))*COS(RADIANS(K6653)))+(SIN(RADIANS('PV model'!$B$2))*SIN(RADIANS(H6653)))))))</f>
        <v>-39.892585375007762</v>
      </c>
      <c r="M6653" s="3">
        <f t="shared" si="1139"/>
        <v>0</v>
      </c>
      <c r="N6653" s="2">
        <f t="shared" si="1144"/>
        <v>-1.4092107589795617</v>
      </c>
      <c r="O6653" s="2">
        <f>IF('PV model'!$B$2&gt;0, 180-N6653,IF('PV model'!$B$2&lt;0,0-N6653,N6653))</f>
        <v>181.40921075897955</v>
      </c>
      <c r="P6653" s="2">
        <f>ABS(O6653-'PV model'!$B$5)</f>
        <v>23.590789241020445</v>
      </c>
      <c r="Q6653" s="3">
        <f t="shared" si="1140"/>
        <v>129.89258537500777</v>
      </c>
      <c r="R6653" s="3">
        <f t="shared" si="1145"/>
        <v>0</v>
      </c>
      <c r="S6653" s="3">
        <f t="shared" si="1141"/>
        <v>0</v>
      </c>
      <c r="T6653" s="3">
        <f>(0.5*(1-COS(RADIANS(90-$X$3)))*(D6653+E6653)*'PV model'!$B$4)</f>
        <v>0</v>
      </c>
      <c r="U6653" s="3">
        <f t="shared" si="1146"/>
        <v>0</v>
      </c>
      <c r="V6653" s="3">
        <f>('PV model'!$B$13*(U6653/1000)*(1-'PV model'!$B$14*((20+C6653)-25))*'PV model'!$B$10)/'PV model'!$B$12</f>
        <v>0</v>
      </c>
    </row>
    <row r="6654" spans="1:22" x14ac:dyDescent="0.2">
      <c r="A6654" s="10">
        <f t="shared" si="1149"/>
        <v>278</v>
      </c>
      <c r="B6654" s="10">
        <f t="shared" si="1147"/>
        <v>1</v>
      </c>
      <c r="C6654" s="23">
        <v>12.1</v>
      </c>
      <c r="D6654" s="24">
        <v>0</v>
      </c>
      <c r="E6654" s="24">
        <v>0</v>
      </c>
      <c r="F6654" s="48"/>
      <c r="G6654" s="48"/>
      <c r="H6654" s="1">
        <f t="shared" si="1148"/>
        <v>-5.7924188396455571</v>
      </c>
      <c r="I6654" s="1">
        <f t="shared" si="1142"/>
        <v>12.547872504023331</v>
      </c>
      <c r="J6654" s="4">
        <f>B6654+('PV model'!$B$3/15)+(I6654/60)</f>
        <v>0.93246454173372229</v>
      </c>
      <c r="K6654" s="2">
        <f t="shared" si="1143"/>
        <v>166.01303187399418</v>
      </c>
      <c r="L6654" s="2">
        <f>DEGREES(ASIN((((COS(RADIANS('PV model'!$B$2))*COS(RADIANS(H6654))*COS(RADIANS(K6654)))+(SIN(RADIANS('PV model'!$B$2))*SIN(RADIANS(H6654)))))))</f>
        <v>-39.048726178987046</v>
      </c>
      <c r="M6654" s="3">
        <f t="shared" si="1139"/>
        <v>0</v>
      </c>
      <c r="N6654" s="2">
        <f t="shared" si="1144"/>
        <v>18.037336111279661</v>
      </c>
      <c r="O6654" s="2">
        <f>IF('PV model'!$B$2&gt;0, 180-N6654,IF('PV model'!$B$2&lt;0,0-N6654,N6654))</f>
        <v>161.96266388872033</v>
      </c>
      <c r="P6654" s="2">
        <f>ABS(O6654-'PV model'!$B$5)</f>
        <v>43.037336111279672</v>
      </c>
      <c r="Q6654" s="3">
        <f t="shared" si="1140"/>
        <v>129.04872617898704</v>
      </c>
      <c r="R6654" s="3">
        <f t="shared" si="1145"/>
        <v>0</v>
      </c>
      <c r="S6654" s="3">
        <f t="shared" si="1141"/>
        <v>0</v>
      </c>
      <c r="T6654" s="3">
        <f>(0.5*(1-COS(RADIANS(90-$X$3)))*(D6654+E6654)*'PV model'!$B$4)</f>
        <v>0</v>
      </c>
      <c r="U6654" s="3">
        <f t="shared" si="1146"/>
        <v>0</v>
      </c>
      <c r="V6654" s="3">
        <f>('PV model'!$B$13*(U6654/1000)*(1-'PV model'!$B$14*((20+C6654)-25))*'PV model'!$B$10)/'PV model'!$B$12</f>
        <v>0</v>
      </c>
    </row>
    <row r="6655" spans="1:22" x14ac:dyDescent="0.2">
      <c r="A6655" s="10">
        <f t="shared" si="1149"/>
        <v>278</v>
      </c>
      <c r="B6655" s="10">
        <f t="shared" si="1147"/>
        <v>2</v>
      </c>
      <c r="C6655" s="23">
        <v>11.9</v>
      </c>
      <c r="D6655" s="24">
        <v>0</v>
      </c>
      <c r="E6655" s="24">
        <v>0</v>
      </c>
      <c r="F6655" s="48"/>
      <c r="G6655" s="48"/>
      <c r="H6655" s="1">
        <f t="shared" si="1148"/>
        <v>-5.7924188396455571</v>
      </c>
      <c r="I6655" s="1">
        <f t="shared" si="1142"/>
        <v>12.547872504023331</v>
      </c>
      <c r="J6655" s="4">
        <f>B6655+('PV model'!$B$3/15)+(I6655/60)</f>
        <v>1.9324645417337223</v>
      </c>
      <c r="K6655" s="2">
        <f t="shared" si="1143"/>
        <v>151.01303187399418</v>
      </c>
      <c r="L6655" s="2">
        <f>DEGREES(ASIN((((COS(RADIANS('PV model'!$B$2))*COS(RADIANS(H6655))*COS(RADIANS(K6655)))+(SIN(RADIANS('PV model'!$B$2))*SIN(RADIANS(H6655)))))))</f>
        <v>-35.176520752503222</v>
      </c>
      <c r="M6655" s="3">
        <f t="shared" si="1139"/>
        <v>0</v>
      </c>
      <c r="N6655" s="2">
        <f t="shared" si="1144"/>
        <v>36.146718531652596</v>
      </c>
      <c r="O6655" s="2">
        <f>IF('PV model'!$B$2&gt;0, 180-N6655,IF('PV model'!$B$2&lt;0,0-N6655,N6655))</f>
        <v>143.8532814683474</v>
      </c>
      <c r="P6655" s="2">
        <f>ABS(O6655-'PV model'!$B$5)</f>
        <v>61.146718531652596</v>
      </c>
      <c r="Q6655" s="3">
        <f t="shared" si="1140"/>
        <v>125.17652075250324</v>
      </c>
      <c r="R6655" s="3">
        <f t="shared" si="1145"/>
        <v>0</v>
      </c>
      <c r="S6655" s="3">
        <f t="shared" si="1141"/>
        <v>0</v>
      </c>
      <c r="T6655" s="3">
        <f>(0.5*(1-COS(RADIANS(90-$X$3)))*(D6655+E6655)*'PV model'!$B$4)</f>
        <v>0</v>
      </c>
      <c r="U6655" s="3">
        <f t="shared" si="1146"/>
        <v>0</v>
      </c>
      <c r="V6655" s="3">
        <f>('PV model'!$B$13*(U6655/1000)*(1-'PV model'!$B$14*((20+C6655)-25))*'PV model'!$B$10)/'PV model'!$B$12</f>
        <v>0</v>
      </c>
    </row>
    <row r="6656" spans="1:22" x14ac:dyDescent="0.2">
      <c r="A6656" s="10">
        <f t="shared" si="1149"/>
        <v>278</v>
      </c>
      <c r="B6656" s="10">
        <f t="shared" si="1147"/>
        <v>3</v>
      </c>
      <c r="C6656" s="23">
        <v>12</v>
      </c>
      <c r="D6656" s="24">
        <v>0</v>
      </c>
      <c r="E6656" s="24">
        <v>0</v>
      </c>
      <c r="F6656" s="48"/>
      <c r="G6656" s="48"/>
      <c r="H6656" s="1">
        <f t="shared" si="1148"/>
        <v>-5.7924188396455571</v>
      </c>
      <c r="I6656" s="1">
        <f t="shared" si="1142"/>
        <v>12.547872504023331</v>
      </c>
      <c r="J6656" s="4">
        <f>B6656+('PV model'!$B$3/15)+(I6656/60)</f>
        <v>2.9324645417337218</v>
      </c>
      <c r="K6656" s="2">
        <f t="shared" si="1143"/>
        <v>136.01303187399418</v>
      </c>
      <c r="L6656" s="2">
        <f>DEGREES(ASIN((((COS(RADIANS('PV model'!$B$2))*COS(RADIANS(H6656))*COS(RADIANS(K6656)))+(SIN(RADIANS('PV model'!$B$2))*SIN(RADIANS(H6656)))))))</f>
        <v>-29.250041601620939</v>
      </c>
      <c r="M6656" s="3">
        <f t="shared" si="1139"/>
        <v>0</v>
      </c>
      <c r="N6656" s="2">
        <f t="shared" si="1144"/>
        <v>52.365511056659642</v>
      </c>
      <c r="O6656" s="2">
        <f>IF('PV model'!$B$2&gt;0, 180-N6656,IF('PV model'!$B$2&lt;0,0-N6656,N6656))</f>
        <v>127.63448894334036</v>
      </c>
      <c r="P6656" s="2">
        <f>ABS(O6656-'PV model'!$B$5)</f>
        <v>77.365511056659642</v>
      </c>
      <c r="Q6656" s="3">
        <f t="shared" si="1140"/>
        <v>119.25004160162095</v>
      </c>
      <c r="R6656" s="3">
        <f t="shared" si="1145"/>
        <v>0</v>
      </c>
      <c r="S6656" s="3">
        <f t="shared" si="1141"/>
        <v>0</v>
      </c>
      <c r="T6656" s="3">
        <f>(0.5*(1-COS(RADIANS(90-$X$3)))*(D6656+E6656)*'PV model'!$B$4)</f>
        <v>0</v>
      </c>
      <c r="U6656" s="3">
        <f t="shared" si="1146"/>
        <v>0</v>
      </c>
      <c r="V6656" s="3">
        <f>('PV model'!$B$13*(U6656/1000)*(1-'PV model'!$B$14*((20+C6656)-25))*'PV model'!$B$10)/'PV model'!$B$12</f>
        <v>0</v>
      </c>
    </row>
    <row r="6657" spans="1:22" x14ac:dyDescent="0.2">
      <c r="A6657" s="10">
        <f t="shared" si="1149"/>
        <v>278</v>
      </c>
      <c r="B6657" s="10">
        <f t="shared" si="1147"/>
        <v>4</v>
      </c>
      <c r="C6657" s="23">
        <v>11.5</v>
      </c>
      <c r="D6657" s="24">
        <v>0</v>
      </c>
      <c r="E6657" s="24">
        <v>0</v>
      </c>
      <c r="F6657" s="48"/>
      <c r="G6657" s="48"/>
      <c r="H6657" s="1">
        <f t="shared" si="1148"/>
        <v>-5.7924188396455571</v>
      </c>
      <c r="I6657" s="1">
        <f t="shared" si="1142"/>
        <v>12.547872504023331</v>
      </c>
      <c r="J6657" s="4">
        <f>B6657+('PV model'!$B$3/15)+(I6657/60)</f>
        <v>3.9324645417337218</v>
      </c>
      <c r="K6657" s="2">
        <f t="shared" si="1143"/>
        <v>121.01303187399417</v>
      </c>
      <c r="L6657" s="2">
        <f>DEGREES(ASIN((((COS(RADIANS('PV model'!$B$2))*COS(RADIANS(H6657))*COS(RADIANS(K6657)))+(SIN(RADIANS('PV model'!$B$2))*SIN(RADIANS(H6657)))))))</f>
        <v>-21.932608775617688</v>
      </c>
      <c r="M6657" s="3">
        <f t="shared" si="1139"/>
        <v>0</v>
      </c>
      <c r="N6657" s="2">
        <f t="shared" si="1144"/>
        <v>66.809763355580941</v>
      </c>
      <c r="O6657" s="2">
        <f>IF('PV model'!$B$2&gt;0, 180-N6657,IF('PV model'!$B$2&lt;0,0-N6657,N6657))</f>
        <v>113.19023664441906</v>
      </c>
      <c r="P6657" s="2">
        <f>ABS(O6657-'PV model'!$B$5)</f>
        <v>91.809763355580941</v>
      </c>
      <c r="Q6657" s="3">
        <f t="shared" si="1140"/>
        <v>111.93260877561769</v>
      </c>
      <c r="R6657" s="3">
        <f t="shared" si="1145"/>
        <v>0</v>
      </c>
      <c r="S6657" s="3">
        <f t="shared" si="1141"/>
        <v>0</v>
      </c>
      <c r="T6657" s="3">
        <f>(0.5*(1-COS(RADIANS(90-$X$3)))*(D6657+E6657)*'PV model'!$B$4)</f>
        <v>0</v>
      </c>
      <c r="U6657" s="3">
        <f t="shared" si="1146"/>
        <v>0</v>
      </c>
      <c r="V6657" s="3">
        <f>('PV model'!$B$13*(U6657/1000)*(1-'PV model'!$B$14*((20+C6657)-25))*'PV model'!$B$10)/'PV model'!$B$12</f>
        <v>0</v>
      </c>
    </row>
    <row r="6658" spans="1:22" x14ac:dyDescent="0.2">
      <c r="A6658" s="10">
        <f t="shared" si="1149"/>
        <v>278</v>
      </c>
      <c r="B6658" s="10">
        <f t="shared" si="1147"/>
        <v>5</v>
      </c>
      <c r="C6658" s="23">
        <v>11.2</v>
      </c>
      <c r="D6658" s="24">
        <v>0</v>
      </c>
      <c r="E6658" s="24">
        <v>0</v>
      </c>
      <c r="F6658" s="48"/>
      <c r="G6658" s="48"/>
      <c r="H6658" s="1">
        <f t="shared" si="1148"/>
        <v>-5.7924188396455571</v>
      </c>
      <c r="I6658" s="1">
        <f t="shared" si="1142"/>
        <v>12.547872504023331</v>
      </c>
      <c r="J6658" s="4">
        <f>B6658+('PV model'!$B$3/15)+(I6658/60)</f>
        <v>4.9324645417337223</v>
      </c>
      <c r="K6658" s="2">
        <f t="shared" si="1143"/>
        <v>106.01303187399417</v>
      </c>
      <c r="L6658" s="2">
        <f>DEGREES(ASIN((((COS(RADIANS('PV model'!$B$2))*COS(RADIANS(H6658))*COS(RADIANS(K6658)))+(SIN(RADIANS('PV model'!$B$2))*SIN(RADIANS(H6658)))))))</f>
        <v>-13.805307795458246</v>
      </c>
      <c r="M6658" s="3">
        <f t="shared" si="1139"/>
        <v>0</v>
      </c>
      <c r="N6658" s="2">
        <f t="shared" si="1144"/>
        <v>79.977044843546864</v>
      </c>
      <c r="O6658" s="2">
        <f>IF('PV model'!$B$2&gt;0, 180-N6658,IF('PV model'!$B$2&lt;0,0-N6658,N6658))</f>
        <v>100.02295515645314</v>
      </c>
      <c r="P6658" s="2">
        <f>ABS(O6658-'PV model'!$B$5)</f>
        <v>104.97704484354686</v>
      </c>
      <c r="Q6658" s="3">
        <f t="shared" si="1140"/>
        <v>103.80530779545825</v>
      </c>
      <c r="R6658" s="3">
        <f t="shared" si="1145"/>
        <v>0</v>
      </c>
      <c r="S6658" s="3">
        <f t="shared" si="1141"/>
        <v>0</v>
      </c>
      <c r="T6658" s="3">
        <f>(0.5*(1-COS(RADIANS(90-$X$3)))*(D6658+E6658)*'PV model'!$B$4)</f>
        <v>0</v>
      </c>
      <c r="U6658" s="3">
        <f t="shared" si="1146"/>
        <v>0</v>
      </c>
      <c r="V6658" s="3">
        <f>('PV model'!$B$13*(U6658/1000)*(1-'PV model'!$B$14*((20+C6658)-25))*'PV model'!$B$10)/'PV model'!$B$12</f>
        <v>0</v>
      </c>
    </row>
    <row r="6659" spans="1:22" x14ac:dyDescent="0.2">
      <c r="A6659" s="10">
        <f t="shared" si="1149"/>
        <v>278</v>
      </c>
      <c r="B6659" s="10">
        <f t="shared" si="1147"/>
        <v>6</v>
      </c>
      <c r="C6659" s="23">
        <v>11.4</v>
      </c>
      <c r="D6659" s="24">
        <v>0</v>
      </c>
      <c r="E6659" s="24">
        <v>0</v>
      </c>
      <c r="F6659" s="48"/>
      <c r="G6659" s="48"/>
      <c r="H6659" s="1">
        <f t="shared" si="1148"/>
        <v>-5.7924188396455571</v>
      </c>
      <c r="I6659" s="1">
        <f t="shared" si="1142"/>
        <v>12.547872504023331</v>
      </c>
      <c r="J6659" s="4">
        <f>B6659+('PV model'!$B$3/15)+(I6659/60)</f>
        <v>5.9324645417337223</v>
      </c>
      <c r="K6659" s="2">
        <f t="shared" si="1143"/>
        <v>91.013031873994166</v>
      </c>
      <c r="L6659" s="2">
        <f>DEGREES(ASIN((((COS(RADIANS('PV model'!$B$2))*COS(RADIANS(H6659))*COS(RADIANS(K6659)))+(SIN(RADIANS('PV model'!$B$2))*SIN(RADIANS(H6659)))))))</f>
        <v>-5.3441301390291907</v>
      </c>
      <c r="M6659" s="3">
        <f t="shared" si="1139"/>
        <v>0</v>
      </c>
      <c r="N6659" s="2">
        <f t="shared" si="1144"/>
        <v>87.543858622538792</v>
      </c>
      <c r="O6659" s="2">
        <f>IF('PV model'!$B$2&gt;0, 180-N6659,IF('PV model'!$B$2&lt;0,0-N6659,N6659))</f>
        <v>92.456141377461208</v>
      </c>
      <c r="P6659" s="2">
        <f>ABS(O6659-'PV model'!$B$5)</f>
        <v>112.54385862253879</v>
      </c>
      <c r="Q6659" s="3">
        <f t="shared" si="1140"/>
        <v>95.34413013902919</v>
      </c>
      <c r="R6659" s="3">
        <f t="shared" si="1145"/>
        <v>0</v>
      </c>
      <c r="S6659" s="3">
        <f t="shared" si="1141"/>
        <v>0</v>
      </c>
      <c r="T6659" s="3">
        <f>(0.5*(1-COS(RADIANS(90-$X$3)))*(D6659+E6659)*'PV model'!$B$4)</f>
        <v>0</v>
      </c>
      <c r="U6659" s="3">
        <f t="shared" si="1146"/>
        <v>0</v>
      </c>
      <c r="V6659" s="3">
        <f>('PV model'!$B$13*(U6659/1000)*(1-'PV model'!$B$14*((20+C6659)-25))*'PV model'!$B$10)/'PV model'!$B$12</f>
        <v>0</v>
      </c>
    </row>
    <row r="6660" spans="1:22" x14ac:dyDescent="0.2">
      <c r="A6660" s="10">
        <f t="shared" si="1149"/>
        <v>278</v>
      </c>
      <c r="B6660" s="10">
        <f t="shared" si="1147"/>
        <v>7</v>
      </c>
      <c r="C6660" s="23">
        <v>11.7</v>
      </c>
      <c r="D6660" s="24">
        <v>0</v>
      </c>
      <c r="E6660" s="24">
        <v>2.6460000000000004</v>
      </c>
      <c r="F6660" s="48"/>
      <c r="G6660" s="48"/>
      <c r="H6660" s="1">
        <f t="shared" si="1148"/>
        <v>-5.7924188396455571</v>
      </c>
      <c r="I6660" s="1">
        <f t="shared" si="1142"/>
        <v>12.547872504023331</v>
      </c>
      <c r="J6660" s="4">
        <f>B6660+('PV model'!$B$3/15)+(I6660/60)</f>
        <v>6.9324645417337223</v>
      </c>
      <c r="K6660" s="2">
        <f t="shared" si="1143"/>
        <v>76.013031873994166</v>
      </c>
      <c r="L6660" s="2">
        <f>DEGREES(ASIN((((COS(RADIANS('PV model'!$B$2))*COS(RADIANS(H6660))*COS(RADIANS(K6660)))+(SIN(RADIANS('PV model'!$B$2))*SIN(RADIANS(H6660)))))))</f>
        <v>3.0396721755964871</v>
      </c>
      <c r="M6660" s="3">
        <f t="shared" si="1139"/>
        <v>3.0396721755964871</v>
      </c>
      <c r="N6660" s="2">
        <f t="shared" si="1144"/>
        <v>75.184972084838478</v>
      </c>
      <c r="O6660" s="2">
        <f>IF('PV model'!$B$2&gt;0, 180-N6660,IF('PV model'!$B$2&lt;0,0-N6660,N6660))</f>
        <v>104.81502791516152</v>
      </c>
      <c r="P6660" s="2">
        <f>ABS(O6660-'PV model'!$B$5)</f>
        <v>100.18497208483848</v>
      </c>
      <c r="Q6660" s="3">
        <f t="shared" si="1140"/>
        <v>86.960327824403507</v>
      </c>
      <c r="R6660" s="3">
        <f t="shared" si="1145"/>
        <v>0</v>
      </c>
      <c r="S6660" s="3">
        <f t="shared" si="1141"/>
        <v>2.6460000000000004</v>
      </c>
      <c r="T6660" s="3">
        <f>(0.5*(1-COS(RADIANS(90-$X$3)))*(D6660+E6660)*'PV model'!$B$4)</f>
        <v>0</v>
      </c>
      <c r="U6660" s="3">
        <f t="shared" si="1146"/>
        <v>2.6460000000000004</v>
      </c>
      <c r="V6660" s="3">
        <f>('PV model'!$B$13*(U6660/1000)*(1-'PV model'!$B$14*((20+C6660)-25))*'PV model'!$B$10)/'PV model'!$B$12</f>
        <v>0.257405716512</v>
      </c>
    </row>
    <row r="6661" spans="1:22" x14ac:dyDescent="0.2">
      <c r="A6661" s="10">
        <f t="shared" si="1149"/>
        <v>278</v>
      </c>
      <c r="B6661" s="10">
        <f t="shared" si="1147"/>
        <v>8</v>
      </c>
      <c r="C6661" s="23">
        <v>11.6</v>
      </c>
      <c r="D6661" s="24">
        <v>2.2448999999999999</v>
      </c>
      <c r="E6661" s="24">
        <v>36.161999999999999</v>
      </c>
      <c r="F6661" s="48"/>
      <c r="G6661" s="48"/>
      <c r="H6661" s="1">
        <f t="shared" si="1148"/>
        <v>-5.7924188396455571</v>
      </c>
      <c r="I6661" s="1">
        <f t="shared" si="1142"/>
        <v>12.547872504023331</v>
      </c>
      <c r="J6661" s="4">
        <f>B6661+('PV model'!$B$3/15)+(I6661/60)</f>
        <v>7.9324645417337223</v>
      </c>
      <c r="K6661" s="2">
        <f t="shared" si="1143"/>
        <v>61.013031873994166</v>
      </c>
      <c r="L6661" s="2">
        <f>DEGREES(ASIN((((COS(RADIANS('PV model'!$B$2))*COS(RADIANS(H6661))*COS(RADIANS(K6661)))+(SIN(RADIANS('PV model'!$B$2))*SIN(RADIANS(H6661)))))))</f>
        <v>10.947552242359004</v>
      </c>
      <c r="M6661" s="3">
        <f t="shared" si="1139"/>
        <v>10.947552242359004</v>
      </c>
      <c r="N6661" s="2">
        <f t="shared" si="1144"/>
        <v>62.423652289967947</v>
      </c>
      <c r="O6661" s="2">
        <f>IF('PV model'!$B$2&gt;0, 180-N6661,IF('PV model'!$B$2&lt;0,0-N6661,N6661))</f>
        <v>117.57634771003205</v>
      </c>
      <c r="P6661" s="2">
        <f>ABS(O6661-'PV model'!$B$5)</f>
        <v>87.423652289967947</v>
      </c>
      <c r="Q6661" s="3">
        <f t="shared" si="1140"/>
        <v>79.052447757641005</v>
      </c>
      <c r="R6661" s="3">
        <f t="shared" si="1145"/>
        <v>2.2448999999999972</v>
      </c>
      <c r="S6661" s="3">
        <f t="shared" si="1141"/>
        <v>37.030344226538965</v>
      </c>
      <c r="T6661" s="3">
        <f>(0.5*(1-COS(RADIANS(90-$X$3)))*(D6661+E6661)*'PV model'!$B$4)</f>
        <v>0</v>
      </c>
      <c r="U6661" s="3">
        <f t="shared" si="1146"/>
        <v>39.275244226538959</v>
      </c>
      <c r="V6661" s="3">
        <f>('PV model'!$B$13*(U6661/1000)*(1-'PV model'!$B$14*((20+C6661)-25))*'PV model'!$B$10)/'PV model'!$B$12</f>
        <v>3.8223082427846751</v>
      </c>
    </row>
    <row r="6662" spans="1:22" x14ac:dyDescent="0.2">
      <c r="A6662" s="10">
        <f t="shared" si="1149"/>
        <v>278</v>
      </c>
      <c r="B6662" s="10">
        <f t="shared" si="1147"/>
        <v>9</v>
      </c>
      <c r="C6662" s="23">
        <v>12.2</v>
      </c>
      <c r="D6662" s="24">
        <v>104.38785</v>
      </c>
      <c r="E6662" s="24">
        <v>91.727999999999994</v>
      </c>
      <c r="F6662" s="48"/>
      <c r="G6662" s="48"/>
      <c r="H6662" s="1">
        <f t="shared" si="1148"/>
        <v>-5.7924188396455571</v>
      </c>
      <c r="I6662" s="1">
        <f t="shared" si="1142"/>
        <v>12.547872504023331</v>
      </c>
      <c r="J6662" s="4">
        <f>B6662+('PV model'!$B$3/15)+(I6662/60)</f>
        <v>8.9324645417337223</v>
      </c>
      <c r="K6662" s="2">
        <f t="shared" si="1143"/>
        <v>46.013031873994166</v>
      </c>
      <c r="L6662" s="2">
        <f>DEGREES(ASIN((((COS(RADIANS('PV model'!$B$2))*COS(RADIANS(H6662))*COS(RADIANS(K6662)))+(SIN(RADIANS('PV model'!$B$2))*SIN(RADIANS(H6662)))))))</f>
        <v>17.949763649153571</v>
      </c>
      <c r="M6662" s="3">
        <f t="shared" ref="M6662:M6725" si="1150">IF(L6662&gt;0, L6662, 0)</f>
        <v>17.949763649153571</v>
      </c>
      <c r="N6662" s="2">
        <f t="shared" si="1144"/>
        <v>48.802870083205114</v>
      </c>
      <c r="O6662" s="2">
        <f>IF('PV model'!$B$2&gt;0, 180-N6662,IF('PV model'!$B$2&lt;0,0-N6662,N6662))</f>
        <v>131.19712991679489</v>
      </c>
      <c r="P6662" s="2">
        <f>ABS(O6662-'PV model'!$B$5)</f>
        <v>73.802870083205107</v>
      </c>
      <c r="Q6662" s="3">
        <f t="shared" ref="Q6662:Q6725" si="1151">DEGREES(ACOS((SIN(RADIANS(L6662))*COS(RADIANS(90-$X$3))+COS(RADIANS(L6662))*COS(RADIANS(P6662))*SIN(RADIANS(90-$X$3)))))</f>
        <v>72.050236350846433</v>
      </c>
      <c r="R6662" s="3">
        <f t="shared" si="1145"/>
        <v>104.38785000000001</v>
      </c>
      <c r="S6662" s="3">
        <f t="shared" ref="S6662:S6725" si="1152">IF($Z$3=TRUE, IF(E6662=0,0,E6662*(0.5*(1+COS(RADIANS(90-$X$3))*(1+(1-(E6662^2/(D6662+E6662)^2))*(SIN(RADIANS(0.5*$X$3))^3)))*(1+(1-(E6662^2/(D6662+E6662)^2))*(COS(RADIANS(Q6662))^2)*(SIN(RADIANS(90-L6662))^3)))), IF(E6662=0,0,E6662*(0.5*(1+COS(RADIANS(90-$X$3))))))</f>
        <v>111.06519068448073</v>
      </c>
      <c r="T6662" s="3">
        <f>(0.5*(1-COS(RADIANS(90-$X$3)))*(D6662+E6662)*'PV model'!$B$4)</f>
        <v>0</v>
      </c>
      <c r="U6662" s="3">
        <f t="shared" si="1146"/>
        <v>215.45304068448075</v>
      </c>
      <c r="V6662" s="3">
        <f>('PV model'!$B$13*(U6662/1000)*(1-'PV model'!$B$14*((20+C6662)-25))*'PV model'!$B$10)/'PV model'!$B$12</f>
        <v>20.91642939155226</v>
      </c>
    </row>
    <row r="6663" spans="1:22" x14ac:dyDescent="0.2">
      <c r="A6663" s="10">
        <f t="shared" si="1149"/>
        <v>278</v>
      </c>
      <c r="B6663" s="10">
        <f t="shared" si="1147"/>
        <v>10</v>
      </c>
      <c r="C6663" s="23">
        <v>13</v>
      </c>
      <c r="D6663" s="24">
        <v>342.34724999999997</v>
      </c>
      <c r="E6663" s="24">
        <v>121.71599999999999</v>
      </c>
      <c r="F6663" s="48"/>
      <c r="G6663" s="48"/>
      <c r="H6663" s="1">
        <f t="shared" si="1148"/>
        <v>-5.7924188396455571</v>
      </c>
      <c r="I6663" s="1">
        <f t="shared" ref="I6663:I6726" si="1153">9.87*SIN(RADIANS(1.978*A6663-160.22))-7.53*COS(RADIANS(0.989*A6663-80.11))-1.5*SIN((RADIANS(0.989*A6663-80.11)))</f>
        <v>12.547872504023331</v>
      </c>
      <c r="J6663" s="4">
        <f>B6663+('PV model'!$B$3/15)+(I6663/60)</f>
        <v>9.9324645417337223</v>
      </c>
      <c r="K6663" s="2">
        <f t="shared" ref="K6663:K6726" si="1154">15*(12-J6663)</f>
        <v>31.013031873994166</v>
      </c>
      <c r="L6663" s="2">
        <f>DEGREES(ASIN((((COS(RADIANS('PV model'!$B$2))*COS(RADIANS(H6663))*COS(RADIANS(K6663)))+(SIN(RADIANS('PV model'!$B$2))*SIN(RADIANS(H6663)))))))</f>
        <v>23.564755560175854</v>
      </c>
      <c r="M6663" s="3">
        <f t="shared" si="1150"/>
        <v>23.564755560175854</v>
      </c>
      <c r="N6663" s="2">
        <f t="shared" ref="N6663:N6726" si="1155">DEGREES(ASIN((COS(RADIANS(H6663))*SIN(RADIANS(K6663)))/COS(RADIANS(L6663))))</f>
        <v>34.00310129919739</v>
      </c>
      <c r="O6663" s="2">
        <f>IF('PV model'!$B$2&gt;0, 180-N6663,IF('PV model'!$B$2&lt;0,0-N6663,N6663))</f>
        <v>145.9968987008026</v>
      </c>
      <c r="P6663" s="2">
        <f>ABS(O6663-'PV model'!$B$5)</f>
        <v>59.003101299197397</v>
      </c>
      <c r="Q6663" s="3">
        <f t="shared" si="1151"/>
        <v>66.435244439824146</v>
      </c>
      <c r="R6663" s="3">
        <f t="shared" ref="R6663:R6726" si="1156">IF(D6663=0,0,D6663*COS(RADIANS(Q6663))/SIN(RADIANS(L6663)))</f>
        <v>342.34724999999992</v>
      </c>
      <c r="S6663" s="3">
        <f t="shared" si="1152"/>
        <v>157.99972391311476</v>
      </c>
      <c r="T6663" s="3">
        <f>(0.5*(1-COS(RADIANS(90-$X$3)))*(D6663+E6663)*'PV model'!$B$4)</f>
        <v>0</v>
      </c>
      <c r="U6663" s="3">
        <f t="shared" ref="U6663:U6726" si="1157">R6663+S6663+T6663</f>
        <v>500.34697391311465</v>
      </c>
      <c r="V6663" s="3">
        <f>('PV model'!$B$13*(U6663/1000)*(1-'PV model'!$B$14*((20+C6663)-25))*'PV model'!$B$10)/'PV model'!$B$12</f>
        <v>48.414213639959584</v>
      </c>
    </row>
    <row r="6664" spans="1:22" x14ac:dyDescent="0.2">
      <c r="A6664" s="10">
        <f t="shared" si="1149"/>
        <v>278</v>
      </c>
      <c r="B6664" s="10">
        <f t="shared" ref="B6664:B6727" si="1158">IF(B6663&lt;24,B6663+1,1)</f>
        <v>11</v>
      </c>
      <c r="C6664" s="23">
        <v>10.9</v>
      </c>
      <c r="D6664" s="24">
        <v>77.44905</v>
      </c>
      <c r="E6664" s="24">
        <v>160.524</v>
      </c>
      <c r="F6664" s="48"/>
      <c r="G6664" s="48"/>
      <c r="H6664" s="1">
        <f t="shared" ref="H6664:H6727" si="1159">(23.465*SIN(RADIANS(280.1+0.9863*A6664)))</f>
        <v>-5.7924188396455571</v>
      </c>
      <c r="I6664" s="1">
        <f t="shared" si="1153"/>
        <v>12.547872504023331</v>
      </c>
      <c r="J6664" s="4">
        <f>B6664+('PV model'!$B$3/15)+(I6664/60)</f>
        <v>10.932464541733722</v>
      </c>
      <c r="K6664" s="2">
        <f t="shared" si="1154"/>
        <v>16.013031873994166</v>
      </c>
      <c r="L6664" s="2">
        <f>DEGREES(ASIN((((COS(RADIANS('PV model'!$B$2))*COS(RADIANS(H6664))*COS(RADIANS(K6664)))+(SIN(RADIANS('PV model'!$B$2))*SIN(RADIANS(H6664)))))))</f>
        <v>27.288721662596195</v>
      </c>
      <c r="M6664" s="3">
        <f t="shared" si="1150"/>
        <v>27.288721662596195</v>
      </c>
      <c r="N6664" s="2">
        <f t="shared" si="1155"/>
        <v>17.987918156679832</v>
      </c>
      <c r="O6664" s="2">
        <f>IF('PV model'!$B$2&gt;0, 180-N6664,IF('PV model'!$B$2&lt;0,0-N6664,N6664))</f>
        <v>162.01208184332017</v>
      </c>
      <c r="P6664" s="2">
        <f>ABS(O6664-'PV model'!$B$5)</f>
        <v>42.987918156679825</v>
      </c>
      <c r="Q6664" s="3">
        <f t="shared" si="1151"/>
        <v>62.711278337403805</v>
      </c>
      <c r="R6664" s="3">
        <f t="shared" si="1156"/>
        <v>77.44905</v>
      </c>
      <c r="S6664" s="3">
        <f t="shared" si="1152"/>
        <v>190.13974026821907</v>
      </c>
      <c r="T6664" s="3">
        <f>(0.5*(1-COS(RADIANS(90-$X$3)))*(D6664+E6664)*'PV model'!$B$4)</f>
        <v>0</v>
      </c>
      <c r="U6664" s="3">
        <f t="shared" si="1157"/>
        <v>267.5887902682191</v>
      </c>
      <c r="V6664" s="3">
        <f>('PV model'!$B$13*(U6664/1000)*(1-'PV model'!$B$14*((20+C6664)-25))*'PV model'!$B$10)/'PV model'!$B$12</f>
        <v>26.116918533996195</v>
      </c>
    </row>
    <row r="6665" spans="1:22" x14ac:dyDescent="0.2">
      <c r="A6665" s="10">
        <f t="shared" si="1149"/>
        <v>278</v>
      </c>
      <c r="B6665" s="10">
        <f t="shared" si="1158"/>
        <v>12</v>
      </c>
      <c r="C6665" s="23">
        <v>12.4</v>
      </c>
      <c r="D6665" s="24">
        <v>50.510249999999999</v>
      </c>
      <c r="E6665" s="24">
        <v>194.04</v>
      </c>
      <c r="F6665" s="48"/>
      <c r="G6665" s="48"/>
      <c r="H6665" s="1">
        <f t="shared" si="1159"/>
        <v>-5.7924188396455571</v>
      </c>
      <c r="I6665" s="1">
        <f t="shared" si="1153"/>
        <v>12.547872504023331</v>
      </c>
      <c r="J6665" s="4">
        <f>B6665+('PV model'!$B$3/15)+(I6665/60)</f>
        <v>11.932464541733722</v>
      </c>
      <c r="K6665" s="2">
        <f t="shared" si="1154"/>
        <v>1.0130318739941657</v>
      </c>
      <c r="L6665" s="2">
        <f>DEGREES(ASIN((((COS(RADIANS('PV model'!$B$2))*COS(RADIANS(H6665))*COS(RADIANS(K6665)))+(SIN(RADIANS('PV model'!$B$2))*SIN(RADIANS(H6665)))))))</f>
        <v>28.701827626076806</v>
      </c>
      <c r="M6665" s="3">
        <f t="shared" si="1150"/>
        <v>28.701827626076806</v>
      </c>
      <c r="N6665" s="2">
        <f t="shared" si="1155"/>
        <v>1.1490582740276487</v>
      </c>
      <c r="O6665" s="2">
        <f>IF('PV model'!$B$2&gt;0, 180-N6665,IF('PV model'!$B$2&lt;0,0-N6665,N6665))</f>
        <v>178.85094172597235</v>
      </c>
      <c r="P6665" s="2">
        <f>ABS(O6665-'PV model'!$B$5)</f>
        <v>26.149058274027652</v>
      </c>
      <c r="Q6665" s="3">
        <f t="shared" si="1151"/>
        <v>61.298172373923187</v>
      </c>
      <c r="R6665" s="3">
        <f t="shared" si="1156"/>
        <v>50.510250000000013</v>
      </c>
      <c r="S6665" s="3">
        <f t="shared" si="1152"/>
        <v>218.6661270019892</v>
      </c>
      <c r="T6665" s="3">
        <f>(0.5*(1-COS(RADIANS(90-$X$3)))*(D6665+E6665)*'PV model'!$B$4)</f>
        <v>0</v>
      </c>
      <c r="U6665" s="3">
        <f t="shared" si="1157"/>
        <v>269.17637700198918</v>
      </c>
      <c r="V6665" s="3">
        <f>('PV model'!$B$13*(U6665/1000)*(1-'PV model'!$B$14*((20+C6665)-25))*'PV model'!$B$10)/'PV model'!$B$12</f>
        <v>26.110427274023316</v>
      </c>
    </row>
    <row r="6666" spans="1:22" x14ac:dyDescent="0.2">
      <c r="A6666" s="10">
        <f t="shared" si="1149"/>
        <v>278</v>
      </c>
      <c r="B6666" s="10">
        <f t="shared" si="1158"/>
        <v>13</v>
      </c>
      <c r="C6666" s="23">
        <v>13</v>
      </c>
      <c r="D6666" s="24">
        <v>500.61269999999996</v>
      </c>
      <c r="E6666" s="24">
        <v>184.33799999999999</v>
      </c>
      <c r="F6666" s="48"/>
      <c r="G6666" s="48"/>
      <c r="H6666" s="1">
        <f t="shared" si="1159"/>
        <v>-5.7924188396455571</v>
      </c>
      <c r="I6666" s="1">
        <f t="shared" si="1153"/>
        <v>12.547872504023331</v>
      </c>
      <c r="J6666" s="4">
        <f>B6666+('PV model'!$B$3/15)+(I6666/60)</f>
        <v>12.932464541733722</v>
      </c>
      <c r="K6666" s="2">
        <f t="shared" si="1154"/>
        <v>-13.986968126005834</v>
      </c>
      <c r="L6666" s="2">
        <f>DEGREES(ASIN((((COS(RADIANS('PV model'!$B$2))*COS(RADIANS(H6666))*COS(RADIANS(K6666)))+(SIN(RADIANS('PV model'!$B$2))*SIN(RADIANS(H6666)))))))</f>
        <v>27.621708234424403</v>
      </c>
      <c r="M6666" s="3">
        <f t="shared" si="1150"/>
        <v>27.621708234424403</v>
      </c>
      <c r="N6666" s="2">
        <f t="shared" si="1155"/>
        <v>-15.747531068131872</v>
      </c>
      <c r="O6666" s="2">
        <f>IF('PV model'!$B$2&gt;0, 180-N6666,IF('PV model'!$B$2&lt;0,0-N6666,N6666))</f>
        <v>195.74753106813188</v>
      </c>
      <c r="P6666" s="2">
        <f>ABS(O6666-'PV model'!$B$5)</f>
        <v>9.2524689318681226</v>
      </c>
      <c r="Q6666" s="3">
        <f t="shared" si="1151"/>
        <v>62.37829176557559</v>
      </c>
      <c r="R6666" s="3">
        <f t="shared" si="1156"/>
        <v>500.61270000000019</v>
      </c>
      <c r="S6666" s="3">
        <f t="shared" si="1152"/>
        <v>244.32176412727489</v>
      </c>
      <c r="T6666" s="3">
        <f>(0.5*(1-COS(RADIANS(90-$X$3)))*(D6666+E6666)*'PV model'!$B$4)</f>
        <v>0</v>
      </c>
      <c r="U6666" s="3">
        <f t="shared" si="1157"/>
        <v>744.93446412727508</v>
      </c>
      <c r="V6666" s="3">
        <f>('PV model'!$B$13*(U6666/1000)*(1-'PV model'!$B$14*((20+C6666)-25))*'PV model'!$B$10)/'PV model'!$B$12</f>
        <v>72.080812265069213</v>
      </c>
    </row>
    <row r="6667" spans="1:22" x14ac:dyDescent="0.2">
      <c r="A6667" s="10">
        <f t="shared" si="1149"/>
        <v>278</v>
      </c>
      <c r="B6667" s="10">
        <f t="shared" si="1158"/>
        <v>14</v>
      </c>
      <c r="C6667" s="23">
        <v>13.7</v>
      </c>
      <c r="D6667" s="24">
        <v>425.40854999999999</v>
      </c>
      <c r="E6667" s="24">
        <v>154.35</v>
      </c>
      <c r="F6667" s="48"/>
      <c r="G6667" s="48"/>
      <c r="H6667" s="1">
        <f t="shared" si="1159"/>
        <v>-5.7924188396455571</v>
      </c>
      <c r="I6667" s="1">
        <f t="shared" si="1153"/>
        <v>12.547872504023331</v>
      </c>
      <c r="J6667" s="4">
        <f>B6667+('PV model'!$B$3/15)+(I6667/60)</f>
        <v>13.932464541733722</v>
      </c>
      <c r="K6667" s="2">
        <f t="shared" si="1154"/>
        <v>-28.986968126005834</v>
      </c>
      <c r="L6667" s="2">
        <f>DEGREES(ASIN((((COS(RADIANS('PV model'!$B$2))*COS(RADIANS(H6667))*COS(RADIANS(K6667)))+(SIN(RADIANS('PV model'!$B$2))*SIN(RADIANS(H6667)))))))</f>
        <v>24.189012025726452</v>
      </c>
      <c r="M6667" s="3">
        <f t="shared" si="1150"/>
        <v>24.189012025726452</v>
      </c>
      <c r="N6667" s="2">
        <f t="shared" si="1155"/>
        <v>-31.907067256400776</v>
      </c>
      <c r="O6667" s="2">
        <f>IF('PV model'!$B$2&gt;0, 180-N6667,IF('PV model'!$B$2&lt;0,0-N6667,N6667))</f>
        <v>211.90706725640078</v>
      </c>
      <c r="P6667" s="2">
        <f>ABS(O6667-'PV model'!$B$5)</f>
        <v>6.9070672564007793</v>
      </c>
      <c r="Q6667" s="3">
        <f t="shared" si="1151"/>
        <v>65.810987974273559</v>
      </c>
      <c r="R6667" s="3">
        <f t="shared" si="1156"/>
        <v>425.40854999999971</v>
      </c>
      <c r="S6667" s="3">
        <f t="shared" si="1152"/>
        <v>200.9792818334484</v>
      </c>
      <c r="T6667" s="3">
        <f>(0.5*(1-COS(RADIANS(90-$X$3)))*(D6667+E6667)*'PV model'!$B$4)</f>
        <v>0</v>
      </c>
      <c r="U6667" s="3">
        <f t="shared" si="1157"/>
        <v>626.3878318334481</v>
      </c>
      <c r="V6667" s="3">
        <f>('PV model'!$B$13*(U6667/1000)*(1-'PV model'!$B$14*((20+C6667)-25))*'PV model'!$B$10)/'PV model'!$B$12</f>
        <v>60.434769947152986</v>
      </c>
    </row>
    <row r="6668" spans="1:22" x14ac:dyDescent="0.2">
      <c r="A6668" s="10">
        <f t="shared" si="1149"/>
        <v>278</v>
      </c>
      <c r="B6668" s="10">
        <f t="shared" si="1158"/>
        <v>15</v>
      </c>
      <c r="C6668" s="23">
        <v>13.1</v>
      </c>
      <c r="D6668" s="24">
        <v>106.63275</v>
      </c>
      <c r="E6668" s="24">
        <v>127.89</v>
      </c>
      <c r="F6668" s="48"/>
      <c r="G6668" s="48"/>
      <c r="H6668" s="1">
        <f t="shared" si="1159"/>
        <v>-5.7924188396455571</v>
      </c>
      <c r="I6668" s="1">
        <f t="shared" si="1153"/>
        <v>12.547872504023331</v>
      </c>
      <c r="J6668" s="4">
        <f>B6668+('PV model'!$B$3/15)+(I6668/60)</f>
        <v>14.932464541733722</v>
      </c>
      <c r="K6668" s="2">
        <f t="shared" si="1154"/>
        <v>-43.986968126005834</v>
      </c>
      <c r="L6668" s="2">
        <f>DEGREES(ASIN((((COS(RADIANS('PV model'!$B$2))*COS(RADIANS(H6668))*COS(RADIANS(K6668)))+(SIN(RADIANS('PV model'!$B$2))*SIN(RADIANS(H6668)))))))</f>
        <v>18.800415999775513</v>
      </c>
      <c r="M6668" s="3">
        <f t="shared" si="1150"/>
        <v>18.800415999775513</v>
      </c>
      <c r="N6668" s="2">
        <f t="shared" si="1155"/>
        <v>-46.877224354142456</v>
      </c>
      <c r="O6668" s="2">
        <f>IF('PV model'!$B$2&gt;0, 180-N6668,IF('PV model'!$B$2&lt;0,0-N6668,N6668))</f>
        <v>226.87722435414247</v>
      </c>
      <c r="P6668" s="2">
        <f>ABS(O6668-'PV model'!$B$5)</f>
        <v>21.87722435414247</v>
      </c>
      <c r="Q6668" s="3">
        <f t="shared" si="1151"/>
        <v>71.19958400022449</v>
      </c>
      <c r="R6668" s="3">
        <f t="shared" si="1156"/>
        <v>106.63275</v>
      </c>
      <c r="S6668" s="3">
        <f t="shared" si="1152"/>
        <v>152.6755207271091</v>
      </c>
      <c r="T6668" s="3">
        <f>(0.5*(1-COS(RADIANS(90-$X$3)))*(D6668+E6668)*'PV model'!$B$4)</f>
        <v>0</v>
      </c>
      <c r="U6668" s="3">
        <f t="shared" si="1157"/>
        <v>259.30827072710912</v>
      </c>
      <c r="V6668" s="3">
        <f>('PV model'!$B$13*(U6668/1000)*(1-'PV model'!$B$14*((20+C6668)-25))*'PV model'!$B$10)/'PV model'!$B$12</f>
        <v>25.080632008244852</v>
      </c>
    </row>
    <row r="6669" spans="1:22" x14ac:dyDescent="0.2">
      <c r="A6669" s="10">
        <f t="shared" si="1149"/>
        <v>278</v>
      </c>
      <c r="B6669" s="10">
        <f t="shared" si="1158"/>
        <v>16</v>
      </c>
      <c r="C6669" s="23">
        <v>13.2</v>
      </c>
      <c r="D6669" s="24">
        <v>13.4694</v>
      </c>
      <c r="E6669" s="24">
        <v>102.31200000000001</v>
      </c>
      <c r="F6669" s="48"/>
      <c r="G6669" s="48"/>
      <c r="H6669" s="1">
        <f t="shared" si="1159"/>
        <v>-5.7924188396455571</v>
      </c>
      <c r="I6669" s="1">
        <f t="shared" si="1153"/>
        <v>12.547872504023331</v>
      </c>
      <c r="J6669" s="4">
        <f>B6669+('PV model'!$B$3/15)+(I6669/60)</f>
        <v>15.932464541733722</v>
      </c>
      <c r="K6669" s="2">
        <f t="shared" si="1154"/>
        <v>-58.986968126005834</v>
      </c>
      <c r="L6669" s="2">
        <f>DEGREES(ASIN((((COS(RADIANS('PV model'!$B$2))*COS(RADIANS(H6669))*COS(RADIANS(K6669)))+(SIN(RADIANS('PV model'!$B$2))*SIN(RADIANS(H6669)))))))</f>
        <v>11.956351944027171</v>
      </c>
      <c r="M6669" s="3">
        <f t="shared" si="1150"/>
        <v>11.956351944027171</v>
      </c>
      <c r="N6669" s="2">
        <f t="shared" si="1155"/>
        <v>-60.643056046319529</v>
      </c>
      <c r="O6669" s="2">
        <f>IF('PV model'!$B$2&gt;0, 180-N6669,IF('PV model'!$B$2&lt;0,0-N6669,N6669))</f>
        <v>240.64305604631954</v>
      </c>
      <c r="P6669" s="2">
        <f>ABS(O6669-'PV model'!$B$5)</f>
        <v>35.643056046319543</v>
      </c>
      <c r="Q6669" s="3">
        <f t="shared" si="1151"/>
        <v>78.043648055972824</v>
      </c>
      <c r="R6669" s="3">
        <f t="shared" si="1156"/>
        <v>13.469400000000006</v>
      </c>
      <c r="S6669" s="3">
        <f t="shared" si="1152"/>
        <v>107.21122625775214</v>
      </c>
      <c r="T6669" s="3">
        <f>(0.5*(1-COS(RADIANS(90-$X$3)))*(D6669+E6669)*'PV model'!$B$4)</f>
        <v>0</v>
      </c>
      <c r="U6669" s="3">
        <f t="shared" si="1157"/>
        <v>120.68062625775215</v>
      </c>
      <c r="V6669" s="3">
        <f>('PV model'!$B$13*(U6669/1000)*(1-'PV model'!$B$14*((20+C6669)-25))*'PV model'!$B$10)/'PV model'!$B$12</f>
        <v>11.667561279581127</v>
      </c>
    </row>
    <row r="6670" spans="1:22" x14ac:dyDescent="0.2">
      <c r="A6670" s="10">
        <f t="shared" si="1149"/>
        <v>278</v>
      </c>
      <c r="B6670" s="10">
        <f t="shared" si="1158"/>
        <v>17</v>
      </c>
      <c r="C6670" s="23">
        <v>12.6</v>
      </c>
      <c r="D6670" s="24">
        <v>0</v>
      </c>
      <c r="E6670" s="24">
        <v>45.863999999999997</v>
      </c>
      <c r="F6670" s="48"/>
      <c r="G6670" s="48"/>
      <c r="H6670" s="1">
        <f t="shared" si="1159"/>
        <v>-5.7924188396455571</v>
      </c>
      <c r="I6670" s="1">
        <f t="shared" si="1153"/>
        <v>12.547872504023331</v>
      </c>
      <c r="J6670" s="4">
        <f>B6670+('PV model'!$B$3/15)+(I6670/60)</f>
        <v>16.932464541733722</v>
      </c>
      <c r="K6670" s="2">
        <f t="shared" si="1154"/>
        <v>-73.986968126005834</v>
      </c>
      <c r="L6670" s="2">
        <f>DEGREES(ASIN((((COS(RADIANS('PV model'!$B$2))*COS(RADIANS(H6670))*COS(RADIANS(K6670)))+(SIN(RADIANS('PV model'!$B$2))*SIN(RADIANS(H6670)))))))</f>
        <v>4.1446153444462013</v>
      </c>
      <c r="M6670" s="3">
        <f t="shared" si="1150"/>
        <v>4.1446153444462013</v>
      </c>
      <c r="N6670" s="2">
        <f t="shared" si="1155"/>
        <v>-73.495738545017744</v>
      </c>
      <c r="O6670" s="2">
        <f>IF('PV model'!$B$2&gt;0, 180-N6670,IF('PV model'!$B$2&lt;0,0-N6670,N6670))</f>
        <v>253.49573854501773</v>
      </c>
      <c r="P6670" s="2">
        <f>ABS(O6670-'PV model'!$B$5)</f>
        <v>48.49573854501773</v>
      </c>
      <c r="Q6670" s="3">
        <f t="shared" si="1151"/>
        <v>85.855384655553806</v>
      </c>
      <c r="R6670" s="3">
        <f t="shared" si="1156"/>
        <v>0</v>
      </c>
      <c r="S6670" s="3">
        <f t="shared" si="1152"/>
        <v>45.863999999999997</v>
      </c>
      <c r="T6670" s="3">
        <f>(0.5*(1-COS(RADIANS(90-$X$3)))*(D6670+E6670)*'PV model'!$B$4)</f>
        <v>0</v>
      </c>
      <c r="U6670" s="3">
        <f t="shared" si="1157"/>
        <v>45.863999999999997</v>
      </c>
      <c r="V6670" s="3">
        <f>('PV model'!$B$13*(U6670/1000)*(1-'PV model'!$B$14*((20+C6670)-25))*'PV model'!$B$10)/'PV model'!$B$12</f>
        <v>4.4451946506239999</v>
      </c>
    </row>
    <row r="6671" spans="1:22" x14ac:dyDescent="0.2">
      <c r="A6671" s="10">
        <f t="shared" si="1149"/>
        <v>278</v>
      </c>
      <c r="B6671" s="10">
        <f t="shared" si="1158"/>
        <v>18</v>
      </c>
      <c r="C6671" s="23">
        <v>12.6</v>
      </c>
      <c r="D6671" s="24">
        <v>0</v>
      </c>
      <c r="E6671" s="24">
        <v>3.528</v>
      </c>
      <c r="F6671" s="48"/>
      <c r="G6671" s="48"/>
      <c r="H6671" s="1">
        <f t="shared" si="1159"/>
        <v>-5.7924188396455571</v>
      </c>
      <c r="I6671" s="1">
        <f t="shared" si="1153"/>
        <v>12.547872504023331</v>
      </c>
      <c r="J6671" s="4">
        <f>B6671+('PV model'!$B$3/15)+(I6671/60)</f>
        <v>17.932464541733722</v>
      </c>
      <c r="K6671" s="2">
        <f t="shared" si="1154"/>
        <v>-88.986968126005834</v>
      </c>
      <c r="L6671" s="2">
        <f>DEGREES(ASIN((((COS(RADIANS('PV model'!$B$2))*COS(RADIANS(H6671))*COS(RADIANS(K6671)))+(SIN(RADIANS('PV model'!$B$2))*SIN(RADIANS(H6671)))))))</f>
        <v>-4.1984848223441311</v>
      </c>
      <c r="M6671" s="3">
        <f t="shared" si="1150"/>
        <v>0</v>
      </c>
      <c r="N6671" s="2">
        <f t="shared" si="1155"/>
        <v>-85.879564871476333</v>
      </c>
      <c r="O6671" s="2">
        <f>IF('PV model'!$B$2&gt;0, 180-N6671,IF('PV model'!$B$2&lt;0,0-N6671,N6671))</f>
        <v>265.8795648714763</v>
      </c>
      <c r="P6671" s="2">
        <f>ABS(O6671-'PV model'!$B$5)</f>
        <v>60.879564871476305</v>
      </c>
      <c r="Q6671" s="3">
        <f t="shared" si="1151"/>
        <v>94.198484822344128</v>
      </c>
      <c r="R6671" s="3">
        <f t="shared" si="1156"/>
        <v>0</v>
      </c>
      <c r="S6671" s="3">
        <f t="shared" si="1152"/>
        <v>3.528</v>
      </c>
      <c r="T6671" s="3">
        <f>(0.5*(1-COS(RADIANS(90-$X$3)))*(D6671+E6671)*'PV model'!$B$4)</f>
        <v>0</v>
      </c>
      <c r="U6671" s="3">
        <f t="shared" si="1157"/>
        <v>3.528</v>
      </c>
      <c r="V6671" s="3">
        <f>('PV model'!$B$13*(U6671/1000)*(1-'PV model'!$B$14*((20+C6671)-25))*'PV model'!$B$10)/'PV model'!$B$12</f>
        <v>0.34193805004799999</v>
      </c>
    </row>
    <row r="6672" spans="1:22" x14ac:dyDescent="0.2">
      <c r="A6672" s="10">
        <f t="shared" si="1149"/>
        <v>278</v>
      </c>
      <c r="B6672" s="10">
        <f t="shared" si="1158"/>
        <v>19</v>
      </c>
      <c r="C6672" s="23">
        <v>12.7</v>
      </c>
      <c r="D6672" s="24">
        <v>0</v>
      </c>
      <c r="E6672" s="24">
        <v>0</v>
      </c>
      <c r="F6672" s="48"/>
      <c r="G6672" s="48"/>
      <c r="H6672" s="1">
        <f t="shared" si="1159"/>
        <v>-5.7924188396455571</v>
      </c>
      <c r="I6672" s="1">
        <f t="shared" si="1153"/>
        <v>12.547872504023331</v>
      </c>
      <c r="J6672" s="4">
        <f>B6672+('PV model'!$B$3/15)+(I6672/60)</f>
        <v>18.932464541733722</v>
      </c>
      <c r="K6672" s="2">
        <f t="shared" si="1154"/>
        <v>-103.98696812600583</v>
      </c>
      <c r="L6672" s="2">
        <f>DEGREES(ASIN((((COS(RADIANS('PV model'!$B$2))*COS(RADIANS(H6672))*COS(RADIANS(K6672)))+(SIN(RADIANS('PV model'!$B$2))*SIN(RADIANS(H6672)))))))</f>
        <v>-12.672426903070692</v>
      </c>
      <c r="M6672" s="3">
        <f t="shared" si="1150"/>
        <v>0</v>
      </c>
      <c r="N6672" s="2">
        <f t="shared" si="1155"/>
        <v>-81.689842366993645</v>
      </c>
      <c r="O6672" s="2">
        <f>IF('PV model'!$B$2&gt;0, 180-N6672,IF('PV model'!$B$2&lt;0,0-N6672,N6672))</f>
        <v>261.68984236699362</v>
      </c>
      <c r="P6672" s="2">
        <f>ABS(O6672-'PV model'!$B$5)</f>
        <v>56.689842366993616</v>
      </c>
      <c r="Q6672" s="3">
        <f t="shared" si="1151"/>
        <v>102.67242690307069</v>
      </c>
      <c r="R6672" s="3">
        <f t="shared" si="1156"/>
        <v>0</v>
      </c>
      <c r="S6672" s="3">
        <f t="shared" si="1152"/>
        <v>0</v>
      </c>
      <c r="T6672" s="3">
        <f>(0.5*(1-COS(RADIANS(90-$X$3)))*(D6672+E6672)*'PV model'!$B$4)</f>
        <v>0</v>
      </c>
      <c r="U6672" s="3">
        <f t="shared" si="1157"/>
        <v>0</v>
      </c>
      <c r="V6672" s="3">
        <f>('PV model'!$B$13*(U6672/1000)*(1-'PV model'!$B$14*((20+C6672)-25))*'PV model'!$B$10)/'PV model'!$B$12</f>
        <v>0</v>
      </c>
    </row>
    <row r="6673" spans="1:22" x14ac:dyDescent="0.2">
      <c r="A6673" s="10">
        <f t="shared" si="1149"/>
        <v>278</v>
      </c>
      <c r="B6673" s="10">
        <f t="shared" si="1158"/>
        <v>20</v>
      </c>
      <c r="C6673" s="23">
        <v>12.9</v>
      </c>
      <c r="D6673" s="24">
        <v>0</v>
      </c>
      <c r="E6673" s="24">
        <v>0</v>
      </c>
      <c r="F6673" s="48"/>
      <c r="G6673" s="48"/>
      <c r="H6673" s="1">
        <f t="shared" si="1159"/>
        <v>-5.7924188396455571</v>
      </c>
      <c r="I6673" s="1">
        <f t="shared" si="1153"/>
        <v>12.547872504023331</v>
      </c>
      <c r="J6673" s="4">
        <f>B6673+('PV model'!$B$3/15)+(I6673/60)</f>
        <v>19.932464541733722</v>
      </c>
      <c r="K6673" s="2">
        <f t="shared" si="1154"/>
        <v>-118.98696812600583</v>
      </c>
      <c r="L6673" s="2">
        <f>DEGREES(ASIN((((COS(RADIANS('PV model'!$B$2))*COS(RADIANS(H6673))*COS(RADIANS(K6673)))+(SIN(RADIANS('PV model'!$B$2))*SIN(RADIANS(H6673)))))))</f>
        <v>-20.870665444150003</v>
      </c>
      <c r="M6673" s="3">
        <f t="shared" si="1150"/>
        <v>0</v>
      </c>
      <c r="N6673" s="2">
        <f t="shared" si="1155"/>
        <v>-68.650001133843631</v>
      </c>
      <c r="O6673" s="2">
        <f>IF('PV model'!$B$2&gt;0, 180-N6673,IF('PV model'!$B$2&lt;0,0-N6673,N6673))</f>
        <v>248.65000113384363</v>
      </c>
      <c r="P6673" s="2">
        <f>ABS(O6673-'PV model'!$B$5)</f>
        <v>43.650001133843631</v>
      </c>
      <c r="Q6673" s="3">
        <f t="shared" si="1151"/>
        <v>110.87066544415001</v>
      </c>
      <c r="R6673" s="3">
        <f t="shared" si="1156"/>
        <v>0</v>
      </c>
      <c r="S6673" s="3">
        <f t="shared" si="1152"/>
        <v>0</v>
      </c>
      <c r="T6673" s="3">
        <f>(0.5*(1-COS(RADIANS(90-$X$3)))*(D6673+E6673)*'PV model'!$B$4)</f>
        <v>0</v>
      </c>
      <c r="U6673" s="3">
        <f t="shared" si="1157"/>
        <v>0</v>
      </c>
      <c r="V6673" s="3">
        <f>('PV model'!$B$13*(U6673/1000)*(1-'PV model'!$B$14*((20+C6673)-25))*'PV model'!$B$10)/'PV model'!$B$12</f>
        <v>0</v>
      </c>
    </row>
    <row r="6674" spans="1:22" x14ac:dyDescent="0.2">
      <c r="A6674" s="10">
        <f t="shared" si="1149"/>
        <v>278</v>
      </c>
      <c r="B6674" s="10">
        <f t="shared" si="1158"/>
        <v>21</v>
      </c>
      <c r="C6674" s="23">
        <v>12.7</v>
      </c>
      <c r="D6674" s="24">
        <v>0</v>
      </c>
      <c r="E6674" s="24">
        <v>0</v>
      </c>
      <c r="F6674" s="48"/>
      <c r="G6674" s="48"/>
      <c r="H6674" s="1">
        <f t="shared" si="1159"/>
        <v>-5.7924188396455571</v>
      </c>
      <c r="I6674" s="1">
        <f t="shared" si="1153"/>
        <v>12.547872504023331</v>
      </c>
      <c r="J6674" s="4">
        <f>B6674+('PV model'!$B$3/15)+(I6674/60)</f>
        <v>20.932464541733722</v>
      </c>
      <c r="K6674" s="2">
        <f t="shared" si="1154"/>
        <v>-133.98696812600582</v>
      </c>
      <c r="L6674" s="2">
        <f>DEGREES(ASIN((((COS(RADIANS('PV model'!$B$2))*COS(RADIANS(H6674))*COS(RADIANS(K6674)))+(SIN(RADIANS('PV model'!$B$2))*SIN(RADIANS(H6674)))))))</f>
        <v>-28.328902867850303</v>
      </c>
      <c r="M6674" s="3">
        <f t="shared" si="1150"/>
        <v>0</v>
      </c>
      <c r="N6674" s="2">
        <f t="shared" si="1155"/>
        <v>-54.411386562158576</v>
      </c>
      <c r="O6674" s="2">
        <f>IF('PV model'!$B$2&gt;0, 180-N6674,IF('PV model'!$B$2&lt;0,0-N6674,N6674))</f>
        <v>234.41138656215858</v>
      </c>
      <c r="P6674" s="2">
        <f>ABS(O6674-'PV model'!$B$5)</f>
        <v>29.411386562158583</v>
      </c>
      <c r="Q6674" s="3">
        <f t="shared" si="1151"/>
        <v>118.3289028678503</v>
      </c>
      <c r="R6674" s="3">
        <f t="shared" si="1156"/>
        <v>0</v>
      </c>
      <c r="S6674" s="3">
        <f t="shared" si="1152"/>
        <v>0</v>
      </c>
      <c r="T6674" s="3">
        <f>(0.5*(1-COS(RADIANS(90-$X$3)))*(D6674+E6674)*'PV model'!$B$4)</f>
        <v>0</v>
      </c>
      <c r="U6674" s="3">
        <f t="shared" si="1157"/>
        <v>0</v>
      </c>
      <c r="V6674" s="3">
        <f>('PV model'!$B$13*(U6674/1000)*(1-'PV model'!$B$14*((20+C6674)-25))*'PV model'!$B$10)/'PV model'!$B$12</f>
        <v>0</v>
      </c>
    </row>
    <row r="6675" spans="1:22" x14ac:dyDescent="0.2">
      <c r="A6675" s="10">
        <f t="shared" si="1149"/>
        <v>278</v>
      </c>
      <c r="B6675" s="10">
        <f t="shared" si="1158"/>
        <v>22</v>
      </c>
      <c r="C6675" s="23">
        <v>12.8</v>
      </c>
      <c r="D6675" s="24">
        <v>0</v>
      </c>
      <c r="E6675" s="24">
        <v>0</v>
      </c>
      <c r="F6675" s="48"/>
      <c r="G6675" s="48"/>
      <c r="H6675" s="1">
        <f t="shared" si="1159"/>
        <v>-5.7924188396455571</v>
      </c>
      <c r="I6675" s="1">
        <f t="shared" si="1153"/>
        <v>12.547872504023331</v>
      </c>
      <c r="J6675" s="4">
        <f>B6675+('PV model'!$B$3/15)+(I6675/60)</f>
        <v>21.932464541733722</v>
      </c>
      <c r="K6675" s="2">
        <f t="shared" si="1154"/>
        <v>-148.98696812600582</v>
      </c>
      <c r="L6675" s="2">
        <f>DEGREES(ASIN((((COS(RADIANS('PV model'!$B$2))*COS(RADIANS(H6675))*COS(RADIANS(K6675)))+(SIN(RADIANS('PV model'!$B$2))*SIN(RADIANS(H6675)))))))</f>
        <v>-34.481115703957492</v>
      </c>
      <c r="M6675" s="3">
        <f t="shared" si="1150"/>
        <v>0</v>
      </c>
      <c r="N6675" s="2">
        <f t="shared" si="1155"/>
        <v>-38.451654712564682</v>
      </c>
      <c r="O6675" s="2">
        <f>IF('PV model'!$B$2&gt;0, 180-N6675,IF('PV model'!$B$2&lt;0,0-N6675,N6675))</f>
        <v>218.45165471256468</v>
      </c>
      <c r="P6675" s="2">
        <f>ABS(O6675-'PV model'!$B$5)</f>
        <v>13.451654712564675</v>
      </c>
      <c r="Q6675" s="3">
        <f t="shared" si="1151"/>
        <v>124.48111570395749</v>
      </c>
      <c r="R6675" s="3">
        <f t="shared" si="1156"/>
        <v>0</v>
      </c>
      <c r="S6675" s="3">
        <f t="shared" si="1152"/>
        <v>0</v>
      </c>
      <c r="T6675" s="3">
        <f>(0.5*(1-COS(RADIANS(90-$X$3)))*(D6675+E6675)*'PV model'!$B$4)</f>
        <v>0</v>
      </c>
      <c r="U6675" s="3">
        <f t="shared" si="1157"/>
        <v>0</v>
      </c>
      <c r="V6675" s="3">
        <f>('PV model'!$B$13*(U6675/1000)*(1-'PV model'!$B$14*((20+C6675)-25))*'PV model'!$B$10)/'PV model'!$B$12</f>
        <v>0</v>
      </c>
    </row>
    <row r="6676" spans="1:22" x14ac:dyDescent="0.2">
      <c r="A6676" s="10">
        <f t="shared" si="1149"/>
        <v>278</v>
      </c>
      <c r="B6676" s="10">
        <f t="shared" si="1158"/>
        <v>23</v>
      </c>
      <c r="C6676" s="23">
        <v>13.3</v>
      </c>
      <c r="D6676" s="24">
        <v>0</v>
      </c>
      <c r="E6676" s="24">
        <v>0</v>
      </c>
      <c r="F6676" s="48"/>
      <c r="G6676" s="48"/>
      <c r="H6676" s="1">
        <f t="shared" si="1159"/>
        <v>-5.7924188396455571</v>
      </c>
      <c r="I6676" s="1">
        <f t="shared" si="1153"/>
        <v>12.547872504023331</v>
      </c>
      <c r="J6676" s="4">
        <f>B6676+('PV model'!$B$3/15)+(I6676/60)</f>
        <v>22.932464541733722</v>
      </c>
      <c r="K6676" s="2">
        <f t="shared" si="1154"/>
        <v>-163.98696812600582</v>
      </c>
      <c r="L6676" s="2">
        <f>DEGREES(ASIN((((COS(RADIANS('PV model'!$B$2))*COS(RADIANS(H6676))*COS(RADIANS(K6676)))+(SIN(RADIANS('PV model'!$B$2))*SIN(RADIANS(H6676)))))))</f>
        <v>-38.669265777489436</v>
      </c>
      <c r="M6676" s="3">
        <f t="shared" si="1150"/>
        <v>0</v>
      </c>
      <c r="N6676" s="2">
        <f t="shared" si="1155"/>
        <v>-20.579743664919601</v>
      </c>
      <c r="O6676" s="2">
        <f>IF('PV model'!$B$2&gt;0, 180-N6676,IF('PV model'!$B$2&lt;0,0-N6676,N6676))</f>
        <v>200.57974366491959</v>
      </c>
      <c r="P6676" s="2">
        <f>ABS(O6676-'PV model'!$B$5)</f>
        <v>4.4202563350804098</v>
      </c>
      <c r="Q6676" s="3">
        <f t="shared" si="1151"/>
        <v>128.66926577748944</v>
      </c>
      <c r="R6676" s="3">
        <f t="shared" si="1156"/>
        <v>0</v>
      </c>
      <c r="S6676" s="3">
        <f t="shared" si="1152"/>
        <v>0</v>
      </c>
      <c r="T6676" s="3">
        <f>(0.5*(1-COS(RADIANS(90-$X$3)))*(D6676+E6676)*'PV model'!$B$4)</f>
        <v>0</v>
      </c>
      <c r="U6676" s="3">
        <f t="shared" si="1157"/>
        <v>0</v>
      </c>
      <c r="V6676" s="3">
        <f>('PV model'!$B$13*(U6676/1000)*(1-'PV model'!$B$14*((20+C6676)-25))*'PV model'!$B$10)/'PV model'!$B$12</f>
        <v>0</v>
      </c>
    </row>
    <row r="6677" spans="1:22" x14ac:dyDescent="0.2">
      <c r="A6677" s="10">
        <f t="shared" si="1149"/>
        <v>278</v>
      </c>
      <c r="B6677" s="10">
        <f t="shared" si="1158"/>
        <v>24</v>
      </c>
      <c r="C6677" s="23">
        <v>13.2</v>
      </c>
      <c r="D6677" s="24">
        <v>0</v>
      </c>
      <c r="E6677" s="24">
        <v>0</v>
      </c>
      <c r="F6677" s="48"/>
      <c r="G6677" s="48"/>
      <c r="H6677" s="1">
        <f t="shared" si="1159"/>
        <v>-5.7924188396455571</v>
      </c>
      <c r="I6677" s="1">
        <f t="shared" si="1153"/>
        <v>12.547872504023331</v>
      </c>
      <c r="J6677" s="4">
        <f>B6677+('PV model'!$B$3/15)+(I6677/60)</f>
        <v>23.932464541733722</v>
      </c>
      <c r="K6677" s="2">
        <f t="shared" si="1154"/>
        <v>-178.98696812600582</v>
      </c>
      <c r="L6677" s="2">
        <f>DEGREES(ASIN((((COS(RADIANS('PV model'!$B$2))*COS(RADIANS(H6677))*COS(RADIANS(K6677)))+(SIN(RADIANS('PV model'!$B$2))*SIN(RADIANS(H6677)))))))</f>
        <v>-40.285803053582953</v>
      </c>
      <c r="M6677" s="3">
        <f t="shared" si="1150"/>
        <v>0</v>
      </c>
      <c r="N6677" s="2">
        <f t="shared" si="1155"/>
        <v>-1.3212617653076386</v>
      </c>
      <c r="O6677" s="2">
        <f>IF('PV model'!$B$2&gt;0, 180-N6677,IF('PV model'!$B$2&lt;0,0-N6677,N6677))</f>
        <v>181.32126176530764</v>
      </c>
      <c r="P6677" s="2">
        <f>ABS(O6677-'PV model'!$B$5)</f>
        <v>23.678738234692361</v>
      </c>
      <c r="Q6677" s="3">
        <f t="shared" si="1151"/>
        <v>130.28580305358295</v>
      </c>
      <c r="R6677" s="3">
        <f t="shared" si="1156"/>
        <v>0</v>
      </c>
      <c r="S6677" s="3">
        <f t="shared" si="1152"/>
        <v>0</v>
      </c>
      <c r="T6677" s="3">
        <f>(0.5*(1-COS(RADIANS(90-$X$3)))*(D6677+E6677)*'PV model'!$B$4)</f>
        <v>0</v>
      </c>
      <c r="U6677" s="3">
        <f t="shared" si="1157"/>
        <v>0</v>
      </c>
      <c r="V6677" s="3">
        <f>('PV model'!$B$13*(U6677/1000)*(1-'PV model'!$B$14*((20+C6677)-25))*'PV model'!$B$10)/'PV model'!$B$12</f>
        <v>0</v>
      </c>
    </row>
    <row r="6678" spans="1:22" x14ac:dyDescent="0.2">
      <c r="A6678" s="10">
        <f t="shared" si="1149"/>
        <v>279</v>
      </c>
      <c r="B6678" s="10">
        <f t="shared" si="1158"/>
        <v>1</v>
      </c>
      <c r="C6678" s="23">
        <v>13</v>
      </c>
      <c r="D6678" s="24">
        <v>0</v>
      </c>
      <c r="E6678" s="24">
        <v>0</v>
      </c>
      <c r="F6678" s="48"/>
      <c r="G6678" s="48"/>
      <c r="H6678" s="1">
        <f t="shared" si="1159"/>
        <v>-6.1829715621799171</v>
      </c>
      <c r="I6678" s="1">
        <f t="shared" si="1153"/>
        <v>12.83160071250186</v>
      </c>
      <c r="J6678" s="4">
        <f>B6678+('PV model'!$B$3/15)+(I6678/60)</f>
        <v>0.93719334520836439</v>
      </c>
      <c r="K6678" s="2">
        <f t="shared" si="1154"/>
        <v>165.94209982187454</v>
      </c>
      <c r="L6678" s="2">
        <f>DEGREES(ASIN((((COS(RADIANS('PV model'!$B$2))*COS(RADIANS(H6678))*COS(RADIANS(K6678)))+(SIN(RADIANS('PV model'!$B$2))*SIN(RADIANS(H6678)))))))</f>
        <v>-39.420599602402447</v>
      </c>
      <c r="M6678" s="3">
        <f t="shared" si="1150"/>
        <v>0</v>
      </c>
      <c r="N6678" s="2">
        <f t="shared" si="1155"/>
        <v>18.216315174580167</v>
      </c>
      <c r="O6678" s="2">
        <f>IF('PV model'!$B$2&gt;0, 180-N6678,IF('PV model'!$B$2&lt;0,0-N6678,N6678))</f>
        <v>161.78368482541984</v>
      </c>
      <c r="P6678" s="2">
        <f>ABS(O6678-'PV model'!$B$5)</f>
        <v>43.21631517458016</v>
      </c>
      <c r="Q6678" s="3">
        <f t="shared" si="1151"/>
        <v>129.42059960240243</v>
      </c>
      <c r="R6678" s="3">
        <f t="shared" si="1156"/>
        <v>0</v>
      </c>
      <c r="S6678" s="3">
        <f t="shared" si="1152"/>
        <v>0</v>
      </c>
      <c r="T6678" s="3">
        <f>(0.5*(1-COS(RADIANS(90-$X$3)))*(D6678+E6678)*'PV model'!$B$4)</f>
        <v>0</v>
      </c>
      <c r="U6678" s="3">
        <f t="shared" si="1157"/>
        <v>0</v>
      </c>
      <c r="V6678" s="3">
        <f>('PV model'!$B$13*(U6678/1000)*(1-'PV model'!$B$14*((20+C6678)-25))*'PV model'!$B$10)/'PV model'!$B$12</f>
        <v>0</v>
      </c>
    </row>
    <row r="6679" spans="1:22" x14ac:dyDescent="0.2">
      <c r="A6679" s="10">
        <f t="shared" si="1149"/>
        <v>279</v>
      </c>
      <c r="B6679" s="10">
        <f t="shared" si="1158"/>
        <v>2</v>
      </c>
      <c r="C6679" s="23">
        <v>13.1</v>
      </c>
      <c r="D6679" s="24">
        <v>0</v>
      </c>
      <c r="E6679" s="24">
        <v>0</v>
      </c>
      <c r="F6679" s="48"/>
      <c r="G6679" s="48"/>
      <c r="H6679" s="1">
        <f t="shared" si="1159"/>
        <v>-6.1829715621799171</v>
      </c>
      <c r="I6679" s="1">
        <f t="shared" si="1153"/>
        <v>12.83160071250186</v>
      </c>
      <c r="J6679" s="4">
        <f>B6679+('PV model'!$B$3/15)+(I6679/60)</f>
        <v>1.9371933452083643</v>
      </c>
      <c r="K6679" s="2">
        <f t="shared" si="1154"/>
        <v>150.94209982187454</v>
      </c>
      <c r="L6679" s="2">
        <f>DEGREES(ASIN((((COS(RADIANS('PV model'!$B$2))*COS(RADIANS(H6679))*COS(RADIANS(K6679)))+(SIN(RADIANS('PV model'!$B$2))*SIN(RADIANS(H6679)))))))</f>
        <v>-35.520474635399431</v>
      </c>
      <c r="M6679" s="3">
        <f t="shared" si="1150"/>
        <v>0</v>
      </c>
      <c r="N6679" s="2">
        <f t="shared" si="1155"/>
        <v>36.389470433413202</v>
      </c>
      <c r="O6679" s="2">
        <f>IF('PV model'!$B$2&gt;0, 180-N6679,IF('PV model'!$B$2&lt;0,0-N6679,N6679))</f>
        <v>143.61052956658679</v>
      </c>
      <c r="P6679" s="2">
        <f>ABS(O6679-'PV model'!$B$5)</f>
        <v>61.389470433413209</v>
      </c>
      <c r="Q6679" s="3">
        <f t="shared" si="1151"/>
        <v>125.52047463539942</v>
      </c>
      <c r="R6679" s="3">
        <f t="shared" si="1156"/>
        <v>0</v>
      </c>
      <c r="S6679" s="3">
        <f t="shared" si="1152"/>
        <v>0</v>
      </c>
      <c r="T6679" s="3">
        <f>(0.5*(1-COS(RADIANS(90-$X$3)))*(D6679+E6679)*'PV model'!$B$4)</f>
        <v>0</v>
      </c>
      <c r="U6679" s="3">
        <f t="shared" si="1157"/>
        <v>0</v>
      </c>
      <c r="V6679" s="3">
        <f>('PV model'!$B$13*(U6679/1000)*(1-'PV model'!$B$14*((20+C6679)-25))*'PV model'!$B$10)/'PV model'!$B$12</f>
        <v>0</v>
      </c>
    </row>
    <row r="6680" spans="1:22" x14ac:dyDescent="0.2">
      <c r="A6680" s="10">
        <f t="shared" si="1149"/>
        <v>279</v>
      </c>
      <c r="B6680" s="10">
        <f t="shared" si="1158"/>
        <v>3</v>
      </c>
      <c r="C6680" s="23">
        <v>13.3</v>
      </c>
      <c r="D6680" s="24">
        <v>0</v>
      </c>
      <c r="E6680" s="24">
        <v>0</v>
      </c>
      <c r="F6680" s="48"/>
      <c r="G6680" s="48"/>
      <c r="H6680" s="1">
        <f t="shared" si="1159"/>
        <v>-6.1829715621799171</v>
      </c>
      <c r="I6680" s="1">
        <f t="shared" si="1153"/>
        <v>12.83160071250186</v>
      </c>
      <c r="J6680" s="4">
        <f>B6680+('PV model'!$B$3/15)+(I6680/60)</f>
        <v>2.9371933452083643</v>
      </c>
      <c r="K6680" s="2">
        <f t="shared" si="1154"/>
        <v>135.94209982187454</v>
      </c>
      <c r="L6680" s="2">
        <f>DEGREES(ASIN((((COS(RADIANS('PV model'!$B$2))*COS(RADIANS(H6680))*COS(RADIANS(K6680)))+(SIN(RADIANS('PV model'!$B$2))*SIN(RADIANS(H6680)))))))</f>
        <v>-29.566577464025517</v>
      </c>
      <c r="M6680" s="3">
        <f t="shared" si="1150"/>
        <v>0</v>
      </c>
      <c r="N6680" s="2">
        <f t="shared" si="1155"/>
        <v>52.640324982721225</v>
      </c>
      <c r="O6680" s="2">
        <f>IF('PV model'!$B$2&gt;0, 180-N6680,IF('PV model'!$B$2&lt;0,0-N6680,N6680))</f>
        <v>127.35967501727878</v>
      </c>
      <c r="P6680" s="2">
        <f>ABS(O6680-'PV model'!$B$5)</f>
        <v>77.640324982721225</v>
      </c>
      <c r="Q6680" s="3">
        <f t="shared" si="1151"/>
        <v>119.56657746402551</v>
      </c>
      <c r="R6680" s="3">
        <f t="shared" si="1156"/>
        <v>0</v>
      </c>
      <c r="S6680" s="3">
        <f t="shared" si="1152"/>
        <v>0</v>
      </c>
      <c r="T6680" s="3">
        <f>(0.5*(1-COS(RADIANS(90-$X$3)))*(D6680+E6680)*'PV model'!$B$4)</f>
        <v>0</v>
      </c>
      <c r="U6680" s="3">
        <f t="shared" si="1157"/>
        <v>0</v>
      </c>
      <c r="V6680" s="3">
        <f>('PV model'!$B$13*(U6680/1000)*(1-'PV model'!$B$14*((20+C6680)-25))*'PV model'!$B$10)/'PV model'!$B$12</f>
        <v>0</v>
      </c>
    </row>
    <row r="6681" spans="1:22" x14ac:dyDescent="0.2">
      <c r="A6681" s="10">
        <f t="shared" si="1149"/>
        <v>279</v>
      </c>
      <c r="B6681" s="10">
        <f t="shared" si="1158"/>
        <v>4</v>
      </c>
      <c r="C6681" s="23">
        <v>13.5</v>
      </c>
      <c r="D6681" s="24">
        <v>0</v>
      </c>
      <c r="E6681" s="24">
        <v>0</v>
      </c>
      <c r="F6681" s="48"/>
      <c r="G6681" s="48"/>
      <c r="H6681" s="1">
        <f t="shared" si="1159"/>
        <v>-6.1829715621799171</v>
      </c>
      <c r="I6681" s="1">
        <f t="shared" si="1153"/>
        <v>12.83160071250186</v>
      </c>
      <c r="J6681" s="4">
        <f>B6681+('PV model'!$B$3/15)+(I6681/60)</f>
        <v>3.9371933452083643</v>
      </c>
      <c r="K6681" s="2">
        <f t="shared" si="1154"/>
        <v>120.94209982187454</v>
      </c>
      <c r="L6681" s="2">
        <f>DEGREES(ASIN((((COS(RADIANS('PV model'!$B$2))*COS(RADIANS(H6681))*COS(RADIANS(K6681)))+(SIN(RADIANS('PV model'!$B$2))*SIN(RADIANS(H6681)))))))</f>
        <v>-22.228266729368848</v>
      </c>
      <c r="M6681" s="3">
        <f t="shared" si="1150"/>
        <v>0</v>
      </c>
      <c r="N6681" s="2">
        <f t="shared" si="1155"/>
        <v>67.095472006346384</v>
      </c>
      <c r="O6681" s="2">
        <f>IF('PV model'!$B$2&gt;0, 180-N6681,IF('PV model'!$B$2&lt;0,0-N6681,N6681))</f>
        <v>112.90452799365362</v>
      </c>
      <c r="P6681" s="2">
        <f>ABS(O6681-'PV model'!$B$5)</f>
        <v>92.095472006346384</v>
      </c>
      <c r="Q6681" s="3">
        <f t="shared" si="1151"/>
        <v>112.22826672936885</v>
      </c>
      <c r="R6681" s="3">
        <f t="shared" si="1156"/>
        <v>0</v>
      </c>
      <c r="S6681" s="3">
        <f t="shared" si="1152"/>
        <v>0</v>
      </c>
      <c r="T6681" s="3">
        <f>(0.5*(1-COS(RADIANS(90-$X$3)))*(D6681+E6681)*'PV model'!$B$4)</f>
        <v>0</v>
      </c>
      <c r="U6681" s="3">
        <f t="shared" si="1157"/>
        <v>0</v>
      </c>
      <c r="V6681" s="3">
        <f>('PV model'!$B$13*(U6681/1000)*(1-'PV model'!$B$14*((20+C6681)-25))*'PV model'!$B$10)/'PV model'!$B$12</f>
        <v>0</v>
      </c>
    </row>
    <row r="6682" spans="1:22" x14ac:dyDescent="0.2">
      <c r="A6682" s="10">
        <f t="shared" si="1149"/>
        <v>279</v>
      </c>
      <c r="B6682" s="10">
        <f t="shared" si="1158"/>
        <v>5</v>
      </c>
      <c r="C6682" s="23">
        <v>13.7</v>
      </c>
      <c r="D6682" s="24">
        <v>0</v>
      </c>
      <c r="E6682" s="24">
        <v>0</v>
      </c>
      <c r="F6682" s="48"/>
      <c r="G6682" s="48"/>
      <c r="H6682" s="1">
        <f t="shared" si="1159"/>
        <v>-6.1829715621799171</v>
      </c>
      <c r="I6682" s="1">
        <f t="shared" si="1153"/>
        <v>12.83160071250186</v>
      </c>
      <c r="J6682" s="4">
        <f>B6682+('PV model'!$B$3/15)+(I6682/60)</f>
        <v>4.9371933452083647</v>
      </c>
      <c r="K6682" s="2">
        <f t="shared" si="1154"/>
        <v>105.94209982187454</v>
      </c>
      <c r="L6682" s="2">
        <f>DEGREES(ASIN((((COS(RADIANS('PV model'!$B$2))*COS(RADIANS(H6682))*COS(RADIANS(K6682)))+(SIN(RADIANS('PV model'!$B$2))*SIN(RADIANS(H6682)))))))</f>
        <v>-14.089015144792409</v>
      </c>
      <c r="M6682" s="3">
        <f t="shared" si="1150"/>
        <v>0</v>
      </c>
      <c r="N6682" s="2">
        <f t="shared" si="1155"/>
        <v>80.262996969331269</v>
      </c>
      <c r="O6682" s="2">
        <f>IF('PV model'!$B$2&gt;0, 180-N6682,IF('PV model'!$B$2&lt;0,0-N6682,N6682))</f>
        <v>99.737003030668731</v>
      </c>
      <c r="P6682" s="2">
        <f>ABS(O6682-'PV model'!$B$5)</f>
        <v>105.26299696933127</v>
      </c>
      <c r="Q6682" s="3">
        <f t="shared" si="1151"/>
        <v>104.08901514479241</v>
      </c>
      <c r="R6682" s="3">
        <f t="shared" si="1156"/>
        <v>0</v>
      </c>
      <c r="S6682" s="3">
        <f t="shared" si="1152"/>
        <v>0</v>
      </c>
      <c r="T6682" s="3">
        <f>(0.5*(1-COS(RADIANS(90-$X$3)))*(D6682+E6682)*'PV model'!$B$4)</f>
        <v>0</v>
      </c>
      <c r="U6682" s="3">
        <f t="shared" si="1157"/>
        <v>0</v>
      </c>
      <c r="V6682" s="3">
        <f>('PV model'!$B$13*(U6682/1000)*(1-'PV model'!$B$14*((20+C6682)-25))*'PV model'!$B$10)/'PV model'!$B$12</f>
        <v>0</v>
      </c>
    </row>
    <row r="6683" spans="1:22" x14ac:dyDescent="0.2">
      <c r="A6683" s="10">
        <f t="shared" si="1149"/>
        <v>279</v>
      </c>
      <c r="B6683" s="10">
        <f t="shared" si="1158"/>
        <v>6</v>
      </c>
      <c r="C6683" s="23">
        <v>13.7</v>
      </c>
      <c r="D6683" s="24">
        <v>0</v>
      </c>
      <c r="E6683" s="24">
        <v>0</v>
      </c>
      <c r="F6683" s="48"/>
      <c r="G6683" s="48"/>
      <c r="H6683" s="1">
        <f t="shared" si="1159"/>
        <v>-6.1829715621799171</v>
      </c>
      <c r="I6683" s="1">
        <f t="shared" si="1153"/>
        <v>12.83160071250186</v>
      </c>
      <c r="J6683" s="4">
        <f>B6683+('PV model'!$B$3/15)+(I6683/60)</f>
        <v>5.9371933452083647</v>
      </c>
      <c r="K6683" s="2">
        <f t="shared" si="1154"/>
        <v>90.942099821874535</v>
      </c>
      <c r="L6683" s="2">
        <f>DEGREES(ASIN((((COS(RADIANS('PV model'!$B$2))*COS(RADIANS(H6683))*COS(RADIANS(K6683)))+(SIN(RADIANS('PV model'!$B$2))*SIN(RADIANS(H6683)))))))</f>
        <v>-5.6251804232957889</v>
      </c>
      <c r="M6683" s="3">
        <f t="shared" si="1150"/>
        <v>0</v>
      </c>
      <c r="N6683" s="2">
        <f t="shared" si="1155"/>
        <v>87.26235759218163</v>
      </c>
      <c r="O6683" s="2">
        <f>IF('PV model'!$B$2&gt;0, 180-N6683,IF('PV model'!$B$2&lt;0,0-N6683,N6683))</f>
        <v>92.73764240781837</v>
      </c>
      <c r="P6683" s="2">
        <f>ABS(O6683-'PV model'!$B$5)</f>
        <v>112.26235759218163</v>
      </c>
      <c r="Q6683" s="3">
        <f t="shared" si="1151"/>
        <v>95.625180423295788</v>
      </c>
      <c r="R6683" s="3">
        <f t="shared" si="1156"/>
        <v>0</v>
      </c>
      <c r="S6683" s="3">
        <f t="shared" si="1152"/>
        <v>0</v>
      </c>
      <c r="T6683" s="3">
        <f>(0.5*(1-COS(RADIANS(90-$X$3)))*(D6683+E6683)*'PV model'!$B$4)</f>
        <v>0</v>
      </c>
      <c r="U6683" s="3">
        <f t="shared" si="1157"/>
        <v>0</v>
      </c>
      <c r="V6683" s="3">
        <f>('PV model'!$B$13*(U6683/1000)*(1-'PV model'!$B$14*((20+C6683)-25))*'PV model'!$B$10)/'PV model'!$B$12</f>
        <v>0</v>
      </c>
    </row>
    <row r="6684" spans="1:22" x14ac:dyDescent="0.2">
      <c r="A6684" s="10">
        <f t="shared" si="1149"/>
        <v>279</v>
      </c>
      <c r="B6684" s="10">
        <f t="shared" si="1158"/>
        <v>7</v>
      </c>
      <c r="C6684" s="23">
        <v>13.7</v>
      </c>
      <c r="D6684" s="24">
        <v>0</v>
      </c>
      <c r="E6684" s="24">
        <v>0.88200000000000001</v>
      </c>
      <c r="F6684" s="48"/>
      <c r="G6684" s="48"/>
      <c r="H6684" s="1">
        <f t="shared" si="1159"/>
        <v>-6.1829715621799171</v>
      </c>
      <c r="I6684" s="1">
        <f t="shared" si="1153"/>
        <v>12.83160071250186</v>
      </c>
      <c r="J6684" s="4">
        <f>B6684+('PV model'!$B$3/15)+(I6684/60)</f>
        <v>6.9371933452083647</v>
      </c>
      <c r="K6684" s="2">
        <f t="shared" si="1154"/>
        <v>75.942099821874535</v>
      </c>
      <c r="L6684" s="2">
        <f>DEGREES(ASIN((((COS(RADIANS('PV model'!$B$2))*COS(RADIANS(H6684))*COS(RADIANS(K6684)))+(SIN(RADIANS('PV model'!$B$2))*SIN(RADIANS(H6684)))))))</f>
        <v>2.752371831666264</v>
      </c>
      <c r="M6684" s="3">
        <f t="shared" si="1150"/>
        <v>2.752371831666264</v>
      </c>
      <c r="N6684" s="2">
        <f t="shared" si="1155"/>
        <v>74.910821507069286</v>
      </c>
      <c r="O6684" s="2">
        <f>IF('PV model'!$B$2&gt;0, 180-N6684,IF('PV model'!$B$2&lt;0,0-N6684,N6684))</f>
        <v>105.08917849293071</v>
      </c>
      <c r="P6684" s="2">
        <f>ABS(O6684-'PV model'!$B$5)</f>
        <v>99.910821507069286</v>
      </c>
      <c r="Q6684" s="3">
        <f t="shared" si="1151"/>
        <v>87.247628168333733</v>
      </c>
      <c r="R6684" s="3">
        <f t="shared" si="1156"/>
        <v>0</v>
      </c>
      <c r="S6684" s="3">
        <f t="shared" si="1152"/>
        <v>0.88200000000000001</v>
      </c>
      <c r="T6684" s="3">
        <f>(0.5*(1-COS(RADIANS(90-$X$3)))*(D6684+E6684)*'PV model'!$B$4)</f>
        <v>0</v>
      </c>
      <c r="U6684" s="3">
        <f t="shared" si="1157"/>
        <v>0.88200000000000001</v>
      </c>
      <c r="V6684" s="3">
        <f>('PV model'!$B$13*(U6684/1000)*(1-'PV model'!$B$14*((20+C6684)-25))*'PV model'!$B$10)/'PV model'!$B$12</f>
        <v>8.5096587743999988E-2</v>
      </c>
    </row>
    <row r="6685" spans="1:22" x14ac:dyDescent="0.2">
      <c r="A6685" s="10">
        <f t="shared" si="1149"/>
        <v>279</v>
      </c>
      <c r="B6685" s="10">
        <f t="shared" si="1158"/>
        <v>8</v>
      </c>
      <c r="C6685" s="23">
        <v>13</v>
      </c>
      <c r="D6685" s="24">
        <v>0</v>
      </c>
      <c r="E6685" s="24">
        <v>13.229999999999999</v>
      </c>
      <c r="F6685" s="48"/>
      <c r="G6685" s="48"/>
      <c r="H6685" s="1">
        <f t="shared" si="1159"/>
        <v>-6.1829715621799171</v>
      </c>
      <c r="I6685" s="1">
        <f t="shared" si="1153"/>
        <v>12.83160071250186</v>
      </c>
      <c r="J6685" s="4">
        <f>B6685+('PV model'!$B$3/15)+(I6685/60)</f>
        <v>7.9371933452083647</v>
      </c>
      <c r="K6685" s="2">
        <f t="shared" si="1154"/>
        <v>60.942099821874528</v>
      </c>
      <c r="L6685" s="2">
        <f>DEGREES(ASIN((((COS(RADIANS('PV model'!$B$2))*COS(RADIANS(H6685))*COS(RADIANS(K6685)))+(SIN(RADIANS('PV model'!$B$2))*SIN(RADIANS(H6685)))))))</f>
        <v>10.64584737501337</v>
      </c>
      <c r="M6685" s="3">
        <f t="shared" si="1150"/>
        <v>10.64584737501337</v>
      </c>
      <c r="N6685" s="2">
        <f t="shared" si="1155"/>
        <v>62.16116399199808</v>
      </c>
      <c r="O6685" s="2">
        <f>IF('PV model'!$B$2&gt;0, 180-N6685,IF('PV model'!$B$2&lt;0,0-N6685,N6685))</f>
        <v>117.83883600800192</v>
      </c>
      <c r="P6685" s="2">
        <f>ABS(O6685-'PV model'!$B$5)</f>
        <v>87.16116399199808</v>
      </c>
      <c r="Q6685" s="3">
        <f t="shared" si="1151"/>
        <v>79.354152624986639</v>
      </c>
      <c r="R6685" s="3">
        <f t="shared" si="1156"/>
        <v>0</v>
      </c>
      <c r="S6685" s="3">
        <f t="shared" si="1152"/>
        <v>13.229999999999999</v>
      </c>
      <c r="T6685" s="3">
        <f>(0.5*(1-COS(RADIANS(90-$X$3)))*(D6685+E6685)*'PV model'!$B$4)</f>
        <v>0</v>
      </c>
      <c r="U6685" s="3">
        <f t="shared" si="1157"/>
        <v>13.229999999999999</v>
      </c>
      <c r="V6685" s="3">
        <f>('PV model'!$B$13*(U6685/1000)*(1-'PV model'!$B$14*((20+C6685)-25))*'PV model'!$B$10)/'PV model'!$B$12</f>
        <v>1.2801517343999997</v>
      </c>
    </row>
    <row r="6686" spans="1:22" x14ac:dyDescent="0.2">
      <c r="A6686" s="10">
        <f t="shared" si="1149"/>
        <v>279</v>
      </c>
      <c r="B6686" s="10">
        <f t="shared" si="1158"/>
        <v>9</v>
      </c>
      <c r="C6686" s="23">
        <v>12.2</v>
      </c>
      <c r="D6686" s="24">
        <v>0</v>
      </c>
      <c r="E6686" s="24">
        <v>43.218000000000004</v>
      </c>
      <c r="F6686" s="48"/>
      <c r="G6686" s="48"/>
      <c r="H6686" s="1">
        <f t="shared" si="1159"/>
        <v>-6.1829715621799171</v>
      </c>
      <c r="I6686" s="1">
        <f t="shared" si="1153"/>
        <v>12.83160071250186</v>
      </c>
      <c r="J6686" s="4">
        <f>B6686+('PV model'!$B$3/15)+(I6686/60)</f>
        <v>8.9371933452083638</v>
      </c>
      <c r="K6686" s="2">
        <f t="shared" si="1154"/>
        <v>45.942099821874542</v>
      </c>
      <c r="L6686" s="2">
        <f>DEGREES(ASIN((((COS(RADIANS('PV model'!$B$2))*COS(RADIANS(H6686))*COS(RADIANS(K6686)))+(SIN(RADIANS('PV model'!$B$2))*SIN(RADIANS(H6686)))))))</f>
        <v>17.626915869559781</v>
      </c>
      <c r="M6686" s="3">
        <f t="shared" si="1150"/>
        <v>17.626915869559781</v>
      </c>
      <c r="N6686" s="2">
        <f t="shared" si="1155"/>
        <v>48.560461687230614</v>
      </c>
      <c r="O6686" s="2">
        <f>IF('PV model'!$B$2&gt;0, 180-N6686,IF('PV model'!$B$2&lt;0,0-N6686,N6686))</f>
        <v>131.4395383127694</v>
      </c>
      <c r="P6686" s="2">
        <f>ABS(O6686-'PV model'!$B$5)</f>
        <v>73.5604616872306</v>
      </c>
      <c r="Q6686" s="3">
        <f t="shared" si="1151"/>
        <v>72.373084130440219</v>
      </c>
      <c r="R6686" s="3">
        <f t="shared" si="1156"/>
        <v>0</v>
      </c>
      <c r="S6686" s="3">
        <f t="shared" si="1152"/>
        <v>43.218000000000004</v>
      </c>
      <c r="T6686" s="3">
        <f>(0.5*(1-COS(RADIANS(90-$X$3)))*(D6686+E6686)*'PV model'!$B$4)</f>
        <v>0</v>
      </c>
      <c r="U6686" s="3">
        <f t="shared" si="1157"/>
        <v>43.218000000000004</v>
      </c>
      <c r="V6686" s="3">
        <f>('PV model'!$B$13*(U6686/1000)*(1-'PV model'!$B$14*((20+C6686)-25))*'PV model'!$B$10)/'PV model'!$B$12</f>
        <v>4.1956532271359999</v>
      </c>
    </row>
    <row r="6687" spans="1:22" x14ac:dyDescent="0.2">
      <c r="A6687" s="10">
        <f t="shared" si="1149"/>
        <v>279</v>
      </c>
      <c r="B6687" s="10">
        <f t="shared" si="1158"/>
        <v>10</v>
      </c>
      <c r="C6687" s="23">
        <v>10.5</v>
      </c>
      <c r="D6687" s="24">
        <v>0</v>
      </c>
      <c r="E6687" s="24">
        <v>74.087999999999994</v>
      </c>
      <c r="F6687" s="48"/>
      <c r="G6687" s="48"/>
      <c r="H6687" s="1">
        <f t="shared" si="1159"/>
        <v>-6.1829715621799171</v>
      </c>
      <c r="I6687" s="1">
        <f t="shared" si="1153"/>
        <v>12.83160071250186</v>
      </c>
      <c r="J6687" s="4">
        <f>B6687+('PV model'!$B$3/15)+(I6687/60)</f>
        <v>9.9371933452083638</v>
      </c>
      <c r="K6687" s="2">
        <f t="shared" si="1154"/>
        <v>30.942099821874542</v>
      </c>
      <c r="L6687" s="2">
        <f>DEGREES(ASIN((((COS(RADIANS('PV model'!$B$2))*COS(RADIANS(H6687))*COS(RADIANS(K6687)))+(SIN(RADIANS('PV model'!$B$2))*SIN(RADIANS(H6687)))))))</f>
        <v>23.216835998414538</v>
      </c>
      <c r="M6687" s="3">
        <f t="shared" si="1150"/>
        <v>23.216835998414538</v>
      </c>
      <c r="N6687" s="2">
        <f t="shared" si="1155"/>
        <v>33.795058536252256</v>
      </c>
      <c r="O6687" s="2">
        <f>IF('PV model'!$B$2&gt;0, 180-N6687,IF('PV model'!$B$2&lt;0,0-N6687,N6687))</f>
        <v>146.20494146374773</v>
      </c>
      <c r="P6687" s="2">
        <f>ABS(O6687-'PV model'!$B$5)</f>
        <v>58.79505853625227</v>
      </c>
      <c r="Q6687" s="3">
        <f t="shared" si="1151"/>
        <v>66.783164001585448</v>
      </c>
      <c r="R6687" s="3">
        <f t="shared" si="1156"/>
        <v>0</v>
      </c>
      <c r="S6687" s="3">
        <f t="shared" si="1152"/>
        <v>74.087999999999994</v>
      </c>
      <c r="T6687" s="3">
        <f>(0.5*(1-COS(RADIANS(90-$X$3)))*(D6687+E6687)*'PV model'!$B$4)</f>
        <v>0</v>
      </c>
      <c r="U6687" s="3">
        <f t="shared" si="1157"/>
        <v>74.087999999999994</v>
      </c>
      <c r="V6687" s="3">
        <f>('PV model'!$B$13*(U6687/1000)*(1-'PV model'!$B$14*((20+C6687)-25))*'PV model'!$B$10)/'PV model'!$B$12</f>
        <v>7.2429080774399974</v>
      </c>
    </row>
    <row r="6688" spans="1:22" x14ac:dyDescent="0.2">
      <c r="A6688" s="10">
        <f t="shared" si="1149"/>
        <v>279</v>
      </c>
      <c r="B6688" s="10">
        <f t="shared" si="1158"/>
        <v>11</v>
      </c>
      <c r="C6688" s="23">
        <v>11.1</v>
      </c>
      <c r="D6688" s="24">
        <v>0</v>
      </c>
      <c r="E6688" s="24">
        <v>97.02</v>
      </c>
      <c r="F6688" s="48"/>
      <c r="G6688" s="48"/>
      <c r="H6688" s="1">
        <f t="shared" si="1159"/>
        <v>-6.1829715621799171</v>
      </c>
      <c r="I6688" s="1">
        <f t="shared" si="1153"/>
        <v>12.83160071250186</v>
      </c>
      <c r="J6688" s="4">
        <f>B6688+('PV model'!$B$3/15)+(I6688/60)</f>
        <v>10.937193345208364</v>
      </c>
      <c r="K6688" s="2">
        <f t="shared" si="1154"/>
        <v>15.942099821874542</v>
      </c>
      <c r="L6688" s="2">
        <f>DEGREES(ASIN((((COS(RADIANS('PV model'!$B$2))*COS(RADIANS(H6688))*COS(RADIANS(K6688)))+(SIN(RADIANS('PV model'!$B$2))*SIN(RADIANS(H6688)))))))</f>
        <v>26.916561084734756</v>
      </c>
      <c r="M6688" s="3">
        <f t="shared" si="1150"/>
        <v>26.916561084734756</v>
      </c>
      <c r="N6688" s="2">
        <f t="shared" si="1155"/>
        <v>17.833055660249805</v>
      </c>
      <c r="O6688" s="2">
        <f>IF('PV model'!$B$2&gt;0, 180-N6688,IF('PV model'!$B$2&lt;0,0-N6688,N6688))</f>
        <v>162.16694433975019</v>
      </c>
      <c r="P6688" s="2">
        <f>ABS(O6688-'PV model'!$B$5)</f>
        <v>42.833055660249812</v>
      </c>
      <c r="Q6688" s="3">
        <f t="shared" si="1151"/>
        <v>63.083438915265248</v>
      </c>
      <c r="R6688" s="3">
        <f t="shared" si="1156"/>
        <v>0</v>
      </c>
      <c r="S6688" s="3">
        <f t="shared" si="1152"/>
        <v>97.02</v>
      </c>
      <c r="T6688" s="3">
        <f>(0.5*(1-COS(RADIANS(90-$X$3)))*(D6688+E6688)*'PV model'!$B$4)</f>
        <v>0</v>
      </c>
      <c r="U6688" s="3">
        <f t="shared" si="1157"/>
        <v>97.02</v>
      </c>
      <c r="V6688" s="3">
        <f>('PV model'!$B$13*(U6688/1000)*(1-'PV model'!$B$14*((20+C6688)-25))*'PV model'!$B$10)/'PV model'!$B$12</f>
        <v>9.4614850915199984</v>
      </c>
    </row>
    <row r="6689" spans="1:22" x14ac:dyDescent="0.2">
      <c r="A6689" s="10">
        <f t="shared" si="1149"/>
        <v>279</v>
      </c>
      <c r="B6689" s="10">
        <f t="shared" si="1158"/>
        <v>12</v>
      </c>
      <c r="C6689" s="23">
        <v>12.5</v>
      </c>
      <c r="D6689" s="24">
        <v>84.183749999999989</v>
      </c>
      <c r="E6689" s="24">
        <v>178.16400000000002</v>
      </c>
      <c r="F6689" s="48"/>
      <c r="G6689" s="48"/>
      <c r="H6689" s="1">
        <f t="shared" si="1159"/>
        <v>-6.1829715621799171</v>
      </c>
      <c r="I6689" s="1">
        <f t="shared" si="1153"/>
        <v>12.83160071250186</v>
      </c>
      <c r="J6689" s="4">
        <f>B6689+('PV model'!$B$3/15)+(I6689/60)</f>
        <v>11.937193345208364</v>
      </c>
      <c r="K6689" s="2">
        <f t="shared" si="1154"/>
        <v>0.94209982187454244</v>
      </c>
      <c r="L6689" s="2">
        <f>DEGREES(ASIN((((COS(RADIANS('PV model'!$B$2))*COS(RADIANS(H6689))*COS(RADIANS(K6689)))+(SIN(RADIANS('PV model'!$B$2))*SIN(RADIANS(H6689)))))))</f>
        <v>28.312074312196209</v>
      </c>
      <c r="M6689" s="3">
        <f t="shared" si="1150"/>
        <v>28.312074312196209</v>
      </c>
      <c r="N6689" s="2">
        <f t="shared" si="1155"/>
        <v>1.0638974085308284</v>
      </c>
      <c r="O6689" s="2">
        <f>IF('PV model'!$B$2&gt;0, 180-N6689,IF('PV model'!$B$2&lt;0,0-N6689,N6689))</f>
        <v>178.93610259146917</v>
      </c>
      <c r="P6689" s="2">
        <f>ABS(O6689-'PV model'!$B$5)</f>
        <v>26.063897408530835</v>
      </c>
      <c r="Q6689" s="3">
        <f t="shared" si="1151"/>
        <v>61.687925687803798</v>
      </c>
      <c r="R6689" s="3">
        <f t="shared" si="1156"/>
        <v>84.183749999999975</v>
      </c>
      <c r="S6689" s="3">
        <f t="shared" si="1152"/>
        <v>211.27098095740553</v>
      </c>
      <c r="T6689" s="3">
        <f>(0.5*(1-COS(RADIANS(90-$X$3)))*(D6689+E6689)*'PV model'!$B$4)</f>
        <v>0</v>
      </c>
      <c r="U6689" s="3">
        <f t="shared" si="1157"/>
        <v>295.4547309574055</v>
      </c>
      <c r="V6689" s="3">
        <f>('PV model'!$B$13*(U6689/1000)*(1-'PV model'!$B$14*((20+C6689)-25))*'PV model'!$B$10)/'PV model'!$B$12</f>
        <v>28.647645259307183</v>
      </c>
    </row>
    <row r="6690" spans="1:22" x14ac:dyDescent="0.2">
      <c r="A6690" s="10">
        <f t="shared" si="1149"/>
        <v>279</v>
      </c>
      <c r="B6690" s="10">
        <f t="shared" si="1158"/>
        <v>13</v>
      </c>
      <c r="C6690" s="23">
        <v>12.8</v>
      </c>
      <c r="D6690" s="24">
        <v>246.93899999999999</v>
      </c>
      <c r="E6690" s="24">
        <v>189.63</v>
      </c>
      <c r="F6690" s="48"/>
      <c r="G6690" s="48"/>
      <c r="H6690" s="1">
        <f t="shared" si="1159"/>
        <v>-6.1829715621799171</v>
      </c>
      <c r="I6690" s="1">
        <f t="shared" si="1153"/>
        <v>12.83160071250186</v>
      </c>
      <c r="J6690" s="4">
        <f>B6690+('PV model'!$B$3/15)+(I6690/60)</f>
        <v>12.937193345208364</v>
      </c>
      <c r="K6690" s="2">
        <f t="shared" si="1154"/>
        <v>-14.057900178125458</v>
      </c>
      <c r="L6690" s="2">
        <f>DEGREES(ASIN((((COS(RADIANS('PV model'!$B$2))*COS(RADIANS(H6690))*COS(RADIANS(K6690)))+(SIN(RADIANS('PV model'!$B$2))*SIN(RADIANS(H6690)))))))</f>
        <v>27.224944674883638</v>
      </c>
      <c r="M6690" s="3">
        <f t="shared" si="1150"/>
        <v>27.224944674883638</v>
      </c>
      <c r="N6690" s="2">
        <f t="shared" si="1155"/>
        <v>-15.758020807558401</v>
      </c>
      <c r="O6690" s="2">
        <f>IF('PV model'!$B$2&gt;0, 180-N6690,IF('PV model'!$B$2&lt;0,0-N6690,N6690))</f>
        <v>195.75802080755841</v>
      </c>
      <c r="P6690" s="2">
        <f>ABS(O6690-'PV model'!$B$5)</f>
        <v>9.2419791924415904</v>
      </c>
      <c r="Q6690" s="3">
        <f t="shared" si="1151"/>
        <v>62.775055325116362</v>
      </c>
      <c r="R6690" s="3">
        <f t="shared" si="1156"/>
        <v>246.93900000000002</v>
      </c>
      <c r="S6690" s="3">
        <f t="shared" si="1152"/>
        <v>242.71484168055264</v>
      </c>
      <c r="T6690" s="3">
        <f>(0.5*(1-COS(RADIANS(90-$X$3)))*(D6690+E6690)*'PV model'!$B$4)</f>
        <v>0</v>
      </c>
      <c r="U6690" s="3">
        <f t="shared" si="1157"/>
        <v>489.65384168055266</v>
      </c>
      <c r="V6690" s="3">
        <f>('PV model'!$B$13*(U6690/1000)*(1-'PV model'!$B$14*((20+C6690)-25))*'PV model'!$B$10)/'PV model'!$B$12</f>
        <v>47.418689116339131</v>
      </c>
    </row>
    <row r="6691" spans="1:22" x14ac:dyDescent="0.2">
      <c r="A6691" s="10">
        <f t="shared" si="1149"/>
        <v>279</v>
      </c>
      <c r="B6691" s="10">
        <f t="shared" si="1158"/>
        <v>14</v>
      </c>
      <c r="C6691" s="23">
        <v>13.5</v>
      </c>
      <c r="D6691" s="24">
        <v>152.6532</v>
      </c>
      <c r="E6691" s="24">
        <v>204.62400000000002</v>
      </c>
      <c r="F6691" s="48"/>
      <c r="G6691" s="48"/>
      <c r="H6691" s="1">
        <f t="shared" si="1159"/>
        <v>-6.1829715621799171</v>
      </c>
      <c r="I6691" s="1">
        <f t="shared" si="1153"/>
        <v>12.83160071250186</v>
      </c>
      <c r="J6691" s="4">
        <f>B6691+('PV model'!$B$3/15)+(I6691/60)</f>
        <v>13.937193345208364</v>
      </c>
      <c r="K6691" s="2">
        <f t="shared" si="1154"/>
        <v>-29.057900178125458</v>
      </c>
      <c r="L6691" s="2">
        <f>DEGREES(ASIN((((COS(RADIANS('PV model'!$B$2))*COS(RADIANS(H6691))*COS(RADIANS(K6691)))+(SIN(RADIANS('PV model'!$B$2))*SIN(RADIANS(H6691)))))))</f>
        <v>23.795325953734174</v>
      </c>
      <c r="M6691" s="3">
        <f t="shared" si="1150"/>
        <v>23.795325953734174</v>
      </c>
      <c r="N6691" s="2">
        <f t="shared" si="1155"/>
        <v>-31.8521278331344</v>
      </c>
      <c r="O6691" s="2">
        <f>IF('PV model'!$B$2&gt;0, 180-N6691,IF('PV model'!$B$2&lt;0,0-N6691,N6691))</f>
        <v>211.8521278331344</v>
      </c>
      <c r="P6691" s="2">
        <f>ABS(O6691-'PV model'!$B$5)</f>
        <v>6.8521278331344035</v>
      </c>
      <c r="Q6691" s="3">
        <f t="shared" si="1151"/>
        <v>66.204674046265822</v>
      </c>
      <c r="R6691" s="3">
        <f t="shared" si="1156"/>
        <v>152.65320000000003</v>
      </c>
      <c r="S6691" s="3">
        <f t="shared" si="1152"/>
        <v>248.11521528996633</v>
      </c>
      <c r="T6691" s="3">
        <f>(0.5*(1-COS(RADIANS(90-$X$3)))*(D6691+E6691)*'PV model'!$B$4)</f>
        <v>0</v>
      </c>
      <c r="U6691" s="3">
        <f t="shared" si="1157"/>
        <v>400.76841528996636</v>
      </c>
      <c r="V6691" s="3">
        <f>('PV model'!$B$13*(U6691/1000)*(1-'PV model'!$B$14*((20+C6691)-25))*'PV model'!$B$10)/'PV model'!$B$12</f>
        <v>38.698743225443941</v>
      </c>
    </row>
    <row r="6692" spans="1:22" x14ac:dyDescent="0.2">
      <c r="A6692" s="10">
        <f t="shared" si="1149"/>
        <v>279</v>
      </c>
      <c r="B6692" s="10">
        <f t="shared" si="1158"/>
        <v>15</v>
      </c>
      <c r="C6692" s="23">
        <v>13.5</v>
      </c>
      <c r="D6692" s="24">
        <v>161.6328</v>
      </c>
      <c r="E6692" s="24">
        <v>157.87800000000001</v>
      </c>
      <c r="F6692" s="48"/>
      <c r="G6692" s="48"/>
      <c r="H6692" s="1">
        <f t="shared" si="1159"/>
        <v>-6.1829715621799171</v>
      </c>
      <c r="I6692" s="1">
        <f t="shared" si="1153"/>
        <v>12.83160071250186</v>
      </c>
      <c r="J6692" s="4">
        <f>B6692+('PV model'!$B$3/15)+(I6692/60)</f>
        <v>14.937193345208364</v>
      </c>
      <c r="K6692" s="2">
        <f t="shared" si="1154"/>
        <v>-44.057900178125458</v>
      </c>
      <c r="L6692" s="2">
        <f>DEGREES(ASIN((((COS(RADIANS('PV model'!$B$2))*COS(RADIANS(H6692))*COS(RADIANS(K6692)))+(SIN(RADIANS('PV model'!$B$2))*SIN(RADIANS(H6692)))))))</f>
        <v>18.415842305990317</v>
      </c>
      <c r="M6692" s="3">
        <f t="shared" si="1150"/>
        <v>18.415842305990317</v>
      </c>
      <c r="N6692" s="2">
        <f t="shared" si="1155"/>
        <v>-46.773780204387229</v>
      </c>
      <c r="O6692" s="2">
        <f>IF('PV model'!$B$2&gt;0, 180-N6692,IF('PV model'!$B$2&lt;0,0-N6692,N6692))</f>
        <v>226.77378020438724</v>
      </c>
      <c r="P6692" s="2">
        <f>ABS(O6692-'PV model'!$B$5)</f>
        <v>21.773780204387236</v>
      </c>
      <c r="Q6692" s="3">
        <f t="shared" si="1151"/>
        <v>71.584157694009676</v>
      </c>
      <c r="R6692" s="3">
        <f t="shared" si="1156"/>
        <v>161.63280000000006</v>
      </c>
      <c r="S6692" s="3">
        <f t="shared" si="1152"/>
        <v>190.50362421286684</v>
      </c>
      <c r="T6692" s="3">
        <f>(0.5*(1-COS(RADIANS(90-$X$3)))*(D6692+E6692)*'PV model'!$B$4)</f>
        <v>0</v>
      </c>
      <c r="U6692" s="3">
        <f t="shared" si="1157"/>
        <v>352.13642421286693</v>
      </c>
      <c r="V6692" s="3">
        <f>('PV model'!$B$13*(U6692/1000)*(1-'PV model'!$B$14*((20+C6692)-25))*'PV model'!$B$10)/'PV model'!$B$12</f>
        <v>34.002772027531357</v>
      </c>
    </row>
    <row r="6693" spans="1:22" x14ac:dyDescent="0.2">
      <c r="A6693" s="10">
        <f t="shared" si="1149"/>
        <v>279</v>
      </c>
      <c r="B6693" s="10">
        <f t="shared" si="1158"/>
        <v>16</v>
      </c>
      <c r="C6693" s="23">
        <v>12.4</v>
      </c>
      <c r="D6693" s="24">
        <v>158.26545000000002</v>
      </c>
      <c r="E6693" s="24">
        <v>99.665999999999997</v>
      </c>
      <c r="F6693" s="48"/>
      <c r="G6693" s="48"/>
      <c r="H6693" s="1">
        <f t="shared" si="1159"/>
        <v>-6.1829715621799171</v>
      </c>
      <c r="I6693" s="1">
        <f t="shared" si="1153"/>
        <v>12.83160071250186</v>
      </c>
      <c r="J6693" s="4">
        <f>B6693+('PV model'!$B$3/15)+(I6693/60)</f>
        <v>15.937193345208364</v>
      </c>
      <c r="K6693" s="2">
        <f t="shared" si="1154"/>
        <v>-59.057900178125458</v>
      </c>
      <c r="L6693" s="2">
        <f>DEGREES(ASIN((((COS(RADIANS('PV model'!$B$2))*COS(RADIANS(H6693))*COS(RADIANS(K6693)))+(SIN(RADIANS('PV model'!$B$2))*SIN(RADIANS(H6693)))))))</f>
        <v>11.582243328635192</v>
      </c>
      <c r="M6693" s="3">
        <f t="shared" si="1150"/>
        <v>11.582243328635192</v>
      </c>
      <c r="N6693" s="2">
        <f t="shared" si="1155"/>
        <v>-60.507731547946186</v>
      </c>
      <c r="O6693" s="2">
        <f>IF('PV model'!$B$2&gt;0, 180-N6693,IF('PV model'!$B$2&lt;0,0-N6693,N6693))</f>
        <v>240.50773154794618</v>
      </c>
      <c r="P6693" s="2">
        <f>ABS(O6693-'PV model'!$B$5)</f>
        <v>35.507731547946179</v>
      </c>
      <c r="Q6693" s="3">
        <f t="shared" si="1151"/>
        <v>78.417756671364799</v>
      </c>
      <c r="R6693" s="3">
        <f t="shared" si="1156"/>
        <v>158.2654500000001</v>
      </c>
      <c r="S6693" s="3">
        <f t="shared" si="1152"/>
        <v>118.35036572411509</v>
      </c>
      <c r="T6693" s="3">
        <f>(0.5*(1-COS(RADIANS(90-$X$3)))*(D6693+E6693)*'PV model'!$B$4)</f>
        <v>0</v>
      </c>
      <c r="U6693" s="3">
        <f t="shared" si="1157"/>
        <v>276.61581572411518</v>
      </c>
      <c r="V6693" s="3">
        <f>('PV model'!$B$13*(U6693/1000)*(1-'PV model'!$B$14*((20+C6693)-25))*'PV model'!$B$10)/'PV model'!$B$12</f>
        <v>26.832061638364991</v>
      </c>
    </row>
    <row r="6694" spans="1:22" x14ac:dyDescent="0.2">
      <c r="A6694" s="10">
        <f t="shared" si="1149"/>
        <v>279</v>
      </c>
      <c r="B6694" s="10">
        <f t="shared" si="1158"/>
        <v>17</v>
      </c>
      <c r="C6694" s="23">
        <v>12</v>
      </c>
      <c r="D6694" s="24">
        <v>92.040900000000008</v>
      </c>
      <c r="E6694" s="24">
        <v>62.621999999999993</v>
      </c>
      <c r="F6694" s="48"/>
      <c r="G6694" s="48"/>
      <c r="H6694" s="1">
        <f t="shared" si="1159"/>
        <v>-6.1829715621799171</v>
      </c>
      <c r="I6694" s="1">
        <f t="shared" si="1153"/>
        <v>12.83160071250186</v>
      </c>
      <c r="J6694" s="4">
        <f>B6694+('PV model'!$B$3/15)+(I6694/60)</f>
        <v>16.937193345208364</v>
      </c>
      <c r="K6694" s="2">
        <f t="shared" si="1154"/>
        <v>-74.057900178125465</v>
      </c>
      <c r="L6694" s="2">
        <f>DEGREES(ASIN((((COS(RADIANS('PV model'!$B$2))*COS(RADIANS(H6694))*COS(RADIANS(K6694)))+(SIN(RADIANS('PV model'!$B$2))*SIN(RADIANS(H6694)))))))</f>
        <v>3.778867429553141</v>
      </c>
      <c r="M6694" s="3">
        <f t="shared" si="1150"/>
        <v>3.778867429553141</v>
      </c>
      <c r="N6694" s="2">
        <f t="shared" si="1155"/>
        <v>-73.341302765635447</v>
      </c>
      <c r="O6694" s="2">
        <f>IF('PV model'!$B$2&gt;0, 180-N6694,IF('PV model'!$B$2&lt;0,0-N6694,N6694))</f>
        <v>253.34130276563545</v>
      </c>
      <c r="P6694" s="2">
        <f>ABS(O6694-'PV model'!$B$5)</f>
        <v>48.341302765635447</v>
      </c>
      <c r="Q6694" s="3">
        <f t="shared" si="1151"/>
        <v>86.221132570446855</v>
      </c>
      <c r="R6694" s="3">
        <f t="shared" si="1156"/>
        <v>92.040900000000008</v>
      </c>
      <c r="S6694" s="3">
        <f t="shared" si="1152"/>
        <v>72.13661414026646</v>
      </c>
      <c r="T6694" s="3">
        <f>(0.5*(1-COS(RADIANS(90-$X$3)))*(D6694+E6694)*'PV model'!$B$4)</f>
        <v>0</v>
      </c>
      <c r="U6694" s="3">
        <f t="shared" si="1157"/>
        <v>164.17751414026645</v>
      </c>
      <c r="V6694" s="3">
        <f>('PV model'!$B$13*(U6694/1000)*(1-'PV model'!$B$14*((20+C6694)-25))*'PV model'!$B$10)/'PV model'!$B$12</f>
        <v>15.951671152684126</v>
      </c>
    </row>
    <row r="6695" spans="1:22" x14ac:dyDescent="0.2">
      <c r="A6695" s="10">
        <f t="shared" si="1149"/>
        <v>279</v>
      </c>
      <c r="B6695" s="10">
        <f t="shared" si="1158"/>
        <v>18</v>
      </c>
      <c r="C6695" s="23">
        <v>10.6</v>
      </c>
      <c r="D6695" s="24">
        <v>0</v>
      </c>
      <c r="E6695" s="24">
        <v>9.702</v>
      </c>
      <c r="F6695" s="48"/>
      <c r="G6695" s="48"/>
      <c r="H6695" s="1">
        <f t="shared" si="1159"/>
        <v>-6.1829715621799171</v>
      </c>
      <c r="I6695" s="1">
        <f t="shared" si="1153"/>
        <v>12.83160071250186</v>
      </c>
      <c r="J6695" s="4">
        <f>B6695+('PV model'!$B$3/15)+(I6695/60)</f>
        <v>17.937193345208364</v>
      </c>
      <c r="K6695" s="2">
        <f t="shared" si="1154"/>
        <v>-89.057900178125465</v>
      </c>
      <c r="L6695" s="2">
        <f>DEGREES(ASIN((((COS(RADIANS('PV model'!$B$2))*COS(RADIANS(H6695))*COS(RADIANS(K6695)))+(SIN(RADIANS('PV model'!$B$2))*SIN(RADIANS(H6695)))))))</f>
        <v>-4.5599937752250979</v>
      </c>
      <c r="M6695" s="3">
        <f t="shared" si="1150"/>
        <v>0</v>
      </c>
      <c r="N6695" s="2">
        <f t="shared" si="1155"/>
        <v>-85.715319106593114</v>
      </c>
      <c r="O6695" s="2">
        <f>IF('PV model'!$B$2&gt;0, 180-N6695,IF('PV model'!$B$2&lt;0,0-N6695,N6695))</f>
        <v>265.71531910659314</v>
      </c>
      <c r="P6695" s="2">
        <f>ABS(O6695-'PV model'!$B$5)</f>
        <v>60.715319106593142</v>
      </c>
      <c r="Q6695" s="3">
        <f t="shared" si="1151"/>
        <v>94.559993775225095</v>
      </c>
      <c r="R6695" s="3">
        <f t="shared" si="1156"/>
        <v>0</v>
      </c>
      <c r="S6695" s="3">
        <f t="shared" si="1152"/>
        <v>9.702</v>
      </c>
      <c r="T6695" s="3">
        <f>(0.5*(1-COS(RADIANS(90-$X$3)))*(D6695+E6695)*'PV model'!$B$4)</f>
        <v>0</v>
      </c>
      <c r="U6695" s="3">
        <f t="shared" si="1157"/>
        <v>9.702</v>
      </c>
      <c r="V6695" s="3">
        <f>('PV model'!$B$13*(U6695/1000)*(1-'PV model'!$B$14*((20+C6695)-25))*'PV model'!$B$10)/'PV model'!$B$12</f>
        <v>0.94808813299200012</v>
      </c>
    </row>
    <row r="6696" spans="1:22" x14ac:dyDescent="0.2">
      <c r="A6696" s="10">
        <f t="shared" si="1149"/>
        <v>279</v>
      </c>
      <c r="B6696" s="10">
        <f t="shared" si="1158"/>
        <v>19</v>
      </c>
      <c r="C6696" s="23">
        <v>10.7</v>
      </c>
      <c r="D6696" s="24">
        <v>0</v>
      </c>
      <c r="E6696" s="24">
        <v>0</v>
      </c>
      <c r="F6696" s="48"/>
      <c r="G6696" s="48"/>
      <c r="H6696" s="1">
        <f t="shared" si="1159"/>
        <v>-6.1829715621799171</v>
      </c>
      <c r="I6696" s="1">
        <f t="shared" si="1153"/>
        <v>12.83160071250186</v>
      </c>
      <c r="J6696" s="4">
        <f>B6696+('PV model'!$B$3/15)+(I6696/60)</f>
        <v>18.937193345208364</v>
      </c>
      <c r="K6696" s="2">
        <f t="shared" si="1154"/>
        <v>-104.05790017812546</v>
      </c>
      <c r="L6696" s="2">
        <f>DEGREES(ASIN((((COS(RADIANS('PV model'!$B$2))*COS(RADIANS(H6696))*COS(RADIANS(K6696)))+(SIN(RADIANS('PV model'!$B$2))*SIN(RADIANS(H6696)))))))</f>
        <v>-13.034790849654202</v>
      </c>
      <c r="M6696" s="3">
        <f t="shared" si="1150"/>
        <v>0</v>
      </c>
      <c r="N6696" s="2">
        <f t="shared" si="1155"/>
        <v>-81.855868355076709</v>
      </c>
      <c r="O6696" s="2">
        <f>IF('PV model'!$B$2&gt;0, 180-N6696,IF('PV model'!$B$2&lt;0,0-N6696,N6696))</f>
        <v>261.85586835507672</v>
      </c>
      <c r="P6696" s="2">
        <f>ABS(O6696-'PV model'!$B$5)</f>
        <v>56.855868355076723</v>
      </c>
      <c r="Q6696" s="3">
        <f t="shared" si="1151"/>
        <v>103.0347908496542</v>
      </c>
      <c r="R6696" s="3">
        <f t="shared" si="1156"/>
        <v>0</v>
      </c>
      <c r="S6696" s="3">
        <f t="shared" si="1152"/>
        <v>0</v>
      </c>
      <c r="T6696" s="3">
        <f>(0.5*(1-COS(RADIANS(90-$X$3)))*(D6696+E6696)*'PV model'!$B$4)</f>
        <v>0</v>
      </c>
      <c r="U6696" s="3">
        <f t="shared" si="1157"/>
        <v>0</v>
      </c>
      <c r="V6696" s="3">
        <f>('PV model'!$B$13*(U6696/1000)*(1-'PV model'!$B$14*((20+C6696)-25))*'PV model'!$B$10)/'PV model'!$B$12</f>
        <v>0</v>
      </c>
    </row>
    <row r="6697" spans="1:22" x14ac:dyDescent="0.2">
      <c r="A6697" s="10">
        <f t="shared" si="1149"/>
        <v>279</v>
      </c>
      <c r="B6697" s="10">
        <f t="shared" si="1158"/>
        <v>20</v>
      </c>
      <c r="C6697" s="23">
        <v>10.9</v>
      </c>
      <c r="D6697" s="24">
        <v>0</v>
      </c>
      <c r="E6697" s="24">
        <v>0</v>
      </c>
      <c r="F6697" s="48"/>
      <c r="G6697" s="48"/>
      <c r="H6697" s="1">
        <f t="shared" si="1159"/>
        <v>-6.1829715621799171</v>
      </c>
      <c r="I6697" s="1">
        <f t="shared" si="1153"/>
        <v>12.83160071250186</v>
      </c>
      <c r="J6697" s="4">
        <f>B6697+('PV model'!$B$3/15)+(I6697/60)</f>
        <v>19.937193345208364</v>
      </c>
      <c r="K6697" s="2">
        <f t="shared" si="1154"/>
        <v>-119.05790017812546</v>
      </c>
      <c r="L6697" s="2">
        <f>DEGREES(ASIN((((COS(RADIANS('PV model'!$B$2))*COS(RADIANS(H6697))*COS(RADIANS(K6697)))+(SIN(RADIANS('PV model'!$B$2))*SIN(RADIANS(H6697)))))))</f>
        <v>-21.239117605040072</v>
      </c>
      <c r="M6697" s="3">
        <f t="shared" si="1150"/>
        <v>0</v>
      </c>
      <c r="N6697" s="2">
        <f t="shared" si="1155"/>
        <v>-68.808034623312125</v>
      </c>
      <c r="O6697" s="2">
        <f>IF('PV model'!$B$2&gt;0, 180-N6697,IF('PV model'!$B$2&lt;0,0-N6697,N6697))</f>
        <v>248.80803462331212</v>
      </c>
      <c r="P6697" s="2">
        <f>ABS(O6697-'PV model'!$B$5)</f>
        <v>43.808034623312125</v>
      </c>
      <c r="Q6697" s="3">
        <f t="shared" si="1151"/>
        <v>111.23911760504006</v>
      </c>
      <c r="R6697" s="3">
        <f t="shared" si="1156"/>
        <v>0</v>
      </c>
      <c r="S6697" s="3">
        <f t="shared" si="1152"/>
        <v>0</v>
      </c>
      <c r="T6697" s="3">
        <f>(0.5*(1-COS(RADIANS(90-$X$3)))*(D6697+E6697)*'PV model'!$B$4)</f>
        <v>0</v>
      </c>
      <c r="U6697" s="3">
        <f t="shared" si="1157"/>
        <v>0</v>
      </c>
      <c r="V6697" s="3">
        <f>('PV model'!$B$13*(U6697/1000)*(1-'PV model'!$B$14*((20+C6697)-25))*'PV model'!$B$10)/'PV model'!$B$12</f>
        <v>0</v>
      </c>
    </row>
    <row r="6698" spans="1:22" x14ac:dyDescent="0.2">
      <c r="A6698" s="10">
        <f t="shared" si="1149"/>
        <v>279</v>
      </c>
      <c r="B6698" s="10">
        <f t="shared" si="1158"/>
        <v>21</v>
      </c>
      <c r="C6698" s="23">
        <v>10.4</v>
      </c>
      <c r="D6698" s="24">
        <v>0</v>
      </c>
      <c r="E6698" s="24">
        <v>0</v>
      </c>
      <c r="F6698" s="48"/>
      <c r="G6698" s="48"/>
      <c r="H6698" s="1">
        <f t="shared" si="1159"/>
        <v>-6.1829715621799171</v>
      </c>
      <c r="I6698" s="1">
        <f t="shared" si="1153"/>
        <v>12.83160071250186</v>
      </c>
      <c r="J6698" s="4">
        <f>B6698+('PV model'!$B$3/15)+(I6698/60)</f>
        <v>20.937193345208364</v>
      </c>
      <c r="K6698" s="2">
        <f t="shared" si="1154"/>
        <v>-134.05790017812546</v>
      </c>
      <c r="L6698" s="2">
        <f>DEGREES(ASIN((((COS(RADIANS('PV model'!$B$2))*COS(RADIANS(H6698))*COS(RADIANS(K6698)))+(SIN(RADIANS('PV model'!$B$2))*SIN(RADIANS(H6698)))))))</f>
        <v>-28.707664262791113</v>
      </c>
      <c r="M6698" s="3">
        <f t="shared" si="1150"/>
        <v>0</v>
      </c>
      <c r="N6698" s="2">
        <f t="shared" si="1155"/>
        <v>-54.546277501096704</v>
      </c>
      <c r="O6698" s="2">
        <f>IF('PV model'!$B$2&gt;0, 180-N6698,IF('PV model'!$B$2&lt;0,0-N6698,N6698))</f>
        <v>234.54627750109671</v>
      </c>
      <c r="P6698" s="2">
        <f>ABS(O6698-'PV model'!$B$5)</f>
        <v>29.546277501096711</v>
      </c>
      <c r="Q6698" s="3">
        <f t="shared" si="1151"/>
        <v>118.70766426279111</v>
      </c>
      <c r="R6698" s="3">
        <f t="shared" si="1156"/>
        <v>0</v>
      </c>
      <c r="S6698" s="3">
        <f t="shared" si="1152"/>
        <v>0</v>
      </c>
      <c r="T6698" s="3">
        <f>(0.5*(1-COS(RADIANS(90-$X$3)))*(D6698+E6698)*'PV model'!$B$4)</f>
        <v>0</v>
      </c>
      <c r="U6698" s="3">
        <f t="shared" si="1157"/>
        <v>0</v>
      </c>
      <c r="V6698" s="3">
        <f>('PV model'!$B$13*(U6698/1000)*(1-'PV model'!$B$14*((20+C6698)-25))*'PV model'!$B$10)/'PV model'!$B$12</f>
        <v>0</v>
      </c>
    </row>
    <row r="6699" spans="1:22" x14ac:dyDescent="0.2">
      <c r="A6699" s="10">
        <f t="shared" si="1149"/>
        <v>279</v>
      </c>
      <c r="B6699" s="10">
        <f t="shared" si="1158"/>
        <v>22</v>
      </c>
      <c r="C6699" s="23">
        <v>10.7</v>
      </c>
      <c r="D6699" s="24">
        <v>0</v>
      </c>
      <c r="E6699" s="24">
        <v>0</v>
      </c>
      <c r="F6699" s="48"/>
      <c r="G6699" s="48"/>
      <c r="H6699" s="1">
        <f t="shared" si="1159"/>
        <v>-6.1829715621799171</v>
      </c>
      <c r="I6699" s="1">
        <f t="shared" si="1153"/>
        <v>12.83160071250186</v>
      </c>
      <c r="J6699" s="4">
        <f>B6699+('PV model'!$B$3/15)+(I6699/60)</f>
        <v>21.937193345208364</v>
      </c>
      <c r="K6699" s="2">
        <f t="shared" si="1154"/>
        <v>-149.05790017812546</v>
      </c>
      <c r="L6699" s="2">
        <f>DEGREES(ASIN((((COS(RADIANS('PV model'!$B$2))*COS(RADIANS(H6699))*COS(RADIANS(K6699)))+(SIN(RADIANS('PV model'!$B$2))*SIN(RADIANS(H6699)))))))</f>
        <v>-34.871312748825851</v>
      </c>
      <c r="M6699" s="3">
        <f t="shared" si="1150"/>
        <v>0</v>
      </c>
      <c r="N6699" s="2">
        <f t="shared" si="1155"/>
        <v>-38.539797352966886</v>
      </c>
      <c r="O6699" s="2">
        <f>IF('PV model'!$B$2&gt;0, 180-N6699,IF('PV model'!$B$2&lt;0,0-N6699,N6699))</f>
        <v>218.5397973529669</v>
      </c>
      <c r="P6699" s="2">
        <f>ABS(O6699-'PV model'!$B$5)</f>
        <v>13.5397973529669</v>
      </c>
      <c r="Q6699" s="3">
        <f t="shared" si="1151"/>
        <v>124.87131274882584</v>
      </c>
      <c r="R6699" s="3">
        <f t="shared" si="1156"/>
        <v>0</v>
      </c>
      <c r="S6699" s="3">
        <f t="shared" si="1152"/>
        <v>0</v>
      </c>
      <c r="T6699" s="3">
        <f>(0.5*(1-COS(RADIANS(90-$X$3)))*(D6699+E6699)*'PV model'!$B$4)</f>
        <v>0</v>
      </c>
      <c r="U6699" s="3">
        <f t="shared" si="1157"/>
        <v>0</v>
      </c>
      <c r="V6699" s="3">
        <f>('PV model'!$B$13*(U6699/1000)*(1-'PV model'!$B$14*((20+C6699)-25))*'PV model'!$B$10)/'PV model'!$B$12</f>
        <v>0</v>
      </c>
    </row>
    <row r="6700" spans="1:22" x14ac:dyDescent="0.2">
      <c r="A6700" s="10">
        <f t="shared" si="1149"/>
        <v>279</v>
      </c>
      <c r="B6700" s="10">
        <f t="shared" si="1158"/>
        <v>23</v>
      </c>
      <c r="C6700" s="23">
        <v>10.199999999999999</v>
      </c>
      <c r="D6700" s="24">
        <v>0</v>
      </c>
      <c r="E6700" s="24">
        <v>0</v>
      </c>
      <c r="F6700" s="48"/>
      <c r="G6700" s="48"/>
      <c r="H6700" s="1">
        <f t="shared" si="1159"/>
        <v>-6.1829715621799171</v>
      </c>
      <c r="I6700" s="1">
        <f t="shared" si="1153"/>
        <v>12.83160071250186</v>
      </c>
      <c r="J6700" s="4">
        <f>B6700+('PV model'!$B$3/15)+(I6700/60)</f>
        <v>22.937193345208364</v>
      </c>
      <c r="K6700" s="2">
        <f t="shared" si="1154"/>
        <v>-164.05790017812546</v>
      </c>
      <c r="L6700" s="2">
        <f>DEGREES(ASIN((((COS(RADIANS('PV model'!$B$2))*COS(RADIANS(H6700))*COS(RADIANS(K6700)))+(SIN(RADIANS('PV model'!$B$2))*SIN(RADIANS(H6700)))))))</f>
        <v>-39.066034460680577</v>
      </c>
      <c r="M6700" s="3">
        <f t="shared" si="1150"/>
        <v>0</v>
      </c>
      <c r="N6700" s="2">
        <f t="shared" si="1155"/>
        <v>-20.591418567472882</v>
      </c>
      <c r="O6700" s="2">
        <f>IF('PV model'!$B$2&gt;0, 180-N6700,IF('PV model'!$B$2&lt;0,0-N6700,N6700))</f>
        <v>200.59141856747289</v>
      </c>
      <c r="P6700" s="2">
        <f>ABS(O6700-'PV model'!$B$5)</f>
        <v>4.4085814325271144</v>
      </c>
      <c r="Q6700" s="3">
        <f t="shared" si="1151"/>
        <v>129.06603446068058</v>
      </c>
      <c r="R6700" s="3">
        <f t="shared" si="1156"/>
        <v>0</v>
      </c>
      <c r="S6700" s="3">
        <f t="shared" si="1152"/>
        <v>0</v>
      </c>
      <c r="T6700" s="3">
        <f>(0.5*(1-COS(RADIANS(90-$X$3)))*(D6700+E6700)*'PV model'!$B$4)</f>
        <v>0</v>
      </c>
      <c r="U6700" s="3">
        <f t="shared" si="1157"/>
        <v>0</v>
      </c>
      <c r="V6700" s="3">
        <f>('PV model'!$B$13*(U6700/1000)*(1-'PV model'!$B$14*((20+C6700)-25))*'PV model'!$B$10)/'PV model'!$B$12</f>
        <v>0</v>
      </c>
    </row>
    <row r="6701" spans="1:22" x14ac:dyDescent="0.2">
      <c r="A6701" s="10">
        <f t="shared" si="1149"/>
        <v>279</v>
      </c>
      <c r="B6701" s="10">
        <f t="shared" si="1158"/>
        <v>24</v>
      </c>
      <c r="C6701" s="23">
        <v>10.199999999999999</v>
      </c>
      <c r="D6701" s="24">
        <v>0</v>
      </c>
      <c r="E6701" s="24">
        <v>0</v>
      </c>
      <c r="F6701" s="48"/>
      <c r="G6701" s="48"/>
      <c r="H6701" s="1">
        <f t="shared" si="1159"/>
        <v>-6.1829715621799171</v>
      </c>
      <c r="I6701" s="1">
        <f t="shared" si="1153"/>
        <v>12.83160071250186</v>
      </c>
      <c r="J6701" s="4">
        <f>B6701+('PV model'!$B$3/15)+(I6701/60)</f>
        <v>23.937193345208364</v>
      </c>
      <c r="K6701" s="2">
        <f t="shared" si="1154"/>
        <v>-179.05790017812546</v>
      </c>
      <c r="L6701" s="2">
        <f>DEGREES(ASIN((((COS(RADIANS('PV model'!$B$2))*COS(RADIANS(H6701))*COS(RADIANS(K6701)))+(SIN(RADIANS('PV model'!$B$2))*SIN(RADIANS(H6701)))))))</f>
        <v>-40.677220475559643</v>
      </c>
      <c r="M6701" s="3">
        <f t="shared" si="1150"/>
        <v>0</v>
      </c>
      <c r="N6701" s="2">
        <f t="shared" si="1155"/>
        <v>-1.2350447733894299</v>
      </c>
      <c r="O6701" s="2">
        <f>IF('PV model'!$B$2&gt;0, 180-N6701,IF('PV model'!$B$2&lt;0,0-N6701,N6701))</f>
        <v>181.23504477338943</v>
      </c>
      <c r="P6701" s="2">
        <f>ABS(O6701-'PV model'!$B$5)</f>
        <v>23.764955226610567</v>
      </c>
      <c r="Q6701" s="3">
        <f t="shared" si="1151"/>
        <v>130.67722047555966</v>
      </c>
      <c r="R6701" s="3">
        <f t="shared" si="1156"/>
        <v>0</v>
      </c>
      <c r="S6701" s="3">
        <f t="shared" si="1152"/>
        <v>0</v>
      </c>
      <c r="T6701" s="3">
        <f>(0.5*(1-COS(RADIANS(90-$X$3)))*(D6701+E6701)*'PV model'!$B$4)</f>
        <v>0</v>
      </c>
      <c r="U6701" s="3">
        <f t="shared" si="1157"/>
        <v>0</v>
      </c>
      <c r="V6701" s="3">
        <f>('PV model'!$B$13*(U6701/1000)*(1-'PV model'!$B$14*((20+C6701)-25))*'PV model'!$B$10)/'PV model'!$B$12</f>
        <v>0</v>
      </c>
    </row>
    <row r="6702" spans="1:22" x14ac:dyDescent="0.2">
      <c r="A6702" s="10">
        <f t="shared" ref="A6702:A6765" si="1160">IF(B6702&gt;1,A6701,A6701+1)</f>
        <v>280</v>
      </c>
      <c r="B6702" s="10">
        <f t="shared" si="1158"/>
        <v>1</v>
      </c>
      <c r="C6702" s="23">
        <v>10</v>
      </c>
      <c r="D6702" s="24">
        <v>0</v>
      </c>
      <c r="E6702" s="24">
        <v>0</v>
      </c>
      <c r="F6702" s="48"/>
      <c r="G6702" s="48"/>
      <c r="H6702" s="1">
        <f t="shared" si="1159"/>
        <v>-6.5716921418901606</v>
      </c>
      <c r="I6702" s="1">
        <f t="shared" si="1153"/>
        <v>13.106878071047074</v>
      </c>
      <c r="J6702" s="4">
        <f>B6702+('PV model'!$B$3/15)+(I6702/60)</f>
        <v>0.94178130118411796</v>
      </c>
      <c r="K6702" s="2">
        <f t="shared" si="1154"/>
        <v>165.87328048223821</v>
      </c>
      <c r="L6702" s="2">
        <f>DEGREES(ASIN((((COS(RADIANS('PV model'!$B$2))*COS(RADIANS(H6702))*COS(RADIANS(K6702)))+(SIN(RADIANS('PV model'!$B$2))*SIN(RADIANS(H6702)))))))</f>
        <v>-39.790799219300951</v>
      </c>
      <c r="M6702" s="3">
        <f t="shared" si="1150"/>
        <v>0</v>
      </c>
      <c r="N6702" s="2">
        <f t="shared" si="1155"/>
        <v>18.393966491336332</v>
      </c>
      <c r="O6702" s="2">
        <f>IF('PV model'!$B$2&gt;0, 180-N6702,IF('PV model'!$B$2&lt;0,0-N6702,N6702))</f>
        <v>161.60603350866367</v>
      </c>
      <c r="P6702" s="2">
        <f>ABS(O6702-'PV model'!$B$5)</f>
        <v>43.393966491336329</v>
      </c>
      <c r="Q6702" s="3">
        <f t="shared" si="1151"/>
        <v>129.79079921930094</v>
      </c>
      <c r="R6702" s="3">
        <f t="shared" si="1156"/>
        <v>0</v>
      </c>
      <c r="S6702" s="3">
        <f t="shared" si="1152"/>
        <v>0</v>
      </c>
      <c r="T6702" s="3">
        <f>(0.5*(1-COS(RADIANS(90-$X$3)))*(D6702+E6702)*'PV model'!$B$4)</f>
        <v>0</v>
      </c>
      <c r="U6702" s="3">
        <f t="shared" si="1157"/>
        <v>0</v>
      </c>
      <c r="V6702" s="3">
        <f>('PV model'!$B$13*(U6702/1000)*(1-'PV model'!$B$14*((20+C6702)-25))*'PV model'!$B$10)/'PV model'!$B$12</f>
        <v>0</v>
      </c>
    </row>
    <row r="6703" spans="1:22" x14ac:dyDescent="0.2">
      <c r="A6703" s="10">
        <f t="shared" si="1160"/>
        <v>280</v>
      </c>
      <c r="B6703" s="10">
        <f t="shared" si="1158"/>
        <v>2</v>
      </c>
      <c r="C6703" s="23">
        <v>9.6</v>
      </c>
      <c r="D6703" s="24">
        <v>0</v>
      </c>
      <c r="E6703" s="24">
        <v>0</v>
      </c>
      <c r="F6703" s="48"/>
      <c r="G6703" s="48"/>
      <c r="H6703" s="1">
        <f t="shared" si="1159"/>
        <v>-6.5716921418901606</v>
      </c>
      <c r="I6703" s="1">
        <f t="shared" si="1153"/>
        <v>13.106878071047074</v>
      </c>
      <c r="J6703" s="4">
        <f>B6703+('PV model'!$B$3/15)+(I6703/60)</f>
        <v>1.9417813011841178</v>
      </c>
      <c r="K6703" s="2">
        <f t="shared" si="1154"/>
        <v>150.87328048223821</v>
      </c>
      <c r="L6703" s="2">
        <f>DEGREES(ASIN((((COS(RADIANS('PV model'!$B$2))*COS(RADIANS(H6703))*COS(RADIANS(K6703)))+(SIN(RADIANS('PV model'!$B$2))*SIN(RADIANS(H6703)))))))</f>
        <v>-35.862973431201887</v>
      </c>
      <c r="M6703" s="3">
        <f t="shared" si="1150"/>
        <v>0</v>
      </c>
      <c r="N6703" s="2">
        <f t="shared" si="1155"/>
        <v>36.630988963707715</v>
      </c>
      <c r="O6703" s="2">
        <f>IF('PV model'!$B$2&gt;0, 180-N6703,IF('PV model'!$B$2&lt;0,0-N6703,N6703))</f>
        <v>143.36901103629228</v>
      </c>
      <c r="P6703" s="2">
        <f>ABS(O6703-'PV model'!$B$5)</f>
        <v>61.630988963707722</v>
      </c>
      <c r="Q6703" s="3">
        <f t="shared" si="1151"/>
        <v>125.86297343120191</v>
      </c>
      <c r="R6703" s="3">
        <f t="shared" si="1156"/>
        <v>0</v>
      </c>
      <c r="S6703" s="3">
        <f t="shared" si="1152"/>
        <v>0</v>
      </c>
      <c r="T6703" s="3">
        <f>(0.5*(1-COS(RADIANS(90-$X$3)))*(D6703+E6703)*'PV model'!$B$4)</f>
        <v>0</v>
      </c>
      <c r="U6703" s="3">
        <f t="shared" si="1157"/>
        <v>0</v>
      </c>
      <c r="V6703" s="3">
        <f>('PV model'!$B$13*(U6703/1000)*(1-'PV model'!$B$14*((20+C6703)-25))*'PV model'!$B$10)/'PV model'!$B$12</f>
        <v>0</v>
      </c>
    </row>
    <row r="6704" spans="1:22" x14ac:dyDescent="0.2">
      <c r="A6704" s="10">
        <f t="shared" si="1160"/>
        <v>280</v>
      </c>
      <c r="B6704" s="10">
        <f t="shared" si="1158"/>
        <v>3</v>
      </c>
      <c r="C6704" s="23">
        <v>9.6</v>
      </c>
      <c r="D6704" s="24">
        <v>0</v>
      </c>
      <c r="E6704" s="24">
        <v>0</v>
      </c>
      <c r="F6704" s="48"/>
      <c r="G6704" s="48"/>
      <c r="H6704" s="1">
        <f t="shared" si="1159"/>
        <v>-6.5716921418901606</v>
      </c>
      <c r="I6704" s="1">
        <f t="shared" si="1153"/>
        <v>13.106878071047074</v>
      </c>
      <c r="J6704" s="4">
        <f>B6704+('PV model'!$B$3/15)+(I6704/60)</f>
        <v>2.9417813011841178</v>
      </c>
      <c r="K6704" s="2">
        <f t="shared" si="1154"/>
        <v>135.87328048223821</v>
      </c>
      <c r="L6704" s="2">
        <f>DEGREES(ASIN((((COS(RADIANS('PV model'!$B$2))*COS(RADIANS(H6704))*COS(RADIANS(K6704)))+(SIN(RADIANS('PV model'!$B$2))*SIN(RADIANS(H6704)))))))</f>
        <v>-29.881922780526256</v>
      </c>
      <c r="M6704" s="3">
        <f t="shared" si="1150"/>
        <v>0</v>
      </c>
      <c r="N6704" s="2">
        <f t="shared" si="1155"/>
        <v>52.913646483003632</v>
      </c>
      <c r="O6704" s="2">
        <f>IF('PV model'!$B$2&gt;0, 180-N6704,IF('PV model'!$B$2&lt;0,0-N6704,N6704))</f>
        <v>127.08635351699637</v>
      </c>
      <c r="P6704" s="2">
        <f>ABS(O6704-'PV model'!$B$5)</f>
        <v>77.913646483003632</v>
      </c>
      <c r="Q6704" s="3">
        <f t="shared" si="1151"/>
        <v>119.88192278052625</v>
      </c>
      <c r="R6704" s="3">
        <f t="shared" si="1156"/>
        <v>0</v>
      </c>
      <c r="S6704" s="3">
        <f t="shared" si="1152"/>
        <v>0</v>
      </c>
      <c r="T6704" s="3">
        <f>(0.5*(1-COS(RADIANS(90-$X$3)))*(D6704+E6704)*'PV model'!$B$4)</f>
        <v>0</v>
      </c>
      <c r="U6704" s="3">
        <f t="shared" si="1157"/>
        <v>0</v>
      </c>
      <c r="V6704" s="3">
        <f>('PV model'!$B$13*(U6704/1000)*(1-'PV model'!$B$14*((20+C6704)-25))*'PV model'!$B$10)/'PV model'!$B$12</f>
        <v>0</v>
      </c>
    </row>
    <row r="6705" spans="1:22" x14ac:dyDescent="0.2">
      <c r="A6705" s="10">
        <f t="shared" si="1160"/>
        <v>280</v>
      </c>
      <c r="B6705" s="10">
        <f t="shared" si="1158"/>
        <v>4</v>
      </c>
      <c r="C6705" s="23">
        <v>9.6999999999999993</v>
      </c>
      <c r="D6705" s="24">
        <v>0</v>
      </c>
      <c r="E6705" s="24">
        <v>0</v>
      </c>
      <c r="F6705" s="48"/>
      <c r="G6705" s="48"/>
      <c r="H6705" s="1">
        <f t="shared" si="1159"/>
        <v>-6.5716921418901606</v>
      </c>
      <c r="I6705" s="1">
        <f t="shared" si="1153"/>
        <v>13.106878071047074</v>
      </c>
      <c r="J6705" s="4">
        <f>B6705+('PV model'!$B$3/15)+(I6705/60)</f>
        <v>3.9417813011841178</v>
      </c>
      <c r="K6705" s="2">
        <f t="shared" si="1154"/>
        <v>120.87328048223823</v>
      </c>
      <c r="L6705" s="2">
        <f>DEGREES(ASIN((((COS(RADIANS('PV model'!$B$2))*COS(RADIANS(H6705))*COS(RADIANS(K6705)))+(SIN(RADIANS('PV model'!$B$2))*SIN(RADIANS(H6705)))))))</f>
        <v>-22.523033226668215</v>
      </c>
      <c r="M6705" s="3">
        <f t="shared" si="1150"/>
        <v>0</v>
      </c>
      <c r="N6705" s="2">
        <f t="shared" si="1155"/>
        <v>67.37932081732211</v>
      </c>
      <c r="O6705" s="2">
        <f>IF('PV model'!$B$2&gt;0, 180-N6705,IF('PV model'!$B$2&lt;0,0-N6705,N6705))</f>
        <v>112.62067918267789</v>
      </c>
      <c r="P6705" s="2">
        <f>ABS(O6705-'PV model'!$B$5)</f>
        <v>92.37932081732211</v>
      </c>
      <c r="Q6705" s="3">
        <f t="shared" si="1151"/>
        <v>112.52303322666822</v>
      </c>
      <c r="R6705" s="3">
        <f t="shared" si="1156"/>
        <v>0</v>
      </c>
      <c r="S6705" s="3">
        <f t="shared" si="1152"/>
        <v>0</v>
      </c>
      <c r="T6705" s="3">
        <f>(0.5*(1-COS(RADIANS(90-$X$3)))*(D6705+E6705)*'PV model'!$B$4)</f>
        <v>0</v>
      </c>
      <c r="U6705" s="3">
        <f t="shared" si="1157"/>
        <v>0</v>
      </c>
      <c r="V6705" s="3">
        <f>('PV model'!$B$13*(U6705/1000)*(1-'PV model'!$B$14*((20+C6705)-25))*'PV model'!$B$10)/'PV model'!$B$12</f>
        <v>0</v>
      </c>
    </row>
    <row r="6706" spans="1:22" x14ac:dyDescent="0.2">
      <c r="A6706" s="10">
        <f t="shared" si="1160"/>
        <v>280</v>
      </c>
      <c r="B6706" s="10">
        <f t="shared" si="1158"/>
        <v>5</v>
      </c>
      <c r="C6706" s="23">
        <v>9.8000000000000007</v>
      </c>
      <c r="D6706" s="24">
        <v>0</v>
      </c>
      <c r="E6706" s="24">
        <v>0</v>
      </c>
      <c r="F6706" s="48"/>
      <c r="G6706" s="48"/>
      <c r="H6706" s="1">
        <f t="shared" si="1159"/>
        <v>-6.5716921418901606</v>
      </c>
      <c r="I6706" s="1">
        <f t="shared" si="1153"/>
        <v>13.106878071047074</v>
      </c>
      <c r="J6706" s="4">
        <f>B6706+('PV model'!$B$3/15)+(I6706/60)</f>
        <v>4.9417813011841183</v>
      </c>
      <c r="K6706" s="2">
        <f t="shared" si="1154"/>
        <v>105.87328048223823</v>
      </c>
      <c r="L6706" s="2">
        <f>DEGREES(ASIN((((COS(RADIANS('PV model'!$B$2))*COS(RADIANS(H6706))*COS(RADIANS(K6706)))+(SIN(RADIANS('PV model'!$B$2))*SIN(RADIANS(H6706)))))))</f>
        <v>-14.372116551300865</v>
      </c>
      <c r="M6706" s="3">
        <f t="shared" si="1150"/>
        <v>0</v>
      </c>
      <c r="N6706" s="2">
        <f t="shared" si="1155"/>
        <v>80.546721655786584</v>
      </c>
      <c r="O6706" s="2">
        <f>IF('PV model'!$B$2&gt;0, 180-N6706,IF('PV model'!$B$2&lt;0,0-N6706,N6706))</f>
        <v>99.453278344213416</v>
      </c>
      <c r="P6706" s="2">
        <f>ABS(O6706-'PV model'!$B$5)</f>
        <v>105.54672165578658</v>
      </c>
      <c r="Q6706" s="3">
        <f t="shared" si="1151"/>
        <v>104.37211655130086</v>
      </c>
      <c r="R6706" s="3">
        <f t="shared" si="1156"/>
        <v>0</v>
      </c>
      <c r="S6706" s="3">
        <f t="shared" si="1152"/>
        <v>0</v>
      </c>
      <c r="T6706" s="3">
        <f>(0.5*(1-COS(RADIANS(90-$X$3)))*(D6706+E6706)*'PV model'!$B$4)</f>
        <v>0</v>
      </c>
      <c r="U6706" s="3">
        <f t="shared" si="1157"/>
        <v>0</v>
      </c>
      <c r="V6706" s="3">
        <f>('PV model'!$B$13*(U6706/1000)*(1-'PV model'!$B$14*((20+C6706)-25))*'PV model'!$B$10)/'PV model'!$B$12</f>
        <v>0</v>
      </c>
    </row>
    <row r="6707" spans="1:22" x14ac:dyDescent="0.2">
      <c r="A6707" s="10">
        <f t="shared" si="1160"/>
        <v>280</v>
      </c>
      <c r="B6707" s="10">
        <f t="shared" si="1158"/>
        <v>6</v>
      </c>
      <c r="C6707" s="23">
        <v>9.5</v>
      </c>
      <c r="D6707" s="24">
        <v>0</v>
      </c>
      <c r="E6707" s="24">
        <v>0</v>
      </c>
      <c r="F6707" s="48"/>
      <c r="G6707" s="48"/>
      <c r="H6707" s="1">
        <f t="shared" si="1159"/>
        <v>-6.5716921418901606</v>
      </c>
      <c r="I6707" s="1">
        <f t="shared" si="1153"/>
        <v>13.106878071047074</v>
      </c>
      <c r="J6707" s="4">
        <f>B6707+('PV model'!$B$3/15)+(I6707/60)</f>
        <v>5.9417813011841183</v>
      </c>
      <c r="K6707" s="2">
        <f t="shared" si="1154"/>
        <v>90.873280482238229</v>
      </c>
      <c r="L6707" s="2">
        <f>DEGREES(ASIN((((COS(RADIANS('PV model'!$B$2))*COS(RADIANS(H6707))*COS(RADIANS(K6707)))+(SIN(RADIANS('PV model'!$B$2))*SIN(RADIANS(H6707)))))))</f>
        <v>-5.9058515172629367</v>
      </c>
      <c r="M6707" s="3">
        <f t="shared" si="1150"/>
        <v>0</v>
      </c>
      <c r="N6707" s="2">
        <f t="shared" si="1155"/>
        <v>86.983448515850597</v>
      </c>
      <c r="O6707" s="2">
        <f>IF('PV model'!$B$2&gt;0, 180-N6707,IF('PV model'!$B$2&lt;0,0-N6707,N6707))</f>
        <v>93.016551484149403</v>
      </c>
      <c r="P6707" s="2">
        <f>ABS(O6707-'PV model'!$B$5)</f>
        <v>111.9834485158506</v>
      </c>
      <c r="Q6707" s="3">
        <f t="shared" si="1151"/>
        <v>95.905851517262946</v>
      </c>
      <c r="R6707" s="3">
        <f t="shared" si="1156"/>
        <v>0</v>
      </c>
      <c r="S6707" s="3">
        <f t="shared" si="1152"/>
        <v>0</v>
      </c>
      <c r="T6707" s="3">
        <f>(0.5*(1-COS(RADIANS(90-$X$3)))*(D6707+E6707)*'PV model'!$B$4)</f>
        <v>0</v>
      </c>
      <c r="U6707" s="3">
        <f t="shared" si="1157"/>
        <v>0</v>
      </c>
      <c r="V6707" s="3">
        <f>('PV model'!$B$13*(U6707/1000)*(1-'PV model'!$B$14*((20+C6707)-25))*'PV model'!$B$10)/'PV model'!$B$12</f>
        <v>0</v>
      </c>
    </row>
    <row r="6708" spans="1:22" x14ac:dyDescent="0.2">
      <c r="A6708" s="10">
        <f t="shared" si="1160"/>
        <v>280</v>
      </c>
      <c r="B6708" s="10">
        <f t="shared" si="1158"/>
        <v>7</v>
      </c>
      <c r="C6708" s="23">
        <v>9.9</v>
      </c>
      <c r="D6708" s="24">
        <v>0</v>
      </c>
      <c r="E6708" s="24">
        <v>1.764</v>
      </c>
      <c r="F6708" s="48"/>
      <c r="G6708" s="48"/>
      <c r="H6708" s="1">
        <f t="shared" si="1159"/>
        <v>-6.5716921418901606</v>
      </c>
      <c r="I6708" s="1">
        <f t="shared" si="1153"/>
        <v>13.106878071047074</v>
      </c>
      <c r="J6708" s="4">
        <f>B6708+('PV model'!$B$3/15)+(I6708/60)</f>
        <v>6.9417813011841183</v>
      </c>
      <c r="K6708" s="2">
        <f t="shared" si="1154"/>
        <v>75.873280482238229</v>
      </c>
      <c r="L6708" s="2">
        <f>DEGREES(ASIN((((COS(RADIANS('PV model'!$B$2))*COS(RADIANS(H6708))*COS(RADIANS(K6708)))+(SIN(RADIANS('PV model'!$B$2))*SIN(RADIANS(H6708)))))))</f>
        <v>2.4653199780750366</v>
      </c>
      <c r="M6708" s="3">
        <f t="shared" si="1150"/>
        <v>2.4653199780750366</v>
      </c>
      <c r="N6708" s="2">
        <f t="shared" si="1155"/>
        <v>74.639647986762796</v>
      </c>
      <c r="O6708" s="2">
        <f>IF('PV model'!$B$2&gt;0, 180-N6708,IF('PV model'!$B$2&lt;0,0-N6708,N6708))</f>
        <v>105.3603520132372</v>
      </c>
      <c r="P6708" s="2">
        <f>ABS(O6708-'PV model'!$B$5)</f>
        <v>99.639647986762796</v>
      </c>
      <c r="Q6708" s="3">
        <f t="shared" si="1151"/>
        <v>87.534680021924956</v>
      </c>
      <c r="R6708" s="3">
        <f t="shared" si="1156"/>
        <v>0</v>
      </c>
      <c r="S6708" s="3">
        <f t="shared" si="1152"/>
        <v>1.764</v>
      </c>
      <c r="T6708" s="3">
        <f>(0.5*(1-COS(RADIANS(90-$X$3)))*(D6708+E6708)*'PV model'!$B$4)</f>
        <v>0</v>
      </c>
      <c r="U6708" s="3">
        <f t="shared" si="1157"/>
        <v>1.764</v>
      </c>
      <c r="V6708" s="3">
        <f>('PV model'!$B$13*(U6708/1000)*(1-'PV model'!$B$14*((20+C6708)-25))*'PV model'!$B$10)/'PV model'!$B$12</f>
        <v>0.172873382976</v>
      </c>
    </row>
    <row r="6709" spans="1:22" x14ac:dyDescent="0.2">
      <c r="A6709" s="10">
        <f t="shared" si="1160"/>
        <v>280</v>
      </c>
      <c r="B6709" s="10">
        <f t="shared" si="1158"/>
        <v>8</v>
      </c>
      <c r="C6709" s="23">
        <v>10.4</v>
      </c>
      <c r="D6709" s="24">
        <v>25.81635</v>
      </c>
      <c r="E6709" s="24">
        <v>35.28</v>
      </c>
      <c r="F6709" s="48"/>
      <c r="G6709" s="48"/>
      <c r="H6709" s="1">
        <f t="shared" si="1159"/>
        <v>-6.5716921418901606</v>
      </c>
      <c r="I6709" s="1">
        <f t="shared" si="1153"/>
        <v>13.106878071047074</v>
      </c>
      <c r="J6709" s="4">
        <f>B6709+('PV model'!$B$3/15)+(I6709/60)</f>
        <v>7.9417813011841183</v>
      </c>
      <c r="K6709" s="2">
        <f t="shared" si="1154"/>
        <v>60.873280482238229</v>
      </c>
      <c r="L6709" s="2">
        <f>DEGREES(ASIN((((COS(RADIANS('PV model'!$B$2))*COS(RADIANS(H6709))*COS(RADIANS(K6709)))+(SIN(RADIANS('PV model'!$B$2))*SIN(RADIANS(H6709)))))))</f>
        <v>10.344392031914085</v>
      </c>
      <c r="M6709" s="3">
        <f t="shared" si="1150"/>
        <v>10.344392031914085</v>
      </c>
      <c r="N6709" s="2">
        <f t="shared" si="1155"/>
        <v>61.902062412647659</v>
      </c>
      <c r="O6709" s="2">
        <f>IF('PV model'!$B$2&gt;0, 180-N6709,IF('PV model'!$B$2&lt;0,0-N6709,N6709))</f>
        <v>118.09793758735233</v>
      </c>
      <c r="P6709" s="2">
        <f>ABS(O6709-'PV model'!$B$5)</f>
        <v>86.902062412647666</v>
      </c>
      <c r="Q6709" s="3">
        <f t="shared" si="1151"/>
        <v>79.655607968085917</v>
      </c>
      <c r="R6709" s="3">
        <f t="shared" si="1156"/>
        <v>25.816350000000018</v>
      </c>
      <c r="S6709" s="3">
        <f t="shared" si="1152"/>
        <v>40.24399812896975</v>
      </c>
      <c r="T6709" s="3">
        <f>(0.5*(1-COS(RADIANS(90-$X$3)))*(D6709+E6709)*'PV model'!$B$4)</f>
        <v>0</v>
      </c>
      <c r="U6709" s="3">
        <f t="shared" si="1157"/>
        <v>66.060348128969764</v>
      </c>
      <c r="V6709" s="3">
        <f>('PV model'!$B$13*(U6709/1000)*(1-'PV model'!$B$14*((20+C6709)-25))*'PV model'!$B$10)/'PV model'!$B$12</f>
        <v>6.4607591231540269</v>
      </c>
    </row>
    <row r="6710" spans="1:22" x14ac:dyDescent="0.2">
      <c r="A6710" s="10">
        <f t="shared" si="1160"/>
        <v>280</v>
      </c>
      <c r="B6710" s="10">
        <f t="shared" si="1158"/>
        <v>9</v>
      </c>
      <c r="C6710" s="23">
        <v>9.1</v>
      </c>
      <c r="D6710" s="24">
        <v>0</v>
      </c>
      <c r="E6710" s="24">
        <v>42.336000000000006</v>
      </c>
      <c r="F6710" s="48"/>
      <c r="G6710" s="48"/>
      <c r="H6710" s="1">
        <f t="shared" si="1159"/>
        <v>-6.5716921418901606</v>
      </c>
      <c r="I6710" s="1">
        <f t="shared" si="1153"/>
        <v>13.106878071047074</v>
      </c>
      <c r="J6710" s="4">
        <f>B6710+('PV model'!$B$3/15)+(I6710/60)</f>
        <v>8.9417813011841165</v>
      </c>
      <c r="K6710" s="2">
        <f t="shared" si="1154"/>
        <v>45.87328048223825</v>
      </c>
      <c r="L6710" s="2">
        <f>DEGREES(ASIN((((COS(RADIANS('PV model'!$B$2))*COS(RADIANS(H6710))*COS(RADIANS(K6710)))+(SIN(RADIANS('PV model'!$B$2))*SIN(RADIANS(H6710)))))))</f>
        <v>17.304484269714447</v>
      </c>
      <c r="M6710" s="3">
        <f t="shared" si="1150"/>
        <v>17.304484269714447</v>
      </c>
      <c r="N6710" s="2">
        <f t="shared" si="1155"/>
        <v>48.321820861786591</v>
      </c>
      <c r="O6710" s="2">
        <f>IF('PV model'!$B$2&gt;0, 180-N6710,IF('PV model'!$B$2&lt;0,0-N6710,N6710))</f>
        <v>131.67817913821341</v>
      </c>
      <c r="P6710" s="2">
        <f>ABS(O6710-'PV model'!$B$5)</f>
        <v>73.321820861786591</v>
      </c>
      <c r="Q6710" s="3">
        <f t="shared" si="1151"/>
        <v>72.69551573028555</v>
      </c>
      <c r="R6710" s="3">
        <f t="shared" si="1156"/>
        <v>0</v>
      </c>
      <c r="S6710" s="3">
        <f t="shared" si="1152"/>
        <v>42.336000000000006</v>
      </c>
      <c r="T6710" s="3">
        <f>(0.5*(1-COS(RADIANS(90-$X$3)))*(D6710+E6710)*'PV model'!$B$4)</f>
        <v>0</v>
      </c>
      <c r="U6710" s="3">
        <f t="shared" si="1157"/>
        <v>42.336000000000006</v>
      </c>
      <c r="V6710" s="3">
        <f>('PV model'!$B$13*(U6710/1000)*(1-'PV model'!$B$14*((20+C6710)-25))*'PV model'!$B$10)/'PV model'!$B$12</f>
        <v>4.1625032924160008</v>
      </c>
    </row>
    <row r="6711" spans="1:22" x14ac:dyDescent="0.2">
      <c r="A6711" s="10">
        <f t="shared" si="1160"/>
        <v>280</v>
      </c>
      <c r="B6711" s="10">
        <f t="shared" si="1158"/>
        <v>10</v>
      </c>
      <c r="C6711" s="23">
        <v>11</v>
      </c>
      <c r="D6711" s="24">
        <v>0</v>
      </c>
      <c r="E6711" s="24">
        <v>72.323999999999998</v>
      </c>
      <c r="F6711" s="48"/>
      <c r="G6711" s="48"/>
      <c r="H6711" s="1">
        <f t="shared" si="1159"/>
        <v>-6.5716921418901606</v>
      </c>
      <c r="I6711" s="1">
        <f t="shared" si="1153"/>
        <v>13.106878071047074</v>
      </c>
      <c r="J6711" s="4">
        <f>B6711+('PV model'!$B$3/15)+(I6711/60)</f>
        <v>9.9417813011841165</v>
      </c>
      <c r="K6711" s="2">
        <f t="shared" si="1154"/>
        <v>30.87328048223825</v>
      </c>
      <c r="L6711" s="2">
        <f>DEGREES(ASIN((((COS(RADIANS('PV model'!$B$2))*COS(RADIANS(H6711))*COS(RADIANS(K6711)))+(SIN(RADIANS('PV model'!$B$2))*SIN(RADIANS(H6711)))))))</f>
        <v>22.86967896812391</v>
      </c>
      <c r="M6711" s="3">
        <f t="shared" si="1150"/>
        <v>22.86967896812391</v>
      </c>
      <c r="N6711" s="2">
        <f t="shared" si="1155"/>
        <v>33.59099002553635</v>
      </c>
      <c r="O6711" s="2">
        <f>IF('PV model'!$B$2&gt;0, 180-N6711,IF('PV model'!$B$2&lt;0,0-N6711,N6711))</f>
        <v>146.40900997446366</v>
      </c>
      <c r="P6711" s="2">
        <f>ABS(O6711-'PV model'!$B$5)</f>
        <v>58.590990025536343</v>
      </c>
      <c r="Q6711" s="3">
        <f t="shared" si="1151"/>
        <v>67.130321031876079</v>
      </c>
      <c r="R6711" s="3">
        <f t="shared" si="1156"/>
        <v>0</v>
      </c>
      <c r="S6711" s="3">
        <f t="shared" si="1152"/>
        <v>72.323999999999998</v>
      </c>
      <c r="T6711" s="3">
        <f>(0.5*(1-COS(RADIANS(90-$X$3)))*(D6711+E6711)*'PV model'!$B$4)</f>
        <v>0</v>
      </c>
      <c r="U6711" s="3">
        <f t="shared" si="1157"/>
        <v>72.323999999999998</v>
      </c>
      <c r="V6711" s="3">
        <f>('PV model'!$B$13*(U6711/1000)*(1-'PV model'!$B$14*((20+C6711)-25))*'PV model'!$B$10)/'PV model'!$B$12</f>
        <v>7.0559988710399999</v>
      </c>
    </row>
    <row r="6712" spans="1:22" x14ac:dyDescent="0.2">
      <c r="A6712" s="10">
        <f t="shared" si="1160"/>
        <v>280</v>
      </c>
      <c r="B6712" s="10">
        <f t="shared" si="1158"/>
        <v>11</v>
      </c>
      <c r="C6712" s="23">
        <v>11.7</v>
      </c>
      <c r="D6712" s="24">
        <v>181.83689999999999</v>
      </c>
      <c r="E6712" s="24">
        <v>241.66799999999998</v>
      </c>
      <c r="F6712" s="48"/>
      <c r="G6712" s="48"/>
      <c r="H6712" s="1">
        <f t="shared" si="1159"/>
        <v>-6.5716921418901606</v>
      </c>
      <c r="I6712" s="1">
        <f t="shared" si="1153"/>
        <v>13.106878071047074</v>
      </c>
      <c r="J6712" s="4">
        <f>B6712+('PV model'!$B$3/15)+(I6712/60)</f>
        <v>10.941781301184117</v>
      </c>
      <c r="K6712" s="2">
        <f t="shared" si="1154"/>
        <v>15.873280482238252</v>
      </c>
      <c r="L6712" s="2">
        <f>DEGREES(ASIN((((COS(RADIANS('PV model'!$B$2))*COS(RADIANS(H6712))*COS(RADIANS(K6712)))+(SIN(RADIANS('PV model'!$B$2))*SIN(RADIANS(H6712)))))))</f>
        <v>26.545646381145296</v>
      </c>
      <c r="M6712" s="3">
        <f t="shared" si="1150"/>
        <v>26.545646381145296</v>
      </c>
      <c r="N6712" s="2">
        <f t="shared" si="1155"/>
        <v>17.681989609569086</v>
      </c>
      <c r="O6712" s="2">
        <f>IF('PV model'!$B$2&gt;0, 180-N6712,IF('PV model'!$B$2&lt;0,0-N6712,N6712))</f>
        <v>162.31801039043091</v>
      </c>
      <c r="P6712" s="2">
        <f>ABS(O6712-'PV model'!$B$5)</f>
        <v>42.681989609569086</v>
      </c>
      <c r="Q6712" s="3">
        <f t="shared" si="1151"/>
        <v>63.454353618854704</v>
      </c>
      <c r="R6712" s="3">
        <f t="shared" si="1156"/>
        <v>181.83690000000001</v>
      </c>
      <c r="S6712" s="3">
        <f t="shared" si="1152"/>
        <v>296.55930176151764</v>
      </c>
      <c r="T6712" s="3">
        <f>(0.5*(1-COS(RADIANS(90-$X$3)))*(D6712+E6712)*'PV model'!$B$4)</f>
        <v>0</v>
      </c>
      <c r="U6712" s="3">
        <f t="shared" si="1157"/>
        <v>478.39620176151766</v>
      </c>
      <c r="V6712" s="3">
        <f>('PV model'!$B$13*(U6712/1000)*(1-'PV model'!$B$14*((20+C6712)-25))*'PV model'!$B$10)/'PV model'!$B$12</f>
        <v>46.538895348088715</v>
      </c>
    </row>
    <row r="6713" spans="1:22" x14ac:dyDescent="0.2">
      <c r="A6713" s="10">
        <f t="shared" si="1160"/>
        <v>280</v>
      </c>
      <c r="B6713" s="10">
        <f t="shared" si="1158"/>
        <v>12</v>
      </c>
      <c r="C6713" s="23">
        <v>12.3</v>
      </c>
      <c r="D6713" s="24">
        <v>663.36795000000006</v>
      </c>
      <c r="E6713" s="24">
        <v>114.66</v>
      </c>
      <c r="F6713" s="48"/>
      <c r="G6713" s="48"/>
      <c r="H6713" s="1">
        <f t="shared" si="1159"/>
        <v>-6.5716921418901606</v>
      </c>
      <c r="I6713" s="1">
        <f t="shared" si="1153"/>
        <v>13.106878071047074</v>
      </c>
      <c r="J6713" s="4">
        <f>B6713+('PV model'!$B$3/15)+(I6713/60)</f>
        <v>11.941781301184117</v>
      </c>
      <c r="K6713" s="2">
        <f t="shared" si="1154"/>
        <v>0.87328048223825228</v>
      </c>
      <c r="L6713" s="2">
        <f>DEGREES(ASIN((((COS(RADIANS('PV model'!$B$2))*COS(RADIANS(H6713))*COS(RADIANS(K6713)))+(SIN(RADIANS('PV model'!$B$2))*SIN(RADIANS(H6713)))))))</f>
        <v>27.924069676372483</v>
      </c>
      <c r="M6713" s="3">
        <f t="shared" si="1150"/>
        <v>27.924069676372483</v>
      </c>
      <c r="N6713" s="2">
        <f t="shared" si="1155"/>
        <v>0.98187173619122214</v>
      </c>
      <c r="O6713" s="2">
        <f>IF('PV model'!$B$2&gt;0, 180-N6713,IF('PV model'!$B$2&lt;0,0-N6713,N6713))</f>
        <v>179.01812826380879</v>
      </c>
      <c r="P6713" s="2">
        <f>ABS(O6713-'PV model'!$B$5)</f>
        <v>25.981871736191209</v>
      </c>
      <c r="Q6713" s="3">
        <f t="shared" si="1151"/>
        <v>62.075930323627517</v>
      </c>
      <c r="R6713" s="3">
        <f t="shared" si="1156"/>
        <v>663.36795000000018</v>
      </c>
      <c r="S6713" s="3">
        <f t="shared" si="1152"/>
        <v>154.39215949208261</v>
      </c>
      <c r="T6713" s="3">
        <f>(0.5*(1-COS(RADIANS(90-$X$3)))*(D6713+E6713)*'PV model'!$B$4)</f>
        <v>0</v>
      </c>
      <c r="U6713" s="3">
        <f t="shared" si="1157"/>
        <v>817.76010949208285</v>
      </c>
      <c r="V6713" s="3">
        <f>('PV model'!$B$13*(U6713/1000)*(1-'PV model'!$B$14*((20+C6713)-25))*'PV model'!$B$10)/'PV model'!$B$12</f>
        <v>79.356396168919602</v>
      </c>
    </row>
    <row r="6714" spans="1:22" x14ac:dyDescent="0.2">
      <c r="A6714" s="10">
        <f t="shared" si="1160"/>
        <v>280</v>
      </c>
      <c r="B6714" s="10">
        <f t="shared" si="1158"/>
        <v>13</v>
      </c>
      <c r="C6714" s="23">
        <v>13</v>
      </c>
      <c r="D6714" s="24">
        <v>718.36799999999994</v>
      </c>
      <c r="E6714" s="24">
        <v>97.902000000000001</v>
      </c>
      <c r="F6714" s="48"/>
      <c r="G6714" s="48"/>
      <c r="H6714" s="1">
        <f t="shared" si="1159"/>
        <v>-6.5716921418901606</v>
      </c>
      <c r="I6714" s="1">
        <f t="shared" si="1153"/>
        <v>13.106878071047074</v>
      </c>
      <c r="J6714" s="4">
        <f>B6714+('PV model'!$B$3/15)+(I6714/60)</f>
        <v>12.941781301184117</v>
      </c>
      <c r="K6714" s="2">
        <f t="shared" si="1154"/>
        <v>-14.126719517761748</v>
      </c>
      <c r="L6714" s="2">
        <f>DEGREES(ASIN((((COS(RADIANS('PV model'!$B$2))*COS(RADIANS(H6714))*COS(RADIANS(K6714)))+(SIN(RADIANS('PV model'!$B$2))*SIN(RADIANS(H6714)))))))</f>
        <v>26.830322362406701</v>
      </c>
      <c r="M6714" s="3">
        <f t="shared" si="1150"/>
        <v>26.830322362406701</v>
      </c>
      <c r="N6714" s="2">
        <f t="shared" si="1155"/>
        <v>-15.766313614895495</v>
      </c>
      <c r="O6714" s="2">
        <f>IF('PV model'!$B$2&gt;0, 180-N6714,IF('PV model'!$B$2&lt;0,0-N6714,N6714))</f>
        <v>195.76631361489549</v>
      </c>
      <c r="P6714" s="2">
        <f>ABS(O6714-'PV model'!$B$5)</f>
        <v>9.2336863851045052</v>
      </c>
      <c r="Q6714" s="3">
        <f t="shared" si="1151"/>
        <v>63.169677637593303</v>
      </c>
      <c r="R6714" s="3">
        <f t="shared" si="1156"/>
        <v>718.36799999999994</v>
      </c>
      <c r="S6714" s="3">
        <f t="shared" si="1152"/>
        <v>131.36124768434294</v>
      </c>
      <c r="T6714" s="3">
        <f>(0.5*(1-COS(RADIANS(90-$X$3)))*(D6714+E6714)*'PV model'!$B$4)</f>
        <v>0</v>
      </c>
      <c r="U6714" s="3">
        <f t="shared" si="1157"/>
        <v>849.72924768434291</v>
      </c>
      <c r="V6714" s="3">
        <f>('PV model'!$B$13*(U6714/1000)*(1-'PV model'!$B$14*((20+C6714)-25))*'PV model'!$B$10)/'PV model'!$B$12</f>
        <v>82.220889659374052</v>
      </c>
    </row>
    <row r="6715" spans="1:22" x14ac:dyDescent="0.2">
      <c r="A6715" s="10">
        <f t="shared" si="1160"/>
        <v>280</v>
      </c>
      <c r="B6715" s="10">
        <f t="shared" si="1158"/>
        <v>14</v>
      </c>
      <c r="C6715" s="23">
        <v>12.3</v>
      </c>
      <c r="D6715" s="24">
        <v>74.081699999999998</v>
      </c>
      <c r="E6715" s="24">
        <v>166.69800000000001</v>
      </c>
      <c r="F6715" s="48"/>
      <c r="G6715" s="48"/>
      <c r="H6715" s="1">
        <f t="shared" si="1159"/>
        <v>-6.5716921418901606</v>
      </c>
      <c r="I6715" s="1">
        <f t="shared" si="1153"/>
        <v>13.106878071047074</v>
      </c>
      <c r="J6715" s="4">
        <f>B6715+('PV model'!$B$3/15)+(I6715/60)</f>
        <v>13.941781301184117</v>
      </c>
      <c r="K6715" s="2">
        <f t="shared" si="1154"/>
        <v>-29.12671951776175</v>
      </c>
      <c r="L6715" s="2">
        <f>DEGREES(ASIN((((COS(RADIANS('PV model'!$B$2))*COS(RADIANS(H6715))*COS(RADIANS(K6715)))+(SIN(RADIANS('PV model'!$B$2))*SIN(RADIANS(H6715)))))))</f>
        <v>23.404020894049204</v>
      </c>
      <c r="M6715" s="3">
        <f t="shared" si="1150"/>
        <v>23.404020894049204</v>
      </c>
      <c r="N6715" s="2">
        <f t="shared" si="1155"/>
        <v>-31.795827431755026</v>
      </c>
      <c r="O6715" s="2">
        <f>IF('PV model'!$B$2&gt;0, 180-N6715,IF('PV model'!$B$2&lt;0,0-N6715,N6715))</f>
        <v>211.79582743175501</v>
      </c>
      <c r="P6715" s="2">
        <f>ABS(O6715-'PV model'!$B$5)</f>
        <v>6.7958274317550149</v>
      </c>
      <c r="Q6715" s="3">
        <f t="shared" si="1151"/>
        <v>66.595979105950804</v>
      </c>
      <c r="R6715" s="3">
        <f t="shared" si="1156"/>
        <v>74.081699999999998</v>
      </c>
      <c r="S6715" s="3">
        <f t="shared" si="1152"/>
        <v>193.60101148690623</v>
      </c>
      <c r="T6715" s="3">
        <f>(0.5*(1-COS(RADIANS(90-$X$3)))*(D6715+E6715)*'PV model'!$B$4)</f>
        <v>0</v>
      </c>
      <c r="U6715" s="3">
        <f t="shared" si="1157"/>
        <v>267.68271148690621</v>
      </c>
      <c r="V6715" s="3">
        <f>('PV model'!$B$13*(U6715/1000)*(1-'PV model'!$B$14*((20+C6715)-25))*'PV model'!$B$10)/'PV model'!$B$12</f>
        <v>25.976242976096394</v>
      </c>
    </row>
    <row r="6716" spans="1:22" x14ac:dyDescent="0.2">
      <c r="A6716" s="10">
        <f t="shared" si="1160"/>
        <v>280</v>
      </c>
      <c r="B6716" s="10">
        <f t="shared" si="1158"/>
        <v>15</v>
      </c>
      <c r="C6716" s="23">
        <v>11.9</v>
      </c>
      <c r="D6716" s="24">
        <v>469.1841</v>
      </c>
      <c r="E6716" s="24">
        <v>126.126</v>
      </c>
      <c r="F6716" s="48"/>
      <c r="G6716" s="48"/>
      <c r="H6716" s="1">
        <f t="shared" si="1159"/>
        <v>-6.5716921418901606</v>
      </c>
      <c r="I6716" s="1">
        <f t="shared" si="1153"/>
        <v>13.106878071047074</v>
      </c>
      <c r="J6716" s="4">
        <f>B6716+('PV model'!$B$3/15)+(I6716/60)</f>
        <v>14.941781301184117</v>
      </c>
      <c r="K6716" s="2">
        <f t="shared" si="1154"/>
        <v>-44.12671951776175</v>
      </c>
      <c r="L6716" s="2">
        <f>DEGREES(ASIN((((COS(RADIANS('PV model'!$B$2))*COS(RADIANS(H6716))*COS(RADIANS(K6716)))+(SIN(RADIANS('PV model'!$B$2))*SIN(RADIANS(H6716)))))))</f>
        <v>18.033785114082608</v>
      </c>
      <c r="M6716" s="3">
        <f t="shared" si="1150"/>
        <v>18.033785114082608</v>
      </c>
      <c r="N6716" s="2">
        <f t="shared" si="1155"/>
        <v>-46.669484310844851</v>
      </c>
      <c r="O6716" s="2">
        <f>IF('PV model'!$B$2&gt;0, 180-N6716,IF('PV model'!$B$2&lt;0,0-N6716,N6716))</f>
        <v>226.66948431084484</v>
      </c>
      <c r="P6716" s="2">
        <f>ABS(O6716-'PV model'!$B$5)</f>
        <v>21.669484310844837</v>
      </c>
      <c r="Q6716" s="3">
        <f t="shared" si="1151"/>
        <v>71.966214885917395</v>
      </c>
      <c r="R6716" s="3">
        <f t="shared" si="1156"/>
        <v>469.1841</v>
      </c>
      <c r="S6716" s="3">
        <f t="shared" si="1152"/>
        <v>159.02307640848167</v>
      </c>
      <c r="T6716" s="3">
        <f>(0.5*(1-COS(RADIANS(90-$X$3)))*(D6716+E6716)*'PV model'!$B$4)</f>
        <v>0</v>
      </c>
      <c r="U6716" s="3">
        <f t="shared" si="1157"/>
        <v>628.2071764084817</v>
      </c>
      <c r="V6716" s="3">
        <f>('PV model'!$B$13*(U6716/1000)*(1-'PV model'!$B$14*((20+C6716)-25))*'PV model'!$B$10)/'PV model'!$B$12</f>
        <v>61.062431087627175</v>
      </c>
    </row>
    <row r="6717" spans="1:22" x14ac:dyDescent="0.2">
      <c r="A6717" s="10">
        <f t="shared" si="1160"/>
        <v>280</v>
      </c>
      <c r="B6717" s="10">
        <f t="shared" si="1158"/>
        <v>16</v>
      </c>
      <c r="C6717" s="23">
        <v>10.1</v>
      </c>
      <c r="D6717" s="24">
        <v>0</v>
      </c>
      <c r="E6717" s="24">
        <v>52.038000000000004</v>
      </c>
      <c r="F6717" s="48"/>
      <c r="G6717" s="48"/>
      <c r="H6717" s="1">
        <f t="shared" si="1159"/>
        <v>-6.5716921418901606</v>
      </c>
      <c r="I6717" s="1">
        <f t="shared" si="1153"/>
        <v>13.106878071047074</v>
      </c>
      <c r="J6717" s="4">
        <f>B6717+('PV model'!$B$3/15)+(I6717/60)</f>
        <v>15.941781301184117</v>
      </c>
      <c r="K6717" s="2">
        <f t="shared" si="1154"/>
        <v>-59.12671951776175</v>
      </c>
      <c r="L6717" s="2">
        <f>DEGREES(ASIN((((COS(RADIANS('PV model'!$B$2))*COS(RADIANS(H6717))*COS(RADIANS(K6717)))+(SIN(RADIANS('PV model'!$B$2))*SIN(RADIANS(H6717)))))))</f>
        <v>11.210746952634311</v>
      </c>
      <c r="M6717" s="3">
        <f t="shared" si="1150"/>
        <v>11.210746952634311</v>
      </c>
      <c r="N6717" s="2">
        <f t="shared" si="1155"/>
        <v>-60.371739112704411</v>
      </c>
      <c r="O6717" s="2">
        <f>IF('PV model'!$B$2&gt;0, 180-N6717,IF('PV model'!$B$2&lt;0,0-N6717,N6717))</f>
        <v>240.3717391127044</v>
      </c>
      <c r="P6717" s="2">
        <f>ABS(O6717-'PV model'!$B$5)</f>
        <v>35.371739112704404</v>
      </c>
      <c r="Q6717" s="3">
        <f t="shared" si="1151"/>
        <v>78.78925304736569</v>
      </c>
      <c r="R6717" s="3">
        <f t="shared" si="1156"/>
        <v>0</v>
      </c>
      <c r="S6717" s="3">
        <f t="shared" si="1152"/>
        <v>52.038000000000004</v>
      </c>
      <c r="T6717" s="3">
        <f>(0.5*(1-COS(RADIANS(90-$X$3)))*(D6717+E6717)*'PV model'!$B$4)</f>
        <v>0</v>
      </c>
      <c r="U6717" s="3">
        <f t="shared" si="1157"/>
        <v>52.038000000000004</v>
      </c>
      <c r="V6717" s="3">
        <f>('PV model'!$B$13*(U6717/1000)*(1-'PV model'!$B$14*((20+C6717)-25))*'PV model'!$B$10)/'PV model'!$B$12</f>
        <v>5.0956034230079998</v>
      </c>
    </row>
    <row r="6718" spans="1:22" x14ac:dyDescent="0.2">
      <c r="A6718" s="10">
        <f t="shared" si="1160"/>
        <v>280</v>
      </c>
      <c r="B6718" s="10">
        <f t="shared" si="1158"/>
        <v>17</v>
      </c>
      <c r="C6718" s="23">
        <v>9.4</v>
      </c>
      <c r="D6718" s="24">
        <v>0</v>
      </c>
      <c r="E6718" s="24">
        <v>21.168000000000003</v>
      </c>
      <c r="F6718" s="48"/>
      <c r="G6718" s="48"/>
      <c r="H6718" s="1">
        <f t="shared" si="1159"/>
        <v>-6.5716921418901606</v>
      </c>
      <c r="I6718" s="1">
        <f t="shared" si="1153"/>
        <v>13.106878071047074</v>
      </c>
      <c r="J6718" s="4">
        <f>B6718+('PV model'!$B$3/15)+(I6718/60)</f>
        <v>16.941781301184118</v>
      </c>
      <c r="K6718" s="2">
        <f t="shared" si="1154"/>
        <v>-74.126719517761771</v>
      </c>
      <c r="L6718" s="2">
        <f>DEGREES(ASIN((((COS(RADIANS('PV model'!$B$2))*COS(RADIANS(H6718))*COS(RADIANS(K6718)))+(SIN(RADIANS('PV model'!$B$2))*SIN(RADIANS(H6718)))))))</f>
        <v>3.4158218173782906</v>
      </c>
      <c r="M6718" s="3">
        <f t="shared" si="1150"/>
        <v>3.4158218173782906</v>
      </c>
      <c r="N6718" s="2">
        <f t="shared" si="1155"/>
        <v>-73.186144525829249</v>
      </c>
      <c r="O6718" s="2">
        <f>IF('PV model'!$B$2&gt;0, 180-N6718,IF('PV model'!$B$2&lt;0,0-N6718,N6718))</f>
        <v>253.18614452582926</v>
      </c>
      <c r="P6718" s="2">
        <f>ABS(O6718-'PV model'!$B$5)</f>
        <v>48.186144525829263</v>
      </c>
      <c r="Q6718" s="3">
        <f t="shared" si="1151"/>
        <v>86.584178182621713</v>
      </c>
      <c r="R6718" s="3">
        <f t="shared" si="1156"/>
        <v>0</v>
      </c>
      <c r="S6718" s="3">
        <f t="shared" si="1152"/>
        <v>21.168000000000003</v>
      </c>
      <c r="T6718" s="3">
        <f>(0.5*(1-COS(RADIANS(90-$X$3)))*(D6718+E6718)*'PV model'!$B$4)</f>
        <v>0</v>
      </c>
      <c r="U6718" s="3">
        <f t="shared" si="1157"/>
        <v>21.168000000000003</v>
      </c>
      <c r="V6718" s="3">
        <f>('PV model'!$B$13*(U6718/1000)*(1-'PV model'!$B$14*((20+C6718)-25))*'PV model'!$B$10)/'PV model'!$B$12</f>
        <v>2.0787125022720003</v>
      </c>
    </row>
    <row r="6719" spans="1:22" x14ac:dyDescent="0.2">
      <c r="A6719" s="10">
        <f t="shared" si="1160"/>
        <v>280</v>
      </c>
      <c r="B6719" s="10">
        <f t="shared" si="1158"/>
        <v>18</v>
      </c>
      <c r="C6719" s="23">
        <v>9.1</v>
      </c>
      <c r="D6719" s="24">
        <v>0</v>
      </c>
      <c r="E6719" s="24">
        <v>2.6460000000000004</v>
      </c>
      <c r="F6719" s="48"/>
      <c r="G6719" s="48"/>
      <c r="H6719" s="1">
        <f t="shared" si="1159"/>
        <v>-6.5716921418901606</v>
      </c>
      <c r="I6719" s="1">
        <f t="shared" si="1153"/>
        <v>13.106878071047074</v>
      </c>
      <c r="J6719" s="4">
        <f>B6719+('PV model'!$B$3/15)+(I6719/60)</f>
        <v>17.941781301184118</v>
      </c>
      <c r="K6719" s="2">
        <f t="shared" si="1154"/>
        <v>-89.126719517761771</v>
      </c>
      <c r="L6719" s="2">
        <f>DEGREES(ASIN((((COS(RADIANS('PV model'!$B$2))*COS(RADIANS(H6719))*COS(RADIANS(K6719)))+(SIN(RADIANS('PV model'!$B$2))*SIN(RADIANS(H6719)))))))</f>
        <v>-4.9187135200041672</v>
      </c>
      <c r="M6719" s="3">
        <f t="shared" si="1150"/>
        <v>0</v>
      </c>
      <c r="N6719" s="2">
        <f t="shared" si="1155"/>
        <v>-85.550128742745216</v>
      </c>
      <c r="O6719" s="2">
        <f>IF('PV model'!$B$2&gt;0, 180-N6719,IF('PV model'!$B$2&lt;0,0-N6719,N6719))</f>
        <v>265.55012874274519</v>
      </c>
      <c r="P6719" s="2">
        <f>ABS(O6719-'PV model'!$B$5)</f>
        <v>60.550128742745187</v>
      </c>
      <c r="Q6719" s="3">
        <f t="shared" si="1151"/>
        <v>94.918713520004161</v>
      </c>
      <c r="R6719" s="3">
        <f t="shared" si="1156"/>
        <v>0</v>
      </c>
      <c r="S6719" s="3">
        <f t="shared" si="1152"/>
        <v>2.6460000000000004</v>
      </c>
      <c r="T6719" s="3">
        <f>(0.5*(1-COS(RADIANS(90-$X$3)))*(D6719+E6719)*'PV model'!$B$4)</f>
        <v>0</v>
      </c>
      <c r="U6719" s="3">
        <f t="shared" si="1157"/>
        <v>2.6460000000000004</v>
      </c>
      <c r="V6719" s="3">
        <f>('PV model'!$B$13*(U6719/1000)*(1-'PV model'!$B$14*((20+C6719)-25))*'PV model'!$B$10)/'PV model'!$B$12</f>
        <v>0.26015645577600005</v>
      </c>
    </row>
    <row r="6720" spans="1:22" x14ac:dyDescent="0.2">
      <c r="A6720" s="10">
        <f t="shared" si="1160"/>
        <v>280</v>
      </c>
      <c r="B6720" s="10">
        <f t="shared" si="1158"/>
        <v>19</v>
      </c>
      <c r="C6720" s="23">
        <v>8.8000000000000007</v>
      </c>
      <c r="D6720" s="24">
        <v>0</v>
      </c>
      <c r="E6720" s="24">
        <v>0</v>
      </c>
      <c r="F6720" s="48"/>
      <c r="G6720" s="48"/>
      <c r="H6720" s="1">
        <f t="shared" si="1159"/>
        <v>-6.5716921418901606</v>
      </c>
      <c r="I6720" s="1">
        <f t="shared" si="1153"/>
        <v>13.106878071047074</v>
      </c>
      <c r="J6720" s="4">
        <f>B6720+('PV model'!$B$3/15)+(I6720/60)</f>
        <v>18.941781301184118</v>
      </c>
      <c r="K6720" s="2">
        <f t="shared" si="1154"/>
        <v>-104.12671951776177</v>
      </c>
      <c r="L6720" s="2">
        <f>DEGREES(ASIN((((COS(RADIANS('PV model'!$B$2))*COS(RADIANS(H6720))*COS(RADIANS(K6720)))+(SIN(RADIANS('PV model'!$B$2))*SIN(RADIANS(H6720)))))))</f>
        <v>-13.394300526728516</v>
      </c>
      <c r="M6720" s="3">
        <f t="shared" si="1150"/>
        <v>0</v>
      </c>
      <c r="N6720" s="2">
        <f t="shared" si="1155"/>
        <v>-82.023192260338519</v>
      </c>
      <c r="O6720" s="2">
        <f>IF('PV model'!$B$2&gt;0, 180-N6720,IF('PV model'!$B$2&lt;0,0-N6720,N6720))</f>
        <v>262.02319226033853</v>
      </c>
      <c r="P6720" s="2">
        <f>ABS(O6720-'PV model'!$B$5)</f>
        <v>57.023192260338533</v>
      </c>
      <c r="Q6720" s="3">
        <f t="shared" si="1151"/>
        <v>103.39430052672851</v>
      </c>
      <c r="R6720" s="3">
        <f t="shared" si="1156"/>
        <v>0</v>
      </c>
      <c r="S6720" s="3">
        <f t="shared" si="1152"/>
        <v>0</v>
      </c>
      <c r="T6720" s="3">
        <f>(0.5*(1-COS(RADIANS(90-$X$3)))*(D6720+E6720)*'PV model'!$B$4)</f>
        <v>0</v>
      </c>
      <c r="U6720" s="3">
        <f t="shared" si="1157"/>
        <v>0</v>
      </c>
      <c r="V6720" s="3">
        <f>('PV model'!$B$13*(U6720/1000)*(1-'PV model'!$B$14*((20+C6720)-25))*'PV model'!$B$10)/'PV model'!$B$12</f>
        <v>0</v>
      </c>
    </row>
    <row r="6721" spans="1:22" x14ac:dyDescent="0.2">
      <c r="A6721" s="10">
        <f t="shared" si="1160"/>
        <v>280</v>
      </c>
      <c r="B6721" s="10">
        <f t="shared" si="1158"/>
        <v>20</v>
      </c>
      <c r="C6721" s="23">
        <v>7.9</v>
      </c>
      <c r="D6721" s="24">
        <v>0</v>
      </c>
      <c r="E6721" s="24">
        <v>0</v>
      </c>
      <c r="F6721" s="48"/>
      <c r="G6721" s="48"/>
      <c r="H6721" s="1">
        <f t="shared" si="1159"/>
        <v>-6.5716921418901606</v>
      </c>
      <c r="I6721" s="1">
        <f t="shared" si="1153"/>
        <v>13.106878071047074</v>
      </c>
      <c r="J6721" s="4">
        <f>B6721+('PV model'!$B$3/15)+(I6721/60)</f>
        <v>19.941781301184118</v>
      </c>
      <c r="K6721" s="2">
        <f t="shared" si="1154"/>
        <v>-119.12671951776177</v>
      </c>
      <c r="L6721" s="2">
        <f>DEGREES(ASIN((((COS(RADIANS('PV model'!$B$2))*COS(RADIANS(H6721))*COS(RADIANS(K6721)))+(SIN(RADIANS('PV model'!$B$2))*SIN(RADIANS(H6721)))))))</f>
        <v>-21.604706305342443</v>
      </c>
      <c r="M6721" s="3">
        <f t="shared" si="1150"/>
        <v>0</v>
      </c>
      <c r="N6721" s="2">
        <f t="shared" si="1155"/>
        <v>-68.967822683395582</v>
      </c>
      <c r="O6721" s="2">
        <f>IF('PV model'!$B$2&gt;0, 180-N6721,IF('PV model'!$B$2&lt;0,0-N6721,N6721))</f>
        <v>248.96782268339558</v>
      </c>
      <c r="P6721" s="2">
        <f>ABS(O6721-'PV model'!$B$5)</f>
        <v>43.967822683395582</v>
      </c>
      <c r="Q6721" s="3">
        <f t="shared" si="1151"/>
        <v>111.60470630534245</v>
      </c>
      <c r="R6721" s="3">
        <f t="shared" si="1156"/>
        <v>0</v>
      </c>
      <c r="S6721" s="3">
        <f t="shared" si="1152"/>
        <v>0</v>
      </c>
      <c r="T6721" s="3">
        <f>(0.5*(1-COS(RADIANS(90-$X$3)))*(D6721+E6721)*'PV model'!$B$4)</f>
        <v>0</v>
      </c>
      <c r="U6721" s="3">
        <f t="shared" si="1157"/>
        <v>0</v>
      </c>
      <c r="V6721" s="3">
        <f>('PV model'!$B$13*(U6721/1000)*(1-'PV model'!$B$14*((20+C6721)-25))*'PV model'!$B$10)/'PV model'!$B$12</f>
        <v>0</v>
      </c>
    </row>
    <row r="6722" spans="1:22" x14ac:dyDescent="0.2">
      <c r="A6722" s="10">
        <f t="shared" si="1160"/>
        <v>280</v>
      </c>
      <c r="B6722" s="10">
        <f t="shared" si="1158"/>
        <v>21</v>
      </c>
      <c r="C6722" s="23">
        <v>8.1</v>
      </c>
      <c r="D6722" s="24">
        <v>0</v>
      </c>
      <c r="E6722" s="24">
        <v>0</v>
      </c>
      <c r="F6722" s="48"/>
      <c r="G6722" s="48"/>
      <c r="H6722" s="1">
        <f t="shared" si="1159"/>
        <v>-6.5716921418901606</v>
      </c>
      <c r="I6722" s="1">
        <f t="shared" si="1153"/>
        <v>13.106878071047074</v>
      </c>
      <c r="J6722" s="4">
        <f>B6722+('PV model'!$B$3/15)+(I6722/60)</f>
        <v>20.941781301184118</v>
      </c>
      <c r="K6722" s="2">
        <f t="shared" si="1154"/>
        <v>-134.12671951776179</v>
      </c>
      <c r="L6722" s="2">
        <f>DEGREES(ASIN((((COS(RADIANS('PV model'!$B$2))*COS(RADIANS(H6722))*COS(RADIANS(K6722)))+(SIN(RADIANS('PV model'!$B$2))*SIN(RADIANS(H6722)))))))</f>
        <v>-29.083652550644896</v>
      </c>
      <c r="M6722" s="3">
        <f t="shared" si="1150"/>
        <v>0</v>
      </c>
      <c r="N6722" s="2">
        <f t="shared" si="1155"/>
        <v>-54.683409642637052</v>
      </c>
      <c r="O6722" s="2">
        <f>IF('PV model'!$B$2&gt;0, 180-N6722,IF('PV model'!$B$2&lt;0,0-N6722,N6722))</f>
        <v>234.68340964263706</v>
      </c>
      <c r="P6722" s="2">
        <f>ABS(O6722-'PV model'!$B$5)</f>
        <v>29.683409642637059</v>
      </c>
      <c r="Q6722" s="3">
        <f t="shared" si="1151"/>
        <v>119.08365255064489</v>
      </c>
      <c r="R6722" s="3">
        <f t="shared" si="1156"/>
        <v>0</v>
      </c>
      <c r="S6722" s="3">
        <f t="shared" si="1152"/>
        <v>0</v>
      </c>
      <c r="T6722" s="3">
        <f>(0.5*(1-COS(RADIANS(90-$X$3)))*(D6722+E6722)*'PV model'!$B$4)</f>
        <v>0</v>
      </c>
      <c r="U6722" s="3">
        <f t="shared" si="1157"/>
        <v>0</v>
      </c>
      <c r="V6722" s="3">
        <f>('PV model'!$B$13*(U6722/1000)*(1-'PV model'!$B$14*((20+C6722)-25))*'PV model'!$B$10)/'PV model'!$B$12</f>
        <v>0</v>
      </c>
    </row>
    <row r="6723" spans="1:22" x14ac:dyDescent="0.2">
      <c r="A6723" s="10">
        <f t="shared" si="1160"/>
        <v>280</v>
      </c>
      <c r="B6723" s="10">
        <f t="shared" si="1158"/>
        <v>22</v>
      </c>
      <c r="C6723" s="23">
        <v>8.4</v>
      </c>
      <c r="D6723" s="24">
        <v>0</v>
      </c>
      <c r="E6723" s="24">
        <v>0</v>
      </c>
      <c r="F6723" s="48"/>
      <c r="G6723" s="48"/>
      <c r="H6723" s="1">
        <f t="shared" si="1159"/>
        <v>-6.5716921418901606</v>
      </c>
      <c r="I6723" s="1">
        <f t="shared" si="1153"/>
        <v>13.106878071047074</v>
      </c>
      <c r="J6723" s="4">
        <f>B6723+('PV model'!$B$3/15)+(I6723/60)</f>
        <v>21.941781301184118</v>
      </c>
      <c r="K6723" s="2">
        <f t="shared" si="1154"/>
        <v>-149.12671951776179</v>
      </c>
      <c r="L6723" s="2">
        <f>DEGREES(ASIN((((COS(RADIANS('PV model'!$B$2))*COS(RADIANS(H6723))*COS(RADIANS(K6723)))+(SIN(RADIANS('PV model'!$B$2))*SIN(RADIANS(H6723)))))))</f>
        <v>-35.258958105212116</v>
      </c>
      <c r="M6723" s="3">
        <f t="shared" si="1150"/>
        <v>0</v>
      </c>
      <c r="N6723" s="2">
        <f t="shared" si="1155"/>
        <v>-38.630507251729291</v>
      </c>
      <c r="O6723" s="2">
        <f>IF('PV model'!$B$2&gt;0, 180-N6723,IF('PV model'!$B$2&lt;0,0-N6723,N6723))</f>
        <v>218.63050725172928</v>
      </c>
      <c r="P6723" s="2">
        <f>ABS(O6723-'PV model'!$B$5)</f>
        <v>13.630507251729284</v>
      </c>
      <c r="Q6723" s="3">
        <f t="shared" si="1151"/>
        <v>125.25895810521212</v>
      </c>
      <c r="R6723" s="3">
        <f t="shared" si="1156"/>
        <v>0</v>
      </c>
      <c r="S6723" s="3">
        <f t="shared" si="1152"/>
        <v>0</v>
      </c>
      <c r="T6723" s="3">
        <f>(0.5*(1-COS(RADIANS(90-$X$3)))*(D6723+E6723)*'PV model'!$B$4)</f>
        <v>0</v>
      </c>
      <c r="U6723" s="3">
        <f t="shared" si="1157"/>
        <v>0</v>
      </c>
      <c r="V6723" s="3">
        <f>('PV model'!$B$13*(U6723/1000)*(1-'PV model'!$B$14*((20+C6723)-25))*'PV model'!$B$10)/'PV model'!$B$12</f>
        <v>0</v>
      </c>
    </row>
    <row r="6724" spans="1:22" x14ac:dyDescent="0.2">
      <c r="A6724" s="10">
        <f t="shared" si="1160"/>
        <v>280</v>
      </c>
      <c r="B6724" s="10">
        <f t="shared" si="1158"/>
        <v>23</v>
      </c>
      <c r="C6724" s="23">
        <v>8.1999999999999993</v>
      </c>
      <c r="D6724" s="24">
        <v>0</v>
      </c>
      <c r="E6724" s="24">
        <v>0</v>
      </c>
      <c r="F6724" s="48"/>
      <c r="G6724" s="48"/>
      <c r="H6724" s="1">
        <f t="shared" si="1159"/>
        <v>-6.5716921418901606</v>
      </c>
      <c r="I6724" s="1">
        <f t="shared" si="1153"/>
        <v>13.106878071047074</v>
      </c>
      <c r="J6724" s="4">
        <f>B6724+('PV model'!$B$3/15)+(I6724/60)</f>
        <v>22.941781301184118</v>
      </c>
      <c r="K6724" s="2">
        <f t="shared" si="1154"/>
        <v>-164.12671951776179</v>
      </c>
      <c r="L6724" s="2">
        <f>DEGREES(ASIN((((COS(RADIANS('PV model'!$B$2))*COS(RADIANS(H6724))*COS(RADIANS(K6724)))+(SIN(RADIANS('PV model'!$B$2))*SIN(RADIANS(H6724)))))))</f>
        <v>-39.460574292247259</v>
      </c>
      <c r="M6724" s="3">
        <f t="shared" si="1150"/>
        <v>0</v>
      </c>
      <c r="N6724" s="2">
        <f t="shared" si="1155"/>
        <v>-20.605547145474883</v>
      </c>
      <c r="O6724" s="2">
        <f>IF('PV model'!$B$2&gt;0, 180-N6724,IF('PV model'!$B$2&lt;0,0-N6724,N6724))</f>
        <v>200.60554714547487</v>
      </c>
      <c r="P6724" s="2">
        <f>ABS(O6724-'PV model'!$B$5)</f>
        <v>4.3944528545251273</v>
      </c>
      <c r="Q6724" s="3">
        <f t="shared" si="1151"/>
        <v>129.46057429224723</v>
      </c>
      <c r="R6724" s="3">
        <f t="shared" si="1156"/>
        <v>0</v>
      </c>
      <c r="S6724" s="3">
        <f t="shared" si="1152"/>
        <v>0</v>
      </c>
      <c r="T6724" s="3">
        <f>(0.5*(1-COS(RADIANS(90-$X$3)))*(D6724+E6724)*'PV model'!$B$4)</f>
        <v>0</v>
      </c>
      <c r="U6724" s="3">
        <f t="shared" si="1157"/>
        <v>0</v>
      </c>
      <c r="V6724" s="3">
        <f>('PV model'!$B$13*(U6724/1000)*(1-'PV model'!$B$14*((20+C6724)-25))*'PV model'!$B$10)/'PV model'!$B$12</f>
        <v>0</v>
      </c>
    </row>
    <row r="6725" spans="1:22" x14ac:dyDescent="0.2">
      <c r="A6725" s="10">
        <f t="shared" si="1160"/>
        <v>280</v>
      </c>
      <c r="B6725" s="10">
        <f t="shared" si="1158"/>
        <v>24</v>
      </c>
      <c r="C6725" s="23">
        <v>9.1</v>
      </c>
      <c r="D6725" s="24">
        <v>0</v>
      </c>
      <c r="E6725" s="24">
        <v>0</v>
      </c>
      <c r="F6725" s="48"/>
      <c r="G6725" s="48"/>
      <c r="H6725" s="1">
        <f t="shared" si="1159"/>
        <v>-6.5716921418901606</v>
      </c>
      <c r="I6725" s="1">
        <f t="shared" si="1153"/>
        <v>13.106878071047074</v>
      </c>
      <c r="J6725" s="4">
        <f>B6725+('PV model'!$B$3/15)+(I6725/60)</f>
        <v>23.941781301184118</v>
      </c>
      <c r="K6725" s="2">
        <f t="shared" si="1154"/>
        <v>-179.12671951776179</v>
      </c>
      <c r="L6725" s="2">
        <f>DEGREES(ASIN((((COS(RADIANS('PV model'!$B$2))*COS(RADIANS(H6725))*COS(RADIANS(K6725)))+(SIN(RADIANS('PV model'!$B$2))*SIN(RADIANS(H6725)))))))</f>
        <v>-41.066725209638669</v>
      </c>
      <c r="M6725" s="3">
        <f t="shared" si="1150"/>
        <v>0</v>
      </c>
      <c r="N6725" s="2">
        <f t="shared" si="1155"/>
        <v>-1.1507035919379842</v>
      </c>
      <c r="O6725" s="2">
        <f>IF('PV model'!$B$2&gt;0, 180-N6725,IF('PV model'!$B$2&lt;0,0-N6725,N6725))</f>
        <v>181.150703591938</v>
      </c>
      <c r="P6725" s="2">
        <f>ABS(O6725-'PV model'!$B$5)</f>
        <v>23.849296408062003</v>
      </c>
      <c r="Q6725" s="3">
        <f t="shared" si="1151"/>
        <v>131.06672520963866</v>
      </c>
      <c r="R6725" s="3">
        <f t="shared" si="1156"/>
        <v>0</v>
      </c>
      <c r="S6725" s="3">
        <f t="shared" si="1152"/>
        <v>0</v>
      </c>
      <c r="T6725" s="3">
        <f>(0.5*(1-COS(RADIANS(90-$X$3)))*(D6725+E6725)*'PV model'!$B$4)</f>
        <v>0</v>
      </c>
      <c r="U6725" s="3">
        <f t="shared" si="1157"/>
        <v>0</v>
      </c>
      <c r="V6725" s="3">
        <f>('PV model'!$B$13*(U6725/1000)*(1-'PV model'!$B$14*((20+C6725)-25))*'PV model'!$B$10)/'PV model'!$B$12</f>
        <v>0</v>
      </c>
    </row>
    <row r="6726" spans="1:22" x14ac:dyDescent="0.2">
      <c r="A6726" s="10">
        <f t="shared" si="1160"/>
        <v>281</v>
      </c>
      <c r="B6726" s="10">
        <f t="shared" si="1158"/>
        <v>1</v>
      </c>
      <c r="C6726" s="23">
        <v>8.8000000000000007</v>
      </c>
      <c r="D6726" s="24">
        <v>0</v>
      </c>
      <c r="E6726" s="24">
        <v>0</v>
      </c>
      <c r="F6726" s="48"/>
      <c r="G6726" s="48"/>
      <c r="H6726" s="1">
        <f t="shared" si="1159"/>
        <v>-6.9584653927991518</v>
      </c>
      <c r="I6726" s="1">
        <f t="shared" si="1153"/>
        <v>13.373366108403161</v>
      </c>
      <c r="J6726" s="4">
        <f>B6726+('PV model'!$B$3/15)+(I6726/60)</f>
        <v>0.94622276847338604</v>
      </c>
      <c r="K6726" s="2">
        <f t="shared" si="1154"/>
        <v>165.80665847289919</v>
      </c>
      <c r="L6726" s="2">
        <f>DEGREES(ASIN((((COS(RADIANS('PV model'!$B$2))*COS(RADIANS(H6726))*COS(RADIANS(K6726)))+(SIN(RADIANS('PV model'!$B$2))*SIN(RADIANS(H6726)))))))</f>
        <v>-40.159235201566389</v>
      </c>
      <c r="M6726" s="3">
        <f t="shared" ref="M6726:M6789" si="1161">IF(L6726&gt;0, L6726, 0)</f>
        <v>0</v>
      </c>
      <c r="N6726" s="2">
        <f t="shared" si="1155"/>
        <v>18.570134742324612</v>
      </c>
      <c r="O6726" s="2">
        <f>IF('PV model'!$B$2&gt;0, 180-N6726,IF('PV model'!$B$2&lt;0,0-N6726,N6726))</f>
        <v>161.42986525767537</v>
      </c>
      <c r="P6726" s="2">
        <f>ABS(O6726-'PV model'!$B$5)</f>
        <v>43.570134742324626</v>
      </c>
      <c r="Q6726" s="3">
        <f t="shared" ref="Q6726:Q6789" si="1162">DEGREES(ACOS((SIN(RADIANS(L6726))*COS(RADIANS(90-$X$3))+COS(RADIANS(L6726))*COS(RADIANS(P6726))*SIN(RADIANS(90-$X$3)))))</f>
        <v>130.15923520156642</v>
      </c>
      <c r="R6726" s="3">
        <f t="shared" si="1156"/>
        <v>0</v>
      </c>
      <c r="S6726" s="3">
        <f t="shared" ref="S6726:S6789" si="1163">IF($Z$3=TRUE, IF(E6726=0,0,E6726*(0.5*(1+COS(RADIANS(90-$X$3))*(1+(1-(E6726^2/(D6726+E6726)^2))*(SIN(RADIANS(0.5*$X$3))^3)))*(1+(1-(E6726^2/(D6726+E6726)^2))*(COS(RADIANS(Q6726))^2)*(SIN(RADIANS(90-L6726))^3)))), IF(E6726=0,0,E6726*(0.5*(1+COS(RADIANS(90-$X$3))))))</f>
        <v>0</v>
      </c>
      <c r="T6726" s="3">
        <f>(0.5*(1-COS(RADIANS(90-$X$3)))*(D6726+E6726)*'PV model'!$B$4)</f>
        <v>0</v>
      </c>
      <c r="U6726" s="3">
        <f t="shared" si="1157"/>
        <v>0</v>
      </c>
      <c r="V6726" s="3">
        <f>('PV model'!$B$13*(U6726/1000)*(1-'PV model'!$B$14*((20+C6726)-25))*'PV model'!$B$10)/'PV model'!$B$12</f>
        <v>0</v>
      </c>
    </row>
    <row r="6727" spans="1:22" x14ac:dyDescent="0.2">
      <c r="A6727" s="10">
        <f t="shared" si="1160"/>
        <v>281</v>
      </c>
      <c r="B6727" s="10">
        <f t="shared" si="1158"/>
        <v>2</v>
      </c>
      <c r="C6727" s="23">
        <v>8.8000000000000007</v>
      </c>
      <c r="D6727" s="24">
        <v>0</v>
      </c>
      <c r="E6727" s="24">
        <v>0</v>
      </c>
      <c r="F6727" s="48"/>
      <c r="G6727" s="48"/>
      <c r="H6727" s="1">
        <f t="shared" si="1159"/>
        <v>-6.9584653927991518</v>
      </c>
      <c r="I6727" s="1">
        <f t="shared" ref="I6727:I6790" si="1164">9.87*SIN(RADIANS(1.978*A6727-160.22))-7.53*COS(RADIANS(0.989*A6727-80.11))-1.5*SIN((RADIANS(0.989*A6727-80.11)))</f>
        <v>13.373366108403161</v>
      </c>
      <c r="J6727" s="4">
        <f>B6727+('PV model'!$B$3/15)+(I6727/60)</f>
        <v>1.9462227684733862</v>
      </c>
      <c r="K6727" s="2">
        <f t="shared" ref="K6727:K6790" si="1165">15*(12-J6727)</f>
        <v>150.80665847289919</v>
      </c>
      <c r="L6727" s="2">
        <f>DEGREES(ASIN((((COS(RADIANS('PV model'!$B$2))*COS(RADIANS(H6727))*COS(RADIANS(K6727)))+(SIN(RADIANS('PV model'!$B$2))*SIN(RADIANS(H6727)))))))</f>
        <v>-36.203947276306756</v>
      </c>
      <c r="M6727" s="3">
        <f t="shared" si="1161"/>
        <v>0</v>
      </c>
      <c r="N6727" s="2">
        <f t="shared" ref="N6727:N6790" si="1166">DEGREES(ASIN((COS(RADIANS(H6727))*SIN(RADIANS(K6727)))/COS(RADIANS(L6727))))</f>
        <v>36.871115989986357</v>
      </c>
      <c r="O6727" s="2">
        <f>IF('PV model'!$B$2&gt;0, 180-N6727,IF('PV model'!$B$2&lt;0,0-N6727,N6727))</f>
        <v>143.12888401001365</v>
      </c>
      <c r="P6727" s="2">
        <f>ABS(O6727-'PV model'!$B$5)</f>
        <v>61.87111598998635</v>
      </c>
      <c r="Q6727" s="3">
        <f t="shared" si="1162"/>
        <v>126.20394727630676</v>
      </c>
      <c r="R6727" s="3">
        <f t="shared" ref="R6727:R6790" si="1167">IF(D6727=0,0,D6727*COS(RADIANS(Q6727))/SIN(RADIANS(L6727)))</f>
        <v>0</v>
      </c>
      <c r="S6727" s="3">
        <f t="shared" si="1163"/>
        <v>0</v>
      </c>
      <c r="T6727" s="3">
        <f>(0.5*(1-COS(RADIANS(90-$X$3)))*(D6727+E6727)*'PV model'!$B$4)</f>
        <v>0</v>
      </c>
      <c r="U6727" s="3">
        <f t="shared" ref="U6727:U6790" si="1168">R6727+S6727+T6727</f>
        <v>0</v>
      </c>
      <c r="V6727" s="3">
        <f>('PV model'!$B$13*(U6727/1000)*(1-'PV model'!$B$14*((20+C6727)-25))*'PV model'!$B$10)/'PV model'!$B$12</f>
        <v>0</v>
      </c>
    </row>
    <row r="6728" spans="1:22" x14ac:dyDescent="0.2">
      <c r="A6728" s="10">
        <f t="shared" si="1160"/>
        <v>281</v>
      </c>
      <c r="B6728" s="10">
        <f t="shared" ref="B6728:B6791" si="1169">IF(B6727&lt;24,B6727+1,1)</f>
        <v>3</v>
      </c>
      <c r="C6728" s="23">
        <v>9.8000000000000007</v>
      </c>
      <c r="D6728" s="24">
        <v>0</v>
      </c>
      <c r="E6728" s="24">
        <v>0</v>
      </c>
      <c r="F6728" s="48"/>
      <c r="G6728" s="48"/>
      <c r="H6728" s="1">
        <f t="shared" ref="H6728:H6791" si="1170">(23.465*SIN(RADIANS(280.1+0.9863*A6728)))</f>
        <v>-6.9584653927991518</v>
      </c>
      <c r="I6728" s="1">
        <f t="shared" si="1164"/>
        <v>13.373366108403161</v>
      </c>
      <c r="J6728" s="4">
        <f>B6728+('PV model'!$B$3/15)+(I6728/60)</f>
        <v>2.9462227684733859</v>
      </c>
      <c r="K6728" s="2">
        <f t="shared" si="1165"/>
        <v>135.80665847289919</v>
      </c>
      <c r="L6728" s="2">
        <f>DEGREES(ASIN((((COS(RADIANS('PV model'!$B$2))*COS(RADIANS(H6728))*COS(RADIANS(K6728)))+(SIN(RADIANS('PV model'!$B$2))*SIN(RADIANS(H6728)))))))</f>
        <v>-30.196022638213194</v>
      </c>
      <c r="M6728" s="3">
        <f t="shared" si="1161"/>
        <v>0</v>
      </c>
      <c r="N6728" s="2">
        <f t="shared" si="1166"/>
        <v>53.185321556738835</v>
      </c>
      <c r="O6728" s="2">
        <f>IF('PV model'!$B$2&gt;0, 180-N6728,IF('PV model'!$B$2&lt;0,0-N6728,N6728))</f>
        <v>126.81467844326116</v>
      </c>
      <c r="P6728" s="2">
        <f>ABS(O6728-'PV model'!$B$5)</f>
        <v>78.185321556738842</v>
      </c>
      <c r="Q6728" s="3">
        <f t="shared" si="1162"/>
        <v>120.19602263821321</v>
      </c>
      <c r="R6728" s="3">
        <f t="shared" si="1167"/>
        <v>0</v>
      </c>
      <c r="S6728" s="3">
        <f t="shared" si="1163"/>
        <v>0</v>
      </c>
      <c r="T6728" s="3">
        <f>(0.5*(1-COS(RADIANS(90-$X$3)))*(D6728+E6728)*'PV model'!$B$4)</f>
        <v>0</v>
      </c>
      <c r="U6728" s="3">
        <f t="shared" si="1168"/>
        <v>0</v>
      </c>
      <c r="V6728" s="3">
        <f>('PV model'!$B$13*(U6728/1000)*(1-'PV model'!$B$14*((20+C6728)-25))*'PV model'!$B$10)/'PV model'!$B$12</f>
        <v>0</v>
      </c>
    </row>
    <row r="6729" spans="1:22" x14ac:dyDescent="0.2">
      <c r="A6729" s="10">
        <f t="shared" si="1160"/>
        <v>281</v>
      </c>
      <c r="B6729" s="10">
        <f t="shared" si="1169"/>
        <v>4</v>
      </c>
      <c r="C6729" s="23">
        <v>9.3000000000000007</v>
      </c>
      <c r="D6729" s="24">
        <v>0</v>
      </c>
      <c r="E6729" s="24">
        <v>0</v>
      </c>
      <c r="F6729" s="48"/>
      <c r="G6729" s="48"/>
      <c r="H6729" s="1">
        <f t="shared" si="1170"/>
        <v>-6.9584653927991518</v>
      </c>
      <c r="I6729" s="1">
        <f t="shared" si="1164"/>
        <v>13.373366108403161</v>
      </c>
      <c r="J6729" s="4">
        <f>B6729+('PV model'!$B$3/15)+(I6729/60)</f>
        <v>3.9462227684733859</v>
      </c>
      <c r="K6729" s="2">
        <f t="shared" si="1165"/>
        <v>120.8066584728992</v>
      </c>
      <c r="L6729" s="2">
        <f>DEGREES(ASIN((((COS(RADIANS('PV model'!$B$2))*COS(RADIANS(H6729))*COS(RADIANS(K6729)))+(SIN(RADIANS('PV model'!$B$2))*SIN(RADIANS(H6729)))))))</f>
        <v>-22.816861610190255</v>
      </c>
      <c r="M6729" s="3">
        <f t="shared" si="1161"/>
        <v>0</v>
      </c>
      <c r="N6729" s="2">
        <f t="shared" si="1166"/>
        <v>67.661164312540805</v>
      </c>
      <c r="O6729" s="2">
        <f>IF('PV model'!$B$2&gt;0, 180-N6729,IF('PV model'!$B$2&lt;0,0-N6729,N6729))</f>
        <v>112.33883568745919</v>
      </c>
      <c r="P6729" s="2">
        <f>ABS(O6729-'PV model'!$B$5)</f>
        <v>92.661164312540805</v>
      </c>
      <c r="Q6729" s="3">
        <f t="shared" si="1162"/>
        <v>112.81686161019026</v>
      </c>
      <c r="R6729" s="3">
        <f t="shared" si="1167"/>
        <v>0</v>
      </c>
      <c r="S6729" s="3">
        <f t="shared" si="1163"/>
        <v>0</v>
      </c>
      <c r="T6729" s="3">
        <f>(0.5*(1-COS(RADIANS(90-$X$3)))*(D6729+E6729)*'PV model'!$B$4)</f>
        <v>0</v>
      </c>
      <c r="U6729" s="3">
        <f t="shared" si="1168"/>
        <v>0</v>
      </c>
      <c r="V6729" s="3">
        <f>('PV model'!$B$13*(U6729/1000)*(1-'PV model'!$B$14*((20+C6729)-25))*'PV model'!$B$10)/'PV model'!$B$12</f>
        <v>0</v>
      </c>
    </row>
    <row r="6730" spans="1:22" x14ac:dyDescent="0.2">
      <c r="A6730" s="10">
        <f t="shared" si="1160"/>
        <v>281</v>
      </c>
      <c r="B6730" s="10">
        <f t="shared" si="1169"/>
        <v>5</v>
      </c>
      <c r="C6730" s="23">
        <v>9.5</v>
      </c>
      <c r="D6730" s="24">
        <v>0</v>
      </c>
      <c r="E6730" s="24">
        <v>0</v>
      </c>
      <c r="F6730" s="48"/>
      <c r="G6730" s="48"/>
      <c r="H6730" s="1">
        <f t="shared" si="1170"/>
        <v>-6.9584653927991518</v>
      </c>
      <c r="I6730" s="1">
        <f t="shared" si="1164"/>
        <v>13.373366108403161</v>
      </c>
      <c r="J6730" s="4">
        <f>B6730+('PV model'!$B$3/15)+(I6730/60)</f>
        <v>4.9462227684733859</v>
      </c>
      <c r="K6730" s="2">
        <f t="shared" si="1165"/>
        <v>105.80665847289922</v>
      </c>
      <c r="L6730" s="2">
        <f>DEGREES(ASIN((((COS(RADIANS('PV model'!$B$2))*COS(RADIANS(H6730))*COS(RADIANS(K6730)))+(SIN(RADIANS('PV model'!$B$2))*SIN(RADIANS(H6730)))))))</f>
        <v>-14.654566963430037</v>
      </c>
      <c r="M6730" s="3">
        <f t="shared" si="1161"/>
        <v>0</v>
      </c>
      <c r="N6730" s="2">
        <f t="shared" si="1166"/>
        <v>80.82808287935292</v>
      </c>
      <c r="O6730" s="2">
        <f>IF('PV model'!$B$2&gt;0, 180-N6730,IF('PV model'!$B$2&lt;0,0-N6730,N6730))</f>
        <v>99.17191712064708</v>
      </c>
      <c r="P6730" s="2">
        <f>ABS(O6730-'PV model'!$B$5)</f>
        <v>105.82808287935292</v>
      </c>
      <c r="Q6730" s="3">
        <f t="shared" si="1162"/>
        <v>104.65456696343003</v>
      </c>
      <c r="R6730" s="3">
        <f t="shared" si="1167"/>
        <v>0</v>
      </c>
      <c r="S6730" s="3">
        <f t="shared" si="1163"/>
        <v>0</v>
      </c>
      <c r="T6730" s="3">
        <f>(0.5*(1-COS(RADIANS(90-$X$3)))*(D6730+E6730)*'PV model'!$B$4)</f>
        <v>0</v>
      </c>
      <c r="U6730" s="3">
        <f t="shared" si="1168"/>
        <v>0</v>
      </c>
      <c r="V6730" s="3">
        <f>('PV model'!$B$13*(U6730/1000)*(1-'PV model'!$B$14*((20+C6730)-25))*'PV model'!$B$10)/'PV model'!$B$12</f>
        <v>0</v>
      </c>
    </row>
    <row r="6731" spans="1:22" x14ac:dyDescent="0.2">
      <c r="A6731" s="10">
        <f t="shared" si="1160"/>
        <v>281</v>
      </c>
      <c r="B6731" s="10">
        <f t="shared" si="1169"/>
        <v>6</v>
      </c>
      <c r="C6731" s="23">
        <v>8.8000000000000007</v>
      </c>
      <c r="D6731" s="24">
        <v>0</v>
      </c>
      <c r="E6731" s="24">
        <v>0</v>
      </c>
      <c r="F6731" s="48"/>
      <c r="G6731" s="48"/>
      <c r="H6731" s="1">
        <f t="shared" si="1170"/>
        <v>-6.9584653927991518</v>
      </c>
      <c r="I6731" s="1">
        <f t="shared" si="1164"/>
        <v>13.373366108403161</v>
      </c>
      <c r="J6731" s="4">
        <f>B6731+('PV model'!$B$3/15)+(I6731/60)</f>
        <v>5.9462227684733859</v>
      </c>
      <c r="K6731" s="2">
        <f t="shared" si="1165"/>
        <v>90.806658472899215</v>
      </c>
      <c r="L6731" s="2">
        <f>DEGREES(ASIN((((COS(RADIANS('PV model'!$B$2))*COS(RADIANS(H6731))*COS(RADIANS(K6731)))+(SIN(RADIANS('PV model'!$B$2))*SIN(RADIANS(H6731)))))))</f>
        <v>-6.1860941923925301</v>
      </c>
      <c r="M6731" s="3">
        <f t="shared" si="1161"/>
        <v>0</v>
      </c>
      <c r="N6731" s="2">
        <f t="shared" si="1166"/>
        <v>86.707258608286779</v>
      </c>
      <c r="O6731" s="2">
        <f>IF('PV model'!$B$2&gt;0, 180-N6731,IF('PV model'!$B$2&lt;0,0-N6731,N6731))</f>
        <v>93.292741391713221</v>
      </c>
      <c r="P6731" s="2">
        <f>ABS(O6731-'PV model'!$B$5)</f>
        <v>111.70725860828678</v>
      </c>
      <c r="Q6731" s="3">
        <f t="shared" si="1162"/>
        <v>96.186094192392531</v>
      </c>
      <c r="R6731" s="3">
        <f t="shared" si="1167"/>
        <v>0</v>
      </c>
      <c r="S6731" s="3">
        <f t="shared" si="1163"/>
        <v>0</v>
      </c>
      <c r="T6731" s="3">
        <f>(0.5*(1-COS(RADIANS(90-$X$3)))*(D6731+E6731)*'PV model'!$B$4)</f>
        <v>0</v>
      </c>
      <c r="U6731" s="3">
        <f t="shared" si="1168"/>
        <v>0</v>
      </c>
      <c r="V6731" s="3">
        <f>('PV model'!$B$13*(U6731/1000)*(1-'PV model'!$B$14*((20+C6731)-25))*'PV model'!$B$10)/'PV model'!$B$12</f>
        <v>0</v>
      </c>
    </row>
    <row r="6732" spans="1:22" x14ac:dyDescent="0.2">
      <c r="A6732" s="10">
        <f t="shared" si="1160"/>
        <v>281</v>
      </c>
      <c r="B6732" s="10">
        <f t="shared" si="1169"/>
        <v>7</v>
      </c>
      <c r="C6732" s="23">
        <v>8.6</v>
      </c>
      <c r="D6732" s="24">
        <v>0</v>
      </c>
      <c r="E6732" s="24">
        <v>1.764</v>
      </c>
      <c r="F6732" s="48"/>
      <c r="G6732" s="48"/>
      <c r="H6732" s="1">
        <f t="shared" si="1170"/>
        <v>-6.9584653927991518</v>
      </c>
      <c r="I6732" s="1">
        <f t="shared" si="1164"/>
        <v>13.373366108403161</v>
      </c>
      <c r="J6732" s="4">
        <f>B6732+('PV model'!$B$3/15)+(I6732/60)</f>
        <v>6.9462227684733859</v>
      </c>
      <c r="K6732" s="2">
        <f t="shared" si="1165"/>
        <v>75.806658472899215</v>
      </c>
      <c r="L6732" s="2">
        <f>DEGREES(ASIN((((COS(RADIANS('PV model'!$B$2))*COS(RADIANS(H6732))*COS(RADIANS(K6732)))+(SIN(RADIANS('PV model'!$B$2))*SIN(RADIANS(H6732)))))))</f>
        <v>2.178574811885142</v>
      </c>
      <c r="M6732" s="3">
        <f t="shared" si="1161"/>
        <v>2.178574811885142</v>
      </c>
      <c r="N6732" s="2">
        <f t="shared" si="1166"/>
        <v>74.371570098286227</v>
      </c>
      <c r="O6732" s="2">
        <f>IF('PV model'!$B$2&gt;0, 180-N6732,IF('PV model'!$B$2&lt;0,0-N6732,N6732))</f>
        <v>105.62842990171377</v>
      </c>
      <c r="P6732" s="2">
        <f>ABS(O6732-'PV model'!$B$5)</f>
        <v>99.371570098286227</v>
      </c>
      <c r="Q6732" s="3">
        <f t="shared" si="1162"/>
        <v>87.821425188114858</v>
      </c>
      <c r="R6732" s="3">
        <f t="shared" si="1167"/>
        <v>0</v>
      </c>
      <c r="S6732" s="3">
        <f t="shared" si="1163"/>
        <v>1.764</v>
      </c>
      <c r="T6732" s="3">
        <f>(0.5*(1-COS(RADIANS(90-$X$3)))*(D6732+E6732)*'PV model'!$B$4)</f>
        <v>0</v>
      </c>
      <c r="U6732" s="3">
        <f t="shared" si="1168"/>
        <v>1.764</v>
      </c>
      <c r="V6732" s="3">
        <f>('PV model'!$B$13*(U6732/1000)*(1-'PV model'!$B$14*((20+C6732)-25))*'PV model'!$B$10)/'PV model'!$B$12</f>
        <v>0.17379029606399998</v>
      </c>
    </row>
    <row r="6733" spans="1:22" x14ac:dyDescent="0.2">
      <c r="A6733" s="10">
        <f t="shared" si="1160"/>
        <v>281</v>
      </c>
      <c r="B6733" s="10">
        <f t="shared" si="1169"/>
        <v>8</v>
      </c>
      <c r="C6733" s="23">
        <v>8.4</v>
      </c>
      <c r="D6733" s="24">
        <v>42.653099999999995</v>
      </c>
      <c r="E6733" s="24">
        <v>34.398000000000003</v>
      </c>
      <c r="F6733" s="48"/>
      <c r="G6733" s="48"/>
      <c r="H6733" s="1">
        <f t="shared" si="1170"/>
        <v>-6.9584653927991518</v>
      </c>
      <c r="I6733" s="1">
        <f t="shared" si="1164"/>
        <v>13.373366108403161</v>
      </c>
      <c r="J6733" s="4">
        <f>B6733+('PV model'!$B$3/15)+(I6733/60)</f>
        <v>7.9462227684733859</v>
      </c>
      <c r="K6733" s="2">
        <f t="shared" si="1165"/>
        <v>60.806658472899208</v>
      </c>
      <c r="L6733" s="2">
        <f>DEGREES(ASIN((((COS(RADIANS('PV model'!$B$2))*COS(RADIANS(H6733))*COS(RADIANS(K6733)))+(SIN(RADIANS('PV model'!$B$2))*SIN(RADIANS(H6733)))))))</f>
        <v>10.043257060215188</v>
      </c>
      <c r="M6733" s="3">
        <f t="shared" si="1161"/>
        <v>10.043257060215188</v>
      </c>
      <c r="N6733" s="2">
        <f t="shared" si="1166"/>
        <v>61.646455877643568</v>
      </c>
      <c r="O6733" s="2">
        <f>IF('PV model'!$B$2&gt;0, 180-N6733,IF('PV model'!$B$2&lt;0,0-N6733,N6733))</f>
        <v>118.35354412235642</v>
      </c>
      <c r="P6733" s="2">
        <f>ABS(O6733-'PV model'!$B$5)</f>
        <v>86.646455877643575</v>
      </c>
      <c r="Q6733" s="3">
        <f t="shared" si="1162"/>
        <v>79.956742939784803</v>
      </c>
      <c r="R6733" s="3">
        <f t="shared" si="1167"/>
        <v>42.653100000000023</v>
      </c>
      <c r="S6733" s="3">
        <f t="shared" si="1163"/>
        <v>40.179773591577622</v>
      </c>
      <c r="T6733" s="3">
        <f>(0.5*(1-COS(RADIANS(90-$X$3)))*(D6733+E6733)*'PV model'!$B$4)</f>
        <v>0</v>
      </c>
      <c r="U6733" s="3">
        <f t="shared" si="1168"/>
        <v>82.832873591577652</v>
      </c>
      <c r="V6733" s="3">
        <f>('PV model'!$B$13*(U6733/1000)*(1-'PV model'!$B$14*((20+C6733)-25))*'PV model'!$B$10)/'PV model'!$B$12</f>
        <v>8.1673663972127901</v>
      </c>
    </row>
    <row r="6734" spans="1:22" x14ac:dyDescent="0.2">
      <c r="A6734" s="10">
        <f t="shared" si="1160"/>
        <v>281</v>
      </c>
      <c r="B6734" s="10">
        <f t="shared" si="1169"/>
        <v>9</v>
      </c>
      <c r="C6734" s="23">
        <v>8.5</v>
      </c>
      <c r="D6734" s="24">
        <v>117.85724999999999</v>
      </c>
      <c r="E6734" s="24">
        <v>90.846000000000004</v>
      </c>
      <c r="F6734" s="48"/>
      <c r="G6734" s="48"/>
      <c r="H6734" s="1">
        <f t="shared" si="1170"/>
        <v>-6.9584653927991518</v>
      </c>
      <c r="I6734" s="1">
        <f t="shared" si="1164"/>
        <v>13.373366108403161</v>
      </c>
      <c r="J6734" s="4">
        <f>B6734+('PV model'!$B$3/15)+(I6734/60)</f>
        <v>8.946222768473385</v>
      </c>
      <c r="K6734" s="2">
        <f t="shared" si="1165"/>
        <v>45.806658472899223</v>
      </c>
      <c r="L6734" s="2">
        <f>DEGREES(ASIN((((COS(RADIANS('PV model'!$B$2))*COS(RADIANS(H6734))*COS(RADIANS(K6734)))+(SIN(RADIANS('PV model'!$B$2))*SIN(RADIANS(H6734)))))))</f>
        <v>16.982554402617289</v>
      </c>
      <c r="M6734" s="3">
        <f t="shared" si="1161"/>
        <v>16.982554402617289</v>
      </c>
      <c r="N6734" s="2">
        <f t="shared" si="1166"/>
        <v>48.087042070937997</v>
      </c>
      <c r="O6734" s="2">
        <f>IF('PV model'!$B$2&gt;0, 180-N6734,IF('PV model'!$B$2&lt;0,0-N6734,N6734))</f>
        <v>131.912957929062</v>
      </c>
      <c r="P6734" s="2">
        <f>ABS(O6734-'PV model'!$B$5)</f>
        <v>73.087042070937997</v>
      </c>
      <c r="Q6734" s="3">
        <f t="shared" si="1162"/>
        <v>73.017445597382704</v>
      </c>
      <c r="R6734" s="3">
        <f t="shared" si="1167"/>
        <v>117.85725000000002</v>
      </c>
      <c r="S6734" s="3">
        <f t="shared" si="1163"/>
        <v>110.14519793926034</v>
      </c>
      <c r="T6734" s="3">
        <f>(0.5*(1-COS(RADIANS(90-$X$3)))*(D6734+E6734)*'PV model'!$B$4)</f>
        <v>0</v>
      </c>
      <c r="U6734" s="3">
        <f t="shared" si="1168"/>
        <v>228.00244793926038</v>
      </c>
      <c r="V6734" s="3">
        <f>('PV model'!$B$13*(U6734/1000)*(1-'PV model'!$B$14*((20+C6734)-25))*'PV model'!$B$10)/'PV model'!$B$12</f>
        <v>22.472048950264348</v>
      </c>
    </row>
    <row r="6735" spans="1:22" x14ac:dyDescent="0.2">
      <c r="A6735" s="10">
        <f t="shared" si="1160"/>
        <v>281</v>
      </c>
      <c r="B6735" s="10">
        <f t="shared" si="1169"/>
        <v>10</v>
      </c>
      <c r="C6735" s="23">
        <v>8.6999999999999993</v>
      </c>
      <c r="D6735" s="24">
        <v>41.530650000000001</v>
      </c>
      <c r="E6735" s="24">
        <v>123.47999999999999</v>
      </c>
      <c r="F6735" s="48"/>
      <c r="G6735" s="48"/>
      <c r="H6735" s="1">
        <f t="shared" si="1170"/>
        <v>-6.9584653927991518</v>
      </c>
      <c r="I6735" s="1">
        <f t="shared" si="1164"/>
        <v>13.373366108403161</v>
      </c>
      <c r="J6735" s="4">
        <f>B6735+('PV model'!$B$3/15)+(I6735/60)</f>
        <v>9.946222768473385</v>
      </c>
      <c r="K6735" s="2">
        <f t="shared" si="1165"/>
        <v>30.806658472899223</v>
      </c>
      <c r="L6735" s="2">
        <f>DEGREES(ASIN((((COS(RADIANS('PV model'!$B$2))*COS(RADIANS(H6735))*COS(RADIANS(K6735)))+(SIN(RADIANS('PV model'!$B$2))*SIN(RADIANS(H6735)))))))</f>
        <v>22.523384400980365</v>
      </c>
      <c r="M6735" s="3">
        <f t="shared" si="1161"/>
        <v>22.523384400980365</v>
      </c>
      <c r="N6735" s="2">
        <f t="shared" si="1166"/>
        <v>33.390972747755434</v>
      </c>
      <c r="O6735" s="2">
        <f>IF('PV model'!$B$2&gt;0, 180-N6735,IF('PV model'!$B$2&lt;0,0-N6735,N6735))</f>
        <v>146.60902725224457</v>
      </c>
      <c r="P6735" s="2">
        <f>ABS(O6735-'PV model'!$B$5)</f>
        <v>58.390972747755427</v>
      </c>
      <c r="Q6735" s="3">
        <f t="shared" si="1162"/>
        <v>67.476615599019638</v>
      </c>
      <c r="R6735" s="3">
        <f t="shared" si="1167"/>
        <v>41.530649999999994</v>
      </c>
      <c r="S6735" s="3">
        <f t="shared" si="1163"/>
        <v>139.85778232052186</v>
      </c>
      <c r="T6735" s="3">
        <f>(0.5*(1-COS(RADIANS(90-$X$3)))*(D6735+E6735)*'PV model'!$B$4)</f>
        <v>0</v>
      </c>
      <c r="U6735" s="3">
        <f t="shared" si="1168"/>
        <v>181.38843232052187</v>
      </c>
      <c r="V6735" s="3">
        <f>('PV model'!$B$13*(U6735/1000)*(1-'PV model'!$B$14*((20+C6735)-25))*'PV model'!$B$10)/'PV model'!$B$12</f>
        <v>17.863240196876927</v>
      </c>
    </row>
    <row r="6736" spans="1:22" x14ac:dyDescent="0.2">
      <c r="A6736" s="10">
        <f t="shared" si="1160"/>
        <v>281</v>
      </c>
      <c r="B6736" s="10">
        <f t="shared" si="1169"/>
        <v>11</v>
      </c>
      <c r="C6736" s="23">
        <v>9.4</v>
      </c>
      <c r="D6736" s="24">
        <v>0</v>
      </c>
      <c r="E6736" s="24">
        <v>94.374000000000009</v>
      </c>
      <c r="F6736" s="48"/>
      <c r="G6736" s="48"/>
      <c r="H6736" s="1">
        <f t="shared" si="1170"/>
        <v>-6.9584653927991518</v>
      </c>
      <c r="I6736" s="1">
        <f t="shared" si="1164"/>
        <v>13.373366108403161</v>
      </c>
      <c r="J6736" s="4">
        <f>B6736+('PV model'!$B$3/15)+(I6736/60)</f>
        <v>10.946222768473385</v>
      </c>
      <c r="K6736" s="2">
        <f t="shared" si="1165"/>
        <v>15.806658472899224</v>
      </c>
      <c r="L6736" s="2">
        <f>DEGREES(ASIN((((COS(RADIANS('PV model'!$B$2))*COS(RADIANS(H6736))*COS(RADIANS(K6736)))+(SIN(RADIANS('PV model'!$B$2))*SIN(RADIANS(H6736)))))))</f>
        <v>26.176089218836768</v>
      </c>
      <c r="M6736" s="3">
        <f t="shared" si="1161"/>
        <v>26.176089218836768</v>
      </c>
      <c r="N6736" s="2">
        <f t="shared" si="1166"/>
        <v>17.534780463191439</v>
      </c>
      <c r="O6736" s="2">
        <f>IF('PV model'!$B$2&gt;0, 180-N6736,IF('PV model'!$B$2&lt;0,0-N6736,N6736))</f>
        <v>162.46521953680855</v>
      </c>
      <c r="P6736" s="2">
        <f>ABS(O6736-'PV model'!$B$5)</f>
        <v>42.534780463191453</v>
      </c>
      <c r="Q6736" s="3">
        <f t="shared" si="1162"/>
        <v>63.823910781163228</v>
      </c>
      <c r="R6736" s="3">
        <f t="shared" si="1167"/>
        <v>0</v>
      </c>
      <c r="S6736" s="3">
        <f t="shared" si="1163"/>
        <v>94.374000000000009</v>
      </c>
      <c r="T6736" s="3">
        <f>(0.5*(1-COS(RADIANS(90-$X$3)))*(D6736+E6736)*'PV model'!$B$4)</f>
        <v>0</v>
      </c>
      <c r="U6736" s="3">
        <f t="shared" si="1168"/>
        <v>94.374000000000009</v>
      </c>
      <c r="V6736" s="3">
        <f>('PV model'!$B$13*(U6736/1000)*(1-'PV model'!$B$14*((20+C6736)-25))*'PV model'!$B$10)/'PV model'!$B$12</f>
        <v>9.2675932392960014</v>
      </c>
    </row>
    <row r="6737" spans="1:22" x14ac:dyDescent="0.2">
      <c r="A6737" s="10">
        <f t="shared" si="1160"/>
        <v>281</v>
      </c>
      <c r="B6737" s="10">
        <f t="shared" si="1169"/>
        <v>12</v>
      </c>
      <c r="C6737" s="23">
        <v>8.6999999999999993</v>
      </c>
      <c r="D6737" s="24">
        <v>0</v>
      </c>
      <c r="E6737" s="24">
        <v>108.486</v>
      </c>
      <c r="F6737" s="48"/>
      <c r="G6737" s="48"/>
      <c r="H6737" s="1">
        <f t="shared" si="1170"/>
        <v>-6.9584653927991518</v>
      </c>
      <c r="I6737" s="1">
        <f t="shared" si="1164"/>
        <v>13.373366108403161</v>
      </c>
      <c r="J6737" s="4">
        <f>B6737+('PV model'!$B$3/15)+(I6737/60)</f>
        <v>11.946222768473385</v>
      </c>
      <c r="K6737" s="2">
        <f t="shared" si="1165"/>
        <v>0.80665847289922432</v>
      </c>
      <c r="L6737" s="2">
        <f>DEGREES(ASIN((((COS(RADIANS('PV model'!$B$2))*COS(RADIANS(H6737))*COS(RADIANS(K6737)))+(SIN(RADIANS('PV model'!$B$2))*SIN(RADIANS(H6737)))))))</f>
        <v>27.537934090176961</v>
      </c>
      <c r="M6737" s="3">
        <f t="shared" si="1161"/>
        <v>27.537934090176961</v>
      </c>
      <c r="N6737" s="2">
        <f t="shared" si="1166"/>
        <v>0.90303266746208311</v>
      </c>
      <c r="O6737" s="2">
        <f>IF('PV model'!$B$2&gt;0, 180-N6737,IF('PV model'!$B$2&lt;0,0-N6737,N6737))</f>
        <v>179.09696733253793</v>
      </c>
      <c r="P6737" s="2">
        <f>ABS(O6737-'PV model'!$B$5)</f>
        <v>25.903032667462071</v>
      </c>
      <c r="Q6737" s="3">
        <f t="shared" si="1162"/>
        <v>62.462065909823039</v>
      </c>
      <c r="R6737" s="3">
        <f t="shared" si="1167"/>
        <v>0</v>
      </c>
      <c r="S6737" s="3">
        <f t="shared" si="1163"/>
        <v>108.486</v>
      </c>
      <c r="T6737" s="3">
        <f>(0.5*(1-COS(RADIANS(90-$X$3)))*(D6737+E6737)*'PV model'!$B$4)</f>
        <v>0</v>
      </c>
      <c r="U6737" s="3">
        <f t="shared" si="1168"/>
        <v>108.486</v>
      </c>
      <c r="V6737" s="3">
        <f>('PV model'!$B$13*(U6737/1000)*(1-'PV model'!$B$14*((20+C6737)-25))*'PV model'!$B$10)/'PV model'!$B$12</f>
        <v>10.683765503711998</v>
      </c>
    </row>
    <row r="6738" spans="1:22" x14ac:dyDescent="0.2">
      <c r="A6738" s="10">
        <f t="shared" si="1160"/>
        <v>281</v>
      </c>
      <c r="B6738" s="10">
        <f t="shared" si="1169"/>
        <v>13</v>
      </c>
      <c r="C6738" s="23">
        <v>8.8000000000000007</v>
      </c>
      <c r="D6738" s="24">
        <v>0</v>
      </c>
      <c r="E6738" s="24">
        <v>110.25</v>
      </c>
      <c r="F6738" s="48"/>
      <c r="G6738" s="48"/>
      <c r="H6738" s="1">
        <f t="shared" si="1170"/>
        <v>-6.9584653927991518</v>
      </c>
      <c r="I6738" s="1">
        <f t="shared" si="1164"/>
        <v>13.373366108403161</v>
      </c>
      <c r="J6738" s="4">
        <f>B6738+('PV model'!$B$3/15)+(I6738/60)</f>
        <v>12.946222768473385</v>
      </c>
      <c r="K6738" s="2">
        <f t="shared" si="1165"/>
        <v>-14.193341527100776</v>
      </c>
      <c r="L6738" s="2">
        <f>DEGREES(ASIN((((COS(RADIANS('PV model'!$B$2))*COS(RADIANS(H6738))*COS(RADIANS(K6738)))+(SIN(RADIANS('PV model'!$B$2))*SIN(RADIANS(H6738)))))))</f>
        <v>26.437968927892896</v>
      </c>
      <c r="M6738" s="3">
        <f t="shared" si="1161"/>
        <v>26.437968927892896</v>
      </c>
      <c r="N6738" s="2">
        <f t="shared" si="1166"/>
        <v>-15.772360247920375</v>
      </c>
      <c r="O6738" s="2">
        <f>IF('PV model'!$B$2&gt;0, 180-N6738,IF('PV model'!$B$2&lt;0,0-N6738,N6738))</f>
        <v>195.77236024792037</v>
      </c>
      <c r="P6738" s="2">
        <f>ABS(O6738-'PV model'!$B$5)</f>
        <v>9.2276397520796252</v>
      </c>
      <c r="Q6738" s="3">
        <f t="shared" si="1162"/>
        <v>63.562031072107096</v>
      </c>
      <c r="R6738" s="3">
        <f t="shared" si="1167"/>
        <v>0</v>
      </c>
      <c r="S6738" s="3">
        <f t="shared" si="1163"/>
        <v>110.25</v>
      </c>
      <c r="T6738" s="3">
        <f>(0.5*(1-COS(RADIANS(90-$X$3)))*(D6738+E6738)*'PV model'!$B$4)</f>
        <v>0</v>
      </c>
      <c r="U6738" s="3">
        <f t="shared" si="1168"/>
        <v>110.25</v>
      </c>
      <c r="V6738" s="3">
        <f>('PV model'!$B$13*(U6738/1000)*(1-'PV model'!$B$14*((20+C6738)-25))*'PV model'!$B$10)/'PV model'!$B$12</f>
        <v>10.853077031999998</v>
      </c>
    </row>
    <row r="6739" spans="1:22" x14ac:dyDescent="0.2">
      <c r="A6739" s="10">
        <f t="shared" si="1160"/>
        <v>281</v>
      </c>
      <c r="B6739" s="10">
        <f t="shared" si="1169"/>
        <v>14</v>
      </c>
      <c r="C6739" s="23">
        <v>9.3000000000000007</v>
      </c>
      <c r="D6739" s="24">
        <v>0</v>
      </c>
      <c r="E6739" s="24">
        <v>99.665999999999997</v>
      </c>
      <c r="F6739" s="48"/>
      <c r="G6739" s="48"/>
      <c r="H6739" s="1">
        <f t="shared" si="1170"/>
        <v>-6.9584653927991518</v>
      </c>
      <c r="I6739" s="1">
        <f t="shared" si="1164"/>
        <v>13.373366108403161</v>
      </c>
      <c r="J6739" s="4">
        <f>B6739+('PV model'!$B$3/15)+(I6739/60)</f>
        <v>13.946222768473385</v>
      </c>
      <c r="K6739" s="2">
        <f t="shared" si="1165"/>
        <v>-29.193341527100777</v>
      </c>
      <c r="L6739" s="2">
        <f>DEGREES(ASIN((((COS(RADIANS('PV model'!$B$2))*COS(RADIANS(H6739))*COS(RADIANS(K6739)))+(SIN(RADIANS('PV model'!$B$2))*SIN(RADIANS(H6739)))))))</f>
        <v>23.015231128458403</v>
      </c>
      <c r="M6739" s="3">
        <f t="shared" si="1161"/>
        <v>23.015231128458403</v>
      </c>
      <c r="N6739" s="2">
        <f t="shared" si="1166"/>
        <v>-31.738119688497175</v>
      </c>
      <c r="O6739" s="2">
        <f>IF('PV model'!$B$2&gt;0, 180-N6739,IF('PV model'!$B$2&lt;0,0-N6739,N6739))</f>
        <v>211.73811968849716</v>
      </c>
      <c r="P6739" s="2">
        <f>ABS(O6739-'PV model'!$B$5)</f>
        <v>6.7381196884971644</v>
      </c>
      <c r="Q6739" s="3">
        <f t="shared" si="1162"/>
        <v>66.984768871541604</v>
      </c>
      <c r="R6739" s="3">
        <f t="shared" si="1167"/>
        <v>0</v>
      </c>
      <c r="S6739" s="3">
        <f t="shared" si="1163"/>
        <v>99.665999999999997</v>
      </c>
      <c r="T6739" s="3">
        <f>(0.5*(1-COS(RADIANS(90-$X$3)))*(D6739+E6739)*'PV model'!$B$4)</f>
        <v>0</v>
      </c>
      <c r="U6739" s="3">
        <f t="shared" si="1168"/>
        <v>99.665999999999997</v>
      </c>
      <c r="V6739" s="3">
        <f>('PV model'!$B$13*(U6739/1000)*(1-'PV model'!$B$14*((20+C6739)-25))*'PV model'!$B$10)/'PV model'!$B$12</f>
        <v>9.7912564102079997</v>
      </c>
    </row>
    <row r="6740" spans="1:22" x14ac:dyDescent="0.2">
      <c r="A6740" s="10">
        <f t="shared" si="1160"/>
        <v>281</v>
      </c>
      <c r="B6740" s="10">
        <f t="shared" si="1169"/>
        <v>15</v>
      </c>
      <c r="C6740" s="23">
        <v>9.5</v>
      </c>
      <c r="D6740" s="24">
        <v>98.775599999999997</v>
      </c>
      <c r="E6740" s="24">
        <v>120.83399999999999</v>
      </c>
      <c r="F6740" s="48"/>
      <c r="G6740" s="48"/>
      <c r="H6740" s="1">
        <f t="shared" si="1170"/>
        <v>-6.9584653927991518</v>
      </c>
      <c r="I6740" s="1">
        <f t="shared" si="1164"/>
        <v>13.373366108403161</v>
      </c>
      <c r="J6740" s="4">
        <f>B6740+('PV model'!$B$3/15)+(I6740/60)</f>
        <v>14.946222768473385</v>
      </c>
      <c r="K6740" s="2">
        <f t="shared" si="1165"/>
        <v>-44.193341527100777</v>
      </c>
      <c r="L6740" s="2">
        <f>DEGREES(ASIN((((COS(RADIANS('PV model'!$B$2))*COS(RADIANS(H6740))*COS(RADIANS(K6740)))+(SIN(RADIANS('PV model'!$B$2))*SIN(RADIANS(H6740)))))))</f>
        <v>17.654384048092272</v>
      </c>
      <c r="M6740" s="3">
        <f t="shared" si="1161"/>
        <v>17.654384048092272</v>
      </c>
      <c r="N6740" s="2">
        <f t="shared" si="1166"/>
        <v>-46.564297719938736</v>
      </c>
      <c r="O6740" s="2">
        <f>IF('PV model'!$B$2&gt;0, 180-N6740,IF('PV model'!$B$2&lt;0,0-N6740,N6740))</f>
        <v>226.56429771993874</v>
      </c>
      <c r="P6740" s="2">
        <f>ABS(O6740-'PV model'!$B$5)</f>
        <v>21.564297719938736</v>
      </c>
      <c r="Q6740" s="3">
        <f t="shared" si="1162"/>
        <v>72.345615951907732</v>
      </c>
      <c r="R6740" s="3">
        <f t="shared" si="1167"/>
        <v>98.775599999999983</v>
      </c>
      <c r="S6740" s="3">
        <f t="shared" si="1163"/>
        <v>143.25929183319741</v>
      </c>
      <c r="T6740" s="3">
        <f>(0.5*(1-COS(RADIANS(90-$X$3)))*(D6740+E6740)*'PV model'!$B$4)</f>
        <v>0</v>
      </c>
      <c r="U6740" s="3">
        <f t="shared" si="1168"/>
        <v>242.03489183319738</v>
      </c>
      <c r="V6740" s="3">
        <f>('PV model'!$B$13*(U6740/1000)*(1-'PV model'!$B$14*((20+C6740)-25))*'PV model'!$B$10)/'PV model'!$B$12</f>
        <v>23.758319247468769</v>
      </c>
    </row>
    <row r="6741" spans="1:22" x14ac:dyDescent="0.2">
      <c r="A6741" s="10">
        <f t="shared" si="1160"/>
        <v>281</v>
      </c>
      <c r="B6741" s="10">
        <f t="shared" si="1169"/>
        <v>16</v>
      </c>
      <c r="C6741" s="23">
        <v>9.6999999999999993</v>
      </c>
      <c r="D6741" s="24">
        <v>11.224499999999999</v>
      </c>
      <c r="E6741" s="24">
        <v>93.492000000000004</v>
      </c>
      <c r="F6741" s="48"/>
      <c r="G6741" s="48"/>
      <c r="H6741" s="1">
        <f t="shared" si="1170"/>
        <v>-6.9584653927991518</v>
      </c>
      <c r="I6741" s="1">
        <f t="shared" si="1164"/>
        <v>13.373366108403161</v>
      </c>
      <c r="J6741" s="4">
        <f>B6741+('PV model'!$B$3/15)+(I6741/60)</f>
        <v>15.946222768473385</v>
      </c>
      <c r="K6741" s="2">
        <f t="shared" si="1165"/>
        <v>-59.193341527100777</v>
      </c>
      <c r="L6741" s="2">
        <f>DEGREES(ASIN((((COS(RADIANS('PV model'!$B$2))*COS(RADIANS(H6741))*COS(RADIANS(K6741)))+(SIN(RADIANS('PV model'!$B$2))*SIN(RADIANS(H6741)))))))</f>
        <v>10.842005976808062</v>
      </c>
      <c r="M6741" s="3">
        <f t="shared" si="1161"/>
        <v>10.842005976808062</v>
      </c>
      <c r="N6741" s="2">
        <f t="shared" si="1166"/>
        <v>-60.235049425687968</v>
      </c>
      <c r="O6741" s="2">
        <f>IF('PV model'!$B$2&gt;0, 180-N6741,IF('PV model'!$B$2&lt;0,0-N6741,N6741))</f>
        <v>240.23504942568798</v>
      </c>
      <c r="P6741" s="2">
        <f>ABS(O6741-'PV model'!$B$5)</f>
        <v>35.235049425687976</v>
      </c>
      <c r="Q6741" s="3">
        <f t="shared" si="1162"/>
        <v>79.157994023191932</v>
      </c>
      <c r="R6741" s="3">
        <f t="shared" si="1167"/>
        <v>11.224500000000004</v>
      </c>
      <c r="S6741" s="3">
        <f t="shared" si="1163"/>
        <v>97.503841897911371</v>
      </c>
      <c r="T6741" s="3">
        <f>(0.5*(1-COS(RADIANS(90-$X$3)))*(D6741+E6741)*'PV model'!$B$4)</f>
        <v>0</v>
      </c>
      <c r="U6741" s="3">
        <f t="shared" si="1168"/>
        <v>108.72834189791138</v>
      </c>
      <c r="V6741" s="3">
        <f>('PV model'!$B$13*(U6741/1000)*(1-'PV model'!$B$14*((20+C6741)-25))*'PV model'!$B$10)/'PV model'!$B$12</f>
        <v>10.664157537060253</v>
      </c>
    </row>
    <row r="6742" spans="1:22" x14ac:dyDescent="0.2">
      <c r="A6742" s="10">
        <f t="shared" si="1160"/>
        <v>281</v>
      </c>
      <c r="B6742" s="10">
        <f t="shared" si="1169"/>
        <v>17</v>
      </c>
      <c r="C6742" s="23">
        <v>9.4</v>
      </c>
      <c r="D6742" s="24">
        <v>0</v>
      </c>
      <c r="E6742" s="24">
        <v>29.988</v>
      </c>
      <c r="F6742" s="48"/>
      <c r="G6742" s="48"/>
      <c r="H6742" s="1">
        <f t="shared" si="1170"/>
        <v>-6.9584653927991518</v>
      </c>
      <c r="I6742" s="1">
        <f t="shared" si="1164"/>
        <v>13.373366108403161</v>
      </c>
      <c r="J6742" s="4">
        <f>B6742+('PV model'!$B$3/15)+(I6742/60)</f>
        <v>16.946222768473387</v>
      </c>
      <c r="K6742" s="2">
        <f t="shared" si="1165"/>
        <v>-74.193341527100799</v>
      </c>
      <c r="L6742" s="2">
        <f>DEGREES(ASIN((((COS(RADIANS('PV model'!$B$2))*COS(RADIANS(H6742))*COS(RADIANS(K6742)))+(SIN(RADIANS('PV model'!$B$2))*SIN(RADIANS(H6742)))))))</f>
        <v>3.0556238050121287</v>
      </c>
      <c r="M6742" s="3">
        <f t="shared" si="1161"/>
        <v>3.0556238050121287</v>
      </c>
      <c r="N6742" s="2">
        <f t="shared" si="1166"/>
        <v>-73.030242829305834</v>
      </c>
      <c r="O6742" s="2">
        <f>IF('PV model'!$B$2&gt;0, 180-N6742,IF('PV model'!$B$2&lt;0,0-N6742,N6742))</f>
        <v>253.03024282930585</v>
      </c>
      <c r="P6742" s="2">
        <f>ABS(O6742-'PV model'!$B$5)</f>
        <v>48.030242829305848</v>
      </c>
      <c r="Q6742" s="3">
        <f t="shared" si="1162"/>
        <v>86.944376194987868</v>
      </c>
      <c r="R6742" s="3">
        <f t="shared" si="1167"/>
        <v>0</v>
      </c>
      <c r="S6742" s="3">
        <f t="shared" si="1163"/>
        <v>29.988</v>
      </c>
      <c r="T6742" s="3">
        <f>(0.5*(1-COS(RADIANS(90-$X$3)))*(D6742+E6742)*'PV model'!$B$4)</f>
        <v>0</v>
      </c>
      <c r="U6742" s="3">
        <f t="shared" si="1168"/>
        <v>29.988</v>
      </c>
      <c r="V6742" s="3">
        <f>('PV model'!$B$13*(U6742/1000)*(1-'PV model'!$B$14*((20+C6742)-25))*'PV model'!$B$10)/'PV model'!$B$12</f>
        <v>2.9448427115519999</v>
      </c>
    </row>
    <row r="6743" spans="1:22" x14ac:dyDescent="0.2">
      <c r="A6743" s="10">
        <f t="shared" si="1160"/>
        <v>281</v>
      </c>
      <c r="B6743" s="10">
        <f t="shared" si="1169"/>
        <v>18</v>
      </c>
      <c r="C6743" s="23">
        <v>9.1999999999999993</v>
      </c>
      <c r="D6743" s="24">
        <v>0</v>
      </c>
      <c r="E6743" s="24">
        <v>2.6460000000000004</v>
      </c>
      <c r="F6743" s="48"/>
      <c r="G6743" s="48"/>
      <c r="H6743" s="1">
        <f t="shared" si="1170"/>
        <v>-6.9584653927991518</v>
      </c>
      <c r="I6743" s="1">
        <f t="shared" si="1164"/>
        <v>13.373366108403161</v>
      </c>
      <c r="J6743" s="4">
        <f>B6743+('PV model'!$B$3/15)+(I6743/60)</f>
        <v>17.946222768473387</v>
      </c>
      <c r="K6743" s="2">
        <f t="shared" si="1165"/>
        <v>-89.193341527100799</v>
      </c>
      <c r="L6743" s="2">
        <f>DEGREES(ASIN((((COS(RADIANS('PV model'!$B$2))*COS(RADIANS(H6743))*COS(RADIANS(K6743)))+(SIN(RADIANS('PV model'!$B$2))*SIN(RADIANS(H6743)))))))</f>
        <v>-5.2744972646118367</v>
      </c>
      <c r="M6743" s="3">
        <f t="shared" si="1161"/>
        <v>0</v>
      </c>
      <c r="N6743" s="2">
        <f t="shared" si="1166"/>
        <v>-85.383977276470674</v>
      </c>
      <c r="O6743" s="2">
        <f>IF('PV model'!$B$2&gt;0, 180-N6743,IF('PV model'!$B$2&lt;0,0-N6743,N6743))</f>
        <v>265.38397727647066</v>
      </c>
      <c r="P6743" s="2">
        <f>ABS(O6743-'PV model'!$B$5)</f>
        <v>60.383977276470659</v>
      </c>
      <c r="Q6743" s="3">
        <f t="shared" si="1162"/>
        <v>95.274497264611838</v>
      </c>
      <c r="R6743" s="3">
        <f t="shared" si="1167"/>
        <v>0</v>
      </c>
      <c r="S6743" s="3">
        <f t="shared" si="1163"/>
        <v>2.6460000000000004</v>
      </c>
      <c r="T6743" s="3">
        <f>(0.5*(1-COS(RADIANS(90-$X$3)))*(D6743+E6743)*'PV model'!$B$4)</f>
        <v>0</v>
      </c>
      <c r="U6743" s="3">
        <f t="shared" si="1168"/>
        <v>2.6460000000000004</v>
      </c>
      <c r="V6743" s="3">
        <f>('PV model'!$B$13*(U6743/1000)*(1-'PV model'!$B$14*((20+C6743)-25))*'PV model'!$B$10)/'PV model'!$B$12</f>
        <v>0.26005065811200001</v>
      </c>
    </row>
    <row r="6744" spans="1:22" x14ac:dyDescent="0.2">
      <c r="A6744" s="10">
        <f t="shared" si="1160"/>
        <v>281</v>
      </c>
      <c r="B6744" s="10">
        <f t="shared" si="1169"/>
        <v>19</v>
      </c>
      <c r="C6744" s="23">
        <v>9.3000000000000007</v>
      </c>
      <c r="D6744" s="24">
        <v>0</v>
      </c>
      <c r="E6744" s="24">
        <v>0</v>
      </c>
      <c r="F6744" s="48"/>
      <c r="G6744" s="48"/>
      <c r="H6744" s="1">
        <f t="shared" si="1170"/>
        <v>-6.9584653927991518</v>
      </c>
      <c r="I6744" s="1">
        <f t="shared" si="1164"/>
        <v>13.373366108403161</v>
      </c>
      <c r="J6744" s="4">
        <f>B6744+('PV model'!$B$3/15)+(I6744/60)</f>
        <v>18.946222768473387</v>
      </c>
      <c r="K6744" s="2">
        <f t="shared" si="1165"/>
        <v>-104.1933415271008</v>
      </c>
      <c r="L6744" s="2">
        <f>DEGREES(ASIN((((COS(RADIANS('PV model'!$B$2))*COS(RADIANS(H6744))*COS(RADIANS(K6744)))+(SIN(RADIANS('PV model'!$B$2))*SIN(RADIANS(H6744)))))))</f>
        <v>-13.75080776933266</v>
      </c>
      <c r="M6744" s="3">
        <f t="shared" si="1161"/>
        <v>0</v>
      </c>
      <c r="N6744" s="2">
        <f t="shared" si="1166"/>
        <v>-82.191832003833781</v>
      </c>
      <c r="O6744" s="2">
        <f>IF('PV model'!$B$2&gt;0, 180-N6744,IF('PV model'!$B$2&lt;0,0-N6744,N6744))</f>
        <v>262.19183200383378</v>
      </c>
      <c r="P6744" s="2">
        <f>ABS(O6744-'PV model'!$B$5)</f>
        <v>57.191832003833781</v>
      </c>
      <c r="Q6744" s="3">
        <f t="shared" si="1162"/>
        <v>103.75080776933267</v>
      </c>
      <c r="R6744" s="3">
        <f t="shared" si="1167"/>
        <v>0</v>
      </c>
      <c r="S6744" s="3">
        <f t="shared" si="1163"/>
        <v>0</v>
      </c>
      <c r="T6744" s="3">
        <f>(0.5*(1-COS(RADIANS(90-$X$3)))*(D6744+E6744)*'PV model'!$B$4)</f>
        <v>0</v>
      </c>
      <c r="U6744" s="3">
        <f t="shared" si="1168"/>
        <v>0</v>
      </c>
      <c r="V6744" s="3">
        <f>('PV model'!$B$13*(U6744/1000)*(1-'PV model'!$B$14*((20+C6744)-25))*'PV model'!$B$10)/'PV model'!$B$12</f>
        <v>0</v>
      </c>
    </row>
    <row r="6745" spans="1:22" x14ac:dyDescent="0.2">
      <c r="A6745" s="10">
        <f t="shared" si="1160"/>
        <v>281</v>
      </c>
      <c r="B6745" s="10">
        <f t="shared" si="1169"/>
        <v>20</v>
      </c>
      <c r="C6745" s="23">
        <v>9.4</v>
      </c>
      <c r="D6745" s="24">
        <v>0</v>
      </c>
      <c r="E6745" s="24">
        <v>0</v>
      </c>
      <c r="F6745" s="48"/>
      <c r="G6745" s="48"/>
      <c r="H6745" s="1">
        <f t="shared" si="1170"/>
        <v>-6.9584653927991518</v>
      </c>
      <c r="I6745" s="1">
        <f t="shared" si="1164"/>
        <v>13.373366108403161</v>
      </c>
      <c r="J6745" s="4">
        <f>B6745+('PV model'!$B$3/15)+(I6745/60)</f>
        <v>19.946222768473387</v>
      </c>
      <c r="K6745" s="2">
        <f t="shared" si="1165"/>
        <v>-119.1933415271008</v>
      </c>
      <c r="L6745" s="2">
        <f>DEGREES(ASIN((((COS(RADIANS('PV model'!$B$2))*COS(RADIANS(H6745))*COS(RADIANS(K6745)))+(SIN(RADIANS('PV model'!$B$2))*SIN(RADIANS(H6745)))))))</f>
        <v>-21.967282291815877</v>
      </c>
      <c r="M6745" s="3">
        <f t="shared" si="1161"/>
        <v>0</v>
      </c>
      <c r="N6745" s="2">
        <f t="shared" si="1166"/>
        <v>-69.129393266435713</v>
      </c>
      <c r="O6745" s="2">
        <f>IF('PV model'!$B$2&gt;0, 180-N6745,IF('PV model'!$B$2&lt;0,0-N6745,N6745))</f>
        <v>249.12939326643573</v>
      </c>
      <c r="P6745" s="2">
        <f>ABS(O6745-'PV model'!$B$5)</f>
        <v>44.129393266435727</v>
      </c>
      <c r="Q6745" s="3">
        <f t="shared" si="1162"/>
        <v>111.96728229181588</v>
      </c>
      <c r="R6745" s="3">
        <f t="shared" si="1167"/>
        <v>0</v>
      </c>
      <c r="S6745" s="3">
        <f t="shared" si="1163"/>
        <v>0</v>
      </c>
      <c r="T6745" s="3">
        <f>(0.5*(1-COS(RADIANS(90-$X$3)))*(D6745+E6745)*'PV model'!$B$4)</f>
        <v>0</v>
      </c>
      <c r="U6745" s="3">
        <f t="shared" si="1168"/>
        <v>0</v>
      </c>
      <c r="V6745" s="3">
        <f>('PV model'!$B$13*(U6745/1000)*(1-'PV model'!$B$14*((20+C6745)-25))*'PV model'!$B$10)/'PV model'!$B$12</f>
        <v>0</v>
      </c>
    </row>
    <row r="6746" spans="1:22" x14ac:dyDescent="0.2">
      <c r="A6746" s="10">
        <f t="shared" si="1160"/>
        <v>281</v>
      </c>
      <c r="B6746" s="10">
        <f t="shared" si="1169"/>
        <v>21</v>
      </c>
      <c r="C6746" s="23">
        <v>9.5</v>
      </c>
      <c r="D6746" s="24">
        <v>0</v>
      </c>
      <c r="E6746" s="24">
        <v>0</v>
      </c>
      <c r="F6746" s="48"/>
      <c r="G6746" s="48"/>
      <c r="H6746" s="1">
        <f t="shared" si="1170"/>
        <v>-6.9584653927991518</v>
      </c>
      <c r="I6746" s="1">
        <f t="shared" si="1164"/>
        <v>13.373366108403161</v>
      </c>
      <c r="J6746" s="4">
        <f>B6746+('PV model'!$B$3/15)+(I6746/60)</f>
        <v>20.946222768473387</v>
      </c>
      <c r="K6746" s="2">
        <f t="shared" si="1165"/>
        <v>-134.19334152710081</v>
      </c>
      <c r="L6746" s="2">
        <f>DEGREES(ASIN((((COS(RADIANS('PV model'!$B$2))*COS(RADIANS(H6746))*COS(RADIANS(K6746)))+(SIN(RADIANS('PV model'!$B$2))*SIN(RADIANS(H6746)))))))</f>
        <v>-29.456719037628638</v>
      </c>
      <c r="M6746" s="3">
        <f t="shared" si="1161"/>
        <v>0</v>
      </c>
      <c r="N6746" s="2">
        <f t="shared" si="1166"/>
        <v>-54.822832735066733</v>
      </c>
      <c r="O6746" s="2">
        <f>IF('PV model'!$B$2&gt;0, 180-N6746,IF('PV model'!$B$2&lt;0,0-N6746,N6746))</f>
        <v>234.82283273506673</v>
      </c>
      <c r="P6746" s="2">
        <f>ABS(O6746-'PV model'!$B$5)</f>
        <v>29.822832735066726</v>
      </c>
      <c r="Q6746" s="3">
        <f t="shared" si="1162"/>
        <v>119.45671903762863</v>
      </c>
      <c r="R6746" s="3">
        <f t="shared" si="1167"/>
        <v>0</v>
      </c>
      <c r="S6746" s="3">
        <f t="shared" si="1163"/>
        <v>0</v>
      </c>
      <c r="T6746" s="3">
        <f>(0.5*(1-COS(RADIANS(90-$X$3)))*(D6746+E6746)*'PV model'!$B$4)</f>
        <v>0</v>
      </c>
      <c r="U6746" s="3">
        <f t="shared" si="1168"/>
        <v>0</v>
      </c>
      <c r="V6746" s="3">
        <f>('PV model'!$B$13*(U6746/1000)*(1-'PV model'!$B$14*((20+C6746)-25))*'PV model'!$B$10)/'PV model'!$B$12</f>
        <v>0</v>
      </c>
    </row>
    <row r="6747" spans="1:22" x14ac:dyDescent="0.2">
      <c r="A6747" s="10">
        <f t="shared" si="1160"/>
        <v>281</v>
      </c>
      <c r="B6747" s="10">
        <f t="shared" si="1169"/>
        <v>22</v>
      </c>
      <c r="C6747" s="23">
        <v>9.8000000000000007</v>
      </c>
      <c r="D6747" s="24">
        <v>0</v>
      </c>
      <c r="E6747" s="24">
        <v>0</v>
      </c>
      <c r="F6747" s="48"/>
      <c r="G6747" s="48"/>
      <c r="H6747" s="1">
        <f t="shared" si="1170"/>
        <v>-6.9584653927991518</v>
      </c>
      <c r="I6747" s="1">
        <f t="shared" si="1164"/>
        <v>13.373366108403161</v>
      </c>
      <c r="J6747" s="4">
        <f>B6747+('PV model'!$B$3/15)+(I6747/60)</f>
        <v>21.946222768473387</v>
      </c>
      <c r="K6747" s="2">
        <f t="shared" si="1165"/>
        <v>-149.19334152710081</v>
      </c>
      <c r="L6747" s="2">
        <f>DEGREES(ASIN((((COS(RADIANS('PV model'!$B$2))*COS(RADIANS(H6747))*COS(RADIANS(K6747)))+(SIN(RADIANS('PV model'!$B$2))*SIN(RADIANS(H6747)))))))</f>
        <v>-35.643908161235778</v>
      </c>
      <c r="M6747" s="3">
        <f t="shared" si="1161"/>
        <v>0</v>
      </c>
      <c r="N6747" s="2">
        <f t="shared" si="1166"/>
        <v>-38.723867833498687</v>
      </c>
      <c r="O6747" s="2">
        <f>IF('PV model'!$B$2&gt;0, 180-N6747,IF('PV model'!$B$2&lt;0,0-N6747,N6747))</f>
        <v>218.72386783349867</v>
      </c>
      <c r="P6747" s="2">
        <f>ABS(O6747-'PV model'!$B$5)</f>
        <v>13.723867833498673</v>
      </c>
      <c r="Q6747" s="3">
        <f t="shared" si="1162"/>
        <v>125.64390816123579</v>
      </c>
      <c r="R6747" s="3">
        <f t="shared" si="1167"/>
        <v>0</v>
      </c>
      <c r="S6747" s="3">
        <f t="shared" si="1163"/>
        <v>0</v>
      </c>
      <c r="T6747" s="3">
        <f>(0.5*(1-COS(RADIANS(90-$X$3)))*(D6747+E6747)*'PV model'!$B$4)</f>
        <v>0</v>
      </c>
      <c r="U6747" s="3">
        <f t="shared" si="1168"/>
        <v>0</v>
      </c>
      <c r="V6747" s="3">
        <f>('PV model'!$B$13*(U6747/1000)*(1-'PV model'!$B$14*((20+C6747)-25))*'PV model'!$B$10)/'PV model'!$B$12</f>
        <v>0</v>
      </c>
    </row>
    <row r="6748" spans="1:22" x14ac:dyDescent="0.2">
      <c r="A6748" s="10">
        <f t="shared" si="1160"/>
        <v>281</v>
      </c>
      <c r="B6748" s="10">
        <f t="shared" si="1169"/>
        <v>23</v>
      </c>
      <c r="C6748" s="23">
        <v>9.8000000000000007</v>
      </c>
      <c r="D6748" s="24">
        <v>0</v>
      </c>
      <c r="E6748" s="24">
        <v>0</v>
      </c>
      <c r="F6748" s="48"/>
      <c r="G6748" s="48"/>
      <c r="H6748" s="1">
        <f t="shared" si="1170"/>
        <v>-6.9584653927991518</v>
      </c>
      <c r="I6748" s="1">
        <f t="shared" si="1164"/>
        <v>13.373366108403161</v>
      </c>
      <c r="J6748" s="4">
        <f>B6748+('PV model'!$B$3/15)+(I6748/60)</f>
        <v>22.946222768473387</v>
      </c>
      <c r="K6748" s="2">
        <f t="shared" si="1165"/>
        <v>-164.19334152710081</v>
      </c>
      <c r="L6748" s="2">
        <f>DEGREES(ASIN((((COS(RADIANS('PV model'!$B$2))*COS(RADIANS(H6748))*COS(RADIANS(K6748)))+(SIN(RADIANS('PV model'!$B$2))*SIN(RADIANS(H6748)))))))</f>
        <v>-39.852754213729227</v>
      </c>
      <c r="M6748" s="3">
        <f t="shared" si="1161"/>
        <v>0</v>
      </c>
      <c r="N6748" s="2">
        <f t="shared" si="1166"/>
        <v>-20.622249127695888</v>
      </c>
      <c r="O6748" s="2">
        <f>IF('PV model'!$B$2&gt;0, 180-N6748,IF('PV model'!$B$2&lt;0,0-N6748,N6748))</f>
        <v>200.62224912769588</v>
      </c>
      <c r="P6748" s="2">
        <f>ABS(O6748-'PV model'!$B$5)</f>
        <v>4.3777508723041194</v>
      </c>
      <c r="Q6748" s="3">
        <f t="shared" si="1162"/>
        <v>129.85275421372921</v>
      </c>
      <c r="R6748" s="3">
        <f t="shared" si="1167"/>
        <v>0</v>
      </c>
      <c r="S6748" s="3">
        <f t="shared" si="1163"/>
        <v>0</v>
      </c>
      <c r="T6748" s="3">
        <f>(0.5*(1-COS(RADIANS(90-$X$3)))*(D6748+E6748)*'PV model'!$B$4)</f>
        <v>0</v>
      </c>
      <c r="U6748" s="3">
        <f t="shared" si="1168"/>
        <v>0</v>
      </c>
      <c r="V6748" s="3">
        <f>('PV model'!$B$13*(U6748/1000)*(1-'PV model'!$B$14*((20+C6748)-25))*'PV model'!$B$10)/'PV model'!$B$12</f>
        <v>0</v>
      </c>
    </row>
    <row r="6749" spans="1:22" x14ac:dyDescent="0.2">
      <c r="A6749" s="10">
        <f t="shared" si="1160"/>
        <v>281</v>
      </c>
      <c r="B6749" s="10">
        <f t="shared" si="1169"/>
        <v>24</v>
      </c>
      <c r="C6749" s="23">
        <v>9.4</v>
      </c>
      <c r="D6749" s="24">
        <v>0</v>
      </c>
      <c r="E6749" s="24">
        <v>0</v>
      </c>
      <c r="F6749" s="48"/>
      <c r="G6749" s="48"/>
      <c r="H6749" s="1">
        <f t="shared" si="1170"/>
        <v>-6.9584653927991518</v>
      </c>
      <c r="I6749" s="1">
        <f t="shared" si="1164"/>
        <v>13.373366108403161</v>
      </c>
      <c r="J6749" s="4">
        <f>B6749+('PV model'!$B$3/15)+(I6749/60)</f>
        <v>23.946222768473387</v>
      </c>
      <c r="K6749" s="2">
        <f t="shared" si="1165"/>
        <v>-179.19334152710081</v>
      </c>
      <c r="L6749" s="2">
        <f>DEGREES(ASIN((((COS(RADIANS('PV model'!$B$2))*COS(RADIANS(H6749))*COS(RADIANS(K6749)))+(SIN(RADIANS('PV model'!$B$2))*SIN(RADIANS(H6749)))))))</f>
        <v>-41.454205603299691</v>
      </c>
      <c r="M6749" s="3">
        <f t="shared" si="1161"/>
        <v>0</v>
      </c>
      <c r="N6749" s="2">
        <f t="shared" si="1166"/>
        <v>-1.0683825184792706</v>
      </c>
      <c r="O6749" s="2">
        <f>IF('PV model'!$B$2&gt;0, 180-N6749,IF('PV model'!$B$2&lt;0,0-N6749,N6749))</f>
        <v>181.06838251847927</v>
      </c>
      <c r="P6749" s="2">
        <f>ABS(O6749-'PV model'!$B$5)</f>
        <v>23.931617481520732</v>
      </c>
      <c r="Q6749" s="3">
        <f t="shared" si="1162"/>
        <v>131.4542056032997</v>
      </c>
      <c r="R6749" s="3">
        <f t="shared" si="1167"/>
        <v>0</v>
      </c>
      <c r="S6749" s="3">
        <f t="shared" si="1163"/>
        <v>0</v>
      </c>
      <c r="T6749" s="3">
        <f>(0.5*(1-COS(RADIANS(90-$X$3)))*(D6749+E6749)*'PV model'!$B$4)</f>
        <v>0</v>
      </c>
      <c r="U6749" s="3">
        <f t="shared" si="1168"/>
        <v>0</v>
      </c>
      <c r="V6749" s="3">
        <f>('PV model'!$B$13*(U6749/1000)*(1-'PV model'!$B$14*((20+C6749)-25))*'PV model'!$B$10)/'PV model'!$B$12</f>
        <v>0</v>
      </c>
    </row>
    <row r="6750" spans="1:22" x14ac:dyDescent="0.2">
      <c r="A6750" s="10">
        <f t="shared" si="1160"/>
        <v>282</v>
      </c>
      <c r="B6750" s="10">
        <f t="shared" si="1169"/>
        <v>1</v>
      </c>
      <c r="C6750" s="23">
        <v>9.1999999999999993</v>
      </c>
      <c r="D6750" s="24">
        <v>0</v>
      </c>
      <c r="E6750" s="24">
        <v>0</v>
      </c>
      <c r="F6750" s="48"/>
      <c r="G6750" s="48"/>
      <c r="H6750" s="1">
        <f t="shared" si="1170"/>
        <v>-7.3431767059637112</v>
      </c>
      <c r="I6750" s="1">
        <f t="shared" si="1164"/>
        <v>13.63073479250169</v>
      </c>
      <c r="J6750" s="4">
        <f>B6750+('PV model'!$B$3/15)+(I6750/60)</f>
        <v>0.95051224654169486</v>
      </c>
      <c r="K6750" s="2">
        <f t="shared" si="1165"/>
        <v>165.74231630187458</v>
      </c>
      <c r="L6750" s="2">
        <f>DEGREES(ASIN((((COS(RADIANS('PV model'!$B$2))*COS(RADIANS(H6750))*COS(RADIANS(K6750)))+(SIN(RADIANS('PV model'!$B$2))*SIN(RADIANS(H6750)))))))</f>
        <v>-40.525818560041316</v>
      </c>
      <c r="M6750" s="3">
        <f t="shared" si="1161"/>
        <v>0</v>
      </c>
      <c r="N6750" s="2">
        <f t="shared" si="1166"/>
        <v>18.744663830296496</v>
      </c>
      <c r="O6750" s="2">
        <f>IF('PV model'!$B$2&gt;0, 180-N6750,IF('PV model'!$B$2&lt;0,0-N6750,N6750))</f>
        <v>161.2553361697035</v>
      </c>
      <c r="P6750" s="2">
        <f>ABS(O6750-'PV model'!$B$5)</f>
        <v>43.744663830296503</v>
      </c>
      <c r="Q6750" s="3">
        <f t="shared" si="1162"/>
        <v>130.5258185600413</v>
      </c>
      <c r="R6750" s="3">
        <f t="shared" si="1167"/>
        <v>0</v>
      </c>
      <c r="S6750" s="3">
        <f t="shared" si="1163"/>
        <v>0</v>
      </c>
      <c r="T6750" s="3">
        <f>(0.5*(1-COS(RADIANS(90-$X$3)))*(D6750+E6750)*'PV model'!$B$4)</f>
        <v>0</v>
      </c>
      <c r="U6750" s="3">
        <f t="shared" si="1168"/>
        <v>0</v>
      </c>
      <c r="V6750" s="3">
        <f>('PV model'!$B$13*(U6750/1000)*(1-'PV model'!$B$14*((20+C6750)-25))*'PV model'!$B$10)/'PV model'!$B$12</f>
        <v>0</v>
      </c>
    </row>
    <row r="6751" spans="1:22" x14ac:dyDescent="0.2">
      <c r="A6751" s="10">
        <f t="shared" si="1160"/>
        <v>282</v>
      </c>
      <c r="B6751" s="10">
        <f t="shared" si="1169"/>
        <v>2</v>
      </c>
      <c r="C6751" s="23">
        <v>9.4</v>
      </c>
      <c r="D6751" s="24">
        <v>0</v>
      </c>
      <c r="E6751" s="24">
        <v>0</v>
      </c>
      <c r="F6751" s="48"/>
      <c r="G6751" s="48"/>
      <c r="H6751" s="1">
        <f t="shared" si="1170"/>
        <v>-7.3431767059637112</v>
      </c>
      <c r="I6751" s="1">
        <f t="shared" si="1164"/>
        <v>13.63073479250169</v>
      </c>
      <c r="J6751" s="4">
        <f>B6751+('PV model'!$B$3/15)+(I6751/60)</f>
        <v>1.9505122465416949</v>
      </c>
      <c r="K6751" s="2">
        <f t="shared" si="1165"/>
        <v>150.74231630187458</v>
      </c>
      <c r="L6751" s="2">
        <f>DEGREES(ASIN((((COS(RADIANS('PV model'!$B$2))*COS(RADIANS(H6751))*COS(RADIANS(K6751)))+(SIN(RADIANS('PV model'!$B$2))*SIN(RADIANS(H6751)))))))</f>
        <v>-36.543327058582079</v>
      </c>
      <c r="M6751" s="3">
        <f t="shared" si="1161"/>
        <v>0</v>
      </c>
      <c r="N6751" s="2">
        <f t="shared" si="1166"/>
        <v>37.109692990317704</v>
      </c>
      <c r="O6751" s="2">
        <f>IF('PV model'!$B$2&gt;0, 180-N6751,IF('PV model'!$B$2&lt;0,0-N6751,N6751))</f>
        <v>142.89030700968229</v>
      </c>
      <c r="P6751" s="2">
        <f>ABS(O6751-'PV model'!$B$5)</f>
        <v>62.109692990317711</v>
      </c>
      <c r="Q6751" s="3">
        <f t="shared" si="1162"/>
        <v>126.54332705858207</v>
      </c>
      <c r="R6751" s="3">
        <f t="shared" si="1167"/>
        <v>0</v>
      </c>
      <c r="S6751" s="3">
        <f t="shared" si="1163"/>
        <v>0</v>
      </c>
      <c r="T6751" s="3">
        <f>(0.5*(1-COS(RADIANS(90-$X$3)))*(D6751+E6751)*'PV model'!$B$4)</f>
        <v>0</v>
      </c>
      <c r="U6751" s="3">
        <f t="shared" si="1168"/>
        <v>0</v>
      </c>
      <c r="V6751" s="3">
        <f>('PV model'!$B$13*(U6751/1000)*(1-'PV model'!$B$14*((20+C6751)-25))*'PV model'!$B$10)/'PV model'!$B$12</f>
        <v>0</v>
      </c>
    </row>
    <row r="6752" spans="1:22" x14ac:dyDescent="0.2">
      <c r="A6752" s="10">
        <f t="shared" si="1160"/>
        <v>282</v>
      </c>
      <c r="B6752" s="10">
        <f t="shared" si="1169"/>
        <v>3</v>
      </c>
      <c r="C6752" s="23">
        <v>9.9</v>
      </c>
      <c r="D6752" s="24">
        <v>0</v>
      </c>
      <c r="E6752" s="24">
        <v>0</v>
      </c>
      <c r="F6752" s="48"/>
      <c r="G6752" s="48"/>
      <c r="H6752" s="1">
        <f t="shared" si="1170"/>
        <v>-7.3431767059637112</v>
      </c>
      <c r="I6752" s="1">
        <f t="shared" si="1164"/>
        <v>13.63073479250169</v>
      </c>
      <c r="J6752" s="4">
        <f>B6752+('PV model'!$B$3/15)+(I6752/60)</f>
        <v>2.9505122465416949</v>
      </c>
      <c r="K6752" s="2">
        <f t="shared" si="1165"/>
        <v>135.74231630187458</v>
      </c>
      <c r="L6752" s="2">
        <f>DEGREES(ASIN((((COS(RADIANS('PV model'!$B$2))*COS(RADIANS(H6752))*COS(RADIANS(K6752)))+(SIN(RADIANS('PV model'!$B$2))*SIN(RADIANS(H6752)))))))</f>
        <v>-30.508822575913694</v>
      </c>
      <c r="M6752" s="3">
        <f t="shared" si="1161"/>
        <v>0</v>
      </c>
      <c r="N6752" s="2">
        <f t="shared" si="1166"/>
        <v>53.455196533807353</v>
      </c>
      <c r="O6752" s="2">
        <f>IF('PV model'!$B$2&gt;0, 180-N6752,IF('PV model'!$B$2&lt;0,0-N6752,N6752))</f>
        <v>126.54480346619265</v>
      </c>
      <c r="P6752" s="2">
        <f>ABS(O6752-'PV model'!$B$5)</f>
        <v>78.455196533807353</v>
      </c>
      <c r="Q6752" s="3">
        <f t="shared" si="1162"/>
        <v>120.50882257591368</v>
      </c>
      <c r="R6752" s="3">
        <f t="shared" si="1167"/>
        <v>0</v>
      </c>
      <c r="S6752" s="3">
        <f t="shared" si="1163"/>
        <v>0</v>
      </c>
      <c r="T6752" s="3">
        <f>(0.5*(1-COS(RADIANS(90-$X$3)))*(D6752+E6752)*'PV model'!$B$4)</f>
        <v>0</v>
      </c>
      <c r="U6752" s="3">
        <f t="shared" si="1168"/>
        <v>0</v>
      </c>
      <c r="V6752" s="3">
        <f>('PV model'!$B$13*(U6752/1000)*(1-'PV model'!$B$14*((20+C6752)-25))*'PV model'!$B$10)/'PV model'!$B$12</f>
        <v>0</v>
      </c>
    </row>
    <row r="6753" spans="1:22" x14ac:dyDescent="0.2">
      <c r="A6753" s="10">
        <f t="shared" si="1160"/>
        <v>282</v>
      </c>
      <c r="B6753" s="10">
        <f t="shared" si="1169"/>
        <v>4</v>
      </c>
      <c r="C6753" s="23">
        <v>10</v>
      </c>
      <c r="D6753" s="24">
        <v>0</v>
      </c>
      <c r="E6753" s="24">
        <v>0</v>
      </c>
      <c r="F6753" s="48"/>
      <c r="G6753" s="48"/>
      <c r="H6753" s="1">
        <f t="shared" si="1170"/>
        <v>-7.3431767059637112</v>
      </c>
      <c r="I6753" s="1">
        <f t="shared" si="1164"/>
        <v>13.63073479250169</v>
      </c>
      <c r="J6753" s="4">
        <f>B6753+('PV model'!$B$3/15)+(I6753/60)</f>
        <v>3.9505122465416949</v>
      </c>
      <c r="K6753" s="2">
        <f t="shared" si="1165"/>
        <v>120.74231630187457</v>
      </c>
      <c r="L6753" s="2">
        <f>DEGREES(ASIN((((COS(RADIANS('PV model'!$B$2))*COS(RADIANS(H6753))*COS(RADIANS(K6753)))+(SIN(RADIANS('PV model'!$B$2))*SIN(RADIANS(H6753)))))))</f>
        <v>-23.109705252207785</v>
      </c>
      <c r="M6753" s="3">
        <f t="shared" si="1161"/>
        <v>0</v>
      </c>
      <c r="N6753" s="2">
        <f t="shared" si="1166"/>
        <v>67.940858013476571</v>
      </c>
      <c r="O6753" s="2">
        <f>IF('PV model'!$B$2&gt;0, 180-N6753,IF('PV model'!$B$2&lt;0,0-N6753,N6753))</f>
        <v>112.05914198652343</v>
      </c>
      <c r="P6753" s="2">
        <f>ABS(O6753-'PV model'!$B$5)</f>
        <v>92.940858013476571</v>
      </c>
      <c r="Q6753" s="3">
        <f t="shared" si="1162"/>
        <v>113.10970525220779</v>
      </c>
      <c r="R6753" s="3">
        <f t="shared" si="1167"/>
        <v>0</v>
      </c>
      <c r="S6753" s="3">
        <f t="shared" si="1163"/>
        <v>0</v>
      </c>
      <c r="T6753" s="3">
        <f>(0.5*(1-COS(RADIANS(90-$X$3)))*(D6753+E6753)*'PV model'!$B$4)</f>
        <v>0</v>
      </c>
      <c r="U6753" s="3">
        <f t="shared" si="1168"/>
        <v>0</v>
      </c>
      <c r="V6753" s="3">
        <f>('PV model'!$B$13*(U6753/1000)*(1-'PV model'!$B$14*((20+C6753)-25))*'PV model'!$B$10)/'PV model'!$B$12</f>
        <v>0</v>
      </c>
    </row>
    <row r="6754" spans="1:22" x14ac:dyDescent="0.2">
      <c r="A6754" s="10">
        <f t="shared" si="1160"/>
        <v>282</v>
      </c>
      <c r="B6754" s="10">
        <f t="shared" si="1169"/>
        <v>5</v>
      </c>
      <c r="C6754" s="23">
        <v>10</v>
      </c>
      <c r="D6754" s="24">
        <v>0</v>
      </c>
      <c r="E6754" s="24">
        <v>0</v>
      </c>
      <c r="F6754" s="48"/>
      <c r="G6754" s="48"/>
      <c r="H6754" s="1">
        <f t="shared" si="1170"/>
        <v>-7.3431767059637112</v>
      </c>
      <c r="I6754" s="1">
        <f t="shared" si="1164"/>
        <v>13.63073479250169</v>
      </c>
      <c r="J6754" s="4">
        <f>B6754+('PV model'!$B$3/15)+(I6754/60)</f>
        <v>4.9505122465416953</v>
      </c>
      <c r="K6754" s="2">
        <f t="shared" si="1165"/>
        <v>105.74231630187457</v>
      </c>
      <c r="L6754" s="2">
        <f>DEGREES(ASIN((((COS(RADIANS('PV model'!$B$2))*COS(RADIANS(H6754))*COS(RADIANS(K6754)))+(SIN(RADIANS('PV model'!$B$2))*SIN(RADIANS(H6754)))))))</f>
        <v>-14.936320932970634</v>
      </c>
      <c r="M6754" s="3">
        <f t="shared" si="1161"/>
        <v>0</v>
      </c>
      <c r="N6754" s="2">
        <f t="shared" si="1166"/>
        <v>81.106946145177901</v>
      </c>
      <c r="O6754" s="2">
        <f>IF('PV model'!$B$2&gt;0, 180-N6754,IF('PV model'!$B$2&lt;0,0-N6754,N6754))</f>
        <v>98.893053854822099</v>
      </c>
      <c r="P6754" s="2">
        <f>ABS(O6754-'PV model'!$B$5)</f>
        <v>106.1069461451779</v>
      </c>
      <c r="Q6754" s="3">
        <f t="shared" si="1162"/>
        <v>104.93632093297063</v>
      </c>
      <c r="R6754" s="3">
        <f t="shared" si="1167"/>
        <v>0</v>
      </c>
      <c r="S6754" s="3">
        <f t="shared" si="1163"/>
        <v>0</v>
      </c>
      <c r="T6754" s="3">
        <f>(0.5*(1-COS(RADIANS(90-$X$3)))*(D6754+E6754)*'PV model'!$B$4)</f>
        <v>0</v>
      </c>
      <c r="U6754" s="3">
        <f t="shared" si="1168"/>
        <v>0</v>
      </c>
      <c r="V6754" s="3">
        <f>('PV model'!$B$13*(U6754/1000)*(1-'PV model'!$B$14*((20+C6754)-25))*'PV model'!$B$10)/'PV model'!$B$12</f>
        <v>0</v>
      </c>
    </row>
    <row r="6755" spans="1:22" x14ac:dyDescent="0.2">
      <c r="A6755" s="10">
        <f t="shared" si="1160"/>
        <v>282</v>
      </c>
      <c r="B6755" s="10">
        <f t="shared" si="1169"/>
        <v>6</v>
      </c>
      <c r="C6755" s="23">
        <v>9.5</v>
      </c>
      <c r="D6755" s="24">
        <v>0</v>
      </c>
      <c r="E6755" s="24">
        <v>0</v>
      </c>
      <c r="F6755" s="48"/>
      <c r="G6755" s="48"/>
      <c r="H6755" s="1">
        <f t="shared" si="1170"/>
        <v>-7.3431767059637112</v>
      </c>
      <c r="I6755" s="1">
        <f t="shared" si="1164"/>
        <v>13.63073479250169</v>
      </c>
      <c r="J6755" s="4">
        <f>B6755+('PV model'!$B$3/15)+(I6755/60)</f>
        <v>5.9505122465416953</v>
      </c>
      <c r="K6755" s="2">
        <f t="shared" si="1165"/>
        <v>90.742316301874567</v>
      </c>
      <c r="L6755" s="2">
        <f>DEGREES(ASIN((((COS(RADIANS('PV model'!$B$2))*COS(RADIANS(H6755))*COS(RADIANS(K6755)))+(SIN(RADIANS('PV model'!$B$2))*SIN(RADIANS(H6755)))))))</f>
        <v>-6.4658584746684769</v>
      </c>
      <c r="M6755" s="3">
        <f t="shared" si="1161"/>
        <v>0</v>
      </c>
      <c r="N6755" s="2">
        <f t="shared" si="1166"/>
        <v>86.433913093851331</v>
      </c>
      <c r="O6755" s="2">
        <f>IF('PV model'!$B$2&gt;0, 180-N6755,IF('PV model'!$B$2&lt;0,0-N6755,N6755))</f>
        <v>93.566086906148669</v>
      </c>
      <c r="P6755" s="2">
        <f>ABS(O6755-'PV model'!$B$5)</f>
        <v>111.43391309385133</v>
      </c>
      <c r="Q6755" s="3">
        <f t="shared" si="1162"/>
        <v>96.46585847466848</v>
      </c>
      <c r="R6755" s="3">
        <f t="shared" si="1167"/>
        <v>0</v>
      </c>
      <c r="S6755" s="3">
        <f t="shared" si="1163"/>
        <v>0</v>
      </c>
      <c r="T6755" s="3">
        <f>(0.5*(1-COS(RADIANS(90-$X$3)))*(D6755+E6755)*'PV model'!$B$4)</f>
        <v>0</v>
      </c>
      <c r="U6755" s="3">
        <f t="shared" si="1168"/>
        <v>0</v>
      </c>
      <c r="V6755" s="3">
        <f>('PV model'!$B$13*(U6755/1000)*(1-'PV model'!$B$14*((20+C6755)-25))*'PV model'!$B$10)/'PV model'!$B$12</f>
        <v>0</v>
      </c>
    </row>
    <row r="6756" spans="1:22" x14ac:dyDescent="0.2">
      <c r="A6756" s="10">
        <f t="shared" si="1160"/>
        <v>282</v>
      </c>
      <c r="B6756" s="10">
        <f t="shared" si="1169"/>
        <v>7</v>
      </c>
      <c r="C6756" s="23">
        <v>9.4</v>
      </c>
      <c r="D6756" s="24">
        <v>0</v>
      </c>
      <c r="E6756" s="24">
        <v>0.88200000000000001</v>
      </c>
      <c r="F6756" s="48"/>
      <c r="G6756" s="48"/>
      <c r="H6756" s="1">
        <f t="shared" si="1170"/>
        <v>-7.3431767059637112</v>
      </c>
      <c r="I6756" s="1">
        <f t="shared" si="1164"/>
        <v>13.63073479250169</v>
      </c>
      <c r="J6756" s="4">
        <f>B6756+('PV model'!$B$3/15)+(I6756/60)</f>
        <v>6.9505122465416953</v>
      </c>
      <c r="K6756" s="2">
        <f t="shared" si="1165"/>
        <v>75.742316301874567</v>
      </c>
      <c r="L6756" s="2">
        <f>DEGREES(ASIN((((COS(RADIANS('PV model'!$B$2))*COS(RADIANS(H6756))*COS(RADIANS(K6756)))+(SIN(RADIANS('PV model'!$B$2))*SIN(RADIANS(H6756)))))))</f>
        <v>1.8921954927982492</v>
      </c>
      <c r="M6756" s="3">
        <f t="shared" si="1161"/>
        <v>1.8921954927982492</v>
      </c>
      <c r="N6756" s="2">
        <f t="shared" si="1166"/>
        <v>74.106703962879351</v>
      </c>
      <c r="O6756" s="2">
        <f>IF('PV model'!$B$2&gt;0, 180-N6756,IF('PV model'!$B$2&lt;0,0-N6756,N6756))</f>
        <v>105.89329603712065</v>
      </c>
      <c r="P6756" s="2">
        <f>ABS(O6756-'PV model'!$B$5)</f>
        <v>99.106703962879351</v>
      </c>
      <c r="Q6756" s="3">
        <f t="shared" si="1162"/>
        <v>88.107804507201749</v>
      </c>
      <c r="R6756" s="3">
        <f t="shared" si="1167"/>
        <v>0</v>
      </c>
      <c r="S6756" s="3">
        <f t="shared" si="1163"/>
        <v>0.88200000000000001</v>
      </c>
      <c r="T6756" s="3">
        <f>(0.5*(1-COS(RADIANS(90-$X$3)))*(D6756+E6756)*'PV model'!$B$4)</f>
        <v>0</v>
      </c>
      <c r="U6756" s="3">
        <f t="shared" si="1168"/>
        <v>0.88200000000000001</v>
      </c>
      <c r="V6756" s="3">
        <f>('PV model'!$B$13*(U6756/1000)*(1-'PV model'!$B$14*((20+C6756)-25))*'PV model'!$B$10)/'PV model'!$B$12</f>
        <v>8.6613020927999995E-2</v>
      </c>
    </row>
    <row r="6757" spans="1:22" x14ac:dyDescent="0.2">
      <c r="A6757" s="10">
        <f t="shared" si="1160"/>
        <v>282</v>
      </c>
      <c r="B6757" s="10">
        <f t="shared" si="1169"/>
        <v>8</v>
      </c>
      <c r="C6757" s="23">
        <v>8.9</v>
      </c>
      <c r="D6757" s="24">
        <v>0</v>
      </c>
      <c r="E6757" s="24">
        <v>27.342000000000002</v>
      </c>
      <c r="F6757" s="48"/>
      <c r="G6757" s="48"/>
      <c r="H6757" s="1">
        <f t="shared" si="1170"/>
        <v>-7.3431767059637112</v>
      </c>
      <c r="I6757" s="1">
        <f t="shared" si="1164"/>
        <v>13.63073479250169</v>
      </c>
      <c r="J6757" s="4">
        <f>B6757+('PV model'!$B$3/15)+(I6757/60)</f>
        <v>7.9505122465416953</v>
      </c>
      <c r="K6757" s="2">
        <f t="shared" si="1165"/>
        <v>60.742316301874567</v>
      </c>
      <c r="L6757" s="2">
        <f>DEGREES(ASIN((((COS(RADIANS('PV model'!$B$2))*COS(RADIANS(H6757))*COS(RADIANS(K6757)))+(SIN(RADIANS('PV model'!$B$2))*SIN(RADIANS(H6757)))))))</f>
        <v>9.7425143089554975</v>
      </c>
      <c r="M6757" s="3">
        <f t="shared" si="1161"/>
        <v>9.7425143089554975</v>
      </c>
      <c r="N6757" s="2">
        <f t="shared" si="1166"/>
        <v>61.394449782554609</v>
      </c>
      <c r="O6757" s="2">
        <f>IF('PV model'!$B$2&gt;0, 180-N6757,IF('PV model'!$B$2&lt;0,0-N6757,N6757))</f>
        <v>118.6055502174454</v>
      </c>
      <c r="P6757" s="2">
        <f>ABS(O6757-'PV model'!$B$5)</f>
        <v>86.394449782554602</v>
      </c>
      <c r="Q6757" s="3">
        <f t="shared" si="1162"/>
        <v>80.257485691044494</v>
      </c>
      <c r="R6757" s="3">
        <f t="shared" si="1167"/>
        <v>0</v>
      </c>
      <c r="S6757" s="3">
        <f t="shared" si="1163"/>
        <v>27.342000000000002</v>
      </c>
      <c r="T6757" s="3">
        <f>(0.5*(1-COS(RADIANS(90-$X$3)))*(D6757+E6757)*'PV model'!$B$4)</f>
        <v>0</v>
      </c>
      <c r="U6757" s="3">
        <f t="shared" si="1168"/>
        <v>27.342000000000002</v>
      </c>
      <c r="V6757" s="3">
        <f>('PV model'!$B$13*(U6757/1000)*(1-'PV model'!$B$14*((20+C6757)-25))*'PV model'!$B$10)/'PV model'!$B$12</f>
        <v>2.6904698614080003</v>
      </c>
    </row>
    <row r="6758" spans="1:22" x14ac:dyDescent="0.2">
      <c r="A6758" s="10">
        <f t="shared" si="1160"/>
        <v>282</v>
      </c>
      <c r="B6758" s="10">
        <f t="shared" si="1169"/>
        <v>9</v>
      </c>
      <c r="C6758" s="23">
        <v>9.4</v>
      </c>
      <c r="D6758" s="24">
        <v>7.8571499999999999</v>
      </c>
      <c r="E6758" s="24">
        <v>74.087999999999994</v>
      </c>
      <c r="F6758" s="48"/>
      <c r="G6758" s="48"/>
      <c r="H6758" s="1">
        <f t="shared" si="1170"/>
        <v>-7.3431767059637112</v>
      </c>
      <c r="I6758" s="1">
        <f t="shared" si="1164"/>
        <v>13.63073479250169</v>
      </c>
      <c r="J6758" s="4">
        <f>B6758+('PV model'!$B$3/15)+(I6758/60)</f>
        <v>8.9505122465416935</v>
      </c>
      <c r="K6758" s="2">
        <f t="shared" si="1165"/>
        <v>45.742316301874595</v>
      </c>
      <c r="L6758" s="2">
        <f>DEGREES(ASIN((((COS(RADIANS('PV model'!$B$2))*COS(RADIANS(H6758))*COS(RADIANS(K6758)))+(SIN(RADIANS('PV model'!$B$2))*SIN(RADIANS(H6758)))))))</f>
        <v>16.661212649231036</v>
      </c>
      <c r="M6758" s="3">
        <f t="shared" si="1161"/>
        <v>16.661212649231036</v>
      </c>
      <c r="N6758" s="2">
        <f t="shared" si="1166"/>
        <v>47.856216434401993</v>
      </c>
      <c r="O6758" s="2">
        <f>IF('PV model'!$B$2&gt;0, 180-N6758,IF('PV model'!$B$2&lt;0,0-N6758,N6758))</f>
        <v>132.143783565598</v>
      </c>
      <c r="P6758" s="2">
        <f>ABS(O6758-'PV model'!$B$5)</f>
        <v>72.856216434402</v>
      </c>
      <c r="Q6758" s="3">
        <f t="shared" si="1162"/>
        <v>73.338787350768968</v>
      </c>
      <c r="R6758" s="3">
        <f t="shared" si="1167"/>
        <v>7.8571499999999999</v>
      </c>
      <c r="S6758" s="3">
        <f t="shared" si="1163"/>
        <v>77.48838719322427</v>
      </c>
      <c r="T6758" s="3">
        <f>(0.5*(1-COS(RADIANS(90-$X$3)))*(D6758+E6758)*'PV model'!$B$4)</f>
        <v>0</v>
      </c>
      <c r="U6758" s="3">
        <f t="shared" si="1168"/>
        <v>85.345537193224274</v>
      </c>
      <c r="V6758" s="3">
        <f>('PV model'!$B$13*(U6758/1000)*(1-'PV model'!$B$14*((20+C6758)-25))*'PV model'!$B$10)/'PV model'!$B$12</f>
        <v>8.3809918356328073</v>
      </c>
    </row>
    <row r="6759" spans="1:22" x14ac:dyDescent="0.2">
      <c r="A6759" s="10">
        <f t="shared" si="1160"/>
        <v>282</v>
      </c>
      <c r="B6759" s="10">
        <f t="shared" si="1169"/>
        <v>10</v>
      </c>
      <c r="C6759" s="23">
        <v>10.6</v>
      </c>
      <c r="D6759" s="24">
        <v>19.08165</v>
      </c>
      <c r="E6759" s="24">
        <v>126.126</v>
      </c>
      <c r="F6759" s="48"/>
      <c r="G6759" s="48"/>
      <c r="H6759" s="1">
        <f t="shared" si="1170"/>
        <v>-7.3431767059637112</v>
      </c>
      <c r="I6759" s="1">
        <f t="shared" si="1164"/>
        <v>13.63073479250169</v>
      </c>
      <c r="J6759" s="4">
        <f>B6759+('PV model'!$B$3/15)+(I6759/60)</f>
        <v>9.9505122465416935</v>
      </c>
      <c r="K6759" s="2">
        <f t="shared" si="1165"/>
        <v>30.742316301874595</v>
      </c>
      <c r="L6759" s="2">
        <f>DEGREES(ASIN((((COS(RADIANS('PV model'!$B$2))*COS(RADIANS(H6759))*COS(RADIANS(K6759)))+(SIN(RADIANS('PV model'!$B$2))*SIN(RADIANS(H6759)))))))</f>
        <v>22.178052678443521</v>
      </c>
      <c r="M6759" s="3">
        <f t="shared" si="1161"/>
        <v>22.178052678443521</v>
      </c>
      <c r="N6759" s="2">
        <f t="shared" si="1166"/>
        <v>33.195080136439458</v>
      </c>
      <c r="O6759" s="2">
        <f>IF('PV model'!$B$2&gt;0, 180-N6759,IF('PV model'!$B$2&lt;0,0-N6759,N6759))</f>
        <v>146.80491986356054</v>
      </c>
      <c r="P6759" s="2">
        <f>ABS(O6759-'PV model'!$B$5)</f>
        <v>58.195080136439458</v>
      </c>
      <c r="Q6759" s="3">
        <f t="shared" si="1162"/>
        <v>67.821947321556479</v>
      </c>
      <c r="R6759" s="3">
        <f t="shared" si="1167"/>
        <v>19.081650000000003</v>
      </c>
      <c r="S6759" s="3">
        <f t="shared" si="1163"/>
        <v>135.25724031655901</v>
      </c>
      <c r="T6759" s="3">
        <f>(0.5*(1-COS(RADIANS(90-$X$3)))*(D6759+E6759)*'PV model'!$B$4)</f>
        <v>0</v>
      </c>
      <c r="U6759" s="3">
        <f t="shared" si="1168"/>
        <v>154.338890316559</v>
      </c>
      <c r="V6759" s="3">
        <f>('PV model'!$B$13*(U6759/1000)*(1-'PV model'!$B$14*((20+C6759)-25))*'PV model'!$B$10)/'PV model'!$B$12</f>
        <v>15.082134649379869</v>
      </c>
    </row>
    <row r="6760" spans="1:22" x14ac:dyDescent="0.2">
      <c r="A6760" s="10">
        <f t="shared" si="1160"/>
        <v>282</v>
      </c>
      <c r="B6760" s="10">
        <f t="shared" si="1169"/>
        <v>11</v>
      </c>
      <c r="C6760" s="23">
        <v>11.3</v>
      </c>
      <c r="D6760" s="24">
        <v>225.61245</v>
      </c>
      <c r="E6760" s="24">
        <v>158.76</v>
      </c>
      <c r="F6760" s="48"/>
      <c r="G6760" s="48"/>
      <c r="H6760" s="1">
        <f t="shared" si="1170"/>
        <v>-7.3431767059637112</v>
      </c>
      <c r="I6760" s="1">
        <f t="shared" si="1164"/>
        <v>13.63073479250169</v>
      </c>
      <c r="J6760" s="4">
        <f>B6760+('PV model'!$B$3/15)+(I6760/60)</f>
        <v>10.950512246541694</v>
      </c>
      <c r="K6760" s="2">
        <f t="shared" si="1165"/>
        <v>15.742316301874597</v>
      </c>
      <c r="L6760" s="2">
        <f>DEGREES(ASIN((((COS(RADIANS('PV model'!$B$2))*COS(RADIANS(H6760))*COS(RADIANS(K6760)))+(SIN(RADIANS('PV model'!$B$2))*SIN(RADIANS(H6760)))))))</f>
        <v>25.808001215198519</v>
      </c>
      <c r="M6760" s="3">
        <f t="shared" si="1161"/>
        <v>25.808001215198519</v>
      </c>
      <c r="N6760" s="2">
        <f t="shared" si="1166"/>
        <v>17.391485205517505</v>
      </c>
      <c r="O6760" s="2">
        <f>IF('PV model'!$B$2&gt;0, 180-N6760,IF('PV model'!$B$2&lt;0,0-N6760,N6760))</f>
        <v>162.60851479448249</v>
      </c>
      <c r="P6760" s="2">
        <f>ABS(O6760-'PV model'!$B$5)</f>
        <v>42.391485205517512</v>
      </c>
      <c r="Q6760" s="3">
        <f t="shared" si="1162"/>
        <v>64.19199878480147</v>
      </c>
      <c r="R6760" s="3">
        <f t="shared" si="1167"/>
        <v>225.61245000000008</v>
      </c>
      <c r="S6760" s="3">
        <f t="shared" si="1163"/>
        <v>202.91648879303887</v>
      </c>
      <c r="T6760" s="3">
        <f>(0.5*(1-COS(RADIANS(90-$X$3)))*(D6760+E6760)*'PV model'!$B$4)</f>
        <v>0</v>
      </c>
      <c r="U6760" s="3">
        <f t="shared" si="1168"/>
        <v>428.52893879303895</v>
      </c>
      <c r="V6760" s="3">
        <f>('PV model'!$B$13*(U6760/1000)*(1-'PV model'!$B$14*((20+C6760)-25))*'PV model'!$B$10)/'PV model'!$B$12</f>
        <v>41.756291753164014</v>
      </c>
    </row>
    <row r="6761" spans="1:22" x14ac:dyDescent="0.2">
      <c r="A6761" s="10">
        <f t="shared" si="1160"/>
        <v>282</v>
      </c>
      <c r="B6761" s="10">
        <f t="shared" si="1169"/>
        <v>12</v>
      </c>
      <c r="C6761" s="23">
        <v>12.1</v>
      </c>
      <c r="D6761" s="24">
        <v>159.38789999999997</v>
      </c>
      <c r="E6761" s="24">
        <v>209.916</v>
      </c>
      <c r="F6761" s="48"/>
      <c r="G6761" s="48"/>
      <c r="H6761" s="1">
        <f t="shared" si="1170"/>
        <v>-7.3431767059637112</v>
      </c>
      <c r="I6761" s="1">
        <f t="shared" si="1164"/>
        <v>13.63073479250169</v>
      </c>
      <c r="J6761" s="4">
        <f>B6761+('PV model'!$B$3/15)+(I6761/60)</f>
        <v>11.950512246541694</v>
      </c>
      <c r="K6761" s="2">
        <f t="shared" si="1165"/>
        <v>0.74231630187459707</v>
      </c>
      <c r="L6761" s="2">
        <f>DEGREES(ASIN((((COS(RADIANS('PV model'!$B$2))*COS(RADIANS(H6761))*COS(RADIANS(K6761)))+(SIN(RADIANS('PV model'!$B$2))*SIN(RADIANS(H6761)))))))</f>
        <v>27.153787364657259</v>
      </c>
      <c r="M6761" s="3">
        <f t="shared" si="1161"/>
        <v>27.153787364657259</v>
      </c>
      <c r="N6761" s="2">
        <f t="shared" si="1166"/>
        <v>0.82742833084831324</v>
      </c>
      <c r="O6761" s="2">
        <f>IF('PV model'!$B$2&gt;0, 180-N6761,IF('PV model'!$B$2&lt;0,0-N6761,N6761))</f>
        <v>179.17257166915169</v>
      </c>
      <c r="P6761" s="2">
        <f>ABS(O6761-'PV model'!$B$5)</f>
        <v>25.827428330848306</v>
      </c>
      <c r="Q6761" s="3">
        <f t="shared" si="1162"/>
        <v>62.846212635342738</v>
      </c>
      <c r="R6761" s="3">
        <f t="shared" si="1167"/>
        <v>159.3879</v>
      </c>
      <c r="S6761" s="3">
        <f t="shared" si="1163"/>
        <v>258.37880008978527</v>
      </c>
      <c r="T6761" s="3">
        <f>(0.5*(1-COS(RADIANS(90-$X$3)))*(D6761+E6761)*'PV model'!$B$4)</f>
        <v>0</v>
      </c>
      <c r="U6761" s="3">
        <f t="shared" si="1168"/>
        <v>417.76670008978527</v>
      </c>
      <c r="V6761" s="3">
        <f>('PV model'!$B$13*(U6761/1000)*(1-'PV model'!$B$14*((20+C6761)-25))*'PV model'!$B$10)/'PV model'!$B$12</f>
        <v>40.573976495691248</v>
      </c>
    </row>
    <row r="6762" spans="1:22" x14ac:dyDescent="0.2">
      <c r="A6762" s="10">
        <f t="shared" si="1160"/>
        <v>282</v>
      </c>
      <c r="B6762" s="10">
        <f t="shared" si="1169"/>
        <v>13</v>
      </c>
      <c r="C6762" s="23">
        <v>12</v>
      </c>
      <c r="D6762" s="24">
        <v>160.51034999999999</v>
      </c>
      <c r="E6762" s="24">
        <v>213.44400000000002</v>
      </c>
      <c r="F6762" s="48"/>
      <c r="G6762" s="48"/>
      <c r="H6762" s="1">
        <f t="shared" si="1170"/>
        <v>-7.3431767059637112</v>
      </c>
      <c r="I6762" s="1">
        <f t="shared" si="1164"/>
        <v>13.63073479250169</v>
      </c>
      <c r="J6762" s="4">
        <f>B6762+('PV model'!$B$3/15)+(I6762/60)</f>
        <v>12.950512246541694</v>
      </c>
      <c r="K6762" s="2">
        <f t="shared" si="1165"/>
        <v>-14.257683698125403</v>
      </c>
      <c r="L6762" s="2">
        <f>DEGREES(ASIN((((COS(RADIANS('PV model'!$B$2))*COS(RADIANS(H6762))*COS(RADIANS(K6762)))+(SIN(RADIANS('PV model'!$B$2))*SIN(RADIANS(H6762)))))))</f>
        <v>26.048010976721379</v>
      </c>
      <c r="M6762" s="3">
        <f t="shared" si="1161"/>
        <v>26.048010976721379</v>
      </c>
      <c r="N6762" s="2">
        <f t="shared" si="1166"/>
        <v>-15.77611456441355</v>
      </c>
      <c r="O6762" s="2">
        <f>IF('PV model'!$B$2&gt;0, 180-N6762,IF('PV model'!$B$2&lt;0,0-N6762,N6762))</f>
        <v>195.77611456441355</v>
      </c>
      <c r="P6762" s="2">
        <f>ABS(O6762-'PV model'!$B$5)</f>
        <v>9.2238854355864532</v>
      </c>
      <c r="Q6762" s="3">
        <f t="shared" si="1162"/>
        <v>63.951989023278628</v>
      </c>
      <c r="R6762" s="3">
        <f t="shared" si="1167"/>
        <v>160.51035000000002</v>
      </c>
      <c r="S6762" s="3">
        <f t="shared" si="1163"/>
        <v>261.4054299316773</v>
      </c>
      <c r="T6762" s="3">
        <f>(0.5*(1-COS(RADIANS(90-$X$3)))*(D6762+E6762)*'PV model'!$B$4)</f>
        <v>0</v>
      </c>
      <c r="U6762" s="3">
        <f t="shared" si="1168"/>
        <v>421.91577993167732</v>
      </c>
      <c r="V6762" s="3">
        <f>('PV model'!$B$13*(U6762/1000)*(1-'PV model'!$B$14*((20+C6762)-25))*'PV model'!$B$10)/'PV model'!$B$12</f>
        <v>40.993809723835291</v>
      </c>
    </row>
    <row r="6763" spans="1:22" x14ac:dyDescent="0.2">
      <c r="A6763" s="10">
        <f t="shared" si="1160"/>
        <v>282</v>
      </c>
      <c r="B6763" s="10">
        <f t="shared" si="1169"/>
        <v>14</v>
      </c>
      <c r="C6763" s="23">
        <v>11.5</v>
      </c>
      <c r="D6763" s="24">
        <v>414.18404999999996</v>
      </c>
      <c r="E6763" s="24">
        <v>145.53</v>
      </c>
      <c r="F6763" s="48"/>
      <c r="G6763" s="48"/>
      <c r="H6763" s="1">
        <f t="shared" si="1170"/>
        <v>-7.3431767059637112</v>
      </c>
      <c r="I6763" s="1">
        <f t="shared" si="1164"/>
        <v>13.63073479250169</v>
      </c>
      <c r="J6763" s="4">
        <f>B6763+('PV model'!$B$3/15)+(I6763/60)</f>
        <v>13.950512246541694</v>
      </c>
      <c r="K6763" s="2">
        <f t="shared" si="1165"/>
        <v>-29.257683698125405</v>
      </c>
      <c r="L6763" s="2">
        <f>DEGREES(ASIN((((COS(RADIANS('PV model'!$B$2))*COS(RADIANS(H6763))*COS(RADIANS(K6763)))+(SIN(RADIANS('PV model'!$B$2))*SIN(RADIANS(H6763)))))))</f>
        <v>22.629089524397294</v>
      </c>
      <c r="M6763" s="3">
        <f t="shared" si="1161"/>
        <v>22.629089524397294</v>
      </c>
      <c r="N6763" s="2">
        <f t="shared" si="1166"/>
        <v>-31.678961097028274</v>
      </c>
      <c r="O6763" s="2">
        <f>IF('PV model'!$B$2&gt;0, 180-N6763,IF('PV model'!$B$2&lt;0,0-N6763,N6763))</f>
        <v>211.67896109702826</v>
      </c>
      <c r="P6763" s="2">
        <f>ABS(O6763-'PV model'!$B$5)</f>
        <v>6.6789610970282638</v>
      </c>
      <c r="Q6763" s="3">
        <f t="shared" si="1162"/>
        <v>67.370910475602713</v>
      </c>
      <c r="R6763" s="3">
        <f t="shared" si="1167"/>
        <v>414.1840499999999</v>
      </c>
      <c r="S6763" s="3">
        <f t="shared" si="1163"/>
        <v>187.91758475999589</v>
      </c>
      <c r="T6763" s="3">
        <f>(0.5*(1-COS(RADIANS(90-$X$3)))*(D6763+E6763)*'PV model'!$B$4)</f>
        <v>0</v>
      </c>
      <c r="U6763" s="3">
        <f t="shared" si="1168"/>
        <v>602.10163475999582</v>
      </c>
      <c r="V6763" s="3">
        <f>('PV model'!$B$13*(U6763/1000)*(1-'PV model'!$B$14*((20+C6763)-25))*'PV model'!$B$10)/'PV model'!$B$12</f>
        <v>58.621241345933335</v>
      </c>
    </row>
    <row r="6764" spans="1:22" x14ac:dyDescent="0.2">
      <c r="A6764" s="10">
        <f t="shared" si="1160"/>
        <v>282</v>
      </c>
      <c r="B6764" s="10">
        <f t="shared" si="1169"/>
        <v>15</v>
      </c>
      <c r="C6764" s="23">
        <v>11.6</v>
      </c>
      <c r="D6764" s="24">
        <v>392.85749999999996</v>
      </c>
      <c r="E6764" s="24">
        <v>113.77800000000001</v>
      </c>
      <c r="F6764" s="48"/>
      <c r="G6764" s="48"/>
      <c r="H6764" s="1">
        <f t="shared" si="1170"/>
        <v>-7.3431767059637112</v>
      </c>
      <c r="I6764" s="1">
        <f t="shared" si="1164"/>
        <v>13.63073479250169</v>
      </c>
      <c r="J6764" s="4">
        <f>B6764+('PV model'!$B$3/15)+(I6764/60)</f>
        <v>14.950512246541694</v>
      </c>
      <c r="K6764" s="2">
        <f t="shared" si="1165"/>
        <v>-44.257683698125405</v>
      </c>
      <c r="L6764" s="2">
        <f>DEGREES(ASIN((((COS(RADIANS('PV model'!$B$2))*COS(RADIANS(H6764))*COS(RADIANS(K6764)))+(SIN(RADIANS('PV model'!$B$2))*SIN(RADIANS(H6764)))))))</f>
        <v>17.277777034000763</v>
      </c>
      <c r="M6764" s="3">
        <f t="shared" si="1161"/>
        <v>17.277777034000763</v>
      </c>
      <c r="N6764" s="2">
        <f t="shared" si="1166"/>
        <v>-46.458184047432006</v>
      </c>
      <c r="O6764" s="2">
        <f>IF('PV model'!$B$2&gt;0, 180-N6764,IF('PV model'!$B$2&lt;0,0-N6764,N6764))</f>
        <v>226.45818404743201</v>
      </c>
      <c r="P6764" s="2">
        <f>ABS(O6764-'PV model'!$B$5)</f>
        <v>21.458184047432013</v>
      </c>
      <c r="Q6764" s="3">
        <f t="shared" si="1162"/>
        <v>72.722222965999237</v>
      </c>
      <c r="R6764" s="3">
        <f t="shared" si="1167"/>
        <v>392.85749999999996</v>
      </c>
      <c r="S6764" s="3">
        <f t="shared" si="1163"/>
        <v>142.56730071831248</v>
      </c>
      <c r="T6764" s="3">
        <f>(0.5*(1-COS(RADIANS(90-$X$3)))*(D6764+E6764)*'PV model'!$B$4)</f>
        <v>0</v>
      </c>
      <c r="U6764" s="3">
        <f t="shared" si="1168"/>
        <v>535.42480071831244</v>
      </c>
      <c r="V6764" s="3">
        <f>('PV model'!$B$13*(U6764/1000)*(1-'PV model'!$B$14*((20+C6764)-25))*'PV model'!$B$10)/'PV model'!$B$12</f>
        <v>52.108107014495722</v>
      </c>
    </row>
    <row r="6765" spans="1:22" x14ac:dyDescent="0.2">
      <c r="A6765" s="10">
        <f t="shared" si="1160"/>
        <v>282</v>
      </c>
      <c r="B6765" s="10">
        <f t="shared" si="1169"/>
        <v>16</v>
      </c>
      <c r="C6765" s="23">
        <v>10.4</v>
      </c>
      <c r="D6765" s="24">
        <v>120.10215000000001</v>
      </c>
      <c r="E6765" s="24">
        <v>97.902000000000001</v>
      </c>
      <c r="F6765" s="48"/>
      <c r="G6765" s="48"/>
      <c r="H6765" s="1">
        <f t="shared" si="1170"/>
        <v>-7.3431767059637112</v>
      </c>
      <c r="I6765" s="1">
        <f t="shared" si="1164"/>
        <v>13.63073479250169</v>
      </c>
      <c r="J6765" s="4">
        <f>B6765+('PV model'!$B$3/15)+(I6765/60)</f>
        <v>15.950512246541694</v>
      </c>
      <c r="K6765" s="2">
        <f t="shared" si="1165"/>
        <v>-59.257683698125405</v>
      </c>
      <c r="L6765" s="2">
        <f>DEGREES(ASIN((((COS(RADIANS('PV model'!$B$2))*COS(RADIANS(H6765))*COS(RADIANS(K6765)))+(SIN(RADIANS('PV model'!$B$2))*SIN(RADIANS(H6765)))))))</f>
        <v>10.476161682464427</v>
      </c>
      <c r="M6765" s="3">
        <f t="shared" si="1161"/>
        <v>10.476161682464427</v>
      </c>
      <c r="N6765" s="2">
        <f t="shared" si="1166"/>
        <v>-60.097635545682401</v>
      </c>
      <c r="O6765" s="2">
        <f>IF('PV model'!$B$2&gt;0, 180-N6765,IF('PV model'!$B$2&lt;0,0-N6765,N6765))</f>
        <v>240.09763554568241</v>
      </c>
      <c r="P6765" s="2">
        <f>ABS(O6765-'PV model'!$B$5)</f>
        <v>35.097635545682408</v>
      </c>
      <c r="Q6765" s="3">
        <f t="shared" si="1162"/>
        <v>79.523838317535578</v>
      </c>
      <c r="R6765" s="3">
        <f t="shared" si="1167"/>
        <v>120.10215000000002</v>
      </c>
      <c r="S6765" s="3">
        <f t="shared" si="1163"/>
        <v>114.52203762457809</v>
      </c>
      <c r="T6765" s="3">
        <f>(0.5*(1-COS(RADIANS(90-$X$3)))*(D6765+E6765)*'PV model'!$B$4)</f>
        <v>0</v>
      </c>
      <c r="U6765" s="3">
        <f t="shared" si="1168"/>
        <v>234.6241876245781</v>
      </c>
      <c r="V6765" s="3">
        <f>('PV model'!$B$13*(U6765/1000)*(1-'PV model'!$B$14*((20+C6765)-25))*'PV model'!$B$10)/'PV model'!$B$12</f>
        <v>22.946448264981846</v>
      </c>
    </row>
    <row r="6766" spans="1:22" x14ac:dyDescent="0.2">
      <c r="A6766" s="10">
        <f t="shared" ref="A6766:A6829" si="1171">IF(B6766&gt;1,A6765,A6765+1)</f>
        <v>282</v>
      </c>
      <c r="B6766" s="10">
        <f t="shared" si="1169"/>
        <v>17</v>
      </c>
      <c r="C6766" s="23">
        <v>10.1</v>
      </c>
      <c r="D6766" s="24">
        <v>21.326549999999997</v>
      </c>
      <c r="E6766" s="24">
        <v>44.981999999999999</v>
      </c>
      <c r="F6766" s="48"/>
      <c r="G6766" s="48"/>
      <c r="H6766" s="1">
        <f t="shared" si="1170"/>
        <v>-7.3431767059637112</v>
      </c>
      <c r="I6766" s="1">
        <f t="shared" si="1164"/>
        <v>13.63073479250169</v>
      </c>
      <c r="J6766" s="4">
        <f>B6766+('PV model'!$B$3/15)+(I6766/60)</f>
        <v>16.950512246541695</v>
      </c>
      <c r="K6766" s="2">
        <f t="shared" si="1165"/>
        <v>-74.257683698125433</v>
      </c>
      <c r="L6766" s="2">
        <f>DEGREES(ASIN((((COS(RADIANS('PV model'!$B$2))*COS(RADIANS(H6766))*COS(RADIANS(K6766)))+(SIN(RADIANS('PV model'!$B$2))*SIN(RADIANS(H6766)))))))</f>
        <v>2.6984167078216332</v>
      </c>
      <c r="M6766" s="3">
        <f t="shared" si="1161"/>
        <v>2.6984167078216332</v>
      </c>
      <c r="N6766" s="2">
        <f t="shared" si="1166"/>
        <v>-72.87357903572881</v>
      </c>
      <c r="O6766" s="2">
        <f>IF('PV model'!$B$2&gt;0, 180-N6766,IF('PV model'!$B$2&lt;0,0-N6766,N6766))</f>
        <v>252.87357903572882</v>
      </c>
      <c r="P6766" s="2">
        <f>ABS(O6766-'PV model'!$B$5)</f>
        <v>47.873579035728824</v>
      </c>
      <c r="Q6766" s="3">
        <f t="shared" si="1162"/>
        <v>87.301583292178364</v>
      </c>
      <c r="R6766" s="3">
        <f t="shared" si="1167"/>
        <v>21.326550000000051</v>
      </c>
      <c r="S6766" s="3">
        <f t="shared" si="1163"/>
        <v>49.333191866395843</v>
      </c>
      <c r="T6766" s="3">
        <f>(0.5*(1-COS(RADIANS(90-$X$3)))*(D6766+E6766)*'PV model'!$B$4)</f>
        <v>0</v>
      </c>
      <c r="U6766" s="3">
        <f t="shared" si="1168"/>
        <v>70.65974186639589</v>
      </c>
      <c r="V6766" s="3">
        <f>('PV model'!$B$13*(U6766/1000)*(1-'PV model'!$B$14*((20+C6766)-25))*'PV model'!$B$10)/'PV model'!$B$12</f>
        <v>6.9190595819068479</v>
      </c>
    </row>
    <row r="6767" spans="1:22" x14ac:dyDescent="0.2">
      <c r="A6767" s="10">
        <f t="shared" si="1171"/>
        <v>282</v>
      </c>
      <c r="B6767" s="10">
        <f t="shared" si="1169"/>
        <v>18</v>
      </c>
      <c r="C6767" s="23">
        <v>10</v>
      </c>
      <c r="D6767" s="24">
        <v>0</v>
      </c>
      <c r="E6767" s="24">
        <v>3.528</v>
      </c>
      <c r="F6767" s="48"/>
      <c r="G6767" s="48"/>
      <c r="H6767" s="1">
        <f t="shared" si="1170"/>
        <v>-7.3431767059637112</v>
      </c>
      <c r="I6767" s="1">
        <f t="shared" si="1164"/>
        <v>13.63073479250169</v>
      </c>
      <c r="J6767" s="4">
        <f>B6767+('PV model'!$B$3/15)+(I6767/60)</f>
        <v>17.950512246541695</v>
      </c>
      <c r="K6767" s="2">
        <f t="shared" si="1165"/>
        <v>-89.257683698125433</v>
      </c>
      <c r="L6767" s="2">
        <f>DEGREES(ASIN((((COS(RADIANS('PV model'!$B$2))*COS(RADIANS(H6767))*COS(RADIANS(K6767)))+(SIN(RADIANS('PV model'!$B$2))*SIN(RADIANS(H6767)))))))</f>
        <v>-5.6272002325047961</v>
      </c>
      <c r="M6767" s="3">
        <f t="shared" si="1161"/>
        <v>0</v>
      </c>
      <c r="N6767" s="2">
        <f t="shared" si="1166"/>
        <v>-85.216850721238075</v>
      </c>
      <c r="O6767" s="2">
        <f>IF('PV model'!$B$2&gt;0, 180-N6767,IF('PV model'!$B$2&lt;0,0-N6767,N6767))</f>
        <v>265.21685072123807</v>
      </c>
      <c r="P6767" s="2">
        <f>ABS(O6767-'PV model'!$B$5)</f>
        <v>60.216850721238075</v>
      </c>
      <c r="Q6767" s="3">
        <f t="shared" si="1162"/>
        <v>95.627200232504791</v>
      </c>
      <c r="R6767" s="3">
        <f t="shared" si="1167"/>
        <v>0</v>
      </c>
      <c r="S6767" s="3">
        <f t="shared" si="1163"/>
        <v>3.528</v>
      </c>
      <c r="T6767" s="3">
        <f>(0.5*(1-COS(RADIANS(90-$X$3)))*(D6767+E6767)*'PV model'!$B$4)</f>
        <v>0</v>
      </c>
      <c r="U6767" s="3">
        <f t="shared" si="1168"/>
        <v>3.528</v>
      </c>
      <c r="V6767" s="3">
        <f>('PV model'!$B$13*(U6767/1000)*(1-'PV model'!$B$14*((20+C6767)-25))*'PV model'!$B$10)/'PV model'!$B$12</f>
        <v>0.34560570239999994</v>
      </c>
    </row>
    <row r="6768" spans="1:22" x14ac:dyDescent="0.2">
      <c r="A6768" s="10">
        <f t="shared" si="1171"/>
        <v>282</v>
      </c>
      <c r="B6768" s="10">
        <f t="shared" si="1169"/>
        <v>19</v>
      </c>
      <c r="C6768" s="23">
        <v>10</v>
      </c>
      <c r="D6768" s="24">
        <v>0</v>
      </c>
      <c r="E6768" s="24">
        <v>0</v>
      </c>
      <c r="F6768" s="48"/>
      <c r="G6768" s="48"/>
      <c r="H6768" s="1">
        <f t="shared" si="1170"/>
        <v>-7.3431767059637112</v>
      </c>
      <c r="I6768" s="1">
        <f t="shared" si="1164"/>
        <v>13.63073479250169</v>
      </c>
      <c r="J6768" s="4">
        <f>B6768+('PV model'!$B$3/15)+(I6768/60)</f>
        <v>18.950512246541695</v>
      </c>
      <c r="K6768" s="2">
        <f t="shared" si="1165"/>
        <v>-104.25768369812543</v>
      </c>
      <c r="L6768" s="2">
        <f>DEGREES(ASIN((((COS(RADIANS('PV model'!$B$2))*COS(RADIANS(H6768))*COS(RADIANS(K6768)))+(SIN(RADIANS('PV model'!$B$2))*SIN(RADIANS(H6768)))))))</f>
        <v>-14.104166379301907</v>
      </c>
      <c r="M6768" s="3">
        <f t="shared" si="1161"/>
        <v>0</v>
      </c>
      <c r="N6768" s="2">
        <f t="shared" si="1166"/>
        <v>-82.361802703177773</v>
      </c>
      <c r="O6768" s="2">
        <f>IF('PV model'!$B$2&gt;0, 180-N6768,IF('PV model'!$B$2&lt;0,0-N6768,N6768))</f>
        <v>262.36180270317777</v>
      </c>
      <c r="P6768" s="2">
        <f>ABS(O6768-'PV model'!$B$5)</f>
        <v>57.361802703177773</v>
      </c>
      <c r="Q6768" s="3">
        <f t="shared" si="1162"/>
        <v>104.1041663793019</v>
      </c>
      <c r="R6768" s="3">
        <f t="shared" si="1167"/>
        <v>0</v>
      </c>
      <c r="S6768" s="3">
        <f t="shared" si="1163"/>
        <v>0</v>
      </c>
      <c r="T6768" s="3">
        <f>(0.5*(1-COS(RADIANS(90-$X$3)))*(D6768+E6768)*'PV model'!$B$4)</f>
        <v>0</v>
      </c>
      <c r="U6768" s="3">
        <f t="shared" si="1168"/>
        <v>0</v>
      </c>
      <c r="V6768" s="3">
        <f>('PV model'!$B$13*(U6768/1000)*(1-'PV model'!$B$14*((20+C6768)-25))*'PV model'!$B$10)/'PV model'!$B$12</f>
        <v>0</v>
      </c>
    </row>
    <row r="6769" spans="1:22" x14ac:dyDescent="0.2">
      <c r="A6769" s="10">
        <f t="shared" si="1171"/>
        <v>282</v>
      </c>
      <c r="B6769" s="10">
        <f t="shared" si="1169"/>
        <v>20</v>
      </c>
      <c r="C6769" s="23">
        <v>10</v>
      </c>
      <c r="D6769" s="24">
        <v>0</v>
      </c>
      <c r="E6769" s="24">
        <v>0</v>
      </c>
      <c r="F6769" s="48"/>
      <c r="G6769" s="48"/>
      <c r="H6769" s="1">
        <f t="shared" si="1170"/>
        <v>-7.3431767059637112</v>
      </c>
      <c r="I6769" s="1">
        <f t="shared" si="1164"/>
        <v>13.63073479250169</v>
      </c>
      <c r="J6769" s="4">
        <f>B6769+('PV model'!$B$3/15)+(I6769/60)</f>
        <v>19.950512246541695</v>
      </c>
      <c r="K6769" s="2">
        <f t="shared" si="1165"/>
        <v>-119.25768369812543</v>
      </c>
      <c r="L6769" s="2">
        <f>DEGREES(ASIN((((COS(RADIANS('PV model'!$B$2))*COS(RADIANS(H6769))*COS(RADIANS(K6769)))+(SIN(RADIANS('PV model'!$B$2))*SIN(RADIANS(H6769)))))))</f>
        <v>-22.326698114151178</v>
      </c>
      <c r="M6769" s="3">
        <f t="shared" si="1161"/>
        <v>0</v>
      </c>
      <c r="N6769" s="2">
        <f t="shared" si="1166"/>
        <v>-69.292771235293969</v>
      </c>
      <c r="O6769" s="2">
        <f>IF('PV model'!$B$2&gt;0, 180-N6769,IF('PV model'!$B$2&lt;0,0-N6769,N6769))</f>
        <v>249.29277123529397</v>
      </c>
      <c r="P6769" s="2">
        <f>ABS(O6769-'PV model'!$B$5)</f>
        <v>44.292771235293969</v>
      </c>
      <c r="Q6769" s="3">
        <f t="shared" si="1162"/>
        <v>112.32669811415117</v>
      </c>
      <c r="R6769" s="3">
        <f t="shared" si="1167"/>
        <v>0</v>
      </c>
      <c r="S6769" s="3">
        <f t="shared" si="1163"/>
        <v>0</v>
      </c>
      <c r="T6769" s="3">
        <f>(0.5*(1-COS(RADIANS(90-$X$3)))*(D6769+E6769)*'PV model'!$B$4)</f>
        <v>0</v>
      </c>
      <c r="U6769" s="3">
        <f t="shared" si="1168"/>
        <v>0</v>
      </c>
      <c r="V6769" s="3">
        <f>('PV model'!$B$13*(U6769/1000)*(1-'PV model'!$B$14*((20+C6769)-25))*'PV model'!$B$10)/'PV model'!$B$12</f>
        <v>0</v>
      </c>
    </row>
    <row r="6770" spans="1:22" x14ac:dyDescent="0.2">
      <c r="A6770" s="10">
        <f t="shared" si="1171"/>
        <v>282</v>
      </c>
      <c r="B6770" s="10">
        <f t="shared" si="1169"/>
        <v>21</v>
      </c>
      <c r="C6770" s="23">
        <v>9.5</v>
      </c>
      <c r="D6770" s="24">
        <v>0</v>
      </c>
      <c r="E6770" s="24">
        <v>0</v>
      </c>
      <c r="F6770" s="48"/>
      <c r="G6770" s="48"/>
      <c r="H6770" s="1">
        <f t="shared" si="1170"/>
        <v>-7.3431767059637112</v>
      </c>
      <c r="I6770" s="1">
        <f t="shared" si="1164"/>
        <v>13.63073479250169</v>
      </c>
      <c r="J6770" s="4">
        <f>B6770+('PV model'!$B$3/15)+(I6770/60)</f>
        <v>20.950512246541695</v>
      </c>
      <c r="K6770" s="2">
        <f t="shared" si="1165"/>
        <v>-134.25768369812542</v>
      </c>
      <c r="L6770" s="2">
        <f>DEGREES(ASIN((((COS(RADIANS('PV model'!$B$2))*COS(RADIANS(H6770))*COS(RADIANS(K6770)))+(SIN(RADIANS('PV model'!$B$2))*SIN(RADIANS(H6770)))))))</f>
        <v>-29.826716531693606</v>
      </c>
      <c r="M6770" s="3">
        <f t="shared" si="1161"/>
        <v>0</v>
      </c>
      <c r="N6770" s="2">
        <f t="shared" si="1166"/>
        <v>-54.964593423512163</v>
      </c>
      <c r="O6770" s="2">
        <f>IF('PV model'!$B$2&gt;0, 180-N6770,IF('PV model'!$B$2&lt;0,0-N6770,N6770))</f>
        <v>234.96459342351216</v>
      </c>
      <c r="P6770" s="2">
        <f>ABS(O6770-'PV model'!$B$5)</f>
        <v>29.964593423512156</v>
      </c>
      <c r="Q6770" s="3">
        <f t="shared" si="1162"/>
        <v>119.82671653169361</v>
      </c>
      <c r="R6770" s="3">
        <f t="shared" si="1167"/>
        <v>0</v>
      </c>
      <c r="S6770" s="3">
        <f t="shared" si="1163"/>
        <v>0</v>
      </c>
      <c r="T6770" s="3">
        <f>(0.5*(1-COS(RADIANS(90-$X$3)))*(D6770+E6770)*'PV model'!$B$4)</f>
        <v>0</v>
      </c>
      <c r="U6770" s="3">
        <f t="shared" si="1168"/>
        <v>0</v>
      </c>
      <c r="V6770" s="3">
        <f>('PV model'!$B$13*(U6770/1000)*(1-'PV model'!$B$14*((20+C6770)-25))*'PV model'!$B$10)/'PV model'!$B$12</f>
        <v>0</v>
      </c>
    </row>
    <row r="6771" spans="1:22" x14ac:dyDescent="0.2">
      <c r="A6771" s="10">
        <f t="shared" si="1171"/>
        <v>282</v>
      </c>
      <c r="B6771" s="10">
        <f t="shared" si="1169"/>
        <v>22</v>
      </c>
      <c r="C6771" s="23">
        <v>8.6</v>
      </c>
      <c r="D6771" s="24">
        <v>0</v>
      </c>
      <c r="E6771" s="24">
        <v>0</v>
      </c>
      <c r="F6771" s="48"/>
      <c r="G6771" s="48"/>
      <c r="H6771" s="1">
        <f t="shared" si="1170"/>
        <v>-7.3431767059637112</v>
      </c>
      <c r="I6771" s="1">
        <f t="shared" si="1164"/>
        <v>13.63073479250169</v>
      </c>
      <c r="J6771" s="4">
        <f>B6771+('PV model'!$B$3/15)+(I6771/60)</f>
        <v>21.950512246541695</v>
      </c>
      <c r="K6771" s="2">
        <f t="shared" si="1165"/>
        <v>-149.25768369812542</v>
      </c>
      <c r="L6771" s="2">
        <f>DEGREES(ASIN((((COS(RADIANS('PV model'!$B$2))*COS(RADIANS(H6771))*COS(RADIANS(K6771)))+(SIN(RADIANS('PV model'!$B$2))*SIN(RADIANS(H6771)))))))</f>
        <v>-36.026020423913977</v>
      </c>
      <c r="M6771" s="3">
        <f t="shared" si="1161"/>
        <v>0</v>
      </c>
      <c r="N6771" s="2">
        <f t="shared" si="1166"/>
        <v>-38.819960080204702</v>
      </c>
      <c r="O6771" s="2">
        <f>IF('PV model'!$B$2&gt;0, 180-N6771,IF('PV model'!$B$2&lt;0,0-N6771,N6771))</f>
        <v>218.81996008020471</v>
      </c>
      <c r="P6771" s="2">
        <f>ABS(O6771-'PV model'!$B$5)</f>
        <v>13.819960080204709</v>
      </c>
      <c r="Q6771" s="3">
        <f t="shared" si="1162"/>
        <v>126.02602042391398</v>
      </c>
      <c r="R6771" s="3">
        <f t="shared" si="1167"/>
        <v>0</v>
      </c>
      <c r="S6771" s="3">
        <f t="shared" si="1163"/>
        <v>0</v>
      </c>
      <c r="T6771" s="3">
        <f>(0.5*(1-COS(RADIANS(90-$X$3)))*(D6771+E6771)*'PV model'!$B$4)</f>
        <v>0</v>
      </c>
      <c r="U6771" s="3">
        <f t="shared" si="1168"/>
        <v>0</v>
      </c>
      <c r="V6771" s="3">
        <f>('PV model'!$B$13*(U6771/1000)*(1-'PV model'!$B$14*((20+C6771)-25))*'PV model'!$B$10)/'PV model'!$B$12</f>
        <v>0</v>
      </c>
    </row>
    <row r="6772" spans="1:22" x14ac:dyDescent="0.2">
      <c r="A6772" s="10">
        <f t="shared" si="1171"/>
        <v>282</v>
      </c>
      <c r="B6772" s="10">
        <f t="shared" si="1169"/>
        <v>23</v>
      </c>
      <c r="C6772" s="23">
        <v>9.8000000000000007</v>
      </c>
      <c r="D6772" s="24">
        <v>0</v>
      </c>
      <c r="E6772" s="24">
        <v>0</v>
      </c>
      <c r="F6772" s="48"/>
      <c r="G6772" s="48"/>
      <c r="H6772" s="1">
        <f t="shared" si="1170"/>
        <v>-7.3431767059637112</v>
      </c>
      <c r="I6772" s="1">
        <f t="shared" si="1164"/>
        <v>13.63073479250169</v>
      </c>
      <c r="J6772" s="4">
        <f>B6772+('PV model'!$B$3/15)+(I6772/60)</f>
        <v>22.950512246541695</v>
      </c>
      <c r="K6772" s="2">
        <f t="shared" si="1165"/>
        <v>-164.25768369812542</v>
      </c>
      <c r="L6772" s="2">
        <f>DEGREES(ASIN((((COS(RADIANS('PV model'!$B$2))*COS(RADIANS(H6772))*COS(RADIANS(K6772)))+(SIN(RADIANS('PV model'!$B$2))*SIN(RADIANS(H6772)))))))</f>
        <v>-40.242444001484778</v>
      </c>
      <c r="M6772" s="3">
        <f t="shared" si="1161"/>
        <v>0</v>
      </c>
      <c r="N6772" s="2">
        <f t="shared" si="1166"/>
        <v>-20.641643209141908</v>
      </c>
      <c r="O6772" s="2">
        <f>IF('PV model'!$B$2&gt;0, 180-N6772,IF('PV model'!$B$2&lt;0,0-N6772,N6772))</f>
        <v>200.6416432091419</v>
      </c>
      <c r="P6772" s="2">
        <f>ABS(O6772-'PV model'!$B$5)</f>
        <v>4.358356790858096</v>
      </c>
      <c r="Q6772" s="3">
        <f t="shared" si="1162"/>
        <v>130.24244400148476</v>
      </c>
      <c r="R6772" s="3">
        <f t="shared" si="1167"/>
        <v>0</v>
      </c>
      <c r="S6772" s="3">
        <f t="shared" si="1163"/>
        <v>0</v>
      </c>
      <c r="T6772" s="3">
        <f>(0.5*(1-COS(RADIANS(90-$X$3)))*(D6772+E6772)*'PV model'!$B$4)</f>
        <v>0</v>
      </c>
      <c r="U6772" s="3">
        <f t="shared" si="1168"/>
        <v>0</v>
      </c>
      <c r="V6772" s="3">
        <f>('PV model'!$B$13*(U6772/1000)*(1-'PV model'!$B$14*((20+C6772)-25))*'PV model'!$B$10)/'PV model'!$B$12</f>
        <v>0</v>
      </c>
    </row>
    <row r="6773" spans="1:22" x14ac:dyDescent="0.2">
      <c r="A6773" s="10">
        <f t="shared" si="1171"/>
        <v>282</v>
      </c>
      <c r="B6773" s="10">
        <f t="shared" si="1169"/>
        <v>24</v>
      </c>
      <c r="C6773" s="23">
        <v>10</v>
      </c>
      <c r="D6773" s="24">
        <v>0</v>
      </c>
      <c r="E6773" s="24">
        <v>0</v>
      </c>
      <c r="F6773" s="48"/>
      <c r="G6773" s="48"/>
      <c r="H6773" s="1">
        <f t="shared" si="1170"/>
        <v>-7.3431767059637112</v>
      </c>
      <c r="I6773" s="1">
        <f t="shared" si="1164"/>
        <v>13.63073479250169</v>
      </c>
      <c r="J6773" s="4">
        <f>B6773+('PV model'!$B$3/15)+(I6773/60)</f>
        <v>23.950512246541695</v>
      </c>
      <c r="K6773" s="2">
        <f t="shared" si="1165"/>
        <v>-179.25768369812542</v>
      </c>
      <c r="L6773" s="2">
        <f>DEGREES(ASIN((((COS(RADIANS('PV model'!$B$2))*COS(RADIANS(H6773))*COS(RADIANS(K6773)))+(SIN(RADIANS('PV model'!$B$2))*SIN(RADIANS(H6773)))))))</f>
        <v>-41.83955079116717</v>
      </c>
      <c r="M6773" s="3">
        <f t="shared" si="1161"/>
        <v>0</v>
      </c>
      <c r="N6773" s="2">
        <f t="shared" si="1166"/>
        <v>-0.98822617201379748</v>
      </c>
      <c r="O6773" s="2">
        <f>IF('PV model'!$B$2&gt;0, 180-N6773,IF('PV model'!$B$2&lt;0,0-N6773,N6773))</f>
        <v>180.98822617201381</v>
      </c>
      <c r="P6773" s="2">
        <f>ABS(O6773-'PV model'!$B$5)</f>
        <v>24.01177382798619</v>
      </c>
      <c r="Q6773" s="3">
        <f t="shared" si="1162"/>
        <v>131.83955079116717</v>
      </c>
      <c r="R6773" s="3">
        <f t="shared" si="1167"/>
        <v>0</v>
      </c>
      <c r="S6773" s="3">
        <f t="shared" si="1163"/>
        <v>0</v>
      </c>
      <c r="T6773" s="3">
        <f>(0.5*(1-COS(RADIANS(90-$X$3)))*(D6773+E6773)*'PV model'!$B$4)</f>
        <v>0</v>
      </c>
      <c r="U6773" s="3">
        <f t="shared" si="1168"/>
        <v>0</v>
      </c>
      <c r="V6773" s="3">
        <f>('PV model'!$B$13*(U6773/1000)*(1-'PV model'!$B$14*((20+C6773)-25))*'PV model'!$B$10)/'PV model'!$B$12</f>
        <v>0</v>
      </c>
    </row>
    <row r="6774" spans="1:22" x14ac:dyDescent="0.2">
      <c r="A6774" s="10">
        <f t="shared" si="1171"/>
        <v>283</v>
      </c>
      <c r="B6774" s="10">
        <f t="shared" si="1169"/>
        <v>1</v>
      </c>
      <c r="C6774" s="23">
        <v>10.4</v>
      </c>
      <c r="D6774" s="24">
        <v>0</v>
      </c>
      <c r="E6774" s="24">
        <v>0</v>
      </c>
      <c r="F6774" s="48"/>
      <c r="G6774" s="48"/>
      <c r="H6774" s="1">
        <f t="shared" si="1170"/>
        <v>-7.7257120834357291</v>
      </c>
      <c r="I6774" s="1">
        <f t="shared" si="1164"/>
        <v>13.878662927470701</v>
      </c>
      <c r="J6774" s="4">
        <f>B6774+('PV model'!$B$3/15)+(I6774/60)</f>
        <v>0.95464438212451175</v>
      </c>
      <c r="K6774" s="2">
        <f t="shared" si="1165"/>
        <v>165.68033426813233</v>
      </c>
      <c r="L6774" s="2">
        <f>DEGREES(ASIN((((COS(RADIANS('PV model'!$B$2))*COS(RADIANS(H6774))*COS(RADIANS(K6774)))+(SIN(RADIANS('PV model'!$B$2))*SIN(RADIANS(H6774)))))))</f>
        <v>-40.890461129122237</v>
      </c>
      <c r="M6774" s="3">
        <f t="shared" si="1161"/>
        <v>0</v>
      </c>
      <c r="N6774" s="2">
        <f t="shared" si="1166"/>
        <v>18.91739701454927</v>
      </c>
      <c r="O6774" s="2">
        <f>IF('PV model'!$B$2&gt;0, 180-N6774,IF('PV model'!$B$2&lt;0,0-N6774,N6774))</f>
        <v>161.08260298545073</v>
      </c>
      <c r="P6774" s="2">
        <f>ABS(O6774-'PV model'!$B$5)</f>
        <v>43.917397014549266</v>
      </c>
      <c r="Q6774" s="3">
        <f t="shared" si="1162"/>
        <v>130.89046112912223</v>
      </c>
      <c r="R6774" s="3">
        <f t="shared" si="1167"/>
        <v>0</v>
      </c>
      <c r="S6774" s="3">
        <f t="shared" si="1163"/>
        <v>0</v>
      </c>
      <c r="T6774" s="3">
        <f>(0.5*(1-COS(RADIANS(90-$X$3)))*(D6774+E6774)*'PV model'!$B$4)</f>
        <v>0</v>
      </c>
      <c r="U6774" s="3">
        <f t="shared" si="1168"/>
        <v>0</v>
      </c>
      <c r="V6774" s="3">
        <f>('PV model'!$B$13*(U6774/1000)*(1-'PV model'!$B$14*((20+C6774)-25))*'PV model'!$B$10)/'PV model'!$B$12</f>
        <v>0</v>
      </c>
    </row>
    <row r="6775" spans="1:22" x14ac:dyDescent="0.2">
      <c r="A6775" s="10">
        <f t="shared" si="1171"/>
        <v>283</v>
      </c>
      <c r="B6775" s="10">
        <f t="shared" si="1169"/>
        <v>2</v>
      </c>
      <c r="C6775" s="23">
        <v>10.5</v>
      </c>
      <c r="D6775" s="24">
        <v>0</v>
      </c>
      <c r="E6775" s="24">
        <v>0</v>
      </c>
      <c r="F6775" s="48"/>
      <c r="G6775" s="48"/>
      <c r="H6775" s="1">
        <f t="shared" si="1170"/>
        <v>-7.7257120834357291</v>
      </c>
      <c r="I6775" s="1">
        <f t="shared" si="1164"/>
        <v>13.878662927470701</v>
      </c>
      <c r="J6775" s="4">
        <f>B6775+('PV model'!$B$3/15)+(I6775/60)</f>
        <v>1.9546443821245116</v>
      </c>
      <c r="K6775" s="2">
        <f t="shared" si="1165"/>
        <v>150.68033426813233</v>
      </c>
      <c r="L6775" s="2">
        <f>DEGREES(ASIN((((COS(RADIANS('PV model'!$B$2))*COS(RADIANS(H6775))*COS(RADIANS(K6775)))+(SIN(RADIANS('PV model'!$B$2))*SIN(RADIANS(H6775)))))))</f>
        <v>-36.881044384830446</v>
      </c>
      <c r="M6775" s="3">
        <f t="shared" si="1161"/>
        <v>0</v>
      </c>
      <c r="N6775" s="2">
        <f t="shared" si="1166"/>
        <v>37.346561177486684</v>
      </c>
      <c r="O6775" s="2">
        <f>IF('PV model'!$B$2&gt;0, 180-N6775,IF('PV model'!$B$2&lt;0,0-N6775,N6775))</f>
        <v>142.65343882251332</v>
      </c>
      <c r="P6775" s="2">
        <f>ABS(O6775-'PV model'!$B$5)</f>
        <v>62.346561177486677</v>
      </c>
      <c r="Q6775" s="3">
        <f t="shared" si="1162"/>
        <v>126.88104438483043</v>
      </c>
      <c r="R6775" s="3">
        <f t="shared" si="1167"/>
        <v>0</v>
      </c>
      <c r="S6775" s="3">
        <f t="shared" si="1163"/>
        <v>0</v>
      </c>
      <c r="T6775" s="3">
        <f>(0.5*(1-COS(RADIANS(90-$X$3)))*(D6775+E6775)*'PV model'!$B$4)</f>
        <v>0</v>
      </c>
      <c r="U6775" s="3">
        <f t="shared" si="1168"/>
        <v>0</v>
      </c>
      <c r="V6775" s="3">
        <f>('PV model'!$B$13*(U6775/1000)*(1-'PV model'!$B$14*((20+C6775)-25))*'PV model'!$B$10)/'PV model'!$B$12</f>
        <v>0</v>
      </c>
    </row>
    <row r="6776" spans="1:22" x14ac:dyDescent="0.2">
      <c r="A6776" s="10">
        <f t="shared" si="1171"/>
        <v>283</v>
      </c>
      <c r="B6776" s="10">
        <f t="shared" si="1169"/>
        <v>3</v>
      </c>
      <c r="C6776" s="23">
        <v>10.3</v>
      </c>
      <c r="D6776" s="24">
        <v>0</v>
      </c>
      <c r="E6776" s="24">
        <v>0</v>
      </c>
      <c r="F6776" s="48"/>
      <c r="G6776" s="48"/>
      <c r="H6776" s="1">
        <f t="shared" si="1170"/>
        <v>-7.7257120834357291</v>
      </c>
      <c r="I6776" s="1">
        <f t="shared" si="1164"/>
        <v>13.878662927470701</v>
      </c>
      <c r="J6776" s="4">
        <f>B6776+('PV model'!$B$3/15)+(I6776/60)</f>
        <v>2.9546443821245116</v>
      </c>
      <c r="K6776" s="2">
        <f t="shared" si="1165"/>
        <v>135.68033426813233</v>
      </c>
      <c r="L6776" s="2">
        <f>DEGREES(ASIN((((COS(RADIANS('PV model'!$B$2))*COS(RADIANS(H6776))*COS(RADIANS(K6776)))+(SIN(RADIANS('PV model'!$B$2))*SIN(RADIANS(H6776)))))))</f>
        <v>-30.820268540811373</v>
      </c>
      <c r="M6776" s="3">
        <f t="shared" si="1161"/>
        <v>0</v>
      </c>
      <c r="N6776" s="2">
        <f t="shared" si="1166"/>
        <v>53.723118191637646</v>
      </c>
      <c r="O6776" s="2">
        <f>IF('PV model'!$B$2&gt;0, 180-N6776,IF('PV model'!$B$2&lt;0,0-N6776,N6776))</f>
        <v>126.27688180836236</v>
      </c>
      <c r="P6776" s="2">
        <f>ABS(O6776-'PV model'!$B$5)</f>
        <v>78.723118191637639</v>
      </c>
      <c r="Q6776" s="3">
        <f t="shared" si="1162"/>
        <v>120.82026854081137</v>
      </c>
      <c r="R6776" s="3">
        <f t="shared" si="1167"/>
        <v>0</v>
      </c>
      <c r="S6776" s="3">
        <f t="shared" si="1163"/>
        <v>0</v>
      </c>
      <c r="T6776" s="3">
        <f>(0.5*(1-COS(RADIANS(90-$X$3)))*(D6776+E6776)*'PV model'!$B$4)</f>
        <v>0</v>
      </c>
      <c r="U6776" s="3">
        <f t="shared" si="1168"/>
        <v>0</v>
      </c>
      <c r="V6776" s="3">
        <f>('PV model'!$B$13*(U6776/1000)*(1-'PV model'!$B$14*((20+C6776)-25))*'PV model'!$B$10)/'PV model'!$B$12</f>
        <v>0</v>
      </c>
    </row>
    <row r="6777" spans="1:22" x14ac:dyDescent="0.2">
      <c r="A6777" s="10">
        <f t="shared" si="1171"/>
        <v>283</v>
      </c>
      <c r="B6777" s="10">
        <f t="shared" si="1169"/>
        <v>4</v>
      </c>
      <c r="C6777" s="23">
        <v>10</v>
      </c>
      <c r="D6777" s="24">
        <v>0</v>
      </c>
      <c r="E6777" s="24">
        <v>0</v>
      </c>
      <c r="F6777" s="48"/>
      <c r="G6777" s="48"/>
      <c r="H6777" s="1">
        <f t="shared" si="1170"/>
        <v>-7.7257120834357291</v>
      </c>
      <c r="I6777" s="1">
        <f t="shared" si="1164"/>
        <v>13.878662927470701</v>
      </c>
      <c r="J6777" s="4">
        <f>B6777+('PV model'!$B$3/15)+(I6777/60)</f>
        <v>3.9546443821245116</v>
      </c>
      <c r="K6777" s="2">
        <f t="shared" si="1165"/>
        <v>120.68033426813233</v>
      </c>
      <c r="L6777" s="2">
        <f>DEGREES(ASIN((((COS(RADIANS('PV model'!$B$2))*COS(RADIANS(H6777))*COS(RADIANS(K6777)))+(SIN(RADIANS('PV model'!$B$2))*SIN(RADIANS(H6777)))))))</f>
        <v>-23.401517509761771</v>
      </c>
      <c r="M6777" s="3">
        <f t="shared" si="1161"/>
        <v>0</v>
      </c>
      <c r="N6777" s="2">
        <f t="shared" si="1166"/>
        <v>68.21825854446476</v>
      </c>
      <c r="O6777" s="2">
        <f>IF('PV model'!$B$2&gt;0, 180-N6777,IF('PV model'!$B$2&lt;0,0-N6777,N6777))</f>
        <v>111.78174145553524</v>
      </c>
      <c r="P6777" s="2">
        <f>ABS(O6777-'PV model'!$B$5)</f>
        <v>93.21825854446476</v>
      </c>
      <c r="Q6777" s="3">
        <f t="shared" si="1162"/>
        <v>113.40151750976177</v>
      </c>
      <c r="R6777" s="3">
        <f t="shared" si="1167"/>
        <v>0</v>
      </c>
      <c r="S6777" s="3">
        <f t="shared" si="1163"/>
        <v>0</v>
      </c>
      <c r="T6777" s="3">
        <f>(0.5*(1-COS(RADIANS(90-$X$3)))*(D6777+E6777)*'PV model'!$B$4)</f>
        <v>0</v>
      </c>
      <c r="U6777" s="3">
        <f t="shared" si="1168"/>
        <v>0</v>
      </c>
      <c r="V6777" s="3">
        <f>('PV model'!$B$13*(U6777/1000)*(1-'PV model'!$B$14*((20+C6777)-25))*'PV model'!$B$10)/'PV model'!$B$12</f>
        <v>0</v>
      </c>
    </row>
    <row r="6778" spans="1:22" x14ac:dyDescent="0.2">
      <c r="A6778" s="10">
        <f t="shared" si="1171"/>
        <v>283</v>
      </c>
      <c r="B6778" s="10">
        <f t="shared" si="1169"/>
        <v>5</v>
      </c>
      <c r="C6778" s="23">
        <v>9.6999999999999993</v>
      </c>
      <c r="D6778" s="24">
        <v>0</v>
      </c>
      <c r="E6778" s="24">
        <v>0</v>
      </c>
      <c r="F6778" s="48"/>
      <c r="G6778" s="48"/>
      <c r="H6778" s="1">
        <f t="shared" si="1170"/>
        <v>-7.7257120834357291</v>
      </c>
      <c r="I6778" s="1">
        <f t="shared" si="1164"/>
        <v>13.878662927470701</v>
      </c>
      <c r="J6778" s="4">
        <f>B6778+('PV model'!$B$3/15)+(I6778/60)</f>
        <v>4.9546443821245116</v>
      </c>
      <c r="K6778" s="2">
        <f t="shared" si="1165"/>
        <v>105.68033426813233</v>
      </c>
      <c r="L6778" s="2">
        <f>DEGREES(ASIN((((COS(RADIANS('PV model'!$B$2))*COS(RADIANS(H6778))*COS(RADIANS(K6778)))+(SIN(RADIANS('PV model'!$B$2))*SIN(RADIANS(H6778)))))))</f>
        <v>-15.217332577903159</v>
      </c>
      <c r="M6778" s="3">
        <f t="shared" si="1161"/>
        <v>0</v>
      </c>
      <c r="N6778" s="2">
        <f t="shared" si="1166"/>
        <v>81.383178580794848</v>
      </c>
      <c r="O6778" s="2">
        <f>IF('PV model'!$B$2&gt;0, 180-N6778,IF('PV model'!$B$2&lt;0,0-N6778,N6778))</f>
        <v>98.616821419205152</v>
      </c>
      <c r="P6778" s="2">
        <f>ABS(O6778-'PV model'!$B$5)</f>
        <v>106.38317858079485</v>
      </c>
      <c r="Q6778" s="3">
        <f t="shared" si="1162"/>
        <v>105.21733257790315</v>
      </c>
      <c r="R6778" s="3">
        <f t="shared" si="1167"/>
        <v>0</v>
      </c>
      <c r="S6778" s="3">
        <f t="shared" si="1163"/>
        <v>0</v>
      </c>
      <c r="T6778" s="3">
        <f>(0.5*(1-COS(RADIANS(90-$X$3)))*(D6778+E6778)*'PV model'!$B$4)</f>
        <v>0</v>
      </c>
      <c r="U6778" s="3">
        <f t="shared" si="1168"/>
        <v>0</v>
      </c>
      <c r="V6778" s="3">
        <f>('PV model'!$B$13*(U6778/1000)*(1-'PV model'!$B$14*((20+C6778)-25))*'PV model'!$B$10)/'PV model'!$B$12</f>
        <v>0</v>
      </c>
    </row>
    <row r="6779" spans="1:22" x14ac:dyDescent="0.2">
      <c r="A6779" s="10">
        <f t="shared" si="1171"/>
        <v>283</v>
      </c>
      <c r="B6779" s="10">
        <f t="shared" si="1169"/>
        <v>6</v>
      </c>
      <c r="C6779" s="23">
        <v>9.8000000000000007</v>
      </c>
      <c r="D6779" s="24">
        <v>0</v>
      </c>
      <c r="E6779" s="24">
        <v>0</v>
      </c>
      <c r="F6779" s="48"/>
      <c r="G6779" s="48"/>
      <c r="H6779" s="1">
        <f t="shared" si="1170"/>
        <v>-7.7257120834357291</v>
      </c>
      <c r="I6779" s="1">
        <f t="shared" si="1164"/>
        <v>13.878662927470701</v>
      </c>
      <c r="J6779" s="4">
        <f>B6779+('PV model'!$B$3/15)+(I6779/60)</f>
        <v>5.9546443821245116</v>
      </c>
      <c r="K6779" s="2">
        <f t="shared" si="1165"/>
        <v>90.680334268132327</v>
      </c>
      <c r="L6779" s="2">
        <f>DEGREES(ASIN((((COS(RADIANS('PV model'!$B$2))*COS(RADIANS(H6779))*COS(RADIANS(K6779)))+(SIN(RADIANS('PV model'!$B$2))*SIN(RADIANS(H6779)))))))</f>
        <v>-6.7450936221827185</v>
      </c>
      <c r="M6779" s="3">
        <f t="shared" si="1161"/>
        <v>0</v>
      </c>
      <c r="N6779" s="2">
        <f t="shared" si="1166"/>
        <v>86.163535123098711</v>
      </c>
      <c r="O6779" s="2">
        <f>IF('PV model'!$B$2&gt;0, 180-N6779,IF('PV model'!$B$2&lt;0,0-N6779,N6779))</f>
        <v>93.836464876901289</v>
      </c>
      <c r="P6779" s="2">
        <f>ABS(O6779-'PV model'!$B$5)</f>
        <v>111.16353512309871</v>
      </c>
      <c r="Q6779" s="3">
        <f t="shared" si="1162"/>
        <v>96.745093622182708</v>
      </c>
      <c r="R6779" s="3">
        <f t="shared" si="1167"/>
        <v>0</v>
      </c>
      <c r="S6779" s="3">
        <f t="shared" si="1163"/>
        <v>0</v>
      </c>
      <c r="T6779" s="3">
        <f>(0.5*(1-COS(RADIANS(90-$X$3)))*(D6779+E6779)*'PV model'!$B$4)</f>
        <v>0</v>
      </c>
      <c r="U6779" s="3">
        <f t="shared" si="1168"/>
        <v>0</v>
      </c>
      <c r="V6779" s="3">
        <f>('PV model'!$B$13*(U6779/1000)*(1-'PV model'!$B$14*((20+C6779)-25))*'PV model'!$B$10)/'PV model'!$B$12</f>
        <v>0</v>
      </c>
    </row>
    <row r="6780" spans="1:22" x14ac:dyDescent="0.2">
      <c r="A6780" s="10">
        <f t="shared" si="1171"/>
        <v>283</v>
      </c>
      <c r="B6780" s="10">
        <f t="shared" si="1169"/>
        <v>7</v>
      </c>
      <c r="C6780" s="23">
        <v>9.1999999999999993</v>
      </c>
      <c r="D6780" s="24">
        <v>0</v>
      </c>
      <c r="E6780" s="24">
        <v>0</v>
      </c>
      <c r="F6780" s="48"/>
      <c r="G6780" s="48"/>
      <c r="H6780" s="1">
        <f t="shared" si="1170"/>
        <v>-7.7257120834357291</v>
      </c>
      <c r="I6780" s="1">
        <f t="shared" si="1164"/>
        <v>13.878662927470701</v>
      </c>
      <c r="J6780" s="4">
        <f>B6780+('PV model'!$B$3/15)+(I6780/60)</f>
        <v>6.9546443821245116</v>
      </c>
      <c r="K6780" s="2">
        <f t="shared" si="1165"/>
        <v>75.680334268132327</v>
      </c>
      <c r="L6780" s="2">
        <f>DEGREES(ASIN((((COS(RADIANS('PV model'!$B$2))*COS(RADIANS(H6780))*COS(RADIANS(K6780)))+(SIN(RADIANS('PV model'!$B$2))*SIN(RADIANS(H6780)))))))</f>
        <v>1.6062421459364036</v>
      </c>
      <c r="M6780" s="3">
        <f t="shared" si="1161"/>
        <v>1.6062421459364036</v>
      </c>
      <c r="N6780" s="2">
        <f t="shared" si="1166"/>
        <v>73.84516317611822</v>
      </c>
      <c r="O6780" s="2">
        <f>IF('PV model'!$B$2&gt;0, 180-N6780,IF('PV model'!$B$2&lt;0,0-N6780,N6780))</f>
        <v>106.15483682388178</v>
      </c>
      <c r="P6780" s="2">
        <f>ABS(O6780-'PV model'!$B$5)</f>
        <v>98.84516317611822</v>
      </c>
      <c r="Q6780" s="3">
        <f t="shared" si="1162"/>
        <v>88.393757854063594</v>
      </c>
      <c r="R6780" s="3">
        <f t="shared" si="1167"/>
        <v>0</v>
      </c>
      <c r="S6780" s="3">
        <f t="shared" si="1163"/>
        <v>0</v>
      </c>
      <c r="T6780" s="3">
        <f>(0.5*(1-COS(RADIANS(90-$X$3)))*(D6780+E6780)*'PV model'!$B$4)</f>
        <v>0</v>
      </c>
      <c r="U6780" s="3">
        <f t="shared" si="1168"/>
        <v>0</v>
      </c>
      <c r="V6780" s="3">
        <f>('PV model'!$B$13*(U6780/1000)*(1-'PV model'!$B$14*((20+C6780)-25))*'PV model'!$B$10)/'PV model'!$B$12</f>
        <v>0</v>
      </c>
    </row>
    <row r="6781" spans="1:22" x14ac:dyDescent="0.2">
      <c r="A6781" s="10">
        <f t="shared" si="1171"/>
        <v>283</v>
      </c>
      <c r="B6781" s="10">
        <f t="shared" si="1169"/>
        <v>8</v>
      </c>
      <c r="C6781" s="23">
        <v>9.4</v>
      </c>
      <c r="D6781" s="24">
        <v>0</v>
      </c>
      <c r="E6781" s="24">
        <v>25.578000000000003</v>
      </c>
      <c r="F6781" s="48"/>
      <c r="G6781" s="48"/>
      <c r="H6781" s="1">
        <f t="shared" si="1170"/>
        <v>-7.7257120834357291</v>
      </c>
      <c r="I6781" s="1">
        <f t="shared" si="1164"/>
        <v>13.878662927470701</v>
      </c>
      <c r="J6781" s="4">
        <f>B6781+('PV model'!$B$3/15)+(I6781/60)</f>
        <v>7.9546443821245116</v>
      </c>
      <c r="K6781" s="2">
        <f t="shared" si="1165"/>
        <v>60.680334268132327</v>
      </c>
      <c r="L6781" s="2">
        <f>DEGREES(ASIN((((COS(RADIANS('PV model'!$B$2))*COS(RADIANS(H6781))*COS(RADIANS(K6781)))+(SIN(RADIANS('PV model'!$B$2))*SIN(RADIANS(H6781)))))))</f>
        <v>9.4422366098567529</v>
      </c>
      <c r="M6781" s="3">
        <f t="shared" si="1161"/>
        <v>9.4422366098567529</v>
      </c>
      <c r="N6781" s="2">
        <f t="shared" si="1166"/>
        <v>61.146146535568874</v>
      </c>
      <c r="O6781" s="2">
        <f>IF('PV model'!$B$2&gt;0, 180-N6781,IF('PV model'!$B$2&lt;0,0-N6781,N6781))</f>
        <v>118.85385346443113</v>
      </c>
      <c r="P6781" s="2">
        <f>ABS(O6781-'PV model'!$B$5)</f>
        <v>86.146146535568874</v>
      </c>
      <c r="Q6781" s="3">
        <f t="shared" si="1162"/>
        <v>80.557763390143251</v>
      </c>
      <c r="R6781" s="3">
        <f t="shared" si="1167"/>
        <v>0</v>
      </c>
      <c r="S6781" s="3">
        <f t="shared" si="1163"/>
        <v>25.578000000000003</v>
      </c>
      <c r="T6781" s="3">
        <f>(0.5*(1-COS(RADIANS(90-$X$3)))*(D6781+E6781)*'PV model'!$B$4)</f>
        <v>0</v>
      </c>
      <c r="U6781" s="3">
        <f t="shared" si="1168"/>
        <v>25.578000000000003</v>
      </c>
      <c r="V6781" s="3">
        <f>('PV model'!$B$13*(U6781/1000)*(1-'PV model'!$B$14*((20+C6781)-25))*'PV model'!$B$10)/'PV model'!$B$12</f>
        <v>2.5117776069120001</v>
      </c>
    </row>
    <row r="6782" spans="1:22" x14ac:dyDescent="0.2">
      <c r="A6782" s="10">
        <f t="shared" si="1171"/>
        <v>283</v>
      </c>
      <c r="B6782" s="10">
        <f t="shared" si="1169"/>
        <v>9</v>
      </c>
      <c r="C6782" s="23">
        <v>9.8000000000000007</v>
      </c>
      <c r="D6782" s="24">
        <v>0</v>
      </c>
      <c r="E6782" s="24">
        <v>38.808</v>
      </c>
      <c r="F6782" s="48"/>
      <c r="G6782" s="48"/>
      <c r="H6782" s="1">
        <f t="shared" si="1170"/>
        <v>-7.7257120834357291</v>
      </c>
      <c r="I6782" s="1">
        <f t="shared" si="1164"/>
        <v>13.878662927470701</v>
      </c>
      <c r="J6782" s="4">
        <f>B6782+('PV model'!$B$3/15)+(I6782/60)</f>
        <v>8.9546443821245116</v>
      </c>
      <c r="K6782" s="2">
        <f t="shared" si="1165"/>
        <v>45.680334268132327</v>
      </c>
      <c r="L6782" s="2">
        <f>DEGREES(ASIN((((COS(RADIANS('PV model'!$B$2))*COS(RADIANS(H6782))*COS(RADIANS(K6782)))+(SIN(RADIANS('PV model'!$B$2))*SIN(RADIANS(H6782)))))))</f>
        <v>16.340546178759809</v>
      </c>
      <c r="M6782" s="3">
        <f t="shared" si="1161"/>
        <v>16.340546178759809</v>
      </c>
      <c r="N6782" s="2">
        <f t="shared" si="1166"/>
        <v>47.629431692027367</v>
      </c>
      <c r="O6782" s="2">
        <f>IF('PV model'!$B$2&gt;0, 180-N6782,IF('PV model'!$B$2&lt;0,0-N6782,N6782))</f>
        <v>132.37056830797263</v>
      </c>
      <c r="P6782" s="2">
        <f>ABS(O6782-'PV model'!$B$5)</f>
        <v>72.629431692027367</v>
      </c>
      <c r="Q6782" s="3">
        <f t="shared" si="1162"/>
        <v>73.659453821240177</v>
      </c>
      <c r="R6782" s="3">
        <f t="shared" si="1167"/>
        <v>0</v>
      </c>
      <c r="S6782" s="3">
        <f t="shared" si="1163"/>
        <v>38.808</v>
      </c>
      <c r="T6782" s="3">
        <f>(0.5*(1-COS(RADIANS(90-$X$3)))*(D6782+E6782)*'PV model'!$B$4)</f>
        <v>0</v>
      </c>
      <c r="U6782" s="3">
        <f t="shared" si="1168"/>
        <v>38.808</v>
      </c>
      <c r="V6782" s="3">
        <f>('PV model'!$B$13*(U6782/1000)*(1-'PV model'!$B$14*((20+C6782)-25))*'PV model'!$B$10)/'PV model'!$B$12</f>
        <v>3.8047661245440003</v>
      </c>
    </row>
    <row r="6783" spans="1:22" x14ac:dyDescent="0.2">
      <c r="A6783" s="10">
        <f t="shared" si="1171"/>
        <v>283</v>
      </c>
      <c r="B6783" s="10">
        <f t="shared" si="1169"/>
        <v>10</v>
      </c>
      <c r="C6783" s="23">
        <v>10</v>
      </c>
      <c r="D6783" s="24">
        <v>0</v>
      </c>
      <c r="E6783" s="24">
        <v>67.914000000000001</v>
      </c>
      <c r="F6783" s="48"/>
      <c r="G6783" s="48"/>
      <c r="H6783" s="1">
        <f t="shared" si="1170"/>
        <v>-7.7257120834357291</v>
      </c>
      <c r="I6783" s="1">
        <f t="shared" si="1164"/>
        <v>13.878662927470701</v>
      </c>
      <c r="J6783" s="4">
        <f>B6783+('PV model'!$B$3/15)+(I6783/60)</f>
        <v>9.9546443821245116</v>
      </c>
      <c r="K6783" s="2">
        <f t="shared" si="1165"/>
        <v>30.680334268132327</v>
      </c>
      <c r="L6783" s="2">
        <f>DEGREES(ASIN((((COS(RADIANS('PV model'!$B$2))*COS(RADIANS(H6783))*COS(RADIANS(K6783)))+(SIN(RADIANS('PV model'!$B$2))*SIN(RADIANS(H6783)))))))</f>
        <v>21.833784577600397</v>
      </c>
      <c r="M6783" s="3">
        <f t="shared" si="1161"/>
        <v>21.833784577600397</v>
      </c>
      <c r="N6783" s="2">
        <f t="shared" si="1166"/>
        <v>33.003382065503033</v>
      </c>
      <c r="O6783" s="2">
        <f>IF('PV model'!$B$2&gt;0, 180-N6783,IF('PV model'!$B$2&lt;0,0-N6783,N6783))</f>
        <v>146.99661793449695</v>
      </c>
      <c r="P6783" s="2">
        <f>ABS(O6783-'PV model'!$B$5)</f>
        <v>58.003382065503047</v>
      </c>
      <c r="Q6783" s="3">
        <f t="shared" si="1162"/>
        <v>68.166215422399603</v>
      </c>
      <c r="R6783" s="3">
        <f t="shared" si="1167"/>
        <v>0</v>
      </c>
      <c r="S6783" s="3">
        <f t="shared" si="1163"/>
        <v>67.914000000000001</v>
      </c>
      <c r="T6783" s="3">
        <f>(0.5*(1-COS(RADIANS(90-$X$3)))*(D6783+E6783)*'PV model'!$B$4)</f>
        <v>0</v>
      </c>
      <c r="U6783" s="3">
        <f t="shared" si="1168"/>
        <v>67.914000000000001</v>
      </c>
      <c r="V6783" s="3">
        <f>('PV model'!$B$13*(U6783/1000)*(1-'PV model'!$B$14*((20+C6783)-25))*'PV model'!$B$10)/'PV model'!$B$12</f>
        <v>6.6529097712</v>
      </c>
    </row>
    <row r="6784" spans="1:22" x14ac:dyDescent="0.2">
      <c r="A6784" s="10">
        <f t="shared" si="1171"/>
        <v>283</v>
      </c>
      <c r="B6784" s="10">
        <f t="shared" si="1169"/>
        <v>11</v>
      </c>
      <c r="C6784" s="23">
        <v>10.8</v>
      </c>
      <c r="D6784" s="24">
        <v>0</v>
      </c>
      <c r="E6784" s="24">
        <v>90.846000000000004</v>
      </c>
      <c r="F6784" s="48"/>
      <c r="G6784" s="48"/>
      <c r="H6784" s="1">
        <f t="shared" si="1170"/>
        <v>-7.7257120834357291</v>
      </c>
      <c r="I6784" s="1">
        <f t="shared" si="1164"/>
        <v>13.878662927470701</v>
      </c>
      <c r="J6784" s="4">
        <f>B6784+('PV model'!$B$3/15)+(I6784/60)</f>
        <v>10.954644382124512</v>
      </c>
      <c r="K6784" s="2">
        <f t="shared" si="1165"/>
        <v>15.680334268132325</v>
      </c>
      <c r="L6784" s="2">
        <f>DEGREES(ASIN((((COS(RADIANS('PV model'!$B$2))*COS(RADIANS(H6784))*COS(RADIANS(K6784)))+(SIN(RADIANS('PV model'!$B$2))*SIN(RADIANS(H6784)))))))</f>
        <v>25.441493877583603</v>
      </c>
      <c r="M6784" s="3">
        <f t="shared" si="1161"/>
        <v>25.441493877583603</v>
      </c>
      <c r="N6784" s="2">
        <f t="shared" si="1166"/>
        <v>17.252157346960498</v>
      </c>
      <c r="O6784" s="2">
        <f>IF('PV model'!$B$2&gt;0, 180-N6784,IF('PV model'!$B$2&lt;0,0-N6784,N6784))</f>
        <v>162.7478426530395</v>
      </c>
      <c r="P6784" s="2">
        <f>ABS(O6784-'PV model'!$B$5)</f>
        <v>42.252157346960502</v>
      </c>
      <c r="Q6784" s="3">
        <f t="shared" si="1162"/>
        <v>64.558506122416389</v>
      </c>
      <c r="R6784" s="3">
        <f t="shared" si="1167"/>
        <v>0</v>
      </c>
      <c r="S6784" s="3">
        <f t="shared" si="1163"/>
        <v>90.846000000000004</v>
      </c>
      <c r="T6784" s="3">
        <f>(0.5*(1-COS(RADIANS(90-$X$3)))*(D6784+E6784)*'PV model'!$B$4)</f>
        <v>0</v>
      </c>
      <c r="U6784" s="3">
        <f t="shared" si="1168"/>
        <v>90.846000000000004</v>
      </c>
      <c r="V6784" s="3">
        <f>('PV model'!$B$13*(U6784/1000)*(1-'PV model'!$B$14*((20+C6784)-25))*'PV model'!$B$10)/'PV model'!$B$12</f>
        <v>8.8702877450880013</v>
      </c>
    </row>
    <row r="6785" spans="1:22" x14ac:dyDescent="0.2">
      <c r="A6785" s="10">
        <f t="shared" si="1171"/>
        <v>283</v>
      </c>
      <c r="B6785" s="10">
        <f t="shared" si="1169"/>
        <v>12</v>
      </c>
      <c r="C6785" s="23">
        <v>13</v>
      </c>
      <c r="D6785" s="24">
        <v>0</v>
      </c>
      <c r="E6785" s="24">
        <v>104.07600000000001</v>
      </c>
      <c r="F6785" s="48"/>
      <c r="G6785" s="48"/>
      <c r="H6785" s="1">
        <f t="shared" si="1170"/>
        <v>-7.7257120834357291</v>
      </c>
      <c r="I6785" s="1">
        <f t="shared" si="1164"/>
        <v>13.878662927470701</v>
      </c>
      <c r="J6785" s="4">
        <f>B6785+('PV model'!$B$3/15)+(I6785/60)</f>
        <v>11.954644382124512</v>
      </c>
      <c r="K6785" s="2">
        <f t="shared" si="1165"/>
        <v>0.68033426813232545</v>
      </c>
      <c r="L6785" s="2">
        <f>DEGREES(ASIN((((COS(RADIANS('PV model'!$B$2))*COS(RADIANS(H6785))*COS(RADIANS(K6785)))+(SIN(RADIANS('PV model'!$B$2))*SIN(RADIANS(H6785)))))))</f>
        <v>26.771748688818604</v>
      </c>
      <c r="M6785" s="3">
        <f t="shared" si="1161"/>
        <v>26.771748688818604</v>
      </c>
      <c r="N6785" s="2">
        <f t="shared" si="1166"/>
        <v>0.75510356929804789</v>
      </c>
      <c r="O6785" s="2">
        <f>IF('PV model'!$B$2&gt;0, 180-N6785,IF('PV model'!$B$2&lt;0,0-N6785,N6785))</f>
        <v>179.24489643070194</v>
      </c>
      <c r="P6785" s="2">
        <f>ABS(O6785-'PV model'!$B$5)</f>
        <v>25.755103569298058</v>
      </c>
      <c r="Q6785" s="3">
        <f t="shared" si="1162"/>
        <v>63.228251311181388</v>
      </c>
      <c r="R6785" s="3">
        <f t="shared" si="1167"/>
        <v>0</v>
      </c>
      <c r="S6785" s="3">
        <f t="shared" si="1163"/>
        <v>104.07600000000001</v>
      </c>
      <c r="T6785" s="3">
        <f>(0.5*(1-COS(RADIANS(90-$X$3)))*(D6785+E6785)*'PV model'!$B$4)</f>
        <v>0</v>
      </c>
      <c r="U6785" s="3">
        <f t="shared" si="1168"/>
        <v>104.07600000000001</v>
      </c>
      <c r="V6785" s="3">
        <f>('PV model'!$B$13*(U6785/1000)*(1-'PV model'!$B$14*((20+C6785)-25))*'PV model'!$B$10)/'PV model'!$B$12</f>
        <v>10.070526977279998</v>
      </c>
    </row>
    <row r="6786" spans="1:22" x14ac:dyDescent="0.2">
      <c r="A6786" s="10">
        <f t="shared" si="1171"/>
        <v>283</v>
      </c>
      <c r="B6786" s="10">
        <f t="shared" si="1169"/>
        <v>13</v>
      </c>
      <c r="C6786" s="23">
        <v>13.3</v>
      </c>
      <c r="D6786" s="24">
        <v>0</v>
      </c>
      <c r="E6786" s="24">
        <v>105.83999999999999</v>
      </c>
      <c r="F6786" s="48"/>
      <c r="G6786" s="48"/>
      <c r="H6786" s="1">
        <f t="shared" si="1170"/>
        <v>-7.7257120834357291</v>
      </c>
      <c r="I6786" s="1">
        <f t="shared" si="1164"/>
        <v>13.878662927470701</v>
      </c>
      <c r="J6786" s="4">
        <f>B6786+('PV model'!$B$3/15)+(I6786/60)</f>
        <v>12.954644382124512</v>
      </c>
      <c r="K6786" s="2">
        <f t="shared" si="1165"/>
        <v>-14.319665731867675</v>
      </c>
      <c r="L6786" s="2">
        <f>DEGREES(ASIN((((COS(RADIANS('PV model'!$B$2))*COS(RADIANS(H6786))*COS(RADIANS(K6786)))+(SIN(RADIANS('PV model'!$B$2))*SIN(RADIANS(H6786)))))))</f>
        <v>25.660574026408845</v>
      </c>
      <c r="M6786" s="3">
        <f t="shared" si="1161"/>
        <v>25.660574026408845</v>
      </c>
      <c r="N6786" s="2">
        <f t="shared" si="1166"/>
        <v>-15.777533541585635</v>
      </c>
      <c r="O6786" s="2">
        <f>IF('PV model'!$B$2&gt;0, 180-N6786,IF('PV model'!$B$2&lt;0,0-N6786,N6786))</f>
        <v>195.77753354158563</v>
      </c>
      <c r="P6786" s="2">
        <f>ABS(O6786-'PV model'!$B$5)</f>
        <v>9.2224664584143738</v>
      </c>
      <c r="Q6786" s="3">
        <f t="shared" si="1162"/>
        <v>64.339425973591162</v>
      </c>
      <c r="R6786" s="3">
        <f t="shared" si="1167"/>
        <v>0</v>
      </c>
      <c r="S6786" s="3">
        <f t="shared" si="1163"/>
        <v>105.83999999999999</v>
      </c>
      <c r="T6786" s="3">
        <f>(0.5*(1-COS(RADIANS(90-$X$3)))*(D6786+E6786)*'PV model'!$B$4)</f>
        <v>0</v>
      </c>
      <c r="U6786" s="3">
        <f t="shared" si="1168"/>
        <v>105.83999999999999</v>
      </c>
      <c r="V6786" s="3">
        <f>('PV model'!$B$13*(U6786/1000)*(1-'PV model'!$B$14*((20+C6786)-25))*'PV model'!$B$10)/'PV model'!$B$12</f>
        <v>10.228518155519998</v>
      </c>
    </row>
    <row r="6787" spans="1:22" x14ac:dyDescent="0.2">
      <c r="A6787" s="10">
        <f t="shared" si="1171"/>
        <v>283</v>
      </c>
      <c r="B6787" s="10">
        <f t="shared" si="1169"/>
        <v>14</v>
      </c>
      <c r="C6787" s="23">
        <v>13.7</v>
      </c>
      <c r="D6787" s="24">
        <v>0</v>
      </c>
      <c r="E6787" s="24">
        <v>95.256</v>
      </c>
      <c r="F6787" s="48"/>
      <c r="G6787" s="48"/>
      <c r="H6787" s="1">
        <f t="shared" si="1170"/>
        <v>-7.7257120834357291</v>
      </c>
      <c r="I6787" s="1">
        <f t="shared" si="1164"/>
        <v>13.878662927470701</v>
      </c>
      <c r="J6787" s="4">
        <f>B6787+('PV model'!$B$3/15)+(I6787/60)</f>
        <v>13.954644382124512</v>
      </c>
      <c r="K6787" s="2">
        <f t="shared" si="1165"/>
        <v>-29.319665731867673</v>
      </c>
      <c r="L6787" s="2">
        <f>DEGREES(ASIN((((COS(RADIANS('PV model'!$B$2))*COS(RADIANS(H6787))*COS(RADIANS(K6787)))+(SIN(RADIANS('PV model'!$B$2))*SIN(RADIANS(H6787)))))))</f>
        <v>22.245727468835319</v>
      </c>
      <c r="M6787" s="3">
        <f t="shared" si="1161"/>
        <v>22.245727468835319</v>
      </c>
      <c r="N6787" s="2">
        <f t="shared" si="1166"/>
        <v>-31.618311050408892</v>
      </c>
      <c r="O6787" s="2">
        <f>IF('PV model'!$B$2&gt;0, 180-N6787,IF('PV model'!$B$2&lt;0,0-N6787,N6787))</f>
        <v>211.61831105040889</v>
      </c>
      <c r="P6787" s="2">
        <f>ABS(O6787-'PV model'!$B$5)</f>
        <v>6.6183110504088916</v>
      </c>
      <c r="Q6787" s="3">
        <f t="shared" si="1162"/>
        <v>67.754272531164673</v>
      </c>
      <c r="R6787" s="3">
        <f t="shared" si="1167"/>
        <v>0</v>
      </c>
      <c r="S6787" s="3">
        <f t="shared" si="1163"/>
        <v>95.256</v>
      </c>
      <c r="T6787" s="3">
        <f>(0.5*(1-COS(RADIANS(90-$X$3)))*(D6787+E6787)*'PV model'!$B$4)</f>
        <v>0</v>
      </c>
      <c r="U6787" s="3">
        <f t="shared" si="1168"/>
        <v>95.256</v>
      </c>
      <c r="V6787" s="3">
        <f>('PV model'!$B$13*(U6787/1000)*(1-'PV model'!$B$14*((20+C6787)-25))*'PV model'!$B$10)/'PV model'!$B$12</f>
        <v>9.1904314763519981</v>
      </c>
    </row>
    <row r="6788" spans="1:22" x14ac:dyDescent="0.2">
      <c r="A6788" s="10">
        <f t="shared" si="1171"/>
        <v>283</v>
      </c>
      <c r="B6788" s="10">
        <f t="shared" si="1169"/>
        <v>15</v>
      </c>
      <c r="C6788" s="23">
        <v>13.2</v>
      </c>
      <c r="D6788" s="24">
        <v>0</v>
      </c>
      <c r="E6788" s="24">
        <v>74.97</v>
      </c>
      <c r="F6788" s="48"/>
      <c r="G6788" s="48"/>
      <c r="H6788" s="1">
        <f t="shared" si="1170"/>
        <v>-7.7257120834357291</v>
      </c>
      <c r="I6788" s="1">
        <f t="shared" si="1164"/>
        <v>13.878662927470701</v>
      </c>
      <c r="J6788" s="4">
        <f>B6788+('PV model'!$B$3/15)+(I6788/60)</f>
        <v>14.954644382124512</v>
      </c>
      <c r="K6788" s="2">
        <f t="shared" si="1165"/>
        <v>-44.319665731867673</v>
      </c>
      <c r="L6788" s="2">
        <f>DEGREES(ASIN((((COS(RADIANS('PV model'!$B$2))*COS(RADIANS(H6788))*COS(RADIANS(K6788)))+(SIN(RADIANS('PV model'!$B$2))*SIN(RADIANS(H6788)))))))</f>
        <v>16.904100226286587</v>
      </c>
      <c r="M6788" s="3">
        <f t="shared" si="1161"/>
        <v>16.904100226286587</v>
      </c>
      <c r="N6788" s="2">
        <f t="shared" si="1166"/>
        <v>-46.351109542172956</v>
      </c>
      <c r="O6788" s="2">
        <f>IF('PV model'!$B$2&gt;0, 180-N6788,IF('PV model'!$B$2&lt;0,0-N6788,N6788))</f>
        <v>226.35110954217296</v>
      </c>
      <c r="P6788" s="2">
        <f>ABS(O6788-'PV model'!$B$5)</f>
        <v>21.351109542172964</v>
      </c>
      <c r="Q6788" s="3">
        <f t="shared" si="1162"/>
        <v>73.095899773713413</v>
      </c>
      <c r="R6788" s="3">
        <f t="shared" si="1167"/>
        <v>0</v>
      </c>
      <c r="S6788" s="3">
        <f t="shared" si="1163"/>
        <v>74.97</v>
      </c>
      <c r="T6788" s="3">
        <f>(0.5*(1-COS(RADIANS(90-$X$3)))*(D6788+E6788)*'PV model'!$B$4)</f>
        <v>0</v>
      </c>
      <c r="U6788" s="3">
        <f t="shared" si="1168"/>
        <v>74.97</v>
      </c>
      <c r="V6788" s="3">
        <f>('PV model'!$B$13*(U6788/1000)*(1-'PV model'!$B$14*((20+C6788)-25))*'PV model'!$B$10)/'PV model'!$B$12</f>
        <v>7.248197960639998</v>
      </c>
    </row>
    <row r="6789" spans="1:22" x14ac:dyDescent="0.2">
      <c r="A6789" s="10">
        <f t="shared" si="1171"/>
        <v>283</v>
      </c>
      <c r="B6789" s="10">
        <f t="shared" si="1169"/>
        <v>16</v>
      </c>
      <c r="C6789" s="23">
        <v>13.5</v>
      </c>
      <c r="D6789" s="24">
        <v>0</v>
      </c>
      <c r="E6789" s="24">
        <v>46.746000000000002</v>
      </c>
      <c r="F6789" s="48"/>
      <c r="G6789" s="48"/>
      <c r="H6789" s="1">
        <f t="shared" si="1170"/>
        <v>-7.7257120834357291</v>
      </c>
      <c r="I6789" s="1">
        <f t="shared" si="1164"/>
        <v>13.878662927470701</v>
      </c>
      <c r="J6789" s="4">
        <f>B6789+('PV model'!$B$3/15)+(I6789/60)</f>
        <v>15.954644382124512</v>
      </c>
      <c r="K6789" s="2">
        <f t="shared" si="1165"/>
        <v>-59.319665731867673</v>
      </c>
      <c r="L6789" s="2">
        <f>DEGREES(ASIN((((COS(RADIANS('PV model'!$B$2))*COS(RADIANS(H6789))*COS(RADIANS(K6789)))+(SIN(RADIANS('PV model'!$B$2))*SIN(RADIANS(H6789)))))))</f>
        <v>10.113353388871035</v>
      </c>
      <c r="M6789" s="3">
        <f t="shared" si="1161"/>
        <v>10.113353388871035</v>
      </c>
      <c r="N6789" s="2">
        <f t="shared" si="1166"/>
        <v>-59.959472984678428</v>
      </c>
      <c r="O6789" s="2">
        <f>IF('PV model'!$B$2&gt;0, 180-N6789,IF('PV model'!$B$2&lt;0,0-N6789,N6789))</f>
        <v>239.95947298467843</v>
      </c>
      <c r="P6789" s="2">
        <f>ABS(O6789-'PV model'!$B$5)</f>
        <v>34.959472984678428</v>
      </c>
      <c r="Q6789" s="3">
        <f t="shared" si="1162"/>
        <v>79.886646611128967</v>
      </c>
      <c r="R6789" s="3">
        <f t="shared" si="1167"/>
        <v>0</v>
      </c>
      <c r="S6789" s="3">
        <f t="shared" si="1163"/>
        <v>46.746000000000002</v>
      </c>
      <c r="T6789" s="3">
        <f>(0.5*(1-COS(RADIANS(90-$X$3)))*(D6789+E6789)*'PV model'!$B$4)</f>
        <v>0</v>
      </c>
      <c r="U6789" s="3">
        <f t="shared" si="1168"/>
        <v>46.746000000000002</v>
      </c>
      <c r="V6789" s="3">
        <f>('PV model'!$B$13*(U6789/1000)*(1-'PV model'!$B$14*((20+C6789)-25))*'PV model'!$B$10)/'PV model'!$B$12</f>
        <v>4.5138573345599999</v>
      </c>
    </row>
    <row r="6790" spans="1:22" x14ac:dyDescent="0.2">
      <c r="A6790" s="10">
        <f t="shared" si="1171"/>
        <v>283</v>
      </c>
      <c r="B6790" s="10">
        <f t="shared" si="1169"/>
        <v>17</v>
      </c>
      <c r="C6790" s="23">
        <v>14.1</v>
      </c>
      <c r="D6790" s="24">
        <v>0</v>
      </c>
      <c r="E6790" s="24">
        <v>17.64</v>
      </c>
      <c r="F6790" s="48"/>
      <c r="G6790" s="48"/>
      <c r="H6790" s="1">
        <f t="shared" si="1170"/>
        <v>-7.7257120834357291</v>
      </c>
      <c r="I6790" s="1">
        <f t="shared" si="1164"/>
        <v>13.878662927470701</v>
      </c>
      <c r="J6790" s="4">
        <f>B6790+('PV model'!$B$3/15)+(I6790/60)</f>
        <v>16.95464438212451</v>
      </c>
      <c r="K6790" s="2">
        <f t="shared" si="1165"/>
        <v>-74.319665731867644</v>
      </c>
      <c r="L6790" s="2">
        <f>DEGREES(ASIN((((COS(RADIANS('PV model'!$B$2))*COS(RADIANS(H6790))*COS(RADIANS(K6790)))+(SIN(RADIANS('PV model'!$B$2))*SIN(RADIANS(H6790)))))))</f>
        <v>2.3443417680025975</v>
      </c>
      <c r="M6790" s="3">
        <f t="shared" ref="M6790:M6853" si="1172">IF(L6790&gt;0, L6790, 0)</f>
        <v>2.3443417680025975</v>
      </c>
      <c r="N6790" s="2">
        <f t="shared" si="1166"/>
        <v>-72.716136951884693</v>
      </c>
      <c r="O6790" s="2">
        <f>IF('PV model'!$B$2&gt;0, 180-N6790,IF('PV model'!$B$2&lt;0,0-N6790,N6790))</f>
        <v>252.71613695188469</v>
      </c>
      <c r="P6790" s="2">
        <f>ABS(O6790-'PV model'!$B$5)</f>
        <v>47.716136951884693</v>
      </c>
      <c r="Q6790" s="3">
        <f t="shared" ref="Q6790:Q6853" si="1173">DEGREES(ACOS((SIN(RADIANS(L6790))*COS(RADIANS(90-$X$3))+COS(RADIANS(L6790))*COS(RADIANS(P6790))*SIN(RADIANS(90-$X$3)))))</f>
        <v>87.655658231997407</v>
      </c>
      <c r="R6790" s="3">
        <f t="shared" si="1167"/>
        <v>0</v>
      </c>
      <c r="S6790" s="3">
        <f t="shared" ref="S6790:S6853" si="1174">IF($Z$3=TRUE, IF(E6790=0,0,E6790*(0.5*(1+COS(RADIANS(90-$X$3))*(1+(1-(E6790^2/(D6790+E6790)^2))*(SIN(RADIANS(0.5*$X$3))^3)))*(1+(1-(E6790^2/(D6790+E6790)^2))*(COS(RADIANS(Q6790))^2)*(SIN(RADIANS(90-L6790))^3)))), IF(E6790=0,0,E6790*(0.5*(1+COS(RADIANS(90-$X$3))))))</f>
        <v>17.64</v>
      </c>
      <c r="T6790" s="3">
        <f>(0.5*(1-COS(RADIANS(90-$X$3)))*(D6790+E6790)*'PV model'!$B$4)</f>
        <v>0</v>
      </c>
      <c r="U6790" s="3">
        <f t="shared" si="1168"/>
        <v>17.64</v>
      </c>
      <c r="V6790" s="3">
        <f>('PV model'!$B$13*(U6790/1000)*(1-'PV model'!$B$14*((20+C6790)-25))*'PV model'!$B$10)/'PV model'!$B$12</f>
        <v>1.69911048384</v>
      </c>
    </row>
    <row r="6791" spans="1:22" x14ac:dyDescent="0.2">
      <c r="A6791" s="10">
        <f t="shared" si="1171"/>
        <v>283</v>
      </c>
      <c r="B6791" s="10">
        <f t="shared" si="1169"/>
        <v>18</v>
      </c>
      <c r="C6791" s="23">
        <v>14.6</v>
      </c>
      <c r="D6791" s="24">
        <v>0</v>
      </c>
      <c r="E6791" s="24">
        <v>1.764</v>
      </c>
      <c r="F6791" s="48"/>
      <c r="G6791" s="48"/>
      <c r="H6791" s="1">
        <f t="shared" si="1170"/>
        <v>-7.7257120834357291</v>
      </c>
      <c r="I6791" s="1">
        <f t="shared" ref="I6791:I6854" si="1175">9.87*SIN(RADIANS(1.978*A6791-160.22))-7.53*COS(RADIANS(0.989*A6791-80.11))-1.5*SIN((RADIANS(0.989*A6791-80.11)))</f>
        <v>13.878662927470701</v>
      </c>
      <c r="J6791" s="4">
        <f>B6791+('PV model'!$B$3/15)+(I6791/60)</f>
        <v>17.95464438212451</v>
      </c>
      <c r="K6791" s="2">
        <f t="shared" ref="K6791:K6854" si="1176">15*(12-J6791)</f>
        <v>-89.319665731867644</v>
      </c>
      <c r="L6791" s="2">
        <f>DEGREES(ASIN((((COS(RADIANS('PV model'!$B$2))*COS(RADIANS(H6791))*COS(RADIANS(K6791)))+(SIN(RADIANS('PV model'!$B$2))*SIN(RADIANS(H6791)))))))</f>
        <v>-5.9766797615685734</v>
      </c>
      <c r="M6791" s="3">
        <f t="shared" si="1172"/>
        <v>0</v>
      </c>
      <c r="N6791" s="2">
        <f t="shared" ref="N6791:N6854" si="1177">DEGREES(ASIN((COS(RADIANS(H6791))*SIN(RADIANS(K6791)))/COS(RADIANS(L6791))))</f>
        <v>-85.048737712028739</v>
      </c>
      <c r="O6791" s="2">
        <f>IF('PV model'!$B$2&gt;0, 180-N6791,IF('PV model'!$B$2&lt;0,0-N6791,N6791))</f>
        <v>265.04873771202875</v>
      </c>
      <c r="P6791" s="2">
        <f>ABS(O6791-'PV model'!$B$5)</f>
        <v>60.048737712028753</v>
      </c>
      <c r="Q6791" s="3">
        <f t="shared" si="1173"/>
        <v>95.976679761568576</v>
      </c>
      <c r="R6791" s="3">
        <f t="shared" ref="R6791:R6854" si="1178">IF(D6791=0,0,D6791*COS(RADIANS(Q6791))/SIN(RADIANS(L6791)))</f>
        <v>0</v>
      </c>
      <c r="S6791" s="3">
        <f t="shared" si="1174"/>
        <v>1.764</v>
      </c>
      <c r="T6791" s="3">
        <f>(0.5*(1-COS(RADIANS(90-$X$3)))*(D6791+E6791)*'PV model'!$B$4)</f>
        <v>0</v>
      </c>
      <c r="U6791" s="3">
        <f t="shared" ref="U6791:U6854" si="1179">R6791+S6791+T6791</f>
        <v>1.764</v>
      </c>
      <c r="V6791" s="3">
        <f>('PV model'!$B$13*(U6791/1000)*(1-'PV model'!$B$14*((20+C6791)-25))*'PV model'!$B$10)/'PV model'!$B$12</f>
        <v>0.16955838950399998</v>
      </c>
    </row>
    <row r="6792" spans="1:22" x14ac:dyDescent="0.2">
      <c r="A6792" s="10">
        <f t="shared" si="1171"/>
        <v>283</v>
      </c>
      <c r="B6792" s="10">
        <f t="shared" ref="B6792:B6855" si="1180">IF(B6791&lt;24,B6791+1,1)</f>
        <v>19</v>
      </c>
      <c r="C6792" s="23">
        <v>14.6</v>
      </c>
      <c r="D6792" s="24">
        <v>0</v>
      </c>
      <c r="E6792" s="24">
        <v>0</v>
      </c>
      <c r="F6792" s="48"/>
      <c r="G6792" s="48"/>
      <c r="H6792" s="1">
        <f t="shared" ref="H6792:H6855" si="1181">(23.465*SIN(RADIANS(280.1+0.9863*A6792)))</f>
        <v>-7.7257120834357291</v>
      </c>
      <c r="I6792" s="1">
        <f t="shared" si="1175"/>
        <v>13.878662927470701</v>
      </c>
      <c r="J6792" s="4">
        <f>B6792+('PV model'!$B$3/15)+(I6792/60)</f>
        <v>18.95464438212451</v>
      </c>
      <c r="K6792" s="2">
        <f t="shared" si="1176"/>
        <v>-104.31966573186764</v>
      </c>
      <c r="L6792" s="2">
        <f>DEGREES(ASIN((((COS(RADIANS('PV model'!$B$2))*COS(RADIANS(H6792))*COS(RADIANS(K6792)))+(SIN(RADIANS('PV model'!$B$2))*SIN(RADIANS(H6792)))))))</f>
        <v>-14.454232229128198</v>
      </c>
      <c r="M6792" s="3">
        <f t="shared" si="1172"/>
        <v>0</v>
      </c>
      <c r="N6792" s="2">
        <f t="shared" si="1177"/>
        <v>-82.533116546174966</v>
      </c>
      <c r="O6792" s="2">
        <f>IF('PV model'!$B$2&gt;0, 180-N6792,IF('PV model'!$B$2&lt;0,0-N6792,N6792))</f>
        <v>262.53311654617494</v>
      </c>
      <c r="P6792" s="2">
        <f>ABS(O6792-'PV model'!$B$5)</f>
        <v>57.533116546174938</v>
      </c>
      <c r="Q6792" s="3">
        <f t="shared" si="1173"/>
        <v>104.45423222912819</v>
      </c>
      <c r="R6792" s="3">
        <f t="shared" si="1178"/>
        <v>0</v>
      </c>
      <c r="S6792" s="3">
        <f t="shared" si="1174"/>
        <v>0</v>
      </c>
      <c r="T6792" s="3">
        <f>(0.5*(1-COS(RADIANS(90-$X$3)))*(D6792+E6792)*'PV model'!$B$4)</f>
        <v>0</v>
      </c>
      <c r="U6792" s="3">
        <f t="shared" si="1179"/>
        <v>0</v>
      </c>
      <c r="V6792" s="3">
        <f>('PV model'!$B$13*(U6792/1000)*(1-'PV model'!$B$14*((20+C6792)-25))*'PV model'!$B$10)/'PV model'!$B$12</f>
        <v>0</v>
      </c>
    </row>
    <row r="6793" spans="1:22" x14ac:dyDescent="0.2">
      <c r="A6793" s="10">
        <f t="shared" si="1171"/>
        <v>283</v>
      </c>
      <c r="B6793" s="10">
        <f t="shared" si="1180"/>
        <v>20</v>
      </c>
      <c r="C6793" s="23">
        <v>13.9</v>
      </c>
      <c r="D6793" s="24">
        <v>0</v>
      </c>
      <c r="E6793" s="24">
        <v>0</v>
      </c>
      <c r="F6793" s="48"/>
      <c r="G6793" s="48"/>
      <c r="H6793" s="1">
        <f t="shared" si="1181"/>
        <v>-7.7257120834357291</v>
      </c>
      <c r="I6793" s="1">
        <f t="shared" si="1175"/>
        <v>13.878662927470701</v>
      </c>
      <c r="J6793" s="4">
        <f>B6793+('PV model'!$B$3/15)+(I6793/60)</f>
        <v>19.95464438212451</v>
      </c>
      <c r="K6793" s="2">
        <f t="shared" si="1176"/>
        <v>-119.31966573186764</v>
      </c>
      <c r="L6793" s="2">
        <f>DEGREES(ASIN((((COS(RADIANS('PV model'!$B$2))*COS(RADIANS(H6793))*COS(RADIANS(K6793)))+(SIN(RADIANS('PV model'!$B$2))*SIN(RADIANS(H6793)))))))</f>
        <v>-22.682808228958468</v>
      </c>
      <c r="M6793" s="3">
        <f t="shared" si="1172"/>
        <v>0</v>
      </c>
      <c r="N6793" s="2">
        <f t="shared" si="1177"/>
        <v>-69.457978201466673</v>
      </c>
      <c r="O6793" s="2">
        <f>IF('PV model'!$B$2&gt;0, 180-N6793,IF('PV model'!$B$2&lt;0,0-N6793,N6793))</f>
        <v>249.45797820146669</v>
      </c>
      <c r="P6793" s="2">
        <f>ABS(O6793-'PV model'!$B$5)</f>
        <v>44.457978201466688</v>
      </c>
      <c r="Q6793" s="3">
        <f t="shared" si="1173"/>
        <v>112.68280822895846</v>
      </c>
      <c r="R6793" s="3">
        <f t="shared" si="1178"/>
        <v>0</v>
      </c>
      <c r="S6793" s="3">
        <f t="shared" si="1174"/>
        <v>0</v>
      </c>
      <c r="T6793" s="3">
        <f>(0.5*(1-COS(RADIANS(90-$X$3)))*(D6793+E6793)*'PV model'!$B$4)</f>
        <v>0</v>
      </c>
      <c r="U6793" s="3">
        <f t="shared" si="1179"/>
        <v>0</v>
      </c>
      <c r="V6793" s="3">
        <f>('PV model'!$B$13*(U6793/1000)*(1-'PV model'!$B$14*((20+C6793)-25))*'PV model'!$B$10)/'PV model'!$B$12</f>
        <v>0</v>
      </c>
    </row>
    <row r="6794" spans="1:22" x14ac:dyDescent="0.2">
      <c r="A6794" s="10">
        <f t="shared" si="1171"/>
        <v>283</v>
      </c>
      <c r="B6794" s="10">
        <f t="shared" si="1180"/>
        <v>21</v>
      </c>
      <c r="C6794" s="23">
        <v>14.4</v>
      </c>
      <c r="D6794" s="24">
        <v>0</v>
      </c>
      <c r="E6794" s="24">
        <v>0</v>
      </c>
      <c r="F6794" s="48"/>
      <c r="G6794" s="48"/>
      <c r="H6794" s="1">
        <f t="shared" si="1181"/>
        <v>-7.7257120834357291</v>
      </c>
      <c r="I6794" s="1">
        <f t="shared" si="1175"/>
        <v>13.878662927470701</v>
      </c>
      <c r="J6794" s="4">
        <f>B6794+('PV model'!$B$3/15)+(I6794/60)</f>
        <v>20.95464438212451</v>
      </c>
      <c r="K6794" s="2">
        <f t="shared" si="1176"/>
        <v>-134.31966573186764</v>
      </c>
      <c r="L6794" s="2">
        <f>DEGREES(ASIN((((COS(RADIANS('PV model'!$B$2))*COS(RADIANS(H6794))*COS(RADIANS(K6794)))+(SIN(RADIANS('PV model'!$B$2))*SIN(RADIANS(H6794)))))))</f>
        <v>-30.19349943720545</v>
      </c>
      <c r="M6794" s="3">
        <f t="shared" si="1172"/>
        <v>0</v>
      </c>
      <c r="N6794" s="2">
        <f t="shared" si="1177"/>
        <v>-55.108735041037001</v>
      </c>
      <c r="O6794" s="2">
        <f>IF('PV model'!$B$2&gt;0, 180-N6794,IF('PV model'!$B$2&lt;0,0-N6794,N6794))</f>
        <v>235.10873504103699</v>
      </c>
      <c r="P6794" s="2">
        <f>ABS(O6794-'PV model'!$B$5)</f>
        <v>30.108735041036994</v>
      </c>
      <c r="Q6794" s="3">
        <f t="shared" si="1173"/>
        <v>120.19349943720546</v>
      </c>
      <c r="R6794" s="3">
        <f t="shared" si="1178"/>
        <v>0</v>
      </c>
      <c r="S6794" s="3">
        <f t="shared" si="1174"/>
        <v>0</v>
      </c>
      <c r="T6794" s="3">
        <f>(0.5*(1-COS(RADIANS(90-$X$3)))*(D6794+E6794)*'PV model'!$B$4)</f>
        <v>0</v>
      </c>
      <c r="U6794" s="3">
        <f t="shared" si="1179"/>
        <v>0</v>
      </c>
      <c r="V6794" s="3">
        <f>('PV model'!$B$13*(U6794/1000)*(1-'PV model'!$B$14*((20+C6794)-25))*'PV model'!$B$10)/'PV model'!$B$12</f>
        <v>0</v>
      </c>
    </row>
    <row r="6795" spans="1:22" x14ac:dyDescent="0.2">
      <c r="A6795" s="10">
        <f t="shared" si="1171"/>
        <v>283</v>
      </c>
      <c r="B6795" s="10">
        <f t="shared" si="1180"/>
        <v>22</v>
      </c>
      <c r="C6795" s="23">
        <v>13.5</v>
      </c>
      <c r="D6795" s="24">
        <v>0</v>
      </c>
      <c r="E6795" s="24">
        <v>0</v>
      </c>
      <c r="F6795" s="48"/>
      <c r="G6795" s="48"/>
      <c r="H6795" s="1">
        <f t="shared" si="1181"/>
        <v>-7.7257120834357291</v>
      </c>
      <c r="I6795" s="1">
        <f t="shared" si="1175"/>
        <v>13.878662927470701</v>
      </c>
      <c r="J6795" s="4">
        <f>B6795+('PV model'!$B$3/15)+(I6795/60)</f>
        <v>21.95464438212451</v>
      </c>
      <c r="K6795" s="2">
        <f t="shared" si="1176"/>
        <v>-149.31966573186764</v>
      </c>
      <c r="L6795" s="2">
        <f>DEGREES(ASIN((((COS(RADIANS('PV model'!$B$2))*COS(RADIANS(H6795))*COS(RADIANS(K6795)))+(SIN(RADIANS('PV model'!$B$2))*SIN(RADIANS(H6795)))))))</f>
        <v>-36.405153590427162</v>
      </c>
      <c r="M6795" s="3">
        <f t="shared" si="1172"/>
        <v>0</v>
      </c>
      <c r="N6795" s="2">
        <f t="shared" si="1177"/>
        <v>-38.918862287102968</v>
      </c>
      <c r="O6795" s="2">
        <f>IF('PV model'!$B$2&gt;0, 180-N6795,IF('PV model'!$B$2&lt;0,0-N6795,N6795))</f>
        <v>218.91886228710297</v>
      </c>
      <c r="P6795" s="2">
        <f>ABS(O6795-'PV model'!$B$5)</f>
        <v>13.918862287102968</v>
      </c>
      <c r="Q6795" s="3">
        <f t="shared" si="1173"/>
        <v>126.40515359042715</v>
      </c>
      <c r="R6795" s="3">
        <f t="shared" si="1178"/>
        <v>0</v>
      </c>
      <c r="S6795" s="3">
        <f t="shared" si="1174"/>
        <v>0</v>
      </c>
      <c r="T6795" s="3">
        <f>(0.5*(1-COS(RADIANS(90-$X$3)))*(D6795+E6795)*'PV model'!$B$4)</f>
        <v>0</v>
      </c>
      <c r="U6795" s="3">
        <f t="shared" si="1179"/>
        <v>0</v>
      </c>
      <c r="V6795" s="3">
        <f>('PV model'!$B$13*(U6795/1000)*(1-'PV model'!$B$14*((20+C6795)-25))*'PV model'!$B$10)/'PV model'!$B$12</f>
        <v>0</v>
      </c>
    </row>
    <row r="6796" spans="1:22" x14ac:dyDescent="0.2">
      <c r="A6796" s="10">
        <f t="shared" si="1171"/>
        <v>283</v>
      </c>
      <c r="B6796" s="10">
        <f t="shared" si="1180"/>
        <v>23</v>
      </c>
      <c r="C6796" s="23">
        <v>12.9</v>
      </c>
      <c r="D6796" s="24">
        <v>0</v>
      </c>
      <c r="E6796" s="24">
        <v>0</v>
      </c>
      <c r="F6796" s="48"/>
      <c r="G6796" s="48"/>
      <c r="H6796" s="1">
        <f t="shared" si="1181"/>
        <v>-7.7257120834357291</v>
      </c>
      <c r="I6796" s="1">
        <f t="shared" si="1175"/>
        <v>13.878662927470701</v>
      </c>
      <c r="J6796" s="4">
        <f>B6796+('PV model'!$B$3/15)+(I6796/60)</f>
        <v>22.95464438212451</v>
      </c>
      <c r="K6796" s="2">
        <f t="shared" si="1176"/>
        <v>-164.31966573186764</v>
      </c>
      <c r="L6796" s="2">
        <f>DEGREES(ASIN((((COS(RADIANS('PV model'!$B$2))*COS(RADIANS(H6796))*COS(RADIANS(K6796)))+(SIN(RADIANS('PV model'!$B$2))*SIN(RADIANS(H6796)))))))</f>
        <v>-40.62951430409381</v>
      </c>
      <c r="M6796" s="3">
        <f t="shared" si="1172"/>
        <v>0</v>
      </c>
      <c r="N6796" s="2">
        <f t="shared" si="1177"/>
        <v>-20.663846822469626</v>
      </c>
      <c r="O6796" s="2">
        <f>IF('PV model'!$B$2&gt;0, 180-N6796,IF('PV model'!$B$2&lt;0,0-N6796,N6796))</f>
        <v>200.66384682246962</v>
      </c>
      <c r="P6796" s="2">
        <f>ABS(O6796-'PV model'!$B$5)</f>
        <v>4.3361531775303774</v>
      </c>
      <c r="Q6796" s="3">
        <f t="shared" si="1173"/>
        <v>130.62951430409382</v>
      </c>
      <c r="R6796" s="3">
        <f t="shared" si="1178"/>
        <v>0</v>
      </c>
      <c r="S6796" s="3">
        <f t="shared" si="1174"/>
        <v>0</v>
      </c>
      <c r="T6796" s="3">
        <f>(0.5*(1-COS(RADIANS(90-$X$3)))*(D6796+E6796)*'PV model'!$B$4)</f>
        <v>0</v>
      </c>
      <c r="U6796" s="3">
        <f t="shared" si="1179"/>
        <v>0</v>
      </c>
      <c r="V6796" s="3">
        <f>('PV model'!$B$13*(U6796/1000)*(1-'PV model'!$B$14*((20+C6796)-25))*'PV model'!$B$10)/'PV model'!$B$12</f>
        <v>0</v>
      </c>
    </row>
    <row r="6797" spans="1:22" x14ac:dyDescent="0.2">
      <c r="A6797" s="10">
        <f t="shared" si="1171"/>
        <v>283</v>
      </c>
      <c r="B6797" s="10">
        <f t="shared" si="1180"/>
        <v>24</v>
      </c>
      <c r="C6797" s="23">
        <v>12.2</v>
      </c>
      <c r="D6797" s="24">
        <v>0</v>
      </c>
      <c r="E6797" s="24">
        <v>0</v>
      </c>
      <c r="F6797" s="48"/>
      <c r="G6797" s="48"/>
      <c r="H6797" s="1">
        <f t="shared" si="1181"/>
        <v>-7.7257120834357291</v>
      </c>
      <c r="I6797" s="1">
        <f t="shared" si="1175"/>
        <v>13.878662927470701</v>
      </c>
      <c r="J6797" s="4">
        <f>B6797+('PV model'!$B$3/15)+(I6797/60)</f>
        <v>23.95464438212451</v>
      </c>
      <c r="K6797" s="2">
        <f t="shared" si="1176"/>
        <v>-179.31966573186764</v>
      </c>
      <c r="L6797" s="2">
        <f>DEGREES(ASIN((((COS(RADIANS('PV model'!$B$2))*COS(RADIANS(H6797))*COS(RADIANS(K6797)))+(SIN(RADIANS('PV model'!$B$2))*SIN(RADIANS(H6797)))))))</f>
        <v>-42.222650701696764</v>
      </c>
      <c r="M6797" s="3">
        <f t="shared" si="1172"/>
        <v>0</v>
      </c>
      <c r="N6797" s="2">
        <f t="shared" si="1177"/>
        <v>-0.91037932031011104</v>
      </c>
      <c r="O6797" s="2">
        <f>IF('PV model'!$B$2&gt;0, 180-N6797,IF('PV model'!$B$2&lt;0,0-N6797,N6797))</f>
        <v>180.91037932031011</v>
      </c>
      <c r="P6797" s="2">
        <f>ABS(O6797-'PV model'!$B$5)</f>
        <v>24.089620679689887</v>
      </c>
      <c r="Q6797" s="3">
        <f t="shared" si="1173"/>
        <v>132.22265070169675</v>
      </c>
      <c r="R6797" s="3">
        <f t="shared" si="1178"/>
        <v>0</v>
      </c>
      <c r="S6797" s="3">
        <f t="shared" si="1174"/>
        <v>0</v>
      </c>
      <c r="T6797" s="3">
        <f>(0.5*(1-COS(RADIANS(90-$X$3)))*(D6797+E6797)*'PV model'!$B$4)</f>
        <v>0</v>
      </c>
      <c r="U6797" s="3">
        <f t="shared" si="1179"/>
        <v>0</v>
      </c>
      <c r="V6797" s="3">
        <f>('PV model'!$B$13*(U6797/1000)*(1-'PV model'!$B$14*((20+C6797)-25))*'PV model'!$B$10)/'PV model'!$B$12</f>
        <v>0</v>
      </c>
    </row>
    <row r="6798" spans="1:22" x14ac:dyDescent="0.2">
      <c r="A6798" s="10">
        <f t="shared" si="1171"/>
        <v>284</v>
      </c>
      <c r="B6798" s="10">
        <f t="shared" si="1180"/>
        <v>1</v>
      </c>
      <c r="C6798" s="23">
        <v>12.1</v>
      </c>
      <c r="D6798" s="24">
        <v>0</v>
      </c>
      <c r="E6798" s="24">
        <v>0</v>
      </c>
      <c r="F6798" s="48"/>
      <c r="G6798" s="48"/>
      <c r="H6798" s="1">
        <f t="shared" si="1181"/>
        <v>-8.105958172041893</v>
      </c>
      <c r="I6798" s="1">
        <f t="shared" si="1175"/>
        <v>14.116838540719172</v>
      </c>
      <c r="J6798" s="4">
        <f>B6798+('PV model'!$B$3/15)+(I6798/60)</f>
        <v>0.95861397567865292</v>
      </c>
      <c r="K6798" s="2">
        <f t="shared" si="1176"/>
        <v>165.62079036482021</v>
      </c>
      <c r="L6798" s="2">
        <f>DEGREES(ASIN((((COS(RADIANS('PV model'!$B$2))*COS(RADIANS(H6798))*COS(RADIANS(K6798)))+(SIN(RADIANS('PV model'!$B$2))*SIN(RADIANS(H6798)))))))</f>
        <v>-41.253075549405594</v>
      </c>
      <c r="M6798" s="3">
        <f t="shared" si="1172"/>
        <v>0</v>
      </c>
      <c r="N6798" s="2">
        <f t="shared" si="1177"/>
        <v>19.088177048249754</v>
      </c>
      <c r="O6798" s="2">
        <f>IF('PV model'!$B$2&gt;0, 180-N6798,IF('PV model'!$B$2&lt;0,0-N6798,N6798))</f>
        <v>160.91182295175025</v>
      </c>
      <c r="P6798" s="2">
        <f>ABS(O6798-'PV model'!$B$5)</f>
        <v>44.088177048249747</v>
      </c>
      <c r="Q6798" s="3">
        <f t="shared" si="1173"/>
        <v>131.25307554940559</v>
      </c>
      <c r="R6798" s="3">
        <f t="shared" si="1178"/>
        <v>0</v>
      </c>
      <c r="S6798" s="3">
        <f t="shared" si="1174"/>
        <v>0</v>
      </c>
      <c r="T6798" s="3">
        <f>(0.5*(1-COS(RADIANS(90-$X$3)))*(D6798+E6798)*'PV model'!$B$4)</f>
        <v>0</v>
      </c>
      <c r="U6798" s="3">
        <f t="shared" si="1179"/>
        <v>0</v>
      </c>
      <c r="V6798" s="3">
        <f>('PV model'!$B$13*(U6798/1000)*(1-'PV model'!$B$14*((20+C6798)-25))*'PV model'!$B$10)/'PV model'!$B$12</f>
        <v>0</v>
      </c>
    </row>
    <row r="6799" spans="1:22" x14ac:dyDescent="0.2">
      <c r="A6799" s="10">
        <f t="shared" si="1171"/>
        <v>284</v>
      </c>
      <c r="B6799" s="10">
        <f t="shared" si="1180"/>
        <v>2</v>
      </c>
      <c r="C6799" s="23">
        <v>12.1</v>
      </c>
      <c r="D6799" s="24">
        <v>0</v>
      </c>
      <c r="E6799" s="24">
        <v>0</v>
      </c>
      <c r="F6799" s="48"/>
      <c r="G6799" s="48"/>
      <c r="H6799" s="1">
        <f t="shared" si="1181"/>
        <v>-8.105958172041893</v>
      </c>
      <c r="I6799" s="1">
        <f t="shared" si="1175"/>
        <v>14.116838540719172</v>
      </c>
      <c r="J6799" s="4">
        <f>B6799+('PV model'!$B$3/15)+(I6799/60)</f>
        <v>1.9586139756786529</v>
      </c>
      <c r="K6799" s="2">
        <f t="shared" si="1176"/>
        <v>150.62079036482021</v>
      </c>
      <c r="L6799" s="2">
        <f>DEGREES(ASIN((((COS(RADIANS('PV model'!$B$2))*COS(RADIANS(H6799))*COS(RADIANS(K6799)))+(SIN(RADIANS('PV model'!$B$2))*SIN(RADIANS(H6799)))))))</f>
        <v>-37.217031546731185</v>
      </c>
      <c r="M6799" s="3">
        <f t="shared" si="1172"/>
        <v>0</v>
      </c>
      <c r="N6799" s="2">
        <f t="shared" si="1177"/>
        <v>37.581561623457553</v>
      </c>
      <c r="O6799" s="2">
        <f>IF('PV model'!$B$2&gt;0, 180-N6799,IF('PV model'!$B$2&lt;0,0-N6799,N6799))</f>
        <v>142.41843837654244</v>
      </c>
      <c r="P6799" s="2">
        <f>ABS(O6799-'PV model'!$B$5)</f>
        <v>62.58156162345756</v>
      </c>
      <c r="Q6799" s="3">
        <f t="shared" si="1173"/>
        <v>127.21703154673118</v>
      </c>
      <c r="R6799" s="3">
        <f t="shared" si="1178"/>
        <v>0</v>
      </c>
      <c r="S6799" s="3">
        <f t="shared" si="1174"/>
        <v>0</v>
      </c>
      <c r="T6799" s="3">
        <f>(0.5*(1-COS(RADIANS(90-$X$3)))*(D6799+E6799)*'PV model'!$B$4)</f>
        <v>0</v>
      </c>
      <c r="U6799" s="3">
        <f t="shared" si="1179"/>
        <v>0</v>
      </c>
      <c r="V6799" s="3">
        <f>('PV model'!$B$13*(U6799/1000)*(1-'PV model'!$B$14*((20+C6799)-25))*'PV model'!$B$10)/'PV model'!$B$12</f>
        <v>0</v>
      </c>
    </row>
    <row r="6800" spans="1:22" x14ac:dyDescent="0.2">
      <c r="A6800" s="10">
        <f t="shared" si="1171"/>
        <v>284</v>
      </c>
      <c r="B6800" s="10">
        <f t="shared" si="1180"/>
        <v>3</v>
      </c>
      <c r="C6800" s="23">
        <v>12</v>
      </c>
      <c r="D6800" s="24">
        <v>0</v>
      </c>
      <c r="E6800" s="24">
        <v>0</v>
      </c>
      <c r="F6800" s="48"/>
      <c r="G6800" s="48"/>
      <c r="H6800" s="1">
        <f t="shared" si="1181"/>
        <v>-8.105958172041893</v>
      </c>
      <c r="I6800" s="1">
        <f t="shared" si="1175"/>
        <v>14.116838540719172</v>
      </c>
      <c r="J6800" s="4">
        <f>B6800+('PV model'!$B$3/15)+(I6800/60)</f>
        <v>2.9586139756786527</v>
      </c>
      <c r="K6800" s="2">
        <f t="shared" si="1176"/>
        <v>135.62079036482021</v>
      </c>
      <c r="L6800" s="2">
        <f>DEGREES(ASIN((((COS(RADIANS('PV model'!$B$2))*COS(RADIANS(H6800))*COS(RADIANS(K6800)))+(SIN(RADIANS('PV model'!$B$2))*SIN(RADIANS(H6800)))))))</f>
        <v>-31.130306844539369</v>
      </c>
      <c r="M6800" s="3">
        <f t="shared" si="1172"/>
        <v>0</v>
      </c>
      <c r="N6800" s="2">
        <f t="shared" si="1177"/>
        <v>53.988933870660517</v>
      </c>
      <c r="O6800" s="2">
        <f>IF('PV model'!$B$2&gt;0, 180-N6800,IF('PV model'!$B$2&lt;0,0-N6800,N6800))</f>
        <v>126.01106612933948</v>
      </c>
      <c r="P6800" s="2">
        <f>ABS(O6800-'PV model'!$B$5)</f>
        <v>78.988933870660517</v>
      </c>
      <c r="Q6800" s="3">
        <f t="shared" si="1173"/>
        <v>121.13030684453936</v>
      </c>
      <c r="R6800" s="3">
        <f t="shared" si="1178"/>
        <v>0</v>
      </c>
      <c r="S6800" s="3">
        <f t="shared" si="1174"/>
        <v>0</v>
      </c>
      <c r="T6800" s="3">
        <f>(0.5*(1-COS(RADIANS(90-$X$3)))*(D6800+E6800)*'PV model'!$B$4)</f>
        <v>0</v>
      </c>
      <c r="U6800" s="3">
        <f t="shared" si="1179"/>
        <v>0</v>
      </c>
      <c r="V6800" s="3">
        <f>('PV model'!$B$13*(U6800/1000)*(1-'PV model'!$B$14*((20+C6800)-25))*'PV model'!$B$10)/'PV model'!$B$12</f>
        <v>0</v>
      </c>
    </row>
    <row r="6801" spans="1:22" x14ac:dyDescent="0.2">
      <c r="A6801" s="10">
        <f t="shared" si="1171"/>
        <v>284</v>
      </c>
      <c r="B6801" s="10">
        <f t="shared" si="1180"/>
        <v>4</v>
      </c>
      <c r="C6801" s="23">
        <v>10.9</v>
      </c>
      <c r="D6801" s="24">
        <v>0</v>
      </c>
      <c r="E6801" s="24">
        <v>0</v>
      </c>
      <c r="F6801" s="48"/>
      <c r="G6801" s="48"/>
      <c r="H6801" s="1">
        <f t="shared" si="1181"/>
        <v>-8.105958172041893</v>
      </c>
      <c r="I6801" s="1">
        <f t="shared" si="1175"/>
        <v>14.116838540719172</v>
      </c>
      <c r="J6801" s="4">
        <f>B6801+('PV model'!$B$3/15)+(I6801/60)</f>
        <v>3.9586139756786527</v>
      </c>
      <c r="K6801" s="2">
        <f t="shared" si="1176"/>
        <v>120.62079036482021</v>
      </c>
      <c r="L6801" s="2">
        <f>DEGREES(ASIN((((COS(RADIANS('PV model'!$B$2))*COS(RADIANS(H6801))*COS(RADIANS(K6801)))+(SIN(RADIANS('PV model'!$B$2))*SIN(RADIANS(H6801)))))))</f>
        <v>-23.69225168046659</v>
      </c>
      <c r="M6801" s="3">
        <f t="shared" si="1172"/>
        <v>0</v>
      </c>
      <c r="N6801" s="2">
        <f t="shared" si="1177"/>
        <v>68.493223735569856</v>
      </c>
      <c r="O6801" s="2">
        <f>IF('PV model'!$B$2&gt;0, 180-N6801,IF('PV model'!$B$2&lt;0,0-N6801,N6801))</f>
        <v>111.50677626443014</v>
      </c>
      <c r="P6801" s="2">
        <f>ABS(O6801-'PV model'!$B$5)</f>
        <v>93.493223735569856</v>
      </c>
      <c r="Q6801" s="3">
        <f t="shared" si="1173"/>
        <v>113.6922516804666</v>
      </c>
      <c r="R6801" s="3">
        <f t="shared" si="1178"/>
        <v>0</v>
      </c>
      <c r="S6801" s="3">
        <f t="shared" si="1174"/>
        <v>0</v>
      </c>
      <c r="T6801" s="3">
        <f>(0.5*(1-COS(RADIANS(90-$X$3)))*(D6801+E6801)*'PV model'!$B$4)</f>
        <v>0</v>
      </c>
      <c r="U6801" s="3">
        <f t="shared" si="1179"/>
        <v>0</v>
      </c>
      <c r="V6801" s="3">
        <f>('PV model'!$B$13*(U6801/1000)*(1-'PV model'!$B$14*((20+C6801)-25))*'PV model'!$B$10)/'PV model'!$B$12</f>
        <v>0</v>
      </c>
    </row>
    <row r="6802" spans="1:22" x14ac:dyDescent="0.2">
      <c r="A6802" s="10">
        <f t="shared" si="1171"/>
        <v>284</v>
      </c>
      <c r="B6802" s="10">
        <f t="shared" si="1180"/>
        <v>5</v>
      </c>
      <c r="C6802" s="23">
        <v>11.1</v>
      </c>
      <c r="D6802" s="24">
        <v>0</v>
      </c>
      <c r="E6802" s="24">
        <v>0</v>
      </c>
      <c r="F6802" s="48"/>
      <c r="G6802" s="48"/>
      <c r="H6802" s="1">
        <f t="shared" si="1181"/>
        <v>-8.105958172041893</v>
      </c>
      <c r="I6802" s="1">
        <f t="shared" si="1175"/>
        <v>14.116838540719172</v>
      </c>
      <c r="J6802" s="4">
        <f>B6802+('PV model'!$B$3/15)+(I6802/60)</f>
        <v>4.9586139756786531</v>
      </c>
      <c r="K6802" s="2">
        <f t="shared" si="1176"/>
        <v>105.62079036482021</v>
      </c>
      <c r="L6802" s="2">
        <f>DEGREES(ASIN((((COS(RADIANS('PV model'!$B$2))*COS(RADIANS(H6802))*COS(RADIANS(K6802)))+(SIN(RADIANS('PV model'!$B$2))*SIN(RADIANS(H6802)))))))</f>
        <v>-15.497555546877054</v>
      </c>
      <c r="M6802" s="3">
        <f t="shared" si="1172"/>
        <v>0</v>
      </c>
      <c r="N6802" s="2">
        <f t="shared" si="1177"/>
        <v>81.656649026636202</v>
      </c>
      <c r="O6802" s="2">
        <f>IF('PV model'!$B$2&gt;0, 180-N6802,IF('PV model'!$B$2&lt;0,0-N6802,N6802))</f>
        <v>98.343350973363798</v>
      </c>
      <c r="P6802" s="2">
        <f>ABS(O6802-'PV model'!$B$5)</f>
        <v>106.6566490266362</v>
      </c>
      <c r="Q6802" s="3">
        <f t="shared" si="1173"/>
        <v>105.49755554687705</v>
      </c>
      <c r="R6802" s="3">
        <f t="shared" si="1178"/>
        <v>0</v>
      </c>
      <c r="S6802" s="3">
        <f t="shared" si="1174"/>
        <v>0</v>
      </c>
      <c r="T6802" s="3">
        <f>(0.5*(1-COS(RADIANS(90-$X$3)))*(D6802+E6802)*'PV model'!$B$4)</f>
        <v>0</v>
      </c>
      <c r="U6802" s="3">
        <f t="shared" si="1179"/>
        <v>0</v>
      </c>
      <c r="V6802" s="3">
        <f>('PV model'!$B$13*(U6802/1000)*(1-'PV model'!$B$14*((20+C6802)-25))*'PV model'!$B$10)/'PV model'!$B$12</f>
        <v>0</v>
      </c>
    </row>
    <row r="6803" spans="1:22" x14ac:dyDescent="0.2">
      <c r="A6803" s="10">
        <f t="shared" si="1171"/>
        <v>284</v>
      </c>
      <c r="B6803" s="10">
        <f t="shared" si="1180"/>
        <v>6</v>
      </c>
      <c r="C6803" s="23">
        <v>10.8</v>
      </c>
      <c r="D6803" s="24">
        <v>0</v>
      </c>
      <c r="E6803" s="24">
        <v>0</v>
      </c>
      <c r="F6803" s="48"/>
      <c r="G6803" s="48"/>
      <c r="H6803" s="1">
        <f t="shared" si="1181"/>
        <v>-8.105958172041893</v>
      </c>
      <c r="I6803" s="1">
        <f t="shared" si="1175"/>
        <v>14.116838540719172</v>
      </c>
      <c r="J6803" s="4">
        <f>B6803+('PV model'!$B$3/15)+(I6803/60)</f>
        <v>5.9586139756786531</v>
      </c>
      <c r="K6803" s="2">
        <f t="shared" si="1176"/>
        <v>90.620790364820209</v>
      </c>
      <c r="L6803" s="2">
        <f>DEGREES(ASIN((((COS(RADIANS('PV model'!$B$2))*COS(RADIANS(H6803))*COS(RADIANS(K6803)))+(SIN(RADIANS('PV model'!$B$2))*SIN(RADIANS(H6803)))))))</f>
        <v>-7.0237481050300001</v>
      </c>
      <c r="M6803" s="3">
        <f t="shared" si="1172"/>
        <v>0</v>
      </c>
      <c r="N6803" s="2">
        <f t="shared" si="1177"/>
        <v>85.896245692984934</v>
      </c>
      <c r="O6803" s="2">
        <f>IF('PV model'!$B$2&gt;0, 180-N6803,IF('PV model'!$B$2&lt;0,0-N6803,N6803))</f>
        <v>94.103754307015066</v>
      </c>
      <c r="P6803" s="2">
        <f>ABS(O6803-'PV model'!$B$5)</f>
        <v>110.89624569298493</v>
      </c>
      <c r="Q6803" s="3">
        <f t="shared" si="1173"/>
        <v>97.023748105029995</v>
      </c>
      <c r="R6803" s="3">
        <f t="shared" si="1178"/>
        <v>0</v>
      </c>
      <c r="S6803" s="3">
        <f t="shared" si="1174"/>
        <v>0</v>
      </c>
      <c r="T6803" s="3">
        <f>(0.5*(1-COS(RADIANS(90-$X$3)))*(D6803+E6803)*'PV model'!$B$4)</f>
        <v>0</v>
      </c>
      <c r="U6803" s="3">
        <f t="shared" si="1179"/>
        <v>0</v>
      </c>
      <c r="V6803" s="3">
        <f>('PV model'!$B$13*(U6803/1000)*(1-'PV model'!$B$14*((20+C6803)-25))*'PV model'!$B$10)/'PV model'!$B$12</f>
        <v>0</v>
      </c>
    </row>
    <row r="6804" spans="1:22" x14ac:dyDescent="0.2">
      <c r="A6804" s="10">
        <f t="shared" si="1171"/>
        <v>284</v>
      </c>
      <c r="B6804" s="10">
        <f t="shared" si="1180"/>
        <v>7</v>
      </c>
      <c r="C6804" s="23">
        <v>11.1</v>
      </c>
      <c r="D6804" s="24">
        <v>0</v>
      </c>
      <c r="E6804" s="24">
        <v>0.88200000000000001</v>
      </c>
      <c r="F6804" s="48"/>
      <c r="G6804" s="48"/>
      <c r="H6804" s="1">
        <f t="shared" si="1181"/>
        <v>-8.105958172041893</v>
      </c>
      <c r="I6804" s="1">
        <f t="shared" si="1175"/>
        <v>14.116838540719172</v>
      </c>
      <c r="J6804" s="4">
        <f>B6804+('PV model'!$B$3/15)+(I6804/60)</f>
        <v>6.9586139756786531</v>
      </c>
      <c r="K6804" s="2">
        <f t="shared" si="1176"/>
        <v>75.620790364820209</v>
      </c>
      <c r="L6804" s="2">
        <f>DEGREES(ASIN((((COS(RADIANS('PV model'!$B$2))*COS(RADIANS(H6804))*COS(RADIANS(K6804)))+(SIN(RADIANS('PV model'!$B$2))*SIN(RADIANS(H6804)))))))</f>
        <v>1.3207758620416852</v>
      </c>
      <c r="M6804" s="3">
        <f t="shared" si="1172"/>
        <v>1.3207758620416852</v>
      </c>
      <c r="N6804" s="2">
        <f t="shared" si="1177"/>
        <v>73.58705873952907</v>
      </c>
      <c r="O6804" s="2">
        <f>IF('PV model'!$B$2&gt;0, 180-N6804,IF('PV model'!$B$2&lt;0,0-N6804,N6804))</f>
        <v>106.41294126047093</v>
      </c>
      <c r="P6804" s="2">
        <f>ABS(O6804-'PV model'!$B$5)</f>
        <v>98.58705873952907</v>
      </c>
      <c r="Q6804" s="3">
        <f t="shared" si="1173"/>
        <v>88.679224137958315</v>
      </c>
      <c r="R6804" s="3">
        <f t="shared" si="1178"/>
        <v>0</v>
      </c>
      <c r="S6804" s="3">
        <f t="shared" si="1174"/>
        <v>0.88200000000000001</v>
      </c>
      <c r="T6804" s="3">
        <f>(0.5*(1-COS(RADIANS(90-$X$3)))*(D6804+E6804)*'PV model'!$B$4)</f>
        <v>0</v>
      </c>
      <c r="U6804" s="3">
        <f t="shared" si="1179"/>
        <v>0.88200000000000001</v>
      </c>
      <c r="V6804" s="3">
        <f>('PV model'!$B$13*(U6804/1000)*(1-'PV model'!$B$14*((20+C6804)-25))*'PV model'!$B$10)/'PV model'!$B$12</f>
        <v>8.6013500831999989E-2</v>
      </c>
    </row>
    <row r="6805" spans="1:22" x14ac:dyDescent="0.2">
      <c r="A6805" s="10">
        <f t="shared" si="1171"/>
        <v>284</v>
      </c>
      <c r="B6805" s="10">
        <f t="shared" si="1180"/>
        <v>8</v>
      </c>
      <c r="C6805" s="23">
        <v>11.5</v>
      </c>
      <c r="D6805" s="24">
        <v>0</v>
      </c>
      <c r="E6805" s="24">
        <v>23.814</v>
      </c>
      <c r="F6805" s="48"/>
      <c r="G6805" s="48"/>
      <c r="H6805" s="1">
        <f t="shared" si="1181"/>
        <v>-8.105958172041893</v>
      </c>
      <c r="I6805" s="1">
        <f t="shared" si="1175"/>
        <v>14.116838540719172</v>
      </c>
      <c r="J6805" s="4">
        <f>B6805+('PV model'!$B$3/15)+(I6805/60)</f>
        <v>7.9586139756786531</v>
      </c>
      <c r="K6805" s="2">
        <f t="shared" si="1176"/>
        <v>60.620790364820202</v>
      </c>
      <c r="L6805" s="2">
        <f>DEGREES(ASIN((((COS(RADIANS('PV model'!$B$2))*COS(RADIANS(H6805))*COS(RADIANS(K6805)))+(SIN(RADIANS('PV model'!$B$2))*SIN(RADIANS(H6805)))))))</f>
        <v>9.1424977557298206</v>
      </c>
      <c r="M6805" s="3">
        <f t="shared" si="1172"/>
        <v>9.1424977557298206</v>
      </c>
      <c r="N6805" s="2">
        <f t="shared" si="1177"/>
        <v>60.901645504909588</v>
      </c>
      <c r="O6805" s="2">
        <f>IF('PV model'!$B$2&gt;0, 180-N6805,IF('PV model'!$B$2&lt;0,0-N6805,N6805))</f>
        <v>119.0983544950904</v>
      </c>
      <c r="P6805" s="2">
        <f>ABS(O6805-'PV model'!$B$5)</f>
        <v>85.901645504909595</v>
      </c>
      <c r="Q6805" s="3">
        <f t="shared" si="1173"/>
        <v>80.857502244270179</v>
      </c>
      <c r="R6805" s="3">
        <f t="shared" si="1178"/>
        <v>0</v>
      </c>
      <c r="S6805" s="3">
        <f t="shared" si="1174"/>
        <v>23.814</v>
      </c>
      <c r="T6805" s="3">
        <f>(0.5*(1-COS(RADIANS(90-$X$3)))*(D6805+E6805)*'PV model'!$B$4)</f>
        <v>0</v>
      </c>
      <c r="U6805" s="3">
        <f t="shared" si="1179"/>
        <v>23.814</v>
      </c>
      <c r="V6805" s="3">
        <f>('PV model'!$B$13*(U6805/1000)*(1-'PV model'!$B$14*((20+C6805)-25))*'PV model'!$B$10)/'PV model'!$B$12</f>
        <v>2.3185558065599996</v>
      </c>
    </row>
    <row r="6806" spans="1:22" x14ac:dyDescent="0.2">
      <c r="A6806" s="10">
        <f t="shared" si="1171"/>
        <v>284</v>
      </c>
      <c r="B6806" s="10">
        <f t="shared" si="1180"/>
        <v>9</v>
      </c>
      <c r="C6806" s="23">
        <v>11.7</v>
      </c>
      <c r="D6806" s="24">
        <v>218.87774999999999</v>
      </c>
      <c r="E6806" s="24">
        <v>79.38</v>
      </c>
      <c r="F6806" s="48"/>
      <c r="G6806" s="48"/>
      <c r="H6806" s="1">
        <f t="shared" si="1181"/>
        <v>-8.105958172041893</v>
      </c>
      <c r="I6806" s="1">
        <f t="shared" si="1175"/>
        <v>14.116838540719172</v>
      </c>
      <c r="J6806" s="4">
        <f>B6806+('PV model'!$B$3/15)+(I6806/60)</f>
        <v>8.9586139756786523</v>
      </c>
      <c r="K6806" s="2">
        <f t="shared" si="1176"/>
        <v>45.620790364820216</v>
      </c>
      <c r="L6806" s="2">
        <f>DEGREES(ASIN((((COS(RADIANS('PV model'!$B$2))*COS(RADIANS(H6806))*COS(RADIANS(K6806)))+(SIN(RADIANS('PV model'!$B$2))*SIN(RADIANS(H6806)))))))</f>
        <v>16.020642907181653</v>
      </c>
      <c r="M6806" s="3">
        <f t="shared" si="1172"/>
        <v>16.020642907181653</v>
      </c>
      <c r="N6806" s="2">
        <f t="shared" si="1177"/>
        <v>47.406772173057242</v>
      </c>
      <c r="O6806" s="2">
        <f>IF('PV model'!$B$2&gt;0, 180-N6806,IF('PV model'!$B$2&lt;0,0-N6806,N6806))</f>
        <v>132.59322782694275</v>
      </c>
      <c r="P6806" s="2">
        <f>ABS(O6806-'PV model'!$B$5)</f>
        <v>72.406772173057249</v>
      </c>
      <c r="Q6806" s="3">
        <f t="shared" si="1173"/>
        <v>73.979357092818347</v>
      </c>
      <c r="R6806" s="3">
        <f t="shared" si="1178"/>
        <v>218.87774999999999</v>
      </c>
      <c r="S6806" s="3">
        <f t="shared" si="1174"/>
        <v>98.226334755449741</v>
      </c>
      <c r="T6806" s="3">
        <f>(0.5*(1-COS(RADIANS(90-$X$3)))*(D6806+E6806)*'PV model'!$B$4)</f>
        <v>0</v>
      </c>
      <c r="U6806" s="3">
        <f t="shared" si="1179"/>
        <v>317.10408475544972</v>
      </c>
      <c r="V6806" s="3">
        <f>('PV model'!$B$13*(U6806/1000)*(1-'PV model'!$B$14*((20+C6806)-25))*'PV model'!$B$10)/'PV model'!$B$12</f>
        <v>30.848225300589004</v>
      </c>
    </row>
    <row r="6807" spans="1:22" x14ac:dyDescent="0.2">
      <c r="A6807" s="10">
        <f t="shared" si="1171"/>
        <v>284</v>
      </c>
      <c r="B6807" s="10">
        <f t="shared" si="1180"/>
        <v>10</v>
      </c>
      <c r="C6807" s="23">
        <v>11.9</v>
      </c>
      <c r="D6807" s="24">
        <v>297.44925000000001</v>
      </c>
      <c r="E6807" s="24">
        <v>117.306</v>
      </c>
      <c r="F6807" s="48"/>
      <c r="G6807" s="48"/>
      <c r="H6807" s="1">
        <f t="shared" si="1181"/>
        <v>-8.105958172041893</v>
      </c>
      <c r="I6807" s="1">
        <f t="shared" si="1175"/>
        <v>14.116838540719172</v>
      </c>
      <c r="J6807" s="4">
        <f>B6807+('PV model'!$B$3/15)+(I6807/60)</f>
        <v>9.9586139756786523</v>
      </c>
      <c r="K6807" s="2">
        <f t="shared" si="1176"/>
        <v>30.620790364820216</v>
      </c>
      <c r="L6807" s="2">
        <f>DEGREES(ASIN((((COS(RADIANS('PV model'!$B$2))*COS(RADIANS(H6807))*COS(RADIANS(K6807)))+(SIN(RADIANS('PV model'!$B$2))*SIN(RADIANS(H6807)))))))</f>
        <v>21.490681216178782</v>
      </c>
      <c r="M6807" s="3">
        <f t="shared" si="1172"/>
        <v>21.490681216178782</v>
      </c>
      <c r="N6807" s="2">
        <f t="shared" si="1177"/>
        <v>32.815944841115758</v>
      </c>
      <c r="O6807" s="2">
        <f>IF('PV model'!$B$2&gt;0, 180-N6807,IF('PV model'!$B$2&lt;0,0-N6807,N6807))</f>
        <v>147.18405515888423</v>
      </c>
      <c r="P6807" s="2">
        <f>ABS(O6807-'PV model'!$B$5)</f>
        <v>57.815944841115765</v>
      </c>
      <c r="Q6807" s="3">
        <f t="shared" si="1173"/>
        <v>68.509318783821215</v>
      </c>
      <c r="R6807" s="3">
        <f t="shared" si="1178"/>
        <v>297.44925000000006</v>
      </c>
      <c r="S6807" s="3">
        <f t="shared" si="1174"/>
        <v>149.9505140765024</v>
      </c>
      <c r="T6807" s="3">
        <f>(0.5*(1-COS(RADIANS(90-$X$3)))*(D6807+E6807)*'PV model'!$B$4)</f>
        <v>0</v>
      </c>
      <c r="U6807" s="3">
        <f t="shared" si="1179"/>
        <v>447.39976407650249</v>
      </c>
      <c r="V6807" s="3">
        <f>('PV model'!$B$13*(U6807/1000)*(1-'PV model'!$B$14*((20+C6807)-25))*'PV model'!$B$10)/'PV model'!$B$12</f>
        <v>43.487750997575581</v>
      </c>
    </row>
    <row r="6808" spans="1:22" x14ac:dyDescent="0.2">
      <c r="A6808" s="10">
        <f t="shared" si="1171"/>
        <v>284</v>
      </c>
      <c r="B6808" s="10">
        <f t="shared" si="1180"/>
        <v>11</v>
      </c>
      <c r="C6808" s="23">
        <v>12.3</v>
      </c>
      <c r="D6808" s="24">
        <v>427.65344999999996</v>
      </c>
      <c r="E6808" s="24">
        <v>126.126</v>
      </c>
      <c r="F6808" s="48"/>
      <c r="G6808" s="48"/>
      <c r="H6808" s="1">
        <f t="shared" si="1181"/>
        <v>-8.105958172041893</v>
      </c>
      <c r="I6808" s="1">
        <f t="shared" si="1175"/>
        <v>14.116838540719172</v>
      </c>
      <c r="J6808" s="4">
        <f>B6808+('PV model'!$B$3/15)+(I6808/60)</f>
        <v>10.958613975678652</v>
      </c>
      <c r="K6808" s="2">
        <f t="shared" si="1176"/>
        <v>15.620790364820216</v>
      </c>
      <c r="L6808" s="2">
        <f>DEGREES(ASIN((((COS(RADIANS('PV model'!$B$2))*COS(RADIANS(H6808))*COS(RADIANS(K6808)))+(SIN(RADIANS('PV model'!$B$2))*SIN(RADIANS(H6808)))))))</f>
        <v>25.076678542912745</v>
      </c>
      <c r="M6808" s="3">
        <f t="shared" si="1172"/>
        <v>25.076678542912745</v>
      </c>
      <c r="N6808" s="2">
        <f t="shared" si="1177"/>
        <v>17.116846927687554</v>
      </c>
      <c r="O6808" s="2">
        <f>IF('PV model'!$B$2&gt;0, 180-N6808,IF('PV model'!$B$2&lt;0,0-N6808,N6808))</f>
        <v>162.88315307231244</v>
      </c>
      <c r="P6808" s="2">
        <f>ABS(O6808-'PV model'!$B$5)</f>
        <v>42.116846927687561</v>
      </c>
      <c r="Q6808" s="3">
        <f t="shared" si="1173"/>
        <v>64.923321457087255</v>
      </c>
      <c r="R6808" s="3">
        <f t="shared" si="1178"/>
        <v>427.65345000000002</v>
      </c>
      <c r="S6808" s="3">
        <f t="shared" si="1174"/>
        <v>165.90214500959189</v>
      </c>
      <c r="T6808" s="3">
        <f>(0.5*(1-COS(RADIANS(90-$X$3)))*(D6808+E6808)*'PV model'!$B$4)</f>
        <v>0</v>
      </c>
      <c r="U6808" s="3">
        <f t="shared" si="1179"/>
        <v>593.55559500959191</v>
      </c>
      <c r="V6808" s="3">
        <f>('PV model'!$B$13*(U6808/1000)*(1-'PV model'!$B$14*((20+C6808)-25))*'PV model'!$B$10)/'PV model'!$B$12</f>
        <v>57.59932821266576</v>
      </c>
    </row>
    <row r="6809" spans="1:22" x14ac:dyDescent="0.2">
      <c r="A6809" s="10">
        <f t="shared" si="1171"/>
        <v>284</v>
      </c>
      <c r="B6809" s="10">
        <f t="shared" si="1180"/>
        <v>12</v>
      </c>
      <c r="C6809" s="23">
        <v>12.5</v>
      </c>
      <c r="D6809" s="24">
        <v>400.71465000000001</v>
      </c>
      <c r="E6809" s="24">
        <v>159.642</v>
      </c>
      <c r="F6809" s="48"/>
      <c r="G6809" s="48"/>
      <c r="H6809" s="1">
        <f t="shared" si="1181"/>
        <v>-8.105958172041893</v>
      </c>
      <c r="I6809" s="1">
        <f t="shared" si="1175"/>
        <v>14.116838540719172</v>
      </c>
      <c r="J6809" s="4">
        <f>B6809+('PV model'!$B$3/15)+(I6809/60)</f>
        <v>11.958613975678652</v>
      </c>
      <c r="K6809" s="2">
        <f t="shared" si="1176"/>
        <v>0.62079036482021621</v>
      </c>
      <c r="L6809" s="2">
        <f>DEGREES(ASIN((((COS(RADIANS('PV model'!$B$2))*COS(RADIANS(H6809))*COS(RADIANS(K6809)))+(SIN(RADIANS('PV model'!$B$2))*SIN(RADIANS(H6809)))))))</f>
        <v>26.391936568744562</v>
      </c>
      <c r="M6809" s="3">
        <f t="shared" si="1172"/>
        <v>26.391936568744562</v>
      </c>
      <c r="N6809" s="2">
        <f t="shared" si="1177"/>
        <v>0.68609993996464902</v>
      </c>
      <c r="O6809" s="2">
        <f>IF('PV model'!$B$2&gt;0, 180-N6809,IF('PV model'!$B$2&lt;0,0-N6809,N6809))</f>
        <v>179.31390006003534</v>
      </c>
      <c r="P6809" s="2">
        <f>ABS(O6809-'PV model'!$B$5)</f>
        <v>25.686099939964663</v>
      </c>
      <c r="Q6809" s="3">
        <f t="shared" si="1173"/>
        <v>63.608063431255445</v>
      </c>
      <c r="R6809" s="3">
        <f t="shared" si="1178"/>
        <v>400.71465000000001</v>
      </c>
      <c r="S6809" s="3">
        <f t="shared" si="1174"/>
        <v>209.78878832161109</v>
      </c>
      <c r="T6809" s="3">
        <f>(0.5*(1-COS(RADIANS(90-$X$3)))*(D6809+E6809)*'PV model'!$B$4)</f>
        <v>0</v>
      </c>
      <c r="U6809" s="3">
        <f t="shared" si="1179"/>
        <v>610.50343832161116</v>
      </c>
      <c r="V6809" s="3">
        <f>('PV model'!$B$13*(U6809/1000)*(1-'PV model'!$B$14*((20+C6809)-25))*'PV model'!$B$10)/'PV model'!$B$12</f>
        <v>59.195145983789395</v>
      </c>
    </row>
    <row r="6810" spans="1:22" x14ac:dyDescent="0.2">
      <c r="A6810" s="10">
        <f t="shared" si="1171"/>
        <v>284</v>
      </c>
      <c r="B6810" s="10">
        <f t="shared" si="1180"/>
        <v>13</v>
      </c>
      <c r="C6810" s="23">
        <v>13</v>
      </c>
      <c r="D6810" s="24">
        <v>406.32690000000002</v>
      </c>
      <c r="E6810" s="24">
        <v>161.40600000000001</v>
      </c>
      <c r="F6810" s="48"/>
      <c r="G6810" s="48"/>
      <c r="H6810" s="1">
        <f t="shared" si="1181"/>
        <v>-8.105958172041893</v>
      </c>
      <c r="I6810" s="1">
        <f t="shared" si="1175"/>
        <v>14.116838540719172</v>
      </c>
      <c r="J6810" s="4">
        <f>B6810+('PV model'!$B$3/15)+(I6810/60)</f>
        <v>12.958613975678652</v>
      </c>
      <c r="K6810" s="2">
        <f t="shared" si="1176"/>
        <v>-14.379209635179784</v>
      </c>
      <c r="L6810" s="2">
        <f>DEGREES(ASIN((((COS(RADIANS('PV model'!$B$2))*COS(RADIANS(H6810))*COS(RADIANS(K6810)))+(SIN(RADIANS('PV model'!$B$2))*SIN(RADIANS(H6810)))))))</f>
        <v>25.275782445402513</v>
      </c>
      <c r="M6810" s="3">
        <f t="shared" si="1172"/>
        <v>25.275782445402513</v>
      </c>
      <c r="N6810" s="2">
        <f t="shared" si="1177"/>
        <v>-15.776577291597443</v>
      </c>
      <c r="O6810" s="2">
        <f>IF('PV model'!$B$2&gt;0, 180-N6810,IF('PV model'!$B$2&lt;0,0-N6810,N6810))</f>
        <v>195.77657729159745</v>
      </c>
      <c r="P6810" s="2">
        <f>ABS(O6810-'PV model'!$B$5)</f>
        <v>9.223422708402552</v>
      </c>
      <c r="Q6810" s="3">
        <f t="shared" si="1173"/>
        <v>64.724217554597487</v>
      </c>
      <c r="R6810" s="3">
        <f t="shared" si="1178"/>
        <v>406.32690000000014</v>
      </c>
      <c r="S6810" s="3">
        <f t="shared" si="1174"/>
        <v>210.88122487433694</v>
      </c>
      <c r="T6810" s="3">
        <f>(0.5*(1-COS(RADIANS(90-$X$3)))*(D6810+E6810)*'PV model'!$B$4)</f>
        <v>0</v>
      </c>
      <c r="U6810" s="3">
        <f t="shared" si="1179"/>
        <v>617.20812487433705</v>
      </c>
      <c r="V6810" s="3">
        <f>('PV model'!$B$13*(U6810/1000)*(1-'PV model'!$B$14*((20+C6810)-25))*'PV model'!$B$10)/'PV model'!$B$12</f>
        <v>59.721848189240688</v>
      </c>
    </row>
    <row r="6811" spans="1:22" x14ac:dyDescent="0.2">
      <c r="A6811" s="10">
        <f t="shared" si="1171"/>
        <v>284</v>
      </c>
      <c r="B6811" s="10">
        <f t="shared" si="1180"/>
        <v>14</v>
      </c>
      <c r="C6811" s="23">
        <v>12.5</v>
      </c>
      <c r="D6811" s="24">
        <v>232.34715000000003</v>
      </c>
      <c r="E6811" s="24">
        <v>160.524</v>
      </c>
      <c r="F6811" s="48"/>
      <c r="G6811" s="48"/>
      <c r="H6811" s="1">
        <f t="shared" si="1181"/>
        <v>-8.105958172041893</v>
      </c>
      <c r="I6811" s="1">
        <f t="shared" si="1175"/>
        <v>14.116838540719172</v>
      </c>
      <c r="J6811" s="4">
        <f>B6811+('PV model'!$B$3/15)+(I6811/60)</f>
        <v>13.958613975678652</v>
      </c>
      <c r="K6811" s="2">
        <f t="shared" si="1176"/>
        <v>-29.379209635179784</v>
      </c>
      <c r="L6811" s="2">
        <f>DEGREES(ASIN((((COS(RADIANS('PV model'!$B$2))*COS(RADIANS(H6811))*COS(RADIANS(K6811)))+(SIN(RADIANS('PV model'!$B$2))*SIN(RADIANS(H6811)))))))</f>
        <v>21.865274803801594</v>
      </c>
      <c r="M6811" s="3">
        <f t="shared" si="1172"/>
        <v>21.865274803801594</v>
      </c>
      <c r="N6811" s="2">
        <f t="shared" si="1177"/>
        <v>-31.556131878299919</v>
      </c>
      <c r="O6811" s="2">
        <f>IF('PV model'!$B$2&gt;0, 180-N6811,IF('PV model'!$B$2&lt;0,0-N6811,N6811))</f>
        <v>211.55613187829991</v>
      </c>
      <c r="P6811" s="2">
        <f>ABS(O6811-'PV model'!$B$5)</f>
        <v>6.5561318782999081</v>
      </c>
      <c r="Q6811" s="3">
        <f t="shared" si="1173"/>
        <v>68.134725196198403</v>
      </c>
      <c r="R6811" s="3">
        <f t="shared" si="1178"/>
        <v>232.34715000000011</v>
      </c>
      <c r="S6811" s="3">
        <f t="shared" si="1174"/>
        <v>201.17271833407696</v>
      </c>
      <c r="T6811" s="3">
        <f>(0.5*(1-COS(RADIANS(90-$X$3)))*(D6811+E6811)*'PV model'!$B$4)</f>
        <v>0</v>
      </c>
      <c r="U6811" s="3">
        <f t="shared" si="1179"/>
        <v>433.51986833407705</v>
      </c>
      <c r="V6811" s="3">
        <f>('PV model'!$B$13*(U6811/1000)*(1-'PV model'!$B$14*((20+C6811)-25))*'PV model'!$B$10)/'PV model'!$B$12</f>
        <v>42.034606657514104</v>
      </c>
    </row>
    <row r="6812" spans="1:22" x14ac:dyDescent="0.2">
      <c r="A6812" s="10">
        <f t="shared" si="1171"/>
        <v>284</v>
      </c>
      <c r="B6812" s="10">
        <f t="shared" si="1180"/>
        <v>15</v>
      </c>
      <c r="C6812" s="23">
        <v>12.4</v>
      </c>
      <c r="D6812" s="24">
        <v>455.71469999999999</v>
      </c>
      <c r="E6812" s="24">
        <v>107.60399999999998</v>
      </c>
      <c r="F6812" s="48"/>
      <c r="G6812" s="48"/>
      <c r="H6812" s="1">
        <f t="shared" si="1181"/>
        <v>-8.105958172041893</v>
      </c>
      <c r="I6812" s="1">
        <f t="shared" si="1175"/>
        <v>14.116838540719172</v>
      </c>
      <c r="J6812" s="4">
        <f>B6812+('PV model'!$B$3/15)+(I6812/60)</f>
        <v>14.958613975678652</v>
      </c>
      <c r="K6812" s="2">
        <f t="shared" si="1176"/>
        <v>-44.379209635179784</v>
      </c>
      <c r="L6812" s="2">
        <f>DEGREES(ASIN((((COS(RADIANS('PV model'!$B$2))*COS(RADIANS(H6812))*COS(RADIANS(K6812)))+(SIN(RADIANS('PV model'!$B$2))*SIN(RADIANS(H6812)))))))</f>
        <v>16.533487936606836</v>
      </c>
      <c r="M6812" s="3">
        <f t="shared" si="1172"/>
        <v>16.533487936606836</v>
      </c>
      <c r="N6812" s="2">
        <f t="shared" si="1177"/>
        <v>-46.243043144500518</v>
      </c>
      <c r="O6812" s="2">
        <f>IF('PV model'!$B$2&gt;0, 180-N6812,IF('PV model'!$B$2&lt;0,0-N6812,N6812))</f>
        <v>226.24304314450052</v>
      </c>
      <c r="P6812" s="2">
        <f>ABS(O6812-'PV model'!$B$5)</f>
        <v>21.243043144500518</v>
      </c>
      <c r="Q6812" s="3">
        <f t="shared" si="1173"/>
        <v>73.466512063393168</v>
      </c>
      <c r="R6812" s="3">
        <f t="shared" si="1178"/>
        <v>455.71469999999988</v>
      </c>
      <c r="S6812" s="3">
        <f t="shared" si="1174"/>
        <v>134.58893001432492</v>
      </c>
      <c r="T6812" s="3">
        <f>(0.5*(1-COS(RADIANS(90-$X$3)))*(D6812+E6812)*'PV model'!$B$4)</f>
        <v>0</v>
      </c>
      <c r="U6812" s="3">
        <f t="shared" si="1179"/>
        <v>590.30363001432477</v>
      </c>
      <c r="V6812" s="3">
        <f>('PV model'!$B$13*(U6812/1000)*(1-'PV model'!$B$14*((20+C6812)-25))*'PV model'!$B$10)/'PV model'!$B$12</f>
        <v>57.260151030887435</v>
      </c>
    </row>
    <row r="6813" spans="1:22" x14ac:dyDescent="0.2">
      <c r="A6813" s="10">
        <f t="shared" si="1171"/>
        <v>284</v>
      </c>
      <c r="B6813" s="10">
        <f t="shared" si="1180"/>
        <v>16</v>
      </c>
      <c r="C6813" s="23">
        <v>11.8</v>
      </c>
      <c r="D6813" s="24">
        <v>20.2041</v>
      </c>
      <c r="E6813" s="24">
        <v>82.908000000000001</v>
      </c>
      <c r="F6813" s="48"/>
      <c r="G6813" s="48"/>
      <c r="H6813" s="1">
        <f t="shared" si="1181"/>
        <v>-8.105958172041893</v>
      </c>
      <c r="I6813" s="1">
        <f t="shared" si="1175"/>
        <v>14.116838540719172</v>
      </c>
      <c r="J6813" s="4">
        <f>B6813+('PV model'!$B$3/15)+(I6813/60)</f>
        <v>15.958613975678652</v>
      </c>
      <c r="K6813" s="2">
        <f t="shared" si="1176"/>
        <v>-59.379209635179784</v>
      </c>
      <c r="L6813" s="2">
        <f>DEGREES(ASIN((((COS(RADIANS('PV model'!$B$2))*COS(RADIANS(H6813))*COS(RADIANS(K6813)))+(SIN(RADIANS('PV model'!$B$2))*SIN(RADIANS(H6813)))))))</f>
        <v>9.7537183731547046</v>
      </c>
      <c r="M6813" s="3">
        <f t="shared" si="1172"/>
        <v>9.7537183731547046</v>
      </c>
      <c r="N6813" s="2">
        <f t="shared" si="1177"/>
        <v>-59.82053978186913</v>
      </c>
      <c r="O6813" s="2">
        <f>IF('PV model'!$B$2&gt;0, 180-N6813,IF('PV model'!$B$2&lt;0,0-N6813,N6813))</f>
        <v>239.82053978186912</v>
      </c>
      <c r="P6813" s="2">
        <f>ABS(O6813-'PV model'!$B$5)</f>
        <v>34.820539781869115</v>
      </c>
      <c r="Q6813" s="3">
        <f t="shared" si="1173"/>
        <v>80.246281626845288</v>
      </c>
      <c r="R6813" s="3">
        <f t="shared" si="1178"/>
        <v>20.204100000000018</v>
      </c>
      <c r="S6813" s="3">
        <f t="shared" si="1174"/>
        <v>88.944369147716671</v>
      </c>
      <c r="T6813" s="3">
        <f>(0.5*(1-COS(RADIANS(90-$X$3)))*(D6813+E6813)*'PV model'!$B$4)</f>
        <v>0</v>
      </c>
      <c r="U6813" s="3">
        <f t="shared" si="1179"/>
        <v>109.1484691477167</v>
      </c>
      <c r="V6813" s="3">
        <f>('PV model'!$B$13*(U6813/1000)*(1-'PV model'!$B$14*((20+C6813)-25))*'PV model'!$B$10)/'PV model'!$B$12</f>
        <v>10.613715893458405</v>
      </c>
    </row>
    <row r="6814" spans="1:22" x14ac:dyDescent="0.2">
      <c r="A6814" s="10">
        <f t="shared" si="1171"/>
        <v>284</v>
      </c>
      <c r="B6814" s="10">
        <f t="shared" si="1180"/>
        <v>17</v>
      </c>
      <c r="C6814" s="23">
        <v>11.6</v>
      </c>
      <c r="D6814" s="24">
        <v>8.9795999999999996</v>
      </c>
      <c r="E6814" s="24">
        <v>40.572000000000003</v>
      </c>
      <c r="F6814" s="48"/>
      <c r="G6814" s="48"/>
      <c r="H6814" s="1">
        <f t="shared" si="1181"/>
        <v>-8.105958172041893</v>
      </c>
      <c r="I6814" s="1">
        <f t="shared" si="1175"/>
        <v>14.116838540719172</v>
      </c>
      <c r="J6814" s="4">
        <f>B6814+('PV model'!$B$3/15)+(I6814/60)</f>
        <v>16.958613975678652</v>
      </c>
      <c r="K6814" s="2">
        <f t="shared" si="1176"/>
        <v>-74.379209635179791</v>
      </c>
      <c r="L6814" s="2">
        <f>DEGREES(ASIN((((COS(RADIANS('PV model'!$B$2))*COS(RADIANS(H6814))*COS(RADIANS(K6814)))+(SIN(RADIANS('PV model'!$B$2))*SIN(RADIANS(H6814)))))))</f>
        <v>1.9935380657028783</v>
      </c>
      <c r="M6814" s="3">
        <f t="shared" si="1172"/>
        <v>1.9935380657028783</v>
      </c>
      <c r="N6814" s="2">
        <f t="shared" si="1177"/>
        <v>-72.55790291734877</v>
      </c>
      <c r="O6814" s="2">
        <f>IF('PV model'!$B$2&gt;0, 180-N6814,IF('PV model'!$B$2&lt;0,0-N6814,N6814))</f>
        <v>252.55790291734877</v>
      </c>
      <c r="P6814" s="2">
        <f>ABS(O6814-'PV model'!$B$5)</f>
        <v>47.55790291734877</v>
      </c>
      <c r="Q6814" s="3">
        <f t="shared" si="1173"/>
        <v>88.006461934297121</v>
      </c>
      <c r="R6814" s="3">
        <f t="shared" si="1178"/>
        <v>8.9796000000000191</v>
      </c>
      <c r="S6814" s="3">
        <f t="shared" si="1174"/>
        <v>42.95300740521256</v>
      </c>
      <c r="T6814" s="3">
        <f>(0.5*(1-COS(RADIANS(90-$X$3)))*(D6814+E6814)*'PV model'!$B$4)</f>
        <v>0</v>
      </c>
      <c r="U6814" s="3">
        <f t="shared" si="1179"/>
        <v>51.932607405212579</v>
      </c>
      <c r="V6814" s="3">
        <f>('PV model'!$B$13*(U6814/1000)*(1-'PV model'!$B$14*((20+C6814)-25))*'PV model'!$B$10)/'PV model'!$B$12</f>
        <v>5.0541361935087075</v>
      </c>
    </row>
    <row r="6815" spans="1:22" x14ac:dyDescent="0.2">
      <c r="A6815" s="10">
        <f t="shared" si="1171"/>
        <v>284</v>
      </c>
      <c r="B6815" s="10">
        <f t="shared" si="1180"/>
        <v>18</v>
      </c>
      <c r="C6815" s="23">
        <v>11.3</v>
      </c>
      <c r="D6815" s="24">
        <v>0</v>
      </c>
      <c r="E6815" s="24">
        <v>3.528</v>
      </c>
      <c r="F6815" s="48"/>
      <c r="G6815" s="48"/>
      <c r="H6815" s="1">
        <f t="shared" si="1181"/>
        <v>-8.105958172041893</v>
      </c>
      <c r="I6815" s="1">
        <f t="shared" si="1175"/>
        <v>14.116838540719172</v>
      </c>
      <c r="J6815" s="4">
        <f>B6815+('PV model'!$B$3/15)+(I6815/60)</f>
        <v>17.958613975678652</v>
      </c>
      <c r="K6815" s="2">
        <f t="shared" si="1176"/>
        <v>-89.379209635179791</v>
      </c>
      <c r="L6815" s="2">
        <f>DEGREES(ASIN((((COS(RADIANS('PV model'!$B$2))*COS(RADIANS(H6815))*COS(RADIANS(K6815)))+(SIN(RADIANS('PV model'!$B$2))*SIN(RADIANS(H6815)))))))</f>
        <v>-6.3227954006029643</v>
      </c>
      <c r="M6815" s="3">
        <f t="shared" si="1172"/>
        <v>0</v>
      </c>
      <c r="N6815" s="2">
        <f t="shared" si="1177"/>
        <v>-84.879629604475184</v>
      </c>
      <c r="O6815" s="2">
        <f>IF('PV model'!$B$2&gt;0, 180-N6815,IF('PV model'!$B$2&lt;0,0-N6815,N6815))</f>
        <v>264.87962960447521</v>
      </c>
      <c r="P6815" s="2">
        <f>ABS(O6815-'PV model'!$B$5)</f>
        <v>59.879629604475213</v>
      </c>
      <c r="Q6815" s="3">
        <f t="shared" si="1173"/>
        <v>96.322795400602971</v>
      </c>
      <c r="R6815" s="3">
        <f t="shared" si="1178"/>
        <v>0</v>
      </c>
      <c r="S6815" s="3">
        <f t="shared" si="1174"/>
        <v>3.528</v>
      </c>
      <c r="T6815" s="3">
        <f>(0.5*(1-COS(RADIANS(90-$X$3)))*(D6815+E6815)*'PV model'!$B$4)</f>
        <v>0</v>
      </c>
      <c r="U6815" s="3">
        <f t="shared" si="1179"/>
        <v>3.528</v>
      </c>
      <c r="V6815" s="3">
        <f>('PV model'!$B$13*(U6815/1000)*(1-'PV model'!$B$14*((20+C6815)-25))*'PV model'!$B$10)/'PV model'!$B$12</f>
        <v>0.34377187622399996</v>
      </c>
    </row>
    <row r="6816" spans="1:22" x14ac:dyDescent="0.2">
      <c r="A6816" s="10">
        <f t="shared" si="1171"/>
        <v>284</v>
      </c>
      <c r="B6816" s="10">
        <f t="shared" si="1180"/>
        <v>19</v>
      </c>
      <c r="C6816" s="23">
        <v>9.6999999999999993</v>
      </c>
      <c r="D6816" s="24">
        <v>0</v>
      </c>
      <c r="E6816" s="24">
        <v>0</v>
      </c>
      <c r="F6816" s="48"/>
      <c r="G6816" s="48"/>
      <c r="H6816" s="1">
        <f t="shared" si="1181"/>
        <v>-8.105958172041893</v>
      </c>
      <c r="I6816" s="1">
        <f t="shared" si="1175"/>
        <v>14.116838540719172</v>
      </c>
      <c r="J6816" s="4">
        <f>B6816+('PV model'!$B$3/15)+(I6816/60)</f>
        <v>18.958613975678652</v>
      </c>
      <c r="K6816" s="2">
        <f t="shared" si="1176"/>
        <v>-104.37920963517979</v>
      </c>
      <c r="L6816" s="2">
        <f>DEGREES(ASIN((((COS(RADIANS('PV model'!$B$2))*COS(RADIANS(H6816))*COS(RADIANS(K6816)))+(SIN(RADIANS('PV model'!$B$2))*SIN(RADIANS(H6816)))))))</f>
        <v>-14.80086336383858</v>
      </c>
      <c r="M6816" s="3">
        <f t="shared" si="1172"/>
        <v>0</v>
      </c>
      <c r="N6816" s="2">
        <f t="shared" si="1177"/>
        <v>-82.705782669656827</v>
      </c>
      <c r="O6816" s="2">
        <f>IF('PV model'!$B$2&gt;0, 180-N6816,IF('PV model'!$B$2&lt;0,0-N6816,N6816))</f>
        <v>262.70578266965686</v>
      </c>
      <c r="P6816" s="2">
        <f>ABS(O6816-'PV model'!$B$5)</f>
        <v>57.705782669656855</v>
      </c>
      <c r="Q6816" s="3">
        <f t="shared" si="1173"/>
        <v>104.80086336383859</v>
      </c>
      <c r="R6816" s="3">
        <f t="shared" si="1178"/>
        <v>0</v>
      </c>
      <c r="S6816" s="3">
        <f t="shared" si="1174"/>
        <v>0</v>
      </c>
      <c r="T6816" s="3">
        <f>(0.5*(1-COS(RADIANS(90-$X$3)))*(D6816+E6816)*'PV model'!$B$4)</f>
        <v>0</v>
      </c>
      <c r="U6816" s="3">
        <f t="shared" si="1179"/>
        <v>0</v>
      </c>
      <c r="V6816" s="3">
        <f>('PV model'!$B$13*(U6816/1000)*(1-'PV model'!$B$14*((20+C6816)-25))*'PV model'!$B$10)/'PV model'!$B$12</f>
        <v>0</v>
      </c>
    </row>
    <row r="6817" spans="1:22" x14ac:dyDescent="0.2">
      <c r="A6817" s="10">
        <f t="shared" si="1171"/>
        <v>284</v>
      </c>
      <c r="B6817" s="10">
        <f t="shared" si="1180"/>
        <v>20</v>
      </c>
      <c r="C6817" s="23">
        <v>7.9</v>
      </c>
      <c r="D6817" s="24">
        <v>0</v>
      </c>
      <c r="E6817" s="24">
        <v>0</v>
      </c>
      <c r="F6817" s="48"/>
      <c r="G6817" s="48"/>
      <c r="H6817" s="1">
        <f t="shared" si="1181"/>
        <v>-8.105958172041893</v>
      </c>
      <c r="I6817" s="1">
        <f t="shared" si="1175"/>
        <v>14.116838540719172</v>
      </c>
      <c r="J6817" s="4">
        <f>B6817+('PV model'!$B$3/15)+(I6817/60)</f>
        <v>19.958613975678652</v>
      </c>
      <c r="K6817" s="2">
        <f t="shared" si="1176"/>
        <v>-119.37920963517979</v>
      </c>
      <c r="L6817" s="2">
        <f>DEGREES(ASIN((((COS(RADIANS('PV model'!$B$2))*COS(RADIANS(H6817))*COS(RADIANS(K6817)))+(SIN(RADIANS('PV model'!$B$2))*SIN(RADIANS(H6817)))))))</f>
        <v>-23.035469102484427</v>
      </c>
      <c r="M6817" s="3">
        <f t="shared" si="1172"/>
        <v>0</v>
      </c>
      <c r="N6817" s="2">
        <f t="shared" si="1177"/>
        <v>-69.625032367440042</v>
      </c>
      <c r="O6817" s="2">
        <f>IF('PV model'!$B$2&gt;0, 180-N6817,IF('PV model'!$B$2&lt;0,0-N6817,N6817))</f>
        <v>249.62503236744004</v>
      </c>
      <c r="P6817" s="2">
        <f>ABS(O6817-'PV model'!$B$5)</f>
        <v>44.625032367440042</v>
      </c>
      <c r="Q6817" s="3">
        <f t="shared" si="1173"/>
        <v>113.03546910248443</v>
      </c>
      <c r="R6817" s="3">
        <f t="shared" si="1178"/>
        <v>0</v>
      </c>
      <c r="S6817" s="3">
        <f t="shared" si="1174"/>
        <v>0</v>
      </c>
      <c r="T6817" s="3">
        <f>(0.5*(1-COS(RADIANS(90-$X$3)))*(D6817+E6817)*'PV model'!$B$4)</f>
        <v>0</v>
      </c>
      <c r="U6817" s="3">
        <f t="shared" si="1179"/>
        <v>0</v>
      </c>
      <c r="V6817" s="3">
        <f>('PV model'!$B$13*(U6817/1000)*(1-'PV model'!$B$14*((20+C6817)-25))*'PV model'!$B$10)/'PV model'!$B$12</f>
        <v>0</v>
      </c>
    </row>
    <row r="6818" spans="1:22" x14ac:dyDescent="0.2">
      <c r="A6818" s="10">
        <f t="shared" si="1171"/>
        <v>284</v>
      </c>
      <c r="B6818" s="10">
        <f t="shared" si="1180"/>
        <v>21</v>
      </c>
      <c r="C6818" s="23">
        <v>7.1</v>
      </c>
      <c r="D6818" s="24">
        <v>0</v>
      </c>
      <c r="E6818" s="24">
        <v>0</v>
      </c>
      <c r="F6818" s="48"/>
      <c r="G6818" s="48"/>
      <c r="H6818" s="1">
        <f t="shared" si="1181"/>
        <v>-8.105958172041893</v>
      </c>
      <c r="I6818" s="1">
        <f t="shared" si="1175"/>
        <v>14.116838540719172</v>
      </c>
      <c r="J6818" s="4">
        <f>B6818+('PV model'!$B$3/15)+(I6818/60)</f>
        <v>20.958613975678652</v>
      </c>
      <c r="K6818" s="2">
        <f t="shared" si="1176"/>
        <v>-134.37920963517979</v>
      </c>
      <c r="L6818" s="2">
        <f>DEGREES(ASIN((((COS(RADIANS('PV model'!$B$2))*COS(RADIANS(H6818))*COS(RADIANS(K6818)))+(SIN(RADIANS('PV model'!$B$2))*SIN(RADIANS(H6818)))))))</f>
        <v>-30.556923849166157</v>
      </c>
      <c r="M6818" s="3">
        <f t="shared" si="1172"/>
        <v>0</v>
      </c>
      <c r="N6818" s="2">
        <f t="shared" si="1177"/>
        <v>-55.255297401343078</v>
      </c>
      <c r="O6818" s="2">
        <f>IF('PV model'!$B$2&gt;0, 180-N6818,IF('PV model'!$B$2&lt;0,0-N6818,N6818))</f>
        <v>235.25529740134309</v>
      </c>
      <c r="P6818" s="2">
        <f>ABS(O6818-'PV model'!$B$5)</f>
        <v>30.255297401343086</v>
      </c>
      <c r="Q6818" s="3">
        <f t="shared" si="1173"/>
        <v>120.55692384916617</v>
      </c>
      <c r="R6818" s="3">
        <f t="shared" si="1178"/>
        <v>0</v>
      </c>
      <c r="S6818" s="3">
        <f t="shared" si="1174"/>
        <v>0</v>
      </c>
      <c r="T6818" s="3">
        <f>(0.5*(1-COS(RADIANS(90-$X$3)))*(D6818+E6818)*'PV model'!$B$4)</f>
        <v>0</v>
      </c>
      <c r="U6818" s="3">
        <f t="shared" si="1179"/>
        <v>0</v>
      </c>
      <c r="V6818" s="3">
        <f>('PV model'!$B$13*(U6818/1000)*(1-'PV model'!$B$14*((20+C6818)-25))*'PV model'!$B$10)/'PV model'!$B$12</f>
        <v>0</v>
      </c>
    </row>
    <row r="6819" spans="1:22" x14ac:dyDescent="0.2">
      <c r="A6819" s="10">
        <f t="shared" si="1171"/>
        <v>284</v>
      </c>
      <c r="B6819" s="10">
        <f t="shared" si="1180"/>
        <v>22</v>
      </c>
      <c r="C6819" s="23">
        <v>6.7</v>
      </c>
      <c r="D6819" s="24">
        <v>0</v>
      </c>
      <c r="E6819" s="24">
        <v>0</v>
      </c>
      <c r="F6819" s="48"/>
      <c r="G6819" s="48"/>
      <c r="H6819" s="1">
        <f t="shared" si="1181"/>
        <v>-8.105958172041893</v>
      </c>
      <c r="I6819" s="1">
        <f t="shared" si="1175"/>
        <v>14.116838540719172</v>
      </c>
      <c r="J6819" s="4">
        <f>B6819+('PV model'!$B$3/15)+(I6819/60)</f>
        <v>21.958613975678652</v>
      </c>
      <c r="K6819" s="2">
        <f t="shared" si="1176"/>
        <v>-149.37920963517979</v>
      </c>
      <c r="L6819" s="2">
        <f>DEGREES(ASIN((((COS(RADIANS('PV model'!$B$2))*COS(RADIANS(H6819))*COS(RADIANS(K6819)))+(SIN(RADIANS('PV model'!$B$2))*SIN(RADIANS(H6819)))))))</f>
        <v>-36.781167619305705</v>
      </c>
      <c r="M6819" s="3">
        <f t="shared" si="1172"/>
        <v>0</v>
      </c>
      <c r="N6819" s="2">
        <f t="shared" si="1177"/>
        <v>-39.020649815982587</v>
      </c>
      <c r="O6819" s="2">
        <f>IF('PV model'!$B$2&gt;0, 180-N6819,IF('PV model'!$B$2&lt;0,0-N6819,N6819))</f>
        <v>219.02064981598258</v>
      </c>
      <c r="P6819" s="2">
        <f>ABS(O6819-'PV model'!$B$5)</f>
        <v>14.02064981598258</v>
      </c>
      <c r="Q6819" s="3">
        <f t="shared" si="1173"/>
        <v>126.78116761930571</v>
      </c>
      <c r="R6819" s="3">
        <f t="shared" si="1178"/>
        <v>0</v>
      </c>
      <c r="S6819" s="3">
        <f t="shared" si="1174"/>
        <v>0</v>
      </c>
      <c r="T6819" s="3">
        <f>(0.5*(1-COS(RADIANS(90-$X$3)))*(D6819+E6819)*'PV model'!$B$4)</f>
        <v>0</v>
      </c>
      <c r="U6819" s="3">
        <f t="shared" si="1179"/>
        <v>0</v>
      </c>
      <c r="V6819" s="3">
        <f>('PV model'!$B$13*(U6819/1000)*(1-'PV model'!$B$14*((20+C6819)-25))*'PV model'!$B$10)/'PV model'!$B$12</f>
        <v>0</v>
      </c>
    </row>
    <row r="6820" spans="1:22" x14ac:dyDescent="0.2">
      <c r="A6820" s="10">
        <f t="shared" si="1171"/>
        <v>284</v>
      </c>
      <c r="B6820" s="10">
        <f t="shared" si="1180"/>
        <v>23</v>
      </c>
      <c r="C6820" s="23">
        <v>6.6</v>
      </c>
      <c r="D6820" s="24">
        <v>0</v>
      </c>
      <c r="E6820" s="24">
        <v>0</v>
      </c>
      <c r="F6820" s="48"/>
      <c r="G6820" s="48"/>
      <c r="H6820" s="1">
        <f t="shared" si="1181"/>
        <v>-8.105958172041893</v>
      </c>
      <c r="I6820" s="1">
        <f t="shared" si="1175"/>
        <v>14.116838540719172</v>
      </c>
      <c r="J6820" s="4">
        <f>B6820+('PV model'!$B$3/15)+(I6820/60)</f>
        <v>22.958613975678652</v>
      </c>
      <c r="K6820" s="2">
        <f t="shared" si="1176"/>
        <v>-164.37920963517979</v>
      </c>
      <c r="L6820" s="2">
        <f>DEGREES(ASIN((((COS(RADIANS('PV model'!$B$2))*COS(RADIANS(H6820))*COS(RADIANS(K6820)))+(SIN(RADIANS('PV model'!$B$2))*SIN(RADIANS(H6820)))))))</f>
        <v>-41.013836679124793</v>
      </c>
      <c r="M6820" s="3">
        <f t="shared" si="1172"/>
        <v>0</v>
      </c>
      <c r="N6820" s="2">
        <f t="shared" si="1177"/>
        <v>-20.688975903207012</v>
      </c>
      <c r="O6820" s="2">
        <f>IF('PV model'!$B$2&gt;0, 180-N6820,IF('PV model'!$B$2&lt;0,0-N6820,N6820))</f>
        <v>200.68897590320702</v>
      </c>
      <c r="P6820" s="2">
        <f>ABS(O6820-'PV model'!$B$5)</f>
        <v>4.3110240967929769</v>
      </c>
      <c r="Q6820" s="3">
        <f t="shared" si="1173"/>
        <v>131.01383667912481</v>
      </c>
      <c r="R6820" s="3">
        <f t="shared" si="1178"/>
        <v>0</v>
      </c>
      <c r="S6820" s="3">
        <f t="shared" si="1174"/>
        <v>0</v>
      </c>
      <c r="T6820" s="3">
        <f>(0.5*(1-COS(RADIANS(90-$X$3)))*(D6820+E6820)*'PV model'!$B$4)</f>
        <v>0</v>
      </c>
      <c r="U6820" s="3">
        <f t="shared" si="1179"/>
        <v>0</v>
      </c>
      <c r="V6820" s="3">
        <f>('PV model'!$B$13*(U6820/1000)*(1-'PV model'!$B$14*((20+C6820)-25))*'PV model'!$B$10)/'PV model'!$B$12</f>
        <v>0</v>
      </c>
    </row>
    <row r="6821" spans="1:22" x14ac:dyDescent="0.2">
      <c r="A6821" s="10">
        <f t="shared" si="1171"/>
        <v>284</v>
      </c>
      <c r="B6821" s="10">
        <f t="shared" si="1180"/>
        <v>24</v>
      </c>
      <c r="C6821" s="23">
        <v>7.4</v>
      </c>
      <c r="D6821" s="24">
        <v>0</v>
      </c>
      <c r="E6821" s="24">
        <v>0</v>
      </c>
      <c r="F6821" s="48"/>
      <c r="G6821" s="48"/>
      <c r="H6821" s="1">
        <f t="shared" si="1181"/>
        <v>-8.105958172041893</v>
      </c>
      <c r="I6821" s="1">
        <f t="shared" si="1175"/>
        <v>14.116838540719172</v>
      </c>
      <c r="J6821" s="4">
        <f>B6821+('PV model'!$B$3/15)+(I6821/60)</f>
        <v>23.958613975678652</v>
      </c>
      <c r="K6821" s="2">
        <f t="shared" si="1176"/>
        <v>-179.37920963517979</v>
      </c>
      <c r="L6821" s="2">
        <f>DEGREES(ASIN((((COS(RADIANS('PV model'!$B$2))*COS(RADIANS(H6821))*COS(RADIANS(K6821)))+(SIN(RADIANS('PV model'!$B$2))*SIN(RADIANS(H6821)))))))</f>
        <v>-42.603396062277362</v>
      </c>
      <c r="M6821" s="3">
        <f t="shared" si="1172"/>
        <v>0</v>
      </c>
      <c r="N6821" s="2">
        <f t="shared" si="1177"/>
        <v>-0.83498670175865264</v>
      </c>
      <c r="O6821" s="2">
        <f>IF('PV model'!$B$2&gt;0, 180-N6821,IF('PV model'!$B$2&lt;0,0-N6821,N6821))</f>
        <v>180.83498670175865</v>
      </c>
      <c r="P6821" s="2">
        <f>ABS(O6821-'PV model'!$B$5)</f>
        <v>24.165013298241348</v>
      </c>
      <c r="Q6821" s="3">
        <f t="shared" si="1173"/>
        <v>132.60339606227737</v>
      </c>
      <c r="R6821" s="3">
        <f t="shared" si="1178"/>
        <v>0</v>
      </c>
      <c r="S6821" s="3">
        <f t="shared" si="1174"/>
        <v>0</v>
      </c>
      <c r="T6821" s="3">
        <f>(0.5*(1-COS(RADIANS(90-$X$3)))*(D6821+E6821)*'PV model'!$B$4)</f>
        <v>0</v>
      </c>
      <c r="U6821" s="3">
        <f t="shared" si="1179"/>
        <v>0</v>
      </c>
      <c r="V6821" s="3">
        <f>('PV model'!$B$13*(U6821/1000)*(1-'PV model'!$B$14*((20+C6821)-25))*'PV model'!$B$10)/'PV model'!$B$12</f>
        <v>0</v>
      </c>
    </row>
    <row r="6822" spans="1:22" x14ac:dyDescent="0.2">
      <c r="A6822" s="10">
        <f t="shared" si="1171"/>
        <v>285</v>
      </c>
      <c r="B6822" s="10">
        <f t="shared" si="1180"/>
        <v>1</v>
      </c>
      <c r="C6822" s="23">
        <v>7.5</v>
      </c>
      <c r="D6822" s="24">
        <v>0</v>
      </c>
      <c r="E6822" s="24">
        <v>0</v>
      </c>
      <c r="F6822" s="48"/>
      <c r="G6822" s="48"/>
      <c r="H6822" s="1">
        <f t="shared" si="1181"/>
        <v>-8.4838022969727476</v>
      </c>
      <c r="I6822" s="1">
        <f t="shared" si="1175"/>
        <v>14.344959259633971</v>
      </c>
      <c r="J6822" s="4">
        <f>B6822+('PV model'!$B$3/15)+(I6822/60)</f>
        <v>0.96241598766056624</v>
      </c>
      <c r="K6822" s="2">
        <f t="shared" si="1176"/>
        <v>165.5637601850915</v>
      </c>
      <c r="L6822" s="2">
        <f>DEGREES(ASIN((((COS(RADIANS('PV model'!$B$2))*COS(RADIANS(H6822))*COS(RADIANS(K6822)))+(SIN(RADIANS('PV model'!$B$2))*SIN(RADIANS(H6822)))))))</f>
        <v>-41.613575248494143</v>
      </c>
      <c r="M6822" s="3">
        <f t="shared" si="1172"/>
        <v>0</v>
      </c>
      <c r="N6822" s="2">
        <f t="shared" si="1177"/>
        <v>19.256846318511194</v>
      </c>
      <c r="O6822" s="2">
        <f>IF('PV model'!$B$2&gt;0, 180-N6822,IF('PV model'!$B$2&lt;0,0-N6822,N6822))</f>
        <v>160.74315368148882</v>
      </c>
      <c r="P6822" s="2">
        <f>ABS(O6822-'PV model'!$B$5)</f>
        <v>44.25684631851118</v>
      </c>
      <c r="Q6822" s="3">
        <f t="shared" si="1173"/>
        <v>131.61357524849413</v>
      </c>
      <c r="R6822" s="3">
        <f t="shared" si="1178"/>
        <v>0</v>
      </c>
      <c r="S6822" s="3">
        <f t="shared" si="1174"/>
        <v>0</v>
      </c>
      <c r="T6822" s="3">
        <f>(0.5*(1-COS(RADIANS(90-$X$3)))*(D6822+E6822)*'PV model'!$B$4)</f>
        <v>0</v>
      </c>
      <c r="U6822" s="3">
        <f t="shared" si="1179"/>
        <v>0</v>
      </c>
      <c r="V6822" s="3">
        <f>('PV model'!$B$13*(U6822/1000)*(1-'PV model'!$B$14*((20+C6822)-25))*'PV model'!$B$10)/'PV model'!$B$12</f>
        <v>0</v>
      </c>
    </row>
    <row r="6823" spans="1:22" x14ac:dyDescent="0.2">
      <c r="A6823" s="10">
        <f t="shared" si="1171"/>
        <v>285</v>
      </c>
      <c r="B6823" s="10">
        <f t="shared" si="1180"/>
        <v>2</v>
      </c>
      <c r="C6823" s="23">
        <v>6.8</v>
      </c>
      <c r="D6823" s="24">
        <v>0</v>
      </c>
      <c r="E6823" s="24">
        <v>0</v>
      </c>
      <c r="F6823" s="48"/>
      <c r="G6823" s="48"/>
      <c r="H6823" s="1">
        <f t="shared" si="1181"/>
        <v>-8.4838022969727476</v>
      </c>
      <c r="I6823" s="1">
        <f t="shared" si="1175"/>
        <v>14.344959259633971</v>
      </c>
      <c r="J6823" s="4">
        <f>B6823+('PV model'!$B$3/15)+(I6823/60)</f>
        <v>1.9624159876605662</v>
      </c>
      <c r="K6823" s="2">
        <f t="shared" si="1176"/>
        <v>150.5637601850915</v>
      </c>
      <c r="L6823" s="2">
        <f>DEGREES(ASIN((((COS(RADIANS('PV model'!$B$2))*COS(RADIANS(H6823))*COS(RADIANS(K6823)))+(SIN(RADIANS('PV model'!$B$2))*SIN(RADIANS(H6823)))))))</f>
        <v>-37.551221485395679</v>
      </c>
      <c r="M6823" s="3">
        <f t="shared" si="1172"/>
        <v>0</v>
      </c>
      <c r="N6823" s="2">
        <f t="shared" si="1177"/>
        <v>37.814535384102058</v>
      </c>
      <c r="O6823" s="2">
        <f>IF('PV model'!$B$2&gt;0, 180-N6823,IF('PV model'!$B$2&lt;0,0-N6823,N6823))</f>
        <v>142.18546461589796</v>
      </c>
      <c r="P6823" s="2">
        <f>ABS(O6823-'PV model'!$B$5)</f>
        <v>62.814535384102044</v>
      </c>
      <c r="Q6823" s="3">
        <f t="shared" si="1173"/>
        <v>127.55122148539567</v>
      </c>
      <c r="R6823" s="3">
        <f t="shared" si="1178"/>
        <v>0</v>
      </c>
      <c r="S6823" s="3">
        <f t="shared" si="1174"/>
        <v>0</v>
      </c>
      <c r="T6823" s="3">
        <f>(0.5*(1-COS(RADIANS(90-$X$3)))*(D6823+E6823)*'PV model'!$B$4)</f>
        <v>0</v>
      </c>
      <c r="U6823" s="3">
        <f t="shared" si="1179"/>
        <v>0</v>
      </c>
      <c r="V6823" s="3">
        <f>('PV model'!$B$13*(U6823/1000)*(1-'PV model'!$B$14*((20+C6823)-25))*'PV model'!$B$10)/'PV model'!$B$12</f>
        <v>0</v>
      </c>
    </row>
    <row r="6824" spans="1:22" x14ac:dyDescent="0.2">
      <c r="A6824" s="10">
        <f t="shared" si="1171"/>
        <v>285</v>
      </c>
      <c r="B6824" s="10">
        <f t="shared" si="1180"/>
        <v>3</v>
      </c>
      <c r="C6824" s="23">
        <v>6.7</v>
      </c>
      <c r="D6824" s="24">
        <v>0</v>
      </c>
      <c r="E6824" s="24">
        <v>0</v>
      </c>
      <c r="F6824" s="48"/>
      <c r="G6824" s="48"/>
      <c r="H6824" s="1">
        <f t="shared" si="1181"/>
        <v>-8.4838022969727476</v>
      </c>
      <c r="I6824" s="1">
        <f t="shared" si="1175"/>
        <v>14.344959259633971</v>
      </c>
      <c r="J6824" s="4">
        <f>B6824+('PV model'!$B$3/15)+(I6824/60)</f>
        <v>2.9624159876605658</v>
      </c>
      <c r="K6824" s="2">
        <f t="shared" si="1176"/>
        <v>135.5637601850915</v>
      </c>
      <c r="L6824" s="2">
        <f>DEGREES(ASIN((((COS(RADIANS('PV model'!$B$2))*COS(RADIANS(H6824))*COS(RADIANS(K6824)))+(SIN(RADIANS('PV model'!$B$2))*SIN(RADIANS(H6824)))))))</f>
        <v>-31.438884118896997</v>
      </c>
      <c r="M6824" s="3">
        <f t="shared" si="1172"/>
        <v>0</v>
      </c>
      <c r="N6824" s="2">
        <f t="shared" si="1177"/>
        <v>54.252491588189102</v>
      </c>
      <c r="O6824" s="2">
        <f>IF('PV model'!$B$2&gt;0, 180-N6824,IF('PV model'!$B$2&lt;0,0-N6824,N6824))</f>
        <v>125.7475084118109</v>
      </c>
      <c r="P6824" s="2">
        <f>ABS(O6824-'PV model'!$B$5)</f>
        <v>79.252491588189102</v>
      </c>
      <c r="Q6824" s="3">
        <f t="shared" si="1173"/>
        <v>121.43888411889699</v>
      </c>
      <c r="R6824" s="3">
        <f t="shared" si="1178"/>
        <v>0</v>
      </c>
      <c r="S6824" s="3">
        <f t="shared" si="1174"/>
        <v>0</v>
      </c>
      <c r="T6824" s="3">
        <f>(0.5*(1-COS(RADIANS(90-$X$3)))*(D6824+E6824)*'PV model'!$B$4)</f>
        <v>0</v>
      </c>
      <c r="U6824" s="3">
        <f t="shared" si="1179"/>
        <v>0</v>
      </c>
      <c r="V6824" s="3">
        <f>('PV model'!$B$13*(U6824/1000)*(1-'PV model'!$B$14*((20+C6824)-25))*'PV model'!$B$10)/'PV model'!$B$12</f>
        <v>0</v>
      </c>
    </row>
    <row r="6825" spans="1:22" x14ac:dyDescent="0.2">
      <c r="A6825" s="10">
        <f t="shared" si="1171"/>
        <v>285</v>
      </c>
      <c r="B6825" s="10">
        <f t="shared" si="1180"/>
        <v>4</v>
      </c>
      <c r="C6825" s="23">
        <v>7.2</v>
      </c>
      <c r="D6825" s="24">
        <v>0</v>
      </c>
      <c r="E6825" s="24">
        <v>0</v>
      </c>
      <c r="F6825" s="48"/>
      <c r="G6825" s="48"/>
      <c r="H6825" s="1">
        <f t="shared" si="1181"/>
        <v>-8.4838022969727476</v>
      </c>
      <c r="I6825" s="1">
        <f t="shared" si="1175"/>
        <v>14.344959259633971</v>
      </c>
      <c r="J6825" s="4">
        <f>B6825+('PV model'!$B$3/15)+(I6825/60)</f>
        <v>3.9624159876605658</v>
      </c>
      <c r="K6825" s="2">
        <f t="shared" si="1176"/>
        <v>120.5637601850915</v>
      </c>
      <c r="L6825" s="2">
        <f>DEGREES(ASIN((((COS(RADIANS('PV model'!$B$2))*COS(RADIANS(H6825))*COS(RADIANS(K6825)))+(SIN(RADIANS('PV model'!$B$2))*SIN(RADIANS(H6825)))))))</f>
        <v>-23.981860959087079</v>
      </c>
      <c r="M6825" s="3">
        <f t="shared" si="1172"/>
        <v>0</v>
      </c>
      <c r="N6825" s="2">
        <f t="shared" si="1177"/>
        <v>68.765612722786329</v>
      </c>
      <c r="O6825" s="2">
        <f>IF('PV model'!$B$2&gt;0, 180-N6825,IF('PV model'!$B$2&lt;0,0-N6825,N6825))</f>
        <v>111.23438727721367</v>
      </c>
      <c r="P6825" s="2">
        <f>ABS(O6825-'PV model'!$B$5)</f>
        <v>93.765612722786329</v>
      </c>
      <c r="Q6825" s="3">
        <f t="shared" si="1173"/>
        <v>113.98186095908707</v>
      </c>
      <c r="R6825" s="3">
        <f t="shared" si="1178"/>
        <v>0</v>
      </c>
      <c r="S6825" s="3">
        <f t="shared" si="1174"/>
        <v>0</v>
      </c>
      <c r="T6825" s="3">
        <f>(0.5*(1-COS(RADIANS(90-$X$3)))*(D6825+E6825)*'PV model'!$B$4)</f>
        <v>0</v>
      </c>
      <c r="U6825" s="3">
        <f t="shared" si="1179"/>
        <v>0</v>
      </c>
      <c r="V6825" s="3">
        <f>('PV model'!$B$13*(U6825/1000)*(1-'PV model'!$B$14*((20+C6825)-25))*'PV model'!$B$10)/'PV model'!$B$12</f>
        <v>0</v>
      </c>
    </row>
    <row r="6826" spans="1:22" x14ac:dyDescent="0.2">
      <c r="A6826" s="10">
        <f t="shared" si="1171"/>
        <v>285</v>
      </c>
      <c r="B6826" s="10">
        <f t="shared" si="1180"/>
        <v>5</v>
      </c>
      <c r="C6826" s="23">
        <v>6.4</v>
      </c>
      <c r="D6826" s="24">
        <v>0</v>
      </c>
      <c r="E6826" s="24">
        <v>0</v>
      </c>
      <c r="F6826" s="48"/>
      <c r="G6826" s="48"/>
      <c r="H6826" s="1">
        <f t="shared" si="1181"/>
        <v>-8.4838022969727476</v>
      </c>
      <c r="I6826" s="1">
        <f t="shared" si="1175"/>
        <v>14.344959259633971</v>
      </c>
      <c r="J6826" s="4">
        <f>B6826+('PV model'!$B$3/15)+(I6826/60)</f>
        <v>4.9624159876605667</v>
      </c>
      <c r="K6826" s="2">
        <f t="shared" si="1176"/>
        <v>105.5637601850915</v>
      </c>
      <c r="L6826" s="2">
        <f>DEGREES(ASIN((((COS(RADIANS('PV model'!$B$2))*COS(RADIANS(H6826))*COS(RADIANS(K6826)))+(SIN(RADIANS('PV model'!$B$2))*SIN(RADIANS(H6826)))))))</f>
        <v>-15.776942985420739</v>
      </c>
      <c r="M6826" s="3">
        <f t="shared" si="1172"/>
        <v>0</v>
      </c>
      <c r="N6826" s="2">
        <f t="shared" si="1177"/>
        <v>81.927228123284578</v>
      </c>
      <c r="O6826" s="2">
        <f>IF('PV model'!$B$2&gt;0, 180-N6826,IF('PV model'!$B$2&lt;0,0-N6826,N6826))</f>
        <v>98.072771876715422</v>
      </c>
      <c r="P6826" s="2">
        <f>ABS(O6826-'PV model'!$B$5)</f>
        <v>106.92722812328458</v>
      </c>
      <c r="Q6826" s="3">
        <f t="shared" si="1173"/>
        <v>105.77694298542075</v>
      </c>
      <c r="R6826" s="3">
        <f t="shared" si="1178"/>
        <v>0</v>
      </c>
      <c r="S6826" s="3">
        <f t="shared" si="1174"/>
        <v>0</v>
      </c>
      <c r="T6826" s="3">
        <f>(0.5*(1-COS(RADIANS(90-$X$3)))*(D6826+E6826)*'PV model'!$B$4)</f>
        <v>0</v>
      </c>
      <c r="U6826" s="3">
        <f t="shared" si="1179"/>
        <v>0</v>
      </c>
      <c r="V6826" s="3">
        <f>('PV model'!$B$13*(U6826/1000)*(1-'PV model'!$B$14*((20+C6826)-25))*'PV model'!$B$10)/'PV model'!$B$12</f>
        <v>0</v>
      </c>
    </row>
    <row r="6827" spans="1:22" x14ac:dyDescent="0.2">
      <c r="A6827" s="10">
        <f t="shared" si="1171"/>
        <v>285</v>
      </c>
      <c r="B6827" s="10">
        <f t="shared" si="1180"/>
        <v>6</v>
      </c>
      <c r="C6827" s="23">
        <v>6.3</v>
      </c>
      <c r="D6827" s="24">
        <v>0</v>
      </c>
      <c r="E6827" s="24">
        <v>0</v>
      </c>
      <c r="F6827" s="48"/>
      <c r="G6827" s="48"/>
      <c r="H6827" s="1">
        <f t="shared" si="1181"/>
        <v>-8.4838022969727476</v>
      </c>
      <c r="I6827" s="1">
        <f t="shared" si="1175"/>
        <v>14.344959259633971</v>
      </c>
      <c r="J6827" s="4">
        <f>B6827+('PV model'!$B$3/15)+(I6827/60)</f>
        <v>5.9624159876605667</v>
      </c>
      <c r="K6827" s="2">
        <f t="shared" si="1176"/>
        <v>90.563760185091496</v>
      </c>
      <c r="L6827" s="2">
        <f>DEGREES(ASIN((((COS(RADIANS('PV model'!$B$2))*COS(RADIANS(H6827))*COS(RADIANS(K6827)))+(SIN(RADIANS('PV model'!$B$2))*SIN(RADIANS(H6827)))))))</f>
        <v>-7.3017695875532249</v>
      </c>
      <c r="M6827" s="3">
        <f t="shared" si="1172"/>
        <v>0</v>
      </c>
      <c r="N6827" s="2">
        <f t="shared" si="1177"/>
        <v>85.632163570796294</v>
      </c>
      <c r="O6827" s="2">
        <f>IF('PV model'!$B$2&gt;0, 180-N6827,IF('PV model'!$B$2&lt;0,0-N6827,N6827))</f>
        <v>94.367836429203706</v>
      </c>
      <c r="P6827" s="2">
        <f>ABS(O6827-'PV model'!$B$5)</f>
        <v>110.63216357079629</v>
      </c>
      <c r="Q6827" s="3">
        <f t="shared" si="1173"/>
        <v>97.301769587553224</v>
      </c>
      <c r="R6827" s="3">
        <f t="shared" si="1178"/>
        <v>0</v>
      </c>
      <c r="S6827" s="3">
        <f t="shared" si="1174"/>
        <v>0</v>
      </c>
      <c r="T6827" s="3">
        <f>(0.5*(1-COS(RADIANS(90-$X$3)))*(D6827+E6827)*'PV model'!$B$4)</f>
        <v>0</v>
      </c>
      <c r="U6827" s="3">
        <f t="shared" si="1179"/>
        <v>0</v>
      </c>
      <c r="V6827" s="3">
        <f>('PV model'!$B$13*(U6827/1000)*(1-'PV model'!$B$14*((20+C6827)-25))*'PV model'!$B$10)/'PV model'!$B$12</f>
        <v>0</v>
      </c>
    </row>
    <row r="6828" spans="1:22" x14ac:dyDescent="0.2">
      <c r="A6828" s="10">
        <f t="shared" si="1171"/>
        <v>285</v>
      </c>
      <c r="B6828" s="10">
        <f t="shared" si="1180"/>
        <v>7</v>
      </c>
      <c r="C6828" s="23">
        <v>7.2</v>
      </c>
      <c r="D6828" s="24">
        <v>0</v>
      </c>
      <c r="E6828" s="24">
        <v>0.88200000000000001</v>
      </c>
      <c r="F6828" s="48"/>
      <c r="G6828" s="48"/>
      <c r="H6828" s="1">
        <f t="shared" si="1181"/>
        <v>-8.4838022969727476</v>
      </c>
      <c r="I6828" s="1">
        <f t="shared" si="1175"/>
        <v>14.344959259633971</v>
      </c>
      <c r="J6828" s="4">
        <f>B6828+('PV model'!$B$3/15)+(I6828/60)</f>
        <v>6.9624159876605667</v>
      </c>
      <c r="K6828" s="2">
        <f t="shared" si="1176"/>
        <v>75.563760185091496</v>
      </c>
      <c r="L6828" s="2">
        <f>DEGREES(ASIN((((COS(RADIANS('PV model'!$B$2))*COS(RADIANS(H6828))*COS(RADIANS(K6828)))+(SIN(RADIANS('PV model'!$B$2))*SIN(RADIANS(H6828)))))))</f>
        <v>1.0358586951152193</v>
      </c>
      <c r="M6828" s="3">
        <f t="shared" si="1172"/>
        <v>1.0358586951152193</v>
      </c>
      <c r="N6828" s="2">
        <f t="shared" si="1177"/>
        <v>73.332498996416291</v>
      </c>
      <c r="O6828" s="2">
        <f>IF('PV model'!$B$2&gt;0, 180-N6828,IF('PV model'!$B$2&lt;0,0-N6828,N6828))</f>
        <v>106.66750100358371</v>
      </c>
      <c r="P6828" s="2">
        <f>ABS(O6828-'PV model'!$B$5)</f>
        <v>98.332498996416291</v>
      </c>
      <c r="Q6828" s="3">
        <f t="shared" si="1173"/>
        <v>88.964141304884777</v>
      </c>
      <c r="R6828" s="3">
        <f t="shared" si="1178"/>
        <v>0</v>
      </c>
      <c r="S6828" s="3">
        <f t="shared" si="1174"/>
        <v>0.88200000000000001</v>
      </c>
      <c r="T6828" s="3">
        <f>(0.5*(1-COS(RADIANS(90-$X$3)))*(D6828+E6828)*'PV model'!$B$4)</f>
        <v>0</v>
      </c>
      <c r="U6828" s="3">
        <f t="shared" si="1179"/>
        <v>0.88200000000000001</v>
      </c>
      <c r="V6828" s="3">
        <f>('PV model'!$B$13*(U6828/1000)*(1-'PV model'!$B$14*((20+C6828)-25))*'PV model'!$B$10)/'PV model'!$B$12</f>
        <v>8.7388870463999985E-2</v>
      </c>
    </row>
    <row r="6829" spans="1:22" x14ac:dyDescent="0.2">
      <c r="A6829" s="10">
        <f t="shared" si="1171"/>
        <v>285</v>
      </c>
      <c r="B6829" s="10">
        <f t="shared" si="1180"/>
        <v>8</v>
      </c>
      <c r="C6829" s="23">
        <v>8</v>
      </c>
      <c r="D6829" s="24">
        <v>11.224499999999999</v>
      </c>
      <c r="E6829" s="24">
        <v>26.459999999999997</v>
      </c>
      <c r="F6829" s="48"/>
      <c r="G6829" s="48"/>
      <c r="H6829" s="1">
        <f t="shared" si="1181"/>
        <v>-8.4838022969727476</v>
      </c>
      <c r="I6829" s="1">
        <f t="shared" si="1175"/>
        <v>14.344959259633971</v>
      </c>
      <c r="J6829" s="4">
        <f>B6829+('PV model'!$B$3/15)+(I6829/60)</f>
        <v>7.9624159876605667</v>
      </c>
      <c r="K6829" s="2">
        <f t="shared" si="1176"/>
        <v>60.563760185091496</v>
      </c>
      <c r="L6829" s="2">
        <f>DEGREES(ASIN((((COS(RADIANS('PV model'!$B$2))*COS(RADIANS(H6829))*COS(RADIANS(K6829)))+(SIN(RADIANS('PV model'!$B$2))*SIN(RADIANS(H6829)))))))</f>
        <v>8.8433724765701118</v>
      </c>
      <c r="M6829" s="3">
        <f t="shared" si="1172"/>
        <v>8.8433724765701118</v>
      </c>
      <c r="N6829" s="2">
        <f t="shared" si="1177"/>
        <v>60.661042970914956</v>
      </c>
      <c r="O6829" s="2">
        <f>IF('PV model'!$B$2&gt;0, 180-N6829,IF('PV model'!$B$2&lt;0,0-N6829,N6829))</f>
        <v>119.33895702908504</v>
      </c>
      <c r="P6829" s="2">
        <f>ABS(O6829-'PV model'!$B$5)</f>
        <v>85.661042970914963</v>
      </c>
      <c r="Q6829" s="3">
        <f t="shared" si="1173"/>
        <v>81.15662752342989</v>
      </c>
      <c r="R6829" s="3">
        <f t="shared" si="1178"/>
        <v>11.224500000000003</v>
      </c>
      <c r="S6829" s="3">
        <f t="shared" si="1174"/>
        <v>29.164752322483416</v>
      </c>
      <c r="T6829" s="3">
        <f>(0.5*(1-COS(RADIANS(90-$X$3)))*(D6829+E6829)*'PV model'!$B$4)</f>
        <v>0</v>
      </c>
      <c r="U6829" s="3">
        <f t="shared" si="1179"/>
        <v>40.389252322483415</v>
      </c>
      <c r="V6829" s="3">
        <f>('PV model'!$B$13*(U6829/1000)*(1-'PV model'!$B$14*((20+C6829)-25))*'PV model'!$B$10)/'PV model'!$B$12</f>
        <v>3.9888619462095769</v>
      </c>
    </row>
    <row r="6830" spans="1:22" x14ac:dyDescent="0.2">
      <c r="A6830" s="10">
        <f t="shared" ref="A6830:A6893" si="1182">IF(B6830&gt;1,A6829,A6829+1)</f>
        <v>285</v>
      </c>
      <c r="B6830" s="10">
        <f t="shared" si="1180"/>
        <v>9</v>
      </c>
      <c r="C6830" s="23">
        <v>8.9</v>
      </c>
      <c r="D6830" s="24">
        <v>159.38789999999997</v>
      </c>
      <c r="E6830" s="24">
        <v>77.616</v>
      </c>
      <c r="F6830" s="48"/>
      <c r="G6830" s="48"/>
      <c r="H6830" s="1">
        <f t="shared" si="1181"/>
        <v>-8.4838022969727476</v>
      </c>
      <c r="I6830" s="1">
        <f t="shared" si="1175"/>
        <v>14.344959259633971</v>
      </c>
      <c r="J6830" s="4">
        <f>B6830+('PV model'!$B$3/15)+(I6830/60)</f>
        <v>8.9624159876605649</v>
      </c>
      <c r="K6830" s="2">
        <f t="shared" si="1176"/>
        <v>45.563760185091525</v>
      </c>
      <c r="L6830" s="2">
        <f>DEGREES(ASIN((((COS(RADIANS('PV model'!$B$2))*COS(RADIANS(H6830))*COS(RADIANS(K6830)))+(SIN(RADIANS('PV model'!$B$2))*SIN(RADIANS(H6830)))))))</f>
        <v>15.701591454159344</v>
      </c>
      <c r="M6830" s="3">
        <f t="shared" si="1172"/>
        <v>15.701591454159344</v>
      </c>
      <c r="N6830" s="2">
        <f t="shared" si="1177"/>
        <v>47.188318770147085</v>
      </c>
      <c r="O6830" s="2">
        <f>IF('PV model'!$B$2&gt;0, 180-N6830,IF('PV model'!$B$2&lt;0,0-N6830,N6830))</f>
        <v>132.81168122985292</v>
      </c>
      <c r="P6830" s="2">
        <f>ABS(O6830-'PV model'!$B$5)</f>
        <v>72.188318770147077</v>
      </c>
      <c r="Q6830" s="3">
        <f t="shared" si="1173"/>
        <v>74.298408545840658</v>
      </c>
      <c r="R6830" s="3">
        <f t="shared" si="1178"/>
        <v>159.38789999999997</v>
      </c>
      <c r="S6830" s="3">
        <f t="shared" si="1174"/>
        <v>95.107408297770476</v>
      </c>
      <c r="T6830" s="3">
        <f>(0.5*(1-COS(RADIANS(90-$X$3)))*(D6830+E6830)*'PV model'!$B$4)</f>
        <v>0</v>
      </c>
      <c r="U6830" s="3">
        <f t="shared" si="1179"/>
        <v>254.49530829777046</v>
      </c>
      <c r="V6830" s="3">
        <f>('PV model'!$B$13*(U6830/1000)*(1-'PV model'!$B$14*((20+C6830)-25))*'PV model'!$B$10)/'PV model'!$B$12</f>
        <v>25.042497141572991</v>
      </c>
    </row>
    <row r="6831" spans="1:22" x14ac:dyDescent="0.2">
      <c r="A6831" s="10">
        <f t="shared" si="1182"/>
        <v>285</v>
      </c>
      <c r="B6831" s="10">
        <f t="shared" si="1180"/>
        <v>10</v>
      </c>
      <c r="C6831" s="23">
        <v>10.9</v>
      </c>
      <c r="D6831" s="24">
        <v>196.42874999999998</v>
      </c>
      <c r="E6831" s="24">
        <v>113.77800000000001</v>
      </c>
      <c r="F6831" s="48"/>
      <c r="G6831" s="48"/>
      <c r="H6831" s="1">
        <f t="shared" si="1181"/>
        <v>-8.4838022969727476</v>
      </c>
      <c r="I6831" s="1">
        <f t="shared" si="1175"/>
        <v>14.344959259633971</v>
      </c>
      <c r="J6831" s="4">
        <f>B6831+('PV model'!$B$3/15)+(I6831/60)</f>
        <v>9.9624159876605649</v>
      </c>
      <c r="K6831" s="2">
        <f t="shared" si="1176"/>
        <v>30.563760185091525</v>
      </c>
      <c r="L6831" s="2">
        <f>DEGREES(ASIN((((COS(RADIANS('PV model'!$B$2))*COS(RADIANS(H6831))*COS(RADIANS(K6831)))+(SIN(RADIANS('PV model'!$B$2))*SIN(RADIANS(H6831)))))))</f>
        <v>21.148843996868852</v>
      </c>
      <c r="M6831" s="3">
        <f t="shared" si="1172"/>
        <v>21.148843996868852</v>
      </c>
      <c r="N6831" s="2">
        <f t="shared" si="1177"/>
        <v>32.632831197818284</v>
      </c>
      <c r="O6831" s="2">
        <f>IF('PV model'!$B$2&gt;0, 180-N6831,IF('PV model'!$B$2&lt;0,0-N6831,N6831))</f>
        <v>147.36716880218171</v>
      </c>
      <c r="P6831" s="2">
        <f>ABS(O6831-'PV model'!$B$5)</f>
        <v>57.632831197818291</v>
      </c>
      <c r="Q6831" s="3">
        <f t="shared" si="1173"/>
        <v>68.851156003131152</v>
      </c>
      <c r="R6831" s="3">
        <f t="shared" si="1178"/>
        <v>196.42874999999998</v>
      </c>
      <c r="S6831" s="3">
        <f t="shared" si="1174"/>
        <v>143.1750506666024</v>
      </c>
      <c r="T6831" s="3">
        <f>(0.5*(1-COS(RADIANS(90-$X$3)))*(D6831+E6831)*'PV model'!$B$4)</f>
        <v>0</v>
      </c>
      <c r="U6831" s="3">
        <f t="shared" si="1179"/>
        <v>339.60380066660241</v>
      </c>
      <c r="V6831" s="3">
        <f>('PV model'!$B$13*(U6831/1000)*(1-'PV model'!$B$14*((20+C6831)-25))*'PV model'!$B$10)/'PV model'!$B$12</f>
        <v>33.145651531048223</v>
      </c>
    </row>
    <row r="6832" spans="1:22" x14ac:dyDescent="0.2">
      <c r="A6832" s="10">
        <f t="shared" si="1182"/>
        <v>285</v>
      </c>
      <c r="B6832" s="10">
        <f t="shared" si="1180"/>
        <v>11</v>
      </c>
      <c r="C6832" s="23">
        <v>11.6</v>
      </c>
      <c r="D6832" s="24">
        <v>0</v>
      </c>
      <c r="E6832" s="24">
        <v>88.2</v>
      </c>
      <c r="F6832" s="48"/>
      <c r="G6832" s="48"/>
      <c r="H6832" s="1">
        <f t="shared" si="1181"/>
        <v>-8.4838022969727476</v>
      </c>
      <c r="I6832" s="1">
        <f t="shared" si="1175"/>
        <v>14.344959259633971</v>
      </c>
      <c r="J6832" s="4">
        <f>B6832+('PV model'!$B$3/15)+(I6832/60)</f>
        <v>10.962415987660565</v>
      </c>
      <c r="K6832" s="2">
        <f t="shared" si="1176"/>
        <v>15.563760185091526</v>
      </c>
      <c r="L6832" s="2">
        <f>DEGREES(ASIN((((COS(RADIANS('PV model'!$B$2))*COS(RADIANS(H6832))*COS(RADIANS(K6832)))+(SIN(RADIANS('PV model'!$B$2))*SIN(RADIANS(H6832)))))))</f>
        <v>24.713666317430555</v>
      </c>
      <c r="M6832" s="3">
        <f t="shared" si="1172"/>
        <v>24.713666317430555</v>
      </c>
      <c r="N6832" s="2">
        <f t="shared" si="1177"/>
        <v>16.985600524876851</v>
      </c>
      <c r="O6832" s="2">
        <f>IF('PV model'!$B$2&gt;0, 180-N6832,IF('PV model'!$B$2&lt;0,0-N6832,N6832))</f>
        <v>163.01439947512316</v>
      </c>
      <c r="P6832" s="2">
        <f>ABS(O6832-'PV model'!$B$5)</f>
        <v>41.985600524876844</v>
      </c>
      <c r="Q6832" s="3">
        <f t="shared" si="1173"/>
        <v>65.286333682569435</v>
      </c>
      <c r="R6832" s="3">
        <f t="shared" si="1178"/>
        <v>0</v>
      </c>
      <c r="S6832" s="3">
        <f t="shared" si="1174"/>
        <v>88.2</v>
      </c>
      <c r="T6832" s="3">
        <f>(0.5*(1-COS(RADIANS(90-$X$3)))*(D6832+E6832)*'PV model'!$B$4)</f>
        <v>0</v>
      </c>
      <c r="U6832" s="3">
        <f t="shared" si="1179"/>
        <v>88.2</v>
      </c>
      <c r="V6832" s="3">
        <f>('PV model'!$B$13*(U6832/1000)*(1-'PV model'!$B$14*((20+C6832)-25))*'PV model'!$B$10)/'PV model'!$B$12</f>
        <v>8.5837171391999991</v>
      </c>
    </row>
    <row r="6833" spans="1:22" x14ac:dyDescent="0.2">
      <c r="A6833" s="10">
        <f t="shared" si="1182"/>
        <v>285</v>
      </c>
      <c r="B6833" s="10">
        <f t="shared" si="1180"/>
        <v>12</v>
      </c>
      <c r="C6833" s="23">
        <v>11.9</v>
      </c>
      <c r="D6833" s="24">
        <v>0</v>
      </c>
      <c r="E6833" s="24">
        <v>101.42999999999999</v>
      </c>
      <c r="F6833" s="48"/>
      <c r="G6833" s="48"/>
      <c r="H6833" s="1">
        <f t="shared" si="1181"/>
        <v>-8.4838022969727476</v>
      </c>
      <c r="I6833" s="1">
        <f t="shared" si="1175"/>
        <v>14.344959259633971</v>
      </c>
      <c r="J6833" s="4">
        <f>B6833+('PV model'!$B$3/15)+(I6833/60)</f>
        <v>11.962415987660565</v>
      </c>
      <c r="K6833" s="2">
        <f t="shared" si="1176"/>
        <v>0.56376018509152637</v>
      </c>
      <c r="L6833" s="2">
        <f>DEGREES(ASIN((((COS(RADIANS('PV model'!$B$2))*COS(RADIANS(H6833))*COS(RADIANS(K6833)))+(SIN(RADIANS('PV model'!$B$2))*SIN(RADIANS(H6833)))))))</f>
        <v>26.014468767476362</v>
      </c>
      <c r="M6833" s="3">
        <f t="shared" si="1172"/>
        <v>26.014468767476362</v>
      </c>
      <c r="N6833" s="2">
        <f t="shared" si="1177"/>
        <v>0.62045571729616711</v>
      </c>
      <c r="O6833" s="2">
        <f>IF('PV model'!$B$2&gt;0, 180-N6833,IF('PV model'!$B$2&lt;0,0-N6833,N6833))</f>
        <v>179.37954428270382</v>
      </c>
      <c r="P6833" s="2">
        <f>ABS(O6833-'PV model'!$B$5)</f>
        <v>25.620455717296181</v>
      </c>
      <c r="Q6833" s="3">
        <f t="shared" si="1173"/>
        <v>63.985531232523641</v>
      </c>
      <c r="R6833" s="3">
        <f t="shared" si="1178"/>
        <v>0</v>
      </c>
      <c r="S6833" s="3">
        <f t="shared" si="1174"/>
        <v>101.42999999999999</v>
      </c>
      <c r="T6833" s="3">
        <f>(0.5*(1-COS(RADIANS(90-$X$3)))*(D6833+E6833)*'PV model'!$B$4)</f>
        <v>0</v>
      </c>
      <c r="U6833" s="3">
        <f t="shared" si="1179"/>
        <v>101.42999999999999</v>
      </c>
      <c r="V6833" s="3">
        <f>('PV model'!$B$13*(U6833/1000)*(1-'PV model'!$B$14*((20+C6833)-25))*'PV model'!$B$10)/'PV model'!$B$12</f>
        <v>9.8591079787199991</v>
      </c>
    </row>
    <row r="6834" spans="1:22" x14ac:dyDescent="0.2">
      <c r="A6834" s="10">
        <f t="shared" si="1182"/>
        <v>285</v>
      </c>
      <c r="B6834" s="10">
        <f t="shared" si="1180"/>
        <v>13</v>
      </c>
      <c r="C6834" s="23">
        <v>12.6</v>
      </c>
      <c r="D6834" s="24">
        <v>0</v>
      </c>
      <c r="E6834" s="24">
        <v>103.194</v>
      </c>
      <c r="F6834" s="48"/>
      <c r="G6834" s="48"/>
      <c r="H6834" s="1">
        <f t="shared" si="1181"/>
        <v>-8.4838022969727476</v>
      </c>
      <c r="I6834" s="1">
        <f t="shared" si="1175"/>
        <v>14.344959259633971</v>
      </c>
      <c r="J6834" s="4">
        <f>B6834+('PV model'!$B$3/15)+(I6834/60)</f>
        <v>12.962415987660565</v>
      </c>
      <c r="K6834" s="2">
        <f t="shared" si="1176"/>
        <v>-14.436239814908474</v>
      </c>
      <c r="L6834" s="2">
        <f>DEGREES(ASIN((((COS(RADIANS('PV model'!$B$2))*COS(RADIANS(H6834))*COS(RADIANS(K6834)))+(SIN(RADIANS('PV model'!$B$2))*SIN(RADIANS(H6834)))))))</f>
        <v>24.89375939311638</v>
      </c>
      <c r="M6834" s="3">
        <f t="shared" si="1172"/>
        <v>24.89375939311638</v>
      </c>
      <c r="N6834" s="2">
        <f t="shared" si="1177"/>
        <v>-15.773209073216535</v>
      </c>
      <c r="O6834" s="2">
        <f>IF('PV model'!$B$2&gt;0, 180-N6834,IF('PV model'!$B$2&lt;0,0-N6834,N6834))</f>
        <v>195.77320907321655</v>
      </c>
      <c r="P6834" s="2">
        <f>ABS(O6834-'PV model'!$B$5)</f>
        <v>9.2267909267834511</v>
      </c>
      <c r="Q6834" s="3">
        <f t="shared" si="1173"/>
        <v>65.106240606883617</v>
      </c>
      <c r="R6834" s="3">
        <f t="shared" si="1178"/>
        <v>0</v>
      </c>
      <c r="S6834" s="3">
        <f t="shared" si="1174"/>
        <v>103.194</v>
      </c>
      <c r="T6834" s="3">
        <f>(0.5*(1-COS(RADIANS(90-$X$3)))*(D6834+E6834)*'PV model'!$B$4)</f>
        <v>0</v>
      </c>
      <c r="U6834" s="3">
        <f t="shared" si="1179"/>
        <v>103.194</v>
      </c>
      <c r="V6834" s="3">
        <f>('PV model'!$B$13*(U6834/1000)*(1-'PV model'!$B$14*((20+C6834)-25))*'PV model'!$B$10)/'PV model'!$B$12</f>
        <v>10.001687963904001</v>
      </c>
    </row>
    <row r="6835" spans="1:22" x14ac:dyDescent="0.2">
      <c r="A6835" s="10">
        <f t="shared" si="1182"/>
        <v>285</v>
      </c>
      <c r="B6835" s="10">
        <f t="shared" si="1180"/>
        <v>14</v>
      </c>
      <c r="C6835" s="23">
        <v>12.5</v>
      </c>
      <c r="D6835" s="24">
        <v>0</v>
      </c>
      <c r="E6835" s="24">
        <v>92.61</v>
      </c>
      <c r="F6835" s="48"/>
      <c r="G6835" s="48"/>
      <c r="H6835" s="1">
        <f t="shared" si="1181"/>
        <v>-8.4838022969727476</v>
      </c>
      <c r="I6835" s="1">
        <f t="shared" si="1175"/>
        <v>14.344959259633971</v>
      </c>
      <c r="J6835" s="4">
        <f>B6835+('PV model'!$B$3/15)+(I6835/60)</f>
        <v>13.962415987660565</v>
      </c>
      <c r="K6835" s="2">
        <f t="shared" si="1176"/>
        <v>-29.436239814908475</v>
      </c>
      <c r="L6835" s="2">
        <f>DEGREES(ASIN((((COS(RADIANS('PV model'!$B$2))*COS(RADIANS(H6835))*COS(RADIANS(K6835)))+(SIN(RADIANS('PV model'!$B$2))*SIN(RADIANS(H6835)))))))</f>
        <v>21.487859763648846</v>
      </c>
      <c r="M6835" s="3">
        <f t="shared" si="1172"/>
        <v>21.487859763648846</v>
      </c>
      <c r="N6835" s="2">
        <f t="shared" si="1177"/>
        <v>-31.492388879455593</v>
      </c>
      <c r="O6835" s="2">
        <f>IF('PV model'!$B$2&gt;0, 180-N6835,IF('PV model'!$B$2&lt;0,0-N6835,N6835))</f>
        <v>211.4923888794556</v>
      </c>
      <c r="P6835" s="2">
        <f>ABS(O6835-'PV model'!$B$5)</f>
        <v>6.4923888794556035</v>
      </c>
      <c r="Q6835" s="3">
        <f t="shared" si="1173"/>
        <v>68.512140236351158</v>
      </c>
      <c r="R6835" s="3">
        <f t="shared" si="1178"/>
        <v>0</v>
      </c>
      <c r="S6835" s="3">
        <f t="shared" si="1174"/>
        <v>92.61</v>
      </c>
      <c r="T6835" s="3">
        <f>(0.5*(1-COS(RADIANS(90-$X$3)))*(D6835+E6835)*'PV model'!$B$4)</f>
        <v>0</v>
      </c>
      <c r="U6835" s="3">
        <f t="shared" si="1179"/>
        <v>92.61</v>
      </c>
      <c r="V6835" s="3">
        <f>('PV model'!$B$13*(U6835/1000)*(1-'PV model'!$B$14*((20+C6835)-25))*'PV model'!$B$10)/'PV model'!$B$12</f>
        <v>8.9795767319999982</v>
      </c>
    </row>
    <row r="6836" spans="1:22" x14ac:dyDescent="0.2">
      <c r="A6836" s="10">
        <f t="shared" si="1182"/>
        <v>285</v>
      </c>
      <c r="B6836" s="10">
        <f t="shared" si="1180"/>
        <v>15</v>
      </c>
      <c r="C6836" s="23">
        <v>12.7</v>
      </c>
      <c r="D6836" s="24">
        <v>0</v>
      </c>
      <c r="E6836" s="24">
        <v>72.323999999999998</v>
      </c>
      <c r="F6836" s="48"/>
      <c r="G6836" s="48"/>
      <c r="H6836" s="1">
        <f t="shared" si="1181"/>
        <v>-8.4838022969727476</v>
      </c>
      <c r="I6836" s="1">
        <f t="shared" si="1175"/>
        <v>14.344959259633971</v>
      </c>
      <c r="J6836" s="4">
        <f>B6836+('PV model'!$B$3/15)+(I6836/60)</f>
        <v>14.962415987660565</v>
      </c>
      <c r="K6836" s="2">
        <f t="shared" si="1176"/>
        <v>-44.436239814908475</v>
      </c>
      <c r="L6836" s="2">
        <f>DEGREES(ASIN((((COS(RADIANS('PV model'!$B$2))*COS(RADIANS(H6836))*COS(RADIANS(K6836)))+(SIN(RADIANS('PV model'!$B$2))*SIN(RADIANS(H6836)))))))</f>
        <v>16.166072564697537</v>
      </c>
      <c r="M6836" s="3">
        <f t="shared" si="1172"/>
        <v>16.166072564697537</v>
      </c>
      <c r="N6836" s="2">
        <f t="shared" si="1177"/>
        <v>-46.133956539309359</v>
      </c>
      <c r="O6836" s="2">
        <f>IF('PV model'!$B$2&gt;0, 180-N6836,IF('PV model'!$B$2&lt;0,0-N6836,N6836))</f>
        <v>226.13395653930937</v>
      </c>
      <c r="P6836" s="2">
        <f>ABS(O6836-'PV model'!$B$5)</f>
        <v>21.133956539309366</v>
      </c>
      <c r="Q6836" s="3">
        <f t="shared" si="1173"/>
        <v>73.833927435302456</v>
      </c>
      <c r="R6836" s="3">
        <f t="shared" si="1178"/>
        <v>0</v>
      </c>
      <c r="S6836" s="3">
        <f t="shared" si="1174"/>
        <v>72.323999999999998</v>
      </c>
      <c r="T6836" s="3">
        <f>(0.5*(1-COS(RADIANS(90-$X$3)))*(D6836+E6836)*'PV model'!$B$4)</f>
        <v>0</v>
      </c>
      <c r="U6836" s="3">
        <f t="shared" si="1179"/>
        <v>72.323999999999998</v>
      </c>
      <c r="V6836" s="3">
        <f>('PV model'!$B$13*(U6836/1000)*(1-'PV model'!$B$14*((20+C6836)-25))*'PV model'!$B$10)/'PV model'!$B$12</f>
        <v>7.0068382231679998</v>
      </c>
    </row>
    <row r="6837" spans="1:22" x14ac:dyDescent="0.2">
      <c r="A6837" s="10">
        <f t="shared" si="1182"/>
        <v>285</v>
      </c>
      <c r="B6837" s="10">
        <f t="shared" si="1180"/>
        <v>16</v>
      </c>
      <c r="C6837" s="23">
        <v>13</v>
      </c>
      <c r="D6837" s="24">
        <v>0</v>
      </c>
      <c r="E6837" s="24">
        <v>44.1</v>
      </c>
      <c r="F6837" s="48"/>
      <c r="G6837" s="48"/>
      <c r="H6837" s="1">
        <f t="shared" si="1181"/>
        <v>-8.4838022969727476</v>
      </c>
      <c r="I6837" s="1">
        <f t="shared" si="1175"/>
        <v>14.344959259633971</v>
      </c>
      <c r="J6837" s="4">
        <f>B6837+('PV model'!$B$3/15)+(I6837/60)</f>
        <v>15.962415987660565</v>
      </c>
      <c r="K6837" s="2">
        <f t="shared" si="1176"/>
        <v>-59.436239814908475</v>
      </c>
      <c r="L6837" s="2">
        <f>DEGREES(ASIN((((COS(RADIANS('PV model'!$B$2))*COS(RADIANS(H6837))*COS(RADIANS(K6837)))+(SIN(RADIANS('PV model'!$B$2))*SIN(RADIANS(H6837)))))))</f>
        <v>9.3973917927637665</v>
      </c>
      <c r="M6837" s="3">
        <f t="shared" si="1172"/>
        <v>9.3973917927637665</v>
      </c>
      <c r="N6837" s="2">
        <f t="shared" si="1177"/>
        <v>-59.680816572060444</v>
      </c>
      <c r="O6837" s="2">
        <f>IF('PV model'!$B$2&gt;0, 180-N6837,IF('PV model'!$B$2&lt;0,0-N6837,N6837))</f>
        <v>239.68081657206045</v>
      </c>
      <c r="P6837" s="2">
        <f>ABS(O6837-'PV model'!$B$5)</f>
        <v>34.680816572060451</v>
      </c>
      <c r="Q6837" s="3">
        <f t="shared" si="1173"/>
        <v>80.60260820723623</v>
      </c>
      <c r="R6837" s="3">
        <f t="shared" si="1178"/>
        <v>0</v>
      </c>
      <c r="S6837" s="3">
        <f t="shared" si="1174"/>
        <v>44.1</v>
      </c>
      <c r="T6837" s="3">
        <f>(0.5*(1-COS(RADIANS(90-$X$3)))*(D6837+E6837)*'PV model'!$B$4)</f>
        <v>0</v>
      </c>
      <c r="U6837" s="3">
        <f t="shared" si="1179"/>
        <v>44.1</v>
      </c>
      <c r="V6837" s="3">
        <f>('PV model'!$B$13*(U6837/1000)*(1-'PV model'!$B$14*((20+C6837)-25))*'PV model'!$B$10)/'PV model'!$B$12</f>
        <v>4.2671724479999993</v>
      </c>
    </row>
    <row r="6838" spans="1:22" x14ac:dyDescent="0.2">
      <c r="A6838" s="10">
        <f t="shared" si="1182"/>
        <v>285</v>
      </c>
      <c r="B6838" s="10">
        <f t="shared" si="1180"/>
        <v>17</v>
      </c>
      <c r="C6838" s="23">
        <v>12.9</v>
      </c>
      <c r="D6838" s="24">
        <v>0</v>
      </c>
      <c r="E6838" s="24">
        <v>14.994</v>
      </c>
      <c r="F6838" s="48"/>
      <c r="G6838" s="48"/>
      <c r="H6838" s="1">
        <f t="shared" si="1181"/>
        <v>-8.4838022969727476</v>
      </c>
      <c r="I6838" s="1">
        <f t="shared" si="1175"/>
        <v>14.344959259633971</v>
      </c>
      <c r="J6838" s="4">
        <f>B6838+('PV model'!$B$3/15)+(I6838/60)</f>
        <v>16.962415987660567</v>
      </c>
      <c r="K6838" s="2">
        <f t="shared" si="1176"/>
        <v>-74.436239814908504</v>
      </c>
      <c r="L6838" s="2">
        <f>DEGREES(ASIN((((COS(RADIANS('PV model'!$B$2))*COS(RADIANS(H6838))*COS(RADIANS(K6838)))+(SIN(RADIANS('PV model'!$B$2))*SIN(RADIANS(H6838)))))))</f>
        <v>1.6461424328300278</v>
      </c>
      <c r="M6838" s="3">
        <f t="shared" si="1172"/>
        <v>1.6461424328300278</v>
      </c>
      <c r="N6838" s="2">
        <f t="shared" si="1177"/>
        <v>-72.398865884496971</v>
      </c>
      <c r="O6838" s="2">
        <f>IF('PV model'!$B$2&gt;0, 180-N6838,IF('PV model'!$B$2&lt;0,0-N6838,N6838))</f>
        <v>252.39886588449696</v>
      </c>
      <c r="P6838" s="2">
        <f>ABS(O6838-'PV model'!$B$5)</f>
        <v>47.398865884496956</v>
      </c>
      <c r="Q6838" s="3">
        <f t="shared" si="1173"/>
        <v>88.353857567169968</v>
      </c>
      <c r="R6838" s="3">
        <f t="shared" si="1178"/>
        <v>0</v>
      </c>
      <c r="S6838" s="3">
        <f t="shared" si="1174"/>
        <v>14.994</v>
      </c>
      <c r="T6838" s="3">
        <f>(0.5*(1-COS(RADIANS(90-$X$3)))*(D6838+E6838)*'PV model'!$B$4)</f>
        <v>0</v>
      </c>
      <c r="U6838" s="3">
        <f t="shared" si="1179"/>
        <v>14.994</v>
      </c>
      <c r="V6838" s="3">
        <f>('PV model'!$B$13*(U6838/1000)*(1-'PV model'!$B$14*((20+C6838)-25))*'PV model'!$B$10)/'PV model'!$B$12</f>
        <v>1.451438152416</v>
      </c>
    </row>
    <row r="6839" spans="1:22" x14ac:dyDescent="0.2">
      <c r="A6839" s="10">
        <f t="shared" si="1182"/>
        <v>285</v>
      </c>
      <c r="B6839" s="10">
        <f t="shared" si="1180"/>
        <v>18</v>
      </c>
      <c r="C6839" s="23">
        <v>12.7</v>
      </c>
      <c r="D6839" s="24">
        <v>0</v>
      </c>
      <c r="E6839" s="24">
        <v>0.88200000000000001</v>
      </c>
      <c r="F6839" s="48"/>
      <c r="G6839" s="48"/>
      <c r="H6839" s="1">
        <f t="shared" si="1181"/>
        <v>-8.4838022969727476</v>
      </c>
      <c r="I6839" s="1">
        <f t="shared" si="1175"/>
        <v>14.344959259633971</v>
      </c>
      <c r="J6839" s="4">
        <f>B6839+('PV model'!$B$3/15)+(I6839/60)</f>
        <v>17.962415987660567</v>
      </c>
      <c r="K6839" s="2">
        <f t="shared" si="1176"/>
        <v>-89.436239814908504</v>
      </c>
      <c r="L6839" s="2">
        <f>DEGREES(ASIN((((COS(RADIANS('PV model'!$B$2))*COS(RADIANS(H6839))*COS(RADIANS(K6839)))+(SIN(RADIANS('PV model'!$B$2))*SIN(RADIANS(H6839)))))))</f>
        <v>-6.6654090032614066</v>
      </c>
      <c r="M6839" s="3">
        <f t="shared" si="1172"/>
        <v>0</v>
      </c>
      <c r="N6839" s="2">
        <f t="shared" si="1177"/>
        <v>-84.709520568301755</v>
      </c>
      <c r="O6839" s="2">
        <f>IF('PV model'!$B$2&gt;0, 180-N6839,IF('PV model'!$B$2&lt;0,0-N6839,N6839))</f>
        <v>264.70952056830174</v>
      </c>
      <c r="P6839" s="2">
        <f>ABS(O6839-'PV model'!$B$5)</f>
        <v>59.709520568301741</v>
      </c>
      <c r="Q6839" s="3">
        <f t="shared" si="1173"/>
        <v>96.665409003261416</v>
      </c>
      <c r="R6839" s="3">
        <f t="shared" si="1178"/>
        <v>0</v>
      </c>
      <c r="S6839" s="3">
        <f t="shared" si="1174"/>
        <v>0.88200000000000001</v>
      </c>
      <c r="T6839" s="3">
        <f>(0.5*(1-COS(RADIANS(90-$X$3)))*(D6839+E6839)*'PV model'!$B$4)</f>
        <v>0</v>
      </c>
      <c r="U6839" s="3">
        <f t="shared" si="1179"/>
        <v>0.88200000000000001</v>
      </c>
      <c r="V6839" s="3">
        <f>('PV model'!$B$13*(U6839/1000)*(1-'PV model'!$B$14*((20+C6839)-25))*'PV model'!$B$10)/'PV model'!$B$12</f>
        <v>8.5449246623999983E-2</v>
      </c>
    </row>
    <row r="6840" spans="1:22" x14ac:dyDescent="0.2">
      <c r="A6840" s="10">
        <f t="shared" si="1182"/>
        <v>285</v>
      </c>
      <c r="B6840" s="10">
        <f t="shared" si="1180"/>
        <v>19</v>
      </c>
      <c r="C6840" s="23">
        <v>12.7</v>
      </c>
      <c r="D6840" s="24">
        <v>0</v>
      </c>
      <c r="E6840" s="24">
        <v>0</v>
      </c>
      <c r="F6840" s="48"/>
      <c r="G6840" s="48"/>
      <c r="H6840" s="1">
        <f t="shared" si="1181"/>
        <v>-8.4838022969727476</v>
      </c>
      <c r="I6840" s="1">
        <f t="shared" si="1175"/>
        <v>14.344959259633971</v>
      </c>
      <c r="J6840" s="4">
        <f>B6840+('PV model'!$B$3/15)+(I6840/60)</f>
        <v>18.962415987660567</v>
      </c>
      <c r="K6840" s="2">
        <f t="shared" si="1176"/>
        <v>-104.4362398149085</v>
      </c>
      <c r="L6840" s="2">
        <f>DEGREES(ASIN((((COS(RADIANS('PV model'!$B$2))*COS(RADIANS(H6840))*COS(RADIANS(K6840)))+(SIN(RADIANS('PV model'!$B$2))*SIN(RADIANS(H6840)))))))</f>
        <v>-15.143920100757251</v>
      </c>
      <c r="M6840" s="3">
        <f t="shared" si="1172"/>
        <v>0</v>
      </c>
      <c r="N6840" s="2">
        <f t="shared" si="1177"/>
        <v>-82.879807043907618</v>
      </c>
      <c r="O6840" s="2">
        <f>IF('PV model'!$B$2&gt;0, 180-N6840,IF('PV model'!$B$2&lt;0,0-N6840,N6840))</f>
        <v>262.87980704390759</v>
      </c>
      <c r="P6840" s="2">
        <f>ABS(O6840-'PV model'!$B$5)</f>
        <v>57.87980704390759</v>
      </c>
      <c r="Q6840" s="3">
        <f t="shared" si="1173"/>
        <v>105.14392010075726</v>
      </c>
      <c r="R6840" s="3">
        <f t="shared" si="1178"/>
        <v>0</v>
      </c>
      <c r="S6840" s="3">
        <f t="shared" si="1174"/>
        <v>0</v>
      </c>
      <c r="T6840" s="3">
        <f>(0.5*(1-COS(RADIANS(90-$X$3)))*(D6840+E6840)*'PV model'!$B$4)</f>
        <v>0</v>
      </c>
      <c r="U6840" s="3">
        <f t="shared" si="1179"/>
        <v>0</v>
      </c>
      <c r="V6840" s="3">
        <f>('PV model'!$B$13*(U6840/1000)*(1-'PV model'!$B$14*((20+C6840)-25))*'PV model'!$B$10)/'PV model'!$B$12</f>
        <v>0</v>
      </c>
    </row>
    <row r="6841" spans="1:22" x14ac:dyDescent="0.2">
      <c r="A6841" s="10">
        <f t="shared" si="1182"/>
        <v>285</v>
      </c>
      <c r="B6841" s="10">
        <f t="shared" si="1180"/>
        <v>20</v>
      </c>
      <c r="C6841" s="23">
        <v>10.5</v>
      </c>
      <c r="D6841" s="24">
        <v>0</v>
      </c>
      <c r="E6841" s="24">
        <v>0</v>
      </c>
      <c r="F6841" s="48"/>
      <c r="G6841" s="48"/>
      <c r="H6841" s="1">
        <f t="shared" si="1181"/>
        <v>-8.4838022969727476</v>
      </c>
      <c r="I6841" s="1">
        <f t="shared" si="1175"/>
        <v>14.344959259633971</v>
      </c>
      <c r="J6841" s="4">
        <f>B6841+('PV model'!$B$3/15)+(I6841/60)</f>
        <v>19.962415987660567</v>
      </c>
      <c r="K6841" s="2">
        <f t="shared" si="1176"/>
        <v>-119.4362398149085</v>
      </c>
      <c r="L6841" s="2">
        <f>DEGREES(ASIN((((COS(RADIANS('PV model'!$B$2))*COS(RADIANS(H6841))*COS(RADIANS(K6841)))+(SIN(RADIANS('PV model'!$B$2))*SIN(RADIANS(H6841)))))))</f>
        <v>-23.384539311944195</v>
      </c>
      <c r="M6841" s="3">
        <f t="shared" si="1172"/>
        <v>0</v>
      </c>
      <c r="N6841" s="2">
        <f t="shared" si="1177"/>
        <v>-69.793948373793697</v>
      </c>
      <c r="O6841" s="2">
        <f>IF('PV model'!$B$2&gt;0, 180-N6841,IF('PV model'!$B$2&lt;0,0-N6841,N6841))</f>
        <v>249.79394837379368</v>
      </c>
      <c r="P6841" s="2">
        <f>ABS(O6841-'PV model'!$B$5)</f>
        <v>44.793948373793683</v>
      </c>
      <c r="Q6841" s="3">
        <f t="shared" si="1173"/>
        <v>113.38453931194421</v>
      </c>
      <c r="R6841" s="3">
        <f t="shared" si="1178"/>
        <v>0</v>
      </c>
      <c r="S6841" s="3">
        <f t="shared" si="1174"/>
        <v>0</v>
      </c>
      <c r="T6841" s="3">
        <f>(0.5*(1-COS(RADIANS(90-$X$3)))*(D6841+E6841)*'PV model'!$B$4)</f>
        <v>0</v>
      </c>
      <c r="U6841" s="3">
        <f t="shared" si="1179"/>
        <v>0</v>
      </c>
      <c r="V6841" s="3">
        <f>('PV model'!$B$13*(U6841/1000)*(1-'PV model'!$B$14*((20+C6841)-25))*'PV model'!$B$10)/'PV model'!$B$12</f>
        <v>0</v>
      </c>
    </row>
    <row r="6842" spans="1:22" x14ac:dyDescent="0.2">
      <c r="A6842" s="10">
        <f t="shared" si="1182"/>
        <v>285</v>
      </c>
      <c r="B6842" s="10">
        <f t="shared" si="1180"/>
        <v>21</v>
      </c>
      <c r="C6842" s="23">
        <v>12.5</v>
      </c>
      <c r="D6842" s="24">
        <v>0</v>
      </c>
      <c r="E6842" s="24">
        <v>0</v>
      </c>
      <c r="F6842" s="48"/>
      <c r="G6842" s="48"/>
      <c r="H6842" s="1">
        <f t="shared" si="1181"/>
        <v>-8.4838022969727476</v>
      </c>
      <c r="I6842" s="1">
        <f t="shared" si="1175"/>
        <v>14.344959259633971</v>
      </c>
      <c r="J6842" s="4">
        <f>B6842+('PV model'!$B$3/15)+(I6842/60)</f>
        <v>20.962415987660567</v>
      </c>
      <c r="K6842" s="2">
        <f t="shared" si="1176"/>
        <v>-134.4362398149085</v>
      </c>
      <c r="L6842" s="2">
        <f>DEGREES(ASIN((((COS(RADIANS('PV model'!$B$2))*COS(RADIANS(H6842))*COS(RADIANS(K6842)))+(SIN(RADIANS('PV model'!$B$2))*SIN(RADIANS(H6842)))))))</f>
        <v>-30.91684764692377</v>
      </c>
      <c r="M6842" s="3">
        <f t="shared" si="1172"/>
        <v>0</v>
      </c>
      <c r="N6842" s="2">
        <f t="shared" si="1177"/>
        <v>-55.404316593661065</v>
      </c>
      <c r="O6842" s="2">
        <f>IF('PV model'!$B$2&gt;0, 180-N6842,IF('PV model'!$B$2&lt;0,0-N6842,N6842))</f>
        <v>235.40431659366106</v>
      </c>
      <c r="P6842" s="2">
        <f>ABS(O6842-'PV model'!$B$5)</f>
        <v>30.404316593661065</v>
      </c>
      <c r="Q6842" s="3">
        <f t="shared" si="1173"/>
        <v>120.91684764692377</v>
      </c>
      <c r="R6842" s="3">
        <f t="shared" si="1178"/>
        <v>0</v>
      </c>
      <c r="S6842" s="3">
        <f t="shared" si="1174"/>
        <v>0</v>
      </c>
      <c r="T6842" s="3">
        <f>(0.5*(1-COS(RADIANS(90-$X$3)))*(D6842+E6842)*'PV model'!$B$4)</f>
        <v>0</v>
      </c>
      <c r="U6842" s="3">
        <f t="shared" si="1179"/>
        <v>0</v>
      </c>
      <c r="V6842" s="3">
        <f>('PV model'!$B$13*(U6842/1000)*(1-'PV model'!$B$14*((20+C6842)-25))*'PV model'!$B$10)/'PV model'!$B$12</f>
        <v>0</v>
      </c>
    </row>
    <row r="6843" spans="1:22" x14ac:dyDescent="0.2">
      <c r="A6843" s="10">
        <f t="shared" si="1182"/>
        <v>285</v>
      </c>
      <c r="B6843" s="10">
        <f t="shared" si="1180"/>
        <v>22</v>
      </c>
      <c r="C6843" s="23">
        <v>12.5</v>
      </c>
      <c r="D6843" s="24">
        <v>0</v>
      </c>
      <c r="E6843" s="24">
        <v>0</v>
      </c>
      <c r="F6843" s="48"/>
      <c r="G6843" s="48"/>
      <c r="H6843" s="1">
        <f t="shared" si="1181"/>
        <v>-8.4838022969727476</v>
      </c>
      <c r="I6843" s="1">
        <f t="shared" si="1175"/>
        <v>14.344959259633971</v>
      </c>
      <c r="J6843" s="4">
        <f>B6843+('PV model'!$B$3/15)+(I6843/60)</f>
        <v>21.962415987660567</v>
      </c>
      <c r="K6843" s="2">
        <f t="shared" si="1176"/>
        <v>-149.4362398149085</v>
      </c>
      <c r="L6843" s="2">
        <f>DEGREES(ASIN((((COS(RADIANS('PV model'!$B$2))*COS(RADIANS(H6843))*COS(RADIANS(K6843)))+(SIN(RADIANS('PV model'!$B$2))*SIN(RADIANS(H6843)))))))</f>
        <v>-37.153923801576205</v>
      </c>
      <c r="M6843" s="3">
        <f t="shared" si="1172"/>
        <v>0</v>
      </c>
      <c r="N6843" s="2">
        <f t="shared" si="1177"/>
        <v>-39.125394845986108</v>
      </c>
      <c r="O6843" s="2">
        <f>IF('PV model'!$B$2&gt;0, 180-N6843,IF('PV model'!$B$2&lt;0,0-N6843,N6843))</f>
        <v>219.12539484598611</v>
      </c>
      <c r="P6843" s="2">
        <f>ABS(O6843-'PV model'!$B$5)</f>
        <v>14.125394845986108</v>
      </c>
      <c r="Q6843" s="3">
        <f t="shared" si="1173"/>
        <v>127.15392380157621</v>
      </c>
      <c r="R6843" s="3">
        <f t="shared" si="1178"/>
        <v>0</v>
      </c>
      <c r="S6843" s="3">
        <f t="shared" si="1174"/>
        <v>0</v>
      </c>
      <c r="T6843" s="3">
        <f>(0.5*(1-COS(RADIANS(90-$X$3)))*(D6843+E6843)*'PV model'!$B$4)</f>
        <v>0</v>
      </c>
      <c r="U6843" s="3">
        <f t="shared" si="1179"/>
        <v>0</v>
      </c>
      <c r="V6843" s="3">
        <f>('PV model'!$B$13*(U6843/1000)*(1-'PV model'!$B$14*((20+C6843)-25))*'PV model'!$B$10)/'PV model'!$B$12</f>
        <v>0</v>
      </c>
    </row>
    <row r="6844" spans="1:22" x14ac:dyDescent="0.2">
      <c r="A6844" s="10">
        <f t="shared" si="1182"/>
        <v>285</v>
      </c>
      <c r="B6844" s="10">
        <f t="shared" si="1180"/>
        <v>23</v>
      </c>
      <c r="C6844" s="23">
        <v>11.9</v>
      </c>
      <c r="D6844" s="24">
        <v>0</v>
      </c>
      <c r="E6844" s="24">
        <v>0</v>
      </c>
      <c r="F6844" s="48"/>
      <c r="G6844" s="48"/>
      <c r="H6844" s="1">
        <f t="shared" si="1181"/>
        <v>-8.4838022969727476</v>
      </c>
      <c r="I6844" s="1">
        <f t="shared" si="1175"/>
        <v>14.344959259633971</v>
      </c>
      <c r="J6844" s="4">
        <f>B6844+('PV model'!$B$3/15)+(I6844/60)</f>
        <v>22.962415987660567</v>
      </c>
      <c r="K6844" s="2">
        <f t="shared" si="1176"/>
        <v>-164.4362398149085</v>
      </c>
      <c r="L6844" s="2">
        <f>DEGREES(ASIN((((COS(RADIANS('PV model'!$B$2))*COS(RADIANS(H6844))*COS(RADIANS(K6844)))+(SIN(RADIANS('PV model'!$B$2))*SIN(RADIANS(H6844)))))))</f>
        <v>-41.395283629368365</v>
      </c>
      <c r="M6844" s="3">
        <f t="shared" si="1172"/>
        <v>0</v>
      </c>
      <c r="N6844" s="2">
        <f t="shared" si="1177"/>
        <v>-20.717144648887373</v>
      </c>
      <c r="O6844" s="2">
        <f>IF('PV model'!$B$2&gt;0, 180-N6844,IF('PV model'!$B$2&lt;0,0-N6844,N6844))</f>
        <v>200.71714464888737</v>
      </c>
      <c r="P6844" s="2">
        <f>ABS(O6844-'PV model'!$B$5)</f>
        <v>4.2828553511126302</v>
      </c>
      <c r="Q6844" s="3">
        <f t="shared" si="1173"/>
        <v>131.39528362936835</v>
      </c>
      <c r="R6844" s="3">
        <f t="shared" si="1178"/>
        <v>0</v>
      </c>
      <c r="S6844" s="3">
        <f t="shared" si="1174"/>
        <v>0</v>
      </c>
      <c r="T6844" s="3">
        <f>(0.5*(1-COS(RADIANS(90-$X$3)))*(D6844+E6844)*'PV model'!$B$4)</f>
        <v>0</v>
      </c>
      <c r="U6844" s="3">
        <f t="shared" si="1179"/>
        <v>0</v>
      </c>
      <c r="V6844" s="3">
        <f>('PV model'!$B$13*(U6844/1000)*(1-'PV model'!$B$14*((20+C6844)-25))*'PV model'!$B$10)/'PV model'!$B$12</f>
        <v>0</v>
      </c>
    </row>
    <row r="6845" spans="1:22" x14ac:dyDescent="0.2">
      <c r="A6845" s="10">
        <f t="shared" si="1182"/>
        <v>285</v>
      </c>
      <c r="B6845" s="10">
        <f t="shared" si="1180"/>
        <v>24</v>
      </c>
      <c r="C6845" s="23">
        <v>11.6</v>
      </c>
      <c r="D6845" s="24">
        <v>0</v>
      </c>
      <c r="E6845" s="24">
        <v>0</v>
      </c>
      <c r="F6845" s="48"/>
      <c r="G6845" s="48"/>
      <c r="H6845" s="1">
        <f t="shared" si="1181"/>
        <v>-8.4838022969727476</v>
      </c>
      <c r="I6845" s="1">
        <f t="shared" si="1175"/>
        <v>14.344959259633971</v>
      </c>
      <c r="J6845" s="4">
        <f>B6845+('PV model'!$B$3/15)+(I6845/60)</f>
        <v>23.962415987660567</v>
      </c>
      <c r="K6845" s="2">
        <f t="shared" si="1176"/>
        <v>-179.4362398149085</v>
      </c>
      <c r="L6845" s="2">
        <f>DEGREES(ASIN((((COS(RADIANS('PV model'!$B$2))*COS(RADIANS(H6845))*COS(RADIANS(K6845)))+(SIN(RADIANS('PV model'!$B$2))*SIN(RADIANS(H6845)))))))</f>
        <v>-42.981678402856119</v>
      </c>
      <c r="M6845" s="3">
        <f t="shared" si="1172"/>
        <v>0</v>
      </c>
      <c r="N6845" s="2">
        <f t="shared" si="1177"/>
        <v>-0.76219284171461943</v>
      </c>
      <c r="O6845" s="2">
        <f>IF('PV model'!$B$2&gt;0, 180-N6845,IF('PV model'!$B$2&lt;0,0-N6845,N6845))</f>
        <v>180.76219284171461</v>
      </c>
      <c r="P6845" s="2">
        <f>ABS(O6845-'PV model'!$B$5)</f>
        <v>24.237807158285392</v>
      </c>
      <c r="Q6845" s="3">
        <f t="shared" si="1173"/>
        <v>132.98167840285612</v>
      </c>
      <c r="R6845" s="3">
        <f t="shared" si="1178"/>
        <v>0</v>
      </c>
      <c r="S6845" s="3">
        <f t="shared" si="1174"/>
        <v>0</v>
      </c>
      <c r="T6845" s="3">
        <f>(0.5*(1-COS(RADIANS(90-$X$3)))*(D6845+E6845)*'PV model'!$B$4)</f>
        <v>0</v>
      </c>
      <c r="U6845" s="3">
        <f t="shared" si="1179"/>
        <v>0</v>
      </c>
      <c r="V6845" s="3">
        <f>('PV model'!$B$13*(U6845/1000)*(1-'PV model'!$B$14*((20+C6845)-25))*'PV model'!$B$10)/'PV model'!$B$12</f>
        <v>0</v>
      </c>
    </row>
    <row r="6846" spans="1:22" x14ac:dyDescent="0.2">
      <c r="A6846" s="10">
        <f t="shared" si="1182"/>
        <v>286</v>
      </c>
      <c r="B6846" s="10">
        <f t="shared" si="1180"/>
        <v>1</v>
      </c>
      <c r="C6846" s="23">
        <v>11.3</v>
      </c>
      <c r="D6846" s="24">
        <v>0</v>
      </c>
      <c r="E6846" s="24">
        <v>0</v>
      </c>
      <c r="F6846" s="48"/>
      <c r="G6846" s="48"/>
      <c r="H6846" s="1">
        <f t="shared" si="1181"/>
        <v>-8.859132495170531</v>
      </c>
      <c r="I6846" s="1">
        <f t="shared" si="1175"/>
        <v>14.56273267743903</v>
      </c>
      <c r="J6846" s="4">
        <f>B6846+('PV model'!$B$3/15)+(I6846/60)</f>
        <v>0.96604554462398384</v>
      </c>
      <c r="K6846" s="2">
        <f t="shared" si="1176"/>
        <v>165.50931683064024</v>
      </c>
      <c r="L6846" s="2">
        <f>DEGREES(ASIN((((COS(RADIANS('PV model'!$B$2))*COS(RADIANS(H6846))*COS(RADIANS(K6846)))+(SIN(RADIANS('PV model'!$B$2))*SIN(RADIANS(H6846)))))))</f>
        <v>-41.971874420078464</v>
      </c>
      <c r="M6846" s="3">
        <f t="shared" si="1172"/>
        <v>0</v>
      </c>
      <c r="N6846" s="2">
        <f t="shared" si="1177"/>
        <v>19.423246989230645</v>
      </c>
      <c r="O6846" s="2">
        <f>IF('PV model'!$B$2&gt;0, 180-N6846,IF('PV model'!$B$2&lt;0,0-N6846,N6846))</f>
        <v>160.57675301076935</v>
      </c>
      <c r="P6846" s="2">
        <f>ABS(O6846-'PV model'!$B$5)</f>
        <v>44.423246989230648</v>
      </c>
      <c r="Q6846" s="3">
        <f t="shared" si="1173"/>
        <v>131.97187442007848</v>
      </c>
      <c r="R6846" s="3">
        <f t="shared" si="1178"/>
        <v>0</v>
      </c>
      <c r="S6846" s="3">
        <f t="shared" si="1174"/>
        <v>0</v>
      </c>
      <c r="T6846" s="3">
        <f>(0.5*(1-COS(RADIANS(90-$X$3)))*(D6846+E6846)*'PV model'!$B$4)</f>
        <v>0</v>
      </c>
      <c r="U6846" s="3">
        <f t="shared" si="1179"/>
        <v>0</v>
      </c>
      <c r="V6846" s="3">
        <f>('PV model'!$B$13*(U6846/1000)*(1-'PV model'!$B$14*((20+C6846)-25))*'PV model'!$B$10)/'PV model'!$B$12</f>
        <v>0</v>
      </c>
    </row>
    <row r="6847" spans="1:22" x14ac:dyDescent="0.2">
      <c r="A6847" s="10">
        <f t="shared" si="1182"/>
        <v>286</v>
      </c>
      <c r="B6847" s="10">
        <f t="shared" si="1180"/>
        <v>2</v>
      </c>
      <c r="C6847" s="23">
        <v>11.1</v>
      </c>
      <c r="D6847" s="24">
        <v>0</v>
      </c>
      <c r="E6847" s="24">
        <v>0</v>
      </c>
      <c r="F6847" s="48"/>
      <c r="G6847" s="48"/>
      <c r="H6847" s="1">
        <f t="shared" si="1181"/>
        <v>-8.859132495170531</v>
      </c>
      <c r="I6847" s="1">
        <f t="shared" si="1175"/>
        <v>14.56273267743903</v>
      </c>
      <c r="J6847" s="4">
        <f>B6847+('PV model'!$B$3/15)+(I6847/60)</f>
        <v>1.966045544623984</v>
      </c>
      <c r="K6847" s="2">
        <f t="shared" si="1176"/>
        <v>150.50931683064024</v>
      </c>
      <c r="L6847" s="2">
        <f>DEGREES(ASIN((((COS(RADIANS('PV model'!$B$2))*COS(RADIANS(H6847))*COS(RADIANS(K6847)))+(SIN(RADIANS('PV model'!$B$2))*SIN(RADIANS(H6847)))))))</f>
        <v>-37.88354775467171</v>
      </c>
      <c r="M6847" s="3">
        <f t="shared" si="1172"/>
        <v>0</v>
      </c>
      <c r="N6847" s="2">
        <f t="shared" si="1177"/>
        <v>38.045323624102444</v>
      </c>
      <c r="O6847" s="2">
        <f>IF('PV model'!$B$2&gt;0, 180-N6847,IF('PV model'!$B$2&lt;0,0-N6847,N6847))</f>
        <v>141.95467637589755</v>
      </c>
      <c r="P6847" s="2">
        <f>ABS(O6847-'PV model'!$B$5)</f>
        <v>63.045323624102451</v>
      </c>
      <c r="Q6847" s="3">
        <f t="shared" si="1173"/>
        <v>127.88354775467172</v>
      </c>
      <c r="R6847" s="3">
        <f t="shared" si="1178"/>
        <v>0</v>
      </c>
      <c r="S6847" s="3">
        <f t="shared" si="1174"/>
        <v>0</v>
      </c>
      <c r="T6847" s="3">
        <f>(0.5*(1-COS(RADIANS(90-$X$3)))*(D6847+E6847)*'PV model'!$B$4)</f>
        <v>0</v>
      </c>
      <c r="U6847" s="3">
        <f t="shared" si="1179"/>
        <v>0</v>
      </c>
      <c r="V6847" s="3">
        <f>('PV model'!$B$13*(U6847/1000)*(1-'PV model'!$B$14*((20+C6847)-25))*'PV model'!$B$10)/'PV model'!$B$12</f>
        <v>0</v>
      </c>
    </row>
    <row r="6848" spans="1:22" x14ac:dyDescent="0.2">
      <c r="A6848" s="10">
        <f t="shared" si="1182"/>
        <v>286</v>
      </c>
      <c r="B6848" s="10">
        <f t="shared" si="1180"/>
        <v>3</v>
      </c>
      <c r="C6848" s="23">
        <v>10.4</v>
      </c>
      <c r="D6848" s="24">
        <v>0</v>
      </c>
      <c r="E6848" s="24">
        <v>0</v>
      </c>
      <c r="F6848" s="48"/>
      <c r="G6848" s="48"/>
      <c r="H6848" s="1">
        <f t="shared" si="1181"/>
        <v>-8.859132495170531</v>
      </c>
      <c r="I6848" s="1">
        <f t="shared" si="1175"/>
        <v>14.56273267743903</v>
      </c>
      <c r="J6848" s="4">
        <f>B6848+('PV model'!$B$3/15)+(I6848/60)</f>
        <v>2.9660455446239835</v>
      </c>
      <c r="K6848" s="2">
        <f t="shared" si="1176"/>
        <v>135.50931683064024</v>
      </c>
      <c r="L6848" s="2">
        <f>DEGREES(ASIN((((COS(RADIANS('PV model'!$B$2))*COS(RADIANS(H6848))*COS(RADIANS(K6848)))+(SIN(RADIANS('PV model'!$B$2))*SIN(RADIANS(H6848)))))))</f>
        <v>-31.745947271337371</v>
      </c>
      <c r="M6848" s="3">
        <f t="shared" si="1172"/>
        <v>0</v>
      </c>
      <c r="N6848" s="2">
        <f t="shared" si="1177"/>
        <v>54.513640150605582</v>
      </c>
      <c r="O6848" s="2">
        <f>IF('PV model'!$B$2&gt;0, 180-N6848,IF('PV model'!$B$2&lt;0,0-N6848,N6848))</f>
        <v>125.48635984939442</v>
      </c>
      <c r="P6848" s="2">
        <f>ABS(O6848-'PV model'!$B$5)</f>
        <v>79.513640150605582</v>
      </c>
      <c r="Q6848" s="3">
        <f t="shared" si="1173"/>
        <v>121.74594727133739</v>
      </c>
      <c r="R6848" s="3">
        <f t="shared" si="1178"/>
        <v>0</v>
      </c>
      <c r="S6848" s="3">
        <f t="shared" si="1174"/>
        <v>0</v>
      </c>
      <c r="T6848" s="3">
        <f>(0.5*(1-COS(RADIANS(90-$X$3)))*(D6848+E6848)*'PV model'!$B$4)</f>
        <v>0</v>
      </c>
      <c r="U6848" s="3">
        <f t="shared" si="1179"/>
        <v>0</v>
      </c>
      <c r="V6848" s="3">
        <f>('PV model'!$B$13*(U6848/1000)*(1-'PV model'!$B$14*((20+C6848)-25))*'PV model'!$B$10)/'PV model'!$B$12</f>
        <v>0</v>
      </c>
    </row>
    <row r="6849" spans="1:22" x14ac:dyDescent="0.2">
      <c r="A6849" s="10">
        <f t="shared" si="1182"/>
        <v>286</v>
      </c>
      <c r="B6849" s="10">
        <f t="shared" si="1180"/>
        <v>4</v>
      </c>
      <c r="C6849" s="23">
        <v>9.9</v>
      </c>
      <c r="D6849" s="24">
        <v>0</v>
      </c>
      <c r="E6849" s="24">
        <v>0</v>
      </c>
      <c r="F6849" s="48"/>
      <c r="G6849" s="48"/>
      <c r="H6849" s="1">
        <f t="shared" si="1181"/>
        <v>-8.859132495170531</v>
      </c>
      <c r="I6849" s="1">
        <f t="shared" si="1175"/>
        <v>14.56273267743903</v>
      </c>
      <c r="J6849" s="4">
        <f>B6849+('PV model'!$B$3/15)+(I6849/60)</f>
        <v>3.9660455446239835</v>
      </c>
      <c r="K6849" s="2">
        <f t="shared" si="1176"/>
        <v>120.50931683064023</v>
      </c>
      <c r="L6849" s="2">
        <f>DEGREES(ASIN((((COS(RADIANS('PV model'!$B$2))*COS(RADIANS(H6849))*COS(RADIANS(K6849)))+(SIN(RADIANS('PV model'!$B$2))*SIN(RADIANS(H6849)))))))</f>
        <v>-24.270298395016535</v>
      </c>
      <c r="M6849" s="3">
        <f t="shared" si="1172"/>
        <v>0</v>
      </c>
      <c r="N6849" s="2">
        <f t="shared" si="1177"/>
        <v>69.035286045470798</v>
      </c>
      <c r="O6849" s="2">
        <f>IF('PV model'!$B$2&gt;0, 180-N6849,IF('PV model'!$B$2&lt;0,0-N6849,N6849))</f>
        <v>110.9647139545292</v>
      </c>
      <c r="P6849" s="2">
        <f>ABS(O6849-'PV model'!$B$5)</f>
        <v>94.035286045470798</v>
      </c>
      <c r="Q6849" s="3">
        <f t="shared" si="1173"/>
        <v>114.27029839501654</v>
      </c>
      <c r="R6849" s="3">
        <f t="shared" si="1178"/>
        <v>0</v>
      </c>
      <c r="S6849" s="3">
        <f t="shared" si="1174"/>
        <v>0</v>
      </c>
      <c r="T6849" s="3">
        <f>(0.5*(1-COS(RADIANS(90-$X$3)))*(D6849+E6849)*'PV model'!$B$4)</f>
        <v>0</v>
      </c>
      <c r="U6849" s="3">
        <f t="shared" si="1179"/>
        <v>0</v>
      </c>
      <c r="V6849" s="3">
        <f>('PV model'!$B$13*(U6849/1000)*(1-'PV model'!$B$14*((20+C6849)-25))*'PV model'!$B$10)/'PV model'!$B$12</f>
        <v>0</v>
      </c>
    </row>
    <row r="6850" spans="1:22" x14ac:dyDescent="0.2">
      <c r="A6850" s="10">
        <f t="shared" si="1182"/>
        <v>286</v>
      </c>
      <c r="B6850" s="10">
        <f t="shared" si="1180"/>
        <v>5</v>
      </c>
      <c r="C6850" s="23">
        <v>8.6</v>
      </c>
      <c r="D6850" s="24">
        <v>0</v>
      </c>
      <c r="E6850" s="24">
        <v>0</v>
      </c>
      <c r="F6850" s="48"/>
      <c r="G6850" s="48"/>
      <c r="H6850" s="1">
        <f t="shared" si="1181"/>
        <v>-8.859132495170531</v>
      </c>
      <c r="I6850" s="1">
        <f t="shared" si="1175"/>
        <v>14.56273267743903</v>
      </c>
      <c r="J6850" s="4">
        <f>B6850+('PV model'!$B$3/15)+(I6850/60)</f>
        <v>4.9660455446239844</v>
      </c>
      <c r="K6850" s="2">
        <f t="shared" si="1176"/>
        <v>105.50931683064023</v>
      </c>
      <c r="L6850" s="2">
        <f>DEGREES(ASIN((((COS(RADIANS('PV model'!$B$2))*COS(RADIANS(H6850))*COS(RADIANS(K6850)))+(SIN(RADIANS('PV model'!$B$2))*SIN(RADIANS(H6850)))))))</f>
        <v>-16.055447503969145</v>
      </c>
      <c r="M6850" s="3">
        <f t="shared" si="1172"/>
        <v>0</v>
      </c>
      <c r="N6850" s="2">
        <f t="shared" si="1177"/>
        <v>82.194788395378367</v>
      </c>
      <c r="O6850" s="2">
        <f>IF('PV model'!$B$2&gt;0, 180-N6850,IF('PV model'!$B$2&lt;0,0-N6850,N6850))</f>
        <v>97.805211604621633</v>
      </c>
      <c r="P6850" s="2">
        <f>ABS(O6850-'PV model'!$B$5)</f>
        <v>107.19478839537837</v>
      </c>
      <c r="Q6850" s="3">
        <f t="shared" si="1173"/>
        <v>106.05544750396915</v>
      </c>
      <c r="R6850" s="3">
        <f t="shared" si="1178"/>
        <v>0</v>
      </c>
      <c r="S6850" s="3">
        <f t="shared" si="1174"/>
        <v>0</v>
      </c>
      <c r="T6850" s="3">
        <f>(0.5*(1-COS(RADIANS(90-$X$3)))*(D6850+E6850)*'PV model'!$B$4)</f>
        <v>0</v>
      </c>
      <c r="U6850" s="3">
        <f t="shared" si="1179"/>
        <v>0</v>
      </c>
      <c r="V6850" s="3">
        <f>('PV model'!$B$13*(U6850/1000)*(1-'PV model'!$B$14*((20+C6850)-25))*'PV model'!$B$10)/'PV model'!$B$12</f>
        <v>0</v>
      </c>
    </row>
    <row r="6851" spans="1:22" x14ac:dyDescent="0.2">
      <c r="A6851" s="10">
        <f t="shared" si="1182"/>
        <v>286</v>
      </c>
      <c r="B6851" s="10">
        <f t="shared" si="1180"/>
        <v>6</v>
      </c>
      <c r="C6851" s="23">
        <v>10.5</v>
      </c>
      <c r="D6851" s="24">
        <v>0</v>
      </c>
      <c r="E6851" s="24">
        <v>0</v>
      </c>
      <c r="F6851" s="48"/>
      <c r="G6851" s="48"/>
      <c r="H6851" s="1">
        <f t="shared" si="1181"/>
        <v>-8.859132495170531</v>
      </c>
      <c r="I6851" s="1">
        <f t="shared" si="1175"/>
        <v>14.56273267743903</v>
      </c>
      <c r="J6851" s="4">
        <f>B6851+('PV model'!$B$3/15)+(I6851/60)</f>
        <v>5.9660455446239844</v>
      </c>
      <c r="K6851" s="2">
        <f t="shared" si="1176"/>
        <v>90.50931683064023</v>
      </c>
      <c r="L6851" s="2">
        <f>DEGREES(ASIN((((COS(RADIANS('PV model'!$B$2))*COS(RADIANS(H6851))*COS(RADIANS(K6851)))+(SIN(RADIANS('PV model'!$B$2))*SIN(RADIANS(H6851)))))))</f>
        <v>-7.5791049129693713</v>
      </c>
      <c r="M6851" s="3">
        <f t="shared" si="1172"/>
        <v>0</v>
      </c>
      <c r="N6851" s="2">
        <f t="shared" si="1177"/>
        <v>85.37140522186354</v>
      </c>
      <c r="O6851" s="2">
        <f>IF('PV model'!$B$2&gt;0, 180-N6851,IF('PV model'!$B$2&lt;0,0-N6851,N6851))</f>
        <v>94.62859477813646</v>
      </c>
      <c r="P6851" s="2">
        <f>ABS(O6851-'PV model'!$B$5)</f>
        <v>110.37140522186354</v>
      </c>
      <c r="Q6851" s="3">
        <f t="shared" si="1173"/>
        <v>97.57910491296937</v>
      </c>
      <c r="R6851" s="3">
        <f t="shared" si="1178"/>
        <v>0</v>
      </c>
      <c r="S6851" s="3">
        <f t="shared" si="1174"/>
        <v>0</v>
      </c>
      <c r="T6851" s="3">
        <f>(0.5*(1-COS(RADIANS(90-$X$3)))*(D6851+E6851)*'PV model'!$B$4)</f>
        <v>0</v>
      </c>
      <c r="U6851" s="3">
        <f t="shared" si="1179"/>
        <v>0</v>
      </c>
      <c r="V6851" s="3">
        <f>('PV model'!$B$13*(U6851/1000)*(1-'PV model'!$B$14*((20+C6851)-25))*'PV model'!$B$10)/'PV model'!$B$12</f>
        <v>0</v>
      </c>
    </row>
    <row r="6852" spans="1:22" x14ac:dyDescent="0.2">
      <c r="A6852" s="10">
        <f t="shared" si="1182"/>
        <v>286</v>
      </c>
      <c r="B6852" s="10">
        <f t="shared" si="1180"/>
        <v>7</v>
      </c>
      <c r="C6852" s="23">
        <v>11.2</v>
      </c>
      <c r="D6852" s="24">
        <v>0</v>
      </c>
      <c r="E6852" s="24">
        <v>0</v>
      </c>
      <c r="F6852" s="48"/>
      <c r="G6852" s="48"/>
      <c r="H6852" s="1">
        <f t="shared" si="1181"/>
        <v>-8.859132495170531</v>
      </c>
      <c r="I6852" s="1">
        <f t="shared" si="1175"/>
        <v>14.56273267743903</v>
      </c>
      <c r="J6852" s="4">
        <f>B6852+('PV model'!$B$3/15)+(I6852/60)</f>
        <v>6.9660455446239844</v>
      </c>
      <c r="K6852" s="2">
        <f t="shared" si="1176"/>
        <v>75.50931683064023</v>
      </c>
      <c r="L6852" s="2">
        <f>DEGREES(ASIN((((COS(RADIANS('PV model'!$B$2))*COS(RADIANS(H6852))*COS(RADIANS(K6852)))+(SIN(RADIANS('PV model'!$B$2))*SIN(RADIANS(H6852)))))))</f>
        <v>0.75155365752769387</v>
      </c>
      <c r="M6852" s="3">
        <f t="shared" si="1172"/>
        <v>0.75155365752769387</v>
      </c>
      <c r="N6852" s="2">
        <f t="shared" si="1177"/>
        <v>73.081589571951696</v>
      </c>
      <c r="O6852" s="2">
        <f>IF('PV model'!$B$2&gt;0, 180-N6852,IF('PV model'!$B$2&lt;0,0-N6852,N6852))</f>
        <v>106.9184104280483</v>
      </c>
      <c r="P6852" s="2">
        <f>ABS(O6852-'PV model'!$B$5)</f>
        <v>98.081589571951696</v>
      </c>
      <c r="Q6852" s="3">
        <f t="shared" si="1173"/>
        <v>89.248446342472306</v>
      </c>
      <c r="R6852" s="3">
        <f t="shared" si="1178"/>
        <v>0</v>
      </c>
      <c r="S6852" s="3">
        <f t="shared" si="1174"/>
        <v>0</v>
      </c>
      <c r="T6852" s="3">
        <f>(0.5*(1-COS(RADIANS(90-$X$3)))*(D6852+E6852)*'PV model'!$B$4)</f>
        <v>0</v>
      </c>
      <c r="U6852" s="3">
        <f t="shared" si="1179"/>
        <v>0</v>
      </c>
      <c r="V6852" s="3">
        <f>('PV model'!$B$13*(U6852/1000)*(1-'PV model'!$B$14*((20+C6852)-25))*'PV model'!$B$10)/'PV model'!$B$12</f>
        <v>0</v>
      </c>
    </row>
    <row r="6853" spans="1:22" x14ac:dyDescent="0.2">
      <c r="A6853" s="10">
        <f t="shared" si="1182"/>
        <v>286</v>
      </c>
      <c r="B6853" s="10">
        <f t="shared" si="1180"/>
        <v>8</v>
      </c>
      <c r="C6853" s="23">
        <v>12</v>
      </c>
      <c r="D6853" s="24">
        <v>0</v>
      </c>
      <c r="E6853" s="24">
        <v>14.994</v>
      </c>
      <c r="F6853" s="48"/>
      <c r="G6853" s="48"/>
      <c r="H6853" s="1">
        <f t="shared" si="1181"/>
        <v>-8.859132495170531</v>
      </c>
      <c r="I6853" s="1">
        <f t="shared" si="1175"/>
        <v>14.56273267743903</v>
      </c>
      <c r="J6853" s="4">
        <f>B6853+('PV model'!$B$3/15)+(I6853/60)</f>
        <v>7.9660455446239844</v>
      </c>
      <c r="K6853" s="2">
        <f t="shared" si="1176"/>
        <v>60.50931683064023</v>
      </c>
      <c r="L6853" s="2">
        <f>DEGREES(ASIN((((COS(RADIANS('PV model'!$B$2))*COS(RADIANS(H6853))*COS(RADIANS(K6853)))+(SIN(RADIANS('PV model'!$B$2))*SIN(RADIANS(H6853)))))))</f>
        <v>8.5449364134314205</v>
      </c>
      <c r="M6853" s="3">
        <f t="shared" si="1172"/>
        <v>8.5449364134314205</v>
      </c>
      <c r="N6853" s="2">
        <f t="shared" si="1177"/>
        <v>60.424432082792677</v>
      </c>
      <c r="O6853" s="2">
        <f>IF('PV model'!$B$2&gt;0, 180-N6853,IF('PV model'!$B$2&lt;0,0-N6853,N6853))</f>
        <v>119.57556791720732</v>
      </c>
      <c r="P6853" s="2">
        <f>ABS(O6853-'PV model'!$B$5)</f>
        <v>85.424432082792677</v>
      </c>
      <c r="Q6853" s="3">
        <f t="shared" si="1173"/>
        <v>81.455063586568571</v>
      </c>
      <c r="R6853" s="3">
        <f t="shared" si="1178"/>
        <v>0</v>
      </c>
      <c r="S6853" s="3">
        <f t="shared" si="1174"/>
        <v>14.994</v>
      </c>
      <c r="T6853" s="3">
        <f>(0.5*(1-COS(RADIANS(90-$X$3)))*(D6853+E6853)*'PV model'!$B$4)</f>
        <v>0</v>
      </c>
      <c r="U6853" s="3">
        <f t="shared" si="1179"/>
        <v>14.994</v>
      </c>
      <c r="V6853" s="3">
        <f>('PV model'!$B$13*(U6853/1000)*(1-'PV model'!$B$14*((20+C6853)-25))*'PV model'!$B$10)/'PV model'!$B$12</f>
        <v>1.4568338332799999</v>
      </c>
    </row>
    <row r="6854" spans="1:22" x14ac:dyDescent="0.2">
      <c r="A6854" s="10">
        <f t="shared" si="1182"/>
        <v>286</v>
      </c>
      <c r="B6854" s="10">
        <f t="shared" si="1180"/>
        <v>9</v>
      </c>
      <c r="C6854" s="23">
        <v>12.6</v>
      </c>
      <c r="D6854" s="24">
        <v>8.9795999999999996</v>
      </c>
      <c r="E6854" s="24">
        <v>64.385999999999996</v>
      </c>
      <c r="F6854" s="48"/>
      <c r="G6854" s="48"/>
      <c r="H6854" s="1">
        <f t="shared" si="1181"/>
        <v>-8.859132495170531</v>
      </c>
      <c r="I6854" s="1">
        <f t="shared" si="1175"/>
        <v>14.56273267743903</v>
      </c>
      <c r="J6854" s="4">
        <f>B6854+('PV model'!$B$3/15)+(I6854/60)</f>
        <v>8.9660455446239826</v>
      </c>
      <c r="K6854" s="2">
        <f t="shared" si="1176"/>
        <v>45.509316830640259</v>
      </c>
      <c r="L6854" s="2">
        <f>DEGREES(ASIN((((COS(RADIANS('PV model'!$B$2))*COS(RADIANS(H6854))*COS(RADIANS(K6854)))+(SIN(RADIANS('PV model'!$B$2))*SIN(RADIANS(H6854)))))))</f>
        <v>15.383481098457764</v>
      </c>
      <c r="M6854" s="3">
        <f t="shared" ref="M6854:M6917" si="1183">IF(L6854&gt;0, L6854, 0)</f>
        <v>15.383481098457764</v>
      </c>
      <c r="N6854" s="2">
        <f t="shared" si="1177"/>
        <v>46.974148918098777</v>
      </c>
      <c r="O6854" s="2">
        <f>IF('PV model'!$B$2&gt;0, 180-N6854,IF('PV model'!$B$2&lt;0,0-N6854,N6854))</f>
        <v>133.02585108190124</v>
      </c>
      <c r="P6854" s="2">
        <f>ABS(O6854-'PV model'!$B$5)</f>
        <v>71.974148918098763</v>
      </c>
      <c r="Q6854" s="3">
        <f t="shared" ref="Q6854:Q6917" si="1184">DEGREES(ACOS((SIN(RADIANS(L6854))*COS(RADIANS(90-$X$3))+COS(RADIANS(L6854))*COS(RADIANS(P6854))*SIN(RADIANS(90-$X$3)))))</f>
        <v>74.616518901542236</v>
      </c>
      <c r="R6854" s="3">
        <f t="shared" si="1178"/>
        <v>8.9796000000000031</v>
      </c>
      <c r="S6854" s="3">
        <f t="shared" ref="S6854:S6917" si="1185">IF($Z$3=TRUE, IF(E6854=0,0,E6854*(0.5*(1+COS(RADIANS(90-$X$3))*(1+(1-(E6854^2/(D6854+E6854)^2))*(SIN(RADIANS(0.5*$X$3))^3)))*(1+(1-(E6854^2/(D6854+E6854)^2))*(COS(RADIANS(Q6854))^2)*(SIN(RADIANS(90-L6854))^3)))), IF(E6854=0,0,E6854*(0.5*(1+COS(RADIANS(90-$X$3))))))</f>
        <v>67.972910399533589</v>
      </c>
      <c r="T6854" s="3">
        <f>(0.5*(1-COS(RADIANS(90-$X$3)))*(D6854+E6854)*'PV model'!$B$4)</f>
        <v>0</v>
      </c>
      <c r="U6854" s="3">
        <f t="shared" si="1179"/>
        <v>76.952510399533594</v>
      </c>
      <c r="V6854" s="3">
        <f>('PV model'!$B$13*(U6854/1000)*(1-'PV model'!$B$14*((20+C6854)-25))*'PV model'!$B$10)/'PV model'!$B$12</f>
        <v>7.4583308821754413</v>
      </c>
    </row>
    <row r="6855" spans="1:22" x14ac:dyDescent="0.2">
      <c r="A6855" s="10">
        <f t="shared" si="1182"/>
        <v>286</v>
      </c>
      <c r="B6855" s="10">
        <f t="shared" si="1180"/>
        <v>10</v>
      </c>
      <c r="C6855" s="23">
        <v>12.4</v>
      </c>
      <c r="D6855" s="24">
        <v>0</v>
      </c>
      <c r="E6855" s="24">
        <v>63.504000000000005</v>
      </c>
      <c r="F6855" s="48"/>
      <c r="G6855" s="48"/>
      <c r="H6855" s="1">
        <f t="shared" si="1181"/>
        <v>-8.859132495170531</v>
      </c>
      <c r="I6855" s="1">
        <f t="shared" ref="I6855:I6918" si="1186">9.87*SIN(RADIANS(1.978*A6855-160.22))-7.53*COS(RADIANS(0.989*A6855-80.11))-1.5*SIN((RADIANS(0.989*A6855-80.11)))</f>
        <v>14.56273267743903</v>
      </c>
      <c r="J6855" s="4">
        <f>B6855+('PV model'!$B$3/15)+(I6855/60)</f>
        <v>9.9660455446239826</v>
      </c>
      <c r="K6855" s="2">
        <f t="shared" ref="K6855:K6918" si="1187">15*(12-J6855)</f>
        <v>30.509316830640259</v>
      </c>
      <c r="L6855" s="2">
        <f>DEGREES(ASIN((((COS(RADIANS('PV model'!$B$2))*COS(RADIANS(H6855))*COS(RADIANS(K6855)))+(SIN(RADIANS('PV model'!$B$2))*SIN(RADIANS(H6855)))))))</f>
        <v>20.808374551092491</v>
      </c>
      <c r="M6855" s="3">
        <f t="shared" si="1183"/>
        <v>20.808374551092491</v>
      </c>
      <c r="N6855" s="2">
        <f t="shared" ref="N6855:N6918" si="1188">DEGREES(ASIN((COS(RADIANS(H6855))*SIN(RADIANS(K6855)))/COS(RADIANS(L6855))))</f>
        <v>32.454100298812243</v>
      </c>
      <c r="O6855" s="2">
        <f>IF('PV model'!$B$2&gt;0, 180-N6855,IF('PV model'!$B$2&lt;0,0-N6855,N6855))</f>
        <v>147.54589970118775</v>
      </c>
      <c r="P6855" s="2">
        <f>ABS(O6855-'PV model'!$B$5)</f>
        <v>57.45410029881225</v>
      </c>
      <c r="Q6855" s="3">
        <f t="shared" si="1184"/>
        <v>69.191625448907502</v>
      </c>
      <c r="R6855" s="3">
        <f t="shared" ref="R6855:R6918" si="1189">IF(D6855=0,0,D6855*COS(RADIANS(Q6855))/SIN(RADIANS(L6855)))</f>
        <v>0</v>
      </c>
      <c r="S6855" s="3">
        <f t="shared" si="1185"/>
        <v>63.504000000000005</v>
      </c>
      <c r="T6855" s="3">
        <f>(0.5*(1-COS(RADIANS(90-$X$3)))*(D6855+E6855)*'PV model'!$B$4)</f>
        <v>0</v>
      </c>
      <c r="U6855" s="3">
        <f t="shared" ref="U6855:U6918" si="1190">R6855+S6855+T6855</f>
        <v>63.504000000000005</v>
      </c>
      <c r="V6855" s="3">
        <f>('PV model'!$B$13*(U6855/1000)*(1-'PV model'!$B$14*((20+C6855)-25))*'PV model'!$B$10)/'PV model'!$B$12</f>
        <v>6.1599631887360005</v>
      </c>
    </row>
    <row r="6856" spans="1:22" x14ac:dyDescent="0.2">
      <c r="A6856" s="10">
        <f t="shared" si="1182"/>
        <v>286</v>
      </c>
      <c r="B6856" s="10">
        <f t="shared" ref="B6856:B6919" si="1191">IF(B6855&lt;24,B6855+1,1)</f>
        <v>11</v>
      </c>
      <c r="C6856" s="23">
        <v>13.3</v>
      </c>
      <c r="D6856" s="24">
        <v>0</v>
      </c>
      <c r="E6856" s="24">
        <v>86.436000000000007</v>
      </c>
      <c r="F6856" s="48"/>
      <c r="G6856" s="48"/>
      <c r="H6856" s="1">
        <f t="shared" ref="H6856:H6919" si="1192">(23.465*SIN(RADIANS(280.1+0.9863*A6856)))</f>
        <v>-8.859132495170531</v>
      </c>
      <c r="I6856" s="1">
        <f t="shared" si="1186"/>
        <v>14.56273267743903</v>
      </c>
      <c r="J6856" s="4">
        <f>B6856+('PV model'!$B$3/15)+(I6856/60)</f>
        <v>10.966045544623983</v>
      </c>
      <c r="K6856" s="2">
        <f t="shared" si="1187"/>
        <v>15.509316830640261</v>
      </c>
      <c r="L6856" s="2">
        <f>DEGREES(ASIN((((COS(RADIANS('PV model'!$B$2))*COS(RADIANS(H6856))*COS(RADIANS(K6856)))+(SIN(RADIANS('PV model'!$B$2))*SIN(RADIANS(H6856)))))))</f>
        <v>24.352568016743888</v>
      </c>
      <c r="M6856" s="3">
        <f t="shared" si="1183"/>
        <v>24.352568016743888</v>
      </c>
      <c r="N6856" s="2">
        <f t="shared" si="1188"/>
        <v>16.858461263427237</v>
      </c>
      <c r="O6856" s="2">
        <f>IF('PV model'!$B$2&gt;0, 180-N6856,IF('PV model'!$B$2&lt;0,0-N6856,N6856))</f>
        <v>163.14153873657276</v>
      </c>
      <c r="P6856" s="2">
        <f>ABS(O6856-'PV model'!$B$5)</f>
        <v>41.858461263427245</v>
      </c>
      <c r="Q6856" s="3">
        <f t="shared" si="1184"/>
        <v>65.647431983256112</v>
      </c>
      <c r="R6856" s="3">
        <f t="shared" si="1189"/>
        <v>0</v>
      </c>
      <c r="S6856" s="3">
        <f t="shared" si="1185"/>
        <v>86.436000000000007</v>
      </c>
      <c r="T6856" s="3">
        <f>(0.5*(1-COS(RADIANS(90-$X$3)))*(D6856+E6856)*'PV model'!$B$4)</f>
        <v>0</v>
      </c>
      <c r="U6856" s="3">
        <f t="shared" si="1190"/>
        <v>86.436000000000007</v>
      </c>
      <c r="V6856" s="3">
        <f>('PV model'!$B$13*(U6856/1000)*(1-'PV model'!$B$14*((20+C6856)-25))*'PV model'!$B$10)/'PV model'!$B$12</f>
        <v>8.353289827008</v>
      </c>
    </row>
    <row r="6857" spans="1:22" x14ac:dyDescent="0.2">
      <c r="A6857" s="10">
        <f t="shared" si="1182"/>
        <v>286</v>
      </c>
      <c r="B6857" s="10">
        <f t="shared" si="1191"/>
        <v>12</v>
      </c>
      <c r="C6857" s="23">
        <v>13.4</v>
      </c>
      <c r="D6857" s="24">
        <v>0</v>
      </c>
      <c r="E6857" s="24">
        <v>98.784000000000006</v>
      </c>
      <c r="F6857" s="48"/>
      <c r="G6857" s="48"/>
      <c r="H6857" s="1">
        <f t="shared" si="1192"/>
        <v>-8.859132495170531</v>
      </c>
      <c r="I6857" s="1">
        <f t="shared" si="1186"/>
        <v>14.56273267743903</v>
      </c>
      <c r="J6857" s="4">
        <f>B6857+('PV model'!$B$3/15)+(I6857/60)</f>
        <v>11.966045544623983</v>
      </c>
      <c r="K6857" s="2">
        <f t="shared" si="1187"/>
        <v>0.50931683064026068</v>
      </c>
      <c r="L6857" s="2">
        <f>DEGREES(ASIN((((COS(RADIANS('PV model'!$B$2))*COS(RADIANS(H6857))*COS(RADIANS(K6857)))+(SIN(RADIANS('PV model'!$B$2))*SIN(RADIANS(H6857)))))))</f>
        <v>25.639462245767756</v>
      </c>
      <c r="M6857" s="3">
        <f t="shared" si="1183"/>
        <v>25.639462245767756</v>
      </c>
      <c r="N6857" s="2">
        <f t="shared" si="1188"/>
        <v>0.55820589940708532</v>
      </c>
      <c r="O6857" s="2">
        <f>IF('PV model'!$B$2&gt;0, 180-N6857,IF('PV model'!$B$2&lt;0,0-N6857,N6857))</f>
        <v>179.44179410059292</v>
      </c>
      <c r="P6857" s="2">
        <f>ABS(O6857-'PV model'!$B$5)</f>
        <v>25.558205899407085</v>
      </c>
      <c r="Q6857" s="3">
        <f t="shared" si="1184"/>
        <v>64.36053775423224</v>
      </c>
      <c r="R6857" s="3">
        <f t="shared" si="1189"/>
        <v>0</v>
      </c>
      <c r="S6857" s="3">
        <f t="shared" si="1185"/>
        <v>98.784000000000006</v>
      </c>
      <c r="T6857" s="3">
        <f>(0.5*(1-COS(RADIANS(90-$X$3)))*(D6857+E6857)*'PV model'!$B$4)</f>
        <v>0</v>
      </c>
      <c r="U6857" s="3">
        <f t="shared" si="1190"/>
        <v>98.784000000000006</v>
      </c>
      <c r="V6857" s="3">
        <f>('PV model'!$B$13*(U6857/1000)*(1-'PV model'!$B$14*((20+C6857)-25))*'PV model'!$B$10)/'PV model'!$B$12</f>
        <v>9.5426671656960007</v>
      </c>
    </row>
    <row r="6858" spans="1:22" x14ac:dyDescent="0.2">
      <c r="A6858" s="10">
        <f t="shared" si="1182"/>
        <v>286</v>
      </c>
      <c r="B6858" s="10">
        <f t="shared" si="1191"/>
        <v>13</v>
      </c>
      <c r="C6858" s="23">
        <v>12.4</v>
      </c>
      <c r="D6858" s="24">
        <v>0</v>
      </c>
      <c r="E6858" s="24">
        <v>100.548</v>
      </c>
      <c r="F6858" s="48"/>
      <c r="G6858" s="48"/>
      <c r="H6858" s="1">
        <f t="shared" si="1192"/>
        <v>-8.859132495170531</v>
      </c>
      <c r="I6858" s="1">
        <f t="shared" si="1186"/>
        <v>14.56273267743903</v>
      </c>
      <c r="J6858" s="4">
        <f>B6858+('PV model'!$B$3/15)+(I6858/60)</f>
        <v>12.966045544623983</v>
      </c>
      <c r="K6858" s="2">
        <f t="shared" si="1187"/>
        <v>-14.490683169359739</v>
      </c>
      <c r="L6858" s="2">
        <f>DEGREES(ASIN((((COS(RADIANS('PV model'!$B$2))*COS(RADIANS(H6858))*COS(RADIANS(K6858)))+(SIN(RADIANS('PV model'!$B$2))*SIN(RADIANS(H6858)))))))</f>
        <v>24.514626761316247</v>
      </c>
      <c r="M6858" s="3">
        <f t="shared" si="1183"/>
        <v>24.514626761316247</v>
      </c>
      <c r="N6858" s="2">
        <f t="shared" si="1188"/>
        <v>-15.76739529965492</v>
      </c>
      <c r="O6858" s="2">
        <f>IF('PV model'!$B$2&gt;0, 180-N6858,IF('PV model'!$B$2&lt;0,0-N6858,N6858))</f>
        <v>195.76739529965491</v>
      </c>
      <c r="P6858" s="2">
        <f>ABS(O6858-'PV model'!$B$5)</f>
        <v>9.2326047003450924</v>
      </c>
      <c r="Q6858" s="3">
        <f t="shared" si="1184"/>
        <v>65.485373238683749</v>
      </c>
      <c r="R6858" s="3">
        <f t="shared" si="1189"/>
        <v>0</v>
      </c>
      <c r="S6858" s="3">
        <f t="shared" si="1185"/>
        <v>100.548</v>
      </c>
      <c r="T6858" s="3">
        <f>(0.5*(1-COS(RADIANS(90-$X$3)))*(D6858+E6858)*'PV model'!$B$4)</f>
        <v>0</v>
      </c>
      <c r="U6858" s="3">
        <f t="shared" si="1190"/>
        <v>100.548</v>
      </c>
      <c r="V6858" s="3">
        <f>('PV model'!$B$13*(U6858/1000)*(1-'PV model'!$B$14*((20+C6858)-25))*'PV model'!$B$10)/'PV model'!$B$12</f>
        <v>9.7532750488320001</v>
      </c>
    </row>
    <row r="6859" spans="1:22" x14ac:dyDescent="0.2">
      <c r="A6859" s="10">
        <f t="shared" si="1182"/>
        <v>286</v>
      </c>
      <c r="B6859" s="10">
        <f t="shared" si="1191"/>
        <v>14</v>
      </c>
      <c r="C6859" s="23">
        <v>13.6</v>
      </c>
      <c r="D6859" s="24">
        <v>0</v>
      </c>
      <c r="E6859" s="24">
        <v>90.846000000000004</v>
      </c>
      <c r="F6859" s="48"/>
      <c r="G6859" s="48"/>
      <c r="H6859" s="1">
        <f t="shared" si="1192"/>
        <v>-8.859132495170531</v>
      </c>
      <c r="I6859" s="1">
        <f t="shared" si="1186"/>
        <v>14.56273267743903</v>
      </c>
      <c r="J6859" s="4">
        <f>B6859+('PV model'!$B$3/15)+(I6859/60)</f>
        <v>13.966045544623983</v>
      </c>
      <c r="K6859" s="2">
        <f t="shared" si="1187"/>
        <v>-29.490683169359741</v>
      </c>
      <c r="L6859" s="2">
        <f>DEGREES(ASIN((((COS(RADIANS('PV model'!$B$2))*COS(RADIANS(H6859))*COS(RADIANS(K6859)))+(SIN(RADIANS('PV model'!$B$2))*SIN(RADIANS(H6859)))))))</f>
        <v>21.113608914150618</v>
      </c>
      <c r="M6859" s="3">
        <f t="shared" si="1183"/>
        <v>21.113608914150618</v>
      </c>
      <c r="N6859" s="2">
        <f t="shared" si="1188"/>
        <v>-31.427050349542636</v>
      </c>
      <c r="O6859" s="2">
        <f>IF('PV model'!$B$2&gt;0, 180-N6859,IF('PV model'!$B$2&lt;0,0-N6859,N6859))</f>
        <v>211.42705034954264</v>
      </c>
      <c r="P6859" s="2">
        <f>ABS(O6859-'PV model'!$B$5)</f>
        <v>6.4270503495426397</v>
      </c>
      <c r="Q6859" s="3">
        <f t="shared" si="1184"/>
        <v>68.886391085849382</v>
      </c>
      <c r="R6859" s="3">
        <f t="shared" si="1189"/>
        <v>0</v>
      </c>
      <c r="S6859" s="3">
        <f t="shared" si="1185"/>
        <v>90.846000000000004</v>
      </c>
      <c r="T6859" s="3">
        <f>(0.5*(1-COS(RADIANS(90-$X$3)))*(D6859+E6859)*'PV model'!$B$4)</f>
        <v>0</v>
      </c>
      <c r="U6859" s="3">
        <f t="shared" si="1190"/>
        <v>90.846000000000004</v>
      </c>
      <c r="V6859" s="3">
        <f>('PV model'!$B$13*(U6859/1000)*(1-'PV model'!$B$14*((20+C6859)-25))*'PV model'!$B$10)/'PV model'!$B$12</f>
        <v>8.7685809240960015</v>
      </c>
    </row>
    <row r="6860" spans="1:22" x14ac:dyDescent="0.2">
      <c r="A6860" s="10">
        <f t="shared" si="1182"/>
        <v>286</v>
      </c>
      <c r="B6860" s="10">
        <f t="shared" si="1191"/>
        <v>15</v>
      </c>
      <c r="C6860" s="23">
        <v>13.4</v>
      </c>
      <c r="D6860" s="24">
        <v>0</v>
      </c>
      <c r="E6860" s="24">
        <v>69.677999999999997</v>
      </c>
      <c r="F6860" s="48"/>
      <c r="G6860" s="48"/>
      <c r="H6860" s="1">
        <f t="shared" si="1192"/>
        <v>-8.859132495170531</v>
      </c>
      <c r="I6860" s="1">
        <f t="shared" si="1186"/>
        <v>14.56273267743903</v>
      </c>
      <c r="J6860" s="4">
        <f>B6860+('PV model'!$B$3/15)+(I6860/60)</f>
        <v>14.966045544623983</v>
      </c>
      <c r="K6860" s="2">
        <f t="shared" si="1187"/>
        <v>-44.490683169359741</v>
      </c>
      <c r="L6860" s="2">
        <f>DEGREES(ASIN((((COS(RADIANS('PV model'!$B$2))*COS(RADIANS(H6860))*COS(RADIANS(K6860)))+(SIN(RADIANS('PV model'!$B$2))*SIN(RADIANS(H6860)))))))</f>
        <v>15.801984531583805</v>
      </c>
      <c r="M6860" s="3">
        <f t="shared" si="1183"/>
        <v>15.801984531583805</v>
      </c>
      <c r="N6860" s="2">
        <f t="shared" si="1188"/>
        <v>-46.023824203778403</v>
      </c>
      <c r="O6860" s="2">
        <f>IF('PV model'!$B$2&gt;0, 180-N6860,IF('PV model'!$B$2&lt;0,0-N6860,N6860))</f>
        <v>226.02382420377842</v>
      </c>
      <c r="P6860" s="2">
        <f>ABS(O6860-'PV model'!$B$5)</f>
        <v>21.023824203778418</v>
      </c>
      <c r="Q6860" s="3">
        <f t="shared" si="1184"/>
        <v>74.198015468416187</v>
      </c>
      <c r="R6860" s="3">
        <f t="shared" si="1189"/>
        <v>0</v>
      </c>
      <c r="S6860" s="3">
        <f t="shared" si="1185"/>
        <v>69.677999999999997</v>
      </c>
      <c r="T6860" s="3">
        <f>(0.5*(1-COS(RADIANS(90-$X$3)))*(D6860+E6860)*'PV model'!$B$4)</f>
        <v>0</v>
      </c>
      <c r="U6860" s="3">
        <f t="shared" si="1190"/>
        <v>69.677999999999997</v>
      </c>
      <c r="V6860" s="3">
        <f>('PV model'!$B$13*(U6860/1000)*(1-'PV model'!$B$14*((20+C6860)-25))*'PV model'!$B$10)/'PV model'!$B$12</f>
        <v>6.7309884472319998</v>
      </c>
    </row>
    <row r="6861" spans="1:22" x14ac:dyDescent="0.2">
      <c r="A6861" s="10">
        <f t="shared" si="1182"/>
        <v>286</v>
      </c>
      <c r="B6861" s="10">
        <f t="shared" si="1191"/>
        <v>16</v>
      </c>
      <c r="C6861" s="23">
        <v>13</v>
      </c>
      <c r="D6861" s="24">
        <v>0</v>
      </c>
      <c r="E6861" s="24">
        <v>42.336000000000006</v>
      </c>
      <c r="F6861" s="48"/>
      <c r="G6861" s="48"/>
      <c r="H6861" s="1">
        <f t="shared" si="1192"/>
        <v>-8.859132495170531</v>
      </c>
      <c r="I6861" s="1">
        <f t="shared" si="1186"/>
        <v>14.56273267743903</v>
      </c>
      <c r="J6861" s="4">
        <f>B6861+('PV model'!$B$3/15)+(I6861/60)</f>
        <v>15.966045544623983</v>
      </c>
      <c r="K6861" s="2">
        <f t="shared" si="1187"/>
        <v>-59.490683169359741</v>
      </c>
      <c r="L6861" s="2">
        <f>DEGREES(ASIN((((COS(RADIANS('PV model'!$B$2))*COS(RADIANS(H6861))*COS(RADIANS(K6861)))+(SIN(RADIANS('PV model'!$B$2))*SIN(RADIANS(H6861)))))))</f>
        <v>9.0445066105903358</v>
      </c>
      <c r="M6861" s="3">
        <f t="shared" si="1183"/>
        <v>9.0445066105903358</v>
      </c>
      <c r="N6861" s="2">
        <f t="shared" si="1188"/>
        <v>-59.540286648432797</v>
      </c>
      <c r="O6861" s="2">
        <f>IF('PV model'!$B$2&gt;0, 180-N6861,IF('PV model'!$B$2&lt;0,0-N6861,N6861))</f>
        <v>239.54028664843281</v>
      </c>
      <c r="P6861" s="2">
        <f>ABS(O6861-'PV model'!$B$5)</f>
        <v>34.540286648432811</v>
      </c>
      <c r="Q6861" s="3">
        <f t="shared" si="1184"/>
        <v>80.955493389409668</v>
      </c>
      <c r="R6861" s="3">
        <f t="shared" si="1189"/>
        <v>0</v>
      </c>
      <c r="S6861" s="3">
        <f t="shared" si="1185"/>
        <v>42.336000000000006</v>
      </c>
      <c r="T6861" s="3">
        <f>(0.5*(1-COS(RADIANS(90-$X$3)))*(D6861+E6861)*'PV model'!$B$4)</f>
        <v>0</v>
      </c>
      <c r="U6861" s="3">
        <f t="shared" si="1190"/>
        <v>42.336000000000006</v>
      </c>
      <c r="V6861" s="3">
        <f>('PV model'!$B$13*(U6861/1000)*(1-'PV model'!$B$14*((20+C6861)-25))*'PV model'!$B$10)/'PV model'!$B$12</f>
        <v>4.0964855500800006</v>
      </c>
    </row>
    <row r="6862" spans="1:22" x14ac:dyDescent="0.2">
      <c r="A6862" s="10">
        <f t="shared" si="1182"/>
        <v>286</v>
      </c>
      <c r="B6862" s="10">
        <f t="shared" si="1191"/>
        <v>17</v>
      </c>
      <c r="C6862" s="23">
        <v>13</v>
      </c>
      <c r="D6862" s="24">
        <v>0</v>
      </c>
      <c r="E6862" s="24">
        <v>14.112</v>
      </c>
      <c r="F6862" s="48"/>
      <c r="G6862" s="48"/>
      <c r="H6862" s="1">
        <f t="shared" si="1192"/>
        <v>-8.859132495170531</v>
      </c>
      <c r="I6862" s="1">
        <f t="shared" si="1186"/>
        <v>14.56273267743903</v>
      </c>
      <c r="J6862" s="4">
        <f>B6862+('PV model'!$B$3/15)+(I6862/60)</f>
        <v>16.966045544623984</v>
      </c>
      <c r="K6862" s="2">
        <f t="shared" si="1187"/>
        <v>-74.49068316935977</v>
      </c>
      <c r="L6862" s="2">
        <f>DEGREES(ASIN((((COS(RADIANS('PV model'!$B$2))*COS(RADIANS(H6862))*COS(RADIANS(K6862)))+(SIN(RADIANS('PV model'!$B$2))*SIN(RADIANS(H6862)))))))</f>
        <v>1.3022893696539757</v>
      </c>
      <c r="M6862" s="3">
        <f t="shared" si="1183"/>
        <v>1.3022893696539757</v>
      </c>
      <c r="N6862" s="2">
        <f t="shared" si="1188"/>
        <v>-72.239017492717636</v>
      </c>
      <c r="O6862" s="2">
        <f>IF('PV model'!$B$2&gt;0, 180-N6862,IF('PV model'!$B$2&lt;0,0-N6862,N6862))</f>
        <v>252.23901749271764</v>
      </c>
      <c r="P6862" s="2">
        <f>ABS(O6862-'PV model'!$B$5)</f>
        <v>47.239017492717636</v>
      </c>
      <c r="Q6862" s="3">
        <f t="shared" si="1184"/>
        <v>88.697710630346023</v>
      </c>
      <c r="R6862" s="3">
        <f t="shared" si="1189"/>
        <v>0</v>
      </c>
      <c r="S6862" s="3">
        <f t="shared" si="1185"/>
        <v>14.112</v>
      </c>
      <c r="T6862" s="3">
        <f>(0.5*(1-COS(RADIANS(90-$X$3)))*(D6862+E6862)*'PV model'!$B$4)</f>
        <v>0</v>
      </c>
      <c r="U6862" s="3">
        <f t="shared" si="1190"/>
        <v>14.112</v>
      </c>
      <c r="V6862" s="3">
        <f>('PV model'!$B$13*(U6862/1000)*(1-'PV model'!$B$14*((20+C6862)-25))*'PV model'!$B$10)/'PV model'!$B$12</f>
        <v>1.3654951833599998</v>
      </c>
    </row>
    <row r="6863" spans="1:22" x14ac:dyDescent="0.2">
      <c r="A6863" s="10">
        <f t="shared" si="1182"/>
        <v>286</v>
      </c>
      <c r="B6863" s="10">
        <f t="shared" si="1191"/>
        <v>18</v>
      </c>
      <c r="C6863" s="23">
        <v>12.9</v>
      </c>
      <c r="D6863" s="24">
        <v>0</v>
      </c>
      <c r="E6863" s="24">
        <v>0.88200000000000001</v>
      </c>
      <c r="F6863" s="48"/>
      <c r="G6863" s="48"/>
      <c r="H6863" s="1">
        <f t="shared" si="1192"/>
        <v>-8.859132495170531</v>
      </c>
      <c r="I6863" s="1">
        <f t="shared" si="1186"/>
        <v>14.56273267743903</v>
      </c>
      <c r="J6863" s="4">
        <f>B6863+('PV model'!$B$3/15)+(I6863/60)</f>
        <v>17.966045544623984</v>
      </c>
      <c r="K6863" s="2">
        <f t="shared" si="1187"/>
        <v>-89.49068316935977</v>
      </c>
      <c r="L6863" s="2">
        <f>DEGREES(ASIN((((COS(RADIANS('PV model'!$B$2))*COS(RADIANS(H6863))*COS(RADIANS(K6863)))+(SIN(RADIANS('PV model'!$B$2))*SIN(RADIANS(H6863)))))))</f>
        <v>-7.0043848193173748</v>
      </c>
      <c r="M6863" s="3">
        <f t="shared" si="1183"/>
        <v>0</v>
      </c>
      <c r="N6863" s="2">
        <f t="shared" si="1188"/>
        <v>-84.538407674822196</v>
      </c>
      <c r="O6863" s="2">
        <f>IF('PV model'!$B$2&gt;0, 180-N6863,IF('PV model'!$B$2&lt;0,0-N6863,N6863))</f>
        <v>264.53840767482222</v>
      </c>
      <c r="P6863" s="2">
        <f>ABS(O6863-'PV model'!$B$5)</f>
        <v>59.538407674822224</v>
      </c>
      <c r="Q6863" s="3">
        <f t="shared" si="1184"/>
        <v>97.00438481931738</v>
      </c>
      <c r="R6863" s="3">
        <f t="shared" si="1189"/>
        <v>0</v>
      </c>
      <c r="S6863" s="3">
        <f t="shared" si="1185"/>
        <v>0.88200000000000001</v>
      </c>
      <c r="T6863" s="3">
        <f>(0.5*(1-COS(RADIANS(90-$X$3)))*(D6863+E6863)*'PV model'!$B$4)</f>
        <v>0</v>
      </c>
      <c r="U6863" s="3">
        <f t="shared" si="1190"/>
        <v>0.88200000000000001</v>
      </c>
      <c r="V6863" s="3">
        <f>('PV model'!$B$13*(U6863/1000)*(1-'PV model'!$B$14*((20+C6863)-25))*'PV model'!$B$10)/'PV model'!$B$12</f>
        <v>8.5378714847999998E-2</v>
      </c>
    </row>
    <row r="6864" spans="1:22" x14ac:dyDescent="0.2">
      <c r="A6864" s="10">
        <f t="shared" si="1182"/>
        <v>286</v>
      </c>
      <c r="B6864" s="10">
        <f t="shared" si="1191"/>
        <v>19</v>
      </c>
      <c r="C6864" s="23">
        <v>12.9</v>
      </c>
      <c r="D6864" s="24">
        <v>0</v>
      </c>
      <c r="E6864" s="24">
        <v>0</v>
      </c>
      <c r="F6864" s="48"/>
      <c r="G6864" s="48"/>
      <c r="H6864" s="1">
        <f t="shared" si="1192"/>
        <v>-8.859132495170531</v>
      </c>
      <c r="I6864" s="1">
        <f t="shared" si="1186"/>
        <v>14.56273267743903</v>
      </c>
      <c r="J6864" s="4">
        <f>B6864+('PV model'!$B$3/15)+(I6864/60)</f>
        <v>18.966045544623984</v>
      </c>
      <c r="K6864" s="2">
        <f t="shared" si="1187"/>
        <v>-104.49068316935977</v>
      </c>
      <c r="L6864" s="2">
        <f>DEGREES(ASIN((((COS(RADIANS('PV model'!$B$2))*COS(RADIANS(H6864))*COS(RADIANS(K6864)))+(SIN(RADIANS('PV model'!$B$2))*SIN(RADIANS(H6864)))))))</f>
        <v>-15.483265127016006</v>
      </c>
      <c r="M6864" s="3">
        <f t="shared" si="1183"/>
        <v>0</v>
      </c>
      <c r="N6864" s="2">
        <f t="shared" si="1188"/>
        <v>-83.055192363041002</v>
      </c>
      <c r="O6864" s="2">
        <f>IF('PV model'!$B$2&gt;0, 180-N6864,IF('PV model'!$B$2&lt;0,0-N6864,N6864))</f>
        <v>263.05519236304099</v>
      </c>
      <c r="P6864" s="2">
        <f>ABS(O6864-'PV model'!$B$5)</f>
        <v>58.055192363040987</v>
      </c>
      <c r="Q6864" s="3">
        <f t="shared" si="1184"/>
        <v>105.483265127016</v>
      </c>
      <c r="R6864" s="3">
        <f t="shared" si="1189"/>
        <v>0</v>
      </c>
      <c r="S6864" s="3">
        <f t="shared" si="1185"/>
        <v>0</v>
      </c>
      <c r="T6864" s="3">
        <f>(0.5*(1-COS(RADIANS(90-$X$3)))*(D6864+E6864)*'PV model'!$B$4)</f>
        <v>0</v>
      </c>
      <c r="U6864" s="3">
        <f t="shared" si="1190"/>
        <v>0</v>
      </c>
      <c r="V6864" s="3">
        <f>('PV model'!$B$13*(U6864/1000)*(1-'PV model'!$B$14*((20+C6864)-25))*'PV model'!$B$10)/'PV model'!$B$12</f>
        <v>0</v>
      </c>
    </row>
    <row r="6865" spans="1:22" x14ac:dyDescent="0.2">
      <c r="A6865" s="10">
        <f t="shared" si="1182"/>
        <v>286</v>
      </c>
      <c r="B6865" s="10">
        <f t="shared" si="1191"/>
        <v>20</v>
      </c>
      <c r="C6865" s="23">
        <v>12.7</v>
      </c>
      <c r="D6865" s="24">
        <v>0</v>
      </c>
      <c r="E6865" s="24">
        <v>0</v>
      </c>
      <c r="F6865" s="48"/>
      <c r="G6865" s="48"/>
      <c r="H6865" s="1">
        <f t="shared" si="1192"/>
        <v>-8.859132495170531</v>
      </c>
      <c r="I6865" s="1">
        <f t="shared" si="1186"/>
        <v>14.56273267743903</v>
      </c>
      <c r="J6865" s="4">
        <f>B6865+('PV model'!$B$3/15)+(I6865/60)</f>
        <v>19.966045544623984</v>
      </c>
      <c r="K6865" s="2">
        <f t="shared" si="1187"/>
        <v>-119.49068316935977</v>
      </c>
      <c r="L6865" s="2">
        <f>DEGREES(ASIN((((COS(RADIANS('PV model'!$B$2))*COS(RADIANS(H6865))*COS(RADIANS(K6865)))+(SIN(RADIANS('PV model'!$B$2))*SIN(RADIANS(H6865)))))))</f>
        <v>-23.729879645349115</v>
      </c>
      <c r="M6865" s="3">
        <f t="shared" si="1183"/>
        <v>0</v>
      </c>
      <c r="N6865" s="2">
        <f t="shared" si="1188"/>
        <v>-69.964737151569011</v>
      </c>
      <c r="O6865" s="2">
        <f>IF('PV model'!$B$2&gt;0, 180-N6865,IF('PV model'!$B$2&lt;0,0-N6865,N6865))</f>
        <v>249.96473715156901</v>
      </c>
      <c r="P6865" s="2">
        <f>ABS(O6865-'PV model'!$B$5)</f>
        <v>44.964737151569011</v>
      </c>
      <c r="Q6865" s="3">
        <f t="shared" si="1184"/>
        <v>113.72987964534911</v>
      </c>
      <c r="R6865" s="3">
        <f t="shared" si="1189"/>
        <v>0</v>
      </c>
      <c r="S6865" s="3">
        <f t="shared" si="1185"/>
        <v>0</v>
      </c>
      <c r="T6865" s="3">
        <f>(0.5*(1-COS(RADIANS(90-$X$3)))*(D6865+E6865)*'PV model'!$B$4)</f>
        <v>0</v>
      </c>
      <c r="U6865" s="3">
        <f t="shared" si="1190"/>
        <v>0</v>
      </c>
      <c r="V6865" s="3">
        <f>('PV model'!$B$13*(U6865/1000)*(1-'PV model'!$B$14*((20+C6865)-25))*'PV model'!$B$10)/'PV model'!$B$12</f>
        <v>0</v>
      </c>
    </row>
    <row r="6866" spans="1:22" x14ac:dyDescent="0.2">
      <c r="A6866" s="10">
        <f t="shared" si="1182"/>
        <v>286</v>
      </c>
      <c r="B6866" s="10">
        <f t="shared" si="1191"/>
        <v>21</v>
      </c>
      <c r="C6866" s="23">
        <v>12.8</v>
      </c>
      <c r="D6866" s="24">
        <v>0</v>
      </c>
      <c r="E6866" s="24">
        <v>0</v>
      </c>
      <c r="F6866" s="48"/>
      <c r="G6866" s="48"/>
      <c r="H6866" s="1">
        <f t="shared" si="1192"/>
        <v>-8.859132495170531</v>
      </c>
      <c r="I6866" s="1">
        <f t="shared" si="1186"/>
        <v>14.56273267743903</v>
      </c>
      <c r="J6866" s="4">
        <f>B6866+('PV model'!$B$3/15)+(I6866/60)</f>
        <v>20.966045544623984</v>
      </c>
      <c r="K6866" s="2">
        <f t="shared" si="1187"/>
        <v>-134.49068316935976</v>
      </c>
      <c r="L6866" s="2">
        <f>DEGREES(ASIN((((COS(RADIANS('PV model'!$B$2))*COS(RADIANS(H6866))*COS(RADIANS(K6866)))+(SIN(RADIANS('PV model'!$B$2))*SIN(RADIANS(H6866)))))))</f>
        <v>-31.273130587309865</v>
      </c>
      <c r="M6866" s="3">
        <f t="shared" si="1183"/>
        <v>0</v>
      </c>
      <c r="N6866" s="2">
        <f t="shared" si="1188"/>
        <v>-55.555824780442308</v>
      </c>
      <c r="O6866" s="2">
        <f>IF('PV model'!$B$2&gt;0, 180-N6866,IF('PV model'!$B$2&lt;0,0-N6866,N6866))</f>
        <v>235.55582478044232</v>
      </c>
      <c r="P6866" s="2">
        <f>ABS(O6866-'PV model'!$B$5)</f>
        <v>30.555824780442322</v>
      </c>
      <c r="Q6866" s="3">
        <f t="shared" si="1184"/>
        <v>121.27313058730988</v>
      </c>
      <c r="R6866" s="3">
        <f t="shared" si="1189"/>
        <v>0</v>
      </c>
      <c r="S6866" s="3">
        <f t="shared" si="1185"/>
        <v>0</v>
      </c>
      <c r="T6866" s="3">
        <f>(0.5*(1-COS(RADIANS(90-$X$3)))*(D6866+E6866)*'PV model'!$B$4)</f>
        <v>0</v>
      </c>
      <c r="U6866" s="3">
        <f t="shared" si="1190"/>
        <v>0</v>
      </c>
      <c r="V6866" s="3">
        <f>('PV model'!$B$13*(U6866/1000)*(1-'PV model'!$B$14*((20+C6866)-25))*'PV model'!$B$10)/'PV model'!$B$12</f>
        <v>0</v>
      </c>
    </row>
    <row r="6867" spans="1:22" x14ac:dyDescent="0.2">
      <c r="A6867" s="10">
        <f t="shared" si="1182"/>
        <v>286</v>
      </c>
      <c r="B6867" s="10">
        <f t="shared" si="1191"/>
        <v>22</v>
      </c>
      <c r="C6867" s="23">
        <v>12.7</v>
      </c>
      <c r="D6867" s="24">
        <v>0</v>
      </c>
      <c r="E6867" s="24">
        <v>0</v>
      </c>
      <c r="F6867" s="48"/>
      <c r="G6867" s="48"/>
      <c r="H6867" s="1">
        <f t="shared" si="1192"/>
        <v>-8.859132495170531</v>
      </c>
      <c r="I6867" s="1">
        <f t="shared" si="1186"/>
        <v>14.56273267743903</v>
      </c>
      <c r="J6867" s="4">
        <f>B6867+('PV model'!$B$3/15)+(I6867/60)</f>
        <v>21.966045544623984</v>
      </c>
      <c r="K6867" s="2">
        <f t="shared" si="1187"/>
        <v>-149.49068316935976</v>
      </c>
      <c r="L6867" s="2">
        <f>DEGREES(ASIN((((COS(RADIANS('PV model'!$B$2))*COS(RADIANS(H6867))*COS(RADIANS(K6867)))+(SIN(RADIANS('PV model'!$B$2))*SIN(RADIANS(H6867)))))))</f>
        <v>-37.523284831905507</v>
      </c>
      <c r="M6867" s="3">
        <f t="shared" si="1183"/>
        <v>0</v>
      </c>
      <c r="N6867" s="2">
        <f t="shared" si="1188"/>
        <v>-39.23316612253069</v>
      </c>
      <c r="O6867" s="2">
        <f>IF('PV model'!$B$2&gt;0, 180-N6867,IF('PV model'!$B$2&lt;0,0-N6867,N6867))</f>
        <v>219.23316612253069</v>
      </c>
      <c r="P6867" s="2">
        <f>ABS(O6867-'PV model'!$B$5)</f>
        <v>14.23316612253069</v>
      </c>
      <c r="Q6867" s="3">
        <f t="shared" si="1184"/>
        <v>127.52328483190551</v>
      </c>
      <c r="R6867" s="3">
        <f t="shared" si="1189"/>
        <v>0</v>
      </c>
      <c r="S6867" s="3">
        <f t="shared" si="1185"/>
        <v>0</v>
      </c>
      <c r="T6867" s="3">
        <f>(0.5*(1-COS(RADIANS(90-$X$3)))*(D6867+E6867)*'PV model'!$B$4)</f>
        <v>0</v>
      </c>
      <c r="U6867" s="3">
        <f t="shared" si="1190"/>
        <v>0</v>
      </c>
      <c r="V6867" s="3">
        <f>('PV model'!$B$13*(U6867/1000)*(1-'PV model'!$B$14*((20+C6867)-25))*'PV model'!$B$10)/'PV model'!$B$12</f>
        <v>0</v>
      </c>
    </row>
    <row r="6868" spans="1:22" x14ac:dyDescent="0.2">
      <c r="A6868" s="10">
        <f t="shared" si="1182"/>
        <v>286</v>
      </c>
      <c r="B6868" s="10">
        <f t="shared" si="1191"/>
        <v>23</v>
      </c>
      <c r="C6868" s="23">
        <v>12.4</v>
      </c>
      <c r="D6868" s="24">
        <v>0</v>
      </c>
      <c r="E6868" s="24">
        <v>0</v>
      </c>
      <c r="F6868" s="48"/>
      <c r="G6868" s="48"/>
      <c r="H6868" s="1">
        <f t="shared" si="1192"/>
        <v>-8.859132495170531</v>
      </c>
      <c r="I6868" s="1">
        <f t="shared" si="1186"/>
        <v>14.56273267743903</v>
      </c>
      <c r="J6868" s="4">
        <f>B6868+('PV model'!$B$3/15)+(I6868/60)</f>
        <v>22.966045544623984</v>
      </c>
      <c r="K6868" s="2">
        <f t="shared" si="1187"/>
        <v>-164.49068316935976</v>
      </c>
      <c r="L6868" s="2">
        <f>DEGREES(ASIN((((COS(RADIANS('PV model'!$B$2))*COS(RADIANS(H6868))*COS(RADIANS(K6868)))+(SIN(RADIANS('PV model'!$B$2))*SIN(RADIANS(H6868)))))))</f>
        <v>-41.773728638645586</v>
      </c>
      <c r="M6868" s="3">
        <f t="shared" si="1183"/>
        <v>0</v>
      </c>
      <c r="N6868" s="2">
        <f t="shared" si="1188"/>
        <v>-20.748465272230174</v>
      </c>
      <c r="O6868" s="2">
        <f>IF('PV model'!$B$2&gt;0, 180-N6868,IF('PV model'!$B$2&lt;0,0-N6868,N6868))</f>
        <v>200.74846527223016</v>
      </c>
      <c r="P6868" s="2">
        <f>ABS(O6868-'PV model'!$B$5)</f>
        <v>4.2515347277698368</v>
      </c>
      <c r="Q6868" s="3">
        <f t="shared" si="1184"/>
        <v>131.77372863864559</v>
      </c>
      <c r="R6868" s="3">
        <f t="shared" si="1189"/>
        <v>0</v>
      </c>
      <c r="S6868" s="3">
        <f t="shared" si="1185"/>
        <v>0</v>
      </c>
      <c r="T6868" s="3">
        <f>(0.5*(1-COS(RADIANS(90-$X$3)))*(D6868+E6868)*'PV model'!$B$4)</f>
        <v>0</v>
      </c>
      <c r="U6868" s="3">
        <f t="shared" si="1190"/>
        <v>0</v>
      </c>
      <c r="V6868" s="3">
        <f>('PV model'!$B$13*(U6868/1000)*(1-'PV model'!$B$14*((20+C6868)-25))*'PV model'!$B$10)/'PV model'!$B$12</f>
        <v>0</v>
      </c>
    </row>
    <row r="6869" spans="1:22" x14ac:dyDescent="0.2">
      <c r="A6869" s="10">
        <f t="shared" si="1182"/>
        <v>286</v>
      </c>
      <c r="B6869" s="10">
        <f t="shared" si="1191"/>
        <v>24</v>
      </c>
      <c r="C6869" s="23">
        <v>12.6</v>
      </c>
      <c r="D6869" s="24">
        <v>0</v>
      </c>
      <c r="E6869" s="24">
        <v>0</v>
      </c>
      <c r="F6869" s="48"/>
      <c r="G6869" s="48"/>
      <c r="H6869" s="1">
        <f t="shared" si="1192"/>
        <v>-8.859132495170531</v>
      </c>
      <c r="I6869" s="1">
        <f t="shared" si="1186"/>
        <v>14.56273267743903</v>
      </c>
      <c r="J6869" s="4">
        <f>B6869+('PV model'!$B$3/15)+(I6869/60)</f>
        <v>23.966045544623984</v>
      </c>
      <c r="K6869" s="2">
        <f t="shared" si="1187"/>
        <v>-179.49068316935976</v>
      </c>
      <c r="L6869" s="2">
        <f>DEGREES(ASIN((((COS(RADIANS('PV model'!$B$2))*COS(RADIANS(H6869))*COS(RADIANS(K6869)))+(SIN(RADIANS('PV model'!$B$2))*SIN(RADIANS(H6869)))))))</f>
        <v>-43.357390058200615</v>
      </c>
      <c r="M6869" s="3">
        <f t="shared" si="1183"/>
        <v>0</v>
      </c>
      <c r="N6869" s="2">
        <f t="shared" si="1188"/>
        <v>-0.69214186326095417</v>
      </c>
      <c r="O6869" s="2">
        <f>IF('PV model'!$B$2&gt;0, 180-N6869,IF('PV model'!$B$2&lt;0,0-N6869,N6869))</f>
        <v>180.69214186326096</v>
      </c>
      <c r="P6869" s="2">
        <f>ABS(O6869-'PV model'!$B$5)</f>
        <v>24.307858136739043</v>
      </c>
      <c r="Q6869" s="3">
        <f t="shared" si="1184"/>
        <v>133.35739005820059</v>
      </c>
      <c r="R6869" s="3">
        <f t="shared" si="1189"/>
        <v>0</v>
      </c>
      <c r="S6869" s="3">
        <f t="shared" si="1185"/>
        <v>0</v>
      </c>
      <c r="T6869" s="3">
        <f>(0.5*(1-COS(RADIANS(90-$X$3)))*(D6869+E6869)*'PV model'!$B$4)</f>
        <v>0</v>
      </c>
      <c r="U6869" s="3">
        <f t="shared" si="1190"/>
        <v>0</v>
      </c>
      <c r="V6869" s="3">
        <f>('PV model'!$B$13*(U6869/1000)*(1-'PV model'!$B$14*((20+C6869)-25))*'PV model'!$B$10)/'PV model'!$B$12</f>
        <v>0</v>
      </c>
    </row>
    <row r="6870" spans="1:22" x14ac:dyDescent="0.2">
      <c r="A6870" s="10">
        <f t="shared" si="1182"/>
        <v>287</v>
      </c>
      <c r="B6870" s="10">
        <f t="shared" si="1191"/>
        <v>1</v>
      </c>
      <c r="C6870" s="23">
        <v>12.4</v>
      </c>
      <c r="D6870" s="24">
        <v>0</v>
      </c>
      <c r="E6870" s="24">
        <v>0</v>
      </c>
      <c r="F6870" s="48"/>
      <c r="G6870" s="48"/>
      <c r="H6870" s="1">
        <f t="shared" si="1192"/>
        <v>-9.2318375485061228</v>
      </c>
      <c r="I6870" s="1">
        <f t="shared" si="1186"/>
        <v>14.76987670777925</v>
      </c>
      <c r="J6870" s="4">
        <f>B6870+('PV model'!$B$3/15)+(I6870/60)</f>
        <v>0.96949794512965426</v>
      </c>
      <c r="K6870" s="2">
        <f t="shared" si="1187"/>
        <v>165.45753082305518</v>
      </c>
      <c r="L6870" s="2">
        <f>DEGREES(ASIN((((COS(RADIANS('PV model'!$B$2))*COS(RADIANS(H6870))*COS(RADIANS(K6870)))+(SIN(RADIANS('PV model'!$B$2))*SIN(RADIANS(H6870)))))))</f>
        <v>-42.327888001415801</v>
      </c>
      <c r="M6870" s="3">
        <f t="shared" si="1183"/>
        <v>0</v>
      </c>
      <c r="N6870" s="2">
        <f t="shared" si="1188"/>
        <v>19.587221146704188</v>
      </c>
      <c r="O6870" s="2">
        <f>IF('PV model'!$B$2&gt;0, 180-N6870,IF('PV model'!$B$2&lt;0,0-N6870,N6870))</f>
        <v>160.4127788532958</v>
      </c>
      <c r="P6870" s="2">
        <f>ABS(O6870-'PV model'!$B$5)</f>
        <v>44.587221146704195</v>
      </c>
      <c r="Q6870" s="3">
        <f t="shared" si="1184"/>
        <v>132.3278880014158</v>
      </c>
      <c r="R6870" s="3">
        <f t="shared" si="1189"/>
        <v>0</v>
      </c>
      <c r="S6870" s="3">
        <f t="shared" si="1185"/>
        <v>0</v>
      </c>
      <c r="T6870" s="3">
        <f>(0.5*(1-COS(RADIANS(90-$X$3)))*(D6870+E6870)*'PV model'!$B$4)</f>
        <v>0</v>
      </c>
      <c r="U6870" s="3">
        <f t="shared" si="1190"/>
        <v>0</v>
      </c>
      <c r="V6870" s="3">
        <f>('PV model'!$B$13*(U6870/1000)*(1-'PV model'!$B$14*((20+C6870)-25))*'PV model'!$B$10)/'PV model'!$B$12</f>
        <v>0</v>
      </c>
    </row>
    <row r="6871" spans="1:22" x14ac:dyDescent="0.2">
      <c r="A6871" s="10">
        <f t="shared" si="1182"/>
        <v>287</v>
      </c>
      <c r="B6871" s="10">
        <f t="shared" si="1191"/>
        <v>2</v>
      </c>
      <c r="C6871" s="23">
        <v>12.4</v>
      </c>
      <c r="D6871" s="24">
        <v>0</v>
      </c>
      <c r="E6871" s="24">
        <v>0</v>
      </c>
      <c r="F6871" s="48"/>
      <c r="G6871" s="48"/>
      <c r="H6871" s="1">
        <f t="shared" si="1192"/>
        <v>-9.2318375485061228</v>
      </c>
      <c r="I6871" s="1">
        <f t="shared" si="1186"/>
        <v>14.76987670777925</v>
      </c>
      <c r="J6871" s="4">
        <f>B6871+('PV model'!$B$3/15)+(I6871/60)</f>
        <v>1.9694979451296541</v>
      </c>
      <c r="K6871" s="2">
        <f t="shared" si="1187"/>
        <v>150.45753082305521</v>
      </c>
      <c r="L6871" s="2">
        <f>DEGREES(ASIN((((COS(RADIANS('PV model'!$B$2))*COS(RADIANS(H6871))*COS(RADIANS(K6871)))+(SIN(RADIANS('PV model'!$B$2))*SIN(RADIANS(H6871)))))))</f>
        <v>-38.21394448333524</v>
      </c>
      <c r="M6871" s="3">
        <f t="shared" si="1183"/>
        <v>0</v>
      </c>
      <c r="N6871" s="2">
        <f t="shared" si="1188"/>
        <v>38.273767741954458</v>
      </c>
      <c r="O6871" s="2">
        <f>IF('PV model'!$B$2&gt;0, 180-N6871,IF('PV model'!$B$2&lt;0,0-N6871,N6871))</f>
        <v>141.72623225804554</v>
      </c>
      <c r="P6871" s="2">
        <f>ABS(O6871-'PV model'!$B$5)</f>
        <v>63.273767741954458</v>
      </c>
      <c r="Q6871" s="3">
        <f t="shared" si="1184"/>
        <v>128.21394448333524</v>
      </c>
      <c r="R6871" s="3">
        <f t="shared" si="1189"/>
        <v>0</v>
      </c>
      <c r="S6871" s="3">
        <f t="shared" si="1185"/>
        <v>0</v>
      </c>
      <c r="T6871" s="3">
        <f>(0.5*(1-COS(RADIANS(90-$X$3)))*(D6871+E6871)*'PV model'!$B$4)</f>
        <v>0</v>
      </c>
      <c r="U6871" s="3">
        <f t="shared" si="1190"/>
        <v>0</v>
      </c>
      <c r="V6871" s="3">
        <f>('PV model'!$B$13*(U6871/1000)*(1-'PV model'!$B$14*((20+C6871)-25))*'PV model'!$B$10)/'PV model'!$B$12</f>
        <v>0</v>
      </c>
    </row>
    <row r="6872" spans="1:22" x14ac:dyDescent="0.2">
      <c r="A6872" s="10">
        <f t="shared" si="1182"/>
        <v>287</v>
      </c>
      <c r="B6872" s="10">
        <f t="shared" si="1191"/>
        <v>3</v>
      </c>
      <c r="C6872" s="23">
        <v>12.3</v>
      </c>
      <c r="D6872" s="24">
        <v>0</v>
      </c>
      <c r="E6872" s="24">
        <v>0</v>
      </c>
      <c r="F6872" s="48"/>
      <c r="G6872" s="48"/>
      <c r="H6872" s="1">
        <f t="shared" si="1192"/>
        <v>-9.2318375485061228</v>
      </c>
      <c r="I6872" s="1">
        <f t="shared" si="1186"/>
        <v>14.76987670777925</v>
      </c>
      <c r="J6872" s="4">
        <f>B6872+('PV model'!$B$3/15)+(I6872/60)</f>
        <v>2.9694979451296541</v>
      </c>
      <c r="K6872" s="2">
        <f t="shared" si="1187"/>
        <v>135.45753082305521</v>
      </c>
      <c r="L6872" s="2">
        <f>DEGREES(ASIN((((COS(RADIANS('PV model'!$B$2))*COS(RADIANS(H6872))*COS(RADIANS(K6872)))+(SIN(RADIANS('PV model'!$B$2))*SIN(RADIANS(H6872)))))))</f>
        <v>-32.051443440370711</v>
      </c>
      <c r="M6872" s="3">
        <f t="shared" si="1183"/>
        <v>0</v>
      </c>
      <c r="N6872" s="2">
        <f t="shared" si="1188"/>
        <v>54.772229263754298</v>
      </c>
      <c r="O6872" s="2">
        <f>IF('PV model'!$B$2&gt;0, 180-N6872,IF('PV model'!$B$2&lt;0,0-N6872,N6872))</f>
        <v>125.2277707362457</v>
      </c>
      <c r="P6872" s="2">
        <f>ABS(O6872-'PV model'!$B$5)</f>
        <v>79.772229263754298</v>
      </c>
      <c r="Q6872" s="3">
        <f t="shared" si="1184"/>
        <v>122.05144344037072</v>
      </c>
      <c r="R6872" s="3">
        <f t="shared" si="1189"/>
        <v>0</v>
      </c>
      <c r="S6872" s="3">
        <f t="shared" si="1185"/>
        <v>0</v>
      </c>
      <c r="T6872" s="3">
        <f>(0.5*(1-COS(RADIANS(90-$X$3)))*(D6872+E6872)*'PV model'!$B$4)</f>
        <v>0</v>
      </c>
      <c r="U6872" s="3">
        <f t="shared" si="1190"/>
        <v>0</v>
      </c>
      <c r="V6872" s="3">
        <f>('PV model'!$B$13*(U6872/1000)*(1-'PV model'!$B$14*((20+C6872)-25))*'PV model'!$B$10)/'PV model'!$B$12</f>
        <v>0</v>
      </c>
    </row>
    <row r="6873" spans="1:22" x14ac:dyDescent="0.2">
      <c r="A6873" s="10">
        <f t="shared" si="1182"/>
        <v>287</v>
      </c>
      <c r="B6873" s="10">
        <f t="shared" si="1191"/>
        <v>4</v>
      </c>
      <c r="C6873" s="23">
        <v>12.3</v>
      </c>
      <c r="D6873" s="24">
        <v>0</v>
      </c>
      <c r="E6873" s="24">
        <v>0</v>
      </c>
      <c r="F6873" s="48"/>
      <c r="G6873" s="48"/>
      <c r="H6873" s="1">
        <f t="shared" si="1192"/>
        <v>-9.2318375485061228</v>
      </c>
      <c r="I6873" s="1">
        <f t="shared" si="1186"/>
        <v>14.76987670777925</v>
      </c>
      <c r="J6873" s="4">
        <f>B6873+('PV model'!$B$3/15)+(I6873/60)</f>
        <v>3.9694979451296541</v>
      </c>
      <c r="K6873" s="2">
        <f t="shared" si="1187"/>
        <v>120.45753082305521</v>
      </c>
      <c r="L6873" s="2">
        <f>DEGREES(ASIN((((COS(RADIANS('PV model'!$B$2))*COS(RADIANS(H6873))*COS(RADIANS(K6873)))+(SIN(RADIANS('PV model'!$B$2))*SIN(RADIANS(H6873)))))))</f>
        <v>-24.557516850779169</v>
      </c>
      <c r="M6873" s="3">
        <f t="shared" si="1183"/>
        <v>0</v>
      </c>
      <c r="N6873" s="2">
        <f t="shared" si="1188"/>
        <v>69.302105740917369</v>
      </c>
      <c r="O6873" s="2">
        <f>IF('PV model'!$B$2&gt;0, 180-N6873,IF('PV model'!$B$2&lt;0,0-N6873,N6873))</f>
        <v>110.69789425908263</v>
      </c>
      <c r="P6873" s="2">
        <f>ABS(O6873-'PV model'!$B$5)</f>
        <v>94.302105740917369</v>
      </c>
      <c r="Q6873" s="3">
        <f t="shared" si="1184"/>
        <v>114.55751685077917</v>
      </c>
      <c r="R6873" s="3">
        <f t="shared" si="1189"/>
        <v>0</v>
      </c>
      <c r="S6873" s="3">
        <f t="shared" si="1185"/>
        <v>0</v>
      </c>
      <c r="T6873" s="3">
        <f>(0.5*(1-COS(RADIANS(90-$X$3)))*(D6873+E6873)*'PV model'!$B$4)</f>
        <v>0</v>
      </c>
      <c r="U6873" s="3">
        <f t="shared" si="1190"/>
        <v>0</v>
      </c>
      <c r="V6873" s="3">
        <f>('PV model'!$B$13*(U6873/1000)*(1-'PV model'!$B$14*((20+C6873)-25))*'PV model'!$B$10)/'PV model'!$B$12</f>
        <v>0</v>
      </c>
    </row>
    <row r="6874" spans="1:22" x14ac:dyDescent="0.2">
      <c r="A6874" s="10">
        <f t="shared" si="1182"/>
        <v>287</v>
      </c>
      <c r="B6874" s="10">
        <f t="shared" si="1191"/>
        <v>5</v>
      </c>
      <c r="C6874" s="23">
        <v>12</v>
      </c>
      <c r="D6874" s="24">
        <v>0</v>
      </c>
      <c r="E6874" s="24">
        <v>0</v>
      </c>
      <c r="F6874" s="48"/>
      <c r="G6874" s="48"/>
      <c r="H6874" s="1">
        <f t="shared" si="1192"/>
        <v>-9.2318375485061228</v>
      </c>
      <c r="I6874" s="1">
        <f t="shared" si="1186"/>
        <v>14.76987670777925</v>
      </c>
      <c r="J6874" s="4">
        <f>B6874+('PV model'!$B$3/15)+(I6874/60)</f>
        <v>4.9694979451296541</v>
      </c>
      <c r="K6874" s="2">
        <f t="shared" si="1187"/>
        <v>105.45753082305519</v>
      </c>
      <c r="L6874" s="2">
        <f>DEGREES(ASIN((((COS(RADIANS('PV model'!$B$2))*COS(RADIANS(H6874))*COS(RADIANS(K6874)))+(SIN(RADIANS('PV model'!$B$2))*SIN(RADIANS(H6874)))))))</f>
        <v>-16.333021147787317</v>
      </c>
      <c r="M6874" s="3">
        <f t="shared" si="1183"/>
        <v>0</v>
      </c>
      <c r="N6874" s="2">
        <f t="shared" si="1188"/>
        <v>82.459204332103525</v>
      </c>
      <c r="O6874" s="2">
        <f>IF('PV model'!$B$2&gt;0, 180-N6874,IF('PV model'!$B$2&lt;0,0-N6874,N6874))</f>
        <v>97.540795667896475</v>
      </c>
      <c r="P6874" s="2">
        <f>ABS(O6874-'PV model'!$B$5)</f>
        <v>107.45920433210352</v>
      </c>
      <c r="Q6874" s="3">
        <f t="shared" si="1184"/>
        <v>106.33302114778731</v>
      </c>
      <c r="R6874" s="3">
        <f t="shared" si="1189"/>
        <v>0</v>
      </c>
      <c r="S6874" s="3">
        <f t="shared" si="1185"/>
        <v>0</v>
      </c>
      <c r="T6874" s="3">
        <f>(0.5*(1-COS(RADIANS(90-$X$3)))*(D6874+E6874)*'PV model'!$B$4)</f>
        <v>0</v>
      </c>
      <c r="U6874" s="3">
        <f t="shared" si="1190"/>
        <v>0</v>
      </c>
      <c r="V6874" s="3">
        <f>('PV model'!$B$13*(U6874/1000)*(1-'PV model'!$B$14*((20+C6874)-25))*'PV model'!$B$10)/'PV model'!$B$12</f>
        <v>0</v>
      </c>
    </row>
    <row r="6875" spans="1:22" x14ac:dyDescent="0.2">
      <c r="A6875" s="10">
        <f t="shared" si="1182"/>
        <v>287</v>
      </c>
      <c r="B6875" s="10">
        <f t="shared" si="1191"/>
        <v>6</v>
      </c>
      <c r="C6875" s="23">
        <v>11.9</v>
      </c>
      <c r="D6875" s="24">
        <v>0</v>
      </c>
      <c r="E6875" s="24">
        <v>0</v>
      </c>
      <c r="F6875" s="48"/>
      <c r="G6875" s="48"/>
      <c r="H6875" s="1">
        <f t="shared" si="1192"/>
        <v>-9.2318375485061228</v>
      </c>
      <c r="I6875" s="1">
        <f t="shared" si="1186"/>
        <v>14.76987670777925</v>
      </c>
      <c r="J6875" s="4">
        <f>B6875+('PV model'!$B$3/15)+(I6875/60)</f>
        <v>5.9694979451296541</v>
      </c>
      <c r="K6875" s="2">
        <f t="shared" si="1187"/>
        <v>90.457530823055194</v>
      </c>
      <c r="L6875" s="2">
        <f>DEGREES(ASIN((((COS(RADIANS('PV model'!$B$2))*COS(RADIANS(H6875))*COS(RADIANS(K6875)))+(SIN(RADIANS('PV model'!$B$2))*SIN(RADIANS(H6875)))))))</f>
        <v>-7.8557000903971383</v>
      </c>
      <c r="M6875" s="3">
        <f t="shared" si="1183"/>
        <v>0</v>
      </c>
      <c r="N6875" s="2">
        <f t="shared" si="1188"/>
        <v>85.114084741119797</v>
      </c>
      <c r="O6875" s="2">
        <f>IF('PV model'!$B$2&gt;0, 180-N6875,IF('PV model'!$B$2&lt;0,0-N6875,N6875))</f>
        <v>94.885915258880203</v>
      </c>
      <c r="P6875" s="2">
        <f>ABS(O6875-'PV model'!$B$5)</f>
        <v>110.1140847411198</v>
      </c>
      <c r="Q6875" s="3">
        <f t="shared" si="1184"/>
        <v>97.855700090397136</v>
      </c>
      <c r="R6875" s="3">
        <f t="shared" si="1189"/>
        <v>0</v>
      </c>
      <c r="S6875" s="3">
        <f t="shared" si="1185"/>
        <v>0</v>
      </c>
      <c r="T6875" s="3">
        <f>(0.5*(1-COS(RADIANS(90-$X$3)))*(D6875+E6875)*'PV model'!$B$4)</f>
        <v>0</v>
      </c>
      <c r="U6875" s="3">
        <f t="shared" si="1190"/>
        <v>0</v>
      </c>
      <c r="V6875" s="3">
        <f>('PV model'!$B$13*(U6875/1000)*(1-'PV model'!$B$14*((20+C6875)-25))*'PV model'!$B$10)/'PV model'!$B$12</f>
        <v>0</v>
      </c>
    </row>
    <row r="6876" spans="1:22" x14ac:dyDescent="0.2">
      <c r="A6876" s="10">
        <f t="shared" si="1182"/>
        <v>287</v>
      </c>
      <c r="B6876" s="10">
        <f t="shared" si="1191"/>
        <v>7</v>
      </c>
      <c r="C6876" s="23">
        <v>12</v>
      </c>
      <c r="D6876" s="24">
        <v>0</v>
      </c>
      <c r="E6876" s="24">
        <v>0</v>
      </c>
      <c r="F6876" s="48"/>
      <c r="G6876" s="48"/>
      <c r="H6876" s="1">
        <f t="shared" si="1192"/>
        <v>-9.2318375485061228</v>
      </c>
      <c r="I6876" s="1">
        <f t="shared" si="1186"/>
        <v>14.76987670777925</v>
      </c>
      <c r="J6876" s="4">
        <f>B6876+('PV model'!$B$3/15)+(I6876/60)</f>
        <v>6.9694979451296541</v>
      </c>
      <c r="K6876" s="2">
        <f t="shared" si="1187"/>
        <v>75.457530823055194</v>
      </c>
      <c r="L6876" s="2">
        <f>DEGREES(ASIN((((COS(RADIANS('PV model'!$B$2))*COS(RADIANS(H6876))*COS(RADIANS(K6876)))+(SIN(RADIANS('PV model'!$B$2))*SIN(RADIANS(H6876)))))))</f>
        <v>0.46792471264119939</v>
      </c>
      <c r="M6876" s="3">
        <f t="shared" si="1183"/>
        <v>0.46792471264119939</v>
      </c>
      <c r="N6876" s="2">
        <f t="shared" si="1188"/>
        <v>72.834433317560325</v>
      </c>
      <c r="O6876" s="2">
        <f>IF('PV model'!$B$2&gt;0, 180-N6876,IF('PV model'!$B$2&lt;0,0-N6876,N6876))</f>
        <v>107.16556668243967</v>
      </c>
      <c r="P6876" s="2">
        <f>ABS(O6876-'PV model'!$B$5)</f>
        <v>97.834433317560325</v>
      </c>
      <c r="Q6876" s="3">
        <f t="shared" si="1184"/>
        <v>89.532075287358808</v>
      </c>
      <c r="R6876" s="3">
        <f t="shared" si="1189"/>
        <v>0</v>
      </c>
      <c r="S6876" s="3">
        <f t="shared" si="1185"/>
        <v>0</v>
      </c>
      <c r="T6876" s="3">
        <f>(0.5*(1-COS(RADIANS(90-$X$3)))*(D6876+E6876)*'PV model'!$B$4)</f>
        <v>0</v>
      </c>
      <c r="U6876" s="3">
        <f t="shared" si="1190"/>
        <v>0</v>
      </c>
      <c r="V6876" s="3">
        <f>('PV model'!$B$13*(U6876/1000)*(1-'PV model'!$B$14*((20+C6876)-25))*'PV model'!$B$10)/'PV model'!$B$12</f>
        <v>0</v>
      </c>
    </row>
    <row r="6877" spans="1:22" x14ac:dyDescent="0.2">
      <c r="A6877" s="10">
        <f t="shared" si="1182"/>
        <v>287</v>
      </c>
      <c r="B6877" s="10">
        <f t="shared" si="1191"/>
        <v>8</v>
      </c>
      <c r="C6877" s="23">
        <v>12.1</v>
      </c>
      <c r="D6877" s="24">
        <v>0</v>
      </c>
      <c r="E6877" s="24">
        <v>7.9380000000000006</v>
      </c>
      <c r="F6877" s="48"/>
      <c r="G6877" s="48"/>
      <c r="H6877" s="1">
        <f t="shared" si="1192"/>
        <v>-9.2318375485061228</v>
      </c>
      <c r="I6877" s="1">
        <f t="shared" si="1186"/>
        <v>14.76987670777925</v>
      </c>
      <c r="J6877" s="4">
        <f>B6877+('PV model'!$B$3/15)+(I6877/60)</f>
        <v>7.9694979451296541</v>
      </c>
      <c r="K6877" s="2">
        <f t="shared" si="1187"/>
        <v>60.457530823055187</v>
      </c>
      <c r="L6877" s="2">
        <f>DEGREES(ASIN((((COS(RADIANS('PV model'!$B$2))*COS(RADIANS(H6877))*COS(RADIANS(K6877)))+(SIN(RADIANS('PV model'!$B$2))*SIN(RADIANS(H6877)))))))</f>
        <v>8.2472660901730634</v>
      </c>
      <c r="M6877" s="3">
        <f t="shared" si="1183"/>
        <v>8.2472660901730634</v>
      </c>
      <c r="N6877" s="2">
        <f t="shared" si="1188"/>
        <v>60.19190282004535</v>
      </c>
      <c r="O6877" s="2">
        <f>IF('PV model'!$B$2&gt;0, 180-N6877,IF('PV model'!$B$2&lt;0,0-N6877,N6877))</f>
        <v>119.80809717995464</v>
      </c>
      <c r="P6877" s="2">
        <f>ABS(O6877-'PV model'!$B$5)</f>
        <v>85.191902820045357</v>
      </c>
      <c r="Q6877" s="3">
        <f t="shared" si="1184"/>
        <v>81.752733909826944</v>
      </c>
      <c r="R6877" s="3">
        <f t="shared" si="1189"/>
        <v>0</v>
      </c>
      <c r="S6877" s="3">
        <f t="shared" si="1185"/>
        <v>7.9380000000000006</v>
      </c>
      <c r="T6877" s="3">
        <f>(0.5*(1-COS(RADIANS(90-$X$3)))*(D6877+E6877)*'PV model'!$B$4)</f>
        <v>0</v>
      </c>
      <c r="U6877" s="3">
        <f t="shared" si="1190"/>
        <v>7.9380000000000006</v>
      </c>
      <c r="V6877" s="3">
        <f>('PV model'!$B$13*(U6877/1000)*(1-'PV model'!$B$14*((20+C6877)-25))*'PV model'!$B$10)/'PV model'!$B$12</f>
        <v>0.77094757756800003</v>
      </c>
    </row>
    <row r="6878" spans="1:22" x14ac:dyDescent="0.2">
      <c r="A6878" s="10">
        <f t="shared" si="1182"/>
        <v>287</v>
      </c>
      <c r="B6878" s="10">
        <f t="shared" si="1191"/>
        <v>9</v>
      </c>
      <c r="C6878" s="23">
        <v>12.8</v>
      </c>
      <c r="D6878" s="24">
        <v>0</v>
      </c>
      <c r="E6878" s="24">
        <v>33.515999999999998</v>
      </c>
      <c r="F6878" s="48"/>
      <c r="G6878" s="48"/>
      <c r="H6878" s="1">
        <f t="shared" si="1192"/>
        <v>-9.2318375485061228</v>
      </c>
      <c r="I6878" s="1">
        <f t="shared" si="1186"/>
        <v>14.76987670777925</v>
      </c>
      <c r="J6878" s="4">
        <f>B6878+('PV model'!$B$3/15)+(I6878/60)</f>
        <v>8.9694979451296533</v>
      </c>
      <c r="K6878" s="2">
        <f t="shared" si="1187"/>
        <v>45.457530823055201</v>
      </c>
      <c r="L6878" s="2">
        <f>DEGREES(ASIN((((COS(RADIANS('PV model'!$B$2))*COS(RADIANS(H6878))*COS(RADIANS(K6878)))+(SIN(RADIANS('PV model'!$B$2))*SIN(RADIANS(H6878)))))))</f>
        <v>15.066401731998175</v>
      </c>
      <c r="M6878" s="3">
        <f t="shared" si="1183"/>
        <v>15.066401731998175</v>
      </c>
      <c r="N6878" s="2">
        <f t="shared" si="1188"/>
        <v>46.764336577258256</v>
      </c>
      <c r="O6878" s="2">
        <f>IF('PV model'!$B$2&gt;0, 180-N6878,IF('PV model'!$B$2&lt;0,0-N6878,N6878))</f>
        <v>133.23566342274174</v>
      </c>
      <c r="P6878" s="2">
        <f>ABS(O6878-'PV model'!$B$5)</f>
        <v>71.764336577258263</v>
      </c>
      <c r="Q6878" s="3">
        <f t="shared" si="1184"/>
        <v>74.93359826800183</v>
      </c>
      <c r="R6878" s="3">
        <f t="shared" si="1189"/>
        <v>0</v>
      </c>
      <c r="S6878" s="3">
        <f t="shared" si="1185"/>
        <v>33.515999999999998</v>
      </c>
      <c r="T6878" s="3">
        <f>(0.5*(1-COS(RADIANS(90-$X$3)))*(D6878+E6878)*'PV model'!$B$4)</f>
        <v>0</v>
      </c>
      <c r="U6878" s="3">
        <f t="shared" si="1190"/>
        <v>33.515999999999998</v>
      </c>
      <c r="V6878" s="3">
        <f>('PV model'!$B$13*(U6878/1000)*(1-'PV model'!$B$14*((20+C6878)-25))*'PV model'!$B$10)/'PV model'!$B$12</f>
        <v>3.2457312679679995</v>
      </c>
    </row>
    <row r="6879" spans="1:22" x14ac:dyDescent="0.2">
      <c r="A6879" s="10">
        <f t="shared" si="1182"/>
        <v>287</v>
      </c>
      <c r="B6879" s="10">
        <f t="shared" si="1191"/>
        <v>10</v>
      </c>
      <c r="C6879" s="23">
        <v>13.5</v>
      </c>
      <c r="D6879" s="24">
        <v>0</v>
      </c>
      <c r="E6879" s="24">
        <v>61.739999999999995</v>
      </c>
      <c r="F6879" s="48"/>
      <c r="G6879" s="48"/>
      <c r="H6879" s="1">
        <f t="shared" si="1192"/>
        <v>-9.2318375485061228</v>
      </c>
      <c r="I6879" s="1">
        <f t="shared" si="1186"/>
        <v>14.76987670777925</v>
      </c>
      <c r="J6879" s="4">
        <f>B6879+('PV model'!$B$3/15)+(I6879/60)</f>
        <v>9.9694979451296533</v>
      </c>
      <c r="K6879" s="2">
        <f t="shared" si="1187"/>
        <v>30.457530823055201</v>
      </c>
      <c r="L6879" s="2">
        <f>DEGREES(ASIN((((COS(RADIANS('PV model'!$B$2))*COS(RADIANS(H6879))*COS(RADIANS(K6879)))+(SIN(RADIANS('PV model'!$B$2))*SIN(RADIANS(H6879)))))))</f>
        <v>20.469374682357969</v>
      </c>
      <c r="M6879" s="3">
        <f t="shared" si="1183"/>
        <v>20.469374682357969</v>
      </c>
      <c r="N6879" s="2">
        <f t="shared" si="1188"/>
        <v>32.279807740343571</v>
      </c>
      <c r="O6879" s="2">
        <f>IF('PV model'!$B$2&gt;0, 180-N6879,IF('PV model'!$B$2&lt;0,0-N6879,N6879))</f>
        <v>147.72019225965641</v>
      </c>
      <c r="P6879" s="2">
        <f>ABS(O6879-'PV model'!$B$5)</f>
        <v>57.279807740343585</v>
      </c>
      <c r="Q6879" s="3">
        <f t="shared" si="1184"/>
        <v>69.53062531764202</v>
      </c>
      <c r="R6879" s="3">
        <f t="shared" si="1189"/>
        <v>0</v>
      </c>
      <c r="S6879" s="3">
        <f t="shared" si="1185"/>
        <v>61.739999999999995</v>
      </c>
      <c r="T6879" s="3">
        <f>(0.5*(1-COS(RADIANS(90-$X$3)))*(D6879+E6879)*'PV model'!$B$4)</f>
        <v>0</v>
      </c>
      <c r="U6879" s="3">
        <f t="shared" si="1190"/>
        <v>61.739999999999995</v>
      </c>
      <c r="V6879" s="3">
        <f>('PV model'!$B$13*(U6879/1000)*(1-'PV model'!$B$14*((20+C6879)-25))*'PV model'!$B$10)/'PV model'!$B$12</f>
        <v>5.9616983663999985</v>
      </c>
    </row>
    <row r="6880" spans="1:22" x14ac:dyDescent="0.2">
      <c r="A6880" s="10">
        <f t="shared" si="1182"/>
        <v>287</v>
      </c>
      <c r="B6880" s="10">
        <f t="shared" si="1191"/>
        <v>11</v>
      </c>
      <c r="C6880" s="23">
        <v>13.6</v>
      </c>
      <c r="D6880" s="24">
        <v>0</v>
      </c>
      <c r="E6880" s="24">
        <v>84.672000000000011</v>
      </c>
      <c r="F6880" s="48"/>
      <c r="G6880" s="48"/>
      <c r="H6880" s="1">
        <f t="shared" si="1192"/>
        <v>-9.2318375485061228</v>
      </c>
      <c r="I6880" s="1">
        <f t="shared" si="1186"/>
        <v>14.76987670777925</v>
      </c>
      <c r="J6880" s="4">
        <f>B6880+('PV model'!$B$3/15)+(I6880/60)</f>
        <v>10.969497945129653</v>
      </c>
      <c r="K6880" s="2">
        <f t="shared" si="1187"/>
        <v>15.457530823055201</v>
      </c>
      <c r="L6880" s="2">
        <f>DEGREES(ASIN((((COS(RADIANS('PV model'!$B$2))*COS(RADIANS(H6880))*COS(RADIANS(K6880)))+(SIN(RADIANS('PV model'!$B$2))*SIN(RADIANS(H6880)))))))</f>
        <v>23.993494106268518</v>
      </c>
      <c r="M6880" s="3">
        <f t="shared" si="1183"/>
        <v>23.993494106268518</v>
      </c>
      <c r="N6880" s="2">
        <f t="shared" si="1188"/>
        <v>16.735468830050515</v>
      </c>
      <c r="O6880" s="2">
        <f>IF('PV model'!$B$2&gt;0, 180-N6880,IF('PV model'!$B$2&lt;0,0-N6880,N6880))</f>
        <v>163.26453116994949</v>
      </c>
      <c r="P6880" s="2">
        <f>ABS(O6880-'PV model'!$B$5)</f>
        <v>41.735468830050507</v>
      </c>
      <c r="Q6880" s="3">
        <f t="shared" si="1184"/>
        <v>66.006505893731472</v>
      </c>
      <c r="R6880" s="3">
        <f t="shared" si="1189"/>
        <v>0</v>
      </c>
      <c r="S6880" s="3">
        <f t="shared" si="1185"/>
        <v>84.672000000000011</v>
      </c>
      <c r="T6880" s="3">
        <f>(0.5*(1-COS(RADIANS(90-$X$3)))*(D6880+E6880)*'PV model'!$B$4)</f>
        <v>0</v>
      </c>
      <c r="U6880" s="3">
        <f t="shared" si="1190"/>
        <v>84.672000000000011</v>
      </c>
      <c r="V6880" s="3">
        <f>('PV model'!$B$13*(U6880/1000)*(1-'PV model'!$B$14*((20+C6880)-25))*'PV model'!$B$10)/'PV model'!$B$12</f>
        <v>8.1726579486720006</v>
      </c>
    </row>
    <row r="6881" spans="1:22" x14ac:dyDescent="0.2">
      <c r="A6881" s="10">
        <f t="shared" si="1182"/>
        <v>287</v>
      </c>
      <c r="B6881" s="10">
        <f t="shared" si="1191"/>
        <v>12</v>
      </c>
      <c r="C6881" s="23">
        <v>13.8</v>
      </c>
      <c r="D6881" s="24">
        <v>0</v>
      </c>
      <c r="E6881" s="24">
        <v>97.02</v>
      </c>
      <c r="F6881" s="48"/>
      <c r="G6881" s="48"/>
      <c r="H6881" s="1">
        <f t="shared" si="1192"/>
        <v>-9.2318375485061228</v>
      </c>
      <c r="I6881" s="1">
        <f t="shared" si="1186"/>
        <v>14.76987670777925</v>
      </c>
      <c r="J6881" s="4">
        <f>B6881+('PV model'!$B$3/15)+(I6881/60)</f>
        <v>11.969497945129653</v>
      </c>
      <c r="K6881" s="2">
        <f t="shared" si="1187"/>
        <v>0.4575308230552011</v>
      </c>
      <c r="L6881" s="2">
        <f>DEGREES(ASIN((((COS(RADIANS('PV model'!$B$2))*COS(RADIANS(H6881))*COS(RADIANS(K6881)))+(SIN(RADIANS('PV model'!$B$2))*SIN(RADIANS(H6881)))))))</f>
        <v>25.267033103827099</v>
      </c>
      <c r="M6881" s="3">
        <f t="shared" si="1183"/>
        <v>25.267033103827099</v>
      </c>
      <c r="N6881" s="2">
        <f t="shared" si="1188"/>
        <v>0.49938221768257274</v>
      </c>
      <c r="O6881" s="2">
        <f>IF('PV model'!$B$2&gt;0, 180-N6881,IF('PV model'!$B$2&lt;0,0-N6881,N6881))</f>
        <v>179.50061778231742</v>
      </c>
      <c r="P6881" s="2">
        <f>ABS(O6881-'PV model'!$B$5)</f>
        <v>25.49938221768258</v>
      </c>
      <c r="Q6881" s="3">
        <f t="shared" si="1184"/>
        <v>64.732966896172897</v>
      </c>
      <c r="R6881" s="3">
        <f t="shared" si="1189"/>
        <v>0</v>
      </c>
      <c r="S6881" s="3">
        <f t="shared" si="1185"/>
        <v>97.02</v>
      </c>
      <c r="T6881" s="3">
        <f>(0.5*(1-COS(RADIANS(90-$X$3)))*(D6881+E6881)*'PV model'!$B$4)</f>
        <v>0</v>
      </c>
      <c r="U6881" s="3">
        <f t="shared" si="1190"/>
        <v>97.02</v>
      </c>
      <c r="V6881" s="3">
        <f>('PV model'!$B$13*(U6881/1000)*(1-'PV model'!$B$14*((20+C6881)-25))*'PV model'!$B$10)/'PV model'!$B$12</f>
        <v>9.356745404159998</v>
      </c>
    </row>
    <row r="6882" spans="1:22" x14ac:dyDescent="0.2">
      <c r="A6882" s="10">
        <f t="shared" si="1182"/>
        <v>287</v>
      </c>
      <c r="B6882" s="10">
        <f t="shared" si="1191"/>
        <v>13</v>
      </c>
      <c r="C6882" s="23">
        <v>14.1</v>
      </c>
      <c r="D6882" s="24">
        <v>0</v>
      </c>
      <c r="E6882" s="24">
        <v>98.784000000000006</v>
      </c>
      <c r="F6882" s="48"/>
      <c r="G6882" s="48"/>
      <c r="H6882" s="1">
        <f t="shared" si="1192"/>
        <v>-9.2318375485061228</v>
      </c>
      <c r="I6882" s="1">
        <f t="shared" si="1186"/>
        <v>14.76987670777925</v>
      </c>
      <c r="J6882" s="4">
        <f>B6882+('PV model'!$B$3/15)+(I6882/60)</f>
        <v>12.969497945129653</v>
      </c>
      <c r="K6882" s="2">
        <f t="shared" si="1187"/>
        <v>-14.542469176944799</v>
      </c>
      <c r="L6882" s="2">
        <f>DEGREES(ASIN((((COS(RADIANS('PV model'!$B$2))*COS(RADIANS(H6882))*COS(RADIANS(K6882)))+(SIN(RADIANS('PV model'!$B$2))*SIN(RADIANS(H6882)))))))</f>
        <v>24.138505116954104</v>
      </c>
      <c r="M6882" s="3">
        <f t="shared" si="1183"/>
        <v>24.138505116954104</v>
      </c>
      <c r="N6882" s="2">
        <f t="shared" si="1188"/>
        <v>-15.759105542636146</v>
      </c>
      <c r="O6882" s="2">
        <f>IF('PV model'!$B$2&gt;0, 180-N6882,IF('PV model'!$B$2&lt;0,0-N6882,N6882))</f>
        <v>195.75910554263615</v>
      </c>
      <c r="P6882" s="2">
        <f>ABS(O6882-'PV model'!$B$5)</f>
        <v>9.2408944573638507</v>
      </c>
      <c r="Q6882" s="3">
        <f t="shared" si="1184"/>
        <v>65.861494883045893</v>
      </c>
      <c r="R6882" s="3">
        <f t="shared" si="1189"/>
        <v>0</v>
      </c>
      <c r="S6882" s="3">
        <f t="shared" si="1185"/>
        <v>98.784000000000006</v>
      </c>
      <c r="T6882" s="3">
        <f>(0.5*(1-COS(RADIANS(90-$X$3)))*(D6882+E6882)*'PV model'!$B$4)</f>
        <v>0</v>
      </c>
      <c r="U6882" s="3">
        <f t="shared" si="1190"/>
        <v>98.784000000000006</v>
      </c>
      <c r="V6882" s="3">
        <f>('PV model'!$B$13*(U6882/1000)*(1-'PV model'!$B$14*((20+C6882)-25))*'PV model'!$B$10)/'PV model'!$B$12</f>
        <v>9.515018709504</v>
      </c>
    </row>
    <row r="6883" spans="1:22" x14ac:dyDescent="0.2">
      <c r="A6883" s="10">
        <f t="shared" si="1182"/>
        <v>287</v>
      </c>
      <c r="B6883" s="10">
        <f t="shared" si="1191"/>
        <v>14</v>
      </c>
      <c r="C6883" s="23">
        <v>13.8</v>
      </c>
      <c r="D6883" s="24">
        <v>0</v>
      </c>
      <c r="E6883" s="24">
        <v>88.2</v>
      </c>
      <c r="F6883" s="48"/>
      <c r="G6883" s="48"/>
      <c r="H6883" s="1">
        <f t="shared" si="1192"/>
        <v>-9.2318375485061228</v>
      </c>
      <c r="I6883" s="1">
        <f t="shared" si="1186"/>
        <v>14.76987670777925</v>
      </c>
      <c r="J6883" s="4">
        <f>B6883+('PV model'!$B$3/15)+(I6883/60)</f>
        <v>13.969497945129653</v>
      </c>
      <c r="K6883" s="2">
        <f t="shared" si="1187"/>
        <v>-29.542469176944799</v>
      </c>
      <c r="L6883" s="2">
        <f>DEGREES(ASIN((((COS(RADIANS('PV model'!$B$2))*COS(RADIANS(H6883))*COS(RADIANS(K6883)))+(SIN(RADIANS('PV model'!$B$2))*SIN(RADIANS(H6883)))))))</f>
        <v>20.742647093522351</v>
      </c>
      <c r="M6883" s="3">
        <f t="shared" si="1183"/>
        <v>20.742647093522351</v>
      </c>
      <c r="N6883" s="2">
        <f t="shared" si="1188"/>
        <v>-31.360087604331149</v>
      </c>
      <c r="O6883" s="2">
        <f>IF('PV model'!$B$2&gt;0, 180-N6883,IF('PV model'!$B$2&lt;0,0-N6883,N6883))</f>
        <v>211.36008760433114</v>
      </c>
      <c r="P6883" s="2">
        <f>ABS(O6883-'PV model'!$B$5)</f>
        <v>6.3600876043311416</v>
      </c>
      <c r="Q6883" s="3">
        <f t="shared" si="1184"/>
        <v>69.257352906477649</v>
      </c>
      <c r="R6883" s="3">
        <f t="shared" si="1189"/>
        <v>0</v>
      </c>
      <c r="S6883" s="3">
        <f t="shared" si="1185"/>
        <v>88.2</v>
      </c>
      <c r="T6883" s="3">
        <f>(0.5*(1-COS(RADIANS(90-$X$3)))*(D6883+E6883)*'PV model'!$B$4)</f>
        <v>0</v>
      </c>
      <c r="U6883" s="3">
        <f t="shared" si="1190"/>
        <v>88.2</v>
      </c>
      <c r="V6883" s="3">
        <f>('PV model'!$B$13*(U6883/1000)*(1-'PV model'!$B$14*((20+C6883)-25))*'PV model'!$B$10)/'PV model'!$B$12</f>
        <v>8.5061321855999985</v>
      </c>
    </row>
    <row r="6884" spans="1:22" x14ac:dyDescent="0.2">
      <c r="A6884" s="10">
        <f t="shared" si="1182"/>
        <v>287</v>
      </c>
      <c r="B6884" s="10">
        <f t="shared" si="1191"/>
        <v>15</v>
      </c>
      <c r="C6884" s="23">
        <v>13.7</v>
      </c>
      <c r="D6884" s="24">
        <v>0</v>
      </c>
      <c r="E6884" s="24">
        <v>67.914000000000001</v>
      </c>
      <c r="F6884" s="48"/>
      <c r="G6884" s="48"/>
      <c r="H6884" s="1">
        <f t="shared" si="1192"/>
        <v>-9.2318375485061228</v>
      </c>
      <c r="I6884" s="1">
        <f t="shared" si="1186"/>
        <v>14.76987670777925</v>
      </c>
      <c r="J6884" s="4">
        <f>B6884+('PV model'!$B$3/15)+(I6884/60)</f>
        <v>14.969497945129653</v>
      </c>
      <c r="K6884" s="2">
        <f t="shared" si="1187"/>
        <v>-44.542469176944799</v>
      </c>
      <c r="L6884" s="2">
        <f>DEGREES(ASIN((((COS(RADIANS('PV model'!$B$2))*COS(RADIANS(H6884))*COS(RADIANS(K6884)))+(SIN(RADIANS('PV model'!$B$2))*SIN(RADIANS(H6884)))))))</f>
        <v>15.441352215185608</v>
      </c>
      <c r="M6884" s="3">
        <f t="shared" si="1183"/>
        <v>15.441352215185608</v>
      </c>
      <c r="N6884" s="2">
        <f t="shared" si="1188"/>
        <v>-45.912623449773605</v>
      </c>
      <c r="O6884" s="2">
        <f>IF('PV model'!$B$2&gt;0, 180-N6884,IF('PV model'!$B$2&lt;0,0-N6884,N6884))</f>
        <v>225.9126234497736</v>
      </c>
      <c r="P6884" s="2">
        <f>ABS(O6884-'PV model'!$B$5)</f>
        <v>20.912623449773605</v>
      </c>
      <c r="Q6884" s="3">
        <f t="shared" si="1184"/>
        <v>74.558647784814397</v>
      </c>
      <c r="R6884" s="3">
        <f t="shared" si="1189"/>
        <v>0</v>
      </c>
      <c r="S6884" s="3">
        <f t="shared" si="1185"/>
        <v>67.914000000000001</v>
      </c>
      <c r="T6884" s="3">
        <f>(0.5*(1-COS(RADIANS(90-$X$3)))*(D6884+E6884)*'PV model'!$B$4)</f>
        <v>0</v>
      </c>
      <c r="U6884" s="3">
        <f t="shared" si="1190"/>
        <v>67.914000000000001</v>
      </c>
      <c r="V6884" s="3">
        <f>('PV model'!$B$13*(U6884/1000)*(1-'PV model'!$B$14*((20+C6884)-25))*'PV model'!$B$10)/'PV model'!$B$12</f>
        <v>6.5524372562879991</v>
      </c>
    </row>
    <row r="6885" spans="1:22" x14ac:dyDescent="0.2">
      <c r="A6885" s="10">
        <f t="shared" si="1182"/>
        <v>287</v>
      </c>
      <c r="B6885" s="10">
        <f t="shared" si="1191"/>
        <v>16</v>
      </c>
      <c r="C6885" s="23">
        <v>13.8</v>
      </c>
      <c r="D6885" s="24">
        <v>0</v>
      </c>
      <c r="E6885" s="24">
        <v>40.572000000000003</v>
      </c>
      <c r="F6885" s="48"/>
      <c r="G6885" s="48"/>
      <c r="H6885" s="1">
        <f t="shared" si="1192"/>
        <v>-9.2318375485061228</v>
      </c>
      <c r="I6885" s="1">
        <f t="shared" si="1186"/>
        <v>14.76987670777925</v>
      </c>
      <c r="J6885" s="4">
        <f>B6885+('PV model'!$B$3/15)+(I6885/60)</f>
        <v>15.969497945129653</v>
      </c>
      <c r="K6885" s="2">
        <f t="shared" si="1187"/>
        <v>-59.542469176944799</v>
      </c>
      <c r="L6885" s="2">
        <f>DEGREES(ASIN((((COS(RADIANS('PV model'!$B$2))*COS(RADIANS(H6885))*COS(RADIANS(K6885)))+(SIN(RADIANS('PV model'!$B$2))*SIN(RADIANS(H6885)))))))</f>
        <v>8.6951935228442991</v>
      </c>
      <c r="M6885" s="3">
        <f t="shared" si="1183"/>
        <v>8.6951935228442991</v>
      </c>
      <c r="N6885" s="2">
        <f t="shared" si="1188"/>
        <v>-59.398936019599915</v>
      </c>
      <c r="O6885" s="2">
        <f>IF('PV model'!$B$2&gt;0, 180-N6885,IF('PV model'!$B$2&lt;0,0-N6885,N6885))</f>
        <v>239.39893601959992</v>
      </c>
      <c r="P6885" s="2">
        <f>ABS(O6885-'PV model'!$B$5)</f>
        <v>34.398936019599915</v>
      </c>
      <c r="Q6885" s="3">
        <f t="shared" si="1184"/>
        <v>81.304806477155694</v>
      </c>
      <c r="R6885" s="3">
        <f t="shared" si="1189"/>
        <v>0</v>
      </c>
      <c r="S6885" s="3">
        <f t="shared" si="1185"/>
        <v>40.572000000000003</v>
      </c>
      <c r="T6885" s="3">
        <f>(0.5*(1-COS(RADIANS(90-$X$3)))*(D6885+E6885)*'PV model'!$B$4)</f>
        <v>0</v>
      </c>
      <c r="U6885" s="3">
        <f t="shared" si="1190"/>
        <v>40.572000000000003</v>
      </c>
      <c r="V6885" s="3">
        <f>('PV model'!$B$13*(U6885/1000)*(1-'PV model'!$B$14*((20+C6885)-25))*'PV model'!$B$10)/'PV model'!$B$12</f>
        <v>3.9128208053759996</v>
      </c>
    </row>
    <row r="6886" spans="1:22" x14ac:dyDescent="0.2">
      <c r="A6886" s="10">
        <f t="shared" si="1182"/>
        <v>287</v>
      </c>
      <c r="B6886" s="10">
        <f t="shared" si="1191"/>
        <v>17</v>
      </c>
      <c r="C6886" s="23">
        <v>13.6</v>
      </c>
      <c r="D6886" s="24">
        <v>0</v>
      </c>
      <c r="E6886" s="24">
        <v>13.229999999999999</v>
      </c>
      <c r="F6886" s="48"/>
      <c r="G6886" s="48"/>
      <c r="H6886" s="1">
        <f t="shared" si="1192"/>
        <v>-9.2318375485061228</v>
      </c>
      <c r="I6886" s="1">
        <f t="shared" si="1186"/>
        <v>14.76987670777925</v>
      </c>
      <c r="J6886" s="4">
        <f>B6886+('PV model'!$B$3/15)+(I6886/60)</f>
        <v>16.969497945129653</v>
      </c>
      <c r="K6886" s="2">
        <f t="shared" si="1187"/>
        <v>-74.542469176944792</v>
      </c>
      <c r="L6886" s="2">
        <f>DEGREES(ASIN((((COS(RADIANS('PV model'!$B$2))*COS(RADIANS(H6886))*COS(RADIANS(K6886)))+(SIN(RADIANS('PV model'!$B$2))*SIN(RADIANS(H6886)))))))</f>
        <v>0.96211096431259635</v>
      </c>
      <c r="M6886" s="3">
        <f t="shared" si="1183"/>
        <v>0.96211096431259635</v>
      </c>
      <c r="N6886" s="2">
        <f t="shared" si="1188"/>
        <v>-72.078352136689062</v>
      </c>
      <c r="O6886" s="2">
        <f>IF('PV model'!$B$2&gt;0, 180-N6886,IF('PV model'!$B$2&lt;0,0-N6886,N6886))</f>
        <v>252.07835213668906</v>
      </c>
      <c r="P6886" s="2">
        <f>ABS(O6886-'PV model'!$B$5)</f>
        <v>47.078352136689062</v>
      </c>
      <c r="Q6886" s="3">
        <f t="shared" si="1184"/>
        <v>89.037889035687414</v>
      </c>
      <c r="R6886" s="3">
        <f t="shared" si="1189"/>
        <v>0</v>
      </c>
      <c r="S6886" s="3">
        <f t="shared" si="1185"/>
        <v>13.229999999999999</v>
      </c>
      <c r="T6886" s="3">
        <f>(0.5*(1-COS(RADIANS(90-$X$3)))*(D6886+E6886)*'PV model'!$B$4)</f>
        <v>0</v>
      </c>
      <c r="U6886" s="3">
        <f t="shared" si="1190"/>
        <v>13.229999999999999</v>
      </c>
      <c r="V6886" s="3">
        <f>('PV model'!$B$13*(U6886/1000)*(1-'PV model'!$B$14*((20+C6886)-25))*'PV model'!$B$10)/'PV model'!$B$12</f>
        <v>1.2769778044799998</v>
      </c>
    </row>
    <row r="6887" spans="1:22" x14ac:dyDescent="0.2">
      <c r="A6887" s="10">
        <f t="shared" si="1182"/>
        <v>287</v>
      </c>
      <c r="B6887" s="10">
        <f t="shared" si="1191"/>
        <v>18</v>
      </c>
      <c r="C6887" s="23">
        <v>13.5</v>
      </c>
      <c r="D6887" s="24">
        <v>0</v>
      </c>
      <c r="E6887" s="24">
        <v>0.88200000000000001</v>
      </c>
      <c r="F6887" s="48"/>
      <c r="G6887" s="48"/>
      <c r="H6887" s="1">
        <f t="shared" si="1192"/>
        <v>-9.2318375485061228</v>
      </c>
      <c r="I6887" s="1">
        <f t="shared" si="1186"/>
        <v>14.76987670777925</v>
      </c>
      <c r="J6887" s="4">
        <f>B6887+('PV model'!$B$3/15)+(I6887/60)</f>
        <v>17.969497945129653</v>
      </c>
      <c r="K6887" s="2">
        <f t="shared" si="1187"/>
        <v>-89.542469176944792</v>
      </c>
      <c r="L6887" s="2">
        <f>DEGREES(ASIN((((COS(RADIANS('PV model'!$B$2))*COS(RADIANS(H6887))*COS(RADIANS(K6887)))+(SIN(RADIANS('PV model'!$B$2))*SIN(RADIANS(H6887)))))))</f>
        <v>-7.3395895831321791</v>
      </c>
      <c r="M6887" s="3">
        <f t="shared" si="1183"/>
        <v>0</v>
      </c>
      <c r="N6887" s="2">
        <f t="shared" si="1188"/>
        <v>-84.366290978263621</v>
      </c>
      <c r="O6887" s="2">
        <f>IF('PV model'!$B$2&gt;0, 180-N6887,IF('PV model'!$B$2&lt;0,0-N6887,N6887))</f>
        <v>264.36629097826363</v>
      </c>
      <c r="P6887" s="2">
        <f>ABS(O6887-'PV model'!$B$5)</f>
        <v>59.366290978263635</v>
      </c>
      <c r="Q6887" s="3">
        <f t="shared" si="1184"/>
        <v>97.339589583132181</v>
      </c>
      <c r="R6887" s="3">
        <f t="shared" si="1189"/>
        <v>0</v>
      </c>
      <c r="S6887" s="3">
        <f t="shared" si="1185"/>
        <v>0.88200000000000001</v>
      </c>
      <c r="T6887" s="3">
        <f>(0.5*(1-COS(RADIANS(90-$X$3)))*(D6887+E6887)*'PV model'!$B$4)</f>
        <v>0</v>
      </c>
      <c r="U6887" s="3">
        <f t="shared" si="1190"/>
        <v>0.88200000000000001</v>
      </c>
      <c r="V6887" s="3">
        <f>('PV model'!$B$13*(U6887/1000)*(1-'PV model'!$B$14*((20+C6887)-25))*'PV model'!$B$10)/'PV model'!$B$12</f>
        <v>8.5167119519999987E-2</v>
      </c>
    </row>
    <row r="6888" spans="1:22" x14ac:dyDescent="0.2">
      <c r="A6888" s="10">
        <f t="shared" si="1182"/>
        <v>287</v>
      </c>
      <c r="B6888" s="10">
        <f t="shared" si="1191"/>
        <v>19</v>
      </c>
      <c r="C6888" s="23">
        <v>13.4</v>
      </c>
      <c r="D6888" s="24">
        <v>0</v>
      </c>
      <c r="E6888" s="24">
        <v>0</v>
      </c>
      <c r="F6888" s="48"/>
      <c r="G6888" s="48"/>
      <c r="H6888" s="1">
        <f t="shared" si="1192"/>
        <v>-9.2318375485061228</v>
      </c>
      <c r="I6888" s="1">
        <f t="shared" si="1186"/>
        <v>14.76987670777925</v>
      </c>
      <c r="J6888" s="4">
        <f>B6888+('PV model'!$B$3/15)+(I6888/60)</f>
        <v>18.969497945129653</v>
      </c>
      <c r="K6888" s="2">
        <f t="shared" si="1187"/>
        <v>-104.54246917694479</v>
      </c>
      <c r="L6888" s="2">
        <f>DEGREES(ASIN((((COS(RADIANS('PV model'!$B$2))*COS(RADIANS(H6888))*COS(RADIANS(K6888)))+(SIN(RADIANS('PV model'!$B$2))*SIN(RADIANS(H6888)))))))</f>
        <v>-15.818763594677325</v>
      </c>
      <c r="M6888" s="3">
        <f t="shared" si="1183"/>
        <v>0</v>
      </c>
      <c r="N6888" s="2">
        <f t="shared" si="1188"/>
        <v>-83.231937941694596</v>
      </c>
      <c r="O6888" s="2">
        <f>IF('PV model'!$B$2&gt;0, 180-N6888,IF('PV model'!$B$2&lt;0,0-N6888,N6888))</f>
        <v>263.23193794169458</v>
      </c>
      <c r="P6888" s="2">
        <f>ABS(O6888-'PV model'!$B$5)</f>
        <v>58.231937941694582</v>
      </c>
      <c r="Q6888" s="3">
        <f t="shared" si="1184"/>
        <v>105.81876359467732</v>
      </c>
      <c r="R6888" s="3">
        <f t="shared" si="1189"/>
        <v>0</v>
      </c>
      <c r="S6888" s="3">
        <f t="shared" si="1185"/>
        <v>0</v>
      </c>
      <c r="T6888" s="3">
        <f>(0.5*(1-COS(RADIANS(90-$X$3)))*(D6888+E6888)*'PV model'!$B$4)</f>
        <v>0</v>
      </c>
      <c r="U6888" s="3">
        <f t="shared" si="1190"/>
        <v>0</v>
      </c>
      <c r="V6888" s="3">
        <f>('PV model'!$B$13*(U6888/1000)*(1-'PV model'!$B$14*((20+C6888)-25))*'PV model'!$B$10)/'PV model'!$B$12</f>
        <v>0</v>
      </c>
    </row>
    <row r="6889" spans="1:22" x14ac:dyDescent="0.2">
      <c r="A6889" s="10">
        <f t="shared" si="1182"/>
        <v>287</v>
      </c>
      <c r="B6889" s="10">
        <f t="shared" si="1191"/>
        <v>20</v>
      </c>
      <c r="C6889" s="23">
        <v>13.2</v>
      </c>
      <c r="D6889" s="24">
        <v>0</v>
      </c>
      <c r="E6889" s="24">
        <v>0</v>
      </c>
      <c r="F6889" s="48"/>
      <c r="G6889" s="48"/>
      <c r="H6889" s="1">
        <f t="shared" si="1192"/>
        <v>-9.2318375485061228</v>
      </c>
      <c r="I6889" s="1">
        <f t="shared" si="1186"/>
        <v>14.76987670777925</v>
      </c>
      <c r="J6889" s="4">
        <f>B6889+('PV model'!$B$3/15)+(I6889/60)</f>
        <v>19.969497945129653</v>
      </c>
      <c r="K6889" s="2">
        <f t="shared" si="1187"/>
        <v>-119.54246917694479</v>
      </c>
      <c r="L6889" s="2">
        <f>DEGREES(ASIN((((COS(RADIANS('PV model'!$B$2))*COS(RADIANS(H6889))*COS(RADIANS(K6889)))+(SIN(RADIANS('PV model'!$B$2))*SIN(RADIANS(H6889)))))))</f>
        <v>-24.07135319970752</v>
      </c>
      <c r="M6889" s="3">
        <f t="shared" si="1183"/>
        <v>0</v>
      </c>
      <c r="N6889" s="2">
        <f t="shared" si="1188"/>
        <v>-70.137405780423251</v>
      </c>
      <c r="O6889" s="2">
        <f>IF('PV model'!$B$2&gt;0, 180-N6889,IF('PV model'!$B$2&lt;0,0-N6889,N6889))</f>
        <v>250.13740578042325</v>
      </c>
      <c r="P6889" s="2">
        <f>ABS(O6889-'PV model'!$B$5)</f>
        <v>45.137405780423251</v>
      </c>
      <c r="Q6889" s="3">
        <f t="shared" si="1184"/>
        <v>114.07135319970752</v>
      </c>
      <c r="R6889" s="3">
        <f t="shared" si="1189"/>
        <v>0</v>
      </c>
      <c r="S6889" s="3">
        <f t="shared" si="1185"/>
        <v>0</v>
      </c>
      <c r="T6889" s="3">
        <f>(0.5*(1-COS(RADIANS(90-$X$3)))*(D6889+E6889)*'PV model'!$B$4)</f>
        <v>0</v>
      </c>
      <c r="U6889" s="3">
        <f t="shared" si="1190"/>
        <v>0</v>
      </c>
      <c r="V6889" s="3">
        <f>('PV model'!$B$13*(U6889/1000)*(1-'PV model'!$B$14*((20+C6889)-25))*'PV model'!$B$10)/'PV model'!$B$12</f>
        <v>0</v>
      </c>
    </row>
    <row r="6890" spans="1:22" x14ac:dyDescent="0.2">
      <c r="A6890" s="10">
        <f t="shared" si="1182"/>
        <v>287</v>
      </c>
      <c r="B6890" s="10">
        <f t="shared" si="1191"/>
        <v>21</v>
      </c>
      <c r="C6890" s="23">
        <v>13.1</v>
      </c>
      <c r="D6890" s="24">
        <v>0</v>
      </c>
      <c r="E6890" s="24">
        <v>0</v>
      </c>
      <c r="F6890" s="48"/>
      <c r="G6890" s="48"/>
      <c r="H6890" s="1">
        <f t="shared" si="1192"/>
        <v>-9.2318375485061228</v>
      </c>
      <c r="I6890" s="1">
        <f t="shared" si="1186"/>
        <v>14.76987670777925</v>
      </c>
      <c r="J6890" s="4">
        <f>B6890+('PV model'!$B$3/15)+(I6890/60)</f>
        <v>20.969497945129653</v>
      </c>
      <c r="K6890" s="2">
        <f t="shared" si="1187"/>
        <v>-134.54246917694479</v>
      </c>
      <c r="L6890" s="2">
        <f>DEGREES(ASIN((((COS(RADIANS('PV model'!$B$2))*COS(RADIANS(H6890))*COS(RADIANS(K6890)))+(SIN(RADIANS('PV model'!$B$2))*SIN(RADIANS(H6890)))))))</f>
        <v>-31.625634397141411</v>
      </c>
      <c r="M6890" s="3">
        <f t="shared" si="1183"/>
        <v>0</v>
      </c>
      <c r="N6890" s="2">
        <f t="shared" si="1188"/>
        <v>-55.709849998491386</v>
      </c>
      <c r="O6890" s="2">
        <f>IF('PV model'!$B$2&gt;0, 180-N6890,IF('PV model'!$B$2&lt;0,0-N6890,N6890))</f>
        <v>235.70984999849139</v>
      </c>
      <c r="P6890" s="2">
        <f>ABS(O6890-'PV model'!$B$5)</f>
        <v>30.709849998491393</v>
      </c>
      <c r="Q6890" s="3">
        <f t="shared" si="1184"/>
        <v>121.62563439714141</v>
      </c>
      <c r="R6890" s="3">
        <f t="shared" si="1189"/>
        <v>0</v>
      </c>
      <c r="S6890" s="3">
        <f t="shared" si="1185"/>
        <v>0</v>
      </c>
      <c r="T6890" s="3">
        <f>(0.5*(1-COS(RADIANS(90-$X$3)))*(D6890+E6890)*'PV model'!$B$4)</f>
        <v>0</v>
      </c>
      <c r="U6890" s="3">
        <f t="shared" si="1190"/>
        <v>0</v>
      </c>
      <c r="V6890" s="3">
        <f>('PV model'!$B$13*(U6890/1000)*(1-'PV model'!$B$14*((20+C6890)-25))*'PV model'!$B$10)/'PV model'!$B$12</f>
        <v>0</v>
      </c>
    </row>
    <row r="6891" spans="1:22" x14ac:dyDescent="0.2">
      <c r="A6891" s="10">
        <f t="shared" si="1182"/>
        <v>287</v>
      </c>
      <c r="B6891" s="10">
        <f t="shared" si="1191"/>
        <v>22</v>
      </c>
      <c r="C6891" s="23">
        <v>13.1</v>
      </c>
      <c r="D6891" s="24">
        <v>0</v>
      </c>
      <c r="E6891" s="24">
        <v>0</v>
      </c>
      <c r="F6891" s="48"/>
      <c r="G6891" s="48"/>
      <c r="H6891" s="1">
        <f t="shared" si="1192"/>
        <v>-9.2318375485061228</v>
      </c>
      <c r="I6891" s="1">
        <f t="shared" si="1186"/>
        <v>14.76987670777925</v>
      </c>
      <c r="J6891" s="4">
        <f>B6891+('PV model'!$B$3/15)+(I6891/60)</f>
        <v>21.969497945129653</v>
      </c>
      <c r="K6891" s="2">
        <f t="shared" si="1187"/>
        <v>-149.54246917694479</v>
      </c>
      <c r="L6891" s="2">
        <f>DEGREES(ASIN((((COS(RADIANS('PV model'!$B$2))*COS(RADIANS(H6891))*COS(RADIANS(K6891)))+(SIN(RADIANS('PV model'!$B$2))*SIN(RADIANS(H6891)))))))</f>
        <v>-37.889114879778766</v>
      </c>
      <c r="M6891" s="3">
        <f t="shared" si="1183"/>
        <v>0</v>
      </c>
      <c r="N6891" s="2">
        <f t="shared" si="1188"/>
        <v>-39.344028704864492</v>
      </c>
      <c r="O6891" s="2">
        <f>IF('PV model'!$B$2&gt;0, 180-N6891,IF('PV model'!$B$2&lt;0,0-N6891,N6891))</f>
        <v>219.34402870486448</v>
      </c>
      <c r="P6891" s="2">
        <f>ABS(O6891-'PV model'!$B$5)</f>
        <v>14.344028704864485</v>
      </c>
      <c r="Q6891" s="3">
        <f t="shared" si="1184"/>
        <v>127.88911487977877</v>
      </c>
      <c r="R6891" s="3">
        <f t="shared" si="1189"/>
        <v>0</v>
      </c>
      <c r="S6891" s="3">
        <f t="shared" si="1185"/>
        <v>0</v>
      </c>
      <c r="T6891" s="3">
        <f>(0.5*(1-COS(RADIANS(90-$X$3)))*(D6891+E6891)*'PV model'!$B$4)</f>
        <v>0</v>
      </c>
      <c r="U6891" s="3">
        <f t="shared" si="1190"/>
        <v>0</v>
      </c>
      <c r="V6891" s="3">
        <f>('PV model'!$B$13*(U6891/1000)*(1-'PV model'!$B$14*((20+C6891)-25))*'PV model'!$B$10)/'PV model'!$B$12</f>
        <v>0</v>
      </c>
    </row>
    <row r="6892" spans="1:22" x14ac:dyDescent="0.2">
      <c r="A6892" s="10">
        <f t="shared" si="1182"/>
        <v>287</v>
      </c>
      <c r="B6892" s="10">
        <f t="shared" si="1191"/>
        <v>23</v>
      </c>
      <c r="C6892" s="23">
        <v>13</v>
      </c>
      <c r="D6892" s="24">
        <v>0</v>
      </c>
      <c r="E6892" s="24">
        <v>0</v>
      </c>
      <c r="F6892" s="48"/>
      <c r="G6892" s="48"/>
      <c r="H6892" s="1">
        <f t="shared" si="1192"/>
        <v>-9.2318375485061228</v>
      </c>
      <c r="I6892" s="1">
        <f t="shared" si="1186"/>
        <v>14.76987670777925</v>
      </c>
      <c r="J6892" s="4">
        <f>B6892+('PV model'!$B$3/15)+(I6892/60)</f>
        <v>22.969497945129653</v>
      </c>
      <c r="K6892" s="2">
        <f t="shared" si="1187"/>
        <v>-164.54246917694479</v>
      </c>
      <c r="L6892" s="2">
        <f>DEGREES(ASIN((((COS(RADIANS('PV model'!$B$2))*COS(RADIANS(H6892))*COS(RADIANS(K6892)))+(SIN(RADIANS('PV model'!$B$2))*SIN(RADIANS(H6892)))))))</f>
        <v>-42.149046207304927</v>
      </c>
      <c r="M6892" s="3">
        <f t="shared" si="1183"/>
        <v>0</v>
      </c>
      <c r="N6892" s="2">
        <f t="shared" si="1188"/>
        <v>-20.783047748535935</v>
      </c>
      <c r="O6892" s="2">
        <f>IF('PV model'!$B$2&gt;0, 180-N6892,IF('PV model'!$B$2&lt;0,0-N6892,N6892))</f>
        <v>200.78304774853592</v>
      </c>
      <c r="P6892" s="2">
        <f>ABS(O6892-'PV model'!$B$5)</f>
        <v>4.2169522514640789</v>
      </c>
      <c r="Q6892" s="3">
        <f t="shared" si="1184"/>
        <v>132.14904620730493</v>
      </c>
      <c r="R6892" s="3">
        <f t="shared" si="1189"/>
        <v>0</v>
      </c>
      <c r="S6892" s="3">
        <f t="shared" si="1185"/>
        <v>0</v>
      </c>
      <c r="T6892" s="3">
        <f>(0.5*(1-COS(RADIANS(90-$X$3)))*(D6892+E6892)*'PV model'!$B$4)</f>
        <v>0</v>
      </c>
      <c r="U6892" s="3">
        <f t="shared" si="1190"/>
        <v>0</v>
      </c>
      <c r="V6892" s="3">
        <f>('PV model'!$B$13*(U6892/1000)*(1-'PV model'!$B$14*((20+C6892)-25))*'PV model'!$B$10)/'PV model'!$B$12</f>
        <v>0</v>
      </c>
    </row>
    <row r="6893" spans="1:22" x14ac:dyDescent="0.2">
      <c r="A6893" s="10">
        <f t="shared" si="1182"/>
        <v>287</v>
      </c>
      <c r="B6893" s="10">
        <f t="shared" si="1191"/>
        <v>24</v>
      </c>
      <c r="C6893" s="23">
        <v>13</v>
      </c>
      <c r="D6893" s="24">
        <v>0</v>
      </c>
      <c r="E6893" s="24">
        <v>0</v>
      </c>
      <c r="F6893" s="48"/>
      <c r="G6893" s="48"/>
      <c r="H6893" s="1">
        <f t="shared" si="1192"/>
        <v>-9.2318375485061228</v>
      </c>
      <c r="I6893" s="1">
        <f t="shared" si="1186"/>
        <v>14.76987670777925</v>
      </c>
      <c r="J6893" s="4">
        <f>B6893+('PV model'!$B$3/15)+(I6893/60)</f>
        <v>23.969497945129653</v>
      </c>
      <c r="K6893" s="2">
        <f t="shared" si="1187"/>
        <v>-179.54246917694479</v>
      </c>
      <c r="L6893" s="2">
        <f>DEGREES(ASIN((((COS(RADIANS('PV model'!$B$2))*COS(RADIANS(H6893))*COS(RADIANS(K6893)))+(SIN(RADIANS('PV model'!$B$2))*SIN(RADIANS(H6893)))))))</f>
        <v>-43.730424168921317</v>
      </c>
      <c r="M6893" s="3">
        <f t="shared" si="1183"/>
        <v>0</v>
      </c>
      <c r="N6893" s="2">
        <f t="shared" si="1188"/>
        <v>-0.62497729232448396</v>
      </c>
      <c r="O6893" s="2">
        <f>IF('PV model'!$B$2&gt;0, 180-N6893,IF('PV model'!$B$2&lt;0,0-N6893,N6893))</f>
        <v>180.62497729232447</v>
      </c>
      <c r="P6893" s="2">
        <f>ABS(O6893-'PV model'!$B$5)</f>
        <v>24.375022707675527</v>
      </c>
      <c r="Q6893" s="3">
        <f t="shared" si="1184"/>
        <v>133.73042416892133</v>
      </c>
      <c r="R6893" s="3">
        <f t="shared" si="1189"/>
        <v>0</v>
      </c>
      <c r="S6893" s="3">
        <f t="shared" si="1185"/>
        <v>0</v>
      </c>
      <c r="T6893" s="3">
        <f>(0.5*(1-COS(RADIANS(90-$X$3)))*(D6893+E6893)*'PV model'!$B$4)</f>
        <v>0</v>
      </c>
      <c r="U6893" s="3">
        <f t="shared" si="1190"/>
        <v>0</v>
      </c>
      <c r="V6893" s="3">
        <f>('PV model'!$B$13*(U6893/1000)*(1-'PV model'!$B$14*((20+C6893)-25))*'PV model'!$B$10)/'PV model'!$B$12</f>
        <v>0</v>
      </c>
    </row>
    <row r="6894" spans="1:22" x14ac:dyDescent="0.2">
      <c r="A6894" s="10">
        <f t="shared" ref="A6894:A6957" si="1193">IF(B6894&gt;1,A6893,A6893+1)</f>
        <v>288</v>
      </c>
      <c r="B6894" s="10">
        <f t="shared" si="1191"/>
        <v>1</v>
      </c>
      <c r="C6894" s="23">
        <v>12.8</v>
      </c>
      <c r="D6894" s="24">
        <v>0</v>
      </c>
      <c r="E6894" s="24">
        <v>0</v>
      </c>
      <c r="F6894" s="48"/>
      <c r="G6894" s="48"/>
      <c r="H6894" s="1">
        <f t="shared" si="1192"/>
        <v>-9.6018070167354743</v>
      </c>
      <c r="I6894" s="1">
        <f t="shared" si="1186"/>
        <v>14.966119927604435</v>
      </c>
      <c r="J6894" s="4">
        <f>B6894+('PV model'!$B$3/15)+(I6894/60)</f>
        <v>0.97276866546007401</v>
      </c>
      <c r="K6894" s="2">
        <f t="shared" si="1187"/>
        <v>165.40847001809891</v>
      </c>
      <c r="L6894" s="2">
        <f>DEGREES(ASIN((((COS(RADIANS('PV model'!$B$2))*COS(RADIANS(H6894))*COS(RADIANS(K6894)))+(SIN(RADIANS('PV model'!$B$2))*SIN(RADIANS(H6894)))))))</f>
        <v>-42.681531649335355</v>
      </c>
      <c r="M6894" s="3">
        <f t="shared" si="1183"/>
        <v>0</v>
      </c>
      <c r="N6894" s="2">
        <f t="shared" si="1188"/>
        <v>19.748610948047002</v>
      </c>
      <c r="O6894" s="2">
        <f>IF('PV model'!$B$2&gt;0, 180-N6894,IF('PV model'!$B$2&lt;0,0-N6894,N6894))</f>
        <v>160.251389051953</v>
      </c>
      <c r="P6894" s="2">
        <f>ABS(O6894-'PV model'!$B$5)</f>
        <v>44.748610948047002</v>
      </c>
      <c r="Q6894" s="3">
        <f t="shared" si="1184"/>
        <v>132.68153164933534</v>
      </c>
      <c r="R6894" s="3">
        <f t="shared" si="1189"/>
        <v>0</v>
      </c>
      <c r="S6894" s="3">
        <f t="shared" si="1185"/>
        <v>0</v>
      </c>
      <c r="T6894" s="3">
        <f>(0.5*(1-COS(RADIANS(90-$X$3)))*(D6894+E6894)*'PV model'!$B$4)</f>
        <v>0</v>
      </c>
      <c r="U6894" s="3">
        <f t="shared" si="1190"/>
        <v>0</v>
      </c>
      <c r="V6894" s="3">
        <f>('PV model'!$B$13*(U6894/1000)*(1-'PV model'!$B$14*((20+C6894)-25))*'PV model'!$B$10)/'PV model'!$B$12</f>
        <v>0</v>
      </c>
    </row>
    <row r="6895" spans="1:22" x14ac:dyDescent="0.2">
      <c r="A6895" s="10">
        <f t="shared" si="1193"/>
        <v>288</v>
      </c>
      <c r="B6895" s="10">
        <f t="shared" si="1191"/>
        <v>2</v>
      </c>
      <c r="C6895" s="23">
        <v>12.7</v>
      </c>
      <c r="D6895" s="24">
        <v>0</v>
      </c>
      <c r="E6895" s="24">
        <v>0</v>
      </c>
      <c r="F6895" s="48"/>
      <c r="G6895" s="48"/>
      <c r="H6895" s="1">
        <f t="shared" si="1192"/>
        <v>-9.6018070167354743</v>
      </c>
      <c r="I6895" s="1">
        <f t="shared" si="1186"/>
        <v>14.966119927604435</v>
      </c>
      <c r="J6895" s="4">
        <f>B6895+('PV model'!$B$3/15)+(I6895/60)</f>
        <v>1.972768665460074</v>
      </c>
      <c r="K6895" s="2">
        <f t="shared" si="1187"/>
        <v>150.40847001809891</v>
      </c>
      <c r="L6895" s="2">
        <f>DEGREES(ASIN((((COS(RADIANS('PV model'!$B$2))*COS(RADIANS(H6895))*COS(RADIANS(K6895)))+(SIN(RADIANS('PV model'!$B$2))*SIN(RADIANS(H6895)))))))</f>
        <v>-38.542346336311184</v>
      </c>
      <c r="M6895" s="3">
        <f t="shared" si="1183"/>
        <v>0</v>
      </c>
      <c r="N6895" s="2">
        <f t="shared" si="1188"/>
        <v>38.499709495006933</v>
      </c>
      <c r="O6895" s="2">
        <f>IF('PV model'!$B$2&gt;0, 180-N6895,IF('PV model'!$B$2&lt;0,0-N6895,N6895))</f>
        <v>141.50029050499307</v>
      </c>
      <c r="P6895" s="2">
        <f>ABS(O6895-'PV model'!$B$5)</f>
        <v>63.499709495006925</v>
      </c>
      <c r="Q6895" s="3">
        <f t="shared" si="1184"/>
        <v>128.5423463363112</v>
      </c>
      <c r="R6895" s="3">
        <f t="shared" si="1189"/>
        <v>0</v>
      </c>
      <c r="S6895" s="3">
        <f t="shared" si="1185"/>
        <v>0</v>
      </c>
      <c r="T6895" s="3">
        <f>(0.5*(1-COS(RADIANS(90-$X$3)))*(D6895+E6895)*'PV model'!$B$4)</f>
        <v>0</v>
      </c>
      <c r="U6895" s="3">
        <f t="shared" si="1190"/>
        <v>0</v>
      </c>
      <c r="V6895" s="3">
        <f>('PV model'!$B$13*(U6895/1000)*(1-'PV model'!$B$14*((20+C6895)-25))*'PV model'!$B$10)/'PV model'!$B$12</f>
        <v>0</v>
      </c>
    </row>
    <row r="6896" spans="1:22" x14ac:dyDescent="0.2">
      <c r="A6896" s="10">
        <f t="shared" si="1193"/>
        <v>288</v>
      </c>
      <c r="B6896" s="10">
        <f t="shared" si="1191"/>
        <v>3</v>
      </c>
      <c r="C6896" s="23">
        <v>12.6</v>
      </c>
      <c r="D6896" s="24">
        <v>0</v>
      </c>
      <c r="E6896" s="24">
        <v>0</v>
      </c>
      <c r="F6896" s="48"/>
      <c r="G6896" s="48"/>
      <c r="H6896" s="1">
        <f t="shared" si="1192"/>
        <v>-9.6018070167354743</v>
      </c>
      <c r="I6896" s="1">
        <f t="shared" si="1186"/>
        <v>14.966119927604435</v>
      </c>
      <c r="J6896" s="4">
        <f>B6896+('PV model'!$B$3/15)+(I6896/60)</f>
        <v>2.9727686654600736</v>
      </c>
      <c r="K6896" s="2">
        <f t="shared" si="1187"/>
        <v>135.40847001809891</v>
      </c>
      <c r="L6896" s="2">
        <f>DEGREES(ASIN((((COS(RADIANS('PV model'!$B$2))*COS(RADIANS(H6896))*COS(RADIANS(K6896)))+(SIN(RADIANS('PV model'!$B$2))*SIN(RADIANS(H6896)))))))</f>
        <v>-32.355319951026658</v>
      </c>
      <c r="M6896" s="3">
        <f t="shared" si="1183"/>
        <v>0</v>
      </c>
      <c r="N6896" s="2">
        <f t="shared" si="1188"/>
        <v>55.028109641454087</v>
      </c>
      <c r="O6896" s="2">
        <f>IF('PV model'!$B$2&gt;0, 180-N6896,IF('PV model'!$B$2&lt;0,0-N6896,N6896))</f>
        <v>124.97189035854592</v>
      </c>
      <c r="P6896" s="2">
        <f>ABS(O6896-'PV model'!$B$5)</f>
        <v>80.02810964145408</v>
      </c>
      <c r="Q6896" s="3">
        <f t="shared" si="1184"/>
        <v>122.35531995102664</v>
      </c>
      <c r="R6896" s="3">
        <f t="shared" si="1189"/>
        <v>0</v>
      </c>
      <c r="S6896" s="3">
        <f t="shared" si="1185"/>
        <v>0</v>
      </c>
      <c r="T6896" s="3">
        <f>(0.5*(1-COS(RADIANS(90-$X$3)))*(D6896+E6896)*'PV model'!$B$4)</f>
        <v>0</v>
      </c>
      <c r="U6896" s="3">
        <f t="shared" si="1190"/>
        <v>0</v>
      </c>
      <c r="V6896" s="3">
        <f>('PV model'!$B$13*(U6896/1000)*(1-'PV model'!$B$14*((20+C6896)-25))*'PV model'!$B$10)/'PV model'!$B$12</f>
        <v>0</v>
      </c>
    </row>
    <row r="6897" spans="1:22" x14ac:dyDescent="0.2">
      <c r="A6897" s="10">
        <f t="shared" si="1193"/>
        <v>288</v>
      </c>
      <c r="B6897" s="10">
        <f t="shared" si="1191"/>
        <v>4</v>
      </c>
      <c r="C6897" s="23">
        <v>12.6</v>
      </c>
      <c r="D6897" s="24">
        <v>0</v>
      </c>
      <c r="E6897" s="24">
        <v>0</v>
      </c>
      <c r="F6897" s="48"/>
      <c r="G6897" s="48"/>
      <c r="H6897" s="1">
        <f t="shared" si="1192"/>
        <v>-9.6018070167354743</v>
      </c>
      <c r="I6897" s="1">
        <f t="shared" si="1186"/>
        <v>14.966119927604435</v>
      </c>
      <c r="J6897" s="4">
        <f>B6897+('PV model'!$B$3/15)+(I6897/60)</f>
        <v>3.9727686654600736</v>
      </c>
      <c r="K6897" s="2">
        <f t="shared" si="1187"/>
        <v>120.40847001809891</v>
      </c>
      <c r="L6897" s="2">
        <f>DEGREES(ASIN((((COS(RADIANS('PV model'!$B$2))*COS(RADIANS(H6897))*COS(RADIANS(K6897)))+(SIN(RADIANS('PV model'!$B$2))*SIN(RADIANS(H6897)))))))</f>
        <v>-24.843468961673668</v>
      </c>
      <c r="M6897" s="3">
        <f t="shared" si="1183"/>
        <v>0</v>
      </c>
      <c r="N6897" s="2">
        <f t="shared" si="1188"/>
        <v>69.565935436007962</v>
      </c>
      <c r="O6897" s="2">
        <f>IF('PV model'!$B$2&gt;0, 180-N6897,IF('PV model'!$B$2&lt;0,0-N6897,N6897))</f>
        <v>110.43406456399204</v>
      </c>
      <c r="P6897" s="2">
        <f>ABS(O6897-'PV model'!$B$5)</f>
        <v>94.565935436007962</v>
      </c>
      <c r="Q6897" s="3">
        <f t="shared" si="1184"/>
        <v>114.84346896167366</v>
      </c>
      <c r="R6897" s="3">
        <f t="shared" si="1189"/>
        <v>0</v>
      </c>
      <c r="S6897" s="3">
        <f t="shared" si="1185"/>
        <v>0</v>
      </c>
      <c r="T6897" s="3">
        <f>(0.5*(1-COS(RADIANS(90-$X$3)))*(D6897+E6897)*'PV model'!$B$4)</f>
        <v>0</v>
      </c>
      <c r="U6897" s="3">
        <f t="shared" si="1190"/>
        <v>0</v>
      </c>
      <c r="V6897" s="3">
        <f>('PV model'!$B$13*(U6897/1000)*(1-'PV model'!$B$14*((20+C6897)-25))*'PV model'!$B$10)/'PV model'!$B$12</f>
        <v>0</v>
      </c>
    </row>
    <row r="6898" spans="1:22" x14ac:dyDescent="0.2">
      <c r="A6898" s="10">
        <f t="shared" si="1193"/>
        <v>288</v>
      </c>
      <c r="B6898" s="10">
        <f t="shared" si="1191"/>
        <v>5</v>
      </c>
      <c r="C6898" s="23">
        <v>13</v>
      </c>
      <c r="D6898" s="24">
        <v>0</v>
      </c>
      <c r="E6898" s="24">
        <v>0</v>
      </c>
      <c r="F6898" s="48"/>
      <c r="G6898" s="48"/>
      <c r="H6898" s="1">
        <f t="shared" si="1192"/>
        <v>-9.6018070167354743</v>
      </c>
      <c r="I6898" s="1">
        <f t="shared" si="1186"/>
        <v>14.966119927604435</v>
      </c>
      <c r="J6898" s="4">
        <f>B6898+('PV model'!$B$3/15)+(I6898/60)</f>
        <v>4.972768665460074</v>
      </c>
      <c r="K6898" s="2">
        <f t="shared" si="1187"/>
        <v>105.4084700180989</v>
      </c>
      <c r="L6898" s="2">
        <f>DEGREES(ASIN((((COS(RADIANS('PV model'!$B$2))*COS(RADIANS(H6898))*COS(RADIANS(K6898)))+(SIN(RADIANS('PV model'!$B$2))*SIN(RADIANS(H6898)))))))</f>
        <v>-16.609615368859345</v>
      </c>
      <c r="M6898" s="3">
        <f t="shared" si="1183"/>
        <v>0</v>
      </c>
      <c r="N6898" s="2">
        <f t="shared" si="1188"/>
        <v>82.720352464218081</v>
      </c>
      <c r="O6898" s="2">
        <f>IF('PV model'!$B$2&gt;0, 180-N6898,IF('PV model'!$B$2&lt;0,0-N6898,N6898))</f>
        <v>97.279647535781919</v>
      </c>
      <c r="P6898" s="2">
        <f>ABS(O6898-'PV model'!$B$5)</f>
        <v>107.72035246421808</v>
      </c>
      <c r="Q6898" s="3">
        <f t="shared" si="1184"/>
        <v>106.60961536885935</v>
      </c>
      <c r="R6898" s="3">
        <f t="shared" si="1189"/>
        <v>0</v>
      </c>
      <c r="S6898" s="3">
        <f t="shared" si="1185"/>
        <v>0</v>
      </c>
      <c r="T6898" s="3">
        <f>(0.5*(1-COS(RADIANS(90-$X$3)))*(D6898+E6898)*'PV model'!$B$4)</f>
        <v>0</v>
      </c>
      <c r="U6898" s="3">
        <f t="shared" si="1190"/>
        <v>0</v>
      </c>
      <c r="V6898" s="3">
        <f>('PV model'!$B$13*(U6898/1000)*(1-'PV model'!$B$14*((20+C6898)-25))*'PV model'!$B$10)/'PV model'!$B$12</f>
        <v>0</v>
      </c>
    </row>
    <row r="6899" spans="1:22" x14ac:dyDescent="0.2">
      <c r="A6899" s="10">
        <f t="shared" si="1193"/>
        <v>288</v>
      </c>
      <c r="B6899" s="10">
        <f t="shared" si="1191"/>
        <v>6</v>
      </c>
      <c r="C6899" s="23">
        <v>12.9</v>
      </c>
      <c r="D6899" s="24">
        <v>0</v>
      </c>
      <c r="E6899" s="24">
        <v>0</v>
      </c>
      <c r="F6899" s="48"/>
      <c r="G6899" s="48"/>
      <c r="H6899" s="1">
        <f t="shared" si="1192"/>
        <v>-9.6018070167354743</v>
      </c>
      <c r="I6899" s="1">
        <f t="shared" si="1186"/>
        <v>14.966119927604435</v>
      </c>
      <c r="J6899" s="4">
        <f>B6899+('PV model'!$B$3/15)+(I6899/60)</f>
        <v>5.972768665460074</v>
      </c>
      <c r="K6899" s="2">
        <f t="shared" si="1187"/>
        <v>90.408470018098896</v>
      </c>
      <c r="L6899" s="2">
        <f>DEGREES(ASIN((((COS(RADIANS('PV model'!$B$2))*COS(RADIANS(H6899))*COS(RADIANS(K6899)))+(SIN(RADIANS('PV model'!$B$2))*SIN(RADIANS(H6899)))))))</f>
        <v>-8.1315002842975819</v>
      </c>
      <c r="M6899" s="3">
        <f t="shared" si="1183"/>
        <v>0</v>
      </c>
      <c r="N6899" s="2">
        <f t="shared" si="1188"/>
        <v>84.86031378854176</v>
      </c>
      <c r="O6899" s="2">
        <f>IF('PV model'!$B$2&gt;0, 180-N6899,IF('PV model'!$B$2&lt;0,0-N6899,N6899))</f>
        <v>95.13968621145824</v>
      </c>
      <c r="P6899" s="2">
        <f>ABS(O6899-'PV model'!$B$5)</f>
        <v>109.86031378854176</v>
      </c>
      <c r="Q6899" s="3">
        <f t="shared" si="1184"/>
        <v>98.131500284297573</v>
      </c>
      <c r="R6899" s="3">
        <f t="shared" si="1189"/>
        <v>0</v>
      </c>
      <c r="S6899" s="3">
        <f t="shared" si="1185"/>
        <v>0</v>
      </c>
      <c r="T6899" s="3">
        <f>(0.5*(1-COS(RADIANS(90-$X$3)))*(D6899+E6899)*'PV model'!$B$4)</f>
        <v>0</v>
      </c>
      <c r="U6899" s="3">
        <f t="shared" si="1190"/>
        <v>0</v>
      </c>
      <c r="V6899" s="3">
        <f>('PV model'!$B$13*(U6899/1000)*(1-'PV model'!$B$14*((20+C6899)-25))*'PV model'!$B$10)/'PV model'!$B$12</f>
        <v>0</v>
      </c>
    </row>
    <row r="6900" spans="1:22" x14ac:dyDescent="0.2">
      <c r="A6900" s="10">
        <f t="shared" si="1193"/>
        <v>288</v>
      </c>
      <c r="B6900" s="10">
        <f t="shared" si="1191"/>
        <v>7</v>
      </c>
      <c r="C6900" s="23">
        <v>13</v>
      </c>
      <c r="D6900" s="24">
        <v>0</v>
      </c>
      <c r="E6900" s="24">
        <v>0</v>
      </c>
      <c r="F6900" s="48"/>
      <c r="G6900" s="48"/>
      <c r="H6900" s="1">
        <f t="shared" si="1192"/>
        <v>-9.6018070167354743</v>
      </c>
      <c r="I6900" s="1">
        <f t="shared" si="1186"/>
        <v>14.966119927604435</v>
      </c>
      <c r="J6900" s="4">
        <f>B6900+('PV model'!$B$3/15)+(I6900/60)</f>
        <v>6.972768665460074</v>
      </c>
      <c r="K6900" s="2">
        <f t="shared" si="1187"/>
        <v>75.408470018098896</v>
      </c>
      <c r="L6900" s="2">
        <f>DEGREES(ASIN((((COS(RADIANS('PV model'!$B$2))*COS(RADIANS(H6900))*COS(RADIANS(K6900)))+(SIN(RADIANS('PV model'!$B$2))*SIN(RADIANS(H6900)))))))</f>
        <v>0.18503676499120364</v>
      </c>
      <c r="M6900" s="3">
        <f t="shared" si="1183"/>
        <v>0.18503676499120364</v>
      </c>
      <c r="N6900" s="2">
        <f t="shared" si="1188"/>
        <v>72.591130259622048</v>
      </c>
      <c r="O6900" s="2">
        <f>IF('PV model'!$B$2&gt;0, 180-N6900,IF('PV model'!$B$2&lt;0,0-N6900,N6900))</f>
        <v>107.40886974037795</v>
      </c>
      <c r="P6900" s="2">
        <f>ABS(O6900-'PV model'!$B$5)</f>
        <v>97.591130259622048</v>
      </c>
      <c r="Q6900" s="3">
        <f t="shared" si="1184"/>
        <v>89.814963235008804</v>
      </c>
      <c r="R6900" s="3">
        <f t="shared" si="1189"/>
        <v>0</v>
      </c>
      <c r="S6900" s="3">
        <f t="shared" si="1185"/>
        <v>0</v>
      </c>
      <c r="T6900" s="3">
        <f>(0.5*(1-COS(RADIANS(90-$X$3)))*(D6900+E6900)*'PV model'!$B$4)</f>
        <v>0</v>
      </c>
      <c r="U6900" s="3">
        <f t="shared" si="1190"/>
        <v>0</v>
      </c>
      <c r="V6900" s="3">
        <f>('PV model'!$B$13*(U6900/1000)*(1-'PV model'!$B$14*((20+C6900)-25))*'PV model'!$B$10)/'PV model'!$B$12</f>
        <v>0</v>
      </c>
    </row>
    <row r="6901" spans="1:22" x14ac:dyDescent="0.2">
      <c r="A6901" s="10">
        <f t="shared" si="1193"/>
        <v>288</v>
      </c>
      <c r="B6901" s="10">
        <f t="shared" si="1191"/>
        <v>8</v>
      </c>
      <c r="C6901" s="23">
        <v>13.1</v>
      </c>
      <c r="D6901" s="24">
        <v>0</v>
      </c>
      <c r="E6901" s="24">
        <v>7.056</v>
      </c>
      <c r="F6901" s="48"/>
      <c r="G6901" s="48"/>
      <c r="H6901" s="1">
        <f t="shared" si="1192"/>
        <v>-9.6018070167354743</v>
      </c>
      <c r="I6901" s="1">
        <f t="shared" si="1186"/>
        <v>14.966119927604435</v>
      </c>
      <c r="J6901" s="4">
        <f>B6901+('PV model'!$B$3/15)+(I6901/60)</f>
        <v>7.972768665460074</v>
      </c>
      <c r="K6901" s="2">
        <f t="shared" si="1187"/>
        <v>60.408470018098889</v>
      </c>
      <c r="L6901" s="2">
        <f>DEGREES(ASIN((((COS(RADIANS('PV model'!$B$2))*COS(RADIANS(H6901))*COS(RADIANS(K6901)))+(SIN(RADIANS('PV model'!$B$2))*SIN(RADIANS(H6901)))))))</f>
        <v>7.9504388831809472</v>
      </c>
      <c r="M6901" s="3">
        <f t="shared" si="1183"/>
        <v>7.9504388831809472</v>
      </c>
      <c r="N6901" s="2">
        <f t="shared" si="1188"/>
        <v>59.963541958548873</v>
      </c>
      <c r="O6901" s="2">
        <f>IF('PV model'!$B$2&gt;0, 180-N6901,IF('PV model'!$B$2&lt;0,0-N6901,N6901))</f>
        <v>120.03645804145113</v>
      </c>
      <c r="P6901" s="2">
        <f>ABS(O6901-'PV model'!$B$5)</f>
        <v>84.963541958548873</v>
      </c>
      <c r="Q6901" s="3">
        <f t="shared" si="1184"/>
        <v>82.049561116819049</v>
      </c>
      <c r="R6901" s="3">
        <f t="shared" si="1189"/>
        <v>0</v>
      </c>
      <c r="S6901" s="3">
        <f t="shared" si="1185"/>
        <v>7.056</v>
      </c>
      <c r="T6901" s="3">
        <f>(0.5*(1-COS(RADIANS(90-$X$3)))*(D6901+E6901)*'PV model'!$B$4)</f>
        <v>0</v>
      </c>
      <c r="U6901" s="3">
        <f t="shared" si="1190"/>
        <v>7.056</v>
      </c>
      <c r="V6901" s="3">
        <f>('PV model'!$B$13*(U6901/1000)*(1-'PV model'!$B$14*((20+C6901)-25))*'PV model'!$B$10)/'PV model'!$B$12</f>
        <v>0.68246546457599988</v>
      </c>
    </row>
    <row r="6902" spans="1:22" x14ac:dyDescent="0.2">
      <c r="A6902" s="10">
        <f t="shared" si="1193"/>
        <v>288</v>
      </c>
      <c r="B6902" s="10">
        <f t="shared" si="1191"/>
        <v>9</v>
      </c>
      <c r="C6902" s="23">
        <v>13.2</v>
      </c>
      <c r="D6902" s="24">
        <v>0</v>
      </c>
      <c r="E6902" s="24">
        <v>31.752000000000002</v>
      </c>
      <c r="F6902" s="48"/>
      <c r="G6902" s="48"/>
      <c r="H6902" s="1">
        <f t="shared" si="1192"/>
        <v>-9.6018070167354743</v>
      </c>
      <c r="I6902" s="1">
        <f t="shared" si="1186"/>
        <v>14.966119927604435</v>
      </c>
      <c r="J6902" s="4">
        <f>B6902+('PV model'!$B$3/15)+(I6902/60)</f>
        <v>8.9727686654600731</v>
      </c>
      <c r="K6902" s="2">
        <f t="shared" si="1187"/>
        <v>45.408470018098903</v>
      </c>
      <c r="L6902" s="2">
        <f>DEGREES(ASIN((((COS(RADIANS('PV model'!$B$2))*COS(RADIANS(H6902))*COS(RADIANS(K6902)))+(SIN(RADIANS('PV model'!$B$2))*SIN(RADIANS(H6902)))))))</f>
        <v>14.750443812681523</v>
      </c>
      <c r="M6902" s="3">
        <f t="shared" si="1183"/>
        <v>14.750443812681523</v>
      </c>
      <c r="N6902" s="2">
        <f t="shared" si="1188"/>
        <v>46.558952221512541</v>
      </c>
      <c r="O6902" s="2">
        <f>IF('PV model'!$B$2&gt;0, 180-N6902,IF('PV model'!$B$2&lt;0,0-N6902,N6902))</f>
        <v>133.44104777848747</v>
      </c>
      <c r="P6902" s="2">
        <f>ABS(O6902-'PV model'!$B$5)</f>
        <v>71.558952221512527</v>
      </c>
      <c r="Q6902" s="3">
        <f t="shared" si="1184"/>
        <v>75.249556187318476</v>
      </c>
      <c r="R6902" s="3">
        <f t="shared" si="1189"/>
        <v>0</v>
      </c>
      <c r="S6902" s="3">
        <f t="shared" si="1185"/>
        <v>31.752000000000002</v>
      </c>
      <c r="T6902" s="3">
        <f>(0.5*(1-COS(RADIANS(90-$X$3)))*(D6902+E6902)*'PV model'!$B$4)</f>
        <v>0</v>
      </c>
      <c r="U6902" s="3">
        <f t="shared" si="1190"/>
        <v>31.752000000000002</v>
      </c>
      <c r="V6902" s="3">
        <f>('PV model'!$B$13*(U6902/1000)*(1-'PV model'!$B$14*((20+C6902)-25))*'PV model'!$B$10)/'PV model'!$B$12</f>
        <v>3.0698250186239999</v>
      </c>
    </row>
    <row r="6903" spans="1:22" x14ac:dyDescent="0.2">
      <c r="A6903" s="10">
        <f t="shared" si="1193"/>
        <v>288</v>
      </c>
      <c r="B6903" s="10">
        <f t="shared" si="1191"/>
        <v>10</v>
      </c>
      <c r="C6903" s="23">
        <v>13.5</v>
      </c>
      <c r="D6903" s="24">
        <v>0</v>
      </c>
      <c r="E6903" s="24">
        <v>59.975999999999999</v>
      </c>
      <c r="F6903" s="48"/>
      <c r="G6903" s="48"/>
      <c r="H6903" s="1">
        <f t="shared" si="1192"/>
        <v>-9.6018070167354743</v>
      </c>
      <c r="I6903" s="1">
        <f t="shared" si="1186"/>
        <v>14.966119927604435</v>
      </c>
      <c r="J6903" s="4">
        <f>B6903+('PV model'!$B$3/15)+(I6903/60)</f>
        <v>9.9727686654600731</v>
      </c>
      <c r="K6903" s="2">
        <f t="shared" si="1187"/>
        <v>30.408470018098903</v>
      </c>
      <c r="L6903" s="2">
        <f>DEGREES(ASIN((((COS(RADIANS('PV model'!$B$2))*COS(RADIANS(H6903))*COS(RADIANS(K6903)))+(SIN(RADIANS('PV model'!$B$2))*SIN(RADIANS(H6903)))))))</f>
        <v>20.131946309336303</v>
      </c>
      <c r="M6903" s="3">
        <f t="shared" si="1183"/>
        <v>20.131946309336303</v>
      </c>
      <c r="N6903" s="2">
        <f t="shared" si="1188"/>
        <v>32.110005560090556</v>
      </c>
      <c r="O6903" s="2">
        <f>IF('PV model'!$B$2&gt;0, 180-N6903,IF('PV model'!$B$2&lt;0,0-N6903,N6903))</f>
        <v>147.88999443990946</v>
      </c>
      <c r="P6903" s="2">
        <f>ABS(O6903-'PV model'!$B$5)</f>
        <v>57.110005560090542</v>
      </c>
      <c r="Q6903" s="3">
        <f t="shared" si="1184"/>
        <v>69.8680536906637</v>
      </c>
      <c r="R6903" s="3">
        <f t="shared" si="1189"/>
        <v>0</v>
      </c>
      <c r="S6903" s="3">
        <f t="shared" si="1185"/>
        <v>59.975999999999999</v>
      </c>
      <c r="T6903" s="3">
        <f>(0.5*(1-COS(RADIANS(90-$X$3)))*(D6903+E6903)*'PV model'!$B$4)</f>
        <v>0</v>
      </c>
      <c r="U6903" s="3">
        <f t="shared" si="1190"/>
        <v>59.975999999999999</v>
      </c>
      <c r="V6903" s="3">
        <f>('PV model'!$B$13*(U6903/1000)*(1-'PV model'!$B$14*((20+C6903)-25))*'PV model'!$B$10)/'PV model'!$B$12</f>
        <v>5.7913641273599996</v>
      </c>
    </row>
    <row r="6904" spans="1:22" x14ac:dyDescent="0.2">
      <c r="A6904" s="10">
        <f t="shared" si="1193"/>
        <v>288</v>
      </c>
      <c r="B6904" s="10">
        <f t="shared" si="1191"/>
        <v>11</v>
      </c>
      <c r="C6904" s="23">
        <v>13.7</v>
      </c>
      <c r="D6904" s="24">
        <v>0</v>
      </c>
      <c r="E6904" s="24">
        <v>82.908000000000001</v>
      </c>
      <c r="F6904" s="48"/>
      <c r="G6904" s="48"/>
      <c r="H6904" s="1">
        <f t="shared" si="1192"/>
        <v>-9.6018070167354743</v>
      </c>
      <c r="I6904" s="1">
        <f t="shared" si="1186"/>
        <v>14.966119927604435</v>
      </c>
      <c r="J6904" s="4">
        <f>B6904+('PV model'!$B$3/15)+(I6904/60)</f>
        <v>10.972768665460073</v>
      </c>
      <c r="K6904" s="2">
        <f t="shared" si="1187"/>
        <v>15.408470018098903</v>
      </c>
      <c r="L6904" s="2">
        <f>DEGREES(ASIN((((COS(RADIANS('PV model'!$B$2))*COS(RADIANS(H6904))*COS(RADIANS(K6904)))+(SIN(RADIANS('PV model'!$B$2))*SIN(RADIANS(H6904)))))))</f>
        <v>23.636554642206487</v>
      </c>
      <c r="M6904" s="3">
        <f t="shared" si="1183"/>
        <v>23.636554642206487</v>
      </c>
      <c r="N6904" s="2">
        <f t="shared" si="1188"/>
        <v>16.616659490672664</v>
      </c>
      <c r="O6904" s="2">
        <f>IF('PV model'!$B$2&gt;0, 180-N6904,IF('PV model'!$B$2&lt;0,0-N6904,N6904))</f>
        <v>163.38334050932733</v>
      </c>
      <c r="P6904" s="2">
        <f>ABS(O6904-'PV model'!$B$5)</f>
        <v>41.616659490672674</v>
      </c>
      <c r="Q6904" s="3">
        <f t="shared" si="1184"/>
        <v>66.363445357793509</v>
      </c>
      <c r="R6904" s="3">
        <f t="shared" si="1189"/>
        <v>0</v>
      </c>
      <c r="S6904" s="3">
        <f t="shared" si="1185"/>
        <v>82.908000000000001</v>
      </c>
      <c r="T6904" s="3">
        <f>(0.5*(1-COS(RADIANS(90-$X$3)))*(D6904+E6904)*'PV model'!$B$4)</f>
        <v>0</v>
      </c>
      <c r="U6904" s="3">
        <f t="shared" si="1190"/>
        <v>82.908000000000001</v>
      </c>
      <c r="V6904" s="3">
        <f>('PV model'!$B$13*(U6904/1000)*(1-'PV model'!$B$14*((20+C6904)-25))*'PV model'!$B$10)/'PV model'!$B$12</f>
        <v>7.9990792479359989</v>
      </c>
    </row>
    <row r="6905" spans="1:22" x14ac:dyDescent="0.2">
      <c r="A6905" s="10">
        <f t="shared" si="1193"/>
        <v>288</v>
      </c>
      <c r="B6905" s="10">
        <f t="shared" si="1191"/>
        <v>12</v>
      </c>
      <c r="C6905" s="23">
        <v>13.7</v>
      </c>
      <c r="D6905" s="24">
        <v>0</v>
      </c>
      <c r="E6905" s="24">
        <v>96.138000000000005</v>
      </c>
      <c r="F6905" s="48"/>
      <c r="G6905" s="48"/>
      <c r="H6905" s="1">
        <f t="shared" si="1192"/>
        <v>-9.6018070167354743</v>
      </c>
      <c r="I6905" s="1">
        <f t="shared" si="1186"/>
        <v>14.966119927604435</v>
      </c>
      <c r="J6905" s="4">
        <f>B6905+('PV model'!$B$3/15)+(I6905/60)</f>
        <v>11.972768665460073</v>
      </c>
      <c r="K6905" s="2">
        <f t="shared" si="1187"/>
        <v>0.40847001809890315</v>
      </c>
      <c r="L6905" s="2">
        <f>DEGREES(ASIN((((COS(RADIANS('PV model'!$B$2))*COS(RADIANS(H6905))*COS(RADIANS(K6905)))+(SIN(RADIANS('PV model'!$B$2))*SIN(RADIANS(H6905)))))))</f>
        <v>24.89729652415469</v>
      </c>
      <c r="M6905" s="3">
        <f t="shared" si="1183"/>
        <v>24.89729652415469</v>
      </c>
      <c r="N6905" s="2">
        <f t="shared" si="1188"/>
        <v>0.44401314956240967</v>
      </c>
      <c r="O6905" s="2">
        <f>IF('PV model'!$B$2&gt;0, 180-N6905,IF('PV model'!$B$2&lt;0,0-N6905,N6905))</f>
        <v>179.55598685043759</v>
      </c>
      <c r="P6905" s="2">
        <f>ABS(O6905-'PV model'!$B$5)</f>
        <v>25.444013149562409</v>
      </c>
      <c r="Q6905" s="3">
        <f t="shared" si="1184"/>
        <v>65.102703475845303</v>
      </c>
      <c r="R6905" s="3">
        <f t="shared" si="1189"/>
        <v>0</v>
      </c>
      <c r="S6905" s="3">
        <f t="shared" si="1185"/>
        <v>96.138000000000005</v>
      </c>
      <c r="T6905" s="3">
        <f>(0.5*(1-COS(RADIANS(90-$X$3)))*(D6905+E6905)*'PV model'!$B$4)</f>
        <v>0</v>
      </c>
      <c r="U6905" s="3">
        <f t="shared" si="1190"/>
        <v>96.138000000000005</v>
      </c>
      <c r="V6905" s="3">
        <f>('PV model'!$B$13*(U6905/1000)*(1-'PV model'!$B$14*((20+C6905)-25))*'PV model'!$B$10)/'PV model'!$B$12</f>
        <v>9.2755280640959992</v>
      </c>
    </row>
    <row r="6906" spans="1:22" x14ac:dyDescent="0.2">
      <c r="A6906" s="10">
        <f t="shared" si="1193"/>
        <v>288</v>
      </c>
      <c r="B6906" s="10">
        <f t="shared" si="1191"/>
        <v>13</v>
      </c>
      <c r="C6906" s="23">
        <v>13.4</v>
      </c>
      <c r="D6906" s="24">
        <v>0</v>
      </c>
      <c r="E6906" s="24">
        <v>97.02</v>
      </c>
      <c r="F6906" s="48"/>
      <c r="G6906" s="48"/>
      <c r="H6906" s="1">
        <f t="shared" si="1192"/>
        <v>-9.6018070167354743</v>
      </c>
      <c r="I6906" s="1">
        <f t="shared" si="1186"/>
        <v>14.966119927604435</v>
      </c>
      <c r="J6906" s="4">
        <f>B6906+('PV model'!$B$3/15)+(I6906/60)</f>
        <v>12.972768665460073</v>
      </c>
      <c r="K6906" s="2">
        <f t="shared" si="1187"/>
        <v>-14.591529981901097</v>
      </c>
      <c r="L6906" s="2">
        <f>DEGREES(ASIN((((COS(RADIANS('PV model'!$B$2))*COS(RADIANS(H6906))*COS(RADIANS(K6906)))+(SIN(RADIANS('PV model'!$B$2))*SIN(RADIANS(H6906)))))))</f>
        <v>23.76551364654788</v>
      </c>
      <c r="M6906" s="3">
        <f t="shared" si="1183"/>
        <v>23.76551364654788</v>
      </c>
      <c r="N6906" s="2">
        <f t="shared" si="1188"/>
        <v>-15.748312532742547</v>
      </c>
      <c r="O6906" s="2">
        <f>IF('PV model'!$B$2&gt;0, 180-N6906,IF('PV model'!$B$2&lt;0,0-N6906,N6906))</f>
        <v>195.74831253274255</v>
      </c>
      <c r="P6906" s="2">
        <f>ABS(O6906-'PV model'!$B$5)</f>
        <v>9.2516874672574545</v>
      </c>
      <c r="Q6906" s="3">
        <f t="shared" si="1184"/>
        <v>66.234486353452127</v>
      </c>
      <c r="R6906" s="3">
        <f t="shared" si="1189"/>
        <v>0</v>
      </c>
      <c r="S6906" s="3">
        <f t="shared" si="1185"/>
        <v>97.02</v>
      </c>
      <c r="T6906" s="3">
        <f>(0.5*(1-COS(RADIANS(90-$X$3)))*(D6906+E6906)*'PV model'!$B$4)</f>
        <v>0</v>
      </c>
      <c r="U6906" s="3">
        <f t="shared" si="1190"/>
        <v>97.02</v>
      </c>
      <c r="V6906" s="3">
        <f>('PV model'!$B$13*(U6906/1000)*(1-'PV model'!$B$14*((20+C6906)-25))*'PV model'!$B$10)/'PV model'!$B$12</f>
        <v>9.3722623948799999</v>
      </c>
    </row>
    <row r="6907" spans="1:22" x14ac:dyDescent="0.2">
      <c r="A6907" s="10">
        <f t="shared" si="1193"/>
        <v>288</v>
      </c>
      <c r="B6907" s="10">
        <f t="shared" si="1191"/>
        <v>14</v>
      </c>
      <c r="C6907" s="23">
        <v>13.4</v>
      </c>
      <c r="D6907" s="24">
        <v>0</v>
      </c>
      <c r="E6907" s="24">
        <v>87.317999999999998</v>
      </c>
      <c r="F6907" s="48"/>
      <c r="G6907" s="48"/>
      <c r="H6907" s="1">
        <f t="shared" si="1192"/>
        <v>-9.6018070167354743</v>
      </c>
      <c r="I6907" s="1">
        <f t="shared" si="1186"/>
        <v>14.966119927604435</v>
      </c>
      <c r="J6907" s="4">
        <f>B6907+('PV model'!$B$3/15)+(I6907/60)</f>
        <v>13.972768665460073</v>
      </c>
      <c r="K6907" s="2">
        <f t="shared" si="1187"/>
        <v>-29.591529981901097</v>
      </c>
      <c r="L6907" s="2">
        <f>DEGREES(ASIN((((COS(RADIANS('PV model'!$B$2))*COS(RADIANS(H6907))*COS(RADIANS(K6907)))+(SIN(RADIANS('PV model'!$B$2))*SIN(RADIANS(H6907)))))))</f>
        <v>20.375097355452464</v>
      </c>
      <c r="M6907" s="3">
        <f t="shared" si="1183"/>
        <v>20.375097355452464</v>
      </c>
      <c r="N6907" s="2">
        <f t="shared" si="1188"/>
        <v>-31.291474998304345</v>
      </c>
      <c r="O6907" s="2">
        <f>IF('PV model'!$B$2&gt;0, 180-N6907,IF('PV model'!$B$2&lt;0,0-N6907,N6907))</f>
        <v>211.29147499830435</v>
      </c>
      <c r="P6907" s="2">
        <f>ABS(O6907-'PV model'!$B$5)</f>
        <v>6.2914749983043521</v>
      </c>
      <c r="Q6907" s="3">
        <f t="shared" si="1184"/>
        <v>69.624902644547532</v>
      </c>
      <c r="R6907" s="3">
        <f t="shared" si="1189"/>
        <v>0</v>
      </c>
      <c r="S6907" s="3">
        <f t="shared" si="1185"/>
        <v>87.317999999999998</v>
      </c>
      <c r="T6907" s="3">
        <f>(0.5*(1-COS(RADIANS(90-$X$3)))*(D6907+E6907)*'PV model'!$B$4)</f>
        <v>0</v>
      </c>
      <c r="U6907" s="3">
        <f t="shared" si="1190"/>
        <v>87.317999999999998</v>
      </c>
      <c r="V6907" s="3">
        <f>('PV model'!$B$13*(U6907/1000)*(1-'PV model'!$B$14*((20+C6907)-25))*'PV model'!$B$10)/'PV model'!$B$12</f>
        <v>8.4350361553919999</v>
      </c>
    </row>
    <row r="6908" spans="1:22" x14ac:dyDescent="0.2">
      <c r="A6908" s="10">
        <f t="shared" si="1193"/>
        <v>288</v>
      </c>
      <c r="B6908" s="10">
        <f t="shared" si="1191"/>
        <v>15</v>
      </c>
      <c r="C6908" s="23">
        <v>13.4</v>
      </c>
      <c r="D6908" s="24">
        <v>0</v>
      </c>
      <c r="E6908" s="24">
        <v>67.031999999999996</v>
      </c>
      <c r="F6908" s="48"/>
      <c r="G6908" s="48"/>
      <c r="H6908" s="1">
        <f t="shared" si="1192"/>
        <v>-9.6018070167354743</v>
      </c>
      <c r="I6908" s="1">
        <f t="shared" si="1186"/>
        <v>14.966119927604435</v>
      </c>
      <c r="J6908" s="4">
        <f>B6908+('PV model'!$B$3/15)+(I6908/60)</f>
        <v>14.972768665460073</v>
      </c>
      <c r="K6908" s="2">
        <f t="shared" si="1187"/>
        <v>-44.591529981901097</v>
      </c>
      <c r="L6908" s="2">
        <f>DEGREES(ASIN((((COS(RADIANS('PV model'!$B$2))*COS(RADIANS(H6908))*COS(RADIANS(K6908)))+(SIN(RADIANS('PV model'!$B$2))*SIN(RADIANS(H6908)))))))</f>
        <v>15.084301888401452</v>
      </c>
      <c r="M6908" s="3">
        <f t="shared" si="1183"/>
        <v>15.084301888401452</v>
      </c>
      <c r="N6908" s="2">
        <f t="shared" si="1188"/>
        <v>-45.800334460941315</v>
      </c>
      <c r="O6908" s="2">
        <f>IF('PV model'!$B$2&gt;0, 180-N6908,IF('PV model'!$B$2&lt;0,0-N6908,N6908))</f>
        <v>225.80033446094131</v>
      </c>
      <c r="P6908" s="2">
        <f>ABS(O6908-'PV model'!$B$5)</f>
        <v>20.800334460941315</v>
      </c>
      <c r="Q6908" s="3">
        <f t="shared" si="1184"/>
        <v>74.915698111598545</v>
      </c>
      <c r="R6908" s="3">
        <f t="shared" si="1189"/>
        <v>0</v>
      </c>
      <c r="S6908" s="3">
        <f t="shared" si="1185"/>
        <v>67.031999999999996</v>
      </c>
      <c r="T6908" s="3">
        <f>(0.5*(1-COS(RADIANS(90-$X$3)))*(D6908+E6908)*'PV model'!$B$4)</f>
        <v>0</v>
      </c>
      <c r="U6908" s="3">
        <f t="shared" si="1190"/>
        <v>67.031999999999996</v>
      </c>
      <c r="V6908" s="3">
        <f>('PV model'!$B$13*(U6908/1000)*(1-'PV model'!$B$14*((20+C6908)-25))*'PV model'!$B$10)/'PV model'!$B$12</f>
        <v>6.4753812910079995</v>
      </c>
    </row>
    <row r="6909" spans="1:22" x14ac:dyDescent="0.2">
      <c r="A6909" s="10">
        <f t="shared" si="1193"/>
        <v>288</v>
      </c>
      <c r="B6909" s="10">
        <f t="shared" si="1191"/>
        <v>16</v>
      </c>
      <c r="C6909" s="23">
        <v>13.3</v>
      </c>
      <c r="D6909" s="24">
        <v>0</v>
      </c>
      <c r="E6909" s="24">
        <v>39.69</v>
      </c>
      <c r="F6909" s="48"/>
      <c r="G6909" s="48"/>
      <c r="H6909" s="1">
        <f t="shared" si="1192"/>
        <v>-9.6018070167354743</v>
      </c>
      <c r="I6909" s="1">
        <f t="shared" si="1186"/>
        <v>14.966119927604435</v>
      </c>
      <c r="J6909" s="4">
        <f>B6909+('PV model'!$B$3/15)+(I6909/60)</f>
        <v>15.972768665460073</v>
      </c>
      <c r="K6909" s="2">
        <f t="shared" si="1187"/>
        <v>-59.591529981901097</v>
      </c>
      <c r="L6909" s="2">
        <f>DEGREES(ASIN((((COS(RADIANS('PV model'!$B$2))*COS(RADIANS(H6909))*COS(RADIANS(K6909)))+(SIN(RADIANS('PV model'!$B$2))*SIN(RADIANS(H6909)))))))</f>
        <v>8.3495808897678394</v>
      </c>
      <c r="M6909" s="3">
        <f t="shared" si="1183"/>
        <v>8.3495808897678394</v>
      </c>
      <c r="N6909" s="2">
        <f t="shared" si="1188"/>
        <v>-59.256753460920464</v>
      </c>
      <c r="O6909" s="2">
        <f>IF('PV model'!$B$2&gt;0, 180-N6909,IF('PV model'!$B$2&lt;0,0-N6909,N6909))</f>
        <v>239.25675346092046</v>
      </c>
      <c r="P6909" s="2">
        <f>ABS(O6909-'PV model'!$B$5)</f>
        <v>34.256753460920464</v>
      </c>
      <c r="Q6909" s="3">
        <f t="shared" si="1184"/>
        <v>81.650419110232164</v>
      </c>
      <c r="R6909" s="3">
        <f t="shared" si="1189"/>
        <v>0</v>
      </c>
      <c r="S6909" s="3">
        <f t="shared" si="1185"/>
        <v>39.69</v>
      </c>
      <c r="T6909" s="3">
        <f>(0.5*(1-COS(RADIANS(90-$X$3)))*(D6909+E6909)*'PV model'!$B$4)</f>
        <v>0</v>
      </c>
      <c r="U6909" s="3">
        <f t="shared" si="1190"/>
        <v>39.69</v>
      </c>
      <c r="V6909" s="3">
        <f>('PV model'!$B$13*(U6909/1000)*(1-'PV model'!$B$14*((20+C6909)-25))*'PV model'!$B$10)/'PV model'!$B$12</f>
        <v>3.8356943083199995</v>
      </c>
    </row>
    <row r="6910" spans="1:22" x14ac:dyDescent="0.2">
      <c r="A6910" s="10">
        <f t="shared" si="1193"/>
        <v>288</v>
      </c>
      <c r="B6910" s="10">
        <f t="shared" si="1191"/>
        <v>17</v>
      </c>
      <c r="C6910" s="23">
        <v>13</v>
      </c>
      <c r="D6910" s="24">
        <v>0</v>
      </c>
      <c r="E6910" s="24">
        <v>11.465999999999999</v>
      </c>
      <c r="F6910" s="48"/>
      <c r="G6910" s="48"/>
      <c r="H6910" s="1">
        <f t="shared" si="1192"/>
        <v>-9.6018070167354743</v>
      </c>
      <c r="I6910" s="1">
        <f t="shared" si="1186"/>
        <v>14.966119927604435</v>
      </c>
      <c r="J6910" s="4">
        <f>B6910+('PV model'!$B$3/15)+(I6910/60)</f>
        <v>16.972768665460073</v>
      </c>
      <c r="K6910" s="2">
        <f t="shared" si="1187"/>
        <v>-74.59152998190109</v>
      </c>
      <c r="L6910" s="2">
        <f>DEGREES(ASIN((((COS(RADIANS('PV model'!$B$2))*COS(RADIANS(H6910))*COS(RADIANS(K6910)))+(SIN(RADIANS('PV model'!$B$2))*SIN(RADIANS(H6910)))))))</f>
        <v>0.62573681532371717</v>
      </c>
      <c r="M6910" s="3">
        <f t="shared" si="1183"/>
        <v>0.62573681532371717</v>
      </c>
      <c r="N6910" s="2">
        <f t="shared" si="1188"/>
        <v>-71.916867028598219</v>
      </c>
      <c r="O6910" s="2">
        <f>IF('PV model'!$B$2&gt;0, 180-N6910,IF('PV model'!$B$2&lt;0,0-N6910,N6910))</f>
        <v>251.91686702859823</v>
      </c>
      <c r="P6910" s="2">
        <f>ABS(O6910-'PV model'!$B$5)</f>
        <v>46.916867028598233</v>
      </c>
      <c r="Q6910" s="3">
        <f t="shared" si="1184"/>
        <v>89.374263184676281</v>
      </c>
      <c r="R6910" s="3">
        <f t="shared" si="1189"/>
        <v>0</v>
      </c>
      <c r="S6910" s="3">
        <f t="shared" si="1185"/>
        <v>11.465999999999999</v>
      </c>
      <c r="T6910" s="3">
        <f>(0.5*(1-COS(RADIANS(90-$X$3)))*(D6910+E6910)*'PV model'!$B$4)</f>
        <v>0</v>
      </c>
      <c r="U6910" s="3">
        <f t="shared" si="1190"/>
        <v>11.465999999999999</v>
      </c>
      <c r="V6910" s="3">
        <f>('PV model'!$B$13*(U6910/1000)*(1-'PV model'!$B$14*((20+C6910)-25))*'PV model'!$B$10)/'PV model'!$B$12</f>
        <v>1.1094648364799999</v>
      </c>
    </row>
    <row r="6911" spans="1:22" x14ac:dyDescent="0.2">
      <c r="A6911" s="10">
        <f t="shared" si="1193"/>
        <v>288</v>
      </c>
      <c r="B6911" s="10">
        <f t="shared" si="1191"/>
        <v>18</v>
      </c>
      <c r="C6911" s="23">
        <v>12.6</v>
      </c>
      <c r="D6911" s="24">
        <v>0</v>
      </c>
      <c r="E6911" s="24">
        <v>0.88200000000000001</v>
      </c>
      <c r="F6911" s="48"/>
      <c r="G6911" s="48"/>
      <c r="H6911" s="1">
        <f t="shared" si="1192"/>
        <v>-9.6018070167354743</v>
      </c>
      <c r="I6911" s="1">
        <f t="shared" si="1186"/>
        <v>14.966119927604435</v>
      </c>
      <c r="J6911" s="4">
        <f>B6911+('PV model'!$B$3/15)+(I6911/60)</f>
        <v>17.972768665460073</v>
      </c>
      <c r="K6911" s="2">
        <f t="shared" si="1187"/>
        <v>-89.59152998190109</v>
      </c>
      <c r="L6911" s="2">
        <f>DEGREES(ASIN((((COS(RADIANS('PV model'!$B$2))*COS(RADIANS(H6911))*COS(RADIANS(K6911)))+(SIN(RADIANS('PV model'!$B$2))*SIN(RADIANS(H6911)))))))</f>
        <v>-7.6708925992018155</v>
      </c>
      <c r="M6911" s="3">
        <f t="shared" si="1183"/>
        <v>0</v>
      </c>
      <c r="N6911" s="2">
        <f t="shared" si="1188"/>
        <v>-84.193173590688815</v>
      </c>
      <c r="O6911" s="2">
        <f>IF('PV model'!$B$2&gt;0, 180-N6911,IF('PV model'!$B$2&lt;0,0-N6911,N6911))</f>
        <v>264.19317359068884</v>
      </c>
      <c r="P6911" s="2">
        <f>ABS(O6911-'PV model'!$B$5)</f>
        <v>59.193173590688843</v>
      </c>
      <c r="Q6911" s="3">
        <f t="shared" si="1184"/>
        <v>97.670892599201821</v>
      </c>
      <c r="R6911" s="3">
        <f t="shared" si="1189"/>
        <v>0</v>
      </c>
      <c r="S6911" s="3">
        <f t="shared" si="1185"/>
        <v>0.88200000000000001</v>
      </c>
      <c r="T6911" s="3">
        <f>(0.5*(1-COS(RADIANS(90-$X$3)))*(D6911+E6911)*'PV model'!$B$4)</f>
        <v>0</v>
      </c>
      <c r="U6911" s="3">
        <f t="shared" si="1190"/>
        <v>0.88200000000000001</v>
      </c>
      <c r="V6911" s="3">
        <f>('PV model'!$B$13*(U6911/1000)*(1-'PV model'!$B$14*((20+C6911)-25))*'PV model'!$B$10)/'PV model'!$B$12</f>
        <v>8.5484512511999997E-2</v>
      </c>
    </row>
    <row r="6912" spans="1:22" x14ac:dyDescent="0.2">
      <c r="A6912" s="10">
        <f t="shared" si="1193"/>
        <v>288</v>
      </c>
      <c r="B6912" s="10">
        <f t="shared" si="1191"/>
        <v>19</v>
      </c>
      <c r="C6912" s="23">
        <v>11.8</v>
      </c>
      <c r="D6912" s="24">
        <v>0</v>
      </c>
      <c r="E6912" s="24">
        <v>0</v>
      </c>
      <c r="F6912" s="48"/>
      <c r="G6912" s="48"/>
      <c r="H6912" s="1">
        <f t="shared" si="1192"/>
        <v>-9.6018070167354743</v>
      </c>
      <c r="I6912" s="1">
        <f t="shared" si="1186"/>
        <v>14.966119927604435</v>
      </c>
      <c r="J6912" s="4">
        <f>B6912+('PV model'!$B$3/15)+(I6912/60)</f>
        <v>18.972768665460073</v>
      </c>
      <c r="K6912" s="2">
        <f t="shared" si="1187"/>
        <v>-104.59152998190109</v>
      </c>
      <c r="L6912" s="2">
        <f>DEGREES(ASIN((((COS(RADIANS('PV model'!$B$2))*COS(RADIANS(H6912))*COS(RADIANS(K6912)))+(SIN(RADIANS('PV model'!$B$2))*SIN(RADIANS(H6912)))))))</f>
        <v>-16.150283213334784</v>
      </c>
      <c r="M6912" s="3">
        <f t="shared" si="1183"/>
        <v>0</v>
      </c>
      <c r="N6912" s="2">
        <f t="shared" si="1188"/>
        <v>-83.410039618397491</v>
      </c>
      <c r="O6912" s="2">
        <f>IF('PV model'!$B$2&gt;0, 180-N6912,IF('PV model'!$B$2&lt;0,0-N6912,N6912))</f>
        <v>263.41003961839749</v>
      </c>
      <c r="P6912" s="2">
        <f>ABS(O6912-'PV model'!$B$5)</f>
        <v>58.410039618397491</v>
      </c>
      <c r="Q6912" s="3">
        <f t="shared" si="1184"/>
        <v>106.15028321333479</v>
      </c>
      <c r="R6912" s="3">
        <f t="shared" si="1189"/>
        <v>0</v>
      </c>
      <c r="S6912" s="3">
        <f t="shared" si="1185"/>
        <v>0</v>
      </c>
      <c r="T6912" s="3">
        <f>(0.5*(1-COS(RADIANS(90-$X$3)))*(D6912+E6912)*'PV model'!$B$4)</f>
        <v>0</v>
      </c>
      <c r="U6912" s="3">
        <f t="shared" si="1190"/>
        <v>0</v>
      </c>
      <c r="V6912" s="3">
        <f>('PV model'!$B$13*(U6912/1000)*(1-'PV model'!$B$14*((20+C6912)-25))*'PV model'!$B$10)/'PV model'!$B$12</f>
        <v>0</v>
      </c>
    </row>
    <row r="6913" spans="1:22" x14ac:dyDescent="0.2">
      <c r="A6913" s="10">
        <f t="shared" si="1193"/>
        <v>288</v>
      </c>
      <c r="B6913" s="10">
        <f t="shared" si="1191"/>
        <v>20</v>
      </c>
      <c r="C6913" s="23">
        <v>9.9</v>
      </c>
      <c r="D6913" s="24">
        <v>0</v>
      </c>
      <c r="E6913" s="24">
        <v>0</v>
      </c>
      <c r="F6913" s="48"/>
      <c r="G6913" s="48"/>
      <c r="H6913" s="1">
        <f t="shared" si="1192"/>
        <v>-9.6018070167354743</v>
      </c>
      <c r="I6913" s="1">
        <f t="shared" si="1186"/>
        <v>14.966119927604435</v>
      </c>
      <c r="J6913" s="4">
        <f>B6913+('PV model'!$B$3/15)+(I6913/60)</f>
        <v>19.972768665460073</v>
      </c>
      <c r="K6913" s="2">
        <f t="shared" si="1187"/>
        <v>-119.59152998190109</v>
      </c>
      <c r="L6913" s="2">
        <f>DEGREES(ASIN((((COS(RADIANS('PV model'!$B$2))*COS(RADIANS(H6913))*COS(RADIANS(K6913)))+(SIN(RADIANS('PV model'!$B$2))*SIN(RADIANS(H6913)))))))</f>
        <v>-24.408825477473933</v>
      </c>
      <c r="M6913" s="3">
        <f t="shared" si="1183"/>
        <v>0</v>
      </c>
      <c r="N6913" s="2">
        <f t="shared" si="1188"/>
        <v>-70.311957353095352</v>
      </c>
      <c r="O6913" s="2">
        <f>IF('PV model'!$B$2&gt;0, 180-N6913,IF('PV model'!$B$2&lt;0,0-N6913,N6913))</f>
        <v>250.31195735309535</v>
      </c>
      <c r="P6913" s="2">
        <f>ABS(O6913-'PV model'!$B$5)</f>
        <v>45.311957353095352</v>
      </c>
      <c r="Q6913" s="3">
        <f t="shared" si="1184"/>
        <v>114.40882547747393</v>
      </c>
      <c r="R6913" s="3">
        <f t="shared" si="1189"/>
        <v>0</v>
      </c>
      <c r="S6913" s="3">
        <f t="shared" si="1185"/>
        <v>0</v>
      </c>
      <c r="T6913" s="3">
        <f>(0.5*(1-COS(RADIANS(90-$X$3)))*(D6913+E6913)*'PV model'!$B$4)</f>
        <v>0</v>
      </c>
      <c r="U6913" s="3">
        <f t="shared" si="1190"/>
        <v>0</v>
      </c>
      <c r="V6913" s="3">
        <f>('PV model'!$B$13*(U6913/1000)*(1-'PV model'!$B$14*((20+C6913)-25))*'PV model'!$B$10)/'PV model'!$B$12</f>
        <v>0</v>
      </c>
    </row>
    <row r="6914" spans="1:22" x14ac:dyDescent="0.2">
      <c r="A6914" s="10">
        <f t="shared" si="1193"/>
        <v>288</v>
      </c>
      <c r="B6914" s="10">
        <f t="shared" si="1191"/>
        <v>21</v>
      </c>
      <c r="C6914" s="23">
        <v>8.9</v>
      </c>
      <c r="D6914" s="24">
        <v>0</v>
      </c>
      <c r="E6914" s="24">
        <v>0</v>
      </c>
      <c r="F6914" s="48"/>
      <c r="G6914" s="48"/>
      <c r="H6914" s="1">
        <f t="shared" si="1192"/>
        <v>-9.6018070167354743</v>
      </c>
      <c r="I6914" s="1">
        <f t="shared" si="1186"/>
        <v>14.966119927604435</v>
      </c>
      <c r="J6914" s="4">
        <f>B6914+('PV model'!$B$3/15)+(I6914/60)</f>
        <v>20.972768665460073</v>
      </c>
      <c r="K6914" s="2">
        <f t="shared" si="1187"/>
        <v>-134.59152998190109</v>
      </c>
      <c r="L6914" s="2">
        <f>DEGREES(ASIN((((COS(RADIANS('PV model'!$B$2))*COS(RADIANS(H6914))*COS(RADIANS(K6914)))+(SIN(RADIANS('PV model'!$B$2))*SIN(RADIANS(H6914)))))))</f>
        <v>-31.974222865017982</v>
      </c>
      <c r="M6914" s="3">
        <f t="shared" si="1183"/>
        <v>0</v>
      </c>
      <c r="N6914" s="2">
        <f t="shared" si="1188"/>
        <v>-55.866415964203405</v>
      </c>
      <c r="O6914" s="2">
        <f>IF('PV model'!$B$2&gt;0, 180-N6914,IF('PV model'!$B$2&lt;0,0-N6914,N6914))</f>
        <v>235.86641596420341</v>
      </c>
      <c r="P6914" s="2">
        <f>ABS(O6914-'PV model'!$B$5)</f>
        <v>30.866415964203412</v>
      </c>
      <c r="Q6914" s="3">
        <f t="shared" si="1184"/>
        <v>121.97422286501798</v>
      </c>
      <c r="R6914" s="3">
        <f t="shared" si="1189"/>
        <v>0</v>
      </c>
      <c r="S6914" s="3">
        <f t="shared" si="1185"/>
        <v>0</v>
      </c>
      <c r="T6914" s="3">
        <f>(0.5*(1-COS(RADIANS(90-$X$3)))*(D6914+E6914)*'PV model'!$B$4)</f>
        <v>0</v>
      </c>
      <c r="U6914" s="3">
        <f t="shared" si="1190"/>
        <v>0</v>
      </c>
      <c r="V6914" s="3">
        <f>('PV model'!$B$13*(U6914/1000)*(1-'PV model'!$B$14*((20+C6914)-25))*'PV model'!$B$10)/'PV model'!$B$12</f>
        <v>0</v>
      </c>
    </row>
    <row r="6915" spans="1:22" x14ac:dyDescent="0.2">
      <c r="A6915" s="10">
        <f t="shared" si="1193"/>
        <v>288</v>
      </c>
      <c r="B6915" s="10">
        <f t="shared" si="1191"/>
        <v>22</v>
      </c>
      <c r="C6915" s="23">
        <v>8</v>
      </c>
      <c r="D6915" s="24">
        <v>0</v>
      </c>
      <c r="E6915" s="24">
        <v>0</v>
      </c>
      <c r="F6915" s="48"/>
      <c r="G6915" s="48"/>
      <c r="H6915" s="1">
        <f t="shared" si="1192"/>
        <v>-9.6018070167354743</v>
      </c>
      <c r="I6915" s="1">
        <f t="shared" si="1186"/>
        <v>14.966119927604435</v>
      </c>
      <c r="J6915" s="4">
        <f>B6915+('PV model'!$B$3/15)+(I6915/60)</f>
        <v>21.972768665460073</v>
      </c>
      <c r="K6915" s="2">
        <f t="shared" si="1187"/>
        <v>-149.59152998190109</v>
      </c>
      <c r="L6915" s="2">
        <f>DEGREES(ASIN((((COS(RADIANS('PV model'!$B$2))*COS(RADIANS(H6915))*COS(RADIANS(K6915)))+(SIN(RADIANS('PV model'!$B$2))*SIN(RADIANS(H6915)))))))</f>
        <v>-38.251279660747151</v>
      </c>
      <c r="M6915" s="3">
        <f t="shared" si="1183"/>
        <v>0</v>
      </c>
      <c r="N6915" s="2">
        <f t="shared" si="1188"/>
        <v>-39.458043712836108</v>
      </c>
      <c r="O6915" s="2">
        <f>IF('PV model'!$B$2&gt;0, 180-N6915,IF('PV model'!$B$2&lt;0,0-N6915,N6915))</f>
        <v>219.45804371283612</v>
      </c>
      <c r="P6915" s="2">
        <f>ABS(O6915-'PV model'!$B$5)</f>
        <v>14.458043712836115</v>
      </c>
      <c r="Q6915" s="3">
        <f t="shared" si="1184"/>
        <v>128.25127966074717</v>
      </c>
      <c r="R6915" s="3">
        <f t="shared" si="1189"/>
        <v>0</v>
      </c>
      <c r="S6915" s="3">
        <f t="shared" si="1185"/>
        <v>0</v>
      </c>
      <c r="T6915" s="3">
        <f>(0.5*(1-COS(RADIANS(90-$X$3)))*(D6915+E6915)*'PV model'!$B$4)</f>
        <v>0</v>
      </c>
      <c r="U6915" s="3">
        <f t="shared" si="1190"/>
        <v>0</v>
      </c>
      <c r="V6915" s="3">
        <f>('PV model'!$B$13*(U6915/1000)*(1-'PV model'!$B$14*((20+C6915)-25))*'PV model'!$B$10)/'PV model'!$B$12</f>
        <v>0</v>
      </c>
    </row>
    <row r="6916" spans="1:22" x14ac:dyDescent="0.2">
      <c r="A6916" s="10">
        <f t="shared" si="1193"/>
        <v>288</v>
      </c>
      <c r="B6916" s="10">
        <f t="shared" si="1191"/>
        <v>23</v>
      </c>
      <c r="C6916" s="23">
        <v>7.5</v>
      </c>
      <c r="D6916" s="24">
        <v>0</v>
      </c>
      <c r="E6916" s="24">
        <v>0</v>
      </c>
      <c r="F6916" s="48"/>
      <c r="G6916" s="48"/>
      <c r="H6916" s="1">
        <f t="shared" si="1192"/>
        <v>-9.6018070167354743</v>
      </c>
      <c r="I6916" s="1">
        <f t="shared" si="1186"/>
        <v>14.966119927604435</v>
      </c>
      <c r="J6916" s="4">
        <f>B6916+('PV model'!$B$3/15)+(I6916/60)</f>
        <v>22.972768665460073</v>
      </c>
      <c r="K6916" s="2">
        <f t="shared" si="1187"/>
        <v>-164.59152998190109</v>
      </c>
      <c r="L6916" s="2">
        <f>DEGREES(ASIN((((COS(RADIANS('PV model'!$B$2))*COS(RADIANS(H6916))*COS(RADIANS(K6916)))+(SIN(RADIANS('PV model'!$B$2))*SIN(RADIANS(H6916)))))))</f>
        <v>-42.521111887528257</v>
      </c>
      <c r="M6916" s="3">
        <f t="shared" si="1183"/>
        <v>0</v>
      </c>
      <c r="N6916" s="2">
        <f t="shared" si="1188"/>
        <v>-20.820999557495032</v>
      </c>
      <c r="O6916" s="2">
        <f>IF('PV model'!$B$2&gt;0, 180-N6916,IF('PV model'!$B$2&lt;0,0-N6916,N6916))</f>
        <v>200.82099955749504</v>
      </c>
      <c r="P6916" s="2">
        <f>ABS(O6916-'PV model'!$B$5)</f>
        <v>4.1790004425049574</v>
      </c>
      <c r="Q6916" s="3">
        <f t="shared" si="1184"/>
        <v>132.52111188752826</v>
      </c>
      <c r="R6916" s="3">
        <f t="shared" si="1189"/>
        <v>0</v>
      </c>
      <c r="S6916" s="3">
        <f t="shared" si="1185"/>
        <v>0</v>
      </c>
      <c r="T6916" s="3">
        <f>(0.5*(1-COS(RADIANS(90-$X$3)))*(D6916+E6916)*'PV model'!$B$4)</f>
        <v>0</v>
      </c>
      <c r="U6916" s="3">
        <f t="shared" si="1190"/>
        <v>0</v>
      </c>
      <c r="V6916" s="3">
        <f>('PV model'!$B$13*(U6916/1000)*(1-'PV model'!$B$14*((20+C6916)-25))*'PV model'!$B$10)/'PV model'!$B$12</f>
        <v>0</v>
      </c>
    </row>
    <row r="6917" spans="1:22" x14ac:dyDescent="0.2">
      <c r="A6917" s="10">
        <f t="shared" si="1193"/>
        <v>288</v>
      </c>
      <c r="B6917" s="10">
        <f t="shared" si="1191"/>
        <v>24</v>
      </c>
      <c r="C6917" s="23">
        <v>7.2</v>
      </c>
      <c r="D6917" s="24">
        <v>0</v>
      </c>
      <c r="E6917" s="24">
        <v>0</v>
      </c>
      <c r="F6917" s="48"/>
      <c r="G6917" s="48"/>
      <c r="H6917" s="1">
        <f t="shared" si="1192"/>
        <v>-9.6018070167354743</v>
      </c>
      <c r="I6917" s="1">
        <f t="shared" si="1186"/>
        <v>14.966119927604435</v>
      </c>
      <c r="J6917" s="4">
        <f>B6917+('PV model'!$B$3/15)+(I6917/60)</f>
        <v>23.972768665460073</v>
      </c>
      <c r="K6917" s="2">
        <f t="shared" si="1187"/>
        <v>-179.59152998190109</v>
      </c>
      <c r="L6917" s="2">
        <f>DEGREES(ASIN((((COS(RADIANS('PV model'!$B$2))*COS(RADIANS(H6917))*COS(RADIANS(K6917)))+(SIN(RADIANS('PV model'!$B$2))*SIN(RADIANS(H6917)))))))</f>
        <v>-44.100674681386998</v>
      </c>
      <c r="M6917" s="3">
        <f t="shared" si="1183"/>
        <v>0</v>
      </c>
      <c r="N6917" s="2">
        <f t="shared" si="1188"/>
        <v>-0.56084185708356227</v>
      </c>
      <c r="O6917" s="2">
        <f>IF('PV model'!$B$2&gt;0, 180-N6917,IF('PV model'!$B$2&lt;0,0-N6917,N6917))</f>
        <v>180.56084185708357</v>
      </c>
      <c r="P6917" s="2">
        <f>ABS(O6917-'PV model'!$B$5)</f>
        <v>24.439158142916426</v>
      </c>
      <c r="Q6917" s="3">
        <f t="shared" si="1184"/>
        <v>134.10067468138701</v>
      </c>
      <c r="R6917" s="3">
        <f t="shared" si="1189"/>
        <v>0</v>
      </c>
      <c r="S6917" s="3">
        <f t="shared" si="1185"/>
        <v>0</v>
      </c>
      <c r="T6917" s="3">
        <f>(0.5*(1-COS(RADIANS(90-$X$3)))*(D6917+E6917)*'PV model'!$B$4)</f>
        <v>0</v>
      </c>
      <c r="U6917" s="3">
        <f t="shared" si="1190"/>
        <v>0</v>
      </c>
      <c r="V6917" s="3">
        <f>('PV model'!$B$13*(U6917/1000)*(1-'PV model'!$B$14*((20+C6917)-25))*'PV model'!$B$10)/'PV model'!$B$12</f>
        <v>0</v>
      </c>
    </row>
    <row r="6918" spans="1:22" x14ac:dyDescent="0.2">
      <c r="A6918" s="10">
        <f t="shared" si="1193"/>
        <v>289</v>
      </c>
      <c r="B6918" s="10">
        <f t="shared" si="1191"/>
        <v>1</v>
      </c>
      <c r="C6918" s="23">
        <v>7.1</v>
      </c>
      <c r="D6918" s="24">
        <v>0</v>
      </c>
      <c r="E6918" s="24">
        <v>0</v>
      </c>
      <c r="F6918" s="48"/>
      <c r="G6918" s="48"/>
      <c r="H6918" s="1">
        <f t="shared" si="1192"/>
        <v>-9.9689312702249548</v>
      </c>
      <c r="I6918" s="1">
        <f t="shared" si="1186"/>
        <v>15.151201907942989</v>
      </c>
      <c r="J6918" s="4">
        <f>B6918+('PV model'!$B$3/15)+(I6918/60)</f>
        <v>0.97585336513238319</v>
      </c>
      <c r="K6918" s="2">
        <f t="shared" si="1187"/>
        <v>165.36219952301425</v>
      </c>
      <c r="L6918" s="2">
        <f>DEGREES(ASIN((((COS(RADIANS('PV model'!$B$2))*COS(RADIANS(H6918))*COS(RADIANS(K6918)))+(SIN(RADIANS('PV model'!$B$2))*SIN(RADIANS(H6918)))))))</f>
        <v>-43.032721714902287</v>
      </c>
      <c r="M6918" s="3">
        <f t="shared" ref="M6918:M6981" si="1194">IF(L6918&gt;0, L6918, 0)</f>
        <v>0</v>
      </c>
      <c r="N6918" s="2">
        <f t="shared" si="1188"/>
        <v>19.907258772455588</v>
      </c>
      <c r="O6918" s="2">
        <f>IF('PV model'!$B$2&gt;0, 180-N6918,IF('PV model'!$B$2&lt;0,0-N6918,N6918))</f>
        <v>160.09274122754442</v>
      </c>
      <c r="P6918" s="2">
        <f>ABS(O6918-'PV model'!$B$5)</f>
        <v>44.907258772455577</v>
      </c>
      <c r="Q6918" s="3">
        <f t="shared" ref="Q6918:Q6981" si="1195">DEGREES(ACOS((SIN(RADIANS(L6918))*COS(RADIANS(90-$X$3))+COS(RADIANS(L6918))*COS(RADIANS(P6918))*SIN(RADIANS(90-$X$3)))))</f>
        <v>133.03272171490229</v>
      </c>
      <c r="R6918" s="3">
        <f t="shared" si="1189"/>
        <v>0</v>
      </c>
      <c r="S6918" s="3">
        <f t="shared" ref="S6918:S6981" si="1196">IF($Z$3=TRUE, IF(E6918=0,0,E6918*(0.5*(1+COS(RADIANS(90-$X$3))*(1+(1-(E6918^2/(D6918+E6918)^2))*(SIN(RADIANS(0.5*$X$3))^3)))*(1+(1-(E6918^2/(D6918+E6918)^2))*(COS(RADIANS(Q6918))^2)*(SIN(RADIANS(90-L6918))^3)))), IF(E6918=0,0,E6918*(0.5*(1+COS(RADIANS(90-$X$3))))))</f>
        <v>0</v>
      </c>
      <c r="T6918" s="3">
        <f>(0.5*(1-COS(RADIANS(90-$X$3)))*(D6918+E6918)*'PV model'!$B$4)</f>
        <v>0</v>
      </c>
      <c r="U6918" s="3">
        <f t="shared" si="1190"/>
        <v>0</v>
      </c>
      <c r="V6918" s="3">
        <f>('PV model'!$B$13*(U6918/1000)*(1-'PV model'!$B$14*((20+C6918)-25))*'PV model'!$B$10)/'PV model'!$B$12</f>
        <v>0</v>
      </c>
    </row>
    <row r="6919" spans="1:22" x14ac:dyDescent="0.2">
      <c r="A6919" s="10">
        <f t="shared" si="1193"/>
        <v>289</v>
      </c>
      <c r="B6919" s="10">
        <f t="shared" si="1191"/>
        <v>2</v>
      </c>
      <c r="C6919" s="23">
        <v>7.8</v>
      </c>
      <c r="D6919" s="24">
        <v>0</v>
      </c>
      <c r="E6919" s="24">
        <v>0</v>
      </c>
      <c r="F6919" s="48"/>
      <c r="G6919" s="48"/>
      <c r="H6919" s="1">
        <f t="shared" si="1192"/>
        <v>-9.9689312702249548</v>
      </c>
      <c r="I6919" s="1">
        <f t="shared" ref="I6919:I6982" si="1197">9.87*SIN(RADIANS(1.978*A6919-160.22))-7.53*COS(RADIANS(0.989*A6919-80.11))-1.5*SIN((RADIANS(0.989*A6919-80.11)))</f>
        <v>15.151201907942989</v>
      </c>
      <c r="J6919" s="4">
        <f>B6919+('PV model'!$B$3/15)+(I6919/60)</f>
        <v>1.9758533651323833</v>
      </c>
      <c r="K6919" s="2">
        <f t="shared" ref="K6919:K6982" si="1198">15*(12-J6919)</f>
        <v>150.36219952301425</v>
      </c>
      <c r="L6919" s="2">
        <f>DEGREES(ASIN((((COS(RADIANS('PV model'!$B$2))*COS(RADIANS(H6919))*COS(RADIANS(K6919)))+(SIN(RADIANS('PV model'!$B$2))*SIN(RADIANS(H6919)))))))</f>
        <v>-38.868688475064666</v>
      </c>
      <c r="M6919" s="3">
        <f t="shared" si="1194"/>
        <v>0</v>
      </c>
      <c r="N6919" s="2">
        <f t="shared" ref="N6919:N6982" si="1199">DEGREES(ASIN((COS(RADIANS(H6919))*SIN(RADIANS(K6919)))/COS(RADIANS(L6919))))</f>
        <v>38.722991124489951</v>
      </c>
      <c r="O6919" s="2">
        <f>IF('PV model'!$B$2&gt;0, 180-N6919,IF('PV model'!$B$2&lt;0,0-N6919,N6919))</f>
        <v>141.27700887551003</v>
      </c>
      <c r="P6919" s="2">
        <f>ABS(O6919-'PV model'!$B$5)</f>
        <v>63.722991124489965</v>
      </c>
      <c r="Q6919" s="3">
        <f t="shared" si="1195"/>
        <v>128.86868847506466</v>
      </c>
      <c r="R6919" s="3">
        <f t="shared" ref="R6919:R6982" si="1200">IF(D6919=0,0,D6919*COS(RADIANS(Q6919))/SIN(RADIANS(L6919)))</f>
        <v>0</v>
      </c>
      <c r="S6919" s="3">
        <f t="shared" si="1196"/>
        <v>0</v>
      </c>
      <c r="T6919" s="3">
        <f>(0.5*(1-COS(RADIANS(90-$X$3)))*(D6919+E6919)*'PV model'!$B$4)</f>
        <v>0</v>
      </c>
      <c r="U6919" s="3">
        <f t="shared" ref="U6919:U6982" si="1201">R6919+S6919+T6919</f>
        <v>0</v>
      </c>
      <c r="V6919" s="3">
        <f>('PV model'!$B$13*(U6919/1000)*(1-'PV model'!$B$14*((20+C6919)-25))*'PV model'!$B$10)/'PV model'!$B$12</f>
        <v>0</v>
      </c>
    </row>
    <row r="6920" spans="1:22" x14ac:dyDescent="0.2">
      <c r="A6920" s="10">
        <f t="shared" si="1193"/>
        <v>289</v>
      </c>
      <c r="B6920" s="10">
        <f t="shared" ref="B6920:B6983" si="1202">IF(B6919&lt;24,B6919+1,1)</f>
        <v>3</v>
      </c>
      <c r="C6920" s="23">
        <v>7.7</v>
      </c>
      <c r="D6920" s="24">
        <v>0</v>
      </c>
      <c r="E6920" s="24">
        <v>0</v>
      </c>
      <c r="F6920" s="48"/>
      <c r="G6920" s="48"/>
      <c r="H6920" s="1">
        <f t="shared" ref="H6920:H6983" si="1203">(23.465*SIN(RADIANS(280.1+0.9863*A6920)))</f>
        <v>-9.9689312702249548</v>
      </c>
      <c r="I6920" s="1">
        <f t="shared" si="1197"/>
        <v>15.151201907942989</v>
      </c>
      <c r="J6920" s="4">
        <f>B6920+('PV model'!$B$3/15)+(I6920/60)</f>
        <v>2.9758533651323829</v>
      </c>
      <c r="K6920" s="2">
        <f t="shared" si="1198"/>
        <v>135.36219952301425</v>
      </c>
      <c r="L6920" s="2">
        <f>DEGREES(ASIN((((COS(RADIANS('PV model'!$B$2))*COS(RADIANS(H6920))*COS(RADIANS(K6920)))+(SIN(RADIANS('PV model'!$B$2))*SIN(RADIANS(H6920)))))))</f>
        <v>-32.657524270513669</v>
      </c>
      <c r="M6920" s="3">
        <f t="shared" si="1194"/>
        <v>0</v>
      </c>
      <c r="N6920" s="2">
        <f t="shared" si="1199"/>
        <v>55.281133112059116</v>
      </c>
      <c r="O6920" s="2">
        <f>IF('PV model'!$B$2&gt;0, 180-N6920,IF('PV model'!$B$2&lt;0,0-N6920,N6920))</f>
        <v>124.71886688794089</v>
      </c>
      <c r="P6920" s="2">
        <f>ABS(O6920-'PV model'!$B$5)</f>
        <v>80.281133112059109</v>
      </c>
      <c r="Q6920" s="3">
        <f t="shared" si="1195"/>
        <v>122.65752427051366</v>
      </c>
      <c r="R6920" s="3">
        <f t="shared" si="1200"/>
        <v>0</v>
      </c>
      <c r="S6920" s="3">
        <f t="shared" si="1196"/>
        <v>0</v>
      </c>
      <c r="T6920" s="3">
        <f>(0.5*(1-COS(RADIANS(90-$X$3)))*(D6920+E6920)*'PV model'!$B$4)</f>
        <v>0</v>
      </c>
      <c r="U6920" s="3">
        <f t="shared" si="1201"/>
        <v>0</v>
      </c>
      <c r="V6920" s="3">
        <f>('PV model'!$B$13*(U6920/1000)*(1-'PV model'!$B$14*((20+C6920)-25))*'PV model'!$B$10)/'PV model'!$B$12</f>
        <v>0</v>
      </c>
    </row>
    <row r="6921" spans="1:22" x14ac:dyDescent="0.2">
      <c r="A6921" s="10">
        <f t="shared" si="1193"/>
        <v>289</v>
      </c>
      <c r="B6921" s="10">
        <f t="shared" si="1202"/>
        <v>4</v>
      </c>
      <c r="C6921" s="23">
        <v>8</v>
      </c>
      <c r="D6921" s="24">
        <v>0</v>
      </c>
      <c r="E6921" s="24">
        <v>0</v>
      </c>
      <c r="F6921" s="48"/>
      <c r="G6921" s="48"/>
      <c r="H6921" s="1">
        <f t="shared" si="1203"/>
        <v>-9.9689312702249548</v>
      </c>
      <c r="I6921" s="1">
        <f t="shared" si="1197"/>
        <v>15.151201907942989</v>
      </c>
      <c r="J6921" s="4">
        <f>B6921+('PV model'!$B$3/15)+(I6921/60)</f>
        <v>3.9758533651323829</v>
      </c>
      <c r="K6921" s="2">
        <f t="shared" si="1198"/>
        <v>120.36219952301424</v>
      </c>
      <c r="L6921" s="2">
        <f>DEGREES(ASIN((((COS(RADIANS('PV model'!$B$2))*COS(RADIANS(H6921))*COS(RADIANS(K6921)))+(SIN(RADIANS('PV model'!$B$2))*SIN(RADIANS(H6921)))))))</f>
        <v>-25.128107096666668</v>
      </c>
      <c r="M6921" s="3">
        <f t="shared" si="1194"/>
        <v>0</v>
      </c>
      <c r="N6921" s="2">
        <f t="shared" si="1199"/>
        <v>69.826640435879298</v>
      </c>
      <c r="O6921" s="2">
        <f>IF('PV model'!$B$2&gt;0, 180-N6921,IF('PV model'!$B$2&lt;0,0-N6921,N6921))</f>
        <v>110.1733595641207</v>
      </c>
      <c r="P6921" s="2">
        <f>ABS(O6921-'PV model'!$B$5)</f>
        <v>94.826640435879298</v>
      </c>
      <c r="Q6921" s="3">
        <f t="shared" si="1195"/>
        <v>115.12810709666665</v>
      </c>
      <c r="R6921" s="3">
        <f t="shared" si="1200"/>
        <v>0</v>
      </c>
      <c r="S6921" s="3">
        <f t="shared" si="1196"/>
        <v>0</v>
      </c>
      <c r="T6921" s="3">
        <f>(0.5*(1-COS(RADIANS(90-$X$3)))*(D6921+E6921)*'PV model'!$B$4)</f>
        <v>0</v>
      </c>
      <c r="U6921" s="3">
        <f t="shared" si="1201"/>
        <v>0</v>
      </c>
      <c r="V6921" s="3">
        <f>('PV model'!$B$13*(U6921/1000)*(1-'PV model'!$B$14*((20+C6921)-25))*'PV model'!$B$10)/'PV model'!$B$12</f>
        <v>0</v>
      </c>
    </row>
    <row r="6922" spans="1:22" x14ac:dyDescent="0.2">
      <c r="A6922" s="10">
        <f t="shared" si="1193"/>
        <v>289</v>
      </c>
      <c r="B6922" s="10">
        <f t="shared" si="1202"/>
        <v>5</v>
      </c>
      <c r="C6922" s="23">
        <v>9</v>
      </c>
      <c r="D6922" s="24">
        <v>0</v>
      </c>
      <c r="E6922" s="24">
        <v>0</v>
      </c>
      <c r="F6922" s="48"/>
      <c r="G6922" s="48"/>
      <c r="H6922" s="1">
        <f t="shared" si="1203"/>
        <v>-9.9689312702249548</v>
      </c>
      <c r="I6922" s="1">
        <f t="shared" si="1197"/>
        <v>15.151201907942989</v>
      </c>
      <c r="J6922" s="4">
        <f>B6922+('PV model'!$B$3/15)+(I6922/60)</f>
        <v>4.9758533651323837</v>
      </c>
      <c r="K6922" s="2">
        <f t="shared" si="1198"/>
        <v>105.36219952301424</v>
      </c>
      <c r="L6922" s="2">
        <f>DEGREES(ASIN((((COS(RADIANS('PV model'!$B$2))*COS(RADIANS(H6922))*COS(RADIANS(K6922)))+(SIN(RADIANS('PV model'!$B$2))*SIN(RADIANS(H6922)))))))</f>
        <v>-16.885180999801726</v>
      </c>
      <c r="M6922" s="3">
        <f t="shared" si="1194"/>
        <v>0</v>
      </c>
      <c r="N6922" s="2">
        <f t="shared" si="1199"/>
        <v>82.978111437568003</v>
      </c>
      <c r="O6922" s="2">
        <f>IF('PV model'!$B$2&gt;0, 180-N6922,IF('PV model'!$B$2&lt;0,0-N6922,N6922))</f>
        <v>97.021888562431997</v>
      </c>
      <c r="P6922" s="2">
        <f>ABS(O6922-'PV model'!$B$5)</f>
        <v>107.978111437568</v>
      </c>
      <c r="Q6922" s="3">
        <f t="shared" si="1195"/>
        <v>106.88518099980173</v>
      </c>
      <c r="R6922" s="3">
        <f t="shared" si="1200"/>
        <v>0</v>
      </c>
      <c r="S6922" s="3">
        <f t="shared" si="1196"/>
        <v>0</v>
      </c>
      <c r="T6922" s="3">
        <f>(0.5*(1-COS(RADIANS(90-$X$3)))*(D6922+E6922)*'PV model'!$B$4)</f>
        <v>0</v>
      </c>
      <c r="U6922" s="3">
        <f t="shared" si="1201"/>
        <v>0</v>
      </c>
      <c r="V6922" s="3">
        <f>('PV model'!$B$13*(U6922/1000)*(1-'PV model'!$B$14*((20+C6922)-25))*'PV model'!$B$10)/'PV model'!$B$12</f>
        <v>0</v>
      </c>
    </row>
    <row r="6923" spans="1:22" x14ac:dyDescent="0.2">
      <c r="A6923" s="10">
        <f t="shared" si="1193"/>
        <v>289</v>
      </c>
      <c r="B6923" s="10">
        <f t="shared" si="1202"/>
        <v>6</v>
      </c>
      <c r="C6923" s="23">
        <v>9.6</v>
      </c>
      <c r="D6923" s="24">
        <v>0</v>
      </c>
      <c r="E6923" s="24">
        <v>0</v>
      </c>
      <c r="F6923" s="48"/>
      <c r="G6923" s="48"/>
      <c r="H6923" s="1">
        <f t="shared" si="1203"/>
        <v>-9.9689312702249548</v>
      </c>
      <c r="I6923" s="1">
        <f t="shared" si="1197"/>
        <v>15.151201907942989</v>
      </c>
      <c r="J6923" s="4">
        <f>B6923+('PV model'!$B$3/15)+(I6923/60)</f>
        <v>5.9758533651323837</v>
      </c>
      <c r="K6923" s="2">
        <f t="shared" si="1198"/>
        <v>90.36219952301424</v>
      </c>
      <c r="L6923" s="2">
        <f>DEGREES(ASIN((((COS(RADIANS('PV model'!$B$2))*COS(RADIANS(H6923))*COS(RADIANS(K6923)))+(SIN(RADIANS('PV model'!$B$2))*SIN(RADIANS(H6923)))))))</f>
        <v>-8.4064498063284674</v>
      </c>
      <c r="M6923" s="3">
        <f t="shared" si="1194"/>
        <v>0</v>
      </c>
      <c r="N6923" s="2">
        <f t="shared" si="1199"/>
        <v>84.610201528498749</v>
      </c>
      <c r="O6923" s="2">
        <f>IF('PV model'!$B$2&gt;0, 180-N6923,IF('PV model'!$B$2&lt;0,0-N6923,N6923))</f>
        <v>95.389798471501251</v>
      </c>
      <c r="P6923" s="2">
        <f>ABS(O6923-'PV model'!$B$5)</f>
        <v>109.61020152849875</v>
      </c>
      <c r="Q6923" s="3">
        <f t="shared" si="1195"/>
        <v>98.406449806328467</v>
      </c>
      <c r="R6923" s="3">
        <f t="shared" si="1200"/>
        <v>0</v>
      </c>
      <c r="S6923" s="3">
        <f t="shared" si="1196"/>
        <v>0</v>
      </c>
      <c r="T6923" s="3">
        <f>(0.5*(1-COS(RADIANS(90-$X$3)))*(D6923+E6923)*'PV model'!$B$4)</f>
        <v>0</v>
      </c>
      <c r="U6923" s="3">
        <f t="shared" si="1201"/>
        <v>0</v>
      </c>
      <c r="V6923" s="3">
        <f>('PV model'!$B$13*(U6923/1000)*(1-'PV model'!$B$14*((20+C6923)-25))*'PV model'!$B$10)/'PV model'!$B$12</f>
        <v>0</v>
      </c>
    </row>
    <row r="6924" spans="1:22" x14ac:dyDescent="0.2">
      <c r="A6924" s="10">
        <f t="shared" si="1193"/>
        <v>289</v>
      </c>
      <c r="B6924" s="10">
        <f t="shared" si="1202"/>
        <v>7</v>
      </c>
      <c r="C6924" s="23">
        <v>10.3</v>
      </c>
      <c r="D6924" s="24">
        <v>0</v>
      </c>
      <c r="E6924" s="24">
        <v>0</v>
      </c>
      <c r="F6924" s="48"/>
      <c r="G6924" s="48"/>
      <c r="H6924" s="1">
        <f t="shared" si="1203"/>
        <v>-9.9689312702249548</v>
      </c>
      <c r="I6924" s="1">
        <f t="shared" si="1197"/>
        <v>15.151201907942989</v>
      </c>
      <c r="J6924" s="4">
        <f>B6924+('PV model'!$B$3/15)+(I6924/60)</f>
        <v>6.9758533651323837</v>
      </c>
      <c r="K6924" s="2">
        <f t="shared" si="1198"/>
        <v>75.36219952301424</v>
      </c>
      <c r="L6924" s="2">
        <f>DEGREES(ASIN((((COS(RADIANS('PV model'!$B$2))*COS(RADIANS(H6924))*COS(RADIANS(K6924)))+(SIN(RADIANS('PV model'!$B$2))*SIN(RADIANS(H6924)))))))</f>
        <v>-9.7044351913670196E-2</v>
      </c>
      <c r="M6924" s="3">
        <f t="shared" si="1194"/>
        <v>0</v>
      </c>
      <c r="N6924" s="2">
        <f t="shared" si="1199"/>
        <v>72.351777552494369</v>
      </c>
      <c r="O6924" s="2">
        <f>IF('PV model'!$B$2&gt;0, 180-N6924,IF('PV model'!$B$2&lt;0,0-N6924,N6924))</f>
        <v>107.64822244750563</v>
      </c>
      <c r="P6924" s="2">
        <f>ABS(O6924-'PV model'!$B$5)</f>
        <v>97.351777552494369</v>
      </c>
      <c r="Q6924" s="3">
        <f t="shared" si="1195"/>
        <v>90.097044351913667</v>
      </c>
      <c r="R6924" s="3">
        <f t="shared" si="1200"/>
        <v>0</v>
      </c>
      <c r="S6924" s="3">
        <f t="shared" si="1196"/>
        <v>0</v>
      </c>
      <c r="T6924" s="3">
        <f>(0.5*(1-COS(RADIANS(90-$X$3)))*(D6924+E6924)*'PV model'!$B$4)</f>
        <v>0</v>
      </c>
      <c r="U6924" s="3">
        <f t="shared" si="1201"/>
        <v>0</v>
      </c>
      <c r="V6924" s="3">
        <f>('PV model'!$B$13*(U6924/1000)*(1-'PV model'!$B$14*((20+C6924)-25))*'PV model'!$B$10)/'PV model'!$B$12</f>
        <v>0</v>
      </c>
    </row>
    <row r="6925" spans="1:22" x14ac:dyDescent="0.2">
      <c r="A6925" s="10">
        <f t="shared" si="1193"/>
        <v>289</v>
      </c>
      <c r="B6925" s="10">
        <f t="shared" si="1202"/>
        <v>8</v>
      </c>
      <c r="C6925" s="23">
        <v>10.4</v>
      </c>
      <c r="D6925" s="24">
        <v>0</v>
      </c>
      <c r="E6925" s="24">
        <v>7.056</v>
      </c>
      <c r="F6925" s="48"/>
      <c r="G6925" s="48"/>
      <c r="H6925" s="1">
        <f t="shared" si="1203"/>
        <v>-9.9689312702249548</v>
      </c>
      <c r="I6925" s="1">
        <f t="shared" si="1197"/>
        <v>15.151201907942989</v>
      </c>
      <c r="J6925" s="4">
        <f>B6925+('PV model'!$B$3/15)+(I6925/60)</f>
        <v>7.9758533651323837</v>
      </c>
      <c r="K6925" s="2">
        <f t="shared" si="1198"/>
        <v>60.36219952301424</v>
      </c>
      <c r="L6925" s="2">
        <f>DEGREES(ASIN((((COS(RADIANS('PV model'!$B$2))*COS(RADIANS(H6925))*COS(RADIANS(K6925)))+(SIN(RADIANS('PV model'!$B$2))*SIN(RADIANS(H6925)))))))</f>
        <v>7.6545329891693354</v>
      </c>
      <c r="M6925" s="3">
        <f t="shared" si="1194"/>
        <v>7.6545329891693354</v>
      </c>
      <c r="N6925" s="2">
        <f t="shared" si="1199"/>
        <v>59.73943304125217</v>
      </c>
      <c r="O6925" s="2">
        <f>IF('PV model'!$B$2&gt;0, 180-N6925,IF('PV model'!$B$2&lt;0,0-N6925,N6925))</f>
        <v>120.26056695874783</v>
      </c>
      <c r="P6925" s="2">
        <f>ABS(O6925-'PV model'!$B$5)</f>
        <v>84.73943304125217</v>
      </c>
      <c r="Q6925" s="3">
        <f t="shared" si="1195"/>
        <v>82.34546701083066</v>
      </c>
      <c r="R6925" s="3">
        <f t="shared" si="1200"/>
        <v>0</v>
      </c>
      <c r="S6925" s="3">
        <f t="shared" si="1196"/>
        <v>7.056</v>
      </c>
      <c r="T6925" s="3">
        <f>(0.5*(1-COS(RADIANS(90-$X$3)))*(D6925+E6925)*'PV model'!$B$4)</f>
        <v>0</v>
      </c>
      <c r="U6925" s="3">
        <f t="shared" si="1201"/>
        <v>7.056</v>
      </c>
      <c r="V6925" s="3">
        <f>('PV model'!$B$13*(U6925/1000)*(1-'PV model'!$B$14*((20+C6925)-25))*'PV model'!$B$10)/'PV model'!$B$12</f>
        <v>0.69008289638399989</v>
      </c>
    </row>
    <row r="6926" spans="1:22" x14ac:dyDescent="0.2">
      <c r="A6926" s="10">
        <f t="shared" si="1193"/>
        <v>289</v>
      </c>
      <c r="B6926" s="10">
        <f t="shared" si="1202"/>
        <v>9</v>
      </c>
      <c r="C6926" s="23">
        <v>10.4</v>
      </c>
      <c r="D6926" s="24">
        <v>0</v>
      </c>
      <c r="E6926" s="24">
        <v>30.869999999999997</v>
      </c>
      <c r="F6926" s="48"/>
      <c r="G6926" s="48"/>
      <c r="H6926" s="1">
        <f t="shared" si="1203"/>
        <v>-9.9689312702249548</v>
      </c>
      <c r="I6926" s="1">
        <f t="shared" si="1197"/>
        <v>15.151201907942989</v>
      </c>
      <c r="J6926" s="4">
        <f>B6926+('PV model'!$B$3/15)+(I6926/60)</f>
        <v>8.975853365132382</v>
      </c>
      <c r="K6926" s="2">
        <f t="shared" si="1198"/>
        <v>45.362199523014269</v>
      </c>
      <c r="L6926" s="2">
        <f>DEGREES(ASIN((((COS(RADIANS('PV model'!$B$2))*COS(RADIANS(H6926))*COS(RADIANS(K6926)))+(SIN(RADIANS('PV model'!$B$2))*SIN(RADIANS(H6926)))))))</f>
        <v>14.43569831611509</v>
      </c>
      <c r="M6926" s="3">
        <f t="shared" si="1194"/>
        <v>14.43569831611509</v>
      </c>
      <c r="N6926" s="2">
        <f t="shared" si="1199"/>
        <v>46.35806283081034</v>
      </c>
      <c r="O6926" s="2">
        <f>IF('PV model'!$B$2&gt;0, 180-N6926,IF('PV model'!$B$2&lt;0,0-N6926,N6926))</f>
        <v>133.64193716918965</v>
      </c>
      <c r="P6926" s="2">
        <f>ABS(O6926-'PV model'!$B$5)</f>
        <v>71.358062830810354</v>
      </c>
      <c r="Q6926" s="3">
        <f t="shared" si="1195"/>
        <v>75.564301683884906</v>
      </c>
      <c r="R6926" s="3">
        <f t="shared" si="1200"/>
        <v>0</v>
      </c>
      <c r="S6926" s="3">
        <f t="shared" si="1196"/>
        <v>30.869999999999997</v>
      </c>
      <c r="T6926" s="3">
        <f>(0.5*(1-COS(RADIANS(90-$X$3)))*(D6926+E6926)*'PV model'!$B$4)</f>
        <v>0</v>
      </c>
      <c r="U6926" s="3">
        <f t="shared" si="1201"/>
        <v>30.869999999999997</v>
      </c>
      <c r="V6926" s="3">
        <f>('PV model'!$B$13*(U6926/1000)*(1-'PV model'!$B$14*((20+C6926)-25))*'PV model'!$B$10)/'PV model'!$B$12</f>
        <v>3.0191126716799999</v>
      </c>
    </row>
    <row r="6927" spans="1:22" x14ac:dyDescent="0.2">
      <c r="A6927" s="10">
        <f t="shared" si="1193"/>
        <v>289</v>
      </c>
      <c r="B6927" s="10">
        <f t="shared" si="1202"/>
        <v>10</v>
      </c>
      <c r="C6927" s="23">
        <v>10.3</v>
      </c>
      <c r="D6927" s="24">
        <v>0</v>
      </c>
      <c r="E6927" s="24">
        <v>59.094000000000008</v>
      </c>
      <c r="F6927" s="48"/>
      <c r="G6927" s="48"/>
      <c r="H6927" s="1">
        <f t="shared" si="1203"/>
        <v>-9.9689312702249548</v>
      </c>
      <c r="I6927" s="1">
        <f t="shared" si="1197"/>
        <v>15.151201907942989</v>
      </c>
      <c r="J6927" s="4">
        <f>B6927+('PV model'!$B$3/15)+(I6927/60)</f>
        <v>9.975853365132382</v>
      </c>
      <c r="K6927" s="2">
        <f t="shared" si="1198"/>
        <v>30.362199523014269</v>
      </c>
      <c r="L6927" s="2">
        <f>DEGREES(ASIN((((COS(RADIANS('PV model'!$B$2))*COS(RADIANS(H6927))*COS(RADIANS(K6927)))+(SIN(RADIANS('PV model'!$B$2))*SIN(RADIANS(H6927)))))))</f>
        <v>19.796191408794083</v>
      </c>
      <c r="M6927" s="3">
        <f t="shared" si="1194"/>
        <v>19.796191408794083</v>
      </c>
      <c r="N6927" s="2">
        <f t="shared" si="1199"/>
        <v>31.944742249460777</v>
      </c>
      <c r="O6927" s="2">
        <f>IF('PV model'!$B$2&gt;0, 180-N6927,IF('PV model'!$B$2&lt;0,0-N6927,N6927))</f>
        <v>148.05525775053923</v>
      </c>
      <c r="P6927" s="2">
        <f>ABS(O6927-'PV model'!$B$5)</f>
        <v>56.944742249460774</v>
      </c>
      <c r="Q6927" s="3">
        <f t="shared" si="1195"/>
        <v>70.203808591205913</v>
      </c>
      <c r="R6927" s="3">
        <f t="shared" si="1200"/>
        <v>0</v>
      </c>
      <c r="S6927" s="3">
        <f t="shared" si="1196"/>
        <v>59.094000000000008</v>
      </c>
      <c r="T6927" s="3">
        <f>(0.5*(1-COS(RADIANS(90-$X$3)))*(D6927+E6927)*'PV model'!$B$4)</f>
        <v>0</v>
      </c>
      <c r="U6927" s="3">
        <f t="shared" si="1201"/>
        <v>59.094000000000008</v>
      </c>
      <c r="V6927" s="3">
        <f>('PV model'!$B$13*(U6927/1000)*(1-'PV model'!$B$14*((20+C6927)-25))*'PV model'!$B$10)/'PV model'!$B$12</f>
        <v>5.7818070717120005</v>
      </c>
    </row>
    <row r="6928" spans="1:22" x14ac:dyDescent="0.2">
      <c r="A6928" s="10">
        <f t="shared" si="1193"/>
        <v>289</v>
      </c>
      <c r="B6928" s="10">
        <f t="shared" si="1202"/>
        <v>11</v>
      </c>
      <c r="C6928" s="23">
        <v>10.6</v>
      </c>
      <c r="D6928" s="24">
        <v>0</v>
      </c>
      <c r="E6928" s="24">
        <v>81.144000000000005</v>
      </c>
      <c r="F6928" s="48"/>
      <c r="G6928" s="48"/>
      <c r="H6928" s="1">
        <f t="shared" si="1203"/>
        <v>-9.9689312702249548</v>
      </c>
      <c r="I6928" s="1">
        <f t="shared" si="1197"/>
        <v>15.151201907942989</v>
      </c>
      <c r="J6928" s="4">
        <f>B6928+('PV model'!$B$3/15)+(I6928/60)</f>
        <v>10.975853365132382</v>
      </c>
      <c r="K6928" s="2">
        <f t="shared" si="1198"/>
        <v>15.36219952301427</v>
      </c>
      <c r="L6928" s="2">
        <f>DEGREES(ASIN((((COS(RADIANS('PV model'!$B$2))*COS(RADIANS(H6928))*COS(RADIANS(K6928)))+(SIN(RADIANS('PV model'!$B$2))*SIN(RADIANS(H6928)))))))</f>
        <v>23.281859213173419</v>
      </c>
      <c r="M6928" s="3">
        <f t="shared" si="1194"/>
        <v>23.281859213173419</v>
      </c>
      <c r="N6928" s="2">
        <f t="shared" si="1199"/>
        <v>16.50206611106513</v>
      </c>
      <c r="O6928" s="2">
        <f>IF('PV model'!$B$2&gt;0, 180-N6928,IF('PV model'!$B$2&lt;0,0-N6928,N6928))</f>
        <v>163.49793388893488</v>
      </c>
      <c r="P6928" s="2">
        <f>ABS(O6928-'PV model'!$B$5)</f>
        <v>41.502066111065119</v>
      </c>
      <c r="Q6928" s="3">
        <f t="shared" si="1195"/>
        <v>66.718140786826581</v>
      </c>
      <c r="R6928" s="3">
        <f t="shared" si="1200"/>
        <v>0</v>
      </c>
      <c r="S6928" s="3">
        <f t="shared" si="1196"/>
        <v>81.144000000000005</v>
      </c>
      <c r="T6928" s="3">
        <f>(0.5*(1-COS(RADIANS(90-$X$3)))*(D6928+E6928)*'PV model'!$B$4)</f>
        <v>0</v>
      </c>
      <c r="U6928" s="3">
        <f t="shared" si="1201"/>
        <v>81.144000000000005</v>
      </c>
      <c r="V6928" s="3">
        <f>('PV model'!$B$13*(U6928/1000)*(1-'PV model'!$B$14*((20+C6928)-25))*'PV model'!$B$10)/'PV model'!$B$12</f>
        <v>7.9294643850239996</v>
      </c>
    </row>
    <row r="6929" spans="1:22" x14ac:dyDescent="0.2">
      <c r="A6929" s="10">
        <f t="shared" si="1193"/>
        <v>289</v>
      </c>
      <c r="B6929" s="10">
        <f t="shared" si="1202"/>
        <v>12</v>
      </c>
      <c r="C6929" s="23">
        <v>12</v>
      </c>
      <c r="D6929" s="24">
        <v>0</v>
      </c>
      <c r="E6929" s="24">
        <v>94.374000000000009</v>
      </c>
      <c r="F6929" s="48"/>
      <c r="G6929" s="48"/>
      <c r="H6929" s="1">
        <f t="shared" si="1203"/>
        <v>-9.9689312702249548</v>
      </c>
      <c r="I6929" s="1">
        <f t="shared" si="1197"/>
        <v>15.151201907942989</v>
      </c>
      <c r="J6929" s="4">
        <f>B6929+('PV model'!$B$3/15)+(I6929/60)</f>
        <v>11.975853365132382</v>
      </c>
      <c r="K6929" s="2">
        <f t="shared" si="1198"/>
        <v>0.3621995230142705</v>
      </c>
      <c r="L6929" s="2">
        <f>DEGREES(ASIN((((COS(RADIANS('PV model'!$B$2))*COS(RADIANS(H6929))*COS(RADIANS(K6929)))+(SIN(RADIANS('PV model'!$B$2))*SIN(RADIANS(H6929)))))))</f>
        <v>24.53036671557869</v>
      </c>
      <c r="M6929" s="3">
        <f t="shared" si="1194"/>
        <v>24.53036671557869</v>
      </c>
      <c r="N6929" s="2">
        <f t="shared" si="1199"/>
        <v>0.39212393444779964</v>
      </c>
      <c r="O6929" s="2">
        <f>IF('PV model'!$B$2&gt;0, 180-N6929,IF('PV model'!$B$2&lt;0,0-N6929,N6929))</f>
        <v>179.6078760655522</v>
      </c>
      <c r="P6929" s="2">
        <f>ABS(O6929-'PV model'!$B$5)</f>
        <v>25.392123934447795</v>
      </c>
      <c r="Q6929" s="3">
        <f t="shared" si="1195"/>
        <v>65.469633284421306</v>
      </c>
      <c r="R6929" s="3">
        <f t="shared" si="1200"/>
        <v>0</v>
      </c>
      <c r="S6929" s="3">
        <f t="shared" si="1196"/>
        <v>94.374000000000009</v>
      </c>
      <c r="T6929" s="3">
        <f>(0.5*(1-COS(RADIANS(90-$X$3)))*(D6929+E6929)*'PV model'!$B$4)</f>
        <v>0</v>
      </c>
      <c r="U6929" s="3">
        <f t="shared" si="1201"/>
        <v>94.374000000000009</v>
      </c>
      <c r="V6929" s="3">
        <f>('PV model'!$B$13*(U6929/1000)*(1-'PV model'!$B$14*((20+C6929)-25))*'PV model'!$B$10)/'PV model'!$B$12</f>
        <v>9.1694835388799998</v>
      </c>
    </row>
    <row r="6930" spans="1:22" x14ac:dyDescent="0.2">
      <c r="A6930" s="10">
        <f t="shared" si="1193"/>
        <v>289</v>
      </c>
      <c r="B6930" s="10">
        <f t="shared" si="1202"/>
        <v>13</v>
      </c>
      <c r="C6930" s="23">
        <v>11.4</v>
      </c>
      <c r="D6930" s="24">
        <v>0</v>
      </c>
      <c r="E6930" s="24">
        <v>96.138000000000005</v>
      </c>
      <c r="F6930" s="48"/>
      <c r="G6930" s="48"/>
      <c r="H6930" s="1">
        <f t="shared" si="1203"/>
        <v>-9.9689312702249548</v>
      </c>
      <c r="I6930" s="1">
        <f t="shared" si="1197"/>
        <v>15.151201907942989</v>
      </c>
      <c r="J6930" s="4">
        <f>B6930+('PV model'!$B$3/15)+(I6930/60)</f>
        <v>12.975853365132382</v>
      </c>
      <c r="K6930" s="2">
        <f t="shared" si="1198"/>
        <v>-14.63780047698573</v>
      </c>
      <c r="L6930" s="2">
        <f>DEGREES(ASIN((((COS(RADIANS('PV model'!$B$2))*COS(RADIANS(H6930))*COS(RADIANS(K6930)))+(SIN(RADIANS('PV model'!$B$2))*SIN(RADIANS(H6930)))))))</f>
        <v>23.39577010219864</v>
      </c>
      <c r="M6930" s="3">
        <f t="shared" si="1194"/>
        <v>23.39577010219864</v>
      </c>
      <c r="N6930" s="2">
        <f t="shared" si="1199"/>
        <v>-15.734992156096933</v>
      </c>
      <c r="O6930" s="2">
        <f>IF('PV model'!$B$2&gt;0, 180-N6930,IF('PV model'!$B$2&lt;0,0-N6930,N6930))</f>
        <v>195.73499215609692</v>
      </c>
      <c r="P6930" s="2">
        <f>ABS(O6930-'PV model'!$B$5)</f>
        <v>9.2650078439030779</v>
      </c>
      <c r="Q6930" s="3">
        <f t="shared" si="1195"/>
        <v>66.60422989780136</v>
      </c>
      <c r="R6930" s="3">
        <f t="shared" si="1200"/>
        <v>0</v>
      </c>
      <c r="S6930" s="3">
        <f t="shared" si="1196"/>
        <v>96.138000000000005</v>
      </c>
      <c r="T6930" s="3">
        <f>(0.5*(1-COS(RADIANS(90-$X$3)))*(D6930+E6930)*'PV model'!$B$4)</f>
        <v>0</v>
      </c>
      <c r="U6930" s="3">
        <f t="shared" si="1201"/>
        <v>96.138000000000005</v>
      </c>
      <c r="V6930" s="3">
        <f>('PV model'!$B$13*(U6930/1000)*(1-'PV model'!$B$14*((20+C6930)-25))*'PV model'!$B$10)/'PV model'!$B$12</f>
        <v>9.3639396453119996</v>
      </c>
    </row>
    <row r="6931" spans="1:22" x14ac:dyDescent="0.2">
      <c r="A6931" s="10">
        <f t="shared" si="1193"/>
        <v>289</v>
      </c>
      <c r="B6931" s="10">
        <f t="shared" si="1202"/>
        <v>14</v>
      </c>
      <c r="C6931" s="23">
        <v>11.8</v>
      </c>
      <c r="D6931" s="24">
        <v>0</v>
      </c>
      <c r="E6931" s="24">
        <v>85.554000000000002</v>
      </c>
      <c r="F6931" s="48"/>
      <c r="G6931" s="48"/>
      <c r="H6931" s="1">
        <f t="shared" si="1203"/>
        <v>-9.9689312702249548</v>
      </c>
      <c r="I6931" s="1">
        <f t="shared" si="1197"/>
        <v>15.151201907942989</v>
      </c>
      <c r="J6931" s="4">
        <f>B6931+('PV model'!$B$3/15)+(I6931/60)</f>
        <v>13.975853365132382</v>
      </c>
      <c r="K6931" s="2">
        <f t="shared" si="1198"/>
        <v>-29.637800476985731</v>
      </c>
      <c r="L6931" s="2">
        <f>DEGREES(ASIN((((COS(RADIANS('PV model'!$B$2))*COS(RADIANS(H6931))*COS(RADIANS(K6931)))+(SIN(RADIANS('PV model'!$B$2))*SIN(RADIANS(H6931)))))))</f>
        <v>20.011080914226174</v>
      </c>
      <c r="M6931" s="3">
        <f t="shared" si="1194"/>
        <v>20.011080914226174</v>
      </c>
      <c r="N6931" s="2">
        <f t="shared" si="1199"/>
        <v>-31.221189938740078</v>
      </c>
      <c r="O6931" s="2">
        <f>IF('PV model'!$B$2&gt;0, 180-N6931,IF('PV model'!$B$2&lt;0,0-N6931,N6931))</f>
        <v>211.22118993874008</v>
      </c>
      <c r="P6931" s="2">
        <f>ABS(O6931-'PV model'!$B$5)</f>
        <v>6.221189938740082</v>
      </c>
      <c r="Q6931" s="3">
        <f t="shared" si="1195"/>
        <v>69.98891908577383</v>
      </c>
      <c r="R6931" s="3">
        <f t="shared" si="1200"/>
        <v>0</v>
      </c>
      <c r="S6931" s="3">
        <f t="shared" si="1196"/>
        <v>85.554000000000002</v>
      </c>
      <c r="T6931" s="3">
        <f>(0.5*(1-COS(RADIANS(90-$X$3)))*(D6931+E6931)*'PV model'!$B$4)</f>
        <v>0</v>
      </c>
      <c r="U6931" s="3">
        <f t="shared" si="1201"/>
        <v>85.554000000000002</v>
      </c>
      <c r="V6931" s="3">
        <f>('PV model'!$B$13*(U6931/1000)*(1-'PV model'!$B$14*((20+C6931)-25))*'PV model'!$B$10)/'PV model'!$B$12</f>
        <v>8.3193640427519995</v>
      </c>
    </row>
    <row r="6932" spans="1:22" x14ac:dyDescent="0.2">
      <c r="A6932" s="10">
        <f t="shared" si="1193"/>
        <v>289</v>
      </c>
      <c r="B6932" s="10">
        <f t="shared" si="1202"/>
        <v>15</v>
      </c>
      <c r="C6932" s="23">
        <v>11.8</v>
      </c>
      <c r="D6932" s="24">
        <v>0</v>
      </c>
      <c r="E6932" s="24">
        <v>65.268000000000001</v>
      </c>
      <c r="F6932" s="48"/>
      <c r="G6932" s="48"/>
      <c r="H6932" s="1">
        <f t="shared" si="1203"/>
        <v>-9.9689312702249548</v>
      </c>
      <c r="I6932" s="1">
        <f t="shared" si="1197"/>
        <v>15.151201907942989</v>
      </c>
      <c r="J6932" s="4">
        <f>B6932+('PV model'!$B$3/15)+(I6932/60)</f>
        <v>14.975853365132382</v>
      </c>
      <c r="K6932" s="2">
        <f t="shared" si="1198"/>
        <v>-44.637800476985731</v>
      </c>
      <c r="L6932" s="2">
        <f>DEGREES(ASIN((((COS(RADIANS('PV model'!$B$2))*COS(RADIANS(H6932))*COS(RADIANS(K6932)))+(SIN(RADIANS('PV model'!$B$2))*SIN(RADIANS(H6932)))))))</f>
        <v>14.730957659748483</v>
      </c>
      <c r="M6932" s="3">
        <f t="shared" si="1194"/>
        <v>14.730957659748483</v>
      </c>
      <c r="N6932" s="2">
        <f t="shared" si="1199"/>
        <v>-45.686940324515142</v>
      </c>
      <c r="O6932" s="2">
        <f>IF('PV model'!$B$2&gt;0, 180-N6932,IF('PV model'!$B$2&lt;0,0-N6932,N6932))</f>
        <v>225.68694032451515</v>
      </c>
      <c r="P6932" s="2">
        <f>ABS(O6932-'PV model'!$B$5)</f>
        <v>20.686940324515149</v>
      </c>
      <c r="Q6932" s="3">
        <f t="shared" si="1195"/>
        <v>75.269042340251517</v>
      </c>
      <c r="R6932" s="3">
        <f t="shared" si="1200"/>
        <v>0</v>
      </c>
      <c r="S6932" s="3">
        <f t="shared" si="1196"/>
        <v>65.268000000000001</v>
      </c>
      <c r="T6932" s="3">
        <f>(0.5*(1-COS(RADIANS(90-$X$3)))*(D6932+E6932)*'PV model'!$B$4)</f>
        <v>0</v>
      </c>
      <c r="U6932" s="3">
        <f t="shared" si="1201"/>
        <v>65.268000000000001</v>
      </c>
      <c r="V6932" s="3">
        <f>('PV model'!$B$13*(U6932/1000)*(1-'PV model'!$B$14*((20+C6932)-25))*'PV model'!$B$10)/'PV model'!$B$12</f>
        <v>6.3467313315839995</v>
      </c>
    </row>
    <row r="6933" spans="1:22" x14ac:dyDescent="0.2">
      <c r="A6933" s="10">
        <f t="shared" si="1193"/>
        <v>289</v>
      </c>
      <c r="B6933" s="10">
        <f t="shared" si="1202"/>
        <v>16</v>
      </c>
      <c r="C6933" s="23">
        <v>11.8</v>
      </c>
      <c r="D6933" s="24">
        <v>0</v>
      </c>
      <c r="E6933" s="24">
        <v>37.925999999999995</v>
      </c>
      <c r="F6933" s="48"/>
      <c r="G6933" s="48"/>
      <c r="H6933" s="1">
        <f t="shared" si="1203"/>
        <v>-9.9689312702249548</v>
      </c>
      <c r="I6933" s="1">
        <f t="shared" si="1197"/>
        <v>15.151201907942989</v>
      </c>
      <c r="J6933" s="4">
        <f>B6933+('PV model'!$B$3/15)+(I6933/60)</f>
        <v>15.975853365132382</v>
      </c>
      <c r="K6933" s="2">
        <f t="shared" si="1198"/>
        <v>-59.637800476985731</v>
      </c>
      <c r="L6933" s="2">
        <f>DEGREES(ASIN((((COS(RADIANS('PV model'!$B$2))*COS(RADIANS(H6933))*COS(RADIANS(K6933)))+(SIN(RADIANS('PV model'!$B$2))*SIN(RADIANS(H6933)))))))</f>
        <v>8.0077946692748849</v>
      </c>
      <c r="M6933" s="3">
        <f t="shared" si="1194"/>
        <v>8.0077946692748849</v>
      </c>
      <c r="N6933" s="2">
        <f t="shared" si="1199"/>
        <v>-59.113730560027527</v>
      </c>
      <c r="O6933" s="2">
        <f>IF('PV model'!$B$2&gt;0, 180-N6933,IF('PV model'!$B$2&lt;0,0-N6933,N6933))</f>
        <v>239.11373056002753</v>
      </c>
      <c r="P6933" s="2">
        <f>ABS(O6933-'PV model'!$B$5)</f>
        <v>34.113730560027534</v>
      </c>
      <c r="Q6933" s="3">
        <f t="shared" si="1195"/>
        <v>81.992205330725113</v>
      </c>
      <c r="R6933" s="3">
        <f t="shared" si="1200"/>
        <v>0</v>
      </c>
      <c r="S6933" s="3">
        <f t="shared" si="1196"/>
        <v>37.925999999999995</v>
      </c>
      <c r="T6933" s="3">
        <f>(0.5*(1-COS(RADIANS(90-$X$3)))*(D6933+E6933)*'PV model'!$B$4)</f>
        <v>0</v>
      </c>
      <c r="U6933" s="3">
        <f t="shared" si="1201"/>
        <v>37.925999999999995</v>
      </c>
      <c r="V6933" s="3">
        <f>('PV model'!$B$13*(U6933/1000)*(1-'PV model'!$B$14*((20+C6933)-25))*'PV model'!$B$10)/'PV model'!$B$12</f>
        <v>3.6879655034879995</v>
      </c>
    </row>
    <row r="6934" spans="1:22" x14ac:dyDescent="0.2">
      <c r="A6934" s="10">
        <f t="shared" si="1193"/>
        <v>289</v>
      </c>
      <c r="B6934" s="10">
        <f t="shared" si="1202"/>
        <v>17</v>
      </c>
      <c r="C6934" s="23">
        <v>11.6</v>
      </c>
      <c r="D6934" s="24">
        <v>0</v>
      </c>
      <c r="E6934" s="24">
        <v>10.584000000000001</v>
      </c>
      <c r="F6934" s="48"/>
      <c r="G6934" s="48"/>
      <c r="H6934" s="1">
        <f t="shared" si="1203"/>
        <v>-9.9689312702249548</v>
      </c>
      <c r="I6934" s="1">
        <f t="shared" si="1197"/>
        <v>15.151201907942989</v>
      </c>
      <c r="J6934" s="4">
        <f>B6934+('PV model'!$B$3/15)+(I6934/60)</f>
        <v>16.975853365132384</v>
      </c>
      <c r="K6934" s="2">
        <f t="shared" si="1198"/>
        <v>-74.63780047698576</v>
      </c>
      <c r="L6934" s="2">
        <f>DEGREES(ASIN((((COS(RADIANS('PV model'!$B$2))*COS(RADIANS(H6934))*COS(RADIANS(K6934)))+(SIN(RADIANS('PV model'!$B$2))*SIN(RADIANS(H6934)))))))</f>
        <v>0.29329395720432661</v>
      </c>
      <c r="M6934" s="3">
        <f t="shared" si="1194"/>
        <v>0.29329395720432661</v>
      </c>
      <c r="N6934" s="2">
        <f t="shared" si="1199"/>
        <v>-71.754562254189267</v>
      </c>
      <c r="O6934" s="2">
        <f>IF('PV model'!$B$2&gt;0, 180-N6934,IF('PV model'!$B$2&lt;0,0-N6934,N6934))</f>
        <v>251.75456225418927</v>
      </c>
      <c r="P6934" s="2">
        <f>ABS(O6934-'PV model'!$B$5)</f>
        <v>46.754562254189267</v>
      </c>
      <c r="Q6934" s="3">
        <f t="shared" si="1195"/>
        <v>89.706706042795673</v>
      </c>
      <c r="R6934" s="3">
        <f t="shared" si="1200"/>
        <v>0</v>
      </c>
      <c r="S6934" s="3">
        <f t="shared" si="1196"/>
        <v>10.584000000000001</v>
      </c>
      <c r="T6934" s="3">
        <f>(0.5*(1-COS(RADIANS(90-$X$3)))*(D6934+E6934)*'PV model'!$B$4)</f>
        <v>0</v>
      </c>
      <c r="U6934" s="3">
        <f t="shared" si="1201"/>
        <v>10.584000000000001</v>
      </c>
      <c r="V6934" s="3">
        <f>('PV model'!$B$13*(U6934/1000)*(1-'PV model'!$B$14*((20+C6934)-25))*'PV model'!$B$10)/'PV model'!$B$12</f>
        <v>1.0300460567040002</v>
      </c>
    </row>
    <row r="6935" spans="1:22" x14ac:dyDescent="0.2">
      <c r="A6935" s="10">
        <f t="shared" si="1193"/>
        <v>289</v>
      </c>
      <c r="B6935" s="10">
        <f t="shared" si="1202"/>
        <v>18</v>
      </c>
      <c r="C6935" s="23">
        <v>11.5</v>
      </c>
      <c r="D6935" s="24">
        <v>0</v>
      </c>
      <c r="E6935" s="24">
        <v>0</v>
      </c>
      <c r="F6935" s="48"/>
      <c r="G6935" s="48"/>
      <c r="H6935" s="1">
        <f t="shared" si="1203"/>
        <v>-9.9689312702249548</v>
      </c>
      <c r="I6935" s="1">
        <f t="shared" si="1197"/>
        <v>15.151201907942989</v>
      </c>
      <c r="J6935" s="4">
        <f>B6935+('PV model'!$B$3/15)+(I6935/60)</f>
        <v>17.975853365132384</v>
      </c>
      <c r="K6935" s="2">
        <f t="shared" si="1198"/>
        <v>-89.63780047698576</v>
      </c>
      <c r="L6935" s="2">
        <f>DEGREES(ASIN((((COS(RADIANS('PV model'!$B$2))*COS(RADIANS(H6935))*COS(RADIANS(K6935)))+(SIN(RADIANS('PV model'!$B$2))*SIN(RADIANS(H6935)))))))</f>
        <v>-7.9981658246617817</v>
      </c>
      <c r="M6935" s="3">
        <f t="shared" si="1194"/>
        <v>0</v>
      </c>
      <c r="N6935" s="2">
        <f t="shared" si="1199"/>
        <v>-84.019061750311039</v>
      </c>
      <c r="O6935" s="2">
        <f>IF('PV model'!$B$2&gt;0, 180-N6935,IF('PV model'!$B$2&lt;0,0-N6935,N6935))</f>
        <v>264.01906175031104</v>
      </c>
      <c r="P6935" s="2">
        <f>ABS(O6935-'PV model'!$B$5)</f>
        <v>59.019061750311039</v>
      </c>
      <c r="Q6935" s="3">
        <f t="shared" si="1195"/>
        <v>97.998165824661783</v>
      </c>
      <c r="R6935" s="3">
        <f t="shared" si="1200"/>
        <v>0</v>
      </c>
      <c r="S6935" s="3">
        <f t="shared" si="1196"/>
        <v>0</v>
      </c>
      <c r="T6935" s="3">
        <f>(0.5*(1-COS(RADIANS(90-$X$3)))*(D6935+E6935)*'PV model'!$B$4)</f>
        <v>0</v>
      </c>
      <c r="U6935" s="3">
        <f t="shared" si="1201"/>
        <v>0</v>
      </c>
      <c r="V6935" s="3">
        <f>('PV model'!$B$13*(U6935/1000)*(1-'PV model'!$B$14*((20+C6935)-25))*'PV model'!$B$10)/'PV model'!$B$12</f>
        <v>0</v>
      </c>
    </row>
    <row r="6936" spans="1:22" x14ac:dyDescent="0.2">
      <c r="A6936" s="10">
        <f t="shared" si="1193"/>
        <v>289</v>
      </c>
      <c r="B6936" s="10">
        <f t="shared" si="1202"/>
        <v>19</v>
      </c>
      <c r="C6936" s="23">
        <v>11.5</v>
      </c>
      <c r="D6936" s="24">
        <v>0</v>
      </c>
      <c r="E6936" s="24">
        <v>0</v>
      </c>
      <c r="F6936" s="48"/>
      <c r="G6936" s="48"/>
      <c r="H6936" s="1">
        <f t="shared" si="1203"/>
        <v>-9.9689312702249548</v>
      </c>
      <c r="I6936" s="1">
        <f t="shared" si="1197"/>
        <v>15.151201907942989</v>
      </c>
      <c r="J6936" s="4">
        <f>B6936+('PV model'!$B$3/15)+(I6936/60)</f>
        <v>18.975853365132384</v>
      </c>
      <c r="K6936" s="2">
        <f t="shared" si="1198"/>
        <v>-104.63780047698576</v>
      </c>
      <c r="L6936" s="2">
        <f>DEGREES(ASIN((((COS(RADIANS('PV model'!$B$2))*COS(RADIANS(H6936))*COS(RADIANS(K6936)))+(SIN(RADIANS('PV model'!$B$2))*SIN(RADIANS(H6936)))))))</f>
        <v>-16.477694340054445</v>
      </c>
      <c r="M6936" s="3">
        <f t="shared" si="1194"/>
        <v>0</v>
      </c>
      <c r="N6936" s="2">
        <f t="shared" si="1199"/>
        <v>-83.589489665956364</v>
      </c>
      <c r="O6936" s="2">
        <f>IF('PV model'!$B$2&gt;0, 180-N6936,IF('PV model'!$B$2&lt;0,0-N6936,N6936))</f>
        <v>263.58948966595636</v>
      </c>
      <c r="P6936" s="2">
        <f>ABS(O6936-'PV model'!$B$5)</f>
        <v>58.589489665956364</v>
      </c>
      <c r="Q6936" s="3">
        <f t="shared" si="1195"/>
        <v>106.47769434005444</v>
      </c>
      <c r="R6936" s="3">
        <f t="shared" si="1200"/>
        <v>0</v>
      </c>
      <c r="S6936" s="3">
        <f t="shared" si="1196"/>
        <v>0</v>
      </c>
      <c r="T6936" s="3">
        <f>(0.5*(1-COS(RADIANS(90-$X$3)))*(D6936+E6936)*'PV model'!$B$4)</f>
        <v>0</v>
      </c>
      <c r="U6936" s="3">
        <f t="shared" si="1201"/>
        <v>0</v>
      </c>
      <c r="V6936" s="3">
        <f>('PV model'!$B$13*(U6936/1000)*(1-'PV model'!$B$14*((20+C6936)-25))*'PV model'!$B$10)/'PV model'!$B$12</f>
        <v>0</v>
      </c>
    </row>
    <row r="6937" spans="1:22" x14ac:dyDescent="0.2">
      <c r="A6937" s="10">
        <f t="shared" si="1193"/>
        <v>289</v>
      </c>
      <c r="B6937" s="10">
        <f t="shared" si="1202"/>
        <v>20</v>
      </c>
      <c r="C6937" s="23">
        <v>11.3</v>
      </c>
      <c r="D6937" s="24">
        <v>0</v>
      </c>
      <c r="E6937" s="24">
        <v>0</v>
      </c>
      <c r="F6937" s="48"/>
      <c r="G6937" s="48"/>
      <c r="H6937" s="1">
        <f t="shared" si="1203"/>
        <v>-9.9689312702249548</v>
      </c>
      <c r="I6937" s="1">
        <f t="shared" si="1197"/>
        <v>15.151201907942989</v>
      </c>
      <c r="J6937" s="4">
        <f>B6937+('PV model'!$B$3/15)+(I6937/60)</f>
        <v>19.975853365132384</v>
      </c>
      <c r="K6937" s="2">
        <f t="shared" si="1198"/>
        <v>-119.63780047698576</v>
      </c>
      <c r="L6937" s="2">
        <f>DEGREES(ASIN((((COS(RADIANS('PV model'!$B$2))*COS(RADIANS(H6937))*COS(RADIANS(K6937)))+(SIN(RADIANS('PV model'!$B$2))*SIN(RADIANS(H6937)))))))</f>
        <v>-24.742164481116522</v>
      </c>
      <c r="M6937" s="3">
        <f t="shared" si="1194"/>
        <v>0</v>
      </c>
      <c r="N6937" s="2">
        <f t="shared" si="1199"/>
        <v>-70.488390846709848</v>
      </c>
      <c r="O6937" s="2">
        <f>IF('PV model'!$B$2&gt;0, 180-N6937,IF('PV model'!$B$2&lt;0,0-N6937,N6937))</f>
        <v>250.48839084670985</v>
      </c>
      <c r="P6937" s="2">
        <f>ABS(O6937-'PV model'!$B$5)</f>
        <v>45.488390846709848</v>
      </c>
      <c r="Q6937" s="3">
        <f t="shared" si="1195"/>
        <v>114.74216448111652</v>
      </c>
      <c r="R6937" s="3">
        <f t="shared" si="1200"/>
        <v>0</v>
      </c>
      <c r="S6937" s="3">
        <f t="shared" si="1196"/>
        <v>0</v>
      </c>
      <c r="T6937" s="3">
        <f>(0.5*(1-COS(RADIANS(90-$X$3)))*(D6937+E6937)*'PV model'!$B$4)</f>
        <v>0</v>
      </c>
      <c r="U6937" s="3">
        <f t="shared" si="1201"/>
        <v>0</v>
      </c>
      <c r="V6937" s="3">
        <f>('PV model'!$B$13*(U6937/1000)*(1-'PV model'!$B$14*((20+C6937)-25))*'PV model'!$B$10)/'PV model'!$B$12</f>
        <v>0</v>
      </c>
    </row>
    <row r="6938" spans="1:22" x14ac:dyDescent="0.2">
      <c r="A6938" s="10">
        <f t="shared" si="1193"/>
        <v>289</v>
      </c>
      <c r="B6938" s="10">
        <f t="shared" si="1202"/>
        <v>21</v>
      </c>
      <c r="C6938" s="23">
        <v>11.3</v>
      </c>
      <c r="D6938" s="24">
        <v>0</v>
      </c>
      <c r="E6938" s="24">
        <v>0</v>
      </c>
      <c r="F6938" s="48"/>
      <c r="G6938" s="48"/>
      <c r="H6938" s="1">
        <f t="shared" si="1203"/>
        <v>-9.9689312702249548</v>
      </c>
      <c r="I6938" s="1">
        <f t="shared" si="1197"/>
        <v>15.151201907942989</v>
      </c>
      <c r="J6938" s="4">
        <f>B6938+('PV model'!$B$3/15)+(I6938/60)</f>
        <v>20.975853365132384</v>
      </c>
      <c r="K6938" s="2">
        <f t="shared" si="1198"/>
        <v>-134.63780047698575</v>
      </c>
      <c r="L6938" s="2">
        <f>DEGREES(ASIN((((COS(RADIANS('PV model'!$B$2))*COS(RADIANS(H6938))*COS(RADIANS(K6938)))+(SIN(RADIANS('PV model'!$B$2))*SIN(RADIANS(H6938)))))))</f>
        <v>-32.318761932338724</v>
      </c>
      <c r="M6938" s="3">
        <f t="shared" si="1194"/>
        <v>0</v>
      </c>
      <c r="N6938" s="2">
        <f t="shared" si="1199"/>
        <v>-56.025541883592041</v>
      </c>
      <c r="O6938" s="2">
        <f>IF('PV model'!$B$2&gt;0, 180-N6938,IF('PV model'!$B$2&lt;0,0-N6938,N6938))</f>
        <v>236.02554188359204</v>
      </c>
      <c r="P6938" s="2">
        <f>ABS(O6938-'PV model'!$B$5)</f>
        <v>31.025541883592041</v>
      </c>
      <c r="Q6938" s="3">
        <f t="shared" si="1195"/>
        <v>122.31876193233873</v>
      </c>
      <c r="R6938" s="3">
        <f t="shared" si="1200"/>
        <v>0</v>
      </c>
      <c r="S6938" s="3">
        <f t="shared" si="1196"/>
        <v>0</v>
      </c>
      <c r="T6938" s="3">
        <f>(0.5*(1-COS(RADIANS(90-$X$3)))*(D6938+E6938)*'PV model'!$B$4)</f>
        <v>0</v>
      </c>
      <c r="U6938" s="3">
        <f t="shared" si="1201"/>
        <v>0</v>
      </c>
      <c r="V6938" s="3">
        <f>('PV model'!$B$13*(U6938/1000)*(1-'PV model'!$B$14*((20+C6938)-25))*'PV model'!$B$10)/'PV model'!$B$12</f>
        <v>0</v>
      </c>
    </row>
    <row r="6939" spans="1:22" x14ac:dyDescent="0.2">
      <c r="A6939" s="10">
        <f t="shared" si="1193"/>
        <v>289</v>
      </c>
      <c r="B6939" s="10">
        <f t="shared" si="1202"/>
        <v>22</v>
      </c>
      <c r="C6939" s="23">
        <v>11.3</v>
      </c>
      <c r="D6939" s="24">
        <v>0</v>
      </c>
      <c r="E6939" s="24">
        <v>0</v>
      </c>
      <c r="F6939" s="48"/>
      <c r="G6939" s="48"/>
      <c r="H6939" s="1">
        <f t="shared" si="1203"/>
        <v>-9.9689312702249548</v>
      </c>
      <c r="I6939" s="1">
        <f t="shared" si="1197"/>
        <v>15.151201907942989</v>
      </c>
      <c r="J6939" s="4">
        <f>B6939+('PV model'!$B$3/15)+(I6939/60)</f>
        <v>21.975853365132384</v>
      </c>
      <c r="K6939" s="2">
        <f t="shared" si="1198"/>
        <v>-149.63780047698575</v>
      </c>
      <c r="L6939" s="2">
        <f>DEGREES(ASIN((((COS(RADIANS('PV model'!$B$2))*COS(RADIANS(H6939))*COS(RADIANS(K6939)))+(SIN(RADIANS('PV model'!$B$2))*SIN(RADIANS(H6939)))))))</f>
        <v>-38.609646507776247</v>
      </c>
      <c r="M6939" s="3">
        <f t="shared" si="1194"/>
        <v>0</v>
      </c>
      <c r="N6939" s="2">
        <f t="shared" si="1199"/>
        <v>-39.575268073500233</v>
      </c>
      <c r="O6939" s="2">
        <f>IF('PV model'!$B$2&gt;0, 180-N6939,IF('PV model'!$B$2&lt;0,0-N6939,N6939))</f>
        <v>219.57526807350024</v>
      </c>
      <c r="P6939" s="2">
        <f>ABS(O6939-'PV model'!$B$5)</f>
        <v>14.57526807350024</v>
      </c>
      <c r="Q6939" s="3">
        <f t="shared" si="1195"/>
        <v>128.60964650777623</v>
      </c>
      <c r="R6939" s="3">
        <f t="shared" si="1200"/>
        <v>0</v>
      </c>
      <c r="S6939" s="3">
        <f t="shared" si="1196"/>
        <v>0</v>
      </c>
      <c r="T6939" s="3">
        <f>(0.5*(1-COS(RADIANS(90-$X$3)))*(D6939+E6939)*'PV model'!$B$4)</f>
        <v>0</v>
      </c>
      <c r="U6939" s="3">
        <f t="shared" si="1201"/>
        <v>0</v>
      </c>
      <c r="V6939" s="3">
        <f>('PV model'!$B$13*(U6939/1000)*(1-'PV model'!$B$14*((20+C6939)-25))*'PV model'!$B$10)/'PV model'!$B$12</f>
        <v>0</v>
      </c>
    </row>
    <row r="6940" spans="1:22" x14ac:dyDescent="0.2">
      <c r="A6940" s="10">
        <f t="shared" si="1193"/>
        <v>289</v>
      </c>
      <c r="B6940" s="10">
        <f t="shared" si="1202"/>
        <v>23</v>
      </c>
      <c r="C6940" s="23">
        <v>11.3</v>
      </c>
      <c r="D6940" s="24">
        <v>0</v>
      </c>
      <c r="E6940" s="24">
        <v>0</v>
      </c>
      <c r="F6940" s="48"/>
      <c r="G6940" s="48"/>
      <c r="H6940" s="1">
        <f t="shared" si="1203"/>
        <v>-9.9689312702249548</v>
      </c>
      <c r="I6940" s="1">
        <f t="shared" si="1197"/>
        <v>15.151201907942989</v>
      </c>
      <c r="J6940" s="4">
        <f>B6940+('PV model'!$B$3/15)+(I6940/60)</f>
        <v>22.975853365132384</v>
      </c>
      <c r="K6940" s="2">
        <f t="shared" si="1198"/>
        <v>-164.63780047698575</v>
      </c>
      <c r="L6940" s="2">
        <f>DEGREES(ASIN((((COS(RADIANS('PV model'!$B$2))*COS(RADIANS(H6940))*COS(RADIANS(K6940)))+(SIN(RADIANS('PV model'!$B$2))*SIN(RADIANS(H6940)))))))</f>
        <v>-42.889802318568869</v>
      </c>
      <c r="M6940" s="3">
        <f t="shared" si="1194"/>
        <v>0</v>
      </c>
      <c r="N6940" s="2">
        <f t="shared" si="1199"/>
        <v>-20.862425419647437</v>
      </c>
      <c r="O6940" s="2">
        <f>IF('PV model'!$B$2&gt;0, 180-N6940,IF('PV model'!$B$2&lt;0,0-N6940,N6940))</f>
        <v>200.86242541964742</v>
      </c>
      <c r="P6940" s="2">
        <f>ABS(O6940-'PV model'!$B$5)</f>
        <v>4.1375745803525774</v>
      </c>
      <c r="Q6940" s="3">
        <f t="shared" si="1195"/>
        <v>132.88980231856888</v>
      </c>
      <c r="R6940" s="3">
        <f t="shared" si="1200"/>
        <v>0</v>
      </c>
      <c r="S6940" s="3">
        <f t="shared" si="1196"/>
        <v>0</v>
      </c>
      <c r="T6940" s="3">
        <f>(0.5*(1-COS(RADIANS(90-$X$3)))*(D6940+E6940)*'PV model'!$B$4)</f>
        <v>0</v>
      </c>
      <c r="U6940" s="3">
        <f t="shared" si="1201"/>
        <v>0</v>
      </c>
      <c r="V6940" s="3">
        <f>('PV model'!$B$13*(U6940/1000)*(1-'PV model'!$B$14*((20+C6940)-25))*'PV model'!$B$10)/'PV model'!$B$12</f>
        <v>0</v>
      </c>
    </row>
    <row r="6941" spans="1:22" x14ac:dyDescent="0.2">
      <c r="A6941" s="10">
        <f t="shared" si="1193"/>
        <v>289</v>
      </c>
      <c r="B6941" s="10">
        <f t="shared" si="1202"/>
        <v>24</v>
      </c>
      <c r="C6941" s="23">
        <v>11.4</v>
      </c>
      <c r="D6941" s="24">
        <v>0</v>
      </c>
      <c r="E6941" s="24">
        <v>0</v>
      </c>
      <c r="F6941" s="48"/>
      <c r="G6941" s="48"/>
      <c r="H6941" s="1">
        <f t="shared" si="1203"/>
        <v>-9.9689312702249548</v>
      </c>
      <c r="I6941" s="1">
        <f t="shared" si="1197"/>
        <v>15.151201907942989</v>
      </c>
      <c r="J6941" s="4">
        <f>B6941+('PV model'!$B$3/15)+(I6941/60)</f>
        <v>23.975853365132384</v>
      </c>
      <c r="K6941" s="2">
        <f t="shared" si="1198"/>
        <v>-179.63780047698575</v>
      </c>
      <c r="L6941" s="2">
        <f>DEGREES(ASIN((((COS(RADIANS('PV model'!$B$2))*COS(RADIANS(H6941))*COS(RADIANS(K6941)))+(SIN(RADIANS('PV model'!$B$2))*SIN(RADIANS(H6941)))))))</f>
        <v>-44.468036346671603</v>
      </c>
      <c r="M6941" s="3">
        <f t="shared" si="1194"/>
        <v>0</v>
      </c>
      <c r="N6941" s="2">
        <f t="shared" si="1199"/>
        <v>-0.49987728161044653</v>
      </c>
      <c r="O6941" s="2">
        <f>IF('PV model'!$B$2&gt;0, 180-N6941,IF('PV model'!$B$2&lt;0,0-N6941,N6941))</f>
        <v>180.49987728161045</v>
      </c>
      <c r="P6941" s="2">
        <f>ABS(O6941-'PV model'!$B$5)</f>
        <v>24.500122718389548</v>
      </c>
      <c r="Q6941" s="3">
        <f t="shared" si="1195"/>
        <v>134.4680363466716</v>
      </c>
      <c r="R6941" s="3">
        <f t="shared" si="1200"/>
        <v>0</v>
      </c>
      <c r="S6941" s="3">
        <f t="shared" si="1196"/>
        <v>0</v>
      </c>
      <c r="T6941" s="3">
        <f>(0.5*(1-COS(RADIANS(90-$X$3)))*(D6941+E6941)*'PV model'!$B$4)</f>
        <v>0</v>
      </c>
      <c r="U6941" s="3">
        <f t="shared" si="1201"/>
        <v>0</v>
      </c>
      <c r="V6941" s="3">
        <f>('PV model'!$B$13*(U6941/1000)*(1-'PV model'!$B$14*((20+C6941)-25))*'PV model'!$B$10)/'PV model'!$B$12</f>
        <v>0</v>
      </c>
    </row>
    <row r="6942" spans="1:22" x14ac:dyDescent="0.2">
      <c r="A6942" s="10">
        <f t="shared" si="1193"/>
        <v>290</v>
      </c>
      <c r="B6942" s="10">
        <f t="shared" si="1202"/>
        <v>1</v>
      </c>
      <c r="C6942" s="23">
        <v>11.4</v>
      </c>
      <c r="D6942" s="24">
        <v>0</v>
      </c>
      <c r="E6942" s="24">
        <v>0</v>
      </c>
      <c r="F6942" s="48"/>
      <c r="G6942" s="48"/>
      <c r="H6942" s="1">
        <f t="shared" si="1203"/>
        <v>-10.333101522437246</v>
      </c>
      <c r="I6942" s="1">
        <f t="shared" si="1197"/>
        <v>15.324873532168759</v>
      </c>
      <c r="J6942" s="4">
        <f>B6942+('PV model'!$B$3/15)+(I6942/60)</f>
        <v>0.97874789220281277</v>
      </c>
      <c r="K6942" s="2">
        <f t="shared" si="1198"/>
        <v>165.31878161695781</v>
      </c>
      <c r="L6942" s="2">
        <f>DEGREES(ASIN((((COS(RADIANS('PV model'!$B$2))*COS(RADIANS(H6942))*COS(RADIANS(K6942)))+(SIN(RADIANS('PV model'!$B$2))*SIN(RADIANS(H6942)))))))</f>
        <v>-43.381375216882297</v>
      </c>
      <c r="M6942" s="3">
        <f t="shared" si="1194"/>
        <v>0</v>
      </c>
      <c r="N6942" s="2">
        <f t="shared" si="1199"/>
        <v>20.063007375358531</v>
      </c>
      <c r="O6942" s="2">
        <f>IF('PV model'!$B$2&gt;0, 180-N6942,IF('PV model'!$B$2&lt;0,0-N6942,N6942))</f>
        <v>159.93699262464148</v>
      </c>
      <c r="P6942" s="2">
        <f>ABS(O6942-'PV model'!$B$5)</f>
        <v>45.063007375358524</v>
      </c>
      <c r="Q6942" s="3">
        <f t="shared" si="1195"/>
        <v>133.3813752168823</v>
      </c>
      <c r="R6942" s="3">
        <f t="shared" si="1200"/>
        <v>0</v>
      </c>
      <c r="S6942" s="3">
        <f t="shared" si="1196"/>
        <v>0</v>
      </c>
      <c r="T6942" s="3">
        <f>(0.5*(1-COS(RADIANS(90-$X$3)))*(D6942+E6942)*'PV model'!$B$4)</f>
        <v>0</v>
      </c>
      <c r="U6942" s="3">
        <f t="shared" si="1201"/>
        <v>0</v>
      </c>
      <c r="V6942" s="3">
        <f>('PV model'!$B$13*(U6942/1000)*(1-'PV model'!$B$14*((20+C6942)-25))*'PV model'!$B$10)/'PV model'!$B$12</f>
        <v>0</v>
      </c>
    </row>
    <row r="6943" spans="1:22" x14ac:dyDescent="0.2">
      <c r="A6943" s="10">
        <f t="shared" si="1193"/>
        <v>290</v>
      </c>
      <c r="B6943" s="10">
        <f t="shared" si="1202"/>
        <v>2</v>
      </c>
      <c r="C6943" s="23">
        <v>11.3</v>
      </c>
      <c r="D6943" s="24">
        <v>0</v>
      </c>
      <c r="E6943" s="24">
        <v>0</v>
      </c>
      <c r="F6943" s="48"/>
      <c r="G6943" s="48"/>
      <c r="H6943" s="1">
        <f t="shared" si="1203"/>
        <v>-10.333101522437246</v>
      </c>
      <c r="I6943" s="1">
        <f t="shared" si="1197"/>
        <v>15.324873532168759</v>
      </c>
      <c r="J6943" s="4">
        <f>B6943+('PV model'!$B$3/15)+(I6943/60)</f>
        <v>1.9787478922028128</v>
      </c>
      <c r="K6943" s="2">
        <f t="shared" si="1198"/>
        <v>150.31878161695781</v>
      </c>
      <c r="L6943" s="2">
        <f>DEGREES(ASIN((((COS(RADIANS('PV model'!$B$2))*COS(RADIANS(H6943))*COS(RADIANS(K6943)))+(SIN(RADIANS('PV model'!$B$2))*SIN(RADIANS(H6943)))))))</f>
        <v>-39.192906517306973</v>
      </c>
      <c r="M6943" s="3">
        <f t="shared" si="1194"/>
        <v>0</v>
      </c>
      <c r="N6943" s="2">
        <f t="shared" si="1199"/>
        <v>38.943455480498898</v>
      </c>
      <c r="O6943" s="2">
        <f>IF('PV model'!$B$2&gt;0, 180-N6943,IF('PV model'!$B$2&lt;0,0-N6943,N6943))</f>
        <v>141.0565445195011</v>
      </c>
      <c r="P6943" s="2">
        <f>ABS(O6943-'PV model'!$B$5)</f>
        <v>63.943455480498898</v>
      </c>
      <c r="Q6943" s="3">
        <f t="shared" si="1195"/>
        <v>129.19290651730699</v>
      </c>
      <c r="R6943" s="3">
        <f t="shared" si="1200"/>
        <v>0</v>
      </c>
      <c r="S6943" s="3">
        <f t="shared" si="1196"/>
        <v>0</v>
      </c>
      <c r="T6943" s="3">
        <f>(0.5*(1-COS(RADIANS(90-$X$3)))*(D6943+E6943)*'PV model'!$B$4)</f>
        <v>0</v>
      </c>
      <c r="U6943" s="3">
        <f t="shared" si="1201"/>
        <v>0</v>
      </c>
      <c r="V6943" s="3">
        <f>('PV model'!$B$13*(U6943/1000)*(1-'PV model'!$B$14*((20+C6943)-25))*'PV model'!$B$10)/'PV model'!$B$12</f>
        <v>0</v>
      </c>
    </row>
    <row r="6944" spans="1:22" x14ac:dyDescent="0.2">
      <c r="A6944" s="10">
        <f t="shared" si="1193"/>
        <v>290</v>
      </c>
      <c r="B6944" s="10">
        <f t="shared" si="1202"/>
        <v>3</v>
      </c>
      <c r="C6944" s="23">
        <v>11.3</v>
      </c>
      <c r="D6944" s="24">
        <v>0</v>
      </c>
      <c r="E6944" s="24">
        <v>0</v>
      </c>
      <c r="F6944" s="48"/>
      <c r="G6944" s="48"/>
      <c r="H6944" s="1">
        <f t="shared" si="1203"/>
        <v>-10.333101522437246</v>
      </c>
      <c r="I6944" s="1">
        <f t="shared" si="1197"/>
        <v>15.324873532168759</v>
      </c>
      <c r="J6944" s="4">
        <f>B6944+('PV model'!$B$3/15)+(I6944/60)</f>
        <v>2.9787478922028123</v>
      </c>
      <c r="K6944" s="2">
        <f t="shared" si="1198"/>
        <v>135.31878161695784</v>
      </c>
      <c r="L6944" s="2">
        <f>DEGREES(ASIN((((COS(RADIANS('PV model'!$B$2))*COS(RADIANS(H6944))*COS(RADIANS(K6944)))+(SIN(RADIANS('PV model'!$B$2))*SIN(RADIANS(H6944)))))))</f>
        <v>-32.958003964212274</v>
      </c>
      <c r="M6944" s="3">
        <f t="shared" si="1194"/>
        <v>0</v>
      </c>
      <c r="N6944" s="2">
        <f t="shared" si="1199"/>
        <v>55.531152723015992</v>
      </c>
      <c r="O6944" s="2">
        <f>IF('PV model'!$B$2&gt;0, 180-N6944,IF('PV model'!$B$2&lt;0,0-N6944,N6944))</f>
        <v>124.46884727698401</v>
      </c>
      <c r="P6944" s="2">
        <f>ABS(O6944-'PV model'!$B$5)</f>
        <v>80.531152723015992</v>
      </c>
      <c r="Q6944" s="3">
        <f t="shared" si="1195"/>
        <v>122.95800396421228</v>
      </c>
      <c r="R6944" s="3">
        <f t="shared" si="1200"/>
        <v>0</v>
      </c>
      <c r="S6944" s="3">
        <f t="shared" si="1196"/>
        <v>0</v>
      </c>
      <c r="T6944" s="3">
        <f>(0.5*(1-COS(RADIANS(90-$X$3)))*(D6944+E6944)*'PV model'!$B$4)</f>
        <v>0</v>
      </c>
      <c r="U6944" s="3">
        <f t="shared" si="1201"/>
        <v>0</v>
      </c>
      <c r="V6944" s="3">
        <f>('PV model'!$B$13*(U6944/1000)*(1-'PV model'!$B$14*((20+C6944)-25))*'PV model'!$B$10)/'PV model'!$B$12</f>
        <v>0</v>
      </c>
    </row>
    <row r="6945" spans="1:22" x14ac:dyDescent="0.2">
      <c r="A6945" s="10">
        <f t="shared" si="1193"/>
        <v>290</v>
      </c>
      <c r="B6945" s="10">
        <f t="shared" si="1202"/>
        <v>4</v>
      </c>
      <c r="C6945" s="23">
        <v>11.2</v>
      </c>
      <c r="D6945" s="24">
        <v>0</v>
      </c>
      <c r="E6945" s="24">
        <v>0</v>
      </c>
      <c r="F6945" s="48"/>
      <c r="G6945" s="48"/>
      <c r="H6945" s="1">
        <f t="shared" si="1203"/>
        <v>-10.333101522437246</v>
      </c>
      <c r="I6945" s="1">
        <f t="shared" si="1197"/>
        <v>15.324873532168759</v>
      </c>
      <c r="J6945" s="4">
        <f>B6945+('PV model'!$B$3/15)+(I6945/60)</f>
        <v>3.9787478922028123</v>
      </c>
      <c r="K6945" s="2">
        <f t="shared" si="1198"/>
        <v>120.31878161695784</v>
      </c>
      <c r="L6945" s="2">
        <f>DEGREES(ASIN((((COS(RADIANS('PV model'!$B$2))*COS(RADIANS(H6945))*COS(RADIANS(K6945)))+(SIN(RADIANS('PV model'!$B$2))*SIN(RADIANS(H6945)))))))</f>
        <v>-25.411383320638567</v>
      </c>
      <c r="M6945" s="3">
        <f t="shared" si="1194"/>
        <v>0</v>
      </c>
      <c r="N6945" s="2">
        <f t="shared" si="1199"/>
        <v>70.084087809569695</v>
      </c>
      <c r="O6945" s="2">
        <f>IF('PV model'!$B$2&gt;0, 180-N6945,IF('PV model'!$B$2&lt;0,0-N6945,N6945))</f>
        <v>109.9159121904303</v>
      </c>
      <c r="P6945" s="2">
        <f>ABS(O6945-'PV model'!$B$5)</f>
        <v>95.084087809569695</v>
      </c>
      <c r="Q6945" s="3">
        <f t="shared" si="1195"/>
        <v>115.41138332063856</v>
      </c>
      <c r="R6945" s="3">
        <f t="shared" si="1200"/>
        <v>0</v>
      </c>
      <c r="S6945" s="3">
        <f t="shared" si="1196"/>
        <v>0</v>
      </c>
      <c r="T6945" s="3">
        <f>(0.5*(1-COS(RADIANS(90-$X$3)))*(D6945+E6945)*'PV model'!$B$4)</f>
        <v>0</v>
      </c>
      <c r="U6945" s="3">
        <f t="shared" si="1201"/>
        <v>0</v>
      </c>
      <c r="V6945" s="3">
        <f>('PV model'!$B$13*(U6945/1000)*(1-'PV model'!$B$14*((20+C6945)-25))*'PV model'!$B$10)/'PV model'!$B$12</f>
        <v>0</v>
      </c>
    </row>
    <row r="6946" spans="1:22" x14ac:dyDescent="0.2">
      <c r="A6946" s="10">
        <f t="shared" si="1193"/>
        <v>290</v>
      </c>
      <c r="B6946" s="10">
        <f t="shared" si="1202"/>
        <v>5</v>
      </c>
      <c r="C6946" s="23">
        <v>11.1</v>
      </c>
      <c r="D6946" s="24">
        <v>0</v>
      </c>
      <c r="E6946" s="24">
        <v>0</v>
      </c>
      <c r="F6946" s="48"/>
      <c r="G6946" s="48"/>
      <c r="H6946" s="1">
        <f t="shared" si="1203"/>
        <v>-10.333101522437246</v>
      </c>
      <c r="I6946" s="1">
        <f t="shared" si="1197"/>
        <v>15.324873532168759</v>
      </c>
      <c r="J6946" s="4">
        <f>B6946+('PV model'!$B$3/15)+(I6946/60)</f>
        <v>4.9787478922028132</v>
      </c>
      <c r="K6946" s="2">
        <f t="shared" si="1198"/>
        <v>105.31878161695781</v>
      </c>
      <c r="L6946" s="2">
        <f>DEGREES(ASIN((((COS(RADIANS('PV model'!$B$2))*COS(RADIANS(H6946))*COS(RADIANS(K6946)))+(SIN(RADIANS('PV model'!$B$2))*SIN(RADIANS(H6946)))))))</f>
        <v>-17.159668229852421</v>
      </c>
      <c r="M6946" s="3">
        <f t="shared" si="1194"/>
        <v>0</v>
      </c>
      <c r="N6946" s="2">
        <f t="shared" si="1199"/>
        <v>83.232362083072445</v>
      </c>
      <c r="O6946" s="2">
        <f>IF('PV model'!$B$2&gt;0, 180-N6946,IF('PV model'!$B$2&lt;0,0-N6946,N6946))</f>
        <v>96.767637916927555</v>
      </c>
      <c r="P6946" s="2">
        <f>ABS(O6946-'PV model'!$B$5)</f>
        <v>108.23236208307245</v>
      </c>
      <c r="Q6946" s="3">
        <f t="shared" si="1195"/>
        <v>107.15966822985243</v>
      </c>
      <c r="R6946" s="3">
        <f t="shared" si="1200"/>
        <v>0</v>
      </c>
      <c r="S6946" s="3">
        <f t="shared" si="1196"/>
        <v>0</v>
      </c>
      <c r="T6946" s="3">
        <f>(0.5*(1-COS(RADIANS(90-$X$3)))*(D6946+E6946)*'PV model'!$B$4)</f>
        <v>0</v>
      </c>
      <c r="U6946" s="3">
        <f t="shared" si="1201"/>
        <v>0</v>
      </c>
      <c r="V6946" s="3">
        <f>('PV model'!$B$13*(U6946/1000)*(1-'PV model'!$B$14*((20+C6946)-25))*'PV model'!$B$10)/'PV model'!$B$12</f>
        <v>0</v>
      </c>
    </row>
    <row r="6947" spans="1:22" x14ac:dyDescent="0.2">
      <c r="A6947" s="10">
        <f t="shared" si="1193"/>
        <v>290</v>
      </c>
      <c r="B6947" s="10">
        <f t="shared" si="1202"/>
        <v>6</v>
      </c>
      <c r="C6947" s="23">
        <v>11.1</v>
      </c>
      <c r="D6947" s="24">
        <v>0</v>
      </c>
      <c r="E6947" s="24">
        <v>0</v>
      </c>
      <c r="F6947" s="48"/>
      <c r="G6947" s="48"/>
      <c r="H6947" s="1">
        <f t="shared" si="1203"/>
        <v>-10.333101522437246</v>
      </c>
      <c r="I6947" s="1">
        <f t="shared" si="1197"/>
        <v>15.324873532168759</v>
      </c>
      <c r="J6947" s="4">
        <f>B6947+('PV model'!$B$3/15)+(I6947/60)</f>
        <v>5.9787478922028132</v>
      </c>
      <c r="K6947" s="2">
        <f t="shared" si="1198"/>
        <v>90.318781616957807</v>
      </c>
      <c r="L6947" s="2">
        <f>DEGREES(ASIN((((COS(RADIANS('PV model'!$B$2))*COS(RADIANS(H6947))*COS(RADIANS(K6947)))+(SIN(RADIANS('PV model'!$B$2))*SIN(RADIANS(H6947)))))))</f>
        <v>-8.6804921096053587</v>
      </c>
      <c r="M6947" s="3">
        <f t="shared" si="1194"/>
        <v>0</v>
      </c>
      <c r="N6947" s="2">
        <f t="shared" si="1199"/>
        <v>84.36385457302552</v>
      </c>
      <c r="O6947" s="2">
        <f>IF('PV model'!$B$2&gt;0, 180-N6947,IF('PV model'!$B$2&lt;0,0-N6947,N6947))</f>
        <v>95.63614542697448</v>
      </c>
      <c r="P6947" s="2">
        <f>ABS(O6947-'PV model'!$B$5)</f>
        <v>109.36385457302552</v>
      </c>
      <c r="Q6947" s="3">
        <f t="shared" si="1195"/>
        <v>98.680492109605353</v>
      </c>
      <c r="R6947" s="3">
        <f t="shared" si="1200"/>
        <v>0</v>
      </c>
      <c r="S6947" s="3">
        <f t="shared" si="1196"/>
        <v>0</v>
      </c>
      <c r="T6947" s="3">
        <f>(0.5*(1-COS(RADIANS(90-$X$3)))*(D6947+E6947)*'PV model'!$B$4)</f>
        <v>0</v>
      </c>
      <c r="U6947" s="3">
        <f t="shared" si="1201"/>
        <v>0</v>
      </c>
      <c r="V6947" s="3">
        <f>('PV model'!$B$13*(U6947/1000)*(1-'PV model'!$B$14*((20+C6947)-25))*'PV model'!$B$10)/'PV model'!$B$12</f>
        <v>0</v>
      </c>
    </row>
    <row r="6948" spans="1:22" x14ac:dyDescent="0.2">
      <c r="A6948" s="10">
        <f t="shared" si="1193"/>
        <v>290</v>
      </c>
      <c r="B6948" s="10">
        <f t="shared" si="1202"/>
        <v>7</v>
      </c>
      <c r="C6948" s="23">
        <v>11.3</v>
      </c>
      <c r="D6948" s="24">
        <v>0</v>
      </c>
      <c r="E6948" s="24">
        <v>0</v>
      </c>
      <c r="F6948" s="48"/>
      <c r="G6948" s="48"/>
      <c r="H6948" s="1">
        <f t="shared" si="1203"/>
        <v>-10.333101522437246</v>
      </c>
      <c r="I6948" s="1">
        <f t="shared" si="1197"/>
        <v>15.324873532168759</v>
      </c>
      <c r="J6948" s="4">
        <f>B6948+('PV model'!$B$3/15)+(I6948/60)</f>
        <v>6.9787478922028132</v>
      </c>
      <c r="K6948" s="2">
        <f t="shared" si="1198"/>
        <v>75.318781616957807</v>
      </c>
      <c r="L6948" s="2">
        <f>DEGREES(ASIN((((COS(RADIANS('PV model'!$B$2))*COS(RADIANS(H6948))*COS(RADIANS(K6948)))+(SIN(RADIANS('PV model'!$B$2))*SIN(RADIANS(H6948)))))))</f>
        <v>-0.3782518901102197</v>
      </c>
      <c r="M6948" s="3">
        <f t="shared" si="1194"/>
        <v>0</v>
      </c>
      <c r="N6948" s="2">
        <f t="shared" si="1199"/>
        <v>72.116469435847279</v>
      </c>
      <c r="O6948" s="2">
        <f>IF('PV model'!$B$2&gt;0, 180-N6948,IF('PV model'!$B$2&lt;0,0-N6948,N6948))</f>
        <v>107.88353056415272</v>
      </c>
      <c r="P6948" s="2">
        <f>ABS(O6948-'PV model'!$B$5)</f>
        <v>97.116469435847279</v>
      </c>
      <c r="Q6948" s="3">
        <f t="shared" si="1195"/>
        <v>90.378251890110221</v>
      </c>
      <c r="R6948" s="3">
        <f t="shared" si="1200"/>
        <v>0</v>
      </c>
      <c r="S6948" s="3">
        <f t="shared" si="1196"/>
        <v>0</v>
      </c>
      <c r="T6948" s="3">
        <f>(0.5*(1-COS(RADIANS(90-$X$3)))*(D6948+E6948)*'PV model'!$B$4)</f>
        <v>0</v>
      </c>
      <c r="U6948" s="3">
        <f t="shared" si="1201"/>
        <v>0</v>
      </c>
      <c r="V6948" s="3">
        <f>('PV model'!$B$13*(U6948/1000)*(1-'PV model'!$B$14*((20+C6948)-25))*'PV model'!$B$10)/'PV model'!$B$12</f>
        <v>0</v>
      </c>
    </row>
    <row r="6949" spans="1:22" x14ac:dyDescent="0.2">
      <c r="A6949" s="10">
        <f t="shared" si="1193"/>
        <v>290</v>
      </c>
      <c r="B6949" s="10">
        <f t="shared" si="1202"/>
        <v>8</v>
      </c>
      <c r="C6949" s="23">
        <v>11.4</v>
      </c>
      <c r="D6949" s="24">
        <v>0</v>
      </c>
      <c r="E6949" s="24">
        <v>6.1740000000000004</v>
      </c>
      <c r="F6949" s="48"/>
      <c r="G6949" s="48"/>
      <c r="H6949" s="1">
        <f t="shared" si="1203"/>
        <v>-10.333101522437246</v>
      </c>
      <c r="I6949" s="1">
        <f t="shared" si="1197"/>
        <v>15.324873532168759</v>
      </c>
      <c r="J6949" s="4">
        <f>B6949+('PV model'!$B$3/15)+(I6949/60)</f>
        <v>7.9787478922028132</v>
      </c>
      <c r="K6949" s="2">
        <f t="shared" si="1198"/>
        <v>60.3187816169578</v>
      </c>
      <c r="L6949" s="2">
        <f>DEGREES(ASIN((((COS(RADIANS('PV model'!$B$2))*COS(RADIANS(H6949))*COS(RADIANS(K6949)))+(SIN(RADIANS('PV model'!$B$2))*SIN(RADIANS(H6949)))))))</f>
        <v>7.359627391172789</v>
      </c>
      <c r="M6949" s="3">
        <f t="shared" si="1194"/>
        <v>7.359627391172789</v>
      </c>
      <c r="N6949" s="2">
        <f t="shared" si="1199"/>
        <v>59.519656353451929</v>
      </c>
      <c r="O6949" s="2">
        <f>IF('PV model'!$B$2&gt;0, 180-N6949,IF('PV model'!$B$2&lt;0,0-N6949,N6949))</f>
        <v>120.48034364654808</v>
      </c>
      <c r="P6949" s="2">
        <f>ABS(O6949-'PV model'!$B$5)</f>
        <v>84.519656353451921</v>
      </c>
      <c r="Q6949" s="3">
        <f t="shared" si="1195"/>
        <v>82.640372608827207</v>
      </c>
      <c r="R6949" s="3">
        <f t="shared" si="1200"/>
        <v>0</v>
      </c>
      <c r="S6949" s="3">
        <f t="shared" si="1196"/>
        <v>6.1740000000000004</v>
      </c>
      <c r="T6949" s="3">
        <f>(0.5*(1-COS(RADIANS(90-$X$3)))*(D6949+E6949)*'PV model'!$B$4)</f>
        <v>0</v>
      </c>
      <c r="U6949" s="3">
        <f t="shared" si="1201"/>
        <v>6.1740000000000004</v>
      </c>
      <c r="V6949" s="3">
        <f>('PV model'!$B$13*(U6949/1000)*(1-'PV model'!$B$14*((20+C6949)-25))*'PV model'!$B$10)/'PV model'!$B$12</f>
        <v>0.60135392217600003</v>
      </c>
    </row>
    <row r="6950" spans="1:22" x14ac:dyDescent="0.2">
      <c r="A6950" s="10">
        <f t="shared" si="1193"/>
        <v>290</v>
      </c>
      <c r="B6950" s="10">
        <f t="shared" si="1202"/>
        <v>9</v>
      </c>
      <c r="C6950" s="23">
        <v>11.7</v>
      </c>
      <c r="D6950" s="24">
        <v>0</v>
      </c>
      <c r="E6950" s="24">
        <v>29.988</v>
      </c>
      <c r="F6950" s="48"/>
      <c r="G6950" s="48"/>
      <c r="H6950" s="1">
        <f t="shared" si="1203"/>
        <v>-10.333101522437246</v>
      </c>
      <c r="I6950" s="1">
        <f t="shared" si="1197"/>
        <v>15.324873532168759</v>
      </c>
      <c r="J6950" s="4">
        <f>B6950+('PV model'!$B$3/15)+(I6950/60)</f>
        <v>8.9787478922028114</v>
      </c>
      <c r="K6950" s="2">
        <f t="shared" si="1198"/>
        <v>45.318781616957828</v>
      </c>
      <c r="L6950" s="2">
        <f>DEGREES(ASIN((((COS(RADIANS('PV model'!$B$2))*COS(RADIANS(H6950))*COS(RADIANS(K6950)))+(SIN(RADIANS('PV model'!$B$2))*SIN(RADIANS(H6950)))))))</f>
        <v>14.122256686375527</v>
      </c>
      <c r="M6950" s="3">
        <f t="shared" si="1194"/>
        <v>14.122256686375527</v>
      </c>
      <c r="N6950" s="2">
        <f t="shared" si="1199"/>
        <v>46.161731888119071</v>
      </c>
      <c r="O6950" s="2">
        <f>IF('PV model'!$B$2&gt;0, 180-N6950,IF('PV model'!$B$2&lt;0,0-N6950,N6950))</f>
        <v>133.83826811188092</v>
      </c>
      <c r="P6950" s="2">
        <f>ABS(O6950-'PV model'!$B$5)</f>
        <v>71.161731888119078</v>
      </c>
      <c r="Q6950" s="3">
        <f t="shared" si="1195"/>
        <v>75.877743313624464</v>
      </c>
      <c r="R6950" s="3">
        <f t="shared" si="1200"/>
        <v>0</v>
      </c>
      <c r="S6950" s="3">
        <f t="shared" si="1196"/>
        <v>29.988</v>
      </c>
      <c r="T6950" s="3">
        <f>(0.5*(1-COS(RADIANS(90-$X$3)))*(D6950+E6950)*'PV model'!$B$4)</f>
        <v>0</v>
      </c>
      <c r="U6950" s="3">
        <f t="shared" si="1201"/>
        <v>29.988</v>
      </c>
      <c r="V6950" s="3">
        <f>('PV model'!$B$13*(U6950/1000)*(1-'PV model'!$B$14*((20+C6950)-25))*'PV model'!$B$10)/'PV model'!$B$12</f>
        <v>2.9172647871359998</v>
      </c>
    </row>
    <row r="6951" spans="1:22" x14ac:dyDescent="0.2">
      <c r="A6951" s="10">
        <f t="shared" si="1193"/>
        <v>290</v>
      </c>
      <c r="B6951" s="10">
        <f t="shared" si="1202"/>
        <v>10</v>
      </c>
      <c r="C6951" s="23">
        <v>12</v>
      </c>
      <c r="D6951" s="24">
        <v>0</v>
      </c>
      <c r="E6951" s="24">
        <v>57.33</v>
      </c>
      <c r="F6951" s="48"/>
      <c r="G6951" s="48"/>
      <c r="H6951" s="1">
        <f t="shared" si="1203"/>
        <v>-10.333101522437246</v>
      </c>
      <c r="I6951" s="1">
        <f t="shared" si="1197"/>
        <v>15.324873532168759</v>
      </c>
      <c r="J6951" s="4">
        <f>B6951+('PV model'!$B$3/15)+(I6951/60)</f>
        <v>9.9787478922028114</v>
      </c>
      <c r="K6951" s="2">
        <f t="shared" si="1198"/>
        <v>30.318781616957828</v>
      </c>
      <c r="L6951" s="2">
        <f>DEGREES(ASIN((((COS(RADIANS('PV model'!$B$2))*COS(RADIANS(H6951))*COS(RADIANS(K6951)))+(SIN(RADIANS('PV model'!$B$2))*SIN(RADIANS(H6951)))))))</f>
        <v>19.462211958513073</v>
      </c>
      <c r="M6951" s="3">
        <f t="shared" si="1194"/>
        <v>19.462211958513073</v>
      </c>
      <c r="N6951" s="2">
        <f t="shared" si="1199"/>
        <v>31.784062769693445</v>
      </c>
      <c r="O6951" s="2">
        <f>IF('PV model'!$B$2&gt;0, 180-N6951,IF('PV model'!$B$2&lt;0,0-N6951,N6951))</f>
        <v>148.21593723030657</v>
      </c>
      <c r="P6951" s="2">
        <f>ABS(O6951-'PV model'!$B$5)</f>
        <v>56.784062769693435</v>
      </c>
      <c r="Q6951" s="3">
        <f t="shared" si="1195"/>
        <v>70.53778804148692</v>
      </c>
      <c r="R6951" s="3">
        <f t="shared" si="1200"/>
        <v>0</v>
      </c>
      <c r="S6951" s="3">
        <f t="shared" si="1196"/>
        <v>57.33</v>
      </c>
      <c r="T6951" s="3">
        <f>(0.5*(1-COS(RADIANS(90-$X$3)))*(D6951+E6951)*'PV model'!$B$4)</f>
        <v>0</v>
      </c>
      <c r="U6951" s="3">
        <f t="shared" si="1201"/>
        <v>57.33</v>
      </c>
      <c r="V6951" s="3">
        <f>('PV model'!$B$13*(U6951/1000)*(1-'PV model'!$B$14*((20+C6951)-25))*'PV model'!$B$10)/'PV model'!$B$12</f>
        <v>5.5702470095999992</v>
      </c>
    </row>
    <row r="6952" spans="1:22" x14ac:dyDescent="0.2">
      <c r="A6952" s="10">
        <f t="shared" si="1193"/>
        <v>290</v>
      </c>
      <c r="B6952" s="10">
        <f t="shared" si="1202"/>
        <v>11</v>
      </c>
      <c r="C6952" s="23">
        <v>12.4</v>
      </c>
      <c r="D6952" s="24">
        <v>0</v>
      </c>
      <c r="E6952" s="24">
        <v>79.38</v>
      </c>
      <c r="F6952" s="48"/>
      <c r="G6952" s="48"/>
      <c r="H6952" s="1">
        <f t="shared" si="1203"/>
        <v>-10.333101522437246</v>
      </c>
      <c r="I6952" s="1">
        <f t="shared" si="1197"/>
        <v>15.324873532168759</v>
      </c>
      <c r="J6952" s="4">
        <f>B6952+('PV model'!$B$3/15)+(I6952/60)</f>
        <v>10.978747892202811</v>
      </c>
      <c r="K6952" s="2">
        <f t="shared" si="1198"/>
        <v>15.318781616957828</v>
      </c>
      <c r="L6952" s="2">
        <f>DEGREES(ASIN((((COS(RADIANS('PV model'!$B$2))*COS(RADIANS(H6952))*COS(RADIANS(K6952)))+(SIN(RADIANS('PV model'!$B$2))*SIN(RADIANS(H6952)))))))</f>
        <v>22.929516882588768</v>
      </c>
      <c r="M6952" s="3">
        <f t="shared" si="1194"/>
        <v>22.929516882588768</v>
      </c>
      <c r="N6952" s="2">
        <f t="shared" si="1199"/>
        <v>16.391718180622568</v>
      </c>
      <c r="O6952" s="2">
        <f>IF('PV model'!$B$2&gt;0, 180-N6952,IF('PV model'!$B$2&lt;0,0-N6952,N6952))</f>
        <v>163.60828181937742</v>
      </c>
      <c r="P6952" s="2">
        <f>ABS(O6952-'PV model'!$B$5)</f>
        <v>41.391718180622576</v>
      </c>
      <c r="Q6952" s="3">
        <f t="shared" si="1195"/>
        <v>67.070483117411229</v>
      </c>
      <c r="R6952" s="3">
        <f t="shared" si="1200"/>
        <v>0</v>
      </c>
      <c r="S6952" s="3">
        <f t="shared" si="1196"/>
        <v>79.38</v>
      </c>
      <c r="T6952" s="3">
        <f>(0.5*(1-COS(RADIANS(90-$X$3)))*(D6952+E6952)*'PV model'!$B$4)</f>
        <v>0</v>
      </c>
      <c r="U6952" s="3">
        <f t="shared" si="1201"/>
        <v>79.38</v>
      </c>
      <c r="V6952" s="3">
        <f>('PV model'!$B$13*(U6952/1000)*(1-'PV model'!$B$14*((20+C6952)-25))*'PV model'!$B$10)/'PV model'!$B$12</f>
        <v>7.6999539859199988</v>
      </c>
    </row>
    <row r="6953" spans="1:22" x14ac:dyDescent="0.2">
      <c r="A6953" s="10">
        <f t="shared" si="1193"/>
        <v>290</v>
      </c>
      <c r="B6953" s="10">
        <f t="shared" si="1202"/>
        <v>12</v>
      </c>
      <c r="C6953" s="23">
        <v>13.1</v>
      </c>
      <c r="D6953" s="24">
        <v>0</v>
      </c>
      <c r="E6953" s="24">
        <v>92.61</v>
      </c>
      <c r="F6953" s="48"/>
      <c r="G6953" s="48"/>
      <c r="H6953" s="1">
        <f t="shared" si="1203"/>
        <v>-10.333101522437246</v>
      </c>
      <c r="I6953" s="1">
        <f t="shared" si="1197"/>
        <v>15.324873532168759</v>
      </c>
      <c r="J6953" s="4">
        <f>B6953+('PV model'!$B$3/15)+(I6953/60)</f>
        <v>11.978747892202811</v>
      </c>
      <c r="K6953" s="2">
        <f t="shared" si="1198"/>
        <v>0.31878161695782836</v>
      </c>
      <c r="L6953" s="2">
        <f>DEGREES(ASIN((((COS(RADIANS('PV model'!$B$2))*COS(RADIANS(H6953))*COS(RADIANS(K6953)))+(SIN(RADIANS('PV model'!$B$2))*SIN(RADIANS(H6953)))))))</f>
        <v>24.166356858586607</v>
      </c>
      <c r="M6953" s="3">
        <f t="shared" si="1194"/>
        <v>24.166356858586607</v>
      </c>
      <c r="N6953" s="2">
        <f t="shared" si="1199"/>
        <v>0.34373659267052609</v>
      </c>
      <c r="O6953" s="2">
        <f>IF('PV model'!$B$2&gt;0, 180-N6953,IF('PV model'!$B$2&lt;0,0-N6953,N6953))</f>
        <v>179.65626340732948</v>
      </c>
      <c r="P6953" s="2">
        <f>ABS(O6953-'PV model'!$B$5)</f>
        <v>25.343736592670524</v>
      </c>
      <c r="Q6953" s="3">
        <f t="shared" si="1195"/>
        <v>65.83364314141339</v>
      </c>
      <c r="R6953" s="3">
        <f t="shared" si="1200"/>
        <v>0</v>
      </c>
      <c r="S6953" s="3">
        <f t="shared" si="1196"/>
        <v>92.61</v>
      </c>
      <c r="T6953" s="3">
        <f>(0.5*(1-COS(RADIANS(90-$X$3)))*(D6953+E6953)*'PV model'!$B$4)</f>
        <v>0</v>
      </c>
      <c r="U6953" s="3">
        <f t="shared" si="1201"/>
        <v>92.61</v>
      </c>
      <c r="V6953" s="3">
        <f>('PV model'!$B$13*(U6953/1000)*(1-'PV model'!$B$14*((20+C6953)-25))*'PV model'!$B$10)/'PV model'!$B$12</f>
        <v>8.9573592225599992</v>
      </c>
    </row>
    <row r="6954" spans="1:22" x14ac:dyDescent="0.2">
      <c r="A6954" s="10">
        <f t="shared" si="1193"/>
        <v>290</v>
      </c>
      <c r="B6954" s="10">
        <f t="shared" si="1202"/>
        <v>13</v>
      </c>
      <c r="C6954" s="23">
        <v>13.3</v>
      </c>
      <c r="D6954" s="24">
        <v>0</v>
      </c>
      <c r="E6954" s="24">
        <v>93.492000000000004</v>
      </c>
      <c r="F6954" s="48"/>
      <c r="G6954" s="48"/>
      <c r="H6954" s="1">
        <f t="shared" si="1203"/>
        <v>-10.333101522437246</v>
      </c>
      <c r="I6954" s="1">
        <f t="shared" si="1197"/>
        <v>15.324873532168759</v>
      </c>
      <c r="J6954" s="4">
        <f>B6954+('PV model'!$B$3/15)+(I6954/60)</f>
        <v>12.978747892202811</v>
      </c>
      <c r="K6954" s="2">
        <f t="shared" si="1198"/>
        <v>-14.681218383042172</v>
      </c>
      <c r="L6954" s="2">
        <f>DEGREES(ASIN((((COS(RADIANS('PV model'!$B$2))*COS(RADIANS(H6954))*COS(RADIANS(K6954)))+(SIN(RADIANS('PV model'!$B$2))*SIN(RADIANS(H6954)))))))</f>
        <v>23.029390749330339</v>
      </c>
      <c r="M6954" s="3">
        <f t="shared" si="1194"/>
        <v>23.029390749330339</v>
      </c>
      <c r="N6954" s="2">
        <f t="shared" si="1199"/>
        <v>-15.719123447435914</v>
      </c>
      <c r="O6954" s="2">
        <f>IF('PV model'!$B$2&gt;0, 180-N6954,IF('PV model'!$B$2&lt;0,0-N6954,N6954))</f>
        <v>195.71912344743592</v>
      </c>
      <c r="P6954" s="2">
        <f>ABS(O6954-'PV model'!$B$5)</f>
        <v>9.2808765525640808</v>
      </c>
      <c r="Q6954" s="3">
        <f t="shared" si="1195"/>
        <v>66.970609250669668</v>
      </c>
      <c r="R6954" s="3">
        <f t="shared" si="1200"/>
        <v>0</v>
      </c>
      <c r="S6954" s="3">
        <f t="shared" si="1196"/>
        <v>93.492000000000004</v>
      </c>
      <c r="T6954" s="3">
        <f>(0.5*(1-COS(RADIANS(90-$X$3)))*(D6954+E6954)*'PV model'!$B$4)</f>
        <v>0</v>
      </c>
      <c r="U6954" s="3">
        <f t="shared" si="1201"/>
        <v>93.492000000000004</v>
      </c>
      <c r="V6954" s="3">
        <f>('PV model'!$B$13*(U6954/1000)*(1-'PV model'!$B$14*((20+C6954)-25))*'PV model'!$B$10)/'PV model'!$B$12</f>
        <v>9.0351910373760003</v>
      </c>
    </row>
    <row r="6955" spans="1:22" x14ac:dyDescent="0.2">
      <c r="A6955" s="10">
        <f t="shared" si="1193"/>
        <v>290</v>
      </c>
      <c r="B6955" s="10">
        <f t="shared" si="1202"/>
        <v>14</v>
      </c>
      <c r="C6955" s="23">
        <v>12.7</v>
      </c>
      <c r="D6955" s="24">
        <v>0</v>
      </c>
      <c r="E6955" s="24">
        <v>83.789999999999992</v>
      </c>
      <c r="F6955" s="48"/>
      <c r="G6955" s="48"/>
      <c r="H6955" s="1">
        <f t="shared" si="1203"/>
        <v>-10.333101522437246</v>
      </c>
      <c r="I6955" s="1">
        <f t="shared" si="1197"/>
        <v>15.324873532168759</v>
      </c>
      <c r="J6955" s="4">
        <f>B6955+('PV model'!$B$3/15)+(I6955/60)</f>
        <v>13.978747892202811</v>
      </c>
      <c r="K6955" s="2">
        <f t="shared" si="1198"/>
        <v>-29.681218383042172</v>
      </c>
      <c r="L6955" s="2">
        <f>DEGREES(ASIN((((COS(RADIANS('PV model'!$B$2))*COS(RADIANS(H6955))*COS(RADIANS(K6955)))+(SIN(RADIANS('PV model'!$B$2))*SIN(RADIANS(H6955)))))))</f>
        <v>19.650717092017356</v>
      </c>
      <c r="M6955" s="3">
        <f t="shared" si="1194"/>
        <v>19.650717092017356</v>
      </c>
      <c r="N6955" s="2">
        <f t="shared" si="1199"/>
        <v>-31.149212895319391</v>
      </c>
      <c r="O6955" s="2">
        <f>IF('PV model'!$B$2&gt;0, 180-N6955,IF('PV model'!$B$2&lt;0,0-N6955,N6955))</f>
        <v>211.14921289531938</v>
      </c>
      <c r="P6955" s="2">
        <f>ABS(O6955-'PV model'!$B$5)</f>
        <v>6.1492128953193799</v>
      </c>
      <c r="Q6955" s="3">
        <f t="shared" si="1195"/>
        <v>70.349282907982655</v>
      </c>
      <c r="R6955" s="3">
        <f t="shared" si="1200"/>
        <v>0</v>
      </c>
      <c r="S6955" s="3">
        <f t="shared" si="1196"/>
        <v>83.789999999999992</v>
      </c>
      <c r="T6955" s="3">
        <f>(0.5*(1-COS(RADIANS(90-$X$3)))*(D6955+E6955)*'PV model'!$B$4)</f>
        <v>0</v>
      </c>
      <c r="U6955" s="3">
        <f t="shared" si="1201"/>
        <v>83.789999999999992</v>
      </c>
      <c r="V6955" s="3">
        <f>('PV model'!$B$13*(U6955/1000)*(1-'PV model'!$B$14*((20+C6955)-25))*'PV model'!$B$10)/'PV model'!$B$12</f>
        <v>8.1176784292799979</v>
      </c>
    </row>
    <row r="6956" spans="1:22" x14ac:dyDescent="0.2">
      <c r="A6956" s="10">
        <f t="shared" si="1193"/>
        <v>290</v>
      </c>
      <c r="B6956" s="10">
        <f t="shared" si="1202"/>
        <v>15</v>
      </c>
      <c r="C6956" s="23">
        <v>12.6</v>
      </c>
      <c r="D6956" s="24">
        <v>0</v>
      </c>
      <c r="E6956" s="24">
        <v>63.504000000000005</v>
      </c>
      <c r="F6956" s="48"/>
      <c r="G6956" s="48"/>
      <c r="H6956" s="1">
        <f t="shared" si="1203"/>
        <v>-10.333101522437246</v>
      </c>
      <c r="I6956" s="1">
        <f t="shared" si="1197"/>
        <v>15.324873532168759</v>
      </c>
      <c r="J6956" s="4">
        <f>B6956+('PV model'!$B$3/15)+(I6956/60)</f>
        <v>14.978747892202811</v>
      </c>
      <c r="K6956" s="2">
        <f t="shared" si="1198"/>
        <v>-44.681218383042172</v>
      </c>
      <c r="L6956" s="2">
        <f>DEGREES(ASIN((((COS(RADIANS('PV model'!$B$2))*COS(RADIANS(H6956))*COS(RADIANS(K6956)))+(SIN(RADIANS('PV model'!$B$2))*SIN(RADIANS(H6956)))))))</f>
        <v>14.381441416630661</v>
      </c>
      <c r="M6956" s="3">
        <f t="shared" si="1194"/>
        <v>14.381441416630661</v>
      </c>
      <c r="N6956" s="2">
        <f t="shared" si="1199"/>
        <v>-45.572427057865376</v>
      </c>
      <c r="O6956" s="2">
        <f>IF('PV model'!$B$2&gt;0, 180-N6956,IF('PV model'!$B$2&lt;0,0-N6956,N6956))</f>
        <v>225.57242705786538</v>
      </c>
      <c r="P6956" s="2">
        <f>ABS(O6956-'PV model'!$B$5)</f>
        <v>20.572427057865383</v>
      </c>
      <c r="Q6956" s="3">
        <f t="shared" si="1195"/>
        <v>75.618558583369335</v>
      </c>
      <c r="R6956" s="3">
        <f t="shared" si="1200"/>
        <v>0</v>
      </c>
      <c r="S6956" s="3">
        <f t="shared" si="1196"/>
        <v>63.504000000000005</v>
      </c>
      <c r="T6956" s="3">
        <f>(0.5*(1-COS(RADIANS(90-$X$3)))*(D6956+E6956)*'PV model'!$B$4)</f>
        <v>0</v>
      </c>
      <c r="U6956" s="3">
        <f t="shared" si="1201"/>
        <v>63.504000000000005</v>
      </c>
      <c r="V6956" s="3">
        <f>('PV model'!$B$13*(U6956/1000)*(1-'PV model'!$B$14*((20+C6956)-25))*'PV model'!$B$10)/'PV model'!$B$12</f>
        <v>6.1548849008640003</v>
      </c>
    </row>
    <row r="6957" spans="1:22" x14ac:dyDescent="0.2">
      <c r="A6957" s="10">
        <f t="shared" si="1193"/>
        <v>290</v>
      </c>
      <c r="B6957" s="10">
        <f t="shared" si="1202"/>
        <v>16</v>
      </c>
      <c r="C6957" s="23">
        <v>12.6</v>
      </c>
      <c r="D6957" s="24">
        <v>0</v>
      </c>
      <c r="E6957" s="24">
        <v>36.161999999999999</v>
      </c>
      <c r="F6957" s="48"/>
      <c r="G6957" s="48"/>
      <c r="H6957" s="1">
        <f t="shared" si="1203"/>
        <v>-10.333101522437246</v>
      </c>
      <c r="I6957" s="1">
        <f t="shared" si="1197"/>
        <v>15.324873532168759</v>
      </c>
      <c r="J6957" s="4">
        <f>B6957+('PV model'!$B$3/15)+(I6957/60)</f>
        <v>15.978747892202811</v>
      </c>
      <c r="K6957" s="2">
        <f t="shared" si="1198"/>
        <v>-59.681218383042172</v>
      </c>
      <c r="L6957" s="2">
        <f>DEGREES(ASIN((((COS(RADIANS('PV model'!$B$2))*COS(RADIANS(H6957))*COS(RADIANS(K6957)))+(SIN(RADIANS('PV model'!$B$2))*SIN(RADIANS(H6957)))))))</f>
        <v>7.6699583535937768</v>
      </c>
      <c r="M6957" s="3">
        <f t="shared" si="1194"/>
        <v>7.6699583535937768</v>
      </c>
      <c r="N6957" s="2">
        <f t="shared" si="1199"/>
        <v>-58.969861756550074</v>
      </c>
      <c r="O6957" s="2">
        <f>IF('PV model'!$B$2&gt;0, 180-N6957,IF('PV model'!$B$2&lt;0,0-N6957,N6957))</f>
        <v>238.96986175655007</v>
      </c>
      <c r="P6957" s="2">
        <f>ABS(O6957-'PV model'!$B$5)</f>
        <v>33.969861756550074</v>
      </c>
      <c r="Q6957" s="3">
        <f t="shared" si="1195"/>
        <v>82.330041646406229</v>
      </c>
      <c r="R6957" s="3">
        <f t="shared" si="1200"/>
        <v>0</v>
      </c>
      <c r="S6957" s="3">
        <f t="shared" si="1196"/>
        <v>36.161999999999999</v>
      </c>
      <c r="T6957" s="3">
        <f>(0.5*(1-COS(RADIANS(90-$X$3)))*(D6957+E6957)*'PV model'!$B$4)</f>
        <v>0</v>
      </c>
      <c r="U6957" s="3">
        <f t="shared" si="1201"/>
        <v>36.161999999999999</v>
      </c>
      <c r="V6957" s="3">
        <f>('PV model'!$B$13*(U6957/1000)*(1-'PV model'!$B$14*((20+C6957)-25))*'PV model'!$B$10)/'PV model'!$B$12</f>
        <v>3.504865012992</v>
      </c>
    </row>
    <row r="6958" spans="1:22" x14ac:dyDescent="0.2">
      <c r="A6958" s="10">
        <f t="shared" ref="A6958:A7021" si="1204">IF(B6958&gt;1,A6957,A6957+1)</f>
        <v>290</v>
      </c>
      <c r="B6958" s="10">
        <f t="shared" si="1202"/>
        <v>17</v>
      </c>
      <c r="C6958" s="23">
        <v>12.4</v>
      </c>
      <c r="D6958" s="24">
        <v>0</v>
      </c>
      <c r="E6958" s="24">
        <v>9.702</v>
      </c>
      <c r="F6958" s="48"/>
      <c r="G6958" s="48"/>
      <c r="H6958" s="1">
        <f t="shared" si="1203"/>
        <v>-10.333101522437246</v>
      </c>
      <c r="I6958" s="1">
        <f t="shared" si="1197"/>
        <v>15.324873532168759</v>
      </c>
      <c r="J6958" s="4">
        <f>B6958+('PV model'!$B$3/15)+(I6958/60)</f>
        <v>16.978747892202811</v>
      </c>
      <c r="K6958" s="2">
        <f t="shared" si="1198"/>
        <v>-74.681218383042165</v>
      </c>
      <c r="L6958" s="2">
        <f>DEGREES(ASIN((((COS(RADIANS('PV model'!$B$2))*COS(RADIANS(H6958))*COS(RADIANS(K6958)))+(SIN(RADIANS('PV model'!$B$2))*SIN(RADIANS(H6958)))))))</f>
        <v>-3.5093210708661435E-2</v>
      </c>
      <c r="M6958" s="3">
        <f t="shared" si="1194"/>
        <v>0</v>
      </c>
      <c r="N6958" s="2">
        <f t="shared" si="1199"/>
        <v>-71.591440822540889</v>
      </c>
      <c r="O6958" s="2">
        <f>IF('PV model'!$B$2&gt;0, 180-N6958,IF('PV model'!$B$2&lt;0,0-N6958,N6958))</f>
        <v>251.5914408225409</v>
      </c>
      <c r="P6958" s="2">
        <f>ABS(O6958-'PV model'!$B$5)</f>
        <v>46.591440822540903</v>
      </c>
      <c r="Q6958" s="3">
        <f t="shared" si="1195"/>
        <v>90.035093210708666</v>
      </c>
      <c r="R6958" s="3">
        <f t="shared" si="1200"/>
        <v>0</v>
      </c>
      <c r="S6958" s="3">
        <f t="shared" si="1196"/>
        <v>9.702</v>
      </c>
      <c r="T6958" s="3">
        <f>(0.5*(1-COS(RADIANS(90-$X$3)))*(D6958+E6958)*'PV model'!$B$4)</f>
        <v>0</v>
      </c>
      <c r="U6958" s="3">
        <f t="shared" si="1201"/>
        <v>9.702</v>
      </c>
      <c r="V6958" s="3">
        <f>('PV model'!$B$13*(U6958/1000)*(1-'PV model'!$B$14*((20+C6958)-25))*'PV model'!$B$10)/'PV model'!$B$12</f>
        <v>0.94110548716800013</v>
      </c>
    </row>
    <row r="6959" spans="1:22" x14ac:dyDescent="0.2">
      <c r="A6959" s="10">
        <f t="shared" si="1204"/>
        <v>290</v>
      </c>
      <c r="B6959" s="10">
        <f t="shared" si="1202"/>
        <v>18</v>
      </c>
      <c r="C6959" s="23">
        <v>12.3</v>
      </c>
      <c r="D6959" s="24">
        <v>0</v>
      </c>
      <c r="E6959" s="24">
        <v>0</v>
      </c>
      <c r="F6959" s="48"/>
      <c r="G6959" s="48"/>
      <c r="H6959" s="1">
        <f t="shared" si="1203"/>
        <v>-10.333101522437246</v>
      </c>
      <c r="I6959" s="1">
        <f t="shared" si="1197"/>
        <v>15.324873532168759</v>
      </c>
      <c r="J6959" s="4">
        <f>B6959+('PV model'!$B$3/15)+(I6959/60)</f>
        <v>17.978747892202811</v>
      </c>
      <c r="K6959" s="2">
        <f t="shared" si="1198"/>
        <v>-89.681218383042165</v>
      </c>
      <c r="L6959" s="2">
        <f>DEGREES(ASIN((((COS(RADIANS('PV model'!$B$2))*COS(RADIANS(H6959))*COS(RADIANS(K6959)))+(SIN(RADIANS('PV model'!$B$2))*SIN(RADIANS(H6959)))))))</f>
        <v>-8.3212839486338908</v>
      </c>
      <c r="M6959" s="3">
        <f t="shared" si="1194"/>
        <v>0</v>
      </c>
      <c r="N6959" s="2">
        <f t="shared" si="1199"/>
        <v>-83.843964882998193</v>
      </c>
      <c r="O6959" s="2">
        <f>IF('PV model'!$B$2&gt;0, 180-N6959,IF('PV model'!$B$2&lt;0,0-N6959,N6959))</f>
        <v>263.84396488299819</v>
      </c>
      <c r="P6959" s="2">
        <f>ABS(O6959-'PV model'!$B$5)</f>
        <v>58.843964882998193</v>
      </c>
      <c r="Q6959" s="3">
        <f t="shared" si="1195"/>
        <v>98.321283948633891</v>
      </c>
      <c r="R6959" s="3">
        <f t="shared" si="1200"/>
        <v>0</v>
      </c>
      <c r="S6959" s="3">
        <f t="shared" si="1196"/>
        <v>0</v>
      </c>
      <c r="T6959" s="3">
        <f>(0.5*(1-COS(RADIANS(90-$X$3)))*(D6959+E6959)*'PV model'!$B$4)</f>
        <v>0</v>
      </c>
      <c r="U6959" s="3">
        <f t="shared" si="1201"/>
        <v>0</v>
      </c>
      <c r="V6959" s="3">
        <f>('PV model'!$B$13*(U6959/1000)*(1-'PV model'!$B$14*((20+C6959)-25))*'PV model'!$B$10)/'PV model'!$B$12</f>
        <v>0</v>
      </c>
    </row>
    <row r="6960" spans="1:22" x14ac:dyDescent="0.2">
      <c r="A6960" s="10">
        <f t="shared" si="1204"/>
        <v>290</v>
      </c>
      <c r="B6960" s="10">
        <f t="shared" si="1202"/>
        <v>19</v>
      </c>
      <c r="C6960" s="23">
        <v>12.4</v>
      </c>
      <c r="D6960" s="24">
        <v>0</v>
      </c>
      <c r="E6960" s="24">
        <v>0</v>
      </c>
      <c r="F6960" s="48"/>
      <c r="G6960" s="48"/>
      <c r="H6960" s="1">
        <f t="shared" si="1203"/>
        <v>-10.333101522437246</v>
      </c>
      <c r="I6960" s="1">
        <f t="shared" si="1197"/>
        <v>15.324873532168759</v>
      </c>
      <c r="J6960" s="4">
        <f>B6960+('PV model'!$B$3/15)+(I6960/60)</f>
        <v>18.978747892202811</v>
      </c>
      <c r="K6960" s="2">
        <f t="shared" si="1198"/>
        <v>-104.68121838304216</v>
      </c>
      <c r="L6960" s="2">
        <f>DEGREES(ASIN((((COS(RADIANS('PV model'!$B$2))*COS(RADIANS(H6960))*COS(RADIANS(K6960)))+(SIN(RADIANS('PV model'!$B$2))*SIN(RADIANS(H6960)))))))</f>
        <v>-16.800870066523405</v>
      </c>
      <c r="M6960" s="3">
        <f t="shared" si="1194"/>
        <v>0</v>
      </c>
      <c r="N6960" s="2">
        <f t="shared" si="1199"/>
        <v>-83.770276709198839</v>
      </c>
      <c r="O6960" s="2">
        <f>IF('PV model'!$B$2&gt;0, 180-N6960,IF('PV model'!$B$2&lt;0,0-N6960,N6960))</f>
        <v>263.77027670919881</v>
      </c>
      <c r="P6960" s="2">
        <f>ABS(O6960-'PV model'!$B$5)</f>
        <v>58.770276709198811</v>
      </c>
      <c r="Q6960" s="3">
        <f t="shared" si="1195"/>
        <v>106.8008700665234</v>
      </c>
      <c r="R6960" s="3">
        <f t="shared" si="1200"/>
        <v>0</v>
      </c>
      <c r="S6960" s="3">
        <f t="shared" si="1196"/>
        <v>0</v>
      </c>
      <c r="T6960" s="3">
        <f>(0.5*(1-COS(RADIANS(90-$X$3)))*(D6960+E6960)*'PV model'!$B$4)</f>
        <v>0</v>
      </c>
      <c r="U6960" s="3">
        <f t="shared" si="1201"/>
        <v>0</v>
      </c>
      <c r="V6960" s="3">
        <f>('PV model'!$B$13*(U6960/1000)*(1-'PV model'!$B$14*((20+C6960)-25))*'PV model'!$B$10)/'PV model'!$B$12</f>
        <v>0</v>
      </c>
    </row>
    <row r="6961" spans="1:22" x14ac:dyDescent="0.2">
      <c r="A6961" s="10">
        <f t="shared" si="1204"/>
        <v>290</v>
      </c>
      <c r="B6961" s="10">
        <f t="shared" si="1202"/>
        <v>20</v>
      </c>
      <c r="C6961" s="23">
        <v>12.3</v>
      </c>
      <c r="D6961" s="24">
        <v>0</v>
      </c>
      <c r="E6961" s="24">
        <v>0</v>
      </c>
      <c r="F6961" s="48"/>
      <c r="G6961" s="48"/>
      <c r="H6961" s="1">
        <f t="shared" si="1203"/>
        <v>-10.333101522437246</v>
      </c>
      <c r="I6961" s="1">
        <f t="shared" si="1197"/>
        <v>15.324873532168759</v>
      </c>
      <c r="J6961" s="4">
        <f>B6961+('PV model'!$B$3/15)+(I6961/60)</f>
        <v>19.978747892202811</v>
      </c>
      <c r="K6961" s="2">
        <f t="shared" si="1198"/>
        <v>-119.68121838304216</v>
      </c>
      <c r="L6961" s="2">
        <f>DEGREES(ASIN((((COS(RADIANS('PV model'!$B$2))*COS(RADIANS(H6961))*COS(RADIANS(K6961)))+(SIN(RADIANS('PV model'!$B$2))*SIN(RADIANS(H6961)))))))</f>
        <v>-25.071240805672058</v>
      </c>
      <c r="M6961" s="3">
        <f t="shared" si="1194"/>
        <v>0</v>
      </c>
      <c r="N6961" s="2">
        <f t="shared" si="1199"/>
        <v>-70.666701001444039</v>
      </c>
      <c r="O6961" s="2">
        <f>IF('PV model'!$B$2&gt;0, 180-N6961,IF('PV model'!$B$2&lt;0,0-N6961,N6961))</f>
        <v>250.66670100144404</v>
      </c>
      <c r="P6961" s="2">
        <f>ABS(O6961-'PV model'!$B$5)</f>
        <v>45.666701001444039</v>
      </c>
      <c r="Q6961" s="3">
        <f t="shared" si="1195"/>
        <v>115.07124080567206</v>
      </c>
      <c r="R6961" s="3">
        <f t="shared" si="1200"/>
        <v>0</v>
      </c>
      <c r="S6961" s="3">
        <f t="shared" si="1196"/>
        <v>0</v>
      </c>
      <c r="T6961" s="3">
        <f>(0.5*(1-COS(RADIANS(90-$X$3)))*(D6961+E6961)*'PV model'!$B$4)</f>
        <v>0</v>
      </c>
      <c r="U6961" s="3">
        <f t="shared" si="1201"/>
        <v>0</v>
      </c>
      <c r="V6961" s="3">
        <f>('PV model'!$B$13*(U6961/1000)*(1-'PV model'!$B$14*((20+C6961)-25))*'PV model'!$B$10)/'PV model'!$B$12</f>
        <v>0</v>
      </c>
    </row>
    <row r="6962" spans="1:22" x14ac:dyDescent="0.2">
      <c r="A6962" s="10">
        <f t="shared" si="1204"/>
        <v>290</v>
      </c>
      <c r="B6962" s="10">
        <f t="shared" si="1202"/>
        <v>21</v>
      </c>
      <c r="C6962" s="23">
        <v>12.2</v>
      </c>
      <c r="D6962" s="24">
        <v>0</v>
      </c>
      <c r="E6962" s="24">
        <v>0</v>
      </c>
      <c r="F6962" s="48"/>
      <c r="G6962" s="48"/>
      <c r="H6962" s="1">
        <f t="shared" si="1203"/>
        <v>-10.333101522437246</v>
      </c>
      <c r="I6962" s="1">
        <f t="shared" si="1197"/>
        <v>15.324873532168759</v>
      </c>
      <c r="J6962" s="4">
        <f>B6962+('PV model'!$B$3/15)+(I6962/60)</f>
        <v>20.978747892202811</v>
      </c>
      <c r="K6962" s="2">
        <f t="shared" si="1198"/>
        <v>-134.68121838304216</v>
      </c>
      <c r="L6962" s="2">
        <f>DEGREES(ASIN((((COS(RADIANS('PV model'!$B$2))*COS(RADIANS(H6962))*COS(RADIANS(K6962)))+(SIN(RADIANS('PV model'!$B$2))*SIN(RADIANS(H6962)))))))</f>
        <v>-32.659119783459253</v>
      </c>
      <c r="M6962" s="3">
        <f t="shared" si="1194"/>
        <v>0</v>
      </c>
      <c r="N6962" s="2">
        <f t="shared" si="1199"/>
        <v>-56.18724226781876</v>
      </c>
      <c r="O6962" s="2">
        <f>IF('PV model'!$B$2&gt;0, 180-N6962,IF('PV model'!$B$2&lt;0,0-N6962,N6962))</f>
        <v>236.18724226781876</v>
      </c>
      <c r="P6962" s="2">
        <f>ABS(O6962-'PV model'!$B$5)</f>
        <v>31.18724226781876</v>
      </c>
      <c r="Q6962" s="3">
        <f t="shared" si="1195"/>
        <v>122.65911978345925</v>
      </c>
      <c r="R6962" s="3">
        <f t="shared" si="1200"/>
        <v>0</v>
      </c>
      <c r="S6962" s="3">
        <f t="shared" si="1196"/>
        <v>0</v>
      </c>
      <c r="T6962" s="3">
        <f>(0.5*(1-COS(RADIANS(90-$X$3)))*(D6962+E6962)*'PV model'!$B$4)</f>
        <v>0</v>
      </c>
      <c r="U6962" s="3">
        <f t="shared" si="1201"/>
        <v>0</v>
      </c>
      <c r="V6962" s="3">
        <f>('PV model'!$B$13*(U6962/1000)*(1-'PV model'!$B$14*((20+C6962)-25))*'PV model'!$B$10)/'PV model'!$B$12</f>
        <v>0</v>
      </c>
    </row>
    <row r="6963" spans="1:22" x14ac:dyDescent="0.2">
      <c r="A6963" s="10">
        <f t="shared" si="1204"/>
        <v>290</v>
      </c>
      <c r="B6963" s="10">
        <f t="shared" si="1202"/>
        <v>22</v>
      </c>
      <c r="C6963" s="23">
        <v>12.3</v>
      </c>
      <c r="D6963" s="24">
        <v>0</v>
      </c>
      <c r="E6963" s="24">
        <v>0</v>
      </c>
      <c r="F6963" s="48"/>
      <c r="G6963" s="48"/>
      <c r="H6963" s="1">
        <f t="shared" si="1203"/>
        <v>-10.333101522437246</v>
      </c>
      <c r="I6963" s="1">
        <f t="shared" si="1197"/>
        <v>15.324873532168759</v>
      </c>
      <c r="J6963" s="4">
        <f>B6963+('PV model'!$B$3/15)+(I6963/60)</f>
        <v>21.978747892202811</v>
      </c>
      <c r="K6963" s="2">
        <f t="shared" si="1198"/>
        <v>-149.68121838304216</v>
      </c>
      <c r="L6963" s="2">
        <f>DEGREES(ASIN((((COS(RADIANS('PV model'!$B$2))*COS(RADIANS(H6963))*COS(RADIANS(K6963)))+(SIN(RADIANS('PV model'!$B$2))*SIN(RADIANS(H6963)))))))</f>
        <v>-38.964084442724236</v>
      </c>
      <c r="M6963" s="3">
        <f t="shared" si="1194"/>
        <v>0</v>
      </c>
      <c r="N6963" s="2">
        <f t="shared" si="1199"/>
        <v>-39.695754268231859</v>
      </c>
      <c r="O6963" s="2">
        <f>IF('PV model'!$B$2&gt;0, 180-N6963,IF('PV model'!$B$2&lt;0,0-N6963,N6963))</f>
        <v>219.69575426823187</v>
      </c>
      <c r="P6963" s="2">
        <f>ABS(O6963-'PV model'!$B$5)</f>
        <v>14.695754268231866</v>
      </c>
      <c r="Q6963" s="3">
        <f t="shared" si="1195"/>
        <v>128.96408444272424</v>
      </c>
      <c r="R6963" s="3">
        <f t="shared" si="1200"/>
        <v>0</v>
      </c>
      <c r="S6963" s="3">
        <f t="shared" si="1196"/>
        <v>0</v>
      </c>
      <c r="T6963" s="3">
        <f>(0.5*(1-COS(RADIANS(90-$X$3)))*(D6963+E6963)*'PV model'!$B$4)</f>
        <v>0</v>
      </c>
      <c r="U6963" s="3">
        <f t="shared" si="1201"/>
        <v>0</v>
      </c>
      <c r="V6963" s="3">
        <f>('PV model'!$B$13*(U6963/1000)*(1-'PV model'!$B$14*((20+C6963)-25))*'PV model'!$B$10)/'PV model'!$B$12</f>
        <v>0</v>
      </c>
    </row>
    <row r="6964" spans="1:22" x14ac:dyDescent="0.2">
      <c r="A6964" s="10">
        <f t="shared" si="1204"/>
        <v>290</v>
      </c>
      <c r="B6964" s="10">
        <f t="shared" si="1202"/>
        <v>23</v>
      </c>
      <c r="C6964" s="23">
        <v>11.1</v>
      </c>
      <c r="D6964" s="24">
        <v>0</v>
      </c>
      <c r="E6964" s="24">
        <v>0</v>
      </c>
      <c r="F6964" s="48"/>
      <c r="G6964" s="48"/>
      <c r="H6964" s="1">
        <f t="shared" si="1203"/>
        <v>-10.333101522437246</v>
      </c>
      <c r="I6964" s="1">
        <f t="shared" si="1197"/>
        <v>15.324873532168759</v>
      </c>
      <c r="J6964" s="4">
        <f>B6964+('PV model'!$B$3/15)+(I6964/60)</f>
        <v>22.978747892202811</v>
      </c>
      <c r="K6964" s="2">
        <f t="shared" si="1198"/>
        <v>-164.68121838304216</v>
      </c>
      <c r="L6964" s="2">
        <f>DEGREES(ASIN((((COS(RADIANS('PV model'!$B$2))*COS(RADIANS(H6964))*COS(RADIANS(K6964)))+(SIN(RADIANS('PV model'!$B$2))*SIN(RADIANS(H6964)))))))</f>
        <v>-43.254995262050947</v>
      </c>
      <c r="M6964" s="3">
        <f t="shared" si="1194"/>
        <v>0</v>
      </c>
      <c r="N6964" s="2">
        <f t="shared" si="1199"/>
        <v>-20.907427027772034</v>
      </c>
      <c r="O6964" s="2">
        <f>IF('PV model'!$B$2&gt;0, 180-N6964,IF('PV model'!$B$2&lt;0,0-N6964,N6964))</f>
        <v>200.90742702777203</v>
      </c>
      <c r="P6964" s="2">
        <f>ABS(O6964-'PV model'!$B$5)</f>
        <v>4.0925729722279698</v>
      </c>
      <c r="Q6964" s="3">
        <f t="shared" si="1195"/>
        <v>133.25499526205095</v>
      </c>
      <c r="R6964" s="3">
        <f t="shared" si="1200"/>
        <v>0</v>
      </c>
      <c r="S6964" s="3">
        <f t="shared" si="1196"/>
        <v>0</v>
      </c>
      <c r="T6964" s="3">
        <f>(0.5*(1-COS(RADIANS(90-$X$3)))*(D6964+E6964)*'PV model'!$B$4)</f>
        <v>0</v>
      </c>
      <c r="U6964" s="3">
        <f t="shared" si="1201"/>
        <v>0</v>
      </c>
      <c r="V6964" s="3">
        <f>('PV model'!$B$13*(U6964/1000)*(1-'PV model'!$B$14*((20+C6964)-25))*'PV model'!$B$10)/'PV model'!$B$12</f>
        <v>0</v>
      </c>
    </row>
    <row r="6965" spans="1:22" x14ac:dyDescent="0.2">
      <c r="A6965" s="10">
        <f t="shared" si="1204"/>
        <v>290</v>
      </c>
      <c r="B6965" s="10">
        <f t="shared" si="1202"/>
        <v>24</v>
      </c>
      <c r="C6965" s="23">
        <v>11.3</v>
      </c>
      <c r="D6965" s="24">
        <v>0</v>
      </c>
      <c r="E6965" s="24">
        <v>0</v>
      </c>
      <c r="F6965" s="48"/>
      <c r="G6965" s="48"/>
      <c r="H6965" s="1">
        <f t="shared" si="1203"/>
        <v>-10.333101522437246</v>
      </c>
      <c r="I6965" s="1">
        <f t="shared" si="1197"/>
        <v>15.324873532168759</v>
      </c>
      <c r="J6965" s="4">
        <f>B6965+('PV model'!$B$3/15)+(I6965/60)</f>
        <v>23.978747892202811</v>
      </c>
      <c r="K6965" s="2">
        <f t="shared" si="1198"/>
        <v>-179.68121838304216</v>
      </c>
      <c r="L6965" s="2">
        <f>DEGREES(ASIN((((COS(RADIANS('PV model'!$B$2))*COS(RADIANS(H6965))*COS(RADIANS(K6965)))+(SIN(RADIANS('PV model'!$B$2))*SIN(RADIANS(H6965)))))))</f>
        <v>-44.832404718681644</v>
      </c>
      <c r="M6965" s="3">
        <f t="shared" si="1194"/>
        <v>0</v>
      </c>
      <c r="N6965" s="2">
        <f t="shared" si="1199"/>
        <v>-0.44222407369951039</v>
      </c>
      <c r="O6965" s="2">
        <f>IF('PV model'!$B$2&gt;0, 180-N6965,IF('PV model'!$B$2&lt;0,0-N6965,N6965))</f>
        <v>180.44222407369952</v>
      </c>
      <c r="P6965" s="2">
        <f>ABS(O6965-'PV model'!$B$5)</f>
        <v>24.557775926300479</v>
      </c>
      <c r="Q6965" s="3">
        <f t="shared" si="1195"/>
        <v>134.83240471868166</v>
      </c>
      <c r="R6965" s="3">
        <f t="shared" si="1200"/>
        <v>0</v>
      </c>
      <c r="S6965" s="3">
        <f t="shared" si="1196"/>
        <v>0</v>
      </c>
      <c r="T6965" s="3">
        <f>(0.5*(1-COS(RADIANS(90-$X$3)))*(D6965+E6965)*'PV model'!$B$4)</f>
        <v>0</v>
      </c>
      <c r="U6965" s="3">
        <f t="shared" si="1201"/>
        <v>0</v>
      </c>
      <c r="V6965" s="3">
        <f>('PV model'!$B$13*(U6965/1000)*(1-'PV model'!$B$14*((20+C6965)-25))*'PV model'!$B$10)/'PV model'!$B$12</f>
        <v>0</v>
      </c>
    </row>
    <row r="6966" spans="1:22" x14ac:dyDescent="0.2">
      <c r="A6966" s="10">
        <f t="shared" si="1204"/>
        <v>291</v>
      </c>
      <c r="B6966" s="10">
        <f t="shared" si="1202"/>
        <v>1</v>
      </c>
      <c r="C6966" s="23">
        <v>11.4</v>
      </c>
      <c r="D6966" s="24">
        <v>0</v>
      </c>
      <c r="E6966" s="24">
        <v>0</v>
      </c>
      <c r="F6966" s="48"/>
      <c r="G6966" s="48"/>
      <c r="H6966" s="1">
        <f t="shared" si="1203"/>
        <v>-10.694209862167002</v>
      </c>
      <c r="I6966" s="1">
        <f t="shared" si="1197"/>
        <v>15.48689730137948</v>
      </c>
      <c r="J6966" s="4">
        <f>B6966+('PV model'!$B$3/15)+(I6966/60)</f>
        <v>0.98144828835632469</v>
      </c>
      <c r="K6966" s="2">
        <f t="shared" si="1198"/>
        <v>165.27827567465513</v>
      </c>
      <c r="L6966" s="2">
        <f>DEGREES(ASIN((((COS(RADIANS('PV model'!$B$2))*COS(RADIANS(H6966))*COS(RADIANS(K6966)))+(SIN(RADIANS('PV model'!$B$2))*SIN(RADIANS(H6966)))))))</f>
        <v>-43.727409814148857</v>
      </c>
      <c r="M6966" s="3">
        <f t="shared" si="1194"/>
        <v>0</v>
      </c>
      <c r="N6966" s="2">
        <f t="shared" si="1199"/>
        <v>20.215700045512708</v>
      </c>
      <c r="O6966" s="2">
        <f>IF('PV model'!$B$2&gt;0, 180-N6966,IF('PV model'!$B$2&lt;0,0-N6966,N6966))</f>
        <v>159.7842999544873</v>
      </c>
      <c r="P6966" s="2">
        <f>ABS(O6966-'PV model'!$B$5)</f>
        <v>45.215700045512705</v>
      </c>
      <c r="Q6966" s="3">
        <f t="shared" si="1195"/>
        <v>133.72740981414887</v>
      </c>
      <c r="R6966" s="3">
        <f t="shared" si="1200"/>
        <v>0</v>
      </c>
      <c r="S6966" s="3">
        <f t="shared" si="1196"/>
        <v>0</v>
      </c>
      <c r="T6966" s="3">
        <f>(0.5*(1-COS(RADIANS(90-$X$3)))*(D6966+E6966)*'PV model'!$B$4)</f>
        <v>0</v>
      </c>
      <c r="U6966" s="3">
        <f t="shared" si="1201"/>
        <v>0</v>
      </c>
      <c r="V6966" s="3">
        <f>('PV model'!$B$13*(U6966/1000)*(1-'PV model'!$B$14*((20+C6966)-25))*'PV model'!$B$10)/'PV model'!$B$12</f>
        <v>0</v>
      </c>
    </row>
    <row r="6967" spans="1:22" x14ac:dyDescent="0.2">
      <c r="A6967" s="10">
        <f t="shared" si="1204"/>
        <v>291</v>
      </c>
      <c r="B6967" s="10">
        <f t="shared" si="1202"/>
        <v>2</v>
      </c>
      <c r="C6967" s="23">
        <v>11.4</v>
      </c>
      <c r="D6967" s="24">
        <v>0</v>
      </c>
      <c r="E6967" s="24">
        <v>0</v>
      </c>
      <c r="F6967" s="48"/>
      <c r="G6967" s="48"/>
      <c r="H6967" s="1">
        <f t="shared" si="1203"/>
        <v>-10.694209862167002</v>
      </c>
      <c r="I6967" s="1">
        <f t="shared" si="1197"/>
        <v>15.48689730137948</v>
      </c>
      <c r="J6967" s="4">
        <f>B6967+('PV model'!$B$3/15)+(I6967/60)</f>
        <v>1.9814482883563247</v>
      </c>
      <c r="K6967" s="2">
        <f t="shared" si="1198"/>
        <v>150.27827567465513</v>
      </c>
      <c r="L6967" s="2">
        <f>DEGREES(ASIN((((COS(RADIANS('PV model'!$B$2))*COS(RADIANS(H6967))*COS(RADIANS(K6967)))+(SIN(RADIANS('PV model'!$B$2))*SIN(RADIANS(H6967)))))))</f>
        <v>-39.514936496159031</v>
      </c>
      <c r="M6967" s="3">
        <f t="shared" si="1194"/>
        <v>0</v>
      </c>
      <c r="N6967" s="2">
        <f t="shared" si="1199"/>
        <v>39.160946146915826</v>
      </c>
      <c r="O6967" s="2">
        <f>IF('PV model'!$B$2&gt;0, 180-N6967,IF('PV model'!$B$2&lt;0,0-N6967,N6967))</f>
        <v>140.83905385308418</v>
      </c>
      <c r="P6967" s="2">
        <f>ABS(O6967-'PV model'!$B$5)</f>
        <v>64.160946146915819</v>
      </c>
      <c r="Q6967" s="3">
        <f t="shared" si="1195"/>
        <v>129.51493649615904</v>
      </c>
      <c r="R6967" s="3">
        <f t="shared" si="1200"/>
        <v>0</v>
      </c>
      <c r="S6967" s="3">
        <f t="shared" si="1196"/>
        <v>0</v>
      </c>
      <c r="T6967" s="3">
        <f>(0.5*(1-COS(RADIANS(90-$X$3)))*(D6967+E6967)*'PV model'!$B$4)</f>
        <v>0</v>
      </c>
      <c r="U6967" s="3">
        <f t="shared" si="1201"/>
        <v>0</v>
      </c>
      <c r="V6967" s="3">
        <f>('PV model'!$B$13*(U6967/1000)*(1-'PV model'!$B$14*((20+C6967)-25))*'PV model'!$B$10)/'PV model'!$B$12</f>
        <v>0</v>
      </c>
    </row>
    <row r="6968" spans="1:22" x14ac:dyDescent="0.2">
      <c r="A6968" s="10">
        <f t="shared" si="1204"/>
        <v>291</v>
      </c>
      <c r="B6968" s="10">
        <f t="shared" si="1202"/>
        <v>3</v>
      </c>
      <c r="C6968" s="23">
        <v>10.9</v>
      </c>
      <c r="D6968" s="24">
        <v>0</v>
      </c>
      <c r="E6968" s="24">
        <v>0</v>
      </c>
      <c r="F6968" s="48"/>
      <c r="G6968" s="48"/>
      <c r="H6968" s="1">
        <f t="shared" si="1203"/>
        <v>-10.694209862167002</v>
      </c>
      <c r="I6968" s="1">
        <f t="shared" si="1197"/>
        <v>15.48689730137948</v>
      </c>
      <c r="J6968" s="4">
        <f>B6968+('PV model'!$B$3/15)+(I6968/60)</f>
        <v>2.9814482883563245</v>
      </c>
      <c r="K6968" s="2">
        <f t="shared" si="1198"/>
        <v>135.27827567465513</v>
      </c>
      <c r="L6968" s="2">
        <f>DEGREES(ASIN((((COS(RADIANS('PV model'!$B$2))*COS(RADIANS(H6968))*COS(RADIANS(K6968)))+(SIN(RADIANS('PV model'!$B$2))*SIN(RADIANS(H6968)))))))</f>
        <v>-33.256706652131513</v>
      </c>
      <c r="M6968" s="3">
        <f t="shared" si="1194"/>
        <v>0</v>
      </c>
      <c r="N6968" s="2">
        <f t="shared" si="1199"/>
        <v>55.77802284337865</v>
      </c>
      <c r="O6968" s="2">
        <f>IF('PV model'!$B$2&gt;0, 180-N6968,IF('PV model'!$B$2&lt;0,0-N6968,N6968))</f>
        <v>124.22197715662135</v>
      </c>
      <c r="P6968" s="2">
        <f>ABS(O6968-'PV model'!$B$5)</f>
        <v>80.77802284337865</v>
      </c>
      <c r="Q6968" s="3">
        <f t="shared" si="1195"/>
        <v>123.25670665213151</v>
      </c>
      <c r="R6968" s="3">
        <f t="shared" si="1200"/>
        <v>0</v>
      </c>
      <c r="S6968" s="3">
        <f t="shared" si="1196"/>
        <v>0</v>
      </c>
      <c r="T6968" s="3">
        <f>(0.5*(1-COS(RADIANS(90-$X$3)))*(D6968+E6968)*'PV model'!$B$4)</f>
        <v>0</v>
      </c>
      <c r="U6968" s="3">
        <f t="shared" si="1201"/>
        <v>0</v>
      </c>
      <c r="V6968" s="3">
        <f>('PV model'!$B$13*(U6968/1000)*(1-'PV model'!$B$14*((20+C6968)-25))*'PV model'!$B$10)/'PV model'!$B$12</f>
        <v>0</v>
      </c>
    </row>
    <row r="6969" spans="1:22" x14ac:dyDescent="0.2">
      <c r="A6969" s="10">
        <f t="shared" si="1204"/>
        <v>291</v>
      </c>
      <c r="B6969" s="10">
        <f t="shared" si="1202"/>
        <v>4</v>
      </c>
      <c r="C6969" s="23">
        <v>9.6</v>
      </c>
      <c r="D6969" s="24">
        <v>0</v>
      </c>
      <c r="E6969" s="24">
        <v>0</v>
      </c>
      <c r="F6969" s="48"/>
      <c r="G6969" s="48"/>
      <c r="H6969" s="1">
        <f t="shared" si="1203"/>
        <v>-10.694209862167002</v>
      </c>
      <c r="I6969" s="1">
        <f t="shared" si="1197"/>
        <v>15.48689730137948</v>
      </c>
      <c r="J6969" s="4">
        <f>B6969+('PV model'!$B$3/15)+(I6969/60)</f>
        <v>3.9814482883563245</v>
      </c>
      <c r="K6969" s="2">
        <f t="shared" si="1198"/>
        <v>120.27827567465513</v>
      </c>
      <c r="L6969" s="2">
        <f>DEGREES(ASIN((((COS(RADIANS('PV model'!$B$2))*COS(RADIANS(H6969))*COS(RADIANS(K6969)))+(SIN(RADIANS('PV model'!$B$2))*SIN(RADIANS(H6969)))))))</f>
        <v>-25.693249358074464</v>
      </c>
      <c r="M6969" s="3">
        <f t="shared" si="1194"/>
        <v>0</v>
      </c>
      <c r="N6969" s="2">
        <f t="shared" si="1199"/>
        <v>70.338146472620735</v>
      </c>
      <c r="O6969" s="2">
        <f>IF('PV model'!$B$2&gt;0, 180-N6969,IF('PV model'!$B$2&lt;0,0-N6969,N6969))</f>
        <v>109.66185352737926</v>
      </c>
      <c r="P6969" s="2">
        <f>ABS(O6969-'PV model'!$B$5)</f>
        <v>95.338146472620735</v>
      </c>
      <c r="Q6969" s="3">
        <f t="shared" si="1195"/>
        <v>115.69324935807445</v>
      </c>
      <c r="R6969" s="3">
        <f t="shared" si="1200"/>
        <v>0</v>
      </c>
      <c r="S6969" s="3">
        <f t="shared" si="1196"/>
        <v>0</v>
      </c>
      <c r="T6969" s="3">
        <f>(0.5*(1-COS(RADIANS(90-$X$3)))*(D6969+E6969)*'PV model'!$B$4)</f>
        <v>0</v>
      </c>
      <c r="U6969" s="3">
        <f t="shared" si="1201"/>
        <v>0</v>
      </c>
      <c r="V6969" s="3">
        <f>('PV model'!$B$13*(U6969/1000)*(1-'PV model'!$B$14*((20+C6969)-25))*'PV model'!$B$10)/'PV model'!$B$12</f>
        <v>0</v>
      </c>
    </row>
    <row r="6970" spans="1:22" x14ac:dyDescent="0.2">
      <c r="A6970" s="10">
        <f t="shared" si="1204"/>
        <v>291</v>
      </c>
      <c r="B6970" s="10">
        <f t="shared" si="1202"/>
        <v>5</v>
      </c>
      <c r="C6970" s="23">
        <v>8.1999999999999993</v>
      </c>
      <c r="D6970" s="24">
        <v>0</v>
      </c>
      <c r="E6970" s="24">
        <v>0</v>
      </c>
      <c r="F6970" s="48"/>
      <c r="G6970" s="48"/>
      <c r="H6970" s="1">
        <f t="shared" si="1203"/>
        <v>-10.694209862167002</v>
      </c>
      <c r="I6970" s="1">
        <f t="shared" si="1197"/>
        <v>15.48689730137948</v>
      </c>
      <c r="J6970" s="4">
        <f>B6970+('PV model'!$B$3/15)+(I6970/60)</f>
        <v>4.9814482883563249</v>
      </c>
      <c r="K6970" s="2">
        <f t="shared" si="1198"/>
        <v>105.27827567465512</v>
      </c>
      <c r="L6970" s="2">
        <f>DEGREES(ASIN((((COS(RADIANS('PV model'!$B$2))*COS(RADIANS(H6970))*COS(RADIANS(K6970)))+(SIN(RADIANS('PV model'!$B$2))*SIN(RADIANS(H6970)))))))</f>
        <v>-17.433026582975369</v>
      </c>
      <c r="M6970" s="3">
        <f t="shared" si="1194"/>
        <v>0</v>
      </c>
      <c r="N6970" s="2">
        <f t="shared" si="1199"/>
        <v>83.482987483166454</v>
      </c>
      <c r="O6970" s="2">
        <f>IF('PV model'!$B$2&gt;0, 180-N6970,IF('PV model'!$B$2&lt;0,0-N6970,N6970))</f>
        <v>96.517012516833546</v>
      </c>
      <c r="P6970" s="2">
        <f>ABS(O6970-'PV model'!$B$5)</f>
        <v>108.48298748316645</v>
      </c>
      <c r="Q6970" s="3">
        <f t="shared" si="1195"/>
        <v>107.43302658297537</v>
      </c>
      <c r="R6970" s="3">
        <f t="shared" si="1200"/>
        <v>0</v>
      </c>
      <c r="S6970" s="3">
        <f t="shared" si="1196"/>
        <v>0</v>
      </c>
      <c r="T6970" s="3">
        <f>(0.5*(1-COS(RADIANS(90-$X$3)))*(D6970+E6970)*'PV model'!$B$4)</f>
        <v>0</v>
      </c>
      <c r="U6970" s="3">
        <f t="shared" si="1201"/>
        <v>0</v>
      </c>
      <c r="V6970" s="3">
        <f>('PV model'!$B$13*(U6970/1000)*(1-'PV model'!$B$14*((20+C6970)-25))*'PV model'!$B$10)/'PV model'!$B$12</f>
        <v>0</v>
      </c>
    </row>
    <row r="6971" spans="1:22" x14ac:dyDescent="0.2">
      <c r="A6971" s="10">
        <f t="shared" si="1204"/>
        <v>291</v>
      </c>
      <c r="B6971" s="10">
        <f t="shared" si="1202"/>
        <v>6</v>
      </c>
      <c r="C6971" s="23">
        <v>6.7</v>
      </c>
      <c r="D6971" s="24">
        <v>0</v>
      </c>
      <c r="E6971" s="24">
        <v>0</v>
      </c>
      <c r="F6971" s="48"/>
      <c r="G6971" s="48"/>
      <c r="H6971" s="1">
        <f t="shared" si="1203"/>
        <v>-10.694209862167002</v>
      </c>
      <c r="I6971" s="1">
        <f t="shared" si="1197"/>
        <v>15.48689730137948</v>
      </c>
      <c r="J6971" s="4">
        <f>B6971+('PV model'!$B$3/15)+(I6971/60)</f>
        <v>5.9814482883563249</v>
      </c>
      <c r="K6971" s="2">
        <f t="shared" si="1198"/>
        <v>90.27827567465512</v>
      </c>
      <c r="L6971" s="2">
        <f>DEGREES(ASIN((((COS(RADIANS('PV model'!$B$2))*COS(RADIANS(H6971))*COS(RADIANS(K6971)))+(SIN(RADIANS('PV model'!$B$2))*SIN(RADIANS(H6971)))))))</f>
        <v>-8.9535697853511067</v>
      </c>
      <c r="M6971" s="3">
        <f t="shared" si="1194"/>
        <v>0</v>
      </c>
      <c r="N6971" s="2">
        <f t="shared" si="1199"/>
        <v>84.1213769290122</v>
      </c>
      <c r="O6971" s="2">
        <f>IF('PV model'!$B$2&gt;0, 180-N6971,IF('PV model'!$B$2&lt;0,0-N6971,N6971))</f>
        <v>95.8786230709878</v>
      </c>
      <c r="P6971" s="2">
        <f>ABS(O6971-'PV model'!$B$5)</f>
        <v>109.1213769290122</v>
      </c>
      <c r="Q6971" s="3">
        <f t="shared" si="1195"/>
        <v>98.953569785351107</v>
      </c>
      <c r="R6971" s="3">
        <f t="shared" si="1200"/>
        <v>0</v>
      </c>
      <c r="S6971" s="3">
        <f t="shared" si="1196"/>
        <v>0</v>
      </c>
      <c r="T6971" s="3">
        <f>(0.5*(1-COS(RADIANS(90-$X$3)))*(D6971+E6971)*'PV model'!$B$4)</f>
        <v>0</v>
      </c>
      <c r="U6971" s="3">
        <f t="shared" si="1201"/>
        <v>0</v>
      </c>
      <c r="V6971" s="3">
        <f>('PV model'!$B$13*(U6971/1000)*(1-'PV model'!$B$14*((20+C6971)-25))*'PV model'!$B$10)/'PV model'!$B$12</f>
        <v>0</v>
      </c>
    </row>
    <row r="6972" spans="1:22" x14ac:dyDescent="0.2">
      <c r="A6972" s="10">
        <f t="shared" si="1204"/>
        <v>291</v>
      </c>
      <c r="B6972" s="10">
        <f t="shared" si="1202"/>
        <v>7</v>
      </c>
      <c r="C6972" s="23">
        <v>6.9</v>
      </c>
      <c r="D6972" s="24">
        <v>0</v>
      </c>
      <c r="E6972" s="24">
        <v>0</v>
      </c>
      <c r="F6972" s="48"/>
      <c r="G6972" s="48"/>
      <c r="H6972" s="1">
        <f t="shared" si="1203"/>
        <v>-10.694209862167002</v>
      </c>
      <c r="I6972" s="1">
        <f t="shared" si="1197"/>
        <v>15.48689730137948</v>
      </c>
      <c r="J6972" s="4">
        <f>B6972+('PV model'!$B$3/15)+(I6972/60)</f>
        <v>6.9814482883563249</v>
      </c>
      <c r="K6972" s="2">
        <f t="shared" si="1198"/>
        <v>75.27827567465512</v>
      </c>
      <c r="L6972" s="2">
        <f>DEGREES(ASIN((((COS(RADIANS('PV model'!$B$2))*COS(RADIANS(H6972))*COS(RADIANS(K6972)))+(SIN(RADIANS('PV model'!$B$2))*SIN(RADIANS(H6972)))))))</f>
        <v>-0.65851820394455596</v>
      </c>
      <c r="M6972" s="3">
        <f t="shared" si="1194"/>
        <v>0</v>
      </c>
      <c r="N6972" s="2">
        <f t="shared" si="1199"/>
        <v>71.885297196287169</v>
      </c>
      <c r="O6972" s="2">
        <f>IF('PV model'!$B$2&gt;0, 180-N6972,IF('PV model'!$B$2&lt;0,0-N6972,N6972))</f>
        <v>108.11470280371283</v>
      </c>
      <c r="P6972" s="2">
        <f>ABS(O6972-'PV model'!$B$5)</f>
        <v>96.885297196287169</v>
      </c>
      <c r="Q6972" s="3">
        <f t="shared" si="1195"/>
        <v>90.658518203944553</v>
      </c>
      <c r="R6972" s="3">
        <f t="shared" si="1200"/>
        <v>0</v>
      </c>
      <c r="S6972" s="3">
        <f t="shared" si="1196"/>
        <v>0</v>
      </c>
      <c r="T6972" s="3">
        <f>(0.5*(1-COS(RADIANS(90-$X$3)))*(D6972+E6972)*'PV model'!$B$4)</f>
        <v>0</v>
      </c>
      <c r="U6972" s="3">
        <f t="shared" si="1201"/>
        <v>0</v>
      </c>
      <c r="V6972" s="3">
        <f>('PV model'!$B$13*(U6972/1000)*(1-'PV model'!$B$14*((20+C6972)-25))*'PV model'!$B$10)/'PV model'!$B$12</f>
        <v>0</v>
      </c>
    </row>
    <row r="6973" spans="1:22" x14ac:dyDescent="0.2">
      <c r="A6973" s="10">
        <f t="shared" si="1204"/>
        <v>291</v>
      </c>
      <c r="B6973" s="10">
        <f t="shared" si="1202"/>
        <v>8</v>
      </c>
      <c r="C6973" s="23">
        <v>6.3</v>
      </c>
      <c r="D6973" s="24">
        <v>0</v>
      </c>
      <c r="E6973" s="24">
        <v>19.404</v>
      </c>
      <c r="F6973" s="48"/>
      <c r="G6973" s="48"/>
      <c r="H6973" s="1">
        <f t="shared" si="1203"/>
        <v>-10.694209862167002</v>
      </c>
      <c r="I6973" s="1">
        <f t="shared" si="1197"/>
        <v>15.48689730137948</v>
      </c>
      <c r="J6973" s="4">
        <f>B6973+('PV model'!$B$3/15)+(I6973/60)</f>
        <v>7.9814482883563249</v>
      </c>
      <c r="K6973" s="2">
        <f t="shared" si="1198"/>
        <v>60.278275674655127</v>
      </c>
      <c r="L6973" s="2">
        <f>DEGREES(ASIN((((COS(RADIANS('PV model'!$B$2))*COS(RADIANS(H6973))*COS(RADIANS(K6973)))+(SIN(RADIANS('PV model'!$B$2))*SIN(RADIANS(H6973)))))))</f>
        <v>7.0658018228436834</v>
      </c>
      <c r="M6973" s="3">
        <f t="shared" si="1194"/>
        <v>7.0658018228436834</v>
      </c>
      <c r="N6973" s="2">
        <f t="shared" si="1199"/>
        <v>59.304288902584027</v>
      </c>
      <c r="O6973" s="2">
        <f>IF('PV model'!$B$2&gt;0, 180-N6973,IF('PV model'!$B$2&lt;0,0-N6973,N6973))</f>
        <v>120.69571109741597</v>
      </c>
      <c r="P6973" s="2">
        <f>ABS(O6973-'PV model'!$B$5)</f>
        <v>84.304288902584034</v>
      </c>
      <c r="Q6973" s="3">
        <f t="shared" si="1195"/>
        <v>82.934198177156318</v>
      </c>
      <c r="R6973" s="3">
        <f t="shared" si="1200"/>
        <v>0</v>
      </c>
      <c r="S6973" s="3">
        <f t="shared" si="1196"/>
        <v>19.404</v>
      </c>
      <c r="T6973" s="3">
        <f>(0.5*(1-COS(RADIANS(90-$X$3)))*(D6973+E6973)*'PV model'!$B$4)</f>
        <v>0</v>
      </c>
      <c r="U6973" s="3">
        <f t="shared" si="1201"/>
        <v>19.404</v>
      </c>
      <c r="V6973" s="3">
        <f>('PV model'!$B$13*(U6973/1000)*(1-'PV model'!$B$14*((20+C6973)-25))*'PV model'!$B$10)/'PV model'!$B$12</f>
        <v>1.9295377960320002</v>
      </c>
    </row>
    <row r="6974" spans="1:22" x14ac:dyDescent="0.2">
      <c r="A6974" s="10">
        <f t="shared" si="1204"/>
        <v>291</v>
      </c>
      <c r="B6974" s="10">
        <f t="shared" si="1202"/>
        <v>9</v>
      </c>
      <c r="C6974" s="23">
        <v>8.1</v>
      </c>
      <c r="D6974" s="24">
        <v>200.91855000000001</v>
      </c>
      <c r="E6974" s="24">
        <v>67.031999999999996</v>
      </c>
      <c r="F6974" s="48"/>
      <c r="G6974" s="48"/>
      <c r="H6974" s="1">
        <f t="shared" si="1203"/>
        <v>-10.694209862167002</v>
      </c>
      <c r="I6974" s="1">
        <f t="shared" si="1197"/>
        <v>15.48689730137948</v>
      </c>
      <c r="J6974" s="4">
        <f>B6974+('PV model'!$B$3/15)+(I6974/60)</f>
        <v>8.981448288356324</v>
      </c>
      <c r="K6974" s="2">
        <f t="shared" si="1198"/>
        <v>45.278275674655141</v>
      </c>
      <c r="L6974" s="2">
        <f>DEGREES(ASIN((((COS(RADIANS('PV model'!$B$2))*COS(RADIANS(H6974))*COS(RADIANS(K6974)))+(SIN(RADIANS('PV model'!$B$2))*SIN(RADIANS(H6974)))))))</f>
        <v>13.81021078594353</v>
      </c>
      <c r="M6974" s="3">
        <f t="shared" si="1194"/>
        <v>13.81021078594353</v>
      </c>
      <c r="N6974" s="2">
        <f t="shared" si="1199"/>
        <v>45.970019380720942</v>
      </c>
      <c r="O6974" s="2">
        <f>IF('PV model'!$B$2&gt;0, 180-N6974,IF('PV model'!$B$2&lt;0,0-N6974,N6974))</f>
        <v>134.02998061927906</v>
      </c>
      <c r="P6974" s="2">
        <f>ABS(O6974-'PV model'!$B$5)</f>
        <v>70.970019380720942</v>
      </c>
      <c r="Q6974" s="3">
        <f t="shared" si="1195"/>
        <v>76.189789214056475</v>
      </c>
      <c r="R6974" s="3">
        <f t="shared" si="1200"/>
        <v>200.91854999999987</v>
      </c>
      <c r="S6974" s="3">
        <f t="shared" si="1196"/>
        <v>81.962333586230116</v>
      </c>
      <c r="T6974" s="3">
        <f>(0.5*(1-COS(RADIANS(90-$X$3)))*(D6974+E6974)*'PV model'!$B$4)</f>
        <v>0</v>
      </c>
      <c r="U6974" s="3">
        <f t="shared" si="1201"/>
        <v>282.88088358622997</v>
      </c>
      <c r="V6974" s="3">
        <f>('PV model'!$B$13*(U6974/1000)*(1-'PV model'!$B$14*((20+C6974)-25))*'PV model'!$B$10)/'PV model'!$B$12</f>
        <v>27.926141136550882</v>
      </c>
    </row>
    <row r="6975" spans="1:22" x14ac:dyDescent="0.2">
      <c r="A6975" s="10">
        <f t="shared" si="1204"/>
        <v>291</v>
      </c>
      <c r="B6975" s="10">
        <f t="shared" si="1202"/>
        <v>10</v>
      </c>
      <c r="C6975" s="23">
        <v>10.4</v>
      </c>
      <c r="D6975" s="24">
        <v>493.87799999999999</v>
      </c>
      <c r="E6975" s="24">
        <v>75.85199999999999</v>
      </c>
      <c r="F6975" s="48"/>
      <c r="G6975" s="48"/>
      <c r="H6975" s="1">
        <f t="shared" si="1203"/>
        <v>-10.694209862167002</v>
      </c>
      <c r="I6975" s="1">
        <f t="shared" si="1197"/>
        <v>15.48689730137948</v>
      </c>
      <c r="J6975" s="4">
        <f>B6975+('PV model'!$B$3/15)+(I6975/60)</f>
        <v>9.981448288356324</v>
      </c>
      <c r="K6975" s="2">
        <f t="shared" si="1198"/>
        <v>30.278275674655141</v>
      </c>
      <c r="L6975" s="2">
        <f>DEGREES(ASIN((((COS(RADIANS('PV model'!$B$2))*COS(RADIANS(H6975))*COS(RADIANS(K6975)))+(SIN(RADIANS('PV model'!$B$2))*SIN(RADIANS(H6975)))))))</f>
        <v>19.130109880326003</v>
      </c>
      <c r="M6975" s="3">
        <f t="shared" si="1194"/>
        <v>19.130109880326003</v>
      </c>
      <c r="N6975" s="2">
        <f t="shared" si="1199"/>
        <v>31.62800857165686</v>
      </c>
      <c r="O6975" s="2">
        <f>IF('PV model'!$B$2&gt;0, 180-N6975,IF('PV model'!$B$2&lt;0,0-N6975,N6975))</f>
        <v>148.37199142834314</v>
      </c>
      <c r="P6975" s="2">
        <f>ABS(O6975-'PV model'!$B$5)</f>
        <v>56.628008571656864</v>
      </c>
      <c r="Q6975" s="3">
        <f t="shared" si="1195"/>
        <v>70.869890119673997</v>
      </c>
      <c r="R6975" s="3">
        <f t="shared" si="1200"/>
        <v>493.8780000000001</v>
      </c>
      <c r="S6975" s="3">
        <f t="shared" si="1196"/>
        <v>96.9430011550144</v>
      </c>
      <c r="T6975" s="3">
        <f>(0.5*(1-COS(RADIANS(90-$X$3)))*(D6975+E6975)*'PV model'!$B$4)</f>
        <v>0</v>
      </c>
      <c r="U6975" s="3">
        <f t="shared" si="1201"/>
        <v>590.82100115501453</v>
      </c>
      <c r="V6975" s="3">
        <f>('PV model'!$B$13*(U6975/1000)*(1-'PV model'!$B$14*((20+C6975)-25))*'PV model'!$B$10)/'PV model'!$B$12</f>
        <v>57.782804382305422</v>
      </c>
    </row>
    <row r="6976" spans="1:22" x14ac:dyDescent="0.2">
      <c r="A6976" s="10">
        <f t="shared" si="1204"/>
        <v>291</v>
      </c>
      <c r="B6976" s="10">
        <f t="shared" si="1202"/>
        <v>11</v>
      </c>
      <c r="C6976" s="23">
        <v>11.6</v>
      </c>
      <c r="D6976" s="24">
        <v>615.10259999999994</v>
      </c>
      <c r="E6976" s="24">
        <v>85.554000000000002</v>
      </c>
      <c r="F6976" s="48"/>
      <c r="G6976" s="48"/>
      <c r="H6976" s="1">
        <f t="shared" si="1203"/>
        <v>-10.694209862167002</v>
      </c>
      <c r="I6976" s="1">
        <f t="shared" si="1197"/>
        <v>15.48689730137948</v>
      </c>
      <c r="J6976" s="4">
        <f>B6976+('PV model'!$B$3/15)+(I6976/60)</f>
        <v>10.981448288356324</v>
      </c>
      <c r="K6976" s="2">
        <f t="shared" si="1198"/>
        <v>15.27827567465514</v>
      </c>
      <c r="L6976" s="2">
        <f>DEGREES(ASIN((((COS(RADIANS('PV model'!$B$2))*COS(RADIANS(H6976))*COS(RADIANS(K6976)))+(SIN(RADIANS('PV model'!$B$2))*SIN(RADIANS(H6976)))))))</f>
        <v>22.579636131939036</v>
      </c>
      <c r="M6976" s="3">
        <f t="shared" si="1194"/>
        <v>22.579636131939036</v>
      </c>
      <c r="N6976" s="2">
        <f t="shared" si="1199"/>
        <v>16.285641839199283</v>
      </c>
      <c r="O6976" s="2">
        <f>IF('PV model'!$B$2&gt;0, 180-N6976,IF('PV model'!$B$2&lt;0,0-N6976,N6976))</f>
        <v>163.71435816080071</v>
      </c>
      <c r="P6976" s="2">
        <f>ABS(O6976-'PV model'!$B$5)</f>
        <v>41.285641839199286</v>
      </c>
      <c r="Q6976" s="3">
        <f t="shared" si="1195"/>
        <v>67.420363868060974</v>
      </c>
      <c r="R6976" s="3">
        <f t="shared" si="1200"/>
        <v>615.1025999999996</v>
      </c>
      <c r="S6976" s="3">
        <f t="shared" si="1196"/>
        <v>111.93714857654641</v>
      </c>
      <c r="T6976" s="3">
        <f>(0.5*(1-COS(RADIANS(90-$X$3)))*(D6976+E6976)*'PV model'!$B$4)</f>
        <v>0</v>
      </c>
      <c r="U6976" s="3">
        <f t="shared" si="1201"/>
        <v>727.039748576546</v>
      </c>
      <c r="V6976" s="3">
        <f>('PV model'!$B$13*(U6976/1000)*(1-'PV model'!$B$14*((20+C6976)-25))*'PV model'!$B$10)/'PV model'!$B$12</f>
        <v>70.756276085443943</v>
      </c>
    </row>
    <row r="6977" spans="1:22" x14ac:dyDescent="0.2">
      <c r="A6977" s="10">
        <f t="shared" si="1204"/>
        <v>291</v>
      </c>
      <c r="B6977" s="10">
        <f t="shared" si="1202"/>
        <v>12</v>
      </c>
      <c r="C6977" s="23">
        <v>12.1</v>
      </c>
      <c r="D6977" s="24">
        <v>679.08224999999993</v>
      </c>
      <c r="E6977" s="24">
        <v>87.317999999999998</v>
      </c>
      <c r="F6977" s="48"/>
      <c r="G6977" s="48"/>
      <c r="H6977" s="1">
        <f t="shared" si="1203"/>
        <v>-10.694209862167002</v>
      </c>
      <c r="I6977" s="1">
        <f t="shared" si="1197"/>
        <v>15.48689730137948</v>
      </c>
      <c r="J6977" s="4">
        <f>B6977+('PV model'!$B$3/15)+(I6977/60)</f>
        <v>11.981448288356324</v>
      </c>
      <c r="K6977" s="2">
        <f t="shared" si="1198"/>
        <v>0.27827567465513958</v>
      </c>
      <c r="L6977" s="2">
        <f>DEGREES(ASIN((((COS(RADIANS('PV model'!$B$2))*COS(RADIANS(H6977))*COS(RADIANS(K6977)))+(SIN(RADIANS('PV model'!$B$2))*SIN(RADIANS(H6977)))))))</f>
        <v>23.805379052045698</v>
      </c>
      <c r="M6977" s="3">
        <f t="shared" si="1194"/>
        <v>23.805379052045698</v>
      </c>
      <c r="N6977" s="2">
        <f t="shared" si="1199"/>
        <v>0.29886994746003293</v>
      </c>
      <c r="O6977" s="2">
        <f>IF('PV model'!$B$2&gt;0, 180-N6977,IF('PV model'!$B$2&lt;0,0-N6977,N6977))</f>
        <v>179.70113005253998</v>
      </c>
      <c r="P6977" s="2">
        <f>ABS(O6977-'PV model'!$B$5)</f>
        <v>25.29886994746002</v>
      </c>
      <c r="Q6977" s="3">
        <f t="shared" si="1195"/>
        <v>66.194620947954306</v>
      </c>
      <c r="R6977" s="3">
        <f t="shared" si="1200"/>
        <v>679.08225000000004</v>
      </c>
      <c r="S6977" s="3">
        <f t="shared" si="1196"/>
        <v>115.1832409727387</v>
      </c>
      <c r="T6977" s="3">
        <f>(0.5*(1-COS(RADIANS(90-$X$3)))*(D6977+E6977)*'PV model'!$B$4)</f>
        <v>0</v>
      </c>
      <c r="U6977" s="3">
        <f t="shared" si="1201"/>
        <v>794.26549097273869</v>
      </c>
      <c r="V6977" s="3">
        <f>('PV model'!$B$13*(U6977/1000)*(1-'PV model'!$B$14*((20+C6977)-25))*'PV model'!$B$10)/'PV model'!$B$12</f>
        <v>77.139966768870124</v>
      </c>
    </row>
    <row r="6978" spans="1:22" x14ac:dyDescent="0.2">
      <c r="A6978" s="10">
        <f t="shared" si="1204"/>
        <v>291</v>
      </c>
      <c r="B6978" s="10">
        <f t="shared" si="1202"/>
        <v>13</v>
      </c>
      <c r="C6978" s="23">
        <v>13.5</v>
      </c>
      <c r="D6978" s="24">
        <v>654.38834999999995</v>
      </c>
      <c r="E6978" s="24">
        <v>93.492000000000004</v>
      </c>
      <c r="F6978" s="48"/>
      <c r="G6978" s="48"/>
      <c r="H6978" s="1">
        <f t="shared" si="1203"/>
        <v>-10.694209862167002</v>
      </c>
      <c r="I6978" s="1">
        <f t="shared" si="1197"/>
        <v>15.48689730137948</v>
      </c>
      <c r="J6978" s="4">
        <f>B6978+('PV model'!$B$3/15)+(I6978/60)</f>
        <v>12.981448288356324</v>
      </c>
      <c r="K6978" s="2">
        <f t="shared" si="1198"/>
        <v>-14.72172432534486</v>
      </c>
      <c r="L6978" s="2">
        <f>DEGREES(ASIN((((COS(RADIANS('PV model'!$B$2))*COS(RADIANS(H6978))*COS(RADIANS(K6978)))+(SIN(RADIANS('PV model'!$B$2))*SIN(RADIANS(H6978)))))))</f>
        <v>22.666490316233546</v>
      </c>
      <c r="M6978" s="3">
        <f t="shared" si="1194"/>
        <v>22.666490316233546</v>
      </c>
      <c r="N6978" s="2">
        <f t="shared" si="1199"/>
        <v>-15.700688579636315</v>
      </c>
      <c r="O6978" s="2">
        <f>IF('PV model'!$B$2&gt;0, 180-N6978,IF('PV model'!$B$2&lt;0,0-N6978,N6978))</f>
        <v>195.70068857963631</v>
      </c>
      <c r="P6978" s="2">
        <f>ABS(O6978-'PV model'!$B$5)</f>
        <v>9.2993114203636935</v>
      </c>
      <c r="Q6978" s="3">
        <f t="shared" si="1195"/>
        <v>67.333509683766451</v>
      </c>
      <c r="R6978" s="3">
        <f t="shared" si="1200"/>
        <v>654.38835000000017</v>
      </c>
      <c r="S6978" s="3">
        <f t="shared" si="1196"/>
        <v>122.3683585137173</v>
      </c>
      <c r="T6978" s="3">
        <f>(0.5*(1-COS(RADIANS(90-$X$3)))*(D6978+E6978)*'PV model'!$B$4)</f>
        <v>0</v>
      </c>
      <c r="U6978" s="3">
        <f t="shared" si="1201"/>
        <v>776.75670851371751</v>
      </c>
      <c r="V6978" s="3">
        <f>('PV model'!$B$13*(U6978/1000)*(1-'PV model'!$B$14*((20+C6978)-25))*'PV model'!$B$10)/'PV model'!$B$12</f>
        <v>75.004684163208125</v>
      </c>
    </row>
    <row r="6979" spans="1:22" x14ac:dyDescent="0.2">
      <c r="A6979" s="10">
        <f t="shared" si="1204"/>
        <v>291</v>
      </c>
      <c r="B6979" s="10">
        <f t="shared" si="1202"/>
        <v>14</v>
      </c>
      <c r="C6979" s="23">
        <v>13.3</v>
      </c>
      <c r="D6979" s="24">
        <v>505.10249999999996</v>
      </c>
      <c r="E6979" s="24">
        <v>108.486</v>
      </c>
      <c r="F6979" s="48"/>
      <c r="G6979" s="48"/>
      <c r="H6979" s="1">
        <f t="shared" si="1203"/>
        <v>-10.694209862167002</v>
      </c>
      <c r="I6979" s="1">
        <f t="shared" si="1197"/>
        <v>15.48689730137948</v>
      </c>
      <c r="J6979" s="4">
        <f>B6979+('PV model'!$B$3/15)+(I6979/60)</f>
        <v>13.981448288356324</v>
      </c>
      <c r="K6979" s="2">
        <f t="shared" si="1198"/>
        <v>-29.721724325344859</v>
      </c>
      <c r="L6979" s="2">
        <f>DEGREES(ASIN((((COS(RADIANS('PV model'!$B$2))*COS(RADIANS(H6979))*COS(RADIANS(K6979)))+(SIN(RADIANS('PV model'!$B$2))*SIN(RADIANS(H6979)))))))</f>
        <v>19.294123268421092</v>
      </c>
      <c r="M6979" s="3">
        <f t="shared" si="1194"/>
        <v>19.294123268421092</v>
      </c>
      <c r="N6979" s="2">
        <f t="shared" si="1199"/>
        <v>-31.075527405322706</v>
      </c>
      <c r="O6979" s="2">
        <f>IF('PV model'!$B$2&gt;0, 180-N6979,IF('PV model'!$B$2&lt;0,0-N6979,N6979))</f>
        <v>211.0755274053227</v>
      </c>
      <c r="P6979" s="2">
        <f>ABS(O6979-'PV model'!$B$5)</f>
        <v>6.0755274053227026</v>
      </c>
      <c r="Q6979" s="3">
        <f t="shared" si="1195"/>
        <v>70.705876731578911</v>
      </c>
      <c r="R6979" s="3">
        <f t="shared" si="1200"/>
        <v>505.10249999999974</v>
      </c>
      <c r="S6979" s="3">
        <f t="shared" si="1196"/>
        <v>138.36342199133219</v>
      </c>
      <c r="T6979" s="3">
        <f>(0.5*(1-COS(RADIANS(90-$X$3)))*(D6979+E6979)*'PV model'!$B$4)</f>
        <v>0</v>
      </c>
      <c r="U6979" s="3">
        <f t="shared" si="1201"/>
        <v>643.46592199133192</v>
      </c>
      <c r="V6979" s="3">
        <f>('PV model'!$B$13*(U6979/1000)*(1-'PV model'!$B$14*((20+C6979)-25))*'PV model'!$B$10)/'PV model'!$B$12</f>
        <v>62.185401223986716</v>
      </c>
    </row>
    <row r="6980" spans="1:22" x14ac:dyDescent="0.2">
      <c r="A6980" s="10">
        <f t="shared" si="1204"/>
        <v>291</v>
      </c>
      <c r="B6980" s="10">
        <f t="shared" si="1202"/>
        <v>15</v>
      </c>
      <c r="C6980" s="23">
        <v>13.7</v>
      </c>
      <c r="D6980" s="24">
        <v>349.08195000000001</v>
      </c>
      <c r="E6980" s="24">
        <v>97.02</v>
      </c>
      <c r="F6980" s="48"/>
      <c r="G6980" s="48"/>
      <c r="H6980" s="1">
        <f t="shared" si="1203"/>
        <v>-10.694209862167002</v>
      </c>
      <c r="I6980" s="1">
        <f t="shared" si="1197"/>
        <v>15.48689730137948</v>
      </c>
      <c r="J6980" s="4">
        <f>B6980+('PV model'!$B$3/15)+(I6980/60)</f>
        <v>14.981448288356324</v>
      </c>
      <c r="K6980" s="2">
        <f t="shared" si="1198"/>
        <v>-44.721724325344859</v>
      </c>
      <c r="L6980" s="2">
        <f>DEGREES(ASIN((((COS(RADIANS('PV model'!$B$2))*COS(RADIANS(H6980))*COS(RADIANS(K6980)))+(SIN(RADIANS('PV model'!$B$2))*SIN(RADIANS(H6980)))))))</f>
        <v>14.035872771303712</v>
      </c>
      <c r="M6980" s="3">
        <f t="shared" si="1194"/>
        <v>14.035872771303712</v>
      </c>
      <c r="N6980" s="2">
        <f t="shared" si="1199"/>
        <v>-45.456783629827314</v>
      </c>
      <c r="O6980" s="2">
        <f>IF('PV model'!$B$2&gt;0, 180-N6980,IF('PV model'!$B$2&lt;0,0-N6980,N6980))</f>
        <v>225.45678362982733</v>
      </c>
      <c r="P6980" s="2">
        <f>ABS(O6980-'PV model'!$B$5)</f>
        <v>20.456783629827328</v>
      </c>
      <c r="Q6980" s="3">
        <f t="shared" si="1195"/>
        <v>75.964127228696285</v>
      </c>
      <c r="R6980" s="3">
        <f t="shared" si="1200"/>
        <v>349.08195000000012</v>
      </c>
      <c r="S6980" s="3">
        <f t="shared" si="1196"/>
        <v>119.15997606928426</v>
      </c>
      <c r="T6980" s="3">
        <f>(0.5*(1-COS(RADIANS(90-$X$3)))*(D6980+E6980)*'PV model'!$B$4)</f>
        <v>0</v>
      </c>
      <c r="U6980" s="3">
        <f t="shared" si="1201"/>
        <v>468.24192606928437</v>
      </c>
      <c r="V6980" s="3">
        <f>('PV model'!$B$13*(U6980/1000)*(1-'PV model'!$B$14*((20+C6980)-25))*'PV model'!$B$10)/'PV model'!$B$12</f>
        <v>45.176632819925644</v>
      </c>
    </row>
    <row r="6981" spans="1:22" x14ac:dyDescent="0.2">
      <c r="A6981" s="10">
        <f t="shared" si="1204"/>
        <v>291</v>
      </c>
      <c r="B6981" s="10">
        <f t="shared" si="1202"/>
        <v>16</v>
      </c>
      <c r="C6981" s="23">
        <v>12.8</v>
      </c>
      <c r="D6981" s="24">
        <v>136.93889999999999</v>
      </c>
      <c r="E6981" s="24">
        <v>80.262</v>
      </c>
      <c r="F6981" s="48"/>
      <c r="G6981" s="48"/>
      <c r="H6981" s="1">
        <f t="shared" si="1203"/>
        <v>-10.694209862167002</v>
      </c>
      <c r="I6981" s="1">
        <f t="shared" si="1197"/>
        <v>15.48689730137948</v>
      </c>
      <c r="J6981" s="4">
        <f>B6981+('PV model'!$B$3/15)+(I6981/60)</f>
        <v>15.981448288356324</v>
      </c>
      <c r="K6981" s="2">
        <f t="shared" si="1198"/>
        <v>-59.721724325344859</v>
      </c>
      <c r="L6981" s="2">
        <f>DEGREES(ASIN((((COS(RADIANS('PV model'!$B$2))*COS(RADIANS(H6981))*COS(RADIANS(K6981)))+(SIN(RADIANS('PV model'!$B$2))*SIN(RADIANS(H6981)))))))</f>
        <v>7.3361929089882674</v>
      </c>
      <c r="M6981" s="3">
        <f t="shared" si="1194"/>
        <v>7.3361929089882674</v>
      </c>
      <c r="N6981" s="2">
        <f t="shared" si="1199"/>
        <v>-58.825144376011359</v>
      </c>
      <c r="O6981" s="2">
        <f>IF('PV model'!$B$2&gt;0, 180-N6981,IF('PV model'!$B$2&lt;0,0-N6981,N6981))</f>
        <v>238.82514437601137</v>
      </c>
      <c r="P6981" s="2">
        <f>ABS(O6981-'PV model'!$B$5)</f>
        <v>33.825144376011366</v>
      </c>
      <c r="Q6981" s="3">
        <f t="shared" si="1195"/>
        <v>82.663807091011734</v>
      </c>
      <c r="R6981" s="3">
        <f t="shared" si="1200"/>
        <v>136.9388999999999</v>
      </c>
      <c r="S6981" s="3">
        <f t="shared" si="1196"/>
        <v>93.783720285775999</v>
      </c>
      <c r="T6981" s="3">
        <f>(0.5*(1-COS(RADIANS(90-$X$3)))*(D6981+E6981)*'PV model'!$B$4)</f>
        <v>0</v>
      </c>
      <c r="U6981" s="3">
        <f t="shared" si="1201"/>
        <v>230.72262028577592</v>
      </c>
      <c r="V6981" s="3">
        <f>('PV model'!$B$13*(U6981/1000)*(1-'PV model'!$B$14*((20+C6981)-25))*'PV model'!$B$10)/'PV model'!$B$12</f>
        <v>22.343466490304657</v>
      </c>
    </row>
    <row r="6982" spans="1:22" x14ac:dyDescent="0.2">
      <c r="A6982" s="10">
        <f t="shared" si="1204"/>
        <v>291</v>
      </c>
      <c r="B6982" s="10">
        <f t="shared" si="1202"/>
        <v>17</v>
      </c>
      <c r="C6982" s="23">
        <v>12.3</v>
      </c>
      <c r="D6982" s="24">
        <v>0</v>
      </c>
      <c r="E6982" s="24">
        <v>25.578000000000003</v>
      </c>
      <c r="F6982" s="48"/>
      <c r="G6982" s="48"/>
      <c r="H6982" s="1">
        <f t="shared" si="1203"/>
        <v>-10.694209862167002</v>
      </c>
      <c r="I6982" s="1">
        <f t="shared" si="1197"/>
        <v>15.48689730137948</v>
      </c>
      <c r="J6982" s="4">
        <f>B6982+('PV model'!$B$3/15)+(I6982/60)</f>
        <v>16.981448288356326</v>
      </c>
      <c r="K6982" s="2">
        <f t="shared" si="1198"/>
        <v>-74.721724325344894</v>
      </c>
      <c r="L6982" s="2">
        <f>DEGREES(ASIN((((COS(RADIANS('PV model'!$B$2))*COS(RADIANS(H6982))*COS(RADIANS(K6982)))+(SIN(RADIANS('PV model'!$B$2))*SIN(RADIANS(H6982)))))))</f>
        <v>-0.35930299214444023</v>
      </c>
      <c r="M6982" s="3">
        <f t="shared" ref="M6982:M7045" si="1205">IF(L6982&gt;0, L6982, 0)</f>
        <v>0</v>
      </c>
      <c r="N6982" s="2">
        <f t="shared" si="1199"/>
        <v>-71.427508709485949</v>
      </c>
      <c r="O6982" s="2">
        <f>IF('PV model'!$B$2&gt;0, 180-N6982,IF('PV model'!$B$2&lt;0,0-N6982,N6982))</f>
        <v>251.42750870948595</v>
      </c>
      <c r="P6982" s="2">
        <f>ABS(O6982-'PV model'!$B$5)</f>
        <v>46.427508709485949</v>
      </c>
      <c r="Q6982" s="3">
        <f t="shared" ref="Q6982:Q7045" si="1206">DEGREES(ACOS((SIN(RADIANS(L6982))*COS(RADIANS(90-$X$3))+COS(RADIANS(L6982))*COS(RADIANS(P6982))*SIN(RADIANS(90-$X$3)))))</f>
        <v>90.35930299214445</v>
      </c>
      <c r="R6982" s="3">
        <f t="shared" si="1200"/>
        <v>0</v>
      </c>
      <c r="S6982" s="3">
        <f t="shared" ref="S6982:S7045" si="1207">IF($Z$3=TRUE, IF(E6982=0,0,E6982*(0.5*(1+COS(RADIANS(90-$X$3))*(1+(1-(E6982^2/(D6982+E6982)^2))*(SIN(RADIANS(0.5*$X$3))^3)))*(1+(1-(E6982^2/(D6982+E6982)^2))*(COS(RADIANS(Q6982))^2)*(SIN(RADIANS(90-L6982))^3)))), IF(E6982=0,0,E6982*(0.5*(1+COS(RADIANS(90-$X$3))))))</f>
        <v>25.578000000000003</v>
      </c>
      <c r="T6982" s="3">
        <f>(0.5*(1-COS(RADIANS(90-$X$3)))*(D6982+E6982)*'PV model'!$B$4)</f>
        <v>0</v>
      </c>
      <c r="U6982" s="3">
        <f t="shared" si="1201"/>
        <v>25.578000000000003</v>
      </c>
      <c r="V6982" s="3">
        <f>('PV model'!$B$13*(U6982/1000)*(1-'PV model'!$B$14*((20+C6982)-25))*'PV model'!$B$10)/'PV model'!$B$12</f>
        <v>2.4821189951039999</v>
      </c>
    </row>
    <row r="6983" spans="1:22" x14ac:dyDescent="0.2">
      <c r="A6983" s="10">
        <f t="shared" si="1204"/>
        <v>291</v>
      </c>
      <c r="B6983" s="10">
        <f t="shared" si="1202"/>
        <v>18</v>
      </c>
      <c r="C6983" s="23">
        <v>11.8</v>
      </c>
      <c r="D6983" s="24">
        <v>0</v>
      </c>
      <c r="E6983" s="24">
        <v>0.88200000000000001</v>
      </c>
      <c r="F6983" s="48"/>
      <c r="G6983" s="48"/>
      <c r="H6983" s="1">
        <f t="shared" si="1203"/>
        <v>-10.694209862167002</v>
      </c>
      <c r="I6983" s="1">
        <f t="shared" ref="I6983:I7046" si="1208">9.87*SIN(RADIANS(1.978*A6983-160.22))-7.53*COS(RADIANS(0.989*A6983-80.11))-1.5*SIN((RADIANS(0.989*A6983-80.11)))</f>
        <v>15.48689730137948</v>
      </c>
      <c r="J6983" s="4">
        <f>B6983+('PV model'!$B$3/15)+(I6983/60)</f>
        <v>17.981448288356326</v>
      </c>
      <c r="K6983" s="2">
        <f t="shared" ref="K6983:K7046" si="1209">15*(12-J6983)</f>
        <v>-89.721724325344894</v>
      </c>
      <c r="L6983" s="2">
        <f>DEGREES(ASIN((((COS(RADIANS('PV model'!$B$2))*COS(RADIANS(H6983))*COS(RADIANS(K6983)))+(SIN(RADIANS('PV model'!$B$2))*SIN(RADIANS(H6983)))))))</f>
        <v>-8.6401244683008223</v>
      </c>
      <c r="M6983" s="3">
        <f t="shared" si="1205"/>
        <v>0</v>
      </c>
      <c r="N6983" s="2">
        <f t="shared" ref="N6983:N7046" si="1210">DEGREES(ASIN((COS(RADIANS(H6983))*SIN(RADIANS(K6983)))/COS(RADIANS(L6983))))</f>
        <v>-83.667895656788033</v>
      </c>
      <c r="O6983" s="2">
        <f>IF('PV model'!$B$2&gt;0, 180-N6983,IF('PV model'!$B$2&lt;0,0-N6983,N6983))</f>
        <v>263.667895656788</v>
      </c>
      <c r="P6983" s="2">
        <f>ABS(O6983-'PV model'!$B$5)</f>
        <v>58.667895656788005</v>
      </c>
      <c r="Q6983" s="3">
        <f t="shared" si="1206"/>
        <v>98.640124468300812</v>
      </c>
      <c r="R6983" s="3">
        <f t="shared" ref="R6983:R7046" si="1211">IF(D6983=0,0,D6983*COS(RADIANS(Q6983))/SIN(RADIANS(L6983)))</f>
        <v>0</v>
      </c>
      <c r="S6983" s="3">
        <f t="shared" si="1207"/>
        <v>0.88200000000000001</v>
      </c>
      <c r="T6983" s="3">
        <f>(0.5*(1-COS(RADIANS(90-$X$3)))*(D6983+E6983)*'PV model'!$B$4)</f>
        <v>0</v>
      </c>
      <c r="U6983" s="3">
        <f t="shared" ref="U6983:U7046" si="1212">R6983+S6983+T6983</f>
        <v>0.88200000000000001</v>
      </c>
      <c r="V6983" s="3">
        <f>('PV model'!$B$13*(U6983/1000)*(1-'PV model'!$B$14*((20+C6983)-25))*'PV model'!$B$10)/'PV model'!$B$12</f>
        <v>8.5766639615999993E-2</v>
      </c>
    </row>
    <row r="6984" spans="1:22" x14ac:dyDescent="0.2">
      <c r="A6984" s="10">
        <f t="shared" si="1204"/>
        <v>291</v>
      </c>
      <c r="B6984" s="10">
        <f t="shared" ref="B6984:B7047" si="1213">IF(B6983&lt;24,B6983+1,1)</f>
        <v>19</v>
      </c>
      <c r="C6984" s="23">
        <v>9.4</v>
      </c>
      <c r="D6984" s="24">
        <v>0</v>
      </c>
      <c r="E6984" s="24">
        <v>0</v>
      </c>
      <c r="F6984" s="48"/>
      <c r="G6984" s="48"/>
      <c r="H6984" s="1">
        <f t="shared" ref="H6984:H7047" si="1214">(23.465*SIN(RADIANS(280.1+0.9863*A6984)))</f>
        <v>-10.694209862167002</v>
      </c>
      <c r="I6984" s="1">
        <f t="shared" si="1208"/>
        <v>15.48689730137948</v>
      </c>
      <c r="J6984" s="4">
        <f>B6984+('PV model'!$B$3/15)+(I6984/60)</f>
        <v>18.981448288356326</v>
      </c>
      <c r="K6984" s="2">
        <f t="shared" si="1209"/>
        <v>-104.72172432534489</v>
      </c>
      <c r="L6984" s="2">
        <f>DEGREES(ASIN((((COS(RADIANS('PV model'!$B$2))*COS(RADIANS(H6984))*COS(RADIANS(K6984)))+(SIN(RADIANS('PV model'!$B$2))*SIN(RADIANS(H6984)))))))</f>
        <v>-17.119686303270402</v>
      </c>
      <c r="M6984" s="3">
        <f t="shared" si="1205"/>
        <v>0</v>
      </c>
      <c r="N6984" s="2">
        <f t="shared" si="1210"/>
        <v>-83.952385650393069</v>
      </c>
      <c r="O6984" s="2">
        <f>IF('PV model'!$B$2&gt;0, 180-N6984,IF('PV model'!$B$2&lt;0,0-N6984,N6984))</f>
        <v>263.95238565039307</v>
      </c>
      <c r="P6984" s="2">
        <f>ABS(O6984-'PV model'!$B$5)</f>
        <v>58.952385650393069</v>
      </c>
      <c r="Q6984" s="3">
        <f t="shared" si="1206"/>
        <v>107.1196863032704</v>
      </c>
      <c r="R6984" s="3">
        <f t="shared" si="1211"/>
        <v>0</v>
      </c>
      <c r="S6984" s="3">
        <f t="shared" si="1207"/>
        <v>0</v>
      </c>
      <c r="T6984" s="3">
        <f>(0.5*(1-COS(RADIANS(90-$X$3)))*(D6984+E6984)*'PV model'!$B$4)</f>
        <v>0</v>
      </c>
      <c r="U6984" s="3">
        <f t="shared" si="1212"/>
        <v>0</v>
      </c>
      <c r="V6984" s="3">
        <f>('PV model'!$B$13*(U6984/1000)*(1-'PV model'!$B$14*((20+C6984)-25))*'PV model'!$B$10)/'PV model'!$B$12</f>
        <v>0</v>
      </c>
    </row>
    <row r="6985" spans="1:22" x14ac:dyDescent="0.2">
      <c r="A6985" s="10">
        <f t="shared" si="1204"/>
        <v>291</v>
      </c>
      <c r="B6985" s="10">
        <f t="shared" si="1213"/>
        <v>20</v>
      </c>
      <c r="C6985" s="23">
        <v>7.5</v>
      </c>
      <c r="D6985" s="24">
        <v>0</v>
      </c>
      <c r="E6985" s="24">
        <v>0</v>
      </c>
      <c r="F6985" s="48"/>
      <c r="G6985" s="48"/>
      <c r="H6985" s="1">
        <f t="shared" si="1214"/>
        <v>-10.694209862167002</v>
      </c>
      <c r="I6985" s="1">
        <f t="shared" si="1208"/>
        <v>15.48689730137948</v>
      </c>
      <c r="J6985" s="4">
        <f>B6985+('PV model'!$B$3/15)+(I6985/60)</f>
        <v>19.981448288356326</v>
      </c>
      <c r="K6985" s="2">
        <f t="shared" si="1209"/>
        <v>-119.72172432534489</v>
      </c>
      <c r="L6985" s="2">
        <f>DEGREES(ASIN((((COS(RADIANS('PV model'!$B$2))*COS(RADIANS(H6985))*COS(RADIANS(K6985)))+(SIN(RADIANS('PV model'!$B$2))*SIN(RADIANS(H6985)))))))</f>
        <v>-25.395927729152056</v>
      </c>
      <c r="M6985" s="3">
        <f t="shared" si="1205"/>
        <v>0</v>
      </c>
      <c r="N6985" s="2">
        <f t="shared" si="1210"/>
        <v>-70.846878207081161</v>
      </c>
      <c r="O6985" s="2">
        <f>IF('PV model'!$B$2&gt;0, 180-N6985,IF('PV model'!$B$2&lt;0,0-N6985,N6985))</f>
        <v>250.84687820708115</v>
      </c>
      <c r="P6985" s="2">
        <f>ABS(O6985-'PV model'!$B$5)</f>
        <v>45.846878207081147</v>
      </c>
      <c r="Q6985" s="3">
        <f t="shared" si="1206"/>
        <v>115.39592772915206</v>
      </c>
      <c r="R6985" s="3">
        <f t="shared" si="1211"/>
        <v>0</v>
      </c>
      <c r="S6985" s="3">
        <f t="shared" si="1207"/>
        <v>0</v>
      </c>
      <c r="T6985" s="3">
        <f>(0.5*(1-COS(RADIANS(90-$X$3)))*(D6985+E6985)*'PV model'!$B$4)</f>
        <v>0</v>
      </c>
      <c r="U6985" s="3">
        <f t="shared" si="1212"/>
        <v>0</v>
      </c>
      <c r="V6985" s="3">
        <f>('PV model'!$B$13*(U6985/1000)*(1-'PV model'!$B$14*((20+C6985)-25))*'PV model'!$B$10)/'PV model'!$B$12</f>
        <v>0</v>
      </c>
    </row>
    <row r="6986" spans="1:22" x14ac:dyDescent="0.2">
      <c r="A6986" s="10">
        <f t="shared" si="1204"/>
        <v>291</v>
      </c>
      <c r="B6986" s="10">
        <f t="shared" si="1213"/>
        <v>21</v>
      </c>
      <c r="C6986" s="23">
        <v>6.4</v>
      </c>
      <c r="D6986" s="24">
        <v>0</v>
      </c>
      <c r="E6986" s="24">
        <v>0</v>
      </c>
      <c r="F6986" s="48"/>
      <c r="G6986" s="48"/>
      <c r="H6986" s="1">
        <f t="shared" si="1214"/>
        <v>-10.694209862167002</v>
      </c>
      <c r="I6986" s="1">
        <f t="shared" si="1208"/>
        <v>15.48689730137948</v>
      </c>
      <c r="J6986" s="4">
        <f>B6986+('PV model'!$B$3/15)+(I6986/60)</f>
        <v>20.981448288356326</v>
      </c>
      <c r="K6986" s="2">
        <f t="shared" si="1209"/>
        <v>-134.72172432534489</v>
      </c>
      <c r="L6986" s="2">
        <f>DEGREES(ASIN((((COS(RADIANS('PV model'!$B$2))*COS(RADIANS(H6986))*COS(RADIANS(K6986)))+(SIN(RADIANS('PV model'!$B$2))*SIN(RADIANS(H6986)))))))</f>
        <v>-32.995166934899586</v>
      </c>
      <c r="M6986" s="3">
        <f t="shared" si="1205"/>
        <v>0</v>
      </c>
      <c r="N6986" s="2">
        <f t="shared" si="1210"/>
        <v>-56.351526754949198</v>
      </c>
      <c r="O6986" s="2">
        <f>IF('PV model'!$B$2&gt;0, 180-N6986,IF('PV model'!$B$2&lt;0,0-N6986,N6986))</f>
        <v>236.35152675494919</v>
      </c>
      <c r="P6986" s="2">
        <f>ABS(O6986-'PV model'!$B$5)</f>
        <v>31.351526754949191</v>
      </c>
      <c r="Q6986" s="3">
        <f t="shared" si="1206"/>
        <v>122.99516693489957</v>
      </c>
      <c r="R6986" s="3">
        <f t="shared" si="1211"/>
        <v>0</v>
      </c>
      <c r="S6986" s="3">
        <f t="shared" si="1207"/>
        <v>0</v>
      </c>
      <c r="T6986" s="3">
        <f>(0.5*(1-COS(RADIANS(90-$X$3)))*(D6986+E6986)*'PV model'!$B$4)</f>
        <v>0</v>
      </c>
      <c r="U6986" s="3">
        <f t="shared" si="1212"/>
        <v>0</v>
      </c>
      <c r="V6986" s="3">
        <f>('PV model'!$B$13*(U6986/1000)*(1-'PV model'!$B$14*((20+C6986)-25))*'PV model'!$B$10)/'PV model'!$B$12</f>
        <v>0</v>
      </c>
    </row>
    <row r="6987" spans="1:22" x14ac:dyDescent="0.2">
      <c r="A6987" s="10">
        <f t="shared" si="1204"/>
        <v>291</v>
      </c>
      <c r="B6987" s="10">
        <f t="shared" si="1213"/>
        <v>22</v>
      </c>
      <c r="C6987" s="23">
        <v>6.1</v>
      </c>
      <c r="D6987" s="24">
        <v>0</v>
      </c>
      <c r="E6987" s="24">
        <v>0</v>
      </c>
      <c r="F6987" s="48"/>
      <c r="G6987" s="48"/>
      <c r="H6987" s="1">
        <f t="shared" si="1214"/>
        <v>-10.694209862167002</v>
      </c>
      <c r="I6987" s="1">
        <f t="shared" si="1208"/>
        <v>15.48689730137948</v>
      </c>
      <c r="J6987" s="4">
        <f>B6987+('PV model'!$B$3/15)+(I6987/60)</f>
        <v>21.981448288356326</v>
      </c>
      <c r="K6987" s="2">
        <f t="shared" si="1209"/>
        <v>-149.72172432534489</v>
      </c>
      <c r="L6987" s="2">
        <f>DEGREES(ASIN((((COS(RADIANS('PV model'!$B$2))*COS(RADIANS(H6987))*COS(RADIANS(K6987)))+(SIN(RADIANS('PV model'!$B$2))*SIN(RADIANS(H6987)))))))</f>
        <v>-39.314464247971785</v>
      </c>
      <c r="M6987" s="3">
        <f t="shared" si="1205"/>
        <v>0</v>
      </c>
      <c r="N6987" s="2">
        <f t="shared" si="1210"/>
        <v>-39.819550081065771</v>
      </c>
      <c r="O6987" s="2">
        <f>IF('PV model'!$B$2&gt;0, 180-N6987,IF('PV model'!$B$2&lt;0,0-N6987,N6987))</f>
        <v>219.81955008106576</v>
      </c>
      <c r="P6987" s="2">
        <f>ABS(O6987-'PV model'!$B$5)</f>
        <v>14.819550081065756</v>
      </c>
      <c r="Q6987" s="3">
        <f t="shared" si="1206"/>
        <v>129.31446424797178</v>
      </c>
      <c r="R6987" s="3">
        <f t="shared" si="1211"/>
        <v>0</v>
      </c>
      <c r="S6987" s="3">
        <f t="shared" si="1207"/>
        <v>0</v>
      </c>
      <c r="T6987" s="3">
        <f>(0.5*(1-COS(RADIANS(90-$X$3)))*(D6987+E6987)*'PV model'!$B$4)</f>
        <v>0</v>
      </c>
      <c r="U6987" s="3">
        <f t="shared" si="1212"/>
        <v>0</v>
      </c>
      <c r="V6987" s="3">
        <f>('PV model'!$B$13*(U6987/1000)*(1-'PV model'!$B$14*((20+C6987)-25))*'PV model'!$B$10)/'PV model'!$B$12</f>
        <v>0</v>
      </c>
    </row>
    <row r="6988" spans="1:22" x14ac:dyDescent="0.2">
      <c r="A6988" s="10">
        <f t="shared" si="1204"/>
        <v>291</v>
      </c>
      <c r="B6988" s="10">
        <f t="shared" si="1213"/>
        <v>23</v>
      </c>
      <c r="C6988" s="23">
        <v>6.3</v>
      </c>
      <c r="D6988" s="24">
        <v>0</v>
      </c>
      <c r="E6988" s="24">
        <v>0</v>
      </c>
      <c r="F6988" s="48"/>
      <c r="G6988" s="48"/>
      <c r="H6988" s="1">
        <f t="shared" si="1214"/>
        <v>-10.694209862167002</v>
      </c>
      <c r="I6988" s="1">
        <f t="shared" si="1208"/>
        <v>15.48689730137948</v>
      </c>
      <c r="J6988" s="4">
        <f>B6988+('PV model'!$B$3/15)+(I6988/60)</f>
        <v>22.981448288356326</v>
      </c>
      <c r="K6988" s="2">
        <f t="shared" si="1209"/>
        <v>-164.72172432534489</v>
      </c>
      <c r="L6988" s="2">
        <f>DEGREES(ASIN((((COS(RADIANS('PV model'!$B$2))*COS(RADIANS(H6988))*COS(RADIANS(K6988)))+(SIN(RADIANS('PV model'!$B$2))*SIN(RADIANS(H6988)))))))</f>
        <v>-43.616569637459662</v>
      </c>
      <c r="M6988" s="3">
        <f t="shared" si="1205"/>
        <v>0</v>
      </c>
      <c r="N6988" s="2">
        <f t="shared" si="1210"/>
        <v>-20.956102773526773</v>
      </c>
      <c r="O6988" s="2">
        <f>IF('PV model'!$B$2&gt;0, 180-N6988,IF('PV model'!$B$2&lt;0,0-N6988,N6988))</f>
        <v>200.95610277352677</v>
      </c>
      <c r="P6988" s="2">
        <f>ABS(O6988-'PV model'!$B$5)</f>
        <v>4.0438972264732342</v>
      </c>
      <c r="Q6988" s="3">
        <f t="shared" si="1206"/>
        <v>133.61656963745966</v>
      </c>
      <c r="R6988" s="3">
        <f t="shared" si="1211"/>
        <v>0</v>
      </c>
      <c r="S6988" s="3">
        <f t="shared" si="1207"/>
        <v>0</v>
      </c>
      <c r="T6988" s="3">
        <f>(0.5*(1-COS(RADIANS(90-$X$3)))*(D6988+E6988)*'PV model'!$B$4)</f>
        <v>0</v>
      </c>
      <c r="U6988" s="3">
        <f t="shared" si="1212"/>
        <v>0</v>
      </c>
      <c r="V6988" s="3">
        <f>('PV model'!$B$13*(U6988/1000)*(1-'PV model'!$B$14*((20+C6988)-25))*'PV model'!$B$10)/'PV model'!$B$12</f>
        <v>0</v>
      </c>
    </row>
    <row r="6989" spans="1:22" x14ac:dyDescent="0.2">
      <c r="A6989" s="10">
        <f t="shared" si="1204"/>
        <v>291</v>
      </c>
      <c r="B6989" s="10">
        <f t="shared" si="1213"/>
        <v>24</v>
      </c>
      <c r="C6989" s="23">
        <v>5.4</v>
      </c>
      <c r="D6989" s="24">
        <v>0</v>
      </c>
      <c r="E6989" s="24">
        <v>0</v>
      </c>
      <c r="F6989" s="48"/>
      <c r="G6989" s="48"/>
      <c r="H6989" s="1">
        <f t="shared" si="1214"/>
        <v>-10.694209862167002</v>
      </c>
      <c r="I6989" s="1">
        <f t="shared" si="1208"/>
        <v>15.48689730137948</v>
      </c>
      <c r="J6989" s="4">
        <f>B6989+('PV model'!$B$3/15)+(I6989/60)</f>
        <v>23.981448288356326</v>
      </c>
      <c r="K6989" s="2">
        <f t="shared" si="1209"/>
        <v>-179.72172432534489</v>
      </c>
      <c r="L6989" s="2">
        <f>DEGREES(ASIN((((COS(RADIANS('PV model'!$B$2))*COS(RADIANS(H6989))*COS(RADIANS(K6989)))+(SIN(RADIANS('PV model'!$B$2))*SIN(RADIANS(H6989)))))))</f>
        <v>-45.19367615161709</v>
      </c>
      <c r="M6989" s="3">
        <f t="shared" si="1205"/>
        <v>0</v>
      </c>
      <c r="N6989" s="2">
        <f t="shared" si="1210"/>
        <v>-0.38802130684185832</v>
      </c>
      <c r="O6989" s="2">
        <f>IF('PV model'!$B$2&gt;0, 180-N6989,IF('PV model'!$B$2&lt;0,0-N6989,N6989))</f>
        <v>180.38802130684186</v>
      </c>
      <c r="P6989" s="2">
        <f>ABS(O6989-'PV model'!$B$5)</f>
        <v>24.611978693158136</v>
      </c>
      <c r="Q6989" s="3">
        <f t="shared" si="1206"/>
        <v>135.1936761516171</v>
      </c>
      <c r="R6989" s="3">
        <f t="shared" si="1211"/>
        <v>0</v>
      </c>
      <c r="S6989" s="3">
        <f t="shared" si="1207"/>
        <v>0</v>
      </c>
      <c r="T6989" s="3">
        <f>(0.5*(1-COS(RADIANS(90-$X$3)))*(D6989+E6989)*'PV model'!$B$4)</f>
        <v>0</v>
      </c>
      <c r="U6989" s="3">
        <f t="shared" si="1212"/>
        <v>0</v>
      </c>
      <c r="V6989" s="3">
        <f>('PV model'!$B$13*(U6989/1000)*(1-'PV model'!$B$14*((20+C6989)-25))*'PV model'!$B$10)/'PV model'!$B$12</f>
        <v>0</v>
      </c>
    </row>
    <row r="6990" spans="1:22" x14ac:dyDescent="0.2">
      <c r="A6990" s="10">
        <f t="shared" si="1204"/>
        <v>292</v>
      </c>
      <c r="B6990" s="10">
        <f t="shared" si="1213"/>
        <v>1</v>
      </c>
      <c r="C6990" s="23">
        <v>4.7</v>
      </c>
      <c r="D6990" s="24">
        <v>0</v>
      </c>
      <c r="E6990" s="24">
        <v>0</v>
      </c>
      <c r="F6990" s="48"/>
      <c r="G6990" s="48"/>
      <c r="H6990" s="1">
        <f t="shared" si="1214"/>
        <v>-11.052149285516993</v>
      </c>
      <c r="I6990" s="1">
        <f t="shared" si="1208"/>
        <v>15.637047626520452</v>
      </c>
      <c r="J6990" s="4">
        <f>B6990+('PV model'!$B$3/15)+(I6990/60)</f>
        <v>0.98395079377534089</v>
      </c>
      <c r="K6990" s="2">
        <f t="shared" si="1209"/>
        <v>165.24073809336988</v>
      </c>
      <c r="L6990" s="2">
        <f>DEGREES(ASIN((((COS(RADIANS('PV model'!$B$2))*COS(RADIANS(H6990))*COS(RADIANS(K6990)))+(SIN(RADIANS('PV model'!$B$2))*SIN(RADIANS(H6990)))))))</f>
        <v>-44.07074377718331</v>
      </c>
      <c r="M6990" s="3">
        <f t="shared" si="1205"/>
        <v>0</v>
      </c>
      <c r="N6990" s="2">
        <f t="shared" si="1210"/>
        <v>20.365180765111759</v>
      </c>
      <c r="O6990" s="2">
        <f>IF('PV model'!$B$2&gt;0, 180-N6990,IF('PV model'!$B$2&lt;0,0-N6990,N6990))</f>
        <v>159.63481923488825</v>
      </c>
      <c r="P6990" s="2">
        <f>ABS(O6990-'PV model'!$B$5)</f>
        <v>45.365180765111745</v>
      </c>
      <c r="Q6990" s="3">
        <f t="shared" si="1206"/>
        <v>134.07074377718331</v>
      </c>
      <c r="R6990" s="3">
        <f t="shared" si="1211"/>
        <v>0</v>
      </c>
      <c r="S6990" s="3">
        <f t="shared" si="1207"/>
        <v>0</v>
      </c>
      <c r="T6990" s="3">
        <f>(0.5*(1-COS(RADIANS(90-$X$3)))*(D6990+E6990)*'PV model'!$B$4)</f>
        <v>0</v>
      </c>
      <c r="U6990" s="3">
        <f t="shared" si="1212"/>
        <v>0</v>
      </c>
      <c r="V6990" s="3">
        <f>('PV model'!$B$13*(U6990/1000)*(1-'PV model'!$B$14*((20+C6990)-25))*'PV model'!$B$10)/'PV model'!$B$12</f>
        <v>0</v>
      </c>
    </row>
    <row r="6991" spans="1:22" x14ac:dyDescent="0.2">
      <c r="A6991" s="10">
        <f t="shared" si="1204"/>
        <v>292</v>
      </c>
      <c r="B6991" s="10">
        <f t="shared" si="1213"/>
        <v>2</v>
      </c>
      <c r="C6991" s="23">
        <v>4</v>
      </c>
      <c r="D6991" s="24">
        <v>0</v>
      </c>
      <c r="E6991" s="24">
        <v>0</v>
      </c>
      <c r="F6991" s="48"/>
      <c r="G6991" s="48"/>
      <c r="H6991" s="1">
        <f t="shared" si="1214"/>
        <v>-11.052149285516993</v>
      </c>
      <c r="I6991" s="1">
        <f t="shared" si="1208"/>
        <v>15.637047626520452</v>
      </c>
      <c r="J6991" s="4">
        <f>B6991+('PV model'!$B$3/15)+(I6991/60)</f>
        <v>1.9839507937753409</v>
      </c>
      <c r="K6991" s="2">
        <f t="shared" si="1209"/>
        <v>150.24073809336988</v>
      </c>
      <c r="L6991" s="2">
        <f>DEGREES(ASIN((((COS(RADIANS('PV model'!$B$2))*COS(RADIANS(H6991))*COS(RADIANS(K6991)))+(SIN(RADIANS('PV model'!$B$2))*SIN(RADIANS(H6991)))))))</f>
        <v>-39.834714818916339</v>
      </c>
      <c r="M6991" s="3">
        <f t="shared" si="1205"/>
        <v>0</v>
      </c>
      <c r="N6991" s="2">
        <f t="shared" si="1210"/>
        <v>39.375307566265974</v>
      </c>
      <c r="O6991" s="2">
        <f>IF('PV model'!$B$2&gt;0, 180-N6991,IF('PV model'!$B$2&lt;0,0-N6991,N6991))</f>
        <v>140.62469243373403</v>
      </c>
      <c r="P6991" s="2">
        <f>ABS(O6991-'PV model'!$B$5)</f>
        <v>64.375307566265974</v>
      </c>
      <c r="Q6991" s="3">
        <f t="shared" si="1206"/>
        <v>129.83471481891632</v>
      </c>
      <c r="R6991" s="3">
        <f t="shared" si="1211"/>
        <v>0</v>
      </c>
      <c r="S6991" s="3">
        <f t="shared" si="1207"/>
        <v>0</v>
      </c>
      <c r="T6991" s="3">
        <f>(0.5*(1-COS(RADIANS(90-$X$3)))*(D6991+E6991)*'PV model'!$B$4)</f>
        <v>0</v>
      </c>
      <c r="U6991" s="3">
        <f t="shared" si="1212"/>
        <v>0</v>
      </c>
      <c r="V6991" s="3">
        <f>('PV model'!$B$13*(U6991/1000)*(1-'PV model'!$B$14*((20+C6991)-25))*'PV model'!$B$10)/'PV model'!$B$12</f>
        <v>0</v>
      </c>
    </row>
    <row r="6992" spans="1:22" x14ac:dyDescent="0.2">
      <c r="A6992" s="10">
        <f t="shared" si="1204"/>
        <v>292</v>
      </c>
      <c r="B6992" s="10">
        <f t="shared" si="1213"/>
        <v>3</v>
      </c>
      <c r="C6992" s="23">
        <v>4.5</v>
      </c>
      <c r="D6992" s="24">
        <v>0</v>
      </c>
      <c r="E6992" s="24">
        <v>0</v>
      </c>
      <c r="F6992" s="48"/>
      <c r="G6992" s="48"/>
      <c r="H6992" s="1">
        <f t="shared" si="1214"/>
        <v>-11.052149285516993</v>
      </c>
      <c r="I6992" s="1">
        <f t="shared" si="1208"/>
        <v>15.637047626520452</v>
      </c>
      <c r="J6992" s="4">
        <f>B6992+('PV model'!$B$3/15)+(I6992/60)</f>
        <v>2.9839507937753407</v>
      </c>
      <c r="K6992" s="2">
        <f t="shared" si="1209"/>
        <v>135.24073809336988</v>
      </c>
      <c r="L6992" s="2">
        <f>DEGREES(ASIN((((COS(RADIANS('PV model'!$B$2))*COS(RADIANS(H6992))*COS(RADIANS(K6992)))+(SIN(RADIANS('PV model'!$B$2))*SIN(RADIANS(H6992)))))))</f>
        <v>-33.553579965955585</v>
      </c>
      <c r="M6992" s="3">
        <f t="shared" si="1205"/>
        <v>0</v>
      </c>
      <c r="N6992" s="2">
        <f t="shared" si="1210"/>
        <v>56.021599264261603</v>
      </c>
      <c r="O6992" s="2">
        <f>IF('PV model'!$B$2&gt;0, 180-N6992,IF('PV model'!$B$2&lt;0,0-N6992,N6992))</f>
        <v>123.9784007357384</v>
      </c>
      <c r="P6992" s="2">
        <f>ABS(O6992-'PV model'!$B$5)</f>
        <v>81.021599264261596</v>
      </c>
      <c r="Q6992" s="3">
        <f t="shared" si="1206"/>
        <v>123.55357996595558</v>
      </c>
      <c r="R6992" s="3">
        <f t="shared" si="1211"/>
        <v>0</v>
      </c>
      <c r="S6992" s="3">
        <f t="shared" si="1207"/>
        <v>0</v>
      </c>
      <c r="T6992" s="3">
        <f>(0.5*(1-COS(RADIANS(90-$X$3)))*(D6992+E6992)*'PV model'!$B$4)</f>
        <v>0</v>
      </c>
      <c r="U6992" s="3">
        <f t="shared" si="1212"/>
        <v>0</v>
      </c>
      <c r="V6992" s="3">
        <f>('PV model'!$B$13*(U6992/1000)*(1-'PV model'!$B$14*((20+C6992)-25))*'PV model'!$B$10)/'PV model'!$B$12</f>
        <v>0</v>
      </c>
    </row>
    <row r="6993" spans="1:22" x14ac:dyDescent="0.2">
      <c r="A6993" s="10">
        <f t="shared" si="1204"/>
        <v>292</v>
      </c>
      <c r="B6993" s="10">
        <f t="shared" si="1213"/>
        <v>4</v>
      </c>
      <c r="C6993" s="23">
        <v>5.2</v>
      </c>
      <c r="D6993" s="24">
        <v>0</v>
      </c>
      <c r="E6993" s="24">
        <v>0</v>
      </c>
      <c r="F6993" s="48"/>
      <c r="G6993" s="48"/>
      <c r="H6993" s="1">
        <f t="shared" si="1214"/>
        <v>-11.052149285516993</v>
      </c>
      <c r="I6993" s="1">
        <f t="shared" si="1208"/>
        <v>15.637047626520452</v>
      </c>
      <c r="J6993" s="4">
        <f>B6993+('PV model'!$B$3/15)+(I6993/60)</f>
        <v>3.9839507937753407</v>
      </c>
      <c r="K6993" s="2">
        <f t="shared" si="1209"/>
        <v>120.24073809336988</v>
      </c>
      <c r="L6993" s="2">
        <f>DEGREES(ASIN((((COS(RADIANS('PV model'!$B$2))*COS(RADIANS(H6993))*COS(RADIANS(K6993)))+(SIN(RADIANS('PV model'!$B$2))*SIN(RADIANS(H6993)))))))</f>
        <v>-25.973656558286464</v>
      </c>
      <c r="M6993" s="3">
        <f t="shared" si="1205"/>
        <v>0</v>
      </c>
      <c r="N6993" s="2">
        <f t="shared" si="1210"/>
        <v>70.588687266627247</v>
      </c>
      <c r="O6993" s="2">
        <f>IF('PV model'!$B$2&gt;0, 180-N6993,IF('PV model'!$B$2&lt;0,0-N6993,N6993))</f>
        <v>109.41131273337275</v>
      </c>
      <c r="P6993" s="2">
        <f>ABS(O6993-'PV model'!$B$5)</f>
        <v>95.588687266627247</v>
      </c>
      <c r="Q6993" s="3">
        <f t="shared" si="1206"/>
        <v>115.97365655828646</v>
      </c>
      <c r="R6993" s="3">
        <f t="shared" si="1211"/>
        <v>0</v>
      </c>
      <c r="S6993" s="3">
        <f t="shared" si="1207"/>
        <v>0</v>
      </c>
      <c r="T6993" s="3">
        <f>(0.5*(1-COS(RADIANS(90-$X$3)))*(D6993+E6993)*'PV model'!$B$4)</f>
        <v>0</v>
      </c>
      <c r="U6993" s="3">
        <f t="shared" si="1212"/>
        <v>0</v>
      </c>
      <c r="V6993" s="3">
        <f>('PV model'!$B$13*(U6993/1000)*(1-'PV model'!$B$14*((20+C6993)-25))*'PV model'!$B$10)/'PV model'!$B$12</f>
        <v>0</v>
      </c>
    </row>
    <row r="6994" spans="1:22" x14ac:dyDescent="0.2">
      <c r="A6994" s="10">
        <f t="shared" si="1204"/>
        <v>292</v>
      </c>
      <c r="B6994" s="10">
        <f t="shared" si="1213"/>
        <v>5</v>
      </c>
      <c r="C6994" s="23">
        <v>5</v>
      </c>
      <c r="D6994" s="24">
        <v>0</v>
      </c>
      <c r="E6994" s="24">
        <v>0</v>
      </c>
      <c r="F6994" s="48"/>
      <c r="G6994" s="48"/>
      <c r="H6994" s="1">
        <f t="shared" si="1214"/>
        <v>-11.052149285516993</v>
      </c>
      <c r="I6994" s="1">
        <f t="shared" si="1208"/>
        <v>15.637047626520452</v>
      </c>
      <c r="J6994" s="4">
        <f>B6994+('PV model'!$B$3/15)+(I6994/60)</f>
        <v>4.9839507937753416</v>
      </c>
      <c r="K6994" s="2">
        <f t="shared" si="1209"/>
        <v>105.24073809336987</v>
      </c>
      <c r="L6994" s="2">
        <f>DEGREES(ASIN((((COS(RADIANS('PV model'!$B$2))*COS(RADIANS(H6994))*COS(RADIANS(K6994)))+(SIN(RADIANS('PV model'!$B$2))*SIN(RADIANS(H6994)))))))</f>
        <v>-17.705204898112306</v>
      </c>
      <c r="M6994" s="3">
        <f t="shared" si="1205"/>
        <v>0</v>
      </c>
      <c r="N6994" s="2">
        <f t="shared" si="1210"/>
        <v>83.729873034706486</v>
      </c>
      <c r="O6994" s="2">
        <f>IF('PV model'!$B$2&gt;0, 180-N6994,IF('PV model'!$B$2&lt;0,0-N6994,N6994))</f>
        <v>96.270126965293514</v>
      </c>
      <c r="P6994" s="2">
        <f>ABS(O6994-'PV model'!$B$5)</f>
        <v>108.72987303470649</v>
      </c>
      <c r="Q6994" s="3">
        <f t="shared" si="1206"/>
        <v>107.7052048981123</v>
      </c>
      <c r="R6994" s="3">
        <f t="shared" si="1211"/>
        <v>0</v>
      </c>
      <c r="S6994" s="3">
        <f t="shared" si="1207"/>
        <v>0</v>
      </c>
      <c r="T6994" s="3">
        <f>(0.5*(1-COS(RADIANS(90-$X$3)))*(D6994+E6994)*'PV model'!$B$4)</f>
        <v>0</v>
      </c>
      <c r="U6994" s="3">
        <f t="shared" si="1212"/>
        <v>0</v>
      </c>
      <c r="V6994" s="3">
        <f>('PV model'!$B$13*(U6994/1000)*(1-'PV model'!$B$14*((20+C6994)-25))*'PV model'!$B$10)/'PV model'!$B$12</f>
        <v>0</v>
      </c>
    </row>
    <row r="6995" spans="1:22" x14ac:dyDescent="0.2">
      <c r="A6995" s="10">
        <f t="shared" si="1204"/>
        <v>292</v>
      </c>
      <c r="B6995" s="10">
        <f t="shared" si="1213"/>
        <v>6</v>
      </c>
      <c r="C6995" s="23">
        <v>4.9000000000000004</v>
      </c>
      <c r="D6995" s="24">
        <v>0</v>
      </c>
      <c r="E6995" s="24">
        <v>0</v>
      </c>
      <c r="F6995" s="48"/>
      <c r="G6995" s="48"/>
      <c r="H6995" s="1">
        <f t="shared" si="1214"/>
        <v>-11.052149285516993</v>
      </c>
      <c r="I6995" s="1">
        <f t="shared" si="1208"/>
        <v>15.637047626520452</v>
      </c>
      <c r="J6995" s="4">
        <f>B6995+('PV model'!$B$3/15)+(I6995/60)</f>
        <v>5.9839507937753416</v>
      </c>
      <c r="K6995" s="2">
        <f t="shared" si="1209"/>
        <v>90.24073809336987</v>
      </c>
      <c r="L6995" s="2">
        <f>DEGREES(ASIN((((COS(RADIANS('PV model'!$B$2))*COS(RADIANS(H6995))*COS(RADIANS(K6995)))+(SIN(RADIANS('PV model'!$B$2))*SIN(RADIANS(H6995)))))))</f>
        <v>-9.2256245619083117</v>
      </c>
      <c r="M6995" s="3">
        <f t="shared" si="1205"/>
        <v>0</v>
      </c>
      <c r="N6995" s="2">
        <f t="shared" si="1210"/>
        <v>83.882869949300385</v>
      </c>
      <c r="O6995" s="2">
        <f>IF('PV model'!$B$2&gt;0, 180-N6995,IF('PV model'!$B$2&lt;0,0-N6995,N6995))</f>
        <v>96.117130050699615</v>
      </c>
      <c r="P6995" s="2">
        <f>ABS(O6995-'PV model'!$B$5)</f>
        <v>108.88286994930039</v>
      </c>
      <c r="Q6995" s="3">
        <f t="shared" si="1206"/>
        <v>99.225624561908319</v>
      </c>
      <c r="R6995" s="3">
        <f t="shared" si="1211"/>
        <v>0</v>
      </c>
      <c r="S6995" s="3">
        <f t="shared" si="1207"/>
        <v>0</v>
      </c>
      <c r="T6995" s="3">
        <f>(0.5*(1-COS(RADIANS(90-$X$3)))*(D6995+E6995)*'PV model'!$B$4)</f>
        <v>0</v>
      </c>
      <c r="U6995" s="3">
        <f t="shared" si="1212"/>
        <v>0</v>
      </c>
      <c r="V6995" s="3">
        <f>('PV model'!$B$13*(U6995/1000)*(1-'PV model'!$B$14*((20+C6995)-25))*'PV model'!$B$10)/'PV model'!$B$12</f>
        <v>0</v>
      </c>
    </row>
    <row r="6996" spans="1:22" x14ac:dyDescent="0.2">
      <c r="A6996" s="10">
        <f t="shared" si="1204"/>
        <v>292</v>
      </c>
      <c r="B6996" s="10">
        <f t="shared" si="1213"/>
        <v>7</v>
      </c>
      <c r="C6996" s="23">
        <v>4.4000000000000004</v>
      </c>
      <c r="D6996" s="24">
        <v>0</v>
      </c>
      <c r="E6996" s="24">
        <v>0</v>
      </c>
      <c r="F6996" s="48"/>
      <c r="G6996" s="48"/>
      <c r="H6996" s="1">
        <f t="shared" si="1214"/>
        <v>-11.052149285516993</v>
      </c>
      <c r="I6996" s="1">
        <f t="shared" si="1208"/>
        <v>15.637047626520452</v>
      </c>
      <c r="J6996" s="4">
        <f>B6996+('PV model'!$B$3/15)+(I6996/60)</f>
        <v>6.9839507937753416</v>
      </c>
      <c r="K6996" s="2">
        <f t="shared" si="1209"/>
        <v>75.24073809336987</v>
      </c>
      <c r="L6996" s="2">
        <f>DEGREES(ASIN((((COS(RADIANS('PV model'!$B$2))*COS(RADIANS(H6996))*COS(RADIANS(K6996)))+(SIN(RADIANS('PV model'!$B$2))*SIN(RADIANS(H6996)))))))</f>
        <v>-0.9377747690030005</v>
      </c>
      <c r="M6996" s="3">
        <f t="shared" si="1205"/>
        <v>0</v>
      </c>
      <c r="N6996" s="2">
        <f t="shared" si="1210"/>
        <v>71.6583491332335</v>
      </c>
      <c r="O6996" s="2">
        <f>IF('PV model'!$B$2&gt;0, 180-N6996,IF('PV model'!$B$2&lt;0,0-N6996,N6996))</f>
        <v>108.3416508667665</v>
      </c>
      <c r="P6996" s="2">
        <f>ABS(O6996-'PV model'!$B$5)</f>
        <v>96.6583491332335</v>
      </c>
      <c r="Q6996" s="3">
        <f t="shared" si="1206"/>
        <v>90.937774769002999</v>
      </c>
      <c r="R6996" s="3">
        <f t="shared" si="1211"/>
        <v>0</v>
      </c>
      <c r="S6996" s="3">
        <f t="shared" si="1207"/>
        <v>0</v>
      </c>
      <c r="T6996" s="3">
        <f>(0.5*(1-COS(RADIANS(90-$X$3)))*(D6996+E6996)*'PV model'!$B$4)</f>
        <v>0</v>
      </c>
      <c r="U6996" s="3">
        <f t="shared" si="1212"/>
        <v>0</v>
      </c>
      <c r="V6996" s="3">
        <f>('PV model'!$B$13*(U6996/1000)*(1-'PV model'!$B$14*((20+C6996)-25))*'PV model'!$B$10)/'PV model'!$B$12</f>
        <v>0</v>
      </c>
    </row>
    <row r="6997" spans="1:22" x14ac:dyDescent="0.2">
      <c r="A6997" s="10">
        <f t="shared" si="1204"/>
        <v>292</v>
      </c>
      <c r="B6997" s="10">
        <f t="shared" si="1213"/>
        <v>8</v>
      </c>
      <c r="C6997" s="23">
        <v>5.3</v>
      </c>
      <c r="D6997" s="24">
        <v>0</v>
      </c>
      <c r="E6997" s="24">
        <v>10.584000000000001</v>
      </c>
      <c r="F6997" s="48"/>
      <c r="G6997" s="48"/>
      <c r="H6997" s="1">
        <f t="shared" si="1214"/>
        <v>-11.052149285516993</v>
      </c>
      <c r="I6997" s="1">
        <f t="shared" si="1208"/>
        <v>15.637047626520452</v>
      </c>
      <c r="J6997" s="4">
        <f>B6997+('PV model'!$B$3/15)+(I6997/60)</f>
        <v>7.9839507937753416</v>
      </c>
      <c r="K6997" s="2">
        <f t="shared" si="1209"/>
        <v>60.240738093369878</v>
      </c>
      <c r="L6997" s="2">
        <f>DEGREES(ASIN((((COS(RADIANS('PV model'!$B$2))*COS(RADIANS(H6997))*COS(RADIANS(K6997)))+(SIN(RADIANS('PV model'!$B$2))*SIN(RADIANS(H6997)))))))</f>
        <v>6.7731367311729995</v>
      </c>
      <c r="M6997" s="3">
        <f t="shared" si="1205"/>
        <v>6.7731367311729995</v>
      </c>
      <c r="N6997" s="2">
        <f t="shared" si="1210"/>
        <v>59.093404402459797</v>
      </c>
      <c r="O6997" s="2">
        <f>IF('PV model'!$B$2&gt;0, 180-N6997,IF('PV model'!$B$2&lt;0,0-N6997,N6997))</f>
        <v>120.9065955975402</v>
      </c>
      <c r="P6997" s="2">
        <f>ABS(O6997-'PV model'!$B$5)</f>
        <v>84.093404402459797</v>
      </c>
      <c r="Q6997" s="3">
        <f t="shared" si="1206"/>
        <v>83.226863268827003</v>
      </c>
      <c r="R6997" s="3">
        <f t="shared" si="1211"/>
        <v>0</v>
      </c>
      <c r="S6997" s="3">
        <f t="shared" si="1207"/>
        <v>10.584000000000001</v>
      </c>
      <c r="T6997" s="3">
        <f>(0.5*(1-COS(RADIANS(90-$X$3)))*(D6997+E6997)*'PV model'!$B$4)</f>
        <v>0</v>
      </c>
      <c r="U6997" s="3">
        <f t="shared" si="1212"/>
        <v>10.584000000000001</v>
      </c>
      <c r="V6997" s="3">
        <f>('PV model'!$B$13*(U6997/1000)*(1-'PV model'!$B$14*((20+C6997)-25))*'PV model'!$B$10)/'PV model'!$B$12</f>
        <v>1.0567070680320001</v>
      </c>
    </row>
    <row r="6998" spans="1:22" x14ac:dyDescent="0.2">
      <c r="A6998" s="10">
        <f t="shared" si="1204"/>
        <v>292</v>
      </c>
      <c r="B6998" s="10">
        <f t="shared" si="1213"/>
        <v>9</v>
      </c>
      <c r="C6998" s="23">
        <v>7</v>
      </c>
      <c r="D6998" s="24">
        <v>70.714349999999996</v>
      </c>
      <c r="E6998" s="24">
        <v>59.975999999999999</v>
      </c>
      <c r="F6998" s="48"/>
      <c r="G6998" s="48"/>
      <c r="H6998" s="1">
        <f t="shared" si="1214"/>
        <v>-11.052149285516993</v>
      </c>
      <c r="I6998" s="1">
        <f t="shared" si="1208"/>
        <v>15.637047626520452</v>
      </c>
      <c r="J6998" s="4">
        <f>B6998+('PV model'!$B$3/15)+(I6998/60)</f>
        <v>8.9839507937753407</v>
      </c>
      <c r="K6998" s="2">
        <f t="shared" si="1209"/>
        <v>45.240738093369892</v>
      </c>
      <c r="L6998" s="2">
        <f>DEGREES(ASIN((((COS(RADIANS('PV model'!$B$2))*COS(RADIANS(H6998))*COS(RADIANS(K6998)))+(SIN(RADIANS('PV model'!$B$2))*SIN(RADIANS(H6998)))))))</f>
        <v>13.49965284494361</v>
      </c>
      <c r="M6998" s="3">
        <f t="shared" si="1205"/>
        <v>13.49965284494361</v>
      </c>
      <c r="N6998" s="2">
        <f t="shared" si="1210"/>
        <v>45.782981805740164</v>
      </c>
      <c r="O6998" s="2">
        <f>IF('PV model'!$B$2&gt;0, 180-N6998,IF('PV model'!$B$2&lt;0,0-N6998,N6998))</f>
        <v>134.21701819425982</v>
      </c>
      <c r="P6998" s="2">
        <f>ABS(O6998-'PV model'!$B$5)</f>
        <v>70.782981805740178</v>
      </c>
      <c r="Q6998" s="3">
        <f t="shared" si="1206"/>
        <v>76.500347155056389</v>
      </c>
      <c r="R6998" s="3">
        <f t="shared" si="1211"/>
        <v>70.71435000000001</v>
      </c>
      <c r="S6998" s="3">
        <f t="shared" si="1207"/>
        <v>71.048472714142775</v>
      </c>
      <c r="T6998" s="3">
        <f>(0.5*(1-COS(RADIANS(90-$X$3)))*(D6998+E6998)*'PV model'!$B$4)</f>
        <v>0</v>
      </c>
      <c r="U6998" s="3">
        <f t="shared" si="1212"/>
        <v>141.76282271414277</v>
      </c>
      <c r="V6998" s="3">
        <f>('PV model'!$B$13*(U6998/1000)*(1-'PV model'!$B$14*((20+C6998)-25))*'PV model'!$B$10)/'PV model'!$B$12</f>
        <v>14.057246864437667</v>
      </c>
    </row>
    <row r="6999" spans="1:22" x14ac:dyDescent="0.2">
      <c r="A6999" s="10">
        <f t="shared" si="1204"/>
        <v>292</v>
      </c>
      <c r="B6999" s="10">
        <f t="shared" si="1213"/>
        <v>10</v>
      </c>
      <c r="C6999" s="23">
        <v>10</v>
      </c>
      <c r="D6999" s="24">
        <v>24.693899999999999</v>
      </c>
      <c r="E6999" s="24">
        <v>98.784000000000006</v>
      </c>
      <c r="F6999" s="48"/>
      <c r="G6999" s="48"/>
      <c r="H6999" s="1">
        <f t="shared" si="1214"/>
        <v>-11.052149285516993</v>
      </c>
      <c r="I6999" s="1">
        <f t="shared" si="1208"/>
        <v>15.637047626520452</v>
      </c>
      <c r="J6999" s="4">
        <f>B6999+('PV model'!$B$3/15)+(I6999/60)</f>
        <v>9.9839507937753407</v>
      </c>
      <c r="K6999" s="2">
        <f t="shared" si="1209"/>
        <v>30.240738093369892</v>
      </c>
      <c r="L6999" s="2">
        <f>DEGREES(ASIN((((COS(RADIANS('PV model'!$B$2))*COS(RADIANS(H6999))*COS(RADIANS(K6999)))+(SIN(RADIANS('PV model'!$B$2))*SIN(RADIANS(H6999)))))))</f>
        <v>18.799986983392923</v>
      </c>
      <c r="M6999" s="3">
        <f t="shared" si="1205"/>
        <v>18.799986983392923</v>
      </c>
      <c r="N6999" s="2">
        <f t="shared" si="1210"/>
        <v>31.476617619224783</v>
      </c>
      <c r="O6999" s="2">
        <f>IF('PV model'!$B$2&gt;0, 180-N6999,IF('PV model'!$B$2&lt;0,0-N6999,N6999))</f>
        <v>148.52338238077522</v>
      </c>
      <c r="P6999" s="2">
        <f>ABS(O6999-'PV model'!$B$5)</f>
        <v>56.476617619224783</v>
      </c>
      <c r="Q6999" s="3">
        <f t="shared" si="1206"/>
        <v>71.200013016607073</v>
      </c>
      <c r="R6999" s="3">
        <f t="shared" si="1211"/>
        <v>24.693900000000003</v>
      </c>
      <c r="S6999" s="3">
        <f t="shared" si="1207"/>
        <v>108.40254621611648</v>
      </c>
      <c r="T6999" s="3">
        <f>(0.5*(1-COS(RADIANS(90-$X$3)))*(D6999+E6999)*'PV model'!$B$4)</f>
        <v>0</v>
      </c>
      <c r="U6999" s="3">
        <f t="shared" si="1212"/>
        <v>133.09644621611648</v>
      </c>
      <c r="V6999" s="3">
        <f>('PV model'!$B$13*(U6999/1000)*(1-'PV model'!$B$14*((20+C6999)-25))*'PV model'!$B$10)/'PV model'!$B$12</f>
        <v>13.038234348487741</v>
      </c>
    </row>
    <row r="7000" spans="1:22" x14ac:dyDescent="0.2">
      <c r="A7000" s="10">
        <f t="shared" si="1204"/>
        <v>292</v>
      </c>
      <c r="B7000" s="10">
        <f t="shared" si="1213"/>
        <v>11</v>
      </c>
      <c r="C7000" s="23">
        <v>9.9</v>
      </c>
      <c r="D7000" s="24">
        <v>0</v>
      </c>
      <c r="E7000" s="24">
        <v>77.616</v>
      </c>
      <c r="F7000" s="48"/>
      <c r="G7000" s="48"/>
      <c r="H7000" s="1">
        <f t="shared" si="1214"/>
        <v>-11.052149285516993</v>
      </c>
      <c r="I7000" s="1">
        <f t="shared" si="1208"/>
        <v>15.637047626520452</v>
      </c>
      <c r="J7000" s="4">
        <f>B7000+('PV model'!$B$3/15)+(I7000/60)</f>
        <v>10.983950793775341</v>
      </c>
      <c r="K7000" s="2">
        <f t="shared" si="1209"/>
        <v>15.24073809336989</v>
      </c>
      <c r="L7000" s="2">
        <f>DEGREES(ASIN((((COS(RADIANS('PV model'!$B$2))*COS(RADIANS(H7000))*COS(RADIANS(K7000)))+(SIN(RADIANS('PV model'!$B$2))*SIN(RADIANS(H7000)))))))</f>
        <v>22.232324805018262</v>
      </c>
      <c r="M7000" s="3">
        <f t="shared" si="1205"/>
        <v>22.232324805018262</v>
      </c>
      <c r="N7000" s="2">
        <f t="shared" si="1210"/>
        <v>16.183859906911962</v>
      </c>
      <c r="O7000" s="2">
        <f>IF('PV model'!$B$2&gt;0, 180-N7000,IF('PV model'!$B$2&lt;0,0-N7000,N7000))</f>
        <v>163.81614009308805</v>
      </c>
      <c r="P7000" s="2">
        <f>ABS(O7000-'PV model'!$B$5)</f>
        <v>41.183859906911948</v>
      </c>
      <c r="Q7000" s="3">
        <f t="shared" si="1206"/>
        <v>67.767675194981749</v>
      </c>
      <c r="R7000" s="3">
        <f t="shared" si="1211"/>
        <v>0</v>
      </c>
      <c r="S7000" s="3">
        <f t="shared" si="1207"/>
        <v>77.616</v>
      </c>
      <c r="T7000" s="3">
        <f>(0.5*(1-COS(RADIANS(90-$X$3)))*(D7000+E7000)*'PV model'!$B$4)</f>
        <v>0</v>
      </c>
      <c r="U7000" s="3">
        <f t="shared" si="1212"/>
        <v>77.616</v>
      </c>
      <c r="V7000" s="3">
        <f>('PV model'!$B$13*(U7000/1000)*(1-'PV model'!$B$14*((20+C7000)-25))*'PV model'!$B$10)/'PV model'!$B$12</f>
        <v>7.6064288509440008</v>
      </c>
    </row>
    <row r="7001" spans="1:22" x14ac:dyDescent="0.2">
      <c r="A7001" s="10">
        <f t="shared" si="1204"/>
        <v>292</v>
      </c>
      <c r="B7001" s="10">
        <f t="shared" si="1213"/>
        <v>12</v>
      </c>
      <c r="C7001" s="23">
        <v>10.199999999999999</v>
      </c>
      <c r="D7001" s="24">
        <v>0</v>
      </c>
      <c r="E7001" s="24">
        <v>89.963999999999999</v>
      </c>
      <c r="F7001" s="48"/>
      <c r="G7001" s="48"/>
      <c r="H7001" s="1">
        <f t="shared" si="1214"/>
        <v>-11.052149285516993</v>
      </c>
      <c r="I7001" s="1">
        <f t="shared" si="1208"/>
        <v>15.637047626520452</v>
      </c>
      <c r="J7001" s="4">
        <f>B7001+('PV model'!$B$3/15)+(I7001/60)</f>
        <v>11.983950793775341</v>
      </c>
      <c r="K7001" s="2">
        <f t="shared" si="1209"/>
        <v>0.24073809336988994</v>
      </c>
      <c r="L7001" s="2">
        <f>DEGREES(ASIN((((COS(RADIANS('PV model'!$B$2))*COS(RADIANS(H7001))*COS(RADIANS(K7001)))+(SIN(RADIANS('PV model'!$B$2))*SIN(RADIANS(H7001)))))))</f>
        <v>23.447544261398789</v>
      </c>
      <c r="M7001" s="3">
        <f t="shared" si="1205"/>
        <v>23.447544261398789</v>
      </c>
      <c r="N7001" s="2">
        <f t="shared" si="1210"/>
        <v>0.25753964983990768</v>
      </c>
      <c r="O7001" s="2">
        <f>IF('PV model'!$B$2&gt;0, 180-N7001,IF('PV model'!$B$2&lt;0,0-N7001,N7001))</f>
        <v>179.74246035016009</v>
      </c>
      <c r="P7001" s="2">
        <f>ABS(O7001-'PV model'!$B$5)</f>
        <v>25.257539649839913</v>
      </c>
      <c r="Q7001" s="3">
        <f t="shared" si="1206"/>
        <v>66.552455738601211</v>
      </c>
      <c r="R7001" s="3">
        <f t="shared" si="1211"/>
        <v>0</v>
      </c>
      <c r="S7001" s="3">
        <f t="shared" si="1207"/>
        <v>89.963999999999999</v>
      </c>
      <c r="T7001" s="3">
        <f>(0.5*(1-COS(RADIANS(90-$X$3)))*(D7001+E7001)*'PV model'!$B$4)</f>
        <v>0</v>
      </c>
      <c r="U7001" s="3">
        <f t="shared" si="1212"/>
        <v>89.963999999999999</v>
      </c>
      <c r="V7001" s="3">
        <f>('PV model'!$B$13*(U7001/1000)*(1-'PV model'!$B$14*((20+C7001)-25))*'PV model'!$B$10)/'PV model'!$B$12</f>
        <v>8.8057511700479996</v>
      </c>
    </row>
    <row r="7002" spans="1:22" x14ac:dyDescent="0.2">
      <c r="A7002" s="10">
        <f t="shared" si="1204"/>
        <v>292</v>
      </c>
      <c r="B7002" s="10">
        <f t="shared" si="1213"/>
        <v>13</v>
      </c>
      <c r="C7002" s="23">
        <v>10.5</v>
      </c>
      <c r="D7002" s="24">
        <v>0</v>
      </c>
      <c r="E7002" s="24">
        <v>90.846000000000004</v>
      </c>
      <c r="F7002" s="48"/>
      <c r="G7002" s="48"/>
      <c r="H7002" s="1">
        <f t="shared" si="1214"/>
        <v>-11.052149285516993</v>
      </c>
      <c r="I7002" s="1">
        <f t="shared" si="1208"/>
        <v>15.637047626520452</v>
      </c>
      <c r="J7002" s="4">
        <f>B7002+('PV model'!$B$3/15)+(I7002/60)</f>
        <v>12.983950793775341</v>
      </c>
      <c r="K7002" s="2">
        <f t="shared" si="1209"/>
        <v>-14.75926190663011</v>
      </c>
      <c r="L7002" s="2">
        <f>DEGREES(ASIN((((COS(RADIANS('PV model'!$B$2))*COS(RADIANS(H7002))*COS(RADIANS(K7002)))+(SIN(RADIANS('PV model'!$B$2))*SIN(RADIANS(H7002)))))))</f>
        <v>22.307181945487862</v>
      </c>
      <c r="M7002" s="3">
        <f t="shared" si="1205"/>
        <v>22.307181945487862</v>
      </c>
      <c r="N7002" s="2">
        <f t="shared" si="1210"/>
        <v>-15.67967284975953</v>
      </c>
      <c r="O7002" s="2">
        <f>IF('PV model'!$B$2&gt;0, 180-N7002,IF('PV model'!$B$2&lt;0,0-N7002,N7002))</f>
        <v>195.67967284975953</v>
      </c>
      <c r="P7002" s="2">
        <f>ABS(O7002-'PV model'!$B$5)</f>
        <v>9.3203271502404732</v>
      </c>
      <c r="Q7002" s="3">
        <f t="shared" si="1206"/>
        <v>67.692818054512131</v>
      </c>
      <c r="R7002" s="3">
        <f t="shared" si="1211"/>
        <v>0</v>
      </c>
      <c r="S7002" s="3">
        <f t="shared" si="1207"/>
        <v>90.846000000000004</v>
      </c>
      <c r="T7002" s="3">
        <f>(0.5*(1-COS(RADIANS(90-$X$3)))*(D7002+E7002)*'PV model'!$B$4)</f>
        <v>0</v>
      </c>
      <c r="U7002" s="3">
        <f t="shared" si="1212"/>
        <v>90.846000000000004</v>
      </c>
      <c r="V7002" s="3">
        <f>('PV model'!$B$13*(U7002/1000)*(1-'PV model'!$B$14*((20+C7002)-25))*'PV model'!$B$10)/'PV model'!$B$12</f>
        <v>8.8811849044800013</v>
      </c>
    </row>
    <row r="7003" spans="1:22" x14ac:dyDescent="0.2">
      <c r="A7003" s="10">
        <f t="shared" si="1204"/>
        <v>292</v>
      </c>
      <c r="B7003" s="10">
        <f t="shared" si="1213"/>
        <v>14</v>
      </c>
      <c r="C7003" s="23">
        <v>10.7</v>
      </c>
      <c r="D7003" s="24">
        <v>0</v>
      </c>
      <c r="E7003" s="24">
        <v>81.144000000000005</v>
      </c>
      <c r="F7003" s="48"/>
      <c r="G7003" s="48"/>
      <c r="H7003" s="1">
        <f t="shared" si="1214"/>
        <v>-11.052149285516993</v>
      </c>
      <c r="I7003" s="1">
        <f t="shared" si="1208"/>
        <v>15.637047626520452</v>
      </c>
      <c r="J7003" s="4">
        <f>B7003+('PV model'!$B$3/15)+(I7003/60)</f>
        <v>13.983950793775341</v>
      </c>
      <c r="K7003" s="2">
        <f t="shared" si="1209"/>
        <v>-29.759261906630108</v>
      </c>
      <c r="L7003" s="2">
        <f>DEGREES(ASIN((((COS(RADIANS('PV model'!$B$2))*COS(RADIANS(H7003))*COS(RADIANS(K7003)))+(SIN(RADIANS('PV model'!$B$2))*SIN(RADIANS(H7003)))))))</f>
        <v>18.941414832292196</v>
      </c>
      <c r="M7003" s="3">
        <f t="shared" si="1205"/>
        <v>18.941414832292196</v>
      </c>
      <c r="N7003" s="2">
        <f t="shared" si="1210"/>
        <v>-31.000120074478836</v>
      </c>
      <c r="O7003" s="2">
        <f>IF('PV model'!$B$2&gt;0, 180-N7003,IF('PV model'!$B$2&lt;0,0-N7003,N7003))</f>
        <v>211.00012007447884</v>
      </c>
      <c r="P7003" s="2">
        <f>ABS(O7003-'PV model'!$B$5)</f>
        <v>6.0001200744788434</v>
      </c>
      <c r="Q7003" s="3">
        <f t="shared" si="1206"/>
        <v>71.058585167707804</v>
      </c>
      <c r="R7003" s="3">
        <f t="shared" si="1211"/>
        <v>0</v>
      </c>
      <c r="S7003" s="3">
        <f t="shared" si="1207"/>
        <v>81.144000000000005</v>
      </c>
      <c r="T7003" s="3">
        <f>(0.5*(1-COS(RADIANS(90-$X$3)))*(D7003+E7003)*'PV model'!$B$4)</f>
        <v>0</v>
      </c>
      <c r="U7003" s="3">
        <f t="shared" si="1212"/>
        <v>81.144000000000005</v>
      </c>
      <c r="V7003" s="3">
        <f>('PV model'!$B$13*(U7003/1000)*(1-'PV model'!$B$14*((20+C7003)-25))*'PV model'!$B$10)/'PV model'!$B$12</f>
        <v>7.9262199233279995</v>
      </c>
    </row>
    <row r="7004" spans="1:22" x14ac:dyDescent="0.2">
      <c r="A7004" s="10">
        <f t="shared" si="1204"/>
        <v>292</v>
      </c>
      <c r="B7004" s="10">
        <f t="shared" si="1213"/>
        <v>15</v>
      </c>
      <c r="C7004" s="23">
        <v>10.8</v>
      </c>
      <c r="D7004" s="24">
        <v>0</v>
      </c>
      <c r="E7004" s="24">
        <v>60.857999999999997</v>
      </c>
      <c r="F7004" s="48"/>
      <c r="G7004" s="48"/>
      <c r="H7004" s="1">
        <f t="shared" si="1214"/>
        <v>-11.052149285516993</v>
      </c>
      <c r="I7004" s="1">
        <f t="shared" si="1208"/>
        <v>15.637047626520452</v>
      </c>
      <c r="J7004" s="4">
        <f>B7004+('PV model'!$B$3/15)+(I7004/60)</f>
        <v>14.983950793775341</v>
      </c>
      <c r="K7004" s="2">
        <f t="shared" si="1209"/>
        <v>-44.759261906630108</v>
      </c>
      <c r="L7004" s="2">
        <f>DEGREES(ASIN((((COS(RADIANS('PV model'!$B$2))*COS(RADIANS(H7004))*COS(RADIANS(K7004)))+(SIN(RADIANS('PV model'!$B$2))*SIN(RADIANS(H7004)))))))</f>
        <v>13.694369009598896</v>
      </c>
      <c r="M7004" s="3">
        <f t="shared" si="1205"/>
        <v>13.694369009598896</v>
      </c>
      <c r="N7004" s="2">
        <f t="shared" si="1210"/>
        <v>-45.340001976851646</v>
      </c>
      <c r="O7004" s="2">
        <f>IF('PV model'!$B$2&gt;0, 180-N7004,IF('PV model'!$B$2&lt;0,0-N7004,N7004))</f>
        <v>225.34000197685165</v>
      </c>
      <c r="P7004" s="2">
        <f>ABS(O7004-'PV model'!$B$5)</f>
        <v>20.340001976851653</v>
      </c>
      <c r="Q7004" s="3">
        <f t="shared" si="1206"/>
        <v>76.305630990401099</v>
      </c>
      <c r="R7004" s="3">
        <f t="shared" si="1211"/>
        <v>0</v>
      </c>
      <c r="S7004" s="3">
        <f t="shared" si="1207"/>
        <v>60.857999999999997</v>
      </c>
      <c r="T7004" s="3">
        <f>(0.5*(1-COS(RADIANS(90-$X$3)))*(D7004+E7004)*'PV model'!$B$4)</f>
        <v>0</v>
      </c>
      <c r="U7004" s="3">
        <f t="shared" si="1212"/>
        <v>60.857999999999997</v>
      </c>
      <c r="V7004" s="3">
        <f>('PV model'!$B$13*(U7004/1000)*(1-'PV model'!$B$14*((20+C7004)-25))*'PV model'!$B$10)/'PV model'!$B$12</f>
        <v>5.9422315962239995</v>
      </c>
    </row>
    <row r="7005" spans="1:22" x14ac:dyDescent="0.2">
      <c r="A7005" s="10">
        <f t="shared" si="1204"/>
        <v>292</v>
      </c>
      <c r="B7005" s="10">
        <f t="shared" si="1213"/>
        <v>16</v>
      </c>
      <c r="C7005" s="23">
        <v>10.8</v>
      </c>
      <c r="D7005" s="24">
        <v>0</v>
      </c>
      <c r="E7005" s="24">
        <v>34.398000000000003</v>
      </c>
      <c r="F7005" s="48"/>
      <c r="G7005" s="48"/>
      <c r="H7005" s="1">
        <f t="shared" si="1214"/>
        <v>-11.052149285516993</v>
      </c>
      <c r="I7005" s="1">
        <f t="shared" si="1208"/>
        <v>15.637047626520452</v>
      </c>
      <c r="J7005" s="4">
        <f>B7005+('PV model'!$B$3/15)+(I7005/60)</f>
        <v>15.983950793775341</v>
      </c>
      <c r="K7005" s="2">
        <f t="shared" si="1209"/>
        <v>-59.759261906630108</v>
      </c>
      <c r="L7005" s="2">
        <f>DEGREES(ASIN((((COS(RADIANS('PV model'!$B$2))*COS(RADIANS(H7005))*COS(RADIANS(K7005)))+(SIN(RADIANS('PV model'!$B$2))*SIN(RADIANS(H7005)))))))</f>
        <v>7.0066167186252573</v>
      </c>
      <c r="M7005" s="3">
        <f t="shared" si="1205"/>
        <v>7.0066167186252573</v>
      </c>
      <c r="N7005" s="2">
        <f t="shared" si="1210"/>
        <v>-58.679578657899249</v>
      </c>
      <c r="O7005" s="2">
        <f>IF('PV model'!$B$2&gt;0, 180-N7005,IF('PV model'!$B$2&lt;0,0-N7005,N7005))</f>
        <v>238.67957865789924</v>
      </c>
      <c r="P7005" s="2">
        <f>ABS(O7005-'PV model'!$B$5)</f>
        <v>33.679578657899242</v>
      </c>
      <c r="Q7005" s="3">
        <f t="shared" si="1206"/>
        <v>82.993383281374733</v>
      </c>
      <c r="R7005" s="3">
        <f t="shared" si="1211"/>
        <v>0</v>
      </c>
      <c r="S7005" s="3">
        <f t="shared" si="1207"/>
        <v>34.398000000000003</v>
      </c>
      <c r="T7005" s="3">
        <f>(0.5*(1-COS(RADIANS(90-$X$3)))*(D7005+E7005)*'PV model'!$B$4)</f>
        <v>0</v>
      </c>
      <c r="U7005" s="3">
        <f t="shared" si="1212"/>
        <v>34.398000000000003</v>
      </c>
      <c r="V7005" s="3">
        <f>('PV model'!$B$13*(U7005/1000)*(1-'PV model'!$B$14*((20+C7005)-25))*'PV model'!$B$10)/'PV model'!$B$12</f>
        <v>3.3586526413440003</v>
      </c>
    </row>
    <row r="7006" spans="1:22" x14ac:dyDescent="0.2">
      <c r="A7006" s="10">
        <f t="shared" si="1204"/>
        <v>292</v>
      </c>
      <c r="B7006" s="10">
        <f t="shared" si="1213"/>
        <v>17</v>
      </c>
      <c r="C7006" s="23">
        <v>11</v>
      </c>
      <c r="D7006" s="24">
        <v>0</v>
      </c>
      <c r="E7006" s="24">
        <v>7.9380000000000006</v>
      </c>
      <c r="F7006" s="48"/>
      <c r="G7006" s="48"/>
      <c r="H7006" s="1">
        <f t="shared" si="1214"/>
        <v>-11.052149285516993</v>
      </c>
      <c r="I7006" s="1">
        <f t="shared" si="1208"/>
        <v>15.637047626520452</v>
      </c>
      <c r="J7006" s="4">
        <f>B7006+('PV model'!$B$3/15)+(I7006/60)</f>
        <v>16.983950793775339</v>
      </c>
      <c r="K7006" s="2">
        <f t="shared" si="1209"/>
        <v>-74.759261906630087</v>
      </c>
      <c r="L7006" s="2">
        <f>DEGREES(ASIN((((COS(RADIANS('PV model'!$B$2))*COS(RADIANS(H7006))*COS(RADIANS(K7006)))+(SIN(RADIANS('PV model'!$B$2))*SIN(RADIANS(H7006)))))))</f>
        <v>-0.6792164584049013</v>
      </c>
      <c r="M7006" s="3">
        <f t="shared" si="1205"/>
        <v>0</v>
      </c>
      <c r="N7006" s="2">
        <f t="shared" si="1210"/>
        <v>-71.262774894599588</v>
      </c>
      <c r="O7006" s="2">
        <f>IF('PV model'!$B$2&gt;0, 180-N7006,IF('PV model'!$B$2&lt;0,0-N7006,N7006))</f>
        <v>251.2627748945996</v>
      </c>
      <c r="P7006" s="2">
        <f>ABS(O7006-'PV model'!$B$5)</f>
        <v>46.262774894599602</v>
      </c>
      <c r="Q7006" s="3">
        <f t="shared" si="1206"/>
        <v>90.679216458404895</v>
      </c>
      <c r="R7006" s="3">
        <f t="shared" si="1211"/>
        <v>0</v>
      </c>
      <c r="S7006" s="3">
        <f t="shared" si="1207"/>
        <v>7.9380000000000006</v>
      </c>
      <c r="T7006" s="3">
        <f>(0.5*(1-COS(RADIANS(90-$X$3)))*(D7006+E7006)*'PV model'!$B$4)</f>
        <v>0</v>
      </c>
      <c r="U7006" s="3">
        <f t="shared" si="1212"/>
        <v>7.9380000000000006</v>
      </c>
      <c r="V7006" s="3">
        <f>('PV model'!$B$13*(U7006/1000)*(1-'PV model'!$B$14*((20+C7006)-25))*'PV model'!$B$10)/'PV model'!$B$12</f>
        <v>0.77443890047999997</v>
      </c>
    </row>
    <row r="7007" spans="1:22" x14ac:dyDescent="0.2">
      <c r="A7007" s="10">
        <f t="shared" si="1204"/>
        <v>292</v>
      </c>
      <c r="B7007" s="10">
        <f t="shared" si="1213"/>
        <v>18</v>
      </c>
      <c r="C7007" s="23">
        <v>10.9</v>
      </c>
      <c r="D7007" s="24">
        <v>0</v>
      </c>
      <c r="E7007" s="24">
        <v>0</v>
      </c>
      <c r="F7007" s="48"/>
      <c r="G7007" s="48"/>
      <c r="H7007" s="1">
        <f t="shared" si="1214"/>
        <v>-11.052149285516993</v>
      </c>
      <c r="I7007" s="1">
        <f t="shared" si="1208"/>
        <v>15.637047626520452</v>
      </c>
      <c r="J7007" s="4">
        <f>B7007+('PV model'!$B$3/15)+(I7007/60)</f>
        <v>17.983950793775339</v>
      </c>
      <c r="K7007" s="2">
        <f t="shared" si="1209"/>
        <v>-89.759261906630087</v>
      </c>
      <c r="L7007" s="2">
        <f>DEGREES(ASIN((((COS(RADIANS('PV model'!$B$2))*COS(RADIANS(H7007))*COS(RADIANS(K7007)))+(SIN(RADIANS('PV model'!$B$2))*SIN(RADIANS(H7007)))))))</f>
        <v>-8.9545677615978629</v>
      </c>
      <c r="M7007" s="3">
        <f t="shared" si="1205"/>
        <v>0</v>
      </c>
      <c r="N7007" s="2">
        <f t="shared" si="1210"/>
        <v>-83.490870029242856</v>
      </c>
      <c r="O7007" s="2">
        <f>IF('PV model'!$B$2&gt;0, 180-N7007,IF('PV model'!$B$2&lt;0,0-N7007,N7007))</f>
        <v>263.49087002924284</v>
      </c>
      <c r="P7007" s="2">
        <f>ABS(O7007-'PV model'!$B$5)</f>
        <v>58.490870029242842</v>
      </c>
      <c r="Q7007" s="3">
        <f t="shared" si="1206"/>
        <v>98.954567761597858</v>
      </c>
      <c r="R7007" s="3">
        <f t="shared" si="1211"/>
        <v>0</v>
      </c>
      <c r="S7007" s="3">
        <f t="shared" si="1207"/>
        <v>0</v>
      </c>
      <c r="T7007" s="3">
        <f>(0.5*(1-COS(RADIANS(90-$X$3)))*(D7007+E7007)*'PV model'!$B$4)</f>
        <v>0</v>
      </c>
      <c r="U7007" s="3">
        <f t="shared" si="1212"/>
        <v>0</v>
      </c>
      <c r="V7007" s="3">
        <f>('PV model'!$B$13*(U7007/1000)*(1-'PV model'!$B$14*((20+C7007)-25))*'PV model'!$B$10)/'PV model'!$B$12</f>
        <v>0</v>
      </c>
    </row>
    <row r="7008" spans="1:22" x14ac:dyDescent="0.2">
      <c r="A7008" s="10">
        <f t="shared" si="1204"/>
        <v>292</v>
      </c>
      <c r="B7008" s="10">
        <f t="shared" si="1213"/>
        <v>19</v>
      </c>
      <c r="C7008" s="23">
        <v>10.8</v>
      </c>
      <c r="D7008" s="24">
        <v>0</v>
      </c>
      <c r="E7008" s="24">
        <v>0</v>
      </c>
      <c r="F7008" s="48"/>
      <c r="G7008" s="48"/>
      <c r="H7008" s="1">
        <f t="shared" si="1214"/>
        <v>-11.052149285516993</v>
      </c>
      <c r="I7008" s="1">
        <f t="shared" si="1208"/>
        <v>15.637047626520452</v>
      </c>
      <c r="J7008" s="4">
        <f>B7008+('PV model'!$B$3/15)+(I7008/60)</f>
        <v>18.983950793775339</v>
      </c>
      <c r="K7008" s="2">
        <f t="shared" si="1209"/>
        <v>-104.75926190663009</v>
      </c>
      <c r="L7008" s="2">
        <f>DEGREES(ASIN((((COS(RADIANS('PV model'!$B$2))*COS(RADIANS(H7008))*COS(RADIANS(K7008)))+(SIN(RADIANS('PV model'!$B$2))*SIN(RADIANS(H7008)))))))</f>
        <v>-17.434021860824839</v>
      </c>
      <c r="M7008" s="3">
        <f t="shared" si="1205"/>
        <v>0</v>
      </c>
      <c r="N7008" s="2">
        <f t="shared" si="1210"/>
        <v>-84.135797602656638</v>
      </c>
      <c r="O7008" s="2">
        <f>IF('PV model'!$B$2&gt;0, 180-N7008,IF('PV model'!$B$2&lt;0,0-N7008,N7008))</f>
        <v>264.13579760265662</v>
      </c>
      <c r="P7008" s="2">
        <f>ABS(O7008-'PV model'!$B$5)</f>
        <v>59.135797602656623</v>
      </c>
      <c r="Q7008" s="3">
        <f t="shared" si="1206"/>
        <v>107.43402186082484</v>
      </c>
      <c r="R7008" s="3">
        <f t="shared" si="1211"/>
        <v>0</v>
      </c>
      <c r="S7008" s="3">
        <f t="shared" si="1207"/>
        <v>0</v>
      </c>
      <c r="T7008" s="3">
        <f>(0.5*(1-COS(RADIANS(90-$X$3)))*(D7008+E7008)*'PV model'!$B$4)</f>
        <v>0</v>
      </c>
      <c r="U7008" s="3">
        <f t="shared" si="1212"/>
        <v>0</v>
      </c>
      <c r="V7008" s="3">
        <f>('PV model'!$B$13*(U7008/1000)*(1-'PV model'!$B$14*((20+C7008)-25))*'PV model'!$B$10)/'PV model'!$B$12</f>
        <v>0</v>
      </c>
    </row>
    <row r="7009" spans="1:22" x14ac:dyDescent="0.2">
      <c r="A7009" s="10">
        <f t="shared" si="1204"/>
        <v>292</v>
      </c>
      <c r="B7009" s="10">
        <f t="shared" si="1213"/>
        <v>20</v>
      </c>
      <c r="C7009" s="23">
        <v>11.1</v>
      </c>
      <c r="D7009" s="24">
        <v>0</v>
      </c>
      <c r="E7009" s="24">
        <v>0</v>
      </c>
      <c r="F7009" s="48"/>
      <c r="G7009" s="48"/>
      <c r="H7009" s="1">
        <f t="shared" si="1214"/>
        <v>-11.052149285516993</v>
      </c>
      <c r="I7009" s="1">
        <f t="shared" si="1208"/>
        <v>15.637047626520452</v>
      </c>
      <c r="J7009" s="4">
        <f>B7009+('PV model'!$B$3/15)+(I7009/60)</f>
        <v>19.983950793775339</v>
      </c>
      <c r="K7009" s="2">
        <f t="shared" si="1209"/>
        <v>-119.75926190663009</v>
      </c>
      <c r="L7009" s="2">
        <f>DEGREES(ASIN((((COS(RADIANS('PV model'!$B$2))*COS(RADIANS(H7009))*COS(RADIANS(K7009)))+(SIN(RADIANS('PV model'!$B$2))*SIN(RADIANS(H7009)))))))</f>
        <v>-25.716101300660803</v>
      </c>
      <c r="M7009" s="3">
        <f t="shared" si="1205"/>
        <v>0</v>
      </c>
      <c r="N7009" s="2">
        <f t="shared" si="1210"/>
        <v>-71.028908397964514</v>
      </c>
      <c r="O7009" s="2">
        <f>IF('PV model'!$B$2&gt;0, 180-N7009,IF('PV model'!$B$2&lt;0,0-N7009,N7009))</f>
        <v>251.02890839796453</v>
      </c>
      <c r="P7009" s="2">
        <f>ABS(O7009-'PV model'!$B$5)</f>
        <v>46.028908397964528</v>
      </c>
      <c r="Q7009" s="3">
        <f t="shared" si="1206"/>
        <v>115.7161013006608</v>
      </c>
      <c r="R7009" s="3">
        <f t="shared" si="1211"/>
        <v>0</v>
      </c>
      <c r="S7009" s="3">
        <f t="shared" si="1207"/>
        <v>0</v>
      </c>
      <c r="T7009" s="3">
        <f>(0.5*(1-COS(RADIANS(90-$X$3)))*(D7009+E7009)*'PV model'!$B$4)</f>
        <v>0</v>
      </c>
      <c r="U7009" s="3">
        <f t="shared" si="1212"/>
        <v>0</v>
      </c>
      <c r="V7009" s="3">
        <f>('PV model'!$B$13*(U7009/1000)*(1-'PV model'!$B$14*((20+C7009)-25))*'PV model'!$B$10)/'PV model'!$B$12</f>
        <v>0</v>
      </c>
    </row>
    <row r="7010" spans="1:22" x14ac:dyDescent="0.2">
      <c r="A7010" s="10">
        <f t="shared" si="1204"/>
        <v>292</v>
      </c>
      <c r="B7010" s="10">
        <f t="shared" si="1213"/>
        <v>21</v>
      </c>
      <c r="C7010" s="23">
        <v>11</v>
      </c>
      <c r="D7010" s="24">
        <v>0</v>
      </c>
      <c r="E7010" s="24">
        <v>0</v>
      </c>
      <c r="F7010" s="48"/>
      <c r="G7010" s="48"/>
      <c r="H7010" s="1">
        <f t="shared" si="1214"/>
        <v>-11.052149285516993</v>
      </c>
      <c r="I7010" s="1">
        <f t="shared" si="1208"/>
        <v>15.637047626520452</v>
      </c>
      <c r="J7010" s="4">
        <f>B7010+('PV model'!$B$3/15)+(I7010/60)</f>
        <v>20.983950793775339</v>
      </c>
      <c r="K7010" s="2">
        <f t="shared" si="1209"/>
        <v>-134.75926190663009</v>
      </c>
      <c r="L7010" s="2">
        <f>DEGREES(ASIN((((COS(RADIANS('PV model'!$B$2))*COS(RADIANS(H7010))*COS(RADIANS(K7010)))+(SIN(RADIANS('PV model'!$B$2))*SIN(RADIANS(H7010)))))))</f>
        <v>-33.326776323507623</v>
      </c>
      <c r="M7010" s="3">
        <f t="shared" si="1205"/>
        <v>0</v>
      </c>
      <c r="N7010" s="2">
        <f t="shared" si="1210"/>
        <v>-56.518399938683395</v>
      </c>
      <c r="O7010" s="2">
        <f>IF('PV model'!$B$2&gt;0, 180-N7010,IF('PV model'!$B$2&lt;0,0-N7010,N7010))</f>
        <v>236.51839993868339</v>
      </c>
      <c r="P7010" s="2">
        <f>ABS(O7010-'PV model'!$B$5)</f>
        <v>31.518399938683388</v>
      </c>
      <c r="Q7010" s="3">
        <f t="shared" si="1206"/>
        <v>123.32677632350764</v>
      </c>
      <c r="R7010" s="3">
        <f t="shared" si="1211"/>
        <v>0</v>
      </c>
      <c r="S7010" s="3">
        <f t="shared" si="1207"/>
        <v>0</v>
      </c>
      <c r="T7010" s="3">
        <f>(0.5*(1-COS(RADIANS(90-$X$3)))*(D7010+E7010)*'PV model'!$B$4)</f>
        <v>0</v>
      </c>
      <c r="U7010" s="3">
        <f t="shared" si="1212"/>
        <v>0</v>
      </c>
      <c r="V7010" s="3">
        <f>('PV model'!$B$13*(U7010/1000)*(1-'PV model'!$B$14*((20+C7010)-25))*'PV model'!$B$10)/'PV model'!$B$12</f>
        <v>0</v>
      </c>
    </row>
    <row r="7011" spans="1:22" x14ac:dyDescent="0.2">
      <c r="A7011" s="10">
        <f t="shared" si="1204"/>
        <v>292</v>
      </c>
      <c r="B7011" s="10">
        <f t="shared" si="1213"/>
        <v>22</v>
      </c>
      <c r="C7011" s="23">
        <v>11</v>
      </c>
      <c r="D7011" s="24">
        <v>0</v>
      </c>
      <c r="E7011" s="24">
        <v>0</v>
      </c>
      <c r="F7011" s="48"/>
      <c r="G7011" s="48"/>
      <c r="H7011" s="1">
        <f t="shared" si="1214"/>
        <v>-11.052149285516993</v>
      </c>
      <c r="I7011" s="1">
        <f t="shared" si="1208"/>
        <v>15.637047626520452</v>
      </c>
      <c r="J7011" s="4">
        <f>B7011+('PV model'!$B$3/15)+(I7011/60)</f>
        <v>21.983950793775339</v>
      </c>
      <c r="K7011" s="2">
        <f t="shared" si="1209"/>
        <v>-149.75926190663009</v>
      </c>
      <c r="L7011" s="2">
        <f>DEGREES(ASIN((((COS(RADIANS('PV model'!$B$2))*COS(RADIANS(H7011))*COS(RADIANS(K7011)))+(SIN(RADIANS('PV model'!$B$2))*SIN(RADIANS(H7011)))))))</f>
        <v>-39.660658538220503</v>
      </c>
      <c r="M7011" s="3">
        <f t="shared" si="1205"/>
        <v>0</v>
      </c>
      <c r="N7011" s="2">
        <f t="shared" si="1210"/>
        <v>-39.946698349029035</v>
      </c>
      <c r="O7011" s="2">
        <f>IF('PV model'!$B$2&gt;0, 180-N7011,IF('PV model'!$B$2&lt;0,0-N7011,N7011))</f>
        <v>219.94669834902902</v>
      </c>
      <c r="P7011" s="2">
        <f>ABS(O7011-'PV model'!$B$5)</f>
        <v>14.94669834902902</v>
      </c>
      <c r="Q7011" s="3">
        <f t="shared" si="1206"/>
        <v>129.66065853822053</v>
      </c>
      <c r="R7011" s="3">
        <f t="shared" si="1211"/>
        <v>0</v>
      </c>
      <c r="S7011" s="3">
        <f t="shared" si="1207"/>
        <v>0</v>
      </c>
      <c r="T7011" s="3">
        <f>(0.5*(1-COS(RADIANS(90-$X$3)))*(D7011+E7011)*'PV model'!$B$4)</f>
        <v>0</v>
      </c>
      <c r="U7011" s="3">
        <f t="shared" si="1212"/>
        <v>0</v>
      </c>
      <c r="V7011" s="3">
        <f>('PV model'!$B$13*(U7011/1000)*(1-'PV model'!$B$14*((20+C7011)-25))*'PV model'!$B$10)/'PV model'!$B$12</f>
        <v>0</v>
      </c>
    </row>
    <row r="7012" spans="1:22" x14ac:dyDescent="0.2">
      <c r="A7012" s="10">
        <f t="shared" si="1204"/>
        <v>292</v>
      </c>
      <c r="B7012" s="10">
        <f t="shared" si="1213"/>
        <v>23</v>
      </c>
      <c r="C7012" s="23">
        <v>10.9</v>
      </c>
      <c r="D7012" s="24">
        <v>0</v>
      </c>
      <c r="E7012" s="24">
        <v>0</v>
      </c>
      <c r="F7012" s="48"/>
      <c r="G7012" s="48"/>
      <c r="H7012" s="1">
        <f t="shared" si="1214"/>
        <v>-11.052149285516993</v>
      </c>
      <c r="I7012" s="1">
        <f t="shared" si="1208"/>
        <v>15.637047626520452</v>
      </c>
      <c r="J7012" s="4">
        <f>B7012+('PV model'!$B$3/15)+(I7012/60)</f>
        <v>22.983950793775339</v>
      </c>
      <c r="K7012" s="2">
        <f t="shared" si="1209"/>
        <v>-164.75926190663009</v>
      </c>
      <c r="L7012" s="2">
        <f>DEGREES(ASIN((((COS(RADIANS('PV model'!$B$2))*COS(RADIANS(H7012))*COS(RADIANS(K7012)))+(SIN(RADIANS('PV model'!$B$2))*SIN(RADIANS(H7012)))))))</f>
        <v>-43.974405557954825</v>
      </c>
      <c r="M7012" s="3">
        <f t="shared" si="1205"/>
        <v>0</v>
      </c>
      <c r="N7012" s="2">
        <f t="shared" si="1210"/>
        <v>-21.008547469709981</v>
      </c>
      <c r="O7012" s="2">
        <f>IF('PV model'!$B$2&gt;0, 180-N7012,IF('PV model'!$B$2&lt;0,0-N7012,N7012))</f>
        <v>201.00854746970998</v>
      </c>
      <c r="P7012" s="2">
        <f>ABS(O7012-'PV model'!$B$5)</f>
        <v>3.9914525302900188</v>
      </c>
      <c r="Q7012" s="3">
        <f t="shared" si="1206"/>
        <v>133.97440555795484</v>
      </c>
      <c r="R7012" s="3">
        <f t="shared" si="1211"/>
        <v>0</v>
      </c>
      <c r="S7012" s="3">
        <f t="shared" si="1207"/>
        <v>0</v>
      </c>
      <c r="T7012" s="3">
        <f>(0.5*(1-COS(RADIANS(90-$X$3)))*(D7012+E7012)*'PV model'!$B$4)</f>
        <v>0</v>
      </c>
      <c r="U7012" s="3">
        <f t="shared" si="1212"/>
        <v>0</v>
      </c>
      <c r="V7012" s="3">
        <f>('PV model'!$B$13*(U7012/1000)*(1-'PV model'!$B$14*((20+C7012)-25))*'PV model'!$B$10)/'PV model'!$B$12</f>
        <v>0</v>
      </c>
    </row>
    <row r="7013" spans="1:22" x14ac:dyDescent="0.2">
      <c r="A7013" s="10">
        <f t="shared" si="1204"/>
        <v>292</v>
      </c>
      <c r="B7013" s="10">
        <f t="shared" si="1213"/>
        <v>24</v>
      </c>
      <c r="C7013" s="23">
        <v>10.9</v>
      </c>
      <c r="D7013" s="24">
        <v>0</v>
      </c>
      <c r="E7013" s="24">
        <v>0</v>
      </c>
      <c r="F7013" s="48"/>
      <c r="G7013" s="48"/>
      <c r="H7013" s="1">
        <f t="shared" si="1214"/>
        <v>-11.052149285516993</v>
      </c>
      <c r="I7013" s="1">
        <f t="shared" si="1208"/>
        <v>15.637047626520452</v>
      </c>
      <c r="J7013" s="4">
        <f>B7013+('PV model'!$B$3/15)+(I7013/60)</f>
        <v>23.983950793775339</v>
      </c>
      <c r="K7013" s="2">
        <f t="shared" si="1209"/>
        <v>-179.75926190663009</v>
      </c>
      <c r="L7013" s="2">
        <f>DEGREES(ASIN((((COS(RADIANS('PV model'!$B$2))*COS(RADIANS(H7013))*COS(RADIANS(K7013)))+(SIN(RADIANS('PV model'!$B$2))*SIN(RADIANS(H7013)))))))</f>
        <v>-45.551747796927565</v>
      </c>
      <c r="M7013" s="3">
        <f t="shared" si="1205"/>
        <v>0</v>
      </c>
      <c r="N7013" s="2">
        <f t="shared" si="1210"/>
        <v>-0.3374063963207411</v>
      </c>
      <c r="O7013" s="2">
        <f>IF('PV model'!$B$2&gt;0, 180-N7013,IF('PV model'!$B$2&lt;0,0-N7013,N7013))</f>
        <v>180.33740639632074</v>
      </c>
      <c r="P7013" s="2">
        <f>ABS(O7013-'PV model'!$B$5)</f>
        <v>24.662593603679255</v>
      </c>
      <c r="Q7013" s="3">
        <f t="shared" si="1206"/>
        <v>135.55174779692757</v>
      </c>
      <c r="R7013" s="3">
        <f t="shared" si="1211"/>
        <v>0</v>
      </c>
      <c r="S7013" s="3">
        <f t="shared" si="1207"/>
        <v>0</v>
      </c>
      <c r="T7013" s="3">
        <f>(0.5*(1-COS(RADIANS(90-$X$3)))*(D7013+E7013)*'PV model'!$B$4)</f>
        <v>0</v>
      </c>
      <c r="U7013" s="3">
        <f t="shared" si="1212"/>
        <v>0</v>
      </c>
      <c r="V7013" s="3">
        <f>('PV model'!$B$13*(U7013/1000)*(1-'PV model'!$B$14*((20+C7013)-25))*'PV model'!$B$10)/'PV model'!$B$12</f>
        <v>0</v>
      </c>
    </row>
    <row r="7014" spans="1:22" x14ac:dyDescent="0.2">
      <c r="A7014" s="10">
        <f t="shared" si="1204"/>
        <v>293</v>
      </c>
      <c r="B7014" s="10">
        <f t="shared" si="1213"/>
        <v>1</v>
      </c>
      <c r="C7014" s="23">
        <v>10.8</v>
      </c>
      <c r="D7014" s="24">
        <v>0</v>
      </c>
      <c r="E7014" s="24">
        <v>0</v>
      </c>
      <c r="F7014" s="48"/>
      <c r="G7014" s="48"/>
      <c r="H7014" s="1">
        <f t="shared" si="1214"/>
        <v>-11.406813727605734</v>
      </c>
      <c r="I7014" s="1">
        <f t="shared" si="1208"/>
        <v>15.775111106902425</v>
      </c>
      <c r="J7014" s="4">
        <f>B7014+('PV model'!$B$3/15)+(I7014/60)</f>
        <v>0.98625185178170716</v>
      </c>
      <c r="K7014" s="2">
        <f t="shared" si="1209"/>
        <v>165.20622222327438</v>
      </c>
      <c r="L7014" s="2">
        <f>DEGREES(ASIN((((COS(RADIANS('PV model'!$B$2))*COS(RADIANS(H7014))*COS(RADIANS(K7014)))+(SIN(RADIANS('PV model'!$B$2))*SIN(RADIANS(H7014)))))))</f>
        <v>-44.41129595882078</v>
      </c>
      <c r="M7014" s="3">
        <f t="shared" si="1205"/>
        <v>0</v>
      </c>
      <c r="N7014" s="2">
        <f t="shared" si="1210"/>
        <v>20.511294372981293</v>
      </c>
      <c r="O7014" s="2">
        <f>IF('PV model'!$B$2&gt;0, 180-N7014,IF('PV model'!$B$2&lt;0,0-N7014,N7014))</f>
        <v>159.4887056270187</v>
      </c>
      <c r="P7014" s="2">
        <f>ABS(O7014-'PV model'!$B$5)</f>
        <v>45.511294372981297</v>
      </c>
      <c r="Q7014" s="3">
        <f t="shared" si="1206"/>
        <v>134.4112959588208</v>
      </c>
      <c r="R7014" s="3">
        <f t="shared" si="1211"/>
        <v>0</v>
      </c>
      <c r="S7014" s="3">
        <f t="shared" si="1207"/>
        <v>0</v>
      </c>
      <c r="T7014" s="3">
        <f>(0.5*(1-COS(RADIANS(90-$X$3)))*(D7014+E7014)*'PV model'!$B$4)</f>
        <v>0</v>
      </c>
      <c r="U7014" s="3">
        <f t="shared" si="1212"/>
        <v>0</v>
      </c>
      <c r="V7014" s="3">
        <f>('PV model'!$B$13*(U7014/1000)*(1-'PV model'!$B$14*((20+C7014)-25))*'PV model'!$B$10)/'PV model'!$B$12</f>
        <v>0</v>
      </c>
    </row>
    <row r="7015" spans="1:22" x14ac:dyDescent="0.2">
      <c r="A7015" s="10">
        <f t="shared" si="1204"/>
        <v>293</v>
      </c>
      <c r="B7015" s="10">
        <f t="shared" si="1213"/>
        <v>2</v>
      </c>
      <c r="C7015" s="23">
        <v>11</v>
      </c>
      <c r="D7015" s="24">
        <v>0</v>
      </c>
      <c r="E7015" s="24">
        <v>0</v>
      </c>
      <c r="F7015" s="48"/>
      <c r="G7015" s="48"/>
      <c r="H7015" s="1">
        <f t="shared" si="1214"/>
        <v>-11.406813727605734</v>
      </c>
      <c r="I7015" s="1">
        <f t="shared" si="1208"/>
        <v>15.775111106902425</v>
      </c>
      <c r="J7015" s="4">
        <f>B7015+('PV model'!$B$3/15)+(I7015/60)</f>
        <v>1.9862518517817072</v>
      </c>
      <c r="K7015" s="2">
        <f t="shared" si="1209"/>
        <v>150.20622222327438</v>
      </c>
      <c r="L7015" s="2">
        <f>DEGREES(ASIN((((COS(RADIANS('PV model'!$B$2))*COS(RADIANS(H7015))*COS(RADIANS(K7015)))+(SIN(RADIANS('PV model'!$B$2))*SIN(RADIANS(H7015)))))))</f>
        <v>-40.152178225558579</v>
      </c>
      <c r="M7015" s="3">
        <f t="shared" si="1205"/>
        <v>0</v>
      </c>
      <c r="N7015" s="2">
        <f t="shared" si="1210"/>
        <v>39.586385164523726</v>
      </c>
      <c r="O7015" s="2">
        <f>IF('PV model'!$B$2&gt;0, 180-N7015,IF('PV model'!$B$2&lt;0,0-N7015,N7015))</f>
        <v>140.41361483547627</v>
      </c>
      <c r="P7015" s="2">
        <f>ABS(O7015-'PV model'!$B$5)</f>
        <v>64.586385164523733</v>
      </c>
      <c r="Q7015" s="3">
        <f t="shared" si="1206"/>
        <v>130.15217822555857</v>
      </c>
      <c r="R7015" s="3">
        <f t="shared" si="1211"/>
        <v>0</v>
      </c>
      <c r="S7015" s="3">
        <f t="shared" si="1207"/>
        <v>0</v>
      </c>
      <c r="T7015" s="3">
        <f>(0.5*(1-COS(RADIANS(90-$X$3)))*(D7015+E7015)*'PV model'!$B$4)</f>
        <v>0</v>
      </c>
      <c r="U7015" s="3">
        <f t="shared" si="1212"/>
        <v>0</v>
      </c>
      <c r="V7015" s="3">
        <f>('PV model'!$B$13*(U7015/1000)*(1-'PV model'!$B$14*((20+C7015)-25))*'PV model'!$B$10)/'PV model'!$B$12</f>
        <v>0</v>
      </c>
    </row>
    <row r="7016" spans="1:22" x14ac:dyDescent="0.2">
      <c r="A7016" s="10">
        <f t="shared" si="1204"/>
        <v>293</v>
      </c>
      <c r="B7016" s="10">
        <f t="shared" si="1213"/>
        <v>3</v>
      </c>
      <c r="C7016" s="23">
        <v>11</v>
      </c>
      <c r="D7016" s="24">
        <v>0</v>
      </c>
      <c r="E7016" s="24">
        <v>0</v>
      </c>
      <c r="F7016" s="48"/>
      <c r="G7016" s="48"/>
      <c r="H7016" s="1">
        <f t="shared" si="1214"/>
        <v>-11.406813727605734</v>
      </c>
      <c r="I7016" s="1">
        <f t="shared" si="1208"/>
        <v>15.775111106902425</v>
      </c>
      <c r="J7016" s="4">
        <f>B7016+('PV model'!$B$3/15)+(I7016/60)</f>
        <v>2.9862518517817067</v>
      </c>
      <c r="K7016" s="2">
        <f t="shared" si="1209"/>
        <v>135.20622222327441</v>
      </c>
      <c r="L7016" s="2">
        <f>DEGREES(ASIN((((COS(RADIANS('PV model'!$B$2))*COS(RADIANS(H7016))*COS(RADIANS(K7016)))+(SIN(RADIANS('PV model'!$B$2))*SIN(RADIANS(H7016)))))))</f>
        <v>-33.848571506801321</v>
      </c>
      <c r="M7016" s="3">
        <f t="shared" si="1205"/>
        <v>0</v>
      </c>
      <c r="N7016" s="2">
        <f t="shared" si="1210"/>
        <v>56.261739297229248</v>
      </c>
      <c r="O7016" s="2">
        <f>IF('PV model'!$B$2&gt;0, 180-N7016,IF('PV model'!$B$2&lt;0,0-N7016,N7016))</f>
        <v>123.73826070277076</v>
      </c>
      <c r="P7016" s="2">
        <f>ABS(O7016-'PV model'!$B$5)</f>
        <v>81.261739297229241</v>
      </c>
      <c r="Q7016" s="3">
        <f t="shared" si="1206"/>
        <v>123.84857150680135</v>
      </c>
      <c r="R7016" s="3">
        <f t="shared" si="1211"/>
        <v>0</v>
      </c>
      <c r="S7016" s="3">
        <f t="shared" si="1207"/>
        <v>0</v>
      </c>
      <c r="T7016" s="3">
        <f>(0.5*(1-COS(RADIANS(90-$X$3)))*(D7016+E7016)*'PV model'!$B$4)</f>
        <v>0</v>
      </c>
      <c r="U7016" s="3">
        <f t="shared" si="1212"/>
        <v>0</v>
      </c>
      <c r="V7016" s="3">
        <f>('PV model'!$B$13*(U7016/1000)*(1-'PV model'!$B$14*((20+C7016)-25))*'PV model'!$B$10)/'PV model'!$B$12</f>
        <v>0</v>
      </c>
    </row>
    <row r="7017" spans="1:22" x14ac:dyDescent="0.2">
      <c r="A7017" s="10">
        <f t="shared" si="1204"/>
        <v>293</v>
      </c>
      <c r="B7017" s="10">
        <f t="shared" si="1213"/>
        <v>4</v>
      </c>
      <c r="C7017" s="23">
        <v>11</v>
      </c>
      <c r="D7017" s="24">
        <v>0</v>
      </c>
      <c r="E7017" s="24">
        <v>0</v>
      </c>
      <c r="F7017" s="48"/>
      <c r="G7017" s="48"/>
      <c r="H7017" s="1">
        <f t="shared" si="1214"/>
        <v>-11.406813727605734</v>
      </c>
      <c r="I7017" s="1">
        <f t="shared" si="1208"/>
        <v>15.775111106902425</v>
      </c>
      <c r="J7017" s="4">
        <f>B7017+('PV model'!$B$3/15)+(I7017/60)</f>
        <v>3.9862518517817067</v>
      </c>
      <c r="K7017" s="2">
        <f t="shared" si="1209"/>
        <v>120.20622222327441</v>
      </c>
      <c r="L7017" s="2">
        <f>DEGREES(ASIN((((COS(RADIANS('PV model'!$B$2))*COS(RADIANS(H7017))*COS(RADIANS(K7017)))+(SIN(RADIANS('PV model'!$B$2))*SIN(RADIANS(H7017)))))))</f>
        <v>-26.252555862244577</v>
      </c>
      <c r="M7017" s="3">
        <f t="shared" si="1205"/>
        <v>0</v>
      </c>
      <c r="N7017" s="2">
        <f t="shared" si="1210"/>
        <v>70.835583035743852</v>
      </c>
      <c r="O7017" s="2">
        <f>IF('PV model'!$B$2&gt;0, 180-N7017,IF('PV model'!$B$2&lt;0,0-N7017,N7017))</f>
        <v>109.16441696425615</v>
      </c>
      <c r="P7017" s="2">
        <f>ABS(O7017-'PV model'!$B$5)</f>
        <v>95.835583035743852</v>
      </c>
      <c r="Q7017" s="3">
        <f t="shared" si="1206"/>
        <v>116.25255586224458</v>
      </c>
      <c r="R7017" s="3">
        <f t="shared" si="1211"/>
        <v>0</v>
      </c>
      <c r="S7017" s="3">
        <f t="shared" si="1207"/>
        <v>0</v>
      </c>
      <c r="T7017" s="3">
        <f>(0.5*(1-COS(RADIANS(90-$X$3)))*(D7017+E7017)*'PV model'!$B$4)</f>
        <v>0</v>
      </c>
      <c r="U7017" s="3">
        <f t="shared" si="1212"/>
        <v>0</v>
      </c>
      <c r="V7017" s="3">
        <f>('PV model'!$B$13*(U7017/1000)*(1-'PV model'!$B$14*((20+C7017)-25))*'PV model'!$B$10)/'PV model'!$B$12</f>
        <v>0</v>
      </c>
    </row>
    <row r="7018" spans="1:22" x14ac:dyDescent="0.2">
      <c r="A7018" s="10">
        <f t="shared" si="1204"/>
        <v>293</v>
      </c>
      <c r="B7018" s="10">
        <f t="shared" si="1213"/>
        <v>5</v>
      </c>
      <c r="C7018" s="23">
        <v>10.8</v>
      </c>
      <c r="D7018" s="24">
        <v>0</v>
      </c>
      <c r="E7018" s="24">
        <v>0</v>
      </c>
      <c r="F7018" s="48"/>
      <c r="G7018" s="48"/>
      <c r="H7018" s="1">
        <f t="shared" si="1214"/>
        <v>-11.406813727605734</v>
      </c>
      <c r="I7018" s="1">
        <f t="shared" si="1208"/>
        <v>15.775111106902425</v>
      </c>
      <c r="J7018" s="4">
        <f>B7018+('PV model'!$B$3/15)+(I7018/60)</f>
        <v>4.9862518517817076</v>
      </c>
      <c r="K7018" s="2">
        <f t="shared" si="1209"/>
        <v>105.20622222327438</v>
      </c>
      <c r="L7018" s="2">
        <f>DEGREES(ASIN((((COS(RADIANS('PV model'!$B$2))*COS(RADIANS(H7018))*COS(RADIANS(K7018)))+(SIN(RADIANS('PV model'!$B$2))*SIN(RADIANS(H7018)))))))</f>
        <v>-17.976151311604298</v>
      </c>
      <c r="M7018" s="3">
        <f t="shared" si="1205"/>
        <v>0</v>
      </c>
      <c r="N7018" s="2">
        <f t="shared" si="1210"/>
        <v>83.972906508357227</v>
      </c>
      <c r="O7018" s="2">
        <f>IF('PV model'!$B$2&gt;0, 180-N7018,IF('PV model'!$B$2&lt;0,0-N7018,N7018))</f>
        <v>96.027093491642773</v>
      </c>
      <c r="P7018" s="2">
        <f>ABS(O7018-'PV model'!$B$5)</f>
        <v>108.97290650835723</v>
      </c>
      <c r="Q7018" s="3">
        <f t="shared" si="1206"/>
        <v>107.97615131160431</v>
      </c>
      <c r="R7018" s="3">
        <f t="shared" si="1211"/>
        <v>0</v>
      </c>
      <c r="S7018" s="3">
        <f t="shared" si="1207"/>
        <v>0</v>
      </c>
      <c r="T7018" s="3">
        <f>(0.5*(1-COS(RADIANS(90-$X$3)))*(D7018+E7018)*'PV model'!$B$4)</f>
        <v>0</v>
      </c>
      <c r="U7018" s="3">
        <f t="shared" si="1212"/>
        <v>0</v>
      </c>
      <c r="V7018" s="3">
        <f>('PV model'!$B$13*(U7018/1000)*(1-'PV model'!$B$14*((20+C7018)-25))*'PV model'!$B$10)/'PV model'!$B$12</f>
        <v>0</v>
      </c>
    </row>
    <row r="7019" spans="1:22" x14ac:dyDescent="0.2">
      <c r="A7019" s="10">
        <f t="shared" si="1204"/>
        <v>293</v>
      </c>
      <c r="B7019" s="10">
        <f t="shared" si="1213"/>
        <v>6</v>
      </c>
      <c r="C7019" s="23">
        <v>11.1</v>
      </c>
      <c r="D7019" s="24">
        <v>0</v>
      </c>
      <c r="E7019" s="24">
        <v>0</v>
      </c>
      <c r="F7019" s="48"/>
      <c r="G7019" s="48"/>
      <c r="H7019" s="1">
        <f t="shared" si="1214"/>
        <v>-11.406813727605734</v>
      </c>
      <c r="I7019" s="1">
        <f t="shared" si="1208"/>
        <v>15.775111106902425</v>
      </c>
      <c r="J7019" s="4">
        <f>B7019+('PV model'!$B$3/15)+(I7019/60)</f>
        <v>5.9862518517817076</v>
      </c>
      <c r="K7019" s="2">
        <f t="shared" si="1209"/>
        <v>90.206222223274381</v>
      </c>
      <c r="L7019" s="2">
        <f>DEGREES(ASIN((((COS(RADIANS('PV model'!$B$2))*COS(RADIANS(H7019))*COS(RADIANS(K7019)))+(SIN(RADIANS('PV model'!$B$2))*SIN(RADIANS(H7019)))))))</f>
        <v>-9.4965973060802433</v>
      </c>
      <c r="M7019" s="3">
        <f t="shared" si="1205"/>
        <v>0</v>
      </c>
      <c r="N7019" s="2">
        <f t="shared" si="1210"/>
        <v>83.648432287651715</v>
      </c>
      <c r="O7019" s="2">
        <f>IF('PV model'!$B$2&gt;0, 180-N7019,IF('PV model'!$B$2&lt;0,0-N7019,N7019))</f>
        <v>96.351567712348285</v>
      </c>
      <c r="P7019" s="2">
        <f>ABS(O7019-'PV model'!$B$5)</f>
        <v>108.64843228765172</v>
      </c>
      <c r="Q7019" s="3">
        <f t="shared" si="1206"/>
        <v>99.496597306080247</v>
      </c>
      <c r="R7019" s="3">
        <f t="shared" si="1211"/>
        <v>0</v>
      </c>
      <c r="S7019" s="3">
        <f t="shared" si="1207"/>
        <v>0</v>
      </c>
      <c r="T7019" s="3">
        <f>(0.5*(1-COS(RADIANS(90-$X$3)))*(D7019+E7019)*'PV model'!$B$4)</f>
        <v>0</v>
      </c>
      <c r="U7019" s="3">
        <f t="shared" si="1212"/>
        <v>0</v>
      </c>
      <c r="V7019" s="3">
        <f>('PV model'!$B$13*(U7019/1000)*(1-'PV model'!$B$14*((20+C7019)-25))*'PV model'!$B$10)/'PV model'!$B$12</f>
        <v>0</v>
      </c>
    </row>
    <row r="7020" spans="1:22" x14ac:dyDescent="0.2">
      <c r="A7020" s="10">
        <f t="shared" si="1204"/>
        <v>293</v>
      </c>
      <c r="B7020" s="10">
        <f t="shared" si="1213"/>
        <v>7</v>
      </c>
      <c r="C7020" s="23">
        <v>10.9</v>
      </c>
      <c r="D7020" s="24">
        <v>0</v>
      </c>
      <c r="E7020" s="24">
        <v>0</v>
      </c>
      <c r="F7020" s="48"/>
      <c r="G7020" s="48"/>
      <c r="H7020" s="1">
        <f t="shared" si="1214"/>
        <v>-11.406813727605734</v>
      </c>
      <c r="I7020" s="1">
        <f t="shared" si="1208"/>
        <v>15.775111106902425</v>
      </c>
      <c r="J7020" s="4">
        <f>B7020+('PV model'!$B$3/15)+(I7020/60)</f>
        <v>6.9862518517817076</v>
      </c>
      <c r="K7020" s="2">
        <f t="shared" si="1209"/>
        <v>75.206222223274381</v>
      </c>
      <c r="L7020" s="2">
        <f>DEGREES(ASIN((((COS(RADIANS('PV model'!$B$2))*COS(RADIANS(H7020))*COS(RADIANS(K7020)))+(SIN(RADIANS('PV model'!$B$2))*SIN(RADIANS(H7020)))))))</f>
        <v>-1.2159522031251997</v>
      </c>
      <c r="M7020" s="3">
        <f t="shared" si="1205"/>
        <v>0</v>
      </c>
      <c r="N7020" s="2">
        <f t="shared" si="1210"/>
        <v>71.43571052899722</v>
      </c>
      <c r="O7020" s="2">
        <f>IF('PV model'!$B$2&gt;0, 180-N7020,IF('PV model'!$B$2&lt;0,0-N7020,N7020))</f>
        <v>108.56428947100278</v>
      </c>
      <c r="P7020" s="2">
        <f>ABS(O7020-'PV model'!$B$5)</f>
        <v>96.43571052899722</v>
      </c>
      <c r="Q7020" s="3">
        <f t="shared" si="1206"/>
        <v>91.215952203125198</v>
      </c>
      <c r="R7020" s="3">
        <f t="shared" si="1211"/>
        <v>0</v>
      </c>
      <c r="S7020" s="3">
        <f t="shared" si="1207"/>
        <v>0</v>
      </c>
      <c r="T7020" s="3">
        <f>(0.5*(1-COS(RADIANS(90-$X$3)))*(D7020+E7020)*'PV model'!$B$4)</f>
        <v>0</v>
      </c>
      <c r="U7020" s="3">
        <f t="shared" si="1212"/>
        <v>0</v>
      </c>
      <c r="V7020" s="3">
        <f>('PV model'!$B$13*(U7020/1000)*(1-'PV model'!$B$14*((20+C7020)-25))*'PV model'!$B$10)/'PV model'!$B$12</f>
        <v>0</v>
      </c>
    </row>
    <row r="7021" spans="1:22" x14ac:dyDescent="0.2">
      <c r="A7021" s="10">
        <f t="shared" si="1204"/>
        <v>293</v>
      </c>
      <c r="B7021" s="10">
        <f t="shared" si="1213"/>
        <v>8</v>
      </c>
      <c r="C7021" s="23">
        <v>11</v>
      </c>
      <c r="D7021" s="24">
        <v>0</v>
      </c>
      <c r="E7021" s="24">
        <v>5.2920000000000007</v>
      </c>
      <c r="F7021" s="48"/>
      <c r="G7021" s="48"/>
      <c r="H7021" s="1">
        <f t="shared" si="1214"/>
        <v>-11.406813727605734</v>
      </c>
      <c r="I7021" s="1">
        <f t="shared" si="1208"/>
        <v>15.775111106902425</v>
      </c>
      <c r="J7021" s="4">
        <f>B7021+('PV model'!$B$3/15)+(I7021/60)</f>
        <v>7.9862518517817076</v>
      </c>
      <c r="K7021" s="2">
        <f t="shared" si="1209"/>
        <v>60.206222223274388</v>
      </c>
      <c r="L7021" s="2">
        <f>DEGREES(ASIN((((COS(RADIANS('PV model'!$B$2))*COS(RADIANS(H7021))*COS(RADIANS(K7021)))+(SIN(RADIANS('PV model'!$B$2))*SIN(RADIANS(H7021)))))))</f>
        <v>6.4817132377542741</v>
      </c>
      <c r="M7021" s="3">
        <f t="shared" si="1205"/>
        <v>6.4817132377542741</v>
      </c>
      <c r="N7021" s="2">
        <f t="shared" si="1210"/>
        <v>58.88707326186281</v>
      </c>
      <c r="O7021" s="2">
        <f>IF('PV model'!$B$2&gt;0, 180-N7021,IF('PV model'!$B$2&lt;0,0-N7021,N7021))</f>
        <v>121.11292673813719</v>
      </c>
      <c r="P7021" s="2">
        <f>ABS(O7021-'PV model'!$B$5)</f>
        <v>83.88707326186281</v>
      </c>
      <c r="Q7021" s="3">
        <f t="shared" si="1206"/>
        <v>83.518286762245722</v>
      </c>
      <c r="R7021" s="3">
        <f t="shared" si="1211"/>
        <v>0</v>
      </c>
      <c r="S7021" s="3">
        <f t="shared" si="1207"/>
        <v>5.2920000000000007</v>
      </c>
      <c r="T7021" s="3">
        <f>(0.5*(1-COS(RADIANS(90-$X$3)))*(D7021+E7021)*'PV model'!$B$4)</f>
        <v>0</v>
      </c>
      <c r="U7021" s="3">
        <f t="shared" si="1212"/>
        <v>5.2920000000000007</v>
      </c>
      <c r="V7021" s="3">
        <f>('PV model'!$B$13*(U7021/1000)*(1-'PV model'!$B$14*((20+C7021)-25))*'PV model'!$B$10)/'PV model'!$B$12</f>
        <v>0.51629260032000002</v>
      </c>
    </row>
    <row r="7022" spans="1:22" x14ac:dyDescent="0.2">
      <c r="A7022" s="10">
        <f t="shared" ref="A7022:A7085" si="1215">IF(B7022&gt;1,A7021,A7021+1)</f>
        <v>293</v>
      </c>
      <c r="B7022" s="10">
        <f t="shared" si="1213"/>
        <v>9</v>
      </c>
      <c r="C7022" s="23">
        <v>11.3</v>
      </c>
      <c r="D7022" s="24">
        <v>0</v>
      </c>
      <c r="E7022" s="24">
        <v>26.459999999999997</v>
      </c>
      <c r="F7022" s="48"/>
      <c r="G7022" s="48"/>
      <c r="H7022" s="1">
        <f t="shared" si="1214"/>
        <v>-11.406813727605734</v>
      </c>
      <c r="I7022" s="1">
        <f t="shared" si="1208"/>
        <v>15.775111106902425</v>
      </c>
      <c r="J7022" s="4">
        <f>B7022+('PV model'!$B$3/15)+(I7022/60)</f>
        <v>8.9862518517817058</v>
      </c>
      <c r="K7022" s="2">
        <f t="shared" si="1209"/>
        <v>45.206222223274409</v>
      </c>
      <c r="L7022" s="2">
        <f>DEGREES(ASIN((((COS(RADIANS('PV model'!$B$2))*COS(RADIANS(H7022))*COS(RADIANS(K7022)))+(SIN(RADIANS('PV model'!$B$2))*SIN(RADIANS(H7022)))))))</f>
        <v>13.190675409820917</v>
      </c>
      <c r="M7022" s="3">
        <f t="shared" si="1205"/>
        <v>13.190675409820917</v>
      </c>
      <c r="N7022" s="2">
        <f t="shared" si="1210"/>
        <v>45.600672179783977</v>
      </c>
      <c r="O7022" s="2">
        <f>IF('PV model'!$B$2&gt;0, 180-N7022,IF('PV model'!$B$2&lt;0,0-N7022,N7022))</f>
        <v>134.39932782021603</v>
      </c>
      <c r="P7022" s="2">
        <f>ABS(O7022-'PV model'!$B$5)</f>
        <v>70.60067217978397</v>
      </c>
      <c r="Q7022" s="3">
        <f t="shared" si="1206"/>
        <v>76.809324590179074</v>
      </c>
      <c r="R7022" s="3">
        <f t="shared" si="1211"/>
        <v>0</v>
      </c>
      <c r="S7022" s="3">
        <f t="shared" si="1207"/>
        <v>26.459999999999997</v>
      </c>
      <c r="T7022" s="3">
        <f>(0.5*(1-COS(RADIANS(90-$X$3)))*(D7022+E7022)*'PV model'!$B$4)</f>
        <v>0</v>
      </c>
      <c r="U7022" s="3">
        <f t="shared" si="1212"/>
        <v>26.459999999999997</v>
      </c>
      <c r="V7022" s="3">
        <f>('PV model'!$B$13*(U7022/1000)*(1-'PV model'!$B$14*((20+C7022)-25))*'PV model'!$B$10)/'PV model'!$B$12</f>
        <v>2.5782890716799995</v>
      </c>
    </row>
    <row r="7023" spans="1:22" x14ac:dyDescent="0.2">
      <c r="A7023" s="10">
        <f t="shared" si="1215"/>
        <v>293</v>
      </c>
      <c r="B7023" s="10">
        <f t="shared" si="1213"/>
        <v>10</v>
      </c>
      <c r="C7023" s="23">
        <v>11.7</v>
      </c>
      <c r="D7023" s="24">
        <v>0</v>
      </c>
      <c r="E7023" s="24">
        <v>53.801999999999992</v>
      </c>
      <c r="F7023" s="48"/>
      <c r="G7023" s="48"/>
      <c r="H7023" s="1">
        <f t="shared" si="1214"/>
        <v>-11.406813727605734</v>
      </c>
      <c r="I7023" s="1">
        <f t="shared" si="1208"/>
        <v>15.775111106902425</v>
      </c>
      <c r="J7023" s="4">
        <f>B7023+('PV model'!$B$3/15)+(I7023/60)</f>
        <v>9.9862518517817058</v>
      </c>
      <c r="K7023" s="2">
        <f t="shared" si="1209"/>
        <v>30.206222223274413</v>
      </c>
      <c r="L7023" s="2">
        <f>DEGREES(ASIN((((COS(RADIANS('PV model'!$B$2))*COS(RADIANS(H7023))*COS(RADIANS(K7023)))+(SIN(RADIANS('PV model'!$B$2))*SIN(RADIANS(H7023)))))))</f>
        <v>18.471944907838481</v>
      </c>
      <c r="M7023" s="3">
        <f t="shared" si="1205"/>
        <v>18.471944907838481</v>
      </c>
      <c r="N7023" s="2">
        <f t="shared" si="1210"/>
        <v>31.329924416108593</v>
      </c>
      <c r="O7023" s="2">
        <f>IF('PV model'!$B$2&gt;0, 180-N7023,IF('PV model'!$B$2&lt;0,0-N7023,N7023))</f>
        <v>148.67007558389142</v>
      </c>
      <c r="P7023" s="2">
        <f>ABS(O7023-'PV model'!$B$5)</f>
        <v>56.329924416108582</v>
      </c>
      <c r="Q7023" s="3">
        <f t="shared" si="1206"/>
        <v>71.528055092161523</v>
      </c>
      <c r="R7023" s="3">
        <f t="shared" si="1211"/>
        <v>0</v>
      </c>
      <c r="S7023" s="3">
        <f t="shared" si="1207"/>
        <v>53.801999999999992</v>
      </c>
      <c r="T7023" s="3">
        <f>(0.5*(1-COS(RADIANS(90-$X$3)))*(D7023+E7023)*'PV model'!$B$4)</f>
        <v>0</v>
      </c>
      <c r="U7023" s="3">
        <f t="shared" si="1212"/>
        <v>53.801999999999992</v>
      </c>
      <c r="V7023" s="3">
        <f>('PV model'!$B$13*(U7023/1000)*(1-'PV model'!$B$14*((20+C7023)-25))*'PV model'!$B$10)/'PV model'!$B$12</f>
        <v>5.2339162357439992</v>
      </c>
    </row>
    <row r="7024" spans="1:22" x14ac:dyDescent="0.2">
      <c r="A7024" s="10">
        <f t="shared" si="1215"/>
        <v>293</v>
      </c>
      <c r="B7024" s="10">
        <f t="shared" si="1213"/>
        <v>11</v>
      </c>
      <c r="C7024" s="23">
        <v>11.9</v>
      </c>
      <c r="D7024" s="24">
        <v>0</v>
      </c>
      <c r="E7024" s="24">
        <v>75.85199999999999</v>
      </c>
      <c r="F7024" s="48"/>
      <c r="G7024" s="48"/>
      <c r="H7024" s="1">
        <f t="shared" si="1214"/>
        <v>-11.406813727605734</v>
      </c>
      <c r="I7024" s="1">
        <f t="shared" si="1208"/>
        <v>15.775111106902425</v>
      </c>
      <c r="J7024" s="4">
        <f>B7024+('PV model'!$B$3/15)+(I7024/60)</f>
        <v>10.986251851781706</v>
      </c>
      <c r="K7024" s="2">
        <f t="shared" si="1209"/>
        <v>15.206222223274413</v>
      </c>
      <c r="L7024" s="2">
        <f>DEGREES(ASIN((((COS(RADIANS('PV model'!$B$2))*COS(RADIANS(H7024))*COS(RADIANS(K7024)))+(SIN(RADIANS('PV model'!$B$2))*SIN(RADIANS(H7024)))))))</f>
        <v>21.887690053243549</v>
      </c>
      <c r="M7024" s="3">
        <f t="shared" si="1205"/>
        <v>21.887690053243549</v>
      </c>
      <c r="N7024" s="2">
        <f t="shared" si="1210"/>
        <v>16.086391916812058</v>
      </c>
      <c r="O7024" s="2">
        <f>IF('PV model'!$B$2&gt;0, 180-N7024,IF('PV model'!$B$2&lt;0,0-N7024,N7024))</f>
        <v>163.91360808318794</v>
      </c>
      <c r="P7024" s="2">
        <f>ABS(O7024-'PV model'!$B$5)</f>
        <v>41.086391916812062</v>
      </c>
      <c r="Q7024" s="3">
        <f t="shared" si="1206"/>
        <v>68.112309946756454</v>
      </c>
      <c r="R7024" s="3">
        <f t="shared" si="1211"/>
        <v>0</v>
      </c>
      <c r="S7024" s="3">
        <f t="shared" si="1207"/>
        <v>75.85199999999999</v>
      </c>
      <c r="T7024" s="3">
        <f>(0.5*(1-COS(RADIANS(90-$X$3)))*(D7024+E7024)*'PV model'!$B$4)</f>
        <v>0</v>
      </c>
      <c r="U7024" s="3">
        <f t="shared" si="1212"/>
        <v>75.85199999999999</v>
      </c>
      <c r="V7024" s="3">
        <f>('PV model'!$B$13*(U7024/1000)*(1-'PV model'!$B$14*((20+C7024)-25))*'PV model'!$B$10)/'PV model'!$B$12</f>
        <v>7.3728981406079992</v>
      </c>
    </row>
    <row r="7025" spans="1:22" x14ac:dyDescent="0.2">
      <c r="A7025" s="10">
        <f t="shared" si="1215"/>
        <v>293</v>
      </c>
      <c r="B7025" s="10">
        <f t="shared" si="1213"/>
        <v>12</v>
      </c>
      <c r="C7025" s="23">
        <v>12.4</v>
      </c>
      <c r="D7025" s="24">
        <v>0</v>
      </c>
      <c r="E7025" s="24">
        <v>88.2</v>
      </c>
      <c r="F7025" s="48"/>
      <c r="G7025" s="48"/>
      <c r="H7025" s="1">
        <f t="shared" si="1214"/>
        <v>-11.406813727605734</v>
      </c>
      <c r="I7025" s="1">
        <f t="shared" si="1208"/>
        <v>15.775111106902425</v>
      </c>
      <c r="J7025" s="4">
        <f>B7025+('PV model'!$B$3/15)+(I7025/60)</f>
        <v>11.986251851781706</v>
      </c>
      <c r="K7025" s="2">
        <f t="shared" si="1209"/>
        <v>0.20622222327441264</v>
      </c>
      <c r="L7025" s="2">
        <f>DEGREES(ASIN((((COS(RADIANS('PV model'!$B$2))*COS(RADIANS(H7025))*COS(RADIANS(K7025)))+(SIN(RADIANS('PV model'!$B$2))*SIN(RADIANS(H7025)))))))</f>
        <v>23.092962268416031</v>
      </c>
      <c r="M7025" s="3">
        <f t="shared" si="1205"/>
        <v>23.092962268416031</v>
      </c>
      <c r="N7025" s="2">
        <f t="shared" si="1210"/>
        <v>0.21975820638141297</v>
      </c>
      <c r="O7025" s="2">
        <f>IF('PV model'!$B$2&gt;0, 180-N7025,IF('PV model'!$B$2&lt;0,0-N7025,N7025))</f>
        <v>179.78024179361859</v>
      </c>
      <c r="P7025" s="2">
        <f>ABS(O7025-'PV model'!$B$5)</f>
        <v>25.219758206381414</v>
      </c>
      <c r="Q7025" s="3">
        <f t="shared" si="1206"/>
        <v>66.907037731583955</v>
      </c>
      <c r="R7025" s="3">
        <f t="shared" si="1211"/>
        <v>0</v>
      </c>
      <c r="S7025" s="3">
        <f t="shared" si="1207"/>
        <v>88.2</v>
      </c>
      <c r="T7025" s="3">
        <f>(0.5*(1-COS(RADIANS(90-$X$3)))*(D7025+E7025)*'PV model'!$B$4)</f>
        <v>0</v>
      </c>
      <c r="U7025" s="3">
        <f t="shared" si="1212"/>
        <v>88.2</v>
      </c>
      <c r="V7025" s="3">
        <f>('PV model'!$B$13*(U7025/1000)*(1-'PV model'!$B$14*((20+C7025)-25))*'PV model'!$B$10)/'PV model'!$B$12</f>
        <v>8.5555044287999991</v>
      </c>
    </row>
    <row r="7026" spans="1:22" x14ac:dyDescent="0.2">
      <c r="A7026" s="10">
        <f t="shared" si="1215"/>
        <v>293</v>
      </c>
      <c r="B7026" s="10">
        <f t="shared" si="1213"/>
        <v>13</v>
      </c>
      <c r="C7026" s="23">
        <v>12.6</v>
      </c>
      <c r="D7026" s="24">
        <v>0</v>
      </c>
      <c r="E7026" s="24">
        <v>89.082000000000008</v>
      </c>
      <c r="F7026" s="48"/>
      <c r="G7026" s="48"/>
      <c r="H7026" s="1">
        <f t="shared" si="1214"/>
        <v>-11.406813727605734</v>
      </c>
      <c r="I7026" s="1">
        <f t="shared" si="1208"/>
        <v>15.775111106902425</v>
      </c>
      <c r="J7026" s="4">
        <f>B7026+('PV model'!$B$3/15)+(I7026/60)</f>
        <v>12.986251851781706</v>
      </c>
      <c r="K7026" s="2">
        <f t="shared" si="1209"/>
        <v>-14.793777776725587</v>
      </c>
      <c r="L7026" s="2">
        <f>DEGREES(ASIN((((COS(RADIANS('PV model'!$B$2))*COS(RADIANS(H7026))*COS(RADIANS(K7026)))+(SIN(RADIANS('PV model'!$B$2))*SIN(RADIANS(H7026)))))))</f>
        <v>21.951577147331246</v>
      </c>
      <c r="M7026" s="3">
        <f t="shared" si="1205"/>
        <v>21.951577147331246</v>
      </c>
      <c r="N7026" s="2">
        <f t="shared" si="1210"/>
        <v>-15.656064661682795</v>
      </c>
      <c r="O7026" s="2">
        <f>IF('PV model'!$B$2&gt;0, 180-N7026,IF('PV model'!$B$2&lt;0,0-N7026,N7026))</f>
        <v>195.65606466168279</v>
      </c>
      <c r="P7026" s="2">
        <f>ABS(O7026-'PV model'!$B$5)</f>
        <v>9.343935338317209</v>
      </c>
      <c r="Q7026" s="3">
        <f t="shared" si="1206"/>
        <v>68.048422852668764</v>
      </c>
      <c r="R7026" s="3">
        <f t="shared" si="1211"/>
        <v>0</v>
      </c>
      <c r="S7026" s="3">
        <f t="shared" si="1207"/>
        <v>89.082000000000008</v>
      </c>
      <c r="T7026" s="3">
        <f>(0.5*(1-COS(RADIANS(90-$X$3)))*(D7026+E7026)*'PV model'!$B$4)</f>
        <v>0</v>
      </c>
      <c r="U7026" s="3">
        <f t="shared" si="1212"/>
        <v>89.082000000000008</v>
      </c>
      <c r="V7026" s="3">
        <f>('PV model'!$B$13*(U7026/1000)*(1-'PV model'!$B$14*((20+C7026)-25))*'PV model'!$B$10)/'PV model'!$B$12</f>
        <v>8.6339357637120013</v>
      </c>
    </row>
    <row r="7027" spans="1:22" x14ac:dyDescent="0.2">
      <c r="A7027" s="10">
        <f t="shared" si="1215"/>
        <v>293</v>
      </c>
      <c r="B7027" s="10">
        <f t="shared" si="1213"/>
        <v>14</v>
      </c>
      <c r="C7027" s="23">
        <v>12.5</v>
      </c>
      <c r="D7027" s="24">
        <v>0</v>
      </c>
      <c r="E7027" s="24">
        <v>79.38</v>
      </c>
      <c r="F7027" s="48"/>
      <c r="G7027" s="48"/>
      <c r="H7027" s="1">
        <f t="shared" si="1214"/>
        <v>-11.406813727605734</v>
      </c>
      <c r="I7027" s="1">
        <f t="shared" si="1208"/>
        <v>15.775111106902425</v>
      </c>
      <c r="J7027" s="4">
        <f>B7027+('PV model'!$B$3/15)+(I7027/60)</f>
        <v>13.986251851781706</v>
      </c>
      <c r="K7027" s="2">
        <f t="shared" si="1209"/>
        <v>-29.793777776725587</v>
      </c>
      <c r="L7027" s="2">
        <f>DEGREES(ASIN((((COS(RADIANS('PV model'!$B$2))*COS(RADIANS(H7027))*COS(RADIANS(K7027)))+(SIN(RADIANS('PV model'!$B$2))*SIN(RADIANS(H7027)))))))</f>
        <v>18.592705135949146</v>
      </c>
      <c r="M7027" s="3">
        <f t="shared" si="1205"/>
        <v>18.592705135949146</v>
      </c>
      <c r="N7027" s="2">
        <f t="shared" si="1210"/>
        <v>-30.922980573535909</v>
      </c>
      <c r="O7027" s="2">
        <f>IF('PV model'!$B$2&gt;0, 180-N7027,IF('PV model'!$B$2&lt;0,0-N7027,N7027))</f>
        <v>210.92298057353591</v>
      </c>
      <c r="P7027" s="2">
        <f>ABS(O7027-'PV model'!$B$5)</f>
        <v>5.9229805735359093</v>
      </c>
      <c r="Q7027" s="3">
        <f t="shared" si="1206"/>
        <v>71.407294864050854</v>
      </c>
      <c r="R7027" s="3">
        <f t="shared" si="1211"/>
        <v>0</v>
      </c>
      <c r="S7027" s="3">
        <f t="shared" si="1207"/>
        <v>79.38</v>
      </c>
      <c r="T7027" s="3">
        <f>(0.5*(1-COS(RADIANS(90-$X$3)))*(D7027+E7027)*'PV model'!$B$4)</f>
        <v>0</v>
      </c>
      <c r="U7027" s="3">
        <f t="shared" si="1212"/>
        <v>79.38</v>
      </c>
      <c r="V7027" s="3">
        <f>('PV model'!$B$13*(U7027/1000)*(1-'PV model'!$B$14*((20+C7027)-25))*'PV model'!$B$10)/'PV model'!$B$12</f>
        <v>7.6967800559999988</v>
      </c>
    </row>
    <row r="7028" spans="1:22" x14ac:dyDescent="0.2">
      <c r="A7028" s="10">
        <f t="shared" si="1215"/>
        <v>293</v>
      </c>
      <c r="B7028" s="10">
        <f t="shared" si="1213"/>
        <v>15</v>
      </c>
      <c r="C7028" s="23">
        <v>12.7</v>
      </c>
      <c r="D7028" s="24">
        <v>38.1633</v>
      </c>
      <c r="E7028" s="24">
        <v>103.194</v>
      </c>
      <c r="F7028" s="48"/>
      <c r="G7028" s="48"/>
      <c r="H7028" s="1">
        <f t="shared" si="1214"/>
        <v>-11.406813727605734</v>
      </c>
      <c r="I7028" s="1">
        <f t="shared" si="1208"/>
        <v>15.775111106902425</v>
      </c>
      <c r="J7028" s="4">
        <f>B7028+('PV model'!$B$3/15)+(I7028/60)</f>
        <v>14.986251851781706</v>
      </c>
      <c r="K7028" s="2">
        <f t="shared" si="1209"/>
        <v>-44.793777776725591</v>
      </c>
      <c r="L7028" s="2">
        <f>DEGREES(ASIN((((COS(RADIANS('PV model'!$B$2))*COS(RADIANS(H7028))*COS(RADIANS(K7028)))+(SIN(RADIANS('PV model'!$B$2))*SIN(RADIANS(H7028)))))))</f>
        <v>13.357045042461205</v>
      </c>
      <c r="M7028" s="3">
        <f t="shared" si="1205"/>
        <v>13.357045042461205</v>
      </c>
      <c r="N7028" s="2">
        <f t="shared" si="1210"/>
        <v>-45.222077014027086</v>
      </c>
      <c r="O7028" s="2">
        <f>IF('PV model'!$B$2&gt;0, 180-N7028,IF('PV model'!$B$2&lt;0,0-N7028,N7028))</f>
        <v>225.22207701402709</v>
      </c>
      <c r="P7028" s="2">
        <f>ABS(O7028-'PV model'!$B$5)</f>
        <v>20.222077014027093</v>
      </c>
      <c r="Q7028" s="3">
        <f t="shared" si="1206"/>
        <v>76.642954957538791</v>
      </c>
      <c r="R7028" s="3">
        <f t="shared" si="1211"/>
        <v>38.163300000000021</v>
      </c>
      <c r="S7028" s="3">
        <f t="shared" si="1207"/>
        <v>114.27917439463104</v>
      </c>
      <c r="T7028" s="3">
        <f>(0.5*(1-COS(RADIANS(90-$X$3)))*(D7028+E7028)*'PV model'!$B$4)</f>
        <v>0</v>
      </c>
      <c r="U7028" s="3">
        <f t="shared" si="1212"/>
        <v>152.44247439463106</v>
      </c>
      <c r="V7028" s="3">
        <f>('PV model'!$B$13*(U7028/1000)*(1-'PV model'!$B$14*((20+C7028)-25))*'PV model'!$B$10)/'PV model'!$B$12</f>
        <v>14.768814728480312</v>
      </c>
    </row>
    <row r="7029" spans="1:22" x14ac:dyDescent="0.2">
      <c r="A7029" s="10">
        <f t="shared" si="1215"/>
        <v>293</v>
      </c>
      <c r="B7029" s="10">
        <f t="shared" si="1213"/>
        <v>16</v>
      </c>
      <c r="C7029" s="23">
        <v>12.6</v>
      </c>
      <c r="D7029" s="24">
        <v>2.2448999999999999</v>
      </c>
      <c r="E7029" s="24">
        <v>61.739999999999995</v>
      </c>
      <c r="F7029" s="48"/>
      <c r="G7029" s="48"/>
      <c r="H7029" s="1">
        <f t="shared" si="1214"/>
        <v>-11.406813727605734</v>
      </c>
      <c r="I7029" s="1">
        <f t="shared" si="1208"/>
        <v>15.775111106902425</v>
      </c>
      <c r="J7029" s="4">
        <f>B7029+('PV model'!$B$3/15)+(I7029/60)</f>
        <v>15.986251851781706</v>
      </c>
      <c r="K7029" s="2">
        <f t="shared" si="1209"/>
        <v>-59.793777776725591</v>
      </c>
      <c r="L7029" s="2">
        <f>DEGREES(ASIN((((COS(RADIANS('PV model'!$B$2))*COS(RADIANS(H7029))*COS(RADIANS(K7029)))+(SIN(RADIANS('PV model'!$B$2))*SIN(RADIANS(H7029)))))))</f>
        <v>6.6813455286515984</v>
      </c>
      <c r="M7029" s="3">
        <f t="shared" si="1205"/>
        <v>6.6813455286515984</v>
      </c>
      <c r="N7029" s="2">
        <f t="shared" si="1210"/>
        <v>-58.533167777914123</v>
      </c>
      <c r="O7029" s="2">
        <f>IF('PV model'!$B$2&gt;0, 180-N7029,IF('PV model'!$B$2&lt;0,0-N7029,N7029))</f>
        <v>238.53316777791412</v>
      </c>
      <c r="P7029" s="2">
        <f>ABS(O7029-'PV model'!$B$5)</f>
        <v>33.533167777914116</v>
      </c>
      <c r="Q7029" s="3">
        <f t="shared" si="1206"/>
        <v>83.318654471348395</v>
      </c>
      <c r="R7029" s="3">
        <f t="shared" si="1211"/>
        <v>2.2449000000000017</v>
      </c>
      <c r="S7029" s="3">
        <f t="shared" si="1207"/>
        <v>62.549548680046712</v>
      </c>
      <c r="T7029" s="3">
        <f>(0.5*(1-COS(RADIANS(90-$X$3)))*(D7029+E7029)*'PV model'!$B$4)</f>
        <v>0</v>
      </c>
      <c r="U7029" s="3">
        <f t="shared" si="1212"/>
        <v>64.794448680046713</v>
      </c>
      <c r="V7029" s="3">
        <f>('PV model'!$B$13*(U7029/1000)*(1-'PV model'!$B$14*((20+C7029)-25))*'PV model'!$B$10)/'PV model'!$B$12</f>
        <v>6.2799567561197227</v>
      </c>
    </row>
    <row r="7030" spans="1:22" x14ac:dyDescent="0.2">
      <c r="A7030" s="10">
        <f t="shared" si="1215"/>
        <v>293</v>
      </c>
      <c r="B7030" s="10">
        <f t="shared" si="1213"/>
        <v>17</v>
      </c>
      <c r="C7030" s="23">
        <v>12.4</v>
      </c>
      <c r="D7030" s="24">
        <v>0</v>
      </c>
      <c r="E7030" s="24">
        <v>14.112</v>
      </c>
      <c r="F7030" s="48"/>
      <c r="G7030" s="48"/>
      <c r="H7030" s="1">
        <f t="shared" si="1214"/>
        <v>-11.406813727605734</v>
      </c>
      <c r="I7030" s="1">
        <f t="shared" si="1208"/>
        <v>15.775111106902425</v>
      </c>
      <c r="J7030" s="4">
        <f>B7030+('PV model'!$B$3/15)+(I7030/60)</f>
        <v>16.986251851781706</v>
      </c>
      <c r="K7030" s="2">
        <f t="shared" si="1209"/>
        <v>-74.793777776725591</v>
      </c>
      <c r="L7030" s="2">
        <f>DEGREES(ASIN((((COS(RADIANS('PV model'!$B$2))*COS(RADIANS(H7030))*COS(RADIANS(K7030)))+(SIN(RADIANS('PV model'!$B$2))*SIN(RADIANS(H7030)))))))</f>
        <v>-0.99471750941323411</v>
      </c>
      <c r="M7030" s="3">
        <f t="shared" si="1205"/>
        <v>0</v>
      </c>
      <c r="N7030" s="2">
        <f t="shared" si="1210"/>
        <v>-71.097251391697156</v>
      </c>
      <c r="O7030" s="2">
        <f>IF('PV model'!$B$2&gt;0, 180-N7030,IF('PV model'!$B$2&lt;0,0-N7030,N7030))</f>
        <v>251.09725139169717</v>
      </c>
      <c r="P7030" s="2">
        <f>ABS(O7030-'PV model'!$B$5)</f>
        <v>46.097251391697171</v>
      </c>
      <c r="Q7030" s="3">
        <f t="shared" si="1206"/>
        <v>90.994717509413235</v>
      </c>
      <c r="R7030" s="3">
        <f t="shared" si="1211"/>
        <v>0</v>
      </c>
      <c r="S7030" s="3">
        <f t="shared" si="1207"/>
        <v>14.112</v>
      </c>
      <c r="T7030" s="3">
        <f>(0.5*(1-COS(RADIANS(90-$X$3)))*(D7030+E7030)*'PV model'!$B$4)</f>
        <v>0</v>
      </c>
      <c r="U7030" s="3">
        <f t="shared" si="1212"/>
        <v>14.112</v>
      </c>
      <c r="V7030" s="3">
        <f>('PV model'!$B$13*(U7030/1000)*(1-'PV model'!$B$14*((20+C7030)-25))*'PV model'!$B$10)/'PV model'!$B$12</f>
        <v>1.3688807086079999</v>
      </c>
    </row>
    <row r="7031" spans="1:22" x14ac:dyDescent="0.2">
      <c r="A7031" s="10">
        <f t="shared" si="1215"/>
        <v>293</v>
      </c>
      <c r="B7031" s="10">
        <f t="shared" si="1213"/>
        <v>18</v>
      </c>
      <c r="C7031" s="23">
        <v>12.3</v>
      </c>
      <c r="D7031" s="24">
        <v>0</v>
      </c>
      <c r="E7031" s="24">
        <v>0</v>
      </c>
      <c r="F7031" s="48"/>
      <c r="G7031" s="48"/>
      <c r="H7031" s="1">
        <f t="shared" si="1214"/>
        <v>-11.406813727605734</v>
      </c>
      <c r="I7031" s="1">
        <f t="shared" si="1208"/>
        <v>15.775111106902425</v>
      </c>
      <c r="J7031" s="4">
        <f>B7031+('PV model'!$B$3/15)+(I7031/60)</f>
        <v>17.986251851781706</v>
      </c>
      <c r="K7031" s="2">
        <f t="shared" si="1209"/>
        <v>-89.793777776725591</v>
      </c>
      <c r="L7031" s="2">
        <f>DEGREES(ASIN((((COS(RADIANS('PV model'!$B$2))*COS(RADIANS(H7031))*COS(RADIANS(K7031)))+(SIN(RADIANS('PV model'!$B$2))*SIN(RADIANS(H7031)))))))</f>
        <v>-9.2644971564180914</v>
      </c>
      <c r="M7031" s="3">
        <f t="shared" si="1205"/>
        <v>0</v>
      </c>
      <c r="N7031" s="2">
        <f t="shared" si="1210"/>
        <v>-83.312907287494227</v>
      </c>
      <c r="O7031" s="2">
        <f>IF('PV model'!$B$2&gt;0, 180-N7031,IF('PV model'!$B$2&lt;0,0-N7031,N7031))</f>
        <v>263.31290728749423</v>
      </c>
      <c r="P7031" s="2">
        <f>ABS(O7031-'PV model'!$B$5)</f>
        <v>58.312907287494227</v>
      </c>
      <c r="Q7031" s="3">
        <f t="shared" si="1206"/>
        <v>99.264497156418088</v>
      </c>
      <c r="R7031" s="3">
        <f t="shared" si="1211"/>
        <v>0</v>
      </c>
      <c r="S7031" s="3">
        <f t="shared" si="1207"/>
        <v>0</v>
      </c>
      <c r="T7031" s="3">
        <f>(0.5*(1-COS(RADIANS(90-$X$3)))*(D7031+E7031)*'PV model'!$B$4)</f>
        <v>0</v>
      </c>
      <c r="U7031" s="3">
        <f t="shared" si="1212"/>
        <v>0</v>
      </c>
      <c r="V7031" s="3">
        <f>('PV model'!$B$13*(U7031/1000)*(1-'PV model'!$B$14*((20+C7031)-25))*'PV model'!$B$10)/'PV model'!$B$12</f>
        <v>0</v>
      </c>
    </row>
    <row r="7032" spans="1:22" x14ac:dyDescent="0.2">
      <c r="A7032" s="10">
        <f t="shared" si="1215"/>
        <v>293</v>
      </c>
      <c r="B7032" s="10">
        <f t="shared" si="1213"/>
        <v>19</v>
      </c>
      <c r="C7032" s="23">
        <v>12.1</v>
      </c>
      <c r="D7032" s="24">
        <v>0</v>
      </c>
      <c r="E7032" s="24">
        <v>0</v>
      </c>
      <c r="F7032" s="48"/>
      <c r="G7032" s="48"/>
      <c r="H7032" s="1">
        <f t="shared" si="1214"/>
        <v>-11.406813727605734</v>
      </c>
      <c r="I7032" s="1">
        <f t="shared" si="1208"/>
        <v>15.775111106902425</v>
      </c>
      <c r="J7032" s="4">
        <f>B7032+('PV model'!$B$3/15)+(I7032/60)</f>
        <v>18.986251851781706</v>
      </c>
      <c r="K7032" s="2">
        <f t="shared" si="1209"/>
        <v>-104.79377777672559</v>
      </c>
      <c r="L7032" s="2">
        <f>DEGREES(ASIN((((COS(RADIANS('PV model'!$B$2))*COS(RADIANS(H7032))*COS(RADIANS(K7032)))+(SIN(RADIANS('PV model'!$B$2))*SIN(RADIANS(H7032)))))))</f>
        <v>-17.743758527684399</v>
      </c>
      <c r="M7032" s="3">
        <f t="shared" si="1205"/>
        <v>0</v>
      </c>
      <c r="N7032" s="2">
        <f t="shared" si="1210"/>
        <v>-84.320489831640671</v>
      </c>
      <c r="O7032" s="2">
        <f>IF('PV model'!$B$2&gt;0, 180-N7032,IF('PV model'!$B$2&lt;0,0-N7032,N7032))</f>
        <v>264.32048983164066</v>
      </c>
      <c r="P7032" s="2">
        <f>ABS(O7032-'PV model'!$B$5)</f>
        <v>59.320489831640657</v>
      </c>
      <c r="Q7032" s="3">
        <f t="shared" si="1206"/>
        <v>107.74375852768439</v>
      </c>
      <c r="R7032" s="3">
        <f t="shared" si="1211"/>
        <v>0</v>
      </c>
      <c r="S7032" s="3">
        <f t="shared" si="1207"/>
        <v>0</v>
      </c>
      <c r="T7032" s="3">
        <f>(0.5*(1-COS(RADIANS(90-$X$3)))*(D7032+E7032)*'PV model'!$B$4)</f>
        <v>0</v>
      </c>
      <c r="U7032" s="3">
        <f t="shared" si="1212"/>
        <v>0</v>
      </c>
      <c r="V7032" s="3">
        <f>('PV model'!$B$13*(U7032/1000)*(1-'PV model'!$B$14*((20+C7032)-25))*'PV model'!$B$10)/'PV model'!$B$12</f>
        <v>0</v>
      </c>
    </row>
    <row r="7033" spans="1:22" x14ac:dyDescent="0.2">
      <c r="A7033" s="10">
        <f t="shared" si="1215"/>
        <v>293</v>
      </c>
      <c r="B7033" s="10">
        <f t="shared" si="1213"/>
        <v>20</v>
      </c>
      <c r="C7033" s="23">
        <v>12</v>
      </c>
      <c r="D7033" s="24">
        <v>0</v>
      </c>
      <c r="E7033" s="24">
        <v>0</v>
      </c>
      <c r="F7033" s="48"/>
      <c r="G7033" s="48"/>
      <c r="H7033" s="1">
        <f t="shared" si="1214"/>
        <v>-11.406813727605734</v>
      </c>
      <c r="I7033" s="1">
        <f t="shared" si="1208"/>
        <v>15.775111106902425</v>
      </c>
      <c r="J7033" s="4">
        <f>B7033+('PV model'!$B$3/15)+(I7033/60)</f>
        <v>19.986251851781706</v>
      </c>
      <c r="K7033" s="2">
        <f t="shared" si="1209"/>
        <v>-119.79377777672559</v>
      </c>
      <c r="L7033" s="2">
        <f>DEGREES(ASIN((((COS(RADIANS('PV model'!$B$2))*COS(RADIANS(H7033))*COS(RADIANS(K7033)))+(SIN(RADIANS('PV model'!$B$2))*SIN(RADIANS(H7033)))))))</f>
        <v>-26.031640426085833</v>
      </c>
      <c r="M7033" s="3">
        <f t="shared" si="1205"/>
        <v>0</v>
      </c>
      <c r="N7033" s="2">
        <f t="shared" si="1210"/>
        <v>-71.212772956858515</v>
      </c>
      <c r="O7033" s="2">
        <f>IF('PV model'!$B$2&gt;0, 180-N7033,IF('PV model'!$B$2&lt;0,0-N7033,N7033))</f>
        <v>251.21277295685852</v>
      </c>
      <c r="P7033" s="2">
        <f>ABS(O7033-'PV model'!$B$5)</f>
        <v>46.212772956858515</v>
      </c>
      <c r="Q7033" s="3">
        <f t="shared" si="1206"/>
        <v>116.03164042608584</v>
      </c>
      <c r="R7033" s="3">
        <f t="shared" si="1211"/>
        <v>0</v>
      </c>
      <c r="S7033" s="3">
        <f t="shared" si="1207"/>
        <v>0</v>
      </c>
      <c r="T7033" s="3">
        <f>(0.5*(1-COS(RADIANS(90-$X$3)))*(D7033+E7033)*'PV model'!$B$4)</f>
        <v>0</v>
      </c>
      <c r="U7033" s="3">
        <f t="shared" si="1212"/>
        <v>0</v>
      </c>
      <c r="V7033" s="3">
        <f>('PV model'!$B$13*(U7033/1000)*(1-'PV model'!$B$14*((20+C7033)-25))*'PV model'!$B$10)/'PV model'!$B$12</f>
        <v>0</v>
      </c>
    </row>
    <row r="7034" spans="1:22" x14ac:dyDescent="0.2">
      <c r="A7034" s="10">
        <f t="shared" si="1215"/>
        <v>293</v>
      </c>
      <c r="B7034" s="10">
        <f t="shared" si="1213"/>
        <v>21</v>
      </c>
      <c r="C7034" s="23">
        <v>12</v>
      </c>
      <c r="D7034" s="24">
        <v>0</v>
      </c>
      <c r="E7034" s="24">
        <v>0</v>
      </c>
      <c r="F7034" s="48"/>
      <c r="G7034" s="48"/>
      <c r="H7034" s="1">
        <f t="shared" si="1214"/>
        <v>-11.406813727605734</v>
      </c>
      <c r="I7034" s="1">
        <f t="shared" si="1208"/>
        <v>15.775111106902425</v>
      </c>
      <c r="J7034" s="4">
        <f>B7034+('PV model'!$B$3/15)+(I7034/60)</f>
        <v>20.986251851781706</v>
      </c>
      <c r="K7034" s="2">
        <f t="shared" si="1209"/>
        <v>-134.79377777672559</v>
      </c>
      <c r="L7034" s="2">
        <f>DEGREES(ASIN((((COS(RADIANS('PV model'!$B$2))*COS(RADIANS(H7034))*COS(RADIANS(K7034)))+(SIN(RADIANS('PV model'!$B$2))*SIN(RADIANS(H7034)))))))</f>
        <v>-33.653823393477118</v>
      </c>
      <c r="M7034" s="3">
        <f t="shared" si="1205"/>
        <v>0</v>
      </c>
      <c r="N7034" s="2">
        <f t="shared" si="1210"/>
        <v>-56.687861204815889</v>
      </c>
      <c r="O7034" s="2">
        <f>IF('PV model'!$B$2&gt;0, 180-N7034,IF('PV model'!$B$2&lt;0,0-N7034,N7034))</f>
        <v>236.68786120481587</v>
      </c>
      <c r="P7034" s="2">
        <f>ABS(O7034-'PV model'!$B$5)</f>
        <v>31.687861204815874</v>
      </c>
      <c r="Q7034" s="3">
        <f t="shared" si="1206"/>
        <v>123.65382339347713</v>
      </c>
      <c r="R7034" s="3">
        <f t="shared" si="1211"/>
        <v>0</v>
      </c>
      <c r="S7034" s="3">
        <f t="shared" si="1207"/>
        <v>0</v>
      </c>
      <c r="T7034" s="3">
        <f>(0.5*(1-COS(RADIANS(90-$X$3)))*(D7034+E7034)*'PV model'!$B$4)</f>
        <v>0</v>
      </c>
      <c r="U7034" s="3">
        <f t="shared" si="1212"/>
        <v>0</v>
      </c>
      <c r="V7034" s="3">
        <f>('PV model'!$B$13*(U7034/1000)*(1-'PV model'!$B$14*((20+C7034)-25))*'PV model'!$B$10)/'PV model'!$B$12</f>
        <v>0</v>
      </c>
    </row>
    <row r="7035" spans="1:22" x14ac:dyDescent="0.2">
      <c r="A7035" s="10">
        <f t="shared" si="1215"/>
        <v>293</v>
      </c>
      <c r="B7035" s="10">
        <f t="shared" si="1213"/>
        <v>22</v>
      </c>
      <c r="C7035" s="23">
        <v>11.9</v>
      </c>
      <c r="D7035" s="24">
        <v>0</v>
      </c>
      <c r="E7035" s="24">
        <v>0</v>
      </c>
      <c r="F7035" s="48"/>
      <c r="G7035" s="48"/>
      <c r="H7035" s="1">
        <f t="shared" si="1214"/>
        <v>-11.406813727605734</v>
      </c>
      <c r="I7035" s="1">
        <f t="shared" si="1208"/>
        <v>15.775111106902425</v>
      </c>
      <c r="J7035" s="4">
        <f>B7035+('PV model'!$B$3/15)+(I7035/60)</f>
        <v>21.986251851781706</v>
      </c>
      <c r="K7035" s="2">
        <f t="shared" si="1209"/>
        <v>-149.79377777672559</v>
      </c>
      <c r="L7035" s="2">
        <f>DEGREES(ASIN((((COS(RADIANS('PV model'!$B$2))*COS(RADIANS(H7035))*COS(RADIANS(K7035)))+(SIN(RADIANS('PV model'!$B$2))*SIN(RADIANS(H7035)))))))</f>
        <v>-40.002541832470591</v>
      </c>
      <c r="M7035" s="3">
        <f t="shared" si="1205"/>
        <v>0</v>
      </c>
      <c r="N7035" s="2">
        <f t="shared" si="1210"/>
        <v>-40.077236715278367</v>
      </c>
      <c r="O7035" s="2">
        <f>IF('PV model'!$B$2&gt;0, 180-N7035,IF('PV model'!$B$2&lt;0,0-N7035,N7035))</f>
        <v>220.07723671527836</v>
      </c>
      <c r="P7035" s="2">
        <f>ABS(O7035-'PV model'!$B$5)</f>
        <v>15.07723671527836</v>
      </c>
      <c r="Q7035" s="3">
        <f t="shared" si="1206"/>
        <v>130.0025418324706</v>
      </c>
      <c r="R7035" s="3">
        <f t="shared" si="1211"/>
        <v>0</v>
      </c>
      <c r="S7035" s="3">
        <f t="shared" si="1207"/>
        <v>0</v>
      </c>
      <c r="T7035" s="3">
        <f>(0.5*(1-COS(RADIANS(90-$X$3)))*(D7035+E7035)*'PV model'!$B$4)</f>
        <v>0</v>
      </c>
      <c r="U7035" s="3">
        <f t="shared" si="1212"/>
        <v>0</v>
      </c>
      <c r="V7035" s="3">
        <f>('PV model'!$B$13*(U7035/1000)*(1-'PV model'!$B$14*((20+C7035)-25))*'PV model'!$B$10)/'PV model'!$B$12</f>
        <v>0</v>
      </c>
    </row>
    <row r="7036" spans="1:22" x14ac:dyDescent="0.2">
      <c r="A7036" s="10">
        <f t="shared" si="1215"/>
        <v>293</v>
      </c>
      <c r="B7036" s="10">
        <f t="shared" si="1213"/>
        <v>23</v>
      </c>
      <c r="C7036" s="23">
        <v>11.9</v>
      </c>
      <c r="D7036" s="24">
        <v>0</v>
      </c>
      <c r="E7036" s="24">
        <v>0</v>
      </c>
      <c r="F7036" s="48"/>
      <c r="G7036" s="48"/>
      <c r="H7036" s="1">
        <f t="shared" si="1214"/>
        <v>-11.406813727605734</v>
      </c>
      <c r="I7036" s="1">
        <f t="shared" si="1208"/>
        <v>15.775111106902425</v>
      </c>
      <c r="J7036" s="4">
        <f>B7036+('PV model'!$B$3/15)+(I7036/60)</f>
        <v>22.986251851781706</v>
      </c>
      <c r="K7036" s="2">
        <f t="shared" si="1209"/>
        <v>-164.79377777672559</v>
      </c>
      <c r="L7036" s="2">
        <f>DEGREES(ASIN((((COS(RADIANS('PV model'!$B$2))*COS(RADIANS(H7036))*COS(RADIANS(K7036)))+(SIN(RADIANS('PV model'!$B$2))*SIN(RADIANS(H7036)))))))</f>
        <v>-44.328384366642084</v>
      </c>
      <c r="M7036" s="3">
        <f t="shared" si="1205"/>
        <v>0</v>
      </c>
      <c r="N7036" s="2">
        <f t="shared" si="1210"/>
        <v>-21.064852068560512</v>
      </c>
      <c r="O7036" s="2">
        <f>IF('PV model'!$B$2&gt;0, 180-N7036,IF('PV model'!$B$2&lt;0,0-N7036,N7036))</f>
        <v>201.06485206856053</v>
      </c>
      <c r="P7036" s="2">
        <f>ABS(O7036-'PV model'!$B$5)</f>
        <v>3.9351479314394737</v>
      </c>
      <c r="Q7036" s="3">
        <f t="shared" si="1206"/>
        <v>134.3283843666421</v>
      </c>
      <c r="R7036" s="3">
        <f t="shared" si="1211"/>
        <v>0</v>
      </c>
      <c r="S7036" s="3">
        <f t="shared" si="1207"/>
        <v>0</v>
      </c>
      <c r="T7036" s="3">
        <f>(0.5*(1-COS(RADIANS(90-$X$3)))*(D7036+E7036)*'PV model'!$B$4)</f>
        <v>0</v>
      </c>
      <c r="U7036" s="3">
        <f t="shared" si="1212"/>
        <v>0</v>
      </c>
      <c r="V7036" s="3">
        <f>('PV model'!$B$13*(U7036/1000)*(1-'PV model'!$B$14*((20+C7036)-25))*'PV model'!$B$10)/'PV model'!$B$12</f>
        <v>0</v>
      </c>
    </row>
    <row r="7037" spans="1:22" x14ac:dyDescent="0.2">
      <c r="A7037" s="10">
        <f t="shared" si="1215"/>
        <v>293</v>
      </c>
      <c r="B7037" s="10">
        <f t="shared" si="1213"/>
        <v>24</v>
      </c>
      <c r="C7037" s="23">
        <v>11.9</v>
      </c>
      <c r="D7037" s="24">
        <v>0</v>
      </c>
      <c r="E7037" s="24">
        <v>0</v>
      </c>
      <c r="F7037" s="48"/>
      <c r="G7037" s="48"/>
      <c r="H7037" s="1">
        <f t="shared" si="1214"/>
        <v>-11.406813727605734</v>
      </c>
      <c r="I7037" s="1">
        <f t="shared" si="1208"/>
        <v>15.775111106902425</v>
      </c>
      <c r="J7037" s="4">
        <f>B7037+('PV model'!$B$3/15)+(I7037/60)</f>
        <v>23.986251851781706</v>
      </c>
      <c r="K7037" s="2">
        <f t="shared" si="1209"/>
        <v>-179.79377777672559</v>
      </c>
      <c r="L7037" s="2">
        <f>DEGREES(ASIN((((COS(RADIANS('PV model'!$B$2))*COS(RADIANS(H7037))*COS(RADIANS(K7037)))+(SIN(RADIANS('PV model'!$B$2))*SIN(RADIANS(H7037)))))))</f>
        <v>-45.90651759993159</v>
      </c>
      <c r="M7037" s="3">
        <f t="shared" si="1205"/>
        <v>0</v>
      </c>
      <c r="N7037" s="2">
        <f t="shared" si="1210"/>
        <v>-0.29051486941212623</v>
      </c>
      <c r="O7037" s="2">
        <f>IF('PV model'!$B$2&gt;0, 180-N7037,IF('PV model'!$B$2&lt;0,0-N7037,N7037))</f>
        <v>180.29051486941214</v>
      </c>
      <c r="P7037" s="2">
        <f>ABS(O7037-'PV model'!$B$5)</f>
        <v>24.709485130587865</v>
      </c>
      <c r="Q7037" s="3">
        <f t="shared" si="1206"/>
        <v>135.90651759993162</v>
      </c>
      <c r="R7037" s="3">
        <f t="shared" si="1211"/>
        <v>0</v>
      </c>
      <c r="S7037" s="3">
        <f t="shared" si="1207"/>
        <v>0</v>
      </c>
      <c r="T7037" s="3">
        <f>(0.5*(1-COS(RADIANS(90-$X$3)))*(D7037+E7037)*'PV model'!$B$4)</f>
        <v>0</v>
      </c>
      <c r="U7037" s="3">
        <f t="shared" si="1212"/>
        <v>0</v>
      </c>
      <c r="V7037" s="3">
        <f>('PV model'!$B$13*(U7037/1000)*(1-'PV model'!$B$14*((20+C7037)-25))*'PV model'!$B$10)/'PV model'!$B$12</f>
        <v>0</v>
      </c>
    </row>
    <row r="7038" spans="1:22" x14ac:dyDescent="0.2">
      <c r="A7038" s="10">
        <f t="shared" si="1215"/>
        <v>294</v>
      </c>
      <c r="B7038" s="10">
        <f t="shared" si="1213"/>
        <v>1</v>
      </c>
      <c r="C7038" s="23">
        <v>12</v>
      </c>
      <c r="D7038" s="24">
        <v>0</v>
      </c>
      <c r="E7038" s="24">
        <v>0</v>
      </c>
      <c r="F7038" s="48"/>
      <c r="G7038" s="48"/>
      <c r="H7038" s="1">
        <f t="shared" si="1214"/>
        <v>-11.758098093996667</v>
      </c>
      <c r="I7038" s="1">
        <f t="shared" si="1208"/>
        <v>15.900886794779119</v>
      </c>
      <c r="J7038" s="4">
        <f>B7038+('PV model'!$B$3/15)+(I7038/60)</f>
        <v>0.98834811324631877</v>
      </c>
      <c r="K7038" s="2">
        <f t="shared" si="1209"/>
        <v>165.17477830130522</v>
      </c>
      <c r="L7038" s="2">
        <f>DEGREES(ASIN((((COS(RADIANS('PV model'!$B$2))*COS(RADIANS(H7038))*COS(RADIANS(K7038)))+(SIN(RADIANS('PV model'!$B$2))*SIN(RADIANS(H7038)))))))</f>
        <v>-44.748985764398384</v>
      </c>
      <c r="M7038" s="3">
        <f t="shared" si="1205"/>
        <v>0</v>
      </c>
      <c r="N7038" s="2">
        <f t="shared" si="1210"/>
        <v>20.65388673094597</v>
      </c>
      <c r="O7038" s="2">
        <f>IF('PV model'!$B$2&gt;0, 180-N7038,IF('PV model'!$B$2&lt;0,0-N7038,N7038))</f>
        <v>159.34611326905403</v>
      </c>
      <c r="P7038" s="2">
        <f>ABS(O7038-'PV model'!$B$5)</f>
        <v>45.65388673094597</v>
      </c>
      <c r="Q7038" s="3">
        <f t="shared" si="1206"/>
        <v>134.74898576439838</v>
      </c>
      <c r="R7038" s="3">
        <f t="shared" si="1211"/>
        <v>0</v>
      </c>
      <c r="S7038" s="3">
        <f t="shared" si="1207"/>
        <v>0</v>
      </c>
      <c r="T7038" s="3">
        <f>(0.5*(1-COS(RADIANS(90-$X$3)))*(D7038+E7038)*'PV model'!$B$4)</f>
        <v>0</v>
      </c>
      <c r="U7038" s="3">
        <f t="shared" si="1212"/>
        <v>0</v>
      </c>
      <c r="V7038" s="3">
        <f>('PV model'!$B$13*(U7038/1000)*(1-'PV model'!$B$14*((20+C7038)-25))*'PV model'!$B$10)/'PV model'!$B$12</f>
        <v>0</v>
      </c>
    </row>
    <row r="7039" spans="1:22" x14ac:dyDescent="0.2">
      <c r="A7039" s="10">
        <f t="shared" si="1215"/>
        <v>294</v>
      </c>
      <c r="B7039" s="10">
        <f t="shared" si="1213"/>
        <v>2</v>
      </c>
      <c r="C7039" s="23">
        <v>12.1</v>
      </c>
      <c r="D7039" s="24">
        <v>0</v>
      </c>
      <c r="E7039" s="24">
        <v>0</v>
      </c>
      <c r="F7039" s="48"/>
      <c r="G7039" s="48"/>
      <c r="H7039" s="1">
        <f t="shared" si="1214"/>
        <v>-11.758098093996667</v>
      </c>
      <c r="I7039" s="1">
        <f t="shared" si="1208"/>
        <v>15.900886794779119</v>
      </c>
      <c r="J7039" s="4">
        <f>B7039+('PV model'!$B$3/15)+(I7039/60)</f>
        <v>1.9883481132463188</v>
      </c>
      <c r="K7039" s="2">
        <f t="shared" si="1209"/>
        <v>150.17477830130522</v>
      </c>
      <c r="L7039" s="2">
        <f>DEGREES(ASIN((((COS(RADIANS('PV model'!$B$2))*COS(RADIANS(H7039))*COS(RADIANS(K7039)))+(SIN(RADIANS('PV model'!$B$2))*SIN(RADIANS(H7039)))))))</f>
        <v>-40.467263747145552</v>
      </c>
      <c r="M7039" s="3">
        <f t="shared" si="1205"/>
        <v>0</v>
      </c>
      <c r="N7039" s="2">
        <f t="shared" si="1210"/>
        <v>39.79402547589752</v>
      </c>
      <c r="O7039" s="2">
        <f>IF('PV model'!$B$2&gt;0, 180-N7039,IF('PV model'!$B$2&lt;0,0-N7039,N7039))</f>
        <v>140.20597452410249</v>
      </c>
      <c r="P7039" s="2">
        <f>ABS(O7039-'PV model'!$B$5)</f>
        <v>64.794025475897513</v>
      </c>
      <c r="Q7039" s="3">
        <f t="shared" si="1206"/>
        <v>130.46726374714555</v>
      </c>
      <c r="R7039" s="3">
        <f t="shared" si="1211"/>
        <v>0</v>
      </c>
      <c r="S7039" s="3">
        <f t="shared" si="1207"/>
        <v>0</v>
      </c>
      <c r="T7039" s="3">
        <f>(0.5*(1-COS(RADIANS(90-$X$3)))*(D7039+E7039)*'PV model'!$B$4)</f>
        <v>0</v>
      </c>
      <c r="U7039" s="3">
        <f t="shared" si="1212"/>
        <v>0</v>
      </c>
      <c r="V7039" s="3">
        <f>('PV model'!$B$13*(U7039/1000)*(1-'PV model'!$B$14*((20+C7039)-25))*'PV model'!$B$10)/'PV model'!$B$12</f>
        <v>0</v>
      </c>
    </row>
    <row r="7040" spans="1:22" x14ac:dyDescent="0.2">
      <c r="A7040" s="10">
        <f t="shared" si="1215"/>
        <v>294</v>
      </c>
      <c r="B7040" s="10">
        <f t="shared" si="1213"/>
        <v>3</v>
      </c>
      <c r="C7040" s="23">
        <v>11.8</v>
      </c>
      <c r="D7040" s="24">
        <v>0</v>
      </c>
      <c r="E7040" s="24">
        <v>0</v>
      </c>
      <c r="F7040" s="48"/>
      <c r="G7040" s="48"/>
      <c r="H7040" s="1">
        <f t="shared" si="1214"/>
        <v>-11.758098093996667</v>
      </c>
      <c r="I7040" s="1">
        <f t="shared" si="1208"/>
        <v>15.900886794779119</v>
      </c>
      <c r="J7040" s="4">
        <f>B7040+('PV model'!$B$3/15)+(I7040/60)</f>
        <v>2.9883481132463183</v>
      </c>
      <c r="K7040" s="2">
        <f t="shared" si="1209"/>
        <v>135.17477830130525</v>
      </c>
      <c r="L7040" s="2">
        <f>DEGREES(ASIN((((COS(RADIANS('PV model'!$B$2))*COS(RADIANS(H7040))*COS(RADIANS(K7040)))+(SIN(RADIANS('PV model'!$B$2))*SIN(RADIANS(H7040)))))))</f>
        <v>-34.141628803801517</v>
      </c>
      <c r="M7040" s="3">
        <f t="shared" si="1205"/>
        <v>0</v>
      </c>
      <c r="N7040" s="2">
        <f t="shared" si="1210"/>
        <v>56.498301870635757</v>
      </c>
      <c r="O7040" s="2">
        <f>IF('PV model'!$B$2&gt;0, 180-N7040,IF('PV model'!$B$2&lt;0,0-N7040,N7040))</f>
        <v>123.50169812936424</v>
      </c>
      <c r="P7040" s="2">
        <f>ABS(O7040-'PV model'!$B$5)</f>
        <v>81.498301870635757</v>
      </c>
      <c r="Q7040" s="3">
        <f t="shared" si="1206"/>
        <v>124.14162880380152</v>
      </c>
      <c r="R7040" s="3">
        <f t="shared" si="1211"/>
        <v>0</v>
      </c>
      <c r="S7040" s="3">
        <f t="shared" si="1207"/>
        <v>0</v>
      </c>
      <c r="T7040" s="3">
        <f>(0.5*(1-COS(RADIANS(90-$X$3)))*(D7040+E7040)*'PV model'!$B$4)</f>
        <v>0</v>
      </c>
      <c r="U7040" s="3">
        <f t="shared" si="1212"/>
        <v>0</v>
      </c>
      <c r="V7040" s="3">
        <f>('PV model'!$B$13*(U7040/1000)*(1-'PV model'!$B$14*((20+C7040)-25))*'PV model'!$B$10)/'PV model'!$B$12</f>
        <v>0</v>
      </c>
    </row>
    <row r="7041" spans="1:22" x14ac:dyDescent="0.2">
      <c r="A7041" s="10">
        <f t="shared" si="1215"/>
        <v>294</v>
      </c>
      <c r="B7041" s="10">
        <f t="shared" si="1213"/>
        <v>4</v>
      </c>
      <c r="C7041" s="23">
        <v>11.9</v>
      </c>
      <c r="D7041" s="24">
        <v>0</v>
      </c>
      <c r="E7041" s="24">
        <v>0</v>
      </c>
      <c r="F7041" s="48"/>
      <c r="G7041" s="48"/>
      <c r="H7041" s="1">
        <f t="shared" si="1214"/>
        <v>-11.758098093996667</v>
      </c>
      <c r="I7041" s="1">
        <f t="shared" si="1208"/>
        <v>15.900886794779119</v>
      </c>
      <c r="J7041" s="4">
        <f>B7041+('PV model'!$B$3/15)+(I7041/60)</f>
        <v>3.9883481132463183</v>
      </c>
      <c r="K7041" s="2">
        <f t="shared" si="1209"/>
        <v>120.17477830130524</v>
      </c>
      <c r="L7041" s="2">
        <f>DEGREES(ASIN((((COS(RADIANS('PV model'!$B$2))*COS(RADIANS(H7041))*COS(RADIANS(K7041)))+(SIN(RADIANS('PV model'!$B$2))*SIN(RADIANS(H7041)))))))</f>
        <v>-26.529897771084958</v>
      </c>
      <c r="M7041" s="3">
        <f t="shared" si="1205"/>
        <v>0</v>
      </c>
      <c r="N7041" s="2">
        <f t="shared" si="1210"/>
        <v>71.078708700172939</v>
      </c>
      <c r="O7041" s="2">
        <f>IF('PV model'!$B$2&gt;0, 180-N7041,IF('PV model'!$B$2&lt;0,0-N7041,N7041))</f>
        <v>108.92129129982706</v>
      </c>
      <c r="P7041" s="2">
        <f>ABS(O7041-'PV model'!$B$5)</f>
        <v>96.078708700172939</v>
      </c>
      <c r="Q7041" s="3">
        <f t="shared" si="1206"/>
        <v>116.52989777108495</v>
      </c>
      <c r="R7041" s="3">
        <f t="shared" si="1211"/>
        <v>0</v>
      </c>
      <c r="S7041" s="3">
        <f t="shared" si="1207"/>
        <v>0</v>
      </c>
      <c r="T7041" s="3">
        <f>(0.5*(1-COS(RADIANS(90-$X$3)))*(D7041+E7041)*'PV model'!$B$4)</f>
        <v>0</v>
      </c>
      <c r="U7041" s="3">
        <f t="shared" si="1212"/>
        <v>0</v>
      </c>
      <c r="V7041" s="3">
        <f>('PV model'!$B$13*(U7041/1000)*(1-'PV model'!$B$14*((20+C7041)-25))*'PV model'!$B$10)/'PV model'!$B$12</f>
        <v>0</v>
      </c>
    </row>
    <row r="7042" spans="1:22" x14ac:dyDescent="0.2">
      <c r="A7042" s="10">
        <f t="shared" si="1215"/>
        <v>294</v>
      </c>
      <c r="B7042" s="10">
        <f t="shared" si="1213"/>
        <v>5</v>
      </c>
      <c r="C7042" s="23">
        <v>11.7</v>
      </c>
      <c r="D7042" s="24">
        <v>0</v>
      </c>
      <c r="E7042" s="24">
        <v>0</v>
      </c>
      <c r="F7042" s="48"/>
      <c r="G7042" s="48"/>
      <c r="H7042" s="1">
        <f t="shared" si="1214"/>
        <v>-11.758098093996667</v>
      </c>
      <c r="I7042" s="1">
        <f t="shared" si="1208"/>
        <v>15.900886794779119</v>
      </c>
      <c r="J7042" s="4">
        <f>B7042+('PV model'!$B$3/15)+(I7042/60)</f>
        <v>4.9883481132463192</v>
      </c>
      <c r="K7042" s="2">
        <f t="shared" si="1209"/>
        <v>105.17477830130521</v>
      </c>
      <c r="L7042" s="2">
        <f>DEGREES(ASIN((((COS(RADIANS('PV model'!$B$2))*COS(RADIANS(H7042))*COS(RADIANS(K7042)))+(SIN(RADIANS('PV model'!$B$2))*SIN(RADIANS(H7042)))))))</f>
        <v>-18.245813241795449</v>
      </c>
      <c r="M7042" s="3">
        <f t="shared" si="1205"/>
        <v>0</v>
      </c>
      <c r="N7042" s="2">
        <f t="shared" si="1210"/>
        <v>84.211978104494463</v>
      </c>
      <c r="O7042" s="2">
        <f>IF('PV model'!$B$2&gt;0, 180-N7042,IF('PV model'!$B$2&lt;0,0-N7042,N7042))</f>
        <v>95.788021895505537</v>
      </c>
      <c r="P7042" s="2">
        <f>ABS(O7042-'PV model'!$B$5)</f>
        <v>109.21197810449446</v>
      </c>
      <c r="Q7042" s="3">
        <f t="shared" si="1206"/>
        <v>108.24581324179546</v>
      </c>
      <c r="R7042" s="3">
        <f t="shared" si="1211"/>
        <v>0</v>
      </c>
      <c r="S7042" s="3">
        <f t="shared" si="1207"/>
        <v>0</v>
      </c>
      <c r="T7042" s="3">
        <f>(0.5*(1-COS(RADIANS(90-$X$3)))*(D7042+E7042)*'PV model'!$B$4)</f>
        <v>0</v>
      </c>
      <c r="U7042" s="3">
        <f t="shared" si="1212"/>
        <v>0</v>
      </c>
      <c r="V7042" s="3">
        <f>('PV model'!$B$13*(U7042/1000)*(1-'PV model'!$B$14*((20+C7042)-25))*'PV model'!$B$10)/'PV model'!$B$12</f>
        <v>0</v>
      </c>
    </row>
    <row r="7043" spans="1:22" x14ac:dyDescent="0.2">
      <c r="A7043" s="10">
        <f t="shared" si="1215"/>
        <v>294</v>
      </c>
      <c r="B7043" s="10">
        <f t="shared" si="1213"/>
        <v>6</v>
      </c>
      <c r="C7043" s="23">
        <v>11.7</v>
      </c>
      <c r="D7043" s="24">
        <v>0</v>
      </c>
      <c r="E7043" s="24">
        <v>0</v>
      </c>
      <c r="F7043" s="48"/>
      <c r="G7043" s="48"/>
      <c r="H7043" s="1">
        <f t="shared" si="1214"/>
        <v>-11.758098093996667</v>
      </c>
      <c r="I7043" s="1">
        <f t="shared" si="1208"/>
        <v>15.900886794779119</v>
      </c>
      <c r="J7043" s="4">
        <f>B7043+('PV model'!$B$3/15)+(I7043/60)</f>
        <v>5.9883481132463192</v>
      </c>
      <c r="K7043" s="2">
        <f t="shared" si="1209"/>
        <v>90.17477830130521</v>
      </c>
      <c r="L7043" s="2">
        <f>DEGREES(ASIN((((COS(RADIANS('PV model'!$B$2))*COS(RADIANS(H7043))*COS(RADIANS(K7043)))+(SIN(RADIANS('PV model'!$B$2))*SIN(RADIANS(H7043)))))))</f>
        <v>-9.7664280267572678</v>
      </c>
      <c r="M7043" s="3">
        <f t="shared" si="1205"/>
        <v>0</v>
      </c>
      <c r="N7043" s="2">
        <f t="shared" si="1210"/>
        <v>83.418159857548289</v>
      </c>
      <c r="O7043" s="2">
        <f>IF('PV model'!$B$2&gt;0, 180-N7043,IF('PV model'!$B$2&lt;0,0-N7043,N7043))</f>
        <v>96.581840142451711</v>
      </c>
      <c r="P7043" s="2">
        <f>ABS(O7043-'PV model'!$B$5)</f>
        <v>108.41815985754829</v>
      </c>
      <c r="Q7043" s="3">
        <f t="shared" si="1206"/>
        <v>99.766428026757268</v>
      </c>
      <c r="R7043" s="3">
        <f t="shared" si="1211"/>
        <v>0</v>
      </c>
      <c r="S7043" s="3">
        <f t="shared" si="1207"/>
        <v>0</v>
      </c>
      <c r="T7043" s="3">
        <f>(0.5*(1-COS(RADIANS(90-$X$3)))*(D7043+E7043)*'PV model'!$B$4)</f>
        <v>0</v>
      </c>
      <c r="U7043" s="3">
        <f t="shared" si="1212"/>
        <v>0</v>
      </c>
      <c r="V7043" s="3">
        <f>('PV model'!$B$13*(U7043/1000)*(1-'PV model'!$B$14*((20+C7043)-25))*'PV model'!$B$10)/'PV model'!$B$12</f>
        <v>0</v>
      </c>
    </row>
    <row r="7044" spans="1:22" x14ac:dyDescent="0.2">
      <c r="A7044" s="10">
        <f t="shared" si="1215"/>
        <v>294</v>
      </c>
      <c r="B7044" s="10">
        <f t="shared" si="1213"/>
        <v>7</v>
      </c>
      <c r="C7044" s="23">
        <v>11.7</v>
      </c>
      <c r="D7044" s="24">
        <v>0</v>
      </c>
      <c r="E7044" s="24">
        <v>0</v>
      </c>
      <c r="F7044" s="48"/>
      <c r="G7044" s="48"/>
      <c r="H7044" s="1">
        <f t="shared" si="1214"/>
        <v>-11.758098093996667</v>
      </c>
      <c r="I7044" s="1">
        <f t="shared" si="1208"/>
        <v>15.900886794779119</v>
      </c>
      <c r="J7044" s="4">
        <f>B7044+('PV model'!$B$3/15)+(I7044/60)</f>
        <v>6.9883481132463192</v>
      </c>
      <c r="K7044" s="2">
        <f t="shared" si="1209"/>
        <v>75.17477830130521</v>
      </c>
      <c r="L7044" s="2">
        <f>DEGREES(ASIN((((COS(RADIANS('PV model'!$B$2))*COS(RADIANS(H7044))*COS(RADIANS(K7044)))+(SIN(RADIANS('PV model'!$B$2))*SIN(RADIANS(H7044)))))))</f>
        <v>-1.4929802894087016</v>
      </c>
      <c r="M7044" s="3">
        <f t="shared" si="1205"/>
        <v>0</v>
      </c>
      <c r="N7044" s="2">
        <f t="shared" si="1210"/>
        <v>71.217463622998409</v>
      </c>
      <c r="O7044" s="2">
        <f>IF('PV model'!$B$2&gt;0, 180-N7044,IF('PV model'!$B$2&lt;0,0-N7044,N7044))</f>
        <v>108.78253637700159</v>
      </c>
      <c r="P7044" s="2">
        <f>ABS(O7044-'PV model'!$B$5)</f>
        <v>96.217463622998409</v>
      </c>
      <c r="Q7044" s="3">
        <f t="shared" si="1206"/>
        <v>91.492980289408706</v>
      </c>
      <c r="R7044" s="3">
        <f t="shared" si="1211"/>
        <v>0</v>
      </c>
      <c r="S7044" s="3">
        <f t="shared" si="1207"/>
        <v>0</v>
      </c>
      <c r="T7044" s="3">
        <f>(0.5*(1-COS(RADIANS(90-$X$3)))*(D7044+E7044)*'PV model'!$B$4)</f>
        <v>0</v>
      </c>
      <c r="U7044" s="3">
        <f t="shared" si="1212"/>
        <v>0</v>
      </c>
      <c r="V7044" s="3">
        <f>('PV model'!$B$13*(U7044/1000)*(1-'PV model'!$B$14*((20+C7044)-25))*'PV model'!$B$10)/'PV model'!$B$12</f>
        <v>0</v>
      </c>
    </row>
    <row r="7045" spans="1:22" x14ac:dyDescent="0.2">
      <c r="A7045" s="10">
        <f t="shared" si="1215"/>
        <v>294</v>
      </c>
      <c r="B7045" s="10">
        <f t="shared" si="1213"/>
        <v>8</v>
      </c>
      <c r="C7045" s="23">
        <v>11.9</v>
      </c>
      <c r="D7045" s="24">
        <v>0</v>
      </c>
      <c r="E7045" s="24">
        <v>4.41</v>
      </c>
      <c r="F7045" s="48"/>
      <c r="G7045" s="48"/>
      <c r="H7045" s="1">
        <f t="shared" si="1214"/>
        <v>-11.758098093996667</v>
      </c>
      <c r="I7045" s="1">
        <f t="shared" si="1208"/>
        <v>15.900886794779119</v>
      </c>
      <c r="J7045" s="4">
        <f>B7045+('PV model'!$B$3/15)+(I7045/60)</f>
        <v>7.9883481132463192</v>
      </c>
      <c r="K7045" s="2">
        <f t="shared" si="1209"/>
        <v>60.17477830130521</v>
      </c>
      <c r="L7045" s="2">
        <f>DEGREES(ASIN((((COS(RADIANS('PV model'!$B$2))*COS(RADIANS(H7045))*COS(RADIANS(K7045)))+(SIN(RADIANS('PV model'!$B$2))*SIN(RADIANS(H7045)))))))</f>
        <v>6.191613098713777</v>
      </c>
      <c r="M7045" s="3">
        <f t="shared" si="1205"/>
        <v>6.191613098713777</v>
      </c>
      <c r="N7045" s="2">
        <f t="shared" si="1210"/>
        <v>58.685362577410025</v>
      </c>
      <c r="O7045" s="2">
        <f>IF('PV model'!$B$2&gt;0, 180-N7045,IF('PV model'!$B$2&lt;0,0-N7045,N7045))</f>
        <v>121.31463742258998</v>
      </c>
      <c r="P7045" s="2">
        <f>ABS(O7045-'PV model'!$B$5)</f>
        <v>83.685362577410018</v>
      </c>
      <c r="Q7045" s="3">
        <f t="shared" si="1206"/>
        <v>83.808386901286212</v>
      </c>
      <c r="R7045" s="3">
        <f t="shared" si="1211"/>
        <v>0</v>
      </c>
      <c r="S7045" s="3">
        <f t="shared" si="1207"/>
        <v>4.41</v>
      </c>
      <c r="T7045" s="3">
        <f>(0.5*(1-COS(RADIANS(90-$X$3)))*(D7045+E7045)*'PV model'!$B$4)</f>
        <v>0</v>
      </c>
      <c r="U7045" s="3">
        <f t="shared" si="1212"/>
        <v>4.41</v>
      </c>
      <c r="V7045" s="3">
        <f>('PV model'!$B$13*(U7045/1000)*(1-'PV model'!$B$14*((20+C7045)-25))*'PV model'!$B$10)/'PV model'!$B$12</f>
        <v>0.42865686864000002</v>
      </c>
    </row>
    <row r="7046" spans="1:22" x14ac:dyDescent="0.2">
      <c r="A7046" s="10">
        <f t="shared" si="1215"/>
        <v>294</v>
      </c>
      <c r="B7046" s="10">
        <f t="shared" si="1213"/>
        <v>9</v>
      </c>
      <c r="C7046" s="23">
        <v>11.8</v>
      </c>
      <c r="D7046" s="24">
        <v>0</v>
      </c>
      <c r="E7046" s="24">
        <v>25.578000000000003</v>
      </c>
      <c r="F7046" s="48"/>
      <c r="G7046" s="48"/>
      <c r="H7046" s="1">
        <f t="shared" si="1214"/>
        <v>-11.758098093996667</v>
      </c>
      <c r="I7046" s="1">
        <f t="shared" si="1208"/>
        <v>15.900886794779119</v>
      </c>
      <c r="J7046" s="4">
        <f>B7046+('PV model'!$B$3/15)+(I7046/60)</f>
        <v>8.9883481132463174</v>
      </c>
      <c r="K7046" s="2">
        <f t="shared" si="1209"/>
        <v>45.174778301305238</v>
      </c>
      <c r="L7046" s="2">
        <f>DEGREES(ASIN((((COS(RADIANS('PV model'!$B$2))*COS(RADIANS(H7046))*COS(RADIANS(K7046)))+(SIN(RADIANS('PV model'!$B$2))*SIN(RADIANS(H7046)))))))</f>
        <v>12.883371291586505</v>
      </c>
      <c r="M7046" s="3">
        <f t="shared" ref="M7046:M7109" si="1216">IF(L7046&gt;0, L7046, 0)</f>
        <v>12.883371291586505</v>
      </c>
      <c r="N7046" s="2">
        <f t="shared" si="1210"/>
        <v>45.423140052571213</v>
      </c>
      <c r="O7046" s="2">
        <f>IF('PV model'!$B$2&gt;0, 180-N7046,IF('PV model'!$B$2&lt;0,0-N7046,N7046))</f>
        <v>134.57685994742877</v>
      </c>
      <c r="P7046" s="2">
        <f>ABS(O7046-'PV model'!$B$5)</f>
        <v>70.423140052571227</v>
      </c>
      <c r="Q7046" s="3">
        <f t="shared" ref="Q7046:Q7109" si="1217">DEGREES(ACOS((SIN(RADIANS(L7046))*COS(RADIANS(90-$X$3))+COS(RADIANS(L7046))*COS(RADIANS(P7046))*SIN(RADIANS(90-$X$3)))))</f>
        <v>77.116628708413486</v>
      </c>
      <c r="R7046" s="3">
        <f t="shared" si="1211"/>
        <v>0</v>
      </c>
      <c r="S7046" s="3">
        <f t="shared" ref="S7046:S7109" si="1218">IF($Z$3=TRUE, IF(E7046=0,0,E7046*(0.5*(1+COS(RADIANS(90-$X$3))*(1+(1-(E7046^2/(D7046+E7046)^2))*(SIN(RADIANS(0.5*$X$3))^3)))*(1+(1-(E7046^2/(D7046+E7046)^2))*(COS(RADIANS(Q7046))^2)*(SIN(RADIANS(90-L7046))^3)))), IF(E7046=0,0,E7046*(0.5*(1+COS(RADIANS(90-$X$3))))))</f>
        <v>25.578000000000003</v>
      </c>
      <c r="T7046" s="3">
        <f>(0.5*(1-COS(RADIANS(90-$X$3)))*(D7046+E7046)*'PV model'!$B$4)</f>
        <v>0</v>
      </c>
      <c r="U7046" s="3">
        <f t="shared" si="1212"/>
        <v>25.578000000000003</v>
      </c>
      <c r="V7046" s="3">
        <f>('PV model'!$B$13*(U7046/1000)*(1-'PV model'!$B$14*((20+C7046)-25))*'PV model'!$B$10)/'PV model'!$B$12</f>
        <v>2.4872325488640001</v>
      </c>
    </row>
    <row r="7047" spans="1:22" x14ac:dyDescent="0.2">
      <c r="A7047" s="10">
        <f t="shared" si="1215"/>
        <v>294</v>
      </c>
      <c r="B7047" s="10">
        <f t="shared" si="1213"/>
        <v>10</v>
      </c>
      <c r="C7047" s="23">
        <v>12</v>
      </c>
      <c r="D7047" s="24">
        <v>0</v>
      </c>
      <c r="E7047" s="24">
        <v>52.038000000000004</v>
      </c>
      <c r="F7047" s="48"/>
      <c r="G7047" s="48"/>
      <c r="H7047" s="1">
        <f t="shared" si="1214"/>
        <v>-11.758098093996667</v>
      </c>
      <c r="I7047" s="1">
        <f t="shared" ref="I7047:I7110" si="1219">9.87*SIN(RADIANS(1.978*A7047-160.22))-7.53*COS(RADIANS(0.989*A7047-80.11))-1.5*SIN((RADIANS(0.989*A7047-80.11)))</f>
        <v>15.900886794779119</v>
      </c>
      <c r="J7047" s="4">
        <f>B7047+('PV model'!$B$3/15)+(I7047/60)</f>
        <v>9.9883481132463174</v>
      </c>
      <c r="K7047" s="2">
        <f t="shared" ref="K7047:K7110" si="1220">15*(12-J7047)</f>
        <v>30.174778301305238</v>
      </c>
      <c r="L7047" s="2">
        <f>DEGREES(ASIN((((COS(RADIANS('PV model'!$B$2))*COS(RADIANS(H7047))*COS(RADIANS(K7047)))+(SIN(RADIANS('PV model'!$B$2))*SIN(RADIANS(H7047)))))))</f>
        <v>18.14608506886664</v>
      </c>
      <c r="M7047" s="3">
        <f t="shared" si="1216"/>
        <v>18.14608506886664</v>
      </c>
      <c r="N7047" s="2">
        <f t="shared" ref="N7047:N7110" si="1221">DEGREES(ASIN((COS(RADIANS(H7047))*SIN(RADIANS(K7047)))/COS(RADIANS(L7047))))</f>
        <v>31.187960036017021</v>
      </c>
      <c r="O7047" s="2">
        <f>IF('PV model'!$B$2&gt;0, 180-N7047,IF('PV model'!$B$2&lt;0,0-N7047,N7047))</f>
        <v>148.81203996398298</v>
      </c>
      <c r="P7047" s="2">
        <f>ABS(O7047-'PV model'!$B$5)</f>
        <v>56.187960036017017</v>
      </c>
      <c r="Q7047" s="3">
        <f t="shared" si="1217"/>
        <v>71.853914931133346</v>
      </c>
      <c r="R7047" s="3">
        <f t="shared" ref="R7047:R7110" si="1222">IF(D7047=0,0,D7047*COS(RADIANS(Q7047))/SIN(RADIANS(L7047)))</f>
        <v>0</v>
      </c>
      <c r="S7047" s="3">
        <f t="shared" si="1218"/>
        <v>52.038000000000004</v>
      </c>
      <c r="T7047" s="3">
        <f>(0.5*(1-COS(RADIANS(90-$X$3)))*(D7047+E7047)*'PV model'!$B$4)</f>
        <v>0</v>
      </c>
      <c r="U7047" s="3">
        <f t="shared" ref="U7047:U7110" si="1223">R7047+S7047+T7047</f>
        <v>52.038000000000004</v>
      </c>
      <c r="V7047" s="3">
        <f>('PV model'!$B$13*(U7047/1000)*(1-'PV model'!$B$14*((20+C7047)-25))*'PV model'!$B$10)/'PV model'!$B$12</f>
        <v>5.056070362559999</v>
      </c>
    </row>
    <row r="7048" spans="1:22" x14ac:dyDescent="0.2">
      <c r="A7048" s="10">
        <f t="shared" si="1215"/>
        <v>294</v>
      </c>
      <c r="B7048" s="10">
        <f t="shared" ref="B7048:B7111" si="1224">IF(B7047&lt;24,B7047+1,1)</f>
        <v>11</v>
      </c>
      <c r="C7048" s="23">
        <v>12.2</v>
      </c>
      <c r="D7048" s="24">
        <v>0</v>
      </c>
      <c r="E7048" s="24">
        <v>74.087999999999994</v>
      </c>
      <c r="F7048" s="48"/>
      <c r="G7048" s="48"/>
      <c r="H7048" s="1">
        <f t="shared" ref="H7048:H7111" si="1225">(23.465*SIN(RADIANS(280.1+0.9863*A7048)))</f>
        <v>-11.758098093996667</v>
      </c>
      <c r="I7048" s="1">
        <f t="shared" si="1219"/>
        <v>15.900886794779119</v>
      </c>
      <c r="J7048" s="4">
        <f>B7048+('PV model'!$B$3/15)+(I7048/60)</f>
        <v>10.988348113246317</v>
      </c>
      <c r="K7048" s="2">
        <f t="shared" si="1220"/>
        <v>15.174778301305238</v>
      </c>
      <c r="L7048" s="2">
        <f>DEGREES(ASIN((((COS(RADIANS('PV model'!$B$2))*COS(RADIANS(H7048))*COS(RADIANS(K7048)))+(SIN(RADIANS('PV model'!$B$2))*SIN(RADIANS(H7048)))))))</f>
        <v>21.545838282139229</v>
      </c>
      <c r="M7048" s="3">
        <f t="shared" si="1216"/>
        <v>21.545838282139229</v>
      </c>
      <c r="N7048" s="2">
        <f t="shared" si="1221"/>
        <v>15.993254150327243</v>
      </c>
      <c r="O7048" s="2">
        <f>IF('PV model'!$B$2&gt;0, 180-N7048,IF('PV model'!$B$2&lt;0,0-N7048,N7048))</f>
        <v>164.00674584967277</v>
      </c>
      <c r="P7048" s="2">
        <f>ABS(O7048-'PV model'!$B$5)</f>
        <v>40.993254150327232</v>
      </c>
      <c r="Q7048" s="3">
        <f t="shared" si="1217"/>
        <v>68.454161717860771</v>
      </c>
      <c r="R7048" s="3">
        <f t="shared" si="1222"/>
        <v>0</v>
      </c>
      <c r="S7048" s="3">
        <f t="shared" si="1218"/>
        <v>74.087999999999994</v>
      </c>
      <c r="T7048" s="3">
        <f>(0.5*(1-COS(RADIANS(90-$X$3)))*(D7048+E7048)*'PV model'!$B$4)</f>
        <v>0</v>
      </c>
      <c r="U7048" s="3">
        <f t="shared" si="1223"/>
        <v>74.087999999999994</v>
      </c>
      <c r="V7048" s="3">
        <f>('PV model'!$B$13*(U7048/1000)*(1-'PV model'!$B$14*((20+C7048)-25))*'PV model'!$B$10)/'PV model'!$B$12</f>
        <v>7.1925483893759976</v>
      </c>
    </row>
    <row r="7049" spans="1:22" x14ac:dyDescent="0.2">
      <c r="A7049" s="10">
        <f t="shared" si="1215"/>
        <v>294</v>
      </c>
      <c r="B7049" s="10">
        <f t="shared" si="1224"/>
        <v>12</v>
      </c>
      <c r="C7049" s="23">
        <v>12.7</v>
      </c>
      <c r="D7049" s="24">
        <v>0</v>
      </c>
      <c r="E7049" s="24">
        <v>86.436000000000007</v>
      </c>
      <c r="F7049" s="48"/>
      <c r="G7049" s="48"/>
      <c r="H7049" s="1">
        <f t="shared" si="1225"/>
        <v>-11.758098093996667</v>
      </c>
      <c r="I7049" s="1">
        <f t="shared" si="1219"/>
        <v>15.900886794779119</v>
      </c>
      <c r="J7049" s="4">
        <f>B7049+('PV model'!$B$3/15)+(I7049/60)</f>
        <v>11.988348113246317</v>
      </c>
      <c r="K7049" s="2">
        <f t="shared" si="1220"/>
        <v>0.17477830130523841</v>
      </c>
      <c r="L7049" s="2">
        <f>DEGREES(ASIN((((COS(RADIANS('PV model'!$B$2))*COS(RADIANS(H7049))*COS(RADIANS(K7049)))+(SIN(RADIANS('PV model'!$B$2))*SIN(RADIANS(H7049)))))))</f>
        <v>22.741741622577365</v>
      </c>
      <c r="M7049" s="3">
        <f t="shared" si="1216"/>
        <v>22.741741622577365</v>
      </c>
      <c r="N7049" s="2">
        <f t="shared" si="1221"/>
        <v>0.18553500973749704</v>
      </c>
      <c r="O7049" s="2">
        <f>IF('PV model'!$B$2&gt;0, 180-N7049,IF('PV model'!$B$2&lt;0,0-N7049,N7049))</f>
        <v>179.81446499026251</v>
      </c>
      <c r="P7049" s="2">
        <f>ABS(O7049-'PV model'!$B$5)</f>
        <v>25.185535009737492</v>
      </c>
      <c r="Q7049" s="3">
        <f t="shared" si="1217"/>
        <v>67.258258377422635</v>
      </c>
      <c r="R7049" s="3">
        <f t="shared" si="1222"/>
        <v>0</v>
      </c>
      <c r="S7049" s="3">
        <f t="shared" si="1218"/>
        <v>86.436000000000007</v>
      </c>
      <c r="T7049" s="3">
        <f>(0.5*(1-COS(RADIANS(90-$X$3)))*(D7049+E7049)*'PV model'!$B$4)</f>
        <v>0</v>
      </c>
      <c r="U7049" s="3">
        <f t="shared" si="1223"/>
        <v>86.436000000000007</v>
      </c>
      <c r="V7049" s="3">
        <f>('PV model'!$B$13*(U7049/1000)*(1-'PV model'!$B$14*((20+C7049)-25))*'PV model'!$B$10)/'PV model'!$B$12</f>
        <v>8.3740261691519997</v>
      </c>
    </row>
    <row r="7050" spans="1:22" x14ac:dyDescent="0.2">
      <c r="A7050" s="10">
        <f t="shared" si="1215"/>
        <v>294</v>
      </c>
      <c r="B7050" s="10">
        <f t="shared" si="1224"/>
        <v>13</v>
      </c>
      <c r="C7050" s="23">
        <v>13</v>
      </c>
      <c r="D7050" s="24">
        <v>0</v>
      </c>
      <c r="E7050" s="24">
        <v>87.317999999999998</v>
      </c>
      <c r="F7050" s="48"/>
      <c r="G7050" s="48"/>
      <c r="H7050" s="1">
        <f t="shared" si="1225"/>
        <v>-11.758098093996667</v>
      </c>
      <c r="I7050" s="1">
        <f t="shared" si="1219"/>
        <v>15.900886794779119</v>
      </c>
      <c r="J7050" s="4">
        <f>B7050+('PV model'!$B$3/15)+(I7050/60)</f>
        <v>12.988348113246317</v>
      </c>
      <c r="K7050" s="2">
        <f t="shared" si="1220"/>
        <v>-14.825221698694762</v>
      </c>
      <c r="L7050" s="2">
        <f>DEGREES(ASIN((((COS(RADIANS('PV model'!$B$2))*COS(RADIANS(H7050))*COS(RADIANS(K7050)))+(SIN(RADIANS('PV model'!$B$2))*SIN(RADIANS(H7050)))))))</f>
        <v>21.599785755039004</v>
      </c>
      <c r="M7050" s="3">
        <f t="shared" si="1216"/>
        <v>21.599785755039004</v>
      </c>
      <c r="N7050" s="2">
        <f t="shared" si="1221"/>
        <v>-15.629855505390607</v>
      </c>
      <c r="O7050" s="2">
        <f>IF('PV model'!$B$2&gt;0, 180-N7050,IF('PV model'!$B$2&lt;0,0-N7050,N7050))</f>
        <v>195.62985550539059</v>
      </c>
      <c r="P7050" s="2">
        <f>ABS(O7050-'PV model'!$B$5)</f>
        <v>9.3701444946094057</v>
      </c>
      <c r="Q7050" s="3">
        <f t="shared" si="1217"/>
        <v>68.400214244960992</v>
      </c>
      <c r="R7050" s="3">
        <f t="shared" si="1222"/>
        <v>0</v>
      </c>
      <c r="S7050" s="3">
        <f t="shared" si="1218"/>
        <v>87.317999999999998</v>
      </c>
      <c r="T7050" s="3">
        <f>(0.5*(1-COS(RADIANS(90-$X$3)))*(D7050+E7050)*'PV model'!$B$4)</f>
        <v>0</v>
      </c>
      <c r="U7050" s="3">
        <f t="shared" si="1223"/>
        <v>87.317999999999998</v>
      </c>
      <c r="V7050" s="3">
        <f>('PV model'!$B$13*(U7050/1000)*(1-'PV model'!$B$14*((20+C7050)-25))*'PV model'!$B$10)/'PV model'!$B$12</f>
        <v>8.4490014470399988</v>
      </c>
    </row>
    <row r="7051" spans="1:22" x14ac:dyDescent="0.2">
      <c r="A7051" s="10">
        <f t="shared" si="1215"/>
        <v>294</v>
      </c>
      <c r="B7051" s="10">
        <f t="shared" si="1224"/>
        <v>14</v>
      </c>
      <c r="C7051" s="23">
        <v>13.5</v>
      </c>
      <c r="D7051" s="24">
        <v>105.5103</v>
      </c>
      <c r="E7051" s="24">
        <v>117.306</v>
      </c>
      <c r="F7051" s="48"/>
      <c r="G7051" s="48"/>
      <c r="H7051" s="1">
        <f t="shared" si="1225"/>
        <v>-11.758098093996667</v>
      </c>
      <c r="I7051" s="1">
        <f t="shared" si="1219"/>
        <v>15.900886794779119</v>
      </c>
      <c r="J7051" s="4">
        <f>B7051+('PV model'!$B$3/15)+(I7051/60)</f>
        <v>13.988348113246317</v>
      </c>
      <c r="K7051" s="2">
        <f t="shared" si="1220"/>
        <v>-29.825221698694762</v>
      </c>
      <c r="L7051" s="2">
        <f>DEGREES(ASIN((((COS(RADIANS('PV model'!$B$2))*COS(RADIANS(H7051))*COS(RADIANS(K7051)))+(SIN(RADIANS('PV model'!$B$2))*SIN(RADIANS(H7051)))))))</f>
        <v>18.248105451797183</v>
      </c>
      <c r="M7051" s="3">
        <f t="shared" si="1216"/>
        <v>18.248105451797183</v>
      </c>
      <c r="N7051" s="2">
        <f t="shared" si="1221"/>
        <v>-30.844101630629414</v>
      </c>
      <c r="O7051" s="2">
        <f>IF('PV model'!$B$2&gt;0, 180-N7051,IF('PV model'!$B$2&lt;0,0-N7051,N7051))</f>
        <v>210.84410163062941</v>
      </c>
      <c r="P7051" s="2">
        <f>ABS(O7051-'PV model'!$B$5)</f>
        <v>5.8441016306294102</v>
      </c>
      <c r="Q7051" s="3">
        <f t="shared" si="1217"/>
        <v>71.751894548202827</v>
      </c>
      <c r="R7051" s="3">
        <f t="shared" si="1222"/>
        <v>105.51029999999992</v>
      </c>
      <c r="S7051" s="3">
        <f t="shared" si="1218"/>
        <v>140.32702215928032</v>
      </c>
      <c r="T7051" s="3">
        <f>(0.5*(1-COS(RADIANS(90-$X$3)))*(D7051+E7051)*'PV model'!$B$4)</f>
        <v>0</v>
      </c>
      <c r="U7051" s="3">
        <f t="shared" si="1223"/>
        <v>245.83732215928023</v>
      </c>
      <c r="V7051" s="3">
        <f>('PV model'!$B$13*(U7051/1000)*(1-'PV model'!$B$14*((20+C7051)-25))*'PV model'!$B$10)/'PV model'!$B$12</f>
        <v>23.738386166458234</v>
      </c>
    </row>
    <row r="7052" spans="1:22" x14ac:dyDescent="0.2">
      <c r="A7052" s="10">
        <f t="shared" si="1215"/>
        <v>294</v>
      </c>
      <c r="B7052" s="10">
        <f t="shared" si="1224"/>
        <v>15</v>
      </c>
      <c r="C7052" s="23">
        <v>13.4</v>
      </c>
      <c r="D7052" s="24">
        <v>16.836749999999999</v>
      </c>
      <c r="E7052" s="24">
        <v>104.958</v>
      </c>
      <c r="F7052" s="48"/>
      <c r="G7052" s="48"/>
      <c r="H7052" s="1">
        <f t="shared" si="1225"/>
        <v>-11.758098093996667</v>
      </c>
      <c r="I7052" s="1">
        <f t="shared" si="1219"/>
        <v>15.900886794779119</v>
      </c>
      <c r="J7052" s="4">
        <f>B7052+('PV model'!$B$3/15)+(I7052/60)</f>
        <v>14.988348113246317</v>
      </c>
      <c r="K7052" s="2">
        <f t="shared" si="1220"/>
        <v>-44.825221698694762</v>
      </c>
      <c r="L7052" s="2">
        <f>DEGREES(ASIN((((COS(RADIANS('PV model'!$B$2))*COS(RADIANS(H7052))*COS(RADIANS(K7052)))+(SIN(RADIANS('PV model'!$B$2))*SIN(RADIANS(H7052)))))))</f>
        <v>13.024013360352656</v>
      </c>
      <c r="M7052" s="3">
        <f t="shared" si="1216"/>
        <v>13.024013360352656</v>
      </c>
      <c r="N7052" s="2">
        <f t="shared" si="1221"/>
        <v>-45.103006641033453</v>
      </c>
      <c r="O7052" s="2">
        <f>IF('PV model'!$B$2&gt;0, 180-N7052,IF('PV model'!$B$2&lt;0,0-N7052,N7052))</f>
        <v>225.10300664103346</v>
      </c>
      <c r="P7052" s="2">
        <f>ABS(O7052-'PV model'!$B$5)</f>
        <v>20.10300664103346</v>
      </c>
      <c r="Q7052" s="3">
        <f t="shared" si="1217"/>
        <v>76.975986639647346</v>
      </c>
      <c r="R7052" s="3">
        <f t="shared" si="1222"/>
        <v>16.836750000000002</v>
      </c>
      <c r="S7052" s="3">
        <f t="shared" si="1218"/>
        <v>111.05967322355279</v>
      </c>
      <c r="T7052" s="3">
        <f>(0.5*(1-COS(RADIANS(90-$X$3)))*(D7052+E7052)*'PV model'!$B$4)</f>
        <v>0</v>
      </c>
      <c r="U7052" s="3">
        <f t="shared" si="1223"/>
        <v>127.8964232235528</v>
      </c>
      <c r="V7052" s="3">
        <f>('PV model'!$B$13*(U7052/1000)*(1-'PV model'!$B$14*((20+C7052)-25))*'PV model'!$B$10)/'PV model'!$B$12</f>
        <v>12.354966376188013</v>
      </c>
    </row>
    <row r="7053" spans="1:22" x14ac:dyDescent="0.2">
      <c r="A7053" s="10">
        <f t="shared" si="1215"/>
        <v>294</v>
      </c>
      <c r="B7053" s="10">
        <f t="shared" si="1224"/>
        <v>16</v>
      </c>
      <c r="C7053" s="23">
        <v>13.1</v>
      </c>
      <c r="D7053" s="24">
        <v>77.44905</v>
      </c>
      <c r="E7053" s="24">
        <v>67.031999999999996</v>
      </c>
      <c r="F7053" s="48"/>
      <c r="G7053" s="48"/>
      <c r="H7053" s="1">
        <f t="shared" si="1225"/>
        <v>-11.758098093996667</v>
      </c>
      <c r="I7053" s="1">
        <f t="shared" si="1219"/>
        <v>15.900886794779119</v>
      </c>
      <c r="J7053" s="4">
        <f>B7053+('PV model'!$B$3/15)+(I7053/60)</f>
        <v>15.988348113246317</v>
      </c>
      <c r="K7053" s="2">
        <f t="shared" si="1220"/>
        <v>-59.825221698694762</v>
      </c>
      <c r="L7053" s="2">
        <f>DEGREES(ASIN((((COS(RADIANS('PV model'!$B$2))*COS(RADIANS(H7053))*COS(RADIANS(K7053)))+(SIN(RADIANS('PV model'!$B$2))*SIN(RADIANS(H7053)))))))</f>
        <v>6.3604923975369996</v>
      </c>
      <c r="M7053" s="3">
        <f t="shared" si="1216"/>
        <v>6.3604923975369996</v>
      </c>
      <c r="N7053" s="2">
        <f t="shared" si="1221"/>
        <v>-58.38591786441139</v>
      </c>
      <c r="O7053" s="2">
        <f>IF('PV model'!$B$2&gt;0, 180-N7053,IF('PV model'!$B$2&lt;0,0-N7053,N7053))</f>
        <v>238.3859178644114</v>
      </c>
      <c r="P7053" s="2">
        <f>ABS(O7053-'PV model'!$B$5)</f>
        <v>33.385917864411397</v>
      </c>
      <c r="Q7053" s="3">
        <f t="shared" si="1217"/>
        <v>83.639507602463013</v>
      </c>
      <c r="R7053" s="3">
        <f t="shared" si="1222"/>
        <v>77.449049999999801</v>
      </c>
      <c r="S7053" s="3">
        <f t="shared" si="1218"/>
        <v>77.05272344267506</v>
      </c>
      <c r="T7053" s="3">
        <f>(0.5*(1-COS(RADIANS(90-$X$3)))*(D7053+E7053)*'PV model'!$B$4)</f>
        <v>0</v>
      </c>
      <c r="U7053" s="3">
        <f t="shared" si="1223"/>
        <v>154.50177344267485</v>
      </c>
      <c r="V7053" s="3">
        <f>('PV model'!$B$13*(U7053/1000)*(1-'PV model'!$B$14*((20+C7053)-25))*'PV model'!$B$10)/'PV model'!$B$12</f>
        <v>14.943611761673893</v>
      </c>
    </row>
    <row r="7054" spans="1:22" x14ac:dyDescent="0.2">
      <c r="A7054" s="10">
        <f t="shared" si="1215"/>
        <v>294</v>
      </c>
      <c r="B7054" s="10">
        <f t="shared" si="1224"/>
        <v>17</v>
      </c>
      <c r="C7054" s="23">
        <v>12</v>
      </c>
      <c r="D7054" s="24">
        <v>0</v>
      </c>
      <c r="E7054" s="24">
        <v>19.404</v>
      </c>
      <c r="F7054" s="48"/>
      <c r="G7054" s="48"/>
      <c r="H7054" s="1">
        <f t="shared" si="1225"/>
        <v>-11.758098093996667</v>
      </c>
      <c r="I7054" s="1">
        <f t="shared" si="1219"/>
        <v>15.900886794779119</v>
      </c>
      <c r="J7054" s="4">
        <f>B7054+('PV model'!$B$3/15)+(I7054/60)</f>
        <v>16.988348113246317</v>
      </c>
      <c r="K7054" s="2">
        <f t="shared" si="1220"/>
        <v>-74.825221698694762</v>
      </c>
      <c r="L7054" s="2">
        <f>DEGREES(ASIN((((COS(RADIANS('PV model'!$B$2))*COS(RADIANS(H7054))*COS(RADIANS(K7054)))+(SIN(RADIANS('PV model'!$B$2))*SIN(RADIANS(H7054)))))))</f>
        <v>-1.3056929312283767</v>
      </c>
      <c r="M7054" s="3">
        <f t="shared" si="1216"/>
        <v>0</v>
      </c>
      <c r="N7054" s="2">
        <f t="shared" si="1221"/>
        <v>-70.93095327279508</v>
      </c>
      <c r="O7054" s="2">
        <f>IF('PV model'!$B$2&gt;0, 180-N7054,IF('PV model'!$B$2&lt;0,0-N7054,N7054))</f>
        <v>250.93095327279508</v>
      </c>
      <c r="P7054" s="2">
        <f>ABS(O7054-'PV model'!$B$5)</f>
        <v>45.93095327279508</v>
      </c>
      <c r="Q7054" s="3">
        <f t="shared" si="1217"/>
        <v>91.305692931228378</v>
      </c>
      <c r="R7054" s="3">
        <f t="shared" si="1222"/>
        <v>0</v>
      </c>
      <c r="S7054" s="3">
        <f t="shared" si="1218"/>
        <v>19.404</v>
      </c>
      <c r="T7054" s="3">
        <f>(0.5*(1-COS(RADIANS(90-$X$3)))*(D7054+E7054)*'PV model'!$B$4)</f>
        <v>0</v>
      </c>
      <c r="U7054" s="3">
        <f t="shared" si="1223"/>
        <v>19.404</v>
      </c>
      <c r="V7054" s="3">
        <f>('PV model'!$B$13*(U7054/1000)*(1-'PV model'!$B$14*((20+C7054)-25))*'PV model'!$B$10)/'PV model'!$B$12</f>
        <v>1.8853143724800001</v>
      </c>
    </row>
    <row r="7055" spans="1:22" x14ac:dyDescent="0.2">
      <c r="A7055" s="10">
        <f t="shared" si="1215"/>
        <v>294</v>
      </c>
      <c r="B7055" s="10">
        <f t="shared" si="1224"/>
        <v>18</v>
      </c>
      <c r="C7055" s="23">
        <v>9.3000000000000007</v>
      </c>
      <c r="D7055" s="24">
        <v>0</v>
      </c>
      <c r="E7055" s="24">
        <v>0</v>
      </c>
      <c r="F7055" s="48"/>
      <c r="G7055" s="48"/>
      <c r="H7055" s="1">
        <f t="shared" si="1225"/>
        <v>-11.758098093996667</v>
      </c>
      <c r="I7055" s="1">
        <f t="shared" si="1219"/>
        <v>15.900886794779119</v>
      </c>
      <c r="J7055" s="4">
        <f>B7055+('PV model'!$B$3/15)+(I7055/60)</f>
        <v>17.988348113246317</v>
      </c>
      <c r="K7055" s="2">
        <f t="shared" si="1220"/>
        <v>-89.825221698694762</v>
      </c>
      <c r="L7055" s="2">
        <f>DEGREES(ASIN((((COS(RADIANS('PV model'!$B$2))*COS(RADIANS(H7055))*COS(RADIANS(K7055)))+(SIN(RADIANS('PV model'!$B$2))*SIN(RADIANS(H7055)))))))</f>
        <v>-9.5697989962284673</v>
      </c>
      <c r="M7055" s="3">
        <f t="shared" si="1216"/>
        <v>0</v>
      </c>
      <c r="N7055" s="2">
        <f t="shared" si="1221"/>
        <v>-83.134030080844823</v>
      </c>
      <c r="O7055" s="2">
        <f>IF('PV model'!$B$2&gt;0, 180-N7055,IF('PV model'!$B$2&lt;0,0-N7055,N7055))</f>
        <v>263.13403008084481</v>
      </c>
      <c r="P7055" s="2">
        <f>ABS(O7055-'PV model'!$B$5)</f>
        <v>58.134030080844809</v>
      </c>
      <c r="Q7055" s="3">
        <f t="shared" si="1217"/>
        <v>99.569798996228471</v>
      </c>
      <c r="R7055" s="3">
        <f t="shared" si="1222"/>
        <v>0</v>
      </c>
      <c r="S7055" s="3">
        <f t="shared" si="1218"/>
        <v>0</v>
      </c>
      <c r="T7055" s="3">
        <f>(0.5*(1-COS(RADIANS(90-$X$3)))*(D7055+E7055)*'PV model'!$B$4)</f>
        <v>0</v>
      </c>
      <c r="U7055" s="3">
        <f t="shared" si="1223"/>
        <v>0</v>
      </c>
      <c r="V7055" s="3">
        <f>('PV model'!$B$13*(U7055/1000)*(1-'PV model'!$B$14*((20+C7055)-25))*'PV model'!$B$10)/'PV model'!$B$12</f>
        <v>0</v>
      </c>
    </row>
    <row r="7056" spans="1:22" x14ac:dyDescent="0.2">
      <c r="A7056" s="10">
        <f t="shared" si="1215"/>
        <v>294</v>
      </c>
      <c r="B7056" s="10">
        <f t="shared" si="1224"/>
        <v>19</v>
      </c>
      <c r="C7056" s="23">
        <v>7.9</v>
      </c>
      <c r="D7056" s="24">
        <v>0</v>
      </c>
      <c r="E7056" s="24">
        <v>0</v>
      </c>
      <c r="F7056" s="48"/>
      <c r="G7056" s="48"/>
      <c r="H7056" s="1">
        <f t="shared" si="1225"/>
        <v>-11.758098093996667</v>
      </c>
      <c r="I7056" s="1">
        <f t="shared" si="1219"/>
        <v>15.900886794779119</v>
      </c>
      <c r="J7056" s="4">
        <f>B7056+('PV model'!$B$3/15)+(I7056/60)</f>
        <v>18.988348113246317</v>
      </c>
      <c r="K7056" s="2">
        <f t="shared" si="1220"/>
        <v>-104.82522169869476</v>
      </c>
      <c r="L7056" s="2">
        <f>DEGREES(ASIN((((COS(RADIANS('PV model'!$B$2))*COS(RADIANS(H7056))*COS(RADIANS(K7056)))+(SIN(RADIANS('PV model'!$B$2))*SIN(RADIANS(H7056)))))))</f>
        <v>-18.048781144959918</v>
      </c>
      <c r="M7056" s="3">
        <f t="shared" si="1216"/>
        <v>0</v>
      </c>
      <c r="N7056" s="2">
        <f t="shared" si="1221"/>
        <v>-84.506435705767544</v>
      </c>
      <c r="O7056" s="2">
        <f>IF('PV model'!$B$2&gt;0, 180-N7056,IF('PV model'!$B$2&lt;0,0-N7056,N7056))</f>
        <v>264.50643570576756</v>
      </c>
      <c r="P7056" s="2">
        <f>ABS(O7056-'PV model'!$B$5)</f>
        <v>59.506435705767558</v>
      </c>
      <c r="Q7056" s="3">
        <f t="shared" si="1217"/>
        <v>108.04878114495992</v>
      </c>
      <c r="R7056" s="3">
        <f t="shared" si="1222"/>
        <v>0</v>
      </c>
      <c r="S7056" s="3">
        <f t="shared" si="1218"/>
        <v>0</v>
      </c>
      <c r="T7056" s="3">
        <f>(0.5*(1-COS(RADIANS(90-$X$3)))*(D7056+E7056)*'PV model'!$B$4)</f>
        <v>0</v>
      </c>
      <c r="U7056" s="3">
        <f t="shared" si="1223"/>
        <v>0</v>
      </c>
      <c r="V7056" s="3">
        <f>('PV model'!$B$13*(U7056/1000)*(1-'PV model'!$B$14*((20+C7056)-25))*'PV model'!$B$10)/'PV model'!$B$12</f>
        <v>0</v>
      </c>
    </row>
    <row r="7057" spans="1:22" x14ac:dyDescent="0.2">
      <c r="A7057" s="10">
        <f t="shared" si="1215"/>
        <v>294</v>
      </c>
      <c r="B7057" s="10">
        <f t="shared" si="1224"/>
        <v>20</v>
      </c>
      <c r="C7057" s="23">
        <v>7.2</v>
      </c>
      <c r="D7057" s="24">
        <v>0</v>
      </c>
      <c r="E7057" s="24">
        <v>0</v>
      </c>
      <c r="F7057" s="48"/>
      <c r="G7057" s="48"/>
      <c r="H7057" s="1">
        <f t="shared" si="1225"/>
        <v>-11.758098093996667</v>
      </c>
      <c r="I7057" s="1">
        <f t="shared" si="1219"/>
        <v>15.900886794779119</v>
      </c>
      <c r="J7057" s="4">
        <f>B7057+('PV model'!$B$3/15)+(I7057/60)</f>
        <v>19.988348113246317</v>
      </c>
      <c r="K7057" s="2">
        <f t="shared" si="1220"/>
        <v>-119.82522169869476</v>
      </c>
      <c r="L7057" s="2">
        <f>DEGREES(ASIN((((COS(RADIANS('PV model'!$B$2))*COS(RADIANS(H7057))*COS(RADIANS(K7057)))+(SIN(RADIANS('PV model'!$B$2))*SIN(RADIANS(H7057)))))))</f>
        <v>-26.342426951214392</v>
      </c>
      <c r="M7057" s="3">
        <f t="shared" si="1216"/>
        <v>0</v>
      </c>
      <c r="N7057" s="2">
        <f t="shared" si="1221"/>
        <v>-71.398448628210986</v>
      </c>
      <c r="O7057" s="2">
        <f>IF('PV model'!$B$2&gt;0, 180-N7057,IF('PV model'!$B$2&lt;0,0-N7057,N7057))</f>
        <v>251.39844862821099</v>
      </c>
      <c r="P7057" s="2">
        <f>ABS(O7057-'PV model'!$B$5)</f>
        <v>46.398448628210986</v>
      </c>
      <c r="Q7057" s="3">
        <f t="shared" si="1217"/>
        <v>116.34242695121438</v>
      </c>
      <c r="R7057" s="3">
        <f t="shared" si="1222"/>
        <v>0</v>
      </c>
      <c r="S7057" s="3">
        <f t="shared" si="1218"/>
        <v>0</v>
      </c>
      <c r="T7057" s="3">
        <f>(0.5*(1-COS(RADIANS(90-$X$3)))*(D7057+E7057)*'PV model'!$B$4)</f>
        <v>0</v>
      </c>
      <c r="U7057" s="3">
        <f t="shared" si="1223"/>
        <v>0</v>
      </c>
      <c r="V7057" s="3">
        <f>('PV model'!$B$13*(U7057/1000)*(1-'PV model'!$B$14*((20+C7057)-25))*'PV model'!$B$10)/'PV model'!$B$12</f>
        <v>0</v>
      </c>
    </row>
    <row r="7058" spans="1:22" x14ac:dyDescent="0.2">
      <c r="A7058" s="10">
        <f t="shared" si="1215"/>
        <v>294</v>
      </c>
      <c r="B7058" s="10">
        <f t="shared" si="1224"/>
        <v>21</v>
      </c>
      <c r="C7058" s="23">
        <v>6.7</v>
      </c>
      <c r="D7058" s="24">
        <v>0</v>
      </c>
      <c r="E7058" s="24">
        <v>0</v>
      </c>
      <c r="F7058" s="48"/>
      <c r="G7058" s="48"/>
      <c r="H7058" s="1">
        <f t="shared" si="1225"/>
        <v>-11.758098093996667</v>
      </c>
      <c r="I7058" s="1">
        <f t="shared" si="1219"/>
        <v>15.900886794779119</v>
      </c>
      <c r="J7058" s="4">
        <f>B7058+('PV model'!$B$3/15)+(I7058/60)</f>
        <v>20.988348113246317</v>
      </c>
      <c r="K7058" s="2">
        <f t="shared" si="1220"/>
        <v>-134.82522169869475</v>
      </c>
      <c r="L7058" s="2">
        <f>DEGREES(ASIN((((COS(RADIANS('PV model'!$B$2))*COS(RADIANS(H7058))*COS(RADIANS(K7058)))+(SIN(RADIANS('PV model'!$B$2))*SIN(RADIANS(H7058)))))))</f>
        <v>-33.97618618210759</v>
      </c>
      <c r="M7058" s="3">
        <f t="shared" si="1216"/>
        <v>0</v>
      </c>
      <c r="N7058" s="2">
        <f t="shared" si="1221"/>
        <v>-56.859904576197117</v>
      </c>
      <c r="O7058" s="2">
        <f>IF('PV model'!$B$2&gt;0, 180-N7058,IF('PV model'!$B$2&lt;0,0-N7058,N7058))</f>
        <v>236.85990457619712</v>
      </c>
      <c r="P7058" s="2">
        <f>ABS(O7058-'PV model'!$B$5)</f>
        <v>31.859904576197124</v>
      </c>
      <c r="Q7058" s="3">
        <f t="shared" si="1217"/>
        <v>123.97618618210757</v>
      </c>
      <c r="R7058" s="3">
        <f t="shared" si="1222"/>
        <v>0</v>
      </c>
      <c r="S7058" s="3">
        <f t="shared" si="1218"/>
        <v>0</v>
      </c>
      <c r="T7058" s="3">
        <f>(0.5*(1-COS(RADIANS(90-$X$3)))*(D7058+E7058)*'PV model'!$B$4)</f>
        <v>0</v>
      </c>
      <c r="U7058" s="3">
        <f t="shared" si="1223"/>
        <v>0</v>
      </c>
      <c r="V7058" s="3">
        <f>('PV model'!$B$13*(U7058/1000)*(1-'PV model'!$B$14*((20+C7058)-25))*'PV model'!$B$10)/'PV model'!$B$12</f>
        <v>0</v>
      </c>
    </row>
    <row r="7059" spans="1:22" x14ac:dyDescent="0.2">
      <c r="A7059" s="10">
        <f t="shared" si="1215"/>
        <v>294</v>
      </c>
      <c r="B7059" s="10">
        <f t="shared" si="1224"/>
        <v>22</v>
      </c>
      <c r="C7059" s="23">
        <v>5.5</v>
      </c>
      <c r="D7059" s="24">
        <v>0</v>
      </c>
      <c r="E7059" s="24">
        <v>0</v>
      </c>
      <c r="F7059" s="48"/>
      <c r="G7059" s="48"/>
      <c r="H7059" s="1">
        <f t="shared" si="1225"/>
        <v>-11.758098093996667</v>
      </c>
      <c r="I7059" s="1">
        <f t="shared" si="1219"/>
        <v>15.900886794779119</v>
      </c>
      <c r="J7059" s="4">
        <f>B7059+('PV model'!$B$3/15)+(I7059/60)</f>
        <v>21.988348113246317</v>
      </c>
      <c r="K7059" s="2">
        <f t="shared" si="1220"/>
        <v>-149.82522169869475</v>
      </c>
      <c r="L7059" s="2">
        <f>DEGREES(ASIN((((COS(RADIANS('PV model'!$B$2))*COS(RADIANS(H7059))*COS(RADIANS(K7059)))+(SIN(RADIANS('PV model'!$B$2))*SIN(RADIANS(H7059)))))))</f>
        <v>-40.339990626178142</v>
      </c>
      <c r="M7059" s="3">
        <f t="shared" si="1216"/>
        <v>0</v>
      </c>
      <c r="N7059" s="2">
        <f t="shared" si="1221"/>
        <v>-40.21119738590501</v>
      </c>
      <c r="O7059" s="2">
        <f>IF('PV model'!$B$2&gt;0, 180-N7059,IF('PV model'!$B$2&lt;0,0-N7059,N7059))</f>
        <v>220.211197385905</v>
      </c>
      <c r="P7059" s="2">
        <f>ABS(O7059-'PV model'!$B$5)</f>
        <v>15.211197385904995</v>
      </c>
      <c r="Q7059" s="3">
        <f t="shared" si="1217"/>
        <v>130.33999062617815</v>
      </c>
      <c r="R7059" s="3">
        <f t="shared" si="1222"/>
        <v>0</v>
      </c>
      <c r="S7059" s="3">
        <f t="shared" si="1218"/>
        <v>0</v>
      </c>
      <c r="T7059" s="3">
        <f>(0.5*(1-COS(RADIANS(90-$X$3)))*(D7059+E7059)*'PV model'!$B$4)</f>
        <v>0</v>
      </c>
      <c r="U7059" s="3">
        <f t="shared" si="1223"/>
        <v>0</v>
      </c>
      <c r="V7059" s="3">
        <f>('PV model'!$B$13*(U7059/1000)*(1-'PV model'!$B$14*((20+C7059)-25))*'PV model'!$B$10)/'PV model'!$B$12</f>
        <v>0</v>
      </c>
    </row>
    <row r="7060" spans="1:22" x14ac:dyDescent="0.2">
      <c r="A7060" s="10">
        <f t="shared" si="1215"/>
        <v>294</v>
      </c>
      <c r="B7060" s="10">
        <f t="shared" si="1224"/>
        <v>23</v>
      </c>
      <c r="C7060" s="23">
        <v>5.3</v>
      </c>
      <c r="D7060" s="24">
        <v>0</v>
      </c>
      <c r="E7060" s="24">
        <v>0</v>
      </c>
      <c r="F7060" s="48"/>
      <c r="G7060" s="48"/>
      <c r="H7060" s="1">
        <f t="shared" si="1225"/>
        <v>-11.758098093996667</v>
      </c>
      <c r="I7060" s="1">
        <f t="shared" si="1219"/>
        <v>15.900886794779119</v>
      </c>
      <c r="J7060" s="4">
        <f>B7060+('PV model'!$B$3/15)+(I7060/60)</f>
        <v>22.988348113246317</v>
      </c>
      <c r="K7060" s="2">
        <f t="shared" si="1220"/>
        <v>-164.82522169869475</v>
      </c>
      <c r="L7060" s="2">
        <f>DEGREES(ASIN((((COS(RADIANS('PV model'!$B$2))*COS(RADIANS(H7060))*COS(RADIANS(K7060)))+(SIN(RADIANS('PV model'!$B$2))*SIN(RADIANS(H7060)))))))</f>
        <v>-44.678388673433489</v>
      </c>
      <c r="M7060" s="3">
        <f t="shared" si="1216"/>
        <v>0</v>
      </c>
      <c r="N7060" s="2">
        <f t="shared" si="1221"/>
        <v>-21.125103376573453</v>
      </c>
      <c r="O7060" s="2">
        <f>IF('PV model'!$B$2&gt;0, 180-N7060,IF('PV model'!$B$2&lt;0,0-N7060,N7060))</f>
        <v>201.12510337657346</v>
      </c>
      <c r="P7060" s="2">
        <f>ABS(O7060-'PV model'!$B$5)</f>
        <v>3.8748966234265367</v>
      </c>
      <c r="Q7060" s="3">
        <f t="shared" si="1217"/>
        <v>134.67838867343349</v>
      </c>
      <c r="R7060" s="3">
        <f t="shared" si="1222"/>
        <v>0</v>
      </c>
      <c r="S7060" s="3">
        <f t="shared" si="1218"/>
        <v>0</v>
      </c>
      <c r="T7060" s="3">
        <f>(0.5*(1-COS(RADIANS(90-$X$3)))*(D7060+E7060)*'PV model'!$B$4)</f>
        <v>0</v>
      </c>
      <c r="U7060" s="3">
        <f t="shared" si="1223"/>
        <v>0</v>
      </c>
      <c r="V7060" s="3">
        <f>('PV model'!$B$13*(U7060/1000)*(1-'PV model'!$B$14*((20+C7060)-25))*'PV model'!$B$10)/'PV model'!$B$12</f>
        <v>0</v>
      </c>
    </row>
    <row r="7061" spans="1:22" x14ac:dyDescent="0.2">
      <c r="A7061" s="10">
        <f t="shared" si="1215"/>
        <v>294</v>
      </c>
      <c r="B7061" s="10">
        <f t="shared" si="1224"/>
        <v>24</v>
      </c>
      <c r="C7061" s="23">
        <v>4.8</v>
      </c>
      <c r="D7061" s="24">
        <v>0</v>
      </c>
      <c r="E7061" s="24">
        <v>0</v>
      </c>
      <c r="F7061" s="48"/>
      <c r="G7061" s="48"/>
      <c r="H7061" s="1">
        <f t="shared" si="1225"/>
        <v>-11.758098093996667</v>
      </c>
      <c r="I7061" s="1">
        <f t="shared" si="1219"/>
        <v>15.900886794779119</v>
      </c>
      <c r="J7061" s="4">
        <f>B7061+('PV model'!$B$3/15)+(I7061/60)</f>
        <v>23.988348113246317</v>
      </c>
      <c r="K7061" s="2">
        <f t="shared" si="1220"/>
        <v>-179.82522169869475</v>
      </c>
      <c r="L7061" s="2">
        <f>DEGREES(ASIN((((COS(RADIANS('PV model'!$B$2))*COS(RADIANS(H7061))*COS(RADIANS(K7061)))+(SIN(RADIANS('PV model'!$B$2))*SIN(RADIANS(H7061)))))))</f>
        <v>-46.257884296271051</v>
      </c>
      <c r="M7061" s="3">
        <f t="shared" si="1216"/>
        <v>0</v>
      </c>
      <c r="N7061" s="2">
        <f t="shared" si="1221"/>
        <v>-0.24748012969901181</v>
      </c>
      <c r="O7061" s="2">
        <f>IF('PV model'!$B$2&gt;0, 180-N7061,IF('PV model'!$B$2&lt;0,0-N7061,N7061))</f>
        <v>180.247480129699</v>
      </c>
      <c r="P7061" s="2">
        <f>ABS(O7061-'PV model'!$B$5)</f>
        <v>24.752519870301001</v>
      </c>
      <c r="Q7061" s="3">
        <f t="shared" si="1217"/>
        <v>136.25788429627107</v>
      </c>
      <c r="R7061" s="3">
        <f t="shared" si="1222"/>
        <v>0</v>
      </c>
      <c r="S7061" s="3">
        <f t="shared" si="1218"/>
        <v>0</v>
      </c>
      <c r="T7061" s="3">
        <f>(0.5*(1-COS(RADIANS(90-$X$3)))*(D7061+E7061)*'PV model'!$B$4)</f>
        <v>0</v>
      </c>
      <c r="U7061" s="3">
        <f t="shared" si="1223"/>
        <v>0</v>
      </c>
      <c r="V7061" s="3">
        <f>('PV model'!$B$13*(U7061/1000)*(1-'PV model'!$B$14*((20+C7061)-25))*'PV model'!$B$10)/'PV model'!$B$12</f>
        <v>0</v>
      </c>
    </row>
    <row r="7062" spans="1:22" x14ac:dyDescent="0.2">
      <c r="A7062" s="10">
        <f t="shared" si="1215"/>
        <v>295</v>
      </c>
      <c r="B7062" s="10">
        <f t="shared" si="1224"/>
        <v>1</v>
      </c>
      <c r="C7062" s="23">
        <v>4.5999999999999996</v>
      </c>
      <c r="D7062" s="24">
        <v>0</v>
      </c>
      <c r="E7062" s="24">
        <v>0</v>
      </c>
      <c r="F7062" s="48"/>
      <c r="G7062" s="48"/>
      <c r="H7062" s="1">
        <f t="shared" si="1225"/>
        <v>-12.105898291839802</v>
      </c>
      <c r="I7062" s="1">
        <f t="shared" si="1219"/>
        <v>16.014186445665818</v>
      </c>
      <c r="J7062" s="4">
        <f>B7062+('PV model'!$B$3/15)+(I7062/60)</f>
        <v>0.99023644076109707</v>
      </c>
      <c r="K7062" s="2">
        <f t="shared" si="1220"/>
        <v>165.14645338858355</v>
      </c>
      <c r="L7062" s="2">
        <f>DEGREES(ASIN((((COS(RADIANS('PV model'!$B$2))*COS(RADIANS(H7062))*COS(RADIANS(K7062)))+(SIN(RADIANS('PV model'!$B$2))*SIN(RADIANS(H7062)))))))</f>
        <v>-45.08373312146631</v>
      </c>
      <c r="M7062" s="3">
        <f t="shared" si="1216"/>
        <v>0</v>
      </c>
      <c r="N7062" s="2">
        <f t="shared" si="1221"/>
        <v>20.792804893460051</v>
      </c>
      <c r="O7062" s="2">
        <f>IF('PV model'!$B$2&gt;0, 180-N7062,IF('PV model'!$B$2&lt;0,0-N7062,N7062))</f>
        <v>159.20719510653996</v>
      </c>
      <c r="P7062" s="2">
        <f>ABS(O7062-'PV model'!$B$5)</f>
        <v>45.792804893460044</v>
      </c>
      <c r="Q7062" s="3">
        <f t="shared" si="1217"/>
        <v>135.08373312146631</v>
      </c>
      <c r="R7062" s="3">
        <f t="shared" si="1222"/>
        <v>0</v>
      </c>
      <c r="S7062" s="3">
        <f t="shared" si="1218"/>
        <v>0</v>
      </c>
      <c r="T7062" s="3">
        <f>(0.5*(1-COS(RADIANS(90-$X$3)))*(D7062+E7062)*'PV model'!$B$4)</f>
        <v>0</v>
      </c>
      <c r="U7062" s="3">
        <f t="shared" si="1223"/>
        <v>0</v>
      </c>
      <c r="V7062" s="3">
        <f>('PV model'!$B$13*(U7062/1000)*(1-'PV model'!$B$14*((20+C7062)-25))*'PV model'!$B$10)/'PV model'!$B$12</f>
        <v>0</v>
      </c>
    </row>
    <row r="7063" spans="1:22" x14ac:dyDescent="0.2">
      <c r="A7063" s="10">
        <f t="shared" si="1215"/>
        <v>295</v>
      </c>
      <c r="B7063" s="10">
        <f t="shared" si="1224"/>
        <v>2</v>
      </c>
      <c r="C7063" s="23">
        <v>4.3</v>
      </c>
      <c r="D7063" s="24">
        <v>0</v>
      </c>
      <c r="E7063" s="24">
        <v>0</v>
      </c>
      <c r="F7063" s="48"/>
      <c r="G7063" s="48"/>
      <c r="H7063" s="1">
        <f t="shared" si="1225"/>
        <v>-12.105898291839802</v>
      </c>
      <c r="I7063" s="1">
        <f t="shared" si="1219"/>
        <v>16.014186445665818</v>
      </c>
      <c r="J7063" s="4">
        <f>B7063+('PV model'!$B$3/15)+(I7063/60)</f>
        <v>1.9902364407610971</v>
      </c>
      <c r="K7063" s="2">
        <f t="shared" si="1220"/>
        <v>150.14645338858355</v>
      </c>
      <c r="L7063" s="2">
        <f>DEGREES(ASIN((((COS(RADIANS('PV model'!$B$2))*COS(RADIANS(H7063))*COS(RADIANS(K7063)))+(SIN(RADIANS('PV model'!$B$2))*SIN(RADIANS(H7063)))))))</f>
        <v>-40.779908664240118</v>
      </c>
      <c r="M7063" s="3">
        <f t="shared" si="1216"/>
        <v>0</v>
      </c>
      <c r="N7063" s="2">
        <f t="shared" si="1221"/>
        <v>39.998076267640059</v>
      </c>
      <c r="O7063" s="2">
        <f>IF('PV model'!$B$2&gt;0, 180-N7063,IF('PV model'!$B$2&lt;0,0-N7063,N7063))</f>
        <v>140.00192373235996</v>
      </c>
      <c r="P7063" s="2">
        <f>ABS(O7063-'PV model'!$B$5)</f>
        <v>64.998076267640045</v>
      </c>
      <c r="Q7063" s="3">
        <f t="shared" si="1217"/>
        <v>130.77990866424011</v>
      </c>
      <c r="R7063" s="3">
        <f t="shared" si="1222"/>
        <v>0</v>
      </c>
      <c r="S7063" s="3">
        <f t="shared" si="1218"/>
        <v>0</v>
      </c>
      <c r="T7063" s="3">
        <f>(0.5*(1-COS(RADIANS(90-$X$3)))*(D7063+E7063)*'PV model'!$B$4)</f>
        <v>0</v>
      </c>
      <c r="U7063" s="3">
        <f t="shared" si="1223"/>
        <v>0</v>
      </c>
      <c r="V7063" s="3">
        <f>('PV model'!$B$13*(U7063/1000)*(1-'PV model'!$B$14*((20+C7063)-25))*'PV model'!$B$10)/'PV model'!$B$12</f>
        <v>0</v>
      </c>
    </row>
    <row r="7064" spans="1:22" x14ac:dyDescent="0.2">
      <c r="A7064" s="10">
        <f t="shared" si="1215"/>
        <v>295</v>
      </c>
      <c r="B7064" s="10">
        <f t="shared" si="1224"/>
        <v>3</v>
      </c>
      <c r="C7064" s="23">
        <v>3.7</v>
      </c>
      <c r="D7064" s="24">
        <v>0</v>
      </c>
      <c r="E7064" s="24">
        <v>0</v>
      </c>
      <c r="F7064" s="48"/>
      <c r="G7064" s="48"/>
      <c r="H7064" s="1">
        <f t="shared" si="1225"/>
        <v>-12.105898291839802</v>
      </c>
      <c r="I7064" s="1">
        <f t="shared" si="1219"/>
        <v>16.014186445665818</v>
      </c>
      <c r="J7064" s="4">
        <f>B7064+('PV model'!$B$3/15)+(I7064/60)</f>
        <v>2.9902364407610968</v>
      </c>
      <c r="K7064" s="2">
        <f t="shared" si="1220"/>
        <v>135.14645338858355</v>
      </c>
      <c r="L7064" s="2">
        <f>DEGREES(ASIN((((COS(RADIANS('PV model'!$B$2))*COS(RADIANS(H7064))*COS(RADIANS(K7064)))+(SIN(RADIANS('PV model'!$B$2))*SIN(RADIANS(H7064)))))))</f>
        <v>-34.432699273623783</v>
      </c>
      <c r="M7064" s="3">
        <f t="shared" si="1216"/>
        <v>0</v>
      </c>
      <c r="N7064" s="2">
        <f t="shared" si="1221"/>
        <v>56.731147623946782</v>
      </c>
      <c r="O7064" s="2">
        <f>IF('PV model'!$B$2&gt;0, 180-N7064,IF('PV model'!$B$2&lt;0,0-N7064,N7064))</f>
        <v>123.26885237605322</v>
      </c>
      <c r="P7064" s="2">
        <f>ABS(O7064-'PV model'!$B$5)</f>
        <v>81.731147623946782</v>
      </c>
      <c r="Q7064" s="3">
        <f t="shared" si="1217"/>
        <v>124.43269927362378</v>
      </c>
      <c r="R7064" s="3">
        <f t="shared" si="1222"/>
        <v>0</v>
      </c>
      <c r="S7064" s="3">
        <f t="shared" si="1218"/>
        <v>0</v>
      </c>
      <c r="T7064" s="3">
        <f>(0.5*(1-COS(RADIANS(90-$X$3)))*(D7064+E7064)*'PV model'!$B$4)</f>
        <v>0</v>
      </c>
      <c r="U7064" s="3">
        <f t="shared" si="1223"/>
        <v>0</v>
      </c>
      <c r="V7064" s="3">
        <f>('PV model'!$B$13*(U7064/1000)*(1-'PV model'!$B$14*((20+C7064)-25))*'PV model'!$B$10)/'PV model'!$B$12</f>
        <v>0</v>
      </c>
    </row>
    <row r="7065" spans="1:22" x14ac:dyDescent="0.2">
      <c r="A7065" s="10">
        <f t="shared" si="1215"/>
        <v>295</v>
      </c>
      <c r="B7065" s="10">
        <f t="shared" si="1224"/>
        <v>4</v>
      </c>
      <c r="C7065" s="23">
        <v>3.5</v>
      </c>
      <c r="D7065" s="24">
        <v>0</v>
      </c>
      <c r="E7065" s="24">
        <v>0</v>
      </c>
      <c r="F7065" s="48"/>
      <c r="G7065" s="48"/>
      <c r="H7065" s="1">
        <f t="shared" si="1225"/>
        <v>-12.105898291839802</v>
      </c>
      <c r="I7065" s="1">
        <f t="shared" si="1219"/>
        <v>16.014186445665818</v>
      </c>
      <c r="J7065" s="4">
        <f>B7065+('PV model'!$B$3/15)+(I7065/60)</f>
        <v>3.9902364407610968</v>
      </c>
      <c r="K7065" s="2">
        <f t="shared" si="1220"/>
        <v>120.14645338858355</v>
      </c>
      <c r="L7065" s="2">
        <f>DEGREES(ASIN((((COS(RADIANS('PV model'!$B$2))*COS(RADIANS(H7065))*COS(RADIANS(K7065)))+(SIN(RADIANS('PV model'!$B$2))*SIN(RADIANS(H7065)))))))</f>
        <v>-26.805632316356302</v>
      </c>
      <c r="M7065" s="3">
        <f t="shared" si="1216"/>
        <v>0</v>
      </c>
      <c r="N7065" s="2">
        <f t="shared" si="1221"/>
        <v>71.31794132667352</v>
      </c>
      <c r="O7065" s="2">
        <f>IF('PV model'!$B$2&gt;0, 180-N7065,IF('PV model'!$B$2&lt;0,0-N7065,N7065))</f>
        <v>108.68205867332648</v>
      </c>
      <c r="P7065" s="2">
        <f>ABS(O7065-'PV model'!$B$5)</f>
        <v>96.31794132667352</v>
      </c>
      <c r="Q7065" s="3">
        <f t="shared" si="1217"/>
        <v>116.80563231635631</v>
      </c>
      <c r="R7065" s="3">
        <f t="shared" si="1222"/>
        <v>0</v>
      </c>
      <c r="S7065" s="3">
        <f t="shared" si="1218"/>
        <v>0</v>
      </c>
      <c r="T7065" s="3">
        <f>(0.5*(1-COS(RADIANS(90-$X$3)))*(D7065+E7065)*'PV model'!$B$4)</f>
        <v>0</v>
      </c>
      <c r="U7065" s="3">
        <f t="shared" si="1223"/>
        <v>0</v>
      </c>
      <c r="V7065" s="3">
        <f>('PV model'!$B$13*(U7065/1000)*(1-'PV model'!$B$14*((20+C7065)-25))*'PV model'!$B$10)/'PV model'!$B$12</f>
        <v>0</v>
      </c>
    </row>
    <row r="7066" spans="1:22" x14ac:dyDescent="0.2">
      <c r="A7066" s="10">
        <f t="shared" si="1215"/>
        <v>295</v>
      </c>
      <c r="B7066" s="10">
        <f t="shared" si="1224"/>
        <v>5</v>
      </c>
      <c r="C7066" s="23">
        <v>3.3</v>
      </c>
      <c r="D7066" s="24">
        <v>0</v>
      </c>
      <c r="E7066" s="24">
        <v>0</v>
      </c>
      <c r="F7066" s="48"/>
      <c r="G7066" s="48"/>
      <c r="H7066" s="1">
        <f t="shared" si="1225"/>
        <v>-12.105898291839802</v>
      </c>
      <c r="I7066" s="1">
        <f t="shared" si="1219"/>
        <v>16.014186445665818</v>
      </c>
      <c r="J7066" s="4">
        <f>B7066+('PV model'!$B$3/15)+(I7066/60)</f>
        <v>4.9902364407610973</v>
      </c>
      <c r="K7066" s="2">
        <f t="shared" si="1220"/>
        <v>105.14645338858354</v>
      </c>
      <c r="L7066" s="2">
        <f>DEGREES(ASIN((((COS(RADIANS('PV model'!$B$2))*COS(RADIANS(H7066))*COS(RADIANS(K7066)))+(SIN(RADIANS('PV model'!$B$2))*SIN(RADIANS(H7066)))))))</f>
        <v>-18.514137375823267</v>
      </c>
      <c r="M7066" s="3">
        <f t="shared" si="1216"/>
        <v>0</v>
      </c>
      <c r="N7066" s="2">
        <f t="shared" si="1221"/>
        <v>84.446980505669586</v>
      </c>
      <c r="O7066" s="2">
        <f>IF('PV model'!$B$2&gt;0, 180-N7066,IF('PV model'!$B$2&lt;0,0-N7066,N7066))</f>
        <v>95.553019494330414</v>
      </c>
      <c r="P7066" s="2">
        <f>ABS(O7066-'PV model'!$B$5)</f>
        <v>109.44698050566959</v>
      </c>
      <c r="Q7066" s="3">
        <f t="shared" si="1217"/>
        <v>108.51413737582327</v>
      </c>
      <c r="R7066" s="3">
        <f t="shared" si="1222"/>
        <v>0</v>
      </c>
      <c r="S7066" s="3">
        <f t="shared" si="1218"/>
        <v>0</v>
      </c>
      <c r="T7066" s="3">
        <f>(0.5*(1-COS(RADIANS(90-$X$3)))*(D7066+E7066)*'PV model'!$B$4)</f>
        <v>0</v>
      </c>
      <c r="U7066" s="3">
        <f t="shared" si="1223"/>
        <v>0</v>
      </c>
      <c r="V7066" s="3">
        <f>('PV model'!$B$13*(U7066/1000)*(1-'PV model'!$B$14*((20+C7066)-25))*'PV model'!$B$10)/'PV model'!$B$12</f>
        <v>0</v>
      </c>
    </row>
    <row r="7067" spans="1:22" x14ac:dyDescent="0.2">
      <c r="A7067" s="10">
        <f t="shared" si="1215"/>
        <v>295</v>
      </c>
      <c r="B7067" s="10">
        <f t="shared" si="1224"/>
        <v>6</v>
      </c>
      <c r="C7067" s="23">
        <v>4.2</v>
      </c>
      <c r="D7067" s="24">
        <v>0</v>
      </c>
      <c r="E7067" s="24">
        <v>0</v>
      </c>
      <c r="F7067" s="48"/>
      <c r="G7067" s="48"/>
      <c r="H7067" s="1">
        <f t="shared" si="1225"/>
        <v>-12.105898291839802</v>
      </c>
      <c r="I7067" s="1">
        <f t="shared" si="1219"/>
        <v>16.014186445665818</v>
      </c>
      <c r="J7067" s="4">
        <f>B7067+('PV model'!$B$3/15)+(I7067/60)</f>
        <v>5.9902364407610973</v>
      </c>
      <c r="K7067" s="2">
        <f t="shared" si="1220"/>
        <v>90.146453388583538</v>
      </c>
      <c r="L7067" s="2">
        <f>DEGREES(ASIN((((COS(RADIANS('PV model'!$B$2))*COS(RADIANS(H7067))*COS(RADIANS(K7067)))+(SIN(RADIANS('PV model'!$B$2))*SIN(RADIANS(H7067)))))))</f>
        <v>-10.035055880778973</v>
      </c>
      <c r="M7067" s="3">
        <f t="shared" si="1216"/>
        <v>0</v>
      </c>
      <c r="N7067" s="2">
        <f t="shared" si="1221"/>
        <v>83.192145794767967</v>
      </c>
      <c r="O7067" s="2">
        <f>IF('PV model'!$B$2&gt;0, 180-N7067,IF('PV model'!$B$2&lt;0,0-N7067,N7067))</f>
        <v>96.807854205232033</v>
      </c>
      <c r="P7067" s="2">
        <f>ABS(O7067-'PV model'!$B$5)</f>
        <v>108.19214579476797</v>
      </c>
      <c r="Q7067" s="3">
        <f t="shared" si="1217"/>
        <v>100.03505588077897</v>
      </c>
      <c r="R7067" s="3">
        <f t="shared" si="1222"/>
        <v>0</v>
      </c>
      <c r="S7067" s="3">
        <f t="shared" si="1218"/>
        <v>0</v>
      </c>
      <c r="T7067" s="3">
        <f>(0.5*(1-COS(RADIANS(90-$X$3)))*(D7067+E7067)*'PV model'!$B$4)</f>
        <v>0</v>
      </c>
      <c r="U7067" s="3">
        <f t="shared" si="1223"/>
        <v>0</v>
      </c>
      <c r="V7067" s="3">
        <f>('PV model'!$B$13*(U7067/1000)*(1-'PV model'!$B$14*((20+C7067)-25))*'PV model'!$B$10)/'PV model'!$B$12</f>
        <v>0</v>
      </c>
    </row>
    <row r="7068" spans="1:22" x14ac:dyDescent="0.2">
      <c r="A7068" s="10">
        <f t="shared" si="1215"/>
        <v>295</v>
      </c>
      <c r="B7068" s="10">
        <f t="shared" si="1224"/>
        <v>7</v>
      </c>
      <c r="C7068" s="23">
        <v>7.7</v>
      </c>
      <c r="D7068" s="24">
        <v>0</v>
      </c>
      <c r="E7068" s="24">
        <v>0</v>
      </c>
      <c r="F7068" s="48"/>
      <c r="G7068" s="48"/>
      <c r="H7068" s="1">
        <f t="shared" si="1225"/>
        <v>-12.105898291839802</v>
      </c>
      <c r="I7068" s="1">
        <f t="shared" si="1219"/>
        <v>16.014186445665818</v>
      </c>
      <c r="J7068" s="4">
        <f>B7068+('PV model'!$B$3/15)+(I7068/60)</f>
        <v>6.9902364407610973</v>
      </c>
      <c r="K7068" s="2">
        <f t="shared" si="1220"/>
        <v>75.146453388583538</v>
      </c>
      <c r="L7068" s="2">
        <f>DEGREES(ASIN((((COS(RADIANS('PV model'!$B$2))*COS(RADIANS(H7068))*COS(RADIANS(K7068)))+(SIN(RADIANS('PV model'!$B$2))*SIN(RADIANS(H7068)))))))</f>
        <v>-1.768788001109735</v>
      </c>
      <c r="M7068" s="3">
        <f t="shared" si="1216"/>
        <v>0</v>
      </c>
      <c r="N7068" s="2">
        <f t="shared" si="1221"/>
        <v>71.003687590046809</v>
      </c>
      <c r="O7068" s="2">
        <f>IF('PV model'!$B$2&gt;0, 180-N7068,IF('PV model'!$B$2&lt;0,0-N7068,N7068))</f>
        <v>108.99631240995319</v>
      </c>
      <c r="P7068" s="2">
        <f>ABS(O7068-'PV model'!$B$5)</f>
        <v>96.003687590046809</v>
      </c>
      <c r="Q7068" s="3">
        <f t="shared" si="1217"/>
        <v>91.768788001109726</v>
      </c>
      <c r="R7068" s="3">
        <f t="shared" si="1222"/>
        <v>0</v>
      </c>
      <c r="S7068" s="3">
        <f t="shared" si="1218"/>
        <v>0</v>
      </c>
      <c r="T7068" s="3">
        <f>(0.5*(1-COS(RADIANS(90-$X$3)))*(D7068+E7068)*'PV model'!$B$4)</f>
        <v>0</v>
      </c>
      <c r="U7068" s="3">
        <f t="shared" si="1223"/>
        <v>0</v>
      </c>
      <c r="V7068" s="3">
        <f>('PV model'!$B$13*(U7068/1000)*(1-'PV model'!$B$14*((20+C7068)-25))*'PV model'!$B$10)/'PV model'!$B$12</f>
        <v>0</v>
      </c>
    </row>
    <row r="7069" spans="1:22" x14ac:dyDescent="0.2">
      <c r="A7069" s="10">
        <f t="shared" si="1215"/>
        <v>295</v>
      </c>
      <c r="B7069" s="10">
        <f t="shared" si="1224"/>
        <v>8</v>
      </c>
      <c r="C7069" s="23">
        <v>9.5</v>
      </c>
      <c r="D7069" s="24">
        <v>0</v>
      </c>
      <c r="E7069" s="24">
        <v>4.41</v>
      </c>
      <c r="F7069" s="48"/>
      <c r="G7069" s="48"/>
      <c r="H7069" s="1">
        <f t="shared" si="1225"/>
        <v>-12.105898291839802</v>
      </c>
      <c r="I7069" s="1">
        <f t="shared" si="1219"/>
        <v>16.014186445665818</v>
      </c>
      <c r="J7069" s="4">
        <f>B7069+('PV model'!$B$3/15)+(I7069/60)</f>
        <v>7.9902364407610973</v>
      </c>
      <c r="K7069" s="2">
        <f t="shared" si="1220"/>
        <v>60.146453388583538</v>
      </c>
      <c r="L7069" s="2">
        <f>DEGREES(ASIN((((COS(RADIANS('PV model'!$B$2))*COS(RADIANS(H7069))*COS(RADIANS(K7069)))+(SIN(RADIANS('PV model'!$B$2))*SIN(RADIANS(H7069)))))))</f>
        <v>5.9029186634304311</v>
      </c>
      <c r="M7069" s="3">
        <f t="shared" si="1216"/>
        <v>5.9029186634304311</v>
      </c>
      <c r="N7069" s="2">
        <f t="shared" si="1221"/>
        <v>58.488336130570637</v>
      </c>
      <c r="O7069" s="2">
        <f>IF('PV model'!$B$2&gt;0, 180-N7069,IF('PV model'!$B$2&lt;0,0-N7069,N7069))</f>
        <v>121.51166386942936</v>
      </c>
      <c r="P7069" s="2">
        <f>ABS(O7069-'PV model'!$B$5)</f>
        <v>83.488336130570644</v>
      </c>
      <c r="Q7069" s="3">
        <f t="shared" si="1217"/>
        <v>84.097081336569573</v>
      </c>
      <c r="R7069" s="3">
        <f t="shared" si="1222"/>
        <v>0</v>
      </c>
      <c r="S7069" s="3">
        <f t="shared" si="1218"/>
        <v>4.41</v>
      </c>
      <c r="T7069" s="3">
        <f>(0.5*(1-COS(RADIANS(90-$X$3)))*(D7069+E7069)*'PV model'!$B$4)</f>
        <v>0</v>
      </c>
      <c r="U7069" s="3">
        <f t="shared" si="1223"/>
        <v>4.41</v>
      </c>
      <c r="V7069" s="3">
        <f>('PV model'!$B$13*(U7069/1000)*(1-'PV model'!$B$14*((20+C7069)-25))*'PV model'!$B$10)/'PV model'!$B$12</f>
        <v>0.43288877519999996</v>
      </c>
    </row>
    <row r="7070" spans="1:22" x14ac:dyDescent="0.2">
      <c r="A7070" s="10">
        <f t="shared" si="1215"/>
        <v>295</v>
      </c>
      <c r="B7070" s="10">
        <f t="shared" si="1224"/>
        <v>9</v>
      </c>
      <c r="C7070" s="23">
        <v>9.6999999999999993</v>
      </c>
      <c r="D7070" s="24">
        <v>0</v>
      </c>
      <c r="E7070" s="24">
        <v>46.746000000000002</v>
      </c>
      <c r="F7070" s="48"/>
      <c r="G7070" s="48"/>
      <c r="H7070" s="1">
        <f t="shared" si="1225"/>
        <v>-12.105898291839802</v>
      </c>
      <c r="I7070" s="1">
        <f t="shared" si="1219"/>
        <v>16.014186445665818</v>
      </c>
      <c r="J7070" s="4">
        <f>B7070+('PV model'!$B$3/15)+(I7070/60)</f>
        <v>8.9902364407610964</v>
      </c>
      <c r="K7070" s="2">
        <f t="shared" si="1220"/>
        <v>45.146453388583552</v>
      </c>
      <c r="L7070" s="2">
        <f>DEGREES(ASIN((((COS(RADIANS('PV model'!$B$2))*COS(RADIANS(H7070))*COS(RADIANS(K7070)))+(SIN(RADIANS('PV model'!$B$2))*SIN(RADIANS(H7070)))))))</f>
        <v>12.577833513759151</v>
      </c>
      <c r="M7070" s="3">
        <f t="shared" si="1216"/>
        <v>12.577833513759151</v>
      </c>
      <c r="N7070" s="2">
        <f t="shared" si="1221"/>
        <v>45.250431524413699</v>
      </c>
      <c r="O7070" s="2">
        <f>IF('PV model'!$B$2&gt;0, 180-N7070,IF('PV model'!$B$2&lt;0,0-N7070,N7070))</f>
        <v>134.7495684755863</v>
      </c>
      <c r="P7070" s="2">
        <f>ABS(O7070-'PV model'!$B$5)</f>
        <v>70.250431524413699</v>
      </c>
      <c r="Q7070" s="3">
        <f t="shared" si="1217"/>
        <v>77.42216648624084</v>
      </c>
      <c r="R7070" s="3">
        <f t="shared" si="1222"/>
        <v>0</v>
      </c>
      <c r="S7070" s="3">
        <f t="shared" si="1218"/>
        <v>46.746000000000002</v>
      </c>
      <c r="T7070" s="3">
        <f>(0.5*(1-COS(RADIANS(90-$X$3)))*(D7070+E7070)*'PV model'!$B$4)</f>
        <v>0</v>
      </c>
      <c r="U7070" s="3">
        <f t="shared" si="1223"/>
        <v>46.746000000000002</v>
      </c>
      <c r="V7070" s="3">
        <f>('PV model'!$B$13*(U7070/1000)*(1-'PV model'!$B$14*((20+C7070)-25))*'PV model'!$B$10)/'PV model'!$B$12</f>
        <v>4.5848828329920002</v>
      </c>
    </row>
    <row r="7071" spans="1:22" x14ac:dyDescent="0.2">
      <c r="A7071" s="10">
        <f t="shared" si="1215"/>
        <v>295</v>
      </c>
      <c r="B7071" s="10">
        <f t="shared" si="1224"/>
        <v>10</v>
      </c>
      <c r="C7071" s="23">
        <v>10</v>
      </c>
      <c r="D7071" s="24">
        <v>19.08165</v>
      </c>
      <c r="E7071" s="24">
        <v>92.61</v>
      </c>
      <c r="F7071" s="48"/>
      <c r="G7071" s="48"/>
      <c r="H7071" s="1">
        <f t="shared" si="1225"/>
        <v>-12.105898291839802</v>
      </c>
      <c r="I7071" s="1">
        <f t="shared" si="1219"/>
        <v>16.014186445665818</v>
      </c>
      <c r="J7071" s="4">
        <f>B7071+('PV model'!$B$3/15)+(I7071/60)</f>
        <v>9.9902364407610964</v>
      </c>
      <c r="K7071" s="2">
        <f t="shared" si="1220"/>
        <v>30.146453388583552</v>
      </c>
      <c r="L7071" s="2">
        <f>DEGREES(ASIN((((COS(RADIANS('PV model'!$B$2))*COS(RADIANS(H7071))*COS(RADIANS(K7071)))+(SIN(RADIANS('PV model'!$B$2))*SIN(RADIANS(H7071)))))))</f>
        <v>17.822508601463984</v>
      </c>
      <c r="M7071" s="3">
        <f t="shared" si="1216"/>
        <v>17.822508601463984</v>
      </c>
      <c r="N7071" s="2">
        <f t="shared" si="1221"/>
        <v>31.050752156010226</v>
      </c>
      <c r="O7071" s="2">
        <f>IF('PV model'!$B$2&gt;0, 180-N7071,IF('PV model'!$B$2&lt;0,0-N7071,N7071))</f>
        <v>148.94924784398978</v>
      </c>
      <c r="P7071" s="2">
        <f>ABS(O7071-'PV model'!$B$5)</f>
        <v>56.050752156010219</v>
      </c>
      <c r="Q7071" s="3">
        <f t="shared" si="1217"/>
        <v>72.177491398536006</v>
      </c>
      <c r="R7071" s="3">
        <f t="shared" si="1222"/>
        <v>19.081650000000007</v>
      </c>
      <c r="S7071" s="3">
        <f t="shared" si="1218"/>
        <v>100.19440789840395</v>
      </c>
      <c r="T7071" s="3">
        <f>(0.5*(1-COS(RADIANS(90-$X$3)))*(D7071+E7071)*'PV model'!$B$4)</f>
        <v>0</v>
      </c>
      <c r="U7071" s="3">
        <f t="shared" si="1223"/>
        <v>119.27605789840396</v>
      </c>
      <c r="V7071" s="3">
        <f>('PV model'!$B$13*(U7071/1000)*(1-'PV model'!$B$14*((20+C7071)-25))*'PV model'!$B$10)/'PV model'!$B$12</f>
        <v>11.684378052573971</v>
      </c>
    </row>
    <row r="7072" spans="1:22" x14ac:dyDescent="0.2">
      <c r="A7072" s="10">
        <f t="shared" si="1215"/>
        <v>295</v>
      </c>
      <c r="B7072" s="10">
        <f t="shared" si="1224"/>
        <v>11</v>
      </c>
      <c r="C7072" s="23">
        <v>10.4</v>
      </c>
      <c r="D7072" s="24">
        <v>23.571449999999999</v>
      </c>
      <c r="E7072" s="24">
        <v>132.29999999999998</v>
      </c>
      <c r="F7072" s="48"/>
      <c r="G7072" s="48"/>
      <c r="H7072" s="1">
        <f t="shared" si="1225"/>
        <v>-12.105898291839802</v>
      </c>
      <c r="I7072" s="1">
        <f t="shared" si="1219"/>
        <v>16.014186445665818</v>
      </c>
      <c r="J7072" s="4">
        <f>B7072+('PV model'!$B$3/15)+(I7072/60)</f>
        <v>10.990236440761096</v>
      </c>
      <c r="K7072" s="2">
        <f t="shared" si="1220"/>
        <v>15.146453388583554</v>
      </c>
      <c r="L7072" s="2">
        <f>DEGREES(ASIN((((COS(RADIANS('PV model'!$B$2))*COS(RADIANS(H7072))*COS(RADIANS(K7072)))+(SIN(RADIANS('PV model'!$B$2))*SIN(RADIANS(H7072)))))))</f>
        <v>21.206875099076278</v>
      </c>
      <c r="M7072" s="3">
        <f t="shared" si="1216"/>
        <v>21.206875099076278</v>
      </c>
      <c r="N7072" s="2">
        <f t="shared" si="1221"/>
        <v>15.904459675367725</v>
      </c>
      <c r="O7072" s="2">
        <f>IF('PV model'!$B$2&gt;0, 180-N7072,IF('PV model'!$B$2&lt;0,0-N7072,N7072))</f>
        <v>164.09554032463228</v>
      </c>
      <c r="P7072" s="2">
        <f>ABS(O7072-'PV model'!$B$5)</f>
        <v>40.904459675367718</v>
      </c>
      <c r="Q7072" s="3">
        <f t="shared" si="1217"/>
        <v>68.793124900923729</v>
      </c>
      <c r="R7072" s="3">
        <f t="shared" si="1222"/>
        <v>23.571449999999984</v>
      </c>
      <c r="S7072" s="3">
        <f t="shared" si="1218"/>
        <v>142.95431558689282</v>
      </c>
      <c r="T7072" s="3">
        <f>(0.5*(1-COS(RADIANS(90-$X$3)))*(D7072+E7072)*'PV model'!$B$4)</f>
        <v>0</v>
      </c>
      <c r="U7072" s="3">
        <f t="shared" si="1223"/>
        <v>166.52576558689282</v>
      </c>
      <c r="V7072" s="3">
        <f>('PV model'!$B$13*(U7072/1000)*(1-'PV model'!$B$14*((20+C7072)-25))*'PV model'!$B$10)/'PV model'!$B$12</f>
        <v>16.286363752659582</v>
      </c>
    </row>
    <row r="7073" spans="1:22" x14ac:dyDescent="0.2">
      <c r="A7073" s="10">
        <f t="shared" si="1215"/>
        <v>295</v>
      </c>
      <c r="B7073" s="10">
        <f t="shared" si="1224"/>
        <v>12</v>
      </c>
      <c r="C7073" s="23">
        <v>10.7</v>
      </c>
      <c r="D7073" s="24">
        <v>233.46959999999999</v>
      </c>
      <c r="E7073" s="24">
        <v>144.648</v>
      </c>
      <c r="F7073" s="48"/>
      <c r="G7073" s="48"/>
      <c r="H7073" s="1">
        <f t="shared" si="1225"/>
        <v>-12.105898291839802</v>
      </c>
      <c r="I7073" s="1">
        <f t="shared" si="1219"/>
        <v>16.014186445665818</v>
      </c>
      <c r="J7073" s="4">
        <f>B7073+('PV model'!$B$3/15)+(I7073/60)</f>
        <v>11.990236440761096</v>
      </c>
      <c r="K7073" s="2">
        <f t="shared" si="1220"/>
        <v>0.14645338858355395</v>
      </c>
      <c r="L7073" s="2">
        <f>DEGREES(ASIN((((COS(RADIANS('PV model'!$B$2))*COS(RADIANS(H7073))*COS(RADIANS(K7073)))+(SIN(RADIANS('PV model'!$B$2))*SIN(RADIANS(H7073)))))))</f>
        <v>22.393989594153766</v>
      </c>
      <c r="M7073" s="3">
        <f t="shared" si="1216"/>
        <v>22.393989594153766</v>
      </c>
      <c r="N7073" s="2">
        <f t="shared" si="1221"/>
        <v>0.1548763718771104</v>
      </c>
      <c r="O7073" s="2">
        <f>IF('PV model'!$B$2&gt;0, 180-N7073,IF('PV model'!$B$2&lt;0,0-N7073,N7073))</f>
        <v>179.84512362812288</v>
      </c>
      <c r="P7073" s="2">
        <f>ABS(O7073-'PV model'!$B$5)</f>
        <v>25.154876371877123</v>
      </c>
      <c r="Q7073" s="3">
        <f t="shared" si="1217"/>
        <v>67.606010405846234</v>
      </c>
      <c r="R7073" s="3">
        <f t="shared" si="1222"/>
        <v>233.46959999999999</v>
      </c>
      <c r="S7073" s="3">
        <f t="shared" si="1218"/>
        <v>182.77934738337169</v>
      </c>
      <c r="T7073" s="3">
        <f>(0.5*(1-COS(RADIANS(90-$X$3)))*(D7073+E7073)*'PV model'!$B$4)</f>
        <v>0</v>
      </c>
      <c r="U7073" s="3">
        <f t="shared" si="1223"/>
        <v>416.24894738337167</v>
      </c>
      <c r="V7073" s="3">
        <f>('PV model'!$B$13*(U7073/1000)*(1-'PV model'!$B$14*((20+C7073)-25))*'PV model'!$B$10)/'PV model'!$B$12</f>
        <v>40.659576799447755</v>
      </c>
    </row>
    <row r="7074" spans="1:22" x14ac:dyDescent="0.2">
      <c r="A7074" s="10">
        <f t="shared" si="1215"/>
        <v>295</v>
      </c>
      <c r="B7074" s="10">
        <f t="shared" si="1224"/>
        <v>13</v>
      </c>
      <c r="C7074" s="23">
        <v>11</v>
      </c>
      <c r="D7074" s="24">
        <v>71.836799999999997</v>
      </c>
      <c r="E7074" s="24">
        <v>142.00200000000001</v>
      </c>
      <c r="F7074" s="48"/>
      <c r="G7074" s="48"/>
      <c r="H7074" s="1">
        <f t="shared" si="1225"/>
        <v>-12.105898291839802</v>
      </c>
      <c r="I7074" s="1">
        <f t="shared" si="1219"/>
        <v>16.014186445665818</v>
      </c>
      <c r="J7074" s="4">
        <f>B7074+('PV model'!$B$3/15)+(I7074/60)</f>
        <v>12.990236440761096</v>
      </c>
      <c r="K7074" s="2">
        <f t="shared" si="1220"/>
        <v>-14.853546611416446</v>
      </c>
      <c r="L7074" s="2">
        <f>DEGREES(ASIN((((COS(RADIANS('PV model'!$B$2))*COS(RADIANS(H7074))*COS(RADIANS(K7074)))+(SIN(RADIANS('PV model'!$B$2))*SIN(RADIANS(H7074)))))))</f>
        <v>21.251915882368209</v>
      </c>
      <c r="M7074" s="3">
        <f t="shared" si="1216"/>
        <v>21.251915882368209</v>
      </c>
      <c r="N7074" s="2">
        <f t="shared" si="1221"/>
        <v>-15.601039933003333</v>
      </c>
      <c r="O7074" s="2">
        <f>IF('PV model'!$B$2&gt;0, 180-N7074,IF('PV model'!$B$2&lt;0,0-N7074,N7074))</f>
        <v>195.60103993300334</v>
      </c>
      <c r="P7074" s="2">
        <f>ABS(O7074-'PV model'!$B$5)</f>
        <v>9.3989600669966649</v>
      </c>
      <c r="Q7074" s="3">
        <f t="shared" si="1217"/>
        <v>68.748084117631791</v>
      </c>
      <c r="R7074" s="3">
        <f t="shared" si="1222"/>
        <v>71.836800000000011</v>
      </c>
      <c r="S7074" s="3">
        <f t="shared" si="1218"/>
        <v>165.31255601451716</v>
      </c>
      <c r="T7074" s="3">
        <f>(0.5*(1-COS(RADIANS(90-$X$3)))*(D7074+E7074)*'PV model'!$B$4)</f>
        <v>0</v>
      </c>
      <c r="U7074" s="3">
        <f t="shared" si="1223"/>
        <v>237.14935601451717</v>
      </c>
      <c r="V7074" s="3">
        <f>('PV model'!$B$13*(U7074/1000)*(1-'PV model'!$B$14*((20+C7074)-25))*'PV model'!$B$10)/'PV model'!$B$12</f>
        <v>23.136518836158068</v>
      </c>
    </row>
    <row r="7075" spans="1:22" x14ac:dyDescent="0.2">
      <c r="A7075" s="10">
        <f t="shared" si="1215"/>
        <v>295</v>
      </c>
      <c r="B7075" s="10">
        <f t="shared" si="1224"/>
        <v>14</v>
      </c>
      <c r="C7075" s="23">
        <v>11.4</v>
      </c>
      <c r="D7075" s="24">
        <v>41.530650000000001</v>
      </c>
      <c r="E7075" s="24">
        <v>133.18200000000002</v>
      </c>
      <c r="F7075" s="48"/>
      <c r="G7075" s="48"/>
      <c r="H7075" s="1">
        <f t="shared" si="1225"/>
        <v>-12.105898291839802</v>
      </c>
      <c r="I7075" s="1">
        <f t="shared" si="1219"/>
        <v>16.014186445665818</v>
      </c>
      <c r="J7075" s="4">
        <f>B7075+('PV model'!$B$3/15)+(I7075/60)</f>
        <v>13.990236440761096</v>
      </c>
      <c r="K7075" s="2">
        <f t="shared" si="1220"/>
        <v>-29.853546611416448</v>
      </c>
      <c r="L7075" s="2">
        <f>DEGREES(ASIN((((COS(RADIANS('PV model'!$B$2))*COS(RADIANS(H7075))*COS(RADIANS(K7075)))+(SIN(RADIANS('PV model'!$B$2))*SIN(RADIANS(H7075)))))))</f>
        <v>17.907724931417594</v>
      </c>
      <c r="M7075" s="3">
        <f t="shared" si="1216"/>
        <v>17.907724931417594</v>
      </c>
      <c r="N7075" s="2">
        <f t="shared" si="1221"/>
        <v>-30.763479019526759</v>
      </c>
      <c r="O7075" s="2">
        <f>IF('PV model'!$B$2&gt;0, 180-N7075,IF('PV model'!$B$2&lt;0,0-N7075,N7075))</f>
        <v>210.76347901952676</v>
      </c>
      <c r="P7075" s="2">
        <f>ABS(O7075-'PV model'!$B$5)</f>
        <v>5.7634790195267556</v>
      </c>
      <c r="Q7075" s="3">
        <f t="shared" si="1217"/>
        <v>72.09227506858241</v>
      </c>
      <c r="R7075" s="3">
        <f t="shared" si="1222"/>
        <v>41.530650000000009</v>
      </c>
      <c r="S7075" s="3">
        <f t="shared" si="1218"/>
        <v>147.9259826304058</v>
      </c>
      <c r="T7075" s="3">
        <f>(0.5*(1-COS(RADIANS(90-$X$3)))*(D7075+E7075)*'PV model'!$B$4)</f>
        <v>0</v>
      </c>
      <c r="U7075" s="3">
        <f t="shared" si="1223"/>
        <v>189.45663263040581</v>
      </c>
      <c r="V7075" s="3">
        <f>('PV model'!$B$13*(U7075/1000)*(1-'PV model'!$B$14*((20+C7075)-25))*'PV model'!$B$10)/'PV model'!$B$12</f>
        <v>18.453270021793337</v>
      </c>
    </row>
    <row r="7076" spans="1:22" x14ac:dyDescent="0.2">
      <c r="A7076" s="10">
        <f t="shared" si="1215"/>
        <v>295</v>
      </c>
      <c r="B7076" s="10">
        <f t="shared" si="1224"/>
        <v>15</v>
      </c>
      <c r="C7076" s="23">
        <v>11.3</v>
      </c>
      <c r="D7076" s="24">
        <v>16.836749999999999</v>
      </c>
      <c r="E7076" s="24">
        <v>103.194</v>
      </c>
      <c r="F7076" s="48"/>
      <c r="G7076" s="48"/>
      <c r="H7076" s="1">
        <f t="shared" si="1225"/>
        <v>-12.105898291839802</v>
      </c>
      <c r="I7076" s="1">
        <f t="shared" si="1219"/>
        <v>16.014186445665818</v>
      </c>
      <c r="J7076" s="4">
        <f>B7076+('PV model'!$B$3/15)+(I7076/60)</f>
        <v>14.990236440761096</v>
      </c>
      <c r="K7076" s="2">
        <f t="shared" si="1220"/>
        <v>-44.853546611416448</v>
      </c>
      <c r="L7076" s="2">
        <f>DEGREES(ASIN((((COS(RADIANS('PV model'!$B$2))*COS(RADIANS(H7076))*COS(RADIANS(K7076)))+(SIN(RADIANS('PV model'!$B$2))*SIN(RADIANS(H7076)))))))</f>
        <v>12.695383990563998</v>
      </c>
      <c r="M7076" s="3">
        <f t="shared" si="1216"/>
        <v>12.695383990563998</v>
      </c>
      <c r="N7076" s="2">
        <f t="shared" si="1221"/>
        <v>-44.982791743090324</v>
      </c>
      <c r="O7076" s="2">
        <f>IF('PV model'!$B$2&gt;0, 180-N7076,IF('PV model'!$B$2&lt;0,0-N7076,N7076))</f>
        <v>224.98279174309033</v>
      </c>
      <c r="P7076" s="2">
        <f>ABS(O7076-'PV model'!$B$5)</f>
        <v>19.982791743090331</v>
      </c>
      <c r="Q7076" s="3">
        <f t="shared" si="1217"/>
        <v>77.304616009436003</v>
      </c>
      <c r="R7076" s="3">
        <f t="shared" si="1222"/>
        <v>16.836750000000002</v>
      </c>
      <c r="S7076" s="3">
        <f t="shared" si="1218"/>
        <v>109.21555532774724</v>
      </c>
      <c r="T7076" s="3">
        <f>(0.5*(1-COS(RADIANS(90-$X$3)))*(D7076+E7076)*'PV model'!$B$4)</f>
        <v>0</v>
      </c>
      <c r="U7076" s="3">
        <f t="shared" si="1223"/>
        <v>126.05230532774723</v>
      </c>
      <c r="V7076" s="3">
        <f>('PV model'!$B$13*(U7076/1000)*(1-'PV model'!$B$14*((20+C7076)-25))*'PV model'!$B$10)/'PV model'!$B$12</f>
        <v>12.282663691859458</v>
      </c>
    </row>
    <row r="7077" spans="1:22" x14ac:dyDescent="0.2">
      <c r="A7077" s="10">
        <f t="shared" si="1215"/>
        <v>295</v>
      </c>
      <c r="B7077" s="10">
        <f t="shared" si="1224"/>
        <v>16</v>
      </c>
      <c r="C7077" s="23">
        <v>10.9</v>
      </c>
      <c r="D7077" s="24">
        <v>1.1224499999999999</v>
      </c>
      <c r="E7077" s="24">
        <v>56.448</v>
      </c>
      <c r="F7077" s="48"/>
      <c r="G7077" s="48"/>
      <c r="H7077" s="1">
        <f t="shared" si="1225"/>
        <v>-12.105898291839802</v>
      </c>
      <c r="I7077" s="1">
        <f t="shared" si="1219"/>
        <v>16.014186445665818</v>
      </c>
      <c r="J7077" s="4">
        <f>B7077+('PV model'!$B$3/15)+(I7077/60)</f>
        <v>15.990236440761096</v>
      </c>
      <c r="K7077" s="2">
        <f t="shared" si="1220"/>
        <v>-59.853546611416448</v>
      </c>
      <c r="L7077" s="2">
        <f>DEGREES(ASIN((((COS(RADIANS('PV model'!$B$2))*COS(RADIANS(H7077))*COS(RADIANS(K7077)))+(SIN(RADIANS('PV model'!$B$2))*SIN(RADIANS(H7077)))))))</f>
        <v>6.0441676487329969</v>
      </c>
      <c r="M7077" s="3">
        <f t="shared" si="1216"/>
        <v>6.0441676487329969</v>
      </c>
      <c r="N7077" s="2">
        <f t="shared" si="1221"/>
        <v>-58.237838009066202</v>
      </c>
      <c r="O7077" s="2">
        <f>IF('PV model'!$B$2&gt;0, 180-N7077,IF('PV model'!$B$2&lt;0,0-N7077,N7077))</f>
        <v>238.23783800906619</v>
      </c>
      <c r="P7077" s="2">
        <f>ABS(O7077-'PV model'!$B$5)</f>
        <v>33.237838009066195</v>
      </c>
      <c r="Q7077" s="3">
        <f t="shared" si="1217"/>
        <v>83.955832351267006</v>
      </c>
      <c r="R7077" s="3">
        <f t="shared" si="1222"/>
        <v>1.1224499999999988</v>
      </c>
      <c r="S7077" s="3">
        <f t="shared" si="1218"/>
        <v>56.857243081104315</v>
      </c>
      <c r="T7077" s="3">
        <f>(0.5*(1-COS(RADIANS(90-$X$3)))*(D7077+E7077)*'PV model'!$B$4)</f>
        <v>0</v>
      </c>
      <c r="U7077" s="3">
        <f t="shared" si="1223"/>
        <v>57.979693081104315</v>
      </c>
      <c r="V7077" s="3">
        <f>('PV model'!$B$13*(U7077/1000)*(1-'PV model'!$B$14*((20+C7077)-25))*'PV model'!$B$10)/'PV model'!$B$12</f>
        <v>5.6588727775460503</v>
      </c>
    </row>
    <row r="7078" spans="1:22" x14ac:dyDescent="0.2">
      <c r="A7078" s="10">
        <f t="shared" si="1215"/>
        <v>295</v>
      </c>
      <c r="B7078" s="10">
        <f t="shared" si="1224"/>
        <v>17</v>
      </c>
      <c r="C7078" s="23">
        <v>10.6</v>
      </c>
      <c r="D7078" s="24">
        <v>0</v>
      </c>
      <c r="E7078" s="24">
        <v>12.348000000000001</v>
      </c>
      <c r="F7078" s="48"/>
      <c r="G7078" s="48"/>
      <c r="H7078" s="1">
        <f t="shared" si="1225"/>
        <v>-12.105898291839802</v>
      </c>
      <c r="I7078" s="1">
        <f t="shared" si="1219"/>
        <v>16.014186445665818</v>
      </c>
      <c r="J7078" s="4">
        <f>B7078+('PV model'!$B$3/15)+(I7078/60)</f>
        <v>16.990236440761095</v>
      </c>
      <c r="K7078" s="2">
        <f t="shared" si="1220"/>
        <v>-74.853546611416419</v>
      </c>
      <c r="L7078" s="2">
        <f>DEGREES(ASIN((((COS(RADIANS('PV model'!$B$2))*COS(RADIANS(H7078))*COS(RADIANS(K7078)))+(SIN(RADIANS('PV model'!$B$2))*SIN(RADIANS(H7078)))))))</f>
        <v>-1.6120324499587744</v>
      </c>
      <c r="M7078" s="3">
        <f t="shared" si="1216"/>
        <v>0</v>
      </c>
      <c r="N7078" s="2">
        <f t="shared" si="1221"/>
        <v>-70.763898685507925</v>
      </c>
      <c r="O7078" s="2">
        <f>IF('PV model'!$B$2&gt;0, 180-N7078,IF('PV model'!$B$2&lt;0,0-N7078,N7078))</f>
        <v>250.76389868550791</v>
      </c>
      <c r="P7078" s="2">
        <f>ABS(O7078-'PV model'!$B$5)</f>
        <v>45.763898685507911</v>
      </c>
      <c r="Q7078" s="3">
        <f t="shared" si="1217"/>
        <v>91.612032449958775</v>
      </c>
      <c r="R7078" s="3">
        <f t="shared" si="1222"/>
        <v>0</v>
      </c>
      <c r="S7078" s="3">
        <f t="shared" si="1218"/>
        <v>12.348000000000001</v>
      </c>
      <c r="T7078" s="3">
        <f>(0.5*(1-COS(RADIANS(90-$X$3)))*(D7078+E7078)*'PV model'!$B$4)</f>
        <v>0</v>
      </c>
      <c r="U7078" s="3">
        <f t="shared" si="1223"/>
        <v>12.348000000000001</v>
      </c>
      <c r="V7078" s="3">
        <f>('PV model'!$B$13*(U7078/1000)*(1-'PV model'!$B$14*((20+C7078)-25))*'PV model'!$B$10)/'PV model'!$B$12</f>
        <v>1.206657623808</v>
      </c>
    </row>
    <row r="7079" spans="1:22" x14ac:dyDescent="0.2">
      <c r="A7079" s="10">
        <f t="shared" si="1215"/>
        <v>295</v>
      </c>
      <c r="B7079" s="10">
        <f t="shared" si="1224"/>
        <v>18</v>
      </c>
      <c r="C7079" s="23">
        <v>10</v>
      </c>
      <c r="D7079" s="24">
        <v>0</v>
      </c>
      <c r="E7079" s="24">
        <v>0</v>
      </c>
      <c r="F7079" s="48"/>
      <c r="G7079" s="48"/>
      <c r="H7079" s="1">
        <f t="shared" si="1225"/>
        <v>-12.105898291839802</v>
      </c>
      <c r="I7079" s="1">
        <f t="shared" si="1219"/>
        <v>16.014186445665818</v>
      </c>
      <c r="J7079" s="4">
        <f>B7079+('PV model'!$B$3/15)+(I7079/60)</f>
        <v>17.990236440761095</v>
      </c>
      <c r="K7079" s="2">
        <f t="shared" si="1220"/>
        <v>-89.853546611416419</v>
      </c>
      <c r="L7079" s="2">
        <f>DEGREES(ASIN((((COS(RADIANS('PV model'!$B$2))*COS(RADIANS(H7079))*COS(RADIANS(K7079)))+(SIN(RADIANS('PV model'!$B$2))*SIN(RADIANS(H7079)))))))</f>
        <v>-9.8703627020025877</v>
      </c>
      <c r="M7079" s="3">
        <f t="shared" si="1216"/>
        <v>0</v>
      </c>
      <c r="N7079" s="2">
        <f t="shared" si="1221"/>
        <v>-82.954264445811489</v>
      </c>
      <c r="O7079" s="2">
        <f>IF('PV model'!$B$2&gt;0, 180-N7079,IF('PV model'!$B$2&lt;0,0-N7079,N7079))</f>
        <v>262.95426444581148</v>
      </c>
      <c r="P7079" s="2">
        <f>ABS(O7079-'PV model'!$B$5)</f>
        <v>57.954264445811475</v>
      </c>
      <c r="Q7079" s="3">
        <f t="shared" si="1217"/>
        <v>99.870362702002595</v>
      </c>
      <c r="R7079" s="3">
        <f t="shared" si="1222"/>
        <v>0</v>
      </c>
      <c r="S7079" s="3">
        <f t="shared" si="1218"/>
        <v>0</v>
      </c>
      <c r="T7079" s="3">
        <f>(0.5*(1-COS(RADIANS(90-$X$3)))*(D7079+E7079)*'PV model'!$B$4)</f>
        <v>0</v>
      </c>
      <c r="U7079" s="3">
        <f t="shared" si="1223"/>
        <v>0</v>
      </c>
      <c r="V7079" s="3">
        <f>('PV model'!$B$13*(U7079/1000)*(1-'PV model'!$B$14*((20+C7079)-25))*'PV model'!$B$10)/'PV model'!$B$12</f>
        <v>0</v>
      </c>
    </row>
    <row r="7080" spans="1:22" x14ac:dyDescent="0.2">
      <c r="A7080" s="10">
        <f t="shared" si="1215"/>
        <v>295</v>
      </c>
      <c r="B7080" s="10">
        <f t="shared" si="1224"/>
        <v>19</v>
      </c>
      <c r="C7080" s="23">
        <v>9.9</v>
      </c>
      <c r="D7080" s="24">
        <v>0</v>
      </c>
      <c r="E7080" s="24">
        <v>0</v>
      </c>
      <c r="F7080" s="48"/>
      <c r="G7080" s="48"/>
      <c r="H7080" s="1">
        <f t="shared" si="1225"/>
        <v>-12.105898291839802</v>
      </c>
      <c r="I7080" s="1">
        <f t="shared" si="1219"/>
        <v>16.014186445665818</v>
      </c>
      <c r="J7080" s="4">
        <f>B7080+('PV model'!$B$3/15)+(I7080/60)</f>
        <v>18.990236440761095</v>
      </c>
      <c r="K7080" s="2">
        <f t="shared" si="1220"/>
        <v>-104.85354661141642</v>
      </c>
      <c r="L7080" s="2">
        <f>DEGREES(ASIN((((COS(RADIANS('PV model'!$B$2))*COS(RADIANS(H7080))*COS(RADIANS(K7080)))+(SIN(RADIANS('PV model'!$B$2))*SIN(RADIANS(H7080)))))))</f>
        <v>-18.348977677571938</v>
      </c>
      <c r="M7080" s="3">
        <f t="shared" si="1216"/>
        <v>0</v>
      </c>
      <c r="N7080" s="2">
        <f t="shared" si="1221"/>
        <v>-84.693604655268715</v>
      </c>
      <c r="O7080" s="2">
        <f>IF('PV model'!$B$2&gt;0, 180-N7080,IF('PV model'!$B$2&lt;0,0-N7080,N7080))</f>
        <v>264.6936046552687</v>
      </c>
      <c r="P7080" s="2">
        <f>ABS(O7080-'PV model'!$B$5)</f>
        <v>59.6936046552687</v>
      </c>
      <c r="Q7080" s="3">
        <f t="shared" si="1217"/>
        <v>108.34897767757194</v>
      </c>
      <c r="R7080" s="3">
        <f t="shared" si="1222"/>
        <v>0</v>
      </c>
      <c r="S7080" s="3">
        <f t="shared" si="1218"/>
        <v>0</v>
      </c>
      <c r="T7080" s="3">
        <f>(0.5*(1-COS(RADIANS(90-$X$3)))*(D7080+E7080)*'PV model'!$B$4)</f>
        <v>0</v>
      </c>
      <c r="U7080" s="3">
        <f t="shared" si="1223"/>
        <v>0</v>
      </c>
      <c r="V7080" s="3">
        <f>('PV model'!$B$13*(U7080/1000)*(1-'PV model'!$B$14*((20+C7080)-25))*'PV model'!$B$10)/'PV model'!$B$12</f>
        <v>0</v>
      </c>
    </row>
    <row r="7081" spans="1:22" x14ac:dyDescent="0.2">
      <c r="A7081" s="10">
        <f t="shared" si="1215"/>
        <v>295</v>
      </c>
      <c r="B7081" s="10">
        <f t="shared" si="1224"/>
        <v>20</v>
      </c>
      <c r="C7081" s="23">
        <v>8.6999999999999993</v>
      </c>
      <c r="D7081" s="24">
        <v>0</v>
      </c>
      <c r="E7081" s="24">
        <v>0</v>
      </c>
      <c r="F7081" s="48"/>
      <c r="G7081" s="48"/>
      <c r="H7081" s="1">
        <f t="shared" si="1225"/>
        <v>-12.105898291839802</v>
      </c>
      <c r="I7081" s="1">
        <f t="shared" si="1219"/>
        <v>16.014186445665818</v>
      </c>
      <c r="J7081" s="4">
        <f>B7081+('PV model'!$B$3/15)+(I7081/60)</f>
        <v>19.990236440761095</v>
      </c>
      <c r="K7081" s="2">
        <f t="shared" si="1220"/>
        <v>-119.85354661141642</v>
      </c>
      <c r="L7081" s="2">
        <f>DEGREES(ASIN((((COS(RADIANS('PV model'!$B$2))*COS(RADIANS(H7081))*COS(RADIANS(K7081)))+(SIN(RADIANS('PV model'!$B$2))*SIN(RADIANS(H7081)))))))</f>
        <v>-26.648345742131266</v>
      </c>
      <c r="M7081" s="3">
        <f t="shared" si="1216"/>
        <v>0</v>
      </c>
      <c r="N7081" s="2">
        <f t="shared" si="1221"/>
        <v>-71.585907441293884</v>
      </c>
      <c r="O7081" s="2">
        <f>IF('PV model'!$B$2&gt;0, 180-N7081,IF('PV model'!$B$2&lt;0,0-N7081,N7081))</f>
        <v>251.5859074412939</v>
      </c>
      <c r="P7081" s="2">
        <f>ABS(O7081-'PV model'!$B$5)</f>
        <v>46.585907441293898</v>
      </c>
      <c r="Q7081" s="3">
        <f t="shared" si="1217"/>
        <v>116.64834574213126</v>
      </c>
      <c r="R7081" s="3">
        <f t="shared" si="1222"/>
        <v>0</v>
      </c>
      <c r="S7081" s="3">
        <f t="shared" si="1218"/>
        <v>0</v>
      </c>
      <c r="T7081" s="3">
        <f>(0.5*(1-COS(RADIANS(90-$X$3)))*(D7081+E7081)*'PV model'!$B$4)</f>
        <v>0</v>
      </c>
      <c r="U7081" s="3">
        <f t="shared" si="1223"/>
        <v>0</v>
      </c>
      <c r="V7081" s="3">
        <f>('PV model'!$B$13*(U7081/1000)*(1-'PV model'!$B$14*((20+C7081)-25))*'PV model'!$B$10)/'PV model'!$B$12</f>
        <v>0</v>
      </c>
    </row>
    <row r="7082" spans="1:22" x14ac:dyDescent="0.2">
      <c r="A7082" s="10">
        <f t="shared" si="1215"/>
        <v>295</v>
      </c>
      <c r="B7082" s="10">
        <f t="shared" si="1224"/>
        <v>21</v>
      </c>
      <c r="C7082" s="23">
        <v>7.5</v>
      </c>
      <c r="D7082" s="24">
        <v>0</v>
      </c>
      <c r="E7082" s="24">
        <v>0</v>
      </c>
      <c r="F7082" s="48"/>
      <c r="G7082" s="48"/>
      <c r="H7082" s="1">
        <f t="shared" si="1225"/>
        <v>-12.105898291839802</v>
      </c>
      <c r="I7082" s="1">
        <f t="shared" si="1219"/>
        <v>16.014186445665818</v>
      </c>
      <c r="J7082" s="4">
        <f>B7082+('PV model'!$B$3/15)+(I7082/60)</f>
        <v>20.990236440761095</v>
      </c>
      <c r="K7082" s="2">
        <f t="shared" si="1220"/>
        <v>-134.85354661141642</v>
      </c>
      <c r="L7082" s="2">
        <f>DEGREES(ASIN((((COS(RADIANS('PV model'!$B$2))*COS(RADIANS(H7082))*COS(RADIANS(K7082)))+(SIN(RADIANS('PV model'!$B$2))*SIN(RADIANS(H7082)))))))</f>
        <v>-34.293745404189124</v>
      </c>
      <c r="M7082" s="3">
        <f t="shared" si="1216"/>
        <v>0</v>
      </c>
      <c r="N7082" s="2">
        <f t="shared" si="1221"/>
        <v>-57.034518566968678</v>
      </c>
      <c r="O7082" s="2">
        <f>IF('PV model'!$B$2&gt;0, 180-N7082,IF('PV model'!$B$2&lt;0,0-N7082,N7082))</f>
        <v>237.03451856696867</v>
      </c>
      <c r="P7082" s="2">
        <f>ABS(O7082-'PV model'!$B$5)</f>
        <v>32.034518566968671</v>
      </c>
      <c r="Q7082" s="3">
        <f t="shared" si="1217"/>
        <v>124.29374540418911</v>
      </c>
      <c r="R7082" s="3">
        <f t="shared" si="1222"/>
        <v>0</v>
      </c>
      <c r="S7082" s="3">
        <f t="shared" si="1218"/>
        <v>0</v>
      </c>
      <c r="T7082" s="3">
        <f>(0.5*(1-COS(RADIANS(90-$X$3)))*(D7082+E7082)*'PV model'!$B$4)</f>
        <v>0</v>
      </c>
      <c r="U7082" s="3">
        <f t="shared" si="1223"/>
        <v>0</v>
      </c>
      <c r="V7082" s="3">
        <f>('PV model'!$B$13*(U7082/1000)*(1-'PV model'!$B$14*((20+C7082)-25))*'PV model'!$B$10)/'PV model'!$B$12</f>
        <v>0</v>
      </c>
    </row>
    <row r="7083" spans="1:22" x14ac:dyDescent="0.2">
      <c r="A7083" s="10">
        <f t="shared" si="1215"/>
        <v>295</v>
      </c>
      <c r="B7083" s="10">
        <f t="shared" si="1224"/>
        <v>22</v>
      </c>
      <c r="C7083" s="23">
        <v>8.9</v>
      </c>
      <c r="D7083" s="24">
        <v>0</v>
      </c>
      <c r="E7083" s="24">
        <v>0</v>
      </c>
      <c r="F7083" s="48"/>
      <c r="G7083" s="48"/>
      <c r="H7083" s="1">
        <f t="shared" si="1225"/>
        <v>-12.105898291839802</v>
      </c>
      <c r="I7083" s="1">
        <f t="shared" si="1219"/>
        <v>16.014186445665818</v>
      </c>
      <c r="J7083" s="4">
        <f>B7083+('PV model'!$B$3/15)+(I7083/60)</f>
        <v>21.990236440761095</v>
      </c>
      <c r="K7083" s="2">
        <f t="shared" si="1220"/>
        <v>-149.85354661141642</v>
      </c>
      <c r="L7083" s="2">
        <f>DEGREES(ASIN((((COS(RADIANS('PV model'!$B$2))*COS(RADIANS(H7083))*COS(RADIANS(K7083)))+(SIN(RADIANS('PV model'!$B$2))*SIN(RADIANS(H7083)))))))</f>
        <v>-40.672883463584938</v>
      </c>
      <c r="M7083" s="3">
        <f t="shared" si="1216"/>
        <v>0</v>
      </c>
      <c r="N7083" s="2">
        <f t="shared" si="1221"/>
        <v>-40.348606891310773</v>
      </c>
      <c r="O7083" s="2">
        <f>IF('PV model'!$B$2&gt;0, 180-N7083,IF('PV model'!$B$2&lt;0,0-N7083,N7083))</f>
        <v>220.34860689131077</v>
      </c>
      <c r="P7083" s="2">
        <f>ABS(O7083-'PV model'!$B$5)</f>
        <v>15.348606891310766</v>
      </c>
      <c r="Q7083" s="3">
        <f t="shared" si="1217"/>
        <v>130.67288346358495</v>
      </c>
      <c r="R7083" s="3">
        <f t="shared" si="1222"/>
        <v>0</v>
      </c>
      <c r="S7083" s="3">
        <f t="shared" si="1218"/>
        <v>0</v>
      </c>
      <c r="T7083" s="3">
        <f>(0.5*(1-COS(RADIANS(90-$X$3)))*(D7083+E7083)*'PV model'!$B$4)</f>
        <v>0</v>
      </c>
      <c r="U7083" s="3">
        <f t="shared" si="1223"/>
        <v>0</v>
      </c>
      <c r="V7083" s="3">
        <f>('PV model'!$B$13*(U7083/1000)*(1-'PV model'!$B$14*((20+C7083)-25))*'PV model'!$B$10)/'PV model'!$B$12</f>
        <v>0</v>
      </c>
    </row>
    <row r="7084" spans="1:22" x14ac:dyDescent="0.2">
      <c r="A7084" s="10">
        <f t="shared" si="1215"/>
        <v>295</v>
      </c>
      <c r="B7084" s="10">
        <f t="shared" si="1224"/>
        <v>23</v>
      </c>
      <c r="C7084" s="23">
        <v>8.9</v>
      </c>
      <c r="D7084" s="24">
        <v>0</v>
      </c>
      <c r="E7084" s="24">
        <v>0</v>
      </c>
      <c r="F7084" s="48"/>
      <c r="G7084" s="48"/>
      <c r="H7084" s="1">
        <f t="shared" si="1225"/>
        <v>-12.105898291839802</v>
      </c>
      <c r="I7084" s="1">
        <f t="shared" si="1219"/>
        <v>16.014186445665818</v>
      </c>
      <c r="J7084" s="4">
        <f>B7084+('PV model'!$B$3/15)+(I7084/60)</f>
        <v>22.990236440761095</v>
      </c>
      <c r="K7084" s="2">
        <f t="shared" si="1220"/>
        <v>-164.85354661141642</v>
      </c>
      <c r="L7084" s="2">
        <f>DEGREES(ASIN((((COS(RADIANS('PV model'!$B$2))*COS(RADIANS(H7084))*COS(RADIANS(K7084)))+(SIN(RADIANS('PV model'!$B$2))*SIN(RADIANS(H7084)))))))</f>
        <v>-45.024302392629906</v>
      </c>
      <c r="M7084" s="3">
        <f t="shared" si="1216"/>
        <v>0</v>
      </c>
      <c r="N7084" s="2">
        <f t="shared" si="1221"/>
        <v>-21.189383766359562</v>
      </c>
      <c r="O7084" s="2">
        <f>IF('PV model'!$B$2&gt;0, 180-N7084,IF('PV model'!$B$2&lt;0,0-N7084,N7084))</f>
        <v>201.18938376635955</v>
      </c>
      <c r="P7084" s="2">
        <f>ABS(O7084-'PV model'!$B$5)</f>
        <v>3.8106162336404452</v>
      </c>
      <c r="Q7084" s="3">
        <f t="shared" si="1217"/>
        <v>135.02430239262992</v>
      </c>
      <c r="R7084" s="3">
        <f t="shared" si="1222"/>
        <v>0</v>
      </c>
      <c r="S7084" s="3">
        <f t="shared" si="1218"/>
        <v>0</v>
      </c>
      <c r="T7084" s="3">
        <f>(0.5*(1-COS(RADIANS(90-$X$3)))*(D7084+E7084)*'PV model'!$B$4)</f>
        <v>0</v>
      </c>
      <c r="U7084" s="3">
        <f t="shared" si="1223"/>
        <v>0</v>
      </c>
      <c r="V7084" s="3">
        <f>('PV model'!$B$13*(U7084/1000)*(1-'PV model'!$B$14*((20+C7084)-25))*'PV model'!$B$10)/'PV model'!$B$12</f>
        <v>0</v>
      </c>
    </row>
    <row r="7085" spans="1:22" x14ac:dyDescent="0.2">
      <c r="A7085" s="10">
        <f t="shared" si="1215"/>
        <v>295</v>
      </c>
      <c r="B7085" s="10">
        <f t="shared" si="1224"/>
        <v>24</v>
      </c>
      <c r="C7085" s="23">
        <v>9.1999999999999993</v>
      </c>
      <c r="D7085" s="24">
        <v>0</v>
      </c>
      <c r="E7085" s="24">
        <v>0</v>
      </c>
      <c r="F7085" s="48"/>
      <c r="G7085" s="48"/>
      <c r="H7085" s="1">
        <f t="shared" si="1225"/>
        <v>-12.105898291839802</v>
      </c>
      <c r="I7085" s="1">
        <f t="shared" si="1219"/>
        <v>16.014186445665818</v>
      </c>
      <c r="J7085" s="4">
        <f>B7085+('PV model'!$B$3/15)+(I7085/60)</f>
        <v>23.990236440761095</v>
      </c>
      <c r="K7085" s="2">
        <f t="shared" si="1220"/>
        <v>-179.85354661141642</v>
      </c>
      <c r="L7085" s="2">
        <f>DEGREES(ASIN((((COS(RADIANS('PV model'!$B$2))*COS(RADIANS(H7085))*COS(RADIANS(K7085)))+(SIN(RADIANS('PV model'!$B$2))*SIN(RADIANS(H7085)))))))</f>
        <v>-46.605747408379528</v>
      </c>
      <c r="M7085" s="3">
        <f t="shared" si="1216"/>
        <v>0</v>
      </c>
      <c r="N7085" s="2">
        <f t="shared" si="1221"/>
        <v>-0.20843321552091604</v>
      </c>
      <c r="O7085" s="2">
        <f>IF('PV model'!$B$2&gt;0, 180-N7085,IF('PV model'!$B$2&lt;0,0-N7085,N7085))</f>
        <v>180.20843321552093</v>
      </c>
      <c r="P7085" s="2">
        <f>ABS(O7085-'PV model'!$B$5)</f>
        <v>24.791566784479073</v>
      </c>
      <c r="Q7085" s="3">
        <f t="shared" si="1217"/>
        <v>136.60574740837953</v>
      </c>
      <c r="R7085" s="3">
        <f t="shared" si="1222"/>
        <v>0</v>
      </c>
      <c r="S7085" s="3">
        <f t="shared" si="1218"/>
        <v>0</v>
      </c>
      <c r="T7085" s="3">
        <f>(0.5*(1-COS(RADIANS(90-$X$3)))*(D7085+E7085)*'PV model'!$B$4)</f>
        <v>0</v>
      </c>
      <c r="U7085" s="3">
        <f t="shared" si="1223"/>
        <v>0</v>
      </c>
      <c r="V7085" s="3">
        <f>('PV model'!$B$13*(U7085/1000)*(1-'PV model'!$B$14*((20+C7085)-25))*'PV model'!$B$10)/'PV model'!$B$12</f>
        <v>0</v>
      </c>
    </row>
    <row r="7086" spans="1:22" x14ac:dyDescent="0.2">
      <c r="A7086" s="10">
        <f t="shared" ref="A7086:A7149" si="1226">IF(B7086&gt;1,A7085,A7085+1)</f>
        <v>296</v>
      </c>
      <c r="B7086" s="10">
        <f t="shared" si="1224"/>
        <v>1</v>
      </c>
      <c r="C7086" s="23">
        <v>8.5</v>
      </c>
      <c r="D7086" s="24">
        <v>0</v>
      </c>
      <c r="E7086" s="24">
        <v>0</v>
      </c>
      <c r="F7086" s="48"/>
      <c r="G7086" s="48"/>
      <c r="H7086" s="1">
        <f t="shared" si="1225"/>
        <v>-12.450111260716715</v>
      </c>
      <c r="I7086" s="1">
        <f t="shared" si="1219"/>
        <v>16.114834754097675</v>
      </c>
      <c r="J7086" s="4">
        <f>B7086+('PV model'!$B$3/15)+(I7086/60)</f>
        <v>0.99191391256829464</v>
      </c>
      <c r="K7086" s="2">
        <f t="shared" si="1220"/>
        <v>165.12129131147557</v>
      </c>
      <c r="L7086" s="2">
        <f>DEGREES(ASIN((((COS(RADIANS('PV model'!$B$2))*COS(RADIANS(H7086))*COS(RADIANS(K7086)))+(SIN(RADIANS('PV model'!$B$2))*SIN(RADIANS(H7086)))))))</f>
        <v>-45.415458449225085</v>
      </c>
      <c r="M7086" s="3">
        <f t="shared" si="1216"/>
        <v>0</v>
      </c>
      <c r="N7086" s="2">
        <f t="shared" si="1221"/>
        <v>20.927897280599574</v>
      </c>
      <c r="O7086" s="2">
        <f>IF('PV model'!$B$2&gt;0, 180-N7086,IF('PV model'!$B$2&lt;0,0-N7086,N7086))</f>
        <v>159.07210271940042</v>
      </c>
      <c r="P7086" s="2">
        <f>ABS(O7086-'PV model'!$B$5)</f>
        <v>45.927897280599581</v>
      </c>
      <c r="Q7086" s="3">
        <f t="shared" si="1217"/>
        <v>135.41545844922507</v>
      </c>
      <c r="R7086" s="3">
        <f t="shared" si="1222"/>
        <v>0</v>
      </c>
      <c r="S7086" s="3">
        <f t="shared" si="1218"/>
        <v>0</v>
      </c>
      <c r="T7086" s="3">
        <f>(0.5*(1-COS(RADIANS(90-$X$3)))*(D7086+E7086)*'PV model'!$B$4)</f>
        <v>0</v>
      </c>
      <c r="U7086" s="3">
        <f t="shared" si="1223"/>
        <v>0</v>
      </c>
      <c r="V7086" s="3">
        <f>('PV model'!$B$13*(U7086/1000)*(1-'PV model'!$B$14*((20+C7086)-25))*'PV model'!$B$10)/'PV model'!$B$12</f>
        <v>0</v>
      </c>
    </row>
    <row r="7087" spans="1:22" x14ac:dyDescent="0.2">
      <c r="A7087" s="10">
        <f t="shared" si="1226"/>
        <v>296</v>
      </c>
      <c r="B7087" s="10">
        <f t="shared" si="1224"/>
        <v>2</v>
      </c>
      <c r="C7087" s="23">
        <v>7.6</v>
      </c>
      <c r="D7087" s="24">
        <v>0</v>
      </c>
      <c r="E7087" s="24">
        <v>0</v>
      </c>
      <c r="F7087" s="48"/>
      <c r="G7087" s="48"/>
      <c r="H7087" s="1">
        <f t="shared" si="1225"/>
        <v>-12.450111260716715</v>
      </c>
      <c r="I7087" s="1">
        <f t="shared" si="1219"/>
        <v>16.114834754097675</v>
      </c>
      <c r="J7087" s="4">
        <f>B7087+('PV model'!$B$3/15)+(I7087/60)</f>
        <v>1.9919139125682945</v>
      </c>
      <c r="K7087" s="2">
        <f t="shared" si="1220"/>
        <v>150.12129131147557</v>
      </c>
      <c r="L7087" s="2">
        <f>DEGREES(ASIN((((COS(RADIANS('PV model'!$B$2))*COS(RADIANS(H7087))*COS(RADIANS(K7087)))+(SIN(RADIANS('PV model'!$B$2))*SIN(RADIANS(H7087)))))))</f>
        <v>-41.090050465497292</v>
      </c>
      <c r="M7087" s="3">
        <f t="shared" si="1216"/>
        <v>0</v>
      </c>
      <c r="N7087" s="2">
        <f t="shared" si="1221"/>
        <v>40.198386664945332</v>
      </c>
      <c r="O7087" s="2">
        <f>IF('PV model'!$B$2&gt;0, 180-N7087,IF('PV model'!$B$2&lt;0,0-N7087,N7087))</f>
        <v>139.80161333505467</v>
      </c>
      <c r="P7087" s="2">
        <f>ABS(O7087-'PV model'!$B$5)</f>
        <v>65.198386664945332</v>
      </c>
      <c r="Q7087" s="3">
        <f t="shared" si="1217"/>
        <v>131.09005046549728</v>
      </c>
      <c r="R7087" s="3">
        <f t="shared" si="1222"/>
        <v>0</v>
      </c>
      <c r="S7087" s="3">
        <f t="shared" si="1218"/>
        <v>0</v>
      </c>
      <c r="T7087" s="3">
        <f>(0.5*(1-COS(RADIANS(90-$X$3)))*(D7087+E7087)*'PV model'!$B$4)</f>
        <v>0</v>
      </c>
      <c r="U7087" s="3">
        <f t="shared" si="1223"/>
        <v>0</v>
      </c>
      <c r="V7087" s="3">
        <f>('PV model'!$B$13*(U7087/1000)*(1-'PV model'!$B$14*((20+C7087)-25))*'PV model'!$B$10)/'PV model'!$B$12</f>
        <v>0</v>
      </c>
    </row>
    <row r="7088" spans="1:22" x14ac:dyDescent="0.2">
      <c r="A7088" s="10">
        <f t="shared" si="1226"/>
        <v>296</v>
      </c>
      <c r="B7088" s="10">
        <f t="shared" si="1224"/>
        <v>3</v>
      </c>
      <c r="C7088" s="23">
        <v>8.6</v>
      </c>
      <c r="D7088" s="24">
        <v>0</v>
      </c>
      <c r="E7088" s="24">
        <v>0</v>
      </c>
      <c r="F7088" s="48"/>
      <c r="G7088" s="48"/>
      <c r="H7088" s="1">
        <f t="shared" si="1225"/>
        <v>-12.450111260716715</v>
      </c>
      <c r="I7088" s="1">
        <f t="shared" si="1219"/>
        <v>16.114834754097675</v>
      </c>
      <c r="J7088" s="4">
        <f>B7088+('PV model'!$B$3/15)+(I7088/60)</f>
        <v>2.9919139125682945</v>
      </c>
      <c r="K7088" s="2">
        <f t="shared" si="1220"/>
        <v>135.12129131147557</v>
      </c>
      <c r="L7088" s="2">
        <f>DEGREES(ASIN((((COS(RADIANS('PV model'!$B$2))*COS(RADIANS(H7088))*COS(RADIANS(K7088)))+(SIN(RADIANS('PV model'!$B$2))*SIN(RADIANS(H7088)))))))</f>
        <v>-34.721730181027972</v>
      </c>
      <c r="M7088" s="3">
        <f t="shared" si="1216"/>
        <v>0</v>
      </c>
      <c r="N7088" s="2">
        <f t="shared" si="1221"/>
        <v>56.96013900009244</v>
      </c>
      <c r="O7088" s="2">
        <f>IF('PV model'!$B$2&gt;0, 180-N7088,IF('PV model'!$B$2&lt;0,0-N7088,N7088))</f>
        <v>123.03986099990756</v>
      </c>
      <c r="P7088" s="2">
        <f>ABS(O7088-'PV model'!$B$5)</f>
        <v>81.96013900009244</v>
      </c>
      <c r="Q7088" s="3">
        <f t="shared" si="1217"/>
        <v>124.72173018102798</v>
      </c>
      <c r="R7088" s="3">
        <f t="shared" si="1222"/>
        <v>0</v>
      </c>
      <c r="S7088" s="3">
        <f t="shared" si="1218"/>
        <v>0</v>
      </c>
      <c r="T7088" s="3">
        <f>(0.5*(1-COS(RADIANS(90-$X$3)))*(D7088+E7088)*'PV model'!$B$4)</f>
        <v>0</v>
      </c>
      <c r="U7088" s="3">
        <f t="shared" si="1223"/>
        <v>0</v>
      </c>
      <c r="V7088" s="3">
        <f>('PV model'!$B$13*(U7088/1000)*(1-'PV model'!$B$14*((20+C7088)-25))*'PV model'!$B$10)/'PV model'!$B$12</f>
        <v>0</v>
      </c>
    </row>
    <row r="7089" spans="1:22" x14ac:dyDescent="0.2">
      <c r="A7089" s="10">
        <f t="shared" si="1226"/>
        <v>296</v>
      </c>
      <c r="B7089" s="10">
        <f t="shared" si="1224"/>
        <v>4</v>
      </c>
      <c r="C7089" s="23">
        <v>7.8</v>
      </c>
      <c r="D7089" s="24">
        <v>0</v>
      </c>
      <c r="E7089" s="24">
        <v>0</v>
      </c>
      <c r="F7089" s="48"/>
      <c r="G7089" s="48"/>
      <c r="H7089" s="1">
        <f t="shared" si="1225"/>
        <v>-12.450111260716715</v>
      </c>
      <c r="I7089" s="1">
        <f t="shared" si="1219"/>
        <v>16.114834754097675</v>
      </c>
      <c r="J7089" s="4">
        <f>B7089+('PV model'!$B$3/15)+(I7089/60)</f>
        <v>3.9919139125682945</v>
      </c>
      <c r="K7089" s="2">
        <f t="shared" si="1220"/>
        <v>120.12129131147557</v>
      </c>
      <c r="L7089" s="2">
        <f>DEGREES(ASIN((((COS(RADIANS('PV model'!$B$2))*COS(RADIANS(H7089))*COS(RADIANS(K7089)))+(SIN(RADIANS('PV model'!$B$2))*SIN(RADIANS(H7089)))))))</f>
        <v>-27.079709032056272</v>
      </c>
      <c r="M7089" s="3">
        <f t="shared" si="1216"/>
        <v>0</v>
      </c>
      <c r="N7089" s="2">
        <f t="shared" si="1221"/>
        <v>71.553160196146834</v>
      </c>
      <c r="O7089" s="2">
        <f>IF('PV model'!$B$2&gt;0, 180-N7089,IF('PV model'!$B$2&lt;0,0-N7089,N7089))</f>
        <v>108.44683980385317</v>
      </c>
      <c r="P7089" s="2">
        <f>ABS(O7089-'PV model'!$B$5)</f>
        <v>96.553160196146834</v>
      </c>
      <c r="Q7089" s="3">
        <f t="shared" si="1217"/>
        <v>117.07970903205627</v>
      </c>
      <c r="R7089" s="3">
        <f t="shared" si="1222"/>
        <v>0</v>
      </c>
      <c r="S7089" s="3">
        <f t="shared" si="1218"/>
        <v>0</v>
      </c>
      <c r="T7089" s="3">
        <f>(0.5*(1-COS(RADIANS(90-$X$3)))*(D7089+E7089)*'PV model'!$B$4)</f>
        <v>0</v>
      </c>
      <c r="U7089" s="3">
        <f t="shared" si="1223"/>
        <v>0</v>
      </c>
      <c r="V7089" s="3">
        <f>('PV model'!$B$13*(U7089/1000)*(1-'PV model'!$B$14*((20+C7089)-25))*'PV model'!$B$10)/'PV model'!$B$12</f>
        <v>0</v>
      </c>
    </row>
    <row r="7090" spans="1:22" x14ac:dyDescent="0.2">
      <c r="A7090" s="10">
        <f t="shared" si="1226"/>
        <v>296</v>
      </c>
      <c r="B7090" s="10">
        <f t="shared" si="1224"/>
        <v>5</v>
      </c>
      <c r="C7090" s="23">
        <v>6.4</v>
      </c>
      <c r="D7090" s="24">
        <v>0</v>
      </c>
      <c r="E7090" s="24">
        <v>0</v>
      </c>
      <c r="F7090" s="48"/>
      <c r="G7090" s="48"/>
      <c r="H7090" s="1">
        <f t="shared" si="1225"/>
        <v>-12.450111260716715</v>
      </c>
      <c r="I7090" s="1">
        <f t="shared" si="1219"/>
        <v>16.114834754097675</v>
      </c>
      <c r="J7090" s="4">
        <f>B7090+('PV model'!$B$3/15)+(I7090/60)</f>
        <v>4.991913912568295</v>
      </c>
      <c r="K7090" s="2">
        <f t="shared" si="1220"/>
        <v>105.12129131147557</v>
      </c>
      <c r="L7090" s="2">
        <f>DEGREES(ASIN((((COS(RADIANS('PV model'!$B$2))*COS(RADIANS(H7090))*COS(RADIANS(K7090)))+(SIN(RADIANS('PV model'!$B$2))*SIN(RADIANS(H7090)))))))</f>
        <v>-18.7810696585912</v>
      </c>
      <c r="M7090" s="3">
        <f t="shared" si="1216"/>
        <v>0</v>
      </c>
      <c r="N7090" s="2">
        <f t="shared" si="1221"/>
        <v>84.677808925696269</v>
      </c>
      <c r="O7090" s="2">
        <f>IF('PV model'!$B$2&gt;0, 180-N7090,IF('PV model'!$B$2&lt;0,0-N7090,N7090))</f>
        <v>95.322191074303731</v>
      </c>
      <c r="P7090" s="2">
        <f>ABS(O7090-'PV model'!$B$5)</f>
        <v>109.67780892569627</v>
      </c>
      <c r="Q7090" s="3">
        <f t="shared" si="1217"/>
        <v>108.78106965859121</v>
      </c>
      <c r="R7090" s="3">
        <f t="shared" si="1222"/>
        <v>0</v>
      </c>
      <c r="S7090" s="3">
        <f t="shared" si="1218"/>
        <v>0</v>
      </c>
      <c r="T7090" s="3">
        <f>(0.5*(1-COS(RADIANS(90-$X$3)))*(D7090+E7090)*'PV model'!$B$4)</f>
        <v>0</v>
      </c>
      <c r="U7090" s="3">
        <f t="shared" si="1223"/>
        <v>0</v>
      </c>
      <c r="V7090" s="3">
        <f>('PV model'!$B$13*(U7090/1000)*(1-'PV model'!$B$14*((20+C7090)-25))*'PV model'!$B$10)/'PV model'!$B$12</f>
        <v>0</v>
      </c>
    </row>
    <row r="7091" spans="1:22" x14ac:dyDescent="0.2">
      <c r="A7091" s="10">
        <f t="shared" si="1226"/>
        <v>296</v>
      </c>
      <c r="B7091" s="10">
        <f t="shared" si="1224"/>
        <v>6</v>
      </c>
      <c r="C7091" s="23">
        <v>4.5999999999999996</v>
      </c>
      <c r="D7091" s="24">
        <v>0</v>
      </c>
      <c r="E7091" s="24">
        <v>0</v>
      </c>
      <c r="F7091" s="48"/>
      <c r="G7091" s="48"/>
      <c r="H7091" s="1">
        <f t="shared" si="1225"/>
        <v>-12.450111260716715</v>
      </c>
      <c r="I7091" s="1">
        <f t="shared" si="1219"/>
        <v>16.114834754097675</v>
      </c>
      <c r="J7091" s="4">
        <f>B7091+('PV model'!$B$3/15)+(I7091/60)</f>
        <v>5.991913912568295</v>
      </c>
      <c r="K7091" s="2">
        <f t="shared" si="1220"/>
        <v>90.121291311475574</v>
      </c>
      <c r="L7091" s="2">
        <f>DEGREES(ASIN((((COS(RADIANS('PV model'!$B$2))*COS(RADIANS(H7091))*COS(RADIANS(K7091)))+(SIN(RADIANS('PV model'!$B$2))*SIN(RADIANS(H7091)))))))</f>
        <v>-10.302419180974356</v>
      </c>
      <c r="M7091" s="3">
        <f t="shared" si="1216"/>
        <v>0</v>
      </c>
      <c r="N7091" s="2">
        <f t="shared" si="1221"/>
        <v>82.970480423665535</v>
      </c>
      <c r="O7091" s="2">
        <f>IF('PV model'!$B$2&gt;0, 180-N7091,IF('PV model'!$B$2&lt;0,0-N7091,N7091))</f>
        <v>97.029519576334465</v>
      </c>
      <c r="P7091" s="2">
        <f>ABS(O7091-'PV model'!$B$5)</f>
        <v>107.97048042366553</v>
      </c>
      <c r="Q7091" s="3">
        <f t="shared" si="1217"/>
        <v>100.30241918097435</v>
      </c>
      <c r="R7091" s="3">
        <f t="shared" si="1222"/>
        <v>0</v>
      </c>
      <c r="S7091" s="3">
        <f t="shared" si="1218"/>
        <v>0</v>
      </c>
      <c r="T7091" s="3">
        <f>(0.5*(1-COS(RADIANS(90-$X$3)))*(D7091+E7091)*'PV model'!$B$4)</f>
        <v>0</v>
      </c>
      <c r="U7091" s="3">
        <f t="shared" si="1223"/>
        <v>0</v>
      </c>
      <c r="V7091" s="3">
        <f>('PV model'!$B$13*(U7091/1000)*(1-'PV model'!$B$14*((20+C7091)-25))*'PV model'!$B$10)/'PV model'!$B$12</f>
        <v>0</v>
      </c>
    </row>
    <row r="7092" spans="1:22" x14ac:dyDescent="0.2">
      <c r="A7092" s="10">
        <f t="shared" si="1226"/>
        <v>296</v>
      </c>
      <c r="B7092" s="10">
        <f t="shared" si="1224"/>
        <v>7</v>
      </c>
      <c r="C7092" s="23">
        <v>4.8</v>
      </c>
      <c r="D7092" s="24">
        <v>0</v>
      </c>
      <c r="E7092" s="24">
        <v>0</v>
      </c>
      <c r="F7092" s="48"/>
      <c r="G7092" s="48"/>
      <c r="H7092" s="1">
        <f t="shared" si="1225"/>
        <v>-12.450111260716715</v>
      </c>
      <c r="I7092" s="1">
        <f t="shared" si="1219"/>
        <v>16.114834754097675</v>
      </c>
      <c r="J7092" s="4">
        <f>B7092+('PV model'!$B$3/15)+(I7092/60)</f>
        <v>6.991913912568295</v>
      </c>
      <c r="K7092" s="2">
        <f t="shared" si="1220"/>
        <v>75.121291311475574</v>
      </c>
      <c r="L7092" s="2">
        <f>DEGREES(ASIN((((COS(RADIANS('PV model'!$B$2))*COS(RADIANS(H7092))*COS(RADIANS(K7092)))+(SIN(RADIANS('PV model'!$B$2))*SIN(RADIANS(H7092)))))))</f>
        <v>-2.0433035283403731</v>
      </c>
      <c r="M7092" s="3">
        <f t="shared" si="1216"/>
        <v>0</v>
      </c>
      <c r="N7092" s="2">
        <f t="shared" si="1221"/>
        <v>70.794458522597111</v>
      </c>
      <c r="O7092" s="2">
        <f>IF('PV model'!$B$2&gt;0, 180-N7092,IF('PV model'!$B$2&lt;0,0-N7092,N7092))</f>
        <v>109.20554147740289</v>
      </c>
      <c r="P7092" s="2">
        <f>ABS(O7092-'PV model'!$B$5)</f>
        <v>95.794458522597111</v>
      </c>
      <c r="Q7092" s="3">
        <f t="shared" si="1217"/>
        <v>92.043303528340374</v>
      </c>
      <c r="R7092" s="3">
        <f t="shared" si="1222"/>
        <v>0</v>
      </c>
      <c r="S7092" s="3">
        <f t="shared" si="1218"/>
        <v>0</v>
      </c>
      <c r="T7092" s="3">
        <f>(0.5*(1-COS(RADIANS(90-$X$3)))*(D7092+E7092)*'PV model'!$B$4)</f>
        <v>0</v>
      </c>
      <c r="U7092" s="3">
        <f t="shared" si="1223"/>
        <v>0</v>
      </c>
      <c r="V7092" s="3">
        <f>('PV model'!$B$13*(U7092/1000)*(1-'PV model'!$B$14*((20+C7092)-25))*'PV model'!$B$10)/'PV model'!$B$12</f>
        <v>0</v>
      </c>
    </row>
    <row r="7093" spans="1:22" x14ac:dyDescent="0.2">
      <c r="A7093" s="10">
        <f t="shared" si="1226"/>
        <v>296</v>
      </c>
      <c r="B7093" s="10">
        <f t="shared" si="1224"/>
        <v>8</v>
      </c>
      <c r="C7093" s="23">
        <v>7.6</v>
      </c>
      <c r="D7093" s="24">
        <v>0</v>
      </c>
      <c r="E7093" s="24">
        <v>13.229999999999999</v>
      </c>
      <c r="F7093" s="48"/>
      <c r="G7093" s="48"/>
      <c r="H7093" s="1">
        <f t="shared" si="1225"/>
        <v>-12.450111260716715</v>
      </c>
      <c r="I7093" s="1">
        <f t="shared" si="1219"/>
        <v>16.114834754097675</v>
      </c>
      <c r="J7093" s="4">
        <f>B7093+('PV model'!$B$3/15)+(I7093/60)</f>
        <v>7.991913912568295</v>
      </c>
      <c r="K7093" s="2">
        <f t="shared" si="1220"/>
        <v>60.121291311475574</v>
      </c>
      <c r="L7093" s="2">
        <f>DEGREES(ASIN((((COS(RADIANS('PV model'!$B$2))*COS(RADIANS(H7093))*COS(RADIANS(K7093)))+(SIN(RADIANS('PV model'!$B$2))*SIN(RADIANS(H7093)))))))</f>
        <v>5.6157128321701073</v>
      </c>
      <c r="M7093" s="3">
        <f t="shared" si="1216"/>
        <v>5.6157128321701073</v>
      </c>
      <c r="N7093" s="2">
        <f t="shared" si="1221"/>
        <v>58.296054388723675</v>
      </c>
      <c r="O7093" s="2">
        <f>IF('PV model'!$B$2&gt;0, 180-N7093,IF('PV model'!$B$2&lt;0,0-N7093,N7093))</f>
        <v>121.70394561127632</v>
      </c>
      <c r="P7093" s="2">
        <f>ABS(O7093-'PV model'!$B$5)</f>
        <v>83.296054388723675</v>
      </c>
      <c r="Q7093" s="3">
        <f t="shared" si="1217"/>
        <v>84.384287167829896</v>
      </c>
      <c r="R7093" s="3">
        <f t="shared" si="1222"/>
        <v>0</v>
      </c>
      <c r="S7093" s="3">
        <f t="shared" si="1218"/>
        <v>13.229999999999999</v>
      </c>
      <c r="T7093" s="3">
        <f>(0.5*(1-COS(RADIANS(90-$X$3)))*(D7093+E7093)*'PV model'!$B$4)</f>
        <v>0</v>
      </c>
      <c r="U7093" s="3">
        <f t="shared" si="1223"/>
        <v>13.229999999999999</v>
      </c>
      <c r="V7093" s="3">
        <f>('PV model'!$B$13*(U7093/1000)*(1-'PV model'!$B$14*((20+C7093)-25))*'PV model'!$B$10)/'PV model'!$B$12</f>
        <v>1.3087171036799998</v>
      </c>
    </row>
    <row r="7094" spans="1:22" x14ac:dyDescent="0.2">
      <c r="A7094" s="10">
        <f t="shared" si="1226"/>
        <v>296</v>
      </c>
      <c r="B7094" s="10">
        <f t="shared" si="1224"/>
        <v>9</v>
      </c>
      <c r="C7094" s="23">
        <v>8</v>
      </c>
      <c r="D7094" s="24">
        <v>163.8777</v>
      </c>
      <c r="E7094" s="24">
        <v>57.33</v>
      </c>
      <c r="F7094" s="48"/>
      <c r="G7094" s="48"/>
      <c r="H7094" s="1">
        <f t="shared" si="1225"/>
        <v>-12.450111260716715</v>
      </c>
      <c r="I7094" s="1">
        <f t="shared" si="1219"/>
        <v>16.114834754097675</v>
      </c>
      <c r="J7094" s="4">
        <f>B7094+('PV model'!$B$3/15)+(I7094/60)</f>
        <v>8.9919139125682932</v>
      </c>
      <c r="K7094" s="2">
        <f t="shared" si="1220"/>
        <v>45.121291311475602</v>
      </c>
      <c r="L7094" s="2">
        <f>DEGREES(ASIN((((COS(RADIANS('PV model'!$B$2))*COS(RADIANS(H7094))*COS(RADIANS(K7094)))+(SIN(RADIANS('PV model'!$B$2))*SIN(RADIANS(H7094)))))))</f>
        <v>12.274155260129486</v>
      </c>
      <c r="M7094" s="3">
        <f t="shared" si="1216"/>
        <v>12.274155260129486</v>
      </c>
      <c r="N7094" s="2">
        <f t="shared" si="1221"/>
        <v>45.082589267407975</v>
      </c>
      <c r="O7094" s="2">
        <f>IF('PV model'!$B$2&gt;0, 180-N7094,IF('PV model'!$B$2&lt;0,0-N7094,N7094))</f>
        <v>134.91741073259203</v>
      </c>
      <c r="P7094" s="2">
        <f>ABS(O7094-'PV model'!$B$5)</f>
        <v>70.082589267407968</v>
      </c>
      <c r="Q7094" s="3">
        <f t="shared" si="1217"/>
        <v>77.72584473987051</v>
      </c>
      <c r="R7094" s="3">
        <f t="shared" si="1222"/>
        <v>163.87770000000015</v>
      </c>
      <c r="S7094" s="3">
        <f t="shared" si="1218"/>
        <v>69.410713527452813</v>
      </c>
      <c r="T7094" s="3">
        <f>(0.5*(1-COS(RADIANS(90-$X$3)))*(D7094+E7094)*'PV model'!$B$4)</f>
        <v>0</v>
      </c>
      <c r="U7094" s="3">
        <f t="shared" si="1223"/>
        <v>233.28841352745297</v>
      </c>
      <c r="V7094" s="3">
        <f>('PV model'!$B$13*(U7094/1000)*(1-'PV model'!$B$14*((20+C7094)-25))*'PV model'!$B$10)/'PV model'!$B$12</f>
        <v>23.039675698409745</v>
      </c>
    </row>
    <row r="7095" spans="1:22" x14ac:dyDescent="0.2">
      <c r="A7095" s="10">
        <f t="shared" si="1226"/>
        <v>296</v>
      </c>
      <c r="B7095" s="10">
        <f t="shared" si="1224"/>
        <v>10</v>
      </c>
      <c r="C7095" s="23">
        <v>9.6</v>
      </c>
      <c r="D7095" s="24">
        <v>448.97999999999996</v>
      </c>
      <c r="E7095" s="24">
        <v>71.441999999999993</v>
      </c>
      <c r="F7095" s="48"/>
      <c r="G7095" s="48"/>
      <c r="H7095" s="1">
        <f t="shared" si="1225"/>
        <v>-12.450111260716715</v>
      </c>
      <c r="I7095" s="1">
        <f t="shared" si="1219"/>
        <v>16.114834754097675</v>
      </c>
      <c r="J7095" s="4">
        <f>B7095+('PV model'!$B$3/15)+(I7095/60)</f>
        <v>9.9919139125682932</v>
      </c>
      <c r="K7095" s="2">
        <f t="shared" si="1220"/>
        <v>30.121291311475602</v>
      </c>
      <c r="L7095" s="2">
        <f>DEGREES(ASIN((((COS(RADIANS('PV model'!$B$2))*COS(RADIANS(H7095))*COS(RADIANS(K7095)))+(SIN(RADIANS('PV model'!$B$2))*SIN(RADIANS(H7095)))))))</f>
        <v>17.501316305797847</v>
      </c>
      <c r="M7095" s="3">
        <f t="shared" si="1216"/>
        <v>17.501316305797847</v>
      </c>
      <c r="N7095" s="2">
        <f t="shared" si="1221"/>
        <v>30.918325092909686</v>
      </c>
      <c r="O7095" s="2">
        <f>IF('PV model'!$B$2&gt;0, 180-N7095,IF('PV model'!$B$2&lt;0,0-N7095,N7095))</f>
        <v>149.0816749070903</v>
      </c>
      <c r="P7095" s="2">
        <f>ABS(O7095-'PV model'!$B$5)</f>
        <v>55.918325092909697</v>
      </c>
      <c r="Q7095" s="3">
        <f t="shared" si="1217"/>
        <v>72.498683694202157</v>
      </c>
      <c r="R7095" s="3">
        <f t="shared" si="1222"/>
        <v>448.9799999999999</v>
      </c>
      <c r="S7095" s="3">
        <f t="shared" si="1218"/>
        <v>90.286109498185951</v>
      </c>
      <c r="T7095" s="3">
        <f>(0.5*(1-COS(RADIANS(90-$X$3)))*(D7095+E7095)*'PV model'!$B$4)</f>
        <v>0</v>
      </c>
      <c r="U7095" s="3">
        <f t="shared" si="1223"/>
        <v>539.26610949818587</v>
      </c>
      <c r="V7095" s="3">
        <f>('PV model'!$B$13*(U7095/1000)*(1-'PV model'!$B$14*((20+C7095)-25))*'PV model'!$B$10)/'PV model'!$B$12</f>
        <v>52.913187563818582</v>
      </c>
    </row>
    <row r="7096" spans="1:22" x14ac:dyDescent="0.2">
      <c r="A7096" s="10">
        <f t="shared" si="1226"/>
        <v>296</v>
      </c>
      <c r="B7096" s="10">
        <f t="shared" si="1224"/>
        <v>11</v>
      </c>
      <c r="C7096" s="23">
        <v>11.1</v>
      </c>
      <c r="D7096" s="24">
        <v>602.75564999999995</v>
      </c>
      <c r="E7096" s="24">
        <v>78.498000000000005</v>
      </c>
      <c r="F7096" s="48"/>
      <c r="G7096" s="48"/>
      <c r="H7096" s="1">
        <f t="shared" si="1225"/>
        <v>-12.450111260716715</v>
      </c>
      <c r="I7096" s="1">
        <f t="shared" si="1219"/>
        <v>16.114834754097675</v>
      </c>
      <c r="J7096" s="4">
        <f>B7096+('PV model'!$B$3/15)+(I7096/60)</f>
        <v>10.991913912568293</v>
      </c>
      <c r="K7096" s="2">
        <f t="shared" si="1220"/>
        <v>15.121291311475602</v>
      </c>
      <c r="L7096" s="2">
        <f>DEGREES(ASIN((((COS(RADIANS('PV model'!$B$2))*COS(RADIANS(H7096))*COS(RADIANS(K7096)))+(SIN(RADIANS('PV model'!$B$2))*SIN(RADIANS(H7096)))))))</f>
        <v>20.87090526234757</v>
      </c>
      <c r="M7096" s="3">
        <f t="shared" si="1216"/>
        <v>20.87090526234757</v>
      </c>
      <c r="N7096" s="2">
        <f t="shared" si="1221"/>
        <v>15.820018386988908</v>
      </c>
      <c r="O7096" s="2">
        <f>IF('PV model'!$B$2&gt;0, 180-N7096,IF('PV model'!$B$2&lt;0,0-N7096,N7096))</f>
        <v>164.17998161301108</v>
      </c>
      <c r="P7096" s="2">
        <f>ABS(O7096-'PV model'!$B$5)</f>
        <v>40.82001838698892</v>
      </c>
      <c r="Q7096" s="3">
        <f t="shared" si="1217"/>
        <v>69.129094737652423</v>
      </c>
      <c r="R7096" s="3">
        <f t="shared" si="1222"/>
        <v>602.75565000000006</v>
      </c>
      <c r="S7096" s="3">
        <f t="shared" si="1218"/>
        <v>101.60931558899067</v>
      </c>
      <c r="T7096" s="3">
        <f>(0.5*(1-COS(RADIANS(90-$X$3)))*(D7096+E7096)*'PV model'!$B$4)</f>
        <v>0</v>
      </c>
      <c r="U7096" s="3">
        <f t="shared" si="1223"/>
        <v>704.36496558899069</v>
      </c>
      <c r="V7096" s="3">
        <f>('PV model'!$B$13*(U7096/1000)*(1-'PV model'!$B$14*((20+C7096)-25))*'PV model'!$B$10)/'PV model'!$B$12</f>
        <v>68.690358904444778</v>
      </c>
    </row>
    <row r="7097" spans="1:22" x14ac:dyDescent="0.2">
      <c r="A7097" s="10">
        <f t="shared" si="1226"/>
        <v>296</v>
      </c>
      <c r="B7097" s="10">
        <f t="shared" si="1224"/>
        <v>12</v>
      </c>
      <c r="C7097" s="23">
        <v>12.2</v>
      </c>
      <c r="D7097" s="24">
        <v>672.34755000000007</v>
      </c>
      <c r="E7097" s="24">
        <v>81.144000000000005</v>
      </c>
      <c r="F7097" s="48"/>
      <c r="G7097" s="48"/>
      <c r="H7097" s="1">
        <f t="shared" si="1225"/>
        <v>-12.450111260716715</v>
      </c>
      <c r="I7097" s="1">
        <f t="shared" si="1219"/>
        <v>16.114834754097675</v>
      </c>
      <c r="J7097" s="4">
        <f>B7097+('PV model'!$B$3/15)+(I7097/60)</f>
        <v>11.991913912568293</v>
      </c>
      <c r="K7097" s="2">
        <f t="shared" si="1220"/>
        <v>0.12129131147560201</v>
      </c>
      <c r="L7097" s="2">
        <f>DEGREES(ASIN((((COS(RADIANS('PV model'!$B$2))*COS(RADIANS(H7097))*COS(RADIANS(K7097)))+(SIN(RADIANS('PV model'!$B$2))*SIN(RADIANS(H7097)))))))</f>
        <v>22.049812129048934</v>
      </c>
      <c r="M7097" s="3">
        <f t="shared" si="1216"/>
        <v>22.049812129048934</v>
      </c>
      <c r="N7097" s="2">
        <f t="shared" si="1221"/>
        <v>0.12778555993493634</v>
      </c>
      <c r="O7097" s="2">
        <f>IF('PV model'!$B$2&gt;0, 180-N7097,IF('PV model'!$B$2&lt;0,0-N7097,N7097))</f>
        <v>179.87221444006505</v>
      </c>
      <c r="P7097" s="2">
        <f>ABS(O7097-'PV model'!$B$5)</f>
        <v>25.127785559934949</v>
      </c>
      <c r="Q7097" s="3">
        <f t="shared" si="1217"/>
        <v>67.950187870951055</v>
      </c>
      <c r="R7097" s="3">
        <f t="shared" si="1222"/>
        <v>672.34755000000041</v>
      </c>
      <c r="S7097" s="3">
        <f t="shared" si="1218"/>
        <v>105.89466687084946</v>
      </c>
      <c r="T7097" s="3">
        <f>(0.5*(1-COS(RADIANS(90-$X$3)))*(D7097+E7097)*'PV model'!$B$4)</f>
        <v>0</v>
      </c>
      <c r="U7097" s="3">
        <f t="shared" si="1223"/>
        <v>778.24221687084992</v>
      </c>
      <c r="V7097" s="3">
        <f>('PV model'!$B$13*(U7097/1000)*(1-'PV model'!$B$14*((20+C7097)-25))*'PV model'!$B$10)/'PV model'!$B$12</f>
        <v>75.552650948855927</v>
      </c>
    </row>
    <row r="7098" spans="1:22" x14ac:dyDescent="0.2">
      <c r="A7098" s="10">
        <f t="shared" si="1226"/>
        <v>296</v>
      </c>
      <c r="B7098" s="10">
        <f t="shared" si="1224"/>
        <v>13</v>
      </c>
      <c r="C7098" s="23">
        <v>12.8</v>
      </c>
      <c r="D7098" s="24">
        <v>683.57204999999999</v>
      </c>
      <c r="E7098" s="24">
        <v>80.262</v>
      </c>
      <c r="F7098" s="48"/>
      <c r="G7098" s="48"/>
      <c r="H7098" s="1">
        <f t="shared" si="1225"/>
        <v>-12.450111260716715</v>
      </c>
      <c r="I7098" s="1">
        <f t="shared" si="1219"/>
        <v>16.114834754097675</v>
      </c>
      <c r="J7098" s="4">
        <f>B7098+('PV model'!$B$3/15)+(I7098/60)</f>
        <v>12.991913912568293</v>
      </c>
      <c r="K7098" s="2">
        <f t="shared" si="1220"/>
        <v>-14.878708688524398</v>
      </c>
      <c r="L7098" s="2">
        <f>DEGREES(ASIN((((COS(RADIANS('PV model'!$B$2))*COS(RADIANS(H7098))*COS(RADIANS(K7098)))+(SIN(RADIANS('PV model'!$B$2))*SIN(RADIANS(H7098)))))))</f>
        <v>20.90807388311654</v>
      </c>
      <c r="M7098" s="3">
        <f t="shared" si="1216"/>
        <v>20.90807388311654</v>
      </c>
      <c r="N7098" s="2">
        <f t="shared" si="1221"/>
        <v>-15.569615531625253</v>
      </c>
      <c r="O7098" s="2">
        <f>IF('PV model'!$B$2&gt;0, 180-N7098,IF('PV model'!$B$2&lt;0,0-N7098,N7098))</f>
        <v>195.56961553162526</v>
      </c>
      <c r="P7098" s="2">
        <f>ABS(O7098-'PV model'!$B$5)</f>
        <v>9.43038446837474</v>
      </c>
      <c r="Q7098" s="3">
        <f t="shared" si="1217"/>
        <v>69.091926116883457</v>
      </c>
      <c r="R7098" s="3">
        <f t="shared" si="1222"/>
        <v>683.5720500000001</v>
      </c>
      <c r="S7098" s="3">
        <f t="shared" si="1218"/>
        <v>103.97514657008008</v>
      </c>
      <c r="T7098" s="3">
        <f>(0.5*(1-COS(RADIANS(90-$X$3)))*(D7098+E7098)*'PV model'!$B$4)</f>
        <v>0</v>
      </c>
      <c r="U7098" s="3">
        <f t="shared" si="1223"/>
        <v>787.54719657008013</v>
      </c>
      <c r="V7098" s="3">
        <f>('PV model'!$B$13*(U7098/1000)*(1-'PV model'!$B$14*((20+C7098)-25))*'PV model'!$B$10)/'PV model'!$B$12</f>
        <v>76.267053374747874</v>
      </c>
    </row>
    <row r="7099" spans="1:22" x14ac:dyDescent="0.2">
      <c r="A7099" s="10">
        <f t="shared" si="1226"/>
        <v>296</v>
      </c>
      <c r="B7099" s="10">
        <f t="shared" si="1224"/>
        <v>14</v>
      </c>
      <c r="C7099" s="23">
        <v>12.8</v>
      </c>
      <c r="D7099" s="24">
        <v>633.06180000000006</v>
      </c>
      <c r="E7099" s="24">
        <v>77.616</v>
      </c>
      <c r="F7099" s="48"/>
      <c r="G7099" s="48"/>
      <c r="H7099" s="1">
        <f t="shared" si="1225"/>
        <v>-12.450111260716715</v>
      </c>
      <c r="I7099" s="1">
        <f t="shared" si="1219"/>
        <v>16.114834754097675</v>
      </c>
      <c r="J7099" s="4">
        <f>B7099+('PV model'!$B$3/15)+(I7099/60)</f>
        <v>13.991913912568293</v>
      </c>
      <c r="K7099" s="2">
        <f t="shared" si="1220"/>
        <v>-29.878708688524398</v>
      </c>
      <c r="L7099" s="2">
        <f>DEGREES(ASIN((((COS(RADIANS('PV model'!$B$2))*COS(RADIANS(H7099))*COS(RADIANS(K7099)))+(SIN(RADIANS('PV model'!$B$2))*SIN(RADIANS(H7099)))))))</f>
        <v>17.571670567163249</v>
      </c>
      <c r="M7099" s="3">
        <f t="shared" si="1216"/>
        <v>17.571670567163249</v>
      </c>
      <c r="N7099" s="2">
        <f t="shared" si="1221"/>
        <v>-30.681111543833843</v>
      </c>
      <c r="O7099" s="2">
        <f>IF('PV model'!$B$2&gt;0, 180-N7099,IF('PV model'!$B$2&lt;0,0-N7099,N7099))</f>
        <v>210.68111154383385</v>
      </c>
      <c r="P7099" s="2">
        <f>ABS(O7099-'PV model'!$B$5)</f>
        <v>5.6811115438338504</v>
      </c>
      <c r="Q7099" s="3">
        <f t="shared" si="1217"/>
        <v>72.428329432836762</v>
      </c>
      <c r="R7099" s="3">
        <f t="shared" si="1222"/>
        <v>633.06180000000006</v>
      </c>
      <c r="S7099" s="3">
        <f t="shared" si="1218"/>
        <v>98.287156615718118</v>
      </c>
      <c r="T7099" s="3">
        <f>(0.5*(1-COS(RADIANS(90-$X$3)))*(D7099+E7099)*'PV model'!$B$4)</f>
        <v>0</v>
      </c>
      <c r="U7099" s="3">
        <f t="shared" si="1223"/>
        <v>731.34895661571818</v>
      </c>
      <c r="V7099" s="3">
        <f>('PV model'!$B$13*(U7099/1000)*(1-'PV model'!$B$14*((20+C7099)-25))*'PV model'!$B$10)/'PV model'!$B$12</f>
        <v>70.824745682164007</v>
      </c>
    </row>
    <row r="7100" spans="1:22" x14ac:dyDescent="0.2">
      <c r="A7100" s="10">
        <f t="shared" si="1226"/>
        <v>296</v>
      </c>
      <c r="B7100" s="10">
        <f t="shared" si="1224"/>
        <v>15</v>
      </c>
      <c r="C7100" s="23">
        <v>12.7</v>
      </c>
      <c r="D7100" s="24">
        <v>481.53105000000005</v>
      </c>
      <c r="E7100" s="24">
        <v>74.087999999999994</v>
      </c>
      <c r="F7100" s="48"/>
      <c r="G7100" s="48"/>
      <c r="H7100" s="1">
        <f t="shared" si="1225"/>
        <v>-12.450111260716715</v>
      </c>
      <c r="I7100" s="1">
        <f t="shared" si="1219"/>
        <v>16.114834754097675</v>
      </c>
      <c r="J7100" s="4">
        <f>B7100+('PV model'!$B$3/15)+(I7100/60)</f>
        <v>14.991913912568293</v>
      </c>
      <c r="K7100" s="2">
        <f t="shared" si="1220"/>
        <v>-44.878708688524398</v>
      </c>
      <c r="L7100" s="2">
        <f>DEGREES(ASIN((((COS(RADIANS('PV model'!$B$2))*COS(RADIANS(H7100))*COS(RADIANS(K7100)))+(SIN(RADIANS('PV model'!$B$2))*SIN(RADIANS(H7100)))))))</f>
        <v>12.371264457471682</v>
      </c>
      <c r="M7100" s="3">
        <f t="shared" si="1216"/>
        <v>12.371264457471682</v>
      </c>
      <c r="N7100" s="2">
        <f t="shared" si="1221"/>
        <v>-44.861436186975183</v>
      </c>
      <c r="O7100" s="2">
        <f>IF('PV model'!$B$2&gt;0, 180-N7100,IF('PV model'!$B$2&lt;0,0-N7100,N7100))</f>
        <v>224.8614361869752</v>
      </c>
      <c r="P7100" s="2">
        <f>ABS(O7100-'PV model'!$B$5)</f>
        <v>19.861436186975197</v>
      </c>
      <c r="Q7100" s="3">
        <f t="shared" si="1217"/>
        <v>77.628735542528318</v>
      </c>
      <c r="R7100" s="3">
        <f t="shared" si="1222"/>
        <v>481.53104999999994</v>
      </c>
      <c r="S7100" s="3">
        <f t="shared" si="1218"/>
        <v>90.605604494648645</v>
      </c>
      <c r="T7100" s="3">
        <f>(0.5*(1-COS(RADIANS(90-$X$3)))*(D7100+E7100)*'PV model'!$B$4)</f>
        <v>0</v>
      </c>
      <c r="U7100" s="3">
        <f t="shared" si="1223"/>
        <v>572.13665449464861</v>
      </c>
      <c r="V7100" s="3">
        <f>('PV model'!$B$13*(U7100/1000)*(1-'PV model'!$B$14*((20+C7100)-25))*'PV model'!$B$10)/'PV model'!$B$12</f>
        <v>55.429303959799888</v>
      </c>
    </row>
    <row r="7101" spans="1:22" x14ac:dyDescent="0.2">
      <c r="A7101" s="10">
        <f t="shared" si="1226"/>
        <v>296</v>
      </c>
      <c r="B7101" s="10">
        <f t="shared" si="1224"/>
        <v>16</v>
      </c>
      <c r="C7101" s="23">
        <v>11.9</v>
      </c>
      <c r="D7101" s="24">
        <v>281.73495000000003</v>
      </c>
      <c r="E7101" s="24">
        <v>54.684000000000005</v>
      </c>
      <c r="F7101" s="48"/>
      <c r="G7101" s="48"/>
      <c r="H7101" s="1">
        <f t="shared" si="1225"/>
        <v>-12.450111260716715</v>
      </c>
      <c r="I7101" s="1">
        <f t="shared" si="1219"/>
        <v>16.114834754097675</v>
      </c>
      <c r="J7101" s="4">
        <f>B7101+('PV model'!$B$3/15)+(I7101/60)</f>
        <v>15.991913912568293</v>
      </c>
      <c r="K7101" s="2">
        <f t="shared" si="1220"/>
        <v>-59.878708688524398</v>
      </c>
      <c r="L7101" s="2">
        <f>DEGREES(ASIN((((COS(RADIANS('PV model'!$B$2))*COS(RADIANS(H7101))*COS(RADIANS(K7101)))+(SIN(RADIANS('PV model'!$B$2))*SIN(RADIANS(H7101)))))))</f>
        <v>5.7324788266909898</v>
      </c>
      <c r="M7101" s="3">
        <f t="shared" si="1216"/>
        <v>5.7324788266909898</v>
      </c>
      <c r="N7101" s="2">
        <f t="shared" si="1221"/>
        <v>-58.088940271800837</v>
      </c>
      <c r="O7101" s="2">
        <f>IF('PV model'!$B$2&gt;0, 180-N7101,IF('PV model'!$B$2&lt;0,0-N7101,N7101))</f>
        <v>238.08894027180082</v>
      </c>
      <c r="P7101" s="2">
        <f>ABS(O7101-'PV model'!$B$5)</f>
        <v>33.088940271800823</v>
      </c>
      <c r="Q7101" s="3">
        <f t="shared" si="1217"/>
        <v>84.267521173309007</v>
      </c>
      <c r="R7101" s="3">
        <f t="shared" si="1222"/>
        <v>281.73495000000042</v>
      </c>
      <c r="S7101" s="3">
        <f t="shared" si="1218"/>
        <v>64.708718991332333</v>
      </c>
      <c r="T7101" s="3">
        <f>(0.5*(1-COS(RADIANS(90-$X$3)))*(D7101+E7101)*'PV model'!$B$4)</f>
        <v>0</v>
      </c>
      <c r="U7101" s="3">
        <f t="shared" si="1223"/>
        <v>346.44366899133274</v>
      </c>
      <c r="V7101" s="3">
        <f>('PV model'!$B$13*(U7101/1000)*(1-'PV model'!$B$14*((20+C7101)-25))*'PV model'!$B$10)/'PV model'!$B$12</f>
        <v>33.674707099768106</v>
      </c>
    </row>
    <row r="7102" spans="1:22" x14ac:dyDescent="0.2">
      <c r="A7102" s="10">
        <f t="shared" si="1226"/>
        <v>296</v>
      </c>
      <c r="B7102" s="10">
        <f t="shared" si="1224"/>
        <v>17</v>
      </c>
      <c r="C7102" s="23">
        <v>10</v>
      </c>
      <c r="D7102" s="24">
        <v>0</v>
      </c>
      <c r="E7102" s="24">
        <v>19.404</v>
      </c>
      <c r="F7102" s="48"/>
      <c r="G7102" s="48"/>
      <c r="H7102" s="1">
        <f t="shared" si="1225"/>
        <v>-12.450111260716715</v>
      </c>
      <c r="I7102" s="1">
        <f t="shared" si="1219"/>
        <v>16.114834754097675</v>
      </c>
      <c r="J7102" s="4">
        <f>B7102+('PV model'!$B$3/15)+(I7102/60)</f>
        <v>16.991913912568293</v>
      </c>
      <c r="K7102" s="2">
        <f t="shared" si="1220"/>
        <v>-74.878708688524398</v>
      </c>
      <c r="L7102" s="2">
        <f>DEGREES(ASIN((((COS(RADIANS('PV model'!$B$2))*COS(RADIANS(H7102))*COS(RADIANS(K7102)))+(SIN(RADIANS('PV model'!$B$2))*SIN(RADIANS(H7102)))))))</f>
        <v>-1.9136287820135216</v>
      </c>
      <c r="M7102" s="3">
        <f t="shared" si="1216"/>
        <v>0</v>
      </c>
      <c r="N7102" s="2">
        <f t="shared" si="1221"/>
        <v>-70.596108863866064</v>
      </c>
      <c r="O7102" s="2">
        <f>IF('PV model'!$B$2&gt;0, 180-N7102,IF('PV model'!$B$2&lt;0,0-N7102,N7102))</f>
        <v>250.59610886386605</v>
      </c>
      <c r="P7102" s="2">
        <f>ABS(O7102-'PV model'!$B$5)</f>
        <v>45.59610886386605</v>
      </c>
      <c r="Q7102" s="3">
        <f t="shared" si="1217"/>
        <v>91.913628782013518</v>
      </c>
      <c r="R7102" s="3">
        <f t="shared" si="1222"/>
        <v>0</v>
      </c>
      <c r="S7102" s="3">
        <f t="shared" si="1218"/>
        <v>19.404</v>
      </c>
      <c r="T7102" s="3">
        <f>(0.5*(1-COS(RADIANS(90-$X$3)))*(D7102+E7102)*'PV model'!$B$4)</f>
        <v>0</v>
      </c>
      <c r="U7102" s="3">
        <f t="shared" si="1223"/>
        <v>19.404</v>
      </c>
      <c r="V7102" s="3">
        <f>('PV model'!$B$13*(U7102/1000)*(1-'PV model'!$B$14*((20+C7102)-25))*'PV model'!$B$10)/'PV model'!$B$12</f>
        <v>1.9008313632</v>
      </c>
    </row>
    <row r="7103" spans="1:22" x14ac:dyDescent="0.2">
      <c r="A7103" s="10">
        <f t="shared" si="1226"/>
        <v>296</v>
      </c>
      <c r="B7103" s="10">
        <f t="shared" si="1224"/>
        <v>18</v>
      </c>
      <c r="C7103" s="23">
        <v>10.6</v>
      </c>
      <c r="D7103" s="24">
        <v>0</v>
      </c>
      <c r="E7103" s="24">
        <v>0</v>
      </c>
      <c r="F7103" s="48"/>
      <c r="G7103" s="48"/>
      <c r="H7103" s="1">
        <f t="shared" si="1225"/>
        <v>-12.450111260716715</v>
      </c>
      <c r="I7103" s="1">
        <f t="shared" si="1219"/>
        <v>16.114834754097675</v>
      </c>
      <c r="J7103" s="4">
        <f>B7103+('PV model'!$B$3/15)+(I7103/60)</f>
        <v>17.991913912568293</v>
      </c>
      <c r="K7103" s="2">
        <f t="shared" si="1220"/>
        <v>-89.878708688524398</v>
      </c>
      <c r="L7103" s="2">
        <f>DEGREES(ASIN((((COS(RADIANS('PV model'!$B$2))*COS(RADIANS(H7103))*COS(RADIANS(K7103)))+(SIN(RADIANS('PV model'!$B$2))*SIN(RADIANS(H7103)))))))</f>
        <v>-10.166080830379901</v>
      </c>
      <c r="M7103" s="3">
        <f t="shared" si="1216"/>
        <v>0</v>
      </c>
      <c r="N7103" s="2">
        <f t="shared" si="1221"/>
        <v>-82.773639823518366</v>
      </c>
      <c r="O7103" s="2">
        <f>IF('PV model'!$B$2&gt;0, 180-N7103,IF('PV model'!$B$2&lt;0,0-N7103,N7103))</f>
        <v>262.77363982351835</v>
      </c>
      <c r="P7103" s="2">
        <f>ABS(O7103-'PV model'!$B$5)</f>
        <v>57.773639823518351</v>
      </c>
      <c r="Q7103" s="3">
        <f t="shared" si="1217"/>
        <v>100.1660808303799</v>
      </c>
      <c r="R7103" s="3">
        <f t="shared" si="1222"/>
        <v>0</v>
      </c>
      <c r="S7103" s="3">
        <f t="shared" si="1218"/>
        <v>0</v>
      </c>
      <c r="T7103" s="3">
        <f>(0.5*(1-COS(RADIANS(90-$X$3)))*(D7103+E7103)*'PV model'!$B$4)</f>
        <v>0</v>
      </c>
      <c r="U7103" s="3">
        <f t="shared" si="1223"/>
        <v>0</v>
      </c>
      <c r="V7103" s="3">
        <f>('PV model'!$B$13*(U7103/1000)*(1-'PV model'!$B$14*((20+C7103)-25))*'PV model'!$B$10)/'PV model'!$B$12</f>
        <v>0</v>
      </c>
    </row>
    <row r="7104" spans="1:22" x14ac:dyDescent="0.2">
      <c r="A7104" s="10">
        <f t="shared" si="1226"/>
        <v>296</v>
      </c>
      <c r="B7104" s="10">
        <f t="shared" si="1224"/>
        <v>19</v>
      </c>
      <c r="C7104" s="23">
        <v>10.9</v>
      </c>
      <c r="D7104" s="24">
        <v>0</v>
      </c>
      <c r="E7104" s="24">
        <v>0</v>
      </c>
      <c r="F7104" s="48"/>
      <c r="G7104" s="48"/>
      <c r="H7104" s="1">
        <f t="shared" si="1225"/>
        <v>-12.450111260716715</v>
      </c>
      <c r="I7104" s="1">
        <f t="shared" si="1219"/>
        <v>16.114834754097675</v>
      </c>
      <c r="J7104" s="4">
        <f>B7104+('PV model'!$B$3/15)+(I7104/60)</f>
        <v>18.991913912568293</v>
      </c>
      <c r="K7104" s="2">
        <f t="shared" si="1220"/>
        <v>-104.8787086885244</v>
      </c>
      <c r="L7104" s="2">
        <f>DEGREES(ASIN((((COS(RADIANS('PV model'!$B$2))*COS(RADIANS(H7104))*COS(RADIANS(K7104)))+(SIN(RADIANS('PV model'!$B$2))*SIN(RADIANS(H7104)))))))</f>
        <v>-18.644239281874746</v>
      </c>
      <c r="M7104" s="3">
        <f t="shared" si="1216"/>
        <v>0</v>
      </c>
      <c r="N7104" s="2">
        <f t="shared" si="1221"/>
        <v>-84.881962140253762</v>
      </c>
      <c r="O7104" s="2">
        <f>IF('PV model'!$B$2&gt;0, 180-N7104,IF('PV model'!$B$2&lt;0,0-N7104,N7104))</f>
        <v>264.88196214025379</v>
      </c>
      <c r="P7104" s="2">
        <f>ABS(O7104-'PV model'!$B$5)</f>
        <v>59.88196214025379</v>
      </c>
      <c r="Q7104" s="3">
        <f t="shared" si="1217"/>
        <v>108.64423928187476</v>
      </c>
      <c r="R7104" s="3">
        <f t="shared" si="1222"/>
        <v>0</v>
      </c>
      <c r="S7104" s="3">
        <f t="shared" si="1218"/>
        <v>0</v>
      </c>
      <c r="T7104" s="3">
        <f>(0.5*(1-COS(RADIANS(90-$X$3)))*(D7104+E7104)*'PV model'!$B$4)</f>
        <v>0</v>
      </c>
      <c r="U7104" s="3">
        <f t="shared" si="1223"/>
        <v>0</v>
      </c>
      <c r="V7104" s="3">
        <f>('PV model'!$B$13*(U7104/1000)*(1-'PV model'!$B$14*((20+C7104)-25))*'PV model'!$B$10)/'PV model'!$B$12</f>
        <v>0</v>
      </c>
    </row>
    <row r="7105" spans="1:22" x14ac:dyDescent="0.2">
      <c r="A7105" s="10">
        <f t="shared" si="1226"/>
        <v>296</v>
      </c>
      <c r="B7105" s="10">
        <f t="shared" si="1224"/>
        <v>20</v>
      </c>
      <c r="C7105" s="23">
        <v>10.7</v>
      </c>
      <c r="D7105" s="24">
        <v>0</v>
      </c>
      <c r="E7105" s="24">
        <v>0</v>
      </c>
      <c r="F7105" s="48"/>
      <c r="G7105" s="48"/>
      <c r="H7105" s="1">
        <f t="shared" si="1225"/>
        <v>-12.450111260716715</v>
      </c>
      <c r="I7105" s="1">
        <f t="shared" si="1219"/>
        <v>16.114834754097675</v>
      </c>
      <c r="J7105" s="4">
        <f>B7105+('PV model'!$B$3/15)+(I7105/60)</f>
        <v>19.991913912568293</v>
      </c>
      <c r="K7105" s="2">
        <f t="shared" si="1220"/>
        <v>-119.8787086885244</v>
      </c>
      <c r="L7105" s="2">
        <f>DEGREES(ASIN((((COS(RADIANS('PV model'!$B$2))*COS(RADIANS(H7105))*COS(RADIANS(K7105)))+(SIN(RADIANS('PV model'!$B$2))*SIN(RADIANS(H7105)))))))</f>
        <v>-26.94928476274896</v>
      </c>
      <c r="M7105" s="3">
        <f t="shared" si="1216"/>
        <v>0</v>
      </c>
      <c r="N7105" s="2">
        <f t="shared" si="1221"/>
        <v>-71.775116643680889</v>
      </c>
      <c r="O7105" s="2">
        <f>IF('PV model'!$B$2&gt;0, 180-N7105,IF('PV model'!$B$2&lt;0,0-N7105,N7105))</f>
        <v>251.77511664368089</v>
      </c>
      <c r="P7105" s="2">
        <f>ABS(O7105-'PV model'!$B$5)</f>
        <v>46.775116643680889</v>
      </c>
      <c r="Q7105" s="3">
        <f t="shared" si="1217"/>
        <v>116.94928476274896</v>
      </c>
      <c r="R7105" s="3">
        <f t="shared" si="1222"/>
        <v>0</v>
      </c>
      <c r="S7105" s="3">
        <f t="shared" si="1218"/>
        <v>0</v>
      </c>
      <c r="T7105" s="3">
        <f>(0.5*(1-COS(RADIANS(90-$X$3)))*(D7105+E7105)*'PV model'!$B$4)</f>
        <v>0</v>
      </c>
      <c r="U7105" s="3">
        <f t="shared" si="1223"/>
        <v>0</v>
      </c>
      <c r="V7105" s="3">
        <f>('PV model'!$B$13*(U7105/1000)*(1-'PV model'!$B$14*((20+C7105)-25))*'PV model'!$B$10)/'PV model'!$B$12</f>
        <v>0</v>
      </c>
    </row>
    <row r="7106" spans="1:22" x14ac:dyDescent="0.2">
      <c r="A7106" s="10">
        <f t="shared" si="1226"/>
        <v>296</v>
      </c>
      <c r="B7106" s="10">
        <f t="shared" si="1224"/>
        <v>21</v>
      </c>
      <c r="C7106" s="23">
        <v>10.5</v>
      </c>
      <c r="D7106" s="24">
        <v>0</v>
      </c>
      <c r="E7106" s="24">
        <v>0</v>
      </c>
      <c r="F7106" s="48"/>
      <c r="G7106" s="48"/>
      <c r="H7106" s="1">
        <f t="shared" si="1225"/>
        <v>-12.450111260716715</v>
      </c>
      <c r="I7106" s="1">
        <f t="shared" si="1219"/>
        <v>16.114834754097675</v>
      </c>
      <c r="J7106" s="4">
        <f>B7106+('PV model'!$B$3/15)+(I7106/60)</f>
        <v>20.991913912568293</v>
      </c>
      <c r="K7106" s="2">
        <f t="shared" si="1220"/>
        <v>-134.8787086885244</v>
      </c>
      <c r="L7106" s="2">
        <f>DEGREES(ASIN((((COS(RADIANS('PV model'!$B$2))*COS(RADIANS(H7106))*COS(RADIANS(K7106)))+(SIN(RADIANS('PV model'!$B$2))*SIN(RADIANS(H7106)))))))</f>
        <v>-34.606384534884455</v>
      </c>
      <c r="M7106" s="3">
        <f t="shared" si="1216"/>
        <v>0</v>
      </c>
      <c r="N7106" s="2">
        <f t="shared" si="1221"/>
        <v>-57.21168604685198</v>
      </c>
      <c r="O7106" s="2">
        <f>IF('PV model'!$B$2&gt;0, 180-N7106,IF('PV model'!$B$2&lt;0,0-N7106,N7106))</f>
        <v>237.21168604685198</v>
      </c>
      <c r="P7106" s="2">
        <f>ABS(O7106-'PV model'!$B$5)</f>
        <v>32.21168604685198</v>
      </c>
      <c r="Q7106" s="3">
        <f t="shared" si="1217"/>
        <v>124.60638453488446</v>
      </c>
      <c r="R7106" s="3">
        <f t="shared" si="1222"/>
        <v>0</v>
      </c>
      <c r="S7106" s="3">
        <f t="shared" si="1218"/>
        <v>0</v>
      </c>
      <c r="T7106" s="3">
        <f>(0.5*(1-COS(RADIANS(90-$X$3)))*(D7106+E7106)*'PV model'!$B$4)</f>
        <v>0</v>
      </c>
      <c r="U7106" s="3">
        <f t="shared" si="1223"/>
        <v>0</v>
      </c>
      <c r="V7106" s="3">
        <f>('PV model'!$B$13*(U7106/1000)*(1-'PV model'!$B$14*((20+C7106)-25))*'PV model'!$B$10)/'PV model'!$B$12</f>
        <v>0</v>
      </c>
    </row>
    <row r="7107" spans="1:22" x14ac:dyDescent="0.2">
      <c r="A7107" s="10">
        <f t="shared" si="1226"/>
        <v>296</v>
      </c>
      <c r="B7107" s="10">
        <f t="shared" si="1224"/>
        <v>22</v>
      </c>
      <c r="C7107" s="23">
        <v>10.3</v>
      </c>
      <c r="D7107" s="24">
        <v>0</v>
      </c>
      <c r="E7107" s="24">
        <v>0</v>
      </c>
      <c r="F7107" s="48"/>
      <c r="G7107" s="48"/>
      <c r="H7107" s="1">
        <f t="shared" si="1225"/>
        <v>-12.450111260716715</v>
      </c>
      <c r="I7107" s="1">
        <f t="shared" si="1219"/>
        <v>16.114834754097675</v>
      </c>
      <c r="J7107" s="4">
        <f>B7107+('PV model'!$B$3/15)+(I7107/60)</f>
        <v>21.991913912568293</v>
      </c>
      <c r="K7107" s="2">
        <f t="shared" si="1220"/>
        <v>-149.8787086885244</v>
      </c>
      <c r="L7107" s="2">
        <f>DEGREES(ASIN((((COS(RADIANS('PV model'!$B$2))*COS(RADIANS(H7107))*COS(RADIANS(K7107)))+(SIN(RADIANS('PV model'!$B$2))*SIN(RADIANS(H7107)))))))</f>
        <v>-41.001101010203023</v>
      </c>
      <c r="M7107" s="3">
        <f t="shared" si="1216"/>
        <v>0</v>
      </c>
      <c r="N7107" s="2">
        <f t="shared" si="1221"/>
        <v>-40.489485853108178</v>
      </c>
      <c r="O7107" s="2">
        <f>IF('PV model'!$B$2&gt;0, 180-N7107,IF('PV model'!$B$2&lt;0,0-N7107,N7107))</f>
        <v>220.48948585310819</v>
      </c>
      <c r="P7107" s="2">
        <f>ABS(O7107-'PV model'!$B$5)</f>
        <v>15.489485853108192</v>
      </c>
      <c r="Q7107" s="3">
        <f t="shared" si="1217"/>
        <v>131.001101010203</v>
      </c>
      <c r="R7107" s="3">
        <f t="shared" si="1222"/>
        <v>0</v>
      </c>
      <c r="S7107" s="3">
        <f t="shared" si="1218"/>
        <v>0</v>
      </c>
      <c r="T7107" s="3">
        <f>(0.5*(1-COS(RADIANS(90-$X$3)))*(D7107+E7107)*'PV model'!$B$4)</f>
        <v>0</v>
      </c>
      <c r="U7107" s="3">
        <f t="shared" si="1223"/>
        <v>0</v>
      </c>
      <c r="V7107" s="3">
        <f>('PV model'!$B$13*(U7107/1000)*(1-'PV model'!$B$14*((20+C7107)-25))*'PV model'!$B$10)/'PV model'!$B$12</f>
        <v>0</v>
      </c>
    </row>
    <row r="7108" spans="1:22" x14ac:dyDescent="0.2">
      <c r="A7108" s="10">
        <f t="shared" si="1226"/>
        <v>296</v>
      </c>
      <c r="B7108" s="10">
        <f t="shared" si="1224"/>
        <v>23</v>
      </c>
      <c r="C7108" s="23">
        <v>9.9</v>
      </c>
      <c r="D7108" s="24">
        <v>0</v>
      </c>
      <c r="E7108" s="24">
        <v>0</v>
      </c>
      <c r="F7108" s="48"/>
      <c r="G7108" s="48"/>
      <c r="H7108" s="1">
        <f t="shared" si="1225"/>
        <v>-12.450111260716715</v>
      </c>
      <c r="I7108" s="1">
        <f t="shared" si="1219"/>
        <v>16.114834754097675</v>
      </c>
      <c r="J7108" s="4">
        <f>B7108+('PV model'!$B$3/15)+(I7108/60)</f>
        <v>22.991913912568293</v>
      </c>
      <c r="K7108" s="2">
        <f t="shared" si="1220"/>
        <v>-164.8787086885244</v>
      </c>
      <c r="L7108" s="2">
        <f>DEGREES(ASIN((((COS(RADIANS('PV model'!$B$2))*COS(RADIANS(H7108))*COS(RADIANS(K7108)))+(SIN(RADIANS('PV model'!$B$2))*SIN(RADIANS(H7108)))))))</f>
        <v>-45.366010781353786</v>
      </c>
      <c r="M7108" s="3">
        <f t="shared" si="1216"/>
        <v>0</v>
      </c>
      <c r="N7108" s="2">
        <f t="shared" si="1221"/>
        <v>-21.257770886142119</v>
      </c>
      <c r="O7108" s="2">
        <f>IF('PV model'!$B$2&gt;0, 180-N7108,IF('PV model'!$B$2&lt;0,0-N7108,N7108))</f>
        <v>201.25777088614211</v>
      </c>
      <c r="P7108" s="2">
        <f>ABS(O7108-'PV model'!$B$5)</f>
        <v>3.7422291138578885</v>
      </c>
      <c r="Q7108" s="3">
        <f t="shared" si="1217"/>
        <v>135.36601078135376</v>
      </c>
      <c r="R7108" s="3">
        <f t="shared" si="1222"/>
        <v>0</v>
      </c>
      <c r="S7108" s="3">
        <f t="shared" si="1218"/>
        <v>0</v>
      </c>
      <c r="T7108" s="3">
        <f>(0.5*(1-COS(RADIANS(90-$X$3)))*(D7108+E7108)*'PV model'!$B$4)</f>
        <v>0</v>
      </c>
      <c r="U7108" s="3">
        <f t="shared" si="1223"/>
        <v>0</v>
      </c>
      <c r="V7108" s="3">
        <f>('PV model'!$B$13*(U7108/1000)*(1-'PV model'!$B$14*((20+C7108)-25))*'PV model'!$B$10)/'PV model'!$B$12</f>
        <v>0</v>
      </c>
    </row>
    <row r="7109" spans="1:22" x14ac:dyDescent="0.2">
      <c r="A7109" s="10">
        <f t="shared" si="1226"/>
        <v>296</v>
      </c>
      <c r="B7109" s="10">
        <f t="shared" si="1224"/>
        <v>24</v>
      </c>
      <c r="C7109" s="23">
        <v>9.8000000000000007</v>
      </c>
      <c r="D7109" s="24">
        <v>0</v>
      </c>
      <c r="E7109" s="24">
        <v>0</v>
      </c>
      <c r="F7109" s="48"/>
      <c r="G7109" s="48"/>
      <c r="H7109" s="1">
        <f t="shared" si="1225"/>
        <v>-12.450111260716715</v>
      </c>
      <c r="I7109" s="1">
        <f t="shared" si="1219"/>
        <v>16.114834754097675</v>
      </c>
      <c r="J7109" s="4">
        <f>B7109+('PV model'!$B$3/15)+(I7109/60)</f>
        <v>23.991913912568293</v>
      </c>
      <c r="K7109" s="2">
        <f t="shared" si="1220"/>
        <v>-179.8787086885244</v>
      </c>
      <c r="L7109" s="2">
        <f>DEGREES(ASIN((((COS(RADIANS('PV model'!$B$2))*COS(RADIANS(H7109))*COS(RADIANS(K7109)))+(SIN(RADIANS('PV model'!$B$2))*SIN(RADIANS(H7109)))))))</f>
        <v>-46.950007242146512</v>
      </c>
      <c r="M7109" s="3">
        <f t="shared" si="1216"/>
        <v>0</v>
      </c>
      <c r="N7109" s="2">
        <f t="shared" si="1221"/>
        <v>-0.17350255260955894</v>
      </c>
      <c r="O7109" s="2">
        <f>IF('PV model'!$B$2&gt;0, 180-N7109,IF('PV model'!$B$2&lt;0,0-N7109,N7109))</f>
        <v>180.17350255260956</v>
      </c>
      <c r="P7109" s="2">
        <f>ABS(O7109-'PV model'!$B$5)</f>
        <v>24.826497447390437</v>
      </c>
      <c r="Q7109" s="3">
        <f t="shared" si="1217"/>
        <v>136.95000724214651</v>
      </c>
      <c r="R7109" s="3">
        <f t="shared" si="1222"/>
        <v>0</v>
      </c>
      <c r="S7109" s="3">
        <f t="shared" si="1218"/>
        <v>0</v>
      </c>
      <c r="T7109" s="3">
        <f>(0.5*(1-COS(RADIANS(90-$X$3)))*(D7109+E7109)*'PV model'!$B$4)</f>
        <v>0</v>
      </c>
      <c r="U7109" s="3">
        <f t="shared" si="1223"/>
        <v>0</v>
      </c>
      <c r="V7109" s="3">
        <f>('PV model'!$B$13*(U7109/1000)*(1-'PV model'!$B$14*((20+C7109)-25))*'PV model'!$B$10)/'PV model'!$B$12</f>
        <v>0</v>
      </c>
    </row>
    <row r="7110" spans="1:22" x14ac:dyDescent="0.2">
      <c r="A7110" s="10">
        <f t="shared" si="1226"/>
        <v>297</v>
      </c>
      <c r="B7110" s="10">
        <f t="shared" si="1224"/>
        <v>1</v>
      </c>
      <c r="C7110" s="23">
        <v>9.9</v>
      </c>
      <c r="D7110" s="24">
        <v>0</v>
      </c>
      <c r="E7110" s="24">
        <v>0</v>
      </c>
      <c r="F7110" s="48"/>
      <c r="G7110" s="48"/>
      <c r="H7110" s="1">
        <f t="shared" si="1225"/>
        <v>-12.790635003179291</v>
      </c>
      <c r="I7110" s="1">
        <f t="shared" si="1219"/>
        <v>16.202669574543268</v>
      </c>
      <c r="J7110" s="4">
        <f>B7110+('PV model'!$B$3/15)+(I7110/60)</f>
        <v>0.9933778262423878</v>
      </c>
      <c r="K7110" s="2">
        <f t="shared" si="1220"/>
        <v>165.09933260636419</v>
      </c>
      <c r="L7110" s="2">
        <f>DEGREES(ASIN((((COS(RADIANS('PV model'!$B$2))*COS(RADIANS(H7110))*COS(RADIANS(K7110)))+(SIN(RADIANS('PV model'!$B$2))*SIN(RADIANS(H7110)))))))</f>
        <v>-45.744082627854318</v>
      </c>
      <c r="M7110" s="3">
        <f t="shared" ref="M7110:M7173" si="1227">IF(L7110&gt;0, L7110, 0)</f>
        <v>0</v>
      </c>
      <c r="N7110" s="2">
        <f t="shared" si="1221"/>
        <v>21.059013854521083</v>
      </c>
      <c r="O7110" s="2">
        <f>IF('PV model'!$B$2&gt;0, 180-N7110,IF('PV model'!$B$2&lt;0,0-N7110,N7110))</f>
        <v>158.94098614547892</v>
      </c>
      <c r="P7110" s="2">
        <f>ABS(O7110-'PV model'!$B$5)</f>
        <v>46.059013854521083</v>
      </c>
      <c r="Q7110" s="3">
        <f t="shared" ref="Q7110:Q7173" si="1228">DEGREES(ACOS((SIN(RADIANS(L7110))*COS(RADIANS(90-$X$3))+COS(RADIANS(L7110))*COS(RADIANS(P7110))*SIN(RADIANS(90-$X$3)))))</f>
        <v>135.74408262785434</v>
      </c>
      <c r="R7110" s="3">
        <f t="shared" si="1222"/>
        <v>0</v>
      </c>
      <c r="S7110" s="3">
        <f t="shared" ref="S7110:S7173" si="1229">IF($Z$3=TRUE, IF(E7110=0,0,E7110*(0.5*(1+COS(RADIANS(90-$X$3))*(1+(1-(E7110^2/(D7110+E7110)^2))*(SIN(RADIANS(0.5*$X$3))^3)))*(1+(1-(E7110^2/(D7110+E7110)^2))*(COS(RADIANS(Q7110))^2)*(SIN(RADIANS(90-L7110))^3)))), IF(E7110=0,0,E7110*(0.5*(1+COS(RADIANS(90-$X$3))))))</f>
        <v>0</v>
      </c>
      <c r="T7110" s="3">
        <f>(0.5*(1-COS(RADIANS(90-$X$3)))*(D7110+E7110)*'PV model'!$B$4)</f>
        <v>0</v>
      </c>
      <c r="U7110" s="3">
        <f t="shared" si="1223"/>
        <v>0</v>
      </c>
      <c r="V7110" s="3">
        <f>('PV model'!$B$13*(U7110/1000)*(1-'PV model'!$B$14*((20+C7110)-25))*'PV model'!$B$10)/'PV model'!$B$12</f>
        <v>0</v>
      </c>
    </row>
    <row r="7111" spans="1:22" x14ac:dyDescent="0.2">
      <c r="A7111" s="10">
        <f t="shared" si="1226"/>
        <v>297</v>
      </c>
      <c r="B7111" s="10">
        <f t="shared" si="1224"/>
        <v>2</v>
      </c>
      <c r="C7111" s="23">
        <v>10</v>
      </c>
      <c r="D7111" s="24">
        <v>0</v>
      </c>
      <c r="E7111" s="24">
        <v>0</v>
      </c>
      <c r="F7111" s="48"/>
      <c r="G7111" s="48"/>
      <c r="H7111" s="1">
        <f t="shared" si="1225"/>
        <v>-12.790635003179291</v>
      </c>
      <c r="I7111" s="1">
        <f t="shared" ref="I7111:I7174" si="1230">9.87*SIN(RADIANS(1.978*A7111-160.22))-7.53*COS(RADIANS(0.989*A7111-80.11))-1.5*SIN((RADIANS(0.989*A7111-80.11)))</f>
        <v>16.202669574543268</v>
      </c>
      <c r="J7111" s="4">
        <f>B7111+('PV model'!$B$3/15)+(I7111/60)</f>
        <v>1.9933778262423878</v>
      </c>
      <c r="K7111" s="2">
        <f t="shared" ref="K7111:K7174" si="1231">15*(12-J7111)</f>
        <v>150.09933260636419</v>
      </c>
      <c r="L7111" s="2">
        <f>DEGREES(ASIN((((COS(RADIANS('PV model'!$B$2))*COS(RADIANS(H7111))*COS(RADIANS(K7111)))+(SIN(RADIANS('PV model'!$B$2))*SIN(RADIANS(H7111)))))))</f>
        <v>-41.397626806555543</v>
      </c>
      <c r="M7111" s="3">
        <f t="shared" si="1227"/>
        <v>0</v>
      </c>
      <c r="N7111" s="2">
        <f t="shared" ref="N7111:N7174" si="1232">DEGREES(ASIN((COS(RADIANS(H7111))*SIN(RADIANS(K7111)))/COS(RADIANS(L7111))))</f>
        <v>40.394807276010845</v>
      </c>
      <c r="O7111" s="2">
        <f>IF('PV model'!$B$2&gt;0, 180-N7111,IF('PV model'!$B$2&lt;0,0-N7111,N7111))</f>
        <v>139.60519272398915</v>
      </c>
      <c r="P7111" s="2">
        <f>ABS(O7111-'PV model'!$B$5)</f>
        <v>65.394807276010852</v>
      </c>
      <c r="Q7111" s="3">
        <f t="shared" si="1228"/>
        <v>131.39762680655554</v>
      </c>
      <c r="R7111" s="3">
        <f t="shared" ref="R7111:R7174" si="1233">IF(D7111=0,0,D7111*COS(RADIANS(Q7111))/SIN(RADIANS(L7111)))</f>
        <v>0</v>
      </c>
      <c r="S7111" s="3">
        <f t="shared" si="1229"/>
        <v>0</v>
      </c>
      <c r="T7111" s="3">
        <f>(0.5*(1-COS(RADIANS(90-$X$3)))*(D7111+E7111)*'PV model'!$B$4)</f>
        <v>0</v>
      </c>
      <c r="U7111" s="3">
        <f t="shared" ref="U7111:U7174" si="1234">R7111+S7111+T7111</f>
        <v>0</v>
      </c>
      <c r="V7111" s="3">
        <f>('PV model'!$B$13*(U7111/1000)*(1-'PV model'!$B$14*((20+C7111)-25))*'PV model'!$B$10)/'PV model'!$B$12</f>
        <v>0</v>
      </c>
    </row>
    <row r="7112" spans="1:22" x14ac:dyDescent="0.2">
      <c r="A7112" s="10">
        <f t="shared" si="1226"/>
        <v>297</v>
      </c>
      <c r="B7112" s="10">
        <f t="shared" ref="B7112:B7175" si="1235">IF(B7111&lt;24,B7111+1,1)</f>
        <v>3</v>
      </c>
      <c r="C7112" s="23">
        <v>10.199999999999999</v>
      </c>
      <c r="D7112" s="24">
        <v>0</v>
      </c>
      <c r="E7112" s="24">
        <v>0</v>
      </c>
      <c r="F7112" s="48"/>
      <c r="G7112" s="48"/>
      <c r="H7112" s="1">
        <f t="shared" ref="H7112:H7175" si="1236">(23.465*SIN(RADIANS(280.1+0.9863*A7112)))</f>
        <v>-12.790635003179291</v>
      </c>
      <c r="I7112" s="1">
        <f t="shared" si="1230"/>
        <v>16.202669574543268</v>
      </c>
      <c r="J7112" s="4">
        <f>B7112+('PV model'!$B$3/15)+(I7112/60)</f>
        <v>2.9933778262423876</v>
      </c>
      <c r="K7112" s="2">
        <f t="shared" si="1231"/>
        <v>135.09933260636419</v>
      </c>
      <c r="L7112" s="2">
        <f>DEGREES(ASIN((((COS(RADIANS('PV model'!$B$2))*COS(RADIANS(H7112))*COS(RADIANS(K7112)))+(SIN(RADIANS('PV model'!$B$2))*SIN(RADIANS(H7112)))))))</f>
        <v>-35.008668600559133</v>
      </c>
      <c r="M7112" s="3">
        <f t="shared" si="1227"/>
        <v>0</v>
      </c>
      <c r="N7112" s="2">
        <f t="shared" si="1232"/>
        <v>57.185140335916238</v>
      </c>
      <c r="O7112" s="2">
        <f>IF('PV model'!$B$2&gt;0, 180-N7112,IF('PV model'!$B$2&lt;0,0-N7112,N7112))</f>
        <v>122.81485966408377</v>
      </c>
      <c r="P7112" s="2">
        <f>ABS(O7112-'PV model'!$B$5)</f>
        <v>82.18514033591623</v>
      </c>
      <c r="Q7112" s="3">
        <f t="shared" si="1228"/>
        <v>125.00866860055913</v>
      </c>
      <c r="R7112" s="3">
        <f t="shared" si="1233"/>
        <v>0</v>
      </c>
      <c r="S7112" s="3">
        <f t="shared" si="1229"/>
        <v>0</v>
      </c>
      <c r="T7112" s="3">
        <f>(0.5*(1-COS(RADIANS(90-$X$3)))*(D7112+E7112)*'PV model'!$B$4)</f>
        <v>0</v>
      </c>
      <c r="U7112" s="3">
        <f t="shared" si="1234"/>
        <v>0</v>
      </c>
      <c r="V7112" s="3">
        <f>('PV model'!$B$13*(U7112/1000)*(1-'PV model'!$B$14*((20+C7112)-25))*'PV model'!$B$10)/'PV model'!$B$12</f>
        <v>0</v>
      </c>
    </row>
    <row r="7113" spans="1:22" x14ac:dyDescent="0.2">
      <c r="A7113" s="10">
        <f t="shared" si="1226"/>
        <v>297</v>
      </c>
      <c r="B7113" s="10">
        <f t="shared" si="1235"/>
        <v>4</v>
      </c>
      <c r="C7113" s="23">
        <v>10.1</v>
      </c>
      <c r="D7113" s="24">
        <v>0</v>
      </c>
      <c r="E7113" s="24">
        <v>0</v>
      </c>
      <c r="F7113" s="48"/>
      <c r="G7113" s="48"/>
      <c r="H7113" s="1">
        <f t="shared" si="1236"/>
        <v>-12.790635003179291</v>
      </c>
      <c r="I7113" s="1">
        <f t="shared" si="1230"/>
        <v>16.202669574543268</v>
      </c>
      <c r="J7113" s="4">
        <f>B7113+('PV model'!$B$3/15)+(I7113/60)</f>
        <v>3.9933778262423876</v>
      </c>
      <c r="K7113" s="2">
        <f t="shared" si="1231"/>
        <v>120.09933260636419</v>
      </c>
      <c r="L7113" s="2">
        <f>DEGREES(ASIN((((COS(RADIANS('PV model'!$B$2))*COS(RADIANS(H7113))*COS(RADIANS(K7113)))+(SIN(RADIANS('PV model'!$B$2))*SIN(RADIANS(H7113)))))))</f>
        <v>-27.352076928501578</v>
      </c>
      <c r="M7113" s="3">
        <f t="shared" si="1227"/>
        <v>0</v>
      </c>
      <c r="N7113" s="2">
        <f t="shared" si="1232"/>
        <v>71.784246868368356</v>
      </c>
      <c r="O7113" s="2">
        <f>IF('PV model'!$B$2&gt;0, 180-N7113,IF('PV model'!$B$2&lt;0,0-N7113,N7113))</f>
        <v>108.21575313163164</v>
      </c>
      <c r="P7113" s="2">
        <f>ABS(O7113-'PV model'!$B$5)</f>
        <v>96.784246868368356</v>
      </c>
      <c r="Q7113" s="3">
        <f t="shared" si="1228"/>
        <v>117.35207692850159</v>
      </c>
      <c r="R7113" s="3">
        <f t="shared" si="1233"/>
        <v>0</v>
      </c>
      <c r="S7113" s="3">
        <f t="shared" si="1229"/>
        <v>0</v>
      </c>
      <c r="T7113" s="3">
        <f>(0.5*(1-COS(RADIANS(90-$X$3)))*(D7113+E7113)*'PV model'!$B$4)</f>
        <v>0</v>
      </c>
      <c r="U7113" s="3">
        <f t="shared" si="1234"/>
        <v>0</v>
      </c>
      <c r="V7113" s="3">
        <f>('PV model'!$B$13*(U7113/1000)*(1-'PV model'!$B$14*((20+C7113)-25))*'PV model'!$B$10)/'PV model'!$B$12</f>
        <v>0</v>
      </c>
    </row>
    <row r="7114" spans="1:22" x14ac:dyDescent="0.2">
      <c r="A7114" s="10">
        <f t="shared" si="1226"/>
        <v>297</v>
      </c>
      <c r="B7114" s="10">
        <f t="shared" si="1235"/>
        <v>5</v>
      </c>
      <c r="C7114" s="23">
        <v>10.199999999999999</v>
      </c>
      <c r="D7114" s="24">
        <v>0</v>
      </c>
      <c r="E7114" s="24">
        <v>0</v>
      </c>
      <c r="F7114" s="48"/>
      <c r="G7114" s="48"/>
      <c r="H7114" s="1">
        <f t="shared" si="1236"/>
        <v>-12.790635003179291</v>
      </c>
      <c r="I7114" s="1">
        <f t="shared" si="1230"/>
        <v>16.202669574543268</v>
      </c>
      <c r="J7114" s="4">
        <f>B7114+('PV model'!$B$3/15)+(I7114/60)</f>
        <v>4.993377826242388</v>
      </c>
      <c r="K7114" s="2">
        <f t="shared" si="1231"/>
        <v>105.09933260636419</v>
      </c>
      <c r="L7114" s="2">
        <f>DEGREES(ASIN((((COS(RADIANS('PV model'!$B$2))*COS(RADIANS(H7114))*COS(RADIANS(K7114)))+(SIN(RADIANS('PV model'!$B$2))*SIN(RADIANS(H7114)))))))</f>
        <v>-19.046555283910134</v>
      </c>
      <c r="M7114" s="3">
        <f t="shared" si="1227"/>
        <v>0</v>
      </c>
      <c r="N7114" s="2">
        <f t="shared" si="1232"/>
        <v>84.904361155435936</v>
      </c>
      <c r="O7114" s="2">
        <f>IF('PV model'!$B$2&gt;0, 180-N7114,IF('PV model'!$B$2&lt;0,0-N7114,N7114))</f>
        <v>95.095638844564064</v>
      </c>
      <c r="P7114" s="2">
        <f>ABS(O7114-'PV model'!$B$5)</f>
        <v>109.90436115543594</v>
      </c>
      <c r="Q7114" s="3">
        <f t="shared" si="1228"/>
        <v>109.04655528391012</v>
      </c>
      <c r="R7114" s="3">
        <f t="shared" si="1233"/>
        <v>0</v>
      </c>
      <c r="S7114" s="3">
        <f t="shared" si="1229"/>
        <v>0</v>
      </c>
      <c r="T7114" s="3">
        <f>(0.5*(1-COS(RADIANS(90-$X$3)))*(D7114+E7114)*'PV model'!$B$4)</f>
        <v>0</v>
      </c>
      <c r="U7114" s="3">
        <f t="shared" si="1234"/>
        <v>0</v>
      </c>
      <c r="V7114" s="3">
        <f>('PV model'!$B$13*(U7114/1000)*(1-'PV model'!$B$14*((20+C7114)-25))*'PV model'!$B$10)/'PV model'!$B$12</f>
        <v>0</v>
      </c>
    </row>
    <row r="7115" spans="1:22" x14ac:dyDescent="0.2">
      <c r="A7115" s="10">
        <f t="shared" si="1226"/>
        <v>297</v>
      </c>
      <c r="B7115" s="10">
        <f t="shared" si="1235"/>
        <v>6</v>
      </c>
      <c r="C7115" s="23">
        <v>10.1</v>
      </c>
      <c r="D7115" s="24">
        <v>0</v>
      </c>
      <c r="E7115" s="24">
        <v>0</v>
      </c>
      <c r="F7115" s="48"/>
      <c r="G7115" s="48"/>
      <c r="H7115" s="1">
        <f t="shared" si="1236"/>
        <v>-12.790635003179291</v>
      </c>
      <c r="I7115" s="1">
        <f t="shared" si="1230"/>
        <v>16.202669574543268</v>
      </c>
      <c r="J7115" s="4">
        <f>B7115+('PV model'!$B$3/15)+(I7115/60)</f>
        <v>5.993377826242388</v>
      </c>
      <c r="K7115" s="2">
        <f t="shared" si="1231"/>
        <v>90.099332606364186</v>
      </c>
      <c r="L7115" s="2">
        <f>DEGREES(ASIN((((COS(RADIANS('PV model'!$B$2))*COS(RADIANS(H7115))*COS(RADIANS(K7115)))+(SIN(RADIANS('PV model'!$B$2))*SIN(RADIANS(H7115)))))))</f>
        <v>-10.568455406316044</v>
      </c>
      <c r="M7115" s="3">
        <f t="shared" si="1227"/>
        <v>0</v>
      </c>
      <c r="N7115" s="2">
        <f t="shared" si="1232"/>
        <v>82.753251227079545</v>
      </c>
      <c r="O7115" s="2">
        <f>IF('PV model'!$B$2&gt;0, 180-N7115,IF('PV model'!$B$2&lt;0,0-N7115,N7115))</f>
        <v>97.246748772920455</v>
      </c>
      <c r="P7115" s="2">
        <f>ABS(O7115-'PV model'!$B$5)</f>
        <v>107.75325122707955</v>
      </c>
      <c r="Q7115" s="3">
        <f t="shared" si="1228"/>
        <v>100.56845540631603</v>
      </c>
      <c r="R7115" s="3">
        <f t="shared" si="1233"/>
        <v>0</v>
      </c>
      <c r="S7115" s="3">
        <f t="shared" si="1229"/>
        <v>0</v>
      </c>
      <c r="T7115" s="3">
        <f>(0.5*(1-COS(RADIANS(90-$X$3)))*(D7115+E7115)*'PV model'!$B$4)</f>
        <v>0</v>
      </c>
      <c r="U7115" s="3">
        <f t="shared" si="1234"/>
        <v>0</v>
      </c>
      <c r="V7115" s="3">
        <f>('PV model'!$B$13*(U7115/1000)*(1-'PV model'!$B$14*((20+C7115)-25))*'PV model'!$B$10)/'PV model'!$B$12</f>
        <v>0</v>
      </c>
    </row>
    <row r="7116" spans="1:22" x14ac:dyDescent="0.2">
      <c r="A7116" s="10">
        <f t="shared" si="1226"/>
        <v>297</v>
      </c>
      <c r="B7116" s="10">
        <f t="shared" si="1235"/>
        <v>7</v>
      </c>
      <c r="C7116" s="23">
        <v>9.8000000000000007</v>
      </c>
      <c r="D7116" s="24">
        <v>0</v>
      </c>
      <c r="E7116" s="24">
        <v>0</v>
      </c>
      <c r="F7116" s="48"/>
      <c r="G7116" s="48"/>
      <c r="H7116" s="1">
        <f t="shared" si="1236"/>
        <v>-12.790635003179291</v>
      </c>
      <c r="I7116" s="1">
        <f t="shared" si="1230"/>
        <v>16.202669574543268</v>
      </c>
      <c r="J7116" s="4">
        <f>B7116+('PV model'!$B$3/15)+(I7116/60)</f>
        <v>6.993377826242388</v>
      </c>
      <c r="K7116" s="2">
        <f t="shared" si="1231"/>
        <v>75.099332606364186</v>
      </c>
      <c r="L7116" s="2">
        <f>DEGREES(ASIN((((COS(RADIANS('PV model'!$B$2))*COS(RADIANS(H7116))*COS(RADIANS(K7116)))+(SIN(RADIANS('PV model'!$B$2))*SIN(RADIANS(H7116)))))))</f>
        <v>-2.3164543064582803</v>
      </c>
      <c r="M7116" s="3">
        <f t="shared" si="1227"/>
        <v>0</v>
      </c>
      <c r="N7116" s="2">
        <f t="shared" si="1232"/>
        <v>70.589849416880114</v>
      </c>
      <c r="O7116" s="2">
        <f>IF('PV model'!$B$2&gt;0, 180-N7116,IF('PV model'!$B$2&lt;0,0-N7116,N7116))</f>
        <v>109.41015058311989</v>
      </c>
      <c r="P7116" s="2">
        <f>ABS(O7116-'PV model'!$B$5)</f>
        <v>95.589849416880114</v>
      </c>
      <c r="Q7116" s="3">
        <f t="shared" si="1228"/>
        <v>92.316454306458283</v>
      </c>
      <c r="R7116" s="3">
        <f t="shared" si="1233"/>
        <v>0</v>
      </c>
      <c r="S7116" s="3">
        <f t="shared" si="1229"/>
        <v>0</v>
      </c>
      <c r="T7116" s="3">
        <f>(0.5*(1-COS(RADIANS(90-$X$3)))*(D7116+E7116)*'PV model'!$B$4)</f>
        <v>0</v>
      </c>
      <c r="U7116" s="3">
        <f t="shared" si="1234"/>
        <v>0</v>
      </c>
      <c r="V7116" s="3">
        <f>('PV model'!$B$13*(U7116/1000)*(1-'PV model'!$B$14*((20+C7116)-25))*'PV model'!$B$10)/'PV model'!$B$12</f>
        <v>0</v>
      </c>
    </row>
    <row r="7117" spans="1:22" x14ac:dyDescent="0.2">
      <c r="A7117" s="10">
        <f t="shared" si="1226"/>
        <v>297</v>
      </c>
      <c r="B7117" s="10">
        <f t="shared" si="1235"/>
        <v>8</v>
      </c>
      <c r="C7117" s="23">
        <v>10.1</v>
      </c>
      <c r="D7117" s="24">
        <v>0</v>
      </c>
      <c r="E7117" s="24">
        <v>3.528</v>
      </c>
      <c r="F7117" s="48"/>
      <c r="G7117" s="48"/>
      <c r="H7117" s="1">
        <f t="shared" si="1236"/>
        <v>-12.790635003179291</v>
      </c>
      <c r="I7117" s="1">
        <f t="shared" si="1230"/>
        <v>16.202669574543268</v>
      </c>
      <c r="J7117" s="4">
        <f>B7117+('PV model'!$B$3/15)+(I7117/60)</f>
        <v>7.993377826242388</v>
      </c>
      <c r="K7117" s="2">
        <f t="shared" si="1231"/>
        <v>60.099332606364179</v>
      </c>
      <c r="L7117" s="2">
        <f>DEGREES(ASIN((((COS(RADIANS('PV model'!$B$2))*COS(RADIANS(H7117))*COS(RADIANS(K7117)))+(SIN(RADIANS('PV model'!$B$2))*SIN(RADIANS(H7117)))))))</f>
        <v>5.3300790127594331</v>
      </c>
      <c r="M7117" s="3">
        <f t="shared" si="1227"/>
        <v>5.3300790127594331</v>
      </c>
      <c r="N7117" s="2">
        <f t="shared" si="1232"/>
        <v>58.108574510127454</v>
      </c>
      <c r="O7117" s="2">
        <f>IF('PV model'!$B$2&gt;0, 180-N7117,IF('PV model'!$B$2&lt;0,0-N7117,N7117))</f>
        <v>121.89142548987255</v>
      </c>
      <c r="P7117" s="2">
        <f>ABS(O7117-'PV model'!$B$5)</f>
        <v>83.108574510127454</v>
      </c>
      <c r="Q7117" s="3">
        <f t="shared" si="1228"/>
        <v>84.669920987240559</v>
      </c>
      <c r="R7117" s="3">
        <f t="shared" si="1233"/>
        <v>0</v>
      </c>
      <c r="S7117" s="3">
        <f t="shared" si="1229"/>
        <v>3.528</v>
      </c>
      <c r="T7117" s="3">
        <f>(0.5*(1-COS(RADIANS(90-$X$3)))*(D7117+E7117)*'PV model'!$B$4)</f>
        <v>0</v>
      </c>
      <c r="U7117" s="3">
        <f t="shared" si="1234"/>
        <v>3.528</v>
      </c>
      <c r="V7117" s="3">
        <f>('PV model'!$B$13*(U7117/1000)*(1-'PV model'!$B$14*((20+C7117)-25))*'PV model'!$B$10)/'PV model'!$B$12</f>
        <v>0.34546463884799994</v>
      </c>
    </row>
    <row r="7118" spans="1:22" x14ac:dyDescent="0.2">
      <c r="A7118" s="10">
        <f t="shared" si="1226"/>
        <v>297</v>
      </c>
      <c r="B7118" s="10">
        <f t="shared" si="1235"/>
        <v>9</v>
      </c>
      <c r="C7118" s="23">
        <v>10.1</v>
      </c>
      <c r="D7118" s="24">
        <v>0</v>
      </c>
      <c r="E7118" s="24">
        <v>22.05</v>
      </c>
      <c r="F7118" s="48"/>
      <c r="G7118" s="48"/>
      <c r="H7118" s="1">
        <f t="shared" si="1236"/>
        <v>-12.790635003179291</v>
      </c>
      <c r="I7118" s="1">
        <f t="shared" si="1230"/>
        <v>16.202669574543268</v>
      </c>
      <c r="J7118" s="4">
        <f>B7118+('PV model'!$B$3/15)+(I7118/60)</f>
        <v>8.9933778262423871</v>
      </c>
      <c r="K7118" s="2">
        <f t="shared" si="1231"/>
        <v>45.099332606364193</v>
      </c>
      <c r="L7118" s="2">
        <f>DEGREES(ASIN((((COS(RADIANS('PV model'!$B$2))*COS(RADIANS(H7118))*COS(RADIANS(K7118)))+(SIN(RADIANS('PV model'!$B$2))*SIN(RADIANS(H7118)))))))</f>
        <v>11.972429822469437</v>
      </c>
      <c r="M7118" s="3">
        <f t="shared" si="1227"/>
        <v>11.972429822469437</v>
      </c>
      <c r="N7118" s="2">
        <f t="shared" si="1232"/>
        <v>44.919652550187621</v>
      </c>
      <c r="O7118" s="2">
        <f>IF('PV model'!$B$2&gt;0, 180-N7118,IF('PV model'!$B$2&lt;0,0-N7118,N7118))</f>
        <v>135.08034744981239</v>
      </c>
      <c r="P7118" s="2">
        <f>ABS(O7118-'PV model'!$B$5)</f>
        <v>69.919652550187607</v>
      </c>
      <c r="Q7118" s="3">
        <f t="shared" si="1228"/>
        <v>78.027570177530563</v>
      </c>
      <c r="R7118" s="3">
        <f t="shared" si="1233"/>
        <v>0</v>
      </c>
      <c r="S7118" s="3">
        <f t="shared" si="1229"/>
        <v>22.05</v>
      </c>
      <c r="T7118" s="3">
        <f>(0.5*(1-COS(RADIANS(90-$X$3)))*(D7118+E7118)*'PV model'!$B$4)</f>
        <v>0</v>
      </c>
      <c r="U7118" s="3">
        <f t="shared" si="1234"/>
        <v>22.05</v>
      </c>
      <c r="V7118" s="3">
        <f>('PV model'!$B$13*(U7118/1000)*(1-'PV model'!$B$14*((20+C7118)-25))*'PV model'!$B$10)/'PV model'!$B$12</f>
        <v>2.1591539927999999</v>
      </c>
    </row>
    <row r="7119" spans="1:22" x14ac:dyDescent="0.2">
      <c r="A7119" s="10">
        <f t="shared" si="1226"/>
        <v>297</v>
      </c>
      <c r="B7119" s="10">
        <f t="shared" si="1235"/>
        <v>10</v>
      </c>
      <c r="C7119" s="23">
        <v>10.8</v>
      </c>
      <c r="D7119" s="24">
        <v>312.04110000000003</v>
      </c>
      <c r="E7119" s="24">
        <v>96.138000000000005</v>
      </c>
      <c r="F7119" s="48"/>
      <c r="G7119" s="48"/>
      <c r="H7119" s="1">
        <f t="shared" si="1236"/>
        <v>-12.790635003179291</v>
      </c>
      <c r="I7119" s="1">
        <f t="shared" si="1230"/>
        <v>16.202669574543268</v>
      </c>
      <c r="J7119" s="4">
        <f>B7119+('PV model'!$B$3/15)+(I7119/60)</f>
        <v>9.9933778262423871</v>
      </c>
      <c r="K7119" s="2">
        <f t="shared" si="1231"/>
        <v>30.099332606364193</v>
      </c>
      <c r="L7119" s="2">
        <f>DEGREES(ASIN((((COS(RADIANS('PV model'!$B$2))*COS(RADIANS(H7119))*COS(RADIANS(K7119)))+(SIN(RADIANS('PV model'!$B$2))*SIN(RADIANS(H7119)))))))</f>
        <v>17.182608593410322</v>
      </c>
      <c r="M7119" s="3">
        <f t="shared" si="1227"/>
        <v>17.182608593410322</v>
      </c>
      <c r="N7119" s="2">
        <f t="shared" si="1232"/>
        <v>30.790699842621041</v>
      </c>
      <c r="O7119" s="2">
        <f>IF('PV model'!$B$2&gt;0, 180-N7119,IF('PV model'!$B$2&lt;0,0-N7119,N7119))</f>
        <v>149.20930015737895</v>
      </c>
      <c r="P7119" s="2">
        <f>ABS(O7119-'PV model'!$B$5)</f>
        <v>55.790699842621052</v>
      </c>
      <c r="Q7119" s="3">
        <f t="shared" si="1228"/>
        <v>72.817391406589678</v>
      </c>
      <c r="R7119" s="3">
        <f t="shared" si="1233"/>
        <v>312.04110000000003</v>
      </c>
      <c r="S7119" s="3">
        <f t="shared" si="1229"/>
        <v>120.2542668503759</v>
      </c>
      <c r="T7119" s="3">
        <f>(0.5*(1-COS(RADIANS(90-$X$3)))*(D7119+E7119)*'PV model'!$B$4)</f>
        <v>0</v>
      </c>
      <c r="U7119" s="3">
        <f t="shared" si="1234"/>
        <v>432.2953668503759</v>
      </c>
      <c r="V7119" s="3">
        <f>('PV model'!$B$13*(U7119/1000)*(1-'PV model'!$B$14*((20+C7119)-25))*'PV model'!$B$10)/'PV model'!$B$12</f>
        <v>42.209720789371133</v>
      </c>
    </row>
    <row r="7120" spans="1:22" x14ac:dyDescent="0.2">
      <c r="A7120" s="10">
        <f t="shared" si="1226"/>
        <v>297</v>
      </c>
      <c r="B7120" s="10">
        <f t="shared" si="1235"/>
        <v>11</v>
      </c>
      <c r="C7120" s="23">
        <v>11.8</v>
      </c>
      <c r="D7120" s="24">
        <v>390.61260000000004</v>
      </c>
      <c r="E7120" s="24">
        <v>102.31200000000001</v>
      </c>
      <c r="F7120" s="48"/>
      <c r="G7120" s="48"/>
      <c r="H7120" s="1">
        <f t="shared" si="1236"/>
        <v>-12.790635003179291</v>
      </c>
      <c r="I7120" s="1">
        <f t="shared" si="1230"/>
        <v>16.202669574543268</v>
      </c>
      <c r="J7120" s="4">
        <f>B7120+('PV model'!$B$3/15)+(I7120/60)</f>
        <v>10.993377826242387</v>
      </c>
      <c r="K7120" s="2">
        <f t="shared" si="1231"/>
        <v>15.099332606364193</v>
      </c>
      <c r="L7120" s="2">
        <f>DEGREES(ASIN((((COS(RADIANS('PV model'!$B$2))*COS(RADIANS(H7120))*COS(RADIANS(K7120)))+(SIN(RADIANS('PV model'!$B$2))*SIN(RADIANS(H7120)))))))</f>
        <v>20.538032631653692</v>
      </c>
      <c r="M7120" s="3">
        <f t="shared" si="1227"/>
        <v>20.538032631653692</v>
      </c>
      <c r="N7120" s="2">
        <f t="shared" si="1232"/>
        <v>15.739937050498725</v>
      </c>
      <c r="O7120" s="2">
        <f>IF('PV model'!$B$2&gt;0, 180-N7120,IF('PV model'!$B$2&lt;0,0-N7120,N7120))</f>
        <v>164.26006294950128</v>
      </c>
      <c r="P7120" s="2">
        <f>ABS(O7120-'PV model'!$B$5)</f>
        <v>40.739937050498725</v>
      </c>
      <c r="Q7120" s="3">
        <f t="shared" si="1228"/>
        <v>69.461967368346308</v>
      </c>
      <c r="R7120" s="3">
        <f t="shared" si="1233"/>
        <v>390.6126000000001</v>
      </c>
      <c r="S7120" s="3">
        <f t="shared" si="1229"/>
        <v>131.18845923740213</v>
      </c>
      <c r="T7120" s="3">
        <f>(0.5*(1-COS(RADIANS(90-$X$3)))*(D7120+E7120)*'PV model'!$B$4)</f>
        <v>0</v>
      </c>
      <c r="U7120" s="3">
        <f t="shared" si="1234"/>
        <v>521.80105923740223</v>
      </c>
      <c r="V7120" s="3">
        <f>('PV model'!$B$13*(U7120/1000)*(1-'PV model'!$B$14*((20+C7120)-25))*'PV model'!$B$10)/'PV model'!$B$12</f>
        <v>50.740502719797448</v>
      </c>
    </row>
    <row r="7121" spans="1:22" x14ac:dyDescent="0.2">
      <c r="A7121" s="10">
        <f t="shared" si="1226"/>
        <v>297</v>
      </c>
      <c r="B7121" s="10">
        <f t="shared" si="1235"/>
        <v>12</v>
      </c>
      <c r="C7121" s="23">
        <v>12.5</v>
      </c>
      <c r="D7121" s="24">
        <v>228.97980000000001</v>
      </c>
      <c r="E7121" s="24">
        <v>139.35599999999999</v>
      </c>
      <c r="F7121" s="48"/>
      <c r="G7121" s="48"/>
      <c r="H7121" s="1">
        <f t="shared" si="1236"/>
        <v>-12.790635003179291</v>
      </c>
      <c r="I7121" s="1">
        <f t="shared" si="1230"/>
        <v>16.202669574543268</v>
      </c>
      <c r="J7121" s="4">
        <f>B7121+('PV model'!$B$3/15)+(I7121/60)</f>
        <v>11.993377826242387</v>
      </c>
      <c r="K7121" s="2">
        <f t="shared" si="1231"/>
        <v>9.9332606364193055E-2</v>
      </c>
      <c r="L7121" s="2">
        <f>DEGREES(ASIN((((COS(RADIANS('PV model'!$B$2))*COS(RADIANS(H7121))*COS(RADIANS(K7121)))+(SIN(RADIANS('PV model'!$B$2))*SIN(RADIANS(H7121)))))))</f>
        <v>21.709313805456411</v>
      </c>
      <c r="M7121" s="3">
        <f t="shared" si="1227"/>
        <v>21.709313805456411</v>
      </c>
      <c r="N7121" s="2">
        <f t="shared" si="1232"/>
        <v>0.10426283458810436</v>
      </c>
      <c r="O7121" s="2">
        <f>IF('PV model'!$B$2&gt;0, 180-N7121,IF('PV model'!$B$2&lt;0,0-N7121,N7121))</f>
        <v>179.8957371654119</v>
      </c>
      <c r="P7121" s="2">
        <f>ABS(O7121-'PV model'!$B$5)</f>
        <v>25.104262834588098</v>
      </c>
      <c r="Q7121" s="3">
        <f t="shared" si="1228"/>
        <v>68.290686194543596</v>
      </c>
      <c r="R7121" s="3">
        <f t="shared" si="1233"/>
        <v>228.97980000000001</v>
      </c>
      <c r="S7121" s="3">
        <f t="shared" si="1229"/>
        <v>175.55156924414169</v>
      </c>
      <c r="T7121" s="3">
        <f>(0.5*(1-COS(RADIANS(90-$X$3)))*(D7121+E7121)*'PV model'!$B$4)</f>
        <v>0</v>
      </c>
      <c r="U7121" s="3">
        <f t="shared" si="1234"/>
        <v>404.53136924414173</v>
      </c>
      <c r="V7121" s="3">
        <f>('PV model'!$B$13*(U7121/1000)*(1-'PV model'!$B$14*((20+C7121)-25))*'PV model'!$B$10)/'PV model'!$B$12</f>
        <v>39.223846999555072</v>
      </c>
    </row>
    <row r="7122" spans="1:22" x14ac:dyDescent="0.2">
      <c r="A7122" s="10">
        <f t="shared" si="1226"/>
        <v>297</v>
      </c>
      <c r="B7122" s="10">
        <f t="shared" si="1235"/>
        <v>13</v>
      </c>
      <c r="C7122" s="23">
        <v>12.5</v>
      </c>
      <c r="D7122" s="24">
        <v>0</v>
      </c>
      <c r="E7122" s="24">
        <v>82.908000000000001</v>
      </c>
      <c r="F7122" s="48"/>
      <c r="G7122" s="48"/>
      <c r="H7122" s="1">
        <f t="shared" si="1236"/>
        <v>-12.790635003179291</v>
      </c>
      <c r="I7122" s="1">
        <f t="shared" si="1230"/>
        <v>16.202669574543268</v>
      </c>
      <c r="J7122" s="4">
        <f>B7122+('PV model'!$B$3/15)+(I7122/60)</f>
        <v>12.993377826242387</v>
      </c>
      <c r="K7122" s="2">
        <f t="shared" si="1231"/>
        <v>-14.900667393635807</v>
      </c>
      <c r="L7122" s="2">
        <f>DEGREES(ASIN((((COS(RADIANS('PV model'!$B$2))*COS(RADIANS(H7122))*COS(RADIANS(K7122)))+(SIN(RADIANS('PV model'!$B$2))*SIN(RADIANS(H7122)))))))</f>
        <v>20.568364312838156</v>
      </c>
      <c r="M7122" s="3">
        <f t="shared" si="1227"/>
        <v>20.568364312838156</v>
      </c>
      <c r="N7122" s="2">
        <f t="shared" si="1232"/>
        <v>-15.535582893098173</v>
      </c>
      <c r="O7122" s="2">
        <f>IF('PV model'!$B$2&gt;0, 180-N7122,IF('PV model'!$B$2&lt;0,0-N7122,N7122))</f>
        <v>195.53558289309817</v>
      </c>
      <c r="P7122" s="2">
        <f>ABS(O7122-'PV model'!$B$5)</f>
        <v>9.4644171069018341</v>
      </c>
      <c r="Q7122" s="3">
        <f t="shared" si="1228"/>
        <v>69.431635687161844</v>
      </c>
      <c r="R7122" s="3">
        <f t="shared" si="1233"/>
        <v>0</v>
      </c>
      <c r="S7122" s="3">
        <f t="shared" si="1229"/>
        <v>82.908000000000001</v>
      </c>
      <c r="T7122" s="3">
        <f>(0.5*(1-COS(RADIANS(90-$X$3)))*(D7122+E7122)*'PV model'!$B$4)</f>
        <v>0</v>
      </c>
      <c r="U7122" s="3">
        <f t="shared" si="1234"/>
        <v>82.908000000000001</v>
      </c>
      <c r="V7122" s="3">
        <f>('PV model'!$B$13*(U7122/1000)*(1-'PV model'!$B$14*((20+C7122)-25))*'PV model'!$B$10)/'PV model'!$B$12</f>
        <v>8.0388591695999985</v>
      </c>
    </row>
    <row r="7123" spans="1:22" x14ac:dyDescent="0.2">
      <c r="A7123" s="10">
        <f t="shared" si="1226"/>
        <v>297</v>
      </c>
      <c r="B7123" s="10">
        <f t="shared" si="1235"/>
        <v>14</v>
      </c>
      <c r="C7123" s="23">
        <v>12.7</v>
      </c>
      <c r="D7123" s="24">
        <v>0</v>
      </c>
      <c r="E7123" s="24">
        <v>73.206000000000003</v>
      </c>
      <c r="F7123" s="48"/>
      <c r="G7123" s="48"/>
      <c r="H7123" s="1">
        <f t="shared" si="1236"/>
        <v>-12.790635003179291</v>
      </c>
      <c r="I7123" s="1">
        <f t="shared" si="1230"/>
        <v>16.202669574543268</v>
      </c>
      <c r="J7123" s="4">
        <f>B7123+('PV model'!$B$3/15)+(I7123/60)</f>
        <v>13.993377826242387</v>
      </c>
      <c r="K7123" s="2">
        <f t="shared" si="1231"/>
        <v>-29.900667393635807</v>
      </c>
      <c r="L7123" s="2">
        <f>DEGREES(ASIN((((COS(RADIANS('PV model'!$B$2))*COS(RADIANS(H7123))*COS(RADIANS(K7123)))+(SIN(RADIANS('PV model'!$B$2))*SIN(RADIANS(H7123)))))))</f>
        <v>17.240047156294068</v>
      </c>
      <c r="M7123" s="3">
        <f t="shared" si="1227"/>
        <v>17.240047156294068</v>
      </c>
      <c r="N7123" s="2">
        <f t="shared" si="1232"/>
        <v>-30.597001017254367</v>
      </c>
      <c r="O7123" s="2">
        <f>IF('PV model'!$B$2&gt;0, 180-N7123,IF('PV model'!$B$2&lt;0,0-N7123,N7123))</f>
        <v>210.59700101725437</v>
      </c>
      <c r="P7123" s="2">
        <f>ABS(O7123-'PV model'!$B$5)</f>
        <v>5.5970010172543709</v>
      </c>
      <c r="Q7123" s="3">
        <f t="shared" si="1228"/>
        <v>72.759952843705932</v>
      </c>
      <c r="R7123" s="3">
        <f t="shared" si="1233"/>
        <v>0</v>
      </c>
      <c r="S7123" s="3">
        <f t="shared" si="1229"/>
        <v>73.206000000000003</v>
      </c>
      <c r="T7123" s="3">
        <f>(0.5*(1-COS(RADIANS(90-$X$3)))*(D7123+E7123)*'PV model'!$B$4)</f>
        <v>0</v>
      </c>
      <c r="U7123" s="3">
        <f t="shared" si="1234"/>
        <v>73.206000000000003</v>
      </c>
      <c r="V7123" s="3">
        <f>('PV model'!$B$13*(U7123/1000)*(1-'PV model'!$B$14*((20+C7123)-25))*'PV model'!$B$10)/'PV model'!$B$12</f>
        <v>7.0922874697919998</v>
      </c>
    </row>
    <row r="7124" spans="1:22" x14ac:dyDescent="0.2">
      <c r="A7124" s="10">
        <f t="shared" si="1226"/>
        <v>297</v>
      </c>
      <c r="B7124" s="10">
        <f t="shared" si="1235"/>
        <v>15</v>
      </c>
      <c r="C7124" s="23">
        <v>12.6</v>
      </c>
      <c r="D7124" s="24">
        <v>0</v>
      </c>
      <c r="E7124" s="24">
        <v>52.919999999999995</v>
      </c>
      <c r="F7124" s="48"/>
      <c r="G7124" s="48"/>
      <c r="H7124" s="1">
        <f t="shared" si="1236"/>
        <v>-12.790635003179291</v>
      </c>
      <c r="I7124" s="1">
        <f t="shared" si="1230"/>
        <v>16.202669574543268</v>
      </c>
      <c r="J7124" s="4">
        <f>B7124+('PV model'!$B$3/15)+(I7124/60)</f>
        <v>14.993377826242387</v>
      </c>
      <c r="K7124" s="2">
        <f t="shared" si="1231"/>
        <v>-44.900667393635807</v>
      </c>
      <c r="L7124" s="2">
        <f>DEGREES(ASIN((((COS(RADIANS('PV model'!$B$2))*COS(RADIANS(H7124))*COS(RADIANS(K7124)))+(SIN(RADIANS('PV model'!$B$2))*SIN(RADIANS(H7124)))))))</f>
        <v>12.051759745770234</v>
      </c>
      <c r="M7124" s="3">
        <f t="shared" si="1227"/>
        <v>12.051759745770234</v>
      </c>
      <c r="N7124" s="2">
        <f t="shared" si="1232"/>
        <v>-44.738946812192246</v>
      </c>
      <c r="O7124" s="2">
        <f>IF('PV model'!$B$2&gt;0, 180-N7124,IF('PV model'!$B$2&lt;0,0-N7124,N7124))</f>
        <v>224.73894681219224</v>
      </c>
      <c r="P7124" s="2">
        <f>ABS(O7124-'PV model'!$B$5)</f>
        <v>19.738946812192239</v>
      </c>
      <c r="Q7124" s="3">
        <f t="shared" si="1228"/>
        <v>77.948240254229759</v>
      </c>
      <c r="R7124" s="3">
        <f t="shared" si="1233"/>
        <v>0</v>
      </c>
      <c r="S7124" s="3">
        <f t="shared" si="1229"/>
        <v>52.919999999999995</v>
      </c>
      <c r="T7124" s="3">
        <f>(0.5*(1-COS(RADIANS(90-$X$3)))*(D7124+E7124)*'PV model'!$B$4)</f>
        <v>0</v>
      </c>
      <c r="U7124" s="3">
        <f t="shared" si="1234"/>
        <v>52.919999999999995</v>
      </c>
      <c r="V7124" s="3">
        <f>('PV model'!$B$13*(U7124/1000)*(1-'PV model'!$B$14*((20+C7124)-25))*'PV model'!$B$10)/'PV model'!$B$12</f>
        <v>5.1290707507199995</v>
      </c>
    </row>
    <row r="7125" spans="1:22" x14ac:dyDescent="0.2">
      <c r="A7125" s="10">
        <f t="shared" si="1226"/>
        <v>297</v>
      </c>
      <c r="B7125" s="10">
        <f t="shared" si="1235"/>
        <v>16</v>
      </c>
      <c r="C7125" s="23">
        <v>12.2</v>
      </c>
      <c r="D7125" s="24">
        <v>0</v>
      </c>
      <c r="E7125" s="24">
        <v>27.342000000000002</v>
      </c>
      <c r="F7125" s="48"/>
      <c r="G7125" s="48"/>
      <c r="H7125" s="1">
        <f t="shared" si="1236"/>
        <v>-12.790635003179291</v>
      </c>
      <c r="I7125" s="1">
        <f t="shared" si="1230"/>
        <v>16.202669574543268</v>
      </c>
      <c r="J7125" s="4">
        <f>B7125+('PV model'!$B$3/15)+(I7125/60)</f>
        <v>15.993377826242387</v>
      </c>
      <c r="K7125" s="2">
        <f t="shared" si="1231"/>
        <v>-59.900667393635807</v>
      </c>
      <c r="L7125" s="2">
        <f>DEGREES(ASIN((((COS(RADIANS('PV model'!$B$2))*COS(RADIANS(H7125))*COS(RADIANS(K7125)))+(SIN(RADIANS('PV model'!$B$2))*SIN(RADIANS(H7125)))))))</f>
        <v>5.4255306562759094</v>
      </c>
      <c r="M7125" s="3">
        <f t="shared" si="1227"/>
        <v>5.4255306562759094</v>
      </c>
      <c r="N7125" s="2">
        <f t="shared" si="1232"/>
        <v>-57.939239680026255</v>
      </c>
      <c r="O7125" s="2">
        <f>IF('PV model'!$B$2&gt;0, 180-N7125,IF('PV model'!$B$2&lt;0,0-N7125,N7125))</f>
        <v>237.93923968002625</v>
      </c>
      <c r="P7125" s="2">
        <f>ABS(O7125-'PV model'!$B$5)</f>
        <v>32.939239680026247</v>
      </c>
      <c r="Q7125" s="3">
        <f t="shared" si="1228"/>
        <v>84.57446934372409</v>
      </c>
      <c r="R7125" s="3">
        <f t="shared" si="1233"/>
        <v>0</v>
      </c>
      <c r="S7125" s="3">
        <f t="shared" si="1229"/>
        <v>27.342000000000002</v>
      </c>
      <c r="T7125" s="3">
        <f>(0.5*(1-COS(RADIANS(90-$X$3)))*(D7125+E7125)*'PV model'!$B$4)</f>
        <v>0</v>
      </c>
      <c r="U7125" s="3">
        <f t="shared" si="1234"/>
        <v>27.342000000000002</v>
      </c>
      <c r="V7125" s="3">
        <f>('PV model'!$B$13*(U7125/1000)*(1-'PV model'!$B$14*((20+C7125)-25))*'PV model'!$B$10)/'PV model'!$B$12</f>
        <v>2.6543928579839999</v>
      </c>
    </row>
    <row r="7126" spans="1:22" x14ac:dyDescent="0.2">
      <c r="A7126" s="10">
        <f t="shared" si="1226"/>
        <v>297</v>
      </c>
      <c r="B7126" s="10">
        <f t="shared" si="1235"/>
        <v>17</v>
      </c>
      <c r="C7126" s="23">
        <v>10.8</v>
      </c>
      <c r="D7126" s="24">
        <v>0</v>
      </c>
      <c r="E7126" s="24">
        <v>5.2920000000000007</v>
      </c>
      <c r="F7126" s="48"/>
      <c r="G7126" s="48"/>
      <c r="H7126" s="1">
        <f t="shared" si="1236"/>
        <v>-12.790635003179291</v>
      </c>
      <c r="I7126" s="1">
        <f t="shared" si="1230"/>
        <v>16.202669574543268</v>
      </c>
      <c r="J7126" s="4">
        <f>B7126+('PV model'!$B$3/15)+(I7126/60)</f>
        <v>16.993377826242387</v>
      </c>
      <c r="K7126" s="2">
        <f t="shared" si="1231"/>
        <v>-74.900667393635814</v>
      </c>
      <c r="L7126" s="2">
        <f>DEGREES(ASIN((((COS(RADIANS('PV model'!$B$2))*COS(RADIANS(H7126))*COS(RADIANS(K7126)))+(SIN(RADIANS('PV model'!$B$2))*SIN(RADIANS(H7126)))))))</f>
        <v>-2.2103776806364723</v>
      </c>
      <c r="M7126" s="3">
        <f t="shared" si="1227"/>
        <v>0</v>
      </c>
      <c r="N7126" s="2">
        <f t="shared" si="1232"/>
        <v>-70.427608132558092</v>
      </c>
      <c r="O7126" s="2">
        <f>IF('PV model'!$B$2&gt;0, 180-N7126,IF('PV model'!$B$2&lt;0,0-N7126,N7126))</f>
        <v>250.42760813255808</v>
      </c>
      <c r="P7126" s="2">
        <f>ABS(O7126-'PV model'!$B$5)</f>
        <v>45.427608132558078</v>
      </c>
      <c r="Q7126" s="3">
        <f t="shared" si="1228"/>
        <v>92.210377680636469</v>
      </c>
      <c r="R7126" s="3">
        <f t="shared" si="1233"/>
        <v>0</v>
      </c>
      <c r="S7126" s="3">
        <f t="shared" si="1229"/>
        <v>5.2920000000000007</v>
      </c>
      <c r="T7126" s="3">
        <f>(0.5*(1-COS(RADIANS(90-$X$3)))*(D7126+E7126)*'PV model'!$B$4)</f>
        <v>0</v>
      </c>
      <c r="U7126" s="3">
        <f t="shared" si="1234"/>
        <v>5.2920000000000007</v>
      </c>
      <c r="V7126" s="3">
        <f>('PV model'!$B$13*(U7126/1000)*(1-'PV model'!$B$14*((20+C7126)-25))*'PV model'!$B$10)/'PV model'!$B$12</f>
        <v>0.51671579097600007</v>
      </c>
    </row>
    <row r="7127" spans="1:22" x14ac:dyDescent="0.2">
      <c r="A7127" s="10">
        <f t="shared" si="1226"/>
        <v>297</v>
      </c>
      <c r="B7127" s="10">
        <f t="shared" si="1235"/>
        <v>18</v>
      </c>
      <c r="C7127" s="23">
        <v>10.8</v>
      </c>
      <c r="D7127" s="24">
        <v>0</v>
      </c>
      <c r="E7127" s="24">
        <v>0</v>
      </c>
      <c r="F7127" s="48"/>
      <c r="G7127" s="48"/>
      <c r="H7127" s="1">
        <f t="shared" si="1236"/>
        <v>-12.790635003179291</v>
      </c>
      <c r="I7127" s="1">
        <f t="shared" si="1230"/>
        <v>16.202669574543268</v>
      </c>
      <c r="J7127" s="4">
        <f>B7127+('PV model'!$B$3/15)+(I7127/60)</f>
        <v>17.993377826242387</v>
      </c>
      <c r="K7127" s="2">
        <f t="shared" si="1231"/>
        <v>-89.900667393635814</v>
      </c>
      <c r="L7127" s="2">
        <f>DEGREES(ASIN((((COS(RADIANS('PV model'!$B$2))*COS(RADIANS(H7127))*COS(RADIANS(K7127)))+(SIN(RADIANS('PV model'!$B$2))*SIN(RADIANS(H7127)))))))</f>
        <v>-10.456849127967368</v>
      </c>
      <c r="M7127" s="3">
        <f t="shared" si="1227"/>
        <v>0</v>
      </c>
      <c r="N7127" s="2">
        <f t="shared" si="1232"/>
        <v>-82.592189069363243</v>
      </c>
      <c r="O7127" s="2">
        <f>IF('PV model'!$B$2&gt;0, 180-N7127,IF('PV model'!$B$2&lt;0,0-N7127,N7127))</f>
        <v>262.59218906936326</v>
      </c>
      <c r="P7127" s="2">
        <f>ABS(O7127-'PV model'!$B$5)</f>
        <v>57.592189069363258</v>
      </c>
      <c r="Q7127" s="3">
        <f t="shared" si="1228"/>
        <v>100.45684912796737</v>
      </c>
      <c r="R7127" s="3">
        <f t="shared" si="1233"/>
        <v>0</v>
      </c>
      <c r="S7127" s="3">
        <f t="shared" si="1229"/>
        <v>0</v>
      </c>
      <c r="T7127" s="3">
        <f>(0.5*(1-COS(RADIANS(90-$X$3)))*(D7127+E7127)*'PV model'!$B$4)</f>
        <v>0</v>
      </c>
      <c r="U7127" s="3">
        <f t="shared" si="1234"/>
        <v>0</v>
      </c>
      <c r="V7127" s="3">
        <f>('PV model'!$B$13*(U7127/1000)*(1-'PV model'!$B$14*((20+C7127)-25))*'PV model'!$B$10)/'PV model'!$B$12</f>
        <v>0</v>
      </c>
    </row>
    <row r="7128" spans="1:22" x14ac:dyDescent="0.2">
      <c r="A7128" s="10">
        <f t="shared" si="1226"/>
        <v>297</v>
      </c>
      <c r="B7128" s="10">
        <f t="shared" si="1235"/>
        <v>19</v>
      </c>
      <c r="C7128" s="23">
        <v>10.9</v>
      </c>
      <c r="D7128" s="24">
        <v>0</v>
      </c>
      <c r="E7128" s="24">
        <v>0</v>
      </c>
      <c r="F7128" s="48"/>
      <c r="G7128" s="48"/>
      <c r="H7128" s="1">
        <f t="shared" si="1236"/>
        <v>-12.790635003179291</v>
      </c>
      <c r="I7128" s="1">
        <f t="shared" si="1230"/>
        <v>16.202669574543268</v>
      </c>
      <c r="J7128" s="4">
        <f>B7128+('PV model'!$B$3/15)+(I7128/60)</f>
        <v>18.993377826242387</v>
      </c>
      <c r="K7128" s="2">
        <f t="shared" si="1231"/>
        <v>-104.90066739363581</v>
      </c>
      <c r="L7128" s="2">
        <f>DEGREES(ASIN((((COS(RADIANS('PV model'!$B$2))*COS(RADIANS(H7128))*COS(RADIANS(K7128)))+(SIN(RADIANS('PV model'!$B$2))*SIN(RADIANS(H7128)))))))</f>
        <v>-18.93446036958732</v>
      </c>
      <c r="M7128" s="3">
        <f t="shared" si="1227"/>
        <v>0</v>
      </c>
      <c r="N7128" s="2">
        <f t="shared" si="1232"/>
        <v>-85.071469628016146</v>
      </c>
      <c r="O7128" s="2">
        <f>IF('PV model'!$B$2&gt;0, 180-N7128,IF('PV model'!$B$2&lt;0,0-N7128,N7128))</f>
        <v>265.07146962801613</v>
      </c>
      <c r="P7128" s="2">
        <f>ABS(O7128-'PV model'!$B$5)</f>
        <v>60.071469628016132</v>
      </c>
      <c r="Q7128" s="3">
        <f t="shared" si="1228"/>
        <v>108.93446036958731</v>
      </c>
      <c r="R7128" s="3">
        <f t="shared" si="1233"/>
        <v>0</v>
      </c>
      <c r="S7128" s="3">
        <f t="shared" si="1229"/>
        <v>0</v>
      </c>
      <c r="T7128" s="3">
        <f>(0.5*(1-COS(RADIANS(90-$X$3)))*(D7128+E7128)*'PV model'!$B$4)</f>
        <v>0</v>
      </c>
      <c r="U7128" s="3">
        <f t="shared" si="1234"/>
        <v>0</v>
      </c>
      <c r="V7128" s="3">
        <f>('PV model'!$B$13*(U7128/1000)*(1-'PV model'!$B$14*((20+C7128)-25))*'PV model'!$B$10)/'PV model'!$B$12</f>
        <v>0</v>
      </c>
    </row>
    <row r="7129" spans="1:22" x14ac:dyDescent="0.2">
      <c r="A7129" s="10">
        <f t="shared" si="1226"/>
        <v>297</v>
      </c>
      <c r="B7129" s="10">
        <f t="shared" si="1235"/>
        <v>20</v>
      </c>
      <c r="C7129" s="23">
        <v>10.7</v>
      </c>
      <c r="D7129" s="24">
        <v>0</v>
      </c>
      <c r="E7129" s="24">
        <v>0</v>
      </c>
      <c r="F7129" s="48"/>
      <c r="G7129" s="48"/>
      <c r="H7129" s="1">
        <f t="shared" si="1236"/>
        <v>-12.790635003179291</v>
      </c>
      <c r="I7129" s="1">
        <f t="shared" si="1230"/>
        <v>16.202669574543268</v>
      </c>
      <c r="J7129" s="4">
        <f>B7129+('PV model'!$B$3/15)+(I7129/60)</f>
        <v>19.993377826242387</v>
      </c>
      <c r="K7129" s="2">
        <f t="shared" si="1231"/>
        <v>-119.90066739363581</v>
      </c>
      <c r="L7129" s="2">
        <f>DEGREES(ASIN((((COS(RADIANS('PV model'!$B$2))*COS(RADIANS(H7129))*COS(RADIANS(K7129)))+(SIN(RADIANS('PV model'!$B$2))*SIN(RADIANS(H7129)))))))</f>
        <v>-27.245135149320436</v>
      </c>
      <c r="M7129" s="3">
        <f t="shared" si="1227"/>
        <v>0</v>
      </c>
      <c r="N7129" s="2">
        <f t="shared" si="1232"/>
        <v>-71.966038645498713</v>
      </c>
      <c r="O7129" s="2">
        <f>IF('PV model'!$B$2&gt;0, 180-N7129,IF('PV model'!$B$2&lt;0,0-N7129,N7129))</f>
        <v>251.96603864549871</v>
      </c>
      <c r="P7129" s="2">
        <f>ABS(O7129-'PV model'!$B$5)</f>
        <v>46.966038645498713</v>
      </c>
      <c r="Q7129" s="3">
        <f t="shared" si="1228"/>
        <v>117.24513514932043</v>
      </c>
      <c r="R7129" s="3">
        <f t="shared" si="1233"/>
        <v>0</v>
      </c>
      <c r="S7129" s="3">
        <f t="shared" si="1229"/>
        <v>0</v>
      </c>
      <c r="T7129" s="3">
        <f>(0.5*(1-COS(RADIANS(90-$X$3)))*(D7129+E7129)*'PV model'!$B$4)</f>
        <v>0</v>
      </c>
      <c r="U7129" s="3">
        <f t="shared" si="1234"/>
        <v>0</v>
      </c>
      <c r="V7129" s="3">
        <f>('PV model'!$B$13*(U7129/1000)*(1-'PV model'!$B$14*((20+C7129)-25))*'PV model'!$B$10)/'PV model'!$B$12</f>
        <v>0</v>
      </c>
    </row>
    <row r="7130" spans="1:22" x14ac:dyDescent="0.2">
      <c r="A7130" s="10">
        <f t="shared" si="1226"/>
        <v>297</v>
      </c>
      <c r="B7130" s="10">
        <f t="shared" si="1235"/>
        <v>21</v>
      </c>
      <c r="C7130" s="23">
        <v>10.3</v>
      </c>
      <c r="D7130" s="24">
        <v>0</v>
      </c>
      <c r="E7130" s="24">
        <v>0</v>
      </c>
      <c r="F7130" s="48"/>
      <c r="G7130" s="48"/>
      <c r="H7130" s="1">
        <f t="shared" si="1236"/>
        <v>-12.790635003179291</v>
      </c>
      <c r="I7130" s="1">
        <f t="shared" si="1230"/>
        <v>16.202669574543268</v>
      </c>
      <c r="J7130" s="4">
        <f>B7130+('PV model'!$B$3/15)+(I7130/60)</f>
        <v>20.993377826242387</v>
      </c>
      <c r="K7130" s="2">
        <f t="shared" si="1231"/>
        <v>-134.90066739363581</v>
      </c>
      <c r="L7130" s="2">
        <f>DEGREES(ASIN((((COS(RADIANS('PV model'!$B$2))*COS(RADIANS(H7130))*COS(RADIANS(K7130)))+(SIN(RADIANS('PV model'!$B$2))*SIN(RADIANS(H7130)))))))</f>
        <v>-34.913989890973085</v>
      </c>
      <c r="M7130" s="3">
        <f t="shared" si="1227"/>
        <v>0</v>
      </c>
      <c r="N7130" s="2">
        <f t="shared" si="1232"/>
        <v>-57.391384116264398</v>
      </c>
      <c r="O7130" s="2">
        <f>IF('PV model'!$B$2&gt;0, 180-N7130,IF('PV model'!$B$2&lt;0,0-N7130,N7130))</f>
        <v>237.39138411626439</v>
      </c>
      <c r="P7130" s="2">
        <f>ABS(O7130-'PV model'!$B$5)</f>
        <v>32.391384116264391</v>
      </c>
      <c r="Q7130" s="3">
        <f t="shared" si="1228"/>
        <v>124.9139898909731</v>
      </c>
      <c r="R7130" s="3">
        <f t="shared" si="1233"/>
        <v>0</v>
      </c>
      <c r="S7130" s="3">
        <f t="shared" si="1229"/>
        <v>0</v>
      </c>
      <c r="T7130" s="3">
        <f>(0.5*(1-COS(RADIANS(90-$X$3)))*(D7130+E7130)*'PV model'!$B$4)</f>
        <v>0</v>
      </c>
      <c r="U7130" s="3">
        <f t="shared" si="1234"/>
        <v>0</v>
      </c>
      <c r="V7130" s="3">
        <f>('PV model'!$B$13*(U7130/1000)*(1-'PV model'!$B$14*((20+C7130)-25))*'PV model'!$B$10)/'PV model'!$B$12</f>
        <v>0</v>
      </c>
    </row>
    <row r="7131" spans="1:22" x14ac:dyDescent="0.2">
      <c r="A7131" s="10">
        <f t="shared" si="1226"/>
        <v>297</v>
      </c>
      <c r="B7131" s="10">
        <f t="shared" si="1235"/>
        <v>22</v>
      </c>
      <c r="C7131" s="23">
        <v>9</v>
      </c>
      <c r="D7131" s="24">
        <v>0</v>
      </c>
      <c r="E7131" s="24">
        <v>0</v>
      </c>
      <c r="F7131" s="48"/>
      <c r="G7131" s="48"/>
      <c r="H7131" s="1">
        <f t="shared" si="1236"/>
        <v>-12.790635003179291</v>
      </c>
      <c r="I7131" s="1">
        <f t="shared" si="1230"/>
        <v>16.202669574543268</v>
      </c>
      <c r="J7131" s="4">
        <f>B7131+('PV model'!$B$3/15)+(I7131/60)</f>
        <v>21.993377826242387</v>
      </c>
      <c r="K7131" s="2">
        <f t="shared" si="1231"/>
        <v>-149.90066739363581</v>
      </c>
      <c r="L7131" s="2">
        <f>DEGREES(ASIN((((COS(RADIANS('PV model'!$B$2))*COS(RADIANS(H7131))*COS(RADIANS(K7131)))+(SIN(RADIANS('PV model'!$B$2))*SIN(RADIANS(H7131)))))))</f>
        <v>-41.324526125423972</v>
      </c>
      <c r="M7131" s="3">
        <f t="shared" si="1227"/>
        <v>0</v>
      </c>
      <c r="N7131" s="2">
        <f t="shared" si="1232"/>
        <v>-40.633848757534615</v>
      </c>
      <c r="O7131" s="2">
        <f>IF('PV model'!$B$2&gt;0, 180-N7131,IF('PV model'!$B$2&lt;0,0-N7131,N7131))</f>
        <v>220.63384875753462</v>
      </c>
      <c r="P7131" s="2">
        <f>ABS(O7131-'PV model'!$B$5)</f>
        <v>15.633848757534622</v>
      </c>
      <c r="Q7131" s="3">
        <f t="shared" si="1228"/>
        <v>131.32452612542397</v>
      </c>
      <c r="R7131" s="3">
        <f t="shared" si="1233"/>
        <v>0</v>
      </c>
      <c r="S7131" s="3">
        <f t="shared" si="1229"/>
        <v>0</v>
      </c>
      <c r="T7131" s="3">
        <f>(0.5*(1-COS(RADIANS(90-$X$3)))*(D7131+E7131)*'PV model'!$B$4)</f>
        <v>0</v>
      </c>
      <c r="U7131" s="3">
        <f t="shared" si="1234"/>
        <v>0</v>
      </c>
      <c r="V7131" s="3">
        <f>('PV model'!$B$13*(U7131/1000)*(1-'PV model'!$B$14*((20+C7131)-25))*'PV model'!$B$10)/'PV model'!$B$12</f>
        <v>0</v>
      </c>
    </row>
    <row r="7132" spans="1:22" x14ac:dyDescent="0.2">
      <c r="A7132" s="10">
        <f t="shared" si="1226"/>
        <v>297</v>
      </c>
      <c r="B7132" s="10">
        <f t="shared" si="1235"/>
        <v>23</v>
      </c>
      <c r="C7132" s="23">
        <v>7</v>
      </c>
      <c r="D7132" s="24">
        <v>0</v>
      </c>
      <c r="E7132" s="24">
        <v>0</v>
      </c>
      <c r="F7132" s="48"/>
      <c r="G7132" s="48"/>
      <c r="H7132" s="1">
        <f t="shared" si="1236"/>
        <v>-12.790635003179291</v>
      </c>
      <c r="I7132" s="1">
        <f t="shared" si="1230"/>
        <v>16.202669574543268</v>
      </c>
      <c r="J7132" s="4">
        <f>B7132+('PV model'!$B$3/15)+(I7132/60)</f>
        <v>22.993377826242387</v>
      </c>
      <c r="K7132" s="2">
        <f t="shared" si="1231"/>
        <v>-164.90066739363581</v>
      </c>
      <c r="L7132" s="2">
        <f>DEGREES(ASIN((((COS(RADIANS('PV model'!$B$2))*COS(RADIANS(H7132))*COS(RADIANS(K7132)))+(SIN(RADIANS('PV model'!$B$2))*SIN(RADIANS(H7132)))))))</f>
        <v>-45.703400478956951</v>
      </c>
      <c r="M7132" s="3">
        <f t="shared" si="1227"/>
        <v>0</v>
      </c>
      <c r="N7132" s="2">
        <f t="shared" si="1232"/>
        <v>-21.330337367544562</v>
      </c>
      <c r="O7132" s="2">
        <f>IF('PV model'!$B$2&gt;0, 180-N7132,IF('PV model'!$B$2&lt;0,0-N7132,N7132))</f>
        <v>201.33033736754456</v>
      </c>
      <c r="P7132" s="2">
        <f>ABS(O7132-'PV model'!$B$5)</f>
        <v>3.6696626324554416</v>
      </c>
      <c r="Q7132" s="3">
        <f t="shared" si="1228"/>
        <v>135.70340047895695</v>
      </c>
      <c r="R7132" s="3">
        <f t="shared" si="1233"/>
        <v>0</v>
      </c>
      <c r="S7132" s="3">
        <f t="shared" si="1229"/>
        <v>0</v>
      </c>
      <c r="T7132" s="3">
        <f>(0.5*(1-COS(RADIANS(90-$X$3)))*(D7132+E7132)*'PV model'!$B$4)</f>
        <v>0</v>
      </c>
      <c r="U7132" s="3">
        <f t="shared" si="1234"/>
        <v>0</v>
      </c>
      <c r="V7132" s="3">
        <f>('PV model'!$B$13*(U7132/1000)*(1-'PV model'!$B$14*((20+C7132)-25))*'PV model'!$B$10)/'PV model'!$B$12</f>
        <v>0</v>
      </c>
    </row>
    <row r="7133" spans="1:22" x14ac:dyDescent="0.2">
      <c r="A7133" s="10">
        <f t="shared" si="1226"/>
        <v>297</v>
      </c>
      <c r="B7133" s="10">
        <f t="shared" si="1235"/>
        <v>24</v>
      </c>
      <c r="C7133" s="23">
        <v>6.6</v>
      </c>
      <c r="D7133" s="24">
        <v>0</v>
      </c>
      <c r="E7133" s="24">
        <v>0</v>
      </c>
      <c r="F7133" s="48"/>
      <c r="G7133" s="48"/>
      <c r="H7133" s="1">
        <f t="shared" si="1236"/>
        <v>-12.790635003179291</v>
      </c>
      <c r="I7133" s="1">
        <f t="shared" si="1230"/>
        <v>16.202669574543268</v>
      </c>
      <c r="J7133" s="4">
        <f>B7133+('PV model'!$B$3/15)+(I7133/60)</f>
        <v>23.993377826242387</v>
      </c>
      <c r="K7133" s="2">
        <f t="shared" si="1231"/>
        <v>-179.90066739363581</v>
      </c>
      <c r="L7133" s="2">
        <f>DEGREES(ASIN((((COS(RADIANS('PV model'!$B$2))*COS(RADIANS(H7133))*COS(RADIANS(K7133)))+(SIN(RADIANS('PV model'!$B$2))*SIN(RADIANS(H7133)))))))</f>
        <v>-47.290564883963448</v>
      </c>
      <c r="M7133" s="3">
        <f t="shared" si="1227"/>
        <v>0</v>
      </c>
      <c r="N7133" s="2">
        <f t="shared" si="1232"/>
        <v>-0.14281370098577398</v>
      </c>
      <c r="O7133" s="2">
        <f>IF('PV model'!$B$2&gt;0, 180-N7133,IF('PV model'!$B$2&lt;0,0-N7133,N7133))</f>
        <v>180.14281370098578</v>
      </c>
      <c r="P7133" s="2">
        <f>ABS(O7133-'PV model'!$B$5)</f>
        <v>24.857186299014217</v>
      </c>
      <c r="Q7133" s="3">
        <f t="shared" si="1228"/>
        <v>137.29056488396344</v>
      </c>
      <c r="R7133" s="3">
        <f t="shared" si="1233"/>
        <v>0</v>
      </c>
      <c r="S7133" s="3">
        <f t="shared" si="1229"/>
        <v>0</v>
      </c>
      <c r="T7133" s="3">
        <f>(0.5*(1-COS(RADIANS(90-$X$3)))*(D7133+E7133)*'PV model'!$B$4)</f>
        <v>0</v>
      </c>
      <c r="U7133" s="3">
        <f t="shared" si="1234"/>
        <v>0</v>
      </c>
      <c r="V7133" s="3">
        <f>('PV model'!$B$13*(U7133/1000)*(1-'PV model'!$B$14*((20+C7133)-25))*'PV model'!$B$10)/'PV model'!$B$12</f>
        <v>0</v>
      </c>
    </row>
    <row r="7134" spans="1:22" x14ac:dyDescent="0.2">
      <c r="A7134" s="10">
        <f t="shared" si="1226"/>
        <v>298</v>
      </c>
      <c r="B7134" s="10">
        <f t="shared" si="1235"/>
        <v>1</v>
      </c>
      <c r="C7134" s="23">
        <v>6.2</v>
      </c>
      <c r="D7134" s="24">
        <v>0</v>
      </c>
      <c r="E7134" s="24">
        <v>0</v>
      </c>
      <c r="F7134" s="48"/>
      <c r="G7134" s="48"/>
      <c r="H7134" s="1">
        <f t="shared" si="1236"/>
        <v>-13.127368614973783</v>
      </c>
      <c r="I7134" s="1">
        <f t="shared" si="1230"/>
        <v>16.277542127206559</v>
      </c>
      <c r="J7134" s="4">
        <f>B7134+('PV model'!$B$3/15)+(I7134/60)</f>
        <v>0.99462570212010937</v>
      </c>
      <c r="K7134" s="2">
        <f t="shared" si="1231"/>
        <v>165.08061446819838</v>
      </c>
      <c r="L7134" s="2">
        <f>DEGREES(ASIN((((COS(RADIANS('PV model'!$B$2))*COS(RADIANS(H7134))*COS(RADIANS(K7134)))+(SIN(RADIANS('PV model'!$B$2))*SIN(RADIANS(H7134)))))))</f>
        <v>-46.069526967901652</v>
      </c>
      <c r="M7134" s="3">
        <f t="shared" si="1227"/>
        <v>0</v>
      </c>
      <c r="N7134" s="2">
        <f t="shared" si="1232"/>
        <v>21.186006299494686</v>
      </c>
      <c r="O7134" s="2">
        <f>IF('PV model'!$B$2&gt;0, 180-N7134,IF('PV model'!$B$2&lt;0,0-N7134,N7134))</f>
        <v>158.81399370050531</v>
      </c>
      <c r="P7134" s="2">
        <f>ABS(O7134-'PV model'!$B$5)</f>
        <v>46.186006299494693</v>
      </c>
      <c r="Q7134" s="3">
        <f t="shared" si="1228"/>
        <v>136.06952696790165</v>
      </c>
      <c r="R7134" s="3">
        <f t="shared" si="1233"/>
        <v>0</v>
      </c>
      <c r="S7134" s="3">
        <f t="shared" si="1229"/>
        <v>0</v>
      </c>
      <c r="T7134" s="3">
        <f>(0.5*(1-COS(RADIANS(90-$X$3)))*(D7134+E7134)*'PV model'!$B$4)</f>
        <v>0</v>
      </c>
      <c r="U7134" s="3">
        <f t="shared" si="1234"/>
        <v>0</v>
      </c>
      <c r="V7134" s="3">
        <f>('PV model'!$B$13*(U7134/1000)*(1-'PV model'!$B$14*((20+C7134)-25))*'PV model'!$B$10)/'PV model'!$B$12</f>
        <v>0</v>
      </c>
    </row>
    <row r="7135" spans="1:22" x14ac:dyDescent="0.2">
      <c r="A7135" s="10">
        <f t="shared" si="1226"/>
        <v>298</v>
      </c>
      <c r="B7135" s="10">
        <f t="shared" si="1235"/>
        <v>2</v>
      </c>
      <c r="C7135" s="23">
        <v>4.8</v>
      </c>
      <c r="D7135" s="24">
        <v>0</v>
      </c>
      <c r="E7135" s="24">
        <v>0</v>
      </c>
      <c r="F7135" s="48"/>
      <c r="G7135" s="48"/>
      <c r="H7135" s="1">
        <f t="shared" si="1236"/>
        <v>-13.127368614973783</v>
      </c>
      <c r="I7135" s="1">
        <f t="shared" si="1230"/>
        <v>16.277542127206559</v>
      </c>
      <c r="J7135" s="4">
        <f>B7135+('PV model'!$B$3/15)+(I7135/60)</f>
        <v>1.9946257021201093</v>
      </c>
      <c r="K7135" s="2">
        <f t="shared" si="1231"/>
        <v>150.08061446819838</v>
      </c>
      <c r="L7135" s="2">
        <f>DEGREES(ASIN((((COS(RADIANS('PV model'!$B$2))*COS(RADIANS(H7135))*COS(RADIANS(K7135)))+(SIN(RADIANS('PV model'!$B$2))*SIN(RADIANS(H7135)))))))</f>
        <v>-41.7025754693652</v>
      </c>
      <c r="M7135" s="3">
        <f t="shared" si="1227"/>
        <v>0</v>
      </c>
      <c r="N7135" s="2">
        <f t="shared" si="1232"/>
        <v>40.587190317356956</v>
      </c>
      <c r="O7135" s="2">
        <f>IF('PV model'!$B$2&gt;0, 180-N7135,IF('PV model'!$B$2&lt;0,0-N7135,N7135))</f>
        <v>139.41280968264306</v>
      </c>
      <c r="P7135" s="2">
        <f>ABS(O7135-'PV model'!$B$5)</f>
        <v>65.587190317356942</v>
      </c>
      <c r="Q7135" s="3">
        <f t="shared" si="1228"/>
        <v>131.7025754693652</v>
      </c>
      <c r="R7135" s="3">
        <f t="shared" si="1233"/>
        <v>0</v>
      </c>
      <c r="S7135" s="3">
        <f t="shared" si="1229"/>
        <v>0</v>
      </c>
      <c r="T7135" s="3">
        <f>(0.5*(1-COS(RADIANS(90-$X$3)))*(D7135+E7135)*'PV model'!$B$4)</f>
        <v>0</v>
      </c>
      <c r="U7135" s="3">
        <f t="shared" si="1234"/>
        <v>0</v>
      </c>
      <c r="V7135" s="3">
        <f>('PV model'!$B$13*(U7135/1000)*(1-'PV model'!$B$14*((20+C7135)-25))*'PV model'!$B$10)/'PV model'!$B$12</f>
        <v>0</v>
      </c>
    </row>
    <row r="7136" spans="1:22" x14ac:dyDescent="0.2">
      <c r="A7136" s="10">
        <f t="shared" si="1226"/>
        <v>298</v>
      </c>
      <c r="B7136" s="10">
        <f t="shared" si="1235"/>
        <v>3</v>
      </c>
      <c r="C7136" s="23">
        <v>3.8</v>
      </c>
      <c r="D7136" s="24">
        <v>0</v>
      </c>
      <c r="E7136" s="24">
        <v>0</v>
      </c>
      <c r="F7136" s="48"/>
      <c r="G7136" s="48"/>
      <c r="H7136" s="1">
        <f t="shared" si="1236"/>
        <v>-13.127368614973783</v>
      </c>
      <c r="I7136" s="1">
        <f t="shared" si="1230"/>
        <v>16.277542127206559</v>
      </c>
      <c r="J7136" s="4">
        <f>B7136+('PV model'!$B$3/15)+(I7136/60)</f>
        <v>2.9946257021201093</v>
      </c>
      <c r="K7136" s="2">
        <f t="shared" si="1231"/>
        <v>135.08061446819838</v>
      </c>
      <c r="L7136" s="2">
        <f>DEGREES(ASIN((((COS(RADIANS('PV model'!$B$2))*COS(RADIANS(H7136))*COS(RADIANS(K7136)))+(SIN(RADIANS('PV model'!$B$2))*SIN(RADIANS(H7136)))))))</f>
        <v>-35.293461379466713</v>
      </c>
      <c r="M7136" s="3">
        <f t="shared" si="1227"/>
        <v>0</v>
      </c>
      <c r="N7136" s="2">
        <f t="shared" si="1232"/>
        <v>57.406017950802372</v>
      </c>
      <c r="O7136" s="2">
        <f>IF('PV model'!$B$2&gt;0, 180-N7136,IF('PV model'!$B$2&lt;0,0-N7136,N7136))</f>
        <v>122.59398204919762</v>
      </c>
      <c r="P7136" s="2">
        <f>ABS(O7136-'PV model'!$B$5)</f>
        <v>82.406017950802379</v>
      </c>
      <c r="Q7136" s="3">
        <f t="shared" si="1228"/>
        <v>125.29346137946671</v>
      </c>
      <c r="R7136" s="3">
        <f t="shared" si="1233"/>
        <v>0</v>
      </c>
      <c r="S7136" s="3">
        <f t="shared" si="1229"/>
        <v>0</v>
      </c>
      <c r="T7136" s="3">
        <f>(0.5*(1-COS(RADIANS(90-$X$3)))*(D7136+E7136)*'PV model'!$B$4)</f>
        <v>0</v>
      </c>
      <c r="U7136" s="3">
        <f t="shared" si="1234"/>
        <v>0</v>
      </c>
      <c r="V7136" s="3">
        <f>('PV model'!$B$13*(U7136/1000)*(1-'PV model'!$B$14*((20+C7136)-25))*'PV model'!$B$10)/'PV model'!$B$12</f>
        <v>0</v>
      </c>
    </row>
    <row r="7137" spans="1:22" x14ac:dyDescent="0.2">
      <c r="A7137" s="10">
        <f t="shared" si="1226"/>
        <v>298</v>
      </c>
      <c r="B7137" s="10">
        <f t="shared" si="1235"/>
        <v>4</v>
      </c>
      <c r="C7137" s="23">
        <v>3.7</v>
      </c>
      <c r="D7137" s="24">
        <v>0</v>
      </c>
      <c r="E7137" s="24">
        <v>0</v>
      </c>
      <c r="F7137" s="48"/>
      <c r="G7137" s="48"/>
      <c r="H7137" s="1">
        <f t="shared" si="1236"/>
        <v>-13.127368614973783</v>
      </c>
      <c r="I7137" s="1">
        <f t="shared" si="1230"/>
        <v>16.277542127206559</v>
      </c>
      <c r="J7137" s="4">
        <f>B7137+('PV model'!$B$3/15)+(I7137/60)</f>
        <v>3.9946257021201093</v>
      </c>
      <c r="K7137" s="2">
        <f t="shared" si="1231"/>
        <v>120.08061446819836</v>
      </c>
      <c r="L7137" s="2">
        <f>DEGREES(ASIN((((COS(RADIANS('PV model'!$B$2))*COS(RADIANS(H7137))*COS(RADIANS(K7137)))+(SIN(RADIANS('PV model'!$B$2))*SIN(RADIANS(H7137)))))))</f>
        <v>-27.622684468067622</v>
      </c>
      <c r="M7137" s="3">
        <f t="shared" si="1227"/>
        <v>0</v>
      </c>
      <c r="N7137" s="2">
        <f t="shared" si="1232"/>
        <v>72.011085243950518</v>
      </c>
      <c r="O7137" s="2">
        <f>IF('PV model'!$B$2&gt;0, 180-N7137,IF('PV model'!$B$2&lt;0,0-N7137,N7137))</f>
        <v>107.98891475604948</v>
      </c>
      <c r="P7137" s="2">
        <f>ABS(O7137-'PV model'!$B$5)</f>
        <v>97.011085243950518</v>
      </c>
      <c r="Q7137" s="3">
        <f t="shared" si="1228"/>
        <v>117.62268446806762</v>
      </c>
      <c r="R7137" s="3">
        <f t="shared" si="1233"/>
        <v>0</v>
      </c>
      <c r="S7137" s="3">
        <f t="shared" si="1229"/>
        <v>0</v>
      </c>
      <c r="T7137" s="3">
        <f>(0.5*(1-COS(RADIANS(90-$X$3)))*(D7137+E7137)*'PV model'!$B$4)</f>
        <v>0</v>
      </c>
      <c r="U7137" s="3">
        <f t="shared" si="1234"/>
        <v>0</v>
      </c>
      <c r="V7137" s="3">
        <f>('PV model'!$B$13*(U7137/1000)*(1-'PV model'!$B$14*((20+C7137)-25))*'PV model'!$B$10)/'PV model'!$B$12</f>
        <v>0</v>
      </c>
    </row>
    <row r="7138" spans="1:22" x14ac:dyDescent="0.2">
      <c r="A7138" s="10">
        <f t="shared" si="1226"/>
        <v>298</v>
      </c>
      <c r="B7138" s="10">
        <f t="shared" si="1235"/>
        <v>5</v>
      </c>
      <c r="C7138" s="23">
        <v>3.4</v>
      </c>
      <c r="D7138" s="24">
        <v>0</v>
      </c>
      <c r="E7138" s="24">
        <v>0</v>
      </c>
      <c r="F7138" s="48"/>
      <c r="G7138" s="48"/>
      <c r="H7138" s="1">
        <f t="shared" si="1236"/>
        <v>-13.127368614973783</v>
      </c>
      <c r="I7138" s="1">
        <f t="shared" si="1230"/>
        <v>16.277542127206559</v>
      </c>
      <c r="J7138" s="4">
        <f>B7138+('PV model'!$B$3/15)+(I7138/60)</f>
        <v>4.9946257021201097</v>
      </c>
      <c r="K7138" s="2">
        <f t="shared" si="1231"/>
        <v>105.08061446819835</v>
      </c>
      <c r="L7138" s="2">
        <f>DEGREES(ASIN((((COS(RADIANS('PV model'!$B$2))*COS(RADIANS(H7138))*COS(RADIANS(K7138)))+(SIN(RADIANS('PV model'!$B$2))*SIN(RADIANS(H7138)))))))</f>
        <v>-19.310538687788672</v>
      </c>
      <c r="M7138" s="3">
        <f t="shared" si="1227"/>
        <v>0</v>
      </c>
      <c r="N7138" s="2">
        <f t="shared" si="1232"/>
        <v>85.126537605364263</v>
      </c>
      <c r="O7138" s="2">
        <f>IF('PV model'!$B$2&gt;0, 180-N7138,IF('PV model'!$B$2&lt;0,0-N7138,N7138))</f>
        <v>94.873462394635737</v>
      </c>
      <c r="P7138" s="2">
        <f>ABS(O7138-'PV model'!$B$5)</f>
        <v>110.12653760536426</v>
      </c>
      <c r="Q7138" s="3">
        <f t="shared" si="1228"/>
        <v>109.31053868778868</v>
      </c>
      <c r="R7138" s="3">
        <f t="shared" si="1233"/>
        <v>0</v>
      </c>
      <c r="S7138" s="3">
        <f t="shared" si="1229"/>
        <v>0</v>
      </c>
      <c r="T7138" s="3">
        <f>(0.5*(1-COS(RADIANS(90-$X$3)))*(D7138+E7138)*'PV model'!$B$4)</f>
        <v>0</v>
      </c>
      <c r="U7138" s="3">
        <f t="shared" si="1234"/>
        <v>0</v>
      </c>
      <c r="V7138" s="3">
        <f>('PV model'!$B$13*(U7138/1000)*(1-'PV model'!$B$14*((20+C7138)-25))*'PV model'!$B$10)/'PV model'!$B$12</f>
        <v>0</v>
      </c>
    </row>
    <row r="7139" spans="1:22" x14ac:dyDescent="0.2">
      <c r="A7139" s="10">
        <f t="shared" si="1226"/>
        <v>298</v>
      </c>
      <c r="B7139" s="10">
        <f t="shared" si="1235"/>
        <v>6</v>
      </c>
      <c r="C7139" s="23">
        <v>4.8</v>
      </c>
      <c r="D7139" s="24">
        <v>0</v>
      </c>
      <c r="E7139" s="24">
        <v>0</v>
      </c>
      <c r="F7139" s="48"/>
      <c r="G7139" s="48"/>
      <c r="H7139" s="1">
        <f t="shared" si="1236"/>
        <v>-13.127368614973783</v>
      </c>
      <c r="I7139" s="1">
        <f t="shared" si="1230"/>
        <v>16.277542127206559</v>
      </c>
      <c r="J7139" s="4">
        <f>B7139+('PV model'!$B$3/15)+(I7139/60)</f>
        <v>5.9946257021201097</v>
      </c>
      <c r="K7139" s="2">
        <f t="shared" si="1231"/>
        <v>90.080614468198348</v>
      </c>
      <c r="L7139" s="2">
        <f>DEGREES(ASIN((((COS(RADIANS('PV model'!$B$2))*COS(RADIANS(H7139))*COS(RADIANS(K7139)))+(SIN(RADIANS('PV model'!$B$2))*SIN(RADIANS(H7139)))))))</f>
        <v>-10.833101214118679</v>
      </c>
      <c r="M7139" s="3">
        <f t="shared" si="1227"/>
        <v>0</v>
      </c>
      <c r="N7139" s="2">
        <f t="shared" si="1232"/>
        <v>82.54054281977055</v>
      </c>
      <c r="O7139" s="2">
        <f>IF('PV model'!$B$2&gt;0, 180-N7139,IF('PV model'!$B$2&lt;0,0-N7139,N7139))</f>
        <v>97.45945718022945</v>
      </c>
      <c r="P7139" s="2">
        <f>ABS(O7139-'PV model'!$B$5)</f>
        <v>107.54054281977055</v>
      </c>
      <c r="Q7139" s="3">
        <f t="shared" si="1228"/>
        <v>100.83310121411868</v>
      </c>
      <c r="R7139" s="3">
        <f t="shared" si="1233"/>
        <v>0</v>
      </c>
      <c r="S7139" s="3">
        <f t="shared" si="1229"/>
        <v>0</v>
      </c>
      <c r="T7139" s="3">
        <f>(0.5*(1-COS(RADIANS(90-$X$3)))*(D7139+E7139)*'PV model'!$B$4)</f>
        <v>0</v>
      </c>
      <c r="U7139" s="3">
        <f t="shared" si="1234"/>
        <v>0</v>
      </c>
      <c r="V7139" s="3">
        <f>('PV model'!$B$13*(U7139/1000)*(1-'PV model'!$B$14*((20+C7139)-25))*'PV model'!$B$10)/'PV model'!$B$12</f>
        <v>0</v>
      </c>
    </row>
    <row r="7140" spans="1:22" x14ac:dyDescent="0.2">
      <c r="A7140" s="10">
        <f t="shared" si="1226"/>
        <v>298</v>
      </c>
      <c r="B7140" s="10">
        <f t="shared" si="1235"/>
        <v>7</v>
      </c>
      <c r="C7140" s="23">
        <v>7.8</v>
      </c>
      <c r="D7140" s="24">
        <v>0</v>
      </c>
      <c r="E7140" s="24">
        <v>0</v>
      </c>
      <c r="F7140" s="48"/>
      <c r="G7140" s="48"/>
      <c r="H7140" s="1">
        <f t="shared" si="1236"/>
        <v>-13.127368614973783</v>
      </c>
      <c r="I7140" s="1">
        <f t="shared" si="1230"/>
        <v>16.277542127206559</v>
      </c>
      <c r="J7140" s="4">
        <f>B7140+('PV model'!$B$3/15)+(I7140/60)</f>
        <v>6.9946257021201097</v>
      </c>
      <c r="K7140" s="2">
        <f t="shared" si="1231"/>
        <v>75.080614468198348</v>
      </c>
      <c r="L7140" s="2">
        <f>DEGREES(ASIN((((COS(RADIANS('PV model'!$B$2))*COS(RADIANS(H7140))*COS(RADIANS(K7140)))+(SIN(RADIANS('PV model'!$B$2))*SIN(RADIANS(H7140)))))))</f>
        <v>-2.5881670460425865</v>
      </c>
      <c r="M7140" s="3">
        <f t="shared" si="1227"/>
        <v>0</v>
      </c>
      <c r="N7140" s="2">
        <f t="shared" si="1232"/>
        <v>70.38993016279808</v>
      </c>
      <c r="O7140" s="2">
        <f>IF('PV model'!$B$2&gt;0, 180-N7140,IF('PV model'!$B$2&lt;0,0-N7140,N7140))</f>
        <v>109.61006983720192</v>
      </c>
      <c r="P7140" s="2">
        <f>ABS(O7140-'PV model'!$B$5)</f>
        <v>95.38993016279808</v>
      </c>
      <c r="Q7140" s="3">
        <f t="shared" si="1228"/>
        <v>92.588167046042585</v>
      </c>
      <c r="R7140" s="3">
        <f t="shared" si="1233"/>
        <v>0</v>
      </c>
      <c r="S7140" s="3">
        <f t="shared" si="1229"/>
        <v>0</v>
      </c>
      <c r="T7140" s="3">
        <f>(0.5*(1-COS(RADIANS(90-$X$3)))*(D7140+E7140)*'PV model'!$B$4)</f>
        <v>0</v>
      </c>
      <c r="U7140" s="3">
        <f t="shared" si="1234"/>
        <v>0</v>
      </c>
      <c r="V7140" s="3">
        <f>('PV model'!$B$13*(U7140/1000)*(1-'PV model'!$B$14*((20+C7140)-25))*'PV model'!$B$10)/'PV model'!$B$12</f>
        <v>0</v>
      </c>
    </row>
    <row r="7141" spans="1:22" x14ac:dyDescent="0.2">
      <c r="A7141" s="10">
        <f t="shared" si="1226"/>
        <v>298</v>
      </c>
      <c r="B7141" s="10">
        <f t="shared" si="1235"/>
        <v>8</v>
      </c>
      <c r="C7141" s="23">
        <v>8.4</v>
      </c>
      <c r="D7141" s="24">
        <v>0</v>
      </c>
      <c r="E7141" s="24">
        <v>10.584000000000001</v>
      </c>
      <c r="F7141" s="48"/>
      <c r="G7141" s="48"/>
      <c r="H7141" s="1">
        <f t="shared" si="1236"/>
        <v>-13.127368614973783</v>
      </c>
      <c r="I7141" s="1">
        <f t="shared" si="1230"/>
        <v>16.277542127206559</v>
      </c>
      <c r="J7141" s="4">
        <f>B7141+('PV model'!$B$3/15)+(I7141/60)</f>
        <v>7.9946257021201097</v>
      </c>
      <c r="K7141" s="2">
        <f t="shared" si="1231"/>
        <v>60.080614468198355</v>
      </c>
      <c r="L7141" s="2">
        <f>DEGREES(ASIN((((COS(RADIANS('PV model'!$B$2))*COS(RADIANS(H7141))*COS(RADIANS(K7141)))+(SIN(RADIANS('PV model'!$B$2))*SIN(RADIANS(H7141)))))))</f>
        <v>5.0461010764229792</v>
      </c>
      <c r="M7141" s="3">
        <f t="shared" si="1227"/>
        <v>5.0461010764229792</v>
      </c>
      <c r="N7141" s="2">
        <f t="shared" si="1232"/>
        <v>57.925950352662603</v>
      </c>
      <c r="O7141" s="2">
        <f>IF('PV model'!$B$2&gt;0, 180-N7141,IF('PV model'!$B$2&lt;0,0-N7141,N7141))</f>
        <v>122.0740496473374</v>
      </c>
      <c r="P7141" s="2">
        <f>ABS(O7141-'PV model'!$B$5)</f>
        <v>82.925950352662596</v>
      </c>
      <c r="Q7141" s="3">
        <f t="shared" si="1228"/>
        <v>84.953898923577015</v>
      </c>
      <c r="R7141" s="3">
        <f t="shared" si="1233"/>
        <v>0</v>
      </c>
      <c r="S7141" s="3">
        <f t="shared" si="1229"/>
        <v>10.584000000000001</v>
      </c>
      <c r="T7141" s="3">
        <f>(0.5*(1-COS(RADIANS(90-$X$3)))*(D7141+E7141)*'PV model'!$B$4)</f>
        <v>0</v>
      </c>
      <c r="U7141" s="3">
        <f t="shared" si="1234"/>
        <v>10.584000000000001</v>
      </c>
      <c r="V7141" s="3">
        <f>('PV model'!$B$13*(U7141/1000)*(1-'PV model'!$B$14*((20+C7141)-25))*'PV model'!$B$10)/'PV model'!$B$12</f>
        <v>1.0435881576960002</v>
      </c>
    </row>
    <row r="7142" spans="1:22" x14ac:dyDescent="0.2">
      <c r="A7142" s="10">
        <f t="shared" si="1226"/>
        <v>298</v>
      </c>
      <c r="B7142" s="10">
        <f t="shared" si="1235"/>
        <v>9</v>
      </c>
      <c r="C7142" s="23">
        <v>7.9</v>
      </c>
      <c r="D7142" s="24">
        <v>92.040900000000008</v>
      </c>
      <c r="E7142" s="24">
        <v>42.336000000000006</v>
      </c>
      <c r="F7142" s="48"/>
      <c r="G7142" s="48"/>
      <c r="H7142" s="1">
        <f t="shared" si="1236"/>
        <v>-13.127368614973783</v>
      </c>
      <c r="I7142" s="1">
        <f t="shared" si="1230"/>
        <v>16.277542127206559</v>
      </c>
      <c r="J7142" s="4">
        <f>B7142+('PV model'!$B$3/15)+(I7142/60)</f>
        <v>8.9946257021201088</v>
      </c>
      <c r="K7142" s="2">
        <f t="shared" si="1231"/>
        <v>45.08061446819837</v>
      </c>
      <c r="L7142" s="2">
        <f>DEGREES(ASIN((((COS(RADIANS('PV model'!$B$2))*COS(RADIANS(H7142))*COS(RADIANS(K7142)))+(SIN(RADIANS('PV model'!$B$2))*SIN(RADIANS(H7142)))))))</f>
        <v>11.67275054830499</v>
      </c>
      <c r="M7142" s="3">
        <f t="shared" si="1227"/>
        <v>11.67275054830499</v>
      </c>
      <c r="N7142" s="2">
        <f t="shared" si="1232"/>
        <v>44.761657266080228</v>
      </c>
      <c r="O7142" s="2">
        <f>IF('PV model'!$B$2&gt;0, 180-N7142,IF('PV model'!$B$2&lt;0,0-N7142,N7142))</f>
        <v>135.23834273391978</v>
      </c>
      <c r="P7142" s="2">
        <f>ABS(O7142-'PV model'!$B$5)</f>
        <v>69.761657266080221</v>
      </c>
      <c r="Q7142" s="3">
        <f t="shared" si="1228"/>
        <v>78.32724945169501</v>
      </c>
      <c r="R7142" s="3">
        <f t="shared" si="1233"/>
        <v>92.040900000000036</v>
      </c>
      <c r="S7142" s="3">
        <f t="shared" si="1229"/>
        <v>50.776720644595756</v>
      </c>
      <c r="T7142" s="3">
        <f>(0.5*(1-COS(RADIANS(90-$X$3)))*(D7142+E7142)*'PV model'!$B$4)</f>
        <v>0</v>
      </c>
      <c r="U7142" s="3">
        <f t="shared" si="1234"/>
        <v>142.81762064459579</v>
      </c>
      <c r="V7142" s="3">
        <f>('PV model'!$B$13*(U7142/1000)*(1-'PV model'!$B$14*((20+C7142)-25))*'PV model'!$B$10)/'PV model'!$B$12</f>
        <v>14.110447187062045</v>
      </c>
    </row>
    <row r="7143" spans="1:22" x14ac:dyDescent="0.2">
      <c r="A7143" s="10">
        <f t="shared" si="1226"/>
        <v>298</v>
      </c>
      <c r="B7143" s="10">
        <f t="shared" si="1235"/>
        <v>10</v>
      </c>
      <c r="C7143" s="23">
        <v>10.1</v>
      </c>
      <c r="D7143" s="24">
        <v>16.836749999999999</v>
      </c>
      <c r="E7143" s="24">
        <v>85.554000000000002</v>
      </c>
      <c r="F7143" s="48"/>
      <c r="G7143" s="48"/>
      <c r="H7143" s="1">
        <f t="shared" si="1236"/>
        <v>-13.127368614973783</v>
      </c>
      <c r="I7143" s="1">
        <f t="shared" si="1230"/>
        <v>16.277542127206559</v>
      </c>
      <c r="J7143" s="4">
        <f>B7143+('PV model'!$B$3/15)+(I7143/60)</f>
        <v>9.9946257021201088</v>
      </c>
      <c r="K7143" s="2">
        <f t="shared" si="1231"/>
        <v>30.08061446819837</v>
      </c>
      <c r="L7143" s="2">
        <f>DEGREES(ASIN((((COS(RADIANS('PV model'!$B$2))*COS(RADIANS(H7143))*COS(RADIANS(K7143)))+(SIN(RADIANS('PV model'!$B$2))*SIN(RADIANS(H7143)))))))</f>
        <v>16.86648543430243</v>
      </c>
      <c r="M7143" s="3">
        <f t="shared" si="1227"/>
        <v>16.86648543430243</v>
      </c>
      <c r="N7143" s="2">
        <f t="shared" si="1232"/>
        <v>30.6678941222238</v>
      </c>
      <c r="O7143" s="2">
        <f>IF('PV model'!$B$2&gt;0, 180-N7143,IF('PV model'!$B$2&lt;0,0-N7143,N7143))</f>
        <v>149.3321058777762</v>
      </c>
      <c r="P7143" s="2">
        <f>ABS(O7143-'PV model'!$B$5)</f>
        <v>55.6678941222238</v>
      </c>
      <c r="Q7143" s="3">
        <f t="shared" si="1228"/>
        <v>73.133514565697567</v>
      </c>
      <c r="R7143" s="3">
        <f t="shared" si="1233"/>
        <v>16.836750000000002</v>
      </c>
      <c r="S7143" s="3">
        <f t="shared" si="1229"/>
        <v>92.125779481155647</v>
      </c>
      <c r="T7143" s="3">
        <f>(0.5*(1-COS(RADIANS(90-$X$3)))*(D7143+E7143)*'PV model'!$B$4)</f>
        <v>0</v>
      </c>
      <c r="U7143" s="3">
        <f t="shared" si="1234"/>
        <v>108.96252948115566</v>
      </c>
      <c r="V7143" s="3">
        <f>('PV model'!$B$13*(U7143/1000)*(1-'PV model'!$B$14*((20+C7143)-25))*'PV model'!$B$10)/'PV model'!$B$12</f>
        <v>10.669699800218819</v>
      </c>
    </row>
    <row r="7144" spans="1:22" x14ac:dyDescent="0.2">
      <c r="A7144" s="10">
        <f t="shared" si="1226"/>
        <v>298</v>
      </c>
      <c r="B7144" s="10">
        <f t="shared" si="1235"/>
        <v>11</v>
      </c>
      <c r="C7144" s="23">
        <v>12.5</v>
      </c>
      <c r="D7144" s="24">
        <v>417.5514</v>
      </c>
      <c r="E7144" s="24">
        <v>120.83399999999999</v>
      </c>
      <c r="F7144" s="48"/>
      <c r="G7144" s="48"/>
      <c r="H7144" s="1">
        <f t="shared" si="1236"/>
        <v>-13.127368614973783</v>
      </c>
      <c r="I7144" s="1">
        <f t="shared" si="1230"/>
        <v>16.277542127206559</v>
      </c>
      <c r="J7144" s="4">
        <f>B7144+('PV model'!$B$3/15)+(I7144/60)</f>
        <v>10.994625702120109</v>
      </c>
      <c r="K7144" s="2">
        <f t="shared" si="1231"/>
        <v>15.080614468198368</v>
      </c>
      <c r="L7144" s="2">
        <f>DEGREES(ASIN((((COS(RADIANS('PV model'!$B$2))*COS(RADIANS(H7144))*COS(RADIANS(K7144)))+(SIN(RADIANS('PV model'!$B$2))*SIN(RADIANS(H7144)))))))</f>
        <v>20.208360120066459</v>
      </c>
      <c r="M7144" s="3">
        <f t="shared" si="1227"/>
        <v>20.208360120066459</v>
      </c>
      <c r="N7144" s="2">
        <f t="shared" si="1232"/>
        <v>15.664219346895054</v>
      </c>
      <c r="O7144" s="2">
        <f>IF('PV model'!$B$2&gt;0, 180-N7144,IF('PV model'!$B$2&lt;0,0-N7144,N7144))</f>
        <v>164.33578065310493</v>
      </c>
      <c r="P7144" s="2">
        <f>ABS(O7144-'PV model'!$B$5)</f>
        <v>40.664219346895067</v>
      </c>
      <c r="Q7144" s="3">
        <f t="shared" si="1228"/>
        <v>69.791639879933527</v>
      </c>
      <c r="R7144" s="3">
        <f t="shared" si="1233"/>
        <v>417.55140000000023</v>
      </c>
      <c r="S7144" s="3">
        <f t="shared" si="1229"/>
        <v>154.33446700164305</v>
      </c>
      <c r="T7144" s="3">
        <f>(0.5*(1-COS(RADIANS(90-$X$3)))*(D7144+E7144)*'PV model'!$B$4)</f>
        <v>0</v>
      </c>
      <c r="U7144" s="3">
        <f t="shared" si="1234"/>
        <v>571.88586700164331</v>
      </c>
      <c r="V7144" s="3">
        <f>('PV model'!$B$13*(U7144/1000)*(1-'PV model'!$B$14*((20+C7144)-25))*'PV model'!$B$10)/'PV model'!$B$12</f>
        <v>55.450739927519734</v>
      </c>
    </row>
    <row r="7145" spans="1:22" x14ac:dyDescent="0.2">
      <c r="A7145" s="10">
        <f t="shared" si="1226"/>
        <v>298</v>
      </c>
      <c r="B7145" s="10">
        <f t="shared" si="1235"/>
        <v>12</v>
      </c>
      <c r="C7145" s="23">
        <v>14</v>
      </c>
      <c r="D7145" s="24">
        <v>653.26589999999999</v>
      </c>
      <c r="E7145" s="24">
        <v>80.262</v>
      </c>
      <c r="F7145" s="48"/>
      <c r="G7145" s="48"/>
      <c r="H7145" s="1">
        <f t="shared" si="1236"/>
        <v>-13.127368614973783</v>
      </c>
      <c r="I7145" s="1">
        <f t="shared" si="1230"/>
        <v>16.277542127206559</v>
      </c>
      <c r="J7145" s="4">
        <f>B7145+('PV model'!$B$3/15)+(I7145/60)</f>
        <v>11.994625702120109</v>
      </c>
      <c r="K7145" s="2">
        <f t="shared" si="1231"/>
        <v>8.0614468198367817E-2</v>
      </c>
      <c r="L7145" s="2">
        <f>DEGREES(ASIN((((COS(RADIANS('PV model'!$B$2))*COS(RADIANS(H7145))*COS(RADIANS(K7145)))+(SIN(RADIANS('PV model'!$B$2))*SIN(RADIANS(H7145)))))))</f>
        <v>21.372597792379832</v>
      </c>
      <c r="M7145" s="3">
        <f t="shared" si="1227"/>
        <v>21.372597792379832</v>
      </c>
      <c r="N7145" s="2">
        <f t="shared" si="1232"/>
        <v>8.4305490867761013E-2</v>
      </c>
      <c r="O7145" s="2">
        <f>IF('PV model'!$B$2&gt;0, 180-N7145,IF('PV model'!$B$2&lt;0,0-N7145,N7145))</f>
        <v>179.91569450913224</v>
      </c>
      <c r="P7145" s="2">
        <f>ABS(O7145-'PV model'!$B$5)</f>
        <v>25.084305490867763</v>
      </c>
      <c r="Q7145" s="3">
        <f t="shared" si="1228"/>
        <v>68.627402207620165</v>
      </c>
      <c r="R7145" s="3">
        <f t="shared" si="1233"/>
        <v>653.26590000000033</v>
      </c>
      <c r="S7145" s="3">
        <f t="shared" si="1229"/>
        <v>104.27123833437996</v>
      </c>
      <c r="T7145" s="3">
        <f>(0.5*(1-COS(RADIANS(90-$X$3)))*(D7145+E7145)*'PV model'!$B$4)</f>
        <v>0</v>
      </c>
      <c r="U7145" s="3">
        <f t="shared" si="1234"/>
        <v>757.5371383343803</v>
      </c>
      <c r="V7145" s="3">
        <f>('PV model'!$B$13*(U7145/1000)*(1-'PV model'!$B$14*((20+C7145)-25))*'PV model'!$B$10)/'PV model'!$B$12</f>
        <v>72.997369503380085</v>
      </c>
    </row>
    <row r="7146" spans="1:22" x14ac:dyDescent="0.2">
      <c r="A7146" s="10">
        <f t="shared" si="1226"/>
        <v>298</v>
      </c>
      <c r="B7146" s="10">
        <f t="shared" si="1235"/>
        <v>13</v>
      </c>
      <c r="C7146" s="23">
        <v>14</v>
      </c>
      <c r="D7146" s="24">
        <v>665.61284999999998</v>
      </c>
      <c r="E7146" s="24">
        <v>79.38</v>
      </c>
      <c r="F7146" s="48"/>
      <c r="G7146" s="48"/>
      <c r="H7146" s="1">
        <f t="shared" si="1236"/>
        <v>-13.127368614973783</v>
      </c>
      <c r="I7146" s="1">
        <f t="shared" si="1230"/>
        <v>16.277542127206559</v>
      </c>
      <c r="J7146" s="4">
        <f>B7146+('PV model'!$B$3/15)+(I7146/60)</f>
        <v>12.994625702120109</v>
      </c>
      <c r="K7146" s="2">
        <f t="shared" si="1231"/>
        <v>-14.919385531801632</v>
      </c>
      <c r="L7146" s="2">
        <f>DEGREES(ASIN((((COS(RADIANS('PV model'!$B$2))*COS(RADIANS(H7146))*COS(RADIANS(K7146)))+(SIN(RADIANS('PV model'!$B$2))*SIN(RADIANS(H7146)))))))</f>
        <v>20.232889892751381</v>
      </c>
      <c r="M7146" s="3">
        <f t="shared" si="1227"/>
        <v>20.232889892751381</v>
      </c>
      <c r="N7146" s="2">
        <f t="shared" si="1232"/>
        <v>-15.498945580750995</v>
      </c>
      <c r="O7146" s="2">
        <f>IF('PV model'!$B$2&gt;0, 180-N7146,IF('PV model'!$B$2&lt;0,0-N7146,N7146))</f>
        <v>195.49894558075098</v>
      </c>
      <c r="P7146" s="2">
        <f>ABS(O7146-'PV model'!$B$5)</f>
        <v>9.5010544192490158</v>
      </c>
      <c r="Q7146" s="3">
        <f t="shared" si="1228"/>
        <v>69.767110107248612</v>
      </c>
      <c r="R7146" s="3">
        <f t="shared" si="1233"/>
        <v>665.61285000000021</v>
      </c>
      <c r="S7146" s="3">
        <f t="shared" si="1229"/>
        <v>102.36210712932457</v>
      </c>
      <c r="T7146" s="3">
        <f>(0.5*(1-COS(RADIANS(90-$X$3)))*(D7146+E7146)*'PV model'!$B$4)</f>
        <v>0</v>
      </c>
      <c r="U7146" s="3">
        <f t="shared" si="1234"/>
        <v>767.97495712932482</v>
      </c>
      <c r="V7146" s="3">
        <f>('PV model'!$B$13*(U7146/1000)*(1-'PV model'!$B$14*((20+C7146)-25))*'PV model'!$B$10)/'PV model'!$B$12</f>
        <v>74.003172752920008</v>
      </c>
    </row>
    <row r="7147" spans="1:22" x14ac:dyDescent="0.2">
      <c r="A7147" s="10">
        <f t="shared" si="1226"/>
        <v>298</v>
      </c>
      <c r="B7147" s="10">
        <f t="shared" si="1235"/>
        <v>14</v>
      </c>
      <c r="C7147" s="23">
        <v>14</v>
      </c>
      <c r="D7147" s="24">
        <v>587.04134999999997</v>
      </c>
      <c r="E7147" s="24">
        <v>84.672000000000011</v>
      </c>
      <c r="F7147" s="48"/>
      <c r="G7147" s="48"/>
      <c r="H7147" s="1">
        <f t="shared" si="1236"/>
        <v>-13.127368614973783</v>
      </c>
      <c r="I7147" s="1">
        <f t="shared" si="1230"/>
        <v>16.277542127206559</v>
      </c>
      <c r="J7147" s="4">
        <f>B7147+('PV model'!$B$3/15)+(I7147/60)</f>
        <v>13.994625702120109</v>
      </c>
      <c r="K7147" s="2">
        <f t="shared" si="1231"/>
        <v>-29.91938553180163</v>
      </c>
      <c r="L7147" s="2">
        <f>DEGREES(ASIN((((COS(RADIANS('PV model'!$B$2))*COS(RADIANS(H7147))*COS(RADIANS(K7147)))+(SIN(RADIANS('PV model'!$B$2))*SIN(RADIANS(H7147)))))))</f>
        <v>16.912957267678539</v>
      </c>
      <c r="M7147" s="3">
        <f t="shared" si="1227"/>
        <v>16.912957267678539</v>
      </c>
      <c r="N7147" s="2">
        <f t="shared" si="1232"/>
        <v>-30.511152239997759</v>
      </c>
      <c r="O7147" s="2">
        <f>IF('PV model'!$B$2&gt;0, 180-N7147,IF('PV model'!$B$2&lt;0,0-N7147,N7147))</f>
        <v>210.51115223999776</v>
      </c>
      <c r="P7147" s="2">
        <f>ABS(O7147-'PV model'!$B$5)</f>
        <v>5.5111522399977559</v>
      </c>
      <c r="Q7147" s="3">
        <f t="shared" si="1228"/>
        <v>73.087042732321464</v>
      </c>
      <c r="R7147" s="3">
        <f t="shared" si="1233"/>
        <v>587.04135000000008</v>
      </c>
      <c r="S7147" s="3">
        <f t="shared" si="1229"/>
        <v>106.65282123897585</v>
      </c>
      <c r="T7147" s="3">
        <f>(0.5*(1-COS(RADIANS(90-$X$3)))*(D7147+E7147)*'PV model'!$B$4)</f>
        <v>0</v>
      </c>
      <c r="U7147" s="3">
        <f t="shared" si="1234"/>
        <v>693.69417123897597</v>
      </c>
      <c r="V7147" s="3">
        <f>('PV model'!$B$13*(U7147/1000)*(1-'PV model'!$B$14*((20+C7147)-25))*'PV model'!$B$10)/'PV model'!$B$12</f>
        <v>66.845369260194303</v>
      </c>
    </row>
    <row r="7148" spans="1:22" x14ac:dyDescent="0.2">
      <c r="A7148" s="10">
        <f t="shared" si="1226"/>
        <v>298</v>
      </c>
      <c r="B7148" s="10">
        <f t="shared" si="1235"/>
        <v>15</v>
      </c>
      <c r="C7148" s="23">
        <v>13.4</v>
      </c>
      <c r="D7148" s="24">
        <v>487.14330000000001</v>
      </c>
      <c r="E7148" s="24">
        <v>70.56</v>
      </c>
      <c r="F7148" s="48"/>
      <c r="G7148" s="48"/>
      <c r="H7148" s="1">
        <f t="shared" si="1236"/>
        <v>-13.127368614973783</v>
      </c>
      <c r="I7148" s="1">
        <f t="shared" si="1230"/>
        <v>16.277542127206559</v>
      </c>
      <c r="J7148" s="4">
        <f>B7148+('PV model'!$B$3/15)+(I7148/60)</f>
        <v>14.994625702120109</v>
      </c>
      <c r="K7148" s="2">
        <f t="shared" si="1231"/>
        <v>-44.91938553180163</v>
      </c>
      <c r="L7148" s="2">
        <f>DEGREES(ASIN((((COS(RADIANS('PV model'!$B$2))*COS(RADIANS(H7148))*COS(RADIANS(K7148)))+(SIN(RADIANS('PV model'!$B$2))*SIN(RADIANS(H7148)))))))</f>
        <v>11.736972266702459</v>
      </c>
      <c r="M7148" s="3">
        <f t="shared" si="1227"/>
        <v>11.736972266702459</v>
      </c>
      <c r="N7148" s="2">
        <f t="shared" si="1232"/>
        <v>-44.6153334173814</v>
      </c>
      <c r="O7148" s="2">
        <f>IF('PV model'!$B$2&gt;0, 180-N7148,IF('PV model'!$B$2&lt;0,0-N7148,N7148))</f>
        <v>224.61533341738141</v>
      </c>
      <c r="P7148" s="2">
        <f>ABS(O7148-'PV model'!$B$5)</f>
        <v>19.615333417381407</v>
      </c>
      <c r="Q7148" s="3">
        <f t="shared" si="1228"/>
        <v>78.263027733297548</v>
      </c>
      <c r="R7148" s="3">
        <f t="shared" si="1233"/>
        <v>487.14330000000001</v>
      </c>
      <c r="S7148" s="3">
        <f t="shared" si="1229"/>
        <v>85.999278851960625</v>
      </c>
      <c r="T7148" s="3">
        <f>(0.5*(1-COS(RADIANS(90-$X$3)))*(D7148+E7148)*'PV model'!$B$4)</f>
        <v>0</v>
      </c>
      <c r="U7148" s="3">
        <f t="shared" si="1234"/>
        <v>573.14257885196059</v>
      </c>
      <c r="V7148" s="3">
        <f>('PV model'!$B$13*(U7148/1000)*(1-'PV model'!$B$14*((20+C7148)-25))*'PV model'!$B$10)/'PV model'!$B$12</f>
        <v>55.366343420725379</v>
      </c>
    </row>
    <row r="7149" spans="1:22" x14ac:dyDescent="0.2">
      <c r="A7149" s="10">
        <f t="shared" si="1226"/>
        <v>298</v>
      </c>
      <c r="B7149" s="10">
        <f t="shared" si="1235"/>
        <v>16</v>
      </c>
      <c r="C7149" s="23">
        <v>13.1</v>
      </c>
      <c r="D7149" s="24">
        <v>264.89819999999997</v>
      </c>
      <c r="E7149" s="24">
        <v>52.919999999999995</v>
      </c>
      <c r="F7149" s="48"/>
      <c r="G7149" s="48"/>
      <c r="H7149" s="1">
        <f t="shared" si="1236"/>
        <v>-13.127368614973783</v>
      </c>
      <c r="I7149" s="1">
        <f t="shared" si="1230"/>
        <v>16.277542127206559</v>
      </c>
      <c r="J7149" s="4">
        <f>B7149+('PV model'!$B$3/15)+(I7149/60)</f>
        <v>15.994625702120109</v>
      </c>
      <c r="K7149" s="2">
        <f t="shared" si="1231"/>
        <v>-59.91938553180163</v>
      </c>
      <c r="L7149" s="2">
        <f>DEGREES(ASIN((((COS(RADIANS('PV model'!$B$2))*COS(RADIANS(H7149))*COS(RADIANS(K7149)))+(SIN(RADIANS('PV model'!$B$2))*SIN(RADIANS(H7149)))))))</f>
        <v>5.1234250056037958</v>
      </c>
      <c r="M7149" s="3">
        <f t="shared" si="1227"/>
        <v>5.1234250056037958</v>
      </c>
      <c r="N7149" s="2">
        <f t="shared" si="1232"/>
        <v>-57.78875422226055</v>
      </c>
      <c r="O7149" s="2">
        <f>IF('PV model'!$B$2&gt;0, 180-N7149,IF('PV model'!$B$2&lt;0,0-N7149,N7149))</f>
        <v>237.78875422226054</v>
      </c>
      <c r="P7149" s="2">
        <f>ABS(O7149-'PV model'!$B$5)</f>
        <v>32.788754222260536</v>
      </c>
      <c r="Q7149" s="3">
        <f t="shared" si="1228"/>
        <v>84.876574994396194</v>
      </c>
      <c r="R7149" s="3">
        <f t="shared" si="1233"/>
        <v>264.89820000000037</v>
      </c>
      <c r="S7149" s="3">
        <f t="shared" si="1229"/>
        <v>62.490755830618262</v>
      </c>
      <c r="T7149" s="3">
        <f>(0.5*(1-COS(RADIANS(90-$X$3)))*(D7149+E7149)*'PV model'!$B$4)</f>
        <v>0</v>
      </c>
      <c r="U7149" s="3">
        <f t="shared" si="1234"/>
        <v>327.38895583061861</v>
      </c>
      <c r="V7149" s="3">
        <f>('PV model'!$B$13*(U7149/1000)*(1-'PV model'!$B$14*((20+C7149)-25))*'PV model'!$B$10)/'PV model'!$B$12</f>
        <v>31.665484104024188</v>
      </c>
    </row>
    <row r="7150" spans="1:22" x14ac:dyDescent="0.2">
      <c r="A7150" s="10">
        <f t="shared" ref="A7150:A7213" si="1237">IF(B7150&gt;1,A7149,A7149+1)</f>
        <v>298</v>
      </c>
      <c r="B7150" s="10">
        <f t="shared" si="1235"/>
        <v>17</v>
      </c>
      <c r="C7150" s="23">
        <v>11.7</v>
      </c>
      <c r="D7150" s="24">
        <v>0</v>
      </c>
      <c r="E7150" s="24">
        <v>17.64</v>
      </c>
      <c r="F7150" s="48"/>
      <c r="G7150" s="48"/>
      <c r="H7150" s="1">
        <f t="shared" si="1236"/>
        <v>-13.127368614973783</v>
      </c>
      <c r="I7150" s="1">
        <f t="shared" si="1230"/>
        <v>16.277542127206559</v>
      </c>
      <c r="J7150" s="4">
        <f>B7150+('PV model'!$B$3/15)+(I7150/60)</f>
        <v>16.994625702120107</v>
      </c>
      <c r="K7150" s="2">
        <f t="shared" si="1231"/>
        <v>-74.919385531801609</v>
      </c>
      <c r="L7150" s="2">
        <f>DEGREES(ASIN((((COS(RADIANS('PV model'!$B$2))*COS(RADIANS(H7150))*COS(RADIANS(K7150)))+(SIN(RADIANS('PV model'!$B$2))*SIN(RADIANS(H7150)))))))</f>
        <v>-2.5021779786770861</v>
      </c>
      <c r="M7150" s="3">
        <f t="shared" si="1227"/>
        <v>0</v>
      </c>
      <c r="N7150" s="2">
        <f t="shared" si="1232"/>
        <v>-70.258423904616151</v>
      </c>
      <c r="O7150" s="2">
        <f>IF('PV model'!$B$2&gt;0, 180-N7150,IF('PV model'!$B$2&lt;0,0-N7150,N7150))</f>
        <v>250.25842390461617</v>
      </c>
      <c r="P7150" s="2">
        <f>ABS(O7150-'PV model'!$B$5)</f>
        <v>45.258423904616166</v>
      </c>
      <c r="Q7150" s="3">
        <f t="shared" si="1228"/>
        <v>92.502177978677082</v>
      </c>
      <c r="R7150" s="3">
        <f t="shared" si="1233"/>
        <v>0</v>
      </c>
      <c r="S7150" s="3">
        <f t="shared" si="1229"/>
        <v>17.64</v>
      </c>
      <c r="T7150" s="3">
        <f>(0.5*(1-COS(RADIANS(90-$X$3)))*(D7150+E7150)*'PV model'!$B$4)</f>
        <v>0</v>
      </c>
      <c r="U7150" s="3">
        <f t="shared" si="1234"/>
        <v>17.64</v>
      </c>
      <c r="V7150" s="3">
        <f>('PV model'!$B$13*(U7150/1000)*(1-'PV model'!$B$14*((20+C7150)-25))*'PV model'!$B$10)/'PV model'!$B$12</f>
        <v>1.71603811008</v>
      </c>
    </row>
    <row r="7151" spans="1:22" x14ac:dyDescent="0.2">
      <c r="A7151" s="10">
        <f t="shared" si="1237"/>
        <v>298</v>
      </c>
      <c r="B7151" s="10">
        <f t="shared" si="1235"/>
        <v>18</v>
      </c>
      <c r="C7151" s="23">
        <v>10.3</v>
      </c>
      <c r="D7151" s="24">
        <v>0</v>
      </c>
      <c r="E7151" s="24">
        <v>0</v>
      </c>
      <c r="F7151" s="48"/>
      <c r="G7151" s="48"/>
      <c r="H7151" s="1">
        <f t="shared" si="1236"/>
        <v>-13.127368614973783</v>
      </c>
      <c r="I7151" s="1">
        <f t="shared" si="1230"/>
        <v>16.277542127206559</v>
      </c>
      <c r="J7151" s="4">
        <f>B7151+('PV model'!$B$3/15)+(I7151/60)</f>
        <v>17.994625702120107</v>
      </c>
      <c r="K7151" s="2">
        <f t="shared" si="1231"/>
        <v>-89.919385531801609</v>
      </c>
      <c r="L7151" s="2">
        <f>DEGREES(ASIN((((COS(RADIANS('PV model'!$B$2))*COS(RADIANS(H7151))*COS(RADIANS(K7151)))+(SIN(RADIANS('PV model'!$B$2))*SIN(RADIANS(H7151)))))))</f>
        <v>-10.742566581707523</v>
      </c>
      <c r="M7151" s="3">
        <f t="shared" si="1227"/>
        <v>0</v>
      </c>
      <c r="N7151" s="2">
        <f t="shared" si="1232"/>
        <v>-82.409948454910378</v>
      </c>
      <c r="O7151" s="2">
        <f>IF('PV model'!$B$2&gt;0, 180-N7151,IF('PV model'!$B$2&lt;0,0-N7151,N7151))</f>
        <v>262.40994845491036</v>
      </c>
      <c r="P7151" s="2">
        <f>ABS(O7151-'PV model'!$B$5)</f>
        <v>57.409948454910364</v>
      </c>
      <c r="Q7151" s="3">
        <f t="shared" si="1228"/>
        <v>100.74256658170752</v>
      </c>
      <c r="R7151" s="3">
        <f t="shared" si="1233"/>
        <v>0</v>
      </c>
      <c r="S7151" s="3">
        <f t="shared" si="1229"/>
        <v>0</v>
      </c>
      <c r="T7151" s="3">
        <f>(0.5*(1-COS(RADIANS(90-$X$3)))*(D7151+E7151)*'PV model'!$B$4)</f>
        <v>0</v>
      </c>
      <c r="U7151" s="3">
        <f t="shared" si="1234"/>
        <v>0</v>
      </c>
      <c r="V7151" s="3">
        <f>('PV model'!$B$13*(U7151/1000)*(1-'PV model'!$B$14*((20+C7151)-25))*'PV model'!$B$10)/'PV model'!$B$12</f>
        <v>0</v>
      </c>
    </row>
    <row r="7152" spans="1:22" x14ac:dyDescent="0.2">
      <c r="A7152" s="10">
        <f t="shared" si="1237"/>
        <v>298</v>
      </c>
      <c r="B7152" s="10">
        <f t="shared" si="1235"/>
        <v>19</v>
      </c>
      <c r="C7152" s="23">
        <v>9.6999999999999993</v>
      </c>
      <c r="D7152" s="24">
        <v>0</v>
      </c>
      <c r="E7152" s="24">
        <v>0</v>
      </c>
      <c r="F7152" s="48"/>
      <c r="G7152" s="48"/>
      <c r="H7152" s="1">
        <f t="shared" si="1236"/>
        <v>-13.127368614973783</v>
      </c>
      <c r="I7152" s="1">
        <f t="shared" si="1230"/>
        <v>16.277542127206559</v>
      </c>
      <c r="J7152" s="4">
        <f>B7152+('PV model'!$B$3/15)+(I7152/60)</f>
        <v>18.994625702120107</v>
      </c>
      <c r="K7152" s="2">
        <f t="shared" si="1231"/>
        <v>-104.91938553180161</v>
      </c>
      <c r="L7152" s="2">
        <f>DEGREES(ASIN((((COS(RADIANS('PV model'!$B$2))*COS(RADIANS(H7152))*COS(RADIANS(K7152)))+(SIN(RADIANS('PV model'!$B$2))*SIN(RADIANS(H7152)))))))</f>
        <v>-19.21953866791619</v>
      </c>
      <c r="M7152" s="3">
        <f t="shared" si="1227"/>
        <v>0</v>
      </c>
      <c r="N7152" s="2">
        <f t="shared" si="1232"/>
        <v>-85.262084579746428</v>
      </c>
      <c r="O7152" s="2">
        <f>IF('PV model'!$B$2&gt;0, 180-N7152,IF('PV model'!$B$2&lt;0,0-N7152,N7152))</f>
        <v>265.26208457974644</v>
      </c>
      <c r="P7152" s="2">
        <f>ABS(O7152-'PV model'!$B$5)</f>
        <v>60.262084579746443</v>
      </c>
      <c r="Q7152" s="3">
        <f t="shared" si="1228"/>
        <v>109.21953866791618</v>
      </c>
      <c r="R7152" s="3">
        <f t="shared" si="1233"/>
        <v>0</v>
      </c>
      <c r="S7152" s="3">
        <f t="shared" si="1229"/>
        <v>0</v>
      </c>
      <c r="T7152" s="3">
        <f>(0.5*(1-COS(RADIANS(90-$X$3)))*(D7152+E7152)*'PV model'!$B$4)</f>
        <v>0</v>
      </c>
      <c r="U7152" s="3">
        <f t="shared" si="1234"/>
        <v>0</v>
      </c>
      <c r="V7152" s="3">
        <f>('PV model'!$B$13*(U7152/1000)*(1-'PV model'!$B$14*((20+C7152)-25))*'PV model'!$B$10)/'PV model'!$B$12</f>
        <v>0</v>
      </c>
    </row>
    <row r="7153" spans="1:22" x14ac:dyDescent="0.2">
      <c r="A7153" s="10">
        <f t="shared" si="1237"/>
        <v>298</v>
      </c>
      <c r="B7153" s="10">
        <f t="shared" si="1235"/>
        <v>20</v>
      </c>
      <c r="C7153" s="23">
        <v>9.3000000000000007</v>
      </c>
      <c r="D7153" s="24">
        <v>0</v>
      </c>
      <c r="E7153" s="24">
        <v>0</v>
      </c>
      <c r="F7153" s="48"/>
      <c r="G7153" s="48"/>
      <c r="H7153" s="1">
        <f t="shared" si="1236"/>
        <v>-13.127368614973783</v>
      </c>
      <c r="I7153" s="1">
        <f t="shared" si="1230"/>
        <v>16.277542127206559</v>
      </c>
      <c r="J7153" s="4">
        <f>B7153+('PV model'!$B$3/15)+(I7153/60)</f>
        <v>19.994625702120107</v>
      </c>
      <c r="K7153" s="2">
        <f t="shared" si="1231"/>
        <v>-119.91938553180161</v>
      </c>
      <c r="L7153" s="2">
        <f>DEGREES(ASIN((((COS(RADIANS('PV model'!$B$2))*COS(RADIANS(H7153))*COS(RADIANS(K7153)))+(SIN(RADIANS('PV model'!$B$2))*SIN(RADIANS(H7153)))))))</f>
        <v>-27.53579128178454</v>
      </c>
      <c r="M7153" s="3">
        <f t="shared" si="1227"/>
        <v>0</v>
      </c>
      <c r="N7153" s="2">
        <f t="shared" si="1232"/>
        <v>-72.158630974861182</v>
      </c>
      <c r="O7153" s="2">
        <f>IF('PV model'!$B$2&gt;0, 180-N7153,IF('PV model'!$B$2&lt;0,0-N7153,N7153))</f>
        <v>252.15863097486118</v>
      </c>
      <c r="P7153" s="2">
        <f>ABS(O7153-'PV model'!$B$5)</f>
        <v>47.158630974861182</v>
      </c>
      <c r="Q7153" s="3">
        <f t="shared" si="1228"/>
        <v>117.53579128178454</v>
      </c>
      <c r="R7153" s="3">
        <f t="shared" si="1233"/>
        <v>0</v>
      </c>
      <c r="S7153" s="3">
        <f t="shared" si="1229"/>
        <v>0</v>
      </c>
      <c r="T7153" s="3">
        <f>(0.5*(1-COS(RADIANS(90-$X$3)))*(D7153+E7153)*'PV model'!$B$4)</f>
        <v>0</v>
      </c>
      <c r="U7153" s="3">
        <f t="shared" si="1234"/>
        <v>0</v>
      </c>
      <c r="V7153" s="3">
        <f>('PV model'!$B$13*(U7153/1000)*(1-'PV model'!$B$14*((20+C7153)-25))*'PV model'!$B$10)/'PV model'!$B$12</f>
        <v>0</v>
      </c>
    </row>
    <row r="7154" spans="1:22" x14ac:dyDescent="0.2">
      <c r="A7154" s="10">
        <f t="shared" si="1237"/>
        <v>298</v>
      </c>
      <c r="B7154" s="10">
        <f t="shared" si="1235"/>
        <v>21</v>
      </c>
      <c r="C7154" s="23">
        <v>8.9</v>
      </c>
      <c r="D7154" s="24">
        <v>0</v>
      </c>
      <c r="E7154" s="24">
        <v>0</v>
      </c>
      <c r="F7154" s="48"/>
      <c r="G7154" s="48"/>
      <c r="H7154" s="1">
        <f t="shared" si="1236"/>
        <v>-13.127368614973783</v>
      </c>
      <c r="I7154" s="1">
        <f t="shared" si="1230"/>
        <v>16.277542127206559</v>
      </c>
      <c r="J7154" s="4">
        <f>B7154+('PV model'!$B$3/15)+(I7154/60)</f>
        <v>20.994625702120107</v>
      </c>
      <c r="K7154" s="2">
        <f t="shared" si="1231"/>
        <v>-134.91938553180159</v>
      </c>
      <c r="L7154" s="2">
        <f>DEGREES(ASIN((((COS(RADIANS('PV model'!$B$2))*COS(RADIANS(H7154))*COS(RADIANS(K7154)))+(SIN(RADIANS('PV model'!$B$2))*SIN(RADIANS(H7154)))))))</f>
        <v>-35.216450710314604</v>
      </c>
      <c r="M7154" s="3">
        <f t="shared" si="1227"/>
        <v>0</v>
      </c>
      <c r="N7154" s="2">
        <f t="shared" si="1232"/>
        <v>-57.573583993033061</v>
      </c>
      <c r="O7154" s="2">
        <f>IF('PV model'!$B$2&gt;0, 180-N7154,IF('PV model'!$B$2&lt;0,0-N7154,N7154))</f>
        <v>237.57358399303305</v>
      </c>
      <c r="P7154" s="2">
        <f>ABS(O7154-'PV model'!$B$5)</f>
        <v>32.573583993033054</v>
      </c>
      <c r="Q7154" s="3">
        <f t="shared" si="1228"/>
        <v>125.2164507103146</v>
      </c>
      <c r="R7154" s="3">
        <f t="shared" si="1233"/>
        <v>0</v>
      </c>
      <c r="S7154" s="3">
        <f t="shared" si="1229"/>
        <v>0</v>
      </c>
      <c r="T7154" s="3">
        <f>(0.5*(1-COS(RADIANS(90-$X$3)))*(D7154+E7154)*'PV model'!$B$4)</f>
        <v>0</v>
      </c>
      <c r="U7154" s="3">
        <f t="shared" si="1234"/>
        <v>0</v>
      </c>
      <c r="V7154" s="3">
        <f>('PV model'!$B$13*(U7154/1000)*(1-'PV model'!$B$14*((20+C7154)-25))*'PV model'!$B$10)/'PV model'!$B$12</f>
        <v>0</v>
      </c>
    </row>
    <row r="7155" spans="1:22" x14ac:dyDescent="0.2">
      <c r="A7155" s="10">
        <f t="shared" si="1237"/>
        <v>298</v>
      </c>
      <c r="B7155" s="10">
        <f t="shared" si="1235"/>
        <v>22</v>
      </c>
      <c r="C7155" s="23">
        <v>8.8000000000000007</v>
      </c>
      <c r="D7155" s="24">
        <v>0</v>
      </c>
      <c r="E7155" s="24">
        <v>0</v>
      </c>
      <c r="F7155" s="48"/>
      <c r="G7155" s="48"/>
      <c r="H7155" s="1">
        <f t="shared" si="1236"/>
        <v>-13.127368614973783</v>
      </c>
      <c r="I7155" s="1">
        <f t="shared" si="1230"/>
        <v>16.277542127206559</v>
      </c>
      <c r="J7155" s="4">
        <f>B7155+('PV model'!$B$3/15)+(I7155/60)</f>
        <v>21.994625702120107</v>
      </c>
      <c r="K7155" s="2">
        <f t="shared" si="1231"/>
        <v>-149.91938553180159</v>
      </c>
      <c r="L7155" s="2">
        <f>DEGREES(ASIN((((COS(RADIANS('PV model'!$B$2))*COS(RADIANS(H7155))*COS(RADIANS(K7155)))+(SIN(RADIANS('PV model'!$B$2))*SIN(RADIANS(H7155)))))))</f>
        <v>-41.643043935212553</v>
      </c>
      <c r="M7155" s="3">
        <f t="shared" si="1227"/>
        <v>0</v>
      </c>
      <c r="N7155" s="2">
        <f t="shared" si="1232"/>
        <v>-40.781703736412894</v>
      </c>
      <c r="O7155" s="2">
        <f>IF('PV model'!$B$2&gt;0, 180-N7155,IF('PV model'!$B$2&lt;0,0-N7155,N7155))</f>
        <v>220.78170373641291</v>
      </c>
      <c r="P7155" s="2">
        <f>ABS(O7155-'PV model'!$B$5)</f>
        <v>15.781703736412908</v>
      </c>
      <c r="Q7155" s="3">
        <f t="shared" si="1228"/>
        <v>131.64304393521255</v>
      </c>
      <c r="R7155" s="3">
        <f t="shared" si="1233"/>
        <v>0</v>
      </c>
      <c r="S7155" s="3">
        <f t="shared" si="1229"/>
        <v>0</v>
      </c>
      <c r="T7155" s="3">
        <f>(0.5*(1-COS(RADIANS(90-$X$3)))*(D7155+E7155)*'PV model'!$B$4)</f>
        <v>0</v>
      </c>
      <c r="U7155" s="3">
        <f t="shared" si="1234"/>
        <v>0</v>
      </c>
      <c r="V7155" s="3">
        <f>('PV model'!$B$13*(U7155/1000)*(1-'PV model'!$B$14*((20+C7155)-25))*'PV model'!$B$10)/'PV model'!$B$12</f>
        <v>0</v>
      </c>
    </row>
    <row r="7156" spans="1:22" x14ac:dyDescent="0.2">
      <c r="A7156" s="10">
        <f t="shared" si="1237"/>
        <v>298</v>
      </c>
      <c r="B7156" s="10">
        <f t="shared" si="1235"/>
        <v>23</v>
      </c>
      <c r="C7156" s="23">
        <v>8.6</v>
      </c>
      <c r="D7156" s="24">
        <v>0</v>
      </c>
      <c r="E7156" s="24">
        <v>0</v>
      </c>
      <c r="F7156" s="48"/>
      <c r="G7156" s="48"/>
      <c r="H7156" s="1">
        <f t="shared" si="1236"/>
        <v>-13.127368614973783</v>
      </c>
      <c r="I7156" s="1">
        <f t="shared" si="1230"/>
        <v>16.277542127206559</v>
      </c>
      <c r="J7156" s="4">
        <f>B7156+('PV model'!$B$3/15)+(I7156/60)</f>
        <v>22.994625702120107</v>
      </c>
      <c r="K7156" s="2">
        <f t="shared" si="1231"/>
        <v>-164.91938553180159</v>
      </c>
      <c r="L7156" s="2">
        <f>DEGREES(ASIN((((COS(RADIANS('PV model'!$B$2))*COS(RADIANS(H7156))*COS(RADIANS(K7156)))+(SIN(RADIANS('PV model'!$B$2))*SIN(RADIANS(H7156)))))))</f>
        <v>-46.036359547523297</v>
      </c>
      <c r="M7156" s="3">
        <f t="shared" si="1227"/>
        <v>0</v>
      </c>
      <c r="N7156" s="2">
        <f t="shared" si="1232"/>
        <v>-21.407150532390776</v>
      </c>
      <c r="O7156" s="2">
        <f>IF('PV model'!$B$2&gt;0, 180-N7156,IF('PV model'!$B$2&lt;0,0-N7156,N7156))</f>
        <v>201.40715053239077</v>
      </c>
      <c r="P7156" s="2">
        <f>ABS(O7156-'PV model'!$B$5)</f>
        <v>3.5928494676092271</v>
      </c>
      <c r="Q7156" s="3">
        <f t="shared" si="1228"/>
        <v>136.03635954752329</v>
      </c>
      <c r="R7156" s="3">
        <f t="shared" si="1233"/>
        <v>0</v>
      </c>
      <c r="S7156" s="3">
        <f t="shared" si="1229"/>
        <v>0</v>
      </c>
      <c r="T7156" s="3">
        <f>(0.5*(1-COS(RADIANS(90-$X$3)))*(D7156+E7156)*'PV model'!$B$4)</f>
        <v>0</v>
      </c>
      <c r="U7156" s="3">
        <f t="shared" si="1234"/>
        <v>0</v>
      </c>
      <c r="V7156" s="3">
        <f>('PV model'!$B$13*(U7156/1000)*(1-'PV model'!$B$14*((20+C7156)-25))*'PV model'!$B$10)/'PV model'!$B$12</f>
        <v>0</v>
      </c>
    </row>
    <row r="7157" spans="1:22" x14ac:dyDescent="0.2">
      <c r="A7157" s="10">
        <f t="shared" si="1237"/>
        <v>298</v>
      </c>
      <c r="B7157" s="10">
        <f t="shared" si="1235"/>
        <v>24</v>
      </c>
      <c r="C7157" s="23">
        <v>8.6</v>
      </c>
      <c r="D7157" s="24">
        <v>0</v>
      </c>
      <c r="E7157" s="24">
        <v>0</v>
      </c>
      <c r="F7157" s="48"/>
      <c r="G7157" s="48"/>
      <c r="H7157" s="1">
        <f t="shared" si="1236"/>
        <v>-13.127368614973783</v>
      </c>
      <c r="I7157" s="1">
        <f t="shared" si="1230"/>
        <v>16.277542127206559</v>
      </c>
      <c r="J7157" s="4">
        <f>B7157+('PV model'!$B$3/15)+(I7157/60)</f>
        <v>23.994625702120107</v>
      </c>
      <c r="K7157" s="2">
        <f t="shared" si="1231"/>
        <v>-179.91938553180159</v>
      </c>
      <c r="L7157" s="2">
        <f>DEGREES(ASIN((((COS(RADIANS('PV model'!$B$2))*COS(RADIANS(H7157))*COS(RADIANS(K7157)))+(SIN(RADIANS('PV model'!$B$2))*SIN(RADIANS(H7157)))))))</f>
        <v>-47.627322198340877</v>
      </c>
      <c r="M7157" s="3">
        <f t="shared" si="1227"/>
        <v>0</v>
      </c>
      <c r="N7157" s="2">
        <f t="shared" si="1232"/>
        <v>-0.11648909622517579</v>
      </c>
      <c r="O7157" s="2">
        <f>IF('PV model'!$B$2&gt;0, 180-N7157,IF('PV model'!$B$2&lt;0,0-N7157,N7157))</f>
        <v>180.11648909622517</v>
      </c>
      <c r="P7157" s="2">
        <f>ABS(O7157-'PV model'!$B$5)</f>
        <v>24.883510903774834</v>
      </c>
      <c r="Q7157" s="3">
        <f t="shared" si="1228"/>
        <v>137.62732219834086</v>
      </c>
      <c r="R7157" s="3">
        <f t="shared" si="1233"/>
        <v>0</v>
      </c>
      <c r="S7157" s="3">
        <f t="shared" si="1229"/>
        <v>0</v>
      </c>
      <c r="T7157" s="3">
        <f>(0.5*(1-COS(RADIANS(90-$X$3)))*(D7157+E7157)*'PV model'!$B$4)</f>
        <v>0</v>
      </c>
      <c r="U7157" s="3">
        <f t="shared" si="1234"/>
        <v>0</v>
      </c>
      <c r="V7157" s="3">
        <f>('PV model'!$B$13*(U7157/1000)*(1-'PV model'!$B$14*((20+C7157)-25))*'PV model'!$B$10)/'PV model'!$B$12</f>
        <v>0</v>
      </c>
    </row>
    <row r="7158" spans="1:22" x14ac:dyDescent="0.2">
      <c r="A7158" s="10">
        <f t="shared" si="1237"/>
        <v>299</v>
      </c>
      <c r="B7158" s="10">
        <f t="shared" si="1235"/>
        <v>1</v>
      </c>
      <c r="C7158" s="23">
        <v>8.5</v>
      </c>
      <c r="D7158" s="24">
        <v>0</v>
      </c>
      <c r="E7158" s="24">
        <v>0</v>
      </c>
      <c r="F7158" s="48"/>
      <c r="G7158" s="48"/>
      <c r="H7158" s="1">
        <f t="shared" si="1236"/>
        <v>-13.460212314940973</v>
      </c>
      <c r="I7158" s="1">
        <f t="shared" si="1230"/>
        <v>16.339317188468378</v>
      </c>
      <c r="J7158" s="4">
        <f>B7158+('PV model'!$B$3/15)+(I7158/60)</f>
        <v>0.99565528647447299</v>
      </c>
      <c r="K7158" s="2">
        <f t="shared" si="1231"/>
        <v>165.06517070288288</v>
      </c>
      <c r="L7158" s="2">
        <f>DEGREES(ASIN((((COS(RADIANS('PV model'!$B$2))*COS(RADIANS(H7158))*COS(RADIANS(K7158)))+(SIN(RADIANS('PV model'!$B$2))*SIN(RADIANS(H7158)))))))</f>
        <v>-46.391713179901956</v>
      </c>
      <c r="M7158" s="3">
        <f t="shared" si="1227"/>
        <v>0</v>
      </c>
      <c r="N7158" s="2">
        <f t="shared" si="1232"/>
        <v>21.30872820562222</v>
      </c>
      <c r="O7158" s="2">
        <f>IF('PV model'!$B$2&gt;0, 180-N7158,IF('PV model'!$B$2&lt;0,0-N7158,N7158))</f>
        <v>158.69127179437777</v>
      </c>
      <c r="P7158" s="2">
        <f>ABS(O7158-'PV model'!$B$5)</f>
        <v>46.308728205622231</v>
      </c>
      <c r="Q7158" s="3">
        <f t="shared" si="1228"/>
        <v>136.39171317990193</v>
      </c>
      <c r="R7158" s="3">
        <f t="shared" si="1233"/>
        <v>0</v>
      </c>
      <c r="S7158" s="3">
        <f t="shared" si="1229"/>
        <v>0</v>
      </c>
      <c r="T7158" s="3">
        <f>(0.5*(1-COS(RADIANS(90-$X$3)))*(D7158+E7158)*'PV model'!$B$4)</f>
        <v>0</v>
      </c>
      <c r="U7158" s="3">
        <f t="shared" si="1234"/>
        <v>0</v>
      </c>
      <c r="V7158" s="3">
        <f>('PV model'!$B$13*(U7158/1000)*(1-'PV model'!$B$14*((20+C7158)-25))*'PV model'!$B$10)/'PV model'!$B$12</f>
        <v>0</v>
      </c>
    </row>
    <row r="7159" spans="1:22" x14ac:dyDescent="0.2">
      <c r="A7159" s="10">
        <f t="shared" si="1237"/>
        <v>299</v>
      </c>
      <c r="B7159" s="10">
        <f t="shared" si="1235"/>
        <v>2</v>
      </c>
      <c r="C7159" s="23">
        <v>8.5</v>
      </c>
      <c r="D7159" s="24">
        <v>0</v>
      </c>
      <c r="E7159" s="24">
        <v>0</v>
      </c>
      <c r="F7159" s="48"/>
      <c r="G7159" s="48"/>
      <c r="H7159" s="1">
        <f t="shared" si="1236"/>
        <v>-13.460212314940973</v>
      </c>
      <c r="I7159" s="1">
        <f t="shared" si="1230"/>
        <v>16.339317188468378</v>
      </c>
      <c r="J7159" s="4">
        <f>B7159+('PV model'!$B$3/15)+(I7159/60)</f>
        <v>1.995655286474473</v>
      </c>
      <c r="K7159" s="2">
        <f t="shared" si="1231"/>
        <v>150.06517070288288</v>
      </c>
      <c r="L7159" s="2">
        <f>DEGREES(ASIN((((COS(RADIANS('PV model'!$B$2))*COS(RADIANS(H7159))*COS(RADIANS(K7159)))+(SIN(RADIANS('PV model'!$B$2))*SIN(RADIANS(H7159)))))))</f>
        <v>-42.004834322085635</v>
      </c>
      <c r="M7159" s="3">
        <f t="shared" si="1227"/>
        <v>0</v>
      </c>
      <c r="N7159" s="2">
        <f t="shared" si="1232"/>
        <v>40.775389739511525</v>
      </c>
      <c r="O7159" s="2">
        <f>IF('PV model'!$B$2&gt;0, 180-N7159,IF('PV model'!$B$2&lt;0,0-N7159,N7159))</f>
        <v>139.22461026048848</v>
      </c>
      <c r="P7159" s="2">
        <f>ABS(O7159-'PV model'!$B$5)</f>
        <v>65.775389739511525</v>
      </c>
      <c r="Q7159" s="3">
        <f t="shared" si="1228"/>
        <v>132.00483432208566</v>
      </c>
      <c r="R7159" s="3">
        <f t="shared" si="1233"/>
        <v>0</v>
      </c>
      <c r="S7159" s="3">
        <f t="shared" si="1229"/>
        <v>0</v>
      </c>
      <c r="T7159" s="3">
        <f>(0.5*(1-COS(RADIANS(90-$X$3)))*(D7159+E7159)*'PV model'!$B$4)</f>
        <v>0</v>
      </c>
      <c r="U7159" s="3">
        <f t="shared" si="1234"/>
        <v>0</v>
      </c>
      <c r="V7159" s="3">
        <f>('PV model'!$B$13*(U7159/1000)*(1-'PV model'!$B$14*((20+C7159)-25))*'PV model'!$B$10)/'PV model'!$B$12</f>
        <v>0</v>
      </c>
    </row>
    <row r="7160" spans="1:22" x14ac:dyDescent="0.2">
      <c r="A7160" s="10">
        <f t="shared" si="1237"/>
        <v>299</v>
      </c>
      <c r="B7160" s="10">
        <f t="shared" si="1235"/>
        <v>3</v>
      </c>
      <c r="C7160" s="23">
        <v>8.3000000000000007</v>
      </c>
      <c r="D7160" s="24">
        <v>0</v>
      </c>
      <c r="E7160" s="24">
        <v>0</v>
      </c>
      <c r="F7160" s="48"/>
      <c r="G7160" s="48"/>
      <c r="H7160" s="1">
        <f t="shared" si="1236"/>
        <v>-13.460212314940973</v>
      </c>
      <c r="I7160" s="1">
        <f t="shared" si="1230"/>
        <v>16.339317188468378</v>
      </c>
      <c r="J7160" s="4">
        <f>B7160+('PV model'!$B$3/15)+(I7160/60)</f>
        <v>2.9956552864744728</v>
      </c>
      <c r="K7160" s="2">
        <f t="shared" si="1231"/>
        <v>135.06517070288288</v>
      </c>
      <c r="L7160" s="2">
        <f>DEGREES(ASIN((((COS(RADIANS('PV model'!$B$2))*COS(RADIANS(H7160))*COS(RADIANS(K7160)))+(SIN(RADIANS('PV model'!$B$2))*SIN(RADIANS(H7160)))))))</f>
        <v>-35.576055101934443</v>
      </c>
      <c r="M7160" s="3">
        <f t="shared" si="1227"/>
        <v>0</v>
      </c>
      <c r="N7160" s="2">
        <f t="shared" si="1232"/>
        <v>57.622640233578103</v>
      </c>
      <c r="O7160" s="2">
        <f>IF('PV model'!$B$2&gt;0, 180-N7160,IF('PV model'!$B$2&lt;0,0-N7160,N7160))</f>
        <v>122.3773597664219</v>
      </c>
      <c r="P7160" s="2">
        <f>ABS(O7160-'PV model'!$B$5)</f>
        <v>82.622640233578096</v>
      </c>
      <c r="Q7160" s="3">
        <f t="shared" si="1228"/>
        <v>125.57605510193443</v>
      </c>
      <c r="R7160" s="3">
        <f t="shared" si="1233"/>
        <v>0</v>
      </c>
      <c r="S7160" s="3">
        <f t="shared" si="1229"/>
        <v>0</v>
      </c>
      <c r="T7160" s="3">
        <f>(0.5*(1-COS(RADIANS(90-$X$3)))*(D7160+E7160)*'PV model'!$B$4)</f>
        <v>0</v>
      </c>
      <c r="U7160" s="3">
        <f t="shared" si="1234"/>
        <v>0</v>
      </c>
      <c r="V7160" s="3">
        <f>('PV model'!$B$13*(U7160/1000)*(1-'PV model'!$B$14*((20+C7160)-25))*'PV model'!$B$10)/'PV model'!$B$12</f>
        <v>0</v>
      </c>
    </row>
    <row r="7161" spans="1:22" x14ac:dyDescent="0.2">
      <c r="A7161" s="10">
        <f t="shared" si="1237"/>
        <v>299</v>
      </c>
      <c r="B7161" s="10">
        <f t="shared" si="1235"/>
        <v>4</v>
      </c>
      <c r="C7161" s="23">
        <v>7.3</v>
      </c>
      <c r="D7161" s="24">
        <v>0</v>
      </c>
      <c r="E7161" s="24">
        <v>0</v>
      </c>
      <c r="F7161" s="48"/>
      <c r="G7161" s="48"/>
      <c r="H7161" s="1">
        <f t="shared" si="1236"/>
        <v>-13.460212314940973</v>
      </c>
      <c r="I7161" s="1">
        <f t="shared" si="1230"/>
        <v>16.339317188468378</v>
      </c>
      <c r="J7161" s="4">
        <f>B7161+('PV model'!$B$3/15)+(I7161/60)</f>
        <v>3.9956552864744728</v>
      </c>
      <c r="K7161" s="2">
        <f t="shared" si="1231"/>
        <v>120.0651707028829</v>
      </c>
      <c r="L7161" s="2">
        <f>DEGREES(ASIN((((COS(RADIANS('PV model'!$B$2))*COS(RADIANS(H7161))*COS(RADIANS(K7161)))+(SIN(RADIANS('PV model'!$B$2))*SIN(RADIANS(H7161)))))))</f>
        <v>-27.891479542825188</v>
      </c>
      <c r="M7161" s="3">
        <f t="shared" si="1227"/>
        <v>0</v>
      </c>
      <c r="N7161" s="2">
        <f t="shared" si="1232"/>
        <v>72.233561623635211</v>
      </c>
      <c r="O7161" s="2">
        <f>IF('PV model'!$B$2&gt;0, 180-N7161,IF('PV model'!$B$2&lt;0,0-N7161,N7161))</f>
        <v>107.76643837636479</v>
      </c>
      <c r="P7161" s="2">
        <f>ABS(O7161-'PV model'!$B$5)</f>
        <v>97.233561623635211</v>
      </c>
      <c r="Q7161" s="3">
        <f t="shared" si="1228"/>
        <v>117.89147954282518</v>
      </c>
      <c r="R7161" s="3">
        <f t="shared" si="1233"/>
        <v>0</v>
      </c>
      <c r="S7161" s="3">
        <f t="shared" si="1229"/>
        <v>0</v>
      </c>
      <c r="T7161" s="3">
        <f>(0.5*(1-COS(RADIANS(90-$X$3)))*(D7161+E7161)*'PV model'!$B$4)</f>
        <v>0</v>
      </c>
      <c r="U7161" s="3">
        <f t="shared" si="1234"/>
        <v>0</v>
      </c>
      <c r="V7161" s="3">
        <f>('PV model'!$B$13*(U7161/1000)*(1-'PV model'!$B$14*((20+C7161)-25))*'PV model'!$B$10)/'PV model'!$B$12</f>
        <v>0</v>
      </c>
    </row>
    <row r="7162" spans="1:22" x14ac:dyDescent="0.2">
      <c r="A7162" s="10">
        <f t="shared" si="1237"/>
        <v>299</v>
      </c>
      <c r="B7162" s="10">
        <f t="shared" si="1235"/>
        <v>5</v>
      </c>
      <c r="C7162" s="23">
        <v>7.2</v>
      </c>
      <c r="D7162" s="24">
        <v>0</v>
      </c>
      <c r="E7162" s="24">
        <v>0</v>
      </c>
      <c r="F7162" s="48"/>
      <c r="G7162" s="48"/>
      <c r="H7162" s="1">
        <f t="shared" si="1236"/>
        <v>-13.460212314940973</v>
      </c>
      <c r="I7162" s="1">
        <f t="shared" si="1230"/>
        <v>16.339317188468378</v>
      </c>
      <c r="J7162" s="4">
        <f>B7162+('PV model'!$B$3/15)+(I7162/60)</f>
        <v>4.9956552864744737</v>
      </c>
      <c r="K7162" s="2">
        <f t="shared" si="1231"/>
        <v>105.0651707028829</v>
      </c>
      <c r="L7162" s="2">
        <f>DEGREES(ASIN((((COS(RADIANS('PV model'!$B$2))*COS(RADIANS(H7162))*COS(RADIANS(K7162)))+(SIN(RADIANS('PV model'!$B$2))*SIN(RADIANS(H7162)))))))</f>
        <v>-19.572963543843784</v>
      </c>
      <c r="M7162" s="3">
        <f t="shared" si="1227"/>
        <v>0</v>
      </c>
      <c r="N7162" s="2">
        <f t="shared" si="1232"/>
        <v>85.344241345020905</v>
      </c>
      <c r="O7162" s="2">
        <f>IF('PV model'!$B$2&gt;0, 180-N7162,IF('PV model'!$B$2&lt;0,0-N7162,N7162))</f>
        <v>94.655758654979095</v>
      </c>
      <c r="P7162" s="2">
        <f>ABS(O7162-'PV model'!$B$5)</f>
        <v>110.3442413450209</v>
      </c>
      <c r="Q7162" s="3">
        <f t="shared" si="1228"/>
        <v>109.57296354384378</v>
      </c>
      <c r="R7162" s="3">
        <f t="shared" si="1233"/>
        <v>0</v>
      </c>
      <c r="S7162" s="3">
        <f t="shared" si="1229"/>
        <v>0</v>
      </c>
      <c r="T7162" s="3">
        <f>(0.5*(1-COS(RADIANS(90-$X$3)))*(D7162+E7162)*'PV model'!$B$4)</f>
        <v>0</v>
      </c>
      <c r="U7162" s="3">
        <f t="shared" si="1234"/>
        <v>0</v>
      </c>
      <c r="V7162" s="3">
        <f>('PV model'!$B$13*(U7162/1000)*(1-'PV model'!$B$14*((20+C7162)-25))*'PV model'!$B$10)/'PV model'!$B$12</f>
        <v>0</v>
      </c>
    </row>
    <row r="7163" spans="1:22" x14ac:dyDescent="0.2">
      <c r="A7163" s="10">
        <f t="shared" si="1237"/>
        <v>299</v>
      </c>
      <c r="B7163" s="10">
        <f t="shared" si="1235"/>
        <v>6</v>
      </c>
      <c r="C7163" s="23">
        <v>6.7</v>
      </c>
      <c r="D7163" s="24">
        <v>0</v>
      </c>
      <c r="E7163" s="24">
        <v>0</v>
      </c>
      <c r="F7163" s="48"/>
      <c r="G7163" s="48"/>
      <c r="H7163" s="1">
        <f t="shared" si="1236"/>
        <v>-13.460212314940973</v>
      </c>
      <c r="I7163" s="1">
        <f t="shared" si="1230"/>
        <v>16.339317188468378</v>
      </c>
      <c r="J7163" s="4">
        <f>B7163+('PV model'!$B$3/15)+(I7163/60)</f>
        <v>5.9956552864744737</v>
      </c>
      <c r="K7163" s="2">
        <f t="shared" si="1231"/>
        <v>90.065170702882895</v>
      </c>
      <c r="L7163" s="2">
        <f>DEGREES(ASIN((((COS(RADIANS('PV model'!$B$2))*COS(RADIANS(H7163))*COS(RADIANS(K7163)))+(SIN(RADIANS('PV model'!$B$2))*SIN(RADIANS(H7163)))))))</f>
        <v>-11.096292454205919</v>
      </c>
      <c r="M7163" s="3">
        <f t="shared" si="1227"/>
        <v>0</v>
      </c>
      <c r="N7163" s="2">
        <f t="shared" si="1232"/>
        <v>82.332436925288562</v>
      </c>
      <c r="O7163" s="2">
        <f>IF('PV model'!$B$2&gt;0, 180-N7163,IF('PV model'!$B$2&lt;0,0-N7163,N7163))</f>
        <v>97.667563074711438</v>
      </c>
      <c r="P7163" s="2">
        <f>ABS(O7163-'PV model'!$B$5)</f>
        <v>107.33243692528856</v>
      </c>
      <c r="Q7163" s="3">
        <f t="shared" si="1228"/>
        <v>101.09629245420592</v>
      </c>
      <c r="R7163" s="3">
        <f t="shared" si="1233"/>
        <v>0</v>
      </c>
      <c r="S7163" s="3">
        <f t="shared" si="1229"/>
        <v>0</v>
      </c>
      <c r="T7163" s="3">
        <f>(0.5*(1-COS(RADIANS(90-$X$3)))*(D7163+E7163)*'PV model'!$B$4)</f>
        <v>0</v>
      </c>
      <c r="U7163" s="3">
        <f t="shared" si="1234"/>
        <v>0</v>
      </c>
      <c r="V7163" s="3">
        <f>('PV model'!$B$13*(U7163/1000)*(1-'PV model'!$B$14*((20+C7163)-25))*'PV model'!$B$10)/'PV model'!$B$12</f>
        <v>0</v>
      </c>
    </row>
    <row r="7164" spans="1:22" x14ac:dyDescent="0.2">
      <c r="A7164" s="10">
        <f t="shared" si="1237"/>
        <v>299</v>
      </c>
      <c r="B7164" s="10">
        <f t="shared" si="1235"/>
        <v>7</v>
      </c>
      <c r="C7164" s="23">
        <v>5.7</v>
      </c>
      <c r="D7164" s="24">
        <v>0</v>
      </c>
      <c r="E7164" s="24">
        <v>0</v>
      </c>
      <c r="F7164" s="48"/>
      <c r="G7164" s="48"/>
      <c r="H7164" s="1">
        <f t="shared" si="1236"/>
        <v>-13.460212314940973</v>
      </c>
      <c r="I7164" s="1">
        <f t="shared" si="1230"/>
        <v>16.339317188468378</v>
      </c>
      <c r="J7164" s="4">
        <f>B7164+('PV model'!$B$3/15)+(I7164/60)</f>
        <v>6.9956552864744737</v>
      </c>
      <c r="K7164" s="2">
        <f t="shared" si="1231"/>
        <v>75.065170702882895</v>
      </c>
      <c r="L7164" s="2">
        <f>DEGREES(ASIN((((COS(RADIANS('PV model'!$B$2))*COS(RADIANS(H7164))*COS(RADIANS(K7164)))+(SIN(RADIANS('PV model'!$B$2))*SIN(RADIANS(H7164)))))))</f>
        <v>-2.8583677643467968</v>
      </c>
      <c r="M7164" s="3">
        <f t="shared" si="1227"/>
        <v>0</v>
      </c>
      <c r="N7164" s="2">
        <f t="shared" si="1232"/>
        <v>70.194767537464244</v>
      </c>
      <c r="O7164" s="2">
        <f>IF('PV model'!$B$2&gt;0, 180-N7164,IF('PV model'!$B$2&lt;0,0-N7164,N7164))</f>
        <v>109.80523246253576</v>
      </c>
      <c r="P7164" s="2">
        <f>ABS(O7164-'PV model'!$B$5)</f>
        <v>95.194767537464244</v>
      </c>
      <c r="Q7164" s="3">
        <f t="shared" si="1228"/>
        <v>92.858367764346795</v>
      </c>
      <c r="R7164" s="3">
        <f t="shared" si="1233"/>
        <v>0</v>
      </c>
      <c r="S7164" s="3">
        <f t="shared" si="1229"/>
        <v>0</v>
      </c>
      <c r="T7164" s="3">
        <f>(0.5*(1-COS(RADIANS(90-$X$3)))*(D7164+E7164)*'PV model'!$B$4)</f>
        <v>0</v>
      </c>
      <c r="U7164" s="3">
        <f t="shared" si="1234"/>
        <v>0</v>
      </c>
      <c r="V7164" s="3">
        <f>('PV model'!$B$13*(U7164/1000)*(1-'PV model'!$B$14*((20+C7164)-25))*'PV model'!$B$10)/'PV model'!$B$12</f>
        <v>0</v>
      </c>
    </row>
    <row r="7165" spans="1:22" x14ac:dyDescent="0.2">
      <c r="A7165" s="10">
        <f t="shared" si="1237"/>
        <v>299</v>
      </c>
      <c r="B7165" s="10">
        <f t="shared" si="1235"/>
        <v>8</v>
      </c>
      <c r="C7165" s="23">
        <v>3.5</v>
      </c>
      <c r="D7165" s="24">
        <v>0</v>
      </c>
      <c r="E7165" s="24">
        <v>9.702</v>
      </c>
      <c r="F7165" s="48"/>
      <c r="G7165" s="48"/>
      <c r="H7165" s="1">
        <f t="shared" si="1236"/>
        <v>-13.460212314940973</v>
      </c>
      <c r="I7165" s="1">
        <f t="shared" si="1230"/>
        <v>16.339317188468378</v>
      </c>
      <c r="J7165" s="4">
        <f>B7165+('PV model'!$B$3/15)+(I7165/60)</f>
        <v>7.9956552864744737</v>
      </c>
      <c r="K7165" s="2">
        <f t="shared" si="1231"/>
        <v>60.065170702882895</v>
      </c>
      <c r="L7165" s="2">
        <f>DEGREES(ASIN((((COS(RADIANS('PV model'!$B$2))*COS(RADIANS(H7165))*COS(RADIANS(K7165)))+(SIN(RADIANS('PV model'!$B$2))*SIN(RADIANS(H7165)))))))</f>
        <v>4.7638633129075414</v>
      </c>
      <c r="M7165" s="3">
        <f t="shared" si="1227"/>
        <v>4.7638633129075414</v>
      </c>
      <c r="N7165" s="2">
        <f t="shared" si="1232"/>
        <v>57.748232486202717</v>
      </c>
      <c r="O7165" s="2">
        <f>IF('PV model'!$B$2&gt;0, 180-N7165,IF('PV model'!$B$2&lt;0,0-N7165,N7165))</f>
        <v>122.25176751379729</v>
      </c>
      <c r="P7165" s="2">
        <f>ABS(O7165-'PV model'!$B$5)</f>
        <v>82.74823248620271</v>
      </c>
      <c r="Q7165" s="3">
        <f t="shared" si="1228"/>
        <v>85.236136687092454</v>
      </c>
      <c r="R7165" s="3">
        <f t="shared" si="1233"/>
        <v>0</v>
      </c>
      <c r="S7165" s="3">
        <f t="shared" si="1229"/>
        <v>9.702</v>
      </c>
      <c r="T7165" s="3">
        <f>(0.5*(1-COS(RADIANS(90-$X$3)))*(D7165+E7165)*'PV model'!$B$4)</f>
        <v>0</v>
      </c>
      <c r="U7165" s="3">
        <f t="shared" si="1234"/>
        <v>9.702</v>
      </c>
      <c r="V7165" s="3">
        <f>('PV model'!$B$13*(U7165/1000)*(1-'PV model'!$B$14*((20+C7165)-25))*'PV model'!$B$10)/'PV model'!$B$12</f>
        <v>0.9756307915200001</v>
      </c>
    </row>
    <row r="7166" spans="1:22" x14ac:dyDescent="0.2">
      <c r="A7166" s="10">
        <f t="shared" si="1237"/>
        <v>299</v>
      </c>
      <c r="B7166" s="10">
        <f t="shared" si="1235"/>
        <v>9</v>
      </c>
      <c r="C7166" s="23">
        <v>4.3</v>
      </c>
      <c r="D7166" s="24">
        <v>149.28585000000001</v>
      </c>
      <c r="E7166" s="24">
        <v>51.156000000000006</v>
      </c>
      <c r="F7166" s="48"/>
      <c r="G7166" s="48"/>
      <c r="H7166" s="1">
        <f t="shared" si="1236"/>
        <v>-13.460212314940973</v>
      </c>
      <c r="I7166" s="1">
        <f t="shared" si="1230"/>
        <v>16.339317188468378</v>
      </c>
      <c r="J7166" s="4">
        <f>B7166+('PV model'!$B$3/15)+(I7166/60)</f>
        <v>8.9956552864744719</v>
      </c>
      <c r="K7166" s="2">
        <f t="shared" si="1231"/>
        <v>45.065170702882924</v>
      </c>
      <c r="L7166" s="2">
        <f>DEGREES(ASIN((((COS(RADIANS('PV model'!$B$2))*COS(RADIANS(H7166))*COS(RADIANS(K7166)))+(SIN(RADIANS('PV model'!$B$2))*SIN(RADIANS(H7166)))))))</f>
        <v>11.375210788867658</v>
      </c>
      <c r="M7166" s="3">
        <f t="shared" si="1227"/>
        <v>11.375210788867658</v>
      </c>
      <c r="N7166" s="2">
        <f t="shared" si="1232"/>
        <v>44.608635964506227</v>
      </c>
      <c r="O7166" s="2">
        <f>IF('PV model'!$B$2&gt;0, 180-N7166,IF('PV model'!$B$2&lt;0,0-N7166,N7166))</f>
        <v>135.39136403549378</v>
      </c>
      <c r="P7166" s="2">
        <f>ABS(O7166-'PV model'!$B$5)</f>
        <v>69.60863596450622</v>
      </c>
      <c r="Q7166" s="3">
        <f t="shared" si="1228"/>
        <v>78.624789211132338</v>
      </c>
      <c r="R7166" s="3">
        <f t="shared" si="1233"/>
        <v>149.28585000000001</v>
      </c>
      <c r="S7166" s="3">
        <f t="shared" si="1229"/>
        <v>61.652748513307728</v>
      </c>
      <c r="T7166" s="3">
        <f>(0.5*(1-COS(RADIANS(90-$X$3)))*(D7166+E7166)*'PV model'!$B$4)</f>
        <v>0</v>
      </c>
      <c r="U7166" s="3">
        <f t="shared" si="1234"/>
        <v>210.93859851330774</v>
      </c>
      <c r="V7166" s="3">
        <f>('PV model'!$B$13*(U7166/1000)*(1-'PV model'!$B$14*((20+C7166)-25))*'PV model'!$B$10)/'PV model'!$B$12</f>
        <v>21.144461489850929</v>
      </c>
    </row>
    <row r="7167" spans="1:22" x14ac:dyDescent="0.2">
      <c r="A7167" s="10">
        <f t="shared" si="1237"/>
        <v>299</v>
      </c>
      <c r="B7167" s="10">
        <f t="shared" si="1235"/>
        <v>10</v>
      </c>
      <c r="C7167" s="23">
        <v>7.4</v>
      </c>
      <c r="D7167" s="24">
        <v>450.10244999999998</v>
      </c>
      <c r="E7167" s="24">
        <v>67.914000000000001</v>
      </c>
      <c r="F7167" s="48"/>
      <c r="G7167" s="48"/>
      <c r="H7167" s="1">
        <f t="shared" si="1236"/>
        <v>-13.460212314940973</v>
      </c>
      <c r="I7167" s="1">
        <f t="shared" si="1230"/>
        <v>16.339317188468378</v>
      </c>
      <c r="J7167" s="4">
        <f>B7167+('PV model'!$B$3/15)+(I7167/60)</f>
        <v>9.9956552864744719</v>
      </c>
      <c r="K7167" s="2">
        <f t="shared" si="1231"/>
        <v>30.065170702882924</v>
      </c>
      <c r="L7167" s="2">
        <f>DEGREES(ASIN((((COS(RADIANS('PV model'!$B$2))*COS(RADIANS(H7167))*COS(RADIANS(K7167)))+(SIN(RADIANS('PV model'!$B$2))*SIN(RADIANS(H7167)))))))</f>
        <v>16.553046304998041</v>
      </c>
      <c r="M7167" s="3">
        <f t="shared" si="1227"/>
        <v>16.553046304998041</v>
      </c>
      <c r="N7167" s="2">
        <f t="shared" si="1232"/>
        <v>30.549922414677386</v>
      </c>
      <c r="O7167" s="2">
        <f>IF('PV model'!$B$2&gt;0, 180-N7167,IF('PV model'!$B$2&lt;0,0-N7167,N7167))</f>
        <v>149.45007758532262</v>
      </c>
      <c r="P7167" s="2">
        <f>ABS(O7167-'PV model'!$B$5)</f>
        <v>55.549922414677383</v>
      </c>
      <c r="Q7167" s="3">
        <f t="shared" si="1228"/>
        <v>73.446953695001952</v>
      </c>
      <c r="R7167" s="3">
        <f t="shared" si="1233"/>
        <v>450.10245000000009</v>
      </c>
      <c r="S7167" s="3">
        <f t="shared" si="1229"/>
        <v>85.314026644585297</v>
      </c>
      <c r="T7167" s="3">
        <f>(0.5*(1-COS(RADIANS(90-$X$3)))*(D7167+E7167)*'PV model'!$B$4)</f>
        <v>0</v>
      </c>
      <c r="U7167" s="3">
        <f t="shared" si="1234"/>
        <v>535.41647664458537</v>
      </c>
      <c r="V7167" s="3">
        <f>('PV model'!$B$13*(U7167/1000)*(1-'PV model'!$B$14*((20+C7167)-25))*'PV model'!$B$10)/'PV model'!$B$12</f>
        <v>53.006436787740988</v>
      </c>
    </row>
    <row r="7168" spans="1:22" x14ac:dyDescent="0.2">
      <c r="A7168" s="10">
        <f t="shared" si="1237"/>
        <v>299</v>
      </c>
      <c r="B7168" s="10">
        <f t="shared" si="1235"/>
        <v>11</v>
      </c>
      <c r="C7168" s="23">
        <v>9.3000000000000007</v>
      </c>
      <c r="D7168" s="24">
        <v>609.49034999999992</v>
      </c>
      <c r="E7168" s="24">
        <v>72.323999999999998</v>
      </c>
      <c r="F7168" s="48"/>
      <c r="G7168" s="48"/>
      <c r="H7168" s="1">
        <f t="shared" si="1236"/>
        <v>-13.460212314940973</v>
      </c>
      <c r="I7168" s="1">
        <f t="shared" si="1230"/>
        <v>16.339317188468378</v>
      </c>
      <c r="J7168" s="4">
        <f>B7168+('PV model'!$B$3/15)+(I7168/60)</f>
        <v>10.995655286474472</v>
      </c>
      <c r="K7168" s="2">
        <f t="shared" si="1231"/>
        <v>15.065170702882922</v>
      </c>
      <c r="L7168" s="2">
        <f>DEGREES(ASIN((((COS(RADIANS('PV model'!$B$2))*COS(RADIANS(H7168))*COS(RADIANS(K7168)))+(SIN(RADIANS('PV model'!$B$2))*SIN(RADIANS(H7168)))))))</f>
        <v>19.881989647531505</v>
      </c>
      <c r="M7168" s="3">
        <f t="shared" si="1227"/>
        <v>19.881989647531505</v>
      </c>
      <c r="N7168" s="2">
        <f t="shared" si="1232"/>
        <v>15.592865920514402</v>
      </c>
      <c r="O7168" s="2">
        <f>IF('PV model'!$B$2&gt;0, 180-N7168,IF('PV model'!$B$2&lt;0,0-N7168,N7168))</f>
        <v>164.40713407948559</v>
      </c>
      <c r="P7168" s="2">
        <f>ABS(O7168-'PV model'!$B$5)</f>
        <v>40.592865920514413</v>
      </c>
      <c r="Q7168" s="3">
        <f t="shared" si="1228"/>
        <v>70.118010352468488</v>
      </c>
      <c r="R7168" s="3">
        <f t="shared" si="1233"/>
        <v>609.49035000000003</v>
      </c>
      <c r="S7168" s="3">
        <f t="shared" si="1229"/>
        <v>93.04569786367945</v>
      </c>
      <c r="T7168" s="3">
        <f>(0.5*(1-COS(RADIANS(90-$X$3)))*(D7168+E7168)*'PV model'!$B$4)</f>
        <v>0</v>
      </c>
      <c r="U7168" s="3">
        <f t="shared" si="1234"/>
        <v>702.53604786367953</v>
      </c>
      <c r="V7168" s="3">
        <f>('PV model'!$B$13*(U7168/1000)*(1-'PV model'!$B$14*((20+C7168)-25))*'PV model'!$B$10)/'PV model'!$B$12</f>
        <v>69.017624686928798</v>
      </c>
    </row>
    <row r="7169" spans="1:22" x14ac:dyDescent="0.2">
      <c r="A7169" s="10">
        <f t="shared" si="1237"/>
        <v>299</v>
      </c>
      <c r="B7169" s="10">
        <f t="shared" si="1235"/>
        <v>12</v>
      </c>
      <c r="C7169" s="23">
        <v>10.4</v>
      </c>
      <c r="D7169" s="24">
        <v>656.63324999999998</v>
      </c>
      <c r="E7169" s="24">
        <v>78.498000000000005</v>
      </c>
      <c r="F7169" s="48"/>
      <c r="G7169" s="48"/>
      <c r="H7169" s="1">
        <f t="shared" si="1236"/>
        <v>-13.460212314940973</v>
      </c>
      <c r="I7169" s="1">
        <f t="shared" si="1230"/>
        <v>16.339317188468378</v>
      </c>
      <c r="J7169" s="4">
        <f>B7169+('PV model'!$B$3/15)+(I7169/60)</f>
        <v>11.995655286474472</v>
      </c>
      <c r="K7169" s="2">
        <f t="shared" si="1231"/>
        <v>6.5170702882921816E-2</v>
      </c>
      <c r="L7169" s="2">
        <f>DEGREES(ASIN((((COS(RADIANS('PV model'!$B$2))*COS(RADIANS(H7169))*COS(RADIANS(K7169)))+(SIN(RADIANS('PV model'!$B$2))*SIN(RADIANS(H7169)))))))</f>
        <v>21.039765810057617</v>
      </c>
      <c r="M7169" s="3">
        <f t="shared" si="1227"/>
        <v>21.039765810057617</v>
      </c>
      <c r="N7169" s="2">
        <f t="shared" si="1232"/>
        <v>6.7907901308572521E-2</v>
      </c>
      <c r="O7169" s="2">
        <f>IF('PV model'!$B$2&gt;0, 180-N7169,IF('PV model'!$B$2&lt;0,0-N7169,N7169))</f>
        <v>179.93209209869144</v>
      </c>
      <c r="P7169" s="2">
        <f>ABS(O7169-'PV model'!$B$5)</f>
        <v>25.067907901308558</v>
      </c>
      <c r="Q7169" s="3">
        <f t="shared" si="1228"/>
        <v>68.960234189942383</v>
      </c>
      <c r="R7169" s="3">
        <f t="shared" si="1233"/>
        <v>656.63324999999986</v>
      </c>
      <c r="S7169" s="3">
        <f t="shared" si="1229"/>
        <v>101.7698971801583</v>
      </c>
      <c r="T7169" s="3">
        <f>(0.5*(1-COS(RADIANS(90-$X$3)))*(D7169+E7169)*'PV model'!$B$4)</f>
        <v>0</v>
      </c>
      <c r="U7169" s="3">
        <f t="shared" si="1234"/>
        <v>758.40314718015816</v>
      </c>
      <c r="V7169" s="3">
        <f>('PV model'!$B$13*(U7169/1000)*(1-'PV model'!$B$14*((20+C7169)-25))*'PV model'!$B$10)/'PV model'!$B$12</f>
        <v>74.172483054538631</v>
      </c>
    </row>
    <row r="7170" spans="1:22" x14ac:dyDescent="0.2">
      <c r="A7170" s="10">
        <f t="shared" si="1237"/>
        <v>299</v>
      </c>
      <c r="B7170" s="10">
        <f t="shared" si="1235"/>
        <v>13</v>
      </c>
      <c r="C7170" s="23">
        <v>11.8</v>
      </c>
      <c r="D7170" s="24">
        <v>661.12305000000003</v>
      </c>
      <c r="E7170" s="24">
        <v>78.498000000000005</v>
      </c>
      <c r="F7170" s="48"/>
      <c r="G7170" s="48"/>
      <c r="H7170" s="1">
        <f t="shared" si="1236"/>
        <v>-13.460212314940973</v>
      </c>
      <c r="I7170" s="1">
        <f t="shared" si="1230"/>
        <v>16.339317188468378</v>
      </c>
      <c r="J7170" s="4">
        <f>B7170+('PV model'!$B$3/15)+(I7170/60)</f>
        <v>12.995655286474472</v>
      </c>
      <c r="K7170" s="2">
        <f t="shared" si="1231"/>
        <v>-14.934829297117078</v>
      </c>
      <c r="L7170" s="2">
        <f>DEGREES(ASIN((((COS(RADIANS('PV model'!$B$2))*COS(RADIANS(H7170))*COS(RADIANS(K7170)))+(SIN(RADIANS('PV model'!$B$2))*SIN(RADIANS(H7170)))))))</f>
        <v>19.901751475866789</v>
      </c>
      <c r="M7170" s="3">
        <f t="shared" si="1227"/>
        <v>19.901751475866789</v>
      </c>
      <c r="N7170" s="2">
        <f t="shared" si="1232"/>
        <v>-15.459710093241295</v>
      </c>
      <c r="O7170" s="2">
        <f>IF('PV model'!$B$2&gt;0, 180-N7170,IF('PV model'!$B$2&lt;0,0-N7170,N7170))</f>
        <v>195.45971009324128</v>
      </c>
      <c r="P7170" s="2">
        <f>ABS(O7170-'PV model'!$B$5)</f>
        <v>9.5402899067587157</v>
      </c>
      <c r="Q7170" s="3">
        <f t="shared" si="1228"/>
        <v>70.098248524133211</v>
      </c>
      <c r="R7170" s="3">
        <f t="shared" si="1233"/>
        <v>661.12305000000026</v>
      </c>
      <c r="S7170" s="3">
        <f t="shared" si="1229"/>
        <v>101.00177891601192</v>
      </c>
      <c r="T7170" s="3">
        <f>(0.5*(1-COS(RADIANS(90-$X$3)))*(D7170+E7170)*'PV model'!$B$4)</f>
        <v>0</v>
      </c>
      <c r="U7170" s="3">
        <f t="shared" si="1234"/>
        <v>762.12482891601212</v>
      </c>
      <c r="V7170" s="3">
        <f>('PV model'!$B$13*(U7170/1000)*(1-'PV model'!$B$14*((20+C7170)-25))*'PV model'!$B$10)/'PV model'!$B$12</f>
        <v>74.109847555606876</v>
      </c>
    </row>
    <row r="7171" spans="1:22" x14ac:dyDescent="0.2">
      <c r="A7171" s="10">
        <f t="shared" si="1237"/>
        <v>299</v>
      </c>
      <c r="B7171" s="10">
        <f t="shared" si="1235"/>
        <v>14</v>
      </c>
      <c r="C7171" s="23">
        <v>11.3</v>
      </c>
      <c r="D7171" s="24">
        <v>584.79645000000005</v>
      </c>
      <c r="E7171" s="24">
        <v>82.908000000000001</v>
      </c>
      <c r="F7171" s="48"/>
      <c r="G7171" s="48"/>
      <c r="H7171" s="1">
        <f t="shared" si="1236"/>
        <v>-13.460212314940973</v>
      </c>
      <c r="I7171" s="1">
        <f t="shared" si="1230"/>
        <v>16.339317188468378</v>
      </c>
      <c r="J7171" s="4">
        <f>B7171+('PV model'!$B$3/15)+(I7171/60)</f>
        <v>13.995655286474472</v>
      </c>
      <c r="K7171" s="2">
        <f t="shared" si="1231"/>
        <v>-29.934829297117076</v>
      </c>
      <c r="L7171" s="2">
        <f>DEGREES(ASIN((((COS(RADIANS('PV model'!$B$2))*COS(RADIANS(H7171))*COS(RADIANS(K7171)))+(SIN(RADIANS('PV model'!$B$2))*SIN(RADIANS(H7171)))))))</f>
        <v>16.590501211080323</v>
      </c>
      <c r="M7171" s="3">
        <f t="shared" si="1227"/>
        <v>16.590501211080323</v>
      </c>
      <c r="N7171" s="2">
        <f t="shared" si="1232"/>
        <v>-30.423572971438048</v>
      </c>
      <c r="O7171" s="2">
        <f>IF('PV model'!$B$2&gt;0, 180-N7171,IF('PV model'!$B$2&lt;0,0-N7171,N7171))</f>
        <v>210.42357297143803</v>
      </c>
      <c r="P7171" s="2">
        <f>ABS(O7171-'PV model'!$B$5)</f>
        <v>5.4235729714380341</v>
      </c>
      <c r="Q7171" s="3">
        <f t="shared" si="1228"/>
        <v>73.409498788919677</v>
      </c>
      <c r="R7171" s="3">
        <f t="shared" si="1233"/>
        <v>584.79645000000005</v>
      </c>
      <c r="S7171" s="3">
        <f t="shared" si="1229"/>
        <v>104.21583427711415</v>
      </c>
      <c r="T7171" s="3">
        <f>(0.5*(1-COS(RADIANS(90-$X$3)))*(D7171+E7171)*'PV model'!$B$4)</f>
        <v>0</v>
      </c>
      <c r="U7171" s="3">
        <f t="shared" si="1234"/>
        <v>689.01228427711419</v>
      </c>
      <c r="V7171" s="3">
        <f>('PV model'!$B$13*(U7171/1000)*(1-'PV model'!$B$14*((20+C7171)-25))*'PV model'!$B$10)/'PV model'!$B$12</f>
        <v>67.138051504344546</v>
      </c>
    </row>
    <row r="7172" spans="1:22" x14ac:dyDescent="0.2">
      <c r="A7172" s="10">
        <f t="shared" si="1237"/>
        <v>299</v>
      </c>
      <c r="B7172" s="10">
        <f t="shared" si="1235"/>
        <v>15</v>
      </c>
      <c r="C7172" s="23">
        <v>11.6</v>
      </c>
      <c r="D7172" s="24">
        <v>484.89839999999998</v>
      </c>
      <c r="E7172" s="24">
        <v>68.796000000000006</v>
      </c>
      <c r="F7172" s="48"/>
      <c r="G7172" s="48"/>
      <c r="H7172" s="1">
        <f t="shared" si="1236"/>
        <v>-13.460212314940973</v>
      </c>
      <c r="I7172" s="1">
        <f t="shared" si="1230"/>
        <v>16.339317188468378</v>
      </c>
      <c r="J7172" s="4">
        <f>B7172+('PV model'!$B$3/15)+(I7172/60)</f>
        <v>14.995655286474472</v>
      </c>
      <c r="K7172" s="2">
        <f t="shared" si="1231"/>
        <v>-44.934829297117076</v>
      </c>
      <c r="L7172" s="2">
        <f>DEGREES(ASIN((((COS(RADIANS('PV model'!$B$2))*COS(RADIANS(H7172))*COS(RADIANS(K7172)))+(SIN(RADIANS('PV model'!$B$2))*SIN(RADIANS(H7172)))))))</f>
        <v>11.427001827302904</v>
      </c>
      <c r="M7172" s="3">
        <f t="shared" si="1227"/>
        <v>11.427001827302904</v>
      </c>
      <c r="N7172" s="2">
        <f t="shared" si="1232"/>
        <v>-44.49060874206539</v>
      </c>
      <c r="O7172" s="2">
        <f>IF('PV model'!$B$2&gt;0, 180-N7172,IF('PV model'!$B$2&lt;0,0-N7172,N7172))</f>
        <v>224.49060874206538</v>
      </c>
      <c r="P7172" s="2">
        <f>ABS(O7172-'PV model'!$B$5)</f>
        <v>19.490608742065376</v>
      </c>
      <c r="Q7172" s="3">
        <f t="shared" si="1228"/>
        <v>78.572998172697098</v>
      </c>
      <c r="R7172" s="3">
        <f t="shared" si="1233"/>
        <v>484.89839999999975</v>
      </c>
      <c r="S7172" s="3">
        <f t="shared" si="1229"/>
        <v>83.709193065750043</v>
      </c>
      <c r="T7172" s="3">
        <f>(0.5*(1-COS(RADIANS(90-$X$3)))*(D7172+E7172)*'PV model'!$B$4)</f>
        <v>0</v>
      </c>
      <c r="U7172" s="3">
        <f t="shared" si="1234"/>
        <v>568.60759306574982</v>
      </c>
      <c r="V7172" s="3">
        <f>('PV model'!$B$13*(U7172/1000)*(1-'PV model'!$B$14*((20+C7172)-25))*'PV model'!$B$10)/'PV model'!$B$12</f>
        <v>55.337491406777048</v>
      </c>
    </row>
    <row r="7173" spans="1:22" x14ac:dyDescent="0.2">
      <c r="A7173" s="10">
        <f t="shared" si="1237"/>
        <v>299</v>
      </c>
      <c r="B7173" s="10">
        <f t="shared" si="1235"/>
        <v>16</v>
      </c>
      <c r="C7173" s="23">
        <v>11.5</v>
      </c>
      <c r="D7173" s="24">
        <v>255.9186</v>
      </c>
      <c r="E7173" s="24">
        <v>51.156000000000006</v>
      </c>
      <c r="F7173" s="48"/>
      <c r="G7173" s="48"/>
      <c r="H7173" s="1">
        <f t="shared" si="1236"/>
        <v>-13.460212314940973</v>
      </c>
      <c r="I7173" s="1">
        <f t="shared" si="1230"/>
        <v>16.339317188468378</v>
      </c>
      <c r="J7173" s="4">
        <f>B7173+('PV model'!$B$3/15)+(I7173/60)</f>
        <v>15.995655286474472</v>
      </c>
      <c r="K7173" s="2">
        <f t="shared" si="1231"/>
        <v>-59.934829297117076</v>
      </c>
      <c r="L7173" s="2">
        <f>DEGREES(ASIN((((COS(RADIANS('PV model'!$B$2))*COS(RADIANS(H7173))*COS(RADIANS(K7173)))+(SIN(RADIANS('PV model'!$B$2))*SIN(RADIANS(H7173)))))))</f>
        <v>4.8262608523244852</v>
      </c>
      <c r="M7173" s="3">
        <f t="shared" si="1227"/>
        <v>4.8262608523244852</v>
      </c>
      <c r="N7173" s="2">
        <f t="shared" si="1232"/>
        <v>-57.63750483620133</v>
      </c>
      <c r="O7173" s="2">
        <f>IF('PV model'!$B$2&gt;0, 180-N7173,IF('PV model'!$B$2&lt;0,0-N7173,N7173))</f>
        <v>237.63750483620134</v>
      </c>
      <c r="P7173" s="2">
        <f>ABS(O7173-'PV model'!$B$5)</f>
        <v>32.637504836201344</v>
      </c>
      <c r="Q7173" s="3">
        <f t="shared" si="1228"/>
        <v>85.173739147675519</v>
      </c>
      <c r="R7173" s="3">
        <f t="shared" si="1233"/>
        <v>255.91860000000005</v>
      </c>
      <c r="S7173" s="3">
        <f t="shared" si="1229"/>
        <v>60.356416782219505</v>
      </c>
      <c r="T7173" s="3">
        <f>(0.5*(1-COS(RADIANS(90-$X$3)))*(D7173+E7173)*'PV model'!$B$4)</f>
        <v>0</v>
      </c>
      <c r="U7173" s="3">
        <f t="shared" si="1234"/>
        <v>316.27501678221955</v>
      </c>
      <c r="V7173" s="3">
        <f>('PV model'!$B$13*(U7173/1000)*(1-'PV model'!$B$14*((20+C7173)-25))*'PV model'!$B$10)/'PV model'!$B$12</f>
        <v>30.792864559934344</v>
      </c>
    </row>
    <row r="7174" spans="1:22" x14ac:dyDescent="0.2">
      <c r="A7174" s="10">
        <f t="shared" si="1237"/>
        <v>299</v>
      </c>
      <c r="B7174" s="10">
        <f t="shared" si="1235"/>
        <v>17</v>
      </c>
      <c r="C7174" s="23">
        <v>9.4</v>
      </c>
      <c r="D7174" s="24">
        <v>0</v>
      </c>
      <c r="E7174" s="24">
        <v>15.876000000000001</v>
      </c>
      <c r="F7174" s="48"/>
      <c r="G7174" s="48"/>
      <c r="H7174" s="1">
        <f t="shared" si="1236"/>
        <v>-13.460212314940973</v>
      </c>
      <c r="I7174" s="1">
        <f t="shared" si="1230"/>
        <v>16.339317188468378</v>
      </c>
      <c r="J7174" s="4">
        <f>B7174+('PV model'!$B$3/15)+(I7174/60)</f>
        <v>16.995655286474474</v>
      </c>
      <c r="K7174" s="2">
        <f t="shared" si="1231"/>
        <v>-74.934829297117105</v>
      </c>
      <c r="L7174" s="2">
        <f>DEGREES(ASIN((((COS(RADIANS('PV model'!$B$2))*COS(RADIANS(H7174))*COS(RADIANS(K7174)))+(SIN(RADIANS('PV model'!$B$2))*SIN(RADIANS(H7174)))))))</f>
        <v>-2.7889316275588101</v>
      </c>
      <c r="M7174" s="3">
        <f t="shared" ref="M7174:M7237" si="1238">IF(L7174&gt;0, L7174, 0)</f>
        <v>0</v>
      </c>
      <c r="N7174" s="2">
        <f t="shared" si="1232"/>
        <v>-70.088586672582196</v>
      </c>
      <c r="O7174" s="2">
        <f>IF('PV model'!$B$2&gt;0, 180-N7174,IF('PV model'!$B$2&lt;0,0-N7174,N7174))</f>
        <v>250.08858667258221</v>
      </c>
      <c r="P7174" s="2">
        <f>ABS(O7174-'PV model'!$B$5)</f>
        <v>45.08858667258221</v>
      </c>
      <c r="Q7174" s="3">
        <f t="shared" ref="Q7174:Q7237" si="1239">DEGREES(ACOS((SIN(RADIANS(L7174))*COS(RADIANS(90-$X$3))+COS(RADIANS(L7174))*COS(RADIANS(P7174))*SIN(RADIANS(90-$X$3)))))</f>
        <v>92.78893162755881</v>
      </c>
      <c r="R7174" s="3">
        <f t="shared" si="1233"/>
        <v>0</v>
      </c>
      <c r="S7174" s="3">
        <f t="shared" ref="S7174:S7237" si="1240">IF($Z$3=TRUE, IF(E7174=0,0,E7174*(0.5*(1+COS(RADIANS(90-$X$3))*(1+(1-(E7174^2/(D7174+E7174)^2))*(SIN(RADIANS(0.5*$X$3))^3)))*(1+(1-(E7174^2/(D7174+E7174)^2))*(COS(RADIANS(Q7174))^2)*(SIN(RADIANS(90-L7174))^3)))), IF(E7174=0,0,E7174*(0.5*(1+COS(RADIANS(90-$X$3))))))</f>
        <v>15.876000000000001</v>
      </c>
      <c r="T7174" s="3">
        <f>(0.5*(1-COS(RADIANS(90-$X$3)))*(D7174+E7174)*'PV model'!$B$4)</f>
        <v>0</v>
      </c>
      <c r="U7174" s="3">
        <f t="shared" si="1234"/>
        <v>15.876000000000001</v>
      </c>
      <c r="V7174" s="3">
        <f>('PV model'!$B$13*(U7174/1000)*(1-'PV model'!$B$14*((20+C7174)-25))*'PV model'!$B$10)/'PV model'!$B$12</f>
        <v>1.559034376704</v>
      </c>
    </row>
    <row r="7175" spans="1:22" x14ac:dyDescent="0.2">
      <c r="A7175" s="10">
        <f t="shared" si="1237"/>
        <v>299</v>
      </c>
      <c r="B7175" s="10">
        <f t="shared" si="1235"/>
        <v>18</v>
      </c>
      <c r="C7175" s="23">
        <v>7.4</v>
      </c>
      <c r="D7175" s="24">
        <v>0</v>
      </c>
      <c r="E7175" s="24">
        <v>0</v>
      </c>
      <c r="F7175" s="48"/>
      <c r="G7175" s="48"/>
      <c r="H7175" s="1">
        <f t="shared" si="1236"/>
        <v>-13.460212314940973</v>
      </c>
      <c r="I7175" s="1">
        <f t="shared" ref="I7175:I7238" si="1241">9.87*SIN(RADIANS(1.978*A7175-160.22))-7.53*COS(RADIANS(0.989*A7175-80.11))-1.5*SIN((RADIANS(0.989*A7175-80.11)))</f>
        <v>16.339317188468378</v>
      </c>
      <c r="J7175" s="4">
        <f>B7175+('PV model'!$B$3/15)+(I7175/60)</f>
        <v>17.995655286474474</v>
      </c>
      <c r="K7175" s="2">
        <f t="shared" ref="K7175:K7238" si="1242">15*(12-J7175)</f>
        <v>-89.934829297117105</v>
      </c>
      <c r="L7175" s="2">
        <f>DEGREES(ASIN((((COS(RADIANS('PV model'!$B$2))*COS(RADIANS(H7175))*COS(RADIANS(K7175)))+(SIN(RADIANS('PV model'!$B$2))*SIN(RADIANS(H7175)))))))</f>
        <v>-11.023135465242724</v>
      </c>
      <c r="M7175" s="3">
        <f t="shared" si="1238"/>
        <v>0</v>
      </c>
      <c r="N7175" s="2">
        <f t="shared" ref="N7175:N7238" si="1243">DEGREES(ASIN((COS(RADIANS(H7175))*SIN(RADIANS(K7175)))/COS(RADIANS(L7175))))</f>
        <v>-82.226957661978915</v>
      </c>
      <c r="O7175" s="2">
        <f>IF('PV model'!$B$2&gt;0, 180-N7175,IF('PV model'!$B$2&lt;0,0-N7175,N7175))</f>
        <v>262.22695766197893</v>
      </c>
      <c r="P7175" s="2">
        <f>ABS(O7175-'PV model'!$B$5)</f>
        <v>57.226957661978929</v>
      </c>
      <c r="Q7175" s="3">
        <f t="shared" si="1239"/>
        <v>101.02313546524273</v>
      </c>
      <c r="R7175" s="3">
        <f t="shared" ref="R7175:R7238" si="1244">IF(D7175=0,0,D7175*COS(RADIANS(Q7175))/SIN(RADIANS(L7175)))</f>
        <v>0</v>
      </c>
      <c r="S7175" s="3">
        <f t="shared" si="1240"/>
        <v>0</v>
      </c>
      <c r="T7175" s="3">
        <f>(0.5*(1-COS(RADIANS(90-$X$3)))*(D7175+E7175)*'PV model'!$B$4)</f>
        <v>0</v>
      </c>
      <c r="U7175" s="3">
        <f t="shared" ref="U7175:U7238" si="1245">R7175+S7175+T7175</f>
        <v>0</v>
      </c>
      <c r="V7175" s="3">
        <f>('PV model'!$B$13*(U7175/1000)*(1-'PV model'!$B$14*((20+C7175)-25))*'PV model'!$B$10)/'PV model'!$B$12</f>
        <v>0</v>
      </c>
    </row>
    <row r="7176" spans="1:22" x14ac:dyDescent="0.2">
      <c r="A7176" s="10">
        <f t="shared" si="1237"/>
        <v>299</v>
      </c>
      <c r="B7176" s="10">
        <f t="shared" ref="B7176:B7239" si="1246">IF(B7175&lt;24,B7175+1,1)</f>
        <v>19</v>
      </c>
      <c r="C7176" s="23">
        <v>6.7</v>
      </c>
      <c r="D7176" s="24">
        <v>0</v>
      </c>
      <c r="E7176" s="24">
        <v>0</v>
      </c>
      <c r="F7176" s="48"/>
      <c r="G7176" s="48"/>
      <c r="H7176" s="1">
        <f t="shared" ref="H7176:H7239" si="1247">(23.465*SIN(RADIANS(280.1+0.9863*A7176)))</f>
        <v>-13.460212314940973</v>
      </c>
      <c r="I7176" s="1">
        <f t="shared" si="1241"/>
        <v>16.339317188468378</v>
      </c>
      <c r="J7176" s="4">
        <f>B7176+('PV model'!$B$3/15)+(I7176/60)</f>
        <v>18.995655286474474</v>
      </c>
      <c r="K7176" s="2">
        <f t="shared" si="1242"/>
        <v>-104.9348292971171</v>
      </c>
      <c r="L7176" s="2">
        <f>DEGREES(ASIN((((COS(RADIANS('PV model'!$B$2))*COS(RADIANS(H7176))*COS(RADIANS(K7176)))+(SIN(RADIANS('PV model'!$B$2))*SIN(RADIANS(H7176)))))))</f>
        <v>-19.49937527575899</v>
      </c>
      <c r="M7176" s="3">
        <f t="shared" si="1238"/>
        <v>0</v>
      </c>
      <c r="N7176" s="2">
        <f t="shared" si="1243"/>
        <v>-85.45376044681008</v>
      </c>
      <c r="O7176" s="2">
        <f>IF('PV model'!$B$2&gt;0, 180-N7176,IF('PV model'!$B$2&lt;0,0-N7176,N7176))</f>
        <v>265.45376044681007</v>
      </c>
      <c r="P7176" s="2">
        <f>ABS(O7176-'PV model'!$B$5)</f>
        <v>60.453760446810065</v>
      </c>
      <c r="Q7176" s="3">
        <f t="shared" si="1239"/>
        <v>109.49937527575898</v>
      </c>
      <c r="R7176" s="3">
        <f t="shared" si="1244"/>
        <v>0</v>
      </c>
      <c r="S7176" s="3">
        <f t="shared" si="1240"/>
        <v>0</v>
      </c>
      <c r="T7176" s="3">
        <f>(0.5*(1-COS(RADIANS(90-$X$3)))*(D7176+E7176)*'PV model'!$B$4)</f>
        <v>0</v>
      </c>
      <c r="U7176" s="3">
        <f t="shared" si="1245"/>
        <v>0</v>
      </c>
      <c r="V7176" s="3">
        <f>('PV model'!$B$13*(U7176/1000)*(1-'PV model'!$B$14*((20+C7176)-25))*'PV model'!$B$10)/'PV model'!$B$12</f>
        <v>0</v>
      </c>
    </row>
    <row r="7177" spans="1:22" x14ac:dyDescent="0.2">
      <c r="A7177" s="10">
        <f t="shared" si="1237"/>
        <v>299</v>
      </c>
      <c r="B7177" s="10">
        <f t="shared" si="1246"/>
        <v>20</v>
      </c>
      <c r="C7177" s="23">
        <v>6.7</v>
      </c>
      <c r="D7177" s="24">
        <v>0</v>
      </c>
      <c r="E7177" s="24">
        <v>0</v>
      </c>
      <c r="F7177" s="48"/>
      <c r="G7177" s="48"/>
      <c r="H7177" s="1">
        <f t="shared" si="1247"/>
        <v>-13.460212314940973</v>
      </c>
      <c r="I7177" s="1">
        <f t="shared" si="1241"/>
        <v>16.339317188468378</v>
      </c>
      <c r="J7177" s="4">
        <f>B7177+('PV model'!$B$3/15)+(I7177/60)</f>
        <v>19.995655286474474</v>
      </c>
      <c r="K7177" s="2">
        <f t="shared" si="1242"/>
        <v>-119.9348292971171</v>
      </c>
      <c r="L7177" s="2">
        <f>DEGREES(ASIN((((COS(RADIANS('PV model'!$B$2))*COS(RADIANS(H7177))*COS(RADIANS(K7177)))+(SIN(RADIANS('PV model'!$B$2))*SIN(RADIANS(H7177)))))))</f>
        <v>-27.821150851793497</v>
      </c>
      <c r="M7177" s="3">
        <f t="shared" si="1238"/>
        <v>0</v>
      </c>
      <c r="N7177" s="2">
        <f t="shared" si="1243"/>
        <v>-72.352846244866143</v>
      </c>
      <c r="O7177" s="2">
        <f>IF('PV model'!$B$2&gt;0, 180-N7177,IF('PV model'!$B$2&lt;0,0-N7177,N7177))</f>
        <v>252.35284624486616</v>
      </c>
      <c r="P7177" s="2">
        <f>ABS(O7177-'PV model'!$B$5)</f>
        <v>47.352846244866157</v>
      </c>
      <c r="Q7177" s="3">
        <f t="shared" si="1239"/>
        <v>117.8211508517935</v>
      </c>
      <c r="R7177" s="3">
        <f t="shared" si="1244"/>
        <v>0</v>
      </c>
      <c r="S7177" s="3">
        <f t="shared" si="1240"/>
        <v>0</v>
      </c>
      <c r="T7177" s="3">
        <f>(0.5*(1-COS(RADIANS(90-$X$3)))*(D7177+E7177)*'PV model'!$B$4)</f>
        <v>0</v>
      </c>
      <c r="U7177" s="3">
        <f t="shared" si="1245"/>
        <v>0</v>
      </c>
      <c r="V7177" s="3">
        <f>('PV model'!$B$13*(U7177/1000)*(1-'PV model'!$B$14*((20+C7177)-25))*'PV model'!$B$10)/'PV model'!$B$12</f>
        <v>0</v>
      </c>
    </row>
    <row r="7178" spans="1:22" x14ac:dyDescent="0.2">
      <c r="A7178" s="10">
        <f t="shared" si="1237"/>
        <v>299</v>
      </c>
      <c r="B7178" s="10">
        <f t="shared" si="1246"/>
        <v>21</v>
      </c>
      <c r="C7178" s="23">
        <v>5.2</v>
      </c>
      <c r="D7178" s="24">
        <v>0</v>
      </c>
      <c r="E7178" s="24">
        <v>0</v>
      </c>
      <c r="F7178" s="48"/>
      <c r="G7178" s="48"/>
      <c r="H7178" s="1">
        <f t="shared" si="1247"/>
        <v>-13.460212314940973</v>
      </c>
      <c r="I7178" s="1">
        <f t="shared" si="1241"/>
        <v>16.339317188468378</v>
      </c>
      <c r="J7178" s="4">
        <f>B7178+('PV model'!$B$3/15)+(I7178/60)</f>
        <v>20.995655286474474</v>
      </c>
      <c r="K7178" s="2">
        <f t="shared" si="1242"/>
        <v>-134.93482929711712</v>
      </c>
      <c r="L7178" s="2">
        <f>DEGREES(ASIN((((COS(RADIANS('PV model'!$B$2))*COS(RADIANS(H7178))*COS(RADIANS(K7178)))+(SIN(RADIANS('PV model'!$B$2))*SIN(RADIANS(H7178)))))))</f>
        <v>-35.513659229379897</v>
      </c>
      <c r="M7178" s="3">
        <f t="shared" si="1238"/>
        <v>0</v>
      </c>
      <c r="N7178" s="2">
        <f t="shared" si="1243"/>
        <v>-57.758250911460784</v>
      </c>
      <c r="O7178" s="2">
        <f>IF('PV model'!$B$2&gt;0, 180-N7178,IF('PV model'!$B$2&lt;0,0-N7178,N7178))</f>
        <v>237.75825091146078</v>
      </c>
      <c r="P7178" s="2">
        <f>ABS(O7178-'PV model'!$B$5)</f>
        <v>32.758250911460777</v>
      </c>
      <c r="Q7178" s="3">
        <f t="shared" si="1239"/>
        <v>125.5136592293799</v>
      </c>
      <c r="R7178" s="3">
        <f t="shared" si="1244"/>
        <v>0</v>
      </c>
      <c r="S7178" s="3">
        <f t="shared" si="1240"/>
        <v>0</v>
      </c>
      <c r="T7178" s="3">
        <f>(0.5*(1-COS(RADIANS(90-$X$3)))*(D7178+E7178)*'PV model'!$B$4)</f>
        <v>0</v>
      </c>
      <c r="U7178" s="3">
        <f t="shared" si="1245"/>
        <v>0</v>
      </c>
      <c r="V7178" s="3">
        <f>('PV model'!$B$13*(U7178/1000)*(1-'PV model'!$B$14*((20+C7178)-25))*'PV model'!$B$10)/'PV model'!$B$12</f>
        <v>0</v>
      </c>
    </row>
    <row r="7179" spans="1:22" x14ac:dyDescent="0.2">
      <c r="A7179" s="10">
        <f t="shared" si="1237"/>
        <v>299</v>
      </c>
      <c r="B7179" s="10">
        <f t="shared" si="1246"/>
        <v>22</v>
      </c>
      <c r="C7179" s="23">
        <v>5.0999999999999996</v>
      </c>
      <c r="D7179" s="24">
        <v>0</v>
      </c>
      <c r="E7179" s="24">
        <v>0</v>
      </c>
      <c r="F7179" s="48"/>
      <c r="G7179" s="48"/>
      <c r="H7179" s="1">
        <f t="shared" si="1247"/>
        <v>-13.460212314940973</v>
      </c>
      <c r="I7179" s="1">
        <f t="shared" si="1241"/>
        <v>16.339317188468378</v>
      </c>
      <c r="J7179" s="4">
        <f>B7179+('PV model'!$B$3/15)+(I7179/60)</f>
        <v>21.995655286474474</v>
      </c>
      <c r="K7179" s="2">
        <f t="shared" si="1242"/>
        <v>-149.93482929711712</v>
      </c>
      <c r="L7179" s="2">
        <f>DEGREES(ASIN((((COS(RADIANS('PV model'!$B$2))*COS(RADIANS(H7179))*COS(RADIANS(K7179)))+(SIN(RADIANS('PV model'!$B$2))*SIN(RADIANS(H7179)))))))</f>
        <v>-41.956541904830011</v>
      </c>
      <c r="M7179" s="3">
        <f t="shared" si="1238"/>
        <v>0</v>
      </c>
      <c r="N7179" s="2">
        <f t="shared" si="1243"/>
        <v>-40.933052356724104</v>
      </c>
      <c r="O7179" s="2">
        <f>IF('PV model'!$B$2&gt;0, 180-N7179,IF('PV model'!$B$2&lt;0,0-N7179,N7179))</f>
        <v>220.93305235672409</v>
      </c>
      <c r="P7179" s="2">
        <f>ABS(O7179-'PV model'!$B$5)</f>
        <v>15.93305235672409</v>
      </c>
      <c r="Q7179" s="3">
        <f t="shared" si="1239"/>
        <v>131.95654190483003</v>
      </c>
      <c r="R7179" s="3">
        <f t="shared" si="1244"/>
        <v>0</v>
      </c>
      <c r="S7179" s="3">
        <f t="shared" si="1240"/>
        <v>0</v>
      </c>
      <c r="T7179" s="3">
        <f>(0.5*(1-COS(RADIANS(90-$X$3)))*(D7179+E7179)*'PV model'!$B$4)</f>
        <v>0</v>
      </c>
      <c r="U7179" s="3">
        <f t="shared" si="1245"/>
        <v>0</v>
      </c>
      <c r="V7179" s="3">
        <f>('PV model'!$B$13*(U7179/1000)*(1-'PV model'!$B$14*((20+C7179)-25))*'PV model'!$B$10)/'PV model'!$B$12</f>
        <v>0</v>
      </c>
    </row>
    <row r="7180" spans="1:22" x14ac:dyDescent="0.2">
      <c r="A7180" s="10">
        <f t="shared" si="1237"/>
        <v>299</v>
      </c>
      <c r="B7180" s="10">
        <f t="shared" si="1246"/>
        <v>23</v>
      </c>
      <c r="C7180" s="23">
        <v>6.1</v>
      </c>
      <c r="D7180" s="24">
        <v>0</v>
      </c>
      <c r="E7180" s="24">
        <v>0</v>
      </c>
      <c r="F7180" s="48"/>
      <c r="G7180" s="48"/>
      <c r="H7180" s="1">
        <f t="shared" si="1247"/>
        <v>-13.460212314940973</v>
      </c>
      <c r="I7180" s="1">
        <f t="shared" si="1241"/>
        <v>16.339317188468378</v>
      </c>
      <c r="J7180" s="4">
        <f>B7180+('PV model'!$B$3/15)+(I7180/60)</f>
        <v>22.995655286474474</v>
      </c>
      <c r="K7180" s="2">
        <f t="shared" si="1242"/>
        <v>-164.93482929711712</v>
      </c>
      <c r="L7180" s="2">
        <f>DEGREES(ASIN((((COS(RADIANS('PV model'!$B$2))*COS(RADIANS(H7180))*COS(RADIANS(K7180)))+(SIN(RADIANS('PV model'!$B$2))*SIN(RADIANS(H7180)))))))</f>
        <v>-46.364777513579682</v>
      </c>
      <c r="M7180" s="3">
        <f t="shared" si="1238"/>
        <v>0</v>
      </c>
      <c r="N7180" s="2">
        <f t="shared" si="1243"/>
        <v>-21.488272099306467</v>
      </c>
      <c r="O7180" s="2">
        <f>IF('PV model'!$B$2&gt;0, 180-N7180,IF('PV model'!$B$2&lt;0,0-N7180,N7180))</f>
        <v>201.48827209930647</v>
      </c>
      <c r="P7180" s="2">
        <f>ABS(O7180-'PV model'!$B$5)</f>
        <v>3.5117279006935291</v>
      </c>
      <c r="Q7180" s="3">
        <f t="shared" si="1239"/>
        <v>136.3647775135797</v>
      </c>
      <c r="R7180" s="3">
        <f t="shared" si="1244"/>
        <v>0</v>
      </c>
      <c r="S7180" s="3">
        <f t="shared" si="1240"/>
        <v>0</v>
      </c>
      <c r="T7180" s="3">
        <f>(0.5*(1-COS(RADIANS(90-$X$3)))*(D7180+E7180)*'PV model'!$B$4)</f>
        <v>0</v>
      </c>
      <c r="U7180" s="3">
        <f t="shared" si="1245"/>
        <v>0</v>
      </c>
      <c r="V7180" s="3">
        <f>('PV model'!$B$13*(U7180/1000)*(1-'PV model'!$B$14*((20+C7180)-25))*'PV model'!$B$10)/'PV model'!$B$12</f>
        <v>0</v>
      </c>
    </row>
    <row r="7181" spans="1:22" x14ac:dyDescent="0.2">
      <c r="A7181" s="10">
        <f t="shared" si="1237"/>
        <v>299</v>
      </c>
      <c r="B7181" s="10">
        <f t="shared" si="1246"/>
        <v>24</v>
      </c>
      <c r="C7181" s="23">
        <v>5.3</v>
      </c>
      <c r="D7181" s="24">
        <v>0</v>
      </c>
      <c r="E7181" s="24">
        <v>0</v>
      </c>
      <c r="F7181" s="48"/>
      <c r="G7181" s="48"/>
      <c r="H7181" s="1">
        <f t="shared" si="1247"/>
        <v>-13.460212314940973</v>
      </c>
      <c r="I7181" s="1">
        <f t="shared" si="1241"/>
        <v>16.339317188468378</v>
      </c>
      <c r="J7181" s="4">
        <f>B7181+('PV model'!$B$3/15)+(I7181/60)</f>
        <v>23.995655286474474</v>
      </c>
      <c r="K7181" s="2">
        <f t="shared" si="1242"/>
        <v>-179.93482929711712</v>
      </c>
      <c r="L7181" s="2">
        <f>DEGREES(ASIN((((COS(RADIANS('PV model'!$B$2))*COS(RADIANS(H7181))*COS(RADIANS(K7181)))+(SIN(RADIANS('PV model'!$B$2))*SIN(RADIANS(H7181)))))))</f>
        <v>-47.960181826287986</v>
      </c>
      <c r="M7181" s="3">
        <f t="shared" si="1238"/>
        <v>0</v>
      </c>
      <c r="N7181" s="2">
        <f t="shared" si="1243"/>
        <v>-9.4647785233921672E-2</v>
      </c>
      <c r="O7181" s="2">
        <f>IF('PV model'!$B$2&gt;0, 180-N7181,IF('PV model'!$B$2&lt;0,0-N7181,N7181))</f>
        <v>180.09464778523392</v>
      </c>
      <c r="P7181" s="2">
        <f>ABS(O7181-'PV model'!$B$5)</f>
        <v>24.905352214766083</v>
      </c>
      <c r="Q7181" s="3">
        <f t="shared" si="1239"/>
        <v>137.96018182628796</v>
      </c>
      <c r="R7181" s="3">
        <f t="shared" si="1244"/>
        <v>0</v>
      </c>
      <c r="S7181" s="3">
        <f t="shared" si="1240"/>
        <v>0</v>
      </c>
      <c r="T7181" s="3">
        <f>(0.5*(1-COS(RADIANS(90-$X$3)))*(D7181+E7181)*'PV model'!$B$4)</f>
        <v>0</v>
      </c>
      <c r="U7181" s="3">
        <f t="shared" si="1245"/>
        <v>0</v>
      </c>
      <c r="V7181" s="3">
        <f>('PV model'!$B$13*(U7181/1000)*(1-'PV model'!$B$14*((20+C7181)-25))*'PV model'!$B$10)/'PV model'!$B$12</f>
        <v>0</v>
      </c>
    </row>
    <row r="7182" spans="1:22" x14ac:dyDescent="0.2">
      <c r="A7182" s="10">
        <f t="shared" si="1237"/>
        <v>300</v>
      </c>
      <c r="B7182" s="10">
        <f t="shared" si="1246"/>
        <v>1</v>
      </c>
      <c r="C7182" s="23">
        <v>4.5</v>
      </c>
      <c r="D7182" s="24">
        <v>0</v>
      </c>
      <c r="E7182" s="24">
        <v>0</v>
      </c>
      <c r="F7182" s="48"/>
      <c r="G7182" s="48"/>
      <c r="H7182" s="1">
        <f t="shared" si="1247"/>
        <v>-13.789067474583067</v>
      </c>
      <c r="I7182" s="1">
        <f t="shared" si="1241"/>
        <v>16.387873265736413</v>
      </c>
      <c r="J7182" s="4">
        <f>B7182+('PV model'!$B$3/15)+(I7182/60)</f>
        <v>0.99646455442894033</v>
      </c>
      <c r="K7182" s="2">
        <f t="shared" si="1242"/>
        <v>165.05303168356591</v>
      </c>
      <c r="L7182" s="2">
        <f>DEGREES(ASIN((((COS(RADIANS('PV model'!$B$2))*COS(RADIANS(H7182))*COS(RADIANS(K7182)))+(SIN(RADIANS('PV model'!$B$2))*SIN(RADIANS(H7182)))))))</f>
        <v>-46.710563344397464</v>
      </c>
      <c r="M7182" s="3">
        <f t="shared" si="1238"/>
        <v>0</v>
      </c>
      <c r="N7182" s="2">
        <f t="shared" si="1243"/>
        <v>21.427035256350262</v>
      </c>
      <c r="O7182" s="2">
        <f>IF('PV model'!$B$2&gt;0, 180-N7182,IF('PV model'!$B$2&lt;0,0-N7182,N7182))</f>
        <v>158.57296474364975</v>
      </c>
      <c r="P7182" s="2">
        <f>ABS(O7182-'PV model'!$B$5)</f>
        <v>46.427035256350251</v>
      </c>
      <c r="Q7182" s="3">
        <f t="shared" si="1239"/>
        <v>136.71056334439746</v>
      </c>
      <c r="R7182" s="3">
        <f t="shared" si="1244"/>
        <v>0</v>
      </c>
      <c r="S7182" s="3">
        <f t="shared" si="1240"/>
        <v>0</v>
      </c>
      <c r="T7182" s="3">
        <f>(0.5*(1-COS(RADIANS(90-$X$3)))*(D7182+E7182)*'PV model'!$B$4)</f>
        <v>0</v>
      </c>
      <c r="U7182" s="3">
        <f t="shared" si="1245"/>
        <v>0</v>
      </c>
      <c r="V7182" s="3">
        <f>('PV model'!$B$13*(U7182/1000)*(1-'PV model'!$B$14*((20+C7182)-25))*'PV model'!$B$10)/'PV model'!$B$12</f>
        <v>0</v>
      </c>
    </row>
    <row r="7183" spans="1:22" x14ac:dyDescent="0.2">
      <c r="A7183" s="10">
        <f t="shared" si="1237"/>
        <v>300</v>
      </c>
      <c r="B7183" s="10">
        <f t="shared" si="1246"/>
        <v>2</v>
      </c>
      <c r="C7183" s="23">
        <v>2.8</v>
      </c>
      <c r="D7183" s="24">
        <v>0</v>
      </c>
      <c r="E7183" s="24">
        <v>0</v>
      </c>
      <c r="F7183" s="48"/>
      <c r="G7183" s="48"/>
      <c r="H7183" s="1">
        <f t="shared" si="1247"/>
        <v>-13.789067474583067</v>
      </c>
      <c r="I7183" s="1">
        <f t="shared" si="1241"/>
        <v>16.387873265736413</v>
      </c>
      <c r="J7183" s="4">
        <f>B7183+('PV model'!$B$3/15)+(I7183/60)</f>
        <v>1.9964645544289403</v>
      </c>
      <c r="K7183" s="2">
        <f t="shared" si="1242"/>
        <v>150.05303168356591</v>
      </c>
      <c r="L7183" s="2">
        <f>DEGREES(ASIN((((COS(RADIANS('PV model'!$B$2))*COS(RADIANS(H7183))*COS(RADIANS(K7183)))+(SIN(RADIANS('PV model'!$B$2))*SIN(RADIANS(H7183)))))))</f>
        <v>-42.304341279679512</v>
      </c>
      <c r="M7183" s="3">
        <f t="shared" si="1238"/>
        <v>0</v>
      </c>
      <c r="N7183" s="2">
        <f t="shared" si="1243"/>
        <v>40.959261353179329</v>
      </c>
      <c r="O7183" s="2">
        <f>IF('PV model'!$B$2&gt;0, 180-N7183,IF('PV model'!$B$2&lt;0,0-N7183,N7183))</f>
        <v>139.04073864682067</v>
      </c>
      <c r="P7183" s="2">
        <f>ABS(O7183-'PV model'!$B$5)</f>
        <v>65.959261353179329</v>
      </c>
      <c r="Q7183" s="3">
        <f t="shared" si="1239"/>
        <v>132.30434127967951</v>
      </c>
      <c r="R7183" s="3">
        <f t="shared" si="1244"/>
        <v>0</v>
      </c>
      <c r="S7183" s="3">
        <f t="shared" si="1240"/>
        <v>0</v>
      </c>
      <c r="T7183" s="3">
        <f>(0.5*(1-COS(RADIANS(90-$X$3)))*(D7183+E7183)*'PV model'!$B$4)</f>
        <v>0</v>
      </c>
      <c r="U7183" s="3">
        <f t="shared" si="1245"/>
        <v>0</v>
      </c>
      <c r="V7183" s="3">
        <f>('PV model'!$B$13*(U7183/1000)*(1-'PV model'!$B$14*((20+C7183)-25))*'PV model'!$B$10)/'PV model'!$B$12</f>
        <v>0</v>
      </c>
    </row>
    <row r="7184" spans="1:22" x14ac:dyDescent="0.2">
      <c r="A7184" s="10">
        <f t="shared" si="1237"/>
        <v>300</v>
      </c>
      <c r="B7184" s="10">
        <f t="shared" si="1246"/>
        <v>3</v>
      </c>
      <c r="C7184" s="23">
        <v>4</v>
      </c>
      <c r="D7184" s="24">
        <v>0</v>
      </c>
      <c r="E7184" s="24">
        <v>0</v>
      </c>
      <c r="F7184" s="48"/>
      <c r="G7184" s="48"/>
      <c r="H7184" s="1">
        <f t="shared" si="1247"/>
        <v>-13.789067474583067</v>
      </c>
      <c r="I7184" s="1">
        <f t="shared" si="1241"/>
        <v>16.387873265736413</v>
      </c>
      <c r="J7184" s="4">
        <f>B7184+('PV model'!$B$3/15)+(I7184/60)</f>
        <v>2.9964645544289401</v>
      </c>
      <c r="K7184" s="2">
        <f t="shared" si="1242"/>
        <v>135.05303168356591</v>
      </c>
      <c r="L7184" s="2">
        <f>DEGREES(ASIN((((COS(RADIANS('PV model'!$B$2))*COS(RADIANS(H7184))*COS(RADIANS(K7184)))+(SIN(RADIANS('PV model'!$B$2))*SIN(RADIANS(H7184)))))))</f>
        <v>-35.85639605469796</v>
      </c>
      <c r="M7184" s="3">
        <f t="shared" si="1238"/>
        <v>0</v>
      </c>
      <c r="N7184" s="2">
        <f t="shared" si="1243"/>
        <v>57.834877727802919</v>
      </c>
      <c r="O7184" s="2">
        <f>IF('PV model'!$B$2&gt;0, 180-N7184,IF('PV model'!$B$2&lt;0,0-N7184,N7184))</f>
        <v>122.16512227219708</v>
      </c>
      <c r="P7184" s="2">
        <f>ABS(O7184-'PV model'!$B$5)</f>
        <v>82.834877727802919</v>
      </c>
      <c r="Q7184" s="3">
        <f t="shared" si="1239"/>
        <v>125.85639605469797</v>
      </c>
      <c r="R7184" s="3">
        <f t="shared" si="1244"/>
        <v>0</v>
      </c>
      <c r="S7184" s="3">
        <f t="shared" si="1240"/>
        <v>0</v>
      </c>
      <c r="T7184" s="3">
        <f>(0.5*(1-COS(RADIANS(90-$X$3)))*(D7184+E7184)*'PV model'!$B$4)</f>
        <v>0</v>
      </c>
      <c r="U7184" s="3">
        <f t="shared" si="1245"/>
        <v>0</v>
      </c>
      <c r="V7184" s="3">
        <f>('PV model'!$B$13*(U7184/1000)*(1-'PV model'!$B$14*((20+C7184)-25))*'PV model'!$B$10)/'PV model'!$B$12</f>
        <v>0</v>
      </c>
    </row>
    <row r="7185" spans="1:22" x14ac:dyDescent="0.2">
      <c r="A7185" s="10">
        <f t="shared" si="1237"/>
        <v>300</v>
      </c>
      <c r="B7185" s="10">
        <f t="shared" si="1246"/>
        <v>4</v>
      </c>
      <c r="C7185" s="23">
        <v>5.7</v>
      </c>
      <c r="D7185" s="24">
        <v>0</v>
      </c>
      <c r="E7185" s="24">
        <v>0</v>
      </c>
      <c r="F7185" s="48"/>
      <c r="G7185" s="48"/>
      <c r="H7185" s="1">
        <f t="shared" si="1247"/>
        <v>-13.789067474583067</v>
      </c>
      <c r="I7185" s="1">
        <f t="shared" si="1241"/>
        <v>16.387873265736413</v>
      </c>
      <c r="J7185" s="4">
        <f>B7185+('PV model'!$B$3/15)+(I7185/60)</f>
        <v>3.9964645544289401</v>
      </c>
      <c r="K7185" s="2">
        <f t="shared" si="1242"/>
        <v>120.05303168356591</v>
      </c>
      <c r="L7185" s="2">
        <f>DEGREES(ASIN((((COS(RADIANS('PV model'!$B$2))*COS(RADIANS(H7185))*COS(RADIANS(K7185)))+(SIN(RADIANS('PV model'!$B$2))*SIN(RADIANS(H7185)))))))</f>
        <v>-28.158409454093405</v>
      </c>
      <c r="M7185" s="3">
        <f t="shared" si="1238"/>
        <v>0</v>
      </c>
      <c r="N7185" s="2">
        <f t="shared" si="1243"/>
        <v>72.451564765025608</v>
      </c>
      <c r="O7185" s="2">
        <f>IF('PV model'!$B$2&gt;0, 180-N7185,IF('PV model'!$B$2&lt;0,0-N7185,N7185))</f>
        <v>107.54843523497439</v>
      </c>
      <c r="P7185" s="2">
        <f>ABS(O7185-'PV model'!$B$5)</f>
        <v>97.451564765025608</v>
      </c>
      <c r="Q7185" s="3">
        <f t="shared" si="1239"/>
        <v>118.15840945409342</v>
      </c>
      <c r="R7185" s="3">
        <f t="shared" si="1244"/>
        <v>0</v>
      </c>
      <c r="S7185" s="3">
        <f t="shared" si="1240"/>
        <v>0</v>
      </c>
      <c r="T7185" s="3">
        <f>(0.5*(1-COS(RADIANS(90-$X$3)))*(D7185+E7185)*'PV model'!$B$4)</f>
        <v>0</v>
      </c>
      <c r="U7185" s="3">
        <f t="shared" si="1245"/>
        <v>0</v>
      </c>
      <c r="V7185" s="3">
        <f>('PV model'!$B$13*(U7185/1000)*(1-'PV model'!$B$14*((20+C7185)-25))*'PV model'!$B$10)/'PV model'!$B$12</f>
        <v>0</v>
      </c>
    </row>
    <row r="7186" spans="1:22" x14ac:dyDescent="0.2">
      <c r="A7186" s="10">
        <f t="shared" si="1237"/>
        <v>300</v>
      </c>
      <c r="B7186" s="10">
        <f t="shared" si="1246"/>
        <v>5</v>
      </c>
      <c r="C7186" s="23">
        <v>6.3</v>
      </c>
      <c r="D7186" s="24">
        <v>0</v>
      </c>
      <c r="E7186" s="24">
        <v>0</v>
      </c>
      <c r="F7186" s="48"/>
      <c r="G7186" s="48"/>
      <c r="H7186" s="1">
        <f t="shared" si="1247"/>
        <v>-13.789067474583067</v>
      </c>
      <c r="I7186" s="1">
        <f t="shared" si="1241"/>
        <v>16.387873265736413</v>
      </c>
      <c r="J7186" s="4">
        <f>B7186+('PV model'!$B$3/15)+(I7186/60)</f>
        <v>4.9964645544289406</v>
      </c>
      <c r="K7186" s="2">
        <f t="shared" si="1242"/>
        <v>105.05303168356589</v>
      </c>
      <c r="L7186" s="2">
        <f>DEGREES(ASIN((((COS(RADIANS('PV model'!$B$2))*COS(RADIANS(H7186))*COS(RADIANS(K7186)))+(SIN(RADIANS('PV model'!$B$2))*SIN(RADIANS(H7186)))))))</f>
        <v>-19.833772760796023</v>
      </c>
      <c r="M7186" s="3">
        <f t="shared" si="1238"/>
        <v>0</v>
      </c>
      <c r="N7186" s="2">
        <f t="shared" si="1243"/>
        <v>85.557378139449796</v>
      </c>
      <c r="O7186" s="2">
        <f>IF('PV model'!$B$2&gt;0, 180-N7186,IF('PV model'!$B$2&lt;0,0-N7186,N7186))</f>
        <v>94.442621860550204</v>
      </c>
      <c r="P7186" s="2">
        <f>ABS(O7186-'PV model'!$B$5)</f>
        <v>110.5573781394498</v>
      </c>
      <c r="Q7186" s="3">
        <f t="shared" si="1239"/>
        <v>109.83377276079602</v>
      </c>
      <c r="R7186" s="3">
        <f t="shared" si="1244"/>
        <v>0</v>
      </c>
      <c r="S7186" s="3">
        <f t="shared" si="1240"/>
        <v>0</v>
      </c>
      <c r="T7186" s="3">
        <f>(0.5*(1-COS(RADIANS(90-$X$3)))*(D7186+E7186)*'PV model'!$B$4)</f>
        <v>0</v>
      </c>
      <c r="U7186" s="3">
        <f t="shared" si="1245"/>
        <v>0</v>
      </c>
      <c r="V7186" s="3">
        <f>('PV model'!$B$13*(U7186/1000)*(1-'PV model'!$B$14*((20+C7186)-25))*'PV model'!$B$10)/'PV model'!$B$12</f>
        <v>0</v>
      </c>
    </row>
    <row r="7187" spans="1:22" x14ac:dyDescent="0.2">
      <c r="A7187" s="10">
        <f t="shared" si="1237"/>
        <v>300</v>
      </c>
      <c r="B7187" s="10">
        <f t="shared" si="1246"/>
        <v>6</v>
      </c>
      <c r="C7187" s="23">
        <v>7</v>
      </c>
      <c r="D7187" s="24">
        <v>0</v>
      </c>
      <c r="E7187" s="24">
        <v>0</v>
      </c>
      <c r="F7187" s="48"/>
      <c r="G7187" s="48"/>
      <c r="H7187" s="1">
        <f t="shared" si="1247"/>
        <v>-13.789067474583067</v>
      </c>
      <c r="I7187" s="1">
        <f t="shared" si="1241"/>
        <v>16.387873265736413</v>
      </c>
      <c r="J7187" s="4">
        <f>B7187+('PV model'!$B$3/15)+(I7187/60)</f>
        <v>5.9964645544289406</v>
      </c>
      <c r="K7187" s="2">
        <f t="shared" si="1242"/>
        <v>90.053031683565891</v>
      </c>
      <c r="L7187" s="2">
        <f>DEGREES(ASIN((((COS(RADIANS('PV model'!$B$2))*COS(RADIANS(H7187))*COS(RADIANS(K7187)))+(SIN(RADIANS('PV model'!$B$2))*SIN(RADIANS(H7187)))))))</f>
        <v>-11.357964184964786</v>
      </c>
      <c r="M7187" s="3">
        <f t="shared" si="1238"/>
        <v>0</v>
      </c>
      <c r="N7187" s="2">
        <f t="shared" si="1243"/>
        <v>82.129012356154036</v>
      </c>
      <c r="O7187" s="2">
        <f>IF('PV model'!$B$2&gt;0, 180-N7187,IF('PV model'!$B$2&lt;0,0-N7187,N7187))</f>
        <v>97.870987643845964</v>
      </c>
      <c r="P7187" s="2">
        <f>ABS(O7187-'PV model'!$B$5)</f>
        <v>107.12901235615404</v>
      </c>
      <c r="Q7187" s="3">
        <f t="shared" si="1239"/>
        <v>101.35796418496479</v>
      </c>
      <c r="R7187" s="3">
        <f t="shared" si="1244"/>
        <v>0</v>
      </c>
      <c r="S7187" s="3">
        <f t="shared" si="1240"/>
        <v>0</v>
      </c>
      <c r="T7187" s="3">
        <f>(0.5*(1-COS(RADIANS(90-$X$3)))*(D7187+E7187)*'PV model'!$B$4)</f>
        <v>0</v>
      </c>
      <c r="U7187" s="3">
        <f t="shared" si="1245"/>
        <v>0</v>
      </c>
      <c r="V7187" s="3">
        <f>('PV model'!$B$13*(U7187/1000)*(1-'PV model'!$B$14*((20+C7187)-25))*'PV model'!$B$10)/'PV model'!$B$12</f>
        <v>0</v>
      </c>
    </row>
    <row r="7188" spans="1:22" x14ac:dyDescent="0.2">
      <c r="A7188" s="10">
        <f t="shared" si="1237"/>
        <v>300</v>
      </c>
      <c r="B7188" s="10">
        <f t="shared" si="1246"/>
        <v>7</v>
      </c>
      <c r="C7188" s="23">
        <v>7.2</v>
      </c>
      <c r="D7188" s="24">
        <v>0</v>
      </c>
      <c r="E7188" s="24">
        <v>0</v>
      </c>
      <c r="F7188" s="48"/>
      <c r="G7188" s="48"/>
      <c r="H7188" s="1">
        <f t="shared" si="1247"/>
        <v>-13.789067474583067</v>
      </c>
      <c r="I7188" s="1">
        <f t="shared" si="1241"/>
        <v>16.387873265736413</v>
      </c>
      <c r="J7188" s="4">
        <f>B7188+('PV model'!$B$3/15)+(I7188/60)</f>
        <v>6.9964645544289406</v>
      </c>
      <c r="K7188" s="2">
        <f t="shared" si="1242"/>
        <v>75.053031683565891</v>
      </c>
      <c r="L7188" s="2">
        <f>DEGREES(ASIN((((COS(RADIANS('PV model'!$B$2))*COS(RADIANS(H7188))*COS(RADIANS(K7188)))+(SIN(RADIANS('PV model'!$B$2))*SIN(RADIANS(H7188)))))))</f>
        <v>-3.1269818181166982</v>
      </c>
      <c r="M7188" s="3">
        <f t="shared" si="1238"/>
        <v>0</v>
      </c>
      <c r="N7188" s="2">
        <f t="shared" si="1243"/>
        <v>70.004425202255646</v>
      </c>
      <c r="O7188" s="2">
        <f>IF('PV model'!$B$2&gt;0, 180-N7188,IF('PV model'!$B$2&lt;0,0-N7188,N7188))</f>
        <v>109.99557479774435</v>
      </c>
      <c r="P7188" s="2">
        <f>ABS(O7188-'PV model'!$B$5)</f>
        <v>95.004425202255646</v>
      </c>
      <c r="Q7188" s="3">
        <f t="shared" si="1239"/>
        <v>93.12698181811669</v>
      </c>
      <c r="R7188" s="3">
        <f t="shared" si="1244"/>
        <v>0</v>
      </c>
      <c r="S7188" s="3">
        <f t="shared" si="1240"/>
        <v>0</v>
      </c>
      <c r="T7188" s="3">
        <f>(0.5*(1-COS(RADIANS(90-$X$3)))*(D7188+E7188)*'PV model'!$B$4)</f>
        <v>0</v>
      </c>
      <c r="U7188" s="3">
        <f t="shared" si="1245"/>
        <v>0</v>
      </c>
      <c r="V7188" s="3">
        <f>('PV model'!$B$13*(U7188/1000)*(1-'PV model'!$B$14*((20+C7188)-25))*'PV model'!$B$10)/'PV model'!$B$12</f>
        <v>0</v>
      </c>
    </row>
    <row r="7189" spans="1:22" x14ac:dyDescent="0.2">
      <c r="A7189" s="10">
        <f t="shared" si="1237"/>
        <v>300</v>
      </c>
      <c r="B7189" s="10">
        <f t="shared" si="1246"/>
        <v>8</v>
      </c>
      <c r="C7189" s="23">
        <v>7.5</v>
      </c>
      <c r="D7189" s="24">
        <v>0</v>
      </c>
      <c r="E7189" s="24">
        <v>4.41</v>
      </c>
      <c r="F7189" s="48"/>
      <c r="G7189" s="48"/>
      <c r="H7189" s="1">
        <f t="shared" si="1247"/>
        <v>-13.789067474583067</v>
      </c>
      <c r="I7189" s="1">
        <f t="shared" si="1241"/>
        <v>16.387873265736413</v>
      </c>
      <c r="J7189" s="4">
        <f>B7189+('PV model'!$B$3/15)+(I7189/60)</f>
        <v>7.9964645544289406</v>
      </c>
      <c r="K7189" s="2">
        <f t="shared" si="1242"/>
        <v>60.053031683565891</v>
      </c>
      <c r="L7189" s="2">
        <f>DEGREES(ASIN((((COS(RADIANS('PV model'!$B$2))*COS(RADIANS(H7189))*COS(RADIANS(K7189)))+(SIN(RADIANS('PV model'!$B$2))*SIN(RADIANS(H7189)))))))</f>
        <v>4.4834503850156953</v>
      </c>
      <c r="M7189" s="3">
        <f t="shared" si="1238"/>
        <v>4.4834503850156953</v>
      </c>
      <c r="N7189" s="2">
        <f t="shared" si="1243"/>
        <v>57.575468208459618</v>
      </c>
      <c r="O7189" s="2">
        <f>IF('PV model'!$B$2&gt;0, 180-N7189,IF('PV model'!$B$2&lt;0,0-N7189,N7189))</f>
        <v>122.42453179154037</v>
      </c>
      <c r="P7189" s="2">
        <f>ABS(O7189-'PV model'!$B$5)</f>
        <v>82.575468208459625</v>
      </c>
      <c r="Q7189" s="3">
        <f t="shared" si="1239"/>
        <v>85.516549614984314</v>
      </c>
      <c r="R7189" s="3">
        <f t="shared" si="1244"/>
        <v>0</v>
      </c>
      <c r="S7189" s="3">
        <f t="shared" si="1240"/>
        <v>4.41</v>
      </c>
      <c r="T7189" s="3">
        <f>(0.5*(1-COS(RADIANS(90-$X$3)))*(D7189+E7189)*'PV model'!$B$4)</f>
        <v>0</v>
      </c>
      <c r="U7189" s="3">
        <f t="shared" si="1245"/>
        <v>4.41</v>
      </c>
      <c r="V7189" s="3">
        <f>('PV model'!$B$13*(U7189/1000)*(1-'PV model'!$B$14*((20+C7189)-25))*'PV model'!$B$10)/'PV model'!$B$12</f>
        <v>0.43641536399999997</v>
      </c>
    </row>
    <row r="7190" spans="1:22" x14ac:dyDescent="0.2">
      <c r="A7190" s="10">
        <f t="shared" si="1237"/>
        <v>300</v>
      </c>
      <c r="B7190" s="10">
        <f t="shared" si="1246"/>
        <v>9</v>
      </c>
      <c r="C7190" s="23">
        <v>7.5</v>
      </c>
      <c r="D7190" s="24">
        <v>78.5715</v>
      </c>
      <c r="E7190" s="24">
        <v>39.69</v>
      </c>
      <c r="F7190" s="48"/>
      <c r="G7190" s="48"/>
      <c r="H7190" s="1">
        <f t="shared" si="1247"/>
        <v>-13.789067474583067</v>
      </c>
      <c r="I7190" s="1">
        <f t="shared" si="1241"/>
        <v>16.387873265736413</v>
      </c>
      <c r="J7190" s="4">
        <f>B7190+('PV model'!$B$3/15)+(I7190/60)</f>
        <v>8.9964645544289397</v>
      </c>
      <c r="K7190" s="2">
        <f t="shared" si="1242"/>
        <v>45.053031683565905</v>
      </c>
      <c r="L7190" s="2">
        <f>DEGREES(ASIN((((COS(RADIANS('PV model'!$B$2))*COS(RADIANS(H7190))*COS(RADIANS(K7190)))+(SIN(RADIANS('PV model'!$B$2))*SIN(RADIANS(H7190)))))))</f>
        <v>11.079903847335116</v>
      </c>
      <c r="M7190" s="3">
        <f t="shared" si="1238"/>
        <v>11.079903847335116</v>
      </c>
      <c r="N7190" s="2">
        <f t="shared" si="1243"/>
        <v>44.460617885453523</v>
      </c>
      <c r="O7190" s="2">
        <f>IF('PV model'!$B$2&gt;0, 180-N7190,IF('PV model'!$B$2&lt;0,0-N7190,N7190))</f>
        <v>135.53938211454647</v>
      </c>
      <c r="P7190" s="2">
        <f>ABS(O7190-'PV model'!$B$5)</f>
        <v>69.46061788545353</v>
      </c>
      <c r="Q7190" s="3">
        <f t="shared" si="1239"/>
        <v>78.920096152664883</v>
      </c>
      <c r="R7190" s="3">
        <f t="shared" si="1244"/>
        <v>78.571500000000043</v>
      </c>
      <c r="S7190" s="3">
        <f t="shared" si="1240"/>
        <v>47.338175592436798</v>
      </c>
      <c r="T7190" s="3">
        <f>(0.5*(1-COS(RADIANS(90-$X$3)))*(D7190+E7190)*'PV model'!$B$4)</f>
        <v>0</v>
      </c>
      <c r="U7190" s="3">
        <f t="shared" si="1245"/>
        <v>125.90967559243684</v>
      </c>
      <c r="V7190" s="3">
        <f>('PV model'!$B$13*(U7190/1000)*(1-'PV model'!$B$14*((20+C7190)-25))*'PV model'!$B$10)/'PV model'!$B$12</f>
        <v>12.460071860497786</v>
      </c>
    </row>
    <row r="7191" spans="1:22" x14ac:dyDescent="0.2">
      <c r="A7191" s="10">
        <f t="shared" si="1237"/>
        <v>300</v>
      </c>
      <c r="B7191" s="10">
        <f t="shared" si="1246"/>
        <v>10</v>
      </c>
      <c r="C7191" s="23">
        <v>8.1</v>
      </c>
      <c r="D7191" s="24">
        <v>0</v>
      </c>
      <c r="E7191" s="24">
        <v>44.981999999999999</v>
      </c>
      <c r="F7191" s="48"/>
      <c r="G7191" s="48"/>
      <c r="H7191" s="1">
        <f t="shared" si="1247"/>
        <v>-13.789067474583067</v>
      </c>
      <c r="I7191" s="1">
        <f t="shared" si="1241"/>
        <v>16.387873265736413</v>
      </c>
      <c r="J7191" s="4">
        <f>B7191+('PV model'!$B$3/15)+(I7191/60)</f>
        <v>9.9964645544289397</v>
      </c>
      <c r="K7191" s="2">
        <f t="shared" si="1242"/>
        <v>30.053031683565905</v>
      </c>
      <c r="L7191" s="2">
        <f>DEGREES(ASIN((((COS(RADIANS('PV model'!$B$2))*COS(RADIANS(H7191))*COS(RADIANS(K7191)))+(SIN(RADIANS('PV model'!$B$2))*SIN(RADIANS(H7191)))))))</f>
        <v>16.242390137670604</v>
      </c>
      <c r="M7191" s="3">
        <f t="shared" si="1238"/>
        <v>16.242390137670604</v>
      </c>
      <c r="N7191" s="2">
        <f t="shared" si="1243"/>
        <v>30.436796015990524</v>
      </c>
      <c r="O7191" s="2">
        <f>IF('PV model'!$B$2&gt;0, 180-N7191,IF('PV model'!$B$2&lt;0,0-N7191,N7191))</f>
        <v>149.56320398400948</v>
      </c>
      <c r="P7191" s="2">
        <f>ABS(O7191-'PV model'!$B$5)</f>
        <v>55.436796015990524</v>
      </c>
      <c r="Q7191" s="3">
        <f t="shared" si="1239"/>
        <v>73.757609862329389</v>
      </c>
      <c r="R7191" s="3">
        <f t="shared" si="1244"/>
        <v>0</v>
      </c>
      <c r="S7191" s="3">
        <f t="shared" si="1240"/>
        <v>44.981999999999999</v>
      </c>
      <c r="T7191" s="3">
        <f>(0.5*(1-COS(RADIANS(90-$X$3)))*(D7191+E7191)*'PV model'!$B$4)</f>
        <v>0</v>
      </c>
      <c r="U7191" s="3">
        <f t="shared" si="1245"/>
        <v>44.981999999999999</v>
      </c>
      <c r="V7191" s="3">
        <f>('PV model'!$B$13*(U7191/1000)*(1-'PV model'!$B$14*((20+C7191)-25))*'PV model'!$B$10)/'PV model'!$B$12</f>
        <v>4.4406453510719999</v>
      </c>
    </row>
    <row r="7192" spans="1:22" x14ac:dyDescent="0.2">
      <c r="A7192" s="10">
        <f t="shared" si="1237"/>
        <v>300</v>
      </c>
      <c r="B7192" s="10">
        <f t="shared" si="1246"/>
        <v>11</v>
      </c>
      <c r="C7192" s="23">
        <v>8.5</v>
      </c>
      <c r="D7192" s="24">
        <v>0</v>
      </c>
      <c r="E7192" s="24">
        <v>66.149999999999991</v>
      </c>
      <c r="F7192" s="48"/>
      <c r="G7192" s="48"/>
      <c r="H7192" s="1">
        <f t="shared" si="1247"/>
        <v>-13.789067474583067</v>
      </c>
      <c r="I7192" s="1">
        <f t="shared" si="1241"/>
        <v>16.387873265736413</v>
      </c>
      <c r="J7192" s="4">
        <f>B7192+('PV model'!$B$3/15)+(I7192/60)</f>
        <v>10.99646455442894</v>
      </c>
      <c r="K7192" s="2">
        <f t="shared" si="1242"/>
        <v>15.053031683565905</v>
      </c>
      <c r="L7192" s="2">
        <f>DEGREES(ASIN((((COS(RADIANS('PV model'!$B$2))*COS(RADIANS(H7192))*COS(RADIANS(K7192)))+(SIN(RADIANS('PV model'!$B$2))*SIN(RADIANS(H7192)))))))</f>
        <v>19.559022095964835</v>
      </c>
      <c r="M7192" s="3">
        <f t="shared" si="1238"/>
        <v>19.559022095964835</v>
      </c>
      <c r="N7192" s="2">
        <f t="shared" si="1243"/>
        <v>15.525874428771511</v>
      </c>
      <c r="O7192" s="2">
        <f>IF('PV model'!$B$2&gt;0, 180-N7192,IF('PV model'!$B$2&lt;0,0-N7192,N7192))</f>
        <v>164.47412557122848</v>
      </c>
      <c r="P7192" s="2">
        <f>ABS(O7192-'PV model'!$B$5)</f>
        <v>40.525874428771516</v>
      </c>
      <c r="Q7192" s="3">
        <f t="shared" si="1239"/>
        <v>70.440977904035165</v>
      </c>
      <c r="R7192" s="3">
        <f t="shared" si="1244"/>
        <v>0</v>
      </c>
      <c r="S7192" s="3">
        <f t="shared" si="1240"/>
        <v>66.149999999999991</v>
      </c>
      <c r="T7192" s="3">
        <f>(0.5*(1-COS(RADIANS(90-$X$3)))*(D7192+E7192)*'PV model'!$B$4)</f>
        <v>0</v>
      </c>
      <c r="U7192" s="3">
        <f t="shared" si="1245"/>
        <v>66.149999999999991</v>
      </c>
      <c r="V7192" s="3">
        <f>('PV model'!$B$13*(U7192/1000)*(1-'PV model'!$B$14*((20+C7192)-25))*'PV model'!$B$10)/'PV model'!$B$12</f>
        <v>6.5197810439999984</v>
      </c>
    </row>
    <row r="7193" spans="1:22" x14ac:dyDescent="0.2">
      <c r="A7193" s="10">
        <f t="shared" si="1237"/>
        <v>300</v>
      </c>
      <c r="B7193" s="10">
        <f t="shared" si="1246"/>
        <v>12</v>
      </c>
      <c r="C7193" s="23">
        <v>9.1999999999999993</v>
      </c>
      <c r="D7193" s="24">
        <v>0</v>
      </c>
      <c r="E7193" s="24">
        <v>77.616</v>
      </c>
      <c r="F7193" s="48"/>
      <c r="G7193" s="48"/>
      <c r="H7193" s="1">
        <f t="shared" si="1247"/>
        <v>-13.789067474583067</v>
      </c>
      <c r="I7193" s="1">
        <f t="shared" si="1241"/>
        <v>16.387873265736413</v>
      </c>
      <c r="J7193" s="4">
        <f>B7193+('PV model'!$B$3/15)+(I7193/60)</f>
        <v>11.99646455442894</v>
      </c>
      <c r="K7193" s="2">
        <f t="shared" si="1242"/>
        <v>5.3031683565905041E-2</v>
      </c>
      <c r="L7193" s="2">
        <f>DEGREES(ASIN((((COS(RADIANS('PV model'!$B$2))*COS(RADIANS(H7193))*COS(RADIANS(K7193)))+(SIN(RADIANS('PV model'!$B$2))*SIN(RADIANS(H7193)))))))</f>
        <v>20.710918092326907</v>
      </c>
      <c r="M7193" s="3">
        <f t="shared" si="1238"/>
        <v>20.710918092326907</v>
      </c>
      <c r="N7193" s="2">
        <f t="shared" si="1243"/>
        <v>5.5061561336432092E-2</v>
      </c>
      <c r="O7193" s="2">
        <f>IF('PV model'!$B$2&gt;0, 180-N7193,IF('PV model'!$B$2&lt;0,0-N7193,N7193))</f>
        <v>179.94493843866357</v>
      </c>
      <c r="P7193" s="2">
        <f>ABS(O7193-'PV model'!$B$5)</f>
        <v>25.05506156133643</v>
      </c>
      <c r="Q7193" s="3">
        <f t="shared" si="1239"/>
        <v>69.289081907673093</v>
      </c>
      <c r="R7193" s="3">
        <f t="shared" si="1244"/>
        <v>0</v>
      </c>
      <c r="S7193" s="3">
        <f t="shared" si="1240"/>
        <v>77.616</v>
      </c>
      <c r="T7193" s="3">
        <f>(0.5*(1-COS(RADIANS(90-$X$3)))*(D7193+E7193)*'PV model'!$B$4)</f>
        <v>0</v>
      </c>
      <c r="U7193" s="3">
        <f t="shared" si="1245"/>
        <v>77.616</v>
      </c>
      <c r="V7193" s="3">
        <f>('PV model'!$B$13*(U7193/1000)*(1-'PV model'!$B$14*((20+C7193)-25))*'PV model'!$B$10)/'PV model'!$B$12</f>
        <v>7.6281526379519997</v>
      </c>
    </row>
    <row r="7194" spans="1:22" x14ac:dyDescent="0.2">
      <c r="A7194" s="10">
        <f t="shared" si="1237"/>
        <v>300</v>
      </c>
      <c r="B7194" s="10">
        <f t="shared" si="1246"/>
        <v>13</v>
      </c>
      <c r="C7194" s="23">
        <v>9.9</v>
      </c>
      <c r="D7194" s="24">
        <v>0</v>
      </c>
      <c r="E7194" s="24">
        <v>78.498000000000005</v>
      </c>
      <c r="F7194" s="48"/>
      <c r="G7194" s="48"/>
      <c r="H7194" s="1">
        <f t="shared" si="1247"/>
        <v>-13.789067474583067</v>
      </c>
      <c r="I7194" s="1">
        <f t="shared" si="1241"/>
        <v>16.387873265736413</v>
      </c>
      <c r="J7194" s="4">
        <f>B7194+('PV model'!$B$3/15)+(I7194/60)</f>
        <v>12.99646455442894</v>
      </c>
      <c r="K7194" s="2">
        <f t="shared" si="1242"/>
        <v>-14.946968316434095</v>
      </c>
      <c r="L7194" s="2">
        <f>DEGREES(ASIN((((COS(RADIANS('PV model'!$B$2))*COS(RADIANS(H7194))*COS(RADIANS(K7194)))+(SIN(RADIANS('PV model'!$B$2))*SIN(RADIANS(H7194)))))))</f>
        <v>19.575048015357009</v>
      </c>
      <c r="M7194" s="3">
        <f t="shared" si="1238"/>
        <v>19.575048015357009</v>
      </c>
      <c r="N7194" s="2">
        <f t="shared" si="1243"/>
        <v>-15.41788582558836</v>
      </c>
      <c r="O7194" s="2">
        <f>IF('PV model'!$B$2&gt;0, 180-N7194,IF('PV model'!$B$2&lt;0,0-N7194,N7194))</f>
        <v>195.41788582558837</v>
      </c>
      <c r="P7194" s="2">
        <f>ABS(O7194-'PV model'!$B$5)</f>
        <v>9.5821141744116289</v>
      </c>
      <c r="Q7194" s="3">
        <f t="shared" si="1239"/>
        <v>70.424951984642988</v>
      </c>
      <c r="R7194" s="3">
        <f t="shared" si="1244"/>
        <v>0</v>
      </c>
      <c r="S7194" s="3">
        <f t="shared" si="1240"/>
        <v>78.498000000000005</v>
      </c>
      <c r="T7194" s="3">
        <f>(0.5*(1-COS(RADIANS(90-$X$3)))*(D7194+E7194)*'PV model'!$B$4)</f>
        <v>0</v>
      </c>
      <c r="U7194" s="3">
        <f t="shared" si="1245"/>
        <v>78.498000000000005</v>
      </c>
      <c r="V7194" s="3">
        <f>('PV model'!$B$13*(U7194/1000)*(1-'PV model'!$B$14*((20+C7194)-25))*'PV model'!$B$10)/'PV model'!$B$12</f>
        <v>7.692865542432</v>
      </c>
    </row>
    <row r="7195" spans="1:22" x14ac:dyDescent="0.2">
      <c r="A7195" s="10">
        <f t="shared" si="1237"/>
        <v>300</v>
      </c>
      <c r="B7195" s="10">
        <f t="shared" si="1246"/>
        <v>14</v>
      </c>
      <c r="C7195" s="23">
        <v>10.3</v>
      </c>
      <c r="D7195" s="24">
        <v>0</v>
      </c>
      <c r="E7195" s="24">
        <v>68.796000000000006</v>
      </c>
      <c r="F7195" s="48"/>
      <c r="G7195" s="48"/>
      <c r="H7195" s="1">
        <f t="shared" si="1247"/>
        <v>-13.789067474583067</v>
      </c>
      <c r="I7195" s="1">
        <f t="shared" si="1241"/>
        <v>16.387873265736413</v>
      </c>
      <c r="J7195" s="4">
        <f>B7195+('PV model'!$B$3/15)+(I7195/60)</f>
        <v>13.99646455442894</v>
      </c>
      <c r="K7195" s="2">
        <f t="shared" si="1242"/>
        <v>-29.946968316434095</v>
      </c>
      <c r="L7195" s="2">
        <f>DEGREES(ASIN((((COS(RADIANS('PV model'!$B$2))*COS(RADIANS(H7195))*COS(RADIANS(K7195)))+(SIN(RADIANS('PV model'!$B$2))*SIN(RADIANS(H7195)))))))</f>
        <v>16.272777009042663</v>
      </c>
      <c r="M7195" s="3">
        <f t="shared" si="1238"/>
        <v>16.272777009042663</v>
      </c>
      <c r="N7195" s="2">
        <f t="shared" si="1243"/>
        <v>-30.334273899131595</v>
      </c>
      <c r="O7195" s="2">
        <f>IF('PV model'!$B$2&gt;0, 180-N7195,IF('PV model'!$B$2&lt;0,0-N7195,N7195))</f>
        <v>210.3342738991316</v>
      </c>
      <c r="P7195" s="2">
        <f>ABS(O7195-'PV model'!$B$5)</f>
        <v>5.3342738991316025</v>
      </c>
      <c r="Q7195" s="3">
        <f t="shared" si="1239"/>
        <v>73.72722299095733</v>
      </c>
      <c r="R7195" s="3">
        <f t="shared" si="1244"/>
        <v>0</v>
      </c>
      <c r="S7195" s="3">
        <f t="shared" si="1240"/>
        <v>68.796000000000006</v>
      </c>
      <c r="T7195" s="3">
        <f>(0.5*(1-COS(RADIANS(90-$X$3)))*(D7195+E7195)*'PV model'!$B$4)</f>
        <v>0</v>
      </c>
      <c r="U7195" s="3">
        <f t="shared" si="1245"/>
        <v>68.796000000000006</v>
      </c>
      <c r="V7195" s="3">
        <f>('PV model'!$B$13*(U7195/1000)*(1-'PV model'!$B$14*((20+C7195)-25))*'PV model'!$B$10)/'PV model'!$B$12</f>
        <v>6.7310589790080009</v>
      </c>
    </row>
    <row r="7196" spans="1:22" x14ac:dyDescent="0.2">
      <c r="A7196" s="10">
        <f t="shared" si="1237"/>
        <v>300</v>
      </c>
      <c r="B7196" s="10">
        <f t="shared" si="1246"/>
        <v>15</v>
      </c>
      <c r="C7196" s="23">
        <v>10.4</v>
      </c>
      <c r="D7196" s="24">
        <v>0</v>
      </c>
      <c r="E7196" s="24">
        <v>49.392000000000003</v>
      </c>
      <c r="F7196" s="48"/>
      <c r="G7196" s="48"/>
      <c r="H7196" s="1">
        <f t="shared" si="1247"/>
        <v>-13.789067474583067</v>
      </c>
      <c r="I7196" s="1">
        <f t="shared" si="1241"/>
        <v>16.387873265736413</v>
      </c>
      <c r="J7196" s="4">
        <f>B7196+('PV model'!$B$3/15)+(I7196/60)</f>
        <v>14.99646455442894</v>
      </c>
      <c r="K7196" s="2">
        <f t="shared" si="1242"/>
        <v>-44.946968316434095</v>
      </c>
      <c r="L7196" s="2">
        <f>DEGREES(ASIN((((COS(RADIANS('PV model'!$B$2))*COS(RADIANS(H7196))*COS(RADIANS(K7196)))+(SIN(RADIANS('PV model'!$B$2))*SIN(RADIANS(H7196)))))))</f>
        <v>11.121945602663008</v>
      </c>
      <c r="M7196" s="3">
        <f t="shared" si="1238"/>
        <v>11.121945602663008</v>
      </c>
      <c r="N7196" s="2">
        <f t="shared" si="1243"/>
        <v>-44.364788443841491</v>
      </c>
      <c r="O7196" s="2">
        <f>IF('PV model'!$B$2&gt;0, 180-N7196,IF('PV model'!$B$2&lt;0,0-N7196,N7196))</f>
        <v>224.36478844384149</v>
      </c>
      <c r="P7196" s="2">
        <f>ABS(O7196-'PV model'!$B$5)</f>
        <v>19.364788443841491</v>
      </c>
      <c r="Q7196" s="3">
        <f t="shared" si="1239"/>
        <v>78.878054397336996</v>
      </c>
      <c r="R7196" s="3">
        <f t="shared" si="1244"/>
        <v>0</v>
      </c>
      <c r="S7196" s="3">
        <f t="shared" si="1240"/>
        <v>49.392000000000003</v>
      </c>
      <c r="T7196" s="3">
        <f>(0.5*(1-COS(RADIANS(90-$X$3)))*(D7196+E7196)*'PV model'!$B$4)</f>
        <v>0</v>
      </c>
      <c r="U7196" s="3">
        <f t="shared" si="1245"/>
        <v>49.392000000000003</v>
      </c>
      <c r="V7196" s="3">
        <f>('PV model'!$B$13*(U7196/1000)*(1-'PV model'!$B$14*((20+C7196)-25))*'PV model'!$B$10)/'PV model'!$B$12</f>
        <v>4.8305802746880007</v>
      </c>
    </row>
    <row r="7197" spans="1:22" x14ac:dyDescent="0.2">
      <c r="A7197" s="10">
        <f t="shared" si="1237"/>
        <v>300</v>
      </c>
      <c r="B7197" s="10">
        <f t="shared" si="1246"/>
        <v>16</v>
      </c>
      <c r="C7197" s="23">
        <v>10.199999999999999</v>
      </c>
      <c r="D7197" s="24">
        <v>0</v>
      </c>
      <c r="E7197" s="24">
        <v>23.814</v>
      </c>
      <c r="F7197" s="48"/>
      <c r="G7197" s="48"/>
      <c r="H7197" s="1">
        <f t="shared" si="1247"/>
        <v>-13.789067474583067</v>
      </c>
      <c r="I7197" s="1">
        <f t="shared" si="1241"/>
        <v>16.387873265736413</v>
      </c>
      <c r="J7197" s="4">
        <f>B7197+('PV model'!$B$3/15)+(I7197/60)</f>
        <v>15.99646455442894</v>
      </c>
      <c r="K7197" s="2">
        <f t="shared" si="1242"/>
        <v>-59.946968316434095</v>
      </c>
      <c r="L7197" s="2">
        <f>DEGREES(ASIN((((COS(RADIANS('PV model'!$B$2))*COS(RADIANS(H7197))*COS(RADIANS(K7197)))+(SIN(RADIANS('PV model'!$B$2))*SIN(RADIANS(H7197)))))))</f>
        <v>4.534134253363205</v>
      </c>
      <c r="M7197" s="3">
        <f t="shared" si="1238"/>
        <v>4.534134253363205</v>
      </c>
      <c r="N7197" s="2">
        <f t="shared" si="1243"/>
        <v>-57.485515391339554</v>
      </c>
      <c r="O7197" s="2">
        <f>IF('PV model'!$B$2&gt;0, 180-N7197,IF('PV model'!$B$2&lt;0,0-N7197,N7197))</f>
        <v>237.48551539133956</v>
      </c>
      <c r="P7197" s="2">
        <f>ABS(O7197-'PV model'!$B$5)</f>
        <v>32.485515391339561</v>
      </c>
      <c r="Q7197" s="3">
        <f t="shared" si="1239"/>
        <v>85.465865746636808</v>
      </c>
      <c r="R7197" s="3">
        <f t="shared" si="1244"/>
        <v>0</v>
      </c>
      <c r="S7197" s="3">
        <f t="shared" si="1240"/>
        <v>23.814</v>
      </c>
      <c r="T7197" s="3">
        <f>(0.5*(1-COS(RADIANS(90-$X$3)))*(D7197+E7197)*'PV model'!$B$4)</f>
        <v>0</v>
      </c>
      <c r="U7197" s="3">
        <f t="shared" si="1245"/>
        <v>23.814</v>
      </c>
      <c r="V7197" s="3">
        <f>('PV model'!$B$13*(U7197/1000)*(1-'PV model'!$B$14*((20+C7197)-25))*'PV model'!$B$10)/'PV model'!$B$12</f>
        <v>2.3309341332479998</v>
      </c>
    </row>
    <row r="7198" spans="1:22" x14ac:dyDescent="0.2">
      <c r="A7198" s="10">
        <f t="shared" si="1237"/>
        <v>300</v>
      </c>
      <c r="B7198" s="10">
        <f t="shared" si="1246"/>
        <v>17</v>
      </c>
      <c r="C7198" s="23">
        <v>10.3</v>
      </c>
      <c r="D7198" s="24">
        <v>0</v>
      </c>
      <c r="E7198" s="24">
        <v>4.41</v>
      </c>
      <c r="F7198" s="48"/>
      <c r="G7198" s="48"/>
      <c r="H7198" s="1">
        <f t="shared" si="1247"/>
        <v>-13.789067474583067</v>
      </c>
      <c r="I7198" s="1">
        <f t="shared" si="1241"/>
        <v>16.387873265736413</v>
      </c>
      <c r="J7198" s="4">
        <f>B7198+('PV model'!$B$3/15)+(I7198/60)</f>
        <v>16.99646455442894</v>
      </c>
      <c r="K7198" s="2">
        <f t="shared" si="1242"/>
        <v>-74.946968316434095</v>
      </c>
      <c r="L7198" s="2">
        <f>DEGREES(ASIN((((COS(RADIANS('PV model'!$B$2))*COS(RADIANS(H7198))*COS(RADIANS(K7198)))+(SIN(RADIANS('PV model'!$B$2))*SIN(RADIANS(H7198)))))))</f>
        <v>-3.0705437324131117</v>
      </c>
      <c r="M7198" s="3">
        <f t="shared" si="1238"/>
        <v>0</v>
      </c>
      <c r="N7198" s="2">
        <f t="shared" si="1243"/>
        <v>-69.918129993208225</v>
      </c>
      <c r="O7198" s="2">
        <f>IF('PV model'!$B$2&gt;0, 180-N7198,IF('PV model'!$B$2&lt;0,0-N7198,N7198))</f>
        <v>249.91812999320823</v>
      </c>
      <c r="P7198" s="2">
        <f>ABS(O7198-'PV model'!$B$5)</f>
        <v>44.918129993208225</v>
      </c>
      <c r="Q7198" s="3">
        <f t="shared" si="1239"/>
        <v>93.070543732413114</v>
      </c>
      <c r="R7198" s="3">
        <f t="shared" si="1244"/>
        <v>0</v>
      </c>
      <c r="S7198" s="3">
        <f t="shared" si="1240"/>
        <v>4.41</v>
      </c>
      <c r="T7198" s="3">
        <f>(0.5*(1-COS(RADIANS(90-$X$3)))*(D7198+E7198)*'PV model'!$B$4)</f>
        <v>0</v>
      </c>
      <c r="U7198" s="3">
        <f t="shared" si="1245"/>
        <v>4.41</v>
      </c>
      <c r="V7198" s="3">
        <f>('PV model'!$B$13*(U7198/1000)*(1-'PV model'!$B$14*((20+C7198)-25))*'PV model'!$B$10)/'PV model'!$B$12</f>
        <v>0.43147813967999998</v>
      </c>
    </row>
    <row r="7199" spans="1:22" x14ac:dyDescent="0.2">
      <c r="A7199" s="10">
        <f t="shared" si="1237"/>
        <v>300</v>
      </c>
      <c r="B7199" s="10">
        <f t="shared" si="1246"/>
        <v>18</v>
      </c>
      <c r="C7199" s="23">
        <v>10</v>
      </c>
      <c r="D7199" s="24">
        <v>0</v>
      </c>
      <c r="E7199" s="24">
        <v>0</v>
      </c>
      <c r="F7199" s="48"/>
      <c r="G7199" s="48"/>
      <c r="H7199" s="1">
        <f t="shared" si="1247"/>
        <v>-13.789067474583067</v>
      </c>
      <c r="I7199" s="1">
        <f t="shared" si="1241"/>
        <v>16.387873265736413</v>
      </c>
      <c r="J7199" s="4">
        <f>B7199+('PV model'!$B$3/15)+(I7199/60)</f>
        <v>17.99646455442894</v>
      </c>
      <c r="K7199" s="2">
        <f t="shared" si="1242"/>
        <v>-89.946968316434095</v>
      </c>
      <c r="L7199" s="2">
        <f>DEGREES(ASIN((((COS(RADIANS('PV model'!$B$2))*COS(RADIANS(H7199))*COS(RADIANS(K7199)))+(SIN(RADIANS('PV model'!$B$2))*SIN(RADIANS(H7199)))))))</f>
        <v>-11.298461381212775</v>
      </c>
      <c r="M7199" s="3">
        <f t="shared" si="1238"/>
        <v>0</v>
      </c>
      <c r="N7199" s="2">
        <f t="shared" si="1243"/>
        <v>-82.043259768922823</v>
      </c>
      <c r="O7199" s="2">
        <f>IF('PV model'!$B$2&gt;0, 180-N7199,IF('PV model'!$B$2&lt;0,0-N7199,N7199))</f>
        <v>262.04325976892284</v>
      </c>
      <c r="P7199" s="2">
        <f>ABS(O7199-'PV model'!$B$5)</f>
        <v>57.043259768922837</v>
      </c>
      <c r="Q7199" s="3">
        <f t="shared" si="1239"/>
        <v>101.29846138121277</v>
      </c>
      <c r="R7199" s="3">
        <f t="shared" si="1244"/>
        <v>0</v>
      </c>
      <c r="S7199" s="3">
        <f t="shared" si="1240"/>
        <v>0</v>
      </c>
      <c r="T7199" s="3">
        <f>(0.5*(1-COS(RADIANS(90-$X$3)))*(D7199+E7199)*'PV model'!$B$4)</f>
        <v>0</v>
      </c>
      <c r="U7199" s="3">
        <f t="shared" si="1245"/>
        <v>0</v>
      </c>
      <c r="V7199" s="3">
        <f>('PV model'!$B$13*(U7199/1000)*(1-'PV model'!$B$14*((20+C7199)-25))*'PV model'!$B$10)/'PV model'!$B$12</f>
        <v>0</v>
      </c>
    </row>
    <row r="7200" spans="1:22" x14ac:dyDescent="0.2">
      <c r="A7200" s="10">
        <f t="shared" si="1237"/>
        <v>300</v>
      </c>
      <c r="B7200" s="10">
        <f t="shared" si="1246"/>
        <v>19</v>
      </c>
      <c r="C7200" s="23">
        <v>9.5</v>
      </c>
      <c r="D7200" s="24">
        <v>0</v>
      </c>
      <c r="E7200" s="24">
        <v>0</v>
      </c>
      <c r="F7200" s="48"/>
      <c r="G7200" s="48"/>
      <c r="H7200" s="1">
        <f t="shared" si="1247"/>
        <v>-13.789067474583067</v>
      </c>
      <c r="I7200" s="1">
        <f t="shared" si="1241"/>
        <v>16.387873265736413</v>
      </c>
      <c r="J7200" s="4">
        <f>B7200+('PV model'!$B$3/15)+(I7200/60)</f>
        <v>18.99646455442894</v>
      </c>
      <c r="K7200" s="2">
        <f t="shared" si="1242"/>
        <v>-104.94696831643409</v>
      </c>
      <c r="L7200" s="2">
        <f>DEGREES(ASIN((((COS(RADIANS('PV model'!$B$2))*COS(RADIANS(H7200))*COS(RADIANS(K7200)))+(SIN(RADIANS('PV model'!$B$2))*SIN(RADIANS(H7200)))))))</f>
        <v>-19.773874715882442</v>
      </c>
      <c r="M7200" s="3">
        <f t="shared" si="1238"/>
        <v>0</v>
      </c>
      <c r="N7200" s="2">
        <f t="shared" si="1243"/>
        <v>-85.64644667669927</v>
      </c>
      <c r="O7200" s="2">
        <f>IF('PV model'!$B$2&gt;0, 180-N7200,IF('PV model'!$B$2&lt;0,0-N7200,N7200))</f>
        <v>265.64644667669927</v>
      </c>
      <c r="P7200" s="2">
        <f>ABS(O7200-'PV model'!$B$5)</f>
        <v>60.64644667669927</v>
      </c>
      <c r="Q7200" s="3">
        <f t="shared" si="1239"/>
        <v>109.77387471588244</v>
      </c>
      <c r="R7200" s="3">
        <f t="shared" si="1244"/>
        <v>0</v>
      </c>
      <c r="S7200" s="3">
        <f t="shared" si="1240"/>
        <v>0</v>
      </c>
      <c r="T7200" s="3">
        <f>(0.5*(1-COS(RADIANS(90-$X$3)))*(D7200+E7200)*'PV model'!$B$4)</f>
        <v>0</v>
      </c>
      <c r="U7200" s="3">
        <f t="shared" si="1245"/>
        <v>0</v>
      </c>
      <c r="V7200" s="3">
        <f>('PV model'!$B$13*(U7200/1000)*(1-'PV model'!$B$14*((20+C7200)-25))*'PV model'!$B$10)/'PV model'!$B$12</f>
        <v>0</v>
      </c>
    </row>
    <row r="7201" spans="1:22" x14ac:dyDescent="0.2">
      <c r="A7201" s="10">
        <f t="shared" si="1237"/>
        <v>300</v>
      </c>
      <c r="B7201" s="10">
        <f t="shared" si="1246"/>
        <v>20</v>
      </c>
      <c r="C7201" s="23">
        <v>8.5</v>
      </c>
      <c r="D7201" s="24">
        <v>0</v>
      </c>
      <c r="E7201" s="24">
        <v>0</v>
      </c>
      <c r="F7201" s="48"/>
      <c r="G7201" s="48"/>
      <c r="H7201" s="1">
        <f t="shared" si="1247"/>
        <v>-13.789067474583067</v>
      </c>
      <c r="I7201" s="1">
        <f t="shared" si="1241"/>
        <v>16.387873265736413</v>
      </c>
      <c r="J7201" s="4">
        <f>B7201+('PV model'!$B$3/15)+(I7201/60)</f>
        <v>19.99646455442894</v>
      </c>
      <c r="K7201" s="2">
        <f t="shared" si="1242"/>
        <v>-119.94696831643409</v>
      </c>
      <c r="L7201" s="2">
        <f>DEGREES(ASIN((((COS(RADIANS('PV model'!$B$2))*COS(RADIANS(H7201))*COS(RADIANS(K7201)))+(SIN(RADIANS('PV model'!$B$2))*SIN(RADIANS(H7201)))))))</f>
        <v>-28.101114927271158</v>
      </c>
      <c r="M7201" s="3">
        <f t="shared" si="1238"/>
        <v>0</v>
      </c>
      <c r="N7201" s="2">
        <f t="shared" si="1243"/>
        <v>-72.548632132503272</v>
      </c>
      <c r="O7201" s="2">
        <f>IF('PV model'!$B$2&gt;0, 180-N7201,IF('PV model'!$B$2&lt;0,0-N7201,N7201))</f>
        <v>252.54863213250326</v>
      </c>
      <c r="P7201" s="2">
        <f>ABS(O7201-'PV model'!$B$5)</f>
        <v>47.548632132503258</v>
      </c>
      <c r="Q7201" s="3">
        <f t="shared" si="1239"/>
        <v>118.10111492727115</v>
      </c>
      <c r="R7201" s="3">
        <f t="shared" si="1244"/>
        <v>0</v>
      </c>
      <c r="S7201" s="3">
        <f t="shared" si="1240"/>
        <v>0</v>
      </c>
      <c r="T7201" s="3">
        <f>(0.5*(1-COS(RADIANS(90-$X$3)))*(D7201+E7201)*'PV model'!$B$4)</f>
        <v>0</v>
      </c>
      <c r="U7201" s="3">
        <f t="shared" si="1245"/>
        <v>0</v>
      </c>
      <c r="V7201" s="3">
        <f>('PV model'!$B$13*(U7201/1000)*(1-'PV model'!$B$14*((20+C7201)-25))*'PV model'!$B$10)/'PV model'!$B$12</f>
        <v>0</v>
      </c>
    </row>
    <row r="7202" spans="1:22" x14ac:dyDescent="0.2">
      <c r="A7202" s="10">
        <f t="shared" si="1237"/>
        <v>300</v>
      </c>
      <c r="B7202" s="10">
        <f t="shared" si="1246"/>
        <v>21</v>
      </c>
      <c r="C7202" s="23">
        <v>9.5</v>
      </c>
      <c r="D7202" s="24">
        <v>0</v>
      </c>
      <c r="E7202" s="24">
        <v>0</v>
      </c>
      <c r="F7202" s="48"/>
      <c r="G7202" s="48"/>
      <c r="H7202" s="1">
        <f t="shared" si="1247"/>
        <v>-13.789067474583067</v>
      </c>
      <c r="I7202" s="1">
        <f t="shared" si="1241"/>
        <v>16.387873265736413</v>
      </c>
      <c r="J7202" s="4">
        <f>B7202+('PV model'!$B$3/15)+(I7202/60)</f>
        <v>20.99646455442894</v>
      </c>
      <c r="K7202" s="2">
        <f t="shared" si="1242"/>
        <v>-134.94696831643409</v>
      </c>
      <c r="L7202" s="2">
        <f>DEGREES(ASIN((((COS(RADIANS('PV model'!$B$2))*COS(RADIANS(H7202))*COS(RADIANS(K7202)))+(SIN(RADIANS('PV model'!$B$2))*SIN(RADIANS(H7202)))))))</f>
        <v>-35.805510758689678</v>
      </c>
      <c r="M7202" s="3">
        <f t="shared" si="1238"/>
        <v>0</v>
      </c>
      <c r="N7202" s="2">
        <f t="shared" si="1243"/>
        <v>-57.945344034485224</v>
      </c>
      <c r="O7202" s="2">
        <f>IF('PV model'!$B$2&gt;0, 180-N7202,IF('PV model'!$B$2&lt;0,0-N7202,N7202))</f>
        <v>237.94534403448523</v>
      </c>
      <c r="P7202" s="2">
        <f>ABS(O7202-'PV model'!$B$5)</f>
        <v>32.945344034485231</v>
      </c>
      <c r="Q7202" s="3">
        <f t="shared" si="1239"/>
        <v>125.80551075868968</v>
      </c>
      <c r="R7202" s="3">
        <f t="shared" si="1244"/>
        <v>0</v>
      </c>
      <c r="S7202" s="3">
        <f t="shared" si="1240"/>
        <v>0</v>
      </c>
      <c r="T7202" s="3">
        <f>(0.5*(1-COS(RADIANS(90-$X$3)))*(D7202+E7202)*'PV model'!$B$4)</f>
        <v>0</v>
      </c>
      <c r="U7202" s="3">
        <f t="shared" si="1245"/>
        <v>0</v>
      </c>
      <c r="V7202" s="3">
        <f>('PV model'!$B$13*(U7202/1000)*(1-'PV model'!$B$14*((20+C7202)-25))*'PV model'!$B$10)/'PV model'!$B$12</f>
        <v>0</v>
      </c>
    </row>
    <row r="7203" spans="1:22" x14ac:dyDescent="0.2">
      <c r="A7203" s="10">
        <f t="shared" si="1237"/>
        <v>300</v>
      </c>
      <c r="B7203" s="10">
        <f t="shared" si="1246"/>
        <v>22</v>
      </c>
      <c r="C7203" s="23">
        <v>9.1</v>
      </c>
      <c r="D7203" s="24">
        <v>0</v>
      </c>
      <c r="E7203" s="24">
        <v>0</v>
      </c>
      <c r="F7203" s="48"/>
      <c r="G7203" s="48"/>
      <c r="H7203" s="1">
        <f t="shared" si="1247"/>
        <v>-13.789067474583067</v>
      </c>
      <c r="I7203" s="1">
        <f t="shared" si="1241"/>
        <v>16.387873265736413</v>
      </c>
      <c r="J7203" s="4">
        <f>B7203+('PV model'!$B$3/15)+(I7203/60)</f>
        <v>21.99646455442894</v>
      </c>
      <c r="K7203" s="2">
        <f t="shared" si="1242"/>
        <v>-149.94696831643409</v>
      </c>
      <c r="L7203" s="2">
        <f>DEGREES(ASIN((((COS(RADIANS('PV model'!$B$2))*COS(RADIANS(H7203))*COS(RADIANS(K7203)))+(SIN(RADIANS('PV model'!$B$2))*SIN(RADIANS(H7203)))))))</f>
        <v>-42.26490991151779</v>
      </c>
      <c r="M7203" s="3">
        <f t="shared" si="1238"/>
        <v>0</v>
      </c>
      <c r="N7203" s="2">
        <f t="shared" si="1243"/>
        <v>-41.08788941989102</v>
      </c>
      <c r="O7203" s="2">
        <f>IF('PV model'!$B$2&gt;0, 180-N7203,IF('PV model'!$B$2&lt;0,0-N7203,N7203))</f>
        <v>221.08788941989101</v>
      </c>
      <c r="P7203" s="2">
        <f>ABS(O7203-'PV model'!$B$5)</f>
        <v>16.087889419891013</v>
      </c>
      <c r="Q7203" s="3">
        <f t="shared" si="1239"/>
        <v>132.2649099115178</v>
      </c>
      <c r="R7203" s="3">
        <f t="shared" si="1244"/>
        <v>0</v>
      </c>
      <c r="S7203" s="3">
        <f t="shared" si="1240"/>
        <v>0</v>
      </c>
      <c r="T7203" s="3">
        <f>(0.5*(1-COS(RADIANS(90-$X$3)))*(D7203+E7203)*'PV model'!$B$4)</f>
        <v>0</v>
      </c>
      <c r="U7203" s="3">
        <f t="shared" si="1245"/>
        <v>0</v>
      </c>
      <c r="V7203" s="3">
        <f>('PV model'!$B$13*(U7203/1000)*(1-'PV model'!$B$14*((20+C7203)-25))*'PV model'!$B$10)/'PV model'!$B$12</f>
        <v>0</v>
      </c>
    </row>
    <row r="7204" spans="1:22" x14ac:dyDescent="0.2">
      <c r="A7204" s="10">
        <f t="shared" si="1237"/>
        <v>300</v>
      </c>
      <c r="B7204" s="10">
        <f t="shared" si="1246"/>
        <v>23</v>
      </c>
      <c r="C7204" s="23">
        <v>7.5</v>
      </c>
      <c r="D7204" s="24">
        <v>0</v>
      </c>
      <c r="E7204" s="24">
        <v>0</v>
      </c>
      <c r="F7204" s="48"/>
      <c r="G7204" s="48"/>
      <c r="H7204" s="1">
        <f t="shared" si="1247"/>
        <v>-13.789067474583067</v>
      </c>
      <c r="I7204" s="1">
        <f t="shared" si="1241"/>
        <v>16.387873265736413</v>
      </c>
      <c r="J7204" s="4">
        <f>B7204+('PV model'!$B$3/15)+(I7204/60)</f>
        <v>22.99646455442894</v>
      </c>
      <c r="K7204" s="2">
        <f t="shared" si="1242"/>
        <v>-164.94696831643409</v>
      </c>
      <c r="L7204" s="2">
        <f>DEGREES(ASIN((((COS(RADIANS('PV model'!$B$2))*COS(RADIANS(H7204))*COS(RADIANS(K7204)))+(SIN(RADIANS('PV model'!$B$2))*SIN(RADIANS(H7204)))))))</f>
        <v>-46.688545411118234</v>
      </c>
      <c r="M7204" s="3">
        <f t="shared" si="1238"/>
        <v>0</v>
      </c>
      <c r="N7204" s="2">
        <f t="shared" si="1243"/>
        <v>-21.573757890983298</v>
      </c>
      <c r="O7204" s="2">
        <f>IF('PV model'!$B$2&gt;0, 180-N7204,IF('PV model'!$B$2&lt;0,0-N7204,N7204))</f>
        <v>201.5737578909833</v>
      </c>
      <c r="P7204" s="2">
        <f>ABS(O7204-'PV model'!$B$5)</f>
        <v>3.4262421090166981</v>
      </c>
      <c r="Q7204" s="3">
        <f t="shared" si="1239"/>
        <v>136.68854541111824</v>
      </c>
      <c r="R7204" s="3">
        <f t="shared" si="1244"/>
        <v>0</v>
      </c>
      <c r="S7204" s="3">
        <f t="shared" si="1240"/>
        <v>0</v>
      </c>
      <c r="T7204" s="3">
        <f>(0.5*(1-COS(RADIANS(90-$X$3)))*(D7204+E7204)*'PV model'!$B$4)</f>
        <v>0</v>
      </c>
      <c r="U7204" s="3">
        <f t="shared" si="1245"/>
        <v>0</v>
      </c>
      <c r="V7204" s="3">
        <f>('PV model'!$B$13*(U7204/1000)*(1-'PV model'!$B$14*((20+C7204)-25))*'PV model'!$B$10)/'PV model'!$B$12</f>
        <v>0</v>
      </c>
    </row>
    <row r="7205" spans="1:22" x14ac:dyDescent="0.2">
      <c r="A7205" s="10">
        <f t="shared" si="1237"/>
        <v>300</v>
      </c>
      <c r="B7205" s="10">
        <f t="shared" si="1246"/>
        <v>24</v>
      </c>
      <c r="C7205" s="23">
        <v>7.4</v>
      </c>
      <c r="D7205" s="24">
        <v>0</v>
      </c>
      <c r="E7205" s="24">
        <v>0</v>
      </c>
      <c r="F7205" s="48"/>
      <c r="G7205" s="48"/>
      <c r="H7205" s="1">
        <f t="shared" si="1247"/>
        <v>-13.789067474583067</v>
      </c>
      <c r="I7205" s="1">
        <f t="shared" si="1241"/>
        <v>16.387873265736413</v>
      </c>
      <c r="J7205" s="4">
        <f>B7205+('PV model'!$B$3/15)+(I7205/60)</f>
        <v>23.99646455442894</v>
      </c>
      <c r="K7205" s="2">
        <f t="shared" si="1242"/>
        <v>-179.94696831643409</v>
      </c>
      <c r="L7205" s="2">
        <f>DEGREES(ASIN((((COS(RADIANS('PV model'!$B$2))*COS(RADIANS(H7205))*COS(RADIANS(K7205)))+(SIN(RADIANS('PV model'!$B$2))*SIN(RADIANS(H7205)))))))</f>
        <v>-48.289047184646321</v>
      </c>
      <c r="M7205" s="3">
        <f t="shared" si="1238"/>
        <v>0</v>
      </c>
      <c r="N7205" s="2">
        <f t="shared" si="1243"/>
        <v>-7.7405156718354462E-2</v>
      </c>
      <c r="O7205" s="2">
        <f>IF('PV model'!$B$2&gt;0, 180-N7205,IF('PV model'!$B$2&lt;0,0-N7205,N7205))</f>
        <v>180.07740515671836</v>
      </c>
      <c r="P7205" s="2">
        <f>ABS(O7205-'PV model'!$B$5)</f>
        <v>24.922594843281644</v>
      </c>
      <c r="Q7205" s="3">
        <f t="shared" si="1239"/>
        <v>138.28904718464631</v>
      </c>
      <c r="R7205" s="3">
        <f t="shared" si="1244"/>
        <v>0</v>
      </c>
      <c r="S7205" s="3">
        <f t="shared" si="1240"/>
        <v>0</v>
      </c>
      <c r="T7205" s="3">
        <f>(0.5*(1-COS(RADIANS(90-$X$3)))*(D7205+E7205)*'PV model'!$B$4)</f>
        <v>0</v>
      </c>
      <c r="U7205" s="3">
        <f t="shared" si="1245"/>
        <v>0</v>
      </c>
      <c r="V7205" s="3">
        <f>('PV model'!$B$13*(U7205/1000)*(1-'PV model'!$B$14*((20+C7205)-25))*'PV model'!$B$10)/'PV model'!$B$12</f>
        <v>0</v>
      </c>
    </row>
    <row r="7206" spans="1:22" x14ac:dyDescent="0.2">
      <c r="A7206" s="10">
        <f t="shared" si="1237"/>
        <v>301</v>
      </c>
      <c r="B7206" s="10">
        <f t="shared" si="1246"/>
        <v>1</v>
      </c>
      <c r="C7206" s="23">
        <v>6.2</v>
      </c>
      <c r="D7206" s="24">
        <v>0</v>
      </c>
      <c r="E7206" s="24">
        <v>0</v>
      </c>
      <c r="F7206" s="48"/>
      <c r="G7206" s="48"/>
      <c r="H7206" s="1">
        <f t="shared" si="1247"/>
        <v>-14.113836647289698</v>
      </c>
      <c r="I7206" s="1">
        <f t="shared" si="1241"/>
        <v>16.423102756491371</v>
      </c>
      <c r="J7206" s="4">
        <f>B7206+('PV model'!$B$3/15)+(I7206/60)</f>
        <v>0.99705171260818959</v>
      </c>
      <c r="K7206" s="2">
        <f t="shared" si="1242"/>
        <v>165.04422431087715</v>
      </c>
      <c r="L7206" s="2">
        <f>DEGREES(ASIN((((COS(RADIANS('PV model'!$B$2))*COS(RADIANS(H7206))*COS(RADIANS(K7206)))+(SIN(RADIANS('PV model'!$B$2))*SIN(RADIANS(H7206)))))))</f>
        <v>-47.025999882533114</v>
      </c>
      <c r="M7206" s="3">
        <f t="shared" si="1238"/>
        <v>0</v>
      </c>
      <c r="N7206" s="2">
        <f t="shared" si="1243"/>
        <v>21.540785419888781</v>
      </c>
      <c r="O7206" s="2">
        <f>IF('PV model'!$B$2&gt;0, 180-N7206,IF('PV model'!$B$2&lt;0,0-N7206,N7206))</f>
        <v>158.45921458011122</v>
      </c>
      <c r="P7206" s="2">
        <f>ABS(O7206-'PV model'!$B$5)</f>
        <v>46.540785419888778</v>
      </c>
      <c r="Q7206" s="3">
        <f t="shared" si="1239"/>
        <v>137.02599988253311</v>
      </c>
      <c r="R7206" s="3">
        <f t="shared" si="1244"/>
        <v>0</v>
      </c>
      <c r="S7206" s="3">
        <f t="shared" si="1240"/>
        <v>0</v>
      </c>
      <c r="T7206" s="3">
        <f>(0.5*(1-COS(RADIANS(90-$X$3)))*(D7206+E7206)*'PV model'!$B$4)</f>
        <v>0</v>
      </c>
      <c r="U7206" s="3">
        <f t="shared" si="1245"/>
        <v>0</v>
      </c>
      <c r="V7206" s="3">
        <f>('PV model'!$B$13*(U7206/1000)*(1-'PV model'!$B$14*((20+C7206)-25))*'PV model'!$B$10)/'PV model'!$B$12</f>
        <v>0</v>
      </c>
    </row>
    <row r="7207" spans="1:22" x14ac:dyDescent="0.2">
      <c r="A7207" s="10">
        <f t="shared" si="1237"/>
        <v>301</v>
      </c>
      <c r="B7207" s="10">
        <f t="shared" si="1246"/>
        <v>2</v>
      </c>
      <c r="C7207" s="23">
        <v>6.2</v>
      </c>
      <c r="D7207" s="24">
        <v>0</v>
      </c>
      <c r="E7207" s="24">
        <v>0</v>
      </c>
      <c r="F7207" s="48"/>
      <c r="G7207" s="48"/>
      <c r="H7207" s="1">
        <f t="shared" si="1247"/>
        <v>-14.113836647289698</v>
      </c>
      <c r="I7207" s="1">
        <f t="shared" si="1241"/>
        <v>16.423102756491371</v>
      </c>
      <c r="J7207" s="4">
        <f>B7207+('PV model'!$B$3/15)+(I7207/60)</f>
        <v>1.9970517126081897</v>
      </c>
      <c r="K7207" s="2">
        <f t="shared" si="1242"/>
        <v>150.04422431087715</v>
      </c>
      <c r="L7207" s="2">
        <f>DEGREES(ASIN((((COS(RADIANS('PV model'!$B$2))*COS(RADIANS(H7207))*COS(RADIANS(K7207)))+(SIN(RADIANS('PV model'!$B$2))*SIN(RADIANS(H7207)))))))</f>
        <v>-42.601034265331052</v>
      </c>
      <c r="M7207" s="3">
        <f t="shared" si="1238"/>
        <v>0</v>
      </c>
      <c r="N7207" s="2">
        <f t="shared" si="1243"/>
        <v>41.138662956032071</v>
      </c>
      <c r="O7207" s="2">
        <f>IF('PV model'!$B$2&gt;0, 180-N7207,IF('PV model'!$B$2&lt;0,0-N7207,N7207))</f>
        <v>138.86133704396792</v>
      </c>
      <c r="P7207" s="2">
        <f>ABS(O7207-'PV model'!$B$5)</f>
        <v>66.138662956032078</v>
      </c>
      <c r="Q7207" s="3">
        <f t="shared" si="1239"/>
        <v>132.60103426533104</v>
      </c>
      <c r="R7207" s="3">
        <f t="shared" si="1244"/>
        <v>0</v>
      </c>
      <c r="S7207" s="3">
        <f t="shared" si="1240"/>
        <v>0</v>
      </c>
      <c r="T7207" s="3">
        <f>(0.5*(1-COS(RADIANS(90-$X$3)))*(D7207+E7207)*'PV model'!$B$4)</f>
        <v>0</v>
      </c>
      <c r="U7207" s="3">
        <f t="shared" si="1245"/>
        <v>0</v>
      </c>
      <c r="V7207" s="3">
        <f>('PV model'!$B$13*(U7207/1000)*(1-'PV model'!$B$14*((20+C7207)-25))*'PV model'!$B$10)/'PV model'!$B$12</f>
        <v>0</v>
      </c>
    </row>
    <row r="7208" spans="1:22" x14ac:dyDescent="0.2">
      <c r="A7208" s="10">
        <f t="shared" si="1237"/>
        <v>301</v>
      </c>
      <c r="B7208" s="10">
        <f t="shared" si="1246"/>
        <v>3</v>
      </c>
      <c r="C7208" s="23">
        <v>7.8</v>
      </c>
      <c r="D7208" s="24">
        <v>0</v>
      </c>
      <c r="E7208" s="24">
        <v>0</v>
      </c>
      <c r="F7208" s="48"/>
      <c r="G7208" s="48"/>
      <c r="H7208" s="1">
        <f t="shared" si="1247"/>
        <v>-14.113836647289698</v>
      </c>
      <c r="I7208" s="1">
        <f t="shared" si="1241"/>
        <v>16.423102756491371</v>
      </c>
      <c r="J7208" s="4">
        <f>B7208+('PV model'!$B$3/15)+(I7208/60)</f>
        <v>2.9970517126081893</v>
      </c>
      <c r="K7208" s="2">
        <f t="shared" si="1242"/>
        <v>135.04422431087715</v>
      </c>
      <c r="L7208" s="2">
        <f>DEGREES(ASIN((((COS(RADIANS('PV model'!$B$2))*COS(RADIANS(H7208))*COS(RADIANS(K7208)))+(SIN(RADIANS('PV model'!$B$2))*SIN(RADIANS(H7208)))))))</f>
        <v>-36.13443019412226</v>
      </c>
      <c r="M7208" s="3">
        <f t="shared" si="1238"/>
        <v>0</v>
      </c>
      <c r="N7208" s="2">
        <f t="shared" si="1243"/>
        <v>58.042603215573394</v>
      </c>
      <c r="O7208" s="2">
        <f>IF('PV model'!$B$2&gt;0, 180-N7208,IF('PV model'!$B$2&lt;0,0-N7208,N7208))</f>
        <v>121.95739678442661</v>
      </c>
      <c r="P7208" s="2">
        <f>ABS(O7208-'PV model'!$B$5)</f>
        <v>83.042603215573394</v>
      </c>
      <c r="Q7208" s="3">
        <f t="shared" si="1239"/>
        <v>126.13443019412226</v>
      </c>
      <c r="R7208" s="3">
        <f t="shared" si="1244"/>
        <v>0</v>
      </c>
      <c r="S7208" s="3">
        <f t="shared" si="1240"/>
        <v>0</v>
      </c>
      <c r="T7208" s="3">
        <f>(0.5*(1-COS(RADIANS(90-$X$3)))*(D7208+E7208)*'PV model'!$B$4)</f>
        <v>0</v>
      </c>
      <c r="U7208" s="3">
        <f t="shared" si="1245"/>
        <v>0</v>
      </c>
      <c r="V7208" s="3">
        <f>('PV model'!$B$13*(U7208/1000)*(1-'PV model'!$B$14*((20+C7208)-25))*'PV model'!$B$10)/'PV model'!$B$12</f>
        <v>0</v>
      </c>
    </row>
    <row r="7209" spans="1:22" x14ac:dyDescent="0.2">
      <c r="A7209" s="10">
        <f t="shared" si="1237"/>
        <v>301</v>
      </c>
      <c r="B7209" s="10">
        <f t="shared" si="1246"/>
        <v>4</v>
      </c>
      <c r="C7209" s="23">
        <v>7.7</v>
      </c>
      <c r="D7209" s="24">
        <v>0</v>
      </c>
      <c r="E7209" s="24">
        <v>0</v>
      </c>
      <c r="F7209" s="48"/>
      <c r="G7209" s="48"/>
      <c r="H7209" s="1">
        <f t="shared" si="1247"/>
        <v>-14.113836647289698</v>
      </c>
      <c r="I7209" s="1">
        <f t="shared" si="1241"/>
        <v>16.423102756491371</v>
      </c>
      <c r="J7209" s="4">
        <f>B7209+('PV model'!$B$3/15)+(I7209/60)</f>
        <v>3.9970517126081893</v>
      </c>
      <c r="K7209" s="2">
        <f t="shared" si="1242"/>
        <v>120.04422431087715</v>
      </c>
      <c r="L7209" s="2">
        <f>DEGREES(ASIN((((COS(RADIANS('PV model'!$B$2))*COS(RADIANS(H7209))*COS(RADIANS(K7209)))+(SIN(RADIANS('PV model'!$B$2))*SIN(RADIANS(H7209)))))))</f>
        <v>-28.423420893922177</v>
      </c>
      <c r="M7209" s="3">
        <f t="shared" si="1238"/>
        <v>0</v>
      </c>
      <c r="N7209" s="2">
        <f t="shared" si="1243"/>
        <v>72.664985936883454</v>
      </c>
      <c r="O7209" s="2">
        <f>IF('PV model'!$B$2&gt;0, 180-N7209,IF('PV model'!$B$2&lt;0,0-N7209,N7209))</f>
        <v>107.33501406311655</v>
      </c>
      <c r="P7209" s="2">
        <f>ABS(O7209-'PV model'!$B$5)</f>
        <v>97.664985936883454</v>
      </c>
      <c r="Q7209" s="3">
        <f t="shared" si="1239"/>
        <v>118.42342089392217</v>
      </c>
      <c r="R7209" s="3">
        <f t="shared" si="1244"/>
        <v>0</v>
      </c>
      <c r="S7209" s="3">
        <f t="shared" si="1240"/>
        <v>0</v>
      </c>
      <c r="T7209" s="3">
        <f>(0.5*(1-COS(RADIANS(90-$X$3)))*(D7209+E7209)*'PV model'!$B$4)</f>
        <v>0</v>
      </c>
      <c r="U7209" s="3">
        <f t="shared" si="1245"/>
        <v>0</v>
      </c>
      <c r="V7209" s="3">
        <f>('PV model'!$B$13*(U7209/1000)*(1-'PV model'!$B$14*((20+C7209)-25))*'PV model'!$B$10)/'PV model'!$B$12</f>
        <v>0</v>
      </c>
    </row>
    <row r="7210" spans="1:22" x14ac:dyDescent="0.2">
      <c r="A7210" s="10">
        <f t="shared" si="1237"/>
        <v>301</v>
      </c>
      <c r="B7210" s="10">
        <f t="shared" si="1246"/>
        <v>5</v>
      </c>
      <c r="C7210" s="23">
        <v>8.3000000000000007</v>
      </c>
      <c r="D7210" s="24">
        <v>0</v>
      </c>
      <c r="E7210" s="24">
        <v>0</v>
      </c>
      <c r="F7210" s="48"/>
      <c r="G7210" s="48"/>
      <c r="H7210" s="1">
        <f t="shared" si="1247"/>
        <v>-14.113836647289698</v>
      </c>
      <c r="I7210" s="1">
        <f t="shared" si="1241"/>
        <v>16.423102756491371</v>
      </c>
      <c r="J7210" s="4">
        <f>B7210+('PV model'!$B$3/15)+(I7210/60)</f>
        <v>4.9970517126081901</v>
      </c>
      <c r="K7210" s="2">
        <f t="shared" si="1242"/>
        <v>105.04422431087715</v>
      </c>
      <c r="L7210" s="2">
        <f>DEGREES(ASIN((((COS(RADIANS('PV model'!$B$2))*COS(RADIANS(H7210))*COS(RADIANS(K7210)))+(SIN(RADIANS('PV model'!$B$2))*SIN(RADIANS(H7210)))))))</f>
        <v>-20.092908482008394</v>
      </c>
      <c r="M7210" s="3">
        <f t="shared" si="1238"/>
        <v>0</v>
      </c>
      <c r="N7210" s="2">
        <f t="shared" si="1243"/>
        <v>85.765856482751445</v>
      </c>
      <c r="O7210" s="2">
        <f>IF('PV model'!$B$2&gt;0, 180-N7210,IF('PV model'!$B$2&lt;0,0-N7210,N7210))</f>
        <v>94.234143517248555</v>
      </c>
      <c r="P7210" s="2">
        <f>ABS(O7210-'PV model'!$B$5)</f>
        <v>110.76585648275145</v>
      </c>
      <c r="Q7210" s="3">
        <f t="shared" si="1239"/>
        <v>110.0929084820084</v>
      </c>
      <c r="R7210" s="3">
        <f t="shared" si="1244"/>
        <v>0</v>
      </c>
      <c r="S7210" s="3">
        <f t="shared" si="1240"/>
        <v>0</v>
      </c>
      <c r="T7210" s="3">
        <f>(0.5*(1-COS(RADIANS(90-$X$3)))*(D7210+E7210)*'PV model'!$B$4)</f>
        <v>0</v>
      </c>
      <c r="U7210" s="3">
        <f t="shared" si="1245"/>
        <v>0</v>
      </c>
      <c r="V7210" s="3">
        <f>('PV model'!$B$13*(U7210/1000)*(1-'PV model'!$B$14*((20+C7210)-25))*'PV model'!$B$10)/'PV model'!$B$12</f>
        <v>0</v>
      </c>
    </row>
    <row r="7211" spans="1:22" x14ac:dyDescent="0.2">
      <c r="A7211" s="10">
        <f t="shared" si="1237"/>
        <v>301</v>
      </c>
      <c r="B7211" s="10">
        <f t="shared" si="1246"/>
        <v>6</v>
      </c>
      <c r="C7211" s="23">
        <v>10.1</v>
      </c>
      <c r="D7211" s="24">
        <v>0</v>
      </c>
      <c r="E7211" s="24">
        <v>0</v>
      </c>
      <c r="F7211" s="48"/>
      <c r="G7211" s="48"/>
      <c r="H7211" s="1">
        <f t="shared" si="1247"/>
        <v>-14.113836647289698</v>
      </c>
      <c r="I7211" s="1">
        <f t="shared" si="1241"/>
        <v>16.423102756491371</v>
      </c>
      <c r="J7211" s="4">
        <f>B7211+('PV model'!$B$3/15)+(I7211/60)</f>
        <v>5.9970517126081901</v>
      </c>
      <c r="K7211" s="2">
        <f t="shared" si="1242"/>
        <v>90.044224310877155</v>
      </c>
      <c r="L7211" s="2">
        <f>DEGREES(ASIN((((COS(RADIANS('PV model'!$B$2))*COS(RADIANS(H7211))*COS(RADIANS(K7211)))+(SIN(RADIANS('PV model'!$B$2))*SIN(RADIANS(H7211)))))))</f>
        <v>-11.618050691203536</v>
      </c>
      <c r="M7211" s="3">
        <f t="shared" si="1238"/>
        <v>0</v>
      </c>
      <c r="N7211" s="2">
        <f t="shared" si="1243"/>
        <v>81.930344997228332</v>
      </c>
      <c r="O7211" s="2">
        <f>IF('PV model'!$B$2&gt;0, 180-N7211,IF('PV model'!$B$2&lt;0,0-N7211,N7211))</f>
        <v>98.069655002771668</v>
      </c>
      <c r="P7211" s="2">
        <f>ABS(O7211-'PV model'!$B$5)</f>
        <v>106.93034499722833</v>
      </c>
      <c r="Q7211" s="3">
        <f t="shared" si="1239"/>
        <v>101.61805069120354</v>
      </c>
      <c r="R7211" s="3">
        <f t="shared" si="1244"/>
        <v>0</v>
      </c>
      <c r="S7211" s="3">
        <f t="shared" si="1240"/>
        <v>0</v>
      </c>
      <c r="T7211" s="3">
        <f>(0.5*(1-COS(RADIANS(90-$X$3)))*(D7211+E7211)*'PV model'!$B$4)</f>
        <v>0</v>
      </c>
      <c r="U7211" s="3">
        <f t="shared" si="1245"/>
        <v>0</v>
      </c>
      <c r="V7211" s="3">
        <f>('PV model'!$B$13*(U7211/1000)*(1-'PV model'!$B$14*((20+C7211)-25))*'PV model'!$B$10)/'PV model'!$B$12</f>
        <v>0</v>
      </c>
    </row>
    <row r="7212" spans="1:22" x14ac:dyDescent="0.2">
      <c r="A7212" s="10">
        <f t="shared" si="1237"/>
        <v>301</v>
      </c>
      <c r="B7212" s="10">
        <f t="shared" si="1246"/>
        <v>7</v>
      </c>
      <c r="C7212" s="23">
        <v>9.9</v>
      </c>
      <c r="D7212" s="24">
        <v>0</v>
      </c>
      <c r="E7212" s="24">
        <v>0</v>
      </c>
      <c r="F7212" s="48"/>
      <c r="G7212" s="48"/>
      <c r="H7212" s="1">
        <f t="shared" si="1247"/>
        <v>-14.113836647289698</v>
      </c>
      <c r="I7212" s="1">
        <f t="shared" si="1241"/>
        <v>16.423102756491371</v>
      </c>
      <c r="J7212" s="4">
        <f>B7212+('PV model'!$B$3/15)+(I7212/60)</f>
        <v>6.9970517126081901</v>
      </c>
      <c r="K7212" s="2">
        <f t="shared" si="1242"/>
        <v>75.044224310877155</v>
      </c>
      <c r="L7212" s="2">
        <f>DEGREES(ASIN((((COS(RADIANS('PV model'!$B$2))*COS(RADIANS(H7212))*COS(RADIANS(K7212)))+(SIN(RADIANS('PV model'!$B$2))*SIN(RADIANS(H7212)))))))</f>
        <v>-3.3939339376621955</v>
      </c>
      <c r="M7212" s="3">
        <f t="shared" si="1238"/>
        <v>0</v>
      </c>
      <c r="N7212" s="2">
        <f t="shared" si="1243"/>
        <v>69.81896370323939</v>
      </c>
      <c r="O7212" s="2">
        <f>IF('PV model'!$B$2&gt;0, 180-N7212,IF('PV model'!$B$2&lt;0,0-N7212,N7212))</f>
        <v>110.18103629676061</v>
      </c>
      <c r="P7212" s="2">
        <f>ABS(O7212-'PV model'!$B$5)</f>
        <v>94.81896370323939</v>
      </c>
      <c r="Q7212" s="3">
        <f t="shared" si="1239"/>
        <v>93.393933937662197</v>
      </c>
      <c r="R7212" s="3">
        <f t="shared" si="1244"/>
        <v>0</v>
      </c>
      <c r="S7212" s="3">
        <f t="shared" si="1240"/>
        <v>0</v>
      </c>
      <c r="T7212" s="3">
        <f>(0.5*(1-COS(RADIANS(90-$X$3)))*(D7212+E7212)*'PV model'!$B$4)</f>
        <v>0</v>
      </c>
      <c r="U7212" s="3">
        <f t="shared" si="1245"/>
        <v>0</v>
      </c>
      <c r="V7212" s="3">
        <f>('PV model'!$B$13*(U7212/1000)*(1-'PV model'!$B$14*((20+C7212)-25))*'PV model'!$B$10)/'PV model'!$B$12</f>
        <v>0</v>
      </c>
    </row>
    <row r="7213" spans="1:22" x14ac:dyDescent="0.2">
      <c r="A7213" s="10">
        <f t="shared" si="1237"/>
        <v>301</v>
      </c>
      <c r="B7213" s="10">
        <f t="shared" si="1246"/>
        <v>8</v>
      </c>
      <c r="C7213" s="23">
        <v>9.9</v>
      </c>
      <c r="D7213" s="24">
        <v>0</v>
      </c>
      <c r="E7213" s="24">
        <v>4.41</v>
      </c>
      <c r="F7213" s="48"/>
      <c r="G7213" s="48"/>
      <c r="H7213" s="1">
        <f t="shared" si="1247"/>
        <v>-14.113836647289698</v>
      </c>
      <c r="I7213" s="1">
        <f t="shared" si="1241"/>
        <v>16.423102756491371</v>
      </c>
      <c r="J7213" s="4">
        <f>B7213+('PV model'!$B$3/15)+(I7213/60)</f>
        <v>7.9970517126081901</v>
      </c>
      <c r="K7213" s="2">
        <f t="shared" si="1242"/>
        <v>60.044224310877148</v>
      </c>
      <c r="L7213" s="2">
        <f>DEGREES(ASIN((((COS(RADIANS('PV model'!$B$2))*COS(RADIANS(H7213))*COS(RADIANS(K7213)))+(SIN(RADIANS('PV model'!$B$2))*SIN(RADIANS(H7213)))))))</f>
        <v>4.2049472826678196</v>
      </c>
      <c r="M7213" s="3">
        <f t="shared" si="1238"/>
        <v>4.2049472826678196</v>
      </c>
      <c r="N7213" s="2">
        <f t="shared" si="1243"/>
        <v>57.407701564140503</v>
      </c>
      <c r="O7213" s="2">
        <f>IF('PV model'!$B$2&gt;0, 180-N7213,IF('PV model'!$B$2&lt;0,0-N7213,N7213))</f>
        <v>122.5922984358595</v>
      </c>
      <c r="P7213" s="2">
        <f>ABS(O7213-'PV model'!$B$5)</f>
        <v>82.407701564140496</v>
      </c>
      <c r="Q7213" s="3">
        <f t="shared" si="1239"/>
        <v>85.795052717332183</v>
      </c>
      <c r="R7213" s="3">
        <f t="shared" si="1244"/>
        <v>0</v>
      </c>
      <c r="S7213" s="3">
        <f t="shared" si="1240"/>
        <v>4.41</v>
      </c>
      <c r="T7213" s="3">
        <f>(0.5*(1-COS(RADIANS(90-$X$3)))*(D7213+E7213)*'PV model'!$B$4)</f>
        <v>0</v>
      </c>
      <c r="U7213" s="3">
        <f t="shared" si="1245"/>
        <v>4.41</v>
      </c>
      <c r="V7213" s="3">
        <f>('PV model'!$B$13*(U7213/1000)*(1-'PV model'!$B$14*((20+C7213)-25))*'PV model'!$B$10)/'PV model'!$B$12</f>
        <v>0.43218345744000003</v>
      </c>
    </row>
    <row r="7214" spans="1:22" x14ac:dyDescent="0.2">
      <c r="A7214" s="10">
        <f t="shared" ref="A7214:A7277" si="1248">IF(B7214&gt;1,A7213,A7213+1)</f>
        <v>301</v>
      </c>
      <c r="B7214" s="10">
        <f t="shared" si="1246"/>
        <v>9</v>
      </c>
      <c r="C7214" s="23">
        <v>10.1</v>
      </c>
      <c r="D7214" s="24">
        <v>0</v>
      </c>
      <c r="E7214" s="24">
        <v>34.398000000000003</v>
      </c>
      <c r="F7214" s="48"/>
      <c r="G7214" s="48"/>
      <c r="H7214" s="1">
        <f t="shared" si="1247"/>
        <v>-14.113836647289698</v>
      </c>
      <c r="I7214" s="1">
        <f t="shared" si="1241"/>
        <v>16.423102756491371</v>
      </c>
      <c r="J7214" s="4">
        <f>B7214+('PV model'!$B$3/15)+(I7214/60)</f>
        <v>8.9970517126081884</v>
      </c>
      <c r="K7214" s="2">
        <f t="shared" si="1242"/>
        <v>45.044224310877176</v>
      </c>
      <c r="L7214" s="2">
        <f>DEGREES(ASIN((((COS(RADIANS('PV model'!$B$2))*COS(RADIANS(H7214))*COS(RADIANS(K7214)))+(SIN(RADIANS('PV model'!$B$2))*SIN(RADIANS(H7214)))))))</f>
        <v>10.786922927465623</v>
      </c>
      <c r="M7214" s="3">
        <f t="shared" si="1238"/>
        <v>10.786922927465623</v>
      </c>
      <c r="N7214" s="2">
        <f t="shared" si="1243"/>
        <v>44.317628996854765</v>
      </c>
      <c r="O7214" s="2">
        <f>IF('PV model'!$B$2&gt;0, 180-N7214,IF('PV model'!$B$2&lt;0,0-N7214,N7214))</f>
        <v>135.68237100314525</v>
      </c>
      <c r="P7214" s="2">
        <f>ABS(O7214-'PV model'!$B$5)</f>
        <v>69.317628996854751</v>
      </c>
      <c r="Q7214" s="3">
        <f t="shared" si="1239"/>
        <v>79.213077072534375</v>
      </c>
      <c r="R7214" s="3">
        <f t="shared" si="1244"/>
        <v>0</v>
      </c>
      <c r="S7214" s="3">
        <f t="shared" si="1240"/>
        <v>34.398000000000003</v>
      </c>
      <c r="T7214" s="3">
        <f>(0.5*(1-COS(RADIANS(90-$X$3)))*(D7214+E7214)*'PV model'!$B$4)</f>
        <v>0</v>
      </c>
      <c r="U7214" s="3">
        <f t="shared" si="1245"/>
        <v>34.398000000000003</v>
      </c>
      <c r="V7214" s="3">
        <f>('PV model'!$B$13*(U7214/1000)*(1-'PV model'!$B$14*((20+C7214)-25))*'PV model'!$B$10)/'PV model'!$B$12</f>
        <v>3.3682802287680005</v>
      </c>
    </row>
    <row r="7215" spans="1:22" x14ac:dyDescent="0.2">
      <c r="A7215" s="10">
        <f t="shared" si="1248"/>
        <v>301</v>
      </c>
      <c r="B7215" s="10">
        <f t="shared" si="1246"/>
        <v>10</v>
      </c>
      <c r="C7215" s="23">
        <v>10.8</v>
      </c>
      <c r="D7215" s="24">
        <v>14.591849999999999</v>
      </c>
      <c r="E7215" s="24">
        <v>79.38</v>
      </c>
      <c r="F7215" s="48"/>
      <c r="G7215" s="48"/>
      <c r="H7215" s="1">
        <f t="shared" si="1247"/>
        <v>-14.113836647289698</v>
      </c>
      <c r="I7215" s="1">
        <f t="shared" si="1241"/>
        <v>16.423102756491371</v>
      </c>
      <c r="J7215" s="4">
        <f>B7215+('PV model'!$B$3/15)+(I7215/60)</f>
        <v>9.9970517126081884</v>
      </c>
      <c r="K7215" s="2">
        <f t="shared" si="1242"/>
        <v>30.044224310877176</v>
      </c>
      <c r="L7215" s="2">
        <f>DEGREES(ASIN((((COS(RADIANS('PV model'!$B$2))*COS(RADIANS(H7215))*COS(RADIANS(K7215)))+(SIN(RADIANS('PV model'!$B$2))*SIN(RADIANS(H7215)))))))</f>
        <v>15.934615270408415</v>
      </c>
      <c r="M7215" s="3">
        <f t="shared" si="1238"/>
        <v>15.934615270408415</v>
      </c>
      <c r="N7215" s="2">
        <f t="shared" si="1243"/>
        <v>30.328523084698485</v>
      </c>
      <c r="O7215" s="2">
        <f>IF('PV model'!$B$2&gt;0, 180-N7215,IF('PV model'!$B$2&lt;0,0-N7215,N7215))</f>
        <v>149.67147691530153</v>
      </c>
      <c r="P7215" s="2">
        <f>ABS(O7215-'PV model'!$B$5)</f>
        <v>55.328523084698475</v>
      </c>
      <c r="Q7215" s="3">
        <f t="shared" si="1239"/>
        <v>74.065384729591571</v>
      </c>
      <c r="R7215" s="3">
        <f t="shared" si="1244"/>
        <v>14.591850000000012</v>
      </c>
      <c r="S7215" s="3">
        <f t="shared" si="1240"/>
        <v>85.000486961294044</v>
      </c>
      <c r="T7215" s="3">
        <f>(0.5*(1-COS(RADIANS(90-$X$3)))*(D7215+E7215)*'PV model'!$B$4)</f>
        <v>0</v>
      </c>
      <c r="U7215" s="3">
        <f t="shared" si="1245"/>
        <v>99.592336961294052</v>
      </c>
      <c r="V7215" s="3">
        <f>('PV model'!$B$13*(U7215/1000)*(1-'PV model'!$B$14*((20+C7215)-25))*'PV model'!$B$10)/'PV model'!$B$12</f>
        <v>9.7242882025894506</v>
      </c>
    </row>
    <row r="7216" spans="1:22" x14ac:dyDescent="0.2">
      <c r="A7216" s="10">
        <f t="shared" si="1248"/>
        <v>301</v>
      </c>
      <c r="B7216" s="10">
        <f t="shared" si="1246"/>
        <v>11</v>
      </c>
      <c r="C7216" s="23">
        <v>11</v>
      </c>
      <c r="D7216" s="24">
        <v>20.2041</v>
      </c>
      <c r="E7216" s="24">
        <v>116.42399999999999</v>
      </c>
      <c r="F7216" s="48"/>
      <c r="G7216" s="48"/>
      <c r="H7216" s="1">
        <f t="shared" si="1247"/>
        <v>-14.113836647289698</v>
      </c>
      <c r="I7216" s="1">
        <f t="shared" si="1241"/>
        <v>16.423102756491371</v>
      </c>
      <c r="J7216" s="4">
        <f>B7216+('PV model'!$B$3/15)+(I7216/60)</f>
        <v>10.997051712608188</v>
      </c>
      <c r="K7216" s="2">
        <f t="shared" si="1242"/>
        <v>15.044224310877174</v>
      </c>
      <c r="L7216" s="2">
        <f>DEGREES(ASIN((((COS(RADIANS('PV model'!$B$2))*COS(RADIANS(H7216))*COS(RADIANS(K7216)))+(SIN(RADIANS('PV model'!$B$2))*SIN(RADIANS(H7216)))))))</f>
        <v>19.239557265989763</v>
      </c>
      <c r="M7216" s="3">
        <f t="shared" si="1238"/>
        <v>19.239557265989763</v>
      </c>
      <c r="N7216" s="2">
        <f t="shared" si="1243"/>
        <v>15.463239593865881</v>
      </c>
      <c r="O7216" s="2">
        <f>IF('PV model'!$B$2&gt;0, 180-N7216,IF('PV model'!$B$2&lt;0,0-N7216,N7216))</f>
        <v>164.53676040613411</v>
      </c>
      <c r="P7216" s="2">
        <f>ABS(O7216-'PV model'!$B$5)</f>
        <v>40.463239593865893</v>
      </c>
      <c r="Q7216" s="3">
        <f t="shared" si="1239"/>
        <v>70.76044273401024</v>
      </c>
      <c r="R7216" s="3">
        <f t="shared" si="1244"/>
        <v>20.204099999999993</v>
      </c>
      <c r="S7216" s="3">
        <f t="shared" si="1240"/>
        <v>125.1159692195409</v>
      </c>
      <c r="T7216" s="3">
        <f>(0.5*(1-COS(RADIANS(90-$X$3)))*(D7216+E7216)*'PV model'!$B$4)</f>
        <v>0</v>
      </c>
      <c r="U7216" s="3">
        <f t="shared" si="1245"/>
        <v>145.3200692195409</v>
      </c>
      <c r="V7216" s="3">
        <f>('PV model'!$B$13*(U7216/1000)*(1-'PV model'!$B$14*((20+C7216)-25))*'PV model'!$B$10)/'PV model'!$B$12</f>
        <v>14.17756546032486</v>
      </c>
    </row>
    <row r="7217" spans="1:22" x14ac:dyDescent="0.2">
      <c r="A7217" s="10">
        <f t="shared" si="1248"/>
        <v>301</v>
      </c>
      <c r="B7217" s="10">
        <f t="shared" si="1246"/>
        <v>12</v>
      </c>
      <c r="C7217" s="23">
        <v>11.4</v>
      </c>
      <c r="D7217" s="24">
        <v>42.653099999999995</v>
      </c>
      <c r="E7217" s="24">
        <v>132.29999999999998</v>
      </c>
      <c r="F7217" s="48"/>
      <c r="G7217" s="48"/>
      <c r="H7217" s="1">
        <f t="shared" si="1247"/>
        <v>-14.113836647289698</v>
      </c>
      <c r="I7217" s="1">
        <f t="shared" si="1241"/>
        <v>16.423102756491371</v>
      </c>
      <c r="J7217" s="4">
        <f>B7217+('PV model'!$B$3/15)+(I7217/60)</f>
        <v>11.997051712608188</v>
      </c>
      <c r="K7217" s="2">
        <f t="shared" si="1242"/>
        <v>4.4224310877174489E-2</v>
      </c>
      <c r="L7217" s="2">
        <f>DEGREES(ASIN((((COS(RADIANS('PV model'!$B$2))*COS(RADIANS(H7217))*COS(RADIANS(K7217)))+(SIN(RADIANS('PV model'!$B$2))*SIN(RADIANS(H7217)))))))</f>
        <v>20.386153350952796</v>
      </c>
      <c r="M7217" s="3">
        <f t="shared" si="1238"/>
        <v>20.386153350952796</v>
      </c>
      <c r="N7217" s="2">
        <f t="shared" si="1243"/>
        <v>4.5755136790509403E-2</v>
      </c>
      <c r="O7217" s="2">
        <f>IF('PV model'!$B$2&gt;0, 180-N7217,IF('PV model'!$B$2&lt;0,0-N7217,N7217))</f>
        <v>179.95424486320948</v>
      </c>
      <c r="P7217" s="2">
        <f>ABS(O7217-'PV model'!$B$5)</f>
        <v>25.045755136790518</v>
      </c>
      <c r="Q7217" s="3">
        <f t="shared" si="1239"/>
        <v>69.613846649047204</v>
      </c>
      <c r="R7217" s="3">
        <f t="shared" si="1244"/>
        <v>42.653099999999995</v>
      </c>
      <c r="S7217" s="3">
        <f t="shared" si="1240"/>
        <v>148.40329103387785</v>
      </c>
      <c r="T7217" s="3">
        <f>(0.5*(1-COS(RADIANS(90-$X$3)))*(D7217+E7217)*'PV model'!$B$4)</f>
        <v>0</v>
      </c>
      <c r="U7217" s="3">
        <f t="shared" si="1245"/>
        <v>191.05639103387784</v>
      </c>
      <c r="V7217" s="3">
        <f>('PV model'!$B$13*(U7217/1000)*(1-'PV model'!$B$14*((20+C7217)-25))*'PV model'!$B$10)/'PV model'!$B$12</f>
        <v>18.609088128444117</v>
      </c>
    </row>
    <row r="7218" spans="1:22" x14ac:dyDescent="0.2">
      <c r="A7218" s="10">
        <f t="shared" si="1248"/>
        <v>301</v>
      </c>
      <c r="B7218" s="10">
        <f t="shared" si="1246"/>
        <v>13</v>
      </c>
      <c r="C7218" s="23">
        <v>12.2</v>
      </c>
      <c r="D7218" s="24">
        <v>42.653099999999995</v>
      </c>
      <c r="E7218" s="24">
        <v>134.06399999999999</v>
      </c>
      <c r="F7218" s="48"/>
      <c r="G7218" s="48"/>
      <c r="H7218" s="1">
        <f t="shared" si="1247"/>
        <v>-14.113836647289698</v>
      </c>
      <c r="I7218" s="1">
        <f t="shared" si="1241"/>
        <v>16.423102756491371</v>
      </c>
      <c r="J7218" s="4">
        <f>B7218+('PV model'!$B$3/15)+(I7218/60)</f>
        <v>12.997051712608188</v>
      </c>
      <c r="K7218" s="2">
        <f t="shared" si="1242"/>
        <v>-14.955775689122826</v>
      </c>
      <c r="L7218" s="2">
        <f>DEGREES(ASIN((((COS(RADIANS('PV model'!$B$2))*COS(RADIANS(H7218))*COS(RADIANS(K7218)))+(SIN(RADIANS('PV model'!$B$2))*SIN(RADIANS(H7218)))))))</f>
        <v>19.252876535181603</v>
      </c>
      <c r="M7218" s="3">
        <f t="shared" si="1238"/>
        <v>19.252876535181603</v>
      </c>
      <c r="N7218" s="2">
        <f t="shared" si="1243"/>
        <v>-15.373485027502122</v>
      </c>
      <c r="O7218" s="2">
        <f>IF('PV model'!$B$2&gt;0, 180-N7218,IF('PV model'!$B$2&lt;0,0-N7218,N7218))</f>
        <v>195.37348502750211</v>
      </c>
      <c r="P7218" s="2">
        <f>ABS(O7218-'PV model'!$B$5)</f>
        <v>9.6265149724978869</v>
      </c>
      <c r="Q7218" s="3">
        <f t="shared" si="1239"/>
        <v>70.747123464818401</v>
      </c>
      <c r="R7218" s="3">
        <f t="shared" si="1244"/>
        <v>42.653100000000002</v>
      </c>
      <c r="S7218" s="3">
        <f t="shared" si="1240"/>
        <v>149.72047616648584</v>
      </c>
      <c r="T7218" s="3">
        <f>(0.5*(1-COS(RADIANS(90-$X$3)))*(D7218+E7218)*'PV model'!$B$4)</f>
        <v>0</v>
      </c>
      <c r="U7218" s="3">
        <f t="shared" si="1245"/>
        <v>192.37357616648583</v>
      </c>
      <c r="V7218" s="3">
        <f>('PV model'!$B$13*(U7218/1000)*(1-'PV model'!$B$14*((20+C7218)-25))*'PV model'!$B$10)/'PV model'!$B$12</f>
        <v>18.675848388602187</v>
      </c>
    </row>
    <row r="7219" spans="1:22" x14ac:dyDescent="0.2">
      <c r="A7219" s="10">
        <f t="shared" si="1248"/>
        <v>301</v>
      </c>
      <c r="B7219" s="10">
        <f t="shared" si="1246"/>
        <v>14</v>
      </c>
      <c r="C7219" s="23">
        <v>12.5</v>
      </c>
      <c r="D7219" s="24">
        <v>390.61260000000004</v>
      </c>
      <c r="E7219" s="24">
        <v>113.77800000000001</v>
      </c>
      <c r="F7219" s="48"/>
      <c r="G7219" s="48"/>
      <c r="H7219" s="1">
        <f t="shared" si="1247"/>
        <v>-14.113836647289698</v>
      </c>
      <c r="I7219" s="1">
        <f t="shared" si="1241"/>
        <v>16.423102756491371</v>
      </c>
      <c r="J7219" s="4">
        <f>B7219+('PV model'!$B$3/15)+(I7219/60)</f>
        <v>13.997051712608188</v>
      </c>
      <c r="K7219" s="2">
        <f t="shared" si="1242"/>
        <v>-29.955775689122824</v>
      </c>
      <c r="L7219" s="2">
        <f>DEGREES(ASIN((((COS(RADIANS('PV model'!$B$2))*COS(RADIANS(H7219))*COS(RADIANS(K7219)))+(SIN(RADIANS('PV model'!$B$2))*SIN(RADIANS(H7219)))))))</f>
        <v>15.959880371373989</v>
      </c>
      <c r="M7219" s="3">
        <f t="shared" si="1238"/>
        <v>15.959880371373989</v>
      </c>
      <c r="N7219" s="2">
        <f t="shared" si="1243"/>
        <v>-30.243268604306298</v>
      </c>
      <c r="O7219" s="2">
        <f>IF('PV model'!$B$2&gt;0, 180-N7219,IF('PV model'!$B$2&lt;0,0-N7219,N7219))</f>
        <v>210.24326860430631</v>
      </c>
      <c r="P7219" s="2">
        <f>ABS(O7219-'PV model'!$B$5)</f>
        <v>5.2432686043063086</v>
      </c>
      <c r="Q7219" s="3">
        <f t="shared" si="1239"/>
        <v>74.040119628626016</v>
      </c>
      <c r="R7219" s="3">
        <f t="shared" si="1244"/>
        <v>390.61259999999976</v>
      </c>
      <c r="S7219" s="3">
        <f t="shared" si="1240"/>
        <v>141.34163823581662</v>
      </c>
      <c r="T7219" s="3">
        <f>(0.5*(1-COS(RADIANS(90-$X$3)))*(D7219+E7219)*'PV model'!$B$4)</f>
        <v>0</v>
      </c>
      <c r="U7219" s="3">
        <f t="shared" si="1245"/>
        <v>531.95423823581632</v>
      </c>
      <c r="V7219" s="3">
        <f>('PV model'!$B$13*(U7219/1000)*(1-'PV model'!$B$14*((20+C7219)-25))*'PV model'!$B$10)/'PV model'!$B$12</f>
        <v>51.578921284430628</v>
      </c>
    </row>
    <row r="7220" spans="1:22" x14ac:dyDescent="0.2">
      <c r="A7220" s="10">
        <f t="shared" si="1248"/>
        <v>301</v>
      </c>
      <c r="B7220" s="10">
        <f t="shared" si="1246"/>
        <v>15</v>
      </c>
      <c r="C7220" s="23">
        <v>12.4</v>
      </c>
      <c r="D7220" s="24">
        <v>378.26564999999999</v>
      </c>
      <c r="E7220" s="24">
        <v>82.025999999999996</v>
      </c>
      <c r="F7220" s="48"/>
      <c r="G7220" s="48"/>
      <c r="H7220" s="1">
        <f t="shared" si="1247"/>
        <v>-14.113836647289698</v>
      </c>
      <c r="I7220" s="1">
        <f t="shared" si="1241"/>
        <v>16.423102756491371</v>
      </c>
      <c r="J7220" s="4">
        <f>B7220+('PV model'!$B$3/15)+(I7220/60)</f>
        <v>14.997051712608188</v>
      </c>
      <c r="K7220" s="2">
        <f t="shared" si="1242"/>
        <v>-44.955775689122824</v>
      </c>
      <c r="L7220" s="2">
        <f>DEGREES(ASIN((((COS(RADIANS('PV model'!$B$2))*COS(RADIANS(H7220))*COS(RADIANS(K7220)))+(SIN(RADIANS('PV model'!$B$2))*SIN(RADIANS(H7220)))))))</f>
        <v>10.821898111217418</v>
      </c>
      <c r="M7220" s="3">
        <f t="shared" si="1238"/>
        <v>10.821898111217418</v>
      </c>
      <c r="N7220" s="2">
        <f t="shared" si="1243"/>
        <v>-44.237891071131216</v>
      </c>
      <c r="O7220" s="2">
        <f>IF('PV model'!$B$2&gt;0, 180-N7220,IF('PV model'!$B$2&lt;0,0-N7220,N7220))</f>
        <v>224.23789107113123</v>
      </c>
      <c r="P7220" s="2">
        <f>ABS(O7220-'PV model'!$B$5)</f>
        <v>19.23789107113123</v>
      </c>
      <c r="Q7220" s="3">
        <f t="shared" si="1239"/>
        <v>79.178101888782578</v>
      </c>
      <c r="R7220" s="3">
        <f t="shared" si="1244"/>
        <v>378.26565000000016</v>
      </c>
      <c r="S7220" s="3">
        <f t="shared" si="1240"/>
        <v>99.172970170887226</v>
      </c>
      <c r="T7220" s="3">
        <f>(0.5*(1-COS(RADIANS(90-$X$3)))*(D7220+E7220)*'PV model'!$B$4)</f>
        <v>0</v>
      </c>
      <c r="U7220" s="3">
        <f t="shared" si="1245"/>
        <v>477.43862017088736</v>
      </c>
      <c r="V7220" s="3">
        <f>('PV model'!$B$13*(U7220/1000)*(1-'PV model'!$B$14*((20+C7220)-25))*'PV model'!$B$10)/'PV model'!$B$12</f>
        <v>46.312111443902353</v>
      </c>
    </row>
    <row r="7221" spans="1:22" x14ac:dyDescent="0.2">
      <c r="A7221" s="10">
        <f t="shared" si="1248"/>
        <v>301</v>
      </c>
      <c r="B7221" s="10">
        <f t="shared" si="1246"/>
        <v>16</v>
      </c>
      <c r="C7221" s="23">
        <v>11.9</v>
      </c>
      <c r="D7221" s="24">
        <v>217.75530000000001</v>
      </c>
      <c r="E7221" s="24">
        <v>48.51</v>
      </c>
      <c r="F7221" s="48"/>
      <c r="G7221" s="48"/>
      <c r="H7221" s="1">
        <f t="shared" si="1247"/>
        <v>-14.113836647289698</v>
      </c>
      <c r="I7221" s="1">
        <f t="shared" si="1241"/>
        <v>16.423102756491371</v>
      </c>
      <c r="J7221" s="4">
        <f>B7221+('PV model'!$B$3/15)+(I7221/60)</f>
        <v>15.997051712608188</v>
      </c>
      <c r="K7221" s="2">
        <f t="shared" si="1242"/>
        <v>-59.955775689122824</v>
      </c>
      <c r="L7221" s="2">
        <f>DEGREES(ASIN((((COS(RADIANS('PV model'!$B$2))*COS(RADIANS(H7221))*COS(RADIANS(K7221)))+(SIN(RADIANS('PV model'!$B$2))*SIN(RADIANS(H7221)))))))</f>
        <v>4.2471383181254261</v>
      </c>
      <c r="M7221" s="3">
        <f t="shared" si="1238"/>
        <v>4.2471383181254261</v>
      </c>
      <c r="N7221" s="2">
        <f t="shared" si="1243"/>
        <v>-57.332812666214842</v>
      </c>
      <c r="O7221" s="2">
        <f>IF('PV model'!$B$2&gt;0, 180-N7221,IF('PV model'!$B$2&lt;0,0-N7221,N7221))</f>
        <v>237.33281266621483</v>
      </c>
      <c r="P7221" s="2">
        <f>ABS(O7221-'PV model'!$B$5)</f>
        <v>32.332812666214835</v>
      </c>
      <c r="Q7221" s="3">
        <f t="shared" si="1239"/>
        <v>85.752861681874577</v>
      </c>
      <c r="R7221" s="3">
        <f t="shared" si="1244"/>
        <v>217.75530000000003</v>
      </c>
      <c r="S7221" s="3">
        <f t="shared" si="1240"/>
        <v>57.099521279575022</v>
      </c>
      <c r="T7221" s="3">
        <f>(0.5*(1-COS(RADIANS(90-$X$3)))*(D7221+E7221)*'PV model'!$B$4)</f>
        <v>0</v>
      </c>
      <c r="U7221" s="3">
        <f t="shared" si="1245"/>
        <v>274.85482127957505</v>
      </c>
      <c r="V7221" s="3">
        <f>('PV model'!$B$13*(U7221/1000)*(1-'PV model'!$B$14*((20+C7221)-25))*'PV model'!$B$10)/'PV model'!$B$12</f>
        <v>26.716192068097389</v>
      </c>
    </row>
    <row r="7222" spans="1:22" x14ac:dyDescent="0.2">
      <c r="A7222" s="10">
        <f t="shared" si="1248"/>
        <v>301</v>
      </c>
      <c r="B7222" s="10">
        <f t="shared" si="1246"/>
        <v>17</v>
      </c>
      <c r="C7222" s="23">
        <v>11.3</v>
      </c>
      <c r="D7222" s="24">
        <v>0</v>
      </c>
      <c r="E7222" s="24">
        <v>12.348000000000001</v>
      </c>
      <c r="F7222" s="48"/>
      <c r="G7222" s="48"/>
      <c r="H7222" s="1">
        <f t="shared" si="1247"/>
        <v>-14.113836647289698</v>
      </c>
      <c r="I7222" s="1">
        <f t="shared" si="1241"/>
        <v>16.423102756491371</v>
      </c>
      <c r="J7222" s="4">
        <f>B7222+('PV model'!$B$3/15)+(I7222/60)</f>
        <v>16.99705171260819</v>
      </c>
      <c r="K7222" s="2">
        <f t="shared" si="1242"/>
        <v>-74.955775689122845</v>
      </c>
      <c r="L7222" s="2">
        <f>DEGREES(ASIN((((COS(RADIANS('PV model'!$B$2))*COS(RADIANS(H7222))*COS(RADIANS(K7222)))+(SIN(RADIANS('PV model'!$B$2))*SIN(RADIANS(H7222)))))))</f>
        <v>-3.3469225833582992</v>
      </c>
      <c r="M7222" s="3">
        <f t="shared" si="1238"/>
        <v>0</v>
      </c>
      <c r="N7222" s="2">
        <f t="shared" si="1243"/>
        <v>-69.747090465762739</v>
      </c>
      <c r="O7222" s="2">
        <f>IF('PV model'!$B$2&gt;0, 180-N7222,IF('PV model'!$B$2&lt;0,0-N7222,N7222))</f>
        <v>249.74709046576274</v>
      </c>
      <c r="P7222" s="2">
        <f>ABS(O7222-'PV model'!$B$5)</f>
        <v>44.747090465762739</v>
      </c>
      <c r="Q7222" s="3">
        <f t="shared" si="1239"/>
        <v>93.346922583358293</v>
      </c>
      <c r="R7222" s="3">
        <f t="shared" si="1244"/>
        <v>0</v>
      </c>
      <c r="S7222" s="3">
        <f t="shared" si="1240"/>
        <v>12.348000000000001</v>
      </c>
      <c r="T7222" s="3">
        <f>(0.5*(1-COS(RADIANS(90-$X$3)))*(D7222+E7222)*'PV model'!$B$4)</f>
        <v>0</v>
      </c>
      <c r="U7222" s="3">
        <f t="shared" si="1245"/>
        <v>12.348000000000001</v>
      </c>
      <c r="V7222" s="3">
        <f>('PV model'!$B$13*(U7222/1000)*(1-'PV model'!$B$14*((20+C7222)-25))*'PV model'!$B$10)/'PV model'!$B$12</f>
        <v>1.2032015667840001</v>
      </c>
    </row>
    <row r="7223" spans="1:22" x14ac:dyDescent="0.2">
      <c r="A7223" s="10">
        <f t="shared" si="1248"/>
        <v>301</v>
      </c>
      <c r="B7223" s="10">
        <f t="shared" si="1246"/>
        <v>18</v>
      </c>
      <c r="C7223" s="23">
        <v>10.9</v>
      </c>
      <c r="D7223" s="24">
        <v>0</v>
      </c>
      <c r="E7223" s="24">
        <v>0</v>
      </c>
      <c r="F7223" s="48"/>
      <c r="G7223" s="48"/>
      <c r="H7223" s="1">
        <f t="shared" si="1247"/>
        <v>-14.113836647289698</v>
      </c>
      <c r="I7223" s="1">
        <f t="shared" si="1241"/>
        <v>16.423102756491371</v>
      </c>
      <c r="J7223" s="4">
        <f>B7223+('PV model'!$B$3/15)+(I7223/60)</f>
        <v>17.99705171260819</v>
      </c>
      <c r="K7223" s="2">
        <f t="shared" si="1242"/>
        <v>-89.955775689122845</v>
      </c>
      <c r="L7223" s="2">
        <f>DEGREES(ASIN((((COS(RADIANS('PV model'!$B$2))*COS(RADIANS(H7223))*COS(RADIANS(K7223)))+(SIN(RADIANS('PV model'!$B$2))*SIN(RADIANS(H7223)))))))</f>
        <v>-11.568453299433541</v>
      </c>
      <c r="M7223" s="3">
        <f t="shared" si="1238"/>
        <v>0</v>
      </c>
      <c r="N7223" s="2">
        <f t="shared" si="1243"/>
        <v>-81.858901229124541</v>
      </c>
      <c r="O7223" s="2">
        <f>IF('PV model'!$B$2&gt;0, 180-N7223,IF('PV model'!$B$2&lt;0,0-N7223,N7223))</f>
        <v>261.85890122912451</v>
      </c>
      <c r="P7223" s="2">
        <f>ABS(O7223-'PV model'!$B$5)</f>
        <v>56.858901229124513</v>
      </c>
      <c r="Q7223" s="3">
        <f t="shared" si="1239"/>
        <v>101.56845329943354</v>
      </c>
      <c r="R7223" s="3">
        <f t="shared" si="1244"/>
        <v>0</v>
      </c>
      <c r="S7223" s="3">
        <f t="shared" si="1240"/>
        <v>0</v>
      </c>
      <c r="T7223" s="3">
        <f>(0.5*(1-COS(RADIANS(90-$X$3)))*(D7223+E7223)*'PV model'!$B$4)</f>
        <v>0</v>
      </c>
      <c r="U7223" s="3">
        <f t="shared" si="1245"/>
        <v>0</v>
      </c>
      <c r="V7223" s="3">
        <f>('PV model'!$B$13*(U7223/1000)*(1-'PV model'!$B$14*((20+C7223)-25))*'PV model'!$B$10)/'PV model'!$B$12</f>
        <v>0</v>
      </c>
    </row>
    <row r="7224" spans="1:22" x14ac:dyDescent="0.2">
      <c r="A7224" s="10">
        <f t="shared" si="1248"/>
        <v>301</v>
      </c>
      <c r="B7224" s="10">
        <f t="shared" si="1246"/>
        <v>19</v>
      </c>
      <c r="C7224" s="23">
        <v>10.7</v>
      </c>
      <c r="D7224" s="24">
        <v>0</v>
      </c>
      <c r="E7224" s="24">
        <v>0</v>
      </c>
      <c r="F7224" s="48"/>
      <c r="G7224" s="48"/>
      <c r="H7224" s="1">
        <f t="shared" si="1247"/>
        <v>-14.113836647289698</v>
      </c>
      <c r="I7224" s="1">
        <f t="shared" si="1241"/>
        <v>16.423102756491371</v>
      </c>
      <c r="J7224" s="4">
        <f>B7224+('PV model'!$B$3/15)+(I7224/60)</f>
        <v>18.99705171260819</v>
      </c>
      <c r="K7224" s="2">
        <f t="shared" si="1242"/>
        <v>-104.95577568912285</v>
      </c>
      <c r="L7224" s="2">
        <f>DEGREES(ASIN((((COS(RADIANS('PV model'!$B$2))*COS(RADIANS(H7224))*COS(RADIANS(K7224)))+(SIN(RADIANS('PV model'!$B$2))*SIN(RADIANS(H7224)))))))</f>
        <v>-20.042944982977389</v>
      </c>
      <c r="M7224" s="3">
        <f t="shared" si="1238"/>
        <v>0</v>
      </c>
      <c r="N7224" s="2">
        <f t="shared" si="1243"/>
        <v>-85.840088728748796</v>
      </c>
      <c r="O7224" s="2">
        <f>IF('PV model'!$B$2&gt;0, 180-N7224,IF('PV model'!$B$2&lt;0,0-N7224,N7224))</f>
        <v>265.84008872874881</v>
      </c>
      <c r="P7224" s="2">
        <f>ABS(O7224-'PV model'!$B$5)</f>
        <v>60.84008872874881</v>
      </c>
      <c r="Q7224" s="3">
        <f t="shared" si="1239"/>
        <v>110.04294498297739</v>
      </c>
      <c r="R7224" s="3">
        <f t="shared" si="1244"/>
        <v>0</v>
      </c>
      <c r="S7224" s="3">
        <f t="shared" si="1240"/>
        <v>0</v>
      </c>
      <c r="T7224" s="3">
        <f>(0.5*(1-COS(RADIANS(90-$X$3)))*(D7224+E7224)*'PV model'!$B$4)</f>
        <v>0</v>
      </c>
      <c r="U7224" s="3">
        <f t="shared" si="1245"/>
        <v>0</v>
      </c>
      <c r="V7224" s="3">
        <f>('PV model'!$B$13*(U7224/1000)*(1-'PV model'!$B$14*((20+C7224)-25))*'PV model'!$B$10)/'PV model'!$B$12</f>
        <v>0</v>
      </c>
    </row>
    <row r="7225" spans="1:22" x14ac:dyDescent="0.2">
      <c r="A7225" s="10">
        <f t="shared" si="1248"/>
        <v>301</v>
      </c>
      <c r="B7225" s="10">
        <f t="shared" si="1246"/>
        <v>20</v>
      </c>
      <c r="C7225" s="23">
        <v>10.1</v>
      </c>
      <c r="D7225" s="24">
        <v>0</v>
      </c>
      <c r="E7225" s="24">
        <v>0</v>
      </c>
      <c r="F7225" s="48"/>
      <c r="G7225" s="48"/>
      <c r="H7225" s="1">
        <f t="shared" si="1247"/>
        <v>-14.113836647289698</v>
      </c>
      <c r="I7225" s="1">
        <f t="shared" si="1241"/>
        <v>16.423102756491371</v>
      </c>
      <c r="J7225" s="4">
        <f>B7225+('PV model'!$B$3/15)+(I7225/60)</f>
        <v>19.99705171260819</v>
      </c>
      <c r="K7225" s="2">
        <f t="shared" si="1242"/>
        <v>-119.95577568912285</v>
      </c>
      <c r="L7225" s="2">
        <f>DEGREES(ASIN((((COS(RADIANS('PV model'!$B$2))*COS(RADIANS(H7225))*COS(RADIANS(K7225)))+(SIN(RADIANS('PV model'!$B$2))*SIN(RADIANS(H7225)))))))</f>
        <v>-28.375588013355504</v>
      </c>
      <c r="M7225" s="3">
        <f t="shared" si="1238"/>
        <v>0</v>
      </c>
      <c r="N7225" s="2">
        <f t="shared" si="1243"/>
        <v>-72.745931369780948</v>
      </c>
      <c r="O7225" s="2">
        <f>IF('PV model'!$B$2&gt;0, 180-N7225,IF('PV model'!$B$2&lt;0,0-N7225,N7225))</f>
        <v>252.74593136978095</v>
      </c>
      <c r="P7225" s="2">
        <f>ABS(O7225-'PV model'!$B$5)</f>
        <v>47.745931369780948</v>
      </c>
      <c r="Q7225" s="3">
        <f t="shared" si="1239"/>
        <v>118.37558801335551</v>
      </c>
      <c r="R7225" s="3">
        <f t="shared" si="1244"/>
        <v>0</v>
      </c>
      <c r="S7225" s="3">
        <f t="shared" si="1240"/>
        <v>0</v>
      </c>
      <c r="T7225" s="3">
        <f>(0.5*(1-COS(RADIANS(90-$X$3)))*(D7225+E7225)*'PV model'!$B$4)</f>
        <v>0</v>
      </c>
      <c r="U7225" s="3">
        <f t="shared" si="1245"/>
        <v>0</v>
      </c>
      <c r="V7225" s="3">
        <f>('PV model'!$B$13*(U7225/1000)*(1-'PV model'!$B$14*((20+C7225)-25))*'PV model'!$B$10)/'PV model'!$B$12</f>
        <v>0</v>
      </c>
    </row>
    <row r="7226" spans="1:22" x14ac:dyDescent="0.2">
      <c r="A7226" s="10">
        <f t="shared" si="1248"/>
        <v>301</v>
      </c>
      <c r="B7226" s="10">
        <f t="shared" si="1246"/>
        <v>21</v>
      </c>
      <c r="C7226" s="23">
        <v>10.1</v>
      </c>
      <c r="D7226" s="24">
        <v>0</v>
      </c>
      <c r="E7226" s="24">
        <v>0</v>
      </c>
      <c r="F7226" s="48"/>
      <c r="G7226" s="48"/>
      <c r="H7226" s="1">
        <f t="shared" si="1247"/>
        <v>-14.113836647289698</v>
      </c>
      <c r="I7226" s="1">
        <f t="shared" si="1241"/>
        <v>16.423102756491371</v>
      </c>
      <c r="J7226" s="4">
        <f>B7226+('PV model'!$B$3/15)+(I7226/60)</f>
        <v>20.99705171260819</v>
      </c>
      <c r="K7226" s="2">
        <f t="shared" si="1242"/>
        <v>-134.95577568912285</v>
      </c>
      <c r="L7226" s="2">
        <f>DEGREES(ASIN((((COS(RADIANS('PV model'!$B$2))*COS(RADIANS(H7226))*COS(RADIANS(K7226)))+(SIN(RADIANS('PV model'!$B$2))*SIN(RADIANS(H7226)))))))</f>
        <v>-36.091903755996363</v>
      </c>
      <c r="M7226" s="3">
        <f t="shared" si="1238"/>
        <v>0</v>
      </c>
      <c r="N7226" s="2">
        <f t="shared" si="1243"/>
        <v>-58.134816379644079</v>
      </c>
      <c r="O7226" s="2">
        <f>IF('PV model'!$B$2&gt;0, 180-N7226,IF('PV model'!$B$2&lt;0,0-N7226,N7226))</f>
        <v>238.13481637964406</v>
      </c>
      <c r="P7226" s="2">
        <f>ABS(O7226-'PV model'!$B$5)</f>
        <v>33.134816379644064</v>
      </c>
      <c r="Q7226" s="3">
        <f t="shared" si="1239"/>
        <v>126.09190375599636</v>
      </c>
      <c r="R7226" s="3">
        <f t="shared" si="1244"/>
        <v>0</v>
      </c>
      <c r="S7226" s="3">
        <f t="shared" si="1240"/>
        <v>0</v>
      </c>
      <c r="T7226" s="3">
        <f>(0.5*(1-COS(RADIANS(90-$X$3)))*(D7226+E7226)*'PV model'!$B$4)</f>
        <v>0</v>
      </c>
      <c r="U7226" s="3">
        <f t="shared" si="1245"/>
        <v>0</v>
      </c>
      <c r="V7226" s="3">
        <f>('PV model'!$B$13*(U7226/1000)*(1-'PV model'!$B$14*((20+C7226)-25))*'PV model'!$B$10)/'PV model'!$B$12</f>
        <v>0</v>
      </c>
    </row>
    <row r="7227" spans="1:22" x14ac:dyDescent="0.2">
      <c r="A7227" s="10">
        <f t="shared" si="1248"/>
        <v>301</v>
      </c>
      <c r="B7227" s="10">
        <f t="shared" si="1246"/>
        <v>22</v>
      </c>
      <c r="C7227" s="23">
        <v>7.8</v>
      </c>
      <c r="D7227" s="24">
        <v>0</v>
      </c>
      <c r="E7227" s="24">
        <v>0</v>
      </c>
      <c r="F7227" s="48"/>
      <c r="G7227" s="48"/>
      <c r="H7227" s="1">
        <f t="shared" si="1247"/>
        <v>-14.113836647289698</v>
      </c>
      <c r="I7227" s="1">
        <f t="shared" si="1241"/>
        <v>16.423102756491371</v>
      </c>
      <c r="J7227" s="4">
        <f>B7227+('PV model'!$B$3/15)+(I7227/60)</f>
        <v>21.99705171260819</v>
      </c>
      <c r="K7227" s="2">
        <f t="shared" si="1242"/>
        <v>-149.95577568912285</v>
      </c>
      <c r="L7227" s="2">
        <f>DEGREES(ASIN((((COS(RADIANS('PV model'!$B$2))*COS(RADIANS(H7227))*COS(RADIANS(K7227)))+(SIN(RADIANS('PV model'!$B$2))*SIN(RADIANS(H7227)))))))</f>
        <v>-42.568040317060934</v>
      </c>
      <c r="M7227" s="3">
        <f t="shared" si="1238"/>
        <v>0</v>
      </c>
      <c r="N7227" s="2">
        <f t="shared" si="1243"/>
        <v>-41.246202771894353</v>
      </c>
      <c r="O7227" s="2">
        <f>IF('PV model'!$B$2&gt;0, 180-N7227,IF('PV model'!$B$2&lt;0,0-N7227,N7227))</f>
        <v>221.24620277189436</v>
      </c>
      <c r="P7227" s="2">
        <f>ABS(O7227-'PV model'!$B$5)</f>
        <v>16.24620277189436</v>
      </c>
      <c r="Q7227" s="3">
        <f t="shared" si="1239"/>
        <v>132.56804031706093</v>
      </c>
      <c r="R7227" s="3">
        <f t="shared" si="1244"/>
        <v>0</v>
      </c>
      <c r="S7227" s="3">
        <f t="shared" si="1240"/>
        <v>0</v>
      </c>
      <c r="T7227" s="3">
        <f>(0.5*(1-COS(RADIANS(90-$X$3)))*(D7227+E7227)*'PV model'!$B$4)</f>
        <v>0</v>
      </c>
      <c r="U7227" s="3">
        <f t="shared" si="1245"/>
        <v>0</v>
      </c>
      <c r="V7227" s="3">
        <f>('PV model'!$B$13*(U7227/1000)*(1-'PV model'!$B$14*((20+C7227)-25))*'PV model'!$B$10)/'PV model'!$B$12</f>
        <v>0</v>
      </c>
    </row>
    <row r="7228" spans="1:22" x14ac:dyDescent="0.2">
      <c r="A7228" s="10">
        <f t="shared" si="1248"/>
        <v>301</v>
      </c>
      <c r="B7228" s="10">
        <f t="shared" si="1246"/>
        <v>23</v>
      </c>
      <c r="C7228" s="23">
        <v>6.1</v>
      </c>
      <c r="D7228" s="24">
        <v>0</v>
      </c>
      <c r="E7228" s="24">
        <v>0</v>
      </c>
      <c r="F7228" s="48"/>
      <c r="G7228" s="48"/>
      <c r="H7228" s="1">
        <f t="shared" si="1247"/>
        <v>-14.113836647289698</v>
      </c>
      <c r="I7228" s="1">
        <f t="shared" si="1241"/>
        <v>16.423102756491371</v>
      </c>
      <c r="J7228" s="4">
        <f>B7228+('PV model'!$B$3/15)+(I7228/60)</f>
        <v>22.99705171260819</v>
      </c>
      <c r="K7228" s="2">
        <f t="shared" si="1242"/>
        <v>-164.95577568912285</v>
      </c>
      <c r="L7228" s="2">
        <f>DEGREES(ASIN((((COS(RADIANS('PV model'!$B$2))*COS(RADIANS(H7228))*COS(RADIANS(K7228)))+(SIN(RADIANS('PV model'!$B$2))*SIN(RADIANS(H7228)))))))</f>
        <v>-47.007555826027684</v>
      </c>
      <c r="M7228" s="3">
        <f t="shared" si="1238"/>
        <v>0</v>
      </c>
      <c r="N7228" s="2">
        <f t="shared" si="1243"/>
        <v>-21.663657543034912</v>
      </c>
      <c r="O7228" s="2">
        <f>IF('PV model'!$B$2&gt;0, 180-N7228,IF('PV model'!$B$2&lt;0,0-N7228,N7228))</f>
        <v>201.6636575430349</v>
      </c>
      <c r="P7228" s="2">
        <f>ABS(O7228-'PV model'!$B$5)</f>
        <v>3.3363424569650988</v>
      </c>
      <c r="Q7228" s="3">
        <f t="shared" si="1239"/>
        <v>137.0075558260277</v>
      </c>
      <c r="R7228" s="3">
        <f t="shared" si="1244"/>
        <v>0</v>
      </c>
      <c r="S7228" s="3">
        <f t="shared" si="1240"/>
        <v>0</v>
      </c>
      <c r="T7228" s="3">
        <f>(0.5*(1-COS(RADIANS(90-$X$3)))*(D7228+E7228)*'PV model'!$B$4)</f>
        <v>0</v>
      </c>
      <c r="U7228" s="3">
        <f t="shared" si="1245"/>
        <v>0</v>
      </c>
      <c r="V7228" s="3">
        <f>('PV model'!$B$13*(U7228/1000)*(1-'PV model'!$B$14*((20+C7228)-25))*'PV model'!$B$10)/'PV model'!$B$12</f>
        <v>0</v>
      </c>
    </row>
    <row r="7229" spans="1:22" x14ac:dyDescent="0.2">
      <c r="A7229" s="10">
        <f t="shared" si="1248"/>
        <v>301</v>
      </c>
      <c r="B7229" s="10">
        <f t="shared" si="1246"/>
        <v>24</v>
      </c>
      <c r="C7229" s="23">
        <v>5.5</v>
      </c>
      <c r="D7229" s="24">
        <v>0</v>
      </c>
      <c r="E7229" s="24">
        <v>0</v>
      </c>
      <c r="F7229" s="48"/>
      <c r="G7229" s="48"/>
      <c r="H7229" s="1">
        <f t="shared" si="1247"/>
        <v>-14.113836647289698</v>
      </c>
      <c r="I7229" s="1">
        <f t="shared" si="1241"/>
        <v>16.423102756491371</v>
      </c>
      <c r="J7229" s="4">
        <f>B7229+('PV model'!$B$3/15)+(I7229/60)</f>
        <v>23.99705171260819</v>
      </c>
      <c r="K7229" s="2">
        <f t="shared" si="1242"/>
        <v>-179.95577568912285</v>
      </c>
      <c r="L7229" s="2">
        <f>DEGREES(ASIN((((COS(RADIANS('PV model'!$B$2))*COS(RADIANS(H7229))*COS(RADIANS(K7229)))+(SIN(RADIANS('PV model'!$B$2))*SIN(RADIANS(H7229)))))))</f>
        <v>-48.61382246657196</v>
      </c>
      <c r="M7229" s="3">
        <f t="shared" si="1238"/>
        <v>0</v>
      </c>
      <c r="N7229" s="2">
        <f t="shared" si="1243"/>
        <v>-6.4872666570642099E-2</v>
      </c>
      <c r="O7229" s="2">
        <f>IF('PV model'!$B$2&gt;0, 180-N7229,IF('PV model'!$B$2&lt;0,0-N7229,N7229))</f>
        <v>180.06487266657064</v>
      </c>
      <c r="P7229" s="2">
        <f>ABS(O7229-'PV model'!$B$5)</f>
        <v>24.935127333429364</v>
      </c>
      <c r="Q7229" s="3">
        <f t="shared" si="1239"/>
        <v>138.61382246657197</v>
      </c>
      <c r="R7229" s="3">
        <f t="shared" si="1244"/>
        <v>0</v>
      </c>
      <c r="S7229" s="3">
        <f t="shared" si="1240"/>
        <v>0</v>
      </c>
      <c r="T7229" s="3">
        <f>(0.5*(1-COS(RADIANS(90-$X$3)))*(D7229+E7229)*'PV model'!$B$4)</f>
        <v>0</v>
      </c>
      <c r="U7229" s="3">
        <f t="shared" si="1245"/>
        <v>0</v>
      </c>
      <c r="V7229" s="3">
        <f>('PV model'!$B$13*(U7229/1000)*(1-'PV model'!$B$14*((20+C7229)-25))*'PV model'!$B$10)/'PV model'!$B$12</f>
        <v>0</v>
      </c>
    </row>
    <row r="7230" spans="1:22" x14ac:dyDescent="0.2">
      <c r="A7230" s="10">
        <f t="shared" si="1248"/>
        <v>302</v>
      </c>
      <c r="B7230" s="10">
        <f t="shared" si="1246"/>
        <v>1</v>
      </c>
      <c r="C7230" s="23">
        <v>5.2</v>
      </c>
      <c r="D7230" s="24">
        <v>0</v>
      </c>
      <c r="E7230" s="24">
        <v>0</v>
      </c>
      <c r="F7230" s="48"/>
      <c r="G7230" s="48"/>
      <c r="H7230" s="1">
        <f t="shared" si="1247"/>
        <v>-14.434423597213222</v>
      </c>
      <c r="I7230" s="1">
        <f t="shared" si="1241"/>
        <v>16.444912091335461</v>
      </c>
      <c r="J7230" s="4">
        <f>B7230+('PV model'!$B$3/15)+(I7230/60)</f>
        <v>0.99741520152225771</v>
      </c>
      <c r="K7230" s="2">
        <f t="shared" si="1242"/>
        <v>165.03877197716611</v>
      </c>
      <c r="L7230" s="2">
        <f>DEGREES(ASIN((((COS(RADIANS('PV model'!$B$2))*COS(RADIANS(H7230))*COS(RADIANS(K7230)))+(SIN(RADIANS('PV model'!$B$2))*SIN(RADIANS(H7230)))))))</f>
        <v>-47.337945527399647</v>
      </c>
      <c r="M7230" s="3">
        <f t="shared" si="1238"/>
        <v>0</v>
      </c>
      <c r="N7230" s="2">
        <f t="shared" si="1243"/>
        <v>21.649839144636605</v>
      </c>
      <c r="O7230" s="2">
        <f>IF('PV model'!$B$2&gt;0, 180-N7230,IF('PV model'!$B$2&lt;0,0-N7230,N7230))</f>
        <v>158.35016085536338</v>
      </c>
      <c r="P7230" s="2">
        <f>ABS(O7230-'PV model'!$B$5)</f>
        <v>46.649839144636616</v>
      </c>
      <c r="Q7230" s="3">
        <f t="shared" si="1239"/>
        <v>137.33794552739965</v>
      </c>
      <c r="R7230" s="3">
        <f t="shared" si="1244"/>
        <v>0</v>
      </c>
      <c r="S7230" s="3">
        <f t="shared" si="1240"/>
        <v>0</v>
      </c>
      <c r="T7230" s="3">
        <f>(0.5*(1-COS(RADIANS(90-$X$3)))*(D7230+E7230)*'PV model'!$B$4)</f>
        <v>0</v>
      </c>
      <c r="U7230" s="3">
        <f t="shared" si="1245"/>
        <v>0</v>
      </c>
      <c r="V7230" s="3">
        <f>('PV model'!$B$13*(U7230/1000)*(1-'PV model'!$B$14*((20+C7230)-25))*'PV model'!$B$10)/'PV model'!$B$12</f>
        <v>0</v>
      </c>
    </row>
    <row r="7231" spans="1:22" x14ac:dyDescent="0.2">
      <c r="A7231" s="10">
        <f t="shared" si="1248"/>
        <v>302</v>
      </c>
      <c r="B7231" s="10">
        <f t="shared" si="1246"/>
        <v>2</v>
      </c>
      <c r="C7231" s="23">
        <v>5.0999999999999996</v>
      </c>
      <c r="D7231" s="24">
        <v>0</v>
      </c>
      <c r="E7231" s="24">
        <v>0</v>
      </c>
      <c r="F7231" s="48"/>
      <c r="G7231" s="48"/>
      <c r="H7231" s="1">
        <f t="shared" si="1247"/>
        <v>-14.434423597213222</v>
      </c>
      <c r="I7231" s="1">
        <f t="shared" si="1241"/>
        <v>16.444912091335461</v>
      </c>
      <c r="J7231" s="4">
        <f>B7231+('PV model'!$B$3/15)+(I7231/60)</f>
        <v>1.9974152015222577</v>
      </c>
      <c r="K7231" s="2">
        <f t="shared" si="1242"/>
        <v>150.03877197716611</v>
      </c>
      <c r="L7231" s="2">
        <f>DEGREES(ASIN((((COS(RADIANS('PV model'!$B$2))*COS(RADIANS(H7231))*COS(RADIANS(K7231)))+(SIN(RADIANS('PV model'!$B$2))*SIN(RADIANS(H7231)))))))</f>
        <v>-42.89485117281059</v>
      </c>
      <c r="M7231" s="3">
        <f t="shared" si="1238"/>
        <v>0</v>
      </c>
      <c r="N7231" s="2">
        <f t="shared" si="1243"/>
        <v>41.313454460261184</v>
      </c>
      <c r="O7231" s="2">
        <f>IF('PV model'!$B$2&gt;0, 180-N7231,IF('PV model'!$B$2&lt;0,0-N7231,N7231))</f>
        <v>138.6865455397388</v>
      </c>
      <c r="P7231" s="2">
        <f>ABS(O7231-'PV model'!$B$5)</f>
        <v>66.313454460261198</v>
      </c>
      <c r="Q7231" s="3">
        <f t="shared" si="1239"/>
        <v>132.89485117281058</v>
      </c>
      <c r="R7231" s="3">
        <f t="shared" si="1244"/>
        <v>0</v>
      </c>
      <c r="S7231" s="3">
        <f t="shared" si="1240"/>
        <v>0</v>
      </c>
      <c r="T7231" s="3">
        <f>(0.5*(1-COS(RADIANS(90-$X$3)))*(D7231+E7231)*'PV model'!$B$4)</f>
        <v>0</v>
      </c>
      <c r="U7231" s="3">
        <f t="shared" si="1245"/>
        <v>0</v>
      </c>
      <c r="V7231" s="3">
        <f>('PV model'!$B$13*(U7231/1000)*(1-'PV model'!$B$14*((20+C7231)-25))*'PV model'!$B$10)/'PV model'!$B$12</f>
        <v>0</v>
      </c>
    </row>
    <row r="7232" spans="1:22" x14ac:dyDescent="0.2">
      <c r="A7232" s="10">
        <f t="shared" si="1248"/>
        <v>302</v>
      </c>
      <c r="B7232" s="10">
        <f t="shared" si="1246"/>
        <v>3</v>
      </c>
      <c r="C7232" s="23">
        <v>4.4000000000000004</v>
      </c>
      <c r="D7232" s="24">
        <v>0</v>
      </c>
      <c r="E7232" s="24">
        <v>0</v>
      </c>
      <c r="F7232" s="48"/>
      <c r="G7232" s="48"/>
      <c r="H7232" s="1">
        <f t="shared" si="1247"/>
        <v>-14.434423597213222</v>
      </c>
      <c r="I7232" s="1">
        <f t="shared" si="1241"/>
        <v>16.444912091335461</v>
      </c>
      <c r="J7232" s="4">
        <f>B7232+('PV model'!$B$3/15)+(I7232/60)</f>
        <v>2.9974152015222577</v>
      </c>
      <c r="K7232" s="2">
        <f t="shared" si="1242"/>
        <v>135.03877197716611</v>
      </c>
      <c r="L7232" s="2">
        <f>DEGREES(ASIN((((COS(RADIANS('PV model'!$B$2))*COS(RADIANS(H7232))*COS(RADIANS(K7232)))+(SIN(RADIANS('PV model'!$B$2))*SIN(RADIANS(H7232)))))))</f>
        <v>-36.410103114803846</v>
      </c>
      <c r="M7232" s="3">
        <f t="shared" si="1238"/>
        <v>0</v>
      </c>
      <c r="N7232" s="2">
        <f t="shared" si="1243"/>
        <v>58.2456917999802</v>
      </c>
      <c r="O7232" s="2">
        <f>IF('PV model'!$B$2&gt;0, 180-N7232,IF('PV model'!$B$2&lt;0,0-N7232,N7232))</f>
        <v>121.75430820001981</v>
      </c>
      <c r="P7232" s="2">
        <f>ABS(O7232-'PV model'!$B$5)</f>
        <v>83.245691799980193</v>
      </c>
      <c r="Q7232" s="3">
        <f t="shared" si="1239"/>
        <v>126.41010311480385</v>
      </c>
      <c r="R7232" s="3">
        <f t="shared" si="1244"/>
        <v>0</v>
      </c>
      <c r="S7232" s="3">
        <f t="shared" si="1240"/>
        <v>0</v>
      </c>
      <c r="T7232" s="3">
        <f>(0.5*(1-COS(RADIANS(90-$X$3)))*(D7232+E7232)*'PV model'!$B$4)</f>
        <v>0</v>
      </c>
      <c r="U7232" s="3">
        <f t="shared" si="1245"/>
        <v>0</v>
      </c>
      <c r="V7232" s="3">
        <f>('PV model'!$B$13*(U7232/1000)*(1-'PV model'!$B$14*((20+C7232)-25))*'PV model'!$B$10)/'PV model'!$B$12</f>
        <v>0</v>
      </c>
    </row>
    <row r="7233" spans="1:22" x14ac:dyDescent="0.2">
      <c r="A7233" s="10">
        <f t="shared" si="1248"/>
        <v>302</v>
      </c>
      <c r="B7233" s="10">
        <f t="shared" si="1246"/>
        <v>4</v>
      </c>
      <c r="C7233" s="23">
        <v>4</v>
      </c>
      <c r="D7233" s="24">
        <v>0</v>
      </c>
      <c r="E7233" s="24">
        <v>0</v>
      </c>
      <c r="F7233" s="48"/>
      <c r="G7233" s="48"/>
      <c r="H7233" s="1">
        <f t="shared" si="1247"/>
        <v>-14.434423597213222</v>
      </c>
      <c r="I7233" s="1">
        <f t="shared" si="1241"/>
        <v>16.444912091335461</v>
      </c>
      <c r="J7233" s="4">
        <f>B7233+('PV model'!$B$3/15)+(I7233/60)</f>
        <v>3.9974152015222577</v>
      </c>
      <c r="K7233" s="2">
        <f t="shared" si="1242"/>
        <v>120.03877197716612</v>
      </c>
      <c r="L7233" s="2">
        <f>DEGREES(ASIN((((COS(RADIANS('PV model'!$B$2))*COS(RADIANS(H7233))*COS(RADIANS(K7233)))+(SIN(RADIANS('PV model'!$B$2))*SIN(RADIANS(H7233)))))))</f>
        <v>-28.686459928508835</v>
      </c>
      <c r="M7233" s="3">
        <f t="shared" si="1238"/>
        <v>0</v>
      </c>
      <c r="N7233" s="2">
        <f t="shared" si="1243"/>
        <v>72.873718971124063</v>
      </c>
      <c r="O7233" s="2">
        <f>IF('PV model'!$B$2&gt;0, 180-N7233,IF('PV model'!$B$2&lt;0,0-N7233,N7233))</f>
        <v>107.12628102887594</v>
      </c>
      <c r="P7233" s="2">
        <f>ABS(O7233-'PV model'!$B$5)</f>
        <v>97.873718971124063</v>
      </c>
      <c r="Q7233" s="3">
        <f t="shared" si="1239"/>
        <v>118.68645992850884</v>
      </c>
      <c r="R7233" s="3">
        <f t="shared" si="1244"/>
        <v>0</v>
      </c>
      <c r="S7233" s="3">
        <f t="shared" si="1240"/>
        <v>0</v>
      </c>
      <c r="T7233" s="3">
        <f>(0.5*(1-COS(RADIANS(90-$X$3)))*(D7233+E7233)*'PV model'!$B$4)</f>
        <v>0</v>
      </c>
      <c r="U7233" s="3">
        <f t="shared" si="1245"/>
        <v>0</v>
      </c>
      <c r="V7233" s="3">
        <f>('PV model'!$B$13*(U7233/1000)*(1-'PV model'!$B$14*((20+C7233)-25))*'PV model'!$B$10)/'PV model'!$B$12</f>
        <v>0</v>
      </c>
    </row>
    <row r="7234" spans="1:22" x14ac:dyDescent="0.2">
      <c r="A7234" s="10">
        <f t="shared" si="1248"/>
        <v>302</v>
      </c>
      <c r="B7234" s="10">
        <f t="shared" si="1246"/>
        <v>5</v>
      </c>
      <c r="C7234" s="23">
        <v>3.7</v>
      </c>
      <c r="D7234" s="24">
        <v>0</v>
      </c>
      <c r="E7234" s="24">
        <v>0</v>
      </c>
      <c r="F7234" s="48"/>
      <c r="G7234" s="48"/>
      <c r="H7234" s="1">
        <f t="shared" si="1247"/>
        <v>-14.434423597213222</v>
      </c>
      <c r="I7234" s="1">
        <f t="shared" si="1241"/>
        <v>16.444912091335461</v>
      </c>
      <c r="J7234" s="4">
        <f>B7234+('PV model'!$B$3/15)+(I7234/60)</f>
        <v>4.9974152015222577</v>
      </c>
      <c r="K7234" s="2">
        <f t="shared" si="1242"/>
        <v>105.03877197716614</v>
      </c>
      <c r="L7234" s="2">
        <f>DEGREES(ASIN((((COS(RADIANS('PV model'!$B$2))*COS(RADIANS(H7234))*COS(RADIANS(K7234)))+(SIN(RADIANS('PV model'!$B$2))*SIN(RADIANS(H7234)))))))</f>
        <v>-20.350312087020153</v>
      </c>
      <c r="M7234" s="3">
        <f t="shared" si="1238"/>
        <v>0</v>
      </c>
      <c r="N7234" s="2">
        <f t="shared" si="1243"/>
        <v>85.969587628878884</v>
      </c>
      <c r="O7234" s="2">
        <f>IF('PV model'!$B$2&gt;0, 180-N7234,IF('PV model'!$B$2&lt;0,0-N7234,N7234))</f>
        <v>94.030412371121116</v>
      </c>
      <c r="P7234" s="2">
        <f>ABS(O7234-'PV model'!$B$5)</f>
        <v>110.96958762887888</v>
      </c>
      <c r="Q7234" s="3">
        <f t="shared" si="1239"/>
        <v>110.35031208702014</v>
      </c>
      <c r="R7234" s="3">
        <f t="shared" si="1244"/>
        <v>0</v>
      </c>
      <c r="S7234" s="3">
        <f t="shared" si="1240"/>
        <v>0</v>
      </c>
      <c r="T7234" s="3">
        <f>(0.5*(1-COS(RADIANS(90-$X$3)))*(D7234+E7234)*'PV model'!$B$4)</f>
        <v>0</v>
      </c>
      <c r="U7234" s="3">
        <f t="shared" si="1245"/>
        <v>0</v>
      </c>
      <c r="V7234" s="3">
        <f>('PV model'!$B$13*(U7234/1000)*(1-'PV model'!$B$14*((20+C7234)-25))*'PV model'!$B$10)/'PV model'!$B$12</f>
        <v>0</v>
      </c>
    </row>
    <row r="7235" spans="1:22" x14ac:dyDescent="0.2">
      <c r="A7235" s="10">
        <f t="shared" si="1248"/>
        <v>302</v>
      </c>
      <c r="B7235" s="10">
        <f t="shared" si="1246"/>
        <v>6</v>
      </c>
      <c r="C7235" s="23">
        <v>3.4</v>
      </c>
      <c r="D7235" s="24">
        <v>0</v>
      </c>
      <c r="E7235" s="24">
        <v>0</v>
      </c>
      <c r="F7235" s="48"/>
      <c r="G7235" s="48"/>
      <c r="H7235" s="1">
        <f t="shared" si="1247"/>
        <v>-14.434423597213222</v>
      </c>
      <c r="I7235" s="1">
        <f t="shared" si="1241"/>
        <v>16.444912091335461</v>
      </c>
      <c r="J7235" s="4">
        <f>B7235+('PV model'!$B$3/15)+(I7235/60)</f>
        <v>5.9974152015222577</v>
      </c>
      <c r="K7235" s="2">
        <f t="shared" si="1242"/>
        <v>90.038771977166135</v>
      </c>
      <c r="L7235" s="2">
        <f>DEGREES(ASIN((((COS(RADIANS('PV model'!$B$2))*COS(RADIANS(H7235))*COS(RADIANS(K7235)))+(SIN(RADIANS('PV model'!$B$2))*SIN(RADIANS(H7235)))))))</f>
        <v>-11.876485503723396</v>
      </c>
      <c r="M7235" s="3">
        <f t="shared" si="1238"/>
        <v>0</v>
      </c>
      <c r="N7235" s="2">
        <f t="shared" si="1243"/>
        <v>81.736507792141154</v>
      </c>
      <c r="O7235" s="2">
        <f>IF('PV model'!$B$2&gt;0, 180-N7235,IF('PV model'!$B$2&lt;0,0-N7235,N7235))</f>
        <v>98.263492207858846</v>
      </c>
      <c r="P7235" s="2">
        <f>ABS(O7235-'PV model'!$B$5)</f>
        <v>106.73650779214115</v>
      </c>
      <c r="Q7235" s="3">
        <f t="shared" si="1239"/>
        <v>101.87648550372339</v>
      </c>
      <c r="R7235" s="3">
        <f t="shared" si="1244"/>
        <v>0</v>
      </c>
      <c r="S7235" s="3">
        <f t="shared" si="1240"/>
        <v>0</v>
      </c>
      <c r="T7235" s="3">
        <f>(0.5*(1-COS(RADIANS(90-$X$3)))*(D7235+E7235)*'PV model'!$B$4)</f>
        <v>0</v>
      </c>
      <c r="U7235" s="3">
        <f t="shared" si="1245"/>
        <v>0</v>
      </c>
      <c r="V7235" s="3">
        <f>('PV model'!$B$13*(U7235/1000)*(1-'PV model'!$B$14*((20+C7235)-25))*'PV model'!$B$10)/'PV model'!$B$12</f>
        <v>0</v>
      </c>
    </row>
    <row r="7236" spans="1:22" x14ac:dyDescent="0.2">
      <c r="A7236" s="10">
        <f t="shared" si="1248"/>
        <v>302</v>
      </c>
      <c r="B7236" s="10">
        <f t="shared" si="1246"/>
        <v>7</v>
      </c>
      <c r="C7236" s="23">
        <v>3</v>
      </c>
      <c r="D7236" s="24">
        <v>0</v>
      </c>
      <c r="E7236" s="24">
        <v>0</v>
      </c>
      <c r="F7236" s="48"/>
      <c r="G7236" s="48"/>
      <c r="H7236" s="1">
        <f t="shared" si="1247"/>
        <v>-14.434423597213222</v>
      </c>
      <c r="I7236" s="1">
        <f t="shared" si="1241"/>
        <v>16.444912091335461</v>
      </c>
      <c r="J7236" s="4">
        <f>B7236+('PV model'!$B$3/15)+(I7236/60)</f>
        <v>6.9974152015222577</v>
      </c>
      <c r="K7236" s="2">
        <f t="shared" si="1242"/>
        <v>75.038771977166135</v>
      </c>
      <c r="L7236" s="2">
        <f>DEGREES(ASIN((((COS(RADIANS('PV model'!$B$2))*COS(RADIANS(H7236))*COS(RADIANS(K7236)))+(SIN(RADIANS('PV model'!$B$2))*SIN(RADIANS(H7236)))))))</f>
        <v>-3.6591482620686562</v>
      </c>
      <c r="M7236" s="3">
        <f t="shared" si="1238"/>
        <v>0</v>
      </c>
      <c r="N7236" s="2">
        <f t="shared" si="1243"/>
        <v>69.638440474824691</v>
      </c>
      <c r="O7236" s="2">
        <f>IF('PV model'!$B$2&gt;0, 180-N7236,IF('PV model'!$B$2&lt;0,0-N7236,N7236))</f>
        <v>110.36155952517531</v>
      </c>
      <c r="P7236" s="2">
        <f>ABS(O7236-'PV model'!$B$5)</f>
        <v>94.638440474824691</v>
      </c>
      <c r="Q7236" s="3">
        <f t="shared" si="1239"/>
        <v>93.659148262068655</v>
      </c>
      <c r="R7236" s="3">
        <f t="shared" si="1244"/>
        <v>0</v>
      </c>
      <c r="S7236" s="3">
        <f t="shared" si="1240"/>
        <v>0</v>
      </c>
      <c r="T7236" s="3">
        <f>(0.5*(1-COS(RADIANS(90-$X$3)))*(D7236+E7236)*'PV model'!$B$4)</f>
        <v>0</v>
      </c>
      <c r="U7236" s="3">
        <f t="shared" si="1245"/>
        <v>0</v>
      </c>
      <c r="V7236" s="3">
        <f>('PV model'!$B$13*(U7236/1000)*(1-'PV model'!$B$14*((20+C7236)-25))*'PV model'!$B$10)/'PV model'!$B$12</f>
        <v>0</v>
      </c>
    </row>
    <row r="7237" spans="1:22" x14ac:dyDescent="0.2">
      <c r="A7237" s="10">
        <f t="shared" si="1248"/>
        <v>302</v>
      </c>
      <c r="B7237" s="10">
        <f t="shared" si="1246"/>
        <v>8</v>
      </c>
      <c r="C7237" s="23">
        <v>3.2</v>
      </c>
      <c r="D7237" s="24">
        <v>0</v>
      </c>
      <c r="E7237" s="24">
        <v>6.1740000000000004</v>
      </c>
      <c r="F7237" s="48"/>
      <c r="G7237" s="48"/>
      <c r="H7237" s="1">
        <f t="shared" si="1247"/>
        <v>-14.434423597213222</v>
      </c>
      <c r="I7237" s="1">
        <f t="shared" si="1241"/>
        <v>16.444912091335461</v>
      </c>
      <c r="J7237" s="4">
        <f>B7237+('PV model'!$B$3/15)+(I7237/60)</f>
        <v>7.9974152015222577</v>
      </c>
      <c r="K7237" s="2">
        <f t="shared" si="1242"/>
        <v>60.038771977166135</v>
      </c>
      <c r="L7237" s="2">
        <f>DEGREES(ASIN((((COS(RADIANS('PV model'!$B$2))*COS(RADIANS(H7237))*COS(RADIANS(K7237)))+(SIN(RADIANS('PV model'!$B$2))*SIN(RADIANS(H7237)))))))</f>
        <v>3.9284392766106566</v>
      </c>
      <c r="M7237" s="3">
        <f t="shared" si="1238"/>
        <v>3.9284392766106566</v>
      </c>
      <c r="N7237" s="2">
        <f t="shared" si="1243"/>
        <v>57.244973367250694</v>
      </c>
      <c r="O7237" s="2">
        <f>IF('PV model'!$B$2&gt;0, 180-N7237,IF('PV model'!$B$2&lt;0,0-N7237,N7237))</f>
        <v>122.75502663274931</v>
      </c>
      <c r="P7237" s="2">
        <f>ABS(O7237-'PV model'!$B$5)</f>
        <v>82.244973367250694</v>
      </c>
      <c r="Q7237" s="3">
        <f t="shared" si="1239"/>
        <v>86.071560723389339</v>
      </c>
      <c r="R7237" s="3">
        <f t="shared" si="1244"/>
        <v>0</v>
      </c>
      <c r="S7237" s="3">
        <f t="shared" si="1240"/>
        <v>6.1740000000000004</v>
      </c>
      <c r="T7237" s="3">
        <f>(0.5*(1-COS(RADIANS(90-$X$3)))*(D7237+E7237)*'PV model'!$B$4)</f>
        <v>0</v>
      </c>
      <c r="U7237" s="3">
        <f t="shared" si="1245"/>
        <v>6.1740000000000004</v>
      </c>
      <c r="V7237" s="3">
        <f>('PV model'!$B$13*(U7237/1000)*(1-'PV model'!$B$14*((20+C7237)-25))*'PV model'!$B$10)/'PV model'!$B$12</f>
        <v>0.62159654188800006</v>
      </c>
    </row>
    <row r="7238" spans="1:22" x14ac:dyDescent="0.2">
      <c r="A7238" s="10">
        <f t="shared" si="1248"/>
        <v>302</v>
      </c>
      <c r="B7238" s="10">
        <f t="shared" si="1246"/>
        <v>9</v>
      </c>
      <c r="C7238" s="23">
        <v>4</v>
      </c>
      <c r="D7238" s="24">
        <v>124.59195000000001</v>
      </c>
      <c r="E7238" s="24">
        <v>44.981999999999999</v>
      </c>
      <c r="F7238" s="48"/>
      <c r="G7238" s="48"/>
      <c r="H7238" s="1">
        <f t="shared" si="1247"/>
        <v>-14.434423597213222</v>
      </c>
      <c r="I7238" s="1">
        <f t="shared" si="1241"/>
        <v>16.444912091335461</v>
      </c>
      <c r="J7238" s="4">
        <f>B7238+('PV model'!$B$3/15)+(I7238/60)</f>
        <v>8.9974152015222568</v>
      </c>
      <c r="K7238" s="2">
        <f t="shared" si="1242"/>
        <v>45.038771977166149</v>
      </c>
      <c r="L7238" s="2">
        <f>DEGREES(ASIN((((COS(RADIANS('PV model'!$B$2))*COS(RADIANS(H7238))*COS(RADIANS(K7238)))+(SIN(RADIANS('PV model'!$B$2))*SIN(RADIANS(H7238)))))))</f>
        <v>10.496361082727789</v>
      </c>
      <c r="M7238" s="3">
        <f t="shared" ref="M7238:M7301" si="1249">IF(L7238&gt;0, L7238, 0)</f>
        <v>10.496361082727789</v>
      </c>
      <c r="N7238" s="2">
        <f t="shared" si="1243"/>
        <v>44.179692034692323</v>
      </c>
      <c r="O7238" s="2">
        <f>IF('PV model'!$B$2&gt;0, 180-N7238,IF('PV model'!$B$2&lt;0,0-N7238,N7238))</f>
        <v>135.82030796530768</v>
      </c>
      <c r="P7238" s="2">
        <f>ABS(O7238-'PV model'!$B$5)</f>
        <v>69.179692034692323</v>
      </c>
      <c r="Q7238" s="3">
        <f t="shared" ref="Q7238:Q7301" si="1250">DEGREES(ACOS((SIN(RADIANS(L7238))*COS(RADIANS(90-$X$3))+COS(RADIANS(L7238))*COS(RADIANS(P7238))*SIN(RADIANS(90-$X$3)))))</f>
        <v>79.503638917272212</v>
      </c>
      <c r="R7238" s="3">
        <f t="shared" si="1244"/>
        <v>124.59195000000004</v>
      </c>
      <c r="S7238" s="3">
        <f t="shared" ref="S7238:S7301" si="1251">IF($Z$3=TRUE, IF(E7238=0,0,E7238*(0.5*(1+COS(RADIANS(90-$X$3))*(1+(1-(E7238^2/(D7238+E7238)^2))*(SIN(RADIANS(0.5*$X$3))^3)))*(1+(1-(E7238^2/(D7238+E7238)^2))*(COS(RADIANS(Q7238))^2)*(SIN(RADIANS(90-L7238))^3)))), IF(E7238=0,0,E7238*(0.5*(1+COS(RADIANS(90-$X$3))))))</f>
        <v>53.910313618954646</v>
      </c>
      <c r="T7238" s="3">
        <f>(0.5*(1-COS(RADIANS(90-$X$3)))*(D7238+E7238)*'PV model'!$B$4)</f>
        <v>0</v>
      </c>
      <c r="U7238" s="3">
        <f t="shared" si="1245"/>
        <v>178.50226361895469</v>
      </c>
      <c r="V7238" s="3">
        <f>('PV model'!$B$13*(U7238/1000)*(1-'PV model'!$B$14*((20+C7238)-25))*'PV model'!$B$10)/'PV model'!$B$12</f>
        <v>17.914458616436114</v>
      </c>
    </row>
    <row r="7239" spans="1:22" x14ac:dyDescent="0.2">
      <c r="A7239" s="10">
        <f t="shared" si="1248"/>
        <v>302</v>
      </c>
      <c r="B7239" s="10">
        <f t="shared" si="1246"/>
        <v>10</v>
      </c>
      <c r="C7239" s="23">
        <v>7.1</v>
      </c>
      <c r="D7239" s="24">
        <v>424.28610000000003</v>
      </c>
      <c r="E7239" s="24">
        <v>64.385999999999996</v>
      </c>
      <c r="F7239" s="48"/>
      <c r="G7239" s="48"/>
      <c r="H7239" s="1">
        <f t="shared" si="1247"/>
        <v>-14.434423597213222</v>
      </c>
      <c r="I7239" s="1">
        <f t="shared" ref="I7239:I7302" si="1252">9.87*SIN(RADIANS(1.978*A7239-160.22))-7.53*COS(RADIANS(0.989*A7239-80.11))-1.5*SIN((RADIANS(0.989*A7239-80.11)))</f>
        <v>16.444912091335461</v>
      </c>
      <c r="J7239" s="4">
        <f>B7239+('PV model'!$B$3/15)+(I7239/60)</f>
        <v>9.9974152015222568</v>
      </c>
      <c r="K7239" s="2">
        <f t="shared" ref="K7239:K7302" si="1253">15*(12-J7239)</f>
        <v>30.038771977166149</v>
      </c>
      <c r="L7239" s="2">
        <f>DEGREES(ASIN((((COS(RADIANS('PV model'!$B$2))*COS(RADIANS(H7239))*COS(RADIANS(K7239)))+(SIN(RADIANS('PV model'!$B$2))*SIN(RADIANS(H7239)))))))</f>
        <v>15.629819398689447</v>
      </c>
      <c r="M7239" s="3">
        <f t="shared" si="1249"/>
        <v>15.629819398689447</v>
      </c>
      <c r="N7239" s="2">
        <f t="shared" ref="N7239:N7302" si="1254">DEGREES(ASIN((COS(RADIANS(H7239))*SIN(RADIANS(K7239)))/COS(RADIANS(L7239))))</f>
        <v>30.225108693489826</v>
      </c>
      <c r="O7239" s="2">
        <f>IF('PV model'!$B$2&gt;0, 180-N7239,IF('PV model'!$B$2&lt;0,0-N7239,N7239))</f>
        <v>149.77489130651017</v>
      </c>
      <c r="P7239" s="2">
        <f>ABS(O7239-'PV model'!$B$5)</f>
        <v>55.22510869348983</v>
      </c>
      <c r="Q7239" s="3">
        <f t="shared" si="1250"/>
        <v>74.370180601310551</v>
      </c>
      <c r="R7239" s="3">
        <f t="shared" ref="R7239:R7302" si="1255">IF(D7239=0,0,D7239*COS(RADIANS(Q7239))/SIN(RADIANS(L7239)))</f>
        <v>424.28609999999992</v>
      </c>
      <c r="S7239" s="3">
        <f t="shared" si="1251"/>
        <v>80.384489823587089</v>
      </c>
      <c r="T7239" s="3">
        <f>(0.5*(1-COS(RADIANS(90-$X$3)))*(D7239+E7239)*'PV model'!$B$4)</f>
        <v>0</v>
      </c>
      <c r="U7239" s="3">
        <f t="shared" ref="U7239:U7302" si="1256">R7239+S7239+T7239</f>
        <v>504.67058982358702</v>
      </c>
      <c r="V7239" s="3">
        <f>('PV model'!$B$13*(U7239/1000)*(1-'PV model'!$B$14*((20+C7239)-25))*'PV model'!$B$10)/'PV model'!$B$12</f>
        <v>50.023118432632124</v>
      </c>
    </row>
    <row r="7240" spans="1:22" x14ac:dyDescent="0.2">
      <c r="A7240" s="10">
        <f t="shared" si="1248"/>
        <v>302</v>
      </c>
      <c r="B7240" s="10">
        <f t="shared" ref="B7240:B7303" si="1257">IF(B7239&lt;24,B7239+1,1)</f>
        <v>11</v>
      </c>
      <c r="C7240" s="23">
        <v>9.8000000000000007</v>
      </c>
      <c r="D7240" s="24">
        <v>566.83724999999993</v>
      </c>
      <c r="E7240" s="24">
        <v>74.087999999999994</v>
      </c>
      <c r="F7240" s="48"/>
      <c r="G7240" s="48"/>
      <c r="H7240" s="1">
        <f t="shared" ref="H7240:H7303" si="1258">(23.465*SIN(RADIANS(280.1+0.9863*A7240)))</f>
        <v>-14.434423597213222</v>
      </c>
      <c r="I7240" s="1">
        <f t="shared" si="1252"/>
        <v>16.444912091335461</v>
      </c>
      <c r="J7240" s="4">
        <f>B7240+('PV model'!$B$3/15)+(I7240/60)</f>
        <v>10.997415201522257</v>
      </c>
      <c r="K7240" s="2">
        <f t="shared" si="1253"/>
        <v>15.038771977166148</v>
      </c>
      <c r="L7240" s="2">
        <f>DEGREES(ASIN((((COS(RADIANS('PV model'!$B$2))*COS(RADIANS(H7240))*COS(RADIANS(K7240)))+(SIN(RADIANS('PV model'!$B$2))*SIN(RADIANS(H7240)))))))</f>
        <v>18.923693835356154</v>
      </c>
      <c r="M7240" s="3">
        <f t="shared" si="1249"/>
        <v>18.923693835356154</v>
      </c>
      <c r="N7240" s="2">
        <f t="shared" si="1254"/>
        <v>15.404953256329147</v>
      </c>
      <c r="O7240" s="2">
        <f>IF('PV model'!$B$2&gt;0, 180-N7240,IF('PV model'!$B$2&lt;0,0-N7240,N7240))</f>
        <v>164.59504674367085</v>
      </c>
      <c r="P7240" s="2">
        <f>ABS(O7240-'PV model'!$B$5)</f>
        <v>40.404953256329151</v>
      </c>
      <c r="Q7240" s="3">
        <f t="shared" si="1250"/>
        <v>71.076306164643853</v>
      </c>
      <c r="R7240" s="3">
        <f t="shared" si="1255"/>
        <v>566.83725000000004</v>
      </c>
      <c r="S7240" s="3">
        <f t="shared" si="1251"/>
        <v>94.65278836398484</v>
      </c>
      <c r="T7240" s="3">
        <f>(0.5*(1-COS(RADIANS(90-$X$3)))*(D7240+E7240)*'PV model'!$B$4)</f>
        <v>0</v>
      </c>
      <c r="U7240" s="3">
        <f t="shared" si="1256"/>
        <v>661.49003836398492</v>
      </c>
      <c r="V7240" s="3">
        <f>('PV model'!$B$13*(U7240/1000)*(1-'PV model'!$B$14*((20+C7240)-25))*'PV model'!$B$10)/'PV model'!$B$12</f>
        <v>64.852991385554532</v>
      </c>
    </row>
    <row r="7241" spans="1:22" x14ac:dyDescent="0.2">
      <c r="A7241" s="10">
        <f t="shared" si="1248"/>
        <v>302</v>
      </c>
      <c r="B7241" s="10">
        <f t="shared" si="1257"/>
        <v>12</v>
      </c>
      <c r="C7241" s="23">
        <v>10.4</v>
      </c>
      <c r="D7241" s="24">
        <v>610.61279999999999</v>
      </c>
      <c r="E7241" s="24">
        <v>84.672000000000011</v>
      </c>
      <c r="F7241" s="48"/>
      <c r="G7241" s="48"/>
      <c r="H7241" s="1">
        <f t="shared" si="1258"/>
        <v>-14.434423597213222</v>
      </c>
      <c r="I7241" s="1">
        <f t="shared" si="1252"/>
        <v>16.444912091335461</v>
      </c>
      <c r="J7241" s="4">
        <f>B7241+('PV model'!$B$3/15)+(I7241/60)</f>
        <v>11.997415201522257</v>
      </c>
      <c r="K7241" s="2">
        <f t="shared" si="1253"/>
        <v>3.8771977166147664E-2</v>
      </c>
      <c r="L7241" s="2">
        <f>DEGREES(ASIN((((COS(RADIANS('PV model'!$B$2))*COS(RADIANS(H7241))*COS(RADIANS(K7241)))+(SIN(RADIANS('PV model'!$B$2))*SIN(RADIANS(H7241)))))))</f>
        <v>20.065568741944421</v>
      </c>
      <c r="M7241" s="3">
        <f t="shared" si="1249"/>
        <v>20.065568741944421</v>
      </c>
      <c r="N7241" s="2">
        <f t="shared" si="1254"/>
        <v>3.997451347197864E-2</v>
      </c>
      <c r="O7241" s="2">
        <f>IF('PV model'!$B$2&gt;0, 180-N7241,IF('PV model'!$B$2&lt;0,0-N7241,N7241))</f>
        <v>179.96002548652802</v>
      </c>
      <c r="P7241" s="2">
        <f>ABS(O7241-'PV model'!$B$5)</f>
        <v>25.039974513471975</v>
      </c>
      <c r="Q7241" s="3">
        <f t="shared" si="1250"/>
        <v>69.934431258055582</v>
      </c>
      <c r="R7241" s="3">
        <f t="shared" si="1255"/>
        <v>610.61280000000011</v>
      </c>
      <c r="S7241" s="3">
        <f t="shared" si="1251"/>
        <v>108.97280888222252</v>
      </c>
      <c r="T7241" s="3">
        <f>(0.5*(1-COS(RADIANS(90-$X$3)))*(D7241+E7241)*'PV model'!$B$4)</f>
        <v>0</v>
      </c>
      <c r="U7241" s="3">
        <f t="shared" si="1256"/>
        <v>719.58560888222269</v>
      </c>
      <c r="V7241" s="3">
        <f>('PV model'!$B$13*(U7241/1000)*(1-'PV model'!$B$14*((20+C7241)-25))*'PV model'!$B$10)/'PV model'!$B$12</f>
        <v>70.376094270647442</v>
      </c>
    </row>
    <row r="7242" spans="1:22" x14ac:dyDescent="0.2">
      <c r="A7242" s="10">
        <f t="shared" si="1248"/>
        <v>302</v>
      </c>
      <c r="B7242" s="10">
        <f t="shared" si="1257"/>
        <v>13</v>
      </c>
      <c r="C7242" s="23">
        <v>11.2</v>
      </c>
      <c r="D7242" s="24">
        <v>651.02099999999996</v>
      </c>
      <c r="E7242" s="24">
        <v>75.85199999999999</v>
      </c>
      <c r="F7242" s="48"/>
      <c r="G7242" s="48"/>
      <c r="H7242" s="1">
        <f t="shared" si="1258"/>
        <v>-14.434423597213222</v>
      </c>
      <c r="I7242" s="1">
        <f t="shared" si="1252"/>
        <v>16.444912091335461</v>
      </c>
      <c r="J7242" s="4">
        <f>B7242+('PV model'!$B$3/15)+(I7242/60)</f>
        <v>12.997415201522257</v>
      </c>
      <c r="K7242" s="2">
        <f t="shared" si="1253"/>
        <v>-14.961228022833852</v>
      </c>
      <c r="L7242" s="2">
        <f>DEGREES(ASIN((((COS(RADIANS('PV model'!$B$2))*COS(RADIANS(H7242))*COS(RADIANS(K7242)))+(SIN(RADIANS('PV model'!$B$2))*SIN(RADIANS(H7242)))))))</f>
        <v>18.935332102974506</v>
      </c>
      <c r="M7242" s="3">
        <f t="shared" si="1249"/>
        <v>18.935332102974506</v>
      </c>
      <c r="N7242" s="2">
        <f t="shared" si="1254"/>
        <v>-15.326522759117355</v>
      </c>
      <c r="O7242" s="2">
        <f>IF('PV model'!$B$2&gt;0, 180-N7242,IF('PV model'!$B$2&lt;0,0-N7242,N7242))</f>
        <v>195.32652275911735</v>
      </c>
      <c r="P7242" s="2">
        <f>ABS(O7242-'PV model'!$B$5)</f>
        <v>9.6734772408826473</v>
      </c>
      <c r="Q7242" s="3">
        <f t="shared" si="1250"/>
        <v>71.064667897025487</v>
      </c>
      <c r="R7242" s="3">
        <f t="shared" si="1255"/>
        <v>651.0210000000003</v>
      </c>
      <c r="S7242" s="3">
        <f t="shared" si="1251"/>
        <v>96.969768586878018</v>
      </c>
      <c r="T7242" s="3">
        <f>(0.5*(1-COS(RADIANS(90-$X$3)))*(D7242+E7242)*'PV model'!$B$4)</f>
        <v>0</v>
      </c>
      <c r="U7242" s="3">
        <f t="shared" si="1256"/>
        <v>747.99076858687829</v>
      </c>
      <c r="V7242" s="3">
        <f>('PV model'!$B$13*(U7242/1000)*(1-'PV model'!$B$14*((20+C7242)-25))*'PV model'!$B$10)/'PV model'!$B$12</f>
        <v>72.914882128691318</v>
      </c>
    </row>
    <row r="7243" spans="1:22" x14ac:dyDescent="0.2">
      <c r="A7243" s="10">
        <f t="shared" si="1248"/>
        <v>302</v>
      </c>
      <c r="B7243" s="10">
        <f t="shared" si="1257"/>
        <v>14</v>
      </c>
      <c r="C7243" s="23">
        <v>11.7</v>
      </c>
      <c r="D7243" s="24">
        <v>564.5923499999999</v>
      </c>
      <c r="E7243" s="24">
        <v>80.262</v>
      </c>
      <c r="F7243" s="48"/>
      <c r="G7243" s="48"/>
      <c r="H7243" s="1">
        <f t="shared" si="1258"/>
        <v>-14.434423597213222</v>
      </c>
      <c r="I7243" s="1">
        <f t="shared" si="1252"/>
        <v>16.444912091335461</v>
      </c>
      <c r="J7243" s="4">
        <f>B7243+('PV model'!$B$3/15)+(I7243/60)</f>
        <v>13.997415201522257</v>
      </c>
      <c r="K7243" s="2">
        <f t="shared" si="1253"/>
        <v>-29.961228022833851</v>
      </c>
      <c r="L7243" s="2">
        <f>DEGREES(ASIN((((COS(RADIANS('PV model'!$B$2))*COS(RADIANS(H7243))*COS(RADIANS(K7243)))+(SIN(RADIANS('PV model'!$B$2))*SIN(RADIANS(H7243)))))))</f>
        <v>15.651904672233139</v>
      </c>
      <c r="M7243" s="3">
        <f t="shared" si="1249"/>
        <v>15.651904672233139</v>
      </c>
      <c r="N7243" s="2">
        <f t="shared" si="1254"/>
        <v>-30.150573523942583</v>
      </c>
      <c r="O7243" s="2">
        <f>IF('PV model'!$B$2&gt;0, 180-N7243,IF('PV model'!$B$2&lt;0,0-N7243,N7243))</f>
        <v>210.15057352394257</v>
      </c>
      <c r="P7243" s="2">
        <f>ABS(O7243-'PV model'!$B$5)</f>
        <v>5.150573523942569</v>
      </c>
      <c r="Q7243" s="3">
        <f t="shared" si="1250"/>
        <v>74.34809532776687</v>
      </c>
      <c r="R7243" s="3">
        <f t="shared" si="1255"/>
        <v>564.59234999999956</v>
      </c>
      <c r="S7243" s="3">
        <f t="shared" si="1251"/>
        <v>100.25956459862142</v>
      </c>
      <c r="T7243" s="3">
        <f>(0.5*(1-COS(RADIANS(90-$X$3)))*(D7243+E7243)*'PV model'!$B$4)</f>
        <v>0</v>
      </c>
      <c r="U7243" s="3">
        <f t="shared" si="1256"/>
        <v>664.85191459862097</v>
      </c>
      <c r="V7243" s="3">
        <f>('PV model'!$B$13*(U7243/1000)*(1-'PV model'!$B$14*((20+C7243)-25))*'PV model'!$B$10)/'PV model'!$B$12</f>
        <v>64.677506973406295</v>
      </c>
    </row>
    <row r="7244" spans="1:22" x14ac:dyDescent="0.2">
      <c r="A7244" s="10">
        <f t="shared" si="1248"/>
        <v>302</v>
      </c>
      <c r="B7244" s="10">
        <f t="shared" si="1257"/>
        <v>15</v>
      </c>
      <c r="C7244" s="23">
        <v>13.1</v>
      </c>
      <c r="D7244" s="24">
        <v>460.2045</v>
      </c>
      <c r="E7244" s="24">
        <v>66.149999999999991</v>
      </c>
      <c r="F7244" s="48"/>
      <c r="G7244" s="48"/>
      <c r="H7244" s="1">
        <f t="shared" si="1258"/>
        <v>-14.434423597213222</v>
      </c>
      <c r="I7244" s="1">
        <f t="shared" si="1252"/>
        <v>16.444912091335461</v>
      </c>
      <c r="J7244" s="4">
        <f>B7244+('PV model'!$B$3/15)+(I7244/60)</f>
        <v>14.997415201522257</v>
      </c>
      <c r="K7244" s="2">
        <f t="shared" si="1253"/>
        <v>-44.961228022833851</v>
      </c>
      <c r="L7244" s="2">
        <f>DEGREES(ASIN((((COS(RADIANS('PV model'!$B$2))*COS(RADIANS(H7244))*COS(RADIANS(K7244)))+(SIN(RADIANS('PV model'!$B$2))*SIN(RADIANS(H7244)))))))</f>
        <v>10.526951193044882</v>
      </c>
      <c r="M7244" s="3">
        <f t="shared" si="1249"/>
        <v>10.526951193044882</v>
      </c>
      <c r="N7244" s="2">
        <f t="shared" si="1254"/>
        <v>-44.109938031612003</v>
      </c>
      <c r="O7244" s="2">
        <f>IF('PV model'!$B$2&gt;0, 180-N7244,IF('PV model'!$B$2&lt;0,0-N7244,N7244))</f>
        <v>224.10993803161199</v>
      </c>
      <c r="P7244" s="2">
        <f>ABS(O7244-'PV model'!$B$5)</f>
        <v>19.109938031611989</v>
      </c>
      <c r="Q7244" s="3">
        <f t="shared" si="1250"/>
        <v>79.47304880695512</v>
      </c>
      <c r="R7244" s="3">
        <f t="shared" si="1255"/>
        <v>460.20449999999971</v>
      </c>
      <c r="S7244" s="3">
        <f t="shared" si="1251"/>
        <v>80.083627963591809</v>
      </c>
      <c r="T7244" s="3">
        <f>(0.5*(1-COS(RADIANS(90-$X$3)))*(D7244+E7244)*'PV model'!$B$4)</f>
        <v>0</v>
      </c>
      <c r="U7244" s="3">
        <f t="shared" si="1256"/>
        <v>540.28812796359148</v>
      </c>
      <c r="V7244" s="3">
        <f>('PV model'!$B$13*(U7244/1000)*(1-'PV model'!$B$14*((20+C7244)-25))*'PV model'!$B$10)/'PV model'!$B$12</f>
        <v>52.257367950052412</v>
      </c>
    </row>
    <row r="7245" spans="1:22" x14ac:dyDescent="0.2">
      <c r="A7245" s="10">
        <f t="shared" si="1248"/>
        <v>302</v>
      </c>
      <c r="B7245" s="10">
        <f t="shared" si="1257"/>
        <v>16</v>
      </c>
      <c r="C7245" s="23">
        <v>11.3</v>
      </c>
      <c r="D7245" s="24">
        <v>237.95940000000002</v>
      </c>
      <c r="E7245" s="24">
        <v>44.981999999999999</v>
      </c>
      <c r="F7245" s="48"/>
      <c r="G7245" s="48"/>
      <c r="H7245" s="1">
        <f t="shared" si="1258"/>
        <v>-14.434423597213222</v>
      </c>
      <c r="I7245" s="1">
        <f t="shared" si="1252"/>
        <v>16.444912091335461</v>
      </c>
      <c r="J7245" s="4">
        <f>B7245+('PV model'!$B$3/15)+(I7245/60)</f>
        <v>15.997415201522257</v>
      </c>
      <c r="K7245" s="2">
        <f t="shared" si="1253"/>
        <v>-59.961228022833851</v>
      </c>
      <c r="L7245" s="2">
        <f>DEGREES(ASIN((((COS(RADIANS('PV model'!$B$2))*COS(RADIANS(H7245))*COS(RADIANS(K7245)))+(SIN(RADIANS('PV model'!$B$2))*SIN(RADIANS(H7245)))))))</f>
        <v>3.9653631851628144</v>
      </c>
      <c r="M7245" s="3">
        <f t="shared" si="1249"/>
        <v>3.9653631851628144</v>
      </c>
      <c r="N7245" s="2">
        <f t="shared" si="1254"/>
        <v>-57.179426320425691</v>
      </c>
      <c r="O7245" s="2">
        <f>IF('PV model'!$B$2&gt;0, 180-N7245,IF('PV model'!$B$2&lt;0,0-N7245,N7245))</f>
        <v>237.1794263204257</v>
      </c>
      <c r="P7245" s="2">
        <f>ABS(O7245-'PV model'!$B$5)</f>
        <v>32.179426320425705</v>
      </c>
      <c r="Q7245" s="3">
        <f t="shared" si="1250"/>
        <v>86.034636814837185</v>
      </c>
      <c r="R7245" s="3">
        <f t="shared" si="1255"/>
        <v>237.95940000000027</v>
      </c>
      <c r="S7245" s="3">
        <f t="shared" si="1251"/>
        <v>52.976835003379371</v>
      </c>
      <c r="T7245" s="3">
        <f>(0.5*(1-COS(RADIANS(90-$X$3)))*(D7245+E7245)*'PV model'!$B$4)</f>
        <v>0</v>
      </c>
      <c r="U7245" s="3">
        <f t="shared" si="1256"/>
        <v>290.93623500337964</v>
      </c>
      <c r="V7245" s="3">
        <f>('PV model'!$B$13*(U7245/1000)*(1-'PV model'!$B$14*((20+C7245)-25))*'PV model'!$B$10)/'PV model'!$B$12</f>
        <v>28.349120002454193</v>
      </c>
    </row>
    <row r="7246" spans="1:22" x14ac:dyDescent="0.2">
      <c r="A7246" s="10">
        <f t="shared" si="1248"/>
        <v>302</v>
      </c>
      <c r="B7246" s="10">
        <f t="shared" si="1257"/>
        <v>17</v>
      </c>
      <c r="C7246" s="23">
        <v>9.4</v>
      </c>
      <c r="D7246" s="24">
        <v>0</v>
      </c>
      <c r="E7246" s="24">
        <v>11.465999999999999</v>
      </c>
      <c r="F7246" s="48"/>
      <c r="G7246" s="48"/>
      <c r="H7246" s="1">
        <f t="shared" si="1258"/>
        <v>-14.434423597213222</v>
      </c>
      <c r="I7246" s="1">
        <f t="shared" si="1252"/>
        <v>16.444912091335461</v>
      </c>
      <c r="J7246" s="4">
        <f>B7246+('PV model'!$B$3/15)+(I7246/60)</f>
        <v>16.997415201522259</v>
      </c>
      <c r="K7246" s="2">
        <f t="shared" si="1253"/>
        <v>-74.961228022833879</v>
      </c>
      <c r="L7246" s="2">
        <f>DEGREES(ASIN((((COS(RADIANS('PV model'!$B$2))*COS(RADIANS(H7246))*COS(RADIANS(K7246)))+(SIN(RADIANS('PV model'!$B$2))*SIN(RADIANS(H7246)))))))</f>
        <v>-3.6179796829073574</v>
      </c>
      <c r="M7246" s="3">
        <f t="shared" si="1249"/>
        <v>0</v>
      </c>
      <c r="N7246" s="2">
        <f t="shared" si="1254"/>
        <v>-69.575507704032646</v>
      </c>
      <c r="O7246" s="2">
        <f>IF('PV model'!$B$2&gt;0, 180-N7246,IF('PV model'!$B$2&lt;0,0-N7246,N7246))</f>
        <v>249.57550770403265</v>
      </c>
      <c r="P7246" s="2">
        <f>ABS(O7246-'PV model'!$B$5)</f>
        <v>44.575507704032646</v>
      </c>
      <c r="Q7246" s="3">
        <f t="shared" si="1250"/>
        <v>93.617979682907361</v>
      </c>
      <c r="R7246" s="3">
        <f t="shared" si="1255"/>
        <v>0</v>
      </c>
      <c r="S7246" s="3">
        <f t="shared" si="1251"/>
        <v>11.465999999999999</v>
      </c>
      <c r="T7246" s="3">
        <f>(0.5*(1-COS(RADIANS(90-$X$3)))*(D7246+E7246)*'PV model'!$B$4)</f>
        <v>0</v>
      </c>
      <c r="U7246" s="3">
        <f t="shared" si="1256"/>
        <v>11.465999999999999</v>
      </c>
      <c r="V7246" s="3">
        <f>('PV model'!$B$13*(U7246/1000)*(1-'PV model'!$B$14*((20+C7246)-25))*'PV model'!$B$10)/'PV model'!$B$12</f>
        <v>1.125969272064</v>
      </c>
    </row>
    <row r="7247" spans="1:22" x14ac:dyDescent="0.2">
      <c r="A7247" s="10">
        <f t="shared" si="1248"/>
        <v>302</v>
      </c>
      <c r="B7247" s="10">
        <f t="shared" si="1257"/>
        <v>18</v>
      </c>
      <c r="C7247" s="23">
        <v>7.3</v>
      </c>
      <c r="D7247" s="24">
        <v>0</v>
      </c>
      <c r="E7247" s="24">
        <v>0</v>
      </c>
      <c r="F7247" s="48"/>
      <c r="G7247" s="48"/>
      <c r="H7247" s="1">
        <f t="shared" si="1258"/>
        <v>-14.434423597213222</v>
      </c>
      <c r="I7247" s="1">
        <f t="shared" si="1252"/>
        <v>16.444912091335461</v>
      </c>
      <c r="J7247" s="4">
        <f>B7247+('PV model'!$B$3/15)+(I7247/60)</f>
        <v>17.997415201522259</v>
      </c>
      <c r="K7247" s="2">
        <f t="shared" si="1253"/>
        <v>-89.961228022833879</v>
      </c>
      <c r="L7247" s="2">
        <f>DEGREES(ASIN((((COS(RADIANS('PV model'!$B$2))*COS(RADIANS(H7247))*COS(RADIANS(K7247)))+(SIN(RADIANS('PV model'!$B$2))*SIN(RADIANS(H7247)))))))</f>
        <v>-11.83302359090926</v>
      </c>
      <c r="M7247" s="3">
        <f t="shared" si="1249"/>
        <v>0</v>
      </c>
      <c r="N7247" s="2">
        <f t="shared" si="1254"/>
        <v>-81.673931841746068</v>
      </c>
      <c r="O7247" s="2">
        <f>IF('PV model'!$B$2&gt;0, 180-N7247,IF('PV model'!$B$2&lt;0,0-N7247,N7247))</f>
        <v>261.67393184174608</v>
      </c>
      <c r="P7247" s="2">
        <f>ABS(O7247-'PV model'!$B$5)</f>
        <v>56.673931841746082</v>
      </c>
      <c r="Q7247" s="3">
        <f t="shared" si="1250"/>
        <v>101.83302359090926</v>
      </c>
      <c r="R7247" s="3">
        <f t="shared" si="1255"/>
        <v>0</v>
      </c>
      <c r="S7247" s="3">
        <f t="shared" si="1251"/>
        <v>0</v>
      </c>
      <c r="T7247" s="3">
        <f>(0.5*(1-COS(RADIANS(90-$X$3)))*(D7247+E7247)*'PV model'!$B$4)</f>
        <v>0</v>
      </c>
      <c r="U7247" s="3">
        <f t="shared" si="1256"/>
        <v>0</v>
      </c>
      <c r="V7247" s="3">
        <f>('PV model'!$B$13*(U7247/1000)*(1-'PV model'!$B$14*((20+C7247)-25))*'PV model'!$B$10)/'PV model'!$B$12</f>
        <v>0</v>
      </c>
    </row>
    <row r="7248" spans="1:22" x14ac:dyDescent="0.2">
      <c r="A7248" s="10">
        <f t="shared" si="1248"/>
        <v>302</v>
      </c>
      <c r="B7248" s="10">
        <f t="shared" si="1257"/>
        <v>19</v>
      </c>
      <c r="C7248" s="23">
        <v>6.8</v>
      </c>
      <c r="D7248" s="24">
        <v>0</v>
      </c>
      <c r="E7248" s="24">
        <v>0</v>
      </c>
      <c r="F7248" s="48"/>
      <c r="G7248" s="48"/>
      <c r="H7248" s="1">
        <f t="shared" si="1258"/>
        <v>-14.434423597213222</v>
      </c>
      <c r="I7248" s="1">
        <f t="shared" si="1252"/>
        <v>16.444912091335461</v>
      </c>
      <c r="J7248" s="4">
        <f>B7248+('PV model'!$B$3/15)+(I7248/60)</f>
        <v>18.997415201522259</v>
      </c>
      <c r="K7248" s="2">
        <f t="shared" si="1253"/>
        <v>-104.96122802283388</v>
      </c>
      <c r="L7248" s="2">
        <f>DEGREES(ASIN((((COS(RADIANS('PV model'!$B$2))*COS(RADIANS(H7248))*COS(RADIANS(K7248)))+(SIN(RADIANS('PV model'!$B$2))*SIN(RADIANS(H7248)))))))</f>
        <v>-20.30649758749675</v>
      </c>
      <c r="M7248" s="3">
        <f t="shared" si="1249"/>
        <v>0</v>
      </c>
      <c r="N7248" s="2">
        <f t="shared" si="1254"/>
        <v>-86.034628099666364</v>
      </c>
      <c r="O7248" s="2">
        <f>IF('PV model'!$B$2&gt;0, 180-N7248,IF('PV model'!$B$2&lt;0,0-N7248,N7248))</f>
        <v>266.03462809966635</v>
      </c>
      <c r="P7248" s="2">
        <f>ABS(O7248-'PV model'!$B$5)</f>
        <v>61.034628099666349</v>
      </c>
      <c r="Q7248" s="3">
        <f t="shared" si="1250"/>
        <v>110.30649758749674</v>
      </c>
      <c r="R7248" s="3">
        <f t="shared" si="1255"/>
        <v>0</v>
      </c>
      <c r="S7248" s="3">
        <f t="shared" si="1251"/>
        <v>0</v>
      </c>
      <c r="T7248" s="3">
        <f>(0.5*(1-COS(RADIANS(90-$X$3)))*(D7248+E7248)*'PV model'!$B$4)</f>
        <v>0</v>
      </c>
      <c r="U7248" s="3">
        <f t="shared" si="1256"/>
        <v>0</v>
      </c>
      <c r="V7248" s="3">
        <f>('PV model'!$B$13*(U7248/1000)*(1-'PV model'!$B$14*((20+C7248)-25))*'PV model'!$B$10)/'PV model'!$B$12</f>
        <v>0</v>
      </c>
    </row>
    <row r="7249" spans="1:22" x14ac:dyDescent="0.2">
      <c r="A7249" s="10">
        <f t="shared" si="1248"/>
        <v>302</v>
      </c>
      <c r="B7249" s="10">
        <f t="shared" si="1257"/>
        <v>20</v>
      </c>
      <c r="C7249" s="23">
        <v>6.6</v>
      </c>
      <c r="D7249" s="24">
        <v>0</v>
      </c>
      <c r="E7249" s="24">
        <v>0</v>
      </c>
      <c r="F7249" s="48"/>
      <c r="G7249" s="48"/>
      <c r="H7249" s="1">
        <f t="shared" si="1258"/>
        <v>-14.434423597213222</v>
      </c>
      <c r="I7249" s="1">
        <f t="shared" si="1252"/>
        <v>16.444912091335461</v>
      </c>
      <c r="J7249" s="4">
        <f>B7249+('PV model'!$B$3/15)+(I7249/60)</f>
        <v>19.997415201522259</v>
      </c>
      <c r="K7249" s="2">
        <f t="shared" si="1253"/>
        <v>-119.96122802283388</v>
      </c>
      <c r="L7249" s="2">
        <f>DEGREES(ASIN((((COS(RADIANS('PV model'!$B$2))*COS(RADIANS(H7249))*COS(RADIANS(K7249)))+(SIN(RADIANS('PV model'!$B$2))*SIN(RADIANS(H7249)))))))</f>
        <v>-28.644478109576124</v>
      </c>
      <c r="M7249" s="3">
        <f t="shared" si="1249"/>
        <v>0</v>
      </c>
      <c r="N7249" s="2">
        <f t="shared" si="1254"/>
        <v>-72.944681747344092</v>
      </c>
      <c r="O7249" s="2">
        <f>IF('PV model'!$B$2&gt;0, 180-N7249,IF('PV model'!$B$2&lt;0,0-N7249,N7249))</f>
        <v>252.94468174734408</v>
      </c>
      <c r="P7249" s="2">
        <f>ABS(O7249-'PV model'!$B$5)</f>
        <v>47.944681747344077</v>
      </c>
      <c r="Q7249" s="3">
        <f t="shared" si="1250"/>
        <v>118.64447810957611</v>
      </c>
      <c r="R7249" s="3">
        <f t="shared" si="1255"/>
        <v>0</v>
      </c>
      <c r="S7249" s="3">
        <f t="shared" si="1251"/>
        <v>0</v>
      </c>
      <c r="T7249" s="3">
        <f>(0.5*(1-COS(RADIANS(90-$X$3)))*(D7249+E7249)*'PV model'!$B$4)</f>
        <v>0</v>
      </c>
      <c r="U7249" s="3">
        <f t="shared" si="1256"/>
        <v>0</v>
      </c>
      <c r="V7249" s="3">
        <f>('PV model'!$B$13*(U7249/1000)*(1-'PV model'!$B$14*((20+C7249)-25))*'PV model'!$B$10)/'PV model'!$B$12</f>
        <v>0</v>
      </c>
    </row>
    <row r="7250" spans="1:22" x14ac:dyDescent="0.2">
      <c r="A7250" s="10">
        <f t="shared" si="1248"/>
        <v>302</v>
      </c>
      <c r="B7250" s="10">
        <f t="shared" si="1257"/>
        <v>21</v>
      </c>
      <c r="C7250" s="23">
        <v>5.9</v>
      </c>
      <c r="D7250" s="24">
        <v>0</v>
      </c>
      <c r="E7250" s="24">
        <v>0</v>
      </c>
      <c r="F7250" s="48"/>
      <c r="G7250" s="48"/>
      <c r="H7250" s="1">
        <f t="shared" si="1258"/>
        <v>-14.434423597213222</v>
      </c>
      <c r="I7250" s="1">
        <f t="shared" si="1252"/>
        <v>16.444912091335461</v>
      </c>
      <c r="J7250" s="4">
        <f>B7250+('PV model'!$B$3/15)+(I7250/60)</f>
        <v>20.997415201522259</v>
      </c>
      <c r="K7250" s="2">
        <f t="shared" si="1253"/>
        <v>-134.96122802283389</v>
      </c>
      <c r="L7250" s="2">
        <f>DEGREES(ASIN((((COS(RADIANS('PV model'!$B$2))*COS(RADIANS(H7250))*COS(RADIANS(K7250)))+(SIN(RADIANS('PV model'!$B$2))*SIN(RADIANS(H7250)))))))</f>
        <v>-36.372739897033362</v>
      </c>
      <c r="M7250" s="3">
        <f t="shared" si="1249"/>
        <v>0</v>
      </c>
      <c r="N7250" s="2">
        <f t="shared" si="1254"/>
        <v>-58.326614759534721</v>
      </c>
      <c r="O7250" s="2">
        <f>IF('PV model'!$B$2&gt;0, 180-N7250,IF('PV model'!$B$2&lt;0,0-N7250,N7250))</f>
        <v>238.32661475953472</v>
      </c>
      <c r="P7250" s="2">
        <f>ABS(O7250-'PV model'!$B$5)</f>
        <v>33.326614759534721</v>
      </c>
      <c r="Q7250" s="3">
        <f t="shared" si="1250"/>
        <v>126.37273989703336</v>
      </c>
      <c r="R7250" s="3">
        <f t="shared" si="1255"/>
        <v>0</v>
      </c>
      <c r="S7250" s="3">
        <f t="shared" si="1251"/>
        <v>0</v>
      </c>
      <c r="T7250" s="3">
        <f>(0.5*(1-COS(RADIANS(90-$X$3)))*(D7250+E7250)*'PV model'!$B$4)</f>
        <v>0</v>
      </c>
      <c r="U7250" s="3">
        <f t="shared" si="1256"/>
        <v>0</v>
      </c>
      <c r="V7250" s="3">
        <f>('PV model'!$B$13*(U7250/1000)*(1-'PV model'!$B$14*((20+C7250)-25))*'PV model'!$B$10)/'PV model'!$B$12</f>
        <v>0</v>
      </c>
    </row>
    <row r="7251" spans="1:22" x14ac:dyDescent="0.2">
      <c r="A7251" s="10">
        <f t="shared" si="1248"/>
        <v>302</v>
      </c>
      <c r="B7251" s="10">
        <f t="shared" si="1257"/>
        <v>22</v>
      </c>
      <c r="C7251" s="23">
        <v>5.9</v>
      </c>
      <c r="D7251" s="24">
        <v>0</v>
      </c>
      <c r="E7251" s="24">
        <v>0</v>
      </c>
      <c r="F7251" s="48"/>
      <c r="G7251" s="48"/>
      <c r="H7251" s="1">
        <f t="shared" si="1258"/>
        <v>-14.434423597213222</v>
      </c>
      <c r="I7251" s="1">
        <f t="shared" si="1252"/>
        <v>16.444912091335461</v>
      </c>
      <c r="J7251" s="4">
        <f>B7251+('PV model'!$B$3/15)+(I7251/60)</f>
        <v>21.997415201522259</v>
      </c>
      <c r="K7251" s="2">
        <f t="shared" si="1253"/>
        <v>-149.96122802283389</v>
      </c>
      <c r="L7251" s="2">
        <f>DEGREES(ASIN((((COS(RADIANS('PV model'!$B$2))*COS(RADIANS(H7251))*COS(RADIANS(K7251)))+(SIN(RADIANS('PV model'!$B$2))*SIN(RADIANS(H7251)))))))</f>
        <v>-42.86582804013122</v>
      </c>
      <c r="M7251" s="3">
        <f t="shared" si="1249"/>
        <v>0</v>
      </c>
      <c r="N7251" s="2">
        <f t="shared" si="1254"/>
        <v>-41.407973125368365</v>
      </c>
      <c r="O7251" s="2">
        <f>IF('PV model'!$B$2&gt;0, 180-N7251,IF('PV model'!$B$2&lt;0,0-N7251,N7251))</f>
        <v>221.40797312536836</v>
      </c>
      <c r="P7251" s="2">
        <f>ABS(O7251-'PV model'!$B$5)</f>
        <v>16.407973125368358</v>
      </c>
      <c r="Q7251" s="3">
        <f t="shared" si="1250"/>
        <v>132.86582804013122</v>
      </c>
      <c r="R7251" s="3">
        <f t="shared" si="1255"/>
        <v>0</v>
      </c>
      <c r="S7251" s="3">
        <f t="shared" si="1251"/>
        <v>0</v>
      </c>
      <c r="T7251" s="3">
        <f>(0.5*(1-COS(RADIANS(90-$X$3)))*(D7251+E7251)*'PV model'!$B$4)</f>
        <v>0</v>
      </c>
      <c r="U7251" s="3">
        <f t="shared" si="1256"/>
        <v>0</v>
      </c>
      <c r="V7251" s="3">
        <f>('PV model'!$B$13*(U7251/1000)*(1-'PV model'!$B$14*((20+C7251)-25))*'PV model'!$B$10)/'PV model'!$B$12</f>
        <v>0</v>
      </c>
    </row>
    <row r="7252" spans="1:22" x14ac:dyDescent="0.2">
      <c r="A7252" s="10">
        <f t="shared" si="1248"/>
        <v>302</v>
      </c>
      <c r="B7252" s="10">
        <f t="shared" si="1257"/>
        <v>23</v>
      </c>
      <c r="C7252" s="23">
        <v>6</v>
      </c>
      <c r="D7252" s="24">
        <v>0</v>
      </c>
      <c r="E7252" s="24">
        <v>0</v>
      </c>
      <c r="F7252" s="48"/>
      <c r="G7252" s="48"/>
      <c r="H7252" s="1">
        <f t="shared" si="1258"/>
        <v>-14.434423597213222</v>
      </c>
      <c r="I7252" s="1">
        <f t="shared" si="1252"/>
        <v>16.444912091335461</v>
      </c>
      <c r="J7252" s="4">
        <f>B7252+('PV model'!$B$3/15)+(I7252/60)</f>
        <v>22.997415201522259</v>
      </c>
      <c r="K7252" s="2">
        <f t="shared" si="1253"/>
        <v>-164.96122802283389</v>
      </c>
      <c r="L7252" s="2">
        <f>DEGREES(ASIN((((COS(RADIANS('PV model'!$B$2))*COS(RADIANS(H7252))*COS(RADIANS(K7252)))+(SIN(RADIANS('PV model'!$B$2))*SIN(RADIANS(H7252)))))))</f>
        <v>-47.321702942015541</v>
      </c>
      <c r="M7252" s="3">
        <f t="shared" si="1249"/>
        <v>0</v>
      </c>
      <c r="N7252" s="2">
        <f t="shared" si="1254"/>
        <v>-21.758014215453159</v>
      </c>
      <c r="O7252" s="2">
        <f>IF('PV model'!$B$2&gt;0, 180-N7252,IF('PV model'!$B$2&lt;0,0-N7252,N7252))</f>
        <v>201.75801421545316</v>
      </c>
      <c r="P7252" s="2">
        <f>ABS(O7252-'PV model'!$B$5)</f>
        <v>3.2419857845468414</v>
      </c>
      <c r="Q7252" s="3">
        <f t="shared" si="1250"/>
        <v>137.32170294201555</v>
      </c>
      <c r="R7252" s="3">
        <f t="shared" si="1255"/>
        <v>0</v>
      </c>
      <c r="S7252" s="3">
        <f t="shared" si="1251"/>
        <v>0</v>
      </c>
      <c r="T7252" s="3">
        <f>(0.5*(1-COS(RADIANS(90-$X$3)))*(D7252+E7252)*'PV model'!$B$4)</f>
        <v>0</v>
      </c>
      <c r="U7252" s="3">
        <f t="shared" si="1256"/>
        <v>0</v>
      </c>
      <c r="V7252" s="3">
        <f>('PV model'!$B$13*(U7252/1000)*(1-'PV model'!$B$14*((20+C7252)-25))*'PV model'!$B$10)/'PV model'!$B$12</f>
        <v>0</v>
      </c>
    </row>
    <row r="7253" spans="1:22" x14ac:dyDescent="0.2">
      <c r="A7253" s="10">
        <f t="shared" si="1248"/>
        <v>302</v>
      </c>
      <c r="B7253" s="10">
        <f t="shared" si="1257"/>
        <v>24</v>
      </c>
      <c r="C7253" s="23">
        <v>6.4</v>
      </c>
      <c r="D7253" s="24">
        <v>0</v>
      </c>
      <c r="E7253" s="24">
        <v>0</v>
      </c>
      <c r="F7253" s="48"/>
      <c r="G7253" s="48"/>
      <c r="H7253" s="1">
        <f t="shared" si="1258"/>
        <v>-14.434423597213222</v>
      </c>
      <c r="I7253" s="1">
        <f t="shared" si="1252"/>
        <v>16.444912091335461</v>
      </c>
      <c r="J7253" s="4">
        <f>B7253+('PV model'!$B$3/15)+(I7253/60)</f>
        <v>23.997415201522259</v>
      </c>
      <c r="K7253" s="2">
        <f t="shared" si="1253"/>
        <v>-179.96122802283389</v>
      </c>
      <c r="L7253" s="2">
        <f>DEGREES(ASIN((((COS(RADIANS('PV model'!$B$2))*COS(RADIANS(H7253))*COS(RADIANS(K7253)))+(SIN(RADIANS('PV model'!$B$2))*SIN(RADIANS(H7253)))))))</f>
        <v>-48.93441264335771</v>
      </c>
      <c r="M7253" s="3">
        <f t="shared" si="1249"/>
        <v>0</v>
      </c>
      <c r="N7253" s="2">
        <f t="shared" si="1254"/>
        <v>-5.7157558448612068E-2</v>
      </c>
      <c r="O7253" s="2">
        <f>IF('PV model'!$B$2&gt;0, 180-N7253,IF('PV model'!$B$2&lt;0,0-N7253,N7253))</f>
        <v>180.05715755844861</v>
      </c>
      <c r="P7253" s="2">
        <f>ABS(O7253-'PV model'!$B$5)</f>
        <v>24.942842441551392</v>
      </c>
      <c r="Q7253" s="3">
        <f t="shared" si="1250"/>
        <v>138.93441264335772</v>
      </c>
      <c r="R7253" s="3">
        <f t="shared" si="1255"/>
        <v>0</v>
      </c>
      <c r="S7253" s="3">
        <f t="shared" si="1251"/>
        <v>0</v>
      </c>
      <c r="T7253" s="3">
        <f>(0.5*(1-COS(RADIANS(90-$X$3)))*(D7253+E7253)*'PV model'!$B$4)</f>
        <v>0</v>
      </c>
      <c r="U7253" s="3">
        <f t="shared" si="1256"/>
        <v>0</v>
      </c>
      <c r="V7253" s="3">
        <f>('PV model'!$B$13*(U7253/1000)*(1-'PV model'!$B$14*((20+C7253)-25))*'PV model'!$B$10)/'PV model'!$B$12</f>
        <v>0</v>
      </c>
    </row>
    <row r="7254" spans="1:22" x14ac:dyDescent="0.2">
      <c r="A7254" s="10">
        <f t="shared" si="1248"/>
        <v>303</v>
      </c>
      <c r="B7254" s="10">
        <f t="shared" si="1257"/>
        <v>1</v>
      </c>
      <c r="C7254" s="23">
        <v>6.8</v>
      </c>
      <c r="D7254" s="24">
        <v>0</v>
      </c>
      <c r="E7254" s="24">
        <v>0</v>
      </c>
      <c r="F7254" s="48"/>
      <c r="G7254" s="48"/>
      <c r="H7254" s="1">
        <f t="shared" si="1258"/>
        <v>-14.750733327785376</v>
      </c>
      <c r="I7254" s="1">
        <f t="shared" si="1252"/>
        <v>16.453221860868346</v>
      </c>
      <c r="J7254" s="4">
        <f>B7254+('PV model'!$B$3/15)+(I7254/60)</f>
        <v>0.99755369768113922</v>
      </c>
      <c r="K7254" s="2">
        <f t="shared" si="1253"/>
        <v>165.0366945347829</v>
      </c>
      <c r="L7254" s="2">
        <f>DEGREES(ASIN((((COS(RADIANS('PV model'!$B$2))*COS(RADIANS(H7254))*COS(RADIANS(K7254)))+(SIN(RADIANS('PV model'!$B$2))*SIN(RADIANS(H7254)))))))</f>
        <v>-47.646323296299585</v>
      </c>
      <c r="M7254" s="3">
        <f t="shared" si="1249"/>
        <v>0</v>
      </c>
      <c r="N7254" s="2">
        <f t="shared" si="1254"/>
        <v>21.754059558712729</v>
      </c>
      <c r="O7254" s="2">
        <f>IF('PV model'!$B$2&gt;0, 180-N7254,IF('PV model'!$B$2&lt;0,0-N7254,N7254))</f>
        <v>158.24594044128727</v>
      </c>
      <c r="P7254" s="2">
        <f>ABS(O7254-'PV model'!$B$5)</f>
        <v>46.754059558712726</v>
      </c>
      <c r="Q7254" s="3">
        <f t="shared" si="1250"/>
        <v>137.64632329629958</v>
      </c>
      <c r="R7254" s="3">
        <f t="shared" si="1255"/>
        <v>0</v>
      </c>
      <c r="S7254" s="3">
        <f t="shared" si="1251"/>
        <v>0</v>
      </c>
      <c r="T7254" s="3">
        <f>(0.5*(1-COS(RADIANS(90-$X$3)))*(D7254+E7254)*'PV model'!$B$4)</f>
        <v>0</v>
      </c>
      <c r="U7254" s="3">
        <f t="shared" si="1256"/>
        <v>0</v>
      </c>
      <c r="V7254" s="3">
        <f>('PV model'!$B$13*(U7254/1000)*(1-'PV model'!$B$14*((20+C7254)-25))*'PV model'!$B$10)/'PV model'!$B$12</f>
        <v>0</v>
      </c>
    </row>
    <row r="7255" spans="1:22" x14ac:dyDescent="0.2">
      <c r="A7255" s="10">
        <f t="shared" si="1248"/>
        <v>303</v>
      </c>
      <c r="B7255" s="10">
        <f t="shared" si="1257"/>
        <v>2</v>
      </c>
      <c r="C7255" s="23">
        <v>7.2</v>
      </c>
      <c r="D7255" s="24">
        <v>0</v>
      </c>
      <c r="E7255" s="24">
        <v>0</v>
      </c>
      <c r="F7255" s="48"/>
      <c r="G7255" s="48"/>
      <c r="H7255" s="1">
        <f t="shared" si="1258"/>
        <v>-14.750733327785376</v>
      </c>
      <c r="I7255" s="1">
        <f t="shared" si="1252"/>
        <v>16.453221860868346</v>
      </c>
      <c r="J7255" s="4">
        <f>B7255+('PV model'!$B$3/15)+(I7255/60)</f>
        <v>1.9975536976811392</v>
      </c>
      <c r="K7255" s="2">
        <f t="shared" si="1253"/>
        <v>150.0366945347829</v>
      </c>
      <c r="L7255" s="2">
        <f>DEGREES(ASIN((((COS(RADIANS('PV model'!$B$2))*COS(RADIANS(H7255))*COS(RADIANS(K7255)))+(SIN(RADIANS('PV model'!$B$2))*SIN(RADIANS(H7255)))))))</f>
        <v>-43.185729829905405</v>
      </c>
      <c r="M7255" s="3">
        <f t="shared" si="1249"/>
        <v>0</v>
      </c>
      <c r="N7255" s="2">
        <f t="shared" si="1254"/>
        <v>41.483498021050941</v>
      </c>
      <c r="O7255" s="2">
        <f>IF('PV model'!$B$2&gt;0, 180-N7255,IF('PV model'!$B$2&lt;0,0-N7255,N7255))</f>
        <v>138.51650197894907</v>
      </c>
      <c r="P7255" s="2">
        <f>ABS(O7255-'PV model'!$B$5)</f>
        <v>66.483498021050934</v>
      </c>
      <c r="Q7255" s="3">
        <f t="shared" si="1250"/>
        <v>133.1857298299054</v>
      </c>
      <c r="R7255" s="3">
        <f t="shared" si="1255"/>
        <v>0</v>
      </c>
      <c r="S7255" s="3">
        <f t="shared" si="1251"/>
        <v>0</v>
      </c>
      <c r="T7255" s="3">
        <f>(0.5*(1-COS(RADIANS(90-$X$3)))*(D7255+E7255)*'PV model'!$B$4)</f>
        <v>0</v>
      </c>
      <c r="U7255" s="3">
        <f t="shared" si="1256"/>
        <v>0</v>
      </c>
      <c r="V7255" s="3">
        <f>('PV model'!$B$13*(U7255/1000)*(1-'PV model'!$B$14*((20+C7255)-25))*'PV model'!$B$10)/'PV model'!$B$12</f>
        <v>0</v>
      </c>
    </row>
    <row r="7256" spans="1:22" x14ac:dyDescent="0.2">
      <c r="A7256" s="10">
        <f t="shared" si="1248"/>
        <v>303</v>
      </c>
      <c r="B7256" s="10">
        <f t="shared" si="1257"/>
        <v>3</v>
      </c>
      <c r="C7256" s="23">
        <v>7.4</v>
      </c>
      <c r="D7256" s="24">
        <v>0</v>
      </c>
      <c r="E7256" s="24">
        <v>0</v>
      </c>
      <c r="F7256" s="48"/>
      <c r="G7256" s="48"/>
      <c r="H7256" s="1">
        <f t="shared" si="1258"/>
        <v>-14.750733327785376</v>
      </c>
      <c r="I7256" s="1">
        <f t="shared" si="1252"/>
        <v>16.453221860868346</v>
      </c>
      <c r="J7256" s="4">
        <f>B7256+('PV model'!$B$3/15)+(I7256/60)</f>
        <v>2.997553697681139</v>
      </c>
      <c r="K7256" s="2">
        <f t="shared" si="1253"/>
        <v>135.0366945347829</v>
      </c>
      <c r="L7256" s="2">
        <f>DEGREES(ASIN((((COS(RADIANS('PV model'!$B$2))*COS(RADIANS(H7256))*COS(RADIANS(K7256)))+(SIN(RADIANS('PV model'!$B$2))*SIN(RADIANS(H7256)))))))</f>
        <v>-36.683360019756613</v>
      </c>
      <c r="M7256" s="3">
        <f t="shared" si="1249"/>
        <v>0</v>
      </c>
      <c r="N7256" s="2">
        <f t="shared" si="1254"/>
        <v>58.44402098637201</v>
      </c>
      <c r="O7256" s="2">
        <f>IF('PV model'!$B$2&gt;0, 180-N7256,IF('PV model'!$B$2&lt;0,0-N7256,N7256))</f>
        <v>121.55597901362799</v>
      </c>
      <c r="P7256" s="2">
        <f>ABS(O7256-'PV model'!$B$5)</f>
        <v>83.44402098637201</v>
      </c>
      <c r="Q7256" s="3">
        <f t="shared" si="1250"/>
        <v>126.68336001975661</v>
      </c>
      <c r="R7256" s="3">
        <f t="shared" si="1255"/>
        <v>0</v>
      </c>
      <c r="S7256" s="3">
        <f t="shared" si="1251"/>
        <v>0</v>
      </c>
      <c r="T7256" s="3">
        <f>(0.5*(1-COS(RADIANS(90-$X$3)))*(D7256+E7256)*'PV model'!$B$4)</f>
        <v>0</v>
      </c>
      <c r="U7256" s="3">
        <f t="shared" si="1256"/>
        <v>0</v>
      </c>
      <c r="V7256" s="3">
        <f>('PV model'!$B$13*(U7256/1000)*(1-'PV model'!$B$14*((20+C7256)-25))*'PV model'!$B$10)/'PV model'!$B$12</f>
        <v>0</v>
      </c>
    </row>
    <row r="7257" spans="1:22" x14ac:dyDescent="0.2">
      <c r="A7257" s="10">
        <f t="shared" si="1248"/>
        <v>303</v>
      </c>
      <c r="B7257" s="10">
        <f t="shared" si="1257"/>
        <v>4</v>
      </c>
      <c r="C7257" s="23">
        <v>8.6999999999999993</v>
      </c>
      <c r="D7257" s="24">
        <v>0</v>
      </c>
      <c r="E7257" s="24">
        <v>0</v>
      </c>
      <c r="F7257" s="48"/>
      <c r="G7257" s="48"/>
      <c r="H7257" s="1">
        <f t="shared" si="1258"/>
        <v>-14.750733327785376</v>
      </c>
      <c r="I7257" s="1">
        <f t="shared" si="1252"/>
        <v>16.453221860868346</v>
      </c>
      <c r="J7257" s="4">
        <f>B7257+('PV model'!$B$3/15)+(I7257/60)</f>
        <v>3.997553697681139</v>
      </c>
      <c r="K7257" s="2">
        <f t="shared" si="1253"/>
        <v>120.03669453478291</v>
      </c>
      <c r="L7257" s="2">
        <f>DEGREES(ASIN((((COS(RADIANS('PV model'!$B$2))*COS(RADIANS(H7257))*COS(RADIANS(K7257)))+(SIN(RADIANS('PV model'!$B$2))*SIN(RADIANS(H7257)))))))</f>
        <v>-28.947471983547306</v>
      </c>
      <c r="M7257" s="3">
        <f t="shared" si="1249"/>
        <v>0</v>
      </c>
      <c r="N7257" s="2">
        <f t="shared" si="1254"/>
        <v>73.077660312657287</v>
      </c>
      <c r="O7257" s="2">
        <f>IF('PV model'!$B$2&gt;0, 180-N7257,IF('PV model'!$B$2&lt;0,0-N7257,N7257))</f>
        <v>106.92233968734271</v>
      </c>
      <c r="P7257" s="2">
        <f>ABS(O7257-'PV model'!$B$5)</f>
        <v>98.077660312657287</v>
      </c>
      <c r="Q7257" s="3">
        <f t="shared" si="1250"/>
        <v>118.9474719835473</v>
      </c>
      <c r="R7257" s="3">
        <f t="shared" si="1255"/>
        <v>0</v>
      </c>
      <c r="S7257" s="3">
        <f t="shared" si="1251"/>
        <v>0</v>
      </c>
      <c r="T7257" s="3">
        <f>(0.5*(1-COS(RADIANS(90-$X$3)))*(D7257+E7257)*'PV model'!$B$4)</f>
        <v>0</v>
      </c>
      <c r="U7257" s="3">
        <f t="shared" si="1256"/>
        <v>0</v>
      </c>
      <c r="V7257" s="3">
        <f>('PV model'!$B$13*(U7257/1000)*(1-'PV model'!$B$14*((20+C7257)-25))*'PV model'!$B$10)/'PV model'!$B$12</f>
        <v>0</v>
      </c>
    </row>
    <row r="7258" spans="1:22" x14ac:dyDescent="0.2">
      <c r="A7258" s="10">
        <f t="shared" si="1248"/>
        <v>303</v>
      </c>
      <c r="B7258" s="10">
        <f t="shared" si="1257"/>
        <v>5</v>
      </c>
      <c r="C7258" s="23">
        <v>8</v>
      </c>
      <c r="D7258" s="24">
        <v>0</v>
      </c>
      <c r="E7258" s="24">
        <v>0</v>
      </c>
      <c r="F7258" s="48"/>
      <c r="G7258" s="48"/>
      <c r="H7258" s="1">
        <f t="shared" si="1258"/>
        <v>-14.750733327785376</v>
      </c>
      <c r="I7258" s="1">
        <f t="shared" si="1252"/>
        <v>16.453221860868346</v>
      </c>
      <c r="J7258" s="4">
        <f>B7258+('PV model'!$B$3/15)+(I7258/60)</f>
        <v>4.9975536976811394</v>
      </c>
      <c r="K7258" s="2">
        <f t="shared" si="1253"/>
        <v>105.03669453478291</v>
      </c>
      <c r="L7258" s="2">
        <f>DEGREES(ASIN((((COS(RADIANS('PV model'!$B$2))*COS(RADIANS(H7258))*COS(RADIANS(K7258)))+(SIN(RADIANS('PV model'!$B$2))*SIN(RADIANS(H7258)))))))</f>
        <v>-20.605924195022389</v>
      </c>
      <c r="M7258" s="3">
        <f t="shared" si="1249"/>
        <v>0</v>
      </c>
      <c r="N7258" s="2">
        <f t="shared" si="1254"/>
        <v>86.168485619814916</v>
      </c>
      <c r="O7258" s="2">
        <f>IF('PV model'!$B$2&gt;0, 180-N7258,IF('PV model'!$B$2&lt;0,0-N7258,N7258))</f>
        <v>93.831514380185084</v>
      </c>
      <c r="P7258" s="2">
        <f>ABS(O7258-'PV model'!$B$5)</f>
        <v>111.16848561981492</v>
      </c>
      <c r="Q7258" s="3">
        <f t="shared" si="1250"/>
        <v>110.60592419502238</v>
      </c>
      <c r="R7258" s="3">
        <f t="shared" si="1255"/>
        <v>0</v>
      </c>
      <c r="S7258" s="3">
        <f t="shared" si="1251"/>
        <v>0</v>
      </c>
      <c r="T7258" s="3">
        <f>(0.5*(1-COS(RADIANS(90-$X$3)))*(D7258+E7258)*'PV model'!$B$4)</f>
        <v>0</v>
      </c>
      <c r="U7258" s="3">
        <f t="shared" si="1256"/>
        <v>0</v>
      </c>
      <c r="V7258" s="3">
        <f>('PV model'!$B$13*(U7258/1000)*(1-'PV model'!$B$14*((20+C7258)-25))*'PV model'!$B$10)/'PV model'!$B$12</f>
        <v>0</v>
      </c>
    </row>
    <row r="7259" spans="1:22" x14ac:dyDescent="0.2">
      <c r="A7259" s="10">
        <f t="shared" si="1248"/>
        <v>303</v>
      </c>
      <c r="B7259" s="10">
        <f t="shared" si="1257"/>
        <v>6</v>
      </c>
      <c r="C7259" s="23">
        <v>7.7</v>
      </c>
      <c r="D7259" s="24">
        <v>0</v>
      </c>
      <c r="E7259" s="24">
        <v>0</v>
      </c>
      <c r="F7259" s="48"/>
      <c r="G7259" s="48"/>
      <c r="H7259" s="1">
        <f t="shared" si="1258"/>
        <v>-14.750733327785376</v>
      </c>
      <c r="I7259" s="1">
        <f t="shared" si="1252"/>
        <v>16.453221860868346</v>
      </c>
      <c r="J7259" s="4">
        <f>B7259+('PV model'!$B$3/15)+(I7259/60)</f>
        <v>5.9975536976811394</v>
      </c>
      <c r="K7259" s="2">
        <f t="shared" si="1253"/>
        <v>90.03669453478291</v>
      </c>
      <c r="L7259" s="2">
        <f>DEGREES(ASIN((((COS(RADIANS('PV model'!$B$2))*COS(RADIANS(H7259))*COS(RADIANS(K7259)))+(SIN(RADIANS('PV model'!$B$2))*SIN(RADIANS(H7259)))))))</f>
        <v>-12.133201420512803</v>
      </c>
      <c r="M7259" s="3">
        <f t="shared" si="1249"/>
        <v>0</v>
      </c>
      <c r="N7259" s="2">
        <f t="shared" si="1254"/>
        <v>81.547570732632138</v>
      </c>
      <c r="O7259" s="2">
        <f>IF('PV model'!$B$2&gt;0, 180-N7259,IF('PV model'!$B$2&lt;0,0-N7259,N7259))</f>
        <v>98.452429267367862</v>
      </c>
      <c r="P7259" s="2">
        <f>ABS(O7259-'PV model'!$B$5)</f>
        <v>106.54757073263214</v>
      </c>
      <c r="Q7259" s="3">
        <f t="shared" si="1250"/>
        <v>102.1332014205128</v>
      </c>
      <c r="R7259" s="3">
        <f t="shared" si="1255"/>
        <v>0</v>
      </c>
      <c r="S7259" s="3">
        <f t="shared" si="1251"/>
        <v>0</v>
      </c>
      <c r="T7259" s="3">
        <f>(0.5*(1-COS(RADIANS(90-$X$3)))*(D7259+E7259)*'PV model'!$B$4)</f>
        <v>0</v>
      </c>
      <c r="U7259" s="3">
        <f t="shared" si="1256"/>
        <v>0</v>
      </c>
      <c r="V7259" s="3">
        <f>('PV model'!$B$13*(U7259/1000)*(1-'PV model'!$B$14*((20+C7259)-25))*'PV model'!$B$10)/'PV model'!$B$12</f>
        <v>0</v>
      </c>
    </row>
    <row r="7260" spans="1:22" x14ac:dyDescent="0.2">
      <c r="A7260" s="10">
        <f t="shared" si="1248"/>
        <v>303</v>
      </c>
      <c r="B7260" s="10">
        <f t="shared" si="1257"/>
        <v>7</v>
      </c>
      <c r="C7260" s="23">
        <v>7.5</v>
      </c>
      <c r="D7260" s="24">
        <v>0</v>
      </c>
      <c r="E7260" s="24">
        <v>0</v>
      </c>
      <c r="F7260" s="48"/>
      <c r="G7260" s="48"/>
      <c r="H7260" s="1">
        <f t="shared" si="1258"/>
        <v>-14.750733327785376</v>
      </c>
      <c r="I7260" s="1">
        <f t="shared" si="1252"/>
        <v>16.453221860868346</v>
      </c>
      <c r="J7260" s="4">
        <f>B7260+('PV model'!$B$3/15)+(I7260/60)</f>
        <v>6.9975536976811394</v>
      </c>
      <c r="K7260" s="2">
        <f t="shared" si="1253"/>
        <v>75.03669453478291</v>
      </c>
      <c r="L7260" s="2">
        <f>DEGREES(ASIN((((COS(RADIANS('PV model'!$B$2))*COS(RADIANS(H7260))*COS(RADIANS(K7260)))+(SIN(RADIANS('PV model'!$B$2))*SIN(RADIANS(H7260)))))))</f>
        <v>-3.9225483754351442</v>
      </c>
      <c r="M7260" s="3">
        <f t="shared" si="1249"/>
        <v>0</v>
      </c>
      <c r="N7260" s="2">
        <f t="shared" si="1254"/>
        <v>69.462909846486397</v>
      </c>
      <c r="O7260" s="2">
        <f>IF('PV model'!$B$2&gt;0, 180-N7260,IF('PV model'!$B$2&lt;0,0-N7260,N7260))</f>
        <v>110.5370901535136</v>
      </c>
      <c r="P7260" s="2">
        <f>ABS(O7260-'PV model'!$B$5)</f>
        <v>94.462909846486397</v>
      </c>
      <c r="Q7260" s="3">
        <f t="shared" si="1250"/>
        <v>93.922548375435142</v>
      </c>
      <c r="R7260" s="3">
        <f t="shared" si="1255"/>
        <v>0</v>
      </c>
      <c r="S7260" s="3">
        <f t="shared" si="1251"/>
        <v>0</v>
      </c>
      <c r="T7260" s="3">
        <f>(0.5*(1-COS(RADIANS(90-$X$3)))*(D7260+E7260)*'PV model'!$B$4)</f>
        <v>0</v>
      </c>
      <c r="U7260" s="3">
        <f t="shared" si="1256"/>
        <v>0</v>
      </c>
      <c r="V7260" s="3">
        <f>('PV model'!$B$13*(U7260/1000)*(1-'PV model'!$B$14*((20+C7260)-25))*'PV model'!$B$10)/'PV model'!$B$12</f>
        <v>0</v>
      </c>
    </row>
    <row r="7261" spans="1:22" x14ac:dyDescent="0.2">
      <c r="A7261" s="10">
        <f t="shared" si="1248"/>
        <v>303</v>
      </c>
      <c r="B7261" s="10">
        <f t="shared" si="1257"/>
        <v>8</v>
      </c>
      <c r="C7261" s="23">
        <v>7.5</v>
      </c>
      <c r="D7261" s="24">
        <v>0</v>
      </c>
      <c r="E7261" s="24">
        <v>4.41</v>
      </c>
      <c r="F7261" s="48"/>
      <c r="G7261" s="48"/>
      <c r="H7261" s="1">
        <f t="shared" si="1258"/>
        <v>-14.750733327785376</v>
      </c>
      <c r="I7261" s="1">
        <f t="shared" si="1252"/>
        <v>16.453221860868346</v>
      </c>
      <c r="J7261" s="4">
        <f>B7261+('PV model'!$B$3/15)+(I7261/60)</f>
        <v>7.9975536976811394</v>
      </c>
      <c r="K7261" s="2">
        <f t="shared" si="1253"/>
        <v>60.03669453478291</v>
      </c>
      <c r="L7261" s="2">
        <f>DEGREES(ASIN((((COS(RADIANS('PV model'!$B$2))*COS(RADIANS(H7261))*COS(RADIANS(K7261)))+(SIN(RADIANS('PV model'!$B$2))*SIN(RADIANS(H7261)))))))</f>
        <v>3.6540118718864631</v>
      </c>
      <c r="M7261" s="3">
        <f t="shared" si="1249"/>
        <v>3.6540118718864631</v>
      </c>
      <c r="N7261" s="2">
        <f t="shared" si="1254"/>
        <v>57.087321226368417</v>
      </c>
      <c r="O7261" s="2">
        <f>IF('PV model'!$B$2&gt;0, 180-N7261,IF('PV model'!$B$2&lt;0,0-N7261,N7261))</f>
        <v>122.91267877363158</v>
      </c>
      <c r="P7261" s="2">
        <f>ABS(O7261-'PV model'!$B$5)</f>
        <v>82.087321226368417</v>
      </c>
      <c r="Q7261" s="3">
        <f t="shared" si="1250"/>
        <v>86.345988128113547</v>
      </c>
      <c r="R7261" s="3">
        <f t="shared" si="1255"/>
        <v>0</v>
      </c>
      <c r="S7261" s="3">
        <f t="shared" si="1251"/>
        <v>4.41</v>
      </c>
      <c r="T7261" s="3">
        <f>(0.5*(1-COS(RADIANS(90-$X$3)))*(D7261+E7261)*'PV model'!$B$4)</f>
        <v>0</v>
      </c>
      <c r="U7261" s="3">
        <f t="shared" si="1256"/>
        <v>4.41</v>
      </c>
      <c r="V7261" s="3">
        <f>('PV model'!$B$13*(U7261/1000)*(1-'PV model'!$B$14*((20+C7261)-25))*'PV model'!$B$10)/'PV model'!$B$12</f>
        <v>0.43641536399999997</v>
      </c>
    </row>
    <row r="7262" spans="1:22" x14ac:dyDescent="0.2">
      <c r="A7262" s="10">
        <f t="shared" si="1248"/>
        <v>303</v>
      </c>
      <c r="B7262" s="10">
        <f t="shared" si="1257"/>
        <v>9</v>
      </c>
      <c r="C7262" s="23">
        <v>8</v>
      </c>
      <c r="D7262" s="24">
        <v>0</v>
      </c>
      <c r="E7262" s="24">
        <v>30.869999999999997</v>
      </c>
      <c r="F7262" s="48"/>
      <c r="G7262" s="48"/>
      <c r="H7262" s="1">
        <f t="shared" si="1258"/>
        <v>-14.750733327785376</v>
      </c>
      <c r="I7262" s="1">
        <f t="shared" si="1252"/>
        <v>16.453221860868346</v>
      </c>
      <c r="J7262" s="4">
        <f>B7262+('PV model'!$B$3/15)+(I7262/60)</f>
        <v>8.9975536976811377</v>
      </c>
      <c r="K7262" s="2">
        <f t="shared" si="1253"/>
        <v>45.036694534782939</v>
      </c>
      <c r="L7262" s="2">
        <f>DEGREES(ASIN((((COS(RADIANS('PV model'!$B$2))*COS(RADIANS(H7262))*COS(RADIANS(K7262)))+(SIN(RADIANS('PV model'!$B$2))*SIN(RADIANS(H7262)))))))</f>
        <v>10.208311166019918</v>
      </c>
      <c r="M7262" s="3">
        <f t="shared" si="1249"/>
        <v>10.208311166019918</v>
      </c>
      <c r="N7262" s="2">
        <f t="shared" si="1254"/>
        <v>44.046826545652202</v>
      </c>
      <c r="O7262" s="2">
        <f>IF('PV model'!$B$2&gt;0, 180-N7262,IF('PV model'!$B$2&lt;0,0-N7262,N7262))</f>
        <v>135.95317345434779</v>
      </c>
      <c r="P7262" s="2">
        <f>ABS(O7262-'PV model'!$B$5)</f>
        <v>69.046826545652209</v>
      </c>
      <c r="Q7262" s="3">
        <f t="shared" si="1250"/>
        <v>79.791688833980075</v>
      </c>
      <c r="R7262" s="3">
        <f t="shared" si="1255"/>
        <v>0</v>
      </c>
      <c r="S7262" s="3">
        <f t="shared" si="1251"/>
        <v>30.869999999999997</v>
      </c>
      <c r="T7262" s="3">
        <f>(0.5*(1-COS(RADIANS(90-$X$3)))*(D7262+E7262)*'PV model'!$B$4)</f>
        <v>0</v>
      </c>
      <c r="U7262" s="3">
        <f t="shared" si="1256"/>
        <v>30.869999999999997</v>
      </c>
      <c r="V7262" s="3">
        <f>('PV model'!$B$13*(U7262/1000)*(1-'PV model'!$B$14*((20+C7262)-25))*'PV model'!$B$10)/'PV model'!$B$12</f>
        <v>3.0487360175999996</v>
      </c>
    </row>
    <row r="7263" spans="1:22" x14ac:dyDescent="0.2">
      <c r="A7263" s="10">
        <f t="shared" si="1248"/>
        <v>303</v>
      </c>
      <c r="B7263" s="10">
        <f t="shared" si="1257"/>
        <v>10</v>
      </c>
      <c r="C7263" s="23">
        <v>8.6999999999999993</v>
      </c>
      <c r="D7263" s="24">
        <v>13.4694</v>
      </c>
      <c r="E7263" s="24">
        <v>74.97</v>
      </c>
      <c r="F7263" s="48"/>
      <c r="G7263" s="48"/>
      <c r="H7263" s="1">
        <f t="shared" si="1258"/>
        <v>-14.750733327785376</v>
      </c>
      <c r="I7263" s="1">
        <f t="shared" si="1252"/>
        <v>16.453221860868346</v>
      </c>
      <c r="J7263" s="4">
        <f>B7263+('PV model'!$B$3/15)+(I7263/60)</f>
        <v>9.9975536976811377</v>
      </c>
      <c r="K7263" s="2">
        <f t="shared" si="1253"/>
        <v>30.036694534782935</v>
      </c>
      <c r="L7263" s="2">
        <f>DEGREES(ASIN((((COS(RADIANS('PV model'!$B$2))*COS(RADIANS(H7263))*COS(RADIANS(K7263)))+(SIN(RADIANS('PV model'!$B$2))*SIN(RADIANS(H7263)))))))</f>
        <v>15.328099528128936</v>
      </c>
      <c r="M7263" s="3">
        <f t="shared" si="1249"/>
        <v>15.328099528128936</v>
      </c>
      <c r="N7263" s="2">
        <f t="shared" si="1254"/>
        <v>30.126554882823601</v>
      </c>
      <c r="O7263" s="2">
        <f>IF('PV model'!$B$2&gt;0, 180-N7263,IF('PV model'!$B$2&lt;0,0-N7263,N7263))</f>
        <v>149.8734451171764</v>
      </c>
      <c r="P7263" s="2">
        <f>ABS(O7263-'PV model'!$B$5)</f>
        <v>55.126554882823598</v>
      </c>
      <c r="Q7263" s="3">
        <f t="shared" si="1250"/>
        <v>74.671900471871069</v>
      </c>
      <c r="R7263" s="3">
        <f t="shared" si="1255"/>
        <v>13.4694</v>
      </c>
      <c r="S7263" s="3">
        <f t="shared" si="1251"/>
        <v>80.087689317386918</v>
      </c>
      <c r="T7263" s="3">
        <f>(0.5*(1-COS(RADIANS(90-$X$3)))*(D7263+E7263)*'PV model'!$B$4)</f>
        <v>0</v>
      </c>
      <c r="U7263" s="3">
        <f t="shared" si="1256"/>
        <v>93.557089317386925</v>
      </c>
      <c r="V7263" s="3">
        <f>('PV model'!$B$13*(U7263/1000)*(1-'PV model'!$B$14*((20+C7263)-25))*'PV model'!$B$10)/'PV model'!$B$12</f>
        <v>9.2135575417731399</v>
      </c>
    </row>
    <row r="7264" spans="1:22" x14ac:dyDescent="0.2">
      <c r="A7264" s="10">
        <f t="shared" si="1248"/>
        <v>303</v>
      </c>
      <c r="B7264" s="10">
        <f t="shared" si="1257"/>
        <v>11</v>
      </c>
      <c r="C7264" s="23">
        <v>9.9</v>
      </c>
      <c r="D7264" s="24">
        <v>20.2041</v>
      </c>
      <c r="E7264" s="24">
        <v>111.13200000000001</v>
      </c>
      <c r="F7264" s="48"/>
      <c r="G7264" s="48"/>
      <c r="H7264" s="1">
        <f t="shared" si="1258"/>
        <v>-14.750733327785376</v>
      </c>
      <c r="I7264" s="1">
        <f t="shared" si="1252"/>
        <v>16.453221860868346</v>
      </c>
      <c r="J7264" s="4">
        <f>B7264+('PV model'!$B$3/15)+(I7264/60)</f>
        <v>10.997553697681138</v>
      </c>
      <c r="K7264" s="2">
        <f t="shared" si="1253"/>
        <v>15.036694534782935</v>
      </c>
      <c r="L7264" s="2">
        <f>DEGREES(ASIN((((COS(RADIANS('PV model'!$B$2))*COS(RADIANS(H7264))*COS(RADIANS(K7264)))+(SIN(RADIANS('PV model'!$B$2))*SIN(RADIANS(H7264)))))))</f>
        <v>18.611529319075338</v>
      </c>
      <c r="M7264" s="3">
        <f t="shared" si="1249"/>
        <v>18.611529319075338</v>
      </c>
      <c r="N7264" s="2">
        <f t="shared" si="1254"/>
        <v>15.351004430285482</v>
      </c>
      <c r="O7264" s="2">
        <f>IF('PV model'!$B$2&gt;0, 180-N7264,IF('PV model'!$B$2&lt;0,0-N7264,N7264))</f>
        <v>164.64899556971451</v>
      </c>
      <c r="P7264" s="2">
        <f>ABS(O7264-'PV model'!$B$5)</f>
        <v>40.351004430285485</v>
      </c>
      <c r="Q7264" s="3">
        <f t="shared" si="1250"/>
        <v>71.388470680924669</v>
      </c>
      <c r="R7264" s="3">
        <f t="shared" si="1255"/>
        <v>20.2041</v>
      </c>
      <c r="S7264" s="3">
        <f t="shared" si="1251"/>
        <v>119.5851724046946</v>
      </c>
      <c r="T7264" s="3">
        <f>(0.5*(1-COS(RADIANS(90-$X$3)))*(D7264+E7264)*'PV model'!$B$4)</f>
        <v>0</v>
      </c>
      <c r="U7264" s="3">
        <f t="shared" si="1256"/>
        <v>139.7892724046946</v>
      </c>
      <c r="V7264" s="3">
        <f>('PV model'!$B$13*(U7264/1000)*(1-'PV model'!$B$14*((20+C7264)-25))*'PV model'!$B$10)/'PV model'!$B$12</f>
        <v>13.699458290449636</v>
      </c>
    </row>
    <row r="7265" spans="1:22" x14ac:dyDescent="0.2">
      <c r="A7265" s="10">
        <f t="shared" si="1248"/>
        <v>303</v>
      </c>
      <c r="B7265" s="10">
        <f t="shared" si="1257"/>
        <v>12</v>
      </c>
      <c r="C7265" s="23">
        <v>11</v>
      </c>
      <c r="D7265" s="24">
        <v>0</v>
      </c>
      <c r="E7265" s="24">
        <v>73.206000000000003</v>
      </c>
      <c r="F7265" s="48"/>
      <c r="G7265" s="48"/>
      <c r="H7265" s="1">
        <f t="shared" si="1258"/>
        <v>-14.750733327785376</v>
      </c>
      <c r="I7265" s="1">
        <f t="shared" si="1252"/>
        <v>16.453221860868346</v>
      </c>
      <c r="J7265" s="4">
        <f>B7265+('PV model'!$B$3/15)+(I7265/60)</f>
        <v>11.997553697681138</v>
      </c>
      <c r="K7265" s="2">
        <f t="shared" si="1253"/>
        <v>3.6694534782935051E-2</v>
      </c>
      <c r="L7265" s="2">
        <f>DEGREES(ASIN((((COS(RADIANS('PV model'!$B$2))*COS(RADIANS(H7265))*COS(RADIANS(K7265)))+(SIN(RADIANS('PV model'!$B$2))*SIN(RADIANS(H7265)))))))</f>
        <v>19.74925983387066</v>
      </c>
      <c r="M7265" s="3">
        <f t="shared" si="1249"/>
        <v>19.74925983387066</v>
      </c>
      <c r="N7265" s="2">
        <f t="shared" si="1254"/>
        <v>3.7702848609177275E-2</v>
      </c>
      <c r="O7265" s="2">
        <f>IF('PV model'!$B$2&gt;0, 180-N7265,IF('PV model'!$B$2&lt;0,0-N7265,N7265))</f>
        <v>179.96229715139083</v>
      </c>
      <c r="P7265" s="2">
        <f>ABS(O7265-'PV model'!$B$5)</f>
        <v>25.037702848609172</v>
      </c>
      <c r="Q7265" s="3">
        <f t="shared" si="1250"/>
        <v>70.250740166129347</v>
      </c>
      <c r="R7265" s="3">
        <f t="shared" si="1255"/>
        <v>0</v>
      </c>
      <c r="S7265" s="3">
        <f t="shared" si="1251"/>
        <v>73.206000000000003</v>
      </c>
      <c r="T7265" s="3">
        <f>(0.5*(1-COS(RADIANS(90-$X$3)))*(D7265+E7265)*'PV model'!$B$4)</f>
        <v>0</v>
      </c>
      <c r="U7265" s="3">
        <f t="shared" si="1256"/>
        <v>73.206000000000003</v>
      </c>
      <c r="V7265" s="3">
        <f>('PV model'!$B$13*(U7265/1000)*(1-'PV model'!$B$14*((20+C7265)-25))*'PV model'!$B$10)/'PV model'!$B$12</f>
        <v>7.1420476377600002</v>
      </c>
    </row>
    <row r="7266" spans="1:22" x14ac:dyDescent="0.2">
      <c r="A7266" s="10">
        <f t="shared" si="1248"/>
        <v>303</v>
      </c>
      <c r="B7266" s="10">
        <f t="shared" si="1257"/>
        <v>13</v>
      </c>
      <c r="C7266" s="23">
        <v>10.3</v>
      </c>
      <c r="D7266" s="24">
        <v>0</v>
      </c>
      <c r="E7266" s="24">
        <v>74.087999999999994</v>
      </c>
      <c r="F7266" s="48"/>
      <c r="G7266" s="48"/>
      <c r="H7266" s="1">
        <f t="shared" si="1258"/>
        <v>-14.750733327785376</v>
      </c>
      <c r="I7266" s="1">
        <f t="shared" si="1252"/>
        <v>16.453221860868346</v>
      </c>
      <c r="J7266" s="4">
        <f>B7266+('PV model'!$B$3/15)+(I7266/60)</f>
        <v>12.997553697681138</v>
      </c>
      <c r="K7266" s="2">
        <f t="shared" si="1253"/>
        <v>-14.963305465217065</v>
      </c>
      <c r="L7266" s="2">
        <f>DEGREES(ASIN((((COS(RADIANS('PV model'!$B$2))*COS(RADIANS(H7266))*COS(RADIANS(K7266)))+(SIN(RADIANS('PV model'!$B$2))*SIN(RADIANS(H7266)))))))</f>
        <v>18.622507805193599</v>
      </c>
      <c r="M7266" s="3">
        <f t="shared" si="1249"/>
        <v>18.622507805193599</v>
      </c>
      <c r="N7266" s="2">
        <f t="shared" si="1254"/>
        <v>-15.277016844245793</v>
      </c>
      <c r="O7266" s="2">
        <f>IF('PV model'!$B$2&gt;0, 180-N7266,IF('PV model'!$B$2&lt;0,0-N7266,N7266))</f>
        <v>195.27701684424579</v>
      </c>
      <c r="P7266" s="2">
        <f>ABS(O7266-'PV model'!$B$5)</f>
        <v>9.722983155754207</v>
      </c>
      <c r="Q7266" s="3">
        <f t="shared" si="1250"/>
        <v>71.377492194806393</v>
      </c>
      <c r="R7266" s="3">
        <f t="shared" si="1255"/>
        <v>0</v>
      </c>
      <c r="S7266" s="3">
        <f t="shared" si="1251"/>
        <v>74.087999999999994</v>
      </c>
      <c r="T7266" s="3">
        <f>(0.5*(1-COS(RADIANS(90-$X$3)))*(D7266+E7266)*'PV model'!$B$4)</f>
        <v>0</v>
      </c>
      <c r="U7266" s="3">
        <f t="shared" si="1256"/>
        <v>74.087999999999994</v>
      </c>
      <c r="V7266" s="3">
        <f>('PV model'!$B$13*(U7266/1000)*(1-'PV model'!$B$14*((20+C7266)-25))*'PV model'!$B$10)/'PV model'!$B$12</f>
        <v>7.2488327466239983</v>
      </c>
    </row>
    <row r="7267" spans="1:22" x14ac:dyDescent="0.2">
      <c r="A7267" s="10">
        <f t="shared" si="1248"/>
        <v>303</v>
      </c>
      <c r="B7267" s="10">
        <f t="shared" si="1257"/>
        <v>14</v>
      </c>
      <c r="C7267" s="23">
        <v>10.5</v>
      </c>
      <c r="D7267" s="24">
        <v>0</v>
      </c>
      <c r="E7267" s="24">
        <v>64.385999999999996</v>
      </c>
      <c r="F7267" s="48"/>
      <c r="G7267" s="48"/>
      <c r="H7267" s="1">
        <f t="shared" si="1258"/>
        <v>-14.750733327785376</v>
      </c>
      <c r="I7267" s="1">
        <f t="shared" si="1252"/>
        <v>16.453221860868346</v>
      </c>
      <c r="J7267" s="4">
        <f>B7267+('PV model'!$B$3/15)+(I7267/60)</f>
        <v>13.997553697681138</v>
      </c>
      <c r="K7267" s="2">
        <f t="shared" si="1253"/>
        <v>-29.963305465217065</v>
      </c>
      <c r="L7267" s="2">
        <f>DEGREES(ASIN((((COS(RADIANS('PV model'!$B$2))*COS(RADIANS(H7267))*COS(RADIANS(K7267)))+(SIN(RADIANS('PV model'!$B$2))*SIN(RADIANS(H7267)))))))</f>
        <v>15.348940929803483</v>
      </c>
      <c r="M7267" s="3">
        <f t="shared" si="1249"/>
        <v>15.348940929803483</v>
      </c>
      <c r="N7267" s="2">
        <f t="shared" si="1254"/>
        <v>-30.056207909569981</v>
      </c>
      <c r="O7267" s="2">
        <f>IF('PV model'!$B$2&gt;0, 180-N7267,IF('PV model'!$B$2&lt;0,0-N7267,N7267))</f>
        <v>210.05620790956999</v>
      </c>
      <c r="P7267" s="2">
        <f>ABS(O7267-'PV model'!$B$5)</f>
        <v>5.0562079095699914</v>
      </c>
      <c r="Q7267" s="3">
        <f t="shared" si="1250"/>
        <v>74.651059070196524</v>
      </c>
      <c r="R7267" s="3">
        <f t="shared" si="1255"/>
        <v>0</v>
      </c>
      <c r="S7267" s="3">
        <f t="shared" si="1251"/>
        <v>64.385999999999996</v>
      </c>
      <c r="T7267" s="3">
        <f>(0.5*(1-COS(RADIANS(90-$X$3)))*(D7267+E7267)*'PV model'!$B$4)</f>
        <v>0</v>
      </c>
      <c r="U7267" s="3">
        <f t="shared" si="1256"/>
        <v>64.385999999999996</v>
      </c>
      <c r="V7267" s="3">
        <f>('PV model'!$B$13*(U7267/1000)*(1-'PV model'!$B$14*((20+C7267)-25))*'PV model'!$B$10)/'PV model'!$B$12</f>
        <v>6.2944320196799994</v>
      </c>
    </row>
    <row r="7268" spans="1:22" x14ac:dyDescent="0.2">
      <c r="A7268" s="10">
        <f t="shared" si="1248"/>
        <v>303</v>
      </c>
      <c r="B7268" s="10">
        <f t="shared" si="1257"/>
        <v>15</v>
      </c>
      <c r="C7268" s="23">
        <v>10.7</v>
      </c>
      <c r="D7268" s="24">
        <v>25.81635</v>
      </c>
      <c r="E7268" s="24">
        <v>80.262</v>
      </c>
      <c r="F7268" s="48"/>
      <c r="G7268" s="48"/>
      <c r="H7268" s="1">
        <f t="shared" si="1258"/>
        <v>-14.750733327785376</v>
      </c>
      <c r="I7268" s="1">
        <f t="shared" si="1252"/>
        <v>16.453221860868346</v>
      </c>
      <c r="J7268" s="4">
        <f>B7268+('PV model'!$B$3/15)+(I7268/60)</f>
        <v>14.997553697681138</v>
      </c>
      <c r="K7268" s="2">
        <f t="shared" si="1253"/>
        <v>-44.963305465217061</v>
      </c>
      <c r="L7268" s="2">
        <f>DEGREES(ASIN((((COS(RADIANS('PV model'!$B$2))*COS(RADIANS(H7268))*COS(RADIANS(K7268)))+(SIN(RADIANS('PV model'!$B$2))*SIN(RADIANS(H7268)))))))</f>
        <v>10.23719399116835</v>
      </c>
      <c r="M7268" s="3">
        <f t="shared" si="1249"/>
        <v>10.23719399116835</v>
      </c>
      <c r="N7268" s="2">
        <f t="shared" si="1254"/>
        <v>-43.980953556460705</v>
      </c>
      <c r="O7268" s="2">
        <f>IF('PV model'!$B$2&gt;0, 180-N7268,IF('PV model'!$B$2&lt;0,0-N7268,N7268))</f>
        <v>223.98095355646069</v>
      </c>
      <c r="P7268" s="2">
        <f>ABS(O7268-'PV model'!$B$5)</f>
        <v>18.98095355646069</v>
      </c>
      <c r="Q7268" s="3">
        <f t="shared" si="1250"/>
        <v>79.762806008831646</v>
      </c>
      <c r="R7268" s="3">
        <f t="shared" si="1255"/>
        <v>25.816350000000003</v>
      </c>
      <c r="S7268" s="3">
        <f t="shared" si="1251"/>
        <v>87.438646439491094</v>
      </c>
      <c r="T7268" s="3">
        <f>(0.5*(1-COS(RADIANS(90-$X$3)))*(D7268+E7268)*'PV model'!$B$4)</f>
        <v>0</v>
      </c>
      <c r="U7268" s="3">
        <f t="shared" si="1256"/>
        <v>113.25499643949109</v>
      </c>
      <c r="V7268" s="3">
        <f>('PV model'!$B$13*(U7268/1000)*(1-'PV model'!$B$14*((20+C7268)-25))*'PV model'!$B$10)/'PV model'!$B$12</f>
        <v>11.062851340766242</v>
      </c>
    </row>
    <row r="7269" spans="1:22" x14ac:dyDescent="0.2">
      <c r="A7269" s="10">
        <f t="shared" si="1248"/>
        <v>303</v>
      </c>
      <c r="B7269" s="10">
        <f t="shared" si="1257"/>
        <v>16</v>
      </c>
      <c r="C7269" s="23">
        <v>10.6</v>
      </c>
      <c r="D7269" s="24">
        <v>0</v>
      </c>
      <c r="E7269" s="24">
        <v>20.286000000000001</v>
      </c>
      <c r="F7269" s="48"/>
      <c r="G7269" s="48"/>
      <c r="H7269" s="1">
        <f t="shared" si="1258"/>
        <v>-14.750733327785376</v>
      </c>
      <c r="I7269" s="1">
        <f t="shared" si="1252"/>
        <v>16.453221860868346</v>
      </c>
      <c r="J7269" s="4">
        <f>B7269+('PV model'!$B$3/15)+(I7269/60)</f>
        <v>15.997553697681138</v>
      </c>
      <c r="K7269" s="2">
        <f t="shared" si="1253"/>
        <v>-59.963305465217061</v>
      </c>
      <c r="L7269" s="2">
        <f>DEGREES(ASIN((((COS(RADIANS('PV model'!$B$2))*COS(RADIANS(H7269))*COS(RADIANS(K7269)))+(SIN(RADIANS('PV model'!$B$2))*SIN(RADIANS(H7269)))))))</f>
        <v>3.6888960022888191</v>
      </c>
      <c r="M7269" s="3">
        <f t="shared" si="1249"/>
        <v>3.6888960022888191</v>
      </c>
      <c r="N7269" s="2">
        <f t="shared" si="1254"/>
        <v>-57.025388861519474</v>
      </c>
      <c r="O7269" s="2">
        <f>IF('PV model'!$B$2&gt;0, 180-N7269,IF('PV model'!$B$2&lt;0,0-N7269,N7269))</f>
        <v>237.02538886151947</v>
      </c>
      <c r="P7269" s="2">
        <f>ABS(O7269-'PV model'!$B$5)</f>
        <v>32.025388861519474</v>
      </c>
      <c r="Q7269" s="3">
        <f t="shared" si="1250"/>
        <v>86.311103997711186</v>
      </c>
      <c r="R7269" s="3">
        <f t="shared" si="1255"/>
        <v>0</v>
      </c>
      <c r="S7269" s="3">
        <f t="shared" si="1251"/>
        <v>20.286000000000001</v>
      </c>
      <c r="T7269" s="3">
        <f>(0.5*(1-COS(RADIANS(90-$X$3)))*(D7269+E7269)*'PV model'!$B$4)</f>
        <v>0</v>
      </c>
      <c r="U7269" s="3">
        <f t="shared" si="1256"/>
        <v>20.286000000000001</v>
      </c>
      <c r="V7269" s="3">
        <f>('PV model'!$B$13*(U7269/1000)*(1-'PV model'!$B$14*((20+C7269)-25))*'PV model'!$B$10)/'PV model'!$B$12</f>
        <v>1.9823660962559999</v>
      </c>
    </row>
    <row r="7270" spans="1:22" x14ac:dyDescent="0.2">
      <c r="A7270" s="10">
        <f t="shared" si="1248"/>
        <v>303</v>
      </c>
      <c r="B7270" s="10">
        <f t="shared" si="1257"/>
        <v>17</v>
      </c>
      <c r="C7270" s="23">
        <v>10.1</v>
      </c>
      <c r="D7270" s="24">
        <v>0</v>
      </c>
      <c r="E7270" s="24">
        <v>4.41</v>
      </c>
      <c r="F7270" s="48"/>
      <c r="G7270" s="48"/>
      <c r="H7270" s="1">
        <f t="shared" si="1258"/>
        <v>-14.750733327785376</v>
      </c>
      <c r="I7270" s="1">
        <f t="shared" si="1252"/>
        <v>16.453221860868346</v>
      </c>
      <c r="J7270" s="4">
        <f>B7270+('PV model'!$B$3/15)+(I7270/60)</f>
        <v>16.997553697681138</v>
      </c>
      <c r="K7270" s="2">
        <f t="shared" si="1253"/>
        <v>-74.963305465217061</v>
      </c>
      <c r="L7270" s="2">
        <f>DEGREES(ASIN((((COS(RADIANS('PV model'!$B$2))*COS(RADIANS(H7270))*COS(RADIANS(K7270)))+(SIN(RADIANS('PV model'!$B$2))*SIN(RADIANS(H7270)))))))</f>
        <v>-3.883629769500796</v>
      </c>
      <c r="M7270" s="3">
        <f t="shared" si="1249"/>
        <v>0</v>
      </c>
      <c r="N7270" s="2">
        <f t="shared" si="1254"/>
        <v>-69.403424302128641</v>
      </c>
      <c r="O7270" s="2">
        <f>IF('PV model'!$B$2&gt;0, 180-N7270,IF('PV model'!$B$2&lt;0,0-N7270,N7270))</f>
        <v>249.40342430212866</v>
      </c>
      <c r="P7270" s="2">
        <f>ABS(O7270-'PV model'!$B$5)</f>
        <v>44.403424302128656</v>
      </c>
      <c r="Q7270" s="3">
        <f t="shared" si="1250"/>
        <v>93.883629769500786</v>
      </c>
      <c r="R7270" s="3">
        <f t="shared" si="1255"/>
        <v>0</v>
      </c>
      <c r="S7270" s="3">
        <f t="shared" si="1251"/>
        <v>4.41</v>
      </c>
      <c r="T7270" s="3">
        <f>(0.5*(1-COS(RADIANS(90-$X$3)))*(D7270+E7270)*'PV model'!$B$4)</f>
        <v>0</v>
      </c>
      <c r="U7270" s="3">
        <f t="shared" si="1256"/>
        <v>4.41</v>
      </c>
      <c r="V7270" s="3">
        <f>('PV model'!$B$13*(U7270/1000)*(1-'PV model'!$B$14*((20+C7270)-25))*'PV model'!$B$10)/'PV model'!$B$12</f>
        <v>0.43183079856000001</v>
      </c>
    </row>
    <row r="7271" spans="1:22" x14ac:dyDescent="0.2">
      <c r="A7271" s="10">
        <f t="shared" si="1248"/>
        <v>303</v>
      </c>
      <c r="B7271" s="10">
        <f t="shared" si="1257"/>
        <v>18</v>
      </c>
      <c r="C7271" s="23">
        <v>9.6</v>
      </c>
      <c r="D7271" s="24">
        <v>0</v>
      </c>
      <c r="E7271" s="24">
        <v>0</v>
      </c>
      <c r="F7271" s="48"/>
      <c r="G7271" s="48"/>
      <c r="H7271" s="1">
        <f t="shared" si="1258"/>
        <v>-14.750733327785376</v>
      </c>
      <c r="I7271" s="1">
        <f t="shared" si="1252"/>
        <v>16.453221860868346</v>
      </c>
      <c r="J7271" s="4">
        <f>B7271+('PV model'!$B$3/15)+(I7271/60)</f>
        <v>17.997553697681138</v>
      </c>
      <c r="K7271" s="2">
        <f t="shared" si="1253"/>
        <v>-89.963305465217061</v>
      </c>
      <c r="L7271" s="2">
        <f>DEGREES(ASIN((((COS(RADIANS('PV model'!$B$2))*COS(RADIANS(H7271))*COS(RADIANS(K7271)))+(SIN(RADIANS('PV model'!$B$2))*SIN(RADIANS(H7271)))))))</f>
        <v>-12.092088057643075</v>
      </c>
      <c r="M7271" s="3">
        <f t="shared" si="1249"/>
        <v>0</v>
      </c>
      <c r="N7271" s="2">
        <f t="shared" si="1254"/>
        <v>-81.48840471480699</v>
      </c>
      <c r="O7271" s="2">
        <f>IF('PV model'!$B$2&gt;0, 180-N7271,IF('PV model'!$B$2&lt;0,0-N7271,N7271))</f>
        <v>261.48840471480696</v>
      </c>
      <c r="P7271" s="2">
        <f>ABS(O7271-'PV model'!$B$5)</f>
        <v>56.488404714806961</v>
      </c>
      <c r="Q7271" s="3">
        <f t="shared" si="1250"/>
        <v>102.09208805764307</v>
      </c>
      <c r="R7271" s="3">
        <f t="shared" si="1255"/>
        <v>0</v>
      </c>
      <c r="S7271" s="3">
        <f t="shared" si="1251"/>
        <v>0</v>
      </c>
      <c r="T7271" s="3">
        <f>(0.5*(1-COS(RADIANS(90-$X$3)))*(D7271+E7271)*'PV model'!$B$4)</f>
        <v>0</v>
      </c>
      <c r="U7271" s="3">
        <f t="shared" si="1256"/>
        <v>0</v>
      </c>
      <c r="V7271" s="3">
        <f>('PV model'!$B$13*(U7271/1000)*(1-'PV model'!$B$14*((20+C7271)-25))*'PV model'!$B$10)/'PV model'!$B$12</f>
        <v>0</v>
      </c>
    </row>
    <row r="7272" spans="1:22" x14ac:dyDescent="0.2">
      <c r="A7272" s="10">
        <f t="shared" si="1248"/>
        <v>303</v>
      </c>
      <c r="B7272" s="10">
        <f t="shared" si="1257"/>
        <v>19</v>
      </c>
      <c r="C7272" s="23">
        <v>9.1</v>
      </c>
      <c r="D7272" s="24">
        <v>0</v>
      </c>
      <c r="E7272" s="24">
        <v>0</v>
      </c>
      <c r="F7272" s="48"/>
      <c r="G7272" s="48"/>
      <c r="H7272" s="1">
        <f t="shared" si="1258"/>
        <v>-14.750733327785376</v>
      </c>
      <c r="I7272" s="1">
        <f t="shared" si="1252"/>
        <v>16.453221860868346</v>
      </c>
      <c r="J7272" s="4">
        <f>B7272+('PV model'!$B$3/15)+(I7272/60)</f>
        <v>18.997553697681138</v>
      </c>
      <c r="K7272" s="2">
        <f t="shared" si="1253"/>
        <v>-104.96330546521706</v>
      </c>
      <c r="L7272" s="2">
        <f>DEGREES(ASIN((((COS(RADIANS('PV model'!$B$2))*COS(RADIANS(H7272))*COS(RADIANS(K7272)))+(SIN(RADIANS('PV model'!$B$2))*SIN(RADIANS(H7272)))))))</f>
        <v>-20.564447595192867</v>
      </c>
      <c r="M7272" s="3">
        <f t="shared" si="1249"/>
        <v>0</v>
      </c>
      <c r="N7272" s="2">
        <f t="shared" si="1254"/>
        <v>-86.230002358894509</v>
      </c>
      <c r="O7272" s="2">
        <f>IF('PV model'!$B$2&gt;0, 180-N7272,IF('PV model'!$B$2&lt;0,0-N7272,N7272))</f>
        <v>266.23000235889452</v>
      </c>
      <c r="P7272" s="2">
        <f>ABS(O7272-'PV model'!$B$5)</f>
        <v>61.230002358894524</v>
      </c>
      <c r="Q7272" s="3">
        <f t="shared" si="1250"/>
        <v>110.56444759519286</v>
      </c>
      <c r="R7272" s="3">
        <f t="shared" si="1255"/>
        <v>0</v>
      </c>
      <c r="S7272" s="3">
        <f t="shared" si="1251"/>
        <v>0</v>
      </c>
      <c r="T7272" s="3">
        <f>(0.5*(1-COS(RADIANS(90-$X$3)))*(D7272+E7272)*'PV model'!$B$4)</f>
        <v>0</v>
      </c>
      <c r="U7272" s="3">
        <f t="shared" si="1256"/>
        <v>0</v>
      </c>
      <c r="V7272" s="3">
        <f>('PV model'!$B$13*(U7272/1000)*(1-'PV model'!$B$14*((20+C7272)-25))*'PV model'!$B$10)/'PV model'!$B$12</f>
        <v>0</v>
      </c>
    </row>
    <row r="7273" spans="1:22" x14ac:dyDescent="0.2">
      <c r="A7273" s="10">
        <f t="shared" si="1248"/>
        <v>303</v>
      </c>
      <c r="B7273" s="10">
        <f t="shared" si="1257"/>
        <v>20</v>
      </c>
      <c r="C7273" s="23">
        <v>8.6</v>
      </c>
      <c r="D7273" s="24">
        <v>0</v>
      </c>
      <c r="E7273" s="24">
        <v>0</v>
      </c>
      <c r="F7273" s="48"/>
      <c r="G7273" s="48"/>
      <c r="H7273" s="1">
        <f t="shared" si="1258"/>
        <v>-14.750733327785376</v>
      </c>
      <c r="I7273" s="1">
        <f t="shared" si="1252"/>
        <v>16.453221860868346</v>
      </c>
      <c r="J7273" s="4">
        <f>B7273+('PV model'!$B$3/15)+(I7273/60)</f>
        <v>19.997553697681138</v>
      </c>
      <c r="K7273" s="2">
        <f t="shared" si="1253"/>
        <v>-119.96330546521706</v>
      </c>
      <c r="L7273" s="2">
        <f>DEGREES(ASIN((((COS(RADIANS('PV model'!$B$2))*COS(RADIANS(H7273))*COS(RADIANS(K7273)))+(SIN(RADIANS('PV model'!$B$2))*SIN(RADIANS(H7273)))))))</f>
        <v>-28.907696763124875</v>
      </c>
      <c r="M7273" s="3">
        <f t="shared" si="1249"/>
        <v>0</v>
      </c>
      <c r="N7273" s="2">
        <f t="shared" si="1254"/>
        <v>-73.144816130808053</v>
      </c>
      <c r="O7273" s="2">
        <f>IF('PV model'!$B$2&gt;0, 180-N7273,IF('PV model'!$B$2&lt;0,0-N7273,N7273))</f>
        <v>253.14481613080807</v>
      </c>
      <c r="P7273" s="2">
        <f>ABS(O7273-'PV model'!$B$5)</f>
        <v>48.144816130808067</v>
      </c>
      <c r="Q7273" s="3">
        <f t="shared" si="1250"/>
        <v>118.90769676312487</v>
      </c>
      <c r="R7273" s="3">
        <f t="shared" si="1255"/>
        <v>0</v>
      </c>
      <c r="S7273" s="3">
        <f t="shared" si="1251"/>
        <v>0</v>
      </c>
      <c r="T7273" s="3">
        <f>(0.5*(1-COS(RADIANS(90-$X$3)))*(D7273+E7273)*'PV model'!$B$4)</f>
        <v>0</v>
      </c>
      <c r="U7273" s="3">
        <f t="shared" si="1256"/>
        <v>0</v>
      </c>
      <c r="V7273" s="3">
        <f>('PV model'!$B$13*(U7273/1000)*(1-'PV model'!$B$14*((20+C7273)-25))*'PV model'!$B$10)/'PV model'!$B$12</f>
        <v>0</v>
      </c>
    </row>
    <row r="7274" spans="1:22" x14ac:dyDescent="0.2">
      <c r="A7274" s="10">
        <f t="shared" si="1248"/>
        <v>303</v>
      </c>
      <c r="B7274" s="10">
        <f t="shared" si="1257"/>
        <v>21</v>
      </c>
      <c r="C7274" s="23">
        <v>7.5</v>
      </c>
      <c r="D7274" s="24">
        <v>0</v>
      </c>
      <c r="E7274" s="24">
        <v>0</v>
      </c>
      <c r="F7274" s="48"/>
      <c r="G7274" s="48"/>
      <c r="H7274" s="1">
        <f t="shared" si="1258"/>
        <v>-14.750733327785376</v>
      </c>
      <c r="I7274" s="1">
        <f t="shared" si="1252"/>
        <v>16.453221860868346</v>
      </c>
      <c r="J7274" s="4">
        <f>B7274+('PV model'!$B$3/15)+(I7274/60)</f>
        <v>20.997553697681138</v>
      </c>
      <c r="K7274" s="2">
        <f t="shared" si="1253"/>
        <v>-134.96330546521708</v>
      </c>
      <c r="L7274" s="2">
        <f>DEGREES(ASIN((((COS(RADIANS('PV model'!$B$2))*COS(RADIANS(H7274))*COS(RADIANS(K7274)))+(SIN(RADIANS('PV model'!$B$2))*SIN(RADIANS(H7274)))))))</f>
        <v>-36.647924143653789</v>
      </c>
      <c r="M7274" s="3">
        <f t="shared" si="1249"/>
        <v>0</v>
      </c>
      <c r="N7274" s="2">
        <f t="shared" si="1254"/>
        <v>-58.52067973741682</v>
      </c>
      <c r="O7274" s="2">
        <f>IF('PV model'!$B$2&gt;0, 180-N7274,IF('PV model'!$B$2&lt;0,0-N7274,N7274))</f>
        <v>238.52067973741683</v>
      </c>
      <c r="P7274" s="2">
        <f>ABS(O7274-'PV model'!$B$5)</f>
        <v>33.520679737416827</v>
      </c>
      <c r="Q7274" s="3">
        <f t="shared" si="1250"/>
        <v>126.6479241436538</v>
      </c>
      <c r="R7274" s="3">
        <f t="shared" si="1255"/>
        <v>0</v>
      </c>
      <c r="S7274" s="3">
        <f t="shared" si="1251"/>
        <v>0</v>
      </c>
      <c r="T7274" s="3">
        <f>(0.5*(1-COS(RADIANS(90-$X$3)))*(D7274+E7274)*'PV model'!$B$4)</f>
        <v>0</v>
      </c>
      <c r="U7274" s="3">
        <f t="shared" si="1256"/>
        <v>0</v>
      </c>
      <c r="V7274" s="3">
        <f>('PV model'!$B$13*(U7274/1000)*(1-'PV model'!$B$14*((20+C7274)-25))*'PV model'!$B$10)/'PV model'!$B$12</f>
        <v>0</v>
      </c>
    </row>
    <row r="7275" spans="1:22" x14ac:dyDescent="0.2">
      <c r="A7275" s="10">
        <f t="shared" si="1248"/>
        <v>303</v>
      </c>
      <c r="B7275" s="10">
        <f t="shared" si="1257"/>
        <v>22</v>
      </c>
      <c r="C7275" s="23">
        <v>6.8</v>
      </c>
      <c r="D7275" s="24">
        <v>0</v>
      </c>
      <c r="E7275" s="24">
        <v>0</v>
      </c>
      <c r="F7275" s="48"/>
      <c r="G7275" s="48"/>
      <c r="H7275" s="1">
        <f t="shared" si="1258"/>
        <v>-14.750733327785376</v>
      </c>
      <c r="I7275" s="1">
        <f t="shared" si="1252"/>
        <v>16.453221860868346</v>
      </c>
      <c r="J7275" s="4">
        <f>B7275+('PV model'!$B$3/15)+(I7275/60)</f>
        <v>21.997553697681138</v>
      </c>
      <c r="K7275" s="2">
        <f t="shared" si="1253"/>
        <v>-149.96330546521708</v>
      </c>
      <c r="L7275" s="2">
        <f>DEGREES(ASIN((((COS(RADIANS('PV model'!$B$2))*COS(RADIANS(H7275))*COS(RADIANS(K7275)))+(SIN(RADIANS('PV model'!$B$2))*SIN(RADIANS(H7275)))))))</f>
        <v>-43.158170628297547</v>
      </c>
      <c r="M7275" s="3">
        <f t="shared" si="1249"/>
        <v>0</v>
      </c>
      <c r="N7275" s="2">
        <f t="shared" si="1254"/>
        <v>-41.573173894832493</v>
      </c>
      <c r="O7275" s="2">
        <f>IF('PV model'!$B$2&gt;0, 180-N7275,IF('PV model'!$B$2&lt;0,0-N7275,N7275))</f>
        <v>221.57317389483251</v>
      </c>
      <c r="P7275" s="2">
        <f>ABS(O7275-'PV model'!$B$5)</f>
        <v>16.573173894832507</v>
      </c>
      <c r="Q7275" s="3">
        <f t="shared" si="1250"/>
        <v>133.15817062829757</v>
      </c>
      <c r="R7275" s="3">
        <f t="shared" si="1255"/>
        <v>0</v>
      </c>
      <c r="S7275" s="3">
        <f t="shared" si="1251"/>
        <v>0</v>
      </c>
      <c r="T7275" s="3">
        <f>(0.5*(1-COS(RADIANS(90-$X$3)))*(D7275+E7275)*'PV model'!$B$4)</f>
        <v>0</v>
      </c>
      <c r="U7275" s="3">
        <f t="shared" si="1256"/>
        <v>0</v>
      </c>
      <c r="V7275" s="3">
        <f>('PV model'!$B$13*(U7275/1000)*(1-'PV model'!$B$14*((20+C7275)-25))*'PV model'!$B$10)/'PV model'!$B$12</f>
        <v>0</v>
      </c>
    </row>
    <row r="7276" spans="1:22" x14ac:dyDescent="0.2">
      <c r="A7276" s="10">
        <f t="shared" si="1248"/>
        <v>303</v>
      </c>
      <c r="B7276" s="10">
        <f t="shared" si="1257"/>
        <v>23</v>
      </c>
      <c r="C7276" s="23">
        <v>6.8</v>
      </c>
      <c r="D7276" s="24">
        <v>0</v>
      </c>
      <c r="E7276" s="24">
        <v>0</v>
      </c>
      <c r="F7276" s="48"/>
      <c r="G7276" s="48"/>
      <c r="H7276" s="1">
        <f t="shared" si="1258"/>
        <v>-14.750733327785376</v>
      </c>
      <c r="I7276" s="1">
        <f t="shared" si="1252"/>
        <v>16.453221860868346</v>
      </c>
      <c r="J7276" s="4">
        <f>B7276+('PV model'!$B$3/15)+(I7276/60)</f>
        <v>22.997553697681138</v>
      </c>
      <c r="K7276" s="2">
        <f t="shared" si="1253"/>
        <v>-164.96330546521708</v>
      </c>
      <c r="L7276" s="2">
        <f>DEGREES(ASIN((((COS(RADIANS('PV model'!$B$2))*COS(RADIANS(H7276))*COS(RADIANS(K7276)))+(SIN(RADIANS('PV model'!$B$2))*SIN(RADIANS(H7276)))))))</f>
        <v>-47.630882588094288</v>
      </c>
      <c r="M7276" s="3">
        <f t="shared" si="1249"/>
        <v>0</v>
      </c>
      <c r="N7276" s="2">
        <f t="shared" si="1254"/>
        <v>-21.856864307740302</v>
      </c>
      <c r="O7276" s="2">
        <f>IF('PV model'!$B$2&gt;0, 180-N7276,IF('PV model'!$B$2&lt;0,0-N7276,N7276))</f>
        <v>201.8568643077403</v>
      </c>
      <c r="P7276" s="2">
        <f>ABS(O7276-'PV model'!$B$5)</f>
        <v>3.1431356922597047</v>
      </c>
      <c r="Q7276" s="3">
        <f t="shared" si="1250"/>
        <v>137.63088258809429</v>
      </c>
      <c r="R7276" s="3">
        <f t="shared" si="1255"/>
        <v>0</v>
      </c>
      <c r="S7276" s="3">
        <f t="shared" si="1251"/>
        <v>0</v>
      </c>
      <c r="T7276" s="3">
        <f>(0.5*(1-COS(RADIANS(90-$X$3)))*(D7276+E7276)*'PV model'!$B$4)</f>
        <v>0</v>
      </c>
      <c r="U7276" s="3">
        <f t="shared" si="1256"/>
        <v>0</v>
      </c>
      <c r="V7276" s="3">
        <f>('PV model'!$B$13*(U7276/1000)*(1-'PV model'!$B$14*((20+C7276)-25))*'PV model'!$B$10)/'PV model'!$B$12</f>
        <v>0</v>
      </c>
    </row>
    <row r="7277" spans="1:22" x14ac:dyDescent="0.2">
      <c r="A7277" s="10">
        <f t="shared" si="1248"/>
        <v>303</v>
      </c>
      <c r="B7277" s="10">
        <f t="shared" si="1257"/>
        <v>24</v>
      </c>
      <c r="C7277" s="23">
        <v>5.9</v>
      </c>
      <c r="D7277" s="24">
        <v>0</v>
      </c>
      <c r="E7277" s="24">
        <v>0</v>
      </c>
      <c r="F7277" s="48"/>
      <c r="G7277" s="48"/>
      <c r="H7277" s="1">
        <f t="shared" si="1258"/>
        <v>-14.750733327785376</v>
      </c>
      <c r="I7277" s="1">
        <f t="shared" si="1252"/>
        <v>16.453221860868346</v>
      </c>
      <c r="J7277" s="4">
        <f>B7277+('PV model'!$B$3/15)+(I7277/60)</f>
        <v>23.997553697681138</v>
      </c>
      <c r="K7277" s="2">
        <f t="shared" si="1253"/>
        <v>-179.96330546521708</v>
      </c>
      <c r="L7277" s="2">
        <f>DEGREES(ASIN((((COS(RADIANS('PV model'!$B$2))*COS(RADIANS(H7277))*COS(RADIANS(K7277)))+(SIN(RADIANS('PV model'!$B$2))*SIN(RADIANS(H7277)))))))</f>
        <v>-49.250723467787168</v>
      </c>
      <c r="M7277" s="3">
        <f t="shared" si="1249"/>
        <v>0</v>
      </c>
      <c r="N7277" s="2">
        <f t="shared" si="1254"/>
        <v>-5.4362579873890572E-2</v>
      </c>
      <c r="O7277" s="2">
        <f>IF('PV model'!$B$2&gt;0, 180-N7277,IF('PV model'!$B$2&lt;0,0-N7277,N7277))</f>
        <v>180.0543625798739</v>
      </c>
      <c r="P7277" s="2">
        <f>ABS(O7277-'PV model'!$B$5)</f>
        <v>24.945637420126104</v>
      </c>
      <c r="Q7277" s="3">
        <f t="shared" si="1250"/>
        <v>139.25072346778714</v>
      </c>
      <c r="R7277" s="3">
        <f t="shared" si="1255"/>
        <v>0</v>
      </c>
      <c r="S7277" s="3">
        <f t="shared" si="1251"/>
        <v>0</v>
      </c>
      <c r="T7277" s="3">
        <f>(0.5*(1-COS(RADIANS(90-$X$3)))*(D7277+E7277)*'PV model'!$B$4)</f>
        <v>0</v>
      </c>
      <c r="U7277" s="3">
        <f t="shared" si="1256"/>
        <v>0</v>
      </c>
      <c r="V7277" s="3">
        <f>('PV model'!$B$13*(U7277/1000)*(1-'PV model'!$B$14*((20+C7277)-25))*'PV model'!$B$10)/'PV model'!$B$12</f>
        <v>0</v>
      </c>
    </row>
    <row r="7278" spans="1:22" x14ac:dyDescent="0.2">
      <c r="A7278" s="10">
        <f t="shared" ref="A7278:A7341" si="1259">IF(B7278&gt;1,A7277,A7277+1)</f>
        <v>304</v>
      </c>
      <c r="B7278" s="10">
        <f t="shared" si="1257"/>
        <v>1</v>
      </c>
      <c r="C7278" s="23">
        <v>6.2</v>
      </c>
      <c r="D7278" s="24">
        <v>0</v>
      </c>
      <c r="E7278" s="24">
        <v>0</v>
      </c>
      <c r="F7278" s="48"/>
      <c r="G7278" s="48"/>
      <c r="H7278" s="1">
        <f t="shared" si="1258"/>
        <v>-15.062672109866893</v>
      </c>
      <c r="I7278" s="1">
        <f t="shared" si="1252"/>
        <v>16.447966926234784</v>
      </c>
      <c r="J7278" s="4">
        <f>B7278+('PV model'!$B$3/15)+(I7278/60)</f>
        <v>0.99746611543724639</v>
      </c>
      <c r="K7278" s="2">
        <f t="shared" si="1253"/>
        <v>165.0380082684413</v>
      </c>
      <c r="L7278" s="2">
        <f>DEGREES(ASIN((((COS(RADIANS('PV model'!$B$2))*COS(RADIANS(H7278))*COS(RADIANS(K7278)))+(SIN(RADIANS('PV model'!$B$2))*SIN(RADIANS(H7278)))))))</f>
        <v>-47.951056464110643</v>
      </c>
      <c r="M7278" s="3">
        <f t="shared" si="1249"/>
        <v>0</v>
      </c>
      <c r="N7278" s="2">
        <f t="shared" si="1254"/>
        <v>21.853312673678197</v>
      </c>
      <c r="O7278" s="2">
        <f>IF('PV model'!$B$2&gt;0, 180-N7278,IF('PV model'!$B$2&lt;0,0-N7278,N7278))</f>
        <v>158.1466873263218</v>
      </c>
      <c r="P7278" s="2">
        <f>ABS(O7278-'PV model'!$B$5)</f>
        <v>46.853312673678204</v>
      </c>
      <c r="Q7278" s="3">
        <f t="shared" si="1250"/>
        <v>137.95105646411062</v>
      </c>
      <c r="R7278" s="3">
        <f t="shared" si="1255"/>
        <v>0</v>
      </c>
      <c r="S7278" s="3">
        <f t="shared" si="1251"/>
        <v>0</v>
      </c>
      <c r="T7278" s="3">
        <f>(0.5*(1-COS(RADIANS(90-$X$3)))*(D7278+E7278)*'PV model'!$B$4)</f>
        <v>0</v>
      </c>
      <c r="U7278" s="3">
        <f t="shared" si="1256"/>
        <v>0</v>
      </c>
      <c r="V7278" s="3">
        <f>('PV model'!$B$13*(U7278/1000)*(1-'PV model'!$B$14*((20+C7278)-25))*'PV model'!$B$10)/'PV model'!$B$12</f>
        <v>0</v>
      </c>
    </row>
    <row r="7279" spans="1:22" x14ac:dyDescent="0.2">
      <c r="A7279" s="10">
        <f t="shared" si="1259"/>
        <v>304</v>
      </c>
      <c r="B7279" s="10">
        <f t="shared" si="1257"/>
        <v>2</v>
      </c>
      <c r="C7279" s="23">
        <v>4.8</v>
      </c>
      <c r="D7279" s="24">
        <v>0</v>
      </c>
      <c r="E7279" s="24">
        <v>0</v>
      </c>
      <c r="F7279" s="48"/>
      <c r="G7279" s="48"/>
      <c r="H7279" s="1">
        <f t="shared" si="1258"/>
        <v>-15.062672109866893</v>
      </c>
      <c r="I7279" s="1">
        <f t="shared" si="1252"/>
        <v>16.447966926234784</v>
      </c>
      <c r="J7279" s="4">
        <f>B7279+('PV model'!$B$3/15)+(I7279/60)</f>
        <v>1.9974661154372464</v>
      </c>
      <c r="K7279" s="2">
        <f t="shared" si="1253"/>
        <v>150.0380082684413</v>
      </c>
      <c r="L7279" s="2">
        <f>DEGREES(ASIN((((COS(RADIANS('PV model'!$B$2))*COS(RADIANS(H7279))*COS(RADIANS(K7279)))+(SIN(RADIANS('PV model'!$B$2))*SIN(RADIANS(H7279)))))))</f>
        <v>-43.473607963033956</v>
      </c>
      <c r="M7279" s="3">
        <f t="shared" si="1249"/>
        <v>0</v>
      </c>
      <c r="N7279" s="2">
        <f t="shared" si="1254"/>
        <v>41.648658166133622</v>
      </c>
      <c r="O7279" s="2">
        <f>IF('PV model'!$B$2&gt;0, 180-N7279,IF('PV model'!$B$2&lt;0,0-N7279,N7279))</f>
        <v>138.35134183386637</v>
      </c>
      <c r="P7279" s="2">
        <f>ABS(O7279-'PV model'!$B$5)</f>
        <v>66.648658166133629</v>
      </c>
      <c r="Q7279" s="3">
        <f t="shared" si="1250"/>
        <v>133.47360796303394</v>
      </c>
      <c r="R7279" s="3">
        <f t="shared" si="1255"/>
        <v>0</v>
      </c>
      <c r="S7279" s="3">
        <f t="shared" si="1251"/>
        <v>0</v>
      </c>
      <c r="T7279" s="3">
        <f>(0.5*(1-COS(RADIANS(90-$X$3)))*(D7279+E7279)*'PV model'!$B$4)</f>
        <v>0</v>
      </c>
      <c r="U7279" s="3">
        <f t="shared" si="1256"/>
        <v>0</v>
      </c>
      <c r="V7279" s="3">
        <f>('PV model'!$B$13*(U7279/1000)*(1-'PV model'!$B$14*((20+C7279)-25))*'PV model'!$B$10)/'PV model'!$B$12</f>
        <v>0</v>
      </c>
    </row>
    <row r="7280" spans="1:22" x14ac:dyDescent="0.2">
      <c r="A7280" s="10">
        <f t="shared" si="1259"/>
        <v>304</v>
      </c>
      <c r="B7280" s="10">
        <f t="shared" si="1257"/>
        <v>3</v>
      </c>
      <c r="C7280" s="23">
        <v>2.2000000000000002</v>
      </c>
      <c r="D7280" s="24">
        <v>0</v>
      </c>
      <c r="E7280" s="24">
        <v>0</v>
      </c>
      <c r="F7280" s="48"/>
      <c r="G7280" s="48"/>
      <c r="H7280" s="1">
        <f t="shared" si="1258"/>
        <v>-15.062672109866893</v>
      </c>
      <c r="I7280" s="1">
        <f t="shared" si="1252"/>
        <v>16.447966926234784</v>
      </c>
      <c r="J7280" s="4">
        <f>B7280+('PV model'!$B$3/15)+(I7280/60)</f>
        <v>2.9974661154372462</v>
      </c>
      <c r="K7280" s="2">
        <f t="shared" si="1253"/>
        <v>135.0380082684413</v>
      </c>
      <c r="L7280" s="2">
        <f>DEGREES(ASIN((((COS(RADIANS('PV model'!$B$2))*COS(RADIANS(H7280))*COS(RADIANS(K7280)))+(SIN(RADIANS('PV model'!$B$2))*SIN(RADIANS(H7280)))))))</f>
        <v>-36.954145692235052</v>
      </c>
      <c r="M7280" s="3">
        <f t="shared" si="1249"/>
        <v>0</v>
      </c>
      <c r="N7280" s="2">
        <f t="shared" si="1254"/>
        <v>58.637470762588769</v>
      </c>
      <c r="O7280" s="2">
        <f>IF('PV model'!$B$2&gt;0, 180-N7280,IF('PV model'!$B$2&lt;0,0-N7280,N7280))</f>
        <v>121.36252923741122</v>
      </c>
      <c r="P7280" s="2">
        <f>ABS(O7280-'PV model'!$B$5)</f>
        <v>83.637470762588777</v>
      </c>
      <c r="Q7280" s="3">
        <f t="shared" si="1250"/>
        <v>126.95414569223504</v>
      </c>
      <c r="R7280" s="3">
        <f t="shared" si="1255"/>
        <v>0</v>
      </c>
      <c r="S7280" s="3">
        <f t="shared" si="1251"/>
        <v>0</v>
      </c>
      <c r="T7280" s="3">
        <f>(0.5*(1-COS(RADIANS(90-$X$3)))*(D7280+E7280)*'PV model'!$B$4)</f>
        <v>0</v>
      </c>
      <c r="U7280" s="3">
        <f t="shared" si="1256"/>
        <v>0</v>
      </c>
      <c r="V7280" s="3">
        <f>('PV model'!$B$13*(U7280/1000)*(1-'PV model'!$B$14*((20+C7280)-25))*'PV model'!$B$10)/'PV model'!$B$12</f>
        <v>0</v>
      </c>
    </row>
    <row r="7281" spans="1:22" x14ac:dyDescent="0.2">
      <c r="A7281" s="10">
        <f t="shared" si="1259"/>
        <v>304</v>
      </c>
      <c r="B7281" s="10">
        <f t="shared" si="1257"/>
        <v>4</v>
      </c>
      <c r="C7281" s="23">
        <v>1.8</v>
      </c>
      <c r="D7281" s="24">
        <v>0</v>
      </c>
      <c r="E7281" s="24">
        <v>0</v>
      </c>
      <c r="F7281" s="48"/>
      <c r="G7281" s="48"/>
      <c r="H7281" s="1">
        <f t="shared" si="1258"/>
        <v>-15.062672109866893</v>
      </c>
      <c r="I7281" s="1">
        <f t="shared" si="1252"/>
        <v>16.447966926234784</v>
      </c>
      <c r="J7281" s="4">
        <f>B7281+('PV model'!$B$3/15)+(I7281/60)</f>
        <v>3.9974661154372462</v>
      </c>
      <c r="K7281" s="2">
        <f t="shared" si="1253"/>
        <v>120.0380082684413</v>
      </c>
      <c r="L7281" s="2">
        <f>DEGREES(ASIN((((COS(RADIANS('PV model'!$B$2))*COS(RADIANS(H7281))*COS(RADIANS(K7281)))+(SIN(RADIANS('PV model'!$B$2))*SIN(RADIANS(H7281)))))))</f>
        <v>-29.206401831502703</v>
      </c>
      <c r="M7281" s="3">
        <f t="shared" si="1249"/>
        <v>0</v>
      </c>
      <c r="N7281" s="2">
        <f t="shared" si="1254"/>
        <v>73.276709067228978</v>
      </c>
      <c r="O7281" s="2">
        <f>IF('PV model'!$B$2&gt;0, 180-N7281,IF('PV model'!$B$2&lt;0,0-N7281,N7281))</f>
        <v>106.72329093277102</v>
      </c>
      <c r="P7281" s="2">
        <f>ABS(O7281-'PV model'!$B$5)</f>
        <v>98.276709067228978</v>
      </c>
      <c r="Q7281" s="3">
        <f t="shared" si="1250"/>
        <v>119.2064018315027</v>
      </c>
      <c r="R7281" s="3">
        <f t="shared" si="1255"/>
        <v>0</v>
      </c>
      <c r="S7281" s="3">
        <f t="shared" si="1251"/>
        <v>0</v>
      </c>
      <c r="T7281" s="3">
        <f>(0.5*(1-COS(RADIANS(90-$X$3)))*(D7281+E7281)*'PV model'!$B$4)</f>
        <v>0</v>
      </c>
      <c r="U7281" s="3">
        <f t="shared" si="1256"/>
        <v>0</v>
      </c>
      <c r="V7281" s="3">
        <f>('PV model'!$B$13*(U7281/1000)*(1-'PV model'!$B$14*((20+C7281)-25))*'PV model'!$B$10)/'PV model'!$B$12</f>
        <v>0</v>
      </c>
    </row>
    <row r="7282" spans="1:22" x14ac:dyDescent="0.2">
      <c r="A7282" s="10">
        <f t="shared" si="1259"/>
        <v>304</v>
      </c>
      <c r="B7282" s="10">
        <f t="shared" si="1257"/>
        <v>5</v>
      </c>
      <c r="C7282" s="23">
        <v>1.8</v>
      </c>
      <c r="D7282" s="24">
        <v>0</v>
      </c>
      <c r="E7282" s="24">
        <v>0</v>
      </c>
      <c r="F7282" s="48"/>
      <c r="G7282" s="48"/>
      <c r="H7282" s="1">
        <f t="shared" si="1258"/>
        <v>-15.062672109866893</v>
      </c>
      <c r="I7282" s="1">
        <f t="shared" si="1252"/>
        <v>16.447966926234784</v>
      </c>
      <c r="J7282" s="4">
        <f>B7282+('PV model'!$B$3/15)+(I7282/60)</f>
        <v>4.9974661154372466</v>
      </c>
      <c r="K7282" s="2">
        <f t="shared" si="1253"/>
        <v>105.0380082684413</v>
      </c>
      <c r="L7282" s="2">
        <f>DEGREES(ASIN((((COS(RADIANS('PV model'!$B$2))*COS(RADIANS(H7282))*COS(RADIANS(K7282)))+(SIN(RADIANS('PV model'!$B$2))*SIN(RADIANS(H7282)))))))</f>
        <v>-20.859684670217177</v>
      </c>
      <c r="M7282" s="3">
        <f t="shared" si="1249"/>
        <v>0</v>
      </c>
      <c r="N7282" s="2">
        <f t="shared" si="1254"/>
        <v>86.362467311279744</v>
      </c>
      <c r="O7282" s="2">
        <f>IF('PV model'!$B$2&gt;0, 180-N7282,IF('PV model'!$B$2&lt;0,0-N7282,N7282))</f>
        <v>93.637532688720256</v>
      </c>
      <c r="P7282" s="2">
        <f>ABS(O7282-'PV model'!$B$5)</f>
        <v>111.36246731127974</v>
      </c>
      <c r="Q7282" s="3">
        <f t="shared" si="1250"/>
        <v>110.85968467021718</v>
      </c>
      <c r="R7282" s="3">
        <f t="shared" si="1255"/>
        <v>0</v>
      </c>
      <c r="S7282" s="3">
        <f t="shared" si="1251"/>
        <v>0</v>
      </c>
      <c r="T7282" s="3">
        <f>(0.5*(1-COS(RADIANS(90-$X$3)))*(D7282+E7282)*'PV model'!$B$4)</f>
        <v>0</v>
      </c>
      <c r="U7282" s="3">
        <f t="shared" si="1256"/>
        <v>0</v>
      </c>
      <c r="V7282" s="3">
        <f>('PV model'!$B$13*(U7282/1000)*(1-'PV model'!$B$14*((20+C7282)-25))*'PV model'!$B$10)/'PV model'!$B$12</f>
        <v>0</v>
      </c>
    </row>
    <row r="7283" spans="1:22" x14ac:dyDescent="0.2">
      <c r="A7283" s="10">
        <f t="shared" si="1259"/>
        <v>304</v>
      </c>
      <c r="B7283" s="10">
        <f t="shared" si="1257"/>
        <v>6</v>
      </c>
      <c r="C7283" s="23">
        <v>3.5</v>
      </c>
      <c r="D7283" s="24">
        <v>0</v>
      </c>
      <c r="E7283" s="24">
        <v>0</v>
      </c>
      <c r="F7283" s="48"/>
      <c r="G7283" s="48"/>
      <c r="H7283" s="1">
        <f t="shared" si="1258"/>
        <v>-15.062672109866893</v>
      </c>
      <c r="I7283" s="1">
        <f t="shared" si="1252"/>
        <v>16.447966926234784</v>
      </c>
      <c r="J7283" s="4">
        <f>B7283+('PV model'!$B$3/15)+(I7283/60)</f>
        <v>5.9974661154372466</v>
      </c>
      <c r="K7283" s="2">
        <f t="shared" si="1253"/>
        <v>90.038008268441303</v>
      </c>
      <c r="L7283" s="2">
        <f>DEGREES(ASIN((((COS(RADIANS('PV model'!$B$2))*COS(RADIANS(H7283))*COS(RADIANS(K7283)))+(SIN(RADIANS('PV model'!$B$2))*SIN(RADIANS(H7283)))))))</f>
        <v>-12.38813052946994</v>
      </c>
      <c r="M7283" s="3">
        <f t="shared" si="1249"/>
        <v>0</v>
      </c>
      <c r="N7283" s="2">
        <f t="shared" si="1254"/>
        <v>81.363600850657576</v>
      </c>
      <c r="O7283" s="2">
        <f>IF('PV model'!$B$2&gt;0, 180-N7283,IF('PV model'!$B$2&lt;0,0-N7283,N7283))</f>
        <v>98.636399149342424</v>
      </c>
      <c r="P7283" s="2">
        <f>ABS(O7283-'PV model'!$B$5)</f>
        <v>106.36360085065758</v>
      </c>
      <c r="Q7283" s="3">
        <f t="shared" si="1250"/>
        <v>102.38813052946995</v>
      </c>
      <c r="R7283" s="3">
        <f t="shared" si="1255"/>
        <v>0</v>
      </c>
      <c r="S7283" s="3">
        <f t="shared" si="1251"/>
        <v>0</v>
      </c>
      <c r="T7283" s="3">
        <f>(0.5*(1-COS(RADIANS(90-$X$3)))*(D7283+E7283)*'PV model'!$B$4)</f>
        <v>0</v>
      </c>
      <c r="U7283" s="3">
        <f t="shared" si="1256"/>
        <v>0</v>
      </c>
      <c r="V7283" s="3">
        <f>('PV model'!$B$13*(U7283/1000)*(1-'PV model'!$B$14*((20+C7283)-25))*'PV model'!$B$10)/'PV model'!$B$12</f>
        <v>0</v>
      </c>
    </row>
    <row r="7284" spans="1:22" x14ac:dyDescent="0.2">
      <c r="A7284" s="10">
        <f t="shared" si="1259"/>
        <v>304</v>
      </c>
      <c r="B7284" s="10">
        <f t="shared" si="1257"/>
        <v>7</v>
      </c>
      <c r="C7284" s="23">
        <v>2</v>
      </c>
      <c r="D7284" s="24">
        <v>0</v>
      </c>
      <c r="E7284" s="24">
        <v>0</v>
      </c>
      <c r="F7284" s="48"/>
      <c r="G7284" s="48"/>
      <c r="H7284" s="1">
        <f t="shared" si="1258"/>
        <v>-15.062672109866893</v>
      </c>
      <c r="I7284" s="1">
        <f t="shared" si="1252"/>
        <v>16.447966926234784</v>
      </c>
      <c r="J7284" s="4">
        <f>B7284+('PV model'!$B$3/15)+(I7284/60)</f>
        <v>6.9974661154372466</v>
      </c>
      <c r="K7284" s="2">
        <f t="shared" si="1253"/>
        <v>75.038008268441303</v>
      </c>
      <c r="L7284" s="2">
        <f>DEGREES(ASIN((((COS(RADIANS('PV model'!$B$2))*COS(RADIANS(H7284))*COS(RADIANS(K7284)))+(SIN(RADIANS('PV model'!$B$2))*SIN(RADIANS(H7284)))))))</f>
        <v>-4.1840573440267264</v>
      </c>
      <c r="M7284" s="3">
        <f t="shared" si="1249"/>
        <v>0</v>
      </c>
      <c r="N7284" s="2">
        <f t="shared" si="1254"/>
        <v>69.292423052396671</v>
      </c>
      <c r="O7284" s="2">
        <f>IF('PV model'!$B$2&gt;0, 180-N7284,IF('PV model'!$B$2&lt;0,0-N7284,N7284))</f>
        <v>110.70757694760333</v>
      </c>
      <c r="P7284" s="2">
        <f>ABS(O7284-'PV model'!$B$5)</f>
        <v>94.292423052396671</v>
      </c>
      <c r="Q7284" s="3">
        <f t="shared" si="1250"/>
        <v>94.184057344026726</v>
      </c>
      <c r="R7284" s="3">
        <f t="shared" si="1255"/>
        <v>0</v>
      </c>
      <c r="S7284" s="3">
        <f t="shared" si="1251"/>
        <v>0</v>
      </c>
      <c r="T7284" s="3">
        <f>(0.5*(1-COS(RADIANS(90-$X$3)))*(D7284+E7284)*'PV model'!$B$4)</f>
        <v>0</v>
      </c>
      <c r="U7284" s="3">
        <f t="shared" si="1256"/>
        <v>0</v>
      </c>
      <c r="V7284" s="3">
        <f>('PV model'!$B$13*(U7284/1000)*(1-'PV model'!$B$14*((20+C7284)-25))*'PV model'!$B$10)/'PV model'!$B$12</f>
        <v>0</v>
      </c>
    </row>
    <row r="7285" spans="1:22" x14ac:dyDescent="0.2">
      <c r="A7285" s="10">
        <f t="shared" si="1259"/>
        <v>304</v>
      </c>
      <c r="B7285" s="10">
        <f t="shared" si="1257"/>
        <v>8</v>
      </c>
      <c r="C7285" s="23">
        <v>1.6</v>
      </c>
      <c r="D7285" s="24">
        <v>0</v>
      </c>
      <c r="E7285" s="24">
        <v>5.2920000000000007</v>
      </c>
      <c r="F7285" s="48"/>
      <c r="G7285" s="48"/>
      <c r="H7285" s="1">
        <f t="shared" si="1258"/>
        <v>-15.062672109866893</v>
      </c>
      <c r="I7285" s="1">
        <f t="shared" si="1252"/>
        <v>16.447966926234784</v>
      </c>
      <c r="J7285" s="4">
        <f>B7285+('PV model'!$B$3/15)+(I7285/60)</f>
        <v>7.9974661154372466</v>
      </c>
      <c r="K7285" s="2">
        <f t="shared" si="1253"/>
        <v>60.038008268441303</v>
      </c>
      <c r="L7285" s="2">
        <f>DEGREES(ASIN((((COS(RADIANS('PV model'!$B$2))*COS(RADIANS(H7285))*COS(RADIANS(K7285)))+(SIN(RADIANS('PV model'!$B$2))*SIN(RADIANS(H7285)))))))</f>
        <v>3.3817507611736541</v>
      </c>
      <c r="M7285" s="3">
        <f t="shared" si="1249"/>
        <v>3.3817507611736541</v>
      </c>
      <c r="N7285" s="2">
        <f t="shared" si="1254"/>
        <v>56.934779572713225</v>
      </c>
      <c r="O7285" s="2">
        <f>IF('PV model'!$B$2&gt;0, 180-N7285,IF('PV model'!$B$2&lt;0,0-N7285,N7285))</f>
        <v>123.06522042728677</v>
      </c>
      <c r="P7285" s="2">
        <f>ABS(O7285-'PV model'!$B$5)</f>
        <v>81.934779572713225</v>
      </c>
      <c r="Q7285" s="3">
        <f t="shared" si="1250"/>
        <v>86.618249238826337</v>
      </c>
      <c r="R7285" s="3">
        <f t="shared" si="1255"/>
        <v>0</v>
      </c>
      <c r="S7285" s="3">
        <f t="shared" si="1251"/>
        <v>5.2920000000000007</v>
      </c>
      <c r="T7285" s="3">
        <f>(0.5*(1-COS(RADIANS(90-$X$3)))*(D7285+E7285)*'PV model'!$B$4)</f>
        <v>0</v>
      </c>
      <c r="U7285" s="3">
        <f t="shared" si="1256"/>
        <v>5.2920000000000007</v>
      </c>
      <c r="V7285" s="3">
        <f>('PV model'!$B$13*(U7285/1000)*(1-'PV model'!$B$14*((20+C7285)-25))*'PV model'!$B$10)/'PV model'!$B$12</f>
        <v>0.53618256115200014</v>
      </c>
    </row>
    <row r="7286" spans="1:22" x14ac:dyDescent="0.2">
      <c r="A7286" s="10">
        <f t="shared" si="1259"/>
        <v>304</v>
      </c>
      <c r="B7286" s="10">
        <f t="shared" si="1257"/>
        <v>9</v>
      </c>
      <c r="C7286" s="23">
        <v>4.5999999999999996</v>
      </c>
      <c r="D7286" s="24">
        <v>140.30625000000001</v>
      </c>
      <c r="E7286" s="24">
        <v>37.925999999999995</v>
      </c>
      <c r="F7286" s="48"/>
      <c r="G7286" s="48"/>
      <c r="H7286" s="1">
        <f t="shared" si="1258"/>
        <v>-15.062672109866893</v>
      </c>
      <c r="I7286" s="1">
        <f t="shared" si="1252"/>
        <v>16.447966926234784</v>
      </c>
      <c r="J7286" s="4">
        <f>B7286+('PV model'!$B$3/15)+(I7286/60)</f>
        <v>8.9974661154372466</v>
      </c>
      <c r="K7286" s="2">
        <f t="shared" si="1253"/>
        <v>45.038008268441303</v>
      </c>
      <c r="L7286" s="2">
        <f>DEGREES(ASIN((((COS(RADIANS('PV model'!$B$2))*COS(RADIANS(H7286))*COS(RADIANS(K7286)))+(SIN(RADIANS('PV model'!$B$2))*SIN(RADIANS(H7286)))))))</f>
        <v>9.9228657800687401</v>
      </c>
      <c r="M7286" s="3">
        <f t="shared" si="1249"/>
        <v>9.9228657800687401</v>
      </c>
      <c r="N7286" s="2">
        <f t="shared" si="1254"/>
        <v>43.91904893214442</v>
      </c>
      <c r="O7286" s="2">
        <f>IF('PV model'!$B$2&gt;0, 180-N7286,IF('PV model'!$B$2&lt;0,0-N7286,N7286))</f>
        <v>136.08095106785558</v>
      </c>
      <c r="P7286" s="2">
        <f>ABS(O7286-'PV model'!$B$5)</f>
        <v>68.91904893214442</v>
      </c>
      <c r="Q7286" s="3">
        <f t="shared" si="1250"/>
        <v>80.077134219931253</v>
      </c>
      <c r="R7286" s="3">
        <f t="shared" si="1255"/>
        <v>140.30625000000009</v>
      </c>
      <c r="S7286" s="3">
        <f t="shared" si="1251"/>
        <v>45.527984789178845</v>
      </c>
      <c r="T7286" s="3">
        <f>(0.5*(1-COS(RADIANS(90-$X$3)))*(D7286+E7286)*'PV model'!$B$4)</f>
        <v>0</v>
      </c>
      <c r="U7286" s="3">
        <f t="shared" si="1256"/>
        <v>185.83423478917894</v>
      </c>
      <c r="V7286" s="3">
        <f>('PV model'!$B$13*(U7286/1000)*(1-'PV model'!$B$14*((20+C7286)-25))*'PV model'!$B$10)/'PV model'!$B$12</f>
        <v>18.605711693701565</v>
      </c>
    </row>
    <row r="7287" spans="1:22" x14ac:dyDescent="0.2">
      <c r="A7287" s="10">
        <f t="shared" si="1259"/>
        <v>304</v>
      </c>
      <c r="B7287" s="10">
        <f t="shared" si="1257"/>
        <v>10</v>
      </c>
      <c r="C7287" s="23">
        <v>5.8</v>
      </c>
      <c r="D7287" s="24">
        <v>353.57175000000001</v>
      </c>
      <c r="E7287" s="24">
        <v>72.323999999999998</v>
      </c>
      <c r="F7287" s="48"/>
      <c r="G7287" s="48"/>
      <c r="H7287" s="1">
        <f t="shared" si="1258"/>
        <v>-15.062672109866893</v>
      </c>
      <c r="I7287" s="1">
        <f t="shared" si="1252"/>
        <v>16.447966926234784</v>
      </c>
      <c r="J7287" s="4">
        <f>B7287+('PV model'!$B$3/15)+(I7287/60)</f>
        <v>9.9974661154372466</v>
      </c>
      <c r="K7287" s="2">
        <f t="shared" si="1253"/>
        <v>30.038008268441303</v>
      </c>
      <c r="L7287" s="2">
        <f>DEGREES(ASIN((((COS(RADIANS('PV model'!$B$2))*COS(RADIANS(H7287))*COS(RADIANS(K7287)))+(SIN(RADIANS('PV model'!$B$2))*SIN(RADIANS(H7287)))))))</f>
        <v>15.029551928556575</v>
      </c>
      <c r="M7287" s="3">
        <f t="shared" si="1249"/>
        <v>15.029551928556575</v>
      </c>
      <c r="N7287" s="2">
        <f t="shared" si="1254"/>
        <v>30.032860716375581</v>
      </c>
      <c r="O7287" s="2">
        <f>IF('PV model'!$B$2&gt;0, 180-N7287,IF('PV model'!$B$2&lt;0,0-N7287,N7287))</f>
        <v>149.96713928362442</v>
      </c>
      <c r="P7287" s="2">
        <f>ABS(O7287-'PV model'!$B$5)</f>
        <v>55.032860716375581</v>
      </c>
      <c r="Q7287" s="3">
        <f t="shared" si="1250"/>
        <v>74.970448071443428</v>
      </c>
      <c r="R7287" s="3">
        <f t="shared" si="1255"/>
        <v>353.57174999999989</v>
      </c>
      <c r="S7287" s="3">
        <f t="shared" si="1251"/>
        <v>89.72586614202406</v>
      </c>
      <c r="T7287" s="3">
        <f>(0.5*(1-COS(RADIANS(90-$X$3)))*(D7287+E7287)*'PV model'!$B$4)</f>
        <v>0</v>
      </c>
      <c r="U7287" s="3">
        <f t="shared" si="1256"/>
        <v>443.29761614202397</v>
      </c>
      <c r="V7287" s="3">
        <f>('PV model'!$B$13*(U7287/1000)*(1-'PV model'!$B$14*((20+C7287)-25))*'PV model'!$B$10)/'PV model'!$B$12</f>
        <v>44.17023121448613</v>
      </c>
    </row>
    <row r="7288" spans="1:22" x14ac:dyDescent="0.2">
      <c r="A7288" s="10">
        <f t="shared" si="1259"/>
        <v>304</v>
      </c>
      <c r="B7288" s="10">
        <f t="shared" si="1257"/>
        <v>11</v>
      </c>
      <c r="C7288" s="23">
        <v>7.3</v>
      </c>
      <c r="D7288" s="24">
        <v>567.9597</v>
      </c>
      <c r="E7288" s="24">
        <v>72.323999999999998</v>
      </c>
      <c r="F7288" s="48"/>
      <c r="G7288" s="48"/>
      <c r="H7288" s="1">
        <f t="shared" si="1258"/>
        <v>-15.062672109866893</v>
      </c>
      <c r="I7288" s="1">
        <f t="shared" si="1252"/>
        <v>16.447966926234784</v>
      </c>
      <c r="J7288" s="4">
        <f>B7288+('PV model'!$B$3/15)+(I7288/60)</f>
        <v>10.997466115437247</v>
      </c>
      <c r="K7288" s="2">
        <f t="shared" si="1253"/>
        <v>15.038008268441301</v>
      </c>
      <c r="L7288" s="2">
        <f>DEGREES(ASIN((((COS(RADIANS('PV model'!$B$2))*COS(RADIANS(H7288))*COS(RADIANS(K7288)))+(SIN(RADIANS('PV model'!$B$2))*SIN(RADIANS(H7288)))))))</f>
        <v>18.303160031297942</v>
      </c>
      <c r="M7288" s="3">
        <f t="shared" si="1249"/>
        <v>18.303160031297942</v>
      </c>
      <c r="N7288" s="2">
        <f t="shared" si="1254"/>
        <v>15.301379360294465</v>
      </c>
      <c r="O7288" s="2">
        <f>IF('PV model'!$B$2&gt;0, 180-N7288,IF('PV model'!$B$2&lt;0,0-N7288,N7288))</f>
        <v>164.69862063970552</v>
      </c>
      <c r="P7288" s="2">
        <f>ABS(O7288-'PV model'!$B$5)</f>
        <v>40.301379360294476</v>
      </c>
      <c r="Q7288" s="3">
        <f t="shared" si="1250"/>
        <v>71.696839968702065</v>
      </c>
      <c r="R7288" s="3">
        <f t="shared" si="1255"/>
        <v>567.9597</v>
      </c>
      <c r="S7288" s="3">
        <f t="shared" si="1251"/>
        <v>92.024037815010985</v>
      </c>
      <c r="T7288" s="3">
        <f>(0.5*(1-COS(RADIANS(90-$X$3)))*(D7288+E7288)*'PV model'!$B$4)</f>
        <v>0</v>
      </c>
      <c r="U7288" s="3">
        <f t="shared" si="1256"/>
        <v>659.98373781501095</v>
      </c>
      <c r="V7288" s="3">
        <f>('PV model'!$B$13*(U7288/1000)*(1-'PV model'!$B$14*((20+C7288)-25))*'PV model'!$B$10)/'PV model'!$B$12</f>
        <v>65.36503226721419</v>
      </c>
    </row>
    <row r="7289" spans="1:22" x14ac:dyDescent="0.2">
      <c r="A7289" s="10">
        <f t="shared" si="1259"/>
        <v>304</v>
      </c>
      <c r="B7289" s="10">
        <f t="shared" si="1257"/>
        <v>12</v>
      </c>
      <c r="C7289" s="23">
        <v>8.5</v>
      </c>
      <c r="D7289" s="24">
        <v>658.87815000000001</v>
      </c>
      <c r="E7289" s="24">
        <v>70.56</v>
      </c>
      <c r="F7289" s="48"/>
      <c r="G7289" s="48"/>
      <c r="H7289" s="1">
        <f t="shared" si="1258"/>
        <v>-15.062672109866893</v>
      </c>
      <c r="I7289" s="1">
        <f t="shared" si="1252"/>
        <v>16.447966926234784</v>
      </c>
      <c r="J7289" s="4">
        <f>B7289+('PV model'!$B$3/15)+(I7289/60)</f>
        <v>11.997466115437247</v>
      </c>
      <c r="K7289" s="2">
        <f t="shared" si="1253"/>
        <v>3.8008268441300785E-2</v>
      </c>
      <c r="L7289" s="2">
        <f>DEGREES(ASIN((((COS(RADIANS('PV model'!$B$2))*COS(RADIANS(H7289))*COS(RADIANS(K7289)))+(SIN(RADIANS('PV model'!$B$2))*SIN(RADIANS(H7289)))))))</f>
        <v>19.437320578182113</v>
      </c>
      <c r="M7289" s="3">
        <f t="shared" si="1249"/>
        <v>19.437320578182113</v>
      </c>
      <c r="N7289" s="2">
        <f t="shared" si="1254"/>
        <v>3.8920624124785093E-2</v>
      </c>
      <c r="O7289" s="2">
        <f>IF('PV model'!$B$2&gt;0, 180-N7289,IF('PV model'!$B$2&lt;0,0-N7289,N7289))</f>
        <v>179.96107937587522</v>
      </c>
      <c r="P7289" s="2">
        <f>ABS(O7289-'PV model'!$B$5)</f>
        <v>25.038920624124785</v>
      </c>
      <c r="Q7289" s="3">
        <f t="shared" si="1250"/>
        <v>70.562679421817876</v>
      </c>
      <c r="R7289" s="3">
        <f t="shared" si="1255"/>
        <v>658.87815000000035</v>
      </c>
      <c r="S7289" s="3">
        <f t="shared" si="1251"/>
        <v>90.544548459343488</v>
      </c>
      <c r="T7289" s="3">
        <f>(0.5*(1-COS(RADIANS(90-$X$3)))*(D7289+E7289)*'PV model'!$B$4)</f>
        <v>0</v>
      </c>
      <c r="U7289" s="3">
        <f t="shared" si="1256"/>
        <v>749.42269845934379</v>
      </c>
      <c r="V7289" s="3">
        <f>('PV model'!$B$13*(U7289/1000)*(1-'PV model'!$B$14*((20+C7289)-25))*'PV model'!$B$10)/'PV model'!$B$12</f>
        <v>73.863520836864055</v>
      </c>
    </row>
    <row r="7290" spans="1:22" x14ac:dyDescent="0.2">
      <c r="A7290" s="10">
        <f t="shared" si="1259"/>
        <v>304</v>
      </c>
      <c r="B7290" s="10">
        <f t="shared" si="1257"/>
        <v>13</v>
      </c>
      <c r="C7290" s="23">
        <v>9.1</v>
      </c>
      <c r="D7290" s="24">
        <v>635.30670000000009</v>
      </c>
      <c r="E7290" s="24">
        <v>76.734000000000009</v>
      </c>
      <c r="F7290" s="48"/>
      <c r="G7290" s="48"/>
      <c r="H7290" s="1">
        <f t="shared" si="1258"/>
        <v>-15.062672109866893</v>
      </c>
      <c r="I7290" s="1">
        <f t="shared" si="1252"/>
        <v>16.447966926234784</v>
      </c>
      <c r="J7290" s="4">
        <f>B7290+('PV model'!$B$3/15)+(I7290/60)</f>
        <v>12.997466115437247</v>
      </c>
      <c r="K7290" s="2">
        <f t="shared" si="1253"/>
        <v>-14.961991731558699</v>
      </c>
      <c r="L7290" s="2">
        <f>DEGREES(ASIN((((COS(RADIANS('PV model'!$B$2))*COS(RADIANS(H7290))*COS(RADIANS(K7290)))+(SIN(RADIANS('PV model'!$B$2))*SIN(RADIANS(H7290)))))))</f>
        <v>18.314494724524973</v>
      </c>
      <c r="M7290" s="3">
        <f t="shared" si="1249"/>
        <v>18.314494724524973</v>
      </c>
      <c r="N7290" s="2">
        <f t="shared" si="1254"/>
        <v>-15.224987821264339</v>
      </c>
      <c r="O7290" s="2">
        <f>IF('PV model'!$B$2&gt;0, 180-N7290,IF('PV model'!$B$2&lt;0,0-N7290,N7290))</f>
        <v>195.22498782126434</v>
      </c>
      <c r="P7290" s="2">
        <f>ABS(O7290-'PV model'!$B$5)</f>
        <v>9.7750121787356647</v>
      </c>
      <c r="Q7290" s="3">
        <f t="shared" si="1250"/>
        <v>71.685505275475023</v>
      </c>
      <c r="R7290" s="3">
        <f t="shared" si="1255"/>
        <v>635.30670000000032</v>
      </c>
      <c r="S7290" s="3">
        <f t="shared" si="1251"/>
        <v>97.668326602789733</v>
      </c>
      <c r="T7290" s="3">
        <f>(0.5*(1-COS(RADIANS(90-$X$3)))*(D7290+E7290)*'PV model'!$B$4)</f>
        <v>0</v>
      </c>
      <c r="U7290" s="3">
        <f t="shared" si="1256"/>
        <v>732.97502660279008</v>
      </c>
      <c r="V7290" s="3">
        <f>('PV model'!$B$13*(U7290/1000)*(1-'PV model'!$B$14*((20+C7290)-25))*'PV model'!$B$10)/'PV model'!$B$12</f>
        <v>72.066585447203778</v>
      </c>
    </row>
    <row r="7291" spans="1:22" x14ac:dyDescent="0.2">
      <c r="A7291" s="10">
        <f t="shared" si="1259"/>
        <v>304</v>
      </c>
      <c r="B7291" s="10">
        <f t="shared" si="1257"/>
        <v>14</v>
      </c>
      <c r="C7291" s="23">
        <v>9</v>
      </c>
      <c r="D7291" s="24">
        <v>588.16380000000004</v>
      </c>
      <c r="E7291" s="24">
        <v>72.323999999999998</v>
      </c>
      <c r="F7291" s="48"/>
      <c r="G7291" s="48"/>
      <c r="H7291" s="1">
        <f t="shared" si="1258"/>
        <v>-15.062672109866893</v>
      </c>
      <c r="I7291" s="1">
        <f t="shared" si="1252"/>
        <v>16.447966926234784</v>
      </c>
      <c r="J7291" s="4">
        <f>B7291+('PV model'!$B$3/15)+(I7291/60)</f>
        <v>13.997466115437247</v>
      </c>
      <c r="K7291" s="2">
        <f t="shared" si="1253"/>
        <v>-29.961991731558697</v>
      </c>
      <c r="L7291" s="2">
        <f>DEGREES(ASIN((((COS(RADIANS('PV model'!$B$2))*COS(RADIANS(H7291))*COS(RADIANS(K7291)))+(SIN(RADIANS('PV model'!$B$2))*SIN(RADIANS(H7291)))))))</f>
        <v>15.051077788538661</v>
      </c>
      <c r="M7291" s="3">
        <f t="shared" si="1249"/>
        <v>15.051077788538661</v>
      </c>
      <c r="N7291" s="2">
        <f t="shared" si="1254"/>
        <v>-29.960193782910359</v>
      </c>
      <c r="O7291" s="2">
        <f>IF('PV model'!$B$2&gt;0, 180-N7291,IF('PV model'!$B$2&lt;0,0-N7291,N7291))</f>
        <v>209.96019378291035</v>
      </c>
      <c r="P7291" s="2">
        <f>ABS(O7291-'PV model'!$B$5)</f>
        <v>4.960193782910352</v>
      </c>
      <c r="Q7291" s="3">
        <f t="shared" si="1250"/>
        <v>74.948922211461351</v>
      </c>
      <c r="R7291" s="3">
        <f t="shared" si="1255"/>
        <v>588.1637999999997</v>
      </c>
      <c r="S7291" s="3">
        <f t="shared" si="1251"/>
        <v>90.053328796560351</v>
      </c>
      <c r="T7291" s="3">
        <f>(0.5*(1-COS(RADIANS(90-$X$3)))*(D7291+E7291)*'PV model'!$B$4)</f>
        <v>0</v>
      </c>
      <c r="U7291" s="3">
        <f t="shared" si="1256"/>
        <v>678.21712879656002</v>
      </c>
      <c r="V7291" s="3">
        <f>('PV model'!$B$13*(U7291/1000)*(1-'PV model'!$B$14*((20+C7291)-25))*'PV model'!$B$10)/'PV model'!$B$12</f>
        <v>66.709870847392068</v>
      </c>
    </row>
    <row r="7292" spans="1:22" x14ac:dyDescent="0.2">
      <c r="A7292" s="10">
        <f t="shared" si="1259"/>
        <v>304</v>
      </c>
      <c r="B7292" s="10">
        <f t="shared" si="1257"/>
        <v>15</v>
      </c>
      <c r="C7292" s="23">
        <v>9.1999999999999993</v>
      </c>
      <c r="D7292" s="24">
        <v>387.24525</v>
      </c>
      <c r="E7292" s="24">
        <v>74.087999999999994</v>
      </c>
      <c r="F7292" s="48"/>
      <c r="G7292" s="48"/>
      <c r="H7292" s="1">
        <f t="shared" si="1258"/>
        <v>-15.062672109866893</v>
      </c>
      <c r="I7292" s="1">
        <f t="shared" si="1252"/>
        <v>16.447966926234784</v>
      </c>
      <c r="J7292" s="4">
        <f>B7292+('PV model'!$B$3/15)+(I7292/60)</f>
        <v>14.997466115437247</v>
      </c>
      <c r="K7292" s="2">
        <f t="shared" si="1253"/>
        <v>-44.961991731558697</v>
      </c>
      <c r="L7292" s="2">
        <f>DEGREES(ASIN((((COS(RADIANS('PV model'!$B$2))*COS(RADIANS(H7292))*COS(RADIANS(K7292)))+(SIN(RADIANS('PV model'!$B$2))*SIN(RADIANS(H7292)))))))</f>
        <v>9.9527129358313147</v>
      </c>
      <c r="M7292" s="3">
        <f t="shared" si="1249"/>
        <v>9.9527129358313147</v>
      </c>
      <c r="N7292" s="2">
        <f t="shared" si="1254"/>
        <v>-43.850964660548215</v>
      </c>
      <c r="O7292" s="2">
        <f>IF('PV model'!$B$2&gt;0, 180-N7292,IF('PV model'!$B$2&lt;0,0-N7292,N7292))</f>
        <v>223.85096466054821</v>
      </c>
      <c r="P7292" s="2">
        <f>ABS(O7292-'PV model'!$B$5)</f>
        <v>18.850964660548215</v>
      </c>
      <c r="Q7292" s="3">
        <f t="shared" si="1250"/>
        <v>80.047287064168685</v>
      </c>
      <c r="R7292" s="3">
        <f t="shared" si="1255"/>
        <v>387.24525</v>
      </c>
      <c r="S7292" s="3">
        <f t="shared" si="1251"/>
        <v>89.262246343011682</v>
      </c>
      <c r="T7292" s="3">
        <f>(0.5*(1-COS(RADIANS(90-$X$3)))*(D7292+E7292)*'PV model'!$B$4)</f>
        <v>0</v>
      </c>
      <c r="U7292" s="3">
        <f t="shared" si="1256"/>
        <v>476.50749634301167</v>
      </c>
      <c r="V7292" s="3">
        <f>('PV model'!$B$13*(U7292/1000)*(1-'PV model'!$B$14*((20+C7292)-25))*'PV model'!$B$10)/'PV model'!$B$12</f>
        <v>46.831476953628723</v>
      </c>
    </row>
    <row r="7293" spans="1:22" x14ac:dyDescent="0.2">
      <c r="A7293" s="10">
        <f t="shared" si="1259"/>
        <v>304</v>
      </c>
      <c r="B7293" s="10">
        <f t="shared" si="1257"/>
        <v>16</v>
      </c>
      <c r="C7293" s="23">
        <v>8.6</v>
      </c>
      <c r="D7293" s="24">
        <v>209.89814999999999</v>
      </c>
      <c r="E7293" s="24">
        <v>43.218000000000004</v>
      </c>
      <c r="F7293" s="48"/>
      <c r="G7293" s="48"/>
      <c r="H7293" s="1">
        <f t="shared" si="1258"/>
        <v>-15.062672109866893</v>
      </c>
      <c r="I7293" s="1">
        <f t="shared" si="1252"/>
        <v>16.447966926234784</v>
      </c>
      <c r="J7293" s="4">
        <f>B7293+('PV model'!$B$3/15)+(I7293/60)</f>
        <v>15.997466115437247</v>
      </c>
      <c r="K7293" s="2">
        <f t="shared" si="1253"/>
        <v>-59.961991731558697</v>
      </c>
      <c r="L7293" s="2">
        <f>DEGREES(ASIN((((COS(RADIANS('PV model'!$B$2))*COS(RADIANS(H7293))*COS(RADIANS(K7293)))+(SIN(RADIANS('PV model'!$B$2))*SIN(RADIANS(H7293)))))))</f>
        <v>3.4178209101240062</v>
      </c>
      <c r="M7293" s="3">
        <f t="shared" si="1249"/>
        <v>3.4178209101240062</v>
      </c>
      <c r="N7293" s="2">
        <f t="shared" si="1254"/>
        <v>-56.870735606898783</v>
      </c>
      <c r="O7293" s="2">
        <f>IF('PV model'!$B$2&gt;0, 180-N7293,IF('PV model'!$B$2&lt;0,0-N7293,N7293))</f>
        <v>236.87073560689879</v>
      </c>
      <c r="P7293" s="2">
        <f>ABS(O7293-'PV model'!$B$5)</f>
        <v>31.870735606898791</v>
      </c>
      <c r="Q7293" s="3">
        <f t="shared" si="1250"/>
        <v>86.582179089875993</v>
      </c>
      <c r="R7293" s="3">
        <f t="shared" si="1255"/>
        <v>209.89814999999987</v>
      </c>
      <c r="S7293" s="3">
        <f t="shared" si="1251"/>
        <v>50.808993753390332</v>
      </c>
      <c r="T7293" s="3">
        <f>(0.5*(1-COS(RADIANS(90-$X$3)))*(D7293+E7293)*'PV model'!$B$4)</f>
        <v>0</v>
      </c>
      <c r="U7293" s="3">
        <f t="shared" si="1256"/>
        <v>260.7071437533902</v>
      </c>
      <c r="V7293" s="3">
        <f>('PV model'!$B$13*(U7293/1000)*(1-'PV model'!$B$14*((20+C7293)-25))*'PV model'!$B$10)/'PV model'!$B$12</f>
        <v>25.685017969898805</v>
      </c>
    </row>
    <row r="7294" spans="1:22" x14ac:dyDescent="0.2">
      <c r="A7294" s="10">
        <f t="shared" si="1259"/>
        <v>304</v>
      </c>
      <c r="B7294" s="10">
        <f t="shared" si="1257"/>
        <v>17</v>
      </c>
      <c r="C7294" s="23">
        <v>7.2</v>
      </c>
      <c r="D7294" s="24">
        <v>0</v>
      </c>
      <c r="E7294" s="24">
        <v>9.702</v>
      </c>
      <c r="F7294" s="48"/>
      <c r="G7294" s="48"/>
      <c r="H7294" s="1">
        <f t="shared" si="1258"/>
        <v>-15.062672109866893</v>
      </c>
      <c r="I7294" s="1">
        <f t="shared" si="1252"/>
        <v>16.447966926234784</v>
      </c>
      <c r="J7294" s="4">
        <f>B7294+('PV model'!$B$3/15)+(I7294/60)</f>
        <v>16.997466115437245</v>
      </c>
      <c r="K7294" s="2">
        <f t="shared" si="1253"/>
        <v>-74.961991731558669</v>
      </c>
      <c r="L7294" s="2">
        <f>DEGREES(ASIN((((COS(RADIANS('PV model'!$B$2))*COS(RADIANS(H7294))*COS(RADIANS(K7294)))+(SIN(RADIANS('PV model'!$B$2))*SIN(RADIANS(H7294)))))))</f>
        <v>-4.1437908371684138</v>
      </c>
      <c r="M7294" s="3">
        <f t="shared" si="1249"/>
        <v>0</v>
      </c>
      <c r="N7294" s="2">
        <f t="shared" si="1254"/>
        <v>-69.230885794217983</v>
      </c>
      <c r="O7294" s="2">
        <f>IF('PV model'!$B$2&gt;0, 180-N7294,IF('PV model'!$B$2&lt;0,0-N7294,N7294))</f>
        <v>249.23088579421798</v>
      </c>
      <c r="P7294" s="2">
        <f>ABS(O7294-'PV model'!$B$5)</f>
        <v>44.230885794217983</v>
      </c>
      <c r="Q7294" s="3">
        <f t="shared" si="1250"/>
        <v>94.14379083716841</v>
      </c>
      <c r="R7294" s="3">
        <f t="shared" si="1255"/>
        <v>0</v>
      </c>
      <c r="S7294" s="3">
        <f t="shared" si="1251"/>
        <v>9.702</v>
      </c>
      <c r="T7294" s="3">
        <f>(0.5*(1-COS(RADIANS(90-$X$3)))*(D7294+E7294)*'PV model'!$B$4)</f>
        <v>0</v>
      </c>
      <c r="U7294" s="3">
        <f t="shared" si="1256"/>
        <v>9.702</v>
      </c>
      <c r="V7294" s="3">
        <f>('PV model'!$B$13*(U7294/1000)*(1-'PV model'!$B$14*((20+C7294)-25))*'PV model'!$B$10)/'PV model'!$B$12</f>
        <v>0.96127757510400003</v>
      </c>
    </row>
    <row r="7295" spans="1:22" x14ac:dyDescent="0.2">
      <c r="A7295" s="10">
        <f t="shared" si="1259"/>
        <v>304</v>
      </c>
      <c r="B7295" s="10">
        <f t="shared" si="1257"/>
        <v>18</v>
      </c>
      <c r="C7295" s="23">
        <v>6</v>
      </c>
      <c r="D7295" s="24">
        <v>0</v>
      </c>
      <c r="E7295" s="24">
        <v>0</v>
      </c>
      <c r="F7295" s="48"/>
      <c r="G7295" s="48"/>
      <c r="H7295" s="1">
        <f t="shared" si="1258"/>
        <v>-15.062672109866893</v>
      </c>
      <c r="I7295" s="1">
        <f t="shared" si="1252"/>
        <v>16.447966926234784</v>
      </c>
      <c r="J7295" s="4">
        <f>B7295+('PV model'!$B$3/15)+(I7295/60)</f>
        <v>17.997466115437245</v>
      </c>
      <c r="K7295" s="2">
        <f t="shared" si="1253"/>
        <v>-89.961991731558669</v>
      </c>
      <c r="L7295" s="2">
        <f>DEGREES(ASIN((((COS(RADIANS('PV model'!$B$2))*COS(RADIANS(H7295))*COS(RADIANS(K7295)))+(SIN(RADIANS('PV model'!$B$2))*SIN(RADIANS(H7295)))))))</f>
        <v>-12.345565958218653</v>
      </c>
      <c r="M7295" s="3">
        <f t="shared" si="1249"/>
        <v>0</v>
      </c>
      <c r="N7295" s="2">
        <f t="shared" si="1254"/>
        <v>-81.302376220687393</v>
      </c>
      <c r="O7295" s="2">
        <f>IF('PV model'!$B$2&gt;0, 180-N7295,IF('PV model'!$B$2&lt;0,0-N7295,N7295))</f>
        <v>261.30237622068739</v>
      </c>
      <c r="P7295" s="2">
        <f>ABS(O7295-'PV model'!$B$5)</f>
        <v>56.302376220687393</v>
      </c>
      <c r="Q7295" s="3">
        <f t="shared" si="1250"/>
        <v>102.34556595821866</v>
      </c>
      <c r="R7295" s="3">
        <f t="shared" si="1255"/>
        <v>0</v>
      </c>
      <c r="S7295" s="3">
        <f t="shared" si="1251"/>
        <v>0</v>
      </c>
      <c r="T7295" s="3">
        <f>(0.5*(1-COS(RADIANS(90-$X$3)))*(D7295+E7295)*'PV model'!$B$4)</f>
        <v>0</v>
      </c>
      <c r="U7295" s="3">
        <f t="shared" si="1256"/>
        <v>0</v>
      </c>
      <c r="V7295" s="3">
        <f>('PV model'!$B$13*(U7295/1000)*(1-'PV model'!$B$14*((20+C7295)-25))*'PV model'!$B$10)/'PV model'!$B$12</f>
        <v>0</v>
      </c>
    </row>
    <row r="7296" spans="1:22" x14ac:dyDescent="0.2">
      <c r="A7296" s="10">
        <f t="shared" si="1259"/>
        <v>304</v>
      </c>
      <c r="B7296" s="10">
        <f t="shared" si="1257"/>
        <v>19</v>
      </c>
      <c r="C7296" s="23">
        <v>3.1</v>
      </c>
      <c r="D7296" s="24">
        <v>0</v>
      </c>
      <c r="E7296" s="24">
        <v>0</v>
      </c>
      <c r="F7296" s="48"/>
      <c r="G7296" s="48"/>
      <c r="H7296" s="1">
        <f t="shared" si="1258"/>
        <v>-15.062672109866893</v>
      </c>
      <c r="I7296" s="1">
        <f t="shared" si="1252"/>
        <v>16.447966926234784</v>
      </c>
      <c r="J7296" s="4">
        <f>B7296+('PV model'!$B$3/15)+(I7296/60)</f>
        <v>18.997466115437245</v>
      </c>
      <c r="K7296" s="2">
        <f t="shared" si="1253"/>
        <v>-104.96199173155867</v>
      </c>
      <c r="L7296" s="2">
        <f>DEGREES(ASIN((((COS(RADIANS('PV model'!$B$2))*COS(RADIANS(H7296))*COS(RADIANS(K7296)))+(SIN(RADIANS('PV model'!$B$2))*SIN(RADIANS(H7296)))))))</f>
        <v>-20.816713662277664</v>
      </c>
      <c r="M7296" s="3">
        <f t="shared" si="1249"/>
        <v>0</v>
      </c>
      <c r="N7296" s="2">
        <f t="shared" si="1254"/>
        <v>-86.426145193783029</v>
      </c>
      <c r="O7296" s="2">
        <f>IF('PV model'!$B$2&gt;0, 180-N7296,IF('PV model'!$B$2&lt;0,0-N7296,N7296))</f>
        <v>266.42614519378304</v>
      </c>
      <c r="P7296" s="2">
        <f>ABS(O7296-'PV model'!$B$5)</f>
        <v>61.426145193783043</v>
      </c>
      <c r="Q7296" s="3">
        <f t="shared" si="1250"/>
        <v>110.81671366227768</v>
      </c>
      <c r="R7296" s="3">
        <f t="shared" si="1255"/>
        <v>0</v>
      </c>
      <c r="S7296" s="3">
        <f t="shared" si="1251"/>
        <v>0</v>
      </c>
      <c r="T7296" s="3">
        <f>(0.5*(1-COS(RADIANS(90-$X$3)))*(D7296+E7296)*'PV model'!$B$4)</f>
        <v>0</v>
      </c>
      <c r="U7296" s="3">
        <f t="shared" si="1256"/>
        <v>0</v>
      </c>
      <c r="V7296" s="3">
        <f>('PV model'!$B$13*(U7296/1000)*(1-'PV model'!$B$14*((20+C7296)-25))*'PV model'!$B$10)/'PV model'!$B$12</f>
        <v>0</v>
      </c>
    </row>
    <row r="7297" spans="1:22" x14ac:dyDescent="0.2">
      <c r="A7297" s="10">
        <f t="shared" si="1259"/>
        <v>304</v>
      </c>
      <c r="B7297" s="10">
        <f t="shared" si="1257"/>
        <v>20</v>
      </c>
      <c r="C7297" s="23">
        <v>2.7</v>
      </c>
      <c r="D7297" s="24">
        <v>0</v>
      </c>
      <c r="E7297" s="24">
        <v>0</v>
      </c>
      <c r="F7297" s="48"/>
      <c r="G7297" s="48"/>
      <c r="H7297" s="1">
        <f t="shared" si="1258"/>
        <v>-15.062672109866893</v>
      </c>
      <c r="I7297" s="1">
        <f t="shared" si="1252"/>
        <v>16.447966926234784</v>
      </c>
      <c r="J7297" s="4">
        <f>B7297+('PV model'!$B$3/15)+(I7297/60)</f>
        <v>19.997466115437245</v>
      </c>
      <c r="K7297" s="2">
        <f t="shared" si="1253"/>
        <v>-119.96199173155867</v>
      </c>
      <c r="L7297" s="2">
        <f>DEGREES(ASIN((((COS(RADIANS('PV model'!$B$2))*COS(RADIANS(H7297))*COS(RADIANS(K7297)))+(SIN(RADIANS('PV model'!$B$2))*SIN(RADIANS(H7297)))))))</f>
        <v>-29.165159118079192</v>
      </c>
      <c r="M7297" s="3">
        <f t="shared" si="1249"/>
        <v>0</v>
      </c>
      <c r="N7297" s="2">
        <f t="shared" si="1254"/>
        <v>-73.346262489988959</v>
      </c>
      <c r="O7297" s="2">
        <f>IF('PV model'!$B$2&gt;0, 180-N7297,IF('PV model'!$B$2&lt;0,0-N7297,N7297))</f>
        <v>253.34626248998896</v>
      </c>
      <c r="P7297" s="2">
        <f>ABS(O7297-'PV model'!$B$5)</f>
        <v>48.346262489988959</v>
      </c>
      <c r="Q7297" s="3">
        <f t="shared" si="1250"/>
        <v>119.1651591180792</v>
      </c>
      <c r="R7297" s="3">
        <f t="shared" si="1255"/>
        <v>0</v>
      </c>
      <c r="S7297" s="3">
        <f t="shared" si="1251"/>
        <v>0</v>
      </c>
      <c r="T7297" s="3">
        <f>(0.5*(1-COS(RADIANS(90-$X$3)))*(D7297+E7297)*'PV model'!$B$4)</f>
        <v>0</v>
      </c>
      <c r="U7297" s="3">
        <f t="shared" si="1256"/>
        <v>0</v>
      </c>
      <c r="V7297" s="3">
        <f>('PV model'!$B$13*(U7297/1000)*(1-'PV model'!$B$14*((20+C7297)-25))*'PV model'!$B$10)/'PV model'!$B$12</f>
        <v>0</v>
      </c>
    </row>
    <row r="7298" spans="1:22" x14ac:dyDescent="0.2">
      <c r="A7298" s="10">
        <f t="shared" si="1259"/>
        <v>304</v>
      </c>
      <c r="B7298" s="10">
        <f t="shared" si="1257"/>
        <v>21</v>
      </c>
      <c r="C7298" s="23">
        <v>2.2000000000000002</v>
      </c>
      <c r="D7298" s="24">
        <v>0</v>
      </c>
      <c r="E7298" s="24">
        <v>0</v>
      </c>
      <c r="F7298" s="48"/>
      <c r="G7298" s="48"/>
      <c r="H7298" s="1">
        <f t="shared" si="1258"/>
        <v>-15.062672109866893</v>
      </c>
      <c r="I7298" s="1">
        <f t="shared" si="1252"/>
        <v>16.447966926234784</v>
      </c>
      <c r="J7298" s="4">
        <f>B7298+('PV model'!$B$3/15)+(I7298/60)</f>
        <v>20.997466115437245</v>
      </c>
      <c r="K7298" s="2">
        <f t="shared" si="1253"/>
        <v>-134.96199173155867</v>
      </c>
      <c r="L7298" s="2">
        <f>DEGREES(ASIN((((COS(RADIANS('PV model'!$B$2))*COS(RADIANS(H7298))*COS(RADIANS(K7298)))+(SIN(RADIANS('PV model'!$B$2))*SIN(RADIANS(H7298)))))))</f>
        <v>-36.917364809173378</v>
      </c>
      <c r="M7298" s="3">
        <f t="shared" si="1249"/>
        <v>0</v>
      </c>
      <c r="N7298" s="2">
        <f t="shared" si="1254"/>
        <v>-58.716945598567293</v>
      </c>
      <c r="O7298" s="2">
        <f>IF('PV model'!$B$2&gt;0, 180-N7298,IF('PV model'!$B$2&lt;0,0-N7298,N7298))</f>
        <v>238.71694559856729</v>
      </c>
      <c r="P7298" s="2">
        <f>ABS(O7298-'PV model'!$B$5)</f>
        <v>33.716945598567293</v>
      </c>
      <c r="Q7298" s="3">
        <f t="shared" si="1250"/>
        <v>126.91736480917336</v>
      </c>
      <c r="R7298" s="3">
        <f t="shared" si="1255"/>
        <v>0</v>
      </c>
      <c r="S7298" s="3">
        <f t="shared" si="1251"/>
        <v>0</v>
      </c>
      <c r="T7298" s="3">
        <f>(0.5*(1-COS(RADIANS(90-$X$3)))*(D7298+E7298)*'PV model'!$B$4)</f>
        <v>0</v>
      </c>
      <c r="U7298" s="3">
        <f t="shared" si="1256"/>
        <v>0</v>
      </c>
      <c r="V7298" s="3">
        <f>('PV model'!$B$13*(U7298/1000)*(1-'PV model'!$B$14*((20+C7298)-25))*'PV model'!$B$10)/'PV model'!$B$12</f>
        <v>0</v>
      </c>
    </row>
    <row r="7299" spans="1:22" x14ac:dyDescent="0.2">
      <c r="A7299" s="10">
        <f t="shared" si="1259"/>
        <v>304</v>
      </c>
      <c r="B7299" s="10">
        <f t="shared" si="1257"/>
        <v>22</v>
      </c>
      <c r="C7299" s="23">
        <v>1.9</v>
      </c>
      <c r="D7299" s="24">
        <v>0</v>
      </c>
      <c r="E7299" s="24">
        <v>0</v>
      </c>
      <c r="F7299" s="48"/>
      <c r="G7299" s="48"/>
      <c r="H7299" s="1">
        <f t="shared" si="1258"/>
        <v>-15.062672109866893</v>
      </c>
      <c r="I7299" s="1">
        <f t="shared" si="1252"/>
        <v>16.447966926234784</v>
      </c>
      <c r="J7299" s="4">
        <f>B7299+('PV model'!$B$3/15)+(I7299/60)</f>
        <v>21.997466115437245</v>
      </c>
      <c r="K7299" s="2">
        <f t="shared" si="1253"/>
        <v>-149.96199173155867</v>
      </c>
      <c r="L7299" s="2">
        <f>DEGREES(ASIN((((COS(RADIANS('PV model'!$B$2))*COS(RADIANS(H7299))*COS(RADIANS(K7299)))+(SIN(RADIANS('PV model'!$B$2))*SIN(RADIANS(H7299)))))))</f>
        <v>-43.444968329574486</v>
      </c>
      <c r="M7299" s="3">
        <f t="shared" si="1249"/>
        <v>0</v>
      </c>
      <c r="N7299" s="2">
        <f t="shared" si="1254"/>
        <v>-41.741771046225168</v>
      </c>
      <c r="O7299" s="2">
        <f>IF('PV model'!$B$2&gt;0, 180-N7299,IF('PV model'!$B$2&lt;0,0-N7299,N7299))</f>
        <v>221.74177104622515</v>
      </c>
      <c r="P7299" s="2">
        <f>ABS(O7299-'PV model'!$B$5)</f>
        <v>16.741771046225153</v>
      </c>
      <c r="Q7299" s="3">
        <f t="shared" si="1250"/>
        <v>133.44496832957449</v>
      </c>
      <c r="R7299" s="3">
        <f t="shared" si="1255"/>
        <v>0</v>
      </c>
      <c r="S7299" s="3">
        <f t="shared" si="1251"/>
        <v>0</v>
      </c>
      <c r="T7299" s="3">
        <f>(0.5*(1-COS(RADIANS(90-$X$3)))*(D7299+E7299)*'PV model'!$B$4)</f>
        <v>0</v>
      </c>
      <c r="U7299" s="3">
        <f t="shared" si="1256"/>
        <v>0</v>
      </c>
      <c r="V7299" s="3">
        <f>('PV model'!$B$13*(U7299/1000)*(1-'PV model'!$B$14*((20+C7299)-25))*'PV model'!$B$10)/'PV model'!$B$12</f>
        <v>0</v>
      </c>
    </row>
    <row r="7300" spans="1:22" x14ac:dyDescent="0.2">
      <c r="A7300" s="10">
        <f t="shared" si="1259"/>
        <v>304</v>
      </c>
      <c r="B7300" s="10">
        <f t="shared" si="1257"/>
        <v>23</v>
      </c>
      <c r="C7300" s="23">
        <v>1.9</v>
      </c>
      <c r="D7300" s="24">
        <v>0</v>
      </c>
      <c r="E7300" s="24">
        <v>0</v>
      </c>
      <c r="F7300" s="48"/>
      <c r="G7300" s="48"/>
      <c r="H7300" s="1">
        <f t="shared" si="1258"/>
        <v>-15.062672109866893</v>
      </c>
      <c r="I7300" s="1">
        <f t="shared" si="1252"/>
        <v>16.447966926234784</v>
      </c>
      <c r="J7300" s="4">
        <f>B7300+('PV model'!$B$3/15)+(I7300/60)</f>
        <v>22.997466115437245</v>
      </c>
      <c r="K7300" s="2">
        <f t="shared" si="1253"/>
        <v>-164.96199173155867</v>
      </c>
      <c r="L7300" s="2">
        <f>DEGREES(ASIN((((COS(RADIANS('PV model'!$B$2))*COS(RADIANS(H7300))*COS(RADIANS(K7300)))+(SIN(RADIANS('PV model'!$B$2))*SIN(RADIANS(H7300)))))))</f>
        <v>-47.934992287688871</v>
      </c>
      <c r="M7300" s="3">
        <f t="shared" si="1249"/>
        <v>0</v>
      </c>
      <c r="N7300" s="2">
        <f t="shared" si="1254"/>
        <v>-21.960237178869303</v>
      </c>
      <c r="O7300" s="2">
        <f>IF('PV model'!$B$2&gt;0, 180-N7300,IF('PV model'!$B$2&lt;0,0-N7300,N7300))</f>
        <v>201.96023717886931</v>
      </c>
      <c r="P7300" s="2">
        <f>ABS(O7300-'PV model'!$B$5)</f>
        <v>3.0397628211306937</v>
      </c>
      <c r="Q7300" s="3">
        <f t="shared" si="1250"/>
        <v>137.93499228768886</v>
      </c>
      <c r="R7300" s="3">
        <f t="shared" si="1255"/>
        <v>0</v>
      </c>
      <c r="S7300" s="3">
        <f t="shared" si="1251"/>
        <v>0</v>
      </c>
      <c r="T7300" s="3">
        <f>(0.5*(1-COS(RADIANS(90-$X$3)))*(D7300+E7300)*'PV model'!$B$4)</f>
        <v>0</v>
      </c>
      <c r="U7300" s="3">
        <f t="shared" si="1256"/>
        <v>0</v>
      </c>
      <c r="V7300" s="3">
        <f>('PV model'!$B$13*(U7300/1000)*(1-'PV model'!$B$14*((20+C7300)-25))*'PV model'!$B$10)/'PV model'!$B$12</f>
        <v>0</v>
      </c>
    </row>
    <row r="7301" spans="1:22" x14ac:dyDescent="0.2">
      <c r="A7301" s="10">
        <f t="shared" si="1259"/>
        <v>304</v>
      </c>
      <c r="B7301" s="10">
        <f t="shared" si="1257"/>
        <v>24</v>
      </c>
      <c r="C7301" s="23">
        <v>2.5</v>
      </c>
      <c r="D7301" s="24">
        <v>0</v>
      </c>
      <c r="E7301" s="24">
        <v>0</v>
      </c>
      <c r="F7301" s="48"/>
      <c r="G7301" s="48"/>
      <c r="H7301" s="1">
        <f t="shared" si="1258"/>
        <v>-15.062672109866893</v>
      </c>
      <c r="I7301" s="1">
        <f t="shared" si="1252"/>
        <v>16.447966926234784</v>
      </c>
      <c r="J7301" s="4">
        <f>B7301+('PV model'!$B$3/15)+(I7301/60)</f>
        <v>23.997466115437245</v>
      </c>
      <c r="K7301" s="2">
        <f t="shared" si="1253"/>
        <v>-179.96199173155867</v>
      </c>
      <c r="L7301" s="2">
        <f>DEGREES(ASIN((((COS(RADIANS('PV model'!$B$2))*COS(RADIANS(H7301))*COS(RADIANS(K7301)))+(SIN(RADIANS('PV model'!$B$2))*SIN(RADIANS(H7301)))))))</f>
        <v>-49.562661479209439</v>
      </c>
      <c r="M7301" s="3">
        <f t="shared" si="1249"/>
        <v>0</v>
      </c>
      <c r="N7301" s="2">
        <f t="shared" si="1254"/>
        <v>-5.6585694235761846E-2</v>
      </c>
      <c r="O7301" s="2">
        <f>IF('PV model'!$B$2&gt;0, 180-N7301,IF('PV model'!$B$2&lt;0,0-N7301,N7301))</f>
        <v>180.05658569423576</v>
      </c>
      <c r="P7301" s="2">
        <f>ABS(O7301-'PV model'!$B$5)</f>
        <v>24.943414305764236</v>
      </c>
      <c r="Q7301" s="3">
        <f t="shared" si="1250"/>
        <v>139.56266147920942</v>
      </c>
      <c r="R7301" s="3">
        <f t="shared" si="1255"/>
        <v>0</v>
      </c>
      <c r="S7301" s="3">
        <f t="shared" si="1251"/>
        <v>0</v>
      </c>
      <c r="T7301" s="3">
        <f>(0.5*(1-COS(RADIANS(90-$X$3)))*(D7301+E7301)*'PV model'!$B$4)</f>
        <v>0</v>
      </c>
      <c r="U7301" s="3">
        <f t="shared" si="1256"/>
        <v>0</v>
      </c>
      <c r="V7301" s="3">
        <f>('PV model'!$B$13*(U7301/1000)*(1-'PV model'!$B$14*((20+C7301)-25))*'PV model'!$B$10)/'PV model'!$B$12</f>
        <v>0</v>
      </c>
    </row>
    <row r="7302" spans="1:22" x14ac:dyDescent="0.2">
      <c r="A7302" s="10">
        <f t="shared" si="1259"/>
        <v>305</v>
      </c>
      <c r="B7302" s="10">
        <f t="shared" si="1257"/>
        <v>1</v>
      </c>
      <c r="C7302" s="23">
        <v>3.4</v>
      </c>
      <c r="D7302" s="24">
        <v>0</v>
      </c>
      <c r="E7302" s="24">
        <v>0</v>
      </c>
      <c r="F7302" s="48"/>
      <c r="G7302" s="48"/>
      <c r="H7302" s="1">
        <f t="shared" si="1258"/>
        <v>-15.370147509521171</v>
      </c>
      <c r="I7302" s="1">
        <f t="shared" si="1252"/>
        <v>16.429096513207451</v>
      </c>
      <c r="J7302" s="4">
        <f>B7302+('PV model'!$B$3/15)+(I7302/60)</f>
        <v>0.99715160855345752</v>
      </c>
      <c r="K7302" s="2">
        <f t="shared" si="1253"/>
        <v>165.04272587169814</v>
      </c>
      <c r="L7302" s="2">
        <f>DEGREES(ASIN((((COS(RADIANS('PV model'!$B$2))*COS(RADIANS(H7302))*COS(RADIANS(K7302)))+(SIN(RADIANS('PV model'!$B$2))*SIN(RADIANS(H7302)))))))</f>
        <v>-48.252068537920827</v>
      </c>
      <c r="M7302" s="3">
        <f t="shared" ref="M7302:M7365" si="1260">IF(L7302&gt;0, L7302, 0)</f>
        <v>0</v>
      </c>
      <c r="N7302" s="2">
        <f t="shared" si="1254"/>
        <v>21.947467592520226</v>
      </c>
      <c r="O7302" s="2">
        <f>IF('PV model'!$B$2&gt;0, 180-N7302,IF('PV model'!$B$2&lt;0,0-N7302,N7302))</f>
        <v>158.05253240747976</v>
      </c>
      <c r="P7302" s="2">
        <f>ABS(O7302-'PV model'!$B$5)</f>
        <v>46.94746759252024</v>
      </c>
      <c r="Q7302" s="3">
        <f t="shared" ref="Q7302:Q7365" si="1261">DEGREES(ACOS((SIN(RADIANS(L7302))*COS(RADIANS(90-$X$3))+COS(RADIANS(L7302))*COS(RADIANS(P7302))*SIN(RADIANS(90-$X$3)))))</f>
        <v>138.25206853792085</v>
      </c>
      <c r="R7302" s="3">
        <f t="shared" si="1255"/>
        <v>0</v>
      </c>
      <c r="S7302" s="3">
        <f t="shared" ref="S7302:S7365" si="1262">IF($Z$3=TRUE, IF(E7302=0,0,E7302*(0.5*(1+COS(RADIANS(90-$X$3))*(1+(1-(E7302^2/(D7302+E7302)^2))*(SIN(RADIANS(0.5*$X$3))^3)))*(1+(1-(E7302^2/(D7302+E7302)^2))*(COS(RADIANS(Q7302))^2)*(SIN(RADIANS(90-L7302))^3)))), IF(E7302=0,0,E7302*(0.5*(1+COS(RADIANS(90-$X$3))))))</f>
        <v>0</v>
      </c>
      <c r="T7302" s="3">
        <f>(0.5*(1-COS(RADIANS(90-$X$3)))*(D7302+E7302)*'PV model'!$B$4)</f>
        <v>0</v>
      </c>
      <c r="U7302" s="3">
        <f t="shared" si="1256"/>
        <v>0</v>
      </c>
      <c r="V7302" s="3">
        <f>('PV model'!$B$13*(U7302/1000)*(1-'PV model'!$B$14*((20+C7302)-25))*'PV model'!$B$10)/'PV model'!$B$12</f>
        <v>0</v>
      </c>
    </row>
    <row r="7303" spans="1:22" x14ac:dyDescent="0.2">
      <c r="A7303" s="10">
        <f t="shared" si="1259"/>
        <v>305</v>
      </c>
      <c r="B7303" s="10">
        <f t="shared" si="1257"/>
        <v>2</v>
      </c>
      <c r="C7303" s="23">
        <v>4.4000000000000004</v>
      </c>
      <c r="D7303" s="24">
        <v>0</v>
      </c>
      <c r="E7303" s="24">
        <v>0</v>
      </c>
      <c r="F7303" s="48"/>
      <c r="G7303" s="48"/>
      <c r="H7303" s="1">
        <f t="shared" si="1258"/>
        <v>-15.370147509521171</v>
      </c>
      <c r="I7303" s="1">
        <f t="shared" ref="I7303:I7366" si="1263">9.87*SIN(RADIANS(1.978*A7303-160.22))-7.53*COS(RADIANS(0.989*A7303-80.11))-1.5*SIN((RADIANS(0.989*A7303-80.11)))</f>
        <v>16.429096513207451</v>
      </c>
      <c r="J7303" s="4">
        <f>B7303+('PV model'!$B$3/15)+(I7303/60)</f>
        <v>1.9971516085534575</v>
      </c>
      <c r="K7303" s="2">
        <f t="shared" ref="K7303:K7366" si="1264">15*(12-J7303)</f>
        <v>150.04272587169814</v>
      </c>
      <c r="L7303" s="2">
        <f>DEGREES(ASIN((((COS(RADIANS('PV model'!$B$2))*COS(RADIANS(H7303))*COS(RADIANS(K7303)))+(SIN(RADIANS('PV model'!$B$2))*SIN(RADIANS(H7303)))))))</f>
        <v>-43.758423163157012</v>
      </c>
      <c r="M7303" s="3">
        <f t="shared" si="1260"/>
        <v>0</v>
      </c>
      <c r="N7303" s="2">
        <f t="shared" ref="N7303:N7366" si="1265">DEGREES(ASIN((COS(RADIANS(H7303))*SIN(RADIANS(K7303)))/COS(RADIANS(L7303))))</f>
        <v>41.808801926597781</v>
      </c>
      <c r="O7303" s="2">
        <f>IF('PV model'!$B$2&gt;0, 180-N7303,IF('PV model'!$B$2&lt;0,0-N7303,N7303))</f>
        <v>138.19119807340223</v>
      </c>
      <c r="P7303" s="2">
        <f>ABS(O7303-'PV model'!$B$5)</f>
        <v>66.808801926597766</v>
      </c>
      <c r="Q7303" s="3">
        <f t="shared" si="1261"/>
        <v>133.75842316315703</v>
      </c>
      <c r="R7303" s="3">
        <f t="shared" ref="R7303:R7366" si="1266">IF(D7303=0,0,D7303*COS(RADIANS(Q7303))/SIN(RADIANS(L7303)))</f>
        <v>0</v>
      </c>
      <c r="S7303" s="3">
        <f t="shared" si="1262"/>
        <v>0</v>
      </c>
      <c r="T7303" s="3">
        <f>(0.5*(1-COS(RADIANS(90-$X$3)))*(D7303+E7303)*'PV model'!$B$4)</f>
        <v>0</v>
      </c>
      <c r="U7303" s="3">
        <f t="shared" ref="U7303:U7366" si="1267">R7303+S7303+T7303</f>
        <v>0</v>
      </c>
      <c r="V7303" s="3">
        <f>('PV model'!$B$13*(U7303/1000)*(1-'PV model'!$B$14*((20+C7303)-25))*'PV model'!$B$10)/'PV model'!$B$12</f>
        <v>0</v>
      </c>
    </row>
    <row r="7304" spans="1:22" x14ac:dyDescent="0.2">
      <c r="A7304" s="10">
        <f t="shared" si="1259"/>
        <v>305</v>
      </c>
      <c r="B7304" s="10">
        <f t="shared" ref="B7304:B7367" si="1268">IF(B7303&lt;24,B7303+1,1)</f>
        <v>3</v>
      </c>
      <c r="C7304" s="23">
        <v>5.3</v>
      </c>
      <c r="D7304" s="24">
        <v>0</v>
      </c>
      <c r="E7304" s="24">
        <v>0</v>
      </c>
      <c r="F7304" s="48"/>
      <c r="G7304" s="48"/>
      <c r="H7304" s="1">
        <f t="shared" ref="H7304:H7367" si="1269">(23.465*SIN(RADIANS(280.1+0.9863*A7304)))</f>
        <v>-15.370147509521171</v>
      </c>
      <c r="I7304" s="1">
        <f t="shared" si="1263"/>
        <v>16.429096513207451</v>
      </c>
      <c r="J7304" s="4">
        <f>B7304+('PV model'!$B$3/15)+(I7304/60)</f>
        <v>2.9971516085534575</v>
      </c>
      <c r="K7304" s="2">
        <f t="shared" si="1264"/>
        <v>135.04272587169814</v>
      </c>
      <c r="L7304" s="2">
        <f>DEGREES(ASIN((((COS(RADIANS('PV model'!$B$2))*COS(RADIANS(H7304))*COS(RADIANS(K7304)))+(SIN(RADIANS('PV model'!$B$2))*SIN(RADIANS(H7304)))))))</f>
        <v>-37.222404469242008</v>
      </c>
      <c r="M7304" s="3">
        <f t="shared" si="1260"/>
        <v>0</v>
      </c>
      <c r="N7304" s="2">
        <f t="shared" si="1265"/>
        <v>58.825923678337062</v>
      </c>
      <c r="O7304" s="2">
        <f>IF('PV model'!$B$2&gt;0, 180-N7304,IF('PV model'!$B$2&lt;0,0-N7304,N7304))</f>
        <v>121.17407632166294</v>
      </c>
      <c r="P7304" s="2">
        <f>ABS(O7304-'PV model'!$B$5)</f>
        <v>83.825923678337062</v>
      </c>
      <c r="Q7304" s="3">
        <f t="shared" si="1261"/>
        <v>127.22240446924201</v>
      </c>
      <c r="R7304" s="3">
        <f t="shared" si="1266"/>
        <v>0</v>
      </c>
      <c r="S7304" s="3">
        <f t="shared" si="1262"/>
        <v>0</v>
      </c>
      <c r="T7304" s="3">
        <f>(0.5*(1-COS(RADIANS(90-$X$3)))*(D7304+E7304)*'PV model'!$B$4)</f>
        <v>0</v>
      </c>
      <c r="U7304" s="3">
        <f t="shared" si="1267"/>
        <v>0</v>
      </c>
      <c r="V7304" s="3">
        <f>('PV model'!$B$13*(U7304/1000)*(1-'PV model'!$B$14*((20+C7304)-25))*'PV model'!$B$10)/'PV model'!$B$12</f>
        <v>0</v>
      </c>
    </row>
    <row r="7305" spans="1:22" x14ac:dyDescent="0.2">
      <c r="A7305" s="10">
        <f t="shared" si="1259"/>
        <v>305</v>
      </c>
      <c r="B7305" s="10">
        <f t="shared" si="1268"/>
        <v>4</v>
      </c>
      <c r="C7305" s="23">
        <v>5.9</v>
      </c>
      <c r="D7305" s="24">
        <v>0</v>
      </c>
      <c r="E7305" s="24">
        <v>0</v>
      </c>
      <c r="F7305" s="48"/>
      <c r="G7305" s="48"/>
      <c r="H7305" s="1">
        <f t="shared" si="1269"/>
        <v>-15.370147509521171</v>
      </c>
      <c r="I7305" s="1">
        <f t="shared" si="1263"/>
        <v>16.429096513207451</v>
      </c>
      <c r="J7305" s="4">
        <f>B7305+('PV model'!$B$3/15)+(I7305/60)</f>
        <v>3.9971516085534575</v>
      </c>
      <c r="K7305" s="2">
        <f t="shared" si="1264"/>
        <v>120.04272587169814</v>
      </c>
      <c r="L7305" s="2">
        <f>DEGREES(ASIN((((COS(RADIANS('PV model'!$B$2))*COS(RADIANS(H7305))*COS(RADIANS(K7305)))+(SIN(RADIANS('PV model'!$B$2))*SIN(RADIANS(H7305)))))))</f>
        <v>-29.463193580797125</v>
      </c>
      <c r="M7305" s="3">
        <f t="shared" si="1260"/>
        <v>0</v>
      </c>
      <c r="N7305" s="2">
        <f t="shared" si="1265"/>
        <v>73.470767047426818</v>
      </c>
      <c r="O7305" s="2">
        <f>IF('PV model'!$B$2&gt;0, 180-N7305,IF('PV model'!$B$2&lt;0,0-N7305,N7305))</f>
        <v>106.52923295257318</v>
      </c>
      <c r="P7305" s="2">
        <f>ABS(O7305-'PV model'!$B$5)</f>
        <v>98.470767047426818</v>
      </c>
      <c r="Q7305" s="3">
        <f t="shared" si="1261"/>
        <v>119.46319358079712</v>
      </c>
      <c r="R7305" s="3">
        <f t="shared" si="1266"/>
        <v>0</v>
      </c>
      <c r="S7305" s="3">
        <f t="shared" si="1262"/>
        <v>0</v>
      </c>
      <c r="T7305" s="3">
        <f>(0.5*(1-COS(RADIANS(90-$X$3)))*(D7305+E7305)*'PV model'!$B$4)</f>
        <v>0</v>
      </c>
      <c r="U7305" s="3">
        <f t="shared" si="1267"/>
        <v>0</v>
      </c>
      <c r="V7305" s="3">
        <f>('PV model'!$B$13*(U7305/1000)*(1-'PV model'!$B$14*((20+C7305)-25))*'PV model'!$B$10)/'PV model'!$B$12</f>
        <v>0</v>
      </c>
    </row>
    <row r="7306" spans="1:22" x14ac:dyDescent="0.2">
      <c r="A7306" s="10">
        <f t="shared" si="1259"/>
        <v>305</v>
      </c>
      <c r="B7306" s="10">
        <f t="shared" si="1268"/>
        <v>5</v>
      </c>
      <c r="C7306" s="23">
        <v>6.1</v>
      </c>
      <c r="D7306" s="24">
        <v>0</v>
      </c>
      <c r="E7306" s="24">
        <v>0</v>
      </c>
      <c r="F7306" s="48"/>
      <c r="G7306" s="48"/>
      <c r="H7306" s="1">
        <f t="shared" si="1269"/>
        <v>-15.370147509521171</v>
      </c>
      <c r="I7306" s="1">
        <f t="shared" si="1263"/>
        <v>16.429096513207451</v>
      </c>
      <c r="J7306" s="4">
        <f>B7306+('PV model'!$B$3/15)+(I7306/60)</f>
        <v>4.997151608553458</v>
      </c>
      <c r="K7306" s="2">
        <f t="shared" si="1264"/>
        <v>105.04272587169812</v>
      </c>
      <c r="L7306" s="2">
        <f>DEGREES(ASIN((((COS(RADIANS('PV model'!$B$2))*COS(RADIANS(H7306))*COS(RADIANS(K7306)))+(SIN(RADIANS('PV model'!$B$2))*SIN(RADIANS(H7306)))))))</f>
        <v>-21.111532628997281</v>
      </c>
      <c r="M7306" s="3">
        <f t="shared" si="1260"/>
        <v>0</v>
      </c>
      <c r="N7306" s="2">
        <f t="shared" si="1265"/>
        <v>86.551452396125214</v>
      </c>
      <c r="O7306" s="2">
        <f>IF('PV model'!$B$2&gt;0, 180-N7306,IF('PV model'!$B$2&lt;0,0-N7306,N7306))</f>
        <v>93.448547603874786</v>
      </c>
      <c r="P7306" s="2">
        <f>ABS(O7306-'PV model'!$B$5)</f>
        <v>111.55145239612521</v>
      </c>
      <c r="Q7306" s="3">
        <f t="shared" si="1261"/>
        <v>111.11153262899728</v>
      </c>
      <c r="R7306" s="3">
        <f t="shared" si="1266"/>
        <v>0</v>
      </c>
      <c r="S7306" s="3">
        <f t="shared" si="1262"/>
        <v>0</v>
      </c>
      <c r="T7306" s="3">
        <f>(0.5*(1-COS(RADIANS(90-$X$3)))*(D7306+E7306)*'PV model'!$B$4)</f>
        <v>0</v>
      </c>
      <c r="U7306" s="3">
        <f t="shared" si="1267"/>
        <v>0</v>
      </c>
      <c r="V7306" s="3">
        <f>('PV model'!$B$13*(U7306/1000)*(1-'PV model'!$B$14*((20+C7306)-25))*'PV model'!$B$10)/'PV model'!$B$12</f>
        <v>0</v>
      </c>
    </row>
    <row r="7307" spans="1:22" x14ac:dyDescent="0.2">
      <c r="A7307" s="10">
        <f t="shared" si="1259"/>
        <v>305</v>
      </c>
      <c r="B7307" s="10">
        <f t="shared" si="1268"/>
        <v>6</v>
      </c>
      <c r="C7307" s="23">
        <v>6.2</v>
      </c>
      <c r="D7307" s="24">
        <v>0</v>
      </c>
      <c r="E7307" s="24">
        <v>0</v>
      </c>
      <c r="F7307" s="48"/>
      <c r="G7307" s="48"/>
      <c r="H7307" s="1">
        <f t="shared" si="1269"/>
        <v>-15.370147509521171</v>
      </c>
      <c r="I7307" s="1">
        <f t="shared" si="1263"/>
        <v>16.429096513207451</v>
      </c>
      <c r="J7307" s="4">
        <f>B7307+('PV model'!$B$3/15)+(I7307/60)</f>
        <v>5.997151608553458</v>
      </c>
      <c r="K7307" s="2">
        <f t="shared" si="1264"/>
        <v>90.042725871698124</v>
      </c>
      <c r="L7307" s="2">
        <f>DEGREES(ASIN((((COS(RADIANS('PV model'!$B$2))*COS(RADIANS(H7307))*COS(RADIANS(K7307)))+(SIN(RADIANS('PV model'!$B$2))*SIN(RADIANS(H7307)))))))</f>
        <v>-12.641204232556737</v>
      </c>
      <c r="M7307" s="3">
        <f t="shared" si="1260"/>
        <v>0</v>
      </c>
      <c r="N7307" s="2">
        <f t="shared" si="1265"/>
        <v>81.184662213107387</v>
      </c>
      <c r="O7307" s="2">
        <f>IF('PV model'!$B$2&gt;0, 180-N7307,IF('PV model'!$B$2&lt;0,0-N7307,N7307))</f>
        <v>98.815337786892613</v>
      </c>
      <c r="P7307" s="2">
        <f>ABS(O7307-'PV model'!$B$5)</f>
        <v>106.18466221310739</v>
      </c>
      <c r="Q7307" s="3">
        <f t="shared" si="1261"/>
        <v>102.64120423255675</v>
      </c>
      <c r="R7307" s="3">
        <f t="shared" si="1266"/>
        <v>0</v>
      </c>
      <c r="S7307" s="3">
        <f t="shared" si="1262"/>
        <v>0</v>
      </c>
      <c r="T7307" s="3">
        <f>(0.5*(1-COS(RADIANS(90-$X$3)))*(D7307+E7307)*'PV model'!$B$4)</f>
        <v>0</v>
      </c>
      <c r="U7307" s="3">
        <f t="shared" si="1267"/>
        <v>0</v>
      </c>
      <c r="V7307" s="3">
        <f>('PV model'!$B$13*(U7307/1000)*(1-'PV model'!$B$14*((20+C7307)-25))*'PV model'!$B$10)/'PV model'!$B$12</f>
        <v>0</v>
      </c>
    </row>
    <row r="7308" spans="1:22" x14ac:dyDescent="0.2">
      <c r="A7308" s="10">
        <f t="shared" si="1259"/>
        <v>305</v>
      </c>
      <c r="B7308" s="10">
        <f t="shared" si="1268"/>
        <v>7</v>
      </c>
      <c r="C7308" s="23">
        <v>6.2</v>
      </c>
      <c r="D7308" s="24">
        <v>0</v>
      </c>
      <c r="E7308" s="24">
        <v>0</v>
      </c>
      <c r="F7308" s="48"/>
      <c r="G7308" s="48"/>
      <c r="H7308" s="1">
        <f t="shared" si="1269"/>
        <v>-15.370147509521171</v>
      </c>
      <c r="I7308" s="1">
        <f t="shared" si="1263"/>
        <v>16.429096513207451</v>
      </c>
      <c r="J7308" s="4">
        <f>B7308+('PV model'!$B$3/15)+(I7308/60)</f>
        <v>6.997151608553458</v>
      </c>
      <c r="K7308" s="2">
        <f t="shared" si="1264"/>
        <v>75.042725871698124</v>
      </c>
      <c r="L7308" s="2">
        <f>DEGREES(ASIN((((COS(RADIANS('PV model'!$B$2))*COS(RADIANS(H7308))*COS(RADIANS(K7308)))+(SIN(RADIANS('PV model'!$B$2))*SIN(RADIANS(H7308)))))))</f>
        <v>-4.4435977542285396</v>
      </c>
      <c r="M7308" s="3">
        <f t="shared" si="1260"/>
        <v>0</v>
      </c>
      <c r="N7308" s="2">
        <f t="shared" si="1265"/>
        <v>69.127028243798875</v>
      </c>
      <c r="O7308" s="2">
        <f>IF('PV model'!$B$2&gt;0, 180-N7308,IF('PV model'!$B$2&lt;0,0-N7308,N7308))</f>
        <v>110.87297175620112</v>
      </c>
      <c r="P7308" s="2">
        <f>ABS(O7308-'PV model'!$B$5)</f>
        <v>94.127028243798875</v>
      </c>
      <c r="Q7308" s="3">
        <f t="shared" si="1261"/>
        <v>94.443597754228534</v>
      </c>
      <c r="R7308" s="3">
        <f t="shared" si="1266"/>
        <v>0</v>
      </c>
      <c r="S7308" s="3">
        <f t="shared" si="1262"/>
        <v>0</v>
      </c>
      <c r="T7308" s="3">
        <f>(0.5*(1-COS(RADIANS(90-$X$3)))*(D7308+E7308)*'PV model'!$B$4)</f>
        <v>0</v>
      </c>
      <c r="U7308" s="3">
        <f t="shared" si="1267"/>
        <v>0</v>
      </c>
      <c r="V7308" s="3">
        <f>('PV model'!$B$13*(U7308/1000)*(1-'PV model'!$B$14*((20+C7308)-25))*'PV model'!$B$10)/'PV model'!$B$12</f>
        <v>0</v>
      </c>
    </row>
    <row r="7309" spans="1:22" x14ac:dyDescent="0.2">
      <c r="A7309" s="10">
        <f t="shared" si="1259"/>
        <v>305</v>
      </c>
      <c r="B7309" s="10">
        <f t="shared" si="1268"/>
        <v>8</v>
      </c>
      <c r="C7309" s="23">
        <v>6.4</v>
      </c>
      <c r="D7309" s="24">
        <v>0</v>
      </c>
      <c r="E7309" s="24">
        <v>3.528</v>
      </c>
      <c r="F7309" s="48"/>
      <c r="G7309" s="48"/>
      <c r="H7309" s="1">
        <f t="shared" si="1269"/>
        <v>-15.370147509521171</v>
      </c>
      <c r="I7309" s="1">
        <f t="shared" si="1263"/>
        <v>16.429096513207451</v>
      </c>
      <c r="J7309" s="4">
        <f>B7309+('PV model'!$B$3/15)+(I7309/60)</f>
        <v>7.997151608553458</v>
      </c>
      <c r="K7309" s="2">
        <f t="shared" si="1264"/>
        <v>60.042725871698131</v>
      </c>
      <c r="L7309" s="2">
        <f>DEGREES(ASIN((((COS(RADIANS('PV model'!$B$2))*COS(RADIANS(H7309))*COS(RADIANS(K7309)))+(SIN(RADIANS('PV model'!$B$2))*SIN(RADIANS(H7309)))))))</f>
        <v>3.1117417781065524</v>
      </c>
      <c r="M7309" s="3">
        <f t="shared" si="1260"/>
        <v>3.1117417781065524</v>
      </c>
      <c r="N7309" s="2">
        <f t="shared" si="1265"/>
        <v>56.787379690826782</v>
      </c>
      <c r="O7309" s="2">
        <f>IF('PV model'!$B$2&gt;0, 180-N7309,IF('PV model'!$B$2&lt;0,0-N7309,N7309))</f>
        <v>123.21262030917322</v>
      </c>
      <c r="P7309" s="2">
        <f>ABS(O7309-'PV model'!$B$5)</f>
        <v>81.787379690826782</v>
      </c>
      <c r="Q7309" s="3">
        <f t="shared" si="1261"/>
        <v>86.888258221893437</v>
      </c>
      <c r="R7309" s="3">
        <f t="shared" si="1266"/>
        <v>0</v>
      </c>
      <c r="S7309" s="3">
        <f t="shared" si="1262"/>
        <v>3.528</v>
      </c>
      <c r="T7309" s="3">
        <f>(0.5*(1-COS(RADIANS(90-$X$3)))*(D7309+E7309)*'PV model'!$B$4)</f>
        <v>0</v>
      </c>
      <c r="U7309" s="3">
        <f t="shared" si="1267"/>
        <v>3.528</v>
      </c>
      <c r="V7309" s="3">
        <f>('PV model'!$B$13*(U7309/1000)*(1-'PV model'!$B$14*((20+C7309)-25))*'PV model'!$B$10)/'PV model'!$B$12</f>
        <v>0.35068399027199992</v>
      </c>
    </row>
    <row r="7310" spans="1:22" x14ac:dyDescent="0.2">
      <c r="A7310" s="10">
        <f t="shared" si="1259"/>
        <v>305</v>
      </c>
      <c r="B7310" s="10">
        <f t="shared" si="1268"/>
        <v>9</v>
      </c>
      <c r="C7310" s="23">
        <v>6.5</v>
      </c>
      <c r="D7310" s="24">
        <v>76.326599999999999</v>
      </c>
      <c r="E7310" s="24">
        <v>36.161999999999999</v>
      </c>
      <c r="F7310" s="48"/>
      <c r="G7310" s="48"/>
      <c r="H7310" s="1">
        <f t="shared" si="1269"/>
        <v>-15.370147509521171</v>
      </c>
      <c r="I7310" s="1">
        <f t="shared" si="1263"/>
        <v>16.429096513207451</v>
      </c>
      <c r="J7310" s="4">
        <f>B7310+('PV model'!$B$3/15)+(I7310/60)</f>
        <v>8.9971516085534571</v>
      </c>
      <c r="K7310" s="2">
        <f t="shared" si="1264"/>
        <v>45.042725871698146</v>
      </c>
      <c r="L7310" s="2">
        <f>DEGREES(ASIN((((COS(RADIANS('PV model'!$B$2))*COS(RADIANS(H7310))*COS(RADIANS(K7310)))+(SIN(RADIANS('PV model'!$B$2))*SIN(RADIANS(H7310)))))))</f>
        <v>9.6401172285911993</v>
      </c>
      <c r="M7310" s="3">
        <f t="shared" si="1260"/>
        <v>9.6401172285911993</v>
      </c>
      <c r="N7310" s="2">
        <f t="shared" si="1265"/>
        <v>43.796372499508102</v>
      </c>
      <c r="O7310" s="2">
        <f>IF('PV model'!$B$2&gt;0, 180-N7310,IF('PV model'!$B$2&lt;0,0-N7310,N7310))</f>
        <v>136.2036275004919</v>
      </c>
      <c r="P7310" s="2">
        <f>ABS(O7310-'PV model'!$B$5)</f>
        <v>68.796372499508095</v>
      </c>
      <c r="Q7310" s="3">
        <f t="shared" si="1261"/>
        <v>80.359882771408806</v>
      </c>
      <c r="R7310" s="3">
        <f t="shared" si="1266"/>
        <v>76.326599999999928</v>
      </c>
      <c r="S7310" s="3">
        <f t="shared" si="1262"/>
        <v>42.903362663641801</v>
      </c>
      <c r="T7310" s="3">
        <f>(0.5*(1-COS(RADIANS(90-$X$3)))*(D7310+E7310)*'PV model'!$B$4)</f>
        <v>0</v>
      </c>
      <c r="U7310" s="3">
        <f t="shared" si="1267"/>
        <v>119.22996266364173</v>
      </c>
      <c r="V7310" s="3">
        <f>('PV model'!$B$13*(U7310/1000)*(1-'PV model'!$B$14*((20+C7310)-25))*'PV model'!$B$10)/'PV model'!$B$12</f>
        <v>11.846717705450482</v>
      </c>
    </row>
    <row r="7311" spans="1:22" x14ac:dyDescent="0.2">
      <c r="A7311" s="10">
        <f t="shared" si="1259"/>
        <v>305</v>
      </c>
      <c r="B7311" s="10">
        <f t="shared" si="1268"/>
        <v>10</v>
      </c>
      <c r="C7311" s="23">
        <v>6.6</v>
      </c>
      <c r="D7311" s="24">
        <v>335.61255</v>
      </c>
      <c r="E7311" s="24">
        <v>64.385999999999996</v>
      </c>
      <c r="F7311" s="48"/>
      <c r="G7311" s="48"/>
      <c r="H7311" s="1">
        <f t="shared" si="1269"/>
        <v>-15.370147509521171</v>
      </c>
      <c r="I7311" s="1">
        <f t="shared" si="1263"/>
        <v>16.429096513207451</v>
      </c>
      <c r="J7311" s="4">
        <f>B7311+('PV model'!$B$3/15)+(I7311/60)</f>
        <v>9.9971516085534571</v>
      </c>
      <c r="K7311" s="2">
        <f t="shared" si="1264"/>
        <v>30.042725871698146</v>
      </c>
      <c r="L7311" s="2">
        <f>DEGREES(ASIN((((COS(RADIANS('PV model'!$B$2))*COS(RADIANS(H7311))*COS(RADIANS(K7311)))+(SIN(RADIANS('PV model'!$B$2))*SIN(RADIANS(H7311)))))))</f>
        <v>14.734272089474199</v>
      </c>
      <c r="M7311" s="3">
        <f t="shared" si="1260"/>
        <v>14.734272089474199</v>
      </c>
      <c r="N7311" s="2">
        <f t="shared" si="1265"/>
        <v>29.944022338152728</v>
      </c>
      <c r="O7311" s="2">
        <f>IF('PV model'!$B$2&gt;0, 180-N7311,IF('PV model'!$B$2&lt;0,0-N7311,N7311))</f>
        <v>150.05597766184727</v>
      </c>
      <c r="P7311" s="2">
        <f>ABS(O7311-'PV model'!$B$5)</f>
        <v>54.944022338152735</v>
      </c>
      <c r="Q7311" s="3">
        <f t="shared" si="1261"/>
        <v>75.265727910525797</v>
      </c>
      <c r="R7311" s="3">
        <f t="shared" si="1266"/>
        <v>335.61255000000011</v>
      </c>
      <c r="S7311" s="3">
        <f t="shared" si="1262"/>
        <v>79.774774501296164</v>
      </c>
      <c r="T7311" s="3">
        <f>(0.5*(1-COS(RADIANS(90-$X$3)))*(D7311+E7311)*'PV model'!$B$4)</f>
        <v>0</v>
      </c>
      <c r="U7311" s="3">
        <f t="shared" si="1267"/>
        <v>415.38732450129629</v>
      </c>
      <c r="V7311" s="3">
        <f>('PV model'!$B$13*(U7311/1000)*(1-'PV model'!$B$14*((20+C7311)-25))*'PV model'!$B$10)/'PV model'!$B$12</f>
        <v>41.256375408623818</v>
      </c>
    </row>
    <row r="7312" spans="1:22" x14ac:dyDescent="0.2">
      <c r="A7312" s="10">
        <f t="shared" si="1259"/>
        <v>305</v>
      </c>
      <c r="B7312" s="10">
        <f t="shared" si="1268"/>
        <v>11</v>
      </c>
      <c r="C7312" s="23">
        <v>6.6</v>
      </c>
      <c r="D7312" s="24">
        <v>525.3066</v>
      </c>
      <c r="E7312" s="24">
        <v>73.206000000000003</v>
      </c>
      <c r="F7312" s="48"/>
      <c r="G7312" s="48"/>
      <c r="H7312" s="1">
        <f t="shared" si="1269"/>
        <v>-15.370147509521171</v>
      </c>
      <c r="I7312" s="1">
        <f t="shared" si="1263"/>
        <v>16.429096513207451</v>
      </c>
      <c r="J7312" s="4">
        <f>B7312+('PV model'!$B$3/15)+(I7312/60)</f>
        <v>10.997151608553457</v>
      </c>
      <c r="K7312" s="2">
        <f t="shared" si="1264"/>
        <v>15.042725871698144</v>
      </c>
      <c r="L7312" s="2">
        <f>DEGREES(ASIN((((COS(RADIANS('PV model'!$B$2))*COS(RADIANS(H7312))*COS(RADIANS(K7312)))+(SIN(RADIANS('PV model'!$B$2))*SIN(RADIANS(H7312)))))))</f>
        <v>17.998681048955561</v>
      </c>
      <c r="M7312" s="3">
        <f t="shared" si="1260"/>
        <v>17.998681048955561</v>
      </c>
      <c r="N7312" s="2">
        <f t="shared" si="1265"/>
        <v>15.256061579645603</v>
      </c>
      <c r="O7312" s="2">
        <f>IF('PV model'!$B$2&gt;0, 180-N7312,IF('PV model'!$B$2&lt;0,0-N7312,N7312))</f>
        <v>164.7439384203544</v>
      </c>
      <c r="P7312" s="2">
        <f>ABS(O7312-'PV model'!$B$5)</f>
        <v>40.256061579645603</v>
      </c>
      <c r="Q7312" s="3">
        <f t="shared" si="1261"/>
        <v>72.001318951044439</v>
      </c>
      <c r="R7312" s="3">
        <f t="shared" si="1266"/>
        <v>525.30659999999989</v>
      </c>
      <c r="S7312" s="3">
        <f t="shared" si="1262"/>
        <v>92.907740611567476</v>
      </c>
      <c r="T7312" s="3">
        <f>(0.5*(1-COS(RADIANS(90-$X$3)))*(D7312+E7312)*'PV model'!$B$4)</f>
        <v>0</v>
      </c>
      <c r="U7312" s="3">
        <f t="shared" si="1267"/>
        <v>618.21434061156742</v>
      </c>
      <c r="V7312" s="3">
        <f>('PV model'!$B$13*(U7312/1000)*(1-'PV model'!$B$14*((20+C7312)-25))*'PV model'!$B$10)/'PV model'!$B$12</f>
        <v>61.401206572412072</v>
      </c>
    </row>
    <row r="7313" spans="1:22" x14ac:dyDescent="0.2">
      <c r="A7313" s="10">
        <f t="shared" si="1259"/>
        <v>305</v>
      </c>
      <c r="B7313" s="10">
        <f t="shared" si="1268"/>
        <v>12</v>
      </c>
      <c r="C7313" s="23">
        <v>6.7</v>
      </c>
      <c r="D7313" s="24">
        <v>628.572</v>
      </c>
      <c r="E7313" s="24">
        <v>73.206000000000003</v>
      </c>
      <c r="F7313" s="48"/>
      <c r="G7313" s="48"/>
      <c r="H7313" s="1">
        <f t="shared" si="1269"/>
        <v>-15.370147509521171</v>
      </c>
      <c r="I7313" s="1">
        <f t="shared" si="1263"/>
        <v>16.429096513207451</v>
      </c>
      <c r="J7313" s="4">
        <f>B7313+('PV model'!$B$3/15)+(I7313/60)</f>
        <v>11.997151608553457</v>
      </c>
      <c r="K7313" s="2">
        <f t="shared" si="1264"/>
        <v>4.2725871698143791E-2</v>
      </c>
      <c r="L7313" s="2">
        <f>DEGREES(ASIN((((COS(RADIANS('PV model'!$B$2))*COS(RADIANS(H7313))*COS(RADIANS(K7313)))+(SIN(RADIANS('PV model'!$B$2))*SIN(RADIANS(H7313)))))))</f>
        <v>19.129843281539756</v>
      </c>
      <c r="M7313" s="3">
        <f t="shared" si="1260"/>
        <v>19.129843281539756</v>
      </c>
      <c r="N7313" s="2">
        <f t="shared" si="1265"/>
        <v>4.3605701588758192E-2</v>
      </c>
      <c r="O7313" s="2">
        <f>IF('PV model'!$B$2&gt;0, 180-N7313,IF('PV model'!$B$2&lt;0,0-N7313,N7313))</f>
        <v>179.95639429841125</v>
      </c>
      <c r="P7313" s="2">
        <f>ABS(O7313-'PV model'!$B$5)</f>
        <v>25.043605701588746</v>
      </c>
      <c r="Q7313" s="3">
        <f t="shared" si="1261"/>
        <v>70.870156718460237</v>
      </c>
      <c r="R7313" s="3">
        <f t="shared" si="1266"/>
        <v>628.57200000000012</v>
      </c>
      <c r="S7313" s="3">
        <f t="shared" si="1262"/>
        <v>93.710853715554691</v>
      </c>
      <c r="T7313" s="3">
        <f>(0.5*(1-COS(RADIANS(90-$X$3)))*(D7313+E7313)*'PV model'!$B$4)</f>
        <v>0</v>
      </c>
      <c r="U7313" s="3">
        <f t="shared" si="1267"/>
        <v>722.28285371555478</v>
      </c>
      <c r="V7313" s="3">
        <f>('PV model'!$B$13*(U7313/1000)*(1-'PV model'!$B$14*((20+C7313)-25))*'PV model'!$B$10)/'PV model'!$B$12</f>
        <v>71.708438177816475</v>
      </c>
    </row>
    <row r="7314" spans="1:22" x14ac:dyDescent="0.2">
      <c r="A7314" s="10">
        <f t="shared" si="1259"/>
        <v>305</v>
      </c>
      <c r="B7314" s="10">
        <f t="shared" si="1268"/>
        <v>13</v>
      </c>
      <c r="C7314" s="23">
        <v>6.7</v>
      </c>
      <c r="D7314" s="24">
        <v>497.24535000000003</v>
      </c>
      <c r="E7314" s="24">
        <v>103.194</v>
      </c>
      <c r="F7314" s="48"/>
      <c r="G7314" s="48"/>
      <c r="H7314" s="1">
        <f t="shared" si="1269"/>
        <v>-15.370147509521171</v>
      </c>
      <c r="I7314" s="1">
        <f t="shared" si="1263"/>
        <v>16.429096513207451</v>
      </c>
      <c r="J7314" s="4">
        <f>B7314+('PV model'!$B$3/15)+(I7314/60)</f>
        <v>12.997151608553457</v>
      </c>
      <c r="K7314" s="2">
        <f t="shared" si="1264"/>
        <v>-14.957274128301856</v>
      </c>
      <c r="L7314" s="2">
        <f>DEGREES(ASIN((((COS(RADIANS('PV model'!$B$2))*COS(RADIANS(H7314))*COS(RADIANS(K7314)))+(SIN(RADIANS('PV model'!$B$2))*SIN(RADIANS(H7314)))))))</f>
        <v>18.011381919528407</v>
      </c>
      <c r="M7314" s="3">
        <f t="shared" si="1260"/>
        <v>18.011381919528407</v>
      </c>
      <c r="N7314" s="2">
        <f t="shared" si="1265"/>
        <v>-15.170458891760301</v>
      </c>
      <c r="O7314" s="2">
        <f>IF('PV model'!$B$2&gt;0, 180-N7314,IF('PV model'!$B$2&lt;0,0-N7314,N7314))</f>
        <v>195.17045889176029</v>
      </c>
      <c r="P7314" s="2">
        <f>ABS(O7314-'PV model'!$B$5)</f>
        <v>9.8295411082397095</v>
      </c>
      <c r="Q7314" s="3">
        <f t="shared" si="1261"/>
        <v>71.988618080471596</v>
      </c>
      <c r="R7314" s="3">
        <f t="shared" si="1266"/>
        <v>497.24534999999992</v>
      </c>
      <c r="S7314" s="3">
        <f t="shared" si="1262"/>
        <v>130.54522659092612</v>
      </c>
      <c r="T7314" s="3">
        <f>(0.5*(1-COS(RADIANS(90-$X$3)))*(D7314+E7314)*'PV model'!$B$4)</f>
        <v>0</v>
      </c>
      <c r="U7314" s="3">
        <f t="shared" si="1267"/>
        <v>627.79057659092609</v>
      </c>
      <c r="V7314" s="3">
        <f>('PV model'!$B$13*(U7314/1000)*(1-'PV model'!$B$14*((20+C7314)-25))*'PV model'!$B$10)/'PV model'!$B$12</f>
        <v>62.327219202983962</v>
      </c>
    </row>
    <row r="7315" spans="1:22" x14ac:dyDescent="0.2">
      <c r="A7315" s="10">
        <f t="shared" si="1259"/>
        <v>305</v>
      </c>
      <c r="B7315" s="10">
        <f t="shared" si="1268"/>
        <v>14</v>
      </c>
      <c r="C7315" s="23">
        <v>6.7</v>
      </c>
      <c r="D7315" s="24">
        <v>484.89839999999998</v>
      </c>
      <c r="E7315" s="24">
        <v>80.262</v>
      </c>
      <c r="F7315" s="48"/>
      <c r="G7315" s="48"/>
      <c r="H7315" s="1">
        <f t="shared" si="1269"/>
        <v>-15.370147509521171</v>
      </c>
      <c r="I7315" s="1">
        <f t="shared" si="1263"/>
        <v>16.429096513207451</v>
      </c>
      <c r="J7315" s="4">
        <f>B7315+('PV model'!$B$3/15)+(I7315/60)</f>
        <v>13.997151608553457</v>
      </c>
      <c r="K7315" s="2">
        <f t="shared" si="1264"/>
        <v>-29.957274128301854</v>
      </c>
      <c r="L7315" s="2">
        <f>DEGREES(ASIN((((COS(RADIANS('PV model'!$B$2))*COS(RADIANS(H7315))*COS(RADIANS(K7315)))+(SIN(RADIANS('PV model'!$B$2))*SIN(RADIANS(H7315)))))))</f>
        <v>14.75840150395587</v>
      </c>
      <c r="M7315" s="3">
        <f t="shared" si="1260"/>
        <v>14.75840150395587</v>
      </c>
      <c r="N7315" s="2">
        <f t="shared" si="1265"/>
        <v>-29.862555888503199</v>
      </c>
      <c r="O7315" s="2">
        <f>IF('PV model'!$B$2&gt;0, 180-N7315,IF('PV model'!$B$2&lt;0,0-N7315,N7315))</f>
        <v>209.86255588850321</v>
      </c>
      <c r="P7315" s="2">
        <f>ABS(O7315-'PV model'!$B$5)</f>
        <v>4.8625558885032092</v>
      </c>
      <c r="Q7315" s="3">
        <f t="shared" si="1261"/>
        <v>75.241598496044134</v>
      </c>
      <c r="R7315" s="3">
        <f t="shared" si="1266"/>
        <v>484.89839999999975</v>
      </c>
      <c r="S7315" s="3">
        <f t="shared" si="1262"/>
        <v>99.578506193102655</v>
      </c>
      <c r="T7315" s="3">
        <f>(0.5*(1-COS(RADIANS(90-$X$3)))*(D7315+E7315)*'PV model'!$B$4)</f>
        <v>0</v>
      </c>
      <c r="U7315" s="3">
        <f t="shared" si="1267"/>
        <v>584.47690619310242</v>
      </c>
      <c r="V7315" s="3">
        <f>('PV model'!$B$13*(U7315/1000)*(1-'PV model'!$B$14*((20+C7315)-25))*'PV model'!$B$10)/'PV model'!$B$12</f>
        <v>58.027026224569688</v>
      </c>
    </row>
    <row r="7316" spans="1:22" x14ac:dyDescent="0.2">
      <c r="A7316" s="10">
        <f t="shared" si="1259"/>
        <v>305</v>
      </c>
      <c r="B7316" s="10">
        <f t="shared" si="1268"/>
        <v>15</v>
      </c>
      <c r="C7316" s="23">
        <v>6.7</v>
      </c>
      <c r="D7316" s="24">
        <v>313.16354999999999</v>
      </c>
      <c r="E7316" s="24">
        <v>70.56</v>
      </c>
      <c r="F7316" s="48"/>
      <c r="G7316" s="48"/>
      <c r="H7316" s="1">
        <f t="shared" si="1269"/>
        <v>-15.370147509521171</v>
      </c>
      <c r="I7316" s="1">
        <f t="shared" si="1263"/>
        <v>16.429096513207451</v>
      </c>
      <c r="J7316" s="4">
        <f>B7316+('PV model'!$B$3/15)+(I7316/60)</f>
        <v>14.997151608553457</v>
      </c>
      <c r="K7316" s="2">
        <f t="shared" si="1264"/>
        <v>-44.957274128301854</v>
      </c>
      <c r="L7316" s="2">
        <f>DEGREES(ASIN((((COS(RADIANS('PV model'!$B$2))*COS(RADIANS(H7316))*COS(RADIANS(K7316)))+(SIN(RADIANS('PV model'!$B$2))*SIN(RADIANS(H7316)))))))</f>
        <v>9.6735917317205651</v>
      </c>
      <c r="M7316" s="3">
        <f t="shared" si="1260"/>
        <v>9.6735917317205651</v>
      </c>
      <c r="N7316" s="2">
        <f t="shared" si="1265"/>
        <v>-43.720001098732247</v>
      </c>
      <c r="O7316" s="2">
        <f>IF('PV model'!$B$2&gt;0, 180-N7316,IF('PV model'!$B$2&lt;0,0-N7316,N7316))</f>
        <v>223.72000109873224</v>
      </c>
      <c r="P7316" s="2">
        <f>ABS(O7316-'PV model'!$B$5)</f>
        <v>18.72000109873224</v>
      </c>
      <c r="Q7316" s="3">
        <f t="shared" si="1261"/>
        <v>80.326408268279437</v>
      </c>
      <c r="R7316" s="3">
        <f t="shared" si="1266"/>
        <v>313.16354999999982</v>
      </c>
      <c r="S7316" s="3">
        <f t="shared" si="1262"/>
        <v>84.770559390751984</v>
      </c>
      <c r="T7316" s="3">
        <f>(0.5*(1-COS(RADIANS(90-$X$3)))*(D7316+E7316)*'PV model'!$B$4)</f>
        <v>0</v>
      </c>
      <c r="U7316" s="3">
        <f t="shared" si="1267"/>
        <v>397.93410939075181</v>
      </c>
      <c r="V7316" s="3">
        <f>('PV model'!$B$13*(U7316/1000)*(1-'PV model'!$B$14*((20+C7316)-25))*'PV model'!$B$10)/'PV model'!$B$12</f>
        <v>39.507006618391593</v>
      </c>
    </row>
    <row r="7317" spans="1:22" x14ac:dyDescent="0.2">
      <c r="A7317" s="10">
        <f t="shared" si="1259"/>
        <v>305</v>
      </c>
      <c r="B7317" s="10">
        <f t="shared" si="1268"/>
        <v>16</v>
      </c>
      <c r="C7317" s="23">
        <v>6.2</v>
      </c>
      <c r="D7317" s="24">
        <v>159.38789999999997</v>
      </c>
      <c r="E7317" s="24">
        <v>43.218000000000004</v>
      </c>
      <c r="F7317" s="48"/>
      <c r="G7317" s="48"/>
      <c r="H7317" s="1">
        <f t="shared" si="1269"/>
        <v>-15.370147509521171</v>
      </c>
      <c r="I7317" s="1">
        <f t="shared" si="1263"/>
        <v>16.429096513207451</v>
      </c>
      <c r="J7317" s="4">
        <f>B7317+('PV model'!$B$3/15)+(I7317/60)</f>
        <v>15.997151608553457</v>
      </c>
      <c r="K7317" s="2">
        <f t="shared" si="1264"/>
        <v>-59.957274128301854</v>
      </c>
      <c r="L7317" s="2">
        <f>DEGREES(ASIN((((COS(RADIANS('PV model'!$B$2))*COS(RADIANS(H7317))*COS(RADIANS(K7317)))+(SIN(RADIANS('PV model'!$B$2))*SIN(RADIANS(H7317)))))))</f>
        <v>3.1522190290439061</v>
      </c>
      <c r="M7317" s="3">
        <f t="shared" si="1260"/>
        <v>3.1522190290439061</v>
      </c>
      <c r="N7317" s="2">
        <f t="shared" si="1265"/>
        <v>-56.715504640893563</v>
      </c>
      <c r="O7317" s="2">
        <f>IF('PV model'!$B$2&gt;0, 180-N7317,IF('PV model'!$B$2&lt;0,0-N7317,N7317))</f>
        <v>236.71550464089356</v>
      </c>
      <c r="P7317" s="2">
        <f>ABS(O7317-'PV model'!$B$5)</f>
        <v>31.715504640893556</v>
      </c>
      <c r="Q7317" s="3">
        <f t="shared" si="1261"/>
        <v>86.847780970956094</v>
      </c>
      <c r="R7317" s="3">
        <f t="shared" si="1266"/>
        <v>159.38789999999983</v>
      </c>
      <c r="S7317" s="3">
        <f t="shared" si="1262"/>
        <v>50.655428658750886</v>
      </c>
      <c r="T7317" s="3">
        <f>(0.5*(1-COS(RADIANS(90-$X$3)))*(D7317+E7317)*'PV model'!$B$4)</f>
        <v>0</v>
      </c>
      <c r="U7317" s="3">
        <f t="shared" si="1267"/>
        <v>210.04332865875071</v>
      </c>
      <c r="V7317" s="3">
        <f>('PV model'!$B$13*(U7317/1000)*(1-'PV model'!$B$14*((20+C7317)-25))*'PV model'!$B$10)/'PV model'!$B$12</f>
        <v>20.895150663291624</v>
      </c>
    </row>
    <row r="7318" spans="1:22" x14ac:dyDescent="0.2">
      <c r="A7318" s="10">
        <f t="shared" si="1259"/>
        <v>305</v>
      </c>
      <c r="B7318" s="10">
        <f t="shared" si="1268"/>
        <v>17</v>
      </c>
      <c r="C7318" s="23">
        <v>5.7</v>
      </c>
      <c r="D7318" s="24">
        <v>0</v>
      </c>
      <c r="E7318" s="24">
        <v>8.82</v>
      </c>
      <c r="F7318" s="48"/>
      <c r="G7318" s="48"/>
      <c r="H7318" s="1">
        <f t="shared" si="1269"/>
        <v>-15.370147509521171</v>
      </c>
      <c r="I7318" s="1">
        <f t="shared" si="1263"/>
        <v>16.429096513207451</v>
      </c>
      <c r="J7318" s="4">
        <f>B7318+('PV model'!$B$3/15)+(I7318/60)</f>
        <v>16.997151608553455</v>
      </c>
      <c r="K7318" s="2">
        <f t="shared" si="1264"/>
        <v>-74.957274128301833</v>
      </c>
      <c r="L7318" s="2">
        <f>DEGREES(ASIN((((COS(RADIANS('PV model'!$B$2))*COS(RADIANS(H7318))*COS(RADIANS(K7318)))+(SIN(RADIANS('PV model'!$B$2))*SIN(RADIANS(H7318)))))))</f>
        <v>-4.3983841513324347</v>
      </c>
      <c r="M7318" s="3">
        <f t="shared" si="1260"/>
        <v>0</v>
      </c>
      <c r="N7318" s="2">
        <f t="shared" si="1265"/>
        <v>-69.057940608329147</v>
      </c>
      <c r="O7318" s="2">
        <f>IF('PV model'!$B$2&gt;0, 180-N7318,IF('PV model'!$B$2&lt;0,0-N7318,N7318))</f>
        <v>249.05794060832915</v>
      </c>
      <c r="P7318" s="2">
        <f>ABS(O7318-'PV model'!$B$5)</f>
        <v>44.057940608329147</v>
      </c>
      <c r="Q7318" s="3">
        <f t="shared" si="1261"/>
        <v>94.398384151332436</v>
      </c>
      <c r="R7318" s="3">
        <f t="shared" si="1266"/>
        <v>0</v>
      </c>
      <c r="S7318" s="3">
        <f t="shared" si="1262"/>
        <v>8.82</v>
      </c>
      <c r="T7318" s="3">
        <f>(0.5*(1-COS(RADIANS(90-$X$3)))*(D7318+E7318)*'PV model'!$B$4)</f>
        <v>0</v>
      </c>
      <c r="U7318" s="3">
        <f t="shared" si="1267"/>
        <v>8.82</v>
      </c>
      <c r="V7318" s="3">
        <f>('PV model'!$B$13*(U7318/1000)*(1-'PV model'!$B$14*((20+C7318)-25))*'PV model'!$B$10)/'PV model'!$B$12</f>
        <v>0.87917858783999991</v>
      </c>
    </row>
    <row r="7319" spans="1:22" x14ac:dyDescent="0.2">
      <c r="A7319" s="10">
        <f t="shared" si="1259"/>
        <v>305</v>
      </c>
      <c r="B7319" s="10">
        <f t="shared" si="1268"/>
        <v>18</v>
      </c>
      <c r="C7319" s="23">
        <v>5.2</v>
      </c>
      <c r="D7319" s="24">
        <v>0</v>
      </c>
      <c r="E7319" s="24">
        <v>0</v>
      </c>
      <c r="F7319" s="48"/>
      <c r="G7319" s="48"/>
      <c r="H7319" s="1">
        <f t="shared" si="1269"/>
        <v>-15.370147509521171</v>
      </c>
      <c r="I7319" s="1">
        <f t="shared" si="1263"/>
        <v>16.429096513207451</v>
      </c>
      <c r="J7319" s="4">
        <f>B7319+('PV model'!$B$3/15)+(I7319/60)</f>
        <v>17.997151608553455</v>
      </c>
      <c r="K7319" s="2">
        <f t="shared" si="1264"/>
        <v>-89.957274128301833</v>
      </c>
      <c r="L7319" s="2">
        <f>DEGREES(ASIN((((COS(RADIANS('PV model'!$B$2))*COS(RADIANS(H7319))*COS(RADIANS(K7319)))+(SIN(RADIANS('PV model'!$B$2))*SIN(RADIANS(H7319)))))))</f>
        <v>-12.593380029134529</v>
      </c>
      <c r="M7319" s="3">
        <f t="shared" si="1260"/>
        <v>0</v>
      </c>
      <c r="N7319" s="2">
        <f t="shared" si="1265"/>
        <v>-81.115905944178238</v>
      </c>
      <c r="O7319" s="2">
        <f>IF('PV model'!$B$2&gt;0, 180-N7319,IF('PV model'!$B$2&lt;0,0-N7319,N7319))</f>
        <v>261.11590594417822</v>
      </c>
      <c r="P7319" s="2">
        <f>ABS(O7319-'PV model'!$B$5)</f>
        <v>56.115905944178223</v>
      </c>
      <c r="Q7319" s="3">
        <f t="shared" si="1261"/>
        <v>102.59338002913452</v>
      </c>
      <c r="R7319" s="3">
        <f t="shared" si="1266"/>
        <v>0</v>
      </c>
      <c r="S7319" s="3">
        <f t="shared" si="1262"/>
        <v>0</v>
      </c>
      <c r="T7319" s="3">
        <f>(0.5*(1-COS(RADIANS(90-$X$3)))*(D7319+E7319)*'PV model'!$B$4)</f>
        <v>0</v>
      </c>
      <c r="U7319" s="3">
        <f t="shared" si="1267"/>
        <v>0</v>
      </c>
      <c r="V7319" s="3">
        <f>('PV model'!$B$13*(U7319/1000)*(1-'PV model'!$B$14*((20+C7319)-25))*'PV model'!$B$10)/'PV model'!$B$12</f>
        <v>0</v>
      </c>
    </row>
    <row r="7320" spans="1:22" x14ac:dyDescent="0.2">
      <c r="A7320" s="10">
        <f t="shared" si="1259"/>
        <v>305</v>
      </c>
      <c r="B7320" s="10">
        <f t="shared" si="1268"/>
        <v>19</v>
      </c>
      <c r="C7320" s="23">
        <v>4.4000000000000004</v>
      </c>
      <c r="D7320" s="24">
        <v>0</v>
      </c>
      <c r="E7320" s="24">
        <v>0</v>
      </c>
      <c r="F7320" s="48"/>
      <c r="G7320" s="48"/>
      <c r="H7320" s="1">
        <f t="shared" si="1269"/>
        <v>-15.370147509521171</v>
      </c>
      <c r="I7320" s="1">
        <f t="shared" si="1263"/>
        <v>16.429096513207451</v>
      </c>
      <c r="J7320" s="4">
        <f>B7320+('PV model'!$B$3/15)+(I7320/60)</f>
        <v>18.997151608553455</v>
      </c>
      <c r="K7320" s="2">
        <f t="shared" si="1264"/>
        <v>-104.95727412830183</v>
      </c>
      <c r="L7320" s="2">
        <f>DEGREES(ASIN((((COS(RADIANS('PV model'!$B$2))*COS(RADIANS(H7320))*COS(RADIANS(K7320)))+(SIN(RADIANS('PV model'!$B$2))*SIN(RADIANS(H7320)))))))</f>
        <v>-21.06321806613736</v>
      </c>
      <c r="M7320" s="3">
        <f t="shared" si="1260"/>
        <v>0</v>
      </c>
      <c r="N7320" s="2">
        <f t="shared" si="1265"/>
        <v>-86.622986464519343</v>
      </c>
      <c r="O7320" s="2">
        <f>IF('PV model'!$B$2&gt;0, 180-N7320,IF('PV model'!$B$2&lt;0,0-N7320,N7320))</f>
        <v>266.62298646451933</v>
      </c>
      <c r="P7320" s="2">
        <f>ABS(O7320-'PV model'!$B$5)</f>
        <v>61.622986464519329</v>
      </c>
      <c r="Q7320" s="3">
        <f t="shared" si="1261"/>
        <v>111.06321806613735</v>
      </c>
      <c r="R7320" s="3">
        <f t="shared" si="1266"/>
        <v>0</v>
      </c>
      <c r="S7320" s="3">
        <f t="shared" si="1262"/>
        <v>0</v>
      </c>
      <c r="T7320" s="3">
        <f>(0.5*(1-COS(RADIANS(90-$X$3)))*(D7320+E7320)*'PV model'!$B$4)</f>
        <v>0</v>
      </c>
      <c r="U7320" s="3">
        <f t="shared" si="1267"/>
        <v>0</v>
      </c>
      <c r="V7320" s="3">
        <f>('PV model'!$B$13*(U7320/1000)*(1-'PV model'!$B$14*((20+C7320)-25))*'PV model'!$B$10)/'PV model'!$B$12</f>
        <v>0</v>
      </c>
    </row>
    <row r="7321" spans="1:22" x14ac:dyDescent="0.2">
      <c r="A7321" s="10">
        <f t="shared" si="1259"/>
        <v>305</v>
      </c>
      <c r="B7321" s="10">
        <f t="shared" si="1268"/>
        <v>20</v>
      </c>
      <c r="C7321" s="23">
        <v>3.7</v>
      </c>
      <c r="D7321" s="24">
        <v>0</v>
      </c>
      <c r="E7321" s="24">
        <v>0</v>
      </c>
      <c r="F7321" s="48"/>
      <c r="G7321" s="48"/>
      <c r="H7321" s="1">
        <f t="shared" si="1269"/>
        <v>-15.370147509521171</v>
      </c>
      <c r="I7321" s="1">
        <f t="shared" si="1263"/>
        <v>16.429096513207451</v>
      </c>
      <c r="J7321" s="4">
        <f>B7321+('PV model'!$B$3/15)+(I7321/60)</f>
        <v>19.997151608553455</v>
      </c>
      <c r="K7321" s="2">
        <f t="shared" si="1264"/>
        <v>-119.95727412830183</v>
      </c>
      <c r="L7321" s="2">
        <f>DEGREES(ASIN((((COS(RADIANS('PV model'!$B$2))*COS(RADIANS(H7321))*COS(RADIANS(K7321)))+(SIN(RADIANS('PV model'!$B$2))*SIN(RADIANS(H7321)))))))</f>
        <v>-29.416783960442942</v>
      </c>
      <c r="M7321" s="3">
        <f t="shared" si="1260"/>
        <v>0</v>
      </c>
      <c r="N7321" s="2">
        <f t="shared" si="1265"/>
        <v>-73.548943941160815</v>
      </c>
      <c r="O7321" s="2">
        <f>IF('PV model'!$B$2&gt;0, 180-N7321,IF('PV model'!$B$2&lt;0,0-N7321,N7321))</f>
        <v>253.54894394116081</v>
      </c>
      <c r="P7321" s="2">
        <f>ABS(O7321-'PV model'!$B$5)</f>
        <v>48.548943941160815</v>
      </c>
      <c r="Q7321" s="3">
        <f t="shared" si="1261"/>
        <v>119.41678396044294</v>
      </c>
      <c r="R7321" s="3">
        <f t="shared" si="1266"/>
        <v>0</v>
      </c>
      <c r="S7321" s="3">
        <f t="shared" si="1262"/>
        <v>0</v>
      </c>
      <c r="T7321" s="3">
        <f>(0.5*(1-COS(RADIANS(90-$X$3)))*(D7321+E7321)*'PV model'!$B$4)</f>
        <v>0</v>
      </c>
      <c r="U7321" s="3">
        <f t="shared" si="1267"/>
        <v>0</v>
      </c>
      <c r="V7321" s="3">
        <f>('PV model'!$B$13*(U7321/1000)*(1-'PV model'!$B$14*((20+C7321)-25))*'PV model'!$B$10)/'PV model'!$B$12</f>
        <v>0</v>
      </c>
    </row>
    <row r="7322" spans="1:22" x14ac:dyDescent="0.2">
      <c r="A7322" s="10">
        <f t="shared" si="1259"/>
        <v>305</v>
      </c>
      <c r="B7322" s="10">
        <f t="shared" si="1268"/>
        <v>21</v>
      </c>
      <c r="C7322" s="23">
        <v>2.9</v>
      </c>
      <c r="D7322" s="24">
        <v>0</v>
      </c>
      <c r="E7322" s="24">
        <v>0</v>
      </c>
      <c r="F7322" s="48"/>
      <c r="G7322" s="48"/>
      <c r="H7322" s="1">
        <f t="shared" si="1269"/>
        <v>-15.370147509521171</v>
      </c>
      <c r="I7322" s="1">
        <f t="shared" si="1263"/>
        <v>16.429096513207451</v>
      </c>
      <c r="J7322" s="4">
        <f>B7322+('PV model'!$B$3/15)+(I7322/60)</f>
        <v>20.997151608553455</v>
      </c>
      <c r="K7322" s="2">
        <f t="shared" si="1264"/>
        <v>-134.95727412830183</v>
      </c>
      <c r="L7322" s="2">
        <f>DEGREES(ASIN((((COS(RADIANS('PV model'!$B$2))*COS(RADIANS(H7322))*COS(RADIANS(K7322)))+(SIN(RADIANS('PV model'!$B$2))*SIN(RADIANS(H7322)))))))</f>
        <v>-37.180973620727528</v>
      </c>
      <c r="M7322" s="3">
        <f t="shared" si="1260"/>
        <v>0</v>
      </c>
      <c r="N7322" s="2">
        <f t="shared" si="1265"/>
        <v>-58.915340337948017</v>
      </c>
      <c r="O7322" s="2">
        <f>IF('PV model'!$B$2&gt;0, 180-N7322,IF('PV model'!$B$2&lt;0,0-N7322,N7322))</f>
        <v>238.91534033794801</v>
      </c>
      <c r="P7322" s="2">
        <f>ABS(O7322-'PV model'!$B$5)</f>
        <v>33.91534033794801</v>
      </c>
      <c r="Q7322" s="3">
        <f t="shared" si="1261"/>
        <v>127.18097362072751</v>
      </c>
      <c r="R7322" s="3">
        <f t="shared" si="1266"/>
        <v>0</v>
      </c>
      <c r="S7322" s="3">
        <f t="shared" si="1262"/>
        <v>0</v>
      </c>
      <c r="T7322" s="3">
        <f>(0.5*(1-COS(RADIANS(90-$X$3)))*(D7322+E7322)*'PV model'!$B$4)</f>
        <v>0</v>
      </c>
      <c r="U7322" s="3">
        <f t="shared" si="1267"/>
        <v>0</v>
      </c>
      <c r="V7322" s="3">
        <f>('PV model'!$B$13*(U7322/1000)*(1-'PV model'!$B$14*((20+C7322)-25))*'PV model'!$B$10)/'PV model'!$B$12</f>
        <v>0</v>
      </c>
    </row>
    <row r="7323" spans="1:22" x14ac:dyDescent="0.2">
      <c r="A7323" s="10">
        <f t="shared" si="1259"/>
        <v>305</v>
      </c>
      <c r="B7323" s="10">
        <f t="shared" si="1268"/>
        <v>22</v>
      </c>
      <c r="C7323" s="23">
        <v>2.1</v>
      </c>
      <c r="D7323" s="24">
        <v>0</v>
      </c>
      <c r="E7323" s="24">
        <v>0</v>
      </c>
      <c r="F7323" s="48"/>
      <c r="G7323" s="48"/>
      <c r="H7323" s="1">
        <f t="shared" si="1269"/>
        <v>-15.370147509521171</v>
      </c>
      <c r="I7323" s="1">
        <f t="shared" si="1263"/>
        <v>16.429096513207451</v>
      </c>
      <c r="J7323" s="4">
        <f>B7323+('PV model'!$B$3/15)+(I7323/60)</f>
        <v>21.997151608553455</v>
      </c>
      <c r="K7323" s="2">
        <f t="shared" si="1264"/>
        <v>-149.95727412830183</v>
      </c>
      <c r="L7323" s="2">
        <f>DEGREES(ASIN((((COS(RADIANS('PV model'!$B$2))*COS(RADIANS(H7323))*COS(RADIANS(K7323)))+(SIN(RADIANS('PV model'!$B$2))*SIN(RADIANS(H7323)))))))</f>
        <v>-43.726124163362321</v>
      </c>
      <c r="M7323" s="3">
        <f t="shared" si="1260"/>
        <v>0</v>
      </c>
      <c r="N7323" s="2">
        <f t="shared" si="1265"/>
        <v>-41.913722961904561</v>
      </c>
      <c r="O7323" s="2">
        <f>IF('PV model'!$B$2&gt;0, 180-N7323,IF('PV model'!$B$2&lt;0,0-N7323,N7323))</f>
        <v>221.91372296190457</v>
      </c>
      <c r="P7323" s="2">
        <f>ABS(O7323-'PV model'!$B$5)</f>
        <v>16.913722961904568</v>
      </c>
      <c r="Q7323" s="3">
        <f t="shared" si="1261"/>
        <v>133.72612416336233</v>
      </c>
      <c r="R7323" s="3">
        <f t="shared" si="1266"/>
        <v>0</v>
      </c>
      <c r="S7323" s="3">
        <f t="shared" si="1262"/>
        <v>0</v>
      </c>
      <c r="T7323" s="3">
        <f>(0.5*(1-COS(RADIANS(90-$X$3)))*(D7323+E7323)*'PV model'!$B$4)</f>
        <v>0</v>
      </c>
      <c r="U7323" s="3">
        <f t="shared" si="1267"/>
        <v>0</v>
      </c>
      <c r="V7323" s="3">
        <f>('PV model'!$B$13*(U7323/1000)*(1-'PV model'!$B$14*((20+C7323)-25))*'PV model'!$B$10)/'PV model'!$B$12</f>
        <v>0</v>
      </c>
    </row>
    <row r="7324" spans="1:22" x14ac:dyDescent="0.2">
      <c r="A7324" s="10">
        <f t="shared" si="1259"/>
        <v>305</v>
      </c>
      <c r="B7324" s="10">
        <f t="shared" si="1268"/>
        <v>23</v>
      </c>
      <c r="C7324" s="23">
        <v>1.3</v>
      </c>
      <c r="D7324" s="24">
        <v>0</v>
      </c>
      <c r="E7324" s="24">
        <v>0</v>
      </c>
      <c r="F7324" s="48"/>
      <c r="G7324" s="48"/>
      <c r="H7324" s="1">
        <f t="shared" si="1269"/>
        <v>-15.370147509521171</v>
      </c>
      <c r="I7324" s="1">
        <f t="shared" si="1263"/>
        <v>16.429096513207451</v>
      </c>
      <c r="J7324" s="4">
        <f>B7324+('PV model'!$B$3/15)+(I7324/60)</f>
        <v>22.997151608553455</v>
      </c>
      <c r="K7324" s="2">
        <f t="shared" si="1264"/>
        <v>-164.95727412830183</v>
      </c>
      <c r="L7324" s="2">
        <f>DEGREES(ASIN((((COS(RADIANS('PV model'!$B$2))*COS(RADIANS(H7324))*COS(RADIANS(K7324)))+(SIN(RADIANS('PV model'!$B$2))*SIN(RADIANS(H7324)))))))</f>
        <v>-48.233931309407026</v>
      </c>
      <c r="M7324" s="3">
        <f t="shared" si="1260"/>
        <v>0</v>
      </c>
      <c r="N7324" s="2">
        <f t="shared" si="1265"/>
        <v>-22.068154873296564</v>
      </c>
      <c r="O7324" s="2">
        <f>IF('PV model'!$B$2&gt;0, 180-N7324,IF('PV model'!$B$2&lt;0,0-N7324,N7324))</f>
        <v>202.06815487329658</v>
      </c>
      <c r="P7324" s="2">
        <f>ABS(O7324-'PV model'!$B$5)</f>
        <v>2.931845126703422</v>
      </c>
      <c r="Q7324" s="3">
        <f t="shared" si="1261"/>
        <v>138.23393130940704</v>
      </c>
      <c r="R7324" s="3">
        <f t="shared" si="1266"/>
        <v>0</v>
      </c>
      <c r="S7324" s="3">
        <f t="shared" si="1262"/>
        <v>0</v>
      </c>
      <c r="T7324" s="3">
        <f>(0.5*(1-COS(RADIANS(90-$X$3)))*(D7324+E7324)*'PV model'!$B$4)</f>
        <v>0</v>
      </c>
      <c r="U7324" s="3">
        <f t="shared" si="1267"/>
        <v>0</v>
      </c>
      <c r="V7324" s="3">
        <f>('PV model'!$B$13*(U7324/1000)*(1-'PV model'!$B$14*((20+C7324)-25))*'PV model'!$B$10)/'PV model'!$B$12</f>
        <v>0</v>
      </c>
    </row>
    <row r="7325" spans="1:22" x14ac:dyDescent="0.2">
      <c r="A7325" s="10">
        <f t="shared" si="1259"/>
        <v>305</v>
      </c>
      <c r="B7325" s="10">
        <f t="shared" si="1268"/>
        <v>24</v>
      </c>
      <c r="C7325" s="23">
        <v>0.5</v>
      </c>
      <c r="D7325" s="24">
        <v>0</v>
      </c>
      <c r="E7325" s="24">
        <v>0</v>
      </c>
      <c r="F7325" s="48"/>
      <c r="G7325" s="48"/>
      <c r="H7325" s="1">
        <f t="shared" si="1269"/>
        <v>-15.370147509521171</v>
      </c>
      <c r="I7325" s="1">
        <f t="shared" si="1263"/>
        <v>16.429096513207451</v>
      </c>
      <c r="J7325" s="4">
        <f>B7325+('PV model'!$B$3/15)+(I7325/60)</f>
        <v>23.997151608553455</v>
      </c>
      <c r="K7325" s="2">
        <f t="shared" si="1264"/>
        <v>-179.95727412830183</v>
      </c>
      <c r="L7325" s="2">
        <f>DEGREES(ASIN((((COS(RADIANS('PV model'!$B$2))*COS(RADIANS(H7325))*COS(RADIANS(K7325)))+(SIN(RADIANS('PV model'!$B$2))*SIN(RADIANS(H7325)))))))</f>
        <v>-49.870134010519372</v>
      </c>
      <c r="M7325" s="3">
        <f t="shared" si="1260"/>
        <v>0</v>
      </c>
      <c r="N7325" s="2">
        <f t="shared" si="1265"/>
        <v>-6.3919789149384509E-2</v>
      </c>
      <c r="O7325" s="2">
        <f>IF('PV model'!$B$2&gt;0, 180-N7325,IF('PV model'!$B$2&lt;0,0-N7325,N7325))</f>
        <v>180.0639197891494</v>
      </c>
      <c r="P7325" s="2">
        <f>ABS(O7325-'PV model'!$B$5)</f>
        <v>24.936080210850605</v>
      </c>
      <c r="Q7325" s="3">
        <f t="shared" si="1261"/>
        <v>139.87013401051937</v>
      </c>
      <c r="R7325" s="3">
        <f t="shared" si="1266"/>
        <v>0</v>
      </c>
      <c r="S7325" s="3">
        <f t="shared" si="1262"/>
        <v>0</v>
      </c>
      <c r="T7325" s="3">
        <f>(0.5*(1-COS(RADIANS(90-$X$3)))*(D7325+E7325)*'PV model'!$B$4)</f>
        <v>0</v>
      </c>
      <c r="U7325" s="3">
        <f t="shared" si="1267"/>
        <v>0</v>
      </c>
      <c r="V7325" s="3">
        <f>('PV model'!$B$13*(U7325/1000)*(1-'PV model'!$B$14*((20+C7325)-25))*'PV model'!$B$10)/'PV model'!$B$12</f>
        <v>0</v>
      </c>
    </row>
    <row r="7326" spans="1:22" x14ac:dyDescent="0.2">
      <c r="A7326" s="10">
        <f t="shared" si="1259"/>
        <v>306</v>
      </c>
      <c r="B7326" s="10">
        <f t="shared" si="1268"/>
        <v>1</v>
      </c>
      <c r="C7326" s="23">
        <v>0.4</v>
      </c>
      <c r="D7326" s="24">
        <v>0</v>
      </c>
      <c r="E7326" s="24">
        <v>0</v>
      </c>
      <c r="F7326" s="48"/>
      <c r="G7326" s="48"/>
      <c r="H7326" s="1">
        <f t="shared" si="1269"/>
        <v>-15.673068415404483</v>
      </c>
      <c r="I7326" s="1">
        <f t="shared" si="1263"/>
        <v>16.396574289687962</v>
      </c>
      <c r="J7326" s="4">
        <f>B7326+('PV model'!$B$3/15)+(I7326/60)</f>
        <v>0.99660957149479934</v>
      </c>
      <c r="K7326" s="2">
        <f t="shared" si="1264"/>
        <v>165.050856427578</v>
      </c>
      <c r="L7326" s="2">
        <f>DEGREES(ASIN((((COS(RADIANS('PV model'!$B$2))*COS(RADIANS(H7326))*COS(RADIANS(K7326)))+(SIN(RADIANS('PV model'!$B$2))*SIN(RADIANS(H7326)))))))</f>
        <v>-48.549283233110742</v>
      </c>
      <c r="M7326" s="3">
        <f t="shared" si="1260"/>
        <v>0</v>
      </c>
      <c r="N7326" s="2">
        <f t="shared" si="1265"/>
        <v>22.036396721952716</v>
      </c>
      <c r="O7326" s="2">
        <f>IF('PV model'!$B$2&gt;0, 180-N7326,IF('PV model'!$B$2&lt;0,0-N7326,N7326))</f>
        <v>157.96360327804729</v>
      </c>
      <c r="P7326" s="2">
        <f>ABS(O7326-'PV model'!$B$5)</f>
        <v>47.036396721952713</v>
      </c>
      <c r="Q7326" s="3">
        <f t="shared" si="1261"/>
        <v>138.54928323311077</v>
      </c>
      <c r="R7326" s="3">
        <f t="shared" si="1266"/>
        <v>0</v>
      </c>
      <c r="S7326" s="3">
        <f t="shared" si="1262"/>
        <v>0</v>
      </c>
      <c r="T7326" s="3">
        <f>(0.5*(1-COS(RADIANS(90-$X$3)))*(D7326+E7326)*'PV model'!$B$4)</f>
        <v>0</v>
      </c>
      <c r="U7326" s="3">
        <f t="shared" si="1267"/>
        <v>0</v>
      </c>
      <c r="V7326" s="3">
        <f>('PV model'!$B$13*(U7326/1000)*(1-'PV model'!$B$14*((20+C7326)-25))*'PV model'!$B$10)/'PV model'!$B$12</f>
        <v>0</v>
      </c>
    </row>
    <row r="7327" spans="1:22" x14ac:dyDescent="0.2">
      <c r="A7327" s="10">
        <f t="shared" si="1259"/>
        <v>306</v>
      </c>
      <c r="B7327" s="10">
        <f t="shared" si="1268"/>
        <v>2</v>
      </c>
      <c r="C7327" s="23">
        <v>0.3</v>
      </c>
      <c r="D7327" s="24">
        <v>0</v>
      </c>
      <c r="E7327" s="24">
        <v>0</v>
      </c>
      <c r="F7327" s="48"/>
      <c r="G7327" s="48"/>
      <c r="H7327" s="1">
        <f t="shared" si="1269"/>
        <v>-15.673068415404483</v>
      </c>
      <c r="I7327" s="1">
        <f t="shared" si="1263"/>
        <v>16.396574289687962</v>
      </c>
      <c r="J7327" s="4">
        <f>B7327+('PV model'!$B$3/15)+(I7327/60)</f>
        <v>1.9966095714947993</v>
      </c>
      <c r="K7327" s="2">
        <f t="shared" si="1264"/>
        <v>150.050856427578</v>
      </c>
      <c r="L7327" s="2">
        <f>DEGREES(ASIN((((COS(RADIANS('PV model'!$B$2))*COS(RADIANS(H7327))*COS(RADIANS(K7327)))+(SIN(RADIANS('PV model'!$B$2))*SIN(RADIANS(H7327)))))))</f>
        <v>-44.040112853096673</v>
      </c>
      <c r="M7327" s="3">
        <f t="shared" si="1260"/>
        <v>0</v>
      </c>
      <c r="N7327" s="2">
        <f t="shared" si="1265"/>
        <v>41.96379896912368</v>
      </c>
      <c r="O7327" s="2">
        <f>IF('PV model'!$B$2&gt;0, 180-N7327,IF('PV model'!$B$2&lt;0,0-N7327,N7327))</f>
        <v>138.03620103087633</v>
      </c>
      <c r="P7327" s="2">
        <f>ABS(O7327-'PV model'!$B$5)</f>
        <v>66.963798969123673</v>
      </c>
      <c r="Q7327" s="3">
        <f t="shared" si="1261"/>
        <v>134.04011285309667</v>
      </c>
      <c r="R7327" s="3">
        <f t="shared" si="1266"/>
        <v>0</v>
      </c>
      <c r="S7327" s="3">
        <f t="shared" si="1262"/>
        <v>0</v>
      </c>
      <c r="T7327" s="3">
        <f>(0.5*(1-COS(RADIANS(90-$X$3)))*(D7327+E7327)*'PV model'!$B$4)</f>
        <v>0</v>
      </c>
      <c r="U7327" s="3">
        <f t="shared" si="1267"/>
        <v>0</v>
      </c>
      <c r="V7327" s="3">
        <f>('PV model'!$B$13*(U7327/1000)*(1-'PV model'!$B$14*((20+C7327)-25))*'PV model'!$B$10)/'PV model'!$B$12</f>
        <v>0</v>
      </c>
    </row>
    <row r="7328" spans="1:22" x14ac:dyDescent="0.2">
      <c r="A7328" s="10">
        <f t="shared" si="1259"/>
        <v>306</v>
      </c>
      <c r="B7328" s="10">
        <f t="shared" si="1268"/>
        <v>3</v>
      </c>
      <c r="C7328" s="23">
        <v>0.2</v>
      </c>
      <c r="D7328" s="24">
        <v>0</v>
      </c>
      <c r="E7328" s="24">
        <v>0</v>
      </c>
      <c r="F7328" s="48"/>
      <c r="G7328" s="48"/>
      <c r="H7328" s="1">
        <f t="shared" si="1269"/>
        <v>-15.673068415404483</v>
      </c>
      <c r="I7328" s="1">
        <f t="shared" si="1263"/>
        <v>16.396574289687962</v>
      </c>
      <c r="J7328" s="4">
        <f>B7328+('PV model'!$B$3/15)+(I7328/60)</f>
        <v>2.9966095714947993</v>
      </c>
      <c r="K7328" s="2">
        <f t="shared" si="1264"/>
        <v>135.050856427578</v>
      </c>
      <c r="L7328" s="2">
        <f>DEGREES(ASIN((((COS(RADIANS('PV model'!$B$2))*COS(RADIANS(H7328))*COS(RADIANS(K7328)))+(SIN(RADIANS('PV model'!$B$2))*SIN(RADIANS(H7328)))))))</f>
        <v>-37.488080216764438</v>
      </c>
      <c r="M7328" s="3">
        <f t="shared" si="1260"/>
        <v>0</v>
      </c>
      <c r="N7328" s="2">
        <f t="shared" si="1265"/>
        <v>59.00926492388934</v>
      </c>
      <c r="O7328" s="2">
        <f>IF('PV model'!$B$2&gt;0, 180-N7328,IF('PV model'!$B$2&lt;0,0-N7328,N7328))</f>
        <v>120.99073507611067</v>
      </c>
      <c r="P7328" s="2">
        <f>ABS(O7328-'PV model'!$B$5)</f>
        <v>84.009264923889333</v>
      </c>
      <c r="Q7328" s="3">
        <f t="shared" si="1261"/>
        <v>127.48808021676444</v>
      </c>
      <c r="R7328" s="3">
        <f t="shared" si="1266"/>
        <v>0</v>
      </c>
      <c r="S7328" s="3">
        <f t="shared" si="1262"/>
        <v>0</v>
      </c>
      <c r="T7328" s="3">
        <f>(0.5*(1-COS(RADIANS(90-$X$3)))*(D7328+E7328)*'PV model'!$B$4)</f>
        <v>0</v>
      </c>
      <c r="U7328" s="3">
        <f t="shared" si="1267"/>
        <v>0</v>
      </c>
      <c r="V7328" s="3">
        <f>('PV model'!$B$13*(U7328/1000)*(1-'PV model'!$B$14*((20+C7328)-25))*'PV model'!$B$10)/'PV model'!$B$12</f>
        <v>0</v>
      </c>
    </row>
    <row r="7329" spans="1:22" x14ac:dyDescent="0.2">
      <c r="A7329" s="10">
        <f t="shared" si="1259"/>
        <v>306</v>
      </c>
      <c r="B7329" s="10">
        <f t="shared" si="1268"/>
        <v>4</v>
      </c>
      <c r="C7329" s="23">
        <v>0.4</v>
      </c>
      <c r="D7329" s="24">
        <v>0</v>
      </c>
      <c r="E7329" s="24">
        <v>0</v>
      </c>
      <c r="F7329" s="48"/>
      <c r="G7329" s="48"/>
      <c r="H7329" s="1">
        <f t="shared" si="1269"/>
        <v>-15.673068415404483</v>
      </c>
      <c r="I7329" s="1">
        <f t="shared" si="1263"/>
        <v>16.396574289687962</v>
      </c>
      <c r="J7329" s="4">
        <f>B7329+('PV model'!$B$3/15)+(I7329/60)</f>
        <v>3.9966095714947993</v>
      </c>
      <c r="K7329" s="2">
        <f t="shared" si="1264"/>
        <v>120.05085642757801</v>
      </c>
      <c r="L7329" s="2">
        <f>DEGREES(ASIN((((COS(RADIANS('PV model'!$B$2))*COS(RADIANS(H7329))*COS(RADIANS(K7329)))+(SIN(RADIANS('PV model'!$B$2))*SIN(RADIANS(H7329)))))))</f>
        <v>-29.717790666888575</v>
      </c>
      <c r="M7329" s="3">
        <f t="shared" si="1260"/>
        <v>0</v>
      </c>
      <c r="N7329" s="2">
        <f t="shared" si="1265"/>
        <v>73.659738817022756</v>
      </c>
      <c r="O7329" s="2">
        <f>IF('PV model'!$B$2&gt;0, 180-N7329,IF('PV model'!$B$2&lt;0,0-N7329,N7329))</f>
        <v>106.34026118297724</v>
      </c>
      <c r="P7329" s="2">
        <f>ABS(O7329-'PV model'!$B$5)</f>
        <v>98.659738817022756</v>
      </c>
      <c r="Q7329" s="3">
        <f t="shared" si="1261"/>
        <v>119.71779066688858</v>
      </c>
      <c r="R7329" s="3">
        <f t="shared" si="1266"/>
        <v>0</v>
      </c>
      <c r="S7329" s="3">
        <f t="shared" si="1262"/>
        <v>0</v>
      </c>
      <c r="T7329" s="3">
        <f>(0.5*(1-COS(RADIANS(90-$X$3)))*(D7329+E7329)*'PV model'!$B$4)</f>
        <v>0</v>
      </c>
      <c r="U7329" s="3">
        <f t="shared" si="1267"/>
        <v>0</v>
      </c>
      <c r="V7329" s="3">
        <f>('PV model'!$B$13*(U7329/1000)*(1-'PV model'!$B$14*((20+C7329)-25))*'PV model'!$B$10)/'PV model'!$B$12</f>
        <v>0</v>
      </c>
    </row>
    <row r="7330" spans="1:22" x14ac:dyDescent="0.2">
      <c r="A7330" s="10">
        <f t="shared" si="1259"/>
        <v>306</v>
      </c>
      <c r="B7330" s="10">
        <f t="shared" si="1268"/>
        <v>5</v>
      </c>
      <c r="C7330" s="23">
        <v>0.5</v>
      </c>
      <c r="D7330" s="24">
        <v>0</v>
      </c>
      <c r="E7330" s="24">
        <v>0</v>
      </c>
      <c r="F7330" s="48"/>
      <c r="G7330" s="48"/>
      <c r="H7330" s="1">
        <f t="shared" si="1269"/>
        <v>-15.673068415404483</v>
      </c>
      <c r="I7330" s="1">
        <f t="shared" si="1263"/>
        <v>16.396574289687962</v>
      </c>
      <c r="J7330" s="4">
        <f>B7330+('PV model'!$B$3/15)+(I7330/60)</f>
        <v>4.9966095714947993</v>
      </c>
      <c r="K7330" s="2">
        <f t="shared" si="1264"/>
        <v>105.05085642757801</v>
      </c>
      <c r="L7330" s="2">
        <f>DEGREES(ASIN((((COS(RADIANS('PV model'!$B$2))*COS(RADIANS(H7330))*COS(RADIANS(K7330)))+(SIN(RADIANS('PV model'!$B$2))*SIN(RADIANS(H7330)))))))</f>
        <v>-21.36140644888043</v>
      </c>
      <c r="M7330" s="3">
        <f t="shared" si="1260"/>
        <v>0</v>
      </c>
      <c r="N7330" s="2">
        <f t="shared" si="1265"/>
        <v>86.735363425576068</v>
      </c>
      <c r="O7330" s="2">
        <f>IF('PV model'!$B$2&gt;0, 180-N7330,IF('PV model'!$B$2&lt;0,0-N7330,N7330))</f>
        <v>93.264636574423932</v>
      </c>
      <c r="P7330" s="2">
        <f>ABS(O7330-'PV model'!$B$5)</f>
        <v>111.73536342557607</v>
      </c>
      <c r="Q7330" s="3">
        <f t="shared" si="1261"/>
        <v>111.36140644888043</v>
      </c>
      <c r="R7330" s="3">
        <f t="shared" si="1266"/>
        <v>0</v>
      </c>
      <c r="S7330" s="3">
        <f t="shared" si="1262"/>
        <v>0</v>
      </c>
      <c r="T7330" s="3">
        <f>(0.5*(1-COS(RADIANS(90-$X$3)))*(D7330+E7330)*'PV model'!$B$4)</f>
        <v>0</v>
      </c>
      <c r="U7330" s="3">
        <f t="shared" si="1267"/>
        <v>0</v>
      </c>
      <c r="V7330" s="3">
        <f>('PV model'!$B$13*(U7330/1000)*(1-'PV model'!$B$14*((20+C7330)-25))*'PV model'!$B$10)/'PV model'!$B$12</f>
        <v>0</v>
      </c>
    </row>
    <row r="7331" spans="1:22" x14ac:dyDescent="0.2">
      <c r="A7331" s="10">
        <f t="shared" si="1259"/>
        <v>306</v>
      </c>
      <c r="B7331" s="10">
        <f t="shared" si="1268"/>
        <v>6</v>
      </c>
      <c r="C7331" s="23">
        <v>0.7</v>
      </c>
      <c r="D7331" s="24">
        <v>0</v>
      </c>
      <c r="E7331" s="24">
        <v>0</v>
      </c>
      <c r="F7331" s="48"/>
      <c r="G7331" s="48"/>
      <c r="H7331" s="1">
        <f t="shared" si="1269"/>
        <v>-15.673068415404483</v>
      </c>
      <c r="I7331" s="1">
        <f t="shared" si="1263"/>
        <v>16.396574289687962</v>
      </c>
      <c r="J7331" s="4">
        <f>B7331+('PV model'!$B$3/15)+(I7331/60)</f>
        <v>5.9966095714947993</v>
      </c>
      <c r="K7331" s="2">
        <f t="shared" si="1264"/>
        <v>90.050856427578012</v>
      </c>
      <c r="L7331" s="2">
        <f>DEGREES(ASIN((((COS(RADIANS('PV model'!$B$2))*COS(RADIANS(H7331))*COS(RADIANS(K7331)))+(SIN(RADIANS('PV model'!$B$2))*SIN(RADIANS(H7331)))))))</f>
        <v>-12.892353271287678</v>
      </c>
      <c r="M7331" s="3">
        <f t="shared" si="1260"/>
        <v>0</v>
      </c>
      <c r="N7331" s="2">
        <f t="shared" si="1265"/>
        <v>81.010815918969072</v>
      </c>
      <c r="O7331" s="2">
        <f>IF('PV model'!$B$2&gt;0, 180-N7331,IF('PV model'!$B$2&lt;0,0-N7331,N7331))</f>
        <v>98.989184081030928</v>
      </c>
      <c r="P7331" s="2">
        <f>ABS(O7331-'PV model'!$B$5)</f>
        <v>106.01081591896907</v>
      </c>
      <c r="Q7331" s="3">
        <f t="shared" si="1261"/>
        <v>102.89235327128767</v>
      </c>
      <c r="R7331" s="3">
        <f t="shared" si="1266"/>
        <v>0</v>
      </c>
      <c r="S7331" s="3">
        <f t="shared" si="1262"/>
        <v>0</v>
      </c>
      <c r="T7331" s="3">
        <f>(0.5*(1-COS(RADIANS(90-$X$3)))*(D7331+E7331)*'PV model'!$B$4)</f>
        <v>0</v>
      </c>
      <c r="U7331" s="3">
        <f t="shared" si="1267"/>
        <v>0</v>
      </c>
      <c r="V7331" s="3">
        <f>('PV model'!$B$13*(U7331/1000)*(1-'PV model'!$B$14*((20+C7331)-25))*'PV model'!$B$10)/'PV model'!$B$12</f>
        <v>0</v>
      </c>
    </row>
    <row r="7332" spans="1:22" x14ac:dyDescent="0.2">
      <c r="A7332" s="10">
        <f t="shared" si="1259"/>
        <v>306</v>
      </c>
      <c r="B7332" s="10">
        <f t="shared" si="1268"/>
        <v>7</v>
      </c>
      <c r="C7332" s="23">
        <v>1.3</v>
      </c>
      <c r="D7332" s="24">
        <v>0</v>
      </c>
      <c r="E7332" s="24">
        <v>0</v>
      </c>
      <c r="F7332" s="48"/>
      <c r="G7332" s="48"/>
      <c r="H7332" s="1">
        <f t="shared" si="1269"/>
        <v>-15.673068415404483</v>
      </c>
      <c r="I7332" s="1">
        <f t="shared" si="1263"/>
        <v>16.396574289687962</v>
      </c>
      <c r="J7332" s="4">
        <f>B7332+('PV model'!$B$3/15)+(I7332/60)</f>
        <v>6.9966095714947993</v>
      </c>
      <c r="K7332" s="2">
        <f t="shared" si="1264"/>
        <v>75.050856427578012</v>
      </c>
      <c r="L7332" s="2">
        <f>DEGREES(ASIN((((COS(RADIANS('PV model'!$B$2))*COS(RADIANS(H7332))*COS(RADIANS(K7332)))+(SIN(RADIANS('PV model'!$B$2))*SIN(RADIANS(H7332)))))))</f>
        <v>-4.7010917511921377</v>
      </c>
      <c r="M7332" s="3">
        <f t="shared" si="1260"/>
        <v>0</v>
      </c>
      <c r="N7332" s="2">
        <f t="shared" si="1265"/>
        <v>68.966770503950272</v>
      </c>
      <c r="O7332" s="2">
        <f>IF('PV model'!$B$2&gt;0, 180-N7332,IF('PV model'!$B$2&lt;0,0-N7332,N7332))</f>
        <v>111.03322949604973</v>
      </c>
      <c r="P7332" s="2">
        <f>ABS(O7332-'PV model'!$B$5)</f>
        <v>93.966770503950272</v>
      </c>
      <c r="Q7332" s="3">
        <f t="shared" si="1261"/>
        <v>94.701091751192138</v>
      </c>
      <c r="R7332" s="3">
        <f t="shared" si="1266"/>
        <v>0</v>
      </c>
      <c r="S7332" s="3">
        <f t="shared" si="1262"/>
        <v>0</v>
      </c>
      <c r="T7332" s="3">
        <f>(0.5*(1-COS(RADIANS(90-$X$3)))*(D7332+E7332)*'PV model'!$B$4)</f>
        <v>0</v>
      </c>
      <c r="U7332" s="3">
        <f t="shared" si="1267"/>
        <v>0</v>
      </c>
      <c r="V7332" s="3">
        <f>('PV model'!$B$13*(U7332/1000)*(1-'PV model'!$B$14*((20+C7332)-25))*'PV model'!$B$10)/'PV model'!$B$12</f>
        <v>0</v>
      </c>
    </row>
    <row r="7333" spans="1:22" x14ac:dyDescent="0.2">
      <c r="A7333" s="10">
        <f t="shared" si="1259"/>
        <v>306</v>
      </c>
      <c r="B7333" s="10">
        <f t="shared" si="1268"/>
        <v>8</v>
      </c>
      <c r="C7333" s="23">
        <v>1.8</v>
      </c>
      <c r="D7333" s="24">
        <v>0</v>
      </c>
      <c r="E7333" s="24">
        <v>3.528</v>
      </c>
      <c r="F7333" s="48"/>
      <c r="G7333" s="48"/>
      <c r="H7333" s="1">
        <f t="shared" si="1269"/>
        <v>-15.673068415404483</v>
      </c>
      <c r="I7333" s="1">
        <f t="shared" si="1263"/>
        <v>16.396574289687962</v>
      </c>
      <c r="J7333" s="4">
        <f>B7333+('PV model'!$B$3/15)+(I7333/60)</f>
        <v>7.9966095714947993</v>
      </c>
      <c r="K7333" s="2">
        <f t="shared" si="1264"/>
        <v>60.050856427578012</v>
      </c>
      <c r="L7333" s="2">
        <f>DEGREES(ASIN((((COS(RADIANS('PV model'!$B$2))*COS(RADIANS(H7333))*COS(RADIANS(K7333)))+(SIN(RADIANS('PV model'!$B$2))*SIN(RADIANS(H7333)))))))</f>
        <v>2.8440708506766659</v>
      </c>
      <c r="M7333" s="3">
        <f t="shared" si="1260"/>
        <v>2.8440708506766659</v>
      </c>
      <c r="N7333" s="2">
        <f t="shared" si="1265"/>
        <v>56.645149751680151</v>
      </c>
      <c r="O7333" s="2">
        <f>IF('PV model'!$B$2&gt;0, 180-N7333,IF('PV model'!$B$2&lt;0,0-N7333,N7333))</f>
        <v>123.35485024831985</v>
      </c>
      <c r="P7333" s="2">
        <f>ABS(O7333-'PV model'!$B$5)</f>
        <v>81.645149751680151</v>
      </c>
      <c r="Q7333" s="3">
        <f t="shared" si="1261"/>
        <v>87.155929149323342</v>
      </c>
      <c r="R7333" s="3">
        <f t="shared" si="1266"/>
        <v>0</v>
      </c>
      <c r="S7333" s="3">
        <f t="shared" si="1262"/>
        <v>3.528</v>
      </c>
      <c r="T7333" s="3">
        <f>(0.5*(1-COS(RADIANS(90-$X$3)))*(D7333+E7333)*'PV model'!$B$4)</f>
        <v>0</v>
      </c>
      <c r="U7333" s="3">
        <f t="shared" si="1267"/>
        <v>3.528</v>
      </c>
      <c r="V7333" s="3">
        <f>('PV model'!$B$13*(U7333/1000)*(1-'PV model'!$B$14*((20+C7333)-25))*'PV model'!$B$10)/'PV model'!$B$12</f>
        <v>0.35717291366399995</v>
      </c>
    </row>
    <row r="7334" spans="1:22" x14ac:dyDescent="0.2">
      <c r="A7334" s="10">
        <f t="shared" si="1259"/>
        <v>306</v>
      </c>
      <c r="B7334" s="10">
        <f t="shared" si="1268"/>
        <v>9</v>
      </c>
      <c r="C7334" s="23">
        <v>2.4</v>
      </c>
      <c r="D7334" s="24">
        <v>0</v>
      </c>
      <c r="E7334" s="24">
        <v>26.459999999999997</v>
      </c>
      <c r="F7334" s="48"/>
      <c r="G7334" s="48"/>
      <c r="H7334" s="1">
        <f t="shared" si="1269"/>
        <v>-15.673068415404483</v>
      </c>
      <c r="I7334" s="1">
        <f t="shared" si="1263"/>
        <v>16.396574289687962</v>
      </c>
      <c r="J7334" s="4">
        <f>B7334+('PV model'!$B$3/15)+(I7334/60)</f>
        <v>8.9966095714947993</v>
      </c>
      <c r="K7334" s="2">
        <f t="shared" si="1264"/>
        <v>45.050856427578012</v>
      </c>
      <c r="L7334" s="2">
        <f>DEGREES(ASIN((((COS(RADIANS('PV model'!$B$2))*COS(RADIANS(H7334))*COS(RADIANS(K7334)))+(SIN(RADIANS('PV model'!$B$2))*SIN(RADIANS(H7334)))))))</f>
        <v>9.360157468296773</v>
      </c>
      <c r="M7334" s="3">
        <f t="shared" si="1260"/>
        <v>9.360157468296773</v>
      </c>
      <c r="N7334" s="2">
        <f t="shared" si="1265"/>
        <v>43.678807505215055</v>
      </c>
      <c r="O7334" s="2">
        <f>IF('PV model'!$B$2&gt;0, 180-N7334,IF('PV model'!$B$2&lt;0,0-N7334,N7334))</f>
        <v>136.32119249478495</v>
      </c>
      <c r="P7334" s="2">
        <f>ABS(O7334-'PV model'!$B$5)</f>
        <v>68.678807505215048</v>
      </c>
      <c r="Q7334" s="3">
        <f t="shared" si="1261"/>
        <v>80.639842531703238</v>
      </c>
      <c r="R7334" s="3">
        <f t="shared" si="1266"/>
        <v>0</v>
      </c>
      <c r="S7334" s="3">
        <f t="shared" si="1262"/>
        <v>26.459999999999997</v>
      </c>
      <c r="T7334" s="3">
        <f>(0.5*(1-COS(RADIANS(90-$X$3)))*(D7334+E7334)*'PV model'!$B$4)</f>
        <v>0</v>
      </c>
      <c r="U7334" s="3">
        <f t="shared" si="1267"/>
        <v>26.459999999999997</v>
      </c>
      <c r="V7334" s="3">
        <f>('PV model'!$B$13*(U7334/1000)*(1-'PV model'!$B$14*((20+C7334)-25))*'PV model'!$B$10)/'PV model'!$B$12</f>
        <v>2.6724489926399997</v>
      </c>
    </row>
    <row r="7335" spans="1:22" x14ac:dyDescent="0.2">
      <c r="A7335" s="10">
        <f t="shared" si="1259"/>
        <v>306</v>
      </c>
      <c r="B7335" s="10">
        <f t="shared" si="1268"/>
        <v>10</v>
      </c>
      <c r="C7335" s="23">
        <v>3.2</v>
      </c>
      <c r="D7335" s="24">
        <v>5.6122499999999995</v>
      </c>
      <c r="E7335" s="24">
        <v>71.441999999999993</v>
      </c>
      <c r="F7335" s="48"/>
      <c r="G7335" s="48"/>
      <c r="H7335" s="1">
        <f t="shared" si="1269"/>
        <v>-15.673068415404483</v>
      </c>
      <c r="I7335" s="1">
        <f t="shared" si="1263"/>
        <v>16.396574289687962</v>
      </c>
      <c r="J7335" s="4">
        <f>B7335+('PV model'!$B$3/15)+(I7335/60)</f>
        <v>9.9966095714947993</v>
      </c>
      <c r="K7335" s="2">
        <f t="shared" si="1264"/>
        <v>30.050856427578012</v>
      </c>
      <c r="L7335" s="2">
        <f>DEGREES(ASIN((((COS(RADIANS('PV model'!$B$2))*COS(RADIANS(H7335))*COS(RADIANS(K7335)))+(SIN(RADIANS('PV model'!$B$2))*SIN(RADIANS(H7335)))))))</f>
        <v>14.442354676937134</v>
      </c>
      <c r="M7335" s="3">
        <f t="shared" si="1260"/>
        <v>14.442354676937134</v>
      </c>
      <c r="N7335" s="2">
        <f t="shared" si="1265"/>
        <v>29.860033031112888</v>
      </c>
      <c r="O7335" s="2">
        <f>IF('PV model'!$B$2&gt;0, 180-N7335,IF('PV model'!$B$2&lt;0,0-N7335,N7335))</f>
        <v>150.13996696888711</v>
      </c>
      <c r="P7335" s="2">
        <f>ABS(O7335-'PV model'!$B$5)</f>
        <v>54.860033031112891</v>
      </c>
      <c r="Q7335" s="3">
        <f t="shared" si="1261"/>
        <v>75.557645323062872</v>
      </c>
      <c r="R7335" s="3">
        <f t="shared" si="1266"/>
        <v>5.6122499999999969</v>
      </c>
      <c r="S7335" s="3">
        <f t="shared" si="1262"/>
        <v>73.795253247477646</v>
      </c>
      <c r="T7335" s="3">
        <f>(0.5*(1-COS(RADIANS(90-$X$3)))*(D7335+E7335)*'PV model'!$B$4)</f>
        <v>0</v>
      </c>
      <c r="U7335" s="3">
        <f t="shared" si="1267"/>
        <v>79.407503247477649</v>
      </c>
      <c r="V7335" s="3">
        <f>('PV model'!$B$13*(U7335/1000)*(1-'PV model'!$B$14*((20+C7335)-25))*'PV model'!$B$10)/'PV model'!$B$12</f>
        <v>7.9947245575951147</v>
      </c>
    </row>
    <row r="7336" spans="1:22" x14ac:dyDescent="0.2">
      <c r="A7336" s="10">
        <f t="shared" si="1259"/>
        <v>306</v>
      </c>
      <c r="B7336" s="10">
        <f t="shared" si="1268"/>
        <v>11</v>
      </c>
      <c r="C7336" s="23">
        <v>3.9</v>
      </c>
      <c r="D7336" s="24">
        <v>38.1633</v>
      </c>
      <c r="E7336" s="24">
        <v>103.194</v>
      </c>
      <c r="F7336" s="48"/>
      <c r="G7336" s="48"/>
      <c r="H7336" s="1">
        <f t="shared" si="1269"/>
        <v>-15.673068415404483</v>
      </c>
      <c r="I7336" s="1">
        <f t="shared" si="1263"/>
        <v>16.396574289687962</v>
      </c>
      <c r="J7336" s="4">
        <f>B7336+('PV model'!$B$3/15)+(I7336/60)</f>
        <v>10.996609571494799</v>
      </c>
      <c r="K7336" s="2">
        <f t="shared" si="1264"/>
        <v>15.05085642757801</v>
      </c>
      <c r="L7336" s="2">
        <f>DEGREES(ASIN((((COS(RADIANS('PV model'!$B$2))*COS(RADIANS(H7336))*COS(RADIANS(K7336)))+(SIN(RADIANS('PV model'!$B$2))*SIN(RADIANS(H7336)))))))</f>
        <v>17.698186177179608</v>
      </c>
      <c r="M7336" s="3">
        <f t="shared" si="1260"/>
        <v>17.698186177179608</v>
      </c>
      <c r="N7336" s="2">
        <f t="shared" si="1265"/>
        <v>15.215031969970699</v>
      </c>
      <c r="O7336" s="2">
        <f>IF('PV model'!$B$2&gt;0, 180-N7336,IF('PV model'!$B$2&lt;0,0-N7336,N7336))</f>
        <v>164.78496803002929</v>
      </c>
      <c r="P7336" s="2">
        <f>ABS(O7336-'PV model'!$B$5)</f>
        <v>40.21503196997071</v>
      </c>
      <c r="Q7336" s="3">
        <f t="shared" si="1261"/>
        <v>72.301813822820392</v>
      </c>
      <c r="R7336" s="3">
        <f t="shared" si="1266"/>
        <v>38.1633</v>
      </c>
      <c r="S7336" s="3">
        <f t="shared" si="1262"/>
        <v>115.88377209063846</v>
      </c>
      <c r="T7336" s="3">
        <f>(0.5*(1-COS(RADIANS(90-$X$3)))*(D7336+E7336)*'PV model'!$B$4)</f>
        <v>0</v>
      </c>
      <c r="U7336" s="3">
        <f t="shared" si="1267"/>
        <v>154.04707209063847</v>
      </c>
      <c r="V7336" s="3">
        <f>('PV model'!$B$13*(U7336/1000)*(1-'PV model'!$B$14*((20+C7336)-25))*'PV model'!$B$10)/'PV model'!$B$12</f>
        <v>15.466298925615414</v>
      </c>
    </row>
    <row r="7337" spans="1:22" x14ac:dyDescent="0.2">
      <c r="A7337" s="10">
        <f t="shared" si="1259"/>
        <v>306</v>
      </c>
      <c r="B7337" s="10">
        <f t="shared" si="1268"/>
        <v>12</v>
      </c>
      <c r="C7337" s="23">
        <v>4.7</v>
      </c>
      <c r="D7337" s="24">
        <v>66.224549999999994</v>
      </c>
      <c r="E7337" s="24">
        <v>117.306</v>
      </c>
      <c r="F7337" s="48"/>
      <c r="G7337" s="48"/>
      <c r="H7337" s="1">
        <f t="shared" si="1269"/>
        <v>-15.673068415404483</v>
      </c>
      <c r="I7337" s="1">
        <f t="shared" si="1263"/>
        <v>16.396574289687962</v>
      </c>
      <c r="J7337" s="4">
        <f>B7337+('PV model'!$B$3/15)+(I7337/60)</f>
        <v>11.996609571494799</v>
      </c>
      <c r="K7337" s="2">
        <f t="shared" si="1264"/>
        <v>5.08564275780099E-2</v>
      </c>
      <c r="L7337" s="2">
        <f>DEGREES(ASIN((((COS(RADIANS('PV model'!$B$2))*COS(RADIANS(H7337))*COS(RADIANS(K7337)))+(SIN(RADIANS('PV model'!$B$2))*SIN(RADIANS(H7337)))))))</f>
        <v>18.826918580142856</v>
      </c>
      <c r="M7337" s="3">
        <f t="shared" si="1260"/>
        <v>18.826918580142856</v>
      </c>
      <c r="N7337" s="2">
        <f t="shared" si="1265"/>
        <v>5.1733378736681712E-2</v>
      </c>
      <c r="O7337" s="2">
        <f>IF('PV model'!$B$2&gt;0, 180-N7337,IF('PV model'!$B$2&lt;0,0-N7337,N7337))</f>
        <v>179.94826662126331</v>
      </c>
      <c r="P7337" s="2">
        <f>ABS(O7337-'PV model'!$B$5)</f>
        <v>25.051733378736685</v>
      </c>
      <c r="Q7337" s="3">
        <f t="shared" si="1261"/>
        <v>71.173081419857141</v>
      </c>
      <c r="R7337" s="3">
        <f t="shared" si="1266"/>
        <v>66.224550000000008</v>
      </c>
      <c r="S7337" s="3">
        <f t="shared" si="1262"/>
        <v>136.33876951501139</v>
      </c>
      <c r="T7337" s="3">
        <f>(0.5*(1-COS(RADIANS(90-$X$3)))*(D7337+E7337)*'PV model'!$B$4)</f>
        <v>0</v>
      </c>
      <c r="U7337" s="3">
        <f t="shared" si="1267"/>
        <v>202.56331951501141</v>
      </c>
      <c r="V7337" s="3">
        <f>('PV model'!$B$13*(U7337/1000)*(1-'PV model'!$B$14*((20+C7337)-25))*'PV model'!$B$10)/'PV model'!$B$12</f>
        <v>20.272527294023007</v>
      </c>
    </row>
    <row r="7338" spans="1:22" x14ac:dyDescent="0.2">
      <c r="A7338" s="10">
        <f t="shared" si="1259"/>
        <v>306</v>
      </c>
      <c r="B7338" s="10">
        <f t="shared" si="1268"/>
        <v>13</v>
      </c>
      <c r="C7338" s="23">
        <v>4.8</v>
      </c>
      <c r="D7338" s="24">
        <v>66.224549999999994</v>
      </c>
      <c r="E7338" s="24">
        <v>119.07</v>
      </c>
      <c r="F7338" s="48"/>
      <c r="G7338" s="48"/>
      <c r="H7338" s="1">
        <f t="shared" si="1269"/>
        <v>-15.673068415404483</v>
      </c>
      <c r="I7338" s="1">
        <f t="shared" si="1263"/>
        <v>16.396574289687962</v>
      </c>
      <c r="J7338" s="4">
        <f>B7338+('PV model'!$B$3/15)+(I7338/60)</f>
        <v>12.996609571494799</v>
      </c>
      <c r="K7338" s="2">
        <f t="shared" si="1264"/>
        <v>-14.94914357242199</v>
      </c>
      <c r="L7338" s="2">
        <f>DEGREES(ASIN((((COS(RADIANS('PV model'!$B$2))*COS(RADIANS(H7338))*COS(RADIANS(K7338)))+(SIN(RADIANS('PV model'!$B$2))*SIN(RADIANS(H7338)))))))</f>
        <v>17.7132564065022</v>
      </c>
      <c r="M7338" s="3">
        <f t="shared" si="1260"/>
        <v>17.7132564065022</v>
      </c>
      <c r="N7338" s="2">
        <f t="shared" si="1265"/>
        <v>-15.113455867059871</v>
      </c>
      <c r="O7338" s="2">
        <f>IF('PV model'!$B$2&gt;0, 180-N7338,IF('PV model'!$B$2&lt;0,0-N7338,N7338))</f>
        <v>195.11345586705988</v>
      </c>
      <c r="P7338" s="2">
        <f>ABS(O7338-'PV model'!$B$5)</f>
        <v>9.8865441329401165</v>
      </c>
      <c r="Q7338" s="3">
        <f t="shared" si="1261"/>
        <v>72.286743593497789</v>
      </c>
      <c r="R7338" s="3">
        <f t="shared" si="1266"/>
        <v>66.224550000000036</v>
      </c>
      <c r="S7338" s="3">
        <f t="shared" si="1262"/>
        <v>137.60101184907589</v>
      </c>
      <c r="T7338" s="3">
        <f>(0.5*(1-COS(RADIANS(90-$X$3)))*(D7338+E7338)*'PV model'!$B$4)</f>
        <v>0</v>
      </c>
      <c r="U7338" s="3">
        <f t="shared" si="1267"/>
        <v>203.82556184907594</v>
      </c>
      <c r="V7338" s="3">
        <f>('PV model'!$B$13*(U7338/1000)*(1-'PV model'!$B$14*((20+C7338)-25))*'PV model'!$B$10)/'PV model'!$B$12</f>
        <v>20.390702684963575</v>
      </c>
    </row>
    <row r="7339" spans="1:22" x14ac:dyDescent="0.2">
      <c r="A7339" s="10">
        <f t="shared" si="1259"/>
        <v>306</v>
      </c>
      <c r="B7339" s="10">
        <f t="shared" si="1268"/>
        <v>14</v>
      </c>
      <c r="C7339" s="23">
        <v>4.9000000000000004</v>
      </c>
      <c r="D7339" s="24">
        <v>57.244950000000003</v>
      </c>
      <c r="E7339" s="24">
        <v>104.07600000000001</v>
      </c>
      <c r="F7339" s="48"/>
      <c r="G7339" s="48"/>
      <c r="H7339" s="1">
        <f t="shared" si="1269"/>
        <v>-15.673068415404483</v>
      </c>
      <c r="I7339" s="1">
        <f t="shared" si="1263"/>
        <v>16.396574289687962</v>
      </c>
      <c r="J7339" s="4">
        <f>B7339+('PV model'!$B$3/15)+(I7339/60)</f>
        <v>13.996609571494799</v>
      </c>
      <c r="K7339" s="2">
        <f t="shared" si="1264"/>
        <v>-29.949143572421988</v>
      </c>
      <c r="L7339" s="2">
        <f>DEGREES(ASIN((((COS(RADIANS('PV model'!$B$2))*COS(RADIANS(H7339))*COS(RADIANS(K7339)))+(SIN(RADIANS('PV model'!$B$2))*SIN(RADIANS(H7339)))))))</f>
        <v>14.470995929944117</v>
      </c>
      <c r="M7339" s="3">
        <f t="shared" si="1260"/>
        <v>14.470995929944117</v>
      </c>
      <c r="N7339" s="2">
        <f t="shared" si="1265"/>
        <v>-29.763321643454184</v>
      </c>
      <c r="O7339" s="2">
        <f>IF('PV model'!$B$2&gt;0, 180-N7339,IF('PV model'!$B$2&lt;0,0-N7339,N7339))</f>
        <v>209.76332164345419</v>
      </c>
      <c r="P7339" s="2">
        <f>ABS(O7339-'PV model'!$B$5)</f>
        <v>4.7633216434541907</v>
      </c>
      <c r="Q7339" s="3">
        <f t="shared" si="1261"/>
        <v>75.529004070055876</v>
      </c>
      <c r="R7339" s="3">
        <f t="shared" si="1266"/>
        <v>57.244950000000024</v>
      </c>
      <c r="S7339" s="3">
        <f t="shared" si="1262"/>
        <v>118.61626001102412</v>
      </c>
      <c r="T7339" s="3">
        <f>(0.5*(1-COS(RADIANS(90-$X$3)))*(D7339+E7339)*'PV model'!$B$4)</f>
        <v>0</v>
      </c>
      <c r="U7339" s="3">
        <f t="shared" si="1267"/>
        <v>175.86121001102416</v>
      </c>
      <c r="V7339" s="3">
        <f>('PV model'!$B$13*(U7339/1000)*(1-'PV model'!$B$14*((20+C7339)-25))*'PV model'!$B$10)/'PV model'!$B$12</f>
        <v>17.586118187323052</v>
      </c>
    </row>
    <row r="7340" spans="1:22" x14ac:dyDescent="0.2">
      <c r="A7340" s="10">
        <f t="shared" si="1259"/>
        <v>306</v>
      </c>
      <c r="B7340" s="10">
        <f t="shared" si="1268"/>
        <v>15</v>
      </c>
      <c r="C7340" s="23">
        <v>5.0999999999999996</v>
      </c>
      <c r="D7340" s="24">
        <v>13.4694</v>
      </c>
      <c r="E7340" s="24">
        <v>78.498000000000005</v>
      </c>
      <c r="F7340" s="48"/>
      <c r="G7340" s="48"/>
      <c r="H7340" s="1">
        <f t="shared" si="1269"/>
        <v>-15.673068415404483</v>
      </c>
      <c r="I7340" s="1">
        <f t="shared" si="1263"/>
        <v>16.396574289687962</v>
      </c>
      <c r="J7340" s="4">
        <f>B7340+('PV model'!$B$3/15)+(I7340/60)</f>
        <v>14.996609571494799</v>
      </c>
      <c r="K7340" s="2">
        <f t="shared" si="1264"/>
        <v>-44.949143572421988</v>
      </c>
      <c r="L7340" s="2">
        <f>DEGREES(ASIN((((COS(RADIANS('PV model'!$B$2))*COS(RADIANS(H7340))*COS(RADIANS(K7340)))+(SIN(RADIANS('PV model'!$B$2))*SIN(RADIANS(H7340)))))))</f>
        <v>9.3999113480962535</v>
      </c>
      <c r="M7340" s="3">
        <f t="shared" si="1260"/>
        <v>9.3999113480962535</v>
      </c>
      <c r="N7340" s="2">
        <f t="shared" si="1265"/>
        <v>-43.58809531840226</v>
      </c>
      <c r="O7340" s="2">
        <f>IF('PV model'!$B$2&gt;0, 180-N7340,IF('PV model'!$B$2&lt;0,0-N7340,N7340))</f>
        <v>223.58809531840225</v>
      </c>
      <c r="P7340" s="2">
        <f>ABS(O7340-'PV model'!$B$5)</f>
        <v>18.588095318402253</v>
      </c>
      <c r="Q7340" s="3">
        <f t="shared" si="1261"/>
        <v>80.600088651903746</v>
      </c>
      <c r="R7340" s="3">
        <f t="shared" si="1266"/>
        <v>13.469400000000013</v>
      </c>
      <c r="S7340" s="3">
        <f t="shared" si="1262"/>
        <v>82.837073583771399</v>
      </c>
      <c r="T7340" s="3">
        <f>(0.5*(1-COS(RADIANS(90-$X$3)))*(D7340+E7340)*'PV model'!$B$4)</f>
        <v>0</v>
      </c>
      <c r="U7340" s="3">
        <f t="shared" si="1267"/>
        <v>96.306473583771407</v>
      </c>
      <c r="V7340" s="3">
        <f>('PV model'!$B$13*(U7340/1000)*(1-'PV model'!$B$14*((20+C7340)-25))*'PV model'!$B$10)/'PV model'!$B$12</f>
        <v>9.6229443813940154</v>
      </c>
    </row>
    <row r="7341" spans="1:22" x14ac:dyDescent="0.2">
      <c r="A7341" s="10">
        <f t="shared" si="1259"/>
        <v>306</v>
      </c>
      <c r="B7341" s="10">
        <f t="shared" si="1268"/>
        <v>16</v>
      </c>
      <c r="C7341" s="23">
        <v>5.2</v>
      </c>
      <c r="D7341" s="24">
        <v>0</v>
      </c>
      <c r="E7341" s="24">
        <v>34.398000000000003</v>
      </c>
      <c r="F7341" s="48"/>
      <c r="G7341" s="48"/>
      <c r="H7341" s="1">
        <f t="shared" si="1269"/>
        <v>-15.673068415404483</v>
      </c>
      <c r="I7341" s="1">
        <f t="shared" si="1263"/>
        <v>16.396574289687962</v>
      </c>
      <c r="J7341" s="4">
        <f>B7341+('PV model'!$B$3/15)+(I7341/60)</f>
        <v>15.996609571494799</v>
      </c>
      <c r="K7341" s="2">
        <f t="shared" si="1264"/>
        <v>-59.949143572421988</v>
      </c>
      <c r="L7341" s="2">
        <f>DEGREES(ASIN((((COS(RADIANS('PV model'!$B$2))*COS(RADIANS(H7341))*COS(RADIANS(K7341)))+(SIN(RADIANS('PV model'!$B$2))*SIN(RADIANS(H7341)))))))</f>
        <v>2.8921684494918218</v>
      </c>
      <c r="M7341" s="3">
        <f t="shared" si="1260"/>
        <v>2.8921684494918218</v>
      </c>
      <c r="N7341" s="2">
        <f t="shared" si="1265"/>
        <v>-56.559736767159791</v>
      </c>
      <c r="O7341" s="2">
        <f>IF('PV model'!$B$2&gt;0, 180-N7341,IF('PV model'!$B$2&lt;0,0-N7341,N7341))</f>
        <v>236.55973676715979</v>
      </c>
      <c r="P7341" s="2">
        <f>ABS(O7341-'PV model'!$B$5)</f>
        <v>31.559736767159791</v>
      </c>
      <c r="Q7341" s="3">
        <f t="shared" si="1261"/>
        <v>87.10783155050818</v>
      </c>
      <c r="R7341" s="3">
        <f t="shared" si="1266"/>
        <v>0</v>
      </c>
      <c r="S7341" s="3">
        <f t="shared" si="1262"/>
        <v>34.398000000000003</v>
      </c>
      <c r="T7341" s="3">
        <f>(0.5*(1-COS(RADIANS(90-$X$3)))*(D7341+E7341)*'PV model'!$B$4)</f>
        <v>0</v>
      </c>
      <c r="U7341" s="3">
        <f t="shared" si="1267"/>
        <v>34.398000000000003</v>
      </c>
      <c r="V7341" s="3">
        <f>('PV model'!$B$13*(U7341/1000)*(1-'PV model'!$B$14*((20+C7341)-25))*'PV model'!$B$10)/'PV model'!$B$12</f>
        <v>3.4356733407360003</v>
      </c>
    </row>
    <row r="7342" spans="1:22" x14ac:dyDescent="0.2">
      <c r="A7342" s="10">
        <f t="shared" ref="A7342:A7405" si="1270">IF(B7342&gt;1,A7341,A7341+1)</f>
        <v>306</v>
      </c>
      <c r="B7342" s="10">
        <f t="shared" si="1268"/>
        <v>17</v>
      </c>
      <c r="C7342" s="23">
        <v>5.3</v>
      </c>
      <c r="D7342" s="24">
        <v>0</v>
      </c>
      <c r="E7342" s="24">
        <v>4.41</v>
      </c>
      <c r="F7342" s="48"/>
      <c r="G7342" s="48"/>
      <c r="H7342" s="1">
        <f t="shared" si="1269"/>
        <v>-15.673068415404483</v>
      </c>
      <c r="I7342" s="1">
        <f t="shared" si="1263"/>
        <v>16.396574289687962</v>
      </c>
      <c r="J7342" s="4">
        <f>B7342+('PV model'!$B$3/15)+(I7342/60)</f>
        <v>16.996609571494798</v>
      </c>
      <c r="K7342" s="2">
        <f t="shared" si="1264"/>
        <v>-74.94914357242196</v>
      </c>
      <c r="L7342" s="2">
        <f>DEGREES(ASIN((((COS(RADIANS('PV model'!$B$2))*COS(RADIANS(H7342))*COS(RADIANS(K7342)))+(SIN(RADIANS('PV model'!$B$2))*SIN(RADIANS(H7342)))))))</f>
        <v>-4.6473342607758488</v>
      </c>
      <c r="M7342" s="3">
        <f t="shared" si="1260"/>
        <v>0</v>
      </c>
      <c r="N7342" s="2">
        <f t="shared" si="1265"/>
        <v>-68.88464001438679</v>
      </c>
      <c r="O7342" s="2">
        <f>IF('PV model'!$B$2&gt;0, 180-N7342,IF('PV model'!$B$2&lt;0,0-N7342,N7342))</f>
        <v>248.88464001438678</v>
      </c>
      <c r="P7342" s="2">
        <f>ABS(O7342-'PV model'!$B$5)</f>
        <v>43.884640014386775</v>
      </c>
      <c r="Q7342" s="3">
        <f t="shared" si="1261"/>
        <v>94.64733426077585</v>
      </c>
      <c r="R7342" s="3">
        <f t="shared" si="1266"/>
        <v>0</v>
      </c>
      <c r="S7342" s="3">
        <f t="shared" si="1262"/>
        <v>4.41</v>
      </c>
      <c r="T7342" s="3">
        <f>(0.5*(1-COS(RADIANS(90-$X$3)))*(D7342+E7342)*'PV model'!$B$4)</f>
        <v>0</v>
      </c>
      <c r="U7342" s="3">
        <f t="shared" si="1267"/>
        <v>4.41</v>
      </c>
      <c r="V7342" s="3">
        <f>('PV model'!$B$13*(U7342/1000)*(1-'PV model'!$B$14*((20+C7342)-25))*'PV model'!$B$10)/'PV model'!$B$12</f>
        <v>0.44029461168</v>
      </c>
    </row>
    <row r="7343" spans="1:22" x14ac:dyDescent="0.2">
      <c r="A7343" s="10">
        <f t="shared" si="1270"/>
        <v>306</v>
      </c>
      <c r="B7343" s="10">
        <f t="shared" si="1268"/>
        <v>18</v>
      </c>
      <c r="C7343" s="23">
        <v>5.4</v>
      </c>
      <c r="D7343" s="24">
        <v>0</v>
      </c>
      <c r="E7343" s="24">
        <v>0</v>
      </c>
      <c r="F7343" s="48"/>
      <c r="G7343" s="48"/>
      <c r="H7343" s="1">
        <f t="shared" si="1269"/>
        <v>-15.673068415404483</v>
      </c>
      <c r="I7343" s="1">
        <f t="shared" si="1263"/>
        <v>16.396574289687962</v>
      </c>
      <c r="J7343" s="4">
        <f>B7343+('PV model'!$B$3/15)+(I7343/60)</f>
        <v>17.996609571494798</v>
      </c>
      <c r="K7343" s="2">
        <f t="shared" si="1264"/>
        <v>-89.94914357242196</v>
      </c>
      <c r="L7343" s="2">
        <f>DEGREES(ASIN((((COS(RADIANS('PV model'!$B$2))*COS(RADIANS(H7343))*COS(RADIANS(K7343)))+(SIN(RADIANS('PV model'!$B$2))*SIN(RADIANS(H7343)))))))</f>
        <v>-12.835456501885107</v>
      </c>
      <c r="M7343" s="3">
        <f t="shared" si="1260"/>
        <v>0</v>
      </c>
      <c r="N7343" s="2">
        <f t="shared" si="1265"/>
        <v>-80.929056623223957</v>
      </c>
      <c r="O7343" s="2">
        <f>IF('PV model'!$B$2&gt;0, 180-N7343,IF('PV model'!$B$2&lt;0,0-N7343,N7343))</f>
        <v>260.92905662322397</v>
      </c>
      <c r="P7343" s="2">
        <f>ABS(O7343-'PV model'!$B$5)</f>
        <v>55.929056623223971</v>
      </c>
      <c r="Q7343" s="3">
        <f t="shared" si="1261"/>
        <v>102.8354565018851</v>
      </c>
      <c r="R7343" s="3">
        <f t="shared" si="1266"/>
        <v>0</v>
      </c>
      <c r="S7343" s="3">
        <f t="shared" si="1262"/>
        <v>0</v>
      </c>
      <c r="T7343" s="3">
        <f>(0.5*(1-COS(RADIANS(90-$X$3)))*(D7343+E7343)*'PV model'!$B$4)</f>
        <v>0</v>
      </c>
      <c r="U7343" s="3">
        <f t="shared" si="1267"/>
        <v>0</v>
      </c>
      <c r="V7343" s="3">
        <f>('PV model'!$B$13*(U7343/1000)*(1-'PV model'!$B$14*((20+C7343)-25))*'PV model'!$B$10)/'PV model'!$B$12</f>
        <v>0</v>
      </c>
    </row>
    <row r="7344" spans="1:22" x14ac:dyDescent="0.2">
      <c r="A7344" s="10">
        <f t="shared" si="1270"/>
        <v>306</v>
      </c>
      <c r="B7344" s="10">
        <f t="shared" si="1268"/>
        <v>19</v>
      </c>
      <c r="C7344" s="23">
        <v>5.6</v>
      </c>
      <c r="D7344" s="24">
        <v>0</v>
      </c>
      <c r="E7344" s="24">
        <v>0</v>
      </c>
      <c r="F7344" s="48"/>
      <c r="G7344" s="48"/>
      <c r="H7344" s="1">
        <f t="shared" si="1269"/>
        <v>-15.673068415404483</v>
      </c>
      <c r="I7344" s="1">
        <f t="shared" si="1263"/>
        <v>16.396574289687962</v>
      </c>
      <c r="J7344" s="4">
        <f>B7344+('PV model'!$B$3/15)+(I7344/60)</f>
        <v>18.996609571494798</v>
      </c>
      <c r="K7344" s="2">
        <f t="shared" si="1264"/>
        <v>-104.94914357242196</v>
      </c>
      <c r="L7344" s="2">
        <f>DEGREES(ASIN((((COS(RADIANS('PV model'!$B$2))*COS(RADIANS(H7344))*COS(RADIANS(K7344)))+(SIN(RADIANS('PV model'!$B$2))*SIN(RADIANS(H7344)))))))</f>
        <v>-21.303886731544885</v>
      </c>
      <c r="M7344" s="3">
        <f t="shared" si="1260"/>
        <v>0</v>
      </c>
      <c r="N7344" s="2">
        <f t="shared" si="1265"/>
        <v>-86.82045226871486</v>
      </c>
      <c r="O7344" s="2">
        <f>IF('PV model'!$B$2&gt;0, 180-N7344,IF('PV model'!$B$2&lt;0,0-N7344,N7344))</f>
        <v>266.82045226871486</v>
      </c>
      <c r="P7344" s="2">
        <f>ABS(O7344-'PV model'!$B$5)</f>
        <v>61.82045226871486</v>
      </c>
      <c r="Q7344" s="3">
        <f t="shared" si="1261"/>
        <v>111.30388673154489</v>
      </c>
      <c r="R7344" s="3">
        <f t="shared" si="1266"/>
        <v>0</v>
      </c>
      <c r="S7344" s="3">
        <f t="shared" si="1262"/>
        <v>0</v>
      </c>
      <c r="T7344" s="3">
        <f>(0.5*(1-COS(RADIANS(90-$X$3)))*(D7344+E7344)*'PV model'!$B$4)</f>
        <v>0</v>
      </c>
      <c r="U7344" s="3">
        <f t="shared" si="1267"/>
        <v>0</v>
      </c>
      <c r="V7344" s="3">
        <f>('PV model'!$B$13*(U7344/1000)*(1-'PV model'!$B$14*((20+C7344)-25))*'PV model'!$B$10)/'PV model'!$B$12</f>
        <v>0</v>
      </c>
    </row>
    <row r="7345" spans="1:22" x14ac:dyDescent="0.2">
      <c r="A7345" s="10">
        <f t="shared" si="1270"/>
        <v>306</v>
      </c>
      <c r="B7345" s="10">
        <f t="shared" si="1268"/>
        <v>20</v>
      </c>
      <c r="C7345" s="23">
        <v>5.9</v>
      </c>
      <c r="D7345" s="24">
        <v>0</v>
      </c>
      <c r="E7345" s="24">
        <v>0</v>
      </c>
      <c r="F7345" s="48"/>
      <c r="G7345" s="48"/>
      <c r="H7345" s="1">
        <f t="shared" si="1269"/>
        <v>-15.673068415404483</v>
      </c>
      <c r="I7345" s="1">
        <f t="shared" si="1263"/>
        <v>16.396574289687962</v>
      </c>
      <c r="J7345" s="4">
        <f>B7345+('PV model'!$B$3/15)+(I7345/60)</f>
        <v>19.996609571494798</v>
      </c>
      <c r="K7345" s="2">
        <f t="shared" si="1264"/>
        <v>-119.94914357242196</v>
      </c>
      <c r="L7345" s="2">
        <f>DEGREES(ASIN((((COS(RADIANS('PV model'!$B$2))*COS(RADIANS(H7345))*COS(RADIANS(K7345)))+(SIN(RADIANS('PV model'!$B$2))*SIN(RADIANS(H7345)))))))</f>
        <v>-29.662493758876668</v>
      </c>
      <c r="M7345" s="3">
        <f t="shared" si="1260"/>
        <v>0</v>
      </c>
      <c r="N7345" s="2">
        <f t="shared" si="1265"/>
        <v>-73.752778802416813</v>
      </c>
      <c r="O7345" s="2">
        <f>IF('PV model'!$B$2&gt;0, 180-N7345,IF('PV model'!$B$2&lt;0,0-N7345,N7345))</f>
        <v>253.7527788024168</v>
      </c>
      <c r="P7345" s="2">
        <f>ABS(O7345-'PV model'!$B$5)</f>
        <v>48.752778802416799</v>
      </c>
      <c r="Q7345" s="3">
        <f t="shared" si="1261"/>
        <v>119.66249375887668</v>
      </c>
      <c r="R7345" s="3">
        <f t="shared" si="1266"/>
        <v>0</v>
      </c>
      <c r="S7345" s="3">
        <f t="shared" si="1262"/>
        <v>0</v>
      </c>
      <c r="T7345" s="3">
        <f>(0.5*(1-COS(RADIANS(90-$X$3)))*(D7345+E7345)*'PV model'!$B$4)</f>
        <v>0</v>
      </c>
      <c r="U7345" s="3">
        <f t="shared" si="1267"/>
        <v>0</v>
      </c>
      <c r="V7345" s="3">
        <f>('PV model'!$B$13*(U7345/1000)*(1-'PV model'!$B$14*((20+C7345)-25))*'PV model'!$B$10)/'PV model'!$B$12</f>
        <v>0</v>
      </c>
    </row>
    <row r="7346" spans="1:22" x14ac:dyDescent="0.2">
      <c r="A7346" s="10">
        <f t="shared" si="1270"/>
        <v>306</v>
      </c>
      <c r="B7346" s="10">
        <f t="shared" si="1268"/>
        <v>21</v>
      </c>
      <c r="C7346" s="23">
        <v>6.1</v>
      </c>
      <c r="D7346" s="24">
        <v>0</v>
      </c>
      <c r="E7346" s="24">
        <v>0</v>
      </c>
      <c r="F7346" s="48"/>
      <c r="G7346" s="48"/>
      <c r="H7346" s="1">
        <f t="shared" si="1269"/>
        <v>-15.673068415404483</v>
      </c>
      <c r="I7346" s="1">
        <f t="shared" si="1263"/>
        <v>16.396574289687962</v>
      </c>
      <c r="J7346" s="4">
        <f>B7346+('PV model'!$B$3/15)+(I7346/60)</f>
        <v>20.996609571494798</v>
      </c>
      <c r="K7346" s="2">
        <f t="shared" si="1264"/>
        <v>-134.94914357242197</v>
      </c>
      <c r="L7346" s="2">
        <f>DEGREES(ASIN((((COS(RADIANS('PV model'!$B$2))*COS(RADIANS(H7346))*COS(RADIANS(K7346)))+(SIN(RADIANS('PV model'!$B$2))*SIN(RADIANS(H7346)))))))</f>
        <v>-37.438665778450492</v>
      </c>
      <c r="M7346" s="3">
        <f t="shared" si="1260"/>
        <v>0</v>
      </c>
      <c r="N7346" s="2">
        <f t="shared" si="1265"/>
        <v>-59.115785664691273</v>
      </c>
      <c r="O7346" s="2">
        <f>IF('PV model'!$B$2&gt;0, 180-N7346,IF('PV model'!$B$2&lt;0,0-N7346,N7346))</f>
        <v>239.11578566469126</v>
      </c>
      <c r="P7346" s="2">
        <f>ABS(O7346-'PV model'!$B$5)</f>
        <v>34.115785664691259</v>
      </c>
      <c r="Q7346" s="3">
        <f t="shared" si="1261"/>
        <v>127.43866577845048</v>
      </c>
      <c r="R7346" s="3">
        <f t="shared" si="1266"/>
        <v>0</v>
      </c>
      <c r="S7346" s="3">
        <f t="shared" si="1262"/>
        <v>0</v>
      </c>
      <c r="T7346" s="3">
        <f>(0.5*(1-COS(RADIANS(90-$X$3)))*(D7346+E7346)*'PV model'!$B$4)</f>
        <v>0</v>
      </c>
      <c r="U7346" s="3">
        <f t="shared" si="1267"/>
        <v>0</v>
      </c>
      <c r="V7346" s="3">
        <f>('PV model'!$B$13*(U7346/1000)*(1-'PV model'!$B$14*((20+C7346)-25))*'PV model'!$B$10)/'PV model'!$B$12</f>
        <v>0</v>
      </c>
    </row>
    <row r="7347" spans="1:22" x14ac:dyDescent="0.2">
      <c r="A7347" s="10">
        <f t="shared" si="1270"/>
        <v>306</v>
      </c>
      <c r="B7347" s="10">
        <f t="shared" si="1268"/>
        <v>22</v>
      </c>
      <c r="C7347" s="23">
        <v>6.2</v>
      </c>
      <c r="D7347" s="24">
        <v>0</v>
      </c>
      <c r="E7347" s="24">
        <v>0</v>
      </c>
      <c r="F7347" s="48"/>
      <c r="G7347" s="48"/>
      <c r="H7347" s="1">
        <f t="shared" si="1269"/>
        <v>-15.673068415404483</v>
      </c>
      <c r="I7347" s="1">
        <f t="shared" si="1263"/>
        <v>16.396574289687962</v>
      </c>
      <c r="J7347" s="4">
        <f>B7347+('PV model'!$B$3/15)+(I7347/60)</f>
        <v>21.996609571494798</v>
      </c>
      <c r="K7347" s="2">
        <f t="shared" si="1264"/>
        <v>-149.94914357242197</v>
      </c>
      <c r="L7347" s="2">
        <f>DEGREES(ASIN((((COS(RADIANS('PV model'!$B$2))*COS(RADIANS(H7347))*COS(RADIANS(K7347)))+(SIN(RADIANS('PV model'!$B$2))*SIN(RADIANS(H7347)))))))</f>
        <v>-44.001543990618231</v>
      </c>
      <c r="M7347" s="3">
        <f t="shared" si="1260"/>
        <v>0</v>
      </c>
      <c r="N7347" s="2">
        <f t="shared" si="1265"/>
        <v>-42.08898032227107</v>
      </c>
      <c r="O7347" s="2">
        <f>IF('PV model'!$B$2&gt;0, 180-N7347,IF('PV model'!$B$2&lt;0,0-N7347,N7347))</f>
        <v>222.08898032227108</v>
      </c>
      <c r="P7347" s="2">
        <f>ABS(O7347-'PV model'!$B$5)</f>
        <v>17.088980322271084</v>
      </c>
      <c r="Q7347" s="3">
        <f t="shared" si="1261"/>
        <v>134.00154399061825</v>
      </c>
      <c r="R7347" s="3">
        <f t="shared" si="1266"/>
        <v>0</v>
      </c>
      <c r="S7347" s="3">
        <f t="shared" si="1262"/>
        <v>0</v>
      </c>
      <c r="T7347" s="3">
        <f>(0.5*(1-COS(RADIANS(90-$X$3)))*(D7347+E7347)*'PV model'!$B$4)</f>
        <v>0</v>
      </c>
      <c r="U7347" s="3">
        <f t="shared" si="1267"/>
        <v>0</v>
      </c>
      <c r="V7347" s="3">
        <f>('PV model'!$B$13*(U7347/1000)*(1-'PV model'!$B$14*((20+C7347)-25))*'PV model'!$B$10)/'PV model'!$B$12</f>
        <v>0</v>
      </c>
    </row>
    <row r="7348" spans="1:22" x14ac:dyDescent="0.2">
      <c r="A7348" s="10">
        <f t="shared" si="1270"/>
        <v>306</v>
      </c>
      <c r="B7348" s="10">
        <f t="shared" si="1268"/>
        <v>23</v>
      </c>
      <c r="C7348" s="23">
        <v>6.4</v>
      </c>
      <c r="D7348" s="24">
        <v>0</v>
      </c>
      <c r="E7348" s="24">
        <v>0</v>
      </c>
      <c r="F7348" s="48"/>
      <c r="G7348" s="48"/>
      <c r="H7348" s="1">
        <f t="shared" si="1269"/>
        <v>-15.673068415404483</v>
      </c>
      <c r="I7348" s="1">
        <f t="shared" si="1263"/>
        <v>16.396574289687962</v>
      </c>
      <c r="J7348" s="4">
        <f>B7348+('PV model'!$B$3/15)+(I7348/60)</f>
        <v>22.996609571494798</v>
      </c>
      <c r="K7348" s="2">
        <f t="shared" si="1264"/>
        <v>-164.94914357242197</v>
      </c>
      <c r="L7348" s="2">
        <f>DEGREES(ASIN((((COS(RADIANS('PV model'!$B$2))*COS(RADIANS(H7348))*COS(RADIANS(K7348)))+(SIN(RADIANS('PV model'!$B$2))*SIN(RADIANS(H7348)))))))</f>
        <v>-48.527600719498878</v>
      </c>
      <c r="M7348" s="3">
        <f t="shared" si="1260"/>
        <v>0</v>
      </c>
      <c r="N7348" s="2">
        <f t="shared" si="1265"/>
        <v>-22.180631854318321</v>
      </c>
      <c r="O7348" s="2">
        <f>IF('PV model'!$B$2&gt;0, 180-N7348,IF('PV model'!$B$2&lt;0,0-N7348,N7348))</f>
        <v>202.18063185431834</v>
      </c>
      <c r="P7348" s="2">
        <f>ABS(O7348-'PV model'!$B$5)</f>
        <v>2.8193681456816648</v>
      </c>
      <c r="Q7348" s="3">
        <f t="shared" si="1261"/>
        <v>138.52760071949888</v>
      </c>
      <c r="R7348" s="3">
        <f t="shared" si="1266"/>
        <v>0</v>
      </c>
      <c r="S7348" s="3">
        <f t="shared" si="1262"/>
        <v>0</v>
      </c>
      <c r="T7348" s="3">
        <f>(0.5*(1-COS(RADIANS(90-$X$3)))*(D7348+E7348)*'PV model'!$B$4)</f>
        <v>0</v>
      </c>
      <c r="U7348" s="3">
        <f t="shared" si="1267"/>
        <v>0</v>
      </c>
      <c r="V7348" s="3">
        <f>('PV model'!$B$13*(U7348/1000)*(1-'PV model'!$B$14*((20+C7348)-25))*'PV model'!$B$10)/'PV model'!$B$12</f>
        <v>0</v>
      </c>
    </row>
    <row r="7349" spans="1:22" x14ac:dyDescent="0.2">
      <c r="A7349" s="10">
        <f t="shared" si="1270"/>
        <v>306</v>
      </c>
      <c r="B7349" s="10">
        <f t="shared" si="1268"/>
        <v>24</v>
      </c>
      <c r="C7349" s="23">
        <v>6.5</v>
      </c>
      <c r="D7349" s="24">
        <v>0</v>
      </c>
      <c r="E7349" s="24">
        <v>0</v>
      </c>
      <c r="F7349" s="48"/>
      <c r="G7349" s="48"/>
      <c r="H7349" s="1">
        <f t="shared" si="1269"/>
        <v>-15.673068415404483</v>
      </c>
      <c r="I7349" s="1">
        <f t="shared" si="1263"/>
        <v>16.396574289687962</v>
      </c>
      <c r="J7349" s="4">
        <f>B7349+('PV model'!$B$3/15)+(I7349/60)</f>
        <v>23.996609571494798</v>
      </c>
      <c r="K7349" s="2">
        <f t="shared" si="1264"/>
        <v>-179.94914357242197</v>
      </c>
      <c r="L7349" s="2">
        <f>DEGREES(ASIN((((COS(RADIANS('PV model'!$B$2))*COS(RADIANS(H7349))*COS(RADIANS(K7349)))+(SIN(RADIANS('PV model'!$B$2))*SIN(RADIANS(H7349)))))))</f>
        <v>-50.173049197224564</v>
      </c>
      <c r="M7349" s="3">
        <f t="shared" si="1260"/>
        <v>0</v>
      </c>
      <c r="N7349" s="2">
        <f t="shared" si="1265"/>
        <v>-7.6452381684192022E-2</v>
      </c>
      <c r="O7349" s="2">
        <f>IF('PV model'!$B$2&gt;0, 180-N7349,IF('PV model'!$B$2&lt;0,0-N7349,N7349))</f>
        <v>180.07645238168419</v>
      </c>
      <c r="P7349" s="2">
        <f>ABS(O7349-'PV model'!$B$5)</f>
        <v>24.923547618315808</v>
      </c>
      <c r="Q7349" s="3">
        <f t="shared" si="1261"/>
        <v>140.17304919722457</v>
      </c>
      <c r="R7349" s="3">
        <f t="shared" si="1266"/>
        <v>0</v>
      </c>
      <c r="S7349" s="3">
        <f t="shared" si="1262"/>
        <v>0</v>
      </c>
      <c r="T7349" s="3">
        <f>(0.5*(1-COS(RADIANS(90-$X$3)))*(D7349+E7349)*'PV model'!$B$4)</f>
        <v>0</v>
      </c>
      <c r="U7349" s="3">
        <f t="shared" si="1267"/>
        <v>0</v>
      </c>
      <c r="V7349" s="3">
        <f>('PV model'!$B$13*(U7349/1000)*(1-'PV model'!$B$14*((20+C7349)-25))*'PV model'!$B$10)/'PV model'!$B$12</f>
        <v>0</v>
      </c>
    </row>
    <row r="7350" spans="1:22" x14ac:dyDescent="0.2">
      <c r="A7350" s="10">
        <f t="shared" si="1270"/>
        <v>307</v>
      </c>
      <c r="B7350" s="10">
        <f t="shared" si="1268"/>
        <v>1</v>
      </c>
      <c r="C7350" s="23">
        <v>6</v>
      </c>
      <c r="D7350" s="24">
        <v>0</v>
      </c>
      <c r="E7350" s="24">
        <v>0</v>
      </c>
      <c r="F7350" s="48"/>
      <c r="G7350" s="48"/>
      <c r="H7350" s="1">
        <f t="shared" si="1269"/>
        <v>-15.97134506576424</v>
      </c>
      <c r="I7350" s="1">
        <f t="shared" si="1263"/>
        <v>16.350378426528664</v>
      </c>
      <c r="J7350" s="4">
        <f>B7350+('PV model'!$B$3/15)+(I7350/60)</f>
        <v>0.99583964044214446</v>
      </c>
      <c r="K7350" s="2">
        <f t="shared" si="1264"/>
        <v>165.06240539336784</v>
      </c>
      <c r="L7350" s="2">
        <f>DEGREES(ASIN((((COS(RADIANS('PV model'!$B$2))*COS(RADIANS(H7350))*COS(RADIANS(K7350)))+(SIN(RADIANS('PV model'!$B$2))*SIN(RADIANS(H7350)))))))</f>
        <v>-48.842624451055883</v>
      </c>
      <c r="M7350" s="3">
        <f t="shared" si="1260"/>
        <v>0</v>
      </c>
      <c r="N7350" s="2">
        <f t="shared" si="1265"/>
        <v>22.119975989065466</v>
      </c>
      <c r="O7350" s="2">
        <f>IF('PV model'!$B$2&gt;0, 180-N7350,IF('PV model'!$B$2&lt;0,0-N7350,N7350))</f>
        <v>157.88002401093453</v>
      </c>
      <c r="P7350" s="2">
        <f>ABS(O7350-'PV model'!$B$5)</f>
        <v>47.119975989065466</v>
      </c>
      <c r="Q7350" s="3">
        <f t="shared" si="1261"/>
        <v>138.84262445105588</v>
      </c>
      <c r="R7350" s="3">
        <f t="shared" si="1266"/>
        <v>0</v>
      </c>
      <c r="S7350" s="3">
        <f t="shared" si="1262"/>
        <v>0</v>
      </c>
      <c r="T7350" s="3">
        <f>(0.5*(1-COS(RADIANS(90-$X$3)))*(D7350+E7350)*'PV model'!$B$4)</f>
        <v>0</v>
      </c>
      <c r="U7350" s="3">
        <f t="shared" si="1267"/>
        <v>0</v>
      </c>
      <c r="V7350" s="3">
        <f>('PV model'!$B$13*(U7350/1000)*(1-'PV model'!$B$14*((20+C7350)-25))*'PV model'!$B$10)/'PV model'!$B$12</f>
        <v>0</v>
      </c>
    </row>
    <row r="7351" spans="1:22" x14ac:dyDescent="0.2">
      <c r="A7351" s="10">
        <f t="shared" si="1270"/>
        <v>307</v>
      </c>
      <c r="B7351" s="10">
        <f t="shared" si="1268"/>
        <v>2</v>
      </c>
      <c r="C7351" s="23">
        <v>5.6</v>
      </c>
      <c r="D7351" s="24">
        <v>0</v>
      </c>
      <c r="E7351" s="24">
        <v>0</v>
      </c>
      <c r="F7351" s="48"/>
      <c r="G7351" s="48"/>
      <c r="H7351" s="1">
        <f t="shared" si="1269"/>
        <v>-15.97134506576424</v>
      </c>
      <c r="I7351" s="1">
        <f t="shared" si="1263"/>
        <v>16.350378426528664</v>
      </c>
      <c r="J7351" s="4">
        <f>B7351+('PV model'!$B$3/15)+(I7351/60)</f>
        <v>1.9958396404421443</v>
      </c>
      <c r="K7351" s="2">
        <f t="shared" si="1264"/>
        <v>150.06240539336784</v>
      </c>
      <c r="L7351" s="2">
        <f>DEGREES(ASIN((((COS(RADIANS('PV model'!$B$2))*COS(RADIANS(H7351))*COS(RADIANS(K7351)))+(SIN(RADIANS('PV model'!$B$2))*SIN(RADIANS(H7351)))))))</f>
        <v>-44.318614256371781</v>
      </c>
      <c r="M7351" s="3">
        <f t="shared" si="1260"/>
        <v>0</v>
      </c>
      <c r="N7351" s="2">
        <f t="shared" si="1265"/>
        <v>42.11352172982334</v>
      </c>
      <c r="O7351" s="2">
        <f>IF('PV model'!$B$2&gt;0, 180-N7351,IF('PV model'!$B$2&lt;0,0-N7351,N7351))</f>
        <v>137.88647827017667</v>
      </c>
      <c r="P7351" s="2">
        <f>ABS(O7351-'PV model'!$B$5)</f>
        <v>67.113521729823333</v>
      </c>
      <c r="Q7351" s="3">
        <f t="shared" si="1261"/>
        <v>134.31861425637177</v>
      </c>
      <c r="R7351" s="3">
        <f t="shared" si="1266"/>
        <v>0</v>
      </c>
      <c r="S7351" s="3">
        <f t="shared" si="1262"/>
        <v>0</v>
      </c>
      <c r="T7351" s="3">
        <f>(0.5*(1-COS(RADIANS(90-$X$3)))*(D7351+E7351)*'PV model'!$B$4)</f>
        <v>0</v>
      </c>
      <c r="U7351" s="3">
        <f t="shared" si="1267"/>
        <v>0</v>
      </c>
      <c r="V7351" s="3">
        <f>('PV model'!$B$13*(U7351/1000)*(1-'PV model'!$B$14*((20+C7351)-25))*'PV model'!$B$10)/'PV model'!$B$12</f>
        <v>0</v>
      </c>
    </row>
    <row r="7352" spans="1:22" x14ac:dyDescent="0.2">
      <c r="A7352" s="10">
        <f t="shared" si="1270"/>
        <v>307</v>
      </c>
      <c r="B7352" s="10">
        <f t="shared" si="1268"/>
        <v>3</v>
      </c>
      <c r="C7352" s="23">
        <v>5.0999999999999996</v>
      </c>
      <c r="D7352" s="24">
        <v>0</v>
      </c>
      <c r="E7352" s="24">
        <v>0</v>
      </c>
      <c r="F7352" s="48"/>
      <c r="G7352" s="48"/>
      <c r="H7352" s="1">
        <f t="shared" si="1269"/>
        <v>-15.97134506576424</v>
      </c>
      <c r="I7352" s="1">
        <f t="shared" si="1263"/>
        <v>16.350378426528664</v>
      </c>
      <c r="J7352" s="4">
        <f>B7352+('PV model'!$B$3/15)+(I7352/60)</f>
        <v>2.9958396404421443</v>
      </c>
      <c r="K7352" s="2">
        <f t="shared" si="1264"/>
        <v>135.06240539336784</v>
      </c>
      <c r="L7352" s="2">
        <f>DEGREES(ASIN((((COS(RADIANS('PV model'!$B$2))*COS(RADIANS(H7352))*COS(RADIANS(K7352)))+(SIN(RADIANS('PV model'!$B$2))*SIN(RADIANS(H7352)))))))</f>
        <v>-37.751116306774286</v>
      </c>
      <c r="M7352" s="3">
        <f t="shared" si="1260"/>
        <v>0</v>
      </c>
      <c r="N7352" s="2">
        <f t="shared" si="1265"/>
        <v>59.187382408296394</v>
      </c>
      <c r="O7352" s="2">
        <f>IF('PV model'!$B$2&gt;0, 180-N7352,IF('PV model'!$B$2&lt;0,0-N7352,N7352))</f>
        <v>120.8126175917036</v>
      </c>
      <c r="P7352" s="2">
        <f>ABS(O7352-'PV model'!$B$5)</f>
        <v>84.187382408296401</v>
      </c>
      <c r="Q7352" s="3">
        <f t="shared" si="1261"/>
        <v>127.75111630677429</v>
      </c>
      <c r="R7352" s="3">
        <f t="shared" si="1266"/>
        <v>0</v>
      </c>
      <c r="S7352" s="3">
        <f t="shared" si="1262"/>
        <v>0</v>
      </c>
      <c r="T7352" s="3">
        <f>(0.5*(1-COS(RADIANS(90-$X$3)))*(D7352+E7352)*'PV model'!$B$4)</f>
        <v>0</v>
      </c>
      <c r="U7352" s="3">
        <f t="shared" si="1267"/>
        <v>0</v>
      </c>
      <c r="V7352" s="3">
        <f>('PV model'!$B$13*(U7352/1000)*(1-'PV model'!$B$14*((20+C7352)-25))*'PV model'!$B$10)/'PV model'!$B$12</f>
        <v>0</v>
      </c>
    </row>
    <row r="7353" spans="1:22" x14ac:dyDescent="0.2">
      <c r="A7353" s="10">
        <f t="shared" si="1270"/>
        <v>307</v>
      </c>
      <c r="B7353" s="10">
        <f t="shared" si="1268"/>
        <v>4</v>
      </c>
      <c r="C7353" s="23">
        <v>5</v>
      </c>
      <c r="D7353" s="24">
        <v>0</v>
      </c>
      <c r="E7353" s="24">
        <v>0</v>
      </c>
      <c r="F7353" s="48"/>
      <c r="G7353" s="48"/>
      <c r="H7353" s="1">
        <f t="shared" si="1269"/>
        <v>-15.97134506576424</v>
      </c>
      <c r="I7353" s="1">
        <f t="shared" si="1263"/>
        <v>16.350378426528664</v>
      </c>
      <c r="J7353" s="4">
        <f>B7353+('PV model'!$B$3/15)+(I7353/60)</f>
        <v>3.9958396404421443</v>
      </c>
      <c r="K7353" s="2">
        <f t="shared" si="1264"/>
        <v>120.06240539336784</v>
      </c>
      <c r="L7353" s="2">
        <f>DEGREES(ASIN((((COS(RADIANS('PV model'!$B$2))*COS(RADIANS(H7353))*COS(RADIANS(K7353)))+(SIN(RADIANS('PV model'!$B$2))*SIN(RADIANS(H7353)))))))</f>
        <v>-29.970135845218959</v>
      </c>
      <c r="M7353" s="3">
        <f t="shared" si="1260"/>
        <v>0</v>
      </c>
      <c r="N7353" s="2">
        <f t="shared" si="1265"/>
        <v>73.843531733829707</v>
      </c>
      <c r="O7353" s="2">
        <f>IF('PV model'!$B$2&gt;0, 180-N7353,IF('PV model'!$B$2&lt;0,0-N7353,N7353))</f>
        <v>106.15646826617029</v>
      </c>
      <c r="P7353" s="2">
        <f>ABS(O7353-'PV model'!$B$5)</f>
        <v>98.843531733829707</v>
      </c>
      <c r="Q7353" s="3">
        <f t="shared" si="1261"/>
        <v>119.97013584521896</v>
      </c>
      <c r="R7353" s="3">
        <f t="shared" si="1266"/>
        <v>0</v>
      </c>
      <c r="S7353" s="3">
        <f t="shared" si="1262"/>
        <v>0</v>
      </c>
      <c r="T7353" s="3">
        <f>(0.5*(1-COS(RADIANS(90-$X$3)))*(D7353+E7353)*'PV model'!$B$4)</f>
        <v>0</v>
      </c>
      <c r="U7353" s="3">
        <f t="shared" si="1267"/>
        <v>0</v>
      </c>
      <c r="V7353" s="3">
        <f>('PV model'!$B$13*(U7353/1000)*(1-'PV model'!$B$14*((20+C7353)-25))*'PV model'!$B$10)/'PV model'!$B$12</f>
        <v>0</v>
      </c>
    </row>
    <row r="7354" spans="1:22" x14ac:dyDescent="0.2">
      <c r="A7354" s="10">
        <f t="shared" si="1270"/>
        <v>307</v>
      </c>
      <c r="B7354" s="10">
        <f t="shared" si="1268"/>
        <v>5</v>
      </c>
      <c r="C7354" s="23">
        <v>5</v>
      </c>
      <c r="D7354" s="24">
        <v>0</v>
      </c>
      <c r="E7354" s="24">
        <v>0</v>
      </c>
      <c r="F7354" s="48"/>
      <c r="G7354" s="48"/>
      <c r="H7354" s="1">
        <f t="shared" si="1269"/>
        <v>-15.97134506576424</v>
      </c>
      <c r="I7354" s="1">
        <f t="shared" si="1263"/>
        <v>16.350378426528664</v>
      </c>
      <c r="J7354" s="4">
        <f>B7354+('PV model'!$B$3/15)+(I7354/60)</f>
        <v>4.9958396404421448</v>
      </c>
      <c r="K7354" s="2">
        <f t="shared" si="1264"/>
        <v>105.06240539336783</v>
      </c>
      <c r="L7354" s="2">
        <f>DEGREES(ASIN((((COS(RADIANS('PV model'!$B$2))*COS(RADIANS(H7354))*COS(RADIANS(K7354)))+(SIN(RADIANS('PV model'!$B$2))*SIN(RADIANS(H7354)))))))</f>
        <v>-21.609243779128356</v>
      </c>
      <c r="M7354" s="3">
        <f t="shared" si="1260"/>
        <v>0</v>
      </c>
      <c r="N7354" s="2">
        <f t="shared" si="1265"/>
        <v>86.914125828487514</v>
      </c>
      <c r="O7354" s="2">
        <f>IF('PV model'!$B$2&gt;0, 180-N7354,IF('PV model'!$B$2&lt;0,0-N7354,N7354))</f>
        <v>93.085874171512486</v>
      </c>
      <c r="P7354" s="2">
        <f>ABS(O7354-'PV model'!$B$5)</f>
        <v>111.91412582848751</v>
      </c>
      <c r="Q7354" s="3">
        <f t="shared" si="1261"/>
        <v>111.60924377912836</v>
      </c>
      <c r="R7354" s="3">
        <f t="shared" si="1266"/>
        <v>0</v>
      </c>
      <c r="S7354" s="3">
        <f t="shared" si="1262"/>
        <v>0</v>
      </c>
      <c r="T7354" s="3">
        <f>(0.5*(1-COS(RADIANS(90-$X$3)))*(D7354+E7354)*'PV model'!$B$4)</f>
        <v>0</v>
      </c>
      <c r="U7354" s="3">
        <f t="shared" si="1267"/>
        <v>0</v>
      </c>
      <c r="V7354" s="3">
        <f>('PV model'!$B$13*(U7354/1000)*(1-'PV model'!$B$14*((20+C7354)-25))*'PV model'!$B$10)/'PV model'!$B$12</f>
        <v>0</v>
      </c>
    </row>
    <row r="7355" spans="1:22" x14ac:dyDescent="0.2">
      <c r="A7355" s="10">
        <f t="shared" si="1270"/>
        <v>307</v>
      </c>
      <c r="B7355" s="10">
        <f t="shared" si="1268"/>
        <v>6</v>
      </c>
      <c r="C7355" s="23">
        <v>4.9000000000000004</v>
      </c>
      <c r="D7355" s="24">
        <v>0</v>
      </c>
      <c r="E7355" s="24">
        <v>0</v>
      </c>
      <c r="F7355" s="48"/>
      <c r="G7355" s="48"/>
      <c r="H7355" s="1">
        <f t="shared" si="1269"/>
        <v>-15.97134506576424</v>
      </c>
      <c r="I7355" s="1">
        <f t="shared" si="1263"/>
        <v>16.350378426528664</v>
      </c>
      <c r="J7355" s="4">
        <f>B7355+('PV model'!$B$3/15)+(I7355/60)</f>
        <v>5.9958396404421448</v>
      </c>
      <c r="K7355" s="2">
        <f t="shared" si="1264"/>
        <v>90.062405393367825</v>
      </c>
      <c r="L7355" s="2">
        <f>DEGREES(ASIN((((COS(RADIANS('PV model'!$B$2))*COS(RADIANS(H7355))*COS(RADIANS(K7355)))+(SIN(RADIANS('PV model'!$B$2))*SIN(RADIANS(H7355)))))))</f>
        <v>-13.141507753454608</v>
      </c>
      <c r="M7355" s="3">
        <f t="shared" si="1260"/>
        <v>0</v>
      </c>
      <c r="N7355" s="2">
        <f t="shared" si="1265"/>
        <v>80.842120098772355</v>
      </c>
      <c r="O7355" s="2">
        <f>IF('PV model'!$B$2&gt;0, 180-N7355,IF('PV model'!$B$2&lt;0,0-N7355,N7355))</f>
        <v>99.157879901227645</v>
      </c>
      <c r="P7355" s="2">
        <f>ABS(O7355-'PV model'!$B$5)</f>
        <v>105.84212009877236</v>
      </c>
      <c r="Q7355" s="3">
        <f t="shared" si="1261"/>
        <v>103.1415077534546</v>
      </c>
      <c r="R7355" s="3">
        <f t="shared" si="1266"/>
        <v>0</v>
      </c>
      <c r="S7355" s="3">
        <f t="shared" si="1262"/>
        <v>0</v>
      </c>
      <c r="T7355" s="3">
        <f>(0.5*(1-COS(RADIANS(90-$X$3)))*(D7355+E7355)*'PV model'!$B$4)</f>
        <v>0</v>
      </c>
      <c r="U7355" s="3">
        <f t="shared" si="1267"/>
        <v>0</v>
      </c>
      <c r="V7355" s="3">
        <f>('PV model'!$B$13*(U7355/1000)*(1-'PV model'!$B$14*((20+C7355)-25))*'PV model'!$B$10)/'PV model'!$B$12</f>
        <v>0</v>
      </c>
    </row>
    <row r="7356" spans="1:22" x14ac:dyDescent="0.2">
      <c r="A7356" s="10">
        <f t="shared" si="1270"/>
        <v>307</v>
      </c>
      <c r="B7356" s="10">
        <f t="shared" si="1268"/>
        <v>7</v>
      </c>
      <c r="C7356" s="23">
        <v>5.2</v>
      </c>
      <c r="D7356" s="24">
        <v>0</v>
      </c>
      <c r="E7356" s="24">
        <v>0</v>
      </c>
      <c r="F7356" s="48"/>
      <c r="G7356" s="48"/>
      <c r="H7356" s="1">
        <f t="shared" si="1269"/>
        <v>-15.97134506576424</v>
      </c>
      <c r="I7356" s="1">
        <f t="shared" si="1263"/>
        <v>16.350378426528664</v>
      </c>
      <c r="J7356" s="4">
        <f>B7356+('PV model'!$B$3/15)+(I7356/60)</f>
        <v>6.9958396404421448</v>
      </c>
      <c r="K7356" s="2">
        <f t="shared" si="1264"/>
        <v>75.062405393367825</v>
      </c>
      <c r="L7356" s="2">
        <f>DEGREES(ASIN((((COS(RADIANS('PV model'!$B$2))*COS(RADIANS(H7356))*COS(RADIANS(K7356)))+(SIN(RADIANS('PV model'!$B$2))*SIN(RADIANS(H7356)))))))</f>
        <v>-4.9564610780652929</v>
      </c>
      <c r="M7356" s="3">
        <f t="shared" si="1260"/>
        <v>0</v>
      </c>
      <c r="N7356" s="2">
        <f t="shared" si="1265"/>
        <v>68.811691865457533</v>
      </c>
      <c r="O7356" s="2">
        <f>IF('PV model'!$B$2&gt;0, 180-N7356,IF('PV model'!$B$2&lt;0,0-N7356,N7356))</f>
        <v>111.18830813454247</v>
      </c>
      <c r="P7356" s="2">
        <f>ABS(O7356-'PV model'!$B$5)</f>
        <v>93.811691865457533</v>
      </c>
      <c r="Q7356" s="3">
        <f t="shared" si="1261"/>
        <v>94.956461078065288</v>
      </c>
      <c r="R7356" s="3">
        <f t="shared" si="1266"/>
        <v>0</v>
      </c>
      <c r="S7356" s="3">
        <f t="shared" si="1262"/>
        <v>0</v>
      </c>
      <c r="T7356" s="3">
        <f>(0.5*(1-COS(RADIANS(90-$X$3)))*(D7356+E7356)*'PV model'!$B$4)</f>
        <v>0</v>
      </c>
      <c r="U7356" s="3">
        <f t="shared" si="1267"/>
        <v>0</v>
      </c>
      <c r="V7356" s="3">
        <f>('PV model'!$B$13*(U7356/1000)*(1-'PV model'!$B$14*((20+C7356)-25))*'PV model'!$B$10)/'PV model'!$B$12</f>
        <v>0</v>
      </c>
    </row>
    <row r="7357" spans="1:22" x14ac:dyDescent="0.2">
      <c r="A7357" s="10">
        <f t="shared" si="1270"/>
        <v>307</v>
      </c>
      <c r="B7357" s="10">
        <f t="shared" si="1268"/>
        <v>8</v>
      </c>
      <c r="C7357" s="23">
        <v>5.5</v>
      </c>
      <c r="D7357" s="24">
        <v>0</v>
      </c>
      <c r="E7357" s="24">
        <v>1.764</v>
      </c>
      <c r="F7357" s="48"/>
      <c r="G7357" s="48"/>
      <c r="H7357" s="1">
        <f t="shared" si="1269"/>
        <v>-15.97134506576424</v>
      </c>
      <c r="I7357" s="1">
        <f t="shared" si="1263"/>
        <v>16.350378426528664</v>
      </c>
      <c r="J7357" s="4">
        <f>B7357+('PV model'!$B$3/15)+(I7357/60)</f>
        <v>7.9958396404421448</v>
      </c>
      <c r="K7357" s="2">
        <f t="shared" si="1264"/>
        <v>60.062405393367825</v>
      </c>
      <c r="L7357" s="2">
        <f>DEGREES(ASIN((((COS(RADIANS('PV model'!$B$2))*COS(RADIANS(H7357))*COS(RADIANS(K7357)))+(SIN(RADIANS('PV model'!$B$2))*SIN(RADIANS(H7357)))))))</f>
        <v>2.5788239548142449</v>
      </c>
      <c r="M7357" s="3">
        <f t="shared" si="1260"/>
        <v>2.5788239548142449</v>
      </c>
      <c r="N7357" s="2">
        <f t="shared" si="1265"/>
        <v>56.508114848020561</v>
      </c>
      <c r="O7357" s="2">
        <f>IF('PV model'!$B$2&gt;0, 180-N7357,IF('PV model'!$B$2&lt;0,0-N7357,N7357))</f>
        <v>123.49188515197943</v>
      </c>
      <c r="P7357" s="2">
        <f>ABS(O7357-'PV model'!$B$5)</f>
        <v>81.508114848020568</v>
      </c>
      <c r="Q7357" s="3">
        <f t="shared" si="1261"/>
        <v>87.42117604518576</v>
      </c>
      <c r="R7357" s="3">
        <f t="shared" si="1266"/>
        <v>0</v>
      </c>
      <c r="S7357" s="3">
        <f t="shared" si="1262"/>
        <v>1.764</v>
      </c>
      <c r="T7357" s="3">
        <f>(0.5*(1-COS(RADIANS(90-$X$3)))*(D7357+E7357)*'PV model'!$B$4)</f>
        <v>0</v>
      </c>
      <c r="U7357" s="3">
        <f t="shared" si="1267"/>
        <v>1.764</v>
      </c>
      <c r="V7357" s="3">
        <f>('PV model'!$B$13*(U7357/1000)*(1-'PV model'!$B$14*((20+C7357)-25))*'PV model'!$B$10)/'PV model'!$B$12</f>
        <v>0.17597678111999998</v>
      </c>
    </row>
    <row r="7358" spans="1:22" x14ac:dyDescent="0.2">
      <c r="A7358" s="10">
        <f t="shared" si="1270"/>
        <v>307</v>
      </c>
      <c r="B7358" s="10">
        <f t="shared" si="1268"/>
        <v>9</v>
      </c>
      <c r="C7358" s="23">
        <v>5.8</v>
      </c>
      <c r="D7358" s="24">
        <v>62.857199999999999</v>
      </c>
      <c r="E7358" s="24">
        <v>32.634</v>
      </c>
      <c r="F7358" s="48"/>
      <c r="G7358" s="48"/>
      <c r="H7358" s="1">
        <f t="shared" si="1269"/>
        <v>-15.97134506576424</v>
      </c>
      <c r="I7358" s="1">
        <f t="shared" si="1263"/>
        <v>16.350378426528664</v>
      </c>
      <c r="J7358" s="4">
        <f>B7358+('PV model'!$B$3/15)+(I7358/60)</f>
        <v>8.9958396404421439</v>
      </c>
      <c r="K7358" s="2">
        <f t="shared" si="1264"/>
        <v>45.06240539336784</v>
      </c>
      <c r="L7358" s="2">
        <f>DEGREES(ASIN((((COS(RADIANS('PV model'!$B$2))*COS(RADIANS(H7358))*COS(RADIANS(K7358)))+(SIN(RADIANS('PV model'!$B$2))*SIN(RADIANS(H7358)))))))</f>
        <v>9.0830780618018689</v>
      </c>
      <c r="M7358" s="3">
        <f t="shared" si="1260"/>
        <v>9.0830780618018689</v>
      </c>
      <c r="N7358" s="2">
        <f t="shared" si="1265"/>
        <v>43.566361209888463</v>
      </c>
      <c r="O7358" s="2">
        <f>IF('PV model'!$B$2&gt;0, 180-N7358,IF('PV model'!$B$2&lt;0,0-N7358,N7358))</f>
        <v>136.43363879011153</v>
      </c>
      <c r="P7358" s="2">
        <f>ABS(O7358-'PV model'!$B$5)</f>
        <v>68.56636120988847</v>
      </c>
      <c r="Q7358" s="3">
        <f t="shared" si="1261"/>
        <v>80.916921938198129</v>
      </c>
      <c r="R7358" s="3">
        <f t="shared" si="1266"/>
        <v>62.857200000000027</v>
      </c>
      <c r="S7358" s="3">
        <f t="shared" si="1262"/>
        <v>38.528775586550324</v>
      </c>
      <c r="T7358" s="3">
        <f>(0.5*(1-COS(RADIANS(90-$X$3)))*(D7358+E7358)*'PV model'!$B$4)</f>
        <v>0</v>
      </c>
      <c r="U7358" s="3">
        <f t="shared" si="1267"/>
        <v>101.38597558655036</v>
      </c>
      <c r="V7358" s="3">
        <f>('PV model'!$B$13*(U7358/1000)*(1-'PV model'!$B$14*((20+C7358)-25))*'PV model'!$B$10)/'PV model'!$B$12</f>
        <v>10.102111584848751</v>
      </c>
    </row>
    <row r="7359" spans="1:22" x14ac:dyDescent="0.2">
      <c r="A7359" s="10">
        <f t="shared" si="1270"/>
        <v>307</v>
      </c>
      <c r="B7359" s="10">
        <f t="shared" si="1268"/>
        <v>10</v>
      </c>
      <c r="C7359" s="23">
        <v>6.8</v>
      </c>
      <c r="D7359" s="24">
        <v>294.08190000000002</v>
      </c>
      <c r="E7359" s="24">
        <v>68.796000000000006</v>
      </c>
      <c r="F7359" s="48"/>
      <c r="G7359" s="48"/>
      <c r="H7359" s="1">
        <f t="shared" si="1269"/>
        <v>-15.97134506576424</v>
      </c>
      <c r="I7359" s="1">
        <f t="shared" si="1263"/>
        <v>16.350378426528664</v>
      </c>
      <c r="J7359" s="4">
        <f>B7359+('PV model'!$B$3/15)+(I7359/60)</f>
        <v>9.9958396404421439</v>
      </c>
      <c r="K7359" s="2">
        <f t="shared" si="1264"/>
        <v>30.06240539336784</v>
      </c>
      <c r="L7359" s="2">
        <f>DEGREES(ASIN((((COS(RADIANS('PV model'!$B$2))*COS(RADIANS(H7359))*COS(RADIANS(K7359)))+(SIN(RADIANS('PV model'!$B$2))*SIN(RADIANS(H7359)))))))</f>
        <v>14.153893491896655</v>
      </c>
      <c r="M7359" s="3">
        <f t="shared" si="1260"/>
        <v>14.153893491896655</v>
      </c>
      <c r="N7359" s="2">
        <f t="shared" si="1265"/>
        <v>29.780883277128954</v>
      </c>
      <c r="O7359" s="2">
        <f>IF('PV model'!$B$2&gt;0, 180-N7359,IF('PV model'!$B$2&lt;0,0-N7359,N7359))</f>
        <v>150.21911672287104</v>
      </c>
      <c r="P7359" s="2">
        <f>ABS(O7359-'PV model'!$B$5)</f>
        <v>54.780883277128964</v>
      </c>
      <c r="Q7359" s="3">
        <f t="shared" si="1261"/>
        <v>75.846106508103347</v>
      </c>
      <c r="R7359" s="3">
        <f t="shared" si="1266"/>
        <v>294.08190000000013</v>
      </c>
      <c r="S7359" s="3">
        <f t="shared" si="1262"/>
        <v>84.751954251303786</v>
      </c>
      <c r="T7359" s="3">
        <f>(0.5*(1-COS(RADIANS(90-$X$3)))*(D7359+E7359)*'PV model'!$B$4)</f>
        <v>0</v>
      </c>
      <c r="U7359" s="3">
        <f t="shared" si="1267"/>
        <v>378.83385425130393</v>
      </c>
      <c r="V7359" s="3">
        <f>('PV model'!$B$13*(U7359/1000)*(1-'PV model'!$B$14*((20+C7359)-25))*'PV model'!$B$10)/'PV model'!$B$12</f>
        <v>37.595580800049426</v>
      </c>
    </row>
    <row r="7360" spans="1:22" x14ac:dyDescent="0.2">
      <c r="A7360" s="10">
        <f t="shared" si="1270"/>
        <v>307</v>
      </c>
      <c r="B7360" s="10">
        <f t="shared" si="1268"/>
        <v>11</v>
      </c>
      <c r="C7360" s="23">
        <v>7.7</v>
      </c>
      <c r="D7360" s="24">
        <v>486.02085</v>
      </c>
      <c r="E7360" s="24">
        <v>82.025999999999996</v>
      </c>
      <c r="F7360" s="48"/>
      <c r="G7360" s="48"/>
      <c r="H7360" s="1">
        <f t="shared" si="1269"/>
        <v>-15.97134506576424</v>
      </c>
      <c r="I7360" s="1">
        <f t="shared" si="1263"/>
        <v>16.350378426528664</v>
      </c>
      <c r="J7360" s="4">
        <f>B7360+('PV model'!$B$3/15)+(I7360/60)</f>
        <v>10.995839640442144</v>
      </c>
      <c r="K7360" s="2">
        <f t="shared" si="1264"/>
        <v>15.062405393367841</v>
      </c>
      <c r="L7360" s="2">
        <f>DEGREES(ASIN((((COS(RADIANS('PV model'!$B$2))*COS(RADIANS(H7360))*COS(RADIANS(K7360)))+(SIN(RADIANS('PV model'!$B$2))*SIN(RADIANS(H7360)))))))</f>
        <v>17.401767916505225</v>
      </c>
      <c r="M7360" s="3">
        <f t="shared" si="1260"/>
        <v>17.401767916505225</v>
      </c>
      <c r="N7360" s="2">
        <f t="shared" si="1265"/>
        <v>15.17826882204136</v>
      </c>
      <c r="O7360" s="2">
        <f>IF('PV model'!$B$2&gt;0, 180-N7360,IF('PV model'!$B$2&lt;0,0-N7360,N7360))</f>
        <v>164.82173117795864</v>
      </c>
      <c r="P7360" s="2">
        <f>ABS(O7360-'PV model'!$B$5)</f>
        <v>40.17826882204136</v>
      </c>
      <c r="Q7360" s="3">
        <f t="shared" si="1261"/>
        <v>72.598232083494764</v>
      </c>
      <c r="R7360" s="3">
        <f t="shared" si="1266"/>
        <v>486.02085000000017</v>
      </c>
      <c r="S7360" s="3">
        <f t="shared" si="1262"/>
        <v>103.54608756207297</v>
      </c>
      <c r="T7360" s="3">
        <f>(0.5*(1-COS(RADIANS(90-$X$3)))*(D7360+E7360)*'PV model'!$B$4)</f>
        <v>0</v>
      </c>
      <c r="U7360" s="3">
        <f t="shared" si="1267"/>
        <v>589.56693756207312</v>
      </c>
      <c r="V7360" s="3">
        <f>('PV model'!$B$13*(U7360/1000)*(1-'PV model'!$B$14*((20+C7360)-25))*'PV model'!$B$10)/'PV model'!$B$12</f>
        <v>58.296633479054812</v>
      </c>
    </row>
    <row r="7361" spans="1:22" x14ac:dyDescent="0.2">
      <c r="A7361" s="10">
        <f t="shared" si="1270"/>
        <v>307</v>
      </c>
      <c r="B7361" s="10">
        <f t="shared" si="1268"/>
        <v>12</v>
      </c>
      <c r="C7361" s="23">
        <v>8.6999999999999993</v>
      </c>
      <c r="D7361" s="24">
        <v>656.63324999999998</v>
      </c>
      <c r="E7361" s="24">
        <v>67.031999999999996</v>
      </c>
      <c r="F7361" s="48"/>
      <c r="G7361" s="48"/>
      <c r="H7361" s="1">
        <f t="shared" si="1269"/>
        <v>-15.97134506576424</v>
      </c>
      <c r="I7361" s="1">
        <f t="shared" si="1263"/>
        <v>16.350378426528664</v>
      </c>
      <c r="J7361" s="4">
        <f>B7361+('PV model'!$B$3/15)+(I7361/60)</f>
        <v>11.995839640442144</v>
      </c>
      <c r="K7361" s="2">
        <f t="shared" si="1264"/>
        <v>6.2405393367841455E-2</v>
      </c>
      <c r="L7361" s="2">
        <f>DEGREES(ASIN((((COS(RADIANS('PV model'!$B$2))*COS(RADIANS(H7361))*COS(RADIANS(K7361)))+(SIN(RADIANS('PV model'!$B$2))*SIN(RADIANS(H7361)))))))</f>
        <v>18.528635416043496</v>
      </c>
      <c r="M7361" s="3">
        <f t="shared" si="1260"/>
        <v>18.528635416043496</v>
      </c>
      <c r="N7361" s="2">
        <f t="shared" si="1265"/>
        <v>6.3276447432398131E-2</v>
      </c>
      <c r="O7361" s="2">
        <f>IF('PV model'!$B$2&gt;0, 180-N7361,IF('PV model'!$B$2&lt;0,0-N7361,N7361))</f>
        <v>179.9367235525676</v>
      </c>
      <c r="P7361" s="2">
        <f>ABS(O7361-'PV model'!$B$5)</f>
        <v>25.063276447432401</v>
      </c>
      <c r="Q7361" s="3">
        <f t="shared" si="1261"/>
        <v>71.4713645839565</v>
      </c>
      <c r="R7361" s="3">
        <f t="shared" si="1266"/>
        <v>656.6332500000002</v>
      </c>
      <c r="S7361" s="3">
        <f t="shared" si="1262"/>
        <v>85.503203896551625</v>
      </c>
      <c r="T7361" s="3">
        <f>(0.5*(1-COS(RADIANS(90-$X$3)))*(D7361+E7361)*'PV model'!$B$4)</f>
        <v>0</v>
      </c>
      <c r="U7361" s="3">
        <f t="shared" si="1267"/>
        <v>742.13645389655187</v>
      </c>
      <c r="V7361" s="3">
        <f>('PV model'!$B$13*(U7361/1000)*(1-'PV model'!$B$14*((20+C7361)-25))*'PV model'!$B$10)/'PV model'!$B$12</f>
        <v>73.086037324513143</v>
      </c>
    </row>
    <row r="7362" spans="1:22" x14ac:dyDescent="0.2">
      <c r="A7362" s="10">
        <f t="shared" si="1270"/>
        <v>307</v>
      </c>
      <c r="B7362" s="10">
        <f t="shared" si="1268"/>
        <v>13</v>
      </c>
      <c r="C7362" s="23">
        <v>8.6</v>
      </c>
      <c r="D7362" s="24">
        <v>638.67404999999997</v>
      </c>
      <c r="E7362" s="24">
        <v>71.441999999999993</v>
      </c>
      <c r="F7362" s="48"/>
      <c r="G7362" s="48"/>
      <c r="H7362" s="1">
        <f t="shared" si="1269"/>
        <v>-15.97134506576424</v>
      </c>
      <c r="I7362" s="1">
        <f t="shared" si="1263"/>
        <v>16.350378426528664</v>
      </c>
      <c r="J7362" s="4">
        <f>B7362+('PV model'!$B$3/15)+(I7362/60)</f>
        <v>12.995839640442144</v>
      </c>
      <c r="K7362" s="2">
        <f t="shared" si="1264"/>
        <v>-14.937594606632159</v>
      </c>
      <c r="L7362" s="2">
        <f>DEGREES(ASIN((((COS(RADIANS('PV model'!$B$2))*COS(RADIANS(H7362))*COS(RADIANS(K7362)))+(SIN(RADIANS('PV model'!$B$2))*SIN(RADIANS(H7362)))))))</f>
        <v>17.420203143540633</v>
      </c>
      <c r="M7362" s="3">
        <f t="shared" si="1260"/>
        <v>17.420203143540633</v>
      </c>
      <c r="N7362" s="2">
        <f t="shared" si="1265"/>
        <v>-15.05400711276808</v>
      </c>
      <c r="O7362" s="2">
        <f>IF('PV model'!$B$2&gt;0, 180-N7362,IF('PV model'!$B$2&lt;0,0-N7362,N7362))</f>
        <v>195.05400711276809</v>
      </c>
      <c r="P7362" s="2">
        <f>ABS(O7362-'PV model'!$B$5)</f>
        <v>9.9459928872319097</v>
      </c>
      <c r="Q7362" s="3">
        <f t="shared" si="1261"/>
        <v>72.579796856459367</v>
      </c>
      <c r="R7362" s="3">
        <f t="shared" si="1266"/>
        <v>638.67405000000008</v>
      </c>
      <c r="S7362" s="3">
        <f t="shared" si="1262"/>
        <v>90.412427873953419</v>
      </c>
      <c r="T7362" s="3">
        <f>(0.5*(1-COS(RADIANS(90-$X$3)))*(D7362+E7362)*'PV model'!$B$4)</f>
        <v>0</v>
      </c>
      <c r="U7362" s="3">
        <f t="shared" si="1267"/>
        <v>729.08647787395353</v>
      </c>
      <c r="V7362" s="3">
        <f>('PV model'!$B$13*(U7362/1000)*(1-'PV model'!$B$14*((20+C7362)-25))*'PV model'!$B$10)/'PV model'!$B$12</f>
        <v>71.830019753953152</v>
      </c>
    </row>
    <row r="7363" spans="1:22" x14ac:dyDescent="0.2">
      <c r="A7363" s="10">
        <f t="shared" si="1270"/>
        <v>307</v>
      </c>
      <c r="B7363" s="10">
        <f t="shared" si="1268"/>
        <v>14</v>
      </c>
      <c r="C7363" s="23">
        <v>8.4</v>
      </c>
      <c r="D7363" s="24">
        <v>588.16380000000004</v>
      </c>
      <c r="E7363" s="24">
        <v>66.149999999999991</v>
      </c>
      <c r="F7363" s="48"/>
      <c r="G7363" s="48"/>
      <c r="H7363" s="1">
        <f t="shared" si="1269"/>
        <v>-15.97134506576424</v>
      </c>
      <c r="I7363" s="1">
        <f t="shared" si="1263"/>
        <v>16.350378426528664</v>
      </c>
      <c r="J7363" s="4">
        <f>B7363+('PV model'!$B$3/15)+(I7363/60)</f>
        <v>13.995839640442144</v>
      </c>
      <c r="K7363" s="2">
        <f t="shared" si="1264"/>
        <v>-29.93759460663216</v>
      </c>
      <c r="L7363" s="2">
        <f>DEGREES(ASIN((((COS(RADIANS('PV model'!$B$2))*COS(RADIANS(H7363))*COS(RADIANS(K7363)))+(SIN(RADIANS('PV model'!$B$2))*SIN(RADIANS(H7363)))))))</f>
        <v>14.188942508549626</v>
      </c>
      <c r="M7363" s="3">
        <f t="shared" si="1260"/>
        <v>14.188942508549626</v>
      </c>
      <c r="N7363" s="2">
        <f t="shared" si="1265"/>
        <v>-29.662521084452607</v>
      </c>
      <c r="O7363" s="2">
        <f>IF('PV model'!$B$2&gt;0, 180-N7363,IF('PV model'!$B$2&lt;0,0-N7363,N7363))</f>
        <v>209.66252108445261</v>
      </c>
      <c r="P7363" s="2">
        <f>ABS(O7363-'PV model'!$B$5)</f>
        <v>4.6625210844526066</v>
      </c>
      <c r="Q7363" s="3">
        <f t="shared" si="1261"/>
        <v>75.81105749145037</v>
      </c>
      <c r="R7363" s="3">
        <f t="shared" si="1266"/>
        <v>588.16380000000004</v>
      </c>
      <c r="S7363" s="3">
        <f t="shared" si="1262"/>
        <v>81.936244604777173</v>
      </c>
      <c r="T7363" s="3">
        <f>(0.5*(1-COS(RADIANS(90-$X$3)))*(D7363+E7363)*'PV model'!$B$4)</f>
        <v>0</v>
      </c>
      <c r="U7363" s="3">
        <f t="shared" si="1267"/>
        <v>670.10004460477717</v>
      </c>
      <c r="V7363" s="3">
        <f>('PV model'!$B$13*(U7363/1000)*(1-'PV model'!$B$14*((20+C7363)-25))*'PV model'!$B$10)/'PV model'!$B$12</f>
        <v>66.072228932455289</v>
      </c>
    </row>
    <row r="7364" spans="1:22" x14ac:dyDescent="0.2">
      <c r="A7364" s="10">
        <f t="shared" si="1270"/>
        <v>307</v>
      </c>
      <c r="B7364" s="10">
        <f t="shared" si="1268"/>
        <v>15</v>
      </c>
      <c r="C7364" s="23">
        <v>8.3000000000000007</v>
      </c>
      <c r="D7364" s="24">
        <v>435.51060000000001</v>
      </c>
      <c r="E7364" s="24">
        <v>59.094000000000008</v>
      </c>
      <c r="F7364" s="48"/>
      <c r="G7364" s="48"/>
      <c r="H7364" s="1">
        <f t="shared" si="1269"/>
        <v>-15.97134506576424</v>
      </c>
      <c r="I7364" s="1">
        <f t="shared" si="1263"/>
        <v>16.350378426528664</v>
      </c>
      <c r="J7364" s="4">
        <f>B7364+('PV model'!$B$3/15)+(I7364/60)</f>
        <v>14.995839640442144</v>
      </c>
      <c r="K7364" s="2">
        <f t="shared" si="1264"/>
        <v>-44.93759460663216</v>
      </c>
      <c r="L7364" s="2">
        <f>DEGREES(ASIN((((COS(RADIANS('PV model'!$B$2))*COS(RADIANS(H7364))*COS(RADIANS(K7364)))+(SIN(RADIANS('PV model'!$B$2))*SIN(RADIANS(H7364)))))))</f>
        <v>9.1317500117844457</v>
      </c>
      <c r="M7364" s="3">
        <f t="shared" si="1260"/>
        <v>9.1317500117844457</v>
      </c>
      <c r="N7364" s="2">
        <f t="shared" si="1265"/>
        <v>-43.455282408438627</v>
      </c>
      <c r="O7364" s="2">
        <f>IF('PV model'!$B$2&gt;0, 180-N7364,IF('PV model'!$B$2&lt;0,0-N7364,N7364))</f>
        <v>223.45528240843862</v>
      </c>
      <c r="P7364" s="2">
        <f>ABS(O7364-'PV model'!$B$5)</f>
        <v>18.45528240843862</v>
      </c>
      <c r="Q7364" s="3">
        <f t="shared" si="1261"/>
        <v>80.868249988215553</v>
      </c>
      <c r="R7364" s="3">
        <f t="shared" si="1266"/>
        <v>435.51059999999995</v>
      </c>
      <c r="S7364" s="3">
        <f t="shared" si="1262"/>
        <v>71.049475985702728</v>
      </c>
      <c r="T7364" s="3">
        <f>(0.5*(1-COS(RADIANS(90-$X$3)))*(D7364+E7364)*'PV model'!$B$4)</f>
        <v>0</v>
      </c>
      <c r="U7364" s="3">
        <f t="shared" si="1267"/>
        <v>506.56007598570267</v>
      </c>
      <c r="V7364" s="3">
        <f>('PV model'!$B$13*(U7364/1000)*(1-'PV model'!$B$14*((20+C7364)-25))*'PV model'!$B$10)/'PV model'!$B$12</f>
        <v>49.967353358949822</v>
      </c>
    </row>
    <row r="7365" spans="1:22" x14ac:dyDescent="0.2">
      <c r="A7365" s="10">
        <f t="shared" si="1270"/>
        <v>307</v>
      </c>
      <c r="B7365" s="10">
        <f t="shared" si="1268"/>
        <v>16</v>
      </c>
      <c r="C7365" s="23">
        <v>7.4</v>
      </c>
      <c r="D7365" s="24">
        <v>203.16345000000001</v>
      </c>
      <c r="E7365" s="24">
        <v>37.043999999999997</v>
      </c>
      <c r="F7365" s="48"/>
      <c r="G7365" s="48"/>
      <c r="H7365" s="1">
        <f t="shared" si="1269"/>
        <v>-15.97134506576424</v>
      </c>
      <c r="I7365" s="1">
        <f t="shared" si="1263"/>
        <v>16.350378426528664</v>
      </c>
      <c r="J7365" s="4">
        <f>B7365+('PV model'!$B$3/15)+(I7365/60)</f>
        <v>15.995839640442144</v>
      </c>
      <c r="K7365" s="2">
        <f t="shared" si="1264"/>
        <v>-59.93759460663216</v>
      </c>
      <c r="L7365" s="2">
        <f>DEGREES(ASIN((((COS(RADIANS('PV model'!$B$2))*COS(RADIANS(H7365))*COS(RADIANS(K7365)))+(SIN(RADIANS('PV model'!$B$2))*SIN(RADIANS(H7365)))))))</f>
        <v>2.6377442256126549</v>
      </c>
      <c r="M7365" s="3">
        <f t="shared" si="1260"/>
        <v>2.6377442256126549</v>
      </c>
      <c r="N7365" s="2">
        <f t="shared" si="1265"/>
        <v>-56.403475456575876</v>
      </c>
      <c r="O7365" s="2">
        <f>IF('PV model'!$B$2&gt;0, 180-N7365,IF('PV model'!$B$2&lt;0,0-N7365,N7365))</f>
        <v>236.40347545657588</v>
      </c>
      <c r="P7365" s="2">
        <f>ABS(O7365-'PV model'!$B$5)</f>
        <v>31.403475456575876</v>
      </c>
      <c r="Q7365" s="3">
        <f t="shared" si="1261"/>
        <v>87.362255774387336</v>
      </c>
      <c r="R7365" s="3">
        <f t="shared" si="1266"/>
        <v>203.16345000000052</v>
      </c>
      <c r="S7365" s="3">
        <f t="shared" si="1262"/>
        <v>43.526297224433165</v>
      </c>
      <c r="T7365" s="3">
        <f>(0.5*(1-COS(RADIANS(90-$X$3)))*(D7365+E7365)*'PV model'!$B$4)</f>
        <v>0</v>
      </c>
      <c r="U7365" s="3">
        <f t="shared" si="1267"/>
        <v>246.68974722443369</v>
      </c>
      <c r="V7365" s="3">
        <f>('PV model'!$B$13*(U7365/1000)*(1-'PV model'!$B$14*((20+C7365)-25))*'PV model'!$B$10)/'PV model'!$B$12</f>
        <v>24.42237970408187</v>
      </c>
    </row>
    <row r="7366" spans="1:22" x14ac:dyDescent="0.2">
      <c r="A7366" s="10">
        <f t="shared" si="1270"/>
        <v>307</v>
      </c>
      <c r="B7366" s="10">
        <f t="shared" si="1268"/>
        <v>17</v>
      </c>
      <c r="C7366" s="23">
        <v>6.6</v>
      </c>
      <c r="D7366" s="24">
        <v>0</v>
      </c>
      <c r="E7366" s="24">
        <v>7.056</v>
      </c>
      <c r="F7366" s="48"/>
      <c r="G7366" s="48"/>
      <c r="H7366" s="1">
        <f t="shared" si="1269"/>
        <v>-15.97134506576424</v>
      </c>
      <c r="I7366" s="1">
        <f t="shared" si="1263"/>
        <v>16.350378426528664</v>
      </c>
      <c r="J7366" s="4">
        <f>B7366+('PV model'!$B$3/15)+(I7366/60)</f>
        <v>16.995839640442142</v>
      </c>
      <c r="K7366" s="2">
        <f t="shared" si="1264"/>
        <v>-74.937594606632132</v>
      </c>
      <c r="L7366" s="2">
        <f>DEGREES(ASIN((((COS(RADIANS('PV model'!$B$2))*COS(RADIANS(H7366))*COS(RADIANS(K7366)))+(SIN(RADIANS('PV model'!$B$2))*SIN(RADIANS(H7366)))))))</f>
        <v>-4.8905690058072606</v>
      </c>
      <c r="M7366" s="3">
        <f t="shared" ref="M7366:M7429" si="1271">IF(L7366&gt;0, L7366, 0)</f>
        <v>0</v>
      </c>
      <c r="N7366" s="2">
        <f t="shared" si="1265"/>
        <v>-68.711038066656286</v>
      </c>
      <c r="O7366" s="2">
        <f>IF('PV model'!$B$2&gt;0, 180-N7366,IF('PV model'!$B$2&lt;0,0-N7366,N7366))</f>
        <v>248.71103806665627</v>
      </c>
      <c r="P7366" s="2">
        <f>ABS(O7366-'PV model'!$B$5)</f>
        <v>43.711038066656272</v>
      </c>
      <c r="Q7366" s="3">
        <f t="shared" ref="Q7366:Q7429" si="1272">DEGREES(ACOS((SIN(RADIANS(L7366))*COS(RADIANS(90-$X$3))+COS(RADIANS(L7366))*COS(RADIANS(P7366))*SIN(RADIANS(90-$X$3)))))</f>
        <v>94.890569005807265</v>
      </c>
      <c r="R7366" s="3">
        <f t="shared" si="1266"/>
        <v>0</v>
      </c>
      <c r="S7366" s="3">
        <f t="shared" ref="S7366:S7429" si="1273">IF($Z$3=TRUE, IF(E7366=0,0,E7366*(0.5*(1+COS(RADIANS(90-$X$3))*(1+(1-(E7366^2/(D7366+E7366)^2))*(SIN(RADIANS(0.5*$X$3))^3)))*(1+(1-(E7366^2/(D7366+E7366)^2))*(COS(RADIANS(Q7366))^2)*(SIN(RADIANS(90-L7366))^3)))), IF(E7366=0,0,E7366*(0.5*(1+COS(RADIANS(90-$X$3))))))</f>
        <v>7.056</v>
      </c>
      <c r="T7366" s="3">
        <f>(0.5*(1-COS(RADIANS(90-$X$3)))*(D7366+E7366)*'PV model'!$B$4)</f>
        <v>0</v>
      </c>
      <c r="U7366" s="3">
        <f t="shared" si="1267"/>
        <v>7.056</v>
      </c>
      <c r="V7366" s="3">
        <f>('PV model'!$B$13*(U7366/1000)*(1-'PV model'!$B$14*((20+C7366)-25))*'PV model'!$B$10)/'PV model'!$B$12</f>
        <v>0.70080372633599997</v>
      </c>
    </row>
    <row r="7367" spans="1:22" x14ac:dyDescent="0.2">
      <c r="A7367" s="10">
        <f t="shared" si="1270"/>
        <v>307</v>
      </c>
      <c r="B7367" s="10">
        <f t="shared" si="1268"/>
        <v>18</v>
      </c>
      <c r="C7367" s="23">
        <v>5.7</v>
      </c>
      <c r="D7367" s="24">
        <v>0</v>
      </c>
      <c r="E7367" s="24">
        <v>0</v>
      </c>
      <c r="F7367" s="48"/>
      <c r="G7367" s="48"/>
      <c r="H7367" s="1">
        <f t="shared" si="1269"/>
        <v>-15.97134506576424</v>
      </c>
      <c r="I7367" s="1">
        <f t="shared" ref="I7367:I7430" si="1274">9.87*SIN(RADIANS(1.978*A7367-160.22))-7.53*COS(RADIANS(0.989*A7367-80.11))-1.5*SIN((RADIANS(0.989*A7367-80.11)))</f>
        <v>16.350378426528664</v>
      </c>
      <c r="J7367" s="4">
        <f>B7367+('PV model'!$B$3/15)+(I7367/60)</f>
        <v>17.995839640442142</v>
      </c>
      <c r="K7367" s="2">
        <f t="shared" ref="K7367:K7430" si="1275">15*(12-J7367)</f>
        <v>-89.937594606632132</v>
      </c>
      <c r="L7367" s="2">
        <f>DEGREES(ASIN((((COS(RADIANS('PV model'!$B$2))*COS(RADIANS(H7367))*COS(RADIANS(K7367)))+(SIN(RADIANS('PV model'!$B$2))*SIN(RADIANS(H7367)))))))</f>
        <v>-13.071725115790604</v>
      </c>
      <c r="M7367" s="3">
        <f t="shared" si="1271"/>
        <v>0</v>
      </c>
      <c r="N7367" s="2">
        <f t="shared" ref="N7367:N7430" si="1276">DEGREES(ASIN((COS(RADIANS(H7367))*SIN(RADIANS(K7367)))/COS(RADIANS(L7367))))</f>
        <v>-80.74189408253406</v>
      </c>
      <c r="O7367" s="2">
        <f>IF('PV model'!$B$2&gt;0, 180-N7367,IF('PV model'!$B$2&lt;0,0-N7367,N7367))</f>
        <v>260.74189408253403</v>
      </c>
      <c r="P7367" s="2">
        <f>ABS(O7367-'PV model'!$B$5)</f>
        <v>55.741894082534031</v>
      </c>
      <c r="Q7367" s="3">
        <f t="shared" si="1272"/>
        <v>103.0717251157906</v>
      </c>
      <c r="R7367" s="3">
        <f t="shared" ref="R7367:R7430" si="1277">IF(D7367=0,0,D7367*COS(RADIANS(Q7367))/SIN(RADIANS(L7367)))</f>
        <v>0</v>
      </c>
      <c r="S7367" s="3">
        <f t="shared" si="1273"/>
        <v>0</v>
      </c>
      <c r="T7367" s="3">
        <f>(0.5*(1-COS(RADIANS(90-$X$3)))*(D7367+E7367)*'PV model'!$B$4)</f>
        <v>0</v>
      </c>
      <c r="U7367" s="3">
        <f t="shared" ref="U7367:U7430" si="1278">R7367+S7367+T7367</f>
        <v>0</v>
      </c>
      <c r="V7367" s="3">
        <f>('PV model'!$B$13*(U7367/1000)*(1-'PV model'!$B$14*((20+C7367)-25))*'PV model'!$B$10)/'PV model'!$B$12</f>
        <v>0</v>
      </c>
    </row>
    <row r="7368" spans="1:22" x14ac:dyDescent="0.2">
      <c r="A7368" s="10">
        <f t="shared" si="1270"/>
        <v>307</v>
      </c>
      <c r="B7368" s="10">
        <f t="shared" ref="B7368:B7431" si="1279">IF(B7367&lt;24,B7367+1,1)</f>
        <v>19</v>
      </c>
      <c r="C7368" s="23">
        <v>6</v>
      </c>
      <c r="D7368" s="24">
        <v>0</v>
      </c>
      <c r="E7368" s="24">
        <v>0</v>
      </c>
      <c r="F7368" s="48"/>
      <c r="G7368" s="48"/>
      <c r="H7368" s="1">
        <f t="shared" ref="H7368:H7431" si="1280">(23.465*SIN(RADIANS(280.1+0.9863*A7368)))</f>
        <v>-15.97134506576424</v>
      </c>
      <c r="I7368" s="1">
        <f t="shared" si="1274"/>
        <v>16.350378426528664</v>
      </c>
      <c r="J7368" s="4">
        <f>B7368+('PV model'!$B$3/15)+(I7368/60)</f>
        <v>18.995839640442142</v>
      </c>
      <c r="K7368" s="2">
        <f t="shared" si="1275"/>
        <v>-104.93759460663213</v>
      </c>
      <c r="L7368" s="2">
        <f>DEGREES(ASIN((((COS(RADIANS('PV model'!$B$2))*COS(RADIANS(H7368))*COS(RADIANS(K7368)))+(SIN(RADIANS('PV model'!$B$2))*SIN(RADIANS(H7368)))))))</f>
        <v>-21.538649252321708</v>
      </c>
      <c r="M7368" s="3">
        <f t="shared" si="1271"/>
        <v>0</v>
      </c>
      <c r="N7368" s="2">
        <f t="shared" si="1276"/>
        <v>-87.018465015522864</v>
      </c>
      <c r="O7368" s="2">
        <f>IF('PV model'!$B$2&gt;0, 180-N7368,IF('PV model'!$B$2&lt;0,0-N7368,N7368))</f>
        <v>267.01846501552285</v>
      </c>
      <c r="P7368" s="2">
        <f>ABS(O7368-'PV model'!$B$5)</f>
        <v>62.01846501552285</v>
      </c>
      <c r="Q7368" s="3">
        <f t="shared" si="1272"/>
        <v>111.5386492523217</v>
      </c>
      <c r="R7368" s="3">
        <f t="shared" si="1277"/>
        <v>0</v>
      </c>
      <c r="S7368" s="3">
        <f t="shared" si="1273"/>
        <v>0</v>
      </c>
      <c r="T7368" s="3">
        <f>(0.5*(1-COS(RADIANS(90-$X$3)))*(D7368+E7368)*'PV model'!$B$4)</f>
        <v>0</v>
      </c>
      <c r="U7368" s="3">
        <f t="shared" si="1278"/>
        <v>0</v>
      </c>
      <c r="V7368" s="3">
        <f>('PV model'!$B$13*(U7368/1000)*(1-'PV model'!$B$14*((20+C7368)-25))*'PV model'!$B$10)/'PV model'!$B$12</f>
        <v>0</v>
      </c>
    </row>
    <row r="7369" spans="1:22" x14ac:dyDescent="0.2">
      <c r="A7369" s="10">
        <f t="shared" si="1270"/>
        <v>307</v>
      </c>
      <c r="B7369" s="10">
        <f t="shared" si="1279"/>
        <v>20</v>
      </c>
      <c r="C7369" s="23">
        <v>6.2</v>
      </c>
      <c r="D7369" s="24">
        <v>0</v>
      </c>
      <c r="E7369" s="24">
        <v>0</v>
      </c>
      <c r="F7369" s="48"/>
      <c r="G7369" s="48"/>
      <c r="H7369" s="1">
        <f t="shared" si="1280"/>
        <v>-15.97134506576424</v>
      </c>
      <c r="I7369" s="1">
        <f t="shared" si="1274"/>
        <v>16.350378426528664</v>
      </c>
      <c r="J7369" s="4">
        <f>B7369+('PV model'!$B$3/15)+(I7369/60)</f>
        <v>19.995839640442142</v>
      </c>
      <c r="K7369" s="2">
        <f t="shared" si="1275"/>
        <v>-119.93759460663213</v>
      </c>
      <c r="L7369" s="2">
        <f>DEGREES(ASIN((((COS(RADIANS('PV model'!$B$2))*COS(RADIANS(H7369))*COS(RADIANS(K7369)))+(SIN(RADIANS('PV model'!$B$2))*SIN(RADIANS(H7369)))))))</f>
        <v>-29.902214700994765</v>
      </c>
      <c r="M7369" s="3">
        <f t="shared" si="1271"/>
        <v>0</v>
      </c>
      <c r="N7369" s="2">
        <f t="shared" si="1276"/>
        <v>-73.957680662159291</v>
      </c>
      <c r="O7369" s="2">
        <f>IF('PV model'!$B$2&gt;0, 180-N7369,IF('PV model'!$B$2&lt;0,0-N7369,N7369))</f>
        <v>253.95768066215931</v>
      </c>
      <c r="P7369" s="2">
        <f>ABS(O7369-'PV model'!$B$5)</f>
        <v>48.957680662159305</v>
      </c>
      <c r="Q7369" s="3">
        <f t="shared" si="1272"/>
        <v>119.90221470099476</v>
      </c>
      <c r="R7369" s="3">
        <f t="shared" si="1277"/>
        <v>0</v>
      </c>
      <c r="S7369" s="3">
        <f t="shared" si="1273"/>
        <v>0</v>
      </c>
      <c r="T7369" s="3">
        <f>(0.5*(1-COS(RADIANS(90-$X$3)))*(D7369+E7369)*'PV model'!$B$4)</f>
        <v>0</v>
      </c>
      <c r="U7369" s="3">
        <f t="shared" si="1278"/>
        <v>0</v>
      </c>
      <c r="V7369" s="3">
        <f>('PV model'!$B$13*(U7369/1000)*(1-'PV model'!$B$14*((20+C7369)-25))*'PV model'!$B$10)/'PV model'!$B$12</f>
        <v>0</v>
      </c>
    </row>
    <row r="7370" spans="1:22" x14ac:dyDescent="0.2">
      <c r="A7370" s="10">
        <f t="shared" si="1270"/>
        <v>307</v>
      </c>
      <c r="B7370" s="10">
        <f t="shared" si="1279"/>
        <v>21</v>
      </c>
      <c r="C7370" s="23">
        <v>6.5</v>
      </c>
      <c r="D7370" s="24">
        <v>0</v>
      </c>
      <c r="E7370" s="24">
        <v>0</v>
      </c>
      <c r="F7370" s="48"/>
      <c r="G7370" s="48"/>
      <c r="H7370" s="1">
        <f t="shared" si="1280"/>
        <v>-15.97134506576424</v>
      </c>
      <c r="I7370" s="1">
        <f t="shared" si="1274"/>
        <v>16.350378426528664</v>
      </c>
      <c r="J7370" s="4">
        <f>B7370+('PV model'!$B$3/15)+(I7370/60)</f>
        <v>20.995839640442142</v>
      </c>
      <c r="K7370" s="2">
        <f t="shared" si="1275"/>
        <v>-134.93759460663213</v>
      </c>
      <c r="L7370" s="2">
        <f>DEGREES(ASIN((((COS(RADIANS('PV model'!$B$2))*COS(RADIANS(H7370))*COS(RADIANS(K7370)))+(SIN(RADIANS('PV model'!$B$2))*SIN(RADIANS(H7370)))))))</f>
        <v>-37.690360011280873</v>
      </c>
      <c r="M7370" s="3">
        <f t="shared" si="1271"/>
        <v>0</v>
      </c>
      <c r="N7370" s="2">
        <f t="shared" si="1276"/>
        <v>-59.318197023849244</v>
      </c>
      <c r="O7370" s="2">
        <f>IF('PV model'!$B$2&gt;0, 180-N7370,IF('PV model'!$B$2&lt;0,0-N7370,N7370))</f>
        <v>239.31819702384925</v>
      </c>
      <c r="P7370" s="2">
        <f>ABS(O7370-'PV model'!$B$5)</f>
        <v>34.318197023849251</v>
      </c>
      <c r="Q7370" s="3">
        <f t="shared" si="1272"/>
        <v>127.69036001128089</v>
      </c>
      <c r="R7370" s="3">
        <f t="shared" si="1277"/>
        <v>0</v>
      </c>
      <c r="S7370" s="3">
        <f t="shared" si="1273"/>
        <v>0</v>
      </c>
      <c r="T7370" s="3">
        <f>(0.5*(1-COS(RADIANS(90-$X$3)))*(D7370+E7370)*'PV model'!$B$4)</f>
        <v>0</v>
      </c>
      <c r="U7370" s="3">
        <f t="shared" si="1278"/>
        <v>0</v>
      </c>
      <c r="V7370" s="3">
        <f>('PV model'!$B$13*(U7370/1000)*(1-'PV model'!$B$14*((20+C7370)-25))*'PV model'!$B$10)/'PV model'!$B$12</f>
        <v>0</v>
      </c>
    </row>
    <row r="7371" spans="1:22" x14ac:dyDescent="0.2">
      <c r="A7371" s="10">
        <f t="shared" si="1270"/>
        <v>307</v>
      </c>
      <c r="B7371" s="10">
        <f t="shared" si="1279"/>
        <v>22</v>
      </c>
      <c r="C7371" s="23">
        <v>6.3</v>
      </c>
      <c r="D7371" s="24">
        <v>0</v>
      </c>
      <c r="E7371" s="24">
        <v>0</v>
      </c>
      <c r="F7371" s="48"/>
      <c r="G7371" s="48"/>
      <c r="H7371" s="1">
        <f t="shared" si="1280"/>
        <v>-15.97134506576424</v>
      </c>
      <c r="I7371" s="1">
        <f t="shared" si="1274"/>
        <v>16.350378426528664</v>
      </c>
      <c r="J7371" s="4">
        <f>B7371+('PV model'!$B$3/15)+(I7371/60)</f>
        <v>21.995839640442142</v>
      </c>
      <c r="K7371" s="2">
        <f t="shared" si="1275"/>
        <v>-149.93759460663213</v>
      </c>
      <c r="L7371" s="2">
        <f>DEGREES(ASIN((((COS(RADIANS('PV model'!$B$2))*COS(RADIANS(H7371))*COS(RADIANS(K7371)))+(SIN(RADIANS('PV model'!$B$2))*SIN(RADIANS(H7371)))))))</f>
        <v>-44.271136583080668</v>
      </c>
      <c r="M7371" s="3">
        <f t="shared" si="1271"/>
        <v>0</v>
      </c>
      <c r="N7371" s="2">
        <f t="shared" si="1276"/>
        <v>-42.267486005148157</v>
      </c>
      <c r="O7371" s="2">
        <f>IF('PV model'!$B$2&gt;0, 180-N7371,IF('PV model'!$B$2&lt;0,0-N7371,N7371))</f>
        <v>222.26748600514816</v>
      </c>
      <c r="P7371" s="2">
        <f>ABS(O7371-'PV model'!$B$5)</f>
        <v>17.267486005148157</v>
      </c>
      <c r="Q7371" s="3">
        <f t="shared" si="1272"/>
        <v>134.27113658308068</v>
      </c>
      <c r="R7371" s="3">
        <f t="shared" si="1277"/>
        <v>0</v>
      </c>
      <c r="S7371" s="3">
        <f t="shared" si="1273"/>
        <v>0</v>
      </c>
      <c r="T7371" s="3">
        <f>(0.5*(1-COS(RADIANS(90-$X$3)))*(D7371+E7371)*'PV model'!$B$4)</f>
        <v>0</v>
      </c>
      <c r="U7371" s="3">
        <f t="shared" si="1278"/>
        <v>0</v>
      </c>
      <c r="V7371" s="3">
        <f>('PV model'!$B$13*(U7371/1000)*(1-'PV model'!$B$14*((20+C7371)-25))*'PV model'!$B$10)/'PV model'!$B$12</f>
        <v>0</v>
      </c>
    </row>
    <row r="7372" spans="1:22" x14ac:dyDescent="0.2">
      <c r="A7372" s="10">
        <f t="shared" si="1270"/>
        <v>307</v>
      </c>
      <c r="B7372" s="10">
        <f t="shared" si="1279"/>
        <v>23</v>
      </c>
      <c r="C7372" s="23">
        <v>6</v>
      </c>
      <c r="D7372" s="24">
        <v>0</v>
      </c>
      <c r="E7372" s="24">
        <v>0</v>
      </c>
      <c r="F7372" s="48"/>
      <c r="G7372" s="48"/>
      <c r="H7372" s="1">
        <f t="shared" si="1280"/>
        <v>-15.97134506576424</v>
      </c>
      <c r="I7372" s="1">
        <f t="shared" si="1274"/>
        <v>16.350378426528664</v>
      </c>
      <c r="J7372" s="4">
        <f>B7372+('PV model'!$B$3/15)+(I7372/60)</f>
        <v>22.995839640442142</v>
      </c>
      <c r="K7372" s="2">
        <f t="shared" si="1275"/>
        <v>-164.93759460663213</v>
      </c>
      <c r="L7372" s="2">
        <f>DEGREES(ASIN((((COS(RADIANS('PV model'!$B$2))*COS(RADIANS(H7372))*COS(RADIANS(K7372)))+(SIN(RADIANS('PV model'!$B$2))*SIN(RADIANS(H7372)))))))</f>
        <v>-48.815903436012306</v>
      </c>
      <c r="M7372" s="3">
        <f t="shared" si="1271"/>
        <v>0</v>
      </c>
      <c r="N7372" s="2">
        <f t="shared" si="1276"/>
        <v>-22.297674746131346</v>
      </c>
      <c r="O7372" s="2">
        <f>IF('PV model'!$B$2&gt;0, 180-N7372,IF('PV model'!$B$2&lt;0,0-N7372,N7372))</f>
        <v>202.29767474613135</v>
      </c>
      <c r="P7372" s="2">
        <f>ABS(O7372-'PV model'!$B$5)</f>
        <v>2.7023252538686506</v>
      </c>
      <c r="Q7372" s="3">
        <f t="shared" si="1272"/>
        <v>138.81590343601229</v>
      </c>
      <c r="R7372" s="3">
        <f t="shared" si="1277"/>
        <v>0</v>
      </c>
      <c r="S7372" s="3">
        <f t="shared" si="1273"/>
        <v>0</v>
      </c>
      <c r="T7372" s="3">
        <f>(0.5*(1-COS(RADIANS(90-$X$3)))*(D7372+E7372)*'PV model'!$B$4)</f>
        <v>0</v>
      </c>
      <c r="U7372" s="3">
        <f t="shared" si="1278"/>
        <v>0</v>
      </c>
      <c r="V7372" s="3">
        <f>('PV model'!$B$13*(U7372/1000)*(1-'PV model'!$B$14*((20+C7372)-25))*'PV model'!$B$10)/'PV model'!$B$12</f>
        <v>0</v>
      </c>
    </row>
    <row r="7373" spans="1:22" x14ac:dyDescent="0.2">
      <c r="A7373" s="10">
        <f t="shared" si="1270"/>
        <v>307</v>
      </c>
      <c r="B7373" s="10">
        <f t="shared" si="1279"/>
        <v>24</v>
      </c>
      <c r="C7373" s="23">
        <v>5.8</v>
      </c>
      <c r="D7373" s="24">
        <v>0</v>
      </c>
      <c r="E7373" s="24">
        <v>0</v>
      </c>
      <c r="F7373" s="48"/>
      <c r="G7373" s="48"/>
      <c r="H7373" s="1">
        <f t="shared" si="1280"/>
        <v>-15.97134506576424</v>
      </c>
      <c r="I7373" s="1">
        <f t="shared" si="1274"/>
        <v>16.350378426528664</v>
      </c>
      <c r="J7373" s="4">
        <f>B7373+('PV model'!$B$3/15)+(I7373/60)</f>
        <v>23.995839640442142</v>
      </c>
      <c r="K7373" s="2">
        <f t="shared" si="1275"/>
        <v>-179.93759460663213</v>
      </c>
      <c r="L7373" s="2">
        <f>DEGREES(ASIN((((COS(RADIANS('PV model'!$B$2))*COS(RADIANS(H7373))*COS(RADIANS(K7373)))+(SIN(RADIANS('PV model'!$B$2))*SIN(RADIANS(H7373)))))))</f>
        <v>-50.471315988773689</v>
      </c>
      <c r="M7373" s="3">
        <f t="shared" si="1271"/>
        <v>0</v>
      </c>
      <c r="N7373" s="2">
        <f t="shared" si="1276"/>
        <v>-9.4265321052870249E-2</v>
      </c>
      <c r="O7373" s="2">
        <f>IF('PV model'!$B$2&gt;0, 180-N7373,IF('PV model'!$B$2&lt;0,0-N7373,N7373))</f>
        <v>180.09426532105286</v>
      </c>
      <c r="P7373" s="2">
        <f>ABS(O7373-'PV model'!$B$5)</f>
        <v>24.905734678947141</v>
      </c>
      <c r="Q7373" s="3">
        <f t="shared" si="1272"/>
        <v>140.47131598877368</v>
      </c>
      <c r="R7373" s="3">
        <f t="shared" si="1277"/>
        <v>0</v>
      </c>
      <c r="S7373" s="3">
        <f t="shared" si="1273"/>
        <v>0</v>
      </c>
      <c r="T7373" s="3">
        <f>(0.5*(1-COS(RADIANS(90-$X$3)))*(D7373+E7373)*'PV model'!$B$4)</f>
        <v>0</v>
      </c>
      <c r="U7373" s="3">
        <f t="shared" si="1278"/>
        <v>0</v>
      </c>
      <c r="V7373" s="3">
        <f>('PV model'!$B$13*(U7373/1000)*(1-'PV model'!$B$14*((20+C7373)-25))*'PV model'!$B$10)/'PV model'!$B$12</f>
        <v>0</v>
      </c>
    </row>
    <row r="7374" spans="1:22" x14ac:dyDescent="0.2">
      <c r="A7374" s="10">
        <f t="shared" si="1270"/>
        <v>308</v>
      </c>
      <c r="B7374" s="10">
        <f t="shared" si="1279"/>
        <v>1</v>
      </c>
      <c r="C7374" s="23">
        <v>5.4</v>
      </c>
      <c r="D7374" s="24">
        <v>0</v>
      </c>
      <c r="E7374" s="24">
        <v>0</v>
      </c>
      <c r="F7374" s="48"/>
      <c r="G7374" s="48"/>
      <c r="H7374" s="1">
        <f t="shared" si="1280"/>
        <v>-16.264889075037079</v>
      </c>
      <c r="I7374" s="1">
        <f t="shared" si="1274"/>
        <v>16.290501641597441</v>
      </c>
      <c r="J7374" s="4">
        <f>B7374+('PV model'!$B$3/15)+(I7374/60)</f>
        <v>0.99484169402662403</v>
      </c>
      <c r="K7374" s="2">
        <f t="shared" si="1275"/>
        <v>165.07737458960065</v>
      </c>
      <c r="L7374" s="2">
        <f>DEGREES(ASIN((((COS(RADIANS('PV model'!$B$2))*COS(RADIANS(H7374))*COS(RADIANS(K7374)))+(SIN(RADIANS('PV model'!$B$2))*SIN(RADIANS(H7374)))))))</f>
        <v>-49.132016258622414</v>
      </c>
      <c r="M7374" s="3">
        <f t="shared" si="1271"/>
        <v>0</v>
      </c>
      <c r="N7374" s="2">
        <f t="shared" si="1276"/>
        <v>22.198085062327376</v>
      </c>
      <c r="O7374" s="2">
        <f>IF('PV model'!$B$2&gt;0, 180-N7374,IF('PV model'!$B$2&lt;0,0-N7374,N7374))</f>
        <v>157.80191493767262</v>
      </c>
      <c r="P7374" s="2">
        <f>ABS(O7374-'PV model'!$B$5)</f>
        <v>47.19808506232738</v>
      </c>
      <c r="Q7374" s="3">
        <f t="shared" si="1272"/>
        <v>139.1320162586224</v>
      </c>
      <c r="R7374" s="3">
        <f t="shared" si="1277"/>
        <v>0</v>
      </c>
      <c r="S7374" s="3">
        <f t="shared" si="1273"/>
        <v>0</v>
      </c>
      <c r="T7374" s="3">
        <f>(0.5*(1-COS(RADIANS(90-$X$3)))*(D7374+E7374)*'PV model'!$B$4)</f>
        <v>0</v>
      </c>
      <c r="U7374" s="3">
        <f t="shared" si="1278"/>
        <v>0</v>
      </c>
      <c r="V7374" s="3">
        <f>('PV model'!$B$13*(U7374/1000)*(1-'PV model'!$B$14*((20+C7374)-25))*'PV model'!$B$10)/'PV model'!$B$12</f>
        <v>0</v>
      </c>
    </row>
    <row r="7375" spans="1:22" x14ac:dyDescent="0.2">
      <c r="A7375" s="10">
        <f t="shared" si="1270"/>
        <v>308</v>
      </c>
      <c r="B7375" s="10">
        <f t="shared" si="1279"/>
        <v>2</v>
      </c>
      <c r="C7375" s="23">
        <v>4.9000000000000004</v>
      </c>
      <c r="D7375" s="24">
        <v>0</v>
      </c>
      <c r="E7375" s="24">
        <v>0</v>
      </c>
      <c r="F7375" s="48"/>
      <c r="G7375" s="48"/>
      <c r="H7375" s="1">
        <f t="shared" si="1280"/>
        <v>-16.264889075037079</v>
      </c>
      <c r="I7375" s="1">
        <f t="shared" si="1274"/>
        <v>16.290501641597441</v>
      </c>
      <c r="J7375" s="4">
        <f>B7375+('PV model'!$B$3/15)+(I7375/60)</f>
        <v>1.994841694026624</v>
      </c>
      <c r="K7375" s="2">
        <f t="shared" si="1275"/>
        <v>150.07737458960065</v>
      </c>
      <c r="L7375" s="2">
        <f>DEGREES(ASIN((((COS(RADIANS('PV model'!$B$2))*COS(RADIANS(H7375))*COS(RADIANS(K7375)))+(SIN(RADIANS('PV model'!$B$2))*SIN(RADIANS(H7375)))))))</f>
        <v>-44.593864367654135</v>
      </c>
      <c r="M7375" s="3">
        <f t="shared" si="1271"/>
        <v>0</v>
      </c>
      <c r="N7375" s="2">
        <f t="shared" si="1276"/>
        <v>42.257845549862367</v>
      </c>
      <c r="O7375" s="2">
        <f>IF('PV model'!$B$2&gt;0, 180-N7375,IF('PV model'!$B$2&lt;0,0-N7375,N7375))</f>
        <v>137.74215445013763</v>
      </c>
      <c r="P7375" s="2">
        <f>ABS(O7375-'PV model'!$B$5)</f>
        <v>67.257845549862367</v>
      </c>
      <c r="Q7375" s="3">
        <f t="shared" si="1272"/>
        <v>134.59386436765413</v>
      </c>
      <c r="R7375" s="3">
        <f t="shared" si="1277"/>
        <v>0</v>
      </c>
      <c r="S7375" s="3">
        <f t="shared" si="1273"/>
        <v>0</v>
      </c>
      <c r="T7375" s="3">
        <f>(0.5*(1-COS(RADIANS(90-$X$3)))*(D7375+E7375)*'PV model'!$B$4)</f>
        <v>0</v>
      </c>
      <c r="U7375" s="3">
        <f t="shared" si="1278"/>
        <v>0</v>
      </c>
      <c r="V7375" s="3">
        <f>('PV model'!$B$13*(U7375/1000)*(1-'PV model'!$B$14*((20+C7375)-25))*'PV model'!$B$10)/'PV model'!$B$12</f>
        <v>0</v>
      </c>
    </row>
    <row r="7376" spans="1:22" x14ac:dyDescent="0.2">
      <c r="A7376" s="10">
        <f t="shared" si="1270"/>
        <v>308</v>
      </c>
      <c r="B7376" s="10">
        <f t="shared" si="1279"/>
        <v>3</v>
      </c>
      <c r="C7376" s="23">
        <v>4.5</v>
      </c>
      <c r="D7376" s="24">
        <v>0</v>
      </c>
      <c r="E7376" s="24">
        <v>0</v>
      </c>
      <c r="F7376" s="48"/>
      <c r="G7376" s="48"/>
      <c r="H7376" s="1">
        <f t="shared" si="1280"/>
        <v>-16.264889075037079</v>
      </c>
      <c r="I7376" s="1">
        <f t="shared" si="1274"/>
        <v>16.290501641597441</v>
      </c>
      <c r="J7376" s="4">
        <f>B7376+('PV model'!$B$3/15)+(I7376/60)</f>
        <v>2.9948416940266238</v>
      </c>
      <c r="K7376" s="2">
        <f t="shared" si="1275"/>
        <v>135.07737458960065</v>
      </c>
      <c r="L7376" s="2">
        <f>DEGREES(ASIN((((COS(RADIANS('PV model'!$B$2))*COS(RADIANS(H7376))*COS(RADIANS(K7376)))+(SIN(RADIANS('PV model'!$B$2))*SIN(RADIANS(H7376)))))))</f>
        <v>-38.01145559602773</v>
      </c>
      <c r="M7376" s="3">
        <f t="shared" si="1271"/>
        <v>0</v>
      </c>
      <c r="N7376" s="2">
        <f t="shared" si="1276"/>
        <v>59.360166837305869</v>
      </c>
      <c r="O7376" s="2">
        <f>IF('PV model'!$B$2&gt;0, 180-N7376,IF('PV model'!$B$2&lt;0,0-N7376,N7376))</f>
        <v>120.63983316269413</v>
      </c>
      <c r="P7376" s="2">
        <f>ABS(O7376-'PV model'!$B$5)</f>
        <v>84.360166837305869</v>
      </c>
      <c r="Q7376" s="3">
        <f t="shared" si="1272"/>
        <v>128.01145559602773</v>
      </c>
      <c r="R7376" s="3">
        <f t="shared" si="1277"/>
        <v>0</v>
      </c>
      <c r="S7376" s="3">
        <f t="shared" si="1273"/>
        <v>0</v>
      </c>
      <c r="T7376" s="3">
        <f>(0.5*(1-COS(RADIANS(90-$X$3)))*(D7376+E7376)*'PV model'!$B$4)</f>
        <v>0</v>
      </c>
      <c r="U7376" s="3">
        <f t="shared" si="1278"/>
        <v>0</v>
      </c>
      <c r="V7376" s="3">
        <f>('PV model'!$B$13*(U7376/1000)*(1-'PV model'!$B$14*((20+C7376)-25))*'PV model'!$B$10)/'PV model'!$B$12</f>
        <v>0</v>
      </c>
    </row>
    <row r="7377" spans="1:22" x14ac:dyDescent="0.2">
      <c r="A7377" s="10">
        <f t="shared" si="1270"/>
        <v>308</v>
      </c>
      <c r="B7377" s="10">
        <f t="shared" si="1279"/>
        <v>4</v>
      </c>
      <c r="C7377" s="23">
        <v>4.3</v>
      </c>
      <c r="D7377" s="24">
        <v>0</v>
      </c>
      <c r="E7377" s="24">
        <v>0</v>
      </c>
      <c r="F7377" s="48"/>
      <c r="G7377" s="48"/>
      <c r="H7377" s="1">
        <f t="shared" si="1280"/>
        <v>-16.264889075037079</v>
      </c>
      <c r="I7377" s="1">
        <f t="shared" si="1274"/>
        <v>16.290501641597441</v>
      </c>
      <c r="J7377" s="4">
        <f>B7377+('PV model'!$B$3/15)+(I7377/60)</f>
        <v>3.9948416940266238</v>
      </c>
      <c r="K7377" s="2">
        <f t="shared" si="1275"/>
        <v>120.07737458960064</v>
      </c>
      <c r="L7377" s="2">
        <f>DEGREES(ASIN((((COS(RADIANS('PV model'!$B$2))*COS(RADIANS(H7377))*COS(RADIANS(K7377)))+(SIN(RADIANS('PV model'!$B$2))*SIN(RADIANS(H7377)))))))</f>
        <v>-30.220171186003739</v>
      </c>
      <c r="M7377" s="3">
        <f t="shared" si="1271"/>
        <v>0</v>
      </c>
      <c r="N7377" s="2">
        <f t="shared" si="1276"/>
        <v>74.022055991256209</v>
      </c>
      <c r="O7377" s="2">
        <f>IF('PV model'!$B$2&gt;0, 180-N7377,IF('PV model'!$B$2&lt;0,0-N7377,N7377))</f>
        <v>105.97794400874379</v>
      </c>
      <c r="P7377" s="2">
        <f>ABS(O7377-'PV model'!$B$5)</f>
        <v>99.022055991256209</v>
      </c>
      <c r="Q7377" s="3">
        <f t="shared" si="1272"/>
        <v>120.22017118600374</v>
      </c>
      <c r="R7377" s="3">
        <f t="shared" si="1277"/>
        <v>0</v>
      </c>
      <c r="S7377" s="3">
        <f t="shared" si="1273"/>
        <v>0</v>
      </c>
      <c r="T7377" s="3">
        <f>(0.5*(1-COS(RADIANS(90-$X$3)))*(D7377+E7377)*'PV model'!$B$4)</f>
        <v>0</v>
      </c>
      <c r="U7377" s="3">
        <f t="shared" si="1278"/>
        <v>0</v>
      </c>
      <c r="V7377" s="3">
        <f>('PV model'!$B$13*(U7377/1000)*(1-'PV model'!$B$14*((20+C7377)-25))*'PV model'!$B$10)/'PV model'!$B$12</f>
        <v>0</v>
      </c>
    </row>
    <row r="7378" spans="1:22" x14ac:dyDescent="0.2">
      <c r="A7378" s="10">
        <f t="shared" si="1270"/>
        <v>308</v>
      </c>
      <c r="B7378" s="10">
        <f t="shared" si="1279"/>
        <v>5</v>
      </c>
      <c r="C7378" s="23">
        <v>4.0999999999999996</v>
      </c>
      <c r="D7378" s="24">
        <v>0</v>
      </c>
      <c r="E7378" s="24">
        <v>0</v>
      </c>
      <c r="F7378" s="48"/>
      <c r="G7378" s="48"/>
      <c r="H7378" s="1">
        <f t="shared" si="1280"/>
        <v>-16.264889075037079</v>
      </c>
      <c r="I7378" s="1">
        <f t="shared" si="1274"/>
        <v>16.290501641597441</v>
      </c>
      <c r="J7378" s="4">
        <f>B7378+('PV model'!$B$3/15)+(I7378/60)</f>
        <v>4.9948416940266247</v>
      </c>
      <c r="K7378" s="2">
        <f t="shared" si="1275"/>
        <v>105.07737458960062</v>
      </c>
      <c r="L7378" s="2">
        <f>DEGREES(ASIN((((COS(RADIANS('PV model'!$B$2))*COS(RADIANS(H7378))*COS(RADIANS(K7378)))+(SIN(RADIANS('PV model'!$B$2))*SIN(RADIANS(H7378)))))))</f>
        <v>-21.854981552978785</v>
      </c>
      <c r="M7378" s="3">
        <f t="shared" si="1271"/>
        <v>0</v>
      </c>
      <c r="N7378" s="2">
        <f t="shared" si="1276"/>
        <v>87.087667928788107</v>
      </c>
      <c r="O7378" s="2">
        <f>IF('PV model'!$B$2&gt;0, 180-N7378,IF('PV model'!$B$2&lt;0,0-N7378,N7378))</f>
        <v>92.912332071211893</v>
      </c>
      <c r="P7378" s="2">
        <f>ABS(O7378-'PV model'!$B$5)</f>
        <v>112.08766792878811</v>
      </c>
      <c r="Q7378" s="3">
        <f t="shared" si="1272"/>
        <v>111.85498155297878</v>
      </c>
      <c r="R7378" s="3">
        <f t="shared" si="1277"/>
        <v>0</v>
      </c>
      <c r="S7378" s="3">
        <f t="shared" si="1273"/>
        <v>0</v>
      </c>
      <c r="T7378" s="3">
        <f>(0.5*(1-COS(RADIANS(90-$X$3)))*(D7378+E7378)*'PV model'!$B$4)</f>
        <v>0</v>
      </c>
      <c r="U7378" s="3">
        <f t="shared" si="1278"/>
        <v>0</v>
      </c>
      <c r="V7378" s="3">
        <f>('PV model'!$B$13*(U7378/1000)*(1-'PV model'!$B$14*((20+C7378)-25))*'PV model'!$B$10)/'PV model'!$B$12</f>
        <v>0</v>
      </c>
    </row>
    <row r="7379" spans="1:22" x14ac:dyDescent="0.2">
      <c r="A7379" s="10">
        <f t="shared" si="1270"/>
        <v>308</v>
      </c>
      <c r="B7379" s="10">
        <f t="shared" si="1279"/>
        <v>6</v>
      </c>
      <c r="C7379" s="23">
        <v>3.9</v>
      </c>
      <c r="D7379" s="24">
        <v>0</v>
      </c>
      <c r="E7379" s="24">
        <v>0</v>
      </c>
      <c r="F7379" s="48"/>
      <c r="G7379" s="48"/>
      <c r="H7379" s="1">
        <f t="shared" si="1280"/>
        <v>-16.264889075037079</v>
      </c>
      <c r="I7379" s="1">
        <f t="shared" si="1274"/>
        <v>16.290501641597441</v>
      </c>
      <c r="J7379" s="4">
        <f>B7379+('PV model'!$B$3/15)+(I7379/60)</f>
        <v>5.9948416940266247</v>
      </c>
      <c r="K7379" s="2">
        <f t="shared" si="1275"/>
        <v>90.077374589600623</v>
      </c>
      <c r="L7379" s="2">
        <f>DEGREES(ASIN((((COS(RADIANS('PV model'!$B$2))*COS(RADIANS(H7379))*COS(RADIANS(K7379)))+(SIN(RADIANS('PV model'!$B$2))*SIN(RADIANS(H7379)))))))</f>
        <v>-13.388597180989574</v>
      </c>
      <c r="M7379" s="3">
        <f t="shared" si="1271"/>
        <v>0</v>
      </c>
      <c r="N7379" s="2">
        <f t="shared" si="1276"/>
        <v>80.678629916144857</v>
      </c>
      <c r="O7379" s="2">
        <f>IF('PV model'!$B$2&gt;0, 180-N7379,IF('PV model'!$B$2&lt;0,0-N7379,N7379))</f>
        <v>99.321370083855143</v>
      </c>
      <c r="P7379" s="2">
        <f>ABS(O7379-'PV model'!$B$5)</f>
        <v>105.67862991614486</v>
      </c>
      <c r="Q7379" s="3">
        <f t="shared" si="1272"/>
        <v>103.38859718098958</v>
      </c>
      <c r="R7379" s="3">
        <f t="shared" si="1277"/>
        <v>0</v>
      </c>
      <c r="S7379" s="3">
        <f t="shared" si="1273"/>
        <v>0</v>
      </c>
      <c r="T7379" s="3">
        <f>(0.5*(1-COS(RADIANS(90-$X$3)))*(D7379+E7379)*'PV model'!$B$4)</f>
        <v>0</v>
      </c>
      <c r="U7379" s="3">
        <f t="shared" si="1278"/>
        <v>0</v>
      </c>
      <c r="V7379" s="3">
        <f>('PV model'!$B$13*(U7379/1000)*(1-'PV model'!$B$14*((20+C7379)-25))*'PV model'!$B$10)/'PV model'!$B$12</f>
        <v>0</v>
      </c>
    </row>
    <row r="7380" spans="1:22" x14ac:dyDescent="0.2">
      <c r="A7380" s="10">
        <f t="shared" si="1270"/>
        <v>308</v>
      </c>
      <c r="B7380" s="10">
        <f t="shared" si="1279"/>
        <v>7</v>
      </c>
      <c r="C7380" s="23">
        <v>4.0999999999999996</v>
      </c>
      <c r="D7380" s="24">
        <v>0</v>
      </c>
      <c r="E7380" s="24">
        <v>0</v>
      </c>
      <c r="F7380" s="48"/>
      <c r="G7380" s="48"/>
      <c r="H7380" s="1">
        <f t="shared" si="1280"/>
        <v>-16.264889075037079</v>
      </c>
      <c r="I7380" s="1">
        <f t="shared" si="1274"/>
        <v>16.290501641597441</v>
      </c>
      <c r="J7380" s="4">
        <f>B7380+('PV model'!$B$3/15)+(I7380/60)</f>
        <v>6.9948416940266247</v>
      </c>
      <c r="K7380" s="2">
        <f t="shared" si="1275"/>
        <v>75.077374589600623</v>
      </c>
      <c r="L7380" s="2">
        <f>DEGREES(ASIN((((COS(RADIANS('PV model'!$B$2))*COS(RADIANS(H7380))*COS(RADIANS(K7380)))+(SIN(RADIANS('PV model'!$B$2))*SIN(RADIANS(H7380)))))))</f>
        <v>-5.2096271156998624</v>
      </c>
      <c r="M7380" s="3">
        <f t="shared" si="1271"/>
        <v>0</v>
      </c>
      <c r="N7380" s="2">
        <f t="shared" si="1276"/>
        <v>68.661831329825674</v>
      </c>
      <c r="O7380" s="2">
        <f>IF('PV model'!$B$2&gt;0, 180-N7380,IF('PV model'!$B$2&lt;0,0-N7380,N7380))</f>
        <v>111.33816867017433</v>
      </c>
      <c r="P7380" s="2">
        <f>ABS(O7380-'PV model'!$B$5)</f>
        <v>93.661831329825674</v>
      </c>
      <c r="Q7380" s="3">
        <f t="shared" si="1272"/>
        <v>95.20962711569986</v>
      </c>
      <c r="R7380" s="3">
        <f t="shared" si="1277"/>
        <v>0</v>
      </c>
      <c r="S7380" s="3">
        <f t="shared" si="1273"/>
        <v>0</v>
      </c>
      <c r="T7380" s="3">
        <f>(0.5*(1-COS(RADIANS(90-$X$3)))*(D7380+E7380)*'PV model'!$B$4)</f>
        <v>0</v>
      </c>
      <c r="U7380" s="3">
        <f t="shared" si="1278"/>
        <v>0</v>
      </c>
      <c r="V7380" s="3">
        <f>('PV model'!$B$13*(U7380/1000)*(1-'PV model'!$B$14*((20+C7380)-25))*'PV model'!$B$10)/'PV model'!$B$12</f>
        <v>0</v>
      </c>
    </row>
    <row r="7381" spans="1:22" x14ac:dyDescent="0.2">
      <c r="A7381" s="10">
        <f t="shared" si="1270"/>
        <v>308</v>
      </c>
      <c r="B7381" s="10">
        <f t="shared" si="1279"/>
        <v>8</v>
      </c>
      <c r="C7381" s="23">
        <v>4.2</v>
      </c>
      <c r="D7381" s="24">
        <v>0</v>
      </c>
      <c r="E7381" s="24">
        <v>2.6460000000000004</v>
      </c>
      <c r="F7381" s="48"/>
      <c r="G7381" s="48"/>
      <c r="H7381" s="1">
        <f t="shared" si="1280"/>
        <v>-16.264889075037079</v>
      </c>
      <c r="I7381" s="1">
        <f t="shared" si="1274"/>
        <v>16.290501641597441</v>
      </c>
      <c r="J7381" s="4">
        <f>B7381+('PV model'!$B$3/15)+(I7381/60)</f>
        <v>7.9948416940266247</v>
      </c>
      <c r="K7381" s="2">
        <f t="shared" si="1275"/>
        <v>60.07737458960063</v>
      </c>
      <c r="L7381" s="2">
        <f>DEGREES(ASIN((((COS(RADIANS('PV model'!$B$2))*COS(RADIANS(H7381))*COS(RADIANS(K7381)))+(SIN(RADIANS('PV model'!$B$2))*SIN(RADIANS(H7381)))))))</f>
        <v>2.3160870682439239</v>
      </c>
      <c r="M7381" s="3">
        <f t="shared" si="1271"/>
        <v>2.3160870682439239</v>
      </c>
      <c r="N7381" s="2">
        <f t="shared" si="1276"/>
        <v>56.376297031768267</v>
      </c>
      <c r="O7381" s="2">
        <f>IF('PV model'!$B$2&gt;0, 180-N7381,IF('PV model'!$B$2&lt;0,0-N7381,N7381))</f>
        <v>123.62370296823173</v>
      </c>
      <c r="P7381" s="2">
        <f>ABS(O7381-'PV model'!$B$5)</f>
        <v>81.376297031768274</v>
      </c>
      <c r="Q7381" s="3">
        <f t="shared" si="1272"/>
        <v>87.683912931756083</v>
      </c>
      <c r="R7381" s="3">
        <f t="shared" si="1277"/>
        <v>0</v>
      </c>
      <c r="S7381" s="3">
        <f t="shared" si="1273"/>
        <v>2.6460000000000004</v>
      </c>
      <c r="T7381" s="3">
        <f>(0.5*(1-COS(RADIANS(90-$X$3)))*(D7381+E7381)*'PV model'!$B$4)</f>
        <v>0</v>
      </c>
      <c r="U7381" s="3">
        <f t="shared" si="1278"/>
        <v>2.6460000000000004</v>
      </c>
      <c r="V7381" s="3">
        <f>('PV model'!$B$13*(U7381/1000)*(1-'PV model'!$B$14*((20+C7381)-25))*'PV model'!$B$10)/'PV model'!$B$12</f>
        <v>0.26534054131200008</v>
      </c>
    </row>
    <row r="7382" spans="1:22" x14ac:dyDescent="0.2">
      <c r="A7382" s="10">
        <f t="shared" si="1270"/>
        <v>308</v>
      </c>
      <c r="B7382" s="10">
        <f t="shared" si="1279"/>
        <v>9</v>
      </c>
      <c r="C7382" s="23">
        <v>4.4000000000000004</v>
      </c>
      <c r="D7382" s="24">
        <v>71.836799999999997</v>
      </c>
      <c r="E7382" s="24">
        <v>32.634</v>
      </c>
      <c r="F7382" s="48"/>
      <c r="G7382" s="48"/>
      <c r="H7382" s="1">
        <f t="shared" si="1280"/>
        <v>-16.264889075037079</v>
      </c>
      <c r="I7382" s="1">
        <f t="shared" si="1274"/>
        <v>16.290501641597441</v>
      </c>
      <c r="J7382" s="4">
        <f>B7382+('PV model'!$B$3/15)+(I7382/60)</f>
        <v>8.9948416940266238</v>
      </c>
      <c r="K7382" s="2">
        <f t="shared" si="1275"/>
        <v>45.077374589600645</v>
      </c>
      <c r="L7382" s="2">
        <f>DEGREES(ASIN((((COS(RADIANS('PV model'!$B$2))*COS(RADIANS(H7382))*COS(RADIANS(K7382)))+(SIN(RADIANS('PV model'!$B$2))*SIN(RADIANS(H7382)))))))</f>
        <v>8.808970131522047</v>
      </c>
      <c r="M7382" s="3">
        <f t="shared" si="1271"/>
        <v>8.808970131522047</v>
      </c>
      <c r="N7382" s="2">
        <f t="shared" si="1276"/>
        <v>43.459037929950526</v>
      </c>
      <c r="O7382" s="2">
        <f>IF('PV model'!$B$2&gt;0, 180-N7382,IF('PV model'!$B$2&lt;0,0-N7382,N7382))</f>
        <v>136.54096207004949</v>
      </c>
      <c r="P7382" s="2">
        <f>ABS(O7382-'PV model'!$B$5)</f>
        <v>68.459037929950512</v>
      </c>
      <c r="Q7382" s="3">
        <f t="shared" si="1272"/>
        <v>81.191029868477941</v>
      </c>
      <c r="R7382" s="3">
        <f t="shared" si="1277"/>
        <v>71.836800000000068</v>
      </c>
      <c r="S7382" s="3">
        <f t="shared" si="1273"/>
        <v>38.612837621760555</v>
      </c>
      <c r="T7382" s="3">
        <f>(0.5*(1-COS(RADIANS(90-$X$3)))*(D7382+E7382)*'PV model'!$B$4)</f>
        <v>0</v>
      </c>
      <c r="U7382" s="3">
        <f t="shared" si="1278"/>
        <v>110.44963762176062</v>
      </c>
      <c r="V7382" s="3">
        <f>('PV model'!$B$13*(U7382/1000)*(1-'PV model'!$B$14*((20+C7382)-25))*'PV model'!$B$10)/'PV model'!$B$12</f>
        <v>11.067043086535202</v>
      </c>
    </row>
    <row r="7383" spans="1:22" x14ac:dyDescent="0.2">
      <c r="A7383" s="10">
        <f t="shared" si="1270"/>
        <v>308</v>
      </c>
      <c r="B7383" s="10">
        <f t="shared" si="1279"/>
        <v>10</v>
      </c>
      <c r="C7383" s="23">
        <v>4.9000000000000004</v>
      </c>
      <c r="D7383" s="24">
        <v>294.08190000000002</v>
      </c>
      <c r="E7383" s="24">
        <v>67.031999999999996</v>
      </c>
      <c r="F7383" s="48"/>
      <c r="G7383" s="48"/>
      <c r="H7383" s="1">
        <f t="shared" si="1280"/>
        <v>-16.264889075037079</v>
      </c>
      <c r="I7383" s="1">
        <f t="shared" si="1274"/>
        <v>16.290501641597441</v>
      </c>
      <c r="J7383" s="4">
        <f>B7383+('PV model'!$B$3/15)+(I7383/60)</f>
        <v>9.9948416940266238</v>
      </c>
      <c r="K7383" s="2">
        <f t="shared" si="1275"/>
        <v>30.077374589600645</v>
      </c>
      <c r="L7383" s="2">
        <f>DEGREES(ASIN((((COS(RADIANS('PV model'!$B$2))*COS(RADIANS(H7383))*COS(RADIANS(K7383)))+(SIN(RADIANS('PV model'!$B$2))*SIN(RADIANS(H7383)))))))</f>
        <v>13.868981430034433</v>
      </c>
      <c r="M7383" s="3">
        <f t="shared" si="1271"/>
        <v>13.868981430034433</v>
      </c>
      <c r="N7383" s="2">
        <f t="shared" si="1276"/>
        <v>29.7065608181355</v>
      </c>
      <c r="O7383" s="2">
        <f>IF('PV model'!$B$2&gt;0, 180-N7383,IF('PV model'!$B$2&lt;0,0-N7383,N7383))</f>
        <v>150.2934391818645</v>
      </c>
      <c r="P7383" s="2">
        <f>ABS(O7383-'PV model'!$B$5)</f>
        <v>54.7065608181355</v>
      </c>
      <c r="Q7383" s="3">
        <f t="shared" si="1272"/>
        <v>76.131018569965562</v>
      </c>
      <c r="R7383" s="3">
        <f t="shared" si="1277"/>
        <v>294.08190000000008</v>
      </c>
      <c r="S7383" s="3">
        <f t="shared" si="1273"/>
        <v>82.457129598001458</v>
      </c>
      <c r="T7383" s="3">
        <f>(0.5*(1-COS(RADIANS(90-$X$3)))*(D7383+E7383)*'PV model'!$B$4)</f>
        <v>0</v>
      </c>
      <c r="U7383" s="3">
        <f t="shared" si="1278"/>
        <v>376.53902959800155</v>
      </c>
      <c r="V7383" s="3">
        <f>('PV model'!$B$13*(U7383/1000)*(1-'PV model'!$B$14*((20+C7383)-25))*'PV model'!$B$10)/'PV model'!$B$12</f>
        <v>37.65389693517568</v>
      </c>
    </row>
    <row r="7384" spans="1:22" x14ac:dyDescent="0.2">
      <c r="A7384" s="10">
        <f t="shared" si="1270"/>
        <v>308</v>
      </c>
      <c r="B7384" s="10">
        <f t="shared" si="1279"/>
        <v>11</v>
      </c>
      <c r="C7384" s="23">
        <v>5.5</v>
      </c>
      <c r="D7384" s="24">
        <v>493.87799999999999</v>
      </c>
      <c r="E7384" s="24">
        <v>71.441999999999993</v>
      </c>
      <c r="F7384" s="48"/>
      <c r="G7384" s="48"/>
      <c r="H7384" s="1">
        <f t="shared" si="1280"/>
        <v>-16.264889075037079</v>
      </c>
      <c r="I7384" s="1">
        <f t="shared" si="1274"/>
        <v>16.290501641597441</v>
      </c>
      <c r="J7384" s="4">
        <f>B7384+('PV model'!$B$3/15)+(I7384/60)</f>
        <v>10.994841694026624</v>
      </c>
      <c r="K7384" s="2">
        <f t="shared" si="1275"/>
        <v>15.077374589600643</v>
      </c>
      <c r="L7384" s="2">
        <f>DEGREES(ASIN((((COS(RADIANS('PV model'!$B$2))*COS(RADIANS(H7384))*COS(RADIANS(K7384)))+(SIN(RADIANS('PV model'!$B$2))*SIN(RADIANS(H7384)))))))</f>
        <v>17.109517431861409</v>
      </c>
      <c r="M7384" s="3">
        <f t="shared" si="1271"/>
        <v>17.109517431861409</v>
      </c>
      <c r="N7384" s="2">
        <f t="shared" si="1276"/>
        <v>15.145747897616605</v>
      </c>
      <c r="O7384" s="2">
        <f>IF('PV model'!$B$2&gt;0, 180-N7384,IF('PV model'!$B$2&lt;0,0-N7384,N7384))</f>
        <v>164.85425210238338</v>
      </c>
      <c r="P7384" s="2">
        <f>ABS(O7384-'PV model'!$B$5)</f>
        <v>40.145747897616616</v>
      </c>
      <c r="Q7384" s="3">
        <f t="shared" si="1272"/>
        <v>72.89048256813858</v>
      </c>
      <c r="R7384" s="3">
        <f t="shared" si="1277"/>
        <v>493.87800000000027</v>
      </c>
      <c r="S7384" s="3">
        <f t="shared" si="1273"/>
        <v>90.105787303803638</v>
      </c>
      <c r="T7384" s="3">
        <f>(0.5*(1-COS(RADIANS(90-$X$3)))*(D7384+E7384)*'PV model'!$B$4)</f>
        <v>0</v>
      </c>
      <c r="U7384" s="3">
        <f t="shared" si="1278"/>
        <v>583.98378730380387</v>
      </c>
      <c r="V7384" s="3">
        <f>('PV model'!$B$13*(U7384/1000)*(1-'PV model'!$B$14*((20+C7384)-25))*'PV model'!$B$10)/'PV model'!$B$12</f>
        <v>58.258269340130447</v>
      </c>
    </row>
    <row r="7385" spans="1:22" x14ac:dyDescent="0.2">
      <c r="A7385" s="10">
        <f t="shared" si="1270"/>
        <v>308</v>
      </c>
      <c r="B7385" s="10">
        <f t="shared" si="1279"/>
        <v>12</v>
      </c>
      <c r="C7385" s="23">
        <v>6</v>
      </c>
      <c r="D7385" s="24">
        <v>423.16365000000002</v>
      </c>
      <c r="E7385" s="24">
        <v>110.25</v>
      </c>
      <c r="F7385" s="48"/>
      <c r="G7385" s="48"/>
      <c r="H7385" s="1">
        <f t="shared" si="1280"/>
        <v>-16.264889075037079</v>
      </c>
      <c r="I7385" s="1">
        <f t="shared" si="1274"/>
        <v>16.290501641597441</v>
      </c>
      <c r="J7385" s="4">
        <f>B7385+('PV model'!$B$3/15)+(I7385/60)</f>
        <v>11.994841694026624</v>
      </c>
      <c r="K7385" s="2">
        <f t="shared" si="1275"/>
        <v>7.7374589600642807E-2</v>
      </c>
      <c r="L7385" s="2">
        <f>DEGREES(ASIN((((COS(RADIANS('PV model'!$B$2))*COS(RADIANS(H7385))*COS(RADIANS(K7385)))+(SIN(RADIANS('PV model'!$B$2))*SIN(RADIANS(H7385)))))))</f>
        <v>18.235081015428623</v>
      </c>
      <c r="M7385" s="3">
        <f t="shared" si="1271"/>
        <v>18.235081015428623</v>
      </c>
      <c r="N7385" s="2">
        <f t="shared" si="1276"/>
        <v>7.8205252949976892E-2</v>
      </c>
      <c r="O7385" s="2">
        <f>IF('PV model'!$B$2&gt;0, 180-N7385,IF('PV model'!$B$2&lt;0,0-N7385,N7385))</f>
        <v>179.92179474705003</v>
      </c>
      <c r="P7385" s="2">
        <f>ABS(O7385-'PV model'!$B$5)</f>
        <v>25.078205252949971</v>
      </c>
      <c r="Q7385" s="3">
        <f t="shared" si="1272"/>
        <v>71.764918984571381</v>
      </c>
      <c r="R7385" s="3">
        <f t="shared" si="1277"/>
        <v>423.16364999999996</v>
      </c>
      <c r="S7385" s="3">
        <f t="shared" si="1273"/>
        <v>139.25947519361449</v>
      </c>
      <c r="T7385" s="3">
        <f>(0.5*(1-COS(RADIANS(90-$X$3)))*(D7385+E7385)*'PV model'!$B$4)</f>
        <v>0</v>
      </c>
      <c r="U7385" s="3">
        <f t="shared" si="1278"/>
        <v>562.4231251936144</v>
      </c>
      <c r="V7385" s="3">
        <f>('PV model'!$B$13*(U7385/1000)*(1-'PV model'!$B$14*((20+C7385)-25))*'PV model'!$B$10)/'PV model'!$B$12</f>
        <v>55.994936331976277</v>
      </c>
    </row>
    <row r="7386" spans="1:22" x14ac:dyDescent="0.2">
      <c r="A7386" s="10">
        <f t="shared" si="1270"/>
        <v>308</v>
      </c>
      <c r="B7386" s="10">
        <f t="shared" si="1279"/>
        <v>13</v>
      </c>
      <c r="C7386" s="23">
        <v>6</v>
      </c>
      <c r="D7386" s="24">
        <v>427.65344999999996</v>
      </c>
      <c r="E7386" s="24">
        <v>111.13200000000001</v>
      </c>
      <c r="F7386" s="48"/>
      <c r="G7386" s="48"/>
      <c r="H7386" s="1">
        <f t="shared" si="1280"/>
        <v>-16.264889075037079</v>
      </c>
      <c r="I7386" s="1">
        <f t="shared" si="1274"/>
        <v>16.290501641597441</v>
      </c>
      <c r="J7386" s="4">
        <f>B7386+('PV model'!$B$3/15)+(I7386/60)</f>
        <v>12.994841694026624</v>
      </c>
      <c r="K7386" s="2">
        <f t="shared" si="1275"/>
        <v>-14.922625410399357</v>
      </c>
      <c r="L7386" s="2">
        <f>DEGREES(ASIN((((COS(RADIANS('PV model'!$B$2))*COS(RADIANS(H7386))*COS(RADIANS(K7386)))+(SIN(RADIANS('PV model'!$B$2))*SIN(RADIANS(H7386)))))))</f>
        <v>17.132305016749946</v>
      </c>
      <c r="M7386" s="3">
        <f t="shared" si="1271"/>
        <v>17.132305016749946</v>
      </c>
      <c r="N7386" s="2">
        <f t="shared" si="1276"/>
        <v>-14.992143491453419</v>
      </c>
      <c r="O7386" s="2">
        <f>IF('PV model'!$B$2&gt;0, 180-N7386,IF('PV model'!$B$2&lt;0,0-N7386,N7386))</f>
        <v>194.99214349145342</v>
      </c>
      <c r="P7386" s="2">
        <f>ABS(O7386-'PV model'!$B$5)</f>
        <v>10.007856508546581</v>
      </c>
      <c r="Q7386" s="3">
        <f t="shared" si="1272"/>
        <v>72.867694983250047</v>
      </c>
      <c r="R7386" s="3">
        <f t="shared" si="1277"/>
        <v>427.65345000000019</v>
      </c>
      <c r="S7386" s="3">
        <f t="shared" si="1273"/>
        <v>139.36358961269653</v>
      </c>
      <c r="T7386" s="3">
        <f>(0.5*(1-COS(RADIANS(90-$X$3)))*(D7386+E7386)*'PV model'!$B$4)</f>
        <v>0</v>
      </c>
      <c r="U7386" s="3">
        <f t="shared" si="1278"/>
        <v>567.01703961269675</v>
      </c>
      <c r="V7386" s="3">
        <f>('PV model'!$B$13*(U7386/1000)*(1-'PV model'!$B$14*((20+C7386)-25))*'PV model'!$B$10)/'PV model'!$B$12</f>
        <v>56.452307186566429</v>
      </c>
    </row>
    <row r="7387" spans="1:22" x14ac:dyDescent="0.2">
      <c r="A7387" s="10">
        <f t="shared" si="1270"/>
        <v>308</v>
      </c>
      <c r="B7387" s="10">
        <f t="shared" si="1279"/>
        <v>14</v>
      </c>
      <c r="C7387" s="23">
        <v>5.9</v>
      </c>
      <c r="D7387" s="24">
        <v>390.61260000000004</v>
      </c>
      <c r="E7387" s="24">
        <v>99.665999999999997</v>
      </c>
      <c r="F7387" s="48"/>
      <c r="G7387" s="48"/>
      <c r="H7387" s="1">
        <f t="shared" si="1280"/>
        <v>-16.264889075037079</v>
      </c>
      <c r="I7387" s="1">
        <f t="shared" si="1274"/>
        <v>16.290501641597441</v>
      </c>
      <c r="J7387" s="4">
        <f>B7387+('PV model'!$B$3/15)+(I7387/60)</f>
        <v>13.994841694026624</v>
      </c>
      <c r="K7387" s="2">
        <f t="shared" si="1275"/>
        <v>-29.922625410399355</v>
      </c>
      <c r="L7387" s="2">
        <f>DEGREES(ASIN((((COS(RADIANS('PV model'!$B$2))*COS(RADIANS(H7387))*COS(RADIANS(K7387)))+(SIN(RADIANS('PV model'!$B$2))*SIN(RADIANS(H7387)))))))</f>
        <v>13.912320262192646</v>
      </c>
      <c r="M7387" s="3">
        <f t="shared" si="1271"/>
        <v>13.912320262192646</v>
      </c>
      <c r="N7387" s="2">
        <f t="shared" si="1276"/>
        <v>-29.560186812208865</v>
      </c>
      <c r="O7387" s="2">
        <f>IF('PV model'!$B$2&gt;0, 180-N7387,IF('PV model'!$B$2&lt;0,0-N7387,N7387))</f>
        <v>209.56018681220885</v>
      </c>
      <c r="P7387" s="2">
        <f>ABS(O7387-'PV model'!$B$5)</f>
        <v>4.5601868122088547</v>
      </c>
      <c r="Q7387" s="3">
        <f t="shared" si="1272"/>
        <v>76.087679737807363</v>
      </c>
      <c r="R7387" s="3">
        <f t="shared" si="1277"/>
        <v>390.61259999999999</v>
      </c>
      <c r="S7387" s="3">
        <f t="shared" si="1273"/>
        <v>122.46423671351018</v>
      </c>
      <c r="T7387" s="3">
        <f>(0.5*(1-COS(RADIANS(90-$X$3)))*(D7387+E7387)*'PV model'!$B$4)</f>
        <v>0</v>
      </c>
      <c r="U7387" s="3">
        <f t="shared" si="1278"/>
        <v>513.07683671351015</v>
      </c>
      <c r="V7387" s="3">
        <f>('PV model'!$B$13*(U7387/1000)*(1-'PV model'!$B$14*((20+C7387)-25))*'PV model'!$B$10)/'PV model'!$B$12</f>
        <v>51.102526819730087</v>
      </c>
    </row>
    <row r="7388" spans="1:22" x14ac:dyDescent="0.2">
      <c r="A7388" s="10">
        <f t="shared" si="1270"/>
        <v>308</v>
      </c>
      <c r="B7388" s="10">
        <f t="shared" si="1279"/>
        <v>15</v>
      </c>
      <c r="C7388" s="23">
        <v>5.9</v>
      </c>
      <c r="D7388" s="24">
        <v>391.73504999999994</v>
      </c>
      <c r="E7388" s="24">
        <v>60.857999999999997</v>
      </c>
      <c r="F7388" s="48"/>
      <c r="G7388" s="48"/>
      <c r="H7388" s="1">
        <f t="shared" si="1280"/>
        <v>-16.264889075037079</v>
      </c>
      <c r="I7388" s="1">
        <f t="shared" si="1274"/>
        <v>16.290501641597441</v>
      </c>
      <c r="J7388" s="4">
        <f>B7388+('PV model'!$B$3/15)+(I7388/60)</f>
        <v>14.994841694026624</v>
      </c>
      <c r="K7388" s="2">
        <f t="shared" si="1275"/>
        <v>-44.922625410399355</v>
      </c>
      <c r="L7388" s="2">
        <f>DEGREES(ASIN((((COS(RADIANS('PV model'!$B$2))*COS(RADIANS(H7388))*COS(RADIANS(K7388)))+(SIN(RADIANS('PV model'!$B$2))*SIN(RADIANS(H7388)))))))</f>
        <v>8.8691832029788777</v>
      </c>
      <c r="M7388" s="3">
        <f t="shared" si="1271"/>
        <v>8.8691832029788777</v>
      </c>
      <c r="N7388" s="2">
        <f t="shared" si="1276"/>
        <v>-43.321600044754966</v>
      </c>
      <c r="O7388" s="2">
        <f>IF('PV model'!$B$2&gt;0, 180-N7388,IF('PV model'!$B$2&lt;0,0-N7388,N7388))</f>
        <v>223.32160004475497</v>
      </c>
      <c r="P7388" s="2">
        <f>ABS(O7388-'PV model'!$B$5)</f>
        <v>18.321600044754973</v>
      </c>
      <c r="Q7388" s="3">
        <f t="shared" si="1272"/>
        <v>81.130816797021126</v>
      </c>
      <c r="R7388" s="3">
        <f t="shared" si="1277"/>
        <v>391.73504999999994</v>
      </c>
      <c r="S7388" s="3">
        <f t="shared" si="1273"/>
        <v>73.029749672796996</v>
      </c>
      <c r="T7388" s="3">
        <f>(0.5*(1-COS(RADIANS(90-$X$3)))*(D7388+E7388)*'PV model'!$B$4)</f>
        <v>0</v>
      </c>
      <c r="U7388" s="3">
        <f t="shared" si="1278"/>
        <v>464.76479967279693</v>
      </c>
      <c r="V7388" s="3">
        <f>('PV model'!$B$13*(U7388/1000)*(1-'PV model'!$B$14*((20+C7388)-25))*'PV model'!$B$10)/'PV model'!$B$12</f>
        <v>46.290640973541727</v>
      </c>
    </row>
    <row r="7389" spans="1:22" x14ac:dyDescent="0.2">
      <c r="A7389" s="10">
        <f t="shared" si="1270"/>
        <v>308</v>
      </c>
      <c r="B7389" s="10">
        <f t="shared" si="1279"/>
        <v>16</v>
      </c>
      <c r="C7389" s="23">
        <v>5.6</v>
      </c>
      <c r="D7389" s="24">
        <v>169.48994999999999</v>
      </c>
      <c r="E7389" s="24">
        <v>37.043999999999997</v>
      </c>
      <c r="F7389" s="48"/>
      <c r="G7389" s="48"/>
      <c r="H7389" s="1">
        <f t="shared" si="1280"/>
        <v>-16.264889075037079</v>
      </c>
      <c r="I7389" s="1">
        <f t="shared" si="1274"/>
        <v>16.290501641597441</v>
      </c>
      <c r="J7389" s="4">
        <f>B7389+('PV model'!$B$3/15)+(I7389/60)</f>
        <v>15.994841694026624</v>
      </c>
      <c r="K7389" s="2">
        <f t="shared" si="1275"/>
        <v>-59.922625410399355</v>
      </c>
      <c r="L7389" s="2">
        <f>DEGREES(ASIN((((COS(RADIANS('PV model'!$B$2))*COS(RADIANS(H7389))*COS(RADIANS(K7389)))+(SIN(RADIANS('PV model'!$B$2))*SIN(RADIANS(H7389)))))))</f>
        <v>2.3890183721542537</v>
      </c>
      <c r="M7389" s="3">
        <f t="shared" si="1271"/>
        <v>2.3890183721542537</v>
      </c>
      <c r="N7389" s="2">
        <f t="shared" si="1276"/>
        <v>-56.246766790820715</v>
      </c>
      <c r="O7389" s="2">
        <f>IF('PV model'!$B$2&gt;0, 180-N7389,IF('PV model'!$B$2&lt;0,0-N7389,N7389))</f>
        <v>236.24676679082071</v>
      </c>
      <c r="P7389" s="2">
        <f>ABS(O7389-'PV model'!$B$5)</f>
        <v>31.246766790820715</v>
      </c>
      <c r="Q7389" s="3">
        <f t="shared" si="1272"/>
        <v>87.610981627845746</v>
      </c>
      <c r="R7389" s="3">
        <f t="shared" si="1277"/>
        <v>169.48994999999994</v>
      </c>
      <c r="S7389" s="3">
        <f t="shared" si="1273"/>
        <v>43.454613213424032</v>
      </c>
      <c r="T7389" s="3">
        <f>(0.5*(1-COS(RADIANS(90-$X$3)))*(D7389+E7389)*'PV model'!$B$4)</f>
        <v>0</v>
      </c>
      <c r="U7389" s="3">
        <f t="shared" si="1278"/>
        <v>212.94456321342398</v>
      </c>
      <c r="V7389" s="3">
        <f>('PV model'!$B$13*(U7389/1000)*(1-'PV model'!$B$14*((20+C7389)-25))*'PV model'!$B$10)/'PV model'!$B$12</f>
        <v>21.234852286320706</v>
      </c>
    </row>
    <row r="7390" spans="1:22" x14ac:dyDescent="0.2">
      <c r="A7390" s="10">
        <f t="shared" si="1270"/>
        <v>308</v>
      </c>
      <c r="B7390" s="10">
        <f t="shared" si="1279"/>
        <v>17</v>
      </c>
      <c r="C7390" s="23">
        <v>5.2</v>
      </c>
      <c r="D7390" s="24">
        <v>0</v>
      </c>
      <c r="E7390" s="24">
        <v>6.1740000000000004</v>
      </c>
      <c r="F7390" s="48"/>
      <c r="G7390" s="48"/>
      <c r="H7390" s="1">
        <f t="shared" si="1280"/>
        <v>-16.264889075037079</v>
      </c>
      <c r="I7390" s="1">
        <f t="shared" si="1274"/>
        <v>16.290501641597441</v>
      </c>
      <c r="J7390" s="4">
        <f>B7390+('PV model'!$B$3/15)+(I7390/60)</f>
        <v>16.994841694026622</v>
      </c>
      <c r="K7390" s="2">
        <f t="shared" si="1275"/>
        <v>-74.922625410399334</v>
      </c>
      <c r="L7390" s="2">
        <f>DEGREES(ASIN((((COS(RADIANS('PV model'!$B$2))*COS(RADIANS(H7390))*COS(RADIANS(K7390)))+(SIN(RADIANS('PV model'!$B$2))*SIN(RADIANS(H7390)))))))</f>
        <v>-5.1280195226639309</v>
      </c>
      <c r="M7390" s="3">
        <f t="shared" si="1271"/>
        <v>0</v>
      </c>
      <c r="N7390" s="2">
        <f t="shared" si="1276"/>
        <v>-68.537191540789891</v>
      </c>
      <c r="O7390" s="2">
        <f>IF('PV model'!$B$2&gt;0, 180-N7390,IF('PV model'!$B$2&lt;0,0-N7390,N7390))</f>
        <v>248.53719154078988</v>
      </c>
      <c r="P7390" s="2">
        <f>ABS(O7390-'PV model'!$B$5)</f>
        <v>43.537191540789877</v>
      </c>
      <c r="Q7390" s="3">
        <f t="shared" si="1272"/>
        <v>95.128019522663919</v>
      </c>
      <c r="R7390" s="3">
        <f t="shared" si="1277"/>
        <v>0</v>
      </c>
      <c r="S7390" s="3">
        <f t="shared" si="1273"/>
        <v>6.1740000000000004</v>
      </c>
      <c r="T7390" s="3">
        <f>(0.5*(1-COS(RADIANS(90-$X$3)))*(D7390+E7390)*'PV model'!$B$4)</f>
        <v>0</v>
      </c>
      <c r="U7390" s="3">
        <f t="shared" si="1278"/>
        <v>6.1740000000000004</v>
      </c>
      <c r="V7390" s="3">
        <f>('PV model'!$B$13*(U7390/1000)*(1-'PV model'!$B$14*((20+C7390)-25))*'PV model'!$B$10)/'PV model'!$B$12</f>
        <v>0.61665931756800008</v>
      </c>
    </row>
    <row r="7391" spans="1:22" x14ac:dyDescent="0.2">
      <c r="A7391" s="10">
        <f t="shared" si="1270"/>
        <v>308</v>
      </c>
      <c r="B7391" s="10">
        <f t="shared" si="1279"/>
        <v>18</v>
      </c>
      <c r="C7391" s="23">
        <v>4.9000000000000004</v>
      </c>
      <c r="D7391" s="24">
        <v>0</v>
      </c>
      <c r="E7391" s="24">
        <v>0</v>
      </c>
      <c r="F7391" s="48"/>
      <c r="G7391" s="48"/>
      <c r="H7391" s="1">
        <f t="shared" si="1280"/>
        <v>-16.264889075037079</v>
      </c>
      <c r="I7391" s="1">
        <f t="shared" si="1274"/>
        <v>16.290501641597441</v>
      </c>
      <c r="J7391" s="4">
        <f>B7391+('PV model'!$B$3/15)+(I7391/60)</f>
        <v>17.994841694026622</v>
      </c>
      <c r="K7391" s="2">
        <f t="shared" si="1275"/>
        <v>-89.922625410399334</v>
      </c>
      <c r="L7391" s="2">
        <f>DEGREES(ASIN((((COS(RADIANS('PV model'!$B$2))*COS(RADIANS(H7391))*COS(RADIANS(K7391)))+(SIN(RADIANS('PV model'!$B$2))*SIN(RADIANS(H7391)))))))</f>
        <v>-13.302119126589627</v>
      </c>
      <c r="M7391" s="3">
        <f t="shared" si="1271"/>
        <v>0</v>
      </c>
      <c r="N7391" s="2">
        <f t="shared" si="1276"/>
        <v>-80.554487160261232</v>
      </c>
      <c r="O7391" s="2">
        <f>IF('PV model'!$B$2&gt;0, 180-N7391,IF('PV model'!$B$2&lt;0,0-N7391,N7391))</f>
        <v>260.55448716026126</v>
      </c>
      <c r="P7391" s="2">
        <f>ABS(O7391-'PV model'!$B$5)</f>
        <v>55.55448716026126</v>
      </c>
      <c r="Q7391" s="3">
        <f t="shared" si="1272"/>
        <v>103.30211912658963</v>
      </c>
      <c r="R7391" s="3">
        <f t="shared" si="1277"/>
        <v>0</v>
      </c>
      <c r="S7391" s="3">
        <f t="shared" si="1273"/>
        <v>0</v>
      </c>
      <c r="T7391" s="3">
        <f>(0.5*(1-COS(RADIANS(90-$X$3)))*(D7391+E7391)*'PV model'!$B$4)</f>
        <v>0</v>
      </c>
      <c r="U7391" s="3">
        <f t="shared" si="1278"/>
        <v>0</v>
      </c>
      <c r="V7391" s="3">
        <f>('PV model'!$B$13*(U7391/1000)*(1-'PV model'!$B$14*((20+C7391)-25))*'PV model'!$B$10)/'PV model'!$B$12</f>
        <v>0</v>
      </c>
    </row>
    <row r="7392" spans="1:22" x14ac:dyDescent="0.2">
      <c r="A7392" s="10">
        <f t="shared" si="1270"/>
        <v>308</v>
      </c>
      <c r="B7392" s="10">
        <f t="shared" si="1279"/>
        <v>19</v>
      </c>
      <c r="C7392" s="23">
        <v>4.4000000000000004</v>
      </c>
      <c r="D7392" s="24">
        <v>0</v>
      </c>
      <c r="E7392" s="24">
        <v>0</v>
      </c>
      <c r="F7392" s="48"/>
      <c r="G7392" s="48"/>
      <c r="H7392" s="1">
        <f t="shared" si="1280"/>
        <v>-16.264889075037079</v>
      </c>
      <c r="I7392" s="1">
        <f t="shared" si="1274"/>
        <v>16.290501641597441</v>
      </c>
      <c r="J7392" s="4">
        <f>B7392+('PV model'!$B$3/15)+(I7392/60)</f>
        <v>18.994841694026622</v>
      </c>
      <c r="K7392" s="2">
        <f t="shared" si="1275"/>
        <v>-104.92262541039933</v>
      </c>
      <c r="L7392" s="2">
        <f>DEGREES(ASIN((((COS(RADIANS('PV model'!$B$2))*COS(RADIANS(H7392))*COS(RADIANS(K7392)))+(SIN(RADIANS('PV model'!$B$2))*SIN(RADIANS(H7392)))))))</f>
        <v>-21.767438908412117</v>
      </c>
      <c r="M7392" s="3">
        <f t="shared" si="1271"/>
        <v>0</v>
      </c>
      <c r="N7392" s="2">
        <f t="shared" si="1276"/>
        <v>-87.216943509108106</v>
      </c>
      <c r="O7392" s="2">
        <f>IF('PV model'!$B$2&gt;0, 180-N7392,IF('PV model'!$B$2&lt;0,0-N7392,N7392))</f>
        <v>267.21694350910809</v>
      </c>
      <c r="P7392" s="2">
        <f>ABS(O7392-'PV model'!$B$5)</f>
        <v>62.216943509108091</v>
      </c>
      <c r="Q7392" s="3">
        <f t="shared" si="1272"/>
        <v>111.76743890841212</v>
      </c>
      <c r="R7392" s="3">
        <f t="shared" si="1277"/>
        <v>0</v>
      </c>
      <c r="S7392" s="3">
        <f t="shared" si="1273"/>
        <v>0</v>
      </c>
      <c r="T7392" s="3">
        <f>(0.5*(1-COS(RADIANS(90-$X$3)))*(D7392+E7392)*'PV model'!$B$4)</f>
        <v>0</v>
      </c>
      <c r="U7392" s="3">
        <f t="shared" si="1278"/>
        <v>0</v>
      </c>
      <c r="V7392" s="3">
        <f>('PV model'!$B$13*(U7392/1000)*(1-'PV model'!$B$14*((20+C7392)-25))*'PV model'!$B$10)/'PV model'!$B$12</f>
        <v>0</v>
      </c>
    </row>
    <row r="7393" spans="1:22" x14ac:dyDescent="0.2">
      <c r="A7393" s="10">
        <f t="shared" si="1270"/>
        <v>308</v>
      </c>
      <c r="B7393" s="10">
        <f t="shared" si="1279"/>
        <v>20</v>
      </c>
      <c r="C7393" s="23">
        <v>4</v>
      </c>
      <c r="D7393" s="24">
        <v>0</v>
      </c>
      <c r="E7393" s="24">
        <v>0</v>
      </c>
      <c r="F7393" s="48"/>
      <c r="G7393" s="48"/>
      <c r="H7393" s="1">
        <f t="shared" si="1280"/>
        <v>-16.264889075037079</v>
      </c>
      <c r="I7393" s="1">
        <f t="shared" si="1274"/>
        <v>16.290501641597441</v>
      </c>
      <c r="J7393" s="4">
        <f>B7393+('PV model'!$B$3/15)+(I7393/60)</f>
        <v>19.994841694026622</v>
      </c>
      <c r="K7393" s="2">
        <f t="shared" si="1275"/>
        <v>-119.92262541039933</v>
      </c>
      <c r="L7393" s="2">
        <f>DEGREES(ASIN((((COS(RADIANS('PV model'!$B$2))*COS(RADIANS(H7393))*COS(RADIANS(K7393)))+(SIN(RADIANS('PV model'!$B$2))*SIN(RADIANS(H7393)))))))</f>
        <v>-30.135876725115825</v>
      </c>
      <c r="M7393" s="3">
        <f t="shared" si="1271"/>
        <v>0</v>
      </c>
      <c r="N7393" s="2">
        <f t="shared" si="1276"/>
        <v>-74.163558460683063</v>
      </c>
      <c r="O7393" s="2">
        <f>IF('PV model'!$B$2&gt;0, 180-N7393,IF('PV model'!$B$2&lt;0,0-N7393,N7393))</f>
        <v>254.16355846068308</v>
      </c>
      <c r="P7393" s="2">
        <f>ABS(O7393-'PV model'!$B$5)</f>
        <v>49.163558460683078</v>
      </c>
      <c r="Q7393" s="3">
        <f t="shared" si="1272"/>
        <v>120.13587672511582</v>
      </c>
      <c r="R7393" s="3">
        <f t="shared" si="1277"/>
        <v>0</v>
      </c>
      <c r="S7393" s="3">
        <f t="shared" si="1273"/>
        <v>0</v>
      </c>
      <c r="T7393" s="3">
        <f>(0.5*(1-COS(RADIANS(90-$X$3)))*(D7393+E7393)*'PV model'!$B$4)</f>
        <v>0</v>
      </c>
      <c r="U7393" s="3">
        <f t="shared" si="1278"/>
        <v>0</v>
      </c>
      <c r="V7393" s="3">
        <f>('PV model'!$B$13*(U7393/1000)*(1-'PV model'!$B$14*((20+C7393)-25))*'PV model'!$B$10)/'PV model'!$B$12</f>
        <v>0</v>
      </c>
    </row>
    <row r="7394" spans="1:22" x14ac:dyDescent="0.2">
      <c r="A7394" s="10">
        <f t="shared" si="1270"/>
        <v>308</v>
      </c>
      <c r="B7394" s="10">
        <f t="shared" si="1279"/>
        <v>21</v>
      </c>
      <c r="C7394" s="23">
        <v>3.5</v>
      </c>
      <c r="D7394" s="24">
        <v>0</v>
      </c>
      <c r="E7394" s="24">
        <v>0</v>
      </c>
      <c r="F7394" s="48"/>
      <c r="G7394" s="48"/>
      <c r="H7394" s="1">
        <f t="shared" si="1280"/>
        <v>-16.264889075037079</v>
      </c>
      <c r="I7394" s="1">
        <f t="shared" si="1274"/>
        <v>16.290501641597441</v>
      </c>
      <c r="J7394" s="4">
        <f>B7394+('PV model'!$B$3/15)+(I7394/60)</f>
        <v>20.994841694026622</v>
      </c>
      <c r="K7394" s="2">
        <f t="shared" si="1275"/>
        <v>-134.92262541039932</v>
      </c>
      <c r="L7394" s="2">
        <f>DEGREES(ASIN((((COS(RADIANS('PV model'!$B$2))*COS(RADIANS(H7394))*COS(RADIANS(K7394)))+(SIN(RADIANS('PV model'!$B$2))*SIN(RADIANS(H7394)))))))</f>
        <v>-37.935978629197564</v>
      </c>
      <c r="M7394" s="3">
        <f t="shared" si="1271"/>
        <v>0</v>
      </c>
      <c r="N7394" s="2">
        <f t="shared" si="1276"/>
        <v>-59.522483635783892</v>
      </c>
      <c r="O7394" s="2">
        <f>IF('PV model'!$B$2&gt;0, 180-N7394,IF('PV model'!$B$2&lt;0,0-N7394,N7394))</f>
        <v>239.52248363578389</v>
      </c>
      <c r="P7394" s="2">
        <f>ABS(O7394-'PV model'!$B$5)</f>
        <v>34.522483635783885</v>
      </c>
      <c r="Q7394" s="3">
        <f t="shared" si="1272"/>
        <v>127.93597862919756</v>
      </c>
      <c r="R7394" s="3">
        <f t="shared" si="1277"/>
        <v>0</v>
      </c>
      <c r="S7394" s="3">
        <f t="shared" si="1273"/>
        <v>0</v>
      </c>
      <c r="T7394" s="3">
        <f>(0.5*(1-COS(RADIANS(90-$X$3)))*(D7394+E7394)*'PV model'!$B$4)</f>
        <v>0</v>
      </c>
      <c r="U7394" s="3">
        <f t="shared" si="1278"/>
        <v>0</v>
      </c>
      <c r="V7394" s="3">
        <f>('PV model'!$B$13*(U7394/1000)*(1-'PV model'!$B$14*((20+C7394)-25))*'PV model'!$B$10)/'PV model'!$B$12</f>
        <v>0</v>
      </c>
    </row>
    <row r="7395" spans="1:22" x14ac:dyDescent="0.2">
      <c r="A7395" s="10">
        <f t="shared" si="1270"/>
        <v>308</v>
      </c>
      <c r="B7395" s="10">
        <f t="shared" si="1279"/>
        <v>22</v>
      </c>
      <c r="C7395" s="23">
        <v>3.2</v>
      </c>
      <c r="D7395" s="24">
        <v>0</v>
      </c>
      <c r="E7395" s="24">
        <v>0</v>
      </c>
      <c r="F7395" s="48"/>
      <c r="G7395" s="48"/>
      <c r="H7395" s="1">
        <f t="shared" si="1280"/>
        <v>-16.264889075037079</v>
      </c>
      <c r="I7395" s="1">
        <f t="shared" si="1274"/>
        <v>16.290501641597441</v>
      </c>
      <c r="J7395" s="4">
        <f>B7395+('PV model'!$B$3/15)+(I7395/60)</f>
        <v>21.994841694026622</v>
      </c>
      <c r="K7395" s="2">
        <f t="shared" si="1275"/>
        <v>-149.92262541039932</v>
      </c>
      <c r="L7395" s="2">
        <f>DEGREES(ASIN((((COS(RADIANS('PV model'!$B$2))*COS(RADIANS(H7395))*COS(RADIANS(K7395)))+(SIN(RADIANS('PV model'!$B$2))*SIN(RADIANS(H7395)))))))</f>
        <v>-44.534813691353577</v>
      </c>
      <c r="M7395" s="3">
        <f t="shared" si="1271"/>
        <v>0</v>
      </c>
      <c r="N7395" s="2">
        <f t="shared" si="1276"/>
        <v>-42.449175004028895</v>
      </c>
      <c r="O7395" s="2">
        <f>IF('PV model'!$B$2&gt;0, 180-N7395,IF('PV model'!$B$2&lt;0,0-N7395,N7395))</f>
        <v>222.44917500402889</v>
      </c>
      <c r="P7395" s="2">
        <f>ABS(O7395-'PV model'!$B$5)</f>
        <v>17.449175004028888</v>
      </c>
      <c r="Q7395" s="3">
        <f t="shared" si="1272"/>
        <v>134.53481369135355</v>
      </c>
      <c r="R7395" s="3">
        <f t="shared" si="1277"/>
        <v>0</v>
      </c>
      <c r="S7395" s="3">
        <f t="shared" si="1273"/>
        <v>0</v>
      </c>
      <c r="T7395" s="3">
        <f>(0.5*(1-COS(RADIANS(90-$X$3)))*(D7395+E7395)*'PV model'!$B$4)</f>
        <v>0</v>
      </c>
      <c r="U7395" s="3">
        <f t="shared" si="1278"/>
        <v>0</v>
      </c>
      <c r="V7395" s="3">
        <f>('PV model'!$B$13*(U7395/1000)*(1-'PV model'!$B$14*((20+C7395)-25))*'PV model'!$B$10)/'PV model'!$B$12</f>
        <v>0</v>
      </c>
    </row>
    <row r="7396" spans="1:22" x14ac:dyDescent="0.2">
      <c r="A7396" s="10">
        <f t="shared" si="1270"/>
        <v>308</v>
      </c>
      <c r="B7396" s="10">
        <f t="shared" si="1279"/>
        <v>23</v>
      </c>
      <c r="C7396" s="23">
        <v>2.9</v>
      </c>
      <c r="D7396" s="24">
        <v>0</v>
      </c>
      <c r="E7396" s="24">
        <v>0</v>
      </c>
      <c r="F7396" s="48"/>
      <c r="G7396" s="48"/>
      <c r="H7396" s="1">
        <f t="shared" si="1280"/>
        <v>-16.264889075037079</v>
      </c>
      <c r="I7396" s="1">
        <f t="shared" si="1274"/>
        <v>16.290501641597441</v>
      </c>
      <c r="J7396" s="4">
        <f>B7396+('PV model'!$B$3/15)+(I7396/60)</f>
        <v>22.994841694026622</v>
      </c>
      <c r="K7396" s="2">
        <f t="shared" si="1275"/>
        <v>-164.92262541039932</v>
      </c>
      <c r="L7396" s="2">
        <f>DEGREES(ASIN((((COS(RADIANS('PV model'!$B$2))*COS(RADIANS(H7396))*COS(RADIANS(K7396)))+(SIN(RADIANS('PV model'!$B$2))*SIN(RADIANS(H7396)))))))</f>
        <v>-49.098744284631181</v>
      </c>
      <c r="M7396" s="3">
        <f t="shared" si="1271"/>
        <v>0</v>
      </c>
      <c r="N7396" s="2">
        <f t="shared" si="1276"/>
        <v>-22.419282086019503</v>
      </c>
      <c r="O7396" s="2">
        <f>IF('PV model'!$B$2&gt;0, 180-N7396,IF('PV model'!$B$2&lt;0,0-N7396,N7396))</f>
        <v>202.41928208601951</v>
      </c>
      <c r="P7396" s="2">
        <f>ABS(O7396-'PV model'!$B$5)</f>
        <v>2.580717913980493</v>
      </c>
      <c r="Q7396" s="3">
        <f t="shared" si="1272"/>
        <v>139.09874428463115</v>
      </c>
      <c r="R7396" s="3">
        <f t="shared" si="1277"/>
        <v>0</v>
      </c>
      <c r="S7396" s="3">
        <f t="shared" si="1273"/>
        <v>0</v>
      </c>
      <c r="T7396" s="3">
        <f>(0.5*(1-COS(RADIANS(90-$X$3)))*(D7396+E7396)*'PV model'!$B$4)</f>
        <v>0</v>
      </c>
      <c r="U7396" s="3">
        <f t="shared" si="1278"/>
        <v>0</v>
      </c>
      <c r="V7396" s="3">
        <f>('PV model'!$B$13*(U7396/1000)*(1-'PV model'!$B$14*((20+C7396)-25))*'PV model'!$B$10)/'PV model'!$B$12</f>
        <v>0</v>
      </c>
    </row>
    <row r="7397" spans="1:22" x14ac:dyDescent="0.2">
      <c r="A7397" s="10">
        <f t="shared" si="1270"/>
        <v>308</v>
      </c>
      <c r="B7397" s="10">
        <f t="shared" si="1279"/>
        <v>24</v>
      </c>
      <c r="C7397" s="23">
        <v>2.6</v>
      </c>
      <c r="D7397" s="24">
        <v>0</v>
      </c>
      <c r="E7397" s="24">
        <v>0</v>
      </c>
      <c r="F7397" s="48"/>
      <c r="G7397" s="48"/>
      <c r="H7397" s="1">
        <f t="shared" si="1280"/>
        <v>-16.264889075037079</v>
      </c>
      <c r="I7397" s="1">
        <f t="shared" si="1274"/>
        <v>16.290501641597441</v>
      </c>
      <c r="J7397" s="4">
        <f>B7397+('PV model'!$B$3/15)+(I7397/60)</f>
        <v>23.994841694026622</v>
      </c>
      <c r="K7397" s="2">
        <f t="shared" si="1275"/>
        <v>-179.92262541039932</v>
      </c>
      <c r="L7397" s="2">
        <f>DEGREES(ASIN((((COS(RADIANS('PV model'!$B$2))*COS(RADIANS(H7397))*COS(RADIANS(K7397)))+(SIN(RADIANS('PV model'!$B$2))*SIN(RADIANS(H7397)))))))</f>
        <v>-50.764844162313551</v>
      </c>
      <c r="M7397" s="3">
        <f t="shared" si="1271"/>
        <v>0</v>
      </c>
      <c r="N7397" s="2">
        <f t="shared" si="1276"/>
        <v>-0.11743448942618158</v>
      </c>
      <c r="O7397" s="2">
        <f>IF('PV model'!$B$2&gt;0, 180-N7397,IF('PV model'!$B$2&lt;0,0-N7397,N7397))</f>
        <v>180.11743448942619</v>
      </c>
      <c r="P7397" s="2">
        <f>ABS(O7397-'PV model'!$B$5)</f>
        <v>24.882565510573812</v>
      </c>
      <c r="Q7397" s="3">
        <f t="shared" si="1272"/>
        <v>140.76484416231355</v>
      </c>
      <c r="R7397" s="3">
        <f t="shared" si="1277"/>
        <v>0</v>
      </c>
      <c r="S7397" s="3">
        <f t="shared" si="1273"/>
        <v>0</v>
      </c>
      <c r="T7397" s="3">
        <f>(0.5*(1-COS(RADIANS(90-$X$3)))*(D7397+E7397)*'PV model'!$B$4)</f>
        <v>0</v>
      </c>
      <c r="U7397" s="3">
        <f t="shared" si="1278"/>
        <v>0</v>
      </c>
      <c r="V7397" s="3">
        <f>('PV model'!$B$13*(U7397/1000)*(1-'PV model'!$B$14*((20+C7397)-25))*'PV model'!$B$10)/'PV model'!$B$12</f>
        <v>0</v>
      </c>
    </row>
    <row r="7398" spans="1:22" x14ac:dyDescent="0.2">
      <c r="A7398" s="10">
        <f t="shared" si="1270"/>
        <v>309</v>
      </c>
      <c r="B7398" s="10">
        <f t="shared" si="1279"/>
        <v>1</v>
      </c>
      <c r="C7398" s="23">
        <v>3</v>
      </c>
      <c r="D7398" s="24">
        <v>0</v>
      </c>
      <c r="E7398" s="24">
        <v>0</v>
      </c>
      <c r="F7398" s="48"/>
      <c r="G7398" s="48"/>
      <c r="H7398" s="1">
        <f t="shared" si="1280"/>
        <v>-16.553613460039504</v>
      </c>
      <c r="I7398" s="1">
        <f t="shared" si="1274"/>
        <v>16.216951227027753</v>
      </c>
      <c r="J7398" s="4">
        <f>B7398+('PV model'!$B$3/15)+(I7398/60)</f>
        <v>0.99361585378379591</v>
      </c>
      <c r="K7398" s="2">
        <f t="shared" si="1275"/>
        <v>165.09576219324308</v>
      </c>
      <c r="L7398" s="2">
        <f>DEGREES(ASIN((((COS(RADIANS('PV model'!$B$2))*COS(RADIANS(H7398))*COS(RADIANS(K7398)))+(SIN(RADIANS('PV model'!$B$2))*SIN(RADIANS(H7398)))))))</f>
        <v>-49.417382869628234</v>
      </c>
      <c r="M7398" s="3">
        <f t="shared" si="1271"/>
        <v>0</v>
      </c>
      <c r="N7398" s="2">
        <f t="shared" si="1276"/>
        <v>22.270607576919026</v>
      </c>
      <c r="O7398" s="2">
        <f>IF('PV model'!$B$2&gt;0, 180-N7398,IF('PV model'!$B$2&lt;0,0-N7398,N7398))</f>
        <v>157.72939242308098</v>
      </c>
      <c r="P7398" s="2">
        <f>ABS(O7398-'PV model'!$B$5)</f>
        <v>47.270607576919019</v>
      </c>
      <c r="Q7398" s="3">
        <f t="shared" si="1272"/>
        <v>139.41738286962823</v>
      </c>
      <c r="R7398" s="3">
        <f t="shared" si="1277"/>
        <v>0</v>
      </c>
      <c r="S7398" s="3">
        <f t="shared" si="1273"/>
        <v>0</v>
      </c>
      <c r="T7398" s="3">
        <f>(0.5*(1-COS(RADIANS(90-$X$3)))*(D7398+E7398)*'PV model'!$B$4)</f>
        <v>0</v>
      </c>
      <c r="U7398" s="3">
        <f t="shared" si="1278"/>
        <v>0</v>
      </c>
      <c r="V7398" s="3">
        <f>('PV model'!$B$13*(U7398/1000)*(1-'PV model'!$B$14*((20+C7398)-25))*'PV model'!$B$10)/'PV model'!$B$12</f>
        <v>0</v>
      </c>
    </row>
    <row r="7399" spans="1:22" x14ac:dyDescent="0.2">
      <c r="A7399" s="10">
        <f t="shared" si="1270"/>
        <v>309</v>
      </c>
      <c r="B7399" s="10">
        <f t="shared" si="1279"/>
        <v>2</v>
      </c>
      <c r="C7399" s="23">
        <v>3.3</v>
      </c>
      <c r="D7399" s="24">
        <v>0</v>
      </c>
      <c r="E7399" s="24">
        <v>0</v>
      </c>
      <c r="F7399" s="48"/>
      <c r="G7399" s="48"/>
      <c r="H7399" s="1">
        <f t="shared" si="1280"/>
        <v>-16.553613460039504</v>
      </c>
      <c r="I7399" s="1">
        <f t="shared" si="1274"/>
        <v>16.216951227027753</v>
      </c>
      <c r="J7399" s="4">
        <f>B7399+('PV model'!$B$3/15)+(I7399/60)</f>
        <v>1.9936158537837958</v>
      </c>
      <c r="K7399" s="2">
        <f t="shared" si="1275"/>
        <v>150.09576219324308</v>
      </c>
      <c r="L7399" s="2">
        <f>DEGREES(ASIN((((COS(RADIANS('PV model'!$B$2))*COS(RADIANS(H7399))*COS(RADIANS(K7399)))+(SIN(RADIANS('PV model'!$B$2))*SIN(RADIANS(H7399)))))))</f>
        <v>-44.865799924949826</v>
      </c>
      <c r="M7399" s="3">
        <f t="shared" si="1271"/>
        <v>0</v>
      </c>
      <c r="N7399" s="2">
        <f t="shared" si="1276"/>
        <v>42.396648813037366</v>
      </c>
      <c r="O7399" s="2">
        <f>IF('PV model'!$B$2&gt;0, 180-N7399,IF('PV model'!$B$2&lt;0,0-N7399,N7399))</f>
        <v>137.60335118696264</v>
      </c>
      <c r="P7399" s="2">
        <f>ABS(O7399-'PV model'!$B$5)</f>
        <v>67.396648813037359</v>
      </c>
      <c r="Q7399" s="3">
        <f t="shared" si="1272"/>
        <v>134.86579992494984</v>
      </c>
      <c r="R7399" s="3">
        <f t="shared" si="1277"/>
        <v>0</v>
      </c>
      <c r="S7399" s="3">
        <f t="shared" si="1273"/>
        <v>0</v>
      </c>
      <c r="T7399" s="3">
        <f>(0.5*(1-COS(RADIANS(90-$X$3)))*(D7399+E7399)*'PV model'!$B$4)</f>
        <v>0</v>
      </c>
      <c r="U7399" s="3">
        <f t="shared" si="1278"/>
        <v>0</v>
      </c>
      <c r="V7399" s="3">
        <f>('PV model'!$B$13*(U7399/1000)*(1-'PV model'!$B$14*((20+C7399)-25))*'PV model'!$B$10)/'PV model'!$B$12</f>
        <v>0</v>
      </c>
    </row>
    <row r="7400" spans="1:22" x14ac:dyDescent="0.2">
      <c r="A7400" s="10">
        <f t="shared" si="1270"/>
        <v>309</v>
      </c>
      <c r="B7400" s="10">
        <f t="shared" si="1279"/>
        <v>3</v>
      </c>
      <c r="C7400" s="23">
        <v>3.7</v>
      </c>
      <c r="D7400" s="24">
        <v>0</v>
      </c>
      <c r="E7400" s="24">
        <v>0</v>
      </c>
      <c r="F7400" s="48"/>
      <c r="G7400" s="48"/>
      <c r="H7400" s="1">
        <f t="shared" si="1280"/>
        <v>-16.553613460039504</v>
      </c>
      <c r="I7400" s="1">
        <f t="shared" si="1274"/>
        <v>16.216951227027753</v>
      </c>
      <c r="J7400" s="4">
        <f>B7400+('PV model'!$B$3/15)+(I7400/60)</f>
        <v>2.9936158537837958</v>
      </c>
      <c r="K7400" s="2">
        <f t="shared" si="1275"/>
        <v>135.09576219324308</v>
      </c>
      <c r="L7400" s="2">
        <f>DEGREES(ASIN((((COS(RADIANS('PV model'!$B$2))*COS(RADIANS(H7400))*COS(RADIANS(K7400)))+(SIN(RADIANS('PV model'!$B$2))*SIN(RADIANS(H7400)))))))</f>
        <v>-38.269040406693115</v>
      </c>
      <c r="M7400" s="3">
        <f t="shared" si="1271"/>
        <v>0</v>
      </c>
      <c r="N7400" s="2">
        <f t="shared" si="1276"/>
        <v>59.527511791185169</v>
      </c>
      <c r="O7400" s="2">
        <f>IF('PV model'!$B$2&gt;0, 180-N7400,IF('PV model'!$B$2&lt;0,0-N7400,N7400))</f>
        <v>120.47248820881484</v>
      </c>
      <c r="P7400" s="2">
        <f>ABS(O7400-'PV model'!$B$5)</f>
        <v>84.527511791185162</v>
      </c>
      <c r="Q7400" s="3">
        <f t="shared" si="1272"/>
        <v>128.26904040669311</v>
      </c>
      <c r="R7400" s="3">
        <f t="shared" si="1277"/>
        <v>0</v>
      </c>
      <c r="S7400" s="3">
        <f t="shared" si="1273"/>
        <v>0</v>
      </c>
      <c r="T7400" s="3">
        <f>(0.5*(1-COS(RADIANS(90-$X$3)))*(D7400+E7400)*'PV model'!$B$4)</f>
        <v>0</v>
      </c>
      <c r="U7400" s="3">
        <f t="shared" si="1278"/>
        <v>0</v>
      </c>
      <c r="V7400" s="3">
        <f>('PV model'!$B$13*(U7400/1000)*(1-'PV model'!$B$14*((20+C7400)-25))*'PV model'!$B$10)/'PV model'!$B$12</f>
        <v>0</v>
      </c>
    </row>
    <row r="7401" spans="1:22" x14ac:dyDescent="0.2">
      <c r="A7401" s="10">
        <f t="shared" si="1270"/>
        <v>309</v>
      </c>
      <c r="B7401" s="10">
        <f t="shared" si="1279"/>
        <v>4</v>
      </c>
      <c r="C7401" s="23">
        <v>3.9</v>
      </c>
      <c r="D7401" s="24">
        <v>0</v>
      </c>
      <c r="E7401" s="24">
        <v>0</v>
      </c>
      <c r="F7401" s="48"/>
      <c r="G7401" s="48"/>
      <c r="H7401" s="1">
        <f t="shared" si="1280"/>
        <v>-16.553613460039504</v>
      </c>
      <c r="I7401" s="1">
        <f t="shared" si="1274"/>
        <v>16.216951227027753</v>
      </c>
      <c r="J7401" s="4">
        <f>B7401+('PV model'!$B$3/15)+(I7401/60)</f>
        <v>3.9936158537837958</v>
      </c>
      <c r="K7401" s="2">
        <f t="shared" si="1275"/>
        <v>120.09576219324306</v>
      </c>
      <c r="L7401" s="2">
        <f>DEGREES(ASIN((((COS(RADIANS('PV model'!$B$2))*COS(RADIANS(H7401))*COS(RADIANS(K7401)))+(SIN(RADIANS('PV model'!$B$2))*SIN(RADIANS(H7401)))))))</f>
        <v>-30.467838070832315</v>
      </c>
      <c r="M7401" s="3">
        <f t="shared" si="1271"/>
        <v>0</v>
      </c>
      <c r="N7401" s="2">
        <f t="shared" si="1276"/>
        <v>74.195224658745616</v>
      </c>
      <c r="O7401" s="2">
        <f>IF('PV model'!$B$2&gt;0, 180-N7401,IF('PV model'!$B$2&lt;0,0-N7401,N7401))</f>
        <v>105.80477534125438</v>
      </c>
      <c r="P7401" s="2">
        <f>ABS(O7401-'PV model'!$B$5)</f>
        <v>99.195224658745616</v>
      </c>
      <c r="Q7401" s="3">
        <f t="shared" si="1272"/>
        <v>120.46783807083231</v>
      </c>
      <c r="R7401" s="3">
        <f t="shared" si="1277"/>
        <v>0</v>
      </c>
      <c r="S7401" s="3">
        <f t="shared" si="1273"/>
        <v>0</v>
      </c>
      <c r="T7401" s="3">
        <f>(0.5*(1-COS(RADIANS(90-$X$3)))*(D7401+E7401)*'PV model'!$B$4)</f>
        <v>0</v>
      </c>
      <c r="U7401" s="3">
        <f t="shared" si="1278"/>
        <v>0</v>
      </c>
      <c r="V7401" s="3">
        <f>('PV model'!$B$13*(U7401/1000)*(1-'PV model'!$B$14*((20+C7401)-25))*'PV model'!$B$10)/'PV model'!$B$12</f>
        <v>0</v>
      </c>
    </row>
    <row r="7402" spans="1:22" x14ac:dyDescent="0.2">
      <c r="A7402" s="10">
        <f t="shared" si="1270"/>
        <v>309</v>
      </c>
      <c r="B7402" s="10">
        <f t="shared" si="1279"/>
        <v>5</v>
      </c>
      <c r="C7402" s="23">
        <v>4.0999999999999996</v>
      </c>
      <c r="D7402" s="24">
        <v>0</v>
      </c>
      <c r="E7402" s="24">
        <v>0</v>
      </c>
      <c r="F7402" s="48"/>
      <c r="G7402" s="48"/>
      <c r="H7402" s="1">
        <f t="shared" si="1280"/>
        <v>-16.553613460039504</v>
      </c>
      <c r="I7402" s="1">
        <f t="shared" si="1274"/>
        <v>16.216951227027753</v>
      </c>
      <c r="J7402" s="4">
        <f>B7402+('PV model'!$B$3/15)+(I7402/60)</f>
        <v>4.9936158537837958</v>
      </c>
      <c r="K7402" s="2">
        <f t="shared" si="1275"/>
        <v>105.09576219324306</v>
      </c>
      <c r="L7402" s="2">
        <f>DEGREES(ASIN((((COS(RADIANS('PV model'!$B$2))*COS(RADIANS(H7402))*COS(RADIANS(K7402)))+(SIN(RADIANS('PV model'!$B$2))*SIN(RADIANS(H7402)))))))</f>
        <v>-22.098556001416636</v>
      </c>
      <c r="M7402" s="3">
        <f t="shared" si="1271"/>
        <v>0</v>
      </c>
      <c r="N7402" s="2">
        <f t="shared" si="1276"/>
        <v>87.255920961288453</v>
      </c>
      <c r="O7402" s="2">
        <f>IF('PV model'!$B$2&gt;0, 180-N7402,IF('PV model'!$B$2&lt;0,0-N7402,N7402))</f>
        <v>92.744079038711547</v>
      </c>
      <c r="P7402" s="2">
        <f>ABS(O7402-'PV model'!$B$5)</f>
        <v>112.25592096128845</v>
      </c>
      <c r="Q7402" s="3">
        <f t="shared" si="1272"/>
        <v>112.09855600141664</v>
      </c>
      <c r="R7402" s="3">
        <f t="shared" si="1277"/>
        <v>0</v>
      </c>
      <c r="S7402" s="3">
        <f t="shared" si="1273"/>
        <v>0</v>
      </c>
      <c r="T7402" s="3">
        <f>(0.5*(1-COS(RADIANS(90-$X$3)))*(D7402+E7402)*'PV model'!$B$4)</f>
        <v>0</v>
      </c>
      <c r="U7402" s="3">
        <f t="shared" si="1278"/>
        <v>0</v>
      </c>
      <c r="V7402" s="3">
        <f>('PV model'!$B$13*(U7402/1000)*(1-'PV model'!$B$14*((20+C7402)-25))*'PV model'!$B$10)/'PV model'!$B$12</f>
        <v>0</v>
      </c>
    </row>
    <row r="7403" spans="1:22" x14ac:dyDescent="0.2">
      <c r="A7403" s="10">
        <f t="shared" si="1270"/>
        <v>309</v>
      </c>
      <c r="B7403" s="10">
        <f t="shared" si="1279"/>
        <v>6</v>
      </c>
      <c r="C7403" s="23">
        <v>4.3</v>
      </c>
      <c r="D7403" s="24">
        <v>0</v>
      </c>
      <c r="E7403" s="24">
        <v>0</v>
      </c>
      <c r="F7403" s="48"/>
      <c r="G7403" s="48"/>
      <c r="H7403" s="1">
        <f t="shared" si="1280"/>
        <v>-16.553613460039504</v>
      </c>
      <c r="I7403" s="1">
        <f t="shared" si="1274"/>
        <v>16.216951227027753</v>
      </c>
      <c r="J7403" s="4">
        <f>B7403+('PV model'!$B$3/15)+(I7403/60)</f>
        <v>5.9936158537837958</v>
      </c>
      <c r="K7403" s="2">
        <f t="shared" si="1275"/>
        <v>90.095762193243061</v>
      </c>
      <c r="L7403" s="2">
        <f>DEGREES(ASIN((((COS(RADIANS('PV model'!$B$2))*COS(RADIANS(H7403))*COS(RADIANS(K7403)))+(SIN(RADIANS('PV model'!$B$2))*SIN(RADIANS(H7403)))))))</f>
        <v>-13.633550478868097</v>
      </c>
      <c r="M7403" s="3">
        <f t="shared" si="1271"/>
        <v>0</v>
      </c>
      <c r="N7403" s="2">
        <f t="shared" si="1276"/>
        <v>80.520397571303633</v>
      </c>
      <c r="O7403" s="2">
        <f>IF('PV model'!$B$2&gt;0, 180-N7403,IF('PV model'!$B$2&lt;0,0-N7403,N7403))</f>
        <v>99.479602428696367</v>
      </c>
      <c r="P7403" s="2">
        <f>ABS(O7403-'PV model'!$B$5)</f>
        <v>105.52039757130363</v>
      </c>
      <c r="Q7403" s="3">
        <f t="shared" si="1272"/>
        <v>103.6335504788681</v>
      </c>
      <c r="R7403" s="3">
        <f t="shared" si="1277"/>
        <v>0</v>
      </c>
      <c r="S7403" s="3">
        <f t="shared" si="1273"/>
        <v>0</v>
      </c>
      <c r="T7403" s="3">
        <f>(0.5*(1-COS(RADIANS(90-$X$3)))*(D7403+E7403)*'PV model'!$B$4)</f>
        <v>0</v>
      </c>
      <c r="U7403" s="3">
        <f t="shared" si="1278"/>
        <v>0</v>
      </c>
      <c r="V7403" s="3">
        <f>('PV model'!$B$13*(U7403/1000)*(1-'PV model'!$B$14*((20+C7403)-25))*'PV model'!$B$10)/'PV model'!$B$12</f>
        <v>0</v>
      </c>
    </row>
    <row r="7404" spans="1:22" x14ac:dyDescent="0.2">
      <c r="A7404" s="10">
        <f t="shared" si="1270"/>
        <v>309</v>
      </c>
      <c r="B7404" s="10">
        <f t="shared" si="1279"/>
        <v>7</v>
      </c>
      <c r="C7404" s="23">
        <v>5.3</v>
      </c>
      <c r="D7404" s="24">
        <v>0</v>
      </c>
      <c r="E7404" s="24">
        <v>0</v>
      </c>
      <c r="F7404" s="48"/>
      <c r="G7404" s="48"/>
      <c r="H7404" s="1">
        <f t="shared" si="1280"/>
        <v>-16.553613460039504</v>
      </c>
      <c r="I7404" s="1">
        <f t="shared" si="1274"/>
        <v>16.216951227027753</v>
      </c>
      <c r="J7404" s="4">
        <f>B7404+('PV model'!$B$3/15)+(I7404/60)</f>
        <v>6.9936158537837958</v>
      </c>
      <c r="K7404" s="2">
        <f t="shared" si="1275"/>
        <v>75.095762193243061</v>
      </c>
      <c r="L7404" s="2">
        <f>DEGREES(ASIN((((COS(RADIANS('PV model'!$B$2))*COS(RADIANS(H7404))*COS(RADIANS(K7404)))+(SIN(RADIANS('PV model'!$B$2))*SIN(RADIANS(H7404)))))))</f>
        <v>-5.4605109227352724</v>
      </c>
      <c r="M7404" s="3">
        <f t="shared" si="1271"/>
        <v>0</v>
      </c>
      <c r="N7404" s="2">
        <f t="shared" si="1276"/>
        <v>68.517224889038559</v>
      </c>
      <c r="O7404" s="2">
        <f>IF('PV model'!$B$2&gt;0, 180-N7404,IF('PV model'!$B$2&lt;0,0-N7404,N7404))</f>
        <v>111.48277511096144</v>
      </c>
      <c r="P7404" s="2">
        <f>ABS(O7404-'PV model'!$B$5)</f>
        <v>93.517224889038559</v>
      </c>
      <c r="Q7404" s="3">
        <f t="shared" si="1272"/>
        <v>95.460510922735267</v>
      </c>
      <c r="R7404" s="3">
        <f t="shared" si="1277"/>
        <v>0</v>
      </c>
      <c r="S7404" s="3">
        <f t="shared" si="1273"/>
        <v>0</v>
      </c>
      <c r="T7404" s="3">
        <f>(0.5*(1-COS(RADIANS(90-$X$3)))*(D7404+E7404)*'PV model'!$B$4)</f>
        <v>0</v>
      </c>
      <c r="U7404" s="3">
        <f t="shared" si="1278"/>
        <v>0</v>
      </c>
      <c r="V7404" s="3">
        <f>('PV model'!$B$13*(U7404/1000)*(1-'PV model'!$B$14*((20+C7404)-25))*'PV model'!$B$10)/'PV model'!$B$12</f>
        <v>0</v>
      </c>
    </row>
    <row r="7405" spans="1:22" x14ac:dyDescent="0.2">
      <c r="A7405" s="10">
        <f t="shared" si="1270"/>
        <v>309</v>
      </c>
      <c r="B7405" s="10">
        <f t="shared" si="1279"/>
        <v>8</v>
      </c>
      <c r="C7405" s="23">
        <v>6.3</v>
      </c>
      <c r="D7405" s="24">
        <v>0</v>
      </c>
      <c r="E7405" s="24">
        <v>0.88200000000000001</v>
      </c>
      <c r="F7405" s="48"/>
      <c r="G7405" s="48"/>
      <c r="H7405" s="1">
        <f t="shared" si="1280"/>
        <v>-16.553613460039504</v>
      </c>
      <c r="I7405" s="1">
        <f t="shared" si="1274"/>
        <v>16.216951227027753</v>
      </c>
      <c r="J7405" s="4">
        <f>B7405+('PV model'!$B$3/15)+(I7405/60)</f>
        <v>7.9936158537837958</v>
      </c>
      <c r="K7405" s="2">
        <f t="shared" si="1275"/>
        <v>60.095762193243061</v>
      </c>
      <c r="L7405" s="2">
        <f>DEGREES(ASIN((((COS(RADIANS('PV model'!$B$2))*COS(RADIANS(H7405))*COS(RADIANS(K7405)))+(SIN(RADIANS('PV model'!$B$2))*SIN(RADIANS(H7405)))))))</f>
        <v>2.0559461247024382</v>
      </c>
      <c r="M7405" s="3">
        <f t="shared" si="1271"/>
        <v>2.0559461247024382</v>
      </c>
      <c r="N7405" s="2">
        <f t="shared" si="1276"/>
        <v>56.249715353273857</v>
      </c>
      <c r="O7405" s="2">
        <f>IF('PV model'!$B$2&gt;0, 180-N7405,IF('PV model'!$B$2&lt;0,0-N7405,N7405))</f>
        <v>123.75028464672614</v>
      </c>
      <c r="P7405" s="2">
        <f>ABS(O7405-'PV model'!$B$5)</f>
        <v>81.249715353273857</v>
      </c>
      <c r="Q7405" s="3">
        <f t="shared" si="1272"/>
        <v>87.94405387529757</v>
      </c>
      <c r="R7405" s="3">
        <f t="shared" si="1277"/>
        <v>0</v>
      </c>
      <c r="S7405" s="3">
        <f t="shared" si="1273"/>
        <v>0.88200000000000001</v>
      </c>
      <c r="T7405" s="3">
        <f>(0.5*(1-COS(RADIANS(90-$X$3)))*(D7405+E7405)*'PV model'!$B$4)</f>
        <v>0</v>
      </c>
      <c r="U7405" s="3">
        <f t="shared" si="1278"/>
        <v>0.88200000000000001</v>
      </c>
      <c r="V7405" s="3">
        <f>('PV model'!$B$13*(U7405/1000)*(1-'PV model'!$B$14*((20+C7405)-25))*'PV model'!$B$10)/'PV model'!$B$12</f>
        <v>8.7706263455999994E-2</v>
      </c>
    </row>
    <row r="7406" spans="1:22" x14ac:dyDescent="0.2">
      <c r="A7406" s="10">
        <f t="shared" ref="A7406:A7469" si="1281">IF(B7406&gt;1,A7405,A7405+1)</f>
        <v>309</v>
      </c>
      <c r="B7406" s="10">
        <f t="shared" si="1279"/>
        <v>9</v>
      </c>
      <c r="C7406" s="23">
        <v>7.3</v>
      </c>
      <c r="D7406" s="24">
        <v>0</v>
      </c>
      <c r="E7406" s="24">
        <v>11.465999999999999</v>
      </c>
      <c r="F7406" s="48"/>
      <c r="G7406" s="48"/>
      <c r="H7406" s="1">
        <f t="shared" si="1280"/>
        <v>-16.553613460039504</v>
      </c>
      <c r="I7406" s="1">
        <f t="shared" si="1274"/>
        <v>16.216951227027753</v>
      </c>
      <c r="J7406" s="4">
        <f>B7406+('PV model'!$B$3/15)+(I7406/60)</f>
        <v>8.9936158537837958</v>
      </c>
      <c r="K7406" s="2">
        <f t="shared" si="1275"/>
        <v>45.095762193243061</v>
      </c>
      <c r="L7406" s="2">
        <f>DEGREES(ASIN((((COS(RADIANS('PV model'!$B$2))*COS(RADIANS(H7406))*COS(RADIANS(K7406)))+(SIN(RADIANS('PV model'!$B$2))*SIN(RADIANS(H7406)))))))</f>
        <v>8.5379243146004242</v>
      </c>
      <c r="M7406" s="3">
        <f t="shared" si="1271"/>
        <v>8.5379243146004242</v>
      </c>
      <c r="N7406" s="2">
        <f t="shared" si="1276"/>
        <v>43.356839091716076</v>
      </c>
      <c r="O7406" s="2">
        <f>IF('PV model'!$B$2&gt;0, 180-N7406,IF('PV model'!$B$2&lt;0,0-N7406,N7406))</f>
        <v>136.64316090828393</v>
      </c>
      <c r="P7406" s="2">
        <f>ABS(O7406-'PV model'!$B$5)</f>
        <v>68.356839091716068</v>
      </c>
      <c r="Q7406" s="3">
        <f t="shared" si="1272"/>
        <v>81.462075685399583</v>
      </c>
      <c r="R7406" s="3">
        <f t="shared" si="1277"/>
        <v>0</v>
      </c>
      <c r="S7406" s="3">
        <f t="shared" si="1273"/>
        <v>11.465999999999999</v>
      </c>
      <c r="T7406" s="3">
        <f>(0.5*(1-COS(RADIANS(90-$X$3)))*(D7406+E7406)*'PV model'!$B$4)</f>
        <v>0</v>
      </c>
      <c r="U7406" s="3">
        <f t="shared" si="1278"/>
        <v>11.465999999999999</v>
      </c>
      <c r="V7406" s="3">
        <f>('PV model'!$B$13*(U7406/1000)*(1-'PV model'!$B$14*((20+C7406)-25))*'PV model'!$B$10)/'PV model'!$B$12</f>
        <v>1.1355968594879999</v>
      </c>
    </row>
    <row r="7407" spans="1:22" x14ac:dyDescent="0.2">
      <c r="A7407" s="10">
        <f t="shared" si="1281"/>
        <v>309</v>
      </c>
      <c r="B7407" s="10">
        <f t="shared" si="1279"/>
        <v>10</v>
      </c>
      <c r="C7407" s="23">
        <v>7.6</v>
      </c>
      <c r="D7407" s="24">
        <v>0</v>
      </c>
      <c r="E7407" s="24">
        <v>34.398000000000003</v>
      </c>
      <c r="F7407" s="48"/>
      <c r="G7407" s="48"/>
      <c r="H7407" s="1">
        <f t="shared" si="1280"/>
        <v>-16.553613460039504</v>
      </c>
      <c r="I7407" s="1">
        <f t="shared" si="1274"/>
        <v>16.216951227027753</v>
      </c>
      <c r="J7407" s="4">
        <f>B7407+('PV model'!$B$3/15)+(I7407/60)</f>
        <v>9.9936158537837958</v>
      </c>
      <c r="K7407" s="2">
        <f t="shared" si="1275"/>
        <v>30.095762193243061</v>
      </c>
      <c r="L7407" s="2">
        <f>DEGREES(ASIN((((COS(RADIANS('PV model'!$B$2))*COS(RADIANS(H7407))*COS(RADIANS(K7407)))+(SIN(RADIANS('PV model'!$B$2))*SIN(RADIANS(H7407)))))))</f>
        <v>13.587710443112558</v>
      </c>
      <c r="M7407" s="3">
        <f t="shared" si="1271"/>
        <v>13.587710443112558</v>
      </c>
      <c r="N7407" s="2">
        <f t="shared" si="1276"/>
        <v>29.637050718298255</v>
      </c>
      <c r="O7407" s="2">
        <f>IF('PV model'!$B$2&gt;0, 180-N7407,IF('PV model'!$B$2&lt;0,0-N7407,N7407))</f>
        <v>150.36294928170173</v>
      </c>
      <c r="P7407" s="2">
        <f>ABS(O7407-'PV model'!$B$5)</f>
        <v>54.637050718298269</v>
      </c>
      <c r="Q7407" s="3">
        <f t="shared" si="1272"/>
        <v>76.412289556887444</v>
      </c>
      <c r="R7407" s="3">
        <f t="shared" si="1277"/>
        <v>0</v>
      </c>
      <c r="S7407" s="3">
        <f t="shared" si="1273"/>
        <v>34.398000000000003</v>
      </c>
      <c r="T7407" s="3">
        <f>(0.5*(1-COS(RADIANS(90-$X$3)))*(D7407+E7407)*'PV model'!$B$4)</f>
        <v>0</v>
      </c>
      <c r="U7407" s="3">
        <f t="shared" si="1278"/>
        <v>34.398000000000003</v>
      </c>
      <c r="V7407" s="3">
        <f>('PV model'!$B$13*(U7407/1000)*(1-'PV model'!$B$14*((20+C7407)-25))*'PV model'!$B$10)/'PV model'!$B$12</f>
        <v>3.4026644695680006</v>
      </c>
    </row>
    <row r="7408" spans="1:22" x14ac:dyDescent="0.2">
      <c r="A7408" s="10">
        <f t="shared" si="1281"/>
        <v>309</v>
      </c>
      <c r="B7408" s="10">
        <f t="shared" si="1279"/>
        <v>11</v>
      </c>
      <c r="C7408" s="23">
        <v>7.9</v>
      </c>
      <c r="D7408" s="24">
        <v>0</v>
      </c>
      <c r="E7408" s="24">
        <v>54.684000000000005</v>
      </c>
      <c r="F7408" s="48"/>
      <c r="G7408" s="48"/>
      <c r="H7408" s="1">
        <f t="shared" si="1280"/>
        <v>-16.553613460039504</v>
      </c>
      <c r="I7408" s="1">
        <f t="shared" si="1274"/>
        <v>16.216951227027753</v>
      </c>
      <c r="J7408" s="4">
        <f>B7408+('PV model'!$B$3/15)+(I7408/60)</f>
        <v>10.993615853783796</v>
      </c>
      <c r="K7408" s="2">
        <f t="shared" si="1275"/>
        <v>15.095762193243063</v>
      </c>
      <c r="L7408" s="2">
        <f>DEGREES(ASIN((((COS(RADIANS('PV model'!$B$2))*COS(RADIANS(H7408))*COS(RADIANS(K7408)))+(SIN(RADIANS('PV model'!$B$2))*SIN(RADIANS(H7408)))))))</f>
        <v>16.821524523341896</v>
      </c>
      <c r="M7408" s="3">
        <f t="shared" si="1271"/>
        <v>16.821524523341896</v>
      </c>
      <c r="N7408" s="2">
        <f t="shared" si="1276"/>
        <v>15.11744249220636</v>
      </c>
      <c r="O7408" s="2">
        <f>IF('PV model'!$B$2&gt;0, 180-N7408,IF('PV model'!$B$2&lt;0,0-N7408,N7408))</f>
        <v>164.88255750779365</v>
      </c>
      <c r="P7408" s="2">
        <f>ABS(O7408-'PV model'!$B$5)</f>
        <v>40.117442492206351</v>
      </c>
      <c r="Q7408" s="3">
        <f t="shared" si="1272"/>
        <v>73.178475476658107</v>
      </c>
      <c r="R7408" s="3">
        <f t="shared" si="1277"/>
        <v>0</v>
      </c>
      <c r="S7408" s="3">
        <f t="shared" si="1273"/>
        <v>54.684000000000005</v>
      </c>
      <c r="T7408" s="3">
        <f>(0.5*(1-COS(RADIANS(90-$X$3)))*(D7408+E7408)*'PV model'!$B$4)</f>
        <v>0</v>
      </c>
      <c r="U7408" s="3">
        <f t="shared" si="1278"/>
        <v>54.684000000000005</v>
      </c>
      <c r="V7408" s="3">
        <f>('PV model'!$B$13*(U7408/1000)*(1-'PV model'!$B$14*((20+C7408)-25))*'PV model'!$B$10)/'PV model'!$B$12</f>
        <v>5.4028045733760006</v>
      </c>
    </row>
    <row r="7409" spans="1:22" x14ac:dyDescent="0.2">
      <c r="A7409" s="10">
        <f t="shared" si="1281"/>
        <v>309</v>
      </c>
      <c r="B7409" s="10">
        <f t="shared" si="1279"/>
        <v>12</v>
      </c>
      <c r="C7409" s="23">
        <v>8.1999999999999993</v>
      </c>
      <c r="D7409" s="24">
        <v>0</v>
      </c>
      <c r="E7409" s="24">
        <v>66.149999999999991</v>
      </c>
      <c r="F7409" s="48"/>
      <c r="G7409" s="48"/>
      <c r="H7409" s="1">
        <f t="shared" si="1280"/>
        <v>-16.553613460039504</v>
      </c>
      <c r="I7409" s="1">
        <f t="shared" si="1274"/>
        <v>16.216951227027753</v>
      </c>
      <c r="J7409" s="4">
        <f>B7409+('PV model'!$B$3/15)+(I7409/60)</f>
        <v>11.993615853783796</v>
      </c>
      <c r="K7409" s="2">
        <f t="shared" si="1275"/>
        <v>9.576219324306301E-2</v>
      </c>
      <c r="L7409" s="2">
        <f>DEGREES(ASIN((((COS(RADIANS('PV model'!$B$2))*COS(RADIANS(H7409))*COS(RADIANS(K7409)))+(SIN(RADIANS('PV model'!$B$2))*SIN(RADIANS(H7409)))))))</f>
        <v>17.946340868843439</v>
      </c>
      <c r="M7409" s="3">
        <f t="shared" si="1271"/>
        <v>17.946340868843439</v>
      </c>
      <c r="N7409" s="2">
        <f t="shared" si="1276"/>
        <v>9.6487754449563104E-2</v>
      </c>
      <c r="O7409" s="2">
        <f>IF('PV model'!$B$2&gt;0, 180-N7409,IF('PV model'!$B$2&lt;0,0-N7409,N7409))</f>
        <v>179.90351224555044</v>
      </c>
      <c r="P7409" s="2">
        <f>ABS(O7409-'PV model'!$B$5)</f>
        <v>25.096487754449555</v>
      </c>
      <c r="Q7409" s="3">
        <f t="shared" si="1272"/>
        <v>72.053659131156564</v>
      </c>
      <c r="R7409" s="3">
        <f t="shared" si="1277"/>
        <v>0</v>
      </c>
      <c r="S7409" s="3">
        <f t="shared" si="1273"/>
        <v>66.149999999999991</v>
      </c>
      <c r="T7409" s="3">
        <f>(0.5*(1-COS(RADIANS(90-$X$3)))*(D7409+E7409)*'PV model'!$B$4)</f>
        <v>0</v>
      </c>
      <c r="U7409" s="3">
        <f t="shared" si="1278"/>
        <v>66.149999999999991</v>
      </c>
      <c r="V7409" s="3">
        <f>('PV model'!$B$13*(U7409/1000)*(1-'PV model'!$B$14*((20+C7409)-25))*'PV model'!$B$10)/'PV model'!$B$12</f>
        <v>6.5277158687999979</v>
      </c>
    </row>
    <row r="7410" spans="1:22" x14ac:dyDescent="0.2">
      <c r="A7410" s="10">
        <f t="shared" si="1281"/>
        <v>309</v>
      </c>
      <c r="B7410" s="10">
        <f t="shared" si="1279"/>
        <v>13</v>
      </c>
      <c r="C7410" s="23">
        <v>8.4</v>
      </c>
      <c r="D7410" s="24">
        <v>126.83685</v>
      </c>
      <c r="E7410" s="24">
        <v>111.13200000000001</v>
      </c>
      <c r="F7410" s="48"/>
      <c r="G7410" s="48"/>
      <c r="H7410" s="1">
        <f t="shared" si="1280"/>
        <v>-16.553613460039504</v>
      </c>
      <c r="I7410" s="1">
        <f t="shared" si="1274"/>
        <v>16.216951227027753</v>
      </c>
      <c r="J7410" s="4">
        <f>B7410+('PV model'!$B$3/15)+(I7410/60)</f>
        <v>12.993615853783796</v>
      </c>
      <c r="K7410" s="2">
        <f t="shared" si="1275"/>
        <v>-14.904237806756937</v>
      </c>
      <c r="L7410" s="2">
        <f>DEGREES(ASIN((((COS(RADIANS('PV model'!$B$2))*COS(RADIANS(H7410))*COS(RADIANS(K7410)))+(SIN(RADIANS('PV model'!$B$2))*SIN(RADIANS(H7410)))))))</f>
        <v>16.849642828582297</v>
      </c>
      <c r="M7410" s="3">
        <f t="shared" si="1271"/>
        <v>16.849642828582297</v>
      </c>
      <c r="N7410" s="2">
        <f t="shared" si="1276"/>
        <v>-14.927898303612146</v>
      </c>
      <c r="O7410" s="2">
        <f>IF('PV model'!$B$2&gt;0, 180-N7410,IF('PV model'!$B$2&lt;0,0-N7410,N7410))</f>
        <v>194.92789830361215</v>
      </c>
      <c r="P7410" s="2">
        <f>ABS(O7410-'PV model'!$B$5)</f>
        <v>10.072101696387847</v>
      </c>
      <c r="Q7410" s="3">
        <f t="shared" si="1272"/>
        <v>73.15035717141771</v>
      </c>
      <c r="R7410" s="3">
        <f t="shared" si="1277"/>
        <v>126.83684999999991</v>
      </c>
      <c r="S7410" s="3">
        <f t="shared" si="1273"/>
        <v>133.77806974760131</v>
      </c>
      <c r="T7410" s="3">
        <f>(0.5*(1-COS(RADIANS(90-$X$3)))*(D7410+E7410)*'PV model'!$B$4)</f>
        <v>0</v>
      </c>
      <c r="U7410" s="3">
        <f t="shared" si="1278"/>
        <v>260.61491974760122</v>
      </c>
      <c r="V7410" s="3">
        <f>('PV model'!$B$13*(U7410/1000)*(1-'PV model'!$B$14*((20+C7410)-25))*'PV model'!$B$10)/'PV model'!$B$12</f>
        <v>25.696772861629821</v>
      </c>
    </row>
    <row r="7411" spans="1:22" x14ac:dyDescent="0.2">
      <c r="A7411" s="10">
        <f t="shared" si="1281"/>
        <v>309</v>
      </c>
      <c r="B7411" s="10">
        <f t="shared" si="1279"/>
        <v>14</v>
      </c>
      <c r="C7411" s="23">
        <v>8.6</v>
      </c>
      <c r="D7411" s="24">
        <v>332.24520000000001</v>
      </c>
      <c r="E7411" s="24">
        <v>88.2</v>
      </c>
      <c r="F7411" s="48"/>
      <c r="G7411" s="48"/>
      <c r="H7411" s="1">
        <f t="shared" si="1280"/>
        <v>-16.553613460039504</v>
      </c>
      <c r="I7411" s="1">
        <f t="shared" si="1274"/>
        <v>16.216951227027753</v>
      </c>
      <c r="J7411" s="4">
        <f>B7411+('PV model'!$B$3/15)+(I7411/60)</f>
        <v>13.993615853783796</v>
      </c>
      <c r="K7411" s="2">
        <f t="shared" si="1275"/>
        <v>-29.904237806756939</v>
      </c>
      <c r="L7411" s="2">
        <f>DEGREES(ASIN((((COS(RADIANS('PV model'!$B$2))*COS(RADIANS(H7411))*COS(RADIANS(K7411)))+(SIN(RADIANS('PV model'!$B$2))*SIN(RADIANS(H7411)))))))</f>
        <v>13.64120578826345</v>
      </c>
      <c r="M7411" s="3">
        <f t="shared" si="1271"/>
        <v>13.64120578826345</v>
      </c>
      <c r="N7411" s="2">
        <f t="shared" si="1276"/>
        <v>-29.456353933466332</v>
      </c>
      <c r="O7411" s="2">
        <f>IF('PV model'!$B$2&gt;0, 180-N7411,IF('PV model'!$B$2&lt;0,0-N7411,N7411))</f>
        <v>209.45635393346635</v>
      </c>
      <c r="P7411" s="2">
        <f>ABS(O7411-'PV model'!$B$5)</f>
        <v>4.456353933466346</v>
      </c>
      <c r="Q7411" s="3">
        <f t="shared" si="1272"/>
        <v>76.358794211736551</v>
      </c>
      <c r="R7411" s="3">
        <f t="shared" si="1277"/>
        <v>332.24519999999984</v>
      </c>
      <c r="S7411" s="3">
        <f t="shared" si="1273"/>
        <v>108.13704058002607</v>
      </c>
      <c r="T7411" s="3">
        <f>(0.5*(1-COS(RADIANS(90-$X$3)))*(D7411+E7411)*'PV model'!$B$4)</f>
        <v>0</v>
      </c>
      <c r="U7411" s="3">
        <f t="shared" si="1278"/>
        <v>440.38224058002589</v>
      </c>
      <c r="V7411" s="3">
        <f>('PV model'!$B$13*(U7411/1000)*(1-'PV model'!$B$14*((20+C7411)-25))*'PV model'!$B$10)/'PV model'!$B$12</f>
        <v>43.38671200211472</v>
      </c>
    </row>
    <row r="7412" spans="1:22" x14ac:dyDescent="0.2">
      <c r="A7412" s="10">
        <f t="shared" si="1281"/>
        <v>309</v>
      </c>
      <c r="B7412" s="10">
        <f t="shared" si="1279"/>
        <v>15</v>
      </c>
      <c r="C7412" s="23">
        <v>8.8000000000000007</v>
      </c>
      <c r="D7412" s="24">
        <v>382.75545</v>
      </c>
      <c r="E7412" s="24">
        <v>59.094000000000008</v>
      </c>
      <c r="F7412" s="48"/>
      <c r="G7412" s="48"/>
      <c r="H7412" s="1">
        <f t="shared" si="1280"/>
        <v>-16.553613460039504</v>
      </c>
      <c r="I7412" s="1">
        <f t="shared" si="1274"/>
        <v>16.216951227027753</v>
      </c>
      <c r="J7412" s="4">
        <f>B7412+('PV model'!$B$3/15)+(I7412/60)</f>
        <v>14.993615853783796</v>
      </c>
      <c r="K7412" s="2">
        <f t="shared" si="1275"/>
        <v>-44.904237806756939</v>
      </c>
      <c r="L7412" s="2">
        <f>DEGREES(ASIN((((COS(RADIANS('PV model'!$B$2))*COS(RADIANS(H7412))*COS(RADIANS(K7412)))+(SIN(RADIANS('PV model'!$B$2))*SIN(RADIANS(H7412)))))))</f>
        <v>8.6122836537913159</v>
      </c>
      <c r="M7412" s="3">
        <f t="shared" si="1271"/>
        <v>8.6122836537913159</v>
      </c>
      <c r="N7412" s="2">
        <f t="shared" si="1276"/>
        <v>-43.187088432598784</v>
      </c>
      <c r="O7412" s="2">
        <f>IF('PV model'!$B$2&gt;0, 180-N7412,IF('PV model'!$B$2&lt;0,0-N7412,N7412))</f>
        <v>223.18708843259878</v>
      </c>
      <c r="P7412" s="2">
        <f>ABS(O7412-'PV model'!$B$5)</f>
        <v>18.187088432598784</v>
      </c>
      <c r="Q7412" s="3">
        <f t="shared" si="1272"/>
        <v>81.387716346208691</v>
      </c>
      <c r="R7412" s="3">
        <f t="shared" si="1277"/>
        <v>382.75544999999954</v>
      </c>
      <c r="S7412" s="3">
        <f t="shared" si="1273"/>
        <v>70.829884519327095</v>
      </c>
      <c r="T7412" s="3">
        <f>(0.5*(1-COS(RADIANS(90-$X$3)))*(D7412+E7412)*'PV model'!$B$4)</f>
        <v>0</v>
      </c>
      <c r="U7412" s="3">
        <f t="shared" si="1278"/>
        <v>453.58533451932664</v>
      </c>
      <c r="V7412" s="3">
        <f>('PV model'!$B$13*(U7412/1000)*(1-'PV model'!$B$14*((20+C7412)-25))*'PV model'!$B$10)/'PV model'!$B$12</f>
        <v>44.651216109965901</v>
      </c>
    </row>
    <row r="7413" spans="1:22" x14ac:dyDescent="0.2">
      <c r="A7413" s="10">
        <f t="shared" si="1281"/>
        <v>309</v>
      </c>
      <c r="B7413" s="10">
        <f t="shared" si="1279"/>
        <v>16</v>
      </c>
      <c r="C7413" s="23">
        <v>8.6999999999999993</v>
      </c>
      <c r="D7413" s="24">
        <v>153.77564999999998</v>
      </c>
      <c r="E7413" s="24">
        <v>35.28</v>
      </c>
      <c r="F7413" s="48"/>
      <c r="G7413" s="48"/>
      <c r="H7413" s="1">
        <f t="shared" si="1280"/>
        <v>-16.553613460039504</v>
      </c>
      <c r="I7413" s="1">
        <f t="shared" si="1274"/>
        <v>16.216951227027753</v>
      </c>
      <c r="J7413" s="4">
        <f>B7413+('PV model'!$B$3/15)+(I7413/60)</f>
        <v>15.993615853783796</v>
      </c>
      <c r="K7413" s="2">
        <f t="shared" si="1275"/>
        <v>-59.904237806756939</v>
      </c>
      <c r="L7413" s="2">
        <f>DEGREES(ASIN((((COS(RADIANS('PV model'!$B$2))*COS(RADIANS(H7413))*COS(RADIANS(K7413)))+(SIN(RADIANS('PV model'!$B$2))*SIN(RADIANS(H7413)))))))</f>
        <v>2.1460598645746933</v>
      </c>
      <c r="M7413" s="3">
        <f t="shared" si="1271"/>
        <v>2.1460598645746933</v>
      </c>
      <c r="N7413" s="2">
        <f t="shared" si="1276"/>
        <v>-56.089659401825223</v>
      </c>
      <c r="O7413" s="2">
        <f>IF('PV model'!$B$2&gt;0, 180-N7413,IF('PV model'!$B$2&lt;0,0-N7413,N7413))</f>
        <v>236.08965940182523</v>
      </c>
      <c r="P7413" s="2">
        <f>ABS(O7413-'PV model'!$B$5)</f>
        <v>31.08965940182523</v>
      </c>
      <c r="Q7413" s="3">
        <f t="shared" si="1272"/>
        <v>87.853940135425304</v>
      </c>
      <c r="R7413" s="3">
        <f t="shared" si="1277"/>
        <v>153.77565000000007</v>
      </c>
      <c r="S7413" s="3">
        <f t="shared" si="1273"/>
        <v>41.355275235321677</v>
      </c>
      <c r="T7413" s="3">
        <f>(0.5*(1-COS(RADIANS(90-$X$3)))*(D7413+E7413)*'PV model'!$B$4)</f>
        <v>0</v>
      </c>
      <c r="U7413" s="3">
        <f t="shared" si="1278"/>
        <v>195.13092523532174</v>
      </c>
      <c r="V7413" s="3">
        <f>('PV model'!$B$13*(U7413/1000)*(1-'PV model'!$B$14*((20+C7413)-25))*'PV model'!$B$10)/'PV model'!$B$12</f>
        <v>19.216609034682225</v>
      </c>
    </row>
    <row r="7414" spans="1:22" x14ac:dyDescent="0.2">
      <c r="A7414" s="10">
        <f t="shared" si="1281"/>
        <v>309</v>
      </c>
      <c r="B7414" s="10">
        <f t="shared" si="1279"/>
        <v>17</v>
      </c>
      <c r="C7414" s="23">
        <v>8.5</v>
      </c>
      <c r="D7414" s="24">
        <v>0</v>
      </c>
      <c r="E7414" s="24">
        <v>4.41</v>
      </c>
      <c r="F7414" s="48"/>
      <c r="G7414" s="48"/>
      <c r="H7414" s="1">
        <f t="shared" si="1280"/>
        <v>-16.553613460039504</v>
      </c>
      <c r="I7414" s="1">
        <f t="shared" si="1274"/>
        <v>16.216951227027753</v>
      </c>
      <c r="J7414" s="4">
        <f>B7414+('PV model'!$B$3/15)+(I7414/60)</f>
        <v>16.993615853783794</v>
      </c>
      <c r="K7414" s="2">
        <f t="shared" si="1275"/>
        <v>-74.90423780675691</v>
      </c>
      <c r="L7414" s="2">
        <f>DEGREES(ASIN((((COS(RADIANS('PV model'!$B$2))*COS(RADIANS(H7414))*COS(RADIANS(K7414)))+(SIN(RADIANS('PV model'!$B$2))*SIN(RADIANS(H7414)))))))</f>
        <v>-5.3596202442046197</v>
      </c>
      <c r="M7414" s="3">
        <f t="shared" si="1271"/>
        <v>0</v>
      </c>
      <c r="N7414" s="2">
        <f t="shared" si="1276"/>
        <v>-68.363159865685887</v>
      </c>
      <c r="O7414" s="2">
        <f>IF('PV model'!$B$2&gt;0, 180-N7414,IF('PV model'!$B$2&lt;0,0-N7414,N7414))</f>
        <v>248.36315986568587</v>
      </c>
      <c r="P7414" s="2">
        <f>ABS(O7414-'PV model'!$B$5)</f>
        <v>43.363159865685873</v>
      </c>
      <c r="Q7414" s="3">
        <f t="shared" si="1272"/>
        <v>95.359620244204606</v>
      </c>
      <c r="R7414" s="3">
        <f t="shared" si="1277"/>
        <v>0</v>
      </c>
      <c r="S7414" s="3">
        <f t="shared" si="1273"/>
        <v>4.41</v>
      </c>
      <c r="T7414" s="3">
        <f>(0.5*(1-COS(RADIANS(90-$X$3)))*(D7414+E7414)*'PV model'!$B$4)</f>
        <v>0</v>
      </c>
      <c r="U7414" s="3">
        <f t="shared" si="1278"/>
        <v>4.41</v>
      </c>
      <c r="V7414" s="3">
        <f>('PV model'!$B$13*(U7414/1000)*(1-'PV model'!$B$14*((20+C7414)-25))*'PV model'!$B$10)/'PV model'!$B$12</f>
        <v>0.43465206959999997</v>
      </c>
    </row>
    <row r="7415" spans="1:22" x14ac:dyDescent="0.2">
      <c r="A7415" s="10">
        <f t="shared" si="1281"/>
        <v>309</v>
      </c>
      <c r="B7415" s="10">
        <f t="shared" si="1279"/>
        <v>18</v>
      </c>
      <c r="C7415" s="23">
        <v>8.4</v>
      </c>
      <c r="D7415" s="24">
        <v>0</v>
      </c>
      <c r="E7415" s="24">
        <v>0</v>
      </c>
      <c r="F7415" s="48"/>
      <c r="G7415" s="48"/>
      <c r="H7415" s="1">
        <f t="shared" si="1280"/>
        <v>-16.553613460039504</v>
      </c>
      <c r="I7415" s="1">
        <f t="shared" si="1274"/>
        <v>16.216951227027753</v>
      </c>
      <c r="J7415" s="4">
        <f>B7415+('PV model'!$B$3/15)+(I7415/60)</f>
        <v>17.993615853783794</v>
      </c>
      <c r="K7415" s="2">
        <f t="shared" si="1275"/>
        <v>-89.90423780675691</v>
      </c>
      <c r="L7415" s="2">
        <f>DEGREES(ASIN((((COS(RADIANS('PV model'!$B$2))*COS(RADIANS(H7415))*COS(RADIANS(K7415)))+(SIN(RADIANS('PV model'!$B$2))*SIN(RADIANS(H7415)))))))</f>
        <v>-13.526575310819428</v>
      </c>
      <c r="M7415" s="3">
        <f t="shared" si="1271"/>
        <v>0</v>
      </c>
      <c r="N7415" s="2">
        <f t="shared" si="1276"/>
        <v>-80.366907627969468</v>
      </c>
      <c r="O7415" s="2">
        <f>IF('PV model'!$B$2&gt;0, 180-N7415,IF('PV model'!$B$2&lt;0,0-N7415,N7415))</f>
        <v>260.36690762796945</v>
      </c>
      <c r="P7415" s="2">
        <f>ABS(O7415-'PV model'!$B$5)</f>
        <v>55.366907627969454</v>
      </c>
      <c r="Q7415" s="3">
        <f t="shared" si="1272"/>
        <v>103.52657531081942</v>
      </c>
      <c r="R7415" s="3">
        <f t="shared" si="1277"/>
        <v>0</v>
      </c>
      <c r="S7415" s="3">
        <f t="shared" si="1273"/>
        <v>0</v>
      </c>
      <c r="T7415" s="3">
        <f>(0.5*(1-COS(RADIANS(90-$X$3)))*(D7415+E7415)*'PV model'!$B$4)</f>
        <v>0</v>
      </c>
      <c r="U7415" s="3">
        <f t="shared" si="1278"/>
        <v>0</v>
      </c>
      <c r="V7415" s="3">
        <f>('PV model'!$B$13*(U7415/1000)*(1-'PV model'!$B$14*((20+C7415)-25))*'PV model'!$B$10)/'PV model'!$B$12</f>
        <v>0</v>
      </c>
    </row>
    <row r="7416" spans="1:22" x14ac:dyDescent="0.2">
      <c r="A7416" s="10">
        <f t="shared" si="1281"/>
        <v>309</v>
      </c>
      <c r="B7416" s="10">
        <f t="shared" si="1279"/>
        <v>19</v>
      </c>
      <c r="C7416" s="23">
        <v>7.8</v>
      </c>
      <c r="D7416" s="24">
        <v>0</v>
      </c>
      <c r="E7416" s="24">
        <v>0</v>
      </c>
      <c r="F7416" s="48"/>
      <c r="G7416" s="48"/>
      <c r="H7416" s="1">
        <f t="shared" si="1280"/>
        <v>-16.553613460039504</v>
      </c>
      <c r="I7416" s="1">
        <f t="shared" si="1274"/>
        <v>16.216951227027753</v>
      </c>
      <c r="J7416" s="4">
        <f>B7416+('PV model'!$B$3/15)+(I7416/60)</f>
        <v>18.993615853783794</v>
      </c>
      <c r="K7416" s="2">
        <f t="shared" si="1275"/>
        <v>-104.90423780675691</v>
      </c>
      <c r="L7416" s="2">
        <f>DEGREES(ASIN((((COS(RADIANS('PV model'!$B$2))*COS(RADIANS(H7416))*COS(RADIANS(K7416)))+(SIN(RADIANS('PV model'!$B$2))*SIN(RADIANS(H7416)))))))</f>
        <v>-21.990192678344947</v>
      </c>
      <c r="M7416" s="3">
        <f t="shared" si="1271"/>
        <v>0</v>
      </c>
      <c r="N7416" s="2">
        <f t="shared" si="1276"/>
        <v>-87.415803041264965</v>
      </c>
      <c r="O7416" s="2">
        <f>IF('PV model'!$B$2&gt;0, 180-N7416,IF('PV model'!$B$2&lt;0,0-N7416,N7416))</f>
        <v>267.41580304126495</v>
      </c>
      <c r="P7416" s="2">
        <f>ABS(O7416-'PV model'!$B$5)</f>
        <v>62.415803041264951</v>
      </c>
      <c r="Q7416" s="3">
        <f t="shared" si="1272"/>
        <v>111.99019267834495</v>
      </c>
      <c r="R7416" s="3">
        <f t="shared" si="1277"/>
        <v>0</v>
      </c>
      <c r="S7416" s="3">
        <f t="shared" si="1273"/>
        <v>0</v>
      </c>
      <c r="T7416" s="3">
        <f>(0.5*(1-COS(RADIANS(90-$X$3)))*(D7416+E7416)*'PV model'!$B$4)</f>
        <v>0</v>
      </c>
      <c r="U7416" s="3">
        <f t="shared" si="1278"/>
        <v>0</v>
      </c>
      <c r="V7416" s="3">
        <f>('PV model'!$B$13*(U7416/1000)*(1-'PV model'!$B$14*((20+C7416)-25))*'PV model'!$B$10)/'PV model'!$B$12</f>
        <v>0</v>
      </c>
    </row>
    <row r="7417" spans="1:22" x14ac:dyDescent="0.2">
      <c r="A7417" s="10">
        <f t="shared" si="1281"/>
        <v>309</v>
      </c>
      <c r="B7417" s="10">
        <f t="shared" si="1279"/>
        <v>20</v>
      </c>
      <c r="C7417" s="23">
        <v>7.3</v>
      </c>
      <c r="D7417" s="24">
        <v>0</v>
      </c>
      <c r="E7417" s="24">
        <v>0</v>
      </c>
      <c r="F7417" s="48"/>
      <c r="G7417" s="48"/>
      <c r="H7417" s="1">
        <f t="shared" si="1280"/>
        <v>-16.553613460039504</v>
      </c>
      <c r="I7417" s="1">
        <f t="shared" si="1274"/>
        <v>16.216951227027753</v>
      </c>
      <c r="J7417" s="4">
        <f>B7417+('PV model'!$B$3/15)+(I7417/60)</f>
        <v>19.993615853783794</v>
      </c>
      <c r="K7417" s="2">
        <f t="shared" si="1275"/>
        <v>-119.90423780675691</v>
      </c>
      <c r="L7417" s="2">
        <f>DEGREES(ASIN((((COS(RADIANS('PV model'!$B$2))*COS(RADIANS(H7417))*COS(RADIANS(K7417)))+(SIN(RADIANS('PV model'!$B$2))*SIN(RADIANS(H7417)))))))</f>
        <v>-30.363413547361606</v>
      </c>
      <c r="M7417" s="3">
        <f t="shared" si="1271"/>
        <v>0</v>
      </c>
      <c r="N7417" s="2">
        <f t="shared" si="1276"/>
        <v>-74.370316584763358</v>
      </c>
      <c r="O7417" s="2">
        <f>IF('PV model'!$B$2&gt;0, 180-N7417,IF('PV model'!$B$2&lt;0,0-N7417,N7417))</f>
        <v>254.37031658476337</v>
      </c>
      <c r="P7417" s="2">
        <f>ABS(O7417-'PV model'!$B$5)</f>
        <v>49.370316584763373</v>
      </c>
      <c r="Q7417" s="3">
        <f t="shared" si="1272"/>
        <v>120.3634135473616</v>
      </c>
      <c r="R7417" s="3">
        <f t="shared" si="1277"/>
        <v>0</v>
      </c>
      <c r="S7417" s="3">
        <f t="shared" si="1273"/>
        <v>0</v>
      </c>
      <c r="T7417" s="3">
        <f>(0.5*(1-COS(RADIANS(90-$X$3)))*(D7417+E7417)*'PV model'!$B$4)</f>
        <v>0</v>
      </c>
      <c r="U7417" s="3">
        <f t="shared" si="1278"/>
        <v>0</v>
      </c>
      <c r="V7417" s="3">
        <f>('PV model'!$B$13*(U7417/1000)*(1-'PV model'!$B$14*((20+C7417)-25))*'PV model'!$B$10)/'PV model'!$B$12</f>
        <v>0</v>
      </c>
    </row>
    <row r="7418" spans="1:22" x14ac:dyDescent="0.2">
      <c r="A7418" s="10">
        <f t="shared" si="1281"/>
        <v>309</v>
      </c>
      <c r="B7418" s="10">
        <f t="shared" si="1279"/>
        <v>21</v>
      </c>
      <c r="C7418" s="23">
        <v>6.7</v>
      </c>
      <c r="D7418" s="24">
        <v>0</v>
      </c>
      <c r="E7418" s="24">
        <v>0</v>
      </c>
      <c r="F7418" s="48"/>
      <c r="G7418" s="48"/>
      <c r="H7418" s="1">
        <f t="shared" si="1280"/>
        <v>-16.553613460039504</v>
      </c>
      <c r="I7418" s="1">
        <f t="shared" si="1274"/>
        <v>16.216951227027753</v>
      </c>
      <c r="J7418" s="4">
        <f>B7418+('PV model'!$B$3/15)+(I7418/60)</f>
        <v>20.993615853783794</v>
      </c>
      <c r="K7418" s="2">
        <f t="shared" si="1275"/>
        <v>-134.9042378067569</v>
      </c>
      <c r="L7418" s="2">
        <f>DEGREES(ASIN((((COS(RADIANS('PV model'!$B$2))*COS(RADIANS(H7418))*COS(RADIANS(K7418)))+(SIN(RADIANS('PV model'!$B$2))*SIN(RADIANS(H7418)))))))</f>
        <v>-38.175447571690164</v>
      </c>
      <c r="M7418" s="3">
        <f t="shared" si="1271"/>
        <v>0</v>
      </c>
      <c r="N7418" s="2">
        <f t="shared" si="1276"/>
        <v>-59.728548553504559</v>
      </c>
      <c r="O7418" s="2">
        <f>IF('PV model'!$B$2&gt;0, 180-N7418,IF('PV model'!$B$2&lt;0,0-N7418,N7418))</f>
        <v>239.72854855350457</v>
      </c>
      <c r="P7418" s="2">
        <f>ABS(O7418-'PV model'!$B$5)</f>
        <v>34.728548553504567</v>
      </c>
      <c r="Q7418" s="3">
        <f t="shared" si="1272"/>
        <v>128.17544757169014</v>
      </c>
      <c r="R7418" s="3">
        <f t="shared" si="1277"/>
        <v>0</v>
      </c>
      <c r="S7418" s="3">
        <f t="shared" si="1273"/>
        <v>0</v>
      </c>
      <c r="T7418" s="3">
        <f>(0.5*(1-COS(RADIANS(90-$X$3)))*(D7418+E7418)*'PV model'!$B$4)</f>
        <v>0</v>
      </c>
      <c r="U7418" s="3">
        <f t="shared" si="1278"/>
        <v>0</v>
      </c>
      <c r="V7418" s="3">
        <f>('PV model'!$B$13*(U7418/1000)*(1-'PV model'!$B$14*((20+C7418)-25))*'PV model'!$B$10)/'PV model'!$B$12</f>
        <v>0</v>
      </c>
    </row>
    <row r="7419" spans="1:22" x14ac:dyDescent="0.2">
      <c r="A7419" s="10">
        <f t="shared" si="1281"/>
        <v>309</v>
      </c>
      <c r="B7419" s="10">
        <f t="shared" si="1279"/>
        <v>22</v>
      </c>
      <c r="C7419" s="23">
        <v>6.6</v>
      </c>
      <c r="D7419" s="24">
        <v>0</v>
      </c>
      <c r="E7419" s="24">
        <v>0</v>
      </c>
      <c r="F7419" s="48"/>
      <c r="G7419" s="48"/>
      <c r="H7419" s="1">
        <f t="shared" si="1280"/>
        <v>-16.553613460039504</v>
      </c>
      <c r="I7419" s="1">
        <f t="shared" si="1274"/>
        <v>16.216951227027753</v>
      </c>
      <c r="J7419" s="4">
        <f>B7419+('PV model'!$B$3/15)+(I7419/60)</f>
        <v>21.993615853783794</v>
      </c>
      <c r="K7419" s="2">
        <f t="shared" si="1275"/>
        <v>-149.9042378067569</v>
      </c>
      <c r="L7419" s="2">
        <f>DEGREES(ASIN((((COS(RADIANS('PV model'!$B$2))*COS(RADIANS(H7419))*COS(RADIANS(K7419)))+(SIN(RADIANS('PV model'!$B$2))*SIN(RADIANS(H7419)))))))</f>
        <v>-44.792490111643382</v>
      </c>
      <c r="M7419" s="3">
        <f t="shared" si="1271"/>
        <v>0</v>
      </c>
      <c r="N7419" s="2">
        <f t="shared" si="1276"/>
        <v>-42.633974366258904</v>
      </c>
      <c r="O7419" s="2">
        <f>IF('PV model'!$B$2&gt;0, 180-N7419,IF('PV model'!$B$2&lt;0,0-N7419,N7419))</f>
        <v>222.63397436625891</v>
      </c>
      <c r="P7419" s="2">
        <f>ABS(O7419-'PV model'!$B$5)</f>
        <v>17.633974366258911</v>
      </c>
      <c r="Q7419" s="3">
        <f t="shared" si="1272"/>
        <v>134.79249011164339</v>
      </c>
      <c r="R7419" s="3">
        <f t="shared" si="1277"/>
        <v>0</v>
      </c>
      <c r="S7419" s="3">
        <f t="shared" si="1273"/>
        <v>0</v>
      </c>
      <c r="T7419" s="3">
        <f>(0.5*(1-COS(RADIANS(90-$X$3)))*(D7419+E7419)*'PV model'!$B$4)</f>
        <v>0</v>
      </c>
      <c r="U7419" s="3">
        <f t="shared" si="1278"/>
        <v>0</v>
      </c>
      <c r="V7419" s="3">
        <f>('PV model'!$B$13*(U7419/1000)*(1-'PV model'!$B$14*((20+C7419)-25))*'PV model'!$B$10)/'PV model'!$B$12</f>
        <v>0</v>
      </c>
    </row>
    <row r="7420" spans="1:22" x14ac:dyDescent="0.2">
      <c r="A7420" s="10">
        <f t="shared" si="1281"/>
        <v>309</v>
      </c>
      <c r="B7420" s="10">
        <f t="shared" si="1279"/>
        <v>23</v>
      </c>
      <c r="C7420" s="23">
        <v>6.6</v>
      </c>
      <c r="D7420" s="24">
        <v>0</v>
      </c>
      <c r="E7420" s="24">
        <v>0</v>
      </c>
      <c r="F7420" s="48"/>
      <c r="G7420" s="48"/>
      <c r="H7420" s="1">
        <f t="shared" si="1280"/>
        <v>-16.553613460039504</v>
      </c>
      <c r="I7420" s="1">
        <f t="shared" si="1274"/>
        <v>16.216951227027753</v>
      </c>
      <c r="J7420" s="4">
        <f>B7420+('PV model'!$B$3/15)+(I7420/60)</f>
        <v>22.993615853783794</v>
      </c>
      <c r="K7420" s="2">
        <f t="shared" si="1275"/>
        <v>-164.9042378067569</v>
      </c>
      <c r="L7420" s="2">
        <f>DEGREES(ASIN((((COS(RADIANS('PV model'!$B$2))*COS(RADIANS(H7420))*COS(RADIANS(K7420)))+(SIN(RADIANS('PV model'!$B$2))*SIN(RADIANS(H7420)))))))</f>
        <v>-49.376030056164254</v>
      </c>
      <c r="M7420" s="3">
        <f t="shared" si="1271"/>
        <v>0</v>
      </c>
      <c r="N7420" s="2">
        <f t="shared" si="1276"/>
        <v>-22.545444088146198</v>
      </c>
      <c r="O7420" s="2">
        <f>IF('PV model'!$B$2&gt;0, 180-N7420,IF('PV model'!$B$2&lt;0,0-N7420,N7420))</f>
        <v>202.54544408814621</v>
      </c>
      <c r="P7420" s="2">
        <f>ABS(O7420-'PV model'!$B$5)</f>
        <v>2.4545559118537881</v>
      </c>
      <c r="Q7420" s="3">
        <f t="shared" si="1272"/>
        <v>139.37603005616424</v>
      </c>
      <c r="R7420" s="3">
        <f t="shared" si="1277"/>
        <v>0</v>
      </c>
      <c r="S7420" s="3">
        <f t="shared" si="1273"/>
        <v>0</v>
      </c>
      <c r="T7420" s="3">
        <f>(0.5*(1-COS(RADIANS(90-$X$3)))*(D7420+E7420)*'PV model'!$B$4)</f>
        <v>0</v>
      </c>
      <c r="U7420" s="3">
        <f t="shared" si="1278"/>
        <v>0</v>
      </c>
      <c r="V7420" s="3">
        <f>('PV model'!$B$13*(U7420/1000)*(1-'PV model'!$B$14*((20+C7420)-25))*'PV model'!$B$10)/'PV model'!$B$12</f>
        <v>0</v>
      </c>
    </row>
    <row r="7421" spans="1:22" x14ac:dyDescent="0.2">
      <c r="A7421" s="10">
        <f t="shared" si="1281"/>
        <v>309</v>
      </c>
      <c r="B7421" s="10">
        <f t="shared" si="1279"/>
        <v>24</v>
      </c>
      <c r="C7421" s="23">
        <v>6.5</v>
      </c>
      <c r="D7421" s="24">
        <v>0</v>
      </c>
      <c r="E7421" s="24">
        <v>0</v>
      </c>
      <c r="F7421" s="48"/>
      <c r="G7421" s="48"/>
      <c r="H7421" s="1">
        <f t="shared" si="1280"/>
        <v>-16.553613460039504</v>
      </c>
      <c r="I7421" s="1">
        <f t="shared" si="1274"/>
        <v>16.216951227027753</v>
      </c>
      <c r="J7421" s="4">
        <f>B7421+('PV model'!$B$3/15)+(I7421/60)</f>
        <v>23.993615853783794</v>
      </c>
      <c r="K7421" s="2">
        <f t="shared" si="1275"/>
        <v>-179.9042378067569</v>
      </c>
      <c r="L7421" s="2">
        <f>DEGREES(ASIN((((COS(RADIANS('PV model'!$B$2))*COS(RADIANS(H7421))*COS(RADIANS(K7421)))+(SIN(RADIANS('PV model'!$B$2))*SIN(RADIANS(H7421)))))))</f>
        <v>-51.053544339034993</v>
      </c>
      <c r="M7421" s="3">
        <f t="shared" si="1271"/>
        <v>0</v>
      </c>
      <c r="N7421" s="2">
        <f t="shared" si="1276"/>
        <v>-0.14602950162284042</v>
      </c>
      <c r="O7421" s="2">
        <f>IF('PV model'!$B$2&gt;0, 180-N7421,IF('PV model'!$B$2&lt;0,0-N7421,N7421))</f>
        <v>180.14602950162285</v>
      </c>
      <c r="P7421" s="2">
        <f>ABS(O7421-'PV model'!$B$5)</f>
        <v>24.853970498377151</v>
      </c>
      <c r="Q7421" s="3">
        <f t="shared" si="1272"/>
        <v>141.053544339035</v>
      </c>
      <c r="R7421" s="3">
        <f t="shared" si="1277"/>
        <v>0</v>
      </c>
      <c r="S7421" s="3">
        <f t="shared" si="1273"/>
        <v>0</v>
      </c>
      <c r="T7421" s="3">
        <f>(0.5*(1-COS(RADIANS(90-$X$3)))*(D7421+E7421)*'PV model'!$B$4)</f>
        <v>0</v>
      </c>
      <c r="U7421" s="3">
        <f t="shared" si="1278"/>
        <v>0</v>
      </c>
      <c r="V7421" s="3">
        <f>('PV model'!$B$13*(U7421/1000)*(1-'PV model'!$B$14*((20+C7421)-25))*'PV model'!$B$10)/'PV model'!$B$12</f>
        <v>0</v>
      </c>
    </row>
    <row r="7422" spans="1:22" x14ac:dyDescent="0.2">
      <c r="A7422" s="10">
        <f t="shared" si="1281"/>
        <v>310</v>
      </c>
      <c r="B7422" s="10">
        <f t="shared" si="1279"/>
        <v>1</v>
      </c>
      <c r="C7422" s="23">
        <v>5</v>
      </c>
      <c r="D7422" s="24">
        <v>0</v>
      </c>
      <c r="E7422" s="24">
        <v>0</v>
      </c>
      <c r="F7422" s="48"/>
      <c r="G7422" s="48"/>
      <c r="H7422" s="1">
        <f t="shared" si="1280"/>
        <v>-16.837432665742636</v>
      </c>
      <c r="I7422" s="1">
        <f t="shared" si="1274"/>
        <v>16.129749059615762</v>
      </c>
      <c r="J7422" s="4">
        <f>B7422+('PV model'!$B$3/15)+(I7422/60)</f>
        <v>0.99216248432692944</v>
      </c>
      <c r="K7422" s="2">
        <f t="shared" si="1275"/>
        <v>165.11756273509607</v>
      </c>
      <c r="L7422" s="2">
        <f>DEGREES(ASIN((((COS(RADIANS('PV model'!$B$2))*COS(RADIANS(H7422))*COS(RADIANS(K7422)))+(SIN(RADIANS('PV model'!$B$2))*SIN(RADIANS(H7422)))))))</f>
        <v>-49.698648628438917</v>
      </c>
      <c r="M7422" s="3">
        <f t="shared" si="1271"/>
        <v>0</v>
      </c>
      <c r="N7422" s="2">
        <f t="shared" si="1276"/>
        <v>22.3374313643343</v>
      </c>
      <c r="O7422" s="2">
        <f>IF('PV model'!$B$2&gt;0, 180-N7422,IF('PV model'!$B$2&lt;0,0-N7422,N7422))</f>
        <v>157.66256863566571</v>
      </c>
      <c r="P7422" s="2">
        <f>ABS(O7422-'PV model'!$B$5)</f>
        <v>47.337431364334293</v>
      </c>
      <c r="Q7422" s="3">
        <f t="shared" si="1272"/>
        <v>139.69864862843892</v>
      </c>
      <c r="R7422" s="3">
        <f t="shared" si="1277"/>
        <v>0</v>
      </c>
      <c r="S7422" s="3">
        <f t="shared" si="1273"/>
        <v>0</v>
      </c>
      <c r="T7422" s="3">
        <f>(0.5*(1-COS(RADIANS(90-$X$3)))*(D7422+E7422)*'PV model'!$B$4)</f>
        <v>0</v>
      </c>
      <c r="U7422" s="3">
        <f t="shared" si="1278"/>
        <v>0</v>
      </c>
      <c r="V7422" s="3">
        <f>('PV model'!$B$13*(U7422/1000)*(1-'PV model'!$B$14*((20+C7422)-25))*'PV model'!$B$10)/'PV model'!$B$12</f>
        <v>0</v>
      </c>
    </row>
    <row r="7423" spans="1:22" x14ac:dyDescent="0.2">
      <c r="A7423" s="10">
        <f t="shared" si="1281"/>
        <v>310</v>
      </c>
      <c r="B7423" s="10">
        <f t="shared" si="1279"/>
        <v>2</v>
      </c>
      <c r="C7423" s="23">
        <v>3.6</v>
      </c>
      <c r="D7423" s="24">
        <v>0</v>
      </c>
      <c r="E7423" s="24">
        <v>0</v>
      </c>
      <c r="F7423" s="48"/>
      <c r="G7423" s="48"/>
      <c r="H7423" s="1">
        <f t="shared" si="1280"/>
        <v>-16.837432665742636</v>
      </c>
      <c r="I7423" s="1">
        <f t="shared" si="1274"/>
        <v>16.129749059615762</v>
      </c>
      <c r="J7423" s="4">
        <f>B7423+('PV model'!$B$3/15)+(I7423/60)</f>
        <v>1.9921624843269294</v>
      </c>
      <c r="K7423" s="2">
        <f t="shared" si="1275"/>
        <v>150.11756273509607</v>
      </c>
      <c r="L7423" s="2">
        <f>DEGREES(ASIN((((COS(RADIANS('PV model'!$B$2))*COS(RADIANS(H7423))*COS(RADIANS(K7423)))+(SIN(RADIANS('PV model'!$B$2))*SIN(RADIANS(H7423)))))))</f>
        <v>-45.134357383605199</v>
      </c>
      <c r="M7423" s="3">
        <f t="shared" si="1271"/>
        <v>0</v>
      </c>
      <c r="N7423" s="2">
        <f t="shared" si="1276"/>
        <v>42.529813085478885</v>
      </c>
      <c r="O7423" s="2">
        <f>IF('PV model'!$B$2&gt;0, 180-N7423,IF('PV model'!$B$2&lt;0,0-N7423,N7423))</f>
        <v>137.47018691452112</v>
      </c>
      <c r="P7423" s="2">
        <f>ABS(O7423-'PV model'!$B$5)</f>
        <v>67.529813085478878</v>
      </c>
      <c r="Q7423" s="3">
        <f t="shared" si="1272"/>
        <v>135.13435738360519</v>
      </c>
      <c r="R7423" s="3">
        <f t="shared" si="1277"/>
        <v>0</v>
      </c>
      <c r="S7423" s="3">
        <f t="shared" si="1273"/>
        <v>0</v>
      </c>
      <c r="T7423" s="3">
        <f>(0.5*(1-COS(RADIANS(90-$X$3)))*(D7423+E7423)*'PV model'!$B$4)</f>
        <v>0</v>
      </c>
      <c r="U7423" s="3">
        <f t="shared" si="1278"/>
        <v>0</v>
      </c>
      <c r="V7423" s="3">
        <f>('PV model'!$B$13*(U7423/1000)*(1-'PV model'!$B$14*((20+C7423)-25))*'PV model'!$B$10)/'PV model'!$B$12</f>
        <v>0</v>
      </c>
    </row>
    <row r="7424" spans="1:22" x14ac:dyDescent="0.2">
      <c r="A7424" s="10">
        <f t="shared" si="1281"/>
        <v>310</v>
      </c>
      <c r="B7424" s="10">
        <f t="shared" si="1279"/>
        <v>3</v>
      </c>
      <c r="C7424" s="23">
        <v>2.1</v>
      </c>
      <c r="D7424" s="24">
        <v>0</v>
      </c>
      <c r="E7424" s="24">
        <v>0</v>
      </c>
      <c r="F7424" s="48"/>
      <c r="G7424" s="48"/>
      <c r="H7424" s="1">
        <f t="shared" si="1280"/>
        <v>-16.837432665742636</v>
      </c>
      <c r="I7424" s="1">
        <f t="shared" si="1274"/>
        <v>16.129749059615762</v>
      </c>
      <c r="J7424" s="4">
        <f>B7424+('PV model'!$B$3/15)+(I7424/60)</f>
        <v>2.9921624843269292</v>
      </c>
      <c r="K7424" s="2">
        <f t="shared" si="1275"/>
        <v>135.11756273509607</v>
      </c>
      <c r="L7424" s="2">
        <f>DEGREES(ASIN((((COS(RADIANS('PV model'!$B$2))*COS(RADIANS(H7424))*COS(RADIANS(K7424)))+(SIN(RADIANS('PV model'!$B$2))*SIN(RADIANS(H7424)))))))</f>
        <v>-38.523812508832563</v>
      </c>
      <c r="M7424" s="3">
        <f t="shared" si="1271"/>
        <v>0</v>
      </c>
      <c r="N7424" s="2">
        <f t="shared" si="1276"/>
        <v>59.689313802647774</v>
      </c>
      <c r="O7424" s="2">
        <f>IF('PV model'!$B$2&gt;0, 180-N7424,IF('PV model'!$B$2&lt;0,0-N7424,N7424))</f>
        <v>120.31068619735223</v>
      </c>
      <c r="P7424" s="2">
        <f>ABS(O7424-'PV model'!$B$5)</f>
        <v>84.689313802647774</v>
      </c>
      <c r="Q7424" s="3">
        <f t="shared" si="1272"/>
        <v>128.52381250883258</v>
      </c>
      <c r="R7424" s="3">
        <f t="shared" si="1277"/>
        <v>0</v>
      </c>
      <c r="S7424" s="3">
        <f t="shared" si="1273"/>
        <v>0</v>
      </c>
      <c r="T7424" s="3">
        <f>(0.5*(1-COS(RADIANS(90-$X$3)))*(D7424+E7424)*'PV model'!$B$4)</f>
        <v>0</v>
      </c>
      <c r="U7424" s="3">
        <f t="shared" si="1278"/>
        <v>0</v>
      </c>
      <c r="V7424" s="3">
        <f>('PV model'!$B$13*(U7424/1000)*(1-'PV model'!$B$14*((20+C7424)-25))*'PV model'!$B$10)/'PV model'!$B$12</f>
        <v>0</v>
      </c>
    </row>
    <row r="7425" spans="1:22" x14ac:dyDescent="0.2">
      <c r="A7425" s="10">
        <f t="shared" si="1281"/>
        <v>310</v>
      </c>
      <c r="B7425" s="10">
        <f t="shared" si="1279"/>
        <v>4</v>
      </c>
      <c r="C7425" s="23">
        <v>1.6</v>
      </c>
      <c r="D7425" s="24">
        <v>0</v>
      </c>
      <c r="E7425" s="24">
        <v>0</v>
      </c>
      <c r="F7425" s="48"/>
      <c r="G7425" s="48"/>
      <c r="H7425" s="1">
        <f t="shared" si="1280"/>
        <v>-16.837432665742636</v>
      </c>
      <c r="I7425" s="1">
        <f t="shared" si="1274"/>
        <v>16.129749059615762</v>
      </c>
      <c r="J7425" s="4">
        <f>B7425+('PV model'!$B$3/15)+(I7425/60)</f>
        <v>3.9921624843269292</v>
      </c>
      <c r="K7425" s="2">
        <f t="shared" si="1275"/>
        <v>120.11756273509606</v>
      </c>
      <c r="L7425" s="2">
        <f>DEGREES(ASIN((((COS(RADIANS('PV model'!$B$2))*COS(RADIANS(H7425))*COS(RADIANS(K7425)))+(SIN(RADIANS('PV model'!$B$2))*SIN(RADIANS(H7425)))))))</f>
        <v>-30.713077191044547</v>
      </c>
      <c r="M7425" s="3">
        <f t="shared" si="1271"/>
        <v>0</v>
      </c>
      <c r="N7425" s="2">
        <f t="shared" si="1276"/>
        <v>74.362953721288847</v>
      </c>
      <c r="O7425" s="2">
        <f>IF('PV model'!$B$2&gt;0, 180-N7425,IF('PV model'!$B$2&lt;0,0-N7425,N7425))</f>
        <v>105.63704627871115</v>
      </c>
      <c r="P7425" s="2">
        <f>ABS(O7425-'PV model'!$B$5)</f>
        <v>99.362953721288847</v>
      </c>
      <c r="Q7425" s="3">
        <f t="shared" si="1272"/>
        <v>120.71307719104455</v>
      </c>
      <c r="R7425" s="3">
        <f t="shared" si="1277"/>
        <v>0</v>
      </c>
      <c r="S7425" s="3">
        <f t="shared" si="1273"/>
        <v>0</v>
      </c>
      <c r="T7425" s="3">
        <f>(0.5*(1-COS(RADIANS(90-$X$3)))*(D7425+E7425)*'PV model'!$B$4)</f>
        <v>0</v>
      </c>
      <c r="U7425" s="3">
        <f t="shared" si="1278"/>
        <v>0</v>
      </c>
      <c r="V7425" s="3">
        <f>('PV model'!$B$13*(U7425/1000)*(1-'PV model'!$B$14*((20+C7425)-25))*'PV model'!$B$10)/'PV model'!$B$12</f>
        <v>0</v>
      </c>
    </row>
    <row r="7426" spans="1:22" x14ac:dyDescent="0.2">
      <c r="A7426" s="10">
        <f t="shared" si="1281"/>
        <v>310</v>
      </c>
      <c r="B7426" s="10">
        <f t="shared" si="1279"/>
        <v>5</v>
      </c>
      <c r="C7426" s="23">
        <v>1.2</v>
      </c>
      <c r="D7426" s="24">
        <v>0</v>
      </c>
      <c r="E7426" s="24">
        <v>0</v>
      </c>
      <c r="F7426" s="48"/>
      <c r="G7426" s="48"/>
      <c r="H7426" s="1">
        <f t="shared" si="1280"/>
        <v>-16.837432665742636</v>
      </c>
      <c r="I7426" s="1">
        <f t="shared" si="1274"/>
        <v>16.129749059615762</v>
      </c>
      <c r="J7426" s="4">
        <f>B7426+('PV model'!$B$3/15)+(I7426/60)</f>
        <v>4.9921624843269292</v>
      </c>
      <c r="K7426" s="2">
        <f t="shared" si="1275"/>
        <v>105.11756273509606</v>
      </c>
      <c r="L7426" s="2">
        <f>DEGREES(ASIN((((COS(RADIANS('PV model'!$B$2))*COS(RADIANS(H7426))*COS(RADIANS(K7426)))+(SIN(RADIANS('PV model'!$B$2))*SIN(RADIANS(H7426)))))))</f>
        <v>-22.339902668409437</v>
      </c>
      <c r="M7426" s="3">
        <f t="shared" si="1271"/>
        <v>0</v>
      </c>
      <c r="N7426" s="2">
        <f t="shared" si="1276"/>
        <v>87.418819086026687</v>
      </c>
      <c r="O7426" s="2">
        <f>IF('PV model'!$B$2&gt;0, 180-N7426,IF('PV model'!$B$2&lt;0,0-N7426,N7426))</f>
        <v>92.581180913973313</v>
      </c>
      <c r="P7426" s="2">
        <f>ABS(O7426-'PV model'!$B$5)</f>
        <v>112.41881908602669</v>
      </c>
      <c r="Q7426" s="3">
        <f t="shared" si="1272"/>
        <v>112.33990266840944</v>
      </c>
      <c r="R7426" s="3">
        <f t="shared" si="1277"/>
        <v>0</v>
      </c>
      <c r="S7426" s="3">
        <f t="shared" si="1273"/>
        <v>0</v>
      </c>
      <c r="T7426" s="3">
        <f>(0.5*(1-COS(RADIANS(90-$X$3)))*(D7426+E7426)*'PV model'!$B$4)</f>
        <v>0</v>
      </c>
      <c r="U7426" s="3">
        <f t="shared" si="1278"/>
        <v>0</v>
      </c>
      <c r="V7426" s="3">
        <f>('PV model'!$B$13*(U7426/1000)*(1-'PV model'!$B$14*((20+C7426)-25))*'PV model'!$B$10)/'PV model'!$B$12</f>
        <v>0</v>
      </c>
    </row>
    <row r="7427" spans="1:22" x14ac:dyDescent="0.2">
      <c r="A7427" s="10">
        <f t="shared" si="1281"/>
        <v>310</v>
      </c>
      <c r="B7427" s="10">
        <f t="shared" si="1279"/>
        <v>6</v>
      </c>
      <c r="C7427" s="23">
        <v>0.7</v>
      </c>
      <c r="D7427" s="24">
        <v>0</v>
      </c>
      <c r="E7427" s="24">
        <v>0</v>
      </c>
      <c r="F7427" s="48"/>
      <c r="G7427" s="48"/>
      <c r="H7427" s="1">
        <f t="shared" si="1280"/>
        <v>-16.837432665742636</v>
      </c>
      <c r="I7427" s="1">
        <f t="shared" si="1274"/>
        <v>16.129749059615762</v>
      </c>
      <c r="J7427" s="4">
        <f>B7427+('PV model'!$B$3/15)+(I7427/60)</f>
        <v>5.9921624843269292</v>
      </c>
      <c r="K7427" s="2">
        <f t="shared" si="1275"/>
        <v>90.117562735096058</v>
      </c>
      <c r="L7427" s="2">
        <f>DEGREES(ASIN((((COS(RADIANS('PV model'!$B$2))*COS(RADIANS(H7427))*COS(RADIANS(K7427)))+(SIN(RADIANS('PV model'!$B$2))*SIN(RADIANS(H7427)))))))</f>
        <v>-13.876296024956105</v>
      </c>
      <c r="M7427" s="3">
        <f t="shared" si="1271"/>
        <v>0</v>
      </c>
      <c r="N7427" s="2">
        <f t="shared" si="1276"/>
        <v>80.367472306307718</v>
      </c>
      <c r="O7427" s="2">
        <f>IF('PV model'!$B$2&gt;0, 180-N7427,IF('PV model'!$B$2&lt;0,0-N7427,N7427))</f>
        <v>99.632527693692282</v>
      </c>
      <c r="P7427" s="2">
        <f>ABS(O7427-'PV model'!$B$5)</f>
        <v>105.36747230630772</v>
      </c>
      <c r="Q7427" s="3">
        <f t="shared" si="1272"/>
        <v>103.8762960249561</v>
      </c>
      <c r="R7427" s="3">
        <f t="shared" si="1277"/>
        <v>0</v>
      </c>
      <c r="S7427" s="3">
        <f t="shared" si="1273"/>
        <v>0</v>
      </c>
      <c r="T7427" s="3">
        <f>(0.5*(1-COS(RADIANS(90-$X$3)))*(D7427+E7427)*'PV model'!$B$4)</f>
        <v>0</v>
      </c>
      <c r="U7427" s="3">
        <f t="shared" si="1278"/>
        <v>0</v>
      </c>
      <c r="V7427" s="3">
        <f>('PV model'!$B$13*(U7427/1000)*(1-'PV model'!$B$14*((20+C7427)-25))*'PV model'!$B$10)/'PV model'!$B$12</f>
        <v>0</v>
      </c>
    </row>
    <row r="7428" spans="1:22" x14ac:dyDescent="0.2">
      <c r="A7428" s="10">
        <f t="shared" si="1281"/>
        <v>310</v>
      </c>
      <c r="B7428" s="10">
        <f t="shared" si="1279"/>
        <v>7</v>
      </c>
      <c r="C7428" s="23">
        <v>1.1000000000000001</v>
      </c>
      <c r="D7428" s="24">
        <v>0</v>
      </c>
      <c r="E7428" s="24">
        <v>0</v>
      </c>
      <c r="F7428" s="48"/>
      <c r="G7428" s="48"/>
      <c r="H7428" s="1">
        <f t="shared" si="1280"/>
        <v>-16.837432665742636</v>
      </c>
      <c r="I7428" s="1">
        <f t="shared" si="1274"/>
        <v>16.129749059615762</v>
      </c>
      <c r="J7428" s="4">
        <f>B7428+('PV model'!$B$3/15)+(I7428/60)</f>
        <v>6.9921624843269292</v>
      </c>
      <c r="K7428" s="2">
        <f t="shared" si="1275"/>
        <v>75.117562735096058</v>
      </c>
      <c r="L7428" s="2">
        <f>DEGREES(ASIN((((COS(RADIANS('PV model'!$B$2))*COS(RADIANS(H7428))*COS(RADIANS(K7428)))+(SIN(RADIANS('PV model'!$B$2))*SIN(RADIANS(H7428)))))))</f>
        <v>-5.7090332759581006</v>
      </c>
      <c r="M7428" s="3">
        <f t="shared" si="1271"/>
        <v>0</v>
      </c>
      <c r="N7428" s="2">
        <f t="shared" si="1276"/>
        <v>68.377905548987513</v>
      </c>
      <c r="O7428" s="2">
        <f>IF('PV model'!$B$2&gt;0, 180-N7428,IF('PV model'!$B$2&lt;0,0-N7428,N7428))</f>
        <v>111.62209445101249</v>
      </c>
      <c r="P7428" s="2">
        <f>ABS(O7428-'PV model'!$B$5)</f>
        <v>93.377905548987513</v>
      </c>
      <c r="Q7428" s="3">
        <f t="shared" si="1272"/>
        <v>95.709033275958092</v>
      </c>
      <c r="R7428" s="3">
        <f t="shared" si="1277"/>
        <v>0</v>
      </c>
      <c r="S7428" s="3">
        <f t="shared" si="1273"/>
        <v>0</v>
      </c>
      <c r="T7428" s="3">
        <f>(0.5*(1-COS(RADIANS(90-$X$3)))*(D7428+E7428)*'PV model'!$B$4)</f>
        <v>0</v>
      </c>
      <c r="U7428" s="3">
        <f t="shared" si="1278"/>
        <v>0</v>
      </c>
      <c r="V7428" s="3">
        <f>('PV model'!$B$13*(U7428/1000)*(1-'PV model'!$B$14*((20+C7428)-25))*'PV model'!$B$10)/'PV model'!$B$12</f>
        <v>0</v>
      </c>
    </row>
    <row r="7429" spans="1:22" x14ac:dyDescent="0.2">
      <c r="A7429" s="10">
        <f t="shared" si="1281"/>
        <v>310</v>
      </c>
      <c r="B7429" s="10">
        <f t="shared" si="1279"/>
        <v>8</v>
      </c>
      <c r="C7429" s="23">
        <v>1.5</v>
      </c>
      <c r="D7429" s="24">
        <v>0</v>
      </c>
      <c r="E7429" s="24">
        <v>0.88200000000000001</v>
      </c>
      <c r="F7429" s="48"/>
      <c r="G7429" s="48"/>
      <c r="H7429" s="1">
        <f t="shared" si="1280"/>
        <v>-16.837432665742636</v>
      </c>
      <c r="I7429" s="1">
        <f t="shared" si="1274"/>
        <v>16.129749059615762</v>
      </c>
      <c r="J7429" s="4">
        <f>B7429+('PV model'!$B$3/15)+(I7429/60)</f>
        <v>7.9921624843269292</v>
      </c>
      <c r="K7429" s="2">
        <f t="shared" si="1275"/>
        <v>60.117562735096058</v>
      </c>
      <c r="L7429" s="2">
        <f>DEGREES(ASIN((((COS(RADIANS('PV model'!$B$2))*COS(RADIANS(H7429))*COS(RADIANS(K7429)))+(SIN(RADIANS('PV model'!$B$2))*SIN(RADIANS(H7429)))))))</f>
        <v>1.7984869686020635</v>
      </c>
      <c r="M7429" s="3">
        <f t="shared" si="1271"/>
        <v>1.7984869686020635</v>
      </c>
      <c r="N7429" s="2">
        <f t="shared" si="1276"/>
        <v>56.128385902246343</v>
      </c>
      <c r="O7429" s="2">
        <f>IF('PV model'!$B$2&gt;0, 180-N7429,IF('PV model'!$B$2&lt;0,0-N7429,N7429))</f>
        <v>123.87161409775365</v>
      </c>
      <c r="P7429" s="2">
        <f>ABS(O7429-'PV model'!$B$5)</f>
        <v>81.12838590224635</v>
      </c>
      <c r="Q7429" s="3">
        <f t="shared" si="1272"/>
        <v>88.201513031397937</v>
      </c>
      <c r="R7429" s="3">
        <f t="shared" si="1277"/>
        <v>0</v>
      </c>
      <c r="S7429" s="3">
        <f t="shared" si="1273"/>
        <v>0.88200000000000001</v>
      </c>
      <c r="T7429" s="3">
        <f>(0.5*(1-COS(RADIANS(90-$X$3)))*(D7429+E7429)*'PV model'!$B$4)</f>
        <v>0</v>
      </c>
      <c r="U7429" s="3">
        <f t="shared" si="1278"/>
        <v>0.88200000000000001</v>
      </c>
      <c r="V7429" s="3">
        <f>('PV model'!$B$13*(U7429/1000)*(1-'PV model'!$B$14*((20+C7429)-25))*'PV model'!$B$10)/'PV model'!$B$12</f>
        <v>8.9399026079999985E-2</v>
      </c>
    </row>
    <row r="7430" spans="1:22" x14ac:dyDescent="0.2">
      <c r="A7430" s="10">
        <f t="shared" si="1281"/>
        <v>310</v>
      </c>
      <c r="B7430" s="10">
        <f t="shared" si="1279"/>
        <v>9</v>
      </c>
      <c r="C7430" s="23">
        <v>1.9</v>
      </c>
      <c r="D7430" s="24">
        <v>1.1224499999999999</v>
      </c>
      <c r="E7430" s="24">
        <v>26.459999999999997</v>
      </c>
      <c r="F7430" s="48"/>
      <c r="G7430" s="48"/>
      <c r="H7430" s="1">
        <f t="shared" si="1280"/>
        <v>-16.837432665742636</v>
      </c>
      <c r="I7430" s="1">
        <f t="shared" si="1274"/>
        <v>16.129749059615762</v>
      </c>
      <c r="J7430" s="4">
        <f>B7430+('PV model'!$B$3/15)+(I7430/60)</f>
        <v>8.9921624843269292</v>
      </c>
      <c r="K7430" s="2">
        <f t="shared" si="1275"/>
        <v>45.117562735096058</v>
      </c>
      <c r="L7430" s="2">
        <f>DEGREES(ASIN((((COS(RADIANS('PV model'!$B$2))*COS(RADIANS(H7430))*COS(RADIANS(K7430)))+(SIN(RADIANS('PV model'!$B$2))*SIN(RADIANS(H7430)))))))</f>
        <v>8.270030718925593</v>
      </c>
      <c r="M7430" s="3">
        <f t="shared" ref="M7430:M7493" si="1282">IF(L7430&gt;0, L7430, 0)</f>
        <v>8.270030718925593</v>
      </c>
      <c r="N7430" s="2">
        <f t="shared" si="1276"/>
        <v>43.259763286748822</v>
      </c>
      <c r="O7430" s="2">
        <f>IF('PV model'!$B$2&gt;0, 180-N7430,IF('PV model'!$B$2&lt;0,0-N7430,N7430))</f>
        <v>136.74023671325119</v>
      </c>
      <c r="P7430" s="2">
        <f>ABS(O7430-'PV model'!$B$5)</f>
        <v>68.259763286748807</v>
      </c>
      <c r="Q7430" s="3">
        <f t="shared" ref="Q7430:Q7493" si="1283">DEGREES(ACOS((SIN(RADIANS(L7430))*COS(RADIANS(90-$X$3))+COS(RADIANS(L7430))*COS(RADIANS(P7430))*SIN(RADIANS(90-$X$3)))))</f>
        <v>81.729969281074403</v>
      </c>
      <c r="R7430" s="3">
        <f t="shared" si="1277"/>
        <v>1.1224500000000008</v>
      </c>
      <c r="S7430" s="3">
        <f t="shared" ref="S7430:S7493" si="1284">IF($Z$3=TRUE, IF(E7430=0,0,E7430*(0.5*(1+COS(RADIANS(90-$X$3))*(1+(1-(E7430^2/(D7430+E7430)^2))*(SIN(RADIANS(0.5*$X$3))^3)))*(1+(1-(E7430^2/(D7430+E7430)^2))*(COS(RADIANS(Q7430))^2)*(SIN(RADIANS(90-L7430))^3)))), IF(E7430=0,0,E7430*(0.5*(1+COS(RADIANS(90-$X$3))))))</f>
        <v>26.875848431465236</v>
      </c>
      <c r="T7430" s="3">
        <f>(0.5*(1-COS(RADIANS(90-$X$3)))*(D7430+E7430)*'PV model'!$B$4)</f>
        <v>0</v>
      </c>
      <c r="U7430" s="3">
        <f t="shared" si="1278"/>
        <v>27.998298431465237</v>
      </c>
      <c r="V7430" s="3">
        <f>('PV model'!$B$13*(U7430/1000)*(1-'PV model'!$B$14*((20+C7430)-25))*'PV model'!$B$10)/'PV model'!$B$12</f>
        <v>2.8334139141082599</v>
      </c>
    </row>
    <row r="7431" spans="1:22" x14ac:dyDescent="0.2">
      <c r="A7431" s="10">
        <f t="shared" si="1281"/>
        <v>310</v>
      </c>
      <c r="B7431" s="10">
        <f t="shared" si="1279"/>
        <v>10</v>
      </c>
      <c r="C7431" s="23">
        <v>4.0999999999999996</v>
      </c>
      <c r="D7431" s="24">
        <v>70.714349999999996</v>
      </c>
      <c r="E7431" s="24">
        <v>67.914000000000001</v>
      </c>
      <c r="F7431" s="48"/>
      <c r="G7431" s="48"/>
      <c r="H7431" s="1">
        <f t="shared" si="1280"/>
        <v>-16.837432665742636</v>
      </c>
      <c r="I7431" s="1">
        <f t="shared" ref="I7431:I7494" si="1285">9.87*SIN(RADIANS(1.978*A7431-160.22))-7.53*COS(RADIANS(0.989*A7431-80.11))-1.5*SIN((RADIANS(0.989*A7431-80.11)))</f>
        <v>16.129749059615762</v>
      </c>
      <c r="J7431" s="4">
        <f>B7431+('PV model'!$B$3/15)+(I7431/60)</f>
        <v>9.9921624843269292</v>
      </c>
      <c r="K7431" s="2">
        <f t="shared" ref="K7431:K7494" si="1286">15*(12-J7431)</f>
        <v>30.117562735096062</v>
      </c>
      <c r="L7431" s="2">
        <f>DEGREES(ASIN((((COS(RADIANS('PV model'!$B$2))*COS(RADIANS(H7431))*COS(RADIANS(K7431)))+(SIN(RADIANS('PV model'!$B$2))*SIN(RADIANS(H7431)))))))</f>
        <v>13.310171501857514</v>
      </c>
      <c r="M7431" s="3">
        <f t="shared" si="1282"/>
        <v>13.310171501857514</v>
      </c>
      <c r="N7431" s="2">
        <f t="shared" ref="N7431:N7494" si="1287">DEGREES(ASIN((COS(RADIANS(H7431))*SIN(RADIANS(K7431)))/COS(RADIANS(L7431))))</f>
        <v>29.572335427047442</v>
      </c>
      <c r="O7431" s="2">
        <f>IF('PV model'!$B$2&gt;0, 180-N7431,IF('PV model'!$B$2&lt;0,0-N7431,N7431))</f>
        <v>150.42766457295255</v>
      </c>
      <c r="P7431" s="2">
        <f>ABS(O7431-'PV model'!$B$5)</f>
        <v>54.572335427047449</v>
      </c>
      <c r="Q7431" s="3">
        <f t="shared" si="1283"/>
        <v>76.689828498142489</v>
      </c>
      <c r="R7431" s="3">
        <f t="shared" ref="R7431:R7494" si="1288">IF(D7431=0,0,D7431*COS(RADIANS(Q7431))/SIN(RADIANS(L7431)))</f>
        <v>70.714349999999996</v>
      </c>
      <c r="S7431" s="3">
        <f t="shared" si="1284"/>
        <v>79.898057714531419</v>
      </c>
      <c r="T7431" s="3">
        <f>(0.5*(1-COS(RADIANS(90-$X$3)))*(D7431+E7431)*'PV model'!$B$4)</f>
        <v>0</v>
      </c>
      <c r="U7431" s="3">
        <f t="shared" ref="U7431:U7494" si="1289">R7431+S7431+T7431</f>
        <v>150.6124077145314</v>
      </c>
      <c r="V7431" s="3">
        <f>('PV model'!$B$13*(U7431/1000)*(1-'PV model'!$B$14*((20+C7431)-25))*'PV model'!$B$10)/'PV model'!$B$12</f>
        <v>15.109415053735081</v>
      </c>
    </row>
    <row r="7432" spans="1:22" x14ac:dyDescent="0.2">
      <c r="A7432" s="10">
        <f t="shared" si="1281"/>
        <v>310</v>
      </c>
      <c r="B7432" s="10">
        <f t="shared" ref="B7432:B7495" si="1290">IF(B7431&lt;24,B7431+1,1)</f>
        <v>11</v>
      </c>
      <c r="C7432" s="23">
        <v>6.3</v>
      </c>
      <c r="D7432" s="24">
        <v>65.102100000000007</v>
      </c>
      <c r="E7432" s="24">
        <v>100.548</v>
      </c>
      <c r="F7432" s="48"/>
      <c r="G7432" s="48"/>
      <c r="H7432" s="1">
        <f t="shared" ref="H7432:H7495" si="1291">(23.465*SIN(RADIANS(280.1+0.9863*A7432)))</f>
        <v>-16.837432665742636</v>
      </c>
      <c r="I7432" s="1">
        <f t="shared" si="1285"/>
        <v>16.129749059615762</v>
      </c>
      <c r="J7432" s="4">
        <f>B7432+('PV model'!$B$3/15)+(I7432/60)</f>
        <v>10.992162484326929</v>
      </c>
      <c r="K7432" s="2">
        <f t="shared" si="1286"/>
        <v>15.117562735096062</v>
      </c>
      <c r="L7432" s="2">
        <f>DEGREES(ASIN((((COS(RADIANS('PV model'!$B$2))*COS(RADIANS(H7432))*COS(RADIANS(K7432)))+(SIN(RADIANS('PV model'!$B$2))*SIN(RADIANS(H7432)))))))</f>
        <v>16.537877598746348</v>
      </c>
      <c r="M7432" s="3">
        <f t="shared" si="1282"/>
        <v>16.537877598746348</v>
      </c>
      <c r="N7432" s="2">
        <f t="shared" si="1287"/>
        <v>15.093323498616387</v>
      </c>
      <c r="O7432" s="2">
        <f>IF('PV model'!$B$2&gt;0, 180-N7432,IF('PV model'!$B$2&lt;0,0-N7432,N7432))</f>
        <v>164.9066765013836</v>
      </c>
      <c r="P7432" s="2">
        <f>ABS(O7432-'PV model'!$B$5)</f>
        <v>40.0933234986164</v>
      </c>
      <c r="Q7432" s="3">
        <f t="shared" si="1283"/>
        <v>73.462122401253637</v>
      </c>
      <c r="R7432" s="3">
        <f t="shared" si="1288"/>
        <v>65.10210000000005</v>
      </c>
      <c r="S7432" s="3">
        <f t="shared" si="1284"/>
        <v>116.81259173307959</v>
      </c>
      <c r="T7432" s="3">
        <f>(0.5*(1-COS(RADIANS(90-$X$3)))*(D7432+E7432)*'PV model'!$B$4)</f>
        <v>0</v>
      </c>
      <c r="U7432" s="3">
        <f t="shared" si="1289"/>
        <v>181.91469173307962</v>
      </c>
      <c r="V7432" s="3">
        <f>('PV model'!$B$13*(U7432/1000)*(1-'PV model'!$B$14*((20+C7432)-25))*'PV model'!$B$10)/'PV model'!$B$12</f>
        <v>18.089634784193318</v>
      </c>
    </row>
    <row r="7433" spans="1:22" x14ac:dyDescent="0.2">
      <c r="A7433" s="10">
        <f t="shared" si="1281"/>
        <v>310</v>
      </c>
      <c r="B7433" s="10">
        <f t="shared" si="1290"/>
        <v>12</v>
      </c>
      <c r="C7433" s="23">
        <v>8.5</v>
      </c>
      <c r="D7433" s="24">
        <v>49.387799999999999</v>
      </c>
      <c r="E7433" s="24">
        <v>111.13200000000001</v>
      </c>
      <c r="F7433" s="48"/>
      <c r="G7433" s="48"/>
      <c r="H7433" s="1">
        <f t="shared" si="1291"/>
        <v>-16.837432665742636</v>
      </c>
      <c r="I7433" s="1">
        <f t="shared" si="1285"/>
        <v>16.129749059615762</v>
      </c>
      <c r="J7433" s="4">
        <f>B7433+('PV model'!$B$3/15)+(I7433/60)</f>
        <v>11.992162484326929</v>
      </c>
      <c r="K7433" s="2">
        <f t="shared" si="1286"/>
        <v>0.11756273509606174</v>
      </c>
      <c r="L7433" s="2">
        <f>DEGREES(ASIN((((COS(RADIANS('PV model'!$B$2))*COS(RADIANS(H7433))*COS(RADIANS(K7433)))+(SIN(RADIANS('PV model'!$B$2))*SIN(RADIANS(H7433)))))))</f>
        <v>17.662498713325753</v>
      </c>
      <c r="M7433" s="3">
        <f t="shared" si="1282"/>
        <v>17.662498713325753</v>
      </c>
      <c r="N7433" s="2">
        <f t="shared" si="1287"/>
        <v>0.11808958651926925</v>
      </c>
      <c r="O7433" s="2">
        <f>IF('PV model'!$B$2&gt;0, 180-N7433,IF('PV model'!$B$2&lt;0,0-N7433,N7433))</f>
        <v>179.88191041348074</v>
      </c>
      <c r="P7433" s="2">
        <f>ABS(O7433-'PV model'!$B$5)</f>
        <v>25.118089586519261</v>
      </c>
      <c r="Q7433" s="3">
        <f t="shared" si="1283"/>
        <v>72.337501286674254</v>
      </c>
      <c r="R7433" s="3">
        <f t="shared" si="1288"/>
        <v>49.387799999999984</v>
      </c>
      <c r="S7433" s="3">
        <f t="shared" si="1284"/>
        <v>126.39383637447325</v>
      </c>
      <c r="T7433" s="3">
        <f>(0.5*(1-COS(RADIANS(90-$X$3)))*(D7433+E7433)*'PV model'!$B$4)</f>
        <v>0</v>
      </c>
      <c r="U7433" s="3">
        <f t="shared" si="1289"/>
        <v>175.78163637447324</v>
      </c>
      <c r="V7433" s="3">
        <f>('PV model'!$B$13*(U7433/1000)*(1-'PV model'!$B$14*((20+C7433)-25))*'PV model'!$B$10)/'PV model'!$B$12</f>
        <v>17.325136518784451</v>
      </c>
    </row>
    <row r="7434" spans="1:22" x14ac:dyDescent="0.2">
      <c r="A7434" s="10">
        <f t="shared" si="1281"/>
        <v>310</v>
      </c>
      <c r="B7434" s="10">
        <f t="shared" si="1290"/>
        <v>13</v>
      </c>
      <c r="C7434" s="23">
        <v>8.1</v>
      </c>
      <c r="D7434" s="24">
        <v>13.4694</v>
      </c>
      <c r="E7434" s="24">
        <v>104.07600000000001</v>
      </c>
      <c r="F7434" s="48"/>
      <c r="G7434" s="48"/>
      <c r="H7434" s="1">
        <f t="shared" si="1291"/>
        <v>-16.837432665742636</v>
      </c>
      <c r="I7434" s="1">
        <f t="shared" si="1285"/>
        <v>16.129749059615762</v>
      </c>
      <c r="J7434" s="4">
        <f>B7434+('PV model'!$B$3/15)+(I7434/60)</f>
        <v>12.992162484326929</v>
      </c>
      <c r="K7434" s="2">
        <f t="shared" si="1286"/>
        <v>-14.882437264903938</v>
      </c>
      <c r="L7434" s="2">
        <f>DEGREES(ASIN((((COS(RADIANS('PV model'!$B$2))*COS(RADIANS(H7434))*COS(RADIANS(K7434)))+(SIN(RADIANS('PV model'!$B$2))*SIN(RADIANS(H7434)))))))</f>
        <v>16.572295288242149</v>
      </c>
      <c r="M7434" s="3">
        <f t="shared" si="1282"/>
        <v>16.572295288242149</v>
      </c>
      <c r="N7434" s="2">
        <f t="shared" si="1287"/>
        <v>-14.861307227050709</v>
      </c>
      <c r="O7434" s="2">
        <f>IF('PV model'!$B$2&gt;0, 180-N7434,IF('PV model'!$B$2&lt;0,0-N7434,N7434))</f>
        <v>194.8613072270507</v>
      </c>
      <c r="P7434" s="2">
        <f>ABS(O7434-'PV model'!$B$5)</f>
        <v>10.138692772949298</v>
      </c>
      <c r="Q7434" s="3">
        <f t="shared" si="1283"/>
        <v>73.427704711757855</v>
      </c>
      <c r="R7434" s="3">
        <f t="shared" si="1288"/>
        <v>13.469400000000002</v>
      </c>
      <c r="S7434" s="3">
        <f t="shared" si="1284"/>
        <v>109.72303063144552</v>
      </c>
      <c r="T7434" s="3">
        <f>(0.5*(1-COS(RADIANS(90-$X$3)))*(D7434+E7434)*'PV model'!$B$4)</f>
        <v>0</v>
      </c>
      <c r="U7434" s="3">
        <f t="shared" si="1289"/>
        <v>123.19243063144553</v>
      </c>
      <c r="V7434" s="3">
        <f>('PV model'!$B$13*(U7434/1000)*(1-'PV model'!$B$14*((20+C7434)-25))*'PV model'!$B$10)/'PV model'!$B$12</f>
        <v>12.161617855381895</v>
      </c>
    </row>
    <row r="7435" spans="1:22" x14ac:dyDescent="0.2">
      <c r="A7435" s="10">
        <f t="shared" si="1281"/>
        <v>310</v>
      </c>
      <c r="B7435" s="10">
        <f t="shared" si="1290"/>
        <v>14</v>
      </c>
      <c r="C7435" s="23">
        <v>7.6</v>
      </c>
      <c r="D7435" s="24">
        <v>0</v>
      </c>
      <c r="E7435" s="24">
        <v>74.97</v>
      </c>
      <c r="F7435" s="48"/>
      <c r="G7435" s="48"/>
      <c r="H7435" s="1">
        <f t="shared" si="1291"/>
        <v>-16.837432665742636</v>
      </c>
      <c r="I7435" s="1">
        <f t="shared" si="1285"/>
        <v>16.129749059615762</v>
      </c>
      <c r="J7435" s="4">
        <f>B7435+('PV model'!$B$3/15)+(I7435/60)</f>
        <v>13.992162484326929</v>
      </c>
      <c r="K7435" s="2">
        <f t="shared" si="1286"/>
        <v>-29.882437264903938</v>
      </c>
      <c r="L7435" s="2">
        <f>DEGREES(ASIN((((COS(RADIANS('PV model'!$B$2))*COS(RADIANS(H7435))*COS(RADIANS(K7435)))+(SIN(RADIANS('PV model'!$B$2))*SIN(RADIANS(H7435)))))))</f>
        <v>13.375673256039491</v>
      </c>
      <c r="M7435" s="3">
        <f t="shared" si="1282"/>
        <v>13.375673256039491</v>
      </c>
      <c r="N7435" s="2">
        <f t="shared" si="1287"/>
        <v>-29.351060000747303</v>
      </c>
      <c r="O7435" s="2">
        <f>IF('PV model'!$B$2&gt;0, 180-N7435,IF('PV model'!$B$2&lt;0,0-N7435,N7435))</f>
        <v>209.35106000074731</v>
      </c>
      <c r="P7435" s="2">
        <f>ABS(O7435-'PV model'!$B$5)</f>
        <v>4.3510600007473101</v>
      </c>
      <c r="Q7435" s="3">
        <f t="shared" si="1283"/>
        <v>76.624326743960509</v>
      </c>
      <c r="R7435" s="3">
        <f t="shared" si="1288"/>
        <v>0</v>
      </c>
      <c r="S7435" s="3">
        <f t="shared" si="1284"/>
        <v>74.97</v>
      </c>
      <c r="T7435" s="3">
        <f>(0.5*(1-COS(RADIANS(90-$X$3)))*(D7435+E7435)*'PV model'!$B$4)</f>
        <v>0</v>
      </c>
      <c r="U7435" s="3">
        <f t="shared" si="1289"/>
        <v>74.97</v>
      </c>
      <c r="V7435" s="3">
        <f>('PV model'!$B$13*(U7435/1000)*(1-'PV model'!$B$14*((20+C7435)-25))*'PV model'!$B$10)/'PV model'!$B$12</f>
        <v>7.4160635875199992</v>
      </c>
    </row>
    <row r="7436" spans="1:22" x14ac:dyDescent="0.2">
      <c r="A7436" s="10">
        <f t="shared" si="1281"/>
        <v>310</v>
      </c>
      <c r="B7436" s="10">
        <f t="shared" si="1290"/>
        <v>15</v>
      </c>
      <c r="C7436" s="23">
        <v>7.2</v>
      </c>
      <c r="D7436" s="24">
        <v>0</v>
      </c>
      <c r="E7436" s="24">
        <v>37.925999999999995</v>
      </c>
      <c r="F7436" s="48"/>
      <c r="G7436" s="48"/>
      <c r="H7436" s="1">
        <f t="shared" si="1291"/>
        <v>-16.837432665742636</v>
      </c>
      <c r="I7436" s="1">
        <f t="shared" si="1285"/>
        <v>16.129749059615762</v>
      </c>
      <c r="J7436" s="4">
        <f>B7436+('PV model'!$B$3/15)+(I7436/60)</f>
        <v>14.992162484326929</v>
      </c>
      <c r="K7436" s="2">
        <f t="shared" si="1286"/>
        <v>-44.882437264903942</v>
      </c>
      <c r="L7436" s="2">
        <f>DEGREES(ASIN((((COS(RADIANS('PV model'!$B$2))*COS(RADIANS(H7436))*COS(RADIANS(K7436)))+(SIN(RADIANS('PV model'!$B$2))*SIN(RADIANS(H7436)))))))</f>
        <v>8.3611213494837369</v>
      </c>
      <c r="M7436" s="3">
        <f t="shared" si="1282"/>
        <v>8.3611213494837369</v>
      </c>
      <c r="N7436" s="2">
        <f t="shared" si="1287"/>
        <v>-43.051790245792553</v>
      </c>
      <c r="O7436" s="2">
        <f>IF('PV model'!$B$2&gt;0, 180-N7436,IF('PV model'!$B$2&lt;0,0-N7436,N7436))</f>
        <v>223.05179024579255</v>
      </c>
      <c r="P7436" s="2">
        <f>ABS(O7436-'PV model'!$B$5)</f>
        <v>18.051790245792546</v>
      </c>
      <c r="Q7436" s="3">
        <f t="shared" si="1283"/>
        <v>81.638878650516261</v>
      </c>
      <c r="R7436" s="3">
        <f t="shared" si="1288"/>
        <v>0</v>
      </c>
      <c r="S7436" s="3">
        <f t="shared" si="1284"/>
        <v>37.925999999999995</v>
      </c>
      <c r="T7436" s="3">
        <f>(0.5*(1-COS(RADIANS(90-$X$3)))*(D7436+E7436)*'PV model'!$B$4)</f>
        <v>0</v>
      </c>
      <c r="U7436" s="3">
        <f t="shared" si="1289"/>
        <v>37.925999999999995</v>
      </c>
      <c r="V7436" s="3">
        <f>('PV model'!$B$13*(U7436/1000)*(1-'PV model'!$B$14*((20+C7436)-25))*'PV model'!$B$10)/'PV model'!$B$12</f>
        <v>3.7577214299519994</v>
      </c>
    </row>
    <row r="7437" spans="1:22" x14ac:dyDescent="0.2">
      <c r="A7437" s="10">
        <f t="shared" si="1281"/>
        <v>310</v>
      </c>
      <c r="B7437" s="10">
        <f t="shared" si="1290"/>
        <v>16</v>
      </c>
      <c r="C7437" s="23">
        <v>7.6</v>
      </c>
      <c r="D7437" s="24">
        <v>0</v>
      </c>
      <c r="E7437" s="24">
        <v>14.112</v>
      </c>
      <c r="F7437" s="48"/>
      <c r="G7437" s="48"/>
      <c r="H7437" s="1">
        <f t="shared" si="1291"/>
        <v>-16.837432665742636</v>
      </c>
      <c r="I7437" s="1">
        <f t="shared" si="1285"/>
        <v>16.129749059615762</v>
      </c>
      <c r="J7437" s="4">
        <f>B7437+('PV model'!$B$3/15)+(I7437/60)</f>
        <v>15.992162484326929</v>
      </c>
      <c r="K7437" s="2">
        <f t="shared" si="1286"/>
        <v>-59.882437264903942</v>
      </c>
      <c r="L7437" s="2">
        <f>DEGREES(ASIN((((COS(RADIANS('PV model'!$B$2))*COS(RADIANS(H7437))*COS(RADIANS(K7437)))+(SIN(RADIANS('PV model'!$B$2))*SIN(RADIANS(H7437)))))))</f>
        <v>1.9089346422863531</v>
      </c>
      <c r="M7437" s="3">
        <f t="shared" si="1282"/>
        <v>1.9089346422863531</v>
      </c>
      <c r="N7437" s="2">
        <f t="shared" si="1287"/>
        <v>-55.932204407301178</v>
      </c>
      <c r="O7437" s="2">
        <f>IF('PV model'!$B$2&gt;0, 180-N7437,IF('PV model'!$B$2&lt;0,0-N7437,N7437))</f>
        <v>235.93220440730119</v>
      </c>
      <c r="P7437" s="2">
        <f>ABS(O7437-'PV model'!$B$5)</f>
        <v>30.932204407301185</v>
      </c>
      <c r="Q7437" s="3">
        <f t="shared" si="1283"/>
        <v>88.091065357713646</v>
      </c>
      <c r="R7437" s="3">
        <f t="shared" si="1288"/>
        <v>0</v>
      </c>
      <c r="S7437" s="3">
        <f t="shared" si="1284"/>
        <v>14.112</v>
      </c>
      <c r="T7437" s="3">
        <f>(0.5*(1-COS(RADIANS(90-$X$3)))*(D7437+E7437)*'PV model'!$B$4)</f>
        <v>0</v>
      </c>
      <c r="U7437" s="3">
        <f t="shared" si="1289"/>
        <v>14.112</v>
      </c>
      <c r="V7437" s="3">
        <f>('PV model'!$B$13*(U7437/1000)*(1-'PV model'!$B$14*((20+C7437)-25))*'PV model'!$B$10)/'PV model'!$B$12</f>
        <v>1.3959649105919998</v>
      </c>
    </row>
    <row r="7438" spans="1:22" x14ac:dyDescent="0.2">
      <c r="A7438" s="10">
        <f t="shared" si="1281"/>
        <v>310</v>
      </c>
      <c r="B7438" s="10">
        <f t="shared" si="1290"/>
        <v>17</v>
      </c>
      <c r="C7438" s="23">
        <v>8.1</v>
      </c>
      <c r="D7438" s="24">
        <v>0</v>
      </c>
      <c r="E7438" s="24">
        <v>0.88200000000000001</v>
      </c>
      <c r="F7438" s="48"/>
      <c r="G7438" s="48"/>
      <c r="H7438" s="1">
        <f t="shared" si="1291"/>
        <v>-16.837432665742636</v>
      </c>
      <c r="I7438" s="1">
        <f t="shared" si="1285"/>
        <v>16.129749059615762</v>
      </c>
      <c r="J7438" s="4">
        <f>B7438+('PV model'!$B$3/15)+(I7438/60)</f>
        <v>16.992162484326929</v>
      </c>
      <c r="K7438" s="2">
        <f t="shared" si="1286"/>
        <v>-74.882437264903942</v>
      </c>
      <c r="L7438" s="2">
        <f>DEGREES(ASIN((((COS(RADIANS('PV model'!$B$2))*COS(RADIANS(H7438))*COS(RADIANS(K7438)))+(SIN(RADIANS('PV model'!$B$2))*SIN(RADIANS(H7438)))))))</f>
        <v>-5.5853088969523998</v>
      </c>
      <c r="M7438" s="3">
        <f t="shared" si="1282"/>
        <v>0</v>
      </c>
      <c r="N7438" s="2">
        <f t="shared" si="1287"/>
        <v>-68.189005050385646</v>
      </c>
      <c r="O7438" s="2">
        <f>IF('PV model'!$B$2&gt;0, 180-N7438,IF('PV model'!$B$2&lt;0,0-N7438,N7438))</f>
        <v>248.18900505038565</v>
      </c>
      <c r="P7438" s="2">
        <f>ABS(O7438-'PV model'!$B$5)</f>
        <v>43.189005050385646</v>
      </c>
      <c r="Q7438" s="3">
        <f t="shared" si="1283"/>
        <v>95.585308896952398</v>
      </c>
      <c r="R7438" s="3">
        <f t="shared" si="1288"/>
        <v>0</v>
      </c>
      <c r="S7438" s="3">
        <f t="shared" si="1284"/>
        <v>0.88200000000000001</v>
      </c>
      <c r="T7438" s="3">
        <f>(0.5*(1-COS(RADIANS(90-$X$3)))*(D7438+E7438)*'PV model'!$B$4)</f>
        <v>0</v>
      </c>
      <c r="U7438" s="3">
        <f t="shared" si="1289"/>
        <v>0.88200000000000001</v>
      </c>
      <c r="V7438" s="3">
        <f>('PV model'!$B$13*(U7438/1000)*(1-'PV model'!$B$14*((20+C7438)-25))*'PV model'!$B$10)/'PV model'!$B$12</f>
        <v>8.7071477471999989E-2</v>
      </c>
    </row>
    <row r="7439" spans="1:22" x14ac:dyDescent="0.2">
      <c r="A7439" s="10">
        <f t="shared" si="1281"/>
        <v>310</v>
      </c>
      <c r="B7439" s="10">
        <f t="shared" si="1290"/>
        <v>18</v>
      </c>
      <c r="C7439" s="23">
        <v>8.5</v>
      </c>
      <c r="D7439" s="24">
        <v>0</v>
      </c>
      <c r="E7439" s="24">
        <v>0</v>
      </c>
      <c r="F7439" s="48"/>
      <c r="G7439" s="48"/>
      <c r="H7439" s="1">
        <f t="shared" si="1291"/>
        <v>-16.837432665742636</v>
      </c>
      <c r="I7439" s="1">
        <f t="shared" si="1285"/>
        <v>16.129749059615762</v>
      </c>
      <c r="J7439" s="4">
        <f>B7439+('PV model'!$B$3/15)+(I7439/60)</f>
        <v>17.992162484326929</v>
      </c>
      <c r="K7439" s="2">
        <f t="shared" si="1286"/>
        <v>-89.882437264903942</v>
      </c>
      <c r="L7439" s="2">
        <f>DEGREES(ASIN((((COS(RADIANS('PV model'!$B$2))*COS(RADIANS(H7439))*COS(RADIANS(K7439)))+(SIN(RADIANS('PV model'!$B$2))*SIN(RADIANS(H7439)))))))</f>
        <v>-13.745033966018925</v>
      </c>
      <c r="M7439" s="3">
        <f t="shared" si="1282"/>
        <v>0</v>
      </c>
      <c r="N7439" s="2">
        <f t="shared" si="1287"/>
        <v>-80.179230104140473</v>
      </c>
      <c r="O7439" s="2">
        <f>IF('PV model'!$B$2&gt;0, 180-N7439,IF('PV model'!$B$2&lt;0,0-N7439,N7439))</f>
        <v>260.17923010414046</v>
      </c>
      <c r="P7439" s="2">
        <f>ABS(O7439-'PV model'!$B$5)</f>
        <v>55.179230104140458</v>
      </c>
      <c r="Q7439" s="3">
        <f t="shared" si="1283"/>
        <v>103.74503396601892</v>
      </c>
      <c r="R7439" s="3">
        <f t="shared" si="1288"/>
        <v>0</v>
      </c>
      <c r="S7439" s="3">
        <f t="shared" si="1284"/>
        <v>0</v>
      </c>
      <c r="T7439" s="3">
        <f>(0.5*(1-COS(RADIANS(90-$X$3)))*(D7439+E7439)*'PV model'!$B$4)</f>
        <v>0</v>
      </c>
      <c r="U7439" s="3">
        <f t="shared" si="1289"/>
        <v>0</v>
      </c>
      <c r="V7439" s="3">
        <f>('PV model'!$B$13*(U7439/1000)*(1-'PV model'!$B$14*((20+C7439)-25))*'PV model'!$B$10)/'PV model'!$B$12</f>
        <v>0</v>
      </c>
    </row>
    <row r="7440" spans="1:22" x14ac:dyDescent="0.2">
      <c r="A7440" s="10">
        <f t="shared" si="1281"/>
        <v>310</v>
      </c>
      <c r="B7440" s="10">
        <f t="shared" si="1290"/>
        <v>19</v>
      </c>
      <c r="C7440" s="23">
        <v>9.1</v>
      </c>
      <c r="D7440" s="24">
        <v>0</v>
      </c>
      <c r="E7440" s="24">
        <v>0</v>
      </c>
      <c r="F7440" s="48"/>
      <c r="G7440" s="48"/>
      <c r="H7440" s="1">
        <f t="shared" si="1291"/>
        <v>-16.837432665742636</v>
      </c>
      <c r="I7440" s="1">
        <f t="shared" si="1285"/>
        <v>16.129749059615762</v>
      </c>
      <c r="J7440" s="4">
        <f>B7440+('PV model'!$B$3/15)+(I7440/60)</f>
        <v>18.992162484326929</v>
      </c>
      <c r="K7440" s="2">
        <f t="shared" si="1286"/>
        <v>-104.88243726490394</v>
      </c>
      <c r="L7440" s="2">
        <f>DEGREES(ASIN((((COS(RADIANS('PV model'!$B$2))*COS(RADIANS(H7440))*COS(RADIANS(K7440)))+(SIN(RADIANS('PV model'!$B$2))*SIN(RADIANS(H7440)))))))</f>
        <v>-22.206851247068776</v>
      </c>
      <c r="M7440" s="3">
        <f t="shared" si="1282"/>
        <v>0</v>
      </c>
      <c r="N7440" s="2">
        <f t="shared" si="1287"/>
        <v>-87.61495549292593</v>
      </c>
      <c r="O7440" s="2">
        <f>IF('PV model'!$B$2&gt;0, 180-N7440,IF('PV model'!$B$2&lt;0,0-N7440,N7440))</f>
        <v>267.6149554929259</v>
      </c>
      <c r="P7440" s="2">
        <f>ABS(O7440-'PV model'!$B$5)</f>
        <v>62.614955492925901</v>
      </c>
      <c r="Q7440" s="3">
        <f t="shared" si="1283"/>
        <v>112.20685124706878</v>
      </c>
      <c r="R7440" s="3">
        <f t="shared" si="1288"/>
        <v>0</v>
      </c>
      <c r="S7440" s="3">
        <f t="shared" si="1284"/>
        <v>0</v>
      </c>
      <c r="T7440" s="3">
        <f>(0.5*(1-COS(RADIANS(90-$X$3)))*(D7440+E7440)*'PV model'!$B$4)</f>
        <v>0</v>
      </c>
      <c r="U7440" s="3">
        <f t="shared" si="1289"/>
        <v>0</v>
      </c>
      <c r="V7440" s="3">
        <f>('PV model'!$B$13*(U7440/1000)*(1-'PV model'!$B$14*((20+C7440)-25))*'PV model'!$B$10)/'PV model'!$B$12</f>
        <v>0</v>
      </c>
    </row>
    <row r="7441" spans="1:22" x14ac:dyDescent="0.2">
      <c r="A7441" s="10">
        <f t="shared" si="1281"/>
        <v>310</v>
      </c>
      <c r="B7441" s="10">
        <f t="shared" si="1290"/>
        <v>20</v>
      </c>
      <c r="C7441" s="23">
        <v>9.6999999999999993</v>
      </c>
      <c r="D7441" s="24">
        <v>0</v>
      </c>
      <c r="E7441" s="24">
        <v>0</v>
      </c>
      <c r="F7441" s="48"/>
      <c r="G7441" s="48"/>
      <c r="H7441" s="1">
        <f t="shared" si="1291"/>
        <v>-16.837432665742636</v>
      </c>
      <c r="I7441" s="1">
        <f t="shared" si="1285"/>
        <v>16.129749059615762</v>
      </c>
      <c r="J7441" s="4">
        <f>B7441+('PV model'!$B$3/15)+(I7441/60)</f>
        <v>19.992162484326929</v>
      </c>
      <c r="K7441" s="2">
        <f t="shared" si="1286"/>
        <v>-119.88243726490394</v>
      </c>
      <c r="L7441" s="2">
        <f>DEGREES(ASIN((((COS(RADIANS('PV model'!$B$2))*COS(RADIANS(H7441))*COS(RADIANS(K7441)))+(SIN(RADIANS('PV model'!$B$2))*SIN(RADIANS(H7441)))))))</f>
        <v>-30.584762684009821</v>
      </c>
      <c r="M7441" s="3">
        <f t="shared" si="1282"/>
        <v>0</v>
      </c>
      <c r="N7441" s="2">
        <f t="shared" si="1287"/>
        <v>-74.577854975093445</v>
      </c>
      <c r="O7441" s="2">
        <f>IF('PV model'!$B$2&gt;0, 180-N7441,IF('PV model'!$B$2&lt;0,0-N7441,N7441))</f>
        <v>254.57785497509343</v>
      </c>
      <c r="P7441" s="2">
        <f>ABS(O7441-'PV model'!$B$5)</f>
        <v>49.57785497509343</v>
      </c>
      <c r="Q7441" s="3">
        <f t="shared" si="1283"/>
        <v>120.58476268400982</v>
      </c>
      <c r="R7441" s="3">
        <f t="shared" si="1288"/>
        <v>0</v>
      </c>
      <c r="S7441" s="3">
        <f t="shared" si="1284"/>
        <v>0</v>
      </c>
      <c r="T7441" s="3">
        <f>(0.5*(1-COS(RADIANS(90-$X$3)))*(D7441+E7441)*'PV model'!$B$4)</f>
        <v>0</v>
      </c>
      <c r="U7441" s="3">
        <f t="shared" si="1289"/>
        <v>0</v>
      </c>
      <c r="V7441" s="3">
        <f>('PV model'!$B$13*(U7441/1000)*(1-'PV model'!$B$14*((20+C7441)-25))*'PV model'!$B$10)/'PV model'!$B$12</f>
        <v>0</v>
      </c>
    </row>
    <row r="7442" spans="1:22" x14ac:dyDescent="0.2">
      <c r="A7442" s="10">
        <f t="shared" si="1281"/>
        <v>310</v>
      </c>
      <c r="B7442" s="10">
        <f t="shared" si="1290"/>
        <v>21</v>
      </c>
      <c r="C7442" s="23">
        <v>10.3</v>
      </c>
      <c r="D7442" s="24">
        <v>0</v>
      </c>
      <c r="E7442" s="24">
        <v>0</v>
      </c>
      <c r="F7442" s="48"/>
      <c r="G7442" s="48"/>
      <c r="H7442" s="1">
        <f t="shared" si="1291"/>
        <v>-16.837432665742636</v>
      </c>
      <c r="I7442" s="1">
        <f t="shared" si="1285"/>
        <v>16.129749059615762</v>
      </c>
      <c r="J7442" s="4">
        <f>B7442+('PV model'!$B$3/15)+(I7442/60)</f>
        <v>20.992162484326929</v>
      </c>
      <c r="K7442" s="2">
        <f t="shared" si="1286"/>
        <v>-134.88243726490393</v>
      </c>
      <c r="L7442" s="2">
        <f>DEGREES(ASIN((((COS(RADIANS('PV model'!$B$2))*COS(RADIANS(H7442))*COS(RADIANS(K7442)))+(SIN(RADIANS('PV model'!$B$2))*SIN(RADIANS(H7442)))))))</f>
        <v>-38.408696452269787</v>
      </c>
      <c r="M7442" s="3">
        <f t="shared" si="1282"/>
        <v>0</v>
      </c>
      <c r="N7442" s="2">
        <f t="shared" si="1287"/>
        <v>-59.936288738179137</v>
      </c>
      <c r="O7442" s="2">
        <f>IF('PV model'!$B$2&gt;0, 180-N7442,IF('PV model'!$B$2&lt;0,0-N7442,N7442))</f>
        <v>239.93628873817914</v>
      </c>
      <c r="P7442" s="2">
        <f>ABS(O7442-'PV model'!$B$5)</f>
        <v>34.936288738179144</v>
      </c>
      <c r="Q7442" s="3">
        <f t="shared" si="1283"/>
        <v>128.40869645226977</v>
      </c>
      <c r="R7442" s="3">
        <f t="shared" si="1288"/>
        <v>0</v>
      </c>
      <c r="S7442" s="3">
        <f t="shared" si="1284"/>
        <v>0</v>
      </c>
      <c r="T7442" s="3">
        <f>(0.5*(1-COS(RADIANS(90-$X$3)))*(D7442+E7442)*'PV model'!$B$4)</f>
        <v>0</v>
      </c>
      <c r="U7442" s="3">
        <f t="shared" si="1289"/>
        <v>0</v>
      </c>
      <c r="V7442" s="3">
        <f>('PV model'!$B$13*(U7442/1000)*(1-'PV model'!$B$14*((20+C7442)-25))*'PV model'!$B$10)/'PV model'!$B$12</f>
        <v>0</v>
      </c>
    </row>
    <row r="7443" spans="1:22" x14ac:dyDescent="0.2">
      <c r="A7443" s="10">
        <f t="shared" si="1281"/>
        <v>310</v>
      </c>
      <c r="B7443" s="10">
        <f t="shared" si="1290"/>
        <v>22</v>
      </c>
      <c r="C7443" s="23">
        <v>10.3</v>
      </c>
      <c r="D7443" s="24">
        <v>0</v>
      </c>
      <c r="E7443" s="24">
        <v>0</v>
      </c>
      <c r="F7443" s="48"/>
      <c r="G7443" s="48"/>
      <c r="H7443" s="1">
        <f t="shared" si="1291"/>
        <v>-16.837432665742636</v>
      </c>
      <c r="I7443" s="1">
        <f t="shared" si="1285"/>
        <v>16.129749059615762</v>
      </c>
      <c r="J7443" s="4">
        <f>B7443+('PV model'!$B$3/15)+(I7443/60)</f>
        <v>21.992162484326929</v>
      </c>
      <c r="K7443" s="2">
        <f t="shared" si="1286"/>
        <v>-149.88243726490393</v>
      </c>
      <c r="L7443" s="2">
        <f>DEGREES(ASIN((((COS(RADIANS('PV model'!$B$2))*COS(RADIANS(H7443))*COS(RADIANS(K7443)))+(SIN(RADIANS('PV model'!$B$2))*SIN(RADIANS(H7443)))))))</f>
        <v>-45.044083750925658</v>
      </c>
      <c r="M7443" s="3">
        <f t="shared" si="1282"/>
        <v>0</v>
      </c>
      <c r="N7443" s="2">
        <f t="shared" si="1287"/>
        <v>-42.8218031521738</v>
      </c>
      <c r="O7443" s="2">
        <f>IF('PV model'!$B$2&gt;0, 180-N7443,IF('PV model'!$B$2&lt;0,0-N7443,N7443))</f>
        <v>222.8218031521738</v>
      </c>
      <c r="P7443" s="2">
        <f>ABS(O7443-'PV model'!$B$5)</f>
        <v>17.8218031521738</v>
      </c>
      <c r="Q7443" s="3">
        <f t="shared" si="1283"/>
        <v>135.04408375092567</v>
      </c>
      <c r="R7443" s="3">
        <f t="shared" si="1288"/>
        <v>0</v>
      </c>
      <c r="S7443" s="3">
        <f t="shared" si="1284"/>
        <v>0</v>
      </c>
      <c r="T7443" s="3">
        <f>(0.5*(1-COS(RADIANS(90-$X$3)))*(D7443+E7443)*'PV model'!$B$4)</f>
        <v>0</v>
      </c>
      <c r="U7443" s="3">
        <f t="shared" si="1289"/>
        <v>0</v>
      </c>
      <c r="V7443" s="3">
        <f>('PV model'!$B$13*(U7443/1000)*(1-'PV model'!$B$14*((20+C7443)-25))*'PV model'!$B$10)/'PV model'!$B$12</f>
        <v>0</v>
      </c>
    </row>
    <row r="7444" spans="1:22" x14ac:dyDescent="0.2">
      <c r="A7444" s="10">
        <f t="shared" si="1281"/>
        <v>310</v>
      </c>
      <c r="B7444" s="10">
        <f t="shared" si="1290"/>
        <v>23</v>
      </c>
      <c r="C7444" s="23">
        <v>10.4</v>
      </c>
      <c r="D7444" s="24">
        <v>0</v>
      </c>
      <c r="E7444" s="24">
        <v>0</v>
      </c>
      <c r="F7444" s="48"/>
      <c r="G7444" s="48"/>
      <c r="H7444" s="1">
        <f t="shared" si="1291"/>
        <v>-16.837432665742636</v>
      </c>
      <c r="I7444" s="1">
        <f t="shared" si="1285"/>
        <v>16.129749059615762</v>
      </c>
      <c r="J7444" s="4">
        <f>B7444+('PV model'!$B$3/15)+(I7444/60)</f>
        <v>22.992162484326929</v>
      </c>
      <c r="K7444" s="2">
        <f t="shared" si="1286"/>
        <v>-164.88243726490393</v>
      </c>
      <c r="L7444" s="2">
        <f>DEGREES(ASIN((((COS(RADIANS('PV model'!$B$2))*COS(RADIANS(H7444))*COS(RADIANS(K7444)))+(SIN(RADIANS('PV model'!$B$2))*SIN(RADIANS(H7444)))))))</f>
        <v>-49.647669565628618</v>
      </c>
      <c r="M7444" s="3">
        <f t="shared" si="1282"/>
        <v>0</v>
      </c>
      <c r="N7444" s="2">
        <f t="shared" si="1287"/>
        <v>-22.676142420481298</v>
      </c>
      <c r="O7444" s="2">
        <f>IF('PV model'!$B$2&gt;0, 180-N7444,IF('PV model'!$B$2&lt;0,0-N7444,N7444))</f>
        <v>202.67614242048131</v>
      </c>
      <c r="P7444" s="2">
        <f>ABS(O7444-'PV model'!$B$5)</f>
        <v>2.3238575795186875</v>
      </c>
      <c r="Q7444" s="3">
        <f t="shared" si="1283"/>
        <v>139.6476695656286</v>
      </c>
      <c r="R7444" s="3">
        <f t="shared" si="1288"/>
        <v>0</v>
      </c>
      <c r="S7444" s="3">
        <f t="shared" si="1284"/>
        <v>0</v>
      </c>
      <c r="T7444" s="3">
        <f>(0.5*(1-COS(RADIANS(90-$X$3)))*(D7444+E7444)*'PV model'!$B$4)</f>
        <v>0</v>
      </c>
      <c r="U7444" s="3">
        <f t="shared" si="1289"/>
        <v>0</v>
      </c>
      <c r="V7444" s="3">
        <f>('PV model'!$B$13*(U7444/1000)*(1-'PV model'!$B$14*((20+C7444)-25))*'PV model'!$B$10)/'PV model'!$B$12</f>
        <v>0</v>
      </c>
    </row>
    <row r="7445" spans="1:22" x14ac:dyDescent="0.2">
      <c r="A7445" s="10">
        <f t="shared" si="1281"/>
        <v>310</v>
      </c>
      <c r="B7445" s="10">
        <f t="shared" si="1290"/>
        <v>24</v>
      </c>
      <c r="C7445" s="23">
        <v>10.4</v>
      </c>
      <c r="D7445" s="24">
        <v>0</v>
      </c>
      <c r="E7445" s="24">
        <v>0</v>
      </c>
      <c r="F7445" s="48"/>
      <c r="G7445" s="48"/>
      <c r="H7445" s="1">
        <f t="shared" si="1291"/>
        <v>-16.837432665742636</v>
      </c>
      <c r="I7445" s="1">
        <f t="shared" si="1285"/>
        <v>16.129749059615762</v>
      </c>
      <c r="J7445" s="4">
        <f>B7445+('PV model'!$B$3/15)+(I7445/60)</f>
        <v>23.992162484326929</v>
      </c>
      <c r="K7445" s="2">
        <f t="shared" si="1286"/>
        <v>-179.88243726490393</v>
      </c>
      <c r="L7445" s="2">
        <f>DEGREES(ASIN((((COS(RADIANS('PV model'!$B$2))*COS(RADIANS(H7445))*COS(RADIANS(K7445)))+(SIN(RADIANS('PV model'!$B$2))*SIN(RADIANS(H7445)))))))</f>
        <v>-51.337328003256097</v>
      </c>
      <c r="M7445" s="3">
        <f t="shared" si="1282"/>
        <v>0</v>
      </c>
      <c r="N7445" s="2">
        <f t="shared" si="1287"/>
        <v>-0.18011340450703767</v>
      </c>
      <c r="O7445" s="2">
        <f>IF('PV model'!$B$2&gt;0, 180-N7445,IF('PV model'!$B$2&lt;0,0-N7445,N7445))</f>
        <v>180.18011340450704</v>
      </c>
      <c r="P7445" s="2">
        <f>ABS(O7445-'PV model'!$B$5)</f>
        <v>24.81988659549296</v>
      </c>
      <c r="Q7445" s="3">
        <f t="shared" si="1283"/>
        <v>141.33732800325612</v>
      </c>
      <c r="R7445" s="3">
        <f t="shared" si="1288"/>
        <v>0</v>
      </c>
      <c r="S7445" s="3">
        <f t="shared" si="1284"/>
        <v>0</v>
      </c>
      <c r="T7445" s="3">
        <f>(0.5*(1-COS(RADIANS(90-$X$3)))*(D7445+E7445)*'PV model'!$B$4)</f>
        <v>0</v>
      </c>
      <c r="U7445" s="3">
        <f t="shared" si="1289"/>
        <v>0</v>
      </c>
      <c r="V7445" s="3">
        <f>('PV model'!$B$13*(U7445/1000)*(1-'PV model'!$B$14*((20+C7445)-25))*'PV model'!$B$10)/'PV model'!$B$12</f>
        <v>0</v>
      </c>
    </row>
    <row r="7446" spans="1:22" x14ac:dyDescent="0.2">
      <c r="A7446" s="10">
        <f t="shared" si="1281"/>
        <v>311</v>
      </c>
      <c r="B7446" s="10">
        <f t="shared" si="1290"/>
        <v>1</v>
      </c>
      <c r="C7446" s="23">
        <v>10.3</v>
      </c>
      <c r="D7446" s="24">
        <v>0</v>
      </c>
      <c r="E7446" s="24">
        <v>0</v>
      </c>
      <c r="F7446" s="48"/>
      <c r="G7446" s="48"/>
      <c r="H7446" s="1">
        <f t="shared" si="1291"/>
        <v>-17.116262590624128</v>
      </c>
      <c r="I7446" s="1">
        <f t="shared" si="1285"/>
        <v>16.028931594346595</v>
      </c>
      <c r="J7446" s="4">
        <f>B7446+('PV model'!$B$3/15)+(I7446/60)</f>
        <v>0.99048219323910991</v>
      </c>
      <c r="K7446" s="2">
        <f t="shared" si="1286"/>
        <v>165.14276710141334</v>
      </c>
      <c r="L7446" s="2">
        <f>DEGREES(ASIN((((COS(RADIANS('PV model'!$B$2))*COS(RADIANS(H7446))*COS(RADIANS(K7446)))+(SIN(RADIANS('PV model'!$B$2))*SIN(RADIANS(H7446)))))))</f>
        <v>-49.975737995867419</v>
      </c>
      <c r="M7446" s="3">
        <f t="shared" si="1282"/>
        <v>0</v>
      </c>
      <c r="N7446" s="2">
        <f t="shared" si="1287"/>
        <v>22.398448686150488</v>
      </c>
      <c r="O7446" s="2">
        <f>IF('PV model'!$B$2&gt;0, 180-N7446,IF('PV model'!$B$2&lt;0,0-N7446,N7446))</f>
        <v>157.60155131384951</v>
      </c>
      <c r="P7446" s="2">
        <f>ABS(O7446-'PV model'!$B$5)</f>
        <v>47.398448686150488</v>
      </c>
      <c r="Q7446" s="3">
        <f t="shared" si="1283"/>
        <v>139.97573799586741</v>
      </c>
      <c r="R7446" s="3">
        <f t="shared" si="1288"/>
        <v>0</v>
      </c>
      <c r="S7446" s="3">
        <f t="shared" si="1284"/>
        <v>0</v>
      </c>
      <c r="T7446" s="3">
        <f>(0.5*(1-COS(RADIANS(90-$X$3)))*(D7446+E7446)*'PV model'!$B$4)</f>
        <v>0</v>
      </c>
      <c r="U7446" s="3">
        <f t="shared" si="1289"/>
        <v>0</v>
      </c>
      <c r="V7446" s="3">
        <f>('PV model'!$B$13*(U7446/1000)*(1-'PV model'!$B$14*((20+C7446)-25))*'PV model'!$B$10)/'PV model'!$B$12</f>
        <v>0</v>
      </c>
    </row>
    <row r="7447" spans="1:22" x14ac:dyDescent="0.2">
      <c r="A7447" s="10">
        <f t="shared" si="1281"/>
        <v>311</v>
      </c>
      <c r="B7447" s="10">
        <f t="shared" si="1290"/>
        <v>2</v>
      </c>
      <c r="C7447" s="23">
        <v>10.1</v>
      </c>
      <c r="D7447" s="24">
        <v>0</v>
      </c>
      <c r="E7447" s="24">
        <v>0</v>
      </c>
      <c r="F7447" s="48"/>
      <c r="G7447" s="48"/>
      <c r="H7447" s="1">
        <f t="shared" si="1291"/>
        <v>-17.116262590624128</v>
      </c>
      <c r="I7447" s="1">
        <f t="shared" si="1285"/>
        <v>16.028931594346595</v>
      </c>
      <c r="J7447" s="4">
        <f>B7447+('PV model'!$B$3/15)+(I7447/60)</f>
        <v>1.9904821932391099</v>
      </c>
      <c r="K7447" s="2">
        <f t="shared" si="1286"/>
        <v>150.14276710141334</v>
      </c>
      <c r="L7447" s="2">
        <f>DEGREES(ASIN((((COS(RADIANS('PV model'!$B$2))*COS(RADIANS(H7447))*COS(RADIANS(K7447)))+(SIN(RADIANS('PV model'!$B$2))*SIN(RADIANS(H7447)))))))</f>
        <v>-45.399472892237299</v>
      </c>
      <c r="M7447" s="3">
        <f t="shared" si="1282"/>
        <v>0</v>
      </c>
      <c r="N7447" s="2">
        <f t="shared" si="1287"/>
        <v>42.657223257639721</v>
      </c>
      <c r="O7447" s="2">
        <f>IF('PV model'!$B$2&gt;0, 180-N7447,IF('PV model'!$B$2&lt;0,0-N7447,N7447))</f>
        <v>137.34277674236029</v>
      </c>
      <c r="P7447" s="2">
        <f>ABS(O7447-'PV model'!$B$5)</f>
        <v>67.657223257639714</v>
      </c>
      <c r="Q7447" s="3">
        <f t="shared" si="1283"/>
        <v>135.39947289223733</v>
      </c>
      <c r="R7447" s="3">
        <f t="shared" si="1288"/>
        <v>0</v>
      </c>
      <c r="S7447" s="3">
        <f t="shared" si="1284"/>
        <v>0</v>
      </c>
      <c r="T7447" s="3">
        <f>(0.5*(1-COS(RADIANS(90-$X$3)))*(D7447+E7447)*'PV model'!$B$4)</f>
        <v>0</v>
      </c>
      <c r="U7447" s="3">
        <f t="shared" si="1289"/>
        <v>0</v>
      </c>
      <c r="V7447" s="3">
        <f>('PV model'!$B$13*(U7447/1000)*(1-'PV model'!$B$14*((20+C7447)-25))*'PV model'!$B$10)/'PV model'!$B$12</f>
        <v>0</v>
      </c>
    </row>
    <row r="7448" spans="1:22" x14ac:dyDescent="0.2">
      <c r="A7448" s="10">
        <f t="shared" si="1281"/>
        <v>311</v>
      </c>
      <c r="B7448" s="10">
        <f t="shared" si="1290"/>
        <v>3</v>
      </c>
      <c r="C7448" s="23">
        <v>10</v>
      </c>
      <c r="D7448" s="24">
        <v>0</v>
      </c>
      <c r="E7448" s="24">
        <v>0</v>
      </c>
      <c r="F7448" s="48"/>
      <c r="G7448" s="48"/>
      <c r="H7448" s="1">
        <f t="shared" si="1291"/>
        <v>-17.116262590624128</v>
      </c>
      <c r="I7448" s="1">
        <f t="shared" si="1285"/>
        <v>16.028931594346595</v>
      </c>
      <c r="J7448" s="4">
        <f>B7448+('PV model'!$B$3/15)+(I7448/60)</f>
        <v>2.9904821932391097</v>
      </c>
      <c r="K7448" s="2">
        <f t="shared" si="1286"/>
        <v>135.14276710141334</v>
      </c>
      <c r="L7448" s="2">
        <f>DEGREES(ASIN((((COS(RADIANS('PV model'!$B$2))*COS(RADIANS(H7448))*COS(RADIANS(K7448)))+(SIN(RADIANS('PV model'!$B$2))*SIN(RADIANS(H7448)))))))</f>
        <v>-38.775713104761216</v>
      </c>
      <c r="M7448" s="3">
        <f t="shared" si="1282"/>
        <v>0</v>
      </c>
      <c r="N7448" s="2">
        <f t="shared" si="1287"/>
        <v>59.845472435082876</v>
      </c>
      <c r="O7448" s="2">
        <f>IF('PV model'!$B$2&gt;0, 180-N7448,IF('PV model'!$B$2&lt;0,0-N7448,N7448))</f>
        <v>120.15452756491712</v>
      </c>
      <c r="P7448" s="2">
        <f>ABS(O7448-'PV model'!$B$5)</f>
        <v>84.845472435082883</v>
      </c>
      <c r="Q7448" s="3">
        <f t="shared" si="1283"/>
        <v>128.77571310476122</v>
      </c>
      <c r="R7448" s="3">
        <f t="shared" si="1288"/>
        <v>0</v>
      </c>
      <c r="S7448" s="3">
        <f t="shared" si="1284"/>
        <v>0</v>
      </c>
      <c r="T7448" s="3">
        <f>(0.5*(1-COS(RADIANS(90-$X$3)))*(D7448+E7448)*'PV model'!$B$4)</f>
        <v>0</v>
      </c>
      <c r="U7448" s="3">
        <f t="shared" si="1289"/>
        <v>0</v>
      </c>
      <c r="V7448" s="3">
        <f>('PV model'!$B$13*(U7448/1000)*(1-'PV model'!$B$14*((20+C7448)-25))*'PV model'!$B$10)/'PV model'!$B$12</f>
        <v>0</v>
      </c>
    </row>
    <row r="7449" spans="1:22" x14ac:dyDescent="0.2">
      <c r="A7449" s="10">
        <f t="shared" si="1281"/>
        <v>311</v>
      </c>
      <c r="B7449" s="10">
        <f t="shared" si="1290"/>
        <v>4</v>
      </c>
      <c r="C7449" s="23">
        <v>10</v>
      </c>
      <c r="D7449" s="24">
        <v>0</v>
      </c>
      <c r="E7449" s="24">
        <v>0</v>
      </c>
      <c r="F7449" s="48"/>
      <c r="G7449" s="48"/>
      <c r="H7449" s="1">
        <f t="shared" si="1291"/>
        <v>-17.116262590624128</v>
      </c>
      <c r="I7449" s="1">
        <f t="shared" si="1285"/>
        <v>16.028931594346595</v>
      </c>
      <c r="J7449" s="4">
        <f>B7449+('PV model'!$B$3/15)+(I7449/60)</f>
        <v>3.9904821932391097</v>
      </c>
      <c r="K7449" s="2">
        <f t="shared" si="1286"/>
        <v>120.14276710141334</v>
      </c>
      <c r="L7449" s="2">
        <f>DEGREES(ASIN((((COS(RADIANS('PV model'!$B$2))*COS(RADIANS(H7449))*COS(RADIANS(K7449)))+(SIN(RADIANS('PV model'!$B$2))*SIN(RADIANS(H7449)))))))</f>
        <v>-30.955828547847759</v>
      </c>
      <c r="M7449" s="3">
        <f t="shared" si="1282"/>
        <v>0</v>
      </c>
      <c r="N7449" s="2">
        <f t="shared" si="1287"/>
        <v>74.525162118203241</v>
      </c>
      <c r="O7449" s="2">
        <f>IF('PV model'!$B$2&gt;0, 180-N7449,IF('PV model'!$B$2&lt;0,0-N7449,N7449))</f>
        <v>105.47483788179676</v>
      </c>
      <c r="P7449" s="2">
        <f>ABS(O7449-'PV model'!$B$5)</f>
        <v>99.525162118203241</v>
      </c>
      <c r="Q7449" s="3">
        <f t="shared" si="1283"/>
        <v>120.95582854784774</v>
      </c>
      <c r="R7449" s="3">
        <f t="shared" si="1288"/>
        <v>0</v>
      </c>
      <c r="S7449" s="3">
        <f t="shared" si="1284"/>
        <v>0</v>
      </c>
      <c r="T7449" s="3">
        <f>(0.5*(1-COS(RADIANS(90-$X$3)))*(D7449+E7449)*'PV model'!$B$4)</f>
        <v>0</v>
      </c>
      <c r="U7449" s="3">
        <f t="shared" si="1289"/>
        <v>0</v>
      </c>
      <c r="V7449" s="3">
        <f>('PV model'!$B$13*(U7449/1000)*(1-'PV model'!$B$14*((20+C7449)-25))*'PV model'!$B$10)/'PV model'!$B$12</f>
        <v>0</v>
      </c>
    </row>
    <row r="7450" spans="1:22" x14ac:dyDescent="0.2">
      <c r="A7450" s="10">
        <f t="shared" si="1281"/>
        <v>311</v>
      </c>
      <c r="B7450" s="10">
        <f t="shared" si="1290"/>
        <v>5</v>
      </c>
      <c r="C7450" s="23">
        <v>9.9</v>
      </c>
      <c r="D7450" s="24">
        <v>0</v>
      </c>
      <c r="E7450" s="24">
        <v>0</v>
      </c>
      <c r="F7450" s="48"/>
      <c r="G7450" s="48"/>
      <c r="H7450" s="1">
        <f t="shared" si="1291"/>
        <v>-17.116262590624128</v>
      </c>
      <c r="I7450" s="1">
        <f t="shared" si="1285"/>
        <v>16.028931594346595</v>
      </c>
      <c r="J7450" s="4">
        <f>B7450+('PV model'!$B$3/15)+(I7450/60)</f>
        <v>4.9904821932391101</v>
      </c>
      <c r="K7450" s="2">
        <f t="shared" si="1286"/>
        <v>105.14276710141334</v>
      </c>
      <c r="L7450" s="2">
        <f>DEGREES(ASIN((((COS(RADIANS('PV model'!$B$2))*COS(RADIANS(H7450))*COS(RADIANS(K7450)))+(SIN(RADIANS('PV model'!$B$2))*SIN(RADIANS(H7450)))))))</f>
        <v>-22.57895642753169</v>
      </c>
      <c r="M7450" s="3">
        <f t="shared" si="1282"/>
        <v>0</v>
      </c>
      <c r="N7450" s="2">
        <f t="shared" si="1287"/>
        <v>87.576299401335902</v>
      </c>
      <c r="O7450" s="2">
        <f>IF('PV model'!$B$2&gt;0, 180-N7450,IF('PV model'!$B$2&lt;0,0-N7450,N7450))</f>
        <v>92.423700598664098</v>
      </c>
      <c r="P7450" s="2">
        <f>ABS(O7450-'PV model'!$B$5)</f>
        <v>112.5762994013359</v>
      </c>
      <c r="Q7450" s="3">
        <f t="shared" si="1283"/>
        <v>112.57895642753171</v>
      </c>
      <c r="R7450" s="3">
        <f t="shared" si="1288"/>
        <v>0</v>
      </c>
      <c r="S7450" s="3">
        <f t="shared" si="1284"/>
        <v>0</v>
      </c>
      <c r="T7450" s="3">
        <f>(0.5*(1-COS(RADIANS(90-$X$3)))*(D7450+E7450)*'PV model'!$B$4)</f>
        <v>0</v>
      </c>
      <c r="U7450" s="3">
        <f t="shared" si="1289"/>
        <v>0</v>
      </c>
      <c r="V7450" s="3">
        <f>('PV model'!$B$13*(U7450/1000)*(1-'PV model'!$B$14*((20+C7450)-25))*'PV model'!$B$10)/'PV model'!$B$12</f>
        <v>0</v>
      </c>
    </row>
    <row r="7451" spans="1:22" x14ac:dyDescent="0.2">
      <c r="A7451" s="10">
        <f t="shared" si="1281"/>
        <v>311</v>
      </c>
      <c r="B7451" s="10">
        <f t="shared" si="1290"/>
        <v>6</v>
      </c>
      <c r="C7451" s="23">
        <v>9.9</v>
      </c>
      <c r="D7451" s="24">
        <v>0</v>
      </c>
      <c r="E7451" s="24">
        <v>0</v>
      </c>
      <c r="F7451" s="48"/>
      <c r="G7451" s="48"/>
      <c r="H7451" s="1">
        <f t="shared" si="1291"/>
        <v>-17.116262590624128</v>
      </c>
      <c r="I7451" s="1">
        <f t="shared" si="1285"/>
        <v>16.028931594346595</v>
      </c>
      <c r="J7451" s="4">
        <f>B7451+('PV model'!$B$3/15)+(I7451/60)</f>
        <v>5.9904821932391101</v>
      </c>
      <c r="K7451" s="2">
        <f t="shared" si="1286"/>
        <v>90.142767101413341</v>
      </c>
      <c r="L7451" s="2">
        <f>DEGREES(ASIN((((COS(RADIANS('PV model'!$B$2))*COS(RADIANS(H7451))*COS(RADIANS(K7451)))+(SIN(RADIANS('PV model'!$B$2))*SIN(RADIANS(H7451)))))))</f>
        <v>-14.116761680706118</v>
      </c>
      <c r="M7451" s="3">
        <f t="shared" si="1282"/>
        <v>0</v>
      </c>
      <c r="N7451" s="2">
        <f t="shared" si="1287"/>
        <v>80.21990041189423</v>
      </c>
      <c r="O7451" s="2">
        <f>IF('PV model'!$B$2&gt;0, 180-N7451,IF('PV model'!$B$2&lt;0,0-N7451,N7451))</f>
        <v>99.78009958810577</v>
      </c>
      <c r="P7451" s="2">
        <f>ABS(O7451-'PV model'!$B$5)</f>
        <v>105.21990041189423</v>
      </c>
      <c r="Q7451" s="3">
        <f t="shared" si="1283"/>
        <v>104.11676168070612</v>
      </c>
      <c r="R7451" s="3">
        <f t="shared" si="1288"/>
        <v>0</v>
      </c>
      <c r="S7451" s="3">
        <f t="shared" si="1284"/>
        <v>0</v>
      </c>
      <c r="T7451" s="3">
        <f>(0.5*(1-COS(RADIANS(90-$X$3)))*(D7451+E7451)*'PV model'!$B$4)</f>
        <v>0</v>
      </c>
      <c r="U7451" s="3">
        <f t="shared" si="1289"/>
        <v>0</v>
      </c>
      <c r="V7451" s="3">
        <f>('PV model'!$B$13*(U7451/1000)*(1-'PV model'!$B$14*((20+C7451)-25))*'PV model'!$B$10)/'PV model'!$B$12</f>
        <v>0</v>
      </c>
    </row>
    <row r="7452" spans="1:22" x14ac:dyDescent="0.2">
      <c r="A7452" s="10">
        <f t="shared" si="1281"/>
        <v>311</v>
      </c>
      <c r="B7452" s="10">
        <f t="shared" si="1290"/>
        <v>7</v>
      </c>
      <c r="C7452" s="23">
        <v>10</v>
      </c>
      <c r="D7452" s="24">
        <v>0</v>
      </c>
      <c r="E7452" s="24">
        <v>0</v>
      </c>
      <c r="F7452" s="48"/>
      <c r="G7452" s="48"/>
      <c r="H7452" s="1">
        <f t="shared" si="1291"/>
        <v>-17.116262590624128</v>
      </c>
      <c r="I7452" s="1">
        <f t="shared" si="1285"/>
        <v>16.028931594346595</v>
      </c>
      <c r="J7452" s="4">
        <f>B7452+('PV model'!$B$3/15)+(I7452/60)</f>
        <v>6.9904821932391101</v>
      </c>
      <c r="K7452" s="2">
        <f t="shared" si="1286"/>
        <v>75.142767101413341</v>
      </c>
      <c r="L7452" s="2">
        <f>DEGREES(ASIN((((COS(RADIANS('PV model'!$B$2))*COS(RADIANS(H7452))*COS(RADIANS(K7452)))+(SIN(RADIANS('PV model'!$B$2))*SIN(RADIANS(H7452)))))))</f>
        <v>-5.9551147108431746</v>
      </c>
      <c r="M7452" s="3">
        <f t="shared" si="1282"/>
        <v>0</v>
      </c>
      <c r="N7452" s="2">
        <f t="shared" si="1287"/>
        <v>68.24390335456583</v>
      </c>
      <c r="O7452" s="2">
        <f>IF('PV model'!$B$2&gt;0, 180-N7452,IF('PV model'!$B$2&lt;0,0-N7452,N7452))</f>
        <v>111.75609664543417</v>
      </c>
      <c r="P7452" s="2">
        <f>ABS(O7452-'PV model'!$B$5)</f>
        <v>93.24390335456583</v>
      </c>
      <c r="Q7452" s="3">
        <f t="shared" si="1283"/>
        <v>95.955114710843176</v>
      </c>
      <c r="R7452" s="3">
        <f t="shared" si="1288"/>
        <v>0</v>
      </c>
      <c r="S7452" s="3">
        <f t="shared" si="1284"/>
        <v>0</v>
      </c>
      <c r="T7452" s="3">
        <f>(0.5*(1-COS(RADIANS(90-$X$3)))*(D7452+E7452)*'PV model'!$B$4)</f>
        <v>0</v>
      </c>
      <c r="U7452" s="3">
        <f t="shared" si="1289"/>
        <v>0</v>
      </c>
      <c r="V7452" s="3">
        <f>('PV model'!$B$13*(U7452/1000)*(1-'PV model'!$B$14*((20+C7452)-25))*'PV model'!$B$10)/'PV model'!$B$12</f>
        <v>0</v>
      </c>
    </row>
    <row r="7453" spans="1:22" x14ac:dyDescent="0.2">
      <c r="A7453" s="10">
        <f t="shared" si="1281"/>
        <v>311</v>
      </c>
      <c r="B7453" s="10">
        <f t="shared" si="1290"/>
        <v>8</v>
      </c>
      <c r="C7453" s="23">
        <v>10.199999999999999</v>
      </c>
      <c r="D7453" s="24">
        <v>0</v>
      </c>
      <c r="E7453" s="24">
        <v>0</v>
      </c>
      <c r="F7453" s="48"/>
      <c r="G7453" s="48"/>
      <c r="H7453" s="1">
        <f t="shared" si="1291"/>
        <v>-17.116262590624128</v>
      </c>
      <c r="I7453" s="1">
        <f t="shared" si="1285"/>
        <v>16.028931594346595</v>
      </c>
      <c r="J7453" s="4">
        <f>B7453+('PV model'!$B$3/15)+(I7453/60)</f>
        <v>7.9904821932391101</v>
      </c>
      <c r="K7453" s="2">
        <f t="shared" si="1286"/>
        <v>60.142767101413348</v>
      </c>
      <c r="L7453" s="2">
        <f>DEGREES(ASIN((((COS(RADIANS('PV model'!$B$2))*COS(RADIANS(H7453))*COS(RADIANS(K7453)))+(SIN(RADIANS('PV model'!$B$2))*SIN(RADIANS(H7453)))))))</f>
        <v>1.543795310216806</v>
      </c>
      <c r="M7453" s="3">
        <f t="shared" si="1282"/>
        <v>1.543795310216806</v>
      </c>
      <c r="N7453" s="2">
        <f t="shared" si="1287"/>
        <v>56.012321850163396</v>
      </c>
      <c r="O7453" s="2">
        <f>IF('PV model'!$B$2&gt;0, 180-N7453,IF('PV model'!$B$2&lt;0,0-N7453,N7453))</f>
        <v>123.9876781498366</v>
      </c>
      <c r="P7453" s="2">
        <f>ABS(O7453-'PV model'!$B$5)</f>
        <v>81.012321850163403</v>
      </c>
      <c r="Q7453" s="3">
        <f t="shared" si="1283"/>
        <v>88.456204689783192</v>
      </c>
      <c r="R7453" s="3">
        <f t="shared" si="1288"/>
        <v>0</v>
      </c>
      <c r="S7453" s="3">
        <f t="shared" si="1284"/>
        <v>0</v>
      </c>
      <c r="T7453" s="3">
        <f>(0.5*(1-COS(RADIANS(90-$X$3)))*(D7453+E7453)*'PV model'!$B$4)</f>
        <v>0</v>
      </c>
      <c r="U7453" s="3">
        <f t="shared" si="1289"/>
        <v>0</v>
      </c>
      <c r="V7453" s="3">
        <f>('PV model'!$B$13*(U7453/1000)*(1-'PV model'!$B$14*((20+C7453)-25))*'PV model'!$B$10)/'PV model'!$B$12</f>
        <v>0</v>
      </c>
    </row>
    <row r="7454" spans="1:22" x14ac:dyDescent="0.2">
      <c r="A7454" s="10">
        <f t="shared" si="1281"/>
        <v>311</v>
      </c>
      <c r="B7454" s="10">
        <f t="shared" si="1290"/>
        <v>9</v>
      </c>
      <c r="C7454" s="23">
        <v>10.3</v>
      </c>
      <c r="D7454" s="24">
        <v>0</v>
      </c>
      <c r="E7454" s="24">
        <v>9.702</v>
      </c>
      <c r="F7454" s="48"/>
      <c r="G7454" s="48"/>
      <c r="H7454" s="1">
        <f t="shared" si="1291"/>
        <v>-17.116262590624128</v>
      </c>
      <c r="I7454" s="1">
        <f t="shared" si="1285"/>
        <v>16.028931594346595</v>
      </c>
      <c r="J7454" s="4">
        <f>B7454+('PV model'!$B$3/15)+(I7454/60)</f>
        <v>8.9904821932391101</v>
      </c>
      <c r="K7454" s="2">
        <f t="shared" si="1286"/>
        <v>45.142767101413348</v>
      </c>
      <c r="L7454" s="2">
        <f>DEGREES(ASIN((((COS(RADIANS('PV model'!$B$2))*COS(RADIANS(H7454))*COS(RADIANS(K7454)))+(SIN(RADIANS('PV model'!$B$2))*SIN(RADIANS(H7454)))))))</f>
        <v>8.0053788802848587</v>
      </c>
      <c r="M7454" s="3">
        <f t="shared" si="1282"/>
        <v>8.0053788802848587</v>
      </c>
      <c r="N7454" s="2">
        <f t="shared" si="1287"/>
        <v>43.167806328300301</v>
      </c>
      <c r="O7454" s="2">
        <f>IF('PV model'!$B$2&gt;0, 180-N7454,IF('PV model'!$B$2&lt;0,0-N7454,N7454))</f>
        <v>136.83219367169971</v>
      </c>
      <c r="P7454" s="2">
        <f>ABS(O7454-'PV model'!$B$5)</f>
        <v>68.167806328300287</v>
      </c>
      <c r="Q7454" s="3">
        <f t="shared" si="1283"/>
        <v>81.994621119715134</v>
      </c>
      <c r="R7454" s="3">
        <f t="shared" si="1288"/>
        <v>0</v>
      </c>
      <c r="S7454" s="3">
        <f t="shared" si="1284"/>
        <v>9.702</v>
      </c>
      <c r="T7454" s="3">
        <f>(0.5*(1-COS(RADIANS(90-$X$3)))*(D7454+E7454)*'PV model'!$B$4)</f>
        <v>0</v>
      </c>
      <c r="U7454" s="3">
        <f t="shared" si="1289"/>
        <v>9.702</v>
      </c>
      <c r="V7454" s="3">
        <f>('PV model'!$B$13*(U7454/1000)*(1-'PV model'!$B$14*((20+C7454)-25))*'PV model'!$B$10)/'PV model'!$B$12</f>
        <v>0.94925190729600006</v>
      </c>
    </row>
    <row r="7455" spans="1:22" x14ac:dyDescent="0.2">
      <c r="A7455" s="10">
        <f t="shared" si="1281"/>
        <v>311</v>
      </c>
      <c r="B7455" s="10">
        <f t="shared" si="1290"/>
        <v>10</v>
      </c>
      <c r="C7455" s="23">
        <v>10.8</v>
      </c>
      <c r="D7455" s="24">
        <v>0</v>
      </c>
      <c r="E7455" s="24">
        <v>31.752000000000002</v>
      </c>
      <c r="F7455" s="48"/>
      <c r="G7455" s="48"/>
      <c r="H7455" s="1">
        <f t="shared" si="1291"/>
        <v>-17.116262590624128</v>
      </c>
      <c r="I7455" s="1">
        <f t="shared" si="1285"/>
        <v>16.028931594346595</v>
      </c>
      <c r="J7455" s="4">
        <f>B7455+('PV model'!$B$3/15)+(I7455/60)</f>
        <v>9.9904821932391101</v>
      </c>
      <c r="K7455" s="2">
        <f t="shared" si="1286"/>
        <v>30.142767101413348</v>
      </c>
      <c r="L7455" s="2">
        <f>DEGREES(ASIN((((COS(RADIANS('PV model'!$B$2))*COS(RADIANS(H7455))*COS(RADIANS(K7455)))+(SIN(RADIANS('PV model'!$B$2))*SIN(RADIANS(H7455)))))))</f>
        <v>13.036454560389327</v>
      </c>
      <c r="M7455" s="3">
        <f t="shared" si="1282"/>
        <v>13.036454560389327</v>
      </c>
      <c r="N7455" s="2">
        <f t="shared" si="1287"/>
        <v>29.512394842818573</v>
      </c>
      <c r="O7455" s="2">
        <f>IF('PV model'!$B$2&gt;0, 180-N7455,IF('PV model'!$B$2&lt;0,0-N7455,N7455))</f>
        <v>150.48760515718143</v>
      </c>
      <c r="P7455" s="2">
        <f>ABS(O7455-'PV model'!$B$5)</f>
        <v>54.512394842818566</v>
      </c>
      <c r="Q7455" s="3">
        <f t="shared" si="1283"/>
        <v>76.96354543961067</v>
      </c>
      <c r="R7455" s="3">
        <f t="shared" si="1288"/>
        <v>0</v>
      </c>
      <c r="S7455" s="3">
        <f t="shared" si="1284"/>
        <v>31.752000000000002</v>
      </c>
      <c r="T7455" s="3">
        <f>(0.5*(1-COS(RADIANS(90-$X$3)))*(D7455+E7455)*'PV model'!$B$4)</f>
        <v>0</v>
      </c>
      <c r="U7455" s="3">
        <f t="shared" si="1289"/>
        <v>31.752000000000002</v>
      </c>
      <c r="V7455" s="3">
        <f>('PV model'!$B$13*(U7455/1000)*(1-'PV model'!$B$14*((20+C7455)-25))*'PV model'!$B$10)/'PV model'!$B$12</f>
        <v>3.100294745856</v>
      </c>
    </row>
    <row r="7456" spans="1:22" x14ac:dyDescent="0.2">
      <c r="A7456" s="10">
        <f t="shared" si="1281"/>
        <v>311</v>
      </c>
      <c r="B7456" s="10">
        <f t="shared" si="1290"/>
        <v>11</v>
      </c>
      <c r="C7456" s="23">
        <v>11.3</v>
      </c>
      <c r="D7456" s="24">
        <v>0</v>
      </c>
      <c r="E7456" s="24">
        <v>52.038000000000004</v>
      </c>
      <c r="F7456" s="48"/>
      <c r="G7456" s="48"/>
      <c r="H7456" s="1">
        <f t="shared" si="1291"/>
        <v>-17.116262590624128</v>
      </c>
      <c r="I7456" s="1">
        <f t="shared" si="1285"/>
        <v>16.028931594346595</v>
      </c>
      <c r="J7456" s="4">
        <f>B7456+('PV model'!$B$3/15)+(I7456/60)</f>
        <v>10.99048219323911</v>
      </c>
      <c r="K7456" s="2">
        <f t="shared" si="1286"/>
        <v>15.142767101413348</v>
      </c>
      <c r="L7456" s="2">
        <f>DEGREES(ASIN((((COS(RADIANS('PV model'!$B$2))*COS(RADIANS(H7456))*COS(RADIANS(K7456)))+(SIN(RADIANS('PV model'!$B$2))*SIN(RADIANS(H7456)))))))</f>
        <v>16.258663647874528</v>
      </c>
      <c r="M7456" s="3">
        <f t="shared" si="1282"/>
        <v>16.258663647874528</v>
      </c>
      <c r="N7456" s="2">
        <f t="shared" si="1287"/>
        <v>15.073359471140629</v>
      </c>
      <c r="O7456" s="2">
        <f>IF('PV model'!$B$2&gt;0, 180-N7456,IF('PV model'!$B$2&lt;0,0-N7456,N7456))</f>
        <v>164.92664052885937</v>
      </c>
      <c r="P7456" s="2">
        <f>ABS(O7456-'PV model'!$B$5)</f>
        <v>40.073359471140634</v>
      </c>
      <c r="Q7456" s="3">
        <f t="shared" si="1283"/>
        <v>73.741336352125472</v>
      </c>
      <c r="R7456" s="3">
        <f t="shared" si="1288"/>
        <v>0</v>
      </c>
      <c r="S7456" s="3">
        <f t="shared" si="1284"/>
        <v>52.038000000000004</v>
      </c>
      <c r="T7456" s="3">
        <f>(0.5*(1-COS(RADIANS(90-$X$3)))*(D7456+E7456)*'PV model'!$B$4)</f>
        <v>0</v>
      </c>
      <c r="U7456" s="3">
        <f t="shared" si="1289"/>
        <v>52.038000000000004</v>
      </c>
      <c r="V7456" s="3">
        <f>('PV model'!$B$13*(U7456/1000)*(1-'PV model'!$B$14*((20+C7456)-25))*'PV model'!$B$10)/'PV model'!$B$12</f>
        <v>5.070635174303999</v>
      </c>
    </row>
    <row r="7457" spans="1:22" x14ac:dyDescent="0.2">
      <c r="A7457" s="10">
        <f t="shared" si="1281"/>
        <v>311</v>
      </c>
      <c r="B7457" s="10">
        <f t="shared" si="1290"/>
        <v>12</v>
      </c>
      <c r="C7457" s="23">
        <v>11.8</v>
      </c>
      <c r="D7457" s="24">
        <v>0</v>
      </c>
      <c r="E7457" s="24">
        <v>63.504000000000005</v>
      </c>
      <c r="F7457" s="48"/>
      <c r="G7457" s="48"/>
      <c r="H7457" s="1">
        <f t="shared" si="1291"/>
        <v>-17.116262590624128</v>
      </c>
      <c r="I7457" s="1">
        <f t="shared" si="1285"/>
        <v>16.028931594346595</v>
      </c>
      <c r="J7457" s="4">
        <f>B7457+('PV model'!$B$3/15)+(I7457/60)</f>
        <v>11.99048219323911</v>
      </c>
      <c r="K7457" s="2">
        <f t="shared" si="1286"/>
        <v>0.14276710141334803</v>
      </c>
      <c r="L7457" s="2">
        <f>DEGREES(ASIN((((COS(RADIANS('PV model'!$B$2))*COS(RADIANS(H7457))*COS(RADIANS(K7457)))+(SIN(RADIANS('PV model'!$B$2))*SIN(RADIANS(H7457)))))))</f>
        <v>17.383636516413944</v>
      </c>
      <c r="M7457" s="3">
        <f t="shared" si="1282"/>
        <v>17.383636516413944</v>
      </c>
      <c r="N7457" s="2">
        <f t="shared" si="1287"/>
        <v>0.14297412165466375</v>
      </c>
      <c r="O7457" s="2">
        <f>IF('PV model'!$B$2&gt;0, 180-N7457,IF('PV model'!$B$2&lt;0,0-N7457,N7457))</f>
        <v>179.85702587834533</v>
      </c>
      <c r="P7457" s="2">
        <f>ABS(O7457-'PV model'!$B$5)</f>
        <v>25.142974121654674</v>
      </c>
      <c r="Q7457" s="3">
        <f t="shared" si="1283"/>
        <v>72.616363483586056</v>
      </c>
      <c r="R7457" s="3">
        <f t="shared" si="1288"/>
        <v>0</v>
      </c>
      <c r="S7457" s="3">
        <f t="shared" si="1284"/>
        <v>63.504000000000005</v>
      </c>
      <c r="T7457" s="3">
        <f>(0.5*(1-COS(RADIANS(90-$X$3)))*(D7457+E7457)*'PV model'!$B$4)</f>
        <v>0</v>
      </c>
      <c r="U7457" s="3">
        <f t="shared" si="1289"/>
        <v>63.504000000000005</v>
      </c>
      <c r="V7457" s="3">
        <f>('PV model'!$B$13*(U7457/1000)*(1-'PV model'!$B$14*((20+C7457)-25))*'PV model'!$B$10)/'PV model'!$B$12</f>
        <v>6.175198052352</v>
      </c>
    </row>
    <row r="7458" spans="1:22" x14ac:dyDescent="0.2">
      <c r="A7458" s="10">
        <f t="shared" si="1281"/>
        <v>311</v>
      </c>
      <c r="B7458" s="10">
        <f t="shared" si="1290"/>
        <v>13</v>
      </c>
      <c r="C7458" s="23">
        <v>11.9</v>
      </c>
      <c r="D7458" s="24">
        <v>0</v>
      </c>
      <c r="E7458" s="24">
        <v>64.385999999999996</v>
      </c>
      <c r="F7458" s="48"/>
      <c r="G7458" s="48"/>
      <c r="H7458" s="1">
        <f t="shared" si="1291"/>
        <v>-17.116262590624128</v>
      </c>
      <c r="I7458" s="1">
        <f t="shared" si="1285"/>
        <v>16.028931594346595</v>
      </c>
      <c r="J7458" s="4">
        <f>B7458+('PV model'!$B$3/15)+(I7458/60)</f>
        <v>12.99048219323911</v>
      </c>
      <c r="K7458" s="2">
        <f t="shared" si="1286"/>
        <v>-14.857232898586652</v>
      </c>
      <c r="L7458" s="2">
        <f>DEGREES(ASIN((((COS(RADIANS('PV model'!$B$2))*COS(RADIANS(H7458))*COS(RADIANS(K7458)))+(SIN(RADIANS('PV model'!$B$2))*SIN(RADIANS(H7458)))))))</f>
        <v>16.300339004112693</v>
      </c>
      <c r="M7458" s="3">
        <f t="shared" si="1282"/>
        <v>16.300339004112693</v>
      </c>
      <c r="N7458" s="2">
        <f t="shared" si="1287"/>
        <v>-14.792408254826787</v>
      </c>
      <c r="O7458" s="2">
        <f>IF('PV model'!$B$2&gt;0, 180-N7458,IF('PV model'!$B$2&lt;0,0-N7458,N7458))</f>
        <v>194.7924082548268</v>
      </c>
      <c r="P7458" s="2">
        <f>ABS(O7458-'PV model'!$B$5)</f>
        <v>10.207591745173204</v>
      </c>
      <c r="Q7458" s="3">
        <f t="shared" si="1283"/>
        <v>73.699660995887299</v>
      </c>
      <c r="R7458" s="3">
        <f t="shared" si="1288"/>
        <v>0</v>
      </c>
      <c r="S7458" s="3">
        <f t="shared" si="1284"/>
        <v>64.385999999999996</v>
      </c>
      <c r="T7458" s="3">
        <f>(0.5*(1-COS(RADIANS(90-$X$3)))*(D7458+E7458)*'PV model'!$B$4)</f>
        <v>0</v>
      </c>
      <c r="U7458" s="3">
        <f t="shared" si="1289"/>
        <v>64.385999999999996</v>
      </c>
      <c r="V7458" s="3">
        <f>('PV model'!$B$13*(U7458/1000)*(1-'PV model'!$B$14*((20+C7458)-25))*'PV model'!$B$10)/'PV model'!$B$12</f>
        <v>6.2583902821440001</v>
      </c>
    </row>
    <row r="7459" spans="1:22" x14ac:dyDescent="0.2">
      <c r="A7459" s="10">
        <f t="shared" si="1281"/>
        <v>311</v>
      </c>
      <c r="B7459" s="10">
        <f t="shared" si="1290"/>
        <v>14</v>
      </c>
      <c r="C7459" s="23">
        <v>12.1</v>
      </c>
      <c r="D7459" s="24">
        <v>0</v>
      </c>
      <c r="E7459" s="24">
        <v>54.684000000000005</v>
      </c>
      <c r="F7459" s="48"/>
      <c r="G7459" s="48"/>
      <c r="H7459" s="1">
        <f t="shared" si="1291"/>
        <v>-17.116262590624128</v>
      </c>
      <c r="I7459" s="1">
        <f t="shared" si="1285"/>
        <v>16.028931594346595</v>
      </c>
      <c r="J7459" s="4">
        <f>B7459+('PV model'!$B$3/15)+(I7459/60)</f>
        <v>13.99048219323911</v>
      </c>
      <c r="K7459" s="2">
        <f t="shared" si="1286"/>
        <v>-29.857232898586652</v>
      </c>
      <c r="L7459" s="2">
        <f>DEGREES(ASIN((((COS(RADIANS('PV model'!$B$2))*COS(RADIANS(H7459))*COS(RADIANS(K7459)))+(SIN(RADIANS('PV model'!$B$2))*SIN(RADIANS(H7459)))))))</f>
        <v>13.115794405858837</v>
      </c>
      <c r="M7459" s="3">
        <f t="shared" si="1282"/>
        <v>13.115794405858837</v>
      </c>
      <c r="N7459" s="2">
        <f t="shared" si="1287"/>
        <v>-29.244344949995135</v>
      </c>
      <c r="O7459" s="2">
        <f>IF('PV model'!$B$2&gt;0, 180-N7459,IF('PV model'!$B$2&lt;0,0-N7459,N7459))</f>
        <v>209.24434494999514</v>
      </c>
      <c r="P7459" s="2">
        <f>ABS(O7459-'PV model'!$B$5)</f>
        <v>4.2443449499951384</v>
      </c>
      <c r="Q7459" s="3">
        <f t="shared" si="1283"/>
        <v>76.884205594141164</v>
      </c>
      <c r="R7459" s="3">
        <f t="shared" si="1288"/>
        <v>0</v>
      </c>
      <c r="S7459" s="3">
        <f t="shared" si="1284"/>
        <v>54.684000000000005</v>
      </c>
      <c r="T7459" s="3">
        <f>(0.5*(1-COS(RADIANS(90-$X$3)))*(D7459+E7459)*'PV model'!$B$4)</f>
        <v>0</v>
      </c>
      <c r="U7459" s="3">
        <f t="shared" si="1289"/>
        <v>54.684000000000005</v>
      </c>
      <c r="V7459" s="3">
        <f>('PV model'!$B$13*(U7459/1000)*(1-'PV model'!$B$14*((20+C7459)-25))*'PV model'!$B$10)/'PV model'!$B$12</f>
        <v>5.3109722010240006</v>
      </c>
    </row>
    <row r="7460" spans="1:22" x14ac:dyDescent="0.2">
      <c r="A7460" s="10">
        <f t="shared" si="1281"/>
        <v>311</v>
      </c>
      <c r="B7460" s="10">
        <f t="shared" si="1290"/>
        <v>15</v>
      </c>
      <c r="C7460" s="23">
        <v>12.2</v>
      </c>
      <c r="D7460" s="24">
        <v>0</v>
      </c>
      <c r="E7460" s="24">
        <v>36.161999999999999</v>
      </c>
      <c r="F7460" s="48"/>
      <c r="G7460" s="48"/>
      <c r="H7460" s="1">
        <f t="shared" si="1291"/>
        <v>-17.116262590624128</v>
      </c>
      <c r="I7460" s="1">
        <f t="shared" si="1285"/>
        <v>16.028931594346595</v>
      </c>
      <c r="J7460" s="4">
        <f>B7460+('PV model'!$B$3/15)+(I7460/60)</f>
        <v>14.99048219323911</v>
      </c>
      <c r="K7460" s="2">
        <f t="shared" si="1286"/>
        <v>-44.857232898586652</v>
      </c>
      <c r="L7460" s="2">
        <f>DEGREES(ASIN((((COS(RADIANS('PV model'!$B$2))*COS(RADIANS(H7460))*COS(RADIANS(K7460)))+(SIN(RADIANS('PV model'!$B$2))*SIN(RADIANS(H7460)))))))</f>
        <v>8.1157635323076978</v>
      </c>
      <c r="M7460" s="3">
        <f t="shared" si="1282"/>
        <v>8.1157635323076978</v>
      </c>
      <c r="N7460" s="2">
        <f t="shared" si="1287"/>
        <v>-42.915750563102172</v>
      </c>
      <c r="O7460" s="2">
        <f>IF('PV model'!$B$2&gt;0, 180-N7460,IF('PV model'!$B$2&lt;0,0-N7460,N7460))</f>
        <v>222.91575056310216</v>
      </c>
      <c r="P7460" s="2">
        <f>ABS(O7460-'PV model'!$B$5)</f>
        <v>17.915750563102165</v>
      </c>
      <c r="Q7460" s="3">
        <f t="shared" si="1283"/>
        <v>81.884236467692304</v>
      </c>
      <c r="R7460" s="3">
        <f t="shared" si="1288"/>
        <v>0</v>
      </c>
      <c r="S7460" s="3">
        <f t="shared" si="1284"/>
        <v>36.161999999999999</v>
      </c>
      <c r="T7460" s="3">
        <f>(0.5*(1-COS(RADIANS(90-$X$3)))*(D7460+E7460)*'PV model'!$B$4)</f>
        <v>0</v>
      </c>
      <c r="U7460" s="3">
        <f t="shared" si="1289"/>
        <v>36.161999999999999</v>
      </c>
      <c r="V7460" s="3">
        <f>('PV model'!$B$13*(U7460/1000)*(1-'PV model'!$B$14*((20+C7460)-25))*'PV model'!$B$10)/'PV model'!$B$12</f>
        <v>3.5106486186239998</v>
      </c>
    </row>
    <row r="7461" spans="1:22" x14ac:dyDescent="0.2">
      <c r="A7461" s="10">
        <f t="shared" si="1281"/>
        <v>311</v>
      </c>
      <c r="B7461" s="10">
        <f t="shared" si="1290"/>
        <v>16</v>
      </c>
      <c r="C7461" s="23">
        <v>12.3</v>
      </c>
      <c r="D7461" s="24">
        <v>0</v>
      </c>
      <c r="E7461" s="24">
        <v>13.229999999999999</v>
      </c>
      <c r="F7461" s="48"/>
      <c r="G7461" s="48"/>
      <c r="H7461" s="1">
        <f t="shared" si="1291"/>
        <v>-17.116262590624128</v>
      </c>
      <c r="I7461" s="1">
        <f t="shared" si="1285"/>
        <v>16.028931594346595</v>
      </c>
      <c r="J7461" s="4">
        <f>B7461+('PV model'!$B$3/15)+(I7461/60)</f>
        <v>15.99048219323911</v>
      </c>
      <c r="K7461" s="2">
        <f t="shared" si="1286"/>
        <v>-59.857232898586652</v>
      </c>
      <c r="L7461" s="2">
        <f>DEGREES(ASIN((((COS(RADIANS('PV model'!$B$2))*COS(RADIANS(H7461))*COS(RADIANS(K7461)))+(SIN(RADIANS('PV model'!$B$2))*SIN(RADIANS(H7461)))))))</f>
        <v>1.6777056149590948</v>
      </c>
      <c r="M7461" s="3">
        <f t="shared" si="1282"/>
        <v>1.6777056149590948</v>
      </c>
      <c r="N7461" s="2">
        <f t="shared" si="1287"/>
        <v>-55.774455342559506</v>
      </c>
      <c r="O7461" s="2">
        <f>IF('PV model'!$B$2&gt;0, 180-N7461,IF('PV model'!$B$2&lt;0,0-N7461,N7461))</f>
        <v>235.77445534255952</v>
      </c>
      <c r="P7461" s="2">
        <f>ABS(O7461-'PV model'!$B$5)</f>
        <v>30.77445534255952</v>
      </c>
      <c r="Q7461" s="3">
        <f t="shared" si="1283"/>
        <v>88.322294385040905</v>
      </c>
      <c r="R7461" s="3">
        <f t="shared" si="1288"/>
        <v>0</v>
      </c>
      <c r="S7461" s="3">
        <f t="shared" si="1284"/>
        <v>13.229999999999999</v>
      </c>
      <c r="T7461" s="3">
        <f>(0.5*(1-COS(RADIANS(90-$X$3)))*(D7461+E7461)*'PV model'!$B$4)</f>
        <v>0</v>
      </c>
      <c r="U7461" s="3">
        <f t="shared" si="1289"/>
        <v>13.229999999999999</v>
      </c>
      <c r="V7461" s="3">
        <f>('PV model'!$B$13*(U7461/1000)*(1-'PV model'!$B$14*((20+C7461)-25))*'PV model'!$B$10)/'PV model'!$B$12</f>
        <v>1.2838546526399999</v>
      </c>
    </row>
    <row r="7462" spans="1:22" x14ac:dyDescent="0.2">
      <c r="A7462" s="10">
        <f t="shared" si="1281"/>
        <v>311</v>
      </c>
      <c r="B7462" s="10">
        <f t="shared" si="1290"/>
        <v>17</v>
      </c>
      <c r="C7462" s="23">
        <v>12.5</v>
      </c>
      <c r="D7462" s="24">
        <v>0</v>
      </c>
      <c r="E7462" s="24">
        <v>0.88200000000000001</v>
      </c>
      <c r="F7462" s="48"/>
      <c r="G7462" s="48"/>
      <c r="H7462" s="1">
        <f t="shared" si="1291"/>
        <v>-17.116262590624128</v>
      </c>
      <c r="I7462" s="1">
        <f t="shared" si="1285"/>
        <v>16.028931594346595</v>
      </c>
      <c r="J7462" s="4">
        <f>B7462+('PV model'!$B$3/15)+(I7462/60)</f>
        <v>16.99048219323911</v>
      </c>
      <c r="K7462" s="2">
        <f t="shared" si="1286"/>
        <v>-74.857232898586659</v>
      </c>
      <c r="L7462" s="2">
        <f>DEGREES(ASIN((((COS(RADIANS('PV model'!$B$2))*COS(RADIANS(H7462))*COS(RADIANS(K7462)))+(SIN(RADIANS('PV model'!$B$2))*SIN(RADIANS(H7462)))))))</f>
        <v>-5.8050264945577705</v>
      </c>
      <c r="M7462" s="3">
        <f t="shared" si="1282"/>
        <v>0</v>
      </c>
      <c r="N7462" s="2">
        <f t="shared" si="1287"/>
        <v>-68.01479160624811</v>
      </c>
      <c r="O7462" s="2">
        <f>IF('PV model'!$B$2&gt;0, 180-N7462,IF('PV model'!$B$2&lt;0,0-N7462,N7462))</f>
        <v>248.01479160624811</v>
      </c>
      <c r="P7462" s="2">
        <f>ABS(O7462-'PV model'!$B$5)</f>
        <v>43.01479160624811</v>
      </c>
      <c r="Q7462" s="3">
        <f t="shared" si="1283"/>
        <v>95.805026494557779</v>
      </c>
      <c r="R7462" s="3">
        <f t="shared" si="1288"/>
        <v>0</v>
      </c>
      <c r="S7462" s="3">
        <f t="shared" si="1284"/>
        <v>0.88200000000000001</v>
      </c>
      <c r="T7462" s="3">
        <f>(0.5*(1-COS(RADIANS(90-$X$3)))*(D7462+E7462)*'PV model'!$B$4)</f>
        <v>0</v>
      </c>
      <c r="U7462" s="3">
        <f t="shared" si="1289"/>
        <v>0.88200000000000001</v>
      </c>
      <c r="V7462" s="3">
        <f>('PV model'!$B$13*(U7462/1000)*(1-'PV model'!$B$14*((20+C7462)-25))*'PV model'!$B$10)/'PV model'!$B$12</f>
        <v>8.5519778399999982E-2</v>
      </c>
    </row>
    <row r="7463" spans="1:22" x14ac:dyDescent="0.2">
      <c r="A7463" s="10">
        <f t="shared" si="1281"/>
        <v>311</v>
      </c>
      <c r="B7463" s="10">
        <f t="shared" si="1290"/>
        <v>18</v>
      </c>
      <c r="C7463" s="23">
        <v>12.6</v>
      </c>
      <c r="D7463" s="24">
        <v>0</v>
      </c>
      <c r="E7463" s="24">
        <v>0</v>
      </c>
      <c r="F7463" s="48"/>
      <c r="G7463" s="48"/>
      <c r="H7463" s="1">
        <f t="shared" si="1291"/>
        <v>-17.116262590624128</v>
      </c>
      <c r="I7463" s="1">
        <f t="shared" si="1285"/>
        <v>16.028931594346595</v>
      </c>
      <c r="J7463" s="4">
        <f>B7463+('PV model'!$B$3/15)+(I7463/60)</f>
        <v>17.99048219323911</v>
      </c>
      <c r="K7463" s="2">
        <f t="shared" si="1286"/>
        <v>-89.857232898586659</v>
      </c>
      <c r="L7463" s="2">
        <f>DEGREES(ASIN((((COS(RADIANS('PV model'!$B$2))*COS(RADIANS(H7463))*COS(RADIANS(K7463)))+(SIN(RADIANS('PV model'!$B$2))*SIN(RADIANS(H7463)))))))</f>
        <v>-13.957438906801393</v>
      </c>
      <c r="M7463" s="3">
        <f t="shared" si="1282"/>
        <v>0</v>
      </c>
      <c r="N7463" s="2">
        <f t="shared" si="1287"/>
        <v>-79.991531961489216</v>
      </c>
      <c r="O7463" s="2">
        <f>IF('PV model'!$B$2&gt;0, 180-N7463,IF('PV model'!$B$2&lt;0,0-N7463,N7463))</f>
        <v>259.99153196148922</v>
      </c>
      <c r="P7463" s="2">
        <f>ABS(O7463-'PV model'!$B$5)</f>
        <v>54.991531961489216</v>
      </c>
      <c r="Q7463" s="3">
        <f t="shared" si="1283"/>
        <v>103.9574389068014</v>
      </c>
      <c r="R7463" s="3">
        <f t="shared" si="1288"/>
        <v>0</v>
      </c>
      <c r="S7463" s="3">
        <f t="shared" si="1284"/>
        <v>0</v>
      </c>
      <c r="T7463" s="3">
        <f>(0.5*(1-COS(RADIANS(90-$X$3)))*(D7463+E7463)*'PV model'!$B$4)</f>
        <v>0</v>
      </c>
      <c r="U7463" s="3">
        <f t="shared" si="1289"/>
        <v>0</v>
      </c>
      <c r="V7463" s="3">
        <f>('PV model'!$B$13*(U7463/1000)*(1-'PV model'!$B$14*((20+C7463)-25))*'PV model'!$B$10)/'PV model'!$B$12</f>
        <v>0</v>
      </c>
    </row>
    <row r="7464" spans="1:22" x14ac:dyDescent="0.2">
      <c r="A7464" s="10">
        <f t="shared" si="1281"/>
        <v>311</v>
      </c>
      <c r="B7464" s="10">
        <f t="shared" si="1290"/>
        <v>19</v>
      </c>
      <c r="C7464" s="23">
        <v>12.5</v>
      </c>
      <c r="D7464" s="24">
        <v>0</v>
      </c>
      <c r="E7464" s="24">
        <v>0</v>
      </c>
      <c r="F7464" s="48"/>
      <c r="G7464" s="48"/>
      <c r="H7464" s="1">
        <f t="shared" si="1291"/>
        <v>-17.116262590624128</v>
      </c>
      <c r="I7464" s="1">
        <f t="shared" si="1285"/>
        <v>16.028931594346595</v>
      </c>
      <c r="J7464" s="4">
        <f>B7464+('PV model'!$B$3/15)+(I7464/60)</f>
        <v>18.99048219323911</v>
      </c>
      <c r="K7464" s="2">
        <f t="shared" si="1286"/>
        <v>-104.85723289858666</v>
      </c>
      <c r="L7464" s="2">
        <f>DEGREES(ASIN((((COS(RADIANS('PV model'!$B$2))*COS(RADIANS(H7464))*COS(RADIANS(K7464)))+(SIN(RADIANS('PV model'!$B$2))*SIN(RADIANS(H7464)))))))</f>
        <v>-22.417359009159814</v>
      </c>
      <c r="M7464" s="3">
        <f t="shared" si="1282"/>
        <v>0</v>
      </c>
      <c r="N7464" s="2">
        <f t="shared" si="1287"/>
        <v>-87.814309444286806</v>
      </c>
      <c r="O7464" s="2">
        <f>IF('PV model'!$B$2&gt;0, 180-N7464,IF('PV model'!$B$2&lt;0,0-N7464,N7464))</f>
        <v>267.81430944428678</v>
      </c>
      <c r="P7464" s="2">
        <f>ABS(O7464-'PV model'!$B$5)</f>
        <v>62.814309444286778</v>
      </c>
      <c r="Q7464" s="3">
        <f t="shared" si="1283"/>
        <v>112.41735900915981</v>
      </c>
      <c r="R7464" s="3">
        <f t="shared" si="1288"/>
        <v>0</v>
      </c>
      <c r="S7464" s="3">
        <f t="shared" si="1284"/>
        <v>0</v>
      </c>
      <c r="T7464" s="3">
        <f>(0.5*(1-COS(RADIANS(90-$X$3)))*(D7464+E7464)*'PV model'!$B$4)</f>
        <v>0</v>
      </c>
      <c r="U7464" s="3">
        <f t="shared" si="1289"/>
        <v>0</v>
      </c>
      <c r="V7464" s="3">
        <f>('PV model'!$B$13*(U7464/1000)*(1-'PV model'!$B$14*((20+C7464)-25))*'PV model'!$B$10)/'PV model'!$B$12</f>
        <v>0</v>
      </c>
    </row>
    <row r="7465" spans="1:22" x14ac:dyDescent="0.2">
      <c r="A7465" s="10">
        <f t="shared" si="1281"/>
        <v>311</v>
      </c>
      <c r="B7465" s="10">
        <f t="shared" si="1290"/>
        <v>20</v>
      </c>
      <c r="C7465" s="23">
        <v>12.4</v>
      </c>
      <c r="D7465" s="24">
        <v>0</v>
      </c>
      <c r="E7465" s="24">
        <v>0</v>
      </c>
      <c r="F7465" s="48"/>
      <c r="G7465" s="48"/>
      <c r="H7465" s="1">
        <f t="shared" si="1291"/>
        <v>-17.116262590624128</v>
      </c>
      <c r="I7465" s="1">
        <f t="shared" si="1285"/>
        <v>16.028931594346595</v>
      </c>
      <c r="J7465" s="4">
        <f>B7465+('PV model'!$B$3/15)+(I7465/60)</f>
        <v>19.99048219323911</v>
      </c>
      <c r="K7465" s="2">
        <f t="shared" si="1286"/>
        <v>-119.85723289858666</v>
      </c>
      <c r="L7465" s="2">
        <f>DEGREES(ASIN((((COS(RADIANS('PV model'!$B$2))*COS(RADIANS(H7465))*COS(RADIANS(K7465)))+(SIN(RADIANS('PV model'!$B$2))*SIN(RADIANS(H7465)))))))</f>
        <v>-30.799865469017593</v>
      </c>
      <c r="M7465" s="3">
        <f t="shared" si="1282"/>
        <v>0</v>
      </c>
      <c r="N7465" s="2">
        <f t="shared" si="1287"/>
        <v>-74.786069246362715</v>
      </c>
      <c r="O7465" s="2">
        <f>IF('PV model'!$B$2&gt;0, 180-N7465,IF('PV model'!$B$2&lt;0,0-N7465,N7465))</f>
        <v>254.78606924636273</v>
      </c>
      <c r="P7465" s="2">
        <f>ABS(O7465-'PV model'!$B$5)</f>
        <v>49.786069246362729</v>
      </c>
      <c r="Q7465" s="3">
        <f t="shared" si="1283"/>
        <v>120.79986546901759</v>
      </c>
      <c r="R7465" s="3">
        <f t="shared" si="1288"/>
        <v>0</v>
      </c>
      <c r="S7465" s="3">
        <f t="shared" si="1284"/>
        <v>0</v>
      </c>
      <c r="T7465" s="3">
        <f>(0.5*(1-COS(RADIANS(90-$X$3)))*(D7465+E7465)*'PV model'!$B$4)</f>
        <v>0</v>
      </c>
      <c r="U7465" s="3">
        <f t="shared" si="1289"/>
        <v>0</v>
      </c>
      <c r="V7465" s="3">
        <f>('PV model'!$B$13*(U7465/1000)*(1-'PV model'!$B$14*((20+C7465)-25))*'PV model'!$B$10)/'PV model'!$B$12</f>
        <v>0</v>
      </c>
    </row>
    <row r="7466" spans="1:22" x14ac:dyDescent="0.2">
      <c r="A7466" s="10">
        <f t="shared" si="1281"/>
        <v>311</v>
      </c>
      <c r="B7466" s="10">
        <f t="shared" si="1290"/>
        <v>21</v>
      </c>
      <c r="C7466" s="23">
        <v>12.3</v>
      </c>
      <c r="D7466" s="24">
        <v>0</v>
      </c>
      <c r="E7466" s="24">
        <v>0</v>
      </c>
      <c r="F7466" s="48"/>
      <c r="G7466" s="48"/>
      <c r="H7466" s="1">
        <f t="shared" si="1291"/>
        <v>-17.116262590624128</v>
      </c>
      <c r="I7466" s="1">
        <f t="shared" si="1285"/>
        <v>16.028931594346595</v>
      </c>
      <c r="J7466" s="4">
        <f>B7466+('PV model'!$B$3/15)+(I7466/60)</f>
        <v>20.99048219323911</v>
      </c>
      <c r="K7466" s="2">
        <f t="shared" si="1286"/>
        <v>-134.85723289858666</v>
      </c>
      <c r="L7466" s="2">
        <f>DEGREES(ASIN((((COS(RADIANS('PV model'!$B$2))*COS(RADIANS(H7466))*COS(RADIANS(K7466)))+(SIN(RADIANS('PV model'!$B$2))*SIN(RADIANS(H7466)))))))</f>
        <v>-38.63565859883019</v>
      </c>
      <c r="M7466" s="3">
        <f t="shared" si="1282"/>
        <v>0</v>
      </c>
      <c r="N7466" s="2">
        <f t="shared" si="1287"/>
        <v>-60.145595152963416</v>
      </c>
      <c r="O7466" s="2">
        <f>IF('PV model'!$B$2&gt;0, 180-N7466,IF('PV model'!$B$2&lt;0,0-N7466,N7466))</f>
        <v>240.14559515296341</v>
      </c>
      <c r="P7466" s="2">
        <f>ABS(O7466-'PV model'!$B$5)</f>
        <v>35.145595152963409</v>
      </c>
      <c r="Q7466" s="3">
        <f t="shared" si="1283"/>
        <v>128.63565859883019</v>
      </c>
      <c r="R7466" s="3">
        <f t="shared" si="1288"/>
        <v>0</v>
      </c>
      <c r="S7466" s="3">
        <f t="shared" si="1284"/>
        <v>0</v>
      </c>
      <c r="T7466" s="3">
        <f>(0.5*(1-COS(RADIANS(90-$X$3)))*(D7466+E7466)*'PV model'!$B$4)</f>
        <v>0</v>
      </c>
      <c r="U7466" s="3">
        <f t="shared" si="1289"/>
        <v>0</v>
      </c>
      <c r="V7466" s="3">
        <f>('PV model'!$B$13*(U7466/1000)*(1-'PV model'!$B$14*((20+C7466)-25))*'PV model'!$B$10)/'PV model'!$B$12</f>
        <v>0</v>
      </c>
    </row>
    <row r="7467" spans="1:22" x14ac:dyDescent="0.2">
      <c r="A7467" s="10">
        <f t="shared" si="1281"/>
        <v>311</v>
      </c>
      <c r="B7467" s="10">
        <f t="shared" si="1290"/>
        <v>22</v>
      </c>
      <c r="C7467" s="23">
        <v>12.1</v>
      </c>
      <c r="D7467" s="24">
        <v>0</v>
      </c>
      <c r="E7467" s="24">
        <v>0</v>
      </c>
      <c r="F7467" s="48"/>
      <c r="G7467" s="48"/>
      <c r="H7467" s="1">
        <f t="shared" si="1291"/>
        <v>-17.116262590624128</v>
      </c>
      <c r="I7467" s="1">
        <f t="shared" si="1285"/>
        <v>16.028931594346595</v>
      </c>
      <c r="J7467" s="4">
        <f>B7467+('PV model'!$B$3/15)+(I7467/60)</f>
        <v>21.99048219323911</v>
      </c>
      <c r="K7467" s="2">
        <f t="shared" si="1286"/>
        <v>-149.85723289858666</v>
      </c>
      <c r="L7467" s="2">
        <f>DEGREES(ASIN((((COS(RADIANS('PV model'!$B$2))*COS(RADIANS(H7467))*COS(RADIANS(K7467)))+(SIN(RADIANS('PV model'!$B$2))*SIN(RADIANS(H7467)))))))</f>
        <v>-45.289515690307439</v>
      </c>
      <c r="M7467" s="3">
        <f t="shared" si="1282"/>
        <v>0</v>
      </c>
      <c r="N7467" s="2">
        <f t="shared" si="1287"/>
        <v>-43.012572416151478</v>
      </c>
      <c r="O7467" s="2">
        <f>IF('PV model'!$B$2&gt;0, 180-N7467,IF('PV model'!$B$2&lt;0,0-N7467,N7467))</f>
        <v>223.01257241615147</v>
      </c>
      <c r="P7467" s="2">
        <f>ABS(O7467-'PV model'!$B$5)</f>
        <v>18.012572416151471</v>
      </c>
      <c r="Q7467" s="3">
        <f t="shared" si="1283"/>
        <v>135.28951569030744</v>
      </c>
      <c r="R7467" s="3">
        <f t="shared" si="1288"/>
        <v>0</v>
      </c>
      <c r="S7467" s="3">
        <f t="shared" si="1284"/>
        <v>0</v>
      </c>
      <c r="T7467" s="3">
        <f>(0.5*(1-COS(RADIANS(90-$X$3)))*(D7467+E7467)*'PV model'!$B$4)</f>
        <v>0</v>
      </c>
      <c r="U7467" s="3">
        <f t="shared" si="1289"/>
        <v>0</v>
      </c>
      <c r="V7467" s="3">
        <f>('PV model'!$B$13*(U7467/1000)*(1-'PV model'!$B$14*((20+C7467)-25))*'PV model'!$B$10)/'PV model'!$B$12</f>
        <v>0</v>
      </c>
    </row>
    <row r="7468" spans="1:22" x14ac:dyDescent="0.2">
      <c r="A7468" s="10">
        <f t="shared" si="1281"/>
        <v>311</v>
      </c>
      <c r="B7468" s="10">
        <f t="shared" si="1290"/>
        <v>23</v>
      </c>
      <c r="C7468" s="23">
        <v>11.8</v>
      </c>
      <c r="D7468" s="24">
        <v>0</v>
      </c>
      <c r="E7468" s="24">
        <v>0</v>
      </c>
      <c r="F7468" s="48"/>
      <c r="G7468" s="48"/>
      <c r="H7468" s="1">
        <f t="shared" si="1291"/>
        <v>-17.116262590624128</v>
      </c>
      <c r="I7468" s="1">
        <f t="shared" si="1285"/>
        <v>16.028931594346595</v>
      </c>
      <c r="J7468" s="4">
        <f>B7468+('PV model'!$B$3/15)+(I7468/60)</f>
        <v>22.99048219323911</v>
      </c>
      <c r="K7468" s="2">
        <f t="shared" si="1286"/>
        <v>-164.85723289858666</v>
      </c>
      <c r="L7468" s="2">
        <f>DEGREES(ASIN((((COS(RADIANS('PV model'!$B$2))*COS(RADIANS(H7468))*COS(RADIANS(K7468)))+(SIN(RADIANS('PV model'!$B$2))*SIN(RADIANS(H7468)))))))</f>
        <v>-49.913573712850607</v>
      </c>
      <c r="M7468" s="3">
        <f t="shared" si="1282"/>
        <v>0</v>
      </c>
      <c r="N7468" s="2">
        <f t="shared" si="1287"/>
        <v>-22.811349996437414</v>
      </c>
      <c r="O7468" s="2">
        <f>IF('PV model'!$B$2&gt;0, 180-N7468,IF('PV model'!$B$2&lt;0,0-N7468,N7468))</f>
        <v>202.8113499964374</v>
      </c>
      <c r="P7468" s="2">
        <f>ABS(O7468-'PV model'!$B$5)</f>
        <v>2.1886500035626</v>
      </c>
      <c r="Q7468" s="3">
        <f t="shared" si="1283"/>
        <v>139.91357371285059</v>
      </c>
      <c r="R7468" s="3">
        <f t="shared" si="1288"/>
        <v>0</v>
      </c>
      <c r="S7468" s="3">
        <f t="shared" si="1284"/>
        <v>0</v>
      </c>
      <c r="T7468" s="3">
        <f>(0.5*(1-COS(RADIANS(90-$X$3)))*(D7468+E7468)*'PV model'!$B$4)</f>
        <v>0</v>
      </c>
      <c r="U7468" s="3">
        <f t="shared" si="1289"/>
        <v>0</v>
      </c>
      <c r="V7468" s="3">
        <f>('PV model'!$B$13*(U7468/1000)*(1-'PV model'!$B$14*((20+C7468)-25))*'PV model'!$B$10)/'PV model'!$B$12</f>
        <v>0</v>
      </c>
    </row>
    <row r="7469" spans="1:22" x14ac:dyDescent="0.2">
      <c r="A7469" s="10">
        <f t="shared" si="1281"/>
        <v>311</v>
      </c>
      <c r="B7469" s="10">
        <f t="shared" si="1290"/>
        <v>24</v>
      </c>
      <c r="C7469" s="23">
        <v>11.6</v>
      </c>
      <c r="D7469" s="24">
        <v>0</v>
      </c>
      <c r="E7469" s="24">
        <v>0</v>
      </c>
      <c r="F7469" s="48"/>
      <c r="G7469" s="48"/>
      <c r="H7469" s="1">
        <f t="shared" si="1291"/>
        <v>-17.116262590624128</v>
      </c>
      <c r="I7469" s="1">
        <f t="shared" si="1285"/>
        <v>16.028931594346595</v>
      </c>
      <c r="J7469" s="4">
        <f>B7469+('PV model'!$B$3/15)+(I7469/60)</f>
        <v>23.99048219323911</v>
      </c>
      <c r="K7469" s="2">
        <f t="shared" si="1286"/>
        <v>-179.85723289858666</v>
      </c>
      <c r="L7469" s="2">
        <f>DEGREES(ASIN((((COS(RADIANS('PV model'!$B$2))*COS(RADIANS(H7469))*COS(RADIANS(K7469)))+(SIN(RADIANS('PV model'!$B$2))*SIN(RADIANS(H7469)))))))</f>
        <v>-51.616107524382464</v>
      </c>
      <c r="M7469" s="3">
        <f t="shared" si="1282"/>
        <v>0</v>
      </c>
      <c r="N7469" s="2">
        <f t="shared" si="1287"/>
        <v>-0.21974237701581076</v>
      </c>
      <c r="O7469" s="2">
        <f>IF('PV model'!$B$2&gt;0, 180-N7469,IF('PV model'!$B$2&lt;0,0-N7469,N7469))</f>
        <v>180.21974237701582</v>
      </c>
      <c r="P7469" s="2">
        <f>ABS(O7469-'PV model'!$B$5)</f>
        <v>24.78025762298418</v>
      </c>
      <c r="Q7469" s="3">
        <f t="shared" si="1283"/>
        <v>141.61610752438247</v>
      </c>
      <c r="R7469" s="3">
        <f t="shared" si="1288"/>
        <v>0</v>
      </c>
      <c r="S7469" s="3">
        <f t="shared" si="1284"/>
        <v>0</v>
      </c>
      <c r="T7469" s="3">
        <f>(0.5*(1-COS(RADIANS(90-$X$3)))*(D7469+E7469)*'PV model'!$B$4)</f>
        <v>0</v>
      </c>
      <c r="U7469" s="3">
        <f t="shared" si="1289"/>
        <v>0</v>
      </c>
      <c r="V7469" s="3">
        <f>('PV model'!$B$13*(U7469/1000)*(1-'PV model'!$B$14*((20+C7469)-25))*'PV model'!$B$10)/'PV model'!$B$12</f>
        <v>0</v>
      </c>
    </row>
    <row r="7470" spans="1:22" x14ac:dyDescent="0.2">
      <c r="A7470" s="10">
        <f t="shared" ref="A7470:A7533" si="1292">IF(B7470&gt;1,A7469,A7469+1)</f>
        <v>312</v>
      </c>
      <c r="B7470" s="10">
        <f t="shared" si="1290"/>
        <v>1</v>
      </c>
      <c r="C7470" s="23">
        <v>11.5</v>
      </c>
      <c r="D7470" s="24">
        <v>0</v>
      </c>
      <c r="E7470" s="24">
        <v>0</v>
      </c>
      <c r="F7470" s="48"/>
      <c r="G7470" s="48"/>
      <c r="H7470" s="1">
        <f t="shared" si="1291"/>
        <v>-17.390020611589147</v>
      </c>
      <c r="I7470" s="1">
        <f t="shared" si="1285"/>
        <v>15.914549841051567</v>
      </c>
      <c r="J7470" s="4">
        <f>B7470+('PV model'!$B$3/15)+(I7470/60)</f>
        <v>0.98857583068419286</v>
      </c>
      <c r="K7470" s="2">
        <f t="shared" si="1286"/>
        <v>165.17136253973712</v>
      </c>
      <c r="L7470" s="2">
        <f>DEGREES(ASIN((((COS(RADIANS('PV model'!$B$2))*COS(RADIANS(H7470))*COS(RADIANS(K7470)))+(SIN(RADIANS('PV model'!$B$2))*SIN(RADIANS(H7470)))))))</f>
        <v>-50.248575537542806</v>
      </c>
      <c r="M7470" s="3">
        <f t="shared" si="1282"/>
        <v>0</v>
      </c>
      <c r="N7470" s="2">
        <f t="shared" si="1287"/>
        <v>22.453556471819994</v>
      </c>
      <c r="O7470" s="2">
        <f>IF('PV model'!$B$2&gt;0, 180-N7470,IF('PV model'!$B$2&lt;0,0-N7470,N7470))</f>
        <v>157.54644352818002</v>
      </c>
      <c r="P7470" s="2">
        <f>ABS(O7470-'PV model'!$B$5)</f>
        <v>47.453556471819979</v>
      </c>
      <c r="Q7470" s="3">
        <f t="shared" si="1283"/>
        <v>140.24857553754282</v>
      </c>
      <c r="R7470" s="3">
        <f t="shared" si="1288"/>
        <v>0</v>
      </c>
      <c r="S7470" s="3">
        <f t="shared" si="1284"/>
        <v>0</v>
      </c>
      <c r="T7470" s="3">
        <f>(0.5*(1-COS(RADIANS(90-$X$3)))*(D7470+E7470)*'PV model'!$B$4)</f>
        <v>0</v>
      </c>
      <c r="U7470" s="3">
        <f t="shared" si="1289"/>
        <v>0</v>
      </c>
      <c r="V7470" s="3">
        <f>('PV model'!$B$13*(U7470/1000)*(1-'PV model'!$B$14*((20+C7470)-25))*'PV model'!$B$10)/'PV model'!$B$12</f>
        <v>0</v>
      </c>
    </row>
    <row r="7471" spans="1:22" x14ac:dyDescent="0.2">
      <c r="A7471" s="10">
        <f t="shared" si="1292"/>
        <v>312</v>
      </c>
      <c r="B7471" s="10">
        <f t="shared" si="1290"/>
        <v>2</v>
      </c>
      <c r="C7471" s="23">
        <v>11.3</v>
      </c>
      <c r="D7471" s="24">
        <v>0</v>
      </c>
      <c r="E7471" s="24">
        <v>0</v>
      </c>
      <c r="F7471" s="48"/>
      <c r="G7471" s="48"/>
      <c r="H7471" s="1">
        <f t="shared" si="1291"/>
        <v>-17.390020611589147</v>
      </c>
      <c r="I7471" s="1">
        <f t="shared" si="1285"/>
        <v>15.914549841051567</v>
      </c>
      <c r="J7471" s="4">
        <f>B7471+('PV model'!$B$3/15)+(I7471/60)</f>
        <v>1.988575830684193</v>
      </c>
      <c r="K7471" s="2">
        <f t="shared" si="1286"/>
        <v>150.17136253973712</v>
      </c>
      <c r="L7471" s="2">
        <f>DEGREES(ASIN((((COS(RADIANS('PV model'!$B$2))*COS(RADIANS(H7471))*COS(RADIANS(K7471)))+(SIN(RADIANS('PV model'!$B$2))*SIN(RADIANS(H7471)))))))</f>
        <v>-45.661082270684965</v>
      </c>
      <c r="M7471" s="3">
        <f t="shared" si="1282"/>
        <v>0</v>
      </c>
      <c r="N7471" s="2">
        <f t="shared" si="1287"/>
        <v>42.778767688717494</v>
      </c>
      <c r="O7471" s="2">
        <f>IF('PV model'!$B$2&gt;0, 180-N7471,IF('PV model'!$B$2&lt;0,0-N7471,N7471))</f>
        <v>137.22123231128251</v>
      </c>
      <c r="P7471" s="2">
        <f>ABS(O7471-'PV model'!$B$5)</f>
        <v>67.778767688717494</v>
      </c>
      <c r="Q7471" s="3">
        <f t="shared" si="1283"/>
        <v>135.66108227068497</v>
      </c>
      <c r="R7471" s="3">
        <f t="shared" si="1288"/>
        <v>0</v>
      </c>
      <c r="S7471" s="3">
        <f t="shared" si="1284"/>
        <v>0</v>
      </c>
      <c r="T7471" s="3">
        <f>(0.5*(1-COS(RADIANS(90-$X$3)))*(D7471+E7471)*'PV model'!$B$4)</f>
        <v>0</v>
      </c>
      <c r="U7471" s="3">
        <f t="shared" si="1289"/>
        <v>0</v>
      </c>
      <c r="V7471" s="3">
        <f>('PV model'!$B$13*(U7471/1000)*(1-'PV model'!$B$14*((20+C7471)-25))*'PV model'!$B$10)/'PV model'!$B$12</f>
        <v>0</v>
      </c>
    </row>
    <row r="7472" spans="1:22" x14ac:dyDescent="0.2">
      <c r="A7472" s="10">
        <f t="shared" si="1292"/>
        <v>312</v>
      </c>
      <c r="B7472" s="10">
        <f t="shared" si="1290"/>
        <v>3</v>
      </c>
      <c r="C7472" s="23">
        <v>11.2</v>
      </c>
      <c r="D7472" s="24">
        <v>0</v>
      </c>
      <c r="E7472" s="24">
        <v>0</v>
      </c>
      <c r="F7472" s="48"/>
      <c r="G7472" s="48"/>
      <c r="H7472" s="1">
        <f t="shared" si="1291"/>
        <v>-17.390020611589147</v>
      </c>
      <c r="I7472" s="1">
        <f t="shared" si="1285"/>
        <v>15.914549841051567</v>
      </c>
      <c r="J7472" s="4">
        <f>B7472+('PV model'!$B$3/15)+(I7472/60)</f>
        <v>2.9885758306841925</v>
      </c>
      <c r="K7472" s="2">
        <f t="shared" si="1286"/>
        <v>135.17136253973712</v>
      </c>
      <c r="L7472" s="2">
        <f>DEGREES(ASIN((((COS(RADIANS('PV model'!$B$2))*COS(RADIANS(H7472))*COS(RADIANS(K7472)))+(SIN(RADIANS('PV model'!$B$2))*SIN(RADIANS(H7472)))))))</f>
        <v>-39.024682815304125</v>
      </c>
      <c r="M7472" s="3">
        <f t="shared" si="1282"/>
        <v>0</v>
      </c>
      <c r="N7472" s="2">
        <f t="shared" si="1287"/>
        <v>59.995890361284616</v>
      </c>
      <c r="O7472" s="2">
        <f>IF('PV model'!$B$2&gt;0, 180-N7472,IF('PV model'!$B$2&lt;0,0-N7472,N7472))</f>
        <v>120.00410963871539</v>
      </c>
      <c r="P7472" s="2">
        <f>ABS(O7472-'PV model'!$B$5)</f>
        <v>84.995890361284609</v>
      </c>
      <c r="Q7472" s="3">
        <f t="shared" si="1283"/>
        <v>129.02468281530412</v>
      </c>
      <c r="R7472" s="3">
        <f t="shared" si="1288"/>
        <v>0</v>
      </c>
      <c r="S7472" s="3">
        <f t="shared" si="1284"/>
        <v>0</v>
      </c>
      <c r="T7472" s="3">
        <f>(0.5*(1-COS(RADIANS(90-$X$3)))*(D7472+E7472)*'PV model'!$B$4)</f>
        <v>0</v>
      </c>
      <c r="U7472" s="3">
        <f t="shared" si="1289"/>
        <v>0</v>
      </c>
      <c r="V7472" s="3">
        <f>('PV model'!$B$13*(U7472/1000)*(1-'PV model'!$B$14*((20+C7472)-25))*'PV model'!$B$10)/'PV model'!$B$12</f>
        <v>0</v>
      </c>
    </row>
    <row r="7473" spans="1:22" x14ac:dyDescent="0.2">
      <c r="A7473" s="10">
        <f t="shared" si="1292"/>
        <v>312</v>
      </c>
      <c r="B7473" s="10">
        <f t="shared" si="1290"/>
        <v>4</v>
      </c>
      <c r="C7473" s="23">
        <v>11.2</v>
      </c>
      <c r="D7473" s="24">
        <v>0</v>
      </c>
      <c r="E7473" s="24">
        <v>0</v>
      </c>
      <c r="F7473" s="48"/>
      <c r="G7473" s="48"/>
      <c r="H7473" s="1">
        <f t="shared" si="1291"/>
        <v>-17.390020611589147</v>
      </c>
      <c r="I7473" s="1">
        <f t="shared" si="1285"/>
        <v>15.914549841051567</v>
      </c>
      <c r="J7473" s="4">
        <f>B7473+('PV model'!$B$3/15)+(I7473/60)</f>
        <v>3.9885758306841925</v>
      </c>
      <c r="K7473" s="2">
        <f t="shared" si="1286"/>
        <v>120.17136253973712</v>
      </c>
      <c r="L7473" s="2">
        <f>DEGREES(ASIN((((COS(RADIANS('PV model'!$B$2))*COS(RADIANS(H7473))*COS(RADIANS(K7473)))+(SIN(RADIANS('PV model'!$B$2))*SIN(RADIANS(H7473)))))))</f>
        <v>-31.196031454135607</v>
      </c>
      <c r="M7473" s="3">
        <f t="shared" si="1282"/>
        <v>0</v>
      </c>
      <c r="N7473" s="2">
        <f t="shared" si="1287"/>
        <v>74.681771781364844</v>
      </c>
      <c r="O7473" s="2">
        <f>IF('PV model'!$B$2&gt;0, 180-N7473,IF('PV model'!$B$2&lt;0,0-N7473,N7473))</f>
        <v>105.31822821863516</v>
      </c>
      <c r="P7473" s="2">
        <f>ABS(O7473-'PV model'!$B$5)</f>
        <v>99.681771781364844</v>
      </c>
      <c r="Q7473" s="3">
        <f t="shared" si="1283"/>
        <v>121.19603145413561</v>
      </c>
      <c r="R7473" s="3">
        <f t="shared" si="1288"/>
        <v>0</v>
      </c>
      <c r="S7473" s="3">
        <f t="shared" si="1284"/>
        <v>0</v>
      </c>
      <c r="T7473" s="3">
        <f>(0.5*(1-COS(RADIANS(90-$X$3)))*(D7473+E7473)*'PV model'!$B$4)</f>
        <v>0</v>
      </c>
      <c r="U7473" s="3">
        <f t="shared" si="1289"/>
        <v>0</v>
      </c>
      <c r="V7473" s="3">
        <f>('PV model'!$B$13*(U7473/1000)*(1-'PV model'!$B$14*((20+C7473)-25))*'PV model'!$B$10)/'PV model'!$B$12</f>
        <v>0</v>
      </c>
    </row>
    <row r="7474" spans="1:22" x14ac:dyDescent="0.2">
      <c r="A7474" s="10">
        <f t="shared" si="1292"/>
        <v>312</v>
      </c>
      <c r="B7474" s="10">
        <f t="shared" si="1290"/>
        <v>5</v>
      </c>
      <c r="C7474" s="23">
        <v>11.1</v>
      </c>
      <c r="D7474" s="24">
        <v>0</v>
      </c>
      <c r="E7474" s="24">
        <v>0</v>
      </c>
      <c r="F7474" s="48"/>
      <c r="G7474" s="48"/>
      <c r="H7474" s="1">
        <f t="shared" si="1291"/>
        <v>-17.390020611589147</v>
      </c>
      <c r="I7474" s="1">
        <f t="shared" si="1285"/>
        <v>15.914549841051567</v>
      </c>
      <c r="J7474" s="4">
        <f>B7474+('PV model'!$B$3/15)+(I7474/60)</f>
        <v>4.9885758306841934</v>
      </c>
      <c r="K7474" s="2">
        <f t="shared" si="1286"/>
        <v>105.1713625397371</v>
      </c>
      <c r="L7474" s="2">
        <f>DEGREES(ASIN((((COS(RADIANS('PV model'!$B$2))*COS(RADIANS(H7474))*COS(RADIANS(K7474)))+(SIN(RADIANS('PV model'!$B$2))*SIN(RADIANS(H7474)))))))</f>
        <v>-22.815651499902721</v>
      </c>
      <c r="M7474" s="3">
        <f t="shared" si="1282"/>
        <v>0</v>
      </c>
      <c r="N7474" s="2">
        <f t="shared" si="1287"/>
        <v>87.72830195580822</v>
      </c>
      <c r="O7474" s="2">
        <f>IF('PV model'!$B$2&gt;0, 180-N7474,IF('PV model'!$B$2&lt;0,0-N7474,N7474))</f>
        <v>92.27169804419178</v>
      </c>
      <c r="P7474" s="2">
        <f>ABS(O7474-'PV model'!$B$5)</f>
        <v>112.72830195580822</v>
      </c>
      <c r="Q7474" s="3">
        <f t="shared" si="1283"/>
        <v>112.81565149990273</v>
      </c>
      <c r="R7474" s="3">
        <f t="shared" si="1288"/>
        <v>0</v>
      </c>
      <c r="S7474" s="3">
        <f t="shared" si="1284"/>
        <v>0</v>
      </c>
      <c r="T7474" s="3">
        <f>(0.5*(1-COS(RADIANS(90-$X$3)))*(D7474+E7474)*'PV model'!$B$4)</f>
        <v>0</v>
      </c>
      <c r="U7474" s="3">
        <f t="shared" si="1289"/>
        <v>0</v>
      </c>
      <c r="V7474" s="3">
        <f>('PV model'!$B$13*(U7474/1000)*(1-'PV model'!$B$14*((20+C7474)-25))*'PV model'!$B$10)/'PV model'!$B$12</f>
        <v>0</v>
      </c>
    </row>
    <row r="7475" spans="1:22" x14ac:dyDescent="0.2">
      <c r="A7475" s="10">
        <f t="shared" si="1292"/>
        <v>312</v>
      </c>
      <c r="B7475" s="10">
        <f t="shared" si="1290"/>
        <v>6</v>
      </c>
      <c r="C7475" s="23">
        <v>11.1</v>
      </c>
      <c r="D7475" s="24">
        <v>0</v>
      </c>
      <c r="E7475" s="24">
        <v>0</v>
      </c>
      <c r="F7475" s="48"/>
      <c r="G7475" s="48"/>
      <c r="H7475" s="1">
        <f t="shared" si="1291"/>
        <v>-17.390020611589147</v>
      </c>
      <c r="I7475" s="1">
        <f t="shared" si="1285"/>
        <v>15.914549841051567</v>
      </c>
      <c r="J7475" s="4">
        <f>B7475+('PV model'!$B$3/15)+(I7475/60)</f>
        <v>5.9885758306841934</v>
      </c>
      <c r="K7475" s="2">
        <f t="shared" si="1286"/>
        <v>90.171362539737103</v>
      </c>
      <c r="L7475" s="2">
        <f>DEGREES(ASIN((((COS(RADIANS('PV model'!$B$2))*COS(RADIANS(H7475))*COS(RADIANS(K7475)))+(SIN(RADIANS('PV model'!$B$2))*SIN(RADIANS(H7475)))))))</f>
        <v>-14.35487482260965</v>
      </c>
      <c r="M7475" s="3">
        <f t="shared" si="1282"/>
        <v>0</v>
      </c>
      <c r="N7475" s="2">
        <f t="shared" si="1287"/>
        <v>80.077725235721971</v>
      </c>
      <c r="O7475" s="2">
        <f>IF('PV model'!$B$2&gt;0, 180-N7475,IF('PV model'!$B$2&lt;0,0-N7475,N7475))</f>
        <v>99.922274764278029</v>
      </c>
      <c r="P7475" s="2">
        <f>ABS(O7475-'PV model'!$B$5)</f>
        <v>105.07772523572197</v>
      </c>
      <c r="Q7475" s="3">
        <f t="shared" si="1283"/>
        <v>104.35487482260964</v>
      </c>
      <c r="R7475" s="3">
        <f t="shared" si="1288"/>
        <v>0</v>
      </c>
      <c r="S7475" s="3">
        <f t="shared" si="1284"/>
        <v>0</v>
      </c>
      <c r="T7475" s="3">
        <f>(0.5*(1-COS(RADIANS(90-$X$3)))*(D7475+E7475)*'PV model'!$B$4)</f>
        <v>0</v>
      </c>
      <c r="U7475" s="3">
        <f t="shared" si="1289"/>
        <v>0</v>
      </c>
      <c r="V7475" s="3">
        <f>('PV model'!$B$13*(U7475/1000)*(1-'PV model'!$B$14*((20+C7475)-25))*'PV model'!$B$10)/'PV model'!$B$12</f>
        <v>0</v>
      </c>
    </row>
    <row r="7476" spans="1:22" x14ac:dyDescent="0.2">
      <c r="A7476" s="10">
        <f t="shared" si="1292"/>
        <v>312</v>
      </c>
      <c r="B7476" s="10">
        <f t="shared" si="1290"/>
        <v>7</v>
      </c>
      <c r="C7476" s="23">
        <v>11.2</v>
      </c>
      <c r="D7476" s="24">
        <v>0</v>
      </c>
      <c r="E7476" s="24">
        <v>0</v>
      </c>
      <c r="F7476" s="48"/>
      <c r="G7476" s="48"/>
      <c r="H7476" s="1">
        <f t="shared" si="1291"/>
        <v>-17.390020611589147</v>
      </c>
      <c r="I7476" s="1">
        <f t="shared" si="1285"/>
        <v>15.914549841051567</v>
      </c>
      <c r="J7476" s="4">
        <f>B7476+('PV model'!$B$3/15)+(I7476/60)</f>
        <v>6.9885758306841934</v>
      </c>
      <c r="K7476" s="2">
        <f t="shared" si="1286"/>
        <v>75.171362539737103</v>
      </c>
      <c r="L7476" s="2">
        <f>DEGREES(ASIN((((COS(RADIANS('PV model'!$B$2))*COS(RADIANS(H7476))*COS(RADIANS(K7476)))+(SIN(RADIANS('PV model'!$B$2))*SIN(RADIANS(H7476)))))))</f>
        <v>-6.1986755621845386</v>
      </c>
      <c r="M7476" s="3">
        <f t="shared" si="1282"/>
        <v>0</v>
      </c>
      <c r="N7476" s="2">
        <f t="shared" si="1287"/>
        <v>68.115245416245116</v>
      </c>
      <c r="O7476" s="2">
        <f>IF('PV model'!$B$2&gt;0, 180-N7476,IF('PV model'!$B$2&lt;0,0-N7476,N7476))</f>
        <v>111.88475458375488</v>
      </c>
      <c r="P7476" s="2">
        <f>ABS(O7476-'PV model'!$B$5)</f>
        <v>93.115245416245116</v>
      </c>
      <c r="Q7476" s="3">
        <f t="shared" si="1283"/>
        <v>96.198675562184533</v>
      </c>
      <c r="R7476" s="3">
        <f t="shared" si="1288"/>
        <v>0</v>
      </c>
      <c r="S7476" s="3">
        <f t="shared" si="1284"/>
        <v>0</v>
      </c>
      <c r="T7476" s="3">
        <f>(0.5*(1-COS(RADIANS(90-$X$3)))*(D7476+E7476)*'PV model'!$B$4)</f>
        <v>0</v>
      </c>
      <c r="U7476" s="3">
        <f t="shared" si="1289"/>
        <v>0</v>
      </c>
      <c r="V7476" s="3">
        <f>('PV model'!$B$13*(U7476/1000)*(1-'PV model'!$B$14*((20+C7476)-25))*'PV model'!$B$10)/'PV model'!$B$12</f>
        <v>0</v>
      </c>
    </row>
    <row r="7477" spans="1:22" x14ac:dyDescent="0.2">
      <c r="A7477" s="10">
        <f t="shared" si="1292"/>
        <v>312</v>
      </c>
      <c r="B7477" s="10">
        <f t="shared" si="1290"/>
        <v>8</v>
      </c>
      <c r="C7477" s="23">
        <v>11.3</v>
      </c>
      <c r="D7477" s="24">
        <v>0</v>
      </c>
      <c r="E7477" s="24">
        <v>0</v>
      </c>
      <c r="F7477" s="48"/>
      <c r="G7477" s="48"/>
      <c r="H7477" s="1">
        <f t="shared" si="1291"/>
        <v>-17.390020611589147</v>
      </c>
      <c r="I7477" s="1">
        <f t="shared" si="1285"/>
        <v>15.914549841051567</v>
      </c>
      <c r="J7477" s="4">
        <f>B7477+('PV model'!$B$3/15)+(I7477/60)</f>
        <v>7.9885758306841934</v>
      </c>
      <c r="K7477" s="2">
        <f t="shared" si="1286"/>
        <v>60.171362539737096</v>
      </c>
      <c r="L7477" s="2">
        <f>DEGREES(ASIN((((COS(RADIANS('PV model'!$B$2))*COS(RADIANS(H7477))*COS(RADIANS(K7477)))+(SIN(RADIANS('PV model'!$B$2))*SIN(RADIANS(H7477)))))))</f>
        <v>1.2919566814634953</v>
      </c>
      <c r="M7477" s="3">
        <f t="shared" si="1282"/>
        <v>1.2919566814634953</v>
      </c>
      <c r="N7477" s="2">
        <f t="shared" si="1287"/>
        <v>55.901533493976444</v>
      </c>
      <c r="O7477" s="2">
        <f>IF('PV model'!$B$2&gt;0, 180-N7477,IF('PV model'!$B$2&lt;0,0-N7477,N7477))</f>
        <v>124.09846650602356</v>
      </c>
      <c r="P7477" s="2">
        <f>ABS(O7477-'PV model'!$B$5)</f>
        <v>80.901533493976444</v>
      </c>
      <c r="Q7477" s="3">
        <f t="shared" si="1283"/>
        <v>88.708043318536511</v>
      </c>
      <c r="R7477" s="3">
        <f t="shared" si="1288"/>
        <v>0</v>
      </c>
      <c r="S7477" s="3">
        <f t="shared" si="1284"/>
        <v>0</v>
      </c>
      <c r="T7477" s="3">
        <f>(0.5*(1-COS(RADIANS(90-$X$3)))*(D7477+E7477)*'PV model'!$B$4)</f>
        <v>0</v>
      </c>
      <c r="U7477" s="3">
        <f t="shared" si="1289"/>
        <v>0</v>
      </c>
      <c r="V7477" s="3">
        <f>('PV model'!$B$13*(U7477/1000)*(1-'PV model'!$B$14*((20+C7477)-25))*'PV model'!$B$10)/'PV model'!$B$12</f>
        <v>0</v>
      </c>
    </row>
    <row r="7478" spans="1:22" x14ac:dyDescent="0.2">
      <c r="A7478" s="10">
        <f t="shared" si="1292"/>
        <v>312</v>
      </c>
      <c r="B7478" s="10">
        <f t="shared" si="1290"/>
        <v>9</v>
      </c>
      <c r="C7478" s="23">
        <v>11.4</v>
      </c>
      <c r="D7478" s="24">
        <v>0</v>
      </c>
      <c r="E7478" s="24">
        <v>9.702</v>
      </c>
      <c r="F7478" s="48"/>
      <c r="G7478" s="48"/>
      <c r="H7478" s="1">
        <f t="shared" si="1291"/>
        <v>-17.390020611589147</v>
      </c>
      <c r="I7478" s="1">
        <f t="shared" si="1285"/>
        <v>15.914549841051567</v>
      </c>
      <c r="J7478" s="4">
        <f>B7478+('PV model'!$B$3/15)+(I7478/60)</f>
        <v>8.9885758306841925</v>
      </c>
      <c r="K7478" s="2">
        <f t="shared" si="1286"/>
        <v>45.17136253973711</v>
      </c>
      <c r="L7478" s="2">
        <f>DEGREES(ASIN((((COS(RADIANS('PV model'!$B$2))*COS(RADIANS(H7478))*COS(RADIANS(K7478)))+(SIN(RADIANS('PV model'!$B$2))*SIN(RADIANS(H7478)))))))</f>
        <v>7.7440577206931893</v>
      </c>
      <c r="M7478" s="3">
        <f t="shared" si="1282"/>
        <v>7.7440577206931893</v>
      </c>
      <c r="N7478" s="2">
        <f t="shared" si="1287"/>
        <v>43.080961308653549</v>
      </c>
      <c r="O7478" s="2">
        <f>IF('PV model'!$B$2&gt;0, 180-N7478,IF('PV model'!$B$2&lt;0,0-N7478,N7478))</f>
        <v>136.91903869134646</v>
      </c>
      <c r="P7478" s="2">
        <f>ABS(O7478-'PV model'!$B$5)</f>
        <v>68.080961308653542</v>
      </c>
      <c r="Q7478" s="3">
        <f t="shared" si="1283"/>
        <v>82.255942279306808</v>
      </c>
      <c r="R7478" s="3">
        <f t="shared" si="1288"/>
        <v>0</v>
      </c>
      <c r="S7478" s="3">
        <f t="shared" si="1284"/>
        <v>9.702</v>
      </c>
      <c r="T7478" s="3">
        <f>(0.5*(1-COS(RADIANS(90-$X$3)))*(D7478+E7478)*'PV model'!$B$4)</f>
        <v>0</v>
      </c>
      <c r="U7478" s="3">
        <f t="shared" si="1289"/>
        <v>9.702</v>
      </c>
      <c r="V7478" s="3">
        <f>('PV model'!$B$13*(U7478/1000)*(1-'PV model'!$B$14*((20+C7478)-25))*'PV model'!$B$10)/'PV model'!$B$12</f>
        <v>0.94498473484800005</v>
      </c>
    </row>
    <row r="7479" spans="1:22" x14ac:dyDescent="0.2">
      <c r="A7479" s="10">
        <f t="shared" si="1292"/>
        <v>312</v>
      </c>
      <c r="B7479" s="10">
        <f t="shared" si="1290"/>
        <v>10</v>
      </c>
      <c r="C7479" s="23">
        <v>11.8</v>
      </c>
      <c r="D7479" s="24">
        <v>0</v>
      </c>
      <c r="E7479" s="24">
        <v>30.869999999999997</v>
      </c>
      <c r="F7479" s="48"/>
      <c r="G7479" s="48"/>
      <c r="H7479" s="1">
        <f t="shared" si="1291"/>
        <v>-17.390020611589147</v>
      </c>
      <c r="I7479" s="1">
        <f t="shared" si="1285"/>
        <v>15.914549841051567</v>
      </c>
      <c r="J7479" s="4">
        <f>B7479+('PV model'!$B$3/15)+(I7479/60)</f>
        <v>9.9885758306841925</v>
      </c>
      <c r="K7479" s="2">
        <f t="shared" si="1286"/>
        <v>30.17136253973711</v>
      </c>
      <c r="L7479" s="2">
        <f>DEGREES(ASIN((((COS(RADIANS('PV model'!$B$2))*COS(RADIANS(H7479))*COS(RADIANS(K7479)))+(SIN(RADIANS('PV model'!$B$2))*SIN(RADIANS(H7479)))))))</f>
        <v>12.766648522201614</v>
      </c>
      <c r="M7479" s="3">
        <f t="shared" si="1282"/>
        <v>12.766648522201614</v>
      </c>
      <c r="N7479" s="2">
        <f t="shared" si="1287"/>
        <v>29.457206377346491</v>
      </c>
      <c r="O7479" s="2">
        <f>IF('PV model'!$B$2&gt;0, 180-N7479,IF('PV model'!$B$2&lt;0,0-N7479,N7479))</f>
        <v>150.54279362265351</v>
      </c>
      <c r="P7479" s="2">
        <f>ABS(O7479-'PV model'!$B$5)</f>
        <v>54.457206377346495</v>
      </c>
      <c r="Q7479" s="3">
        <f t="shared" si="1283"/>
        <v>77.233351477798379</v>
      </c>
      <c r="R7479" s="3">
        <f t="shared" si="1288"/>
        <v>0</v>
      </c>
      <c r="S7479" s="3">
        <f t="shared" si="1284"/>
        <v>30.869999999999997</v>
      </c>
      <c r="T7479" s="3">
        <f>(0.5*(1-COS(RADIANS(90-$X$3)))*(D7479+E7479)*'PV model'!$B$4)</f>
        <v>0</v>
      </c>
      <c r="U7479" s="3">
        <f t="shared" si="1289"/>
        <v>30.869999999999997</v>
      </c>
      <c r="V7479" s="3">
        <f>('PV model'!$B$13*(U7479/1000)*(1-'PV model'!$B$14*((20+C7479)-25))*'PV model'!$B$10)/'PV model'!$B$12</f>
        <v>3.0018323865599994</v>
      </c>
    </row>
    <row r="7480" spans="1:22" x14ac:dyDescent="0.2">
      <c r="A7480" s="10">
        <f t="shared" si="1292"/>
        <v>312</v>
      </c>
      <c r="B7480" s="10">
        <f t="shared" si="1290"/>
        <v>11</v>
      </c>
      <c r="C7480" s="23">
        <v>12.1</v>
      </c>
      <c r="D7480" s="24">
        <v>0</v>
      </c>
      <c r="E7480" s="24">
        <v>50.274000000000001</v>
      </c>
      <c r="F7480" s="48"/>
      <c r="G7480" s="48"/>
      <c r="H7480" s="1">
        <f t="shared" si="1291"/>
        <v>-17.390020611589147</v>
      </c>
      <c r="I7480" s="1">
        <f t="shared" si="1285"/>
        <v>15.914549841051567</v>
      </c>
      <c r="J7480" s="4">
        <f>B7480+('PV model'!$B$3/15)+(I7480/60)</f>
        <v>10.988575830684193</v>
      </c>
      <c r="K7480" s="2">
        <f t="shared" si="1286"/>
        <v>15.171362539737112</v>
      </c>
      <c r="L7480" s="2">
        <f>DEGREES(ASIN((((COS(RADIANS('PV model'!$B$2))*COS(RADIANS(H7480))*COS(RADIANS(K7480)))+(SIN(RADIANS('PV model'!$B$2))*SIN(RADIANS(H7480)))))))</f>
        <v>15.98396821855148</v>
      </c>
      <c r="M7480" s="3">
        <f t="shared" si="1282"/>
        <v>15.98396821855148</v>
      </c>
      <c r="N7480" s="2">
        <f t="shared" si="1287"/>
        <v>15.057516690268287</v>
      </c>
      <c r="O7480" s="2">
        <f>IF('PV model'!$B$2&gt;0, 180-N7480,IF('PV model'!$B$2&lt;0,0-N7480,N7480))</f>
        <v>164.9424833097317</v>
      </c>
      <c r="P7480" s="2">
        <f>ABS(O7480-'PV model'!$B$5)</f>
        <v>40.057516690268301</v>
      </c>
      <c r="Q7480" s="3">
        <f t="shared" si="1283"/>
        <v>74.016031781448532</v>
      </c>
      <c r="R7480" s="3">
        <f t="shared" si="1288"/>
        <v>0</v>
      </c>
      <c r="S7480" s="3">
        <f t="shared" si="1284"/>
        <v>50.274000000000001</v>
      </c>
      <c r="T7480" s="3">
        <f>(0.5*(1-COS(RADIANS(90-$X$3)))*(D7480+E7480)*'PV model'!$B$4)</f>
        <v>0</v>
      </c>
      <c r="U7480" s="3">
        <f t="shared" si="1289"/>
        <v>50.274000000000001</v>
      </c>
      <c r="V7480" s="3">
        <f>('PV model'!$B$13*(U7480/1000)*(1-'PV model'!$B$14*((20+C7480)-25))*'PV model'!$B$10)/'PV model'!$B$12</f>
        <v>4.8826679912639994</v>
      </c>
    </row>
    <row r="7481" spans="1:22" x14ac:dyDescent="0.2">
      <c r="A7481" s="10">
        <f t="shared" si="1292"/>
        <v>312</v>
      </c>
      <c r="B7481" s="10">
        <f t="shared" si="1290"/>
        <v>12</v>
      </c>
      <c r="C7481" s="23">
        <v>12.5</v>
      </c>
      <c r="D7481" s="24">
        <v>0</v>
      </c>
      <c r="E7481" s="24">
        <v>61.739999999999995</v>
      </c>
      <c r="F7481" s="48"/>
      <c r="G7481" s="48"/>
      <c r="H7481" s="1">
        <f t="shared" si="1291"/>
        <v>-17.390020611589147</v>
      </c>
      <c r="I7481" s="1">
        <f t="shared" si="1285"/>
        <v>15.914549841051567</v>
      </c>
      <c r="J7481" s="4">
        <f>B7481+('PV model'!$B$3/15)+(I7481/60)</f>
        <v>11.988575830684193</v>
      </c>
      <c r="K7481" s="2">
        <f t="shared" si="1286"/>
        <v>0.17136253973711213</v>
      </c>
      <c r="L7481" s="2">
        <f>DEGREES(ASIN((((COS(RADIANS('PV model'!$B$2))*COS(RADIANS(H7481))*COS(RADIANS(K7481)))+(SIN(RADIANS('PV model'!$B$2))*SIN(RADIANS(H7481)))))))</f>
        <v>17.109834461986772</v>
      </c>
      <c r="M7481" s="3">
        <f t="shared" si="1282"/>
        <v>17.109834461986772</v>
      </c>
      <c r="N7481" s="2">
        <f t="shared" si="1287"/>
        <v>0.17110253354648586</v>
      </c>
      <c r="O7481" s="2">
        <f>IF('PV model'!$B$2&gt;0, 180-N7481,IF('PV model'!$B$2&lt;0,0-N7481,N7481))</f>
        <v>179.82889746645353</v>
      </c>
      <c r="P7481" s="2">
        <f>ABS(O7481-'PV model'!$B$5)</f>
        <v>25.171102533546474</v>
      </c>
      <c r="Q7481" s="3">
        <f t="shared" si="1283"/>
        <v>72.890165538013221</v>
      </c>
      <c r="R7481" s="3">
        <f t="shared" si="1288"/>
        <v>0</v>
      </c>
      <c r="S7481" s="3">
        <f t="shared" si="1284"/>
        <v>61.739999999999995</v>
      </c>
      <c r="T7481" s="3">
        <f>(0.5*(1-COS(RADIANS(90-$X$3)))*(D7481+E7481)*'PV model'!$B$4)</f>
        <v>0</v>
      </c>
      <c r="U7481" s="3">
        <f t="shared" si="1289"/>
        <v>61.739999999999995</v>
      </c>
      <c r="V7481" s="3">
        <f>('PV model'!$B$13*(U7481/1000)*(1-'PV model'!$B$14*((20+C7481)-25))*'PV model'!$B$10)/'PV model'!$B$12</f>
        <v>5.9863844879999988</v>
      </c>
    </row>
    <row r="7482" spans="1:22" x14ac:dyDescent="0.2">
      <c r="A7482" s="10">
        <f t="shared" si="1292"/>
        <v>312</v>
      </c>
      <c r="B7482" s="10">
        <f t="shared" si="1290"/>
        <v>13</v>
      </c>
      <c r="C7482" s="23">
        <v>12.4</v>
      </c>
      <c r="D7482" s="24">
        <v>0</v>
      </c>
      <c r="E7482" s="24">
        <v>62.621999999999993</v>
      </c>
      <c r="F7482" s="48"/>
      <c r="G7482" s="48"/>
      <c r="H7482" s="1">
        <f t="shared" si="1291"/>
        <v>-17.390020611589147</v>
      </c>
      <c r="I7482" s="1">
        <f t="shared" si="1285"/>
        <v>15.914549841051567</v>
      </c>
      <c r="J7482" s="4">
        <f>B7482+('PV model'!$B$3/15)+(I7482/60)</f>
        <v>12.988575830684193</v>
      </c>
      <c r="K7482" s="2">
        <f t="shared" si="1286"/>
        <v>-14.828637460262888</v>
      </c>
      <c r="L7482" s="2">
        <f>DEGREES(ASIN((((COS(RADIANS('PV model'!$B$2))*COS(RADIANS(H7482))*COS(RADIANS(K7482)))+(SIN(RADIANS('PV model'!$B$2))*SIN(RADIANS(H7482)))))))</f>
        <v>16.033848478145586</v>
      </c>
      <c r="M7482" s="3">
        <f t="shared" si="1282"/>
        <v>16.033848478145586</v>
      </c>
      <c r="N7482" s="2">
        <f t="shared" si="1287"/>
        <v>-14.72124163189147</v>
      </c>
      <c r="O7482" s="2">
        <f>IF('PV model'!$B$2&gt;0, 180-N7482,IF('PV model'!$B$2&lt;0,0-N7482,N7482))</f>
        <v>194.72124163189147</v>
      </c>
      <c r="P7482" s="2">
        <f>ABS(O7482-'PV model'!$B$5)</f>
        <v>10.278758368108527</v>
      </c>
      <c r="Q7482" s="3">
        <f t="shared" si="1283"/>
        <v>73.966151521854414</v>
      </c>
      <c r="R7482" s="3">
        <f t="shared" si="1288"/>
        <v>0</v>
      </c>
      <c r="S7482" s="3">
        <f t="shared" si="1284"/>
        <v>62.621999999999993</v>
      </c>
      <c r="T7482" s="3">
        <f>(0.5*(1-COS(RADIANS(90-$X$3)))*(D7482+E7482)*'PV model'!$B$4)</f>
        <v>0</v>
      </c>
      <c r="U7482" s="3">
        <f t="shared" si="1289"/>
        <v>62.621999999999993</v>
      </c>
      <c r="V7482" s="3">
        <f>('PV model'!$B$13*(U7482/1000)*(1-'PV model'!$B$14*((20+C7482)-25))*'PV model'!$B$10)/'PV model'!$B$12</f>
        <v>6.0744081444479994</v>
      </c>
    </row>
    <row r="7483" spans="1:22" x14ac:dyDescent="0.2">
      <c r="A7483" s="10">
        <f t="shared" si="1292"/>
        <v>312</v>
      </c>
      <c r="B7483" s="10">
        <f t="shared" si="1290"/>
        <v>14</v>
      </c>
      <c r="C7483" s="23">
        <v>12.3</v>
      </c>
      <c r="D7483" s="24">
        <v>0</v>
      </c>
      <c r="E7483" s="24">
        <v>52.919999999999995</v>
      </c>
      <c r="F7483" s="48"/>
      <c r="G7483" s="48"/>
      <c r="H7483" s="1">
        <f t="shared" si="1291"/>
        <v>-17.390020611589147</v>
      </c>
      <c r="I7483" s="1">
        <f t="shared" si="1285"/>
        <v>15.914549841051567</v>
      </c>
      <c r="J7483" s="4">
        <f>B7483+('PV model'!$B$3/15)+(I7483/60)</f>
        <v>13.988575830684193</v>
      </c>
      <c r="K7483" s="2">
        <f t="shared" si="1286"/>
        <v>-29.82863746026289</v>
      </c>
      <c r="L7483" s="2">
        <f>DEGREES(ASIN((((COS(RADIANS('PV model'!$B$2))*COS(RADIANS(H7483))*COS(RADIANS(K7483)))+(SIN(RADIANS('PV model'!$B$2))*SIN(RADIANS(H7483)))))))</f>
        <v>12.861638550480002</v>
      </c>
      <c r="M7483" s="3">
        <f t="shared" si="1282"/>
        <v>12.861638550480002</v>
      </c>
      <c r="N7483" s="2">
        <f t="shared" si="1287"/>
        <v>-29.136251036278672</v>
      </c>
      <c r="O7483" s="2">
        <f>IF('PV model'!$B$2&gt;0, 180-N7483,IF('PV model'!$B$2&lt;0,0-N7483,N7483))</f>
        <v>209.13625103627868</v>
      </c>
      <c r="P7483" s="2">
        <f>ABS(O7483-'PV model'!$B$5)</f>
        <v>4.1362510362786793</v>
      </c>
      <c r="Q7483" s="3">
        <f t="shared" si="1283"/>
        <v>77.138361449520005</v>
      </c>
      <c r="R7483" s="3">
        <f t="shared" si="1288"/>
        <v>0</v>
      </c>
      <c r="S7483" s="3">
        <f t="shared" si="1284"/>
        <v>52.919999999999995</v>
      </c>
      <c r="T7483" s="3">
        <f>(0.5*(1-COS(RADIANS(90-$X$3)))*(D7483+E7483)*'PV model'!$B$4)</f>
        <v>0</v>
      </c>
      <c r="U7483" s="3">
        <f t="shared" si="1289"/>
        <v>52.919999999999995</v>
      </c>
      <c r="V7483" s="3">
        <f>('PV model'!$B$13*(U7483/1000)*(1-'PV model'!$B$14*((20+C7483)-25))*'PV model'!$B$10)/'PV model'!$B$12</f>
        <v>5.1354186105599995</v>
      </c>
    </row>
    <row r="7484" spans="1:22" x14ac:dyDescent="0.2">
      <c r="A7484" s="10">
        <f t="shared" si="1292"/>
        <v>312</v>
      </c>
      <c r="B7484" s="10">
        <f t="shared" si="1290"/>
        <v>15</v>
      </c>
      <c r="C7484" s="23">
        <v>12.2</v>
      </c>
      <c r="D7484" s="24">
        <v>0</v>
      </c>
      <c r="E7484" s="24">
        <v>35.28</v>
      </c>
      <c r="F7484" s="48"/>
      <c r="G7484" s="48"/>
      <c r="H7484" s="1">
        <f t="shared" si="1291"/>
        <v>-17.390020611589147</v>
      </c>
      <c r="I7484" s="1">
        <f t="shared" si="1285"/>
        <v>15.914549841051567</v>
      </c>
      <c r="J7484" s="4">
        <f>B7484+('PV model'!$B$3/15)+(I7484/60)</f>
        <v>14.988575830684193</v>
      </c>
      <c r="K7484" s="2">
        <f t="shared" si="1286"/>
        <v>-44.82863746026289</v>
      </c>
      <c r="L7484" s="2">
        <f>DEGREES(ASIN((((COS(RADIANS('PV model'!$B$2))*COS(RADIANS(H7484))*COS(RADIANS(K7484)))+(SIN(RADIANS('PV model'!$B$2))*SIN(RADIANS(H7484)))))))</f>
        <v>7.8762747078708557</v>
      </c>
      <c r="M7484" s="3">
        <f t="shared" si="1282"/>
        <v>7.8762747078708557</v>
      </c>
      <c r="N7484" s="2">
        <f t="shared" si="1287"/>
        <v>-42.779016801925863</v>
      </c>
      <c r="O7484" s="2">
        <f>IF('PV model'!$B$2&gt;0, 180-N7484,IF('PV model'!$B$2&lt;0,0-N7484,N7484))</f>
        <v>222.77901680192588</v>
      </c>
      <c r="P7484" s="2">
        <f>ABS(O7484-'PV model'!$B$5)</f>
        <v>17.779016801925877</v>
      </c>
      <c r="Q7484" s="3">
        <f t="shared" si="1283"/>
        <v>82.123725292129137</v>
      </c>
      <c r="R7484" s="3">
        <f t="shared" si="1288"/>
        <v>0</v>
      </c>
      <c r="S7484" s="3">
        <f t="shared" si="1284"/>
        <v>35.28</v>
      </c>
      <c r="T7484" s="3">
        <f>(0.5*(1-COS(RADIANS(90-$X$3)))*(D7484+E7484)*'PV model'!$B$4)</f>
        <v>0</v>
      </c>
      <c r="U7484" s="3">
        <f t="shared" si="1289"/>
        <v>35.28</v>
      </c>
      <c r="V7484" s="3">
        <f>('PV model'!$B$13*(U7484/1000)*(1-'PV model'!$B$14*((20+C7484)-25))*'PV model'!$B$10)/'PV model'!$B$12</f>
        <v>3.4250230425599999</v>
      </c>
    </row>
    <row r="7485" spans="1:22" x14ac:dyDescent="0.2">
      <c r="A7485" s="10">
        <f t="shared" si="1292"/>
        <v>312</v>
      </c>
      <c r="B7485" s="10">
        <f t="shared" si="1290"/>
        <v>16</v>
      </c>
      <c r="C7485" s="23">
        <v>12.2</v>
      </c>
      <c r="D7485" s="24">
        <v>0</v>
      </c>
      <c r="E7485" s="24">
        <v>13.229999999999999</v>
      </c>
      <c r="F7485" s="48"/>
      <c r="G7485" s="48"/>
      <c r="H7485" s="1">
        <f t="shared" si="1291"/>
        <v>-17.390020611589147</v>
      </c>
      <c r="I7485" s="1">
        <f t="shared" si="1285"/>
        <v>15.914549841051567</v>
      </c>
      <c r="J7485" s="4">
        <f>B7485+('PV model'!$B$3/15)+(I7485/60)</f>
        <v>15.988575830684193</v>
      </c>
      <c r="K7485" s="2">
        <f t="shared" si="1286"/>
        <v>-59.82863746026289</v>
      </c>
      <c r="L7485" s="2">
        <f>DEGREES(ASIN((((COS(RADIANS('PV model'!$B$2))*COS(RADIANS(H7485))*COS(RADIANS(K7485)))+(SIN(RADIANS('PV model'!$B$2))*SIN(RADIANS(H7485)))))))</f>
        <v>1.452432671798048</v>
      </c>
      <c r="M7485" s="3">
        <f t="shared" si="1282"/>
        <v>1.452432671798048</v>
      </c>
      <c r="N7485" s="2">
        <f t="shared" si="1287"/>
        <v>-55.616468088837912</v>
      </c>
      <c r="O7485" s="2">
        <f>IF('PV model'!$B$2&gt;0, 180-N7485,IF('PV model'!$B$2&lt;0,0-N7485,N7485))</f>
        <v>235.61646808883791</v>
      </c>
      <c r="P7485" s="2">
        <f>ABS(O7485-'PV model'!$B$5)</f>
        <v>30.616468088837905</v>
      </c>
      <c r="Q7485" s="3">
        <f t="shared" si="1283"/>
        <v>88.547567328201964</v>
      </c>
      <c r="R7485" s="3">
        <f t="shared" si="1288"/>
        <v>0</v>
      </c>
      <c r="S7485" s="3">
        <f t="shared" si="1284"/>
        <v>13.229999999999999</v>
      </c>
      <c r="T7485" s="3">
        <f>(0.5*(1-COS(RADIANS(90-$X$3)))*(D7485+E7485)*'PV model'!$B$4)</f>
        <v>0</v>
      </c>
      <c r="U7485" s="3">
        <f t="shared" si="1289"/>
        <v>13.229999999999999</v>
      </c>
      <c r="V7485" s="3">
        <f>('PV model'!$B$13*(U7485/1000)*(1-'PV model'!$B$14*((20+C7485)-25))*'PV model'!$B$10)/'PV model'!$B$12</f>
        <v>1.2843836409599998</v>
      </c>
    </row>
    <row r="7486" spans="1:22" x14ac:dyDescent="0.2">
      <c r="A7486" s="10">
        <f t="shared" si="1292"/>
        <v>312</v>
      </c>
      <c r="B7486" s="10">
        <f t="shared" si="1290"/>
        <v>17</v>
      </c>
      <c r="C7486" s="23">
        <v>12.1</v>
      </c>
      <c r="D7486" s="24">
        <v>0</v>
      </c>
      <c r="E7486" s="24">
        <v>0.88200000000000001</v>
      </c>
      <c r="F7486" s="48"/>
      <c r="G7486" s="48"/>
      <c r="H7486" s="1">
        <f t="shared" si="1291"/>
        <v>-17.390020611589147</v>
      </c>
      <c r="I7486" s="1">
        <f t="shared" si="1285"/>
        <v>15.914549841051567</v>
      </c>
      <c r="J7486" s="4">
        <f>B7486+('PV model'!$B$3/15)+(I7486/60)</f>
        <v>16.988575830684191</v>
      </c>
      <c r="K7486" s="2">
        <f t="shared" si="1286"/>
        <v>-74.828637460262854</v>
      </c>
      <c r="L7486" s="2">
        <f>DEGREES(ASIN((((COS(RADIANS('PV model'!$B$2))*COS(RADIANS(H7486))*COS(RADIANS(K7486)))+(SIN(RADIANS('PV model'!$B$2))*SIN(RADIANS(H7486)))))))</f>
        <v>-6.0187173277610464</v>
      </c>
      <c r="M7486" s="3">
        <f t="shared" si="1282"/>
        <v>0</v>
      </c>
      <c r="N7486" s="2">
        <f t="shared" si="1287"/>
        <v>-67.84058646465607</v>
      </c>
      <c r="O7486" s="2">
        <f>IF('PV model'!$B$2&gt;0, 180-N7486,IF('PV model'!$B$2&lt;0,0-N7486,N7486))</f>
        <v>247.84058646465607</v>
      </c>
      <c r="P7486" s="2">
        <f>ABS(O7486-'PV model'!$B$5)</f>
        <v>42.84058646465607</v>
      </c>
      <c r="Q7486" s="3">
        <f t="shared" si="1283"/>
        <v>96.018717327761038</v>
      </c>
      <c r="R7486" s="3">
        <f t="shared" si="1288"/>
        <v>0</v>
      </c>
      <c r="S7486" s="3">
        <f t="shared" si="1284"/>
        <v>0.88200000000000001</v>
      </c>
      <c r="T7486" s="3">
        <f>(0.5*(1-COS(RADIANS(90-$X$3)))*(D7486+E7486)*'PV model'!$B$4)</f>
        <v>0</v>
      </c>
      <c r="U7486" s="3">
        <f t="shared" si="1289"/>
        <v>0.88200000000000001</v>
      </c>
      <c r="V7486" s="3">
        <f>('PV model'!$B$13*(U7486/1000)*(1-'PV model'!$B$14*((20+C7486)-25))*'PV model'!$B$10)/'PV model'!$B$12</f>
        <v>8.5660841951999994E-2</v>
      </c>
    </row>
    <row r="7487" spans="1:22" x14ac:dyDescent="0.2">
      <c r="A7487" s="10">
        <f t="shared" si="1292"/>
        <v>312</v>
      </c>
      <c r="B7487" s="10">
        <f t="shared" si="1290"/>
        <v>18</v>
      </c>
      <c r="C7487" s="23">
        <v>12.1</v>
      </c>
      <c r="D7487" s="24">
        <v>0</v>
      </c>
      <c r="E7487" s="24">
        <v>0</v>
      </c>
      <c r="F7487" s="48"/>
      <c r="G7487" s="48"/>
      <c r="H7487" s="1">
        <f t="shared" si="1291"/>
        <v>-17.390020611589147</v>
      </c>
      <c r="I7487" s="1">
        <f t="shared" si="1285"/>
        <v>15.914549841051567</v>
      </c>
      <c r="J7487" s="4">
        <f>B7487+('PV model'!$B$3/15)+(I7487/60)</f>
        <v>17.988575830684191</v>
      </c>
      <c r="K7487" s="2">
        <f t="shared" si="1286"/>
        <v>-89.828637460262854</v>
      </c>
      <c r="L7487" s="2">
        <f>DEGREES(ASIN((((COS(RADIANS('PV model'!$B$2))*COS(RADIANS(H7487))*COS(RADIANS(K7487)))+(SIN(RADIANS('PV model'!$B$2))*SIN(RADIANS(H7487)))))))</f>
        <v>-14.16373745685466</v>
      </c>
      <c r="M7487" s="3">
        <f t="shared" si="1282"/>
        <v>0</v>
      </c>
      <c r="N7487" s="2">
        <f t="shared" si="1287"/>
        <v>-79.803893228382421</v>
      </c>
      <c r="O7487" s="2">
        <f>IF('PV model'!$B$2&gt;0, 180-N7487,IF('PV model'!$B$2&lt;0,0-N7487,N7487))</f>
        <v>259.80389322838244</v>
      </c>
      <c r="P7487" s="2">
        <f>ABS(O7487-'PV model'!$B$5)</f>
        <v>54.803893228382435</v>
      </c>
      <c r="Q7487" s="3">
        <f t="shared" si="1283"/>
        <v>104.16373745685466</v>
      </c>
      <c r="R7487" s="3">
        <f t="shared" si="1288"/>
        <v>0</v>
      </c>
      <c r="S7487" s="3">
        <f t="shared" si="1284"/>
        <v>0</v>
      </c>
      <c r="T7487" s="3">
        <f>(0.5*(1-COS(RADIANS(90-$X$3)))*(D7487+E7487)*'PV model'!$B$4)</f>
        <v>0</v>
      </c>
      <c r="U7487" s="3">
        <f t="shared" si="1289"/>
        <v>0</v>
      </c>
      <c r="V7487" s="3">
        <f>('PV model'!$B$13*(U7487/1000)*(1-'PV model'!$B$14*((20+C7487)-25))*'PV model'!$B$10)/'PV model'!$B$12</f>
        <v>0</v>
      </c>
    </row>
    <row r="7488" spans="1:22" x14ac:dyDescent="0.2">
      <c r="A7488" s="10">
        <f t="shared" si="1292"/>
        <v>312</v>
      </c>
      <c r="B7488" s="10">
        <f t="shared" si="1290"/>
        <v>19</v>
      </c>
      <c r="C7488" s="23">
        <v>12.3</v>
      </c>
      <c r="D7488" s="24">
        <v>0</v>
      </c>
      <c r="E7488" s="24">
        <v>0</v>
      </c>
      <c r="F7488" s="48"/>
      <c r="G7488" s="48"/>
      <c r="H7488" s="1">
        <f t="shared" si="1291"/>
        <v>-17.390020611589147</v>
      </c>
      <c r="I7488" s="1">
        <f t="shared" si="1285"/>
        <v>15.914549841051567</v>
      </c>
      <c r="J7488" s="4">
        <f>B7488+('PV model'!$B$3/15)+(I7488/60)</f>
        <v>18.988575830684191</v>
      </c>
      <c r="K7488" s="2">
        <f t="shared" si="1286"/>
        <v>-104.82863746026285</v>
      </c>
      <c r="L7488" s="2">
        <f>DEGREES(ASIN((((COS(RADIANS('PV model'!$B$2))*COS(RADIANS(H7488))*COS(RADIANS(K7488)))+(SIN(RADIANS('PV model'!$B$2))*SIN(RADIANS(H7488)))))))</f>
        <v>-22.621664067413807</v>
      </c>
      <c r="M7488" s="3">
        <f t="shared" si="1282"/>
        <v>0</v>
      </c>
      <c r="N7488" s="2">
        <f t="shared" si="1287"/>
        <v>-88.013770293210328</v>
      </c>
      <c r="O7488" s="2">
        <f>IF('PV model'!$B$2&gt;0, 180-N7488,IF('PV model'!$B$2&lt;0,0-N7488,N7488))</f>
        <v>268.01377029321031</v>
      </c>
      <c r="P7488" s="2">
        <f>ABS(O7488-'PV model'!$B$5)</f>
        <v>63.013770293210314</v>
      </c>
      <c r="Q7488" s="3">
        <f t="shared" si="1283"/>
        <v>112.6216640674138</v>
      </c>
      <c r="R7488" s="3">
        <f t="shared" si="1288"/>
        <v>0</v>
      </c>
      <c r="S7488" s="3">
        <f t="shared" si="1284"/>
        <v>0</v>
      </c>
      <c r="T7488" s="3">
        <f>(0.5*(1-COS(RADIANS(90-$X$3)))*(D7488+E7488)*'PV model'!$B$4)</f>
        <v>0</v>
      </c>
      <c r="U7488" s="3">
        <f t="shared" si="1289"/>
        <v>0</v>
      </c>
      <c r="V7488" s="3">
        <f>('PV model'!$B$13*(U7488/1000)*(1-'PV model'!$B$14*((20+C7488)-25))*'PV model'!$B$10)/'PV model'!$B$12</f>
        <v>0</v>
      </c>
    </row>
    <row r="7489" spans="1:22" x14ac:dyDescent="0.2">
      <c r="A7489" s="10">
        <f t="shared" si="1292"/>
        <v>312</v>
      </c>
      <c r="B7489" s="10">
        <f t="shared" si="1290"/>
        <v>20</v>
      </c>
      <c r="C7489" s="23">
        <v>12.4</v>
      </c>
      <c r="D7489" s="24">
        <v>0</v>
      </c>
      <c r="E7489" s="24">
        <v>0</v>
      </c>
      <c r="F7489" s="48"/>
      <c r="G7489" s="48"/>
      <c r="H7489" s="1">
        <f t="shared" si="1291"/>
        <v>-17.390020611589147</v>
      </c>
      <c r="I7489" s="1">
        <f t="shared" si="1285"/>
        <v>15.914549841051567</v>
      </c>
      <c r="J7489" s="4">
        <f>B7489+('PV model'!$B$3/15)+(I7489/60)</f>
        <v>19.988575830684191</v>
      </c>
      <c r="K7489" s="2">
        <f t="shared" si="1286"/>
        <v>-119.82863746026285</v>
      </c>
      <c r="L7489" s="2">
        <f>DEGREES(ASIN((((COS(RADIANS('PV model'!$B$2))*COS(RADIANS(H7489))*COS(RADIANS(K7489)))+(SIN(RADIANS('PV model'!$B$2))*SIN(RADIANS(H7489)))))))</f>
        <v>-31.008667066644506</v>
      </c>
      <c r="M7489" s="3">
        <f t="shared" si="1282"/>
        <v>0</v>
      </c>
      <c r="N7489" s="2">
        <f t="shared" si="1287"/>
        <v>-74.994850819700844</v>
      </c>
      <c r="O7489" s="2">
        <f>IF('PV model'!$B$2&gt;0, 180-N7489,IF('PV model'!$B$2&lt;0,0-N7489,N7489))</f>
        <v>254.99485081970084</v>
      </c>
      <c r="P7489" s="2">
        <f>ABS(O7489-'PV model'!$B$5)</f>
        <v>49.994850819700844</v>
      </c>
      <c r="Q7489" s="3">
        <f t="shared" si="1283"/>
        <v>121.00866706664451</v>
      </c>
      <c r="R7489" s="3">
        <f t="shared" si="1288"/>
        <v>0</v>
      </c>
      <c r="S7489" s="3">
        <f t="shared" si="1284"/>
        <v>0</v>
      </c>
      <c r="T7489" s="3">
        <f>(0.5*(1-COS(RADIANS(90-$X$3)))*(D7489+E7489)*'PV model'!$B$4)</f>
        <v>0</v>
      </c>
      <c r="U7489" s="3">
        <f t="shared" si="1289"/>
        <v>0</v>
      </c>
      <c r="V7489" s="3">
        <f>('PV model'!$B$13*(U7489/1000)*(1-'PV model'!$B$14*((20+C7489)-25))*'PV model'!$B$10)/'PV model'!$B$12</f>
        <v>0</v>
      </c>
    </row>
    <row r="7490" spans="1:22" x14ac:dyDescent="0.2">
      <c r="A7490" s="10">
        <f t="shared" si="1292"/>
        <v>312</v>
      </c>
      <c r="B7490" s="10">
        <f t="shared" si="1290"/>
        <v>21</v>
      </c>
      <c r="C7490" s="23">
        <v>12.6</v>
      </c>
      <c r="D7490" s="24">
        <v>0</v>
      </c>
      <c r="E7490" s="24">
        <v>0</v>
      </c>
      <c r="F7490" s="48"/>
      <c r="G7490" s="48"/>
      <c r="H7490" s="1">
        <f t="shared" si="1291"/>
        <v>-17.390020611589147</v>
      </c>
      <c r="I7490" s="1">
        <f t="shared" si="1285"/>
        <v>15.914549841051567</v>
      </c>
      <c r="J7490" s="4">
        <f>B7490+('PV model'!$B$3/15)+(I7490/60)</f>
        <v>20.988575830684191</v>
      </c>
      <c r="K7490" s="2">
        <f t="shared" si="1286"/>
        <v>-134.82863746026285</v>
      </c>
      <c r="L7490" s="2">
        <f>DEGREES(ASIN((((COS(RADIANS('PV model'!$B$2))*COS(RADIANS(H7490))*COS(RADIANS(K7490)))+(SIN(RADIANS('PV model'!$B$2))*SIN(RADIANS(H7490)))))))</f>
        <v>-38.856271089673193</v>
      </c>
      <c r="M7490" s="3">
        <f t="shared" si="1282"/>
        <v>0</v>
      </c>
      <c r="N7490" s="2">
        <f t="shared" si="1287"/>
        <v>-60.356352875205232</v>
      </c>
      <c r="O7490" s="2">
        <f>IF('PV model'!$B$2&gt;0, 180-N7490,IF('PV model'!$B$2&lt;0,0-N7490,N7490))</f>
        <v>240.35635287520523</v>
      </c>
      <c r="P7490" s="2">
        <f>ABS(O7490-'PV model'!$B$5)</f>
        <v>35.356352875205232</v>
      </c>
      <c r="Q7490" s="3">
        <f t="shared" si="1283"/>
        <v>128.85627108967319</v>
      </c>
      <c r="R7490" s="3">
        <f t="shared" si="1288"/>
        <v>0</v>
      </c>
      <c r="S7490" s="3">
        <f t="shared" si="1284"/>
        <v>0</v>
      </c>
      <c r="T7490" s="3">
        <f>(0.5*(1-COS(RADIANS(90-$X$3)))*(D7490+E7490)*'PV model'!$B$4)</f>
        <v>0</v>
      </c>
      <c r="U7490" s="3">
        <f t="shared" si="1289"/>
        <v>0</v>
      </c>
      <c r="V7490" s="3">
        <f>('PV model'!$B$13*(U7490/1000)*(1-'PV model'!$B$14*((20+C7490)-25))*'PV model'!$B$10)/'PV model'!$B$12</f>
        <v>0</v>
      </c>
    </row>
    <row r="7491" spans="1:22" x14ac:dyDescent="0.2">
      <c r="A7491" s="10">
        <f t="shared" si="1292"/>
        <v>312</v>
      </c>
      <c r="B7491" s="10">
        <f t="shared" si="1290"/>
        <v>22</v>
      </c>
      <c r="C7491" s="23">
        <v>12.4</v>
      </c>
      <c r="D7491" s="24">
        <v>0</v>
      </c>
      <c r="E7491" s="24">
        <v>0</v>
      </c>
      <c r="F7491" s="48"/>
      <c r="G7491" s="48"/>
      <c r="H7491" s="1">
        <f t="shared" si="1291"/>
        <v>-17.390020611589147</v>
      </c>
      <c r="I7491" s="1">
        <f t="shared" si="1285"/>
        <v>15.914549841051567</v>
      </c>
      <c r="J7491" s="4">
        <f>B7491+('PV model'!$B$3/15)+(I7491/60)</f>
        <v>21.988575830684191</v>
      </c>
      <c r="K7491" s="2">
        <f t="shared" si="1286"/>
        <v>-149.82863746026285</v>
      </c>
      <c r="L7491" s="2">
        <f>DEGREES(ASIN((((COS(RADIANS('PV model'!$B$2))*COS(RADIANS(H7491))*COS(RADIANS(K7491)))+(SIN(RADIANS('PV model'!$B$2))*SIN(RADIANS(H7491)))))))</f>
        <v>-45.528710246336914</v>
      </c>
      <c r="M7491" s="3">
        <f t="shared" si="1282"/>
        <v>0</v>
      </c>
      <c r="N7491" s="2">
        <f t="shared" si="1287"/>
        <v>-43.206185210465868</v>
      </c>
      <c r="O7491" s="2">
        <f>IF('PV model'!$B$2&gt;0, 180-N7491,IF('PV model'!$B$2&lt;0,0-N7491,N7491))</f>
        <v>223.20618521046586</v>
      </c>
      <c r="P7491" s="2">
        <f>ABS(O7491-'PV model'!$B$5)</f>
        <v>18.206185210465861</v>
      </c>
      <c r="Q7491" s="3">
        <f t="shared" si="1283"/>
        <v>135.52871024633691</v>
      </c>
      <c r="R7491" s="3">
        <f t="shared" si="1288"/>
        <v>0</v>
      </c>
      <c r="S7491" s="3">
        <f t="shared" si="1284"/>
        <v>0</v>
      </c>
      <c r="T7491" s="3">
        <f>(0.5*(1-COS(RADIANS(90-$X$3)))*(D7491+E7491)*'PV model'!$B$4)</f>
        <v>0</v>
      </c>
      <c r="U7491" s="3">
        <f t="shared" si="1289"/>
        <v>0</v>
      </c>
      <c r="V7491" s="3">
        <f>('PV model'!$B$13*(U7491/1000)*(1-'PV model'!$B$14*((20+C7491)-25))*'PV model'!$B$10)/'PV model'!$B$12</f>
        <v>0</v>
      </c>
    </row>
    <row r="7492" spans="1:22" x14ac:dyDescent="0.2">
      <c r="A7492" s="10">
        <f t="shared" si="1292"/>
        <v>312</v>
      </c>
      <c r="B7492" s="10">
        <f t="shared" si="1290"/>
        <v>23</v>
      </c>
      <c r="C7492" s="23">
        <v>12.2</v>
      </c>
      <c r="D7492" s="24">
        <v>0</v>
      </c>
      <c r="E7492" s="24">
        <v>0</v>
      </c>
      <c r="F7492" s="48"/>
      <c r="G7492" s="48"/>
      <c r="H7492" s="1">
        <f t="shared" si="1291"/>
        <v>-17.390020611589147</v>
      </c>
      <c r="I7492" s="1">
        <f t="shared" si="1285"/>
        <v>15.914549841051567</v>
      </c>
      <c r="J7492" s="4">
        <f>B7492+('PV model'!$B$3/15)+(I7492/60)</f>
        <v>22.988575830684191</v>
      </c>
      <c r="K7492" s="2">
        <f t="shared" si="1286"/>
        <v>-164.82863746026285</v>
      </c>
      <c r="L7492" s="2">
        <f>DEGREES(ASIN((((COS(RADIANS('PV model'!$B$2))*COS(RADIANS(H7492))*COS(RADIANS(K7492)))+(SIN(RADIANS('PV model'!$B$2))*SIN(RADIANS(H7492)))))))</f>
        <v>-50.173655544482081</v>
      </c>
      <c r="M7492" s="3">
        <f t="shared" si="1282"/>
        <v>0</v>
      </c>
      <c r="N7492" s="2">
        <f t="shared" si="1287"/>
        <v>-22.951030782820247</v>
      </c>
      <c r="O7492" s="2">
        <f>IF('PV model'!$B$2&gt;0, 180-N7492,IF('PV model'!$B$2&lt;0,0-N7492,N7492))</f>
        <v>202.95103078282025</v>
      </c>
      <c r="P7492" s="2">
        <f>ABS(O7492-'PV model'!$B$5)</f>
        <v>2.0489692171797458</v>
      </c>
      <c r="Q7492" s="3">
        <f t="shared" si="1283"/>
        <v>140.1736555444821</v>
      </c>
      <c r="R7492" s="3">
        <f t="shared" si="1288"/>
        <v>0</v>
      </c>
      <c r="S7492" s="3">
        <f t="shared" si="1284"/>
        <v>0</v>
      </c>
      <c r="T7492" s="3">
        <f>(0.5*(1-COS(RADIANS(90-$X$3)))*(D7492+E7492)*'PV model'!$B$4)</f>
        <v>0</v>
      </c>
      <c r="U7492" s="3">
        <f t="shared" si="1289"/>
        <v>0</v>
      </c>
      <c r="V7492" s="3">
        <f>('PV model'!$B$13*(U7492/1000)*(1-'PV model'!$B$14*((20+C7492)-25))*'PV model'!$B$10)/'PV model'!$B$12</f>
        <v>0</v>
      </c>
    </row>
    <row r="7493" spans="1:22" x14ac:dyDescent="0.2">
      <c r="A7493" s="10">
        <f t="shared" si="1292"/>
        <v>312</v>
      </c>
      <c r="B7493" s="10">
        <f t="shared" si="1290"/>
        <v>24</v>
      </c>
      <c r="C7493" s="23">
        <v>12</v>
      </c>
      <c r="D7493" s="24">
        <v>0</v>
      </c>
      <c r="E7493" s="24">
        <v>0</v>
      </c>
      <c r="F7493" s="48"/>
      <c r="G7493" s="48"/>
      <c r="H7493" s="1">
        <f t="shared" si="1291"/>
        <v>-17.390020611589147</v>
      </c>
      <c r="I7493" s="1">
        <f t="shared" si="1285"/>
        <v>15.914549841051567</v>
      </c>
      <c r="J7493" s="4">
        <f>B7493+('PV model'!$B$3/15)+(I7493/60)</f>
        <v>23.988575830684191</v>
      </c>
      <c r="K7493" s="2">
        <f t="shared" si="1286"/>
        <v>-179.82863746026285</v>
      </c>
      <c r="L7493" s="2">
        <f>DEGREES(ASIN((((COS(RADIANS('PV model'!$B$2))*COS(RADIANS(H7493))*COS(RADIANS(K7493)))+(SIN(RADIANS('PV model'!$B$2))*SIN(RADIANS(H7493)))))))</f>
        <v>-51.889796181869272</v>
      </c>
      <c r="M7493" s="3">
        <f t="shared" si="1282"/>
        <v>0</v>
      </c>
      <c r="N7493" s="2">
        <f t="shared" si="1287"/>
        <v>-0.2649654318303048</v>
      </c>
      <c r="O7493" s="2">
        <f>IF('PV model'!$B$2&gt;0, 180-N7493,IF('PV model'!$B$2&lt;0,0-N7493,N7493))</f>
        <v>180.26496543183029</v>
      </c>
      <c r="P7493" s="2">
        <f>ABS(O7493-'PV model'!$B$5)</f>
        <v>24.735034568169709</v>
      </c>
      <c r="Q7493" s="3">
        <f t="shared" si="1283"/>
        <v>141.88979618186926</v>
      </c>
      <c r="R7493" s="3">
        <f t="shared" si="1288"/>
        <v>0</v>
      </c>
      <c r="S7493" s="3">
        <f t="shared" si="1284"/>
        <v>0</v>
      </c>
      <c r="T7493" s="3">
        <f>(0.5*(1-COS(RADIANS(90-$X$3)))*(D7493+E7493)*'PV model'!$B$4)</f>
        <v>0</v>
      </c>
      <c r="U7493" s="3">
        <f t="shared" si="1289"/>
        <v>0</v>
      </c>
      <c r="V7493" s="3">
        <f>('PV model'!$B$13*(U7493/1000)*(1-'PV model'!$B$14*((20+C7493)-25))*'PV model'!$B$10)/'PV model'!$B$12</f>
        <v>0</v>
      </c>
    </row>
    <row r="7494" spans="1:22" x14ac:dyDescent="0.2">
      <c r="A7494" s="10">
        <f t="shared" si="1292"/>
        <v>313</v>
      </c>
      <c r="B7494" s="10">
        <f t="shared" si="1290"/>
        <v>1</v>
      </c>
      <c r="C7494" s="23">
        <v>12.6</v>
      </c>
      <c r="D7494" s="24">
        <v>0</v>
      </c>
      <c r="E7494" s="24">
        <v>0</v>
      </c>
      <c r="F7494" s="48"/>
      <c r="G7494" s="48"/>
      <c r="H7494" s="1">
        <f t="shared" si="1291"/>
        <v>-17.658625608453203</v>
      </c>
      <c r="I7494" s="1">
        <f t="shared" si="1285"/>
        <v>15.786669324218144</v>
      </c>
      <c r="J7494" s="4">
        <f>B7494+('PV model'!$B$3/15)+(I7494/60)</f>
        <v>0.98644448873696911</v>
      </c>
      <c r="K7494" s="2">
        <f t="shared" si="1286"/>
        <v>165.20333266894545</v>
      </c>
      <c r="L7494" s="2">
        <f>DEGREES(ASIN((((COS(RADIANS('PV model'!$B$2))*COS(RADIANS(H7494))*COS(RADIANS(K7494)))+(SIN(RADIANS('PV model'!$B$2))*SIN(RADIANS(H7494)))))))</f>
        <v>-50.517085914910837</v>
      </c>
      <c r="M7494" s="3">
        <f t="shared" ref="M7494:M7557" si="1293">IF(L7494&gt;0, L7494, 0)</f>
        <v>0</v>
      </c>
      <c r="N7494" s="2">
        <f t="shared" si="1287"/>
        <v>22.502656560287527</v>
      </c>
      <c r="O7494" s="2">
        <f>IF('PV model'!$B$2&gt;0, 180-N7494,IF('PV model'!$B$2&lt;0,0-N7494,N7494))</f>
        <v>157.49734343971247</v>
      </c>
      <c r="P7494" s="2">
        <f>ABS(O7494-'PV model'!$B$5)</f>
        <v>47.502656560287534</v>
      </c>
      <c r="Q7494" s="3">
        <f t="shared" ref="Q7494:Q7557" si="1294">DEGREES(ACOS((SIN(RADIANS(L7494))*COS(RADIANS(90-$X$3))+COS(RADIANS(L7494))*COS(RADIANS(P7494))*SIN(RADIANS(90-$X$3)))))</f>
        <v>140.51708591491084</v>
      </c>
      <c r="R7494" s="3">
        <f t="shared" si="1288"/>
        <v>0</v>
      </c>
      <c r="S7494" s="3">
        <f t="shared" ref="S7494:S7557" si="1295">IF($Z$3=TRUE, IF(E7494=0,0,E7494*(0.5*(1+COS(RADIANS(90-$X$3))*(1+(1-(E7494^2/(D7494+E7494)^2))*(SIN(RADIANS(0.5*$X$3))^3)))*(1+(1-(E7494^2/(D7494+E7494)^2))*(COS(RADIANS(Q7494))^2)*(SIN(RADIANS(90-L7494))^3)))), IF(E7494=0,0,E7494*(0.5*(1+COS(RADIANS(90-$X$3))))))</f>
        <v>0</v>
      </c>
      <c r="T7494" s="3">
        <f>(0.5*(1-COS(RADIANS(90-$X$3)))*(D7494+E7494)*'PV model'!$B$4)</f>
        <v>0</v>
      </c>
      <c r="U7494" s="3">
        <f t="shared" si="1289"/>
        <v>0</v>
      </c>
      <c r="V7494" s="3">
        <f>('PV model'!$B$13*(U7494/1000)*(1-'PV model'!$B$14*((20+C7494)-25))*'PV model'!$B$10)/'PV model'!$B$12</f>
        <v>0</v>
      </c>
    </row>
    <row r="7495" spans="1:22" x14ac:dyDescent="0.2">
      <c r="A7495" s="10">
        <f t="shared" si="1292"/>
        <v>313</v>
      </c>
      <c r="B7495" s="10">
        <f t="shared" si="1290"/>
        <v>2</v>
      </c>
      <c r="C7495" s="23">
        <v>13.1</v>
      </c>
      <c r="D7495" s="24">
        <v>0</v>
      </c>
      <c r="E7495" s="24">
        <v>0</v>
      </c>
      <c r="F7495" s="48"/>
      <c r="G7495" s="48"/>
      <c r="H7495" s="1">
        <f t="shared" si="1291"/>
        <v>-17.658625608453203</v>
      </c>
      <c r="I7495" s="1">
        <f t="shared" ref="I7495:I7558" si="1296">9.87*SIN(RADIANS(1.978*A7495-160.22))-7.53*COS(RADIANS(0.989*A7495-80.11))-1.5*SIN((RADIANS(0.989*A7495-80.11)))</f>
        <v>15.786669324218144</v>
      </c>
      <c r="J7495" s="4">
        <f>B7495+('PV model'!$B$3/15)+(I7495/60)</f>
        <v>1.9864444887369692</v>
      </c>
      <c r="K7495" s="2">
        <f t="shared" ref="K7495:K7558" si="1297">15*(12-J7495)</f>
        <v>150.20333266894545</v>
      </c>
      <c r="L7495" s="2">
        <f>DEGREES(ASIN((((COS(RADIANS('PV model'!$B$2))*COS(RADIANS(H7495))*COS(RADIANS(K7495)))+(SIN(RADIANS('PV model'!$B$2))*SIN(RADIANS(H7495)))))))</f>
        <v>-45.919120990076081</v>
      </c>
      <c r="M7495" s="3">
        <f t="shared" si="1293"/>
        <v>0</v>
      </c>
      <c r="N7495" s="2">
        <f t="shared" ref="N7495:N7558" si="1298">DEGREES(ASIN((COS(RADIANS(H7495))*SIN(RADIANS(K7495)))/COS(RADIANS(L7495))))</f>
        <v>42.89433835364629</v>
      </c>
      <c r="O7495" s="2">
        <f>IF('PV model'!$B$2&gt;0, 180-N7495,IF('PV model'!$B$2&lt;0,0-N7495,N7495))</f>
        <v>137.10566164635372</v>
      </c>
      <c r="P7495" s="2">
        <f>ABS(O7495-'PV model'!$B$5)</f>
        <v>67.894338353646276</v>
      </c>
      <c r="Q7495" s="3">
        <f t="shared" si="1294"/>
        <v>135.9191209900761</v>
      </c>
      <c r="R7495" s="3">
        <f t="shared" ref="R7495:R7558" si="1299">IF(D7495=0,0,D7495*COS(RADIANS(Q7495))/SIN(RADIANS(L7495)))</f>
        <v>0</v>
      </c>
      <c r="S7495" s="3">
        <f t="shared" si="1295"/>
        <v>0</v>
      </c>
      <c r="T7495" s="3">
        <f>(0.5*(1-COS(RADIANS(90-$X$3)))*(D7495+E7495)*'PV model'!$B$4)</f>
        <v>0</v>
      </c>
      <c r="U7495" s="3">
        <f t="shared" ref="U7495:U7558" si="1300">R7495+S7495+T7495</f>
        <v>0</v>
      </c>
      <c r="V7495" s="3">
        <f>('PV model'!$B$13*(U7495/1000)*(1-'PV model'!$B$14*((20+C7495)-25))*'PV model'!$B$10)/'PV model'!$B$12</f>
        <v>0</v>
      </c>
    </row>
    <row r="7496" spans="1:22" x14ac:dyDescent="0.2">
      <c r="A7496" s="10">
        <f t="shared" si="1292"/>
        <v>313</v>
      </c>
      <c r="B7496" s="10">
        <f t="shared" ref="B7496:B7559" si="1301">IF(B7495&lt;24,B7495+1,1)</f>
        <v>3</v>
      </c>
      <c r="C7496" s="23">
        <v>13.7</v>
      </c>
      <c r="D7496" s="24">
        <v>0</v>
      </c>
      <c r="E7496" s="24">
        <v>0</v>
      </c>
      <c r="F7496" s="48"/>
      <c r="G7496" s="48"/>
      <c r="H7496" s="1">
        <f t="shared" ref="H7496:H7559" si="1302">(23.465*SIN(RADIANS(280.1+0.9863*A7496)))</f>
        <v>-17.658625608453203</v>
      </c>
      <c r="I7496" s="1">
        <f t="shared" si="1296"/>
        <v>15.786669324218144</v>
      </c>
      <c r="J7496" s="4">
        <f>B7496+('PV model'!$B$3/15)+(I7496/60)</f>
        <v>2.9864444887369688</v>
      </c>
      <c r="K7496" s="2">
        <f t="shared" si="1297"/>
        <v>135.20333266894548</v>
      </c>
      <c r="L7496" s="2">
        <f>DEGREES(ASIN((((COS(RADIANS('PV model'!$B$2))*COS(RADIANS(H7496))*COS(RADIANS(K7496)))+(SIN(RADIANS('PV model'!$B$2))*SIN(RADIANS(H7496)))))))</f>
        <v>-39.270661667969605</v>
      </c>
      <c r="M7496" s="3">
        <f t="shared" si="1293"/>
        <v>0</v>
      </c>
      <c r="N7496" s="2">
        <f t="shared" si="1298"/>
        <v>60.140473442874679</v>
      </c>
      <c r="O7496" s="2">
        <f>IF('PV model'!$B$2&gt;0, 180-N7496,IF('PV model'!$B$2&lt;0,0-N7496,N7496))</f>
        <v>119.85952655712532</v>
      </c>
      <c r="P7496" s="2">
        <f>ABS(O7496-'PV model'!$B$5)</f>
        <v>85.140473442874679</v>
      </c>
      <c r="Q7496" s="3">
        <f t="shared" si="1294"/>
        <v>129.27066166796959</v>
      </c>
      <c r="R7496" s="3">
        <f t="shared" si="1299"/>
        <v>0</v>
      </c>
      <c r="S7496" s="3">
        <f t="shared" si="1295"/>
        <v>0</v>
      </c>
      <c r="T7496" s="3">
        <f>(0.5*(1-COS(RADIANS(90-$X$3)))*(D7496+E7496)*'PV model'!$B$4)</f>
        <v>0</v>
      </c>
      <c r="U7496" s="3">
        <f t="shared" si="1300"/>
        <v>0</v>
      </c>
      <c r="V7496" s="3">
        <f>('PV model'!$B$13*(U7496/1000)*(1-'PV model'!$B$14*((20+C7496)-25))*'PV model'!$B$10)/'PV model'!$B$12</f>
        <v>0</v>
      </c>
    </row>
    <row r="7497" spans="1:22" x14ac:dyDescent="0.2">
      <c r="A7497" s="10">
        <f t="shared" si="1292"/>
        <v>313</v>
      </c>
      <c r="B7497" s="10">
        <f t="shared" si="1301"/>
        <v>4</v>
      </c>
      <c r="C7497" s="23">
        <v>13</v>
      </c>
      <c r="D7497" s="24">
        <v>0</v>
      </c>
      <c r="E7497" s="24">
        <v>0</v>
      </c>
      <c r="F7497" s="48"/>
      <c r="G7497" s="48"/>
      <c r="H7497" s="1">
        <f t="shared" si="1302"/>
        <v>-17.658625608453203</v>
      </c>
      <c r="I7497" s="1">
        <f t="shared" si="1296"/>
        <v>15.786669324218144</v>
      </c>
      <c r="J7497" s="4">
        <f>B7497+('PV model'!$B$3/15)+(I7497/60)</f>
        <v>3.9864444887369688</v>
      </c>
      <c r="K7497" s="2">
        <f t="shared" si="1297"/>
        <v>120.20333266894548</v>
      </c>
      <c r="L7497" s="2">
        <f>DEGREES(ASIN((((COS(RADIANS('PV model'!$B$2))*COS(RADIANS(H7497))*COS(RADIANS(K7497)))+(SIN(RADIANS('PV model'!$B$2))*SIN(RADIANS(H7497)))))))</f>
        <v>-31.433624537969937</v>
      </c>
      <c r="M7497" s="3">
        <f t="shared" si="1293"/>
        <v>0</v>
      </c>
      <c r="N7497" s="2">
        <f t="shared" si="1298"/>
        <v>74.832707673085039</v>
      </c>
      <c r="O7497" s="2">
        <f>IF('PV model'!$B$2&gt;0, 180-N7497,IF('PV model'!$B$2&lt;0,0-N7497,N7497))</f>
        <v>105.16729232691496</v>
      </c>
      <c r="P7497" s="2">
        <f>ABS(O7497-'PV model'!$B$5)</f>
        <v>99.832707673085039</v>
      </c>
      <c r="Q7497" s="3">
        <f t="shared" si="1294"/>
        <v>121.43362453796992</v>
      </c>
      <c r="R7497" s="3">
        <f t="shared" si="1299"/>
        <v>0</v>
      </c>
      <c r="S7497" s="3">
        <f t="shared" si="1295"/>
        <v>0</v>
      </c>
      <c r="T7497" s="3">
        <f>(0.5*(1-COS(RADIANS(90-$X$3)))*(D7497+E7497)*'PV model'!$B$4)</f>
        <v>0</v>
      </c>
      <c r="U7497" s="3">
        <f t="shared" si="1300"/>
        <v>0</v>
      </c>
      <c r="V7497" s="3">
        <f>('PV model'!$B$13*(U7497/1000)*(1-'PV model'!$B$14*((20+C7497)-25))*'PV model'!$B$10)/'PV model'!$B$12</f>
        <v>0</v>
      </c>
    </row>
    <row r="7498" spans="1:22" x14ac:dyDescent="0.2">
      <c r="A7498" s="10">
        <f t="shared" si="1292"/>
        <v>313</v>
      </c>
      <c r="B7498" s="10">
        <f t="shared" si="1301"/>
        <v>5</v>
      </c>
      <c r="C7498" s="23">
        <v>12.3</v>
      </c>
      <c r="D7498" s="24">
        <v>0</v>
      </c>
      <c r="E7498" s="24">
        <v>0</v>
      </c>
      <c r="F7498" s="48"/>
      <c r="G7498" s="48"/>
      <c r="H7498" s="1">
        <f t="shared" si="1302"/>
        <v>-17.658625608453203</v>
      </c>
      <c r="I7498" s="1">
        <f t="shared" si="1296"/>
        <v>15.786669324218144</v>
      </c>
      <c r="J7498" s="4">
        <f>B7498+('PV model'!$B$3/15)+(I7498/60)</f>
        <v>4.9864444887369697</v>
      </c>
      <c r="K7498" s="2">
        <f t="shared" si="1297"/>
        <v>105.20333266894545</v>
      </c>
      <c r="L7498" s="2">
        <f>DEGREES(ASIN((((COS(RADIANS('PV model'!$B$2))*COS(RADIANS(H7498))*COS(RADIANS(K7498)))+(SIN(RADIANS('PV model'!$B$2))*SIN(RADIANS(H7498)))))))</f>
        <v>-23.049921473363234</v>
      </c>
      <c r="M7498" s="3">
        <f t="shared" si="1293"/>
        <v>0</v>
      </c>
      <c r="N7498" s="2">
        <f t="shared" si="1298"/>
        <v>87.874769759335365</v>
      </c>
      <c r="O7498" s="2">
        <f>IF('PV model'!$B$2&gt;0, 180-N7498,IF('PV model'!$B$2&lt;0,0-N7498,N7498))</f>
        <v>92.125230240664635</v>
      </c>
      <c r="P7498" s="2">
        <f>ABS(O7498-'PV model'!$B$5)</f>
        <v>112.87476975933536</v>
      </c>
      <c r="Q7498" s="3">
        <f t="shared" si="1294"/>
        <v>113.04992147336324</v>
      </c>
      <c r="R7498" s="3">
        <f t="shared" si="1299"/>
        <v>0</v>
      </c>
      <c r="S7498" s="3">
        <f t="shared" si="1295"/>
        <v>0</v>
      </c>
      <c r="T7498" s="3">
        <f>(0.5*(1-COS(RADIANS(90-$X$3)))*(D7498+E7498)*'PV model'!$B$4)</f>
        <v>0</v>
      </c>
      <c r="U7498" s="3">
        <f t="shared" si="1300"/>
        <v>0</v>
      </c>
      <c r="V7498" s="3">
        <f>('PV model'!$B$13*(U7498/1000)*(1-'PV model'!$B$14*((20+C7498)-25))*'PV model'!$B$10)/'PV model'!$B$12</f>
        <v>0</v>
      </c>
    </row>
    <row r="7499" spans="1:22" x14ac:dyDescent="0.2">
      <c r="A7499" s="10">
        <f t="shared" si="1292"/>
        <v>313</v>
      </c>
      <c r="B7499" s="10">
        <f t="shared" si="1301"/>
        <v>6</v>
      </c>
      <c r="C7499" s="23">
        <v>11.6</v>
      </c>
      <c r="D7499" s="24">
        <v>0</v>
      </c>
      <c r="E7499" s="24">
        <v>0</v>
      </c>
      <c r="F7499" s="48"/>
      <c r="G7499" s="48"/>
      <c r="H7499" s="1">
        <f t="shared" si="1302"/>
        <v>-17.658625608453203</v>
      </c>
      <c r="I7499" s="1">
        <f t="shared" si="1296"/>
        <v>15.786669324218144</v>
      </c>
      <c r="J7499" s="4">
        <f>B7499+('PV model'!$B$3/15)+(I7499/60)</f>
        <v>5.9864444887369697</v>
      </c>
      <c r="K7499" s="2">
        <f t="shared" si="1297"/>
        <v>90.20333266894545</v>
      </c>
      <c r="L7499" s="2">
        <f>DEGREES(ASIN((((COS(RADIANS('PV model'!$B$2))*COS(RADIANS(H7499))*COS(RADIANS(K7499)))+(SIN(RADIANS('PV model'!$B$2))*SIN(RADIANS(H7499)))))))</f>
        <v>-14.590562374315942</v>
      </c>
      <c r="M7499" s="3">
        <f t="shared" si="1293"/>
        <v>0</v>
      </c>
      <c r="N7499" s="2">
        <f t="shared" si="1298"/>
        <v>79.940987191845451</v>
      </c>
      <c r="O7499" s="2">
        <f>IF('PV model'!$B$2&gt;0, 180-N7499,IF('PV model'!$B$2&lt;0,0-N7499,N7499))</f>
        <v>100.05901280815455</v>
      </c>
      <c r="P7499" s="2">
        <f>ABS(O7499-'PV model'!$B$5)</f>
        <v>104.94098719184545</v>
      </c>
      <c r="Q7499" s="3">
        <f t="shared" si="1294"/>
        <v>104.59056237431594</v>
      </c>
      <c r="R7499" s="3">
        <f t="shared" si="1299"/>
        <v>0</v>
      </c>
      <c r="S7499" s="3">
        <f t="shared" si="1295"/>
        <v>0</v>
      </c>
      <c r="T7499" s="3">
        <f>(0.5*(1-COS(RADIANS(90-$X$3)))*(D7499+E7499)*'PV model'!$B$4)</f>
        <v>0</v>
      </c>
      <c r="U7499" s="3">
        <f t="shared" si="1300"/>
        <v>0</v>
      </c>
      <c r="V7499" s="3">
        <f>('PV model'!$B$13*(U7499/1000)*(1-'PV model'!$B$14*((20+C7499)-25))*'PV model'!$B$10)/'PV model'!$B$12</f>
        <v>0</v>
      </c>
    </row>
    <row r="7500" spans="1:22" x14ac:dyDescent="0.2">
      <c r="A7500" s="10">
        <f t="shared" si="1292"/>
        <v>313</v>
      </c>
      <c r="B7500" s="10">
        <f t="shared" si="1301"/>
        <v>7</v>
      </c>
      <c r="C7500" s="23">
        <v>11.5</v>
      </c>
      <c r="D7500" s="24">
        <v>0</v>
      </c>
      <c r="E7500" s="24">
        <v>0</v>
      </c>
      <c r="F7500" s="48"/>
      <c r="G7500" s="48"/>
      <c r="H7500" s="1">
        <f t="shared" si="1302"/>
        <v>-17.658625608453203</v>
      </c>
      <c r="I7500" s="1">
        <f t="shared" si="1296"/>
        <v>15.786669324218144</v>
      </c>
      <c r="J7500" s="4">
        <f>B7500+('PV model'!$B$3/15)+(I7500/60)</f>
        <v>6.9864444887369697</v>
      </c>
      <c r="K7500" s="2">
        <f t="shared" si="1297"/>
        <v>75.20333266894545</v>
      </c>
      <c r="L7500" s="2">
        <f>DEGREES(ASIN((((COS(RADIANS('PV model'!$B$2))*COS(RADIANS(H7500))*COS(RADIANS(K7500)))+(SIN(RADIANS('PV model'!$B$2))*SIN(RADIANS(H7500)))))))</f>
        <v>-6.4396360047303158</v>
      </c>
      <c r="M7500" s="3">
        <f t="shared" si="1293"/>
        <v>0</v>
      </c>
      <c r="N7500" s="2">
        <f t="shared" si="1298"/>
        <v>67.991955937952596</v>
      </c>
      <c r="O7500" s="2">
        <f>IF('PV model'!$B$2&gt;0, 180-N7500,IF('PV model'!$B$2&lt;0,0-N7500,N7500))</f>
        <v>112.0080440620474</v>
      </c>
      <c r="P7500" s="2">
        <f>ABS(O7500-'PV model'!$B$5)</f>
        <v>92.991955937952596</v>
      </c>
      <c r="Q7500" s="3">
        <f t="shared" si="1294"/>
        <v>96.439636004730318</v>
      </c>
      <c r="R7500" s="3">
        <f t="shared" si="1299"/>
        <v>0</v>
      </c>
      <c r="S7500" s="3">
        <f t="shared" si="1295"/>
        <v>0</v>
      </c>
      <c r="T7500" s="3">
        <f>(0.5*(1-COS(RADIANS(90-$X$3)))*(D7500+E7500)*'PV model'!$B$4)</f>
        <v>0</v>
      </c>
      <c r="U7500" s="3">
        <f t="shared" si="1300"/>
        <v>0</v>
      </c>
      <c r="V7500" s="3">
        <f>('PV model'!$B$13*(U7500/1000)*(1-'PV model'!$B$14*((20+C7500)-25))*'PV model'!$B$10)/'PV model'!$B$12</f>
        <v>0</v>
      </c>
    </row>
    <row r="7501" spans="1:22" x14ac:dyDescent="0.2">
      <c r="A7501" s="10">
        <f t="shared" si="1292"/>
        <v>313</v>
      </c>
      <c r="B7501" s="10">
        <f t="shared" si="1301"/>
        <v>8</v>
      </c>
      <c r="C7501" s="23">
        <v>11.4</v>
      </c>
      <c r="D7501" s="24">
        <v>0</v>
      </c>
      <c r="E7501" s="24">
        <v>0</v>
      </c>
      <c r="F7501" s="48"/>
      <c r="G7501" s="48"/>
      <c r="H7501" s="1">
        <f t="shared" si="1302"/>
        <v>-17.658625608453203</v>
      </c>
      <c r="I7501" s="1">
        <f t="shared" si="1296"/>
        <v>15.786669324218144</v>
      </c>
      <c r="J7501" s="4">
        <f>B7501+('PV model'!$B$3/15)+(I7501/60)</f>
        <v>7.9864444887369697</v>
      </c>
      <c r="K7501" s="2">
        <f t="shared" si="1297"/>
        <v>60.203332668945457</v>
      </c>
      <c r="L7501" s="2">
        <f>DEGREES(ASIN((((COS(RADIANS('PV model'!$B$2))*COS(RADIANS(H7501))*COS(RADIANS(K7501)))+(SIN(RADIANS('PV model'!$B$2))*SIN(RADIANS(H7501)))))))</f>
        <v>1.0430563923435126</v>
      </c>
      <c r="M7501" s="3">
        <f t="shared" si="1293"/>
        <v>1.0430563923435126</v>
      </c>
      <c r="N7501" s="2">
        <f t="shared" si="1298"/>
        <v>55.796028300926757</v>
      </c>
      <c r="O7501" s="2">
        <f>IF('PV model'!$B$2&gt;0, 180-N7501,IF('PV model'!$B$2&lt;0,0-N7501,N7501))</f>
        <v>124.20397169907324</v>
      </c>
      <c r="P7501" s="2">
        <f>ABS(O7501-'PV model'!$B$5)</f>
        <v>80.796028300926764</v>
      </c>
      <c r="Q7501" s="3">
        <f t="shared" si="1294"/>
        <v>88.956943607656484</v>
      </c>
      <c r="R7501" s="3">
        <f t="shared" si="1299"/>
        <v>0</v>
      </c>
      <c r="S7501" s="3">
        <f t="shared" si="1295"/>
        <v>0</v>
      </c>
      <c r="T7501" s="3">
        <f>(0.5*(1-COS(RADIANS(90-$X$3)))*(D7501+E7501)*'PV model'!$B$4)</f>
        <v>0</v>
      </c>
      <c r="U7501" s="3">
        <f t="shared" si="1300"/>
        <v>0</v>
      </c>
      <c r="V7501" s="3">
        <f>('PV model'!$B$13*(U7501/1000)*(1-'PV model'!$B$14*((20+C7501)-25))*'PV model'!$B$10)/'PV model'!$B$12</f>
        <v>0</v>
      </c>
    </row>
    <row r="7502" spans="1:22" x14ac:dyDescent="0.2">
      <c r="A7502" s="10">
        <f t="shared" si="1292"/>
        <v>313</v>
      </c>
      <c r="B7502" s="10">
        <f t="shared" si="1301"/>
        <v>9</v>
      </c>
      <c r="C7502" s="23">
        <v>11.2</v>
      </c>
      <c r="D7502" s="24">
        <v>0</v>
      </c>
      <c r="E7502" s="24">
        <v>8.82</v>
      </c>
      <c r="F7502" s="48"/>
      <c r="G7502" s="48"/>
      <c r="H7502" s="1">
        <f t="shared" si="1302"/>
        <v>-17.658625608453203</v>
      </c>
      <c r="I7502" s="1">
        <f t="shared" si="1296"/>
        <v>15.786669324218144</v>
      </c>
      <c r="J7502" s="4">
        <f>B7502+('PV model'!$B$3/15)+(I7502/60)</f>
        <v>8.9864444887369679</v>
      </c>
      <c r="K7502" s="2">
        <f t="shared" si="1297"/>
        <v>45.203332668945478</v>
      </c>
      <c r="L7502" s="2">
        <f>DEGREES(ASIN((((COS(RADIANS('PV model'!$B$2))*COS(RADIANS(H7502))*COS(RADIANS(K7502)))+(SIN(RADIANS('PV model'!$B$2))*SIN(RADIANS(H7502)))))))</f>
        <v>7.4861555079314002</v>
      </c>
      <c r="M7502" s="3">
        <f t="shared" si="1293"/>
        <v>7.4861555079314002</v>
      </c>
      <c r="N7502" s="2">
        <f t="shared" si="1298"/>
        <v>42.999218657197474</v>
      </c>
      <c r="O7502" s="2">
        <f>IF('PV model'!$B$2&gt;0, 180-N7502,IF('PV model'!$B$2&lt;0,0-N7502,N7502))</f>
        <v>137.00078134280253</v>
      </c>
      <c r="P7502" s="2">
        <f>ABS(O7502-'PV model'!$B$5)</f>
        <v>67.999218657197474</v>
      </c>
      <c r="Q7502" s="3">
        <f t="shared" si="1294"/>
        <v>82.5138444920686</v>
      </c>
      <c r="R7502" s="3">
        <f t="shared" si="1299"/>
        <v>0</v>
      </c>
      <c r="S7502" s="3">
        <f t="shared" si="1295"/>
        <v>8.82</v>
      </c>
      <c r="T7502" s="3">
        <f>(0.5*(1-COS(RADIANS(90-$X$3)))*(D7502+E7502)*'PV model'!$B$4)</f>
        <v>0</v>
      </c>
      <c r="U7502" s="3">
        <f t="shared" si="1300"/>
        <v>8.82</v>
      </c>
      <c r="V7502" s="3">
        <f>('PV model'!$B$13*(U7502/1000)*(1-'PV model'!$B$14*((20+C7502)-25))*'PV model'!$B$10)/'PV model'!$B$12</f>
        <v>0.85978234943999987</v>
      </c>
    </row>
    <row r="7503" spans="1:22" x14ac:dyDescent="0.2">
      <c r="A7503" s="10">
        <f t="shared" si="1292"/>
        <v>313</v>
      </c>
      <c r="B7503" s="10">
        <f t="shared" si="1301"/>
        <v>10</v>
      </c>
      <c r="C7503" s="23">
        <v>11.1</v>
      </c>
      <c r="D7503" s="24">
        <v>0</v>
      </c>
      <c r="E7503" s="24">
        <v>29.988</v>
      </c>
      <c r="F7503" s="48"/>
      <c r="G7503" s="48"/>
      <c r="H7503" s="1">
        <f t="shared" si="1302"/>
        <v>-17.658625608453203</v>
      </c>
      <c r="I7503" s="1">
        <f t="shared" si="1296"/>
        <v>15.786669324218144</v>
      </c>
      <c r="J7503" s="4">
        <f>B7503+('PV model'!$B$3/15)+(I7503/60)</f>
        <v>9.9864444887369679</v>
      </c>
      <c r="K7503" s="2">
        <f t="shared" si="1297"/>
        <v>30.203332668945482</v>
      </c>
      <c r="L7503" s="2">
        <f>DEGREES(ASIN((((COS(RADIANS('PV model'!$B$2))*COS(RADIANS(H7503))*COS(RADIANS(K7503)))+(SIN(RADIANS('PV model'!$B$2))*SIN(RADIANS(H7503)))))))</f>
        <v>12.500841207692368</v>
      </c>
      <c r="M7503" s="3">
        <f t="shared" si="1293"/>
        <v>12.500841207692368</v>
      </c>
      <c r="N7503" s="2">
        <f t="shared" si="1298"/>
        <v>29.406745020361537</v>
      </c>
      <c r="O7503" s="2">
        <f>IF('PV model'!$B$2&gt;0, 180-N7503,IF('PV model'!$B$2&lt;0,0-N7503,N7503))</f>
        <v>150.59325497963846</v>
      </c>
      <c r="P7503" s="2">
        <f>ABS(O7503-'PV model'!$B$5)</f>
        <v>54.406745020361541</v>
      </c>
      <c r="Q7503" s="3">
        <f t="shared" si="1294"/>
        <v>77.499158792307625</v>
      </c>
      <c r="R7503" s="3">
        <f t="shared" si="1299"/>
        <v>0</v>
      </c>
      <c r="S7503" s="3">
        <f t="shared" si="1295"/>
        <v>29.988</v>
      </c>
      <c r="T7503" s="3">
        <f>(0.5*(1-COS(RADIANS(90-$X$3)))*(D7503+E7503)*'PV model'!$B$4)</f>
        <v>0</v>
      </c>
      <c r="U7503" s="3">
        <f t="shared" si="1300"/>
        <v>29.988</v>
      </c>
      <c r="V7503" s="3">
        <f>('PV model'!$B$13*(U7503/1000)*(1-'PV model'!$B$14*((20+C7503)-25))*'PV model'!$B$10)/'PV model'!$B$12</f>
        <v>2.9244590282880001</v>
      </c>
    </row>
    <row r="7504" spans="1:22" x14ac:dyDescent="0.2">
      <c r="A7504" s="10">
        <f t="shared" si="1292"/>
        <v>313</v>
      </c>
      <c r="B7504" s="10">
        <f t="shared" si="1301"/>
        <v>11</v>
      </c>
      <c r="C7504" s="23">
        <v>11</v>
      </c>
      <c r="D7504" s="24">
        <v>0</v>
      </c>
      <c r="E7504" s="24">
        <v>49.392000000000003</v>
      </c>
      <c r="F7504" s="48"/>
      <c r="G7504" s="48"/>
      <c r="H7504" s="1">
        <f t="shared" si="1302"/>
        <v>-17.658625608453203</v>
      </c>
      <c r="I7504" s="1">
        <f t="shared" si="1296"/>
        <v>15.786669324218144</v>
      </c>
      <c r="J7504" s="4">
        <f>B7504+('PV model'!$B$3/15)+(I7504/60)</f>
        <v>10.986444488736968</v>
      </c>
      <c r="K7504" s="2">
        <f t="shared" si="1297"/>
        <v>15.203332668945482</v>
      </c>
      <c r="L7504" s="2">
        <f>DEGREES(ASIN((((COS(RADIANS('PV model'!$B$2))*COS(RADIANS(H7504))*COS(RADIANS(K7504)))+(SIN(RADIANS('PV model'!$B$2))*SIN(RADIANS(H7504)))))))</f>
        <v>15.713875394356192</v>
      </c>
      <c r="M7504" s="3">
        <f t="shared" si="1293"/>
        <v>15.713875394356192</v>
      </c>
      <c r="N7504" s="2">
        <f t="shared" si="1298"/>
        <v>15.045759227773644</v>
      </c>
      <c r="O7504" s="2">
        <f>IF('PV model'!$B$2&gt;0, 180-N7504,IF('PV model'!$B$2&lt;0,0-N7504,N7504))</f>
        <v>164.95424077222634</v>
      </c>
      <c r="P7504" s="2">
        <f>ABS(O7504-'PV model'!$B$5)</f>
        <v>40.045759227773658</v>
      </c>
      <c r="Q7504" s="3">
        <f t="shared" si="1294"/>
        <v>74.286124605643806</v>
      </c>
      <c r="R7504" s="3">
        <f t="shared" si="1299"/>
        <v>0</v>
      </c>
      <c r="S7504" s="3">
        <f t="shared" si="1295"/>
        <v>49.392000000000003</v>
      </c>
      <c r="T7504" s="3">
        <f>(0.5*(1-COS(RADIANS(90-$X$3)))*(D7504+E7504)*'PV model'!$B$4)</f>
        <v>0</v>
      </c>
      <c r="U7504" s="3">
        <f t="shared" si="1300"/>
        <v>49.392000000000003</v>
      </c>
      <c r="V7504" s="3">
        <f>('PV model'!$B$13*(U7504/1000)*(1-'PV model'!$B$14*((20+C7504)-25))*'PV model'!$B$10)/'PV model'!$B$12</f>
        <v>4.8187309363200006</v>
      </c>
    </row>
    <row r="7505" spans="1:22" x14ac:dyDescent="0.2">
      <c r="A7505" s="10">
        <f t="shared" si="1292"/>
        <v>313</v>
      </c>
      <c r="B7505" s="10">
        <f t="shared" si="1301"/>
        <v>12</v>
      </c>
      <c r="C7505" s="23">
        <v>10.9</v>
      </c>
      <c r="D7505" s="24">
        <v>0</v>
      </c>
      <c r="E7505" s="24">
        <v>60.857999999999997</v>
      </c>
      <c r="F7505" s="48"/>
      <c r="G7505" s="48"/>
      <c r="H7505" s="1">
        <f t="shared" si="1302"/>
        <v>-17.658625608453203</v>
      </c>
      <c r="I7505" s="1">
        <f t="shared" si="1296"/>
        <v>15.786669324218144</v>
      </c>
      <c r="J7505" s="4">
        <f>B7505+('PV model'!$B$3/15)+(I7505/60)</f>
        <v>11.986444488736968</v>
      </c>
      <c r="K7505" s="2">
        <f t="shared" si="1297"/>
        <v>0.20333266894548174</v>
      </c>
      <c r="L7505" s="2">
        <f>DEGREES(ASIN((((COS(RADIANS('PV model'!$B$2))*COS(RADIANS(H7505))*COS(RADIANS(K7505)))+(SIN(RADIANS('PV model'!$B$2))*SIN(RADIANS(H7505)))))))</f>
        <v>16.841170937888052</v>
      </c>
      <c r="M7505" s="3">
        <f t="shared" si="1293"/>
        <v>16.841170937888052</v>
      </c>
      <c r="N7505" s="2">
        <f t="shared" si="1298"/>
        <v>0.20243386104678301</v>
      </c>
      <c r="O7505" s="2">
        <f>IF('PV model'!$B$2&gt;0, 180-N7505,IF('PV model'!$B$2&lt;0,0-N7505,N7505))</f>
        <v>179.79756613895321</v>
      </c>
      <c r="P7505" s="2">
        <f>ABS(O7505-'PV model'!$B$5)</f>
        <v>25.202433861046785</v>
      </c>
      <c r="Q7505" s="3">
        <f t="shared" si="1294"/>
        <v>73.158829062111948</v>
      </c>
      <c r="R7505" s="3">
        <f t="shared" si="1299"/>
        <v>0</v>
      </c>
      <c r="S7505" s="3">
        <f t="shared" si="1295"/>
        <v>60.857999999999997</v>
      </c>
      <c r="T7505" s="3">
        <f>(0.5*(1-COS(RADIANS(90-$X$3)))*(D7505+E7505)*'PV model'!$B$4)</f>
        <v>0</v>
      </c>
      <c r="U7505" s="3">
        <f t="shared" si="1300"/>
        <v>60.857999999999997</v>
      </c>
      <c r="V7505" s="3">
        <f>('PV model'!$B$13*(U7505/1000)*(1-'PV model'!$B$14*((20+C7505)-25))*'PV model'!$B$10)/'PV model'!$B$12</f>
        <v>5.9397982499519992</v>
      </c>
    </row>
    <row r="7506" spans="1:22" x14ac:dyDescent="0.2">
      <c r="A7506" s="10">
        <f t="shared" si="1292"/>
        <v>313</v>
      </c>
      <c r="B7506" s="10">
        <f t="shared" si="1301"/>
        <v>13</v>
      </c>
      <c r="C7506" s="23">
        <v>11</v>
      </c>
      <c r="D7506" s="24">
        <v>0</v>
      </c>
      <c r="E7506" s="24">
        <v>82.025999999999996</v>
      </c>
      <c r="F7506" s="48"/>
      <c r="G7506" s="48"/>
      <c r="H7506" s="1">
        <f t="shared" si="1302"/>
        <v>-17.658625608453203</v>
      </c>
      <c r="I7506" s="1">
        <f t="shared" si="1296"/>
        <v>15.786669324218144</v>
      </c>
      <c r="J7506" s="4">
        <f>B7506+('PV model'!$B$3/15)+(I7506/60)</f>
        <v>12.986444488736968</v>
      </c>
      <c r="K7506" s="2">
        <f t="shared" si="1297"/>
        <v>-14.796667331054518</v>
      </c>
      <c r="L7506" s="2">
        <f>DEGREES(ASIN((((COS(RADIANS('PV model'!$B$2))*COS(RADIANS(H7506))*COS(RADIANS(K7506)))+(SIN(RADIANS('PV model'!$B$2))*SIN(RADIANS(H7506)))))))</f>
        <v>15.772896102151462</v>
      </c>
      <c r="M7506" s="3">
        <f t="shared" si="1293"/>
        <v>15.772896102151462</v>
      </c>
      <c r="N7506" s="2">
        <f t="shared" si="1298"/>
        <v>-14.647849790576647</v>
      </c>
      <c r="O7506" s="2">
        <f>IF('PV model'!$B$2&gt;0, 180-N7506,IF('PV model'!$B$2&lt;0,0-N7506,N7506))</f>
        <v>194.64784979057666</v>
      </c>
      <c r="P7506" s="2">
        <f>ABS(O7506-'PV model'!$B$5)</f>
        <v>10.352150209423343</v>
      </c>
      <c r="Q7506" s="3">
        <f t="shared" si="1294"/>
        <v>74.227103897848536</v>
      </c>
      <c r="R7506" s="3">
        <f t="shared" si="1299"/>
        <v>0</v>
      </c>
      <c r="S7506" s="3">
        <f t="shared" si="1295"/>
        <v>82.025999999999996</v>
      </c>
      <c r="T7506" s="3">
        <f>(0.5*(1-COS(RADIANS(90-$X$3)))*(D7506+E7506)*'PV model'!$B$4)</f>
        <v>0</v>
      </c>
      <c r="U7506" s="3">
        <f t="shared" si="1300"/>
        <v>82.025999999999996</v>
      </c>
      <c r="V7506" s="3">
        <f>('PV model'!$B$13*(U7506/1000)*(1-'PV model'!$B$14*((20+C7506)-25))*'PV model'!$B$10)/'PV model'!$B$12</f>
        <v>8.0025353049599985</v>
      </c>
    </row>
    <row r="7507" spans="1:22" x14ac:dyDescent="0.2">
      <c r="A7507" s="10">
        <f t="shared" si="1292"/>
        <v>313</v>
      </c>
      <c r="B7507" s="10">
        <f t="shared" si="1301"/>
        <v>14</v>
      </c>
      <c r="C7507" s="23">
        <v>11.2</v>
      </c>
      <c r="D7507" s="24">
        <v>6.7347000000000001</v>
      </c>
      <c r="E7507" s="24">
        <v>83.789999999999992</v>
      </c>
      <c r="F7507" s="48"/>
      <c r="G7507" s="48"/>
      <c r="H7507" s="1">
        <f t="shared" si="1302"/>
        <v>-17.658625608453203</v>
      </c>
      <c r="I7507" s="1">
        <f t="shared" si="1296"/>
        <v>15.786669324218144</v>
      </c>
      <c r="J7507" s="4">
        <f>B7507+('PV model'!$B$3/15)+(I7507/60)</f>
        <v>13.986444488736968</v>
      </c>
      <c r="K7507" s="2">
        <f t="shared" si="1297"/>
        <v>-29.796667331054518</v>
      </c>
      <c r="L7507" s="2">
        <f>DEGREES(ASIN((((COS(RADIANS('PV model'!$B$2))*COS(RADIANS(H7507))*COS(RADIANS(K7507)))+(SIN(RADIANS('PV model'!$B$2))*SIN(RADIANS(H7507)))))))</f>
        <v>12.613272578552296</v>
      </c>
      <c r="M7507" s="3">
        <f t="shared" si="1293"/>
        <v>12.613272578552296</v>
      </c>
      <c r="N7507" s="2">
        <f t="shared" si="1298"/>
        <v>-29.026822767727435</v>
      </c>
      <c r="O7507" s="2">
        <f>IF('PV model'!$B$2&gt;0, 180-N7507,IF('PV model'!$B$2&lt;0,0-N7507,N7507))</f>
        <v>209.02682276772742</v>
      </c>
      <c r="P7507" s="2">
        <f>ABS(O7507-'PV model'!$B$5)</f>
        <v>4.026822767727424</v>
      </c>
      <c r="Q7507" s="3">
        <f t="shared" si="1294"/>
        <v>77.386727421447702</v>
      </c>
      <c r="R7507" s="3">
        <f t="shared" si="1299"/>
        <v>6.7347000000000046</v>
      </c>
      <c r="S7507" s="3">
        <f t="shared" si="1295"/>
        <v>86.457363901784404</v>
      </c>
      <c r="T7507" s="3">
        <f>(0.5*(1-COS(RADIANS(90-$X$3)))*(D7507+E7507)*'PV model'!$B$4)</f>
        <v>0</v>
      </c>
      <c r="U7507" s="3">
        <f t="shared" si="1300"/>
        <v>93.192063901784408</v>
      </c>
      <c r="V7507" s="3">
        <f>('PV model'!$B$13*(U7507/1000)*(1-'PV model'!$B$14*((20+C7507)-25))*'PV model'!$B$10)/'PV model'!$B$12</f>
        <v>9.0844548356733341</v>
      </c>
    </row>
    <row r="7508" spans="1:22" x14ac:dyDescent="0.2">
      <c r="A7508" s="10">
        <f t="shared" si="1292"/>
        <v>313</v>
      </c>
      <c r="B7508" s="10">
        <f t="shared" si="1301"/>
        <v>15</v>
      </c>
      <c r="C7508" s="23">
        <v>11.3</v>
      </c>
      <c r="D7508" s="24">
        <v>12.34695</v>
      </c>
      <c r="E7508" s="24">
        <v>62.621999999999993</v>
      </c>
      <c r="F7508" s="48"/>
      <c r="G7508" s="48"/>
      <c r="H7508" s="1">
        <f t="shared" si="1302"/>
        <v>-17.658625608453203</v>
      </c>
      <c r="I7508" s="1">
        <f t="shared" si="1296"/>
        <v>15.786669324218144</v>
      </c>
      <c r="J7508" s="4">
        <f>B7508+('PV model'!$B$3/15)+(I7508/60)</f>
        <v>14.986444488736968</v>
      </c>
      <c r="K7508" s="2">
        <f t="shared" si="1297"/>
        <v>-44.796667331054522</v>
      </c>
      <c r="L7508" s="2">
        <f>DEGREES(ASIN((((COS(RADIANS('PV model'!$B$2))*COS(RADIANS(H7508))*COS(RADIANS(K7508)))+(SIN(RADIANS('PV model'!$B$2))*SIN(RADIANS(H7508)))))))</f>
        <v>7.6427166539436708</v>
      </c>
      <c r="M7508" s="3">
        <f t="shared" si="1293"/>
        <v>7.6427166539436708</v>
      </c>
      <c r="N7508" s="2">
        <f t="shared" si="1298"/>
        <v>-42.641638649500074</v>
      </c>
      <c r="O7508" s="2">
        <f>IF('PV model'!$B$2&gt;0, 180-N7508,IF('PV model'!$B$2&lt;0,0-N7508,N7508))</f>
        <v>222.64163864950007</v>
      </c>
      <c r="P7508" s="2">
        <f>ABS(O7508-'PV model'!$B$5)</f>
        <v>17.641638649500067</v>
      </c>
      <c r="Q7508" s="3">
        <f t="shared" si="1294"/>
        <v>82.357283346056334</v>
      </c>
      <c r="R7508" s="3">
        <f t="shared" si="1299"/>
        <v>12.346950000000003</v>
      </c>
      <c r="S7508" s="3">
        <f t="shared" si="1295"/>
        <v>66.311472325842445</v>
      </c>
      <c r="T7508" s="3">
        <f>(0.5*(1-COS(RADIANS(90-$X$3)))*(D7508+E7508)*'PV model'!$B$4)</f>
        <v>0</v>
      </c>
      <c r="U7508" s="3">
        <f t="shared" si="1300"/>
        <v>78.658422325842452</v>
      </c>
      <c r="V7508" s="3">
        <f>('PV model'!$B$13*(U7508/1000)*(1-'PV model'!$B$14*((20+C7508)-25))*'PV model'!$B$10)/'PV model'!$B$12</f>
        <v>7.6645559591197925</v>
      </c>
    </row>
    <row r="7509" spans="1:22" x14ac:dyDescent="0.2">
      <c r="A7509" s="10">
        <f t="shared" si="1292"/>
        <v>313</v>
      </c>
      <c r="B7509" s="10">
        <f t="shared" si="1301"/>
        <v>16</v>
      </c>
      <c r="C7509" s="23">
        <v>10.9</v>
      </c>
      <c r="D7509" s="24">
        <v>0</v>
      </c>
      <c r="E7509" s="24">
        <v>22.931999999999999</v>
      </c>
      <c r="F7509" s="48"/>
      <c r="G7509" s="48"/>
      <c r="H7509" s="1">
        <f t="shared" si="1302"/>
        <v>-17.658625608453203</v>
      </c>
      <c r="I7509" s="1">
        <f t="shared" si="1296"/>
        <v>15.786669324218144</v>
      </c>
      <c r="J7509" s="4">
        <f>B7509+('PV model'!$B$3/15)+(I7509/60)</f>
        <v>15.986444488736968</v>
      </c>
      <c r="K7509" s="2">
        <f t="shared" si="1297"/>
        <v>-59.796667331054522</v>
      </c>
      <c r="L7509" s="2">
        <f>DEGREES(ASIN((((COS(RADIANS('PV model'!$B$2))*COS(RADIANS(H7509))*COS(RADIANS(K7509)))+(SIN(RADIANS('PV model'!$B$2))*SIN(RADIANS(H7509)))))))</f>
        <v>1.2331726937034504</v>
      </c>
      <c r="M7509" s="3">
        <f t="shared" si="1293"/>
        <v>1.2331726937034504</v>
      </c>
      <c r="N7509" s="2">
        <f t="shared" si="1298"/>
        <v>-55.45830079836724</v>
      </c>
      <c r="O7509" s="2">
        <f>IF('PV model'!$B$2&gt;0, 180-N7509,IF('PV model'!$B$2&lt;0,0-N7509,N7509))</f>
        <v>235.45830079836725</v>
      </c>
      <c r="P7509" s="2">
        <f>ABS(O7509-'PV model'!$B$5)</f>
        <v>30.458300798367247</v>
      </c>
      <c r="Q7509" s="3">
        <f t="shared" si="1294"/>
        <v>88.766827306296548</v>
      </c>
      <c r="R7509" s="3">
        <f t="shared" si="1299"/>
        <v>0</v>
      </c>
      <c r="S7509" s="3">
        <f t="shared" si="1295"/>
        <v>22.931999999999999</v>
      </c>
      <c r="T7509" s="3">
        <f>(0.5*(1-COS(RADIANS(90-$X$3)))*(D7509+E7509)*'PV model'!$B$4)</f>
        <v>0</v>
      </c>
      <c r="U7509" s="3">
        <f t="shared" si="1300"/>
        <v>22.931999999999999</v>
      </c>
      <c r="V7509" s="3">
        <f>('PV model'!$B$13*(U7509/1000)*(1-'PV model'!$B$14*((20+C7509)-25))*'PV model'!$B$10)/'PV model'!$B$12</f>
        <v>2.2381848478079998</v>
      </c>
    </row>
    <row r="7510" spans="1:22" x14ac:dyDescent="0.2">
      <c r="A7510" s="10">
        <f t="shared" si="1292"/>
        <v>313</v>
      </c>
      <c r="B7510" s="10">
        <f t="shared" si="1301"/>
        <v>17</v>
      </c>
      <c r="C7510" s="23">
        <v>10.6</v>
      </c>
      <c r="D7510" s="24">
        <v>0</v>
      </c>
      <c r="E7510" s="24">
        <v>1.764</v>
      </c>
      <c r="F7510" s="48"/>
      <c r="G7510" s="48"/>
      <c r="H7510" s="1">
        <f t="shared" si="1302"/>
        <v>-17.658625608453203</v>
      </c>
      <c r="I7510" s="1">
        <f t="shared" si="1296"/>
        <v>15.786669324218144</v>
      </c>
      <c r="J7510" s="4">
        <f>B7510+('PV model'!$B$3/15)+(I7510/60)</f>
        <v>16.986444488736968</v>
      </c>
      <c r="K7510" s="2">
        <f t="shared" si="1297"/>
        <v>-74.796667331054522</v>
      </c>
      <c r="L7510" s="2">
        <f>DEGREES(ASIN((((COS(RADIANS('PV model'!$B$2))*COS(RADIANS(H7510))*COS(RADIANS(K7510)))+(SIN(RADIANS('PV model'!$B$2))*SIN(RADIANS(H7510)))))))</f>
        <v>-6.2263289509423796</v>
      </c>
      <c r="M7510" s="3">
        <f t="shared" si="1293"/>
        <v>0</v>
      </c>
      <c r="N7510" s="2">
        <f t="shared" si="1298"/>
        <v>-67.666458890520673</v>
      </c>
      <c r="O7510" s="2">
        <f>IF('PV model'!$B$2&gt;0, 180-N7510,IF('PV model'!$B$2&lt;0,0-N7510,N7510))</f>
        <v>247.66645889052069</v>
      </c>
      <c r="P7510" s="2">
        <f>ABS(O7510-'PV model'!$B$5)</f>
        <v>42.666458890520687</v>
      </c>
      <c r="Q7510" s="3">
        <f t="shared" si="1294"/>
        <v>96.226328950942388</v>
      </c>
      <c r="R7510" s="3">
        <f t="shared" si="1299"/>
        <v>0</v>
      </c>
      <c r="S7510" s="3">
        <f t="shared" si="1295"/>
        <v>1.764</v>
      </c>
      <c r="T7510" s="3">
        <f>(0.5*(1-COS(RADIANS(90-$X$3)))*(D7510+E7510)*'PV model'!$B$4)</f>
        <v>0</v>
      </c>
      <c r="U7510" s="3">
        <f t="shared" si="1300"/>
        <v>1.764</v>
      </c>
      <c r="V7510" s="3">
        <f>('PV model'!$B$13*(U7510/1000)*(1-'PV model'!$B$14*((20+C7510)-25))*'PV model'!$B$10)/'PV model'!$B$12</f>
        <v>0.17237966054399997</v>
      </c>
    </row>
    <row r="7511" spans="1:22" x14ac:dyDescent="0.2">
      <c r="A7511" s="10">
        <f t="shared" si="1292"/>
        <v>313</v>
      </c>
      <c r="B7511" s="10">
        <f t="shared" si="1301"/>
        <v>18</v>
      </c>
      <c r="C7511" s="23">
        <v>10.199999999999999</v>
      </c>
      <c r="D7511" s="24">
        <v>0</v>
      </c>
      <c r="E7511" s="24">
        <v>0</v>
      </c>
      <c r="F7511" s="48"/>
      <c r="G7511" s="48"/>
      <c r="H7511" s="1">
        <f t="shared" si="1302"/>
        <v>-17.658625608453203</v>
      </c>
      <c r="I7511" s="1">
        <f t="shared" si="1296"/>
        <v>15.786669324218144</v>
      </c>
      <c r="J7511" s="4">
        <f>B7511+('PV model'!$B$3/15)+(I7511/60)</f>
        <v>17.986444488736968</v>
      </c>
      <c r="K7511" s="2">
        <f t="shared" si="1297"/>
        <v>-89.796667331054522</v>
      </c>
      <c r="L7511" s="2">
        <f>DEGREES(ASIN((((COS(RADIANS('PV model'!$B$2))*COS(RADIANS(H7511))*COS(RADIANS(K7511)))+(SIN(RADIANS('PV model'!$B$2))*SIN(RADIANS(H7511)))))))</f>
        <v>-14.363880436937473</v>
      </c>
      <c r="M7511" s="3">
        <f t="shared" si="1293"/>
        <v>0</v>
      </c>
      <c r="N7511" s="2">
        <f t="shared" si="1298"/>
        <v>-79.616396484674056</v>
      </c>
      <c r="O7511" s="2">
        <f>IF('PV model'!$B$2&gt;0, 180-N7511,IF('PV model'!$B$2&lt;0,0-N7511,N7511))</f>
        <v>259.61639648467406</v>
      </c>
      <c r="P7511" s="2">
        <f>ABS(O7511-'PV model'!$B$5)</f>
        <v>54.616396484674056</v>
      </c>
      <c r="Q7511" s="3">
        <f t="shared" si="1294"/>
        <v>104.36388043693748</v>
      </c>
      <c r="R7511" s="3">
        <f t="shared" si="1299"/>
        <v>0</v>
      </c>
      <c r="S7511" s="3">
        <f t="shared" si="1295"/>
        <v>0</v>
      </c>
      <c r="T7511" s="3">
        <f>(0.5*(1-COS(RADIANS(90-$X$3)))*(D7511+E7511)*'PV model'!$B$4)</f>
        <v>0</v>
      </c>
      <c r="U7511" s="3">
        <f t="shared" si="1300"/>
        <v>0</v>
      </c>
      <c r="V7511" s="3">
        <f>('PV model'!$B$13*(U7511/1000)*(1-'PV model'!$B$14*((20+C7511)-25))*'PV model'!$B$10)/'PV model'!$B$12</f>
        <v>0</v>
      </c>
    </row>
    <row r="7512" spans="1:22" x14ac:dyDescent="0.2">
      <c r="A7512" s="10">
        <f t="shared" si="1292"/>
        <v>313</v>
      </c>
      <c r="B7512" s="10">
        <f t="shared" si="1301"/>
        <v>19</v>
      </c>
      <c r="C7512" s="23">
        <v>9.9</v>
      </c>
      <c r="D7512" s="24">
        <v>0</v>
      </c>
      <c r="E7512" s="24">
        <v>0</v>
      </c>
      <c r="F7512" s="48"/>
      <c r="G7512" s="48"/>
      <c r="H7512" s="1">
        <f t="shared" si="1302"/>
        <v>-17.658625608453203</v>
      </c>
      <c r="I7512" s="1">
        <f t="shared" si="1296"/>
        <v>15.786669324218144</v>
      </c>
      <c r="J7512" s="4">
        <f>B7512+('PV model'!$B$3/15)+(I7512/60)</f>
        <v>18.986444488736968</v>
      </c>
      <c r="K7512" s="2">
        <f t="shared" si="1297"/>
        <v>-104.79666733105452</v>
      </c>
      <c r="L7512" s="2">
        <f>DEGREES(ASIN((((COS(RADIANS('PV model'!$B$2))*COS(RADIANS(H7512))*COS(RADIANS(K7512)))+(SIN(RADIANS('PV model'!$B$2))*SIN(RADIANS(H7512)))))))</f>
        <v>-22.819718226846739</v>
      </c>
      <c r="M7512" s="3">
        <f t="shared" si="1293"/>
        <v>0</v>
      </c>
      <c r="N7512" s="2">
        <f t="shared" si="1298"/>
        <v>-88.213240381558393</v>
      </c>
      <c r="O7512" s="2">
        <f>IF('PV model'!$B$2&gt;0, 180-N7512,IF('PV model'!$B$2&lt;0,0-N7512,N7512))</f>
        <v>268.21324038155842</v>
      </c>
      <c r="P7512" s="2">
        <f>ABS(O7512-'PV model'!$B$5)</f>
        <v>63.213240381558421</v>
      </c>
      <c r="Q7512" s="3">
        <f t="shared" si="1294"/>
        <v>112.81971822684673</v>
      </c>
      <c r="R7512" s="3">
        <f t="shared" si="1299"/>
        <v>0</v>
      </c>
      <c r="S7512" s="3">
        <f t="shared" si="1295"/>
        <v>0</v>
      </c>
      <c r="T7512" s="3">
        <f>(0.5*(1-COS(RADIANS(90-$X$3)))*(D7512+E7512)*'PV model'!$B$4)</f>
        <v>0</v>
      </c>
      <c r="U7512" s="3">
        <f t="shared" si="1300"/>
        <v>0</v>
      </c>
      <c r="V7512" s="3">
        <f>('PV model'!$B$13*(U7512/1000)*(1-'PV model'!$B$14*((20+C7512)-25))*'PV model'!$B$10)/'PV model'!$B$12</f>
        <v>0</v>
      </c>
    </row>
    <row r="7513" spans="1:22" x14ac:dyDescent="0.2">
      <c r="A7513" s="10">
        <f t="shared" si="1292"/>
        <v>313</v>
      </c>
      <c r="B7513" s="10">
        <f t="shared" si="1301"/>
        <v>20</v>
      </c>
      <c r="C7513" s="23">
        <v>9.6999999999999993</v>
      </c>
      <c r="D7513" s="24">
        <v>0</v>
      </c>
      <c r="E7513" s="24">
        <v>0</v>
      </c>
      <c r="F7513" s="48"/>
      <c r="G7513" s="48"/>
      <c r="H7513" s="1">
        <f t="shared" si="1302"/>
        <v>-17.658625608453203</v>
      </c>
      <c r="I7513" s="1">
        <f t="shared" si="1296"/>
        <v>15.786669324218144</v>
      </c>
      <c r="J7513" s="4">
        <f>B7513+('PV model'!$B$3/15)+(I7513/60)</f>
        <v>19.986444488736968</v>
      </c>
      <c r="K7513" s="2">
        <f t="shared" si="1297"/>
        <v>-119.79666733105452</v>
      </c>
      <c r="L7513" s="2">
        <f>DEGREES(ASIN((((COS(RADIANS('PV model'!$B$2))*COS(RADIANS(H7513))*COS(RADIANS(K7513)))+(SIN(RADIANS('PV model'!$B$2))*SIN(RADIANS(H7513)))))))</f>
        <v>-31.21111647911713</v>
      </c>
      <c r="M7513" s="3">
        <f t="shared" si="1293"/>
        <v>0</v>
      </c>
      <c r="N7513" s="2">
        <f t="shared" si="1298"/>
        <v>-75.204087067153736</v>
      </c>
      <c r="O7513" s="2">
        <f>IF('PV model'!$B$2&gt;0, 180-N7513,IF('PV model'!$B$2&lt;0,0-N7513,N7513))</f>
        <v>255.20408706715375</v>
      </c>
      <c r="P7513" s="2">
        <f>ABS(O7513-'PV model'!$B$5)</f>
        <v>50.20408706715375</v>
      </c>
      <c r="Q7513" s="3">
        <f t="shared" si="1294"/>
        <v>121.21111647911714</v>
      </c>
      <c r="R7513" s="3">
        <f t="shared" si="1299"/>
        <v>0</v>
      </c>
      <c r="S7513" s="3">
        <f t="shared" si="1295"/>
        <v>0</v>
      </c>
      <c r="T7513" s="3">
        <f>(0.5*(1-COS(RADIANS(90-$X$3)))*(D7513+E7513)*'PV model'!$B$4)</f>
        <v>0</v>
      </c>
      <c r="U7513" s="3">
        <f t="shared" si="1300"/>
        <v>0</v>
      </c>
      <c r="V7513" s="3">
        <f>('PV model'!$B$13*(U7513/1000)*(1-'PV model'!$B$14*((20+C7513)-25))*'PV model'!$B$10)/'PV model'!$B$12</f>
        <v>0</v>
      </c>
    </row>
    <row r="7514" spans="1:22" x14ac:dyDescent="0.2">
      <c r="A7514" s="10">
        <f t="shared" si="1292"/>
        <v>313</v>
      </c>
      <c r="B7514" s="10">
        <f t="shared" si="1301"/>
        <v>21</v>
      </c>
      <c r="C7514" s="23">
        <v>9.4</v>
      </c>
      <c r="D7514" s="24">
        <v>0</v>
      </c>
      <c r="E7514" s="24">
        <v>0</v>
      </c>
      <c r="F7514" s="48"/>
      <c r="G7514" s="48"/>
      <c r="H7514" s="1">
        <f t="shared" si="1302"/>
        <v>-17.658625608453203</v>
      </c>
      <c r="I7514" s="1">
        <f t="shared" si="1296"/>
        <v>15.786669324218144</v>
      </c>
      <c r="J7514" s="4">
        <f>B7514+('PV model'!$B$3/15)+(I7514/60)</f>
        <v>20.986444488736968</v>
      </c>
      <c r="K7514" s="2">
        <f t="shared" si="1297"/>
        <v>-134.79666733105452</v>
      </c>
      <c r="L7514" s="2">
        <f>DEGREES(ASIN((((COS(RADIANS('PV model'!$B$2))*COS(RADIANS(H7514))*COS(RADIANS(K7514)))+(SIN(RADIANS('PV model'!$B$2))*SIN(RADIANS(H7514)))))))</f>
        <v>-39.070474785019982</v>
      </c>
      <c r="M7514" s="3">
        <f t="shared" si="1293"/>
        <v>0</v>
      </c>
      <c r="N7514" s="2">
        <f t="shared" si="1298"/>
        <v>-60.568441226985911</v>
      </c>
      <c r="O7514" s="2">
        <f>IF('PV model'!$B$2&gt;0, 180-N7514,IF('PV model'!$B$2&lt;0,0-N7514,N7514))</f>
        <v>240.5684412269859</v>
      </c>
      <c r="P7514" s="2">
        <f>ABS(O7514-'PV model'!$B$5)</f>
        <v>35.568441226985897</v>
      </c>
      <c r="Q7514" s="3">
        <f t="shared" si="1294"/>
        <v>129.07047478501997</v>
      </c>
      <c r="R7514" s="3">
        <f t="shared" si="1299"/>
        <v>0</v>
      </c>
      <c r="S7514" s="3">
        <f t="shared" si="1295"/>
        <v>0</v>
      </c>
      <c r="T7514" s="3">
        <f>(0.5*(1-COS(RADIANS(90-$X$3)))*(D7514+E7514)*'PV model'!$B$4)</f>
        <v>0</v>
      </c>
      <c r="U7514" s="3">
        <f t="shared" si="1300"/>
        <v>0</v>
      </c>
      <c r="V7514" s="3">
        <f>('PV model'!$B$13*(U7514/1000)*(1-'PV model'!$B$14*((20+C7514)-25))*'PV model'!$B$10)/'PV model'!$B$12</f>
        <v>0</v>
      </c>
    </row>
    <row r="7515" spans="1:22" x14ac:dyDescent="0.2">
      <c r="A7515" s="10">
        <f t="shared" si="1292"/>
        <v>313</v>
      </c>
      <c r="B7515" s="10">
        <f t="shared" si="1301"/>
        <v>22</v>
      </c>
      <c r="C7515" s="23">
        <v>9.1</v>
      </c>
      <c r="D7515" s="24">
        <v>0</v>
      </c>
      <c r="E7515" s="24">
        <v>0</v>
      </c>
      <c r="F7515" s="48"/>
      <c r="G7515" s="48"/>
      <c r="H7515" s="1">
        <f t="shared" si="1302"/>
        <v>-17.658625608453203</v>
      </c>
      <c r="I7515" s="1">
        <f t="shared" si="1296"/>
        <v>15.786669324218144</v>
      </c>
      <c r="J7515" s="4">
        <f>B7515+('PV model'!$B$3/15)+(I7515/60)</f>
        <v>21.986444488736968</v>
      </c>
      <c r="K7515" s="2">
        <f t="shared" si="1297"/>
        <v>-149.79666733105452</v>
      </c>
      <c r="L7515" s="2">
        <f>DEGREES(ASIN((((COS(RADIANS('PV model'!$B$2))*COS(RADIANS(H7515))*COS(RADIANS(K7515)))+(SIN(RADIANS('PV model'!$B$2))*SIN(RADIANS(H7515)))))))</f>
        <v>-45.761595030003619</v>
      </c>
      <c r="M7515" s="3">
        <f t="shared" si="1293"/>
        <v>0</v>
      </c>
      <c r="N7515" s="2">
        <f t="shared" si="1298"/>
        <v>-43.402536612745742</v>
      </c>
      <c r="O7515" s="2">
        <f>IF('PV model'!$B$2&gt;0, 180-N7515,IF('PV model'!$B$2&lt;0,0-N7515,N7515))</f>
        <v>223.40253661274573</v>
      </c>
      <c r="P7515" s="2">
        <f>ABS(O7515-'PV model'!$B$5)</f>
        <v>18.402536612745735</v>
      </c>
      <c r="Q7515" s="3">
        <f t="shared" si="1294"/>
        <v>135.76159503000363</v>
      </c>
      <c r="R7515" s="3">
        <f t="shared" si="1299"/>
        <v>0</v>
      </c>
      <c r="S7515" s="3">
        <f t="shared" si="1295"/>
        <v>0</v>
      </c>
      <c r="T7515" s="3">
        <f>(0.5*(1-COS(RADIANS(90-$X$3)))*(D7515+E7515)*'PV model'!$B$4)</f>
        <v>0</v>
      </c>
      <c r="U7515" s="3">
        <f t="shared" si="1300"/>
        <v>0</v>
      </c>
      <c r="V7515" s="3">
        <f>('PV model'!$B$13*(U7515/1000)*(1-'PV model'!$B$14*((20+C7515)-25))*'PV model'!$B$10)/'PV model'!$B$12</f>
        <v>0</v>
      </c>
    </row>
    <row r="7516" spans="1:22" x14ac:dyDescent="0.2">
      <c r="A7516" s="10">
        <f t="shared" si="1292"/>
        <v>313</v>
      </c>
      <c r="B7516" s="10">
        <f t="shared" si="1301"/>
        <v>23</v>
      </c>
      <c r="C7516" s="23">
        <v>8.8000000000000007</v>
      </c>
      <c r="D7516" s="24">
        <v>0</v>
      </c>
      <c r="E7516" s="24">
        <v>0</v>
      </c>
      <c r="F7516" s="48"/>
      <c r="G7516" s="48"/>
      <c r="H7516" s="1">
        <f t="shared" si="1302"/>
        <v>-17.658625608453203</v>
      </c>
      <c r="I7516" s="1">
        <f t="shared" si="1296"/>
        <v>15.786669324218144</v>
      </c>
      <c r="J7516" s="4">
        <f>B7516+('PV model'!$B$3/15)+(I7516/60)</f>
        <v>22.986444488736968</v>
      </c>
      <c r="K7516" s="2">
        <f t="shared" si="1297"/>
        <v>-164.79666733105452</v>
      </c>
      <c r="L7516" s="2">
        <f>DEGREES(ASIN((((COS(RADIANS('PV model'!$B$2))*COS(RADIANS(H7516))*COS(RADIANS(K7516)))+(SIN(RADIANS('PV model'!$B$2))*SIN(RADIANS(H7516)))))))</f>
        <v>-50.427830317306189</v>
      </c>
      <c r="M7516" s="3">
        <f t="shared" si="1293"/>
        <v>0</v>
      </c>
      <c r="N7516" s="2">
        <f t="shared" si="1298"/>
        <v>-23.095139625724379</v>
      </c>
      <c r="O7516" s="2">
        <f>IF('PV model'!$B$2&gt;0, 180-N7516,IF('PV model'!$B$2&lt;0,0-N7516,N7516))</f>
        <v>203.09513962572439</v>
      </c>
      <c r="P7516" s="2">
        <f>ABS(O7516-'PV model'!$B$5)</f>
        <v>1.9048603742756143</v>
      </c>
      <c r="Q7516" s="3">
        <f t="shared" si="1294"/>
        <v>140.42783031730619</v>
      </c>
      <c r="R7516" s="3">
        <f t="shared" si="1299"/>
        <v>0</v>
      </c>
      <c r="S7516" s="3">
        <f t="shared" si="1295"/>
        <v>0</v>
      </c>
      <c r="T7516" s="3">
        <f>(0.5*(1-COS(RADIANS(90-$X$3)))*(D7516+E7516)*'PV model'!$B$4)</f>
        <v>0</v>
      </c>
      <c r="U7516" s="3">
        <f t="shared" si="1300"/>
        <v>0</v>
      </c>
      <c r="V7516" s="3">
        <f>('PV model'!$B$13*(U7516/1000)*(1-'PV model'!$B$14*((20+C7516)-25))*'PV model'!$B$10)/'PV model'!$B$12</f>
        <v>0</v>
      </c>
    </row>
    <row r="7517" spans="1:22" x14ac:dyDescent="0.2">
      <c r="A7517" s="10">
        <f t="shared" si="1292"/>
        <v>313</v>
      </c>
      <c r="B7517" s="10">
        <f t="shared" si="1301"/>
        <v>24</v>
      </c>
      <c r="C7517" s="23">
        <v>8.5</v>
      </c>
      <c r="D7517" s="24">
        <v>0</v>
      </c>
      <c r="E7517" s="24">
        <v>0</v>
      </c>
      <c r="F7517" s="48"/>
      <c r="G7517" s="48"/>
      <c r="H7517" s="1">
        <f t="shared" si="1302"/>
        <v>-17.658625608453203</v>
      </c>
      <c r="I7517" s="1">
        <f t="shared" si="1296"/>
        <v>15.786669324218144</v>
      </c>
      <c r="J7517" s="4">
        <f>B7517+('PV model'!$B$3/15)+(I7517/60)</f>
        <v>23.986444488736968</v>
      </c>
      <c r="K7517" s="2">
        <f t="shared" si="1297"/>
        <v>-179.79666733105452</v>
      </c>
      <c r="L7517" s="2">
        <f>DEGREES(ASIN((((COS(RADIANS('PV model'!$B$2))*COS(RADIANS(H7517))*COS(RADIANS(K7517)))+(SIN(RADIANS('PV model'!$B$2))*SIN(RADIANS(H7517)))))))</f>
        <v>-52.15830819329728</v>
      </c>
      <c r="M7517" s="3">
        <f t="shared" si="1293"/>
        <v>0</v>
      </c>
      <c r="N7517" s="2">
        <f t="shared" si="1298"/>
        <v>-0.31582411979713759</v>
      </c>
      <c r="O7517" s="2">
        <f>IF('PV model'!$B$2&gt;0, 180-N7517,IF('PV model'!$B$2&lt;0,0-N7517,N7517))</f>
        <v>180.31582411979713</v>
      </c>
      <c r="P7517" s="2">
        <f>ABS(O7517-'PV model'!$B$5)</f>
        <v>24.684175880202872</v>
      </c>
      <c r="Q7517" s="3">
        <f t="shared" si="1294"/>
        <v>142.15830819329727</v>
      </c>
      <c r="R7517" s="3">
        <f t="shared" si="1299"/>
        <v>0</v>
      </c>
      <c r="S7517" s="3">
        <f t="shared" si="1295"/>
        <v>0</v>
      </c>
      <c r="T7517" s="3">
        <f>(0.5*(1-COS(RADIANS(90-$X$3)))*(D7517+E7517)*'PV model'!$B$4)</f>
        <v>0</v>
      </c>
      <c r="U7517" s="3">
        <f t="shared" si="1300"/>
        <v>0</v>
      </c>
      <c r="V7517" s="3">
        <f>('PV model'!$B$13*(U7517/1000)*(1-'PV model'!$B$14*((20+C7517)-25))*'PV model'!$B$10)/'PV model'!$B$12</f>
        <v>0</v>
      </c>
    </row>
    <row r="7518" spans="1:22" x14ac:dyDescent="0.2">
      <c r="A7518" s="10">
        <f t="shared" si="1292"/>
        <v>314</v>
      </c>
      <c r="B7518" s="10">
        <f t="shared" si="1301"/>
        <v>1</v>
      </c>
      <c r="C7518" s="23">
        <v>8.3000000000000007</v>
      </c>
      <c r="D7518" s="24">
        <v>0</v>
      </c>
      <c r="E7518" s="24">
        <v>0</v>
      </c>
      <c r="F7518" s="48"/>
      <c r="G7518" s="48"/>
      <c r="H7518" s="1">
        <f t="shared" si="1302"/>
        <v>-17.921997987979811</v>
      </c>
      <c r="I7518" s="1">
        <f t="shared" si="1296"/>
        <v>15.645370025994533</v>
      </c>
      <c r="J7518" s="4">
        <f>B7518+('PV model'!$B$3/15)+(I7518/60)</f>
        <v>0.98408950043324228</v>
      </c>
      <c r="K7518" s="2">
        <f t="shared" si="1297"/>
        <v>165.23865749350136</v>
      </c>
      <c r="L7518" s="2">
        <f>DEGREES(ASIN((((COS(RADIANS('PV model'!$B$2))*COS(RADIANS(H7518))*COS(RADIANS(K7518)))+(SIN(RADIANS('PV model'!$B$2))*SIN(RADIANS(H7518)))))))</f>
        <v>-50.781193879026773</v>
      </c>
      <c r="M7518" s="3">
        <f t="shared" si="1293"/>
        <v>0</v>
      </c>
      <c r="N7518" s="2">
        <f t="shared" si="1298"/>
        <v>22.545655945178485</v>
      </c>
      <c r="O7518" s="2">
        <f>IF('PV model'!$B$2&gt;0, 180-N7518,IF('PV model'!$B$2&lt;0,0-N7518,N7518))</f>
        <v>157.45434405482152</v>
      </c>
      <c r="P7518" s="2">
        <f>ABS(O7518-'PV model'!$B$5)</f>
        <v>47.545655945178481</v>
      </c>
      <c r="Q7518" s="3">
        <f t="shared" si="1294"/>
        <v>140.78119387902677</v>
      </c>
      <c r="R7518" s="3">
        <f t="shared" si="1299"/>
        <v>0</v>
      </c>
      <c r="S7518" s="3">
        <f t="shared" si="1295"/>
        <v>0</v>
      </c>
      <c r="T7518" s="3">
        <f>(0.5*(1-COS(RADIANS(90-$X$3)))*(D7518+E7518)*'PV model'!$B$4)</f>
        <v>0</v>
      </c>
      <c r="U7518" s="3">
        <f t="shared" si="1300"/>
        <v>0</v>
      </c>
      <c r="V7518" s="3">
        <f>('PV model'!$B$13*(U7518/1000)*(1-'PV model'!$B$14*((20+C7518)-25))*'PV model'!$B$10)/'PV model'!$B$12</f>
        <v>0</v>
      </c>
    </row>
    <row r="7519" spans="1:22" x14ac:dyDescent="0.2">
      <c r="A7519" s="10">
        <f t="shared" si="1292"/>
        <v>314</v>
      </c>
      <c r="B7519" s="10">
        <f t="shared" si="1301"/>
        <v>2</v>
      </c>
      <c r="C7519" s="23">
        <v>8</v>
      </c>
      <c r="D7519" s="24">
        <v>0</v>
      </c>
      <c r="E7519" s="24">
        <v>0</v>
      </c>
      <c r="F7519" s="48"/>
      <c r="G7519" s="48"/>
      <c r="H7519" s="1">
        <f t="shared" si="1302"/>
        <v>-17.921997987979811</v>
      </c>
      <c r="I7519" s="1">
        <f t="shared" si="1296"/>
        <v>15.645370025994533</v>
      </c>
      <c r="J7519" s="4">
        <f>B7519+('PV model'!$B$3/15)+(I7519/60)</f>
        <v>1.9840895004332424</v>
      </c>
      <c r="K7519" s="2">
        <f t="shared" si="1297"/>
        <v>150.23865749350136</v>
      </c>
      <c r="L7519" s="2">
        <f>DEGREES(ASIN((((COS(RADIANS('PV model'!$B$2))*COS(RADIANS(H7519))*COS(RADIANS(K7519)))+(SIN(RADIANS('PV model'!$B$2))*SIN(RADIANS(H7519)))))))</f>
        <v>-46.17352415510598</v>
      </c>
      <c r="M7519" s="3">
        <f t="shared" si="1293"/>
        <v>0</v>
      </c>
      <c r="N7519" s="2">
        <f t="shared" si="1298"/>
        <v>43.00383099277132</v>
      </c>
      <c r="O7519" s="2">
        <f>IF('PV model'!$B$2&gt;0, 180-N7519,IF('PV model'!$B$2&lt;0,0-N7519,N7519))</f>
        <v>136.99616900722867</v>
      </c>
      <c r="P7519" s="2">
        <f>ABS(O7519-'PV model'!$B$5)</f>
        <v>68.003830992771327</v>
      </c>
      <c r="Q7519" s="3">
        <f t="shared" si="1294"/>
        <v>136.17352415510601</v>
      </c>
      <c r="R7519" s="3">
        <f t="shared" si="1299"/>
        <v>0</v>
      </c>
      <c r="S7519" s="3">
        <f t="shared" si="1295"/>
        <v>0</v>
      </c>
      <c r="T7519" s="3">
        <f>(0.5*(1-COS(RADIANS(90-$X$3)))*(D7519+E7519)*'PV model'!$B$4)</f>
        <v>0</v>
      </c>
      <c r="U7519" s="3">
        <f t="shared" si="1300"/>
        <v>0</v>
      </c>
      <c r="V7519" s="3">
        <f>('PV model'!$B$13*(U7519/1000)*(1-'PV model'!$B$14*((20+C7519)-25))*'PV model'!$B$10)/'PV model'!$B$12</f>
        <v>0</v>
      </c>
    </row>
    <row r="7520" spans="1:22" x14ac:dyDescent="0.2">
      <c r="A7520" s="10">
        <f t="shared" si="1292"/>
        <v>314</v>
      </c>
      <c r="B7520" s="10">
        <f t="shared" si="1301"/>
        <v>3</v>
      </c>
      <c r="C7520" s="23">
        <v>7.8</v>
      </c>
      <c r="D7520" s="24">
        <v>0</v>
      </c>
      <c r="E7520" s="24">
        <v>0</v>
      </c>
      <c r="F7520" s="48"/>
      <c r="G7520" s="48"/>
      <c r="H7520" s="1">
        <f t="shared" si="1302"/>
        <v>-17.921997987979811</v>
      </c>
      <c r="I7520" s="1">
        <f t="shared" si="1296"/>
        <v>15.645370025994533</v>
      </c>
      <c r="J7520" s="4">
        <f>B7520+('PV model'!$B$3/15)+(I7520/60)</f>
        <v>2.9840895004332419</v>
      </c>
      <c r="K7520" s="2">
        <f t="shared" si="1297"/>
        <v>135.23865749350136</v>
      </c>
      <c r="L7520" s="2">
        <f>DEGREES(ASIN((((COS(RADIANS('PV model'!$B$2))*COS(RADIANS(H7520))*COS(RADIANS(K7520)))+(SIN(RADIANS('PV model'!$B$2))*SIN(RADIANS(H7520)))))))</f>
        <v>-39.513589087057163</v>
      </c>
      <c r="M7520" s="3">
        <f t="shared" si="1293"/>
        <v>0</v>
      </c>
      <c r="N7520" s="2">
        <f t="shared" si="1298"/>
        <v>60.279130810603938</v>
      </c>
      <c r="O7520" s="2">
        <f>IF('PV model'!$B$2&gt;0, 180-N7520,IF('PV model'!$B$2&lt;0,0-N7520,N7520))</f>
        <v>119.72086918939607</v>
      </c>
      <c r="P7520" s="2">
        <f>ABS(O7520-'PV model'!$B$5)</f>
        <v>85.279130810603931</v>
      </c>
      <c r="Q7520" s="3">
        <f t="shared" si="1294"/>
        <v>129.51358908705714</v>
      </c>
      <c r="R7520" s="3">
        <f t="shared" si="1299"/>
        <v>0</v>
      </c>
      <c r="S7520" s="3">
        <f t="shared" si="1295"/>
        <v>0</v>
      </c>
      <c r="T7520" s="3">
        <f>(0.5*(1-COS(RADIANS(90-$X$3)))*(D7520+E7520)*'PV model'!$B$4)</f>
        <v>0</v>
      </c>
      <c r="U7520" s="3">
        <f t="shared" si="1300"/>
        <v>0</v>
      </c>
      <c r="V7520" s="3">
        <f>('PV model'!$B$13*(U7520/1000)*(1-'PV model'!$B$14*((20+C7520)-25))*'PV model'!$B$10)/'PV model'!$B$12</f>
        <v>0</v>
      </c>
    </row>
    <row r="7521" spans="1:22" x14ac:dyDescent="0.2">
      <c r="A7521" s="10">
        <f t="shared" si="1292"/>
        <v>314</v>
      </c>
      <c r="B7521" s="10">
        <f t="shared" si="1301"/>
        <v>4</v>
      </c>
      <c r="C7521" s="23">
        <v>7.9</v>
      </c>
      <c r="D7521" s="24">
        <v>0</v>
      </c>
      <c r="E7521" s="24">
        <v>0</v>
      </c>
      <c r="F7521" s="48"/>
      <c r="G7521" s="48"/>
      <c r="H7521" s="1">
        <f t="shared" si="1302"/>
        <v>-17.921997987979811</v>
      </c>
      <c r="I7521" s="1">
        <f t="shared" si="1296"/>
        <v>15.645370025994533</v>
      </c>
      <c r="J7521" s="4">
        <f>B7521+('PV model'!$B$3/15)+(I7521/60)</f>
        <v>3.9840895004332419</v>
      </c>
      <c r="K7521" s="2">
        <f t="shared" si="1297"/>
        <v>120.23865749350136</v>
      </c>
      <c r="L7521" s="2">
        <f>DEGREES(ASIN((((COS(RADIANS('PV model'!$B$2))*COS(RADIANS(H7521))*COS(RADIANS(K7521)))+(SIN(RADIANS('PV model'!$B$2))*SIN(RADIANS(H7521)))))))</f>
        <v>-31.668545747686768</v>
      </c>
      <c r="M7521" s="3">
        <f t="shared" si="1293"/>
        <v>0</v>
      </c>
      <c r="N7521" s="2">
        <f t="shared" si="1298"/>
        <v>74.977897823815255</v>
      </c>
      <c r="O7521" s="2">
        <f>IF('PV model'!$B$2&gt;0, 180-N7521,IF('PV model'!$B$2&lt;0,0-N7521,N7521))</f>
        <v>105.02210217618475</v>
      </c>
      <c r="P7521" s="2">
        <f>ABS(O7521-'PV model'!$B$5)</f>
        <v>99.977897823815255</v>
      </c>
      <c r="Q7521" s="3">
        <f t="shared" si="1294"/>
        <v>121.66854574768676</v>
      </c>
      <c r="R7521" s="3">
        <f t="shared" si="1299"/>
        <v>0</v>
      </c>
      <c r="S7521" s="3">
        <f t="shared" si="1295"/>
        <v>0</v>
      </c>
      <c r="T7521" s="3">
        <f>(0.5*(1-COS(RADIANS(90-$X$3)))*(D7521+E7521)*'PV model'!$B$4)</f>
        <v>0</v>
      </c>
      <c r="U7521" s="3">
        <f t="shared" si="1300"/>
        <v>0</v>
      </c>
      <c r="V7521" s="3">
        <f>('PV model'!$B$13*(U7521/1000)*(1-'PV model'!$B$14*((20+C7521)-25))*'PV model'!$B$10)/'PV model'!$B$12</f>
        <v>0</v>
      </c>
    </row>
    <row r="7522" spans="1:22" x14ac:dyDescent="0.2">
      <c r="A7522" s="10">
        <f t="shared" si="1292"/>
        <v>314</v>
      </c>
      <c r="B7522" s="10">
        <f t="shared" si="1301"/>
        <v>5</v>
      </c>
      <c r="C7522" s="23">
        <v>7.9</v>
      </c>
      <c r="D7522" s="24">
        <v>0</v>
      </c>
      <c r="E7522" s="24">
        <v>0</v>
      </c>
      <c r="F7522" s="48"/>
      <c r="G7522" s="48"/>
      <c r="H7522" s="1">
        <f t="shared" si="1302"/>
        <v>-17.921997987979811</v>
      </c>
      <c r="I7522" s="1">
        <f t="shared" si="1296"/>
        <v>15.645370025994533</v>
      </c>
      <c r="J7522" s="4">
        <f>B7522+('PV model'!$B$3/15)+(I7522/60)</f>
        <v>4.9840895004332424</v>
      </c>
      <c r="K7522" s="2">
        <f t="shared" si="1297"/>
        <v>105.23865749350136</v>
      </c>
      <c r="L7522" s="2">
        <f>DEGREES(ASIN((((COS(RADIANS('PV model'!$B$2))*COS(RADIANS(H7522))*COS(RADIANS(K7522)))+(SIN(RADIANS('PV model'!$B$2))*SIN(RADIANS(H7522)))))))</f>
        <v>-23.281699322817794</v>
      </c>
      <c r="M7522" s="3">
        <f t="shared" si="1293"/>
        <v>0</v>
      </c>
      <c r="N7522" s="2">
        <f t="shared" si="1298"/>
        <v>88.015648793401013</v>
      </c>
      <c r="O7522" s="2">
        <f>IF('PV model'!$B$2&gt;0, 180-N7522,IF('PV model'!$B$2&lt;0,0-N7522,N7522))</f>
        <v>91.984351206598987</v>
      </c>
      <c r="P7522" s="2">
        <f>ABS(O7522-'PV model'!$B$5)</f>
        <v>113.01564879340101</v>
      </c>
      <c r="Q7522" s="3">
        <f t="shared" si="1294"/>
        <v>113.28169932281779</v>
      </c>
      <c r="R7522" s="3">
        <f t="shared" si="1299"/>
        <v>0</v>
      </c>
      <c r="S7522" s="3">
        <f t="shared" si="1295"/>
        <v>0</v>
      </c>
      <c r="T7522" s="3">
        <f>(0.5*(1-COS(RADIANS(90-$X$3)))*(D7522+E7522)*'PV model'!$B$4)</f>
        <v>0</v>
      </c>
      <c r="U7522" s="3">
        <f t="shared" si="1300"/>
        <v>0</v>
      </c>
      <c r="V7522" s="3">
        <f>('PV model'!$B$13*(U7522/1000)*(1-'PV model'!$B$14*((20+C7522)-25))*'PV model'!$B$10)/'PV model'!$B$12</f>
        <v>0</v>
      </c>
    </row>
    <row r="7523" spans="1:22" x14ac:dyDescent="0.2">
      <c r="A7523" s="10">
        <f t="shared" si="1292"/>
        <v>314</v>
      </c>
      <c r="B7523" s="10">
        <f t="shared" si="1301"/>
        <v>6</v>
      </c>
      <c r="C7523" s="23">
        <v>8</v>
      </c>
      <c r="D7523" s="24">
        <v>0</v>
      </c>
      <c r="E7523" s="24">
        <v>0</v>
      </c>
      <c r="F7523" s="48"/>
      <c r="G7523" s="48"/>
      <c r="H7523" s="1">
        <f t="shared" si="1302"/>
        <v>-17.921997987979811</v>
      </c>
      <c r="I7523" s="1">
        <f t="shared" si="1296"/>
        <v>15.645370025994533</v>
      </c>
      <c r="J7523" s="4">
        <f>B7523+('PV model'!$B$3/15)+(I7523/60)</f>
        <v>5.9840895004332424</v>
      </c>
      <c r="K7523" s="2">
        <f t="shared" si="1297"/>
        <v>90.238657493501364</v>
      </c>
      <c r="L7523" s="2">
        <f>DEGREES(ASIN((((COS(RADIANS('PV model'!$B$2))*COS(RADIANS(H7523))*COS(RADIANS(K7523)))+(SIN(RADIANS('PV model'!$B$2))*SIN(RADIANS(H7523)))))))</f>
        <v>-14.82375083933097</v>
      </c>
      <c r="M7523" s="3">
        <f t="shared" si="1293"/>
        <v>0</v>
      </c>
      <c r="N7523" s="2">
        <f t="shared" si="1298"/>
        <v>79.809723771245885</v>
      </c>
      <c r="O7523" s="2">
        <f>IF('PV model'!$B$2&gt;0, 180-N7523,IF('PV model'!$B$2&lt;0,0-N7523,N7523))</f>
        <v>100.19027622875412</v>
      </c>
      <c r="P7523" s="2">
        <f>ABS(O7523-'PV model'!$B$5)</f>
        <v>104.80972377124588</v>
      </c>
      <c r="Q7523" s="3">
        <f t="shared" si="1294"/>
        <v>104.82375083933097</v>
      </c>
      <c r="R7523" s="3">
        <f t="shared" si="1299"/>
        <v>0</v>
      </c>
      <c r="S7523" s="3">
        <f t="shared" si="1295"/>
        <v>0</v>
      </c>
      <c r="T7523" s="3">
        <f>(0.5*(1-COS(RADIANS(90-$X$3)))*(D7523+E7523)*'PV model'!$B$4)</f>
        <v>0</v>
      </c>
      <c r="U7523" s="3">
        <f t="shared" si="1300"/>
        <v>0</v>
      </c>
      <c r="V7523" s="3">
        <f>('PV model'!$B$13*(U7523/1000)*(1-'PV model'!$B$14*((20+C7523)-25))*'PV model'!$B$10)/'PV model'!$B$12</f>
        <v>0</v>
      </c>
    </row>
    <row r="7524" spans="1:22" x14ac:dyDescent="0.2">
      <c r="A7524" s="10">
        <f t="shared" si="1292"/>
        <v>314</v>
      </c>
      <c r="B7524" s="10">
        <f t="shared" si="1301"/>
        <v>7</v>
      </c>
      <c r="C7524" s="23">
        <v>7.6</v>
      </c>
      <c r="D7524" s="24">
        <v>0</v>
      </c>
      <c r="E7524" s="24">
        <v>0</v>
      </c>
      <c r="F7524" s="48"/>
      <c r="G7524" s="48"/>
      <c r="H7524" s="1">
        <f t="shared" si="1302"/>
        <v>-17.921997987979811</v>
      </c>
      <c r="I7524" s="1">
        <f t="shared" si="1296"/>
        <v>15.645370025994533</v>
      </c>
      <c r="J7524" s="4">
        <f>B7524+('PV model'!$B$3/15)+(I7524/60)</f>
        <v>6.9840895004332424</v>
      </c>
      <c r="K7524" s="2">
        <f t="shared" si="1297"/>
        <v>75.238657493501364</v>
      </c>
      <c r="L7524" s="2">
        <f>DEGREES(ASIN((((COS(RADIANS('PV model'!$B$2))*COS(RADIANS(H7524))*COS(RADIANS(K7524)))+(SIN(RADIANS('PV model'!$B$2))*SIN(RADIANS(H7524)))))))</f>
        <v>-6.6779160937402677</v>
      </c>
      <c r="M7524" s="3">
        <f t="shared" si="1293"/>
        <v>0</v>
      </c>
      <c r="N7524" s="2">
        <f t="shared" si="1298"/>
        <v>67.874056246070538</v>
      </c>
      <c r="O7524" s="2">
        <f>IF('PV model'!$B$2&gt;0, 180-N7524,IF('PV model'!$B$2&lt;0,0-N7524,N7524))</f>
        <v>112.12594375392946</v>
      </c>
      <c r="P7524" s="2">
        <f>ABS(O7524-'PV model'!$B$5)</f>
        <v>92.874056246070538</v>
      </c>
      <c r="Q7524" s="3">
        <f t="shared" si="1294"/>
        <v>96.677916093740265</v>
      </c>
      <c r="R7524" s="3">
        <f t="shared" si="1299"/>
        <v>0</v>
      </c>
      <c r="S7524" s="3">
        <f t="shared" si="1295"/>
        <v>0</v>
      </c>
      <c r="T7524" s="3">
        <f>(0.5*(1-COS(RADIANS(90-$X$3)))*(D7524+E7524)*'PV model'!$B$4)</f>
        <v>0</v>
      </c>
      <c r="U7524" s="3">
        <f t="shared" si="1300"/>
        <v>0</v>
      </c>
      <c r="V7524" s="3">
        <f>('PV model'!$B$13*(U7524/1000)*(1-'PV model'!$B$14*((20+C7524)-25))*'PV model'!$B$10)/'PV model'!$B$12</f>
        <v>0</v>
      </c>
    </row>
    <row r="7525" spans="1:22" x14ac:dyDescent="0.2">
      <c r="A7525" s="10">
        <f t="shared" si="1292"/>
        <v>314</v>
      </c>
      <c r="B7525" s="10">
        <f t="shared" si="1301"/>
        <v>8</v>
      </c>
      <c r="C7525" s="23">
        <v>7.1</v>
      </c>
      <c r="D7525" s="24">
        <v>0</v>
      </c>
      <c r="E7525" s="24">
        <v>0</v>
      </c>
      <c r="F7525" s="48"/>
      <c r="G7525" s="48"/>
      <c r="H7525" s="1">
        <f t="shared" si="1302"/>
        <v>-17.921997987979811</v>
      </c>
      <c r="I7525" s="1">
        <f t="shared" si="1296"/>
        <v>15.645370025994533</v>
      </c>
      <c r="J7525" s="4">
        <f>B7525+('PV model'!$B$3/15)+(I7525/60)</f>
        <v>7.9840895004332424</v>
      </c>
      <c r="K7525" s="2">
        <f t="shared" si="1297"/>
        <v>60.238657493501364</v>
      </c>
      <c r="L7525" s="2">
        <f>DEGREES(ASIN((((COS(RADIANS('PV model'!$B$2))*COS(RADIANS(H7525))*COS(RADIANS(K7525)))+(SIN(RADIANS('PV model'!$B$2))*SIN(RADIANS(H7525)))))))</f>
        <v>0.79717948810466865</v>
      </c>
      <c r="M7525" s="3">
        <f t="shared" si="1293"/>
        <v>0.79717948810466865</v>
      </c>
      <c r="N7525" s="2">
        <f t="shared" si="1298"/>
        <v>55.695810954290671</v>
      </c>
      <c r="O7525" s="2">
        <f>IF('PV model'!$B$2&gt;0, 180-N7525,IF('PV model'!$B$2&lt;0,0-N7525,N7525))</f>
        <v>124.30418904570934</v>
      </c>
      <c r="P7525" s="2">
        <f>ABS(O7525-'PV model'!$B$5)</f>
        <v>80.695810954290664</v>
      </c>
      <c r="Q7525" s="3">
        <f t="shared" si="1294"/>
        <v>89.202820511895325</v>
      </c>
      <c r="R7525" s="3">
        <f t="shared" si="1299"/>
        <v>0</v>
      </c>
      <c r="S7525" s="3">
        <f t="shared" si="1295"/>
        <v>0</v>
      </c>
      <c r="T7525" s="3">
        <f>(0.5*(1-COS(RADIANS(90-$X$3)))*(D7525+E7525)*'PV model'!$B$4)</f>
        <v>0</v>
      </c>
      <c r="U7525" s="3">
        <f t="shared" si="1300"/>
        <v>0</v>
      </c>
      <c r="V7525" s="3">
        <f>('PV model'!$B$13*(U7525/1000)*(1-'PV model'!$B$14*((20+C7525)-25))*'PV model'!$B$10)/'PV model'!$B$12</f>
        <v>0</v>
      </c>
    </row>
    <row r="7526" spans="1:22" x14ac:dyDescent="0.2">
      <c r="A7526" s="10">
        <f t="shared" si="1292"/>
        <v>314</v>
      </c>
      <c r="B7526" s="10">
        <f t="shared" si="1301"/>
        <v>9</v>
      </c>
      <c r="C7526" s="23">
        <v>6.7</v>
      </c>
      <c r="D7526" s="24">
        <v>0</v>
      </c>
      <c r="E7526" s="24">
        <v>21.168000000000003</v>
      </c>
      <c r="F7526" s="48"/>
      <c r="G7526" s="48"/>
      <c r="H7526" s="1">
        <f t="shared" si="1302"/>
        <v>-17.921997987979811</v>
      </c>
      <c r="I7526" s="1">
        <f t="shared" si="1296"/>
        <v>15.645370025994533</v>
      </c>
      <c r="J7526" s="4">
        <f>B7526+('PV model'!$B$3/15)+(I7526/60)</f>
        <v>8.9840895004332424</v>
      </c>
      <c r="K7526" s="2">
        <f t="shared" si="1297"/>
        <v>45.238657493501364</v>
      </c>
      <c r="L7526" s="2">
        <f>DEGREES(ASIN((((COS(RADIANS('PV model'!$B$2))*COS(RADIANS(H7526))*COS(RADIANS(K7526)))+(SIN(RADIANS('PV model'!$B$2))*SIN(RADIANS(H7526)))))))</f>
        <v>7.2317598163208521</v>
      </c>
      <c r="M7526" s="3">
        <f t="shared" si="1293"/>
        <v>7.2317598163208521</v>
      </c>
      <c r="N7526" s="2">
        <f t="shared" si="1298"/>
        <v>42.922566199061293</v>
      </c>
      <c r="O7526" s="2">
        <f>IF('PV model'!$B$2&gt;0, 180-N7526,IF('PV model'!$B$2&lt;0,0-N7526,N7526))</f>
        <v>137.07743380093871</v>
      </c>
      <c r="P7526" s="2">
        <f>ABS(O7526-'PV model'!$B$5)</f>
        <v>67.922566199061293</v>
      </c>
      <c r="Q7526" s="3">
        <f t="shared" si="1294"/>
        <v>82.768240183679154</v>
      </c>
      <c r="R7526" s="3">
        <f t="shared" si="1299"/>
        <v>0</v>
      </c>
      <c r="S7526" s="3">
        <f t="shared" si="1295"/>
        <v>21.168000000000003</v>
      </c>
      <c r="T7526" s="3">
        <f>(0.5*(1-COS(RADIANS(90-$X$3)))*(D7526+E7526)*'PV model'!$B$4)</f>
        <v>0</v>
      </c>
      <c r="U7526" s="3">
        <f t="shared" si="1300"/>
        <v>21.168000000000003</v>
      </c>
      <c r="V7526" s="3">
        <f>('PV model'!$B$13*(U7526/1000)*(1-'PV model'!$B$14*((20+C7526)-25))*'PV model'!$B$10)/'PV model'!$B$12</f>
        <v>2.1015647976960001</v>
      </c>
    </row>
    <row r="7527" spans="1:22" x14ac:dyDescent="0.2">
      <c r="A7527" s="10">
        <f t="shared" si="1292"/>
        <v>314</v>
      </c>
      <c r="B7527" s="10">
        <f t="shared" si="1301"/>
        <v>10</v>
      </c>
      <c r="C7527" s="23">
        <v>7.1</v>
      </c>
      <c r="D7527" s="24">
        <v>279.49005</v>
      </c>
      <c r="E7527" s="24">
        <v>40.572000000000003</v>
      </c>
      <c r="F7527" s="48"/>
      <c r="G7527" s="48"/>
      <c r="H7527" s="1">
        <f t="shared" si="1302"/>
        <v>-17.921997987979811</v>
      </c>
      <c r="I7527" s="1">
        <f t="shared" si="1296"/>
        <v>15.645370025994533</v>
      </c>
      <c r="J7527" s="4">
        <f>B7527+('PV model'!$B$3/15)+(I7527/60)</f>
        <v>9.9840895004332424</v>
      </c>
      <c r="K7527" s="2">
        <f t="shared" si="1297"/>
        <v>30.238657493501364</v>
      </c>
      <c r="L7527" s="2">
        <f>DEGREES(ASIN((((COS(RADIANS('PV model'!$B$2))*COS(RADIANS(H7527))*COS(RADIANS(K7527)))+(SIN(RADIANS('PV model'!$B$2))*SIN(RADIANS(H7527)))))))</f>
        <v>12.239119323238951</v>
      </c>
      <c r="M7527" s="3">
        <f t="shared" si="1293"/>
        <v>12.239119323238951</v>
      </c>
      <c r="N7527" s="2">
        <f t="shared" si="1298"/>
        <v>29.360983404539731</v>
      </c>
      <c r="O7527" s="2">
        <f>IF('PV model'!$B$2&gt;0, 180-N7527,IF('PV model'!$B$2&lt;0,0-N7527,N7527))</f>
        <v>150.63901659546028</v>
      </c>
      <c r="P7527" s="2">
        <f>ABS(O7527-'PV model'!$B$5)</f>
        <v>54.360983404539724</v>
      </c>
      <c r="Q7527" s="3">
        <f t="shared" si="1294"/>
        <v>77.760880676761047</v>
      </c>
      <c r="R7527" s="3">
        <f t="shared" si="1299"/>
        <v>279.49005000000005</v>
      </c>
      <c r="S7527" s="3">
        <f t="shared" si="1295"/>
        <v>49.594649917848784</v>
      </c>
      <c r="T7527" s="3">
        <f>(0.5*(1-COS(RADIANS(90-$X$3)))*(D7527+E7527)*'PV model'!$B$4)</f>
        <v>0</v>
      </c>
      <c r="U7527" s="3">
        <f t="shared" si="1300"/>
        <v>329.08469991784887</v>
      </c>
      <c r="V7527" s="3">
        <f>('PV model'!$B$13*(U7527/1000)*(1-'PV model'!$B$14*((20+C7527)-25))*'PV model'!$B$10)/'PV model'!$B$12</f>
        <v>32.61898602831635</v>
      </c>
    </row>
    <row r="7528" spans="1:22" x14ac:dyDescent="0.2">
      <c r="A7528" s="10">
        <f t="shared" si="1292"/>
        <v>314</v>
      </c>
      <c r="B7528" s="10">
        <f t="shared" si="1301"/>
        <v>11</v>
      </c>
      <c r="C7528" s="23">
        <v>7.6</v>
      </c>
      <c r="D7528" s="24">
        <v>322.14314999999999</v>
      </c>
      <c r="E7528" s="24">
        <v>74.087999999999994</v>
      </c>
      <c r="F7528" s="48"/>
      <c r="G7528" s="48"/>
      <c r="H7528" s="1">
        <f t="shared" si="1302"/>
        <v>-17.921997987979811</v>
      </c>
      <c r="I7528" s="1">
        <f t="shared" si="1296"/>
        <v>15.645370025994533</v>
      </c>
      <c r="J7528" s="4">
        <f>B7528+('PV model'!$B$3/15)+(I7528/60)</f>
        <v>10.984089500433242</v>
      </c>
      <c r="K7528" s="2">
        <f t="shared" si="1297"/>
        <v>15.238657493501364</v>
      </c>
      <c r="L7528" s="2">
        <f>DEGREES(ASIN((((COS(RADIANS('PV model'!$B$2))*COS(RADIANS(H7528))*COS(RADIANS(K7528)))+(SIN(RADIANS('PV model'!$B$2))*SIN(RADIANS(H7528)))))))</f>
        <v>15.448467774020754</v>
      </c>
      <c r="M7528" s="3">
        <f t="shared" si="1293"/>
        <v>15.448467774020754</v>
      </c>
      <c r="N7528" s="2">
        <f t="shared" si="1298"/>
        <v>15.038049012058991</v>
      </c>
      <c r="O7528" s="2">
        <f>IF('PV model'!$B$2&gt;0, 180-N7528,IF('PV model'!$B$2&lt;0,0-N7528,N7528))</f>
        <v>164.96195098794101</v>
      </c>
      <c r="P7528" s="2">
        <f>ABS(O7528-'PV model'!$B$5)</f>
        <v>40.038049012058991</v>
      </c>
      <c r="Q7528" s="3">
        <f t="shared" si="1294"/>
        <v>74.551532225979244</v>
      </c>
      <c r="R7528" s="3">
        <f t="shared" si="1299"/>
        <v>322.14315000000011</v>
      </c>
      <c r="S7528" s="3">
        <f t="shared" si="1295"/>
        <v>92.044918988828741</v>
      </c>
      <c r="T7528" s="3">
        <f>(0.5*(1-COS(RADIANS(90-$X$3)))*(D7528+E7528)*'PV model'!$B$4)</f>
        <v>0</v>
      </c>
      <c r="U7528" s="3">
        <f t="shared" si="1300"/>
        <v>414.18806898882883</v>
      </c>
      <c r="V7528" s="3">
        <f>('PV model'!$B$13*(U7528/1000)*(1-'PV model'!$B$14*((20+C7528)-25))*'PV model'!$B$10)/'PV model'!$B$12</f>
        <v>40.971656086611645</v>
      </c>
    </row>
    <row r="7529" spans="1:22" x14ac:dyDescent="0.2">
      <c r="A7529" s="10">
        <f t="shared" si="1292"/>
        <v>314</v>
      </c>
      <c r="B7529" s="10">
        <f t="shared" si="1301"/>
        <v>12</v>
      </c>
      <c r="C7529" s="23">
        <v>8</v>
      </c>
      <c r="D7529" s="24">
        <v>419.79629999999997</v>
      </c>
      <c r="E7529" s="24">
        <v>81.144000000000005</v>
      </c>
      <c r="F7529" s="48"/>
      <c r="G7529" s="48"/>
      <c r="H7529" s="1">
        <f t="shared" si="1302"/>
        <v>-17.921997987979811</v>
      </c>
      <c r="I7529" s="1">
        <f t="shared" si="1296"/>
        <v>15.645370025994533</v>
      </c>
      <c r="J7529" s="4">
        <f>B7529+('PV model'!$B$3/15)+(I7529/60)</f>
        <v>11.984089500433242</v>
      </c>
      <c r="K7529" s="2">
        <f t="shared" si="1297"/>
        <v>0.23865749350136412</v>
      </c>
      <c r="L7529" s="2">
        <f>DEGREES(ASIN((((COS(RADIANS('PV model'!$B$2))*COS(RADIANS(H7529))*COS(RADIANS(K7529)))+(SIN(RADIANS('PV model'!$B$2))*SIN(RADIANS(H7529)))))))</f>
        <v>16.577722525284013</v>
      </c>
      <c r="M7529" s="3">
        <f t="shared" si="1293"/>
        <v>16.577722525284013</v>
      </c>
      <c r="N7529" s="2">
        <f t="shared" si="1298"/>
        <v>0.23692507268397353</v>
      </c>
      <c r="O7529" s="2">
        <f>IF('PV model'!$B$2&gt;0, 180-N7529,IF('PV model'!$B$2&lt;0,0-N7529,N7529))</f>
        <v>179.76307492731604</v>
      </c>
      <c r="P7529" s="2">
        <f>ABS(O7529-'PV model'!$B$5)</f>
        <v>25.23692507268396</v>
      </c>
      <c r="Q7529" s="3">
        <f t="shared" si="1294"/>
        <v>73.422277474715983</v>
      </c>
      <c r="R7529" s="3">
        <f t="shared" si="1299"/>
        <v>419.79629999999997</v>
      </c>
      <c r="S7529" s="3">
        <f t="shared" si="1295"/>
        <v>101.74980983448553</v>
      </c>
      <c r="T7529" s="3">
        <f>(0.5*(1-COS(RADIANS(90-$X$3)))*(D7529+E7529)*'PV model'!$B$4)</f>
        <v>0</v>
      </c>
      <c r="U7529" s="3">
        <f t="shared" si="1300"/>
        <v>521.54610983448549</v>
      </c>
      <c r="V7529" s="3">
        <f>('PV model'!$B$13*(U7529/1000)*(1-'PV model'!$B$14*((20+C7529)-25))*'PV model'!$B$10)/'PV model'!$B$12</f>
        <v>51.508144149386503</v>
      </c>
    </row>
    <row r="7530" spans="1:22" x14ac:dyDescent="0.2">
      <c r="A7530" s="10">
        <f t="shared" si="1292"/>
        <v>314</v>
      </c>
      <c r="B7530" s="10">
        <f t="shared" si="1301"/>
        <v>13</v>
      </c>
      <c r="C7530" s="23">
        <v>7.2</v>
      </c>
      <c r="D7530" s="24">
        <v>198.67364999999998</v>
      </c>
      <c r="E7530" s="24">
        <v>108.486</v>
      </c>
      <c r="F7530" s="48"/>
      <c r="G7530" s="48"/>
      <c r="H7530" s="1">
        <f t="shared" si="1302"/>
        <v>-17.921997987979811</v>
      </c>
      <c r="I7530" s="1">
        <f t="shared" si="1296"/>
        <v>15.645370025994533</v>
      </c>
      <c r="J7530" s="4">
        <f>B7530+('PV model'!$B$3/15)+(I7530/60)</f>
        <v>12.984089500433242</v>
      </c>
      <c r="K7530" s="2">
        <f t="shared" si="1297"/>
        <v>-14.761342506498636</v>
      </c>
      <c r="L7530" s="2">
        <f>DEGREES(ASIN((((COS(RADIANS('PV model'!$B$2))*COS(RADIANS(H7530))*COS(RADIANS(K7530)))+(SIN(RADIANS('PV model'!$B$2))*SIN(RADIANS(H7530)))))))</f>
        <v>15.51755215592399</v>
      </c>
      <c r="M7530" s="3">
        <f t="shared" si="1293"/>
        <v>15.51755215592399</v>
      </c>
      <c r="N7530" s="2">
        <f t="shared" si="1298"/>
        <v>-14.572277285072689</v>
      </c>
      <c r="O7530" s="2">
        <f>IF('PV model'!$B$2&gt;0, 180-N7530,IF('PV model'!$B$2&lt;0,0-N7530,N7530))</f>
        <v>194.57227728507269</v>
      </c>
      <c r="P7530" s="2">
        <f>ABS(O7530-'PV model'!$B$5)</f>
        <v>10.427722714927313</v>
      </c>
      <c r="Q7530" s="3">
        <f t="shared" si="1294"/>
        <v>74.482447844076006</v>
      </c>
      <c r="R7530" s="3">
        <f t="shared" si="1299"/>
        <v>198.67364999999998</v>
      </c>
      <c r="S7530" s="3">
        <f t="shared" si="1295"/>
        <v>132.29193166527637</v>
      </c>
      <c r="T7530" s="3">
        <f>(0.5*(1-COS(RADIANS(90-$X$3)))*(D7530+E7530)*'PV model'!$B$4)</f>
        <v>0</v>
      </c>
      <c r="U7530" s="3">
        <f t="shared" si="1300"/>
        <v>330.96558166527632</v>
      </c>
      <c r="V7530" s="3">
        <f>('PV model'!$B$13*(U7530/1000)*(1-'PV model'!$B$14*((20+C7530)-25))*'PV model'!$B$10)/'PV model'!$B$12</f>
        <v>32.79218633128032</v>
      </c>
    </row>
    <row r="7531" spans="1:22" x14ac:dyDescent="0.2">
      <c r="A7531" s="10">
        <f t="shared" si="1292"/>
        <v>314</v>
      </c>
      <c r="B7531" s="10">
        <f t="shared" si="1301"/>
        <v>14</v>
      </c>
      <c r="C7531" s="23">
        <v>6.5</v>
      </c>
      <c r="D7531" s="24">
        <v>47.142899999999997</v>
      </c>
      <c r="E7531" s="24">
        <v>88.2</v>
      </c>
      <c r="F7531" s="48"/>
      <c r="G7531" s="48"/>
      <c r="H7531" s="1">
        <f t="shared" si="1302"/>
        <v>-17.921997987979811</v>
      </c>
      <c r="I7531" s="1">
        <f t="shared" si="1296"/>
        <v>15.645370025994533</v>
      </c>
      <c r="J7531" s="4">
        <f>B7531+('PV model'!$B$3/15)+(I7531/60)</f>
        <v>13.984089500433242</v>
      </c>
      <c r="K7531" s="2">
        <f t="shared" si="1297"/>
        <v>-29.761342506498636</v>
      </c>
      <c r="L7531" s="2">
        <f>DEGREES(ASIN((((COS(RADIANS('PV model'!$B$2))*COS(RADIANS(H7531))*COS(RADIANS(K7531)))+(SIN(RADIANS('PV model'!$B$2))*SIN(RADIANS(H7531)))))))</f>
        <v>12.370760960115668</v>
      </c>
      <c r="M7531" s="3">
        <f t="shared" si="1293"/>
        <v>12.370760960115668</v>
      </c>
      <c r="N7531" s="2">
        <f t="shared" si="1298"/>
        <v>-28.916106837868188</v>
      </c>
      <c r="O7531" s="2">
        <f>IF('PV model'!$B$2&gt;0, 180-N7531,IF('PV model'!$B$2&lt;0,0-N7531,N7531))</f>
        <v>208.9161068378682</v>
      </c>
      <c r="P7531" s="2">
        <f>ABS(O7531-'PV model'!$B$5)</f>
        <v>3.9161068378681989</v>
      </c>
      <c r="Q7531" s="3">
        <f t="shared" si="1294"/>
        <v>77.629239039884339</v>
      </c>
      <c r="R7531" s="3">
        <f t="shared" si="1299"/>
        <v>47.142899999999955</v>
      </c>
      <c r="S7531" s="3">
        <f t="shared" si="1295"/>
        <v>99.561375869765897</v>
      </c>
      <c r="T7531" s="3">
        <f>(0.5*(1-COS(RADIANS(90-$X$3)))*(D7531+E7531)*'PV model'!$B$4)</f>
        <v>0</v>
      </c>
      <c r="U7531" s="3">
        <f t="shared" si="1300"/>
        <v>146.70427586976587</v>
      </c>
      <c r="V7531" s="3">
        <f>('PV model'!$B$13*(U7531/1000)*(1-'PV model'!$B$14*((20+C7531)-25))*'PV model'!$B$10)/'PV model'!$B$12</f>
        <v>14.576572059446145</v>
      </c>
    </row>
    <row r="7532" spans="1:22" x14ac:dyDescent="0.2">
      <c r="A7532" s="10">
        <f t="shared" si="1292"/>
        <v>314</v>
      </c>
      <c r="B7532" s="10">
        <f t="shared" si="1301"/>
        <v>15</v>
      </c>
      <c r="C7532" s="23">
        <v>5.7</v>
      </c>
      <c r="D7532" s="24">
        <v>0</v>
      </c>
      <c r="E7532" s="24">
        <v>33.515999999999998</v>
      </c>
      <c r="F7532" s="48"/>
      <c r="G7532" s="48"/>
      <c r="H7532" s="1">
        <f t="shared" si="1302"/>
        <v>-17.921997987979811</v>
      </c>
      <c r="I7532" s="1">
        <f t="shared" si="1296"/>
        <v>15.645370025994533</v>
      </c>
      <c r="J7532" s="4">
        <f>B7532+('PV model'!$B$3/15)+(I7532/60)</f>
        <v>14.984089500433242</v>
      </c>
      <c r="K7532" s="2">
        <f t="shared" si="1297"/>
        <v>-44.761342506498636</v>
      </c>
      <c r="L7532" s="2">
        <f>DEGREES(ASIN((((COS(RADIANS('PV model'!$B$2))*COS(RADIANS(H7532))*COS(RADIANS(K7532)))+(SIN(RADIANS('PV model'!$B$2))*SIN(RADIANS(H7532)))))))</f>
        <v>7.4151484316136473</v>
      </c>
      <c r="M7532" s="3">
        <f t="shared" si="1293"/>
        <v>7.4151484316136473</v>
      </c>
      <c r="N7532" s="2">
        <f t="shared" si="1298"/>
        <v>-42.503667991824138</v>
      </c>
      <c r="O7532" s="2">
        <f>IF('PV model'!$B$2&gt;0, 180-N7532,IF('PV model'!$B$2&lt;0,0-N7532,N7532))</f>
        <v>222.50366799182413</v>
      </c>
      <c r="P7532" s="2">
        <f>ABS(O7532-'PV model'!$B$5)</f>
        <v>17.50366799182413</v>
      </c>
      <c r="Q7532" s="3">
        <f t="shared" si="1294"/>
        <v>82.584851568386355</v>
      </c>
      <c r="R7532" s="3">
        <f t="shared" si="1299"/>
        <v>0</v>
      </c>
      <c r="S7532" s="3">
        <f t="shared" si="1295"/>
        <v>33.515999999999998</v>
      </c>
      <c r="T7532" s="3">
        <f>(0.5*(1-COS(RADIANS(90-$X$3)))*(D7532+E7532)*'PV model'!$B$4)</f>
        <v>0</v>
      </c>
      <c r="U7532" s="3">
        <f t="shared" si="1300"/>
        <v>33.515999999999998</v>
      </c>
      <c r="V7532" s="3">
        <f>('PV model'!$B$13*(U7532/1000)*(1-'PV model'!$B$14*((20+C7532)-25))*'PV model'!$B$10)/'PV model'!$B$12</f>
        <v>3.3408786337919993</v>
      </c>
    </row>
    <row r="7533" spans="1:22" x14ac:dyDescent="0.2">
      <c r="A7533" s="10">
        <f t="shared" si="1292"/>
        <v>314</v>
      </c>
      <c r="B7533" s="10">
        <f t="shared" si="1301"/>
        <v>16</v>
      </c>
      <c r="C7533" s="23">
        <v>6.5</v>
      </c>
      <c r="D7533" s="24">
        <v>0</v>
      </c>
      <c r="E7533" s="24">
        <v>11.465999999999999</v>
      </c>
      <c r="F7533" s="48"/>
      <c r="G7533" s="48"/>
      <c r="H7533" s="1">
        <f t="shared" si="1302"/>
        <v>-17.921997987979811</v>
      </c>
      <c r="I7533" s="1">
        <f t="shared" si="1296"/>
        <v>15.645370025994533</v>
      </c>
      <c r="J7533" s="4">
        <f>B7533+('PV model'!$B$3/15)+(I7533/60)</f>
        <v>15.984089500433242</v>
      </c>
      <c r="K7533" s="2">
        <f t="shared" si="1297"/>
        <v>-59.761342506498636</v>
      </c>
      <c r="L7533" s="2">
        <f>DEGREES(ASIN((((COS(RADIANS('PV model'!$B$2))*COS(RADIANS(H7533))*COS(RADIANS(K7533)))+(SIN(RADIANS('PV model'!$B$2))*SIN(RADIANS(H7533)))))))</f>
        <v>1.0199795682133195</v>
      </c>
      <c r="M7533" s="3">
        <f t="shared" si="1293"/>
        <v>1.0199795682133195</v>
      </c>
      <c r="N7533" s="2">
        <f t="shared" si="1298"/>
        <v>-55.300013816411024</v>
      </c>
      <c r="O7533" s="2">
        <f>IF('PV model'!$B$2&gt;0, 180-N7533,IF('PV model'!$B$2&lt;0,0-N7533,N7533))</f>
        <v>235.30001381641102</v>
      </c>
      <c r="P7533" s="2">
        <f>ABS(O7533-'PV model'!$B$5)</f>
        <v>30.300013816411024</v>
      </c>
      <c r="Q7533" s="3">
        <f t="shared" si="1294"/>
        <v>88.980020431786684</v>
      </c>
      <c r="R7533" s="3">
        <f t="shared" si="1299"/>
        <v>0</v>
      </c>
      <c r="S7533" s="3">
        <f t="shared" si="1295"/>
        <v>11.465999999999999</v>
      </c>
      <c r="T7533" s="3">
        <f>(0.5*(1-COS(RADIANS(90-$X$3)))*(D7533+E7533)*'PV model'!$B$4)</f>
        <v>0</v>
      </c>
      <c r="U7533" s="3">
        <f t="shared" si="1300"/>
        <v>11.465999999999999</v>
      </c>
      <c r="V7533" s="3">
        <f>('PV model'!$B$13*(U7533/1000)*(1-'PV model'!$B$14*((20+C7533)-25))*'PV model'!$B$10)/'PV model'!$B$12</f>
        <v>1.1392645118399998</v>
      </c>
    </row>
    <row r="7534" spans="1:22" x14ac:dyDescent="0.2">
      <c r="A7534" s="10">
        <f t="shared" ref="A7534:A7597" si="1303">IF(B7534&gt;1,A7533,A7533+1)</f>
        <v>314</v>
      </c>
      <c r="B7534" s="10">
        <f t="shared" si="1301"/>
        <v>17</v>
      </c>
      <c r="C7534" s="23">
        <v>7.2</v>
      </c>
      <c r="D7534" s="24">
        <v>0</v>
      </c>
      <c r="E7534" s="24">
        <v>0.88200000000000001</v>
      </c>
      <c r="F7534" s="48"/>
      <c r="G7534" s="48"/>
      <c r="H7534" s="1">
        <f t="shared" si="1302"/>
        <v>-17.921997987979811</v>
      </c>
      <c r="I7534" s="1">
        <f t="shared" si="1296"/>
        <v>15.645370025994533</v>
      </c>
      <c r="J7534" s="4">
        <f>B7534+('PV model'!$B$3/15)+(I7534/60)</f>
        <v>16.984089500433242</v>
      </c>
      <c r="K7534" s="2">
        <f t="shared" si="1297"/>
        <v>-74.761342506498636</v>
      </c>
      <c r="L7534" s="2">
        <f>DEGREES(ASIN((((COS(RADIANS('PV model'!$B$2))*COS(RADIANS(H7534))*COS(RADIANS(K7534)))+(SIN(RADIANS('PV model'!$B$2))*SIN(RADIANS(H7534)))))))</f>
        <v>-6.4278121653560829</v>
      </c>
      <c r="M7534" s="3">
        <f t="shared" si="1293"/>
        <v>0</v>
      </c>
      <c r="N7534" s="2">
        <f t="shared" si="1298"/>
        <v>-67.492480391861335</v>
      </c>
      <c r="O7534" s="2">
        <f>IF('PV model'!$B$2&gt;0, 180-N7534,IF('PV model'!$B$2&lt;0,0-N7534,N7534))</f>
        <v>247.49248039186133</v>
      </c>
      <c r="P7534" s="2">
        <f>ABS(O7534-'PV model'!$B$5)</f>
        <v>42.492480391861335</v>
      </c>
      <c r="Q7534" s="3">
        <f t="shared" si="1294"/>
        <v>96.427812165356073</v>
      </c>
      <c r="R7534" s="3">
        <f t="shared" si="1299"/>
        <v>0</v>
      </c>
      <c r="S7534" s="3">
        <f t="shared" si="1295"/>
        <v>0.88200000000000001</v>
      </c>
      <c r="T7534" s="3">
        <f>(0.5*(1-COS(RADIANS(90-$X$3)))*(D7534+E7534)*'PV model'!$B$4)</f>
        <v>0</v>
      </c>
      <c r="U7534" s="3">
        <f t="shared" si="1300"/>
        <v>0.88200000000000001</v>
      </c>
      <c r="V7534" s="3">
        <f>('PV model'!$B$13*(U7534/1000)*(1-'PV model'!$B$14*((20+C7534)-25))*'PV model'!$B$10)/'PV model'!$B$12</f>
        <v>8.7388870463999985E-2</v>
      </c>
    </row>
    <row r="7535" spans="1:22" x14ac:dyDescent="0.2">
      <c r="A7535" s="10">
        <f t="shared" si="1303"/>
        <v>314</v>
      </c>
      <c r="B7535" s="10">
        <f t="shared" si="1301"/>
        <v>18</v>
      </c>
      <c r="C7535" s="23">
        <v>8</v>
      </c>
      <c r="D7535" s="24">
        <v>0</v>
      </c>
      <c r="E7535" s="24">
        <v>0</v>
      </c>
      <c r="F7535" s="48"/>
      <c r="G7535" s="48"/>
      <c r="H7535" s="1">
        <f t="shared" si="1302"/>
        <v>-17.921997987979811</v>
      </c>
      <c r="I7535" s="1">
        <f t="shared" si="1296"/>
        <v>15.645370025994533</v>
      </c>
      <c r="J7535" s="4">
        <f>B7535+('PV model'!$B$3/15)+(I7535/60)</f>
        <v>17.984089500433242</v>
      </c>
      <c r="K7535" s="2">
        <f t="shared" si="1297"/>
        <v>-89.761342506498636</v>
      </c>
      <c r="L7535" s="2">
        <f>DEGREES(ASIN((((COS(RADIANS('PV model'!$B$2))*COS(RADIANS(H7535))*COS(RADIANS(K7535)))+(SIN(RADIANS('PV model'!$B$2))*SIN(RADIANS(H7535)))))))</f>
        <v>-14.557822148952035</v>
      </c>
      <c r="M7535" s="3">
        <f t="shared" si="1293"/>
        <v>0</v>
      </c>
      <c r="N7535" s="2">
        <f t="shared" si="1298"/>
        <v>-79.429126752292134</v>
      </c>
      <c r="O7535" s="2">
        <f>IF('PV model'!$B$2&gt;0, 180-N7535,IF('PV model'!$B$2&lt;0,0-N7535,N7535))</f>
        <v>259.42912675229212</v>
      </c>
      <c r="P7535" s="2">
        <f>ABS(O7535-'PV model'!$B$5)</f>
        <v>54.42912675229212</v>
      </c>
      <c r="Q7535" s="3">
        <f t="shared" si="1294"/>
        <v>104.55782214895203</v>
      </c>
      <c r="R7535" s="3">
        <f t="shared" si="1299"/>
        <v>0</v>
      </c>
      <c r="S7535" s="3">
        <f t="shared" si="1295"/>
        <v>0</v>
      </c>
      <c r="T7535" s="3">
        <f>(0.5*(1-COS(RADIANS(90-$X$3)))*(D7535+E7535)*'PV model'!$B$4)</f>
        <v>0</v>
      </c>
      <c r="U7535" s="3">
        <f t="shared" si="1300"/>
        <v>0</v>
      </c>
      <c r="V7535" s="3">
        <f>('PV model'!$B$13*(U7535/1000)*(1-'PV model'!$B$14*((20+C7535)-25))*'PV model'!$B$10)/'PV model'!$B$12</f>
        <v>0</v>
      </c>
    </row>
    <row r="7536" spans="1:22" x14ac:dyDescent="0.2">
      <c r="A7536" s="10">
        <f t="shared" si="1303"/>
        <v>314</v>
      </c>
      <c r="B7536" s="10">
        <f t="shared" si="1301"/>
        <v>19</v>
      </c>
      <c r="C7536" s="23">
        <v>8.1</v>
      </c>
      <c r="D7536" s="24">
        <v>0</v>
      </c>
      <c r="E7536" s="24">
        <v>0</v>
      </c>
      <c r="F7536" s="48"/>
      <c r="G7536" s="48"/>
      <c r="H7536" s="1">
        <f t="shared" si="1302"/>
        <v>-17.921997987979811</v>
      </c>
      <c r="I7536" s="1">
        <f t="shared" si="1296"/>
        <v>15.645370025994533</v>
      </c>
      <c r="J7536" s="4">
        <f>B7536+('PV model'!$B$3/15)+(I7536/60)</f>
        <v>18.984089500433242</v>
      </c>
      <c r="K7536" s="2">
        <f t="shared" si="1297"/>
        <v>-104.76134250649864</v>
      </c>
      <c r="L7536" s="2">
        <f>DEGREES(ASIN((((COS(RADIANS('PV model'!$B$2))*COS(RADIANS(H7536))*COS(RADIANS(K7536)))+(SIN(RADIANS('PV model'!$B$2))*SIN(RADIANS(H7536)))))))</f>
        <v>-23.011476984142458</v>
      </c>
      <c r="M7536" s="3">
        <f t="shared" si="1293"/>
        <v>0</v>
      </c>
      <c r="N7536" s="2">
        <f t="shared" si="1298"/>
        <v>-88.412619129056452</v>
      </c>
      <c r="O7536" s="2">
        <f>IF('PV model'!$B$2&gt;0, 180-N7536,IF('PV model'!$B$2&lt;0,0-N7536,N7536))</f>
        <v>268.41261912905645</v>
      </c>
      <c r="P7536" s="2">
        <f>ABS(O7536-'PV model'!$B$5)</f>
        <v>63.412619129056452</v>
      </c>
      <c r="Q7536" s="3">
        <f t="shared" si="1294"/>
        <v>113.01147698414246</v>
      </c>
      <c r="R7536" s="3">
        <f t="shared" si="1299"/>
        <v>0</v>
      </c>
      <c r="S7536" s="3">
        <f t="shared" si="1295"/>
        <v>0</v>
      </c>
      <c r="T7536" s="3">
        <f>(0.5*(1-COS(RADIANS(90-$X$3)))*(D7536+E7536)*'PV model'!$B$4)</f>
        <v>0</v>
      </c>
      <c r="U7536" s="3">
        <f t="shared" si="1300"/>
        <v>0</v>
      </c>
      <c r="V7536" s="3">
        <f>('PV model'!$B$13*(U7536/1000)*(1-'PV model'!$B$14*((20+C7536)-25))*'PV model'!$B$10)/'PV model'!$B$12</f>
        <v>0</v>
      </c>
    </row>
    <row r="7537" spans="1:22" x14ac:dyDescent="0.2">
      <c r="A7537" s="10">
        <f t="shared" si="1303"/>
        <v>314</v>
      </c>
      <c r="B7537" s="10">
        <f t="shared" si="1301"/>
        <v>20</v>
      </c>
      <c r="C7537" s="23">
        <v>8.3000000000000007</v>
      </c>
      <c r="D7537" s="24">
        <v>0</v>
      </c>
      <c r="E7537" s="24">
        <v>0</v>
      </c>
      <c r="F7537" s="48"/>
      <c r="G7537" s="48"/>
      <c r="H7537" s="1">
        <f t="shared" si="1302"/>
        <v>-17.921997987979811</v>
      </c>
      <c r="I7537" s="1">
        <f t="shared" si="1296"/>
        <v>15.645370025994533</v>
      </c>
      <c r="J7537" s="4">
        <f>B7537+('PV model'!$B$3/15)+(I7537/60)</f>
        <v>19.984089500433242</v>
      </c>
      <c r="K7537" s="2">
        <f t="shared" si="1297"/>
        <v>-119.76134250649864</v>
      </c>
      <c r="L7537" s="2">
        <f>DEGREES(ASIN((((COS(RADIANS('PV model'!$B$2))*COS(RADIANS(H7537))*COS(RADIANS(K7537)))+(SIN(RADIANS('PV model'!$B$2))*SIN(RADIANS(H7537)))))))</f>
        <v>-31.407166549291205</v>
      </c>
      <c r="M7537" s="3">
        <f t="shared" si="1293"/>
        <v>0</v>
      </c>
      <c r="N7537" s="2">
        <f t="shared" si="1298"/>
        <v>-75.4136614677994</v>
      </c>
      <c r="O7537" s="2">
        <f>IF('PV model'!$B$2&gt;0, 180-N7537,IF('PV model'!$B$2&lt;0,0-N7537,N7537))</f>
        <v>255.41366146779939</v>
      </c>
      <c r="P7537" s="2">
        <f>ABS(O7537-'PV model'!$B$5)</f>
        <v>50.413661467799386</v>
      </c>
      <c r="Q7537" s="3">
        <f t="shared" si="1294"/>
        <v>121.4071665492912</v>
      </c>
      <c r="R7537" s="3">
        <f t="shared" si="1299"/>
        <v>0</v>
      </c>
      <c r="S7537" s="3">
        <f t="shared" si="1295"/>
        <v>0</v>
      </c>
      <c r="T7537" s="3">
        <f>(0.5*(1-COS(RADIANS(90-$X$3)))*(D7537+E7537)*'PV model'!$B$4)</f>
        <v>0</v>
      </c>
      <c r="U7537" s="3">
        <f t="shared" si="1300"/>
        <v>0</v>
      </c>
      <c r="V7537" s="3">
        <f>('PV model'!$B$13*(U7537/1000)*(1-'PV model'!$B$14*((20+C7537)-25))*'PV model'!$B$10)/'PV model'!$B$12</f>
        <v>0</v>
      </c>
    </row>
    <row r="7538" spans="1:22" x14ac:dyDescent="0.2">
      <c r="A7538" s="10">
        <f t="shared" si="1303"/>
        <v>314</v>
      </c>
      <c r="B7538" s="10">
        <f t="shared" si="1301"/>
        <v>21</v>
      </c>
      <c r="C7538" s="23">
        <v>8.4</v>
      </c>
      <c r="D7538" s="24">
        <v>0</v>
      </c>
      <c r="E7538" s="24">
        <v>0</v>
      </c>
      <c r="F7538" s="48"/>
      <c r="G7538" s="48"/>
      <c r="H7538" s="1">
        <f t="shared" si="1302"/>
        <v>-17.921997987979811</v>
      </c>
      <c r="I7538" s="1">
        <f t="shared" si="1296"/>
        <v>15.645370025994533</v>
      </c>
      <c r="J7538" s="4">
        <f>B7538+('PV model'!$B$3/15)+(I7538/60)</f>
        <v>20.984089500433242</v>
      </c>
      <c r="K7538" s="2">
        <f t="shared" si="1297"/>
        <v>-134.76134250649864</v>
      </c>
      <c r="L7538" s="2">
        <f>DEGREES(ASIN((((COS(RADIANS('PV model'!$B$2))*COS(RADIANS(H7538))*COS(RADIANS(K7538)))+(SIN(RADIANS('PV model'!$B$2))*SIN(RADIANS(H7538)))))))</f>
        <v>-39.27821435383774</v>
      </c>
      <c r="M7538" s="3">
        <f t="shared" si="1293"/>
        <v>0</v>
      </c>
      <c r="N7538" s="2">
        <f t="shared" si="1298"/>
        <v>-60.781733923871258</v>
      </c>
      <c r="O7538" s="2">
        <f>IF('PV model'!$B$2&gt;0, 180-N7538,IF('PV model'!$B$2&lt;0,0-N7538,N7538))</f>
        <v>240.78173392387126</v>
      </c>
      <c r="P7538" s="2">
        <f>ABS(O7538-'PV model'!$B$5)</f>
        <v>35.781733923871258</v>
      </c>
      <c r="Q7538" s="3">
        <f t="shared" si="1294"/>
        <v>129.27821435383774</v>
      </c>
      <c r="R7538" s="3">
        <f t="shared" si="1299"/>
        <v>0</v>
      </c>
      <c r="S7538" s="3">
        <f t="shared" si="1295"/>
        <v>0</v>
      </c>
      <c r="T7538" s="3">
        <f>(0.5*(1-COS(RADIANS(90-$X$3)))*(D7538+E7538)*'PV model'!$B$4)</f>
        <v>0</v>
      </c>
      <c r="U7538" s="3">
        <f t="shared" si="1300"/>
        <v>0</v>
      </c>
      <c r="V7538" s="3">
        <f>('PV model'!$B$13*(U7538/1000)*(1-'PV model'!$B$14*((20+C7538)-25))*'PV model'!$B$10)/'PV model'!$B$12</f>
        <v>0</v>
      </c>
    </row>
    <row r="7539" spans="1:22" x14ac:dyDescent="0.2">
      <c r="A7539" s="10">
        <f t="shared" si="1303"/>
        <v>314</v>
      </c>
      <c r="B7539" s="10">
        <f t="shared" si="1301"/>
        <v>22</v>
      </c>
      <c r="C7539" s="23">
        <v>7.9</v>
      </c>
      <c r="D7539" s="24">
        <v>0</v>
      </c>
      <c r="E7539" s="24">
        <v>0</v>
      </c>
      <c r="F7539" s="48"/>
      <c r="G7539" s="48"/>
      <c r="H7539" s="1">
        <f t="shared" si="1302"/>
        <v>-17.921997987979811</v>
      </c>
      <c r="I7539" s="1">
        <f t="shared" si="1296"/>
        <v>15.645370025994533</v>
      </c>
      <c r="J7539" s="4">
        <f>B7539+('PV model'!$B$3/15)+(I7539/60)</f>
        <v>21.984089500433242</v>
      </c>
      <c r="K7539" s="2">
        <f t="shared" si="1297"/>
        <v>-149.76134250649864</v>
      </c>
      <c r="L7539" s="2">
        <f>DEGREES(ASIN((((COS(RADIANS('PV model'!$B$2))*COS(RADIANS(H7539))*COS(RADIANS(K7539)))+(SIN(RADIANS('PV model'!$B$2))*SIN(RADIANS(H7539)))))))</f>
        <v>-45.988101003162207</v>
      </c>
      <c r="M7539" s="3">
        <f t="shared" si="1293"/>
        <v>0</v>
      </c>
      <c r="N7539" s="2">
        <f t="shared" si="1298"/>
        <v>-43.601513777749886</v>
      </c>
      <c r="O7539" s="2">
        <f>IF('PV model'!$B$2&gt;0, 180-N7539,IF('PV model'!$B$2&lt;0,0-N7539,N7539))</f>
        <v>223.60151377774989</v>
      </c>
      <c r="P7539" s="2">
        <f>ABS(O7539-'PV model'!$B$5)</f>
        <v>18.601513777749886</v>
      </c>
      <c r="Q7539" s="3">
        <f t="shared" si="1294"/>
        <v>135.98810100316223</v>
      </c>
      <c r="R7539" s="3">
        <f t="shared" si="1299"/>
        <v>0</v>
      </c>
      <c r="S7539" s="3">
        <f t="shared" si="1295"/>
        <v>0</v>
      </c>
      <c r="T7539" s="3">
        <f>(0.5*(1-COS(RADIANS(90-$X$3)))*(D7539+E7539)*'PV model'!$B$4)</f>
        <v>0</v>
      </c>
      <c r="U7539" s="3">
        <f t="shared" si="1300"/>
        <v>0</v>
      </c>
      <c r="V7539" s="3">
        <f>('PV model'!$B$13*(U7539/1000)*(1-'PV model'!$B$14*((20+C7539)-25))*'PV model'!$B$10)/'PV model'!$B$12</f>
        <v>0</v>
      </c>
    </row>
    <row r="7540" spans="1:22" x14ac:dyDescent="0.2">
      <c r="A7540" s="10">
        <f t="shared" si="1303"/>
        <v>314</v>
      </c>
      <c r="B7540" s="10">
        <f t="shared" si="1301"/>
        <v>23</v>
      </c>
      <c r="C7540" s="23">
        <v>7.5</v>
      </c>
      <c r="D7540" s="24">
        <v>0</v>
      </c>
      <c r="E7540" s="24">
        <v>0</v>
      </c>
      <c r="F7540" s="48"/>
      <c r="G7540" s="48"/>
      <c r="H7540" s="1">
        <f t="shared" si="1302"/>
        <v>-17.921997987979811</v>
      </c>
      <c r="I7540" s="1">
        <f t="shared" si="1296"/>
        <v>15.645370025994533</v>
      </c>
      <c r="J7540" s="4">
        <f>B7540+('PV model'!$B$3/15)+(I7540/60)</f>
        <v>22.984089500433242</v>
      </c>
      <c r="K7540" s="2">
        <f t="shared" si="1297"/>
        <v>-164.76134250649864</v>
      </c>
      <c r="L7540" s="2">
        <f>DEGREES(ASIN((((COS(RADIANS('PV model'!$B$2))*COS(RADIANS(H7540))*COS(RADIANS(K7540)))+(SIN(RADIANS('PV model'!$B$2))*SIN(RADIANS(H7540)))))))</f>
        <v>-50.676015562682529</v>
      </c>
      <c r="M7540" s="3">
        <f t="shared" si="1293"/>
        <v>0</v>
      </c>
      <c r="N7540" s="2">
        <f t="shared" si="1298"/>
        <v>-23.243622096017752</v>
      </c>
      <c r="O7540" s="2">
        <f>IF('PV model'!$B$2&gt;0, 180-N7540,IF('PV model'!$B$2&lt;0,0-N7540,N7540))</f>
        <v>203.24362209601776</v>
      </c>
      <c r="P7540" s="2">
        <f>ABS(O7540-'PV model'!$B$5)</f>
        <v>1.7563779039822407</v>
      </c>
      <c r="Q7540" s="3">
        <f t="shared" si="1294"/>
        <v>140.67601556268252</v>
      </c>
      <c r="R7540" s="3">
        <f t="shared" si="1299"/>
        <v>0</v>
      </c>
      <c r="S7540" s="3">
        <f t="shared" si="1295"/>
        <v>0</v>
      </c>
      <c r="T7540" s="3">
        <f>(0.5*(1-COS(RADIANS(90-$X$3)))*(D7540+E7540)*'PV model'!$B$4)</f>
        <v>0</v>
      </c>
      <c r="U7540" s="3">
        <f t="shared" si="1300"/>
        <v>0</v>
      </c>
      <c r="V7540" s="3">
        <f>('PV model'!$B$13*(U7540/1000)*(1-'PV model'!$B$14*((20+C7540)-25))*'PV model'!$B$10)/'PV model'!$B$12</f>
        <v>0</v>
      </c>
    </row>
    <row r="7541" spans="1:22" x14ac:dyDescent="0.2">
      <c r="A7541" s="10">
        <f t="shared" si="1303"/>
        <v>314</v>
      </c>
      <c r="B7541" s="10">
        <f t="shared" si="1301"/>
        <v>24</v>
      </c>
      <c r="C7541" s="23">
        <v>7</v>
      </c>
      <c r="D7541" s="24">
        <v>0</v>
      </c>
      <c r="E7541" s="24">
        <v>0</v>
      </c>
      <c r="F7541" s="48"/>
      <c r="G7541" s="48"/>
      <c r="H7541" s="1">
        <f t="shared" si="1302"/>
        <v>-17.921997987979811</v>
      </c>
      <c r="I7541" s="1">
        <f t="shared" si="1296"/>
        <v>15.645370025994533</v>
      </c>
      <c r="J7541" s="4">
        <f>B7541+('PV model'!$B$3/15)+(I7541/60)</f>
        <v>23.984089500433242</v>
      </c>
      <c r="K7541" s="2">
        <f t="shared" si="1297"/>
        <v>-179.76134250649864</v>
      </c>
      <c r="L7541" s="2">
        <f>DEGREES(ASIN((((COS(RADIANS('PV model'!$B$2))*COS(RADIANS(H7541))*COS(RADIANS(K7541)))+(SIN(RADIANS('PV model'!$B$2))*SIN(RADIANS(H7541)))))))</f>
        <v>-52.421558745659482</v>
      </c>
      <c r="M7541" s="3">
        <f t="shared" si="1293"/>
        <v>0</v>
      </c>
      <c r="N7541" s="2">
        <f t="shared" si="1298"/>
        <v>-0.37235223830441716</v>
      </c>
      <c r="O7541" s="2">
        <f>IF('PV model'!$B$2&gt;0, 180-N7541,IF('PV model'!$B$2&lt;0,0-N7541,N7541))</f>
        <v>180.37235223830442</v>
      </c>
      <c r="P7541" s="2">
        <f>ABS(O7541-'PV model'!$B$5)</f>
        <v>24.627647761695584</v>
      </c>
      <c r="Q7541" s="3">
        <f t="shared" si="1294"/>
        <v>142.42155874565947</v>
      </c>
      <c r="R7541" s="3">
        <f t="shared" si="1299"/>
        <v>0</v>
      </c>
      <c r="S7541" s="3">
        <f t="shared" si="1295"/>
        <v>0</v>
      </c>
      <c r="T7541" s="3">
        <f>(0.5*(1-COS(RADIANS(90-$X$3)))*(D7541+E7541)*'PV model'!$B$4)</f>
        <v>0</v>
      </c>
      <c r="U7541" s="3">
        <f t="shared" si="1300"/>
        <v>0</v>
      </c>
      <c r="V7541" s="3">
        <f>('PV model'!$B$13*(U7541/1000)*(1-'PV model'!$B$14*((20+C7541)-25))*'PV model'!$B$10)/'PV model'!$B$12</f>
        <v>0</v>
      </c>
    </row>
    <row r="7542" spans="1:22" x14ac:dyDescent="0.2">
      <c r="A7542" s="10">
        <f t="shared" si="1303"/>
        <v>315</v>
      </c>
      <c r="B7542" s="10">
        <f t="shared" si="1301"/>
        <v>1</v>
      </c>
      <c r="C7542" s="23">
        <v>7.4</v>
      </c>
      <c r="D7542" s="24">
        <v>0</v>
      </c>
      <c r="E7542" s="24">
        <v>0</v>
      </c>
      <c r="F7542" s="48"/>
      <c r="G7542" s="48"/>
      <c r="H7542" s="1">
        <f t="shared" si="1302"/>
        <v>-18.180059707465713</v>
      </c>
      <c r="I7542" s="1">
        <f t="shared" si="1296"/>
        <v>15.490746312450325</v>
      </c>
      <c r="J7542" s="4">
        <f>B7542+('PV model'!$B$3/15)+(I7542/60)</f>
        <v>0.98151243854083881</v>
      </c>
      <c r="K7542" s="2">
        <f t="shared" si="1297"/>
        <v>165.27731342188741</v>
      </c>
      <c r="L7542" s="2">
        <f>DEGREES(ASIN((((COS(RADIANS('PV model'!$B$2))*COS(RADIANS(H7542))*COS(RADIANS(K7542)))+(SIN(RADIANS('PV model'!$B$2))*SIN(RADIANS(H7542)))))))</f>
        <v>-51.040824267295392</v>
      </c>
      <c r="M7542" s="3">
        <f t="shared" si="1293"/>
        <v>0</v>
      </c>
      <c r="N7542" s="2">
        <f t="shared" si="1298"/>
        <v>22.582467023245471</v>
      </c>
      <c r="O7542" s="2">
        <f>IF('PV model'!$B$2&gt;0, 180-N7542,IF('PV model'!$B$2&lt;0,0-N7542,N7542))</f>
        <v>157.41753297675453</v>
      </c>
      <c r="P7542" s="2">
        <f>ABS(O7542-'PV model'!$B$5)</f>
        <v>47.582467023245471</v>
      </c>
      <c r="Q7542" s="3">
        <f t="shared" si="1294"/>
        <v>141.04082426729539</v>
      </c>
      <c r="R7542" s="3">
        <f t="shared" si="1299"/>
        <v>0</v>
      </c>
      <c r="S7542" s="3">
        <f t="shared" si="1295"/>
        <v>0</v>
      </c>
      <c r="T7542" s="3">
        <f>(0.5*(1-COS(RADIANS(90-$X$3)))*(D7542+E7542)*'PV model'!$B$4)</f>
        <v>0</v>
      </c>
      <c r="U7542" s="3">
        <f t="shared" si="1300"/>
        <v>0</v>
      </c>
      <c r="V7542" s="3">
        <f>('PV model'!$B$13*(U7542/1000)*(1-'PV model'!$B$14*((20+C7542)-25))*'PV model'!$B$10)/'PV model'!$B$12</f>
        <v>0</v>
      </c>
    </row>
    <row r="7543" spans="1:22" x14ac:dyDescent="0.2">
      <c r="A7543" s="10">
        <f t="shared" si="1303"/>
        <v>315</v>
      </c>
      <c r="B7543" s="10">
        <f t="shared" si="1301"/>
        <v>2</v>
      </c>
      <c r="C7543" s="23">
        <v>7.7</v>
      </c>
      <c r="D7543" s="24">
        <v>0</v>
      </c>
      <c r="E7543" s="24">
        <v>0</v>
      </c>
      <c r="F7543" s="48"/>
      <c r="G7543" s="48"/>
      <c r="H7543" s="1">
        <f t="shared" si="1302"/>
        <v>-18.180059707465713</v>
      </c>
      <c r="I7543" s="1">
        <f t="shared" si="1296"/>
        <v>15.490746312450325</v>
      </c>
      <c r="J7543" s="4">
        <f>B7543+('PV model'!$B$3/15)+(I7543/60)</f>
        <v>1.9815124385408387</v>
      </c>
      <c r="K7543" s="2">
        <f t="shared" si="1297"/>
        <v>150.27731342188741</v>
      </c>
      <c r="L7543" s="2">
        <f>DEGREES(ASIN((((COS(RADIANS('PV model'!$B$2))*COS(RADIANS(H7543))*COS(RADIANS(K7543)))+(SIN(RADIANS('PV model'!$B$2))*SIN(RADIANS(H7543)))))))</f>
        <v>-46.424226488619141</v>
      </c>
      <c r="M7543" s="3">
        <f t="shared" si="1293"/>
        <v>0</v>
      </c>
      <c r="N7543" s="2">
        <f t="shared" si="1298"/>
        <v>43.107145264301451</v>
      </c>
      <c r="O7543" s="2">
        <f>IF('PV model'!$B$2&gt;0, 180-N7543,IF('PV model'!$B$2&lt;0,0-N7543,N7543))</f>
        <v>136.89285473569856</v>
      </c>
      <c r="P7543" s="2">
        <f>ABS(O7543-'PV model'!$B$5)</f>
        <v>68.107145264301437</v>
      </c>
      <c r="Q7543" s="3">
        <f t="shared" si="1294"/>
        <v>136.42422648861913</v>
      </c>
      <c r="R7543" s="3">
        <f t="shared" si="1299"/>
        <v>0</v>
      </c>
      <c r="S7543" s="3">
        <f t="shared" si="1295"/>
        <v>0</v>
      </c>
      <c r="T7543" s="3">
        <f>(0.5*(1-COS(RADIANS(90-$X$3)))*(D7543+E7543)*'PV model'!$B$4)</f>
        <v>0</v>
      </c>
      <c r="U7543" s="3">
        <f t="shared" si="1300"/>
        <v>0</v>
      </c>
      <c r="V7543" s="3">
        <f>('PV model'!$B$13*(U7543/1000)*(1-'PV model'!$B$14*((20+C7543)-25))*'PV model'!$B$10)/'PV model'!$B$12</f>
        <v>0</v>
      </c>
    </row>
    <row r="7544" spans="1:22" x14ac:dyDescent="0.2">
      <c r="A7544" s="10">
        <f t="shared" si="1303"/>
        <v>315</v>
      </c>
      <c r="B7544" s="10">
        <f t="shared" si="1301"/>
        <v>3</v>
      </c>
      <c r="C7544" s="23">
        <v>8.1</v>
      </c>
      <c r="D7544" s="24">
        <v>0</v>
      </c>
      <c r="E7544" s="24">
        <v>0</v>
      </c>
      <c r="F7544" s="48"/>
      <c r="G7544" s="48"/>
      <c r="H7544" s="1">
        <f t="shared" si="1302"/>
        <v>-18.180059707465713</v>
      </c>
      <c r="I7544" s="1">
        <f t="shared" si="1296"/>
        <v>15.490746312450325</v>
      </c>
      <c r="J7544" s="4">
        <f>B7544+('PV model'!$B$3/15)+(I7544/60)</f>
        <v>2.9815124385408387</v>
      </c>
      <c r="K7544" s="2">
        <f t="shared" si="1297"/>
        <v>135.27731342188741</v>
      </c>
      <c r="L7544" s="2">
        <f>DEGREES(ASIN((((COS(RADIANS('PV model'!$B$2))*COS(RADIANS(H7544))*COS(RADIANS(K7544)))+(SIN(RADIANS('PV model'!$B$2))*SIN(RADIANS(H7544)))))))</f>
        <v>-39.753403885716054</v>
      </c>
      <c r="M7544" s="3">
        <f t="shared" si="1293"/>
        <v>0</v>
      </c>
      <c r="N7544" s="2">
        <f t="shared" si="1298"/>
        <v>60.411774945711194</v>
      </c>
      <c r="O7544" s="2">
        <f>IF('PV model'!$B$2&gt;0, 180-N7544,IF('PV model'!$B$2&lt;0,0-N7544,N7544))</f>
        <v>119.58822505428881</v>
      </c>
      <c r="P7544" s="2">
        <f>ABS(O7544-'PV model'!$B$5)</f>
        <v>85.411774945711187</v>
      </c>
      <c r="Q7544" s="3">
        <f t="shared" si="1294"/>
        <v>129.75340388571604</v>
      </c>
      <c r="R7544" s="3">
        <f t="shared" si="1299"/>
        <v>0</v>
      </c>
      <c r="S7544" s="3">
        <f t="shared" si="1295"/>
        <v>0</v>
      </c>
      <c r="T7544" s="3">
        <f>(0.5*(1-COS(RADIANS(90-$X$3)))*(D7544+E7544)*'PV model'!$B$4)</f>
        <v>0</v>
      </c>
      <c r="U7544" s="3">
        <f t="shared" si="1300"/>
        <v>0</v>
      </c>
      <c r="V7544" s="3">
        <f>('PV model'!$B$13*(U7544/1000)*(1-'PV model'!$B$14*((20+C7544)-25))*'PV model'!$B$10)/'PV model'!$B$12</f>
        <v>0</v>
      </c>
    </row>
    <row r="7545" spans="1:22" x14ac:dyDescent="0.2">
      <c r="A7545" s="10">
        <f t="shared" si="1303"/>
        <v>315</v>
      </c>
      <c r="B7545" s="10">
        <f t="shared" si="1301"/>
        <v>4</v>
      </c>
      <c r="C7545" s="23">
        <v>8.3000000000000007</v>
      </c>
      <c r="D7545" s="24">
        <v>0</v>
      </c>
      <c r="E7545" s="24">
        <v>0</v>
      </c>
      <c r="F7545" s="48"/>
      <c r="G7545" s="48"/>
      <c r="H7545" s="1">
        <f t="shared" si="1302"/>
        <v>-18.180059707465713</v>
      </c>
      <c r="I7545" s="1">
        <f t="shared" si="1296"/>
        <v>15.490746312450325</v>
      </c>
      <c r="J7545" s="4">
        <f>B7545+('PV model'!$B$3/15)+(I7545/60)</f>
        <v>3.9815124385408387</v>
      </c>
      <c r="K7545" s="2">
        <f t="shared" si="1297"/>
        <v>120.27731342188741</v>
      </c>
      <c r="L7545" s="2">
        <f>DEGREES(ASIN((((COS(RADIANS('PV model'!$B$2))*COS(RADIANS(H7545))*COS(RADIANS(K7545)))+(SIN(RADIANS('PV model'!$B$2))*SIN(RADIANS(H7545)))))))</f>
        <v>-31.900732358586694</v>
      </c>
      <c r="M7545" s="3">
        <f t="shared" si="1293"/>
        <v>0</v>
      </c>
      <c r="N7545" s="2">
        <f t="shared" si="1298"/>
        <v>75.117273369859817</v>
      </c>
      <c r="O7545" s="2">
        <f>IF('PV model'!$B$2&gt;0, 180-N7545,IF('PV model'!$B$2&lt;0,0-N7545,N7545))</f>
        <v>104.88272663014018</v>
      </c>
      <c r="P7545" s="2">
        <f>ABS(O7545-'PV model'!$B$5)</f>
        <v>100.11727336985982</v>
      </c>
      <c r="Q7545" s="3">
        <f t="shared" si="1294"/>
        <v>121.90073235858669</v>
      </c>
      <c r="R7545" s="3">
        <f t="shared" si="1299"/>
        <v>0</v>
      </c>
      <c r="S7545" s="3">
        <f t="shared" si="1295"/>
        <v>0</v>
      </c>
      <c r="T7545" s="3">
        <f>(0.5*(1-COS(RADIANS(90-$X$3)))*(D7545+E7545)*'PV model'!$B$4)</f>
        <v>0</v>
      </c>
      <c r="U7545" s="3">
        <f t="shared" si="1300"/>
        <v>0</v>
      </c>
      <c r="V7545" s="3">
        <f>('PV model'!$B$13*(U7545/1000)*(1-'PV model'!$B$14*((20+C7545)-25))*'PV model'!$B$10)/'PV model'!$B$12</f>
        <v>0</v>
      </c>
    </row>
    <row r="7546" spans="1:22" x14ac:dyDescent="0.2">
      <c r="A7546" s="10">
        <f t="shared" si="1303"/>
        <v>315</v>
      </c>
      <c r="B7546" s="10">
        <f t="shared" si="1301"/>
        <v>5</v>
      </c>
      <c r="C7546" s="23">
        <v>8.5</v>
      </c>
      <c r="D7546" s="24">
        <v>0</v>
      </c>
      <c r="E7546" s="24">
        <v>0</v>
      </c>
      <c r="F7546" s="48"/>
      <c r="G7546" s="48"/>
      <c r="H7546" s="1">
        <f t="shared" si="1302"/>
        <v>-18.180059707465713</v>
      </c>
      <c r="I7546" s="1">
        <f t="shared" si="1296"/>
        <v>15.490746312450325</v>
      </c>
      <c r="J7546" s="4">
        <f>B7546+('PV model'!$B$3/15)+(I7546/60)</f>
        <v>4.9815124385408387</v>
      </c>
      <c r="K7546" s="2">
        <f t="shared" si="1297"/>
        <v>105.27731342188741</v>
      </c>
      <c r="L7546" s="2">
        <f>DEGREES(ASIN((((COS(RADIANS('PV model'!$B$2))*COS(RADIANS(H7546))*COS(RADIANS(K7546)))+(SIN(RADIANS('PV model'!$B$2))*SIN(RADIANS(H7546)))))))</f>
        <v>-23.510917431671533</v>
      </c>
      <c r="M7546" s="3">
        <f t="shared" si="1293"/>
        <v>0</v>
      </c>
      <c r="N7546" s="2">
        <f t="shared" si="1298"/>
        <v>88.150888020795946</v>
      </c>
      <c r="O7546" s="2">
        <f>IF('PV model'!$B$2&gt;0, 180-N7546,IF('PV model'!$B$2&lt;0,0-N7546,N7546))</f>
        <v>91.849111979204054</v>
      </c>
      <c r="P7546" s="2">
        <f>ABS(O7546-'PV model'!$B$5)</f>
        <v>113.15088802079595</v>
      </c>
      <c r="Q7546" s="3">
        <f t="shared" si="1294"/>
        <v>113.51091743167153</v>
      </c>
      <c r="R7546" s="3">
        <f t="shared" si="1299"/>
        <v>0</v>
      </c>
      <c r="S7546" s="3">
        <f t="shared" si="1295"/>
        <v>0</v>
      </c>
      <c r="T7546" s="3">
        <f>(0.5*(1-COS(RADIANS(90-$X$3)))*(D7546+E7546)*'PV model'!$B$4)</f>
        <v>0</v>
      </c>
      <c r="U7546" s="3">
        <f t="shared" si="1300"/>
        <v>0</v>
      </c>
      <c r="V7546" s="3">
        <f>('PV model'!$B$13*(U7546/1000)*(1-'PV model'!$B$14*((20+C7546)-25))*'PV model'!$B$10)/'PV model'!$B$12</f>
        <v>0</v>
      </c>
    </row>
    <row r="7547" spans="1:22" x14ac:dyDescent="0.2">
      <c r="A7547" s="10">
        <f t="shared" si="1303"/>
        <v>315</v>
      </c>
      <c r="B7547" s="10">
        <f t="shared" si="1301"/>
        <v>6</v>
      </c>
      <c r="C7547" s="23">
        <v>8.6999999999999993</v>
      </c>
      <c r="D7547" s="24">
        <v>0</v>
      </c>
      <c r="E7547" s="24">
        <v>0</v>
      </c>
      <c r="F7547" s="48"/>
      <c r="G7547" s="48"/>
      <c r="H7547" s="1">
        <f t="shared" si="1302"/>
        <v>-18.180059707465713</v>
      </c>
      <c r="I7547" s="1">
        <f t="shared" si="1296"/>
        <v>15.490746312450325</v>
      </c>
      <c r="J7547" s="4">
        <f>B7547+('PV model'!$B$3/15)+(I7547/60)</f>
        <v>5.9815124385408387</v>
      </c>
      <c r="K7547" s="2">
        <f t="shared" si="1297"/>
        <v>90.277313421887413</v>
      </c>
      <c r="L7547" s="2">
        <f>DEGREES(ASIN((((COS(RADIANS('PV model'!$B$2))*COS(RADIANS(H7547))*COS(RADIANS(K7547)))+(SIN(RADIANS('PV model'!$B$2))*SIN(RADIANS(H7547)))))))</f>
        <v>-15.054366334213368</v>
      </c>
      <c r="M7547" s="3">
        <f t="shared" si="1293"/>
        <v>0</v>
      </c>
      <c r="N7547" s="2">
        <f t="shared" si="1298"/>
        <v>79.68396955324846</v>
      </c>
      <c r="O7547" s="2">
        <f>IF('PV model'!$B$2&gt;0, 180-N7547,IF('PV model'!$B$2&lt;0,0-N7547,N7547))</f>
        <v>100.31603044675154</v>
      </c>
      <c r="P7547" s="2">
        <f>ABS(O7547-'PV model'!$B$5)</f>
        <v>104.68396955324846</v>
      </c>
      <c r="Q7547" s="3">
        <f t="shared" si="1294"/>
        <v>105.05436633421337</v>
      </c>
      <c r="R7547" s="3">
        <f t="shared" si="1299"/>
        <v>0</v>
      </c>
      <c r="S7547" s="3">
        <f t="shared" si="1295"/>
        <v>0</v>
      </c>
      <c r="T7547" s="3">
        <f>(0.5*(1-COS(RADIANS(90-$X$3)))*(D7547+E7547)*'PV model'!$B$4)</f>
        <v>0</v>
      </c>
      <c r="U7547" s="3">
        <f t="shared" si="1300"/>
        <v>0</v>
      </c>
      <c r="V7547" s="3">
        <f>('PV model'!$B$13*(U7547/1000)*(1-'PV model'!$B$14*((20+C7547)-25))*'PV model'!$B$10)/'PV model'!$B$12</f>
        <v>0</v>
      </c>
    </row>
    <row r="7548" spans="1:22" x14ac:dyDescent="0.2">
      <c r="A7548" s="10">
        <f t="shared" si="1303"/>
        <v>315</v>
      </c>
      <c r="B7548" s="10">
        <f t="shared" si="1301"/>
        <v>7</v>
      </c>
      <c r="C7548" s="23">
        <v>8.5</v>
      </c>
      <c r="D7548" s="24">
        <v>0</v>
      </c>
      <c r="E7548" s="24">
        <v>0</v>
      </c>
      <c r="F7548" s="48"/>
      <c r="G7548" s="48"/>
      <c r="H7548" s="1">
        <f t="shared" si="1302"/>
        <v>-18.180059707465713</v>
      </c>
      <c r="I7548" s="1">
        <f t="shared" si="1296"/>
        <v>15.490746312450325</v>
      </c>
      <c r="J7548" s="4">
        <f>B7548+('PV model'!$B$3/15)+(I7548/60)</f>
        <v>6.9815124385408387</v>
      </c>
      <c r="K7548" s="2">
        <f t="shared" si="1297"/>
        <v>75.277313421887413</v>
      </c>
      <c r="L7548" s="2">
        <f>DEGREES(ASIN((((COS(RADIANS('PV model'!$B$2))*COS(RADIANS(H7548))*COS(RADIANS(K7548)))+(SIN(RADIANS('PV model'!$B$2))*SIN(RADIANS(H7548)))))))</f>
        <v>-6.9134358053898639</v>
      </c>
      <c r="M7548" s="3">
        <f t="shared" si="1293"/>
        <v>0</v>
      </c>
      <c r="N7548" s="2">
        <f t="shared" si="1298"/>
        <v>67.761564819381675</v>
      </c>
      <c r="O7548" s="2">
        <f>IF('PV model'!$B$2&gt;0, 180-N7548,IF('PV model'!$B$2&lt;0,0-N7548,N7548))</f>
        <v>112.23843518061832</v>
      </c>
      <c r="P7548" s="2">
        <f>ABS(O7548-'PV model'!$B$5)</f>
        <v>92.761564819381675</v>
      </c>
      <c r="Q7548" s="3">
        <f t="shared" si="1294"/>
        <v>96.913435805389867</v>
      </c>
      <c r="R7548" s="3">
        <f t="shared" si="1299"/>
        <v>0</v>
      </c>
      <c r="S7548" s="3">
        <f t="shared" si="1295"/>
        <v>0</v>
      </c>
      <c r="T7548" s="3">
        <f>(0.5*(1-COS(RADIANS(90-$X$3)))*(D7548+E7548)*'PV model'!$B$4)</f>
        <v>0</v>
      </c>
      <c r="U7548" s="3">
        <f t="shared" si="1300"/>
        <v>0</v>
      </c>
      <c r="V7548" s="3">
        <f>('PV model'!$B$13*(U7548/1000)*(1-'PV model'!$B$14*((20+C7548)-25))*'PV model'!$B$10)/'PV model'!$B$12</f>
        <v>0</v>
      </c>
    </row>
    <row r="7549" spans="1:22" x14ac:dyDescent="0.2">
      <c r="A7549" s="10">
        <f t="shared" si="1303"/>
        <v>315</v>
      </c>
      <c r="B7549" s="10">
        <f t="shared" si="1301"/>
        <v>8</v>
      </c>
      <c r="C7549" s="23">
        <v>8.3000000000000007</v>
      </c>
      <c r="D7549" s="24">
        <v>0</v>
      </c>
      <c r="E7549" s="24">
        <v>0</v>
      </c>
      <c r="F7549" s="48"/>
      <c r="G7549" s="48"/>
      <c r="H7549" s="1">
        <f t="shared" si="1302"/>
        <v>-18.180059707465713</v>
      </c>
      <c r="I7549" s="1">
        <f t="shared" si="1296"/>
        <v>15.490746312450325</v>
      </c>
      <c r="J7549" s="4">
        <f>B7549+('PV model'!$B$3/15)+(I7549/60)</f>
        <v>7.9815124385408387</v>
      </c>
      <c r="K7549" s="2">
        <f t="shared" si="1297"/>
        <v>60.27731342188742</v>
      </c>
      <c r="L7549" s="2">
        <f>DEGREES(ASIN((((COS(RADIANS('PV model'!$B$2))*COS(RADIANS(H7549))*COS(RADIANS(K7549)))+(SIN(RADIANS('PV model'!$B$2))*SIN(RADIANS(H7549)))))))</f>
        <v>0.55441070717686325</v>
      </c>
      <c r="M7549" s="3">
        <f t="shared" si="1293"/>
        <v>0.55441070717686325</v>
      </c>
      <c r="N7549" s="2">
        <f t="shared" si="1298"/>
        <v>55.600883399877517</v>
      </c>
      <c r="O7549" s="2">
        <f>IF('PV model'!$B$2&gt;0, 180-N7549,IF('PV model'!$B$2&lt;0,0-N7549,N7549))</f>
        <v>124.39911660012248</v>
      </c>
      <c r="P7549" s="2">
        <f>ABS(O7549-'PV model'!$B$5)</f>
        <v>80.600883399877517</v>
      </c>
      <c r="Q7549" s="3">
        <f t="shared" si="1294"/>
        <v>89.445589292823129</v>
      </c>
      <c r="R7549" s="3">
        <f t="shared" si="1299"/>
        <v>0</v>
      </c>
      <c r="S7549" s="3">
        <f t="shared" si="1295"/>
        <v>0</v>
      </c>
      <c r="T7549" s="3">
        <f>(0.5*(1-COS(RADIANS(90-$X$3)))*(D7549+E7549)*'PV model'!$B$4)</f>
        <v>0</v>
      </c>
      <c r="U7549" s="3">
        <f t="shared" si="1300"/>
        <v>0</v>
      </c>
      <c r="V7549" s="3">
        <f>('PV model'!$B$13*(U7549/1000)*(1-'PV model'!$B$14*((20+C7549)-25))*'PV model'!$B$10)/'PV model'!$B$12</f>
        <v>0</v>
      </c>
    </row>
    <row r="7550" spans="1:22" x14ac:dyDescent="0.2">
      <c r="A7550" s="10">
        <f t="shared" si="1303"/>
        <v>315</v>
      </c>
      <c r="B7550" s="10">
        <f t="shared" si="1301"/>
        <v>9</v>
      </c>
      <c r="C7550" s="23">
        <v>8.1</v>
      </c>
      <c r="D7550" s="24">
        <v>0</v>
      </c>
      <c r="E7550" s="24">
        <v>7.9380000000000006</v>
      </c>
      <c r="F7550" s="48"/>
      <c r="G7550" s="48"/>
      <c r="H7550" s="1">
        <f t="shared" si="1302"/>
        <v>-18.180059707465713</v>
      </c>
      <c r="I7550" s="1">
        <f t="shared" si="1296"/>
        <v>15.490746312450325</v>
      </c>
      <c r="J7550" s="4">
        <f>B7550+('PV model'!$B$3/15)+(I7550/60)</f>
        <v>8.9815124385408378</v>
      </c>
      <c r="K7550" s="2">
        <f t="shared" si="1297"/>
        <v>45.277313421887435</v>
      </c>
      <c r="L7550" s="2">
        <f>DEGREES(ASIN((((COS(RADIANS('PV model'!$B$2))*COS(RADIANS(H7550))*COS(RADIANS(K7550)))+(SIN(RADIANS('PV model'!$B$2))*SIN(RADIANS(H7550)))))))</f>
        <v>6.9809574887558234</v>
      </c>
      <c r="M7550" s="3">
        <f t="shared" si="1293"/>
        <v>6.9809574887558234</v>
      </c>
      <c r="N7550" s="2">
        <f t="shared" si="1298"/>
        <v>42.850989214143631</v>
      </c>
      <c r="O7550" s="2">
        <f>IF('PV model'!$B$2&gt;0, 180-N7550,IF('PV model'!$B$2&lt;0,0-N7550,N7550))</f>
        <v>137.14901078585638</v>
      </c>
      <c r="P7550" s="2">
        <f>ABS(O7550-'PV model'!$B$5)</f>
        <v>67.850989214143624</v>
      </c>
      <c r="Q7550" s="3">
        <f t="shared" si="1294"/>
        <v>83.019042511244166</v>
      </c>
      <c r="R7550" s="3">
        <f t="shared" si="1299"/>
        <v>0</v>
      </c>
      <c r="S7550" s="3">
        <f t="shared" si="1295"/>
        <v>7.9380000000000006</v>
      </c>
      <c r="T7550" s="3">
        <f>(0.5*(1-COS(RADIANS(90-$X$3)))*(D7550+E7550)*'PV model'!$B$4)</f>
        <v>0</v>
      </c>
      <c r="U7550" s="3">
        <f t="shared" si="1300"/>
        <v>7.9380000000000006</v>
      </c>
      <c r="V7550" s="3">
        <f>('PV model'!$B$13*(U7550/1000)*(1-'PV model'!$B$14*((20+C7550)-25))*'PV model'!$B$10)/'PV model'!$B$12</f>
        <v>0.78364329724799997</v>
      </c>
    </row>
    <row r="7551" spans="1:22" x14ac:dyDescent="0.2">
      <c r="A7551" s="10">
        <f t="shared" si="1303"/>
        <v>315</v>
      </c>
      <c r="B7551" s="10">
        <f t="shared" si="1301"/>
        <v>10</v>
      </c>
      <c r="C7551" s="23">
        <v>8.5</v>
      </c>
      <c r="D7551" s="24">
        <v>0</v>
      </c>
      <c r="E7551" s="24">
        <v>28.224</v>
      </c>
      <c r="F7551" s="48"/>
      <c r="G7551" s="48"/>
      <c r="H7551" s="1">
        <f t="shared" si="1302"/>
        <v>-18.180059707465713</v>
      </c>
      <c r="I7551" s="1">
        <f t="shared" si="1296"/>
        <v>15.490746312450325</v>
      </c>
      <c r="J7551" s="4">
        <f>B7551+('PV model'!$B$3/15)+(I7551/60)</f>
        <v>9.9815124385408378</v>
      </c>
      <c r="K7551" s="2">
        <f t="shared" si="1297"/>
        <v>30.277313421887435</v>
      </c>
      <c r="L7551" s="2">
        <f>DEGREES(ASIN((((COS(RADIANS('PV model'!$B$2))*COS(RADIANS(H7551))*COS(RADIANS(K7551)))+(SIN(RADIANS('PV model'!$B$2))*SIN(RADIANS(H7551)))))))</f>
        <v>11.981568431805874</v>
      </c>
      <c r="M7551" s="3">
        <f t="shared" si="1293"/>
        <v>11.981568431805874</v>
      </c>
      <c r="N7551" s="2">
        <f t="shared" si="1298"/>
        <v>29.319891870563652</v>
      </c>
      <c r="O7551" s="2">
        <f>IF('PV model'!$B$2&gt;0, 180-N7551,IF('PV model'!$B$2&lt;0,0-N7551,N7551))</f>
        <v>150.68010812943635</v>
      </c>
      <c r="P7551" s="2">
        <f>ABS(O7551-'PV model'!$B$5)</f>
        <v>54.319891870563652</v>
      </c>
      <c r="Q7551" s="3">
        <f t="shared" si="1294"/>
        <v>78.018431568194117</v>
      </c>
      <c r="R7551" s="3">
        <f t="shared" si="1299"/>
        <v>0</v>
      </c>
      <c r="S7551" s="3">
        <f t="shared" si="1295"/>
        <v>28.224</v>
      </c>
      <c r="T7551" s="3">
        <f>(0.5*(1-COS(RADIANS(90-$X$3)))*(D7551+E7551)*'PV model'!$B$4)</f>
        <v>0</v>
      </c>
      <c r="U7551" s="3">
        <f t="shared" si="1300"/>
        <v>28.224</v>
      </c>
      <c r="V7551" s="3">
        <f>('PV model'!$B$13*(U7551/1000)*(1-'PV model'!$B$14*((20+C7551)-25))*'PV model'!$B$10)/'PV model'!$B$12</f>
        <v>2.7817732454399997</v>
      </c>
    </row>
    <row r="7552" spans="1:22" x14ac:dyDescent="0.2">
      <c r="A7552" s="10">
        <f t="shared" si="1303"/>
        <v>315</v>
      </c>
      <c r="B7552" s="10">
        <f t="shared" si="1301"/>
        <v>11</v>
      </c>
      <c r="C7552" s="23">
        <v>9</v>
      </c>
      <c r="D7552" s="24">
        <v>0</v>
      </c>
      <c r="E7552" s="24">
        <v>46.746000000000002</v>
      </c>
      <c r="F7552" s="48"/>
      <c r="G7552" s="48"/>
      <c r="H7552" s="1">
        <f t="shared" si="1302"/>
        <v>-18.180059707465713</v>
      </c>
      <c r="I7552" s="1">
        <f t="shared" si="1296"/>
        <v>15.490746312450325</v>
      </c>
      <c r="J7552" s="4">
        <f>B7552+('PV model'!$B$3/15)+(I7552/60)</f>
        <v>10.981512438540838</v>
      </c>
      <c r="K7552" s="2">
        <f t="shared" si="1297"/>
        <v>15.277313421887433</v>
      </c>
      <c r="L7552" s="2">
        <f>DEGREES(ASIN((((COS(RADIANS('PV model'!$B$2))*COS(RADIANS(H7552))*COS(RADIANS(K7552)))+(SIN(RADIANS('PV model'!$B$2))*SIN(RADIANS(H7552)))))))</f>
        <v>15.187826452462557</v>
      </c>
      <c r="M7552" s="3">
        <f t="shared" si="1293"/>
        <v>15.187826452462557</v>
      </c>
      <c r="N7552" s="2">
        <f t="shared" si="1298"/>
        <v>15.034345893622827</v>
      </c>
      <c r="O7552" s="2">
        <f>IF('PV model'!$B$2&gt;0, 180-N7552,IF('PV model'!$B$2&lt;0,0-N7552,N7552))</f>
        <v>164.96565410637717</v>
      </c>
      <c r="P7552" s="2">
        <f>ABS(O7552-'PV model'!$B$5)</f>
        <v>40.034345893622827</v>
      </c>
      <c r="Q7552" s="3">
        <f t="shared" si="1294"/>
        <v>74.812173547537441</v>
      </c>
      <c r="R7552" s="3">
        <f t="shared" si="1299"/>
        <v>0</v>
      </c>
      <c r="S7552" s="3">
        <f t="shared" si="1295"/>
        <v>46.746000000000002</v>
      </c>
      <c r="T7552" s="3">
        <f>(0.5*(1-COS(RADIANS(90-$X$3)))*(D7552+E7552)*'PV model'!$B$4)</f>
        <v>0</v>
      </c>
      <c r="U7552" s="3">
        <f t="shared" si="1300"/>
        <v>46.746000000000002</v>
      </c>
      <c r="V7552" s="3">
        <f>('PV model'!$B$13*(U7552/1000)*(1-'PV model'!$B$14*((20+C7552)-25))*'PV model'!$B$10)/'PV model'!$B$12</f>
        <v>4.59796647744</v>
      </c>
    </row>
    <row r="7553" spans="1:22" x14ac:dyDescent="0.2">
      <c r="A7553" s="10">
        <f t="shared" si="1303"/>
        <v>315</v>
      </c>
      <c r="B7553" s="10">
        <f t="shared" si="1301"/>
        <v>12</v>
      </c>
      <c r="C7553" s="23">
        <v>9.4</v>
      </c>
      <c r="D7553" s="24">
        <v>0</v>
      </c>
      <c r="E7553" s="24">
        <v>58.211999999999996</v>
      </c>
      <c r="F7553" s="48"/>
      <c r="G7553" s="48"/>
      <c r="H7553" s="1">
        <f t="shared" si="1302"/>
        <v>-18.180059707465713</v>
      </c>
      <c r="I7553" s="1">
        <f t="shared" si="1296"/>
        <v>15.490746312450325</v>
      </c>
      <c r="J7553" s="4">
        <f>B7553+('PV model'!$B$3/15)+(I7553/60)</f>
        <v>11.981512438540838</v>
      </c>
      <c r="K7553" s="2">
        <f t="shared" si="1297"/>
        <v>0.27731342188743291</v>
      </c>
      <c r="L7553" s="2">
        <f>DEGREES(ASIN((((COS(RADIANS('PV model'!$B$2))*COS(RADIANS(H7553))*COS(RADIANS(K7553)))+(SIN(RADIANS('PV model'!$B$2))*SIN(RADIANS(H7553)))))))</f>
        <v>16.319563989697361</v>
      </c>
      <c r="M7553" s="3">
        <f t="shared" si="1293"/>
        <v>16.319563989697361</v>
      </c>
      <c r="N7553" s="2">
        <f t="shared" si="1298"/>
        <v>0.27453113159793213</v>
      </c>
      <c r="O7553" s="2">
        <f>IF('PV model'!$B$2&gt;0, 180-N7553,IF('PV model'!$B$2&lt;0,0-N7553,N7553))</f>
        <v>179.72546886840206</v>
      </c>
      <c r="P7553" s="2">
        <f>ABS(O7553-'PV model'!$B$5)</f>
        <v>25.274531131597939</v>
      </c>
      <c r="Q7553" s="3">
        <f t="shared" si="1294"/>
        <v>73.680436010302628</v>
      </c>
      <c r="R7553" s="3">
        <f t="shared" si="1299"/>
        <v>0</v>
      </c>
      <c r="S7553" s="3">
        <f t="shared" si="1295"/>
        <v>58.211999999999996</v>
      </c>
      <c r="T7553" s="3">
        <f>(0.5*(1-COS(RADIANS(90-$X$3)))*(D7553+E7553)*'PV model'!$B$4)</f>
        <v>0</v>
      </c>
      <c r="U7553" s="3">
        <f t="shared" si="1300"/>
        <v>58.211999999999996</v>
      </c>
      <c r="V7553" s="3">
        <f>('PV model'!$B$13*(U7553/1000)*(1-'PV model'!$B$14*((20+C7553)-25))*'PV model'!$B$10)/'PV model'!$B$12</f>
        <v>5.7164593812479998</v>
      </c>
    </row>
    <row r="7554" spans="1:22" x14ac:dyDescent="0.2">
      <c r="A7554" s="10">
        <f t="shared" si="1303"/>
        <v>315</v>
      </c>
      <c r="B7554" s="10">
        <f t="shared" si="1301"/>
        <v>13</v>
      </c>
      <c r="C7554" s="23">
        <v>9.1</v>
      </c>
      <c r="D7554" s="24">
        <v>0</v>
      </c>
      <c r="E7554" s="24">
        <v>59.094000000000008</v>
      </c>
      <c r="F7554" s="48"/>
      <c r="G7554" s="48"/>
      <c r="H7554" s="1">
        <f t="shared" si="1302"/>
        <v>-18.180059707465713</v>
      </c>
      <c r="I7554" s="1">
        <f t="shared" si="1296"/>
        <v>15.490746312450325</v>
      </c>
      <c r="J7554" s="4">
        <f>B7554+('PV model'!$B$3/15)+(I7554/60)</f>
        <v>12.981512438540838</v>
      </c>
      <c r="K7554" s="2">
        <f t="shared" si="1297"/>
        <v>-14.722686578112567</v>
      </c>
      <c r="L7554" s="2">
        <f>DEGREES(ASIN((((COS(RADIANS('PV model'!$B$2))*COS(RADIANS(H7554))*COS(RADIANS(K7554)))+(SIN(RADIANS('PV model'!$B$2))*SIN(RADIANS(H7554)))))))</f>
        <v>15.267884807126046</v>
      </c>
      <c r="M7554" s="3">
        <f t="shared" si="1293"/>
        <v>15.267884807126046</v>
      </c>
      <c r="N7554" s="2">
        <f t="shared" si="1298"/>
        <v>-14.494570725041932</v>
      </c>
      <c r="O7554" s="2">
        <f>IF('PV model'!$B$2&gt;0, 180-N7554,IF('PV model'!$B$2&lt;0,0-N7554,N7554))</f>
        <v>194.49457072504194</v>
      </c>
      <c r="P7554" s="2">
        <f>ABS(O7554-'PV model'!$B$5)</f>
        <v>10.505429274958061</v>
      </c>
      <c r="Q7554" s="3">
        <f t="shared" si="1294"/>
        <v>74.732115192873948</v>
      </c>
      <c r="R7554" s="3">
        <f t="shared" si="1299"/>
        <v>0</v>
      </c>
      <c r="S7554" s="3">
        <f t="shared" si="1295"/>
        <v>59.094000000000008</v>
      </c>
      <c r="T7554" s="3">
        <f>(0.5*(1-COS(RADIANS(90-$X$3)))*(D7554+E7554)*'PV model'!$B$4)</f>
        <v>0</v>
      </c>
      <c r="U7554" s="3">
        <f t="shared" si="1300"/>
        <v>59.094000000000008</v>
      </c>
      <c r="V7554" s="3">
        <f>('PV model'!$B$13*(U7554/1000)*(1-'PV model'!$B$14*((20+C7554)-25))*'PV model'!$B$10)/'PV model'!$B$12</f>
        <v>5.8101608456639999</v>
      </c>
    </row>
    <row r="7555" spans="1:22" x14ac:dyDescent="0.2">
      <c r="A7555" s="10">
        <f t="shared" si="1303"/>
        <v>315</v>
      </c>
      <c r="B7555" s="10">
        <f t="shared" si="1301"/>
        <v>14</v>
      </c>
      <c r="C7555" s="23">
        <v>8.8000000000000007</v>
      </c>
      <c r="D7555" s="24">
        <v>0</v>
      </c>
      <c r="E7555" s="24">
        <v>50.274000000000001</v>
      </c>
      <c r="F7555" s="48"/>
      <c r="G7555" s="48"/>
      <c r="H7555" s="1">
        <f t="shared" si="1302"/>
        <v>-18.180059707465713</v>
      </c>
      <c r="I7555" s="1">
        <f t="shared" si="1296"/>
        <v>15.490746312450325</v>
      </c>
      <c r="J7555" s="4">
        <f>B7555+('PV model'!$B$3/15)+(I7555/60)</f>
        <v>13.981512438540838</v>
      </c>
      <c r="K7555" s="2">
        <f t="shared" si="1297"/>
        <v>-29.722686578112565</v>
      </c>
      <c r="L7555" s="2">
        <f>DEGREES(ASIN((((COS(RADIANS('PV model'!$B$2))*COS(RADIANS(H7555))*COS(RADIANS(K7555)))+(SIN(RADIANS('PV model'!$B$2))*SIN(RADIANS(H7555)))))))</f>
        <v>12.134165754044515</v>
      </c>
      <c r="M7555" s="3">
        <f t="shared" si="1293"/>
        <v>12.134165754044515</v>
      </c>
      <c r="N7555" s="2">
        <f t="shared" si="1298"/>
        <v>-28.80415205653506</v>
      </c>
      <c r="O7555" s="2">
        <f>IF('PV model'!$B$2&gt;0, 180-N7555,IF('PV model'!$B$2&lt;0,0-N7555,N7555))</f>
        <v>208.80415205653506</v>
      </c>
      <c r="P7555" s="2">
        <f>ABS(O7555-'PV model'!$B$5)</f>
        <v>3.8041520565350595</v>
      </c>
      <c r="Q7555" s="3">
        <f t="shared" si="1294"/>
        <v>77.865834245955483</v>
      </c>
      <c r="R7555" s="3">
        <f t="shared" si="1299"/>
        <v>0</v>
      </c>
      <c r="S7555" s="3">
        <f t="shared" si="1295"/>
        <v>50.274000000000001</v>
      </c>
      <c r="T7555" s="3">
        <f>(0.5*(1-COS(RADIANS(90-$X$3)))*(D7555+E7555)*'PV model'!$B$4)</f>
        <v>0</v>
      </c>
      <c r="U7555" s="3">
        <f t="shared" si="1300"/>
        <v>50.274000000000001</v>
      </c>
      <c r="V7555" s="3">
        <f>('PV model'!$B$13*(U7555/1000)*(1-'PV model'!$B$14*((20+C7555)-25))*'PV model'!$B$10)/'PV model'!$B$12</f>
        <v>4.9490031265919994</v>
      </c>
    </row>
    <row r="7556" spans="1:22" x14ac:dyDescent="0.2">
      <c r="A7556" s="10">
        <f t="shared" si="1303"/>
        <v>315</v>
      </c>
      <c r="B7556" s="10">
        <f t="shared" si="1301"/>
        <v>15</v>
      </c>
      <c r="C7556" s="23">
        <v>8.5</v>
      </c>
      <c r="D7556" s="24">
        <v>0</v>
      </c>
      <c r="E7556" s="24">
        <v>32.634</v>
      </c>
      <c r="F7556" s="48"/>
      <c r="G7556" s="48"/>
      <c r="H7556" s="1">
        <f t="shared" si="1302"/>
        <v>-18.180059707465713</v>
      </c>
      <c r="I7556" s="1">
        <f t="shared" si="1296"/>
        <v>15.490746312450325</v>
      </c>
      <c r="J7556" s="4">
        <f>B7556+('PV model'!$B$3/15)+(I7556/60)</f>
        <v>14.981512438540838</v>
      </c>
      <c r="K7556" s="2">
        <f t="shared" si="1297"/>
        <v>-44.722686578112565</v>
      </c>
      <c r="L7556" s="2">
        <f>DEGREES(ASIN((((COS(RADIANS('PV model'!$B$2))*COS(RADIANS(H7556))*COS(RADIANS(K7556)))+(SIN(RADIANS('PV model'!$B$2))*SIN(RADIANS(H7556)))))))</f>
        <v>7.193626398689184</v>
      </c>
      <c r="M7556" s="3">
        <f t="shared" si="1293"/>
        <v>7.193626398689184</v>
      </c>
      <c r="N7556" s="2">
        <f t="shared" si="1298"/>
        <v>-42.365158840507341</v>
      </c>
      <c r="O7556" s="2">
        <f>IF('PV model'!$B$2&gt;0, 180-N7556,IF('PV model'!$B$2&lt;0,0-N7556,N7556))</f>
        <v>222.36515884050735</v>
      </c>
      <c r="P7556" s="2">
        <f>ABS(O7556-'PV model'!$B$5)</f>
        <v>17.365158840507348</v>
      </c>
      <c r="Q7556" s="3">
        <f t="shared" si="1294"/>
        <v>82.806373601310824</v>
      </c>
      <c r="R7556" s="3">
        <f t="shared" si="1299"/>
        <v>0</v>
      </c>
      <c r="S7556" s="3">
        <f t="shared" si="1295"/>
        <v>32.634</v>
      </c>
      <c r="T7556" s="3">
        <f>(0.5*(1-COS(RADIANS(90-$X$3)))*(D7556+E7556)*'PV model'!$B$4)</f>
        <v>0</v>
      </c>
      <c r="U7556" s="3">
        <f t="shared" si="1300"/>
        <v>32.634</v>
      </c>
      <c r="V7556" s="3">
        <f>('PV model'!$B$13*(U7556/1000)*(1-'PV model'!$B$14*((20+C7556)-25))*'PV model'!$B$10)/'PV model'!$B$12</f>
        <v>3.21642531504</v>
      </c>
    </row>
    <row r="7557" spans="1:22" x14ac:dyDescent="0.2">
      <c r="A7557" s="10">
        <f t="shared" si="1303"/>
        <v>315</v>
      </c>
      <c r="B7557" s="10">
        <f t="shared" si="1301"/>
        <v>16</v>
      </c>
      <c r="C7557" s="23">
        <v>8.3000000000000007</v>
      </c>
      <c r="D7557" s="24">
        <v>0</v>
      </c>
      <c r="E7557" s="24">
        <v>10.584000000000001</v>
      </c>
      <c r="F7557" s="48"/>
      <c r="G7557" s="48"/>
      <c r="H7557" s="1">
        <f t="shared" si="1302"/>
        <v>-18.180059707465713</v>
      </c>
      <c r="I7557" s="1">
        <f t="shared" si="1296"/>
        <v>15.490746312450325</v>
      </c>
      <c r="J7557" s="4">
        <f>B7557+('PV model'!$B$3/15)+(I7557/60)</f>
        <v>15.981512438540838</v>
      </c>
      <c r="K7557" s="2">
        <f t="shared" si="1297"/>
        <v>-59.722686578112565</v>
      </c>
      <c r="L7557" s="2">
        <f>DEGREES(ASIN((((COS(RADIANS('PV model'!$B$2))*COS(RADIANS(H7557))*COS(RADIANS(K7557)))+(SIN(RADIANS('PV model'!$B$2))*SIN(RADIANS(H7557)))))))</f>
        <v>0.81290420712307621</v>
      </c>
      <c r="M7557" s="3">
        <f t="shared" si="1293"/>
        <v>0.81290420712307621</v>
      </c>
      <c r="N7557" s="2">
        <f t="shared" si="1298"/>
        <v>-55.14166960051962</v>
      </c>
      <c r="O7557" s="2">
        <f>IF('PV model'!$B$2&gt;0, 180-N7557,IF('PV model'!$B$2&lt;0,0-N7557,N7557))</f>
        <v>235.14166960051961</v>
      </c>
      <c r="P7557" s="2">
        <f>ABS(O7557-'PV model'!$B$5)</f>
        <v>30.141669600519606</v>
      </c>
      <c r="Q7557" s="3">
        <f t="shared" si="1294"/>
        <v>89.187095792876931</v>
      </c>
      <c r="R7557" s="3">
        <f t="shared" si="1299"/>
        <v>0</v>
      </c>
      <c r="S7557" s="3">
        <f t="shared" si="1295"/>
        <v>10.584000000000001</v>
      </c>
      <c r="T7557" s="3">
        <f>(0.5*(1-COS(RADIANS(90-$X$3)))*(D7557+E7557)*'PV model'!$B$4)</f>
        <v>0</v>
      </c>
      <c r="U7557" s="3">
        <f t="shared" si="1300"/>
        <v>10.584000000000001</v>
      </c>
      <c r="V7557" s="3">
        <f>('PV model'!$B$13*(U7557/1000)*(1-'PV model'!$B$14*((20+C7557)-25))*'PV model'!$B$10)/'PV model'!$B$12</f>
        <v>1.0440113483520002</v>
      </c>
    </row>
    <row r="7558" spans="1:22" x14ac:dyDescent="0.2">
      <c r="A7558" s="10">
        <f t="shared" si="1303"/>
        <v>315</v>
      </c>
      <c r="B7558" s="10">
        <f t="shared" si="1301"/>
        <v>17</v>
      </c>
      <c r="C7558" s="23">
        <v>8.1</v>
      </c>
      <c r="D7558" s="24">
        <v>0</v>
      </c>
      <c r="E7558" s="24">
        <v>0.88200000000000001</v>
      </c>
      <c r="F7558" s="48"/>
      <c r="G7558" s="48"/>
      <c r="H7558" s="1">
        <f t="shared" si="1302"/>
        <v>-18.180059707465713</v>
      </c>
      <c r="I7558" s="1">
        <f t="shared" si="1296"/>
        <v>15.490746312450325</v>
      </c>
      <c r="J7558" s="4">
        <f>B7558+('PV model'!$B$3/15)+(I7558/60)</f>
        <v>16.98151243854084</v>
      </c>
      <c r="K7558" s="2">
        <f t="shared" si="1297"/>
        <v>-74.722686578112587</v>
      </c>
      <c r="L7558" s="2">
        <f>DEGREES(ASIN((((COS(RADIANS('PV model'!$B$2))*COS(RADIANS(H7558))*COS(RADIANS(K7558)))+(SIN(RADIANS('PV model'!$B$2))*SIN(RADIANS(H7558)))))))</f>
        <v>-6.6231209991552973</v>
      </c>
      <c r="M7558" s="3">
        <f t="shared" ref="M7558:M7621" si="1304">IF(L7558&gt;0, L7558, 0)</f>
        <v>0</v>
      </c>
      <c r="N7558" s="2">
        <f t="shared" si="1298"/>
        <v>-67.318724625751045</v>
      </c>
      <c r="O7558" s="2">
        <f>IF('PV model'!$B$2&gt;0, 180-N7558,IF('PV model'!$B$2&lt;0,0-N7558,N7558))</f>
        <v>247.31872462575103</v>
      </c>
      <c r="P7558" s="2">
        <f>ABS(O7558-'PV model'!$B$5)</f>
        <v>42.318724625751031</v>
      </c>
      <c r="Q7558" s="3">
        <f t="shared" ref="Q7558:Q7621" si="1305">DEGREES(ACOS((SIN(RADIANS(L7558))*COS(RADIANS(90-$X$3))+COS(RADIANS(L7558))*COS(RADIANS(P7558))*SIN(RADIANS(90-$X$3)))))</f>
        <v>96.62312099915529</v>
      </c>
      <c r="R7558" s="3">
        <f t="shared" si="1299"/>
        <v>0</v>
      </c>
      <c r="S7558" s="3">
        <f t="shared" ref="S7558:S7621" si="1306">IF($Z$3=TRUE, IF(E7558=0,0,E7558*(0.5*(1+COS(RADIANS(90-$X$3))*(1+(1-(E7558^2/(D7558+E7558)^2))*(SIN(RADIANS(0.5*$X$3))^3)))*(1+(1-(E7558^2/(D7558+E7558)^2))*(COS(RADIANS(Q7558))^2)*(SIN(RADIANS(90-L7558))^3)))), IF(E7558=0,0,E7558*(0.5*(1+COS(RADIANS(90-$X$3))))))</f>
        <v>0.88200000000000001</v>
      </c>
      <c r="T7558" s="3">
        <f>(0.5*(1-COS(RADIANS(90-$X$3)))*(D7558+E7558)*'PV model'!$B$4)</f>
        <v>0</v>
      </c>
      <c r="U7558" s="3">
        <f t="shared" si="1300"/>
        <v>0.88200000000000001</v>
      </c>
      <c r="V7558" s="3">
        <f>('PV model'!$B$13*(U7558/1000)*(1-'PV model'!$B$14*((20+C7558)-25))*'PV model'!$B$10)/'PV model'!$B$12</f>
        <v>8.7071477471999989E-2</v>
      </c>
    </row>
    <row r="7559" spans="1:22" x14ac:dyDescent="0.2">
      <c r="A7559" s="10">
        <f t="shared" si="1303"/>
        <v>315</v>
      </c>
      <c r="B7559" s="10">
        <f t="shared" si="1301"/>
        <v>18</v>
      </c>
      <c r="C7559" s="23">
        <v>7.9</v>
      </c>
      <c r="D7559" s="24">
        <v>0</v>
      </c>
      <c r="E7559" s="24">
        <v>0</v>
      </c>
      <c r="F7559" s="48"/>
      <c r="G7559" s="48"/>
      <c r="H7559" s="1">
        <f t="shared" si="1302"/>
        <v>-18.180059707465713</v>
      </c>
      <c r="I7559" s="1">
        <f t="shared" ref="I7559:I7622" si="1307">9.87*SIN(RADIANS(1.978*A7559-160.22))-7.53*COS(RADIANS(0.989*A7559-80.11))-1.5*SIN((RADIANS(0.989*A7559-80.11)))</f>
        <v>15.490746312450325</v>
      </c>
      <c r="J7559" s="4">
        <f>B7559+('PV model'!$B$3/15)+(I7559/60)</f>
        <v>17.98151243854084</v>
      </c>
      <c r="K7559" s="2">
        <f t="shared" ref="K7559:K7622" si="1308">15*(12-J7559)</f>
        <v>-89.722686578112587</v>
      </c>
      <c r="L7559" s="2">
        <f>DEGREES(ASIN((((COS(RADIANS('PV model'!$B$2))*COS(RADIANS(H7559))*COS(RADIANS(K7559)))+(SIN(RADIANS('PV model'!$B$2))*SIN(RADIANS(H7559)))))))</f>
        <v>-14.74552035618386</v>
      </c>
      <c r="M7559" s="3">
        <f t="shared" si="1304"/>
        <v>0</v>
      </c>
      <c r="N7559" s="2">
        <f t="shared" ref="N7559:N7622" si="1309">DEGREES(ASIN((COS(RADIANS(H7559))*SIN(RADIANS(K7559)))/COS(RADIANS(L7559))))</f>
        <v>-79.24217138092969</v>
      </c>
      <c r="O7559" s="2">
        <f>IF('PV model'!$B$2&gt;0, 180-N7559,IF('PV model'!$B$2&lt;0,0-N7559,N7559))</f>
        <v>259.24217138092968</v>
      </c>
      <c r="P7559" s="2">
        <f>ABS(O7559-'PV model'!$B$5)</f>
        <v>54.242171380929676</v>
      </c>
      <c r="Q7559" s="3">
        <f t="shared" si="1305"/>
        <v>104.74552035618386</v>
      </c>
      <c r="R7559" s="3">
        <f t="shared" ref="R7559:R7622" si="1310">IF(D7559=0,0,D7559*COS(RADIANS(Q7559))/SIN(RADIANS(L7559)))</f>
        <v>0</v>
      </c>
      <c r="S7559" s="3">
        <f t="shared" si="1306"/>
        <v>0</v>
      </c>
      <c r="T7559" s="3">
        <f>(0.5*(1-COS(RADIANS(90-$X$3)))*(D7559+E7559)*'PV model'!$B$4)</f>
        <v>0</v>
      </c>
      <c r="U7559" s="3">
        <f t="shared" ref="U7559:U7622" si="1311">R7559+S7559+T7559</f>
        <v>0</v>
      </c>
      <c r="V7559" s="3">
        <f>('PV model'!$B$13*(U7559/1000)*(1-'PV model'!$B$14*((20+C7559)-25))*'PV model'!$B$10)/'PV model'!$B$12</f>
        <v>0</v>
      </c>
    </row>
    <row r="7560" spans="1:22" x14ac:dyDescent="0.2">
      <c r="A7560" s="10">
        <f t="shared" si="1303"/>
        <v>315</v>
      </c>
      <c r="B7560" s="10">
        <f t="shared" ref="B7560:B7623" si="1312">IF(B7559&lt;24,B7559+1,1)</f>
        <v>19</v>
      </c>
      <c r="C7560" s="23">
        <v>8</v>
      </c>
      <c r="D7560" s="24">
        <v>0</v>
      </c>
      <c r="E7560" s="24">
        <v>0</v>
      </c>
      <c r="F7560" s="48"/>
      <c r="G7560" s="48"/>
      <c r="H7560" s="1">
        <f t="shared" ref="H7560:H7623" si="1313">(23.465*SIN(RADIANS(280.1+0.9863*A7560)))</f>
        <v>-18.180059707465713</v>
      </c>
      <c r="I7560" s="1">
        <f t="shared" si="1307"/>
        <v>15.490746312450325</v>
      </c>
      <c r="J7560" s="4">
        <f>B7560+('PV model'!$B$3/15)+(I7560/60)</f>
        <v>18.98151243854084</v>
      </c>
      <c r="K7560" s="2">
        <f t="shared" si="1308"/>
        <v>-104.72268657811259</v>
      </c>
      <c r="L7560" s="2">
        <f>DEGREES(ASIN((((COS(RADIANS('PV model'!$B$2))*COS(RADIANS(H7560))*COS(RADIANS(K7560)))+(SIN(RADIANS('PV model'!$B$2))*SIN(RADIANS(H7560)))))))</f>
        <v>-23.196899512599117</v>
      </c>
      <c r="M7560" s="3">
        <f t="shared" si="1304"/>
        <v>0</v>
      </c>
      <c r="N7560" s="2">
        <f t="shared" si="1309"/>
        <v>-88.611803174264338</v>
      </c>
      <c r="O7560" s="2">
        <f>IF('PV model'!$B$2&gt;0, 180-N7560,IF('PV model'!$B$2&lt;0,0-N7560,N7560))</f>
        <v>268.61180317426431</v>
      </c>
      <c r="P7560" s="2">
        <f>ABS(O7560-'PV model'!$B$5)</f>
        <v>63.61180317426431</v>
      </c>
      <c r="Q7560" s="3">
        <f t="shared" si="1305"/>
        <v>113.19689951259912</v>
      </c>
      <c r="R7560" s="3">
        <f t="shared" si="1310"/>
        <v>0</v>
      </c>
      <c r="S7560" s="3">
        <f t="shared" si="1306"/>
        <v>0</v>
      </c>
      <c r="T7560" s="3">
        <f>(0.5*(1-COS(RADIANS(90-$X$3)))*(D7560+E7560)*'PV model'!$B$4)</f>
        <v>0</v>
      </c>
      <c r="U7560" s="3">
        <f t="shared" si="1311"/>
        <v>0</v>
      </c>
      <c r="V7560" s="3">
        <f>('PV model'!$B$13*(U7560/1000)*(1-'PV model'!$B$14*((20+C7560)-25))*'PV model'!$B$10)/'PV model'!$B$12</f>
        <v>0</v>
      </c>
    </row>
    <row r="7561" spans="1:22" x14ac:dyDescent="0.2">
      <c r="A7561" s="10">
        <f t="shared" si="1303"/>
        <v>315</v>
      </c>
      <c r="B7561" s="10">
        <f t="shared" si="1312"/>
        <v>20</v>
      </c>
      <c r="C7561" s="23">
        <v>8.1999999999999993</v>
      </c>
      <c r="D7561" s="24">
        <v>0</v>
      </c>
      <c r="E7561" s="24">
        <v>0</v>
      </c>
      <c r="F7561" s="48"/>
      <c r="G7561" s="48"/>
      <c r="H7561" s="1">
        <f t="shared" si="1313"/>
        <v>-18.180059707465713</v>
      </c>
      <c r="I7561" s="1">
        <f t="shared" si="1307"/>
        <v>15.490746312450325</v>
      </c>
      <c r="J7561" s="4">
        <f>B7561+('PV model'!$B$3/15)+(I7561/60)</f>
        <v>19.98151243854084</v>
      </c>
      <c r="K7561" s="2">
        <f t="shared" si="1308"/>
        <v>-119.72268657811259</v>
      </c>
      <c r="L7561" s="2">
        <f>DEGREES(ASIN((((COS(RADIANS('PV model'!$B$2))*COS(RADIANS(H7561))*COS(RADIANS(K7561)))+(SIN(RADIANS('PV model'!$B$2))*SIN(RADIANS(H7561)))))))</f>
        <v>-31.596773958283066</v>
      </c>
      <c r="M7561" s="3">
        <f t="shared" si="1304"/>
        <v>0</v>
      </c>
      <c r="N7561" s="2">
        <f t="shared" si="1309"/>
        <v>-75.62345377504748</v>
      </c>
      <c r="O7561" s="2">
        <f>IF('PV model'!$B$2&gt;0, 180-N7561,IF('PV model'!$B$2&lt;0,0-N7561,N7561))</f>
        <v>255.62345377504749</v>
      </c>
      <c r="P7561" s="2">
        <f>ABS(O7561-'PV model'!$B$5)</f>
        <v>50.623453775047494</v>
      </c>
      <c r="Q7561" s="3">
        <f t="shared" si="1305"/>
        <v>121.59677395828307</v>
      </c>
      <c r="R7561" s="3">
        <f t="shared" si="1310"/>
        <v>0</v>
      </c>
      <c r="S7561" s="3">
        <f t="shared" si="1306"/>
        <v>0</v>
      </c>
      <c r="T7561" s="3">
        <f>(0.5*(1-COS(RADIANS(90-$X$3)))*(D7561+E7561)*'PV model'!$B$4)</f>
        <v>0</v>
      </c>
      <c r="U7561" s="3">
        <f t="shared" si="1311"/>
        <v>0</v>
      </c>
      <c r="V7561" s="3">
        <f>('PV model'!$B$13*(U7561/1000)*(1-'PV model'!$B$14*((20+C7561)-25))*'PV model'!$B$10)/'PV model'!$B$12</f>
        <v>0</v>
      </c>
    </row>
    <row r="7562" spans="1:22" x14ac:dyDescent="0.2">
      <c r="A7562" s="10">
        <f t="shared" si="1303"/>
        <v>315</v>
      </c>
      <c r="B7562" s="10">
        <f t="shared" si="1312"/>
        <v>21</v>
      </c>
      <c r="C7562" s="23">
        <v>8.3000000000000007</v>
      </c>
      <c r="D7562" s="24">
        <v>0</v>
      </c>
      <c r="E7562" s="24">
        <v>0</v>
      </c>
      <c r="F7562" s="48"/>
      <c r="G7562" s="48"/>
      <c r="H7562" s="1">
        <f t="shared" si="1313"/>
        <v>-18.180059707465713</v>
      </c>
      <c r="I7562" s="1">
        <f t="shared" si="1307"/>
        <v>15.490746312450325</v>
      </c>
      <c r="J7562" s="4">
        <f>B7562+('PV model'!$B$3/15)+(I7562/60)</f>
        <v>20.98151243854084</v>
      </c>
      <c r="K7562" s="2">
        <f t="shared" si="1308"/>
        <v>-134.72268657811259</v>
      </c>
      <c r="L7562" s="2">
        <f>DEGREES(ASIN((((COS(RADIANS('PV model'!$B$2))*COS(RADIANS(H7562))*COS(RADIANS(K7562)))+(SIN(RADIANS('PV model'!$B$2))*SIN(RADIANS(H7562)))))))</f>
        <v>-39.479438295822106</v>
      </c>
      <c r="M7562" s="3">
        <f t="shared" si="1304"/>
        <v>0</v>
      </c>
      <c r="N7562" s="2">
        <f t="shared" si="1309"/>
        <v>-60.996099241640536</v>
      </c>
      <c r="O7562" s="2">
        <f>IF('PV model'!$B$2&gt;0, 180-N7562,IF('PV model'!$B$2&lt;0,0-N7562,N7562))</f>
        <v>240.99609924164054</v>
      </c>
      <c r="P7562" s="2">
        <f>ABS(O7562-'PV model'!$B$5)</f>
        <v>35.996099241640536</v>
      </c>
      <c r="Q7562" s="3">
        <f t="shared" si="1305"/>
        <v>129.47943829582212</v>
      </c>
      <c r="R7562" s="3">
        <f t="shared" si="1310"/>
        <v>0</v>
      </c>
      <c r="S7562" s="3">
        <f t="shared" si="1306"/>
        <v>0</v>
      </c>
      <c r="T7562" s="3">
        <f>(0.5*(1-COS(RADIANS(90-$X$3)))*(D7562+E7562)*'PV model'!$B$4)</f>
        <v>0</v>
      </c>
      <c r="U7562" s="3">
        <f t="shared" si="1311"/>
        <v>0</v>
      </c>
      <c r="V7562" s="3">
        <f>('PV model'!$B$13*(U7562/1000)*(1-'PV model'!$B$14*((20+C7562)-25))*'PV model'!$B$10)/'PV model'!$B$12</f>
        <v>0</v>
      </c>
    </row>
    <row r="7563" spans="1:22" x14ac:dyDescent="0.2">
      <c r="A7563" s="10">
        <f t="shared" si="1303"/>
        <v>315</v>
      </c>
      <c r="B7563" s="10">
        <f t="shared" si="1312"/>
        <v>22</v>
      </c>
      <c r="C7563" s="23">
        <v>7.9</v>
      </c>
      <c r="D7563" s="24">
        <v>0</v>
      </c>
      <c r="E7563" s="24">
        <v>0</v>
      </c>
      <c r="F7563" s="48"/>
      <c r="G7563" s="48"/>
      <c r="H7563" s="1">
        <f t="shared" si="1313"/>
        <v>-18.180059707465713</v>
      </c>
      <c r="I7563" s="1">
        <f t="shared" si="1307"/>
        <v>15.490746312450325</v>
      </c>
      <c r="J7563" s="4">
        <f>B7563+('PV model'!$B$3/15)+(I7563/60)</f>
        <v>21.98151243854084</v>
      </c>
      <c r="K7563" s="2">
        <f t="shared" si="1308"/>
        <v>-149.72268657811259</v>
      </c>
      <c r="L7563" s="2">
        <f>DEGREES(ASIN((((COS(RADIANS('PV model'!$B$2))*COS(RADIANS(H7563))*COS(RADIANS(K7563)))+(SIN(RADIANS('PV model'!$B$2))*SIN(RADIANS(H7563)))))))</f>
        <v>-46.208162532106918</v>
      </c>
      <c r="M7563" s="3">
        <f t="shared" si="1304"/>
        <v>0</v>
      </c>
      <c r="N7563" s="2">
        <f t="shared" si="1309"/>
        <v>-43.802996014059879</v>
      </c>
      <c r="O7563" s="2">
        <f>IF('PV model'!$B$2&gt;0, 180-N7563,IF('PV model'!$B$2&lt;0,0-N7563,N7563))</f>
        <v>223.80299601405989</v>
      </c>
      <c r="P7563" s="2">
        <f>ABS(O7563-'PV model'!$B$5)</f>
        <v>18.802996014059886</v>
      </c>
      <c r="Q7563" s="3">
        <f t="shared" si="1305"/>
        <v>136.20816253210691</v>
      </c>
      <c r="R7563" s="3">
        <f t="shared" si="1310"/>
        <v>0</v>
      </c>
      <c r="S7563" s="3">
        <f t="shared" si="1306"/>
        <v>0</v>
      </c>
      <c r="T7563" s="3">
        <f>(0.5*(1-COS(RADIANS(90-$X$3)))*(D7563+E7563)*'PV model'!$B$4)</f>
        <v>0</v>
      </c>
      <c r="U7563" s="3">
        <f t="shared" si="1311"/>
        <v>0</v>
      </c>
      <c r="V7563" s="3">
        <f>('PV model'!$B$13*(U7563/1000)*(1-'PV model'!$B$14*((20+C7563)-25))*'PV model'!$B$10)/'PV model'!$B$12</f>
        <v>0</v>
      </c>
    </row>
    <row r="7564" spans="1:22" x14ac:dyDescent="0.2">
      <c r="A7564" s="10">
        <f t="shared" si="1303"/>
        <v>315</v>
      </c>
      <c r="B7564" s="10">
        <f t="shared" si="1312"/>
        <v>23</v>
      </c>
      <c r="C7564" s="23">
        <v>7.5</v>
      </c>
      <c r="D7564" s="24">
        <v>0</v>
      </c>
      <c r="E7564" s="24">
        <v>0</v>
      </c>
      <c r="F7564" s="48"/>
      <c r="G7564" s="48"/>
      <c r="H7564" s="1">
        <f t="shared" si="1313"/>
        <v>-18.180059707465713</v>
      </c>
      <c r="I7564" s="1">
        <f t="shared" si="1307"/>
        <v>15.490746312450325</v>
      </c>
      <c r="J7564" s="4">
        <f>B7564+('PV model'!$B$3/15)+(I7564/60)</f>
        <v>22.98151243854084</v>
      </c>
      <c r="K7564" s="2">
        <f t="shared" si="1308"/>
        <v>-164.72268657811259</v>
      </c>
      <c r="L7564" s="2">
        <f>DEGREES(ASIN((((COS(RADIANS('PV model'!$B$2))*COS(RADIANS(H7564))*COS(RADIANS(K7564)))+(SIN(RADIANS('PV model'!$B$2))*SIN(RADIANS(H7564)))))))</f>
        <v>-50.918131151955848</v>
      </c>
      <c r="M7564" s="3">
        <f t="shared" si="1304"/>
        <v>0</v>
      </c>
      <c r="N7564" s="2">
        <f t="shared" si="1309"/>
        <v>-23.396414356053825</v>
      </c>
      <c r="O7564" s="2">
        <f>IF('PV model'!$B$2&gt;0, 180-N7564,IF('PV model'!$B$2&lt;0,0-N7564,N7564))</f>
        <v>203.39641435605381</v>
      </c>
      <c r="P7564" s="2">
        <f>ABS(O7564-'PV model'!$B$5)</f>
        <v>1.6035856439461895</v>
      </c>
      <c r="Q7564" s="3">
        <f t="shared" si="1305"/>
        <v>140.91813115195586</v>
      </c>
      <c r="R7564" s="3">
        <f t="shared" si="1310"/>
        <v>0</v>
      </c>
      <c r="S7564" s="3">
        <f t="shared" si="1306"/>
        <v>0</v>
      </c>
      <c r="T7564" s="3">
        <f>(0.5*(1-COS(RADIANS(90-$X$3)))*(D7564+E7564)*'PV model'!$B$4)</f>
        <v>0</v>
      </c>
      <c r="U7564" s="3">
        <f t="shared" si="1311"/>
        <v>0</v>
      </c>
      <c r="V7564" s="3">
        <f>('PV model'!$B$13*(U7564/1000)*(1-'PV model'!$B$14*((20+C7564)-25))*'PV model'!$B$10)/'PV model'!$B$12</f>
        <v>0</v>
      </c>
    </row>
    <row r="7565" spans="1:22" x14ac:dyDescent="0.2">
      <c r="A7565" s="10">
        <f t="shared" si="1303"/>
        <v>315</v>
      </c>
      <c r="B7565" s="10">
        <f t="shared" si="1312"/>
        <v>24</v>
      </c>
      <c r="C7565" s="23">
        <v>7.1</v>
      </c>
      <c r="D7565" s="24">
        <v>0</v>
      </c>
      <c r="E7565" s="24">
        <v>0</v>
      </c>
      <c r="F7565" s="48"/>
      <c r="G7565" s="48"/>
      <c r="H7565" s="1">
        <f t="shared" si="1313"/>
        <v>-18.180059707465713</v>
      </c>
      <c r="I7565" s="1">
        <f t="shared" si="1307"/>
        <v>15.490746312450325</v>
      </c>
      <c r="J7565" s="4">
        <f>B7565+('PV model'!$B$3/15)+(I7565/60)</f>
        <v>23.98151243854084</v>
      </c>
      <c r="K7565" s="2">
        <f t="shared" si="1308"/>
        <v>-179.72268657811259</v>
      </c>
      <c r="L7565" s="2">
        <f>DEGREES(ASIN((((COS(RADIANS('PV model'!$B$2))*COS(RADIANS(H7565))*COS(RADIANS(K7565)))+(SIN(RADIANS('PV model'!$B$2))*SIN(RADIANS(H7565)))))))</f>
        <v>-52.679464029937066</v>
      </c>
      <c r="M7565" s="3">
        <f t="shared" si="1304"/>
        <v>0</v>
      </c>
      <c r="N7565" s="2">
        <f t="shared" si="1309"/>
        <v>-0.43457554490680689</v>
      </c>
      <c r="O7565" s="2">
        <f>IF('PV model'!$B$2&gt;0, 180-N7565,IF('PV model'!$B$2&lt;0,0-N7565,N7565))</f>
        <v>180.43457554490681</v>
      </c>
      <c r="P7565" s="2">
        <f>ABS(O7565-'PV model'!$B$5)</f>
        <v>24.565424455093194</v>
      </c>
      <c r="Q7565" s="3">
        <f t="shared" si="1305"/>
        <v>142.67946402993707</v>
      </c>
      <c r="R7565" s="3">
        <f t="shared" si="1310"/>
        <v>0</v>
      </c>
      <c r="S7565" s="3">
        <f t="shared" si="1306"/>
        <v>0</v>
      </c>
      <c r="T7565" s="3">
        <f>(0.5*(1-COS(RADIANS(90-$X$3)))*(D7565+E7565)*'PV model'!$B$4)</f>
        <v>0</v>
      </c>
      <c r="U7565" s="3">
        <f t="shared" si="1311"/>
        <v>0</v>
      </c>
      <c r="V7565" s="3">
        <f>('PV model'!$B$13*(U7565/1000)*(1-'PV model'!$B$14*((20+C7565)-25))*'PV model'!$B$10)/'PV model'!$B$12</f>
        <v>0</v>
      </c>
    </row>
    <row r="7566" spans="1:22" x14ac:dyDescent="0.2">
      <c r="A7566" s="10">
        <f t="shared" si="1303"/>
        <v>316</v>
      </c>
      <c r="B7566" s="10">
        <f t="shared" si="1312"/>
        <v>1</v>
      </c>
      <c r="C7566" s="23">
        <v>7.2</v>
      </c>
      <c r="D7566" s="24">
        <v>0</v>
      </c>
      <c r="E7566" s="24">
        <v>0</v>
      </c>
      <c r="F7566" s="48"/>
      <c r="G7566" s="48"/>
      <c r="H7566" s="1">
        <f t="shared" si="1313"/>
        <v>-18.432734297866379</v>
      </c>
      <c r="I7566" s="1">
        <f t="shared" si="1307"/>
        <v>15.322906843174948</v>
      </c>
      <c r="J7566" s="4">
        <f>B7566+('PV model'!$B$3/15)+(I7566/60)</f>
        <v>0.97871511405291578</v>
      </c>
      <c r="K7566" s="2">
        <f t="shared" si="1308"/>
        <v>165.31927328920625</v>
      </c>
      <c r="L7566" s="2">
        <f>DEGREES(ASIN((((COS(RADIANS('PV model'!$B$2))*COS(RADIANS(H7566))*COS(RADIANS(K7566)))+(SIN(RADIANS('PV model'!$B$2))*SIN(RADIANS(H7566)))))))</f>
        <v>-51.295902003309784</v>
      </c>
      <c r="M7566" s="3">
        <f t="shared" si="1304"/>
        <v>0</v>
      </c>
      <c r="N7566" s="2">
        <f t="shared" si="1309"/>
        <v>22.613007845690614</v>
      </c>
      <c r="O7566" s="2">
        <f>IF('PV model'!$B$2&gt;0, 180-N7566,IF('PV model'!$B$2&lt;0,0-N7566,N7566))</f>
        <v>157.38699215430938</v>
      </c>
      <c r="P7566" s="2">
        <f>ABS(O7566-'PV model'!$B$5)</f>
        <v>47.613007845690618</v>
      </c>
      <c r="Q7566" s="3">
        <f t="shared" si="1305"/>
        <v>141.29590200330978</v>
      </c>
      <c r="R7566" s="3">
        <f t="shared" si="1310"/>
        <v>0</v>
      </c>
      <c r="S7566" s="3">
        <f t="shared" si="1306"/>
        <v>0</v>
      </c>
      <c r="T7566" s="3">
        <f>(0.5*(1-COS(RADIANS(90-$X$3)))*(D7566+E7566)*'PV model'!$B$4)</f>
        <v>0</v>
      </c>
      <c r="U7566" s="3">
        <f t="shared" si="1311"/>
        <v>0</v>
      </c>
      <c r="V7566" s="3">
        <f>('PV model'!$B$13*(U7566/1000)*(1-'PV model'!$B$14*((20+C7566)-25))*'PV model'!$B$10)/'PV model'!$B$12</f>
        <v>0</v>
      </c>
    </row>
    <row r="7567" spans="1:22" x14ac:dyDescent="0.2">
      <c r="A7567" s="10">
        <f t="shared" si="1303"/>
        <v>316</v>
      </c>
      <c r="B7567" s="10">
        <f t="shared" si="1312"/>
        <v>2</v>
      </c>
      <c r="C7567" s="23">
        <v>7.4</v>
      </c>
      <c r="D7567" s="24">
        <v>0</v>
      </c>
      <c r="E7567" s="24">
        <v>0</v>
      </c>
      <c r="F7567" s="48"/>
      <c r="G7567" s="48"/>
      <c r="H7567" s="1">
        <f t="shared" si="1313"/>
        <v>-18.432734297866379</v>
      </c>
      <c r="I7567" s="1">
        <f t="shared" si="1307"/>
        <v>15.322906843174948</v>
      </c>
      <c r="J7567" s="4">
        <f>B7567+('PV model'!$B$3/15)+(I7567/60)</f>
        <v>1.9787151140529158</v>
      </c>
      <c r="K7567" s="2">
        <f t="shared" si="1308"/>
        <v>150.31927328920625</v>
      </c>
      <c r="L7567" s="2">
        <f>DEGREES(ASIN((((COS(RADIANS('PV model'!$B$2))*COS(RADIANS(H7567))*COS(RADIANS(K7567)))+(SIN(RADIANS('PV model'!$B$2))*SIN(RADIANS(H7567)))))))</f>
        <v>-46.671162318587221</v>
      </c>
      <c r="M7567" s="3">
        <f t="shared" si="1304"/>
        <v>0</v>
      </c>
      <c r="N7567" s="2">
        <f t="shared" si="1309"/>
        <v>43.204184899605245</v>
      </c>
      <c r="O7567" s="2">
        <f>IF('PV model'!$B$2&gt;0, 180-N7567,IF('PV model'!$B$2&lt;0,0-N7567,N7567))</f>
        <v>136.79581510039475</v>
      </c>
      <c r="P7567" s="2">
        <f>ABS(O7567-'PV model'!$B$5)</f>
        <v>68.204184899605252</v>
      </c>
      <c r="Q7567" s="3">
        <f t="shared" si="1305"/>
        <v>136.67116231858722</v>
      </c>
      <c r="R7567" s="3">
        <f t="shared" si="1310"/>
        <v>0</v>
      </c>
      <c r="S7567" s="3">
        <f t="shared" si="1306"/>
        <v>0</v>
      </c>
      <c r="T7567" s="3">
        <f>(0.5*(1-COS(RADIANS(90-$X$3)))*(D7567+E7567)*'PV model'!$B$4)</f>
        <v>0</v>
      </c>
      <c r="U7567" s="3">
        <f t="shared" si="1311"/>
        <v>0</v>
      </c>
      <c r="V7567" s="3">
        <f>('PV model'!$B$13*(U7567/1000)*(1-'PV model'!$B$14*((20+C7567)-25))*'PV model'!$B$10)/'PV model'!$B$12</f>
        <v>0</v>
      </c>
    </row>
    <row r="7568" spans="1:22" x14ac:dyDescent="0.2">
      <c r="A7568" s="10">
        <f t="shared" si="1303"/>
        <v>316</v>
      </c>
      <c r="B7568" s="10">
        <f t="shared" si="1312"/>
        <v>3</v>
      </c>
      <c r="C7568" s="23">
        <v>7.5</v>
      </c>
      <c r="D7568" s="24">
        <v>0</v>
      </c>
      <c r="E7568" s="24">
        <v>0</v>
      </c>
      <c r="F7568" s="48"/>
      <c r="G7568" s="48"/>
      <c r="H7568" s="1">
        <f t="shared" si="1313"/>
        <v>-18.432734297866379</v>
      </c>
      <c r="I7568" s="1">
        <f t="shared" si="1307"/>
        <v>15.322906843174948</v>
      </c>
      <c r="J7568" s="4">
        <f>B7568+('PV model'!$B$3/15)+(I7568/60)</f>
        <v>2.9787151140529158</v>
      </c>
      <c r="K7568" s="2">
        <f t="shared" si="1308"/>
        <v>135.31927328920625</v>
      </c>
      <c r="L7568" s="2">
        <f>DEGREES(ASIN((((COS(RADIANS('PV model'!$B$2))*COS(RADIANS(H7568))*COS(RADIANS(K7568)))+(SIN(RADIANS('PV model'!$B$2))*SIN(RADIANS(H7568)))))))</f>
        <v>-39.990044259971079</v>
      </c>
      <c r="M7568" s="3">
        <f t="shared" si="1304"/>
        <v>0</v>
      </c>
      <c r="N7568" s="2">
        <f t="shared" si="1309"/>
        <v>60.538321762505888</v>
      </c>
      <c r="O7568" s="2">
        <f>IF('PV model'!$B$2&gt;0, 180-N7568,IF('PV model'!$B$2&lt;0,0-N7568,N7568))</f>
        <v>119.46167823749411</v>
      </c>
      <c r="P7568" s="2">
        <f>ABS(O7568-'PV model'!$B$5)</f>
        <v>85.538321762505888</v>
      </c>
      <c r="Q7568" s="3">
        <f t="shared" si="1305"/>
        <v>129.99004425997109</v>
      </c>
      <c r="R7568" s="3">
        <f t="shared" si="1310"/>
        <v>0</v>
      </c>
      <c r="S7568" s="3">
        <f t="shared" si="1306"/>
        <v>0</v>
      </c>
      <c r="T7568" s="3">
        <f>(0.5*(1-COS(RADIANS(90-$X$3)))*(D7568+E7568)*'PV model'!$B$4)</f>
        <v>0</v>
      </c>
      <c r="U7568" s="3">
        <f t="shared" si="1311"/>
        <v>0</v>
      </c>
      <c r="V7568" s="3">
        <f>('PV model'!$B$13*(U7568/1000)*(1-'PV model'!$B$14*((20+C7568)-25))*'PV model'!$B$10)/'PV model'!$B$12</f>
        <v>0</v>
      </c>
    </row>
    <row r="7569" spans="1:22" x14ac:dyDescent="0.2">
      <c r="A7569" s="10">
        <f t="shared" si="1303"/>
        <v>316</v>
      </c>
      <c r="B7569" s="10">
        <f t="shared" si="1312"/>
        <v>4</v>
      </c>
      <c r="C7569" s="23">
        <v>7.6</v>
      </c>
      <c r="D7569" s="24">
        <v>0</v>
      </c>
      <c r="E7569" s="24">
        <v>0</v>
      </c>
      <c r="F7569" s="48"/>
      <c r="G7569" s="48"/>
      <c r="H7569" s="1">
        <f t="shared" si="1313"/>
        <v>-18.432734297866379</v>
      </c>
      <c r="I7569" s="1">
        <f t="shared" si="1307"/>
        <v>15.322906843174948</v>
      </c>
      <c r="J7569" s="4">
        <f>B7569+('PV model'!$B$3/15)+(I7569/60)</f>
        <v>3.9787151140529158</v>
      </c>
      <c r="K7569" s="2">
        <f t="shared" si="1308"/>
        <v>120.31927328920627</v>
      </c>
      <c r="L7569" s="2">
        <f>DEGREES(ASIN((((COS(RADIANS('PV model'!$B$2))*COS(RADIANS(H7569))*COS(RADIANS(K7569)))+(SIN(RADIANS('PV model'!$B$2))*SIN(RADIANS(H7569)))))))</f>
        <v>-32.130120981171792</v>
      </c>
      <c r="M7569" s="3">
        <f t="shared" si="1304"/>
        <v>0</v>
      </c>
      <c r="N7569" s="2">
        <f t="shared" si="1309"/>
        <v>75.250768591270898</v>
      </c>
      <c r="O7569" s="2">
        <f>IF('PV model'!$B$2&gt;0, 180-N7569,IF('PV model'!$B$2&lt;0,0-N7569,N7569))</f>
        <v>104.7492314087291</v>
      </c>
      <c r="P7569" s="2">
        <f>ABS(O7569-'PV model'!$B$5)</f>
        <v>100.2507685912709</v>
      </c>
      <c r="Q7569" s="3">
        <f t="shared" si="1305"/>
        <v>122.13012098117179</v>
      </c>
      <c r="R7569" s="3">
        <f t="shared" si="1310"/>
        <v>0</v>
      </c>
      <c r="S7569" s="3">
        <f t="shared" si="1306"/>
        <v>0</v>
      </c>
      <c r="T7569" s="3">
        <f>(0.5*(1-COS(RADIANS(90-$X$3)))*(D7569+E7569)*'PV model'!$B$4)</f>
        <v>0</v>
      </c>
      <c r="U7569" s="3">
        <f t="shared" si="1311"/>
        <v>0</v>
      </c>
      <c r="V7569" s="3">
        <f>('PV model'!$B$13*(U7569/1000)*(1-'PV model'!$B$14*((20+C7569)-25))*'PV model'!$B$10)/'PV model'!$B$12</f>
        <v>0</v>
      </c>
    </row>
    <row r="7570" spans="1:22" x14ac:dyDescent="0.2">
      <c r="A7570" s="10">
        <f t="shared" si="1303"/>
        <v>316</v>
      </c>
      <c r="B7570" s="10">
        <f t="shared" si="1312"/>
        <v>5</v>
      </c>
      <c r="C7570" s="23">
        <v>7.8</v>
      </c>
      <c r="D7570" s="24">
        <v>0</v>
      </c>
      <c r="E7570" s="24">
        <v>0</v>
      </c>
      <c r="F7570" s="48"/>
      <c r="G7570" s="48"/>
      <c r="H7570" s="1">
        <f t="shared" si="1313"/>
        <v>-18.432734297866379</v>
      </c>
      <c r="I7570" s="1">
        <f t="shared" si="1307"/>
        <v>15.322906843174948</v>
      </c>
      <c r="J7570" s="4">
        <f>B7570+('PV model'!$B$3/15)+(I7570/60)</f>
        <v>4.9787151140529158</v>
      </c>
      <c r="K7570" s="2">
        <f t="shared" si="1308"/>
        <v>105.31927328920627</v>
      </c>
      <c r="L7570" s="2">
        <f>DEGREES(ASIN((((COS(RADIANS('PV model'!$B$2))*COS(RADIANS(H7570))*COS(RADIANS(K7570)))+(SIN(RADIANS('PV model'!$B$2))*SIN(RADIANS(H7570)))))))</f>
        <v>-23.737507614292351</v>
      </c>
      <c r="M7570" s="3">
        <f t="shared" si="1304"/>
        <v>0</v>
      </c>
      <c r="N7570" s="2">
        <f t="shared" si="1309"/>
        <v>88.280439394925551</v>
      </c>
      <c r="O7570" s="2">
        <f>IF('PV model'!$B$2&gt;0, 180-N7570,IF('PV model'!$B$2&lt;0,0-N7570,N7570))</f>
        <v>91.719560605074449</v>
      </c>
      <c r="P7570" s="2">
        <f>ABS(O7570-'PV model'!$B$5)</f>
        <v>113.28043939492555</v>
      </c>
      <c r="Q7570" s="3">
        <f t="shared" si="1305"/>
        <v>113.73750761429234</v>
      </c>
      <c r="R7570" s="3">
        <f t="shared" si="1310"/>
        <v>0</v>
      </c>
      <c r="S7570" s="3">
        <f t="shared" si="1306"/>
        <v>0</v>
      </c>
      <c r="T7570" s="3">
        <f>(0.5*(1-COS(RADIANS(90-$X$3)))*(D7570+E7570)*'PV model'!$B$4)</f>
        <v>0</v>
      </c>
      <c r="U7570" s="3">
        <f t="shared" si="1311"/>
        <v>0</v>
      </c>
      <c r="V7570" s="3">
        <f>('PV model'!$B$13*(U7570/1000)*(1-'PV model'!$B$14*((20+C7570)-25))*'PV model'!$B$10)/'PV model'!$B$12</f>
        <v>0</v>
      </c>
    </row>
    <row r="7571" spans="1:22" x14ac:dyDescent="0.2">
      <c r="A7571" s="10">
        <f t="shared" si="1303"/>
        <v>316</v>
      </c>
      <c r="B7571" s="10">
        <f t="shared" si="1312"/>
        <v>6</v>
      </c>
      <c r="C7571" s="23">
        <v>7.9</v>
      </c>
      <c r="D7571" s="24">
        <v>0</v>
      </c>
      <c r="E7571" s="24">
        <v>0</v>
      </c>
      <c r="F7571" s="48"/>
      <c r="G7571" s="48"/>
      <c r="H7571" s="1">
        <f t="shared" si="1313"/>
        <v>-18.432734297866379</v>
      </c>
      <c r="I7571" s="1">
        <f t="shared" si="1307"/>
        <v>15.322906843174948</v>
      </c>
      <c r="J7571" s="4">
        <f>B7571+('PV model'!$B$3/15)+(I7571/60)</f>
        <v>5.9787151140529158</v>
      </c>
      <c r="K7571" s="2">
        <f t="shared" si="1308"/>
        <v>90.319273289206265</v>
      </c>
      <c r="L7571" s="2">
        <f>DEGREES(ASIN((((COS(RADIANS('PV model'!$B$2))*COS(RADIANS(H7571))*COS(RADIANS(K7571)))+(SIN(RADIANS('PV model'!$B$2))*SIN(RADIANS(H7571)))))))</f>
        <v>-15.282334622188742</v>
      </c>
      <c r="M7571" s="3">
        <f t="shared" si="1304"/>
        <v>0</v>
      </c>
      <c r="N7571" s="2">
        <f t="shared" si="1309"/>
        <v>79.563756217657925</v>
      </c>
      <c r="O7571" s="2">
        <f>IF('PV model'!$B$2&gt;0, 180-N7571,IF('PV model'!$B$2&lt;0,0-N7571,N7571))</f>
        <v>100.43624378234207</v>
      </c>
      <c r="P7571" s="2">
        <f>ABS(O7571-'PV model'!$B$5)</f>
        <v>104.56375621765793</v>
      </c>
      <c r="Q7571" s="3">
        <f t="shared" si="1305"/>
        <v>105.28233462218874</v>
      </c>
      <c r="R7571" s="3">
        <f t="shared" si="1310"/>
        <v>0</v>
      </c>
      <c r="S7571" s="3">
        <f t="shared" si="1306"/>
        <v>0</v>
      </c>
      <c r="T7571" s="3">
        <f>(0.5*(1-COS(RADIANS(90-$X$3)))*(D7571+E7571)*'PV model'!$B$4)</f>
        <v>0</v>
      </c>
      <c r="U7571" s="3">
        <f t="shared" si="1311"/>
        <v>0</v>
      </c>
      <c r="V7571" s="3">
        <f>('PV model'!$B$13*(U7571/1000)*(1-'PV model'!$B$14*((20+C7571)-25))*'PV model'!$B$10)/'PV model'!$B$12</f>
        <v>0</v>
      </c>
    </row>
    <row r="7572" spans="1:22" x14ac:dyDescent="0.2">
      <c r="A7572" s="10">
        <f t="shared" si="1303"/>
        <v>316</v>
      </c>
      <c r="B7572" s="10">
        <f t="shared" si="1312"/>
        <v>7</v>
      </c>
      <c r="C7572" s="23">
        <v>8.3000000000000007</v>
      </c>
      <c r="D7572" s="24">
        <v>0</v>
      </c>
      <c r="E7572" s="24">
        <v>0</v>
      </c>
      <c r="F7572" s="48"/>
      <c r="G7572" s="48"/>
      <c r="H7572" s="1">
        <f t="shared" si="1313"/>
        <v>-18.432734297866379</v>
      </c>
      <c r="I7572" s="1">
        <f t="shared" si="1307"/>
        <v>15.322906843174948</v>
      </c>
      <c r="J7572" s="4">
        <f>B7572+('PV model'!$B$3/15)+(I7572/60)</f>
        <v>6.9787151140529158</v>
      </c>
      <c r="K7572" s="2">
        <f t="shared" si="1308"/>
        <v>75.319273289206265</v>
      </c>
      <c r="L7572" s="2">
        <f>DEGREES(ASIN((((COS(RADIANS('PV model'!$B$2))*COS(RADIANS(H7572))*COS(RADIANS(K7572)))+(SIN(RADIANS('PV model'!$B$2))*SIN(RADIANS(H7572)))))))</f>
        <v>-7.1461150769501778</v>
      </c>
      <c r="M7572" s="3">
        <f t="shared" si="1304"/>
        <v>0</v>
      </c>
      <c r="N7572" s="2">
        <f t="shared" si="1309"/>
        <v>67.65449731978913</v>
      </c>
      <c r="O7572" s="2">
        <f>IF('PV model'!$B$2&gt;0, 180-N7572,IF('PV model'!$B$2&lt;0,0-N7572,N7572))</f>
        <v>112.34550268021087</v>
      </c>
      <c r="P7572" s="2">
        <f>ABS(O7572-'PV model'!$B$5)</f>
        <v>92.65449731978913</v>
      </c>
      <c r="Q7572" s="3">
        <f t="shared" si="1305"/>
        <v>97.146115076950181</v>
      </c>
      <c r="R7572" s="3">
        <f t="shared" si="1310"/>
        <v>0</v>
      </c>
      <c r="S7572" s="3">
        <f t="shared" si="1306"/>
        <v>0</v>
      </c>
      <c r="T7572" s="3">
        <f>(0.5*(1-COS(RADIANS(90-$X$3)))*(D7572+E7572)*'PV model'!$B$4)</f>
        <v>0</v>
      </c>
      <c r="U7572" s="3">
        <f t="shared" si="1311"/>
        <v>0</v>
      </c>
      <c r="V7572" s="3">
        <f>('PV model'!$B$13*(U7572/1000)*(1-'PV model'!$B$14*((20+C7572)-25))*'PV model'!$B$10)/'PV model'!$B$12</f>
        <v>0</v>
      </c>
    </row>
    <row r="7573" spans="1:22" x14ac:dyDescent="0.2">
      <c r="A7573" s="10">
        <f t="shared" si="1303"/>
        <v>316</v>
      </c>
      <c r="B7573" s="10">
        <f t="shared" si="1312"/>
        <v>8</v>
      </c>
      <c r="C7573" s="23">
        <v>8.6</v>
      </c>
      <c r="D7573" s="24">
        <v>0</v>
      </c>
      <c r="E7573" s="24">
        <v>0</v>
      </c>
      <c r="F7573" s="48"/>
      <c r="G7573" s="48"/>
      <c r="H7573" s="1">
        <f t="shared" si="1313"/>
        <v>-18.432734297866379</v>
      </c>
      <c r="I7573" s="1">
        <f t="shared" si="1307"/>
        <v>15.322906843174948</v>
      </c>
      <c r="J7573" s="4">
        <f>B7573+('PV model'!$B$3/15)+(I7573/60)</f>
        <v>7.9787151140529158</v>
      </c>
      <c r="K7573" s="2">
        <f t="shared" si="1308"/>
        <v>60.319273289206265</v>
      </c>
      <c r="L7573" s="2">
        <f>DEGREES(ASIN((((COS(RADIANS('PV model'!$B$2))*COS(RADIANS(H7573))*COS(RADIANS(K7573)))+(SIN(RADIANS('PV model'!$B$2))*SIN(RADIANS(H7573)))))))</f>
        <v>0.31483443992919391</v>
      </c>
      <c r="M7573" s="3">
        <f t="shared" si="1304"/>
        <v>0.31483443992919391</v>
      </c>
      <c r="N7573" s="2">
        <f t="shared" si="1309"/>
        <v>55.511244893107616</v>
      </c>
      <c r="O7573" s="2">
        <f>IF('PV model'!$B$2&gt;0, 180-N7573,IF('PV model'!$B$2&lt;0,0-N7573,N7573))</f>
        <v>124.48875510689238</v>
      </c>
      <c r="P7573" s="2">
        <f>ABS(O7573-'PV model'!$B$5)</f>
        <v>80.511244893107616</v>
      </c>
      <c r="Q7573" s="3">
        <f t="shared" si="1305"/>
        <v>89.6851655600708</v>
      </c>
      <c r="R7573" s="3">
        <f t="shared" si="1310"/>
        <v>0</v>
      </c>
      <c r="S7573" s="3">
        <f t="shared" si="1306"/>
        <v>0</v>
      </c>
      <c r="T7573" s="3">
        <f>(0.5*(1-COS(RADIANS(90-$X$3)))*(D7573+E7573)*'PV model'!$B$4)</f>
        <v>0</v>
      </c>
      <c r="U7573" s="3">
        <f t="shared" si="1311"/>
        <v>0</v>
      </c>
      <c r="V7573" s="3">
        <f>('PV model'!$B$13*(U7573/1000)*(1-'PV model'!$B$14*((20+C7573)-25))*'PV model'!$B$10)/'PV model'!$B$12</f>
        <v>0</v>
      </c>
    </row>
    <row r="7574" spans="1:22" x14ac:dyDescent="0.2">
      <c r="A7574" s="10">
        <f t="shared" si="1303"/>
        <v>316</v>
      </c>
      <c r="B7574" s="10">
        <f t="shared" si="1312"/>
        <v>9</v>
      </c>
      <c r="C7574" s="23">
        <v>9</v>
      </c>
      <c r="D7574" s="24">
        <v>0</v>
      </c>
      <c r="E7574" s="24">
        <v>7.056</v>
      </c>
      <c r="F7574" s="48"/>
      <c r="G7574" s="48"/>
      <c r="H7574" s="1">
        <f t="shared" si="1313"/>
        <v>-18.432734297866379</v>
      </c>
      <c r="I7574" s="1">
        <f t="shared" si="1307"/>
        <v>15.322906843174948</v>
      </c>
      <c r="J7574" s="4">
        <f>B7574+('PV model'!$B$3/15)+(I7574/60)</f>
        <v>8.9787151140529158</v>
      </c>
      <c r="K7574" s="2">
        <f t="shared" si="1308"/>
        <v>45.319273289206265</v>
      </c>
      <c r="L7574" s="2">
        <f>DEGREES(ASIN((((COS(RADIANS('PV model'!$B$2))*COS(RADIANS(H7574))*COS(RADIANS(K7574)))+(SIN(RADIANS('PV model'!$B$2))*SIN(RADIANS(H7574)))))))</f>
        <v>6.7338346000092484</v>
      </c>
      <c r="M7574" s="3">
        <f t="shared" si="1304"/>
        <v>6.7338346000092484</v>
      </c>
      <c r="N7574" s="2">
        <f t="shared" si="1309"/>
        <v>42.784470496375263</v>
      </c>
      <c r="O7574" s="2">
        <f>IF('PV model'!$B$2&gt;0, 180-N7574,IF('PV model'!$B$2&lt;0,0-N7574,N7574))</f>
        <v>137.21552950362474</v>
      </c>
      <c r="P7574" s="2">
        <f>ABS(O7574-'PV model'!$B$5)</f>
        <v>67.784470496375263</v>
      </c>
      <c r="Q7574" s="3">
        <f t="shared" si="1305"/>
        <v>83.266165399990754</v>
      </c>
      <c r="R7574" s="3">
        <f t="shared" si="1310"/>
        <v>0</v>
      </c>
      <c r="S7574" s="3">
        <f t="shared" si="1306"/>
        <v>7.056</v>
      </c>
      <c r="T7574" s="3">
        <f>(0.5*(1-COS(RADIANS(90-$X$3)))*(D7574+E7574)*'PV model'!$B$4)</f>
        <v>0</v>
      </c>
      <c r="U7574" s="3">
        <f t="shared" si="1311"/>
        <v>7.056</v>
      </c>
      <c r="V7574" s="3">
        <f>('PV model'!$B$13*(U7574/1000)*(1-'PV model'!$B$14*((20+C7574)-25))*'PV model'!$B$10)/'PV model'!$B$12</f>
        <v>0.69403267583999995</v>
      </c>
    </row>
    <row r="7575" spans="1:22" x14ac:dyDescent="0.2">
      <c r="A7575" s="10">
        <f t="shared" si="1303"/>
        <v>316</v>
      </c>
      <c r="B7575" s="10">
        <f t="shared" si="1312"/>
        <v>10</v>
      </c>
      <c r="C7575" s="23">
        <v>9.3000000000000007</v>
      </c>
      <c r="D7575" s="24">
        <v>0</v>
      </c>
      <c r="E7575" s="24">
        <v>27.342000000000002</v>
      </c>
      <c r="F7575" s="48"/>
      <c r="G7575" s="48"/>
      <c r="H7575" s="1">
        <f t="shared" si="1313"/>
        <v>-18.432734297866379</v>
      </c>
      <c r="I7575" s="1">
        <f t="shared" si="1307"/>
        <v>15.322906843174948</v>
      </c>
      <c r="J7575" s="4">
        <f>B7575+('PV model'!$B$3/15)+(I7575/60)</f>
        <v>9.9787151140529158</v>
      </c>
      <c r="K7575" s="2">
        <f t="shared" si="1308"/>
        <v>30.319273289206265</v>
      </c>
      <c r="L7575" s="2">
        <f>DEGREES(ASIN((((COS(RADIANS('PV model'!$B$2))*COS(RADIANS(H7575))*COS(RADIANS(K7575)))+(SIN(RADIANS('PV model'!$B$2))*SIN(RADIANS(H7575)))))))</f>
        <v>11.728272925068961</v>
      </c>
      <c r="M7575" s="3">
        <f t="shared" si="1304"/>
        <v>11.728272925068961</v>
      </c>
      <c r="N7575" s="2">
        <f t="shared" si="1309"/>
        <v>29.283438532153347</v>
      </c>
      <c r="O7575" s="2">
        <f>IF('PV model'!$B$2&gt;0, 180-N7575,IF('PV model'!$B$2&lt;0,0-N7575,N7575))</f>
        <v>150.71656146784665</v>
      </c>
      <c r="P7575" s="2">
        <f>ABS(O7575-'PV model'!$B$5)</f>
        <v>54.283438532153355</v>
      </c>
      <c r="Q7575" s="3">
        <f t="shared" si="1305"/>
        <v>78.27172707493105</v>
      </c>
      <c r="R7575" s="3">
        <f t="shared" si="1310"/>
        <v>0</v>
      </c>
      <c r="S7575" s="3">
        <f t="shared" si="1306"/>
        <v>27.342000000000002</v>
      </c>
      <c r="T7575" s="3">
        <f>(0.5*(1-COS(RADIANS(90-$X$3)))*(D7575+E7575)*'PV model'!$B$4)</f>
        <v>0</v>
      </c>
      <c r="U7575" s="3">
        <f t="shared" si="1311"/>
        <v>27.342000000000002</v>
      </c>
      <c r="V7575" s="3">
        <f>('PV model'!$B$13*(U7575/1000)*(1-'PV model'!$B$14*((20+C7575)-25))*'PV model'!$B$10)/'PV model'!$B$12</f>
        <v>2.6860968912960002</v>
      </c>
    </row>
    <row r="7576" spans="1:22" x14ac:dyDescent="0.2">
      <c r="A7576" s="10">
        <f t="shared" si="1303"/>
        <v>316</v>
      </c>
      <c r="B7576" s="10">
        <f t="shared" si="1312"/>
        <v>11</v>
      </c>
      <c r="C7576" s="23">
        <v>9.5</v>
      </c>
      <c r="D7576" s="24">
        <v>0</v>
      </c>
      <c r="E7576" s="24">
        <v>45.863999999999997</v>
      </c>
      <c r="F7576" s="48"/>
      <c r="G7576" s="48"/>
      <c r="H7576" s="1">
        <f t="shared" si="1313"/>
        <v>-18.432734297866379</v>
      </c>
      <c r="I7576" s="1">
        <f t="shared" si="1307"/>
        <v>15.322906843174948</v>
      </c>
      <c r="J7576" s="4">
        <f>B7576+('PV model'!$B$3/15)+(I7576/60)</f>
        <v>10.978715114052916</v>
      </c>
      <c r="K7576" s="2">
        <f t="shared" si="1308"/>
        <v>15.319273289206263</v>
      </c>
      <c r="L7576" s="2">
        <f>DEGREES(ASIN((((COS(RADIANS('PV model'!$B$2))*COS(RADIANS(H7576))*COS(RADIANS(K7576)))+(SIN(RADIANS('PV model'!$B$2))*SIN(RADIANS(H7576)))))))</f>
        <v>14.932031003408337</v>
      </c>
      <c r="M7576" s="3">
        <f t="shared" si="1304"/>
        <v>14.932031003408337</v>
      </c>
      <c r="N7576" s="2">
        <f t="shared" si="1309"/>
        <v>15.034607710527791</v>
      </c>
      <c r="O7576" s="2">
        <f>IF('PV model'!$B$2&gt;0, 180-N7576,IF('PV model'!$B$2&lt;0,0-N7576,N7576))</f>
        <v>164.96539228947222</v>
      </c>
      <c r="P7576" s="2">
        <f>ABS(O7576-'PV model'!$B$5)</f>
        <v>40.03460771052778</v>
      </c>
      <c r="Q7576" s="3">
        <f t="shared" si="1305"/>
        <v>75.067968996591659</v>
      </c>
      <c r="R7576" s="3">
        <f t="shared" si="1310"/>
        <v>0</v>
      </c>
      <c r="S7576" s="3">
        <f t="shared" si="1306"/>
        <v>45.863999999999997</v>
      </c>
      <c r="T7576" s="3">
        <f>(0.5*(1-COS(RADIANS(90-$X$3)))*(D7576+E7576)*'PV model'!$B$4)</f>
        <v>0</v>
      </c>
      <c r="U7576" s="3">
        <f t="shared" si="1311"/>
        <v>45.863999999999997</v>
      </c>
      <c r="V7576" s="3">
        <f>('PV model'!$B$13*(U7576/1000)*(1-'PV model'!$B$14*((20+C7576)-25))*'PV model'!$B$10)/'PV model'!$B$12</f>
        <v>4.5020432620799991</v>
      </c>
    </row>
    <row r="7577" spans="1:22" x14ac:dyDescent="0.2">
      <c r="A7577" s="10">
        <f t="shared" si="1303"/>
        <v>316</v>
      </c>
      <c r="B7577" s="10">
        <f t="shared" si="1312"/>
        <v>12</v>
      </c>
      <c r="C7577" s="23">
        <v>9.8000000000000007</v>
      </c>
      <c r="D7577" s="24">
        <v>0</v>
      </c>
      <c r="E7577" s="24">
        <v>57.33</v>
      </c>
      <c r="F7577" s="48"/>
      <c r="G7577" s="48"/>
      <c r="H7577" s="1">
        <f t="shared" si="1313"/>
        <v>-18.432734297866379</v>
      </c>
      <c r="I7577" s="1">
        <f t="shared" si="1307"/>
        <v>15.322906843174948</v>
      </c>
      <c r="J7577" s="4">
        <f>B7577+('PV model'!$B$3/15)+(I7577/60)</f>
        <v>11.978715114052916</v>
      </c>
      <c r="K7577" s="2">
        <f t="shared" si="1308"/>
        <v>0.3192732892062633</v>
      </c>
      <c r="L7577" s="2">
        <f>DEGREES(ASIN((((COS(RADIANS('PV model'!$B$2))*COS(RADIANS(H7577))*COS(RADIANS(K7577)))+(SIN(RADIANS('PV model'!$B$2))*SIN(RADIANS(H7577)))))))</f>
        <v>16.066768273658084</v>
      </c>
      <c r="M7577" s="3">
        <f t="shared" si="1304"/>
        <v>16.066768273658084</v>
      </c>
      <c r="N7577" s="2">
        <f t="shared" si="1309"/>
        <v>0.31520506076639554</v>
      </c>
      <c r="O7577" s="2">
        <f>IF('PV model'!$B$2&gt;0, 180-N7577,IF('PV model'!$B$2&lt;0,0-N7577,N7577))</f>
        <v>179.6847949392336</v>
      </c>
      <c r="P7577" s="2">
        <f>ABS(O7577-'PV model'!$B$5)</f>
        <v>25.315205060766402</v>
      </c>
      <c r="Q7577" s="3">
        <f t="shared" si="1305"/>
        <v>73.933231726341901</v>
      </c>
      <c r="R7577" s="3">
        <f t="shared" si="1310"/>
        <v>0</v>
      </c>
      <c r="S7577" s="3">
        <f t="shared" si="1306"/>
        <v>57.33</v>
      </c>
      <c r="T7577" s="3">
        <f>(0.5*(1-COS(RADIANS(90-$X$3)))*(D7577+E7577)*'PV model'!$B$4)</f>
        <v>0</v>
      </c>
      <c r="U7577" s="3">
        <f t="shared" si="1311"/>
        <v>57.33</v>
      </c>
      <c r="V7577" s="3">
        <f>('PV model'!$B$13*(U7577/1000)*(1-'PV model'!$B$14*((20+C7577)-25))*'PV model'!$B$10)/'PV model'!$B$12</f>
        <v>5.6206772294399991</v>
      </c>
    </row>
    <row r="7578" spans="1:22" x14ac:dyDescent="0.2">
      <c r="A7578" s="10">
        <f t="shared" si="1303"/>
        <v>316</v>
      </c>
      <c r="B7578" s="10">
        <f t="shared" si="1312"/>
        <v>13</v>
      </c>
      <c r="C7578" s="23">
        <v>9.6</v>
      </c>
      <c r="D7578" s="24">
        <v>0</v>
      </c>
      <c r="E7578" s="24">
        <v>58.211999999999996</v>
      </c>
      <c r="F7578" s="48"/>
      <c r="G7578" s="48"/>
      <c r="H7578" s="1">
        <f t="shared" si="1313"/>
        <v>-18.432734297866379</v>
      </c>
      <c r="I7578" s="1">
        <f t="shared" si="1307"/>
        <v>15.322906843174948</v>
      </c>
      <c r="J7578" s="4">
        <f>B7578+('PV model'!$B$3/15)+(I7578/60)</f>
        <v>12.978715114052916</v>
      </c>
      <c r="K7578" s="2">
        <f t="shared" si="1308"/>
        <v>-14.680726710793737</v>
      </c>
      <c r="L7578" s="2">
        <f>DEGREES(ASIN((((COS(RADIANS('PV model'!$B$2))*COS(RADIANS(H7578))*COS(RADIANS(K7578)))+(SIN(RADIANS('PV model'!$B$2))*SIN(RADIANS(H7578)))))))</f>
        <v>15.023960112862699</v>
      </c>
      <c r="M7578" s="3">
        <f t="shared" si="1304"/>
        <v>15.023960112862699</v>
      </c>
      <c r="N7578" s="2">
        <f t="shared" si="1309"/>
        <v>-14.414778708514431</v>
      </c>
      <c r="O7578" s="2">
        <f>IF('PV model'!$B$2&gt;0, 180-N7578,IF('PV model'!$B$2&lt;0,0-N7578,N7578))</f>
        <v>194.41477870851443</v>
      </c>
      <c r="P7578" s="2">
        <f>ABS(O7578-'PV model'!$B$5)</f>
        <v>10.585221291485567</v>
      </c>
      <c r="Q7578" s="3">
        <f t="shared" si="1305"/>
        <v>74.976039887137304</v>
      </c>
      <c r="R7578" s="3">
        <f t="shared" si="1310"/>
        <v>0</v>
      </c>
      <c r="S7578" s="3">
        <f t="shared" si="1306"/>
        <v>58.211999999999996</v>
      </c>
      <c r="T7578" s="3">
        <f>(0.5*(1-COS(RADIANS(90-$X$3)))*(D7578+E7578)*'PV model'!$B$4)</f>
        <v>0</v>
      </c>
      <c r="U7578" s="3">
        <f t="shared" si="1311"/>
        <v>58.211999999999996</v>
      </c>
      <c r="V7578" s="3">
        <f>('PV model'!$B$13*(U7578/1000)*(1-'PV model'!$B$14*((20+C7578)-25))*'PV model'!$B$10)/'PV model'!$B$12</f>
        <v>5.7118042840319996</v>
      </c>
    </row>
    <row r="7579" spans="1:22" x14ac:dyDescent="0.2">
      <c r="A7579" s="10">
        <f t="shared" si="1303"/>
        <v>316</v>
      </c>
      <c r="B7579" s="10">
        <f t="shared" si="1312"/>
        <v>14</v>
      </c>
      <c r="C7579" s="23">
        <v>9.5</v>
      </c>
      <c r="D7579" s="24">
        <v>0</v>
      </c>
      <c r="E7579" s="24">
        <v>49.392000000000003</v>
      </c>
      <c r="F7579" s="48"/>
      <c r="G7579" s="48"/>
      <c r="H7579" s="1">
        <f t="shared" si="1313"/>
        <v>-18.432734297866379</v>
      </c>
      <c r="I7579" s="1">
        <f t="shared" si="1307"/>
        <v>15.322906843174948</v>
      </c>
      <c r="J7579" s="4">
        <f>B7579+('PV model'!$B$3/15)+(I7579/60)</f>
        <v>13.978715114052916</v>
      </c>
      <c r="K7579" s="2">
        <f t="shared" si="1308"/>
        <v>-29.680726710793735</v>
      </c>
      <c r="L7579" s="2">
        <f>DEGREES(ASIN((((COS(RADIANS('PV model'!$B$2))*COS(RADIANS(H7579))*COS(RADIANS(K7579)))+(SIN(RADIANS('PV model'!$B$2))*SIN(RADIANS(H7579)))))))</f>
        <v>11.90354661734564</v>
      </c>
      <c r="M7579" s="3">
        <f t="shared" si="1304"/>
        <v>11.90354661734564</v>
      </c>
      <c r="N7579" s="2">
        <f t="shared" si="1309"/>
        <v>-28.691009279527385</v>
      </c>
      <c r="O7579" s="2">
        <f>IF('PV model'!$B$2&gt;0, 180-N7579,IF('PV model'!$B$2&lt;0,0-N7579,N7579))</f>
        <v>208.69100927952738</v>
      </c>
      <c r="P7579" s="2">
        <f>ABS(O7579-'PV model'!$B$5)</f>
        <v>3.6910092795273783</v>
      </c>
      <c r="Q7579" s="3">
        <f t="shared" si="1305"/>
        <v>78.09645338265436</v>
      </c>
      <c r="R7579" s="3">
        <f t="shared" si="1310"/>
        <v>0</v>
      </c>
      <c r="S7579" s="3">
        <f t="shared" si="1306"/>
        <v>49.392000000000003</v>
      </c>
      <c r="T7579" s="3">
        <f>(0.5*(1-COS(RADIANS(90-$X$3)))*(D7579+E7579)*'PV model'!$B$4)</f>
        <v>0</v>
      </c>
      <c r="U7579" s="3">
        <f t="shared" si="1311"/>
        <v>49.392000000000003</v>
      </c>
      <c r="V7579" s="3">
        <f>('PV model'!$B$13*(U7579/1000)*(1-'PV model'!$B$14*((20+C7579)-25))*'PV model'!$B$10)/'PV model'!$B$12</f>
        <v>4.8483542822399999</v>
      </c>
    </row>
    <row r="7580" spans="1:22" x14ac:dyDescent="0.2">
      <c r="A7580" s="10">
        <f t="shared" si="1303"/>
        <v>316</v>
      </c>
      <c r="B7580" s="10">
        <f t="shared" si="1312"/>
        <v>15</v>
      </c>
      <c r="C7580" s="23">
        <v>9.3000000000000007</v>
      </c>
      <c r="D7580" s="24">
        <v>0</v>
      </c>
      <c r="E7580" s="24">
        <v>31.752000000000002</v>
      </c>
      <c r="F7580" s="48"/>
      <c r="G7580" s="48"/>
      <c r="H7580" s="1">
        <f t="shared" si="1313"/>
        <v>-18.432734297866379</v>
      </c>
      <c r="I7580" s="1">
        <f t="shared" si="1307"/>
        <v>15.322906843174948</v>
      </c>
      <c r="J7580" s="4">
        <f>B7580+('PV model'!$B$3/15)+(I7580/60)</f>
        <v>14.978715114052916</v>
      </c>
      <c r="K7580" s="2">
        <f t="shared" si="1308"/>
        <v>-44.680726710793735</v>
      </c>
      <c r="L7580" s="2">
        <f>DEGREES(ASIN((((COS(RADIANS('PV model'!$B$2))*COS(RADIANS(H7580))*COS(RADIANS(K7580)))+(SIN(RADIANS('PV model'!$B$2))*SIN(RADIANS(H7580)))))))</f>
        <v>6.9782042252501482</v>
      </c>
      <c r="M7580" s="3">
        <f t="shared" si="1304"/>
        <v>6.9782042252501482</v>
      </c>
      <c r="N7580" s="2">
        <f t="shared" si="1309"/>
        <v>-42.226167257746212</v>
      </c>
      <c r="O7580" s="2">
        <f>IF('PV model'!$B$2&gt;0, 180-N7580,IF('PV model'!$B$2&lt;0,0-N7580,N7580))</f>
        <v>222.22616725774623</v>
      </c>
      <c r="P7580" s="2">
        <f>ABS(O7580-'PV model'!$B$5)</f>
        <v>17.226167257746226</v>
      </c>
      <c r="Q7580" s="3">
        <f t="shared" si="1305"/>
        <v>83.021795774749847</v>
      </c>
      <c r="R7580" s="3">
        <f t="shared" si="1310"/>
        <v>0</v>
      </c>
      <c r="S7580" s="3">
        <f t="shared" si="1306"/>
        <v>31.752000000000002</v>
      </c>
      <c r="T7580" s="3">
        <f>(0.5*(1-COS(RADIANS(90-$X$3)))*(D7580+E7580)*'PV model'!$B$4)</f>
        <v>0</v>
      </c>
      <c r="U7580" s="3">
        <f t="shared" si="1311"/>
        <v>31.752000000000002</v>
      </c>
      <c r="V7580" s="3">
        <f>('PV model'!$B$13*(U7580/1000)*(1-'PV model'!$B$14*((20+C7580)-25))*'PV model'!$B$10)/'PV model'!$B$12</f>
        <v>3.1193383253759999</v>
      </c>
    </row>
    <row r="7581" spans="1:22" x14ac:dyDescent="0.2">
      <c r="A7581" s="10">
        <f t="shared" si="1303"/>
        <v>316</v>
      </c>
      <c r="B7581" s="10">
        <f t="shared" si="1312"/>
        <v>16</v>
      </c>
      <c r="C7581" s="23">
        <v>9</v>
      </c>
      <c r="D7581" s="24">
        <v>0</v>
      </c>
      <c r="E7581" s="24">
        <v>10.584000000000001</v>
      </c>
      <c r="F7581" s="48"/>
      <c r="G7581" s="48"/>
      <c r="H7581" s="1">
        <f t="shared" si="1313"/>
        <v>-18.432734297866379</v>
      </c>
      <c r="I7581" s="1">
        <f t="shared" si="1307"/>
        <v>15.322906843174948</v>
      </c>
      <c r="J7581" s="4">
        <f>B7581+('PV model'!$B$3/15)+(I7581/60)</f>
        <v>15.978715114052916</v>
      </c>
      <c r="K7581" s="2">
        <f t="shared" si="1308"/>
        <v>-59.680726710793735</v>
      </c>
      <c r="L7581" s="2">
        <f>DEGREES(ASIN((((COS(RADIANS('PV model'!$B$2))*COS(RADIANS(H7581))*COS(RADIANS(K7581)))+(SIN(RADIANS('PV model'!$B$2))*SIN(RADIANS(H7581)))))))</f>
        <v>0.61199456667006968</v>
      </c>
      <c r="M7581" s="3">
        <f t="shared" si="1304"/>
        <v>0.61199456667006968</v>
      </c>
      <c r="N7581" s="2">
        <f t="shared" si="1309"/>
        <v>-54.983332637246228</v>
      </c>
      <c r="O7581" s="2">
        <f>IF('PV model'!$B$2&gt;0, 180-N7581,IF('PV model'!$B$2&lt;0,0-N7581,N7581))</f>
        <v>234.98333263724624</v>
      </c>
      <c r="P7581" s="2">
        <f>ABS(O7581-'PV model'!$B$5)</f>
        <v>29.983332637246235</v>
      </c>
      <c r="Q7581" s="3">
        <f t="shared" si="1305"/>
        <v>89.388005433329923</v>
      </c>
      <c r="R7581" s="3">
        <f t="shared" si="1310"/>
        <v>0</v>
      </c>
      <c r="S7581" s="3">
        <f t="shared" si="1306"/>
        <v>10.584000000000001</v>
      </c>
      <c r="T7581" s="3">
        <f>(0.5*(1-COS(RADIANS(90-$X$3)))*(D7581+E7581)*'PV model'!$B$4)</f>
        <v>0</v>
      </c>
      <c r="U7581" s="3">
        <f t="shared" si="1311"/>
        <v>10.584000000000001</v>
      </c>
      <c r="V7581" s="3">
        <f>('PV model'!$B$13*(U7581/1000)*(1-'PV model'!$B$14*((20+C7581)-25))*'PV model'!$B$10)/'PV model'!$B$12</f>
        <v>1.0410490137600001</v>
      </c>
    </row>
    <row r="7582" spans="1:22" x14ac:dyDescent="0.2">
      <c r="A7582" s="10">
        <f t="shared" si="1303"/>
        <v>316</v>
      </c>
      <c r="B7582" s="10">
        <f t="shared" si="1312"/>
        <v>17</v>
      </c>
      <c r="C7582" s="23">
        <v>8.6</v>
      </c>
      <c r="D7582" s="24">
        <v>0</v>
      </c>
      <c r="E7582" s="24">
        <v>0</v>
      </c>
      <c r="F7582" s="48"/>
      <c r="G7582" s="48"/>
      <c r="H7582" s="1">
        <f t="shared" si="1313"/>
        <v>-18.432734297866379</v>
      </c>
      <c r="I7582" s="1">
        <f t="shared" si="1307"/>
        <v>15.322906843174948</v>
      </c>
      <c r="J7582" s="4">
        <f>B7582+('PV model'!$B$3/15)+(I7582/60)</f>
        <v>16.978715114052914</v>
      </c>
      <c r="K7582" s="2">
        <f t="shared" si="1308"/>
        <v>-74.680726710793707</v>
      </c>
      <c r="L7582" s="2">
        <f>DEGREES(ASIN((((COS(RADIANS('PV model'!$B$2))*COS(RADIANS(H7582))*COS(RADIANS(K7582)))+(SIN(RADIANS('PV model'!$B$2))*SIN(RADIANS(H7582)))))))</f>
        <v>-6.8122126843195945</v>
      </c>
      <c r="M7582" s="3">
        <f t="shared" si="1304"/>
        <v>0</v>
      </c>
      <c r="N7582" s="2">
        <f t="shared" si="1309"/>
        <v>-67.145267300924289</v>
      </c>
      <c r="O7582" s="2">
        <f>IF('PV model'!$B$2&gt;0, 180-N7582,IF('PV model'!$B$2&lt;0,0-N7582,N7582))</f>
        <v>247.14526730092427</v>
      </c>
      <c r="P7582" s="2">
        <f>ABS(O7582-'PV model'!$B$5)</f>
        <v>42.145267300924274</v>
      </c>
      <c r="Q7582" s="3">
        <f t="shared" si="1305"/>
        <v>96.812212684319604</v>
      </c>
      <c r="R7582" s="3">
        <f t="shared" si="1310"/>
        <v>0</v>
      </c>
      <c r="S7582" s="3">
        <f t="shared" si="1306"/>
        <v>0</v>
      </c>
      <c r="T7582" s="3">
        <f>(0.5*(1-COS(RADIANS(90-$X$3)))*(D7582+E7582)*'PV model'!$B$4)</f>
        <v>0</v>
      </c>
      <c r="U7582" s="3">
        <f t="shared" si="1311"/>
        <v>0</v>
      </c>
      <c r="V7582" s="3">
        <f>('PV model'!$B$13*(U7582/1000)*(1-'PV model'!$B$14*((20+C7582)-25))*'PV model'!$B$10)/'PV model'!$B$12</f>
        <v>0</v>
      </c>
    </row>
    <row r="7583" spans="1:22" x14ac:dyDescent="0.2">
      <c r="A7583" s="10">
        <f t="shared" si="1303"/>
        <v>316</v>
      </c>
      <c r="B7583" s="10">
        <f t="shared" si="1312"/>
        <v>18</v>
      </c>
      <c r="C7583" s="23">
        <v>8.3000000000000007</v>
      </c>
      <c r="D7583" s="24">
        <v>0</v>
      </c>
      <c r="E7583" s="24">
        <v>0</v>
      </c>
      <c r="F7583" s="48"/>
      <c r="G7583" s="48"/>
      <c r="H7583" s="1">
        <f t="shared" si="1313"/>
        <v>-18.432734297866379</v>
      </c>
      <c r="I7583" s="1">
        <f t="shared" si="1307"/>
        <v>15.322906843174948</v>
      </c>
      <c r="J7583" s="4">
        <f>B7583+('PV model'!$B$3/15)+(I7583/60)</f>
        <v>17.978715114052914</v>
      </c>
      <c r="K7583" s="2">
        <f t="shared" si="1308"/>
        <v>-89.680726710793707</v>
      </c>
      <c r="L7583" s="2">
        <f>DEGREES(ASIN((((COS(RADIANS('PV model'!$B$2))*COS(RADIANS(H7583))*COS(RADIANS(K7583)))+(SIN(RADIANS('PV model'!$B$2))*SIN(RADIANS(H7583)))))))</f>
        <v>-14.926936259809693</v>
      </c>
      <c r="M7583" s="3">
        <f t="shared" si="1304"/>
        <v>0</v>
      </c>
      <c r="N7583" s="2">
        <f t="shared" si="1309"/>
        <v>-79.055619929208746</v>
      </c>
      <c r="O7583" s="2">
        <f>IF('PV model'!$B$2&gt;0, 180-N7583,IF('PV model'!$B$2&lt;0,0-N7583,N7583))</f>
        <v>259.05561992920877</v>
      </c>
      <c r="P7583" s="2">
        <f>ABS(O7583-'PV model'!$B$5)</f>
        <v>54.055619929208774</v>
      </c>
      <c r="Q7583" s="3">
        <f t="shared" si="1305"/>
        <v>104.92693625980969</v>
      </c>
      <c r="R7583" s="3">
        <f t="shared" si="1310"/>
        <v>0</v>
      </c>
      <c r="S7583" s="3">
        <f t="shared" si="1306"/>
        <v>0</v>
      </c>
      <c r="T7583" s="3">
        <f>(0.5*(1-COS(RADIANS(90-$X$3)))*(D7583+E7583)*'PV model'!$B$4)</f>
        <v>0</v>
      </c>
      <c r="U7583" s="3">
        <f t="shared" si="1311"/>
        <v>0</v>
      </c>
      <c r="V7583" s="3">
        <f>('PV model'!$B$13*(U7583/1000)*(1-'PV model'!$B$14*((20+C7583)-25))*'PV model'!$B$10)/'PV model'!$B$12</f>
        <v>0</v>
      </c>
    </row>
    <row r="7584" spans="1:22" x14ac:dyDescent="0.2">
      <c r="A7584" s="10">
        <f t="shared" si="1303"/>
        <v>316</v>
      </c>
      <c r="B7584" s="10">
        <f t="shared" si="1312"/>
        <v>19</v>
      </c>
      <c r="C7584" s="23">
        <v>8.1999999999999993</v>
      </c>
      <c r="D7584" s="24">
        <v>0</v>
      </c>
      <c r="E7584" s="24">
        <v>0</v>
      </c>
      <c r="F7584" s="48"/>
      <c r="G7584" s="48"/>
      <c r="H7584" s="1">
        <f t="shared" si="1313"/>
        <v>-18.432734297866379</v>
      </c>
      <c r="I7584" s="1">
        <f t="shared" si="1307"/>
        <v>15.322906843174948</v>
      </c>
      <c r="J7584" s="4">
        <f>B7584+('PV model'!$B$3/15)+(I7584/60)</f>
        <v>18.978715114052914</v>
      </c>
      <c r="K7584" s="2">
        <f t="shared" si="1308"/>
        <v>-104.68072671079371</v>
      </c>
      <c r="L7584" s="2">
        <f>DEGREES(ASIN((((COS(RADIANS('PV model'!$B$2))*COS(RADIANS(H7584))*COS(RADIANS(K7584)))+(SIN(RADIANS('PV model'!$B$2))*SIN(RADIANS(H7584)))))))</f>
        <v>-23.375948642639251</v>
      </c>
      <c r="M7584" s="3">
        <f t="shared" si="1304"/>
        <v>0</v>
      </c>
      <c r="N7584" s="2">
        <f t="shared" si="1309"/>
        <v>-88.810686522193592</v>
      </c>
      <c r="O7584" s="2">
        <f>IF('PV model'!$B$2&gt;0, 180-N7584,IF('PV model'!$B$2&lt;0,0-N7584,N7584))</f>
        <v>268.81068652219358</v>
      </c>
      <c r="P7584" s="2">
        <f>ABS(O7584-'PV model'!$B$5)</f>
        <v>63.810686522193578</v>
      </c>
      <c r="Q7584" s="3">
        <f t="shared" si="1305"/>
        <v>113.37594864263924</v>
      </c>
      <c r="R7584" s="3">
        <f t="shared" si="1310"/>
        <v>0</v>
      </c>
      <c r="S7584" s="3">
        <f t="shared" si="1306"/>
        <v>0</v>
      </c>
      <c r="T7584" s="3">
        <f>(0.5*(1-COS(RADIANS(90-$X$3)))*(D7584+E7584)*'PV model'!$B$4)</f>
        <v>0</v>
      </c>
      <c r="U7584" s="3">
        <f t="shared" si="1311"/>
        <v>0</v>
      </c>
      <c r="V7584" s="3">
        <f>('PV model'!$B$13*(U7584/1000)*(1-'PV model'!$B$14*((20+C7584)-25))*'PV model'!$B$10)/'PV model'!$B$12</f>
        <v>0</v>
      </c>
    </row>
    <row r="7585" spans="1:22" x14ac:dyDescent="0.2">
      <c r="A7585" s="10">
        <f t="shared" si="1303"/>
        <v>316</v>
      </c>
      <c r="B7585" s="10">
        <f t="shared" si="1312"/>
        <v>20</v>
      </c>
      <c r="C7585" s="23">
        <v>8.1999999999999993</v>
      </c>
      <c r="D7585" s="24">
        <v>0</v>
      </c>
      <c r="E7585" s="24">
        <v>0</v>
      </c>
      <c r="F7585" s="48"/>
      <c r="G7585" s="48"/>
      <c r="H7585" s="1">
        <f t="shared" si="1313"/>
        <v>-18.432734297866379</v>
      </c>
      <c r="I7585" s="1">
        <f t="shared" si="1307"/>
        <v>15.322906843174948</v>
      </c>
      <c r="J7585" s="4">
        <f>B7585+('PV model'!$B$3/15)+(I7585/60)</f>
        <v>19.978715114052914</v>
      </c>
      <c r="K7585" s="2">
        <f t="shared" si="1308"/>
        <v>-119.68072671079371</v>
      </c>
      <c r="L7585" s="2">
        <f>DEGREES(ASIN((((COS(RADIANS('PV model'!$B$2))*COS(RADIANS(H7585))*COS(RADIANS(K7585)))+(SIN(RADIANS('PV model'!$B$2))*SIN(RADIANS(H7585)))))))</f>
        <v>-31.779899218056503</v>
      </c>
      <c r="M7585" s="3">
        <f t="shared" si="1304"/>
        <v>0</v>
      </c>
      <c r="N7585" s="2">
        <f t="shared" si="1309"/>
        <v>-75.833340194613896</v>
      </c>
      <c r="O7585" s="2">
        <f>IF('PV model'!$B$2&gt;0, 180-N7585,IF('PV model'!$B$2&lt;0,0-N7585,N7585))</f>
        <v>255.8333401946139</v>
      </c>
      <c r="P7585" s="2">
        <f>ABS(O7585-'PV model'!$B$5)</f>
        <v>50.833340194613896</v>
      </c>
      <c r="Q7585" s="3">
        <f t="shared" si="1305"/>
        <v>121.7798992180565</v>
      </c>
      <c r="R7585" s="3">
        <f t="shared" si="1310"/>
        <v>0</v>
      </c>
      <c r="S7585" s="3">
        <f t="shared" si="1306"/>
        <v>0</v>
      </c>
      <c r="T7585" s="3">
        <f>(0.5*(1-COS(RADIANS(90-$X$3)))*(D7585+E7585)*'PV model'!$B$4)</f>
        <v>0</v>
      </c>
      <c r="U7585" s="3">
        <f t="shared" si="1311"/>
        <v>0</v>
      </c>
      <c r="V7585" s="3">
        <f>('PV model'!$B$13*(U7585/1000)*(1-'PV model'!$B$14*((20+C7585)-25))*'PV model'!$B$10)/'PV model'!$B$12</f>
        <v>0</v>
      </c>
    </row>
    <row r="7586" spans="1:22" x14ac:dyDescent="0.2">
      <c r="A7586" s="10">
        <f t="shared" si="1303"/>
        <v>316</v>
      </c>
      <c r="B7586" s="10">
        <f t="shared" si="1312"/>
        <v>21</v>
      </c>
      <c r="C7586" s="23">
        <v>8.1</v>
      </c>
      <c r="D7586" s="24">
        <v>0</v>
      </c>
      <c r="E7586" s="24">
        <v>0</v>
      </c>
      <c r="F7586" s="48"/>
      <c r="G7586" s="48"/>
      <c r="H7586" s="1">
        <f t="shared" si="1313"/>
        <v>-18.432734297866379</v>
      </c>
      <c r="I7586" s="1">
        <f t="shared" si="1307"/>
        <v>15.322906843174948</v>
      </c>
      <c r="J7586" s="4">
        <f>B7586+('PV model'!$B$3/15)+(I7586/60)</f>
        <v>20.978715114052914</v>
      </c>
      <c r="K7586" s="2">
        <f t="shared" si="1308"/>
        <v>-134.68072671079372</v>
      </c>
      <c r="L7586" s="2">
        <f>DEGREES(ASIN((((COS(RADIANS('PV model'!$B$2))*COS(RADIANS(H7586))*COS(RADIANS(K7586)))+(SIN(RADIANS('PV model'!$B$2))*SIN(RADIANS(H7586)))))))</f>
        <v>-39.674098958386701</v>
      </c>
      <c r="M7586" s="3">
        <f t="shared" si="1304"/>
        <v>0</v>
      </c>
      <c r="N7586" s="2">
        <f t="shared" si="1309"/>
        <v>-61.211400200667391</v>
      </c>
      <c r="O7586" s="2">
        <f>IF('PV model'!$B$2&gt;0, 180-N7586,IF('PV model'!$B$2&lt;0,0-N7586,N7586))</f>
        <v>241.21140020066738</v>
      </c>
      <c r="P7586" s="2">
        <f>ABS(O7586-'PV model'!$B$5)</f>
        <v>36.211400200667384</v>
      </c>
      <c r="Q7586" s="3">
        <f t="shared" si="1305"/>
        <v>129.67409895838671</v>
      </c>
      <c r="R7586" s="3">
        <f t="shared" si="1310"/>
        <v>0</v>
      </c>
      <c r="S7586" s="3">
        <f t="shared" si="1306"/>
        <v>0</v>
      </c>
      <c r="T7586" s="3">
        <f>(0.5*(1-COS(RADIANS(90-$X$3)))*(D7586+E7586)*'PV model'!$B$4)</f>
        <v>0</v>
      </c>
      <c r="U7586" s="3">
        <f t="shared" si="1311"/>
        <v>0</v>
      </c>
      <c r="V7586" s="3">
        <f>('PV model'!$B$13*(U7586/1000)*(1-'PV model'!$B$14*((20+C7586)-25))*'PV model'!$B$10)/'PV model'!$B$12</f>
        <v>0</v>
      </c>
    </row>
    <row r="7587" spans="1:22" x14ac:dyDescent="0.2">
      <c r="A7587" s="10">
        <f t="shared" si="1303"/>
        <v>316</v>
      </c>
      <c r="B7587" s="10">
        <f t="shared" si="1312"/>
        <v>22</v>
      </c>
      <c r="C7587" s="23">
        <v>8.1</v>
      </c>
      <c r="D7587" s="24">
        <v>0</v>
      </c>
      <c r="E7587" s="24">
        <v>0</v>
      </c>
      <c r="F7587" s="48"/>
      <c r="G7587" s="48"/>
      <c r="H7587" s="1">
        <f t="shared" si="1313"/>
        <v>-18.432734297866379</v>
      </c>
      <c r="I7587" s="1">
        <f t="shared" si="1307"/>
        <v>15.322906843174948</v>
      </c>
      <c r="J7587" s="4">
        <f>B7587+('PV model'!$B$3/15)+(I7587/60)</f>
        <v>21.978715114052914</v>
      </c>
      <c r="K7587" s="2">
        <f t="shared" si="1308"/>
        <v>-149.68072671079372</v>
      </c>
      <c r="L7587" s="2">
        <f>DEGREES(ASIN((((COS(RADIANS('PV model'!$B$2))*COS(RADIANS(H7587))*COS(RADIANS(K7587)))+(SIN(RADIANS('PV model'!$B$2))*SIN(RADIANS(H7587)))))))</f>
        <v>-46.421717438017652</v>
      </c>
      <c r="M7587" s="3">
        <f t="shared" si="1304"/>
        <v>0</v>
      </c>
      <c r="N7587" s="2">
        <f t="shared" si="1309"/>
        <v>-44.006854886179482</v>
      </c>
      <c r="O7587" s="2">
        <f>IF('PV model'!$B$2&gt;0, 180-N7587,IF('PV model'!$B$2&lt;0,0-N7587,N7587))</f>
        <v>224.0068548861795</v>
      </c>
      <c r="P7587" s="2">
        <f>ABS(O7587-'PV model'!$B$5)</f>
        <v>19.006854886179497</v>
      </c>
      <c r="Q7587" s="3">
        <f t="shared" si="1305"/>
        <v>136.42171743801765</v>
      </c>
      <c r="R7587" s="3">
        <f t="shared" si="1310"/>
        <v>0</v>
      </c>
      <c r="S7587" s="3">
        <f t="shared" si="1306"/>
        <v>0</v>
      </c>
      <c r="T7587" s="3">
        <f>(0.5*(1-COS(RADIANS(90-$X$3)))*(D7587+E7587)*'PV model'!$B$4)</f>
        <v>0</v>
      </c>
      <c r="U7587" s="3">
        <f t="shared" si="1311"/>
        <v>0</v>
      </c>
      <c r="V7587" s="3">
        <f>('PV model'!$B$13*(U7587/1000)*(1-'PV model'!$B$14*((20+C7587)-25))*'PV model'!$B$10)/'PV model'!$B$12</f>
        <v>0</v>
      </c>
    </row>
    <row r="7588" spans="1:22" x14ac:dyDescent="0.2">
      <c r="A7588" s="10">
        <f t="shared" si="1303"/>
        <v>316</v>
      </c>
      <c r="B7588" s="10">
        <f t="shared" si="1312"/>
        <v>23</v>
      </c>
      <c r="C7588" s="23">
        <v>8.1</v>
      </c>
      <c r="D7588" s="24">
        <v>0</v>
      </c>
      <c r="E7588" s="24">
        <v>0</v>
      </c>
      <c r="F7588" s="48"/>
      <c r="G7588" s="48"/>
      <c r="H7588" s="1">
        <f t="shared" si="1313"/>
        <v>-18.432734297866379</v>
      </c>
      <c r="I7588" s="1">
        <f t="shared" si="1307"/>
        <v>15.322906843174948</v>
      </c>
      <c r="J7588" s="4">
        <f>B7588+('PV model'!$B$3/15)+(I7588/60)</f>
        <v>22.978715114052914</v>
      </c>
      <c r="K7588" s="2">
        <f t="shared" si="1308"/>
        <v>-164.68072671079372</v>
      </c>
      <c r="L7588" s="2">
        <f>DEGREES(ASIN((((COS(RADIANS('PV model'!$B$2))*COS(RADIANS(H7588))*COS(RADIANS(K7588)))+(SIN(RADIANS('PV model'!$B$2))*SIN(RADIANS(H7588)))))))</f>
        <v>-51.154099362627704</v>
      </c>
      <c r="M7588" s="3">
        <f t="shared" si="1304"/>
        <v>0</v>
      </c>
      <c r="N7588" s="2">
        <f t="shared" si="1309"/>
        <v>-23.553443049238744</v>
      </c>
      <c r="O7588" s="2">
        <f>IF('PV model'!$B$2&gt;0, 180-N7588,IF('PV model'!$B$2&lt;0,0-N7588,N7588))</f>
        <v>203.55344304923875</v>
      </c>
      <c r="P7588" s="2">
        <f>ABS(O7588-'PV model'!$B$5)</f>
        <v>1.4465569507612486</v>
      </c>
      <c r="Q7588" s="3">
        <f t="shared" si="1305"/>
        <v>141.1540993626277</v>
      </c>
      <c r="R7588" s="3">
        <f t="shared" si="1310"/>
        <v>0</v>
      </c>
      <c r="S7588" s="3">
        <f t="shared" si="1306"/>
        <v>0</v>
      </c>
      <c r="T7588" s="3">
        <f>(0.5*(1-COS(RADIANS(90-$X$3)))*(D7588+E7588)*'PV model'!$B$4)</f>
        <v>0</v>
      </c>
      <c r="U7588" s="3">
        <f t="shared" si="1311"/>
        <v>0</v>
      </c>
      <c r="V7588" s="3">
        <f>('PV model'!$B$13*(U7588/1000)*(1-'PV model'!$B$14*((20+C7588)-25))*'PV model'!$B$10)/'PV model'!$B$12</f>
        <v>0</v>
      </c>
    </row>
    <row r="7589" spans="1:22" x14ac:dyDescent="0.2">
      <c r="A7589" s="10">
        <f t="shared" si="1303"/>
        <v>316</v>
      </c>
      <c r="B7589" s="10">
        <f t="shared" si="1312"/>
        <v>24</v>
      </c>
      <c r="C7589" s="23">
        <v>8.1</v>
      </c>
      <c r="D7589" s="24">
        <v>0</v>
      </c>
      <c r="E7589" s="24">
        <v>0</v>
      </c>
      <c r="F7589" s="48"/>
      <c r="G7589" s="48"/>
      <c r="H7589" s="1">
        <f t="shared" si="1313"/>
        <v>-18.432734297866379</v>
      </c>
      <c r="I7589" s="1">
        <f t="shared" si="1307"/>
        <v>15.322906843174948</v>
      </c>
      <c r="J7589" s="4">
        <f>B7589+('PV model'!$B$3/15)+(I7589/60)</f>
        <v>23.978715114052914</v>
      </c>
      <c r="K7589" s="2">
        <f t="shared" si="1308"/>
        <v>-179.68072671079372</v>
      </c>
      <c r="L7589" s="2">
        <f>DEGREES(ASIN((((COS(RADIANS('PV model'!$B$2))*COS(RADIANS(H7589))*COS(RADIANS(K7589)))+(SIN(RADIANS('PV model'!$B$2))*SIN(RADIANS(H7589)))))))</f>
        <v>-52.931941279025473</v>
      </c>
      <c r="M7589" s="3">
        <f t="shared" si="1304"/>
        <v>0</v>
      </c>
      <c r="N7589" s="2">
        <f t="shared" si="1309"/>
        <v>-0.50251147759364234</v>
      </c>
      <c r="O7589" s="2">
        <f>IF('PV model'!$B$2&gt;0, 180-N7589,IF('PV model'!$B$2&lt;0,0-N7589,N7589))</f>
        <v>180.50251147759363</v>
      </c>
      <c r="P7589" s="2">
        <f>ABS(O7589-'PV model'!$B$5)</f>
        <v>24.497488522406371</v>
      </c>
      <c r="Q7589" s="3">
        <f t="shared" si="1305"/>
        <v>142.93194127902547</v>
      </c>
      <c r="R7589" s="3">
        <f t="shared" si="1310"/>
        <v>0</v>
      </c>
      <c r="S7589" s="3">
        <f t="shared" si="1306"/>
        <v>0</v>
      </c>
      <c r="T7589" s="3">
        <f>(0.5*(1-COS(RADIANS(90-$X$3)))*(D7589+E7589)*'PV model'!$B$4)</f>
        <v>0</v>
      </c>
      <c r="U7589" s="3">
        <f t="shared" si="1311"/>
        <v>0</v>
      </c>
      <c r="V7589" s="3">
        <f>('PV model'!$B$13*(U7589/1000)*(1-'PV model'!$B$14*((20+C7589)-25))*'PV model'!$B$10)/'PV model'!$B$12</f>
        <v>0</v>
      </c>
    </row>
    <row r="7590" spans="1:22" x14ac:dyDescent="0.2">
      <c r="A7590" s="10">
        <f t="shared" si="1303"/>
        <v>317</v>
      </c>
      <c r="B7590" s="10">
        <f t="shared" si="1312"/>
        <v>1</v>
      </c>
      <c r="C7590" s="23">
        <v>7.9</v>
      </c>
      <c r="D7590" s="24">
        <v>0</v>
      </c>
      <c r="E7590" s="24">
        <v>0</v>
      </c>
      <c r="F7590" s="48"/>
      <c r="G7590" s="48"/>
      <c r="H7590" s="1">
        <f t="shared" si="1313"/>
        <v>-18.679946886455486</v>
      </c>
      <c r="I7590" s="1">
        <f t="shared" si="1307"/>
        <v>15.141974464314714</v>
      </c>
      <c r="J7590" s="4">
        <f>B7590+('PV model'!$B$3/15)+(I7590/60)</f>
        <v>0.97569957440524524</v>
      </c>
      <c r="K7590" s="2">
        <f t="shared" si="1308"/>
        <v>165.36450638392131</v>
      </c>
      <c r="L7590" s="2">
        <f>DEGREES(ASIN((((COS(RADIANS('PV model'!$B$2))*COS(RADIANS(H7590))*COS(RADIANS(K7590)))+(SIN(RADIANS('PV model'!$B$2))*SIN(RADIANS(H7590)))))))</f>
        <v>-51.54635209993549</v>
      </c>
      <c r="M7590" s="3">
        <f t="shared" si="1304"/>
        <v>0</v>
      </c>
      <c r="N7590" s="2">
        <f t="shared" si="1309"/>
        <v>22.637202371912142</v>
      </c>
      <c r="O7590" s="2">
        <f>IF('PV model'!$B$2&gt;0, 180-N7590,IF('PV model'!$B$2&lt;0,0-N7590,N7590))</f>
        <v>157.36279762808786</v>
      </c>
      <c r="P7590" s="2">
        <f>ABS(O7590-'PV model'!$B$5)</f>
        <v>47.637202371912139</v>
      </c>
      <c r="Q7590" s="3">
        <f t="shared" si="1305"/>
        <v>141.54635209993549</v>
      </c>
      <c r="R7590" s="3">
        <f t="shared" si="1310"/>
        <v>0</v>
      </c>
      <c r="S7590" s="3">
        <f t="shared" si="1306"/>
        <v>0</v>
      </c>
      <c r="T7590" s="3">
        <f>(0.5*(1-COS(RADIANS(90-$X$3)))*(D7590+E7590)*'PV model'!$B$4)</f>
        <v>0</v>
      </c>
      <c r="U7590" s="3">
        <f t="shared" si="1311"/>
        <v>0</v>
      </c>
      <c r="V7590" s="3">
        <f>('PV model'!$B$13*(U7590/1000)*(1-'PV model'!$B$14*((20+C7590)-25))*'PV model'!$B$10)/'PV model'!$B$12</f>
        <v>0</v>
      </c>
    </row>
    <row r="7591" spans="1:22" x14ac:dyDescent="0.2">
      <c r="A7591" s="10">
        <f t="shared" si="1303"/>
        <v>317</v>
      </c>
      <c r="B7591" s="10">
        <f t="shared" si="1312"/>
        <v>2</v>
      </c>
      <c r="C7591" s="23">
        <v>7.8</v>
      </c>
      <c r="D7591" s="24">
        <v>0</v>
      </c>
      <c r="E7591" s="24">
        <v>0</v>
      </c>
      <c r="F7591" s="48"/>
      <c r="G7591" s="48"/>
      <c r="H7591" s="1">
        <f t="shared" si="1313"/>
        <v>-18.679946886455486</v>
      </c>
      <c r="I7591" s="1">
        <f t="shared" si="1307"/>
        <v>15.141974464314714</v>
      </c>
      <c r="J7591" s="4">
        <f>B7591+('PV model'!$B$3/15)+(I7591/60)</f>
        <v>1.9756995744052452</v>
      </c>
      <c r="K7591" s="2">
        <f t="shared" si="1308"/>
        <v>150.36450638392131</v>
      </c>
      <c r="L7591" s="2">
        <f>DEGREES(ASIN((((COS(RADIANS('PV model'!$B$2))*COS(RADIANS(H7591))*COS(RADIANS(K7591)))+(SIN(RADIANS('PV model'!$B$2))*SIN(RADIANS(H7591)))))))</f>
        <v>-46.914265567575072</v>
      </c>
      <c r="M7591" s="3">
        <f t="shared" si="1304"/>
        <v>0</v>
      </c>
      <c r="N7591" s="2">
        <f t="shared" si="1309"/>
        <v>43.29485786138931</v>
      </c>
      <c r="O7591" s="2">
        <f>IF('PV model'!$B$2&gt;0, 180-N7591,IF('PV model'!$B$2&lt;0,0-N7591,N7591))</f>
        <v>136.70514213861068</v>
      </c>
      <c r="P7591" s="2">
        <f>ABS(O7591-'PV model'!$B$5)</f>
        <v>68.294857861389318</v>
      </c>
      <c r="Q7591" s="3">
        <f t="shared" si="1305"/>
        <v>136.91426556757509</v>
      </c>
      <c r="R7591" s="3">
        <f t="shared" si="1310"/>
        <v>0</v>
      </c>
      <c r="S7591" s="3">
        <f t="shared" si="1306"/>
        <v>0</v>
      </c>
      <c r="T7591" s="3">
        <f>(0.5*(1-COS(RADIANS(90-$X$3)))*(D7591+E7591)*'PV model'!$B$4)</f>
        <v>0</v>
      </c>
      <c r="U7591" s="3">
        <f t="shared" si="1311"/>
        <v>0</v>
      </c>
      <c r="V7591" s="3">
        <f>('PV model'!$B$13*(U7591/1000)*(1-'PV model'!$B$14*((20+C7591)-25))*'PV model'!$B$10)/'PV model'!$B$12</f>
        <v>0</v>
      </c>
    </row>
    <row r="7592" spans="1:22" x14ac:dyDescent="0.2">
      <c r="A7592" s="10">
        <f t="shared" si="1303"/>
        <v>317</v>
      </c>
      <c r="B7592" s="10">
        <f t="shared" si="1312"/>
        <v>3</v>
      </c>
      <c r="C7592" s="23">
        <v>7.6</v>
      </c>
      <c r="D7592" s="24">
        <v>0</v>
      </c>
      <c r="E7592" s="24">
        <v>0</v>
      </c>
      <c r="F7592" s="48"/>
      <c r="G7592" s="48"/>
      <c r="H7592" s="1">
        <f t="shared" si="1313"/>
        <v>-18.679946886455486</v>
      </c>
      <c r="I7592" s="1">
        <f t="shared" si="1307"/>
        <v>15.141974464314714</v>
      </c>
      <c r="J7592" s="4">
        <f>B7592+('PV model'!$B$3/15)+(I7592/60)</f>
        <v>2.9756995744052452</v>
      </c>
      <c r="K7592" s="2">
        <f t="shared" si="1308"/>
        <v>135.36450638392131</v>
      </c>
      <c r="L7592" s="2">
        <f>DEGREES(ASIN((((COS(RADIANS('PV model'!$B$2))*COS(RADIANS(H7592))*COS(RADIANS(K7592)))+(SIN(RADIANS('PV model'!$B$2))*SIN(RADIANS(H7592)))))))</f>
        <v>-40.223447784732713</v>
      </c>
      <c r="M7592" s="3">
        <f t="shared" si="1304"/>
        <v>0</v>
      </c>
      <c r="N7592" s="2">
        <f t="shared" si="1309"/>
        <v>60.658690692327234</v>
      </c>
      <c r="O7592" s="2">
        <f>IF('PV model'!$B$2&gt;0, 180-N7592,IF('PV model'!$B$2&lt;0,0-N7592,N7592))</f>
        <v>119.34130930767276</v>
      </c>
      <c r="P7592" s="2">
        <f>ABS(O7592-'PV model'!$B$5)</f>
        <v>85.658690692327241</v>
      </c>
      <c r="Q7592" s="3">
        <f t="shared" si="1305"/>
        <v>130.22344778473271</v>
      </c>
      <c r="R7592" s="3">
        <f t="shared" si="1310"/>
        <v>0</v>
      </c>
      <c r="S7592" s="3">
        <f t="shared" si="1306"/>
        <v>0</v>
      </c>
      <c r="T7592" s="3">
        <f>(0.5*(1-COS(RADIANS(90-$X$3)))*(D7592+E7592)*'PV model'!$B$4)</f>
        <v>0</v>
      </c>
      <c r="U7592" s="3">
        <f t="shared" si="1311"/>
        <v>0</v>
      </c>
      <c r="V7592" s="3">
        <f>('PV model'!$B$13*(U7592/1000)*(1-'PV model'!$B$14*((20+C7592)-25))*'PV model'!$B$10)/'PV model'!$B$12</f>
        <v>0</v>
      </c>
    </row>
    <row r="7593" spans="1:22" x14ac:dyDescent="0.2">
      <c r="A7593" s="10">
        <f t="shared" si="1303"/>
        <v>317</v>
      </c>
      <c r="B7593" s="10">
        <f t="shared" si="1312"/>
        <v>4</v>
      </c>
      <c r="C7593" s="23">
        <v>7.6</v>
      </c>
      <c r="D7593" s="24">
        <v>0</v>
      </c>
      <c r="E7593" s="24">
        <v>0</v>
      </c>
      <c r="F7593" s="48"/>
      <c r="G7593" s="48"/>
      <c r="H7593" s="1">
        <f t="shared" si="1313"/>
        <v>-18.679946886455486</v>
      </c>
      <c r="I7593" s="1">
        <f t="shared" si="1307"/>
        <v>15.141974464314714</v>
      </c>
      <c r="J7593" s="4">
        <f>B7593+('PV model'!$B$3/15)+(I7593/60)</f>
        <v>3.9756995744052452</v>
      </c>
      <c r="K7593" s="2">
        <f t="shared" si="1308"/>
        <v>120.36450638392131</v>
      </c>
      <c r="L7593" s="2">
        <f>DEGREES(ASIN((((COS(RADIANS('PV model'!$B$2))*COS(RADIANS(H7593))*COS(RADIANS(K7593)))+(SIN(RADIANS('PV model'!$B$2))*SIN(RADIANS(H7593)))))))</f>
        <v>-32.356647570892541</v>
      </c>
      <c r="M7593" s="3">
        <f t="shared" si="1304"/>
        <v>0</v>
      </c>
      <c r="N7593" s="2">
        <f t="shared" si="1309"/>
        <v>75.378320950091506</v>
      </c>
      <c r="O7593" s="2">
        <f>IF('PV model'!$B$2&gt;0, 180-N7593,IF('PV model'!$B$2&lt;0,0-N7593,N7593))</f>
        <v>104.62167904990849</v>
      </c>
      <c r="P7593" s="2">
        <f>ABS(O7593-'PV model'!$B$5)</f>
        <v>100.37832095009151</v>
      </c>
      <c r="Q7593" s="3">
        <f t="shared" si="1305"/>
        <v>122.35664757089253</v>
      </c>
      <c r="R7593" s="3">
        <f t="shared" si="1310"/>
        <v>0</v>
      </c>
      <c r="S7593" s="3">
        <f t="shared" si="1306"/>
        <v>0</v>
      </c>
      <c r="T7593" s="3">
        <f>(0.5*(1-COS(RADIANS(90-$X$3)))*(D7593+E7593)*'PV model'!$B$4)</f>
        <v>0</v>
      </c>
      <c r="U7593" s="3">
        <f t="shared" si="1311"/>
        <v>0</v>
      </c>
      <c r="V7593" s="3">
        <f>('PV model'!$B$13*(U7593/1000)*(1-'PV model'!$B$14*((20+C7593)-25))*'PV model'!$B$10)/'PV model'!$B$12</f>
        <v>0</v>
      </c>
    </row>
    <row r="7594" spans="1:22" x14ac:dyDescent="0.2">
      <c r="A7594" s="10">
        <f t="shared" si="1303"/>
        <v>317</v>
      </c>
      <c r="B7594" s="10">
        <f t="shared" si="1312"/>
        <v>5</v>
      </c>
      <c r="C7594" s="23">
        <v>7.6</v>
      </c>
      <c r="D7594" s="24">
        <v>0</v>
      </c>
      <c r="E7594" s="24">
        <v>0</v>
      </c>
      <c r="F7594" s="48"/>
      <c r="G7594" s="48"/>
      <c r="H7594" s="1">
        <f t="shared" si="1313"/>
        <v>-18.679946886455486</v>
      </c>
      <c r="I7594" s="1">
        <f t="shared" si="1307"/>
        <v>15.141974464314714</v>
      </c>
      <c r="J7594" s="4">
        <f>B7594+('PV model'!$B$3/15)+(I7594/60)</f>
        <v>4.9756995744052457</v>
      </c>
      <c r="K7594" s="2">
        <f t="shared" si="1308"/>
        <v>105.36450638392131</v>
      </c>
      <c r="L7594" s="2">
        <f>DEGREES(ASIN((((COS(RADIANS('PV model'!$B$2))*COS(RADIANS(H7594))*COS(RADIANS(K7594)))+(SIN(RADIANS('PV model'!$B$2))*SIN(RADIANS(H7594)))))))</f>
        <v>-23.961401139433079</v>
      </c>
      <c r="M7594" s="3">
        <f t="shared" si="1304"/>
        <v>0</v>
      </c>
      <c r="N7594" s="2">
        <f t="shared" si="1309"/>
        <v>88.404257868868143</v>
      </c>
      <c r="O7594" s="2">
        <f>IF('PV model'!$B$2&gt;0, 180-N7594,IF('PV model'!$B$2&lt;0,0-N7594,N7594))</f>
        <v>91.595742131131857</v>
      </c>
      <c r="P7594" s="2">
        <f>ABS(O7594-'PV model'!$B$5)</f>
        <v>113.40425786886814</v>
      </c>
      <c r="Q7594" s="3">
        <f t="shared" si="1305"/>
        <v>113.96140113943308</v>
      </c>
      <c r="R7594" s="3">
        <f t="shared" si="1310"/>
        <v>0</v>
      </c>
      <c r="S7594" s="3">
        <f t="shared" si="1306"/>
        <v>0</v>
      </c>
      <c r="T7594" s="3">
        <f>(0.5*(1-COS(RADIANS(90-$X$3)))*(D7594+E7594)*'PV model'!$B$4)</f>
        <v>0</v>
      </c>
      <c r="U7594" s="3">
        <f t="shared" si="1311"/>
        <v>0</v>
      </c>
      <c r="V7594" s="3">
        <f>('PV model'!$B$13*(U7594/1000)*(1-'PV model'!$B$14*((20+C7594)-25))*'PV model'!$B$10)/'PV model'!$B$12</f>
        <v>0</v>
      </c>
    </row>
    <row r="7595" spans="1:22" x14ac:dyDescent="0.2">
      <c r="A7595" s="10">
        <f t="shared" si="1303"/>
        <v>317</v>
      </c>
      <c r="B7595" s="10">
        <f t="shared" si="1312"/>
        <v>6</v>
      </c>
      <c r="C7595" s="23">
        <v>7.6</v>
      </c>
      <c r="D7595" s="24">
        <v>0</v>
      </c>
      <c r="E7595" s="24">
        <v>0</v>
      </c>
      <c r="F7595" s="48"/>
      <c r="G7595" s="48"/>
      <c r="H7595" s="1">
        <f t="shared" si="1313"/>
        <v>-18.679946886455486</v>
      </c>
      <c r="I7595" s="1">
        <f t="shared" si="1307"/>
        <v>15.141974464314714</v>
      </c>
      <c r="J7595" s="4">
        <f>B7595+('PV model'!$B$3/15)+(I7595/60)</f>
        <v>5.9756995744052457</v>
      </c>
      <c r="K7595" s="2">
        <f t="shared" si="1308"/>
        <v>90.364506383921309</v>
      </c>
      <c r="L7595" s="2">
        <f>DEGREES(ASIN((((COS(RADIANS('PV model'!$B$2))*COS(RADIANS(H7595))*COS(RADIANS(K7595)))+(SIN(RADIANS('PV model'!$B$2))*SIN(RADIANS(H7595)))))))</f>
        <v>-15.507581147108489</v>
      </c>
      <c r="M7595" s="3">
        <f t="shared" si="1304"/>
        <v>0</v>
      </c>
      <c r="N7595" s="2">
        <f t="shared" si="1309"/>
        <v>79.449112557451173</v>
      </c>
      <c r="O7595" s="2">
        <f>IF('PV model'!$B$2&gt;0, 180-N7595,IF('PV model'!$B$2&lt;0,0-N7595,N7595))</f>
        <v>100.55088744254883</v>
      </c>
      <c r="P7595" s="2">
        <f>ABS(O7595-'PV model'!$B$5)</f>
        <v>104.44911255745117</v>
      </c>
      <c r="Q7595" s="3">
        <f t="shared" si="1305"/>
        <v>105.5075811471085</v>
      </c>
      <c r="R7595" s="3">
        <f t="shared" si="1310"/>
        <v>0</v>
      </c>
      <c r="S7595" s="3">
        <f t="shared" si="1306"/>
        <v>0</v>
      </c>
      <c r="T7595" s="3">
        <f>(0.5*(1-COS(RADIANS(90-$X$3)))*(D7595+E7595)*'PV model'!$B$4)</f>
        <v>0</v>
      </c>
      <c r="U7595" s="3">
        <f t="shared" si="1311"/>
        <v>0</v>
      </c>
      <c r="V7595" s="3">
        <f>('PV model'!$B$13*(U7595/1000)*(1-'PV model'!$B$14*((20+C7595)-25))*'PV model'!$B$10)/'PV model'!$B$12</f>
        <v>0</v>
      </c>
    </row>
    <row r="7596" spans="1:22" x14ac:dyDescent="0.2">
      <c r="A7596" s="10">
        <f t="shared" si="1303"/>
        <v>317</v>
      </c>
      <c r="B7596" s="10">
        <f t="shared" si="1312"/>
        <v>7</v>
      </c>
      <c r="C7596" s="23">
        <v>7.2</v>
      </c>
      <c r="D7596" s="24">
        <v>0</v>
      </c>
      <c r="E7596" s="24">
        <v>0</v>
      </c>
      <c r="F7596" s="48"/>
      <c r="G7596" s="48"/>
      <c r="H7596" s="1">
        <f t="shared" si="1313"/>
        <v>-18.679946886455486</v>
      </c>
      <c r="I7596" s="1">
        <f t="shared" si="1307"/>
        <v>15.141974464314714</v>
      </c>
      <c r="J7596" s="4">
        <f>B7596+('PV model'!$B$3/15)+(I7596/60)</f>
        <v>6.9756995744052457</v>
      </c>
      <c r="K7596" s="2">
        <f t="shared" si="1308"/>
        <v>75.364506383921309</v>
      </c>
      <c r="L7596" s="2">
        <f>DEGREES(ASIN((((COS(RADIANS('PV model'!$B$2))*COS(RADIANS(H7596))*COS(RADIANS(K7596)))+(SIN(RADIANS('PV model'!$B$2))*SIN(RADIANS(H7596)))))))</f>
        <v>-7.3758738466792471</v>
      </c>
      <c r="M7596" s="3">
        <f t="shared" si="1304"/>
        <v>0</v>
      </c>
      <c r="N7596" s="2">
        <f t="shared" si="1309"/>
        <v>67.552866623644192</v>
      </c>
      <c r="O7596" s="2">
        <f>IF('PV model'!$B$2&gt;0, 180-N7596,IF('PV model'!$B$2&lt;0,0-N7596,N7596))</f>
        <v>112.44713337635581</v>
      </c>
      <c r="P7596" s="2">
        <f>ABS(O7596-'PV model'!$B$5)</f>
        <v>92.552866623644192</v>
      </c>
      <c r="Q7596" s="3">
        <f t="shared" si="1305"/>
        <v>97.375873846679241</v>
      </c>
      <c r="R7596" s="3">
        <f t="shared" si="1310"/>
        <v>0</v>
      </c>
      <c r="S7596" s="3">
        <f t="shared" si="1306"/>
        <v>0</v>
      </c>
      <c r="T7596" s="3">
        <f>(0.5*(1-COS(RADIANS(90-$X$3)))*(D7596+E7596)*'PV model'!$B$4)</f>
        <v>0</v>
      </c>
      <c r="U7596" s="3">
        <f t="shared" si="1311"/>
        <v>0</v>
      </c>
      <c r="V7596" s="3">
        <f>('PV model'!$B$13*(U7596/1000)*(1-'PV model'!$B$14*((20+C7596)-25))*'PV model'!$B$10)/'PV model'!$B$12</f>
        <v>0</v>
      </c>
    </row>
    <row r="7597" spans="1:22" x14ac:dyDescent="0.2">
      <c r="A7597" s="10">
        <f t="shared" si="1303"/>
        <v>317</v>
      </c>
      <c r="B7597" s="10">
        <f t="shared" si="1312"/>
        <v>8</v>
      </c>
      <c r="C7597" s="23">
        <v>6.9</v>
      </c>
      <c r="D7597" s="24">
        <v>0</v>
      </c>
      <c r="E7597" s="24">
        <v>0</v>
      </c>
      <c r="F7597" s="48"/>
      <c r="G7597" s="48"/>
      <c r="H7597" s="1">
        <f t="shared" si="1313"/>
        <v>-18.679946886455486</v>
      </c>
      <c r="I7597" s="1">
        <f t="shared" si="1307"/>
        <v>15.141974464314714</v>
      </c>
      <c r="J7597" s="4">
        <f>B7597+('PV model'!$B$3/15)+(I7597/60)</f>
        <v>7.9756995744052457</v>
      </c>
      <c r="K7597" s="2">
        <f t="shared" si="1308"/>
        <v>60.364506383921317</v>
      </c>
      <c r="L7597" s="2">
        <f>DEGREES(ASIN((((COS(RADIANS('PV model'!$B$2))*COS(RADIANS(H7597))*COS(RADIANS(K7597)))+(SIN(RADIANS('PV model'!$B$2))*SIN(RADIANS(H7597)))))))</f>
        <v>7.8534688288854196E-2</v>
      </c>
      <c r="M7597" s="3">
        <f t="shared" si="1304"/>
        <v>7.8534688288854196E-2</v>
      </c>
      <c r="N7597" s="2">
        <f t="shared" si="1309"/>
        <v>55.426892046504193</v>
      </c>
      <c r="O7597" s="2">
        <f>IF('PV model'!$B$2&gt;0, 180-N7597,IF('PV model'!$B$2&lt;0,0-N7597,N7597))</f>
        <v>124.57310795349581</v>
      </c>
      <c r="P7597" s="2">
        <f>ABS(O7597-'PV model'!$B$5)</f>
        <v>80.426892046504193</v>
      </c>
      <c r="Q7597" s="3">
        <f t="shared" si="1305"/>
        <v>89.921465311711145</v>
      </c>
      <c r="R7597" s="3">
        <f t="shared" si="1310"/>
        <v>0</v>
      </c>
      <c r="S7597" s="3">
        <f t="shared" si="1306"/>
        <v>0</v>
      </c>
      <c r="T7597" s="3">
        <f>(0.5*(1-COS(RADIANS(90-$X$3)))*(D7597+E7597)*'PV model'!$B$4)</f>
        <v>0</v>
      </c>
      <c r="U7597" s="3">
        <f t="shared" si="1311"/>
        <v>0</v>
      </c>
      <c r="V7597" s="3">
        <f>('PV model'!$B$13*(U7597/1000)*(1-'PV model'!$B$14*((20+C7597)-25))*'PV model'!$B$10)/'PV model'!$B$12</f>
        <v>0</v>
      </c>
    </row>
    <row r="7598" spans="1:22" x14ac:dyDescent="0.2">
      <c r="A7598" s="10">
        <f t="shared" ref="A7598:A7661" si="1314">IF(B7598&gt;1,A7597,A7597+1)</f>
        <v>317</v>
      </c>
      <c r="B7598" s="10">
        <f t="shared" si="1312"/>
        <v>9</v>
      </c>
      <c r="C7598" s="23">
        <v>6.5</v>
      </c>
      <c r="D7598" s="24">
        <v>0</v>
      </c>
      <c r="E7598" s="24">
        <v>17.64</v>
      </c>
      <c r="F7598" s="48"/>
      <c r="G7598" s="48"/>
      <c r="H7598" s="1">
        <f t="shared" si="1313"/>
        <v>-18.679946886455486</v>
      </c>
      <c r="I7598" s="1">
        <f t="shared" si="1307"/>
        <v>15.141974464314714</v>
      </c>
      <c r="J7598" s="4">
        <f>B7598+('PV model'!$B$3/15)+(I7598/60)</f>
        <v>8.9756995744052439</v>
      </c>
      <c r="K7598" s="2">
        <f t="shared" si="1308"/>
        <v>45.364506383921338</v>
      </c>
      <c r="L7598" s="2">
        <f>DEGREES(ASIN((((COS(RADIANS('PV model'!$B$2))*COS(RADIANS(H7598))*COS(RADIANS(K7598)))+(SIN(RADIANS('PV model'!$B$2))*SIN(RADIANS(H7598)))))))</f>
        <v>6.4904764213200021</v>
      </c>
      <c r="M7598" s="3">
        <f t="shared" si="1304"/>
        <v>6.4904764213200021</v>
      </c>
      <c r="N7598" s="2">
        <f t="shared" si="1309"/>
        <v>42.72299041306136</v>
      </c>
      <c r="O7598" s="2">
        <f>IF('PV model'!$B$2&gt;0, 180-N7598,IF('PV model'!$B$2&lt;0,0-N7598,N7598))</f>
        <v>137.27700958693865</v>
      </c>
      <c r="P7598" s="2">
        <f>ABS(O7598-'PV model'!$B$5)</f>
        <v>67.722990413061353</v>
      </c>
      <c r="Q7598" s="3">
        <f t="shared" si="1305"/>
        <v>83.509523578680003</v>
      </c>
      <c r="R7598" s="3">
        <f t="shared" si="1310"/>
        <v>0</v>
      </c>
      <c r="S7598" s="3">
        <f t="shared" si="1306"/>
        <v>17.64</v>
      </c>
      <c r="T7598" s="3">
        <f>(0.5*(1-COS(RADIANS(90-$X$3)))*(D7598+E7598)*'PV model'!$B$4)</f>
        <v>0</v>
      </c>
      <c r="U7598" s="3">
        <f t="shared" si="1311"/>
        <v>17.64</v>
      </c>
      <c r="V7598" s="3">
        <f>('PV model'!$B$13*(U7598/1000)*(1-'PV model'!$B$14*((20+C7598)-25))*'PV model'!$B$10)/'PV model'!$B$12</f>
        <v>1.7527146335999999</v>
      </c>
    </row>
    <row r="7599" spans="1:22" x14ac:dyDescent="0.2">
      <c r="A7599" s="10">
        <f t="shared" si="1314"/>
        <v>317</v>
      </c>
      <c r="B7599" s="10">
        <f t="shared" si="1312"/>
        <v>10</v>
      </c>
      <c r="C7599" s="23">
        <v>7.3</v>
      </c>
      <c r="D7599" s="24">
        <v>141.42869999999999</v>
      </c>
      <c r="E7599" s="24">
        <v>43.218000000000004</v>
      </c>
      <c r="F7599" s="48"/>
      <c r="G7599" s="48"/>
      <c r="H7599" s="1">
        <f t="shared" si="1313"/>
        <v>-18.679946886455486</v>
      </c>
      <c r="I7599" s="1">
        <f t="shared" si="1307"/>
        <v>15.141974464314714</v>
      </c>
      <c r="J7599" s="4">
        <f>B7599+('PV model'!$B$3/15)+(I7599/60)</f>
        <v>9.9756995744052439</v>
      </c>
      <c r="K7599" s="2">
        <f t="shared" si="1308"/>
        <v>30.364506383921341</v>
      </c>
      <c r="L7599" s="2">
        <f>DEGREES(ASIN((((COS(RADIANS('PV model'!$B$2))*COS(RADIANS(H7599))*COS(RADIANS(K7599)))+(SIN(RADIANS('PV model'!$B$2))*SIN(RADIANS(H7599)))))))</f>
        <v>11.479315997033073</v>
      </c>
      <c r="M7599" s="3">
        <f t="shared" si="1304"/>
        <v>11.479315997033073</v>
      </c>
      <c r="N7599" s="2">
        <f t="shared" si="1309"/>
        <v>29.251589340933776</v>
      </c>
      <c r="O7599" s="2">
        <f>IF('PV model'!$B$2&gt;0, 180-N7599,IF('PV model'!$B$2&lt;0,0-N7599,N7599))</f>
        <v>150.74841065906622</v>
      </c>
      <c r="P7599" s="2">
        <f>ABS(O7599-'PV model'!$B$5)</f>
        <v>54.251589340933776</v>
      </c>
      <c r="Q7599" s="3">
        <f t="shared" si="1305"/>
        <v>78.520684002966931</v>
      </c>
      <c r="R7599" s="3">
        <f t="shared" si="1310"/>
        <v>141.42869999999996</v>
      </c>
      <c r="S7599" s="3">
        <f t="shared" si="1306"/>
        <v>52.216623970329721</v>
      </c>
      <c r="T7599" s="3">
        <f>(0.5*(1-COS(RADIANS(90-$X$3)))*(D7599+E7599)*'PV model'!$B$4)</f>
        <v>0</v>
      </c>
      <c r="U7599" s="3">
        <f t="shared" si="1311"/>
        <v>193.64532397032968</v>
      </c>
      <c r="V7599" s="3">
        <f>('PV model'!$B$13*(U7599/1000)*(1-'PV model'!$B$14*((20+C7599)-25))*'PV model'!$B$10)/'PV model'!$B$12</f>
        <v>19.178704147500671</v>
      </c>
    </row>
    <row r="7600" spans="1:22" x14ac:dyDescent="0.2">
      <c r="A7600" s="10">
        <f t="shared" si="1314"/>
        <v>317</v>
      </c>
      <c r="B7600" s="10">
        <f t="shared" si="1312"/>
        <v>11</v>
      </c>
      <c r="C7600" s="23">
        <v>8</v>
      </c>
      <c r="D7600" s="24">
        <v>98.775599999999997</v>
      </c>
      <c r="E7600" s="24">
        <v>77.616</v>
      </c>
      <c r="F7600" s="48"/>
      <c r="G7600" s="48"/>
      <c r="H7600" s="1">
        <f t="shared" si="1313"/>
        <v>-18.679946886455486</v>
      </c>
      <c r="I7600" s="1">
        <f t="shared" si="1307"/>
        <v>15.141974464314714</v>
      </c>
      <c r="J7600" s="4">
        <f>B7600+('PV model'!$B$3/15)+(I7600/60)</f>
        <v>10.975699574405244</v>
      </c>
      <c r="K7600" s="2">
        <f t="shared" si="1308"/>
        <v>15.364506383921341</v>
      </c>
      <c r="L7600" s="2">
        <f>DEGREES(ASIN((((COS(RADIANS('PV model'!$B$2))*COS(RADIANS(H7600))*COS(RADIANS(K7600)))+(SIN(RADIANS('PV model'!$B$2))*SIN(RADIANS(H7600)))))))</f>
        <v>14.681159463562816</v>
      </c>
      <c r="M7600" s="3">
        <f t="shared" si="1304"/>
        <v>14.681159463562816</v>
      </c>
      <c r="N7600" s="2">
        <f t="shared" si="1309"/>
        <v>15.038790353746881</v>
      </c>
      <c r="O7600" s="2">
        <f>IF('PV model'!$B$2&gt;0, 180-N7600,IF('PV model'!$B$2&lt;0,0-N7600,N7600))</f>
        <v>164.96120964625311</v>
      </c>
      <c r="P7600" s="2">
        <f>ABS(O7600-'PV model'!$B$5)</f>
        <v>40.03879035374689</v>
      </c>
      <c r="Q7600" s="3">
        <f t="shared" si="1305"/>
        <v>75.318840536437179</v>
      </c>
      <c r="R7600" s="3">
        <f t="shared" si="1310"/>
        <v>98.775600000000054</v>
      </c>
      <c r="S7600" s="3">
        <f t="shared" si="1306"/>
        <v>92.837972765829576</v>
      </c>
      <c r="T7600" s="3">
        <f>(0.5*(1-COS(RADIANS(90-$X$3)))*(D7600+E7600)*'PV model'!$B$4)</f>
        <v>0</v>
      </c>
      <c r="U7600" s="3">
        <f t="shared" si="1311"/>
        <v>191.61357276582964</v>
      </c>
      <c r="V7600" s="3">
        <f>('PV model'!$B$13*(U7600/1000)*(1-'PV model'!$B$14*((20+C7600)-25))*'PV model'!$B$10)/'PV model'!$B$12</f>
        <v>18.923848420868261</v>
      </c>
    </row>
    <row r="7601" spans="1:22" x14ac:dyDescent="0.2">
      <c r="A7601" s="10">
        <f t="shared" si="1314"/>
        <v>317</v>
      </c>
      <c r="B7601" s="10">
        <f t="shared" si="1312"/>
        <v>12</v>
      </c>
      <c r="C7601" s="23">
        <v>8.8000000000000007</v>
      </c>
      <c r="D7601" s="24">
        <v>44.897999999999996</v>
      </c>
      <c r="E7601" s="24">
        <v>97.02</v>
      </c>
      <c r="F7601" s="48"/>
      <c r="G7601" s="48"/>
      <c r="H7601" s="1">
        <f t="shared" si="1313"/>
        <v>-18.679946886455486</v>
      </c>
      <c r="I7601" s="1">
        <f t="shared" si="1307"/>
        <v>15.141974464314714</v>
      </c>
      <c r="J7601" s="4">
        <f>B7601+('PV model'!$B$3/15)+(I7601/60)</f>
        <v>11.975699574405244</v>
      </c>
      <c r="K7601" s="2">
        <f t="shared" si="1308"/>
        <v>0.36450638392134138</v>
      </c>
      <c r="L7601" s="2">
        <f>DEGREES(ASIN((((COS(RADIANS('PV model'!$B$2))*COS(RADIANS(H7601))*COS(RADIANS(K7601)))+(SIN(RADIANS('PV model'!$B$2))*SIN(RADIANS(H7601)))))))</f>
        <v>15.819406490906346</v>
      </c>
      <c r="M7601" s="3">
        <f t="shared" si="1304"/>
        <v>15.819406490906346</v>
      </c>
      <c r="N7601" s="2">
        <f t="shared" si="1309"/>
        <v>0.35889800839706693</v>
      </c>
      <c r="O7601" s="2">
        <f>IF('PV model'!$B$2&gt;0, 180-N7601,IF('PV model'!$B$2&lt;0,0-N7601,N7601))</f>
        <v>179.64110199160294</v>
      </c>
      <c r="P7601" s="2">
        <f>ABS(O7601-'PV model'!$B$5)</f>
        <v>25.358898008397063</v>
      </c>
      <c r="Q7601" s="3">
        <f t="shared" si="1305"/>
        <v>74.180593509093654</v>
      </c>
      <c r="R7601" s="3">
        <f t="shared" si="1310"/>
        <v>44.897999999999982</v>
      </c>
      <c r="S7601" s="3">
        <f t="shared" si="1306"/>
        <v>109.89767671315759</v>
      </c>
      <c r="T7601" s="3">
        <f>(0.5*(1-COS(RADIANS(90-$X$3)))*(D7601+E7601)*'PV model'!$B$4)</f>
        <v>0</v>
      </c>
      <c r="U7601" s="3">
        <f t="shared" si="1311"/>
        <v>154.79567671315758</v>
      </c>
      <c r="V7601" s="3">
        <f>('PV model'!$B$13*(U7601/1000)*(1-'PV model'!$B$14*((20+C7601)-25))*'PV model'!$B$10)/'PV model'!$B$12</f>
        <v>15.238180531414674</v>
      </c>
    </row>
    <row r="7602" spans="1:22" x14ac:dyDescent="0.2">
      <c r="A7602" s="10">
        <f t="shared" si="1314"/>
        <v>317</v>
      </c>
      <c r="B7602" s="10">
        <f t="shared" si="1312"/>
        <v>13</v>
      </c>
      <c r="C7602" s="23">
        <v>8.8000000000000007</v>
      </c>
      <c r="D7602" s="24">
        <v>83.061300000000003</v>
      </c>
      <c r="E7602" s="24">
        <v>104.07600000000001</v>
      </c>
      <c r="F7602" s="48"/>
      <c r="G7602" s="48"/>
      <c r="H7602" s="1">
        <f t="shared" si="1313"/>
        <v>-18.679946886455486</v>
      </c>
      <c r="I7602" s="1">
        <f t="shared" si="1307"/>
        <v>15.141974464314714</v>
      </c>
      <c r="J7602" s="4">
        <f>B7602+('PV model'!$B$3/15)+(I7602/60)</f>
        <v>12.975699574405244</v>
      </c>
      <c r="K7602" s="2">
        <f t="shared" si="1308"/>
        <v>-14.635493616078659</v>
      </c>
      <c r="L7602" s="2">
        <f>DEGREES(ASIN((((COS(RADIANS('PV model'!$B$2))*COS(RADIANS(H7602))*COS(RADIANS(K7602)))+(SIN(RADIANS('PV model'!$B$2))*SIN(RADIANS(H7602)))))))</f>
        <v>14.785842022861141</v>
      </c>
      <c r="M7602" s="3">
        <f t="shared" si="1304"/>
        <v>14.785842022861141</v>
      </c>
      <c r="N7602" s="2">
        <f t="shared" si="1309"/>
        <v>-14.332951754210333</v>
      </c>
      <c r="O7602" s="2">
        <f>IF('PV model'!$B$2&gt;0, 180-N7602,IF('PV model'!$B$2&lt;0,0-N7602,N7602))</f>
        <v>194.33295175421034</v>
      </c>
      <c r="P7602" s="2">
        <f>ABS(O7602-'PV model'!$B$5)</f>
        <v>10.667048245789658</v>
      </c>
      <c r="Q7602" s="3">
        <f t="shared" si="1305"/>
        <v>75.214157977138854</v>
      </c>
      <c r="R7602" s="3">
        <f t="shared" si="1310"/>
        <v>83.061300000000045</v>
      </c>
      <c r="S7602" s="3">
        <f t="shared" si="1306"/>
        <v>121.53242024599997</v>
      </c>
      <c r="T7602" s="3">
        <f>(0.5*(1-COS(RADIANS(90-$X$3)))*(D7602+E7602)*'PV model'!$B$4)</f>
        <v>0</v>
      </c>
      <c r="U7602" s="3">
        <f t="shared" si="1311"/>
        <v>204.59372024600003</v>
      </c>
      <c r="V7602" s="3">
        <f>('PV model'!$B$13*(U7602/1000)*(1-'PV model'!$B$14*((20+C7602)-25))*'PV model'!$B$10)/'PV model'!$B$12</f>
        <v>20.140330213998151</v>
      </c>
    </row>
    <row r="7603" spans="1:22" x14ac:dyDescent="0.2">
      <c r="A7603" s="10">
        <f t="shared" si="1314"/>
        <v>317</v>
      </c>
      <c r="B7603" s="10">
        <f t="shared" si="1312"/>
        <v>14</v>
      </c>
      <c r="C7603" s="23">
        <v>8.6999999999999993</v>
      </c>
      <c r="D7603" s="24">
        <v>107.7552</v>
      </c>
      <c r="E7603" s="24">
        <v>91.727999999999994</v>
      </c>
      <c r="F7603" s="48"/>
      <c r="G7603" s="48"/>
      <c r="H7603" s="1">
        <f t="shared" si="1313"/>
        <v>-18.679946886455486</v>
      </c>
      <c r="I7603" s="1">
        <f t="shared" si="1307"/>
        <v>15.141974464314714</v>
      </c>
      <c r="J7603" s="4">
        <f>B7603+('PV model'!$B$3/15)+(I7603/60)</f>
        <v>13.975699574405244</v>
      </c>
      <c r="K7603" s="2">
        <f t="shared" si="1308"/>
        <v>-29.635493616078659</v>
      </c>
      <c r="L7603" s="2">
        <f>DEGREES(ASIN((((COS(RADIANS('PV model'!$B$2))*COS(RADIANS(H7603))*COS(RADIANS(K7603)))+(SIN(RADIANS('PV model'!$B$2))*SIN(RADIANS(H7603)))))))</f>
        <v>11.678960816216051</v>
      </c>
      <c r="M7603" s="3">
        <f t="shared" si="1304"/>
        <v>11.678960816216051</v>
      </c>
      <c r="N7603" s="2">
        <f t="shared" si="1309"/>
        <v>-28.576731337187912</v>
      </c>
      <c r="O7603" s="2">
        <f>IF('PV model'!$B$2&gt;0, 180-N7603,IF('PV model'!$B$2&lt;0,0-N7603,N7603))</f>
        <v>208.57673133718791</v>
      </c>
      <c r="P7603" s="2">
        <f>ABS(O7603-'PV model'!$B$5)</f>
        <v>3.5767313371879084</v>
      </c>
      <c r="Q7603" s="3">
        <f t="shared" si="1305"/>
        <v>78.321039183783952</v>
      </c>
      <c r="R7603" s="3">
        <f t="shared" si="1310"/>
        <v>107.75520000000002</v>
      </c>
      <c r="S7603" s="3">
        <f t="shared" si="1306"/>
        <v>107.68648178410022</v>
      </c>
      <c r="T7603" s="3">
        <f>(0.5*(1-COS(RADIANS(90-$X$3)))*(D7603+E7603)*'PV model'!$B$4)</f>
        <v>0</v>
      </c>
      <c r="U7603" s="3">
        <f t="shared" si="1311"/>
        <v>215.44168178410024</v>
      </c>
      <c r="V7603" s="3">
        <f>('PV model'!$B$13*(U7603/1000)*(1-'PV model'!$B$14*((20+C7603)-25))*'PV model'!$B$10)/'PV model'!$B$12</f>
        <v>21.216824363573807</v>
      </c>
    </row>
    <row r="7604" spans="1:22" x14ac:dyDescent="0.2">
      <c r="A7604" s="10">
        <f t="shared" si="1314"/>
        <v>317</v>
      </c>
      <c r="B7604" s="10">
        <f t="shared" si="1312"/>
        <v>15</v>
      </c>
      <c r="C7604" s="23">
        <v>8.6999999999999993</v>
      </c>
      <c r="D7604" s="24">
        <v>76.326599999999999</v>
      </c>
      <c r="E7604" s="24">
        <v>66.149999999999991</v>
      </c>
      <c r="F7604" s="48"/>
      <c r="G7604" s="48"/>
      <c r="H7604" s="1">
        <f t="shared" si="1313"/>
        <v>-18.679946886455486</v>
      </c>
      <c r="I7604" s="1">
        <f t="shared" si="1307"/>
        <v>15.141974464314714</v>
      </c>
      <c r="J7604" s="4">
        <f>B7604+('PV model'!$B$3/15)+(I7604/60)</f>
        <v>14.975699574405244</v>
      </c>
      <c r="K7604" s="2">
        <f t="shared" si="1308"/>
        <v>-44.635493616078662</v>
      </c>
      <c r="L7604" s="2">
        <f>DEGREES(ASIN((((COS(RADIANS('PV model'!$B$2))*COS(RADIANS(H7604))*COS(RADIANS(K7604)))+(SIN(RADIANS('PV model'!$B$2))*SIN(RADIANS(H7604)))))))</f>
        <v>6.7689329112372123</v>
      </c>
      <c r="M7604" s="3">
        <f t="shared" si="1304"/>
        <v>6.7689329112372123</v>
      </c>
      <c r="N7604" s="2">
        <f t="shared" si="1309"/>
        <v>-42.086751279639941</v>
      </c>
      <c r="O7604" s="2">
        <f>IF('PV model'!$B$2&gt;0, 180-N7604,IF('PV model'!$B$2&lt;0,0-N7604,N7604))</f>
        <v>222.08675127963994</v>
      </c>
      <c r="P7604" s="2">
        <f>ABS(O7604-'PV model'!$B$5)</f>
        <v>17.086751279639941</v>
      </c>
      <c r="Q7604" s="3">
        <f t="shared" si="1305"/>
        <v>83.231067088762785</v>
      </c>
      <c r="R7604" s="3">
        <f t="shared" si="1310"/>
        <v>76.326600000000028</v>
      </c>
      <c r="S7604" s="3">
        <f t="shared" si="1306"/>
        <v>76.126839201286742</v>
      </c>
      <c r="T7604" s="3">
        <f>(0.5*(1-COS(RADIANS(90-$X$3)))*(D7604+E7604)*'PV model'!$B$4)</f>
        <v>0</v>
      </c>
      <c r="U7604" s="3">
        <f t="shared" si="1311"/>
        <v>152.45343920128676</v>
      </c>
      <c r="V7604" s="3">
        <f>('PV model'!$B$13*(U7604/1000)*(1-'PV model'!$B$14*((20+C7604)-25))*'PV model'!$B$10)/'PV model'!$B$12</f>
        <v>15.013704944978725</v>
      </c>
    </row>
    <row r="7605" spans="1:22" x14ac:dyDescent="0.2">
      <c r="A7605" s="10">
        <f t="shared" si="1314"/>
        <v>317</v>
      </c>
      <c r="B7605" s="10">
        <f t="shared" si="1312"/>
        <v>16</v>
      </c>
      <c r="C7605" s="23">
        <v>8.3000000000000007</v>
      </c>
      <c r="D7605" s="24">
        <v>0</v>
      </c>
      <c r="E7605" s="24">
        <v>21.168000000000003</v>
      </c>
      <c r="F7605" s="48"/>
      <c r="G7605" s="48"/>
      <c r="H7605" s="1">
        <f t="shared" si="1313"/>
        <v>-18.679946886455486</v>
      </c>
      <c r="I7605" s="1">
        <f t="shared" si="1307"/>
        <v>15.141974464314714</v>
      </c>
      <c r="J7605" s="4">
        <f>B7605+('PV model'!$B$3/15)+(I7605/60)</f>
        <v>15.975699574405244</v>
      </c>
      <c r="K7605" s="2">
        <f t="shared" si="1308"/>
        <v>-59.635493616078662</v>
      </c>
      <c r="L7605" s="2">
        <f>DEGREES(ASIN((((COS(RADIANS('PV model'!$B$2))*COS(RADIANS(H7605))*COS(RADIANS(K7605)))+(SIN(RADIANS('PV model'!$B$2))*SIN(RADIANS(H7605)))))))</f>
        <v>0.41729567016499325</v>
      </c>
      <c r="M7605" s="3">
        <f t="shared" si="1304"/>
        <v>0.41729567016499325</v>
      </c>
      <c r="N7605" s="2">
        <f t="shared" si="1309"/>
        <v>-54.825069356574026</v>
      </c>
      <c r="O7605" s="2">
        <f>IF('PV model'!$B$2&gt;0, 180-N7605,IF('PV model'!$B$2&lt;0,0-N7605,N7605))</f>
        <v>234.82506935657403</v>
      </c>
      <c r="P7605" s="2">
        <f>ABS(O7605-'PV model'!$B$5)</f>
        <v>29.825069356574033</v>
      </c>
      <c r="Q7605" s="3">
        <f t="shared" si="1305"/>
        <v>89.582704329834996</v>
      </c>
      <c r="R7605" s="3">
        <f t="shared" si="1310"/>
        <v>0</v>
      </c>
      <c r="S7605" s="3">
        <f t="shared" si="1306"/>
        <v>21.168000000000003</v>
      </c>
      <c r="T7605" s="3">
        <f>(0.5*(1-COS(RADIANS(90-$X$3)))*(D7605+E7605)*'PV model'!$B$4)</f>
        <v>0</v>
      </c>
      <c r="U7605" s="3">
        <f t="shared" si="1311"/>
        <v>21.168000000000003</v>
      </c>
      <c r="V7605" s="3">
        <f>('PV model'!$B$13*(U7605/1000)*(1-'PV model'!$B$14*((20+C7605)-25))*'PV model'!$B$10)/'PV model'!$B$12</f>
        <v>2.0880226967040003</v>
      </c>
    </row>
    <row r="7606" spans="1:22" x14ac:dyDescent="0.2">
      <c r="A7606" s="10">
        <f t="shared" si="1314"/>
        <v>317</v>
      </c>
      <c r="B7606" s="10">
        <f t="shared" si="1312"/>
        <v>17</v>
      </c>
      <c r="C7606" s="23">
        <v>8</v>
      </c>
      <c r="D7606" s="24">
        <v>0</v>
      </c>
      <c r="E7606" s="24">
        <v>0</v>
      </c>
      <c r="F7606" s="48"/>
      <c r="G7606" s="48"/>
      <c r="H7606" s="1">
        <f t="shared" si="1313"/>
        <v>-18.679946886455486</v>
      </c>
      <c r="I7606" s="1">
        <f t="shared" si="1307"/>
        <v>15.141974464314714</v>
      </c>
      <c r="J7606" s="4">
        <f>B7606+('PV model'!$B$3/15)+(I7606/60)</f>
        <v>16.975699574405244</v>
      </c>
      <c r="K7606" s="2">
        <f t="shared" si="1308"/>
        <v>-74.635493616078662</v>
      </c>
      <c r="L7606" s="2">
        <f>DEGREES(ASIN((((COS(RADIANS('PV model'!$B$2))*COS(RADIANS(H7606))*COS(RADIANS(K7606)))+(SIN(RADIANS('PV model'!$B$2))*SIN(RADIANS(H7606)))))))</f>
        <v>-6.9950476306074494</v>
      </c>
      <c r="M7606" s="3">
        <f t="shared" si="1304"/>
        <v>0</v>
      </c>
      <c r="N7606" s="2">
        <f t="shared" si="1309"/>
        <v>-66.972186077353555</v>
      </c>
      <c r="O7606" s="2">
        <f>IF('PV model'!$B$2&gt;0, 180-N7606,IF('PV model'!$B$2&lt;0,0-N7606,N7606))</f>
        <v>246.97218607735357</v>
      </c>
      <c r="P7606" s="2">
        <f>ABS(O7606-'PV model'!$B$5)</f>
        <v>41.97218607735357</v>
      </c>
      <c r="Q7606" s="3">
        <f t="shared" si="1305"/>
        <v>96.995047630607445</v>
      </c>
      <c r="R7606" s="3">
        <f t="shared" si="1310"/>
        <v>0</v>
      </c>
      <c r="S7606" s="3">
        <f t="shared" si="1306"/>
        <v>0</v>
      </c>
      <c r="T7606" s="3">
        <f>(0.5*(1-COS(RADIANS(90-$X$3)))*(D7606+E7606)*'PV model'!$B$4)</f>
        <v>0</v>
      </c>
      <c r="U7606" s="3">
        <f t="shared" si="1311"/>
        <v>0</v>
      </c>
      <c r="V7606" s="3">
        <f>('PV model'!$B$13*(U7606/1000)*(1-'PV model'!$B$14*((20+C7606)-25))*'PV model'!$B$10)/'PV model'!$B$12</f>
        <v>0</v>
      </c>
    </row>
    <row r="7607" spans="1:22" x14ac:dyDescent="0.2">
      <c r="A7607" s="10">
        <f t="shared" si="1314"/>
        <v>317</v>
      </c>
      <c r="B7607" s="10">
        <f t="shared" si="1312"/>
        <v>18</v>
      </c>
      <c r="C7607" s="23">
        <v>7.6</v>
      </c>
      <c r="D7607" s="24">
        <v>0</v>
      </c>
      <c r="E7607" s="24">
        <v>0</v>
      </c>
      <c r="F7607" s="48"/>
      <c r="G7607" s="48"/>
      <c r="H7607" s="1">
        <f t="shared" si="1313"/>
        <v>-18.679946886455486</v>
      </c>
      <c r="I7607" s="1">
        <f t="shared" si="1307"/>
        <v>15.141974464314714</v>
      </c>
      <c r="J7607" s="4">
        <f>B7607+('PV model'!$B$3/15)+(I7607/60)</f>
        <v>17.975699574405244</v>
      </c>
      <c r="K7607" s="2">
        <f t="shared" si="1308"/>
        <v>-89.635493616078662</v>
      </c>
      <c r="L7607" s="2">
        <f>DEGREES(ASIN((((COS(RADIANS('PV model'!$B$2))*COS(RADIANS(H7607))*COS(RADIANS(K7607)))+(SIN(RADIANS('PV model'!$B$2))*SIN(RADIANS(H7607)))))))</f>
        <v>-15.102034471785801</v>
      </c>
      <c r="M7607" s="3">
        <f t="shared" si="1304"/>
        <v>0</v>
      </c>
      <c r="N7607" s="2">
        <f t="shared" si="1309"/>
        <v>-78.869564041701835</v>
      </c>
      <c r="O7607" s="2">
        <f>IF('PV model'!$B$2&gt;0, 180-N7607,IF('PV model'!$B$2&lt;0,0-N7607,N7607))</f>
        <v>258.86956404170184</v>
      </c>
      <c r="P7607" s="2">
        <f>ABS(O7607-'PV model'!$B$5)</f>
        <v>53.869564041701835</v>
      </c>
      <c r="Q7607" s="3">
        <f t="shared" si="1305"/>
        <v>105.1020344717858</v>
      </c>
      <c r="R7607" s="3">
        <f t="shared" si="1310"/>
        <v>0</v>
      </c>
      <c r="S7607" s="3">
        <f t="shared" si="1306"/>
        <v>0</v>
      </c>
      <c r="T7607" s="3">
        <f>(0.5*(1-COS(RADIANS(90-$X$3)))*(D7607+E7607)*'PV model'!$B$4)</f>
        <v>0</v>
      </c>
      <c r="U7607" s="3">
        <f t="shared" si="1311"/>
        <v>0</v>
      </c>
      <c r="V7607" s="3">
        <f>('PV model'!$B$13*(U7607/1000)*(1-'PV model'!$B$14*((20+C7607)-25))*'PV model'!$B$10)/'PV model'!$B$12</f>
        <v>0</v>
      </c>
    </row>
    <row r="7608" spans="1:22" x14ac:dyDescent="0.2">
      <c r="A7608" s="10">
        <f t="shared" si="1314"/>
        <v>317</v>
      </c>
      <c r="B7608" s="10">
        <f t="shared" si="1312"/>
        <v>19</v>
      </c>
      <c r="C7608" s="23">
        <v>7.3</v>
      </c>
      <c r="D7608" s="24">
        <v>0</v>
      </c>
      <c r="E7608" s="24">
        <v>0</v>
      </c>
      <c r="F7608" s="48"/>
      <c r="G7608" s="48"/>
      <c r="H7608" s="1">
        <f t="shared" si="1313"/>
        <v>-18.679946886455486</v>
      </c>
      <c r="I7608" s="1">
        <f t="shared" si="1307"/>
        <v>15.141974464314714</v>
      </c>
      <c r="J7608" s="4">
        <f>B7608+('PV model'!$B$3/15)+(I7608/60)</f>
        <v>18.975699574405244</v>
      </c>
      <c r="K7608" s="2">
        <f t="shared" si="1308"/>
        <v>-104.63549361607866</v>
      </c>
      <c r="L7608" s="2">
        <f>DEGREES(ASIN((((COS(RADIANS('PV model'!$B$2))*COS(RADIANS(H7608))*COS(RADIANS(K7608)))+(SIN(RADIANS('PV model'!$B$2))*SIN(RADIANS(H7608)))))))</f>
        <v>-23.548590837962958</v>
      </c>
      <c r="M7608" s="3">
        <f t="shared" si="1304"/>
        <v>0</v>
      </c>
      <c r="N7608" s="2">
        <f t="shared" si="1309"/>
        <v>-89.009160698088351</v>
      </c>
      <c r="O7608" s="2">
        <f>IF('PV model'!$B$2&gt;0, 180-N7608,IF('PV model'!$B$2&lt;0,0-N7608,N7608))</f>
        <v>269.00916069808835</v>
      </c>
      <c r="P7608" s="2">
        <f>ABS(O7608-'PV model'!$B$5)</f>
        <v>64.009160698088351</v>
      </c>
      <c r="Q7608" s="3">
        <f t="shared" si="1305"/>
        <v>113.54859083796296</v>
      </c>
      <c r="R7608" s="3">
        <f t="shared" si="1310"/>
        <v>0</v>
      </c>
      <c r="S7608" s="3">
        <f t="shared" si="1306"/>
        <v>0</v>
      </c>
      <c r="T7608" s="3">
        <f>(0.5*(1-COS(RADIANS(90-$X$3)))*(D7608+E7608)*'PV model'!$B$4)</f>
        <v>0</v>
      </c>
      <c r="U7608" s="3">
        <f t="shared" si="1311"/>
        <v>0</v>
      </c>
      <c r="V7608" s="3">
        <f>('PV model'!$B$13*(U7608/1000)*(1-'PV model'!$B$14*((20+C7608)-25))*'PV model'!$B$10)/'PV model'!$B$12</f>
        <v>0</v>
      </c>
    </row>
    <row r="7609" spans="1:22" x14ac:dyDescent="0.2">
      <c r="A7609" s="10">
        <f t="shared" si="1314"/>
        <v>317</v>
      </c>
      <c r="B7609" s="10">
        <f t="shared" si="1312"/>
        <v>20</v>
      </c>
      <c r="C7609" s="23">
        <v>7</v>
      </c>
      <c r="D7609" s="24">
        <v>0</v>
      </c>
      <c r="E7609" s="24">
        <v>0</v>
      </c>
      <c r="F7609" s="48"/>
      <c r="G7609" s="48"/>
      <c r="H7609" s="1">
        <f t="shared" si="1313"/>
        <v>-18.679946886455486</v>
      </c>
      <c r="I7609" s="1">
        <f t="shared" si="1307"/>
        <v>15.141974464314714</v>
      </c>
      <c r="J7609" s="4">
        <f>B7609+('PV model'!$B$3/15)+(I7609/60)</f>
        <v>19.975699574405244</v>
      </c>
      <c r="K7609" s="2">
        <f t="shared" si="1308"/>
        <v>-119.63549361607866</v>
      </c>
      <c r="L7609" s="2">
        <f>DEGREES(ASIN((((COS(RADIANS('PV model'!$B$2))*COS(RADIANS(H7609))*COS(RADIANS(K7609)))+(SIN(RADIANS('PV model'!$B$2))*SIN(RADIANS(H7609)))))))</f>
        <v>-31.956506658968632</v>
      </c>
      <c r="M7609" s="3">
        <f t="shared" si="1304"/>
        <v>0</v>
      </c>
      <c r="N7609" s="2">
        <f t="shared" si="1309"/>
        <v>-76.043193572603485</v>
      </c>
      <c r="O7609" s="2">
        <f>IF('PV model'!$B$2&gt;0, 180-N7609,IF('PV model'!$B$2&lt;0,0-N7609,N7609))</f>
        <v>256.04319357260351</v>
      </c>
      <c r="P7609" s="2">
        <f>ABS(O7609-'PV model'!$B$5)</f>
        <v>51.043193572603514</v>
      </c>
      <c r="Q7609" s="3">
        <f t="shared" si="1305"/>
        <v>121.95650665896864</v>
      </c>
      <c r="R7609" s="3">
        <f t="shared" si="1310"/>
        <v>0</v>
      </c>
      <c r="S7609" s="3">
        <f t="shared" si="1306"/>
        <v>0</v>
      </c>
      <c r="T7609" s="3">
        <f>(0.5*(1-COS(RADIANS(90-$X$3)))*(D7609+E7609)*'PV model'!$B$4)</f>
        <v>0</v>
      </c>
      <c r="U7609" s="3">
        <f t="shared" si="1311"/>
        <v>0</v>
      </c>
      <c r="V7609" s="3">
        <f>('PV model'!$B$13*(U7609/1000)*(1-'PV model'!$B$14*((20+C7609)-25))*'PV model'!$B$10)/'PV model'!$B$12</f>
        <v>0</v>
      </c>
    </row>
    <row r="7610" spans="1:22" x14ac:dyDescent="0.2">
      <c r="A7610" s="10">
        <f t="shared" si="1314"/>
        <v>317</v>
      </c>
      <c r="B7610" s="10">
        <f t="shared" si="1312"/>
        <v>21</v>
      </c>
      <c r="C7610" s="23">
        <v>6.7</v>
      </c>
      <c r="D7610" s="24">
        <v>0</v>
      </c>
      <c r="E7610" s="24">
        <v>0</v>
      </c>
      <c r="F7610" s="48"/>
      <c r="G7610" s="48"/>
      <c r="H7610" s="1">
        <f t="shared" si="1313"/>
        <v>-18.679946886455486</v>
      </c>
      <c r="I7610" s="1">
        <f t="shared" si="1307"/>
        <v>15.141974464314714</v>
      </c>
      <c r="J7610" s="4">
        <f>B7610+('PV model'!$B$3/15)+(I7610/60)</f>
        <v>20.975699574405244</v>
      </c>
      <c r="K7610" s="2">
        <f t="shared" si="1308"/>
        <v>-134.63549361607866</v>
      </c>
      <c r="L7610" s="2">
        <f>DEGREES(ASIN((((COS(RADIANS('PV model'!$B$2))*COS(RADIANS(H7610))*COS(RADIANS(K7610)))+(SIN(RADIANS('PV model'!$B$2))*SIN(RADIANS(H7610)))))))</f>
        <v>-39.862152548525884</v>
      </c>
      <c r="M7610" s="3">
        <f t="shared" si="1304"/>
        <v>0</v>
      </c>
      <c r="N7610" s="2">
        <f t="shared" si="1309"/>
        <v>-61.427494767523527</v>
      </c>
      <c r="O7610" s="2">
        <f>IF('PV model'!$B$2&gt;0, 180-N7610,IF('PV model'!$B$2&lt;0,0-N7610,N7610))</f>
        <v>241.42749476752351</v>
      </c>
      <c r="P7610" s="2">
        <f>ABS(O7610-'PV model'!$B$5)</f>
        <v>36.427494767523513</v>
      </c>
      <c r="Q7610" s="3">
        <f t="shared" si="1305"/>
        <v>129.8621525485259</v>
      </c>
      <c r="R7610" s="3">
        <f t="shared" si="1310"/>
        <v>0</v>
      </c>
      <c r="S7610" s="3">
        <f t="shared" si="1306"/>
        <v>0</v>
      </c>
      <c r="T7610" s="3">
        <f>(0.5*(1-COS(RADIANS(90-$X$3)))*(D7610+E7610)*'PV model'!$B$4)</f>
        <v>0</v>
      </c>
      <c r="U7610" s="3">
        <f t="shared" si="1311"/>
        <v>0</v>
      </c>
      <c r="V7610" s="3">
        <f>('PV model'!$B$13*(U7610/1000)*(1-'PV model'!$B$14*((20+C7610)-25))*'PV model'!$B$10)/'PV model'!$B$12</f>
        <v>0</v>
      </c>
    </row>
    <row r="7611" spans="1:22" x14ac:dyDescent="0.2">
      <c r="A7611" s="10">
        <f t="shared" si="1314"/>
        <v>317</v>
      </c>
      <c r="B7611" s="10">
        <f t="shared" si="1312"/>
        <v>22</v>
      </c>
      <c r="C7611" s="23">
        <v>6.9</v>
      </c>
      <c r="D7611" s="24">
        <v>0</v>
      </c>
      <c r="E7611" s="24">
        <v>0</v>
      </c>
      <c r="F7611" s="48"/>
      <c r="G7611" s="48"/>
      <c r="H7611" s="1">
        <f t="shared" si="1313"/>
        <v>-18.679946886455486</v>
      </c>
      <c r="I7611" s="1">
        <f t="shared" si="1307"/>
        <v>15.141974464314714</v>
      </c>
      <c r="J7611" s="4">
        <f>B7611+('PV model'!$B$3/15)+(I7611/60)</f>
        <v>21.975699574405244</v>
      </c>
      <c r="K7611" s="2">
        <f t="shared" si="1308"/>
        <v>-149.63549361607866</v>
      </c>
      <c r="L7611" s="2">
        <f>DEGREES(ASIN((((COS(RADIANS('PV model'!$B$2))*COS(RADIANS(H7611))*COS(RADIANS(K7611)))+(SIN(RADIANS('PV model'!$B$2))*SIN(RADIANS(H7611)))))))</f>
        <v>-46.628707043997359</v>
      </c>
      <c r="M7611" s="3">
        <f t="shared" si="1304"/>
        <v>0</v>
      </c>
      <c r="N7611" s="2">
        <f t="shared" si="1309"/>
        <v>-44.212954342401254</v>
      </c>
      <c r="O7611" s="2">
        <f>IF('PV model'!$B$2&gt;0, 180-N7611,IF('PV model'!$B$2&lt;0,0-N7611,N7611))</f>
        <v>224.21295434240125</v>
      </c>
      <c r="P7611" s="2">
        <f>ABS(O7611-'PV model'!$B$5)</f>
        <v>19.212954342401247</v>
      </c>
      <c r="Q7611" s="3">
        <f t="shared" si="1305"/>
        <v>136.62870704399737</v>
      </c>
      <c r="R7611" s="3">
        <f t="shared" si="1310"/>
        <v>0</v>
      </c>
      <c r="S7611" s="3">
        <f t="shared" si="1306"/>
        <v>0</v>
      </c>
      <c r="T7611" s="3">
        <f>(0.5*(1-COS(RADIANS(90-$X$3)))*(D7611+E7611)*'PV model'!$B$4)</f>
        <v>0</v>
      </c>
      <c r="U7611" s="3">
        <f t="shared" si="1311"/>
        <v>0</v>
      </c>
      <c r="V7611" s="3">
        <f>('PV model'!$B$13*(U7611/1000)*(1-'PV model'!$B$14*((20+C7611)-25))*'PV model'!$B$10)/'PV model'!$B$12</f>
        <v>0</v>
      </c>
    </row>
    <row r="7612" spans="1:22" x14ac:dyDescent="0.2">
      <c r="A7612" s="10">
        <f t="shared" si="1314"/>
        <v>317</v>
      </c>
      <c r="B7612" s="10">
        <f t="shared" si="1312"/>
        <v>23</v>
      </c>
      <c r="C7612" s="23">
        <v>7</v>
      </c>
      <c r="D7612" s="24">
        <v>0</v>
      </c>
      <c r="E7612" s="24">
        <v>0</v>
      </c>
      <c r="F7612" s="48"/>
      <c r="G7612" s="48"/>
      <c r="H7612" s="1">
        <f t="shared" si="1313"/>
        <v>-18.679946886455486</v>
      </c>
      <c r="I7612" s="1">
        <f t="shared" si="1307"/>
        <v>15.141974464314714</v>
      </c>
      <c r="J7612" s="4">
        <f>B7612+('PV model'!$B$3/15)+(I7612/60)</f>
        <v>22.975699574405244</v>
      </c>
      <c r="K7612" s="2">
        <f t="shared" si="1308"/>
        <v>-164.63549361607866</v>
      </c>
      <c r="L7612" s="2">
        <f>DEGREES(ASIN((((COS(RADIANS('PV model'!$B$2))*COS(RADIANS(H7612))*COS(RADIANS(K7612)))+(SIN(RADIANS('PV model'!$B$2))*SIN(RADIANS(H7612)))))))</f>
        <v>-51.383844945066635</v>
      </c>
      <c r="M7612" s="3">
        <f t="shared" si="1304"/>
        <v>0</v>
      </c>
      <c r="N7612" s="2">
        <f t="shared" si="1309"/>
        <v>-23.714625214048944</v>
      </c>
      <c r="O7612" s="2">
        <f>IF('PV model'!$B$2&gt;0, 180-N7612,IF('PV model'!$B$2&lt;0,0-N7612,N7612))</f>
        <v>203.71462521404894</v>
      </c>
      <c r="P7612" s="2">
        <f>ABS(O7612-'PV model'!$B$5)</f>
        <v>1.2853747859510634</v>
      </c>
      <c r="Q7612" s="3">
        <f t="shared" si="1305"/>
        <v>141.38384494506661</v>
      </c>
      <c r="R7612" s="3">
        <f t="shared" si="1310"/>
        <v>0</v>
      </c>
      <c r="S7612" s="3">
        <f t="shared" si="1306"/>
        <v>0</v>
      </c>
      <c r="T7612" s="3">
        <f>(0.5*(1-COS(RADIANS(90-$X$3)))*(D7612+E7612)*'PV model'!$B$4)</f>
        <v>0</v>
      </c>
      <c r="U7612" s="3">
        <f t="shared" si="1311"/>
        <v>0</v>
      </c>
      <c r="V7612" s="3">
        <f>('PV model'!$B$13*(U7612/1000)*(1-'PV model'!$B$14*((20+C7612)-25))*'PV model'!$B$10)/'PV model'!$B$12</f>
        <v>0</v>
      </c>
    </row>
    <row r="7613" spans="1:22" x14ac:dyDescent="0.2">
      <c r="A7613" s="10">
        <f t="shared" si="1314"/>
        <v>317</v>
      </c>
      <c r="B7613" s="10">
        <f t="shared" si="1312"/>
        <v>24</v>
      </c>
      <c r="C7613" s="23">
        <v>7.2</v>
      </c>
      <c r="D7613" s="24">
        <v>0</v>
      </c>
      <c r="E7613" s="24">
        <v>0</v>
      </c>
      <c r="F7613" s="48"/>
      <c r="G7613" s="48"/>
      <c r="H7613" s="1">
        <f t="shared" si="1313"/>
        <v>-18.679946886455486</v>
      </c>
      <c r="I7613" s="1">
        <f t="shared" si="1307"/>
        <v>15.141974464314714</v>
      </c>
      <c r="J7613" s="4">
        <f>B7613+('PV model'!$B$3/15)+(I7613/60)</f>
        <v>23.975699574405244</v>
      </c>
      <c r="K7613" s="2">
        <f t="shared" si="1308"/>
        <v>-179.63549361607866</v>
      </c>
      <c r="L7613" s="2">
        <f>DEGREES(ASIN((((COS(RADIANS('PV model'!$B$2))*COS(RADIANS(H7613))*COS(RADIANS(K7613)))+(SIN(RADIANS('PV model'!$B$2))*SIN(RADIANS(H7613)))))))</f>
        <v>-53.178908809051464</v>
      </c>
      <c r="M7613" s="3">
        <f t="shared" si="1304"/>
        <v>0</v>
      </c>
      <c r="N7613" s="2">
        <f t="shared" si="1309"/>
        <v>-0.57616888318265991</v>
      </c>
      <c r="O7613" s="2">
        <f>IF('PV model'!$B$2&gt;0, 180-N7613,IF('PV model'!$B$2&lt;0,0-N7613,N7613))</f>
        <v>180.57616888318265</v>
      </c>
      <c r="P7613" s="2">
        <f>ABS(O7613-'PV model'!$B$5)</f>
        <v>24.423831116817354</v>
      </c>
      <c r="Q7613" s="3">
        <f t="shared" si="1305"/>
        <v>143.17890880905148</v>
      </c>
      <c r="R7613" s="3">
        <f t="shared" si="1310"/>
        <v>0</v>
      </c>
      <c r="S7613" s="3">
        <f t="shared" si="1306"/>
        <v>0</v>
      </c>
      <c r="T7613" s="3">
        <f>(0.5*(1-COS(RADIANS(90-$X$3)))*(D7613+E7613)*'PV model'!$B$4)</f>
        <v>0</v>
      </c>
      <c r="U7613" s="3">
        <f t="shared" si="1311"/>
        <v>0</v>
      </c>
      <c r="V7613" s="3">
        <f>('PV model'!$B$13*(U7613/1000)*(1-'PV model'!$B$14*((20+C7613)-25))*'PV model'!$B$10)/'PV model'!$B$12</f>
        <v>0</v>
      </c>
    </row>
    <row r="7614" spans="1:22" x14ac:dyDescent="0.2">
      <c r="A7614" s="10">
        <f t="shared" si="1314"/>
        <v>318</v>
      </c>
      <c r="B7614" s="10">
        <f t="shared" si="1312"/>
        <v>1</v>
      </c>
      <c r="C7614" s="23">
        <v>7.4</v>
      </c>
      <c r="D7614" s="24">
        <v>0</v>
      </c>
      <c r="E7614" s="24">
        <v>0</v>
      </c>
      <c r="F7614" s="48"/>
      <c r="G7614" s="48"/>
      <c r="H7614" s="1">
        <f t="shared" si="1313"/>
        <v>-18.92162421901125</v>
      </c>
      <c r="I7614" s="1">
        <f t="shared" si="1307"/>
        <v>14.948086085169567</v>
      </c>
      <c r="J7614" s="4">
        <f>B7614+('PV model'!$B$3/15)+(I7614/60)</f>
        <v>0.9724681014194928</v>
      </c>
      <c r="K7614" s="2">
        <f t="shared" si="1308"/>
        <v>165.4129784787076</v>
      </c>
      <c r="L7614" s="2">
        <f>DEGREES(ASIN((((COS(RADIANS('PV model'!$B$2))*COS(RADIANS(H7614))*COS(RADIANS(K7614)))+(SIN(RADIANS('PV model'!$B$2))*SIN(RADIANS(H7614)))))))</f>
        <v>-51.792099665779674</v>
      </c>
      <c r="M7614" s="3">
        <f t="shared" si="1304"/>
        <v>0</v>
      </c>
      <c r="N7614" s="2">
        <f t="shared" si="1309"/>
        <v>22.654980725145062</v>
      </c>
      <c r="O7614" s="2">
        <f>IF('PV model'!$B$2&gt;0, 180-N7614,IF('PV model'!$B$2&lt;0,0-N7614,N7614))</f>
        <v>157.34501927485493</v>
      </c>
      <c r="P7614" s="2">
        <f>ABS(O7614-'PV model'!$B$5)</f>
        <v>47.654980725145066</v>
      </c>
      <c r="Q7614" s="3">
        <f t="shared" si="1305"/>
        <v>141.79209966577966</v>
      </c>
      <c r="R7614" s="3">
        <f t="shared" si="1310"/>
        <v>0</v>
      </c>
      <c r="S7614" s="3">
        <f t="shared" si="1306"/>
        <v>0</v>
      </c>
      <c r="T7614" s="3">
        <f>(0.5*(1-COS(RADIANS(90-$X$3)))*(D7614+E7614)*'PV model'!$B$4)</f>
        <v>0</v>
      </c>
      <c r="U7614" s="3">
        <f t="shared" si="1311"/>
        <v>0</v>
      </c>
      <c r="V7614" s="3">
        <f>('PV model'!$B$13*(U7614/1000)*(1-'PV model'!$B$14*((20+C7614)-25))*'PV model'!$B$10)/'PV model'!$B$12</f>
        <v>0</v>
      </c>
    </row>
    <row r="7615" spans="1:22" x14ac:dyDescent="0.2">
      <c r="A7615" s="10">
        <f t="shared" si="1314"/>
        <v>318</v>
      </c>
      <c r="B7615" s="10">
        <f t="shared" si="1312"/>
        <v>2</v>
      </c>
      <c r="C7615" s="23">
        <v>7.5</v>
      </c>
      <c r="D7615" s="24">
        <v>0</v>
      </c>
      <c r="E7615" s="24">
        <v>0</v>
      </c>
      <c r="F7615" s="48"/>
      <c r="G7615" s="48"/>
      <c r="H7615" s="1">
        <f t="shared" si="1313"/>
        <v>-18.92162421901125</v>
      </c>
      <c r="I7615" s="1">
        <f t="shared" si="1307"/>
        <v>14.948086085169567</v>
      </c>
      <c r="J7615" s="4">
        <f>B7615+('PV model'!$B$3/15)+(I7615/60)</f>
        <v>1.9724681014194929</v>
      </c>
      <c r="K7615" s="2">
        <f t="shared" si="1308"/>
        <v>150.4129784787076</v>
      </c>
      <c r="L7615" s="2">
        <f>DEGREES(ASIN((((COS(RADIANS('PV model'!$B$2))*COS(RADIANS(H7615))*COS(RADIANS(K7615)))+(SIN(RADIANS('PV model'!$B$2))*SIN(RADIANS(H7615)))))))</f>
        <v>-47.153469744785809</v>
      </c>
      <c r="M7615" s="3">
        <f t="shared" si="1304"/>
        <v>0</v>
      </c>
      <c r="N7615" s="2">
        <f t="shared" si="1309"/>
        <v>43.379076504761812</v>
      </c>
      <c r="O7615" s="2">
        <f>IF('PV model'!$B$2&gt;0, 180-N7615,IF('PV model'!$B$2&lt;0,0-N7615,N7615))</f>
        <v>136.62092349523817</v>
      </c>
      <c r="P7615" s="2">
        <f>ABS(O7615-'PV model'!$B$5)</f>
        <v>68.379076504761827</v>
      </c>
      <c r="Q7615" s="3">
        <f t="shared" si="1305"/>
        <v>137.15346974478581</v>
      </c>
      <c r="R7615" s="3">
        <f t="shared" si="1310"/>
        <v>0</v>
      </c>
      <c r="S7615" s="3">
        <f t="shared" si="1306"/>
        <v>0</v>
      </c>
      <c r="T7615" s="3">
        <f>(0.5*(1-COS(RADIANS(90-$X$3)))*(D7615+E7615)*'PV model'!$B$4)</f>
        <v>0</v>
      </c>
      <c r="U7615" s="3">
        <f t="shared" si="1311"/>
        <v>0</v>
      </c>
      <c r="V7615" s="3">
        <f>('PV model'!$B$13*(U7615/1000)*(1-'PV model'!$B$14*((20+C7615)-25))*'PV model'!$B$10)/'PV model'!$B$12</f>
        <v>0</v>
      </c>
    </row>
    <row r="7616" spans="1:22" x14ac:dyDescent="0.2">
      <c r="A7616" s="10">
        <f t="shared" si="1314"/>
        <v>318</v>
      </c>
      <c r="B7616" s="10">
        <f t="shared" si="1312"/>
        <v>3</v>
      </c>
      <c r="C7616" s="23">
        <v>7.7</v>
      </c>
      <c r="D7616" s="24">
        <v>0</v>
      </c>
      <c r="E7616" s="24">
        <v>0</v>
      </c>
      <c r="F7616" s="48"/>
      <c r="G7616" s="48"/>
      <c r="H7616" s="1">
        <f t="shared" si="1313"/>
        <v>-18.92162421901125</v>
      </c>
      <c r="I7616" s="1">
        <f t="shared" si="1307"/>
        <v>14.948086085169567</v>
      </c>
      <c r="J7616" s="4">
        <f>B7616+('PV model'!$B$3/15)+(I7616/60)</f>
        <v>2.9724681014194925</v>
      </c>
      <c r="K7616" s="2">
        <f t="shared" si="1308"/>
        <v>135.4129784787076</v>
      </c>
      <c r="L7616" s="2">
        <f>DEGREES(ASIN((((COS(RADIANS('PV model'!$B$2))*COS(RADIANS(H7616))*COS(RADIANS(K7616)))+(SIN(RADIANS('PV model'!$B$2))*SIN(RADIANS(H7616)))))))</f>
        <v>-40.45355141180913</v>
      </c>
      <c r="M7616" s="3">
        <f t="shared" si="1304"/>
        <v>0</v>
      </c>
      <c r="N7616" s="2">
        <f t="shared" si="1309"/>
        <v>60.772804769017213</v>
      </c>
      <c r="O7616" s="2">
        <f>IF('PV model'!$B$2&gt;0, 180-N7616,IF('PV model'!$B$2&lt;0,0-N7616,N7616))</f>
        <v>119.22719523098279</v>
      </c>
      <c r="P7616" s="2">
        <f>ABS(O7616-'PV model'!$B$5)</f>
        <v>85.772804769017213</v>
      </c>
      <c r="Q7616" s="3">
        <f t="shared" si="1305"/>
        <v>130.45355141180914</v>
      </c>
      <c r="R7616" s="3">
        <f t="shared" si="1310"/>
        <v>0</v>
      </c>
      <c r="S7616" s="3">
        <f t="shared" si="1306"/>
        <v>0</v>
      </c>
      <c r="T7616" s="3">
        <f>(0.5*(1-COS(RADIANS(90-$X$3)))*(D7616+E7616)*'PV model'!$B$4)</f>
        <v>0</v>
      </c>
      <c r="U7616" s="3">
        <f t="shared" si="1311"/>
        <v>0</v>
      </c>
      <c r="V7616" s="3">
        <f>('PV model'!$B$13*(U7616/1000)*(1-'PV model'!$B$14*((20+C7616)-25))*'PV model'!$B$10)/'PV model'!$B$12</f>
        <v>0</v>
      </c>
    </row>
    <row r="7617" spans="1:22" x14ac:dyDescent="0.2">
      <c r="A7617" s="10">
        <f t="shared" si="1314"/>
        <v>318</v>
      </c>
      <c r="B7617" s="10">
        <f t="shared" si="1312"/>
        <v>4</v>
      </c>
      <c r="C7617" s="23">
        <v>7.6</v>
      </c>
      <c r="D7617" s="24">
        <v>0</v>
      </c>
      <c r="E7617" s="24">
        <v>0</v>
      </c>
      <c r="F7617" s="48"/>
      <c r="G7617" s="48"/>
      <c r="H7617" s="1">
        <f t="shared" si="1313"/>
        <v>-18.92162421901125</v>
      </c>
      <c r="I7617" s="1">
        <f t="shared" si="1307"/>
        <v>14.948086085169567</v>
      </c>
      <c r="J7617" s="4">
        <f>B7617+('PV model'!$B$3/15)+(I7617/60)</f>
        <v>3.9724681014194925</v>
      </c>
      <c r="K7617" s="2">
        <f t="shared" si="1308"/>
        <v>120.41297847870761</v>
      </c>
      <c r="L7617" s="2">
        <f>DEGREES(ASIN((((COS(RADIANS('PV model'!$B$2))*COS(RADIANS(H7617))*COS(RADIANS(K7617)))+(SIN(RADIANS('PV model'!$B$2))*SIN(RADIANS(H7617)))))))</f>
        <v>-32.58024743936992</v>
      </c>
      <c r="M7617" s="3">
        <f t="shared" si="1304"/>
        <v>0</v>
      </c>
      <c r="N7617" s="2">
        <f t="shared" si="1309"/>
        <v>75.499871129100185</v>
      </c>
      <c r="O7617" s="2">
        <f>IF('PV model'!$B$2&gt;0, 180-N7617,IF('PV model'!$B$2&lt;0,0-N7617,N7617))</f>
        <v>104.50012887089981</v>
      </c>
      <c r="P7617" s="2">
        <f>ABS(O7617-'PV model'!$B$5)</f>
        <v>100.49987112910019</v>
      </c>
      <c r="Q7617" s="3">
        <f t="shared" si="1305"/>
        <v>122.58024743936991</v>
      </c>
      <c r="R7617" s="3">
        <f t="shared" si="1310"/>
        <v>0</v>
      </c>
      <c r="S7617" s="3">
        <f t="shared" si="1306"/>
        <v>0</v>
      </c>
      <c r="T7617" s="3">
        <f>(0.5*(1-COS(RADIANS(90-$X$3)))*(D7617+E7617)*'PV model'!$B$4)</f>
        <v>0</v>
      </c>
      <c r="U7617" s="3">
        <f t="shared" si="1311"/>
        <v>0</v>
      </c>
      <c r="V7617" s="3">
        <f>('PV model'!$B$13*(U7617/1000)*(1-'PV model'!$B$14*((20+C7617)-25))*'PV model'!$B$10)/'PV model'!$B$12</f>
        <v>0</v>
      </c>
    </row>
    <row r="7618" spans="1:22" x14ac:dyDescent="0.2">
      <c r="A7618" s="10">
        <f t="shared" si="1314"/>
        <v>318</v>
      </c>
      <c r="B7618" s="10">
        <f t="shared" si="1312"/>
        <v>5</v>
      </c>
      <c r="C7618" s="23">
        <v>7.6</v>
      </c>
      <c r="D7618" s="24">
        <v>0</v>
      </c>
      <c r="E7618" s="24">
        <v>0</v>
      </c>
      <c r="F7618" s="48"/>
      <c r="G7618" s="48"/>
      <c r="H7618" s="1">
        <f t="shared" si="1313"/>
        <v>-18.92162421901125</v>
      </c>
      <c r="I7618" s="1">
        <f t="shared" si="1307"/>
        <v>14.948086085169567</v>
      </c>
      <c r="J7618" s="4">
        <f>B7618+('PV model'!$B$3/15)+(I7618/60)</f>
        <v>4.9724681014194934</v>
      </c>
      <c r="K7618" s="2">
        <f t="shared" si="1308"/>
        <v>105.4129784787076</v>
      </c>
      <c r="L7618" s="2">
        <f>DEGREES(ASIN((((COS(RADIANS('PV model'!$B$2))*COS(RADIANS(H7618))*COS(RADIANS(K7618)))+(SIN(RADIANS('PV model'!$B$2))*SIN(RADIANS(H7618)))))))</f>
        <v>-24.182528754551335</v>
      </c>
      <c r="M7618" s="3">
        <f t="shared" si="1304"/>
        <v>0</v>
      </c>
      <c r="N7618" s="2">
        <f t="shared" si="1309"/>
        <v>88.522301404340411</v>
      </c>
      <c r="O7618" s="2">
        <f>IF('PV model'!$B$2&gt;0, 180-N7618,IF('PV model'!$B$2&lt;0,0-N7618,N7618))</f>
        <v>91.477698595659589</v>
      </c>
      <c r="P7618" s="2">
        <f>ABS(O7618-'PV model'!$B$5)</f>
        <v>113.52230140434041</v>
      </c>
      <c r="Q7618" s="3">
        <f t="shared" si="1305"/>
        <v>114.18252875455134</v>
      </c>
      <c r="R7618" s="3">
        <f t="shared" si="1310"/>
        <v>0</v>
      </c>
      <c r="S7618" s="3">
        <f t="shared" si="1306"/>
        <v>0</v>
      </c>
      <c r="T7618" s="3">
        <f>(0.5*(1-COS(RADIANS(90-$X$3)))*(D7618+E7618)*'PV model'!$B$4)</f>
        <v>0</v>
      </c>
      <c r="U7618" s="3">
        <f t="shared" si="1311"/>
        <v>0</v>
      </c>
      <c r="V7618" s="3">
        <f>('PV model'!$B$13*(U7618/1000)*(1-'PV model'!$B$14*((20+C7618)-25))*'PV model'!$B$10)/'PV model'!$B$12</f>
        <v>0</v>
      </c>
    </row>
    <row r="7619" spans="1:22" x14ac:dyDescent="0.2">
      <c r="A7619" s="10">
        <f t="shared" si="1314"/>
        <v>318</v>
      </c>
      <c r="B7619" s="10">
        <f t="shared" si="1312"/>
        <v>6</v>
      </c>
      <c r="C7619" s="23">
        <v>7.5</v>
      </c>
      <c r="D7619" s="24">
        <v>0</v>
      </c>
      <c r="E7619" s="24">
        <v>0</v>
      </c>
      <c r="F7619" s="48"/>
      <c r="G7619" s="48"/>
      <c r="H7619" s="1">
        <f t="shared" si="1313"/>
        <v>-18.92162421901125</v>
      </c>
      <c r="I7619" s="1">
        <f t="shared" si="1307"/>
        <v>14.948086085169567</v>
      </c>
      <c r="J7619" s="4">
        <f>B7619+('PV model'!$B$3/15)+(I7619/60)</f>
        <v>5.9724681014194934</v>
      </c>
      <c r="K7619" s="2">
        <f t="shared" si="1308"/>
        <v>90.412978478707601</v>
      </c>
      <c r="L7619" s="2">
        <f>DEGREES(ASIN((((COS(RADIANS('PV model'!$B$2))*COS(RADIANS(H7619))*COS(RADIANS(K7619)))+(SIN(RADIANS('PV model'!$B$2))*SIN(RADIANS(H7619)))))))</f>
        <v>-15.730031067683949</v>
      </c>
      <c r="M7619" s="3">
        <f t="shared" si="1304"/>
        <v>0</v>
      </c>
      <c r="N7619" s="2">
        <f t="shared" si="1309"/>
        <v>79.340064491869427</v>
      </c>
      <c r="O7619" s="2">
        <f>IF('PV model'!$B$2&gt;0, 180-N7619,IF('PV model'!$B$2&lt;0,0-N7619,N7619))</f>
        <v>100.65993550813057</v>
      </c>
      <c r="P7619" s="2">
        <f>ABS(O7619-'PV model'!$B$5)</f>
        <v>104.34006449186943</v>
      </c>
      <c r="Q7619" s="3">
        <f t="shared" si="1305"/>
        <v>105.73003106768394</v>
      </c>
      <c r="R7619" s="3">
        <f t="shared" si="1310"/>
        <v>0</v>
      </c>
      <c r="S7619" s="3">
        <f t="shared" si="1306"/>
        <v>0</v>
      </c>
      <c r="T7619" s="3">
        <f>(0.5*(1-COS(RADIANS(90-$X$3)))*(D7619+E7619)*'PV model'!$B$4)</f>
        <v>0</v>
      </c>
      <c r="U7619" s="3">
        <f t="shared" si="1311"/>
        <v>0</v>
      </c>
      <c r="V7619" s="3">
        <f>('PV model'!$B$13*(U7619/1000)*(1-'PV model'!$B$14*((20+C7619)-25))*'PV model'!$B$10)/'PV model'!$B$12</f>
        <v>0</v>
      </c>
    </row>
    <row r="7620" spans="1:22" x14ac:dyDescent="0.2">
      <c r="A7620" s="10">
        <f t="shared" si="1314"/>
        <v>318</v>
      </c>
      <c r="B7620" s="10">
        <f t="shared" si="1312"/>
        <v>7</v>
      </c>
      <c r="C7620" s="23">
        <v>7.4</v>
      </c>
      <c r="D7620" s="24">
        <v>0</v>
      </c>
      <c r="E7620" s="24">
        <v>0</v>
      </c>
      <c r="F7620" s="48"/>
      <c r="G7620" s="48"/>
      <c r="H7620" s="1">
        <f t="shared" si="1313"/>
        <v>-18.92162421901125</v>
      </c>
      <c r="I7620" s="1">
        <f t="shared" si="1307"/>
        <v>14.948086085169567</v>
      </c>
      <c r="J7620" s="4">
        <f>B7620+('PV model'!$B$3/15)+(I7620/60)</f>
        <v>6.9724681014194934</v>
      </c>
      <c r="K7620" s="2">
        <f t="shared" si="1308"/>
        <v>75.412978478707601</v>
      </c>
      <c r="L7620" s="2">
        <f>DEGREES(ASIN((((COS(RADIANS('PV model'!$B$2))*COS(RADIANS(H7620))*COS(RADIANS(K7620)))+(SIN(RADIANS('PV model'!$B$2))*SIN(RADIANS(H7620)))))))</f>
        <v>-7.6026320933661813</v>
      </c>
      <c r="M7620" s="3">
        <f t="shared" si="1304"/>
        <v>0</v>
      </c>
      <c r="N7620" s="2">
        <f t="shared" si="1309"/>
        <v>67.45668285352113</v>
      </c>
      <c r="O7620" s="2">
        <f>IF('PV model'!$B$2&gt;0, 180-N7620,IF('PV model'!$B$2&lt;0,0-N7620,N7620))</f>
        <v>112.54331714647887</v>
      </c>
      <c r="P7620" s="2">
        <f>ABS(O7620-'PV model'!$B$5)</f>
        <v>92.45668285352113</v>
      </c>
      <c r="Q7620" s="3">
        <f t="shared" si="1305"/>
        <v>97.602632093366182</v>
      </c>
      <c r="R7620" s="3">
        <f t="shared" si="1310"/>
        <v>0</v>
      </c>
      <c r="S7620" s="3">
        <f t="shared" si="1306"/>
        <v>0</v>
      </c>
      <c r="T7620" s="3">
        <f>(0.5*(1-COS(RADIANS(90-$X$3)))*(D7620+E7620)*'PV model'!$B$4)</f>
        <v>0</v>
      </c>
      <c r="U7620" s="3">
        <f t="shared" si="1311"/>
        <v>0</v>
      </c>
      <c r="V7620" s="3">
        <f>('PV model'!$B$13*(U7620/1000)*(1-'PV model'!$B$14*((20+C7620)-25))*'PV model'!$B$10)/'PV model'!$B$12</f>
        <v>0</v>
      </c>
    </row>
    <row r="7621" spans="1:22" x14ac:dyDescent="0.2">
      <c r="A7621" s="10">
        <f t="shared" si="1314"/>
        <v>318</v>
      </c>
      <c r="B7621" s="10">
        <f t="shared" si="1312"/>
        <v>8</v>
      </c>
      <c r="C7621" s="23">
        <v>7.4</v>
      </c>
      <c r="D7621" s="24">
        <v>0</v>
      </c>
      <c r="E7621" s="24">
        <v>0</v>
      </c>
      <c r="F7621" s="48"/>
      <c r="G7621" s="48"/>
      <c r="H7621" s="1">
        <f t="shared" si="1313"/>
        <v>-18.92162421901125</v>
      </c>
      <c r="I7621" s="1">
        <f t="shared" si="1307"/>
        <v>14.948086085169567</v>
      </c>
      <c r="J7621" s="4">
        <f>B7621+('PV model'!$B$3/15)+(I7621/60)</f>
        <v>7.9724681014194934</v>
      </c>
      <c r="K7621" s="2">
        <f t="shared" si="1308"/>
        <v>60.412978478707601</v>
      </c>
      <c r="L7621" s="2">
        <f>DEGREES(ASIN((((COS(RADIANS('PV model'!$B$2))*COS(RADIANS(H7621))*COS(RADIANS(K7621)))+(SIN(RADIANS('PV model'!$B$2))*SIN(RADIANS(H7621)))))))</f>
        <v>-0.15440497374298401</v>
      </c>
      <c r="M7621" s="3">
        <f t="shared" si="1304"/>
        <v>0</v>
      </c>
      <c r="N7621" s="2">
        <f t="shared" si="1309"/>
        <v>55.347818877437874</v>
      </c>
      <c r="O7621" s="2">
        <f>IF('PV model'!$B$2&gt;0, 180-N7621,IF('PV model'!$B$2&lt;0,0-N7621,N7621))</f>
        <v>124.65218112256213</v>
      </c>
      <c r="P7621" s="2">
        <f>ABS(O7621-'PV model'!$B$5)</f>
        <v>80.347818877437874</v>
      </c>
      <c r="Q7621" s="3">
        <f t="shared" si="1305"/>
        <v>90.154404973742984</v>
      </c>
      <c r="R7621" s="3">
        <f t="shared" si="1310"/>
        <v>0</v>
      </c>
      <c r="S7621" s="3">
        <f t="shared" si="1306"/>
        <v>0</v>
      </c>
      <c r="T7621" s="3">
        <f>(0.5*(1-COS(RADIANS(90-$X$3)))*(D7621+E7621)*'PV model'!$B$4)</f>
        <v>0</v>
      </c>
      <c r="U7621" s="3">
        <f t="shared" si="1311"/>
        <v>0</v>
      </c>
      <c r="V7621" s="3">
        <f>('PV model'!$B$13*(U7621/1000)*(1-'PV model'!$B$14*((20+C7621)-25))*'PV model'!$B$10)/'PV model'!$B$12</f>
        <v>0</v>
      </c>
    </row>
    <row r="7622" spans="1:22" x14ac:dyDescent="0.2">
      <c r="A7622" s="10">
        <f t="shared" si="1314"/>
        <v>318</v>
      </c>
      <c r="B7622" s="10">
        <f t="shared" si="1312"/>
        <v>9</v>
      </c>
      <c r="C7622" s="23">
        <v>7.3</v>
      </c>
      <c r="D7622" s="24">
        <v>0</v>
      </c>
      <c r="E7622" s="24">
        <v>15.876000000000001</v>
      </c>
      <c r="F7622" s="48"/>
      <c r="G7622" s="48"/>
      <c r="H7622" s="1">
        <f t="shared" si="1313"/>
        <v>-18.92162421901125</v>
      </c>
      <c r="I7622" s="1">
        <f t="shared" si="1307"/>
        <v>14.948086085169567</v>
      </c>
      <c r="J7622" s="4">
        <f>B7622+('PV model'!$B$3/15)+(I7622/60)</f>
        <v>8.9724681014194925</v>
      </c>
      <c r="K7622" s="2">
        <f t="shared" si="1308"/>
        <v>45.412978478707615</v>
      </c>
      <c r="L7622" s="2">
        <f>DEGREES(ASIN((((COS(RADIANS('PV model'!$B$2))*COS(RADIANS(H7622))*COS(RADIANS(K7622)))+(SIN(RADIANS('PV model'!$B$2))*SIN(RADIANS(H7622)))))))</f>
        <v>6.250967386265927</v>
      </c>
      <c r="M7622" s="3">
        <f t="shared" ref="M7622:M7685" si="1315">IF(L7622&gt;0, L7622, 0)</f>
        <v>6.250967386265927</v>
      </c>
      <c r="N7622" s="2">
        <f t="shared" si="1309"/>
        <v>42.666526964153746</v>
      </c>
      <c r="O7622" s="2">
        <f>IF('PV model'!$B$2&gt;0, 180-N7622,IF('PV model'!$B$2&lt;0,0-N7622,N7622))</f>
        <v>137.33347303584625</v>
      </c>
      <c r="P7622" s="2">
        <f>ABS(O7622-'PV model'!$B$5)</f>
        <v>67.666526964153746</v>
      </c>
      <c r="Q7622" s="3">
        <f t="shared" ref="Q7622:Q7685" si="1316">DEGREES(ACOS((SIN(RADIANS(L7622))*COS(RADIANS(90-$X$3))+COS(RADIANS(L7622))*COS(RADIANS(P7622))*SIN(RADIANS(90-$X$3)))))</f>
        <v>83.749032613734073</v>
      </c>
      <c r="R7622" s="3">
        <f t="shared" si="1310"/>
        <v>0</v>
      </c>
      <c r="S7622" s="3">
        <f t="shared" ref="S7622:S7685" si="1317">IF($Z$3=TRUE, IF(E7622=0,0,E7622*(0.5*(1+COS(RADIANS(90-$X$3))*(1+(1-(E7622^2/(D7622+E7622)^2))*(SIN(RADIANS(0.5*$X$3))^3)))*(1+(1-(E7622^2/(D7622+E7622)^2))*(COS(RADIANS(Q7622))^2)*(SIN(RADIANS(90-L7622))^3)))), IF(E7622=0,0,E7622*(0.5*(1+COS(RADIANS(90-$X$3))))))</f>
        <v>15.876000000000001</v>
      </c>
      <c r="T7622" s="3">
        <f>(0.5*(1-COS(RADIANS(90-$X$3)))*(D7622+E7622)*'PV model'!$B$4)</f>
        <v>0</v>
      </c>
      <c r="U7622" s="3">
        <f t="shared" si="1311"/>
        <v>15.876000000000001</v>
      </c>
      <c r="V7622" s="3">
        <f>('PV model'!$B$13*(U7622/1000)*(1-'PV model'!$B$14*((20+C7622)-25))*'PV model'!$B$10)/'PV model'!$B$12</f>
        <v>1.5723648823680001</v>
      </c>
    </row>
    <row r="7623" spans="1:22" x14ac:dyDescent="0.2">
      <c r="A7623" s="10">
        <f t="shared" si="1314"/>
        <v>318</v>
      </c>
      <c r="B7623" s="10">
        <f t="shared" si="1312"/>
        <v>10</v>
      </c>
      <c r="C7623" s="23">
        <v>7.7</v>
      </c>
      <c r="D7623" s="24">
        <v>255.9186</v>
      </c>
      <c r="E7623" s="24">
        <v>37.043999999999997</v>
      </c>
      <c r="F7623" s="48"/>
      <c r="G7623" s="48"/>
      <c r="H7623" s="1">
        <f t="shared" si="1313"/>
        <v>-18.92162421901125</v>
      </c>
      <c r="I7623" s="1">
        <f t="shared" ref="I7623:I7686" si="1318">9.87*SIN(RADIANS(1.978*A7623-160.22))-7.53*COS(RADIANS(0.989*A7623-80.11))-1.5*SIN((RADIANS(0.989*A7623-80.11)))</f>
        <v>14.948086085169567</v>
      </c>
      <c r="J7623" s="4">
        <f>B7623+('PV model'!$B$3/15)+(I7623/60)</f>
        <v>9.9724681014194925</v>
      </c>
      <c r="K7623" s="2">
        <f t="shared" ref="K7623:K7686" si="1319">15*(12-J7623)</f>
        <v>30.412978478707615</v>
      </c>
      <c r="L7623" s="2">
        <f>DEGREES(ASIN((((COS(RADIANS('PV model'!$B$2))*COS(RADIANS(H7623))*COS(RADIANS(K7623)))+(SIN(RADIANS('PV model'!$B$2))*SIN(RADIANS(H7623)))))))</f>
        <v>11.23477961911731</v>
      </c>
      <c r="M7623" s="3">
        <f t="shared" si="1315"/>
        <v>11.23477961911731</v>
      </c>
      <c r="N7623" s="2">
        <f t="shared" ref="N7623:N7686" si="1320">DEGREES(ASIN((COS(RADIANS(H7623))*SIN(RADIANS(K7623)))/COS(RADIANS(L7623))))</f>
        <v>29.22430815100763</v>
      </c>
      <c r="O7623" s="2">
        <f>IF('PV model'!$B$2&gt;0, 180-N7623,IF('PV model'!$B$2&lt;0,0-N7623,N7623))</f>
        <v>150.77569184899238</v>
      </c>
      <c r="P7623" s="2">
        <f>ABS(O7623-'PV model'!$B$5)</f>
        <v>54.224308151007619</v>
      </c>
      <c r="Q7623" s="3">
        <f t="shared" si="1316"/>
        <v>78.765220380882681</v>
      </c>
      <c r="R7623" s="3">
        <f t="shared" ref="R7623:R7686" si="1321">IF(D7623=0,0,D7623*COS(RADIANS(Q7623))/SIN(RADIANS(L7623)))</f>
        <v>255.91860000000017</v>
      </c>
      <c r="S7623" s="3">
        <f t="shared" si="1317"/>
        <v>45.020555722749002</v>
      </c>
      <c r="T7623" s="3">
        <f>(0.5*(1-COS(RADIANS(90-$X$3)))*(D7623+E7623)*'PV model'!$B$4)</f>
        <v>0</v>
      </c>
      <c r="U7623" s="3">
        <f t="shared" ref="U7623:U7686" si="1322">R7623+S7623+T7623</f>
        <v>300.93915572274915</v>
      </c>
      <c r="V7623" s="3">
        <f>('PV model'!$B$13*(U7623/1000)*(1-'PV model'!$B$14*((20+C7623)-25))*'PV model'!$B$10)/'PV model'!$B$12</f>
        <v>29.756993723580706</v>
      </c>
    </row>
    <row r="7624" spans="1:22" x14ac:dyDescent="0.2">
      <c r="A7624" s="10">
        <f t="shared" si="1314"/>
        <v>318</v>
      </c>
      <c r="B7624" s="10">
        <f t="shared" ref="B7624:B7687" si="1323">IF(B7623&lt;24,B7623+1,1)</f>
        <v>11</v>
      </c>
      <c r="C7624" s="23">
        <v>8.1</v>
      </c>
      <c r="D7624" s="24">
        <v>312.04110000000003</v>
      </c>
      <c r="E7624" s="24">
        <v>67.914000000000001</v>
      </c>
      <c r="F7624" s="48"/>
      <c r="G7624" s="48"/>
      <c r="H7624" s="1">
        <f t="shared" ref="H7624:H7687" si="1324">(23.465*SIN(RADIANS(280.1+0.9863*A7624)))</f>
        <v>-18.92162421901125</v>
      </c>
      <c r="I7624" s="1">
        <f t="shared" si="1318"/>
        <v>14.948086085169567</v>
      </c>
      <c r="J7624" s="4">
        <f>B7624+('PV model'!$B$3/15)+(I7624/60)</f>
        <v>10.972468101419492</v>
      </c>
      <c r="K7624" s="2">
        <f t="shared" si="1319"/>
        <v>15.412978478707613</v>
      </c>
      <c r="L7624" s="2">
        <f>DEGREES(ASIN((((COS(RADIANS('PV model'!$B$2))*COS(RADIANS(H7624))*COS(RADIANS(K7624)))+(SIN(RADIANS('PV model'!$B$2))*SIN(RADIANS(H7624)))))))</f>
        <v>14.435288318272848</v>
      </c>
      <c r="M7624" s="3">
        <f t="shared" si="1315"/>
        <v>14.435288318272848</v>
      </c>
      <c r="N7624" s="2">
        <f t="shared" si="1320"/>
        <v>15.046847832268259</v>
      </c>
      <c r="O7624" s="2">
        <f>IF('PV model'!$B$2&gt;0, 180-N7624,IF('PV model'!$B$2&lt;0,0-N7624,N7624))</f>
        <v>164.95315216773173</v>
      </c>
      <c r="P7624" s="2">
        <f>ABS(O7624-'PV model'!$B$5)</f>
        <v>40.04684783226827</v>
      </c>
      <c r="Q7624" s="3">
        <f t="shared" si="1316"/>
        <v>75.564711681727147</v>
      </c>
      <c r="R7624" s="3">
        <f t="shared" si="1321"/>
        <v>312.04110000000014</v>
      </c>
      <c r="S7624" s="3">
        <f t="shared" si="1317"/>
        <v>83.881789895691398</v>
      </c>
      <c r="T7624" s="3">
        <f>(0.5*(1-COS(RADIANS(90-$X$3)))*(D7624+E7624)*'PV model'!$B$4)</f>
        <v>0</v>
      </c>
      <c r="U7624" s="3">
        <f t="shared" si="1322"/>
        <v>395.92288989569153</v>
      </c>
      <c r="V7624" s="3">
        <f>('PV model'!$B$13*(U7624/1000)*(1-'PV model'!$B$14*((20+C7624)-25))*'PV model'!$B$10)/'PV model'!$B$12</f>
        <v>39.085704068256057</v>
      </c>
    </row>
    <row r="7625" spans="1:22" x14ac:dyDescent="0.2">
      <c r="A7625" s="10">
        <f t="shared" si="1314"/>
        <v>318</v>
      </c>
      <c r="B7625" s="10">
        <f t="shared" si="1323"/>
        <v>12</v>
      </c>
      <c r="C7625" s="23">
        <v>8.5</v>
      </c>
      <c r="D7625" s="24">
        <v>411.93914999999998</v>
      </c>
      <c r="E7625" s="24">
        <v>75.85199999999999</v>
      </c>
      <c r="F7625" s="48"/>
      <c r="G7625" s="48"/>
      <c r="H7625" s="1">
        <f t="shared" si="1324"/>
        <v>-18.92162421901125</v>
      </c>
      <c r="I7625" s="1">
        <f t="shared" si="1318"/>
        <v>14.948086085169567</v>
      </c>
      <c r="J7625" s="4">
        <f>B7625+('PV model'!$B$3/15)+(I7625/60)</f>
        <v>11.972468101419492</v>
      </c>
      <c r="K7625" s="2">
        <f t="shared" si="1319"/>
        <v>0.41297847870761295</v>
      </c>
      <c r="L7625" s="2">
        <f>DEGREES(ASIN((((COS(RADIANS('PV model'!$B$2))*COS(RADIANS(H7625))*COS(RADIANS(K7625)))+(SIN(RADIANS('PV model'!$B$2))*SIN(RADIANS(H7625)))))))</f>
        <v>15.5775479220805</v>
      </c>
      <c r="M7625" s="3">
        <f t="shared" si="1315"/>
        <v>15.5775479220805</v>
      </c>
      <c r="N7625" s="2">
        <f t="shared" si="1320"/>
        <v>0.40555931335959783</v>
      </c>
      <c r="O7625" s="2">
        <f>IF('PV model'!$B$2&gt;0, 180-N7625,IF('PV model'!$B$2&lt;0,0-N7625,N7625))</f>
        <v>179.59444068664041</v>
      </c>
      <c r="P7625" s="2">
        <f>ABS(O7625-'PV model'!$B$5)</f>
        <v>25.405559313359589</v>
      </c>
      <c r="Q7625" s="3">
        <f t="shared" si="1316"/>
        <v>74.422452077919502</v>
      </c>
      <c r="R7625" s="3">
        <f t="shared" si="1321"/>
        <v>411.93914999999981</v>
      </c>
      <c r="S7625" s="3">
        <f t="shared" si="1317"/>
        <v>94.530561967275759</v>
      </c>
      <c r="T7625" s="3">
        <f>(0.5*(1-COS(RADIANS(90-$X$3)))*(D7625+E7625)*'PV model'!$B$4)</f>
        <v>0</v>
      </c>
      <c r="U7625" s="3">
        <f t="shared" si="1322"/>
        <v>506.46971196727554</v>
      </c>
      <c r="V7625" s="3">
        <f>('PV model'!$B$13*(U7625/1000)*(1-'PV model'!$B$14*((20+C7625)-25))*'PV model'!$B$10)/'PV model'!$B$12</f>
        <v>49.917938434533369</v>
      </c>
    </row>
    <row r="7626" spans="1:22" x14ac:dyDescent="0.2">
      <c r="A7626" s="10">
        <f t="shared" si="1314"/>
        <v>318</v>
      </c>
      <c r="B7626" s="10">
        <f t="shared" si="1323"/>
        <v>13</v>
      </c>
      <c r="C7626" s="23">
        <v>8.3000000000000007</v>
      </c>
      <c r="D7626" s="24">
        <v>453.46980000000002</v>
      </c>
      <c r="E7626" s="24">
        <v>74.087999999999994</v>
      </c>
      <c r="F7626" s="48"/>
      <c r="G7626" s="48"/>
      <c r="H7626" s="1">
        <f t="shared" si="1324"/>
        <v>-18.92162421901125</v>
      </c>
      <c r="I7626" s="1">
        <f t="shared" si="1318"/>
        <v>14.948086085169567</v>
      </c>
      <c r="J7626" s="4">
        <f>B7626+('PV model'!$B$3/15)+(I7626/60)</f>
        <v>12.972468101419492</v>
      </c>
      <c r="K7626" s="2">
        <f t="shared" si="1319"/>
        <v>-14.587021521292387</v>
      </c>
      <c r="L7626" s="2">
        <f>DEGREES(ASIN((((COS(RADIANS('PV model'!$B$2))*COS(RADIANS(H7626))*COS(RADIANS(K7626)))+(SIN(RADIANS('PV model'!$B$2))*SIN(RADIANS(H7626)))))))</f>
        <v>14.553592384175484</v>
      </c>
      <c r="M7626" s="3">
        <f t="shared" si="1315"/>
        <v>14.553592384175484</v>
      </c>
      <c r="N7626" s="2">
        <f t="shared" si="1320"/>
        <v>-14.249142233434435</v>
      </c>
      <c r="O7626" s="2">
        <f>IF('PV model'!$B$2&gt;0, 180-N7626,IF('PV model'!$B$2&lt;0,0-N7626,N7626))</f>
        <v>194.24914223343444</v>
      </c>
      <c r="P7626" s="2">
        <f>ABS(O7626-'PV model'!$B$5)</f>
        <v>10.750857766565559</v>
      </c>
      <c r="Q7626" s="3">
        <f t="shared" si="1316"/>
        <v>75.446407615824526</v>
      </c>
      <c r="R7626" s="3">
        <f t="shared" si="1321"/>
        <v>453.46979999999996</v>
      </c>
      <c r="S7626" s="3">
        <f t="shared" si="1317"/>
        <v>91.805902524738187</v>
      </c>
      <c r="T7626" s="3">
        <f>(0.5*(1-COS(RADIANS(90-$X$3)))*(D7626+E7626)*'PV model'!$B$4)</f>
        <v>0</v>
      </c>
      <c r="U7626" s="3">
        <f t="shared" si="1322"/>
        <v>545.27570252473811</v>
      </c>
      <c r="V7626" s="3">
        <f>('PV model'!$B$13*(U7626/1000)*(1-'PV model'!$B$14*((20+C7626)-25))*'PV model'!$B$10)/'PV model'!$B$12</f>
        <v>53.786283202611095</v>
      </c>
    </row>
    <row r="7627" spans="1:22" x14ac:dyDescent="0.2">
      <c r="A7627" s="10">
        <f t="shared" si="1314"/>
        <v>318</v>
      </c>
      <c r="B7627" s="10">
        <f t="shared" si="1323"/>
        <v>14</v>
      </c>
      <c r="C7627" s="23">
        <v>8.1999999999999993</v>
      </c>
      <c r="D7627" s="24">
        <v>377.14319999999998</v>
      </c>
      <c r="E7627" s="24">
        <v>75.85199999999999</v>
      </c>
      <c r="F7627" s="48"/>
      <c r="G7627" s="48"/>
      <c r="H7627" s="1">
        <f t="shared" si="1324"/>
        <v>-18.92162421901125</v>
      </c>
      <c r="I7627" s="1">
        <f t="shared" si="1318"/>
        <v>14.948086085169567</v>
      </c>
      <c r="J7627" s="4">
        <f>B7627+('PV model'!$B$3/15)+(I7627/60)</f>
        <v>13.972468101419492</v>
      </c>
      <c r="K7627" s="2">
        <f t="shared" si="1319"/>
        <v>-29.587021521292385</v>
      </c>
      <c r="L7627" s="2">
        <f>DEGREES(ASIN((((COS(RADIANS('PV model'!$B$2))*COS(RADIANS(H7627))*COS(RADIANS(K7627)))+(SIN(RADIANS('PV model'!$B$2))*SIN(RADIANS(H7627)))))))</f>
        <v>11.46046323876325</v>
      </c>
      <c r="M7627" s="3">
        <f t="shared" si="1315"/>
        <v>11.46046323876325</v>
      </c>
      <c r="N7627" s="2">
        <f t="shared" si="1320"/>
        <v>-28.461372962076503</v>
      </c>
      <c r="O7627" s="2">
        <f>IF('PV model'!$B$2&gt;0, 180-N7627,IF('PV model'!$B$2&lt;0,0-N7627,N7627))</f>
        <v>208.4613729620765</v>
      </c>
      <c r="P7627" s="2">
        <f>ABS(O7627-'PV model'!$B$5)</f>
        <v>3.4613729620764957</v>
      </c>
      <c r="Q7627" s="3">
        <f t="shared" si="1316"/>
        <v>78.539536761236761</v>
      </c>
      <c r="R7627" s="3">
        <f t="shared" si="1321"/>
        <v>377.14319999999952</v>
      </c>
      <c r="S7627" s="3">
        <f t="shared" si="1317"/>
        <v>92.09559141784105</v>
      </c>
      <c r="T7627" s="3">
        <f>(0.5*(1-COS(RADIANS(90-$X$3)))*(D7627+E7627)*'PV model'!$B$4)</f>
        <v>0</v>
      </c>
      <c r="U7627" s="3">
        <f t="shared" si="1322"/>
        <v>469.23879141784056</v>
      </c>
      <c r="V7627" s="3">
        <f>('PV model'!$B$13*(U7627/1000)*(1-'PV model'!$B$14*((20+C7627)-25))*'PV model'!$B$10)/'PV model'!$B$12</f>
        <v>46.304724187373708</v>
      </c>
    </row>
    <row r="7628" spans="1:22" x14ac:dyDescent="0.2">
      <c r="A7628" s="10">
        <f t="shared" si="1314"/>
        <v>318</v>
      </c>
      <c r="B7628" s="10">
        <f t="shared" si="1323"/>
        <v>15</v>
      </c>
      <c r="C7628" s="23">
        <v>8</v>
      </c>
      <c r="D7628" s="24">
        <v>294.08190000000002</v>
      </c>
      <c r="E7628" s="24">
        <v>54.684000000000005</v>
      </c>
      <c r="F7628" s="48"/>
      <c r="G7628" s="48"/>
      <c r="H7628" s="1">
        <f t="shared" si="1324"/>
        <v>-18.92162421901125</v>
      </c>
      <c r="I7628" s="1">
        <f t="shared" si="1318"/>
        <v>14.948086085169567</v>
      </c>
      <c r="J7628" s="4">
        <f>B7628+('PV model'!$B$3/15)+(I7628/60)</f>
        <v>14.972468101419492</v>
      </c>
      <c r="K7628" s="2">
        <f t="shared" si="1319"/>
        <v>-44.587021521292385</v>
      </c>
      <c r="L7628" s="2">
        <f>DEGREES(ASIN((((COS(RADIANS('PV model'!$B$2))*COS(RADIANS(H7628))*COS(RADIANS(K7628)))+(SIN(RADIANS('PV model'!$B$2))*SIN(RADIANS(H7628)))))))</f>
        <v>6.5658608059682209</v>
      </c>
      <c r="M7628" s="3">
        <f t="shared" si="1315"/>
        <v>6.5658608059682209</v>
      </c>
      <c r="N7628" s="2">
        <f t="shared" si="1320"/>
        <v>-41.946970838054511</v>
      </c>
      <c r="O7628" s="2">
        <f>IF('PV model'!$B$2&gt;0, 180-N7628,IF('PV model'!$B$2&lt;0,0-N7628,N7628))</f>
        <v>221.94697083805451</v>
      </c>
      <c r="P7628" s="2">
        <f>ABS(O7628-'PV model'!$B$5)</f>
        <v>16.946970838054511</v>
      </c>
      <c r="Q7628" s="3">
        <f t="shared" si="1316"/>
        <v>83.434139194031786</v>
      </c>
      <c r="R7628" s="3">
        <f t="shared" si="1321"/>
        <v>294.08189999999951</v>
      </c>
      <c r="S7628" s="3">
        <f t="shared" si="1317"/>
        <v>64.914884644271766</v>
      </c>
      <c r="T7628" s="3">
        <f>(0.5*(1-COS(RADIANS(90-$X$3)))*(D7628+E7628)*'PV model'!$B$4)</f>
        <v>0</v>
      </c>
      <c r="U7628" s="3">
        <f t="shared" si="1322"/>
        <v>358.99678464427126</v>
      </c>
      <c r="V7628" s="3">
        <f>('PV model'!$B$13*(U7628/1000)*(1-'PV model'!$B$14*((20+C7628)-25))*'PV model'!$B$10)/'PV model'!$B$12</f>
        <v>35.454694769924856</v>
      </c>
    </row>
    <row r="7629" spans="1:22" x14ac:dyDescent="0.2">
      <c r="A7629" s="10">
        <f t="shared" si="1314"/>
        <v>318</v>
      </c>
      <c r="B7629" s="10">
        <f t="shared" si="1323"/>
        <v>16</v>
      </c>
      <c r="C7629" s="23">
        <v>7.7</v>
      </c>
      <c r="D7629" s="24">
        <v>104.38785</v>
      </c>
      <c r="E7629" s="24">
        <v>23.814</v>
      </c>
      <c r="F7629" s="48"/>
      <c r="G7629" s="48"/>
      <c r="H7629" s="1">
        <f t="shared" si="1324"/>
        <v>-18.92162421901125</v>
      </c>
      <c r="I7629" s="1">
        <f t="shared" si="1318"/>
        <v>14.948086085169567</v>
      </c>
      <c r="J7629" s="4">
        <f>B7629+('PV model'!$B$3/15)+(I7629/60)</f>
        <v>15.972468101419492</v>
      </c>
      <c r="K7629" s="2">
        <f t="shared" si="1319"/>
        <v>-59.587021521292385</v>
      </c>
      <c r="L7629" s="2">
        <f>DEGREES(ASIN((((COS(RADIANS('PV model'!$B$2))*COS(RADIANS(H7629))*COS(RADIANS(K7629)))+(SIN(RADIANS('PV model'!$B$2))*SIN(RADIANS(H7629)))))))</f>
        <v>0.22884963294686048</v>
      </c>
      <c r="M7629" s="3">
        <f t="shared" si="1315"/>
        <v>0.22884963294686048</v>
      </c>
      <c r="N7629" s="2">
        <f t="shared" si="1320"/>
        <v>-54.66694804430913</v>
      </c>
      <c r="O7629" s="2">
        <f>IF('PV model'!$B$2&gt;0, 180-N7629,IF('PV model'!$B$2&lt;0,0-N7629,N7629))</f>
        <v>234.66694804430912</v>
      </c>
      <c r="P7629" s="2">
        <f>ABS(O7629-'PV model'!$B$5)</f>
        <v>29.666948044309123</v>
      </c>
      <c r="Q7629" s="3">
        <f t="shared" si="1316"/>
        <v>89.771150367053139</v>
      </c>
      <c r="R7629" s="3">
        <f t="shared" si="1321"/>
        <v>104.38785000000084</v>
      </c>
      <c r="S7629" s="3">
        <f t="shared" si="1317"/>
        <v>27.878933824746966</v>
      </c>
      <c r="T7629" s="3">
        <f>(0.5*(1-COS(RADIANS(90-$X$3)))*(D7629+E7629)*'PV model'!$B$4)</f>
        <v>0</v>
      </c>
      <c r="U7629" s="3">
        <f t="shared" si="1322"/>
        <v>132.26678382474779</v>
      </c>
      <c r="V7629" s="3">
        <f>('PV model'!$B$13*(U7629/1000)*(1-'PV model'!$B$14*((20+C7629)-25))*'PV model'!$B$10)/'PV model'!$B$12</f>
        <v>13.078596723841674</v>
      </c>
    </row>
    <row r="7630" spans="1:22" x14ac:dyDescent="0.2">
      <c r="A7630" s="10">
        <f t="shared" si="1314"/>
        <v>318</v>
      </c>
      <c r="B7630" s="10">
        <f t="shared" si="1323"/>
        <v>17</v>
      </c>
      <c r="C7630" s="23">
        <v>7.4</v>
      </c>
      <c r="D7630" s="24">
        <v>0</v>
      </c>
      <c r="E7630" s="24">
        <v>0.88200000000000001</v>
      </c>
      <c r="F7630" s="48"/>
      <c r="G7630" s="48"/>
      <c r="H7630" s="1">
        <f t="shared" si="1324"/>
        <v>-18.92162421901125</v>
      </c>
      <c r="I7630" s="1">
        <f t="shared" si="1318"/>
        <v>14.948086085169567</v>
      </c>
      <c r="J7630" s="4">
        <f>B7630+('PV model'!$B$3/15)+(I7630/60)</f>
        <v>16.972468101419491</v>
      </c>
      <c r="K7630" s="2">
        <f t="shared" si="1319"/>
        <v>-74.587021521292357</v>
      </c>
      <c r="L7630" s="2">
        <f>DEGREES(ASIN((((COS(RADIANS('PV model'!$B$2))*COS(RADIANS(H7630))*COS(RADIANS(K7630)))+(SIN(RADIANS('PV model'!$B$2))*SIN(RADIANS(H7630)))))))</f>
        <v>-7.1715893966612381</v>
      </c>
      <c r="M7630" s="3">
        <f t="shared" si="1315"/>
        <v>0</v>
      </c>
      <c r="N7630" s="2">
        <f t="shared" si="1320"/>
        <v>-66.799560463106758</v>
      </c>
      <c r="O7630" s="2">
        <f>IF('PV model'!$B$2&gt;0, 180-N7630,IF('PV model'!$B$2&lt;0,0-N7630,N7630))</f>
        <v>246.79956046310676</v>
      </c>
      <c r="P7630" s="2">
        <f>ABS(O7630-'PV model'!$B$5)</f>
        <v>41.799560463106758</v>
      </c>
      <c r="Q7630" s="3">
        <f t="shared" si="1316"/>
        <v>97.171589396661233</v>
      </c>
      <c r="R7630" s="3">
        <f t="shared" si="1321"/>
        <v>0</v>
      </c>
      <c r="S7630" s="3">
        <f t="shared" si="1317"/>
        <v>0.88200000000000001</v>
      </c>
      <c r="T7630" s="3">
        <f>(0.5*(1-COS(RADIANS(90-$X$3)))*(D7630+E7630)*'PV model'!$B$4)</f>
        <v>0</v>
      </c>
      <c r="U7630" s="3">
        <f t="shared" si="1322"/>
        <v>0.88200000000000001</v>
      </c>
      <c r="V7630" s="3">
        <f>('PV model'!$B$13*(U7630/1000)*(1-'PV model'!$B$14*((20+C7630)-25))*'PV model'!$B$10)/'PV model'!$B$12</f>
        <v>8.7318338688E-2</v>
      </c>
    </row>
    <row r="7631" spans="1:22" x14ac:dyDescent="0.2">
      <c r="A7631" s="10">
        <f t="shared" si="1314"/>
        <v>318</v>
      </c>
      <c r="B7631" s="10">
        <f t="shared" si="1323"/>
        <v>18</v>
      </c>
      <c r="C7631" s="23">
        <v>7.1</v>
      </c>
      <c r="D7631" s="24">
        <v>0</v>
      </c>
      <c r="E7631" s="24">
        <v>0</v>
      </c>
      <c r="F7631" s="48"/>
      <c r="G7631" s="48"/>
      <c r="H7631" s="1">
        <f t="shared" si="1324"/>
        <v>-18.92162421901125</v>
      </c>
      <c r="I7631" s="1">
        <f t="shared" si="1318"/>
        <v>14.948086085169567</v>
      </c>
      <c r="J7631" s="4">
        <f>B7631+('PV model'!$B$3/15)+(I7631/60)</f>
        <v>17.972468101419491</v>
      </c>
      <c r="K7631" s="2">
        <f t="shared" si="1319"/>
        <v>-89.587021521292357</v>
      </c>
      <c r="L7631" s="2">
        <f>DEGREES(ASIN((((COS(RADIANS('PV model'!$B$2))*COS(RADIANS(H7631))*COS(RADIANS(K7631)))+(SIN(RADIANS('PV model'!$B$2))*SIN(RADIANS(H7631)))))))</f>
        <v>-15.270782984237874</v>
      </c>
      <c r="M7631" s="3">
        <f t="shared" si="1315"/>
        <v>0</v>
      </c>
      <c r="N7631" s="2">
        <f t="shared" si="1320"/>
        <v>-78.684097322205986</v>
      </c>
      <c r="O7631" s="2">
        <f>IF('PV model'!$B$2&gt;0, 180-N7631,IF('PV model'!$B$2&lt;0,0-N7631,N7631))</f>
        <v>258.68409732220596</v>
      </c>
      <c r="P7631" s="2">
        <f>ABS(O7631-'PV model'!$B$5)</f>
        <v>53.684097322205957</v>
      </c>
      <c r="Q7631" s="3">
        <f t="shared" si="1316"/>
        <v>105.27078298423787</v>
      </c>
      <c r="R7631" s="3">
        <f t="shared" si="1321"/>
        <v>0</v>
      </c>
      <c r="S7631" s="3">
        <f t="shared" si="1317"/>
        <v>0</v>
      </c>
      <c r="T7631" s="3">
        <f>(0.5*(1-COS(RADIANS(90-$X$3)))*(D7631+E7631)*'PV model'!$B$4)</f>
        <v>0</v>
      </c>
      <c r="U7631" s="3">
        <f t="shared" si="1322"/>
        <v>0</v>
      </c>
      <c r="V7631" s="3">
        <f>('PV model'!$B$13*(U7631/1000)*(1-'PV model'!$B$14*((20+C7631)-25))*'PV model'!$B$10)/'PV model'!$B$12</f>
        <v>0</v>
      </c>
    </row>
    <row r="7632" spans="1:22" x14ac:dyDescent="0.2">
      <c r="A7632" s="10">
        <f t="shared" si="1314"/>
        <v>318</v>
      </c>
      <c r="B7632" s="10">
        <f t="shared" si="1323"/>
        <v>19</v>
      </c>
      <c r="C7632" s="23">
        <v>6.9</v>
      </c>
      <c r="D7632" s="24">
        <v>0</v>
      </c>
      <c r="E7632" s="24">
        <v>0</v>
      </c>
      <c r="F7632" s="48"/>
      <c r="G7632" s="48"/>
      <c r="H7632" s="1">
        <f t="shared" si="1324"/>
        <v>-18.92162421901125</v>
      </c>
      <c r="I7632" s="1">
        <f t="shared" si="1318"/>
        <v>14.948086085169567</v>
      </c>
      <c r="J7632" s="4">
        <f>B7632+('PV model'!$B$3/15)+(I7632/60)</f>
        <v>18.972468101419491</v>
      </c>
      <c r="K7632" s="2">
        <f t="shared" si="1319"/>
        <v>-104.58702152129236</v>
      </c>
      <c r="L7632" s="2">
        <f>DEGREES(ASIN((((COS(RADIANS('PV model'!$B$2))*COS(RADIANS(H7632))*COS(RADIANS(K7632)))+(SIN(RADIANS('PV model'!$B$2))*SIN(RADIANS(H7632)))))))</f>
        <v>-23.714796167436106</v>
      </c>
      <c r="M7632" s="3">
        <f t="shared" si="1315"/>
        <v>0</v>
      </c>
      <c r="N7632" s="2">
        <f t="shared" si="1320"/>
        <v>-89.207114906860426</v>
      </c>
      <c r="O7632" s="2">
        <f>IF('PV model'!$B$2&gt;0, 180-N7632,IF('PV model'!$B$2&lt;0,0-N7632,N7632))</f>
        <v>269.2071149068604</v>
      </c>
      <c r="P7632" s="2">
        <f>ABS(O7632-'PV model'!$B$5)</f>
        <v>64.207114906860397</v>
      </c>
      <c r="Q7632" s="3">
        <f t="shared" si="1316"/>
        <v>113.71479616743611</v>
      </c>
      <c r="R7632" s="3">
        <f t="shared" si="1321"/>
        <v>0</v>
      </c>
      <c r="S7632" s="3">
        <f t="shared" si="1317"/>
        <v>0</v>
      </c>
      <c r="T7632" s="3">
        <f>(0.5*(1-COS(RADIANS(90-$X$3)))*(D7632+E7632)*'PV model'!$B$4)</f>
        <v>0</v>
      </c>
      <c r="U7632" s="3">
        <f t="shared" si="1322"/>
        <v>0</v>
      </c>
      <c r="V7632" s="3">
        <f>('PV model'!$B$13*(U7632/1000)*(1-'PV model'!$B$14*((20+C7632)-25))*'PV model'!$B$10)/'PV model'!$B$12</f>
        <v>0</v>
      </c>
    </row>
    <row r="7633" spans="1:22" x14ac:dyDescent="0.2">
      <c r="A7633" s="10">
        <f t="shared" si="1314"/>
        <v>318</v>
      </c>
      <c r="B7633" s="10">
        <f t="shared" si="1323"/>
        <v>20</v>
      </c>
      <c r="C7633" s="23">
        <v>6.7</v>
      </c>
      <c r="D7633" s="24">
        <v>0</v>
      </c>
      <c r="E7633" s="24">
        <v>0</v>
      </c>
      <c r="F7633" s="48"/>
      <c r="G7633" s="48"/>
      <c r="H7633" s="1">
        <f t="shared" si="1324"/>
        <v>-18.92162421901125</v>
      </c>
      <c r="I7633" s="1">
        <f t="shared" si="1318"/>
        <v>14.948086085169567</v>
      </c>
      <c r="J7633" s="4">
        <f>B7633+('PV model'!$B$3/15)+(I7633/60)</f>
        <v>19.972468101419491</v>
      </c>
      <c r="K7633" s="2">
        <f t="shared" si="1319"/>
        <v>-119.58702152129236</v>
      </c>
      <c r="L7633" s="2">
        <f>DEGREES(ASIN((((COS(RADIANS('PV model'!$B$2))*COS(RADIANS(H7633))*COS(RADIANS(K7633)))+(SIN(RADIANS('PV model'!$B$2))*SIN(RADIANS(H7633)))))))</f>
        <v>-32.126564412294499</v>
      </c>
      <c r="M7633" s="3">
        <f t="shared" si="1315"/>
        <v>0</v>
      </c>
      <c r="N7633" s="2">
        <f t="shared" si="1320"/>
        <v>-76.252883593082814</v>
      </c>
      <c r="O7633" s="2">
        <f>IF('PV model'!$B$2&gt;0, 180-N7633,IF('PV model'!$B$2&lt;0,0-N7633,N7633))</f>
        <v>256.2528835930828</v>
      </c>
      <c r="P7633" s="2">
        <f>ABS(O7633-'PV model'!$B$5)</f>
        <v>51.2528835930828</v>
      </c>
      <c r="Q7633" s="3">
        <f t="shared" si="1316"/>
        <v>122.1265644122945</v>
      </c>
      <c r="R7633" s="3">
        <f t="shared" si="1321"/>
        <v>0</v>
      </c>
      <c r="S7633" s="3">
        <f t="shared" si="1317"/>
        <v>0</v>
      </c>
      <c r="T7633" s="3">
        <f>(0.5*(1-COS(RADIANS(90-$X$3)))*(D7633+E7633)*'PV model'!$B$4)</f>
        <v>0</v>
      </c>
      <c r="U7633" s="3">
        <f t="shared" si="1322"/>
        <v>0</v>
      </c>
      <c r="V7633" s="3">
        <f>('PV model'!$B$13*(U7633/1000)*(1-'PV model'!$B$14*((20+C7633)-25))*'PV model'!$B$10)/'PV model'!$B$12</f>
        <v>0</v>
      </c>
    </row>
    <row r="7634" spans="1:22" x14ac:dyDescent="0.2">
      <c r="A7634" s="10">
        <f t="shared" si="1314"/>
        <v>318</v>
      </c>
      <c r="B7634" s="10">
        <f t="shared" si="1323"/>
        <v>21</v>
      </c>
      <c r="C7634" s="23">
        <v>6.5</v>
      </c>
      <c r="D7634" s="24">
        <v>0</v>
      </c>
      <c r="E7634" s="24">
        <v>0</v>
      </c>
      <c r="F7634" s="48"/>
      <c r="G7634" s="48"/>
      <c r="H7634" s="1">
        <f t="shared" si="1324"/>
        <v>-18.92162421901125</v>
      </c>
      <c r="I7634" s="1">
        <f t="shared" si="1318"/>
        <v>14.948086085169567</v>
      </c>
      <c r="J7634" s="4">
        <f>B7634+('PV model'!$B$3/15)+(I7634/60)</f>
        <v>20.972468101419491</v>
      </c>
      <c r="K7634" s="2">
        <f t="shared" si="1319"/>
        <v>-134.58702152129237</v>
      </c>
      <c r="L7634" s="2">
        <f>DEGREES(ASIN((((COS(RADIANS('PV model'!$B$2))*COS(RADIANS(H7634))*COS(RADIANS(K7634)))+(SIN(RADIANS('PV model'!$B$2))*SIN(RADIANS(H7634)))))))</f>
        <v>-40.043559139431558</v>
      </c>
      <c r="M7634" s="3">
        <f t="shared" si="1315"/>
        <v>0</v>
      </c>
      <c r="N7634" s="2">
        <f t="shared" si="1320"/>
        <v>-61.644236073276851</v>
      </c>
      <c r="O7634" s="2">
        <f>IF('PV model'!$B$2&gt;0, 180-N7634,IF('PV model'!$B$2&lt;0,0-N7634,N7634))</f>
        <v>241.64423607327686</v>
      </c>
      <c r="P7634" s="2">
        <f>ABS(O7634-'PV model'!$B$5)</f>
        <v>36.644236073276858</v>
      </c>
      <c r="Q7634" s="3">
        <f t="shared" si="1316"/>
        <v>130.04355913943155</v>
      </c>
      <c r="R7634" s="3">
        <f t="shared" si="1321"/>
        <v>0</v>
      </c>
      <c r="S7634" s="3">
        <f t="shared" si="1317"/>
        <v>0</v>
      </c>
      <c r="T7634" s="3">
        <f>(0.5*(1-COS(RADIANS(90-$X$3)))*(D7634+E7634)*'PV model'!$B$4)</f>
        <v>0</v>
      </c>
      <c r="U7634" s="3">
        <f t="shared" si="1322"/>
        <v>0</v>
      </c>
      <c r="V7634" s="3">
        <f>('PV model'!$B$13*(U7634/1000)*(1-'PV model'!$B$14*((20+C7634)-25))*'PV model'!$B$10)/'PV model'!$B$12</f>
        <v>0</v>
      </c>
    </row>
    <row r="7635" spans="1:22" x14ac:dyDescent="0.2">
      <c r="A7635" s="10">
        <f t="shared" si="1314"/>
        <v>318</v>
      </c>
      <c r="B7635" s="10">
        <f t="shared" si="1323"/>
        <v>22</v>
      </c>
      <c r="C7635" s="23">
        <v>6.4</v>
      </c>
      <c r="D7635" s="24">
        <v>0</v>
      </c>
      <c r="E7635" s="24">
        <v>0</v>
      </c>
      <c r="F7635" s="48"/>
      <c r="G7635" s="48"/>
      <c r="H7635" s="1">
        <f t="shared" si="1324"/>
        <v>-18.92162421901125</v>
      </c>
      <c r="I7635" s="1">
        <f t="shared" si="1318"/>
        <v>14.948086085169567</v>
      </c>
      <c r="J7635" s="4">
        <f>B7635+('PV model'!$B$3/15)+(I7635/60)</f>
        <v>21.972468101419491</v>
      </c>
      <c r="K7635" s="2">
        <f t="shared" si="1319"/>
        <v>-149.58702152129237</v>
      </c>
      <c r="L7635" s="2">
        <f>DEGREES(ASIN((((COS(RADIANS('PV model'!$B$2))*COS(RADIANS(H7635))*COS(RADIANS(K7635)))+(SIN(RADIANS('PV model'!$B$2))*SIN(RADIANS(H7635)))))))</f>
        <v>-46.829076218418869</v>
      </c>
      <c r="M7635" s="3">
        <f t="shared" si="1315"/>
        <v>0</v>
      </c>
      <c r="N7635" s="2">
        <f t="shared" si="1320"/>
        <v>-44.421150868665585</v>
      </c>
      <c r="O7635" s="2">
        <f>IF('PV model'!$B$2&gt;0, 180-N7635,IF('PV model'!$B$2&lt;0,0-N7635,N7635))</f>
        <v>224.42115086866559</v>
      </c>
      <c r="P7635" s="2">
        <f>ABS(O7635-'PV model'!$B$5)</f>
        <v>19.421150868665592</v>
      </c>
      <c r="Q7635" s="3">
        <f t="shared" si="1316"/>
        <v>136.82907621841886</v>
      </c>
      <c r="R7635" s="3">
        <f t="shared" si="1321"/>
        <v>0</v>
      </c>
      <c r="S7635" s="3">
        <f t="shared" si="1317"/>
        <v>0</v>
      </c>
      <c r="T7635" s="3">
        <f>(0.5*(1-COS(RADIANS(90-$X$3)))*(D7635+E7635)*'PV model'!$B$4)</f>
        <v>0</v>
      </c>
      <c r="U7635" s="3">
        <f t="shared" si="1322"/>
        <v>0</v>
      </c>
      <c r="V7635" s="3">
        <f>('PV model'!$B$13*(U7635/1000)*(1-'PV model'!$B$14*((20+C7635)-25))*'PV model'!$B$10)/'PV model'!$B$12</f>
        <v>0</v>
      </c>
    </row>
    <row r="7636" spans="1:22" x14ac:dyDescent="0.2">
      <c r="A7636" s="10">
        <f t="shared" si="1314"/>
        <v>318</v>
      </c>
      <c r="B7636" s="10">
        <f t="shared" si="1323"/>
        <v>23</v>
      </c>
      <c r="C7636" s="23">
        <v>6.2</v>
      </c>
      <c r="D7636" s="24">
        <v>0</v>
      </c>
      <c r="E7636" s="24">
        <v>0</v>
      </c>
      <c r="F7636" s="48"/>
      <c r="G7636" s="48"/>
      <c r="H7636" s="1">
        <f t="shared" si="1324"/>
        <v>-18.92162421901125</v>
      </c>
      <c r="I7636" s="1">
        <f t="shared" si="1318"/>
        <v>14.948086085169567</v>
      </c>
      <c r="J7636" s="4">
        <f>B7636+('PV model'!$B$3/15)+(I7636/60)</f>
        <v>22.972468101419491</v>
      </c>
      <c r="K7636" s="2">
        <f t="shared" si="1319"/>
        <v>-164.58702152129237</v>
      </c>
      <c r="L7636" s="2">
        <f>DEGREES(ASIN((((COS(RADIANS('PV model'!$B$2))*COS(RADIANS(H7636))*COS(RADIANS(K7636)))+(SIN(RADIANS('PV model'!$B$2))*SIN(RADIANS(H7636)))))))</f>
        <v>-51.607295189507006</v>
      </c>
      <c r="M7636" s="3">
        <f t="shared" si="1315"/>
        <v>0</v>
      </c>
      <c r="N7636" s="2">
        <f t="shared" si="1320"/>
        <v>-23.879868224047204</v>
      </c>
      <c r="O7636" s="2">
        <f>IF('PV model'!$B$2&gt;0, 180-N7636,IF('PV model'!$B$2&lt;0,0-N7636,N7636))</f>
        <v>203.87986822404721</v>
      </c>
      <c r="P7636" s="2">
        <f>ABS(O7636-'PV model'!$B$5)</f>
        <v>1.1201317759527853</v>
      </c>
      <c r="Q7636" s="3">
        <f t="shared" si="1316"/>
        <v>141.607295189507</v>
      </c>
      <c r="R7636" s="3">
        <f t="shared" si="1321"/>
        <v>0</v>
      </c>
      <c r="S7636" s="3">
        <f t="shared" si="1317"/>
        <v>0</v>
      </c>
      <c r="T7636" s="3">
        <f>(0.5*(1-COS(RADIANS(90-$X$3)))*(D7636+E7636)*'PV model'!$B$4)</f>
        <v>0</v>
      </c>
      <c r="U7636" s="3">
        <f t="shared" si="1322"/>
        <v>0</v>
      </c>
      <c r="V7636" s="3">
        <f>('PV model'!$B$13*(U7636/1000)*(1-'PV model'!$B$14*((20+C7636)-25))*'PV model'!$B$10)/'PV model'!$B$12</f>
        <v>0</v>
      </c>
    </row>
    <row r="7637" spans="1:22" x14ac:dyDescent="0.2">
      <c r="A7637" s="10">
        <f t="shared" si="1314"/>
        <v>318</v>
      </c>
      <c r="B7637" s="10">
        <f t="shared" si="1323"/>
        <v>24</v>
      </c>
      <c r="C7637" s="23">
        <v>6</v>
      </c>
      <c r="D7637" s="24">
        <v>0</v>
      </c>
      <c r="E7637" s="24">
        <v>0</v>
      </c>
      <c r="F7637" s="48"/>
      <c r="G7637" s="48"/>
      <c r="H7637" s="1">
        <f t="shared" si="1324"/>
        <v>-18.92162421901125</v>
      </c>
      <c r="I7637" s="1">
        <f t="shared" si="1318"/>
        <v>14.948086085169567</v>
      </c>
      <c r="J7637" s="4">
        <f>B7637+('PV model'!$B$3/15)+(I7637/60)</f>
        <v>23.972468101419491</v>
      </c>
      <c r="K7637" s="2">
        <f t="shared" si="1319"/>
        <v>-179.58702152129237</v>
      </c>
      <c r="L7637" s="2">
        <f>DEGREES(ASIN((((COS(RADIANS('PV model'!$B$2))*COS(RADIANS(H7637))*COS(RADIANS(K7637)))+(SIN(RADIANS('PV model'!$B$2))*SIN(RADIANS(H7637)))))))</f>
        <v>-53.420286064099756</v>
      </c>
      <c r="M7637" s="3">
        <f t="shared" si="1315"/>
        <v>0</v>
      </c>
      <c r="N7637" s="2">
        <f t="shared" si="1320"/>
        <v>-0.65554775541235855</v>
      </c>
      <c r="O7637" s="2">
        <f>IF('PV model'!$B$2&gt;0, 180-N7637,IF('PV model'!$B$2&lt;0,0-N7637,N7637))</f>
        <v>180.65554775541236</v>
      </c>
      <c r="P7637" s="2">
        <f>ABS(O7637-'PV model'!$B$5)</f>
        <v>24.344452244587643</v>
      </c>
      <c r="Q7637" s="3">
        <f t="shared" si="1316"/>
        <v>143.42028606409974</v>
      </c>
      <c r="R7637" s="3">
        <f t="shared" si="1321"/>
        <v>0</v>
      </c>
      <c r="S7637" s="3">
        <f t="shared" si="1317"/>
        <v>0</v>
      </c>
      <c r="T7637" s="3">
        <f>(0.5*(1-COS(RADIANS(90-$X$3)))*(D7637+E7637)*'PV model'!$B$4)</f>
        <v>0</v>
      </c>
      <c r="U7637" s="3">
        <f t="shared" si="1322"/>
        <v>0</v>
      </c>
      <c r="V7637" s="3">
        <f>('PV model'!$B$13*(U7637/1000)*(1-'PV model'!$B$14*((20+C7637)-25))*'PV model'!$B$10)/'PV model'!$B$12</f>
        <v>0</v>
      </c>
    </row>
    <row r="7638" spans="1:22" x14ac:dyDescent="0.2">
      <c r="A7638" s="10">
        <f t="shared" si="1314"/>
        <v>319</v>
      </c>
      <c r="B7638" s="10">
        <f t="shared" si="1323"/>
        <v>1</v>
      </c>
      <c r="C7638" s="23">
        <v>5.4</v>
      </c>
      <c r="D7638" s="24">
        <v>0</v>
      </c>
      <c r="E7638" s="24">
        <v>0</v>
      </c>
      <c r="F7638" s="48"/>
      <c r="G7638" s="48"/>
      <c r="H7638" s="1">
        <f t="shared" si="1324"/>
        <v>-19.157694681523061</v>
      </c>
      <c r="I7638" s="1">
        <f t="shared" si="1318"/>
        <v>14.741392538489508</v>
      </c>
      <c r="J7638" s="4">
        <f>B7638+('PV model'!$B$3/15)+(I7638/60)</f>
        <v>0.96902320897482519</v>
      </c>
      <c r="K7638" s="2">
        <f t="shared" si="1319"/>
        <v>165.46465186537762</v>
      </c>
      <c r="L7638" s="2">
        <f>DEGREES(ASIN((((COS(RADIANS('PV model'!$B$2))*COS(RADIANS(H7638))*COS(RADIANS(K7638)))+(SIN(RADIANS('PV model'!$B$2))*SIN(RADIANS(H7638)))))))</f>
        <v>-52.033069915179475</v>
      </c>
      <c r="M7638" s="3">
        <f t="shared" si="1315"/>
        <v>0</v>
      </c>
      <c r="N7638" s="2">
        <f t="shared" si="1320"/>
        <v>22.666279449386316</v>
      </c>
      <c r="O7638" s="2">
        <f>IF('PV model'!$B$2&gt;0, 180-N7638,IF('PV model'!$B$2&lt;0,0-N7638,N7638))</f>
        <v>157.33372055061369</v>
      </c>
      <c r="P7638" s="2">
        <f>ABS(O7638-'PV model'!$B$5)</f>
        <v>47.666279449386309</v>
      </c>
      <c r="Q7638" s="3">
        <f t="shared" si="1316"/>
        <v>142.03306991517948</v>
      </c>
      <c r="R7638" s="3">
        <f t="shared" si="1321"/>
        <v>0</v>
      </c>
      <c r="S7638" s="3">
        <f t="shared" si="1317"/>
        <v>0</v>
      </c>
      <c r="T7638" s="3">
        <f>(0.5*(1-COS(RADIANS(90-$X$3)))*(D7638+E7638)*'PV model'!$B$4)</f>
        <v>0</v>
      </c>
      <c r="U7638" s="3">
        <f t="shared" si="1322"/>
        <v>0</v>
      </c>
      <c r="V7638" s="3">
        <f>('PV model'!$B$13*(U7638/1000)*(1-'PV model'!$B$14*((20+C7638)-25))*'PV model'!$B$10)/'PV model'!$B$12</f>
        <v>0</v>
      </c>
    </row>
    <row r="7639" spans="1:22" x14ac:dyDescent="0.2">
      <c r="A7639" s="10">
        <f t="shared" si="1314"/>
        <v>319</v>
      </c>
      <c r="B7639" s="10">
        <f t="shared" si="1323"/>
        <v>2</v>
      </c>
      <c r="C7639" s="23">
        <v>4.7</v>
      </c>
      <c r="D7639" s="24">
        <v>0</v>
      </c>
      <c r="E7639" s="24">
        <v>0</v>
      </c>
      <c r="F7639" s="48"/>
      <c r="G7639" s="48"/>
      <c r="H7639" s="1">
        <f t="shared" si="1324"/>
        <v>-19.157694681523061</v>
      </c>
      <c r="I7639" s="1">
        <f t="shared" si="1318"/>
        <v>14.741392538489508</v>
      </c>
      <c r="J7639" s="4">
        <f>B7639+('PV model'!$B$3/15)+(I7639/60)</f>
        <v>1.9690232089748252</v>
      </c>
      <c r="K7639" s="2">
        <f t="shared" si="1319"/>
        <v>150.46465186537762</v>
      </c>
      <c r="L7639" s="2">
        <f>DEGREES(ASIN((((COS(RADIANS('PV model'!$B$2))*COS(RADIANS(H7639))*COS(RADIANS(K7639)))+(SIN(RADIANS('PV model'!$B$2))*SIN(RADIANS(H7639)))))))</f>
        <v>-47.388707940776278</v>
      </c>
      <c r="M7639" s="3">
        <f t="shared" si="1315"/>
        <v>0</v>
      </c>
      <c r="N7639" s="2">
        <f t="shared" si="1320"/>
        <v>43.456757741147136</v>
      </c>
      <c r="O7639" s="2">
        <f>IF('PV model'!$B$2&gt;0, 180-N7639,IF('PV model'!$B$2&lt;0,0-N7639,N7639))</f>
        <v>136.54324225885287</v>
      </c>
      <c r="P7639" s="2">
        <f>ABS(O7639-'PV model'!$B$5)</f>
        <v>68.456757741147129</v>
      </c>
      <c r="Q7639" s="3">
        <f t="shared" si="1316"/>
        <v>137.38870794077627</v>
      </c>
      <c r="R7639" s="3">
        <f t="shared" si="1321"/>
        <v>0</v>
      </c>
      <c r="S7639" s="3">
        <f t="shared" si="1317"/>
        <v>0</v>
      </c>
      <c r="T7639" s="3">
        <f>(0.5*(1-COS(RADIANS(90-$X$3)))*(D7639+E7639)*'PV model'!$B$4)</f>
        <v>0</v>
      </c>
      <c r="U7639" s="3">
        <f t="shared" si="1322"/>
        <v>0</v>
      </c>
      <c r="V7639" s="3">
        <f>('PV model'!$B$13*(U7639/1000)*(1-'PV model'!$B$14*((20+C7639)-25))*'PV model'!$B$10)/'PV model'!$B$12</f>
        <v>0</v>
      </c>
    </row>
    <row r="7640" spans="1:22" x14ac:dyDescent="0.2">
      <c r="A7640" s="10">
        <f t="shared" si="1314"/>
        <v>319</v>
      </c>
      <c r="B7640" s="10">
        <f t="shared" si="1323"/>
        <v>3</v>
      </c>
      <c r="C7640" s="23">
        <v>4.0999999999999996</v>
      </c>
      <c r="D7640" s="24">
        <v>0</v>
      </c>
      <c r="E7640" s="24">
        <v>0</v>
      </c>
      <c r="F7640" s="48"/>
      <c r="G7640" s="48"/>
      <c r="H7640" s="1">
        <f t="shared" si="1324"/>
        <v>-19.157694681523061</v>
      </c>
      <c r="I7640" s="1">
        <f t="shared" si="1318"/>
        <v>14.741392538489508</v>
      </c>
      <c r="J7640" s="4">
        <f>B7640+('PV model'!$B$3/15)+(I7640/60)</f>
        <v>2.969023208974825</v>
      </c>
      <c r="K7640" s="2">
        <f t="shared" si="1319"/>
        <v>135.46465186537762</v>
      </c>
      <c r="L7640" s="2">
        <f>DEGREES(ASIN((((COS(RADIANS('PV model'!$B$2))*COS(RADIANS(H7640))*COS(RADIANS(K7640)))+(SIN(RADIANS('PV model'!$B$2))*SIN(RADIANS(H7640)))))))</f>
        <v>-40.680291469938872</v>
      </c>
      <c r="M7640" s="3">
        <f t="shared" si="1315"/>
        <v>0</v>
      </c>
      <c r="N7640" s="2">
        <f t="shared" si="1320"/>
        <v>60.880590716026617</v>
      </c>
      <c r="O7640" s="2">
        <f>IF('PV model'!$B$2&gt;0, 180-N7640,IF('PV model'!$B$2&lt;0,0-N7640,N7640))</f>
        <v>119.11940928397338</v>
      </c>
      <c r="P7640" s="2">
        <f>ABS(O7640-'PV model'!$B$5)</f>
        <v>85.880590716026617</v>
      </c>
      <c r="Q7640" s="3">
        <f t="shared" si="1316"/>
        <v>130.68029146993888</v>
      </c>
      <c r="R7640" s="3">
        <f t="shared" si="1321"/>
        <v>0</v>
      </c>
      <c r="S7640" s="3">
        <f t="shared" si="1317"/>
        <v>0</v>
      </c>
      <c r="T7640" s="3">
        <f>(0.5*(1-COS(RADIANS(90-$X$3)))*(D7640+E7640)*'PV model'!$B$4)</f>
        <v>0</v>
      </c>
      <c r="U7640" s="3">
        <f t="shared" si="1322"/>
        <v>0</v>
      </c>
      <c r="V7640" s="3">
        <f>('PV model'!$B$13*(U7640/1000)*(1-'PV model'!$B$14*((20+C7640)-25))*'PV model'!$B$10)/'PV model'!$B$12</f>
        <v>0</v>
      </c>
    </row>
    <row r="7641" spans="1:22" x14ac:dyDescent="0.2">
      <c r="A7641" s="10">
        <f t="shared" si="1314"/>
        <v>319</v>
      </c>
      <c r="B7641" s="10">
        <f t="shared" si="1323"/>
        <v>4</v>
      </c>
      <c r="C7641" s="23">
        <v>4.5999999999999996</v>
      </c>
      <c r="D7641" s="24">
        <v>0</v>
      </c>
      <c r="E7641" s="24">
        <v>0</v>
      </c>
      <c r="F7641" s="48"/>
      <c r="G7641" s="48"/>
      <c r="H7641" s="1">
        <f t="shared" si="1324"/>
        <v>-19.157694681523061</v>
      </c>
      <c r="I7641" s="1">
        <f t="shared" si="1318"/>
        <v>14.741392538489508</v>
      </c>
      <c r="J7641" s="4">
        <f>B7641+('PV model'!$B$3/15)+(I7641/60)</f>
        <v>3.969023208974825</v>
      </c>
      <c r="K7641" s="2">
        <f t="shared" si="1319"/>
        <v>120.46465186537762</v>
      </c>
      <c r="L7641" s="2">
        <f>DEGREES(ASIN((((COS(RADIANS('PV model'!$B$2))*COS(RADIANS(H7641))*COS(RADIANS(K7641)))+(SIN(RADIANS('PV model'!$B$2))*SIN(RADIANS(H7641)))))))</f>
        <v>-32.800855267060918</v>
      </c>
      <c r="M7641" s="3">
        <f t="shared" si="1315"/>
        <v>0</v>
      </c>
      <c r="N7641" s="2">
        <f t="shared" si="1320"/>
        <v>75.615363071204612</v>
      </c>
      <c r="O7641" s="2">
        <f>IF('PV model'!$B$2&gt;0, 180-N7641,IF('PV model'!$B$2&lt;0,0-N7641,N7641))</f>
        <v>104.38463692879539</v>
      </c>
      <c r="P7641" s="2">
        <f>ABS(O7641-'PV model'!$B$5)</f>
        <v>100.61536307120461</v>
      </c>
      <c r="Q7641" s="3">
        <f t="shared" si="1316"/>
        <v>122.80085526706091</v>
      </c>
      <c r="R7641" s="3">
        <f t="shared" si="1321"/>
        <v>0</v>
      </c>
      <c r="S7641" s="3">
        <f t="shared" si="1317"/>
        <v>0</v>
      </c>
      <c r="T7641" s="3">
        <f>(0.5*(1-COS(RADIANS(90-$X$3)))*(D7641+E7641)*'PV model'!$B$4)</f>
        <v>0</v>
      </c>
      <c r="U7641" s="3">
        <f t="shared" si="1322"/>
        <v>0</v>
      </c>
      <c r="V7641" s="3">
        <f>('PV model'!$B$13*(U7641/1000)*(1-'PV model'!$B$14*((20+C7641)-25))*'PV model'!$B$10)/'PV model'!$B$12</f>
        <v>0</v>
      </c>
    </row>
    <row r="7642" spans="1:22" x14ac:dyDescent="0.2">
      <c r="A7642" s="10">
        <f t="shared" si="1314"/>
        <v>319</v>
      </c>
      <c r="B7642" s="10">
        <f t="shared" si="1323"/>
        <v>5</v>
      </c>
      <c r="C7642" s="23">
        <v>5.0999999999999996</v>
      </c>
      <c r="D7642" s="24">
        <v>0</v>
      </c>
      <c r="E7642" s="24">
        <v>0</v>
      </c>
      <c r="F7642" s="48"/>
      <c r="G7642" s="48"/>
      <c r="H7642" s="1">
        <f t="shared" si="1324"/>
        <v>-19.157694681523061</v>
      </c>
      <c r="I7642" s="1">
        <f t="shared" si="1318"/>
        <v>14.741392538489508</v>
      </c>
      <c r="J7642" s="4">
        <f>B7642+('PV model'!$B$3/15)+(I7642/60)</f>
        <v>4.969023208974825</v>
      </c>
      <c r="K7642" s="2">
        <f t="shared" si="1319"/>
        <v>105.46465186537762</v>
      </c>
      <c r="L7642" s="2">
        <f>DEGREES(ASIN((((COS(RADIANS('PV model'!$B$2))*COS(RADIANS(H7642))*COS(RADIANS(K7642)))+(SIN(RADIANS('PV model'!$B$2))*SIN(RADIANS(H7642)))))))</f>
        <v>-24.400820710968883</v>
      </c>
      <c r="M7642" s="3">
        <f t="shared" si="1315"/>
        <v>0</v>
      </c>
      <c r="N7642" s="2">
        <f t="shared" si="1320"/>
        <v>88.634530980717855</v>
      </c>
      <c r="O7642" s="2">
        <f>IF('PV model'!$B$2&gt;0, 180-N7642,IF('PV model'!$B$2&lt;0,0-N7642,N7642))</f>
        <v>91.365469019282145</v>
      </c>
      <c r="P7642" s="2">
        <f>ABS(O7642-'PV model'!$B$5)</f>
        <v>113.63453098071786</v>
      </c>
      <c r="Q7642" s="3">
        <f t="shared" si="1316"/>
        <v>114.40082071096889</v>
      </c>
      <c r="R7642" s="3">
        <f t="shared" si="1321"/>
        <v>0</v>
      </c>
      <c r="S7642" s="3">
        <f t="shared" si="1317"/>
        <v>0</v>
      </c>
      <c r="T7642" s="3">
        <f>(0.5*(1-COS(RADIANS(90-$X$3)))*(D7642+E7642)*'PV model'!$B$4)</f>
        <v>0</v>
      </c>
      <c r="U7642" s="3">
        <f t="shared" si="1322"/>
        <v>0</v>
      </c>
      <c r="V7642" s="3">
        <f>('PV model'!$B$13*(U7642/1000)*(1-'PV model'!$B$14*((20+C7642)-25))*'PV model'!$B$10)/'PV model'!$B$12</f>
        <v>0</v>
      </c>
    </row>
    <row r="7643" spans="1:22" x14ac:dyDescent="0.2">
      <c r="A7643" s="10">
        <f t="shared" si="1314"/>
        <v>319</v>
      </c>
      <c r="B7643" s="10">
        <f t="shared" si="1323"/>
        <v>6</v>
      </c>
      <c r="C7643" s="23">
        <v>5.6</v>
      </c>
      <c r="D7643" s="24">
        <v>0</v>
      </c>
      <c r="E7643" s="24">
        <v>0</v>
      </c>
      <c r="F7643" s="48"/>
      <c r="G7643" s="48"/>
      <c r="H7643" s="1">
        <f t="shared" si="1324"/>
        <v>-19.157694681523061</v>
      </c>
      <c r="I7643" s="1">
        <f t="shared" si="1318"/>
        <v>14.741392538489508</v>
      </c>
      <c r="J7643" s="4">
        <f>B7643+('PV model'!$B$3/15)+(I7643/60)</f>
        <v>5.969023208974825</v>
      </c>
      <c r="K7643" s="2">
        <f t="shared" si="1319"/>
        <v>90.464651865377618</v>
      </c>
      <c r="L7643" s="2">
        <f>DEGREES(ASIN((((COS(RADIANS('PV model'!$B$2))*COS(RADIANS(H7643))*COS(RADIANS(K7643)))+(SIN(RADIANS('PV model'!$B$2))*SIN(RADIANS(H7643)))))))</f>
        <v>-15.949609291932074</v>
      </c>
      <c r="M7643" s="3">
        <f t="shared" si="1315"/>
        <v>0</v>
      </c>
      <c r="N7643" s="2">
        <f t="shared" si="1320"/>
        <v>79.236635079763104</v>
      </c>
      <c r="O7643" s="2">
        <f>IF('PV model'!$B$2&gt;0, 180-N7643,IF('PV model'!$B$2&lt;0,0-N7643,N7643))</f>
        <v>100.7633649202369</v>
      </c>
      <c r="P7643" s="2">
        <f>ABS(O7643-'PV model'!$B$5)</f>
        <v>104.2366350797631</v>
      </c>
      <c r="Q7643" s="3">
        <f t="shared" si="1316"/>
        <v>105.94960929193208</v>
      </c>
      <c r="R7643" s="3">
        <f t="shared" si="1321"/>
        <v>0</v>
      </c>
      <c r="S7643" s="3">
        <f t="shared" si="1317"/>
        <v>0</v>
      </c>
      <c r="T7643" s="3">
        <f>(0.5*(1-COS(RADIANS(90-$X$3)))*(D7643+E7643)*'PV model'!$B$4)</f>
        <v>0</v>
      </c>
      <c r="U7643" s="3">
        <f t="shared" si="1322"/>
        <v>0</v>
      </c>
      <c r="V7643" s="3">
        <f>('PV model'!$B$13*(U7643/1000)*(1-'PV model'!$B$14*((20+C7643)-25))*'PV model'!$B$10)/'PV model'!$B$12</f>
        <v>0</v>
      </c>
    </row>
    <row r="7644" spans="1:22" x14ac:dyDescent="0.2">
      <c r="A7644" s="10">
        <f t="shared" si="1314"/>
        <v>319</v>
      </c>
      <c r="B7644" s="10">
        <f t="shared" si="1323"/>
        <v>7</v>
      </c>
      <c r="C7644" s="23">
        <v>5.4</v>
      </c>
      <c r="D7644" s="24">
        <v>0</v>
      </c>
      <c r="E7644" s="24">
        <v>0</v>
      </c>
      <c r="F7644" s="48"/>
      <c r="G7644" s="48"/>
      <c r="H7644" s="1">
        <f t="shared" si="1324"/>
        <v>-19.157694681523061</v>
      </c>
      <c r="I7644" s="1">
        <f t="shared" si="1318"/>
        <v>14.741392538489508</v>
      </c>
      <c r="J7644" s="4">
        <f>B7644+('PV model'!$B$3/15)+(I7644/60)</f>
        <v>6.969023208974825</v>
      </c>
      <c r="K7644" s="2">
        <f t="shared" si="1319"/>
        <v>75.464651865377618</v>
      </c>
      <c r="L7644" s="2">
        <f>DEGREES(ASIN((((COS(RADIANS('PV model'!$B$2))*COS(RADIANS(H7644))*COS(RADIANS(K7644)))+(SIN(RADIANS('PV model'!$B$2))*SIN(RADIANS(H7644)))))))</f>
        <v>-7.8263098754750713</v>
      </c>
      <c r="M7644" s="3">
        <f t="shared" si="1315"/>
        <v>0</v>
      </c>
      <c r="N7644" s="2">
        <f t="shared" si="1320"/>
        <v>67.365953410284931</v>
      </c>
      <c r="O7644" s="2">
        <f>IF('PV model'!$B$2&gt;0, 180-N7644,IF('PV model'!$B$2&lt;0,0-N7644,N7644))</f>
        <v>112.63404658971507</v>
      </c>
      <c r="P7644" s="2">
        <f>ABS(O7644-'PV model'!$B$5)</f>
        <v>92.365953410284931</v>
      </c>
      <c r="Q7644" s="3">
        <f t="shared" si="1316"/>
        <v>97.826309875475076</v>
      </c>
      <c r="R7644" s="3">
        <f t="shared" si="1321"/>
        <v>0</v>
      </c>
      <c r="S7644" s="3">
        <f t="shared" si="1317"/>
        <v>0</v>
      </c>
      <c r="T7644" s="3">
        <f>(0.5*(1-COS(RADIANS(90-$X$3)))*(D7644+E7644)*'PV model'!$B$4)</f>
        <v>0</v>
      </c>
      <c r="U7644" s="3">
        <f t="shared" si="1322"/>
        <v>0</v>
      </c>
      <c r="V7644" s="3">
        <f>('PV model'!$B$13*(U7644/1000)*(1-'PV model'!$B$14*((20+C7644)-25))*'PV model'!$B$10)/'PV model'!$B$12</f>
        <v>0</v>
      </c>
    </row>
    <row r="7645" spans="1:22" x14ac:dyDescent="0.2">
      <c r="A7645" s="10">
        <f t="shared" si="1314"/>
        <v>319</v>
      </c>
      <c r="B7645" s="10">
        <f t="shared" si="1323"/>
        <v>8</v>
      </c>
      <c r="C7645" s="23">
        <v>5.2</v>
      </c>
      <c r="D7645" s="24">
        <v>0</v>
      </c>
      <c r="E7645" s="24">
        <v>0</v>
      </c>
      <c r="F7645" s="48"/>
      <c r="G7645" s="48"/>
      <c r="H7645" s="1">
        <f t="shared" si="1324"/>
        <v>-19.157694681523061</v>
      </c>
      <c r="I7645" s="1">
        <f t="shared" si="1318"/>
        <v>14.741392538489508</v>
      </c>
      <c r="J7645" s="4">
        <f>B7645+('PV model'!$B$3/15)+(I7645/60)</f>
        <v>7.969023208974825</v>
      </c>
      <c r="K7645" s="2">
        <f t="shared" si="1319"/>
        <v>60.464651865377625</v>
      </c>
      <c r="L7645" s="2">
        <f>DEGREES(ASIN((((COS(RADIANS('PV model'!$B$2))*COS(RADIANS(H7645))*COS(RADIANS(K7645)))+(SIN(RADIANS('PV model'!$B$2))*SIN(RADIANS(H7645)))))))</f>
        <v>-0.38390143865010345</v>
      </c>
      <c r="M7645" s="3">
        <f t="shared" si="1315"/>
        <v>0</v>
      </c>
      <c r="N7645" s="2">
        <f t="shared" si="1320"/>
        <v>55.274016855971411</v>
      </c>
      <c r="O7645" s="2">
        <f>IF('PV model'!$B$2&gt;0, 180-N7645,IF('PV model'!$B$2&lt;0,0-N7645,N7645))</f>
        <v>124.72598314402859</v>
      </c>
      <c r="P7645" s="2">
        <f>ABS(O7645-'PV model'!$B$5)</f>
        <v>80.274016855971411</v>
      </c>
      <c r="Q7645" s="3">
        <f t="shared" si="1316"/>
        <v>90.383901438650099</v>
      </c>
      <c r="R7645" s="3">
        <f t="shared" si="1321"/>
        <v>0</v>
      </c>
      <c r="S7645" s="3">
        <f t="shared" si="1317"/>
        <v>0</v>
      </c>
      <c r="T7645" s="3">
        <f>(0.5*(1-COS(RADIANS(90-$X$3)))*(D7645+E7645)*'PV model'!$B$4)</f>
        <v>0</v>
      </c>
      <c r="U7645" s="3">
        <f t="shared" si="1322"/>
        <v>0</v>
      </c>
      <c r="V7645" s="3">
        <f>('PV model'!$B$13*(U7645/1000)*(1-'PV model'!$B$14*((20+C7645)-25))*'PV model'!$B$10)/'PV model'!$B$12</f>
        <v>0</v>
      </c>
    </row>
    <row r="7646" spans="1:22" x14ac:dyDescent="0.2">
      <c r="A7646" s="10">
        <f t="shared" si="1314"/>
        <v>319</v>
      </c>
      <c r="B7646" s="10">
        <f t="shared" si="1323"/>
        <v>9</v>
      </c>
      <c r="C7646" s="23">
        <v>5</v>
      </c>
      <c r="D7646" s="24">
        <v>0</v>
      </c>
      <c r="E7646" s="24">
        <v>19.404</v>
      </c>
      <c r="F7646" s="48"/>
      <c r="G7646" s="48"/>
      <c r="H7646" s="1">
        <f t="shared" si="1324"/>
        <v>-19.157694681523061</v>
      </c>
      <c r="I7646" s="1">
        <f t="shared" si="1318"/>
        <v>14.741392538489508</v>
      </c>
      <c r="J7646" s="4">
        <f>B7646+('PV model'!$B$3/15)+(I7646/60)</f>
        <v>8.969023208974825</v>
      </c>
      <c r="K7646" s="2">
        <f t="shared" si="1319"/>
        <v>45.464651865377625</v>
      </c>
      <c r="L7646" s="2">
        <f>DEGREES(ASIN((((COS(RADIANS('PV model'!$B$2))*COS(RADIANS(H7646))*COS(RADIANS(K7646)))+(SIN(RADIANS('PV model'!$B$2))*SIN(RADIANS(H7646)))))))</f>
        <v>6.0153910579196781</v>
      </c>
      <c r="M7646" s="3">
        <f t="shared" si="1315"/>
        <v>6.0153910579196781</v>
      </c>
      <c r="N7646" s="2">
        <f t="shared" si="1320"/>
        <v>42.615055841312326</v>
      </c>
      <c r="O7646" s="2">
        <f>IF('PV model'!$B$2&gt;0, 180-N7646,IF('PV model'!$B$2&lt;0,0-N7646,N7646))</f>
        <v>137.38494415868769</v>
      </c>
      <c r="P7646" s="2">
        <f>ABS(O7646-'PV model'!$B$5)</f>
        <v>67.615055841312312</v>
      </c>
      <c r="Q7646" s="3">
        <f t="shared" si="1316"/>
        <v>83.984608942080314</v>
      </c>
      <c r="R7646" s="3">
        <f t="shared" si="1321"/>
        <v>0</v>
      </c>
      <c r="S7646" s="3">
        <f t="shared" si="1317"/>
        <v>19.404</v>
      </c>
      <c r="T7646" s="3">
        <f>(0.5*(1-COS(RADIANS(90-$X$3)))*(D7646+E7646)*'PV model'!$B$4)</f>
        <v>0</v>
      </c>
      <c r="U7646" s="3">
        <f t="shared" si="1322"/>
        <v>19.404</v>
      </c>
      <c r="V7646" s="3">
        <f>('PV model'!$B$13*(U7646/1000)*(1-'PV model'!$B$14*((20+C7646)-25))*'PV model'!$B$10)/'PV model'!$B$12</f>
        <v>1.9396238400000001</v>
      </c>
    </row>
    <row r="7647" spans="1:22" x14ac:dyDescent="0.2">
      <c r="A7647" s="10">
        <f t="shared" si="1314"/>
        <v>319</v>
      </c>
      <c r="B7647" s="10">
        <f t="shared" si="1323"/>
        <v>10</v>
      </c>
      <c r="C7647" s="23">
        <v>5.5</v>
      </c>
      <c r="D7647" s="24">
        <v>72.959249999999997</v>
      </c>
      <c r="E7647" s="24">
        <v>71.441999999999993</v>
      </c>
      <c r="F7647" s="48"/>
      <c r="G7647" s="48"/>
      <c r="H7647" s="1">
        <f t="shared" si="1324"/>
        <v>-19.157694681523061</v>
      </c>
      <c r="I7647" s="1">
        <f t="shared" si="1318"/>
        <v>14.741392538489508</v>
      </c>
      <c r="J7647" s="4">
        <f>B7647+('PV model'!$B$3/15)+(I7647/60)</f>
        <v>9.969023208974825</v>
      </c>
      <c r="K7647" s="2">
        <f t="shared" si="1319"/>
        <v>30.464651865377625</v>
      </c>
      <c r="L7647" s="2">
        <f>DEGREES(ASIN((((COS(RADIANS('PV model'!$B$2))*COS(RADIANS(H7647))*COS(RADIANS(K7647)))+(SIN(RADIANS('PV model'!$B$2))*SIN(RADIANS(H7647)))))))</f>
        <v>10.994744516675954</v>
      </c>
      <c r="M7647" s="3">
        <f t="shared" si="1315"/>
        <v>10.994744516675954</v>
      </c>
      <c r="N7647" s="2">
        <f t="shared" si="1320"/>
        <v>29.201556783110899</v>
      </c>
      <c r="O7647" s="2">
        <f>IF('PV model'!$B$2&gt;0, 180-N7647,IF('PV model'!$B$2&lt;0,0-N7647,N7647))</f>
        <v>150.7984432168891</v>
      </c>
      <c r="P7647" s="2">
        <f>ABS(O7647-'PV model'!$B$5)</f>
        <v>54.201556783110902</v>
      </c>
      <c r="Q7647" s="3">
        <f t="shared" si="1316"/>
        <v>79.005255483324049</v>
      </c>
      <c r="R7647" s="3">
        <f t="shared" si="1321"/>
        <v>72.959249999999997</v>
      </c>
      <c r="S7647" s="3">
        <f t="shared" si="1317"/>
        <v>83.08424889433104</v>
      </c>
      <c r="T7647" s="3">
        <f>(0.5*(1-COS(RADIANS(90-$X$3)))*(D7647+E7647)*'PV model'!$B$4)</f>
        <v>0</v>
      </c>
      <c r="U7647" s="3">
        <f t="shared" si="1322"/>
        <v>156.04349889433104</v>
      </c>
      <c r="V7647" s="3">
        <f>('PV model'!$B$13*(U7647/1000)*(1-'PV model'!$B$14*((20+C7647)-25))*'PV model'!$B$10)/'PV model'!$B$12</f>
        <v>15.566911933178373</v>
      </c>
    </row>
    <row r="7648" spans="1:22" x14ac:dyDescent="0.2">
      <c r="A7648" s="10">
        <f t="shared" si="1314"/>
        <v>319</v>
      </c>
      <c r="B7648" s="10">
        <f t="shared" si="1323"/>
        <v>11</v>
      </c>
      <c r="C7648" s="23">
        <v>6.1</v>
      </c>
      <c r="D7648" s="24">
        <v>512.95965000000001</v>
      </c>
      <c r="E7648" s="24">
        <v>54.684000000000005</v>
      </c>
      <c r="F7648" s="48"/>
      <c r="G7648" s="48"/>
      <c r="H7648" s="1">
        <f t="shared" si="1324"/>
        <v>-19.157694681523061</v>
      </c>
      <c r="I7648" s="1">
        <f t="shared" si="1318"/>
        <v>14.741392538489508</v>
      </c>
      <c r="J7648" s="4">
        <f>B7648+('PV model'!$B$3/15)+(I7648/60)</f>
        <v>10.969023208974825</v>
      </c>
      <c r="K7648" s="2">
        <f t="shared" si="1319"/>
        <v>15.464651865377625</v>
      </c>
      <c r="L7648" s="2">
        <f>DEGREES(ASIN((((COS(RADIANS('PV model'!$B$2))*COS(RADIANS(H7648))*COS(RADIANS(K7648)))+(SIN(RADIANS('PV model'!$B$2))*SIN(RADIANS(H7648)))))))</f>
        <v>14.194492488633035</v>
      </c>
      <c r="M7648" s="3">
        <f t="shared" si="1315"/>
        <v>14.194492488633035</v>
      </c>
      <c r="N7648" s="2">
        <f t="shared" si="1320"/>
        <v>15.058732337844775</v>
      </c>
      <c r="O7648" s="2">
        <f>IF('PV model'!$B$2&gt;0, 180-N7648,IF('PV model'!$B$2&lt;0,0-N7648,N7648))</f>
        <v>164.94126766215521</v>
      </c>
      <c r="P7648" s="2">
        <f>ABS(O7648-'PV model'!$B$5)</f>
        <v>40.058732337844788</v>
      </c>
      <c r="Q7648" s="3">
        <f t="shared" si="1316"/>
        <v>75.805507511366955</v>
      </c>
      <c r="R7648" s="3">
        <f t="shared" si="1321"/>
        <v>512.95965000000035</v>
      </c>
      <c r="S7648" s="3">
        <f t="shared" si="1317"/>
        <v>67.749269431521981</v>
      </c>
      <c r="T7648" s="3">
        <f>(0.5*(1-COS(RADIANS(90-$X$3)))*(D7648+E7648)*'PV model'!$B$4)</f>
        <v>0</v>
      </c>
      <c r="U7648" s="3">
        <f t="shared" si="1322"/>
        <v>580.7089194315223</v>
      </c>
      <c r="V7648" s="3">
        <f>('PV model'!$B$13*(U7648/1000)*(1-'PV model'!$B$14*((20+C7648)-25))*'PV model'!$B$10)/'PV model'!$B$12</f>
        <v>57.792253866594912</v>
      </c>
    </row>
    <row r="7649" spans="1:22" x14ac:dyDescent="0.2">
      <c r="A7649" s="10">
        <f t="shared" si="1314"/>
        <v>319</v>
      </c>
      <c r="B7649" s="10">
        <f t="shared" si="1323"/>
        <v>12</v>
      </c>
      <c r="C7649" s="23">
        <v>6.6</v>
      </c>
      <c r="D7649" s="24">
        <v>617.34749999999997</v>
      </c>
      <c r="E7649" s="24">
        <v>55.566000000000003</v>
      </c>
      <c r="F7649" s="48"/>
      <c r="G7649" s="48"/>
      <c r="H7649" s="1">
        <f t="shared" si="1324"/>
        <v>-19.157694681523061</v>
      </c>
      <c r="I7649" s="1">
        <f t="shared" si="1318"/>
        <v>14.741392538489508</v>
      </c>
      <c r="J7649" s="4">
        <f>B7649+('PV model'!$B$3/15)+(I7649/60)</f>
        <v>11.969023208974825</v>
      </c>
      <c r="K7649" s="2">
        <f t="shared" si="1319"/>
        <v>0.46465186537762548</v>
      </c>
      <c r="L7649" s="2">
        <f>DEGREES(ASIN((((COS(RADIANS('PV model'!$B$2))*COS(RADIANS(H7649))*COS(RADIANS(K7649)))+(SIN(RADIANS('PV model'!$B$2))*SIN(RADIANS(H7649)))))))</f>
        <v>15.341260011819831</v>
      </c>
      <c r="M7649" s="3">
        <f t="shared" si="1315"/>
        <v>15.341260011819831</v>
      </c>
      <c r="N7649" s="2">
        <f t="shared" si="1320"/>
        <v>0.45513657053626178</v>
      </c>
      <c r="O7649" s="2">
        <f>IF('PV model'!$B$2&gt;0, 180-N7649,IF('PV model'!$B$2&lt;0,0-N7649,N7649))</f>
        <v>179.54486342946373</v>
      </c>
      <c r="P7649" s="2">
        <f>ABS(O7649-'PV model'!$B$5)</f>
        <v>25.455136570536268</v>
      </c>
      <c r="Q7649" s="3">
        <f t="shared" si="1316"/>
        <v>74.658739988180173</v>
      </c>
      <c r="R7649" s="3">
        <f t="shared" si="1321"/>
        <v>617.34749999999997</v>
      </c>
      <c r="S7649" s="3">
        <f t="shared" si="1317"/>
        <v>69.394539801908266</v>
      </c>
      <c r="T7649" s="3">
        <f>(0.5*(1-COS(RADIANS(90-$X$3)))*(D7649+E7649)*'PV model'!$B$4)</f>
        <v>0</v>
      </c>
      <c r="U7649" s="3">
        <f t="shared" si="1322"/>
        <v>686.74203980190828</v>
      </c>
      <c r="V7649" s="3">
        <f>('PV model'!$B$13*(U7649/1000)*(1-'PV model'!$B$14*((20+C7649)-25))*'PV model'!$B$10)/'PV model'!$B$12</f>
        <v>68.207395199087713</v>
      </c>
    </row>
    <row r="7650" spans="1:22" x14ac:dyDescent="0.2">
      <c r="A7650" s="10">
        <f t="shared" si="1314"/>
        <v>319</v>
      </c>
      <c r="B7650" s="10">
        <f t="shared" si="1323"/>
        <v>13</v>
      </c>
      <c r="C7650" s="23">
        <v>6.8</v>
      </c>
      <c r="D7650" s="24">
        <v>610.61279999999999</v>
      </c>
      <c r="E7650" s="24">
        <v>59.094000000000008</v>
      </c>
      <c r="F7650" s="48"/>
      <c r="G7650" s="48"/>
      <c r="H7650" s="1">
        <f t="shared" si="1324"/>
        <v>-19.157694681523061</v>
      </c>
      <c r="I7650" s="1">
        <f t="shared" si="1318"/>
        <v>14.741392538489508</v>
      </c>
      <c r="J7650" s="4">
        <f>B7650+('PV model'!$B$3/15)+(I7650/60)</f>
        <v>12.969023208974825</v>
      </c>
      <c r="K7650" s="2">
        <f t="shared" si="1319"/>
        <v>-14.535348134622375</v>
      </c>
      <c r="L7650" s="2">
        <f>DEGREES(ASIN((((COS(RADIANS('PV model'!$B$2))*COS(RADIANS(H7650))*COS(RADIANS(K7650)))+(SIN(RADIANS('PV model'!$B$2))*SIN(RADIANS(H7650)))))))</f>
        <v>14.327270947330794</v>
      </c>
      <c r="M7650" s="3">
        <f t="shared" si="1315"/>
        <v>14.327270947330794</v>
      </c>
      <c r="N7650" s="2">
        <f t="shared" si="1320"/>
        <v>-14.163404301684892</v>
      </c>
      <c r="O7650" s="2">
        <f>IF('PV model'!$B$2&gt;0, 180-N7650,IF('PV model'!$B$2&lt;0,0-N7650,N7650))</f>
        <v>194.16340430168489</v>
      </c>
      <c r="P7650" s="2">
        <f>ABS(O7650-'PV model'!$B$5)</f>
        <v>10.836595698315108</v>
      </c>
      <c r="Q7650" s="3">
        <f t="shared" si="1316"/>
        <v>75.672729052669197</v>
      </c>
      <c r="R7650" s="3">
        <f t="shared" si="1321"/>
        <v>610.61280000000045</v>
      </c>
      <c r="S7650" s="3">
        <f t="shared" si="1317"/>
        <v>73.297764236974118</v>
      </c>
      <c r="T7650" s="3">
        <f>(0.5*(1-COS(RADIANS(90-$X$3)))*(D7650+E7650)*'PV model'!$B$4)</f>
        <v>0</v>
      </c>
      <c r="U7650" s="3">
        <f t="shared" si="1322"/>
        <v>683.91056423697455</v>
      </c>
      <c r="V7650" s="3">
        <f>('PV model'!$B$13*(U7650/1000)*(1-'PV model'!$B$14*((20+C7650)-25))*'PV model'!$B$10)/'PV model'!$B$12</f>
        <v>67.871481361119862</v>
      </c>
    </row>
    <row r="7651" spans="1:22" x14ac:dyDescent="0.2">
      <c r="A7651" s="10">
        <f t="shared" si="1314"/>
        <v>319</v>
      </c>
      <c r="B7651" s="10">
        <f t="shared" si="1323"/>
        <v>14</v>
      </c>
      <c r="C7651" s="23">
        <v>6.9</v>
      </c>
      <c r="D7651" s="24">
        <v>547.75559999999996</v>
      </c>
      <c r="E7651" s="24">
        <v>55.566000000000003</v>
      </c>
      <c r="F7651" s="48"/>
      <c r="G7651" s="48"/>
      <c r="H7651" s="1">
        <f t="shared" si="1324"/>
        <v>-19.157694681523061</v>
      </c>
      <c r="I7651" s="1">
        <f t="shared" si="1318"/>
        <v>14.741392538489508</v>
      </c>
      <c r="J7651" s="4">
        <f>B7651+('PV model'!$B$3/15)+(I7651/60)</f>
        <v>13.969023208974825</v>
      </c>
      <c r="K7651" s="2">
        <f t="shared" si="1319"/>
        <v>-29.535348134622375</v>
      </c>
      <c r="L7651" s="2">
        <f>DEGREES(ASIN((((COS(RADIANS('PV model'!$B$2))*COS(RADIANS(H7651))*COS(RADIANS(K7651)))+(SIN(RADIANS('PV model'!$B$2))*SIN(RADIANS(H7651)))))))</f>
        <v>11.248106409287622</v>
      </c>
      <c r="M7651" s="3">
        <f t="shared" si="1315"/>
        <v>11.248106409287622</v>
      </c>
      <c r="N7651" s="2">
        <f t="shared" si="1320"/>
        <v>-28.344990715911397</v>
      </c>
      <c r="O7651" s="2">
        <f>IF('PV model'!$B$2&gt;0, 180-N7651,IF('PV model'!$B$2&lt;0,0-N7651,N7651))</f>
        <v>208.34499071591139</v>
      </c>
      <c r="P7651" s="2">
        <f>ABS(O7651-'PV model'!$B$5)</f>
        <v>3.3449907159113934</v>
      </c>
      <c r="Q7651" s="3">
        <f t="shared" si="1316"/>
        <v>78.75189359071237</v>
      </c>
      <c r="R7651" s="3">
        <f t="shared" si="1321"/>
        <v>547.75560000000019</v>
      </c>
      <c r="S7651" s="3">
        <f t="shared" si="1317"/>
        <v>67.629834056338467</v>
      </c>
      <c r="T7651" s="3">
        <f>(0.5*(1-COS(RADIANS(90-$X$3)))*(D7651+E7651)*'PV model'!$B$4)</f>
        <v>0</v>
      </c>
      <c r="U7651" s="3">
        <f t="shared" si="1322"/>
        <v>615.38543405633868</v>
      </c>
      <c r="V7651" s="3">
        <f>('PV model'!$B$13*(U7651/1000)*(1-'PV model'!$B$14*((20+C7651)-25))*'PV model'!$B$10)/'PV model'!$B$12</f>
        <v>61.046422135560761</v>
      </c>
    </row>
    <row r="7652" spans="1:22" x14ac:dyDescent="0.2">
      <c r="A7652" s="10">
        <f t="shared" si="1314"/>
        <v>319</v>
      </c>
      <c r="B7652" s="10">
        <f t="shared" si="1323"/>
        <v>15</v>
      </c>
      <c r="C7652" s="23">
        <v>7.1</v>
      </c>
      <c r="D7652" s="24">
        <v>346.83704999999998</v>
      </c>
      <c r="E7652" s="24">
        <v>51.156000000000006</v>
      </c>
      <c r="F7652" s="48"/>
      <c r="G7652" s="48"/>
      <c r="H7652" s="1">
        <f t="shared" si="1324"/>
        <v>-19.157694681523061</v>
      </c>
      <c r="I7652" s="1">
        <f t="shared" si="1318"/>
        <v>14.741392538489508</v>
      </c>
      <c r="J7652" s="4">
        <f>B7652+('PV model'!$B$3/15)+(I7652/60)</f>
        <v>14.969023208974825</v>
      </c>
      <c r="K7652" s="2">
        <f t="shared" si="1319"/>
        <v>-44.535348134622375</v>
      </c>
      <c r="L7652" s="2">
        <f>DEGREES(ASIN((((COS(RADIANS('PV model'!$B$2))*COS(RADIANS(H7652))*COS(RADIANS(K7652)))+(SIN(RADIANS('PV model'!$B$2))*SIN(RADIANS(H7652)))))))</f>
        <v>6.3690336294663599</v>
      </c>
      <c r="M7652" s="3">
        <f t="shared" si="1315"/>
        <v>6.3690336294663599</v>
      </c>
      <c r="N7652" s="2">
        <f t="shared" si="1320"/>
        <v>-41.806887681245421</v>
      </c>
      <c r="O7652" s="2">
        <f>IF('PV model'!$B$2&gt;0, 180-N7652,IF('PV model'!$B$2&lt;0,0-N7652,N7652))</f>
        <v>221.80688768124543</v>
      </c>
      <c r="P7652" s="2">
        <f>ABS(O7652-'PV model'!$B$5)</f>
        <v>16.806887681245428</v>
      </c>
      <c r="Q7652" s="3">
        <f t="shared" si="1316"/>
        <v>83.630966370533642</v>
      </c>
      <c r="R7652" s="3">
        <f t="shared" si="1321"/>
        <v>346.83704999999986</v>
      </c>
      <c r="S7652" s="3">
        <f t="shared" si="1317"/>
        <v>60.7631665448219</v>
      </c>
      <c r="T7652" s="3">
        <f>(0.5*(1-COS(RADIANS(90-$X$3)))*(D7652+E7652)*'PV model'!$B$4)</f>
        <v>0</v>
      </c>
      <c r="U7652" s="3">
        <f t="shared" si="1322"/>
        <v>407.60021654482176</v>
      </c>
      <c r="V7652" s="3">
        <f>('PV model'!$B$13*(U7652/1000)*(1-'PV model'!$B$14*((20+C7652)-25))*'PV model'!$B$10)/'PV model'!$B$12</f>
        <v>40.40147041759549</v>
      </c>
    </row>
    <row r="7653" spans="1:22" x14ac:dyDescent="0.2">
      <c r="A7653" s="10">
        <f t="shared" si="1314"/>
        <v>319</v>
      </c>
      <c r="B7653" s="10">
        <f t="shared" si="1323"/>
        <v>16</v>
      </c>
      <c r="C7653" s="23">
        <v>6.7</v>
      </c>
      <c r="D7653" s="24">
        <v>135.81645</v>
      </c>
      <c r="E7653" s="24">
        <v>22.931999999999999</v>
      </c>
      <c r="F7653" s="48"/>
      <c r="G7653" s="48"/>
      <c r="H7653" s="1">
        <f t="shared" si="1324"/>
        <v>-19.157694681523061</v>
      </c>
      <c r="I7653" s="1">
        <f t="shared" si="1318"/>
        <v>14.741392538489508</v>
      </c>
      <c r="J7653" s="4">
        <f>B7653+('PV model'!$B$3/15)+(I7653/60)</f>
        <v>15.969023208974825</v>
      </c>
      <c r="K7653" s="2">
        <f t="shared" si="1319"/>
        <v>-59.535348134622375</v>
      </c>
      <c r="L7653" s="2">
        <f>DEGREES(ASIN((((COS(RADIANS('PV model'!$B$2))*COS(RADIANS(H7653))*COS(RADIANS(K7653)))+(SIN(RADIANS('PV model'!$B$2))*SIN(RADIANS(H7653)))))))</f>
        <v>4.6695689533869662E-2</v>
      </c>
      <c r="M7653" s="3">
        <f t="shared" si="1315"/>
        <v>4.6695689533869662E-2</v>
      </c>
      <c r="N7653" s="2">
        <f t="shared" si="1320"/>
        <v>-54.509038752694771</v>
      </c>
      <c r="O7653" s="2">
        <f>IF('PV model'!$B$2&gt;0, 180-N7653,IF('PV model'!$B$2&lt;0,0-N7653,N7653))</f>
        <v>234.50903875269478</v>
      </c>
      <c r="P7653" s="2">
        <f>ABS(O7653-'PV model'!$B$5)</f>
        <v>29.509038752694778</v>
      </c>
      <c r="Q7653" s="3">
        <f t="shared" si="1316"/>
        <v>89.953304310466137</v>
      </c>
      <c r="R7653" s="3">
        <f t="shared" si="1321"/>
        <v>135.81644999996905</v>
      </c>
      <c r="S7653" s="3">
        <f t="shared" si="1317"/>
        <v>26.901268179082464</v>
      </c>
      <c r="T7653" s="3">
        <f>(0.5*(1-COS(RADIANS(90-$X$3)))*(D7653+E7653)*'PV model'!$B$4)</f>
        <v>0</v>
      </c>
      <c r="U7653" s="3">
        <f t="shared" si="1322"/>
        <v>162.71771817905153</v>
      </c>
      <c r="V7653" s="3">
        <f>('PV model'!$B$13*(U7653/1000)*(1-'PV model'!$B$14*((20+C7653)-25))*'PV model'!$B$10)/'PV model'!$B$12</f>
        <v>16.154659320035581</v>
      </c>
    </row>
    <row r="7654" spans="1:22" x14ac:dyDescent="0.2">
      <c r="A7654" s="10">
        <f t="shared" si="1314"/>
        <v>319</v>
      </c>
      <c r="B7654" s="10">
        <f t="shared" si="1323"/>
        <v>17</v>
      </c>
      <c r="C7654" s="23">
        <v>6.3</v>
      </c>
      <c r="D7654" s="24">
        <v>0</v>
      </c>
      <c r="E7654" s="24">
        <v>0</v>
      </c>
      <c r="F7654" s="48"/>
      <c r="G7654" s="48"/>
      <c r="H7654" s="1">
        <f t="shared" si="1324"/>
        <v>-19.157694681523061</v>
      </c>
      <c r="I7654" s="1">
        <f t="shared" si="1318"/>
        <v>14.741392538489508</v>
      </c>
      <c r="J7654" s="4">
        <f>B7654+('PV model'!$B$3/15)+(I7654/60)</f>
        <v>16.969023208974825</v>
      </c>
      <c r="K7654" s="2">
        <f t="shared" si="1319"/>
        <v>-74.535348134622382</v>
      </c>
      <c r="L7654" s="2">
        <f>DEGREES(ASIN((((COS(RADIANS('PV model'!$B$2))*COS(RADIANS(H7654))*COS(RADIANS(K7654)))+(SIN(RADIANS('PV model'!$B$2))*SIN(RADIANS(H7654)))))))</f>
        <v>-7.3418046584002434</v>
      </c>
      <c r="M7654" s="3">
        <f t="shared" si="1315"/>
        <v>0</v>
      </c>
      <c r="N7654" s="2">
        <f t="shared" si="1320"/>
        <v>-66.627471708804336</v>
      </c>
      <c r="O7654" s="2">
        <f>IF('PV model'!$B$2&gt;0, 180-N7654,IF('PV model'!$B$2&lt;0,0-N7654,N7654))</f>
        <v>246.62747170880434</v>
      </c>
      <c r="P7654" s="2">
        <f>ABS(O7654-'PV model'!$B$5)</f>
        <v>41.627471708804336</v>
      </c>
      <c r="Q7654" s="3">
        <f t="shared" si="1316"/>
        <v>97.34180465840025</v>
      </c>
      <c r="R7654" s="3">
        <f t="shared" si="1321"/>
        <v>0</v>
      </c>
      <c r="S7654" s="3">
        <f t="shared" si="1317"/>
        <v>0</v>
      </c>
      <c r="T7654" s="3">
        <f>(0.5*(1-COS(RADIANS(90-$X$3)))*(D7654+E7654)*'PV model'!$B$4)</f>
        <v>0</v>
      </c>
      <c r="U7654" s="3">
        <f t="shared" si="1322"/>
        <v>0</v>
      </c>
      <c r="V7654" s="3">
        <f>('PV model'!$B$13*(U7654/1000)*(1-'PV model'!$B$14*((20+C7654)-25))*'PV model'!$B$10)/'PV model'!$B$12</f>
        <v>0</v>
      </c>
    </row>
    <row r="7655" spans="1:22" x14ac:dyDescent="0.2">
      <c r="A7655" s="10">
        <f t="shared" si="1314"/>
        <v>319</v>
      </c>
      <c r="B7655" s="10">
        <f t="shared" si="1323"/>
        <v>18</v>
      </c>
      <c r="C7655" s="23">
        <v>5.9</v>
      </c>
      <c r="D7655" s="24">
        <v>0</v>
      </c>
      <c r="E7655" s="24">
        <v>0</v>
      </c>
      <c r="F7655" s="48"/>
      <c r="G7655" s="48"/>
      <c r="H7655" s="1">
        <f t="shared" si="1324"/>
        <v>-19.157694681523061</v>
      </c>
      <c r="I7655" s="1">
        <f t="shared" si="1318"/>
        <v>14.741392538489508</v>
      </c>
      <c r="J7655" s="4">
        <f>B7655+('PV model'!$B$3/15)+(I7655/60)</f>
        <v>17.969023208974825</v>
      </c>
      <c r="K7655" s="2">
        <f t="shared" si="1319"/>
        <v>-89.535348134622382</v>
      </c>
      <c r="L7655" s="2">
        <f>DEGREES(ASIN((((COS(RADIANS('PV model'!$B$2))*COS(RADIANS(H7655))*COS(RADIANS(K7655)))+(SIN(RADIANS('PV model'!$B$2))*SIN(RADIANS(H7655)))))))</f>
        <v>-15.433153135484032</v>
      </c>
      <c r="M7655" s="3">
        <f t="shared" si="1315"/>
        <v>0</v>
      </c>
      <c r="N7655" s="2">
        <f t="shared" si="1320"/>
        <v>-78.499315203680823</v>
      </c>
      <c r="O7655" s="2">
        <f>IF('PV model'!$B$2&gt;0, 180-N7655,IF('PV model'!$B$2&lt;0,0-N7655,N7655))</f>
        <v>258.49931520368079</v>
      </c>
      <c r="P7655" s="2">
        <f>ABS(O7655-'PV model'!$B$5)</f>
        <v>53.499315203680794</v>
      </c>
      <c r="Q7655" s="3">
        <f t="shared" si="1316"/>
        <v>105.43315313548403</v>
      </c>
      <c r="R7655" s="3">
        <f t="shared" si="1321"/>
        <v>0</v>
      </c>
      <c r="S7655" s="3">
        <f t="shared" si="1317"/>
        <v>0</v>
      </c>
      <c r="T7655" s="3">
        <f>(0.5*(1-COS(RADIANS(90-$X$3)))*(D7655+E7655)*'PV model'!$B$4)</f>
        <v>0</v>
      </c>
      <c r="U7655" s="3">
        <f t="shared" si="1322"/>
        <v>0</v>
      </c>
      <c r="V7655" s="3">
        <f>('PV model'!$B$13*(U7655/1000)*(1-'PV model'!$B$14*((20+C7655)-25))*'PV model'!$B$10)/'PV model'!$B$12</f>
        <v>0</v>
      </c>
    </row>
    <row r="7656" spans="1:22" x14ac:dyDescent="0.2">
      <c r="A7656" s="10">
        <f t="shared" si="1314"/>
        <v>319</v>
      </c>
      <c r="B7656" s="10">
        <f t="shared" si="1323"/>
        <v>19</v>
      </c>
      <c r="C7656" s="23">
        <v>5.5</v>
      </c>
      <c r="D7656" s="24">
        <v>0</v>
      </c>
      <c r="E7656" s="24">
        <v>0</v>
      </c>
      <c r="F7656" s="48"/>
      <c r="G7656" s="48"/>
      <c r="H7656" s="1">
        <f t="shared" si="1324"/>
        <v>-19.157694681523061</v>
      </c>
      <c r="I7656" s="1">
        <f t="shared" si="1318"/>
        <v>14.741392538489508</v>
      </c>
      <c r="J7656" s="4">
        <f>B7656+('PV model'!$B$3/15)+(I7656/60)</f>
        <v>18.969023208974825</v>
      </c>
      <c r="K7656" s="2">
        <f t="shared" si="1319"/>
        <v>-104.53534813462238</v>
      </c>
      <c r="L7656" s="2">
        <f>DEGREES(ASIN((((COS(RADIANS('PV model'!$B$2))*COS(RADIANS(H7656))*COS(RADIANS(K7656)))+(SIN(RADIANS('PV model'!$B$2))*SIN(RADIANS(H7656)))))))</f>
        <v>-23.874538272820008</v>
      </c>
      <c r="M7656" s="3">
        <f t="shared" si="1315"/>
        <v>0</v>
      </c>
      <c r="N7656" s="2">
        <f t="shared" si="1320"/>
        <v>-89.404436197634865</v>
      </c>
      <c r="O7656" s="2">
        <f>IF('PV model'!$B$2&gt;0, 180-N7656,IF('PV model'!$B$2&lt;0,0-N7656,N7656))</f>
        <v>269.40443619763488</v>
      </c>
      <c r="P7656" s="2">
        <f>ABS(O7656-'PV model'!$B$5)</f>
        <v>64.40443619763488</v>
      </c>
      <c r="Q7656" s="3">
        <f t="shared" si="1316"/>
        <v>113.87453827282002</v>
      </c>
      <c r="R7656" s="3">
        <f t="shared" si="1321"/>
        <v>0</v>
      </c>
      <c r="S7656" s="3">
        <f t="shared" si="1317"/>
        <v>0</v>
      </c>
      <c r="T7656" s="3">
        <f>(0.5*(1-COS(RADIANS(90-$X$3)))*(D7656+E7656)*'PV model'!$B$4)</f>
        <v>0</v>
      </c>
      <c r="U7656" s="3">
        <f t="shared" si="1322"/>
        <v>0</v>
      </c>
      <c r="V7656" s="3">
        <f>('PV model'!$B$13*(U7656/1000)*(1-'PV model'!$B$14*((20+C7656)-25))*'PV model'!$B$10)/'PV model'!$B$12</f>
        <v>0</v>
      </c>
    </row>
    <row r="7657" spans="1:22" x14ac:dyDescent="0.2">
      <c r="A7657" s="10">
        <f t="shared" si="1314"/>
        <v>319</v>
      </c>
      <c r="B7657" s="10">
        <f t="shared" si="1323"/>
        <v>20</v>
      </c>
      <c r="C7657" s="23">
        <v>5.0999999999999996</v>
      </c>
      <c r="D7657" s="24">
        <v>0</v>
      </c>
      <c r="E7657" s="24">
        <v>0</v>
      </c>
      <c r="F7657" s="48"/>
      <c r="G7657" s="48"/>
      <c r="H7657" s="1">
        <f t="shared" si="1324"/>
        <v>-19.157694681523061</v>
      </c>
      <c r="I7657" s="1">
        <f t="shared" si="1318"/>
        <v>14.741392538489508</v>
      </c>
      <c r="J7657" s="4">
        <f>B7657+('PV model'!$B$3/15)+(I7657/60)</f>
        <v>19.969023208974825</v>
      </c>
      <c r="K7657" s="2">
        <f t="shared" si="1319"/>
        <v>-119.53534813462238</v>
      </c>
      <c r="L7657" s="2">
        <f>DEGREES(ASIN((((COS(RADIANS('PV model'!$B$2))*COS(RADIANS(H7657))*COS(RADIANS(K7657)))+(SIN(RADIANS('PV model'!$B$2))*SIN(RADIANS(H7657)))))))</f>
        <v>-32.290044387767949</v>
      </c>
      <c r="M7657" s="3">
        <f t="shared" si="1315"/>
        <v>0</v>
      </c>
      <c r="N7657" s="2">
        <f t="shared" si="1320"/>
        <v>-76.462276984474002</v>
      </c>
      <c r="O7657" s="2">
        <f>IF('PV model'!$B$2&gt;0, 180-N7657,IF('PV model'!$B$2&lt;0,0-N7657,N7657))</f>
        <v>256.46227698447399</v>
      </c>
      <c r="P7657" s="2">
        <f>ABS(O7657-'PV model'!$B$5)</f>
        <v>51.462276984473988</v>
      </c>
      <c r="Q7657" s="3">
        <f t="shared" si="1316"/>
        <v>122.29004438776796</v>
      </c>
      <c r="R7657" s="3">
        <f t="shared" si="1321"/>
        <v>0</v>
      </c>
      <c r="S7657" s="3">
        <f t="shared" si="1317"/>
        <v>0</v>
      </c>
      <c r="T7657" s="3">
        <f>(0.5*(1-COS(RADIANS(90-$X$3)))*(D7657+E7657)*'PV model'!$B$4)</f>
        <v>0</v>
      </c>
      <c r="U7657" s="3">
        <f t="shared" si="1322"/>
        <v>0</v>
      </c>
      <c r="V7657" s="3">
        <f>('PV model'!$B$13*(U7657/1000)*(1-'PV model'!$B$14*((20+C7657)-25))*'PV model'!$B$10)/'PV model'!$B$12</f>
        <v>0</v>
      </c>
    </row>
    <row r="7658" spans="1:22" x14ac:dyDescent="0.2">
      <c r="A7658" s="10">
        <f t="shared" si="1314"/>
        <v>319</v>
      </c>
      <c r="B7658" s="10">
        <f t="shared" si="1323"/>
        <v>21</v>
      </c>
      <c r="C7658" s="23">
        <v>4.7</v>
      </c>
      <c r="D7658" s="24">
        <v>0</v>
      </c>
      <c r="E7658" s="24">
        <v>0</v>
      </c>
      <c r="F7658" s="48"/>
      <c r="G7658" s="48"/>
      <c r="H7658" s="1">
        <f t="shared" si="1324"/>
        <v>-19.157694681523061</v>
      </c>
      <c r="I7658" s="1">
        <f t="shared" si="1318"/>
        <v>14.741392538489508</v>
      </c>
      <c r="J7658" s="4">
        <f>B7658+('PV model'!$B$3/15)+(I7658/60)</f>
        <v>20.969023208974825</v>
      </c>
      <c r="K7658" s="2">
        <f t="shared" si="1319"/>
        <v>-134.53534813462238</v>
      </c>
      <c r="L7658" s="2">
        <f>DEGREES(ASIN((((COS(RADIANS('PV model'!$B$2))*COS(RADIANS(H7658))*COS(RADIANS(K7658)))+(SIN(RADIANS('PV model'!$B$2))*SIN(RADIANS(H7658)))))))</f>
        <v>-40.218282671761514</v>
      </c>
      <c r="M7658" s="3">
        <f t="shared" si="1315"/>
        <v>0</v>
      </c>
      <c r="N7658" s="2">
        <f t="shared" si="1320"/>
        <v>-61.861472647855607</v>
      </c>
      <c r="O7658" s="2">
        <f>IF('PV model'!$B$2&gt;0, 180-N7658,IF('PV model'!$B$2&lt;0,0-N7658,N7658))</f>
        <v>241.86147264785561</v>
      </c>
      <c r="P7658" s="2">
        <f>ABS(O7658-'PV model'!$B$5)</f>
        <v>36.861472647855607</v>
      </c>
      <c r="Q7658" s="3">
        <f t="shared" si="1316"/>
        <v>130.2182826717615</v>
      </c>
      <c r="R7658" s="3">
        <f t="shared" si="1321"/>
        <v>0</v>
      </c>
      <c r="S7658" s="3">
        <f t="shared" si="1317"/>
        <v>0</v>
      </c>
      <c r="T7658" s="3">
        <f>(0.5*(1-COS(RADIANS(90-$X$3)))*(D7658+E7658)*'PV model'!$B$4)</f>
        <v>0</v>
      </c>
      <c r="U7658" s="3">
        <f t="shared" si="1322"/>
        <v>0</v>
      </c>
      <c r="V7658" s="3">
        <f>('PV model'!$B$13*(U7658/1000)*(1-'PV model'!$B$14*((20+C7658)-25))*'PV model'!$B$10)/'PV model'!$B$12</f>
        <v>0</v>
      </c>
    </row>
    <row r="7659" spans="1:22" x14ac:dyDescent="0.2">
      <c r="A7659" s="10">
        <f t="shared" si="1314"/>
        <v>319</v>
      </c>
      <c r="B7659" s="10">
        <f t="shared" si="1323"/>
        <v>22</v>
      </c>
      <c r="C7659" s="23">
        <v>3.5</v>
      </c>
      <c r="D7659" s="24">
        <v>0</v>
      </c>
      <c r="E7659" s="24">
        <v>0</v>
      </c>
      <c r="F7659" s="48"/>
      <c r="G7659" s="48"/>
      <c r="H7659" s="1">
        <f t="shared" si="1324"/>
        <v>-19.157694681523061</v>
      </c>
      <c r="I7659" s="1">
        <f t="shared" si="1318"/>
        <v>14.741392538489508</v>
      </c>
      <c r="J7659" s="4">
        <f>B7659+('PV model'!$B$3/15)+(I7659/60)</f>
        <v>21.969023208974825</v>
      </c>
      <c r="K7659" s="2">
        <f t="shared" si="1319"/>
        <v>-149.53534813462238</v>
      </c>
      <c r="L7659" s="2">
        <f>DEGREES(ASIN((((COS(RADIANS('PV model'!$B$2))*COS(RADIANS(H7659))*COS(RADIANS(K7659)))+(SIN(RADIANS('PV model'!$B$2))*SIN(RADIANS(H7659)))))))</f>
        <v>-47.022773414302165</v>
      </c>
      <c r="M7659" s="3">
        <f t="shared" si="1315"/>
        <v>0</v>
      </c>
      <c r="N7659" s="2">
        <f t="shared" si="1320"/>
        <v>-44.631293668491921</v>
      </c>
      <c r="O7659" s="2">
        <f>IF('PV model'!$B$2&gt;0, 180-N7659,IF('PV model'!$B$2&lt;0,0-N7659,N7659))</f>
        <v>224.63129366849194</v>
      </c>
      <c r="P7659" s="2">
        <f>ABS(O7659-'PV model'!$B$5)</f>
        <v>19.631293668491935</v>
      </c>
      <c r="Q7659" s="3">
        <f t="shared" si="1316"/>
        <v>137.02277341430215</v>
      </c>
      <c r="R7659" s="3">
        <f t="shared" si="1321"/>
        <v>0</v>
      </c>
      <c r="S7659" s="3">
        <f t="shared" si="1317"/>
        <v>0</v>
      </c>
      <c r="T7659" s="3">
        <f>(0.5*(1-COS(RADIANS(90-$X$3)))*(D7659+E7659)*'PV model'!$B$4)</f>
        <v>0</v>
      </c>
      <c r="U7659" s="3">
        <f t="shared" si="1322"/>
        <v>0</v>
      </c>
      <c r="V7659" s="3">
        <f>('PV model'!$B$13*(U7659/1000)*(1-'PV model'!$B$14*((20+C7659)-25))*'PV model'!$B$10)/'PV model'!$B$12</f>
        <v>0</v>
      </c>
    </row>
    <row r="7660" spans="1:22" x14ac:dyDescent="0.2">
      <c r="A7660" s="10">
        <f t="shared" si="1314"/>
        <v>319</v>
      </c>
      <c r="B7660" s="10">
        <f t="shared" si="1323"/>
        <v>23</v>
      </c>
      <c r="C7660" s="23">
        <v>2.4</v>
      </c>
      <c r="D7660" s="24">
        <v>0</v>
      </c>
      <c r="E7660" s="24">
        <v>0</v>
      </c>
      <c r="F7660" s="48"/>
      <c r="G7660" s="48"/>
      <c r="H7660" s="1">
        <f t="shared" si="1324"/>
        <v>-19.157694681523061</v>
      </c>
      <c r="I7660" s="1">
        <f t="shared" si="1318"/>
        <v>14.741392538489508</v>
      </c>
      <c r="J7660" s="4">
        <f>B7660+('PV model'!$B$3/15)+(I7660/60)</f>
        <v>22.969023208974825</v>
      </c>
      <c r="K7660" s="2">
        <f t="shared" si="1319"/>
        <v>-164.53534813462238</v>
      </c>
      <c r="L7660" s="2">
        <f>DEGREES(ASIN((((COS(RADIANS('PV model'!$B$2))*COS(RADIANS(H7660))*COS(RADIANS(K7660)))+(SIN(RADIANS('PV model'!$B$2))*SIN(RADIANS(H7660)))))))</f>
        <v>-51.824379993064795</v>
      </c>
      <c r="M7660" s="3">
        <f t="shared" si="1315"/>
        <v>0</v>
      </c>
      <c r="N7660" s="2">
        <f t="shared" si="1320"/>
        <v>-24.049069755381687</v>
      </c>
      <c r="O7660" s="2">
        <f>IF('PV model'!$B$2&gt;0, 180-N7660,IF('PV model'!$B$2&lt;0,0-N7660,N7660))</f>
        <v>204.04906975538168</v>
      </c>
      <c r="P7660" s="2">
        <f>ABS(O7660-'PV model'!$B$5)</f>
        <v>0.95093024461831988</v>
      </c>
      <c r="Q7660" s="3">
        <f t="shared" si="1316"/>
        <v>141.82437999306478</v>
      </c>
      <c r="R7660" s="3">
        <f t="shared" si="1321"/>
        <v>0</v>
      </c>
      <c r="S7660" s="3">
        <f t="shared" si="1317"/>
        <v>0</v>
      </c>
      <c r="T7660" s="3">
        <f>(0.5*(1-COS(RADIANS(90-$X$3)))*(D7660+E7660)*'PV model'!$B$4)</f>
        <v>0</v>
      </c>
      <c r="U7660" s="3">
        <f t="shared" si="1322"/>
        <v>0</v>
      </c>
      <c r="V7660" s="3">
        <f>('PV model'!$B$13*(U7660/1000)*(1-'PV model'!$B$14*((20+C7660)-25))*'PV model'!$B$10)/'PV model'!$B$12</f>
        <v>0</v>
      </c>
    </row>
    <row r="7661" spans="1:22" x14ac:dyDescent="0.2">
      <c r="A7661" s="10">
        <f t="shared" si="1314"/>
        <v>319</v>
      </c>
      <c r="B7661" s="10">
        <f t="shared" si="1323"/>
        <v>24</v>
      </c>
      <c r="C7661" s="23">
        <v>1.2</v>
      </c>
      <c r="D7661" s="24">
        <v>0</v>
      </c>
      <c r="E7661" s="24">
        <v>0</v>
      </c>
      <c r="F7661" s="48"/>
      <c r="G7661" s="48"/>
      <c r="H7661" s="1">
        <f t="shared" si="1324"/>
        <v>-19.157694681523061</v>
      </c>
      <c r="I7661" s="1">
        <f t="shared" si="1318"/>
        <v>14.741392538489508</v>
      </c>
      <c r="J7661" s="4">
        <f>B7661+('PV model'!$B$3/15)+(I7661/60)</f>
        <v>23.969023208974825</v>
      </c>
      <c r="K7661" s="2">
        <f t="shared" si="1319"/>
        <v>-179.53534813462238</v>
      </c>
      <c r="L7661" s="2">
        <f>DEGREES(ASIN((((COS(RADIANS('PV model'!$B$2))*COS(RADIANS(H7661))*COS(RADIANS(K7661)))+(SIN(RADIANS('PV model'!$B$2))*SIN(RADIANS(H7661)))))))</f>
        <v>-53.655993664345871</v>
      </c>
      <c r="M7661" s="3">
        <f t="shared" si="1315"/>
        <v>0</v>
      </c>
      <c r="N7661" s="2">
        <f t="shared" si="1320"/>
        <v>-0.74063898438912079</v>
      </c>
      <c r="O7661" s="2">
        <f>IF('PV model'!$B$2&gt;0, 180-N7661,IF('PV model'!$B$2&lt;0,0-N7661,N7661))</f>
        <v>180.74063898438911</v>
      </c>
      <c r="P7661" s="2">
        <f>ABS(O7661-'PV model'!$B$5)</f>
        <v>24.259361015610892</v>
      </c>
      <c r="Q7661" s="3">
        <f t="shared" si="1316"/>
        <v>143.65599366434586</v>
      </c>
      <c r="R7661" s="3">
        <f t="shared" si="1321"/>
        <v>0</v>
      </c>
      <c r="S7661" s="3">
        <f t="shared" si="1317"/>
        <v>0</v>
      </c>
      <c r="T7661" s="3">
        <f>(0.5*(1-COS(RADIANS(90-$X$3)))*(D7661+E7661)*'PV model'!$B$4)</f>
        <v>0</v>
      </c>
      <c r="U7661" s="3">
        <f t="shared" si="1322"/>
        <v>0</v>
      </c>
      <c r="V7661" s="3">
        <f>('PV model'!$B$13*(U7661/1000)*(1-'PV model'!$B$14*((20+C7661)-25))*'PV model'!$B$10)/'PV model'!$B$12</f>
        <v>0</v>
      </c>
    </row>
    <row r="7662" spans="1:22" x14ac:dyDescent="0.2">
      <c r="A7662" s="10">
        <f t="shared" ref="A7662:A7725" si="1325">IF(B7662&gt;1,A7661,A7661+1)</f>
        <v>320</v>
      </c>
      <c r="B7662" s="10">
        <f t="shared" si="1323"/>
        <v>1</v>
      </c>
      <c r="C7662" s="23">
        <v>0.7</v>
      </c>
      <c r="D7662" s="24">
        <v>0</v>
      </c>
      <c r="E7662" s="24">
        <v>0</v>
      </c>
      <c r="F7662" s="48"/>
      <c r="G7662" s="48"/>
      <c r="H7662" s="1">
        <f t="shared" si="1324"/>
        <v>-19.388088321412447</v>
      </c>
      <c r="I7662" s="1">
        <f t="shared" si="1318"/>
        <v>14.522058424630282</v>
      </c>
      <c r="J7662" s="4">
        <f>B7662+('PV model'!$B$3/15)+(I7662/60)</f>
        <v>0.96536764041050471</v>
      </c>
      <c r="K7662" s="2">
        <f t="shared" si="1319"/>
        <v>165.51948539384242</v>
      </c>
      <c r="L7662" s="2">
        <f>DEGREES(ASIN((((COS(RADIANS('PV model'!$B$2))*COS(RADIANS(H7662))*COS(RADIANS(K7662)))+(SIN(RADIANS('PV model'!$B$2))*SIN(RADIANS(H7662)))))))</f>
        <v>-52.269188181835702</v>
      </c>
      <c r="M7662" s="3">
        <f t="shared" si="1315"/>
        <v>0</v>
      </c>
      <c r="N7662" s="2">
        <f t="shared" si="1320"/>
        <v>22.671041766908363</v>
      </c>
      <c r="O7662" s="2">
        <f>IF('PV model'!$B$2&gt;0, 180-N7662,IF('PV model'!$B$2&lt;0,0-N7662,N7662))</f>
        <v>157.32895823309164</v>
      </c>
      <c r="P7662" s="2">
        <f>ABS(O7662-'PV model'!$B$5)</f>
        <v>47.67104176690836</v>
      </c>
      <c r="Q7662" s="3">
        <f t="shared" si="1316"/>
        <v>142.26918818183569</v>
      </c>
      <c r="R7662" s="3">
        <f t="shared" si="1321"/>
        <v>0</v>
      </c>
      <c r="S7662" s="3">
        <f t="shared" si="1317"/>
        <v>0</v>
      </c>
      <c r="T7662" s="3">
        <f>(0.5*(1-COS(RADIANS(90-$X$3)))*(D7662+E7662)*'PV model'!$B$4)</f>
        <v>0</v>
      </c>
      <c r="U7662" s="3">
        <f t="shared" si="1322"/>
        <v>0</v>
      </c>
      <c r="V7662" s="3">
        <f>('PV model'!$B$13*(U7662/1000)*(1-'PV model'!$B$14*((20+C7662)-25))*'PV model'!$B$10)/'PV model'!$B$12</f>
        <v>0</v>
      </c>
    </row>
    <row r="7663" spans="1:22" x14ac:dyDescent="0.2">
      <c r="A7663" s="10">
        <f t="shared" si="1325"/>
        <v>320</v>
      </c>
      <c r="B7663" s="10">
        <f t="shared" si="1323"/>
        <v>2</v>
      </c>
      <c r="C7663" s="23">
        <v>0.1</v>
      </c>
      <c r="D7663" s="24">
        <v>0</v>
      </c>
      <c r="E7663" s="24">
        <v>0</v>
      </c>
      <c r="F7663" s="48"/>
      <c r="G7663" s="48"/>
      <c r="H7663" s="1">
        <f t="shared" si="1324"/>
        <v>-19.388088321412447</v>
      </c>
      <c r="I7663" s="1">
        <f t="shared" si="1318"/>
        <v>14.522058424630282</v>
      </c>
      <c r="J7663" s="4">
        <f>B7663+('PV model'!$B$3/15)+(I7663/60)</f>
        <v>1.9653676404105047</v>
      </c>
      <c r="K7663" s="2">
        <f t="shared" si="1319"/>
        <v>150.51948539384242</v>
      </c>
      <c r="L7663" s="2">
        <f>DEGREES(ASIN((((COS(RADIANS('PV model'!$B$2))*COS(RADIANS(H7663))*COS(RADIANS(K7663)))+(SIN(RADIANS('PV model'!$B$2))*SIN(RADIANS(H7663)))))))</f>
        <v>-47.619912824933785</v>
      </c>
      <c r="M7663" s="3">
        <f t="shared" si="1315"/>
        <v>0</v>
      </c>
      <c r="N7663" s="2">
        <f t="shared" si="1320"/>
        <v>43.527823204976002</v>
      </c>
      <c r="O7663" s="2">
        <f>IF('PV model'!$B$2&gt;0, 180-N7663,IF('PV model'!$B$2&lt;0,0-N7663,N7663))</f>
        <v>136.47217679502398</v>
      </c>
      <c r="P7663" s="2">
        <f>ABS(O7663-'PV model'!$B$5)</f>
        <v>68.527823204976016</v>
      </c>
      <c r="Q7663" s="3">
        <f t="shared" si="1316"/>
        <v>137.61991282493381</v>
      </c>
      <c r="R7663" s="3">
        <f t="shared" si="1321"/>
        <v>0</v>
      </c>
      <c r="S7663" s="3">
        <f t="shared" si="1317"/>
        <v>0</v>
      </c>
      <c r="T7663" s="3">
        <f>(0.5*(1-COS(RADIANS(90-$X$3)))*(D7663+E7663)*'PV model'!$B$4)</f>
        <v>0</v>
      </c>
      <c r="U7663" s="3">
        <f t="shared" si="1322"/>
        <v>0</v>
      </c>
      <c r="V7663" s="3">
        <f>('PV model'!$B$13*(U7663/1000)*(1-'PV model'!$B$14*((20+C7663)-25))*'PV model'!$B$10)/'PV model'!$B$12</f>
        <v>0</v>
      </c>
    </row>
    <row r="7664" spans="1:22" x14ac:dyDescent="0.2">
      <c r="A7664" s="10">
        <f t="shared" si="1325"/>
        <v>320</v>
      </c>
      <c r="B7664" s="10">
        <f t="shared" si="1323"/>
        <v>3</v>
      </c>
      <c r="C7664" s="23">
        <v>-0.4</v>
      </c>
      <c r="D7664" s="24">
        <v>0</v>
      </c>
      <c r="E7664" s="24">
        <v>0</v>
      </c>
      <c r="F7664" s="48"/>
      <c r="G7664" s="48"/>
      <c r="H7664" s="1">
        <f t="shared" si="1324"/>
        <v>-19.388088321412447</v>
      </c>
      <c r="I7664" s="1">
        <f t="shared" si="1318"/>
        <v>14.522058424630282</v>
      </c>
      <c r="J7664" s="4">
        <f>B7664+('PV model'!$B$3/15)+(I7664/60)</f>
        <v>2.9653676404105047</v>
      </c>
      <c r="K7664" s="2">
        <f t="shared" si="1319"/>
        <v>135.51948539384242</v>
      </c>
      <c r="L7664" s="2">
        <f>DEGREES(ASIN((((COS(RADIANS('PV model'!$B$2))*COS(RADIANS(H7664))*COS(RADIANS(K7664)))+(SIN(RADIANS('PV model'!$B$2))*SIN(RADIANS(H7664)))))))</f>
        <v>-40.903603666865514</v>
      </c>
      <c r="M7664" s="3">
        <f t="shared" si="1315"/>
        <v>0</v>
      </c>
      <c r="N7664" s="2">
        <f t="shared" si="1320"/>
        <v>60.981979035251143</v>
      </c>
      <c r="O7664" s="2">
        <f>IF('PV model'!$B$2&gt;0, 180-N7664,IF('PV model'!$B$2&lt;0,0-N7664,N7664))</f>
        <v>119.01802096474886</v>
      </c>
      <c r="P7664" s="2">
        <f>ABS(O7664-'PV model'!$B$5)</f>
        <v>85.981979035251143</v>
      </c>
      <c r="Q7664" s="3">
        <f t="shared" si="1316"/>
        <v>130.90360366686554</v>
      </c>
      <c r="R7664" s="3">
        <f t="shared" si="1321"/>
        <v>0</v>
      </c>
      <c r="S7664" s="3">
        <f t="shared" si="1317"/>
        <v>0</v>
      </c>
      <c r="T7664" s="3">
        <f>(0.5*(1-COS(RADIANS(90-$X$3)))*(D7664+E7664)*'PV model'!$B$4)</f>
        <v>0</v>
      </c>
      <c r="U7664" s="3">
        <f t="shared" si="1322"/>
        <v>0</v>
      </c>
      <c r="V7664" s="3">
        <f>('PV model'!$B$13*(U7664/1000)*(1-'PV model'!$B$14*((20+C7664)-25))*'PV model'!$B$10)/'PV model'!$B$12</f>
        <v>0</v>
      </c>
    </row>
    <row r="7665" spans="1:22" x14ac:dyDescent="0.2">
      <c r="A7665" s="10">
        <f t="shared" si="1325"/>
        <v>320</v>
      </c>
      <c r="B7665" s="10">
        <f t="shared" si="1323"/>
        <v>4</v>
      </c>
      <c r="C7665" s="23">
        <v>-0.6</v>
      </c>
      <c r="D7665" s="24">
        <v>0</v>
      </c>
      <c r="E7665" s="24">
        <v>0</v>
      </c>
      <c r="F7665" s="48"/>
      <c r="G7665" s="48"/>
      <c r="H7665" s="1">
        <f t="shared" si="1324"/>
        <v>-19.388088321412447</v>
      </c>
      <c r="I7665" s="1">
        <f t="shared" si="1318"/>
        <v>14.522058424630282</v>
      </c>
      <c r="J7665" s="4">
        <f>B7665+('PV model'!$B$3/15)+(I7665/60)</f>
        <v>3.9653676404105047</v>
      </c>
      <c r="K7665" s="2">
        <f t="shared" si="1319"/>
        <v>120.51948539384242</v>
      </c>
      <c r="L7665" s="2">
        <f>DEGREES(ASIN((((COS(RADIANS('PV model'!$B$2))*COS(RADIANS(H7665))*COS(RADIANS(K7665)))+(SIN(RADIANS('PV model'!$B$2))*SIN(RADIANS(H7665)))))))</f>
        <v>-33.018405117338958</v>
      </c>
      <c r="M7665" s="3">
        <f t="shared" si="1315"/>
        <v>0</v>
      </c>
      <c r="N7665" s="2">
        <f t="shared" si="1320"/>
        <v>75.724744019612999</v>
      </c>
      <c r="O7665" s="2">
        <f>IF('PV model'!$B$2&gt;0, 180-N7665,IF('PV model'!$B$2&lt;0,0-N7665,N7665))</f>
        <v>104.275255980387</v>
      </c>
      <c r="P7665" s="2">
        <f>ABS(O7665-'PV model'!$B$5)</f>
        <v>100.724744019613</v>
      </c>
      <c r="Q7665" s="3">
        <f t="shared" si="1316"/>
        <v>123.01840511733897</v>
      </c>
      <c r="R7665" s="3">
        <f t="shared" si="1321"/>
        <v>0</v>
      </c>
      <c r="S7665" s="3">
        <f t="shared" si="1317"/>
        <v>0</v>
      </c>
      <c r="T7665" s="3">
        <f>(0.5*(1-COS(RADIANS(90-$X$3)))*(D7665+E7665)*'PV model'!$B$4)</f>
        <v>0</v>
      </c>
      <c r="U7665" s="3">
        <f t="shared" si="1322"/>
        <v>0</v>
      </c>
      <c r="V7665" s="3">
        <f>('PV model'!$B$13*(U7665/1000)*(1-'PV model'!$B$14*((20+C7665)-25))*'PV model'!$B$10)/'PV model'!$B$12</f>
        <v>0</v>
      </c>
    </row>
    <row r="7666" spans="1:22" x14ac:dyDescent="0.2">
      <c r="A7666" s="10">
        <f t="shared" si="1325"/>
        <v>320</v>
      </c>
      <c r="B7666" s="10">
        <f t="shared" si="1323"/>
        <v>5</v>
      </c>
      <c r="C7666" s="23">
        <v>-0.8</v>
      </c>
      <c r="D7666" s="24">
        <v>0</v>
      </c>
      <c r="E7666" s="24">
        <v>0</v>
      </c>
      <c r="F7666" s="48"/>
      <c r="G7666" s="48"/>
      <c r="H7666" s="1">
        <f t="shared" si="1324"/>
        <v>-19.388088321412447</v>
      </c>
      <c r="I7666" s="1">
        <f t="shared" si="1318"/>
        <v>14.522058424630282</v>
      </c>
      <c r="J7666" s="4">
        <f>B7666+('PV model'!$B$3/15)+(I7666/60)</f>
        <v>4.9653676404105047</v>
      </c>
      <c r="K7666" s="2">
        <f t="shared" si="1319"/>
        <v>105.51948539384243</v>
      </c>
      <c r="L7666" s="2">
        <f>DEGREES(ASIN((((COS(RADIANS('PV model'!$B$2))*COS(RADIANS(H7666))*COS(RADIANS(K7666)))+(SIN(RADIANS('PV model'!$B$2))*SIN(RADIANS(H7666)))))))</f>
        <v>-24.616206789817547</v>
      </c>
      <c r="M7666" s="3">
        <f t="shared" si="1315"/>
        <v>0</v>
      </c>
      <c r="N7666" s="2">
        <f t="shared" si="1320"/>
        <v>88.740910604244434</v>
      </c>
      <c r="O7666" s="2">
        <f>IF('PV model'!$B$2&gt;0, 180-N7666,IF('PV model'!$B$2&lt;0,0-N7666,N7666))</f>
        <v>91.259089395755566</v>
      </c>
      <c r="P7666" s="2">
        <f>ABS(O7666-'PV model'!$B$5)</f>
        <v>113.74091060424443</v>
      </c>
      <c r="Q7666" s="3">
        <f t="shared" si="1316"/>
        <v>114.61620678981755</v>
      </c>
      <c r="R7666" s="3">
        <f t="shared" si="1321"/>
        <v>0</v>
      </c>
      <c r="S7666" s="3">
        <f t="shared" si="1317"/>
        <v>0</v>
      </c>
      <c r="T7666" s="3">
        <f>(0.5*(1-COS(RADIANS(90-$X$3)))*(D7666+E7666)*'PV model'!$B$4)</f>
        <v>0</v>
      </c>
      <c r="U7666" s="3">
        <f t="shared" si="1322"/>
        <v>0</v>
      </c>
      <c r="V7666" s="3">
        <f>('PV model'!$B$13*(U7666/1000)*(1-'PV model'!$B$14*((20+C7666)-25))*'PV model'!$B$10)/'PV model'!$B$12</f>
        <v>0</v>
      </c>
    </row>
    <row r="7667" spans="1:22" x14ac:dyDescent="0.2">
      <c r="A7667" s="10">
        <f t="shared" si="1325"/>
        <v>320</v>
      </c>
      <c r="B7667" s="10">
        <f t="shared" si="1323"/>
        <v>6</v>
      </c>
      <c r="C7667" s="23">
        <v>-1</v>
      </c>
      <c r="D7667" s="24">
        <v>0</v>
      </c>
      <c r="E7667" s="24">
        <v>0</v>
      </c>
      <c r="F7667" s="48"/>
      <c r="G7667" s="48"/>
      <c r="H7667" s="1">
        <f t="shared" si="1324"/>
        <v>-19.388088321412447</v>
      </c>
      <c r="I7667" s="1">
        <f t="shared" si="1318"/>
        <v>14.522058424630282</v>
      </c>
      <c r="J7667" s="4">
        <f>B7667+('PV model'!$B$3/15)+(I7667/60)</f>
        <v>5.9653676404105047</v>
      </c>
      <c r="K7667" s="2">
        <f t="shared" si="1319"/>
        <v>90.51948539384243</v>
      </c>
      <c r="L7667" s="2">
        <f>DEGREES(ASIN((((COS(RADIANS('PV model'!$B$2))*COS(RADIANS(H7667))*COS(RADIANS(K7667)))+(SIN(RADIANS('PV model'!$B$2))*SIN(RADIANS(H7667)))))))</f>
        <v>-16.166240511775115</v>
      </c>
      <c r="M7667" s="3">
        <f t="shared" si="1315"/>
        <v>0</v>
      </c>
      <c r="N7667" s="2">
        <f t="shared" si="1320"/>
        <v>79.138844533044292</v>
      </c>
      <c r="O7667" s="2">
        <f>IF('PV model'!$B$2&gt;0, 180-N7667,IF('PV model'!$B$2&lt;0,0-N7667,N7667))</f>
        <v>100.86115546695571</v>
      </c>
      <c r="P7667" s="2">
        <f>ABS(O7667-'PV model'!$B$5)</f>
        <v>104.13884453304429</v>
      </c>
      <c r="Q7667" s="3">
        <f t="shared" si="1316"/>
        <v>106.16624051177511</v>
      </c>
      <c r="R7667" s="3">
        <f t="shared" si="1321"/>
        <v>0</v>
      </c>
      <c r="S7667" s="3">
        <f t="shared" si="1317"/>
        <v>0</v>
      </c>
      <c r="T7667" s="3">
        <f>(0.5*(1-COS(RADIANS(90-$X$3)))*(D7667+E7667)*'PV model'!$B$4)</f>
        <v>0</v>
      </c>
      <c r="U7667" s="3">
        <f t="shared" si="1322"/>
        <v>0</v>
      </c>
      <c r="V7667" s="3">
        <f>('PV model'!$B$13*(U7667/1000)*(1-'PV model'!$B$14*((20+C7667)-25))*'PV model'!$B$10)/'PV model'!$B$12</f>
        <v>0</v>
      </c>
    </row>
    <row r="7668" spans="1:22" x14ac:dyDescent="0.2">
      <c r="A7668" s="10">
        <f t="shared" si="1325"/>
        <v>320</v>
      </c>
      <c r="B7668" s="10">
        <f t="shared" si="1323"/>
        <v>7</v>
      </c>
      <c r="C7668" s="23">
        <v>-0.9</v>
      </c>
      <c r="D7668" s="24">
        <v>0</v>
      </c>
      <c r="E7668" s="24">
        <v>0</v>
      </c>
      <c r="F7668" s="48"/>
      <c r="G7668" s="48"/>
      <c r="H7668" s="1">
        <f t="shared" si="1324"/>
        <v>-19.388088321412447</v>
      </c>
      <c r="I7668" s="1">
        <f t="shared" si="1318"/>
        <v>14.522058424630282</v>
      </c>
      <c r="J7668" s="4">
        <f>B7668+('PV model'!$B$3/15)+(I7668/60)</f>
        <v>6.9653676404105047</v>
      </c>
      <c r="K7668" s="2">
        <f t="shared" si="1319"/>
        <v>75.51948539384243</v>
      </c>
      <c r="L7668" s="2">
        <f>DEGREES(ASIN((((COS(RADIANS('PV model'!$B$2))*COS(RADIANS(H7668))*COS(RADIANS(K7668)))+(SIN(RADIANS('PV model'!$B$2))*SIN(RADIANS(H7668)))))))</f>
        <v>-8.0468273698434754</v>
      </c>
      <c r="M7668" s="3">
        <f t="shared" si="1315"/>
        <v>0</v>
      </c>
      <c r="N7668" s="2">
        <f t="shared" si="1320"/>
        <v>67.28068300530515</v>
      </c>
      <c r="O7668" s="2">
        <f>IF('PV model'!$B$2&gt;0, 180-N7668,IF('PV model'!$B$2&lt;0,0-N7668,N7668))</f>
        <v>112.71931699469485</v>
      </c>
      <c r="P7668" s="2">
        <f>ABS(O7668-'PV model'!$B$5)</f>
        <v>92.28068300530515</v>
      </c>
      <c r="Q7668" s="3">
        <f t="shared" si="1316"/>
        <v>98.046827369843484</v>
      </c>
      <c r="R7668" s="3">
        <f t="shared" si="1321"/>
        <v>0</v>
      </c>
      <c r="S7668" s="3">
        <f t="shared" si="1317"/>
        <v>0</v>
      </c>
      <c r="T7668" s="3">
        <f>(0.5*(1-COS(RADIANS(90-$X$3)))*(D7668+E7668)*'PV model'!$B$4)</f>
        <v>0</v>
      </c>
      <c r="U7668" s="3">
        <f t="shared" si="1322"/>
        <v>0</v>
      </c>
      <c r="V7668" s="3">
        <f>('PV model'!$B$13*(U7668/1000)*(1-'PV model'!$B$14*((20+C7668)-25))*'PV model'!$B$10)/'PV model'!$B$12</f>
        <v>0</v>
      </c>
    </row>
    <row r="7669" spans="1:22" x14ac:dyDescent="0.2">
      <c r="A7669" s="10">
        <f t="shared" si="1325"/>
        <v>320</v>
      </c>
      <c r="B7669" s="10">
        <f t="shared" si="1323"/>
        <v>8</v>
      </c>
      <c r="C7669" s="23">
        <v>-0.9</v>
      </c>
      <c r="D7669" s="24">
        <v>0</v>
      </c>
      <c r="E7669" s="24">
        <v>0</v>
      </c>
      <c r="F7669" s="48"/>
      <c r="G7669" s="48"/>
      <c r="H7669" s="1">
        <f t="shared" si="1324"/>
        <v>-19.388088321412447</v>
      </c>
      <c r="I7669" s="1">
        <f t="shared" si="1318"/>
        <v>14.522058424630282</v>
      </c>
      <c r="J7669" s="4">
        <f>B7669+('PV model'!$B$3/15)+(I7669/60)</f>
        <v>7.9653676404105047</v>
      </c>
      <c r="K7669" s="2">
        <f t="shared" si="1319"/>
        <v>60.51948539384243</v>
      </c>
      <c r="L7669" s="2">
        <f>DEGREES(ASIN((((COS(RADIANS('PV model'!$B$2))*COS(RADIANS(H7669))*COS(RADIANS(K7669)))+(SIN(RADIANS('PV model'!$B$2))*SIN(RADIANS(H7669)))))))</f>
        <v>-0.60987210301341577</v>
      </c>
      <c r="M7669" s="3">
        <f t="shared" si="1315"/>
        <v>0</v>
      </c>
      <c r="N7669" s="2">
        <f t="shared" si="1320"/>
        <v>55.205474952657624</v>
      </c>
      <c r="O7669" s="2">
        <f>IF('PV model'!$B$2&gt;0, 180-N7669,IF('PV model'!$B$2&lt;0,0-N7669,N7669))</f>
        <v>124.79452504734238</v>
      </c>
      <c r="P7669" s="2">
        <f>ABS(O7669-'PV model'!$B$5)</f>
        <v>80.205474952657624</v>
      </c>
      <c r="Q7669" s="3">
        <f t="shared" si="1316"/>
        <v>90.609872103013416</v>
      </c>
      <c r="R7669" s="3">
        <f t="shared" si="1321"/>
        <v>0</v>
      </c>
      <c r="S7669" s="3">
        <f t="shared" si="1317"/>
        <v>0</v>
      </c>
      <c r="T7669" s="3">
        <f>(0.5*(1-COS(RADIANS(90-$X$3)))*(D7669+E7669)*'PV model'!$B$4)</f>
        <v>0</v>
      </c>
      <c r="U7669" s="3">
        <f t="shared" si="1322"/>
        <v>0</v>
      </c>
      <c r="V7669" s="3">
        <f>('PV model'!$B$13*(U7669/1000)*(1-'PV model'!$B$14*((20+C7669)-25))*'PV model'!$B$10)/'PV model'!$B$12</f>
        <v>0</v>
      </c>
    </row>
    <row r="7670" spans="1:22" x14ac:dyDescent="0.2">
      <c r="A7670" s="10">
        <f t="shared" si="1325"/>
        <v>320</v>
      </c>
      <c r="B7670" s="10">
        <f t="shared" si="1323"/>
        <v>9</v>
      </c>
      <c r="C7670" s="23">
        <v>-0.8</v>
      </c>
      <c r="D7670" s="24">
        <v>0</v>
      </c>
      <c r="E7670" s="24">
        <v>18.521999999999998</v>
      </c>
      <c r="F7670" s="48"/>
      <c r="G7670" s="48"/>
      <c r="H7670" s="1">
        <f t="shared" si="1324"/>
        <v>-19.388088321412447</v>
      </c>
      <c r="I7670" s="1">
        <f t="shared" si="1318"/>
        <v>14.522058424630282</v>
      </c>
      <c r="J7670" s="4">
        <f>B7670+('PV model'!$B$3/15)+(I7670/60)</f>
        <v>8.9653676404105038</v>
      </c>
      <c r="K7670" s="2">
        <f t="shared" si="1319"/>
        <v>45.519485393842444</v>
      </c>
      <c r="L7670" s="2">
        <f>DEGREES(ASIN((((COS(RADIANS('PV model'!$B$2))*COS(RADIANS(H7670))*COS(RADIANS(K7670)))+(SIN(RADIANS('PV model'!$B$2))*SIN(RADIANS(H7670)))))))</f>
        <v>5.7838300972793961</v>
      </c>
      <c r="M7670" s="3">
        <f t="shared" si="1315"/>
        <v>5.7838300972793961</v>
      </c>
      <c r="N7670" s="2">
        <f t="shared" si="1320"/>
        <v>42.568550486620438</v>
      </c>
      <c r="O7670" s="2">
        <f>IF('PV model'!$B$2&gt;0, 180-N7670,IF('PV model'!$B$2&lt;0,0-N7670,N7670))</f>
        <v>137.43144951337956</v>
      </c>
      <c r="P7670" s="2">
        <f>ABS(O7670-'PV model'!$B$5)</f>
        <v>67.568550486620438</v>
      </c>
      <c r="Q7670" s="3">
        <f t="shared" si="1316"/>
        <v>84.216169902720608</v>
      </c>
      <c r="R7670" s="3">
        <f t="shared" si="1321"/>
        <v>0</v>
      </c>
      <c r="S7670" s="3">
        <f t="shared" si="1317"/>
        <v>18.521999999999998</v>
      </c>
      <c r="T7670" s="3">
        <f>(0.5*(1-COS(RADIANS(90-$X$3)))*(D7670+E7670)*'PV model'!$B$4)</f>
        <v>0</v>
      </c>
      <c r="U7670" s="3">
        <f t="shared" si="1322"/>
        <v>18.521999999999998</v>
      </c>
      <c r="V7670" s="3">
        <f>('PV model'!$B$13*(U7670/1000)*(1-'PV model'!$B$14*((20+C7670)-25))*'PV model'!$B$10)/'PV model'!$B$12</f>
        <v>1.8944129715839997</v>
      </c>
    </row>
    <row r="7671" spans="1:22" x14ac:dyDescent="0.2">
      <c r="A7671" s="10">
        <f t="shared" si="1325"/>
        <v>320</v>
      </c>
      <c r="B7671" s="10">
        <f t="shared" si="1323"/>
        <v>10</v>
      </c>
      <c r="C7671" s="23">
        <v>-0.2</v>
      </c>
      <c r="D7671" s="24">
        <v>72.959249999999997</v>
      </c>
      <c r="E7671" s="24">
        <v>69.677999999999997</v>
      </c>
      <c r="F7671" s="48"/>
      <c r="G7671" s="48"/>
      <c r="H7671" s="1">
        <f t="shared" si="1324"/>
        <v>-19.388088321412447</v>
      </c>
      <c r="I7671" s="1">
        <f t="shared" si="1318"/>
        <v>14.522058424630282</v>
      </c>
      <c r="J7671" s="4">
        <f>B7671+('PV model'!$B$3/15)+(I7671/60)</f>
        <v>9.9653676404105038</v>
      </c>
      <c r="K7671" s="2">
        <f t="shared" si="1319"/>
        <v>30.519485393842444</v>
      </c>
      <c r="L7671" s="2">
        <f>DEGREES(ASIN((((COS(RADIANS('PV model'!$B$2))*COS(RADIANS(H7671))*COS(RADIANS(K7671)))+(SIN(RADIANS('PV model'!$B$2))*SIN(RADIANS(H7671)))))))</f>
        <v>10.759290146919255</v>
      </c>
      <c r="M7671" s="3">
        <f t="shared" si="1315"/>
        <v>10.759290146919255</v>
      </c>
      <c r="N7671" s="2">
        <f t="shared" si="1320"/>
        <v>29.183295088232104</v>
      </c>
      <c r="O7671" s="2">
        <f>IF('PV model'!$B$2&gt;0, 180-N7671,IF('PV model'!$B$2&lt;0,0-N7671,N7671))</f>
        <v>150.81670491176789</v>
      </c>
      <c r="P7671" s="2">
        <f>ABS(O7671-'PV model'!$B$5)</f>
        <v>54.183295088232114</v>
      </c>
      <c r="Q7671" s="3">
        <f t="shared" si="1316"/>
        <v>79.240709853080745</v>
      </c>
      <c r="R7671" s="3">
        <f t="shared" si="1321"/>
        <v>72.95925000000004</v>
      </c>
      <c r="S7671" s="3">
        <f t="shared" si="1317"/>
        <v>81.045128271778353</v>
      </c>
      <c r="T7671" s="3">
        <f>(0.5*(1-COS(RADIANS(90-$X$3)))*(D7671+E7671)*'PV model'!$B$4)</f>
        <v>0</v>
      </c>
      <c r="U7671" s="3">
        <f t="shared" si="1322"/>
        <v>154.00437827177839</v>
      </c>
      <c r="V7671" s="3">
        <f>('PV model'!$B$13*(U7671/1000)*(1-'PV model'!$B$14*((20+C7671)-25))*'PV model'!$B$10)/'PV model'!$B$12</f>
        <v>15.714478627209544</v>
      </c>
    </row>
    <row r="7672" spans="1:22" x14ac:dyDescent="0.2">
      <c r="A7672" s="10">
        <f t="shared" si="1325"/>
        <v>320</v>
      </c>
      <c r="B7672" s="10">
        <f t="shared" si="1323"/>
        <v>11</v>
      </c>
      <c r="C7672" s="23">
        <v>0.5</v>
      </c>
      <c r="D7672" s="24">
        <v>507.34739999999999</v>
      </c>
      <c r="E7672" s="24">
        <v>53.801999999999992</v>
      </c>
      <c r="F7672" s="48"/>
      <c r="G7672" s="48"/>
      <c r="H7672" s="1">
        <f t="shared" si="1324"/>
        <v>-19.388088321412447</v>
      </c>
      <c r="I7672" s="1">
        <f t="shared" si="1318"/>
        <v>14.522058424630282</v>
      </c>
      <c r="J7672" s="4">
        <f>B7672+('PV model'!$B$3/15)+(I7672/60)</f>
        <v>10.965367640410504</v>
      </c>
      <c r="K7672" s="2">
        <f t="shared" si="1319"/>
        <v>15.519485393842443</v>
      </c>
      <c r="L7672" s="2">
        <f>DEGREES(ASIN((((COS(RADIANS('PV model'!$B$2))*COS(RADIANS(H7672))*COS(RADIANS(K7672)))+(SIN(RADIANS('PV model'!$B$2))*SIN(RADIANS(H7672)))))))</f>
        <v>13.958845319975547</v>
      </c>
      <c r="M7672" s="3">
        <f t="shared" si="1315"/>
        <v>13.958845319975547</v>
      </c>
      <c r="N7672" s="2">
        <f t="shared" si="1320"/>
        <v>15.07439430927667</v>
      </c>
      <c r="O7672" s="2">
        <f>IF('PV model'!$B$2&gt;0, 180-N7672,IF('PV model'!$B$2&lt;0,0-N7672,N7672))</f>
        <v>164.92560569072333</v>
      </c>
      <c r="P7672" s="2">
        <f>ABS(O7672-'PV model'!$B$5)</f>
        <v>40.07439430927667</v>
      </c>
      <c r="Q7672" s="3">
        <f t="shared" si="1316"/>
        <v>76.041154680024462</v>
      </c>
      <c r="R7672" s="3">
        <f t="shared" si="1321"/>
        <v>507.34739999999988</v>
      </c>
      <c r="S7672" s="3">
        <f t="shared" si="1317"/>
        <v>66.557249242953773</v>
      </c>
      <c r="T7672" s="3">
        <f>(0.5*(1-COS(RADIANS(90-$X$3)))*(D7672+E7672)*'PV model'!$B$4)</f>
        <v>0</v>
      </c>
      <c r="U7672" s="3">
        <f t="shared" si="1322"/>
        <v>573.90464924295361</v>
      </c>
      <c r="V7672" s="3">
        <f>('PV model'!$B$13*(U7672/1000)*(1-'PV model'!$B$14*((20+C7672)-25))*'PV model'!$B$10)/'PV model'!$B$12</f>
        <v>58.400123895615501</v>
      </c>
    </row>
    <row r="7673" spans="1:22" x14ac:dyDescent="0.2">
      <c r="A7673" s="10">
        <f t="shared" si="1325"/>
        <v>320</v>
      </c>
      <c r="B7673" s="10">
        <f t="shared" si="1323"/>
        <v>12</v>
      </c>
      <c r="C7673" s="23">
        <v>1.2</v>
      </c>
      <c r="D7673" s="24">
        <v>571.32704999999999</v>
      </c>
      <c r="E7673" s="24">
        <v>59.975999999999999</v>
      </c>
      <c r="F7673" s="48"/>
      <c r="G7673" s="48"/>
      <c r="H7673" s="1">
        <f t="shared" si="1324"/>
        <v>-19.388088321412447</v>
      </c>
      <c r="I7673" s="1">
        <f t="shared" si="1318"/>
        <v>14.522058424630282</v>
      </c>
      <c r="J7673" s="4">
        <f>B7673+('PV model'!$B$3/15)+(I7673/60)</f>
        <v>11.965367640410504</v>
      </c>
      <c r="K7673" s="2">
        <f t="shared" si="1319"/>
        <v>0.51948539384244263</v>
      </c>
      <c r="L7673" s="2">
        <f>DEGREES(ASIN((((COS(RADIANS('PV model'!$B$2))*COS(RADIANS(H7673))*COS(RADIANS(K7673)))+(SIN(RADIANS('PV model'!$B$2))*SIN(RADIANS(H7673)))))))</f>
        <v>15.110608367208142</v>
      </c>
      <c r="M7673" s="3">
        <f t="shared" si="1315"/>
        <v>15.110608367208142</v>
      </c>
      <c r="N7673" s="2">
        <f t="shared" si="1320"/>
        <v>0.50757569597100249</v>
      </c>
      <c r="O7673" s="2">
        <f>IF('PV model'!$B$2&gt;0, 180-N7673,IF('PV model'!$B$2&lt;0,0-N7673,N7673))</f>
        <v>179.49242430402899</v>
      </c>
      <c r="P7673" s="2">
        <f>ABS(O7673-'PV model'!$B$5)</f>
        <v>25.507575695971013</v>
      </c>
      <c r="Q7673" s="3">
        <f t="shared" si="1316"/>
        <v>74.889391632791856</v>
      </c>
      <c r="R7673" s="3">
        <f t="shared" si="1321"/>
        <v>571.3270500000001</v>
      </c>
      <c r="S7673" s="3">
        <f t="shared" si="1317"/>
        <v>74.753628750673158</v>
      </c>
      <c r="T7673" s="3">
        <f>(0.5*(1-COS(RADIANS(90-$X$3)))*(D7673+E7673)*'PV model'!$B$4)</f>
        <v>0</v>
      </c>
      <c r="U7673" s="3">
        <f t="shared" si="1322"/>
        <v>646.08067875067331</v>
      </c>
      <c r="V7673" s="3">
        <f>('PV model'!$B$13*(U7673/1000)*(1-'PV model'!$B$14*((20+C7673)-25))*'PV model'!$B$10)/'PV model'!$B$12</f>
        <v>65.56387446256565</v>
      </c>
    </row>
    <row r="7674" spans="1:22" x14ac:dyDescent="0.2">
      <c r="A7674" s="10">
        <f t="shared" si="1325"/>
        <v>320</v>
      </c>
      <c r="B7674" s="10">
        <f t="shared" si="1323"/>
        <v>13</v>
      </c>
      <c r="C7674" s="23">
        <v>1.8</v>
      </c>
      <c r="D7674" s="24">
        <v>555.61275000000001</v>
      </c>
      <c r="E7674" s="24">
        <v>61.739999999999995</v>
      </c>
      <c r="F7674" s="48"/>
      <c r="G7674" s="48"/>
      <c r="H7674" s="1">
        <f t="shared" si="1324"/>
        <v>-19.388088321412447</v>
      </c>
      <c r="I7674" s="1">
        <f t="shared" si="1318"/>
        <v>14.522058424630282</v>
      </c>
      <c r="J7674" s="4">
        <f>B7674+('PV model'!$B$3/15)+(I7674/60)</f>
        <v>12.965367640410504</v>
      </c>
      <c r="K7674" s="2">
        <f t="shared" si="1319"/>
        <v>-14.480514606157557</v>
      </c>
      <c r="L7674" s="2">
        <f>DEGREES(ASIN((((COS(RADIANS('PV model'!$B$2))*COS(RADIANS(H7674))*COS(RADIANS(K7674)))+(SIN(RADIANS('PV model'!$B$2))*SIN(RADIANS(H7674)))))))</f>
        <v>14.106935373817963</v>
      </c>
      <c r="M7674" s="3">
        <f t="shared" si="1315"/>
        <v>14.106935373817963</v>
      </c>
      <c r="N7674" s="2">
        <f t="shared" si="1320"/>
        <v>-14.075793830117773</v>
      </c>
      <c r="O7674" s="2">
        <f>IF('PV model'!$B$2&gt;0, 180-N7674,IF('PV model'!$B$2&lt;0,0-N7674,N7674))</f>
        <v>194.07579383011776</v>
      </c>
      <c r="P7674" s="2">
        <f>ABS(O7674-'PV model'!$B$5)</f>
        <v>10.92420616988224</v>
      </c>
      <c r="Q7674" s="3">
        <f t="shared" si="1316"/>
        <v>75.893064626182039</v>
      </c>
      <c r="R7674" s="3">
        <f t="shared" si="1321"/>
        <v>555.61275000000023</v>
      </c>
      <c r="S7674" s="3">
        <f t="shared" si="1317"/>
        <v>76.437030980647066</v>
      </c>
      <c r="T7674" s="3">
        <f>(0.5*(1-COS(RADIANS(90-$X$3)))*(D7674+E7674)*'PV model'!$B$4)</f>
        <v>0</v>
      </c>
      <c r="U7674" s="3">
        <f t="shared" si="1322"/>
        <v>632.04978098064726</v>
      </c>
      <c r="V7674" s="3">
        <f>('PV model'!$B$13*(U7674/1000)*(1-'PV model'!$B$14*((20+C7674)-25))*'PV model'!$B$10)/'PV model'!$B$12</f>
        <v>63.988396216992861</v>
      </c>
    </row>
    <row r="7675" spans="1:22" x14ac:dyDescent="0.2">
      <c r="A7675" s="10">
        <f t="shared" si="1325"/>
        <v>320</v>
      </c>
      <c r="B7675" s="10">
        <f t="shared" si="1323"/>
        <v>14</v>
      </c>
      <c r="C7675" s="23">
        <v>2.4</v>
      </c>
      <c r="D7675" s="24">
        <v>386.12279999999998</v>
      </c>
      <c r="E7675" s="24">
        <v>71.441999999999993</v>
      </c>
      <c r="F7675" s="48"/>
      <c r="G7675" s="48"/>
      <c r="H7675" s="1">
        <f t="shared" si="1324"/>
        <v>-19.388088321412447</v>
      </c>
      <c r="I7675" s="1">
        <f t="shared" si="1318"/>
        <v>14.522058424630282</v>
      </c>
      <c r="J7675" s="4">
        <f>B7675+('PV model'!$B$3/15)+(I7675/60)</f>
        <v>13.965367640410504</v>
      </c>
      <c r="K7675" s="2">
        <f t="shared" si="1319"/>
        <v>-29.480514606157556</v>
      </c>
      <c r="L7675" s="2">
        <f>DEGREES(ASIN((((COS(RADIANS('PV model'!$B$2))*COS(RADIANS(H7675))*COS(RADIANS(K7675)))+(SIN(RADIANS('PV model'!$B$2))*SIN(RADIANS(H7675)))))))</f>
        <v>11.041940504023025</v>
      </c>
      <c r="M7675" s="3">
        <f t="shared" si="1315"/>
        <v>11.041940504023025</v>
      </c>
      <c r="N7675" s="2">
        <f t="shared" si="1320"/>
        <v>-28.227642915949971</v>
      </c>
      <c r="O7675" s="2">
        <f>IF('PV model'!$B$2&gt;0, 180-N7675,IF('PV model'!$B$2&lt;0,0-N7675,N7675))</f>
        <v>208.22764291594996</v>
      </c>
      <c r="P7675" s="2">
        <f>ABS(O7675-'PV model'!$B$5)</f>
        <v>3.2276429159499571</v>
      </c>
      <c r="Q7675" s="3">
        <f t="shared" si="1316"/>
        <v>78.958059495976983</v>
      </c>
      <c r="R7675" s="3">
        <f t="shared" si="1321"/>
        <v>386.12279999999998</v>
      </c>
      <c r="S7675" s="3">
        <f t="shared" si="1317"/>
        <v>86.597741852874691</v>
      </c>
      <c r="T7675" s="3">
        <f>(0.5*(1-COS(RADIANS(90-$X$3)))*(D7675+E7675)*'PV model'!$B$4)</f>
        <v>0</v>
      </c>
      <c r="U7675" s="3">
        <f t="shared" si="1322"/>
        <v>472.7205418528747</v>
      </c>
      <c r="V7675" s="3">
        <f>('PV model'!$B$13*(U7675/1000)*(1-'PV model'!$B$14*((20+C7675)-25))*'PV model'!$B$10)/'PV model'!$B$12</f>
        <v>47.744578075394934</v>
      </c>
    </row>
    <row r="7676" spans="1:22" x14ac:dyDescent="0.2">
      <c r="A7676" s="10">
        <f t="shared" si="1325"/>
        <v>320</v>
      </c>
      <c r="B7676" s="10">
        <f t="shared" si="1323"/>
        <v>15</v>
      </c>
      <c r="C7676" s="23">
        <v>3.1</v>
      </c>
      <c r="D7676" s="24">
        <v>242.44919999999999</v>
      </c>
      <c r="E7676" s="24">
        <v>50.274000000000001</v>
      </c>
      <c r="F7676" s="48"/>
      <c r="G7676" s="48"/>
      <c r="H7676" s="1">
        <f t="shared" si="1324"/>
        <v>-19.388088321412447</v>
      </c>
      <c r="I7676" s="1">
        <f t="shared" si="1318"/>
        <v>14.522058424630282</v>
      </c>
      <c r="J7676" s="4">
        <f>B7676+('PV model'!$B$3/15)+(I7676/60)</f>
        <v>14.965367640410504</v>
      </c>
      <c r="K7676" s="2">
        <f t="shared" si="1319"/>
        <v>-44.480514606157556</v>
      </c>
      <c r="L7676" s="2">
        <f>DEGREES(ASIN((((COS(RADIANS('PV model'!$B$2))*COS(RADIANS(H7676))*COS(RADIANS(K7676)))+(SIN(RADIANS('PV model'!$B$2))*SIN(RADIANS(H7676)))))))</f>
        <v>6.1784944954808152</v>
      </c>
      <c r="M7676" s="3">
        <f t="shared" si="1315"/>
        <v>6.1784944954808152</v>
      </c>
      <c r="N7676" s="2">
        <f t="shared" si="1320"/>
        <v>-41.666565293448336</v>
      </c>
      <c r="O7676" s="2">
        <f>IF('PV model'!$B$2&gt;0, 180-N7676,IF('PV model'!$B$2&lt;0,0-N7676,N7676))</f>
        <v>221.66656529344834</v>
      </c>
      <c r="P7676" s="2">
        <f>ABS(O7676-'PV model'!$B$5)</f>
        <v>16.666565293448343</v>
      </c>
      <c r="Q7676" s="3">
        <f t="shared" si="1316"/>
        <v>83.821505504519195</v>
      </c>
      <c r="R7676" s="3">
        <f t="shared" si="1321"/>
        <v>242.44919999999951</v>
      </c>
      <c r="S7676" s="3">
        <f t="shared" si="1317"/>
        <v>59.54978369995878</v>
      </c>
      <c r="T7676" s="3">
        <f>(0.5*(1-COS(RADIANS(90-$X$3)))*(D7676+E7676)*'PV model'!$B$4)</f>
        <v>0</v>
      </c>
      <c r="U7676" s="3">
        <f t="shared" si="1322"/>
        <v>301.99898369995827</v>
      </c>
      <c r="V7676" s="3">
        <f>('PV model'!$B$13*(U7676/1000)*(1-'PV model'!$B$14*((20+C7676)-25))*'PV model'!$B$10)/'PV model'!$B$12</f>
        <v>30.417245830568749</v>
      </c>
    </row>
    <row r="7677" spans="1:22" x14ac:dyDescent="0.2">
      <c r="A7677" s="10">
        <f t="shared" si="1325"/>
        <v>320</v>
      </c>
      <c r="B7677" s="10">
        <f t="shared" si="1323"/>
        <v>16</v>
      </c>
      <c r="C7677" s="23">
        <v>2.8</v>
      </c>
      <c r="D7677" s="24">
        <v>28.061249999999998</v>
      </c>
      <c r="E7677" s="24">
        <v>22.931999999999999</v>
      </c>
      <c r="F7677" s="48"/>
      <c r="G7677" s="48"/>
      <c r="H7677" s="1">
        <f t="shared" si="1324"/>
        <v>-19.388088321412447</v>
      </c>
      <c r="I7677" s="1">
        <f t="shared" si="1318"/>
        <v>14.522058424630282</v>
      </c>
      <c r="J7677" s="4">
        <f>B7677+('PV model'!$B$3/15)+(I7677/60)</f>
        <v>15.965367640410504</v>
      </c>
      <c r="K7677" s="2">
        <f t="shared" si="1319"/>
        <v>-59.480514606157556</v>
      </c>
      <c r="L7677" s="2">
        <f>DEGREES(ASIN((((COS(RADIANS('PV model'!$B$2))*COS(RADIANS(H7677))*COS(RADIANS(K7677)))+(SIN(RADIANS('PV model'!$B$2))*SIN(RADIANS(H7677)))))))</f>
        <v>-0.12912977716281754</v>
      </c>
      <c r="M7677" s="3">
        <f t="shared" si="1315"/>
        <v>0</v>
      </c>
      <c r="N7677" s="2">
        <f t="shared" si="1320"/>
        <v>-54.351413209503349</v>
      </c>
      <c r="O7677" s="2">
        <f>IF('PV model'!$B$2&gt;0, 180-N7677,IF('PV model'!$B$2&lt;0,0-N7677,N7677))</f>
        <v>234.35141320950333</v>
      </c>
      <c r="P7677" s="2">
        <f>ABS(O7677-'PV model'!$B$5)</f>
        <v>29.351413209503335</v>
      </c>
      <c r="Q7677" s="3">
        <f t="shared" si="1316"/>
        <v>90.129129777162817</v>
      </c>
      <c r="R7677" s="3">
        <f t="shared" si="1321"/>
        <v>28.061249999999731</v>
      </c>
      <c r="S7677" s="3">
        <f t="shared" si="1317"/>
        <v>26.166116146151275</v>
      </c>
      <c r="T7677" s="3">
        <f>(0.5*(1-COS(RADIANS(90-$X$3)))*(D7677+E7677)*'PV model'!$B$4)</f>
        <v>0</v>
      </c>
      <c r="U7677" s="3">
        <f t="shared" si="1322"/>
        <v>54.227366146151006</v>
      </c>
      <c r="V7677" s="3">
        <f>('PV model'!$B$13*(U7677/1000)*(1-'PV model'!$B$14*((20+C7677)-25))*'PV model'!$B$10)/'PV model'!$B$12</f>
        <v>5.4682685141449836</v>
      </c>
    </row>
    <row r="7678" spans="1:22" x14ac:dyDescent="0.2">
      <c r="A7678" s="10">
        <f t="shared" si="1325"/>
        <v>320</v>
      </c>
      <c r="B7678" s="10">
        <f t="shared" si="1323"/>
        <v>17</v>
      </c>
      <c r="C7678" s="23">
        <v>2.5</v>
      </c>
      <c r="D7678" s="24">
        <v>0</v>
      </c>
      <c r="E7678" s="24">
        <v>0</v>
      </c>
      <c r="F7678" s="48"/>
      <c r="G7678" s="48"/>
      <c r="H7678" s="1">
        <f t="shared" si="1324"/>
        <v>-19.388088321412447</v>
      </c>
      <c r="I7678" s="1">
        <f t="shared" si="1318"/>
        <v>14.522058424630282</v>
      </c>
      <c r="J7678" s="4">
        <f>B7678+('PV model'!$B$3/15)+(I7678/60)</f>
        <v>16.965367640410506</v>
      </c>
      <c r="K7678" s="2">
        <f t="shared" si="1319"/>
        <v>-74.480514606157584</v>
      </c>
      <c r="L7678" s="2">
        <f>DEGREES(ASIN((((COS(RADIANS('PV model'!$B$2))*COS(RADIANS(H7678))*COS(RADIANS(K7678)))+(SIN(RADIANS('PV model'!$B$2))*SIN(RADIANS(H7678)))))))</f>
        <v>-7.5056631748426046</v>
      </c>
      <c r="M7678" s="3">
        <f t="shared" si="1315"/>
        <v>0</v>
      </c>
      <c r="N7678" s="2">
        <f t="shared" si="1320"/>
        <v>-66.456002699995679</v>
      </c>
      <c r="O7678" s="2">
        <f>IF('PV model'!$B$2&gt;0, 180-N7678,IF('PV model'!$B$2&lt;0,0-N7678,N7678))</f>
        <v>246.45600269999568</v>
      </c>
      <c r="P7678" s="2">
        <f>ABS(O7678-'PV model'!$B$5)</f>
        <v>41.456002699995679</v>
      </c>
      <c r="Q7678" s="3">
        <f t="shared" si="1316"/>
        <v>97.505663174842596</v>
      </c>
      <c r="R7678" s="3">
        <f t="shared" si="1321"/>
        <v>0</v>
      </c>
      <c r="S7678" s="3">
        <f t="shared" si="1317"/>
        <v>0</v>
      </c>
      <c r="T7678" s="3">
        <f>(0.5*(1-COS(RADIANS(90-$X$3)))*(D7678+E7678)*'PV model'!$B$4)</f>
        <v>0</v>
      </c>
      <c r="U7678" s="3">
        <f t="shared" si="1322"/>
        <v>0</v>
      </c>
      <c r="V7678" s="3">
        <f>('PV model'!$B$13*(U7678/1000)*(1-'PV model'!$B$14*((20+C7678)-25))*'PV model'!$B$10)/'PV model'!$B$12</f>
        <v>0</v>
      </c>
    </row>
    <row r="7679" spans="1:22" x14ac:dyDescent="0.2">
      <c r="A7679" s="10">
        <f t="shared" si="1325"/>
        <v>320</v>
      </c>
      <c r="B7679" s="10">
        <f t="shared" si="1323"/>
        <v>18</v>
      </c>
      <c r="C7679" s="23">
        <v>2.2000000000000002</v>
      </c>
      <c r="D7679" s="24">
        <v>0</v>
      </c>
      <c r="E7679" s="24">
        <v>0</v>
      </c>
      <c r="F7679" s="48"/>
      <c r="G7679" s="48"/>
      <c r="H7679" s="1">
        <f t="shared" si="1324"/>
        <v>-19.388088321412447</v>
      </c>
      <c r="I7679" s="1">
        <f t="shared" si="1318"/>
        <v>14.522058424630282</v>
      </c>
      <c r="J7679" s="4">
        <f>B7679+('PV model'!$B$3/15)+(I7679/60)</f>
        <v>17.965367640410506</v>
      </c>
      <c r="K7679" s="2">
        <f t="shared" si="1319"/>
        <v>-89.480514606157584</v>
      </c>
      <c r="L7679" s="2">
        <f>DEGREES(ASIN((((COS(RADIANS('PV model'!$B$2))*COS(RADIANS(H7679))*COS(RADIANS(K7679)))+(SIN(RADIANS('PV model'!$B$2))*SIN(RADIANS(H7679)))))))</f>
        <v>-15.58911957283102</v>
      </c>
      <c r="M7679" s="3">
        <f t="shared" si="1315"/>
        <v>0</v>
      </c>
      <c r="N7679" s="2">
        <f t="shared" si="1320"/>
        <v>-78.315314815263392</v>
      </c>
      <c r="O7679" s="2">
        <f>IF('PV model'!$B$2&gt;0, 180-N7679,IF('PV model'!$B$2&lt;0,0-N7679,N7679))</f>
        <v>258.31531481526338</v>
      </c>
      <c r="P7679" s="2">
        <f>ABS(O7679-'PV model'!$B$5)</f>
        <v>53.315314815263378</v>
      </c>
      <c r="Q7679" s="3">
        <f t="shared" si="1316"/>
        <v>105.58911957283102</v>
      </c>
      <c r="R7679" s="3">
        <f t="shared" si="1321"/>
        <v>0</v>
      </c>
      <c r="S7679" s="3">
        <f t="shared" si="1317"/>
        <v>0</v>
      </c>
      <c r="T7679" s="3">
        <f>(0.5*(1-COS(RADIANS(90-$X$3)))*(D7679+E7679)*'PV model'!$B$4)</f>
        <v>0</v>
      </c>
      <c r="U7679" s="3">
        <f t="shared" si="1322"/>
        <v>0</v>
      </c>
      <c r="V7679" s="3">
        <f>('PV model'!$B$13*(U7679/1000)*(1-'PV model'!$B$14*((20+C7679)-25))*'PV model'!$B$10)/'PV model'!$B$12</f>
        <v>0</v>
      </c>
    </row>
    <row r="7680" spans="1:22" x14ac:dyDescent="0.2">
      <c r="A7680" s="10">
        <f t="shared" si="1325"/>
        <v>320</v>
      </c>
      <c r="B7680" s="10">
        <f t="shared" si="1323"/>
        <v>19</v>
      </c>
      <c r="C7680" s="23">
        <v>1.7</v>
      </c>
      <c r="D7680" s="24">
        <v>0</v>
      </c>
      <c r="E7680" s="24">
        <v>0</v>
      </c>
      <c r="F7680" s="48"/>
      <c r="G7680" s="48"/>
      <c r="H7680" s="1">
        <f t="shared" si="1324"/>
        <v>-19.388088321412447</v>
      </c>
      <c r="I7680" s="1">
        <f t="shared" si="1318"/>
        <v>14.522058424630282</v>
      </c>
      <c r="J7680" s="4">
        <f>B7680+('PV model'!$B$3/15)+(I7680/60)</f>
        <v>18.965367640410506</v>
      </c>
      <c r="K7680" s="2">
        <f t="shared" si="1319"/>
        <v>-104.48051460615758</v>
      </c>
      <c r="L7680" s="2">
        <f>DEGREES(ASIN((((COS(RADIANS('PV model'!$B$2))*COS(RADIANS(H7680))*COS(RADIANS(K7680)))+(SIN(RADIANS('PV model'!$B$2))*SIN(RADIANS(H7680)))))))</f>
        <v>-24.027794332461056</v>
      </c>
      <c r="M7680" s="3">
        <f t="shared" si="1315"/>
        <v>0</v>
      </c>
      <c r="N7680" s="2">
        <f t="shared" si="1320"/>
        <v>-89.601009632874849</v>
      </c>
      <c r="O7680" s="2">
        <f>IF('PV model'!$B$2&gt;0, 180-N7680,IF('PV model'!$B$2&lt;0,0-N7680,N7680))</f>
        <v>269.60100963287482</v>
      </c>
      <c r="P7680" s="2">
        <f>ABS(O7680-'PV model'!$B$5)</f>
        <v>64.60100963287482</v>
      </c>
      <c r="Q7680" s="3">
        <f t="shared" si="1316"/>
        <v>114.02779433246106</v>
      </c>
      <c r="R7680" s="3">
        <f t="shared" si="1321"/>
        <v>0</v>
      </c>
      <c r="S7680" s="3">
        <f t="shared" si="1317"/>
        <v>0</v>
      </c>
      <c r="T7680" s="3">
        <f>(0.5*(1-COS(RADIANS(90-$X$3)))*(D7680+E7680)*'PV model'!$B$4)</f>
        <v>0</v>
      </c>
      <c r="U7680" s="3">
        <f t="shared" si="1322"/>
        <v>0</v>
      </c>
      <c r="V7680" s="3">
        <f>('PV model'!$B$13*(U7680/1000)*(1-'PV model'!$B$14*((20+C7680)-25))*'PV model'!$B$10)/'PV model'!$B$12</f>
        <v>0</v>
      </c>
    </row>
    <row r="7681" spans="1:22" x14ac:dyDescent="0.2">
      <c r="A7681" s="10">
        <f t="shared" si="1325"/>
        <v>320</v>
      </c>
      <c r="B7681" s="10">
        <f t="shared" si="1323"/>
        <v>20</v>
      </c>
      <c r="C7681" s="23">
        <v>1.3</v>
      </c>
      <c r="D7681" s="24">
        <v>0</v>
      </c>
      <c r="E7681" s="24">
        <v>0</v>
      </c>
      <c r="F7681" s="48"/>
      <c r="G7681" s="48"/>
      <c r="H7681" s="1">
        <f t="shared" si="1324"/>
        <v>-19.388088321412447</v>
      </c>
      <c r="I7681" s="1">
        <f t="shared" si="1318"/>
        <v>14.522058424630282</v>
      </c>
      <c r="J7681" s="4">
        <f>B7681+('PV model'!$B$3/15)+(I7681/60)</f>
        <v>19.965367640410506</v>
      </c>
      <c r="K7681" s="2">
        <f t="shared" si="1319"/>
        <v>-119.48051460615758</v>
      </c>
      <c r="L7681" s="2">
        <f>DEGREES(ASIN((((COS(RADIANS('PV model'!$B$2))*COS(RADIANS(H7681))*COS(RADIANS(K7681)))+(SIN(RADIANS('PV model'!$B$2))*SIN(RADIANS(H7681)))))))</f>
        <v>-32.446922246193708</v>
      </c>
      <c r="M7681" s="3">
        <f t="shared" si="1315"/>
        <v>0</v>
      </c>
      <c r="N7681" s="2">
        <f t="shared" si="1320"/>
        <v>-76.671237734055822</v>
      </c>
      <c r="O7681" s="2">
        <f>IF('PV model'!$B$2&gt;0, 180-N7681,IF('PV model'!$B$2&lt;0,0-N7681,N7681))</f>
        <v>256.67123773405581</v>
      </c>
      <c r="P7681" s="2">
        <f>ABS(O7681-'PV model'!$B$5)</f>
        <v>51.671237734055808</v>
      </c>
      <c r="Q7681" s="3">
        <f t="shared" si="1316"/>
        <v>122.44692224619372</v>
      </c>
      <c r="R7681" s="3">
        <f t="shared" si="1321"/>
        <v>0</v>
      </c>
      <c r="S7681" s="3">
        <f t="shared" si="1317"/>
        <v>0</v>
      </c>
      <c r="T7681" s="3">
        <f>(0.5*(1-COS(RADIANS(90-$X$3)))*(D7681+E7681)*'PV model'!$B$4)</f>
        <v>0</v>
      </c>
      <c r="U7681" s="3">
        <f t="shared" si="1322"/>
        <v>0</v>
      </c>
      <c r="V7681" s="3">
        <f>('PV model'!$B$13*(U7681/1000)*(1-'PV model'!$B$14*((20+C7681)-25))*'PV model'!$B$10)/'PV model'!$B$12</f>
        <v>0</v>
      </c>
    </row>
    <row r="7682" spans="1:22" x14ac:dyDescent="0.2">
      <c r="A7682" s="10">
        <f t="shared" si="1325"/>
        <v>320</v>
      </c>
      <c r="B7682" s="10">
        <f t="shared" si="1323"/>
        <v>21</v>
      </c>
      <c r="C7682" s="23">
        <v>0.8</v>
      </c>
      <c r="D7682" s="24">
        <v>0</v>
      </c>
      <c r="E7682" s="24">
        <v>0</v>
      </c>
      <c r="F7682" s="48"/>
      <c r="G7682" s="48"/>
      <c r="H7682" s="1">
        <f t="shared" si="1324"/>
        <v>-19.388088321412447</v>
      </c>
      <c r="I7682" s="1">
        <f t="shared" si="1318"/>
        <v>14.522058424630282</v>
      </c>
      <c r="J7682" s="4">
        <f>B7682+('PV model'!$B$3/15)+(I7682/60)</f>
        <v>20.965367640410506</v>
      </c>
      <c r="K7682" s="2">
        <f t="shared" si="1319"/>
        <v>-134.48051460615758</v>
      </c>
      <c r="L7682" s="2">
        <f>DEGREES(ASIN((((COS(RADIANS('PV model'!$B$2))*COS(RADIANS(H7682))*COS(RADIANS(K7682)))+(SIN(RADIANS('PV model'!$B$2))*SIN(RADIANS(H7682)))))))</f>
        <v>-40.386290949476447</v>
      </c>
      <c r="M7682" s="3">
        <f t="shared" si="1315"/>
        <v>0</v>
      </c>
      <c r="N7682" s="2">
        <f t="shared" si="1320"/>
        <v>-62.079048669753568</v>
      </c>
      <c r="O7682" s="2">
        <f>IF('PV model'!$B$2&gt;0, 180-N7682,IF('PV model'!$B$2&lt;0,0-N7682,N7682))</f>
        <v>242.07904866975358</v>
      </c>
      <c r="P7682" s="2">
        <f>ABS(O7682-'PV model'!$B$5)</f>
        <v>37.079048669753575</v>
      </c>
      <c r="Q7682" s="3">
        <f t="shared" si="1316"/>
        <v>130.38629094947646</v>
      </c>
      <c r="R7682" s="3">
        <f t="shared" si="1321"/>
        <v>0</v>
      </c>
      <c r="S7682" s="3">
        <f t="shared" si="1317"/>
        <v>0</v>
      </c>
      <c r="T7682" s="3">
        <f>(0.5*(1-COS(RADIANS(90-$X$3)))*(D7682+E7682)*'PV model'!$B$4)</f>
        <v>0</v>
      </c>
      <c r="U7682" s="3">
        <f t="shared" si="1322"/>
        <v>0</v>
      </c>
      <c r="V7682" s="3">
        <f>('PV model'!$B$13*(U7682/1000)*(1-'PV model'!$B$14*((20+C7682)-25))*'PV model'!$B$10)/'PV model'!$B$12</f>
        <v>0</v>
      </c>
    </row>
    <row r="7683" spans="1:22" x14ac:dyDescent="0.2">
      <c r="A7683" s="10">
        <f t="shared" si="1325"/>
        <v>320</v>
      </c>
      <c r="B7683" s="10">
        <f t="shared" si="1323"/>
        <v>22</v>
      </c>
      <c r="C7683" s="23">
        <v>1.5</v>
      </c>
      <c r="D7683" s="24">
        <v>0</v>
      </c>
      <c r="E7683" s="24">
        <v>0</v>
      </c>
      <c r="F7683" s="48"/>
      <c r="G7683" s="48"/>
      <c r="H7683" s="1">
        <f t="shared" si="1324"/>
        <v>-19.388088321412447</v>
      </c>
      <c r="I7683" s="1">
        <f t="shared" si="1318"/>
        <v>14.522058424630282</v>
      </c>
      <c r="J7683" s="4">
        <f>B7683+('PV model'!$B$3/15)+(I7683/60)</f>
        <v>21.965367640410506</v>
      </c>
      <c r="K7683" s="2">
        <f t="shared" si="1319"/>
        <v>-149.48051460615758</v>
      </c>
      <c r="L7683" s="2">
        <f>DEGREES(ASIN((((COS(RADIANS('PV model'!$B$2))*COS(RADIANS(H7683))*COS(RADIANS(K7683)))+(SIN(RADIANS('PV model'!$B$2))*SIN(RADIANS(H7683)))))))</f>
        <v>-47.209750704448126</v>
      </c>
      <c r="M7683" s="3">
        <f t="shared" si="1315"/>
        <v>0</v>
      </c>
      <c r="N7683" s="2">
        <f t="shared" si="1320"/>
        <v>-44.843224868912301</v>
      </c>
      <c r="O7683" s="2">
        <f>IF('PV model'!$B$2&gt;0, 180-N7683,IF('PV model'!$B$2&lt;0,0-N7683,N7683))</f>
        <v>224.8432248689123</v>
      </c>
      <c r="P7683" s="2">
        <f>ABS(O7683-'PV model'!$B$5)</f>
        <v>19.843224868912301</v>
      </c>
      <c r="Q7683" s="3">
        <f t="shared" si="1316"/>
        <v>137.20975070444811</v>
      </c>
      <c r="R7683" s="3">
        <f t="shared" si="1321"/>
        <v>0</v>
      </c>
      <c r="S7683" s="3">
        <f t="shared" si="1317"/>
        <v>0</v>
      </c>
      <c r="T7683" s="3">
        <f>(0.5*(1-COS(RADIANS(90-$X$3)))*(D7683+E7683)*'PV model'!$B$4)</f>
        <v>0</v>
      </c>
      <c r="U7683" s="3">
        <f t="shared" si="1322"/>
        <v>0</v>
      </c>
      <c r="V7683" s="3">
        <f>('PV model'!$B$13*(U7683/1000)*(1-'PV model'!$B$14*((20+C7683)-25))*'PV model'!$B$10)/'PV model'!$B$12</f>
        <v>0</v>
      </c>
    </row>
    <row r="7684" spans="1:22" x14ac:dyDescent="0.2">
      <c r="A7684" s="10">
        <f t="shared" si="1325"/>
        <v>320</v>
      </c>
      <c r="B7684" s="10">
        <f t="shared" si="1323"/>
        <v>23</v>
      </c>
      <c r="C7684" s="23">
        <v>2.2000000000000002</v>
      </c>
      <c r="D7684" s="24">
        <v>0</v>
      </c>
      <c r="E7684" s="24">
        <v>0</v>
      </c>
      <c r="F7684" s="48"/>
      <c r="G7684" s="48"/>
      <c r="H7684" s="1">
        <f t="shared" si="1324"/>
        <v>-19.388088321412447</v>
      </c>
      <c r="I7684" s="1">
        <f t="shared" si="1318"/>
        <v>14.522058424630282</v>
      </c>
      <c r="J7684" s="4">
        <f>B7684+('PV model'!$B$3/15)+(I7684/60)</f>
        <v>22.965367640410506</v>
      </c>
      <c r="K7684" s="2">
        <f t="shared" si="1319"/>
        <v>-164.48051460615758</v>
      </c>
      <c r="L7684" s="2">
        <f>DEGREES(ASIN((((COS(RADIANS('PV model'!$B$2))*COS(RADIANS(H7684))*COS(RADIANS(K7684)))+(SIN(RADIANS('PV model'!$B$2))*SIN(RADIANS(H7684)))))))</f>
        <v>-52.035031926475902</v>
      </c>
      <c r="M7684" s="3">
        <f t="shared" si="1315"/>
        <v>0</v>
      </c>
      <c r="N7684" s="2">
        <f t="shared" si="1320"/>
        <v>-24.222117783170706</v>
      </c>
      <c r="O7684" s="2">
        <f>IF('PV model'!$B$2&gt;0, 180-N7684,IF('PV model'!$B$2&lt;0,0-N7684,N7684))</f>
        <v>204.22211778317072</v>
      </c>
      <c r="P7684" s="2">
        <f>ABS(O7684-'PV model'!$B$5)</f>
        <v>0.77788221682928338</v>
      </c>
      <c r="Q7684" s="3">
        <f t="shared" si="1316"/>
        <v>142.03503192647591</v>
      </c>
      <c r="R7684" s="3">
        <f t="shared" si="1321"/>
        <v>0</v>
      </c>
      <c r="S7684" s="3">
        <f t="shared" si="1317"/>
        <v>0</v>
      </c>
      <c r="T7684" s="3">
        <f>(0.5*(1-COS(RADIANS(90-$X$3)))*(D7684+E7684)*'PV model'!$B$4)</f>
        <v>0</v>
      </c>
      <c r="U7684" s="3">
        <f t="shared" si="1322"/>
        <v>0</v>
      </c>
      <c r="V7684" s="3">
        <f>('PV model'!$B$13*(U7684/1000)*(1-'PV model'!$B$14*((20+C7684)-25))*'PV model'!$B$10)/'PV model'!$B$12</f>
        <v>0</v>
      </c>
    </row>
    <row r="7685" spans="1:22" x14ac:dyDescent="0.2">
      <c r="A7685" s="10">
        <f t="shared" si="1325"/>
        <v>320</v>
      </c>
      <c r="B7685" s="10">
        <f t="shared" si="1323"/>
        <v>24</v>
      </c>
      <c r="C7685" s="23">
        <v>2.9</v>
      </c>
      <c r="D7685" s="24">
        <v>0</v>
      </c>
      <c r="E7685" s="24">
        <v>0</v>
      </c>
      <c r="F7685" s="48"/>
      <c r="G7685" s="48"/>
      <c r="H7685" s="1">
        <f t="shared" si="1324"/>
        <v>-19.388088321412447</v>
      </c>
      <c r="I7685" s="1">
        <f t="shared" si="1318"/>
        <v>14.522058424630282</v>
      </c>
      <c r="J7685" s="4">
        <f>B7685+('PV model'!$B$3/15)+(I7685/60)</f>
        <v>23.965367640410506</v>
      </c>
      <c r="K7685" s="2">
        <f t="shared" si="1319"/>
        <v>-179.48051460615758</v>
      </c>
      <c r="L7685" s="2">
        <f>DEGREES(ASIN((((COS(RADIANS('PV model'!$B$2))*COS(RADIANS(H7685))*COS(RADIANS(K7685)))+(SIN(RADIANS('PV model'!$B$2))*SIN(RADIANS(H7685)))))))</f>
        <v>-53.885953457566998</v>
      </c>
      <c r="M7685" s="3">
        <f t="shared" si="1315"/>
        <v>0</v>
      </c>
      <c r="N7685" s="2">
        <f t="shared" si="1320"/>
        <v>-0.83142411912274161</v>
      </c>
      <c r="O7685" s="2">
        <f>IF('PV model'!$B$2&gt;0, 180-N7685,IF('PV model'!$B$2&lt;0,0-N7685,N7685))</f>
        <v>180.83142411912274</v>
      </c>
      <c r="P7685" s="2">
        <f>ABS(O7685-'PV model'!$B$5)</f>
        <v>24.168575880877256</v>
      </c>
      <c r="Q7685" s="3">
        <f t="shared" si="1316"/>
        <v>143.88595345756698</v>
      </c>
      <c r="R7685" s="3">
        <f t="shared" si="1321"/>
        <v>0</v>
      </c>
      <c r="S7685" s="3">
        <f t="shared" si="1317"/>
        <v>0</v>
      </c>
      <c r="T7685" s="3">
        <f>(0.5*(1-COS(RADIANS(90-$X$3)))*(D7685+E7685)*'PV model'!$B$4)</f>
        <v>0</v>
      </c>
      <c r="U7685" s="3">
        <f t="shared" si="1322"/>
        <v>0</v>
      </c>
      <c r="V7685" s="3">
        <f>('PV model'!$B$13*(U7685/1000)*(1-'PV model'!$B$14*((20+C7685)-25))*'PV model'!$B$10)/'PV model'!$B$12</f>
        <v>0</v>
      </c>
    </row>
    <row r="7686" spans="1:22" x14ac:dyDescent="0.2">
      <c r="A7686" s="10">
        <f t="shared" si="1325"/>
        <v>321</v>
      </c>
      <c r="B7686" s="10">
        <f t="shared" si="1323"/>
        <v>1</v>
      </c>
      <c r="C7686" s="23">
        <v>2.6</v>
      </c>
      <c r="D7686" s="24">
        <v>0</v>
      </c>
      <c r="E7686" s="24">
        <v>0</v>
      </c>
      <c r="F7686" s="48"/>
      <c r="G7686" s="48"/>
      <c r="H7686" s="1">
        <f t="shared" si="1324"/>
        <v>-19.612736868261212</v>
      </c>
      <c r="I7686" s="1">
        <f t="shared" si="1318"/>
        <v>14.290261939746907</v>
      </c>
      <c r="J7686" s="4">
        <f>B7686+('PV model'!$B$3/15)+(I7686/60)</f>
        <v>0.96150436566244846</v>
      </c>
      <c r="K7686" s="2">
        <f t="shared" si="1319"/>
        <v>165.57743451506326</v>
      </c>
      <c r="L7686" s="2">
        <f>DEGREES(ASIN((((COS(RADIANS('PV model'!$B$2))*COS(RADIANS(H7686))*COS(RADIANS(K7686)))+(SIN(RADIANS('PV model'!$B$2))*SIN(RADIANS(H7686)))))))</f>
        <v>-52.500379936209008</v>
      </c>
      <c r="M7686" s="3">
        <f t="shared" ref="M7686:M7749" si="1326">IF(L7686&gt;0, L7686, 0)</f>
        <v>0</v>
      </c>
      <c r="N7686" s="2">
        <f t="shared" si="1320"/>
        <v>22.669217835576987</v>
      </c>
      <c r="O7686" s="2">
        <f>IF('PV model'!$B$2&gt;0, 180-N7686,IF('PV model'!$B$2&lt;0,0-N7686,N7686))</f>
        <v>157.330782164423</v>
      </c>
      <c r="P7686" s="2">
        <f>ABS(O7686-'PV model'!$B$5)</f>
        <v>47.669217835577001</v>
      </c>
      <c r="Q7686" s="3">
        <f t="shared" ref="Q7686:Q7749" si="1327">DEGREES(ACOS((SIN(RADIANS(L7686))*COS(RADIANS(90-$X$3))+COS(RADIANS(L7686))*COS(RADIANS(P7686))*SIN(RADIANS(90-$X$3)))))</f>
        <v>142.50037993620901</v>
      </c>
      <c r="R7686" s="3">
        <f t="shared" si="1321"/>
        <v>0</v>
      </c>
      <c r="S7686" s="3">
        <f t="shared" ref="S7686:S7749" si="1328">IF($Z$3=TRUE, IF(E7686=0,0,E7686*(0.5*(1+COS(RADIANS(90-$X$3))*(1+(1-(E7686^2/(D7686+E7686)^2))*(SIN(RADIANS(0.5*$X$3))^3)))*(1+(1-(E7686^2/(D7686+E7686)^2))*(COS(RADIANS(Q7686))^2)*(SIN(RADIANS(90-L7686))^3)))), IF(E7686=0,0,E7686*(0.5*(1+COS(RADIANS(90-$X$3))))))</f>
        <v>0</v>
      </c>
      <c r="T7686" s="3">
        <f>(0.5*(1-COS(RADIANS(90-$X$3)))*(D7686+E7686)*'PV model'!$B$4)</f>
        <v>0</v>
      </c>
      <c r="U7686" s="3">
        <f t="shared" si="1322"/>
        <v>0</v>
      </c>
      <c r="V7686" s="3">
        <f>('PV model'!$B$13*(U7686/1000)*(1-'PV model'!$B$14*((20+C7686)-25))*'PV model'!$B$10)/'PV model'!$B$12</f>
        <v>0</v>
      </c>
    </row>
    <row r="7687" spans="1:22" x14ac:dyDescent="0.2">
      <c r="A7687" s="10">
        <f t="shared" si="1325"/>
        <v>321</v>
      </c>
      <c r="B7687" s="10">
        <f t="shared" si="1323"/>
        <v>2</v>
      </c>
      <c r="C7687" s="23">
        <v>2.2999999999999998</v>
      </c>
      <c r="D7687" s="24">
        <v>0</v>
      </c>
      <c r="E7687" s="24">
        <v>0</v>
      </c>
      <c r="F7687" s="48"/>
      <c r="G7687" s="48"/>
      <c r="H7687" s="1">
        <f t="shared" si="1324"/>
        <v>-19.612736868261212</v>
      </c>
      <c r="I7687" s="1">
        <f t="shared" ref="I7687:I7750" si="1329">9.87*SIN(RADIANS(1.978*A7687-160.22))-7.53*COS(RADIANS(0.989*A7687-80.11))-1.5*SIN((RADIANS(0.989*A7687-80.11)))</f>
        <v>14.290261939746907</v>
      </c>
      <c r="J7687" s="4">
        <f>B7687+('PV model'!$B$3/15)+(I7687/60)</f>
        <v>1.9615043656624485</v>
      </c>
      <c r="K7687" s="2">
        <f t="shared" ref="K7687:K7750" si="1330">15*(12-J7687)</f>
        <v>150.57743451506326</v>
      </c>
      <c r="L7687" s="2">
        <f>DEGREES(ASIN((((COS(RADIANS('PV model'!$B$2))*COS(RADIANS(H7687))*COS(RADIANS(K7687)))+(SIN(RADIANS('PV model'!$B$2))*SIN(RADIANS(H7687)))))))</f>
        <v>-47.847016645804082</v>
      </c>
      <c r="M7687" s="3">
        <f t="shared" si="1326"/>
        <v>0</v>
      </c>
      <c r="N7687" s="2">
        <f t="shared" ref="N7687:N7750" si="1331">DEGREES(ASIN((COS(RADIANS(H7687))*SIN(RADIANS(K7687)))/COS(RADIANS(L7687))))</f>
        <v>43.592199423028326</v>
      </c>
      <c r="O7687" s="2">
        <f>IF('PV model'!$B$2&gt;0, 180-N7687,IF('PV model'!$B$2&lt;0,0-N7687,N7687))</f>
        <v>136.40780057697168</v>
      </c>
      <c r="P7687" s="2">
        <f>ABS(O7687-'PV model'!$B$5)</f>
        <v>68.592199423028319</v>
      </c>
      <c r="Q7687" s="3">
        <f t="shared" si="1327"/>
        <v>137.84701664580408</v>
      </c>
      <c r="R7687" s="3">
        <f t="shared" ref="R7687:R7750" si="1332">IF(D7687=0,0,D7687*COS(RADIANS(Q7687))/SIN(RADIANS(L7687)))</f>
        <v>0</v>
      </c>
      <c r="S7687" s="3">
        <f t="shared" si="1328"/>
        <v>0</v>
      </c>
      <c r="T7687" s="3">
        <f>(0.5*(1-COS(RADIANS(90-$X$3)))*(D7687+E7687)*'PV model'!$B$4)</f>
        <v>0</v>
      </c>
      <c r="U7687" s="3">
        <f t="shared" ref="U7687:U7750" si="1333">R7687+S7687+T7687</f>
        <v>0</v>
      </c>
      <c r="V7687" s="3">
        <f>('PV model'!$B$13*(U7687/1000)*(1-'PV model'!$B$14*((20+C7687)-25))*'PV model'!$B$10)/'PV model'!$B$12</f>
        <v>0</v>
      </c>
    </row>
    <row r="7688" spans="1:22" x14ac:dyDescent="0.2">
      <c r="A7688" s="10">
        <f t="shared" si="1325"/>
        <v>321</v>
      </c>
      <c r="B7688" s="10">
        <f t="shared" ref="B7688:B7751" si="1334">IF(B7687&lt;24,B7687+1,1)</f>
        <v>3</v>
      </c>
      <c r="C7688" s="23">
        <v>2</v>
      </c>
      <c r="D7688" s="24">
        <v>0</v>
      </c>
      <c r="E7688" s="24">
        <v>0</v>
      </c>
      <c r="F7688" s="48"/>
      <c r="G7688" s="48"/>
      <c r="H7688" s="1">
        <f t="shared" ref="H7688:H7751" si="1335">(23.465*SIN(RADIANS(280.1+0.9863*A7688)))</f>
        <v>-19.612736868261212</v>
      </c>
      <c r="I7688" s="1">
        <f t="shared" si="1329"/>
        <v>14.290261939746907</v>
      </c>
      <c r="J7688" s="4">
        <f>B7688+('PV model'!$B$3/15)+(I7688/60)</f>
        <v>2.9615043656624485</v>
      </c>
      <c r="K7688" s="2">
        <f t="shared" si="1330"/>
        <v>135.57743451506326</v>
      </c>
      <c r="L7688" s="2">
        <f>DEGREES(ASIN((((COS(RADIANS('PV model'!$B$2))*COS(RADIANS(H7688))*COS(RADIANS(K7688)))+(SIN(RADIANS('PV model'!$B$2))*SIN(RADIANS(H7688)))))))</f>
        <v>-41.123423093476603</v>
      </c>
      <c r="M7688" s="3">
        <f t="shared" si="1326"/>
        <v>0</v>
      </c>
      <c r="N7688" s="2">
        <f t="shared" si="1331"/>
        <v>61.076904097672305</v>
      </c>
      <c r="O7688" s="2">
        <f>IF('PV model'!$B$2&gt;0, 180-N7688,IF('PV model'!$B$2&lt;0,0-N7688,N7688))</f>
        <v>118.9230959023277</v>
      </c>
      <c r="P7688" s="2">
        <f>ABS(O7688-'PV model'!$B$5)</f>
        <v>86.076904097672298</v>
      </c>
      <c r="Q7688" s="3">
        <f t="shared" si="1327"/>
        <v>131.12342309347662</v>
      </c>
      <c r="R7688" s="3">
        <f t="shared" si="1332"/>
        <v>0</v>
      </c>
      <c r="S7688" s="3">
        <f t="shared" si="1328"/>
        <v>0</v>
      </c>
      <c r="T7688" s="3">
        <f>(0.5*(1-COS(RADIANS(90-$X$3)))*(D7688+E7688)*'PV model'!$B$4)</f>
        <v>0</v>
      </c>
      <c r="U7688" s="3">
        <f t="shared" si="1333"/>
        <v>0</v>
      </c>
      <c r="V7688" s="3">
        <f>('PV model'!$B$13*(U7688/1000)*(1-'PV model'!$B$14*((20+C7688)-25))*'PV model'!$B$10)/'PV model'!$B$12</f>
        <v>0</v>
      </c>
    </row>
    <row r="7689" spans="1:22" x14ac:dyDescent="0.2">
      <c r="A7689" s="10">
        <f t="shared" si="1325"/>
        <v>321</v>
      </c>
      <c r="B7689" s="10">
        <f t="shared" si="1334"/>
        <v>4</v>
      </c>
      <c r="C7689" s="23">
        <v>2.4</v>
      </c>
      <c r="D7689" s="24">
        <v>0</v>
      </c>
      <c r="E7689" s="24">
        <v>0</v>
      </c>
      <c r="F7689" s="48"/>
      <c r="G7689" s="48"/>
      <c r="H7689" s="1">
        <f t="shared" si="1335"/>
        <v>-19.612736868261212</v>
      </c>
      <c r="I7689" s="1">
        <f t="shared" si="1329"/>
        <v>14.290261939746907</v>
      </c>
      <c r="J7689" s="4">
        <f>B7689+('PV model'!$B$3/15)+(I7689/60)</f>
        <v>3.9615043656624485</v>
      </c>
      <c r="K7689" s="2">
        <f t="shared" si="1330"/>
        <v>120.57743451506326</v>
      </c>
      <c r="L7689" s="2">
        <f>DEGREES(ASIN((((COS(RADIANS('PV model'!$B$2))*COS(RADIANS(H7689))*COS(RADIANS(K7689)))+(SIN(RADIANS('PV model'!$B$2))*SIN(RADIANS(H7689)))))))</f>
        <v>-33.232830451963579</v>
      </c>
      <c r="M7689" s="3">
        <f t="shared" si="1326"/>
        <v>0</v>
      </c>
      <c r="N7689" s="2">
        <f t="shared" si="1331"/>
        <v>75.827964558901556</v>
      </c>
      <c r="O7689" s="2">
        <f>IF('PV model'!$B$2&gt;0, 180-N7689,IF('PV model'!$B$2&lt;0,0-N7689,N7689))</f>
        <v>104.17203544109844</v>
      </c>
      <c r="P7689" s="2">
        <f>ABS(O7689-'PV model'!$B$5)</f>
        <v>100.82796455890156</v>
      </c>
      <c r="Q7689" s="3">
        <f t="shared" si="1327"/>
        <v>123.23283045196358</v>
      </c>
      <c r="R7689" s="3">
        <f t="shared" si="1332"/>
        <v>0</v>
      </c>
      <c r="S7689" s="3">
        <f t="shared" si="1328"/>
        <v>0</v>
      </c>
      <c r="T7689" s="3">
        <f>(0.5*(1-COS(RADIANS(90-$X$3)))*(D7689+E7689)*'PV model'!$B$4)</f>
        <v>0</v>
      </c>
      <c r="U7689" s="3">
        <f t="shared" si="1333"/>
        <v>0</v>
      </c>
      <c r="V7689" s="3">
        <f>('PV model'!$B$13*(U7689/1000)*(1-'PV model'!$B$14*((20+C7689)-25))*'PV model'!$B$10)/'PV model'!$B$12</f>
        <v>0</v>
      </c>
    </row>
    <row r="7690" spans="1:22" x14ac:dyDescent="0.2">
      <c r="A7690" s="10">
        <f t="shared" si="1325"/>
        <v>321</v>
      </c>
      <c r="B7690" s="10">
        <f t="shared" si="1334"/>
        <v>5</v>
      </c>
      <c r="C7690" s="23">
        <v>2.8</v>
      </c>
      <c r="D7690" s="24">
        <v>0</v>
      </c>
      <c r="E7690" s="24">
        <v>0</v>
      </c>
      <c r="F7690" s="48"/>
      <c r="G7690" s="48"/>
      <c r="H7690" s="1">
        <f t="shared" si="1335"/>
        <v>-19.612736868261212</v>
      </c>
      <c r="I7690" s="1">
        <f t="shared" si="1329"/>
        <v>14.290261939746907</v>
      </c>
      <c r="J7690" s="4">
        <f>B7690+('PV model'!$B$3/15)+(I7690/60)</f>
        <v>4.9615043656624485</v>
      </c>
      <c r="K7690" s="2">
        <f t="shared" si="1330"/>
        <v>105.57743451506327</v>
      </c>
      <c r="L7690" s="2">
        <f>DEGREES(ASIN((((COS(RADIANS('PV model'!$B$2))*COS(RADIANS(H7690))*COS(RADIANS(K7690)))+(SIN(RADIANS('PV model'!$B$2))*SIN(RADIANS(H7690)))))))</f>
        <v>-24.828616328722319</v>
      </c>
      <c r="M7690" s="3">
        <f t="shared" si="1326"/>
        <v>0</v>
      </c>
      <c r="N7690" s="2">
        <f t="shared" si="1331"/>
        <v>88.841407317553475</v>
      </c>
      <c r="O7690" s="2">
        <f>IF('PV model'!$B$2&gt;0, 180-N7690,IF('PV model'!$B$2&lt;0,0-N7690,N7690))</f>
        <v>91.158592682446525</v>
      </c>
      <c r="P7690" s="2">
        <f>ABS(O7690-'PV model'!$B$5)</f>
        <v>113.84140731755348</v>
      </c>
      <c r="Q7690" s="3">
        <f t="shared" si="1327"/>
        <v>114.82861632872232</v>
      </c>
      <c r="R7690" s="3">
        <f t="shared" si="1332"/>
        <v>0</v>
      </c>
      <c r="S7690" s="3">
        <f t="shared" si="1328"/>
        <v>0</v>
      </c>
      <c r="T7690" s="3">
        <f>(0.5*(1-COS(RADIANS(90-$X$3)))*(D7690+E7690)*'PV model'!$B$4)</f>
        <v>0</v>
      </c>
      <c r="U7690" s="3">
        <f t="shared" si="1333"/>
        <v>0</v>
      </c>
      <c r="V7690" s="3">
        <f>('PV model'!$B$13*(U7690/1000)*(1-'PV model'!$B$14*((20+C7690)-25))*'PV model'!$B$10)/'PV model'!$B$12</f>
        <v>0</v>
      </c>
    </row>
    <row r="7691" spans="1:22" x14ac:dyDescent="0.2">
      <c r="A7691" s="10">
        <f t="shared" si="1325"/>
        <v>321</v>
      </c>
      <c r="B7691" s="10">
        <f t="shared" si="1334"/>
        <v>6</v>
      </c>
      <c r="C7691" s="23">
        <v>3.2</v>
      </c>
      <c r="D7691" s="24">
        <v>0</v>
      </c>
      <c r="E7691" s="24">
        <v>0</v>
      </c>
      <c r="F7691" s="48"/>
      <c r="G7691" s="48"/>
      <c r="H7691" s="1">
        <f t="shared" si="1335"/>
        <v>-19.612736868261212</v>
      </c>
      <c r="I7691" s="1">
        <f t="shared" si="1329"/>
        <v>14.290261939746907</v>
      </c>
      <c r="J7691" s="4">
        <f>B7691+('PV model'!$B$3/15)+(I7691/60)</f>
        <v>5.9615043656624485</v>
      </c>
      <c r="K7691" s="2">
        <f t="shared" si="1330"/>
        <v>90.577434515063274</v>
      </c>
      <c r="L7691" s="2">
        <f>DEGREES(ASIN((((COS(RADIANS('PV model'!$B$2))*COS(RADIANS(H7691))*COS(RADIANS(K7691)))+(SIN(RADIANS('PV model'!$B$2))*SIN(RADIANS(H7691)))))))</f>
        <v>-16.379849237741553</v>
      </c>
      <c r="M7691" s="3">
        <f t="shared" si="1326"/>
        <v>0</v>
      </c>
      <c r="N7691" s="2">
        <f t="shared" si="1331"/>
        <v>79.046710230118094</v>
      </c>
      <c r="O7691" s="2">
        <f>IF('PV model'!$B$2&gt;0, 180-N7691,IF('PV model'!$B$2&lt;0,0-N7691,N7691))</f>
        <v>100.95328976988191</v>
      </c>
      <c r="P7691" s="2">
        <f>ABS(O7691-'PV model'!$B$5)</f>
        <v>104.04671023011809</v>
      </c>
      <c r="Q7691" s="3">
        <f t="shared" si="1327"/>
        <v>106.37984923774155</v>
      </c>
      <c r="R7691" s="3">
        <f t="shared" si="1332"/>
        <v>0</v>
      </c>
      <c r="S7691" s="3">
        <f t="shared" si="1328"/>
        <v>0</v>
      </c>
      <c r="T7691" s="3">
        <f>(0.5*(1-COS(RADIANS(90-$X$3)))*(D7691+E7691)*'PV model'!$B$4)</f>
        <v>0</v>
      </c>
      <c r="U7691" s="3">
        <f t="shared" si="1333"/>
        <v>0</v>
      </c>
      <c r="V7691" s="3">
        <f>('PV model'!$B$13*(U7691/1000)*(1-'PV model'!$B$14*((20+C7691)-25))*'PV model'!$B$10)/'PV model'!$B$12</f>
        <v>0</v>
      </c>
    </row>
    <row r="7692" spans="1:22" x14ac:dyDescent="0.2">
      <c r="A7692" s="10">
        <f t="shared" si="1325"/>
        <v>321</v>
      </c>
      <c r="B7692" s="10">
        <f t="shared" si="1334"/>
        <v>7</v>
      </c>
      <c r="C7692" s="23">
        <v>3.4</v>
      </c>
      <c r="D7692" s="24">
        <v>0</v>
      </c>
      <c r="E7692" s="24">
        <v>0</v>
      </c>
      <c r="F7692" s="48"/>
      <c r="G7692" s="48"/>
      <c r="H7692" s="1">
        <f t="shared" si="1335"/>
        <v>-19.612736868261212</v>
      </c>
      <c r="I7692" s="1">
        <f t="shared" si="1329"/>
        <v>14.290261939746907</v>
      </c>
      <c r="J7692" s="4">
        <f>B7692+('PV model'!$B$3/15)+(I7692/60)</f>
        <v>6.9615043656624485</v>
      </c>
      <c r="K7692" s="2">
        <f t="shared" si="1330"/>
        <v>75.577434515063274</v>
      </c>
      <c r="L7692" s="2">
        <f>DEGREES(ASIN((((COS(RADIANS('PV model'!$B$2))*COS(RADIANS(H7692))*COS(RADIANS(K7692)))+(SIN(RADIANS('PV model'!$B$2))*SIN(RADIANS(H7692)))))))</f>
        <v>-8.2641049098947885</v>
      </c>
      <c r="M7692" s="3">
        <f t="shared" si="1326"/>
        <v>0</v>
      </c>
      <c r="N7692" s="2">
        <f t="shared" si="1331"/>
        <v>67.200873692677646</v>
      </c>
      <c r="O7692" s="2">
        <f>IF('PV model'!$B$2&gt;0, 180-N7692,IF('PV model'!$B$2&lt;0,0-N7692,N7692))</f>
        <v>112.79912630732235</v>
      </c>
      <c r="P7692" s="2">
        <f>ABS(O7692-'PV model'!$B$5)</f>
        <v>92.200873692677646</v>
      </c>
      <c r="Q7692" s="3">
        <f t="shared" si="1327"/>
        <v>98.264104909894783</v>
      </c>
      <c r="R7692" s="3">
        <f t="shared" si="1332"/>
        <v>0</v>
      </c>
      <c r="S7692" s="3">
        <f t="shared" si="1328"/>
        <v>0</v>
      </c>
      <c r="T7692" s="3">
        <f>(0.5*(1-COS(RADIANS(90-$X$3)))*(D7692+E7692)*'PV model'!$B$4)</f>
        <v>0</v>
      </c>
      <c r="U7692" s="3">
        <f t="shared" si="1333"/>
        <v>0</v>
      </c>
      <c r="V7692" s="3">
        <f>('PV model'!$B$13*(U7692/1000)*(1-'PV model'!$B$14*((20+C7692)-25))*'PV model'!$B$10)/'PV model'!$B$12</f>
        <v>0</v>
      </c>
    </row>
    <row r="7693" spans="1:22" x14ac:dyDescent="0.2">
      <c r="A7693" s="10">
        <f t="shared" si="1325"/>
        <v>321</v>
      </c>
      <c r="B7693" s="10">
        <f t="shared" si="1334"/>
        <v>8</v>
      </c>
      <c r="C7693" s="23">
        <v>3.7</v>
      </c>
      <c r="D7693" s="24">
        <v>0</v>
      </c>
      <c r="E7693" s="24">
        <v>0</v>
      </c>
      <c r="F7693" s="48"/>
      <c r="G7693" s="48"/>
      <c r="H7693" s="1">
        <f t="shared" si="1335"/>
        <v>-19.612736868261212</v>
      </c>
      <c r="I7693" s="1">
        <f t="shared" si="1329"/>
        <v>14.290261939746907</v>
      </c>
      <c r="J7693" s="4">
        <f>B7693+('PV model'!$B$3/15)+(I7693/60)</f>
        <v>7.9615043656624485</v>
      </c>
      <c r="K7693" s="2">
        <f t="shared" si="1330"/>
        <v>60.577434515063274</v>
      </c>
      <c r="L7693" s="2">
        <f>DEGREES(ASIN((((COS(RADIANS('PV model'!$B$2))*COS(RADIANS(H7693))*COS(RADIANS(K7693)))+(SIN(RADIANS('PV model'!$B$2))*SIN(RADIANS(H7693)))))))</f>
        <v>-0.83223490415997192</v>
      </c>
      <c r="M7693" s="3">
        <f t="shared" si="1326"/>
        <v>0</v>
      </c>
      <c r="N7693" s="2">
        <f t="shared" si="1331"/>
        <v>55.142179686153689</v>
      </c>
      <c r="O7693" s="2">
        <f>IF('PV model'!$B$2&gt;0, 180-N7693,IF('PV model'!$B$2&lt;0,0-N7693,N7693))</f>
        <v>124.8578203138463</v>
      </c>
      <c r="P7693" s="2">
        <f>ABS(O7693-'PV model'!$B$5)</f>
        <v>80.142179686153696</v>
      </c>
      <c r="Q7693" s="3">
        <f t="shared" si="1327"/>
        <v>90.832234904159975</v>
      </c>
      <c r="R7693" s="3">
        <f t="shared" si="1332"/>
        <v>0</v>
      </c>
      <c r="S7693" s="3">
        <f t="shared" si="1328"/>
        <v>0</v>
      </c>
      <c r="T7693" s="3">
        <f>(0.5*(1-COS(RADIANS(90-$X$3)))*(D7693+E7693)*'PV model'!$B$4)</f>
        <v>0</v>
      </c>
      <c r="U7693" s="3">
        <f t="shared" si="1333"/>
        <v>0</v>
      </c>
      <c r="V7693" s="3">
        <f>('PV model'!$B$13*(U7693/1000)*(1-'PV model'!$B$14*((20+C7693)-25))*'PV model'!$B$10)/'PV model'!$B$12</f>
        <v>0</v>
      </c>
    </row>
    <row r="7694" spans="1:22" x14ac:dyDescent="0.2">
      <c r="A7694" s="10">
        <f t="shared" si="1325"/>
        <v>321</v>
      </c>
      <c r="B7694" s="10">
        <f t="shared" si="1334"/>
        <v>9</v>
      </c>
      <c r="C7694" s="23">
        <v>3.9</v>
      </c>
      <c r="D7694" s="24">
        <v>0</v>
      </c>
      <c r="E7694" s="24">
        <v>5.2920000000000007</v>
      </c>
      <c r="F7694" s="48"/>
      <c r="G7694" s="48"/>
      <c r="H7694" s="1">
        <f t="shared" si="1335"/>
        <v>-19.612736868261212</v>
      </c>
      <c r="I7694" s="1">
        <f t="shared" si="1329"/>
        <v>14.290261939746907</v>
      </c>
      <c r="J7694" s="4">
        <f>B7694+('PV model'!$B$3/15)+(I7694/60)</f>
        <v>8.9615043656624476</v>
      </c>
      <c r="K7694" s="2">
        <f t="shared" si="1330"/>
        <v>45.577434515063288</v>
      </c>
      <c r="L7694" s="2">
        <f>DEGREES(ASIN((((COS(RADIANS('PV model'!$B$2))*COS(RADIANS(H7694))*COS(RADIANS(K7694)))+(SIN(RADIANS('PV model'!$B$2))*SIN(RADIANS(H7694)))))))</f>
        <v>5.5563662329613992</v>
      </c>
      <c r="M7694" s="3">
        <f t="shared" si="1326"/>
        <v>5.5563662329613992</v>
      </c>
      <c r="N7694" s="2">
        <f t="shared" si="1331"/>
        <v>42.526982150827948</v>
      </c>
      <c r="O7694" s="2">
        <f>IF('PV model'!$B$2&gt;0, 180-N7694,IF('PV model'!$B$2&lt;0,0-N7694,N7694))</f>
        <v>137.47301784917204</v>
      </c>
      <c r="P7694" s="2">
        <f>ABS(O7694-'PV model'!$B$5)</f>
        <v>67.526982150827962</v>
      </c>
      <c r="Q7694" s="3">
        <f t="shared" si="1327"/>
        <v>84.443633767038605</v>
      </c>
      <c r="R7694" s="3">
        <f t="shared" si="1332"/>
        <v>0</v>
      </c>
      <c r="S7694" s="3">
        <f t="shared" si="1328"/>
        <v>5.2920000000000007</v>
      </c>
      <c r="T7694" s="3">
        <f>(0.5*(1-COS(RADIANS(90-$X$3)))*(D7694+E7694)*'PV model'!$B$4)</f>
        <v>0</v>
      </c>
      <c r="U7694" s="3">
        <f t="shared" si="1333"/>
        <v>5.2920000000000007</v>
      </c>
      <c r="V7694" s="3">
        <f>('PV model'!$B$13*(U7694/1000)*(1-'PV model'!$B$14*((20+C7694)-25))*'PV model'!$B$10)/'PV model'!$B$12</f>
        <v>0.53131586860800006</v>
      </c>
    </row>
    <row r="7695" spans="1:22" x14ac:dyDescent="0.2">
      <c r="A7695" s="10">
        <f t="shared" si="1325"/>
        <v>321</v>
      </c>
      <c r="B7695" s="10">
        <f t="shared" si="1334"/>
        <v>10</v>
      </c>
      <c r="C7695" s="23">
        <v>4.0999999999999996</v>
      </c>
      <c r="D7695" s="24">
        <v>0</v>
      </c>
      <c r="E7695" s="24">
        <v>22.05</v>
      </c>
      <c r="F7695" s="48"/>
      <c r="G7695" s="48"/>
      <c r="H7695" s="1">
        <f t="shared" si="1335"/>
        <v>-19.612736868261212</v>
      </c>
      <c r="I7695" s="1">
        <f t="shared" si="1329"/>
        <v>14.290261939746907</v>
      </c>
      <c r="J7695" s="4">
        <f>B7695+('PV model'!$B$3/15)+(I7695/60)</f>
        <v>9.9615043656624476</v>
      </c>
      <c r="K7695" s="2">
        <f t="shared" si="1330"/>
        <v>30.577434515063288</v>
      </c>
      <c r="L7695" s="2">
        <f>DEGREES(ASIN((((COS(RADIANS('PV model'!$B$2))*COS(RADIANS(H7695))*COS(RADIANS(K7695)))+(SIN(RADIANS('PV model'!$B$2))*SIN(RADIANS(H7695)))))))</f>
        <v>10.528494678194676</v>
      </c>
      <c r="M7695" s="3">
        <f t="shared" si="1326"/>
        <v>10.528494678194676</v>
      </c>
      <c r="N7695" s="2">
        <f t="shared" si="1331"/>
        <v>29.169481010584327</v>
      </c>
      <c r="O7695" s="2">
        <f>IF('PV model'!$B$2&gt;0, 180-N7695,IF('PV model'!$B$2&lt;0,0-N7695,N7695))</f>
        <v>150.83051898941568</v>
      </c>
      <c r="P7695" s="2">
        <f>ABS(O7695-'PV model'!$B$5)</f>
        <v>54.16948101058432</v>
      </c>
      <c r="Q7695" s="3">
        <f t="shared" si="1327"/>
        <v>79.471505321805324</v>
      </c>
      <c r="R7695" s="3">
        <f t="shared" si="1332"/>
        <v>0</v>
      </c>
      <c r="S7695" s="3">
        <f t="shared" si="1328"/>
        <v>22.05</v>
      </c>
      <c r="T7695" s="3">
        <f>(0.5*(1-COS(RADIANS(90-$X$3)))*(D7695+E7695)*'PV model'!$B$4)</f>
        <v>0</v>
      </c>
      <c r="U7695" s="3">
        <f t="shared" si="1333"/>
        <v>22.05</v>
      </c>
      <c r="V7695" s="3">
        <f>('PV model'!$B$13*(U7695/1000)*(1-'PV model'!$B$14*((20+C7695)-25))*'PV model'!$B$10)/'PV model'!$B$12</f>
        <v>2.2120528247999998</v>
      </c>
    </row>
    <row r="7696" spans="1:22" x14ac:dyDescent="0.2">
      <c r="A7696" s="10">
        <f t="shared" si="1325"/>
        <v>321</v>
      </c>
      <c r="B7696" s="10">
        <f t="shared" si="1334"/>
        <v>11</v>
      </c>
      <c r="C7696" s="23">
        <v>4.3</v>
      </c>
      <c r="D7696" s="24">
        <v>0</v>
      </c>
      <c r="E7696" s="24">
        <v>40.572000000000003</v>
      </c>
      <c r="F7696" s="48"/>
      <c r="G7696" s="48"/>
      <c r="H7696" s="1">
        <f t="shared" si="1335"/>
        <v>-19.612736868261212</v>
      </c>
      <c r="I7696" s="1">
        <f t="shared" si="1329"/>
        <v>14.290261939746907</v>
      </c>
      <c r="J7696" s="4">
        <f>B7696+('PV model'!$B$3/15)+(I7696/60)</f>
        <v>10.961504365662448</v>
      </c>
      <c r="K7696" s="2">
        <f t="shared" si="1330"/>
        <v>15.577434515063286</v>
      </c>
      <c r="L7696" s="2">
        <f>DEGREES(ASIN((((COS(RADIANS('PV model'!$B$2))*COS(RADIANS(H7696))*COS(RADIANS(K7696)))+(SIN(RADIANS('PV model'!$B$2))*SIN(RADIANS(H7696)))))))</f>
        <v>13.728418571684969</v>
      </c>
      <c r="M7696" s="3">
        <f t="shared" si="1326"/>
        <v>13.728418571684969</v>
      </c>
      <c r="N7696" s="2">
        <f t="shared" si="1331"/>
        <v>15.093782496122348</v>
      </c>
      <c r="O7696" s="2">
        <f>IF('PV model'!$B$2&gt;0, 180-N7696,IF('PV model'!$B$2&lt;0,0-N7696,N7696))</f>
        <v>164.90621750387766</v>
      </c>
      <c r="P7696" s="2">
        <f>ABS(O7696-'PV model'!$B$5)</f>
        <v>40.093782496122344</v>
      </c>
      <c r="Q7696" s="3">
        <f t="shared" si="1327"/>
        <v>76.271581428315031</v>
      </c>
      <c r="R7696" s="3">
        <f t="shared" si="1332"/>
        <v>0</v>
      </c>
      <c r="S7696" s="3">
        <f t="shared" si="1328"/>
        <v>40.572000000000003</v>
      </c>
      <c r="T7696" s="3">
        <f>(0.5*(1-COS(RADIANS(90-$X$3)))*(D7696+E7696)*'PV model'!$B$4)</f>
        <v>0</v>
      </c>
      <c r="U7696" s="3">
        <f t="shared" si="1333"/>
        <v>40.572000000000003</v>
      </c>
      <c r="V7696" s="3">
        <f>('PV model'!$B$13*(U7696/1000)*(1-'PV model'!$B$14*((20+C7696)-25))*'PV model'!$B$10)/'PV model'!$B$12</f>
        <v>4.0669327359359997</v>
      </c>
    </row>
    <row r="7697" spans="1:22" x14ac:dyDescent="0.2">
      <c r="A7697" s="10">
        <f t="shared" si="1325"/>
        <v>321</v>
      </c>
      <c r="B7697" s="10">
        <f t="shared" si="1334"/>
        <v>12</v>
      </c>
      <c r="C7697" s="23">
        <v>4.5</v>
      </c>
      <c r="D7697" s="24">
        <v>0</v>
      </c>
      <c r="E7697" s="24">
        <v>52.038000000000004</v>
      </c>
      <c r="F7697" s="48"/>
      <c r="G7697" s="48"/>
      <c r="H7697" s="1">
        <f t="shared" si="1335"/>
        <v>-19.612736868261212</v>
      </c>
      <c r="I7697" s="1">
        <f t="shared" si="1329"/>
        <v>14.290261939746907</v>
      </c>
      <c r="J7697" s="4">
        <f>B7697+('PV model'!$B$3/15)+(I7697/60)</f>
        <v>11.961504365662448</v>
      </c>
      <c r="K7697" s="2">
        <f t="shared" si="1330"/>
        <v>0.57743451506328647</v>
      </c>
      <c r="L7697" s="2">
        <f>DEGREES(ASIN((((COS(RADIANS('PV model'!$B$2))*COS(RADIANS(H7697))*COS(RADIANS(K7697)))+(SIN(RADIANS('PV model'!$B$2))*SIN(RADIANS(H7697)))))))</f>
        <v>14.885656757483723</v>
      </c>
      <c r="M7697" s="3">
        <f t="shared" si="1326"/>
        <v>14.885656757483723</v>
      </c>
      <c r="N7697" s="2">
        <f t="shared" si="1331"/>
        <v>0.5628209917014666</v>
      </c>
      <c r="O7697" s="2">
        <f>IF('PV model'!$B$2&gt;0, 180-N7697,IF('PV model'!$B$2&lt;0,0-N7697,N7697))</f>
        <v>179.43717900829853</v>
      </c>
      <c r="P7697" s="2">
        <f>ABS(O7697-'PV model'!$B$5)</f>
        <v>25.562820991701471</v>
      </c>
      <c r="Q7697" s="3">
        <f t="shared" si="1327"/>
        <v>75.114343242516284</v>
      </c>
      <c r="R7697" s="3">
        <f t="shared" si="1332"/>
        <v>0</v>
      </c>
      <c r="S7697" s="3">
        <f t="shared" si="1328"/>
        <v>52.038000000000004</v>
      </c>
      <c r="T7697" s="3">
        <f>(0.5*(1-COS(RADIANS(90-$X$3)))*(D7697+E7697)*'PV model'!$B$4)</f>
        <v>0</v>
      </c>
      <c r="U7697" s="3">
        <f t="shared" si="1333"/>
        <v>52.038000000000004</v>
      </c>
      <c r="V7697" s="3">
        <f>('PV model'!$B$13*(U7697/1000)*(1-'PV model'!$B$14*((20+C7697)-25))*'PV model'!$B$10)/'PV model'!$B$12</f>
        <v>5.2121219169599993</v>
      </c>
    </row>
    <row r="7698" spans="1:22" x14ac:dyDescent="0.2">
      <c r="A7698" s="10">
        <f t="shared" si="1325"/>
        <v>321</v>
      </c>
      <c r="B7698" s="10">
        <f t="shared" si="1334"/>
        <v>13</v>
      </c>
      <c r="C7698" s="23">
        <v>4.5999999999999996</v>
      </c>
      <c r="D7698" s="24">
        <v>0</v>
      </c>
      <c r="E7698" s="24">
        <v>52.919999999999995</v>
      </c>
      <c r="F7698" s="48"/>
      <c r="G7698" s="48"/>
      <c r="H7698" s="1">
        <f t="shared" si="1335"/>
        <v>-19.612736868261212</v>
      </c>
      <c r="I7698" s="1">
        <f t="shared" si="1329"/>
        <v>14.290261939746907</v>
      </c>
      <c r="J7698" s="4">
        <f>B7698+('PV model'!$B$3/15)+(I7698/60)</f>
        <v>12.961504365662448</v>
      </c>
      <c r="K7698" s="2">
        <f t="shared" si="1330"/>
        <v>-14.422565484936714</v>
      </c>
      <c r="L7698" s="2">
        <f>DEGREES(ASIN((((COS(RADIANS('PV model'!$B$2))*COS(RADIANS(H7698))*COS(RADIANS(K7698)))+(SIN(RADIANS('PV model'!$B$2))*SIN(RADIANS(H7698)))))))</f>
        <v>13.892641244850084</v>
      </c>
      <c r="M7698" s="3">
        <f t="shared" si="1326"/>
        <v>13.892641244850084</v>
      </c>
      <c r="N7698" s="2">
        <f t="shared" si="1331"/>
        <v>-13.986368337005304</v>
      </c>
      <c r="O7698" s="2">
        <f>IF('PV model'!$B$2&gt;0, 180-N7698,IF('PV model'!$B$2&lt;0,0-N7698,N7698))</f>
        <v>193.9863683370053</v>
      </c>
      <c r="P7698" s="2">
        <f>ABS(O7698-'PV model'!$B$5)</f>
        <v>11.013631662994698</v>
      </c>
      <c r="Q7698" s="3">
        <f t="shared" si="1327"/>
        <v>76.107358755149903</v>
      </c>
      <c r="R7698" s="3">
        <f t="shared" si="1332"/>
        <v>0</v>
      </c>
      <c r="S7698" s="3">
        <f t="shared" si="1328"/>
        <v>52.919999999999995</v>
      </c>
      <c r="T7698" s="3">
        <f>(0.5*(1-COS(RADIANS(90-$X$3)))*(D7698+E7698)*'PV model'!$B$4)</f>
        <v>0</v>
      </c>
      <c r="U7698" s="3">
        <f t="shared" si="1333"/>
        <v>52.919999999999995</v>
      </c>
      <c r="V7698" s="3">
        <f>('PV model'!$B$13*(U7698/1000)*(1-'PV model'!$B$14*((20+C7698)-25))*'PV model'!$B$10)/'PV model'!$B$12</f>
        <v>5.2983470131199999</v>
      </c>
    </row>
    <row r="7699" spans="1:22" x14ac:dyDescent="0.2">
      <c r="A7699" s="10">
        <f t="shared" si="1325"/>
        <v>321</v>
      </c>
      <c r="B7699" s="10">
        <f t="shared" si="1334"/>
        <v>14</v>
      </c>
      <c r="C7699" s="23">
        <v>4.8</v>
      </c>
      <c r="D7699" s="24">
        <v>0</v>
      </c>
      <c r="E7699" s="24">
        <v>44.1</v>
      </c>
      <c r="F7699" s="48"/>
      <c r="G7699" s="48"/>
      <c r="H7699" s="1">
        <f t="shared" si="1335"/>
        <v>-19.612736868261212</v>
      </c>
      <c r="I7699" s="1">
        <f t="shared" si="1329"/>
        <v>14.290261939746907</v>
      </c>
      <c r="J7699" s="4">
        <f>B7699+('PV model'!$B$3/15)+(I7699/60)</f>
        <v>13.961504365662448</v>
      </c>
      <c r="K7699" s="2">
        <f t="shared" si="1330"/>
        <v>-29.422565484936712</v>
      </c>
      <c r="L7699" s="2">
        <f>DEGREES(ASIN((((COS(RADIANS('PV model'!$B$2))*COS(RADIANS(H7699))*COS(RADIANS(K7699)))+(SIN(RADIANS('PV model'!$B$2))*SIN(RADIANS(H7699)))))))</f>
        <v>10.842013368230985</v>
      </c>
      <c r="M7699" s="3">
        <f t="shared" si="1326"/>
        <v>10.842013368230985</v>
      </c>
      <c r="N7699" s="2">
        <f t="shared" si="1331"/>
        <v>-28.10938956097878</v>
      </c>
      <c r="O7699" s="2">
        <f>IF('PV model'!$B$2&gt;0, 180-N7699,IF('PV model'!$B$2&lt;0,0-N7699,N7699))</f>
        <v>208.10938956097877</v>
      </c>
      <c r="P7699" s="2">
        <f>ABS(O7699-'PV model'!$B$5)</f>
        <v>3.1093895609787694</v>
      </c>
      <c r="Q7699" s="3">
        <f t="shared" si="1327"/>
        <v>79.157986631769006</v>
      </c>
      <c r="R7699" s="3">
        <f t="shared" si="1332"/>
        <v>0</v>
      </c>
      <c r="S7699" s="3">
        <f t="shared" si="1328"/>
        <v>44.1</v>
      </c>
      <c r="T7699" s="3">
        <f>(0.5*(1-COS(RADIANS(90-$X$3)))*(D7699+E7699)*'PV model'!$B$4)</f>
        <v>0</v>
      </c>
      <c r="U7699" s="3">
        <f t="shared" si="1333"/>
        <v>44.1</v>
      </c>
      <c r="V7699" s="3">
        <f>('PV model'!$B$13*(U7699/1000)*(1-'PV model'!$B$14*((20+C7699)-25))*'PV model'!$B$10)/'PV model'!$B$12</f>
        <v>4.4117625887999994</v>
      </c>
    </row>
    <row r="7700" spans="1:22" x14ac:dyDescent="0.2">
      <c r="A7700" s="10">
        <f t="shared" si="1325"/>
        <v>321</v>
      </c>
      <c r="B7700" s="10">
        <f t="shared" si="1334"/>
        <v>15</v>
      </c>
      <c r="C7700" s="23">
        <v>4.9000000000000004</v>
      </c>
      <c r="D7700" s="24">
        <v>0</v>
      </c>
      <c r="E7700" s="24">
        <v>27.342000000000002</v>
      </c>
      <c r="F7700" s="48"/>
      <c r="G7700" s="48"/>
      <c r="H7700" s="1">
        <f t="shared" si="1335"/>
        <v>-19.612736868261212</v>
      </c>
      <c r="I7700" s="1">
        <f t="shared" si="1329"/>
        <v>14.290261939746907</v>
      </c>
      <c r="J7700" s="4">
        <f>B7700+('PV model'!$B$3/15)+(I7700/60)</f>
        <v>14.961504365662448</v>
      </c>
      <c r="K7700" s="2">
        <f t="shared" si="1330"/>
        <v>-44.422565484936712</v>
      </c>
      <c r="L7700" s="2">
        <f>DEGREES(ASIN((((COS(RADIANS('PV model'!$B$2))*COS(RADIANS(H7700))*COS(RADIANS(K7700)))+(SIN(RADIANS('PV model'!$B$2))*SIN(RADIANS(H7700)))))))</f>
        <v>5.9942839360793219</v>
      </c>
      <c r="M7700" s="3">
        <f t="shared" si="1326"/>
        <v>5.9942839360793219</v>
      </c>
      <c r="N7700" s="2">
        <f t="shared" si="1331"/>
        <v>-41.526068813646681</v>
      </c>
      <c r="O7700" s="2">
        <f>IF('PV model'!$B$2&gt;0, 180-N7700,IF('PV model'!$B$2&lt;0,0-N7700,N7700))</f>
        <v>221.52606881364667</v>
      </c>
      <c r="P7700" s="2">
        <f>ABS(O7700-'PV model'!$B$5)</f>
        <v>16.526068813646674</v>
      </c>
      <c r="Q7700" s="3">
        <f t="shared" si="1327"/>
        <v>84.005716063920673</v>
      </c>
      <c r="R7700" s="3">
        <f t="shared" si="1332"/>
        <v>0</v>
      </c>
      <c r="S7700" s="3">
        <f t="shared" si="1328"/>
        <v>27.342000000000002</v>
      </c>
      <c r="T7700" s="3">
        <f>(0.5*(1-COS(RADIANS(90-$X$3)))*(D7700+E7700)*'PV model'!$B$4)</f>
        <v>0</v>
      </c>
      <c r="U7700" s="3">
        <f t="shared" si="1333"/>
        <v>27.342000000000002</v>
      </c>
      <c r="V7700" s="3">
        <f>('PV model'!$B$13*(U7700/1000)*(1-'PV model'!$B$14*((20+C7700)-25))*'PV model'!$B$10)/'PV model'!$B$12</f>
        <v>2.734199562528</v>
      </c>
    </row>
    <row r="7701" spans="1:22" x14ac:dyDescent="0.2">
      <c r="A7701" s="10">
        <f t="shared" si="1325"/>
        <v>321</v>
      </c>
      <c r="B7701" s="10">
        <f t="shared" si="1334"/>
        <v>16</v>
      </c>
      <c r="C7701" s="23">
        <v>4.5</v>
      </c>
      <c r="D7701" s="24">
        <v>0</v>
      </c>
      <c r="E7701" s="24">
        <v>7.9380000000000006</v>
      </c>
      <c r="F7701" s="48"/>
      <c r="G7701" s="48"/>
      <c r="H7701" s="1">
        <f t="shared" si="1335"/>
        <v>-19.612736868261212</v>
      </c>
      <c r="I7701" s="1">
        <f t="shared" si="1329"/>
        <v>14.290261939746907</v>
      </c>
      <c r="J7701" s="4">
        <f>B7701+('PV model'!$B$3/15)+(I7701/60)</f>
        <v>15.961504365662448</v>
      </c>
      <c r="K7701" s="2">
        <f t="shared" si="1330"/>
        <v>-59.422565484936712</v>
      </c>
      <c r="L7701" s="2">
        <f>DEGREES(ASIN((((COS(RADIANS('PV model'!$B$2))*COS(RADIANS(H7701))*COS(RADIANS(K7701)))+(SIN(RADIANS('PV model'!$B$2))*SIN(RADIANS(H7701)))))))</f>
        <v>-0.29859320469761991</v>
      </c>
      <c r="M7701" s="3">
        <f t="shared" si="1326"/>
        <v>0</v>
      </c>
      <c r="N7701" s="2">
        <f t="shared" si="1331"/>
        <v>-54.194144725863474</v>
      </c>
      <c r="O7701" s="2">
        <f>IF('PV model'!$B$2&gt;0, 180-N7701,IF('PV model'!$B$2&lt;0,0-N7701,N7701))</f>
        <v>234.19414472586348</v>
      </c>
      <c r="P7701" s="2">
        <f>ABS(O7701-'PV model'!$B$5)</f>
        <v>29.194144725863481</v>
      </c>
      <c r="Q7701" s="3">
        <f t="shared" si="1327"/>
        <v>90.29859320469761</v>
      </c>
      <c r="R7701" s="3">
        <f t="shared" si="1332"/>
        <v>0</v>
      </c>
      <c r="S7701" s="3">
        <f t="shared" si="1328"/>
        <v>7.9380000000000006</v>
      </c>
      <c r="T7701" s="3">
        <f>(0.5*(1-COS(RADIANS(90-$X$3)))*(D7701+E7701)*'PV model'!$B$4)</f>
        <v>0</v>
      </c>
      <c r="U7701" s="3">
        <f t="shared" si="1333"/>
        <v>7.9380000000000006</v>
      </c>
      <c r="V7701" s="3">
        <f>('PV model'!$B$13*(U7701/1000)*(1-'PV model'!$B$14*((20+C7701)-25))*'PV model'!$B$10)/'PV model'!$B$12</f>
        <v>0.79506944495999998</v>
      </c>
    </row>
    <row r="7702" spans="1:22" x14ac:dyDescent="0.2">
      <c r="A7702" s="10">
        <f t="shared" si="1325"/>
        <v>321</v>
      </c>
      <c r="B7702" s="10">
        <f t="shared" si="1334"/>
        <v>17</v>
      </c>
      <c r="C7702" s="23">
        <v>4.2</v>
      </c>
      <c r="D7702" s="24">
        <v>0</v>
      </c>
      <c r="E7702" s="24">
        <v>0</v>
      </c>
      <c r="F7702" s="48"/>
      <c r="G7702" s="48"/>
      <c r="H7702" s="1">
        <f t="shared" si="1335"/>
        <v>-19.612736868261212</v>
      </c>
      <c r="I7702" s="1">
        <f t="shared" si="1329"/>
        <v>14.290261939746907</v>
      </c>
      <c r="J7702" s="4">
        <f>B7702+('PV model'!$B$3/15)+(I7702/60)</f>
        <v>16.961504365662449</v>
      </c>
      <c r="K7702" s="2">
        <f t="shared" si="1330"/>
        <v>-74.42256548493674</v>
      </c>
      <c r="L7702" s="2">
        <f>DEGREES(ASIN((((COS(RADIANS('PV model'!$B$2))*COS(RADIANS(H7702))*COS(RADIANS(K7702)))+(SIN(RADIANS('PV model'!$B$2))*SIN(RADIANS(H7702)))))))</f>
        <v>-7.6631377515028136</v>
      </c>
      <c r="M7702" s="3">
        <f t="shared" si="1326"/>
        <v>0</v>
      </c>
      <c r="N7702" s="2">
        <f t="shared" si="1331"/>
        <v>-66.285237847780607</v>
      </c>
      <c r="O7702" s="2">
        <f>IF('PV model'!$B$2&gt;0, 180-N7702,IF('PV model'!$B$2&lt;0,0-N7702,N7702))</f>
        <v>246.28523784778059</v>
      </c>
      <c r="P7702" s="2">
        <f>ABS(O7702-'PV model'!$B$5)</f>
        <v>41.285237847780593</v>
      </c>
      <c r="Q7702" s="3">
        <f t="shared" si="1327"/>
        <v>97.663137751502816</v>
      </c>
      <c r="R7702" s="3">
        <f t="shared" si="1332"/>
        <v>0</v>
      </c>
      <c r="S7702" s="3">
        <f t="shared" si="1328"/>
        <v>0</v>
      </c>
      <c r="T7702" s="3">
        <f>(0.5*(1-COS(RADIANS(90-$X$3)))*(D7702+E7702)*'PV model'!$B$4)</f>
        <v>0</v>
      </c>
      <c r="U7702" s="3">
        <f t="shared" si="1333"/>
        <v>0</v>
      </c>
      <c r="V7702" s="3">
        <f>('PV model'!$B$13*(U7702/1000)*(1-'PV model'!$B$14*((20+C7702)-25))*'PV model'!$B$10)/'PV model'!$B$12</f>
        <v>0</v>
      </c>
    </row>
    <row r="7703" spans="1:22" x14ac:dyDescent="0.2">
      <c r="A7703" s="10">
        <f t="shared" si="1325"/>
        <v>321</v>
      </c>
      <c r="B7703" s="10">
        <f t="shared" si="1334"/>
        <v>18</v>
      </c>
      <c r="C7703" s="23">
        <v>3.8</v>
      </c>
      <c r="D7703" s="24">
        <v>0</v>
      </c>
      <c r="E7703" s="24">
        <v>0</v>
      </c>
      <c r="F7703" s="48"/>
      <c r="G7703" s="48"/>
      <c r="H7703" s="1">
        <f t="shared" si="1335"/>
        <v>-19.612736868261212</v>
      </c>
      <c r="I7703" s="1">
        <f t="shared" si="1329"/>
        <v>14.290261939746907</v>
      </c>
      <c r="J7703" s="4">
        <f>B7703+('PV model'!$B$3/15)+(I7703/60)</f>
        <v>17.961504365662449</v>
      </c>
      <c r="K7703" s="2">
        <f t="shared" si="1330"/>
        <v>-89.42256548493674</v>
      </c>
      <c r="L7703" s="2">
        <f>DEGREES(ASIN((((COS(RADIANS('PV model'!$B$2))*COS(RADIANS(H7703))*COS(RADIANS(K7703)))+(SIN(RADIANS('PV model'!$B$2))*SIN(RADIANS(H7703)))))))</f>
        <v>-15.738660212292256</v>
      </c>
      <c r="M7703" s="3">
        <f t="shared" si="1326"/>
        <v>0</v>
      </c>
      <c r="N7703" s="2">
        <f t="shared" si="1331"/>
        <v>-78.132194846785922</v>
      </c>
      <c r="O7703" s="2">
        <f>IF('PV model'!$B$2&gt;0, 180-N7703,IF('PV model'!$B$2&lt;0,0-N7703,N7703))</f>
        <v>258.13219484678592</v>
      </c>
      <c r="P7703" s="2">
        <f>ABS(O7703-'PV model'!$B$5)</f>
        <v>53.132194846785922</v>
      </c>
      <c r="Q7703" s="3">
        <f t="shared" si="1327"/>
        <v>105.73866021229226</v>
      </c>
      <c r="R7703" s="3">
        <f t="shared" si="1332"/>
        <v>0</v>
      </c>
      <c r="S7703" s="3">
        <f t="shared" si="1328"/>
        <v>0</v>
      </c>
      <c r="T7703" s="3">
        <f>(0.5*(1-COS(RADIANS(90-$X$3)))*(D7703+E7703)*'PV model'!$B$4)</f>
        <v>0</v>
      </c>
      <c r="U7703" s="3">
        <f t="shared" si="1333"/>
        <v>0</v>
      </c>
      <c r="V7703" s="3">
        <f>('PV model'!$B$13*(U7703/1000)*(1-'PV model'!$B$14*((20+C7703)-25))*'PV model'!$B$10)/'PV model'!$B$12</f>
        <v>0</v>
      </c>
    </row>
    <row r="7704" spans="1:22" x14ac:dyDescent="0.2">
      <c r="A7704" s="10">
        <f t="shared" si="1325"/>
        <v>321</v>
      </c>
      <c r="B7704" s="10">
        <f t="shared" si="1334"/>
        <v>19</v>
      </c>
      <c r="C7704" s="23">
        <v>3.9</v>
      </c>
      <c r="D7704" s="24">
        <v>0</v>
      </c>
      <c r="E7704" s="24">
        <v>0</v>
      </c>
      <c r="F7704" s="48"/>
      <c r="G7704" s="48"/>
      <c r="H7704" s="1">
        <f t="shared" si="1335"/>
        <v>-19.612736868261212</v>
      </c>
      <c r="I7704" s="1">
        <f t="shared" si="1329"/>
        <v>14.290261939746907</v>
      </c>
      <c r="J7704" s="4">
        <f>B7704+('PV model'!$B$3/15)+(I7704/60)</f>
        <v>18.961504365662449</v>
      </c>
      <c r="K7704" s="2">
        <f t="shared" si="1330"/>
        <v>-104.42256548493674</v>
      </c>
      <c r="L7704" s="2">
        <f>DEGREES(ASIN((((COS(RADIANS('PV model'!$B$2))*COS(RADIANS(H7704))*COS(RADIANS(K7704)))+(SIN(RADIANS('PV model'!$B$2))*SIN(RADIANS(H7704)))))))</f>
        <v>-24.174545021071964</v>
      </c>
      <c r="M7704" s="3">
        <f t="shared" si="1326"/>
        <v>0</v>
      </c>
      <c r="N7704" s="2">
        <f t="shared" si="1331"/>
        <v>-89.796718461479173</v>
      </c>
      <c r="O7704" s="2">
        <f>IF('PV model'!$B$2&gt;0, 180-N7704,IF('PV model'!$B$2&lt;0,0-N7704,N7704))</f>
        <v>269.79671846147914</v>
      </c>
      <c r="P7704" s="2">
        <f>ABS(O7704-'PV model'!$B$5)</f>
        <v>64.796718461479145</v>
      </c>
      <c r="Q7704" s="3">
        <f t="shared" si="1327"/>
        <v>114.17454502107196</v>
      </c>
      <c r="R7704" s="3">
        <f t="shared" si="1332"/>
        <v>0</v>
      </c>
      <c r="S7704" s="3">
        <f t="shared" si="1328"/>
        <v>0</v>
      </c>
      <c r="T7704" s="3">
        <f>(0.5*(1-COS(RADIANS(90-$X$3)))*(D7704+E7704)*'PV model'!$B$4)</f>
        <v>0</v>
      </c>
      <c r="U7704" s="3">
        <f t="shared" si="1333"/>
        <v>0</v>
      </c>
      <c r="V7704" s="3">
        <f>('PV model'!$B$13*(U7704/1000)*(1-'PV model'!$B$14*((20+C7704)-25))*'PV model'!$B$10)/'PV model'!$B$12</f>
        <v>0</v>
      </c>
    </row>
    <row r="7705" spans="1:22" x14ac:dyDescent="0.2">
      <c r="A7705" s="10">
        <f t="shared" si="1325"/>
        <v>321</v>
      </c>
      <c r="B7705" s="10">
        <f t="shared" si="1334"/>
        <v>20</v>
      </c>
      <c r="C7705" s="23">
        <v>4</v>
      </c>
      <c r="D7705" s="24">
        <v>0</v>
      </c>
      <c r="E7705" s="24">
        <v>0</v>
      </c>
      <c r="F7705" s="48"/>
      <c r="G7705" s="48"/>
      <c r="H7705" s="1">
        <f t="shared" si="1335"/>
        <v>-19.612736868261212</v>
      </c>
      <c r="I7705" s="1">
        <f t="shared" si="1329"/>
        <v>14.290261939746907</v>
      </c>
      <c r="J7705" s="4">
        <f>B7705+('PV model'!$B$3/15)+(I7705/60)</f>
        <v>19.961504365662449</v>
      </c>
      <c r="K7705" s="2">
        <f t="shared" si="1330"/>
        <v>-119.42256548493674</v>
      </c>
      <c r="L7705" s="2">
        <f>DEGREES(ASIN((((COS(RADIANS('PV model'!$B$2))*COS(RADIANS(H7705))*COS(RADIANS(K7705)))+(SIN(RADIANS('PV model'!$B$2))*SIN(RADIANS(H7705)))))))</f>
        <v>-32.597177367203031</v>
      </c>
      <c r="M7705" s="3">
        <f t="shared" si="1326"/>
        <v>0</v>
      </c>
      <c r="N7705" s="2">
        <f t="shared" si="1331"/>
        <v>-76.879627309817138</v>
      </c>
      <c r="O7705" s="2">
        <f>IF('PV model'!$B$2&gt;0, 180-N7705,IF('PV model'!$B$2&lt;0,0-N7705,N7705))</f>
        <v>256.87962730981712</v>
      </c>
      <c r="P7705" s="2">
        <f>ABS(O7705-'PV model'!$B$5)</f>
        <v>51.879627309817124</v>
      </c>
      <c r="Q7705" s="3">
        <f t="shared" si="1327"/>
        <v>122.59717736720305</v>
      </c>
      <c r="R7705" s="3">
        <f t="shared" si="1332"/>
        <v>0</v>
      </c>
      <c r="S7705" s="3">
        <f t="shared" si="1328"/>
        <v>0</v>
      </c>
      <c r="T7705" s="3">
        <f>(0.5*(1-COS(RADIANS(90-$X$3)))*(D7705+E7705)*'PV model'!$B$4)</f>
        <v>0</v>
      </c>
      <c r="U7705" s="3">
        <f t="shared" si="1333"/>
        <v>0</v>
      </c>
      <c r="V7705" s="3">
        <f>('PV model'!$B$13*(U7705/1000)*(1-'PV model'!$B$14*((20+C7705)-25))*'PV model'!$B$10)/'PV model'!$B$12</f>
        <v>0</v>
      </c>
    </row>
    <row r="7706" spans="1:22" x14ac:dyDescent="0.2">
      <c r="A7706" s="10">
        <f t="shared" si="1325"/>
        <v>321</v>
      </c>
      <c r="B7706" s="10">
        <f t="shared" si="1334"/>
        <v>21</v>
      </c>
      <c r="C7706" s="23">
        <v>4.0999999999999996</v>
      </c>
      <c r="D7706" s="24">
        <v>0</v>
      </c>
      <c r="E7706" s="24">
        <v>0</v>
      </c>
      <c r="F7706" s="48"/>
      <c r="G7706" s="48"/>
      <c r="H7706" s="1">
        <f t="shared" si="1335"/>
        <v>-19.612736868261212</v>
      </c>
      <c r="I7706" s="1">
        <f t="shared" si="1329"/>
        <v>14.290261939746907</v>
      </c>
      <c r="J7706" s="4">
        <f>B7706+('PV model'!$B$3/15)+(I7706/60)</f>
        <v>20.961504365662449</v>
      </c>
      <c r="K7706" s="2">
        <f t="shared" si="1330"/>
        <v>-134.42256548493674</v>
      </c>
      <c r="L7706" s="2">
        <f>DEGREES(ASIN((((COS(RADIANS('PV model'!$B$2))*COS(RADIANS(H7706))*COS(RADIANS(K7706)))+(SIN(RADIANS('PV model'!$B$2))*SIN(RADIANS(H7706)))))))</f>
        <v>-40.547555630180703</v>
      </c>
      <c r="M7706" s="3">
        <f t="shared" si="1326"/>
        <v>0</v>
      </c>
      <c r="N7706" s="2">
        <f t="shared" si="1331"/>
        <v>-62.296804230256051</v>
      </c>
      <c r="O7706" s="2">
        <f>IF('PV model'!$B$2&gt;0, 180-N7706,IF('PV model'!$B$2&lt;0,0-N7706,N7706))</f>
        <v>242.29680423025604</v>
      </c>
      <c r="P7706" s="2">
        <f>ABS(O7706-'PV model'!$B$5)</f>
        <v>37.296804230256043</v>
      </c>
      <c r="Q7706" s="3">
        <f t="shared" si="1327"/>
        <v>130.54755563018071</v>
      </c>
      <c r="R7706" s="3">
        <f t="shared" si="1332"/>
        <v>0</v>
      </c>
      <c r="S7706" s="3">
        <f t="shared" si="1328"/>
        <v>0</v>
      </c>
      <c r="T7706" s="3">
        <f>(0.5*(1-COS(RADIANS(90-$X$3)))*(D7706+E7706)*'PV model'!$B$4)</f>
        <v>0</v>
      </c>
      <c r="U7706" s="3">
        <f t="shared" si="1333"/>
        <v>0</v>
      </c>
      <c r="V7706" s="3">
        <f>('PV model'!$B$13*(U7706/1000)*(1-'PV model'!$B$14*((20+C7706)-25))*'PV model'!$B$10)/'PV model'!$B$12</f>
        <v>0</v>
      </c>
    </row>
    <row r="7707" spans="1:22" x14ac:dyDescent="0.2">
      <c r="A7707" s="10">
        <f t="shared" si="1325"/>
        <v>321</v>
      </c>
      <c r="B7707" s="10">
        <f t="shared" si="1334"/>
        <v>22</v>
      </c>
      <c r="C7707" s="23">
        <v>4.2</v>
      </c>
      <c r="D7707" s="24">
        <v>0</v>
      </c>
      <c r="E7707" s="24">
        <v>0</v>
      </c>
      <c r="F7707" s="48"/>
      <c r="G7707" s="48"/>
      <c r="H7707" s="1">
        <f t="shared" si="1335"/>
        <v>-19.612736868261212</v>
      </c>
      <c r="I7707" s="1">
        <f t="shared" si="1329"/>
        <v>14.290261939746907</v>
      </c>
      <c r="J7707" s="4">
        <f>B7707+('PV model'!$B$3/15)+(I7707/60)</f>
        <v>21.961504365662449</v>
      </c>
      <c r="K7707" s="2">
        <f t="shared" si="1330"/>
        <v>-149.42256548493674</v>
      </c>
      <c r="L7707" s="2">
        <f>DEGREES(ASIN((((COS(RADIANS('PV model'!$B$2))*COS(RADIANS(H7707))*COS(RADIANS(K7707)))+(SIN(RADIANS('PV model'!$B$2))*SIN(RADIANS(H7707)))))))</f>
        <v>-47.389963812061701</v>
      </c>
      <c r="M7707" s="3">
        <f t="shared" si="1326"/>
        <v>0</v>
      </c>
      <c r="N7707" s="2">
        <f t="shared" si="1331"/>
        <v>-45.056779752176503</v>
      </c>
      <c r="O7707" s="2">
        <f>IF('PV model'!$B$2&gt;0, 180-N7707,IF('PV model'!$B$2&lt;0,0-N7707,N7707))</f>
        <v>225.05677975217651</v>
      </c>
      <c r="P7707" s="2">
        <f>ABS(O7707-'PV model'!$B$5)</f>
        <v>20.05677975217651</v>
      </c>
      <c r="Q7707" s="3">
        <f t="shared" si="1327"/>
        <v>137.38996381206169</v>
      </c>
      <c r="R7707" s="3">
        <f t="shared" si="1332"/>
        <v>0</v>
      </c>
      <c r="S7707" s="3">
        <f t="shared" si="1328"/>
        <v>0</v>
      </c>
      <c r="T7707" s="3">
        <f>(0.5*(1-COS(RADIANS(90-$X$3)))*(D7707+E7707)*'PV model'!$B$4)</f>
        <v>0</v>
      </c>
      <c r="U7707" s="3">
        <f t="shared" si="1333"/>
        <v>0</v>
      </c>
      <c r="V7707" s="3">
        <f>('PV model'!$B$13*(U7707/1000)*(1-'PV model'!$B$14*((20+C7707)-25))*'PV model'!$B$10)/'PV model'!$B$12</f>
        <v>0</v>
      </c>
    </row>
    <row r="7708" spans="1:22" x14ac:dyDescent="0.2">
      <c r="A7708" s="10">
        <f t="shared" si="1325"/>
        <v>321</v>
      </c>
      <c r="B7708" s="10">
        <f t="shared" si="1334"/>
        <v>23</v>
      </c>
      <c r="C7708" s="23">
        <v>4.4000000000000004</v>
      </c>
      <c r="D7708" s="24">
        <v>0</v>
      </c>
      <c r="E7708" s="24">
        <v>0</v>
      </c>
      <c r="F7708" s="48"/>
      <c r="G7708" s="48"/>
      <c r="H7708" s="1">
        <f t="shared" si="1335"/>
        <v>-19.612736868261212</v>
      </c>
      <c r="I7708" s="1">
        <f t="shared" si="1329"/>
        <v>14.290261939746907</v>
      </c>
      <c r="J7708" s="4">
        <f>B7708+('PV model'!$B$3/15)+(I7708/60)</f>
        <v>22.961504365662449</v>
      </c>
      <c r="K7708" s="2">
        <f t="shared" si="1330"/>
        <v>-164.42256548493674</v>
      </c>
      <c r="L7708" s="2">
        <f>DEGREES(ASIN((((COS(RADIANS('PV model'!$B$2))*COS(RADIANS(H7708))*COS(RADIANS(K7708)))+(SIN(RADIANS('PV model'!$B$2))*SIN(RADIANS(H7708)))))))</f>
        <v>-52.239186300241542</v>
      </c>
      <c r="M7708" s="3">
        <f t="shared" si="1326"/>
        <v>0</v>
      </c>
      <c r="N7708" s="2">
        <f t="shared" si="1331"/>
        <v>-24.398890608073842</v>
      </c>
      <c r="O7708" s="2">
        <f>IF('PV model'!$B$2&gt;0, 180-N7708,IF('PV model'!$B$2&lt;0,0-N7708,N7708))</f>
        <v>204.39889060807383</v>
      </c>
      <c r="P7708" s="2">
        <f>ABS(O7708-'PV model'!$B$5)</f>
        <v>0.60110939192617252</v>
      </c>
      <c r="Q7708" s="3">
        <f t="shared" si="1327"/>
        <v>142.23918630024156</v>
      </c>
      <c r="R7708" s="3">
        <f t="shared" si="1332"/>
        <v>0</v>
      </c>
      <c r="S7708" s="3">
        <f t="shared" si="1328"/>
        <v>0</v>
      </c>
      <c r="T7708" s="3">
        <f>(0.5*(1-COS(RADIANS(90-$X$3)))*(D7708+E7708)*'PV model'!$B$4)</f>
        <v>0</v>
      </c>
      <c r="U7708" s="3">
        <f t="shared" si="1333"/>
        <v>0</v>
      </c>
      <c r="V7708" s="3">
        <f>('PV model'!$B$13*(U7708/1000)*(1-'PV model'!$B$14*((20+C7708)-25))*'PV model'!$B$10)/'PV model'!$B$12</f>
        <v>0</v>
      </c>
    </row>
    <row r="7709" spans="1:22" x14ac:dyDescent="0.2">
      <c r="A7709" s="10">
        <f t="shared" si="1325"/>
        <v>321</v>
      </c>
      <c r="B7709" s="10">
        <f t="shared" si="1334"/>
        <v>24</v>
      </c>
      <c r="C7709" s="23">
        <v>4.5</v>
      </c>
      <c r="D7709" s="24">
        <v>0</v>
      </c>
      <c r="E7709" s="24">
        <v>0</v>
      </c>
      <c r="F7709" s="48"/>
      <c r="G7709" s="48"/>
      <c r="H7709" s="1">
        <f t="shared" si="1335"/>
        <v>-19.612736868261212</v>
      </c>
      <c r="I7709" s="1">
        <f t="shared" si="1329"/>
        <v>14.290261939746907</v>
      </c>
      <c r="J7709" s="4">
        <f>B7709+('PV model'!$B$3/15)+(I7709/60)</f>
        <v>23.961504365662449</v>
      </c>
      <c r="K7709" s="2">
        <f t="shared" si="1330"/>
        <v>-179.42256548493674</v>
      </c>
      <c r="L7709" s="2">
        <f>DEGREES(ASIN((((COS(RADIANS('PV model'!$B$2))*COS(RADIANS(H7709))*COS(RADIANS(K7709)))+(SIN(RADIANS('PV model'!$B$2))*SIN(RADIANS(H7709)))))))</f>
        <v>-54.110088573976668</v>
      </c>
      <c r="M7709" s="3">
        <f t="shared" si="1326"/>
        <v>0</v>
      </c>
      <c r="N7709" s="2">
        <f t="shared" si="1331"/>
        <v>-0.92787514495277656</v>
      </c>
      <c r="O7709" s="2">
        <f>IF('PV model'!$B$2&gt;0, 180-N7709,IF('PV model'!$B$2&lt;0,0-N7709,N7709))</f>
        <v>180.92787514495276</v>
      </c>
      <c r="P7709" s="2">
        <f>ABS(O7709-'PV model'!$B$5)</f>
        <v>24.072124855047235</v>
      </c>
      <c r="Q7709" s="3">
        <f t="shared" si="1327"/>
        <v>144.11008857397667</v>
      </c>
      <c r="R7709" s="3">
        <f t="shared" si="1332"/>
        <v>0</v>
      </c>
      <c r="S7709" s="3">
        <f t="shared" si="1328"/>
        <v>0</v>
      </c>
      <c r="T7709" s="3">
        <f>(0.5*(1-COS(RADIANS(90-$X$3)))*(D7709+E7709)*'PV model'!$B$4)</f>
        <v>0</v>
      </c>
      <c r="U7709" s="3">
        <f t="shared" si="1333"/>
        <v>0</v>
      </c>
      <c r="V7709" s="3">
        <f>('PV model'!$B$13*(U7709/1000)*(1-'PV model'!$B$14*((20+C7709)-25))*'PV model'!$B$10)/'PV model'!$B$12</f>
        <v>0</v>
      </c>
    </row>
    <row r="7710" spans="1:22" x14ac:dyDescent="0.2">
      <c r="A7710" s="10">
        <f t="shared" si="1325"/>
        <v>322</v>
      </c>
      <c r="B7710" s="10">
        <f t="shared" si="1334"/>
        <v>1</v>
      </c>
      <c r="C7710" s="23">
        <v>4.4000000000000004</v>
      </c>
      <c r="D7710" s="24">
        <v>0</v>
      </c>
      <c r="E7710" s="24">
        <v>0</v>
      </c>
      <c r="F7710" s="48"/>
      <c r="G7710" s="48"/>
      <c r="H7710" s="1">
        <f t="shared" si="1335"/>
        <v>-19.831573754041496</v>
      </c>
      <c r="I7710" s="1">
        <f t="shared" si="1329"/>
        <v>14.046194688222576</v>
      </c>
      <c r="J7710" s="4">
        <f>B7710+('PV model'!$B$3/15)+(I7710/60)</f>
        <v>0.95743657813704297</v>
      </c>
      <c r="K7710" s="2">
        <f t="shared" si="1330"/>
        <v>165.63845132794435</v>
      </c>
      <c r="L7710" s="2">
        <f>DEGREES(ASIN((((COS(RADIANS('PV model'!$B$2))*COS(RADIANS(H7710))*COS(RADIANS(K7710)))+(SIN(RADIANS('PV model'!$B$2))*SIN(RADIANS(H7710)))))))</f>
        <v>-52.726570806787457</v>
      </c>
      <c r="M7710" s="3">
        <f t="shared" si="1326"/>
        <v>0</v>
      </c>
      <c r="N7710" s="2">
        <f t="shared" si="1331"/>
        <v>22.660765005096767</v>
      </c>
      <c r="O7710" s="2">
        <f>IF('PV model'!$B$2&gt;0, 180-N7710,IF('PV model'!$B$2&lt;0,0-N7710,N7710))</f>
        <v>157.33923499490322</v>
      </c>
      <c r="P7710" s="2">
        <f>ABS(O7710-'PV model'!$B$5)</f>
        <v>47.660765005096778</v>
      </c>
      <c r="Q7710" s="3">
        <f t="shared" si="1327"/>
        <v>142.72657080678746</v>
      </c>
      <c r="R7710" s="3">
        <f t="shared" si="1332"/>
        <v>0</v>
      </c>
      <c r="S7710" s="3">
        <f t="shared" si="1328"/>
        <v>0</v>
      </c>
      <c r="T7710" s="3">
        <f>(0.5*(1-COS(RADIANS(90-$X$3)))*(D7710+E7710)*'PV model'!$B$4)</f>
        <v>0</v>
      </c>
      <c r="U7710" s="3">
        <f t="shared" si="1333"/>
        <v>0</v>
      </c>
      <c r="V7710" s="3">
        <f>('PV model'!$B$13*(U7710/1000)*(1-'PV model'!$B$14*((20+C7710)-25))*'PV model'!$B$10)/'PV model'!$B$12</f>
        <v>0</v>
      </c>
    </row>
    <row r="7711" spans="1:22" x14ac:dyDescent="0.2">
      <c r="A7711" s="10">
        <f t="shared" si="1325"/>
        <v>322</v>
      </c>
      <c r="B7711" s="10">
        <f t="shared" si="1334"/>
        <v>2</v>
      </c>
      <c r="C7711" s="23">
        <v>4.3</v>
      </c>
      <c r="D7711" s="24">
        <v>0</v>
      </c>
      <c r="E7711" s="24">
        <v>0</v>
      </c>
      <c r="F7711" s="48"/>
      <c r="G7711" s="48"/>
      <c r="H7711" s="1">
        <f t="shared" si="1335"/>
        <v>-19.831573754041496</v>
      </c>
      <c r="I7711" s="1">
        <f t="shared" si="1329"/>
        <v>14.046194688222576</v>
      </c>
      <c r="J7711" s="4">
        <f>B7711+('PV model'!$B$3/15)+(I7711/60)</f>
        <v>1.9574365781370431</v>
      </c>
      <c r="K7711" s="2">
        <f t="shared" si="1330"/>
        <v>150.63845132794435</v>
      </c>
      <c r="L7711" s="2">
        <f>DEGREES(ASIN((((COS(RADIANS('PV model'!$B$2))*COS(RADIANS(H7711))*COS(RADIANS(K7711)))+(SIN(RADIANS('PV model'!$B$2))*SIN(RADIANS(H7711)))))))</f>
        <v>-48.06995123436166</v>
      </c>
      <c r="M7711" s="3">
        <f t="shared" si="1326"/>
        <v>0</v>
      </c>
      <c r="N7711" s="2">
        <f t="shared" si="1331"/>
        <v>43.649817986259009</v>
      </c>
      <c r="O7711" s="2">
        <f>IF('PV model'!$B$2&gt;0, 180-N7711,IF('PV model'!$B$2&lt;0,0-N7711,N7711))</f>
        <v>136.350182013741</v>
      </c>
      <c r="P7711" s="2">
        <f>ABS(O7711-'PV model'!$B$5)</f>
        <v>68.649817986258995</v>
      </c>
      <c r="Q7711" s="3">
        <f t="shared" si="1327"/>
        <v>138.06995123436167</v>
      </c>
      <c r="R7711" s="3">
        <f t="shared" si="1332"/>
        <v>0</v>
      </c>
      <c r="S7711" s="3">
        <f t="shared" si="1328"/>
        <v>0</v>
      </c>
      <c r="T7711" s="3">
        <f>(0.5*(1-COS(RADIANS(90-$X$3)))*(D7711+E7711)*'PV model'!$B$4)</f>
        <v>0</v>
      </c>
      <c r="U7711" s="3">
        <f t="shared" si="1333"/>
        <v>0</v>
      </c>
      <c r="V7711" s="3">
        <f>('PV model'!$B$13*(U7711/1000)*(1-'PV model'!$B$14*((20+C7711)-25))*'PV model'!$B$10)/'PV model'!$B$12</f>
        <v>0</v>
      </c>
    </row>
    <row r="7712" spans="1:22" x14ac:dyDescent="0.2">
      <c r="A7712" s="10">
        <f t="shared" si="1325"/>
        <v>322</v>
      </c>
      <c r="B7712" s="10">
        <f t="shared" si="1334"/>
        <v>3</v>
      </c>
      <c r="C7712" s="23">
        <v>4.2</v>
      </c>
      <c r="D7712" s="24">
        <v>0</v>
      </c>
      <c r="E7712" s="24">
        <v>0</v>
      </c>
      <c r="F7712" s="48"/>
      <c r="G7712" s="48"/>
      <c r="H7712" s="1">
        <f t="shared" si="1335"/>
        <v>-19.831573754041496</v>
      </c>
      <c r="I7712" s="1">
        <f t="shared" si="1329"/>
        <v>14.046194688222576</v>
      </c>
      <c r="J7712" s="4">
        <f>B7712+('PV model'!$B$3/15)+(I7712/60)</f>
        <v>2.9574365781370426</v>
      </c>
      <c r="K7712" s="2">
        <f t="shared" si="1330"/>
        <v>135.63845132794438</v>
      </c>
      <c r="L7712" s="2">
        <f>DEGREES(ASIN((((COS(RADIANS('PV model'!$B$2))*COS(RADIANS(H7712))*COS(RADIANS(K7712)))+(SIN(RADIANS('PV model'!$B$2))*SIN(RADIANS(H7712)))))))</f>
        <v>-41.339684230033129</v>
      </c>
      <c r="M7712" s="3">
        <f t="shared" si="1326"/>
        <v>0</v>
      </c>
      <c r="N7712" s="2">
        <f t="shared" si="1331"/>
        <v>61.16530423585138</v>
      </c>
      <c r="O7712" s="2">
        <f>IF('PV model'!$B$2&gt;0, 180-N7712,IF('PV model'!$B$2&lt;0,0-N7712,N7712))</f>
        <v>118.83469576414862</v>
      </c>
      <c r="P7712" s="2">
        <f>ABS(O7712-'PV model'!$B$5)</f>
        <v>86.16530423585138</v>
      </c>
      <c r="Q7712" s="3">
        <f t="shared" si="1327"/>
        <v>131.33968423003313</v>
      </c>
      <c r="R7712" s="3">
        <f t="shared" si="1332"/>
        <v>0</v>
      </c>
      <c r="S7712" s="3">
        <f t="shared" si="1328"/>
        <v>0</v>
      </c>
      <c r="T7712" s="3">
        <f>(0.5*(1-COS(RADIANS(90-$X$3)))*(D7712+E7712)*'PV model'!$B$4)</f>
        <v>0</v>
      </c>
      <c r="U7712" s="3">
        <f t="shared" si="1333"/>
        <v>0</v>
      </c>
      <c r="V7712" s="3">
        <f>('PV model'!$B$13*(U7712/1000)*(1-'PV model'!$B$14*((20+C7712)-25))*'PV model'!$B$10)/'PV model'!$B$12</f>
        <v>0</v>
      </c>
    </row>
    <row r="7713" spans="1:22" x14ac:dyDescent="0.2">
      <c r="A7713" s="10">
        <f t="shared" si="1325"/>
        <v>322</v>
      </c>
      <c r="B7713" s="10">
        <f t="shared" si="1334"/>
        <v>4</v>
      </c>
      <c r="C7713" s="23">
        <v>4.3</v>
      </c>
      <c r="D7713" s="24">
        <v>0</v>
      </c>
      <c r="E7713" s="24">
        <v>0</v>
      </c>
      <c r="F7713" s="48"/>
      <c r="G7713" s="48"/>
      <c r="H7713" s="1">
        <f t="shared" si="1335"/>
        <v>-19.831573754041496</v>
      </c>
      <c r="I7713" s="1">
        <f t="shared" si="1329"/>
        <v>14.046194688222576</v>
      </c>
      <c r="J7713" s="4">
        <f>B7713+('PV model'!$B$3/15)+(I7713/60)</f>
        <v>3.9574365781370426</v>
      </c>
      <c r="K7713" s="2">
        <f t="shared" si="1330"/>
        <v>120.63845132794438</v>
      </c>
      <c r="L7713" s="2">
        <f>DEGREES(ASIN((((COS(RADIANS('PV model'!$B$2))*COS(RADIANS(H7713))*COS(RADIANS(K7713)))+(SIN(RADIANS('PV model'!$B$2))*SIN(RADIANS(H7713)))))))</f>
        <v>-33.444064147919413</v>
      </c>
      <c r="M7713" s="3">
        <f t="shared" si="1326"/>
        <v>0</v>
      </c>
      <c r="N7713" s="2">
        <f t="shared" si="1331"/>
        <v>75.924978657078469</v>
      </c>
      <c r="O7713" s="2">
        <f>IF('PV model'!$B$2&gt;0, 180-N7713,IF('PV model'!$B$2&lt;0,0-N7713,N7713))</f>
        <v>104.07502134292153</v>
      </c>
      <c r="P7713" s="2">
        <f>ABS(O7713-'PV model'!$B$5)</f>
        <v>100.92497865707847</v>
      </c>
      <c r="Q7713" s="3">
        <f t="shared" si="1327"/>
        <v>123.44406414791941</v>
      </c>
      <c r="R7713" s="3">
        <f t="shared" si="1332"/>
        <v>0</v>
      </c>
      <c r="S7713" s="3">
        <f t="shared" si="1328"/>
        <v>0</v>
      </c>
      <c r="T7713" s="3">
        <f>(0.5*(1-COS(RADIANS(90-$X$3)))*(D7713+E7713)*'PV model'!$B$4)</f>
        <v>0</v>
      </c>
      <c r="U7713" s="3">
        <f t="shared" si="1333"/>
        <v>0</v>
      </c>
      <c r="V7713" s="3">
        <f>('PV model'!$B$13*(U7713/1000)*(1-'PV model'!$B$14*((20+C7713)-25))*'PV model'!$B$10)/'PV model'!$B$12</f>
        <v>0</v>
      </c>
    </row>
    <row r="7714" spans="1:22" x14ac:dyDescent="0.2">
      <c r="A7714" s="10">
        <f t="shared" si="1325"/>
        <v>322</v>
      </c>
      <c r="B7714" s="10">
        <f t="shared" si="1334"/>
        <v>5</v>
      </c>
      <c r="C7714" s="23">
        <v>4.4000000000000004</v>
      </c>
      <c r="D7714" s="24">
        <v>0</v>
      </c>
      <c r="E7714" s="24">
        <v>0</v>
      </c>
      <c r="F7714" s="48"/>
      <c r="G7714" s="48"/>
      <c r="H7714" s="1">
        <f t="shared" si="1335"/>
        <v>-19.831573754041496</v>
      </c>
      <c r="I7714" s="1">
        <f t="shared" si="1329"/>
        <v>14.046194688222576</v>
      </c>
      <c r="J7714" s="4">
        <f>B7714+('PV model'!$B$3/15)+(I7714/60)</f>
        <v>4.9574365781370435</v>
      </c>
      <c r="K7714" s="2">
        <f t="shared" si="1330"/>
        <v>105.63845132794435</v>
      </c>
      <c r="L7714" s="2">
        <f>DEGREES(ASIN((((COS(RADIANS('PV model'!$B$2))*COS(RADIANS(H7714))*COS(RADIANS(K7714)))+(SIN(RADIANS('PV model'!$B$2))*SIN(RADIANS(H7714)))))))</f>
        <v>-25.0379782491794</v>
      </c>
      <c r="M7714" s="3">
        <f t="shared" si="1326"/>
        <v>0</v>
      </c>
      <c r="N7714" s="2">
        <f t="shared" si="1331"/>
        <v>88.935991209628014</v>
      </c>
      <c r="O7714" s="2">
        <f>IF('PV model'!$B$2&gt;0, 180-N7714,IF('PV model'!$B$2&lt;0,0-N7714,N7714))</f>
        <v>91.064008790371986</v>
      </c>
      <c r="P7714" s="2">
        <f>ABS(O7714-'PV model'!$B$5)</f>
        <v>113.93599120962801</v>
      </c>
      <c r="Q7714" s="3">
        <f t="shared" si="1327"/>
        <v>115.0379782491794</v>
      </c>
      <c r="R7714" s="3">
        <f t="shared" si="1332"/>
        <v>0</v>
      </c>
      <c r="S7714" s="3">
        <f t="shared" si="1328"/>
        <v>0</v>
      </c>
      <c r="T7714" s="3">
        <f>(0.5*(1-COS(RADIANS(90-$X$3)))*(D7714+E7714)*'PV model'!$B$4)</f>
        <v>0</v>
      </c>
      <c r="U7714" s="3">
        <f t="shared" si="1333"/>
        <v>0</v>
      </c>
      <c r="V7714" s="3">
        <f>('PV model'!$B$13*(U7714/1000)*(1-'PV model'!$B$14*((20+C7714)-25))*'PV model'!$B$10)/'PV model'!$B$12</f>
        <v>0</v>
      </c>
    </row>
    <row r="7715" spans="1:22" x14ac:dyDescent="0.2">
      <c r="A7715" s="10">
        <f t="shared" si="1325"/>
        <v>322</v>
      </c>
      <c r="B7715" s="10">
        <f t="shared" si="1334"/>
        <v>6</v>
      </c>
      <c r="C7715" s="23">
        <v>4.5</v>
      </c>
      <c r="D7715" s="24">
        <v>0</v>
      </c>
      <c r="E7715" s="24">
        <v>0</v>
      </c>
      <c r="F7715" s="48"/>
      <c r="G7715" s="48"/>
      <c r="H7715" s="1">
        <f t="shared" si="1335"/>
        <v>-19.831573754041496</v>
      </c>
      <c r="I7715" s="1">
        <f t="shared" si="1329"/>
        <v>14.046194688222576</v>
      </c>
      <c r="J7715" s="4">
        <f>B7715+('PV model'!$B$3/15)+(I7715/60)</f>
        <v>5.9574365781370435</v>
      </c>
      <c r="K7715" s="2">
        <f t="shared" si="1330"/>
        <v>90.638451327944352</v>
      </c>
      <c r="L7715" s="2">
        <f>DEGREES(ASIN((((COS(RADIANS('PV model'!$B$2))*COS(RADIANS(H7715))*COS(RADIANS(K7715)))+(SIN(RADIANS('PV model'!$B$2))*SIN(RADIANS(H7715)))))))</f>
        <v>-16.590359833723234</v>
      </c>
      <c r="M7715" s="3">
        <f t="shared" si="1326"/>
        <v>0</v>
      </c>
      <c r="N7715" s="2">
        <f t="shared" si="1331"/>
        <v>78.960246729167153</v>
      </c>
      <c r="O7715" s="2">
        <f>IF('PV model'!$B$2&gt;0, 180-N7715,IF('PV model'!$B$2&lt;0,0-N7715,N7715))</f>
        <v>101.03975327083285</v>
      </c>
      <c r="P7715" s="2">
        <f>ABS(O7715-'PV model'!$B$5)</f>
        <v>103.96024672916715</v>
      </c>
      <c r="Q7715" s="3">
        <f t="shared" si="1327"/>
        <v>106.59035983372323</v>
      </c>
      <c r="R7715" s="3">
        <f t="shared" si="1332"/>
        <v>0</v>
      </c>
      <c r="S7715" s="3">
        <f t="shared" si="1328"/>
        <v>0</v>
      </c>
      <c r="T7715" s="3">
        <f>(0.5*(1-COS(RADIANS(90-$X$3)))*(D7715+E7715)*'PV model'!$B$4)</f>
        <v>0</v>
      </c>
      <c r="U7715" s="3">
        <f t="shared" si="1333"/>
        <v>0</v>
      </c>
      <c r="V7715" s="3">
        <f>('PV model'!$B$13*(U7715/1000)*(1-'PV model'!$B$14*((20+C7715)-25))*'PV model'!$B$10)/'PV model'!$B$12</f>
        <v>0</v>
      </c>
    </row>
    <row r="7716" spans="1:22" x14ac:dyDescent="0.2">
      <c r="A7716" s="10">
        <f t="shared" si="1325"/>
        <v>322</v>
      </c>
      <c r="B7716" s="10">
        <f t="shared" si="1334"/>
        <v>7</v>
      </c>
      <c r="C7716" s="23">
        <v>4.5</v>
      </c>
      <c r="D7716" s="24">
        <v>0</v>
      </c>
      <c r="E7716" s="24">
        <v>0</v>
      </c>
      <c r="F7716" s="48"/>
      <c r="G7716" s="48"/>
      <c r="H7716" s="1">
        <f t="shared" si="1335"/>
        <v>-19.831573754041496</v>
      </c>
      <c r="I7716" s="1">
        <f t="shared" si="1329"/>
        <v>14.046194688222576</v>
      </c>
      <c r="J7716" s="4">
        <f>B7716+('PV model'!$B$3/15)+(I7716/60)</f>
        <v>6.9574365781370435</v>
      </c>
      <c r="K7716" s="2">
        <f t="shared" si="1330"/>
        <v>75.638451327944352</v>
      </c>
      <c r="L7716" s="2">
        <f>DEGREES(ASIN((((COS(RADIANS('PV model'!$B$2))*COS(RADIANS(H7716))*COS(RADIANS(K7716)))+(SIN(RADIANS('PV model'!$B$2))*SIN(RADIANS(H7716)))))))</f>
        <v>-8.4780630233323073</v>
      </c>
      <c r="M7716" s="3">
        <f t="shared" si="1326"/>
        <v>0</v>
      </c>
      <c r="N7716" s="2">
        <f t="shared" si="1331"/>
        <v>67.126524901324586</v>
      </c>
      <c r="O7716" s="2">
        <f>IF('PV model'!$B$2&gt;0, 180-N7716,IF('PV model'!$B$2&lt;0,0-N7716,N7716))</f>
        <v>112.87347509867541</v>
      </c>
      <c r="P7716" s="2">
        <f>ABS(O7716-'PV model'!$B$5)</f>
        <v>92.126524901324586</v>
      </c>
      <c r="Q7716" s="3">
        <f t="shared" si="1327"/>
        <v>98.478063023332297</v>
      </c>
      <c r="R7716" s="3">
        <f t="shared" si="1332"/>
        <v>0</v>
      </c>
      <c r="S7716" s="3">
        <f t="shared" si="1328"/>
        <v>0</v>
      </c>
      <c r="T7716" s="3">
        <f>(0.5*(1-COS(RADIANS(90-$X$3)))*(D7716+E7716)*'PV model'!$B$4)</f>
        <v>0</v>
      </c>
      <c r="U7716" s="3">
        <f t="shared" si="1333"/>
        <v>0</v>
      </c>
      <c r="V7716" s="3">
        <f>('PV model'!$B$13*(U7716/1000)*(1-'PV model'!$B$14*((20+C7716)-25))*'PV model'!$B$10)/'PV model'!$B$12</f>
        <v>0</v>
      </c>
    </row>
    <row r="7717" spans="1:22" x14ac:dyDescent="0.2">
      <c r="A7717" s="10">
        <f t="shared" si="1325"/>
        <v>322</v>
      </c>
      <c r="B7717" s="10">
        <f t="shared" si="1334"/>
        <v>8</v>
      </c>
      <c r="C7717" s="23">
        <v>4.4000000000000004</v>
      </c>
      <c r="D7717" s="24">
        <v>0</v>
      </c>
      <c r="E7717" s="24">
        <v>0</v>
      </c>
      <c r="F7717" s="48"/>
      <c r="G7717" s="48"/>
      <c r="H7717" s="1">
        <f t="shared" si="1335"/>
        <v>-19.831573754041496</v>
      </c>
      <c r="I7717" s="1">
        <f t="shared" si="1329"/>
        <v>14.046194688222576</v>
      </c>
      <c r="J7717" s="4">
        <f>B7717+('PV model'!$B$3/15)+(I7717/60)</f>
        <v>7.9574365781370435</v>
      </c>
      <c r="K7717" s="2">
        <f t="shared" si="1330"/>
        <v>60.638451327944345</v>
      </c>
      <c r="L7717" s="2">
        <f>DEGREES(ASIN((((COS(RADIANS('PV model'!$B$2))*COS(RADIANS(H7717))*COS(RADIANS(K7717)))+(SIN(RADIANS('PV model'!$B$2))*SIN(RADIANS(H7717)))))))</f>
        <v>-1.0509083558398498</v>
      </c>
      <c r="M7717" s="3">
        <f t="shared" si="1326"/>
        <v>0</v>
      </c>
      <c r="N7717" s="2">
        <f t="shared" si="1331"/>
        <v>55.084115170522047</v>
      </c>
      <c r="O7717" s="2">
        <f>IF('PV model'!$B$2&gt;0, 180-N7717,IF('PV model'!$B$2&lt;0,0-N7717,N7717))</f>
        <v>124.91588482947796</v>
      </c>
      <c r="P7717" s="2">
        <f>ABS(O7717-'PV model'!$B$5)</f>
        <v>80.08411517052204</v>
      </c>
      <c r="Q7717" s="3">
        <f t="shared" si="1327"/>
        <v>91.050908355839852</v>
      </c>
      <c r="R7717" s="3">
        <f t="shared" si="1332"/>
        <v>0</v>
      </c>
      <c r="S7717" s="3">
        <f t="shared" si="1328"/>
        <v>0</v>
      </c>
      <c r="T7717" s="3">
        <f>(0.5*(1-COS(RADIANS(90-$X$3)))*(D7717+E7717)*'PV model'!$B$4)</f>
        <v>0</v>
      </c>
      <c r="U7717" s="3">
        <f t="shared" si="1333"/>
        <v>0</v>
      </c>
      <c r="V7717" s="3">
        <f>('PV model'!$B$13*(U7717/1000)*(1-'PV model'!$B$14*((20+C7717)-25))*'PV model'!$B$10)/'PV model'!$B$12</f>
        <v>0</v>
      </c>
    </row>
    <row r="7718" spans="1:22" x14ac:dyDescent="0.2">
      <c r="A7718" s="10">
        <f t="shared" si="1325"/>
        <v>322</v>
      </c>
      <c r="B7718" s="10">
        <f t="shared" si="1334"/>
        <v>9</v>
      </c>
      <c r="C7718" s="23">
        <v>4.4000000000000004</v>
      </c>
      <c r="D7718" s="24">
        <v>0</v>
      </c>
      <c r="E7718" s="24">
        <v>4.41</v>
      </c>
      <c r="F7718" s="48"/>
      <c r="G7718" s="48"/>
      <c r="H7718" s="1">
        <f t="shared" si="1335"/>
        <v>-19.831573754041496</v>
      </c>
      <c r="I7718" s="1">
        <f t="shared" si="1329"/>
        <v>14.046194688222576</v>
      </c>
      <c r="J7718" s="4">
        <f>B7718+('PV model'!$B$3/15)+(I7718/60)</f>
        <v>8.9574365781370417</v>
      </c>
      <c r="K7718" s="2">
        <f t="shared" si="1330"/>
        <v>45.638451327944374</v>
      </c>
      <c r="L7718" s="2">
        <f>DEGREES(ASIN((((COS(RADIANS('PV model'!$B$2))*COS(RADIANS(H7718))*COS(RADIANS(K7718)))+(SIN(RADIANS('PV model'!$B$2))*SIN(RADIANS(H7718)))))))</f>
        <v>5.3330802321357496</v>
      </c>
      <c r="M7718" s="3">
        <f t="shared" si="1326"/>
        <v>5.3330802321357496</v>
      </c>
      <c r="N7718" s="2">
        <f t="shared" si="1331"/>
        <v>42.490319951003286</v>
      </c>
      <c r="O7718" s="2">
        <f>IF('PV model'!$B$2&gt;0, 180-N7718,IF('PV model'!$B$2&lt;0,0-N7718,N7718))</f>
        <v>137.5096800489967</v>
      </c>
      <c r="P7718" s="2">
        <f>ABS(O7718-'PV model'!$B$5)</f>
        <v>67.490319951003301</v>
      </c>
      <c r="Q7718" s="3">
        <f t="shared" si="1327"/>
        <v>84.666919767864243</v>
      </c>
      <c r="R7718" s="3">
        <f t="shared" si="1332"/>
        <v>0</v>
      </c>
      <c r="S7718" s="3">
        <f t="shared" si="1328"/>
        <v>4.41</v>
      </c>
      <c r="T7718" s="3">
        <f>(0.5*(1-COS(RADIANS(90-$X$3)))*(D7718+E7718)*'PV model'!$B$4)</f>
        <v>0</v>
      </c>
      <c r="U7718" s="3">
        <f t="shared" si="1333"/>
        <v>4.41</v>
      </c>
      <c r="V7718" s="3">
        <f>('PV model'!$B$13*(U7718/1000)*(1-'PV model'!$B$14*((20+C7718)-25))*'PV model'!$B$10)/'PV model'!$B$12</f>
        <v>0.44188157663999994</v>
      </c>
    </row>
    <row r="7719" spans="1:22" x14ac:dyDescent="0.2">
      <c r="A7719" s="10">
        <f t="shared" si="1325"/>
        <v>322</v>
      </c>
      <c r="B7719" s="10">
        <f t="shared" si="1334"/>
        <v>10</v>
      </c>
      <c r="C7719" s="23">
        <v>4.5999999999999996</v>
      </c>
      <c r="D7719" s="24">
        <v>0</v>
      </c>
      <c r="E7719" s="24">
        <v>21.168000000000003</v>
      </c>
      <c r="F7719" s="48"/>
      <c r="G7719" s="48"/>
      <c r="H7719" s="1">
        <f t="shared" si="1335"/>
        <v>-19.831573754041496</v>
      </c>
      <c r="I7719" s="1">
        <f t="shared" si="1329"/>
        <v>14.046194688222576</v>
      </c>
      <c r="J7719" s="4">
        <f>B7719+('PV model'!$B$3/15)+(I7719/60)</f>
        <v>9.9574365781370417</v>
      </c>
      <c r="K7719" s="2">
        <f t="shared" si="1330"/>
        <v>30.638451327944374</v>
      </c>
      <c r="L7719" s="2">
        <f>DEGREES(ASIN((((COS(RADIANS('PV model'!$B$2))*COS(RADIANS(H7719))*COS(RADIANS(K7719)))+(SIN(RADIANS('PV model'!$B$2))*SIN(RADIANS(H7719)))))))</f>
        <v>10.302434970584365</v>
      </c>
      <c r="M7719" s="3">
        <f t="shared" si="1326"/>
        <v>10.302434970584365</v>
      </c>
      <c r="N7719" s="2">
        <f t="shared" si="1331"/>
        <v>29.160070649825389</v>
      </c>
      <c r="O7719" s="2">
        <f>IF('PV model'!$B$2&gt;0, 180-N7719,IF('PV model'!$B$2&lt;0,0-N7719,N7719))</f>
        <v>150.8399293501746</v>
      </c>
      <c r="P7719" s="2">
        <f>ABS(O7719-'PV model'!$B$5)</f>
        <v>54.1600706498254</v>
      </c>
      <c r="Q7719" s="3">
        <f t="shared" si="1327"/>
        <v>79.697565029415628</v>
      </c>
      <c r="R7719" s="3">
        <f t="shared" si="1332"/>
        <v>0</v>
      </c>
      <c r="S7719" s="3">
        <f t="shared" si="1328"/>
        <v>21.168000000000003</v>
      </c>
      <c r="T7719" s="3">
        <f>(0.5*(1-COS(RADIANS(90-$X$3)))*(D7719+E7719)*'PV model'!$B$4)</f>
        <v>0</v>
      </c>
      <c r="U7719" s="3">
        <f t="shared" si="1333"/>
        <v>21.168000000000003</v>
      </c>
      <c r="V7719" s="3">
        <f>('PV model'!$B$13*(U7719/1000)*(1-'PV model'!$B$14*((20+C7719)-25))*'PV model'!$B$10)/'PV model'!$B$12</f>
        <v>2.1193388052480002</v>
      </c>
    </row>
    <row r="7720" spans="1:22" x14ac:dyDescent="0.2">
      <c r="A7720" s="10">
        <f t="shared" si="1325"/>
        <v>322</v>
      </c>
      <c r="B7720" s="10">
        <f t="shared" si="1334"/>
        <v>11</v>
      </c>
      <c r="C7720" s="23">
        <v>4.8</v>
      </c>
      <c r="D7720" s="24">
        <v>0</v>
      </c>
      <c r="E7720" s="24">
        <v>39.69</v>
      </c>
      <c r="F7720" s="48"/>
      <c r="G7720" s="48"/>
      <c r="H7720" s="1">
        <f t="shared" si="1335"/>
        <v>-19.831573754041496</v>
      </c>
      <c r="I7720" s="1">
        <f t="shared" si="1329"/>
        <v>14.046194688222576</v>
      </c>
      <c r="J7720" s="4">
        <f>B7720+('PV model'!$B$3/15)+(I7720/60)</f>
        <v>10.957436578137042</v>
      </c>
      <c r="K7720" s="2">
        <f t="shared" si="1330"/>
        <v>15.638451327944374</v>
      </c>
      <c r="L7720" s="2">
        <f>DEGREES(ASIN((((COS(RADIANS('PV model'!$B$2))*COS(RADIANS(H7720))*COS(RADIANS(K7720)))+(SIN(RADIANS('PV model'!$B$2))*SIN(RADIANS(H7720)))))))</f>
        <v>13.503282408274677</v>
      </c>
      <c r="M7720" s="3">
        <f t="shared" si="1326"/>
        <v>13.503282408274677</v>
      </c>
      <c r="N7720" s="2">
        <f t="shared" si="1331"/>
        <v>15.116844021736219</v>
      </c>
      <c r="O7720" s="2">
        <f>IF('PV model'!$B$2&gt;0, 180-N7720,IF('PV model'!$B$2&lt;0,0-N7720,N7720))</f>
        <v>164.88315597826377</v>
      </c>
      <c r="P7720" s="2">
        <f>ABS(O7720-'PV model'!$B$5)</f>
        <v>40.116844021736227</v>
      </c>
      <c r="Q7720" s="3">
        <f t="shared" si="1327"/>
        <v>76.496717591725329</v>
      </c>
      <c r="R7720" s="3">
        <f t="shared" si="1332"/>
        <v>0</v>
      </c>
      <c r="S7720" s="3">
        <f t="shared" si="1328"/>
        <v>39.69</v>
      </c>
      <c r="T7720" s="3">
        <f>(0.5*(1-COS(RADIANS(90-$X$3)))*(D7720+E7720)*'PV model'!$B$4)</f>
        <v>0</v>
      </c>
      <c r="U7720" s="3">
        <f t="shared" si="1333"/>
        <v>39.69</v>
      </c>
      <c r="V7720" s="3">
        <f>('PV model'!$B$13*(U7720/1000)*(1-'PV model'!$B$14*((20+C7720)-25))*'PV model'!$B$10)/'PV model'!$B$12</f>
        <v>3.9705863299199988</v>
      </c>
    </row>
    <row r="7721" spans="1:22" x14ac:dyDescent="0.2">
      <c r="A7721" s="10">
        <f t="shared" si="1325"/>
        <v>322</v>
      </c>
      <c r="B7721" s="10">
        <f t="shared" si="1334"/>
        <v>12</v>
      </c>
      <c r="C7721" s="23">
        <v>5</v>
      </c>
      <c r="D7721" s="24">
        <v>0</v>
      </c>
      <c r="E7721" s="24">
        <v>50.274000000000001</v>
      </c>
      <c r="F7721" s="48"/>
      <c r="G7721" s="48"/>
      <c r="H7721" s="1">
        <f t="shared" si="1335"/>
        <v>-19.831573754041496</v>
      </c>
      <c r="I7721" s="1">
        <f t="shared" si="1329"/>
        <v>14.046194688222576</v>
      </c>
      <c r="J7721" s="4">
        <f>B7721+('PV model'!$B$3/15)+(I7721/60)</f>
        <v>11.957436578137042</v>
      </c>
      <c r="K7721" s="2">
        <f t="shared" si="1330"/>
        <v>0.63845132794437376</v>
      </c>
      <c r="L7721" s="2">
        <f>DEGREES(ASIN((((COS(RADIANS('PV model'!$B$2))*COS(RADIANS(H7721))*COS(RADIANS(K7721)))+(SIN(RADIANS('PV model'!$B$2))*SIN(RADIANS(H7721)))))))</f>
        <v>14.66646711493717</v>
      </c>
      <c r="M7721" s="3">
        <f t="shared" si="1326"/>
        <v>14.66646711493717</v>
      </c>
      <c r="N7721" s="2">
        <f t="shared" si="1331"/>
        <v>0.62081521016172647</v>
      </c>
      <c r="O7721" s="2">
        <f>IF('PV model'!$B$2&gt;0, 180-N7721,IF('PV model'!$B$2&lt;0,0-N7721,N7721))</f>
        <v>179.37918478983826</v>
      </c>
      <c r="P7721" s="2">
        <f>ABS(O7721-'PV model'!$B$5)</f>
        <v>25.620815210161737</v>
      </c>
      <c r="Q7721" s="3">
        <f t="shared" si="1327"/>
        <v>75.333532885062823</v>
      </c>
      <c r="R7721" s="3">
        <f t="shared" si="1332"/>
        <v>0</v>
      </c>
      <c r="S7721" s="3">
        <f t="shared" si="1328"/>
        <v>50.274000000000001</v>
      </c>
      <c r="T7721" s="3">
        <f>(0.5*(1-COS(RADIANS(90-$X$3)))*(D7721+E7721)*'PV model'!$B$4)</f>
        <v>0</v>
      </c>
      <c r="U7721" s="3">
        <f t="shared" si="1333"/>
        <v>50.274000000000001</v>
      </c>
      <c r="V7721" s="3">
        <f>('PV model'!$B$13*(U7721/1000)*(1-'PV model'!$B$14*((20+C7721)-25))*'PV model'!$B$10)/'PV model'!$B$12</f>
        <v>5.0253890399999994</v>
      </c>
    </row>
    <row r="7722" spans="1:22" x14ac:dyDescent="0.2">
      <c r="A7722" s="10">
        <f t="shared" si="1325"/>
        <v>322</v>
      </c>
      <c r="B7722" s="10">
        <f t="shared" si="1334"/>
        <v>13</v>
      </c>
      <c r="C7722" s="23">
        <v>5.3</v>
      </c>
      <c r="D7722" s="24">
        <v>0</v>
      </c>
      <c r="E7722" s="24">
        <v>52.038000000000004</v>
      </c>
      <c r="F7722" s="48"/>
      <c r="G7722" s="48"/>
      <c r="H7722" s="1">
        <f t="shared" si="1335"/>
        <v>-19.831573754041496</v>
      </c>
      <c r="I7722" s="1">
        <f t="shared" si="1329"/>
        <v>14.046194688222576</v>
      </c>
      <c r="J7722" s="4">
        <f>B7722+('PV model'!$B$3/15)+(I7722/60)</f>
        <v>12.957436578137042</v>
      </c>
      <c r="K7722" s="2">
        <f t="shared" si="1330"/>
        <v>-14.361548672055626</v>
      </c>
      <c r="L7722" s="2">
        <f>DEGREES(ASIN((((COS(RADIANS('PV model'!$B$2))*COS(RADIANS(H7722))*COS(RADIANS(K7722)))+(SIN(RADIANS('PV model'!$B$2))*SIN(RADIANS(H7722)))))))</f>
        <v>13.684442071287796</v>
      </c>
      <c r="M7722" s="3">
        <f t="shared" si="1326"/>
        <v>13.684442071287796</v>
      </c>
      <c r="N7722" s="2">
        <f t="shared" si="1331"/>
        <v>-13.89518691932312</v>
      </c>
      <c r="O7722" s="2">
        <f>IF('PV model'!$B$2&gt;0, 180-N7722,IF('PV model'!$B$2&lt;0,0-N7722,N7722))</f>
        <v>193.89518691932312</v>
      </c>
      <c r="P7722" s="2">
        <f>ABS(O7722-'PV model'!$B$5)</f>
        <v>11.104813080676877</v>
      </c>
      <c r="Q7722" s="3">
        <f t="shared" si="1327"/>
        <v>76.315557928712209</v>
      </c>
      <c r="R7722" s="3">
        <f t="shared" si="1332"/>
        <v>0</v>
      </c>
      <c r="S7722" s="3">
        <f t="shared" si="1328"/>
        <v>52.038000000000004</v>
      </c>
      <c r="T7722" s="3">
        <f>(0.5*(1-COS(RADIANS(90-$X$3)))*(D7722+E7722)*'PV model'!$B$4)</f>
        <v>0</v>
      </c>
      <c r="U7722" s="3">
        <f t="shared" si="1333"/>
        <v>52.038000000000004</v>
      </c>
      <c r="V7722" s="3">
        <f>('PV model'!$B$13*(U7722/1000)*(1-'PV model'!$B$14*((20+C7722)-25))*'PV model'!$B$10)/'PV model'!$B$12</f>
        <v>5.1954764178239996</v>
      </c>
    </row>
    <row r="7723" spans="1:22" x14ac:dyDescent="0.2">
      <c r="A7723" s="10">
        <f t="shared" si="1325"/>
        <v>322</v>
      </c>
      <c r="B7723" s="10">
        <f t="shared" si="1334"/>
        <v>14</v>
      </c>
      <c r="C7723" s="23">
        <v>5.6</v>
      </c>
      <c r="D7723" s="24">
        <v>0</v>
      </c>
      <c r="E7723" s="24">
        <v>43.218000000000004</v>
      </c>
      <c r="F7723" s="48"/>
      <c r="G7723" s="48"/>
      <c r="H7723" s="1">
        <f t="shared" si="1335"/>
        <v>-19.831573754041496</v>
      </c>
      <c r="I7723" s="1">
        <f t="shared" si="1329"/>
        <v>14.046194688222576</v>
      </c>
      <c r="J7723" s="4">
        <f>B7723+('PV model'!$B$3/15)+(I7723/60)</f>
        <v>13.957436578137042</v>
      </c>
      <c r="K7723" s="2">
        <f t="shared" si="1330"/>
        <v>-29.361548672055626</v>
      </c>
      <c r="L7723" s="2">
        <f>DEGREES(ASIN((((COS(RADIANS('PV model'!$B$2))*COS(RADIANS(H7723))*COS(RADIANS(K7723)))+(SIN(RADIANS('PV model'!$B$2))*SIN(RADIANS(H7723)))))))</f>
        <v>10.648370534540575</v>
      </c>
      <c r="M7723" s="3">
        <f t="shared" si="1326"/>
        <v>10.648370534540575</v>
      </c>
      <c r="N7723" s="2">
        <f t="shared" si="1331"/>
        <v>-27.990292257079162</v>
      </c>
      <c r="O7723" s="2">
        <f>IF('PV model'!$B$2&gt;0, 180-N7723,IF('PV model'!$B$2&lt;0,0-N7723,N7723))</f>
        <v>207.99029225707915</v>
      </c>
      <c r="P7723" s="2">
        <f>ABS(O7723-'PV model'!$B$5)</f>
        <v>2.9902922570791475</v>
      </c>
      <c r="Q7723" s="3">
        <f t="shared" si="1327"/>
        <v>79.351629465459425</v>
      </c>
      <c r="R7723" s="3">
        <f t="shared" si="1332"/>
        <v>0</v>
      </c>
      <c r="S7723" s="3">
        <f t="shared" si="1328"/>
        <v>43.218000000000004</v>
      </c>
      <c r="T7723" s="3">
        <f>(0.5*(1-COS(RADIANS(90-$X$3)))*(D7723+E7723)*'PV model'!$B$4)</f>
        <v>0</v>
      </c>
      <c r="U7723" s="3">
        <f t="shared" si="1333"/>
        <v>43.218000000000004</v>
      </c>
      <c r="V7723" s="3">
        <f>('PV model'!$B$13*(U7723/1000)*(1-'PV model'!$B$14*((20+C7723)-25))*'PV model'!$B$10)/'PV model'!$B$12</f>
        <v>4.3097031089280007</v>
      </c>
    </row>
    <row r="7724" spans="1:22" x14ac:dyDescent="0.2">
      <c r="A7724" s="10">
        <f t="shared" si="1325"/>
        <v>322</v>
      </c>
      <c r="B7724" s="10">
        <f t="shared" si="1334"/>
        <v>15</v>
      </c>
      <c r="C7724" s="23">
        <v>5.9</v>
      </c>
      <c r="D7724" s="24">
        <v>0</v>
      </c>
      <c r="E7724" s="24">
        <v>26.459999999999997</v>
      </c>
      <c r="F7724" s="48"/>
      <c r="G7724" s="48"/>
      <c r="H7724" s="1">
        <f t="shared" si="1335"/>
        <v>-19.831573754041496</v>
      </c>
      <c r="I7724" s="1">
        <f t="shared" si="1329"/>
        <v>14.046194688222576</v>
      </c>
      <c r="J7724" s="4">
        <f>B7724+('PV model'!$B$3/15)+(I7724/60)</f>
        <v>14.957436578137042</v>
      </c>
      <c r="K7724" s="2">
        <f t="shared" si="1330"/>
        <v>-44.361548672055626</v>
      </c>
      <c r="L7724" s="2">
        <f>DEGREES(ASIN((((COS(RADIANS('PV model'!$B$2))*COS(RADIANS(H7724))*COS(RADIANS(K7724)))+(SIN(RADIANS('PV model'!$B$2))*SIN(RADIANS(H7724)))))))</f>
        <v>5.8164399276885206</v>
      </c>
      <c r="M7724" s="3">
        <f t="shared" si="1326"/>
        <v>5.8164399276885206</v>
      </c>
      <c r="N7724" s="2">
        <f t="shared" si="1331"/>
        <v>-41.38546495372151</v>
      </c>
      <c r="O7724" s="2">
        <f>IF('PV model'!$B$2&gt;0, 180-N7724,IF('PV model'!$B$2&lt;0,0-N7724,N7724))</f>
        <v>221.38546495372151</v>
      </c>
      <c r="P7724" s="2">
        <f>ABS(O7724-'PV model'!$B$5)</f>
        <v>16.38546495372151</v>
      </c>
      <c r="Q7724" s="3">
        <f t="shared" si="1327"/>
        <v>84.183560072311479</v>
      </c>
      <c r="R7724" s="3">
        <f t="shared" si="1332"/>
        <v>0</v>
      </c>
      <c r="S7724" s="3">
        <f t="shared" si="1328"/>
        <v>26.459999999999997</v>
      </c>
      <c r="T7724" s="3">
        <f>(0.5*(1-COS(RADIANS(90-$X$3)))*(D7724+E7724)*'PV model'!$B$4)</f>
        <v>0</v>
      </c>
      <c r="U7724" s="3">
        <f t="shared" si="1333"/>
        <v>26.459999999999997</v>
      </c>
      <c r="V7724" s="3">
        <f>('PV model'!$B$13*(U7724/1000)*(1-'PV model'!$B$14*((20+C7724)-25))*'PV model'!$B$10)/'PV model'!$B$12</f>
        <v>2.6354198102399997</v>
      </c>
    </row>
    <row r="7725" spans="1:22" x14ac:dyDescent="0.2">
      <c r="A7725" s="10">
        <f t="shared" si="1325"/>
        <v>322</v>
      </c>
      <c r="B7725" s="10">
        <f t="shared" si="1334"/>
        <v>16</v>
      </c>
      <c r="C7725" s="23">
        <v>5.8</v>
      </c>
      <c r="D7725" s="24">
        <v>0</v>
      </c>
      <c r="E7725" s="24">
        <v>7.9380000000000006</v>
      </c>
      <c r="F7725" s="48"/>
      <c r="G7725" s="48"/>
      <c r="H7725" s="1">
        <f t="shared" si="1335"/>
        <v>-19.831573754041496</v>
      </c>
      <c r="I7725" s="1">
        <f t="shared" si="1329"/>
        <v>14.046194688222576</v>
      </c>
      <c r="J7725" s="4">
        <f>B7725+('PV model'!$B$3/15)+(I7725/60)</f>
        <v>15.957436578137042</v>
      </c>
      <c r="K7725" s="2">
        <f t="shared" si="1330"/>
        <v>-59.361548672055626</v>
      </c>
      <c r="L7725" s="2">
        <f>DEGREES(ASIN((((COS(RADIANS('PV model'!$B$2))*COS(RADIANS(H7725))*COS(RADIANS(K7725)))+(SIN(RADIANS('PV model'!$B$2))*SIN(RADIANS(H7725)))))))</f>
        <v>-0.46166381816108959</v>
      </c>
      <c r="M7725" s="3">
        <f t="shared" si="1326"/>
        <v>0</v>
      </c>
      <c r="N7725" s="2">
        <f t="shared" si="1331"/>
        <v>-54.037308103077073</v>
      </c>
      <c r="O7725" s="2">
        <f>IF('PV model'!$B$2&gt;0, 180-N7725,IF('PV model'!$B$2&lt;0,0-N7725,N7725))</f>
        <v>234.03730810307707</v>
      </c>
      <c r="P7725" s="2">
        <f>ABS(O7725-'PV model'!$B$5)</f>
        <v>29.037308103077066</v>
      </c>
      <c r="Q7725" s="3">
        <f t="shared" si="1327"/>
        <v>90.461663818161085</v>
      </c>
      <c r="R7725" s="3">
        <f t="shared" si="1332"/>
        <v>0</v>
      </c>
      <c r="S7725" s="3">
        <f t="shared" si="1328"/>
        <v>7.9380000000000006</v>
      </c>
      <c r="T7725" s="3">
        <f>(0.5*(1-COS(RADIANS(90-$X$3)))*(D7725+E7725)*'PV model'!$B$4)</f>
        <v>0</v>
      </c>
      <c r="U7725" s="3">
        <f t="shared" si="1333"/>
        <v>7.9380000000000006</v>
      </c>
      <c r="V7725" s="3">
        <f>('PV model'!$B$13*(U7725/1000)*(1-'PV model'!$B$14*((20+C7725)-25))*'PV model'!$B$10)/'PV model'!$B$12</f>
        <v>0.79094333606400002</v>
      </c>
    </row>
    <row r="7726" spans="1:22" x14ac:dyDescent="0.2">
      <c r="A7726" s="10">
        <f t="shared" ref="A7726:A7789" si="1336">IF(B7726&gt;1,A7725,A7725+1)</f>
        <v>322</v>
      </c>
      <c r="B7726" s="10">
        <f t="shared" si="1334"/>
        <v>17</v>
      </c>
      <c r="C7726" s="23">
        <v>5.7</v>
      </c>
      <c r="D7726" s="24">
        <v>0</v>
      </c>
      <c r="E7726" s="24">
        <v>0</v>
      </c>
      <c r="F7726" s="48"/>
      <c r="G7726" s="48"/>
      <c r="H7726" s="1">
        <f t="shared" si="1335"/>
        <v>-19.831573754041496</v>
      </c>
      <c r="I7726" s="1">
        <f t="shared" si="1329"/>
        <v>14.046194688222576</v>
      </c>
      <c r="J7726" s="4">
        <f>B7726+('PV model'!$B$3/15)+(I7726/60)</f>
        <v>16.957436578137042</v>
      </c>
      <c r="K7726" s="2">
        <f t="shared" si="1330"/>
        <v>-74.361548672055619</v>
      </c>
      <c r="L7726" s="2">
        <f>DEGREES(ASIN((((COS(RADIANS('PV model'!$B$2))*COS(RADIANS(H7726))*COS(RADIANS(K7726)))+(SIN(RADIANS('PV model'!$B$2))*SIN(RADIANS(H7726)))))))</f>
        <v>-7.814204201516489</v>
      </c>
      <c r="M7726" s="3">
        <f t="shared" si="1326"/>
        <v>0</v>
      </c>
      <c r="N7726" s="2">
        <f t="shared" si="1331"/>
        <v>-66.115262977998142</v>
      </c>
      <c r="O7726" s="2">
        <f>IF('PV model'!$B$2&gt;0, 180-N7726,IF('PV model'!$B$2&lt;0,0-N7726,N7726))</f>
        <v>246.11526297799816</v>
      </c>
      <c r="P7726" s="2">
        <f>ABS(O7726-'PV model'!$B$5)</f>
        <v>41.115262977998157</v>
      </c>
      <c r="Q7726" s="3">
        <f t="shared" si="1327"/>
        <v>97.814204201516489</v>
      </c>
      <c r="R7726" s="3">
        <f t="shared" si="1332"/>
        <v>0</v>
      </c>
      <c r="S7726" s="3">
        <f t="shared" si="1328"/>
        <v>0</v>
      </c>
      <c r="T7726" s="3">
        <f>(0.5*(1-COS(RADIANS(90-$X$3)))*(D7726+E7726)*'PV model'!$B$4)</f>
        <v>0</v>
      </c>
      <c r="U7726" s="3">
        <f t="shared" si="1333"/>
        <v>0</v>
      </c>
      <c r="V7726" s="3">
        <f>('PV model'!$B$13*(U7726/1000)*(1-'PV model'!$B$14*((20+C7726)-25))*'PV model'!$B$10)/'PV model'!$B$12</f>
        <v>0</v>
      </c>
    </row>
    <row r="7727" spans="1:22" x14ac:dyDescent="0.2">
      <c r="A7727" s="10">
        <f t="shared" si="1336"/>
        <v>322</v>
      </c>
      <c r="B7727" s="10">
        <f t="shared" si="1334"/>
        <v>18</v>
      </c>
      <c r="C7727" s="23">
        <v>5.6</v>
      </c>
      <c r="D7727" s="24">
        <v>0</v>
      </c>
      <c r="E7727" s="24">
        <v>0</v>
      </c>
      <c r="F7727" s="48"/>
      <c r="G7727" s="48"/>
      <c r="H7727" s="1">
        <f t="shared" si="1335"/>
        <v>-19.831573754041496</v>
      </c>
      <c r="I7727" s="1">
        <f t="shared" si="1329"/>
        <v>14.046194688222576</v>
      </c>
      <c r="J7727" s="4">
        <f>B7727+('PV model'!$B$3/15)+(I7727/60)</f>
        <v>17.957436578137042</v>
      </c>
      <c r="K7727" s="2">
        <f t="shared" si="1330"/>
        <v>-89.361548672055619</v>
      </c>
      <c r="L7727" s="2">
        <f>DEGREES(ASIN((((COS(RADIANS('PV model'!$B$2))*COS(RADIANS(H7727))*COS(RADIANS(K7727)))+(SIN(RADIANS('PV model'!$B$2))*SIN(RADIANS(H7727)))))))</f>
        <v>-15.881756195384078</v>
      </c>
      <c r="M7727" s="3">
        <f t="shared" si="1326"/>
        <v>0</v>
      </c>
      <c r="N7727" s="2">
        <f t="shared" si="1331"/>
        <v>-77.950055411224227</v>
      </c>
      <c r="O7727" s="2">
        <f>IF('PV model'!$B$2&gt;0, 180-N7727,IF('PV model'!$B$2&lt;0,0-N7727,N7727))</f>
        <v>257.95005541122424</v>
      </c>
      <c r="P7727" s="2">
        <f>ABS(O7727-'PV model'!$B$5)</f>
        <v>52.950055411224241</v>
      </c>
      <c r="Q7727" s="3">
        <f t="shared" si="1327"/>
        <v>105.88175619538407</v>
      </c>
      <c r="R7727" s="3">
        <f t="shared" si="1332"/>
        <v>0</v>
      </c>
      <c r="S7727" s="3">
        <f t="shared" si="1328"/>
        <v>0</v>
      </c>
      <c r="T7727" s="3">
        <f>(0.5*(1-COS(RADIANS(90-$X$3)))*(D7727+E7727)*'PV model'!$B$4)</f>
        <v>0</v>
      </c>
      <c r="U7727" s="3">
        <f t="shared" si="1333"/>
        <v>0</v>
      </c>
      <c r="V7727" s="3">
        <f>('PV model'!$B$13*(U7727/1000)*(1-'PV model'!$B$14*((20+C7727)-25))*'PV model'!$B$10)/'PV model'!$B$12</f>
        <v>0</v>
      </c>
    </row>
    <row r="7728" spans="1:22" x14ac:dyDescent="0.2">
      <c r="A7728" s="10">
        <f t="shared" si="1336"/>
        <v>322</v>
      </c>
      <c r="B7728" s="10">
        <f t="shared" si="1334"/>
        <v>19</v>
      </c>
      <c r="C7728" s="23">
        <v>5.4</v>
      </c>
      <c r="D7728" s="24">
        <v>0</v>
      </c>
      <c r="E7728" s="24">
        <v>0</v>
      </c>
      <c r="F7728" s="48"/>
      <c r="G7728" s="48"/>
      <c r="H7728" s="1">
        <f t="shared" si="1335"/>
        <v>-19.831573754041496</v>
      </c>
      <c r="I7728" s="1">
        <f t="shared" si="1329"/>
        <v>14.046194688222576</v>
      </c>
      <c r="J7728" s="4">
        <f>B7728+('PV model'!$B$3/15)+(I7728/60)</f>
        <v>18.957436578137042</v>
      </c>
      <c r="K7728" s="2">
        <f t="shared" si="1330"/>
        <v>-104.36154867205562</v>
      </c>
      <c r="L7728" s="2">
        <f>DEGREES(ASIN((((COS(RADIANS('PV model'!$B$2))*COS(RADIANS(H7728))*COS(RADIANS(K7728)))+(SIN(RADIANS('PV model'!$B$2))*SIN(RADIANS(H7728)))))))</f>
        <v>-24.314774465748592</v>
      </c>
      <c r="M7728" s="3">
        <f t="shared" si="1326"/>
        <v>0</v>
      </c>
      <c r="N7728" s="2">
        <f t="shared" si="1331"/>
        <v>-89.991444295304774</v>
      </c>
      <c r="O7728" s="2">
        <f>IF('PV model'!$B$2&gt;0, 180-N7728,IF('PV model'!$B$2&lt;0,0-N7728,N7728))</f>
        <v>269.99144429530475</v>
      </c>
      <c r="P7728" s="2">
        <f>ABS(O7728-'PV model'!$B$5)</f>
        <v>64.991444295304746</v>
      </c>
      <c r="Q7728" s="3">
        <f t="shared" si="1327"/>
        <v>114.3147744657486</v>
      </c>
      <c r="R7728" s="3">
        <f t="shared" si="1332"/>
        <v>0</v>
      </c>
      <c r="S7728" s="3">
        <f t="shared" si="1328"/>
        <v>0</v>
      </c>
      <c r="T7728" s="3">
        <f>(0.5*(1-COS(RADIANS(90-$X$3)))*(D7728+E7728)*'PV model'!$B$4)</f>
        <v>0</v>
      </c>
      <c r="U7728" s="3">
        <f t="shared" si="1333"/>
        <v>0</v>
      </c>
      <c r="V7728" s="3">
        <f>('PV model'!$B$13*(U7728/1000)*(1-'PV model'!$B$14*((20+C7728)-25))*'PV model'!$B$10)/'PV model'!$B$12</f>
        <v>0</v>
      </c>
    </row>
    <row r="7729" spans="1:22" x14ac:dyDescent="0.2">
      <c r="A7729" s="10">
        <f t="shared" si="1336"/>
        <v>322</v>
      </c>
      <c r="B7729" s="10">
        <f t="shared" si="1334"/>
        <v>20</v>
      </c>
      <c r="C7729" s="23">
        <v>5.3</v>
      </c>
      <c r="D7729" s="24">
        <v>0</v>
      </c>
      <c r="E7729" s="24">
        <v>0</v>
      </c>
      <c r="F7729" s="48"/>
      <c r="G7729" s="48"/>
      <c r="H7729" s="1">
        <f t="shared" si="1335"/>
        <v>-19.831573754041496</v>
      </c>
      <c r="I7729" s="1">
        <f t="shared" si="1329"/>
        <v>14.046194688222576</v>
      </c>
      <c r="J7729" s="4">
        <f>B7729+('PV model'!$B$3/15)+(I7729/60)</f>
        <v>19.957436578137042</v>
      </c>
      <c r="K7729" s="2">
        <f t="shared" si="1330"/>
        <v>-119.36154867205562</v>
      </c>
      <c r="L7729" s="2">
        <f>DEGREES(ASIN((((COS(RADIANS('PV model'!$B$2))*COS(RADIANS(H7729))*COS(RADIANS(K7729)))+(SIN(RADIANS('PV model'!$B$2))*SIN(RADIANS(H7729)))))))</f>
        <v>-32.740792812243868</v>
      </c>
      <c r="M7729" s="3">
        <f t="shared" si="1326"/>
        <v>0</v>
      </c>
      <c r="N7729" s="2">
        <f t="shared" si="1331"/>
        <v>-77.087304888869269</v>
      </c>
      <c r="O7729" s="2">
        <f>IF('PV model'!$B$2&gt;0, 180-N7729,IF('PV model'!$B$2&lt;0,0-N7729,N7729))</f>
        <v>257.08730488886926</v>
      </c>
      <c r="P7729" s="2">
        <f>ABS(O7729-'PV model'!$B$5)</f>
        <v>52.087304888869255</v>
      </c>
      <c r="Q7729" s="3">
        <f t="shared" si="1327"/>
        <v>122.74079281224387</v>
      </c>
      <c r="R7729" s="3">
        <f t="shared" si="1332"/>
        <v>0</v>
      </c>
      <c r="S7729" s="3">
        <f t="shared" si="1328"/>
        <v>0</v>
      </c>
      <c r="T7729" s="3">
        <f>(0.5*(1-COS(RADIANS(90-$X$3)))*(D7729+E7729)*'PV model'!$B$4)</f>
        <v>0</v>
      </c>
      <c r="U7729" s="3">
        <f t="shared" si="1333"/>
        <v>0</v>
      </c>
      <c r="V7729" s="3">
        <f>('PV model'!$B$13*(U7729/1000)*(1-'PV model'!$B$14*((20+C7729)-25))*'PV model'!$B$10)/'PV model'!$B$12</f>
        <v>0</v>
      </c>
    </row>
    <row r="7730" spans="1:22" x14ac:dyDescent="0.2">
      <c r="A7730" s="10">
        <f t="shared" si="1336"/>
        <v>322</v>
      </c>
      <c r="B7730" s="10">
        <f t="shared" si="1334"/>
        <v>21</v>
      </c>
      <c r="C7730" s="23">
        <v>5.0999999999999996</v>
      </c>
      <c r="D7730" s="24">
        <v>0</v>
      </c>
      <c r="E7730" s="24">
        <v>0</v>
      </c>
      <c r="F7730" s="48"/>
      <c r="G7730" s="48"/>
      <c r="H7730" s="1">
        <f t="shared" si="1335"/>
        <v>-19.831573754041496</v>
      </c>
      <c r="I7730" s="1">
        <f t="shared" si="1329"/>
        <v>14.046194688222576</v>
      </c>
      <c r="J7730" s="4">
        <f>B7730+('PV model'!$B$3/15)+(I7730/60)</f>
        <v>20.957436578137042</v>
      </c>
      <c r="K7730" s="2">
        <f t="shared" si="1330"/>
        <v>-134.36154867205562</v>
      </c>
      <c r="L7730" s="2">
        <f>DEGREES(ASIN((((COS(RADIANS('PV model'!$B$2))*COS(RADIANS(H7730))*COS(RADIANS(K7730)))+(SIN(RADIANS('PV model'!$B$2))*SIN(RADIANS(H7730)))))))</f>
        <v>-40.702052209924929</v>
      </c>
      <c r="M7730" s="3">
        <f t="shared" si="1326"/>
        <v>0</v>
      </c>
      <c r="N7730" s="2">
        <f t="shared" si="1331"/>
        <v>-62.51457561127642</v>
      </c>
      <c r="O7730" s="2">
        <f>IF('PV model'!$B$2&gt;0, 180-N7730,IF('PV model'!$B$2&lt;0,0-N7730,N7730))</f>
        <v>242.51457561127643</v>
      </c>
      <c r="P7730" s="2">
        <f>ABS(O7730-'PV model'!$B$5)</f>
        <v>37.514575611276427</v>
      </c>
      <c r="Q7730" s="3">
        <f t="shared" si="1327"/>
        <v>130.70205220992494</v>
      </c>
      <c r="R7730" s="3">
        <f t="shared" si="1332"/>
        <v>0</v>
      </c>
      <c r="S7730" s="3">
        <f t="shared" si="1328"/>
        <v>0</v>
      </c>
      <c r="T7730" s="3">
        <f>(0.5*(1-COS(RADIANS(90-$X$3)))*(D7730+E7730)*'PV model'!$B$4)</f>
        <v>0</v>
      </c>
      <c r="U7730" s="3">
        <f t="shared" si="1333"/>
        <v>0</v>
      </c>
      <c r="V7730" s="3">
        <f>('PV model'!$B$13*(U7730/1000)*(1-'PV model'!$B$14*((20+C7730)-25))*'PV model'!$B$10)/'PV model'!$B$12</f>
        <v>0</v>
      </c>
    </row>
    <row r="7731" spans="1:22" x14ac:dyDescent="0.2">
      <c r="A7731" s="10">
        <f t="shared" si="1336"/>
        <v>322</v>
      </c>
      <c r="B7731" s="10">
        <f t="shared" si="1334"/>
        <v>22</v>
      </c>
      <c r="C7731" s="23">
        <v>4.9000000000000004</v>
      </c>
      <c r="D7731" s="24">
        <v>0</v>
      </c>
      <c r="E7731" s="24">
        <v>0</v>
      </c>
      <c r="F7731" s="48"/>
      <c r="G7731" s="48"/>
      <c r="H7731" s="1">
        <f t="shared" si="1335"/>
        <v>-19.831573754041496</v>
      </c>
      <c r="I7731" s="1">
        <f t="shared" si="1329"/>
        <v>14.046194688222576</v>
      </c>
      <c r="J7731" s="4">
        <f>B7731+('PV model'!$B$3/15)+(I7731/60)</f>
        <v>21.957436578137042</v>
      </c>
      <c r="K7731" s="2">
        <f t="shared" si="1330"/>
        <v>-149.36154867205562</v>
      </c>
      <c r="L7731" s="2">
        <f>DEGREES(ASIN((((COS(RADIANS('PV model'!$B$2))*COS(RADIANS(H7731))*COS(RADIANS(K7731)))+(SIN(RADIANS('PV model'!$B$2))*SIN(RADIANS(H7731)))))))</f>
        <v>-47.563372136608557</v>
      </c>
      <c r="M7731" s="3">
        <f t="shared" si="1326"/>
        <v>0</v>
      </c>
      <c r="N7731" s="2">
        <f t="shared" si="1331"/>
        <v>-45.271787012838693</v>
      </c>
      <c r="O7731" s="2">
        <f>IF('PV model'!$B$2&gt;0, 180-N7731,IF('PV model'!$B$2&lt;0,0-N7731,N7731))</f>
        <v>225.2717870128387</v>
      </c>
      <c r="P7731" s="2">
        <f>ABS(O7731-'PV model'!$B$5)</f>
        <v>20.271787012838701</v>
      </c>
      <c r="Q7731" s="3">
        <f t="shared" si="1327"/>
        <v>137.56337213660856</v>
      </c>
      <c r="R7731" s="3">
        <f t="shared" si="1332"/>
        <v>0</v>
      </c>
      <c r="S7731" s="3">
        <f t="shared" si="1328"/>
        <v>0</v>
      </c>
      <c r="T7731" s="3">
        <f>(0.5*(1-COS(RADIANS(90-$X$3)))*(D7731+E7731)*'PV model'!$B$4)</f>
        <v>0</v>
      </c>
      <c r="U7731" s="3">
        <f t="shared" si="1333"/>
        <v>0</v>
      </c>
      <c r="V7731" s="3">
        <f>('PV model'!$B$13*(U7731/1000)*(1-'PV model'!$B$14*((20+C7731)-25))*'PV model'!$B$10)/'PV model'!$B$12</f>
        <v>0</v>
      </c>
    </row>
    <row r="7732" spans="1:22" x14ac:dyDescent="0.2">
      <c r="A7732" s="10">
        <f t="shared" si="1336"/>
        <v>322</v>
      </c>
      <c r="B7732" s="10">
        <f t="shared" si="1334"/>
        <v>23</v>
      </c>
      <c r="C7732" s="23">
        <v>4.8</v>
      </c>
      <c r="D7732" s="24">
        <v>0</v>
      </c>
      <c r="E7732" s="24">
        <v>0</v>
      </c>
      <c r="F7732" s="48"/>
      <c r="G7732" s="48"/>
      <c r="H7732" s="1">
        <f t="shared" si="1335"/>
        <v>-19.831573754041496</v>
      </c>
      <c r="I7732" s="1">
        <f t="shared" si="1329"/>
        <v>14.046194688222576</v>
      </c>
      <c r="J7732" s="4">
        <f>B7732+('PV model'!$B$3/15)+(I7732/60)</f>
        <v>22.957436578137042</v>
      </c>
      <c r="K7732" s="2">
        <f t="shared" si="1330"/>
        <v>-164.36154867205562</v>
      </c>
      <c r="L7732" s="2">
        <f>DEGREES(ASIN((((COS(RADIANS('PV model'!$B$2))*COS(RADIANS(H7732))*COS(RADIANS(K7732)))+(SIN(RADIANS('PV model'!$B$2))*SIN(RADIANS(H7732)))))))</f>
        <v>-52.436781229847988</v>
      </c>
      <c r="M7732" s="3">
        <f t="shared" si="1326"/>
        <v>0</v>
      </c>
      <c r="N7732" s="2">
        <f t="shared" si="1331"/>
        <v>-24.579256914233515</v>
      </c>
      <c r="O7732" s="2">
        <f>IF('PV model'!$B$2&gt;0, 180-N7732,IF('PV model'!$B$2&lt;0,0-N7732,N7732))</f>
        <v>204.57925691423353</v>
      </c>
      <c r="P7732" s="2">
        <f>ABS(O7732-'PV model'!$B$5)</f>
        <v>0.42074308576647468</v>
      </c>
      <c r="Q7732" s="3">
        <f t="shared" si="1327"/>
        <v>142.43678122984798</v>
      </c>
      <c r="R7732" s="3">
        <f t="shared" si="1332"/>
        <v>0</v>
      </c>
      <c r="S7732" s="3">
        <f t="shared" si="1328"/>
        <v>0</v>
      </c>
      <c r="T7732" s="3">
        <f>(0.5*(1-COS(RADIANS(90-$X$3)))*(D7732+E7732)*'PV model'!$B$4)</f>
        <v>0</v>
      </c>
      <c r="U7732" s="3">
        <f t="shared" si="1333"/>
        <v>0</v>
      </c>
      <c r="V7732" s="3">
        <f>('PV model'!$B$13*(U7732/1000)*(1-'PV model'!$B$14*((20+C7732)-25))*'PV model'!$B$10)/'PV model'!$B$12</f>
        <v>0</v>
      </c>
    </row>
    <row r="7733" spans="1:22" x14ac:dyDescent="0.2">
      <c r="A7733" s="10">
        <f t="shared" si="1336"/>
        <v>322</v>
      </c>
      <c r="B7733" s="10">
        <f t="shared" si="1334"/>
        <v>24</v>
      </c>
      <c r="C7733" s="23">
        <v>4.5999999999999996</v>
      </c>
      <c r="D7733" s="24">
        <v>0</v>
      </c>
      <c r="E7733" s="24">
        <v>0</v>
      </c>
      <c r="F7733" s="48"/>
      <c r="G7733" s="48"/>
      <c r="H7733" s="1">
        <f t="shared" si="1335"/>
        <v>-19.831573754041496</v>
      </c>
      <c r="I7733" s="1">
        <f t="shared" si="1329"/>
        <v>14.046194688222576</v>
      </c>
      <c r="J7733" s="4">
        <f>B7733+('PV model'!$B$3/15)+(I7733/60)</f>
        <v>23.957436578137042</v>
      </c>
      <c r="K7733" s="2">
        <f t="shared" si="1330"/>
        <v>-179.36154867205562</v>
      </c>
      <c r="L7733" s="2">
        <f>DEGREES(ASIN((((COS(RADIANS('PV model'!$B$2))*COS(RADIANS(H7733))*COS(RADIANS(K7733)))+(SIN(RADIANS('PV model'!$B$2))*SIN(RADIANS(H7733)))))))</f>
        <v>-54.328323484303837</v>
      </c>
      <c r="M7733" s="3">
        <f t="shared" si="1326"/>
        <v>0</v>
      </c>
      <c r="N7733" s="2">
        <f t="shared" si="1331"/>
        <v>-1.0299542777271318</v>
      </c>
      <c r="O7733" s="2">
        <f>IF('PV model'!$B$2&gt;0, 180-N7733,IF('PV model'!$B$2&lt;0,0-N7733,N7733))</f>
        <v>181.02995427772714</v>
      </c>
      <c r="P7733" s="2">
        <f>ABS(O7733-'PV model'!$B$5)</f>
        <v>23.970045722272857</v>
      </c>
      <c r="Q7733" s="3">
        <f t="shared" si="1327"/>
        <v>144.32832348430387</v>
      </c>
      <c r="R7733" s="3">
        <f t="shared" si="1332"/>
        <v>0</v>
      </c>
      <c r="S7733" s="3">
        <f t="shared" si="1328"/>
        <v>0</v>
      </c>
      <c r="T7733" s="3">
        <f>(0.5*(1-COS(RADIANS(90-$X$3)))*(D7733+E7733)*'PV model'!$B$4)</f>
        <v>0</v>
      </c>
      <c r="U7733" s="3">
        <f t="shared" si="1333"/>
        <v>0</v>
      </c>
      <c r="V7733" s="3">
        <f>('PV model'!$B$13*(U7733/1000)*(1-'PV model'!$B$14*((20+C7733)-25))*'PV model'!$B$10)/'PV model'!$B$12</f>
        <v>0</v>
      </c>
    </row>
    <row r="7734" spans="1:22" x14ac:dyDescent="0.2">
      <c r="A7734" s="10">
        <f t="shared" si="1336"/>
        <v>323</v>
      </c>
      <c r="B7734" s="10">
        <f t="shared" si="1334"/>
        <v>1</v>
      </c>
      <c r="C7734" s="23">
        <v>5</v>
      </c>
      <c r="D7734" s="24">
        <v>0</v>
      </c>
      <c r="E7734" s="24">
        <v>0</v>
      </c>
      <c r="F7734" s="48"/>
      <c r="G7734" s="48"/>
      <c r="H7734" s="1">
        <f t="shared" si="1335"/>
        <v>-20.044534132841331</v>
      </c>
      <c r="I7734" s="1">
        <f t="shared" si="1329"/>
        <v>13.790061479548926</v>
      </c>
      <c r="J7734" s="4">
        <f>B7734+('PV model'!$B$3/15)+(I7734/60)</f>
        <v>0.95316769132581547</v>
      </c>
      <c r="K7734" s="2">
        <f t="shared" si="1330"/>
        <v>165.70248463011276</v>
      </c>
      <c r="L7734" s="2">
        <f>DEGREES(ASIN((((COS(RADIANS('PV model'!$B$2))*COS(RADIANS(H7734))*COS(RADIANS(K7734)))+(SIN(RADIANS('PV model'!$B$2))*SIN(RADIANS(H7734)))))))</f>
        <v>-52.947686605322509</v>
      </c>
      <c r="M7734" s="3">
        <f t="shared" si="1326"/>
        <v>0</v>
      </c>
      <c r="N7734" s="2">
        <f t="shared" si="1331"/>
        <v>22.64564807121377</v>
      </c>
      <c r="O7734" s="2">
        <f>IF('PV model'!$B$2&gt;0, 180-N7734,IF('PV model'!$B$2&lt;0,0-N7734,N7734))</f>
        <v>157.35435192878623</v>
      </c>
      <c r="P7734" s="2">
        <f>ABS(O7734-'PV model'!$B$5)</f>
        <v>47.64564807121377</v>
      </c>
      <c r="Q7734" s="3">
        <f t="shared" si="1327"/>
        <v>142.9476866053225</v>
      </c>
      <c r="R7734" s="3">
        <f t="shared" si="1332"/>
        <v>0</v>
      </c>
      <c r="S7734" s="3">
        <f t="shared" si="1328"/>
        <v>0</v>
      </c>
      <c r="T7734" s="3">
        <f>(0.5*(1-COS(RADIANS(90-$X$3)))*(D7734+E7734)*'PV model'!$B$4)</f>
        <v>0</v>
      </c>
      <c r="U7734" s="3">
        <f t="shared" si="1333"/>
        <v>0</v>
      </c>
      <c r="V7734" s="3">
        <f>('PV model'!$B$13*(U7734/1000)*(1-'PV model'!$B$14*((20+C7734)-25))*'PV model'!$B$10)/'PV model'!$B$12</f>
        <v>0</v>
      </c>
    </row>
    <row r="7735" spans="1:22" x14ac:dyDescent="0.2">
      <c r="A7735" s="10">
        <f t="shared" si="1336"/>
        <v>323</v>
      </c>
      <c r="B7735" s="10">
        <f t="shared" si="1334"/>
        <v>2</v>
      </c>
      <c r="C7735" s="23">
        <v>5.3</v>
      </c>
      <c r="D7735" s="24">
        <v>0</v>
      </c>
      <c r="E7735" s="24">
        <v>0</v>
      </c>
      <c r="F7735" s="48"/>
      <c r="G7735" s="48"/>
      <c r="H7735" s="1">
        <f t="shared" si="1335"/>
        <v>-20.044534132841331</v>
      </c>
      <c r="I7735" s="1">
        <f t="shared" si="1329"/>
        <v>13.790061479548926</v>
      </c>
      <c r="J7735" s="4">
        <f>B7735+('PV model'!$B$3/15)+(I7735/60)</f>
        <v>1.9531676913258156</v>
      </c>
      <c r="K7735" s="2">
        <f t="shared" si="1330"/>
        <v>150.70248463011276</v>
      </c>
      <c r="L7735" s="2">
        <f>DEGREES(ASIN((((COS(RADIANS('PV model'!$B$2))*COS(RADIANS(H7735))*COS(RADIANS(K7735)))+(SIN(RADIANS('PV model'!$B$2))*SIN(RADIANS(H7735)))))))</f>
        <v>-48.288648010311761</v>
      </c>
      <c r="M7735" s="3">
        <f t="shared" si="1326"/>
        <v>0</v>
      </c>
      <c r="N7735" s="2">
        <f t="shared" si="1331"/>
        <v>43.700615723879999</v>
      </c>
      <c r="O7735" s="2">
        <f>IF('PV model'!$B$2&gt;0, 180-N7735,IF('PV model'!$B$2&lt;0,0-N7735,N7735))</f>
        <v>136.29938427612001</v>
      </c>
      <c r="P7735" s="2">
        <f>ABS(O7735-'PV model'!$B$5)</f>
        <v>68.700615723879991</v>
      </c>
      <c r="Q7735" s="3">
        <f t="shared" si="1327"/>
        <v>138.28864801031176</v>
      </c>
      <c r="R7735" s="3">
        <f t="shared" si="1332"/>
        <v>0</v>
      </c>
      <c r="S7735" s="3">
        <f t="shared" si="1328"/>
        <v>0</v>
      </c>
      <c r="T7735" s="3">
        <f>(0.5*(1-COS(RADIANS(90-$X$3)))*(D7735+E7735)*'PV model'!$B$4)</f>
        <v>0</v>
      </c>
      <c r="U7735" s="3">
        <f t="shared" si="1333"/>
        <v>0</v>
      </c>
      <c r="V7735" s="3">
        <f>('PV model'!$B$13*(U7735/1000)*(1-'PV model'!$B$14*((20+C7735)-25))*'PV model'!$B$10)/'PV model'!$B$12</f>
        <v>0</v>
      </c>
    </row>
    <row r="7736" spans="1:22" x14ac:dyDescent="0.2">
      <c r="A7736" s="10">
        <f t="shared" si="1336"/>
        <v>323</v>
      </c>
      <c r="B7736" s="10">
        <f t="shared" si="1334"/>
        <v>3</v>
      </c>
      <c r="C7736" s="23">
        <v>5.7</v>
      </c>
      <c r="D7736" s="24">
        <v>0</v>
      </c>
      <c r="E7736" s="24">
        <v>0</v>
      </c>
      <c r="F7736" s="48"/>
      <c r="G7736" s="48"/>
      <c r="H7736" s="1">
        <f t="shared" si="1335"/>
        <v>-20.044534132841331</v>
      </c>
      <c r="I7736" s="1">
        <f t="shared" si="1329"/>
        <v>13.790061479548926</v>
      </c>
      <c r="J7736" s="4">
        <f>B7736+('PV model'!$B$3/15)+(I7736/60)</f>
        <v>2.9531676913258154</v>
      </c>
      <c r="K7736" s="2">
        <f t="shared" si="1330"/>
        <v>135.70248463011276</v>
      </c>
      <c r="L7736" s="2">
        <f>DEGREES(ASIN((((COS(RADIANS('PV model'!$B$2))*COS(RADIANS(H7736))*COS(RADIANS(K7736)))+(SIN(RADIANS('PV model'!$B$2))*SIN(RADIANS(H7736)))))))</f>
        <v>-41.552320954517754</v>
      </c>
      <c r="M7736" s="3">
        <f t="shared" si="1326"/>
        <v>0</v>
      </c>
      <c r="N7736" s="2">
        <f t="shared" si="1331"/>
        <v>61.247121838297168</v>
      </c>
      <c r="O7736" s="2">
        <f>IF('PV model'!$B$2&gt;0, 180-N7736,IF('PV model'!$B$2&lt;0,0-N7736,N7736))</f>
        <v>118.75287816170282</v>
      </c>
      <c r="P7736" s="2">
        <f>ABS(O7736-'PV model'!$B$5)</f>
        <v>86.247121838297176</v>
      </c>
      <c r="Q7736" s="3">
        <f t="shared" si="1327"/>
        <v>131.55232095451777</v>
      </c>
      <c r="R7736" s="3">
        <f t="shared" si="1332"/>
        <v>0</v>
      </c>
      <c r="S7736" s="3">
        <f t="shared" si="1328"/>
        <v>0</v>
      </c>
      <c r="T7736" s="3">
        <f>(0.5*(1-COS(RADIANS(90-$X$3)))*(D7736+E7736)*'PV model'!$B$4)</f>
        <v>0</v>
      </c>
      <c r="U7736" s="3">
        <f t="shared" si="1333"/>
        <v>0</v>
      </c>
      <c r="V7736" s="3">
        <f>('PV model'!$B$13*(U7736/1000)*(1-'PV model'!$B$14*((20+C7736)-25))*'PV model'!$B$10)/'PV model'!$B$12</f>
        <v>0</v>
      </c>
    </row>
    <row r="7737" spans="1:22" x14ac:dyDescent="0.2">
      <c r="A7737" s="10">
        <f t="shared" si="1336"/>
        <v>323</v>
      </c>
      <c r="B7737" s="10">
        <f t="shared" si="1334"/>
        <v>4</v>
      </c>
      <c r="C7737" s="23">
        <v>5.7</v>
      </c>
      <c r="D7737" s="24">
        <v>0</v>
      </c>
      <c r="E7737" s="24">
        <v>0</v>
      </c>
      <c r="F7737" s="48"/>
      <c r="G7737" s="48"/>
      <c r="H7737" s="1">
        <f t="shared" si="1335"/>
        <v>-20.044534132841331</v>
      </c>
      <c r="I7737" s="1">
        <f t="shared" si="1329"/>
        <v>13.790061479548926</v>
      </c>
      <c r="J7737" s="4">
        <f>B7737+('PV model'!$B$3/15)+(I7737/60)</f>
        <v>3.9531676913258154</v>
      </c>
      <c r="K7737" s="2">
        <f t="shared" si="1330"/>
        <v>120.70248463011278</v>
      </c>
      <c r="L7737" s="2">
        <f>DEGREES(ASIN((((COS(RADIANS('PV model'!$B$2))*COS(RADIANS(H7737))*COS(RADIANS(K7737)))+(SIN(RADIANS('PV model'!$B$2))*SIN(RADIANS(H7737)))))))</f>
        <v>-33.652038515607309</v>
      </c>
      <c r="M7737" s="3">
        <f t="shared" si="1326"/>
        <v>0</v>
      </c>
      <c r="N7737" s="2">
        <f t="shared" si="1331"/>
        <v>76.015743708726646</v>
      </c>
      <c r="O7737" s="2">
        <f>IF('PV model'!$B$2&gt;0, 180-N7737,IF('PV model'!$B$2&lt;0,0-N7737,N7737))</f>
        <v>103.98425629127335</v>
      </c>
      <c r="P7737" s="2">
        <f>ABS(O7737-'PV model'!$B$5)</f>
        <v>101.01574370872665</v>
      </c>
      <c r="Q7737" s="3">
        <f t="shared" si="1327"/>
        <v>123.65203851560732</v>
      </c>
      <c r="R7737" s="3">
        <f t="shared" si="1332"/>
        <v>0</v>
      </c>
      <c r="S7737" s="3">
        <f t="shared" si="1328"/>
        <v>0</v>
      </c>
      <c r="T7737" s="3">
        <f>(0.5*(1-COS(RADIANS(90-$X$3)))*(D7737+E7737)*'PV model'!$B$4)</f>
        <v>0</v>
      </c>
      <c r="U7737" s="3">
        <f t="shared" si="1333"/>
        <v>0</v>
      </c>
      <c r="V7737" s="3">
        <f>('PV model'!$B$13*(U7737/1000)*(1-'PV model'!$B$14*((20+C7737)-25))*'PV model'!$B$10)/'PV model'!$B$12</f>
        <v>0</v>
      </c>
    </row>
    <row r="7738" spans="1:22" x14ac:dyDescent="0.2">
      <c r="A7738" s="10">
        <f t="shared" si="1336"/>
        <v>323</v>
      </c>
      <c r="B7738" s="10">
        <f t="shared" si="1334"/>
        <v>5</v>
      </c>
      <c r="C7738" s="23">
        <v>5.7</v>
      </c>
      <c r="D7738" s="24">
        <v>0</v>
      </c>
      <c r="E7738" s="24">
        <v>0</v>
      </c>
      <c r="F7738" s="48"/>
      <c r="G7738" s="48"/>
      <c r="H7738" s="1">
        <f t="shared" si="1335"/>
        <v>-20.044534132841331</v>
      </c>
      <c r="I7738" s="1">
        <f t="shared" si="1329"/>
        <v>13.790061479548926</v>
      </c>
      <c r="J7738" s="4">
        <f>B7738+('PV model'!$B$3/15)+(I7738/60)</f>
        <v>4.9531676913258158</v>
      </c>
      <c r="K7738" s="2">
        <f t="shared" si="1330"/>
        <v>105.70248463011276</v>
      </c>
      <c r="L7738" s="2">
        <f>DEGREES(ASIN((((COS(RADIANS('PV model'!$B$2))*COS(RADIANS(H7738))*COS(RADIANS(K7738)))+(SIN(RADIANS('PV model'!$B$2))*SIN(RADIANS(H7738)))))))</f>
        <v>-25.244221084591132</v>
      </c>
      <c r="M7738" s="3">
        <f t="shared" si="1326"/>
        <v>0</v>
      </c>
      <c r="N7738" s="2">
        <f t="shared" si="1331"/>
        <v>89.024635426284277</v>
      </c>
      <c r="O7738" s="2">
        <f>IF('PV model'!$B$2&gt;0, 180-N7738,IF('PV model'!$B$2&lt;0,0-N7738,N7738))</f>
        <v>90.975364573715723</v>
      </c>
      <c r="P7738" s="2">
        <f>ABS(O7738-'PV model'!$B$5)</f>
        <v>114.02463542628428</v>
      </c>
      <c r="Q7738" s="3">
        <f t="shared" si="1327"/>
        <v>115.24422108459113</v>
      </c>
      <c r="R7738" s="3">
        <f t="shared" si="1332"/>
        <v>0</v>
      </c>
      <c r="S7738" s="3">
        <f t="shared" si="1328"/>
        <v>0</v>
      </c>
      <c r="T7738" s="3">
        <f>(0.5*(1-COS(RADIANS(90-$X$3)))*(D7738+E7738)*'PV model'!$B$4)</f>
        <v>0</v>
      </c>
      <c r="U7738" s="3">
        <f t="shared" si="1333"/>
        <v>0</v>
      </c>
      <c r="V7738" s="3">
        <f>('PV model'!$B$13*(U7738/1000)*(1-'PV model'!$B$14*((20+C7738)-25))*'PV model'!$B$10)/'PV model'!$B$12</f>
        <v>0</v>
      </c>
    </row>
    <row r="7739" spans="1:22" x14ac:dyDescent="0.2">
      <c r="A7739" s="10">
        <f t="shared" si="1336"/>
        <v>323</v>
      </c>
      <c r="B7739" s="10">
        <f t="shared" si="1334"/>
        <v>6</v>
      </c>
      <c r="C7739" s="23">
        <v>5.7</v>
      </c>
      <c r="D7739" s="24">
        <v>0</v>
      </c>
      <c r="E7739" s="24">
        <v>0</v>
      </c>
      <c r="F7739" s="48"/>
      <c r="G7739" s="48"/>
      <c r="H7739" s="1">
        <f t="shared" si="1335"/>
        <v>-20.044534132841331</v>
      </c>
      <c r="I7739" s="1">
        <f t="shared" si="1329"/>
        <v>13.790061479548926</v>
      </c>
      <c r="J7739" s="4">
        <f>B7739+('PV model'!$B$3/15)+(I7739/60)</f>
        <v>5.9531676913258158</v>
      </c>
      <c r="K7739" s="2">
        <f t="shared" si="1330"/>
        <v>90.702484630112764</v>
      </c>
      <c r="L7739" s="2">
        <f>DEGREES(ASIN((((COS(RADIANS('PV model'!$B$2))*COS(RADIANS(H7739))*COS(RADIANS(K7739)))+(SIN(RADIANS('PV model'!$B$2))*SIN(RADIANS(H7739)))))))</f>
        <v>-16.797696551748921</v>
      </c>
      <c r="M7739" s="3">
        <f t="shared" si="1326"/>
        <v>0</v>
      </c>
      <c r="N7739" s="2">
        <f t="shared" si="1331"/>
        <v>78.87946578117743</v>
      </c>
      <c r="O7739" s="2">
        <f>IF('PV model'!$B$2&gt;0, 180-N7739,IF('PV model'!$B$2&lt;0,0-N7739,N7739))</f>
        <v>101.12053421882257</v>
      </c>
      <c r="P7739" s="2">
        <f>ABS(O7739-'PV model'!$B$5)</f>
        <v>103.87946578117743</v>
      </c>
      <c r="Q7739" s="3">
        <f t="shared" si="1327"/>
        <v>106.79769655174893</v>
      </c>
      <c r="R7739" s="3">
        <f t="shared" si="1332"/>
        <v>0</v>
      </c>
      <c r="S7739" s="3">
        <f t="shared" si="1328"/>
        <v>0</v>
      </c>
      <c r="T7739" s="3">
        <f>(0.5*(1-COS(RADIANS(90-$X$3)))*(D7739+E7739)*'PV model'!$B$4)</f>
        <v>0</v>
      </c>
      <c r="U7739" s="3">
        <f t="shared" si="1333"/>
        <v>0</v>
      </c>
      <c r="V7739" s="3">
        <f>('PV model'!$B$13*(U7739/1000)*(1-'PV model'!$B$14*((20+C7739)-25))*'PV model'!$B$10)/'PV model'!$B$12</f>
        <v>0</v>
      </c>
    </row>
    <row r="7740" spans="1:22" x14ac:dyDescent="0.2">
      <c r="A7740" s="10">
        <f t="shared" si="1336"/>
        <v>323</v>
      </c>
      <c r="B7740" s="10">
        <f t="shared" si="1334"/>
        <v>7</v>
      </c>
      <c r="C7740" s="23">
        <v>5.7</v>
      </c>
      <c r="D7740" s="24">
        <v>0</v>
      </c>
      <c r="E7740" s="24">
        <v>0</v>
      </c>
      <c r="F7740" s="48"/>
      <c r="G7740" s="48"/>
      <c r="H7740" s="1">
        <f t="shared" si="1335"/>
        <v>-20.044534132841331</v>
      </c>
      <c r="I7740" s="1">
        <f t="shared" si="1329"/>
        <v>13.790061479548926</v>
      </c>
      <c r="J7740" s="4">
        <f>B7740+('PV model'!$B$3/15)+(I7740/60)</f>
        <v>6.9531676913258158</v>
      </c>
      <c r="K7740" s="2">
        <f t="shared" si="1330"/>
        <v>75.702484630112764</v>
      </c>
      <c r="L7740" s="2">
        <f>DEGREES(ASIN((((COS(RADIANS('PV model'!$B$2))*COS(RADIANS(H7740))*COS(RADIANS(K7740)))+(SIN(RADIANS('PV model'!$B$2))*SIN(RADIANS(H7740)))))))</f>
        <v>-8.6886224692881449</v>
      </c>
      <c r="M7740" s="3">
        <f t="shared" si="1326"/>
        <v>0</v>
      </c>
      <c r="N7740" s="2">
        <f t="shared" si="1331"/>
        <v>67.057633466852366</v>
      </c>
      <c r="O7740" s="2">
        <f>IF('PV model'!$B$2&gt;0, 180-N7740,IF('PV model'!$B$2&lt;0,0-N7740,N7740))</f>
        <v>112.94236653314763</v>
      </c>
      <c r="P7740" s="2">
        <f>ABS(O7740-'PV model'!$B$5)</f>
        <v>92.057633466852366</v>
      </c>
      <c r="Q7740" s="3">
        <f t="shared" si="1327"/>
        <v>98.688622469288148</v>
      </c>
      <c r="R7740" s="3">
        <f t="shared" si="1332"/>
        <v>0</v>
      </c>
      <c r="S7740" s="3">
        <f t="shared" si="1328"/>
        <v>0</v>
      </c>
      <c r="T7740" s="3">
        <f>(0.5*(1-COS(RADIANS(90-$X$3)))*(D7740+E7740)*'PV model'!$B$4)</f>
        <v>0</v>
      </c>
      <c r="U7740" s="3">
        <f t="shared" si="1333"/>
        <v>0</v>
      </c>
      <c r="V7740" s="3">
        <f>('PV model'!$B$13*(U7740/1000)*(1-'PV model'!$B$14*((20+C7740)-25))*'PV model'!$B$10)/'PV model'!$B$12</f>
        <v>0</v>
      </c>
    </row>
    <row r="7741" spans="1:22" x14ac:dyDescent="0.2">
      <c r="A7741" s="10">
        <f t="shared" si="1336"/>
        <v>323</v>
      </c>
      <c r="B7741" s="10">
        <f t="shared" si="1334"/>
        <v>8</v>
      </c>
      <c r="C7741" s="23">
        <v>5.7</v>
      </c>
      <c r="D7741" s="24">
        <v>0</v>
      </c>
      <c r="E7741" s="24">
        <v>0</v>
      </c>
      <c r="F7741" s="48"/>
      <c r="G7741" s="48"/>
      <c r="H7741" s="1">
        <f t="shared" si="1335"/>
        <v>-20.044534132841331</v>
      </c>
      <c r="I7741" s="1">
        <f t="shared" si="1329"/>
        <v>13.790061479548926</v>
      </c>
      <c r="J7741" s="4">
        <f>B7741+('PV model'!$B$3/15)+(I7741/60)</f>
        <v>7.9531676913258158</v>
      </c>
      <c r="K7741" s="2">
        <f t="shared" si="1330"/>
        <v>60.702484630112764</v>
      </c>
      <c r="L7741" s="2">
        <f>DEGREES(ASIN((((COS(RADIANS('PV model'!$B$2))*COS(RADIANS(H7741))*COS(RADIANS(K7741)))+(SIN(RADIANS('PV model'!$B$2))*SIN(RADIANS(H7741)))))))</f>
        <v>-1.2658115829275742</v>
      </c>
      <c r="M7741" s="3">
        <f t="shared" si="1326"/>
        <v>0</v>
      </c>
      <c r="N7741" s="2">
        <f t="shared" si="1331"/>
        <v>55.031263162098774</v>
      </c>
      <c r="O7741" s="2">
        <f>IF('PV model'!$B$2&gt;0, 180-N7741,IF('PV model'!$B$2&lt;0,0-N7741,N7741))</f>
        <v>124.96873683790122</v>
      </c>
      <c r="P7741" s="2">
        <f>ABS(O7741-'PV model'!$B$5)</f>
        <v>80.031263162098782</v>
      </c>
      <c r="Q7741" s="3">
        <f t="shared" si="1327"/>
        <v>91.265811582927569</v>
      </c>
      <c r="R7741" s="3">
        <f t="shared" si="1332"/>
        <v>0</v>
      </c>
      <c r="S7741" s="3">
        <f t="shared" si="1328"/>
        <v>0</v>
      </c>
      <c r="T7741" s="3">
        <f>(0.5*(1-COS(RADIANS(90-$X$3)))*(D7741+E7741)*'PV model'!$B$4)</f>
        <v>0</v>
      </c>
      <c r="U7741" s="3">
        <f t="shared" si="1333"/>
        <v>0</v>
      </c>
      <c r="V7741" s="3">
        <f>('PV model'!$B$13*(U7741/1000)*(1-'PV model'!$B$14*((20+C7741)-25))*'PV model'!$B$10)/'PV model'!$B$12</f>
        <v>0</v>
      </c>
    </row>
    <row r="7742" spans="1:22" x14ac:dyDescent="0.2">
      <c r="A7742" s="10">
        <f t="shared" si="1336"/>
        <v>323</v>
      </c>
      <c r="B7742" s="10">
        <f t="shared" si="1334"/>
        <v>9</v>
      </c>
      <c r="C7742" s="23">
        <v>5.7</v>
      </c>
      <c r="D7742" s="24">
        <v>0</v>
      </c>
      <c r="E7742" s="24">
        <v>4.41</v>
      </c>
      <c r="F7742" s="48"/>
      <c r="G7742" s="48"/>
      <c r="H7742" s="1">
        <f t="shared" si="1335"/>
        <v>-20.044534132841331</v>
      </c>
      <c r="I7742" s="1">
        <f t="shared" si="1329"/>
        <v>13.790061479548926</v>
      </c>
      <c r="J7742" s="4">
        <f>B7742+('PV model'!$B$3/15)+(I7742/60)</f>
        <v>8.9531676913258149</v>
      </c>
      <c r="K7742" s="2">
        <f t="shared" si="1330"/>
        <v>45.702484630112778</v>
      </c>
      <c r="L7742" s="2">
        <f>DEGREES(ASIN((((COS(RADIANS('PV model'!$B$2))*COS(RADIANS(H7742))*COS(RADIANS(K7742)))+(SIN(RADIANS('PV model'!$B$2))*SIN(RADIANS(H7742)))))))</f>
        <v>5.1140518726814355</v>
      </c>
      <c r="M7742" s="3">
        <f t="shared" si="1326"/>
        <v>5.1140518726814355</v>
      </c>
      <c r="N7742" s="2">
        <f t="shared" si="1331"/>
        <v>42.458530927484702</v>
      </c>
      <c r="O7742" s="2">
        <f>IF('PV model'!$B$2&gt;0, 180-N7742,IF('PV model'!$B$2&lt;0,0-N7742,N7742))</f>
        <v>137.5414690725153</v>
      </c>
      <c r="P7742" s="2">
        <f>ABS(O7742-'PV model'!$B$5)</f>
        <v>67.458530927484702</v>
      </c>
      <c r="Q7742" s="3">
        <f t="shared" si="1327"/>
        <v>84.885948127318571</v>
      </c>
      <c r="R7742" s="3">
        <f t="shared" si="1332"/>
        <v>0</v>
      </c>
      <c r="S7742" s="3">
        <f t="shared" si="1328"/>
        <v>4.41</v>
      </c>
      <c r="T7742" s="3">
        <f>(0.5*(1-COS(RADIANS(90-$X$3)))*(D7742+E7742)*'PV model'!$B$4)</f>
        <v>0</v>
      </c>
      <c r="U7742" s="3">
        <f t="shared" si="1333"/>
        <v>4.41</v>
      </c>
      <c r="V7742" s="3">
        <f>('PV model'!$B$13*(U7742/1000)*(1-'PV model'!$B$14*((20+C7742)-25))*'PV model'!$B$10)/'PV model'!$B$12</f>
        <v>0.43958929391999996</v>
      </c>
    </row>
    <row r="7743" spans="1:22" x14ac:dyDescent="0.2">
      <c r="A7743" s="10">
        <f t="shared" si="1336"/>
        <v>323</v>
      </c>
      <c r="B7743" s="10">
        <f t="shared" si="1334"/>
        <v>10</v>
      </c>
      <c r="C7743" s="23">
        <v>5.9</v>
      </c>
      <c r="D7743" s="24">
        <v>0</v>
      </c>
      <c r="E7743" s="24">
        <v>33.515999999999998</v>
      </c>
      <c r="F7743" s="48"/>
      <c r="G7743" s="48"/>
      <c r="H7743" s="1">
        <f t="shared" si="1335"/>
        <v>-20.044534132841331</v>
      </c>
      <c r="I7743" s="1">
        <f t="shared" si="1329"/>
        <v>13.790061479548926</v>
      </c>
      <c r="J7743" s="4">
        <f>B7743+('PV model'!$B$3/15)+(I7743/60)</f>
        <v>9.9531676913258149</v>
      </c>
      <c r="K7743" s="2">
        <f t="shared" si="1330"/>
        <v>30.702484630112778</v>
      </c>
      <c r="L7743" s="2">
        <f>DEGREES(ASIN((((COS(RADIANS('PV model'!$B$2))*COS(RADIANS(H7743))*COS(RADIANS(K7743)))+(SIN(RADIANS('PV model'!$B$2))*SIN(RADIANS(H7743)))))))</f>
        <v>10.081186557771728</v>
      </c>
      <c r="M7743" s="3">
        <f t="shared" si="1326"/>
        <v>10.081186557771728</v>
      </c>
      <c r="N7743" s="2">
        <f t="shared" si="1331"/>
        <v>29.155018322428223</v>
      </c>
      <c r="O7743" s="2">
        <f>IF('PV model'!$B$2&gt;0, 180-N7743,IF('PV model'!$B$2&lt;0,0-N7743,N7743))</f>
        <v>150.84498167757178</v>
      </c>
      <c r="P7743" s="2">
        <f>ABS(O7743-'PV model'!$B$5)</f>
        <v>54.155018322428219</v>
      </c>
      <c r="Q7743" s="3">
        <f t="shared" si="1327"/>
        <v>79.91881344222827</v>
      </c>
      <c r="R7743" s="3">
        <f t="shared" si="1332"/>
        <v>0</v>
      </c>
      <c r="S7743" s="3">
        <f t="shared" si="1328"/>
        <v>33.515999999999998</v>
      </c>
      <c r="T7743" s="3">
        <f>(0.5*(1-COS(RADIANS(90-$X$3)))*(D7743+E7743)*'PV model'!$B$4)</f>
        <v>0</v>
      </c>
      <c r="U7743" s="3">
        <f t="shared" si="1333"/>
        <v>33.515999999999998</v>
      </c>
      <c r="V7743" s="3">
        <f>('PV model'!$B$13*(U7743/1000)*(1-'PV model'!$B$14*((20+C7743)-25))*'PV model'!$B$10)/'PV model'!$B$12</f>
        <v>3.3381984263039994</v>
      </c>
    </row>
    <row r="7744" spans="1:22" x14ac:dyDescent="0.2">
      <c r="A7744" s="10">
        <f t="shared" si="1336"/>
        <v>323</v>
      </c>
      <c r="B7744" s="10">
        <f t="shared" si="1334"/>
        <v>11</v>
      </c>
      <c r="C7744" s="23">
        <v>6.1</v>
      </c>
      <c r="D7744" s="24">
        <v>74.081699999999998</v>
      </c>
      <c r="E7744" s="24">
        <v>70.56</v>
      </c>
      <c r="F7744" s="48"/>
      <c r="G7744" s="48"/>
      <c r="H7744" s="1">
        <f t="shared" si="1335"/>
        <v>-20.044534132841331</v>
      </c>
      <c r="I7744" s="1">
        <f t="shared" si="1329"/>
        <v>13.790061479548926</v>
      </c>
      <c r="J7744" s="4">
        <f>B7744+('PV model'!$B$3/15)+(I7744/60)</f>
        <v>10.953167691325815</v>
      </c>
      <c r="K7744" s="2">
        <f t="shared" si="1330"/>
        <v>15.702484630112776</v>
      </c>
      <c r="L7744" s="2">
        <f>DEGREES(ASIN((((COS(RADIANS('PV model'!$B$2))*COS(RADIANS(H7744))*COS(RADIANS(K7744)))+(SIN(RADIANS('PV model'!$B$2))*SIN(RADIANS(H7744)))))))</f>
        <v>13.283505391660068</v>
      </c>
      <c r="M7744" s="3">
        <f t="shared" si="1326"/>
        <v>13.283505391660068</v>
      </c>
      <c r="N7744" s="2">
        <f t="shared" si="1331"/>
        <v>15.143524445538388</v>
      </c>
      <c r="O7744" s="2">
        <f>IF('PV model'!$B$2&gt;0, 180-N7744,IF('PV model'!$B$2&lt;0,0-N7744,N7744))</f>
        <v>164.85647555446161</v>
      </c>
      <c r="P7744" s="2">
        <f>ABS(O7744-'PV model'!$B$5)</f>
        <v>40.14352444553839</v>
      </c>
      <c r="Q7744" s="3">
        <f t="shared" si="1327"/>
        <v>76.716494608339929</v>
      </c>
      <c r="R7744" s="3">
        <f t="shared" si="1332"/>
        <v>74.081700000000041</v>
      </c>
      <c r="S7744" s="3">
        <f t="shared" si="1328"/>
        <v>83.034391547792893</v>
      </c>
      <c r="T7744" s="3">
        <f>(0.5*(1-COS(RADIANS(90-$X$3)))*(D7744+E7744)*'PV model'!$B$4)</f>
        <v>0</v>
      </c>
      <c r="U7744" s="3">
        <f t="shared" si="1333"/>
        <v>157.11609154779293</v>
      </c>
      <c r="V7744" s="3">
        <f>('PV model'!$B$13*(U7744/1000)*(1-'PV model'!$B$14*((20+C7744)-25))*'PV model'!$B$10)/'PV model'!$B$12</f>
        <v>15.636221083268465</v>
      </c>
    </row>
    <row r="7745" spans="1:22" x14ac:dyDescent="0.2">
      <c r="A7745" s="10">
        <f t="shared" si="1336"/>
        <v>323</v>
      </c>
      <c r="B7745" s="10">
        <f t="shared" si="1334"/>
        <v>12</v>
      </c>
      <c r="C7745" s="23">
        <v>6.3</v>
      </c>
      <c r="D7745" s="24">
        <v>185.20425</v>
      </c>
      <c r="E7745" s="24">
        <v>89.082000000000008</v>
      </c>
      <c r="F7745" s="48"/>
      <c r="G7745" s="48"/>
      <c r="H7745" s="1">
        <f t="shared" si="1335"/>
        <v>-20.044534132841331</v>
      </c>
      <c r="I7745" s="1">
        <f t="shared" si="1329"/>
        <v>13.790061479548926</v>
      </c>
      <c r="J7745" s="4">
        <f>B7745+('PV model'!$B$3/15)+(I7745/60)</f>
        <v>11.953167691325815</v>
      </c>
      <c r="K7745" s="2">
        <f t="shared" si="1330"/>
        <v>0.70248463011277629</v>
      </c>
      <c r="L7745" s="2">
        <f>DEGREES(ASIN((((COS(RADIANS('PV model'!$B$2))*COS(RADIANS(H7745))*COS(RADIANS(K7745)))+(SIN(RADIANS('PV model'!$B$2))*SIN(RADIANS(H7745)))))))</f>
        <v>14.453099536918284</v>
      </c>
      <c r="M7745" s="3">
        <f t="shared" si="1326"/>
        <v>14.453099536918284</v>
      </c>
      <c r="N7745" s="2">
        <f t="shared" si="1331"/>
        <v>0.68149961804778991</v>
      </c>
      <c r="O7745" s="2">
        <f>IF('PV model'!$B$2&gt;0, 180-N7745,IF('PV model'!$B$2&lt;0,0-N7745,N7745))</f>
        <v>179.31850038195222</v>
      </c>
      <c r="P7745" s="2">
        <f>ABS(O7745-'PV model'!$B$5)</f>
        <v>25.681499618047781</v>
      </c>
      <c r="Q7745" s="3">
        <f t="shared" si="1327"/>
        <v>75.546900463081712</v>
      </c>
      <c r="R7745" s="3">
        <f t="shared" si="1332"/>
        <v>185.20425000000003</v>
      </c>
      <c r="S7745" s="3">
        <f t="shared" si="1328"/>
        <v>108.38870283850356</v>
      </c>
      <c r="T7745" s="3">
        <f>(0.5*(1-COS(RADIANS(90-$X$3)))*(D7745+E7745)*'PV model'!$B$4)</f>
        <v>0</v>
      </c>
      <c r="U7745" s="3">
        <f t="shared" si="1333"/>
        <v>293.59295283850361</v>
      </c>
      <c r="V7745" s="3">
        <f>('PV model'!$B$13*(U7745/1000)*(1-'PV model'!$B$14*((20+C7745)-25))*'PV model'!$B$10)/'PV model'!$B$12</f>
        <v>29.194944297594986</v>
      </c>
    </row>
    <row r="7746" spans="1:22" x14ac:dyDescent="0.2">
      <c r="A7746" s="10">
        <f t="shared" si="1336"/>
        <v>323</v>
      </c>
      <c r="B7746" s="10">
        <f t="shared" si="1334"/>
        <v>13</v>
      </c>
      <c r="C7746" s="23">
        <v>6.5</v>
      </c>
      <c r="D7746" s="24">
        <v>95.408249999999995</v>
      </c>
      <c r="E7746" s="24">
        <v>89.963999999999999</v>
      </c>
      <c r="F7746" s="48"/>
      <c r="G7746" s="48"/>
      <c r="H7746" s="1">
        <f t="shared" si="1335"/>
        <v>-20.044534132841331</v>
      </c>
      <c r="I7746" s="1">
        <f t="shared" si="1329"/>
        <v>13.790061479548926</v>
      </c>
      <c r="J7746" s="4">
        <f>B7746+('PV model'!$B$3/15)+(I7746/60)</f>
        <v>12.953167691325815</v>
      </c>
      <c r="K7746" s="2">
        <f t="shared" si="1330"/>
        <v>-14.297515369887224</v>
      </c>
      <c r="L7746" s="2">
        <f>DEGREES(ASIN((((COS(RADIANS('PV model'!$B$2))*COS(RADIANS(H7746))*COS(RADIANS(K7746)))+(SIN(RADIANS('PV model'!$B$2))*SIN(RADIANS(H7746)))))))</f>
        <v>13.482389304640682</v>
      </c>
      <c r="M7746" s="3">
        <f t="shared" si="1326"/>
        <v>13.482389304640682</v>
      </c>
      <c r="N7746" s="2">
        <f t="shared" si="1331"/>
        <v>-13.802310184597964</v>
      </c>
      <c r="O7746" s="2">
        <f>IF('PV model'!$B$2&gt;0, 180-N7746,IF('PV model'!$B$2&lt;0,0-N7746,N7746))</f>
        <v>193.80231018459796</v>
      </c>
      <c r="P7746" s="2">
        <f>ABS(O7746-'PV model'!$B$5)</f>
        <v>11.197689815402043</v>
      </c>
      <c r="Q7746" s="3">
        <f t="shared" si="1327"/>
        <v>76.517610695359309</v>
      </c>
      <c r="R7746" s="3">
        <f t="shared" si="1332"/>
        <v>95.408250000000052</v>
      </c>
      <c r="S7746" s="3">
        <f t="shared" si="1328"/>
        <v>106.02411513972369</v>
      </c>
      <c r="T7746" s="3">
        <f>(0.5*(1-COS(RADIANS(90-$X$3)))*(D7746+E7746)*'PV model'!$B$4)</f>
        <v>0</v>
      </c>
      <c r="U7746" s="3">
        <f t="shared" si="1333"/>
        <v>201.43236513972374</v>
      </c>
      <c r="V7746" s="3">
        <f>('PV model'!$B$13*(U7746/1000)*(1-'PV model'!$B$14*((20+C7746)-25))*'PV model'!$B$10)/'PV model'!$B$12</f>
        <v>20.014368144050582</v>
      </c>
    </row>
    <row r="7747" spans="1:22" x14ac:dyDescent="0.2">
      <c r="A7747" s="10">
        <f t="shared" si="1336"/>
        <v>323</v>
      </c>
      <c r="B7747" s="10">
        <f t="shared" si="1334"/>
        <v>14</v>
      </c>
      <c r="C7747" s="23">
        <v>6.6</v>
      </c>
      <c r="D7747" s="24">
        <v>5.6122499999999995</v>
      </c>
      <c r="E7747" s="24">
        <v>67.914000000000001</v>
      </c>
      <c r="F7747" s="48"/>
      <c r="G7747" s="48"/>
      <c r="H7747" s="1">
        <f t="shared" si="1335"/>
        <v>-20.044534132841331</v>
      </c>
      <c r="I7747" s="1">
        <f t="shared" si="1329"/>
        <v>13.790061479548926</v>
      </c>
      <c r="J7747" s="4">
        <f>B7747+('PV model'!$B$3/15)+(I7747/60)</f>
        <v>13.953167691325815</v>
      </c>
      <c r="K7747" s="2">
        <f t="shared" si="1330"/>
        <v>-29.297515369887222</v>
      </c>
      <c r="L7747" s="2">
        <f>DEGREES(ASIN((((COS(RADIANS('PV model'!$B$2))*COS(RADIANS(H7747))*COS(RADIANS(K7747)))+(SIN(RADIANS('PV model'!$B$2))*SIN(RADIANS(H7747)))))))</f>
        <v>10.461055242425848</v>
      </c>
      <c r="M7747" s="3">
        <f t="shared" si="1326"/>
        <v>10.461055242425848</v>
      </c>
      <c r="N7747" s="2">
        <f t="shared" si="1331"/>
        <v>-27.870414143332397</v>
      </c>
      <c r="O7747" s="2">
        <f>IF('PV model'!$B$2&gt;0, 180-N7747,IF('PV model'!$B$2&lt;0,0-N7747,N7747))</f>
        <v>207.8704141433324</v>
      </c>
      <c r="P7747" s="2">
        <f>ABS(O7747-'PV model'!$B$5)</f>
        <v>2.8704141433323969</v>
      </c>
      <c r="Q7747" s="3">
        <f t="shared" si="1327"/>
        <v>79.538944757574157</v>
      </c>
      <c r="R7747" s="3">
        <f t="shared" si="1332"/>
        <v>5.6122499999999986</v>
      </c>
      <c r="S7747" s="3">
        <f t="shared" si="1328"/>
        <v>69.997564176613253</v>
      </c>
      <c r="T7747" s="3">
        <f>(0.5*(1-COS(RADIANS(90-$X$3)))*(D7747+E7747)*'PV model'!$B$4)</f>
        <v>0</v>
      </c>
      <c r="U7747" s="3">
        <f t="shared" si="1333"/>
        <v>75.609814176613256</v>
      </c>
      <c r="V7747" s="3">
        <f>('PV model'!$B$13*(U7747/1000)*(1-'PV model'!$B$14*((20+C7747)-25))*'PV model'!$B$10)/'PV model'!$B$12</f>
        <v>7.5095861001336575</v>
      </c>
    </row>
    <row r="7748" spans="1:22" x14ac:dyDescent="0.2">
      <c r="A7748" s="10">
        <f t="shared" si="1336"/>
        <v>323</v>
      </c>
      <c r="B7748" s="10">
        <f t="shared" si="1334"/>
        <v>15</v>
      </c>
      <c r="C7748" s="23">
        <v>6.8</v>
      </c>
      <c r="D7748" s="24">
        <v>0</v>
      </c>
      <c r="E7748" s="24">
        <v>25.578000000000003</v>
      </c>
      <c r="F7748" s="48"/>
      <c r="G7748" s="48"/>
      <c r="H7748" s="1">
        <f t="shared" si="1335"/>
        <v>-20.044534132841331</v>
      </c>
      <c r="I7748" s="1">
        <f t="shared" si="1329"/>
        <v>13.790061479548926</v>
      </c>
      <c r="J7748" s="4">
        <f>B7748+('PV model'!$B$3/15)+(I7748/60)</f>
        <v>14.953167691325815</v>
      </c>
      <c r="K7748" s="2">
        <f t="shared" si="1330"/>
        <v>-44.297515369887222</v>
      </c>
      <c r="L7748" s="2">
        <f>DEGREES(ASIN((((COS(RADIANS('PV model'!$B$2))*COS(RADIANS(H7748))*COS(RADIANS(K7748)))+(SIN(RADIANS('PV model'!$B$2))*SIN(RADIANS(H7748)))))))</f>
        <v>5.6449979184572125</v>
      </c>
      <c r="M7748" s="3">
        <f t="shared" si="1326"/>
        <v>5.6449979184572125</v>
      </c>
      <c r="N7748" s="2">
        <f t="shared" si="1331"/>
        <v>-41.244821916187121</v>
      </c>
      <c r="O7748" s="2">
        <f>IF('PV model'!$B$2&gt;0, 180-N7748,IF('PV model'!$B$2&lt;0,0-N7748,N7748))</f>
        <v>221.24482191618711</v>
      </c>
      <c r="P7748" s="2">
        <f>ABS(O7748-'PV model'!$B$5)</f>
        <v>16.244821916187107</v>
      </c>
      <c r="Q7748" s="3">
        <f t="shared" si="1327"/>
        <v>84.355002081542779</v>
      </c>
      <c r="R7748" s="3">
        <f t="shared" si="1332"/>
        <v>0</v>
      </c>
      <c r="S7748" s="3">
        <f t="shared" si="1328"/>
        <v>25.578000000000003</v>
      </c>
      <c r="T7748" s="3">
        <f>(0.5*(1-COS(RADIANS(90-$X$3)))*(D7748+E7748)*'PV model'!$B$4)</f>
        <v>0</v>
      </c>
      <c r="U7748" s="3">
        <f t="shared" si="1333"/>
        <v>25.578000000000003</v>
      </c>
      <c r="V7748" s="3">
        <f>('PV model'!$B$13*(U7748/1000)*(1-'PV model'!$B$14*((20+C7748)-25))*'PV model'!$B$10)/'PV model'!$B$12</f>
        <v>2.5383680864640001</v>
      </c>
    </row>
    <row r="7749" spans="1:22" x14ac:dyDescent="0.2">
      <c r="A7749" s="10">
        <f t="shared" si="1336"/>
        <v>323</v>
      </c>
      <c r="B7749" s="10">
        <f t="shared" si="1334"/>
        <v>16</v>
      </c>
      <c r="C7749" s="23">
        <v>6.6</v>
      </c>
      <c r="D7749" s="24">
        <v>0</v>
      </c>
      <c r="E7749" s="24">
        <v>7.056</v>
      </c>
      <c r="F7749" s="48"/>
      <c r="G7749" s="48"/>
      <c r="H7749" s="1">
        <f t="shared" si="1335"/>
        <v>-20.044534132841331</v>
      </c>
      <c r="I7749" s="1">
        <f t="shared" si="1329"/>
        <v>13.790061479548926</v>
      </c>
      <c r="J7749" s="4">
        <f>B7749+('PV model'!$B$3/15)+(I7749/60)</f>
        <v>15.953167691325815</v>
      </c>
      <c r="K7749" s="2">
        <f t="shared" si="1330"/>
        <v>-59.297515369887222</v>
      </c>
      <c r="L7749" s="2">
        <f>DEGREES(ASIN((((COS(RADIANS('PV model'!$B$2))*COS(RADIANS(H7749))*COS(RADIANS(K7749)))+(SIN(RADIANS('PV model'!$B$2))*SIN(RADIANS(H7749)))))))</f>
        <v>-0.61831359560409316</v>
      </c>
      <c r="M7749" s="3">
        <f t="shared" si="1326"/>
        <v>0</v>
      </c>
      <c r="N7749" s="2">
        <f t="shared" si="1331"/>
        <v>-53.880979538680101</v>
      </c>
      <c r="O7749" s="2">
        <f>IF('PV model'!$B$2&gt;0, 180-N7749,IF('PV model'!$B$2&lt;0,0-N7749,N7749))</f>
        <v>233.88097953868009</v>
      </c>
      <c r="P7749" s="2">
        <f>ABS(O7749-'PV model'!$B$5)</f>
        <v>28.880979538680094</v>
      </c>
      <c r="Q7749" s="3">
        <f t="shared" si="1327"/>
        <v>90.618313595604093</v>
      </c>
      <c r="R7749" s="3">
        <f t="shared" si="1332"/>
        <v>0</v>
      </c>
      <c r="S7749" s="3">
        <f t="shared" si="1328"/>
        <v>7.056</v>
      </c>
      <c r="T7749" s="3">
        <f>(0.5*(1-COS(RADIANS(90-$X$3)))*(D7749+E7749)*'PV model'!$B$4)</f>
        <v>0</v>
      </c>
      <c r="U7749" s="3">
        <f t="shared" si="1333"/>
        <v>7.056</v>
      </c>
      <c r="V7749" s="3">
        <f>('PV model'!$B$13*(U7749/1000)*(1-'PV model'!$B$14*((20+C7749)-25))*'PV model'!$B$10)/'PV model'!$B$12</f>
        <v>0.70080372633599997</v>
      </c>
    </row>
    <row r="7750" spans="1:22" x14ac:dyDescent="0.2">
      <c r="A7750" s="10">
        <f t="shared" si="1336"/>
        <v>323</v>
      </c>
      <c r="B7750" s="10">
        <f t="shared" si="1334"/>
        <v>17</v>
      </c>
      <c r="C7750" s="23">
        <v>6.5</v>
      </c>
      <c r="D7750" s="24">
        <v>0</v>
      </c>
      <c r="E7750" s="24">
        <v>0</v>
      </c>
      <c r="F7750" s="48"/>
      <c r="G7750" s="48"/>
      <c r="H7750" s="1">
        <f t="shared" si="1335"/>
        <v>-20.044534132841331</v>
      </c>
      <c r="I7750" s="1">
        <f t="shared" si="1329"/>
        <v>13.790061479548926</v>
      </c>
      <c r="J7750" s="4">
        <f>B7750+('PV model'!$B$3/15)+(I7750/60)</f>
        <v>16.953167691325813</v>
      </c>
      <c r="K7750" s="2">
        <f t="shared" si="1330"/>
        <v>-74.297515369887194</v>
      </c>
      <c r="L7750" s="2">
        <f>DEGREES(ASIN((((COS(RADIANS('PV model'!$B$2))*COS(RADIANS(H7750))*COS(RADIANS(K7750)))+(SIN(RADIANS('PV model'!$B$2))*SIN(RADIANS(H7750)))))))</f>
        <v>-7.9588413046482547</v>
      </c>
      <c r="M7750" s="3">
        <f t="shared" ref="M7750:M7813" si="1337">IF(L7750&gt;0, L7750, 0)</f>
        <v>0</v>
      </c>
      <c r="N7750" s="2">
        <f t="shared" si="1331"/>
        <v>-65.946165219307488</v>
      </c>
      <c r="O7750" s="2">
        <f>IF('PV model'!$B$2&gt;0, 180-N7750,IF('PV model'!$B$2&lt;0,0-N7750,N7750))</f>
        <v>245.94616521930749</v>
      </c>
      <c r="P7750" s="2">
        <f>ABS(O7750-'PV model'!$B$5)</f>
        <v>40.946165219307488</v>
      </c>
      <c r="Q7750" s="3">
        <f t="shared" ref="Q7750:Q7813" si="1338">DEGREES(ACOS((SIN(RADIANS(L7750))*COS(RADIANS(90-$X$3))+COS(RADIANS(L7750))*COS(RADIANS(P7750))*SIN(RADIANS(90-$X$3)))))</f>
        <v>97.95884130464826</v>
      </c>
      <c r="R7750" s="3">
        <f t="shared" si="1332"/>
        <v>0</v>
      </c>
      <c r="S7750" s="3">
        <f t="shared" ref="S7750:S7813" si="1339">IF($Z$3=TRUE, IF(E7750=0,0,E7750*(0.5*(1+COS(RADIANS(90-$X$3))*(1+(1-(E7750^2/(D7750+E7750)^2))*(SIN(RADIANS(0.5*$X$3))^3)))*(1+(1-(E7750^2/(D7750+E7750)^2))*(COS(RADIANS(Q7750))^2)*(SIN(RADIANS(90-L7750))^3)))), IF(E7750=0,0,E7750*(0.5*(1+COS(RADIANS(90-$X$3))))))</f>
        <v>0</v>
      </c>
      <c r="T7750" s="3">
        <f>(0.5*(1-COS(RADIANS(90-$X$3)))*(D7750+E7750)*'PV model'!$B$4)</f>
        <v>0</v>
      </c>
      <c r="U7750" s="3">
        <f t="shared" si="1333"/>
        <v>0</v>
      </c>
      <c r="V7750" s="3">
        <f>('PV model'!$B$13*(U7750/1000)*(1-'PV model'!$B$14*((20+C7750)-25))*'PV model'!$B$10)/'PV model'!$B$12</f>
        <v>0</v>
      </c>
    </row>
    <row r="7751" spans="1:22" x14ac:dyDescent="0.2">
      <c r="A7751" s="10">
        <f t="shared" si="1336"/>
        <v>323</v>
      </c>
      <c r="B7751" s="10">
        <f t="shared" si="1334"/>
        <v>18</v>
      </c>
      <c r="C7751" s="23">
        <v>6.3</v>
      </c>
      <c r="D7751" s="24">
        <v>0</v>
      </c>
      <c r="E7751" s="24">
        <v>0</v>
      </c>
      <c r="F7751" s="48"/>
      <c r="G7751" s="48"/>
      <c r="H7751" s="1">
        <f t="shared" si="1335"/>
        <v>-20.044534132841331</v>
      </c>
      <c r="I7751" s="1">
        <f t="shared" ref="I7751:I7814" si="1340">9.87*SIN(RADIANS(1.978*A7751-160.22))-7.53*COS(RADIANS(0.989*A7751-80.11))-1.5*SIN((RADIANS(0.989*A7751-80.11)))</f>
        <v>13.790061479548926</v>
      </c>
      <c r="J7751" s="4">
        <f>B7751+('PV model'!$B$3/15)+(I7751/60)</f>
        <v>17.953167691325813</v>
      </c>
      <c r="K7751" s="2">
        <f t="shared" ref="K7751:K7814" si="1341">15*(12-J7751)</f>
        <v>-89.297515369887194</v>
      </c>
      <c r="L7751" s="2">
        <f>DEGREES(ASIN((((COS(RADIANS('PV model'!$B$2))*COS(RADIANS(H7751))*COS(RADIANS(K7751)))+(SIN(RADIANS('PV model'!$B$2))*SIN(RADIANS(H7751)))))))</f>
        <v>-16.018391843164153</v>
      </c>
      <c r="M7751" s="3">
        <f t="shared" si="1337"/>
        <v>0</v>
      </c>
      <c r="N7751" s="2">
        <f t="shared" ref="N7751:N7814" si="1342">DEGREES(ASIN((COS(RADIANS(H7751))*SIN(RADIANS(K7751)))/COS(RADIANS(L7751))))</f>
        <v>-77.768997905504733</v>
      </c>
      <c r="O7751" s="2">
        <f>IF('PV model'!$B$2&gt;0, 180-N7751,IF('PV model'!$B$2&lt;0,0-N7751,N7751))</f>
        <v>257.76899790550476</v>
      </c>
      <c r="P7751" s="2">
        <f>ABS(O7751-'PV model'!$B$5)</f>
        <v>52.768997905504762</v>
      </c>
      <c r="Q7751" s="3">
        <f t="shared" si="1338"/>
        <v>106.01839184316415</v>
      </c>
      <c r="R7751" s="3">
        <f t="shared" ref="R7751:R7814" si="1343">IF(D7751=0,0,D7751*COS(RADIANS(Q7751))/SIN(RADIANS(L7751)))</f>
        <v>0</v>
      </c>
      <c r="S7751" s="3">
        <f t="shared" si="1339"/>
        <v>0</v>
      </c>
      <c r="T7751" s="3">
        <f>(0.5*(1-COS(RADIANS(90-$X$3)))*(D7751+E7751)*'PV model'!$B$4)</f>
        <v>0</v>
      </c>
      <c r="U7751" s="3">
        <f t="shared" ref="U7751:U7814" si="1344">R7751+S7751+T7751</f>
        <v>0</v>
      </c>
      <c r="V7751" s="3">
        <f>('PV model'!$B$13*(U7751/1000)*(1-'PV model'!$B$14*((20+C7751)-25))*'PV model'!$B$10)/'PV model'!$B$12</f>
        <v>0</v>
      </c>
    </row>
    <row r="7752" spans="1:22" x14ac:dyDescent="0.2">
      <c r="A7752" s="10">
        <f t="shared" si="1336"/>
        <v>323</v>
      </c>
      <c r="B7752" s="10">
        <f t="shared" ref="B7752:B7815" si="1345">IF(B7751&lt;24,B7751+1,1)</f>
        <v>19</v>
      </c>
      <c r="C7752" s="23">
        <v>6.2</v>
      </c>
      <c r="D7752" s="24">
        <v>0</v>
      </c>
      <c r="E7752" s="24">
        <v>0</v>
      </c>
      <c r="F7752" s="48"/>
      <c r="G7752" s="48"/>
      <c r="H7752" s="1">
        <f t="shared" ref="H7752:H7815" si="1346">(23.465*SIN(RADIANS(280.1+0.9863*A7752)))</f>
        <v>-20.044534132841331</v>
      </c>
      <c r="I7752" s="1">
        <f t="shared" si="1340"/>
        <v>13.790061479548926</v>
      </c>
      <c r="J7752" s="4">
        <f>B7752+('PV model'!$B$3/15)+(I7752/60)</f>
        <v>18.953167691325813</v>
      </c>
      <c r="K7752" s="2">
        <f t="shared" si="1341"/>
        <v>-104.29751536988719</v>
      </c>
      <c r="L7752" s="2">
        <f>DEGREES(ASIN((((COS(RADIANS('PV model'!$B$2))*COS(RADIANS(H7752))*COS(RADIANS(K7752)))+(SIN(RADIANS('PV model'!$B$2))*SIN(RADIANS(H7752)))))))</f>
        <v>-24.448470198377631</v>
      </c>
      <c r="M7752" s="3">
        <f t="shared" si="1337"/>
        <v>0</v>
      </c>
      <c r="N7752" s="2">
        <f t="shared" si="1342"/>
        <v>-89.814932711559052</v>
      </c>
      <c r="O7752" s="2">
        <f>IF('PV model'!$B$2&gt;0, 180-N7752,IF('PV model'!$B$2&lt;0,0-N7752,N7752))</f>
        <v>269.81493271155904</v>
      </c>
      <c r="P7752" s="2">
        <f>ABS(O7752-'PV model'!$B$5)</f>
        <v>64.814932711559038</v>
      </c>
      <c r="Q7752" s="3">
        <f t="shared" si="1338"/>
        <v>114.44847019837763</v>
      </c>
      <c r="R7752" s="3">
        <f t="shared" si="1343"/>
        <v>0</v>
      </c>
      <c r="S7752" s="3">
        <f t="shared" si="1339"/>
        <v>0</v>
      </c>
      <c r="T7752" s="3">
        <f>(0.5*(1-COS(RADIANS(90-$X$3)))*(D7752+E7752)*'PV model'!$B$4)</f>
        <v>0</v>
      </c>
      <c r="U7752" s="3">
        <f t="shared" si="1344"/>
        <v>0</v>
      </c>
      <c r="V7752" s="3">
        <f>('PV model'!$B$13*(U7752/1000)*(1-'PV model'!$B$14*((20+C7752)-25))*'PV model'!$B$10)/'PV model'!$B$12</f>
        <v>0</v>
      </c>
    </row>
    <row r="7753" spans="1:22" x14ac:dyDescent="0.2">
      <c r="A7753" s="10">
        <f t="shared" si="1336"/>
        <v>323</v>
      </c>
      <c r="B7753" s="10">
        <f t="shared" si="1345"/>
        <v>20</v>
      </c>
      <c r="C7753" s="23">
        <v>6.2</v>
      </c>
      <c r="D7753" s="24">
        <v>0</v>
      </c>
      <c r="E7753" s="24">
        <v>0</v>
      </c>
      <c r="F7753" s="48"/>
      <c r="G7753" s="48"/>
      <c r="H7753" s="1">
        <f t="shared" si="1346"/>
        <v>-20.044534132841331</v>
      </c>
      <c r="I7753" s="1">
        <f t="shared" si="1340"/>
        <v>13.790061479548926</v>
      </c>
      <c r="J7753" s="4">
        <f>B7753+('PV model'!$B$3/15)+(I7753/60)</f>
        <v>19.953167691325813</v>
      </c>
      <c r="K7753" s="2">
        <f t="shared" si="1341"/>
        <v>-119.29751536988719</v>
      </c>
      <c r="L7753" s="2">
        <f>DEGREES(ASIN((((COS(RADIANS('PV model'!$B$2))*COS(RADIANS(H7753))*COS(RADIANS(K7753)))+(SIN(RADIANS('PV model'!$B$2))*SIN(RADIANS(H7753)))))))</f>
        <v>-32.877755282913455</v>
      </c>
      <c r="M7753" s="3">
        <f t="shared" si="1337"/>
        <v>0</v>
      </c>
      <c r="N7753" s="2">
        <f t="shared" si="1342"/>
        <v>-77.294127591592556</v>
      </c>
      <c r="O7753" s="2">
        <f>IF('PV model'!$B$2&gt;0, 180-N7753,IF('PV model'!$B$2&lt;0,0-N7753,N7753))</f>
        <v>257.29412759159254</v>
      </c>
      <c r="P7753" s="2">
        <f>ABS(O7753-'PV model'!$B$5)</f>
        <v>52.294127591592542</v>
      </c>
      <c r="Q7753" s="3">
        <f t="shared" si="1338"/>
        <v>122.87775528291345</v>
      </c>
      <c r="R7753" s="3">
        <f t="shared" si="1343"/>
        <v>0</v>
      </c>
      <c r="S7753" s="3">
        <f t="shared" si="1339"/>
        <v>0</v>
      </c>
      <c r="T7753" s="3">
        <f>(0.5*(1-COS(RADIANS(90-$X$3)))*(D7753+E7753)*'PV model'!$B$4)</f>
        <v>0</v>
      </c>
      <c r="U7753" s="3">
        <f t="shared" si="1344"/>
        <v>0</v>
      </c>
      <c r="V7753" s="3">
        <f>('PV model'!$B$13*(U7753/1000)*(1-'PV model'!$B$14*((20+C7753)-25))*'PV model'!$B$10)/'PV model'!$B$12</f>
        <v>0</v>
      </c>
    </row>
    <row r="7754" spans="1:22" x14ac:dyDescent="0.2">
      <c r="A7754" s="10">
        <f t="shared" si="1336"/>
        <v>323</v>
      </c>
      <c r="B7754" s="10">
        <f t="shared" si="1345"/>
        <v>21</v>
      </c>
      <c r="C7754" s="23">
        <v>6.1</v>
      </c>
      <c r="D7754" s="24">
        <v>0</v>
      </c>
      <c r="E7754" s="24">
        <v>0</v>
      </c>
      <c r="F7754" s="48"/>
      <c r="G7754" s="48"/>
      <c r="H7754" s="1">
        <f t="shared" si="1346"/>
        <v>-20.044534132841331</v>
      </c>
      <c r="I7754" s="1">
        <f t="shared" si="1340"/>
        <v>13.790061479548926</v>
      </c>
      <c r="J7754" s="4">
        <f>B7754+('PV model'!$B$3/15)+(I7754/60)</f>
        <v>20.953167691325813</v>
      </c>
      <c r="K7754" s="2">
        <f t="shared" si="1341"/>
        <v>-134.29751536988721</v>
      </c>
      <c r="L7754" s="2">
        <f>DEGREES(ASIN((((COS(RADIANS('PV model'!$B$2))*COS(RADIANS(H7754))*COS(RADIANS(K7754)))+(SIN(RADIANS('PV model'!$B$2))*SIN(RADIANS(H7754)))))))</f>
        <v>-40.849760002449429</v>
      </c>
      <c r="M7754" s="3">
        <f t="shared" si="1337"/>
        <v>0</v>
      </c>
      <c r="N7754" s="2">
        <f t="shared" si="1342"/>
        <v>-62.732195575807921</v>
      </c>
      <c r="O7754" s="2">
        <f>IF('PV model'!$B$2&gt;0, 180-N7754,IF('PV model'!$B$2&lt;0,0-N7754,N7754))</f>
        <v>242.73219557580791</v>
      </c>
      <c r="P7754" s="2">
        <f>ABS(O7754-'PV model'!$B$5)</f>
        <v>37.732195575807907</v>
      </c>
      <c r="Q7754" s="3">
        <f t="shared" si="1338"/>
        <v>130.84976000244944</v>
      </c>
      <c r="R7754" s="3">
        <f t="shared" si="1343"/>
        <v>0</v>
      </c>
      <c r="S7754" s="3">
        <f t="shared" si="1339"/>
        <v>0</v>
      </c>
      <c r="T7754" s="3">
        <f>(0.5*(1-COS(RADIANS(90-$X$3)))*(D7754+E7754)*'PV model'!$B$4)</f>
        <v>0</v>
      </c>
      <c r="U7754" s="3">
        <f t="shared" si="1344"/>
        <v>0</v>
      </c>
      <c r="V7754" s="3">
        <f>('PV model'!$B$13*(U7754/1000)*(1-'PV model'!$B$14*((20+C7754)-25))*'PV model'!$B$10)/'PV model'!$B$12</f>
        <v>0</v>
      </c>
    </row>
    <row r="7755" spans="1:22" x14ac:dyDescent="0.2">
      <c r="A7755" s="10">
        <f t="shared" si="1336"/>
        <v>323</v>
      </c>
      <c r="B7755" s="10">
        <f t="shared" si="1345"/>
        <v>22</v>
      </c>
      <c r="C7755" s="23">
        <v>6.1</v>
      </c>
      <c r="D7755" s="24">
        <v>0</v>
      </c>
      <c r="E7755" s="24">
        <v>0</v>
      </c>
      <c r="F7755" s="48"/>
      <c r="G7755" s="48"/>
      <c r="H7755" s="1">
        <f t="shared" si="1346"/>
        <v>-20.044534132841331</v>
      </c>
      <c r="I7755" s="1">
        <f t="shared" si="1340"/>
        <v>13.790061479548926</v>
      </c>
      <c r="J7755" s="4">
        <f>B7755+('PV model'!$B$3/15)+(I7755/60)</f>
        <v>21.953167691325813</v>
      </c>
      <c r="K7755" s="2">
        <f t="shared" si="1341"/>
        <v>-149.29751536988721</v>
      </c>
      <c r="L7755" s="2">
        <f>DEGREES(ASIN((((COS(RADIANS('PV model'!$B$2))*COS(RADIANS(H7755))*COS(RADIANS(K7755)))+(SIN(RADIANS('PV model'!$B$2))*SIN(RADIANS(H7755)))))))</f>
        <v>-47.729938774662202</v>
      </c>
      <c r="M7755" s="3">
        <f t="shared" si="1337"/>
        <v>0</v>
      </c>
      <c r="N7755" s="2">
        <f t="shared" si="1342"/>
        <v>-45.488069039666406</v>
      </c>
      <c r="O7755" s="2">
        <f>IF('PV model'!$B$2&gt;0, 180-N7755,IF('PV model'!$B$2&lt;0,0-N7755,N7755))</f>
        <v>225.48806903966641</v>
      </c>
      <c r="P7755" s="2">
        <f>ABS(O7755-'PV model'!$B$5)</f>
        <v>20.488069039666414</v>
      </c>
      <c r="Q7755" s="3">
        <f t="shared" si="1338"/>
        <v>137.7299387746622</v>
      </c>
      <c r="R7755" s="3">
        <f t="shared" si="1343"/>
        <v>0</v>
      </c>
      <c r="S7755" s="3">
        <f t="shared" si="1339"/>
        <v>0</v>
      </c>
      <c r="T7755" s="3">
        <f>(0.5*(1-COS(RADIANS(90-$X$3)))*(D7755+E7755)*'PV model'!$B$4)</f>
        <v>0</v>
      </c>
      <c r="U7755" s="3">
        <f t="shared" si="1344"/>
        <v>0</v>
      </c>
      <c r="V7755" s="3">
        <f>('PV model'!$B$13*(U7755/1000)*(1-'PV model'!$B$14*((20+C7755)-25))*'PV model'!$B$10)/'PV model'!$B$12</f>
        <v>0</v>
      </c>
    </row>
    <row r="7756" spans="1:22" x14ac:dyDescent="0.2">
      <c r="A7756" s="10">
        <f t="shared" si="1336"/>
        <v>323</v>
      </c>
      <c r="B7756" s="10">
        <f t="shared" si="1345"/>
        <v>23</v>
      </c>
      <c r="C7756" s="23">
        <v>6.2</v>
      </c>
      <c r="D7756" s="24">
        <v>0</v>
      </c>
      <c r="E7756" s="24">
        <v>0</v>
      </c>
      <c r="F7756" s="48"/>
      <c r="G7756" s="48"/>
      <c r="H7756" s="1">
        <f t="shared" si="1346"/>
        <v>-20.044534132841331</v>
      </c>
      <c r="I7756" s="1">
        <f t="shared" si="1340"/>
        <v>13.790061479548926</v>
      </c>
      <c r="J7756" s="4">
        <f>B7756+('PV model'!$B$3/15)+(I7756/60)</f>
        <v>22.953167691325813</v>
      </c>
      <c r="K7756" s="2">
        <f t="shared" si="1341"/>
        <v>-164.29751536988721</v>
      </c>
      <c r="L7756" s="2">
        <f>DEGREES(ASIN((((COS(RADIANS('PV model'!$B$2))*COS(RADIANS(H7756))*COS(RADIANS(K7756)))+(SIN(RADIANS('PV model'!$B$2))*SIN(RADIANS(H7756)))))))</f>
        <v>-52.627757699709576</v>
      </c>
      <c r="M7756" s="3">
        <f t="shared" si="1337"/>
        <v>0</v>
      </c>
      <c r="N7756" s="2">
        <f t="shared" si="1342"/>
        <v>-24.76307585962963</v>
      </c>
      <c r="O7756" s="2">
        <f>IF('PV model'!$B$2&gt;0, 180-N7756,IF('PV model'!$B$2&lt;0,0-N7756,N7756))</f>
        <v>204.76307585962962</v>
      </c>
      <c r="P7756" s="2">
        <f>ABS(O7756-'PV model'!$B$5)</f>
        <v>0.23692414037037679</v>
      </c>
      <c r="Q7756" s="3">
        <f t="shared" si="1338"/>
        <v>142.62775769970958</v>
      </c>
      <c r="R7756" s="3">
        <f t="shared" si="1343"/>
        <v>0</v>
      </c>
      <c r="S7756" s="3">
        <f t="shared" si="1339"/>
        <v>0</v>
      </c>
      <c r="T7756" s="3">
        <f>(0.5*(1-COS(RADIANS(90-$X$3)))*(D7756+E7756)*'PV model'!$B$4)</f>
        <v>0</v>
      </c>
      <c r="U7756" s="3">
        <f t="shared" si="1344"/>
        <v>0</v>
      </c>
      <c r="V7756" s="3">
        <f>('PV model'!$B$13*(U7756/1000)*(1-'PV model'!$B$14*((20+C7756)-25))*'PV model'!$B$10)/'PV model'!$B$12</f>
        <v>0</v>
      </c>
    </row>
    <row r="7757" spans="1:22" x14ac:dyDescent="0.2">
      <c r="A7757" s="10">
        <f t="shared" si="1336"/>
        <v>323</v>
      </c>
      <c r="B7757" s="10">
        <f t="shared" si="1345"/>
        <v>24</v>
      </c>
      <c r="C7757" s="23">
        <v>6.2</v>
      </c>
      <c r="D7757" s="24">
        <v>0</v>
      </c>
      <c r="E7757" s="24">
        <v>0</v>
      </c>
      <c r="F7757" s="48"/>
      <c r="G7757" s="48"/>
      <c r="H7757" s="1">
        <f t="shared" si="1346"/>
        <v>-20.044534132841331</v>
      </c>
      <c r="I7757" s="1">
        <f t="shared" si="1340"/>
        <v>13.790061479548926</v>
      </c>
      <c r="J7757" s="4">
        <f>B7757+('PV model'!$B$3/15)+(I7757/60)</f>
        <v>23.953167691325813</v>
      </c>
      <c r="K7757" s="2">
        <f t="shared" si="1341"/>
        <v>-179.29751536988721</v>
      </c>
      <c r="L7757" s="2">
        <f>DEGREES(ASIN((((COS(RADIANS('PV model'!$B$2))*COS(RADIANS(H7757))*COS(RADIANS(K7757)))+(SIN(RADIANS('PV model'!$B$2))*SIN(RADIANS(H7757)))))))</f>
        <v>-54.54058406100755</v>
      </c>
      <c r="M7757" s="3">
        <f t="shared" si="1337"/>
        <v>0</v>
      </c>
      <c r="N7757" s="2">
        <f t="shared" si="1342"/>
        <v>-1.1376137766417604</v>
      </c>
      <c r="O7757" s="2">
        <f>IF('PV model'!$B$2&gt;0, 180-N7757,IF('PV model'!$B$2&lt;0,0-N7757,N7757))</f>
        <v>181.13761377664176</v>
      </c>
      <c r="P7757" s="2">
        <f>ABS(O7757-'PV model'!$B$5)</f>
        <v>23.862386223358243</v>
      </c>
      <c r="Q7757" s="3">
        <f t="shared" si="1338"/>
        <v>144.54058406100756</v>
      </c>
      <c r="R7757" s="3">
        <f t="shared" si="1343"/>
        <v>0</v>
      </c>
      <c r="S7757" s="3">
        <f t="shared" si="1339"/>
        <v>0</v>
      </c>
      <c r="T7757" s="3">
        <f>(0.5*(1-COS(RADIANS(90-$X$3)))*(D7757+E7757)*'PV model'!$B$4)</f>
        <v>0</v>
      </c>
      <c r="U7757" s="3">
        <f t="shared" si="1344"/>
        <v>0</v>
      </c>
      <c r="V7757" s="3">
        <f>('PV model'!$B$13*(U7757/1000)*(1-'PV model'!$B$14*((20+C7757)-25))*'PV model'!$B$10)/'PV model'!$B$12</f>
        <v>0</v>
      </c>
    </row>
    <row r="7758" spans="1:22" x14ac:dyDescent="0.2">
      <c r="A7758" s="10">
        <f t="shared" si="1336"/>
        <v>324</v>
      </c>
      <c r="B7758" s="10">
        <f t="shared" si="1345"/>
        <v>1</v>
      </c>
      <c r="C7758" s="23">
        <v>6.4</v>
      </c>
      <c r="D7758" s="24">
        <v>0</v>
      </c>
      <c r="E7758" s="24">
        <v>0</v>
      </c>
      <c r="F7758" s="48"/>
      <c r="G7758" s="48"/>
      <c r="H7758" s="1">
        <f t="shared" si="1346"/>
        <v>-20.251554900079672</v>
      </c>
      <c r="I7758" s="1">
        <f t="shared" si="1340"/>
        <v>13.52208010989256</v>
      </c>
      <c r="J7758" s="4">
        <f>B7758+('PV model'!$B$3/15)+(I7758/60)</f>
        <v>0.94870133516487609</v>
      </c>
      <c r="K7758" s="2">
        <f t="shared" si="1341"/>
        <v>165.76947997252685</v>
      </c>
      <c r="L7758" s="2">
        <f>DEGREES(ASIN((((COS(RADIANS('PV model'!$B$2))*COS(RADIANS(H7758))*COS(RADIANS(K7758)))+(SIN(RADIANS('PV model'!$B$2))*SIN(RADIANS(H7758)))))))</f>
        <v>-53.163653356119141</v>
      </c>
      <c r="M7758" s="3">
        <f t="shared" si="1337"/>
        <v>0</v>
      </c>
      <c r="N7758" s="2">
        <f t="shared" si="1342"/>
        <v>22.623839526809025</v>
      </c>
      <c r="O7758" s="2">
        <f>IF('PV model'!$B$2&gt;0, 180-N7758,IF('PV model'!$B$2&lt;0,0-N7758,N7758))</f>
        <v>157.37616047319096</v>
      </c>
      <c r="P7758" s="2">
        <f>ABS(O7758-'PV model'!$B$5)</f>
        <v>47.623839526809036</v>
      </c>
      <c r="Q7758" s="3">
        <f t="shared" si="1338"/>
        <v>143.16365335611914</v>
      </c>
      <c r="R7758" s="3">
        <f t="shared" si="1343"/>
        <v>0</v>
      </c>
      <c r="S7758" s="3">
        <f t="shared" si="1339"/>
        <v>0</v>
      </c>
      <c r="T7758" s="3">
        <f>(0.5*(1-COS(RADIANS(90-$X$3)))*(D7758+E7758)*'PV model'!$B$4)</f>
        <v>0</v>
      </c>
      <c r="U7758" s="3">
        <f t="shared" si="1344"/>
        <v>0</v>
      </c>
      <c r="V7758" s="3">
        <f>('PV model'!$B$13*(U7758/1000)*(1-'PV model'!$B$14*((20+C7758)-25))*'PV model'!$B$10)/'PV model'!$B$12</f>
        <v>0</v>
      </c>
    </row>
    <row r="7759" spans="1:22" x14ac:dyDescent="0.2">
      <c r="A7759" s="10">
        <f t="shared" si="1336"/>
        <v>324</v>
      </c>
      <c r="B7759" s="10">
        <f t="shared" si="1345"/>
        <v>2</v>
      </c>
      <c r="C7759" s="23">
        <v>6.6</v>
      </c>
      <c r="D7759" s="24">
        <v>0</v>
      </c>
      <c r="E7759" s="24">
        <v>0</v>
      </c>
      <c r="F7759" s="48"/>
      <c r="G7759" s="48"/>
      <c r="H7759" s="1">
        <f t="shared" si="1346"/>
        <v>-20.251554900079672</v>
      </c>
      <c r="I7759" s="1">
        <f t="shared" si="1340"/>
        <v>13.52208010989256</v>
      </c>
      <c r="J7759" s="4">
        <f>B7759+('PV model'!$B$3/15)+(I7759/60)</f>
        <v>1.9487013351648761</v>
      </c>
      <c r="K7759" s="2">
        <f t="shared" si="1341"/>
        <v>150.76947997252685</v>
      </c>
      <c r="L7759" s="2">
        <f>DEGREES(ASIN((((COS(RADIANS('PV model'!$B$2))*COS(RADIANS(H7759))*COS(RADIANS(K7759)))+(SIN(RADIANS('PV model'!$B$2))*SIN(RADIANS(H7759)))))))</f>
        <v>-48.503037991513658</v>
      </c>
      <c r="M7759" s="3">
        <f t="shared" si="1337"/>
        <v>0</v>
      </c>
      <c r="N7759" s="2">
        <f t="shared" si="1342"/>
        <v>43.744534879417238</v>
      </c>
      <c r="O7759" s="2">
        <f>IF('PV model'!$B$2&gt;0, 180-N7759,IF('PV model'!$B$2&lt;0,0-N7759,N7759))</f>
        <v>136.25546512058276</v>
      </c>
      <c r="P7759" s="2">
        <f>ABS(O7759-'PV model'!$B$5)</f>
        <v>68.744534879417245</v>
      </c>
      <c r="Q7759" s="3">
        <f t="shared" si="1338"/>
        <v>138.50303799151365</v>
      </c>
      <c r="R7759" s="3">
        <f t="shared" si="1343"/>
        <v>0</v>
      </c>
      <c r="S7759" s="3">
        <f t="shared" si="1339"/>
        <v>0</v>
      </c>
      <c r="T7759" s="3">
        <f>(0.5*(1-COS(RADIANS(90-$X$3)))*(D7759+E7759)*'PV model'!$B$4)</f>
        <v>0</v>
      </c>
      <c r="U7759" s="3">
        <f t="shared" si="1344"/>
        <v>0</v>
      </c>
      <c r="V7759" s="3">
        <f>('PV model'!$B$13*(U7759/1000)*(1-'PV model'!$B$14*((20+C7759)-25))*'PV model'!$B$10)/'PV model'!$B$12</f>
        <v>0</v>
      </c>
    </row>
    <row r="7760" spans="1:22" x14ac:dyDescent="0.2">
      <c r="A7760" s="10">
        <f t="shared" si="1336"/>
        <v>324</v>
      </c>
      <c r="B7760" s="10">
        <f t="shared" si="1345"/>
        <v>3</v>
      </c>
      <c r="C7760" s="23">
        <v>6.8</v>
      </c>
      <c r="D7760" s="24">
        <v>0</v>
      </c>
      <c r="E7760" s="24">
        <v>0</v>
      </c>
      <c r="F7760" s="48"/>
      <c r="G7760" s="48"/>
      <c r="H7760" s="1">
        <f t="shared" si="1346"/>
        <v>-20.251554900079672</v>
      </c>
      <c r="I7760" s="1">
        <f t="shared" si="1340"/>
        <v>13.52208010989256</v>
      </c>
      <c r="J7760" s="4">
        <f>B7760+('PV model'!$B$3/15)+(I7760/60)</f>
        <v>2.9487013351648756</v>
      </c>
      <c r="K7760" s="2">
        <f t="shared" si="1341"/>
        <v>135.76947997252688</v>
      </c>
      <c r="L7760" s="2">
        <f>DEGREES(ASIN((((COS(RADIANS('PV model'!$B$2))*COS(RADIANS(H7760))*COS(RADIANS(K7760)))+(SIN(RADIANS('PV model'!$B$2))*SIN(RADIANS(H7760)))))))</f>
        <v>-41.761266553133424</v>
      </c>
      <c r="M7760" s="3">
        <f t="shared" si="1337"/>
        <v>0</v>
      </c>
      <c r="N7760" s="2">
        <f t="shared" si="1342"/>
        <v>61.322303445694864</v>
      </c>
      <c r="O7760" s="2">
        <f>IF('PV model'!$B$2&gt;0, 180-N7760,IF('PV model'!$B$2&lt;0,0-N7760,N7760))</f>
        <v>118.67769655430513</v>
      </c>
      <c r="P7760" s="2">
        <f>ABS(O7760-'PV model'!$B$5)</f>
        <v>86.322303445694871</v>
      </c>
      <c r="Q7760" s="3">
        <f t="shared" si="1338"/>
        <v>131.76126655313342</v>
      </c>
      <c r="R7760" s="3">
        <f t="shared" si="1343"/>
        <v>0</v>
      </c>
      <c r="S7760" s="3">
        <f t="shared" si="1339"/>
        <v>0</v>
      </c>
      <c r="T7760" s="3">
        <f>(0.5*(1-COS(RADIANS(90-$X$3)))*(D7760+E7760)*'PV model'!$B$4)</f>
        <v>0</v>
      </c>
      <c r="U7760" s="3">
        <f t="shared" si="1344"/>
        <v>0</v>
      </c>
      <c r="V7760" s="3">
        <f>('PV model'!$B$13*(U7760/1000)*(1-'PV model'!$B$14*((20+C7760)-25))*'PV model'!$B$10)/'PV model'!$B$12</f>
        <v>0</v>
      </c>
    </row>
    <row r="7761" spans="1:22" x14ac:dyDescent="0.2">
      <c r="A7761" s="10">
        <f t="shared" si="1336"/>
        <v>324</v>
      </c>
      <c r="B7761" s="10">
        <f t="shared" si="1345"/>
        <v>4</v>
      </c>
      <c r="C7761" s="23">
        <v>7.1</v>
      </c>
      <c r="D7761" s="24">
        <v>0</v>
      </c>
      <c r="E7761" s="24">
        <v>0</v>
      </c>
      <c r="F7761" s="48"/>
      <c r="G7761" s="48"/>
      <c r="H7761" s="1">
        <f t="shared" si="1346"/>
        <v>-20.251554900079672</v>
      </c>
      <c r="I7761" s="1">
        <f t="shared" si="1340"/>
        <v>13.52208010989256</v>
      </c>
      <c r="J7761" s="4">
        <f>B7761+('PV model'!$B$3/15)+(I7761/60)</f>
        <v>3.9487013351648756</v>
      </c>
      <c r="K7761" s="2">
        <f t="shared" si="1341"/>
        <v>120.76947997252687</v>
      </c>
      <c r="L7761" s="2">
        <f>DEGREES(ASIN((((COS(RADIANS('PV model'!$B$2))*COS(RADIANS(H7761))*COS(RADIANS(K7761)))+(SIN(RADIANS('PV model'!$B$2))*SIN(RADIANS(H7761)))))))</f>
        <v>-33.856685318376591</v>
      </c>
      <c r="M7761" s="3">
        <f t="shared" si="1337"/>
        <v>0</v>
      </c>
      <c r="N7761" s="2">
        <f t="shared" si="1342"/>
        <v>76.100220579289655</v>
      </c>
      <c r="O7761" s="2">
        <f>IF('PV model'!$B$2&gt;0, 180-N7761,IF('PV model'!$B$2&lt;0,0-N7761,N7761))</f>
        <v>103.89977942071035</v>
      </c>
      <c r="P7761" s="2">
        <f>ABS(O7761-'PV model'!$B$5)</f>
        <v>101.10022057928965</v>
      </c>
      <c r="Q7761" s="3">
        <f t="shared" si="1338"/>
        <v>123.85668531837661</v>
      </c>
      <c r="R7761" s="3">
        <f t="shared" si="1343"/>
        <v>0</v>
      </c>
      <c r="S7761" s="3">
        <f t="shared" si="1339"/>
        <v>0</v>
      </c>
      <c r="T7761" s="3">
        <f>(0.5*(1-COS(RADIANS(90-$X$3)))*(D7761+E7761)*'PV model'!$B$4)</f>
        <v>0</v>
      </c>
      <c r="U7761" s="3">
        <f t="shared" si="1344"/>
        <v>0</v>
      </c>
      <c r="V7761" s="3">
        <f>('PV model'!$B$13*(U7761/1000)*(1-'PV model'!$B$14*((20+C7761)-25))*'PV model'!$B$10)/'PV model'!$B$12</f>
        <v>0</v>
      </c>
    </row>
    <row r="7762" spans="1:22" x14ac:dyDescent="0.2">
      <c r="A7762" s="10">
        <f t="shared" si="1336"/>
        <v>324</v>
      </c>
      <c r="B7762" s="10">
        <f t="shared" si="1345"/>
        <v>5</v>
      </c>
      <c r="C7762" s="23">
        <v>7.3</v>
      </c>
      <c r="D7762" s="24">
        <v>0</v>
      </c>
      <c r="E7762" s="24">
        <v>0</v>
      </c>
      <c r="F7762" s="48"/>
      <c r="G7762" s="48"/>
      <c r="H7762" s="1">
        <f t="shared" si="1346"/>
        <v>-20.251554900079672</v>
      </c>
      <c r="I7762" s="1">
        <f t="shared" si="1340"/>
        <v>13.52208010989256</v>
      </c>
      <c r="J7762" s="4">
        <f>B7762+('PV model'!$B$3/15)+(I7762/60)</f>
        <v>4.9487013351648761</v>
      </c>
      <c r="K7762" s="2">
        <f t="shared" si="1341"/>
        <v>105.76947997252685</v>
      </c>
      <c r="L7762" s="2">
        <f>DEGREES(ASIN((((COS(RADIANS('PV model'!$B$2))*COS(RADIANS(H7762))*COS(RADIANS(K7762)))+(SIN(RADIANS('PV model'!$B$2))*SIN(RADIANS(H7762)))))))</f>
        <v>-25.447273008926405</v>
      </c>
      <c r="M7762" s="3">
        <f t="shared" si="1337"/>
        <v>0</v>
      </c>
      <c r="N7762" s="2">
        <f t="shared" si="1342"/>
        <v>89.107316181280211</v>
      </c>
      <c r="O7762" s="2">
        <f>IF('PV model'!$B$2&gt;0, 180-N7762,IF('PV model'!$B$2&lt;0,0-N7762,N7762))</f>
        <v>90.892683818719789</v>
      </c>
      <c r="P7762" s="2">
        <f>ABS(O7762-'PV model'!$B$5)</f>
        <v>114.10731618128021</v>
      </c>
      <c r="Q7762" s="3">
        <f t="shared" si="1338"/>
        <v>115.44727300892639</v>
      </c>
      <c r="R7762" s="3">
        <f t="shared" si="1343"/>
        <v>0</v>
      </c>
      <c r="S7762" s="3">
        <f t="shared" si="1339"/>
        <v>0</v>
      </c>
      <c r="T7762" s="3">
        <f>(0.5*(1-COS(RADIANS(90-$X$3)))*(D7762+E7762)*'PV model'!$B$4)</f>
        <v>0</v>
      </c>
      <c r="U7762" s="3">
        <f t="shared" si="1344"/>
        <v>0</v>
      </c>
      <c r="V7762" s="3">
        <f>('PV model'!$B$13*(U7762/1000)*(1-'PV model'!$B$14*((20+C7762)-25))*'PV model'!$B$10)/'PV model'!$B$12</f>
        <v>0</v>
      </c>
    </row>
    <row r="7763" spans="1:22" x14ac:dyDescent="0.2">
      <c r="A7763" s="10">
        <f t="shared" si="1336"/>
        <v>324</v>
      </c>
      <c r="B7763" s="10">
        <f t="shared" si="1345"/>
        <v>6</v>
      </c>
      <c r="C7763" s="23">
        <v>7.6</v>
      </c>
      <c r="D7763" s="24">
        <v>0</v>
      </c>
      <c r="E7763" s="24">
        <v>0</v>
      </c>
      <c r="F7763" s="48"/>
      <c r="G7763" s="48"/>
      <c r="H7763" s="1">
        <f t="shared" si="1346"/>
        <v>-20.251554900079672</v>
      </c>
      <c r="I7763" s="1">
        <f t="shared" si="1340"/>
        <v>13.52208010989256</v>
      </c>
      <c r="J7763" s="4">
        <f>B7763+('PV model'!$B$3/15)+(I7763/60)</f>
        <v>5.9487013351648761</v>
      </c>
      <c r="K7763" s="2">
        <f t="shared" si="1341"/>
        <v>90.769479972526852</v>
      </c>
      <c r="L7763" s="2">
        <f>DEGREES(ASIN((((COS(RADIANS('PV model'!$B$2))*COS(RADIANS(H7763))*COS(RADIANS(K7763)))+(SIN(RADIANS('PV model'!$B$2))*SIN(RADIANS(H7763)))))))</f>
        <v>-17.00178356674159</v>
      </c>
      <c r="M7763" s="3">
        <f t="shared" si="1337"/>
        <v>0</v>
      </c>
      <c r="N7763" s="2">
        <f t="shared" si="1342"/>
        <v>78.804376342604513</v>
      </c>
      <c r="O7763" s="2">
        <f>IF('PV model'!$B$2&gt;0, 180-N7763,IF('PV model'!$B$2&lt;0,0-N7763,N7763))</f>
        <v>101.19562365739549</v>
      </c>
      <c r="P7763" s="2">
        <f>ABS(O7763-'PV model'!$B$5)</f>
        <v>103.80437634260451</v>
      </c>
      <c r="Q7763" s="3">
        <f t="shared" si="1338"/>
        <v>107.00178356674161</v>
      </c>
      <c r="R7763" s="3">
        <f t="shared" si="1343"/>
        <v>0</v>
      </c>
      <c r="S7763" s="3">
        <f t="shared" si="1339"/>
        <v>0</v>
      </c>
      <c r="T7763" s="3">
        <f>(0.5*(1-COS(RADIANS(90-$X$3)))*(D7763+E7763)*'PV model'!$B$4)</f>
        <v>0</v>
      </c>
      <c r="U7763" s="3">
        <f t="shared" si="1344"/>
        <v>0</v>
      </c>
      <c r="V7763" s="3">
        <f>('PV model'!$B$13*(U7763/1000)*(1-'PV model'!$B$14*((20+C7763)-25))*'PV model'!$B$10)/'PV model'!$B$12</f>
        <v>0</v>
      </c>
    </row>
    <row r="7764" spans="1:22" x14ac:dyDescent="0.2">
      <c r="A7764" s="10">
        <f t="shared" si="1336"/>
        <v>324</v>
      </c>
      <c r="B7764" s="10">
        <f t="shared" si="1345"/>
        <v>7</v>
      </c>
      <c r="C7764" s="23">
        <v>7.8</v>
      </c>
      <c r="D7764" s="24">
        <v>0</v>
      </c>
      <c r="E7764" s="24">
        <v>0</v>
      </c>
      <c r="F7764" s="48"/>
      <c r="G7764" s="48"/>
      <c r="H7764" s="1">
        <f t="shared" si="1346"/>
        <v>-20.251554900079672</v>
      </c>
      <c r="I7764" s="1">
        <f t="shared" si="1340"/>
        <v>13.52208010989256</v>
      </c>
      <c r="J7764" s="4">
        <f>B7764+('PV model'!$B$3/15)+(I7764/60)</f>
        <v>6.9487013351648761</v>
      </c>
      <c r="K7764" s="2">
        <f t="shared" si="1341"/>
        <v>75.769479972526852</v>
      </c>
      <c r="L7764" s="2">
        <f>DEGREES(ASIN((((COS(RADIANS('PV model'!$B$2))*COS(RADIANS(H7764))*COS(RADIANS(K7764)))+(SIN(RADIANS('PV model'!$B$2))*SIN(RADIANS(H7764)))))))</f>
        <v>-8.8957042749071658</v>
      </c>
      <c r="M7764" s="3">
        <f t="shared" si="1337"/>
        <v>0</v>
      </c>
      <c r="N7764" s="2">
        <f t="shared" si="1342"/>
        <v>66.994193663058525</v>
      </c>
      <c r="O7764" s="2">
        <f>IF('PV model'!$B$2&gt;0, 180-N7764,IF('PV model'!$B$2&lt;0,0-N7764,N7764))</f>
        <v>113.00580633694148</v>
      </c>
      <c r="P7764" s="2">
        <f>ABS(O7764-'PV model'!$B$5)</f>
        <v>91.994193663058525</v>
      </c>
      <c r="Q7764" s="3">
        <f t="shared" si="1338"/>
        <v>98.89570427490716</v>
      </c>
      <c r="R7764" s="3">
        <f t="shared" si="1343"/>
        <v>0</v>
      </c>
      <c r="S7764" s="3">
        <f t="shared" si="1339"/>
        <v>0</v>
      </c>
      <c r="T7764" s="3">
        <f>(0.5*(1-COS(RADIANS(90-$X$3)))*(D7764+E7764)*'PV model'!$B$4)</f>
        <v>0</v>
      </c>
      <c r="U7764" s="3">
        <f t="shared" si="1344"/>
        <v>0</v>
      </c>
      <c r="V7764" s="3">
        <f>('PV model'!$B$13*(U7764/1000)*(1-'PV model'!$B$14*((20+C7764)-25))*'PV model'!$B$10)/'PV model'!$B$12</f>
        <v>0</v>
      </c>
    </row>
    <row r="7765" spans="1:22" x14ac:dyDescent="0.2">
      <c r="A7765" s="10">
        <f t="shared" si="1336"/>
        <v>324</v>
      </c>
      <c r="B7765" s="10">
        <f t="shared" si="1345"/>
        <v>8</v>
      </c>
      <c r="C7765" s="23">
        <v>8</v>
      </c>
      <c r="D7765" s="24">
        <v>0</v>
      </c>
      <c r="E7765" s="24">
        <v>0</v>
      </c>
      <c r="F7765" s="48"/>
      <c r="G7765" s="48"/>
      <c r="H7765" s="1">
        <f t="shared" si="1346"/>
        <v>-20.251554900079672</v>
      </c>
      <c r="I7765" s="1">
        <f t="shared" si="1340"/>
        <v>13.52208010989256</v>
      </c>
      <c r="J7765" s="4">
        <f>B7765+('PV model'!$B$3/15)+(I7765/60)</f>
        <v>7.9487013351648761</v>
      </c>
      <c r="K7765" s="2">
        <f t="shared" si="1341"/>
        <v>60.76947997252686</v>
      </c>
      <c r="L7765" s="2">
        <f>DEGREES(ASIN((((COS(RADIANS('PV model'!$B$2))*COS(RADIANS(H7765))*COS(RADIANS(K7765)))+(SIN(RADIANS('PV model'!$B$2))*SIN(RADIANS(H7765)))))))</f>
        <v>-1.4768643551503053</v>
      </c>
      <c r="M7765" s="3">
        <f t="shared" si="1337"/>
        <v>0</v>
      </c>
      <c r="N7765" s="2">
        <f t="shared" si="1342"/>
        <v>54.983603105819</v>
      </c>
      <c r="O7765" s="2">
        <f>IF('PV model'!$B$2&gt;0, 180-N7765,IF('PV model'!$B$2&lt;0,0-N7765,N7765))</f>
        <v>125.016396894181</v>
      </c>
      <c r="P7765" s="2">
        <f>ABS(O7765-'PV model'!$B$5)</f>
        <v>79.983603105819</v>
      </c>
      <c r="Q7765" s="3">
        <f t="shared" si="1338"/>
        <v>91.476864355150298</v>
      </c>
      <c r="R7765" s="3">
        <f t="shared" si="1343"/>
        <v>0</v>
      </c>
      <c r="S7765" s="3">
        <f t="shared" si="1339"/>
        <v>0</v>
      </c>
      <c r="T7765" s="3">
        <f>(0.5*(1-COS(RADIANS(90-$X$3)))*(D7765+E7765)*'PV model'!$B$4)</f>
        <v>0</v>
      </c>
      <c r="U7765" s="3">
        <f t="shared" si="1344"/>
        <v>0</v>
      </c>
      <c r="V7765" s="3">
        <f>('PV model'!$B$13*(U7765/1000)*(1-'PV model'!$B$14*((20+C7765)-25))*'PV model'!$B$10)/'PV model'!$B$12</f>
        <v>0</v>
      </c>
    </row>
    <row r="7766" spans="1:22" x14ac:dyDescent="0.2">
      <c r="A7766" s="10">
        <f t="shared" si="1336"/>
        <v>324</v>
      </c>
      <c r="B7766" s="10">
        <f t="shared" si="1345"/>
        <v>9</v>
      </c>
      <c r="C7766" s="23">
        <v>8.1999999999999993</v>
      </c>
      <c r="D7766" s="24">
        <v>0</v>
      </c>
      <c r="E7766" s="24">
        <v>3.528</v>
      </c>
      <c r="F7766" s="48"/>
      <c r="G7766" s="48"/>
      <c r="H7766" s="1">
        <f t="shared" si="1346"/>
        <v>-20.251554900079672</v>
      </c>
      <c r="I7766" s="1">
        <f t="shared" si="1340"/>
        <v>13.52208010989256</v>
      </c>
      <c r="J7766" s="4">
        <f>B7766+('PV model'!$B$3/15)+(I7766/60)</f>
        <v>8.9487013351648752</v>
      </c>
      <c r="K7766" s="2">
        <f t="shared" si="1341"/>
        <v>45.769479972526874</v>
      </c>
      <c r="L7766" s="2">
        <f>DEGREES(ASIN((((COS(RADIANS('PV model'!$B$2))*COS(RADIANS(H7766))*COS(RADIANS(K7766)))+(SIN(RADIANS('PV model'!$B$2))*SIN(RADIANS(H7766)))))))</f>
        <v>4.8993599165331103</v>
      </c>
      <c r="M7766" s="3">
        <f t="shared" si="1337"/>
        <v>4.8993599165331103</v>
      </c>
      <c r="N7766" s="2">
        <f t="shared" si="1342"/>
        <v>42.431580100029876</v>
      </c>
      <c r="O7766" s="2">
        <f>IF('PV model'!$B$2&gt;0, 180-N7766,IF('PV model'!$B$2&lt;0,0-N7766,N7766))</f>
        <v>137.56841989997014</v>
      </c>
      <c r="P7766" s="2">
        <f>ABS(O7766-'PV model'!$B$5)</f>
        <v>67.431580100029862</v>
      </c>
      <c r="Q7766" s="3">
        <f t="shared" si="1338"/>
        <v>85.100640083466885</v>
      </c>
      <c r="R7766" s="3">
        <f t="shared" si="1343"/>
        <v>0</v>
      </c>
      <c r="S7766" s="3">
        <f t="shared" si="1339"/>
        <v>3.528</v>
      </c>
      <c r="T7766" s="3">
        <f>(0.5*(1-COS(RADIANS(90-$X$3)))*(D7766+E7766)*'PV model'!$B$4)</f>
        <v>0</v>
      </c>
      <c r="U7766" s="3">
        <f t="shared" si="1344"/>
        <v>3.528</v>
      </c>
      <c r="V7766" s="3">
        <f>('PV model'!$B$13*(U7766/1000)*(1-'PV model'!$B$14*((20+C7766)-25))*'PV model'!$B$10)/'PV model'!$B$12</f>
        <v>0.34814484633599996</v>
      </c>
    </row>
    <row r="7767" spans="1:22" x14ac:dyDescent="0.2">
      <c r="A7767" s="10">
        <f t="shared" si="1336"/>
        <v>324</v>
      </c>
      <c r="B7767" s="10">
        <f t="shared" si="1345"/>
        <v>10</v>
      </c>
      <c r="C7767" s="23">
        <v>9</v>
      </c>
      <c r="D7767" s="24">
        <v>0</v>
      </c>
      <c r="E7767" s="24">
        <v>19.404</v>
      </c>
      <c r="F7767" s="48"/>
      <c r="G7767" s="48"/>
      <c r="H7767" s="1">
        <f t="shared" si="1346"/>
        <v>-20.251554900079672</v>
      </c>
      <c r="I7767" s="1">
        <f t="shared" si="1340"/>
        <v>13.52208010989256</v>
      </c>
      <c r="J7767" s="4">
        <f>B7767+('PV model'!$B$3/15)+(I7767/60)</f>
        <v>9.9487013351648752</v>
      </c>
      <c r="K7767" s="2">
        <f t="shared" si="1341"/>
        <v>30.769479972526874</v>
      </c>
      <c r="L7767" s="2">
        <f>DEGREES(ASIN((((COS(RADIANS('PV model'!$B$2))*COS(RADIANS(H7767))*COS(RADIANS(K7767)))+(SIN(RADIANS('PV model'!$B$2))*SIN(RADIANS(H7767)))))))</f>
        <v>9.8648236301267076</v>
      </c>
      <c r="M7767" s="3">
        <f t="shared" si="1337"/>
        <v>9.8648236301267076</v>
      </c>
      <c r="N7767" s="2">
        <f t="shared" si="1342"/>
        <v>29.154276622112373</v>
      </c>
      <c r="O7767" s="2">
        <f>IF('PV model'!$B$2&gt;0, 180-N7767,IF('PV model'!$B$2&lt;0,0-N7767,N7767))</f>
        <v>150.84572337788762</v>
      </c>
      <c r="P7767" s="2">
        <f>ABS(O7767-'PV model'!$B$5)</f>
        <v>54.154276622112377</v>
      </c>
      <c r="Q7767" s="3">
        <f t="shared" si="1338"/>
        <v>80.135176369873292</v>
      </c>
      <c r="R7767" s="3">
        <f t="shared" si="1343"/>
        <v>0</v>
      </c>
      <c r="S7767" s="3">
        <f t="shared" si="1339"/>
        <v>19.404</v>
      </c>
      <c r="T7767" s="3">
        <f>(0.5*(1-COS(RADIANS(90-$X$3)))*(D7767+E7767)*'PV model'!$B$4)</f>
        <v>0</v>
      </c>
      <c r="U7767" s="3">
        <f t="shared" si="1344"/>
        <v>19.404</v>
      </c>
      <c r="V7767" s="3">
        <f>('PV model'!$B$13*(U7767/1000)*(1-'PV model'!$B$14*((20+C7767)-25))*'PV model'!$B$10)/'PV model'!$B$12</f>
        <v>1.9085898585600001</v>
      </c>
    </row>
    <row r="7768" spans="1:22" x14ac:dyDescent="0.2">
      <c r="A7768" s="10">
        <f t="shared" si="1336"/>
        <v>324</v>
      </c>
      <c r="B7768" s="10">
        <f t="shared" si="1345"/>
        <v>11</v>
      </c>
      <c r="C7768" s="23">
        <v>9.6999999999999993</v>
      </c>
      <c r="D7768" s="24">
        <v>0</v>
      </c>
      <c r="E7768" s="24">
        <v>37.043999999999997</v>
      </c>
      <c r="F7768" s="48"/>
      <c r="G7768" s="48"/>
      <c r="H7768" s="1">
        <f t="shared" si="1346"/>
        <v>-20.251554900079672</v>
      </c>
      <c r="I7768" s="1">
        <f t="shared" si="1340"/>
        <v>13.52208010989256</v>
      </c>
      <c r="J7768" s="4">
        <f>B7768+('PV model'!$B$3/15)+(I7768/60)</f>
        <v>10.948701335164875</v>
      </c>
      <c r="K7768" s="2">
        <f t="shared" si="1341"/>
        <v>15.769479972526872</v>
      </c>
      <c r="L7768" s="2">
        <f>DEGREES(ASIN((((COS(RADIANS('PV model'!$B$2))*COS(RADIANS(H7768))*COS(RADIANS(K7768)))+(SIN(RADIANS('PV model'!$B$2))*SIN(RADIANS(H7768)))))))</f>
        <v>13.069154474561508</v>
      </c>
      <c r="M7768" s="3">
        <f t="shared" si="1337"/>
        <v>13.069154474561508</v>
      </c>
      <c r="N7768" s="2">
        <f t="shared" si="1342"/>
        <v>15.173767824427243</v>
      </c>
      <c r="O7768" s="2">
        <f>IF('PV model'!$B$2&gt;0, 180-N7768,IF('PV model'!$B$2&lt;0,0-N7768,N7768))</f>
        <v>164.82623217557276</v>
      </c>
      <c r="P7768" s="2">
        <f>ABS(O7768-'PV model'!$B$5)</f>
        <v>40.173767824427244</v>
      </c>
      <c r="Q7768" s="3">
        <f t="shared" si="1338"/>
        <v>76.930845525438485</v>
      </c>
      <c r="R7768" s="3">
        <f t="shared" si="1343"/>
        <v>0</v>
      </c>
      <c r="S7768" s="3">
        <f t="shared" si="1339"/>
        <v>37.043999999999997</v>
      </c>
      <c r="T7768" s="3">
        <f>(0.5*(1-COS(RADIANS(90-$X$3)))*(D7768+E7768)*'PV model'!$B$4)</f>
        <v>0</v>
      </c>
      <c r="U7768" s="3">
        <f t="shared" si="1344"/>
        <v>37.043999999999997</v>
      </c>
      <c r="V7768" s="3">
        <f>('PV model'!$B$13*(U7768/1000)*(1-'PV model'!$B$14*((20+C7768)-25))*'PV model'!$B$10)/'PV model'!$B$12</f>
        <v>3.6333033770879988</v>
      </c>
    </row>
    <row r="7769" spans="1:22" x14ac:dyDescent="0.2">
      <c r="A7769" s="10">
        <f t="shared" si="1336"/>
        <v>324</v>
      </c>
      <c r="B7769" s="10">
        <f t="shared" si="1345"/>
        <v>12</v>
      </c>
      <c r="C7769" s="23">
        <v>10.5</v>
      </c>
      <c r="D7769" s="24">
        <v>0</v>
      </c>
      <c r="E7769" s="24">
        <v>47.628</v>
      </c>
      <c r="F7769" s="48"/>
      <c r="G7769" s="48"/>
      <c r="H7769" s="1">
        <f t="shared" si="1346"/>
        <v>-20.251554900079672</v>
      </c>
      <c r="I7769" s="1">
        <f t="shared" si="1340"/>
        <v>13.52208010989256</v>
      </c>
      <c r="J7769" s="4">
        <f>B7769+('PV model'!$B$3/15)+(I7769/60)</f>
        <v>11.948701335164875</v>
      </c>
      <c r="K7769" s="2">
        <f t="shared" si="1341"/>
        <v>0.76947997252687195</v>
      </c>
      <c r="L7769" s="2">
        <f>DEGREES(ASIN((((COS(RADIANS('PV model'!$B$2))*COS(RADIANS(H7769))*COS(RADIANS(K7769)))+(SIN(RADIANS('PV model'!$B$2))*SIN(RADIANS(H7769)))))))</f>
        <v>14.245612288871692</v>
      </c>
      <c r="M7769" s="3">
        <f t="shared" si="1337"/>
        <v>14.245612288871692</v>
      </c>
      <c r="N7769" s="2">
        <f t="shared" si="1342"/>
        <v>0.74481405954312552</v>
      </c>
      <c r="O7769" s="2">
        <f>IF('PV model'!$B$2&gt;0, 180-N7769,IF('PV model'!$B$2&lt;0,0-N7769,N7769))</f>
        <v>179.25518594045687</v>
      </c>
      <c r="P7769" s="2">
        <f>ABS(O7769-'PV model'!$B$5)</f>
        <v>25.744814059543131</v>
      </c>
      <c r="Q7769" s="3">
        <f t="shared" si="1338"/>
        <v>75.754387711128302</v>
      </c>
      <c r="R7769" s="3">
        <f t="shared" si="1343"/>
        <v>0</v>
      </c>
      <c r="S7769" s="3">
        <f t="shared" si="1339"/>
        <v>47.628</v>
      </c>
      <c r="T7769" s="3">
        <f>(0.5*(1-COS(RADIANS(90-$X$3)))*(D7769+E7769)*'PV model'!$B$4)</f>
        <v>0</v>
      </c>
      <c r="U7769" s="3">
        <f t="shared" si="1344"/>
        <v>47.628</v>
      </c>
      <c r="V7769" s="3">
        <f>('PV model'!$B$13*(U7769/1000)*(1-'PV model'!$B$14*((20+C7769)-25))*'PV model'!$B$10)/'PV model'!$B$12</f>
        <v>4.6561551926399991</v>
      </c>
    </row>
    <row r="7770" spans="1:22" x14ac:dyDescent="0.2">
      <c r="A7770" s="10">
        <f t="shared" si="1336"/>
        <v>324</v>
      </c>
      <c r="B7770" s="10">
        <f t="shared" si="1345"/>
        <v>13</v>
      </c>
      <c r="C7770" s="23">
        <v>10.4</v>
      </c>
      <c r="D7770" s="24">
        <v>0</v>
      </c>
      <c r="E7770" s="24">
        <v>49.392000000000003</v>
      </c>
      <c r="F7770" s="48"/>
      <c r="G7770" s="48"/>
      <c r="H7770" s="1">
        <f t="shared" si="1346"/>
        <v>-20.251554900079672</v>
      </c>
      <c r="I7770" s="1">
        <f t="shared" si="1340"/>
        <v>13.52208010989256</v>
      </c>
      <c r="J7770" s="4">
        <f>B7770+('PV model'!$B$3/15)+(I7770/60)</f>
        <v>12.948701335164875</v>
      </c>
      <c r="K7770" s="2">
        <f t="shared" si="1341"/>
        <v>-14.230520027473128</v>
      </c>
      <c r="L7770" s="2">
        <f>DEGREES(ASIN((((COS(RADIANS('PV model'!$B$2))*COS(RADIANS(H7770))*COS(RADIANS(K7770)))+(SIN(RADIANS('PV model'!$B$2))*SIN(RADIANS(H7770)))))))</f>
        <v>13.286532349051049</v>
      </c>
      <c r="M7770" s="3">
        <f t="shared" si="1337"/>
        <v>13.286532349051049</v>
      </c>
      <c r="N7770" s="2">
        <f t="shared" si="1342"/>
        <v>-13.707800183143094</v>
      </c>
      <c r="O7770" s="2">
        <f>IF('PV model'!$B$2&gt;0, 180-N7770,IF('PV model'!$B$2&lt;0,0-N7770,N7770))</f>
        <v>193.70780018314309</v>
      </c>
      <c r="P7770" s="2">
        <f>ABS(O7770-'PV model'!$B$5)</f>
        <v>11.292199816856908</v>
      </c>
      <c r="Q7770" s="3">
        <f t="shared" si="1338"/>
        <v>76.713467650948957</v>
      </c>
      <c r="R7770" s="3">
        <f t="shared" si="1343"/>
        <v>0</v>
      </c>
      <c r="S7770" s="3">
        <f t="shared" si="1339"/>
        <v>49.392000000000003</v>
      </c>
      <c r="T7770" s="3">
        <f>(0.5*(1-COS(RADIANS(90-$X$3)))*(D7770+E7770)*'PV model'!$B$4)</f>
        <v>0</v>
      </c>
      <c r="U7770" s="3">
        <f t="shared" si="1344"/>
        <v>49.392000000000003</v>
      </c>
      <c r="V7770" s="3">
        <f>('PV model'!$B$13*(U7770/1000)*(1-'PV model'!$B$14*((20+C7770)-25))*'PV model'!$B$10)/'PV model'!$B$12</f>
        <v>4.8305802746880007</v>
      </c>
    </row>
    <row r="7771" spans="1:22" x14ac:dyDescent="0.2">
      <c r="A7771" s="10">
        <f t="shared" si="1336"/>
        <v>324</v>
      </c>
      <c r="B7771" s="10">
        <f t="shared" si="1345"/>
        <v>14</v>
      </c>
      <c r="C7771" s="23">
        <v>10.3</v>
      </c>
      <c r="D7771" s="24">
        <v>0</v>
      </c>
      <c r="E7771" s="24">
        <v>40.572000000000003</v>
      </c>
      <c r="F7771" s="48"/>
      <c r="G7771" s="48"/>
      <c r="H7771" s="1">
        <f t="shared" si="1346"/>
        <v>-20.251554900079672</v>
      </c>
      <c r="I7771" s="1">
        <f t="shared" si="1340"/>
        <v>13.52208010989256</v>
      </c>
      <c r="J7771" s="4">
        <f>B7771+('PV model'!$B$3/15)+(I7771/60)</f>
        <v>13.948701335164875</v>
      </c>
      <c r="K7771" s="2">
        <f t="shared" si="1341"/>
        <v>-29.230520027473126</v>
      </c>
      <c r="L7771" s="2">
        <f>DEGREES(ASIN((((COS(RADIANS('PV model'!$B$2))*COS(RADIANS(H7771))*COS(RADIANS(K7771)))+(SIN(RADIANS('PV model'!$B$2))*SIN(RADIANS(H7771)))))))</f>
        <v>10.280108458711664</v>
      </c>
      <c r="M7771" s="3">
        <f t="shared" si="1337"/>
        <v>10.280108458711664</v>
      </c>
      <c r="N7771" s="2">
        <f t="shared" si="1342"/>
        <v>-27.749819817623436</v>
      </c>
      <c r="O7771" s="2">
        <f>IF('PV model'!$B$2&gt;0, 180-N7771,IF('PV model'!$B$2&lt;0,0-N7771,N7771))</f>
        <v>207.74981981762343</v>
      </c>
      <c r="P7771" s="2">
        <f>ABS(O7771-'PV model'!$B$5)</f>
        <v>2.7498198176234325</v>
      </c>
      <c r="Q7771" s="3">
        <f t="shared" si="1338"/>
        <v>79.719891541288334</v>
      </c>
      <c r="R7771" s="3">
        <f t="shared" si="1343"/>
        <v>0</v>
      </c>
      <c r="S7771" s="3">
        <f t="shared" si="1339"/>
        <v>40.572000000000003</v>
      </c>
      <c r="T7771" s="3">
        <f>(0.5*(1-COS(RADIANS(90-$X$3)))*(D7771+E7771)*'PV model'!$B$4)</f>
        <v>0</v>
      </c>
      <c r="U7771" s="3">
        <f t="shared" si="1344"/>
        <v>40.572000000000003</v>
      </c>
      <c r="V7771" s="3">
        <f>('PV model'!$B$13*(U7771/1000)*(1-'PV model'!$B$14*((20+C7771)-25))*'PV model'!$B$10)/'PV model'!$B$12</f>
        <v>3.9695988850559996</v>
      </c>
    </row>
    <row r="7772" spans="1:22" x14ac:dyDescent="0.2">
      <c r="A7772" s="10">
        <f t="shared" si="1336"/>
        <v>324</v>
      </c>
      <c r="B7772" s="10">
        <f t="shared" si="1345"/>
        <v>15</v>
      </c>
      <c r="C7772" s="23">
        <v>10.199999999999999</v>
      </c>
      <c r="D7772" s="24">
        <v>0</v>
      </c>
      <c r="E7772" s="24">
        <v>23.814</v>
      </c>
      <c r="F7772" s="48"/>
      <c r="G7772" s="48"/>
      <c r="H7772" s="1">
        <f t="shared" si="1346"/>
        <v>-20.251554900079672</v>
      </c>
      <c r="I7772" s="1">
        <f t="shared" si="1340"/>
        <v>13.52208010989256</v>
      </c>
      <c r="J7772" s="4">
        <f>B7772+('PV model'!$B$3/15)+(I7772/60)</f>
        <v>14.948701335164875</v>
      </c>
      <c r="K7772" s="2">
        <f t="shared" si="1341"/>
        <v>-44.230520027473126</v>
      </c>
      <c r="L7772" s="2">
        <f>DEGREES(ASIN((((COS(RADIANS('PV model'!$B$2))*COS(RADIANS(H7772))*COS(RADIANS(K7772)))+(SIN(RADIANS('PV model'!$B$2))*SIN(RADIANS(H7772)))))))</f>
        <v>5.4799908568164861</v>
      </c>
      <c r="M7772" s="3">
        <f t="shared" si="1337"/>
        <v>5.4799908568164861</v>
      </c>
      <c r="N7772" s="2">
        <f t="shared" si="1342"/>
        <v>-41.104209311711813</v>
      </c>
      <c r="O7772" s="2">
        <f>IF('PV model'!$B$2&gt;0, 180-N7772,IF('PV model'!$B$2&lt;0,0-N7772,N7772))</f>
        <v>221.10420931171183</v>
      </c>
      <c r="P7772" s="2">
        <f>ABS(O7772-'PV model'!$B$5)</f>
        <v>16.104209311711827</v>
      </c>
      <c r="Q7772" s="3">
        <f t="shared" si="1338"/>
        <v>84.520009143183515</v>
      </c>
      <c r="R7772" s="3">
        <f t="shared" si="1343"/>
        <v>0</v>
      </c>
      <c r="S7772" s="3">
        <f t="shared" si="1339"/>
        <v>23.814</v>
      </c>
      <c r="T7772" s="3">
        <f>(0.5*(1-COS(RADIANS(90-$X$3)))*(D7772+E7772)*'PV model'!$B$4)</f>
        <v>0</v>
      </c>
      <c r="U7772" s="3">
        <f t="shared" si="1344"/>
        <v>23.814</v>
      </c>
      <c r="V7772" s="3">
        <f>('PV model'!$B$13*(U7772/1000)*(1-'PV model'!$B$14*((20+C7772)-25))*'PV model'!$B$10)/'PV model'!$B$12</f>
        <v>2.3309341332479998</v>
      </c>
    </row>
    <row r="7773" spans="1:22" x14ac:dyDescent="0.2">
      <c r="A7773" s="10">
        <f t="shared" si="1336"/>
        <v>324</v>
      </c>
      <c r="B7773" s="10">
        <f t="shared" si="1345"/>
        <v>16</v>
      </c>
      <c r="C7773" s="23">
        <v>10.3</v>
      </c>
      <c r="D7773" s="24">
        <v>0</v>
      </c>
      <c r="E7773" s="24">
        <v>7.056</v>
      </c>
      <c r="F7773" s="48"/>
      <c r="G7773" s="48"/>
      <c r="H7773" s="1">
        <f t="shared" si="1346"/>
        <v>-20.251554900079672</v>
      </c>
      <c r="I7773" s="1">
        <f t="shared" si="1340"/>
        <v>13.52208010989256</v>
      </c>
      <c r="J7773" s="4">
        <f>B7773+('PV model'!$B$3/15)+(I7773/60)</f>
        <v>15.948701335164875</v>
      </c>
      <c r="K7773" s="2">
        <f t="shared" si="1341"/>
        <v>-59.230520027473126</v>
      </c>
      <c r="L7773" s="2">
        <f>DEGREES(ASIN((((COS(RADIANS('PV model'!$B$2))*COS(RADIANS(H7773))*COS(RADIANS(K7773)))+(SIN(RADIANS('PV model'!$B$2))*SIN(RADIANS(H7773)))))))</f>
        <v>-0.76851723195877319</v>
      </c>
      <c r="M7773" s="3">
        <f t="shared" si="1337"/>
        <v>0</v>
      </c>
      <c r="N7773" s="2">
        <f t="shared" si="1342"/>
        <v>-53.725236531996671</v>
      </c>
      <c r="O7773" s="2">
        <f>IF('PV model'!$B$2&gt;0, 180-N7773,IF('PV model'!$B$2&lt;0,0-N7773,N7773))</f>
        <v>233.72523653199667</v>
      </c>
      <c r="P7773" s="2">
        <f>ABS(O7773-'PV model'!$B$5)</f>
        <v>28.725236531996671</v>
      </c>
      <c r="Q7773" s="3">
        <f t="shared" si="1338"/>
        <v>90.768517231958768</v>
      </c>
      <c r="R7773" s="3">
        <f t="shared" si="1343"/>
        <v>0</v>
      </c>
      <c r="S7773" s="3">
        <f t="shared" si="1339"/>
        <v>7.056</v>
      </c>
      <c r="T7773" s="3">
        <f>(0.5*(1-COS(RADIANS(90-$X$3)))*(D7773+E7773)*'PV model'!$B$4)</f>
        <v>0</v>
      </c>
      <c r="U7773" s="3">
        <f t="shared" si="1344"/>
        <v>7.056</v>
      </c>
      <c r="V7773" s="3">
        <f>('PV model'!$B$13*(U7773/1000)*(1-'PV model'!$B$14*((20+C7773)-25))*'PV model'!$B$10)/'PV model'!$B$12</f>
        <v>0.69036502348799988</v>
      </c>
    </row>
    <row r="7774" spans="1:22" x14ac:dyDescent="0.2">
      <c r="A7774" s="10">
        <f t="shared" si="1336"/>
        <v>324</v>
      </c>
      <c r="B7774" s="10">
        <f t="shared" si="1345"/>
        <v>17</v>
      </c>
      <c r="C7774" s="23">
        <v>10.3</v>
      </c>
      <c r="D7774" s="24">
        <v>0</v>
      </c>
      <c r="E7774" s="24">
        <v>0</v>
      </c>
      <c r="F7774" s="48"/>
      <c r="G7774" s="48"/>
      <c r="H7774" s="1">
        <f t="shared" si="1346"/>
        <v>-20.251554900079672</v>
      </c>
      <c r="I7774" s="1">
        <f t="shared" si="1340"/>
        <v>13.52208010989256</v>
      </c>
      <c r="J7774" s="4">
        <f>B7774+('PV model'!$B$3/15)+(I7774/60)</f>
        <v>16.948701335164877</v>
      </c>
      <c r="K7774" s="2">
        <f t="shared" si="1341"/>
        <v>-74.230520027473148</v>
      </c>
      <c r="L7774" s="2">
        <f>DEGREES(ASIN((((COS(RADIANS('PV model'!$B$2))*COS(RADIANS(H7774))*COS(RADIANS(K7774)))+(SIN(RADIANS('PV model'!$B$2))*SIN(RADIANS(H7774)))))))</f>
        <v>-8.0970307643417581</v>
      </c>
      <c r="M7774" s="3">
        <f t="shared" si="1337"/>
        <v>0</v>
      </c>
      <c r="N7774" s="2">
        <f t="shared" si="1342"/>
        <v>-65.778032890481114</v>
      </c>
      <c r="O7774" s="2">
        <f>IF('PV model'!$B$2&gt;0, 180-N7774,IF('PV model'!$B$2&lt;0,0-N7774,N7774))</f>
        <v>245.77803289048111</v>
      </c>
      <c r="P7774" s="2">
        <f>ABS(O7774-'PV model'!$B$5)</f>
        <v>40.778032890481114</v>
      </c>
      <c r="Q7774" s="3">
        <f t="shared" si="1338"/>
        <v>98.097030764341753</v>
      </c>
      <c r="R7774" s="3">
        <f t="shared" si="1343"/>
        <v>0</v>
      </c>
      <c r="S7774" s="3">
        <f t="shared" si="1339"/>
        <v>0</v>
      </c>
      <c r="T7774" s="3">
        <f>(0.5*(1-COS(RADIANS(90-$X$3)))*(D7774+E7774)*'PV model'!$B$4)</f>
        <v>0</v>
      </c>
      <c r="U7774" s="3">
        <f t="shared" si="1344"/>
        <v>0</v>
      </c>
      <c r="V7774" s="3">
        <f>('PV model'!$B$13*(U7774/1000)*(1-'PV model'!$B$14*((20+C7774)-25))*'PV model'!$B$10)/'PV model'!$B$12</f>
        <v>0</v>
      </c>
    </row>
    <row r="7775" spans="1:22" x14ac:dyDescent="0.2">
      <c r="A7775" s="10">
        <f t="shared" si="1336"/>
        <v>324</v>
      </c>
      <c r="B7775" s="10">
        <f t="shared" si="1345"/>
        <v>18</v>
      </c>
      <c r="C7775" s="23">
        <v>10.4</v>
      </c>
      <c r="D7775" s="24">
        <v>0</v>
      </c>
      <c r="E7775" s="24">
        <v>0</v>
      </c>
      <c r="F7775" s="48"/>
      <c r="G7775" s="48"/>
      <c r="H7775" s="1">
        <f t="shared" si="1346"/>
        <v>-20.251554900079672</v>
      </c>
      <c r="I7775" s="1">
        <f t="shared" si="1340"/>
        <v>13.52208010989256</v>
      </c>
      <c r="J7775" s="4">
        <f>B7775+('PV model'!$B$3/15)+(I7775/60)</f>
        <v>17.948701335164877</v>
      </c>
      <c r="K7775" s="2">
        <f t="shared" si="1341"/>
        <v>-89.230520027473148</v>
      </c>
      <c r="L7775" s="2">
        <f>DEGREES(ASIN((((COS(RADIANS('PV model'!$B$2))*COS(RADIANS(H7775))*COS(RADIANS(K7775)))+(SIN(RADIANS('PV model'!$B$2))*SIN(RADIANS(H7775)))))))</f>
        <v>-16.148554607681387</v>
      </c>
      <c r="M7775" s="3">
        <f t="shared" si="1337"/>
        <v>0</v>
      </c>
      <c r="N7775" s="2">
        <f t="shared" si="1342"/>
        <v>-77.589124870103831</v>
      </c>
      <c r="O7775" s="2">
        <f>IF('PV model'!$B$2&gt;0, 180-N7775,IF('PV model'!$B$2&lt;0,0-N7775,N7775))</f>
        <v>257.58912487010383</v>
      </c>
      <c r="P7775" s="2">
        <f>ABS(O7775-'PV model'!$B$5)</f>
        <v>52.589124870103831</v>
      </c>
      <c r="Q7775" s="3">
        <f t="shared" si="1338"/>
        <v>106.14855460768139</v>
      </c>
      <c r="R7775" s="3">
        <f t="shared" si="1343"/>
        <v>0</v>
      </c>
      <c r="S7775" s="3">
        <f t="shared" si="1339"/>
        <v>0</v>
      </c>
      <c r="T7775" s="3">
        <f>(0.5*(1-COS(RADIANS(90-$X$3)))*(D7775+E7775)*'PV model'!$B$4)</f>
        <v>0</v>
      </c>
      <c r="U7775" s="3">
        <f t="shared" si="1344"/>
        <v>0</v>
      </c>
      <c r="V7775" s="3">
        <f>('PV model'!$B$13*(U7775/1000)*(1-'PV model'!$B$14*((20+C7775)-25))*'PV model'!$B$10)/'PV model'!$B$12</f>
        <v>0</v>
      </c>
    </row>
    <row r="7776" spans="1:22" x14ac:dyDescent="0.2">
      <c r="A7776" s="10">
        <f t="shared" si="1336"/>
        <v>324</v>
      </c>
      <c r="B7776" s="10">
        <f t="shared" si="1345"/>
        <v>19</v>
      </c>
      <c r="C7776" s="23">
        <v>10.5</v>
      </c>
      <c r="D7776" s="24">
        <v>0</v>
      </c>
      <c r="E7776" s="24">
        <v>0</v>
      </c>
      <c r="F7776" s="48"/>
      <c r="G7776" s="48"/>
      <c r="H7776" s="1">
        <f t="shared" si="1346"/>
        <v>-20.251554900079672</v>
      </c>
      <c r="I7776" s="1">
        <f t="shared" si="1340"/>
        <v>13.52208010989256</v>
      </c>
      <c r="J7776" s="4">
        <f>B7776+('PV model'!$B$3/15)+(I7776/60)</f>
        <v>18.948701335164877</v>
      </c>
      <c r="K7776" s="2">
        <f t="shared" si="1341"/>
        <v>-104.23052002747315</v>
      </c>
      <c r="L7776" s="2">
        <f>DEGREES(ASIN((((COS(RADIANS('PV model'!$B$2))*COS(RADIANS(H7776))*COS(RADIANS(K7776)))+(SIN(RADIANS('PV model'!$B$2))*SIN(RADIANS(H7776)))))))</f>
        <v>-24.575623104601238</v>
      </c>
      <c r="M7776" s="3">
        <f t="shared" si="1337"/>
        <v>0</v>
      </c>
      <c r="N7776" s="2">
        <f t="shared" si="1342"/>
        <v>-89.622533681140709</v>
      </c>
      <c r="O7776" s="2">
        <f>IF('PV model'!$B$2&gt;0, 180-N7776,IF('PV model'!$B$2&lt;0,0-N7776,N7776))</f>
        <v>269.62253368114068</v>
      </c>
      <c r="P7776" s="2">
        <f>ABS(O7776-'PV model'!$B$5)</f>
        <v>64.622533681140681</v>
      </c>
      <c r="Q7776" s="3">
        <f t="shared" si="1338"/>
        <v>114.57562310460123</v>
      </c>
      <c r="R7776" s="3">
        <f t="shared" si="1343"/>
        <v>0</v>
      </c>
      <c r="S7776" s="3">
        <f t="shared" si="1339"/>
        <v>0</v>
      </c>
      <c r="T7776" s="3">
        <f>(0.5*(1-COS(RADIANS(90-$X$3)))*(D7776+E7776)*'PV model'!$B$4)</f>
        <v>0</v>
      </c>
      <c r="U7776" s="3">
        <f t="shared" si="1344"/>
        <v>0</v>
      </c>
      <c r="V7776" s="3">
        <f>('PV model'!$B$13*(U7776/1000)*(1-'PV model'!$B$14*((20+C7776)-25))*'PV model'!$B$10)/'PV model'!$B$12</f>
        <v>0</v>
      </c>
    </row>
    <row r="7777" spans="1:22" x14ac:dyDescent="0.2">
      <c r="A7777" s="10">
        <f t="shared" si="1336"/>
        <v>324</v>
      </c>
      <c r="B7777" s="10">
        <f t="shared" si="1345"/>
        <v>20</v>
      </c>
      <c r="C7777" s="23">
        <v>10.6</v>
      </c>
      <c r="D7777" s="24">
        <v>0</v>
      </c>
      <c r="E7777" s="24">
        <v>0</v>
      </c>
      <c r="F7777" s="48"/>
      <c r="G7777" s="48"/>
      <c r="H7777" s="1">
        <f t="shared" si="1346"/>
        <v>-20.251554900079672</v>
      </c>
      <c r="I7777" s="1">
        <f t="shared" si="1340"/>
        <v>13.52208010989256</v>
      </c>
      <c r="J7777" s="4">
        <f>B7777+('PV model'!$B$3/15)+(I7777/60)</f>
        <v>19.948701335164877</v>
      </c>
      <c r="K7777" s="2">
        <f t="shared" si="1341"/>
        <v>-119.23052002747315</v>
      </c>
      <c r="L7777" s="2">
        <f>DEGREES(ASIN((((COS(RADIANS('PV model'!$B$2))*COS(RADIANS(H7777))*COS(RADIANS(K7777)))+(SIN(RADIANS('PV model'!$B$2))*SIN(RADIANS(H7777)))))))</f>
        <v>-33.008055074758573</v>
      </c>
      <c r="M7777" s="3">
        <f t="shared" si="1337"/>
        <v>0</v>
      </c>
      <c r="N7777" s="2">
        <f t="shared" si="1342"/>
        <v>-77.499950720664927</v>
      </c>
      <c r="O7777" s="2">
        <f>IF('PV model'!$B$2&gt;0, 180-N7777,IF('PV model'!$B$2&lt;0,0-N7777,N7777))</f>
        <v>257.49995072066491</v>
      </c>
      <c r="P7777" s="2">
        <f>ABS(O7777-'PV model'!$B$5)</f>
        <v>52.499950720664913</v>
      </c>
      <c r="Q7777" s="3">
        <f t="shared" si="1338"/>
        <v>123.00805507475859</v>
      </c>
      <c r="R7777" s="3">
        <f t="shared" si="1343"/>
        <v>0</v>
      </c>
      <c r="S7777" s="3">
        <f t="shared" si="1339"/>
        <v>0</v>
      </c>
      <c r="T7777" s="3">
        <f>(0.5*(1-COS(RADIANS(90-$X$3)))*(D7777+E7777)*'PV model'!$B$4)</f>
        <v>0</v>
      </c>
      <c r="U7777" s="3">
        <f t="shared" si="1344"/>
        <v>0</v>
      </c>
      <c r="V7777" s="3">
        <f>('PV model'!$B$13*(U7777/1000)*(1-'PV model'!$B$14*((20+C7777)-25))*'PV model'!$B$10)/'PV model'!$B$12</f>
        <v>0</v>
      </c>
    </row>
    <row r="7778" spans="1:22" x14ac:dyDescent="0.2">
      <c r="A7778" s="10">
        <f t="shared" si="1336"/>
        <v>324</v>
      </c>
      <c r="B7778" s="10">
        <f t="shared" si="1345"/>
        <v>21</v>
      </c>
      <c r="C7778" s="23">
        <v>10.7</v>
      </c>
      <c r="D7778" s="24">
        <v>0</v>
      </c>
      <c r="E7778" s="24">
        <v>0</v>
      </c>
      <c r="F7778" s="48"/>
      <c r="G7778" s="48"/>
      <c r="H7778" s="1">
        <f t="shared" si="1346"/>
        <v>-20.251554900079672</v>
      </c>
      <c r="I7778" s="1">
        <f t="shared" si="1340"/>
        <v>13.52208010989256</v>
      </c>
      <c r="J7778" s="4">
        <f>B7778+('PV model'!$B$3/15)+(I7778/60)</f>
        <v>20.948701335164877</v>
      </c>
      <c r="K7778" s="2">
        <f t="shared" si="1341"/>
        <v>-134.23052002747315</v>
      </c>
      <c r="L7778" s="2">
        <f>DEGREES(ASIN((((COS(RADIANS('PV model'!$B$2))*COS(RADIANS(H7778))*COS(RADIANS(K7778)))+(SIN(RADIANS('PV model'!$B$2))*SIN(RADIANS(H7778)))))))</f>
        <v>-40.990662112870382</v>
      </c>
      <c r="M7778" s="3">
        <f t="shared" si="1337"/>
        <v>0</v>
      </c>
      <c r="N7778" s="2">
        <f t="shared" si="1342"/>
        <v>-62.949493669914951</v>
      </c>
      <c r="O7778" s="2">
        <f>IF('PV model'!$B$2&gt;0, 180-N7778,IF('PV model'!$B$2&lt;0,0-N7778,N7778))</f>
        <v>242.94949366991494</v>
      </c>
      <c r="P7778" s="2">
        <f>ABS(O7778-'PV model'!$B$5)</f>
        <v>37.949493669914943</v>
      </c>
      <c r="Q7778" s="3">
        <f t="shared" si="1338"/>
        <v>130.99066211287038</v>
      </c>
      <c r="R7778" s="3">
        <f t="shared" si="1343"/>
        <v>0</v>
      </c>
      <c r="S7778" s="3">
        <f t="shared" si="1339"/>
        <v>0</v>
      </c>
      <c r="T7778" s="3">
        <f>(0.5*(1-COS(RADIANS(90-$X$3)))*(D7778+E7778)*'PV model'!$B$4)</f>
        <v>0</v>
      </c>
      <c r="U7778" s="3">
        <f t="shared" si="1344"/>
        <v>0</v>
      </c>
      <c r="V7778" s="3">
        <f>('PV model'!$B$13*(U7778/1000)*(1-'PV model'!$B$14*((20+C7778)-25))*'PV model'!$B$10)/'PV model'!$B$12</f>
        <v>0</v>
      </c>
    </row>
    <row r="7779" spans="1:22" x14ac:dyDescent="0.2">
      <c r="A7779" s="10">
        <f t="shared" si="1336"/>
        <v>324</v>
      </c>
      <c r="B7779" s="10">
        <f t="shared" si="1345"/>
        <v>22</v>
      </c>
      <c r="C7779" s="23">
        <v>10.9</v>
      </c>
      <c r="D7779" s="24">
        <v>0</v>
      </c>
      <c r="E7779" s="24">
        <v>0</v>
      </c>
      <c r="F7779" s="48"/>
      <c r="G7779" s="48"/>
      <c r="H7779" s="1">
        <f t="shared" si="1346"/>
        <v>-20.251554900079672</v>
      </c>
      <c r="I7779" s="1">
        <f t="shared" si="1340"/>
        <v>13.52208010989256</v>
      </c>
      <c r="J7779" s="4">
        <f>B7779+('PV model'!$B$3/15)+(I7779/60)</f>
        <v>21.948701335164877</v>
      </c>
      <c r="K7779" s="2">
        <f t="shared" si="1341"/>
        <v>-149.23052002747315</v>
      </c>
      <c r="L7779" s="2">
        <f>DEGREES(ASIN((((COS(RADIANS('PV model'!$B$2))*COS(RADIANS(H7779))*COS(RADIANS(K7779)))+(SIN(RADIANS('PV model'!$B$2))*SIN(RADIANS(H7779)))))))</f>
        <v>-47.889630535513874</v>
      </c>
      <c r="M7779" s="3">
        <f t="shared" si="1337"/>
        <v>0</v>
      </c>
      <c r="N7779" s="2">
        <f t="shared" si="1342"/>
        <v>-45.705442221647822</v>
      </c>
      <c r="O7779" s="2">
        <f>IF('PV model'!$B$2&gt;0, 180-N7779,IF('PV model'!$B$2&lt;0,0-N7779,N7779))</f>
        <v>225.70544222164781</v>
      </c>
      <c r="P7779" s="2">
        <f>ABS(O7779-'PV model'!$B$5)</f>
        <v>20.705442221647814</v>
      </c>
      <c r="Q7779" s="3">
        <f t="shared" si="1338"/>
        <v>137.88963053551387</v>
      </c>
      <c r="R7779" s="3">
        <f t="shared" si="1343"/>
        <v>0</v>
      </c>
      <c r="S7779" s="3">
        <f t="shared" si="1339"/>
        <v>0</v>
      </c>
      <c r="T7779" s="3">
        <f>(0.5*(1-COS(RADIANS(90-$X$3)))*(D7779+E7779)*'PV model'!$B$4)</f>
        <v>0</v>
      </c>
      <c r="U7779" s="3">
        <f t="shared" si="1344"/>
        <v>0</v>
      </c>
      <c r="V7779" s="3">
        <f>('PV model'!$B$13*(U7779/1000)*(1-'PV model'!$B$14*((20+C7779)-25))*'PV model'!$B$10)/'PV model'!$B$12</f>
        <v>0</v>
      </c>
    </row>
    <row r="7780" spans="1:22" x14ac:dyDescent="0.2">
      <c r="A7780" s="10">
        <f t="shared" si="1336"/>
        <v>324</v>
      </c>
      <c r="B7780" s="10">
        <f t="shared" si="1345"/>
        <v>23</v>
      </c>
      <c r="C7780" s="23">
        <v>11.2</v>
      </c>
      <c r="D7780" s="24">
        <v>0</v>
      </c>
      <c r="E7780" s="24">
        <v>0</v>
      </c>
      <c r="F7780" s="48"/>
      <c r="G7780" s="48"/>
      <c r="H7780" s="1">
        <f t="shared" si="1346"/>
        <v>-20.251554900079672</v>
      </c>
      <c r="I7780" s="1">
        <f t="shared" si="1340"/>
        <v>13.52208010989256</v>
      </c>
      <c r="J7780" s="4">
        <f>B7780+('PV model'!$B$3/15)+(I7780/60)</f>
        <v>22.948701335164877</v>
      </c>
      <c r="K7780" s="2">
        <f t="shared" si="1341"/>
        <v>-164.23052002747315</v>
      </c>
      <c r="L7780" s="2">
        <f>DEGREES(ASIN((((COS(RADIANS('PV model'!$B$2))*COS(RADIANS(H7780))*COS(RADIANS(K7780)))+(SIN(RADIANS('PV model'!$B$2))*SIN(RADIANS(H7780)))))))</f>
        <v>-52.812059625470503</v>
      </c>
      <c r="M7780" s="3">
        <f t="shared" si="1337"/>
        <v>0</v>
      </c>
      <c r="N7780" s="2">
        <f t="shared" si="1342"/>
        <v>-24.950197199736284</v>
      </c>
      <c r="O7780" s="2">
        <f>IF('PV model'!$B$2&gt;0, 180-N7780,IF('PV model'!$B$2&lt;0,0-N7780,N7780))</f>
        <v>204.95019719973629</v>
      </c>
      <c r="P7780" s="2">
        <f>ABS(O7780-'PV model'!$B$5)</f>
        <v>4.9802800263705649E-2</v>
      </c>
      <c r="Q7780" s="3">
        <f t="shared" si="1338"/>
        <v>142.81205962547051</v>
      </c>
      <c r="R7780" s="3">
        <f t="shared" si="1343"/>
        <v>0</v>
      </c>
      <c r="S7780" s="3">
        <f t="shared" si="1339"/>
        <v>0</v>
      </c>
      <c r="T7780" s="3">
        <f>(0.5*(1-COS(RADIANS(90-$X$3)))*(D7780+E7780)*'PV model'!$B$4)</f>
        <v>0</v>
      </c>
      <c r="U7780" s="3">
        <f t="shared" si="1344"/>
        <v>0</v>
      </c>
      <c r="V7780" s="3">
        <f>('PV model'!$B$13*(U7780/1000)*(1-'PV model'!$B$14*((20+C7780)-25))*'PV model'!$B$10)/'PV model'!$B$12</f>
        <v>0</v>
      </c>
    </row>
    <row r="7781" spans="1:22" x14ac:dyDescent="0.2">
      <c r="A7781" s="10">
        <f t="shared" si="1336"/>
        <v>324</v>
      </c>
      <c r="B7781" s="10">
        <f t="shared" si="1345"/>
        <v>24</v>
      </c>
      <c r="C7781" s="23">
        <v>11.4</v>
      </c>
      <c r="D7781" s="24">
        <v>0</v>
      </c>
      <c r="E7781" s="24">
        <v>0</v>
      </c>
      <c r="F7781" s="48"/>
      <c r="G7781" s="48"/>
      <c r="H7781" s="1">
        <f t="shared" si="1346"/>
        <v>-20.251554900079672</v>
      </c>
      <c r="I7781" s="1">
        <f t="shared" si="1340"/>
        <v>13.52208010989256</v>
      </c>
      <c r="J7781" s="4">
        <f>B7781+('PV model'!$B$3/15)+(I7781/60)</f>
        <v>23.948701335164877</v>
      </c>
      <c r="K7781" s="2">
        <f t="shared" si="1341"/>
        <v>-179.23052002747315</v>
      </c>
      <c r="L7781" s="2">
        <f>DEGREES(ASIN((((COS(RADIANS('PV model'!$B$2))*COS(RADIANS(H7781))*COS(RADIANS(K7781)))+(SIN(RADIANS('PV model'!$B$2))*SIN(RADIANS(H7781)))))))</f>
        <v>-54.74679764249111</v>
      </c>
      <c r="M7781" s="3">
        <f t="shared" si="1337"/>
        <v>0</v>
      </c>
      <c r="N7781" s="2">
        <f t="shared" si="1342"/>
        <v>-1.2507957776839231</v>
      </c>
      <c r="O7781" s="2">
        <f>IF('PV model'!$B$2&gt;0, 180-N7781,IF('PV model'!$B$2&lt;0,0-N7781,N7781))</f>
        <v>181.25079577768392</v>
      </c>
      <c r="P7781" s="2">
        <f>ABS(O7781-'PV model'!$B$5)</f>
        <v>23.749204222316081</v>
      </c>
      <c r="Q7781" s="3">
        <f t="shared" si="1338"/>
        <v>144.74679764249112</v>
      </c>
      <c r="R7781" s="3">
        <f t="shared" si="1343"/>
        <v>0</v>
      </c>
      <c r="S7781" s="3">
        <f t="shared" si="1339"/>
        <v>0</v>
      </c>
      <c r="T7781" s="3">
        <f>(0.5*(1-COS(RADIANS(90-$X$3)))*(D7781+E7781)*'PV model'!$B$4)</f>
        <v>0</v>
      </c>
      <c r="U7781" s="3">
        <f t="shared" si="1344"/>
        <v>0</v>
      </c>
      <c r="V7781" s="3">
        <f>('PV model'!$B$13*(U7781/1000)*(1-'PV model'!$B$14*((20+C7781)-25))*'PV model'!$B$10)/'PV model'!$B$12</f>
        <v>0</v>
      </c>
    </row>
    <row r="7782" spans="1:22" x14ac:dyDescent="0.2">
      <c r="A7782" s="10">
        <f t="shared" si="1336"/>
        <v>325</v>
      </c>
      <c r="B7782" s="10">
        <f t="shared" si="1345"/>
        <v>1</v>
      </c>
      <c r="C7782" s="23">
        <v>11.6</v>
      </c>
      <c r="D7782" s="24">
        <v>0</v>
      </c>
      <c r="E7782" s="24">
        <v>0</v>
      </c>
      <c r="F7782" s="48"/>
      <c r="G7782" s="48"/>
      <c r="H7782" s="1">
        <f t="shared" si="1346"/>
        <v>-20.452574711205713</v>
      </c>
      <c r="I7782" s="1">
        <f t="shared" si="1340"/>
        <v>13.242481128599893</v>
      </c>
      <c r="J7782" s="4">
        <f>B7782+('PV model'!$B$3/15)+(I7782/60)</f>
        <v>0.94404135214333162</v>
      </c>
      <c r="K7782" s="2">
        <f t="shared" si="1341"/>
        <v>165.83937971785002</v>
      </c>
      <c r="L7782" s="2">
        <f>DEGREES(ASIN((((COS(RADIANS('PV model'!$B$2))*COS(RADIANS(H7782))*COS(RADIANS(K7782)))+(SIN(RADIANS('PV model'!$B$2))*SIN(RADIANS(H7782)))))))</f>
        <v>-53.374397329453487</v>
      </c>
      <c r="M7782" s="3">
        <f t="shared" si="1337"/>
        <v>0</v>
      </c>
      <c r="N7782" s="2">
        <f t="shared" si="1342"/>
        <v>22.59531980872114</v>
      </c>
      <c r="O7782" s="2">
        <f>IF('PV model'!$B$2&gt;0, 180-N7782,IF('PV model'!$B$2&lt;0,0-N7782,N7782))</f>
        <v>157.40468019127886</v>
      </c>
      <c r="P7782" s="2">
        <f>ABS(O7782-'PV model'!$B$5)</f>
        <v>47.595319808721143</v>
      </c>
      <c r="Q7782" s="3">
        <f t="shared" si="1338"/>
        <v>143.3743973294535</v>
      </c>
      <c r="R7782" s="3">
        <f t="shared" si="1343"/>
        <v>0</v>
      </c>
      <c r="S7782" s="3">
        <f t="shared" si="1339"/>
        <v>0</v>
      </c>
      <c r="T7782" s="3">
        <f>(0.5*(1-COS(RADIANS(90-$X$3)))*(D7782+E7782)*'PV model'!$B$4)</f>
        <v>0</v>
      </c>
      <c r="U7782" s="3">
        <f t="shared" si="1344"/>
        <v>0</v>
      </c>
      <c r="V7782" s="3">
        <f>('PV model'!$B$13*(U7782/1000)*(1-'PV model'!$B$14*((20+C7782)-25))*'PV model'!$B$10)/'PV model'!$B$12</f>
        <v>0</v>
      </c>
    </row>
    <row r="7783" spans="1:22" x14ac:dyDescent="0.2">
      <c r="A7783" s="10">
        <f t="shared" si="1336"/>
        <v>325</v>
      </c>
      <c r="B7783" s="10">
        <f t="shared" si="1345"/>
        <v>2</v>
      </c>
      <c r="C7783" s="23">
        <v>11.9</v>
      </c>
      <c r="D7783" s="24">
        <v>0</v>
      </c>
      <c r="E7783" s="24">
        <v>0</v>
      </c>
      <c r="F7783" s="48"/>
      <c r="G7783" s="48"/>
      <c r="H7783" s="1">
        <f t="shared" si="1346"/>
        <v>-20.452574711205713</v>
      </c>
      <c r="I7783" s="1">
        <f t="shared" si="1340"/>
        <v>13.242481128599893</v>
      </c>
      <c r="J7783" s="4">
        <f>B7783+('PV model'!$B$3/15)+(I7783/60)</f>
        <v>1.9440413521433315</v>
      </c>
      <c r="K7783" s="2">
        <f t="shared" si="1341"/>
        <v>150.83937971785002</v>
      </c>
      <c r="L7783" s="2">
        <f>DEGREES(ASIN((((COS(RADIANS('PV model'!$B$2))*COS(RADIANS(H7783))*COS(RADIANS(K7783)))+(SIN(RADIANS('PV model'!$B$2))*SIN(RADIANS(H7783)))))))</f>
        <v>-48.713051806613635</v>
      </c>
      <c r="M7783" s="3">
        <f t="shared" si="1337"/>
        <v>0</v>
      </c>
      <c r="N7783" s="2">
        <f t="shared" si="1342"/>
        <v>43.781523288400166</v>
      </c>
      <c r="O7783" s="2">
        <f>IF('PV model'!$B$2&gt;0, 180-N7783,IF('PV model'!$B$2&lt;0,0-N7783,N7783))</f>
        <v>136.21847671159983</v>
      </c>
      <c r="P7783" s="2">
        <f>ABS(O7783-'PV model'!$B$5)</f>
        <v>68.781523288400166</v>
      </c>
      <c r="Q7783" s="3">
        <f t="shared" si="1338"/>
        <v>138.71305180661363</v>
      </c>
      <c r="R7783" s="3">
        <f t="shared" si="1343"/>
        <v>0</v>
      </c>
      <c r="S7783" s="3">
        <f t="shared" si="1339"/>
        <v>0</v>
      </c>
      <c r="T7783" s="3">
        <f>(0.5*(1-COS(RADIANS(90-$X$3)))*(D7783+E7783)*'PV model'!$B$4)</f>
        <v>0</v>
      </c>
      <c r="U7783" s="3">
        <f t="shared" si="1344"/>
        <v>0</v>
      </c>
      <c r="V7783" s="3">
        <f>('PV model'!$B$13*(U7783/1000)*(1-'PV model'!$B$14*((20+C7783)-25))*'PV model'!$B$10)/'PV model'!$B$12</f>
        <v>0</v>
      </c>
    </row>
    <row r="7784" spans="1:22" x14ac:dyDescent="0.2">
      <c r="A7784" s="10">
        <f t="shared" si="1336"/>
        <v>325</v>
      </c>
      <c r="B7784" s="10">
        <f t="shared" si="1345"/>
        <v>3</v>
      </c>
      <c r="C7784" s="23">
        <v>12.1</v>
      </c>
      <c r="D7784" s="24">
        <v>0</v>
      </c>
      <c r="E7784" s="24">
        <v>0</v>
      </c>
      <c r="F7784" s="48"/>
      <c r="G7784" s="48"/>
      <c r="H7784" s="1">
        <f t="shared" si="1346"/>
        <v>-20.452574711205713</v>
      </c>
      <c r="I7784" s="1">
        <f t="shared" si="1340"/>
        <v>13.242481128599893</v>
      </c>
      <c r="J7784" s="4">
        <f>B7784+('PV model'!$B$3/15)+(I7784/60)</f>
        <v>2.9440413521433313</v>
      </c>
      <c r="K7784" s="2">
        <f t="shared" si="1341"/>
        <v>135.83937971785002</v>
      </c>
      <c r="L7784" s="2">
        <f>DEGREES(ASIN((((COS(RADIANS('PV model'!$B$2))*COS(RADIANS(H7784))*COS(RADIANS(K7784)))+(SIN(RADIANS('PV model'!$B$2))*SIN(RADIANS(H7784)))))))</f>
        <v>-41.966453732987482</v>
      </c>
      <c r="M7784" s="3">
        <f t="shared" si="1337"/>
        <v>0</v>
      </c>
      <c r="N7784" s="2">
        <f t="shared" si="1342"/>
        <v>61.390799848954266</v>
      </c>
      <c r="O7784" s="2">
        <f>IF('PV model'!$B$2&gt;0, 180-N7784,IF('PV model'!$B$2&lt;0,0-N7784,N7784))</f>
        <v>118.60920015104574</v>
      </c>
      <c r="P7784" s="2">
        <f>ABS(O7784-'PV model'!$B$5)</f>
        <v>86.390799848954259</v>
      </c>
      <c r="Q7784" s="3">
        <f t="shared" si="1338"/>
        <v>131.96645373298747</v>
      </c>
      <c r="R7784" s="3">
        <f t="shared" si="1343"/>
        <v>0</v>
      </c>
      <c r="S7784" s="3">
        <f t="shared" si="1339"/>
        <v>0</v>
      </c>
      <c r="T7784" s="3">
        <f>(0.5*(1-COS(RADIANS(90-$X$3)))*(D7784+E7784)*'PV model'!$B$4)</f>
        <v>0</v>
      </c>
      <c r="U7784" s="3">
        <f t="shared" si="1344"/>
        <v>0</v>
      </c>
      <c r="V7784" s="3">
        <f>('PV model'!$B$13*(U7784/1000)*(1-'PV model'!$B$14*((20+C7784)-25))*'PV model'!$B$10)/'PV model'!$B$12</f>
        <v>0</v>
      </c>
    </row>
    <row r="7785" spans="1:22" x14ac:dyDescent="0.2">
      <c r="A7785" s="10">
        <f t="shared" si="1336"/>
        <v>325</v>
      </c>
      <c r="B7785" s="10">
        <f t="shared" si="1345"/>
        <v>4</v>
      </c>
      <c r="C7785" s="23">
        <v>11.9</v>
      </c>
      <c r="D7785" s="24">
        <v>0</v>
      </c>
      <c r="E7785" s="24">
        <v>0</v>
      </c>
      <c r="F7785" s="48"/>
      <c r="G7785" s="48"/>
      <c r="H7785" s="1">
        <f t="shared" si="1346"/>
        <v>-20.452574711205713</v>
      </c>
      <c r="I7785" s="1">
        <f t="shared" si="1340"/>
        <v>13.242481128599893</v>
      </c>
      <c r="J7785" s="4">
        <f>B7785+('PV model'!$B$3/15)+(I7785/60)</f>
        <v>3.9440413521433313</v>
      </c>
      <c r="K7785" s="2">
        <f t="shared" si="1341"/>
        <v>120.83937971785002</v>
      </c>
      <c r="L7785" s="2">
        <f>DEGREES(ASIN((((COS(RADIANS('PV model'!$B$2))*COS(RADIANS(H7785))*COS(RADIANS(K7785)))+(SIN(RADIANS('PV model'!$B$2))*SIN(RADIANS(H7785)))))))</f>
        <v>-34.057935793392211</v>
      </c>
      <c r="M7785" s="3">
        <f t="shared" si="1337"/>
        <v>0</v>
      </c>
      <c r="N7785" s="2">
        <f t="shared" si="1342"/>
        <v>76.178373650543293</v>
      </c>
      <c r="O7785" s="2">
        <f>IF('PV model'!$B$2&gt;0, 180-N7785,IF('PV model'!$B$2&lt;0,0-N7785,N7785))</f>
        <v>103.82162634945671</v>
      </c>
      <c r="P7785" s="2">
        <f>ABS(O7785-'PV model'!$B$5)</f>
        <v>101.17837365054329</v>
      </c>
      <c r="Q7785" s="3">
        <f t="shared" si="1338"/>
        <v>124.0579357933922</v>
      </c>
      <c r="R7785" s="3">
        <f t="shared" si="1343"/>
        <v>0</v>
      </c>
      <c r="S7785" s="3">
        <f t="shared" si="1339"/>
        <v>0</v>
      </c>
      <c r="T7785" s="3">
        <f>(0.5*(1-COS(RADIANS(90-$X$3)))*(D7785+E7785)*'PV model'!$B$4)</f>
        <v>0</v>
      </c>
      <c r="U7785" s="3">
        <f t="shared" si="1344"/>
        <v>0</v>
      </c>
      <c r="V7785" s="3">
        <f>('PV model'!$B$13*(U7785/1000)*(1-'PV model'!$B$14*((20+C7785)-25))*'PV model'!$B$10)/'PV model'!$B$12</f>
        <v>0</v>
      </c>
    </row>
    <row r="7786" spans="1:22" x14ac:dyDescent="0.2">
      <c r="A7786" s="10">
        <f t="shared" si="1336"/>
        <v>325</v>
      </c>
      <c r="B7786" s="10">
        <f t="shared" si="1345"/>
        <v>5</v>
      </c>
      <c r="C7786" s="23">
        <v>11.8</v>
      </c>
      <c r="D7786" s="24">
        <v>0</v>
      </c>
      <c r="E7786" s="24">
        <v>0</v>
      </c>
      <c r="F7786" s="48"/>
      <c r="G7786" s="48"/>
      <c r="H7786" s="1">
        <f t="shared" si="1346"/>
        <v>-20.452574711205713</v>
      </c>
      <c r="I7786" s="1">
        <f t="shared" si="1340"/>
        <v>13.242481128599893</v>
      </c>
      <c r="J7786" s="4">
        <f>B7786+('PV model'!$B$3/15)+(I7786/60)</f>
        <v>4.9440413521433317</v>
      </c>
      <c r="K7786" s="2">
        <f t="shared" si="1341"/>
        <v>105.83937971785002</v>
      </c>
      <c r="L7786" s="2">
        <f>DEGREES(ASIN((((COS(RADIANS('PV model'!$B$2))*COS(RADIANS(H7786))*COS(RADIANS(K7786)))+(SIN(RADIANS('PV model'!$B$2))*SIN(RADIANS(H7786)))))))</f>
        <v>-25.647061865981826</v>
      </c>
      <c r="M7786" s="3">
        <f t="shared" si="1337"/>
        <v>0</v>
      </c>
      <c r="N7786" s="2">
        <f t="shared" si="1342"/>
        <v>89.18401276811683</v>
      </c>
      <c r="O7786" s="2">
        <f>IF('PV model'!$B$2&gt;0, 180-N7786,IF('PV model'!$B$2&lt;0,0-N7786,N7786))</f>
        <v>90.81598723188317</v>
      </c>
      <c r="P7786" s="2">
        <f>ABS(O7786-'PV model'!$B$5)</f>
        <v>114.18401276811683</v>
      </c>
      <c r="Q7786" s="3">
        <f t="shared" si="1338"/>
        <v>115.64706186598183</v>
      </c>
      <c r="R7786" s="3">
        <f t="shared" si="1343"/>
        <v>0</v>
      </c>
      <c r="S7786" s="3">
        <f t="shared" si="1339"/>
        <v>0</v>
      </c>
      <c r="T7786" s="3">
        <f>(0.5*(1-COS(RADIANS(90-$X$3)))*(D7786+E7786)*'PV model'!$B$4)</f>
        <v>0</v>
      </c>
      <c r="U7786" s="3">
        <f t="shared" si="1344"/>
        <v>0</v>
      </c>
      <c r="V7786" s="3">
        <f>('PV model'!$B$13*(U7786/1000)*(1-'PV model'!$B$14*((20+C7786)-25))*'PV model'!$B$10)/'PV model'!$B$12</f>
        <v>0</v>
      </c>
    </row>
    <row r="7787" spans="1:22" x14ac:dyDescent="0.2">
      <c r="A7787" s="10">
        <f t="shared" si="1336"/>
        <v>325</v>
      </c>
      <c r="B7787" s="10">
        <f t="shared" si="1345"/>
        <v>6</v>
      </c>
      <c r="C7787" s="23">
        <v>11.6</v>
      </c>
      <c r="D7787" s="24">
        <v>0</v>
      </c>
      <c r="E7787" s="24">
        <v>0</v>
      </c>
      <c r="F7787" s="48"/>
      <c r="G7787" s="48"/>
      <c r="H7787" s="1">
        <f t="shared" si="1346"/>
        <v>-20.452574711205713</v>
      </c>
      <c r="I7787" s="1">
        <f t="shared" si="1340"/>
        <v>13.242481128599893</v>
      </c>
      <c r="J7787" s="4">
        <f>B7787+('PV model'!$B$3/15)+(I7787/60)</f>
        <v>5.9440413521433317</v>
      </c>
      <c r="K7787" s="2">
        <f t="shared" si="1341"/>
        <v>90.839379717850022</v>
      </c>
      <c r="L7787" s="2">
        <f>DEGREES(ASIN((((COS(RADIANS('PV model'!$B$2))*COS(RADIANS(H7787))*COS(RADIANS(K7787)))+(SIN(RADIANS('PV model'!$B$2))*SIN(RADIANS(H7787)))))))</f>
        <v>-17.202545011233784</v>
      </c>
      <c r="M7787" s="3">
        <f t="shared" si="1337"/>
        <v>0</v>
      </c>
      <c r="N7787" s="2">
        <f t="shared" si="1342"/>
        <v>78.734984587591185</v>
      </c>
      <c r="O7787" s="2">
        <f>IF('PV model'!$B$2&gt;0, 180-N7787,IF('PV model'!$B$2&lt;0,0-N7787,N7787))</f>
        <v>101.26501541240881</v>
      </c>
      <c r="P7787" s="2">
        <f>ABS(O7787-'PV model'!$B$5)</f>
        <v>103.73498458759119</v>
      </c>
      <c r="Q7787" s="3">
        <f t="shared" si="1338"/>
        <v>107.20254501123378</v>
      </c>
      <c r="R7787" s="3">
        <f t="shared" si="1343"/>
        <v>0</v>
      </c>
      <c r="S7787" s="3">
        <f t="shared" si="1339"/>
        <v>0</v>
      </c>
      <c r="T7787" s="3">
        <f>(0.5*(1-COS(RADIANS(90-$X$3)))*(D7787+E7787)*'PV model'!$B$4)</f>
        <v>0</v>
      </c>
      <c r="U7787" s="3">
        <f t="shared" si="1344"/>
        <v>0</v>
      </c>
      <c r="V7787" s="3">
        <f>('PV model'!$B$13*(U7787/1000)*(1-'PV model'!$B$14*((20+C7787)-25))*'PV model'!$B$10)/'PV model'!$B$12</f>
        <v>0</v>
      </c>
    </row>
    <row r="7788" spans="1:22" x14ac:dyDescent="0.2">
      <c r="A7788" s="10">
        <f t="shared" si="1336"/>
        <v>325</v>
      </c>
      <c r="B7788" s="10">
        <f t="shared" si="1345"/>
        <v>7</v>
      </c>
      <c r="C7788" s="23">
        <v>11.5</v>
      </c>
      <c r="D7788" s="24">
        <v>0</v>
      </c>
      <c r="E7788" s="24">
        <v>0</v>
      </c>
      <c r="F7788" s="48"/>
      <c r="G7788" s="48"/>
      <c r="H7788" s="1">
        <f t="shared" si="1346"/>
        <v>-20.452574711205713</v>
      </c>
      <c r="I7788" s="1">
        <f t="shared" si="1340"/>
        <v>13.242481128599893</v>
      </c>
      <c r="J7788" s="4">
        <f>B7788+('PV model'!$B$3/15)+(I7788/60)</f>
        <v>6.9440413521433317</v>
      </c>
      <c r="K7788" s="2">
        <f t="shared" si="1341"/>
        <v>75.839379717850022</v>
      </c>
      <c r="L7788" s="2">
        <f>DEGREES(ASIN((((COS(RADIANS('PV model'!$B$2))*COS(RADIANS(H7788))*COS(RADIANS(K7788)))+(SIN(RADIANS('PV model'!$B$2))*SIN(RADIANS(H7788)))))))</f>
        <v>-9.099229771353345</v>
      </c>
      <c r="M7788" s="3">
        <f t="shared" si="1337"/>
        <v>0</v>
      </c>
      <c r="N7788" s="2">
        <f t="shared" si="1342"/>
        <v>66.93619723298832</v>
      </c>
      <c r="O7788" s="2">
        <f>IF('PV model'!$B$2&gt;0, 180-N7788,IF('PV model'!$B$2&lt;0,0-N7788,N7788))</f>
        <v>113.06380276701168</v>
      </c>
      <c r="P7788" s="2">
        <f>ABS(O7788-'PV model'!$B$5)</f>
        <v>91.93619723298832</v>
      </c>
      <c r="Q7788" s="3">
        <f t="shared" si="1338"/>
        <v>99.09922977135335</v>
      </c>
      <c r="R7788" s="3">
        <f t="shared" si="1343"/>
        <v>0</v>
      </c>
      <c r="S7788" s="3">
        <f t="shared" si="1339"/>
        <v>0</v>
      </c>
      <c r="T7788" s="3">
        <f>(0.5*(1-COS(RADIANS(90-$X$3)))*(D7788+E7788)*'PV model'!$B$4)</f>
        <v>0</v>
      </c>
      <c r="U7788" s="3">
        <f t="shared" si="1344"/>
        <v>0</v>
      </c>
      <c r="V7788" s="3">
        <f>('PV model'!$B$13*(U7788/1000)*(1-'PV model'!$B$14*((20+C7788)-25))*'PV model'!$B$10)/'PV model'!$B$12</f>
        <v>0</v>
      </c>
    </row>
    <row r="7789" spans="1:22" x14ac:dyDescent="0.2">
      <c r="A7789" s="10">
        <f t="shared" si="1336"/>
        <v>325</v>
      </c>
      <c r="B7789" s="10">
        <f t="shared" si="1345"/>
        <v>8</v>
      </c>
      <c r="C7789" s="23">
        <v>11.5</v>
      </c>
      <c r="D7789" s="24">
        <v>0</v>
      </c>
      <c r="E7789" s="24">
        <v>0</v>
      </c>
      <c r="F7789" s="48"/>
      <c r="G7789" s="48"/>
      <c r="H7789" s="1">
        <f t="shared" si="1346"/>
        <v>-20.452574711205713</v>
      </c>
      <c r="I7789" s="1">
        <f t="shared" si="1340"/>
        <v>13.242481128599893</v>
      </c>
      <c r="J7789" s="4">
        <f>B7789+('PV model'!$B$3/15)+(I7789/60)</f>
        <v>7.9440413521433317</v>
      </c>
      <c r="K7789" s="2">
        <f t="shared" si="1341"/>
        <v>60.839379717850022</v>
      </c>
      <c r="L7789" s="2">
        <f>DEGREES(ASIN((((COS(RADIANS('PV model'!$B$2))*COS(RADIANS(H7789))*COS(RADIANS(K7789)))+(SIN(RADIANS('PV model'!$B$2))*SIN(RADIANS(H7789)))))))</f>
        <v>-1.6839871198521406</v>
      </c>
      <c r="M7789" s="3">
        <f t="shared" si="1337"/>
        <v>0</v>
      </c>
      <c r="N7789" s="2">
        <f t="shared" si="1342"/>
        <v>54.941112180900198</v>
      </c>
      <c r="O7789" s="2">
        <f>IF('PV model'!$B$2&gt;0, 180-N7789,IF('PV model'!$B$2&lt;0,0-N7789,N7789))</f>
        <v>125.05888781909979</v>
      </c>
      <c r="P7789" s="2">
        <f>ABS(O7789-'PV model'!$B$5)</f>
        <v>79.941112180900205</v>
      </c>
      <c r="Q7789" s="3">
        <f t="shared" si="1338"/>
        <v>91.683987119852148</v>
      </c>
      <c r="R7789" s="3">
        <f t="shared" si="1343"/>
        <v>0</v>
      </c>
      <c r="S7789" s="3">
        <f t="shared" si="1339"/>
        <v>0</v>
      </c>
      <c r="T7789" s="3">
        <f>(0.5*(1-COS(RADIANS(90-$X$3)))*(D7789+E7789)*'PV model'!$B$4)</f>
        <v>0</v>
      </c>
      <c r="U7789" s="3">
        <f t="shared" si="1344"/>
        <v>0</v>
      </c>
      <c r="V7789" s="3">
        <f>('PV model'!$B$13*(U7789/1000)*(1-'PV model'!$B$14*((20+C7789)-25))*'PV model'!$B$10)/'PV model'!$B$12</f>
        <v>0</v>
      </c>
    </row>
    <row r="7790" spans="1:22" x14ac:dyDescent="0.2">
      <c r="A7790" s="10">
        <f t="shared" ref="A7790:A7853" si="1347">IF(B7790&gt;1,A7789,A7789+1)</f>
        <v>325</v>
      </c>
      <c r="B7790" s="10">
        <f t="shared" si="1345"/>
        <v>9</v>
      </c>
      <c r="C7790" s="23">
        <v>11.4</v>
      </c>
      <c r="D7790" s="24">
        <v>0</v>
      </c>
      <c r="E7790" s="24">
        <v>3.528</v>
      </c>
      <c r="F7790" s="48"/>
      <c r="G7790" s="48"/>
      <c r="H7790" s="1">
        <f t="shared" si="1346"/>
        <v>-20.452574711205713</v>
      </c>
      <c r="I7790" s="1">
        <f t="shared" si="1340"/>
        <v>13.242481128599893</v>
      </c>
      <c r="J7790" s="4">
        <f>B7790+('PV model'!$B$3/15)+(I7790/60)</f>
        <v>8.9440413521433317</v>
      </c>
      <c r="K7790" s="2">
        <f t="shared" si="1341"/>
        <v>45.839379717850022</v>
      </c>
      <c r="L7790" s="2">
        <f>DEGREES(ASIN((((COS(RADIANS('PV model'!$B$2))*COS(RADIANS(H7790))*COS(RADIANS(K7790)))+(SIN(RADIANS('PV model'!$B$2))*SIN(RADIANS(H7790)))))))</f>
        <v>4.6890820841859036</v>
      </c>
      <c r="M7790" s="3">
        <f t="shared" si="1337"/>
        <v>4.6890820841859036</v>
      </c>
      <c r="N7790" s="2">
        <f t="shared" si="1342"/>
        <v>42.409430523072444</v>
      </c>
      <c r="O7790" s="2">
        <f>IF('PV model'!$B$2&gt;0, 180-N7790,IF('PV model'!$B$2&lt;0,0-N7790,N7790))</f>
        <v>137.59056947692756</v>
      </c>
      <c r="P7790" s="2">
        <f>ABS(O7790-'PV model'!$B$5)</f>
        <v>67.409430523072444</v>
      </c>
      <c r="Q7790" s="3">
        <f t="shared" si="1338"/>
        <v>85.310917915814088</v>
      </c>
      <c r="R7790" s="3">
        <f t="shared" si="1343"/>
        <v>0</v>
      </c>
      <c r="S7790" s="3">
        <f t="shared" si="1339"/>
        <v>3.528</v>
      </c>
      <c r="T7790" s="3">
        <f>(0.5*(1-COS(RADIANS(90-$X$3)))*(D7790+E7790)*'PV model'!$B$4)</f>
        <v>0</v>
      </c>
      <c r="U7790" s="3">
        <f t="shared" si="1344"/>
        <v>3.528</v>
      </c>
      <c r="V7790" s="3">
        <f>('PV model'!$B$13*(U7790/1000)*(1-'PV model'!$B$14*((20+C7790)-25))*'PV model'!$B$10)/'PV model'!$B$12</f>
        <v>0.34363081267199996</v>
      </c>
    </row>
    <row r="7791" spans="1:22" x14ac:dyDescent="0.2">
      <c r="A7791" s="10">
        <f t="shared" si="1347"/>
        <v>325</v>
      </c>
      <c r="B7791" s="10">
        <f t="shared" si="1345"/>
        <v>10</v>
      </c>
      <c r="C7791" s="23">
        <v>11.5</v>
      </c>
      <c r="D7791" s="24">
        <v>0</v>
      </c>
      <c r="E7791" s="24">
        <v>18.521999999999998</v>
      </c>
      <c r="F7791" s="48"/>
      <c r="G7791" s="48"/>
      <c r="H7791" s="1">
        <f t="shared" si="1346"/>
        <v>-20.452574711205713</v>
      </c>
      <c r="I7791" s="1">
        <f t="shared" si="1340"/>
        <v>13.242481128599893</v>
      </c>
      <c r="J7791" s="4">
        <f>B7791+('PV model'!$B$3/15)+(I7791/60)</f>
        <v>9.9440413521433317</v>
      </c>
      <c r="K7791" s="2">
        <f t="shared" si="1341"/>
        <v>30.839379717850022</v>
      </c>
      <c r="L7791" s="2">
        <f>DEGREES(ASIN((((COS(RADIANS('PV model'!$B$2))*COS(RADIANS(H7791))*COS(RADIANS(K7791)))+(SIN(RADIANS('PV model'!$B$2))*SIN(RADIANS(H7791)))))))</f>
        <v>9.653419018955546</v>
      </c>
      <c r="M7791" s="3">
        <f t="shared" si="1337"/>
        <v>9.653419018955546</v>
      </c>
      <c r="N7791" s="2">
        <f t="shared" si="1342"/>
        <v>29.157796479253847</v>
      </c>
      <c r="O7791" s="2">
        <f>IF('PV model'!$B$2&gt;0, 180-N7791,IF('PV model'!$B$2&lt;0,0-N7791,N7791))</f>
        <v>150.84220352074615</v>
      </c>
      <c r="P7791" s="2">
        <f>ABS(O7791-'PV model'!$B$5)</f>
        <v>54.157796479253847</v>
      </c>
      <c r="Q7791" s="3">
        <f t="shared" si="1338"/>
        <v>80.346580981044454</v>
      </c>
      <c r="R7791" s="3">
        <f t="shared" si="1343"/>
        <v>0</v>
      </c>
      <c r="S7791" s="3">
        <f t="shared" si="1339"/>
        <v>18.521999999999998</v>
      </c>
      <c r="T7791" s="3">
        <f>(0.5*(1-COS(RADIANS(90-$X$3)))*(D7791+E7791)*'PV model'!$B$4)</f>
        <v>0</v>
      </c>
      <c r="U7791" s="3">
        <f t="shared" si="1344"/>
        <v>18.521999999999998</v>
      </c>
      <c r="V7791" s="3">
        <f>('PV model'!$B$13*(U7791/1000)*(1-'PV model'!$B$14*((20+C7791)-25))*'PV model'!$B$10)/'PV model'!$B$12</f>
        <v>1.8033211828799995</v>
      </c>
    </row>
    <row r="7792" spans="1:22" x14ac:dyDescent="0.2">
      <c r="A7792" s="10">
        <f t="shared" si="1347"/>
        <v>325</v>
      </c>
      <c r="B7792" s="10">
        <f t="shared" si="1345"/>
        <v>11</v>
      </c>
      <c r="C7792" s="23">
        <v>11.5</v>
      </c>
      <c r="D7792" s="24">
        <v>0</v>
      </c>
      <c r="E7792" s="24">
        <v>36.161999999999999</v>
      </c>
      <c r="F7792" s="48"/>
      <c r="G7792" s="48"/>
      <c r="H7792" s="1">
        <f t="shared" si="1346"/>
        <v>-20.452574711205713</v>
      </c>
      <c r="I7792" s="1">
        <f t="shared" si="1340"/>
        <v>13.242481128599893</v>
      </c>
      <c r="J7792" s="4">
        <f>B7792+('PV model'!$B$3/15)+(I7792/60)</f>
        <v>10.944041352143332</v>
      </c>
      <c r="K7792" s="2">
        <f t="shared" si="1341"/>
        <v>15.839379717850024</v>
      </c>
      <c r="L7792" s="2">
        <f>DEGREES(ASIN((((COS(RADIANS('PV model'!$B$2))*COS(RADIANS(H7792))*COS(RADIANS(K7792)))+(SIN(RADIANS('PV model'!$B$2))*SIN(RADIANS(H7792)))))))</f>
        <v>12.860294994967729</v>
      </c>
      <c r="M7792" s="3">
        <f t="shared" si="1337"/>
        <v>12.860294994967729</v>
      </c>
      <c r="N7792" s="2">
        <f t="shared" si="1342"/>
        <v>15.20751677325177</v>
      </c>
      <c r="O7792" s="2">
        <f>IF('PV model'!$B$2&gt;0, 180-N7792,IF('PV model'!$B$2&lt;0,0-N7792,N7792))</f>
        <v>164.79248322674823</v>
      </c>
      <c r="P7792" s="2">
        <f>ABS(O7792-'PV model'!$B$5)</f>
        <v>40.207516773251768</v>
      </c>
      <c r="Q7792" s="3">
        <f t="shared" si="1338"/>
        <v>77.139705005032269</v>
      </c>
      <c r="R7792" s="3">
        <f t="shared" si="1343"/>
        <v>0</v>
      </c>
      <c r="S7792" s="3">
        <f t="shared" si="1339"/>
        <v>36.161999999999999</v>
      </c>
      <c r="T7792" s="3">
        <f>(0.5*(1-COS(RADIANS(90-$X$3)))*(D7792+E7792)*'PV model'!$B$4)</f>
        <v>0</v>
      </c>
      <c r="U7792" s="3">
        <f t="shared" si="1344"/>
        <v>36.161999999999999</v>
      </c>
      <c r="V7792" s="3">
        <f>('PV model'!$B$13*(U7792/1000)*(1-'PV model'!$B$14*((20+C7792)-25))*'PV model'!$B$10)/'PV model'!$B$12</f>
        <v>3.5207699284799996</v>
      </c>
    </row>
    <row r="7793" spans="1:22" x14ac:dyDescent="0.2">
      <c r="A7793" s="10">
        <f t="shared" si="1347"/>
        <v>325</v>
      </c>
      <c r="B7793" s="10">
        <f t="shared" si="1345"/>
        <v>12</v>
      </c>
      <c r="C7793" s="23">
        <v>11.6</v>
      </c>
      <c r="D7793" s="24">
        <v>0</v>
      </c>
      <c r="E7793" s="24">
        <v>46.746000000000002</v>
      </c>
      <c r="F7793" s="48"/>
      <c r="G7793" s="48"/>
      <c r="H7793" s="1">
        <f t="shared" si="1346"/>
        <v>-20.452574711205713</v>
      </c>
      <c r="I7793" s="1">
        <f t="shared" si="1340"/>
        <v>13.242481128599893</v>
      </c>
      <c r="J7793" s="4">
        <f>B7793+('PV model'!$B$3/15)+(I7793/60)</f>
        <v>11.944041352143332</v>
      </c>
      <c r="K7793" s="2">
        <f t="shared" si="1341"/>
        <v>0.83937971785002397</v>
      </c>
      <c r="L7793" s="2">
        <f>DEGREES(ASIN((((COS(RADIANS('PV model'!$B$2))*COS(RADIANS(H7793))*COS(RADIANS(K7793)))+(SIN(RADIANS('PV model'!$B$2))*SIN(RADIANS(H7793)))))))</f>
        <v>14.044061808319247</v>
      </c>
      <c r="M7793" s="3">
        <f t="shared" si="1337"/>
        <v>14.044061808319247</v>
      </c>
      <c r="N7793" s="2">
        <f t="shared" si="1342"/>
        <v>0.81069701880631551</v>
      </c>
      <c r="O7793" s="2">
        <f>IF('PV model'!$B$2&gt;0, 180-N7793,IF('PV model'!$B$2&lt;0,0-N7793,N7793))</f>
        <v>179.18930298119369</v>
      </c>
      <c r="P7793" s="2">
        <f>ABS(O7793-'PV model'!$B$5)</f>
        <v>25.810697018806309</v>
      </c>
      <c r="Q7793" s="3">
        <f t="shared" si="1338"/>
        <v>75.955938191680744</v>
      </c>
      <c r="R7793" s="3">
        <f t="shared" si="1343"/>
        <v>0</v>
      </c>
      <c r="S7793" s="3">
        <f t="shared" si="1339"/>
        <v>46.746000000000002</v>
      </c>
      <c r="T7793" s="3">
        <f>(0.5*(1-COS(RADIANS(90-$X$3)))*(D7793+E7793)*'PV model'!$B$4)</f>
        <v>0</v>
      </c>
      <c r="U7793" s="3">
        <f t="shared" si="1344"/>
        <v>46.746000000000002</v>
      </c>
      <c r="V7793" s="3">
        <f>('PV model'!$B$13*(U7793/1000)*(1-'PV model'!$B$14*((20+C7793)-25))*'PV model'!$B$10)/'PV model'!$B$12</f>
        <v>4.5493700837760009</v>
      </c>
    </row>
    <row r="7794" spans="1:22" x14ac:dyDescent="0.2">
      <c r="A7794" s="10">
        <f t="shared" si="1347"/>
        <v>325</v>
      </c>
      <c r="B7794" s="10">
        <f t="shared" si="1345"/>
        <v>13</v>
      </c>
      <c r="C7794" s="23">
        <v>11.6</v>
      </c>
      <c r="D7794" s="24">
        <v>0</v>
      </c>
      <c r="E7794" s="24">
        <v>48.51</v>
      </c>
      <c r="F7794" s="48"/>
      <c r="G7794" s="48"/>
      <c r="H7794" s="1">
        <f t="shared" si="1346"/>
        <v>-20.452574711205713</v>
      </c>
      <c r="I7794" s="1">
        <f t="shared" si="1340"/>
        <v>13.242481128599893</v>
      </c>
      <c r="J7794" s="4">
        <f>B7794+('PV model'!$B$3/15)+(I7794/60)</f>
        <v>12.944041352143332</v>
      </c>
      <c r="K7794" s="2">
        <f t="shared" si="1341"/>
        <v>-14.160620282149976</v>
      </c>
      <c r="L7794" s="2">
        <f>DEGREES(ASIN((((COS(RADIANS('PV model'!$B$2))*COS(RADIANS(H7794))*COS(RADIANS(K7794)))+(SIN(RADIANS('PV model'!$B$2))*SIN(RADIANS(H7794)))))))</f>
        <v>13.096918574165011</v>
      </c>
      <c r="M7794" s="3">
        <f t="shared" si="1337"/>
        <v>13.096918574165011</v>
      </c>
      <c r="N7794" s="2">
        <f t="shared" si="1342"/>
        <v>-13.61172034080365</v>
      </c>
      <c r="O7794" s="2">
        <f>IF('PV model'!$B$2&gt;0, 180-N7794,IF('PV model'!$B$2&lt;0,0-N7794,N7794))</f>
        <v>193.61172034080366</v>
      </c>
      <c r="P7794" s="2">
        <f>ABS(O7794-'PV model'!$B$5)</f>
        <v>11.388279659196343</v>
      </c>
      <c r="Q7794" s="3">
        <f t="shared" si="1338"/>
        <v>76.903081425834984</v>
      </c>
      <c r="R7794" s="3">
        <f t="shared" si="1343"/>
        <v>0</v>
      </c>
      <c r="S7794" s="3">
        <f t="shared" si="1339"/>
        <v>48.51</v>
      </c>
      <c r="T7794" s="3">
        <f>(0.5*(1-COS(RADIANS(90-$X$3)))*(D7794+E7794)*'PV model'!$B$4)</f>
        <v>0</v>
      </c>
      <c r="U7794" s="3">
        <f t="shared" si="1344"/>
        <v>48.51</v>
      </c>
      <c r="V7794" s="3">
        <f>('PV model'!$B$13*(U7794/1000)*(1-'PV model'!$B$14*((20+C7794)-25))*'PV model'!$B$10)/'PV model'!$B$12</f>
        <v>4.7210444265599998</v>
      </c>
    </row>
    <row r="7795" spans="1:22" x14ac:dyDescent="0.2">
      <c r="A7795" s="10">
        <f t="shared" si="1347"/>
        <v>325</v>
      </c>
      <c r="B7795" s="10">
        <f t="shared" si="1345"/>
        <v>14</v>
      </c>
      <c r="C7795" s="23">
        <v>11.5</v>
      </c>
      <c r="D7795" s="24">
        <v>0</v>
      </c>
      <c r="E7795" s="24">
        <v>39.69</v>
      </c>
      <c r="F7795" s="48"/>
      <c r="G7795" s="48"/>
      <c r="H7795" s="1">
        <f t="shared" si="1346"/>
        <v>-20.452574711205713</v>
      </c>
      <c r="I7795" s="1">
        <f t="shared" si="1340"/>
        <v>13.242481128599893</v>
      </c>
      <c r="J7795" s="4">
        <f>B7795+('PV model'!$B$3/15)+(I7795/60)</f>
        <v>13.944041352143332</v>
      </c>
      <c r="K7795" s="2">
        <f t="shared" si="1341"/>
        <v>-29.160620282149978</v>
      </c>
      <c r="L7795" s="2">
        <f>DEGREES(ASIN((((COS(RADIANS('PV model'!$B$2))*COS(RADIANS(H7795))*COS(RADIANS(K7795)))+(SIN(RADIANS('PV model'!$B$2))*SIN(RADIANS(H7795)))))))</f>
        <v>10.105568898998037</v>
      </c>
      <c r="M7795" s="3">
        <f t="shared" si="1337"/>
        <v>10.105568898998037</v>
      </c>
      <c r="N7795" s="2">
        <f t="shared" si="1342"/>
        <v>-27.628575262698128</v>
      </c>
      <c r="O7795" s="2">
        <f>IF('PV model'!$B$2&gt;0, 180-N7795,IF('PV model'!$B$2&lt;0,0-N7795,N7795))</f>
        <v>207.62857526269812</v>
      </c>
      <c r="P7795" s="2">
        <f>ABS(O7795-'PV model'!$B$5)</f>
        <v>2.6285752626981207</v>
      </c>
      <c r="Q7795" s="3">
        <f t="shared" si="1338"/>
        <v>79.894431101001956</v>
      </c>
      <c r="R7795" s="3">
        <f t="shared" si="1343"/>
        <v>0</v>
      </c>
      <c r="S7795" s="3">
        <f t="shared" si="1339"/>
        <v>39.69</v>
      </c>
      <c r="T7795" s="3">
        <f>(0.5*(1-COS(RADIANS(90-$X$3)))*(D7795+E7795)*'PV model'!$B$4)</f>
        <v>0</v>
      </c>
      <c r="U7795" s="3">
        <f t="shared" si="1344"/>
        <v>39.69</v>
      </c>
      <c r="V7795" s="3">
        <f>('PV model'!$B$13*(U7795/1000)*(1-'PV model'!$B$14*((20+C7795)-25))*'PV model'!$B$10)/'PV model'!$B$12</f>
        <v>3.8642596775999993</v>
      </c>
    </row>
    <row r="7796" spans="1:22" x14ac:dyDescent="0.2">
      <c r="A7796" s="10">
        <f t="shared" si="1347"/>
        <v>325</v>
      </c>
      <c r="B7796" s="10">
        <f t="shared" si="1345"/>
        <v>15</v>
      </c>
      <c r="C7796" s="23">
        <v>11.5</v>
      </c>
      <c r="D7796" s="24">
        <v>0</v>
      </c>
      <c r="E7796" s="24">
        <v>23.814</v>
      </c>
      <c r="F7796" s="48"/>
      <c r="G7796" s="48"/>
      <c r="H7796" s="1">
        <f t="shared" si="1346"/>
        <v>-20.452574711205713</v>
      </c>
      <c r="I7796" s="1">
        <f t="shared" si="1340"/>
        <v>13.242481128599893</v>
      </c>
      <c r="J7796" s="4">
        <f>B7796+('PV model'!$B$3/15)+(I7796/60)</f>
        <v>14.944041352143332</v>
      </c>
      <c r="K7796" s="2">
        <f t="shared" si="1341"/>
        <v>-44.160620282149978</v>
      </c>
      <c r="L7796" s="2">
        <f>DEGREES(ASIN((((COS(RADIANS('PV model'!$B$2))*COS(RADIANS(H7796))*COS(RADIANS(K7796)))+(SIN(RADIANS('PV model'!$B$2))*SIN(RADIANS(H7796)))))))</f>
        <v>5.3214492211096216</v>
      </c>
      <c r="M7796" s="3">
        <f t="shared" si="1337"/>
        <v>5.3214492211096216</v>
      </c>
      <c r="N7796" s="2">
        <f t="shared" si="1342"/>
        <v>-40.963698076618059</v>
      </c>
      <c r="O7796" s="2">
        <f>IF('PV model'!$B$2&gt;0, 180-N7796,IF('PV model'!$B$2&lt;0,0-N7796,N7796))</f>
        <v>220.96369807661807</v>
      </c>
      <c r="P7796" s="2">
        <f>ABS(O7796-'PV model'!$B$5)</f>
        <v>15.963698076618073</v>
      </c>
      <c r="Q7796" s="3">
        <f t="shared" si="1338"/>
        <v>84.678550778890383</v>
      </c>
      <c r="R7796" s="3">
        <f t="shared" si="1343"/>
        <v>0</v>
      </c>
      <c r="S7796" s="3">
        <f t="shared" si="1339"/>
        <v>23.814</v>
      </c>
      <c r="T7796" s="3">
        <f>(0.5*(1-COS(RADIANS(90-$X$3)))*(D7796+E7796)*'PV model'!$B$4)</f>
        <v>0</v>
      </c>
      <c r="U7796" s="3">
        <f t="shared" si="1344"/>
        <v>23.814</v>
      </c>
      <c r="V7796" s="3">
        <f>('PV model'!$B$13*(U7796/1000)*(1-'PV model'!$B$14*((20+C7796)-25))*'PV model'!$B$10)/'PV model'!$B$12</f>
        <v>2.3185558065599996</v>
      </c>
    </row>
    <row r="7797" spans="1:22" x14ac:dyDescent="0.2">
      <c r="A7797" s="10">
        <f t="shared" si="1347"/>
        <v>325</v>
      </c>
      <c r="B7797" s="10">
        <f t="shared" si="1345"/>
        <v>16</v>
      </c>
      <c r="C7797" s="23">
        <v>11.8</v>
      </c>
      <c r="D7797" s="24">
        <v>0</v>
      </c>
      <c r="E7797" s="24">
        <v>6.1740000000000004</v>
      </c>
      <c r="F7797" s="48"/>
      <c r="G7797" s="48"/>
      <c r="H7797" s="1">
        <f t="shared" si="1346"/>
        <v>-20.452574711205713</v>
      </c>
      <c r="I7797" s="1">
        <f t="shared" si="1340"/>
        <v>13.242481128599893</v>
      </c>
      <c r="J7797" s="4">
        <f>B7797+('PV model'!$B$3/15)+(I7797/60)</f>
        <v>15.944041352143332</v>
      </c>
      <c r="K7797" s="2">
        <f t="shared" si="1341"/>
        <v>-59.160620282149978</v>
      </c>
      <c r="L7797" s="2">
        <f>DEGREES(ASIN((((COS(RADIANS('PV model'!$B$2))*COS(RADIANS(H7797))*COS(RADIANS(K7797)))+(SIN(RADIANS('PV model'!$B$2))*SIN(RADIANS(H7797)))))))</f>
        <v>-0.91225210160169845</v>
      </c>
      <c r="M7797" s="3">
        <f t="shared" si="1337"/>
        <v>0</v>
      </c>
      <c r="N7797" s="2">
        <f t="shared" si="1342"/>
        <v>-53.570157789431896</v>
      </c>
      <c r="O7797" s="2">
        <f>IF('PV model'!$B$2&gt;0, 180-N7797,IF('PV model'!$B$2&lt;0,0-N7797,N7797))</f>
        <v>233.5701577894319</v>
      </c>
      <c r="P7797" s="2">
        <f>ABS(O7797-'PV model'!$B$5)</f>
        <v>28.570157789431903</v>
      </c>
      <c r="Q7797" s="3">
        <f t="shared" si="1338"/>
        <v>90.912252101601695</v>
      </c>
      <c r="R7797" s="3">
        <f t="shared" si="1343"/>
        <v>0</v>
      </c>
      <c r="S7797" s="3">
        <f t="shared" si="1339"/>
        <v>6.1740000000000004</v>
      </c>
      <c r="T7797" s="3">
        <f>(0.5*(1-COS(RADIANS(90-$X$3)))*(D7797+E7797)*'PV model'!$B$4)</f>
        <v>0</v>
      </c>
      <c r="U7797" s="3">
        <f t="shared" si="1344"/>
        <v>6.1740000000000004</v>
      </c>
      <c r="V7797" s="3">
        <f>('PV model'!$B$13*(U7797/1000)*(1-'PV model'!$B$14*((20+C7797)-25))*'PV model'!$B$10)/'PV model'!$B$12</f>
        <v>0.60036647731199999</v>
      </c>
    </row>
    <row r="7798" spans="1:22" x14ac:dyDescent="0.2">
      <c r="A7798" s="10">
        <f t="shared" si="1347"/>
        <v>325</v>
      </c>
      <c r="B7798" s="10">
        <f t="shared" si="1345"/>
        <v>17</v>
      </c>
      <c r="C7798" s="23">
        <v>12.1</v>
      </c>
      <c r="D7798" s="24">
        <v>0</v>
      </c>
      <c r="E7798" s="24">
        <v>0</v>
      </c>
      <c r="F7798" s="48"/>
      <c r="G7798" s="48"/>
      <c r="H7798" s="1">
        <f t="shared" si="1346"/>
        <v>-20.452574711205713</v>
      </c>
      <c r="I7798" s="1">
        <f t="shared" si="1340"/>
        <v>13.242481128599893</v>
      </c>
      <c r="J7798" s="4">
        <f>B7798+('PV model'!$B$3/15)+(I7798/60)</f>
        <v>16.94404135214333</v>
      </c>
      <c r="K7798" s="2">
        <f t="shared" si="1341"/>
        <v>-74.160620282149949</v>
      </c>
      <c r="L7798" s="2">
        <f>DEGREES(ASIN((((COS(RADIANS('PV model'!$B$2))*COS(RADIANS(H7798))*COS(RADIANS(K7798)))+(SIN(RADIANS('PV model'!$B$2))*SIN(RADIANS(H7798)))))))</f>
        <v>-8.2287571629743699</v>
      </c>
      <c r="M7798" s="3">
        <f t="shared" si="1337"/>
        <v>0</v>
      </c>
      <c r="N7798" s="2">
        <f t="shared" si="1342"/>
        <v>-65.610955387227946</v>
      </c>
      <c r="O7798" s="2">
        <f>IF('PV model'!$B$2&gt;0, 180-N7798,IF('PV model'!$B$2&lt;0,0-N7798,N7798))</f>
        <v>245.61095538722793</v>
      </c>
      <c r="P7798" s="2">
        <f>ABS(O7798-'PV model'!$B$5)</f>
        <v>40.610955387227932</v>
      </c>
      <c r="Q7798" s="3">
        <f t="shared" si="1338"/>
        <v>98.228757162974375</v>
      </c>
      <c r="R7798" s="3">
        <f t="shared" si="1343"/>
        <v>0</v>
      </c>
      <c r="S7798" s="3">
        <f t="shared" si="1339"/>
        <v>0</v>
      </c>
      <c r="T7798" s="3">
        <f>(0.5*(1-COS(RADIANS(90-$X$3)))*(D7798+E7798)*'PV model'!$B$4)</f>
        <v>0</v>
      </c>
      <c r="U7798" s="3">
        <f t="shared" si="1344"/>
        <v>0</v>
      </c>
      <c r="V7798" s="3">
        <f>('PV model'!$B$13*(U7798/1000)*(1-'PV model'!$B$14*((20+C7798)-25))*'PV model'!$B$10)/'PV model'!$B$12</f>
        <v>0</v>
      </c>
    </row>
    <row r="7799" spans="1:22" x14ac:dyDescent="0.2">
      <c r="A7799" s="10">
        <f t="shared" si="1347"/>
        <v>325</v>
      </c>
      <c r="B7799" s="10">
        <f t="shared" si="1345"/>
        <v>18</v>
      </c>
      <c r="C7799" s="23">
        <v>12.4</v>
      </c>
      <c r="D7799" s="24">
        <v>0</v>
      </c>
      <c r="E7799" s="24">
        <v>0</v>
      </c>
      <c r="F7799" s="48"/>
      <c r="G7799" s="48"/>
      <c r="H7799" s="1">
        <f t="shared" si="1346"/>
        <v>-20.452574711205713</v>
      </c>
      <c r="I7799" s="1">
        <f t="shared" si="1340"/>
        <v>13.242481128599893</v>
      </c>
      <c r="J7799" s="4">
        <f>B7799+('PV model'!$B$3/15)+(I7799/60)</f>
        <v>17.94404135214333</v>
      </c>
      <c r="K7799" s="2">
        <f t="shared" si="1341"/>
        <v>-89.160620282149949</v>
      </c>
      <c r="L7799" s="2">
        <f>DEGREES(ASIN((((COS(RADIANS('PV model'!$B$2))*COS(RADIANS(H7799))*COS(RADIANS(K7799)))+(SIN(RADIANS('PV model'!$B$2))*SIN(RADIANS(H7799)))))))</f>
        <v>-16.27223502101344</v>
      </c>
      <c r="M7799" s="3">
        <f t="shared" si="1337"/>
        <v>0</v>
      </c>
      <c r="N7799" s="2">
        <f t="shared" si="1342"/>
        <v>-77.410539847863674</v>
      </c>
      <c r="O7799" s="2">
        <f>IF('PV model'!$B$2&gt;0, 180-N7799,IF('PV model'!$B$2&lt;0,0-N7799,N7799))</f>
        <v>257.41053984786367</v>
      </c>
      <c r="P7799" s="2">
        <f>ABS(O7799-'PV model'!$B$5)</f>
        <v>52.410539847863674</v>
      </c>
      <c r="Q7799" s="3">
        <f t="shared" si="1338"/>
        <v>106.27223502101344</v>
      </c>
      <c r="R7799" s="3">
        <f t="shared" si="1343"/>
        <v>0</v>
      </c>
      <c r="S7799" s="3">
        <f t="shared" si="1339"/>
        <v>0</v>
      </c>
      <c r="T7799" s="3">
        <f>(0.5*(1-COS(RADIANS(90-$X$3)))*(D7799+E7799)*'PV model'!$B$4)</f>
        <v>0</v>
      </c>
      <c r="U7799" s="3">
        <f t="shared" si="1344"/>
        <v>0</v>
      </c>
      <c r="V7799" s="3">
        <f>('PV model'!$B$13*(U7799/1000)*(1-'PV model'!$B$14*((20+C7799)-25))*'PV model'!$B$10)/'PV model'!$B$12</f>
        <v>0</v>
      </c>
    </row>
    <row r="7800" spans="1:22" x14ac:dyDescent="0.2">
      <c r="A7800" s="10">
        <f t="shared" si="1347"/>
        <v>325</v>
      </c>
      <c r="B7800" s="10">
        <f t="shared" si="1345"/>
        <v>19</v>
      </c>
      <c r="C7800" s="23">
        <v>12</v>
      </c>
      <c r="D7800" s="24">
        <v>0</v>
      </c>
      <c r="E7800" s="24">
        <v>0</v>
      </c>
      <c r="F7800" s="48"/>
      <c r="G7800" s="48"/>
      <c r="H7800" s="1">
        <f t="shared" si="1346"/>
        <v>-20.452574711205713</v>
      </c>
      <c r="I7800" s="1">
        <f t="shared" si="1340"/>
        <v>13.242481128599893</v>
      </c>
      <c r="J7800" s="4">
        <f>B7800+('PV model'!$B$3/15)+(I7800/60)</f>
        <v>18.94404135214333</v>
      </c>
      <c r="K7800" s="2">
        <f t="shared" si="1341"/>
        <v>-104.16062028214995</v>
      </c>
      <c r="L7800" s="2">
        <f>DEGREES(ASIN((((COS(RADIANS('PV model'!$B$2))*COS(RADIANS(H7800))*COS(RADIANS(K7800)))+(SIN(RADIANS('PV model'!$B$2))*SIN(RADIANS(H7800)))))))</f>
        <v>-24.696227369515494</v>
      </c>
      <c r="M7800" s="3">
        <f t="shared" si="1337"/>
        <v>0</v>
      </c>
      <c r="N7800" s="2">
        <f t="shared" si="1342"/>
        <v>-89.431480828569306</v>
      </c>
      <c r="O7800" s="2">
        <f>IF('PV model'!$B$2&gt;0, 180-N7800,IF('PV model'!$B$2&lt;0,0-N7800,N7800))</f>
        <v>269.43148082856931</v>
      </c>
      <c r="P7800" s="2">
        <f>ABS(O7800-'PV model'!$B$5)</f>
        <v>64.431480828569306</v>
      </c>
      <c r="Q7800" s="3">
        <f t="shared" si="1338"/>
        <v>114.6962273695155</v>
      </c>
      <c r="R7800" s="3">
        <f t="shared" si="1343"/>
        <v>0</v>
      </c>
      <c r="S7800" s="3">
        <f t="shared" si="1339"/>
        <v>0</v>
      </c>
      <c r="T7800" s="3">
        <f>(0.5*(1-COS(RADIANS(90-$X$3)))*(D7800+E7800)*'PV model'!$B$4)</f>
        <v>0</v>
      </c>
      <c r="U7800" s="3">
        <f t="shared" si="1344"/>
        <v>0</v>
      </c>
      <c r="V7800" s="3">
        <f>('PV model'!$B$13*(U7800/1000)*(1-'PV model'!$B$14*((20+C7800)-25))*'PV model'!$B$10)/'PV model'!$B$12</f>
        <v>0</v>
      </c>
    </row>
    <row r="7801" spans="1:22" x14ac:dyDescent="0.2">
      <c r="A7801" s="10">
        <f t="shared" si="1347"/>
        <v>325</v>
      </c>
      <c r="B7801" s="10">
        <f t="shared" si="1345"/>
        <v>20</v>
      </c>
      <c r="C7801" s="23">
        <v>11.7</v>
      </c>
      <c r="D7801" s="24">
        <v>0</v>
      </c>
      <c r="E7801" s="24">
        <v>0</v>
      </c>
      <c r="F7801" s="48"/>
      <c r="G7801" s="48"/>
      <c r="H7801" s="1">
        <f t="shared" si="1346"/>
        <v>-20.452574711205713</v>
      </c>
      <c r="I7801" s="1">
        <f t="shared" si="1340"/>
        <v>13.242481128599893</v>
      </c>
      <c r="J7801" s="4">
        <f>B7801+('PV model'!$B$3/15)+(I7801/60)</f>
        <v>19.94404135214333</v>
      </c>
      <c r="K7801" s="2">
        <f t="shared" si="1341"/>
        <v>-119.16062028214995</v>
      </c>
      <c r="L7801" s="2">
        <f>DEGREES(ASIN((((COS(RADIANS('PV model'!$B$2))*COS(RADIANS(H7801))*COS(RADIANS(K7801)))+(SIN(RADIANS('PV model'!$B$2))*SIN(RADIANS(H7801)))))))</f>
        <v>-33.131686026686538</v>
      </c>
      <c r="M7801" s="3">
        <f t="shared" si="1337"/>
        <v>0</v>
      </c>
      <c r="N7801" s="2">
        <f t="shared" si="1342"/>
        <v>-77.704628004099604</v>
      </c>
      <c r="O7801" s="2">
        <f>IF('PV model'!$B$2&gt;0, 180-N7801,IF('PV model'!$B$2&lt;0,0-N7801,N7801))</f>
        <v>257.70462800409962</v>
      </c>
      <c r="P7801" s="2">
        <f>ABS(O7801-'PV model'!$B$5)</f>
        <v>52.704628004099618</v>
      </c>
      <c r="Q7801" s="3">
        <f t="shared" si="1338"/>
        <v>123.13168602668654</v>
      </c>
      <c r="R7801" s="3">
        <f t="shared" si="1343"/>
        <v>0</v>
      </c>
      <c r="S7801" s="3">
        <f t="shared" si="1339"/>
        <v>0</v>
      </c>
      <c r="T7801" s="3">
        <f>(0.5*(1-COS(RADIANS(90-$X$3)))*(D7801+E7801)*'PV model'!$B$4)</f>
        <v>0</v>
      </c>
      <c r="U7801" s="3">
        <f t="shared" si="1344"/>
        <v>0</v>
      </c>
      <c r="V7801" s="3">
        <f>('PV model'!$B$13*(U7801/1000)*(1-'PV model'!$B$14*((20+C7801)-25))*'PV model'!$B$10)/'PV model'!$B$12</f>
        <v>0</v>
      </c>
    </row>
    <row r="7802" spans="1:22" x14ac:dyDescent="0.2">
      <c r="A7802" s="10">
        <f t="shared" si="1347"/>
        <v>325</v>
      </c>
      <c r="B7802" s="10">
        <f t="shared" si="1345"/>
        <v>21</v>
      </c>
      <c r="C7802" s="23">
        <v>11.3</v>
      </c>
      <c r="D7802" s="24">
        <v>0</v>
      </c>
      <c r="E7802" s="24">
        <v>0</v>
      </c>
      <c r="F7802" s="48"/>
      <c r="G7802" s="48"/>
      <c r="H7802" s="1">
        <f t="shared" si="1346"/>
        <v>-20.452574711205713</v>
      </c>
      <c r="I7802" s="1">
        <f t="shared" si="1340"/>
        <v>13.242481128599893</v>
      </c>
      <c r="J7802" s="4">
        <f>B7802+('PV model'!$B$3/15)+(I7802/60)</f>
        <v>20.94404135214333</v>
      </c>
      <c r="K7802" s="2">
        <f t="shared" si="1341"/>
        <v>-134.16062028214995</v>
      </c>
      <c r="L7802" s="2">
        <f>DEGREES(ASIN((((COS(RADIANS('PV model'!$B$2))*COS(RADIANS(H7802))*COS(RADIANS(K7802)))+(SIN(RADIANS('PV model'!$B$2))*SIN(RADIANS(H7802)))))))</f>
        <v>-41.12474540583537</v>
      </c>
      <c r="M7802" s="3">
        <f t="shared" si="1337"/>
        <v>0</v>
      </c>
      <c r="N7802" s="2">
        <f t="shared" si="1342"/>
        <v>-63.166296535116025</v>
      </c>
      <c r="O7802" s="2">
        <f>IF('PV model'!$B$2&gt;0, 180-N7802,IF('PV model'!$B$2&lt;0,0-N7802,N7802))</f>
        <v>243.16629653511603</v>
      </c>
      <c r="P7802" s="2">
        <f>ABS(O7802-'PV model'!$B$5)</f>
        <v>38.166296535116032</v>
      </c>
      <c r="Q7802" s="3">
        <f t="shared" si="1338"/>
        <v>131.12474540583537</v>
      </c>
      <c r="R7802" s="3">
        <f t="shared" si="1343"/>
        <v>0</v>
      </c>
      <c r="S7802" s="3">
        <f t="shared" si="1339"/>
        <v>0</v>
      </c>
      <c r="T7802" s="3">
        <f>(0.5*(1-COS(RADIANS(90-$X$3)))*(D7802+E7802)*'PV model'!$B$4)</f>
        <v>0</v>
      </c>
      <c r="U7802" s="3">
        <f t="shared" si="1344"/>
        <v>0</v>
      </c>
      <c r="V7802" s="3">
        <f>('PV model'!$B$13*(U7802/1000)*(1-'PV model'!$B$14*((20+C7802)-25))*'PV model'!$B$10)/'PV model'!$B$12</f>
        <v>0</v>
      </c>
    </row>
    <row r="7803" spans="1:22" x14ac:dyDescent="0.2">
      <c r="A7803" s="10">
        <f t="shared" si="1347"/>
        <v>325</v>
      </c>
      <c r="B7803" s="10">
        <f t="shared" si="1345"/>
        <v>22</v>
      </c>
      <c r="C7803" s="23">
        <v>10.8</v>
      </c>
      <c r="D7803" s="24">
        <v>0</v>
      </c>
      <c r="E7803" s="24">
        <v>0</v>
      </c>
      <c r="F7803" s="48"/>
      <c r="G7803" s="48"/>
      <c r="H7803" s="1">
        <f t="shared" si="1346"/>
        <v>-20.452574711205713</v>
      </c>
      <c r="I7803" s="1">
        <f t="shared" si="1340"/>
        <v>13.242481128599893</v>
      </c>
      <c r="J7803" s="4">
        <f>B7803+('PV model'!$B$3/15)+(I7803/60)</f>
        <v>21.94404135214333</v>
      </c>
      <c r="K7803" s="2">
        <f t="shared" si="1341"/>
        <v>-149.16062028214995</v>
      </c>
      <c r="L7803" s="2">
        <f>DEGREES(ASIN((((COS(RADIANS('PV model'!$B$2))*COS(RADIANS(H7803))*COS(RADIANS(K7803)))+(SIN(RADIANS('PV model'!$B$2))*SIN(RADIANS(H7803)))))))</f>
        <v>-48.042417951337555</v>
      </c>
      <c r="M7803" s="3">
        <f t="shared" si="1337"/>
        <v>0</v>
      </c>
      <c r="N7803" s="2">
        <f t="shared" si="1342"/>
        <v>-45.923717277204972</v>
      </c>
      <c r="O7803" s="2">
        <f>IF('PV model'!$B$2&gt;0, 180-N7803,IF('PV model'!$B$2&lt;0,0-N7803,N7803))</f>
        <v>225.92371727720496</v>
      </c>
      <c r="P7803" s="2">
        <f>ABS(O7803-'PV model'!$B$5)</f>
        <v>20.923717277204958</v>
      </c>
      <c r="Q7803" s="3">
        <f t="shared" si="1338"/>
        <v>138.04241795133754</v>
      </c>
      <c r="R7803" s="3">
        <f t="shared" si="1343"/>
        <v>0</v>
      </c>
      <c r="S7803" s="3">
        <f t="shared" si="1339"/>
        <v>0</v>
      </c>
      <c r="T7803" s="3">
        <f>(0.5*(1-COS(RADIANS(90-$X$3)))*(D7803+E7803)*'PV model'!$B$4)</f>
        <v>0</v>
      </c>
      <c r="U7803" s="3">
        <f t="shared" si="1344"/>
        <v>0</v>
      </c>
      <c r="V7803" s="3">
        <f>('PV model'!$B$13*(U7803/1000)*(1-'PV model'!$B$14*((20+C7803)-25))*'PV model'!$B$10)/'PV model'!$B$12</f>
        <v>0</v>
      </c>
    </row>
    <row r="7804" spans="1:22" x14ac:dyDescent="0.2">
      <c r="A7804" s="10">
        <f t="shared" si="1347"/>
        <v>325</v>
      </c>
      <c r="B7804" s="10">
        <f t="shared" si="1345"/>
        <v>23</v>
      </c>
      <c r="C7804" s="23">
        <v>10.3</v>
      </c>
      <c r="D7804" s="24">
        <v>0</v>
      </c>
      <c r="E7804" s="24">
        <v>0</v>
      </c>
      <c r="F7804" s="48"/>
      <c r="G7804" s="48"/>
      <c r="H7804" s="1">
        <f t="shared" si="1346"/>
        <v>-20.452574711205713</v>
      </c>
      <c r="I7804" s="1">
        <f t="shared" si="1340"/>
        <v>13.242481128599893</v>
      </c>
      <c r="J7804" s="4">
        <f>B7804+('PV model'!$B$3/15)+(I7804/60)</f>
        <v>22.94404135214333</v>
      </c>
      <c r="K7804" s="2">
        <f t="shared" si="1341"/>
        <v>-164.16062028214995</v>
      </c>
      <c r="L7804" s="2">
        <f>DEGREES(ASIN((((COS(RADIANS('PV model'!$B$2))*COS(RADIANS(H7804))*COS(RADIANS(K7804)))+(SIN(RADIANS('PV model'!$B$2))*SIN(RADIANS(H7804)))))))</f>
        <v>-52.989633914290067</v>
      </c>
      <c r="M7804" s="3">
        <f t="shared" si="1337"/>
        <v>0</v>
      </c>
      <c r="N7804" s="2">
        <f t="shared" si="1342"/>
        <v>-25.140461445193122</v>
      </c>
      <c r="O7804" s="2">
        <f>IF('PV model'!$B$2&gt;0, 180-N7804,IF('PV model'!$B$2&lt;0,0-N7804,N7804))</f>
        <v>205.14046144519313</v>
      </c>
      <c r="P7804" s="2">
        <f>ABS(O7804-'PV model'!$B$5)</f>
        <v>0.1404614451931252</v>
      </c>
      <c r="Q7804" s="3">
        <f t="shared" si="1338"/>
        <v>142.98963391429007</v>
      </c>
      <c r="R7804" s="3">
        <f t="shared" si="1343"/>
        <v>0</v>
      </c>
      <c r="S7804" s="3">
        <f t="shared" si="1339"/>
        <v>0</v>
      </c>
      <c r="T7804" s="3">
        <f>(0.5*(1-COS(RADIANS(90-$X$3)))*(D7804+E7804)*'PV model'!$B$4)</f>
        <v>0</v>
      </c>
      <c r="U7804" s="3">
        <f t="shared" si="1344"/>
        <v>0</v>
      </c>
      <c r="V7804" s="3">
        <f>('PV model'!$B$13*(U7804/1000)*(1-'PV model'!$B$14*((20+C7804)-25))*'PV model'!$B$10)/'PV model'!$B$12</f>
        <v>0</v>
      </c>
    </row>
    <row r="7805" spans="1:22" x14ac:dyDescent="0.2">
      <c r="A7805" s="10">
        <f t="shared" si="1347"/>
        <v>325</v>
      </c>
      <c r="B7805" s="10">
        <f t="shared" si="1345"/>
        <v>24</v>
      </c>
      <c r="C7805" s="23">
        <v>9.8000000000000007</v>
      </c>
      <c r="D7805" s="24">
        <v>0</v>
      </c>
      <c r="E7805" s="24">
        <v>0</v>
      </c>
      <c r="F7805" s="48"/>
      <c r="G7805" s="48"/>
      <c r="H7805" s="1">
        <f t="shared" si="1346"/>
        <v>-20.452574711205713</v>
      </c>
      <c r="I7805" s="1">
        <f t="shared" si="1340"/>
        <v>13.242481128599893</v>
      </c>
      <c r="J7805" s="4">
        <f>B7805+('PV model'!$B$3/15)+(I7805/60)</f>
        <v>23.94404135214333</v>
      </c>
      <c r="K7805" s="2">
        <f t="shared" si="1341"/>
        <v>-179.16062028214995</v>
      </c>
      <c r="L7805" s="2">
        <f>DEGREES(ASIN((((COS(RADIANS('PV model'!$B$2))*COS(RADIANS(H7805))*COS(RADIANS(K7805)))+(SIN(RADIANS('PV model'!$B$2))*SIN(RADIANS(H7805)))))))</f>
        <v>-54.946893100150163</v>
      </c>
      <c r="M7805" s="3">
        <f t="shared" si="1337"/>
        <v>0</v>
      </c>
      <c r="N7805" s="2">
        <f t="shared" si="1342"/>
        <v>-1.369432149639495</v>
      </c>
      <c r="O7805" s="2">
        <f>IF('PV model'!$B$2&gt;0, 180-N7805,IF('PV model'!$B$2&lt;0,0-N7805,N7805))</f>
        <v>181.36943214963949</v>
      </c>
      <c r="P7805" s="2">
        <f>ABS(O7805-'PV model'!$B$5)</f>
        <v>23.630567850360507</v>
      </c>
      <c r="Q7805" s="3">
        <f t="shared" si="1338"/>
        <v>144.94689310015016</v>
      </c>
      <c r="R7805" s="3">
        <f t="shared" si="1343"/>
        <v>0</v>
      </c>
      <c r="S7805" s="3">
        <f t="shared" si="1339"/>
        <v>0</v>
      </c>
      <c r="T7805" s="3">
        <f>(0.5*(1-COS(RADIANS(90-$X$3)))*(D7805+E7805)*'PV model'!$B$4)</f>
        <v>0</v>
      </c>
      <c r="U7805" s="3">
        <f t="shared" si="1344"/>
        <v>0</v>
      </c>
      <c r="V7805" s="3">
        <f>('PV model'!$B$13*(U7805/1000)*(1-'PV model'!$B$14*((20+C7805)-25))*'PV model'!$B$10)/'PV model'!$B$12</f>
        <v>0</v>
      </c>
    </row>
    <row r="7806" spans="1:22" x14ac:dyDescent="0.2">
      <c r="A7806" s="10">
        <f t="shared" si="1347"/>
        <v>326</v>
      </c>
      <c r="B7806" s="10">
        <f t="shared" si="1345"/>
        <v>1</v>
      </c>
      <c r="C7806" s="23">
        <v>9.5</v>
      </c>
      <c r="D7806" s="24">
        <v>0</v>
      </c>
      <c r="E7806" s="24">
        <v>0</v>
      </c>
      <c r="F7806" s="48"/>
      <c r="G7806" s="48"/>
      <c r="H7806" s="1">
        <f t="shared" si="1346"/>
        <v>-20.647533999876519</v>
      </c>
      <c r="I7806" s="1">
        <f t="shared" si="1340"/>
        <v>12.951507589911612</v>
      </c>
      <c r="J7806" s="4">
        <f>B7806+('PV model'!$B$3/15)+(I7806/60)</f>
        <v>0.93919179316519363</v>
      </c>
      <c r="K7806" s="2">
        <f t="shared" si="1341"/>
        <v>165.91212310252212</v>
      </c>
      <c r="L7806" s="2">
        <f>DEGREES(ASIN((((COS(RADIANS('PV model'!$B$2))*COS(RADIANS(H7806))*COS(RADIANS(K7806)))+(SIN(RADIANS('PV model'!$B$2))*SIN(RADIANS(H7806)))))))</f>
        <v>-53.579845079175534</v>
      </c>
      <c r="M7806" s="3">
        <f t="shared" si="1337"/>
        <v>0</v>
      </c>
      <c r="N7806" s="2">
        <f t="shared" si="1342"/>
        <v>22.560077539040265</v>
      </c>
      <c r="O7806" s="2">
        <f>IF('PV model'!$B$2&gt;0, 180-N7806,IF('PV model'!$B$2&lt;0,0-N7806,N7806))</f>
        <v>157.43992246095974</v>
      </c>
      <c r="P7806" s="2">
        <f>ABS(O7806-'PV model'!$B$5)</f>
        <v>47.560077539040265</v>
      </c>
      <c r="Q7806" s="3">
        <f t="shared" si="1338"/>
        <v>143.57984507917553</v>
      </c>
      <c r="R7806" s="3">
        <f t="shared" si="1343"/>
        <v>0</v>
      </c>
      <c r="S7806" s="3">
        <f t="shared" si="1339"/>
        <v>0</v>
      </c>
      <c r="T7806" s="3">
        <f>(0.5*(1-COS(RADIANS(90-$X$3)))*(D7806+E7806)*'PV model'!$B$4)</f>
        <v>0</v>
      </c>
      <c r="U7806" s="3">
        <f t="shared" si="1344"/>
        <v>0</v>
      </c>
      <c r="V7806" s="3">
        <f>('PV model'!$B$13*(U7806/1000)*(1-'PV model'!$B$14*((20+C7806)-25))*'PV model'!$B$10)/'PV model'!$B$12</f>
        <v>0</v>
      </c>
    </row>
    <row r="7807" spans="1:22" x14ac:dyDescent="0.2">
      <c r="A7807" s="10">
        <f t="shared" si="1347"/>
        <v>326</v>
      </c>
      <c r="B7807" s="10">
        <f t="shared" si="1345"/>
        <v>2</v>
      </c>
      <c r="C7807" s="23">
        <v>9.1</v>
      </c>
      <c r="D7807" s="24">
        <v>0</v>
      </c>
      <c r="E7807" s="24">
        <v>0</v>
      </c>
      <c r="F7807" s="48"/>
      <c r="G7807" s="48"/>
      <c r="H7807" s="1">
        <f t="shared" si="1346"/>
        <v>-20.647533999876519</v>
      </c>
      <c r="I7807" s="1">
        <f t="shared" si="1340"/>
        <v>12.951507589911612</v>
      </c>
      <c r="J7807" s="4">
        <f>B7807+('PV model'!$B$3/15)+(I7807/60)</f>
        <v>1.9391917931651936</v>
      </c>
      <c r="K7807" s="2">
        <f t="shared" si="1341"/>
        <v>150.91212310252212</v>
      </c>
      <c r="L7807" s="2">
        <f>DEGREES(ASIN((((COS(RADIANS('PV model'!$B$2))*COS(RADIANS(H7807))*COS(RADIANS(K7807)))+(SIN(RADIANS('PV model'!$B$2))*SIN(RADIANS(H7807)))))))</f>
        <v>-48.918619710974902</v>
      </c>
      <c r="M7807" s="3">
        <f t="shared" si="1337"/>
        <v>0</v>
      </c>
      <c r="N7807" s="2">
        <f t="shared" si="1342"/>
        <v>43.811534557276964</v>
      </c>
      <c r="O7807" s="2">
        <f>IF('PV model'!$B$2&gt;0, 180-N7807,IF('PV model'!$B$2&lt;0,0-N7807,N7807))</f>
        <v>136.18846544272304</v>
      </c>
      <c r="P7807" s="2">
        <f>ABS(O7807-'PV model'!$B$5)</f>
        <v>68.811534557276957</v>
      </c>
      <c r="Q7807" s="3">
        <f t="shared" si="1338"/>
        <v>138.91861971097489</v>
      </c>
      <c r="R7807" s="3">
        <f t="shared" si="1343"/>
        <v>0</v>
      </c>
      <c r="S7807" s="3">
        <f t="shared" si="1339"/>
        <v>0</v>
      </c>
      <c r="T7807" s="3">
        <f>(0.5*(1-COS(RADIANS(90-$X$3)))*(D7807+E7807)*'PV model'!$B$4)</f>
        <v>0</v>
      </c>
      <c r="U7807" s="3">
        <f t="shared" si="1344"/>
        <v>0</v>
      </c>
      <c r="V7807" s="3">
        <f>('PV model'!$B$13*(U7807/1000)*(1-'PV model'!$B$14*((20+C7807)-25))*'PV model'!$B$10)/'PV model'!$B$12</f>
        <v>0</v>
      </c>
    </row>
    <row r="7808" spans="1:22" x14ac:dyDescent="0.2">
      <c r="A7808" s="10">
        <f t="shared" si="1347"/>
        <v>326</v>
      </c>
      <c r="B7808" s="10">
        <f t="shared" si="1345"/>
        <v>3</v>
      </c>
      <c r="C7808" s="23">
        <v>8.8000000000000007</v>
      </c>
      <c r="D7808" s="24">
        <v>0</v>
      </c>
      <c r="E7808" s="24">
        <v>0</v>
      </c>
      <c r="F7808" s="48"/>
      <c r="G7808" s="48"/>
      <c r="H7808" s="1">
        <f t="shared" si="1346"/>
        <v>-20.647533999876519</v>
      </c>
      <c r="I7808" s="1">
        <f t="shared" si="1340"/>
        <v>12.951507589911612</v>
      </c>
      <c r="J7808" s="4">
        <f>B7808+('PV model'!$B$3/15)+(I7808/60)</f>
        <v>2.9391917931651932</v>
      </c>
      <c r="K7808" s="2">
        <f t="shared" si="1341"/>
        <v>135.91212310252212</v>
      </c>
      <c r="L7808" s="2">
        <f>DEGREES(ASIN((((COS(RADIANS('PV model'!$B$2))*COS(RADIANS(H7808))*COS(RADIANS(K7808)))+(SIN(RADIANS('PV model'!$B$2))*SIN(RADIANS(H7808)))))))</f>
        <v>-42.167814637000049</v>
      </c>
      <c r="M7808" s="3">
        <f t="shared" si="1337"/>
        <v>0</v>
      </c>
      <c r="N7808" s="2">
        <f t="shared" si="1342"/>
        <v>61.452566188995789</v>
      </c>
      <c r="O7808" s="2">
        <f>IF('PV model'!$B$2&gt;0, 180-N7808,IF('PV model'!$B$2&lt;0,0-N7808,N7808))</f>
        <v>118.54743381100421</v>
      </c>
      <c r="P7808" s="2">
        <f>ABS(O7808-'PV model'!$B$5)</f>
        <v>86.452566188995789</v>
      </c>
      <c r="Q7808" s="3">
        <f t="shared" si="1338"/>
        <v>132.16781463700005</v>
      </c>
      <c r="R7808" s="3">
        <f t="shared" si="1343"/>
        <v>0</v>
      </c>
      <c r="S7808" s="3">
        <f t="shared" si="1339"/>
        <v>0</v>
      </c>
      <c r="T7808" s="3">
        <f>(0.5*(1-COS(RADIANS(90-$X$3)))*(D7808+E7808)*'PV model'!$B$4)</f>
        <v>0</v>
      </c>
      <c r="U7808" s="3">
        <f t="shared" si="1344"/>
        <v>0</v>
      </c>
      <c r="V7808" s="3">
        <f>('PV model'!$B$13*(U7808/1000)*(1-'PV model'!$B$14*((20+C7808)-25))*'PV model'!$B$10)/'PV model'!$B$12</f>
        <v>0</v>
      </c>
    </row>
    <row r="7809" spans="1:22" x14ac:dyDescent="0.2">
      <c r="A7809" s="10">
        <f t="shared" si="1347"/>
        <v>326</v>
      </c>
      <c r="B7809" s="10">
        <f t="shared" si="1345"/>
        <v>4</v>
      </c>
      <c r="C7809" s="23">
        <v>8.6999999999999993</v>
      </c>
      <c r="D7809" s="24">
        <v>0</v>
      </c>
      <c r="E7809" s="24">
        <v>0</v>
      </c>
      <c r="F7809" s="48"/>
      <c r="G7809" s="48"/>
      <c r="H7809" s="1">
        <f t="shared" si="1346"/>
        <v>-20.647533999876519</v>
      </c>
      <c r="I7809" s="1">
        <f t="shared" si="1340"/>
        <v>12.951507589911612</v>
      </c>
      <c r="J7809" s="4">
        <f>B7809+('PV model'!$B$3/15)+(I7809/60)</f>
        <v>3.9391917931651932</v>
      </c>
      <c r="K7809" s="2">
        <f t="shared" si="1341"/>
        <v>120.9121231025221</v>
      </c>
      <c r="L7809" s="2">
        <f>DEGREES(ASIN((((COS(RADIANS('PV model'!$B$2))*COS(RADIANS(H7809))*COS(RADIANS(K7809)))+(SIN(RADIANS('PV model'!$B$2))*SIN(RADIANS(H7809)))))))</f>
        <v>-34.255720673835832</v>
      </c>
      <c r="M7809" s="3">
        <f t="shared" si="1337"/>
        <v>0</v>
      </c>
      <c r="N7809" s="2">
        <f t="shared" si="1342"/>
        <v>76.250170867274221</v>
      </c>
      <c r="O7809" s="2">
        <f>IF('PV model'!$B$2&gt;0, 180-N7809,IF('PV model'!$B$2&lt;0,0-N7809,N7809))</f>
        <v>103.74982913272578</v>
      </c>
      <c r="P7809" s="2">
        <f>ABS(O7809-'PV model'!$B$5)</f>
        <v>101.25017086727422</v>
      </c>
      <c r="Q7809" s="3">
        <f t="shared" si="1338"/>
        <v>124.25572067383582</v>
      </c>
      <c r="R7809" s="3">
        <f t="shared" si="1343"/>
        <v>0</v>
      </c>
      <c r="S7809" s="3">
        <f t="shared" si="1339"/>
        <v>0</v>
      </c>
      <c r="T7809" s="3">
        <f>(0.5*(1-COS(RADIANS(90-$X$3)))*(D7809+E7809)*'PV model'!$B$4)</f>
        <v>0</v>
      </c>
      <c r="U7809" s="3">
        <f t="shared" si="1344"/>
        <v>0</v>
      </c>
      <c r="V7809" s="3">
        <f>('PV model'!$B$13*(U7809/1000)*(1-'PV model'!$B$14*((20+C7809)-25))*'PV model'!$B$10)/'PV model'!$B$12</f>
        <v>0</v>
      </c>
    </row>
    <row r="7810" spans="1:22" x14ac:dyDescent="0.2">
      <c r="A7810" s="10">
        <f t="shared" si="1347"/>
        <v>326</v>
      </c>
      <c r="B7810" s="10">
        <f t="shared" si="1345"/>
        <v>5</v>
      </c>
      <c r="C7810" s="23">
        <v>8.6999999999999993</v>
      </c>
      <c r="D7810" s="24">
        <v>0</v>
      </c>
      <c r="E7810" s="24">
        <v>0</v>
      </c>
      <c r="F7810" s="48"/>
      <c r="G7810" s="48"/>
      <c r="H7810" s="1">
        <f t="shared" si="1346"/>
        <v>-20.647533999876519</v>
      </c>
      <c r="I7810" s="1">
        <f t="shared" si="1340"/>
        <v>12.951507589911612</v>
      </c>
      <c r="J7810" s="4">
        <f>B7810+('PV model'!$B$3/15)+(I7810/60)</f>
        <v>4.9391917931651941</v>
      </c>
      <c r="K7810" s="2">
        <f t="shared" si="1341"/>
        <v>105.91212310252209</v>
      </c>
      <c r="L7810" s="2">
        <f>DEGREES(ASIN((((COS(RADIANS('PV model'!$B$2))*COS(RADIANS(H7810))*COS(RADIANS(K7810)))+(SIN(RADIANS('PV model'!$B$2))*SIN(RADIANS(H7810)))))))</f>
        <v>-25.843515199224317</v>
      </c>
      <c r="M7810" s="3">
        <f t="shared" si="1337"/>
        <v>0</v>
      </c>
      <c r="N7810" s="2">
        <f t="shared" si="1342"/>
        <v>89.254707572584152</v>
      </c>
      <c r="O7810" s="2">
        <f>IF('PV model'!$B$2&gt;0, 180-N7810,IF('PV model'!$B$2&lt;0,0-N7810,N7810))</f>
        <v>90.745292427415848</v>
      </c>
      <c r="P7810" s="2">
        <f>ABS(O7810-'PV model'!$B$5)</f>
        <v>114.25470757258415</v>
      </c>
      <c r="Q7810" s="3">
        <f t="shared" si="1338"/>
        <v>115.84351519922433</v>
      </c>
      <c r="R7810" s="3">
        <f t="shared" si="1343"/>
        <v>0</v>
      </c>
      <c r="S7810" s="3">
        <f t="shared" si="1339"/>
        <v>0</v>
      </c>
      <c r="T7810" s="3">
        <f>(0.5*(1-COS(RADIANS(90-$X$3)))*(D7810+E7810)*'PV model'!$B$4)</f>
        <v>0</v>
      </c>
      <c r="U7810" s="3">
        <f t="shared" si="1344"/>
        <v>0</v>
      </c>
      <c r="V7810" s="3">
        <f>('PV model'!$B$13*(U7810/1000)*(1-'PV model'!$B$14*((20+C7810)-25))*'PV model'!$B$10)/'PV model'!$B$12</f>
        <v>0</v>
      </c>
    </row>
    <row r="7811" spans="1:22" x14ac:dyDescent="0.2">
      <c r="A7811" s="10">
        <f t="shared" si="1347"/>
        <v>326</v>
      </c>
      <c r="B7811" s="10">
        <f t="shared" si="1345"/>
        <v>6</v>
      </c>
      <c r="C7811" s="23">
        <v>8.6</v>
      </c>
      <c r="D7811" s="24">
        <v>0</v>
      </c>
      <c r="E7811" s="24">
        <v>0</v>
      </c>
      <c r="F7811" s="48"/>
      <c r="G7811" s="48"/>
      <c r="H7811" s="1">
        <f t="shared" si="1346"/>
        <v>-20.647533999876519</v>
      </c>
      <c r="I7811" s="1">
        <f t="shared" si="1340"/>
        <v>12.951507589911612</v>
      </c>
      <c r="J7811" s="4">
        <f>B7811+('PV model'!$B$3/15)+(I7811/60)</f>
        <v>5.9391917931651941</v>
      </c>
      <c r="K7811" s="2">
        <f t="shared" si="1341"/>
        <v>90.912123102522088</v>
      </c>
      <c r="L7811" s="2">
        <f>DEGREES(ASIN((((COS(RADIANS('PV model'!$B$2))*COS(RADIANS(H7811))*COS(RADIANS(K7811)))+(SIN(RADIANS('PV model'!$B$2))*SIN(RADIANS(H7811)))))))</f>
        <v>-17.399905010021762</v>
      </c>
      <c r="M7811" s="3">
        <f t="shared" si="1337"/>
        <v>0</v>
      </c>
      <c r="N7811" s="2">
        <f t="shared" si="1342"/>
        <v>78.671293919659192</v>
      </c>
      <c r="O7811" s="2">
        <f>IF('PV model'!$B$2&gt;0, 180-N7811,IF('PV model'!$B$2&lt;0,0-N7811,N7811))</f>
        <v>101.32870608034081</v>
      </c>
      <c r="P7811" s="2">
        <f>ABS(O7811-'PV model'!$B$5)</f>
        <v>103.67129391965919</v>
      </c>
      <c r="Q7811" s="3">
        <f t="shared" si="1338"/>
        <v>107.39990501002177</v>
      </c>
      <c r="R7811" s="3">
        <f t="shared" si="1343"/>
        <v>0</v>
      </c>
      <c r="S7811" s="3">
        <f t="shared" si="1339"/>
        <v>0</v>
      </c>
      <c r="T7811" s="3">
        <f>(0.5*(1-COS(RADIANS(90-$X$3)))*(D7811+E7811)*'PV model'!$B$4)</f>
        <v>0</v>
      </c>
      <c r="U7811" s="3">
        <f t="shared" si="1344"/>
        <v>0</v>
      </c>
      <c r="V7811" s="3">
        <f>('PV model'!$B$13*(U7811/1000)*(1-'PV model'!$B$14*((20+C7811)-25))*'PV model'!$B$10)/'PV model'!$B$12</f>
        <v>0</v>
      </c>
    </row>
    <row r="7812" spans="1:22" x14ac:dyDescent="0.2">
      <c r="A7812" s="10">
        <f t="shared" si="1347"/>
        <v>326</v>
      </c>
      <c r="B7812" s="10">
        <f t="shared" si="1345"/>
        <v>7</v>
      </c>
      <c r="C7812" s="23">
        <v>8.6</v>
      </c>
      <c r="D7812" s="24">
        <v>0</v>
      </c>
      <c r="E7812" s="24">
        <v>0</v>
      </c>
      <c r="F7812" s="48"/>
      <c r="G7812" s="48"/>
      <c r="H7812" s="1">
        <f t="shared" si="1346"/>
        <v>-20.647533999876519</v>
      </c>
      <c r="I7812" s="1">
        <f t="shared" si="1340"/>
        <v>12.951507589911612</v>
      </c>
      <c r="J7812" s="4">
        <f>B7812+('PV model'!$B$3/15)+(I7812/60)</f>
        <v>6.9391917931651941</v>
      </c>
      <c r="K7812" s="2">
        <f t="shared" si="1341"/>
        <v>75.912123102522088</v>
      </c>
      <c r="L7812" s="2">
        <f>DEGREES(ASIN((((COS(RADIANS('PV model'!$B$2))*COS(RADIANS(H7812))*COS(RADIANS(K7812)))+(SIN(RADIANS('PV model'!$B$2))*SIN(RADIANS(H7812)))))))</f>
        <v>-9.2991206292316306</v>
      </c>
      <c r="M7812" s="3">
        <f t="shared" si="1337"/>
        <v>0</v>
      </c>
      <c r="N7812" s="2">
        <f t="shared" si="1342"/>
        <v>66.883633419453545</v>
      </c>
      <c r="O7812" s="2">
        <f>IF('PV model'!$B$2&gt;0, 180-N7812,IF('PV model'!$B$2&lt;0,0-N7812,N7812))</f>
        <v>113.11636658054645</v>
      </c>
      <c r="P7812" s="2">
        <f>ABS(O7812-'PV model'!$B$5)</f>
        <v>91.883633419453545</v>
      </c>
      <c r="Q7812" s="3">
        <f t="shared" si="1338"/>
        <v>99.299120629231624</v>
      </c>
      <c r="R7812" s="3">
        <f t="shared" si="1343"/>
        <v>0</v>
      </c>
      <c r="S7812" s="3">
        <f t="shared" si="1339"/>
        <v>0</v>
      </c>
      <c r="T7812" s="3">
        <f>(0.5*(1-COS(RADIANS(90-$X$3)))*(D7812+E7812)*'PV model'!$B$4)</f>
        <v>0</v>
      </c>
      <c r="U7812" s="3">
        <f t="shared" si="1344"/>
        <v>0</v>
      </c>
      <c r="V7812" s="3">
        <f>('PV model'!$B$13*(U7812/1000)*(1-'PV model'!$B$14*((20+C7812)-25))*'PV model'!$B$10)/'PV model'!$B$12</f>
        <v>0</v>
      </c>
    </row>
    <row r="7813" spans="1:22" x14ac:dyDescent="0.2">
      <c r="A7813" s="10">
        <f t="shared" si="1347"/>
        <v>326</v>
      </c>
      <c r="B7813" s="10">
        <f t="shared" si="1345"/>
        <v>8</v>
      </c>
      <c r="C7813" s="23">
        <v>8.6999999999999993</v>
      </c>
      <c r="D7813" s="24">
        <v>0</v>
      </c>
      <c r="E7813" s="24">
        <v>0</v>
      </c>
      <c r="F7813" s="48"/>
      <c r="G7813" s="48"/>
      <c r="H7813" s="1">
        <f t="shared" si="1346"/>
        <v>-20.647533999876519</v>
      </c>
      <c r="I7813" s="1">
        <f t="shared" si="1340"/>
        <v>12.951507589911612</v>
      </c>
      <c r="J7813" s="4">
        <f>B7813+('PV model'!$B$3/15)+(I7813/60)</f>
        <v>7.9391917931651941</v>
      </c>
      <c r="K7813" s="2">
        <f t="shared" si="1341"/>
        <v>60.912123102522088</v>
      </c>
      <c r="L7813" s="2">
        <f>DEGREES(ASIN((((COS(RADIANS('PV model'!$B$2))*COS(RADIANS(H7813))*COS(RADIANS(K7813)))+(SIN(RADIANS('PV model'!$B$2))*SIN(RADIANS(H7813)))))))</f>
        <v>-1.8871010338083176</v>
      </c>
      <c r="M7813" s="3">
        <f t="shared" si="1337"/>
        <v>0</v>
      </c>
      <c r="N7813" s="2">
        <f t="shared" si="1342"/>
        <v>54.903765345793829</v>
      </c>
      <c r="O7813" s="2">
        <f>IF('PV model'!$B$2&gt;0, 180-N7813,IF('PV model'!$B$2&lt;0,0-N7813,N7813))</f>
        <v>125.09623465420617</v>
      </c>
      <c r="P7813" s="2">
        <f>ABS(O7813-'PV model'!$B$5)</f>
        <v>79.903765345793829</v>
      </c>
      <c r="Q7813" s="3">
        <f t="shared" si="1338"/>
        <v>91.887101033808307</v>
      </c>
      <c r="R7813" s="3">
        <f t="shared" si="1343"/>
        <v>0</v>
      </c>
      <c r="S7813" s="3">
        <f t="shared" si="1339"/>
        <v>0</v>
      </c>
      <c r="T7813" s="3">
        <f>(0.5*(1-COS(RADIANS(90-$X$3)))*(D7813+E7813)*'PV model'!$B$4)</f>
        <v>0</v>
      </c>
      <c r="U7813" s="3">
        <f t="shared" si="1344"/>
        <v>0</v>
      </c>
      <c r="V7813" s="3">
        <f>('PV model'!$B$13*(U7813/1000)*(1-'PV model'!$B$14*((20+C7813)-25))*'PV model'!$B$10)/'PV model'!$B$12</f>
        <v>0</v>
      </c>
    </row>
    <row r="7814" spans="1:22" x14ac:dyDescent="0.2">
      <c r="A7814" s="10">
        <f t="shared" si="1347"/>
        <v>326</v>
      </c>
      <c r="B7814" s="10">
        <f t="shared" si="1345"/>
        <v>9</v>
      </c>
      <c r="C7814" s="23">
        <v>8.6999999999999993</v>
      </c>
      <c r="D7814" s="24">
        <v>0</v>
      </c>
      <c r="E7814" s="24">
        <v>6.1740000000000004</v>
      </c>
      <c r="F7814" s="48"/>
      <c r="G7814" s="48"/>
      <c r="H7814" s="1">
        <f t="shared" si="1346"/>
        <v>-20.647533999876519</v>
      </c>
      <c r="I7814" s="1">
        <f t="shared" si="1340"/>
        <v>12.951507589911612</v>
      </c>
      <c r="J7814" s="4">
        <f>B7814+('PV model'!$B$3/15)+(I7814/60)</f>
        <v>8.9391917931651932</v>
      </c>
      <c r="K7814" s="2">
        <f t="shared" si="1341"/>
        <v>45.912123102522102</v>
      </c>
      <c r="L7814" s="2">
        <f>DEGREES(ASIN((((COS(RADIANS('PV model'!$B$2))*COS(RADIANS(H7814))*COS(RADIANS(K7814)))+(SIN(RADIANS('PV model'!$B$2))*SIN(RADIANS(H7814)))))))</f>
        <v>4.4832950303214574</v>
      </c>
      <c r="M7814" s="3">
        <f t="shared" ref="M7814:M7877" si="1348">IF(L7814&gt;0, L7814, 0)</f>
        <v>4.4832950303214574</v>
      </c>
      <c r="N7814" s="2">
        <f t="shared" si="1342"/>
        <v>42.392043340003724</v>
      </c>
      <c r="O7814" s="2">
        <f>IF('PV model'!$B$2&gt;0, 180-N7814,IF('PV model'!$B$2&lt;0,0-N7814,N7814))</f>
        <v>137.60795665999626</v>
      </c>
      <c r="P7814" s="2">
        <f>ABS(O7814-'PV model'!$B$5)</f>
        <v>67.392043340003738</v>
      </c>
      <c r="Q7814" s="3">
        <f t="shared" ref="Q7814:Q7877" si="1349">DEGREES(ACOS((SIN(RADIANS(L7814))*COS(RADIANS(90-$X$3))+COS(RADIANS(L7814))*COS(RADIANS(P7814))*SIN(RADIANS(90-$X$3)))))</f>
        <v>85.516704969678543</v>
      </c>
      <c r="R7814" s="3">
        <f t="shared" si="1343"/>
        <v>0</v>
      </c>
      <c r="S7814" s="3">
        <f t="shared" ref="S7814:S7877" si="1350">IF($Z$3=TRUE, IF(E7814=0,0,E7814*(0.5*(1+COS(RADIANS(90-$X$3))*(1+(1-(E7814^2/(D7814+E7814)^2))*(SIN(RADIANS(0.5*$X$3))^3)))*(1+(1-(E7814^2/(D7814+E7814)^2))*(COS(RADIANS(Q7814))^2)*(SIN(RADIANS(90-L7814))^3)))), IF(E7814=0,0,E7814*(0.5*(1+COS(RADIANS(90-$X$3))))))</f>
        <v>6.1740000000000004</v>
      </c>
      <c r="T7814" s="3">
        <f>(0.5*(1-COS(RADIANS(90-$X$3)))*(D7814+E7814)*'PV model'!$B$4)</f>
        <v>0</v>
      </c>
      <c r="U7814" s="3">
        <f t="shared" si="1344"/>
        <v>6.1740000000000004</v>
      </c>
      <c r="V7814" s="3">
        <f>('PV model'!$B$13*(U7814/1000)*(1-'PV model'!$B$14*((20+C7814)-25))*'PV model'!$B$10)/'PV model'!$B$12</f>
        <v>0.60801917500800007</v>
      </c>
    </row>
    <row r="7815" spans="1:22" x14ac:dyDescent="0.2">
      <c r="A7815" s="10">
        <f t="shared" si="1347"/>
        <v>326</v>
      </c>
      <c r="B7815" s="10">
        <f t="shared" si="1345"/>
        <v>10</v>
      </c>
      <c r="C7815" s="23">
        <v>8.6</v>
      </c>
      <c r="D7815" s="24">
        <v>0</v>
      </c>
      <c r="E7815" s="24">
        <v>33.515999999999998</v>
      </c>
      <c r="F7815" s="48"/>
      <c r="G7815" s="48"/>
      <c r="H7815" s="1">
        <f t="shared" si="1346"/>
        <v>-20.647533999876519</v>
      </c>
      <c r="I7815" s="1">
        <f t="shared" ref="I7815:I7878" si="1351">9.87*SIN(RADIANS(1.978*A7815-160.22))-7.53*COS(RADIANS(0.989*A7815-80.11))-1.5*SIN((RADIANS(0.989*A7815-80.11)))</f>
        <v>12.951507589911612</v>
      </c>
      <c r="J7815" s="4">
        <f>B7815+('PV model'!$B$3/15)+(I7815/60)</f>
        <v>9.9391917931651932</v>
      </c>
      <c r="K7815" s="2">
        <f t="shared" ref="K7815:K7878" si="1352">15*(12-J7815)</f>
        <v>30.912123102522102</v>
      </c>
      <c r="L7815" s="2">
        <f>DEGREES(ASIN((((COS(RADIANS('PV model'!$B$2))*COS(RADIANS(H7815))*COS(RADIANS(K7815)))+(SIN(RADIANS('PV model'!$B$2))*SIN(RADIANS(H7815)))))))</f>
        <v>9.4470441818589741</v>
      </c>
      <c r="M7815" s="3">
        <f t="shared" si="1348"/>
        <v>9.4470441818589741</v>
      </c>
      <c r="N7815" s="2">
        <f t="shared" ref="N7815:N7878" si="1353">DEGREES(ASIN((COS(RADIANS(H7815))*SIN(RADIANS(K7815)))/COS(RADIANS(L7815))))</f>
        <v>29.165527219200417</v>
      </c>
      <c r="O7815" s="2">
        <f>IF('PV model'!$B$2&gt;0, 180-N7815,IF('PV model'!$B$2&lt;0,0-N7815,N7815))</f>
        <v>150.83447278079959</v>
      </c>
      <c r="P7815" s="2">
        <f>ABS(O7815-'PV model'!$B$5)</f>
        <v>54.165527219200413</v>
      </c>
      <c r="Q7815" s="3">
        <f t="shared" si="1349"/>
        <v>80.552955818141015</v>
      </c>
      <c r="R7815" s="3">
        <f t="shared" ref="R7815:R7878" si="1354">IF(D7815=0,0,D7815*COS(RADIANS(Q7815))/SIN(RADIANS(L7815)))</f>
        <v>0</v>
      </c>
      <c r="S7815" s="3">
        <f t="shared" si="1350"/>
        <v>33.515999999999998</v>
      </c>
      <c r="T7815" s="3">
        <f>(0.5*(1-COS(RADIANS(90-$X$3)))*(D7815+E7815)*'PV model'!$B$4)</f>
        <v>0</v>
      </c>
      <c r="U7815" s="3">
        <f t="shared" ref="U7815:U7878" si="1355">R7815+S7815+T7815</f>
        <v>33.515999999999998</v>
      </c>
      <c r="V7815" s="3">
        <f>('PV model'!$B$13*(U7815/1000)*(1-'PV model'!$B$14*((20+C7815)-25))*'PV model'!$B$10)/'PV model'!$B$12</f>
        <v>3.3020156252159998</v>
      </c>
    </row>
    <row r="7816" spans="1:22" x14ac:dyDescent="0.2">
      <c r="A7816" s="10">
        <f t="shared" si="1347"/>
        <v>326</v>
      </c>
      <c r="B7816" s="10">
        <f t="shared" ref="B7816:B7879" si="1356">IF(B7815&lt;24,B7815+1,1)</f>
        <v>11</v>
      </c>
      <c r="C7816" s="23">
        <v>8.6</v>
      </c>
      <c r="D7816" s="24">
        <v>37.040849999999999</v>
      </c>
      <c r="E7816" s="24">
        <v>60.857999999999997</v>
      </c>
      <c r="F7816" s="48"/>
      <c r="G7816" s="48"/>
      <c r="H7816" s="1">
        <f t="shared" ref="H7816:H7879" si="1357">(23.465*SIN(RADIANS(280.1+0.9863*A7816)))</f>
        <v>-20.647533999876519</v>
      </c>
      <c r="I7816" s="1">
        <f t="shared" si="1351"/>
        <v>12.951507589911612</v>
      </c>
      <c r="J7816" s="4">
        <f>B7816+('PV model'!$B$3/15)+(I7816/60)</f>
        <v>10.939191793165193</v>
      </c>
      <c r="K7816" s="2">
        <f t="shared" si="1352"/>
        <v>15.912123102522102</v>
      </c>
      <c r="L7816" s="2">
        <f>DEGREES(ASIN((((COS(RADIANS('PV model'!$B$2))*COS(RADIANS(H7816))*COS(RADIANS(K7816)))+(SIN(RADIANS('PV model'!$B$2))*SIN(RADIANS(H7816)))))))</f>
        <v>12.656990671589321</v>
      </c>
      <c r="M7816" s="3">
        <f t="shared" si="1348"/>
        <v>12.656990671589321</v>
      </c>
      <c r="N7816" s="2">
        <f t="shared" si="1353"/>
        <v>15.244712524267751</v>
      </c>
      <c r="O7816" s="2">
        <f>IF('PV model'!$B$2&gt;0, 180-N7816,IF('PV model'!$B$2&lt;0,0-N7816,N7816))</f>
        <v>164.75528747573225</v>
      </c>
      <c r="P7816" s="2">
        <f>ABS(O7816-'PV model'!$B$5)</f>
        <v>40.244712524267754</v>
      </c>
      <c r="Q7816" s="3">
        <f t="shared" si="1349"/>
        <v>77.343009328410687</v>
      </c>
      <c r="R7816" s="3">
        <f t="shared" si="1354"/>
        <v>37.040849999999963</v>
      </c>
      <c r="S7816" s="3">
        <f t="shared" si="1350"/>
        <v>69.304667303617251</v>
      </c>
      <c r="T7816" s="3">
        <f>(0.5*(1-COS(RADIANS(90-$X$3)))*(D7816+E7816)*'PV model'!$B$4)</f>
        <v>0</v>
      </c>
      <c r="U7816" s="3">
        <f t="shared" si="1355"/>
        <v>106.34551730361721</v>
      </c>
      <c r="V7816" s="3">
        <f>('PV model'!$B$13*(U7816/1000)*(1-'PV model'!$B$14*((20+C7816)-25))*'PV model'!$B$10)/'PV model'!$B$12</f>
        <v>10.477221619770335</v>
      </c>
    </row>
    <row r="7817" spans="1:22" x14ac:dyDescent="0.2">
      <c r="A7817" s="10">
        <f t="shared" si="1347"/>
        <v>326</v>
      </c>
      <c r="B7817" s="10">
        <f t="shared" si="1356"/>
        <v>12</v>
      </c>
      <c r="C7817" s="23">
        <v>8.5</v>
      </c>
      <c r="D7817" s="24">
        <v>38.1633</v>
      </c>
      <c r="E7817" s="24">
        <v>80.262</v>
      </c>
      <c r="F7817" s="48"/>
      <c r="G7817" s="48"/>
      <c r="H7817" s="1">
        <f t="shared" si="1357"/>
        <v>-20.647533999876519</v>
      </c>
      <c r="I7817" s="1">
        <f t="shared" si="1351"/>
        <v>12.951507589911612</v>
      </c>
      <c r="J7817" s="4">
        <f>B7817+('PV model'!$B$3/15)+(I7817/60)</f>
        <v>11.939191793165193</v>
      </c>
      <c r="K7817" s="2">
        <f t="shared" si="1352"/>
        <v>0.91212310252210216</v>
      </c>
      <c r="L7817" s="2">
        <f>DEGREES(ASIN((((COS(RADIANS('PV model'!$B$2))*COS(RADIANS(H7817))*COS(RADIANS(K7817)))+(SIN(RADIANS('PV model'!$B$2))*SIN(RADIANS(H7817)))))))</f>
        <v>13.84850270970743</v>
      </c>
      <c r="M7817" s="3">
        <f t="shared" si="1348"/>
        <v>13.84850270970743</v>
      </c>
      <c r="N7817" s="2">
        <f t="shared" si="1353"/>
        <v>0.8790856816290834</v>
      </c>
      <c r="O7817" s="2">
        <f>IF('PV model'!$B$2&gt;0, 180-N7817,IF('PV model'!$B$2&lt;0,0-N7817,N7817))</f>
        <v>179.12091431837092</v>
      </c>
      <c r="P7817" s="2">
        <f>ABS(O7817-'PV model'!$B$5)</f>
        <v>25.879085681629078</v>
      </c>
      <c r="Q7817" s="3">
        <f t="shared" si="1349"/>
        <v>76.151497290292568</v>
      </c>
      <c r="R7817" s="3">
        <f t="shared" si="1354"/>
        <v>38.1633</v>
      </c>
      <c r="S7817" s="3">
        <f t="shared" si="1350"/>
        <v>90.426238843144588</v>
      </c>
      <c r="T7817" s="3">
        <f>(0.5*(1-COS(RADIANS(90-$X$3)))*(D7817+E7817)*'PV model'!$B$4)</f>
        <v>0</v>
      </c>
      <c r="U7817" s="3">
        <f t="shared" si="1355"/>
        <v>128.5895388431446</v>
      </c>
      <c r="V7817" s="3">
        <f>('PV model'!$B$13*(U7817/1000)*(1-'PV model'!$B$14*((20+C7817)-25))*'PV model'!$B$10)/'PV model'!$B$12</f>
        <v>12.67385695852208</v>
      </c>
    </row>
    <row r="7818" spans="1:22" x14ac:dyDescent="0.2">
      <c r="A7818" s="10">
        <f t="shared" si="1347"/>
        <v>326</v>
      </c>
      <c r="B7818" s="10">
        <f t="shared" si="1356"/>
        <v>13</v>
      </c>
      <c r="C7818" s="23">
        <v>8.5</v>
      </c>
      <c r="D7818" s="24">
        <v>40.408200000000001</v>
      </c>
      <c r="E7818" s="24">
        <v>82.025999999999996</v>
      </c>
      <c r="F7818" s="48"/>
      <c r="G7818" s="48"/>
      <c r="H7818" s="1">
        <f t="shared" si="1357"/>
        <v>-20.647533999876519</v>
      </c>
      <c r="I7818" s="1">
        <f t="shared" si="1351"/>
        <v>12.951507589911612</v>
      </c>
      <c r="J7818" s="4">
        <f>B7818+('PV model'!$B$3/15)+(I7818/60)</f>
        <v>12.939191793165193</v>
      </c>
      <c r="K7818" s="2">
        <f t="shared" si="1352"/>
        <v>-14.087876897477898</v>
      </c>
      <c r="L7818" s="2">
        <f>DEGREES(ASIN((((COS(RADIANS('PV model'!$B$2))*COS(RADIANS(H7818))*COS(RADIANS(K7818)))+(SIN(RADIANS('PV model'!$B$2))*SIN(RADIANS(H7818)))))))</f>
        <v>12.913593328796733</v>
      </c>
      <c r="M7818" s="3">
        <f t="shared" si="1348"/>
        <v>12.913593328796733</v>
      </c>
      <c r="N7818" s="2">
        <f t="shared" si="1353"/>
        <v>-13.514135392329139</v>
      </c>
      <c r="O7818" s="2">
        <f>IF('PV model'!$B$2&gt;0, 180-N7818,IF('PV model'!$B$2&lt;0,0-N7818,N7818))</f>
        <v>193.51413539232914</v>
      </c>
      <c r="P7818" s="2">
        <f>ABS(O7818-'PV model'!$B$5)</f>
        <v>11.485864607670862</v>
      </c>
      <c r="Q7818" s="3">
        <f t="shared" si="1349"/>
        <v>77.086406671203264</v>
      </c>
      <c r="R7818" s="3">
        <f t="shared" si="1354"/>
        <v>40.408200000000001</v>
      </c>
      <c r="S7818" s="3">
        <f t="shared" si="1350"/>
        <v>92.312492965732531</v>
      </c>
      <c r="T7818" s="3">
        <f>(0.5*(1-COS(RADIANS(90-$X$3)))*(D7818+E7818)*'PV model'!$B$4)</f>
        <v>0</v>
      </c>
      <c r="U7818" s="3">
        <f t="shared" si="1355"/>
        <v>132.72069296573252</v>
      </c>
      <c r="V7818" s="3">
        <f>('PV model'!$B$13*(U7818/1000)*(1-'PV model'!$B$14*((20+C7818)-25))*'PV model'!$B$10)/'PV model'!$B$12</f>
        <v>13.081025822290657</v>
      </c>
    </row>
    <row r="7819" spans="1:22" x14ac:dyDescent="0.2">
      <c r="A7819" s="10">
        <f t="shared" si="1347"/>
        <v>326</v>
      </c>
      <c r="B7819" s="10">
        <f t="shared" si="1356"/>
        <v>14</v>
      </c>
      <c r="C7819" s="23">
        <v>8.6</v>
      </c>
      <c r="D7819" s="24">
        <v>31.428599999999999</v>
      </c>
      <c r="E7819" s="24">
        <v>68.796000000000006</v>
      </c>
      <c r="F7819" s="48"/>
      <c r="G7819" s="48"/>
      <c r="H7819" s="1">
        <f t="shared" si="1357"/>
        <v>-20.647533999876519</v>
      </c>
      <c r="I7819" s="1">
        <f t="shared" si="1351"/>
        <v>12.951507589911612</v>
      </c>
      <c r="J7819" s="4">
        <f>B7819+('PV model'!$B$3/15)+(I7819/60)</f>
        <v>13.939191793165193</v>
      </c>
      <c r="K7819" s="2">
        <f t="shared" si="1352"/>
        <v>-29.087876897477898</v>
      </c>
      <c r="L7819" s="2">
        <f>DEGREES(ASIN((((COS(RADIANS('PV model'!$B$2))*COS(RADIANS(H7819))*COS(RADIANS(K7819)))+(SIN(RADIANS('PV model'!$B$2))*SIN(RADIANS(H7819)))))))</f>
        <v>9.9374730498938515</v>
      </c>
      <c r="M7819" s="3">
        <f t="shared" si="1348"/>
        <v>9.9374730498938515</v>
      </c>
      <c r="N7819" s="2">
        <f t="shared" si="1353"/>
        <v>-27.506747772623147</v>
      </c>
      <c r="O7819" s="2">
        <f>IF('PV model'!$B$2&gt;0, 180-N7819,IF('PV model'!$B$2&lt;0,0-N7819,N7819))</f>
        <v>207.50674777262316</v>
      </c>
      <c r="P7819" s="2">
        <f>ABS(O7819-'PV model'!$B$5)</f>
        <v>2.5067477726231573</v>
      </c>
      <c r="Q7819" s="3">
        <f t="shared" si="1349"/>
        <v>80.062526950106161</v>
      </c>
      <c r="R7819" s="3">
        <f t="shared" si="1354"/>
        <v>31.428599999999953</v>
      </c>
      <c r="S7819" s="3">
        <f t="shared" si="1350"/>
        <v>76.359634180432096</v>
      </c>
      <c r="T7819" s="3">
        <f>(0.5*(1-COS(RADIANS(90-$X$3)))*(D7819+E7819)*'PV model'!$B$4)</f>
        <v>0</v>
      </c>
      <c r="U7819" s="3">
        <f t="shared" si="1355"/>
        <v>107.78823418043206</v>
      </c>
      <c r="V7819" s="3">
        <f>('PV model'!$B$13*(U7819/1000)*(1-'PV model'!$B$14*((20+C7819)-25))*'PV model'!$B$10)/'PV model'!$B$12</f>
        <v>10.619358917479055</v>
      </c>
    </row>
    <row r="7820" spans="1:22" x14ac:dyDescent="0.2">
      <c r="A7820" s="10">
        <f t="shared" si="1347"/>
        <v>326</v>
      </c>
      <c r="B7820" s="10">
        <f t="shared" si="1356"/>
        <v>15</v>
      </c>
      <c r="C7820" s="23">
        <v>8.6</v>
      </c>
      <c r="D7820" s="24">
        <v>3.3673500000000001</v>
      </c>
      <c r="E7820" s="24">
        <v>43.218000000000004</v>
      </c>
      <c r="F7820" s="48"/>
      <c r="G7820" s="48"/>
      <c r="H7820" s="1">
        <f t="shared" si="1357"/>
        <v>-20.647533999876519</v>
      </c>
      <c r="I7820" s="1">
        <f t="shared" si="1351"/>
        <v>12.951507589911612</v>
      </c>
      <c r="J7820" s="4">
        <f>B7820+('PV model'!$B$3/15)+(I7820/60)</f>
        <v>14.939191793165193</v>
      </c>
      <c r="K7820" s="2">
        <f t="shared" si="1352"/>
        <v>-44.087876897477898</v>
      </c>
      <c r="L7820" s="2">
        <f>DEGREES(ASIN((((COS(RADIANS('PV model'!$B$2))*COS(RADIANS(H7820))*COS(RADIANS(K7820)))+(SIN(RADIANS('PV model'!$B$2))*SIN(RADIANS(H7820)))))))</f>
        <v>5.1694010501655292</v>
      </c>
      <c r="M7820" s="3">
        <f t="shared" si="1348"/>
        <v>5.1694010501655292</v>
      </c>
      <c r="N7820" s="2">
        <f t="shared" si="1353"/>
        <v>-40.823360390551329</v>
      </c>
      <c r="O7820" s="2">
        <f>IF('PV model'!$B$2&gt;0, 180-N7820,IF('PV model'!$B$2&lt;0,0-N7820,N7820))</f>
        <v>220.82336039055133</v>
      </c>
      <c r="P7820" s="2">
        <f>ABS(O7820-'PV model'!$B$5)</f>
        <v>15.823360390551329</v>
      </c>
      <c r="Q7820" s="3">
        <f t="shared" si="1349"/>
        <v>84.830598949834467</v>
      </c>
      <c r="R7820" s="3">
        <f t="shared" si="1354"/>
        <v>3.3673500000000063</v>
      </c>
      <c r="S7820" s="3">
        <f t="shared" si="1350"/>
        <v>44.332047521117282</v>
      </c>
      <c r="T7820" s="3">
        <f>(0.5*(1-COS(RADIANS(90-$X$3)))*(D7820+E7820)*'PV model'!$B$4)</f>
        <v>0</v>
      </c>
      <c r="U7820" s="3">
        <f t="shared" si="1355"/>
        <v>47.699397521117291</v>
      </c>
      <c r="V7820" s="3">
        <f>('PV model'!$B$13*(U7820/1000)*(1-'PV model'!$B$14*((20+C7820)-25))*'PV model'!$B$10)/'PV model'!$B$12</f>
        <v>4.6993721186334483</v>
      </c>
    </row>
    <row r="7821" spans="1:22" x14ac:dyDescent="0.2">
      <c r="A7821" s="10">
        <f t="shared" si="1347"/>
        <v>326</v>
      </c>
      <c r="B7821" s="10">
        <f t="shared" si="1356"/>
        <v>16</v>
      </c>
      <c r="C7821" s="23">
        <v>8.1</v>
      </c>
      <c r="D7821" s="24">
        <v>0</v>
      </c>
      <c r="E7821" s="24">
        <v>13.229999999999999</v>
      </c>
      <c r="F7821" s="48"/>
      <c r="G7821" s="48"/>
      <c r="H7821" s="1">
        <f t="shared" si="1357"/>
        <v>-20.647533999876519</v>
      </c>
      <c r="I7821" s="1">
        <f t="shared" si="1351"/>
        <v>12.951507589911612</v>
      </c>
      <c r="J7821" s="4">
        <f>B7821+('PV model'!$B$3/15)+(I7821/60)</f>
        <v>15.939191793165193</v>
      </c>
      <c r="K7821" s="2">
        <f t="shared" si="1352"/>
        <v>-59.087876897477898</v>
      </c>
      <c r="L7821" s="2">
        <f>DEGREES(ASIN((((COS(RADIANS('PV model'!$B$2))*COS(RADIANS(H7821))*COS(RADIANS(K7821)))+(SIN(RADIANS('PV model'!$B$2))*SIN(RADIANS(H7821)))))))</f>
        <v>-1.0494982197040821</v>
      </c>
      <c r="M7821" s="3">
        <f t="shared" si="1348"/>
        <v>0</v>
      </c>
      <c r="N7821" s="2">
        <f t="shared" si="1353"/>
        <v>-53.415823129743181</v>
      </c>
      <c r="O7821" s="2">
        <f>IF('PV model'!$B$2&gt;0, 180-N7821,IF('PV model'!$B$2&lt;0,0-N7821,N7821))</f>
        <v>233.41582312974319</v>
      </c>
      <c r="P7821" s="2">
        <f>ABS(O7821-'PV model'!$B$5)</f>
        <v>28.415823129743188</v>
      </c>
      <c r="Q7821" s="3">
        <f t="shared" si="1349"/>
        <v>91.049498219704077</v>
      </c>
      <c r="R7821" s="3">
        <f t="shared" si="1354"/>
        <v>0</v>
      </c>
      <c r="S7821" s="3">
        <f t="shared" si="1350"/>
        <v>13.229999999999999</v>
      </c>
      <c r="T7821" s="3">
        <f>(0.5*(1-COS(RADIANS(90-$X$3)))*(D7821+E7821)*'PV model'!$B$4)</f>
        <v>0</v>
      </c>
      <c r="U7821" s="3">
        <f t="shared" si="1355"/>
        <v>13.229999999999999</v>
      </c>
      <c r="V7821" s="3">
        <f>('PV model'!$B$13*(U7821/1000)*(1-'PV model'!$B$14*((20+C7821)-25))*'PV model'!$B$10)/'PV model'!$B$12</f>
        <v>1.30607216208</v>
      </c>
    </row>
    <row r="7822" spans="1:22" x14ac:dyDescent="0.2">
      <c r="A7822" s="10">
        <f t="shared" si="1347"/>
        <v>326</v>
      </c>
      <c r="B7822" s="10">
        <f t="shared" si="1356"/>
        <v>17</v>
      </c>
      <c r="C7822" s="23">
        <v>7.7</v>
      </c>
      <c r="D7822" s="24">
        <v>0</v>
      </c>
      <c r="E7822" s="24">
        <v>0</v>
      </c>
      <c r="F7822" s="48"/>
      <c r="G7822" s="48"/>
      <c r="H7822" s="1">
        <f t="shared" si="1357"/>
        <v>-20.647533999876519</v>
      </c>
      <c r="I7822" s="1">
        <f t="shared" si="1351"/>
        <v>12.951507589911612</v>
      </c>
      <c r="J7822" s="4">
        <f>B7822+('PV model'!$B$3/15)+(I7822/60)</f>
        <v>16.939191793165193</v>
      </c>
      <c r="K7822" s="2">
        <f t="shared" si="1352"/>
        <v>-74.087876897477898</v>
      </c>
      <c r="L7822" s="2">
        <f>DEGREES(ASIN((((COS(RADIANS('PV model'!$B$2))*COS(RADIANS(H7822))*COS(RADIANS(K7822)))+(SIN(RADIANS('PV model'!$B$2))*SIN(RADIANS(H7822)))))))</f>
        <v>-8.3540079154809224</v>
      </c>
      <c r="M7822" s="3">
        <f t="shared" si="1348"/>
        <v>0</v>
      </c>
      <c r="N7822" s="2">
        <f t="shared" si="1353"/>
        <v>-65.44502306885731</v>
      </c>
      <c r="O7822" s="2">
        <f>IF('PV model'!$B$2&gt;0, 180-N7822,IF('PV model'!$B$2&lt;0,0-N7822,N7822))</f>
        <v>245.44502306885732</v>
      </c>
      <c r="P7822" s="2">
        <f>ABS(O7822-'PV model'!$B$5)</f>
        <v>40.445023068857324</v>
      </c>
      <c r="Q7822" s="3">
        <f t="shared" si="1349"/>
        <v>98.354007915480921</v>
      </c>
      <c r="R7822" s="3">
        <f t="shared" si="1354"/>
        <v>0</v>
      </c>
      <c r="S7822" s="3">
        <f t="shared" si="1350"/>
        <v>0</v>
      </c>
      <c r="T7822" s="3">
        <f>(0.5*(1-COS(RADIANS(90-$X$3)))*(D7822+E7822)*'PV model'!$B$4)</f>
        <v>0</v>
      </c>
      <c r="U7822" s="3">
        <f t="shared" si="1355"/>
        <v>0</v>
      </c>
      <c r="V7822" s="3">
        <f>('PV model'!$B$13*(U7822/1000)*(1-'PV model'!$B$14*((20+C7822)-25))*'PV model'!$B$10)/'PV model'!$B$12</f>
        <v>0</v>
      </c>
    </row>
    <row r="7823" spans="1:22" x14ac:dyDescent="0.2">
      <c r="A7823" s="10">
        <f t="shared" si="1347"/>
        <v>326</v>
      </c>
      <c r="B7823" s="10">
        <f t="shared" si="1356"/>
        <v>18</v>
      </c>
      <c r="C7823" s="23">
        <v>7.2</v>
      </c>
      <c r="D7823" s="24">
        <v>0</v>
      </c>
      <c r="E7823" s="24">
        <v>0</v>
      </c>
      <c r="F7823" s="48"/>
      <c r="G7823" s="48"/>
      <c r="H7823" s="1">
        <f t="shared" si="1357"/>
        <v>-20.647533999876519</v>
      </c>
      <c r="I7823" s="1">
        <f t="shared" si="1351"/>
        <v>12.951507589911612</v>
      </c>
      <c r="J7823" s="4">
        <f>B7823+('PV model'!$B$3/15)+(I7823/60)</f>
        <v>17.939191793165193</v>
      </c>
      <c r="K7823" s="2">
        <f t="shared" si="1352"/>
        <v>-89.087876897477898</v>
      </c>
      <c r="L7823" s="2">
        <f>DEGREES(ASIN((((COS(RADIANS('PV model'!$B$2))*COS(RADIANS(H7823))*COS(RADIANS(K7823)))+(SIN(RADIANS('PV model'!$B$2))*SIN(RADIANS(H7823)))))))</f>
        <v>-16.389426642072195</v>
      </c>
      <c r="M7823" s="3">
        <f t="shared" si="1348"/>
        <v>0</v>
      </c>
      <c r="N7823" s="2">
        <f t="shared" si="1353"/>
        <v>-77.23334724245089</v>
      </c>
      <c r="O7823" s="2">
        <f>IF('PV model'!$B$2&gt;0, 180-N7823,IF('PV model'!$B$2&lt;0,0-N7823,N7823))</f>
        <v>257.23334724245092</v>
      </c>
      <c r="P7823" s="2">
        <f>ABS(O7823-'PV model'!$B$5)</f>
        <v>52.233347242450918</v>
      </c>
      <c r="Q7823" s="3">
        <f t="shared" si="1349"/>
        <v>106.38942664207219</v>
      </c>
      <c r="R7823" s="3">
        <f t="shared" si="1354"/>
        <v>0</v>
      </c>
      <c r="S7823" s="3">
        <f t="shared" si="1350"/>
        <v>0</v>
      </c>
      <c r="T7823" s="3">
        <f>(0.5*(1-COS(RADIANS(90-$X$3)))*(D7823+E7823)*'PV model'!$B$4)</f>
        <v>0</v>
      </c>
      <c r="U7823" s="3">
        <f t="shared" si="1355"/>
        <v>0</v>
      </c>
      <c r="V7823" s="3">
        <f>('PV model'!$B$13*(U7823/1000)*(1-'PV model'!$B$14*((20+C7823)-25))*'PV model'!$B$10)/'PV model'!$B$12</f>
        <v>0</v>
      </c>
    </row>
    <row r="7824" spans="1:22" x14ac:dyDescent="0.2">
      <c r="A7824" s="10">
        <f t="shared" si="1347"/>
        <v>326</v>
      </c>
      <c r="B7824" s="10">
        <f t="shared" si="1356"/>
        <v>19</v>
      </c>
      <c r="C7824" s="23">
        <v>6.5</v>
      </c>
      <c r="D7824" s="24">
        <v>0</v>
      </c>
      <c r="E7824" s="24">
        <v>0</v>
      </c>
      <c r="F7824" s="48"/>
      <c r="G7824" s="48"/>
      <c r="H7824" s="1">
        <f t="shared" si="1357"/>
        <v>-20.647533999876519</v>
      </c>
      <c r="I7824" s="1">
        <f t="shared" si="1351"/>
        <v>12.951507589911612</v>
      </c>
      <c r="J7824" s="4">
        <f>B7824+('PV model'!$B$3/15)+(I7824/60)</f>
        <v>18.939191793165193</v>
      </c>
      <c r="K7824" s="2">
        <f t="shared" si="1352"/>
        <v>-104.0878768974779</v>
      </c>
      <c r="L7824" s="2">
        <f>DEGREES(ASIN((((COS(RADIANS('PV model'!$B$2))*COS(RADIANS(H7824))*COS(RADIANS(K7824)))+(SIN(RADIANS('PV model'!$B$2))*SIN(RADIANS(H7824)))))))</f>
        <v>-24.810280420288539</v>
      </c>
      <c r="M7824" s="3">
        <f t="shared" si="1348"/>
        <v>0</v>
      </c>
      <c r="N7824" s="2">
        <f t="shared" si="1353"/>
        <v>-89.241897277883027</v>
      </c>
      <c r="O7824" s="2">
        <f>IF('PV model'!$B$2&gt;0, 180-N7824,IF('PV model'!$B$2&lt;0,0-N7824,N7824))</f>
        <v>269.24189727788303</v>
      </c>
      <c r="P7824" s="2">
        <f>ABS(O7824-'PV model'!$B$5)</f>
        <v>64.241897277883027</v>
      </c>
      <c r="Q7824" s="3">
        <f t="shared" si="1349"/>
        <v>114.81028042028854</v>
      </c>
      <c r="R7824" s="3">
        <f t="shared" si="1354"/>
        <v>0</v>
      </c>
      <c r="S7824" s="3">
        <f t="shared" si="1350"/>
        <v>0</v>
      </c>
      <c r="T7824" s="3">
        <f>(0.5*(1-COS(RADIANS(90-$X$3)))*(D7824+E7824)*'PV model'!$B$4)</f>
        <v>0</v>
      </c>
      <c r="U7824" s="3">
        <f t="shared" si="1355"/>
        <v>0</v>
      </c>
      <c r="V7824" s="3">
        <f>('PV model'!$B$13*(U7824/1000)*(1-'PV model'!$B$14*((20+C7824)-25))*'PV model'!$B$10)/'PV model'!$B$12</f>
        <v>0</v>
      </c>
    </row>
    <row r="7825" spans="1:22" x14ac:dyDescent="0.2">
      <c r="A7825" s="10">
        <f t="shared" si="1347"/>
        <v>326</v>
      </c>
      <c r="B7825" s="10">
        <f t="shared" si="1356"/>
        <v>20</v>
      </c>
      <c r="C7825" s="23">
        <v>5.9</v>
      </c>
      <c r="D7825" s="24">
        <v>0</v>
      </c>
      <c r="E7825" s="24">
        <v>0</v>
      </c>
      <c r="F7825" s="48"/>
      <c r="G7825" s="48"/>
      <c r="H7825" s="1">
        <f t="shared" si="1357"/>
        <v>-20.647533999876519</v>
      </c>
      <c r="I7825" s="1">
        <f t="shared" si="1351"/>
        <v>12.951507589911612</v>
      </c>
      <c r="J7825" s="4">
        <f>B7825+('PV model'!$B$3/15)+(I7825/60)</f>
        <v>19.939191793165193</v>
      </c>
      <c r="K7825" s="2">
        <f t="shared" si="1352"/>
        <v>-119.0878768974779</v>
      </c>
      <c r="L7825" s="2">
        <f>DEGREES(ASIN((((COS(RADIANS('PV model'!$B$2))*COS(RADIANS(H7825))*COS(RADIANS(K7825)))+(SIN(RADIANS('PV model'!$B$2))*SIN(RADIANS(H7825)))))))</f>
        <v>-33.248645466145675</v>
      </c>
      <c r="M7825" s="3">
        <f t="shared" si="1348"/>
        <v>0</v>
      </c>
      <c r="N7825" s="2">
        <f t="shared" si="1353"/>
        <v>-77.908011841402626</v>
      </c>
      <c r="O7825" s="2">
        <f>IF('PV model'!$B$2&gt;0, 180-N7825,IF('PV model'!$B$2&lt;0,0-N7825,N7825))</f>
        <v>257.90801184140264</v>
      </c>
      <c r="P7825" s="2">
        <f>ABS(O7825-'PV model'!$B$5)</f>
        <v>52.90801184140264</v>
      </c>
      <c r="Q7825" s="3">
        <f t="shared" si="1349"/>
        <v>123.24864546614569</v>
      </c>
      <c r="R7825" s="3">
        <f t="shared" si="1354"/>
        <v>0</v>
      </c>
      <c r="S7825" s="3">
        <f t="shared" si="1350"/>
        <v>0</v>
      </c>
      <c r="T7825" s="3">
        <f>(0.5*(1-COS(RADIANS(90-$X$3)))*(D7825+E7825)*'PV model'!$B$4)</f>
        <v>0</v>
      </c>
      <c r="U7825" s="3">
        <f t="shared" si="1355"/>
        <v>0</v>
      </c>
      <c r="V7825" s="3">
        <f>('PV model'!$B$13*(U7825/1000)*(1-'PV model'!$B$14*((20+C7825)-25))*'PV model'!$B$10)/'PV model'!$B$12</f>
        <v>0</v>
      </c>
    </row>
    <row r="7826" spans="1:22" x14ac:dyDescent="0.2">
      <c r="A7826" s="10">
        <f t="shared" si="1347"/>
        <v>326</v>
      </c>
      <c r="B7826" s="10">
        <f t="shared" si="1356"/>
        <v>21</v>
      </c>
      <c r="C7826" s="23">
        <v>5.2</v>
      </c>
      <c r="D7826" s="24">
        <v>0</v>
      </c>
      <c r="E7826" s="24">
        <v>0</v>
      </c>
      <c r="F7826" s="48"/>
      <c r="G7826" s="48"/>
      <c r="H7826" s="1">
        <f t="shared" si="1357"/>
        <v>-20.647533999876519</v>
      </c>
      <c r="I7826" s="1">
        <f t="shared" si="1351"/>
        <v>12.951507589911612</v>
      </c>
      <c r="J7826" s="4">
        <f>B7826+('PV model'!$B$3/15)+(I7826/60)</f>
        <v>20.939191793165193</v>
      </c>
      <c r="K7826" s="2">
        <f t="shared" si="1352"/>
        <v>-134.08787689747788</v>
      </c>
      <c r="L7826" s="2">
        <f>DEGREES(ASIN((((COS(RADIANS('PV model'!$B$2))*COS(RADIANS(H7826))*COS(RADIANS(K7826)))+(SIN(RADIANS('PV model'!$B$2))*SIN(RADIANS(H7826)))))))</f>
        <v>-41.252000468198624</v>
      </c>
      <c r="M7826" s="3">
        <f t="shared" si="1348"/>
        <v>0</v>
      </c>
      <c r="N7826" s="2">
        <f t="shared" si="1353"/>
        <v>-63.38242822994485</v>
      </c>
      <c r="O7826" s="2">
        <f>IF('PV model'!$B$2&gt;0, 180-N7826,IF('PV model'!$B$2&lt;0,0-N7826,N7826))</f>
        <v>243.38242822994485</v>
      </c>
      <c r="P7826" s="2">
        <f>ABS(O7826-'PV model'!$B$5)</f>
        <v>38.38242822994485</v>
      </c>
      <c r="Q7826" s="3">
        <f t="shared" si="1349"/>
        <v>131.25200046819864</v>
      </c>
      <c r="R7826" s="3">
        <f t="shared" si="1354"/>
        <v>0</v>
      </c>
      <c r="S7826" s="3">
        <f t="shared" si="1350"/>
        <v>0</v>
      </c>
      <c r="T7826" s="3">
        <f>(0.5*(1-COS(RADIANS(90-$X$3)))*(D7826+E7826)*'PV model'!$B$4)</f>
        <v>0</v>
      </c>
      <c r="U7826" s="3">
        <f t="shared" si="1355"/>
        <v>0</v>
      </c>
      <c r="V7826" s="3">
        <f>('PV model'!$B$13*(U7826/1000)*(1-'PV model'!$B$14*((20+C7826)-25))*'PV model'!$B$10)/'PV model'!$B$12</f>
        <v>0</v>
      </c>
    </row>
    <row r="7827" spans="1:22" x14ac:dyDescent="0.2">
      <c r="A7827" s="10">
        <f t="shared" si="1347"/>
        <v>326</v>
      </c>
      <c r="B7827" s="10">
        <f t="shared" si="1356"/>
        <v>22</v>
      </c>
      <c r="C7827" s="23">
        <v>5.0999999999999996</v>
      </c>
      <c r="D7827" s="24">
        <v>0</v>
      </c>
      <c r="E7827" s="24">
        <v>0</v>
      </c>
      <c r="F7827" s="48"/>
      <c r="G7827" s="48"/>
      <c r="H7827" s="1">
        <f t="shared" si="1357"/>
        <v>-20.647533999876519</v>
      </c>
      <c r="I7827" s="1">
        <f t="shared" si="1351"/>
        <v>12.951507589911612</v>
      </c>
      <c r="J7827" s="4">
        <f>B7827+('PV model'!$B$3/15)+(I7827/60)</f>
        <v>21.939191793165193</v>
      </c>
      <c r="K7827" s="2">
        <f t="shared" si="1352"/>
        <v>-149.08787689747788</v>
      </c>
      <c r="L7827" s="2">
        <f>DEGREES(ASIN((((COS(RADIANS('PV model'!$B$2))*COS(RADIANS(H7827))*COS(RADIANS(K7827)))+(SIN(RADIANS('PV model'!$B$2))*SIN(RADIANS(H7827)))))))</f>
        <v>-48.188275281722674</v>
      </c>
      <c r="M7827" s="3">
        <f t="shared" si="1348"/>
        <v>0</v>
      </c>
      <c r="N7827" s="2">
        <f t="shared" si="1353"/>
        <v>-46.142699605555578</v>
      </c>
      <c r="O7827" s="2">
        <f>IF('PV model'!$B$2&gt;0, 180-N7827,IF('PV model'!$B$2&lt;0,0-N7827,N7827))</f>
        <v>226.14269960555558</v>
      </c>
      <c r="P7827" s="2">
        <f>ABS(O7827-'PV model'!$B$5)</f>
        <v>21.142699605555578</v>
      </c>
      <c r="Q7827" s="3">
        <f t="shared" si="1349"/>
        <v>138.18827528172267</v>
      </c>
      <c r="R7827" s="3">
        <f t="shared" si="1354"/>
        <v>0</v>
      </c>
      <c r="S7827" s="3">
        <f t="shared" si="1350"/>
        <v>0</v>
      </c>
      <c r="T7827" s="3">
        <f>(0.5*(1-COS(RADIANS(90-$X$3)))*(D7827+E7827)*'PV model'!$B$4)</f>
        <v>0</v>
      </c>
      <c r="U7827" s="3">
        <f t="shared" si="1355"/>
        <v>0</v>
      </c>
      <c r="V7827" s="3">
        <f>('PV model'!$B$13*(U7827/1000)*(1-'PV model'!$B$14*((20+C7827)-25))*'PV model'!$B$10)/'PV model'!$B$12</f>
        <v>0</v>
      </c>
    </row>
    <row r="7828" spans="1:22" x14ac:dyDescent="0.2">
      <c r="A7828" s="10">
        <f t="shared" si="1347"/>
        <v>326</v>
      </c>
      <c r="B7828" s="10">
        <f t="shared" si="1356"/>
        <v>23</v>
      </c>
      <c r="C7828" s="23">
        <v>5</v>
      </c>
      <c r="D7828" s="24">
        <v>0</v>
      </c>
      <c r="E7828" s="24">
        <v>0</v>
      </c>
      <c r="F7828" s="48"/>
      <c r="G7828" s="48"/>
      <c r="H7828" s="1">
        <f t="shared" si="1357"/>
        <v>-20.647533999876519</v>
      </c>
      <c r="I7828" s="1">
        <f t="shared" si="1351"/>
        <v>12.951507589911612</v>
      </c>
      <c r="J7828" s="4">
        <f>B7828+('PV model'!$B$3/15)+(I7828/60)</f>
        <v>22.939191793165193</v>
      </c>
      <c r="K7828" s="2">
        <f t="shared" si="1352"/>
        <v>-164.08787689747788</v>
      </c>
      <c r="L7828" s="2">
        <f>DEGREES(ASIN((((COS(RADIANS('PV model'!$B$2))*COS(RADIANS(H7828))*COS(RADIANS(K7828)))+(SIN(RADIANS('PV model'!$B$2))*SIN(RADIANS(H7828)))))))</f>
        <v>-53.160430522726045</v>
      </c>
      <c r="M7828" s="3">
        <f t="shared" si="1348"/>
        <v>0</v>
      </c>
      <c r="N7828" s="2">
        <f t="shared" si="1353"/>
        <v>-25.333700054012102</v>
      </c>
      <c r="O7828" s="2">
        <f>IF('PV model'!$B$2&gt;0, 180-N7828,IF('PV model'!$B$2&lt;0,0-N7828,N7828))</f>
        <v>205.3337000540121</v>
      </c>
      <c r="P7828" s="2">
        <f>ABS(O7828-'PV model'!$B$5)</f>
        <v>0.33370005401209824</v>
      </c>
      <c r="Q7828" s="3">
        <f t="shared" si="1349"/>
        <v>143.16043052272605</v>
      </c>
      <c r="R7828" s="3">
        <f t="shared" si="1354"/>
        <v>0</v>
      </c>
      <c r="S7828" s="3">
        <f t="shared" si="1350"/>
        <v>0</v>
      </c>
      <c r="T7828" s="3">
        <f>(0.5*(1-COS(RADIANS(90-$X$3)))*(D7828+E7828)*'PV model'!$B$4)</f>
        <v>0</v>
      </c>
      <c r="U7828" s="3">
        <f t="shared" si="1355"/>
        <v>0</v>
      </c>
      <c r="V7828" s="3">
        <f>('PV model'!$B$13*(U7828/1000)*(1-'PV model'!$B$14*((20+C7828)-25))*'PV model'!$B$10)/'PV model'!$B$12</f>
        <v>0</v>
      </c>
    </row>
    <row r="7829" spans="1:22" x14ac:dyDescent="0.2">
      <c r="A7829" s="10">
        <f t="shared" si="1347"/>
        <v>326</v>
      </c>
      <c r="B7829" s="10">
        <f t="shared" si="1356"/>
        <v>24</v>
      </c>
      <c r="C7829" s="23">
        <v>4.9000000000000004</v>
      </c>
      <c r="D7829" s="24">
        <v>0</v>
      </c>
      <c r="E7829" s="24">
        <v>0</v>
      </c>
      <c r="F7829" s="48"/>
      <c r="G7829" s="48"/>
      <c r="H7829" s="1">
        <f t="shared" si="1357"/>
        <v>-20.647533999876519</v>
      </c>
      <c r="I7829" s="1">
        <f t="shared" si="1351"/>
        <v>12.951507589911612</v>
      </c>
      <c r="J7829" s="4">
        <f>B7829+('PV model'!$B$3/15)+(I7829/60)</f>
        <v>23.939191793165193</v>
      </c>
      <c r="K7829" s="2">
        <f t="shared" si="1352"/>
        <v>-179.08787689747788</v>
      </c>
      <c r="L7829" s="2">
        <f>DEGREES(ASIN((((COS(RADIANS('PV model'!$B$2))*COS(RADIANS(H7829))*COS(RADIANS(K7829)))+(SIN(RADIANS('PV model'!$B$2))*SIN(RADIANS(H7829)))))))</f>
        <v>-55.140800908059383</v>
      </c>
      <c r="M7829" s="3">
        <f t="shared" si="1348"/>
        <v>0</v>
      </c>
      <c r="N7829" s="2">
        <f t="shared" si="1353"/>
        <v>-1.4934443746244885</v>
      </c>
      <c r="O7829" s="2">
        <f>IF('PV model'!$B$2&gt;0, 180-N7829,IF('PV model'!$B$2&lt;0,0-N7829,N7829))</f>
        <v>181.49344437462449</v>
      </c>
      <c r="P7829" s="2">
        <f>ABS(O7829-'PV model'!$B$5)</f>
        <v>23.506555625375512</v>
      </c>
      <c r="Q7829" s="3">
        <f t="shared" si="1349"/>
        <v>145.14080090805939</v>
      </c>
      <c r="R7829" s="3">
        <f t="shared" si="1354"/>
        <v>0</v>
      </c>
      <c r="S7829" s="3">
        <f t="shared" si="1350"/>
        <v>0</v>
      </c>
      <c r="T7829" s="3">
        <f>(0.5*(1-COS(RADIANS(90-$X$3)))*(D7829+E7829)*'PV model'!$B$4)</f>
        <v>0</v>
      </c>
      <c r="U7829" s="3">
        <f t="shared" si="1355"/>
        <v>0</v>
      </c>
      <c r="V7829" s="3">
        <f>('PV model'!$B$13*(U7829/1000)*(1-'PV model'!$B$14*((20+C7829)-25))*'PV model'!$B$10)/'PV model'!$B$12</f>
        <v>0</v>
      </c>
    </row>
    <row r="7830" spans="1:22" x14ac:dyDescent="0.2">
      <c r="A7830" s="10">
        <f t="shared" si="1347"/>
        <v>327</v>
      </c>
      <c r="B7830" s="10">
        <f t="shared" si="1356"/>
        <v>1</v>
      </c>
      <c r="C7830" s="23">
        <v>4.5</v>
      </c>
      <c r="D7830" s="24">
        <v>0</v>
      </c>
      <c r="E7830" s="24">
        <v>0</v>
      </c>
      <c r="F7830" s="48"/>
      <c r="G7830" s="48"/>
      <c r="H7830" s="1">
        <f t="shared" si="1357"/>
        <v>-20.836374995607731</v>
      </c>
      <c r="I7830" s="1">
        <f t="shared" si="1351"/>
        <v>12.649414790173882</v>
      </c>
      <c r="J7830" s="4">
        <f>B7830+('PV model'!$B$3/15)+(I7830/60)</f>
        <v>0.93415691316956473</v>
      </c>
      <c r="K7830" s="2">
        <f t="shared" si="1352"/>
        <v>165.98764630245654</v>
      </c>
      <c r="L7830" s="2">
        <f>DEGREES(ASIN((((COS(RADIANS('PV model'!$B$2))*COS(RADIANS(H7830))*COS(RADIANS(K7830)))+(SIN(RADIANS('PV model'!$B$2))*SIN(RADIANS(H7830)))))))</f>
        <v>-53.77992348454022</v>
      </c>
      <c r="M7830" s="3">
        <f t="shared" si="1348"/>
        <v>0</v>
      </c>
      <c r="N7830" s="2">
        <f t="shared" si="1353"/>
        <v>22.518109759522694</v>
      </c>
      <c r="O7830" s="2">
        <f>IF('PV model'!$B$2&gt;0, 180-N7830,IF('PV model'!$B$2&lt;0,0-N7830,N7830))</f>
        <v>157.4818902404773</v>
      </c>
      <c r="P7830" s="2">
        <f>ABS(O7830-'PV model'!$B$5)</f>
        <v>47.518109759522702</v>
      </c>
      <c r="Q7830" s="3">
        <f t="shared" si="1349"/>
        <v>143.77992348454021</v>
      </c>
      <c r="R7830" s="3">
        <f t="shared" si="1354"/>
        <v>0</v>
      </c>
      <c r="S7830" s="3">
        <f t="shared" si="1350"/>
        <v>0</v>
      </c>
      <c r="T7830" s="3">
        <f>(0.5*(1-COS(RADIANS(90-$X$3)))*(D7830+E7830)*'PV model'!$B$4)</f>
        <v>0</v>
      </c>
      <c r="U7830" s="3">
        <f t="shared" si="1355"/>
        <v>0</v>
      </c>
      <c r="V7830" s="3">
        <f>('PV model'!$B$13*(U7830/1000)*(1-'PV model'!$B$14*((20+C7830)-25))*'PV model'!$B$10)/'PV model'!$B$12</f>
        <v>0</v>
      </c>
    </row>
    <row r="7831" spans="1:22" x14ac:dyDescent="0.2">
      <c r="A7831" s="10">
        <f t="shared" si="1347"/>
        <v>327</v>
      </c>
      <c r="B7831" s="10">
        <f t="shared" si="1356"/>
        <v>2</v>
      </c>
      <c r="C7831" s="23">
        <v>4.0999999999999996</v>
      </c>
      <c r="D7831" s="24">
        <v>0</v>
      </c>
      <c r="E7831" s="24">
        <v>0</v>
      </c>
      <c r="F7831" s="48"/>
      <c r="G7831" s="48"/>
      <c r="H7831" s="1">
        <f t="shared" si="1357"/>
        <v>-20.836374995607731</v>
      </c>
      <c r="I7831" s="1">
        <f t="shared" si="1351"/>
        <v>12.649414790173882</v>
      </c>
      <c r="J7831" s="4">
        <f>B7831+('PV model'!$B$3/15)+(I7831/60)</f>
        <v>1.9341569131695648</v>
      </c>
      <c r="K7831" s="2">
        <f t="shared" si="1352"/>
        <v>150.98764630245654</v>
      </c>
      <c r="L7831" s="2">
        <f>DEGREES(ASIN((((COS(RADIANS('PV model'!$B$2))*COS(RADIANS(H7831))*COS(RADIANS(K7831)))+(SIN(RADIANS('PV model'!$B$2))*SIN(RADIANS(H7831)))))))</f>
        <v>-49.119671605989581</v>
      </c>
      <c r="M7831" s="3">
        <f t="shared" si="1348"/>
        <v>0</v>
      </c>
      <c r="N7831" s="2">
        <f t="shared" si="1353"/>
        <v>43.834528243082886</v>
      </c>
      <c r="O7831" s="2">
        <f>IF('PV model'!$B$2&gt;0, 180-N7831,IF('PV model'!$B$2&lt;0,0-N7831,N7831))</f>
        <v>136.1654717569171</v>
      </c>
      <c r="P7831" s="2">
        <f>ABS(O7831-'PV model'!$B$5)</f>
        <v>68.8345282430829</v>
      </c>
      <c r="Q7831" s="3">
        <f t="shared" si="1349"/>
        <v>139.11967160598957</v>
      </c>
      <c r="R7831" s="3">
        <f t="shared" si="1354"/>
        <v>0</v>
      </c>
      <c r="S7831" s="3">
        <f t="shared" si="1350"/>
        <v>0</v>
      </c>
      <c r="T7831" s="3">
        <f>(0.5*(1-COS(RADIANS(90-$X$3)))*(D7831+E7831)*'PV model'!$B$4)</f>
        <v>0</v>
      </c>
      <c r="U7831" s="3">
        <f t="shared" si="1355"/>
        <v>0</v>
      </c>
      <c r="V7831" s="3">
        <f>('PV model'!$B$13*(U7831/1000)*(1-'PV model'!$B$14*((20+C7831)-25))*'PV model'!$B$10)/'PV model'!$B$12</f>
        <v>0</v>
      </c>
    </row>
    <row r="7832" spans="1:22" x14ac:dyDescent="0.2">
      <c r="A7832" s="10">
        <f t="shared" si="1347"/>
        <v>327</v>
      </c>
      <c r="B7832" s="10">
        <f t="shared" si="1356"/>
        <v>3</v>
      </c>
      <c r="C7832" s="23">
        <v>3.7</v>
      </c>
      <c r="D7832" s="24">
        <v>0</v>
      </c>
      <c r="E7832" s="24">
        <v>0</v>
      </c>
      <c r="F7832" s="48"/>
      <c r="G7832" s="48"/>
      <c r="H7832" s="1">
        <f t="shared" si="1357"/>
        <v>-20.836374995607731</v>
      </c>
      <c r="I7832" s="1">
        <f t="shared" si="1351"/>
        <v>12.649414790173882</v>
      </c>
      <c r="J7832" s="4">
        <f>B7832+('PV model'!$B$3/15)+(I7832/60)</f>
        <v>2.9341569131695646</v>
      </c>
      <c r="K7832" s="2">
        <f t="shared" si="1352"/>
        <v>135.98764630245654</v>
      </c>
      <c r="L7832" s="2">
        <f>DEGREES(ASIN((((COS(RADIANS('PV model'!$B$2))*COS(RADIANS(H7832))*COS(RADIANS(K7832)))+(SIN(RADIANS('PV model'!$B$2))*SIN(RADIANS(H7832)))))))</f>
        <v>-42.365280861078197</v>
      </c>
      <c r="M7832" s="3">
        <f t="shared" si="1348"/>
        <v>0</v>
      </c>
      <c r="N7832" s="2">
        <f t="shared" si="1353"/>
        <v>61.507562058158335</v>
      </c>
      <c r="O7832" s="2">
        <f>IF('PV model'!$B$2&gt;0, 180-N7832,IF('PV model'!$B$2&lt;0,0-N7832,N7832))</f>
        <v>118.49243794184167</v>
      </c>
      <c r="P7832" s="2">
        <f>ABS(O7832-'PV model'!$B$5)</f>
        <v>86.507562058158328</v>
      </c>
      <c r="Q7832" s="3">
        <f t="shared" si="1349"/>
        <v>132.36528086107822</v>
      </c>
      <c r="R7832" s="3">
        <f t="shared" si="1354"/>
        <v>0</v>
      </c>
      <c r="S7832" s="3">
        <f t="shared" si="1350"/>
        <v>0</v>
      </c>
      <c r="T7832" s="3">
        <f>(0.5*(1-COS(RADIANS(90-$X$3)))*(D7832+E7832)*'PV model'!$B$4)</f>
        <v>0</v>
      </c>
      <c r="U7832" s="3">
        <f t="shared" si="1355"/>
        <v>0</v>
      </c>
      <c r="V7832" s="3">
        <f>('PV model'!$B$13*(U7832/1000)*(1-'PV model'!$B$14*((20+C7832)-25))*'PV model'!$B$10)/'PV model'!$B$12</f>
        <v>0</v>
      </c>
    </row>
    <row r="7833" spans="1:22" x14ac:dyDescent="0.2">
      <c r="A7833" s="10">
        <f t="shared" si="1347"/>
        <v>327</v>
      </c>
      <c r="B7833" s="10">
        <f t="shared" si="1356"/>
        <v>4</v>
      </c>
      <c r="C7833" s="23">
        <v>4</v>
      </c>
      <c r="D7833" s="24">
        <v>0</v>
      </c>
      <c r="E7833" s="24">
        <v>0</v>
      </c>
      <c r="F7833" s="48"/>
      <c r="G7833" s="48"/>
      <c r="H7833" s="1">
        <f t="shared" si="1357"/>
        <v>-20.836374995607731</v>
      </c>
      <c r="I7833" s="1">
        <f t="shared" si="1351"/>
        <v>12.649414790173882</v>
      </c>
      <c r="J7833" s="4">
        <f>B7833+('PV model'!$B$3/15)+(I7833/60)</f>
        <v>3.9341569131695646</v>
      </c>
      <c r="K7833" s="2">
        <f t="shared" si="1352"/>
        <v>120.98764630245653</v>
      </c>
      <c r="L7833" s="2">
        <f>DEGREES(ASIN((((COS(RADIANS('PV model'!$B$2))*COS(RADIANS(H7833))*COS(RADIANS(K7833)))+(SIN(RADIANS('PV model'!$B$2))*SIN(RADIANS(H7833)))))))</f>
        <v>-34.449970212445749</v>
      </c>
      <c r="M7833" s="3">
        <f t="shared" si="1348"/>
        <v>0</v>
      </c>
      <c r="N7833" s="2">
        <f t="shared" si="1353"/>
        <v>76.315583785162232</v>
      </c>
      <c r="O7833" s="2">
        <f>IF('PV model'!$B$2&gt;0, 180-N7833,IF('PV model'!$B$2&lt;0,0-N7833,N7833))</f>
        <v>103.68441621483777</v>
      </c>
      <c r="P7833" s="2">
        <f>ABS(O7833-'PV model'!$B$5)</f>
        <v>101.31558378516223</v>
      </c>
      <c r="Q7833" s="3">
        <f t="shared" si="1349"/>
        <v>124.44997021244576</v>
      </c>
      <c r="R7833" s="3">
        <f t="shared" si="1354"/>
        <v>0</v>
      </c>
      <c r="S7833" s="3">
        <f t="shared" si="1350"/>
        <v>0</v>
      </c>
      <c r="T7833" s="3">
        <f>(0.5*(1-COS(RADIANS(90-$X$3)))*(D7833+E7833)*'PV model'!$B$4)</f>
        <v>0</v>
      </c>
      <c r="U7833" s="3">
        <f t="shared" si="1355"/>
        <v>0</v>
      </c>
      <c r="V7833" s="3">
        <f>('PV model'!$B$13*(U7833/1000)*(1-'PV model'!$B$14*((20+C7833)-25))*'PV model'!$B$10)/'PV model'!$B$12</f>
        <v>0</v>
      </c>
    </row>
    <row r="7834" spans="1:22" x14ac:dyDescent="0.2">
      <c r="A7834" s="10">
        <f t="shared" si="1347"/>
        <v>327</v>
      </c>
      <c r="B7834" s="10">
        <f t="shared" si="1356"/>
        <v>5</v>
      </c>
      <c r="C7834" s="23">
        <v>4.3</v>
      </c>
      <c r="D7834" s="24">
        <v>0</v>
      </c>
      <c r="E7834" s="24">
        <v>0</v>
      </c>
      <c r="F7834" s="48"/>
      <c r="G7834" s="48"/>
      <c r="H7834" s="1">
        <f t="shared" si="1357"/>
        <v>-20.836374995607731</v>
      </c>
      <c r="I7834" s="1">
        <f t="shared" si="1351"/>
        <v>12.649414790173882</v>
      </c>
      <c r="J7834" s="4">
        <f>B7834+('PV model'!$B$3/15)+(I7834/60)</f>
        <v>4.9341569131695646</v>
      </c>
      <c r="K7834" s="2">
        <f t="shared" si="1352"/>
        <v>105.98764630245653</v>
      </c>
      <c r="L7834" s="2">
        <f>DEGREES(ASIN((((COS(RADIANS('PV model'!$B$2))*COS(RADIANS(H7834))*COS(RADIANS(K7834)))+(SIN(RADIANS('PV model'!$B$2))*SIN(RADIANS(H7834)))))))</f>
        <v>-26.036560282203428</v>
      </c>
      <c r="M7834" s="3">
        <f t="shared" si="1348"/>
        <v>0</v>
      </c>
      <c r="N7834" s="2">
        <f t="shared" si="1353"/>
        <v>89.319386086108594</v>
      </c>
      <c r="O7834" s="2">
        <f>IF('PV model'!$B$2&gt;0, 180-N7834,IF('PV model'!$B$2&lt;0,0-N7834,N7834))</f>
        <v>90.680613913891406</v>
      </c>
      <c r="P7834" s="2">
        <f>ABS(O7834-'PV model'!$B$5)</f>
        <v>114.31938608610859</v>
      </c>
      <c r="Q7834" s="3">
        <f t="shared" si="1349"/>
        <v>116.03656028220344</v>
      </c>
      <c r="R7834" s="3">
        <f t="shared" si="1354"/>
        <v>0</v>
      </c>
      <c r="S7834" s="3">
        <f t="shared" si="1350"/>
        <v>0</v>
      </c>
      <c r="T7834" s="3">
        <f>(0.5*(1-COS(RADIANS(90-$X$3)))*(D7834+E7834)*'PV model'!$B$4)</f>
        <v>0</v>
      </c>
      <c r="U7834" s="3">
        <f t="shared" si="1355"/>
        <v>0</v>
      </c>
      <c r="V7834" s="3">
        <f>('PV model'!$B$13*(U7834/1000)*(1-'PV model'!$B$14*((20+C7834)-25))*'PV model'!$B$10)/'PV model'!$B$12</f>
        <v>0</v>
      </c>
    </row>
    <row r="7835" spans="1:22" x14ac:dyDescent="0.2">
      <c r="A7835" s="10">
        <f t="shared" si="1347"/>
        <v>327</v>
      </c>
      <c r="B7835" s="10">
        <f t="shared" si="1356"/>
        <v>6</v>
      </c>
      <c r="C7835" s="23">
        <v>4.5999999999999996</v>
      </c>
      <c r="D7835" s="24">
        <v>0</v>
      </c>
      <c r="E7835" s="24">
        <v>0</v>
      </c>
      <c r="F7835" s="48"/>
      <c r="G7835" s="48"/>
      <c r="H7835" s="1">
        <f t="shared" si="1357"/>
        <v>-20.836374995607731</v>
      </c>
      <c r="I7835" s="1">
        <f t="shared" si="1351"/>
        <v>12.649414790173882</v>
      </c>
      <c r="J7835" s="4">
        <f>B7835+('PV model'!$B$3/15)+(I7835/60)</f>
        <v>5.9341569131695646</v>
      </c>
      <c r="K7835" s="2">
        <f t="shared" si="1352"/>
        <v>90.987646302456525</v>
      </c>
      <c r="L7835" s="2">
        <f>DEGREES(ASIN((((COS(RADIANS('PV model'!$B$2))*COS(RADIANS(H7835))*COS(RADIANS(K7835)))+(SIN(RADIANS('PV model'!$B$2))*SIN(RADIANS(H7835)))))))</f>
        <v>-17.593787714746195</v>
      </c>
      <c r="M7835" s="3">
        <f t="shared" si="1348"/>
        <v>0</v>
      </c>
      <c r="N7835" s="2">
        <f t="shared" si="1353"/>
        <v>78.613304982813005</v>
      </c>
      <c r="O7835" s="2">
        <f>IF('PV model'!$B$2&gt;0, 180-N7835,IF('PV model'!$B$2&lt;0,0-N7835,N7835))</f>
        <v>101.38669501718699</v>
      </c>
      <c r="P7835" s="2">
        <f>ABS(O7835-'PV model'!$B$5)</f>
        <v>103.61330498281301</v>
      </c>
      <c r="Q7835" s="3">
        <f t="shared" si="1349"/>
        <v>107.5937877147462</v>
      </c>
      <c r="R7835" s="3">
        <f t="shared" si="1354"/>
        <v>0</v>
      </c>
      <c r="S7835" s="3">
        <f t="shared" si="1350"/>
        <v>0</v>
      </c>
      <c r="T7835" s="3">
        <f>(0.5*(1-COS(RADIANS(90-$X$3)))*(D7835+E7835)*'PV model'!$B$4)</f>
        <v>0</v>
      </c>
      <c r="U7835" s="3">
        <f t="shared" si="1355"/>
        <v>0</v>
      </c>
      <c r="V7835" s="3">
        <f>('PV model'!$B$13*(U7835/1000)*(1-'PV model'!$B$14*((20+C7835)-25))*'PV model'!$B$10)/'PV model'!$B$12</f>
        <v>0</v>
      </c>
    </row>
    <row r="7836" spans="1:22" x14ac:dyDescent="0.2">
      <c r="A7836" s="10">
        <f t="shared" si="1347"/>
        <v>327</v>
      </c>
      <c r="B7836" s="10">
        <f t="shared" si="1356"/>
        <v>7</v>
      </c>
      <c r="C7836" s="23">
        <v>4.9000000000000004</v>
      </c>
      <c r="D7836" s="24">
        <v>0</v>
      </c>
      <c r="E7836" s="24">
        <v>0</v>
      </c>
      <c r="F7836" s="48"/>
      <c r="G7836" s="48"/>
      <c r="H7836" s="1">
        <f t="shared" si="1357"/>
        <v>-20.836374995607731</v>
      </c>
      <c r="I7836" s="1">
        <f t="shared" si="1351"/>
        <v>12.649414790173882</v>
      </c>
      <c r="J7836" s="4">
        <f>B7836+('PV model'!$B$3/15)+(I7836/60)</f>
        <v>6.9341569131695646</v>
      </c>
      <c r="K7836" s="2">
        <f t="shared" si="1352"/>
        <v>75.987646302456525</v>
      </c>
      <c r="L7836" s="2">
        <f>DEGREES(ASIN((((COS(RADIANS('PV model'!$B$2))*COS(RADIANS(H7836))*COS(RADIANS(K7836)))+(SIN(RADIANS('PV model'!$B$2))*SIN(RADIANS(H7836)))))))</f>
        <v>-9.4952988934259501</v>
      </c>
      <c r="M7836" s="3">
        <f t="shared" si="1348"/>
        <v>0</v>
      </c>
      <c r="N7836" s="2">
        <f t="shared" si="1353"/>
        <v>66.836488994938549</v>
      </c>
      <c r="O7836" s="2">
        <f>IF('PV model'!$B$2&gt;0, 180-N7836,IF('PV model'!$B$2&lt;0,0-N7836,N7836))</f>
        <v>113.16351100506145</v>
      </c>
      <c r="P7836" s="2">
        <f>ABS(O7836-'PV model'!$B$5)</f>
        <v>91.836488994938549</v>
      </c>
      <c r="Q7836" s="3">
        <f t="shared" si="1349"/>
        <v>99.495298893425954</v>
      </c>
      <c r="R7836" s="3">
        <f t="shared" si="1354"/>
        <v>0</v>
      </c>
      <c r="S7836" s="3">
        <f t="shared" si="1350"/>
        <v>0</v>
      </c>
      <c r="T7836" s="3">
        <f>(0.5*(1-COS(RADIANS(90-$X$3)))*(D7836+E7836)*'PV model'!$B$4)</f>
        <v>0</v>
      </c>
      <c r="U7836" s="3">
        <f t="shared" si="1355"/>
        <v>0</v>
      </c>
      <c r="V7836" s="3">
        <f>('PV model'!$B$13*(U7836/1000)*(1-'PV model'!$B$14*((20+C7836)-25))*'PV model'!$B$10)/'PV model'!$B$12</f>
        <v>0</v>
      </c>
    </row>
    <row r="7837" spans="1:22" x14ac:dyDescent="0.2">
      <c r="A7837" s="10">
        <f t="shared" si="1347"/>
        <v>327</v>
      </c>
      <c r="B7837" s="10">
        <f t="shared" si="1356"/>
        <v>8</v>
      </c>
      <c r="C7837" s="23">
        <v>5.3</v>
      </c>
      <c r="D7837" s="24">
        <v>0</v>
      </c>
      <c r="E7837" s="24">
        <v>0</v>
      </c>
      <c r="F7837" s="48"/>
      <c r="G7837" s="48"/>
      <c r="H7837" s="1">
        <f t="shared" si="1357"/>
        <v>-20.836374995607731</v>
      </c>
      <c r="I7837" s="1">
        <f t="shared" si="1351"/>
        <v>12.649414790173882</v>
      </c>
      <c r="J7837" s="4">
        <f>B7837+('PV model'!$B$3/15)+(I7837/60)</f>
        <v>7.9341569131695646</v>
      </c>
      <c r="K7837" s="2">
        <f t="shared" si="1352"/>
        <v>60.987646302456533</v>
      </c>
      <c r="L7837" s="2">
        <f>DEGREES(ASIN((((COS(RADIANS('PV model'!$B$2))*COS(RADIANS(H7837))*COS(RADIANS(K7837)))+(SIN(RADIANS('PV model'!$B$2))*SIN(RADIANS(H7837)))))))</f>
        <v>-2.0861279941098503</v>
      </c>
      <c r="M7837" s="3">
        <f t="shared" si="1348"/>
        <v>0</v>
      </c>
      <c r="N7837" s="2">
        <f t="shared" si="1353"/>
        <v>54.871535382327913</v>
      </c>
      <c r="O7837" s="2">
        <f>IF('PV model'!$B$2&gt;0, 180-N7837,IF('PV model'!$B$2&lt;0,0-N7837,N7837))</f>
        <v>125.12846461767208</v>
      </c>
      <c r="P7837" s="2">
        <f>ABS(O7837-'PV model'!$B$5)</f>
        <v>79.87153538232792</v>
      </c>
      <c r="Q7837" s="3">
        <f t="shared" si="1349"/>
        <v>92.086127994109845</v>
      </c>
      <c r="R7837" s="3">
        <f t="shared" si="1354"/>
        <v>0</v>
      </c>
      <c r="S7837" s="3">
        <f t="shared" si="1350"/>
        <v>0</v>
      </c>
      <c r="T7837" s="3">
        <f>(0.5*(1-COS(RADIANS(90-$X$3)))*(D7837+E7837)*'PV model'!$B$4)</f>
        <v>0</v>
      </c>
      <c r="U7837" s="3">
        <f t="shared" si="1355"/>
        <v>0</v>
      </c>
      <c r="V7837" s="3">
        <f>('PV model'!$B$13*(U7837/1000)*(1-'PV model'!$B$14*((20+C7837)-25))*'PV model'!$B$10)/'PV model'!$B$12</f>
        <v>0</v>
      </c>
    </row>
    <row r="7838" spans="1:22" x14ac:dyDescent="0.2">
      <c r="A7838" s="10">
        <f t="shared" si="1347"/>
        <v>327</v>
      </c>
      <c r="B7838" s="10">
        <f t="shared" si="1356"/>
        <v>9</v>
      </c>
      <c r="C7838" s="23">
        <v>5.6</v>
      </c>
      <c r="D7838" s="24">
        <v>0</v>
      </c>
      <c r="E7838" s="24">
        <v>8.82</v>
      </c>
      <c r="F7838" s="48"/>
      <c r="G7838" s="48"/>
      <c r="H7838" s="1">
        <f t="shared" si="1357"/>
        <v>-20.836374995607731</v>
      </c>
      <c r="I7838" s="1">
        <f t="shared" si="1351"/>
        <v>12.649414790173882</v>
      </c>
      <c r="J7838" s="4">
        <f>B7838+('PV model'!$B$3/15)+(I7838/60)</f>
        <v>8.9341569131695646</v>
      </c>
      <c r="K7838" s="2">
        <f t="shared" si="1352"/>
        <v>45.987646302456533</v>
      </c>
      <c r="L7838" s="2">
        <f>DEGREES(ASIN((((COS(RADIANS('PV model'!$B$2))*COS(RADIANS(H7838))*COS(RADIANS(K7838)))+(SIN(RADIANS('PV model'!$B$2))*SIN(RADIANS(H7838)))))))</f>
        <v>4.2820743205136171</v>
      </c>
      <c r="M7838" s="3">
        <f t="shared" si="1348"/>
        <v>4.2820743205136171</v>
      </c>
      <c r="N7838" s="2">
        <f t="shared" si="1353"/>
        <v>42.379377836407677</v>
      </c>
      <c r="O7838" s="2">
        <f>IF('PV model'!$B$2&gt;0, 180-N7838,IF('PV model'!$B$2&lt;0,0-N7838,N7838))</f>
        <v>137.62062216359232</v>
      </c>
      <c r="P7838" s="2">
        <f>ABS(O7838-'PV model'!$B$5)</f>
        <v>67.379377836407684</v>
      </c>
      <c r="Q7838" s="3">
        <f t="shared" si="1349"/>
        <v>85.717925679486385</v>
      </c>
      <c r="R7838" s="3">
        <f t="shared" si="1354"/>
        <v>0</v>
      </c>
      <c r="S7838" s="3">
        <f t="shared" si="1350"/>
        <v>8.82</v>
      </c>
      <c r="T7838" s="3">
        <f>(0.5*(1-COS(RADIANS(90-$X$3)))*(D7838+E7838)*'PV model'!$B$4)</f>
        <v>0</v>
      </c>
      <c r="U7838" s="3">
        <f t="shared" si="1355"/>
        <v>8.82</v>
      </c>
      <c r="V7838" s="3">
        <f>('PV model'!$B$13*(U7838/1000)*(1-'PV model'!$B$14*((20+C7838)-25))*'PV model'!$B$10)/'PV model'!$B$12</f>
        <v>0.87953124672000005</v>
      </c>
    </row>
    <row r="7839" spans="1:22" x14ac:dyDescent="0.2">
      <c r="A7839" s="10">
        <f t="shared" si="1347"/>
        <v>327</v>
      </c>
      <c r="B7839" s="10">
        <f t="shared" si="1356"/>
        <v>10</v>
      </c>
      <c r="C7839" s="23">
        <v>6.3</v>
      </c>
      <c r="D7839" s="24">
        <v>124.59195000000001</v>
      </c>
      <c r="E7839" s="24">
        <v>39.69</v>
      </c>
      <c r="F7839" s="48"/>
      <c r="G7839" s="48"/>
      <c r="H7839" s="1">
        <f t="shared" si="1357"/>
        <v>-20.836374995607731</v>
      </c>
      <c r="I7839" s="1">
        <f t="shared" si="1351"/>
        <v>12.649414790173882</v>
      </c>
      <c r="J7839" s="4">
        <f>B7839+('PV model'!$B$3/15)+(I7839/60)</f>
        <v>9.9341569131695646</v>
      </c>
      <c r="K7839" s="2">
        <f t="shared" si="1352"/>
        <v>30.987646302456533</v>
      </c>
      <c r="L7839" s="2">
        <f>DEGREES(ASIN((((COS(RADIANS('PV model'!$B$2))*COS(RADIANS(H7839))*COS(RADIANS(K7839)))+(SIN(RADIANS('PV model'!$B$2))*SIN(RADIANS(H7839)))))))</f>
        <v>9.2457691891394411</v>
      </c>
      <c r="M7839" s="3">
        <f t="shared" si="1348"/>
        <v>9.2457691891394411</v>
      </c>
      <c r="N7839" s="2">
        <f t="shared" si="1353"/>
        <v>29.177416619426225</v>
      </c>
      <c r="O7839" s="2">
        <f>IF('PV model'!$B$2&gt;0, 180-N7839,IF('PV model'!$B$2&lt;0,0-N7839,N7839))</f>
        <v>150.82258338057378</v>
      </c>
      <c r="P7839" s="2">
        <f>ABS(O7839-'PV model'!$B$5)</f>
        <v>54.177416619426225</v>
      </c>
      <c r="Q7839" s="3">
        <f t="shared" si="1349"/>
        <v>80.754230810860562</v>
      </c>
      <c r="R7839" s="3">
        <f t="shared" si="1354"/>
        <v>124.5919499999999</v>
      </c>
      <c r="S7839" s="3">
        <f t="shared" si="1350"/>
        <v>47.378819108148711</v>
      </c>
      <c r="T7839" s="3">
        <f>(0.5*(1-COS(RADIANS(90-$X$3)))*(D7839+E7839)*'PV model'!$B$4)</f>
        <v>0</v>
      </c>
      <c r="U7839" s="3">
        <f t="shared" si="1355"/>
        <v>171.9707691081486</v>
      </c>
      <c r="V7839" s="3">
        <f>('PV model'!$B$13*(U7839/1000)*(1-'PV model'!$B$14*((20+C7839)-25))*'PV model'!$B$10)/'PV model'!$B$12</f>
        <v>17.100809050034268</v>
      </c>
    </row>
    <row r="7840" spans="1:22" x14ac:dyDescent="0.2">
      <c r="A7840" s="10">
        <f t="shared" si="1347"/>
        <v>327</v>
      </c>
      <c r="B7840" s="10">
        <f t="shared" si="1356"/>
        <v>11</v>
      </c>
      <c r="C7840" s="23">
        <v>7</v>
      </c>
      <c r="D7840" s="24">
        <v>104.38785</v>
      </c>
      <c r="E7840" s="24">
        <v>65.268000000000001</v>
      </c>
      <c r="F7840" s="48"/>
      <c r="G7840" s="48"/>
      <c r="H7840" s="1">
        <f t="shared" si="1357"/>
        <v>-20.836374995607731</v>
      </c>
      <c r="I7840" s="1">
        <f t="shared" si="1351"/>
        <v>12.649414790173882</v>
      </c>
      <c r="J7840" s="4">
        <f>B7840+('PV model'!$B$3/15)+(I7840/60)</f>
        <v>10.934156913169565</v>
      </c>
      <c r="K7840" s="2">
        <f t="shared" si="1352"/>
        <v>15.987646302456531</v>
      </c>
      <c r="L7840" s="2">
        <f>DEGREES(ASIN((((COS(RADIANS('PV model'!$B$2))*COS(RADIANS(H7840))*COS(RADIANS(K7840)))+(SIN(RADIANS('PV model'!$B$2))*SIN(RADIANS(H7840)))))))</f>
        <v>12.459303600230596</v>
      </c>
      <c r="M7840" s="3">
        <f t="shared" si="1348"/>
        <v>12.459303600230596</v>
      </c>
      <c r="N7840" s="2">
        <f t="shared" si="1353"/>
        <v>15.285294985508269</v>
      </c>
      <c r="O7840" s="2">
        <f>IF('PV model'!$B$2&gt;0, 180-N7840,IF('PV model'!$B$2&lt;0,0-N7840,N7840))</f>
        <v>164.71470501449173</v>
      </c>
      <c r="P7840" s="2">
        <f>ABS(O7840-'PV model'!$B$5)</f>
        <v>40.285294985508273</v>
      </c>
      <c r="Q7840" s="3">
        <f t="shared" si="1349"/>
        <v>77.540696399769402</v>
      </c>
      <c r="R7840" s="3">
        <f t="shared" si="1354"/>
        <v>104.38785000000003</v>
      </c>
      <c r="S7840" s="3">
        <f t="shared" si="1350"/>
        <v>77.870963550171183</v>
      </c>
      <c r="T7840" s="3">
        <f>(0.5*(1-COS(RADIANS(90-$X$3)))*(D7840+E7840)*'PV model'!$B$4)</f>
        <v>0</v>
      </c>
      <c r="U7840" s="3">
        <f t="shared" si="1355"/>
        <v>182.25881355017123</v>
      </c>
      <c r="V7840" s="3">
        <f>('PV model'!$B$13*(U7840/1000)*(1-'PV model'!$B$14*((20+C7840)-25))*'PV model'!$B$10)/'PV model'!$B$12</f>
        <v>18.072842274455315</v>
      </c>
    </row>
    <row r="7841" spans="1:22" x14ac:dyDescent="0.2">
      <c r="A7841" s="10">
        <f t="shared" si="1347"/>
        <v>327</v>
      </c>
      <c r="B7841" s="10">
        <f t="shared" si="1356"/>
        <v>12</v>
      </c>
      <c r="C7841" s="23">
        <v>7.7</v>
      </c>
      <c r="D7841" s="24">
        <v>0</v>
      </c>
      <c r="E7841" s="24">
        <v>44.981999999999999</v>
      </c>
      <c r="F7841" s="48"/>
      <c r="G7841" s="48"/>
      <c r="H7841" s="1">
        <f t="shared" si="1357"/>
        <v>-20.836374995607731</v>
      </c>
      <c r="I7841" s="1">
        <f t="shared" si="1351"/>
        <v>12.649414790173882</v>
      </c>
      <c r="J7841" s="4">
        <f>B7841+('PV model'!$B$3/15)+(I7841/60)</f>
        <v>11.934156913169565</v>
      </c>
      <c r="K7841" s="2">
        <f t="shared" si="1352"/>
        <v>0.98764630245653073</v>
      </c>
      <c r="L7841" s="2">
        <f>DEGREES(ASIN((((COS(RADIANS('PV model'!$B$2))*COS(RADIANS(H7841))*COS(RADIANS(K7841)))+(SIN(RADIANS('PV model'!$B$2))*SIN(RADIANS(H7841)))))))</f>
        <v>13.658987790037196</v>
      </c>
      <c r="M7841" s="3">
        <f t="shared" si="1348"/>
        <v>13.658987790037196</v>
      </c>
      <c r="N7841" s="2">
        <f t="shared" si="1353"/>
        <v>0.9499159961785274</v>
      </c>
      <c r="O7841" s="2">
        <f>IF('PV model'!$B$2&gt;0, 180-N7841,IF('PV model'!$B$2&lt;0,0-N7841,N7841))</f>
        <v>179.05008400382147</v>
      </c>
      <c r="P7841" s="2">
        <f>ABS(O7841-'PV model'!$B$5)</f>
        <v>25.949915996178532</v>
      </c>
      <c r="Q7841" s="3">
        <f t="shared" si="1349"/>
        <v>76.341012209962813</v>
      </c>
      <c r="R7841" s="3">
        <f t="shared" si="1354"/>
        <v>0</v>
      </c>
      <c r="S7841" s="3">
        <f t="shared" si="1350"/>
        <v>44.981999999999999</v>
      </c>
      <c r="T7841" s="3">
        <f>(0.5*(1-COS(RADIANS(90-$X$3)))*(D7841+E7841)*'PV model'!$B$4)</f>
        <v>0</v>
      </c>
      <c r="U7841" s="3">
        <f t="shared" si="1355"/>
        <v>44.981999999999999</v>
      </c>
      <c r="V7841" s="3">
        <f>('PV model'!$B$13*(U7841/1000)*(1-'PV model'!$B$14*((20+C7841)-25))*'PV model'!$B$10)/'PV model'!$B$12</f>
        <v>4.4478395922239997</v>
      </c>
    </row>
    <row r="7842" spans="1:22" x14ac:dyDescent="0.2">
      <c r="A7842" s="10">
        <f t="shared" si="1347"/>
        <v>327</v>
      </c>
      <c r="B7842" s="10">
        <f t="shared" si="1356"/>
        <v>13</v>
      </c>
      <c r="C7842" s="23">
        <v>7.7</v>
      </c>
      <c r="D7842" s="24">
        <v>0</v>
      </c>
      <c r="E7842" s="24">
        <v>46.746000000000002</v>
      </c>
      <c r="F7842" s="48"/>
      <c r="G7842" s="48"/>
      <c r="H7842" s="1">
        <f t="shared" si="1357"/>
        <v>-20.836374995607731</v>
      </c>
      <c r="I7842" s="1">
        <f t="shared" si="1351"/>
        <v>12.649414790173882</v>
      </c>
      <c r="J7842" s="4">
        <f>B7842+('PV model'!$B$3/15)+(I7842/60)</f>
        <v>12.934156913169565</v>
      </c>
      <c r="K7842" s="2">
        <f t="shared" si="1352"/>
        <v>-14.012353697543469</v>
      </c>
      <c r="L7842" s="2">
        <f>DEGREES(ASIN((((COS(RADIANS('PV model'!$B$2))*COS(RADIANS(H7842))*COS(RADIANS(K7842)))+(SIN(RADIANS('PV model'!$B$2))*SIN(RADIANS(H7842)))))))</f>
        <v>12.736599955291267</v>
      </c>
      <c r="M7842" s="3">
        <f t="shared" si="1348"/>
        <v>12.736599955291267</v>
      </c>
      <c r="N7842" s="2">
        <f t="shared" si="1353"/>
        <v>-13.415111315484316</v>
      </c>
      <c r="O7842" s="2">
        <f>IF('PV model'!$B$2&gt;0, 180-N7842,IF('PV model'!$B$2&lt;0,0-N7842,N7842))</f>
        <v>193.41511131548432</v>
      </c>
      <c r="P7842" s="2">
        <f>ABS(O7842-'PV model'!$B$5)</f>
        <v>11.584888684515676</v>
      </c>
      <c r="Q7842" s="3">
        <f t="shared" si="1349"/>
        <v>77.263400044708732</v>
      </c>
      <c r="R7842" s="3">
        <f t="shared" si="1354"/>
        <v>0</v>
      </c>
      <c r="S7842" s="3">
        <f t="shared" si="1350"/>
        <v>46.746000000000002</v>
      </c>
      <c r="T7842" s="3">
        <f>(0.5*(1-COS(RADIANS(90-$X$3)))*(D7842+E7842)*'PV model'!$B$4)</f>
        <v>0</v>
      </c>
      <c r="U7842" s="3">
        <f t="shared" si="1355"/>
        <v>46.746000000000002</v>
      </c>
      <c r="V7842" s="3">
        <f>('PV model'!$B$13*(U7842/1000)*(1-'PV model'!$B$14*((20+C7842)-25))*'PV model'!$B$10)/'PV model'!$B$12</f>
        <v>4.6222646742720004</v>
      </c>
    </row>
    <row r="7843" spans="1:22" x14ac:dyDescent="0.2">
      <c r="A7843" s="10">
        <f t="shared" si="1347"/>
        <v>327</v>
      </c>
      <c r="B7843" s="10">
        <f t="shared" si="1356"/>
        <v>14</v>
      </c>
      <c r="C7843" s="23">
        <v>7.8</v>
      </c>
      <c r="D7843" s="24">
        <v>0</v>
      </c>
      <c r="E7843" s="24">
        <v>38.808</v>
      </c>
      <c r="F7843" s="48"/>
      <c r="G7843" s="48"/>
      <c r="H7843" s="1">
        <f t="shared" si="1357"/>
        <v>-20.836374995607731</v>
      </c>
      <c r="I7843" s="1">
        <f t="shared" si="1351"/>
        <v>12.649414790173882</v>
      </c>
      <c r="J7843" s="4">
        <f>B7843+('PV model'!$B$3/15)+(I7843/60)</f>
        <v>13.934156913169565</v>
      </c>
      <c r="K7843" s="2">
        <f t="shared" si="1352"/>
        <v>-29.012353697543467</v>
      </c>
      <c r="L7843" s="2">
        <f>DEGREES(ASIN((((COS(RADIANS('PV model'!$B$2))*COS(RADIANS(H7843))*COS(RADIANS(K7843)))+(SIN(RADIANS('PV model'!$B$2))*SIN(RADIANS(H7843)))))))</f>
        <v>9.7758551919509866</v>
      </c>
      <c r="M7843" s="3">
        <f t="shared" si="1348"/>
        <v>9.7758551919509866</v>
      </c>
      <c r="N7843" s="2">
        <f t="shared" si="1353"/>
        <v>-27.384405879792347</v>
      </c>
      <c r="O7843" s="2">
        <f>IF('PV model'!$B$2&gt;0, 180-N7843,IF('PV model'!$B$2&lt;0,0-N7843,N7843))</f>
        <v>207.38440587979235</v>
      </c>
      <c r="P7843" s="2">
        <f>ABS(O7843-'PV model'!$B$5)</f>
        <v>2.3844058797923537</v>
      </c>
      <c r="Q7843" s="3">
        <f t="shared" si="1349"/>
        <v>80.224144808049004</v>
      </c>
      <c r="R7843" s="3">
        <f t="shared" si="1354"/>
        <v>0</v>
      </c>
      <c r="S7843" s="3">
        <f t="shared" si="1350"/>
        <v>38.808</v>
      </c>
      <c r="T7843" s="3">
        <f>(0.5*(1-COS(RADIANS(90-$X$3)))*(D7843+E7843)*'PV model'!$B$4)</f>
        <v>0</v>
      </c>
      <c r="U7843" s="3">
        <f t="shared" si="1355"/>
        <v>38.808</v>
      </c>
      <c r="V7843" s="3">
        <f>('PV model'!$B$13*(U7843/1000)*(1-'PV model'!$B$14*((20+C7843)-25))*'PV model'!$B$10)/'PV model'!$B$12</f>
        <v>3.8358001059840001</v>
      </c>
    </row>
    <row r="7844" spans="1:22" x14ac:dyDescent="0.2">
      <c r="A7844" s="10">
        <f t="shared" si="1347"/>
        <v>327</v>
      </c>
      <c r="B7844" s="10">
        <f t="shared" si="1356"/>
        <v>15</v>
      </c>
      <c r="C7844" s="23">
        <v>7.8</v>
      </c>
      <c r="D7844" s="24">
        <v>0</v>
      </c>
      <c r="E7844" s="24">
        <v>22.05</v>
      </c>
      <c r="F7844" s="48"/>
      <c r="G7844" s="48"/>
      <c r="H7844" s="1">
        <f t="shared" si="1357"/>
        <v>-20.836374995607731</v>
      </c>
      <c r="I7844" s="1">
        <f t="shared" si="1351"/>
        <v>12.649414790173882</v>
      </c>
      <c r="J7844" s="4">
        <f>B7844+('PV model'!$B$3/15)+(I7844/60)</f>
        <v>14.934156913169565</v>
      </c>
      <c r="K7844" s="2">
        <f t="shared" si="1352"/>
        <v>-44.012353697543467</v>
      </c>
      <c r="L7844" s="2">
        <f>DEGREES(ASIN((((COS(RADIANS('PV model'!$B$2))*COS(RADIANS(H7844))*COS(RADIANS(K7844)))+(SIN(RADIANS('PV model'!$B$2))*SIN(RADIANS(H7844)))))))</f>
        <v>5.0238719746892633</v>
      </c>
      <c r="M7844" s="3">
        <f t="shared" si="1348"/>
        <v>5.0238719746892633</v>
      </c>
      <c r="N7844" s="2">
        <f t="shared" si="1353"/>
        <v>-40.683269594500864</v>
      </c>
      <c r="O7844" s="2">
        <f>IF('PV model'!$B$2&gt;0, 180-N7844,IF('PV model'!$B$2&lt;0,0-N7844,N7844))</f>
        <v>220.68326959450087</v>
      </c>
      <c r="P7844" s="2">
        <f>ABS(O7844-'PV model'!$B$5)</f>
        <v>15.683269594500871</v>
      </c>
      <c r="Q7844" s="3">
        <f t="shared" si="1349"/>
        <v>84.976128025310743</v>
      </c>
      <c r="R7844" s="3">
        <f t="shared" si="1354"/>
        <v>0</v>
      </c>
      <c r="S7844" s="3">
        <f t="shared" si="1350"/>
        <v>22.05</v>
      </c>
      <c r="T7844" s="3">
        <f>(0.5*(1-COS(RADIANS(90-$X$3)))*(D7844+E7844)*'PV model'!$B$4)</f>
        <v>0</v>
      </c>
      <c r="U7844" s="3">
        <f t="shared" si="1355"/>
        <v>22.05</v>
      </c>
      <c r="V7844" s="3">
        <f>('PV model'!$B$13*(U7844/1000)*(1-'PV model'!$B$14*((20+C7844)-25))*'PV model'!$B$10)/'PV model'!$B$12</f>
        <v>2.1794318784</v>
      </c>
    </row>
    <row r="7845" spans="1:22" x14ac:dyDescent="0.2">
      <c r="A7845" s="10">
        <f t="shared" si="1347"/>
        <v>327</v>
      </c>
      <c r="B7845" s="10">
        <f t="shared" si="1356"/>
        <v>16</v>
      </c>
      <c r="C7845" s="23">
        <v>7.9</v>
      </c>
      <c r="D7845" s="24">
        <v>0</v>
      </c>
      <c r="E7845" s="24">
        <v>6.1740000000000004</v>
      </c>
      <c r="F7845" s="48"/>
      <c r="G7845" s="48"/>
      <c r="H7845" s="1">
        <f t="shared" si="1357"/>
        <v>-20.836374995607731</v>
      </c>
      <c r="I7845" s="1">
        <f t="shared" si="1351"/>
        <v>12.649414790173882</v>
      </c>
      <c r="J7845" s="4">
        <f>B7845+('PV model'!$B$3/15)+(I7845/60)</f>
        <v>15.934156913169565</v>
      </c>
      <c r="K7845" s="2">
        <f t="shared" si="1352"/>
        <v>-59.012353697543467</v>
      </c>
      <c r="L7845" s="2">
        <f>DEGREES(ASIN((((COS(RADIANS('PV model'!$B$2))*COS(RADIANS(H7845))*COS(RADIANS(K7845)))+(SIN(RADIANS('PV model'!$B$2))*SIN(RADIANS(H7845)))))))</f>
        <v>-1.1802382025149112</v>
      </c>
      <c r="M7845" s="3">
        <f t="shared" si="1348"/>
        <v>0</v>
      </c>
      <c r="N7845" s="2">
        <f t="shared" si="1353"/>
        <v>-53.262313389523733</v>
      </c>
      <c r="O7845" s="2">
        <f>IF('PV model'!$B$2&gt;0, 180-N7845,IF('PV model'!$B$2&lt;0,0-N7845,N7845))</f>
        <v>233.26231338952374</v>
      </c>
      <c r="P7845" s="2">
        <f>ABS(O7845-'PV model'!$B$5)</f>
        <v>28.26231338952374</v>
      </c>
      <c r="Q7845" s="3">
        <f t="shared" si="1349"/>
        <v>91.180238202514914</v>
      </c>
      <c r="R7845" s="3">
        <f t="shared" si="1354"/>
        <v>0</v>
      </c>
      <c r="S7845" s="3">
        <f t="shared" si="1350"/>
        <v>6.1740000000000004</v>
      </c>
      <c r="T7845" s="3">
        <f>(0.5*(1-COS(RADIANS(90-$X$3)))*(D7845+E7845)*'PV model'!$B$4)</f>
        <v>0</v>
      </c>
      <c r="U7845" s="3">
        <f t="shared" si="1355"/>
        <v>6.1740000000000004</v>
      </c>
      <c r="V7845" s="3">
        <f>('PV model'!$B$13*(U7845/1000)*(1-'PV model'!$B$14*((20+C7845)-25))*'PV model'!$B$10)/'PV model'!$B$12</f>
        <v>0.60999406473600004</v>
      </c>
    </row>
    <row r="7846" spans="1:22" x14ac:dyDescent="0.2">
      <c r="A7846" s="10">
        <f t="shared" si="1347"/>
        <v>327</v>
      </c>
      <c r="B7846" s="10">
        <f t="shared" si="1356"/>
        <v>17</v>
      </c>
      <c r="C7846" s="23">
        <v>8</v>
      </c>
      <c r="D7846" s="24">
        <v>0</v>
      </c>
      <c r="E7846" s="24">
        <v>0</v>
      </c>
      <c r="F7846" s="48"/>
      <c r="G7846" s="48"/>
      <c r="H7846" s="1">
        <f t="shared" si="1357"/>
        <v>-20.836374995607731</v>
      </c>
      <c r="I7846" s="1">
        <f t="shared" si="1351"/>
        <v>12.649414790173882</v>
      </c>
      <c r="J7846" s="4">
        <f>B7846+('PV model'!$B$3/15)+(I7846/60)</f>
        <v>16.934156913169563</v>
      </c>
      <c r="K7846" s="2">
        <f t="shared" si="1352"/>
        <v>-74.012353697543446</v>
      </c>
      <c r="L7846" s="2">
        <f>DEGREES(ASIN((((COS(RADIANS('PV model'!$B$2))*COS(RADIANS(H7846))*COS(RADIANS(K7846)))+(SIN(RADIANS('PV model'!$B$2))*SIN(RADIANS(H7846)))))))</f>
        <v>-8.4727732215112557</v>
      </c>
      <c r="M7846" s="3">
        <f t="shared" si="1348"/>
        <v>0</v>
      </c>
      <c r="N7846" s="2">
        <f t="shared" si="1353"/>
        <v>-65.280327145088478</v>
      </c>
      <c r="O7846" s="2">
        <f>IF('PV model'!$B$2&gt;0, 180-N7846,IF('PV model'!$B$2&lt;0,0-N7846,N7846))</f>
        <v>245.28032714508848</v>
      </c>
      <c r="P7846" s="2">
        <f>ABS(O7846-'PV model'!$B$5)</f>
        <v>40.280327145088478</v>
      </c>
      <c r="Q7846" s="3">
        <f t="shared" si="1349"/>
        <v>98.472773221511247</v>
      </c>
      <c r="R7846" s="3">
        <f t="shared" si="1354"/>
        <v>0</v>
      </c>
      <c r="S7846" s="3">
        <f t="shared" si="1350"/>
        <v>0</v>
      </c>
      <c r="T7846" s="3">
        <f>(0.5*(1-COS(RADIANS(90-$X$3)))*(D7846+E7846)*'PV model'!$B$4)</f>
        <v>0</v>
      </c>
      <c r="U7846" s="3">
        <f t="shared" si="1355"/>
        <v>0</v>
      </c>
      <c r="V7846" s="3">
        <f>('PV model'!$B$13*(U7846/1000)*(1-'PV model'!$B$14*((20+C7846)-25))*'PV model'!$B$10)/'PV model'!$B$12</f>
        <v>0</v>
      </c>
    </row>
    <row r="7847" spans="1:22" x14ac:dyDescent="0.2">
      <c r="A7847" s="10">
        <f t="shared" si="1347"/>
        <v>327</v>
      </c>
      <c r="B7847" s="10">
        <f t="shared" si="1356"/>
        <v>18</v>
      </c>
      <c r="C7847" s="23">
        <v>8.1</v>
      </c>
      <c r="D7847" s="24">
        <v>0</v>
      </c>
      <c r="E7847" s="24">
        <v>0</v>
      </c>
      <c r="F7847" s="48"/>
      <c r="G7847" s="48"/>
      <c r="H7847" s="1">
        <f t="shared" si="1357"/>
        <v>-20.836374995607731</v>
      </c>
      <c r="I7847" s="1">
        <f t="shared" si="1351"/>
        <v>12.649414790173882</v>
      </c>
      <c r="J7847" s="4">
        <f>B7847+('PV model'!$B$3/15)+(I7847/60)</f>
        <v>17.934156913169563</v>
      </c>
      <c r="K7847" s="2">
        <f t="shared" si="1352"/>
        <v>-89.012353697543446</v>
      </c>
      <c r="L7847" s="2">
        <f>DEGREES(ASIN((((COS(RADIANS('PV model'!$B$2))*COS(RADIANS(H7847))*COS(RADIANS(K7847)))+(SIN(RADIANS('PV model'!$B$2))*SIN(RADIANS(H7847)))))))</f>
        <v>-16.500126001360666</v>
      </c>
      <c r="M7847" s="3">
        <f t="shared" si="1348"/>
        <v>0</v>
      </c>
      <c r="N7847" s="2">
        <f t="shared" si="1353"/>
        <v>-77.057652176872111</v>
      </c>
      <c r="O7847" s="2">
        <f>IF('PV model'!$B$2&gt;0, 180-N7847,IF('PV model'!$B$2&lt;0,0-N7847,N7847))</f>
        <v>257.05765217687212</v>
      </c>
      <c r="P7847" s="2">
        <f>ABS(O7847-'PV model'!$B$5)</f>
        <v>52.057652176872125</v>
      </c>
      <c r="Q7847" s="3">
        <f t="shared" si="1349"/>
        <v>106.50012600136067</v>
      </c>
      <c r="R7847" s="3">
        <f t="shared" si="1354"/>
        <v>0</v>
      </c>
      <c r="S7847" s="3">
        <f t="shared" si="1350"/>
        <v>0</v>
      </c>
      <c r="T7847" s="3">
        <f>(0.5*(1-COS(RADIANS(90-$X$3)))*(D7847+E7847)*'PV model'!$B$4)</f>
        <v>0</v>
      </c>
      <c r="U7847" s="3">
        <f t="shared" si="1355"/>
        <v>0</v>
      </c>
      <c r="V7847" s="3">
        <f>('PV model'!$B$13*(U7847/1000)*(1-'PV model'!$B$14*((20+C7847)-25))*'PV model'!$B$10)/'PV model'!$B$12</f>
        <v>0</v>
      </c>
    </row>
    <row r="7848" spans="1:22" x14ac:dyDescent="0.2">
      <c r="A7848" s="10">
        <f t="shared" si="1347"/>
        <v>327</v>
      </c>
      <c r="B7848" s="10">
        <f t="shared" si="1356"/>
        <v>19</v>
      </c>
      <c r="C7848" s="23">
        <v>8.1</v>
      </c>
      <c r="D7848" s="24">
        <v>0</v>
      </c>
      <c r="E7848" s="24">
        <v>0</v>
      </c>
      <c r="F7848" s="48"/>
      <c r="G7848" s="48"/>
      <c r="H7848" s="1">
        <f t="shared" si="1357"/>
        <v>-20.836374995607731</v>
      </c>
      <c r="I7848" s="1">
        <f t="shared" si="1351"/>
        <v>12.649414790173882</v>
      </c>
      <c r="J7848" s="4">
        <f>B7848+('PV model'!$B$3/15)+(I7848/60)</f>
        <v>18.934156913169563</v>
      </c>
      <c r="K7848" s="2">
        <f t="shared" si="1352"/>
        <v>-104.01235369754345</v>
      </c>
      <c r="L7848" s="2">
        <f>DEGREES(ASIN((((COS(RADIANS('PV model'!$B$2))*COS(RADIANS(H7848))*COS(RADIANS(K7848)))+(SIN(RADIANS('PV model'!$B$2))*SIN(RADIANS(H7848)))))))</f>
        <v>-24.917782865891905</v>
      </c>
      <c r="M7848" s="3">
        <f t="shared" si="1348"/>
        <v>0</v>
      </c>
      <c r="N7848" s="2">
        <f t="shared" si="1353"/>
        <v>-89.053906877496956</v>
      </c>
      <c r="O7848" s="2">
        <f>IF('PV model'!$B$2&gt;0, 180-N7848,IF('PV model'!$B$2&lt;0,0-N7848,N7848))</f>
        <v>269.05390687749696</v>
      </c>
      <c r="P7848" s="2">
        <f>ABS(O7848-'PV model'!$B$5)</f>
        <v>64.053906877496956</v>
      </c>
      <c r="Q7848" s="3">
        <f t="shared" si="1349"/>
        <v>114.91778286589189</v>
      </c>
      <c r="R7848" s="3">
        <f t="shared" si="1354"/>
        <v>0</v>
      </c>
      <c r="S7848" s="3">
        <f t="shared" si="1350"/>
        <v>0</v>
      </c>
      <c r="T7848" s="3">
        <f>(0.5*(1-COS(RADIANS(90-$X$3)))*(D7848+E7848)*'PV model'!$B$4)</f>
        <v>0</v>
      </c>
      <c r="U7848" s="3">
        <f t="shared" si="1355"/>
        <v>0</v>
      </c>
      <c r="V7848" s="3">
        <f>('PV model'!$B$13*(U7848/1000)*(1-'PV model'!$B$14*((20+C7848)-25))*'PV model'!$B$10)/'PV model'!$B$12</f>
        <v>0</v>
      </c>
    </row>
    <row r="7849" spans="1:22" x14ac:dyDescent="0.2">
      <c r="A7849" s="10">
        <f t="shared" si="1347"/>
        <v>327</v>
      </c>
      <c r="B7849" s="10">
        <f t="shared" si="1356"/>
        <v>20</v>
      </c>
      <c r="C7849" s="23">
        <v>7.8</v>
      </c>
      <c r="D7849" s="24">
        <v>0</v>
      </c>
      <c r="E7849" s="24">
        <v>0</v>
      </c>
      <c r="F7849" s="48"/>
      <c r="G7849" s="48"/>
      <c r="H7849" s="1">
        <f t="shared" si="1357"/>
        <v>-20.836374995607731</v>
      </c>
      <c r="I7849" s="1">
        <f t="shared" si="1351"/>
        <v>12.649414790173882</v>
      </c>
      <c r="J7849" s="4">
        <f>B7849+('PV model'!$B$3/15)+(I7849/60)</f>
        <v>19.934156913169563</v>
      </c>
      <c r="K7849" s="2">
        <f t="shared" si="1352"/>
        <v>-119.01235369754345</v>
      </c>
      <c r="L7849" s="2">
        <f>DEGREES(ASIN((((COS(RADIANS('PV model'!$B$2))*COS(RADIANS(H7849))*COS(RADIANS(K7849)))+(SIN(RADIANS('PV model'!$B$2))*SIN(RADIANS(H7849)))))))</f>
        <v>-33.35893415024929</v>
      </c>
      <c r="M7849" s="3">
        <f t="shared" si="1348"/>
        <v>0</v>
      </c>
      <c r="N7849" s="2">
        <f t="shared" si="1353"/>
        <v>-78.109953551950539</v>
      </c>
      <c r="O7849" s="2">
        <f>IF('PV model'!$B$2&gt;0, 180-N7849,IF('PV model'!$B$2&lt;0,0-N7849,N7849))</f>
        <v>258.10995355195053</v>
      </c>
      <c r="P7849" s="2">
        <f>ABS(O7849-'PV model'!$B$5)</f>
        <v>53.109953551950525</v>
      </c>
      <c r="Q7849" s="3">
        <f t="shared" si="1349"/>
        <v>123.3589341502493</v>
      </c>
      <c r="R7849" s="3">
        <f t="shared" si="1354"/>
        <v>0</v>
      </c>
      <c r="S7849" s="3">
        <f t="shared" si="1350"/>
        <v>0</v>
      </c>
      <c r="T7849" s="3">
        <f>(0.5*(1-COS(RADIANS(90-$X$3)))*(D7849+E7849)*'PV model'!$B$4)</f>
        <v>0</v>
      </c>
      <c r="U7849" s="3">
        <f t="shared" si="1355"/>
        <v>0</v>
      </c>
      <c r="V7849" s="3">
        <f>('PV model'!$B$13*(U7849/1000)*(1-'PV model'!$B$14*((20+C7849)-25))*'PV model'!$B$10)/'PV model'!$B$12</f>
        <v>0</v>
      </c>
    </row>
    <row r="7850" spans="1:22" x14ac:dyDescent="0.2">
      <c r="A7850" s="10">
        <f t="shared" si="1347"/>
        <v>327</v>
      </c>
      <c r="B7850" s="10">
        <f t="shared" si="1356"/>
        <v>21</v>
      </c>
      <c r="C7850" s="23">
        <v>7.5</v>
      </c>
      <c r="D7850" s="24">
        <v>0</v>
      </c>
      <c r="E7850" s="24">
        <v>0</v>
      </c>
      <c r="F7850" s="48"/>
      <c r="G7850" s="48"/>
      <c r="H7850" s="1">
        <f t="shared" si="1357"/>
        <v>-20.836374995607731</v>
      </c>
      <c r="I7850" s="1">
        <f t="shared" si="1351"/>
        <v>12.649414790173882</v>
      </c>
      <c r="J7850" s="4">
        <f>B7850+('PV model'!$B$3/15)+(I7850/60)</f>
        <v>20.934156913169563</v>
      </c>
      <c r="K7850" s="2">
        <f t="shared" si="1352"/>
        <v>-134.01235369754343</v>
      </c>
      <c r="L7850" s="2">
        <f>DEGREES(ASIN((((COS(RADIANS('PV model'!$B$2))*COS(RADIANS(H7850))*COS(RADIANS(K7850)))+(SIN(RADIANS('PV model'!$B$2))*SIN(RADIANS(H7850)))))))</f>
        <v>-41.372421566289951</v>
      </c>
      <c r="M7850" s="3">
        <f t="shared" si="1348"/>
        <v>0</v>
      </c>
      <c r="N7850" s="2">
        <f t="shared" si="1353"/>
        <v>-63.597710559420122</v>
      </c>
      <c r="O7850" s="2">
        <f>IF('PV model'!$B$2&gt;0, 180-N7850,IF('PV model'!$B$2&lt;0,0-N7850,N7850))</f>
        <v>243.59771055942014</v>
      </c>
      <c r="P7850" s="2">
        <f>ABS(O7850-'PV model'!$B$5)</f>
        <v>38.597710559420136</v>
      </c>
      <c r="Q7850" s="3">
        <f t="shared" si="1349"/>
        <v>131.37242156628994</v>
      </c>
      <c r="R7850" s="3">
        <f t="shared" si="1354"/>
        <v>0</v>
      </c>
      <c r="S7850" s="3">
        <f t="shared" si="1350"/>
        <v>0</v>
      </c>
      <c r="T7850" s="3">
        <f>(0.5*(1-COS(RADIANS(90-$X$3)))*(D7850+E7850)*'PV model'!$B$4)</f>
        <v>0</v>
      </c>
      <c r="U7850" s="3">
        <f t="shared" si="1355"/>
        <v>0</v>
      </c>
      <c r="V7850" s="3">
        <f>('PV model'!$B$13*(U7850/1000)*(1-'PV model'!$B$14*((20+C7850)-25))*'PV model'!$B$10)/'PV model'!$B$12</f>
        <v>0</v>
      </c>
    </row>
    <row r="7851" spans="1:22" x14ac:dyDescent="0.2">
      <c r="A7851" s="10">
        <f t="shared" si="1347"/>
        <v>327</v>
      </c>
      <c r="B7851" s="10">
        <f t="shared" si="1356"/>
        <v>22</v>
      </c>
      <c r="C7851" s="23">
        <v>7.9</v>
      </c>
      <c r="D7851" s="24">
        <v>0</v>
      </c>
      <c r="E7851" s="24">
        <v>0</v>
      </c>
      <c r="F7851" s="48"/>
      <c r="G7851" s="48"/>
      <c r="H7851" s="1">
        <f t="shared" si="1357"/>
        <v>-20.836374995607731</v>
      </c>
      <c r="I7851" s="1">
        <f t="shared" si="1351"/>
        <v>12.649414790173882</v>
      </c>
      <c r="J7851" s="4">
        <f>B7851+('PV model'!$B$3/15)+(I7851/60)</f>
        <v>21.934156913169563</v>
      </c>
      <c r="K7851" s="2">
        <f t="shared" si="1352"/>
        <v>-149.01235369754343</v>
      </c>
      <c r="L7851" s="2">
        <f>DEGREES(ASIN((((COS(RADIANS('PV model'!$B$2))*COS(RADIANS(H7851))*COS(RADIANS(K7851)))+(SIN(RADIANS('PV model'!$B$2))*SIN(RADIANS(H7851)))))))</f>
        <v>-48.327180512410443</v>
      </c>
      <c r="M7851" s="3">
        <f t="shared" si="1348"/>
        <v>0</v>
      </c>
      <c r="N7851" s="2">
        <f t="shared" si="1353"/>
        <v>-46.362189659006546</v>
      </c>
      <c r="O7851" s="2">
        <f>IF('PV model'!$B$2&gt;0, 180-N7851,IF('PV model'!$B$2&lt;0,0-N7851,N7851))</f>
        <v>226.36218965900656</v>
      </c>
      <c r="P7851" s="2">
        <f>ABS(O7851-'PV model'!$B$5)</f>
        <v>21.36218965900656</v>
      </c>
      <c r="Q7851" s="3">
        <f t="shared" si="1349"/>
        <v>138.32718051241045</v>
      </c>
      <c r="R7851" s="3">
        <f t="shared" si="1354"/>
        <v>0</v>
      </c>
      <c r="S7851" s="3">
        <f t="shared" si="1350"/>
        <v>0</v>
      </c>
      <c r="T7851" s="3">
        <f>(0.5*(1-COS(RADIANS(90-$X$3)))*(D7851+E7851)*'PV model'!$B$4)</f>
        <v>0</v>
      </c>
      <c r="U7851" s="3">
        <f t="shared" si="1355"/>
        <v>0</v>
      </c>
      <c r="V7851" s="3">
        <f>('PV model'!$B$13*(U7851/1000)*(1-'PV model'!$B$14*((20+C7851)-25))*'PV model'!$B$10)/'PV model'!$B$12</f>
        <v>0</v>
      </c>
    </row>
    <row r="7852" spans="1:22" x14ac:dyDescent="0.2">
      <c r="A7852" s="10">
        <f t="shared" si="1347"/>
        <v>327</v>
      </c>
      <c r="B7852" s="10">
        <f t="shared" si="1356"/>
        <v>23</v>
      </c>
      <c r="C7852" s="23">
        <v>8.4</v>
      </c>
      <c r="D7852" s="24">
        <v>0</v>
      </c>
      <c r="E7852" s="24">
        <v>0</v>
      </c>
      <c r="F7852" s="48"/>
      <c r="G7852" s="48"/>
      <c r="H7852" s="1">
        <f t="shared" si="1357"/>
        <v>-20.836374995607731</v>
      </c>
      <c r="I7852" s="1">
        <f t="shared" si="1351"/>
        <v>12.649414790173882</v>
      </c>
      <c r="J7852" s="4">
        <f>B7852+('PV model'!$B$3/15)+(I7852/60)</f>
        <v>22.934156913169563</v>
      </c>
      <c r="K7852" s="2">
        <f t="shared" si="1352"/>
        <v>-164.01235369754343</v>
      </c>
      <c r="L7852" s="2">
        <f>DEGREES(ASIN((((COS(RADIANS('PV model'!$B$2))*COS(RADIANS(H7852))*COS(RADIANS(K7852)))+(SIN(RADIANS('PV model'!$B$2))*SIN(RADIANS(H7852)))))))</f>
        <v>-53.324402511826534</v>
      </c>
      <c r="M7852" s="3">
        <f t="shared" si="1348"/>
        <v>0</v>
      </c>
      <c r="N7852" s="2">
        <f t="shared" si="1353"/>
        <v>-25.529735658635449</v>
      </c>
      <c r="O7852" s="2">
        <f>IF('PV model'!$B$2&gt;0, 180-N7852,IF('PV model'!$B$2&lt;0,0-N7852,N7852))</f>
        <v>205.52973565863545</v>
      </c>
      <c r="P7852" s="2">
        <f>ABS(O7852-'PV model'!$B$5)</f>
        <v>0.52973565863544536</v>
      </c>
      <c r="Q7852" s="3">
        <f t="shared" si="1349"/>
        <v>143.32440251182655</v>
      </c>
      <c r="R7852" s="3">
        <f t="shared" si="1354"/>
        <v>0</v>
      </c>
      <c r="S7852" s="3">
        <f t="shared" si="1350"/>
        <v>0</v>
      </c>
      <c r="T7852" s="3">
        <f>(0.5*(1-COS(RADIANS(90-$X$3)))*(D7852+E7852)*'PV model'!$B$4)</f>
        <v>0</v>
      </c>
      <c r="U7852" s="3">
        <f t="shared" si="1355"/>
        <v>0</v>
      </c>
      <c r="V7852" s="3">
        <f>('PV model'!$B$13*(U7852/1000)*(1-'PV model'!$B$14*((20+C7852)-25))*'PV model'!$B$10)/'PV model'!$B$12</f>
        <v>0</v>
      </c>
    </row>
    <row r="7853" spans="1:22" x14ac:dyDescent="0.2">
      <c r="A7853" s="10">
        <f t="shared" si="1347"/>
        <v>327</v>
      </c>
      <c r="B7853" s="10">
        <f t="shared" si="1356"/>
        <v>24</v>
      </c>
      <c r="C7853" s="23">
        <v>8.8000000000000007</v>
      </c>
      <c r="D7853" s="24">
        <v>0</v>
      </c>
      <c r="E7853" s="24">
        <v>0</v>
      </c>
      <c r="F7853" s="48"/>
      <c r="G7853" s="48"/>
      <c r="H7853" s="1">
        <f t="shared" si="1357"/>
        <v>-20.836374995607731</v>
      </c>
      <c r="I7853" s="1">
        <f t="shared" si="1351"/>
        <v>12.649414790173882</v>
      </c>
      <c r="J7853" s="4">
        <f>B7853+('PV model'!$B$3/15)+(I7853/60)</f>
        <v>23.934156913169563</v>
      </c>
      <c r="K7853" s="2">
        <f t="shared" si="1352"/>
        <v>-179.01235369754343</v>
      </c>
      <c r="L7853" s="2">
        <f>DEGREES(ASIN((((COS(RADIANS('PV model'!$B$2))*COS(RADIANS(H7853))*COS(RADIANS(K7853)))+(SIN(RADIANS('PV model'!$B$2))*SIN(RADIANS(H7853)))))))</f>
        <v>-55.328453215072905</v>
      </c>
      <c r="M7853" s="3">
        <f t="shared" si="1348"/>
        <v>0</v>
      </c>
      <c r="N7853" s="2">
        <f t="shared" si="1353"/>
        <v>-1.6227434550865272</v>
      </c>
      <c r="O7853" s="2">
        <f>IF('PV model'!$B$2&gt;0, 180-N7853,IF('PV model'!$B$2&lt;0,0-N7853,N7853))</f>
        <v>181.62274345508652</v>
      </c>
      <c r="P7853" s="2">
        <f>ABS(O7853-'PV model'!$B$5)</f>
        <v>23.377256544913479</v>
      </c>
      <c r="Q7853" s="3">
        <f t="shared" si="1349"/>
        <v>145.3284532150729</v>
      </c>
      <c r="R7853" s="3">
        <f t="shared" si="1354"/>
        <v>0</v>
      </c>
      <c r="S7853" s="3">
        <f t="shared" si="1350"/>
        <v>0</v>
      </c>
      <c r="T7853" s="3">
        <f>(0.5*(1-COS(RADIANS(90-$X$3)))*(D7853+E7853)*'PV model'!$B$4)</f>
        <v>0</v>
      </c>
      <c r="U7853" s="3">
        <f t="shared" si="1355"/>
        <v>0</v>
      </c>
      <c r="V7853" s="3">
        <f>('PV model'!$B$13*(U7853/1000)*(1-'PV model'!$B$14*((20+C7853)-25))*'PV model'!$B$10)/'PV model'!$B$12</f>
        <v>0</v>
      </c>
    </row>
    <row r="7854" spans="1:22" x14ac:dyDescent="0.2">
      <c r="A7854" s="10">
        <f t="shared" ref="A7854:A7917" si="1358">IF(B7854&gt;1,A7853,A7853+1)</f>
        <v>328</v>
      </c>
      <c r="B7854" s="10">
        <f t="shared" si="1356"/>
        <v>1</v>
      </c>
      <c r="C7854" s="23">
        <v>8.8000000000000007</v>
      </c>
      <c r="D7854" s="24">
        <v>0</v>
      </c>
      <c r="E7854" s="24">
        <v>0</v>
      </c>
      <c r="F7854" s="48"/>
      <c r="G7854" s="48"/>
      <c r="H7854" s="1">
        <f t="shared" si="1357"/>
        <v>-21.019041740892273</v>
      </c>
      <c r="I7854" s="1">
        <f t="shared" si="1351"/>
        <v>12.336469990852249</v>
      </c>
      <c r="J7854" s="4">
        <f>B7854+('PV model'!$B$3/15)+(I7854/60)</f>
        <v>0.92894116651420422</v>
      </c>
      <c r="K7854" s="2">
        <f t="shared" si="1352"/>
        <v>166.06588250228694</v>
      </c>
      <c r="L7854" s="2">
        <f>DEGREES(ASIN((((COS(RADIANS('PV model'!$B$2))*COS(RADIANS(H7854))*COS(RADIANS(K7854)))+(SIN(RADIANS('PV model'!$B$2))*SIN(RADIANS(H7854)))))))</f>
        <v>-53.97455979629256</v>
      </c>
      <c r="M7854" s="3">
        <f t="shared" si="1348"/>
        <v>0</v>
      </c>
      <c r="N7854" s="2">
        <f t="shared" si="1353"/>
        <v>22.469422157685187</v>
      </c>
      <c r="O7854" s="2">
        <f>IF('PV model'!$B$2&gt;0, 180-N7854,IF('PV model'!$B$2&lt;0,0-N7854,N7854))</f>
        <v>157.53057784231481</v>
      </c>
      <c r="P7854" s="2">
        <f>ABS(O7854-'PV model'!$B$5)</f>
        <v>47.469422157685187</v>
      </c>
      <c r="Q7854" s="3">
        <f t="shared" si="1349"/>
        <v>143.97455979629257</v>
      </c>
      <c r="R7854" s="3">
        <f t="shared" si="1354"/>
        <v>0</v>
      </c>
      <c r="S7854" s="3">
        <f t="shared" si="1350"/>
        <v>0</v>
      </c>
      <c r="T7854" s="3">
        <f>(0.5*(1-COS(RADIANS(90-$X$3)))*(D7854+E7854)*'PV model'!$B$4)</f>
        <v>0</v>
      </c>
      <c r="U7854" s="3">
        <f t="shared" si="1355"/>
        <v>0</v>
      </c>
      <c r="V7854" s="3">
        <f>('PV model'!$B$13*(U7854/1000)*(1-'PV model'!$B$14*((20+C7854)-25))*'PV model'!$B$10)/'PV model'!$B$12</f>
        <v>0</v>
      </c>
    </row>
    <row r="7855" spans="1:22" x14ac:dyDescent="0.2">
      <c r="A7855" s="10">
        <f t="shared" si="1358"/>
        <v>328</v>
      </c>
      <c r="B7855" s="10">
        <f t="shared" si="1356"/>
        <v>2</v>
      </c>
      <c r="C7855" s="23">
        <v>8.9</v>
      </c>
      <c r="D7855" s="24">
        <v>0</v>
      </c>
      <c r="E7855" s="24">
        <v>0</v>
      </c>
      <c r="F7855" s="48"/>
      <c r="G7855" s="48"/>
      <c r="H7855" s="1">
        <f t="shared" si="1357"/>
        <v>-21.019041740892273</v>
      </c>
      <c r="I7855" s="1">
        <f t="shared" si="1351"/>
        <v>12.336469990852249</v>
      </c>
      <c r="J7855" s="4">
        <f>B7855+('PV model'!$B$3/15)+(I7855/60)</f>
        <v>1.9289411665142042</v>
      </c>
      <c r="K7855" s="2">
        <f t="shared" si="1352"/>
        <v>151.06588250228694</v>
      </c>
      <c r="L7855" s="2">
        <f>DEGREES(ASIN((((COS(RADIANS('PV model'!$B$2))*COS(RADIANS(H7855))*COS(RADIANS(K7855)))+(SIN(RADIANS('PV model'!$B$2))*SIN(RADIANS(H7855)))))))</f>
        <v>-49.316137061856693</v>
      </c>
      <c r="M7855" s="3">
        <f t="shared" si="1348"/>
        <v>0</v>
      </c>
      <c r="N7855" s="2">
        <f t="shared" si="1353"/>
        <v>43.850470033320192</v>
      </c>
      <c r="O7855" s="2">
        <f>IF('PV model'!$B$2&gt;0, 180-N7855,IF('PV model'!$B$2&lt;0,0-N7855,N7855))</f>
        <v>136.14952996667981</v>
      </c>
      <c r="P7855" s="2">
        <f>ABS(O7855-'PV model'!$B$5)</f>
        <v>68.850470033320192</v>
      </c>
      <c r="Q7855" s="3">
        <f t="shared" si="1349"/>
        <v>139.31613706185669</v>
      </c>
      <c r="R7855" s="3">
        <f t="shared" si="1354"/>
        <v>0</v>
      </c>
      <c r="S7855" s="3">
        <f t="shared" si="1350"/>
        <v>0</v>
      </c>
      <c r="T7855" s="3">
        <f>(0.5*(1-COS(RADIANS(90-$X$3)))*(D7855+E7855)*'PV model'!$B$4)</f>
        <v>0</v>
      </c>
      <c r="U7855" s="3">
        <f t="shared" si="1355"/>
        <v>0</v>
      </c>
      <c r="V7855" s="3">
        <f>('PV model'!$B$13*(U7855/1000)*(1-'PV model'!$B$14*((20+C7855)-25))*'PV model'!$B$10)/'PV model'!$B$12</f>
        <v>0</v>
      </c>
    </row>
    <row r="7856" spans="1:22" x14ac:dyDescent="0.2">
      <c r="A7856" s="10">
        <f t="shared" si="1358"/>
        <v>328</v>
      </c>
      <c r="B7856" s="10">
        <f t="shared" si="1356"/>
        <v>3</v>
      </c>
      <c r="C7856" s="23">
        <v>8.9</v>
      </c>
      <c r="D7856" s="24">
        <v>0</v>
      </c>
      <c r="E7856" s="24">
        <v>0</v>
      </c>
      <c r="F7856" s="48"/>
      <c r="G7856" s="48"/>
      <c r="H7856" s="1">
        <f t="shared" si="1357"/>
        <v>-21.019041740892273</v>
      </c>
      <c r="I7856" s="1">
        <f t="shared" si="1351"/>
        <v>12.336469990852249</v>
      </c>
      <c r="J7856" s="4">
        <f>B7856+('PV model'!$B$3/15)+(I7856/60)</f>
        <v>2.9289411665142038</v>
      </c>
      <c r="K7856" s="2">
        <f t="shared" si="1352"/>
        <v>136.06588250228694</v>
      </c>
      <c r="L7856" s="2">
        <f>DEGREES(ASIN((((COS(RADIANS('PV model'!$B$2))*COS(RADIANS(H7856))*COS(RADIANS(K7856)))+(SIN(RADIANS('PV model'!$B$2))*SIN(RADIANS(H7856)))))))</f>
        <v>-42.558783473602176</v>
      </c>
      <c r="M7856" s="3">
        <f t="shared" si="1348"/>
        <v>0</v>
      </c>
      <c r="N7856" s="2">
        <f t="shared" si="1353"/>
        <v>61.555751603071876</v>
      </c>
      <c r="O7856" s="2">
        <f>IF('PV model'!$B$2&gt;0, 180-N7856,IF('PV model'!$B$2&lt;0,0-N7856,N7856))</f>
        <v>118.44424839692812</v>
      </c>
      <c r="P7856" s="2">
        <f>ABS(O7856-'PV model'!$B$5)</f>
        <v>86.555751603071883</v>
      </c>
      <c r="Q7856" s="3">
        <f t="shared" si="1349"/>
        <v>132.5587834736022</v>
      </c>
      <c r="R7856" s="3">
        <f t="shared" si="1354"/>
        <v>0</v>
      </c>
      <c r="S7856" s="3">
        <f t="shared" si="1350"/>
        <v>0</v>
      </c>
      <c r="T7856" s="3">
        <f>(0.5*(1-COS(RADIANS(90-$X$3)))*(D7856+E7856)*'PV model'!$B$4)</f>
        <v>0</v>
      </c>
      <c r="U7856" s="3">
        <f t="shared" si="1355"/>
        <v>0</v>
      </c>
      <c r="V7856" s="3">
        <f>('PV model'!$B$13*(U7856/1000)*(1-'PV model'!$B$14*((20+C7856)-25))*'PV model'!$B$10)/'PV model'!$B$12</f>
        <v>0</v>
      </c>
    </row>
    <row r="7857" spans="1:22" x14ac:dyDescent="0.2">
      <c r="A7857" s="10">
        <f t="shared" si="1358"/>
        <v>328</v>
      </c>
      <c r="B7857" s="10">
        <f t="shared" si="1356"/>
        <v>4</v>
      </c>
      <c r="C7857" s="23">
        <v>8.8000000000000007</v>
      </c>
      <c r="D7857" s="24">
        <v>0</v>
      </c>
      <c r="E7857" s="24">
        <v>0</v>
      </c>
      <c r="F7857" s="48"/>
      <c r="G7857" s="48"/>
      <c r="H7857" s="1">
        <f t="shared" si="1357"/>
        <v>-21.019041740892273</v>
      </c>
      <c r="I7857" s="1">
        <f t="shared" si="1351"/>
        <v>12.336469990852249</v>
      </c>
      <c r="J7857" s="4">
        <f>B7857+('PV model'!$B$3/15)+(I7857/60)</f>
        <v>3.9289411665142038</v>
      </c>
      <c r="K7857" s="2">
        <f t="shared" si="1352"/>
        <v>121.06588250228695</v>
      </c>
      <c r="L7857" s="2">
        <f>DEGREES(ASIN((((COS(RADIANS('PV model'!$B$2))*COS(RADIANS(H7857))*COS(RADIANS(K7857)))+(SIN(RADIANS('PV model'!$B$2))*SIN(RADIANS(H7857)))))))</f>
        <v>-34.640614206406553</v>
      </c>
      <c r="M7857" s="3">
        <f t="shared" si="1348"/>
        <v>0</v>
      </c>
      <c r="N7857" s="2">
        <f t="shared" si="1353"/>
        <v>76.374587619839247</v>
      </c>
      <c r="O7857" s="2">
        <f>IF('PV model'!$B$2&gt;0, 180-N7857,IF('PV model'!$B$2&lt;0,0-N7857,N7857))</f>
        <v>103.62541238016075</v>
      </c>
      <c r="P7857" s="2">
        <f>ABS(O7857-'PV model'!$B$5)</f>
        <v>101.37458761983925</v>
      </c>
      <c r="Q7857" s="3">
        <f t="shared" si="1349"/>
        <v>124.64061420640657</v>
      </c>
      <c r="R7857" s="3">
        <f t="shared" si="1354"/>
        <v>0</v>
      </c>
      <c r="S7857" s="3">
        <f t="shared" si="1350"/>
        <v>0</v>
      </c>
      <c r="T7857" s="3">
        <f>(0.5*(1-COS(RADIANS(90-$X$3)))*(D7857+E7857)*'PV model'!$B$4)</f>
        <v>0</v>
      </c>
      <c r="U7857" s="3">
        <f t="shared" si="1355"/>
        <v>0</v>
      </c>
      <c r="V7857" s="3">
        <f>('PV model'!$B$13*(U7857/1000)*(1-'PV model'!$B$14*((20+C7857)-25))*'PV model'!$B$10)/'PV model'!$B$12</f>
        <v>0</v>
      </c>
    </row>
    <row r="7858" spans="1:22" x14ac:dyDescent="0.2">
      <c r="A7858" s="10">
        <f t="shared" si="1358"/>
        <v>328</v>
      </c>
      <c r="B7858" s="10">
        <f t="shared" si="1356"/>
        <v>5</v>
      </c>
      <c r="C7858" s="23">
        <v>8.6999999999999993</v>
      </c>
      <c r="D7858" s="24">
        <v>0</v>
      </c>
      <c r="E7858" s="24">
        <v>0</v>
      </c>
      <c r="F7858" s="48"/>
      <c r="G7858" s="48"/>
      <c r="H7858" s="1">
        <f t="shared" si="1357"/>
        <v>-21.019041740892273</v>
      </c>
      <c r="I7858" s="1">
        <f t="shared" si="1351"/>
        <v>12.336469990852249</v>
      </c>
      <c r="J7858" s="4">
        <f>B7858+('PV model'!$B$3/15)+(I7858/60)</f>
        <v>4.9289411665142042</v>
      </c>
      <c r="K7858" s="2">
        <f t="shared" si="1352"/>
        <v>106.06588250228694</v>
      </c>
      <c r="L7858" s="2">
        <f>DEGREES(ASIN((((COS(RADIANS('PV model'!$B$2))*COS(RADIANS(H7858))*COS(RADIANS(K7858)))+(SIN(RADIANS('PV model'!$B$2))*SIN(RADIANS(H7858)))))))</f>
        <v>-26.226124149527852</v>
      </c>
      <c r="M7858" s="3">
        <f t="shared" si="1348"/>
        <v>0</v>
      </c>
      <c r="N7858" s="2">
        <f t="shared" si="1353"/>
        <v>89.378036919899174</v>
      </c>
      <c r="O7858" s="2">
        <f>IF('PV model'!$B$2&gt;0, 180-N7858,IF('PV model'!$B$2&lt;0,0-N7858,N7858))</f>
        <v>90.621963080100826</v>
      </c>
      <c r="P7858" s="2">
        <f>ABS(O7858-'PV model'!$B$5)</f>
        <v>114.37803691989917</v>
      </c>
      <c r="Q7858" s="3">
        <f t="shared" si="1349"/>
        <v>116.22612414952783</v>
      </c>
      <c r="R7858" s="3">
        <f t="shared" si="1354"/>
        <v>0</v>
      </c>
      <c r="S7858" s="3">
        <f t="shared" si="1350"/>
        <v>0</v>
      </c>
      <c r="T7858" s="3">
        <f>(0.5*(1-COS(RADIANS(90-$X$3)))*(D7858+E7858)*'PV model'!$B$4)</f>
        <v>0</v>
      </c>
      <c r="U7858" s="3">
        <f t="shared" si="1355"/>
        <v>0</v>
      </c>
      <c r="V7858" s="3">
        <f>('PV model'!$B$13*(U7858/1000)*(1-'PV model'!$B$14*((20+C7858)-25))*'PV model'!$B$10)/'PV model'!$B$12</f>
        <v>0</v>
      </c>
    </row>
    <row r="7859" spans="1:22" x14ac:dyDescent="0.2">
      <c r="A7859" s="10">
        <f t="shared" si="1358"/>
        <v>328</v>
      </c>
      <c r="B7859" s="10">
        <f t="shared" si="1356"/>
        <v>6</v>
      </c>
      <c r="C7859" s="23">
        <v>8.6</v>
      </c>
      <c r="D7859" s="24">
        <v>0</v>
      </c>
      <c r="E7859" s="24">
        <v>0</v>
      </c>
      <c r="F7859" s="48"/>
      <c r="G7859" s="48"/>
      <c r="H7859" s="1">
        <f t="shared" si="1357"/>
        <v>-21.019041740892273</v>
      </c>
      <c r="I7859" s="1">
        <f t="shared" si="1351"/>
        <v>12.336469990852249</v>
      </c>
      <c r="J7859" s="4">
        <f>B7859+('PV model'!$B$3/15)+(I7859/60)</f>
        <v>5.9289411665142042</v>
      </c>
      <c r="K7859" s="2">
        <f t="shared" si="1352"/>
        <v>91.065882502286939</v>
      </c>
      <c r="L7859" s="2">
        <f>DEGREES(ASIN((((COS(RADIANS('PV model'!$B$2))*COS(RADIANS(H7859))*COS(RADIANS(K7859)))+(SIN(RADIANS('PV model'!$B$2))*SIN(RADIANS(H7859)))))))</f>
        <v>-17.784117338394619</v>
      </c>
      <c r="M7859" s="3">
        <f t="shared" si="1348"/>
        <v>0</v>
      </c>
      <c r="N7859" s="2">
        <f t="shared" si="1353"/>
        <v>78.561015672005851</v>
      </c>
      <c r="O7859" s="2">
        <f>IF('PV model'!$B$2&gt;0, 180-N7859,IF('PV model'!$B$2&lt;0,0-N7859,N7859))</f>
        <v>101.43898432799415</v>
      </c>
      <c r="P7859" s="2">
        <f>ABS(O7859-'PV model'!$B$5)</f>
        <v>103.56101567200585</v>
      </c>
      <c r="Q7859" s="3">
        <f t="shared" si="1349"/>
        <v>107.78411733839461</v>
      </c>
      <c r="R7859" s="3">
        <f t="shared" si="1354"/>
        <v>0</v>
      </c>
      <c r="S7859" s="3">
        <f t="shared" si="1350"/>
        <v>0</v>
      </c>
      <c r="T7859" s="3">
        <f>(0.5*(1-COS(RADIANS(90-$X$3)))*(D7859+E7859)*'PV model'!$B$4)</f>
        <v>0</v>
      </c>
      <c r="U7859" s="3">
        <f t="shared" si="1355"/>
        <v>0</v>
      </c>
      <c r="V7859" s="3">
        <f>('PV model'!$B$13*(U7859/1000)*(1-'PV model'!$B$14*((20+C7859)-25))*'PV model'!$B$10)/'PV model'!$B$12</f>
        <v>0</v>
      </c>
    </row>
    <row r="7860" spans="1:22" x14ac:dyDescent="0.2">
      <c r="A7860" s="10">
        <f t="shared" si="1358"/>
        <v>328</v>
      </c>
      <c r="B7860" s="10">
        <f t="shared" si="1356"/>
        <v>7</v>
      </c>
      <c r="C7860" s="23">
        <v>8.6</v>
      </c>
      <c r="D7860" s="24">
        <v>0</v>
      </c>
      <c r="E7860" s="24">
        <v>0</v>
      </c>
      <c r="F7860" s="48"/>
      <c r="G7860" s="48"/>
      <c r="H7860" s="1">
        <f t="shared" si="1357"/>
        <v>-21.019041740892273</v>
      </c>
      <c r="I7860" s="1">
        <f t="shared" si="1351"/>
        <v>12.336469990852249</v>
      </c>
      <c r="J7860" s="4">
        <f>B7860+('PV model'!$B$3/15)+(I7860/60)</f>
        <v>6.9289411665142042</v>
      </c>
      <c r="K7860" s="2">
        <f t="shared" si="1352"/>
        <v>76.065882502286939</v>
      </c>
      <c r="L7860" s="2">
        <f>DEGREES(ASIN((((COS(RADIANS('PV model'!$B$2))*COS(RADIANS(H7860))*COS(RADIANS(K7860)))+(SIN(RADIANS('PV model'!$B$2))*SIN(RADIANS(H7860)))))))</f>
        <v>-9.6876870173598917</v>
      </c>
      <c r="M7860" s="3">
        <f t="shared" si="1348"/>
        <v>0</v>
      </c>
      <c r="N7860" s="2">
        <f t="shared" si="1353"/>
        <v>66.794748290829503</v>
      </c>
      <c r="O7860" s="2">
        <f>IF('PV model'!$B$2&gt;0, 180-N7860,IF('PV model'!$B$2&lt;0,0-N7860,N7860))</f>
        <v>113.2052517091705</v>
      </c>
      <c r="P7860" s="2">
        <f>ABS(O7860-'PV model'!$B$5)</f>
        <v>91.794748290829503</v>
      </c>
      <c r="Q7860" s="3">
        <f t="shared" si="1349"/>
        <v>99.687687017359892</v>
      </c>
      <c r="R7860" s="3">
        <f t="shared" si="1354"/>
        <v>0</v>
      </c>
      <c r="S7860" s="3">
        <f t="shared" si="1350"/>
        <v>0</v>
      </c>
      <c r="T7860" s="3">
        <f>(0.5*(1-COS(RADIANS(90-$X$3)))*(D7860+E7860)*'PV model'!$B$4)</f>
        <v>0</v>
      </c>
      <c r="U7860" s="3">
        <f t="shared" si="1355"/>
        <v>0</v>
      </c>
      <c r="V7860" s="3">
        <f>('PV model'!$B$13*(U7860/1000)*(1-'PV model'!$B$14*((20+C7860)-25))*'PV model'!$B$10)/'PV model'!$B$12</f>
        <v>0</v>
      </c>
    </row>
    <row r="7861" spans="1:22" x14ac:dyDescent="0.2">
      <c r="A7861" s="10">
        <f t="shared" si="1358"/>
        <v>328</v>
      </c>
      <c r="B7861" s="10">
        <f t="shared" si="1356"/>
        <v>8</v>
      </c>
      <c r="C7861" s="23">
        <v>8.6</v>
      </c>
      <c r="D7861" s="24">
        <v>0</v>
      </c>
      <c r="E7861" s="24">
        <v>0</v>
      </c>
      <c r="F7861" s="48"/>
      <c r="G7861" s="48"/>
      <c r="H7861" s="1">
        <f t="shared" si="1357"/>
        <v>-21.019041740892273</v>
      </c>
      <c r="I7861" s="1">
        <f t="shared" si="1351"/>
        <v>12.336469990852249</v>
      </c>
      <c r="J7861" s="4">
        <f>B7861+('PV model'!$B$3/15)+(I7861/60)</f>
        <v>7.9289411665142042</v>
      </c>
      <c r="K7861" s="2">
        <f t="shared" si="1352"/>
        <v>61.065882502286939</v>
      </c>
      <c r="L7861" s="2">
        <f>DEGREES(ASIN((((COS(RADIANS('PV model'!$B$2))*COS(RADIANS(H7861))*COS(RADIANS(K7861)))+(SIN(RADIANS('PV model'!$B$2))*SIN(RADIANS(H7861)))))))</f>
        <v>-2.2809906681438905</v>
      </c>
      <c r="M7861" s="3">
        <f t="shared" si="1348"/>
        <v>0</v>
      </c>
      <c r="N7861" s="2">
        <f t="shared" si="1353"/>
        <v>54.844392938973307</v>
      </c>
      <c r="O7861" s="2">
        <f>IF('PV model'!$B$2&gt;0, 180-N7861,IF('PV model'!$B$2&lt;0,0-N7861,N7861))</f>
        <v>125.1556070610267</v>
      </c>
      <c r="P7861" s="2">
        <f>ABS(O7861-'PV model'!$B$5)</f>
        <v>79.8443929389733</v>
      </c>
      <c r="Q7861" s="3">
        <f t="shared" si="1349"/>
        <v>92.280990668143886</v>
      </c>
      <c r="R7861" s="3">
        <f t="shared" si="1354"/>
        <v>0</v>
      </c>
      <c r="S7861" s="3">
        <f t="shared" si="1350"/>
        <v>0</v>
      </c>
      <c r="T7861" s="3">
        <f>(0.5*(1-COS(RADIANS(90-$X$3)))*(D7861+E7861)*'PV model'!$B$4)</f>
        <v>0</v>
      </c>
      <c r="U7861" s="3">
        <f t="shared" si="1355"/>
        <v>0</v>
      </c>
      <c r="V7861" s="3">
        <f>('PV model'!$B$13*(U7861/1000)*(1-'PV model'!$B$14*((20+C7861)-25))*'PV model'!$B$10)/'PV model'!$B$12</f>
        <v>0</v>
      </c>
    </row>
    <row r="7862" spans="1:22" x14ac:dyDescent="0.2">
      <c r="A7862" s="10">
        <f t="shared" si="1358"/>
        <v>328</v>
      </c>
      <c r="B7862" s="10">
        <f t="shared" si="1356"/>
        <v>9</v>
      </c>
      <c r="C7862" s="23">
        <v>8.6</v>
      </c>
      <c r="D7862" s="24">
        <v>0</v>
      </c>
      <c r="E7862" s="24">
        <v>4.41</v>
      </c>
      <c r="F7862" s="48"/>
      <c r="G7862" s="48"/>
      <c r="H7862" s="1">
        <f t="shared" si="1357"/>
        <v>-21.019041740892273</v>
      </c>
      <c r="I7862" s="1">
        <f t="shared" si="1351"/>
        <v>12.336469990852249</v>
      </c>
      <c r="J7862" s="4">
        <f>B7862+('PV model'!$B$3/15)+(I7862/60)</f>
        <v>8.9289411665142033</v>
      </c>
      <c r="K7862" s="2">
        <f t="shared" si="1352"/>
        <v>46.065882502286954</v>
      </c>
      <c r="L7862" s="2">
        <f>DEGREES(ASIN((((COS(RADIANS('PV model'!$B$2))*COS(RADIANS(H7862))*COS(RADIANS(K7862)))+(SIN(RADIANS('PV model'!$B$2))*SIN(RADIANS(H7862)))))))</f>
        <v>4.0854944089680698</v>
      </c>
      <c r="M7862" s="3">
        <f t="shared" si="1348"/>
        <v>4.0854944089680698</v>
      </c>
      <c r="N7862" s="2">
        <f t="shared" si="1353"/>
        <v>42.371391492188017</v>
      </c>
      <c r="O7862" s="2">
        <f>IF('PV model'!$B$2&gt;0, 180-N7862,IF('PV model'!$B$2&lt;0,0-N7862,N7862))</f>
        <v>137.62860850781198</v>
      </c>
      <c r="P7862" s="2">
        <f>ABS(O7862-'PV model'!$B$5)</f>
        <v>67.371391492188025</v>
      </c>
      <c r="Q7862" s="3">
        <f t="shared" si="1349"/>
        <v>85.914505591031926</v>
      </c>
      <c r="R7862" s="3">
        <f t="shared" si="1354"/>
        <v>0</v>
      </c>
      <c r="S7862" s="3">
        <f t="shared" si="1350"/>
        <v>4.41</v>
      </c>
      <c r="T7862" s="3">
        <f>(0.5*(1-COS(RADIANS(90-$X$3)))*(D7862+E7862)*'PV model'!$B$4)</f>
        <v>0</v>
      </c>
      <c r="U7862" s="3">
        <f t="shared" si="1355"/>
        <v>4.41</v>
      </c>
      <c r="V7862" s="3">
        <f>('PV model'!$B$13*(U7862/1000)*(1-'PV model'!$B$14*((20+C7862)-25))*'PV model'!$B$10)/'PV model'!$B$12</f>
        <v>0.43447574016000001</v>
      </c>
    </row>
    <row r="7863" spans="1:22" x14ac:dyDescent="0.2">
      <c r="A7863" s="10">
        <f t="shared" si="1358"/>
        <v>328</v>
      </c>
      <c r="B7863" s="10">
        <f t="shared" si="1356"/>
        <v>10</v>
      </c>
      <c r="C7863" s="23">
        <v>8.9</v>
      </c>
      <c r="D7863" s="24">
        <v>0</v>
      </c>
      <c r="E7863" s="24">
        <v>30.869999999999997</v>
      </c>
      <c r="F7863" s="48"/>
      <c r="G7863" s="48"/>
      <c r="H7863" s="1">
        <f t="shared" si="1357"/>
        <v>-21.019041740892273</v>
      </c>
      <c r="I7863" s="1">
        <f t="shared" si="1351"/>
        <v>12.336469990852249</v>
      </c>
      <c r="J7863" s="4">
        <f>B7863+('PV model'!$B$3/15)+(I7863/60)</f>
        <v>9.9289411665142033</v>
      </c>
      <c r="K7863" s="2">
        <f t="shared" si="1352"/>
        <v>31.06588250228695</v>
      </c>
      <c r="L7863" s="2">
        <f>DEGREES(ASIN((((COS(RADIANS('PV model'!$B$2))*COS(RADIANS(H7863))*COS(RADIANS(K7863)))+(SIN(RADIANS('PV model'!$B$2))*SIN(RADIANS(H7863)))))))</f>
        <v>9.049662711195932</v>
      </c>
      <c r="M7863" s="3">
        <f t="shared" si="1348"/>
        <v>9.049662711195932</v>
      </c>
      <c r="N7863" s="2">
        <f t="shared" si="1353"/>
        <v>29.193410965470143</v>
      </c>
      <c r="O7863" s="2">
        <f>IF('PV model'!$B$2&gt;0, 180-N7863,IF('PV model'!$B$2&lt;0,0-N7863,N7863))</f>
        <v>150.80658903452985</v>
      </c>
      <c r="P7863" s="2">
        <f>ABS(O7863-'PV model'!$B$5)</f>
        <v>54.19341096547015</v>
      </c>
      <c r="Q7863" s="3">
        <f t="shared" si="1349"/>
        <v>80.950337288804079</v>
      </c>
      <c r="R7863" s="3">
        <f t="shared" si="1354"/>
        <v>0</v>
      </c>
      <c r="S7863" s="3">
        <f t="shared" si="1350"/>
        <v>30.869999999999997</v>
      </c>
      <c r="T7863" s="3">
        <f>(0.5*(1-COS(RADIANS(90-$X$3)))*(D7863+E7863)*'PV model'!$B$4)</f>
        <v>0</v>
      </c>
      <c r="U7863" s="3">
        <f t="shared" si="1355"/>
        <v>30.869999999999997</v>
      </c>
      <c r="V7863" s="3">
        <f>('PV model'!$B$13*(U7863/1000)*(1-'PV model'!$B$14*((20+C7863)-25))*'PV model'!$B$10)/'PV model'!$B$12</f>
        <v>3.0376272628799996</v>
      </c>
    </row>
    <row r="7864" spans="1:22" x14ac:dyDescent="0.2">
      <c r="A7864" s="10">
        <f t="shared" si="1358"/>
        <v>328</v>
      </c>
      <c r="B7864" s="10">
        <f t="shared" si="1356"/>
        <v>11</v>
      </c>
      <c r="C7864" s="23">
        <v>9.1999999999999993</v>
      </c>
      <c r="D7864" s="24">
        <v>35.918399999999998</v>
      </c>
      <c r="E7864" s="24">
        <v>58.211999999999996</v>
      </c>
      <c r="F7864" s="48"/>
      <c r="G7864" s="48"/>
      <c r="H7864" s="1">
        <f t="shared" si="1357"/>
        <v>-21.019041740892273</v>
      </c>
      <c r="I7864" s="1">
        <f t="shared" si="1351"/>
        <v>12.336469990852249</v>
      </c>
      <c r="J7864" s="4">
        <f>B7864+('PV model'!$B$3/15)+(I7864/60)</f>
        <v>10.928941166514203</v>
      </c>
      <c r="K7864" s="2">
        <f t="shared" si="1352"/>
        <v>16.06588250228695</v>
      </c>
      <c r="L7864" s="2">
        <f>DEGREES(ASIN((((COS(RADIANS('PV model'!$B$2))*COS(RADIANS(H7864))*COS(RADIANS(K7864)))+(SIN(RADIANS('PV model'!$B$2))*SIN(RADIANS(H7864)))))))</f>
        <v>12.26729425100676</v>
      </c>
      <c r="M7864" s="3">
        <f t="shared" si="1348"/>
        <v>12.26729425100676</v>
      </c>
      <c r="N7864" s="2">
        <f t="shared" si="1353"/>
        <v>15.329202798007076</v>
      </c>
      <c r="O7864" s="2">
        <f>IF('PV model'!$B$2&gt;0, 180-N7864,IF('PV model'!$B$2&lt;0,0-N7864,N7864))</f>
        <v>164.67079720199291</v>
      </c>
      <c r="P7864" s="2">
        <f>ABS(O7864-'PV model'!$B$5)</f>
        <v>40.329202798007088</v>
      </c>
      <c r="Q7864" s="3">
        <f t="shared" si="1349"/>
        <v>77.73270574899324</v>
      </c>
      <c r="R7864" s="3">
        <f t="shared" si="1354"/>
        <v>35.918399999999998</v>
      </c>
      <c r="S7864" s="3">
        <f t="shared" si="1350"/>
        <v>66.246580219650809</v>
      </c>
      <c r="T7864" s="3">
        <f>(0.5*(1-COS(RADIANS(90-$X$3)))*(D7864+E7864)*'PV model'!$B$4)</f>
        <v>0</v>
      </c>
      <c r="U7864" s="3">
        <f t="shared" si="1355"/>
        <v>102.1649802196508</v>
      </c>
      <c r="V7864" s="3">
        <f>('PV model'!$B$13*(U7864/1000)*(1-'PV model'!$B$14*((20+C7864)-25))*'PV model'!$B$10)/'PV model'!$B$12</f>
        <v>10.040842910853987</v>
      </c>
    </row>
    <row r="7865" spans="1:22" x14ac:dyDescent="0.2">
      <c r="A7865" s="10">
        <f t="shared" si="1358"/>
        <v>328</v>
      </c>
      <c r="B7865" s="10">
        <f t="shared" si="1356"/>
        <v>12</v>
      </c>
      <c r="C7865" s="23">
        <v>9.5</v>
      </c>
      <c r="D7865" s="24">
        <v>38.1633</v>
      </c>
      <c r="E7865" s="24">
        <v>77.616</v>
      </c>
      <c r="F7865" s="48"/>
      <c r="G7865" s="48"/>
      <c r="H7865" s="1">
        <f t="shared" si="1357"/>
        <v>-21.019041740892273</v>
      </c>
      <c r="I7865" s="1">
        <f t="shared" si="1351"/>
        <v>12.336469990852249</v>
      </c>
      <c r="J7865" s="4">
        <f>B7865+('PV model'!$B$3/15)+(I7865/60)</f>
        <v>11.928941166514203</v>
      </c>
      <c r="K7865" s="2">
        <f t="shared" si="1352"/>
        <v>1.06588250228695</v>
      </c>
      <c r="L7865" s="2">
        <f>DEGREES(ASIN((((COS(RADIANS('PV model'!$B$2))*COS(RADIANS(H7865))*COS(RADIANS(K7865)))+(SIN(RADIANS('PV model'!$B$2))*SIN(RADIANS(H7865)))))))</f>
        <v>13.475568035193604</v>
      </c>
      <c r="M7865" s="3">
        <f t="shared" si="1348"/>
        <v>13.475568035193604</v>
      </c>
      <c r="N7865" s="2">
        <f t="shared" si="1353"/>
        <v>1.0231227327445913</v>
      </c>
      <c r="O7865" s="2">
        <f>IF('PV model'!$B$2&gt;0, 180-N7865,IF('PV model'!$B$2&lt;0,0-N7865,N7865))</f>
        <v>178.97687726725542</v>
      </c>
      <c r="P7865" s="2">
        <f>ABS(O7865-'PV model'!$B$5)</f>
        <v>26.023122732744582</v>
      </c>
      <c r="Q7865" s="3">
        <f t="shared" si="1349"/>
        <v>76.524431964806396</v>
      </c>
      <c r="R7865" s="3">
        <f t="shared" si="1354"/>
        <v>38.163299999999992</v>
      </c>
      <c r="S7865" s="3">
        <f t="shared" si="1350"/>
        <v>87.512436374818762</v>
      </c>
      <c r="T7865" s="3">
        <f>(0.5*(1-COS(RADIANS(90-$X$3)))*(D7865+E7865)*'PV model'!$B$4)</f>
        <v>0</v>
      </c>
      <c r="U7865" s="3">
        <f t="shared" si="1355"/>
        <v>125.67573637481875</v>
      </c>
      <c r="V7865" s="3">
        <f>('PV model'!$B$13*(U7865/1000)*(1-'PV model'!$B$14*((20+C7865)-25))*'PV model'!$B$10)/'PV model'!$B$12</f>
        <v>12.336420769082398</v>
      </c>
    </row>
    <row r="7866" spans="1:22" x14ac:dyDescent="0.2">
      <c r="A7866" s="10">
        <f t="shared" si="1358"/>
        <v>328</v>
      </c>
      <c r="B7866" s="10">
        <f t="shared" si="1356"/>
        <v>13</v>
      </c>
      <c r="C7866" s="23">
        <v>9.4</v>
      </c>
      <c r="D7866" s="24">
        <v>72.959249999999997</v>
      </c>
      <c r="E7866" s="24">
        <v>84.672000000000011</v>
      </c>
      <c r="F7866" s="48"/>
      <c r="G7866" s="48"/>
      <c r="H7866" s="1">
        <f t="shared" si="1357"/>
        <v>-21.019041740892273</v>
      </c>
      <c r="I7866" s="1">
        <f t="shared" si="1351"/>
        <v>12.336469990852249</v>
      </c>
      <c r="J7866" s="4">
        <f>B7866+('PV model'!$B$3/15)+(I7866/60)</f>
        <v>12.928941166514203</v>
      </c>
      <c r="K7866" s="2">
        <f t="shared" si="1352"/>
        <v>-13.93411749771305</v>
      </c>
      <c r="L7866" s="2">
        <f>DEGREES(ASIN((((COS(RADIANS('PV model'!$B$2))*COS(RADIANS(H7866))*COS(RADIANS(K7866)))+(SIN(RADIANS('PV model'!$B$2))*SIN(RADIANS(H7866)))))))</f>
        <v>12.565979804492258</v>
      </c>
      <c r="M7866" s="3">
        <f t="shared" si="1348"/>
        <v>12.565979804492258</v>
      </c>
      <c r="N7866" s="2">
        <f t="shared" si="1353"/>
        <v>-13.314715266003196</v>
      </c>
      <c r="O7866" s="2">
        <f>IF('PV model'!$B$2&gt;0, 180-N7866,IF('PV model'!$B$2&lt;0,0-N7866,N7866))</f>
        <v>193.31471526600319</v>
      </c>
      <c r="P7866" s="2">
        <f>ABS(O7866-'PV model'!$B$5)</f>
        <v>11.685284733996809</v>
      </c>
      <c r="Q7866" s="3">
        <f t="shared" si="1349"/>
        <v>77.434020195507742</v>
      </c>
      <c r="R7866" s="3">
        <f t="shared" si="1354"/>
        <v>72.959250000000026</v>
      </c>
      <c r="S7866" s="3">
        <f t="shared" si="1350"/>
        <v>98.306162139929455</v>
      </c>
      <c r="T7866" s="3">
        <f>(0.5*(1-COS(RADIANS(90-$X$3)))*(D7866+E7866)*'PV model'!$B$4)</f>
        <v>0</v>
      </c>
      <c r="U7866" s="3">
        <f t="shared" si="1355"/>
        <v>171.26541213992948</v>
      </c>
      <c r="V7866" s="3">
        <f>('PV model'!$B$13*(U7866/1000)*(1-'PV model'!$B$14*((20+C7866)-25))*'PV model'!$B$10)/'PV model'!$B$12</f>
        <v>16.818384042991223</v>
      </c>
    </row>
    <row r="7867" spans="1:22" x14ac:dyDescent="0.2">
      <c r="A7867" s="10">
        <f t="shared" si="1358"/>
        <v>328</v>
      </c>
      <c r="B7867" s="10">
        <f t="shared" si="1356"/>
        <v>14</v>
      </c>
      <c r="C7867" s="23">
        <v>9.4</v>
      </c>
      <c r="D7867" s="24">
        <v>94.285799999999995</v>
      </c>
      <c r="E7867" s="24">
        <v>73.206000000000003</v>
      </c>
      <c r="F7867" s="48"/>
      <c r="G7867" s="48"/>
      <c r="H7867" s="1">
        <f t="shared" si="1357"/>
        <v>-21.019041740892273</v>
      </c>
      <c r="I7867" s="1">
        <f t="shared" si="1351"/>
        <v>12.336469990852249</v>
      </c>
      <c r="J7867" s="4">
        <f>B7867+('PV model'!$B$3/15)+(I7867/60)</f>
        <v>13.928941166514203</v>
      </c>
      <c r="K7867" s="2">
        <f t="shared" si="1352"/>
        <v>-28.93411749771305</v>
      </c>
      <c r="L7867" s="2">
        <f>DEGREES(ASIN((((COS(RADIANS('PV model'!$B$2))*COS(RADIANS(H7867))*COS(RADIANS(K7867)))+(SIN(RADIANS('PV model'!$B$2))*SIN(RADIANS(H7867)))))))</f>
        <v>9.6207474231908652</v>
      </c>
      <c r="M7867" s="3">
        <f t="shared" si="1348"/>
        <v>9.6207474231908652</v>
      </c>
      <c r="N7867" s="2">
        <f t="shared" si="1353"/>
        <v>-27.261619282615957</v>
      </c>
      <c r="O7867" s="2">
        <f>IF('PV model'!$B$2&gt;0, 180-N7867,IF('PV model'!$B$2&lt;0,0-N7867,N7867))</f>
        <v>207.26161928261595</v>
      </c>
      <c r="P7867" s="2">
        <f>ABS(O7867-'PV model'!$B$5)</f>
        <v>2.2616192826159534</v>
      </c>
      <c r="Q7867" s="3">
        <f t="shared" si="1349"/>
        <v>80.379252576809137</v>
      </c>
      <c r="R7867" s="3">
        <f t="shared" si="1354"/>
        <v>94.285800000000037</v>
      </c>
      <c r="S7867" s="3">
        <f t="shared" si="1350"/>
        <v>85.486951384298635</v>
      </c>
      <c r="T7867" s="3">
        <f>(0.5*(1-COS(RADIANS(90-$X$3)))*(D7867+E7867)*'PV model'!$B$4)</f>
        <v>0</v>
      </c>
      <c r="U7867" s="3">
        <f t="shared" si="1355"/>
        <v>179.77275138429866</v>
      </c>
      <c r="V7867" s="3">
        <f>('PV model'!$B$13*(U7867/1000)*(1-'PV model'!$B$14*((20+C7867)-25))*'PV model'!$B$10)/'PV model'!$B$12</f>
        <v>17.653810745955102</v>
      </c>
    </row>
    <row r="7868" spans="1:22" x14ac:dyDescent="0.2">
      <c r="A7868" s="10">
        <f t="shared" si="1358"/>
        <v>328</v>
      </c>
      <c r="B7868" s="10">
        <f t="shared" si="1356"/>
        <v>15</v>
      </c>
      <c r="C7868" s="23">
        <v>9.3000000000000007</v>
      </c>
      <c r="D7868" s="24">
        <v>59.489850000000004</v>
      </c>
      <c r="E7868" s="24">
        <v>48.51</v>
      </c>
      <c r="F7868" s="48"/>
      <c r="G7868" s="48"/>
      <c r="H7868" s="1">
        <f t="shared" si="1357"/>
        <v>-21.019041740892273</v>
      </c>
      <c r="I7868" s="1">
        <f t="shared" si="1351"/>
        <v>12.336469990852249</v>
      </c>
      <c r="J7868" s="4">
        <f>B7868+('PV model'!$B$3/15)+(I7868/60)</f>
        <v>14.928941166514203</v>
      </c>
      <c r="K7868" s="2">
        <f t="shared" si="1352"/>
        <v>-43.934117497713046</v>
      </c>
      <c r="L7868" s="2">
        <f>DEGREES(ASIN((((COS(RADIANS('PV model'!$B$2))*COS(RADIANS(H7868))*COS(RADIANS(K7868)))+(SIN(RADIANS('PV model'!$B$2))*SIN(RADIANS(H7868)))))))</f>
        <v>4.8848852493446682</v>
      </c>
      <c r="M7868" s="3">
        <f t="shared" si="1348"/>
        <v>4.8848852493446682</v>
      </c>
      <c r="N7868" s="2">
        <f t="shared" si="1353"/>
        <v>-40.543500109347647</v>
      </c>
      <c r="O7868" s="2">
        <f>IF('PV model'!$B$2&gt;0, 180-N7868,IF('PV model'!$B$2&lt;0,0-N7868,N7868))</f>
        <v>220.54350010934763</v>
      </c>
      <c r="P7868" s="2">
        <f>ABS(O7868-'PV model'!$B$5)</f>
        <v>15.543500109347633</v>
      </c>
      <c r="Q7868" s="3">
        <f t="shared" si="1349"/>
        <v>85.115114750655337</v>
      </c>
      <c r="R7868" s="3">
        <f t="shared" si="1354"/>
        <v>59.489850000000011</v>
      </c>
      <c r="S7868" s="3">
        <f t="shared" si="1350"/>
        <v>55.672265384544403</v>
      </c>
      <c r="T7868" s="3">
        <f>(0.5*(1-COS(RADIANS(90-$X$3)))*(D7868+E7868)*'PV model'!$B$4)</f>
        <v>0</v>
      </c>
      <c r="U7868" s="3">
        <f t="shared" si="1355"/>
        <v>115.16211538454442</v>
      </c>
      <c r="V7868" s="3">
        <f>('PV model'!$B$13*(U7868/1000)*(1-'PV model'!$B$14*((20+C7868)-25))*'PV model'!$B$10)/'PV model'!$B$12</f>
        <v>11.313605446913026</v>
      </c>
    </row>
    <row r="7869" spans="1:22" x14ac:dyDescent="0.2">
      <c r="A7869" s="10">
        <f t="shared" si="1358"/>
        <v>328</v>
      </c>
      <c r="B7869" s="10">
        <f t="shared" si="1356"/>
        <v>16</v>
      </c>
      <c r="C7869" s="23">
        <v>8.6</v>
      </c>
      <c r="D7869" s="24">
        <v>0</v>
      </c>
      <c r="E7869" s="24">
        <v>14.994</v>
      </c>
      <c r="F7869" s="48"/>
      <c r="G7869" s="48"/>
      <c r="H7869" s="1">
        <f t="shared" si="1357"/>
        <v>-21.019041740892273</v>
      </c>
      <c r="I7869" s="1">
        <f t="shared" si="1351"/>
        <v>12.336469990852249</v>
      </c>
      <c r="J7869" s="4">
        <f>B7869+('PV model'!$B$3/15)+(I7869/60)</f>
        <v>15.928941166514203</v>
      </c>
      <c r="K7869" s="2">
        <f t="shared" si="1352"/>
        <v>-58.934117497713046</v>
      </c>
      <c r="L7869" s="2">
        <f>DEGREES(ASIN((((COS(RADIANS('PV model'!$B$2))*COS(RADIANS(H7869))*COS(RADIANS(K7869)))+(SIN(RADIANS('PV model'!$B$2))*SIN(RADIANS(H7869)))))))</f>
        <v>-1.3044572267215728</v>
      </c>
      <c r="M7869" s="3">
        <f t="shared" si="1348"/>
        <v>0</v>
      </c>
      <c r="N7869" s="2">
        <f t="shared" si="1353"/>
        <v>-53.109710329123089</v>
      </c>
      <c r="O7869" s="2">
        <f>IF('PV model'!$B$2&gt;0, 180-N7869,IF('PV model'!$B$2&lt;0,0-N7869,N7869))</f>
        <v>233.10971032912309</v>
      </c>
      <c r="P7869" s="2">
        <f>ABS(O7869-'PV model'!$B$5)</f>
        <v>28.109710329123089</v>
      </c>
      <c r="Q7869" s="3">
        <f t="shared" si="1349"/>
        <v>91.304457226721581</v>
      </c>
      <c r="R7869" s="3">
        <f t="shared" si="1354"/>
        <v>0</v>
      </c>
      <c r="S7869" s="3">
        <f t="shared" si="1350"/>
        <v>14.994</v>
      </c>
      <c r="T7869" s="3">
        <f>(0.5*(1-COS(RADIANS(90-$X$3)))*(D7869+E7869)*'PV model'!$B$4)</f>
        <v>0</v>
      </c>
      <c r="U7869" s="3">
        <f t="shared" si="1355"/>
        <v>14.994</v>
      </c>
      <c r="V7869" s="3">
        <f>('PV model'!$B$13*(U7869/1000)*(1-'PV model'!$B$14*((20+C7869)-25))*'PV model'!$B$10)/'PV model'!$B$12</f>
        <v>1.477217516544</v>
      </c>
    </row>
    <row r="7870" spans="1:22" x14ac:dyDescent="0.2">
      <c r="A7870" s="10">
        <f t="shared" si="1358"/>
        <v>328</v>
      </c>
      <c r="B7870" s="10">
        <f t="shared" si="1356"/>
        <v>17</v>
      </c>
      <c r="C7870" s="23">
        <v>7.9</v>
      </c>
      <c r="D7870" s="24">
        <v>0</v>
      </c>
      <c r="E7870" s="24">
        <v>0</v>
      </c>
      <c r="F7870" s="48"/>
      <c r="G7870" s="48"/>
      <c r="H7870" s="1">
        <f t="shared" si="1357"/>
        <v>-21.019041740892273</v>
      </c>
      <c r="I7870" s="1">
        <f t="shared" si="1351"/>
        <v>12.336469990852249</v>
      </c>
      <c r="J7870" s="4">
        <f>B7870+('PV model'!$B$3/15)+(I7870/60)</f>
        <v>16.928941166514203</v>
      </c>
      <c r="K7870" s="2">
        <f t="shared" si="1352"/>
        <v>-73.934117497713046</v>
      </c>
      <c r="L7870" s="2">
        <f>DEGREES(ASIN((((COS(RADIANS('PV model'!$B$2))*COS(RADIANS(H7870))*COS(RADIANS(K7870)))+(SIN(RADIANS('PV model'!$B$2))*SIN(RADIANS(H7870)))))))</f>
        <v>-8.5850460162889153</v>
      </c>
      <c r="M7870" s="3">
        <f t="shared" si="1348"/>
        <v>0</v>
      </c>
      <c r="N7870" s="2">
        <f t="shared" si="1353"/>
        <v>-65.116959563302714</v>
      </c>
      <c r="O7870" s="2">
        <f>IF('PV model'!$B$2&gt;0, 180-N7870,IF('PV model'!$B$2&lt;0,0-N7870,N7870))</f>
        <v>245.11695956330271</v>
      </c>
      <c r="P7870" s="2">
        <f>ABS(O7870-'PV model'!$B$5)</f>
        <v>40.116959563302714</v>
      </c>
      <c r="Q7870" s="3">
        <f t="shared" si="1349"/>
        <v>98.585046016288928</v>
      </c>
      <c r="R7870" s="3">
        <f t="shared" si="1354"/>
        <v>0</v>
      </c>
      <c r="S7870" s="3">
        <f t="shared" si="1350"/>
        <v>0</v>
      </c>
      <c r="T7870" s="3">
        <f>(0.5*(1-COS(RADIANS(90-$X$3)))*(D7870+E7870)*'PV model'!$B$4)</f>
        <v>0</v>
      </c>
      <c r="U7870" s="3">
        <f t="shared" si="1355"/>
        <v>0</v>
      </c>
      <c r="V7870" s="3">
        <f>('PV model'!$B$13*(U7870/1000)*(1-'PV model'!$B$14*((20+C7870)-25))*'PV model'!$B$10)/'PV model'!$B$12</f>
        <v>0</v>
      </c>
    </row>
    <row r="7871" spans="1:22" x14ac:dyDescent="0.2">
      <c r="A7871" s="10">
        <f t="shared" si="1358"/>
        <v>328</v>
      </c>
      <c r="B7871" s="10">
        <f t="shared" si="1356"/>
        <v>18</v>
      </c>
      <c r="C7871" s="23">
        <v>7.2</v>
      </c>
      <c r="D7871" s="24">
        <v>0</v>
      </c>
      <c r="E7871" s="24">
        <v>0</v>
      </c>
      <c r="F7871" s="48"/>
      <c r="G7871" s="48"/>
      <c r="H7871" s="1">
        <f t="shared" si="1357"/>
        <v>-21.019041740892273</v>
      </c>
      <c r="I7871" s="1">
        <f t="shared" si="1351"/>
        <v>12.336469990852249</v>
      </c>
      <c r="J7871" s="4">
        <f>B7871+('PV model'!$B$3/15)+(I7871/60)</f>
        <v>17.928941166514203</v>
      </c>
      <c r="K7871" s="2">
        <f t="shared" si="1352"/>
        <v>-88.934117497713046</v>
      </c>
      <c r="L7871" s="2">
        <f>DEGREES(ASIN((((COS(RADIANS('PV model'!$B$2))*COS(RADIANS(H7871))*COS(RADIANS(K7871)))+(SIN(RADIANS('PV model'!$B$2))*SIN(RADIANS(H7871)))))))</f>
        <v>-16.604332543869528</v>
      </c>
      <c r="M7871" s="3">
        <f t="shared" si="1348"/>
        <v>0</v>
      </c>
      <c r="N7871" s="2">
        <f t="shared" si="1353"/>
        <v>-76.883560352455532</v>
      </c>
      <c r="O7871" s="2">
        <f>IF('PV model'!$B$2&gt;0, 180-N7871,IF('PV model'!$B$2&lt;0,0-N7871,N7871))</f>
        <v>256.88356035245556</v>
      </c>
      <c r="P7871" s="2">
        <f>ABS(O7871-'PV model'!$B$5)</f>
        <v>51.883560352455561</v>
      </c>
      <c r="Q7871" s="3">
        <f t="shared" si="1349"/>
        <v>106.60433254386952</v>
      </c>
      <c r="R7871" s="3">
        <f t="shared" si="1354"/>
        <v>0</v>
      </c>
      <c r="S7871" s="3">
        <f t="shared" si="1350"/>
        <v>0</v>
      </c>
      <c r="T7871" s="3">
        <f>(0.5*(1-COS(RADIANS(90-$X$3)))*(D7871+E7871)*'PV model'!$B$4)</f>
        <v>0</v>
      </c>
      <c r="U7871" s="3">
        <f t="shared" si="1355"/>
        <v>0</v>
      </c>
      <c r="V7871" s="3">
        <f>('PV model'!$B$13*(U7871/1000)*(1-'PV model'!$B$14*((20+C7871)-25))*'PV model'!$B$10)/'PV model'!$B$12</f>
        <v>0</v>
      </c>
    </row>
    <row r="7872" spans="1:22" x14ac:dyDescent="0.2">
      <c r="A7872" s="10">
        <f t="shared" si="1358"/>
        <v>328</v>
      </c>
      <c r="B7872" s="10">
        <f t="shared" si="1356"/>
        <v>19</v>
      </c>
      <c r="C7872" s="23">
        <v>7.2</v>
      </c>
      <c r="D7872" s="24">
        <v>0</v>
      </c>
      <c r="E7872" s="24">
        <v>0</v>
      </c>
      <c r="F7872" s="48"/>
      <c r="G7872" s="48"/>
      <c r="H7872" s="1">
        <f t="shared" si="1357"/>
        <v>-21.019041740892273</v>
      </c>
      <c r="I7872" s="1">
        <f t="shared" si="1351"/>
        <v>12.336469990852249</v>
      </c>
      <c r="J7872" s="4">
        <f>B7872+('PV model'!$B$3/15)+(I7872/60)</f>
        <v>18.928941166514203</v>
      </c>
      <c r="K7872" s="2">
        <f t="shared" si="1352"/>
        <v>-103.93411749771305</v>
      </c>
      <c r="L7872" s="2">
        <f>DEGREES(ASIN((((COS(RADIANS('PV model'!$B$2))*COS(RADIANS(H7872))*COS(RADIANS(K7872)))+(SIN(RADIANS('PV model'!$B$2))*SIN(RADIANS(H7872)))))))</f>
        <v>-25.018738434147757</v>
      </c>
      <c r="M7872" s="3">
        <f t="shared" si="1348"/>
        <v>0</v>
      </c>
      <c r="N7872" s="2">
        <f t="shared" si="1353"/>
        <v>-88.867634015871502</v>
      </c>
      <c r="O7872" s="2">
        <f>IF('PV model'!$B$2&gt;0, 180-N7872,IF('PV model'!$B$2&lt;0,0-N7872,N7872))</f>
        <v>268.86763401587149</v>
      </c>
      <c r="P7872" s="2">
        <f>ABS(O7872-'PV model'!$B$5)</f>
        <v>63.867634015871488</v>
      </c>
      <c r="Q7872" s="3">
        <f t="shared" si="1349"/>
        <v>115.01873843414776</v>
      </c>
      <c r="R7872" s="3">
        <f t="shared" si="1354"/>
        <v>0</v>
      </c>
      <c r="S7872" s="3">
        <f t="shared" si="1350"/>
        <v>0</v>
      </c>
      <c r="T7872" s="3">
        <f>(0.5*(1-COS(RADIANS(90-$X$3)))*(D7872+E7872)*'PV model'!$B$4)</f>
        <v>0</v>
      </c>
      <c r="U7872" s="3">
        <f t="shared" si="1355"/>
        <v>0</v>
      </c>
      <c r="V7872" s="3">
        <f>('PV model'!$B$13*(U7872/1000)*(1-'PV model'!$B$14*((20+C7872)-25))*'PV model'!$B$10)/'PV model'!$B$12</f>
        <v>0</v>
      </c>
    </row>
    <row r="7873" spans="1:22" x14ac:dyDescent="0.2">
      <c r="A7873" s="10">
        <f t="shared" si="1358"/>
        <v>328</v>
      </c>
      <c r="B7873" s="10">
        <f t="shared" si="1356"/>
        <v>20</v>
      </c>
      <c r="C7873" s="23">
        <v>7.2</v>
      </c>
      <c r="D7873" s="24">
        <v>0</v>
      </c>
      <c r="E7873" s="24">
        <v>0</v>
      </c>
      <c r="F7873" s="48"/>
      <c r="G7873" s="48"/>
      <c r="H7873" s="1">
        <f t="shared" si="1357"/>
        <v>-21.019041740892273</v>
      </c>
      <c r="I7873" s="1">
        <f t="shared" si="1351"/>
        <v>12.336469990852249</v>
      </c>
      <c r="J7873" s="4">
        <f>B7873+('PV model'!$B$3/15)+(I7873/60)</f>
        <v>19.928941166514203</v>
      </c>
      <c r="K7873" s="2">
        <f t="shared" si="1352"/>
        <v>-118.93411749771305</v>
      </c>
      <c r="L7873" s="2">
        <f>DEGREES(ASIN((((COS(RADIANS('PV model'!$B$2))*COS(RADIANS(H7873))*COS(RADIANS(K7873)))+(SIN(RADIANS('PV model'!$B$2))*SIN(RADIANS(H7873)))))))</f>
        <v>-33.462556203033444</v>
      </c>
      <c r="M7873" s="3">
        <f t="shared" si="1348"/>
        <v>0</v>
      </c>
      <c r="N7873" s="2">
        <f t="shared" si="1353"/>
        <v>-78.31030362468627</v>
      </c>
      <c r="O7873" s="2">
        <f>IF('PV model'!$B$2&gt;0, 180-N7873,IF('PV model'!$B$2&lt;0,0-N7873,N7873))</f>
        <v>258.3103036246863</v>
      </c>
      <c r="P7873" s="2">
        <f>ABS(O7873-'PV model'!$B$5)</f>
        <v>53.310303624686298</v>
      </c>
      <c r="Q7873" s="3">
        <f t="shared" si="1349"/>
        <v>123.46255620303344</v>
      </c>
      <c r="R7873" s="3">
        <f t="shared" si="1354"/>
        <v>0</v>
      </c>
      <c r="S7873" s="3">
        <f t="shared" si="1350"/>
        <v>0</v>
      </c>
      <c r="T7873" s="3">
        <f>(0.5*(1-COS(RADIANS(90-$X$3)))*(D7873+E7873)*'PV model'!$B$4)</f>
        <v>0</v>
      </c>
      <c r="U7873" s="3">
        <f t="shared" si="1355"/>
        <v>0</v>
      </c>
      <c r="V7873" s="3">
        <f>('PV model'!$B$13*(U7873/1000)*(1-'PV model'!$B$14*((20+C7873)-25))*'PV model'!$B$10)/'PV model'!$B$12</f>
        <v>0</v>
      </c>
    </row>
    <row r="7874" spans="1:22" x14ac:dyDescent="0.2">
      <c r="A7874" s="10">
        <f t="shared" si="1358"/>
        <v>328</v>
      </c>
      <c r="B7874" s="10">
        <f t="shared" si="1356"/>
        <v>21</v>
      </c>
      <c r="C7874" s="23">
        <v>7.2</v>
      </c>
      <c r="D7874" s="24">
        <v>0</v>
      </c>
      <c r="E7874" s="24">
        <v>0</v>
      </c>
      <c r="F7874" s="48"/>
      <c r="G7874" s="48"/>
      <c r="H7874" s="1">
        <f t="shared" si="1357"/>
        <v>-21.019041740892273</v>
      </c>
      <c r="I7874" s="1">
        <f t="shared" si="1351"/>
        <v>12.336469990852249</v>
      </c>
      <c r="J7874" s="4">
        <f>B7874+('PV model'!$B$3/15)+(I7874/60)</f>
        <v>20.928941166514203</v>
      </c>
      <c r="K7874" s="2">
        <f t="shared" si="1352"/>
        <v>-133.93411749771306</v>
      </c>
      <c r="L7874" s="2">
        <f>DEGREES(ASIN((((COS(RADIANS('PV model'!$B$2))*COS(RADIANS(H7874))*COS(RADIANS(K7874)))+(SIN(RADIANS('PV model'!$B$2))*SIN(RADIANS(H7874)))))))</f>
        <v>-41.486006597878003</v>
      </c>
      <c r="M7874" s="3">
        <f t="shared" si="1348"/>
        <v>0</v>
      </c>
      <c r="N7874" s="2">
        <f t="shared" si="1353"/>
        <v>-63.811963411105687</v>
      </c>
      <c r="O7874" s="2">
        <f>IF('PV model'!$B$2&gt;0, 180-N7874,IF('PV model'!$B$2&lt;0,0-N7874,N7874))</f>
        <v>243.81196341110569</v>
      </c>
      <c r="P7874" s="2">
        <f>ABS(O7874-'PV model'!$B$5)</f>
        <v>38.811963411105694</v>
      </c>
      <c r="Q7874" s="3">
        <f t="shared" si="1349"/>
        <v>131.486006597878</v>
      </c>
      <c r="R7874" s="3">
        <f t="shared" si="1354"/>
        <v>0</v>
      </c>
      <c r="S7874" s="3">
        <f t="shared" si="1350"/>
        <v>0</v>
      </c>
      <c r="T7874" s="3">
        <f>(0.5*(1-COS(RADIANS(90-$X$3)))*(D7874+E7874)*'PV model'!$B$4)</f>
        <v>0</v>
      </c>
      <c r="U7874" s="3">
        <f t="shared" si="1355"/>
        <v>0</v>
      </c>
      <c r="V7874" s="3">
        <f>('PV model'!$B$13*(U7874/1000)*(1-'PV model'!$B$14*((20+C7874)-25))*'PV model'!$B$10)/'PV model'!$B$12</f>
        <v>0</v>
      </c>
    </row>
    <row r="7875" spans="1:22" x14ac:dyDescent="0.2">
      <c r="A7875" s="10">
        <f t="shared" si="1358"/>
        <v>328</v>
      </c>
      <c r="B7875" s="10">
        <f t="shared" si="1356"/>
        <v>22</v>
      </c>
      <c r="C7875" s="23">
        <v>7.4</v>
      </c>
      <c r="D7875" s="24">
        <v>0</v>
      </c>
      <c r="E7875" s="24">
        <v>0</v>
      </c>
      <c r="F7875" s="48"/>
      <c r="G7875" s="48"/>
      <c r="H7875" s="1">
        <f t="shared" si="1357"/>
        <v>-21.019041740892273</v>
      </c>
      <c r="I7875" s="1">
        <f t="shared" si="1351"/>
        <v>12.336469990852249</v>
      </c>
      <c r="J7875" s="4">
        <f>B7875+('PV model'!$B$3/15)+(I7875/60)</f>
        <v>21.928941166514203</v>
      </c>
      <c r="K7875" s="2">
        <f t="shared" si="1352"/>
        <v>-148.93411749771306</v>
      </c>
      <c r="L7875" s="2">
        <f>DEGREES(ASIN((((COS(RADIANS('PV model'!$B$2))*COS(RADIANS(H7875))*COS(RADIANS(K7875)))+(SIN(RADIANS('PV model'!$B$2))*SIN(RADIANS(H7875)))))))</f>
        <v>-48.459115348097804</v>
      </c>
      <c r="M7875" s="3">
        <f t="shared" si="1348"/>
        <v>0</v>
      </c>
      <c r="N7875" s="2">
        <f t="shared" si="1353"/>
        <v>-46.581983334805784</v>
      </c>
      <c r="O7875" s="2">
        <f>IF('PV model'!$B$2&gt;0, 180-N7875,IF('PV model'!$B$2&lt;0,0-N7875,N7875))</f>
        <v>226.58198333480578</v>
      </c>
      <c r="P7875" s="2">
        <f>ABS(O7875-'PV model'!$B$5)</f>
        <v>21.581983334805784</v>
      </c>
      <c r="Q7875" s="3">
        <f t="shared" si="1349"/>
        <v>138.45911534809778</v>
      </c>
      <c r="R7875" s="3">
        <f t="shared" si="1354"/>
        <v>0</v>
      </c>
      <c r="S7875" s="3">
        <f t="shared" si="1350"/>
        <v>0</v>
      </c>
      <c r="T7875" s="3">
        <f>(0.5*(1-COS(RADIANS(90-$X$3)))*(D7875+E7875)*'PV model'!$B$4)</f>
        <v>0</v>
      </c>
      <c r="U7875" s="3">
        <f t="shared" si="1355"/>
        <v>0</v>
      </c>
      <c r="V7875" s="3">
        <f>('PV model'!$B$13*(U7875/1000)*(1-'PV model'!$B$14*((20+C7875)-25))*'PV model'!$B$10)/'PV model'!$B$12</f>
        <v>0</v>
      </c>
    </row>
    <row r="7876" spans="1:22" x14ac:dyDescent="0.2">
      <c r="A7876" s="10">
        <f t="shared" si="1358"/>
        <v>328</v>
      </c>
      <c r="B7876" s="10">
        <f t="shared" si="1356"/>
        <v>23</v>
      </c>
      <c r="C7876" s="23">
        <v>7.7</v>
      </c>
      <c r="D7876" s="24">
        <v>0</v>
      </c>
      <c r="E7876" s="24">
        <v>0</v>
      </c>
      <c r="F7876" s="48"/>
      <c r="G7876" s="48"/>
      <c r="H7876" s="1">
        <f t="shared" si="1357"/>
        <v>-21.019041740892273</v>
      </c>
      <c r="I7876" s="1">
        <f t="shared" si="1351"/>
        <v>12.336469990852249</v>
      </c>
      <c r="J7876" s="4">
        <f>B7876+('PV model'!$B$3/15)+(I7876/60)</f>
        <v>22.928941166514203</v>
      </c>
      <c r="K7876" s="2">
        <f t="shared" si="1352"/>
        <v>-163.93411749771306</v>
      </c>
      <c r="L7876" s="2">
        <f>DEGREES(ASIN((((COS(RADIANS('PV model'!$B$2))*COS(RADIANS(H7876))*COS(RADIANS(K7876)))+(SIN(RADIANS('PV model'!$B$2))*SIN(RADIANS(H7876)))))))</f>
        <v>-53.481506099039123</v>
      </c>
      <c r="M7876" s="3">
        <f t="shared" si="1348"/>
        <v>0</v>
      </c>
      <c r="N7876" s="2">
        <f t="shared" si="1353"/>
        <v>-25.728382327934732</v>
      </c>
      <c r="O7876" s="2">
        <f>IF('PV model'!$B$2&gt;0, 180-N7876,IF('PV model'!$B$2&lt;0,0-N7876,N7876))</f>
        <v>205.72838232793472</v>
      </c>
      <c r="P7876" s="2">
        <f>ABS(O7876-'PV model'!$B$5)</f>
        <v>0.72838232793472457</v>
      </c>
      <c r="Q7876" s="3">
        <f t="shared" si="1349"/>
        <v>143.48150609903911</v>
      </c>
      <c r="R7876" s="3">
        <f t="shared" si="1354"/>
        <v>0</v>
      </c>
      <c r="S7876" s="3">
        <f t="shared" si="1350"/>
        <v>0</v>
      </c>
      <c r="T7876" s="3">
        <f>(0.5*(1-COS(RADIANS(90-$X$3)))*(D7876+E7876)*'PV model'!$B$4)</f>
        <v>0</v>
      </c>
      <c r="U7876" s="3">
        <f t="shared" si="1355"/>
        <v>0</v>
      </c>
      <c r="V7876" s="3">
        <f>('PV model'!$B$13*(U7876/1000)*(1-'PV model'!$B$14*((20+C7876)-25))*'PV model'!$B$10)/'PV model'!$B$12</f>
        <v>0</v>
      </c>
    </row>
    <row r="7877" spans="1:22" x14ac:dyDescent="0.2">
      <c r="A7877" s="10">
        <f t="shared" si="1358"/>
        <v>328</v>
      </c>
      <c r="B7877" s="10">
        <f t="shared" si="1356"/>
        <v>24</v>
      </c>
      <c r="C7877" s="23">
        <v>7.9</v>
      </c>
      <c r="D7877" s="24">
        <v>0</v>
      </c>
      <c r="E7877" s="24">
        <v>0</v>
      </c>
      <c r="F7877" s="48"/>
      <c r="G7877" s="48"/>
      <c r="H7877" s="1">
        <f t="shared" si="1357"/>
        <v>-21.019041740892273</v>
      </c>
      <c r="I7877" s="1">
        <f t="shared" si="1351"/>
        <v>12.336469990852249</v>
      </c>
      <c r="J7877" s="4">
        <f>B7877+('PV model'!$B$3/15)+(I7877/60)</f>
        <v>23.928941166514203</v>
      </c>
      <c r="K7877" s="2">
        <f t="shared" si="1352"/>
        <v>-178.93411749771306</v>
      </c>
      <c r="L7877" s="2">
        <f>DEGREES(ASIN((((COS(RADIANS('PV model'!$B$2))*COS(RADIANS(H7877))*COS(RADIANS(K7877)))+(SIN(RADIANS('PV model'!$B$2))*SIN(RADIANS(H7877)))))))</f>
        <v>-55.509783919084484</v>
      </c>
      <c r="M7877" s="3">
        <f t="shared" si="1348"/>
        <v>0</v>
      </c>
      <c r="N7877" s="2">
        <f t="shared" si="1353"/>
        <v>-1.7572298491784084</v>
      </c>
      <c r="O7877" s="2">
        <f>IF('PV model'!$B$2&gt;0, 180-N7877,IF('PV model'!$B$2&lt;0,0-N7877,N7877))</f>
        <v>181.7572298491784</v>
      </c>
      <c r="P7877" s="2">
        <f>ABS(O7877-'PV model'!$B$5)</f>
        <v>23.242770150821599</v>
      </c>
      <c r="Q7877" s="3">
        <f t="shared" si="1349"/>
        <v>145.50978391908447</v>
      </c>
      <c r="R7877" s="3">
        <f t="shared" si="1354"/>
        <v>0</v>
      </c>
      <c r="S7877" s="3">
        <f t="shared" si="1350"/>
        <v>0</v>
      </c>
      <c r="T7877" s="3">
        <f>(0.5*(1-COS(RADIANS(90-$X$3)))*(D7877+E7877)*'PV model'!$B$4)</f>
        <v>0</v>
      </c>
      <c r="U7877" s="3">
        <f t="shared" si="1355"/>
        <v>0</v>
      </c>
      <c r="V7877" s="3">
        <f>('PV model'!$B$13*(U7877/1000)*(1-'PV model'!$B$14*((20+C7877)-25))*'PV model'!$B$10)/'PV model'!$B$12</f>
        <v>0</v>
      </c>
    </row>
    <row r="7878" spans="1:22" x14ac:dyDescent="0.2">
      <c r="A7878" s="10">
        <f t="shared" si="1358"/>
        <v>329</v>
      </c>
      <c r="B7878" s="10">
        <f t="shared" si="1356"/>
        <v>1</v>
      </c>
      <c r="C7878" s="23">
        <v>7.9</v>
      </c>
      <c r="D7878" s="24">
        <v>0</v>
      </c>
      <c r="E7878" s="24">
        <v>0</v>
      </c>
      <c r="F7878" s="48"/>
      <c r="G7878" s="48"/>
      <c r="H7878" s="1">
        <f t="shared" si="1357"/>
        <v>-21.195480107781595</v>
      </c>
      <c r="I7878" s="1">
        <f t="shared" si="1351"/>
        <v>12.012952127669648</v>
      </c>
      <c r="J7878" s="4">
        <f>B7878+('PV model'!$B$3/15)+(I7878/60)</f>
        <v>0.92354920212782754</v>
      </c>
      <c r="K7878" s="2">
        <f t="shared" si="1352"/>
        <v>166.14676196808259</v>
      </c>
      <c r="L7878" s="2">
        <f>DEGREES(ASIN((((COS(RADIANS('PV model'!$B$2))*COS(RADIANS(H7878))*COS(RADIANS(K7878)))+(SIN(RADIANS('PV model'!$B$2))*SIN(RADIANS(H7878)))))))</f>
        <v>-54.1636816870136</v>
      </c>
      <c r="M7878" s="3">
        <f t="shared" ref="M7878:M7941" si="1359">IF(L7878&gt;0, L7878, 0)</f>
        <v>0</v>
      </c>
      <c r="N7878" s="2">
        <f t="shared" si="1353"/>
        <v>22.414029283052912</v>
      </c>
      <c r="O7878" s="2">
        <f>IF('PV model'!$B$2&gt;0, 180-N7878,IF('PV model'!$B$2&lt;0,0-N7878,N7878))</f>
        <v>157.58597071694709</v>
      </c>
      <c r="P7878" s="2">
        <f>ABS(O7878-'PV model'!$B$5)</f>
        <v>47.414029283052912</v>
      </c>
      <c r="Q7878" s="3">
        <f t="shared" ref="Q7878:Q7941" si="1360">DEGREES(ACOS((SIN(RADIANS(L7878))*COS(RADIANS(90-$X$3))+COS(RADIANS(L7878))*COS(RADIANS(P7878))*SIN(RADIANS(90-$X$3)))))</f>
        <v>144.16368168701359</v>
      </c>
      <c r="R7878" s="3">
        <f t="shared" si="1354"/>
        <v>0</v>
      </c>
      <c r="S7878" s="3">
        <f t="shared" ref="S7878:S7941" si="1361">IF($Z$3=TRUE, IF(E7878=0,0,E7878*(0.5*(1+COS(RADIANS(90-$X$3))*(1+(1-(E7878^2/(D7878+E7878)^2))*(SIN(RADIANS(0.5*$X$3))^3)))*(1+(1-(E7878^2/(D7878+E7878)^2))*(COS(RADIANS(Q7878))^2)*(SIN(RADIANS(90-L7878))^3)))), IF(E7878=0,0,E7878*(0.5*(1+COS(RADIANS(90-$X$3))))))</f>
        <v>0</v>
      </c>
      <c r="T7878" s="3">
        <f>(0.5*(1-COS(RADIANS(90-$X$3)))*(D7878+E7878)*'PV model'!$B$4)</f>
        <v>0</v>
      </c>
      <c r="U7878" s="3">
        <f t="shared" si="1355"/>
        <v>0</v>
      </c>
      <c r="V7878" s="3">
        <f>('PV model'!$B$13*(U7878/1000)*(1-'PV model'!$B$14*((20+C7878)-25))*'PV model'!$B$10)/'PV model'!$B$12</f>
        <v>0</v>
      </c>
    </row>
    <row r="7879" spans="1:22" x14ac:dyDescent="0.2">
      <c r="A7879" s="10">
        <f t="shared" si="1358"/>
        <v>329</v>
      </c>
      <c r="B7879" s="10">
        <f t="shared" si="1356"/>
        <v>2</v>
      </c>
      <c r="C7879" s="23">
        <v>7.8</v>
      </c>
      <c r="D7879" s="24">
        <v>0</v>
      </c>
      <c r="E7879" s="24">
        <v>0</v>
      </c>
      <c r="F7879" s="48"/>
      <c r="G7879" s="48"/>
      <c r="H7879" s="1">
        <f t="shared" si="1357"/>
        <v>-21.195480107781595</v>
      </c>
      <c r="I7879" s="1">
        <f t="shared" ref="I7879:I7942" si="1362">9.87*SIN(RADIANS(1.978*A7879-160.22))-7.53*COS(RADIANS(0.989*A7879-80.11))-1.5*SIN((RADIANS(0.989*A7879-80.11)))</f>
        <v>12.012952127669648</v>
      </c>
      <c r="J7879" s="4">
        <f>B7879+('PV model'!$B$3/15)+(I7879/60)</f>
        <v>1.9235492021278275</v>
      </c>
      <c r="K7879" s="2">
        <f t="shared" ref="K7879:K7942" si="1363">15*(12-J7879)</f>
        <v>151.14676196808259</v>
      </c>
      <c r="L7879" s="2">
        <f>DEGREES(ASIN((((COS(RADIANS('PV model'!$B$2))*COS(RADIANS(H7879))*COS(RADIANS(K7879)))+(SIN(RADIANS('PV model'!$B$2))*SIN(RADIANS(H7879)))))))</f>
        <v>-49.507945343905185</v>
      </c>
      <c r="M7879" s="3">
        <f t="shared" si="1359"/>
        <v>0</v>
      </c>
      <c r="N7879" s="2">
        <f t="shared" ref="N7879:N7942" si="1364">DEGREES(ASIN((COS(RADIANS(H7879))*SIN(RADIANS(K7879)))/COS(RADIANS(L7879))))</f>
        <v>43.859331925437459</v>
      </c>
      <c r="O7879" s="2">
        <f>IF('PV model'!$B$2&gt;0, 180-N7879,IF('PV model'!$B$2&lt;0,0-N7879,N7879))</f>
        <v>136.14066807456254</v>
      </c>
      <c r="P7879" s="2">
        <f>ABS(O7879-'PV model'!$B$5)</f>
        <v>68.859331925437459</v>
      </c>
      <c r="Q7879" s="3">
        <f t="shared" si="1360"/>
        <v>139.50794534390516</v>
      </c>
      <c r="R7879" s="3">
        <f t="shared" ref="R7879:R7942" si="1365">IF(D7879=0,0,D7879*COS(RADIANS(Q7879))/SIN(RADIANS(L7879)))</f>
        <v>0</v>
      </c>
      <c r="S7879" s="3">
        <f t="shared" si="1361"/>
        <v>0</v>
      </c>
      <c r="T7879" s="3">
        <f>(0.5*(1-COS(RADIANS(90-$X$3)))*(D7879+E7879)*'PV model'!$B$4)</f>
        <v>0</v>
      </c>
      <c r="U7879" s="3">
        <f t="shared" ref="U7879:U7942" si="1366">R7879+S7879+T7879</f>
        <v>0</v>
      </c>
      <c r="V7879" s="3">
        <f>('PV model'!$B$13*(U7879/1000)*(1-'PV model'!$B$14*((20+C7879)-25))*'PV model'!$B$10)/'PV model'!$B$12</f>
        <v>0</v>
      </c>
    </row>
    <row r="7880" spans="1:22" x14ac:dyDescent="0.2">
      <c r="A7880" s="10">
        <f t="shared" si="1358"/>
        <v>329</v>
      </c>
      <c r="B7880" s="10">
        <f t="shared" ref="B7880:B7943" si="1367">IF(B7879&lt;24,B7879+1,1)</f>
        <v>3</v>
      </c>
      <c r="C7880" s="23">
        <v>7.8</v>
      </c>
      <c r="D7880" s="24">
        <v>0</v>
      </c>
      <c r="E7880" s="24">
        <v>0</v>
      </c>
      <c r="F7880" s="48"/>
      <c r="G7880" s="48"/>
      <c r="H7880" s="1">
        <f t="shared" ref="H7880:H7943" si="1368">(23.465*SIN(RADIANS(280.1+0.9863*A7880)))</f>
        <v>-21.195480107781595</v>
      </c>
      <c r="I7880" s="1">
        <f t="shared" si="1362"/>
        <v>12.012952127669648</v>
      </c>
      <c r="J7880" s="4">
        <f>B7880+('PV model'!$B$3/15)+(I7880/60)</f>
        <v>2.9235492021278273</v>
      </c>
      <c r="K7880" s="2">
        <f t="shared" si="1363"/>
        <v>136.14676196808259</v>
      </c>
      <c r="L7880" s="2">
        <f>DEGREES(ASIN((((COS(RADIANS('PV model'!$B$2))*COS(RADIANS(H7880))*COS(RADIANS(K7880)))+(SIN(RADIANS('PV model'!$B$2))*SIN(RADIANS(H7880)))))))</f>
        <v>-42.748253037272043</v>
      </c>
      <c r="M7880" s="3">
        <f t="shared" si="1359"/>
        <v>0</v>
      </c>
      <c r="N7880" s="2">
        <f t="shared" si="1364"/>
        <v>61.597103628795999</v>
      </c>
      <c r="O7880" s="2">
        <f>IF('PV model'!$B$2&gt;0, 180-N7880,IF('PV model'!$B$2&lt;0,0-N7880,N7880))</f>
        <v>118.40289637120401</v>
      </c>
      <c r="P7880" s="2">
        <f>ABS(O7880-'PV model'!$B$5)</f>
        <v>86.597103628795992</v>
      </c>
      <c r="Q7880" s="3">
        <f t="shared" si="1360"/>
        <v>132.74825303727206</v>
      </c>
      <c r="R7880" s="3">
        <f t="shared" si="1365"/>
        <v>0</v>
      </c>
      <c r="S7880" s="3">
        <f t="shared" si="1361"/>
        <v>0</v>
      </c>
      <c r="T7880" s="3">
        <f>(0.5*(1-COS(RADIANS(90-$X$3)))*(D7880+E7880)*'PV model'!$B$4)</f>
        <v>0</v>
      </c>
      <c r="U7880" s="3">
        <f t="shared" si="1366"/>
        <v>0</v>
      </c>
      <c r="V7880" s="3">
        <f>('PV model'!$B$13*(U7880/1000)*(1-'PV model'!$B$14*((20+C7880)-25))*'PV model'!$B$10)/'PV model'!$B$12</f>
        <v>0</v>
      </c>
    </row>
    <row r="7881" spans="1:22" x14ac:dyDescent="0.2">
      <c r="A7881" s="10">
        <f t="shared" si="1358"/>
        <v>329</v>
      </c>
      <c r="B7881" s="10">
        <f t="shared" si="1367"/>
        <v>4</v>
      </c>
      <c r="C7881" s="23">
        <v>7.8</v>
      </c>
      <c r="D7881" s="24">
        <v>0</v>
      </c>
      <c r="E7881" s="24">
        <v>0</v>
      </c>
      <c r="F7881" s="48"/>
      <c r="G7881" s="48"/>
      <c r="H7881" s="1">
        <f t="shared" si="1368"/>
        <v>-21.195480107781595</v>
      </c>
      <c r="I7881" s="1">
        <f t="shared" si="1362"/>
        <v>12.012952127669648</v>
      </c>
      <c r="J7881" s="4">
        <f>B7881+('PV model'!$B$3/15)+(I7881/60)</f>
        <v>3.9235492021278273</v>
      </c>
      <c r="K7881" s="2">
        <f t="shared" si="1363"/>
        <v>121.1467619680826</v>
      </c>
      <c r="L7881" s="2">
        <f>DEGREES(ASIN((((COS(RADIANS('PV model'!$B$2))*COS(RADIANS(H7881))*COS(RADIANS(K7881)))+(SIN(RADIANS('PV model'!$B$2))*SIN(RADIANS(H7881)))))))</f>
        <v>-34.827582023604293</v>
      </c>
      <c r="M7881" s="3">
        <f t="shared" si="1359"/>
        <v>0</v>
      </c>
      <c r="N7881" s="2">
        <f t="shared" si="1364"/>
        <v>76.427161297071621</v>
      </c>
      <c r="O7881" s="2">
        <f>IF('PV model'!$B$2&gt;0, 180-N7881,IF('PV model'!$B$2&lt;0,0-N7881,N7881))</f>
        <v>103.57283870292838</v>
      </c>
      <c r="P7881" s="2">
        <f>ABS(O7881-'PV model'!$B$5)</f>
        <v>101.42716129707162</v>
      </c>
      <c r="Q7881" s="3">
        <f t="shared" si="1360"/>
        <v>124.82758202360429</v>
      </c>
      <c r="R7881" s="3">
        <f t="shared" si="1365"/>
        <v>0</v>
      </c>
      <c r="S7881" s="3">
        <f t="shared" si="1361"/>
        <v>0</v>
      </c>
      <c r="T7881" s="3">
        <f>(0.5*(1-COS(RADIANS(90-$X$3)))*(D7881+E7881)*'PV model'!$B$4)</f>
        <v>0</v>
      </c>
      <c r="U7881" s="3">
        <f t="shared" si="1366"/>
        <v>0</v>
      </c>
      <c r="V7881" s="3">
        <f>('PV model'!$B$13*(U7881/1000)*(1-'PV model'!$B$14*((20+C7881)-25))*'PV model'!$B$10)/'PV model'!$B$12</f>
        <v>0</v>
      </c>
    </row>
    <row r="7882" spans="1:22" x14ac:dyDescent="0.2">
      <c r="A7882" s="10">
        <f t="shared" si="1358"/>
        <v>329</v>
      </c>
      <c r="B7882" s="10">
        <f t="shared" si="1367"/>
        <v>5</v>
      </c>
      <c r="C7882" s="23">
        <v>7.8</v>
      </c>
      <c r="D7882" s="24">
        <v>0</v>
      </c>
      <c r="E7882" s="24">
        <v>0</v>
      </c>
      <c r="F7882" s="48"/>
      <c r="G7882" s="48"/>
      <c r="H7882" s="1">
        <f t="shared" si="1368"/>
        <v>-21.195480107781595</v>
      </c>
      <c r="I7882" s="1">
        <f t="shared" si="1362"/>
        <v>12.012952127669648</v>
      </c>
      <c r="J7882" s="4">
        <f>B7882+('PV model'!$B$3/15)+(I7882/60)</f>
        <v>4.9235492021278278</v>
      </c>
      <c r="K7882" s="2">
        <f t="shared" si="1363"/>
        <v>106.14676196808259</v>
      </c>
      <c r="L7882" s="2">
        <f>DEGREES(ASIN((((COS(RADIANS('PV model'!$B$2))*COS(RADIANS(H7882))*COS(RADIANS(K7882)))+(SIN(RADIANS('PV model'!$B$2))*SIN(RADIANS(H7882)))))))</f>
        <v>-26.412133628407343</v>
      </c>
      <c r="M7882" s="3">
        <f t="shared" si="1359"/>
        <v>0</v>
      </c>
      <c r="N7882" s="2">
        <f t="shared" si="1364"/>
        <v>89.430651819922019</v>
      </c>
      <c r="O7882" s="2">
        <f>IF('PV model'!$B$2&gt;0, 180-N7882,IF('PV model'!$B$2&lt;0,0-N7882,N7882))</f>
        <v>90.569348180077981</v>
      </c>
      <c r="P7882" s="2">
        <f>ABS(O7882-'PV model'!$B$5)</f>
        <v>114.43065181992202</v>
      </c>
      <c r="Q7882" s="3">
        <f t="shared" si="1360"/>
        <v>116.41213362840735</v>
      </c>
      <c r="R7882" s="3">
        <f t="shared" si="1365"/>
        <v>0</v>
      </c>
      <c r="S7882" s="3">
        <f t="shared" si="1361"/>
        <v>0</v>
      </c>
      <c r="T7882" s="3">
        <f>(0.5*(1-COS(RADIANS(90-$X$3)))*(D7882+E7882)*'PV model'!$B$4)</f>
        <v>0</v>
      </c>
      <c r="U7882" s="3">
        <f t="shared" si="1366"/>
        <v>0</v>
      </c>
      <c r="V7882" s="3">
        <f>('PV model'!$B$13*(U7882/1000)*(1-'PV model'!$B$14*((20+C7882)-25))*'PV model'!$B$10)/'PV model'!$B$12</f>
        <v>0</v>
      </c>
    </row>
    <row r="7883" spans="1:22" x14ac:dyDescent="0.2">
      <c r="A7883" s="10">
        <f t="shared" si="1358"/>
        <v>329</v>
      </c>
      <c r="B7883" s="10">
        <f t="shared" si="1367"/>
        <v>6</v>
      </c>
      <c r="C7883" s="23">
        <v>7.8</v>
      </c>
      <c r="D7883" s="24">
        <v>0</v>
      </c>
      <c r="E7883" s="24">
        <v>0</v>
      </c>
      <c r="F7883" s="48"/>
      <c r="G7883" s="48"/>
      <c r="H7883" s="1">
        <f t="shared" si="1368"/>
        <v>-21.195480107781595</v>
      </c>
      <c r="I7883" s="1">
        <f t="shared" si="1362"/>
        <v>12.012952127669648</v>
      </c>
      <c r="J7883" s="4">
        <f>B7883+('PV model'!$B$3/15)+(I7883/60)</f>
        <v>5.9235492021278278</v>
      </c>
      <c r="K7883" s="2">
        <f t="shared" si="1363"/>
        <v>91.146761968082586</v>
      </c>
      <c r="L7883" s="2">
        <f>DEGREES(ASIN((((COS(RADIANS('PV model'!$B$2))*COS(RADIANS(H7883))*COS(RADIANS(K7883)))+(SIN(RADIANS('PV model'!$B$2))*SIN(RADIANS(H7883)))))))</f>
        <v>-17.97081818972687</v>
      </c>
      <c r="M7883" s="3">
        <f t="shared" si="1359"/>
        <v>0</v>
      </c>
      <c r="N7883" s="2">
        <f t="shared" si="1364"/>
        <v>78.514421142934467</v>
      </c>
      <c r="O7883" s="2">
        <f>IF('PV model'!$B$2&gt;0, 180-N7883,IF('PV model'!$B$2&lt;0,0-N7883,N7883))</f>
        <v>101.48557885706553</v>
      </c>
      <c r="P7883" s="2">
        <f>ABS(O7883-'PV model'!$B$5)</f>
        <v>103.51442114293447</v>
      </c>
      <c r="Q7883" s="3">
        <f t="shared" si="1360"/>
        <v>107.97081818972687</v>
      </c>
      <c r="R7883" s="3">
        <f t="shared" si="1365"/>
        <v>0</v>
      </c>
      <c r="S7883" s="3">
        <f t="shared" si="1361"/>
        <v>0</v>
      </c>
      <c r="T7883" s="3">
        <f>(0.5*(1-COS(RADIANS(90-$X$3)))*(D7883+E7883)*'PV model'!$B$4)</f>
        <v>0</v>
      </c>
      <c r="U7883" s="3">
        <f t="shared" si="1366"/>
        <v>0</v>
      </c>
      <c r="V7883" s="3">
        <f>('PV model'!$B$13*(U7883/1000)*(1-'PV model'!$B$14*((20+C7883)-25))*'PV model'!$B$10)/'PV model'!$B$12</f>
        <v>0</v>
      </c>
    </row>
    <row r="7884" spans="1:22" x14ac:dyDescent="0.2">
      <c r="A7884" s="10">
        <f t="shared" si="1358"/>
        <v>329</v>
      </c>
      <c r="B7884" s="10">
        <f t="shared" si="1367"/>
        <v>7</v>
      </c>
      <c r="C7884" s="23">
        <v>8</v>
      </c>
      <c r="D7884" s="24">
        <v>0</v>
      </c>
      <c r="E7884" s="24">
        <v>0</v>
      </c>
      <c r="F7884" s="48"/>
      <c r="G7884" s="48"/>
      <c r="H7884" s="1">
        <f t="shared" si="1368"/>
        <v>-21.195480107781595</v>
      </c>
      <c r="I7884" s="1">
        <f t="shared" si="1362"/>
        <v>12.012952127669648</v>
      </c>
      <c r="J7884" s="4">
        <f>B7884+('PV model'!$B$3/15)+(I7884/60)</f>
        <v>6.9235492021278278</v>
      </c>
      <c r="K7884" s="2">
        <f t="shared" si="1363"/>
        <v>76.146761968082586</v>
      </c>
      <c r="L7884" s="2">
        <f>DEGREES(ASIN((((COS(RADIANS('PV model'!$B$2))*COS(RADIANS(H7884))*COS(RADIANS(K7884)))+(SIN(RADIANS('PV model'!$B$2))*SIN(RADIANS(H7884)))))))</f>
        <v>-9.8762078966932432</v>
      </c>
      <c r="M7884" s="3">
        <f t="shared" si="1359"/>
        <v>0</v>
      </c>
      <c r="N7884" s="2">
        <f t="shared" si="1364"/>
        <v>66.75839322591753</v>
      </c>
      <c r="O7884" s="2">
        <f>IF('PV model'!$B$2&gt;0, 180-N7884,IF('PV model'!$B$2&lt;0,0-N7884,N7884))</f>
        <v>113.24160677408247</v>
      </c>
      <c r="P7884" s="2">
        <f>ABS(O7884-'PV model'!$B$5)</f>
        <v>91.75839322591753</v>
      </c>
      <c r="Q7884" s="3">
        <f t="shared" si="1360"/>
        <v>99.876207896693245</v>
      </c>
      <c r="R7884" s="3">
        <f t="shared" si="1365"/>
        <v>0</v>
      </c>
      <c r="S7884" s="3">
        <f t="shared" si="1361"/>
        <v>0</v>
      </c>
      <c r="T7884" s="3">
        <f>(0.5*(1-COS(RADIANS(90-$X$3)))*(D7884+E7884)*'PV model'!$B$4)</f>
        <v>0</v>
      </c>
      <c r="U7884" s="3">
        <f t="shared" si="1366"/>
        <v>0</v>
      </c>
      <c r="V7884" s="3">
        <f>('PV model'!$B$13*(U7884/1000)*(1-'PV model'!$B$14*((20+C7884)-25))*'PV model'!$B$10)/'PV model'!$B$12</f>
        <v>0</v>
      </c>
    </row>
    <row r="7885" spans="1:22" x14ac:dyDescent="0.2">
      <c r="A7885" s="10">
        <f t="shared" si="1358"/>
        <v>329</v>
      </c>
      <c r="B7885" s="10">
        <f t="shared" si="1367"/>
        <v>8</v>
      </c>
      <c r="C7885" s="23">
        <v>8.1999999999999993</v>
      </c>
      <c r="D7885" s="24">
        <v>0</v>
      </c>
      <c r="E7885" s="24">
        <v>0</v>
      </c>
      <c r="F7885" s="48"/>
      <c r="G7885" s="48"/>
      <c r="H7885" s="1">
        <f t="shared" si="1368"/>
        <v>-21.195480107781595</v>
      </c>
      <c r="I7885" s="1">
        <f t="shared" si="1362"/>
        <v>12.012952127669648</v>
      </c>
      <c r="J7885" s="4">
        <f>B7885+('PV model'!$B$3/15)+(I7885/60)</f>
        <v>7.9235492021278278</v>
      </c>
      <c r="K7885" s="2">
        <f t="shared" si="1363"/>
        <v>61.146761968082586</v>
      </c>
      <c r="L7885" s="2">
        <f>DEGREES(ASIN((((COS(RADIANS('PV model'!$B$2))*COS(RADIANS(H7885))*COS(RADIANS(K7885)))+(SIN(RADIANS('PV model'!$B$2))*SIN(RADIANS(H7885)))))))</f>
        <v>-2.4716125227007031</v>
      </c>
      <c r="M7885" s="3">
        <f t="shared" si="1359"/>
        <v>0</v>
      </c>
      <c r="N7885" s="2">
        <f t="shared" si="1364"/>
        <v>54.822306573179475</v>
      </c>
      <c r="O7885" s="2">
        <f>IF('PV model'!$B$2&gt;0, 180-N7885,IF('PV model'!$B$2&lt;0,0-N7885,N7885))</f>
        <v>125.17769342682053</v>
      </c>
      <c r="P7885" s="2">
        <f>ABS(O7885-'PV model'!$B$5)</f>
        <v>79.822306573179475</v>
      </c>
      <c r="Q7885" s="3">
        <f t="shared" si="1360"/>
        <v>92.471612522700696</v>
      </c>
      <c r="R7885" s="3">
        <f t="shared" si="1365"/>
        <v>0</v>
      </c>
      <c r="S7885" s="3">
        <f t="shared" si="1361"/>
        <v>0</v>
      </c>
      <c r="T7885" s="3">
        <f>(0.5*(1-COS(RADIANS(90-$X$3)))*(D7885+E7885)*'PV model'!$B$4)</f>
        <v>0</v>
      </c>
      <c r="U7885" s="3">
        <f t="shared" si="1366"/>
        <v>0</v>
      </c>
      <c r="V7885" s="3">
        <f>('PV model'!$B$13*(U7885/1000)*(1-'PV model'!$B$14*((20+C7885)-25))*'PV model'!$B$10)/'PV model'!$B$12</f>
        <v>0</v>
      </c>
    </row>
    <row r="7886" spans="1:22" x14ac:dyDescent="0.2">
      <c r="A7886" s="10">
        <f t="shared" si="1358"/>
        <v>329</v>
      </c>
      <c r="B7886" s="10">
        <f t="shared" si="1367"/>
        <v>9</v>
      </c>
      <c r="C7886" s="23">
        <v>8.4</v>
      </c>
      <c r="D7886" s="24">
        <v>0</v>
      </c>
      <c r="E7886" s="24">
        <v>1.764</v>
      </c>
      <c r="F7886" s="48"/>
      <c r="G7886" s="48"/>
      <c r="H7886" s="1">
        <f t="shared" si="1368"/>
        <v>-21.195480107781595</v>
      </c>
      <c r="I7886" s="1">
        <f t="shared" si="1362"/>
        <v>12.012952127669648</v>
      </c>
      <c r="J7886" s="4">
        <f>B7886+('PV model'!$B$3/15)+(I7886/60)</f>
        <v>8.9235492021278269</v>
      </c>
      <c r="K7886" s="2">
        <f t="shared" si="1363"/>
        <v>46.1467619680826</v>
      </c>
      <c r="L7886" s="2">
        <f>DEGREES(ASIN((((COS(RADIANS('PV model'!$B$2))*COS(RADIANS(H7886))*COS(RADIANS(K7886)))+(SIN(RADIANS('PV model'!$B$2))*SIN(RADIANS(H7886)))))))</f>
        <v>3.8936286172473893</v>
      </c>
      <c r="M7886" s="3">
        <f t="shared" si="1359"/>
        <v>3.8936286172473893</v>
      </c>
      <c r="N7886" s="2">
        <f t="shared" si="1364"/>
        <v>42.368040032535909</v>
      </c>
      <c r="O7886" s="2">
        <f>IF('PV model'!$B$2&gt;0, 180-N7886,IF('PV model'!$B$2&lt;0,0-N7886,N7886))</f>
        <v>137.6319599674641</v>
      </c>
      <c r="P7886" s="2">
        <f>ABS(O7886-'PV model'!$B$5)</f>
        <v>67.368040032535902</v>
      </c>
      <c r="Q7886" s="3">
        <f t="shared" si="1360"/>
        <v>86.106371382752613</v>
      </c>
      <c r="R7886" s="3">
        <f t="shared" si="1365"/>
        <v>0</v>
      </c>
      <c r="S7886" s="3">
        <f t="shared" si="1361"/>
        <v>1.764</v>
      </c>
      <c r="T7886" s="3">
        <f>(0.5*(1-COS(RADIANS(90-$X$3)))*(D7886+E7886)*'PV model'!$B$4)</f>
        <v>0</v>
      </c>
      <c r="U7886" s="3">
        <f t="shared" si="1366"/>
        <v>1.764</v>
      </c>
      <c r="V7886" s="3">
        <f>('PV model'!$B$13*(U7886/1000)*(1-'PV model'!$B$14*((20+C7886)-25))*'PV model'!$B$10)/'PV model'!$B$12</f>
        <v>0.17393135961599998</v>
      </c>
    </row>
    <row r="7887" spans="1:22" x14ac:dyDescent="0.2">
      <c r="A7887" s="10">
        <f t="shared" si="1358"/>
        <v>329</v>
      </c>
      <c r="B7887" s="10">
        <f t="shared" si="1367"/>
        <v>10</v>
      </c>
      <c r="C7887" s="23">
        <v>8.3000000000000007</v>
      </c>
      <c r="D7887" s="24">
        <v>0</v>
      </c>
      <c r="E7887" s="24">
        <v>14.994</v>
      </c>
      <c r="F7887" s="48"/>
      <c r="G7887" s="48"/>
      <c r="H7887" s="1">
        <f t="shared" si="1368"/>
        <v>-21.195480107781595</v>
      </c>
      <c r="I7887" s="1">
        <f t="shared" si="1362"/>
        <v>12.012952127669648</v>
      </c>
      <c r="J7887" s="4">
        <f>B7887+('PV model'!$B$3/15)+(I7887/60)</f>
        <v>9.9235492021278269</v>
      </c>
      <c r="K7887" s="2">
        <f t="shared" si="1363"/>
        <v>31.146761968082597</v>
      </c>
      <c r="L7887" s="2">
        <f>DEGREES(ASIN((((COS(RADIANS('PV model'!$B$2))*COS(RADIANS(H7887))*COS(RADIANS(K7887)))+(SIN(RADIANS('PV model'!$B$2))*SIN(RADIANS(H7887)))))))</f>
        <v>8.8587920068432471</v>
      </c>
      <c r="M7887" s="3">
        <f t="shared" si="1359"/>
        <v>8.8587920068432471</v>
      </c>
      <c r="N7887" s="2">
        <f t="shared" si="1364"/>
        <v>29.213455105609242</v>
      </c>
      <c r="O7887" s="2">
        <f>IF('PV model'!$B$2&gt;0, 180-N7887,IF('PV model'!$B$2&lt;0,0-N7887,N7887))</f>
        <v>150.78654489439077</v>
      </c>
      <c r="P7887" s="2">
        <f>ABS(O7887-'PV model'!$B$5)</f>
        <v>54.213455105609228</v>
      </c>
      <c r="Q7887" s="3">
        <f t="shared" si="1360"/>
        <v>81.141207993156755</v>
      </c>
      <c r="R7887" s="3">
        <f t="shared" si="1365"/>
        <v>0</v>
      </c>
      <c r="S7887" s="3">
        <f t="shared" si="1361"/>
        <v>14.994</v>
      </c>
      <c r="T7887" s="3">
        <f>(0.5*(1-COS(RADIANS(90-$X$3)))*(D7887+E7887)*'PV model'!$B$4)</f>
        <v>0</v>
      </c>
      <c r="U7887" s="3">
        <f t="shared" si="1366"/>
        <v>14.994</v>
      </c>
      <c r="V7887" s="3">
        <f>('PV model'!$B$13*(U7887/1000)*(1-'PV model'!$B$14*((20+C7887)-25))*'PV model'!$B$10)/'PV model'!$B$12</f>
        <v>1.479016076832</v>
      </c>
    </row>
    <row r="7888" spans="1:22" x14ac:dyDescent="0.2">
      <c r="A7888" s="10">
        <f t="shared" si="1358"/>
        <v>329</v>
      </c>
      <c r="B7888" s="10">
        <f t="shared" si="1367"/>
        <v>11</v>
      </c>
      <c r="C7888" s="23">
        <v>8.1</v>
      </c>
      <c r="D7888" s="24">
        <v>0</v>
      </c>
      <c r="E7888" s="24">
        <v>32.634</v>
      </c>
      <c r="F7888" s="48"/>
      <c r="G7888" s="48"/>
      <c r="H7888" s="1">
        <f t="shared" si="1368"/>
        <v>-21.195480107781595</v>
      </c>
      <c r="I7888" s="1">
        <f t="shared" si="1362"/>
        <v>12.012952127669648</v>
      </c>
      <c r="J7888" s="4">
        <f>B7888+('PV model'!$B$3/15)+(I7888/60)</f>
        <v>10.923549202127827</v>
      </c>
      <c r="K7888" s="2">
        <f t="shared" si="1363"/>
        <v>16.146761968082597</v>
      </c>
      <c r="L7888" s="2">
        <f>DEGREES(ASIN((((COS(RADIANS('PV model'!$B$2))*COS(RADIANS(H7888))*COS(RADIANS(K7888)))+(SIN(RADIANS('PV model'!$B$2))*SIN(RADIANS(H7888)))))))</f>
        <v>12.081021466333503</v>
      </c>
      <c r="M7888" s="3">
        <f t="shared" si="1359"/>
        <v>12.081021466333503</v>
      </c>
      <c r="N7888" s="2">
        <f t="shared" si="1364"/>
        <v>15.376373391820236</v>
      </c>
      <c r="O7888" s="2">
        <f>IF('PV model'!$B$2&gt;0, 180-N7888,IF('PV model'!$B$2&lt;0,0-N7888,N7888))</f>
        <v>164.62362660817976</v>
      </c>
      <c r="P7888" s="2">
        <f>ABS(O7888-'PV model'!$B$5)</f>
        <v>40.376373391820238</v>
      </c>
      <c r="Q7888" s="3">
        <f t="shared" si="1360"/>
        <v>77.91897853366649</v>
      </c>
      <c r="R7888" s="3">
        <f t="shared" si="1365"/>
        <v>0</v>
      </c>
      <c r="S7888" s="3">
        <f t="shared" si="1361"/>
        <v>32.634</v>
      </c>
      <c r="T7888" s="3">
        <f>(0.5*(1-COS(RADIANS(90-$X$3)))*(D7888+E7888)*'PV model'!$B$4)</f>
        <v>0</v>
      </c>
      <c r="U7888" s="3">
        <f t="shared" si="1366"/>
        <v>32.634</v>
      </c>
      <c r="V7888" s="3">
        <f>('PV model'!$B$13*(U7888/1000)*(1-'PV model'!$B$14*((20+C7888)-25))*'PV model'!$B$10)/'PV model'!$B$12</f>
        <v>3.2216446664639999</v>
      </c>
    </row>
    <row r="7889" spans="1:22" x14ac:dyDescent="0.2">
      <c r="A7889" s="10">
        <f t="shared" si="1358"/>
        <v>329</v>
      </c>
      <c r="B7889" s="10">
        <f t="shared" si="1367"/>
        <v>12</v>
      </c>
      <c r="C7889" s="23">
        <v>8</v>
      </c>
      <c r="D7889" s="24">
        <v>0</v>
      </c>
      <c r="E7889" s="24">
        <v>43.218000000000004</v>
      </c>
      <c r="F7889" s="48"/>
      <c r="G7889" s="48"/>
      <c r="H7889" s="1">
        <f t="shared" si="1368"/>
        <v>-21.195480107781595</v>
      </c>
      <c r="I7889" s="1">
        <f t="shared" si="1362"/>
        <v>12.012952127669648</v>
      </c>
      <c r="J7889" s="4">
        <f>B7889+('PV model'!$B$3/15)+(I7889/60)</f>
        <v>11.923549202127827</v>
      </c>
      <c r="K7889" s="2">
        <f t="shared" si="1363"/>
        <v>1.1467619680825969</v>
      </c>
      <c r="L7889" s="2">
        <f>DEGREES(ASIN((((COS(RADIANS('PV model'!$B$2))*COS(RADIANS(H7889))*COS(RADIANS(K7889)))+(SIN(RADIANS('PV model'!$B$2))*SIN(RADIANS(H7889)))))))</f>
        <v>13.298292626893534</v>
      </c>
      <c r="M7889" s="3">
        <f t="shared" si="1359"/>
        <v>13.298292626893534</v>
      </c>
      <c r="N7889" s="2">
        <f t="shared" si="1364"/>
        <v>1.098639542419958</v>
      </c>
      <c r="O7889" s="2">
        <f>IF('PV model'!$B$2&gt;0, 180-N7889,IF('PV model'!$B$2&lt;0,0-N7889,N7889))</f>
        <v>178.90136045758004</v>
      </c>
      <c r="P7889" s="2">
        <f>ABS(O7889-'PV model'!$B$5)</f>
        <v>26.09863954241996</v>
      </c>
      <c r="Q7889" s="3">
        <f t="shared" si="1360"/>
        <v>76.701707373106458</v>
      </c>
      <c r="R7889" s="3">
        <f t="shared" si="1365"/>
        <v>0</v>
      </c>
      <c r="S7889" s="3">
        <f t="shared" si="1361"/>
        <v>43.218000000000004</v>
      </c>
      <c r="T7889" s="3">
        <f>(0.5*(1-COS(RADIANS(90-$X$3)))*(D7889+E7889)*'PV model'!$B$4)</f>
        <v>0</v>
      </c>
      <c r="U7889" s="3">
        <f t="shared" si="1366"/>
        <v>43.218000000000004</v>
      </c>
      <c r="V7889" s="3">
        <f>('PV model'!$B$13*(U7889/1000)*(1-'PV model'!$B$14*((20+C7889)-25))*'PV model'!$B$10)/'PV model'!$B$12</f>
        <v>4.2682304246400005</v>
      </c>
    </row>
    <row r="7890" spans="1:22" x14ac:dyDescent="0.2">
      <c r="A7890" s="10">
        <f t="shared" si="1358"/>
        <v>329</v>
      </c>
      <c r="B7890" s="10">
        <f t="shared" si="1367"/>
        <v>13</v>
      </c>
      <c r="C7890" s="23">
        <v>8.1</v>
      </c>
      <c r="D7890" s="24">
        <v>0</v>
      </c>
      <c r="E7890" s="24">
        <v>59.975999999999999</v>
      </c>
      <c r="F7890" s="48"/>
      <c r="G7890" s="48"/>
      <c r="H7890" s="1">
        <f t="shared" si="1368"/>
        <v>-21.195480107781595</v>
      </c>
      <c r="I7890" s="1">
        <f t="shared" si="1362"/>
        <v>12.012952127669648</v>
      </c>
      <c r="J7890" s="4">
        <f>B7890+('PV model'!$B$3/15)+(I7890/60)</f>
        <v>12.923549202127827</v>
      </c>
      <c r="K7890" s="2">
        <f t="shared" si="1363"/>
        <v>-13.853238031917403</v>
      </c>
      <c r="L7890" s="2">
        <f>DEGREES(ASIN((((COS(RADIANS('PV model'!$B$2))*COS(RADIANS(H7890))*COS(RADIANS(K7890)))+(SIN(RADIANS('PV model'!$B$2))*SIN(RADIANS(H7890)))))))</f>
        <v>12.40177225122212</v>
      </c>
      <c r="M7890" s="3">
        <f t="shared" si="1359"/>
        <v>12.40177225122212</v>
      </c>
      <c r="N7890" s="2">
        <f t="shared" si="1364"/>
        <v>-13.213015513484599</v>
      </c>
      <c r="O7890" s="2">
        <f>IF('PV model'!$B$2&gt;0, 180-N7890,IF('PV model'!$B$2&lt;0,0-N7890,N7890))</f>
        <v>193.21301551348461</v>
      </c>
      <c r="P7890" s="2">
        <f>ABS(O7890-'PV model'!$B$5)</f>
        <v>11.786984486515394</v>
      </c>
      <c r="Q7890" s="3">
        <f t="shared" si="1360"/>
        <v>77.598227748777887</v>
      </c>
      <c r="R7890" s="3">
        <f t="shared" si="1365"/>
        <v>0</v>
      </c>
      <c r="S7890" s="3">
        <f t="shared" si="1361"/>
        <v>59.975999999999999</v>
      </c>
      <c r="T7890" s="3">
        <f>(0.5*(1-COS(RADIANS(90-$X$3)))*(D7890+E7890)*'PV model'!$B$4)</f>
        <v>0</v>
      </c>
      <c r="U7890" s="3">
        <f t="shared" si="1366"/>
        <v>59.975999999999999</v>
      </c>
      <c r="V7890" s="3">
        <f>('PV model'!$B$13*(U7890/1000)*(1-'PV model'!$B$14*((20+C7890)-25))*'PV model'!$B$10)/'PV model'!$B$12</f>
        <v>5.9208604680960004</v>
      </c>
    </row>
    <row r="7891" spans="1:22" x14ac:dyDescent="0.2">
      <c r="A7891" s="10">
        <f t="shared" si="1358"/>
        <v>329</v>
      </c>
      <c r="B7891" s="10">
        <f t="shared" si="1367"/>
        <v>14</v>
      </c>
      <c r="C7891" s="23">
        <v>8.1999999999999993</v>
      </c>
      <c r="D7891" s="24">
        <v>1.1224499999999999</v>
      </c>
      <c r="E7891" s="24">
        <v>59.975999999999999</v>
      </c>
      <c r="F7891" s="48"/>
      <c r="G7891" s="48"/>
      <c r="H7891" s="1">
        <f t="shared" si="1368"/>
        <v>-21.195480107781595</v>
      </c>
      <c r="I7891" s="1">
        <f t="shared" si="1362"/>
        <v>12.012952127669648</v>
      </c>
      <c r="J7891" s="4">
        <f>B7891+('PV model'!$B$3/15)+(I7891/60)</f>
        <v>13.923549202127827</v>
      </c>
      <c r="K7891" s="2">
        <f t="shared" si="1363"/>
        <v>-28.853238031917403</v>
      </c>
      <c r="L7891" s="2">
        <f>DEGREES(ASIN((((COS(RADIANS('PV model'!$B$2))*COS(RADIANS(H7891))*COS(RADIANS(K7891)))+(SIN(RADIANS('PV model'!$B$2))*SIN(RADIANS(H7891)))))))</f>
        <v>9.4721796831174974</v>
      </c>
      <c r="M7891" s="3">
        <f t="shared" si="1359"/>
        <v>9.4721796831174974</v>
      </c>
      <c r="N7891" s="2">
        <f t="shared" si="1364"/>
        <v>-27.138458774023107</v>
      </c>
      <c r="O7891" s="2">
        <f>IF('PV model'!$B$2&gt;0, 180-N7891,IF('PV model'!$B$2&lt;0,0-N7891,N7891))</f>
        <v>207.13845877402309</v>
      </c>
      <c r="P7891" s="2">
        <f>ABS(O7891-'PV model'!$B$5)</f>
        <v>2.1384587740230927</v>
      </c>
      <c r="Q7891" s="3">
        <f t="shared" si="1360"/>
        <v>80.527820316882497</v>
      </c>
      <c r="R7891" s="3">
        <f t="shared" si="1365"/>
        <v>1.1224500000000004</v>
      </c>
      <c r="S7891" s="3">
        <f t="shared" si="1361"/>
        <v>60.419089632590527</v>
      </c>
      <c r="T7891" s="3">
        <f>(0.5*(1-COS(RADIANS(90-$X$3)))*(D7891+E7891)*'PV model'!$B$4)</f>
        <v>0</v>
      </c>
      <c r="U7891" s="3">
        <f t="shared" si="1366"/>
        <v>61.541539632590528</v>
      </c>
      <c r="V7891" s="3">
        <f>('PV model'!$B$13*(U7891/1000)*(1-'PV model'!$B$14*((20+C7891)-25))*'PV model'!$B$10)/'PV model'!$B$12</f>
        <v>6.0729506402123246</v>
      </c>
    </row>
    <row r="7892" spans="1:22" x14ac:dyDescent="0.2">
      <c r="A7892" s="10">
        <f t="shared" si="1358"/>
        <v>329</v>
      </c>
      <c r="B7892" s="10">
        <f t="shared" si="1367"/>
        <v>15</v>
      </c>
      <c r="C7892" s="23">
        <v>8.3000000000000007</v>
      </c>
      <c r="D7892" s="24">
        <v>2.2448999999999999</v>
      </c>
      <c r="E7892" s="24">
        <v>39.69</v>
      </c>
      <c r="F7892" s="48"/>
      <c r="G7892" s="48"/>
      <c r="H7892" s="1">
        <f t="shared" si="1368"/>
        <v>-21.195480107781595</v>
      </c>
      <c r="I7892" s="1">
        <f t="shared" si="1362"/>
        <v>12.012952127669648</v>
      </c>
      <c r="J7892" s="4">
        <f>B7892+('PV model'!$B$3/15)+(I7892/60)</f>
        <v>14.923549202127827</v>
      </c>
      <c r="K7892" s="2">
        <f t="shared" si="1363"/>
        <v>-43.8532380319174</v>
      </c>
      <c r="L7892" s="2">
        <f>DEGREES(ASIN((((COS(RADIANS('PV model'!$B$2))*COS(RADIANS(H7892))*COS(RADIANS(K7892)))+(SIN(RADIANS('PV model'!$B$2))*SIN(RADIANS(H7892)))))))</f>
        <v>4.7524617854059175</v>
      </c>
      <c r="M7892" s="3">
        <f t="shared" si="1359"/>
        <v>4.7524617854059175</v>
      </c>
      <c r="N7892" s="2">
        <f t="shared" si="1364"/>
        <v>-40.404127355108471</v>
      </c>
      <c r="O7892" s="2">
        <f>IF('PV model'!$B$2&gt;0, 180-N7892,IF('PV model'!$B$2&lt;0,0-N7892,N7892))</f>
        <v>220.40412735510847</v>
      </c>
      <c r="P7892" s="2">
        <f>ABS(O7892-'PV model'!$B$5)</f>
        <v>15.404127355108471</v>
      </c>
      <c r="Q7892" s="3">
        <f t="shared" si="1360"/>
        <v>85.247538214594087</v>
      </c>
      <c r="R7892" s="3">
        <f t="shared" si="1365"/>
        <v>2.2448999999999999</v>
      </c>
      <c r="S7892" s="3">
        <f t="shared" si="1361"/>
        <v>40.449710673823716</v>
      </c>
      <c r="T7892" s="3">
        <f>(0.5*(1-COS(RADIANS(90-$X$3)))*(D7892+E7892)*'PV model'!$B$4)</f>
        <v>0</v>
      </c>
      <c r="U7892" s="3">
        <f t="shared" si="1366"/>
        <v>42.694610673823718</v>
      </c>
      <c r="V7892" s="3">
        <f>('PV model'!$B$13*(U7892/1000)*(1-'PV model'!$B$14*((20+C7892)-25))*'PV model'!$B$10)/'PV model'!$B$12</f>
        <v>4.2114189396204074</v>
      </c>
    </row>
    <row r="7893" spans="1:22" x14ac:dyDescent="0.2">
      <c r="A7893" s="10">
        <f t="shared" si="1358"/>
        <v>329</v>
      </c>
      <c r="B7893" s="10">
        <f t="shared" si="1367"/>
        <v>16</v>
      </c>
      <c r="C7893" s="23">
        <v>7.5</v>
      </c>
      <c r="D7893" s="24">
        <v>0</v>
      </c>
      <c r="E7893" s="24">
        <v>8.82</v>
      </c>
      <c r="F7893" s="48"/>
      <c r="G7893" s="48"/>
      <c r="H7893" s="1">
        <f t="shared" si="1368"/>
        <v>-21.195480107781595</v>
      </c>
      <c r="I7893" s="1">
        <f t="shared" si="1362"/>
        <v>12.012952127669648</v>
      </c>
      <c r="J7893" s="4">
        <f>B7893+('PV model'!$B$3/15)+(I7893/60)</f>
        <v>15.923549202127827</v>
      </c>
      <c r="K7893" s="2">
        <f t="shared" si="1363"/>
        <v>-58.8532380319174</v>
      </c>
      <c r="L7893" s="2">
        <f>DEGREES(ASIN((((COS(RADIANS('PV model'!$B$2))*COS(RADIANS(H7893))*COS(RADIANS(K7893)))+(SIN(RADIANS('PV model'!$B$2))*SIN(RADIANS(H7893)))))))</f>
        <v>-1.4221429880314029</v>
      </c>
      <c r="M7893" s="3">
        <f t="shared" si="1359"/>
        <v>0</v>
      </c>
      <c r="N7893" s="2">
        <f t="shared" si="1364"/>
        <v>-52.958096539222524</v>
      </c>
      <c r="O7893" s="2">
        <f>IF('PV model'!$B$2&gt;0, 180-N7893,IF('PV model'!$B$2&lt;0,0-N7893,N7893))</f>
        <v>232.95809653922254</v>
      </c>
      <c r="P7893" s="2">
        <f>ABS(O7893-'PV model'!$B$5)</f>
        <v>27.958096539222538</v>
      </c>
      <c r="Q7893" s="3">
        <f t="shared" si="1360"/>
        <v>91.42214298803141</v>
      </c>
      <c r="R7893" s="3">
        <f t="shared" si="1365"/>
        <v>0</v>
      </c>
      <c r="S7893" s="3">
        <f t="shared" si="1361"/>
        <v>8.82</v>
      </c>
      <c r="T7893" s="3">
        <f>(0.5*(1-COS(RADIANS(90-$X$3)))*(D7893+E7893)*'PV model'!$B$4)</f>
        <v>0</v>
      </c>
      <c r="U7893" s="3">
        <f t="shared" si="1366"/>
        <v>8.82</v>
      </c>
      <c r="V7893" s="3">
        <f>('PV model'!$B$13*(U7893/1000)*(1-'PV model'!$B$14*((20+C7893)-25))*'PV model'!$B$10)/'PV model'!$B$12</f>
        <v>0.87283072799999994</v>
      </c>
    </row>
    <row r="7894" spans="1:22" x14ac:dyDescent="0.2">
      <c r="A7894" s="10">
        <f t="shared" si="1358"/>
        <v>329</v>
      </c>
      <c r="B7894" s="10">
        <f t="shared" si="1367"/>
        <v>17</v>
      </c>
      <c r="C7894" s="23">
        <v>6.8</v>
      </c>
      <c r="D7894" s="24">
        <v>0</v>
      </c>
      <c r="E7894" s="24">
        <v>0</v>
      </c>
      <c r="F7894" s="48"/>
      <c r="G7894" s="48"/>
      <c r="H7894" s="1">
        <f t="shared" si="1368"/>
        <v>-21.195480107781595</v>
      </c>
      <c r="I7894" s="1">
        <f t="shared" si="1362"/>
        <v>12.012952127669648</v>
      </c>
      <c r="J7894" s="4">
        <f>B7894+('PV model'!$B$3/15)+(I7894/60)</f>
        <v>16.923549202127827</v>
      </c>
      <c r="K7894" s="2">
        <f t="shared" si="1363"/>
        <v>-73.8532380319174</v>
      </c>
      <c r="L7894" s="2">
        <f>DEGREES(ASIN((((COS(RADIANS('PV model'!$B$2))*COS(RADIANS(H7894))*COS(RADIANS(K7894)))+(SIN(RADIANS('PV model'!$B$2))*SIN(RADIANS(H7894)))))))</f>
        <v>-8.6908219203356314</v>
      </c>
      <c r="M7894" s="3">
        <f t="shared" si="1359"/>
        <v>0</v>
      </c>
      <c r="N7894" s="2">
        <f t="shared" si="1364"/>
        <v>-64.955012896523272</v>
      </c>
      <c r="O7894" s="2">
        <f>IF('PV model'!$B$2&gt;0, 180-N7894,IF('PV model'!$B$2&lt;0,0-N7894,N7894))</f>
        <v>244.95501289652327</v>
      </c>
      <c r="P7894" s="2">
        <f>ABS(O7894-'PV model'!$B$5)</f>
        <v>39.955012896523272</v>
      </c>
      <c r="Q7894" s="3">
        <f t="shared" si="1360"/>
        <v>98.690821920335623</v>
      </c>
      <c r="R7894" s="3">
        <f t="shared" si="1365"/>
        <v>0</v>
      </c>
      <c r="S7894" s="3">
        <f t="shared" si="1361"/>
        <v>0</v>
      </c>
      <c r="T7894" s="3">
        <f>(0.5*(1-COS(RADIANS(90-$X$3)))*(D7894+E7894)*'PV model'!$B$4)</f>
        <v>0</v>
      </c>
      <c r="U7894" s="3">
        <f t="shared" si="1366"/>
        <v>0</v>
      </c>
      <c r="V7894" s="3">
        <f>('PV model'!$B$13*(U7894/1000)*(1-'PV model'!$B$14*((20+C7894)-25))*'PV model'!$B$10)/'PV model'!$B$12</f>
        <v>0</v>
      </c>
    </row>
    <row r="7895" spans="1:22" x14ac:dyDescent="0.2">
      <c r="A7895" s="10">
        <f t="shared" si="1358"/>
        <v>329</v>
      </c>
      <c r="B7895" s="10">
        <f t="shared" si="1367"/>
        <v>18</v>
      </c>
      <c r="C7895" s="23">
        <v>6</v>
      </c>
      <c r="D7895" s="24">
        <v>0</v>
      </c>
      <c r="E7895" s="24">
        <v>0</v>
      </c>
      <c r="F7895" s="48"/>
      <c r="G7895" s="48"/>
      <c r="H7895" s="1">
        <f t="shared" si="1368"/>
        <v>-21.195480107781595</v>
      </c>
      <c r="I7895" s="1">
        <f t="shared" si="1362"/>
        <v>12.012952127669648</v>
      </c>
      <c r="J7895" s="4">
        <f>B7895+('PV model'!$B$3/15)+(I7895/60)</f>
        <v>17.923549202127827</v>
      </c>
      <c r="K7895" s="2">
        <f t="shared" si="1363"/>
        <v>-88.8532380319174</v>
      </c>
      <c r="L7895" s="2">
        <f>DEGREES(ASIN((((COS(RADIANS('PV model'!$B$2))*COS(RADIANS(H7895))*COS(RADIANS(K7895)))+(SIN(RADIANS('PV model'!$B$2))*SIN(RADIANS(H7895)))))))</f>
        <v>-16.702048570301621</v>
      </c>
      <c r="M7895" s="3">
        <f t="shared" si="1359"/>
        <v>0</v>
      </c>
      <c r="N7895" s="2">
        <f t="shared" si="1364"/>
        <v>-76.711177908693713</v>
      </c>
      <c r="O7895" s="2">
        <f>IF('PV model'!$B$2&gt;0, 180-N7895,IF('PV model'!$B$2&lt;0,0-N7895,N7895))</f>
        <v>256.71117790869368</v>
      </c>
      <c r="P7895" s="2">
        <f>ABS(O7895-'PV model'!$B$5)</f>
        <v>51.711177908693685</v>
      </c>
      <c r="Q7895" s="3">
        <f t="shared" si="1360"/>
        <v>106.70204857030161</v>
      </c>
      <c r="R7895" s="3">
        <f t="shared" si="1365"/>
        <v>0</v>
      </c>
      <c r="S7895" s="3">
        <f t="shared" si="1361"/>
        <v>0</v>
      </c>
      <c r="T7895" s="3">
        <f>(0.5*(1-COS(RADIANS(90-$X$3)))*(D7895+E7895)*'PV model'!$B$4)</f>
        <v>0</v>
      </c>
      <c r="U7895" s="3">
        <f t="shared" si="1366"/>
        <v>0</v>
      </c>
      <c r="V7895" s="3">
        <f>('PV model'!$B$13*(U7895/1000)*(1-'PV model'!$B$14*((20+C7895)-25))*'PV model'!$B$10)/'PV model'!$B$12</f>
        <v>0</v>
      </c>
    </row>
    <row r="7896" spans="1:22" x14ac:dyDescent="0.2">
      <c r="A7896" s="10">
        <f t="shared" si="1358"/>
        <v>329</v>
      </c>
      <c r="B7896" s="10">
        <f t="shared" si="1367"/>
        <v>19</v>
      </c>
      <c r="C7896" s="23">
        <v>6</v>
      </c>
      <c r="D7896" s="24">
        <v>0</v>
      </c>
      <c r="E7896" s="24">
        <v>0</v>
      </c>
      <c r="F7896" s="48"/>
      <c r="G7896" s="48"/>
      <c r="H7896" s="1">
        <f t="shared" si="1368"/>
        <v>-21.195480107781595</v>
      </c>
      <c r="I7896" s="1">
        <f t="shared" si="1362"/>
        <v>12.012952127669648</v>
      </c>
      <c r="J7896" s="4">
        <f>B7896+('PV model'!$B$3/15)+(I7896/60)</f>
        <v>18.923549202127827</v>
      </c>
      <c r="K7896" s="2">
        <f t="shared" si="1363"/>
        <v>-103.8532380319174</v>
      </c>
      <c r="L7896" s="2">
        <f>DEGREES(ASIN((((COS(RADIANS('PV model'!$B$2))*COS(RADIANS(H7896))*COS(RADIANS(K7896)))+(SIN(RADIANS('PV model'!$B$2))*SIN(RADIANS(H7896)))))))</f>
        <v>-25.113153906298855</v>
      </c>
      <c r="M7896" s="3">
        <f t="shared" si="1359"/>
        <v>0</v>
      </c>
      <c r="N7896" s="2">
        <f t="shared" si="1364"/>
        <v>-88.68320343795267</v>
      </c>
      <c r="O7896" s="2">
        <f>IF('PV model'!$B$2&gt;0, 180-N7896,IF('PV model'!$B$2&lt;0,0-N7896,N7896))</f>
        <v>268.68320343795267</v>
      </c>
      <c r="P7896" s="2">
        <f>ABS(O7896-'PV model'!$B$5)</f>
        <v>63.68320343795267</v>
      </c>
      <c r="Q7896" s="3">
        <f t="shared" si="1360"/>
        <v>115.11315390629885</v>
      </c>
      <c r="R7896" s="3">
        <f t="shared" si="1365"/>
        <v>0</v>
      </c>
      <c r="S7896" s="3">
        <f t="shared" si="1361"/>
        <v>0</v>
      </c>
      <c r="T7896" s="3">
        <f>(0.5*(1-COS(RADIANS(90-$X$3)))*(D7896+E7896)*'PV model'!$B$4)</f>
        <v>0</v>
      </c>
      <c r="U7896" s="3">
        <f t="shared" si="1366"/>
        <v>0</v>
      </c>
      <c r="V7896" s="3">
        <f>('PV model'!$B$13*(U7896/1000)*(1-'PV model'!$B$14*((20+C7896)-25))*'PV model'!$B$10)/'PV model'!$B$12</f>
        <v>0</v>
      </c>
    </row>
    <row r="7897" spans="1:22" x14ac:dyDescent="0.2">
      <c r="A7897" s="10">
        <f t="shared" si="1358"/>
        <v>329</v>
      </c>
      <c r="B7897" s="10">
        <f t="shared" si="1367"/>
        <v>20</v>
      </c>
      <c r="C7897" s="23">
        <v>5.9</v>
      </c>
      <c r="D7897" s="24">
        <v>0</v>
      </c>
      <c r="E7897" s="24">
        <v>0</v>
      </c>
      <c r="F7897" s="48"/>
      <c r="G7897" s="48"/>
      <c r="H7897" s="1">
        <f t="shared" si="1368"/>
        <v>-21.195480107781595</v>
      </c>
      <c r="I7897" s="1">
        <f t="shared" si="1362"/>
        <v>12.012952127669648</v>
      </c>
      <c r="J7897" s="4">
        <f>B7897+('PV model'!$B$3/15)+(I7897/60)</f>
        <v>19.923549202127827</v>
      </c>
      <c r="K7897" s="2">
        <f t="shared" si="1363"/>
        <v>-118.8532380319174</v>
      </c>
      <c r="L7897" s="2">
        <f>DEGREES(ASIN((((COS(RADIANS('PV model'!$B$2))*COS(RADIANS(H7897))*COS(RADIANS(K7897)))+(SIN(RADIANS('PV model'!$B$2))*SIN(RADIANS(H7897)))))))</f>
        <v>-33.559519049050927</v>
      </c>
      <c r="M7897" s="3">
        <f t="shared" si="1359"/>
        <v>0</v>
      </c>
      <c r="N7897" s="2">
        <f t="shared" si="1364"/>
        <v>-78.508911968233136</v>
      </c>
      <c r="O7897" s="2">
        <f>IF('PV model'!$B$2&gt;0, 180-N7897,IF('PV model'!$B$2&lt;0,0-N7897,N7897))</f>
        <v>258.50891196823312</v>
      </c>
      <c r="P7897" s="2">
        <f>ABS(O7897-'PV model'!$B$5)</f>
        <v>53.508911968233122</v>
      </c>
      <c r="Q7897" s="3">
        <f t="shared" si="1360"/>
        <v>123.55951904905092</v>
      </c>
      <c r="R7897" s="3">
        <f t="shared" si="1365"/>
        <v>0</v>
      </c>
      <c r="S7897" s="3">
        <f t="shared" si="1361"/>
        <v>0</v>
      </c>
      <c r="T7897" s="3">
        <f>(0.5*(1-COS(RADIANS(90-$X$3)))*(D7897+E7897)*'PV model'!$B$4)</f>
        <v>0</v>
      </c>
      <c r="U7897" s="3">
        <f t="shared" si="1366"/>
        <v>0</v>
      </c>
      <c r="V7897" s="3">
        <f>('PV model'!$B$13*(U7897/1000)*(1-'PV model'!$B$14*((20+C7897)-25))*'PV model'!$B$10)/'PV model'!$B$12</f>
        <v>0</v>
      </c>
    </row>
    <row r="7898" spans="1:22" x14ac:dyDescent="0.2">
      <c r="A7898" s="10">
        <f t="shared" si="1358"/>
        <v>329</v>
      </c>
      <c r="B7898" s="10">
        <f t="shared" si="1367"/>
        <v>21</v>
      </c>
      <c r="C7898" s="23">
        <v>5.9</v>
      </c>
      <c r="D7898" s="24">
        <v>0</v>
      </c>
      <c r="E7898" s="24">
        <v>0</v>
      </c>
      <c r="F7898" s="48"/>
      <c r="G7898" s="48"/>
      <c r="H7898" s="1">
        <f t="shared" si="1368"/>
        <v>-21.195480107781595</v>
      </c>
      <c r="I7898" s="1">
        <f t="shared" si="1362"/>
        <v>12.012952127669648</v>
      </c>
      <c r="J7898" s="4">
        <f>B7898+('PV model'!$B$3/15)+(I7898/60)</f>
        <v>20.923549202127827</v>
      </c>
      <c r="K7898" s="2">
        <f t="shared" si="1363"/>
        <v>-133.85323803191741</v>
      </c>
      <c r="L7898" s="2">
        <f>DEGREES(ASIN((((COS(RADIANS('PV model'!$B$2))*COS(RADIANS(H7898))*COS(RADIANS(K7898)))+(SIN(RADIANS('PV model'!$B$2))*SIN(RADIANS(H7898)))))))</f>
        <v>-41.592757038950069</v>
      </c>
      <c r="M7898" s="3">
        <f t="shared" si="1359"/>
        <v>0</v>
      </c>
      <c r="N7898" s="2">
        <f t="shared" si="1364"/>
        <v>-64.025005096406261</v>
      </c>
      <c r="O7898" s="2">
        <f>IF('PV model'!$B$2&gt;0, 180-N7898,IF('PV model'!$B$2&lt;0,0-N7898,N7898))</f>
        <v>244.02500509640626</v>
      </c>
      <c r="P7898" s="2">
        <f>ABS(O7898-'PV model'!$B$5)</f>
        <v>39.025005096406261</v>
      </c>
      <c r="Q7898" s="3">
        <f t="shared" si="1360"/>
        <v>131.59275703895008</v>
      </c>
      <c r="R7898" s="3">
        <f t="shared" si="1365"/>
        <v>0</v>
      </c>
      <c r="S7898" s="3">
        <f t="shared" si="1361"/>
        <v>0</v>
      </c>
      <c r="T7898" s="3">
        <f>(0.5*(1-COS(RADIANS(90-$X$3)))*(D7898+E7898)*'PV model'!$B$4)</f>
        <v>0</v>
      </c>
      <c r="U7898" s="3">
        <f t="shared" si="1366"/>
        <v>0</v>
      </c>
      <c r="V7898" s="3">
        <f>('PV model'!$B$13*(U7898/1000)*(1-'PV model'!$B$14*((20+C7898)-25))*'PV model'!$B$10)/'PV model'!$B$12</f>
        <v>0</v>
      </c>
    </row>
    <row r="7899" spans="1:22" x14ac:dyDescent="0.2">
      <c r="A7899" s="10">
        <f t="shared" si="1358"/>
        <v>329</v>
      </c>
      <c r="B7899" s="10">
        <f t="shared" si="1367"/>
        <v>22</v>
      </c>
      <c r="C7899" s="23">
        <v>6.6</v>
      </c>
      <c r="D7899" s="24">
        <v>0</v>
      </c>
      <c r="E7899" s="24">
        <v>0</v>
      </c>
      <c r="F7899" s="48"/>
      <c r="G7899" s="48"/>
      <c r="H7899" s="1">
        <f t="shared" si="1368"/>
        <v>-21.195480107781595</v>
      </c>
      <c r="I7899" s="1">
        <f t="shared" si="1362"/>
        <v>12.012952127669648</v>
      </c>
      <c r="J7899" s="4">
        <f>B7899+('PV model'!$B$3/15)+(I7899/60)</f>
        <v>21.923549202127827</v>
      </c>
      <c r="K7899" s="2">
        <f t="shared" si="1363"/>
        <v>-148.85323803191741</v>
      </c>
      <c r="L7899" s="2">
        <f>DEGREES(ASIN((((COS(RADIANS('PV model'!$B$2))*COS(RADIANS(H7899))*COS(RADIANS(K7899)))+(SIN(RADIANS('PV model'!$B$2))*SIN(RADIANS(H7899)))))))</f>
        <v>-48.584065199198577</v>
      </c>
      <c r="M7899" s="3">
        <f t="shared" si="1359"/>
        <v>0</v>
      </c>
      <c r="N7899" s="2">
        <f t="shared" si="1364"/>
        <v>-46.801872385034244</v>
      </c>
      <c r="O7899" s="2">
        <f>IF('PV model'!$B$2&gt;0, 180-N7899,IF('PV model'!$B$2&lt;0,0-N7899,N7899))</f>
        <v>226.80187238503424</v>
      </c>
      <c r="P7899" s="2">
        <f>ABS(O7899-'PV model'!$B$5)</f>
        <v>21.801872385034244</v>
      </c>
      <c r="Q7899" s="3">
        <f t="shared" si="1360"/>
        <v>138.58406519919856</v>
      </c>
      <c r="R7899" s="3">
        <f t="shared" si="1365"/>
        <v>0</v>
      </c>
      <c r="S7899" s="3">
        <f t="shared" si="1361"/>
        <v>0</v>
      </c>
      <c r="T7899" s="3">
        <f>(0.5*(1-COS(RADIANS(90-$X$3)))*(D7899+E7899)*'PV model'!$B$4)</f>
        <v>0</v>
      </c>
      <c r="U7899" s="3">
        <f t="shared" si="1366"/>
        <v>0</v>
      </c>
      <c r="V7899" s="3">
        <f>('PV model'!$B$13*(U7899/1000)*(1-'PV model'!$B$14*((20+C7899)-25))*'PV model'!$B$10)/'PV model'!$B$12</f>
        <v>0</v>
      </c>
    </row>
    <row r="7900" spans="1:22" x14ac:dyDescent="0.2">
      <c r="A7900" s="10">
        <f t="shared" si="1358"/>
        <v>329</v>
      </c>
      <c r="B7900" s="10">
        <f t="shared" si="1367"/>
        <v>23</v>
      </c>
      <c r="C7900" s="23">
        <v>7.2</v>
      </c>
      <c r="D7900" s="24">
        <v>0</v>
      </c>
      <c r="E7900" s="24">
        <v>0</v>
      </c>
      <c r="F7900" s="48"/>
      <c r="G7900" s="48"/>
      <c r="H7900" s="1">
        <f t="shared" si="1368"/>
        <v>-21.195480107781595</v>
      </c>
      <c r="I7900" s="1">
        <f t="shared" si="1362"/>
        <v>12.012952127669648</v>
      </c>
      <c r="J7900" s="4">
        <f>B7900+('PV model'!$B$3/15)+(I7900/60)</f>
        <v>22.923549202127827</v>
      </c>
      <c r="K7900" s="2">
        <f t="shared" si="1363"/>
        <v>-163.85323803191741</v>
      </c>
      <c r="L7900" s="2">
        <f>DEGREES(ASIN((((COS(RADIANS('PV model'!$B$2))*COS(RADIANS(H7900))*COS(RADIANS(K7900)))+(SIN(RADIANS('PV model'!$B$2))*SIN(RADIANS(H7900)))))))</f>
        <v>-53.631700706547363</v>
      </c>
      <c r="M7900" s="3">
        <f t="shared" si="1359"/>
        <v>0</v>
      </c>
      <c r="N7900" s="2">
        <f t="shared" si="1364"/>
        <v>-25.929445864011317</v>
      </c>
      <c r="O7900" s="2">
        <f>IF('PV model'!$B$2&gt;0, 180-N7900,IF('PV model'!$B$2&lt;0,0-N7900,N7900))</f>
        <v>205.92944586401131</v>
      </c>
      <c r="P7900" s="2">
        <f>ABS(O7900-'PV model'!$B$5)</f>
        <v>0.92944586401131346</v>
      </c>
      <c r="Q7900" s="3">
        <f t="shared" si="1360"/>
        <v>143.63170070654738</v>
      </c>
      <c r="R7900" s="3">
        <f t="shared" si="1365"/>
        <v>0</v>
      </c>
      <c r="S7900" s="3">
        <f t="shared" si="1361"/>
        <v>0</v>
      </c>
      <c r="T7900" s="3">
        <f>(0.5*(1-COS(RADIANS(90-$X$3)))*(D7900+E7900)*'PV model'!$B$4)</f>
        <v>0</v>
      </c>
      <c r="U7900" s="3">
        <f t="shared" si="1366"/>
        <v>0</v>
      </c>
      <c r="V7900" s="3">
        <f>('PV model'!$B$13*(U7900/1000)*(1-'PV model'!$B$14*((20+C7900)-25))*'PV model'!$B$10)/'PV model'!$B$12</f>
        <v>0</v>
      </c>
    </row>
    <row r="7901" spans="1:22" x14ac:dyDescent="0.2">
      <c r="A7901" s="10">
        <f t="shared" si="1358"/>
        <v>329</v>
      </c>
      <c r="B7901" s="10">
        <f t="shared" si="1367"/>
        <v>24</v>
      </c>
      <c r="C7901" s="23">
        <v>7.9</v>
      </c>
      <c r="D7901" s="24">
        <v>0</v>
      </c>
      <c r="E7901" s="24">
        <v>0</v>
      </c>
      <c r="F7901" s="48"/>
      <c r="G7901" s="48"/>
      <c r="H7901" s="1">
        <f t="shared" si="1368"/>
        <v>-21.195480107781595</v>
      </c>
      <c r="I7901" s="1">
        <f t="shared" si="1362"/>
        <v>12.012952127669648</v>
      </c>
      <c r="J7901" s="4">
        <f>B7901+('PV model'!$B$3/15)+(I7901/60)</f>
        <v>23.923549202127827</v>
      </c>
      <c r="K7901" s="2">
        <f t="shared" si="1363"/>
        <v>-178.85323803191741</v>
      </c>
      <c r="L7901" s="2">
        <f>DEGREES(ASIN((((COS(RADIANS('PV model'!$B$2))*COS(RADIANS(H7901))*COS(RADIANS(K7901)))+(SIN(RADIANS('PV model'!$B$2))*SIN(RADIANS(H7901)))))))</f>
        <v>-55.684728743163504</v>
      </c>
      <c r="M7901" s="3">
        <f t="shared" si="1359"/>
        <v>0</v>
      </c>
      <c r="N7901" s="2">
        <f t="shared" si="1364"/>
        <v>-1.8967934363506413</v>
      </c>
      <c r="O7901" s="2">
        <f>IF('PV model'!$B$2&gt;0, 180-N7901,IF('PV model'!$B$2&lt;0,0-N7901,N7901))</f>
        <v>181.89679343635063</v>
      </c>
      <c r="P7901" s="2">
        <f>ABS(O7901-'PV model'!$B$5)</f>
        <v>23.103206563649366</v>
      </c>
      <c r="Q7901" s="3">
        <f t="shared" si="1360"/>
        <v>145.6847287431635</v>
      </c>
      <c r="R7901" s="3">
        <f t="shared" si="1365"/>
        <v>0</v>
      </c>
      <c r="S7901" s="3">
        <f t="shared" si="1361"/>
        <v>0</v>
      </c>
      <c r="T7901" s="3">
        <f>(0.5*(1-COS(RADIANS(90-$X$3)))*(D7901+E7901)*'PV model'!$B$4)</f>
        <v>0</v>
      </c>
      <c r="U7901" s="3">
        <f t="shared" si="1366"/>
        <v>0</v>
      </c>
      <c r="V7901" s="3">
        <f>('PV model'!$B$13*(U7901/1000)*(1-'PV model'!$B$14*((20+C7901)-25))*'PV model'!$B$10)/'PV model'!$B$12</f>
        <v>0</v>
      </c>
    </row>
    <row r="7902" spans="1:22" x14ac:dyDescent="0.2">
      <c r="A7902" s="10">
        <f t="shared" si="1358"/>
        <v>330</v>
      </c>
      <c r="B7902" s="10">
        <f t="shared" si="1367"/>
        <v>1</v>
      </c>
      <c r="C7902" s="23">
        <v>7.6</v>
      </c>
      <c r="D7902" s="24">
        <v>0</v>
      </c>
      <c r="E7902" s="24">
        <v>0</v>
      </c>
      <c r="F7902" s="48"/>
      <c r="G7902" s="48"/>
      <c r="H7902" s="1">
        <f t="shared" si="1368"/>
        <v>-21.365637813924902</v>
      </c>
      <c r="I7902" s="1">
        <f t="shared" si="1362"/>
        <v>11.679151506207054</v>
      </c>
      <c r="J7902" s="4">
        <f>B7902+('PV model'!$B$3/15)+(I7902/60)</f>
        <v>0.91798585843678426</v>
      </c>
      <c r="K7902" s="2">
        <f t="shared" si="1363"/>
        <v>166.23021212344824</v>
      </c>
      <c r="L7902" s="2">
        <f>DEGREES(ASIN((((COS(RADIANS('PV model'!$B$2))*COS(RADIANS(H7902))*COS(RADIANS(K7902)))+(SIN(RADIANS('PV model'!$B$2))*SIN(RADIANS(H7902)))))))</f>
        <v>-54.347217305715105</v>
      </c>
      <c r="M7902" s="3">
        <f t="shared" si="1359"/>
        <v>0</v>
      </c>
      <c r="N7902" s="2">
        <f t="shared" si="1364"/>
        <v>22.351954751955525</v>
      </c>
      <c r="O7902" s="2">
        <f>IF('PV model'!$B$2&gt;0, 180-N7902,IF('PV model'!$B$2&lt;0,0-N7902,N7902))</f>
        <v>157.64804524804447</v>
      </c>
      <c r="P7902" s="2">
        <f>ABS(O7902-'PV model'!$B$5)</f>
        <v>47.351954751955532</v>
      </c>
      <c r="Q7902" s="3">
        <f t="shared" si="1360"/>
        <v>144.34721730571511</v>
      </c>
      <c r="R7902" s="3">
        <f t="shared" si="1365"/>
        <v>0</v>
      </c>
      <c r="S7902" s="3">
        <f t="shared" si="1361"/>
        <v>0</v>
      </c>
      <c r="T7902" s="3">
        <f>(0.5*(1-COS(RADIANS(90-$X$3)))*(D7902+E7902)*'PV model'!$B$4)</f>
        <v>0</v>
      </c>
      <c r="U7902" s="3">
        <f t="shared" si="1366"/>
        <v>0</v>
      </c>
      <c r="V7902" s="3">
        <f>('PV model'!$B$13*(U7902/1000)*(1-'PV model'!$B$14*((20+C7902)-25))*'PV model'!$B$10)/'PV model'!$B$12</f>
        <v>0</v>
      </c>
    </row>
    <row r="7903" spans="1:22" x14ac:dyDescent="0.2">
      <c r="A7903" s="10">
        <f t="shared" si="1358"/>
        <v>330</v>
      </c>
      <c r="B7903" s="10">
        <f t="shared" si="1367"/>
        <v>2</v>
      </c>
      <c r="C7903" s="23">
        <v>7.4</v>
      </c>
      <c r="D7903" s="24">
        <v>0</v>
      </c>
      <c r="E7903" s="24">
        <v>0</v>
      </c>
      <c r="F7903" s="48"/>
      <c r="G7903" s="48"/>
      <c r="H7903" s="1">
        <f t="shared" si="1368"/>
        <v>-21.365637813924902</v>
      </c>
      <c r="I7903" s="1">
        <f t="shared" si="1362"/>
        <v>11.679151506207054</v>
      </c>
      <c r="J7903" s="4">
        <f>B7903+('PV model'!$B$3/15)+(I7903/60)</f>
        <v>1.9179858584367844</v>
      </c>
      <c r="K7903" s="2">
        <f t="shared" si="1363"/>
        <v>151.23021212344824</v>
      </c>
      <c r="L7903" s="2">
        <f>DEGREES(ASIN((((COS(RADIANS('PV model'!$B$2))*COS(RADIANS(H7903))*COS(RADIANS(K7903)))+(SIN(RADIANS('PV model'!$B$2))*SIN(RADIANS(H7903)))))))</f>
        <v>-49.695025442539446</v>
      </c>
      <c r="M7903" s="3">
        <f t="shared" si="1359"/>
        <v>0</v>
      </c>
      <c r="N7903" s="2">
        <f t="shared" si="1364"/>
        <v>43.86109240522368</v>
      </c>
      <c r="O7903" s="2">
        <f>IF('PV model'!$B$2&gt;0, 180-N7903,IF('PV model'!$B$2&lt;0,0-N7903,N7903))</f>
        <v>136.13890759477633</v>
      </c>
      <c r="P7903" s="2">
        <f>ABS(O7903-'PV model'!$B$5)</f>
        <v>68.861092405223673</v>
      </c>
      <c r="Q7903" s="3">
        <f t="shared" si="1360"/>
        <v>139.69502544253947</v>
      </c>
      <c r="R7903" s="3">
        <f t="shared" si="1365"/>
        <v>0</v>
      </c>
      <c r="S7903" s="3">
        <f t="shared" si="1361"/>
        <v>0</v>
      </c>
      <c r="T7903" s="3">
        <f>(0.5*(1-COS(RADIANS(90-$X$3)))*(D7903+E7903)*'PV model'!$B$4)</f>
        <v>0</v>
      </c>
      <c r="U7903" s="3">
        <f t="shared" si="1366"/>
        <v>0</v>
      </c>
      <c r="V7903" s="3">
        <f>('PV model'!$B$13*(U7903/1000)*(1-'PV model'!$B$14*((20+C7903)-25))*'PV model'!$B$10)/'PV model'!$B$12</f>
        <v>0</v>
      </c>
    </row>
    <row r="7904" spans="1:22" x14ac:dyDescent="0.2">
      <c r="A7904" s="10">
        <f t="shared" si="1358"/>
        <v>330</v>
      </c>
      <c r="B7904" s="10">
        <f t="shared" si="1367"/>
        <v>3</v>
      </c>
      <c r="C7904" s="23">
        <v>7.1</v>
      </c>
      <c r="D7904" s="24">
        <v>0</v>
      </c>
      <c r="E7904" s="24">
        <v>0</v>
      </c>
      <c r="F7904" s="48"/>
      <c r="G7904" s="48"/>
      <c r="H7904" s="1">
        <f t="shared" si="1368"/>
        <v>-21.365637813924902</v>
      </c>
      <c r="I7904" s="1">
        <f t="shared" si="1362"/>
        <v>11.679151506207054</v>
      </c>
      <c r="J7904" s="4">
        <f>B7904+('PV model'!$B$3/15)+(I7904/60)</f>
        <v>2.9179858584367842</v>
      </c>
      <c r="K7904" s="2">
        <f t="shared" si="1363"/>
        <v>136.23021212344824</v>
      </c>
      <c r="L7904" s="2">
        <f>DEGREES(ASIN((((COS(RADIANS('PV model'!$B$2))*COS(RADIANS(H7904))*COS(RADIANS(K7904)))+(SIN(RADIANS('PV model'!$B$2))*SIN(RADIANS(H7904)))))))</f>
        <v>-42.933619633367215</v>
      </c>
      <c r="M7904" s="3">
        <f t="shared" si="1359"/>
        <v>0</v>
      </c>
      <c r="N7904" s="2">
        <f t="shared" si="1364"/>
        <v>61.6315917039841</v>
      </c>
      <c r="O7904" s="2">
        <f>IF('PV model'!$B$2&gt;0, 180-N7904,IF('PV model'!$B$2&lt;0,0-N7904,N7904))</f>
        <v>118.3684082960159</v>
      </c>
      <c r="P7904" s="2">
        <f>ABS(O7904-'PV model'!$B$5)</f>
        <v>86.6315917039841</v>
      </c>
      <c r="Q7904" s="3">
        <f t="shared" si="1360"/>
        <v>132.93361963336721</v>
      </c>
      <c r="R7904" s="3">
        <f t="shared" si="1365"/>
        <v>0</v>
      </c>
      <c r="S7904" s="3">
        <f t="shared" si="1361"/>
        <v>0</v>
      </c>
      <c r="T7904" s="3">
        <f>(0.5*(1-COS(RADIANS(90-$X$3)))*(D7904+E7904)*'PV model'!$B$4)</f>
        <v>0</v>
      </c>
      <c r="U7904" s="3">
        <f t="shared" si="1366"/>
        <v>0</v>
      </c>
      <c r="V7904" s="3">
        <f>('PV model'!$B$13*(U7904/1000)*(1-'PV model'!$B$14*((20+C7904)-25))*'PV model'!$B$10)/'PV model'!$B$12</f>
        <v>0</v>
      </c>
    </row>
    <row r="7905" spans="1:22" x14ac:dyDescent="0.2">
      <c r="A7905" s="10">
        <f t="shared" si="1358"/>
        <v>330</v>
      </c>
      <c r="B7905" s="10">
        <f t="shared" si="1367"/>
        <v>4</v>
      </c>
      <c r="C7905" s="23">
        <v>8.1999999999999993</v>
      </c>
      <c r="D7905" s="24">
        <v>0</v>
      </c>
      <c r="E7905" s="24">
        <v>0</v>
      </c>
      <c r="F7905" s="48"/>
      <c r="G7905" s="48"/>
      <c r="H7905" s="1">
        <f t="shared" si="1368"/>
        <v>-21.365637813924902</v>
      </c>
      <c r="I7905" s="1">
        <f t="shared" si="1362"/>
        <v>11.679151506207054</v>
      </c>
      <c r="J7905" s="4">
        <f>B7905+('PV model'!$B$3/15)+(I7905/60)</f>
        <v>3.9179858584367842</v>
      </c>
      <c r="K7905" s="2">
        <f t="shared" si="1363"/>
        <v>121.23021212344823</v>
      </c>
      <c r="L7905" s="2">
        <f>DEGREES(ASIN((((COS(RADIANS('PV model'!$B$2))*COS(RADIANS(H7905))*COS(RADIANS(K7905)))+(SIN(RADIANS('PV model'!$B$2))*SIN(RADIANS(H7905)))))))</f>
        <v>-35.010802630270042</v>
      </c>
      <c r="M7905" s="3">
        <f t="shared" si="1359"/>
        <v>0</v>
      </c>
      <c r="N7905" s="2">
        <f t="shared" si="1364"/>
        <v>76.473287503985318</v>
      </c>
      <c r="O7905" s="2">
        <f>IF('PV model'!$B$2&gt;0, 180-N7905,IF('PV model'!$B$2&lt;0,0-N7905,N7905))</f>
        <v>103.52671249601468</v>
      </c>
      <c r="P7905" s="2">
        <f>ABS(O7905-'PV model'!$B$5)</f>
        <v>101.47328750398532</v>
      </c>
      <c r="Q7905" s="3">
        <f t="shared" si="1360"/>
        <v>125.01080263027004</v>
      </c>
      <c r="R7905" s="3">
        <f t="shared" si="1365"/>
        <v>0</v>
      </c>
      <c r="S7905" s="3">
        <f t="shared" si="1361"/>
        <v>0</v>
      </c>
      <c r="T7905" s="3">
        <f>(0.5*(1-COS(RADIANS(90-$X$3)))*(D7905+E7905)*'PV model'!$B$4)</f>
        <v>0</v>
      </c>
      <c r="U7905" s="3">
        <f t="shared" si="1366"/>
        <v>0</v>
      </c>
      <c r="V7905" s="3">
        <f>('PV model'!$B$13*(U7905/1000)*(1-'PV model'!$B$14*((20+C7905)-25))*'PV model'!$B$10)/'PV model'!$B$12</f>
        <v>0</v>
      </c>
    </row>
    <row r="7906" spans="1:22" x14ac:dyDescent="0.2">
      <c r="A7906" s="10">
        <f t="shared" si="1358"/>
        <v>330</v>
      </c>
      <c r="B7906" s="10">
        <f t="shared" si="1367"/>
        <v>5</v>
      </c>
      <c r="C7906" s="23">
        <v>9.1999999999999993</v>
      </c>
      <c r="D7906" s="24">
        <v>0</v>
      </c>
      <c r="E7906" s="24">
        <v>0</v>
      </c>
      <c r="F7906" s="48"/>
      <c r="G7906" s="48"/>
      <c r="H7906" s="1">
        <f t="shared" si="1368"/>
        <v>-21.365637813924902</v>
      </c>
      <c r="I7906" s="1">
        <f t="shared" si="1362"/>
        <v>11.679151506207054</v>
      </c>
      <c r="J7906" s="4">
        <f>B7906+('PV model'!$B$3/15)+(I7906/60)</f>
        <v>4.9179858584367846</v>
      </c>
      <c r="K7906" s="2">
        <f t="shared" si="1363"/>
        <v>106.23021212344823</v>
      </c>
      <c r="L7906" s="2">
        <f>DEGREES(ASIN((((COS(RADIANS('PV model'!$B$2))*COS(RADIANS(H7906))*COS(RADIANS(K7906)))+(SIN(RADIANS('PV model'!$B$2))*SIN(RADIANS(H7906)))))))</f>
        <v>-26.594515370768487</v>
      </c>
      <c r="M7906" s="3">
        <f t="shared" si="1359"/>
        <v>0</v>
      </c>
      <c r="N7906" s="2">
        <f t="shared" si="1364"/>
        <v>89.477225682678466</v>
      </c>
      <c r="O7906" s="2">
        <f>IF('PV model'!$B$2&gt;0, 180-N7906,IF('PV model'!$B$2&lt;0,0-N7906,N7906))</f>
        <v>90.522774317321534</v>
      </c>
      <c r="P7906" s="2">
        <f>ABS(O7906-'PV model'!$B$5)</f>
        <v>114.47722568267847</v>
      </c>
      <c r="Q7906" s="3">
        <f t="shared" si="1360"/>
        <v>116.59451537076849</v>
      </c>
      <c r="R7906" s="3">
        <f t="shared" si="1365"/>
        <v>0</v>
      </c>
      <c r="S7906" s="3">
        <f t="shared" si="1361"/>
        <v>0</v>
      </c>
      <c r="T7906" s="3">
        <f>(0.5*(1-COS(RADIANS(90-$X$3)))*(D7906+E7906)*'PV model'!$B$4)</f>
        <v>0</v>
      </c>
      <c r="U7906" s="3">
        <f t="shared" si="1366"/>
        <v>0</v>
      </c>
      <c r="V7906" s="3">
        <f>('PV model'!$B$13*(U7906/1000)*(1-'PV model'!$B$14*((20+C7906)-25))*'PV model'!$B$10)/'PV model'!$B$12</f>
        <v>0</v>
      </c>
    </row>
    <row r="7907" spans="1:22" x14ac:dyDescent="0.2">
      <c r="A7907" s="10">
        <f t="shared" si="1358"/>
        <v>330</v>
      </c>
      <c r="B7907" s="10">
        <f t="shared" si="1367"/>
        <v>6</v>
      </c>
      <c r="C7907" s="23">
        <v>10.3</v>
      </c>
      <c r="D7907" s="24">
        <v>0</v>
      </c>
      <c r="E7907" s="24">
        <v>0</v>
      </c>
      <c r="F7907" s="48"/>
      <c r="G7907" s="48"/>
      <c r="H7907" s="1">
        <f t="shared" si="1368"/>
        <v>-21.365637813924902</v>
      </c>
      <c r="I7907" s="1">
        <f t="shared" si="1362"/>
        <v>11.679151506207054</v>
      </c>
      <c r="J7907" s="4">
        <f>B7907+('PV model'!$B$3/15)+(I7907/60)</f>
        <v>5.9179858584367846</v>
      </c>
      <c r="K7907" s="2">
        <f t="shared" si="1363"/>
        <v>91.230212123448226</v>
      </c>
      <c r="L7907" s="2">
        <f>DEGREES(ASIN((((COS(RADIANS('PV model'!$B$2))*COS(RADIANS(H7907))*COS(RADIANS(K7907)))+(SIN(RADIANS('PV model'!$B$2))*SIN(RADIANS(H7907)))))))</f>
        <v>-18.15381470763246</v>
      </c>
      <c r="M7907" s="3">
        <f t="shared" si="1359"/>
        <v>0</v>
      </c>
      <c r="N7907" s="2">
        <f t="shared" si="1364"/>
        <v>78.473513821142731</v>
      </c>
      <c r="O7907" s="2">
        <f>IF('PV model'!$B$2&gt;0, 180-N7907,IF('PV model'!$B$2&lt;0,0-N7907,N7907))</f>
        <v>101.52648617885727</v>
      </c>
      <c r="P7907" s="2">
        <f>ABS(O7907-'PV model'!$B$5)</f>
        <v>103.47351382114273</v>
      </c>
      <c r="Q7907" s="3">
        <f t="shared" si="1360"/>
        <v>108.15381470763246</v>
      </c>
      <c r="R7907" s="3">
        <f t="shared" si="1365"/>
        <v>0</v>
      </c>
      <c r="S7907" s="3">
        <f t="shared" si="1361"/>
        <v>0</v>
      </c>
      <c r="T7907" s="3">
        <f>(0.5*(1-COS(RADIANS(90-$X$3)))*(D7907+E7907)*'PV model'!$B$4)</f>
        <v>0</v>
      </c>
      <c r="U7907" s="3">
        <f t="shared" si="1366"/>
        <v>0</v>
      </c>
      <c r="V7907" s="3">
        <f>('PV model'!$B$13*(U7907/1000)*(1-'PV model'!$B$14*((20+C7907)-25))*'PV model'!$B$10)/'PV model'!$B$12</f>
        <v>0</v>
      </c>
    </row>
    <row r="7908" spans="1:22" x14ac:dyDescent="0.2">
      <c r="A7908" s="10">
        <f t="shared" si="1358"/>
        <v>330</v>
      </c>
      <c r="B7908" s="10">
        <f t="shared" si="1367"/>
        <v>7</v>
      </c>
      <c r="C7908" s="23">
        <v>10</v>
      </c>
      <c r="D7908" s="24">
        <v>0</v>
      </c>
      <c r="E7908" s="24">
        <v>0</v>
      </c>
      <c r="F7908" s="48"/>
      <c r="G7908" s="48"/>
      <c r="H7908" s="1">
        <f t="shared" si="1368"/>
        <v>-21.365637813924902</v>
      </c>
      <c r="I7908" s="1">
        <f t="shared" si="1362"/>
        <v>11.679151506207054</v>
      </c>
      <c r="J7908" s="4">
        <f>B7908+('PV model'!$B$3/15)+(I7908/60)</f>
        <v>6.9179858584367846</v>
      </c>
      <c r="K7908" s="2">
        <f t="shared" si="1363"/>
        <v>76.230212123448226</v>
      </c>
      <c r="L7908" s="2">
        <f>DEGREES(ASIN((((COS(RADIANS('PV model'!$B$2))*COS(RADIANS(H7908))*COS(RADIANS(K7908)))+(SIN(RADIANS('PV model'!$B$2))*SIN(RADIANS(H7908)))))))</f>
        <v>-10.060784902473939</v>
      </c>
      <c r="M7908" s="3">
        <f t="shared" si="1359"/>
        <v>0</v>
      </c>
      <c r="N7908" s="2">
        <f t="shared" si="1364"/>
        <v>66.727403334137463</v>
      </c>
      <c r="O7908" s="2">
        <f>IF('PV model'!$B$2&gt;0, 180-N7908,IF('PV model'!$B$2&lt;0,0-N7908,N7908))</f>
        <v>113.27259666586254</v>
      </c>
      <c r="P7908" s="2">
        <f>ABS(O7908-'PV model'!$B$5)</f>
        <v>91.727403334137463</v>
      </c>
      <c r="Q7908" s="3">
        <f t="shared" si="1360"/>
        <v>100.06078490247394</v>
      </c>
      <c r="R7908" s="3">
        <f t="shared" si="1365"/>
        <v>0</v>
      </c>
      <c r="S7908" s="3">
        <f t="shared" si="1361"/>
        <v>0</v>
      </c>
      <c r="T7908" s="3">
        <f>(0.5*(1-COS(RADIANS(90-$X$3)))*(D7908+E7908)*'PV model'!$B$4)</f>
        <v>0</v>
      </c>
      <c r="U7908" s="3">
        <f t="shared" si="1366"/>
        <v>0</v>
      </c>
      <c r="V7908" s="3">
        <f>('PV model'!$B$13*(U7908/1000)*(1-'PV model'!$B$14*((20+C7908)-25))*'PV model'!$B$10)/'PV model'!$B$12</f>
        <v>0</v>
      </c>
    </row>
    <row r="7909" spans="1:22" x14ac:dyDescent="0.2">
      <c r="A7909" s="10">
        <f t="shared" si="1358"/>
        <v>330</v>
      </c>
      <c r="B7909" s="10">
        <f t="shared" si="1367"/>
        <v>8</v>
      </c>
      <c r="C7909" s="23">
        <v>9.6</v>
      </c>
      <c r="D7909" s="24">
        <v>0</v>
      </c>
      <c r="E7909" s="24">
        <v>0</v>
      </c>
      <c r="F7909" s="48"/>
      <c r="G7909" s="48"/>
      <c r="H7909" s="1">
        <f t="shared" si="1368"/>
        <v>-21.365637813924902</v>
      </c>
      <c r="I7909" s="1">
        <f t="shared" si="1362"/>
        <v>11.679151506207054</v>
      </c>
      <c r="J7909" s="4">
        <f>B7909+('PV model'!$B$3/15)+(I7909/60)</f>
        <v>7.9179858584367846</v>
      </c>
      <c r="K7909" s="2">
        <f t="shared" si="1363"/>
        <v>61.230212123448233</v>
      </c>
      <c r="L7909" s="2">
        <f>DEGREES(ASIN((((COS(RADIANS('PV model'!$B$2))*COS(RADIANS(H7909))*COS(RADIANS(K7909)))+(SIN(RADIANS('PV model'!$B$2))*SIN(RADIANS(H7909)))))))</f>
        <v>-2.6579178522432509</v>
      </c>
      <c r="M7909" s="3">
        <f t="shared" si="1359"/>
        <v>0</v>
      </c>
      <c r="N7909" s="2">
        <f t="shared" si="1364"/>
        <v>54.805242792735861</v>
      </c>
      <c r="O7909" s="2">
        <f>IF('PV model'!$B$2&gt;0, 180-N7909,IF('PV model'!$B$2&lt;0,0-N7909,N7909))</f>
        <v>125.19475720726413</v>
      </c>
      <c r="P7909" s="2">
        <f>ABS(O7909-'PV model'!$B$5)</f>
        <v>79.805242792735868</v>
      </c>
      <c r="Q7909" s="3">
        <f t="shared" si="1360"/>
        <v>92.657917852243244</v>
      </c>
      <c r="R7909" s="3">
        <f t="shared" si="1365"/>
        <v>0</v>
      </c>
      <c r="S7909" s="3">
        <f t="shared" si="1361"/>
        <v>0</v>
      </c>
      <c r="T7909" s="3">
        <f>(0.5*(1-COS(RADIANS(90-$X$3)))*(D7909+E7909)*'PV model'!$B$4)</f>
        <v>0</v>
      </c>
      <c r="U7909" s="3">
        <f t="shared" si="1366"/>
        <v>0</v>
      </c>
      <c r="V7909" s="3">
        <f>('PV model'!$B$13*(U7909/1000)*(1-'PV model'!$B$14*((20+C7909)-25))*'PV model'!$B$10)/'PV model'!$B$12</f>
        <v>0</v>
      </c>
    </row>
    <row r="7910" spans="1:22" x14ac:dyDescent="0.2">
      <c r="A7910" s="10">
        <f t="shared" si="1358"/>
        <v>330</v>
      </c>
      <c r="B7910" s="10">
        <f t="shared" si="1367"/>
        <v>9</v>
      </c>
      <c r="C7910" s="23">
        <v>9.3000000000000007</v>
      </c>
      <c r="D7910" s="24">
        <v>0</v>
      </c>
      <c r="E7910" s="24">
        <v>1.764</v>
      </c>
      <c r="F7910" s="48"/>
      <c r="G7910" s="48"/>
      <c r="H7910" s="1">
        <f t="shared" si="1368"/>
        <v>-21.365637813924902</v>
      </c>
      <c r="I7910" s="1">
        <f t="shared" si="1362"/>
        <v>11.679151506207054</v>
      </c>
      <c r="J7910" s="4">
        <f>B7910+('PV model'!$B$3/15)+(I7910/60)</f>
        <v>8.9179858584367828</v>
      </c>
      <c r="K7910" s="2">
        <f t="shared" si="1363"/>
        <v>46.230212123448254</v>
      </c>
      <c r="L7910" s="2">
        <f>DEGREES(ASIN((((COS(RADIANS('PV model'!$B$2))*COS(RADIANS(H7910))*COS(RADIANS(K7910)))+(SIN(RADIANS('PV model'!$B$2))*SIN(RADIANS(H7910)))))))</f>
        <v>3.7065491139282996</v>
      </c>
      <c r="M7910" s="3">
        <f t="shared" si="1359"/>
        <v>3.7065491139282996</v>
      </c>
      <c r="N7910" s="2">
        <f t="shared" si="1364"/>
        <v>42.369277477698091</v>
      </c>
      <c r="O7910" s="2">
        <f>IF('PV model'!$B$2&gt;0, 180-N7910,IF('PV model'!$B$2&lt;0,0-N7910,N7910))</f>
        <v>137.63072252230191</v>
      </c>
      <c r="P7910" s="2">
        <f>ABS(O7910-'PV model'!$B$5)</f>
        <v>67.369277477698091</v>
      </c>
      <c r="Q7910" s="3">
        <f t="shared" si="1360"/>
        <v>86.293450886071696</v>
      </c>
      <c r="R7910" s="3">
        <f t="shared" si="1365"/>
        <v>0</v>
      </c>
      <c r="S7910" s="3">
        <f t="shared" si="1361"/>
        <v>1.764</v>
      </c>
      <c r="T7910" s="3">
        <f>(0.5*(1-COS(RADIANS(90-$X$3)))*(D7910+E7910)*'PV model'!$B$4)</f>
        <v>0</v>
      </c>
      <c r="U7910" s="3">
        <f t="shared" si="1366"/>
        <v>1.764</v>
      </c>
      <c r="V7910" s="3">
        <f>('PV model'!$B$13*(U7910/1000)*(1-'PV model'!$B$14*((20+C7910)-25))*'PV model'!$B$10)/'PV model'!$B$12</f>
        <v>0.17329657363199999</v>
      </c>
    </row>
    <row r="7911" spans="1:22" x14ac:dyDescent="0.2">
      <c r="A7911" s="10">
        <f t="shared" si="1358"/>
        <v>330</v>
      </c>
      <c r="B7911" s="10">
        <f t="shared" si="1367"/>
        <v>10</v>
      </c>
      <c r="C7911" s="23">
        <v>9.5</v>
      </c>
      <c r="D7911" s="24">
        <v>104.38785</v>
      </c>
      <c r="E7911" s="24">
        <v>28.224</v>
      </c>
      <c r="F7911" s="48"/>
      <c r="G7911" s="48"/>
      <c r="H7911" s="1">
        <f t="shared" si="1368"/>
        <v>-21.365637813924902</v>
      </c>
      <c r="I7911" s="1">
        <f t="shared" si="1362"/>
        <v>11.679151506207054</v>
      </c>
      <c r="J7911" s="4">
        <f>B7911+('PV model'!$B$3/15)+(I7911/60)</f>
        <v>9.9179858584367828</v>
      </c>
      <c r="K7911" s="2">
        <f t="shared" si="1363"/>
        <v>31.230212123448258</v>
      </c>
      <c r="L7911" s="2">
        <f>DEGREES(ASIN((((COS(RADIANS('PV model'!$B$2))*COS(RADIANS(H7911))*COS(RADIANS(K7911)))+(SIN(RADIANS('PV model'!$B$2))*SIN(RADIANS(H7911)))))))</f>
        <v>8.6732229124899156</v>
      </c>
      <c r="M7911" s="3">
        <f t="shared" si="1359"/>
        <v>8.6732229124899156</v>
      </c>
      <c r="N7911" s="2">
        <f t="shared" si="1364"/>
        <v>29.237492504229994</v>
      </c>
      <c r="O7911" s="2">
        <f>IF('PV model'!$B$2&gt;0, 180-N7911,IF('PV model'!$B$2&lt;0,0-N7911,N7911))</f>
        <v>150.76250749577</v>
      </c>
      <c r="P7911" s="2">
        <f>ABS(O7911-'PV model'!$B$5)</f>
        <v>54.237492504230005</v>
      </c>
      <c r="Q7911" s="3">
        <f t="shared" si="1360"/>
        <v>81.326777087510081</v>
      </c>
      <c r="R7911" s="3">
        <f t="shared" si="1365"/>
        <v>104.38785000000007</v>
      </c>
      <c r="S7911" s="3">
        <f t="shared" si="1361"/>
        <v>33.679214544175409</v>
      </c>
      <c r="T7911" s="3">
        <f>(0.5*(1-COS(RADIANS(90-$X$3)))*(D7911+E7911)*'PV model'!$B$4)</f>
        <v>0</v>
      </c>
      <c r="U7911" s="3">
        <f t="shared" si="1366"/>
        <v>138.06706454417548</v>
      </c>
      <c r="V7911" s="3">
        <f>('PV model'!$B$13*(U7911/1000)*(1-'PV model'!$B$14*((20+C7911)-25))*'PV model'!$B$10)/'PV model'!$B$12</f>
        <v>13.552762463942734</v>
      </c>
    </row>
    <row r="7912" spans="1:22" x14ac:dyDescent="0.2">
      <c r="A7912" s="10">
        <f t="shared" si="1358"/>
        <v>330</v>
      </c>
      <c r="B7912" s="10">
        <f t="shared" si="1367"/>
        <v>11</v>
      </c>
      <c r="C7912" s="23">
        <v>9.6</v>
      </c>
      <c r="D7912" s="24">
        <v>313.16354999999999</v>
      </c>
      <c r="E7912" s="24">
        <v>57.33</v>
      </c>
      <c r="F7912" s="48"/>
      <c r="G7912" s="48"/>
      <c r="H7912" s="1">
        <f t="shared" si="1368"/>
        <v>-21.365637813924902</v>
      </c>
      <c r="I7912" s="1">
        <f t="shared" si="1362"/>
        <v>11.679151506207054</v>
      </c>
      <c r="J7912" s="4">
        <f>B7912+('PV model'!$B$3/15)+(I7912/60)</f>
        <v>10.917985858436783</v>
      </c>
      <c r="K7912" s="2">
        <f t="shared" si="1363"/>
        <v>16.230212123448258</v>
      </c>
      <c r="L7912" s="2">
        <f>DEGREES(ASIN((((COS(RADIANS('PV model'!$B$2))*COS(RADIANS(H7912))*COS(RADIANS(K7912)))+(SIN(RADIANS('PV model'!$B$2))*SIN(RADIANS(H7912)))))))</f>
        <v>11.900542459614549</v>
      </c>
      <c r="M7912" s="3">
        <f t="shared" si="1359"/>
        <v>11.900542459614549</v>
      </c>
      <c r="N7912" s="2">
        <f t="shared" si="1364"/>
        <v>15.426743040800012</v>
      </c>
      <c r="O7912" s="2">
        <f>IF('PV model'!$B$2&gt;0, 180-N7912,IF('PV model'!$B$2&lt;0,0-N7912,N7912))</f>
        <v>164.57325695919999</v>
      </c>
      <c r="P7912" s="2">
        <f>ABS(O7912-'PV model'!$B$5)</f>
        <v>40.426743040800005</v>
      </c>
      <c r="Q7912" s="3">
        <f t="shared" si="1360"/>
        <v>78.099457540385444</v>
      </c>
      <c r="R7912" s="3">
        <f t="shared" si="1365"/>
        <v>313.16355000000027</v>
      </c>
      <c r="S7912" s="3">
        <f t="shared" si="1361"/>
        <v>69.835977052653334</v>
      </c>
      <c r="T7912" s="3">
        <f>(0.5*(1-COS(RADIANS(90-$X$3)))*(D7912+E7912)*'PV model'!$B$4)</f>
        <v>0</v>
      </c>
      <c r="U7912" s="3">
        <f t="shared" si="1366"/>
        <v>382.9995270526536</v>
      </c>
      <c r="V7912" s="3">
        <f>('PV model'!$B$13*(U7912/1000)*(1-'PV model'!$B$14*((20+C7912)-25))*'PV model'!$B$10)/'PV model'!$B$12</f>
        <v>37.580195482058286</v>
      </c>
    </row>
    <row r="7913" spans="1:22" x14ac:dyDescent="0.2">
      <c r="A7913" s="10">
        <f t="shared" si="1358"/>
        <v>330</v>
      </c>
      <c r="B7913" s="10">
        <f t="shared" si="1367"/>
        <v>12</v>
      </c>
      <c r="C7913" s="23">
        <v>9.8000000000000007</v>
      </c>
      <c r="D7913" s="24">
        <v>560.10255000000006</v>
      </c>
      <c r="E7913" s="24">
        <v>47.628</v>
      </c>
      <c r="F7913" s="48"/>
      <c r="G7913" s="48"/>
      <c r="H7913" s="1">
        <f t="shared" si="1368"/>
        <v>-21.365637813924902</v>
      </c>
      <c r="I7913" s="1">
        <f t="shared" si="1362"/>
        <v>11.679151506207054</v>
      </c>
      <c r="J7913" s="4">
        <f>B7913+('PV model'!$B$3/15)+(I7913/60)</f>
        <v>11.917985858436783</v>
      </c>
      <c r="K7913" s="2">
        <f t="shared" si="1363"/>
        <v>1.2302121234482577</v>
      </c>
      <c r="L7913" s="2">
        <f>DEGREES(ASIN((((COS(RADIANS('PV model'!$B$2))*COS(RADIANS(H7913))*COS(RADIANS(K7913)))+(SIN(RADIANS('PV model'!$B$2))*SIN(RADIANS(H7913)))))))</f>
        <v>13.127208950169443</v>
      </c>
      <c r="M7913" s="3">
        <f t="shared" si="1359"/>
        <v>13.127208950169443</v>
      </c>
      <c r="N7913" s="2">
        <f t="shared" si="1364"/>
        <v>1.1763990146475938</v>
      </c>
      <c r="O7913" s="2">
        <f>IF('PV model'!$B$2&gt;0, 180-N7913,IF('PV model'!$B$2&lt;0,0-N7913,N7913))</f>
        <v>178.82360098535241</v>
      </c>
      <c r="P7913" s="2">
        <f>ABS(O7913-'PV model'!$B$5)</f>
        <v>26.176399014647586</v>
      </c>
      <c r="Q7913" s="3">
        <f t="shared" si="1360"/>
        <v>76.872791049830553</v>
      </c>
      <c r="R7913" s="3">
        <f t="shared" si="1365"/>
        <v>560.10255000000018</v>
      </c>
      <c r="S7913" s="3">
        <f t="shared" si="1361"/>
        <v>58.647161732706941</v>
      </c>
      <c r="T7913" s="3">
        <f>(0.5*(1-COS(RADIANS(90-$X$3)))*(D7913+E7913)*'PV model'!$B$4)</f>
        <v>0</v>
      </c>
      <c r="U7913" s="3">
        <f t="shared" si="1366"/>
        <v>618.74971173270717</v>
      </c>
      <c r="V7913" s="3">
        <f>('PV model'!$B$13*(U7913/1000)*(1-'PV model'!$B$14*((20+C7913)-25))*'PV model'!$B$10)/'PV model'!$B$12</f>
        <v>60.662696938053216</v>
      </c>
    </row>
    <row r="7914" spans="1:22" x14ac:dyDescent="0.2">
      <c r="A7914" s="10">
        <f t="shared" si="1358"/>
        <v>330</v>
      </c>
      <c r="B7914" s="10">
        <f t="shared" si="1367"/>
        <v>13</v>
      </c>
      <c r="C7914" s="23">
        <v>9.5</v>
      </c>
      <c r="D7914" s="24">
        <v>506.22494999999998</v>
      </c>
      <c r="E7914" s="24">
        <v>57.33</v>
      </c>
      <c r="F7914" s="48"/>
      <c r="G7914" s="48"/>
      <c r="H7914" s="1">
        <f t="shared" si="1368"/>
        <v>-21.365637813924902</v>
      </c>
      <c r="I7914" s="1">
        <f t="shared" si="1362"/>
        <v>11.679151506207054</v>
      </c>
      <c r="J7914" s="4">
        <f>B7914+('PV model'!$B$3/15)+(I7914/60)</f>
        <v>12.917985858436783</v>
      </c>
      <c r="K7914" s="2">
        <f t="shared" si="1363"/>
        <v>-13.769787876551742</v>
      </c>
      <c r="L7914" s="2">
        <f>DEGREES(ASIN((((COS(RADIANS('PV model'!$B$2))*COS(RADIANS(H7914))*COS(RADIANS(K7914)))+(SIN(RADIANS('PV model'!$B$2))*SIN(RADIANS(H7914)))))))</f>
        <v>12.244014710182979</v>
      </c>
      <c r="M7914" s="3">
        <f t="shared" si="1359"/>
        <v>12.244014710182979</v>
      </c>
      <c r="N7914" s="2">
        <f t="shared" si="1364"/>
        <v>-13.110081378319796</v>
      </c>
      <c r="O7914" s="2">
        <f>IF('PV model'!$B$2&gt;0, 180-N7914,IF('PV model'!$B$2&lt;0,0-N7914,N7914))</f>
        <v>193.11008137831979</v>
      </c>
      <c r="P7914" s="2">
        <f>ABS(O7914-'PV model'!$B$5)</f>
        <v>11.889918621680209</v>
      </c>
      <c r="Q7914" s="3">
        <f t="shared" si="1360"/>
        <v>77.755985289817019</v>
      </c>
      <c r="R7914" s="3">
        <f t="shared" si="1365"/>
        <v>506.22495000000032</v>
      </c>
      <c r="S7914" s="3">
        <f t="shared" si="1361"/>
        <v>70.157968140410716</v>
      </c>
      <c r="T7914" s="3">
        <f>(0.5*(1-COS(RADIANS(90-$X$3)))*(D7914+E7914)*'PV model'!$B$4)</f>
        <v>0</v>
      </c>
      <c r="U7914" s="3">
        <f t="shared" si="1366"/>
        <v>576.38291814041099</v>
      </c>
      <c r="V7914" s="3">
        <f>('PV model'!$B$13*(U7914/1000)*(1-'PV model'!$B$14*((20+C7914)-25))*'PV model'!$B$10)/'PV model'!$B$12</f>
        <v>56.578162240363802</v>
      </c>
    </row>
    <row r="7915" spans="1:22" x14ac:dyDescent="0.2">
      <c r="A7915" s="10">
        <f t="shared" si="1358"/>
        <v>330</v>
      </c>
      <c r="B7915" s="10">
        <f t="shared" si="1367"/>
        <v>14</v>
      </c>
      <c r="C7915" s="23">
        <v>9.3000000000000007</v>
      </c>
      <c r="D7915" s="24">
        <v>416.42894999999999</v>
      </c>
      <c r="E7915" s="24">
        <v>51.156000000000006</v>
      </c>
      <c r="F7915" s="48"/>
      <c r="G7915" s="48"/>
      <c r="H7915" s="1">
        <f t="shared" si="1368"/>
        <v>-21.365637813924902</v>
      </c>
      <c r="I7915" s="1">
        <f t="shared" si="1362"/>
        <v>11.679151506207054</v>
      </c>
      <c r="J7915" s="4">
        <f>B7915+('PV model'!$B$3/15)+(I7915/60)</f>
        <v>13.917985858436783</v>
      </c>
      <c r="K7915" s="2">
        <f t="shared" si="1363"/>
        <v>-28.769787876551742</v>
      </c>
      <c r="L7915" s="2">
        <f>DEGREES(ASIN((((COS(RADIANS('PV model'!$B$2))*COS(RADIANS(H7915))*COS(RADIANS(K7915)))+(SIN(RADIANS('PV model'!$B$2))*SIN(RADIANS(H7915)))))))</f>
        <v>9.3301797771121642</v>
      </c>
      <c r="M7915" s="3">
        <f t="shared" si="1359"/>
        <v>9.3301797771121642</v>
      </c>
      <c r="N7915" s="2">
        <f t="shared" si="1364"/>
        <v>-27.014996170899138</v>
      </c>
      <c r="O7915" s="2">
        <f>IF('PV model'!$B$2&gt;0, 180-N7915,IF('PV model'!$B$2&lt;0,0-N7915,N7915))</f>
        <v>207.01499617089914</v>
      </c>
      <c r="P7915" s="2">
        <f>ABS(O7915-'PV model'!$B$5)</f>
        <v>2.0149961708991384</v>
      </c>
      <c r="Q7915" s="3">
        <f t="shared" si="1360"/>
        <v>80.669820222887836</v>
      </c>
      <c r="R7915" s="3">
        <f t="shared" si="1365"/>
        <v>416.4289500000001</v>
      </c>
      <c r="S7915" s="3">
        <f t="shared" si="1361"/>
        <v>61.590357151289069</v>
      </c>
      <c r="T7915" s="3">
        <f>(0.5*(1-COS(RADIANS(90-$X$3)))*(D7915+E7915)*'PV model'!$B$4)</f>
        <v>0</v>
      </c>
      <c r="U7915" s="3">
        <f t="shared" si="1366"/>
        <v>478.01930715128918</v>
      </c>
      <c r="V7915" s="3">
        <f>('PV model'!$B$13*(U7915/1000)*(1-'PV model'!$B$14*((20+C7915)-25))*'PV model'!$B$10)/'PV model'!$B$12</f>
        <v>46.96094561182597</v>
      </c>
    </row>
    <row r="7916" spans="1:22" x14ac:dyDescent="0.2">
      <c r="A7916" s="10">
        <f t="shared" si="1358"/>
        <v>330</v>
      </c>
      <c r="B7916" s="10">
        <f t="shared" si="1367"/>
        <v>15</v>
      </c>
      <c r="C7916" s="23">
        <v>9</v>
      </c>
      <c r="D7916" s="24">
        <v>200.91855000000001</v>
      </c>
      <c r="E7916" s="24">
        <v>39.69</v>
      </c>
      <c r="F7916" s="48"/>
      <c r="G7916" s="48"/>
      <c r="H7916" s="1">
        <f t="shared" si="1368"/>
        <v>-21.365637813924902</v>
      </c>
      <c r="I7916" s="1">
        <f t="shared" si="1362"/>
        <v>11.679151506207054</v>
      </c>
      <c r="J7916" s="4">
        <f>B7916+('PV model'!$B$3/15)+(I7916/60)</f>
        <v>14.917985858436783</v>
      </c>
      <c r="K7916" s="2">
        <f t="shared" si="1363"/>
        <v>-43.769787876551746</v>
      </c>
      <c r="L7916" s="2">
        <f>DEGREES(ASIN((((COS(RADIANS('PV model'!$B$2))*COS(RADIANS(H7916))*COS(RADIANS(K7916)))+(SIN(RADIANS('PV model'!$B$2))*SIN(RADIANS(H7916)))))))</f>
        <v>4.6266201838564749</v>
      </c>
      <c r="M7916" s="3">
        <f t="shared" si="1359"/>
        <v>4.6266201838564749</v>
      </c>
      <c r="N7916" s="2">
        <f t="shared" si="1364"/>
        <v>-40.265227671035341</v>
      </c>
      <c r="O7916" s="2">
        <f>IF('PV model'!$B$2&gt;0, 180-N7916,IF('PV model'!$B$2&lt;0,0-N7916,N7916))</f>
        <v>220.26522767103535</v>
      </c>
      <c r="P7916" s="2">
        <f>ABS(O7916-'PV model'!$B$5)</f>
        <v>15.265227671035348</v>
      </c>
      <c r="Q7916" s="3">
        <f t="shared" si="1360"/>
        <v>85.373379816143526</v>
      </c>
      <c r="R7916" s="3">
        <f t="shared" si="1365"/>
        <v>200.91855000000029</v>
      </c>
      <c r="S7916" s="3">
        <f t="shared" si="1361"/>
        <v>46.80689123578891</v>
      </c>
      <c r="T7916" s="3">
        <f>(0.5*(1-COS(RADIANS(90-$X$3)))*(D7916+E7916)*'PV model'!$B$4)</f>
        <v>0</v>
      </c>
      <c r="U7916" s="3">
        <f t="shared" si="1366"/>
        <v>247.72544123578922</v>
      </c>
      <c r="V7916" s="3">
        <f>('PV model'!$B$13*(U7916/1000)*(1-'PV model'!$B$14*((20+C7916)-25))*'PV model'!$B$10)/'PV model'!$B$12</f>
        <v>24.366432944234614</v>
      </c>
    </row>
    <row r="7917" spans="1:22" x14ac:dyDescent="0.2">
      <c r="A7917" s="10">
        <f t="shared" si="1358"/>
        <v>330</v>
      </c>
      <c r="B7917" s="10">
        <f t="shared" si="1367"/>
        <v>16</v>
      </c>
      <c r="C7917" s="23">
        <v>8.6999999999999993</v>
      </c>
      <c r="D7917" s="24">
        <v>0</v>
      </c>
      <c r="E7917" s="24">
        <v>12.348000000000001</v>
      </c>
      <c r="F7917" s="48"/>
      <c r="G7917" s="48"/>
      <c r="H7917" s="1">
        <f t="shared" si="1368"/>
        <v>-21.365637813924902</v>
      </c>
      <c r="I7917" s="1">
        <f t="shared" si="1362"/>
        <v>11.679151506207054</v>
      </c>
      <c r="J7917" s="4">
        <f>B7917+('PV model'!$B$3/15)+(I7917/60)</f>
        <v>15.917985858436783</v>
      </c>
      <c r="K7917" s="2">
        <f t="shared" si="1363"/>
        <v>-58.769787876551746</v>
      </c>
      <c r="L7917" s="2">
        <f>DEGREES(ASIN((((COS(RADIANS('PV model'!$B$2))*COS(RADIANS(H7917))*COS(RADIANS(K7917)))+(SIN(RADIANS('PV model'!$B$2))*SIN(RADIANS(H7917)))))))</f>
        <v>-1.5332856591157402</v>
      </c>
      <c r="M7917" s="3">
        <f t="shared" si="1359"/>
        <v>0</v>
      </c>
      <c r="N7917" s="2">
        <f t="shared" si="1364"/>
        <v>-52.807555348272572</v>
      </c>
      <c r="O7917" s="2">
        <f>IF('PV model'!$B$2&gt;0, 180-N7917,IF('PV model'!$B$2&lt;0,0-N7917,N7917))</f>
        <v>232.80755534827256</v>
      </c>
      <c r="P7917" s="2">
        <f>ABS(O7917-'PV model'!$B$5)</f>
        <v>27.807555348272558</v>
      </c>
      <c r="Q7917" s="3">
        <f t="shared" si="1360"/>
        <v>91.533285659115748</v>
      </c>
      <c r="R7917" s="3">
        <f t="shared" si="1365"/>
        <v>0</v>
      </c>
      <c r="S7917" s="3">
        <f t="shared" si="1361"/>
        <v>12.348000000000001</v>
      </c>
      <c r="T7917" s="3">
        <f>(0.5*(1-COS(RADIANS(90-$X$3)))*(D7917+E7917)*'PV model'!$B$4)</f>
        <v>0</v>
      </c>
      <c r="U7917" s="3">
        <f t="shared" si="1366"/>
        <v>12.348000000000001</v>
      </c>
      <c r="V7917" s="3">
        <f>('PV model'!$B$13*(U7917/1000)*(1-'PV model'!$B$14*((20+C7917)-25))*'PV model'!$B$10)/'PV model'!$B$12</f>
        <v>1.2160383500160001</v>
      </c>
    </row>
    <row r="7918" spans="1:22" x14ac:dyDescent="0.2">
      <c r="A7918" s="10">
        <f t="shared" ref="A7918:A7981" si="1369">IF(B7918&gt;1,A7917,A7917+1)</f>
        <v>330</v>
      </c>
      <c r="B7918" s="10">
        <f t="shared" si="1367"/>
        <v>17</v>
      </c>
      <c r="C7918" s="23">
        <v>8.5</v>
      </c>
      <c r="D7918" s="24">
        <v>0</v>
      </c>
      <c r="E7918" s="24">
        <v>0</v>
      </c>
      <c r="F7918" s="48"/>
      <c r="G7918" s="48"/>
      <c r="H7918" s="1">
        <f t="shared" si="1368"/>
        <v>-21.365637813924902</v>
      </c>
      <c r="I7918" s="1">
        <f t="shared" si="1362"/>
        <v>11.679151506207054</v>
      </c>
      <c r="J7918" s="4">
        <f>B7918+('PV model'!$B$3/15)+(I7918/60)</f>
        <v>16.917985858436783</v>
      </c>
      <c r="K7918" s="2">
        <f t="shared" si="1363"/>
        <v>-73.769787876551746</v>
      </c>
      <c r="L7918" s="2">
        <f>DEGREES(ASIN((((COS(RADIANS('PV model'!$B$2))*COS(RADIANS(H7918))*COS(RADIANS(K7918)))+(SIN(RADIANS('PV model'!$B$2))*SIN(RADIANS(H7918)))))))</f>
        <v>-8.7900991882274013</v>
      </c>
      <c r="M7918" s="3">
        <f t="shared" si="1359"/>
        <v>0</v>
      </c>
      <c r="N7918" s="2">
        <f t="shared" si="1364"/>
        <v>-64.794580232399269</v>
      </c>
      <c r="O7918" s="2">
        <f>IF('PV model'!$B$2&gt;0, 180-N7918,IF('PV model'!$B$2&lt;0,0-N7918,N7918))</f>
        <v>244.79458023239926</v>
      </c>
      <c r="P7918" s="2">
        <f>ABS(O7918-'PV model'!$B$5)</f>
        <v>39.794580232399255</v>
      </c>
      <c r="Q7918" s="3">
        <f t="shared" si="1360"/>
        <v>98.790099188227401</v>
      </c>
      <c r="R7918" s="3">
        <f t="shared" si="1365"/>
        <v>0</v>
      </c>
      <c r="S7918" s="3">
        <f t="shared" si="1361"/>
        <v>0</v>
      </c>
      <c r="T7918" s="3">
        <f>(0.5*(1-COS(RADIANS(90-$X$3)))*(D7918+E7918)*'PV model'!$B$4)</f>
        <v>0</v>
      </c>
      <c r="U7918" s="3">
        <f t="shared" si="1366"/>
        <v>0</v>
      </c>
      <c r="V7918" s="3">
        <f>('PV model'!$B$13*(U7918/1000)*(1-'PV model'!$B$14*((20+C7918)-25))*'PV model'!$B$10)/'PV model'!$B$12</f>
        <v>0</v>
      </c>
    </row>
    <row r="7919" spans="1:22" x14ac:dyDescent="0.2">
      <c r="A7919" s="10">
        <f t="shared" si="1369"/>
        <v>330</v>
      </c>
      <c r="B7919" s="10">
        <f t="shared" si="1367"/>
        <v>18</v>
      </c>
      <c r="C7919" s="23">
        <v>8.1999999999999993</v>
      </c>
      <c r="D7919" s="24">
        <v>0</v>
      </c>
      <c r="E7919" s="24">
        <v>0</v>
      </c>
      <c r="F7919" s="48"/>
      <c r="G7919" s="48"/>
      <c r="H7919" s="1">
        <f t="shared" si="1368"/>
        <v>-21.365637813924902</v>
      </c>
      <c r="I7919" s="1">
        <f t="shared" si="1362"/>
        <v>11.679151506207054</v>
      </c>
      <c r="J7919" s="4">
        <f>B7919+('PV model'!$B$3/15)+(I7919/60)</f>
        <v>17.917985858436783</v>
      </c>
      <c r="K7919" s="2">
        <f t="shared" si="1363"/>
        <v>-88.769787876551746</v>
      </c>
      <c r="L7919" s="2">
        <f>DEGREES(ASIN((((COS(RADIANS('PV model'!$B$2))*COS(RADIANS(H7919))*COS(RADIANS(K7919)))+(SIN(RADIANS('PV model'!$B$2))*SIN(RADIANS(H7919)))))))</f>
        <v>-16.793279176815339</v>
      </c>
      <c r="M7919" s="3">
        <f t="shared" si="1359"/>
        <v>0</v>
      </c>
      <c r="N7919" s="2">
        <f t="shared" si="1364"/>
        <v>-76.540611284332101</v>
      </c>
      <c r="O7919" s="2">
        <f>IF('PV model'!$B$2&gt;0, 180-N7919,IF('PV model'!$B$2&lt;0,0-N7919,N7919))</f>
        <v>256.5406112843321</v>
      </c>
      <c r="P7919" s="2">
        <f>ABS(O7919-'PV model'!$B$5)</f>
        <v>51.540611284332101</v>
      </c>
      <c r="Q7919" s="3">
        <f t="shared" si="1360"/>
        <v>106.79327917681535</v>
      </c>
      <c r="R7919" s="3">
        <f t="shared" si="1365"/>
        <v>0</v>
      </c>
      <c r="S7919" s="3">
        <f t="shared" si="1361"/>
        <v>0</v>
      </c>
      <c r="T7919" s="3">
        <f>(0.5*(1-COS(RADIANS(90-$X$3)))*(D7919+E7919)*'PV model'!$B$4)</f>
        <v>0</v>
      </c>
      <c r="U7919" s="3">
        <f t="shared" si="1366"/>
        <v>0</v>
      </c>
      <c r="V7919" s="3">
        <f>('PV model'!$B$13*(U7919/1000)*(1-'PV model'!$B$14*((20+C7919)-25))*'PV model'!$B$10)/'PV model'!$B$12</f>
        <v>0</v>
      </c>
    </row>
    <row r="7920" spans="1:22" x14ac:dyDescent="0.2">
      <c r="A7920" s="10">
        <f t="shared" si="1369"/>
        <v>330</v>
      </c>
      <c r="B7920" s="10">
        <f t="shared" si="1367"/>
        <v>19</v>
      </c>
      <c r="C7920" s="23">
        <v>8.1</v>
      </c>
      <c r="D7920" s="24">
        <v>0</v>
      </c>
      <c r="E7920" s="24">
        <v>0</v>
      </c>
      <c r="F7920" s="48"/>
      <c r="G7920" s="48"/>
      <c r="H7920" s="1">
        <f t="shared" si="1368"/>
        <v>-21.365637813924902</v>
      </c>
      <c r="I7920" s="1">
        <f t="shared" si="1362"/>
        <v>11.679151506207054</v>
      </c>
      <c r="J7920" s="4">
        <f>B7920+('PV model'!$B$3/15)+(I7920/60)</f>
        <v>18.917985858436783</v>
      </c>
      <c r="K7920" s="2">
        <f t="shared" si="1363"/>
        <v>-103.76978787655175</v>
      </c>
      <c r="L7920" s="2">
        <f>DEGREES(ASIN((((COS(RADIANS('PV model'!$B$2))*COS(RADIANS(H7920))*COS(RADIANS(K7920)))+(SIN(RADIANS('PV model'!$B$2))*SIN(RADIANS(H7920)))))))</f>
        <v>-25.201039049315387</v>
      </c>
      <c r="M7920" s="3">
        <f t="shared" si="1359"/>
        <v>0</v>
      </c>
      <c r="N7920" s="2">
        <f t="shared" si="1364"/>
        <v>-88.500740062960745</v>
      </c>
      <c r="O7920" s="2">
        <f>IF('PV model'!$B$2&gt;0, 180-N7920,IF('PV model'!$B$2&lt;0,0-N7920,N7920))</f>
        <v>268.50074006296074</v>
      </c>
      <c r="P7920" s="2">
        <f>ABS(O7920-'PV model'!$B$5)</f>
        <v>63.500740062960745</v>
      </c>
      <c r="Q7920" s="3">
        <f t="shared" si="1360"/>
        <v>115.20103904931538</v>
      </c>
      <c r="R7920" s="3">
        <f t="shared" si="1365"/>
        <v>0</v>
      </c>
      <c r="S7920" s="3">
        <f t="shared" si="1361"/>
        <v>0</v>
      </c>
      <c r="T7920" s="3">
        <f>(0.5*(1-COS(RADIANS(90-$X$3)))*(D7920+E7920)*'PV model'!$B$4)</f>
        <v>0</v>
      </c>
      <c r="U7920" s="3">
        <f t="shared" si="1366"/>
        <v>0</v>
      </c>
      <c r="V7920" s="3">
        <f>('PV model'!$B$13*(U7920/1000)*(1-'PV model'!$B$14*((20+C7920)-25))*'PV model'!$B$10)/'PV model'!$B$12</f>
        <v>0</v>
      </c>
    </row>
    <row r="7921" spans="1:22" x14ac:dyDescent="0.2">
      <c r="A7921" s="10">
        <f t="shared" si="1369"/>
        <v>330</v>
      </c>
      <c r="B7921" s="10">
        <f t="shared" si="1367"/>
        <v>20</v>
      </c>
      <c r="C7921" s="23">
        <v>8.1</v>
      </c>
      <c r="D7921" s="24">
        <v>0</v>
      </c>
      <c r="E7921" s="24">
        <v>0</v>
      </c>
      <c r="F7921" s="48"/>
      <c r="G7921" s="48"/>
      <c r="H7921" s="1">
        <f t="shared" si="1368"/>
        <v>-21.365637813924902</v>
      </c>
      <c r="I7921" s="1">
        <f t="shared" si="1362"/>
        <v>11.679151506207054</v>
      </c>
      <c r="J7921" s="4">
        <f>B7921+('PV model'!$B$3/15)+(I7921/60)</f>
        <v>19.917985858436783</v>
      </c>
      <c r="K7921" s="2">
        <f t="shared" si="1363"/>
        <v>-118.76978787655175</v>
      </c>
      <c r="L7921" s="2">
        <f>DEGREES(ASIN((((COS(RADIANS('PV model'!$B$2))*COS(RADIANS(H7921))*COS(RADIANS(K7921)))+(SIN(RADIANS('PV model'!$B$2))*SIN(RADIANS(H7921)))))))</f>
        <v>-33.649833343517926</v>
      </c>
      <c r="M7921" s="3">
        <f t="shared" si="1359"/>
        <v>0</v>
      </c>
      <c r="N7921" s="2">
        <f t="shared" si="1364"/>
        <v>-78.705628160532498</v>
      </c>
      <c r="O7921" s="2">
        <f>IF('PV model'!$B$2&gt;0, 180-N7921,IF('PV model'!$B$2&lt;0,0-N7921,N7921))</f>
        <v>258.70562816053251</v>
      </c>
      <c r="P7921" s="2">
        <f>ABS(O7921-'PV model'!$B$5)</f>
        <v>53.705628160532513</v>
      </c>
      <c r="Q7921" s="3">
        <f t="shared" si="1360"/>
        <v>123.64983334351794</v>
      </c>
      <c r="R7921" s="3">
        <f t="shared" si="1365"/>
        <v>0</v>
      </c>
      <c r="S7921" s="3">
        <f t="shared" si="1361"/>
        <v>0</v>
      </c>
      <c r="T7921" s="3">
        <f>(0.5*(1-COS(RADIANS(90-$X$3)))*(D7921+E7921)*'PV model'!$B$4)</f>
        <v>0</v>
      </c>
      <c r="U7921" s="3">
        <f t="shared" si="1366"/>
        <v>0</v>
      </c>
      <c r="V7921" s="3">
        <f>('PV model'!$B$13*(U7921/1000)*(1-'PV model'!$B$14*((20+C7921)-25))*'PV model'!$B$10)/'PV model'!$B$12</f>
        <v>0</v>
      </c>
    </row>
    <row r="7922" spans="1:22" x14ac:dyDescent="0.2">
      <c r="A7922" s="10">
        <f t="shared" si="1369"/>
        <v>330</v>
      </c>
      <c r="B7922" s="10">
        <f t="shared" si="1367"/>
        <v>21</v>
      </c>
      <c r="C7922" s="23">
        <v>8</v>
      </c>
      <c r="D7922" s="24">
        <v>0</v>
      </c>
      <c r="E7922" s="24">
        <v>0</v>
      </c>
      <c r="F7922" s="48"/>
      <c r="G7922" s="48"/>
      <c r="H7922" s="1">
        <f t="shared" si="1368"/>
        <v>-21.365637813924902</v>
      </c>
      <c r="I7922" s="1">
        <f t="shared" si="1362"/>
        <v>11.679151506207054</v>
      </c>
      <c r="J7922" s="4">
        <f>B7922+('PV model'!$B$3/15)+(I7922/60)</f>
        <v>20.917985858436783</v>
      </c>
      <c r="K7922" s="2">
        <f t="shared" si="1363"/>
        <v>-133.76978787655173</v>
      </c>
      <c r="L7922" s="2">
        <f>DEGREES(ASIN((((COS(RADIANS('PV model'!$B$2))*COS(RADIANS(H7922))*COS(RADIANS(K7922)))+(SIN(RADIANS('PV model'!$B$2))*SIN(RADIANS(H7922)))))))</f>
        <v>-41.6926778854574</v>
      </c>
      <c r="M7922" s="3">
        <f t="shared" si="1359"/>
        <v>0</v>
      </c>
      <c r="N7922" s="2">
        <f t="shared" si="1364"/>
        <v>-64.236652695714454</v>
      </c>
      <c r="O7922" s="2">
        <f>IF('PV model'!$B$2&gt;0, 180-N7922,IF('PV model'!$B$2&lt;0,0-N7922,N7922))</f>
        <v>244.23665269571444</v>
      </c>
      <c r="P7922" s="2">
        <f>ABS(O7922-'PV model'!$B$5)</f>
        <v>39.23665269571444</v>
      </c>
      <c r="Q7922" s="3">
        <f t="shared" si="1360"/>
        <v>131.69267788545739</v>
      </c>
      <c r="R7922" s="3">
        <f t="shared" si="1365"/>
        <v>0</v>
      </c>
      <c r="S7922" s="3">
        <f t="shared" si="1361"/>
        <v>0</v>
      </c>
      <c r="T7922" s="3">
        <f>(0.5*(1-COS(RADIANS(90-$X$3)))*(D7922+E7922)*'PV model'!$B$4)</f>
        <v>0</v>
      </c>
      <c r="U7922" s="3">
        <f t="shared" si="1366"/>
        <v>0</v>
      </c>
      <c r="V7922" s="3">
        <f>('PV model'!$B$13*(U7922/1000)*(1-'PV model'!$B$14*((20+C7922)-25))*'PV model'!$B$10)/'PV model'!$B$12</f>
        <v>0</v>
      </c>
    </row>
    <row r="7923" spans="1:22" x14ac:dyDescent="0.2">
      <c r="A7923" s="10">
        <f t="shared" si="1369"/>
        <v>330</v>
      </c>
      <c r="B7923" s="10">
        <f t="shared" si="1367"/>
        <v>22</v>
      </c>
      <c r="C7923" s="23">
        <v>6.7</v>
      </c>
      <c r="D7923" s="24">
        <v>0</v>
      </c>
      <c r="E7923" s="24">
        <v>0</v>
      </c>
      <c r="F7923" s="48"/>
      <c r="G7923" s="48"/>
      <c r="H7923" s="1">
        <f t="shared" si="1368"/>
        <v>-21.365637813924902</v>
      </c>
      <c r="I7923" s="1">
        <f t="shared" si="1362"/>
        <v>11.679151506207054</v>
      </c>
      <c r="J7923" s="4">
        <f>B7923+('PV model'!$B$3/15)+(I7923/60)</f>
        <v>21.917985858436783</v>
      </c>
      <c r="K7923" s="2">
        <f t="shared" si="1363"/>
        <v>-148.76978787655173</v>
      </c>
      <c r="L7923" s="2">
        <f>DEGREES(ASIN((((COS(RADIANS('PV model'!$B$2))*COS(RADIANS(H7923))*COS(RADIANS(K7923)))+(SIN(RADIANS('PV model'!$B$2))*SIN(RADIANS(H7923)))))))</f>
        <v>-48.702019162483374</v>
      </c>
      <c r="M7923" s="3">
        <f t="shared" si="1359"/>
        <v>0</v>
      </c>
      <c r="N7923" s="2">
        <f t="shared" si="1364"/>
        <v>-47.021644842879667</v>
      </c>
      <c r="O7923" s="2">
        <f>IF('PV model'!$B$2&gt;0, 180-N7923,IF('PV model'!$B$2&lt;0,0-N7923,N7923))</f>
        <v>227.02164484287965</v>
      </c>
      <c r="P7923" s="2">
        <f>ABS(O7923-'PV model'!$B$5)</f>
        <v>22.021644842879653</v>
      </c>
      <c r="Q7923" s="3">
        <f t="shared" si="1360"/>
        <v>138.7020191624834</v>
      </c>
      <c r="R7923" s="3">
        <f t="shared" si="1365"/>
        <v>0</v>
      </c>
      <c r="S7923" s="3">
        <f t="shared" si="1361"/>
        <v>0</v>
      </c>
      <c r="T7923" s="3">
        <f>(0.5*(1-COS(RADIANS(90-$X$3)))*(D7923+E7923)*'PV model'!$B$4)</f>
        <v>0</v>
      </c>
      <c r="U7923" s="3">
        <f t="shared" si="1366"/>
        <v>0</v>
      </c>
      <c r="V7923" s="3">
        <f>('PV model'!$B$13*(U7923/1000)*(1-'PV model'!$B$14*((20+C7923)-25))*'PV model'!$B$10)/'PV model'!$B$12</f>
        <v>0</v>
      </c>
    </row>
    <row r="7924" spans="1:22" x14ac:dyDescent="0.2">
      <c r="A7924" s="10">
        <f t="shared" si="1369"/>
        <v>330</v>
      </c>
      <c r="B7924" s="10">
        <f t="shared" si="1367"/>
        <v>23</v>
      </c>
      <c r="C7924" s="23">
        <v>5.3</v>
      </c>
      <c r="D7924" s="24">
        <v>0</v>
      </c>
      <c r="E7924" s="24">
        <v>0</v>
      </c>
      <c r="F7924" s="48"/>
      <c r="G7924" s="48"/>
      <c r="H7924" s="1">
        <f t="shared" si="1368"/>
        <v>-21.365637813924902</v>
      </c>
      <c r="I7924" s="1">
        <f t="shared" si="1362"/>
        <v>11.679151506207054</v>
      </c>
      <c r="J7924" s="4">
        <f>B7924+('PV model'!$B$3/15)+(I7924/60)</f>
        <v>22.917985858436783</v>
      </c>
      <c r="K7924" s="2">
        <f t="shared" si="1363"/>
        <v>-163.76978787655173</v>
      </c>
      <c r="L7924" s="2">
        <f>DEGREES(ASIN((((COS(RADIANS('PV model'!$B$2))*COS(RADIANS(H7924))*COS(RADIANS(K7924)))+(SIN(RADIANS('PV model'!$B$2))*SIN(RADIANS(H7924)))))))</f>
        <v>-53.774949005650647</v>
      </c>
      <c r="M7924" s="3">
        <f t="shared" si="1359"/>
        <v>0</v>
      </c>
      <c r="N7924" s="2">
        <f t="shared" si="1364"/>
        <v>-26.132724133409724</v>
      </c>
      <c r="O7924" s="2">
        <f>IF('PV model'!$B$2&gt;0, 180-N7924,IF('PV model'!$B$2&lt;0,0-N7924,N7924))</f>
        <v>206.13272413340974</v>
      </c>
      <c r="P7924" s="2">
        <f>ABS(O7924-'PV model'!$B$5)</f>
        <v>1.132724133409738</v>
      </c>
      <c r="Q7924" s="3">
        <f t="shared" si="1360"/>
        <v>143.77494900565063</v>
      </c>
      <c r="R7924" s="3">
        <f t="shared" si="1365"/>
        <v>0</v>
      </c>
      <c r="S7924" s="3">
        <f t="shared" si="1361"/>
        <v>0</v>
      </c>
      <c r="T7924" s="3">
        <f>(0.5*(1-COS(RADIANS(90-$X$3)))*(D7924+E7924)*'PV model'!$B$4)</f>
        <v>0</v>
      </c>
      <c r="U7924" s="3">
        <f t="shared" si="1366"/>
        <v>0</v>
      </c>
      <c r="V7924" s="3">
        <f>('PV model'!$B$13*(U7924/1000)*(1-'PV model'!$B$14*((20+C7924)-25))*'PV model'!$B$10)/'PV model'!$B$12</f>
        <v>0</v>
      </c>
    </row>
    <row r="7925" spans="1:22" x14ac:dyDescent="0.2">
      <c r="A7925" s="10">
        <f t="shared" si="1369"/>
        <v>330</v>
      </c>
      <c r="B7925" s="10">
        <f t="shared" si="1367"/>
        <v>24</v>
      </c>
      <c r="C7925" s="23">
        <v>4</v>
      </c>
      <c r="D7925" s="24">
        <v>0</v>
      </c>
      <c r="E7925" s="24">
        <v>0</v>
      </c>
      <c r="F7925" s="48"/>
      <c r="G7925" s="48"/>
      <c r="H7925" s="1">
        <f t="shared" si="1368"/>
        <v>-21.365637813924902</v>
      </c>
      <c r="I7925" s="1">
        <f t="shared" si="1362"/>
        <v>11.679151506207054</v>
      </c>
      <c r="J7925" s="4">
        <f>B7925+('PV model'!$B$3/15)+(I7925/60)</f>
        <v>23.917985858436783</v>
      </c>
      <c r="K7925" s="2">
        <f t="shared" si="1363"/>
        <v>-178.76978787655173</v>
      </c>
      <c r="L7925" s="2">
        <f>DEGREES(ASIN((((COS(RADIANS('PV model'!$B$2))*COS(RADIANS(H7925))*COS(RADIANS(K7925)))+(SIN(RADIANS('PV model'!$B$2))*SIN(RADIANS(H7925)))))))</f>
        <v>-55.853225313255102</v>
      </c>
      <c r="M7925" s="3">
        <f t="shared" si="1359"/>
        <v>0</v>
      </c>
      <c r="N7925" s="2">
        <f t="shared" si="1364"/>
        <v>-2.0413135149221375</v>
      </c>
      <c r="O7925" s="2">
        <f>IF('PV model'!$B$2&gt;0, 180-N7925,IF('PV model'!$B$2&lt;0,0-N7925,N7925))</f>
        <v>182.04131351492214</v>
      </c>
      <c r="P7925" s="2">
        <f>ABS(O7925-'PV model'!$B$5)</f>
        <v>22.958686485077862</v>
      </c>
      <c r="Q7925" s="3">
        <f t="shared" si="1360"/>
        <v>145.85322531325511</v>
      </c>
      <c r="R7925" s="3">
        <f t="shared" si="1365"/>
        <v>0</v>
      </c>
      <c r="S7925" s="3">
        <f t="shared" si="1361"/>
        <v>0</v>
      </c>
      <c r="T7925" s="3">
        <f>(0.5*(1-COS(RADIANS(90-$X$3)))*(D7925+E7925)*'PV model'!$B$4)</f>
        <v>0</v>
      </c>
      <c r="U7925" s="3">
        <f t="shared" si="1366"/>
        <v>0</v>
      </c>
      <c r="V7925" s="3">
        <f>('PV model'!$B$13*(U7925/1000)*(1-'PV model'!$B$14*((20+C7925)-25))*'PV model'!$B$10)/'PV model'!$B$12</f>
        <v>0</v>
      </c>
    </row>
    <row r="7926" spans="1:22" x14ac:dyDescent="0.2">
      <c r="A7926" s="10">
        <f t="shared" si="1369"/>
        <v>331</v>
      </c>
      <c r="B7926" s="10">
        <f t="shared" si="1367"/>
        <v>1</v>
      </c>
      <c r="C7926" s="23">
        <v>4.7</v>
      </c>
      <c r="D7926" s="24">
        <v>0</v>
      </c>
      <c r="E7926" s="24">
        <v>0</v>
      </c>
      <c r="F7926" s="48"/>
      <c r="G7926" s="48"/>
      <c r="H7926" s="1">
        <f t="shared" si="1368"/>
        <v>-21.529464438061673</v>
      </c>
      <c r="I7926" s="1">
        <f t="shared" si="1362"/>
        <v>11.335369484321543</v>
      </c>
      <c r="J7926" s="4">
        <f>B7926+('PV model'!$B$3/15)+(I7926/60)</f>
        <v>0.91225615807202576</v>
      </c>
      <c r="K7926" s="2">
        <f t="shared" si="1363"/>
        <v>166.3161576289196</v>
      </c>
      <c r="L7926" s="2">
        <f>DEGREES(ASIN((((COS(RADIANS('PV model'!$B$2))*COS(RADIANS(H7926))*COS(RADIANS(K7926)))+(SIN(RADIANS('PV model'!$B$2))*SIN(RADIANS(H7926)))))))</f>
        <v>-54.525095336648981</v>
      </c>
      <c r="M7926" s="3">
        <f t="shared" si="1359"/>
        <v>0</v>
      </c>
      <c r="N7926" s="2">
        <f t="shared" si="1364"/>
        <v>22.283231439194843</v>
      </c>
      <c r="O7926" s="2">
        <f>IF('PV model'!$B$2&gt;0, 180-N7926,IF('PV model'!$B$2&lt;0,0-N7926,N7926))</f>
        <v>157.71676856080515</v>
      </c>
      <c r="P7926" s="2">
        <f>ABS(O7926-'PV model'!$B$5)</f>
        <v>47.28323143919485</v>
      </c>
      <c r="Q7926" s="3">
        <f t="shared" si="1360"/>
        <v>144.52509533664897</v>
      </c>
      <c r="R7926" s="3">
        <f t="shared" si="1365"/>
        <v>0</v>
      </c>
      <c r="S7926" s="3">
        <f t="shared" si="1361"/>
        <v>0</v>
      </c>
      <c r="T7926" s="3">
        <f>(0.5*(1-COS(RADIANS(90-$X$3)))*(D7926+E7926)*'PV model'!$B$4)</f>
        <v>0</v>
      </c>
      <c r="U7926" s="3">
        <f t="shared" si="1366"/>
        <v>0</v>
      </c>
      <c r="V7926" s="3">
        <f>('PV model'!$B$13*(U7926/1000)*(1-'PV model'!$B$14*((20+C7926)-25))*'PV model'!$B$10)/'PV model'!$B$12</f>
        <v>0</v>
      </c>
    </row>
    <row r="7927" spans="1:22" x14ac:dyDescent="0.2">
      <c r="A7927" s="10">
        <f t="shared" si="1369"/>
        <v>331</v>
      </c>
      <c r="B7927" s="10">
        <f t="shared" si="1367"/>
        <v>2</v>
      </c>
      <c r="C7927" s="23">
        <v>5.4</v>
      </c>
      <c r="D7927" s="24">
        <v>0</v>
      </c>
      <c r="E7927" s="24">
        <v>0</v>
      </c>
      <c r="F7927" s="48"/>
      <c r="G7927" s="48"/>
      <c r="H7927" s="1">
        <f t="shared" si="1368"/>
        <v>-21.529464438061673</v>
      </c>
      <c r="I7927" s="1">
        <f t="shared" si="1362"/>
        <v>11.335369484321543</v>
      </c>
      <c r="J7927" s="4">
        <f>B7927+('PV model'!$B$3/15)+(I7927/60)</f>
        <v>1.9122561580720259</v>
      </c>
      <c r="K7927" s="2">
        <f t="shared" si="1363"/>
        <v>151.3161576289196</v>
      </c>
      <c r="L7927" s="2">
        <f>DEGREES(ASIN((((COS(RADIANS('PV model'!$B$2))*COS(RADIANS(H7927))*COS(RADIANS(K7927)))+(SIN(RADIANS('PV model'!$B$2))*SIN(RADIANS(H7927)))))))</f>
        <v>-49.877306106878386</v>
      </c>
      <c r="M7927" s="3">
        <f t="shared" si="1359"/>
        <v>0</v>
      </c>
      <c r="N7927" s="2">
        <f t="shared" si="1364"/>
        <v>43.855736623360784</v>
      </c>
      <c r="O7927" s="2">
        <f>IF('PV model'!$B$2&gt;0, 180-N7927,IF('PV model'!$B$2&lt;0,0-N7927,N7927))</f>
        <v>136.14426337663923</v>
      </c>
      <c r="P7927" s="2">
        <f>ABS(O7927-'PV model'!$B$5)</f>
        <v>68.855736623360769</v>
      </c>
      <c r="Q7927" s="3">
        <f t="shared" si="1360"/>
        <v>139.87730610687836</v>
      </c>
      <c r="R7927" s="3">
        <f t="shared" si="1365"/>
        <v>0</v>
      </c>
      <c r="S7927" s="3">
        <f t="shared" si="1361"/>
        <v>0</v>
      </c>
      <c r="T7927" s="3">
        <f>(0.5*(1-COS(RADIANS(90-$X$3)))*(D7927+E7927)*'PV model'!$B$4)</f>
        <v>0</v>
      </c>
      <c r="U7927" s="3">
        <f t="shared" si="1366"/>
        <v>0</v>
      </c>
      <c r="V7927" s="3">
        <f>('PV model'!$B$13*(U7927/1000)*(1-'PV model'!$B$14*((20+C7927)-25))*'PV model'!$B$10)/'PV model'!$B$12</f>
        <v>0</v>
      </c>
    </row>
    <row r="7928" spans="1:22" x14ac:dyDescent="0.2">
      <c r="A7928" s="10">
        <f t="shared" si="1369"/>
        <v>331</v>
      </c>
      <c r="B7928" s="10">
        <f t="shared" si="1367"/>
        <v>3</v>
      </c>
      <c r="C7928" s="23">
        <v>6.1</v>
      </c>
      <c r="D7928" s="24">
        <v>0</v>
      </c>
      <c r="E7928" s="24">
        <v>0</v>
      </c>
      <c r="F7928" s="48"/>
      <c r="G7928" s="48"/>
      <c r="H7928" s="1">
        <f t="shared" si="1368"/>
        <v>-21.529464438061673</v>
      </c>
      <c r="I7928" s="1">
        <f t="shared" si="1362"/>
        <v>11.335369484321543</v>
      </c>
      <c r="J7928" s="4">
        <f>B7928+('PV model'!$B$3/15)+(I7928/60)</f>
        <v>2.9122561580720254</v>
      </c>
      <c r="K7928" s="2">
        <f t="shared" si="1363"/>
        <v>136.3161576289196</v>
      </c>
      <c r="L7928" s="2">
        <f>DEGREES(ASIN((((COS(RADIANS('PV model'!$B$2))*COS(RADIANS(H7928))*COS(RADIANS(K7928)))+(SIN(RADIANS('PV model'!$B$2))*SIN(RADIANS(H7928)))))))</f>
        <v>-43.114812888473949</v>
      </c>
      <c r="M7928" s="3">
        <f t="shared" si="1359"/>
        <v>0</v>
      </c>
      <c r="N7928" s="2">
        <f t="shared" si="1364"/>
        <v>61.659194266786507</v>
      </c>
      <c r="O7928" s="2">
        <f>IF('PV model'!$B$2&gt;0, 180-N7928,IF('PV model'!$B$2&lt;0,0-N7928,N7928))</f>
        <v>118.3408057332135</v>
      </c>
      <c r="P7928" s="2">
        <f>ABS(O7928-'PV model'!$B$5)</f>
        <v>86.6591942667865</v>
      </c>
      <c r="Q7928" s="3">
        <f t="shared" si="1360"/>
        <v>133.11481288847395</v>
      </c>
      <c r="R7928" s="3">
        <f t="shared" si="1365"/>
        <v>0</v>
      </c>
      <c r="S7928" s="3">
        <f t="shared" si="1361"/>
        <v>0</v>
      </c>
      <c r="T7928" s="3">
        <f>(0.5*(1-COS(RADIANS(90-$X$3)))*(D7928+E7928)*'PV model'!$B$4)</f>
        <v>0</v>
      </c>
      <c r="U7928" s="3">
        <f t="shared" si="1366"/>
        <v>0</v>
      </c>
      <c r="V7928" s="3">
        <f>('PV model'!$B$13*(U7928/1000)*(1-'PV model'!$B$14*((20+C7928)-25))*'PV model'!$B$10)/'PV model'!$B$12</f>
        <v>0</v>
      </c>
    </row>
    <row r="7929" spans="1:22" x14ac:dyDescent="0.2">
      <c r="A7929" s="10">
        <f t="shared" si="1369"/>
        <v>331</v>
      </c>
      <c r="B7929" s="10">
        <f t="shared" si="1367"/>
        <v>4</v>
      </c>
      <c r="C7929" s="23">
        <v>6.6</v>
      </c>
      <c r="D7929" s="24">
        <v>0</v>
      </c>
      <c r="E7929" s="24">
        <v>0</v>
      </c>
      <c r="F7929" s="48"/>
      <c r="G7929" s="48"/>
      <c r="H7929" s="1">
        <f t="shared" si="1368"/>
        <v>-21.529464438061673</v>
      </c>
      <c r="I7929" s="1">
        <f t="shared" si="1362"/>
        <v>11.335369484321543</v>
      </c>
      <c r="J7929" s="4">
        <f>B7929+('PV model'!$B$3/15)+(I7929/60)</f>
        <v>3.9122561580720254</v>
      </c>
      <c r="K7929" s="2">
        <f t="shared" si="1363"/>
        <v>121.31615762891961</v>
      </c>
      <c r="L7929" s="2">
        <f>DEGREES(ASIN((((COS(RADIANS('PV model'!$B$2))*COS(RADIANS(H7929))*COS(RADIANS(K7929)))+(SIN(RADIANS('PV model'!$B$2))*SIN(RADIANS(H7929)))))))</f>
        <v>-35.190204620039275</v>
      </c>
      <c r="M7929" s="3">
        <f t="shared" si="1359"/>
        <v>0</v>
      </c>
      <c r="N7929" s="2">
        <f t="shared" si="1364"/>
        <v>76.512952741226215</v>
      </c>
      <c r="O7929" s="2">
        <f>IF('PV model'!$B$2&gt;0, 180-N7929,IF('PV model'!$B$2&lt;0,0-N7929,N7929))</f>
        <v>103.48704725877379</v>
      </c>
      <c r="P7929" s="2">
        <f>ABS(O7929-'PV model'!$B$5)</f>
        <v>101.51295274122621</v>
      </c>
      <c r="Q7929" s="3">
        <f t="shared" si="1360"/>
        <v>125.19020462003928</v>
      </c>
      <c r="R7929" s="3">
        <f t="shared" si="1365"/>
        <v>0</v>
      </c>
      <c r="S7929" s="3">
        <f t="shared" si="1361"/>
        <v>0</v>
      </c>
      <c r="T7929" s="3">
        <f>(0.5*(1-COS(RADIANS(90-$X$3)))*(D7929+E7929)*'PV model'!$B$4)</f>
        <v>0</v>
      </c>
      <c r="U7929" s="3">
        <f t="shared" si="1366"/>
        <v>0</v>
      </c>
      <c r="V7929" s="3">
        <f>('PV model'!$B$13*(U7929/1000)*(1-'PV model'!$B$14*((20+C7929)-25))*'PV model'!$B$10)/'PV model'!$B$12</f>
        <v>0</v>
      </c>
    </row>
    <row r="7930" spans="1:22" x14ac:dyDescent="0.2">
      <c r="A7930" s="10">
        <f t="shared" si="1369"/>
        <v>331</v>
      </c>
      <c r="B7930" s="10">
        <f t="shared" si="1367"/>
        <v>5</v>
      </c>
      <c r="C7930" s="23">
        <v>7.1</v>
      </c>
      <c r="D7930" s="24">
        <v>0</v>
      </c>
      <c r="E7930" s="24">
        <v>0</v>
      </c>
      <c r="F7930" s="48"/>
      <c r="G7930" s="48"/>
      <c r="H7930" s="1">
        <f t="shared" si="1368"/>
        <v>-21.529464438061673</v>
      </c>
      <c r="I7930" s="1">
        <f t="shared" si="1362"/>
        <v>11.335369484321543</v>
      </c>
      <c r="J7930" s="4">
        <f>B7930+('PV model'!$B$3/15)+(I7930/60)</f>
        <v>4.9122561580720259</v>
      </c>
      <c r="K7930" s="2">
        <f t="shared" si="1363"/>
        <v>106.31615762891961</v>
      </c>
      <c r="L7930" s="2">
        <f>DEGREES(ASIN((((COS(RADIANS('PV model'!$B$2))*COS(RADIANS(H7930))*COS(RADIANS(K7930)))+(SIN(RADIANS('PV model'!$B$2))*SIN(RADIANS(H7930)))))))</f>
        <v>-26.773195885958817</v>
      </c>
      <c r="M7930" s="3">
        <f t="shared" si="1359"/>
        <v>0</v>
      </c>
      <c r="N7930" s="2">
        <f t="shared" si="1364"/>
        <v>89.517756571746006</v>
      </c>
      <c r="O7930" s="2">
        <f>IF('PV model'!$B$2&gt;0, 180-N7930,IF('PV model'!$B$2&lt;0,0-N7930,N7930))</f>
        <v>90.482243428253994</v>
      </c>
      <c r="P7930" s="2">
        <f>ABS(O7930-'PV model'!$B$5)</f>
        <v>114.51775657174601</v>
      </c>
      <c r="Q7930" s="3">
        <f t="shared" si="1360"/>
        <v>116.77319588595883</v>
      </c>
      <c r="R7930" s="3">
        <f t="shared" si="1365"/>
        <v>0</v>
      </c>
      <c r="S7930" s="3">
        <f t="shared" si="1361"/>
        <v>0</v>
      </c>
      <c r="T7930" s="3">
        <f>(0.5*(1-COS(RADIANS(90-$X$3)))*(D7930+E7930)*'PV model'!$B$4)</f>
        <v>0</v>
      </c>
      <c r="U7930" s="3">
        <f t="shared" si="1366"/>
        <v>0</v>
      </c>
      <c r="V7930" s="3">
        <f>('PV model'!$B$13*(U7930/1000)*(1-'PV model'!$B$14*((20+C7930)-25))*'PV model'!$B$10)/'PV model'!$B$12</f>
        <v>0</v>
      </c>
    </row>
    <row r="7931" spans="1:22" x14ac:dyDescent="0.2">
      <c r="A7931" s="10">
        <f t="shared" si="1369"/>
        <v>331</v>
      </c>
      <c r="B7931" s="10">
        <f t="shared" si="1367"/>
        <v>6</v>
      </c>
      <c r="C7931" s="23">
        <v>7.6</v>
      </c>
      <c r="D7931" s="24">
        <v>0</v>
      </c>
      <c r="E7931" s="24">
        <v>0</v>
      </c>
      <c r="F7931" s="48"/>
      <c r="G7931" s="48"/>
      <c r="H7931" s="1">
        <f t="shared" si="1368"/>
        <v>-21.529464438061673</v>
      </c>
      <c r="I7931" s="1">
        <f t="shared" si="1362"/>
        <v>11.335369484321543</v>
      </c>
      <c r="J7931" s="4">
        <f>B7931+('PV model'!$B$3/15)+(I7931/60)</f>
        <v>5.9122561580720259</v>
      </c>
      <c r="K7931" s="2">
        <f t="shared" si="1363"/>
        <v>91.316157628919612</v>
      </c>
      <c r="L7931" s="2">
        <f>DEGREES(ASIN((((COS(RADIANS('PV model'!$B$2))*COS(RADIANS(H7931))*COS(RADIANS(K7931)))+(SIN(RADIANS('PV model'!$B$2))*SIN(RADIANS(H7931)))))))</f>
        <v>-18.333031495435229</v>
      </c>
      <c r="M7931" s="3">
        <f t="shared" si="1359"/>
        <v>0</v>
      </c>
      <c r="N7931" s="2">
        <f t="shared" si="1364"/>
        <v>78.438283410429449</v>
      </c>
      <c r="O7931" s="2">
        <f>IF('PV model'!$B$2&gt;0, 180-N7931,IF('PV model'!$B$2&lt;0,0-N7931,N7931))</f>
        <v>101.56171658957055</v>
      </c>
      <c r="P7931" s="2">
        <f>ABS(O7931-'PV model'!$B$5)</f>
        <v>103.43828341042945</v>
      </c>
      <c r="Q7931" s="3">
        <f t="shared" si="1360"/>
        <v>108.33303149543524</v>
      </c>
      <c r="R7931" s="3">
        <f t="shared" si="1365"/>
        <v>0</v>
      </c>
      <c r="S7931" s="3">
        <f t="shared" si="1361"/>
        <v>0</v>
      </c>
      <c r="T7931" s="3">
        <f>(0.5*(1-COS(RADIANS(90-$X$3)))*(D7931+E7931)*'PV model'!$B$4)</f>
        <v>0</v>
      </c>
      <c r="U7931" s="3">
        <f t="shared" si="1366"/>
        <v>0</v>
      </c>
      <c r="V7931" s="3">
        <f>('PV model'!$B$13*(U7931/1000)*(1-'PV model'!$B$14*((20+C7931)-25))*'PV model'!$B$10)/'PV model'!$B$12</f>
        <v>0</v>
      </c>
    </row>
    <row r="7932" spans="1:22" x14ac:dyDescent="0.2">
      <c r="A7932" s="10">
        <f t="shared" si="1369"/>
        <v>331</v>
      </c>
      <c r="B7932" s="10">
        <f t="shared" si="1367"/>
        <v>7</v>
      </c>
      <c r="C7932" s="23">
        <v>7.9</v>
      </c>
      <c r="D7932" s="24">
        <v>0</v>
      </c>
      <c r="E7932" s="24">
        <v>0</v>
      </c>
      <c r="F7932" s="48"/>
      <c r="G7932" s="48"/>
      <c r="H7932" s="1">
        <f t="shared" si="1368"/>
        <v>-21.529464438061673</v>
      </c>
      <c r="I7932" s="1">
        <f t="shared" si="1362"/>
        <v>11.335369484321543</v>
      </c>
      <c r="J7932" s="4">
        <f>B7932+('PV model'!$B$3/15)+(I7932/60)</f>
        <v>6.9122561580720259</v>
      </c>
      <c r="K7932" s="2">
        <f t="shared" si="1363"/>
        <v>76.316157628919612</v>
      </c>
      <c r="L7932" s="2">
        <f>DEGREES(ASIN((((COS(RADIANS('PV model'!$B$2))*COS(RADIANS(H7932))*COS(RADIANS(K7932)))+(SIN(RADIANS('PV model'!$B$2))*SIN(RADIANS(H7932)))))))</f>
        <v>-10.241341913771048</v>
      </c>
      <c r="M7932" s="3">
        <f t="shared" si="1359"/>
        <v>0</v>
      </c>
      <c r="N7932" s="2">
        <f t="shared" si="1364"/>
        <v>66.701755791518266</v>
      </c>
      <c r="O7932" s="2">
        <f>IF('PV model'!$B$2&gt;0, 180-N7932,IF('PV model'!$B$2&lt;0,0-N7932,N7932))</f>
        <v>113.29824420848173</v>
      </c>
      <c r="P7932" s="2">
        <f>ABS(O7932-'PV model'!$B$5)</f>
        <v>91.701755791518266</v>
      </c>
      <c r="Q7932" s="3">
        <f t="shared" si="1360"/>
        <v>100.24134191377105</v>
      </c>
      <c r="R7932" s="3">
        <f t="shared" si="1365"/>
        <v>0</v>
      </c>
      <c r="S7932" s="3">
        <f t="shared" si="1361"/>
        <v>0</v>
      </c>
      <c r="T7932" s="3">
        <f>(0.5*(1-COS(RADIANS(90-$X$3)))*(D7932+E7932)*'PV model'!$B$4)</f>
        <v>0</v>
      </c>
      <c r="U7932" s="3">
        <f t="shared" si="1366"/>
        <v>0</v>
      </c>
      <c r="V7932" s="3">
        <f>('PV model'!$B$13*(U7932/1000)*(1-'PV model'!$B$14*((20+C7932)-25))*'PV model'!$B$10)/'PV model'!$B$12</f>
        <v>0</v>
      </c>
    </row>
    <row r="7933" spans="1:22" x14ac:dyDescent="0.2">
      <c r="A7933" s="10">
        <f t="shared" si="1369"/>
        <v>331</v>
      </c>
      <c r="B7933" s="10">
        <f t="shared" si="1367"/>
        <v>8</v>
      </c>
      <c r="C7933" s="23">
        <v>8.3000000000000007</v>
      </c>
      <c r="D7933" s="24">
        <v>0</v>
      </c>
      <c r="E7933" s="24">
        <v>0</v>
      </c>
      <c r="F7933" s="48"/>
      <c r="G7933" s="48"/>
      <c r="H7933" s="1">
        <f t="shared" si="1368"/>
        <v>-21.529464438061673</v>
      </c>
      <c r="I7933" s="1">
        <f t="shared" si="1362"/>
        <v>11.335369484321543</v>
      </c>
      <c r="J7933" s="4">
        <f>B7933+('PV model'!$B$3/15)+(I7933/60)</f>
        <v>7.9122561580720259</v>
      </c>
      <c r="K7933" s="2">
        <f t="shared" si="1363"/>
        <v>61.316157628919612</v>
      </c>
      <c r="L7933" s="2">
        <f>DEGREES(ASIN((((COS(RADIANS('PV model'!$B$2))*COS(RADIANS(H7933))*COS(RADIANS(K7933)))+(SIN(RADIANS('PV model'!$B$2))*SIN(RADIANS(H7933)))))))</f>
        <v>-2.8398318063802166</v>
      </c>
      <c r="M7933" s="3">
        <f t="shared" si="1359"/>
        <v>0</v>
      </c>
      <c r="N7933" s="2">
        <f t="shared" si="1364"/>
        <v>54.793166096128132</v>
      </c>
      <c r="O7933" s="2">
        <f>IF('PV model'!$B$2&gt;0, 180-N7933,IF('PV model'!$B$2&lt;0,0-N7933,N7933))</f>
        <v>125.20683390387187</v>
      </c>
      <c r="P7933" s="2">
        <f>ABS(O7933-'PV model'!$B$5)</f>
        <v>79.793166096128132</v>
      </c>
      <c r="Q7933" s="3">
        <f t="shared" si="1360"/>
        <v>92.839831806380218</v>
      </c>
      <c r="R7933" s="3">
        <f t="shared" si="1365"/>
        <v>0</v>
      </c>
      <c r="S7933" s="3">
        <f t="shared" si="1361"/>
        <v>0</v>
      </c>
      <c r="T7933" s="3">
        <f>(0.5*(1-COS(RADIANS(90-$X$3)))*(D7933+E7933)*'PV model'!$B$4)</f>
        <v>0</v>
      </c>
      <c r="U7933" s="3">
        <f t="shared" si="1366"/>
        <v>0</v>
      </c>
      <c r="V7933" s="3">
        <f>('PV model'!$B$13*(U7933/1000)*(1-'PV model'!$B$14*((20+C7933)-25))*'PV model'!$B$10)/'PV model'!$B$12</f>
        <v>0</v>
      </c>
    </row>
    <row r="7934" spans="1:22" x14ac:dyDescent="0.2">
      <c r="A7934" s="10">
        <f t="shared" si="1369"/>
        <v>331</v>
      </c>
      <c r="B7934" s="10">
        <f t="shared" si="1367"/>
        <v>9</v>
      </c>
      <c r="C7934" s="23">
        <v>8.6</v>
      </c>
      <c r="D7934" s="24">
        <v>0</v>
      </c>
      <c r="E7934" s="24">
        <v>1.764</v>
      </c>
      <c r="F7934" s="48"/>
      <c r="G7934" s="48"/>
      <c r="H7934" s="1">
        <f t="shared" si="1368"/>
        <v>-21.529464438061673</v>
      </c>
      <c r="I7934" s="1">
        <f t="shared" si="1362"/>
        <v>11.335369484321543</v>
      </c>
      <c r="J7934" s="4">
        <f>B7934+('PV model'!$B$3/15)+(I7934/60)</f>
        <v>8.9122561580720259</v>
      </c>
      <c r="K7934" s="2">
        <f t="shared" si="1363"/>
        <v>46.316157628919612</v>
      </c>
      <c r="L7934" s="2">
        <f>DEGREES(ASIN((((COS(RADIANS('PV model'!$B$2))*COS(RADIANS(H7934))*COS(RADIANS(K7934)))+(SIN(RADIANS('PV model'!$B$2))*SIN(RADIANS(H7934)))))))</f>
        <v>3.5243268951355287</v>
      </c>
      <c r="M7934" s="3">
        <f t="shared" si="1359"/>
        <v>3.5243268951355287</v>
      </c>
      <c r="N7934" s="2">
        <f t="shared" si="1364"/>
        <v>42.375056191515327</v>
      </c>
      <c r="O7934" s="2">
        <f>IF('PV model'!$B$2&gt;0, 180-N7934,IF('PV model'!$B$2&lt;0,0-N7934,N7934))</f>
        <v>137.62494380848466</v>
      </c>
      <c r="P7934" s="2">
        <f>ABS(O7934-'PV model'!$B$5)</f>
        <v>67.375056191515341</v>
      </c>
      <c r="Q7934" s="3">
        <f t="shared" si="1360"/>
        <v>86.47567310486447</v>
      </c>
      <c r="R7934" s="3">
        <f t="shared" si="1365"/>
        <v>0</v>
      </c>
      <c r="S7934" s="3">
        <f t="shared" si="1361"/>
        <v>1.764</v>
      </c>
      <c r="T7934" s="3">
        <f>(0.5*(1-COS(RADIANS(90-$X$3)))*(D7934+E7934)*'PV model'!$B$4)</f>
        <v>0</v>
      </c>
      <c r="U7934" s="3">
        <f t="shared" si="1366"/>
        <v>1.764</v>
      </c>
      <c r="V7934" s="3">
        <f>('PV model'!$B$13*(U7934/1000)*(1-'PV model'!$B$14*((20+C7934)-25))*'PV model'!$B$10)/'PV model'!$B$12</f>
        <v>0.17379029606399998</v>
      </c>
    </row>
    <row r="7935" spans="1:22" x14ac:dyDescent="0.2">
      <c r="A7935" s="10">
        <f t="shared" si="1369"/>
        <v>331</v>
      </c>
      <c r="B7935" s="10">
        <f t="shared" si="1367"/>
        <v>10</v>
      </c>
      <c r="C7935" s="23">
        <v>9.1999999999999993</v>
      </c>
      <c r="D7935" s="24">
        <v>0</v>
      </c>
      <c r="E7935" s="24">
        <v>14.112</v>
      </c>
      <c r="F7935" s="48"/>
      <c r="G7935" s="48"/>
      <c r="H7935" s="1">
        <f t="shared" si="1368"/>
        <v>-21.529464438061673</v>
      </c>
      <c r="I7935" s="1">
        <f t="shared" si="1362"/>
        <v>11.335369484321543</v>
      </c>
      <c r="J7935" s="4">
        <f>B7935+('PV model'!$B$3/15)+(I7935/60)</f>
        <v>9.9122561580720259</v>
      </c>
      <c r="K7935" s="2">
        <f t="shared" si="1363"/>
        <v>31.316157628919612</v>
      </c>
      <c r="L7935" s="2">
        <f>DEGREES(ASIN((((COS(RADIANS('PV model'!$B$2))*COS(RADIANS(H7935))*COS(RADIANS(K7935)))+(SIN(RADIANS('PV model'!$B$2))*SIN(RADIANS(H7935)))))))</f>
        <v>8.493019832108077</v>
      </c>
      <c r="M7935" s="3">
        <f t="shared" si="1359"/>
        <v>8.493019832108077</v>
      </c>
      <c r="N7935" s="2">
        <f t="shared" si="1364"/>
        <v>29.265465293866821</v>
      </c>
      <c r="O7935" s="2">
        <f>IF('PV model'!$B$2&gt;0, 180-N7935,IF('PV model'!$B$2&lt;0,0-N7935,N7935))</f>
        <v>150.73453470613319</v>
      </c>
      <c r="P7935" s="2">
        <f>ABS(O7935-'PV model'!$B$5)</f>
        <v>54.265465293866811</v>
      </c>
      <c r="Q7935" s="3">
        <f t="shared" si="1360"/>
        <v>81.506980167891925</v>
      </c>
      <c r="R7935" s="3">
        <f t="shared" si="1365"/>
        <v>0</v>
      </c>
      <c r="S7935" s="3">
        <f t="shared" si="1361"/>
        <v>14.112</v>
      </c>
      <c r="T7935" s="3">
        <f>(0.5*(1-COS(RADIANS(90-$X$3)))*(D7935+E7935)*'PV model'!$B$4)</f>
        <v>0</v>
      </c>
      <c r="U7935" s="3">
        <f t="shared" si="1366"/>
        <v>14.112</v>
      </c>
      <c r="V7935" s="3">
        <f>('PV model'!$B$13*(U7935/1000)*(1-'PV model'!$B$14*((20+C7935)-25))*'PV model'!$B$10)/'PV model'!$B$12</f>
        <v>1.3869368432639997</v>
      </c>
    </row>
    <row r="7936" spans="1:22" x14ac:dyDescent="0.2">
      <c r="A7936" s="10">
        <f t="shared" si="1369"/>
        <v>331</v>
      </c>
      <c r="B7936" s="10">
        <f t="shared" si="1367"/>
        <v>11</v>
      </c>
      <c r="C7936" s="23">
        <v>9.9</v>
      </c>
      <c r="D7936" s="24">
        <v>0</v>
      </c>
      <c r="E7936" s="24">
        <v>30.869999999999997</v>
      </c>
      <c r="F7936" s="48"/>
      <c r="G7936" s="48"/>
      <c r="H7936" s="1">
        <f t="shared" si="1368"/>
        <v>-21.529464438061673</v>
      </c>
      <c r="I7936" s="1">
        <f t="shared" si="1362"/>
        <v>11.335369484321543</v>
      </c>
      <c r="J7936" s="4">
        <f>B7936+('PV model'!$B$3/15)+(I7936/60)</f>
        <v>10.912256158072026</v>
      </c>
      <c r="K7936" s="2">
        <f t="shared" si="1363"/>
        <v>16.316157628919612</v>
      </c>
      <c r="L7936" s="2">
        <f>DEGREES(ASIN((((COS(RADIANS('PV model'!$B$2))*COS(RADIANS(H7936))*COS(RADIANS(K7936)))+(SIN(RADIANS('PV model'!$B$2))*SIN(RADIANS(H7936)))))))</f>
        <v>11.725912814553217</v>
      </c>
      <c r="M7936" s="3">
        <f t="shared" si="1359"/>
        <v>11.725912814553217</v>
      </c>
      <c r="N7936" s="2">
        <f t="shared" si="1364"/>
        <v>15.480246916082315</v>
      </c>
      <c r="O7936" s="2">
        <f>IF('PV model'!$B$2&gt;0, 180-N7936,IF('PV model'!$B$2&lt;0,0-N7936,N7936))</f>
        <v>164.51975308391769</v>
      </c>
      <c r="P7936" s="2">
        <f>ABS(O7936-'PV model'!$B$5)</f>
        <v>40.480246916082308</v>
      </c>
      <c r="Q7936" s="3">
        <f t="shared" si="1360"/>
        <v>78.274087185446788</v>
      </c>
      <c r="R7936" s="3">
        <f t="shared" si="1365"/>
        <v>0</v>
      </c>
      <c r="S7936" s="3">
        <f t="shared" si="1361"/>
        <v>30.869999999999997</v>
      </c>
      <c r="T7936" s="3">
        <f>(0.5*(1-COS(RADIANS(90-$X$3)))*(D7936+E7936)*'PV model'!$B$4)</f>
        <v>0</v>
      </c>
      <c r="U7936" s="3">
        <f t="shared" si="1366"/>
        <v>30.869999999999997</v>
      </c>
      <c r="V7936" s="3">
        <f>('PV model'!$B$13*(U7936/1000)*(1-'PV model'!$B$14*((20+C7936)-25))*'PV model'!$B$10)/'PV model'!$B$12</f>
        <v>3.0252842020799995</v>
      </c>
    </row>
    <row r="7937" spans="1:22" x14ac:dyDescent="0.2">
      <c r="A7937" s="10">
        <f t="shared" si="1369"/>
        <v>331</v>
      </c>
      <c r="B7937" s="10">
        <f t="shared" si="1367"/>
        <v>12</v>
      </c>
      <c r="C7937" s="23">
        <v>10.5</v>
      </c>
      <c r="D7937" s="24">
        <v>0</v>
      </c>
      <c r="E7937" s="24">
        <v>41.454000000000001</v>
      </c>
      <c r="F7937" s="48"/>
      <c r="G7937" s="48"/>
      <c r="H7937" s="1">
        <f t="shared" si="1368"/>
        <v>-21.529464438061673</v>
      </c>
      <c r="I7937" s="1">
        <f t="shared" si="1362"/>
        <v>11.335369484321543</v>
      </c>
      <c r="J7937" s="4">
        <f>B7937+('PV model'!$B$3/15)+(I7937/60)</f>
        <v>11.912256158072026</v>
      </c>
      <c r="K7937" s="2">
        <f t="shared" si="1363"/>
        <v>1.316157628919612</v>
      </c>
      <c r="L7937" s="2">
        <f>DEGREES(ASIN((((COS(RADIANS('PV model'!$B$2))*COS(RADIANS(H7937))*COS(RADIANS(K7937)))+(SIN(RADIANS('PV model'!$B$2))*SIN(RADIANS(H7937)))))))</f>
        <v>12.962362601308408</v>
      </c>
      <c r="M7937" s="3">
        <f t="shared" si="1359"/>
        <v>12.962362601308408</v>
      </c>
      <c r="N7937" s="2">
        <f t="shared" si="1364"/>
        <v>1.2563327335777492</v>
      </c>
      <c r="O7937" s="2">
        <f>IF('PV model'!$B$2&gt;0, 180-N7937,IF('PV model'!$B$2&lt;0,0-N7937,N7937))</f>
        <v>178.74366726642225</v>
      </c>
      <c r="P7937" s="2">
        <f>ABS(O7937-'PV model'!$B$5)</f>
        <v>26.25633273357775</v>
      </c>
      <c r="Q7937" s="3">
        <f t="shared" si="1360"/>
        <v>77.037637398691587</v>
      </c>
      <c r="R7937" s="3">
        <f t="shared" si="1365"/>
        <v>0</v>
      </c>
      <c r="S7937" s="3">
        <f t="shared" si="1361"/>
        <v>41.454000000000001</v>
      </c>
      <c r="T7937" s="3">
        <f>(0.5*(1-COS(RADIANS(90-$X$3)))*(D7937+E7937)*'PV model'!$B$4)</f>
        <v>0</v>
      </c>
      <c r="U7937" s="3">
        <f t="shared" si="1366"/>
        <v>41.454000000000001</v>
      </c>
      <c r="V7937" s="3">
        <f>('PV model'!$B$13*(U7937/1000)*(1-'PV model'!$B$14*((20+C7937)-25))*'PV model'!$B$10)/'PV model'!$B$12</f>
        <v>4.0525795195199992</v>
      </c>
    </row>
    <row r="7938" spans="1:22" x14ac:dyDescent="0.2">
      <c r="A7938" s="10">
        <f t="shared" si="1369"/>
        <v>331</v>
      </c>
      <c r="B7938" s="10">
        <f t="shared" si="1367"/>
        <v>13</v>
      </c>
      <c r="C7938" s="23">
        <v>10.8</v>
      </c>
      <c r="D7938" s="24">
        <v>0</v>
      </c>
      <c r="E7938" s="24">
        <v>43.218000000000004</v>
      </c>
      <c r="F7938" s="48"/>
      <c r="G7938" s="48"/>
      <c r="H7938" s="1">
        <f t="shared" si="1368"/>
        <v>-21.529464438061673</v>
      </c>
      <c r="I7938" s="1">
        <f t="shared" si="1362"/>
        <v>11.335369484321543</v>
      </c>
      <c r="J7938" s="4">
        <f>B7938+('PV model'!$B$3/15)+(I7938/60)</f>
        <v>12.912256158072026</v>
      </c>
      <c r="K7938" s="2">
        <f t="shared" si="1363"/>
        <v>-13.683842371080388</v>
      </c>
      <c r="L7938" s="2">
        <f>DEGREES(ASIN((((COS(RADIANS('PV model'!$B$2))*COS(RADIANS(H7938))*COS(RADIANS(K7938)))+(SIN(RADIANS('PV model'!$B$2))*SIN(RADIANS(H7938)))))))</f>
        <v>12.092742652188761</v>
      </c>
      <c r="M7938" s="3">
        <f t="shared" si="1359"/>
        <v>12.092742652188761</v>
      </c>
      <c r="N7938" s="2">
        <f t="shared" si="1364"/>
        <v>-13.005983169736</v>
      </c>
      <c r="O7938" s="2">
        <f>IF('PV model'!$B$2&gt;0, 180-N7938,IF('PV model'!$B$2&lt;0,0-N7938,N7938))</f>
        <v>193.005983169736</v>
      </c>
      <c r="P7938" s="2">
        <f>ABS(O7938-'PV model'!$B$5)</f>
        <v>11.994016830264002</v>
      </c>
      <c r="Q7938" s="3">
        <f t="shared" si="1360"/>
        <v>77.907257347811239</v>
      </c>
      <c r="R7938" s="3">
        <f t="shared" si="1365"/>
        <v>0</v>
      </c>
      <c r="S7938" s="3">
        <f t="shared" si="1361"/>
        <v>43.218000000000004</v>
      </c>
      <c r="T7938" s="3">
        <f>(0.5*(1-COS(RADIANS(90-$X$3)))*(D7938+E7938)*'PV model'!$B$4)</f>
        <v>0</v>
      </c>
      <c r="U7938" s="3">
        <f t="shared" si="1366"/>
        <v>43.218000000000004</v>
      </c>
      <c r="V7938" s="3">
        <f>('PV model'!$B$13*(U7938/1000)*(1-'PV model'!$B$14*((20+C7938)-25))*'PV model'!$B$10)/'PV model'!$B$12</f>
        <v>4.219845626304001</v>
      </c>
    </row>
    <row r="7939" spans="1:22" x14ac:dyDescent="0.2">
      <c r="A7939" s="10">
        <f t="shared" si="1369"/>
        <v>331</v>
      </c>
      <c r="B7939" s="10">
        <f t="shared" si="1367"/>
        <v>14</v>
      </c>
      <c r="C7939" s="23">
        <v>11.2</v>
      </c>
      <c r="D7939" s="24">
        <v>0</v>
      </c>
      <c r="E7939" s="24">
        <v>35.28</v>
      </c>
      <c r="F7939" s="48"/>
      <c r="G7939" s="48"/>
      <c r="H7939" s="1">
        <f t="shared" si="1368"/>
        <v>-21.529464438061673</v>
      </c>
      <c r="I7939" s="1">
        <f t="shared" si="1362"/>
        <v>11.335369484321543</v>
      </c>
      <c r="J7939" s="4">
        <f>B7939+('PV model'!$B$3/15)+(I7939/60)</f>
        <v>13.912256158072026</v>
      </c>
      <c r="K7939" s="2">
        <f t="shared" si="1363"/>
        <v>-28.683842371080388</v>
      </c>
      <c r="L7939" s="2">
        <f>DEGREES(ASIN((((COS(RADIANS('PV model'!$B$2))*COS(RADIANS(H7939))*COS(RADIANS(K7939)))+(SIN(RADIANS('PV model'!$B$2))*SIN(RADIANS(H7939)))))))</f>
        <v>9.194773401107442</v>
      </c>
      <c r="M7939" s="3">
        <f t="shared" si="1359"/>
        <v>9.194773401107442</v>
      </c>
      <c r="N7939" s="2">
        <f t="shared" si="1364"/>
        <v>-26.891304244572307</v>
      </c>
      <c r="O7939" s="2">
        <f>IF('PV model'!$B$2&gt;0, 180-N7939,IF('PV model'!$B$2&lt;0,0-N7939,N7939))</f>
        <v>206.8913042445723</v>
      </c>
      <c r="P7939" s="2">
        <f>ABS(O7939-'PV model'!$B$5)</f>
        <v>1.8913042445722965</v>
      </c>
      <c r="Q7939" s="3">
        <f t="shared" si="1360"/>
        <v>80.80522659889256</v>
      </c>
      <c r="R7939" s="3">
        <f t="shared" si="1365"/>
        <v>0</v>
      </c>
      <c r="S7939" s="3">
        <f t="shared" si="1361"/>
        <v>35.28</v>
      </c>
      <c r="T7939" s="3">
        <f>(0.5*(1-COS(RADIANS(90-$X$3)))*(D7939+E7939)*'PV model'!$B$4)</f>
        <v>0</v>
      </c>
      <c r="U7939" s="3">
        <f t="shared" si="1366"/>
        <v>35.28</v>
      </c>
      <c r="V7939" s="3">
        <f>('PV model'!$B$13*(U7939/1000)*(1-'PV model'!$B$14*((20+C7939)-25))*'PV model'!$B$10)/'PV model'!$B$12</f>
        <v>3.4391293977599995</v>
      </c>
    </row>
    <row r="7940" spans="1:22" x14ac:dyDescent="0.2">
      <c r="A7940" s="10">
        <f t="shared" si="1369"/>
        <v>331</v>
      </c>
      <c r="B7940" s="10">
        <f t="shared" si="1367"/>
        <v>15</v>
      </c>
      <c r="C7940" s="23">
        <v>11.5</v>
      </c>
      <c r="D7940" s="24">
        <v>0</v>
      </c>
      <c r="E7940" s="24">
        <v>19.404</v>
      </c>
      <c r="F7940" s="48"/>
      <c r="G7940" s="48"/>
      <c r="H7940" s="1">
        <f t="shared" si="1368"/>
        <v>-21.529464438061673</v>
      </c>
      <c r="I7940" s="1">
        <f t="shared" si="1362"/>
        <v>11.335369484321543</v>
      </c>
      <c r="J7940" s="4">
        <f>B7940+('PV model'!$B$3/15)+(I7940/60)</f>
        <v>14.912256158072026</v>
      </c>
      <c r="K7940" s="2">
        <f t="shared" si="1363"/>
        <v>-43.683842371080388</v>
      </c>
      <c r="L7940" s="2">
        <f>DEGREES(ASIN((((COS(RADIANS('PV model'!$B$2))*COS(RADIANS(H7940))*COS(RADIANS(K7940)))+(SIN(RADIANS('PV model'!$B$2))*SIN(RADIANS(H7940)))))))</f>
        <v>4.5073767688165658</v>
      </c>
      <c r="M7940" s="3">
        <f t="shared" si="1359"/>
        <v>4.5073767688165658</v>
      </c>
      <c r="N7940" s="2">
        <f t="shared" si="1364"/>
        <v>-40.126878236721467</v>
      </c>
      <c r="O7940" s="2">
        <f>IF('PV model'!$B$2&gt;0, 180-N7940,IF('PV model'!$B$2&lt;0,0-N7940,N7940))</f>
        <v>220.12687823672147</v>
      </c>
      <c r="P7940" s="2">
        <f>ABS(O7940-'PV model'!$B$5)</f>
        <v>15.126878236721467</v>
      </c>
      <c r="Q7940" s="3">
        <f t="shared" si="1360"/>
        <v>85.49262323118343</v>
      </c>
      <c r="R7940" s="3">
        <f t="shared" si="1365"/>
        <v>0</v>
      </c>
      <c r="S7940" s="3">
        <f t="shared" si="1361"/>
        <v>19.404</v>
      </c>
      <c r="T7940" s="3">
        <f>(0.5*(1-COS(RADIANS(90-$X$3)))*(D7940+E7940)*'PV model'!$B$4)</f>
        <v>0</v>
      </c>
      <c r="U7940" s="3">
        <f t="shared" si="1366"/>
        <v>19.404</v>
      </c>
      <c r="V7940" s="3">
        <f>('PV model'!$B$13*(U7940/1000)*(1-'PV model'!$B$14*((20+C7940)-25))*'PV model'!$B$10)/'PV model'!$B$12</f>
        <v>1.8891936201600001</v>
      </c>
    </row>
    <row r="7941" spans="1:22" x14ac:dyDescent="0.2">
      <c r="A7941" s="10">
        <f t="shared" si="1369"/>
        <v>331</v>
      </c>
      <c r="B7941" s="10">
        <f t="shared" si="1367"/>
        <v>16</v>
      </c>
      <c r="C7941" s="23">
        <v>11.6</v>
      </c>
      <c r="D7941" s="24">
        <v>0</v>
      </c>
      <c r="E7941" s="24">
        <v>4.41</v>
      </c>
      <c r="F7941" s="48"/>
      <c r="G7941" s="48"/>
      <c r="H7941" s="1">
        <f t="shared" si="1368"/>
        <v>-21.529464438061673</v>
      </c>
      <c r="I7941" s="1">
        <f t="shared" si="1362"/>
        <v>11.335369484321543</v>
      </c>
      <c r="J7941" s="4">
        <f>B7941+('PV model'!$B$3/15)+(I7941/60)</f>
        <v>15.912256158072026</v>
      </c>
      <c r="K7941" s="2">
        <f t="shared" si="1363"/>
        <v>-58.683842371080388</v>
      </c>
      <c r="L7941" s="2">
        <f>DEGREES(ASIN((((COS(RADIANS('PV model'!$B$2))*COS(RADIANS(H7941))*COS(RADIANS(K7941)))+(SIN(RADIANS('PV model'!$B$2))*SIN(RADIANS(H7941)))))))</f>
        <v>-1.6378778470558621</v>
      </c>
      <c r="M7941" s="3">
        <f t="shared" si="1359"/>
        <v>0</v>
      </c>
      <c r="N7941" s="2">
        <f t="shared" si="1364"/>
        <v>-52.658170730989696</v>
      </c>
      <c r="O7941" s="2">
        <f>IF('PV model'!$B$2&gt;0, 180-N7941,IF('PV model'!$B$2&lt;0,0-N7941,N7941))</f>
        <v>232.6581707309897</v>
      </c>
      <c r="P7941" s="2">
        <f>ABS(O7941-'PV model'!$B$5)</f>
        <v>27.658170730989696</v>
      </c>
      <c r="Q7941" s="3">
        <f t="shared" si="1360"/>
        <v>91.637877847055861</v>
      </c>
      <c r="R7941" s="3">
        <f t="shared" si="1365"/>
        <v>0</v>
      </c>
      <c r="S7941" s="3">
        <f t="shared" si="1361"/>
        <v>4.41</v>
      </c>
      <c r="T7941" s="3">
        <f>(0.5*(1-COS(RADIANS(90-$X$3)))*(D7941+E7941)*'PV model'!$B$4)</f>
        <v>0</v>
      </c>
      <c r="U7941" s="3">
        <f t="shared" si="1366"/>
        <v>4.41</v>
      </c>
      <c r="V7941" s="3">
        <f>('PV model'!$B$13*(U7941/1000)*(1-'PV model'!$B$14*((20+C7941)-25))*'PV model'!$B$10)/'PV model'!$B$12</f>
        <v>0.42918585696</v>
      </c>
    </row>
    <row r="7942" spans="1:22" x14ac:dyDescent="0.2">
      <c r="A7942" s="10">
        <f t="shared" si="1369"/>
        <v>331</v>
      </c>
      <c r="B7942" s="10">
        <f t="shared" si="1367"/>
        <v>17</v>
      </c>
      <c r="C7942" s="23">
        <v>11.6</v>
      </c>
      <c r="D7942" s="24">
        <v>0</v>
      </c>
      <c r="E7942" s="24">
        <v>0</v>
      </c>
      <c r="F7942" s="48"/>
      <c r="G7942" s="48"/>
      <c r="H7942" s="1">
        <f t="shared" si="1368"/>
        <v>-21.529464438061673</v>
      </c>
      <c r="I7942" s="1">
        <f t="shared" si="1362"/>
        <v>11.335369484321543</v>
      </c>
      <c r="J7942" s="4">
        <f>B7942+('PV model'!$B$3/15)+(I7942/60)</f>
        <v>16.912256158072026</v>
      </c>
      <c r="K7942" s="2">
        <f t="shared" si="1363"/>
        <v>-73.683842371080388</v>
      </c>
      <c r="L7942" s="2">
        <f>DEGREES(ASIN((((COS(RADIANS('PV model'!$B$2))*COS(RADIANS(H7942))*COS(RADIANS(K7942)))+(SIN(RADIANS('PV model'!$B$2))*SIN(RADIANS(H7942)))))))</f>
        <v>-8.8828786565451932</v>
      </c>
      <c r="M7942" s="3">
        <f t="shared" ref="M7942:M8005" si="1370">IF(L7942&gt;0, L7942, 0)</f>
        <v>0</v>
      </c>
      <c r="N7942" s="2">
        <f t="shared" si="1364"/>
        <v>-64.635755063457012</v>
      </c>
      <c r="O7942" s="2">
        <f>IF('PV model'!$B$2&gt;0, 180-N7942,IF('PV model'!$B$2&lt;0,0-N7942,N7942))</f>
        <v>244.635755063457</v>
      </c>
      <c r="P7942" s="2">
        <f>ABS(O7942-'PV model'!$B$5)</f>
        <v>39.635755063456998</v>
      </c>
      <c r="Q7942" s="3">
        <f t="shared" ref="Q7942:Q8005" si="1371">DEGREES(ACOS((SIN(RADIANS(L7942))*COS(RADIANS(90-$X$3))+COS(RADIANS(L7942))*COS(RADIANS(P7942))*SIN(RADIANS(90-$X$3)))))</f>
        <v>98.882878656545202</v>
      </c>
      <c r="R7942" s="3">
        <f t="shared" si="1365"/>
        <v>0</v>
      </c>
      <c r="S7942" s="3">
        <f t="shared" ref="S7942:S8005" si="1372">IF($Z$3=TRUE, IF(E7942=0,0,E7942*(0.5*(1+COS(RADIANS(90-$X$3))*(1+(1-(E7942^2/(D7942+E7942)^2))*(SIN(RADIANS(0.5*$X$3))^3)))*(1+(1-(E7942^2/(D7942+E7942)^2))*(COS(RADIANS(Q7942))^2)*(SIN(RADIANS(90-L7942))^3)))), IF(E7942=0,0,E7942*(0.5*(1+COS(RADIANS(90-$X$3))))))</f>
        <v>0</v>
      </c>
      <c r="T7942" s="3">
        <f>(0.5*(1-COS(RADIANS(90-$X$3)))*(D7942+E7942)*'PV model'!$B$4)</f>
        <v>0</v>
      </c>
      <c r="U7942" s="3">
        <f t="shared" si="1366"/>
        <v>0</v>
      </c>
      <c r="V7942" s="3">
        <f>('PV model'!$B$13*(U7942/1000)*(1-'PV model'!$B$14*((20+C7942)-25))*'PV model'!$B$10)/'PV model'!$B$12</f>
        <v>0</v>
      </c>
    </row>
    <row r="7943" spans="1:22" x14ac:dyDescent="0.2">
      <c r="A7943" s="10">
        <f t="shared" si="1369"/>
        <v>331</v>
      </c>
      <c r="B7943" s="10">
        <f t="shared" si="1367"/>
        <v>18</v>
      </c>
      <c r="C7943" s="23">
        <v>11.7</v>
      </c>
      <c r="D7943" s="24">
        <v>0</v>
      </c>
      <c r="E7943" s="24">
        <v>0</v>
      </c>
      <c r="F7943" s="48"/>
      <c r="G7943" s="48"/>
      <c r="H7943" s="1">
        <f t="shared" si="1368"/>
        <v>-21.529464438061673</v>
      </c>
      <c r="I7943" s="1">
        <f t="shared" ref="I7943:I8006" si="1373">9.87*SIN(RADIANS(1.978*A7943-160.22))-7.53*COS(RADIANS(0.989*A7943-80.11))-1.5*SIN((RADIANS(0.989*A7943-80.11)))</f>
        <v>11.335369484321543</v>
      </c>
      <c r="J7943" s="4">
        <f>B7943+('PV model'!$B$3/15)+(I7943/60)</f>
        <v>17.912256158072026</v>
      </c>
      <c r="K7943" s="2">
        <f t="shared" ref="K7943:K8006" si="1374">15*(12-J7943)</f>
        <v>-88.683842371080388</v>
      </c>
      <c r="L7943" s="2">
        <f>DEGREES(ASIN((((COS(RADIANS('PV model'!$B$2))*COS(RADIANS(H7943))*COS(RADIANS(K7943)))+(SIN(RADIANS('PV model'!$B$2))*SIN(RADIANS(H7943)))))))</f>
        <v>-16.878032193477448</v>
      </c>
      <c r="M7943" s="3">
        <f t="shared" si="1370"/>
        <v>0</v>
      </c>
      <c r="N7943" s="2">
        <f t="shared" ref="N7943:N8006" si="1375">DEGREES(ASIN((COS(RADIANS(H7943))*SIN(RADIANS(K7943)))/COS(RADIANS(L7943))))</f>
        <v>-76.37196708006995</v>
      </c>
      <c r="O7943" s="2">
        <f>IF('PV model'!$B$2&gt;0, 180-N7943,IF('PV model'!$B$2&lt;0,0-N7943,N7943))</f>
        <v>256.37196708006996</v>
      </c>
      <c r="P7943" s="2">
        <f>ABS(O7943-'PV model'!$B$5)</f>
        <v>51.371967080069965</v>
      </c>
      <c r="Q7943" s="3">
        <f t="shared" si="1371"/>
        <v>106.87803219347745</v>
      </c>
      <c r="R7943" s="3">
        <f t="shared" ref="R7943:R8006" si="1376">IF(D7943=0,0,D7943*COS(RADIANS(Q7943))/SIN(RADIANS(L7943)))</f>
        <v>0</v>
      </c>
      <c r="S7943" s="3">
        <f t="shared" si="1372"/>
        <v>0</v>
      </c>
      <c r="T7943" s="3">
        <f>(0.5*(1-COS(RADIANS(90-$X$3)))*(D7943+E7943)*'PV model'!$B$4)</f>
        <v>0</v>
      </c>
      <c r="U7943" s="3">
        <f t="shared" ref="U7943:U8006" si="1377">R7943+S7943+T7943</f>
        <v>0</v>
      </c>
      <c r="V7943" s="3">
        <f>('PV model'!$B$13*(U7943/1000)*(1-'PV model'!$B$14*((20+C7943)-25))*'PV model'!$B$10)/'PV model'!$B$12</f>
        <v>0</v>
      </c>
    </row>
    <row r="7944" spans="1:22" x14ac:dyDescent="0.2">
      <c r="A7944" s="10">
        <f t="shared" si="1369"/>
        <v>331</v>
      </c>
      <c r="B7944" s="10">
        <f t="shared" ref="B7944:B8007" si="1378">IF(B7943&lt;24,B7943+1,1)</f>
        <v>19</v>
      </c>
      <c r="C7944" s="23">
        <v>11.8</v>
      </c>
      <c r="D7944" s="24">
        <v>0</v>
      </c>
      <c r="E7944" s="24">
        <v>0</v>
      </c>
      <c r="F7944" s="48"/>
      <c r="G7944" s="48"/>
      <c r="H7944" s="1">
        <f t="shared" ref="H7944:H8007" si="1379">(23.465*SIN(RADIANS(280.1+0.9863*A7944)))</f>
        <v>-21.529464438061673</v>
      </c>
      <c r="I7944" s="1">
        <f t="shared" si="1373"/>
        <v>11.335369484321543</v>
      </c>
      <c r="J7944" s="4">
        <f>B7944+('PV model'!$B$3/15)+(I7944/60)</f>
        <v>18.912256158072026</v>
      </c>
      <c r="K7944" s="2">
        <f t="shared" si="1374"/>
        <v>-103.68384237108039</v>
      </c>
      <c r="L7944" s="2">
        <f>DEGREES(ASIN((((COS(RADIANS('PV model'!$B$2))*COS(RADIANS(H7944))*COS(RADIANS(K7944)))+(SIN(RADIANS('PV model'!$B$2))*SIN(RADIANS(H7944)))))))</f>
        <v>-25.282406546155567</v>
      </c>
      <c r="M7944" s="3">
        <f t="shared" si="1370"/>
        <v>0</v>
      </c>
      <c r="N7944" s="2">
        <f t="shared" si="1375"/>
        <v>-88.320368804077049</v>
      </c>
      <c r="O7944" s="2">
        <f>IF('PV model'!$B$2&gt;0, 180-N7944,IF('PV model'!$B$2&lt;0,0-N7944,N7944))</f>
        <v>268.32036880407702</v>
      </c>
      <c r="P7944" s="2">
        <f>ABS(O7944-'PV model'!$B$5)</f>
        <v>63.32036880407702</v>
      </c>
      <c r="Q7944" s="3">
        <f t="shared" si="1371"/>
        <v>115.28240654615557</v>
      </c>
      <c r="R7944" s="3">
        <f t="shared" si="1376"/>
        <v>0</v>
      </c>
      <c r="S7944" s="3">
        <f t="shared" si="1372"/>
        <v>0</v>
      </c>
      <c r="T7944" s="3">
        <f>(0.5*(1-COS(RADIANS(90-$X$3)))*(D7944+E7944)*'PV model'!$B$4)</f>
        <v>0</v>
      </c>
      <c r="U7944" s="3">
        <f t="shared" si="1377"/>
        <v>0</v>
      </c>
      <c r="V7944" s="3">
        <f>('PV model'!$B$13*(U7944/1000)*(1-'PV model'!$B$14*((20+C7944)-25))*'PV model'!$B$10)/'PV model'!$B$12</f>
        <v>0</v>
      </c>
    </row>
    <row r="7945" spans="1:22" x14ac:dyDescent="0.2">
      <c r="A7945" s="10">
        <f t="shared" si="1369"/>
        <v>331</v>
      </c>
      <c r="B7945" s="10">
        <f t="shared" si="1378"/>
        <v>20</v>
      </c>
      <c r="C7945" s="23">
        <v>11.8</v>
      </c>
      <c r="D7945" s="24">
        <v>0</v>
      </c>
      <c r="E7945" s="24">
        <v>0</v>
      </c>
      <c r="F7945" s="48"/>
      <c r="G7945" s="48"/>
      <c r="H7945" s="1">
        <f t="shared" si="1379"/>
        <v>-21.529464438061673</v>
      </c>
      <c r="I7945" s="1">
        <f t="shared" si="1373"/>
        <v>11.335369484321543</v>
      </c>
      <c r="J7945" s="4">
        <f>B7945+('PV model'!$B$3/15)+(I7945/60)</f>
        <v>19.912256158072026</v>
      </c>
      <c r="K7945" s="2">
        <f t="shared" si="1374"/>
        <v>-118.68384237108039</v>
      </c>
      <c r="L7945" s="2">
        <f>DEGREES(ASIN((((COS(RADIANS('PV model'!$B$2))*COS(RADIANS(H7945))*COS(RADIANS(K7945)))+(SIN(RADIANS('PV model'!$B$2))*SIN(RADIANS(H7945)))))))</f>
        <v>-33.733512899240679</v>
      </c>
      <c r="M7945" s="3">
        <f t="shared" si="1370"/>
        <v>0</v>
      </c>
      <c r="N7945" s="2">
        <f t="shared" si="1375"/>
        <v>-78.900301697128924</v>
      </c>
      <c r="O7945" s="2">
        <f>IF('PV model'!$B$2&gt;0, 180-N7945,IF('PV model'!$B$2&lt;0,0-N7945,N7945))</f>
        <v>258.90030169712895</v>
      </c>
      <c r="P7945" s="2">
        <f>ABS(O7945-'PV model'!$B$5)</f>
        <v>53.900301697128953</v>
      </c>
      <c r="Q7945" s="3">
        <f t="shared" si="1371"/>
        <v>123.73351289924068</v>
      </c>
      <c r="R7945" s="3">
        <f t="shared" si="1376"/>
        <v>0</v>
      </c>
      <c r="S7945" s="3">
        <f t="shared" si="1372"/>
        <v>0</v>
      </c>
      <c r="T7945" s="3">
        <f>(0.5*(1-COS(RADIANS(90-$X$3)))*(D7945+E7945)*'PV model'!$B$4)</f>
        <v>0</v>
      </c>
      <c r="U7945" s="3">
        <f t="shared" si="1377"/>
        <v>0</v>
      </c>
      <c r="V7945" s="3">
        <f>('PV model'!$B$13*(U7945/1000)*(1-'PV model'!$B$14*((20+C7945)-25))*'PV model'!$B$10)/'PV model'!$B$12</f>
        <v>0</v>
      </c>
    </row>
    <row r="7946" spans="1:22" x14ac:dyDescent="0.2">
      <c r="A7946" s="10">
        <f t="shared" si="1369"/>
        <v>331</v>
      </c>
      <c r="B7946" s="10">
        <f t="shared" si="1378"/>
        <v>21</v>
      </c>
      <c r="C7946" s="23">
        <v>11.9</v>
      </c>
      <c r="D7946" s="24">
        <v>0</v>
      </c>
      <c r="E7946" s="24">
        <v>0</v>
      </c>
      <c r="F7946" s="48"/>
      <c r="G7946" s="48"/>
      <c r="H7946" s="1">
        <f t="shared" si="1379"/>
        <v>-21.529464438061673</v>
      </c>
      <c r="I7946" s="1">
        <f t="shared" si="1373"/>
        <v>11.335369484321543</v>
      </c>
      <c r="J7946" s="4">
        <f>B7946+('PV model'!$B$3/15)+(I7946/60)</f>
        <v>20.912256158072026</v>
      </c>
      <c r="K7946" s="2">
        <f t="shared" si="1374"/>
        <v>-133.6838423710804</v>
      </c>
      <c r="L7946" s="2">
        <f>DEGREES(ASIN((((COS(RADIANS('PV model'!$B$2))*COS(RADIANS(H7946))*COS(RADIANS(K7946)))+(SIN(RADIANS('PV model'!$B$2))*SIN(RADIANS(H7946)))))))</f>
        <v>-41.785777590196346</v>
      </c>
      <c r="M7946" s="3">
        <f t="shared" si="1370"/>
        <v>0</v>
      </c>
      <c r="N7946" s="2">
        <f t="shared" si="1375"/>
        <v>-64.446722406008107</v>
      </c>
      <c r="O7946" s="2">
        <f>IF('PV model'!$B$2&gt;0, 180-N7946,IF('PV model'!$B$2&lt;0,0-N7946,N7946))</f>
        <v>244.44672240600812</v>
      </c>
      <c r="P7946" s="2">
        <f>ABS(O7946-'PV model'!$B$5)</f>
        <v>39.446722406008121</v>
      </c>
      <c r="Q7946" s="3">
        <f t="shared" si="1371"/>
        <v>131.78577759019637</v>
      </c>
      <c r="R7946" s="3">
        <f t="shared" si="1376"/>
        <v>0</v>
      </c>
      <c r="S7946" s="3">
        <f t="shared" si="1372"/>
        <v>0</v>
      </c>
      <c r="T7946" s="3">
        <f>(0.5*(1-COS(RADIANS(90-$X$3)))*(D7946+E7946)*'PV model'!$B$4)</f>
        <v>0</v>
      </c>
      <c r="U7946" s="3">
        <f t="shared" si="1377"/>
        <v>0</v>
      </c>
      <c r="V7946" s="3">
        <f>('PV model'!$B$13*(U7946/1000)*(1-'PV model'!$B$14*((20+C7946)-25))*'PV model'!$B$10)/'PV model'!$B$12</f>
        <v>0</v>
      </c>
    </row>
    <row r="7947" spans="1:22" x14ac:dyDescent="0.2">
      <c r="A7947" s="10">
        <f t="shared" si="1369"/>
        <v>331</v>
      </c>
      <c r="B7947" s="10">
        <f t="shared" si="1378"/>
        <v>22</v>
      </c>
      <c r="C7947" s="23">
        <v>11.6</v>
      </c>
      <c r="D7947" s="24">
        <v>0</v>
      </c>
      <c r="E7947" s="24">
        <v>0</v>
      </c>
      <c r="F7947" s="48"/>
      <c r="G7947" s="48"/>
      <c r="H7947" s="1">
        <f t="shared" si="1379"/>
        <v>-21.529464438061673</v>
      </c>
      <c r="I7947" s="1">
        <f t="shared" si="1373"/>
        <v>11.335369484321543</v>
      </c>
      <c r="J7947" s="4">
        <f>B7947+('PV model'!$B$3/15)+(I7947/60)</f>
        <v>21.912256158072026</v>
      </c>
      <c r="K7947" s="2">
        <f t="shared" si="1374"/>
        <v>-148.6838423710804</v>
      </c>
      <c r="L7947" s="2">
        <f>DEGREES(ASIN((((COS(RADIANS('PV model'!$B$2))*COS(RADIANS(H7947))*COS(RADIANS(K7947)))+(SIN(RADIANS('PV model'!$B$2))*SIN(RADIANS(H7947)))))))</f>
        <v>-48.812969995550866</v>
      </c>
      <c r="M7947" s="3">
        <f t="shared" si="1370"/>
        <v>0</v>
      </c>
      <c r="N7947" s="2">
        <f t="shared" si="1375"/>
        <v>-47.241085463512704</v>
      </c>
      <c r="O7947" s="2">
        <f>IF('PV model'!$B$2&gt;0, 180-N7947,IF('PV model'!$B$2&lt;0,0-N7947,N7947))</f>
        <v>227.24108546351272</v>
      </c>
      <c r="P7947" s="2">
        <f>ABS(O7947-'PV model'!$B$5)</f>
        <v>22.241085463512718</v>
      </c>
      <c r="Q7947" s="3">
        <f t="shared" si="1371"/>
        <v>138.81296999555087</v>
      </c>
      <c r="R7947" s="3">
        <f t="shared" si="1376"/>
        <v>0</v>
      </c>
      <c r="S7947" s="3">
        <f t="shared" si="1372"/>
        <v>0</v>
      </c>
      <c r="T7947" s="3">
        <f>(0.5*(1-COS(RADIANS(90-$X$3)))*(D7947+E7947)*'PV model'!$B$4)</f>
        <v>0</v>
      </c>
      <c r="U7947" s="3">
        <f t="shared" si="1377"/>
        <v>0</v>
      </c>
      <c r="V7947" s="3">
        <f>('PV model'!$B$13*(U7947/1000)*(1-'PV model'!$B$14*((20+C7947)-25))*'PV model'!$B$10)/'PV model'!$B$12</f>
        <v>0</v>
      </c>
    </row>
    <row r="7948" spans="1:22" x14ac:dyDescent="0.2">
      <c r="A7948" s="10">
        <f t="shared" si="1369"/>
        <v>331</v>
      </c>
      <c r="B7948" s="10">
        <f t="shared" si="1378"/>
        <v>23</v>
      </c>
      <c r="C7948" s="23">
        <v>11.3</v>
      </c>
      <c r="D7948" s="24">
        <v>0</v>
      </c>
      <c r="E7948" s="24">
        <v>0</v>
      </c>
      <c r="F7948" s="48"/>
      <c r="G7948" s="48"/>
      <c r="H7948" s="1">
        <f t="shared" si="1379"/>
        <v>-21.529464438061673</v>
      </c>
      <c r="I7948" s="1">
        <f t="shared" si="1373"/>
        <v>11.335369484321543</v>
      </c>
      <c r="J7948" s="4">
        <f>B7948+('PV model'!$B$3/15)+(I7948/60)</f>
        <v>22.912256158072026</v>
      </c>
      <c r="K7948" s="2">
        <f t="shared" si="1374"/>
        <v>-163.6838423710804</v>
      </c>
      <c r="L7948" s="2">
        <f>DEGREES(ASIN((((COS(RADIANS('PV model'!$B$2))*COS(RADIANS(H7948))*COS(RADIANS(K7948)))+(SIN(RADIANS('PV model'!$B$2))*SIN(RADIANS(H7948)))))))</f>
        <v>-53.911216956814044</v>
      </c>
      <c r="M7948" s="3">
        <f t="shared" si="1370"/>
        <v>0</v>
      </c>
      <c r="N7948" s="2">
        <f t="shared" si="1375"/>
        <v>-26.338007432107069</v>
      </c>
      <c r="O7948" s="2">
        <f>IF('PV model'!$B$2&gt;0, 180-N7948,IF('PV model'!$B$2&lt;0,0-N7948,N7948))</f>
        <v>206.33800743210708</v>
      </c>
      <c r="P7948" s="2">
        <f>ABS(O7948-'PV model'!$B$5)</f>
        <v>1.3380074321070765</v>
      </c>
      <c r="Q7948" s="3">
        <f t="shared" si="1371"/>
        <v>143.91121695681403</v>
      </c>
      <c r="R7948" s="3">
        <f t="shared" si="1376"/>
        <v>0</v>
      </c>
      <c r="S7948" s="3">
        <f t="shared" si="1372"/>
        <v>0</v>
      </c>
      <c r="T7948" s="3">
        <f>(0.5*(1-COS(RADIANS(90-$X$3)))*(D7948+E7948)*'PV model'!$B$4)</f>
        <v>0</v>
      </c>
      <c r="U7948" s="3">
        <f t="shared" si="1377"/>
        <v>0</v>
      </c>
      <c r="V7948" s="3">
        <f>('PV model'!$B$13*(U7948/1000)*(1-'PV model'!$B$14*((20+C7948)-25))*'PV model'!$B$10)/'PV model'!$B$12</f>
        <v>0</v>
      </c>
    </row>
    <row r="7949" spans="1:22" x14ac:dyDescent="0.2">
      <c r="A7949" s="10">
        <f t="shared" si="1369"/>
        <v>331</v>
      </c>
      <c r="B7949" s="10">
        <f t="shared" si="1378"/>
        <v>24</v>
      </c>
      <c r="C7949" s="23">
        <v>11</v>
      </c>
      <c r="D7949" s="24">
        <v>0</v>
      </c>
      <c r="E7949" s="24">
        <v>0</v>
      </c>
      <c r="F7949" s="48"/>
      <c r="G7949" s="48"/>
      <c r="H7949" s="1">
        <f t="shared" si="1379"/>
        <v>-21.529464438061673</v>
      </c>
      <c r="I7949" s="1">
        <f t="shared" si="1373"/>
        <v>11.335369484321543</v>
      </c>
      <c r="J7949" s="4">
        <f>B7949+('PV model'!$B$3/15)+(I7949/60)</f>
        <v>23.912256158072026</v>
      </c>
      <c r="K7949" s="2">
        <f t="shared" si="1374"/>
        <v>-178.6838423710804</v>
      </c>
      <c r="L7949" s="2">
        <f>DEGREES(ASIN((((COS(RADIANS('PV model'!$B$2))*COS(RADIANS(H7949))*COS(RADIANS(K7949)))+(SIN(RADIANS('PV model'!$B$2))*SIN(RADIANS(H7949)))))))</f>
        <v>-56.015213237105677</v>
      </c>
      <c r="M7949" s="3">
        <f t="shared" si="1370"/>
        <v>0</v>
      </c>
      <c r="N7949" s="2">
        <f t="shared" si="1375"/>
        <v>-2.1906588332831487</v>
      </c>
      <c r="O7949" s="2">
        <f>IF('PV model'!$B$2&gt;0, 180-N7949,IF('PV model'!$B$2&lt;0,0-N7949,N7949))</f>
        <v>182.19065883328315</v>
      </c>
      <c r="P7949" s="2">
        <f>ABS(O7949-'PV model'!$B$5)</f>
        <v>22.809341166716848</v>
      </c>
      <c r="Q7949" s="3">
        <f t="shared" si="1371"/>
        <v>146.01521323710568</v>
      </c>
      <c r="R7949" s="3">
        <f t="shared" si="1376"/>
        <v>0</v>
      </c>
      <c r="S7949" s="3">
        <f t="shared" si="1372"/>
        <v>0</v>
      </c>
      <c r="T7949" s="3">
        <f>(0.5*(1-COS(RADIANS(90-$X$3)))*(D7949+E7949)*'PV model'!$B$4)</f>
        <v>0</v>
      </c>
      <c r="U7949" s="3">
        <f t="shared" si="1377"/>
        <v>0</v>
      </c>
      <c r="V7949" s="3">
        <f>('PV model'!$B$13*(U7949/1000)*(1-'PV model'!$B$14*((20+C7949)-25))*'PV model'!$B$10)/'PV model'!$B$12</f>
        <v>0</v>
      </c>
    </row>
    <row r="7950" spans="1:22" x14ac:dyDescent="0.2">
      <c r="A7950" s="10">
        <f t="shared" si="1369"/>
        <v>332</v>
      </c>
      <c r="B7950" s="10">
        <f t="shared" si="1378"/>
        <v>1</v>
      </c>
      <c r="C7950" s="23">
        <v>10.5</v>
      </c>
      <c r="D7950" s="24">
        <v>0</v>
      </c>
      <c r="E7950" s="24">
        <v>0</v>
      </c>
      <c r="F7950" s="48"/>
      <c r="G7950" s="48"/>
      <c r="H7950" s="1">
        <f t="shared" si="1379"/>
        <v>-21.686911434962337</v>
      </c>
      <c r="I7950" s="1">
        <f t="shared" si="1373"/>
        <v>10.981918141750921</v>
      </c>
      <c r="J7950" s="4">
        <f>B7950+('PV model'!$B$3/15)+(I7950/60)</f>
        <v>0.90636530236251533</v>
      </c>
      <c r="K7950" s="2">
        <f t="shared" si="1374"/>
        <v>166.40452046456227</v>
      </c>
      <c r="L7950" s="2">
        <f>DEGREES(ASIN((((COS(RADIANS('PV model'!$B$2))*COS(RADIANS(H7950))*COS(RADIANS(K7950)))+(SIN(RADIANS('PV model'!$B$2))*SIN(RADIANS(H7950)))))))</f>
        <v>-54.697245062274476</v>
      </c>
      <c r="M7950" s="3">
        <f t="shared" si="1370"/>
        <v>0</v>
      </c>
      <c r="N7950" s="2">
        <f t="shared" si="1375"/>
        <v>22.207901654845635</v>
      </c>
      <c r="O7950" s="2">
        <f>IF('PV model'!$B$2&gt;0, 180-N7950,IF('PV model'!$B$2&lt;0,0-N7950,N7950))</f>
        <v>157.79209834515436</v>
      </c>
      <c r="P7950" s="2">
        <f>ABS(O7950-'PV model'!$B$5)</f>
        <v>47.207901654845642</v>
      </c>
      <c r="Q7950" s="3">
        <f t="shared" si="1371"/>
        <v>144.69724506227448</v>
      </c>
      <c r="R7950" s="3">
        <f t="shared" si="1376"/>
        <v>0</v>
      </c>
      <c r="S7950" s="3">
        <f t="shared" si="1372"/>
        <v>0</v>
      </c>
      <c r="T7950" s="3">
        <f>(0.5*(1-COS(RADIANS(90-$X$3)))*(D7950+E7950)*'PV model'!$B$4)</f>
        <v>0</v>
      </c>
      <c r="U7950" s="3">
        <f t="shared" si="1377"/>
        <v>0</v>
      </c>
      <c r="V7950" s="3">
        <f>('PV model'!$B$13*(U7950/1000)*(1-'PV model'!$B$14*((20+C7950)-25))*'PV model'!$B$10)/'PV model'!$B$12</f>
        <v>0</v>
      </c>
    </row>
    <row r="7951" spans="1:22" x14ac:dyDescent="0.2">
      <c r="A7951" s="10">
        <f t="shared" si="1369"/>
        <v>332</v>
      </c>
      <c r="B7951" s="10">
        <f t="shared" si="1378"/>
        <v>2</v>
      </c>
      <c r="C7951" s="23">
        <v>10</v>
      </c>
      <c r="D7951" s="24">
        <v>0</v>
      </c>
      <c r="E7951" s="24">
        <v>0</v>
      </c>
      <c r="F7951" s="48"/>
      <c r="G7951" s="48"/>
      <c r="H7951" s="1">
        <f t="shared" si="1379"/>
        <v>-21.686911434962337</v>
      </c>
      <c r="I7951" s="1">
        <f t="shared" si="1373"/>
        <v>10.981918141750921</v>
      </c>
      <c r="J7951" s="4">
        <f>B7951+('PV model'!$B$3/15)+(I7951/60)</f>
        <v>1.9063653023625153</v>
      </c>
      <c r="K7951" s="2">
        <f t="shared" si="1374"/>
        <v>151.40452046456227</v>
      </c>
      <c r="L7951" s="2">
        <f>DEGREES(ASIN((((COS(RADIANS('PV model'!$B$2))*COS(RADIANS(H7951))*COS(RADIANS(K7951)))+(SIN(RADIANS('PV model'!$B$2))*SIN(RADIANS(H7951)))))))</f>
        <v>-50.05471588215439</v>
      </c>
      <c r="M7951" s="3">
        <f t="shared" si="1370"/>
        <v>0</v>
      </c>
      <c r="N7951" s="2">
        <f t="shared" si="1375"/>
        <v>43.843256569302945</v>
      </c>
      <c r="O7951" s="2">
        <f>IF('PV model'!$B$2&gt;0, 180-N7951,IF('PV model'!$B$2&lt;0,0-N7951,N7951))</f>
        <v>136.15674343069705</v>
      </c>
      <c r="P7951" s="2">
        <f>ABS(O7951-'PV model'!$B$5)</f>
        <v>68.843256569302952</v>
      </c>
      <c r="Q7951" s="3">
        <f t="shared" si="1371"/>
        <v>140.0547158821544</v>
      </c>
      <c r="R7951" s="3">
        <f t="shared" si="1376"/>
        <v>0</v>
      </c>
      <c r="S7951" s="3">
        <f t="shared" si="1372"/>
        <v>0</v>
      </c>
      <c r="T7951" s="3">
        <f>(0.5*(1-COS(RADIANS(90-$X$3)))*(D7951+E7951)*'PV model'!$B$4)</f>
        <v>0</v>
      </c>
      <c r="U7951" s="3">
        <f t="shared" si="1377"/>
        <v>0</v>
      </c>
      <c r="V7951" s="3">
        <f>('PV model'!$B$13*(U7951/1000)*(1-'PV model'!$B$14*((20+C7951)-25))*'PV model'!$B$10)/'PV model'!$B$12</f>
        <v>0</v>
      </c>
    </row>
    <row r="7952" spans="1:22" x14ac:dyDescent="0.2">
      <c r="A7952" s="10">
        <f t="shared" si="1369"/>
        <v>332</v>
      </c>
      <c r="B7952" s="10">
        <f t="shared" si="1378"/>
        <v>3</v>
      </c>
      <c r="C7952" s="23">
        <v>9.5</v>
      </c>
      <c r="D7952" s="24">
        <v>0</v>
      </c>
      <c r="E7952" s="24">
        <v>0</v>
      </c>
      <c r="F7952" s="48"/>
      <c r="G7952" s="48"/>
      <c r="H7952" s="1">
        <f t="shared" si="1379"/>
        <v>-21.686911434962337</v>
      </c>
      <c r="I7952" s="1">
        <f t="shared" si="1373"/>
        <v>10.981918141750921</v>
      </c>
      <c r="J7952" s="4">
        <f>B7952+('PV model'!$B$3/15)+(I7952/60)</f>
        <v>2.9063653023625151</v>
      </c>
      <c r="K7952" s="2">
        <f t="shared" si="1374"/>
        <v>136.40452046456227</v>
      </c>
      <c r="L7952" s="2">
        <f>DEGREES(ASIN((((COS(RADIANS('PV model'!$B$2))*COS(RADIANS(H7952))*COS(RADIANS(K7952)))+(SIN(RADIANS('PV model'!$B$2))*SIN(RADIANS(H7952)))))))</f>
        <v>-43.291762003737979</v>
      </c>
      <c r="M7952" s="3">
        <f t="shared" si="1370"/>
        <v>0</v>
      </c>
      <c r="N7952" s="2">
        <f t="shared" si="1375"/>
        <v>61.679894731161028</v>
      </c>
      <c r="O7952" s="2">
        <f>IF('PV model'!$B$2&gt;0, 180-N7952,IF('PV model'!$B$2&lt;0,0-N7952,N7952))</f>
        <v>118.32010526883897</v>
      </c>
      <c r="P7952" s="2">
        <f>ABS(O7952-'PV model'!$B$5)</f>
        <v>86.679894731161028</v>
      </c>
      <c r="Q7952" s="3">
        <f t="shared" si="1371"/>
        <v>133.291762003738</v>
      </c>
      <c r="R7952" s="3">
        <f t="shared" si="1376"/>
        <v>0</v>
      </c>
      <c r="S7952" s="3">
        <f t="shared" si="1372"/>
        <v>0</v>
      </c>
      <c r="T7952" s="3">
        <f>(0.5*(1-COS(RADIANS(90-$X$3)))*(D7952+E7952)*'PV model'!$B$4)</f>
        <v>0</v>
      </c>
      <c r="U7952" s="3">
        <f t="shared" si="1377"/>
        <v>0</v>
      </c>
      <c r="V7952" s="3">
        <f>('PV model'!$B$13*(U7952/1000)*(1-'PV model'!$B$14*((20+C7952)-25))*'PV model'!$B$10)/'PV model'!$B$12</f>
        <v>0</v>
      </c>
    </row>
    <row r="7953" spans="1:22" x14ac:dyDescent="0.2">
      <c r="A7953" s="10">
        <f t="shared" si="1369"/>
        <v>332</v>
      </c>
      <c r="B7953" s="10">
        <f t="shared" si="1378"/>
        <v>4</v>
      </c>
      <c r="C7953" s="23">
        <v>9</v>
      </c>
      <c r="D7953" s="24">
        <v>0</v>
      </c>
      <c r="E7953" s="24">
        <v>0</v>
      </c>
      <c r="F7953" s="48"/>
      <c r="G7953" s="48"/>
      <c r="H7953" s="1">
        <f t="shared" si="1379"/>
        <v>-21.686911434962337</v>
      </c>
      <c r="I7953" s="1">
        <f t="shared" si="1373"/>
        <v>10.981918141750921</v>
      </c>
      <c r="J7953" s="4">
        <f>B7953+('PV model'!$B$3/15)+(I7953/60)</f>
        <v>3.9063653023625151</v>
      </c>
      <c r="K7953" s="2">
        <f t="shared" si="1374"/>
        <v>121.40452046456228</v>
      </c>
      <c r="L7953" s="2">
        <f>DEGREES(ASIN((((COS(RADIANS('PV model'!$B$2))*COS(RADIANS(H7953))*COS(RADIANS(K7953)))+(SIN(RADIANS('PV model'!$B$2))*SIN(RADIANS(H7953)))))))</f>
        <v>-35.365716244460458</v>
      </c>
      <c r="M7953" s="3">
        <f t="shared" si="1370"/>
        <v>0</v>
      </c>
      <c r="N7953" s="2">
        <f t="shared" si="1375"/>
        <v>76.546147375917883</v>
      </c>
      <c r="O7953" s="2">
        <f>IF('PV model'!$B$2&gt;0, 180-N7953,IF('PV model'!$B$2&lt;0,0-N7953,N7953))</f>
        <v>103.45385262408212</v>
      </c>
      <c r="P7953" s="2">
        <f>ABS(O7953-'PV model'!$B$5)</f>
        <v>101.54614737591788</v>
      </c>
      <c r="Q7953" s="3">
        <f t="shared" si="1371"/>
        <v>125.36571624446046</v>
      </c>
      <c r="R7953" s="3">
        <f t="shared" si="1376"/>
        <v>0</v>
      </c>
      <c r="S7953" s="3">
        <f t="shared" si="1372"/>
        <v>0</v>
      </c>
      <c r="T7953" s="3">
        <f>(0.5*(1-COS(RADIANS(90-$X$3)))*(D7953+E7953)*'PV model'!$B$4)</f>
        <v>0</v>
      </c>
      <c r="U7953" s="3">
        <f t="shared" si="1377"/>
        <v>0</v>
      </c>
      <c r="V7953" s="3">
        <f>('PV model'!$B$13*(U7953/1000)*(1-'PV model'!$B$14*((20+C7953)-25))*'PV model'!$B$10)/'PV model'!$B$12</f>
        <v>0</v>
      </c>
    </row>
    <row r="7954" spans="1:22" x14ac:dyDescent="0.2">
      <c r="A7954" s="10">
        <f t="shared" si="1369"/>
        <v>332</v>
      </c>
      <c r="B7954" s="10">
        <f t="shared" si="1378"/>
        <v>5</v>
      </c>
      <c r="C7954" s="23">
        <v>8.5</v>
      </c>
      <c r="D7954" s="24">
        <v>0</v>
      </c>
      <c r="E7954" s="24">
        <v>0</v>
      </c>
      <c r="F7954" s="48"/>
      <c r="G7954" s="48"/>
      <c r="H7954" s="1">
        <f t="shared" si="1379"/>
        <v>-21.686911434962337</v>
      </c>
      <c r="I7954" s="1">
        <f t="shared" si="1373"/>
        <v>10.981918141750921</v>
      </c>
      <c r="J7954" s="4">
        <f>B7954+('PV model'!$B$3/15)+(I7954/60)</f>
        <v>4.9063653023625156</v>
      </c>
      <c r="K7954" s="2">
        <f t="shared" si="1374"/>
        <v>106.40452046456227</v>
      </c>
      <c r="L7954" s="2">
        <f>DEGREES(ASIN((((COS(RADIANS('PV model'!$B$2))*COS(RADIANS(H7954))*COS(RADIANS(K7954)))+(SIN(RADIANS('PV model'!$B$2))*SIN(RADIANS(H7954)))))))</f>
        <v>-26.948101574060622</v>
      </c>
      <c r="M7954" s="3">
        <f t="shared" si="1370"/>
        <v>0</v>
      </c>
      <c r="N7954" s="2">
        <f t="shared" si="1375"/>
        <v>89.552245735041581</v>
      </c>
      <c r="O7954" s="2">
        <f>IF('PV model'!$B$2&gt;0, 180-N7954,IF('PV model'!$B$2&lt;0,0-N7954,N7954))</f>
        <v>90.447754264958419</v>
      </c>
      <c r="P7954" s="2">
        <f>ABS(O7954-'PV model'!$B$5)</f>
        <v>114.55224573504158</v>
      </c>
      <c r="Q7954" s="3">
        <f t="shared" si="1371"/>
        <v>116.94810157406063</v>
      </c>
      <c r="R7954" s="3">
        <f t="shared" si="1376"/>
        <v>0</v>
      </c>
      <c r="S7954" s="3">
        <f t="shared" si="1372"/>
        <v>0</v>
      </c>
      <c r="T7954" s="3">
        <f>(0.5*(1-COS(RADIANS(90-$X$3)))*(D7954+E7954)*'PV model'!$B$4)</f>
        <v>0</v>
      </c>
      <c r="U7954" s="3">
        <f t="shared" si="1377"/>
        <v>0</v>
      </c>
      <c r="V7954" s="3">
        <f>('PV model'!$B$13*(U7954/1000)*(1-'PV model'!$B$14*((20+C7954)-25))*'PV model'!$B$10)/'PV model'!$B$12</f>
        <v>0</v>
      </c>
    </row>
    <row r="7955" spans="1:22" x14ac:dyDescent="0.2">
      <c r="A7955" s="10">
        <f t="shared" si="1369"/>
        <v>332</v>
      </c>
      <c r="B7955" s="10">
        <f t="shared" si="1378"/>
        <v>6</v>
      </c>
      <c r="C7955" s="23">
        <v>8</v>
      </c>
      <c r="D7955" s="24">
        <v>0</v>
      </c>
      <c r="E7955" s="24">
        <v>0</v>
      </c>
      <c r="F7955" s="48"/>
      <c r="G7955" s="48"/>
      <c r="H7955" s="1">
        <f t="shared" si="1379"/>
        <v>-21.686911434962337</v>
      </c>
      <c r="I7955" s="1">
        <f t="shared" si="1373"/>
        <v>10.981918141750921</v>
      </c>
      <c r="J7955" s="4">
        <f>B7955+('PV model'!$B$3/15)+(I7955/60)</f>
        <v>5.9063653023625156</v>
      </c>
      <c r="K7955" s="2">
        <f t="shared" si="1374"/>
        <v>91.404520464562268</v>
      </c>
      <c r="L7955" s="2">
        <f>DEGREES(ASIN((((COS(RADIANS('PV model'!$B$2))*COS(RADIANS(H7955))*COS(RADIANS(K7955)))+(SIN(RADIANS('PV model'!$B$2))*SIN(RADIANS(H7955)))))))</f>
        <v>-18.508393355166803</v>
      </c>
      <c r="M7955" s="3">
        <f t="shared" si="1370"/>
        <v>0</v>
      </c>
      <c r="N7955" s="2">
        <f t="shared" si="1375"/>
        <v>78.408716900573765</v>
      </c>
      <c r="O7955" s="2">
        <f>IF('PV model'!$B$2&gt;0, 180-N7955,IF('PV model'!$B$2&lt;0,0-N7955,N7955))</f>
        <v>101.59128309942624</v>
      </c>
      <c r="P7955" s="2">
        <f>ABS(O7955-'PV model'!$B$5)</f>
        <v>103.40871690057376</v>
      </c>
      <c r="Q7955" s="3">
        <f t="shared" si="1371"/>
        <v>108.5083933551668</v>
      </c>
      <c r="R7955" s="3">
        <f t="shared" si="1376"/>
        <v>0</v>
      </c>
      <c r="S7955" s="3">
        <f t="shared" si="1372"/>
        <v>0</v>
      </c>
      <c r="T7955" s="3">
        <f>(0.5*(1-COS(RADIANS(90-$X$3)))*(D7955+E7955)*'PV model'!$B$4)</f>
        <v>0</v>
      </c>
      <c r="U7955" s="3">
        <f t="shared" si="1377"/>
        <v>0</v>
      </c>
      <c r="V7955" s="3">
        <f>('PV model'!$B$13*(U7955/1000)*(1-'PV model'!$B$14*((20+C7955)-25))*'PV model'!$B$10)/'PV model'!$B$12</f>
        <v>0</v>
      </c>
    </row>
    <row r="7956" spans="1:22" x14ac:dyDescent="0.2">
      <c r="A7956" s="10">
        <f t="shared" si="1369"/>
        <v>332</v>
      </c>
      <c r="B7956" s="10">
        <f t="shared" si="1378"/>
        <v>7</v>
      </c>
      <c r="C7956" s="23">
        <v>8.1999999999999993</v>
      </c>
      <c r="D7956" s="24">
        <v>0</v>
      </c>
      <c r="E7956" s="24">
        <v>0</v>
      </c>
      <c r="F7956" s="48"/>
      <c r="G7956" s="48"/>
      <c r="H7956" s="1">
        <f t="shared" si="1379"/>
        <v>-21.686911434962337</v>
      </c>
      <c r="I7956" s="1">
        <f t="shared" si="1373"/>
        <v>10.981918141750921</v>
      </c>
      <c r="J7956" s="4">
        <f>B7956+('PV model'!$B$3/15)+(I7956/60)</f>
        <v>6.9063653023625156</v>
      </c>
      <c r="K7956" s="2">
        <f t="shared" si="1374"/>
        <v>76.404520464562268</v>
      </c>
      <c r="L7956" s="2">
        <f>DEGREES(ASIN((((COS(RADIANS('PV model'!$B$2))*COS(RADIANS(H7956))*COS(RADIANS(K7956)))+(SIN(RADIANS('PV model'!$B$2))*SIN(RADIANS(H7956)))))))</f>
        <v>-10.417803349819895</v>
      </c>
      <c r="M7956" s="3">
        <f t="shared" si="1370"/>
        <v>0</v>
      </c>
      <c r="N7956" s="2">
        <f t="shared" si="1375"/>
        <v>66.681425442334969</v>
      </c>
      <c r="O7956" s="2">
        <f>IF('PV model'!$B$2&gt;0, 180-N7956,IF('PV model'!$B$2&lt;0,0-N7956,N7956))</f>
        <v>113.31857455766503</v>
      </c>
      <c r="P7956" s="2">
        <f>ABS(O7956-'PV model'!$B$5)</f>
        <v>91.681425442334969</v>
      </c>
      <c r="Q7956" s="3">
        <f t="shared" si="1371"/>
        <v>100.41780334981991</v>
      </c>
      <c r="R7956" s="3">
        <f t="shared" si="1376"/>
        <v>0</v>
      </c>
      <c r="S7956" s="3">
        <f t="shared" si="1372"/>
        <v>0</v>
      </c>
      <c r="T7956" s="3">
        <f>(0.5*(1-COS(RADIANS(90-$X$3)))*(D7956+E7956)*'PV model'!$B$4)</f>
        <v>0</v>
      </c>
      <c r="U7956" s="3">
        <f t="shared" si="1377"/>
        <v>0</v>
      </c>
      <c r="V7956" s="3">
        <f>('PV model'!$B$13*(U7956/1000)*(1-'PV model'!$B$14*((20+C7956)-25))*'PV model'!$B$10)/'PV model'!$B$12</f>
        <v>0</v>
      </c>
    </row>
    <row r="7957" spans="1:22" x14ac:dyDescent="0.2">
      <c r="A7957" s="10">
        <f t="shared" si="1369"/>
        <v>332</v>
      </c>
      <c r="B7957" s="10">
        <f t="shared" si="1378"/>
        <v>8</v>
      </c>
      <c r="C7957" s="23">
        <v>8.5</v>
      </c>
      <c r="D7957" s="24">
        <v>0</v>
      </c>
      <c r="E7957" s="24">
        <v>0</v>
      </c>
      <c r="F7957" s="48"/>
      <c r="G7957" s="48"/>
      <c r="H7957" s="1">
        <f t="shared" si="1379"/>
        <v>-21.686911434962337</v>
      </c>
      <c r="I7957" s="1">
        <f t="shared" si="1373"/>
        <v>10.981918141750921</v>
      </c>
      <c r="J7957" s="4">
        <f>B7957+('PV model'!$B$3/15)+(I7957/60)</f>
        <v>7.9063653023625156</v>
      </c>
      <c r="K7957" s="2">
        <f t="shared" si="1374"/>
        <v>61.404520464562268</v>
      </c>
      <c r="L7957" s="2">
        <f>DEGREES(ASIN((((COS(RADIANS('PV model'!$B$2))*COS(RADIANS(H7957))*COS(RADIANS(K7957)))+(SIN(RADIANS('PV model'!$B$2))*SIN(RADIANS(H7957)))))))</f>
        <v>-3.0172804165876448</v>
      </c>
      <c r="M7957" s="3">
        <f t="shared" si="1370"/>
        <v>0</v>
      </c>
      <c r="N7957" s="2">
        <f t="shared" si="1375"/>
        <v>54.786039011870493</v>
      </c>
      <c r="O7957" s="2">
        <f>IF('PV model'!$B$2&gt;0, 180-N7957,IF('PV model'!$B$2&lt;0,0-N7957,N7957))</f>
        <v>125.21396098812951</v>
      </c>
      <c r="P7957" s="2">
        <f>ABS(O7957-'PV model'!$B$5)</f>
        <v>79.786039011870486</v>
      </c>
      <c r="Q7957" s="3">
        <f t="shared" si="1371"/>
        <v>93.017280416587653</v>
      </c>
      <c r="R7957" s="3">
        <f t="shared" si="1376"/>
        <v>0</v>
      </c>
      <c r="S7957" s="3">
        <f t="shared" si="1372"/>
        <v>0</v>
      </c>
      <c r="T7957" s="3">
        <f>(0.5*(1-COS(RADIANS(90-$X$3)))*(D7957+E7957)*'PV model'!$B$4)</f>
        <v>0</v>
      </c>
      <c r="U7957" s="3">
        <f t="shared" si="1377"/>
        <v>0</v>
      </c>
      <c r="V7957" s="3">
        <f>('PV model'!$B$13*(U7957/1000)*(1-'PV model'!$B$14*((20+C7957)-25))*'PV model'!$B$10)/'PV model'!$B$12</f>
        <v>0</v>
      </c>
    </row>
    <row r="7958" spans="1:22" x14ac:dyDescent="0.2">
      <c r="A7958" s="10">
        <f t="shared" si="1369"/>
        <v>332</v>
      </c>
      <c r="B7958" s="10">
        <f t="shared" si="1378"/>
        <v>9</v>
      </c>
      <c r="C7958" s="23">
        <v>8.6999999999999993</v>
      </c>
      <c r="D7958" s="24">
        <v>0</v>
      </c>
      <c r="E7958" s="24">
        <v>3.528</v>
      </c>
      <c r="F7958" s="48"/>
      <c r="G7958" s="48"/>
      <c r="H7958" s="1">
        <f t="shared" si="1379"/>
        <v>-21.686911434962337</v>
      </c>
      <c r="I7958" s="1">
        <f t="shared" si="1373"/>
        <v>10.981918141750921</v>
      </c>
      <c r="J7958" s="4">
        <f>B7958+('PV model'!$B$3/15)+(I7958/60)</f>
        <v>8.9063653023625147</v>
      </c>
      <c r="K7958" s="2">
        <f t="shared" si="1374"/>
        <v>46.404520464562282</v>
      </c>
      <c r="L7958" s="2">
        <f>DEGREES(ASIN((((COS(RADIANS('PV model'!$B$2))*COS(RADIANS(H7958))*COS(RADIANS(K7958)))+(SIN(RADIANS('PV model'!$B$2))*SIN(RADIANS(H7958)))))))</f>
        <v>3.347031765893596</v>
      </c>
      <c r="M7958" s="3">
        <f t="shared" si="1370"/>
        <v>3.347031765893596</v>
      </c>
      <c r="N7958" s="2">
        <f t="shared" si="1375"/>
        <v>42.385326928712729</v>
      </c>
      <c r="O7958" s="2">
        <f>IF('PV model'!$B$2&gt;0, 180-N7958,IF('PV model'!$B$2&lt;0,0-N7958,N7958))</f>
        <v>137.61467307128726</v>
      </c>
      <c r="P7958" s="2">
        <f>ABS(O7958-'PV model'!$B$5)</f>
        <v>67.385326928712743</v>
      </c>
      <c r="Q7958" s="3">
        <f t="shared" si="1371"/>
        <v>86.65296823410641</v>
      </c>
      <c r="R7958" s="3">
        <f t="shared" si="1376"/>
        <v>0</v>
      </c>
      <c r="S7958" s="3">
        <f t="shared" si="1372"/>
        <v>3.528</v>
      </c>
      <c r="T7958" s="3">
        <f>(0.5*(1-COS(RADIANS(90-$X$3)))*(D7958+E7958)*'PV model'!$B$4)</f>
        <v>0</v>
      </c>
      <c r="U7958" s="3">
        <f t="shared" si="1377"/>
        <v>3.528</v>
      </c>
      <c r="V7958" s="3">
        <f>('PV model'!$B$13*(U7958/1000)*(1-'PV model'!$B$14*((20+C7958)-25))*'PV model'!$B$10)/'PV model'!$B$12</f>
        <v>0.34743952857599997</v>
      </c>
    </row>
    <row r="7959" spans="1:22" x14ac:dyDescent="0.2">
      <c r="A7959" s="10">
        <f t="shared" si="1369"/>
        <v>332</v>
      </c>
      <c r="B7959" s="10">
        <f t="shared" si="1378"/>
        <v>10</v>
      </c>
      <c r="C7959" s="23">
        <v>9</v>
      </c>
      <c r="D7959" s="24">
        <v>66.224549999999994</v>
      </c>
      <c r="E7959" s="24">
        <v>30.869999999999997</v>
      </c>
      <c r="F7959" s="48"/>
      <c r="G7959" s="48"/>
      <c r="H7959" s="1">
        <f t="shared" si="1379"/>
        <v>-21.686911434962337</v>
      </c>
      <c r="I7959" s="1">
        <f t="shared" si="1373"/>
        <v>10.981918141750921</v>
      </c>
      <c r="J7959" s="4">
        <f>B7959+('PV model'!$B$3/15)+(I7959/60)</f>
        <v>9.9063653023625147</v>
      </c>
      <c r="K7959" s="2">
        <f t="shared" si="1374"/>
        <v>31.404520464562282</v>
      </c>
      <c r="L7959" s="2">
        <f>DEGREES(ASIN((((COS(RADIANS('PV model'!$B$2))*COS(RADIANS(H7959))*COS(RADIANS(K7959)))+(SIN(RADIANS('PV model'!$B$2))*SIN(RADIANS(H7959)))))))</f>
        <v>8.3182457279272306</v>
      </c>
      <c r="M7959" s="3">
        <f t="shared" si="1370"/>
        <v>8.3182457279272306</v>
      </c>
      <c r="N7959" s="2">
        <f t="shared" si="1375"/>
        <v>29.29731432588942</v>
      </c>
      <c r="O7959" s="2">
        <f>IF('PV model'!$B$2&gt;0, 180-N7959,IF('PV model'!$B$2&lt;0,0-N7959,N7959))</f>
        <v>150.70268567411057</v>
      </c>
      <c r="P7959" s="2">
        <f>ABS(O7959-'PV model'!$B$5)</f>
        <v>54.297314325889431</v>
      </c>
      <c r="Q7959" s="3">
        <f t="shared" si="1371"/>
        <v>81.68175427207278</v>
      </c>
      <c r="R7959" s="3">
        <f t="shared" si="1376"/>
        <v>66.22454999999988</v>
      </c>
      <c r="S7959" s="3">
        <f t="shared" si="1372"/>
        <v>36.427533497047939</v>
      </c>
      <c r="T7959" s="3">
        <f>(0.5*(1-COS(RADIANS(90-$X$3)))*(D7959+E7959)*'PV model'!$B$4)</f>
        <v>0</v>
      </c>
      <c r="U7959" s="3">
        <f t="shared" si="1377"/>
        <v>102.65208349704781</v>
      </c>
      <c r="V7959" s="3">
        <f>('PV model'!$B$13*(U7959/1000)*(1-'PV model'!$B$14*((20+C7959)-25))*'PV model'!$B$10)/'PV model'!$B$12</f>
        <v>10.096924630103061</v>
      </c>
    </row>
    <row r="7960" spans="1:22" x14ac:dyDescent="0.2">
      <c r="A7960" s="10">
        <f t="shared" si="1369"/>
        <v>332</v>
      </c>
      <c r="B7960" s="10">
        <f t="shared" si="1378"/>
        <v>11</v>
      </c>
      <c r="C7960" s="23">
        <v>9.1999999999999993</v>
      </c>
      <c r="D7960" s="24">
        <v>252.55124999999998</v>
      </c>
      <c r="E7960" s="24">
        <v>52.038000000000004</v>
      </c>
      <c r="F7960" s="48"/>
      <c r="G7960" s="48"/>
      <c r="H7960" s="1">
        <f t="shared" si="1379"/>
        <v>-21.686911434962337</v>
      </c>
      <c r="I7960" s="1">
        <f t="shared" si="1373"/>
        <v>10.981918141750921</v>
      </c>
      <c r="J7960" s="4">
        <f>B7960+('PV model'!$B$3/15)+(I7960/60)</f>
        <v>10.906365302362515</v>
      </c>
      <c r="K7960" s="2">
        <f t="shared" si="1374"/>
        <v>16.404520464562282</v>
      </c>
      <c r="L7960" s="2">
        <f>DEGREES(ASIN((((COS(RADIANS('PV model'!$B$2))*COS(RADIANS(H7960))*COS(RADIANS(K7960)))+(SIN(RADIANS('PV model'!$B$2))*SIN(RADIANS(H7960)))))))</f>
        <v>11.557186485014265</v>
      </c>
      <c r="M7960" s="3">
        <f t="shared" si="1370"/>
        <v>11.557186485014265</v>
      </c>
      <c r="N7960" s="2">
        <f t="shared" si="1375"/>
        <v>15.536819138258272</v>
      </c>
      <c r="O7960" s="2">
        <f>IF('PV model'!$B$2&gt;0, 180-N7960,IF('PV model'!$B$2&lt;0,0-N7960,N7960))</f>
        <v>164.46318086174173</v>
      </c>
      <c r="P7960" s="2">
        <f>ABS(O7960-'PV model'!$B$5)</f>
        <v>40.536819138258267</v>
      </c>
      <c r="Q7960" s="3">
        <f t="shared" si="1371"/>
        <v>78.44281351498573</v>
      </c>
      <c r="R7960" s="3">
        <f t="shared" si="1376"/>
        <v>252.55125000000018</v>
      </c>
      <c r="S7960" s="3">
        <f t="shared" si="1372"/>
        <v>63.202760430085874</v>
      </c>
      <c r="T7960" s="3">
        <f>(0.5*(1-COS(RADIANS(90-$X$3)))*(D7960+E7960)*'PV model'!$B$4)</f>
        <v>0</v>
      </c>
      <c r="U7960" s="3">
        <f t="shared" si="1377"/>
        <v>315.75401043008605</v>
      </c>
      <c r="V7960" s="3">
        <f>('PV model'!$B$13*(U7960/1000)*(1-'PV model'!$B$14*((20+C7960)-25))*'PV model'!$B$10)/'PV model'!$B$12</f>
        <v>31.032516331763865</v>
      </c>
    </row>
    <row r="7961" spans="1:22" x14ac:dyDescent="0.2">
      <c r="A7961" s="10">
        <f t="shared" si="1369"/>
        <v>332</v>
      </c>
      <c r="B7961" s="10">
        <f t="shared" si="1378"/>
        <v>12</v>
      </c>
      <c r="C7961" s="23">
        <v>9.5</v>
      </c>
      <c r="D7961" s="24">
        <v>362.55135000000001</v>
      </c>
      <c r="E7961" s="24">
        <v>59.975999999999999</v>
      </c>
      <c r="F7961" s="48"/>
      <c r="G7961" s="48"/>
      <c r="H7961" s="1">
        <f t="shared" si="1379"/>
        <v>-21.686911434962337</v>
      </c>
      <c r="I7961" s="1">
        <f t="shared" si="1373"/>
        <v>10.981918141750921</v>
      </c>
      <c r="J7961" s="4">
        <f>B7961+('PV model'!$B$3/15)+(I7961/60)</f>
        <v>11.906365302362515</v>
      </c>
      <c r="K7961" s="2">
        <f t="shared" si="1374"/>
        <v>1.40452046456228</v>
      </c>
      <c r="L7961" s="2">
        <f>DEGREES(ASIN((((COS(RADIANS('PV model'!$B$2))*COS(RADIANS(H7961))*COS(RADIANS(K7961)))+(SIN(RADIANS('PV model'!$B$2))*SIN(RADIANS(H7961)))))))</f>
        <v>12.803797396167468</v>
      </c>
      <c r="M7961" s="3">
        <f t="shared" si="1370"/>
        <v>12.803797396167468</v>
      </c>
      <c r="N7961" s="2">
        <f t="shared" si="1375"/>
        <v>1.3383713331853873</v>
      </c>
      <c r="O7961" s="2">
        <f>IF('PV model'!$B$2&gt;0, 180-N7961,IF('PV model'!$B$2&lt;0,0-N7961,N7961))</f>
        <v>178.66162866681461</v>
      </c>
      <c r="P7961" s="2">
        <f>ABS(O7961-'PV model'!$B$5)</f>
        <v>26.338371333185393</v>
      </c>
      <c r="Q7961" s="3">
        <f t="shared" si="1371"/>
        <v>77.196202603832532</v>
      </c>
      <c r="R7961" s="3">
        <f t="shared" si="1376"/>
        <v>362.55135000000013</v>
      </c>
      <c r="S7961" s="3">
        <f t="shared" si="1372"/>
        <v>73.504521994956448</v>
      </c>
      <c r="T7961" s="3">
        <f>(0.5*(1-COS(RADIANS(90-$X$3)))*(D7961+E7961)*'PV model'!$B$4)</f>
        <v>0</v>
      </c>
      <c r="U7961" s="3">
        <f t="shared" si="1377"/>
        <v>436.05587199495659</v>
      </c>
      <c r="V7961" s="3">
        <f>('PV model'!$B$13*(U7961/1000)*(1-'PV model'!$B$14*((20+C7961)-25))*'PV model'!$B$10)/'PV model'!$B$12</f>
        <v>42.803558355252768</v>
      </c>
    </row>
    <row r="7962" spans="1:22" x14ac:dyDescent="0.2">
      <c r="A7962" s="10">
        <f t="shared" si="1369"/>
        <v>332</v>
      </c>
      <c r="B7962" s="10">
        <f t="shared" si="1378"/>
        <v>13</v>
      </c>
      <c r="C7962" s="23">
        <v>8.6999999999999993</v>
      </c>
      <c r="D7962" s="24">
        <v>322.14314999999999</v>
      </c>
      <c r="E7962" s="24">
        <v>65.268000000000001</v>
      </c>
      <c r="F7962" s="48"/>
      <c r="G7962" s="48"/>
      <c r="H7962" s="1">
        <f t="shared" si="1379"/>
        <v>-21.686911434962337</v>
      </c>
      <c r="I7962" s="1">
        <f t="shared" si="1373"/>
        <v>10.981918141750921</v>
      </c>
      <c r="J7962" s="4">
        <f>B7962+('PV model'!$B$3/15)+(I7962/60)</f>
        <v>12.906365302362515</v>
      </c>
      <c r="K7962" s="2">
        <f t="shared" si="1374"/>
        <v>-13.59547953543772</v>
      </c>
      <c r="L7962" s="2">
        <f>DEGREES(ASIN((((COS(RADIANS('PV model'!$B$2))*COS(RADIANS(H7962))*COS(RADIANS(K7962)))+(SIN(RADIANS('PV model'!$B$2))*SIN(RADIANS(H7962)))))))</f>
        <v>11.947989620641195</v>
      </c>
      <c r="M7962" s="3">
        <f t="shared" si="1370"/>
        <v>11.947989620641195</v>
      </c>
      <c r="N7962" s="2">
        <f t="shared" si="1375"/>
        <v>-12.900792125030467</v>
      </c>
      <c r="O7962" s="2">
        <f>IF('PV model'!$B$2&gt;0, 180-N7962,IF('PV model'!$B$2&lt;0,0-N7962,N7962))</f>
        <v>192.90079212503048</v>
      </c>
      <c r="P7962" s="2">
        <f>ABS(O7962-'PV model'!$B$5)</f>
        <v>12.099207874969522</v>
      </c>
      <c r="Q7962" s="3">
        <f t="shared" si="1371"/>
        <v>78.052010379358805</v>
      </c>
      <c r="R7962" s="3">
        <f t="shared" si="1376"/>
        <v>322.14315000000016</v>
      </c>
      <c r="S7962" s="3">
        <f t="shared" si="1372"/>
        <v>79.460591881860182</v>
      </c>
      <c r="T7962" s="3">
        <f>(0.5*(1-COS(RADIANS(90-$X$3)))*(D7962+E7962)*'PV model'!$B$4)</f>
        <v>0</v>
      </c>
      <c r="U7962" s="3">
        <f t="shared" si="1377"/>
        <v>401.60374188186034</v>
      </c>
      <c r="V7962" s="3">
        <f>('PV model'!$B$13*(U7962/1000)*(1-'PV model'!$B$14*((20+C7962)-25))*'PV model'!$B$10)/'PV model'!$B$12</f>
        <v>39.550174249940795</v>
      </c>
    </row>
    <row r="7963" spans="1:22" x14ac:dyDescent="0.2">
      <c r="A7963" s="10">
        <f t="shared" si="1369"/>
        <v>332</v>
      </c>
      <c r="B7963" s="10">
        <f t="shared" si="1378"/>
        <v>14</v>
      </c>
      <c r="C7963" s="23">
        <v>7.9</v>
      </c>
      <c r="D7963" s="24">
        <v>239.08185</v>
      </c>
      <c r="E7963" s="24">
        <v>58.211999999999996</v>
      </c>
      <c r="F7963" s="48"/>
      <c r="G7963" s="48"/>
      <c r="H7963" s="1">
        <f t="shared" si="1379"/>
        <v>-21.686911434962337</v>
      </c>
      <c r="I7963" s="1">
        <f t="shared" si="1373"/>
        <v>10.981918141750921</v>
      </c>
      <c r="J7963" s="4">
        <f>B7963+('PV model'!$B$3/15)+(I7963/60)</f>
        <v>13.906365302362515</v>
      </c>
      <c r="K7963" s="2">
        <f t="shared" si="1374"/>
        <v>-28.595479535437718</v>
      </c>
      <c r="L7963" s="2">
        <f>DEGREES(ASIN((((COS(RADIANS('PV model'!$B$2))*COS(RADIANS(H7963))*COS(RADIANS(K7963)))+(SIN(RADIANS('PV model'!$B$2))*SIN(RADIANS(H7963)))))))</f>
        <v>9.0659841664417176</v>
      </c>
      <c r="M7963" s="3">
        <f t="shared" si="1370"/>
        <v>9.0659841664417176</v>
      </c>
      <c r="N7963" s="2">
        <f t="shared" si="1375"/>
        <v>-26.767456652454701</v>
      </c>
      <c r="O7963" s="2">
        <f>IF('PV model'!$B$2&gt;0, 180-N7963,IF('PV model'!$B$2&lt;0,0-N7963,N7963))</f>
        <v>206.76745665245471</v>
      </c>
      <c r="P7963" s="2">
        <f>ABS(O7963-'PV model'!$B$5)</f>
        <v>1.7674566524547117</v>
      </c>
      <c r="Q7963" s="3">
        <f t="shared" si="1371"/>
        <v>80.934015833558291</v>
      </c>
      <c r="R7963" s="3">
        <f t="shared" si="1376"/>
        <v>239.08184999999966</v>
      </c>
      <c r="S7963" s="3">
        <f t="shared" si="1372"/>
        <v>69.674007461496018</v>
      </c>
      <c r="T7963" s="3">
        <f>(0.5*(1-COS(RADIANS(90-$X$3)))*(D7963+E7963)*'PV model'!$B$4)</f>
        <v>0</v>
      </c>
      <c r="U7963" s="3">
        <f t="shared" si="1377"/>
        <v>308.75585746149568</v>
      </c>
      <c r="V7963" s="3">
        <f>('PV model'!$B$13*(U7963/1000)*(1-'PV model'!$B$14*((20+C7963)-25))*'PV model'!$B$10)/'PV model'!$B$12</f>
        <v>30.505221979913639</v>
      </c>
    </row>
    <row r="7964" spans="1:22" x14ac:dyDescent="0.2">
      <c r="A7964" s="10">
        <f t="shared" si="1369"/>
        <v>332</v>
      </c>
      <c r="B7964" s="10">
        <f t="shared" si="1378"/>
        <v>15</v>
      </c>
      <c r="C7964" s="23">
        <v>7.1</v>
      </c>
      <c r="D7964" s="24">
        <v>53.877600000000001</v>
      </c>
      <c r="E7964" s="24">
        <v>43.218000000000004</v>
      </c>
      <c r="F7964" s="48"/>
      <c r="G7964" s="48"/>
      <c r="H7964" s="1">
        <f t="shared" si="1379"/>
        <v>-21.686911434962337</v>
      </c>
      <c r="I7964" s="1">
        <f t="shared" si="1373"/>
        <v>10.981918141750921</v>
      </c>
      <c r="J7964" s="4">
        <f>B7964+('PV model'!$B$3/15)+(I7964/60)</f>
        <v>14.906365302362515</v>
      </c>
      <c r="K7964" s="2">
        <f t="shared" si="1374"/>
        <v>-43.595479535437718</v>
      </c>
      <c r="L7964" s="2">
        <f>DEGREES(ASIN((((COS(RADIANS('PV model'!$B$2))*COS(RADIANS(H7964))*COS(RADIANS(K7964)))+(SIN(RADIANS('PV model'!$B$2))*SIN(RADIANS(H7964)))))))</f>
        <v>4.394745621184371</v>
      </c>
      <c r="M7964" s="3">
        <f t="shared" si="1370"/>
        <v>4.394745621184371</v>
      </c>
      <c r="N7964" s="2">
        <f t="shared" si="1375"/>
        <v>-39.989156994354467</v>
      </c>
      <c r="O7964" s="2">
        <f>IF('PV model'!$B$2&gt;0, 180-N7964,IF('PV model'!$B$2&lt;0,0-N7964,N7964))</f>
        <v>219.98915699435446</v>
      </c>
      <c r="P7964" s="2">
        <f>ABS(O7964-'PV model'!$B$5)</f>
        <v>14.98915699435446</v>
      </c>
      <c r="Q7964" s="3">
        <f t="shared" si="1371"/>
        <v>85.60525437881563</v>
      </c>
      <c r="R7964" s="3">
        <f t="shared" si="1376"/>
        <v>53.877600000000008</v>
      </c>
      <c r="S7964" s="3">
        <f t="shared" si="1372"/>
        <v>49.574597143804851</v>
      </c>
      <c r="T7964" s="3">
        <f>(0.5*(1-COS(RADIANS(90-$X$3)))*(D7964+E7964)*'PV model'!$B$4)</f>
        <v>0</v>
      </c>
      <c r="U7964" s="3">
        <f t="shared" si="1377"/>
        <v>103.45219714380485</v>
      </c>
      <c r="V7964" s="3">
        <f>('PV model'!$B$13*(U7964/1000)*(1-'PV model'!$B$14*((20+C7964)-25))*'PV model'!$B$10)/'PV model'!$B$12</f>
        <v>10.254216540832177</v>
      </c>
    </row>
    <row r="7965" spans="1:22" x14ac:dyDescent="0.2">
      <c r="A7965" s="10">
        <f t="shared" si="1369"/>
        <v>332</v>
      </c>
      <c r="B7965" s="10">
        <f t="shared" si="1378"/>
        <v>16</v>
      </c>
      <c r="C7965" s="23">
        <v>7.2</v>
      </c>
      <c r="D7965" s="24">
        <v>0</v>
      </c>
      <c r="E7965" s="24">
        <v>10.584000000000001</v>
      </c>
      <c r="F7965" s="48"/>
      <c r="G7965" s="48"/>
      <c r="H7965" s="1">
        <f t="shared" si="1379"/>
        <v>-21.686911434962337</v>
      </c>
      <c r="I7965" s="1">
        <f t="shared" si="1373"/>
        <v>10.981918141750921</v>
      </c>
      <c r="J7965" s="4">
        <f>B7965+('PV model'!$B$3/15)+(I7965/60)</f>
        <v>15.906365302362515</v>
      </c>
      <c r="K7965" s="2">
        <f t="shared" si="1374"/>
        <v>-58.595479535437718</v>
      </c>
      <c r="L7965" s="2">
        <f>DEGREES(ASIN((((COS(RADIANS('PV model'!$B$2))*COS(RADIANS(H7965))*COS(RADIANS(K7965)))+(SIN(RADIANS('PV model'!$B$2))*SIN(RADIANS(H7965)))))))</f>
        <v>-1.7359145504259337</v>
      </c>
      <c r="M7965" s="3">
        <f t="shared" si="1370"/>
        <v>0</v>
      </c>
      <c r="N7965" s="2">
        <f t="shared" si="1375"/>
        <v>-52.51002721809872</v>
      </c>
      <c r="O7965" s="2">
        <f>IF('PV model'!$B$2&gt;0, 180-N7965,IF('PV model'!$B$2&lt;0,0-N7965,N7965))</f>
        <v>232.51002721809871</v>
      </c>
      <c r="P7965" s="2">
        <f>ABS(O7965-'PV model'!$B$5)</f>
        <v>27.510027218098713</v>
      </c>
      <c r="Q7965" s="3">
        <f t="shared" si="1371"/>
        <v>91.735914550425932</v>
      </c>
      <c r="R7965" s="3">
        <f t="shared" si="1376"/>
        <v>0</v>
      </c>
      <c r="S7965" s="3">
        <f t="shared" si="1372"/>
        <v>10.584000000000001</v>
      </c>
      <c r="T7965" s="3">
        <f>(0.5*(1-COS(RADIANS(90-$X$3)))*(D7965+E7965)*'PV model'!$B$4)</f>
        <v>0</v>
      </c>
      <c r="U7965" s="3">
        <f t="shared" si="1377"/>
        <v>10.584000000000001</v>
      </c>
      <c r="V7965" s="3">
        <f>('PV model'!$B$13*(U7965/1000)*(1-'PV model'!$B$14*((20+C7965)-25))*'PV model'!$B$10)/'PV model'!$B$12</f>
        <v>1.0486664455680001</v>
      </c>
    </row>
    <row r="7966" spans="1:22" x14ac:dyDescent="0.2">
      <c r="A7966" s="10">
        <f t="shared" si="1369"/>
        <v>332</v>
      </c>
      <c r="B7966" s="10">
        <f t="shared" si="1378"/>
        <v>17</v>
      </c>
      <c r="C7966" s="23">
        <v>7.2</v>
      </c>
      <c r="D7966" s="24">
        <v>0</v>
      </c>
      <c r="E7966" s="24">
        <v>0</v>
      </c>
      <c r="F7966" s="48"/>
      <c r="G7966" s="48"/>
      <c r="H7966" s="1">
        <f t="shared" si="1379"/>
        <v>-21.686911434962337</v>
      </c>
      <c r="I7966" s="1">
        <f t="shared" si="1373"/>
        <v>10.981918141750921</v>
      </c>
      <c r="J7966" s="4">
        <f>B7966+('PV model'!$B$3/15)+(I7966/60)</f>
        <v>16.906365302362516</v>
      </c>
      <c r="K7966" s="2">
        <f t="shared" si="1374"/>
        <v>-73.595479535437747</v>
      </c>
      <c r="L7966" s="2">
        <f>DEGREES(ASIN((((COS(RADIANS('PV model'!$B$2))*COS(RADIANS(H7966))*COS(RADIANS(K7966)))+(SIN(RADIANS('PV model'!$B$2))*SIN(RADIANS(H7966)))))))</f>
        <v>-8.9691636911802952</v>
      </c>
      <c r="M7966" s="3">
        <f t="shared" si="1370"/>
        <v>0</v>
      </c>
      <c r="N7966" s="2">
        <f t="shared" si="1375"/>
        <v>-64.478631178867559</v>
      </c>
      <c r="O7966" s="2">
        <f>IF('PV model'!$B$2&gt;0, 180-N7966,IF('PV model'!$B$2&lt;0,0-N7966,N7966))</f>
        <v>244.47863117886754</v>
      </c>
      <c r="P7966" s="2">
        <f>ABS(O7966-'PV model'!$B$5)</f>
        <v>39.478631178867545</v>
      </c>
      <c r="Q7966" s="3">
        <f t="shared" si="1371"/>
        <v>98.969163691180299</v>
      </c>
      <c r="R7966" s="3">
        <f t="shared" si="1376"/>
        <v>0</v>
      </c>
      <c r="S7966" s="3">
        <f t="shared" si="1372"/>
        <v>0</v>
      </c>
      <c r="T7966" s="3">
        <f>(0.5*(1-COS(RADIANS(90-$X$3)))*(D7966+E7966)*'PV model'!$B$4)</f>
        <v>0</v>
      </c>
      <c r="U7966" s="3">
        <f t="shared" si="1377"/>
        <v>0</v>
      </c>
      <c r="V7966" s="3">
        <f>('PV model'!$B$13*(U7966/1000)*(1-'PV model'!$B$14*((20+C7966)-25))*'PV model'!$B$10)/'PV model'!$B$12</f>
        <v>0</v>
      </c>
    </row>
    <row r="7967" spans="1:22" x14ac:dyDescent="0.2">
      <c r="A7967" s="10">
        <f t="shared" si="1369"/>
        <v>332</v>
      </c>
      <c r="B7967" s="10">
        <f t="shared" si="1378"/>
        <v>18</v>
      </c>
      <c r="C7967" s="23">
        <v>7.3</v>
      </c>
      <c r="D7967" s="24">
        <v>0</v>
      </c>
      <c r="E7967" s="24">
        <v>0</v>
      </c>
      <c r="F7967" s="48"/>
      <c r="G7967" s="48"/>
      <c r="H7967" s="1">
        <f t="shared" si="1379"/>
        <v>-21.686911434962337</v>
      </c>
      <c r="I7967" s="1">
        <f t="shared" si="1373"/>
        <v>10.981918141750921</v>
      </c>
      <c r="J7967" s="4">
        <f>B7967+('PV model'!$B$3/15)+(I7967/60)</f>
        <v>17.906365302362516</v>
      </c>
      <c r="K7967" s="2">
        <f t="shared" si="1374"/>
        <v>-88.595479535437747</v>
      </c>
      <c r="L7967" s="2">
        <f>DEGREES(ASIN((((COS(RADIANS('PV model'!$B$2))*COS(RADIANS(H7967))*COS(RADIANS(K7967)))+(SIN(RADIANS('PV model'!$B$2))*SIN(RADIANS(H7967)))))))</f>
        <v>-16.956318121614515</v>
      </c>
      <c r="M7967" s="3">
        <f t="shared" si="1370"/>
        <v>0</v>
      </c>
      <c r="N7967" s="2">
        <f t="shared" si="1375"/>
        <v>-76.205351923227369</v>
      </c>
      <c r="O7967" s="2">
        <f>IF('PV model'!$B$2&gt;0, 180-N7967,IF('PV model'!$B$2&lt;0,0-N7967,N7967))</f>
        <v>256.20535192322734</v>
      </c>
      <c r="P7967" s="2">
        <f>ABS(O7967-'PV model'!$B$5)</f>
        <v>51.20535192322734</v>
      </c>
      <c r="Q7967" s="3">
        <f t="shared" si="1371"/>
        <v>106.95631812161452</v>
      </c>
      <c r="R7967" s="3">
        <f t="shared" si="1376"/>
        <v>0</v>
      </c>
      <c r="S7967" s="3">
        <f t="shared" si="1372"/>
        <v>0</v>
      </c>
      <c r="T7967" s="3">
        <f>(0.5*(1-COS(RADIANS(90-$X$3)))*(D7967+E7967)*'PV model'!$B$4)</f>
        <v>0</v>
      </c>
      <c r="U7967" s="3">
        <f t="shared" si="1377"/>
        <v>0</v>
      </c>
      <c r="V7967" s="3">
        <f>('PV model'!$B$13*(U7967/1000)*(1-'PV model'!$B$14*((20+C7967)-25))*'PV model'!$B$10)/'PV model'!$B$12</f>
        <v>0</v>
      </c>
    </row>
    <row r="7968" spans="1:22" x14ac:dyDescent="0.2">
      <c r="A7968" s="10">
        <f t="shared" si="1369"/>
        <v>332</v>
      </c>
      <c r="B7968" s="10">
        <f t="shared" si="1378"/>
        <v>19</v>
      </c>
      <c r="C7968" s="23">
        <v>7.2</v>
      </c>
      <c r="D7968" s="24">
        <v>0</v>
      </c>
      <c r="E7968" s="24">
        <v>0</v>
      </c>
      <c r="F7968" s="48"/>
      <c r="G7968" s="48"/>
      <c r="H7968" s="1">
        <f t="shared" si="1379"/>
        <v>-21.686911434962337</v>
      </c>
      <c r="I7968" s="1">
        <f t="shared" si="1373"/>
        <v>10.981918141750921</v>
      </c>
      <c r="J7968" s="4">
        <f>B7968+('PV model'!$B$3/15)+(I7968/60)</f>
        <v>18.906365302362516</v>
      </c>
      <c r="K7968" s="2">
        <f t="shared" si="1374"/>
        <v>-103.59547953543775</v>
      </c>
      <c r="L7968" s="2">
        <f>DEGREES(ASIN((((COS(RADIANS('PV model'!$B$2))*COS(RADIANS(H7968))*COS(RADIANS(K7968)))+(SIN(RADIANS('PV model'!$B$2))*SIN(RADIANS(H7968)))))))</f>
        <v>-25.357271924199996</v>
      </c>
      <c r="M7968" s="3">
        <f t="shared" si="1370"/>
        <v>0</v>
      </c>
      <c r="N7968" s="2">
        <f t="shared" si="1375"/>
        <v>-88.142214390561321</v>
      </c>
      <c r="O7968" s="2">
        <f>IF('PV model'!$B$2&gt;0, 180-N7968,IF('PV model'!$B$2&lt;0,0-N7968,N7968))</f>
        <v>268.14221439056132</v>
      </c>
      <c r="P7968" s="2">
        <f>ABS(O7968-'PV model'!$B$5)</f>
        <v>63.142214390561321</v>
      </c>
      <c r="Q7968" s="3">
        <f t="shared" si="1371"/>
        <v>115.35727192420001</v>
      </c>
      <c r="R7968" s="3">
        <f t="shared" si="1376"/>
        <v>0</v>
      </c>
      <c r="S7968" s="3">
        <f t="shared" si="1372"/>
        <v>0</v>
      </c>
      <c r="T7968" s="3">
        <f>(0.5*(1-COS(RADIANS(90-$X$3)))*(D7968+E7968)*'PV model'!$B$4)</f>
        <v>0</v>
      </c>
      <c r="U7968" s="3">
        <f t="shared" si="1377"/>
        <v>0</v>
      </c>
      <c r="V7968" s="3">
        <f>('PV model'!$B$13*(U7968/1000)*(1-'PV model'!$B$14*((20+C7968)-25))*'PV model'!$B$10)/'PV model'!$B$12</f>
        <v>0</v>
      </c>
    </row>
    <row r="7969" spans="1:22" x14ac:dyDescent="0.2">
      <c r="A7969" s="10">
        <f t="shared" si="1369"/>
        <v>332</v>
      </c>
      <c r="B7969" s="10">
        <f t="shared" si="1378"/>
        <v>20</v>
      </c>
      <c r="C7969" s="23">
        <v>7</v>
      </c>
      <c r="D7969" s="24">
        <v>0</v>
      </c>
      <c r="E7969" s="24">
        <v>0</v>
      </c>
      <c r="F7969" s="48"/>
      <c r="G7969" s="48"/>
      <c r="H7969" s="1">
        <f t="shared" si="1379"/>
        <v>-21.686911434962337</v>
      </c>
      <c r="I7969" s="1">
        <f t="shared" si="1373"/>
        <v>10.981918141750921</v>
      </c>
      <c r="J7969" s="4">
        <f>B7969+('PV model'!$B$3/15)+(I7969/60)</f>
        <v>19.906365302362516</v>
      </c>
      <c r="K7969" s="2">
        <f t="shared" si="1374"/>
        <v>-118.59547953543775</v>
      </c>
      <c r="L7969" s="2">
        <f>DEGREES(ASIN((((COS(RADIANS('PV model'!$B$2))*COS(RADIANS(H7969))*COS(RADIANS(K7969)))+(SIN(RADIANS('PV model'!$B$2))*SIN(RADIANS(H7969)))))))</f>
        <v>-33.810574610559385</v>
      </c>
      <c r="M7969" s="3">
        <f t="shared" si="1370"/>
        <v>0</v>
      </c>
      <c r="N7969" s="2">
        <f t="shared" si="1375"/>
        <v>-79.092782237244336</v>
      </c>
      <c r="O7969" s="2">
        <f>IF('PV model'!$B$2&gt;0, 180-N7969,IF('PV model'!$B$2&lt;0,0-N7969,N7969))</f>
        <v>259.09278223724436</v>
      </c>
      <c r="P7969" s="2">
        <f>ABS(O7969-'PV model'!$B$5)</f>
        <v>54.092782237244364</v>
      </c>
      <c r="Q7969" s="3">
        <f t="shared" si="1371"/>
        <v>123.81057461055939</v>
      </c>
      <c r="R7969" s="3">
        <f t="shared" si="1376"/>
        <v>0</v>
      </c>
      <c r="S7969" s="3">
        <f t="shared" si="1372"/>
        <v>0</v>
      </c>
      <c r="T7969" s="3">
        <f>(0.5*(1-COS(RADIANS(90-$X$3)))*(D7969+E7969)*'PV model'!$B$4)</f>
        <v>0</v>
      </c>
      <c r="U7969" s="3">
        <f t="shared" si="1377"/>
        <v>0</v>
      </c>
      <c r="V7969" s="3">
        <f>('PV model'!$B$13*(U7969/1000)*(1-'PV model'!$B$14*((20+C7969)-25))*'PV model'!$B$10)/'PV model'!$B$12</f>
        <v>0</v>
      </c>
    </row>
    <row r="7970" spans="1:22" x14ac:dyDescent="0.2">
      <c r="A7970" s="10">
        <f t="shared" si="1369"/>
        <v>332</v>
      </c>
      <c r="B7970" s="10">
        <f t="shared" si="1378"/>
        <v>21</v>
      </c>
      <c r="C7970" s="23">
        <v>6.9</v>
      </c>
      <c r="D7970" s="24">
        <v>0</v>
      </c>
      <c r="E7970" s="24">
        <v>0</v>
      </c>
      <c r="F7970" s="48"/>
      <c r="G7970" s="48"/>
      <c r="H7970" s="1">
        <f t="shared" si="1379"/>
        <v>-21.686911434962337</v>
      </c>
      <c r="I7970" s="1">
        <f t="shared" si="1373"/>
        <v>10.981918141750921</v>
      </c>
      <c r="J7970" s="4">
        <f>B7970+('PV model'!$B$3/15)+(I7970/60)</f>
        <v>20.906365302362516</v>
      </c>
      <c r="K7970" s="2">
        <f t="shared" si="1374"/>
        <v>-133.59547953543773</v>
      </c>
      <c r="L7970" s="2">
        <f>DEGREES(ASIN((((COS(RADIANS('PV model'!$B$2))*COS(RADIANS(H7970))*COS(RADIANS(K7970)))+(SIN(RADIANS('PV model'!$B$2))*SIN(RADIANS(H7970)))))))</f>
        <v>-41.872067995017922</v>
      </c>
      <c r="M7970" s="3">
        <f t="shared" si="1370"/>
        <v>0</v>
      </c>
      <c r="N7970" s="2">
        <f t="shared" si="1375"/>
        <v>-64.655029889490862</v>
      </c>
      <c r="O7970" s="2">
        <f>IF('PV model'!$B$2&gt;0, 180-N7970,IF('PV model'!$B$2&lt;0,0-N7970,N7970))</f>
        <v>244.65502988949086</v>
      </c>
      <c r="P7970" s="2">
        <f>ABS(O7970-'PV model'!$B$5)</f>
        <v>39.655029889490862</v>
      </c>
      <c r="Q7970" s="3">
        <f t="shared" si="1371"/>
        <v>131.87206799501791</v>
      </c>
      <c r="R7970" s="3">
        <f t="shared" si="1376"/>
        <v>0</v>
      </c>
      <c r="S7970" s="3">
        <f t="shared" si="1372"/>
        <v>0</v>
      </c>
      <c r="T7970" s="3">
        <f>(0.5*(1-COS(RADIANS(90-$X$3)))*(D7970+E7970)*'PV model'!$B$4)</f>
        <v>0</v>
      </c>
      <c r="U7970" s="3">
        <f t="shared" si="1377"/>
        <v>0</v>
      </c>
      <c r="V7970" s="3">
        <f>('PV model'!$B$13*(U7970/1000)*(1-'PV model'!$B$14*((20+C7970)-25))*'PV model'!$B$10)/'PV model'!$B$12</f>
        <v>0</v>
      </c>
    </row>
    <row r="7971" spans="1:22" x14ac:dyDescent="0.2">
      <c r="A7971" s="10">
        <f t="shared" si="1369"/>
        <v>332</v>
      </c>
      <c r="B7971" s="10">
        <f t="shared" si="1378"/>
        <v>22</v>
      </c>
      <c r="C7971" s="23">
        <v>6.7</v>
      </c>
      <c r="D7971" s="24">
        <v>0</v>
      </c>
      <c r="E7971" s="24">
        <v>0</v>
      </c>
      <c r="F7971" s="48"/>
      <c r="G7971" s="48"/>
      <c r="H7971" s="1">
        <f t="shared" si="1379"/>
        <v>-21.686911434962337</v>
      </c>
      <c r="I7971" s="1">
        <f t="shared" si="1373"/>
        <v>10.981918141750921</v>
      </c>
      <c r="J7971" s="4">
        <f>B7971+('PV model'!$B$3/15)+(I7971/60)</f>
        <v>21.906365302362516</v>
      </c>
      <c r="K7971" s="2">
        <f t="shared" si="1374"/>
        <v>-148.59547953543773</v>
      </c>
      <c r="L7971" s="2">
        <f>DEGREES(ASIN((((COS(RADIANS('PV model'!$B$2))*COS(RADIANS(H7971))*COS(RADIANS(K7971)))+(SIN(RADIANS('PV model'!$B$2))*SIN(RADIANS(H7971)))))))</f>
        <v>-48.916914085114804</v>
      </c>
      <c r="M7971" s="3">
        <f t="shared" si="1370"/>
        <v>0</v>
      </c>
      <c r="N7971" s="2">
        <f t="shared" si="1375"/>
        <v>-47.459976177669802</v>
      </c>
      <c r="O7971" s="2">
        <f>IF('PV model'!$B$2&gt;0, 180-N7971,IF('PV model'!$B$2&lt;0,0-N7971,N7971))</f>
        <v>227.4599761776698</v>
      </c>
      <c r="P7971" s="2">
        <f>ABS(O7971-'PV model'!$B$5)</f>
        <v>22.459976177669802</v>
      </c>
      <c r="Q7971" s="3">
        <f t="shared" si="1371"/>
        <v>138.91691408511483</v>
      </c>
      <c r="R7971" s="3">
        <f t="shared" si="1376"/>
        <v>0</v>
      </c>
      <c r="S7971" s="3">
        <f t="shared" si="1372"/>
        <v>0</v>
      </c>
      <c r="T7971" s="3">
        <f>(0.5*(1-COS(RADIANS(90-$X$3)))*(D7971+E7971)*'PV model'!$B$4)</f>
        <v>0</v>
      </c>
      <c r="U7971" s="3">
        <f t="shared" si="1377"/>
        <v>0</v>
      </c>
      <c r="V7971" s="3">
        <f>('PV model'!$B$13*(U7971/1000)*(1-'PV model'!$B$14*((20+C7971)-25))*'PV model'!$B$10)/'PV model'!$B$12</f>
        <v>0</v>
      </c>
    </row>
    <row r="7972" spans="1:22" x14ac:dyDescent="0.2">
      <c r="A7972" s="10">
        <f t="shared" si="1369"/>
        <v>332</v>
      </c>
      <c r="B7972" s="10">
        <f t="shared" si="1378"/>
        <v>23</v>
      </c>
      <c r="C7972" s="23">
        <v>6.4</v>
      </c>
      <c r="D7972" s="24">
        <v>0</v>
      </c>
      <c r="E7972" s="24">
        <v>0</v>
      </c>
      <c r="F7972" s="48"/>
      <c r="G7972" s="48"/>
      <c r="H7972" s="1">
        <f t="shared" si="1379"/>
        <v>-21.686911434962337</v>
      </c>
      <c r="I7972" s="1">
        <f t="shared" si="1373"/>
        <v>10.981918141750921</v>
      </c>
      <c r="J7972" s="4">
        <f>B7972+('PV model'!$B$3/15)+(I7972/60)</f>
        <v>22.906365302362516</v>
      </c>
      <c r="K7972" s="2">
        <f t="shared" si="1374"/>
        <v>-163.59547953543773</v>
      </c>
      <c r="L7972" s="2">
        <f>DEGREES(ASIN((((COS(RADIANS('PV model'!$B$2))*COS(RADIANS(H7972))*COS(RADIANS(K7972)))+(SIN(RADIANS('PV model'!$B$2))*SIN(RADIANS(H7972)))))))</f>
        <v>-54.040473845026106</v>
      </c>
      <c r="M7972" s="3">
        <f t="shared" si="1370"/>
        <v>0</v>
      </c>
      <c r="N7972" s="2">
        <f t="shared" si="1375"/>
        <v>-26.545078883383187</v>
      </c>
      <c r="O7972" s="2">
        <f>IF('PV model'!$B$2&gt;0, 180-N7972,IF('PV model'!$B$2&lt;0,0-N7972,N7972))</f>
        <v>206.54507888338318</v>
      </c>
      <c r="P7972" s="2">
        <f>ABS(O7972-'PV model'!$B$5)</f>
        <v>1.5450788833831837</v>
      </c>
      <c r="Q7972" s="3">
        <f t="shared" si="1371"/>
        <v>144.0404738450261</v>
      </c>
      <c r="R7972" s="3">
        <f t="shared" si="1376"/>
        <v>0</v>
      </c>
      <c r="S7972" s="3">
        <f t="shared" si="1372"/>
        <v>0</v>
      </c>
      <c r="T7972" s="3">
        <f>(0.5*(1-COS(RADIANS(90-$X$3)))*(D7972+E7972)*'PV model'!$B$4)</f>
        <v>0</v>
      </c>
      <c r="U7972" s="3">
        <f t="shared" si="1377"/>
        <v>0</v>
      </c>
      <c r="V7972" s="3">
        <f>('PV model'!$B$13*(U7972/1000)*(1-'PV model'!$B$14*((20+C7972)-25))*'PV model'!$B$10)/'PV model'!$B$12</f>
        <v>0</v>
      </c>
    </row>
    <row r="7973" spans="1:22" x14ac:dyDescent="0.2">
      <c r="A7973" s="10">
        <f t="shared" si="1369"/>
        <v>332</v>
      </c>
      <c r="B7973" s="10">
        <f t="shared" si="1378"/>
        <v>24</v>
      </c>
      <c r="C7973" s="23">
        <v>6.2</v>
      </c>
      <c r="D7973" s="24">
        <v>0</v>
      </c>
      <c r="E7973" s="24">
        <v>0</v>
      </c>
      <c r="F7973" s="48"/>
      <c r="G7973" s="48"/>
      <c r="H7973" s="1">
        <f t="shared" si="1379"/>
        <v>-21.686911434962337</v>
      </c>
      <c r="I7973" s="1">
        <f t="shared" si="1373"/>
        <v>10.981918141750921</v>
      </c>
      <c r="J7973" s="4">
        <f>B7973+('PV model'!$B$3/15)+(I7973/60)</f>
        <v>23.906365302362516</v>
      </c>
      <c r="K7973" s="2">
        <f t="shared" si="1374"/>
        <v>-178.59547953543773</v>
      </c>
      <c r="L7973" s="2">
        <f>DEGREES(ASIN((((COS(RADIANS('PV model'!$B$2))*COS(RADIANS(H7973))*COS(RADIANS(K7973)))+(SIN(RADIANS('PV model'!$B$2))*SIN(RADIANS(H7973)))))))</f>
        <v>-56.17063418404814</v>
      </c>
      <c r="M7973" s="3">
        <f t="shared" si="1370"/>
        <v>0</v>
      </c>
      <c r="N7973" s="2">
        <f t="shared" si="1375"/>
        <v>-2.3446876562537526</v>
      </c>
      <c r="O7973" s="2">
        <f>IF('PV model'!$B$2&gt;0, 180-N7973,IF('PV model'!$B$2&lt;0,0-N7973,N7973))</f>
        <v>182.34468765625374</v>
      </c>
      <c r="P7973" s="2">
        <f>ABS(O7973-'PV model'!$B$5)</f>
        <v>22.65531234374626</v>
      </c>
      <c r="Q7973" s="3">
        <f t="shared" si="1371"/>
        <v>146.17063418404814</v>
      </c>
      <c r="R7973" s="3">
        <f t="shared" si="1376"/>
        <v>0</v>
      </c>
      <c r="S7973" s="3">
        <f t="shared" si="1372"/>
        <v>0</v>
      </c>
      <c r="T7973" s="3">
        <f>(0.5*(1-COS(RADIANS(90-$X$3)))*(D7973+E7973)*'PV model'!$B$4)</f>
        <v>0</v>
      </c>
      <c r="U7973" s="3">
        <f t="shared" si="1377"/>
        <v>0</v>
      </c>
      <c r="V7973" s="3">
        <f>('PV model'!$B$13*(U7973/1000)*(1-'PV model'!$B$14*((20+C7973)-25))*'PV model'!$B$10)/'PV model'!$B$12</f>
        <v>0</v>
      </c>
    </row>
    <row r="7974" spans="1:22" x14ac:dyDescent="0.2">
      <c r="A7974" s="10">
        <f t="shared" si="1369"/>
        <v>333</v>
      </c>
      <c r="B7974" s="10">
        <f t="shared" si="1378"/>
        <v>1</v>
      </c>
      <c r="C7974" s="23">
        <v>6.3</v>
      </c>
      <c r="D7974" s="24">
        <v>0</v>
      </c>
      <c r="E7974" s="24">
        <v>0</v>
      </c>
      <c r="F7974" s="48"/>
      <c r="G7974" s="48"/>
      <c r="H7974" s="1">
        <f t="shared" si="1379"/>
        <v>-21.837932149813316</v>
      </c>
      <c r="I7974" s="1">
        <f t="shared" si="1373"/>
        <v>10.619119937291256</v>
      </c>
      <c r="J7974" s="4">
        <f>B7974+('PV model'!$B$3/15)+(I7974/60)</f>
        <v>0.90031866562152096</v>
      </c>
      <c r="K7974" s="2">
        <f t="shared" si="1374"/>
        <v>166.49522001567718</v>
      </c>
      <c r="L7974" s="2">
        <f>DEGREES(ASIN((((COS(RADIANS('PV model'!$B$2))*COS(RADIANS(H7974))*COS(RADIANS(K7974)))+(SIN(RADIANS('PV model'!$B$2))*SIN(RADIANS(H7974)))))))</f>
        <v>-54.863596430303403</v>
      </c>
      <c r="M7974" s="3">
        <f t="shared" si="1370"/>
        <v>0</v>
      </c>
      <c r="N7974" s="2">
        <f t="shared" si="1375"/>
        <v>22.126017304401522</v>
      </c>
      <c r="O7974" s="2">
        <f>IF('PV model'!$B$2&gt;0, 180-N7974,IF('PV model'!$B$2&lt;0,0-N7974,N7974))</f>
        <v>157.87398269559847</v>
      </c>
      <c r="P7974" s="2">
        <f>ABS(O7974-'PV model'!$B$5)</f>
        <v>47.126017304401529</v>
      </c>
      <c r="Q7974" s="3">
        <f t="shared" si="1371"/>
        <v>144.86359643030343</v>
      </c>
      <c r="R7974" s="3">
        <f t="shared" si="1376"/>
        <v>0</v>
      </c>
      <c r="S7974" s="3">
        <f t="shared" si="1372"/>
        <v>0</v>
      </c>
      <c r="T7974" s="3">
        <f>(0.5*(1-COS(RADIANS(90-$X$3)))*(D7974+E7974)*'PV model'!$B$4)</f>
        <v>0</v>
      </c>
      <c r="U7974" s="3">
        <f t="shared" si="1377"/>
        <v>0</v>
      </c>
      <c r="V7974" s="3">
        <f>('PV model'!$B$13*(U7974/1000)*(1-'PV model'!$B$14*((20+C7974)-25))*'PV model'!$B$10)/'PV model'!$B$12</f>
        <v>0</v>
      </c>
    </row>
    <row r="7975" spans="1:22" x14ac:dyDescent="0.2">
      <c r="A7975" s="10">
        <f t="shared" si="1369"/>
        <v>333</v>
      </c>
      <c r="B7975" s="10">
        <f t="shared" si="1378"/>
        <v>2</v>
      </c>
      <c r="C7975" s="23">
        <v>6.3</v>
      </c>
      <c r="D7975" s="24">
        <v>0</v>
      </c>
      <c r="E7975" s="24">
        <v>0</v>
      </c>
      <c r="F7975" s="48"/>
      <c r="G7975" s="48"/>
      <c r="H7975" s="1">
        <f t="shared" si="1379"/>
        <v>-21.837932149813316</v>
      </c>
      <c r="I7975" s="1">
        <f t="shared" si="1373"/>
        <v>10.619119937291256</v>
      </c>
      <c r="J7975" s="4">
        <f>B7975+('PV model'!$B$3/15)+(I7975/60)</f>
        <v>1.900318665621521</v>
      </c>
      <c r="K7975" s="2">
        <f t="shared" si="1374"/>
        <v>151.49522001567718</v>
      </c>
      <c r="L7975" s="2">
        <f>DEGREES(ASIN((((COS(RADIANS('PV model'!$B$2))*COS(RADIANS(H7975))*COS(RADIANS(K7975)))+(SIN(RADIANS('PV model'!$B$2))*SIN(RADIANS(H7975)))))))</f>
        <v>-50.227183150931289</v>
      </c>
      <c r="M7975" s="3">
        <f t="shared" si="1370"/>
        <v>0</v>
      </c>
      <c r="N7975" s="2">
        <f t="shared" si="1375"/>
        <v>43.823651241582887</v>
      </c>
      <c r="O7975" s="2">
        <f>IF('PV model'!$B$2&gt;0, 180-N7975,IF('PV model'!$B$2&lt;0,0-N7975,N7975))</f>
        <v>136.17634875841711</v>
      </c>
      <c r="P7975" s="2">
        <f>ABS(O7975-'PV model'!$B$5)</f>
        <v>68.823651241582894</v>
      </c>
      <c r="Q7975" s="3">
        <f t="shared" si="1371"/>
        <v>140.22718315093127</v>
      </c>
      <c r="R7975" s="3">
        <f t="shared" si="1376"/>
        <v>0</v>
      </c>
      <c r="S7975" s="3">
        <f t="shared" si="1372"/>
        <v>0</v>
      </c>
      <c r="T7975" s="3">
        <f>(0.5*(1-COS(RADIANS(90-$X$3)))*(D7975+E7975)*'PV model'!$B$4)</f>
        <v>0</v>
      </c>
      <c r="U7975" s="3">
        <f t="shared" si="1377"/>
        <v>0</v>
      </c>
      <c r="V7975" s="3">
        <f>('PV model'!$B$13*(U7975/1000)*(1-'PV model'!$B$14*((20+C7975)-25))*'PV model'!$B$10)/'PV model'!$B$12</f>
        <v>0</v>
      </c>
    </row>
    <row r="7976" spans="1:22" x14ac:dyDescent="0.2">
      <c r="A7976" s="10">
        <f t="shared" si="1369"/>
        <v>333</v>
      </c>
      <c r="B7976" s="10">
        <f t="shared" si="1378"/>
        <v>3</v>
      </c>
      <c r="C7976" s="23">
        <v>6.4</v>
      </c>
      <c r="D7976" s="24">
        <v>0</v>
      </c>
      <c r="E7976" s="24">
        <v>0</v>
      </c>
      <c r="F7976" s="48"/>
      <c r="G7976" s="48"/>
      <c r="H7976" s="1">
        <f t="shared" si="1379"/>
        <v>-21.837932149813316</v>
      </c>
      <c r="I7976" s="1">
        <f t="shared" si="1373"/>
        <v>10.619119937291256</v>
      </c>
      <c r="J7976" s="4">
        <f>B7976+('PV model'!$B$3/15)+(I7976/60)</f>
        <v>2.900318665621521</v>
      </c>
      <c r="K7976" s="2">
        <f t="shared" si="1374"/>
        <v>136.49522001567718</v>
      </c>
      <c r="L7976" s="2">
        <f>DEGREES(ASIN((((COS(RADIANS('PV model'!$B$2))*COS(RADIANS(H7976))*COS(RADIANS(K7976)))+(SIN(RADIANS('PV model'!$B$2))*SIN(RADIANS(H7976)))))))</f>
        <v>-43.464395786701701</v>
      </c>
      <c r="M7976" s="3">
        <f t="shared" si="1370"/>
        <v>0</v>
      </c>
      <c r="N7976" s="2">
        <f t="shared" si="1375"/>
        <v>61.693681593214052</v>
      </c>
      <c r="O7976" s="2">
        <f>IF('PV model'!$B$2&gt;0, 180-N7976,IF('PV model'!$B$2&lt;0,0-N7976,N7976))</f>
        <v>118.30631840678595</v>
      </c>
      <c r="P7976" s="2">
        <f>ABS(O7976-'PV model'!$B$5)</f>
        <v>86.693681593214052</v>
      </c>
      <c r="Q7976" s="3">
        <f t="shared" si="1371"/>
        <v>133.46439578670169</v>
      </c>
      <c r="R7976" s="3">
        <f t="shared" si="1376"/>
        <v>0</v>
      </c>
      <c r="S7976" s="3">
        <f t="shared" si="1372"/>
        <v>0</v>
      </c>
      <c r="T7976" s="3">
        <f>(0.5*(1-COS(RADIANS(90-$X$3)))*(D7976+E7976)*'PV model'!$B$4)</f>
        <v>0</v>
      </c>
      <c r="U7976" s="3">
        <f t="shared" si="1377"/>
        <v>0</v>
      </c>
      <c r="V7976" s="3">
        <f>('PV model'!$B$13*(U7976/1000)*(1-'PV model'!$B$14*((20+C7976)-25))*'PV model'!$B$10)/'PV model'!$B$12</f>
        <v>0</v>
      </c>
    </row>
    <row r="7977" spans="1:22" x14ac:dyDescent="0.2">
      <c r="A7977" s="10">
        <f t="shared" si="1369"/>
        <v>333</v>
      </c>
      <c r="B7977" s="10">
        <f t="shared" si="1378"/>
        <v>4</v>
      </c>
      <c r="C7977" s="23">
        <v>6</v>
      </c>
      <c r="D7977" s="24">
        <v>0</v>
      </c>
      <c r="E7977" s="24">
        <v>0</v>
      </c>
      <c r="F7977" s="48"/>
      <c r="G7977" s="48"/>
      <c r="H7977" s="1">
        <f t="shared" si="1379"/>
        <v>-21.837932149813316</v>
      </c>
      <c r="I7977" s="1">
        <f t="shared" si="1373"/>
        <v>10.619119937291256</v>
      </c>
      <c r="J7977" s="4">
        <f>B7977+('PV model'!$B$3/15)+(I7977/60)</f>
        <v>3.900318665621521</v>
      </c>
      <c r="K7977" s="2">
        <f t="shared" si="1374"/>
        <v>121.49522001567719</v>
      </c>
      <c r="L7977" s="2">
        <f>DEGREES(ASIN((((COS(RADIANS('PV model'!$B$2))*COS(RADIANS(H7977))*COS(RADIANS(K7977)))+(SIN(RADIANS('PV model'!$B$2))*SIN(RADIANS(H7977)))))))</f>
        <v>-35.537265444991526</v>
      </c>
      <c r="M7977" s="3">
        <f t="shared" si="1370"/>
        <v>0</v>
      </c>
      <c r="N7977" s="2">
        <f t="shared" si="1375"/>
        <v>76.572865695251508</v>
      </c>
      <c r="O7977" s="2">
        <f>IF('PV model'!$B$2&gt;0, 180-N7977,IF('PV model'!$B$2&lt;0,0-N7977,N7977))</f>
        <v>103.42713430474849</v>
      </c>
      <c r="P7977" s="2">
        <f>ABS(O7977-'PV model'!$B$5)</f>
        <v>101.57286569525151</v>
      </c>
      <c r="Q7977" s="3">
        <f t="shared" si="1371"/>
        <v>125.53726544499153</v>
      </c>
      <c r="R7977" s="3">
        <f t="shared" si="1376"/>
        <v>0</v>
      </c>
      <c r="S7977" s="3">
        <f t="shared" si="1372"/>
        <v>0</v>
      </c>
      <c r="T7977" s="3">
        <f>(0.5*(1-COS(RADIANS(90-$X$3)))*(D7977+E7977)*'PV model'!$B$4)</f>
        <v>0</v>
      </c>
      <c r="U7977" s="3">
        <f t="shared" si="1377"/>
        <v>0</v>
      </c>
      <c r="V7977" s="3">
        <f>('PV model'!$B$13*(U7977/1000)*(1-'PV model'!$B$14*((20+C7977)-25))*'PV model'!$B$10)/'PV model'!$B$12</f>
        <v>0</v>
      </c>
    </row>
    <row r="7978" spans="1:22" x14ac:dyDescent="0.2">
      <c r="A7978" s="10">
        <f t="shared" si="1369"/>
        <v>333</v>
      </c>
      <c r="B7978" s="10">
        <f t="shared" si="1378"/>
        <v>5</v>
      </c>
      <c r="C7978" s="23">
        <v>5.7</v>
      </c>
      <c r="D7978" s="24">
        <v>0</v>
      </c>
      <c r="E7978" s="24">
        <v>0</v>
      </c>
      <c r="F7978" s="48"/>
      <c r="G7978" s="48"/>
      <c r="H7978" s="1">
        <f t="shared" si="1379"/>
        <v>-21.837932149813316</v>
      </c>
      <c r="I7978" s="1">
        <f t="shared" si="1373"/>
        <v>10.619119937291256</v>
      </c>
      <c r="J7978" s="4">
        <f>B7978+('PV model'!$B$3/15)+(I7978/60)</f>
        <v>4.900318665621521</v>
      </c>
      <c r="K7978" s="2">
        <f t="shared" si="1374"/>
        <v>106.49522001567719</v>
      </c>
      <c r="L7978" s="2">
        <f>DEGREES(ASIN((((COS(RADIANS('PV model'!$B$2))*COS(RADIANS(H7978))*COS(RADIANS(K7978)))+(SIN(RADIANS('PV model'!$B$2))*SIN(RADIANS(H7978)))))))</f>
        <v>-27.119158759842318</v>
      </c>
      <c r="M7978" s="3">
        <f t="shared" si="1370"/>
        <v>0</v>
      </c>
      <c r="N7978" s="2">
        <f t="shared" si="1375"/>
        <v>89.580697622718745</v>
      </c>
      <c r="O7978" s="2">
        <f>IF('PV model'!$B$2&gt;0, 180-N7978,IF('PV model'!$B$2&lt;0,0-N7978,N7978))</f>
        <v>90.419302377281255</v>
      </c>
      <c r="P7978" s="2">
        <f>ABS(O7978-'PV model'!$B$5)</f>
        <v>114.58069762271874</v>
      </c>
      <c r="Q7978" s="3">
        <f t="shared" si="1371"/>
        <v>117.11915875984232</v>
      </c>
      <c r="R7978" s="3">
        <f t="shared" si="1376"/>
        <v>0</v>
      </c>
      <c r="S7978" s="3">
        <f t="shared" si="1372"/>
        <v>0</v>
      </c>
      <c r="T7978" s="3">
        <f>(0.5*(1-COS(RADIANS(90-$X$3)))*(D7978+E7978)*'PV model'!$B$4)</f>
        <v>0</v>
      </c>
      <c r="U7978" s="3">
        <f t="shared" si="1377"/>
        <v>0</v>
      </c>
      <c r="V7978" s="3">
        <f>('PV model'!$B$13*(U7978/1000)*(1-'PV model'!$B$14*((20+C7978)-25))*'PV model'!$B$10)/'PV model'!$B$12</f>
        <v>0</v>
      </c>
    </row>
    <row r="7979" spans="1:22" x14ac:dyDescent="0.2">
      <c r="A7979" s="10">
        <f t="shared" si="1369"/>
        <v>333</v>
      </c>
      <c r="B7979" s="10">
        <f t="shared" si="1378"/>
        <v>6</v>
      </c>
      <c r="C7979" s="23">
        <v>5.3</v>
      </c>
      <c r="D7979" s="24">
        <v>0</v>
      </c>
      <c r="E7979" s="24">
        <v>0</v>
      </c>
      <c r="F7979" s="48"/>
      <c r="G7979" s="48"/>
      <c r="H7979" s="1">
        <f t="shared" si="1379"/>
        <v>-21.837932149813316</v>
      </c>
      <c r="I7979" s="1">
        <f t="shared" si="1373"/>
        <v>10.619119937291256</v>
      </c>
      <c r="J7979" s="4">
        <f>B7979+('PV model'!$B$3/15)+(I7979/60)</f>
        <v>5.900318665621521</v>
      </c>
      <c r="K7979" s="2">
        <f t="shared" si="1374"/>
        <v>91.495220015677191</v>
      </c>
      <c r="L7979" s="2">
        <f>DEGREES(ASIN((((COS(RADIANS('PV model'!$B$2))*COS(RADIANS(H7979))*COS(RADIANS(K7979)))+(SIN(RADIANS('PV model'!$B$2))*SIN(RADIANS(H7979)))))))</f>
        <v>-18.679825321837622</v>
      </c>
      <c r="M7979" s="3">
        <f t="shared" si="1370"/>
        <v>0</v>
      </c>
      <c r="N7979" s="2">
        <f t="shared" si="1375"/>
        <v>78.384798574403774</v>
      </c>
      <c r="O7979" s="2">
        <f>IF('PV model'!$B$2&gt;0, 180-N7979,IF('PV model'!$B$2&lt;0,0-N7979,N7979))</f>
        <v>101.61520142559623</v>
      </c>
      <c r="P7979" s="2">
        <f>ABS(O7979-'PV model'!$B$5)</f>
        <v>103.38479857440377</v>
      </c>
      <c r="Q7979" s="3">
        <f t="shared" si="1371"/>
        <v>108.67982532183763</v>
      </c>
      <c r="R7979" s="3">
        <f t="shared" si="1376"/>
        <v>0</v>
      </c>
      <c r="S7979" s="3">
        <f t="shared" si="1372"/>
        <v>0</v>
      </c>
      <c r="T7979" s="3">
        <f>(0.5*(1-COS(RADIANS(90-$X$3)))*(D7979+E7979)*'PV model'!$B$4)</f>
        <v>0</v>
      </c>
      <c r="U7979" s="3">
        <f t="shared" si="1377"/>
        <v>0</v>
      </c>
      <c r="V7979" s="3">
        <f>('PV model'!$B$13*(U7979/1000)*(1-'PV model'!$B$14*((20+C7979)-25))*'PV model'!$B$10)/'PV model'!$B$12</f>
        <v>0</v>
      </c>
    </row>
    <row r="7980" spans="1:22" x14ac:dyDescent="0.2">
      <c r="A7980" s="10">
        <f t="shared" si="1369"/>
        <v>333</v>
      </c>
      <c r="B7980" s="10">
        <f t="shared" si="1378"/>
        <v>7</v>
      </c>
      <c r="C7980" s="23">
        <v>4.9000000000000004</v>
      </c>
      <c r="D7980" s="24">
        <v>0</v>
      </c>
      <c r="E7980" s="24">
        <v>0</v>
      </c>
      <c r="F7980" s="48"/>
      <c r="G7980" s="48"/>
      <c r="H7980" s="1">
        <f t="shared" si="1379"/>
        <v>-21.837932149813316</v>
      </c>
      <c r="I7980" s="1">
        <f t="shared" si="1373"/>
        <v>10.619119937291256</v>
      </c>
      <c r="J7980" s="4">
        <f>B7980+('PV model'!$B$3/15)+(I7980/60)</f>
        <v>6.900318665621521</v>
      </c>
      <c r="K7980" s="2">
        <f t="shared" si="1374"/>
        <v>76.495220015677191</v>
      </c>
      <c r="L7980" s="2">
        <f>DEGREES(ASIN((((COS(RADIANS('PV model'!$B$2))*COS(RADIANS(H7980))*COS(RADIANS(K7980)))+(SIN(RADIANS('PV model'!$B$2))*SIN(RADIANS(H7980)))))))</f>
        <v>-10.590094201716905</v>
      </c>
      <c r="M7980" s="3">
        <f t="shared" si="1370"/>
        <v>0</v>
      </c>
      <c r="N7980" s="2">
        <f t="shared" si="1375"/>
        <v>66.666384824465041</v>
      </c>
      <c r="O7980" s="2">
        <f>IF('PV model'!$B$2&gt;0, 180-N7980,IF('PV model'!$B$2&lt;0,0-N7980,N7980))</f>
        <v>113.33361517553496</v>
      </c>
      <c r="P7980" s="2">
        <f>ABS(O7980-'PV model'!$B$5)</f>
        <v>91.666384824465041</v>
      </c>
      <c r="Q7980" s="3">
        <f t="shared" si="1371"/>
        <v>100.59009420171691</v>
      </c>
      <c r="R7980" s="3">
        <f t="shared" si="1376"/>
        <v>0</v>
      </c>
      <c r="S7980" s="3">
        <f t="shared" si="1372"/>
        <v>0</v>
      </c>
      <c r="T7980" s="3">
        <f>(0.5*(1-COS(RADIANS(90-$X$3)))*(D7980+E7980)*'PV model'!$B$4)</f>
        <v>0</v>
      </c>
      <c r="U7980" s="3">
        <f t="shared" si="1377"/>
        <v>0</v>
      </c>
      <c r="V7980" s="3">
        <f>('PV model'!$B$13*(U7980/1000)*(1-'PV model'!$B$14*((20+C7980)-25))*'PV model'!$B$10)/'PV model'!$B$12</f>
        <v>0</v>
      </c>
    </row>
    <row r="7981" spans="1:22" x14ac:dyDescent="0.2">
      <c r="A7981" s="10">
        <f t="shared" si="1369"/>
        <v>333</v>
      </c>
      <c r="B7981" s="10">
        <f t="shared" si="1378"/>
        <v>8</v>
      </c>
      <c r="C7981" s="23">
        <v>4.4000000000000004</v>
      </c>
      <c r="D7981" s="24">
        <v>0</v>
      </c>
      <c r="E7981" s="24">
        <v>0</v>
      </c>
      <c r="F7981" s="48"/>
      <c r="G7981" s="48"/>
      <c r="H7981" s="1">
        <f t="shared" si="1379"/>
        <v>-21.837932149813316</v>
      </c>
      <c r="I7981" s="1">
        <f t="shared" si="1373"/>
        <v>10.619119937291256</v>
      </c>
      <c r="J7981" s="4">
        <f>B7981+('PV model'!$B$3/15)+(I7981/60)</f>
        <v>7.900318665621521</v>
      </c>
      <c r="K7981" s="2">
        <f t="shared" si="1374"/>
        <v>61.495220015677184</v>
      </c>
      <c r="L7981" s="2">
        <f>DEGREES(ASIN((((COS(RADIANS('PV model'!$B$2))*COS(RADIANS(H7981))*COS(RADIANS(K7981)))+(SIN(RADIANS('PV model'!$B$2))*SIN(RADIANS(H7981)))))))</f>
        <v>-3.1901906222292751</v>
      </c>
      <c r="M7981" s="3">
        <f t="shared" si="1370"/>
        <v>0</v>
      </c>
      <c r="N7981" s="2">
        <f t="shared" si="1375"/>
        <v>54.783822136806727</v>
      </c>
      <c r="O7981" s="2">
        <f>IF('PV model'!$B$2&gt;0, 180-N7981,IF('PV model'!$B$2&lt;0,0-N7981,N7981))</f>
        <v>125.21617786319328</v>
      </c>
      <c r="P7981" s="2">
        <f>ABS(O7981-'PV model'!$B$5)</f>
        <v>79.78382213680672</v>
      </c>
      <c r="Q7981" s="3">
        <f t="shared" si="1371"/>
        <v>93.190190622229267</v>
      </c>
      <c r="R7981" s="3">
        <f t="shared" si="1376"/>
        <v>0</v>
      </c>
      <c r="S7981" s="3">
        <f t="shared" si="1372"/>
        <v>0</v>
      </c>
      <c r="T7981" s="3">
        <f>(0.5*(1-COS(RADIANS(90-$X$3)))*(D7981+E7981)*'PV model'!$B$4)</f>
        <v>0</v>
      </c>
      <c r="U7981" s="3">
        <f t="shared" si="1377"/>
        <v>0</v>
      </c>
      <c r="V7981" s="3">
        <f>('PV model'!$B$13*(U7981/1000)*(1-'PV model'!$B$14*((20+C7981)-25))*'PV model'!$B$10)/'PV model'!$B$12</f>
        <v>0</v>
      </c>
    </row>
    <row r="7982" spans="1:22" x14ac:dyDescent="0.2">
      <c r="A7982" s="10">
        <f t="shared" ref="A7982:A8045" si="1380">IF(B7982&gt;1,A7981,A7981+1)</f>
        <v>333</v>
      </c>
      <c r="B7982" s="10">
        <f t="shared" si="1378"/>
        <v>9</v>
      </c>
      <c r="C7982" s="23">
        <v>4</v>
      </c>
      <c r="D7982" s="24">
        <v>0</v>
      </c>
      <c r="E7982" s="24">
        <v>3.528</v>
      </c>
      <c r="F7982" s="48"/>
      <c r="G7982" s="48"/>
      <c r="H7982" s="1">
        <f t="shared" si="1379"/>
        <v>-21.837932149813316</v>
      </c>
      <c r="I7982" s="1">
        <f t="shared" si="1373"/>
        <v>10.619119937291256</v>
      </c>
      <c r="J7982" s="4">
        <f>B7982+('PV model'!$B$3/15)+(I7982/60)</f>
        <v>8.900318665621521</v>
      </c>
      <c r="K7982" s="2">
        <f t="shared" si="1374"/>
        <v>46.495220015677184</v>
      </c>
      <c r="L7982" s="2">
        <f>DEGREES(ASIN((((COS(RADIANS('PV model'!$B$2))*COS(RADIANS(H7982))*COS(RADIANS(K7982)))+(SIN(RADIANS('PV model'!$B$2))*SIN(RADIANS(H7982)))))))</f>
        <v>3.1747323222347332</v>
      </c>
      <c r="M7982" s="3">
        <f t="shared" si="1370"/>
        <v>3.1747323222347332</v>
      </c>
      <c r="N7982" s="2">
        <f t="shared" si="1375"/>
        <v>42.400038880932946</v>
      </c>
      <c r="O7982" s="2">
        <f>IF('PV model'!$B$2&gt;0, 180-N7982,IF('PV model'!$B$2&lt;0,0-N7982,N7982))</f>
        <v>137.59996111906705</v>
      </c>
      <c r="P7982" s="2">
        <f>ABS(O7982-'PV model'!$B$5)</f>
        <v>67.400038880932954</v>
      </c>
      <c r="Q7982" s="3">
        <f t="shared" si="1371"/>
        <v>86.825267677765268</v>
      </c>
      <c r="R7982" s="3">
        <f t="shared" si="1376"/>
        <v>0</v>
      </c>
      <c r="S7982" s="3">
        <f t="shared" si="1372"/>
        <v>3.528</v>
      </c>
      <c r="T7982" s="3">
        <f>(0.5*(1-COS(RADIANS(90-$X$3)))*(D7982+E7982)*'PV model'!$B$4)</f>
        <v>0</v>
      </c>
      <c r="U7982" s="3">
        <f t="shared" si="1377"/>
        <v>3.528</v>
      </c>
      <c r="V7982" s="3">
        <f>('PV model'!$B$13*(U7982/1000)*(1-'PV model'!$B$14*((20+C7982)-25))*'PV model'!$B$10)/'PV model'!$B$12</f>
        <v>0.35406951551999993</v>
      </c>
    </row>
    <row r="7983" spans="1:22" x14ac:dyDescent="0.2">
      <c r="A7983" s="10">
        <f t="shared" si="1380"/>
        <v>333</v>
      </c>
      <c r="B7983" s="10">
        <f t="shared" si="1378"/>
        <v>10</v>
      </c>
      <c r="C7983" s="23">
        <v>5.5</v>
      </c>
      <c r="D7983" s="24">
        <v>121.2246</v>
      </c>
      <c r="E7983" s="24">
        <v>29.105999999999998</v>
      </c>
      <c r="F7983" s="48"/>
      <c r="G7983" s="48"/>
      <c r="H7983" s="1">
        <f t="shared" si="1379"/>
        <v>-21.837932149813316</v>
      </c>
      <c r="I7983" s="1">
        <f t="shared" si="1373"/>
        <v>10.619119937291256</v>
      </c>
      <c r="J7983" s="4">
        <f>B7983+('PV model'!$B$3/15)+(I7983/60)</f>
        <v>9.900318665621521</v>
      </c>
      <c r="K7983" s="2">
        <f t="shared" si="1374"/>
        <v>31.495220015677184</v>
      </c>
      <c r="L7983" s="2">
        <f>DEGREES(ASIN((((COS(RADIANS('PV model'!$B$2))*COS(RADIANS(H7983))*COS(RADIANS(K7983)))+(SIN(RADIANS('PV model'!$B$2))*SIN(RADIANS(H7983)))))))</f>
        <v>8.148962111782275</v>
      </c>
      <c r="M7983" s="3">
        <f t="shared" si="1370"/>
        <v>8.148962111782275</v>
      </c>
      <c r="N7983" s="2">
        <f t="shared" si="1375"/>
        <v>29.33297921982707</v>
      </c>
      <c r="O7983" s="2">
        <f>IF('PV model'!$B$2&gt;0, 180-N7983,IF('PV model'!$B$2&lt;0,0-N7983,N7983))</f>
        <v>150.66702078017292</v>
      </c>
      <c r="P7983" s="2">
        <f>ABS(O7983-'PV model'!$B$5)</f>
        <v>54.332979219827081</v>
      </c>
      <c r="Q7983" s="3">
        <f t="shared" si="1371"/>
        <v>81.851037888217718</v>
      </c>
      <c r="R7983" s="3">
        <f t="shared" si="1376"/>
        <v>121.22460000000014</v>
      </c>
      <c r="S7983" s="3">
        <f t="shared" si="1372"/>
        <v>34.697293988038417</v>
      </c>
      <c r="T7983" s="3">
        <f>(0.5*(1-COS(RADIANS(90-$X$3)))*(D7983+E7983)*'PV model'!$B$4)</f>
        <v>0</v>
      </c>
      <c r="U7983" s="3">
        <f t="shared" si="1377"/>
        <v>155.92189398803856</v>
      </c>
      <c r="V7983" s="3">
        <f>('PV model'!$B$13*(U7983/1000)*(1-'PV model'!$B$14*((20+C7983)-25))*'PV model'!$B$10)/'PV model'!$B$12</f>
        <v>15.554780617998247</v>
      </c>
    </row>
    <row r="7984" spans="1:22" x14ac:dyDescent="0.2">
      <c r="A7984" s="10">
        <f t="shared" si="1380"/>
        <v>333</v>
      </c>
      <c r="B7984" s="10">
        <f t="shared" si="1378"/>
        <v>11</v>
      </c>
      <c r="C7984" s="23">
        <v>6.9</v>
      </c>
      <c r="D7984" s="24">
        <v>341.22479999999996</v>
      </c>
      <c r="E7984" s="24">
        <v>46.746000000000002</v>
      </c>
      <c r="F7984" s="48"/>
      <c r="G7984" s="48"/>
      <c r="H7984" s="1">
        <f t="shared" si="1379"/>
        <v>-21.837932149813316</v>
      </c>
      <c r="I7984" s="1">
        <f t="shared" si="1373"/>
        <v>10.619119937291256</v>
      </c>
      <c r="J7984" s="4">
        <f>B7984+('PV model'!$B$3/15)+(I7984/60)</f>
        <v>10.900318665621521</v>
      </c>
      <c r="K7984" s="2">
        <f t="shared" si="1374"/>
        <v>16.495220015677184</v>
      </c>
      <c r="L7984" s="2">
        <f>DEGREES(ASIN((((COS(RADIANS('PV model'!$B$2))*COS(RADIANS(H7984))*COS(RADIANS(K7984)))+(SIN(RADIANS('PV model'!$B$2))*SIN(RADIANS(H7984)))))))</f>
        <v>11.39441579536177</v>
      </c>
      <c r="M7984" s="3">
        <f t="shared" si="1370"/>
        <v>11.39441579536177</v>
      </c>
      <c r="N7984" s="2">
        <f t="shared" si="1375"/>
        <v>15.596392828207424</v>
      </c>
      <c r="O7984" s="2">
        <f>IF('PV model'!$B$2&gt;0, 180-N7984,IF('PV model'!$B$2&lt;0,0-N7984,N7984))</f>
        <v>164.40360717179257</v>
      </c>
      <c r="P7984" s="2">
        <f>ABS(O7984-'PV model'!$B$5)</f>
        <v>40.596392828207428</v>
      </c>
      <c r="Q7984" s="3">
        <f t="shared" si="1371"/>
        <v>78.60558420463822</v>
      </c>
      <c r="R7984" s="3">
        <f t="shared" si="1376"/>
        <v>341.22480000000019</v>
      </c>
      <c r="S7984" s="3">
        <f t="shared" si="1372"/>
        <v>56.878521159635326</v>
      </c>
      <c r="T7984" s="3">
        <f>(0.5*(1-COS(RADIANS(90-$X$3)))*(D7984+E7984)*'PV model'!$B$4)</f>
        <v>0</v>
      </c>
      <c r="U7984" s="3">
        <f t="shared" si="1377"/>
        <v>398.10332115963553</v>
      </c>
      <c r="V7984" s="3">
        <f>('PV model'!$B$13*(U7984/1000)*(1-'PV model'!$B$14*((20+C7984)-25))*'PV model'!$B$10)/'PV model'!$B$12</f>
        <v>39.491970482445481</v>
      </c>
    </row>
    <row r="7985" spans="1:22" x14ac:dyDescent="0.2">
      <c r="A7985" s="10">
        <f t="shared" si="1380"/>
        <v>333</v>
      </c>
      <c r="B7985" s="10">
        <f t="shared" si="1378"/>
        <v>12</v>
      </c>
      <c r="C7985" s="23">
        <v>8.4</v>
      </c>
      <c r="D7985" s="24">
        <v>445.61265000000003</v>
      </c>
      <c r="E7985" s="24">
        <v>54.684000000000005</v>
      </c>
      <c r="F7985" s="48"/>
      <c r="G7985" s="48"/>
      <c r="H7985" s="1">
        <f t="shared" si="1379"/>
        <v>-21.837932149813316</v>
      </c>
      <c r="I7985" s="1">
        <f t="shared" si="1373"/>
        <v>10.619119937291256</v>
      </c>
      <c r="J7985" s="4">
        <f>B7985+('PV model'!$B$3/15)+(I7985/60)</f>
        <v>11.900318665621521</v>
      </c>
      <c r="K7985" s="2">
        <f t="shared" si="1374"/>
        <v>1.4952200156771855</v>
      </c>
      <c r="L7985" s="2">
        <f>DEGREES(ASIN((((COS(RADIANS('PV model'!$B$2))*COS(RADIANS(H7985))*COS(RADIANS(K7985)))+(SIN(RADIANS('PV model'!$B$2))*SIN(RADIANS(H7985)))))))</f>
        <v>12.651555378786297</v>
      </c>
      <c r="M7985" s="3">
        <f t="shared" si="1370"/>
        <v>12.651555378786297</v>
      </c>
      <c r="N7985" s="2">
        <f t="shared" si="1375"/>
        <v>1.4224445511052362</v>
      </c>
      <c r="O7985" s="2">
        <f>IF('PV model'!$B$2&gt;0, 180-N7985,IF('PV model'!$B$2&lt;0,0-N7985,N7985))</f>
        <v>178.57755544889477</v>
      </c>
      <c r="P7985" s="2">
        <f>ABS(O7985-'PV model'!$B$5)</f>
        <v>26.422444551105229</v>
      </c>
      <c r="Q7985" s="3">
        <f t="shared" si="1371"/>
        <v>77.348444621213702</v>
      </c>
      <c r="R7985" s="3">
        <f t="shared" si="1376"/>
        <v>445.61265000000014</v>
      </c>
      <c r="S7985" s="3">
        <f t="shared" si="1372"/>
        <v>67.063517267454344</v>
      </c>
      <c r="T7985" s="3">
        <f>(0.5*(1-COS(RADIANS(90-$X$3)))*(D7985+E7985)*'PV model'!$B$4)</f>
        <v>0</v>
      </c>
      <c r="U7985" s="3">
        <f t="shared" si="1377"/>
        <v>512.6761672674545</v>
      </c>
      <c r="V7985" s="3">
        <f>('PV model'!$B$13*(U7985/1000)*(1-'PV model'!$B$14*((20+C7985)-25))*'PV model'!$B$10)/'PV model'!$B$12</f>
        <v>50.550148988406001</v>
      </c>
    </row>
    <row r="7986" spans="1:22" x14ac:dyDescent="0.2">
      <c r="A7986" s="10">
        <f t="shared" si="1380"/>
        <v>333</v>
      </c>
      <c r="B7986" s="10">
        <f t="shared" si="1378"/>
        <v>13</v>
      </c>
      <c r="C7986" s="23">
        <v>8.5</v>
      </c>
      <c r="D7986" s="24">
        <v>367.04115000000002</v>
      </c>
      <c r="E7986" s="24">
        <v>60.857999999999997</v>
      </c>
      <c r="F7986" s="48"/>
      <c r="G7986" s="48"/>
      <c r="H7986" s="1">
        <f t="shared" si="1379"/>
        <v>-21.837932149813316</v>
      </c>
      <c r="I7986" s="1">
        <f t="shared" si="1373"/>
        <v>10.619119937291256</v>
      </c>
      <c r="J7986" s="4">
        <f>B7986+('PV model'!$B$3/15)+(I7986/60)</f>
        <v>12.900318665621521</v>
      </c>
      <c r="K7986" s="2">
        <f t="shared" si="1374"/>
        <v>-13.504779984322814</v>
      </c>
      <c r="L7986" s="2">
        <f>DEGREES(ASIN((((COS(RADIANS('PV model'!$B$2))*COS(RADIANS(H7986))*COS(RADIANS(K7986)))+(SIN(RADIANS('PV model'!$B$2))*SIN(RADIANS(H7986)))))))</f>
        <v>11.809787248163698</v>
      </c>
      <c r="M7986" s="3">
        <f t="shared" si="1370"/>
        <v>11.809787248163698</v>
      </c>
      <c r="N7986" s="2">
        <f t="shared" si="1375"/>
        <v>-12.79458035006299</v>
      </c>
      <c r="O7986" s="2">
        <f>IF('PV model'!$B$2&gt;0, 180-N7986,IF('PV model'!$B$2&lt;0,0-N7986,N7986))</f>
        <v>192.794580350063</v>
      </c>
      <c r="P7986" s="2">
        <f>ABS(O7986-'PV model'!$B$5)</f>
        <v>12.205419649936999</v>
      </c>
      <c r="Q7986" s="3">
        <f t="shared" si="1371"/>
        <v>78.190212751836299</v>
      </c>
      <c r="R7986" s="3">
        <f t="shared" si="1376"/>
        <v>367.04115000000007</v>
      </c>
      <c r="S7986" s="3">
        <f t="shared" si="1372"/>
        <v>74.146678108803229</v>
      </c>
      <c r="T7986" s="3">
        <f>(0.5*(1-COS(RADIANS(90-$X$3)))*(D7986+E7986)*'PV model'!$B$4)</f>
        <v>0</v>
      </c>
      <c r="U7986" s="3">
        <f t="shared" si="1377"/>
        <v>441.18782810880327</v>
      </c>
      <c r="V7986" s="3">
        <f>('PV model'!$B$13*(U7986/1000)*(1-'PV model'!$B$14*((20+C7986)-25))*'PV model'!$B$10)/'PV model'!$B$12</f>
        <v>43.483719403587379</v>
      </c>
    </row>
    <row r="7987" spans="1:22" x14ac:dyDescent="0.2">
      <c r="A7987" s="10">
        <f t="shared" si="1380"/>
        <v>333</v>
      </c>
      <c r="B7987" s="10">
        <f t="shared" si="1378"/>
        <v>14</v>
      </c>
      <c r="C7987" s="23">
        <v>8.6999999999999993</v>
      </c>
      <c r="D7987" s="24">
        <v>145.91849999999999</v>
      </c>
      <c r="E7987" s="24">
        <v>64.385999999999996</v>
      </c>
      <c r="F7987" s="48"/>
      <c r="G7987" s="48"/>
      <c r="H7987" s="1">
        <f t="shared" si="1379"/>
        <v>-21.837932149813316</v>
      </c>
      <c r="I7987" s="1">
        <f t="shared" si="1373"/>
        <v>10.619119937291256</v>
      </c>
      <c r="J7987" s="4">
        <f>B7987+('PV model'!$B$3/15)+(I7987/60)</f>
        <v>13.900318665621521</v>
      </c>
      <c r="K7987" s="2">
        <f t="shared" si="1374"/>
        <v>-28.504779984322816</v>
      </c>
      <c r="L7987" s="2">
        <f>DEGREES(ASIN((((COS(RADIANS('PV model'!$B$2))*COS(RADIANS(H7987))*COS(RADIANS(K7987)))+(SIN(RADIANS('PV model'!$B$2))*SIN(RADIANS(H7987)))))))</f>
        <v>8.9438336247968557</v>
      </c>
      <c r="M7987" s="3">
        <f t="shared" si="1370"/>
        <v>8.9438336247968557</v>
      </c>
      <c r="N7987" s="2">
        <f t="shared" si="1375"/>
        <v>-26.643527870934633</v>
      </c>
      <c r="O7987" s="2">
        <f>IF('PV model'!$B$2&gt;0, 180-N7987,IF('PV model'!$B$2&lt;0,0-N7987,N7987))</f>
        <v>206.64352787093463</v>
      </c>
      <c r="P7987" s="2">
        <f>ABS(O7987-'PV model'!$B$5)</f>
        <v>1.6435278709346335</v>
      </c>
      <c r="Q7987" s="3">
        <f t="shared" si="1371"/>
        <v>81.056166375203148</v>
      </c>
      <c r="R7987" s="3">
        <f t="shared" si="1376"/>
        <v>145.91849999999985</v>
      </c>
      <c r="S7987" s="3">
        <f t="shared" si="1372"/>
        <v>76.278407195025878</v>
      </c>
      <c r="T7987" s="3">
        <f>(0.5*(1-COS(RADIANS(90-$X$3)))*(D7987+E7987)*'PV model'!$B$4)</f>
        <v>0</v>
      </c>
      <c r="U7987" s="3">
        <f t="shared" si="1377"/>
        <v>222.19690719502574</v>
      </c>
      <c r="V7987" s="3">
        <f>('PV model'!$B$13*(U7987/1000)*(1-'PV model'!$B$14*((20+C7987)-25))*'PV model'!$B$10)/'PV model'!$B$12</f>
        <v>21.882082961135193</v>
      </c>
    </row>
    <row r="7988" spans="1:22" x14ac:dyDescent="0.2">
      <c r="A7988" s="10">
        <f t="shared" si="1380"/>
        <v>333</v>
      </c>
      <c r="B7988" s="10">
        <f t="shared" si="1378"/>
        <v>15</v>
      </c>
      <c r="C7988" s="23">
        <v>8.8000000000000007</v>
      </c>
      <c r="D7988" s="24">
        <v>0</v>
      </c>
      <c r="E7988" s="24">
        <v>35.28</v>
      </c>
      <c r="F7988" s="48"/>
      <c r="G7988" s="48"/>
      <c r="H7988" s="1">
        <f t="shared" si="1379"/>
        <v>-21.837932149813316</v>
      </c>
      <c r="I7988" s="1">
        <f t="shared" si="1373"/>
        <v>10.619119937291256</v>
      </c>
      <c r="J7988" s="4">
        <f>B7988+('PV model'!$B$3/15)+(I7988/60)</f>
        <v>14.900318665621521</v>
      </c>
      <c r="K7988" s="2">
        <f t="shared" si="1374"/>
        <v>-43.504779984322816</v>
      </c>
      <c r="L7988" s="2">
        <f>DEGREES(ASIN((((COS(RADIANS('PV model'!$B$2))*COS(RADIANS(H7988))*COS(RADIANS(K7988)))+(SIN(RADIANS('PV model'!$B$2))*SIN(RADIANS(H7988)))))))</f>
        <v>4.2887386123778901</v>
      </c>
      <c r="M7988" s="3">
        <f t="shared" si="1370"/>
        <v>4.2887386123778901</v>
      </c>
      <c r="N7988" s="2">
        <f t="shared" si="1375"/>
        <v>-39.852142572248397</v>
      </c>
      <c r="O7988" s="2">
        <f>IF('PV model'!$B$2&gt;0, 180-N7988,IF('PV model'!$B$2&lt;0,0-N7988,N7988))</f>
        <v>219.8521425722484</v>
      </c>
      <c r="P7988" s="2">
        <f>ABS(O7988-'PV model'!$B$5)</f>
        <v>14.852142572248397</v>
      </c>
      <c r="Q7988" s="3">
        <f t="shared" si="1371"/>
        <v>85.711261387622116</v>
      </c>
      <c r="R7988" s="3">
        <f t="shared" si="1376"/>
        <v>0</v>
      </c>
      <c r="S7988" s="3">
        <f t="shared" si="1372"/>
        <v>35.28</v>
      </c>
      <c r="T7988" s="3">
        <f>(0.5*(1-COS(RADIANS(90-$X$3)))*(D7988+E7988)*'PV model'!$B$4)</f>
        <v>0</v>
      </c>
      <c r="U7988" s="3">
        <f t="shared" si="1377"/>
        <v>35.28</v>
      </c>
      <c r="V7988" s="3">
        <f>('PV model'!$B$13*(U7988/1000)*(1-'PV model'!$B$14*((20+C7988)-25))*'PV model'!$B$10)/'PV model'!$B$12</f>
        <v>3.4729846502399999</v>
      </c>
    </row>
    <row r="7989" spans="1:22" x14ac:dyDescent="0.2">
      <c r="A7989" s="10">
        <f t="shared" si="1380"/>
        <v>333</v>
      </c>
      <c r="B7989" s="10">
        <f t="shared" si="1378"/>
        <v>16</v>
      </c>
      <c r="C7989" s="23">
        <v>8.1</v>
      </c>
      <c r="D7989" s="24">
        <v>0</v>
      </c>
      <c r="E7989" s="24">
        <v>7.9380000000000006</v>
      </c>
      <c r="F7989" s="48"/>
      <c r="G7989" s="48"/>
      <c r="H7989" s="1">
        <f t="shared" si="1379"/>
        <v>-21.837932149813316</v>
      </c>
      <c r="I7989" s="1">
        <f t="shared" si="1373"/>
        <v>10.619119937291256</v>
      </c>
      <c r="J7989" s="4">
        <f>B7989+('PV model'!$B$3/15)+(I7989/60)</f>
        <v>15.900318665621521</v>
      </c>
      <c r="K7989" s="2">
        <f t="shared" si="1374"/>
        <v>-58.504779984322816</v>
      </c>
      <c r="L7989" s="2">
        <f>DEGREES(ASIN((((COS(RADIANS('PV model'!$B$2))*COS(RADIANS(H7989))*COS(RADIANS(K7989)))+(SIN(RADIANS('PV model'!$B$2))*SIN(RADIANS(H7989)))))))</f>
        <v>-1.8273931161460455</v>
      </c>
      <c r="M7989" s="3">
        <f t="shared" si="1370"/>
        <v>0</v>
      </c>
      <c r="N7989" s="2">
        <f t="shared" si="1375"/>
        <v>-52.363209807494755</v>
      </c>
      <c r="O7989" s="2">
        <f>IF('PV model'!$B$2&gt;0, 180-N7989,IF('PV model'!$B$2&lt;0,0-N7989,N7989))</f>
        <v>232.36320980749474</v>
      </c>
      <c r="P7989" s="2">
        <f>ABS(O7989-'PV model'!$B$5)</f>
        <v>27.363209807494741</v>
      </c>
      <c r="Q7989" s="3">
        <f t="shared" si="1371"/>
        <v>91.827393116146041</v>
      </c>
      <c r="R7989" s="3">
        <f t="shared" si="1376"/>
        <v>0</v>
      </c>
      <c r="S7989" s="3">
        <f t="shared" si="1372"/>
        <v>7.9380000000000006</v>
      </c>
      <c r="T7989" s="3">
        <f>(0.5*(1-COS(RADIANS(90-$X$3)))*(D7989+E7989)*'PV model'!$B$4)</f>
        <v>0</v>
      </c>
      <c r="U7989" s="3">
        <f t="shared" si="1377"/>
        <v>7.9380000000000006</v>
      </c>
      <c r="V7989" s="3">
        <f>('PV model'!$B$13*(U7989/1000)*(1-'PV model'!$B$14*((20+C7989)-25))*'PV model'!$B$10)/'PV model'!$B$12</f>
        <v>0.78364329724799997</v>
      </c>
    </row>
    <row r="7990" spans="1:22" x14ac:dyDescent="0.2">
      <c r="A7990" s="10">
        <f t="shared" si="1380"/>
        <v>333</v>
      </c>
      <c r="B7990" s="10">
        <f t="shared" si="1378"/>
        <v>17</v>
      </c>
      <c r="C7990" s="23">
        <v>7.3</v>
      </c>
      <c r="D7990" s="24">
        <v>0</v>
      </c>
      <c r="E7990" s="24">
        <v>0</v>
      </c>
      <c r="F7990" s="48"/>
      <c r="G7990" s="48"/>
      <c r="H7990" s="1">
        <f t="shared" si="1379"/>
        <v>-21.837932149813316</v>
      </c>
      <c r="I7990" s="1">
        <f t="shared" si="1373"/>
        <v>10.619119937291256</v>
      </c>
      <c r="J7990" s="4">
        <f>B7990+('PV model'!$B$3/15)+(I7990/60)</f>
        <v>16.900318665621519</v>
      </c>
      <c r="K7990" s="2">
        <f t="shared" si="1374"/>
        <v>-73.504779984322795</v>
      </c>
      <c r="L7990" s="2">
        <f>DEGREES(ASIN((((COS(RADIANS('PV model'!$B$2))*COS(RADIANS(H7990))*COS(RADIANS(K7990)))+(SIN(RADIANS('PV model'!$B$2))*SIN(RADIANS(H7990)))))))</f>
        <v>-9.0489601341526384</v>
      </c>
      <c r="M7990" s="3">
        <f t="shared" si="1370"/>
        <v>0</v>
      </c>
      <c r="N7990" s="2">
        <f t="shared" si="1375"/>
        <v>-64.323302557966628</v>
      </c>
      <c r="O7990" s="2">
        <f>IF('PV model'!$B$2&gt;0, 180-N7990,IF('PV model'!$B$2&lt;0,0-N7990,N7990))</f>
        <v>244.32330255796663</v>
      </c>
      <c r="P7990" s="2">
        <f>ABS(O7990-'PV model'!$B$5)</f>
        <v>39.323302557966628</v>
      </c>
      <c r="Q7990" s="3">
        <f t="shared" si="1371"/>
        <v>99.048960134152637</v>
      </c>
      <c r="R7990" s="3">
        <f t="shared" si="1376"/>
        <v>0</v>
      </c>
      <c r="S7990" s="3">
        <f t="shared" si="1372"/>
        <v>0</v>
      </c>
      <c r="T7990" s="3">
        <f>(0.5*(1-COS(RADIANS(90-$X$3)))*(D7990+E7990)*'PV model'!$B$4)</f>
        <v>0</v>
      </c>
      <c r="U7990" s="3">
        <f t="shared" si="1377"/>
        <v>0</v>
      </c>
      <c r="V7990" s="3">
        <f>('PV model'!$B$13*(U7990/1000)*(1-'PV model'!$B$14*((20+C7990)-25))*'PV model'!$B$10)/'PV model'!$B$12</f>
        <v>0</v>
      </c>
    </row>
    <row r="7991" spans="1:22" x14ac:dyDescent="0.2">
      <c r="A7991" s="10">
        <f t="shared" si="1380"/>
        <v>333</v>
      </c>
      <c r="B7991" s="10">
        <f t="shared" si="1378"/>
        <v>18</v>
      </c>
      <c r="C7991" s="23">
        <v>6.6</v>
      </c>
      <c r="D7991" s="24">
        <v>0</v>
      </c>
      <c r="E7991" s="24">
        <v>0</v>
      </c>
      <c r="F7991" s="48"/>
      <c r="G7991" s="48"/>
      <c r="H7991" s="1">
        <f t="shared" si="1379"/>
        <v>-21.837932149813316</v>
      </c>
      <c r="I7991" s="1">
        <f t="shared" si="1373"/>
        <v>10.619119937291256</v>
      </c>
      <c r="J7991" s="4">
        <f>B7991+('PV model'!$B$3/15)+(I7991/60)</f>
        <v>17.900318665621519</v>
      </c>
      <c r="K7991" s="2">
        <f t="shared" si="1374"/>
        <v>-88.504779984322795</v>
      </c>
      <c r="L7991" s="2">
        <f>DEGREES(ASIN((((COS(RADIANS('PV model'!$B$2))*COS(RADIANS(H7991))*COS(RADIANS(K7991)))+(SIN(RADIANS('PV model'!$B$2))*SIN(RADIANS(H7991)))))))</f>
        <v>-17.028150070251733</v>
      </c>
      <c r="M7991" s="3">
        <f t="shared" si="1370"/>
        <v>0</v>
      </c>
      <c r="N7991" s="2">
        <f t="shared" si="1375"/>
        <v>-76.040872334709576</v>
      </c>
      <c r="O7991" s="2">
        <f>IF('PV model'!$B$2&gt;0, 180-N7991,IF('PV model'!$B$2&lt;0,0-N7991,N7991))</f>
        <v>256.04087233470955</v>
      </c>
      <c r="P7991" s="2">
        <f>ABS(O7991-'PV model'!$B$5)</f>
        <v>51.040872334709547</v>
      </c>
      <c r="Q7991" s="3">
        <f t="shared" si="1371"/>
        <v>107.02815007025173</v>
      </c>
      <c r="R7991" s="3">
        <f t="shared" si="1376"/>
        <v>0</v>
      </c>
      <c r="S7991" s="3">
        <f t="shared" si="1372"/>
        <v>0</v>
      </c>
      <c r="T7991" s="3">
        <f>(0.5*(1-COS(RADIANS(90-$X$3)))*(D7991+E7991)*'PV model'!$B$4)</f>
        <v>0</v>
      </c>
      <c r="U7991" s="3">
        <f t="shared" si="1377"/>
        <v>0</v>
      </c>
      <c r="V7991" s="3">
        <f>('PV model'!$B$13*(U7991/1000)*(1-'PV model'!$B$14*((20+C7991)-25))*'PV model'!$B$10)/'PV model'!$B$12</f>
        <v>0</v>
      </c>
    </row>
    <row r="7992" spans="1:22" x14ac:dyDescent="0.2">
      <c r="A7992" s="10">
        <f t="shared" si="1380"/>
        <v>333</v>
      </c>
      <c r="B7992" s="10">
        <f t="shared" si="1378"/>
        <v>19</v>
      </c>
      <c r="C7992" s="23">
        <v>7</v>
      </c>
      <c r="D7992" s="24">
        <v>0</v>
      </c>
      <c r="E7992" s="24">
        <v>0</v>
      </c>
      <c r="F7992" s="48"/>
      <c r="G7992" s="48"/>
      <c r="H7992" s="1">
        <f t="shared" si="1379"/>
        <v>-21.837932149813316</v>
      </c>
      <c r="I7992" s="1">
        <f t="shared" si="1373"/>
        <v>10.619119937291256</v>
      </c>
      <c r="J7992" s="4">
        <f>B7992+('PV model'!$B$3/15)+(I7992/60)</f>
        <v>18.900318665621519</v>
      </c>
      <c r="K7992" s="2">
        <f t="shared" si="1374"/>
        <v>-103.50477998432279</v>
      </c>
      <c r="L7992" s="2">
        <f>DEGREES(ASIN((((COS(RADIANS('PV model'!$B$2))*COS(RADIANS(H7992))*COS(RADIANS(K7992)))+(SIN(RADIANS('PV model'!$B$2))*SIN(RADIANS(H7992)))))))</f>
        <v>-25.425653482082197</v>
      </c>
      <c r="M7992" s="3">
        <f t="shared" si="1370"/>
        <v>0</v>
      </c>
      <c r="N7992" s="2">
        <f t="shared" si="1375"/>
        <v>-87.96640119280535</v>
      </c>
      <c r="O7992" s="2">
        <f>IF('PV model'!$B$2&gt;0, 180-N7992,IF('PV model'!$B$2&lt;0,0-N7992,N7992))</f>
        <v>267.96640119280534</v>
      </c>
      <c r="P7992" s="2">
        <f>ABS(O7992-'PV model'!$B$5)</f>
        <v>62.966401192805336</v>
      </c>
      <c r="Q7992" s="3">
        <f t="shared" si="1371"/>
        <v>115.4256534820822</v>
      </c>
      <c r="R7992" s="3">
        <f t="shared" si="1376"/>
        <v>0</v>
      </c>
      <c r="S7992" s="3">
        <f t="shared" si="1372"/>
        <v>0</v>
      </c>
      <c r="T7992" s="3">
        <f>(0.5*(1-COS(RADIANS(90-$X$3)))*(D7992+E7992)*'PV model'!$B$4)</f>
        <v>0</v>
      </c>
      <c r="U7992" s="3">
        <f t="shared" si="1377"/>
        <v>0</v>
      </c>
      <c r="V7992" s="3">
        <f>('PV model'!$B$13*(U7992/1000)*(1-'PV model'!$B$14*((20+C7992)-25))*'PV model'!$B$10)/'PV model'!$B$12</f>
        <v>0</v>
      </c>
    </row>
    <row r="7993" spans="1:22" x14ac:dyDescent="0.2">
      <c r="A7993" s="10">
        <f t="shared" si="1380"/>
        <v>333</v>
      </c>
      <c r="B7993" s="10">
        <f t="shared" si="1378"/>
        <v>20</v>
      </c>
      <c r="C7993" s="23">
        <v>7.3</v>
      </c>
      <c r="D7993" s="24">
        <v>0</v>
      </c>
      <c r="E7993" s="24">
        <v>0</v>
      </c>
      <c r="F7993" s="48"/>
      <c r="G7993" s="48"/>
      <c r="H7993" s="1">
        <f t="shared" si="1379"/>
        <v>-21.837932149813316</v>
      </c>
      <c r="I7993" s="1">
        <f t="shared" si="1373"/>
        <v>10.619119937291256</v>
      </c>
      <c r="J7993" s="4">
        <f>B7993+('PV model'!$B$3/15)+(I7993/60)</f>
        <v>19.900318665621519</v>
      </c>
      <c r="K7993" s="2">
        <f t="shared" si="1374"/>
        <v>-118.50477998432279</v>
      </c>
      <c r="L7993" s="2">
        <f>DEGREES(ASIN((((COS(RADIANS('PV model'!$B$2))*COS(RADIANS(H7993))*COS(RADIANS(K7993)))+(SIN(RADIANS('PV model'!$B$2))*SIN(RADIANS(H7993)))))))</f>
        <v>-33.881038374556283</v>
      </c>
      <c r="M7993" s="3">
        <f t="shared" si="1370"/>
        <v>0</v>
      </c>
      <c r="N7993" s="2">
        <f t="shared" si="1375"/>
        <v>-79.282919846805328</v>
      </c>
      <c r="O7993" s="2">
        <f>IF('PV model'!$B$2&gt;0, 180-N7993,IF('PV model'!$B$2&lt;0,0-N7993,N7993))</f>
        <v>259.28291984680533</v>
      </c>
      <c r="P7993" s="2">
        <f>ABS(O7993-'PV model'!$B$5)</f>
        <v>54.282919846805328</v>
      </c>
      <c r="Q7993" s="3">
        <f t="shared" si="1371"/>
        <v>123.88103837455628</v>
      </c>
      <c r="R7993" s="3">
        <f t="shared" si="1376"/>
        <v>0</v>
      </c>
      <c r="S7993" s="3">
        <f t="shared" si="1372"/>
        <v>0</v>
      </c>
      <c r="T7993" s="3">
        <f>(0.5*(1-COS(RADIANS(90-$X$3)))*(D7993+E7993)*'PV model'!$B$4)</f>
        <v>0</v>
      </c>
      <c r="U7993" s="3">
        <f t="shared" si="1377"/>
        <v>0</v>
      </c>
      <c r="V7993" s="3">
        <f>('PV model'!$B$13*(U7993/1000)*(1-'PV model'!$B$14*((20+C7993)-25))*'PV model'!$B$10)/'PV model'!$B$12</f>
        <v>0</v>
      </c>
    </row>
    <row r="7994" spans="1:22" x14ac:dyDescent="0.2">
      <c r="A7994" s="10">
        <f t="shared" si="1380"/>
        <v>333</v>
      </c>
      <c r="B7994" s="10">
        <f t="shared" si="1378"/>
        <v>21</v>
      </c>
      <c r="C7994" s="23">
        <v>7.7</v>
      </c>
      <c r="D7994" s="24">
        <v>0</v>
      </c>
      <c r="E7994" s="24">
        <v>0</v>
      </c>
      <c r="F7994" s="48"/>
      <c r="G7994" s="48"/>
      <c r="H7994" s="1">
        <f t="shared" si="1379"/>
        <v>-21.837932149813316</v>
      </c>
      <c r="I7994" s="1">
        <f t="shared" si="1373"/>
        <v>10.619119937291256</v>
      </c>
      <c r="J7994" s="4">
        <f>B7994+('PV model'!$B$3/15)+(I7994/60)</f>
        <v>20.900318665621519</v>
      </c>
      <c r="K7994" s="2">
        <f t="shared" si="1374"/>
        <v>-133.50477998432279</v>
      </c>
      <c r="L7994" s="2">
        <f>DEGREES(ASIN((((COS(RADIANS('PV model'!$B$2))*COS(RADIANS(H7994))*COS(RADIANS(K7994)))+(SIN(RADIANS('PV model'!$B$2))*SIN(RADIANS(H7994)))))))</f>
        <v>-41.951564258581861</v>
      </c>
      <c r="M7994" s="3">
        <f t="shared" si="1370"/>
        <v>0</v>
      </c>
      <c r="N7994" s="2">
        <f t="shared" si="1375"/>
        <v>-64.861390621870271</v>
      </c>
      <c r="O7994" s="2">
        <f>IF('PV model'!$B$2&gt;0, 180-N7994,IF('PV model'!$B$2&lt;0,0-N7994,N7994))</f>
        <v>244.86139062187027</v>
      </c>
      <c r="P7994" s="2">
        <f>ABS(O7994-'PV model'!$B$5)</f>
        <v>39.861390621870271</v>
      </c>
      <c r="Q7994" s="3">
        <f t="shared" si="1371"/>
        <v>131.95156425858187</v>
      </c>
      <c r="R7994" s="3">
        <f t="shared" si="1376"/>
        <v>0</v>
      </c>
      <c r="S7994" s="3">
        <f t="shared" si="1372"/>
        <v>0</v>
      </c>
      <c r="T7994" s="3">
        <f>(0.5*(1-COS(RADIANS(90-$X$3)))*(D7994+E7994)*'PV model'!$B$4)</f>
        <v>0</v>
      </c>
      <c r="U7994" s="3">
        <f t="shared" si="1377"/>
        <v>0</v>
      </c>
      <c r="V7994" s="3">
        <f>('PV model'!$B$13*(U7994/1000)*(1-'PV model'!$B$14*((20+C7994)-25))*'PV model'!$B$10)/'PV model'!$B$12</f>
        <v>0</v>
      </c>
    </row>
    <row r="7995" spans="1:22" x14ac:dyDescent="0.2">
      <c r="A7995" s="10">
        <f t="shared" si="1380"/>
        <v>333</v>
      </c>
      <c r="B7995" s="10">
        <f t="shared" si="1378"/>
        <v>22</v>
      </c>
      <c r="C7995" s="23">
        <v>7.9</v>
      </c>
      <c r="D7995" s="24">
        <v>0</v>
      </c>
      <c r="E7995" s="24">
        <v>0</v>
      </c>
      <c r="F7995" s="48"/>
      <c r="G7995" s="48"/>
      <c r="H7995" s="1">
        <f t="shared" si="1379"/>
        <v>-21.837932149813316</v>
      </c>
      <c r="I7995" s="1">
        <f t="shared" si="1373"/>
        <v>10.619119937291256</v>
      </c>
      <c r="J7995" s="4">
        <f>B7995+('PV model'!$B$3/15)+(I7995/60)</f>
        <v>21.900318665621519</v>
      </c>
      <c r="K7995" s="2">
        <f t="shared" si="1374"/>
        <v>-148.50477998432279</v>
      </c>
      <c r="L7995" s="2">
        <f>DEGREES(ASIN((((COS(RADIANS('PV model'!$B$2))*COS(RADIANS(H7995))*COS(RADIANS(K7995)))+(SIN(RADIANS('PV model'!$B$2))*SIN(RADIANS(H7995)))))))</f>
        <v>-49.013851409126765</v>
      </c>
      <c r="M7995" s="3">
        <f t="shared" si="1370"/>
        <v>0</v>
      </c>
      <c r="N7995" s="2">
        <f t="shared" si="1375"/>
        <v>-47.678096555951456</v>
      </c>
      <c r="O7995" s="2">
        <f>IF('PV model'!$B$2&gt;0, 180-N7995,IF('PV model'!$B$2&lt;0,0-N7995,N7995))</f>
        <v>227.67809655595147</v>
      </c>
      <c r="P7995" s="2">
        <f>ABS(O7995-'PV model'!$B$5)</f>
        <v>22.67809655595147</v>
      </c>
      <c r="Q7995" s="3">
        <f t="shared" si="1371"/>
        <v>139.01385140912677</v>
      </c>
      <c r="R7995" s="3">
        <f t="shared" si="1376"/>
        <v>0</v>
      </c>
      <c r="S7995" s="3">
        <f t="shared" si="1372"/>
        <v>0</v>
      </c>
      <c r="T7995" s="3">
        <f>(0.5*(1-COS(RADIANS(90-$X$3)))*(D7995+E7995)*'PV model'!$B$4)</f>
        <v>0</v>
      </c>
      <c r="U7995" s="3">
        <f t="shared" si="1377"/>
        <v>0</v>
      </c>
      <c r="V7995" s="3">
        <f>('PV model'!$B$13*(U7995/1000)*(1-'PV model'!$B$14*((20+C7995)-25))*'PV model'!$B$10)/'PV model'!$B$12</f>
        <v>0</v>
      </c>
    </row>
    <row r="7996" spans="1:22" x14ac:dyDescent="0.2">
      <c r="A7996" s="10">
        <f t="shared" si="1380"/>
        <v>333</v>
      </c>
      <c r="B7996" s="10">
        <f t="shared" si="1378"/>
        <v>23</v>
      </c>
      <c r="C7996" s="23">
        <v>8.1999999999999993</v>
      </c>
      <c r="D7996" s="24">
        <v>0</v>
      </c>
      <c r="E7996" s="24">
        <v>0</v>
      </c>
      <c r="F7996" s="48"/>
      <c r="G7996" s="48"/>
      <c r="H7996" s="1">
        <f t="shared" si="1379"/>
        <v>-21.837932149813316</v>
      </c>
      <c r="I7996" s="1">
        <f t="shared" si="1373"/>
        <v>10.619119937291256</v>
      </c>
      <c r="J7996" s="4">
        <f>B7996+('PV model'!$B$3/15)+(I7996/60)</f>
        <v>22.900318665621519</v>
      </c>
      <c r="K7996" s="2">
        <f t="shared" si="1374"/>
        <v>-163.50477998432279</v>
      </c>
      <c r="L7996" s="2">
        <f>DEGREES(ASIN((((COS(RADIANS('PV model'!$B$2))*COS(RADIANS(H7996))*COS(RADIANS(K7996)))+(SIN(RADIANS('PV model'!$B$2))*SIN(RADIANS(H7996)))))))</f>
        <v>-54.162692310123745</v>
      </c>
      <c r="M7996" s="3">
        <f t="shared" si="1370"/>
        <v>0</v>
      </c>
      <c r="N7996" s="2">
        <f t="shared" si="1375"/>
        <v>-26.753714867415642</v>
      </c>
      <c r="O7996" s="2">
        <f>IF('PV model'!$B$2&gt;0, 180-N7996,IF('PV model'!$B$2&lt;0,0-N7996,N7996))</f>
        <v>206.75371486741565</v>
      </c>
      <c r="P7996" s="2">
        <f>ABS(O7996-'PV model'!$B$5)</f>
        <v>1.7537148674156526</v>
      </c>
      <c r="Q7996" s="3">
        <f t="shared" si="1371"/>
        <v>144.16269231012376</v>
      </c>
      <c r="R7996" s="3">
        <f t="shared" si="1376"/>
        <v>0</v>
      </c>
      <c r="S7996" s="3">
        <f t="shared" si="1372"/>
        <v>0</v>
      </c>
      <c r="T7996" s="3">
        <f>(0.5*(1-COS(RADIANS(90-$X$3)))*(D7996+E7996)*'PV model'!$B$4)</f>
        <v>0</v>
      </c>
      <c r="U7996" s="3">
        <f t="shared" si="1377"/>
        <v>0</v>
      </c>
      <c r="V7996" s="3">
        <f>('PV model'!$B$13*(U7996/1000)*(1-'PV model'!$B$14*((20+C7996)-25))*'PV model'!$B$10)/'PV model'!$B$12</f>
        <v>0</v>
      </c>
    </row>
    <row r="7997" spans="1:22" x14ac:dyDescent="0.2">
      <c r="A7997" s="10">
        <f t="shared" si="1380"/>
        <v>333</v>
      </c>
      <c r="B7997" s="10">
        <f t="shared" si="1378"/>
        <v>24</v>
      </c>
      <c r="C7997" s="23">
        <v>8.4</v>
      </c>
      <c r="D7997" s="24">
        <v>0</v>
      </c>
      <c r="E7997" s="24">
        <v>0</v>
      </c>
      <c r="F7997" s="48"/>
      <c r="G7997" s="48"/>
      <c r="H7997" s="1">
        <f t="shared" si="1379"/>
        <v>-21.837932149813316</v>
      </c>
      <c r="I7997" s="1">
        <f t="shared" si="1373"/>
        <v>10.619119937291256</v>
      </c>
      <c r="J7997" s="4">
        <f>B7997+('PV model'!$B$3/15)+(I7997/60)</f>
        <v>23.900318665621519</v>
      </c>
      <c r="K7997" s="2">
        <f t="shared" si="1374"/>
        <v>-178.50477998432279</v>
      </c>
      <c r="L7997" s="2">
        <f>DEGREES(ASIN((((COS(RADIANS('PV model'!$B$2))*COS(RADIANS(H7997))*COS(RADIANS(K7997)))+(SIN(RADIANS('PV model'!$B$2))*SIN(RADIANS(H7997)))))))</f>
        <v>-56.319431965258985</v>
      </c>
      <c r="M7997" s="3">
        <f t="shared" si="1370"/>
        <v>0</v>
      </c>
      <c r="N7997" s="2">
        <f t="shared" si="1375"/>
        <v>-2.503247867958776</v>
      </c>
      <c r="O7997" s="2">
        <f>IF('PV model'!$B$2&gt;0, 180-N7997,IF('PV model'!$B$2&lt;0,0-N7997,N7997))</f>
        <v>182.50324786795878</v>
      </c>
      <c r="P7997" s="2">
        <f>ABS(O7997-'PV model'!$B$5)</f>
        <v>22.496752132041223</v>
      </c>
      <c r="Q7997" s="3">
        <f t="shared" si="1371"/>
        <v>146.31943196525899</v>
      </c>
      <c r="R7997" s="3">
        <f t="shared" si="1376"/>
        <v>0</v>
      </c>
      <c r="S7997" s="3">
        <f t="shared" si="1372"/>
        <v>0</v>
      </c>
      <c r="T7997" s="3">
        <f>(0.5*(1-COS(RADIANS(90-$X$3)))*(D7997+E7997)*'PV model'!$B$4)</f>
        <v>0</v>
      </c>
      <c r="U7997" s="3">
        <f t="shared" si="1377"/>
        <v>0</v>
      </c>
      <c r="V7997" s="3">
        <f>('PV model'!$B$13*(U7997/1000)*(1-'PV model'!$B$14*((20+C7997)-25))*'PV model'!$B$10)/'PV model'!$B$12</f>
        <v>0</v>
      </c>
    </row>
    <row r="7998" spans="1:22" x14ac:dyDescent="0.2">
      <c r="A7998" s="10">
        <f t="shared" si="1380"/>
        <v>334</v>
      </c>
      <c r="B7998" s="10">
        <f t="shared" si="1378"/>
        <v>1</v>
      </c>
      <c r="C7998" s="23">
        <v>8.5</v>
      </c>
      <c r="D7998" s="24">
        <v>0</v>
      </c>
      <c r="E7998" s="24">
        <v>0</v>
      </c>
      <c r="F7998" s="48"/>
      <c r="G7998" s="48"/>
      <c r="H7998" s="1">
        <f t="shared" si="1379"/>
        <v>-21.982481832041817</v>
      </c>
      <c r="I7998" s="1">
        <f t="shared" si="1373"/>
        <v>10.247307353945903</v>
      </c>
      <c r="J7998" s="4">
        <f>B7998+('PV model'!$B$3/15)+(I7998/60)</f>
        <v>0.8941217892324318</v>
      </c>
      <c r="K7998" s="2">
        <f t="shared" si="1374"/>
        <v>166.58817316151351</v>
      </c>
      <c r="L7998" s="2">
        <f>DEGREES(ASIN((((COS(RADIANS('PV model'!$B$2))*COS(RADIANS(H7998))*COS(RADIANS(K7998)))+(SIN(RADIANS('PV model'!$B$2))*SIN(RADIANS(H7998)))))))</f>
        <v>-55.024080124717649</v>
      </c>
      <c r="M7998" s="3">
        <f t="shared" si="1370"/>
        <v>0</v>
      </c>
      <c r="N7998" s="2">
        <f t="shared" si="1375"/>
        <v>22.037640030439341</v>
      </c>
      <c r="O7998" s="2">
        <f>IF('PV model'!$B$2&gt;0, 180-N7998,IF('PV model'!$B$2&lt;0,0-N7998,N7998))</f>
        <v>157.96235996956065</v>
      </c>
      <c r="P7998" s="2">
        <f>ABS(O7998-'PV model'!$B$5)</f>
        <v>47.037640030439348</v>
      </c>
      <c r="Q7998" s="3">
        <f t="shared" si="1371"/>
        <v>145.02408012471764</v>
      </c>
      <c r="R7998" s="3">
        <f t="shared" si="1376"/>
        <v>0</v>
      </c>
      <c r="S7998" s="3">
        <f t="shared" si="1372"/>
        <v>0</v>
      </c>
      <c r="T7998" s="3">
        <f>(0.5*(1-COS(RADIANS(90-$X$3)))*(D7998+E7998)*'PV model'!$B$4)</f>
        <v>0</v>
      </c>
      <c r="U7998" s="3">
        <f t="shared" si="1377"/>
        <v>0</v>
      </c>
      <c r="V7998" s="3">
        <f>('PV model'!$B$13*(U7998/1000)*(1-'PV model'!$B$14*((20+C7998)-25))*'PV model'!$B$10)/'PV model'!$B$12</f>
        <v>0</v>
      </c>
    </row>
    <row r="7999" spans="1:22" x14ac:dyDescent="0.2">
      <c r="A7999" s="10">
        <f t="shared" si="1380"/>
        <v>334</v>
      </c>
      <c r="B7999" s="10">
        <f t="shared" si="1378"/>
        <v>2</v>
      </c>
      <c r="C7999" s="23">
        <v>8.6999999999999993</v>
      </c>
      <c r="D7999" s="24">
        <v>0</v>
      </c>
      <c r="E7999" s="24">
        <v>0</v>
      </c>
      <c r="F7999" s="48"/>
      <c r="G7999" s="48"/>
      <c r="H7999" s="1">
        <f t="shared" si="1379"/>
        <v>-21.982481832041817</v>
      </c>
      <c r="I7999" s="1">
        <f t="shared" si="1373"/>
        <v>10.247307353945903</v>
      </c>
      <c r="J7999" s="4">
        <f>B7999+('PV model'!$B$3/15)+(I7999/60)</f>
        <v>1.8941217892324318</v>
      </c>
      <c r="K7999" s="2">
        <f t="shared" si="1374"/>
        <v>151.58817316151351</v>
      </c>
      <c r="L7999" s="2">
        <f>DEGREES(ASIN((((COS(RADIANS('PV model'!$B$2))*COS(RADIANS(H7999))*COS(RADIANS(K7999)))+(SIN(RADIANS('PV model'!$B$2))*SIN(RADIANS(H7999)))))))</f>
        <v>-50.394636178193231</v>
      </c>
      <c r="M7999" s="3">
        <f t="shared" si="1370"/>
        <v>0</v>
      </c>
      <c r="N7999" s="2">
        <f t="shared" si="1375"/>
        <v>43.796926813570153</v>
      </c>
      <c r="O7999" s="2">
        <f>IF('PV model'!$B$2&gt;0, 180-N7999,IF('PV model'!$B$2&lt;0,0-N7999,N7999))</f>
        <v>136.20307318642983</v>
      </c>
      <c r="P7999" s="2">
        <f>ABS(O7999-'PV model'!$B$5)</f>
        <v>68.796926813570167</v>
      </c>
      <c r="Q7999" s="3">
        <f t="shared" si="1371"/>
        <v>140.39463617819322</v>
      </c>
      <c r="R7999" s="3">
        <f t="shared" si="1376"/>
        <v>0</v>
      </c>
      <c r="S7999" s="3">
        <f t="shared" si="1372"/>
        <v>0</v>
      </c>
      <c r="T7999" s="3">
        <f>(0.5*(1-COS(RADIANS(90-$X$3)))*(D7999+E7999)*'PV model'!$B$4)</f>
        <v>0</v>
      </c>
      <c r="U7999" s="3">
        <f t="shared" si="1377"/>
        <v>0</v>
      </c>
      <c r="V7999" s="3">
        <f>('PV model'!$B$13*(U7999/1000)*(1-'PV model'!$B$14*((20+C7999)-25))*'PV model'!$B$10)/'PV model'!$B$12</f>
        <v>0</v>
      </c>
    </row>
    <row r="8000" spans="1:22" x14ac:dyDescent="0.2">
      <c r="A8000" s="10">
        <f t="shared" si="1380"/>
        <v>334</v>
      </c>
      <c r="B8000" s="10">
        <f t="shared" si="1378"/>
        <v>3</v>
      </c>
      <c r="C8000" s="23">
        <v>8.8000000000000007</v>
      </c>
      <c r="D8000" s="24">
        <v>0</v>
      </c>
      <c r="E8000" s="24">
        <v>0</v>
      </c>
      <c r="F8000" s="48"/>
      <c r="G8000" s="48"/>
      <c r="H8000" s="1">
        <f t="shared" si="1379"/>
        <v>-21.982481832041817</v>
      </c>
      <c r="I8000" s="1">
        <f t="shared" si="1373"/>
        <v>10.247307353945903</v>
      </c>
      <c r="J8000" s="4">
        <f>B8000+('PV model'!$B$3/15)+(I8000/60)</f>
        <v>2.8941217892324316</v>
      </c>
      <c r="K8000" s="2">
        <f t="shared" si="1374"/>
        <v>136.58817316151351</v>
      </c>
      <c r="L8000" s="2">
        <f>DEGREES(ASIN((((COS(RADIANS('PV model'!$B$2))*COS(RADIANS(H8000))*COS(RADIANS(K8000)))+(SIN(RADIANS('PV model'!$B$2))*SIN(RADIANS(H8000)))))))</f>
        <v>-43.632642685787403</v>
      </c>
      <c r="M8000" s="3">
        <f t="shared" si="1370"/>
        <v>0</v>
      </c>
      <c r="N8000" s="2">
        <f t="shared" si="1375"/>
        <v>61.700548537145252</v>
      </c>
      <c r="O8000" s="2">
        <f>IF('PV model'!$B$2&gt;0, 180-N8000,IF('PV model'!$B$2&lt;0,0-N8000,N8000))</f>
        <v>118.29945146285475</v>
      </c>
      <c r="P8000" s="2">
        <f>ABS(O8000-'PV model'!$B$5)</f>
        <v>86.700548537145252</v>
      </c>
      <c r="Q8000" s="3">
        <f t="shared" si="1371"/>
        <v>133.6326426857874</v>
      </c>
      <c r="R8000" s="3">
        <f t="shared" si="1376"/>
        <v>0</v>
      </c>
      <c r="S8000" s="3">
        <f t="shared" si="1372"/>
        <v>0</v>
      </c>
      <c r="T8000" s="3">
        <f>(0.5*(1-COS(RADIANS(90-$X$3)))*(D8000+E8000)*'PV model'!$B$4)</f>
        <v>0</v>
      </c>
      <c r="U8000" s="3">
        <f t="shared" si="1377"/>
        <v>0</v>
      </c>
      <c r="V8000" s="3">
        <f>('PV model'!$B$13*(U8000/1000)*(1-'PV model'!$B$14*((20+C8000)-25))*'PV model'!$B$10)/'PV model'!$B$12</f>
        <v>0</v>
      </c>
    </row>
    <row r="8001" spans="1:22" x14ac:dyDescent="0.2">
      <c r="A8001" s="10">
        <f t="shared" si="1380"/>
        <v>334</v>
      </c>
      <c r="B8001" s="10">
        <f t="shared" si="1378"/>
        <v>4</v>
      </c>
      <c r="C8001" s="23">
        <v>8.6999999999999993</v>
      </c>
      <c r="D8001" s="24">
        <v>0</v>
      </c>
      <c r="E8001" s="24">
        <v>0</v>
      </c>
      <c r="F8001" s="48"/>
      <c r="G8001" s="48"/>
      <c r="H8001" s="1">
        <f t="shared" si="1379"/>
        <v>-21.982481832041817</v>
      </c>
      <c r="I8001" s="1">
        <f t="shared" si="1373"/>
        <v>10.247307353945903</v>
      </c>
      <c r="J8001" s="4">
        <f>B8001+('PV model'!$B$3/15)+(I8001/60)</f>
        <v>3.8941217892324316</v>
      </c>
      <c r="K8001" s="2">
        <f t="shared" si="1374"/>
        <v>121.58817316151351</v>
      </c>
      <c r="L8001" s="2">
        <f>DEGREES(ASIN((((COS(RADIANS('PV model'!$B$2))*COS(RADIANS(H8001))*COS(RADIANS(K8001)))+(SIN(RADIANS('PV model'!$B$2))*SIN(RADIANS(H8001)))))))</f>
        <v>-35.704779886528016</v>
      </c>
      <c r="M8001" s="3">
        <f t="shared" si="1370"/>
        <v>0</v>
      </c>
      <c r="N8001" s="2">
        <f t="shared" si="1375"/>
        <v>76.593105960510385</v>
      </c>
      <c r="O8001" s="2">
        <f>IF('PV model'!$B$2&gt;0, 180-N8001,IF('PV model'!$B$2&lt;0,0-N8001,N8001))</f>
        <v>103.40689403948961</v>
      </c>
      <c r="P8001" s="2">
        <f>ABS(O8001-'PV model'!$B$5)</f>
        <v>101.59310596051039</v>
      </c>
      <c r="Q8001" s="3">
        <f t="shared" si="1371"/>
        <v>125.70477988652803</v>
      </c>
      <c r="R8001" s="3">
        <f t="shared" si="1376"/>
        <v>0</v>
      </c>
      <c r="S8001" s="3">
        <f t="shared" si="1372"/>
        <v>0</v>
      </c>
      <c r="T8001" s="3">
        <f>(0.5*(1-COS(RADIANS(90-$X$3)))*(D8001+E8001)*'PV model'!$B$4)</f>
        <v>0</v>
      </c>
      <c r="U8001" s="3">
        <f t="shared" si="1377"/>
        <v>0</v>
      </c>
      <c r="V8001" s="3">
        <f>('PV model'!$B$13*(U8001/1000)*(1-'PV model'!$B$14*((20+C8001)-25))*'PV model'!$B$10)/'PV model'!$B$12</f>
        <v>0</v>
      </c>
    </row>
    <row r="8002" spans="1:22" x14ac:dyDescent="0.2">
      <c r="A8002" s="10">
        <f t="shared" si="1380"/>
        <v>334</v>
      </c>
      <c r="B8002" s="10">
        <f t="shared" si="1378"/>
        <v>5</v>
      </c>
      <c r="C8002" s="23">
        <v>8.6</v>
      </c>
      <c r="D8002" s="24">
        <v>0</v>
      </c>
      <c r="E8002" s="24">
        <v>0</v>
      </c>
      <c r="F8002" s="48"/>
      <c r="G8002" s="48"/>
      <c r="H8002" s="1">
        <f t="shared" si="1379"/>
        <v>-21.982481832041817</v>
      </c>
      <c r="I8002" s="1">
        <f t="shared" si="1373"/>
        <v>10.247307353945903</v>
      </c>
      <c r="J8002" s="4">
        <f>B8002+('PV model'!$B$3/15)+(I8002/60)</f>
        <v>4.8941217892324316</v>
      </c>
      <c r="K8002" s="2">
        <f t="shared" si="1374"/>
        <v>106.58817316151352</v>
      </c>
      <c r="L8002" s="2">
        <f>DEGREES(ASIN((((COS(RADIANS('PV model'!$B$2))*COS(RADIANS(H8002))*COS(RADIANS(K8002)))+(SIN(RADIANS('PV model'!$B$2))*SIN(RADIANS(H8002)))))))</f>
        <v>-27.286293727380997</v>
      </c>
      <c r="M8002" s="3">
        <f t="shared" si="1370"/>
        <v>0</v>
      </c>
      <c r="N8002" s="2">
        <f t="shared" si="1375"/>
        <v>89.603119905623927</v>
      </c>
      <c r="O8002" s="2">
        <f>IF('PV model'!$B$2&gt;0, 180-N8002,IF('PV model'!$B$2&lt;0,0-N8002,N8002))</f>
        <v>90.396880094376073</v>
      </c>
      <c r="P8002" s="2">
        <f>ABS(O8002-'PV model'!$B$5)</f>
        <v>114.60311990562393</v>
      </c>
      <c r="Q8002" s="3">
        <f t="shared" si="1371"/>
        <v>117.28629372738101</v>
      </c>
      <c r="R8002" s="3">
        <f t="shared" si="1376"/>
        <v>0</v>
      </c>
      <c r="S8002" s="3">
        <f t="shared" si="1372"/>
        <v>0</v>
      </c>
      <c r="T8002" s="3">
        <f>(0.5*(1-COS(RADIANS(90-$X$3)))*(D8002+E8002)*'PV model'!$B$4)</f>
        <v>0</v>
      </c>
      <c r="U8002" s="3">
        <f t="shared" si="1377"/>
        <v>0</v>
      </c>
      <c r="V8002" s="3">
        <f>('PV model'!$B$13*(U8002/1000)*(1-'PV model'!$B$14*((20+C8002)-25))*'PV model'!$B$10)/'PV model'!$B$12</f>
        <v>0</v>
      </c>
    </row>
    <row r="8003" spans="1:22" x14ac:dyDescent="0.2">
      <c r="A8003" s="10">
        <f t="shared" si="1380"/>
        <v>334</v>
      </c>
      <c r="B8003" s="10">
        <f t="shared" si="1378"/>
        <v>6</v>
      </c>
      <c r="C8003" s="23">
        <v>8.5</v>
      </c>
      <c r="D8003" s="24">
        <v>0</v>
      </c>
      <c r="E8003" s="24">
        <v>0</v>
      </c>
      <c r="F8003" s="48"/>
      <c r="G8003" s="48"/>
      <c r="H8003" s="1">
        <f t="shared" si="1379"/>
        <v>-21.982481832041817</v>
      </c>
      <c r="I8003" s="1">
        <f t="shared" si="1373"/>
        <v>10.247307353945903</v>
      </c>
      <c r="J8003" s="4">
        <f>B8003+('PV model'!$B$3/15)+(I8003/60)</f>
        <v>5.8941217892324316</v>
      </c>
      <c r="K8003" s="2">
        <f t="shared" si="1374"/>
        <v>91.588173161513524</v>
      </c>
      <c r="L8003" s="2">
        <f>DEGREES(ASIN((((COS(RADIANS('PV model'!$B$2))*COS(RADIANS(H8003))*COS(RADIANS(K8003)))+(SIN(RADIANS('PV model'!$B$2))*SIN(RADIANS(H8003)))))))</f>
        <v>-18.847252697739776</v>
      </c>
      <c r="M8003" s="3">
        <f t="shared" si="1370"/>
        <v>0</v>
      </c>
      <c r="N8003" s="2">
        <f t="shared" si="1375"/>
        <v>78.366510014254274</v>
      </c>
      <c r="O8003" s="2">
        <f>IF('PV model'!$B$2&gt;0, 180-N8003,IF('PV model'!$B$2&lt;0,0-N8003,N8003))</f>
        <v>101.63348998574573</v>
      </c>
      <c r="P8003" s="2">
        <f>ABS(O8003-'PV model'!$B$5)</f>
        <v>103.36651001425427</v>
      </c>
      <c r="Q8003" s="3">
        <f t="shared" si="1371"/>
        <v>108.84725269773978</v>
      </c>
      <c r="R8003" s="3">
        <f t="shared" si="1376"/>
        <v>0</v>
      </c>
      <c r="S8003" s="3">
        <f t="shared" si="1372"/>
        <v>0</v>
      </c>
      <c r="T8003" s="3">
        <f>(0.5*(1-COS(RADIANS(90-$X$3)))*(D8003+E8003)*'PV model'!$B$4)</f>
        <v>0</v>
      </c>
      <c r="U8003" s="3">
        <f t="shared" si="1377"/>
        <v>0</v>
      </c>
      <c r="V8003" s="3">
        <f>('PV model'!$B$13*(U8003/1000)*(1-'PV model'!$B$14*((20+C8003)-25))*'PV model'!$B$10)/'PV model'!$B$12</f>
        <v>0</v>
      </c>
    </row>
    <row r="8004" spans="1:22" x14ac:dyDescent="0.2">
      <c r="A8004" s="10">
        <f t="shared" si="1380"/>
        <v>334</v>
      </c>
      <c r="B8004" s="10">
        <f t="shared" si="1378"/>
        <v>7</v>
      </c>
      <c r="C8004" s="23">
        <v>8.5</v>
      </c>
      <c r="D8004" s="24">
        <v>0</v>
      </c>
      <c r="E8004" s="24">
        <v>0</v>
      </c>
      <c r="F8004" s="48"/>
      <c r="G8004" s="48"/>
      <c r="H8004" s="1">
        <f t="shared" si="1379"/>
        <v>-21.982481832041817</v>
      </c>
      <c r="I8004" s="1">
        <f t="shared" si="1373"/>
        <v>10.247307353945903</v>
      </c>
      <c r="J8004" s="4">
        <f>B8004+('PV model'!$B$3/15)+(I8004/60)</f>
        <v>6.8941217892324316</v>
      </c>
      <c r="K8004" s="2">
        <f t="shared" si="1374"/>
        <v>76.588173161513524</v>
      </c>
      <c r="L8004" s="2">
        <f>DEGREES(ASIN((((COS(RADIANS('PV model'!$B$2))*COS(RADIANS(H8004))*COS(RADIANS(K8004)))+(SIN(RADIANS('PV model'!$B$2))*SIN(RADIANS(H8004)))))))</f>
        <v>-10.758140063706476</v>
      </c>
      <c r="M8004" s="3">
        <f t="shared" si="1370"/>
        <v>0</v>
      </c>
      <c r="N8004" s="2">
        <f t="shared" si="1375"/>
        <v>66.656604193965549</v>
      </c>
      <c r="O8004" s="2">
        <f>IF('PV model'!$B$2&gt;0, 180-N8004,IF('PV model'!$B$2&lt;0,0-N8004,N8004))</f>
        <v>113.34339580603445</v>
      </c>
      <c r="P8004" s="2">
        <f>ABS(O8004-'PV model'!$B$5)</f>
        <v>91.656604193965549</v>
      </c>
      <c r="Q8004" s="3">
        <f t="shared" si="1371"/>
        <v>100.75814006370648</v>
      </c>
      <c r="R8004" s="3">
        <f t="shared" si="1376"/>
        <v>0</v>
      </c>
      <c r="S8004" s="3">
        <f t="shared" si="1372"/>
        <v>0</v>
      </c>
      <c r="T8004" s="3">
        <f>(0.5*(1-COS(RADIANS(90-$X$3)))*(D8004+E8004)*'PV model'!$B$4)</f>
        <v>0</v>
      </c>
      <c r="U8004" s="3">
        <f t="shared" si="1377"/>
        <v>0</v>
      </c>
      <c r="V8004" s="3">
        <f>('PV model'!$B$13*(U8004/1000)*(1-'PV model'!$B$14*((20+C8004)-25))*'PV model'!$B$10)/'PV model'!$B$12</f>
        <v>0</v>
      </c>
    </row>
    <row r="8005" spans="1:22" x14ac:dyDescent="0.2">
      <c r="A8005" s="10">
        <f t="shared" si="1380"/>
        <v>334</v>
      </c>
      <c r="B8005" s="10">
        <f t="shared" si="1378"/>
        <v>8</v>
      </c>
      <c r="C8005" s="23">
        <v>8.5</v>
      </c>
      <c r="D8005" s="24">
        <v>0</v>
      </c>
      <c r="E8005" s="24">
        <v>0</v>
      </c>
      <c r="F8005" s="48"/>
      <c r="G8005" s="48"/>
      <c r="H8005" s="1">
        <f t="shared" si="1379"/>
        <v>-21.982481832041817</v>
      </c>
      <c r="I8005" s="1">
        <f t="shared" si="1373"/>
        <v>10.247307353945903</v>
      </c>
      <c r="J8005" s="4">
        <f>B8005+('PV model'!$B$3/15)+(I8005/60)</f>
        <v>7.8941217892324316</v>
      </c>
      <c r="K8005" s="2">
        <f t="shared" si="1374"/>
        <v>61.588173161513524</v>
      </c>
      <c r="L8005" s="2">
        <f>DEGREES(ASIN((((COS(RADIANS('PV model'!$B$2))*COS(RADIANS(H8005))*COS(RADIANS(K8005)))+(SIN(RADIANS('PV model'!$B$2))*SIN(RADIANS(H8005)))))))</f>
        <v>-3.3584902959294265</v>
      </c>
      <c r="M8005" s="3">
        <f t="shared" si="1370"/>
        <v>0</v>
      </c>
      <c r="N8005" s="2">
        <f t="shared" si="1375"/>
        <v>54.786474173385706</v>
      </c>
      <c r="O8005" s="2">
        <f>IF('PV model'!$B$2&gt;0, 180-N8005,IF('PV model'!$B$2&lt;0,0-N8005,N8005))</f>
        <v>125.2135258266143</v>
      </c>
      <c r="P8005" s="2">
        <f>ABS(O8005-'PV model'!$B$5)</f>
        <v>79.786474173385699</v>
      </c>
      <c r="Q8005" s="3">
        <f t="shared" si="1371"/>
        <v>93.358490295929414</v>
      </c>
      <c r="R8005" s="3">
        <f t="shared" si="1376"/>
        <v>0</v>
      </c>
      <c r="S8005" s="3">
        <f t="shared" si="1372"/>
        <v>0</v>
      </c>
      <c r="T8005" s="3">
        <f>(0.5*(1-COS(RADIANS(90-$X$3)))*(D8005+E8005)*'PV model'!$B$4)</f>
        <v>0</v>
      </c>
      <c r="U8005" s="3">
        <f t="shared" si="1377"/>
        <v>0</v>
      </c>
      <c r="V8005" s="3">
        <f>('PV model'!$B$13*(U8005/1000)*(1-'PV model'!$B$14*((20+C8005)-25))*'PV model'!$B$10)/'PV model'!$B$12</f>
        <v>0</v>
      </c>
    </row>
    <row r="8006" spans="1:22" x14ac:dyDescent="0.2">
      <c r="A8006" s="10">
        <f t="shared" si="1380"/>
        <v>334</v>
      </c>
      <c r="B8006" s="10">
        <f t="shared" si="1378"/>
        <v>9</v>
      </c>
      <c r="C8006" s="23">
        <v>8.5</v>
      </c>
      <c r="D8006" s="24">
        <v>0</v>
      </c>
      <c r="E8006" s="24">
        <v>0.88200000000000001</v>
      </c>
      <c r="F8006" s="48"/>
      <c r="G8006" s="48"/>
      <c r="H8006" s="1">
        <f t="shared" si="1379"/>
        <v>-21.982481832041817</v>
      </c>
      <c r="I8006" s="1">
        <f t="shared" si="1373"/>
        <v>10.247307353945903</v>
      </c>
      <c r="J8006" s="4">
        <f>B8006+('PV model'!$B$3/15)+(I8006/60)</f>
        <v>8.8941217892324307</v>
      </c>
      <c r="K8006" s="2">
        <f t="shared" si="1374"/>
        <v>46.588173161513538</v>
      </c>
      <c r="L8006" s="2">
        <f>DEGREES(ASIN((((COS(RADIANS('PV model'!$B$2))*COS(RADIANS(H8006))*COS(RADIANS(K8006)))+(SIN(RADIANS('PV model'!$B$2))*SIN(RADIANS(H8006)))))))</f>
        <v>3.0074959339987442</v>
      </c>
      <c r="M8006" s="3">
        <f t="shared" ref="M8006:M8069" si="1381">IF(L8006&gt;0, L8006, 0)</f>
        <v>3.0074959339987442</v>
      </c>
      <c r="N8006" s="2">
        <f t="shared" si="1375"/>
        <v>42.419139721515812</v>
      </c>
      <c r="O8006" s="2">
        <f>IF('PV model'!$B$2&gt;0, 180-N8006,IF('PV model'!$B$2&lt;0,0-N8006,N8006))</f>
        <v>137.58086027848418</v>
      </c>
      <c r="P8006" s="2">
        <f>ABS(O8006-'PV model'!$B$5)</f>
        <v>67.419139721515819</v>
      </c>
      <c r="Q8006" s="3">
        <f t="shared" ref="Q8006:Q8069" si="1382">DEGREES(ACOS((SIN(RADIANS(L8006))*COS(RADIANS(90-$X$3))+COS(RADIANS(L8006))*COS(RADIANS(P8006))*SIN(RADIANS(90-$X$3)))))</f>
        <v>86.99250406600126</v>
      </c>
      <c r="R8006" s="3">
        <f t="shared" si="1376"/>
        <v>0</v>
      </c>
      <c r="S8006" s="3">
        <f t="shared" ref="S8006:S8069" si="1383">IF($Z$3=TRUE, IF(E8006=0,0,E8006*(0.5*(1+COS(RADIANS(90-$X$3))*(1+(1-(E8006^2/(D8006+E8006)^2))*(SIN(RADIANS(0.5*$X$3))^3)))*(1+(1-(E8006^2/(D8006+E8006)^2))*(COS(RADIANS(Q8006))^2)*(SIN(RADIANS(90-L8006))^3)))), IF(E8006=0,0,E8006*(0.5*(1+COS(RADIANS(90-$X$3))))))</f>
        <v>0.88200000000000001</v>
      </c>
      <c r="T8006" s="3">
        <f>(0.5*(1-COS(RADIANS(90-$X$3)))*(D8006+E8006)*'PV model'!$B$4)</f>
        <v>0</v>
      </c>
      <c r="U8006" s="3">
        <f t="shared" si="1377"/>
        <v>0.88200000000000001</v>
      </c>
      <c r="V8006" s="3">
        <f>('PV model'!$B$13*(U8006/1000)*(1-'PV model'!$B$14*((20+C8006)-25))*'PV model'!$B$10)/'PV model'!$B$12</f>
        <v>8.6930413919999991E-2</v>
      </c>
    </row>
    <row r="8007" spans="1:22" x14ac:dyDescent="0.2">
      <c r="A8007" s="10">
        <f t="shared" si="1380"/>
        <v>334</v>
      </c>
      <c r="B8007" s="10">
        <f t="shared" si="1378"/>
        <v>10</v>
      </c>
      <c r="C8007" s="23">
        <v>9.1999999999999993</v>
      </c>
      <c r="D8007" s="24">
        <v>0</v>
      </c>
      <c r="E8007" s="24">
        <v>12.348000000000001</v>
      </c>
      <c r="F8007" s="48"/>
      <c r="G8007" s="48"/>
      <c r="H8007" s="1">
        <f t="shared" si="1379"/>
        <v>-21.982481832041817</v>
      </c>
      <c r="I8007" s="1">
        <f t="shared" ref="I8007:I8070" si="1384">9.87*SIN(RADIANS(1.978*A8007-160.22))-7.53*COS(RADIANS(0.989*A8007-80.11))-1.5*SIN((RADIANS(0.989*A8007-80.11)))</f>
        <v>10.247307353945903</v>
      </c>
      <c r="J8007" s="4">
        <f>B8007+('PV model'!$B$3/15)+(I8007/60)</f>
        <v>9.8941217892324307</v>
      </c>
      <c r="K8007" s="2">
        <f t="shared" ref="K8007:K8070" si="1385">15*(12-J8007)</f>
        <v>31.588173161513538</v>
      </c>
      <c r="L8007" s="2">
        <f>DEGREES(ASIN((((COS(RADIANS('PV model'!$B$2))*COS(RADIANS(H8007))*COS(RADIANS(K8007)))+(SIN(RADIANS('PV model'!$B$2))*SIN(RADIANS(H8007)))))))</f>
        <v>7.985229037045471</v>
      </c>
      <c r="M8007" s="3">
        <f t="shared" si="1381"/>
        <v>7.985229037045471</v>
      </c>
      <c r="N8007" s="2">
        <f t="shared" ref="N8007:N8070" si="1386">DEGREES(ASIN((COS(RADIANS(H8007))*SIN(RADIANS(K8007)))/COS(RADIANS(L8007))))</f>
        <v>29.37239841133027</v>
      </c>
      <c r="O8007" s="2">
        <f>IF('PV model'!$B$2&gt;0, 180-N8007,IF('PV model'!$B$2&lt;0,0-N8007,N8007))</f>
        <v>150.62760158866973</v>
      </c>
      <c r="P8007" s="2">
        <f>ABS(O8007-'PV model'!$B$5)</f>
        <v>54.372398411330266</v>
      </c>
      <c r="Q8007" s="3">
        <f t="shared" si="1382"/>
        <v>82.014770962954529</v>
      </c>
      <c r="R8007" s="3">
        <f t="shared" ref="R8007:R8070" si="1387">IF(D8007=0,0,D8007*COS(RADIANS(Q8007))/SIN(RADIANS(L8007)))</f>
        <v>0</v>
      </c>
      <c r="S8007" s="3">
        <f t="shared" si="1383"/>
        <v>12.348000000000001</v>
      </c>
      <c r="T8007" s="3">
        <f>(0.5*(1-COS(RADIANS(90-$X$3)))*(D8007+E8007)*'PV model'!$B$4)</f>
        <v>0</v>
      </c>
      <c r="U8007" s="3">
        <f t="shared" ref="U8007:U8070" si="1388">R8007+S8007+T8007</f>
        <v>12.348000000000001</v>
      </c>
      <c r="V8007" s="3">
        <f>('PV model'!$B$13*(U8007/1000)*(1-'PV model'!$B$14*((20+C8007)-25))*'PV model'!$B$10)/'PV model'!$B$12</f>
        <v>1.213569737856</v>
      </c>
    </row>
    <row r="8008" spans="1:22" x14ac:dyDescent="0.2">
      <c r="A8008" s="10">
        <f t="shared" si="1380"/>
        <v>334</v>
      </c>
      <c r="B8008" s="10">
        <f t="shared" ref="B8008:B8071" si="1389">IF(B8007&lt;24,B8007+1,1)</f>
        <v>11</v>
      </c>
      <c r="C8008" s="23">
        <v>9.9</v>
      </c>
      <c r="D8008" s="24">
        <v>0</v>
      </c>
      <c r="E8008" s="24">
        <v>28.224</v>
      </c>
      <c r="F8008" s="48"/>
      <c r="G8008" s="48"/>
      <c r="H8008" s="1">
        <f t="shared" ref="H8008:H8071" si="1390">(23.465*SIN(RADIANS(280.1+0.9863*A8008)))</f>
        <v>-21.982481832041817</v>
      </c>
      <c r="I8008" s="1">
        <f t="shared" si="1384"/>
        <v>10.247307353945903</v>
      </c>
      <c r="J8008" s="4">
        <f>B8008+('PV model'!$B$3/15)+(I8008/60)</f>
        <v>10.894121789232431</v>
      </c>
      <c r="K8008" s="2">
        <f t="shared" si="1385"/>
        <v>16.588173161513538</v>
      </c>
      <c r="L8008" s="2">
        <f>DEGREES(ASIN((((COS(RADIANS('PV model'!$B$2))*COS(RADIANS(H8008))*COS(RADIANS(K8008)))+(SIN(RADIANS('PV model'!$B$2))*SIN(RADIANS(H8008)))))))</f>
        <v>11.237651441199919</v>
      </c>
      <c r="M8008" s="3">
        <f t="shared" si="1381"/>
        <v>11.237651441199919</v>
      </c>
      <c r="N8008" s="2">
        <f t="shared" si="1386"/>
        <v>15.658900156580733</v>
      </c>
      <c r="O8008" s="2">
        <f>IF('PV model'!$B$2&gt;0, 180-N8008,IF('PV model'!$B$2&lt;0,0-N8008,N8008))</f>
        <v>164.34109984341927</v>
      </c>
      <c r="P8008" s="2">
        <f>ABS(O8008-'PV model'!$B$5)</f>
        <v>40.658900156580728</v>
      </c>
      <c r="Q8008" s="3">
        <f t="shared" si="1382"/>
        <v>78.762348558800085</v>
      </c>
      <c r="R8008" s="3">
        <f t="shared" si="1387"/>
        <v>0</v>
      </c>
      <c r="S8008" s="3">
        <f t="shared" si="1383"/>
        <v>28.224</v>
      </c>
      <c r="T8008" s="3">
        <f>(0.5*(1-COS(RADIANS(90-$X$3)))*(D8008+E8008)*'PV model'!$B$4)</f>
        <v>0</v>
      </c>
      <c r="U8008" s="3">
        <f t="shared" si="1388"/>
        <v>28.224</v>
      </c>
      <c r="V8008" s="3">
        <f>('PV model'!$B$13*(U8008/1000)*(1-'PV model'!$B$14*((20+C8008)-25))*'PV model'!$B$10)/'PV model'!$B$12</f>
        <v>2.7659741276159999</v>
      </c>
    </row>
    <row r="8009" spans="1:22" x14ac:dyDescent="0.2">
      <c r="A8009" s="10">
        <f t="shared" si="1380"/>
        <v>334</v>
      </c>
      <c r="B8009" s="10">
        <f t="shared" si="1389"/>
        <v>12</v>
      </c>
      <c r="C8009" s="23">
        <v>10.6</v>
      </c>
      <c r="D8009" s="24">
        <v>0</v>
      </c>
      <c r="E8009" s="24">
        <v>38.808</v>
      </c>
      <c r="F8009" s="48"/>
      <c r="G8009" s="48"/>
      <c r="H8009" s="1">
        <f t="shared" si="1390"/>
        <v>-21.982481832041817</v>
      </c>
      <c r="I8009" s="1">
        <f t="shared" si="1384"/>
        <v>10.247307353945903</v>
      </c>
      <c r="J8009" s="4">
        <f>B8009+('PV model'!$B$3/15)+(I8009/60)</f>
        <v>11.894121789232431</v>
      </c>
      <c r="K8009" s="2">
        <f t="shared" si="1385"/>
        <v>1.5881731615135397</v>
      </c>
      <c r="L8009" s="2">
        <f>DEGREES(ASIN((((COS(RADIANS('PV model'!$B$2))*COS(RADIANS(H8009))*COS(RADIANS(K8009)))+(SIN(RADIANS('PV model'!$B$2))*SIN(RADIANS(H8009)))))))</f>
        <v>12.50567683022104</v>
      </c>
      <c r="M8009" s="3">
        <f t="shared" si="1381"/>
        <v>12.50567683022104</v>
      </c>
      <c r="N8009" s="2">
        <f t="shared" si="1386"/>
        <v>1.5084812811521995</v>
      </c>
      <c r="O8009" s="2">
        <f>IF('PV model'!$B$2&gt;0, 180-N8009,IF('PV model'!$B$2&lt;0,0-N8009,N8009))</f>
        <v>178.4915187188478</v>
      </c>
      <c r="P8009" s="2">
        <f>ABS(O8009-'PV model'!$B$5)</f>
        <v>26.5084812811522</v>
      </c>
      <c r="Q8009" s="3">
        <f t="shared" si="1382"/>
        <v>77.494323169778966</v>
      </c>
      <c r="R8009" s="3">
        <f t="shared" si="1387"/>
        <v>0</v>
      </c>
      <c r="S8009" s="3">
        <f t="shared" si="1383"/>
        <v>38.808</v>
      </c>
      <c r="T8009" s="3">
        <f>(0.5*(1-COS(RADIANS(90-$X$3)))*(D8009+E8009)*'PV model'!$B$4)</f>
        <v>0</v>
      </c>
      <c r="U8009" s="3">
        <f t="shared" si="1388"/>
        <v>38.808</v>
      </c>
      <c r="V8009" s="3">
        <f>('PV model'!$B$13*(U8009/1000)*(1-'PV model'!$B$14*((20+C8009)-25))*'PV model'!$B$10)/'PV model'!$B$12</f>
        <v>3.7923525319680005</v>
      </c>
    </row>
    <row r="8010" spans="1:22" x14ac:dyDescent="0.2">
      <c r="A8010" s="10">
        <f t="shared" si="1380"/>
        <v>334</v>
      </c>
      <c r="B8010" s="10">
        <f t="shared" si="1389"/>
        <v>13</v>
      </c>
      <c r="C8010" s="23">
        <v>10.7</v>
      </c>
      <c r="D8010" s="24">
        <v>0</v>
      </c>
      <c r="E8010" s="24">
        <v>40.572000000000003</v>
      </c>
      <c r="F8010" s="48"/>
      <c r="G8010" s="48"/>
      <c r="H8010" s="1">
        <f t="shared" si="1390"/>
        <v>-21.982481832041817</v>
      </c>
      <c r="I8010" s="1">
        <f t="shared" si="1384"/>
        <v>10.247307353945903</v>
      </c>
      <c r="J8010" s="4">
        <f>B8010+('PV model'!$B$3/15)+(I8010/60)</f>
        <v>12.894121789232431</v>
      </c>
      <c r="K8010" s="2">
        <f t="shared" si="1385"/>
        <v>-13.41182683848646</v>
      </c>
      <c r="L8010" s="2">
        <f>DEGREES(ASIN((((COS(RADIANS('PV model'!$B$2))*COS(RADIANS(H8010))*COS(RADIANS(K8010)))+(SIN(RADIANS('PV model'!$B$2))*SIN(RADIANS(H8010)))))))</f>
        <v>11.678165273310775</v>
      </c>
      <c r="M8010" s="3">
        <f t="shared" si="1381"/>
        <v>11.678165273310775</v>
      </c>
      <c r="N8010" s="2">
        <f t="shared" si="1386"/>
        <v>-12.687420761064288</v>
      </c>
      <c r="O8010" s="2">
        <f>IF('PV model'!$B$2&gt;0, 180-N8010,IF('PV model'!$B$2&lt;0,0-N8010,N8010))</f>
        <v>192.68742076106429</v>
      </c>
      <c r="P8010" s="2">
        <f>ABS(O8010-'PV model'!$B$5)</f>
        <v>12.312579238935712</v>
      </c>
      <c r="Q8010" s="3">
        <f t="shared" si="1382"/>
        <v>78.321834726689232</v>
      </c>
      <c r="R8010" s="3">
        <f t="shared" si="1387"/>
        <v>0</v>
      </c>
      <c r="S8010" s="3">
        <f t="shared" si="1383"/>
        <v>40.572000000000003</v>
      </c>
      <c r="T8010" s="3">
        <f>(0.5*(1-COS(RADIANS(90-$X$3)))*(D8010+E8010)*'PV model'!$B$4)</f>
        <v>0</v>
      </c>
      <c r="U8010" s="3">
        <f t="shared" si="1388"/>
        <v>40.572000000000003</v>
      </c>
      <c r="V8010" s="3">
        <f>('PV model'!$B$13*(U8010/1000)*(1-'PV model'!$B$14*((20+C8010)-25))*'PV model'!$B$10)/'PV model'!$B$12</f>
        <v>3.9631099616639998</v>
      </c>
    </row>
    <row r="8011" spans="1:22" x14ac:dyDescent="0.2">
      <c r="A8011" s="10">
        <f t="shared" si="1380"/>
        <v>334</v>
      </c>
      <c r="B8011" s="10">
        <f t="shared" si="1389"/>
        <v>14</v>
      </c>
      <c r="C8011" s="23">
        <v>10.8</v>
      </c>
      <c r="D8011" s="24">
        <v>0</v>
      </c>
      <c r="E8011" s="24">
        <v>33.515999999999998</v>
      </c>
      <c r="F8011" s="48"/>
      <c r="G8011" s="48"/>
      <c r="H8011" s="1">
        <f t="shared" si="1390"/>
        <v>-21.982481832041817</v>
      </c>
      <c r="I8011" s="1">
        <f t="shared" si="1384"/>
        <v>10.247307353945903</v>
      </c>
      <c r="J8011" s="4">
        <f>B8011+('PV model'!$B$3/15)+(I8011/60)</f>
        <v>13.894121789232431</v>
      </c>
      <c r="K8011" s="2">
        <f t="shared" si="1385"/>
        <v>-28.411826838486462</v>
      </c>
      <c r="L8011" s="2">
        <f>DEGREES(ASIN((((COS(RADIANS('PV model'!$B$2))*COS(RADIANS(H8011))*COS(RADIANS(K8011)))+(SIN(RADIANS('PV model'!$B$2))*SIN(RADIANS(H8011)))))))</f>
        <v>8.8283412931265079</v>
      </c>
      <c r="M8011" s="3">
        <f t="shared" si="1381"/>
        <v>8.8283412931265079</v>
      </c>
      <c r="N8011" s="2">
        <f t="shared" si="1386"/>
        <v>-26.519593129606235</v>
      </c>
      <c r="O8011" s="2">
        <f>IF('PV model'!$B$2&gt;0, 180-N8011,IF('PV model'!$B$2&lt;0,0-N8011,N8011))</f>
        <v>206.51959312960622</v>
      </c>
      <c r="P8011" s="2">
        <f>ABS(O8011-'PV model'!$B$5)</f>
        <v>1.5195931296062213</v>
      </c>
      <c r="Q8011" s="3">
        <f t="shared" si="1382"/>
        <v>81.171658706873487</v>
      </c>
      <c r="R8011" s="3">
        <f t="shared" si="1387"/>
        <v>0</v>
      </c>
      <c r="S8011" s="3">
        <f t="shared" si="1383"/>
        <v>33.515999999999998</v>
      </c>
      <c r="T8011" s="3">
        <f>(0.5*(1-COS(RADIANS(90-$X$3)))*(D8011+E8011)*'PV model'!$B$4)</f>
        <v>0</v>
      </c>
      <c r="U8011" s="3">
        <f t="shared" si="1388"/>
        <v>33.515999999999998</v>
      </c>
      <c r="V8011" s="3">
        <f>('PV model'!$B$13*(U8011/1000)*(1-'PV model'!$B$14*((20+C8011)-25))*'PV model'!$B$10)/'PV model'!$B$12</f>
        <v>3.2725333428479995</v>
      </c>
    </row>
    <row r="8012" spans="1:22" x14ac:dyDescent="0.2">
      <c r="A8012" s="10">
        <f t="shared" si="1380"/>
        <v>334</v>
      </c>
      <c r="B8012" s="10">
        <f t="shared" si="1389"/>
        <v>15</v>
      </c>
      <c r="C8012" s="23">
        <v>10.9</v>
      </c>
      <c r="D8012" s="24">
        <v>0</v>
      </c>
      <c r="E8012" s="24">
        <v>18.521999999999998</v>
      </c>
      <c r="F8012" s="48"/>
      <c r="G8012" s="48"/>
      <c r="H8012" s="1">
        <f t="shared" si="1390"/>
        <v>-21.982481832041817</v>
      </c>
      <c r="I8012" s="1">
        <f t="shared" si="1384"/>
        <v>10.247307353945903</v>
      </c>
      <c r="J8012" s="4">
        <f>B8012+('PV model'!$B$3/15)+(I8012/60)</f>
        <v>14.894121789232431</v>
      </c>
      <c r="K8012" s="2">
        <f t="shared" si="1385"/>
        <v>-43.411826838486462</v>
      </c>
      <c r="L8012" s="2">
        <f>DEGREES(ASIN((((COS(RADIANS('PV model'!$B$2))*COS(RADIANS(H8012))*COS(RADIANS(K8012)))+(SIN(RADIANS('PV model'!$B$2))*SIN(RADIANS(H8012)))))))</f>
        <v>4.1893654380703502</v>
      </c>
      <c r="M8012" s="3">
        <f t="shared" si="1381"/>
        <v>4.1893654380703502</v>
      </c>
      <c r="N8012" s="2">
        <f t="shared" si="1386"/>
        <v>-39.715914209773871</v>
      </c>
      <c r="O8012" s="2">
        <f>IF('PV model'!$B$2&gt;0, 180-N8012,IF('PV model'!$B$2&lt;0,0-N8012,N8012))</f>
        <v>219.71591420977387</v>
      </c>
      <c r="P8012" s="2">
        <f>ABS(O8012-'PV model'!$B$5)</f>
        <v>14.715914209773871</v>
      </c>
      <c r="Q8012" s="3">
        <f t="shared" si="1382"/>
        <v>85.810634561929646</v>
      </c>
      <c r="R8012" s="3">
        <f t="shared" si="1387"/>
        <v>0</v>
      </c>
      <c r="S8012" s="3">
        <f t="shared" si="1383"/>
        <v>18.521999999999998</v>
      </c>
      <c r="T8012" s="3">
        <f>(0.5*(1-COS(RADIANS(90-$X$3)))*(D8012+E8012)*'PV model'!$B$4)</f>
        <v>0</v>
      </c>
      <c r="U8012" s="3">
        <f t="shared" si="1388"/>
        <v>18.521999999999998</v>
      </c>
      <c r="V8012" s="3">
        <f>('PV model'!$B$13*(U8012/1000)*(1-'PV model'!$B$14*((20+C8012)-25))*'PV model'!$B$10)/'PV model'!$B$12</f>
        <v>1.8077646847679996</v>
      </c>
    </row>
    <row r="8013" spans="1:22" x14ac:dyDescent="0.2">
      <c r="A8013" s="10">
        <f t="shared" si="1380"/>
        <v>334</v>
      </c>
      <c r="B8013" s="10">
        <f t="shared" si="1389"/>
        <v>16</v>
      </c>
      <c r="C8013" s="23">
        <v>10.8</v>
      </c>
      <c r="D8013" s="24">
        <v>0</v>
      </c>
      <c r="E8013" s="24">
        <v>4.41</v>
      </c>
      <c r="F8013" s="48"/>
      <c r="G8013" s="48"/>
      <c r="H8013" s="1">
        <f t="shared" si="1390"/>
        <v>-21.982481832041817</v>
      </c>
      <c r="I8013" s="1">
        <f t="shared" si="1384"/>
        <v>10.247307353945903</v>
      </c>
      <c r="J8013" s="4">
        <f>B8013+('PV model'!$B$3/15)+(I8013/60)</f>
        <v>15.894121789232431</v>
      </c>
      <c r="K8013" s="2">
        <f t="shared" si="1385"/>
        <v>-58.411826838486462</v>
      </c>
      <c r="L8013" s="2">
        <f>DEGREES(ASIN((((COS(RADIANS('PV model'!$B$2))*COS(RADIANS(H8013))*COS(RADIANS(K8013)))+(SIN(RADIANS('PV model'!$B$2))*SIN(RADIANS(H8013)))))))</f>
        <v>-1.9123131962325715</v>
      </c>
      <c r="M8013" s="3">
        <f t="shared" si="1381"/>
        <v>0</v>
      </c>
      <c r="N8013" s="2">
        <f t="shared" si="1386"/>
        <v>-52.217803876986402</v>
      </c>
      <c r="O8013" s="2">
        <f>IF('PV model'!$B$2&gt;0, 180-N8013,IF('PV model'!$B$2&lt;0,0-N8013,N8013))</f>
        <v>232.21780387698641</v>
      </c>
      <c r="P8013" s="2">
        <f>ABS(O8013-'PV model'!$B$5)</f>
        <v>27.217803876986409</v>
      </c>
      <c r="Q8013" s="3">
        <f t="shared" si="1382"/>
        <v>91.912313196232574</v>
      </c>
      <c r="R8013" s="3">
        <f t="shared" si="1387"/>
        <v>0</v>
      </c>
      <c r="S8013" s="3">
        <f t="shared" si="1383"/>
        <v>4.41</v>
      </c>
      <c r="T8013" s="3">
        <f>(0.5*(1-COS(RADIANS(90-$X$3)))*(D8013+E8013)*'PV model'!$B$4)</f>
        <v>0</v>
      </c>
      <c r="U8013" s="3">
        <f t="shared" si="1388"/>
        <v>4.41</v>
      </c>
      <c r="V8013" s="3">
        <f>('PV model'!$B$13*(U8013/1000)*(1-'PV model'!$B$14*((20+C8013)-25))*'PV model'!$B$10)/'PV model'!$B$12</f>
        <v>0.43059649247999998</v>
      </c>
    </row>
    <row r="8014" spans="1:22" x14ac:dyDescent="0.2">
      <c r="A8014" s="10">
        <f t="shared" si="1380"/>
        <v>334</v>
      </c>
      <c r="B8014" s="10">
        <f t="shared" si="1389"/>
        <v>17</v>
      </c>
      <c r="C8014" s="23">
        <v>10.7</v>
      </c>
      <c r="D8014" s="24">
        <v>0</v>
      </c>
      <c r="E8014" s="24">
        <v>0</v>
      </c>
      <c r="F8014" s="48"/>
      <c r="G8014" s="48"/>
      <c r="H8014" s="1">
        <f t="shared" si="1390"/>
        <v>-21.982481832041817</v>
      </c>
      <c r="I8014" s="1">
        <f t="shared" si="1384"/>
        <v>10.247307353945903</v>
      </c>
      <c r="J8014" s="4">
        <f>B8014+('PV model'!$B$3/15)+(I8014/60)</f>
        <v>16.894121789232432</v>
      </c>
      <c r="K8014" s="2">
        <f t="shared" si="1385"/>
        <v>-73.41182683848649</v>
      </c>
      <c r="L8014" s="2">
        <f>DEGREES(ASIN((((COS(RADIANS('PV model'!$B$2))*COS(RADIANS(H8014))*COS(RADIANS(K8014)))+(SIN(RADIANS('PV model'!$B$2))*SIN(RADIANS(H8014)))))))</f>
        <v>-9.1222762500949859</v>
      </c>
      <c r="M8014" s="3">
        <f t="shared" si="1381"/>
        <v>0</v>
      </c>
      <c r="N8014" s="2">
        <f t="shared" si="1386"/>
        <v>-64.169863265746415</v>
      </c>
      <c r="O8014" s="2">
        <f>IF('PV model'!$B$2&gt;0, 180-N8014,IF('PV model'!$B$2&lt;0,0-N8014,N8014))</f>
        <v>244.16986326574641</v>
      </c>
      <c r="P8014" s="2">
        <f>ABS(O8014-'PV model'!$B$5)</f>
        <v>39.169863265746415</v>
      </c>
      <c r="Q8014" s="3">
        <f t="shared" si="1382"/>
        <v>99.122276250094984</v>
      </c>
      <c r="R8014" s="3">
        <f t="shared" si="1387"/>
        <v>0</v>
      </c>
      <c r="S8014" s="3">
        <f t="shared" si="1383"/>
        <v>0</v>
      </c>
      <c r="T8014" s="3">
        <f>(0.5*(1-COS(RADIANS(90-$X$3)))*(D8014+E8014)*'PV model'!$B$4)</f>
        <v>0</v>
      </c>
      <c r="U8014" s="3">
        <f t="shared" si="1388"/>
        <v>0</v>
      </c>
      <c r="V8014" s="3">
        <f>('PV model'!$B$13*(U8014/1000)*(1-'PV model'!$B$14*((20+C8014)-25))*'PV model'!$B$10)/'PV model'!$B$12</f>
        <v>0</v>
      </c>
    </row>
    <row r="8015" spans="1:22" x14ac:dyDescent="0.2">
      <c r="A8015" s="10">
        <f t="shared" si="1380"/>
        <v>334</v>
      </c>
      <c r="B8015" s="10">
        <f t="shared" si="1389"/>
        <v>18</v>
      </c>
      <c r="C8015" s="23">
        <v>10.6</v>
      </c>
      <c r="D8015" s="24">
        <v>0</v>
      </c>
      <c r="E8015" s="24">
        <v>0</v>
      </c>
      <c r="F8015" s="48"/>
      <c r="G8015" s="48"/>
      <c r="H8015" s="1">
        <f t="shared" si="1390"/>
        <v>-21.982481832041817</v>
      </c>
      <c r="I8015" s="1">
        <f t="shared" si="1384"/>
        <v>10.247307353945903</v>
      </c>
      <c r="J8015" s="4">
        <f>B8015+('PV model'!$B$3/15)+(I8015/60)</f>
        <v>17.894121789232432</v>
      </c>
      <c r="K8015" s="2">
        <f t="shared" si="1385"/>
        <v>-88.41182683848649</v>
      </c>
      <c r="L8015" s="2">
        <f>DEGREES(ASIN((((COS(RADIANS('PV model'!$B$2))*COS(RADIANS(H8015))*COS(RADIANS(K8015)))+(SIN(RADIANS('PV model'!$B$2))*SIN(RADIANS(H8015)))))))</f>
        <v>-17.093543691824095</v>
      </c>
      <c r="M8015" s="3">
        <f t="shared" si="1381"/>
        <v>0</v>
      </c>
      <c r="N8015" s="2">
        <f t="shared" si="1386"/>
        <v>-75.878634598584028</v>
      </c>
      <c r="O8015" s="2">
        <f>IF('PV model'!$B$2&gt;0, 180-N8015,IF('PV model'!$B$2&lt;0,0-N8015,N8015))</f>
        <v>255.87863459858403</v>
      </c>
      <c r="P8015" s="2">
        <f>ABS(O8015-'PV model'!$B$5)</f>
        <v>50.878634598584028</v>
      </c>
      <c r="Q8015" s="3">
        <f t="shared" si="1382"/>
        <v>107.0935436918241</v>
      </c>
      <c r="R8015" s="3">
        <f t="shared" si="1387"/>
        <v>0</v>
      </c>
      <c r="S8015" s="3">
        <f t="shared" si="1383"/>
        <v>0</v>
      </c>
      <c r="T8015" s="3">
        <f>(0.5*(1-COS(RADIANS(90-$X$3)))*(D8015+E8015)*'PV model'!$B$4)</f>
        <v>0</v>
      </c>
      <c r="U8015" s="3">
        <f t="shared" si="1388"/>
        <v>0</v>
      </c>
      <c r="V8015" s="3">
        <f>('PV model'!$B$13*(U8015/1000)*(1-'PV model'!$B$14*((20+C8015)-25))*'PV model'!$B$10)/'PV model'!$B$12</f>
        <v>0</v>
      </c>
    </row>
    <row r="8016" spans="1:22" x14ac:dyDescent="0.2">
      <c r="A8016" s="10">
        <f t="shared" si="1380"/>
        <v>334</v>
      </c>
      <c r="B8016" s="10">
        <f t="shared" si="1389"/>
        <v>19</v>
      </c>
      <c r="C8016" s="23">
        <v>10.7</v>
      </c>
      <c r="D8016" s="24">
        <v>0</v>
      </c>
      <c r="E8016" s="24">
        <v>0</v>
      </c>
      <c r="F8016" s="48"/>
      <c r="G8016" s="48"/>
      <c r="H8016" s="1">
        <f t="shared" si="1390"/>
        <v>-21.982481832041817</v>
      </c>
      <c r="I8016" s="1">
        <f t="shared" si="1384"/>
        <v>10.247307353945903</v>
      </c>
      <c r="J8016" s="4">
        <f>B8016+('PV model'!$B$3/15)+(I8016/60)</f>
        <v>18.894121789232432</v>
      </c>
      <c r="K8016" s="2">
        <f t="shared" si="1385"/>
        <v>-103.41182683848649</v>
      </c>
      <c r="L8016" s="2">
        <f>DEGREES(ASIN((((COS(RADIANS('PV model'!$B$2))*COS(RADIANS(H8016))*COS(RADIANS(K8016)))+(SIN(RADIANS('PV model'!$B$2))*SIN(RADIANS(H8016)))))))</f>
        <v>-25.487572215137451</v>
      </c>
      <c r="M8016" s="3">
        <f t="shared" si="1381"/>
        <v>0</v>
      </c>
      <c r="N8016" s="2">
        <f t="shared" si="1386"/>
        <v>-87.793053050803223</v>
      </c>
      <c r="O8016" s="2">
        <f>IF('PV model'!$B$2&gt;0, 180-N8016,IF('PV model'!$B$2&lt;0,0-N8016,N8016))</f>
        <v>267.79305305080322</v>
      </c>
      <c r="P8016" s="2">
        <f>ABS(O8016-'PV model'!$B$5)</f>
        <v>62.793053050803223</v>
      </c>
      <c r="Q8016" s="3">
        <f t="shared" si="1382"/>
        <v>115.48757221513746</v>
      </c>
      <c r="R8016" s="3">
        <f t="shared" si="1387"/>
        <v>0</v>
      </c>
      <c r="S8016" s="3">
        <f t="shared" si="1383"/>
        <v>0</v>
      </c>
      <c r="T8016" s="3">
        <f>(0.5*(1-COS(RADIANS(90-$X$3)))*(D8016+E8016)*'PV model'!$B$4)</f>
        <v>0</v>
      </c>
      <c r="U8016" s="3">
        <f t="shared" si="1388"/>
        <v>0</v>
      </c>
      <c r="V8016" s="3">
        <f>('PV model'!$B$13*(U8016/1000)*(1-'PV model'!$B$14*((20+C8016)-25))*'PV model'!$B$10)/'PV model'!$B$12</f>
        <v>0</v>
      </c>
    </row>
    <row r="8017" spans="1:22" x14ac:dyDescent="0.2">
      <c r="A8017" s="10">
        <f t="shared" si="1380"/>
        <v>334</v>
      </c>
      <c r="B8017" s="10">
        <f t="shared" si="1389"/>
        <v>20</v>
      </c>
      <c r="C8017" s="23">
        <v>10.6</v>
      </c>
      <c r="D8017" s="24">
        <v>0</v>
      </c>
      <c r="E8017" s="24">
        <v>0</v>
      </c>
      <c r="F8017" s="48"/>
      <c r="G8017" s="48"/>
      <c r="H8017" s="1">
        <f t="shared" si="1390"/>
        <v>-21.982481832041817</v>
      </c>
      <c r="I8017" s="1">
        <f t="shared" si="1384"/>
        <v>10.247307353945903</v>
      </c>
      <c r="J8017" s="4">
        <f>B8017+('PV model'!$B$3/15)+(I8017/60)</f>
        <v>19.894121789232432</v>
      </c>
      <c r="K8017" s="2">
        <f t="shared" si="1385"/>
        <v>-118.41182683848649</v>
      </c>
      <c r="L8017" s="2">
        <f>DEGREES(ASIN((((COS(RADIANS('PV model'!$B$2))*COS(RADIANS(H8017))*COS(RADIANS(K8017)))+(SIN(RADIANS('PV model'!$B$2))*SIN(RADIANS(H8017)))))))</f>
        <v>-33.944927009780812</v>
      </c>
      <c r="M8017" s="3">
        <f t="shared" si="1381"/>
        <v>0</v>
      </c>
      <c r="N8017" s="2">
        <f t="shared" si="1386"/>
        <v>-79.470565237625465</v>
      </c>
      <c r="O8017" s="2">
        <f>IF('PV model'!$B$2&gt;0, 180-N8017,IF('PV model'!$B$2&lt;0,0-N8017,N8017))</f>
        <v>259.47056523762546</v>
      </c>
      <c r="P8017" s="2">
        <f>ABS(O8017-'PV model'!$B$5)</f>
        <v>54.470565237625465</v>
      </c>
      <c r="Q8017" s="3">
        <f t="shared" si="1382"/>
        <v>123.94492700978081</v>
      </c>
      <c r="R8017" s="3">
        <f t="shared" si="1387"/>
        <v>0</v>
      </c>
      <c r="S8017" s="3">
        <f t="shared" si="1383"/>
        <v>0</v>
      </c>
      <c r="T8017" s="3">
        <f>(0.5*(1-COS(RADIANS(90-$X$3)))*(D8017+E8017)*'PV model'!$B$4)</f>
        <v>0</v>
      </c>
      <c r="U8017" s="3">
        <f t="shared" si="1388"/>
        <v>0</v>
      </c>
      <c r="V8017" s="3">
        <f>('PV model'!$B$13*(U8017/1000)*(1-'PV model'!$B$14*((20+C8017)-25))*'PV model'!$B$10)/'PV model'!$B$12</f>
        <v>0</v>
      </c>
    </row>
    <row r="8018" spans="1:22" x14ac:dyDescent="0.2">
      <c r="A8018" s="10">
        <f t="shared" si="1380"/>
        <v>334</v>
      </c>
      <c r="B8018" s="10">
        <f t="shared" si="1389"/>
        <v>21</v>
      </c>
      <c r="C8018" s="23">
        <v>10.6</v>
      </c>
      <c r="D8018" s="24">
        <v>0</v>
      </c>
      <c r="E8018" s="24">
        <v>0</v>
      </c>
      <c r="F8018" s="48"/>
      <c r="G8018" s="48"/>
      <c r="H8018" s="1">
        <f t="shared" si="1390"/>
        <v>-21.982481832041817</v>
      </c>
      <c r="I8018" s="1">
        <f t="shared" si="1384"/>
        <v>10.247307353945903</v>
      </c>
      <c r="J8018" s="4">
        <f>B8018+('PV model'!$B$3/15)+(I8018/60)</f>
        <v>20.894121789232432</v>
      </c>
      <c r="K8018" s="2">
        <f t="shared" si="1385"/>
        <v>-133.41182683848649</v>
      </c>
      <c r="L8018" s="2">
        <f>DEGREES(ASIN((((COS(RADIANS('PV model'!$B$2))*COS(RADIANS(H8018))*COS(RADIANS(K8018)))+(SIN(RADIANS('PV model'!$B$2))*SIN(RADIANS(H8018)))))))</f>
        <v>-42.024284779887864</v>
      </c>
      <c r="M8018" s="3">
        <f t="shared" si="1381"/>
        <v>0</v>
      </c>
      <c r="N8018" s="2">
        <f t="shared" si="1386"/>
        <v>-65.065620238885941</v>
      </c>
      <c r="O8018" s="2">
        <f>IF('PV model'!$B$2&gt;0, 180-N8018,IF('PV model'!$B$2&lt;0,0-N8018,N8018))</f>
        <v>245.06562023888594</v>
      </c>
      <c r="P8018" s="2">
        <f>ABS(O8018-'PV model'!$B$5)</f>
        <v>40.065620238885941</v>
      </c>
      <c r="Q8018" s="3">
        <f t="shared" si="1382"/>
        <v>132.02428477988786</v>
      </c>
      <c r="R8018" s="3">
        <f t="shared" si="1387"/>
        <v>0</v>
      </c>
      <c r="S8018" s="3">
        <f t="shared" si="1383"/>
        <v>0</v>
      </c>
      <c r="T8018" s="3">
        <f>(0.5*(1-COS(RADIANS(90-$X$3)))*(D8018+E8018)*'PV model'!$B$4)</f>
        <v>0</v>
      </c>
      <c r="U8018" s="3">
        <f t="shared" si="1388"/>
        <v>0</v>
      </c>
      <c r="V8018" s="3">
        <f>('PV model'!$B$13*(U8018/1000)*(1-'PV model'!$B$14*((20+C8018)-25))*'PV model'!$B$10)/'PV model'!$B$12</f>
        <v>0</v>
      </c>
    </row>
    <row r="8019" spans="1:22" x14ac:dyDescent="0.2">
      <c r="A8019" s="10">
        <f t="shared" si="1380"/>
        <v>334</v>
      </c>
      <c r="B8019" s="10">
        <f t="shared" si="1389"/>
        <v>22</v>
      </c>
      <c r="C8019" s="23">
        <v>10.5</v>
      </c>
      <c r="D8019" s="24">
        <v>0</v>
      </c>
      <c r="E8019" s="24">
        <v>0</v>
      </c>
      <c r="F8019" s="48"/>
      <c r="G8019" s="48"/>
      <c r="H8019" s="1">
        <f t="shared" si="1390"/>
        <v>-21.982481832041817</v>
      </c>
      <c r="I8019" s="1">
        <f t="shared" si="1384"/>
        <v>10.247307353945903</v>
      </c>
      <c r="J8019" s="4">
        <f>B8019+('PV model'!$B$3/15)+(I8019/60)</f>
        <v>21.894121789232432</v>
      </c>
      <c r="K8019" s="2">
        <f t="shared" si="1385"/>
        <v>-148.41182683848649</v>
      </c>
      <c r="L8019" s="2">
        <f>DEGREES(ASIN((((COS(RADIANS('PV model'!$B$2))*COS(RADIANS(H8019))*COS(RADIANS(K8019)))+(SIN(RADIANS('PV model'!$B$2))*SIN(RADIANS(H8019)))))))</f>
        <v>-49.103785492787473</v>
      </c>
      <c r="M8019" s="3">
        <f t="shared" si="1381"/>
        <v>0</v>
      </c>
      <c r="N8019" s="2">
        <f t="shared" si="1386"/>
        <v>-47.895224281763994</v>
      </c>
      <c r="O8019" s="2">
        <f>IF('PV model'!$B$2&gt;0, 180-N8019,IF('PV model'!$B$2&lt;0,0-N8019,N8019))</f>
        <v>227.895224281764</v>
      </c>
      <c r="P8019" s="2">
        <f>ABS(O8019-'PV model'!$B$5)</f>
        <v>22.895224281764001</v>
      </c>
      <c r="Q8019" s="3">
        <f t="shared" si="1382"/>
        <v>139.10378549278749</v>
      </c>
      <c r="R8019" s="3">
        <f t="shared" si="1387"/>
        <v>0</v>
      </c>
      <c r="S8019" s="3">
        <f t="shared" si="1383"/>
        <v>0</v>
      </c>
      <c r="T8019" s="3">
        <f>(0.5*(1-COS(RADIANS(90-$X$3)))*(D8019+E8019)*'PV model'!$B$4)</f>
        <v>0</v>
      </c>
      <c r="U8019" s="3">
        <f t="shared" si="1388"/>
        <v>0</v>
      </c>
      <c r="V8019" s="3">
        <f>('PV model'!$B$13*(U8019/1000)*(1-'PV model'!$B$14*((20+C8019)-25))*'PV model'!$B$10)/'PV model'!$B$12</f>
        <v>0</v>
      </c>
    </row>
    <row r="8020" spans="1:22" x14ac:dyDescent="0.2">
      <c r="A8020" s="10">
        <f t="shared" si="1380"/>
        <v>334</v>
      </c>
      <c r="B8020" s="10">
        <f t="shared" si="1389"/>
        <v>23</v>
      </c>
      <c r="C8020" s="23">
        <v>10.3</v>
      </c>
      <c r="D8020" s="24">
        <v>0</v>
      </c>
      <c r="E8020" s="24">
        <v>0</v>
      </c>
      <c r="F8020" s="48"/>
      <c r="G8020" s="48"/>
      <c r="H8020" s="1">
        <f t="shared" si="1390"/>
        <v>-21.982481832041817</v>
      </c>
      <c r="I8020" s="1">
        <f t="shared" si="1384"/>
        <v>10.247307353945903</v>
      </c>
      <c r="J8020" s="4">
        <f>B8020+('PV model'!$B$3/15)+(I8020/60)</f>
        <v>22.894121789232432</v>
      </c>
      <c r="K8020" s="2">
        <f t="shared" si="1385"/>
        <v>-163.41182683848649</v>
      </c>
      <c r="L8020" s="2">
        <f>DEGREES(ASIN((((COS(RADIANS('PV model'!$B$2))*COS(RADIANS(H8020))*COS(RADIANS(K8020)))+(SIN(RADIANS('PV model'!$B$2))*SIN(RADIANS(H8020)))))))</f>
        <v>-54.277848371761301</v>
      </c>
      <c r="M8020" s="3">
        <f t="shared" si="1381"/>
        <v>0</v>
      </c>
      <c r="N8020" s="2">
        <f t="shared" si="1386"/>
        <v>-26.963685481189763</v>
      </c>
      <c r="O8020" s="2">
        <f>IF('PV model'!$B$2&gt;0, 180-N8020,IF('PV model'!$B$2&lt;0,0-N8020,N8020))</f>
        <v>206.96368548118977</v>
      </c>
      <c r="P8020" s="2">
        <f>ABS(O8020-'PV model'!$B$5)</f>
        <v>1.9636854811897706</v>
      </c>
      <c r="Q8020" s="3">
        <f t="shared" si="1382"/>
        <v>144.27784837176128</v>
      </c>
      <c r="R8020" s="3">
        <f t="shared" si="1387"/>
        <v>0</v>
      </c>
      <c r="S8020" s="3">
        <f t="shared" si="1383"/>
        <v>0</v>
      </c>
      <c r="T8020" s="3">
        <f>(0.5*(1-COS(RADIANS(90-$X$3)))*(D8020+E8020)*'PV model'!$B$4)</f>
        <v>0</v>
      </c>
      <c r="U8020" s="3">
        <f t="shared" si="1388"/>
        <v>0</v>
      </c>
      <c r="V8020" s="3">
        <f>('PV model'!$B$13*(U8020/1000)*(1-'PV model'!$B$14*((20+C8020)-25))*'PV model'!$B$10)/'PV model'!$B$12</f>
        <v>0</v>
      </c>
    </row>
    <row r="8021" spans="1:22" x14ac:dyDescent="0.2">
      <c r="A8021" s="10">
        <f t="shared" si="1380"/>
        <v>334</v>
      </c>
      <c r="B8021" s="10">
        <f t="shared" si="1389"/>
        <v>24</v>
      </c>
      <c r="C8021" s="23">
        <v>10</v>
      </c>
      <c r="D8021" s="24">
        <v>0</v>
      </c>
      <c r="E8021" s="24">
        <v>0</v>
      </c>
      <c r="F8021" s="48"/>
      <c r="G8021" s="48"/>
      <c r="H8021" s="1">
        <f t="shared" si="1390"/>
        <v>-21.982481832041817</v>
      </c>
      <c r="I8021" s="1">
        <f t="shared" si="1384"/>
        <v>10.247307353945903</v>
      </c>
      <c r="J8021" s="4">
        <f>B8021+('PV model'!$B$3/15)+(I8021/60)</f>
        <v>23.894121789232432</v>
      </c>
      <c r="K8021" s="2">
        <f t="shared" si="1385"/>
        <v>-178.41182683848649</v>
      </c>
      <c r="L8021" s="2">
        <f>DEGREES(ASIN((((COS(RADIANS('PV model'!$B$2))*COS(RADIANS(H8021))*COS(RADIANS(K8021)))+(SIN(RADIANS('PV model'!$B$2))*SIN(RADIANS(H8021)))))))</f>
        <v>-56.461552614076034</v>
      </c>
      <c r="M8021" s="3">
        <f t="shared" si="1381"/>
        <v>0</v>
      </c>
      <c r="N8021" s="2">
        <f t="shared" si="1386"/>
        <v>-2.6661771124064058</v>
      </c>
      <c r="O8021" s="2">
        <f>IF('PV model'!$B$2&gt;0, 180-N8021,IF('PV model'!$B$2&lt;0,0-N8021,N8021))</f>
        <v>182.66617711240642</v>
      </c>
      <c r="P8021" s="2">
        <f>ABS(O8021-'PV model'!$B$5)</f>
        <v>22.333822887593584</v>
      </c>
      <c r="Q8021" s="3">
        <f t="shared" si="1382"/>
        <v>146.46155261407603</v>
      </c>
      <c r="R8021" s="3">
        <f t="shared" si="1387"/>
        <v>0</v>
      </c>
      <c r="S8021" s="3">
        <f t="shared" si="1383"/>
        <v>0</v>
      </c>
      <c r="T8021" s="3">
        <f>(0.5*(1-COS(RADIANS(90-$X$3)))*(D8021+E8021)*'PV model'!$B$4)</f>
        <v>0</v>
      </c>
      <c r="U8021" s="3">
        <f t="shared" si="1388"/>
        <v>0</v>
      </c>
      <c r="V8021" s="3">
        <f>('PV model'!$B$13*(U8021/1000)*(1-'PV model'!$B$14*((20+C8021)-25))*'PV model'!$B$10)/'PV model'!$B$12</f>
        <v>0</v>
      </c>
    </row>
    <row r="8022" spans="1:22" x14ac:dyDescent="0.2">
      <c r="A8022" s="10">
        <f t="shared" si="1380"/>
        <v>335</v>
      </c>
      <c r="B8022" s="10">
        <f t="shared" si="1389"/>
        <v>1</v>
      </c>
      <c r="C8022" s="23">
        <v>9.6999999999999993</v>
      </c>
      <c r="D8022" s="24">
        <v>0</v>
      </c>
      <c r="E8022" s="24">
        <v>0</v>
      </c>
      <c r="F8022" s="48"/>
      <c r="G8022" s="48"/>
      <c r="H8022" s="1">
        <f t="shared" si="1390"/>
        <v>-22.120517648576318</v>
      </c>
      <c r="I8022" s="1">
        <f t="shared" si="1384"/>
        <v>9.8668225324614305</v>
      </c>
      <c r="J8022" s="4">
        <f>B8022+('PV model'!$B$3/15)+(I8022/60)</f>
        <v>0.88778037554102385</v>
      </c>
      <c r="K8022" s="2">
        <f t="shared" si="1385"/>
        <v>166.68329436688464</v>
      </c>
      <c r="L8022" s="2">
        <f>DEGREES(ASIN((((COS(RADIANS('PV model'!$B$2))*COS(RADIANS(H8022))*COS(RADIANS(K8022)))+(SIN(RADIANS('PV model'!$B$2))*SIN(RADIANS(H8022)))))))</f>
        <v>-55.178627640627226</v>
      </c>
      <c r="M8022" s="3">
        <f t="shared" si="1381"/>
        <v>0</v>
      </c>
      <c r="N8022" s="2">
        <f t="shared" si="1386"/>
        <v>21.942841333954064</v>
      </c>
      <c r="O8022" s="2">
        <f>IF('PV model'!$B$2&gt;0, 180-N8022,IF('PV model'!$B$2&lt;0,0-N8022,N8022))</f>
        <v>158.05715866604595</v>
      </c>
      <c r="P8022" s="2">
        <f>ABS(O8022-'PV model'!$B$5)</f>
        <v>46.94284133395405</v>
      </c>
      <c r="Q8022" s="3">
        <f t="shared" si="1382"/>
        <v>145.17862764062724</v>
      </c>
      <c r="R8022" s="3">
        <f t="shared" si="1387"/>
        <v>0</v>
      </c>
      <c r="S8022" s="3">
        <f t="shared" si="1383"/>
        <v>0</v>
      </c>
      <c r="T8022" s="3">
        <f>(0.5*(1-COS(RADIANS(90-$X$3)))*(D8022+E8022)*'PV model'!$B$4)</f>
        <v>0</v>
      </c>
      <c r="U8022" s="3">
        <f t="shared" si="1388"/>
        <v>0</v>
      </c>
      <c r="V8022" s="3">
        <f>('PV model'!$B$13*(U8022/1000)*(1-'PV model'!$B$14*((20+C8022)-25))*'PV model'!$B$10)/'PV model'!$B$12</f>
        <v>0</v>
      </c>
    </row>
    <row r="8023" spans="1:22" x14ac:dyDescent="0.2">
      <c r="A8023" s="10">
        <f t="shared" si="1380"/>
        <v>335</v>
      </c>
      <c r="B8023" s="10">
        <f t="shared" si="1389"/>
        <v>2</v>
      </c>
      <c r="C8023" s="23">
        <v>9.5</v>
      </c>
      <c r="D8023" s="24">
        <v>0</v>
      </c>
      <c r="E8023" s="24">
        <v>0</v>
      </c>
      <c r="F8023" s="48"/>
      <c r="G8023" s="48"/>
      <c r="H8023" s="1">
        <f t="shared" si="1390"/>
        <v>-22.120517648576318</v>
      </c>
      <c r="I8023" s="1">
        <f t="shared" si="1384"/>
        <v>9.8668225324614305</v>
      </c>
      <c r="J8023" s="4">
        <f>B8023+('PV model'!$B$3/15)+(I8023/60)</f>
        <v>1.8877803755410238</v>
      </c>
      <c r="K8023" s="2">
        <f t="shared" si="1385"/>
        <v>151.68329436688464</v>
      </c>
      <c r="L8023" s="2">
        <f>DEGREES(ASIN((((COS(RADIANS('PV model'!$B$2))*COS(RADIANS(H8023))*COS(RADIANS(K8023)))+(SIN(RADIANS('PV model'!$B$2))*SIN(RADIANS(H8023)))))))</f>
        <v>-50.557003160346298</v>
      </c>
      <c r="M8023" s="3">
        <f t="shared" si="1381"/>
        <v>0</v>
      </c>
      <c r="N8023" s="2">
        <f t="shared" si="1386"/>
        <v>43.763096793642852</v>
      </c>
      <c r="O8023" s="2">
        <f>IF('PV model'!$B$2&gt;0, 180-N8023,IF('PV model'!$B$2&lt;0,0-N8023,N8023))</f>
        <v>136.23690320635714</v>
      </c>
      <c r="P8023" s="2">
        <f>ABS(O8023-'PV model'!$B$5)</f>
        <v>68.763096793642859</v>
      </c>
      <c r="Q8023" s="3">
        <f t="shared" si="1382"/>
        <v>140.55700316034631</v>
      </c>
      <c r="R8023" s="3">
        <f t="shared" si="1387"/>
        <v>0</v>
      </c>
      <c r="S8023" s="3">
        <f t="shared" si="1383"/>
        <v>0</v>
      </c>
      <c r="T8023" s="3">
        <f>(0.5*(1-COS(RADIANS(90-$X$3)))*(D8023+E8023)*'PV model'!$B$4)</f>
        <v>0</v>
      </c>
      <c r="U8023" s="3">
        <f t="shared" si="1388"/>
        <v>0</v>
      </c>
      <c r="V8023" s="3">
        <f>('PV model'!$B$13*(U8023/1000)*(1-'PV model'!$B$14*((20+C8023)-25))*'PV model'!$B$10)/'PV model'!$B$12</f>
        <v>0</v>
      </c>
    </row>
    <row r="8024" spans="1:22" x14ac:dyDescent="0.2">
      <c r="A8024" s="10">
        <f t="shared" si="1380"/>
        <v>335</v>
      </c>
      <c r="B8024" s="10">
        <f t="shared" si="1389"/>
        <v>3</v>
      </c>
      <c r="C8024" s="23">
        <v>9.1999999999999993</v>
      </c>
      <c r="D8024" s="24">
        <v>0</v>
      </c>
      <c r="E8024" s="24">
        <v>0</v>
      </c>
      <c r="F8024" s="48"/>
      <c r="G8024" s="48"/>
      <c r="H8024" s="1">
        <f t="shared" si="1390"/>
        <v>-22.120517648576318</v>
      </c>
      <c r="I8024" s="1">
        <f t="shared" si="1384"/>
        <v>9.8668225324614305</v>
      </c>
      <c r="J8024" s="4">
        <f>B8024+('PV model'!$B$3/15)+(I8024/60)</f>
        <v>2.8877803755410238</v>
      </c>
      <c r="K8024" s="2">
        <f t="shared" si="1385"/>
        <v>136.68329436688464</v>
      </c>
      <c r="L8024" s="2">
        <f>DEGREES(ASIN((((COS(RADIANS('PV model'!$B$2))*COS(RADIANS(H8024))*COS(RADIANS(K8024)))+(SIN(RADIANS('PV model'!$B$2))*SIN(RADIANS(H8024)))))))</f>
        <v>-43.796430827486979</v>
      </c>
      <c r="M8024" s="3">
        <f t="shared" si="1381"/>
        <v>0</v>
      </c>
      <c r="N8024" s="2">
        <f t="shared" si="1386"/>
        <v>61.70049454032555</v>
      </c>
      <c r="O8024" s="2">
        <f>IF('PV model'!$B$2&gt;0, 180-N8024,IF('PV model'!$B$2&lt;0,0-N8024,N8024))</f>
        <v>118.29950545967445</v>
      </c>
      <c r="P8024" s="2">
        <f>ABS(O8024-'PV model'!$B$5)</f>
        <v>86.70049454032555</v>
      </c>
      <c r="Q8024" s="3">
        <f t="shared" si="1382"/>
        <v>133.79643082748697</v>
      </c>
      <c r="R8024" s="3">
        <f t="shared" si="1387"/>
        <v>0</v>
      </c>
      <c r="S8024" s="3">
        <f t="shared" si="1383"/>
        <v>0</v>
      </c>
      <c r="T8024" s="3">
        <f>(0.5*(1-COS(RADIANS(90-$X$3)))*(D8024+E8024)*'PV model'!$B$4)</f>
        <v>0</v>
      </c>
      <c r="U8024" s="3">
        <f t="shared" si="1388"/>
        <v>0</v>
      </c>
      <c r="V8024" s="3">
        <f>('PV model'!$B$13*(U8024/1000)*(1-'PV model'!$B$14*((20+C8024)-25))*'PV model'!$B$10)/'PV model'!$B$12</f>
        <v>0</v>
      </c>
    </row>
    <row r="8025" spans="1:22" x14ac:dyDescent="0.2">
      <c r="A8025" s="10">
        <f t="shared" si="1380"/>
        <v>335</v>
      </c>
      <c r="B8025" s="10">
        <f t="shared" si="1389"/>
        <v>4</v>
      </c>
      <c r="C8025" s="23">
        <v>9.1</v>
      </c>
      <c r="D8025" s="24">
        <v>0</v>
      </c>
      <c r="E8025" s="24">
        <v>0</v>
      </c>
      <c r="F8025" s="48"/>
      <c r="G8025" s="48"/>
      <c r="H8025" s="1">
        <f t="shared" si="1390"/>
        <v>-22.120517648576318</v>
      </c>
      <c r="I8025" s="1">
        <f t="shared" si="1384"/>
        <v>9.8668225324614305</v>
      </c>
      <c r="J8025" s="4">
        <f>B8025+('PV model'!$B$3/15)+(I8025/60)</f>
        <v>3.8877803755410238</v>
      </c>
      <c r="K8025" s="2">
        <f t="shared" si="1385"/>
        <v>121.68329436688465</v>
      </c>
      <c r="L8025" s="2">
        <f>DEGREES(ASIN((((COS(RADIANS('PV model'!$B$2))*COS(RADIANS(H8025))*COS(RADIANS(K8025)))+(SIN(RADIANS('PV model'!$B$2))*SIN(RADIANS(H8025)))))))</f>
        <v>-35.868186992510594</v>
      </c>
      <c r="M8025" s="3">
        <f t="shared" si="1381"/>
        <v>0</v>
      </c>
      <c r="N8025" s="2">
        <f t="shared" si="1386"/>
        <v>76.606870461305448</v>
      </c>
      <c r="O8025" s="2">
        <f>IF('PV model'!$B$2&gt;0, 180-N8025,IF('PV model'!$B$2&lt;0,0-N8025,N8025))</f>
        <v>103.39312953869455</v>
      </c>
      <c r="P8025" s="2">
        <f>ABS(O8025-'PV model'!$B$5)</f>
        <v>101.60687046130545</v>
      </c>
      <c r="Q8025" s="3">
        <f t="shared" si="1382"/>
        <v>125.8681869925106</v>
      </c>
      <c r="R8025" s="3">
        <f t="shared" si="1387"/>
        <v>0</v>
      </c>
      <c r="S8025" s="3">
        <f t="shared" si="1383"/>
        <v>0</v>
      </c>
      <c r="T8025" s="3">
        <f>(0.5*(1-COS(RADIANS(90-$X$3)))*(D8025+E8025)*'PV model'!$B$4)</f>
        <v>0</v>
      </c>
      <c r="U8025" s="3">
        <f t="shared" si="1388"/>
        <v>0</v>
      </c>
      <c r="V8025" s="3">
        <f>('PV model'!$B$13*(U8025/1000)*(1-'PV model'!$B$14*((20+C8025)-25))*'PV model'!$B$10)/'PV model'!$B$12</f>
        <v>0</v>
      </c>
    </row>
    <row r="8026" spans="1:22" x14ac:dyDescent="0.2">
      <c r="A8026" s="10">
        <f t="shared" si="1380"/>
        <v>335</v>
      </c>
      <c r="B8026" s="10">
        <f t="shared" si="1389"/>
        <v>5</v>
      </c>
      <c r="C8026" s="23">
        <v>9</v>
      </c>
      <c r="D8026" s="24">
        <v>0</v>
      </c>
      <c r="E8026" s="24">
        <v>0</v>
      </c>
      <c r="F8026" s="48"/>
      <c r="G8026" s="48"/>
      <c r="H8026" s="1">
        <f t="shared" si="1390"/>
        <v>-22.120517648576318</v>
      </c>
      <c r="I8026" s="1">
        <f t="shared" si="1384"/>
        <v>9.8668225324614305</v>
      </c>
      <c r="J8026" s="4">
        <f>B8026+('PV model'!$B$3/15)+(I8026/60)</f>
        <v>4.8877803755410243</v>
      </c>
      <c r="K8026" s="2">
        <f t="shared" si="1385"/>
        <v>106.68329436688464</v>
      </c>
      <c r="L8026" s="2">
        <f>DEGREES(ASIN((((COS(RADIANS('PV model'!$B$2))*COS(RADIANS(H8026))*COS(RADIANS(K8026)))+(SIN(RADIANS('PV model'!$B$2))*SIN(RADIANS(H8026)))))))</f>
        <v>-27.44943275539584</v>
      </c>
      <c r="M8026" s="3">
        <f t="shared" si="1381"/>
        <v>0</v>
      </c>
      <c r="N8026" s="2">
        <f t="shared" si="1386"/>
        <v>89.619523494162152</v>
      </c>
      <c r="O8026" s="2">
        <f>IF('PV model'!$B$2&gt;0, 180-N8026,IF('PV model'!$B$2&lt;0,0-N8026,N8026))</f>
        <v>90.380476505837848</v>
      </c>
      <c r="P8026" s="2">
        <f>ABS(O8026-'PV model'!$B$5)</f>
        <v>114.61952349416215</v>
      </c>
      <c r="Q8026" s="3">
        <f t="shared" si="1382"/>
        <v>117.44943275539585</v>
      </c>
      <c r="R8026" s="3">
        <f t="shared" si="1387"/>
        <v>0</v>
      </c>
      <c r="S8026" s="3">
        <f t="shared" si="1383"/>
        <v>0</v>
      </c>
      <c r="T8026" s="3">
        <f>(0.5*(1-COS(RADIANS(90-$X$3)))*(D8026+E8026)*'PV model'!$B$4)</f>
        <v>0</v>
      </c>
      <c r="U8026" s="3">
        <f t="shared" si="1388"/>
        <v>0</v>
      </c>
      <c r="V8026" s="3">
        <f>('PV model'!$B$13*(U8026/1000)*(1-'PV model'!$B$14*((20+C8026)-25))*'PV model'!$B$10)/'PV model'!$B$12</f>
        <v>0</v>
      </c>
    </row>
    <row r="8027" spans="1:22" x14ac:dyDescent="0.2">
      <c r="A8027" s="10">
        <f t="shared" si="1380"/>
        <v>335</v>
      </c>
      <c r="B8027" s="10">
        <f t="shared" si="1389"/>
        <v>6</v>
      </c>
      <c r="C8027" s="23">
        <v>8.9</v>
      </c>
      <c r="D8027" s="24">
        <v>0</v>
      </c>
      <c r="E8027" s="24">
        <v>0</v>
      </c>
      <c r="F8027" s="48"/>
      <c r="G8027" s="48"/>
      <c r="H8027" s="1">
        <f t="shared" si="1390"/>
        <v>-22.120517648576318</v>
      </c>
      <c r="I8027" s="1">
        <f t="shared" si="1384"/>
        <v>9.8668225324614305</v>
      </c>
      <c r="J8027" s="4">
        <f>B8027+('PV model'!$B$3/15)+(I8027/60)</f>
        <v>5.8877803755410243</v>
      </c>
      <c r="K8027" s="2">
        <f t="shared" si="1385"/>
        <v>91.683294366884638</v>
      </c>
      <c r="L8027" s="2">
        <f>DEGREES(ASIN((((COS(RADIANS('PV model'!$B$2))*COS(RADIANS(H8027))*COS(RADIANS(K8027)))+(SIN(RADIANS('PV model'!$B$2))*SIN(RADIANS(H8027)))))))</f>
        <v>-19.010601086821925</v>
      </c>
      <c r="M8027" s="3">
        <f t="shared" si="1381"/>
        <v>0</v>
      </c>
      <c r="N8027" s="2">
        <f t="shared" si="1386"/>
        <v>78.35383010787136</v>
      </c>
      <c r="O8027" s="2">
        <f>IF('PV model'!$B$2&gt;0, 180-N8027,IF('PV model'!$B$2&lt;0,0-N8027,N8027))</f>
        <v>101.64616989212864</v>
      </c>
      <c r="P8027" s="2">
        <f>ABS(O8027-'PV model'!$B$5)</f>
        <v>103.35383010787136</v>
      </c>
      <c r="Q8027" s="3">
        <f t="shared" si="1382"/>
        <v>109.01060108682192</v>
      </c>
      <c r="R8027" s="3">
        <f t="shared" si="1387"/>
        <v>0</v>
      </c>
      <c r="S8027" s="3">
        <f t="shared" si="1383"/>
        <v>0</v>
      </c>
      <c r="T8027" s="3">
        <f>(0.5*(1-COS(RADIANS(90-$X$3)))*(D8027+E8027)*'PV model'!$B$4)</f>
        <v>0</v>
      </c>
      <c r="U8027" s="3">
        <f t="shared" si="1388"/>
        <v>0</v>
      </c>
      <c r="V8027" s="3">
        <f>('PV model'!$B$13*(U8027/1000)*(1-'PV model'!$B$14*((20+C8027)-25))*'PV model'!$B$10)/'PV model'!$B$12</f>
        <v>0</v>
      </c>
    </row>
    <row r="8028" spans="1:22" x14ac:dyDescent="0.2">
      <c r="A8028" s="10">
        <f t="shared" si="1380"/>
        <v>335</v>
      </c>
      <c r="B8028" s="10">
        <f t="shared" si="1389"/>
        <v>7</v>
      </c>
      <c r="C8028" s="23">
        <v>8.9</v>
      </c>
      <c r="D8028" s="24">
        <v>0</v>
      </c>
      <c r="E8028" s="24">
        <v>0</v>
      </c>
      <c r="F8028" s="48"/>
      <c r="G8028" s="48"/>
      <c r="H8028" s="1">
        <f t="shared" si="1390"/>
        <v>-22.120517648576318</v>
      </c>
      <c r="I8028" s="1">
        <f t="shared" si="1384"/>
        <v>9.8668225324614305</v>
      </c>
      <c r="J8028" s="4">
        <f>B8028+('PV model'!$B$3/15)+(I8028/60)</f>
        <v>6.8877803755410243</v>
      </c>
      <c r="K8028" s="2">
        <f t="shared" si="1385"/>
        <v>76.683294366884638</v>
      </c>
      <c r="L8028" s="2">
        <f>DEGREES(ASIN((((COS(RADIANS('PV model'!$B$2))*COS(RADIANS(H8028))*COS(RADIANS(K8028)))+(SIN(RADIANS('PV model'!$B$2))*SIN(RADIANS(H8028)))))))</f>
        <v>-10.921867164107658</v>
      </c>
      <c r="M8028" s="3">
        <f t="shared" si="1381"/>
        <v>0</v>
      </c>
      <c r="N8028" s="2">
        <f t="shared" si="1386"/>
        <v>66.65205154890198</v>
      </c>
      <c r="O8028" s="2">
        <f>IF('PV model'!$B$2&gt;0, 180-N8028,IF('PV model'!$B$2&lt;0,0-N8028,N8028))</f>
        <v>113.34794845109802</v>
      </c>
      <c r="P8028" s="2">
        <f>ABS(O8028-'PV model'!$B$5)</f>
        <v>91.65205154890198</v>
      </c>
      <c r="Q8028" s="3">
        <f t="shared" si="1382"/>
        <v>100.92186716410767</v>
      </c>
      <c r="R8028" s="3">
        <f t="shared" si="1387"/>
        <v>0</v>
      </c>
      <c r="S8028" s="3">
        <f t="shared" si="1383"/>
        <v>0</v>
      </c>
      <c r="T8028" s="3">
        <f>(0.5*(1-COS(RADIANS(90-$X$3)))*(D8028+E8028)*'PV model'!$B$4)</f>
        <v>0</v>
      </c>
      <c r="U8028" s="3">
        <f t="shared" si="1388"/>
        <v>0</v>
      </c>
      <c r="V8028" s="3">
        <f>('PV model'!$B$13*(U8028/1000)*(1-'PV model'!$B$14*((20+C8028)-25))*'PV model'!$B$10)/'PV model'!$B$12</f>
        <v>0</v>
      </c>
    </row>
    <row r="8029" spans="1:22" x14ac:dyDescent="0.2">
      <c r="A8029" s="10">
        <f t="shared" si="1380"/>
        <v>335</v>
      </c>
      <c r="B8029" s="10">
        <f t="shared" si="1389"/>
        <v>8</v>
      </c>
      <c r="C8029" s="23">
        <v>8.8000000000000007</v>
      </c>
      <c r="D8029" s="24">
        <v>0</v>
      </c>
      <c r="E8029" s="24">
        <v>0</v>
      </c>
      <c r="F8029" s="48"/>
      <c r="G8029" s="48"/>
      <c r="H8029" s="1">
        <f t="shared" si="1390"/>
        <v>-22.120517648576318</v>
      </c>
      <c r="I8029" s="1">
        <f t="shared" si="1384"/>
        <v>9.8668225324614305</v>
      </c>
      <c r="J8029" s="4">
        <f>B8029+('PV model'!$B$3/15)+(I8029/60)</f>
        <v>7.8877803755410243</v>
      </c>
      <c r="K8029" s="2">
        <f t="shared" si="1385"/>
        <v>61.683294366884638</v>
      </c>
      <c r="L8029" s="2">
        <f>DEGREES(ASIN((((COS(RADIANS('PV model'!$B$2))*COS(RADIANS(H8029))*COS(RADIANS(K8029)))+(SIN(RADIANS('PV model'!$B$2))*SIN(RADIANS(H8029)))))))</f>
        <v>-3.5221082683561482</v>
      </c>
      <c r="M8029" s="3">
        <f t="shared" si="1381"/>
        <v>0</v>
      </c>
      <c r="N8029" s="2">
        <f t="shared" si="1386"/>
        <v>54.793951965928635</v>
      </c>
      <c r="O8029" s="2">
        <f>IF('PV model'!$B$2&gt;0, 180-N8029,IF('PV model'!$B$2&lt;0,0-N8029,N8029))</f>
        <v>125.20604803407136</v>
      </c>
      <c r="P8029" s="2">
        <f>ABS(O8029-'PV model'!$B$5)</f>
        <v>79.793951965928642</v>
      </c>
      <c r="Q8029" s="3">
        <f t="shared" si="1382"/>
        <v>93.522108268356149</v>
      </c>
      <c r="R8029" s="3">
        <f t="shared" si="1387"/>
        <v>0</v>
      </c>
      <c r="S8029" s="3">
        <f t="shared" si="1383"/>
        <v>0</v>
      </c>
      <c r="T8029" s="3">
        <f>(0.5*(1-COS(RADIANS(90-$X$3)))*(D8029+E8029)*'PV model'!$B$4)</f>
        <v>0</v>
      </c>
      <c r="U8029" s="3">
        <f t="shared" si="1388"/>
        <v>0</v>
      </c>
      <c r="V8029" s="3">
        <f>('PV model'!$B$13*(U8029/1000)*(1-'PV model'!$B$14*((20+C8029)-25))*'PV model'!$B$10)/'PV model'!$B$12</f>
        <v>0</v>
      </c>
    </row>
    <row r="8030" spans="1:22" x14ac:dyDescent="0.2">
      <c r="A8030" s="10">
        <f t="shared" si="1380"/>
        <v>335</v>
      </c>
      <c r="B8030" s="10">
        <f t="shared" si="1389"/>
        <v>9</v>
      </c>
      <c r="C8030" s="23">
        <v>8.8000000000000007</v>
      </c>
      <c r="D8030" s="24">
        <v>0</v>
      </c>
      <c r="E8030" s="24">
        <v>1.764</v>
      </c>
      <c r="F8030" s="48"/>
      <c r="G8030" s="48"/>
      <c r="H8030" s="1">
        <f t="shared" si="1390"/>
        <v>-22.120517648576318</v>
      </c>
      <c r="I8030" s="1">
        <f t="shared" si="1384"/>
        <v>9.8668225324614305</v>
      </c>
      <c r="J8030" s="4">
        <f>B8030+('PV model'!$B$3/15)+(I8030/60)</f>
        <v>8.8877803755410234</v>
      </c>
      <c r="K8030" s="2">
        <f t="shared" si="1385"/>
        <v>46.683294366884653</v>
      </c>
      <c r="L8030" s="2">
        <f>DEGREES(ASIN((((COS(RADIANS('PV model'!$B$2))*COS(RADIANS(H8030))*COS(RADIANS(K8030)))+(SIN(RADIANS('PV model'!$B$2))*SIN(RADIANS(H8030)))))))</f>
        <v>2.8453887282587713</v>
      </c>
      <c r="M8030" s="3">
        <f t="shared" si="1381"/>
        <v>2.8453887282587713</v>
      </c>
      <c r="N8030" s="2">
        <f t="shared" si="1386"/>
        <v>42.442575649036662</v>
      </c>
      <c r="O8030" s="2">
        <f>IF('PV model'!$B$2&gt;0, 180-N8030,IF('PV model'!$B$2&lt;0,0-N8030,N8030))</f>
        <v>137.55742435096334</v>
      </c>
      <c r="P8030" s="2">
        <f>ABS(O8030-'PV model'!$B$5)</f>
        <v>67.442575649036655</v>
      </c>
      <c r="Q8030" s="3">
        <f t="shared" si="1382"/>
        <v>87.154611271741217</v>
      </c>
      <c r="R8030" s="3">
        <f t="shared" si="1387"/>
        <v>0</v>
      </c>
      <c r="S8030" s="3">
        <f t="shared" si="1383"/>
        <v>1.764</v>
      </c>
      <c r="T8030" s="3">
        <f>(0.5*(1-COS(RADIANS(90-$X$3)))*(D8030+E8030)*'PV model'!$B$4)</f>
        <v>0</v>
      </c>
      <c r="U8030" s="3">
        <f t="shared" si="1388"/>
        <v>1.764</v>
      </c>
      <c r="V8030" s="3">
        <f>('PV model'!$B$13*(U8030/1000)*(1-'PV model'!$B$14*((20+C8030)-25))*'PV model'!$B$10)/'PV model'!$B$12</f>
        <v>0.17364923251199998</v>
      </c>
    </row>
    <row r="8031" spans="1:22" x14ac:dyDescent="0.2">
      <c r="A8031" s="10">
        <f t="shared" si="1380"/>
        <v>335</v>
      </c>
      <c r="B8031" s="10">
        <f t="shared" si="1389"/>
        <v>10</v>
      </c>
      <c r="C8031" s="23">
        <v>8.9</v>
      </c>
      <c r="D8031" s="24">
        <v>0</v>
      </c>
      <c r="E8031" s="24">
        <v>17.64</v>
      </c>
      <c r="F8031" s="48"/>
      <c r="G8031" s="48"/>
      <c r="H8031" s="1">
        <f t="shared" si="1390"/>
        <v>-22.120517648576318</v>
      </c>
      <c r="I8031" s="1">
        <f t="shared" si="1384"/>
        <v>9.8668225324614305</v>
      </c>
      <c r="J8031" s="4">
        <f>B8031+('PV model'!$B$3/15)+(I8031/60)</f>
        <v>9.8877803755410234</v>
      </c>
      <c r="K8031" s="2">
        <f t="shared" si="1385"/>
        <v>31.683294366884649</v>
      </c>
      <c r="L8031" s="2">
        <f>DEGREES(ASIN((((COS(RADIANS('PV model'!$B$2))*COS(RADIANS(H8031))*COS(RADIANS(K8031)))+(SIN(RADIANS('PV model'!$B$2))*SIN(RADIANS(H8031)))))))</f>
        <v>7.8271050910717337</v>
      </c>
      <c r="M8031" s="3">
        <f t="shared" si="1381"/>
        <v>7.8271050910717337</v>
      </c>
      <c r="N8031" s="2">
        <f t="shared" si="1386"/>
        <v>29.415509198776892</v>
      </c>
      <c r="O8031" s="2">
        <f>IF('PV model'!$B$2&gt;0, 180-N8031,IF('PV model'!$B$2&lt;0,0-N8031,N8031))</f>
        <v>150.5844908012231</v>
      </c>
      <c r="P8031" s="2">
        <f>ABS(O8031-'PV model'!$B$5)</f>
        <v>54.415509198776903</v>
      </c>
      <c r="Q8031" s="3">
        <f t="shared" si="1382"/>
        <v>82.172894908928271</v>
      </c>
      <c r="R8031" s="3">
        <f t="shared" si="1387"/>
        <v>0</v>
      </c>
      <c r="S8031" s="3">
        <f t="shared" si="1383"/>
        <v>17.64</v>
      </c>
      <c r="T8031" s="3">
        <f>(0.5*(1-COS(RADIANS(90-$X$3)))*(D8031+E8031)*'PV model'!$B$4)</f>
        <v>0</v>
      </c>
      <c r="U8031" s="3">
        <f t="shared" si="1388"/>
        <v>17.64</v>
      </c>
      <c r="V8031" s="3">
        <f>('PV model'!$B$13*(U8031/1000)*(1-'PV model'!$B$14*((20+C8031)-25))*'PV model'!$B$10)/'PV model'!$B$12</f>
        <v>1.7357870073599999</v>
      </c>
    </row>
    <row r="8032" spans="1:22" x14ac:dyDescent="0.2">
      <c r="A8032" s="10">
        <f t="shared" si="1380"/>
        <v>335</v>
      </c>
      <c r="B8032" s="10">
        <f t="shared" si="1389"/>
        <v>11</v>
      </c>
      <c r="C8032" s="23">
        <v>8.9</v>
      </c>
      <c r="D8032" s="24">
        <v>0</v>
      </c>
      <c r="E8032" s="24">
        <v>36.161999999999999</v>
      </c>
      <c r="F8032" s="48"/>
      <c r="G8032" s="48"/>
      <c r="H8032" s="1">
        <f t="shared" si="1390"/>
        <v>-22.120517648576318</v>
      </c>
      <c r="I8032" s="1">
        <f t="shared" si="1384"/>
        <v>9.8668225324614305</v>
      </c>
      <c r="J8032" s="4">
        <f>B8032+('PV model'!$B$3/15)+(I8032/60)</f>
        <v>10.887780375541023</v>
      </c>
      <c r="K8032" s="2">
        <f t="shared" si="1385"/>
        <v>16.683294366884649</v>
      </c>
      <c r="L8032" s="2">
        <f>DEGREES(ASIN((((COS(RADIANS('PV model'!$B$2))*COS(RADIANS(H8032))*COS(RADIANS(K8032)))+(SIN(RADIANS('PV model'!$B$2))*SIN(RADIANS(H8032)))))))</f>
        <v>11.086942490444098</v>
      </c>
      <c r="M8032" s="3">
        <f t="shared" si="1381"/>
        <v>11.086942490444098</v>
      </c>
      <c r="N8032" s="2">
        <f t="shared" si="1386"/>
        <v>15.724272391927478</v>
      </c>
      <c r="O8032" s="2">
        <f>IF('PV model'!$B$2&gt;0, 180-N8032,IF('PV model'!$B$2&lt;0,0-N8032,N8032))</f>
        <v>164.27572760807251</v>
      </c>
      <c r="P8032" s="2">
        <f>ABS(O8032-'PV model'!$B$5)</f>
        <v>40.724272391927485</v>
      </c>
      <c r="Q8032" s="3">
        <f t="shared" si="1382"/>
        <v>78.913057509555912</v>
      </c>
      <c r="R8032" s="3">
        <f t="shared" si="1387"/>
        <v>0</v>
      </c>
      <c r="S8032" s="3">
        <f t="shared" si="1383"/>
        <v>36.161999999999999</v>
      </c>
      <c r="T8032" s="3">
        <f>(0.5*(1-COS(RADIANS(90-$X$3)))*(D8032+E8032)*'PV model'!$B$4)</f>
        <v>0</v>
      </c>
      <c r="U8032" s="3">
        <f t="shared" si="1388"/>
        <v>36.161999999999999</v>
      </c>
      <c r="V8032" s="3">
        <f>('PV model'!$B$13*(U8032/1000)*(1-'PV model'!$B$14*((20+C8032)-25))*'PV model'!$B$10)/'PV model'!$B$12</f>
        <v>3.5583633650880002</v>
      </c>
    </row>
    <row r="8033" spans="1:22" x14ac:dyDescent="0.2">
      <c r="A8033" s="10">
        <f t="shared" si="1380"/>
        <v>335</v>
      </c>
      <c r="B8033" s="10">
        <f t="shared" si="1389"/>
        <v>12</v>
      </c>
      <c r="C8033" s="23">
        <v>9</v>
      </c>
      <c r="D8033" s="24">
        <v>0</v>
      </c>
      <c r="E8033" s="24">
        <v>37.925999999999995</v>
      </c>
      <c r="F8033" s="48"/>
      <c r="G8033" s="48"/>
      <c r="H8033" s="1">
        <f t="shared" si="1390"/>
        <v>-22.120517648576318</v>
      </c>
      <c r="I8033" s="1">
        <f t="shared" si="1384"/>
        <v>9.8668225324614305</v>
      </c>
      <c r="J8033" s="4">
        <f>B8033+('PV model'!$B$3/15)+(I8033/60)</f>
        <v>11.887780375541023</v>
      </c>
      <c r="K8033" s="2">
        <f t="shared" si="1385"/>
        <v>1.683294366884649</v>
      </c>
      <c r="L8033" s="2">
        <f>DEGREES(ASIN((((COS(RADIANS('PV model'!$B$2))*COS(RADIANS(H8033))*COS(RADIANS(K8033)))+(SIN(RADIANS('PV model'!$B$2))*SIN(RADIANS(H8033)))))))</f>
        <v>12.366200277524241</v>
      </c>
      <c r="M8033" s="3">
        <f t="shared" si="1381"/>
        <v>12.366200277524241</v>
      </c>
      <c r="N8033" s="2">
        <f t="shared" si="1386"/>
        <v>1.596409624500861</v>
      </c>
      <c r="O8033" s="2">
        <f>IF('PV model'!$B$2&gt;0, 180-N8033,IF('PV model'!$B$2&lt;0,0-N8033,N8033))</f>
        <v>178.40359037549914</v>
      </c>
      <c r="P8033" s="2">
        <f>ABS(O8033-'PV model'!$B$5)</f>
        <v>26.596409624500865</v>
      </c>
      <c r="Q8033" s="3">
        <f t="shared" si="1382"/>
        <v>77.633799722475757</v>
      </c>
      <c r="R8033" s="3">
        <f t="shared" si="1387"/>
        <v>0</v>
      </c>
      <c r="S8033" s="3">
        <f t="shared" si="1383"/>
        <v>37.925999999999995</v>
      </c>
      <c r="T8033" s="3">
        <f>(0.5*(1-COS(RADIANS(90-$X$3)))*(D8033+E8033)*'PV model'!$B$4)</f>
        <v>0</v>
      </c>
      <c r="U8033" s="3">
        <f t="shared" si="1388"/>
        <v>37.925999999999995</v>
      </c>
      <c r="V8033" s="3">
        <f>('PV model'!$B$13*(U8033/1000)*(1-'PV model'!$B$14*((20+C8033)-25))*'PV model'!$B$10)/'PV model'!$B$12</f>
        <v>3.7304256326399994</v>
      </c>
    </row>
    <row r="8034" spans="1:22" x14ac:dyDescent="0.2">
      <c r="A8034" s="10">
        <f t="shared" si="1380"/>
        <v>335</v>
      </c>
      <c r="B8034" s="10">
        <f t="shared" si="1389"/>
        <v>13</v>
      </c>
      <c r="C8034" s="23">
        <v>8.4</v>
      </c>
      <c r="D8034" s="24">
        <v>0</v>
      </c>
      <c r="E8034" s="24">
        <v>39.69</v>
      </c>
      <c r="F8034" s="48"/>
      <c r="G8034" s="48"/>
      <c r="H8034" s="1">
        <f t="shared" si="1390"/>
        <v>-22.120517648576318</v>
      </c>
      <c r="I8034" s="1">
        <f t="shared" si="1384"/>
        <v>9.8668225324614305</v>
      </c>
      <c r="J8034" s="4">
        <f>B8034+('PV model'!$B$3/15)+(I8034/60)</f>
        <v>12.887780375541023</v>
      </c>
      <c r="K8034" s="2">
        <f t="shared" si="1385"/>
        <v>-13.316705633115351</v>
      </c>
      <c r="L8034" s="2">
        <f>DEGREES(ASIN((((COS(RADIANS('PV model'!$B$2))*COS(RADIANS(H8034))*COS(RADIANS(K8034)))+(SIN(RADIANS('PV model'!$B$2))*SIN(RADIANS(H8034)))))))</f>
        <v>11.553151557272592</v>
      </c>
      <c r="M8034" s="3">
        <f t="shared" si="1381"/>
        <v>11.553151557272592</v>
      </c>
      <c r="N8034" s="2">
        <f t="shared" si="1386"/>
        <v>-12.579387027810903</v>
      </c>
      <c r="O8034" s="2">
        <f>IF('PV model'!$B$2&gt;0, 180-N8034,IF('PV model'!$B$2&lt;0,0-N8034,N8034))</f>
        <v>192.5793870278109</v>
      </c>
      <c r="P8034" s="2">
        <f>ABS(O8034-'PV model'!$B$5)</f>
        <v>12.420612972189105</v>
      </c>
      <c r="Q8034" s="3">
        <f t="shared" si="1382"/>
        <v>78.446848442727415</v>
      </c>
      <c r="R8034" s="3">
        <f t="shared" si="1387"/>
        <v>0</v>
      </c>
      <c r="S8034" s="3">
        <f t="shared" si="1383"/>
        <v>39.69</v>
      </c>
      <c r="T8034" s="3">
        <f>(0.5*(1-COS(RADIANS(90-$X$3)))*(D8034+E8034)*'PV model'!$B$4)</f>
        <v>0</v>
      </c>
      <c r="U8034" s="3">
        <f t="shared" si="1388"/>
        <v>39.69</v>
      </c>
      <c r="V8034" s="3">
        <f>('PV model'!$B$13*(U8034/1000)*(1-'PV model'!$B$14*((20+C8034)-25))*'PV model'!$B$10)/'PV model'!$B$12</f>
        <v>3.9134555913599995</v>
      </c>
    </row>
    <row r="8035" spans="1:22" x14ac:dyDescent="0.2">
      <c r="A8035" s="10">
        <f t="shared" si="1380"/>
        <v>335</v>
      </c>
      <c r="B8035" s="10">
        <f t="shared" si="1389"/>
        <v>14</v>
      </c>
      <c r="C8035" s="23">
        <v>7.9</v>
      </c>
      <c r="D8035" s="24">
        <v>0</v>
      </c>
      <c r="E8035" s="24">
        <v>31.752000000000002</v>
      </c>
      <c r="F8035" s="48"/>
      <c r="G8035" s="48"/>
      <c r="H8035" s="1">
        <f t="shared" si="1390"/>
        <v>-22.120517648576318</v>
      </c>
      <c r="I8035" s="1">
        <f t="shared" si="1384"/>
        <v>9.8668225324614305</v>
      </c>
      <c r="J8035" s="4">
        <f>B8035+('PV model'!$B$3/15)+(I8035/60)</f>
        <v>13.887780375541023</v>
      </c>
      <c r="K8035" s="2">
        <f t="shared" si="1385"/>
        <v>-28.316705633115351</v>
      </c>
      <c r="L8035" s="2">
        <f>DEGREES(ASIN((((COS(RADIANS('PV model'!$B$2))*COS(RADIANS(H8035))*COS(RADIANS(K8035)))+(SIN(RADIANS('PV model'!$B$2))*SIN(RADIANS(H8035)))))))</f>
        <v>8.7195246784851399</v>
      </c>
      <c r="M8035" s="3">
        <f t="shared" si="1381"/>
        <v>8.7195246784851399</v>
      </c>
      <c r="N8035" s="2">
        <f t="shared" si="1386"/>
        <v>-26.39572834691495</v>
      </c>
      <c r="O8035" s="2">
        <f>IF('PV model'!$B$2&gt;0, 180-N8035,IF('PV model'!$B$2&lt;0,0-N8035,N8035))</f>
        <v>206.39572834691495</v>
      </c>
      <c r="P8035" s="2">
        <f>ABS(O8035-'PV model'!$B$5)</f>
        <v>1.3957283469149502</v>
      </c>
      <c r="Q8035" s="3">
        <f t="shared" si="1382"/>
        <v>81.280475321514857</v>
      </c>
      <c r="R8035" s="3">
        <f t="shared" si="1387"/>
        <v>0</v>
      </c>
      <c r="S8035" s="3">
        <f t="shared" si="1383"/>
        <v>31.752000000000002</v>
      </c>
      <c r="T8035" s="3">
        <f>(0.5*(1-COS(RADIANS(90-$X$3)))*(D8035+E8035)*'PV model'!$B$4)</f>
        <v>0</v>
      </c>
      <c r="U8035" s="3">
        <f t="shared" si="1388"/>
        <v>31.752000000000002</v>
      </c>
      <c r="V8035" s="3">
        <f>('PV model'!$B$13*(U8035/1000)*(1-'PV model'!$B$14*((20+C8035)-25))*'PV model'!$B$10)/'PV model'!$B$12</f>
        <v>3.137112332928</v>
      </c>
    </row>
    <row r="8036" spans="1:22" x14ac:dyDescent="0.2">
      <c r="A8036" s="10">
        <f t="shared" si="1380"/>
        <v>335</v>
      </c>
      <c r="B8036" s="10">
        <f t="shared" si="1389"/>
        <v>15</v>
      </c>
      <c r="C8036" s="23">
        <v>7.3</v>
      </c>
      <c r="D8036" s="24">
        <v>0</v>
      </c>
      <c r="E8036" s="24">
        <v>16.757999999999999</v>
      </c>
      <c r="F8036" s="48"/>
      <c r="G8036" s="48"/>
      <c r="H8036" s="1">
        <f t="shared" si="1390"/>
        <v>-22.120517648576318</v>
      </c>
      <c r="I8036" s="1">
        <f t="shared" si="1384"/>
        <v>9.8668225324614305</v>
      </c>
      <c r="J8036" s="4">
        <f>B8036+('PV model'!$B$3/15)+(I8036/60)</f>
        <v>14.887780375541023</v>
      </c>
      <c r="K8036" s="2">
        <f t="shared" si="1385"/>
        <v>-43.316705633115347</v>
      </c>
      <c r="L8036" s="2">
        <f>DEGREES(ASIN((((COS(RADIANS('PV model'!$B$2))*COS(RADIANS(H8036))*COS(RADIANS(K8036)))+(SIN(RADIANS('PV model'!$B$2))*SIN(RADIANS(H8036)))))))</f>
        <v>4.0966336518147335</v>
      </c>
      <c r="M8036" s="3">
        <f t="shared" si="1381"/>
        <v>4.0966336518147335</v>
      </c>
      <c r="N8036" s="2">
        <f t="shared" si="1386"/>
        <v>-39.580551683796465</v>
      </c>
      <c r="O8036" s="2">
        <f>IF('PV model'!$B$2&gt;0, 180-N8036,IF('PV model'!$B$2&lt;0,0-N8036,N8036))</f>
        <v>219.58055168379647</v>
      </c>
      <c r="P8036" s="2">
        <f>ABS(O8036-'PV model'!$B$5)</f>
        <v>14.580551683796472</v>
      </c>
      <c r="Q8036" s="3">
        <f t="shared" si="1382"/>
        <v>85.903366348185273</v>
      </c>
      <c r="R8036" s="3">
        <f t="shared" si="1387"/>
        <v>0</v>
      </c>
      <c r="S8036" s="3">
        <f t="shared" si="1383"/>
        <v>16.757999999999999</v>
      </c>
      <c r="T8036" s="3">
        <f>(0.5*(1-COS(RADIANS(90-$X$3)))*(D8036+E8036)*'PV model'!$B$4)</f>
        <v>0</v>
      </c>
      <c r="U8036" s="3">
        <f t="shared" si="1388"/>
        <v>16.757999999999999</v>
      </c>
      <c r="V8036" s="3">
        <f>('PV model'!$B$13*(U8036/1000)*(1-'PV model'!$B$14*((20+C8036)-25))*'PV model'!$B$10)/'PV model'!$B$12</f>
        <v>1.6597184869439998</v>
      </c>
    </row>
    <row r="8037" spans="1:22" x14ac:dyDescent="0.2">
      <c r="A8037" s="10">
        <f t="shared" si="1380"/>
        <v>335</v>
      </c>
      <c r="B8037" s="10">
        <f t="shared" si="1389"/>
        <v>16</v>
      </c>
      <c r="C8037" s="23">
        <v>7.6</v>
      </c>
      <c r="D8037" s="24">
        <v>0</v>
      </c>
      <c r="E8037" s="24">
        <v>3.528</v>
      </c>
      <c r="F8037" s="48"/>
      <c r="G8037" s="48"/>
      <c r="H8037" s="1">
        <f t="shared" si="1390"/>
        <v>-22.120517648576318</v>
      </c>
      <c r="I8037" s="1">
        <f t="shared" si="1384"/>
        <v>9.8668225324614305</v>
      </c>
      <c r="J8037" s="4">
        <f>B8037+('PV model'!$B$3/15)+(I8037/60)</f>
        <v>15.887780375541023</v>
      </c>
      <c r="K8037" s="2">
        <f t="shared" si="1385"/>
        <v>-58.316705633115347</v>
      </c>
      <c r="L8037" s="2">
        <f>DEGREES(ASIN((((COS(RADIANS('PV model'!$B$2))*COS(RADIANS(H8037))*COS(RADIANS(K8037)))+(SIN(RADIANS('PV model'!$B$2))*SIN(RADIANS(H8037)))))))</f>
        <v>-1.9906767045695763</v>
      </c>
      <c r="M8037" s="3">
        <f t="shared" si="1381"/>
        <v>0</v>
      </c>
      <c r="N8037" s="2">
        <f t="shared" si="1386"/>
        <v>-52.073895098768816</v>
      </c>
      <c r="O8037" s="2">
        <f>IF('PV model'!$B$2&gt;0, 180-N8037,IF('PV model'!$B$2&lt;0,0-N8037,N8037))</f>
        <v>232.07389509876882</v>
      </c>
      <c r="P8037" s="2">
        <f>ABS(O8037-'PV model'!$B$5)</f>
        <v>27.073895098768816</v>
      </c>
      <c r="Q8037" s="3">
        <f t="shared" si="1382"/>
        <v>91.99067670456958</v>
      </c>
      <c r="R8037" s="3">
        <f t="shared" si="1387"/>
        <v>0</v>
      </c>
      <c r="S8037" s="3">
        <f t="shared" si="1383"/>
        <v>3.528</v>
      </c>
      <c r="T8037" s="3">
        <f>(0.5*(1-COS(RADIANS(90-$X$3)))*(D8037+E8037)*'PV model'!$B$4)</f>
        <v>0</v>
      </c>
      <c r="U8037" s="3">
        <f t="shared" si="1388"/>
        <v>3.528</v>
      </c>
      <c r="V8037" s="3">
        <f>('PV model'!$B$13*(U8037/1000)*(1-'PV model'!$B$14*((20+C8037)-25))*'PV model'!$B$10)/'PV model'!$B$12</f>
        <v>0.34899122764799995</v>
      </c>
    </row>
    <row r="8038" spans="1:22" x14ac:dyDescent="0.2">
      <c r="A8038" s="10">
        <f t="shared" si="1380"/>
        <v>335</v>
      </c>
      <c r="B8038" s="10">
        <f t="shared" si="1389"/>
        <v>17</v>
      </c>
      <c r="C8038" s="23">
        <v>7.9</v>
      </c>
      <c r="D8038" s="24">
        <v>0</v>
      </c>
      <c r="E8038" s="24">
        <v>0</v>
      </c>
      <c r="F8038" s="48"/>
      <c r="G8038" s="48"/>
      <c r="H8038" s="1">
        <f t="shared" si="1390"/>
        <v>-22.120517648576318</v>
      </c>
      <c r="I8038" s="1">
        <f t="shared" si="1384"/>
        <v>9.8668225324614305</v>
      </c>
      <c r="J8038" s="4">
        <f>B8038+('PV model'!$B$3/15)+(I8038/60)</f>
        <v>16.887780375541023</v>
      </c>
      <c r="K8038" s="2">
        <f t="shared" si="1385"/>
        <v>-73.316705633115347</v>
      </c>
      <c r="L8038" s="2">
        <f>DEGREES(ASIN((((COS(RADIANS('PV model'!$B$2))*COS(RADIANS(H8038))*COS(RADIANS(K8038)))+(SIN(RADIANS('PV model'!$B$2))*SIN(RADIANS(H8038)))))))</f>
        <v>-9.1891226725518553</v>
      </c>
      <c r="M8038" s="3">
        <f t="shared" si="1381"/>
        <v>0</v>
      </c>
      <c r="N8038" s="2">
        <f t="shared" si="1386"/>
        <v>-64.018407350522054</v>
      </c>
      <c r="O8038" s="2">
        <f>IF('PV model'!$B$2&gt;0, 180-N8038,IF('PV model'!$B$2&lt;0,0-N8038,N8038))</f>
        <v>244.01840735052207</v>
      </c>
      <c r="P8038" s="2">
        <f>ABS(O8038-'PV model'!$B$5)</f>
        <v>39.018407350522068</v>
      </c>
      <c r="Q8038" s="3">
        <f t="shared" si="1382"/>
        <v>99.189122672551846</v>
      </c>
      <c r="R8038" s="3">
        <f t="shared" si="1387"/>
        <v>0</v>
      </c>
      <c r="S8038" s="3">
        <f t="shared" si="1383"/>
        <v>0</v>
      </c>
      <c r="T8038" s="3">
        <f>(0.5*(1-COS(RADIANS(90-$X$3)))*(D8038+E8038)*'PV model'!$B$4)</f>
        <v>0</v>
      </c>
      <c r="U8038" s="3">
        <f t="shared" si="1388"/>
        <v>0</v>
      </c>
      <c r="V8038" s="3">
        <f>('PV model'!$B$13*(U8038/1000)*(1-'PV model'!$B$14*((20+C8038)-25))*'PV model'!$B$10)/'PV model'!$B$12</f>
        <v>0</v>
      </c>
    </row>
    <row r="8039" spans="1:22" x14ac:dyDescent="0.2">
      <c r="A8039" s="10">
        <f t="shared" si="1380"/>
        <v>335</v>
      </c>
      <c r="B8039" s="10">
        <f t="shared" si="1389"/>
        <v>18</v>
      </c>
      <c r="C8039" s="23">
        <v>8.1999999999999993</v>
      </c>
      <c r="D8039" s="24">
        <v>0</v>
      </c>
      <c r="E8039" s="24">
        <v>0</v>
      </c>
      <c r="F8039" s="48"/>
      <c r="G8039" s="48"/>
      <c r="H8039" s="1">
        <f t="shared" si="1390"/>
        <v>-22.120517648576318</v>
      </c>
      <c r="I8039" s="1">
        <f t="shared" si="1384"/>
        <v>9.8668225324614305</v>
      </c>
      <c r="J8039" s="4">
        <f>B8039+('PV model'!$B$3/15)+(I8039/60)</f>
        <v>17.887780375541023</v>
      </c>
      <c r="K8039" s="2">
        <f t="shared" si="1385"/>
        <v>-88.316705633115347</v>
      </c>
      <c r="L8039" s="2">
        <f>DEGREES(ASIN((((COS(RADIANS('PV model'!$B$2))*COS(RADIANS(H8039))*COS(RADIANS(K8039)))+(SIN(RADIANS('PV model'!$B$2))*SIN(RADIANS(H8039)))))))</f>
        <v>-17.152517117341588</v>
      </c>
      <c r="M8039" s="3">
        <f t="shared" si="1381"/>
        <v>0</v>
      </c>
      <c r="N8039" s="2">
        <f t="shared" si="1386"/>
        <v>-75.718744634559116</v>
      </c>
      <c r="O8039" s="2">
        <f>IF('PV model'!$B$2&gt;0, 180-N8039,IF('PV model'!$B$2&lt;0,0-N8039,N8039))</f>
        <v>255.71874463455913</v>
      </c>
      <c r="P8039" s="2">
        <f>ABS(O8039-'PV model'!$B$5)</f>
        <v>50.71874463455913</v>
      </c>
      <c r="Q8039" s="3">
        <f t="shared" si="1382"/>
        <v>107.15251711734159</v>
      </c>
      <c r="R8039" s="3">
        <f t="shared" si="1387"/>
        <v>0</v>
      </c>
      <c r="S8039" s="3">
        <f t="shared" si="1383"/>
        <v>0</v>
      </c>
      <c r="T8039" s="3">
        <f>(0.5*(1-COS(RADIANS(90-$X$3)))*(D8039+E8039)*'PV model'!$B$4)</f>
        <v>0</v>
      </c>
      <c r="U8039" s="3">
        <f t="shared" si="1388"/>
        <v>0</v>
      </c>
      <c r="V8039" s="3">
        <f>('PV model'!$B$13*(U8039/1000)*(1-'PV model'!$B$14*((20+C8039)-25))*'PV model'!$B$10)/'PV model'!$B$12</f>
        <v>0</v>
      </c>
    </row>
    <row r="8040" spans="1:22" x14ac:dyDescent="0.2">
      <c r="A8040" s="10">
        <f t="shared" si="1380"/>
        <v>335</v>
      </c>
      <c r="B8040" s="10">
        <f t="shared" si="1389"/>
        <v>19</v>
      </c>
      <c r="C8040" s="23">
        <v>8.4</v>
      </c>
      <c r="D8040" s="24">
        <v>0</v>
      </c>
      <c r="E8040" s="24">
        <v>0</v>
      </c>
      <c r="F8040" s="48"/>
      <c r="G8040" s="48"/>
      <c r="H8040" s="1">
        <f t="shared" si="1390"/>
        <v>-22.120517648576318</v>
      </c>
      <c r="I8040" s="1">
        <f t="shared" si="1384"/>
        <v>9.8668225324614305</v>
      </c>
      <c r="J8040" s="4">
        <f>B8040+('PV model'!$B$3/15)+(I8040/60)</f>
        <v>18.887780375541023</v>
      </c>
      <c r="K8040" s="2">
        <f t="shared" si="1385"/>
        <v>-103.31670563311535</v>
      </c>
      <c r="L8040" s="2">
        <f>DEGREES(ASIN((((COS(RADIANS('PV model'!$B$2))*COS(RADIANS(H8040))*COS(RADIANS(K8040)))+(SIN(RADIANS('PV model'!$B$2))*SIN(RADIANS(H8040)))))))</f>
        <v>-25.543051739691386</v>
      </c>
      <c r="M8040" s="3">
        <f t="shared" si="1381"/>
        <v>0</v>
      </c>
      <c r="N8040" s="2">
        <f t="shared" si="1386"/>
        <v>-87.622293106491455</v>
      </c>
      <c r="O8040" s="2">
        <f>IF('PV model'!$B$2&gt;0, 180-N8040,IF('PV model'!$B$2&lt;0,0-N8040,N8040))</f>
        <v>267.62229310649144</v>
      </c>
      <c r="P8040" s="2">
        <f>ABS(O8040-'PV model'!$B$5)</f>
        <v>62.622293106491441</v>
      </c>
      <c r="Q8040" s="3">
        <f t="shared" si="1382"/>
        <v>115.54305173969139</v>
      </c>
      <c r="R8040" s="3">
        <f t="shared" si="1387"/>
        <v>0</v>
      </c>
      <c r="S8040" s="3">
        <f t="shared" si="1383"/>
        <v>0</v>
      </c>
      <c r="T8040" s="3">
        <f>(0.5*(1-COS(RADIANS(90-$X$3)))*(D8040+E8040)*'PV model'!$B$4)</f>
        <v>0</v>
      </c>
      <c r="U8040" s="3">
        <f t="shared" si="1388"/>
        <v>0</v>
      </c>
      <c r="V8040" s="3">
        <f>('PV model'!$B$13*(U8040/1000)*(1-'PV model'!$B$14*((20+C8040)-25))*'PV model'!$B$10)/'PV model'!$B$12</f>
        <v>0</v>
      </c>
    </row>
    <row r="8041" spans="1:22" x14ac:dyDescent="0.2">
      <c r="A8041" s="10">
        <f t="shared" si="1380"/>
        <v>335</v>
      </c>
      <c r="B8041" s="10">
        <f t="shared" si="1389"/>
        <v>20</v>
      </c>
      <c r="C8041" s="23">
        <v>8.6</v>
      </c>
      <c r="D8041" s="24">
        <v>0</v>
      </c>
      <c r="E8041" s="24">
        <v>0</v>
      </c>
      <c r="F8041" s="48"/>
      <c r="G8041" s="48"/>
      <c r="H8041" s="1">
        <f t="shared" si="1390"/>
        <v>-22.120517648576318</v>
      </c>
      <c r="I8041" s="1">
        <f t="shared" si="1384"/>
        <v>9.8668225324614305</v>
      </c>
      <c r="J8041" s="4">
        <f>B8041+('PV model'!$B$3/15)+(I8041/60)</f>
        <v>19.887780375541023</v>
      </c>
      <c r="K8041" s="2">
        <f t="shared" si="1385"/>
        <v>-118.31670563311535</v>
      </c>
      <c r="L8041" s="2">
        <f>DEGREES(ASIN((((COS(RADIANS('PV model'!$B$2))*COS(RADIANS(H8041))*COS(RADIANS(K8041)))+(SIN(RADIANS('PV model'!$B$2))*SIN(RADIANS(H8041)))))))</f>
        <v>-34.00226617275144</v>
      </c>
      <c r="M8041" s="3">
        <f t="shared" si="1381"/>
        <v>0</v>
      </c>
      <c r="N8041" s="2">
        <f t="shared" si="1386"/>
        <v>-79.65557000197262</v>
      </c>
      <c r="O8041" s="2">
        <f>IF('PV model'!$B$2&gt;0, 180-N8041,IF('PV model'!$B$2&lt;0,0-N8041,N8041))</f>
        <v>259.65557000197259</v>
      </c>
      <c r="P8041" s="2">
        <f>ABS(O8041-'PV model'!$B$5)</f>
        <v>54.655570001972592</v>
      </c>
      <c r="Q8041" s="3">
        <f t="shared" si="1382"/>
        <v>124.00226617275145</v>
      </c>
      <c r="R8041" s="3">
        <f t="shared" si="1387"/>
        <v>0</v>
      </c>
      <c r="S8041" s="3">
        <f t="shared" si="1383"/>
        <v>0</v>
      </c>
      <c r="T8041" s="3">
        <f>(0.5*(1-COS(RADIANS(90-$X$3)))*(D8041+E8041)*'PV model'!$B$4)</f>
        <v>0</v>
      </c>
      <c r="U8041" s="3">
        <f t="shared" si="1388"/>
        <v>0</v>
      </c>
      <c r="V8041" s="3">
        <f>('PV model'!$B$13*(U8041/1000)*(1-'PV model'!$B$14*((20+C8041)-25))*'PV model'!$B$10)/'PV model'!$B$12</f>
        <v>0</v>
      </c>
    </row>
    <row r="8042" spans="1:22" x14ac:dyDescent="0.2">
      <c r="A8042" s="10">
        <f t="shared" si="1380"/>
        <v>335</v>
      </c>
      <c r="B8042" s="10">
        <f t="shared" si="1389"/>
        <v>21</v>
      </c>
      <c r="C8042" s="23">
        <v>8.8000000000000007</v>
      </c>
      <c r="D8042" s="24">
        <v>0</v>
      </c>
      <c r="E8042" s="24">
        <v>0</v>
      </c>
      <c r="F8042" s="48"/>
      <c r="G8042" s="48"/>
      <c r="H8042" s="1">
        <f t="shared" si="1390"/>
        <v>-22.120517648576318</v>
      </c>
      <c r="I8042" s="1">
        <f t="shared" si="1384"/>
        <v>9.8668225324614305</v>
      </c>
      <c r="J8042" s="4">
        <f>B8042+('PV model'!$B$3/15)+(I8042/60)</f>
        <v>20.887780375541023</v>
      </c>
      <c r="K8042" s="2">
        <f t="shared" si="1385"/>
        <v>-133.31670563311536</v>
      </c>
      <c r="L8042" s="2">
        <f>DEGREES(ASIN((((COS(RADIANS('PV model'!$B$2))*COS(RADIANS(H8042))*COS(RADIANS(K8042)))+(SIN(RADIANS('PV model'!$B$2))*SIN(RADIANS(H8042)))))))</f>
        <v>-42.090251117837973</v>
      </c>
      <c r="M8042" s="3">
        <f t="shared" si="1381"/>
        <v>0</v>
      </c>
      <c r="N8042" s="2">
        <f t="shared" si="1386"/>
        <v>-65.26753487972185</v>
      </c>
      <c r="O8042" s="2">
        <f>IF('PV model'!$B$2&gt;0, 180-N8042,IF('PV model'!$B$2&lt;0,0-N8042,N8042))</f>
        <v>245.26753487972184</v>
      </c>
      <c r="P8042" s="2">
        <f>ABS(O8042-'PV model'!$B$5)</f>
        <v>40.267534879721836</v>
      </c>
      <c r="Q8042" s="3">
        <f t="shared" si="1382"/>
        <v>132.09025111783797</v>
      </c>
      <c r="R8042" s="3">
        <f t="shared" si="1387"/>
        <v>0</v>
      </c>
      <c r="S8042" s="3">
        <f t="shared" si="1383"/>
        <v>0</v>
      </c>
      <c r="T8042" s="3">
        <f>(0.5*(1-COS(RADIANS(90-$X$3)))*(D8042+E8042)*'PV model'!$B$4)</f>
        <v>0</v>
      </c>
      <c r="U8042" s="3">
        <f t="shared" si="1388"/>
        <v>0</v>
      </c>
      <c r="V8042" s="3">
        <f>('PV model'!$B$13*(U8042/1000)*(1-'PV model'!$B$14*((20+C8042)-25))*'PV model'!$B$10)/'PV model'!$B$12</f>
        <v>0</v>
      </c>
    </row>
    <row r="8043" spans="1:22" x14ac:dyDescent="0.2">
      <c r="A8043" s="10">
        <f t="shared" si="1380"/>
        <v>335</v>
      </c>
      <c r="B8043" s="10">
        <f t="shared" si="1389"/>
        <v>22</v>
      </c>
      <c r="C8043" s="23">
        <v>9.1999999999999993</v>
      </c>
      <c r="D8043" s="24">
        <v>0</v>
      </c>
      <c r="E8043" s="24">
        <v>0</v>
      </c>
      <c r="F8043" s="48"/>
      <c r="G8043" s="48"/>
      <c r="H8043" s="1">
        <f t="shared" si="1390"/>
        <v>-22.120517648576318</v>
      </c>
      <c r="I8043" s="1">
        <f t="shared" si="1384"/>
        <v>9.8668225324614305</v>
      </c>
      <c r="J8043" s="4">
        <f>B8043+('PV model'!$B$3/15)+(I8043/60)</f>
        <v>21.887780375541023</v>
      </c>
      <c r="K8043" s="2">
        <f t="shared" si="1385"/>
        <v>-148.31670563311536</v>
      </c>
      <c r="L8043" s="2">
        <f>DEGREES(ASIN((((COS(RADIANS('PV model'!$B$2))*COS(RADIANS(H8043))*COS(RADIANS(K8043)))+(SIN(RADIANS('PV model'!$B$2))*SIN(RADIANS(H8043)))))))</f>
        <v>-49.186723358534273</v>
      </c>
      <c r="M8043" s="3">
        <f t="shared" si="1381"/>
        <v>0</v>
      </c>
      <c r="N8043" s="2">
        <f t="shared" si="1386"/>
        <v>-48.111135630768025</v>
      </c>
      <c r="O8043" s="2">
        <f>IF('PV model'!$B$2&gt;0, 180-N8043,IF('PV model'!$B$2&lt;0,0-N8043,N8043))</f>
        <v>228.11113563076802</v>
      </c>
      <c r="P8043" s="2">
        <f>ABS(O8043-'PV model'!$B$5)</f>
        <v>23.111135630768018</v>
      </c>
      <c r="Q8043" s="3">
        <f t="shared" si="1382"/>
        <v>139.18672335853427</v>
      </c>
      <c r="R8043" s="3">
        <f t="shared" si="1387"/>
        <v>0</v>
      </c>
      <c r="S8043" s="3">
        <f t="shared" si="1383"/>
        <v>0</v>
      </c>
      <c r="T8043" s="3">
        <f>(0.5*(1-COS(RADIANS(90-$X$3)))*(D8043+E8043)*'PV model'!$B$4)</f>
        <v>0</v>
      </c>
      <c r="U8043" s="3">
        <f t="shared" si="1388"/>
        <v>0</v>
      </c>
      <c r="V8043" s="3">
        <f>('PV model'!$B$13*(U8043/1000)*(1-'PV model'!$B$14*((20+C8043)-25))*'PV model'!$B$10)/'PV model'!$B$12</f>
        <v>0</v>
      </c>
    </row>
    <row r="8044" spans="1:22" x14ac:dyDescent="0.2">
      <c r="A8044" s="10">
        <f t="shared" si="1380"/>
        <v>335</v>
      </c>
      <c r="B8044" s="10">
        <f t="shared" si="1389"/>
        <v>23</v>
      </c>
      <c r="C8044" s="23">
        <v>9.6999999999999993</v>
      </c>
      <c r="D8044" s="24">
        <v>0</v>
      </c>
      <c r="E8044" s="24">
        <v>0</v>
      </c>
      <c r="F8044" s="48"/>
      <c r="G8044" s="48"/>
      <c r="H8044" s="1">
        <f t="shared" si="1390"/>
        <v>-22.120517648576318</v>
      </c>
      <c r="I8044" s="1">
        <f t="shared" si="1384"/>
        <v>9.8668225324614305</v>
      </c>
      <c r="J8044" s="4">
        <f>B8044+('PV model'!$B$3/15)+(I8044/60)</f>
        <v>22.887780375541023</v>
      </c>
      <c r="K8044" s="2">
        <f t="shared" si="1385"/>
        <v>-163.31670563311536</v>
      </c>
      <c r="L8044" s="2">
        <f>DEGREES(ASIN((((COS(RADIANS('PV model'!$B$2))*COS(RADIANS(H8044))*COS(RADIANS(K8044)))+(SIN(RADIANS('PV model'!$B$2))*SIN(RADIANS(H8044)))))))</f>
        <v>-54.385921448729071</v>
      </c>
      <c r="M8044" s="3">
        <f t="shared" si="1381"/>
        <v>0</v>
      </c>
      <c r="N8044" s="2">
        <f t="shared" si="1386"/>
        <v>-27.174755027058332</v>
      </c>
      <c r="O8044" s="2">
        <f>IF('PV model'!$B$2&gt;0, 180-N8044,IF('PV model'!$B$2&lt;0,0-N8044,N8044))</f>
        <v>207.17475502705832</v>
      </c>
      <c r="P8044" s="2">
        <f>ABS(O8044-'PV model'!$B$5)</f>
        <v>2.1747550270583247</v>
      </c>
      <c r="Q8044" s="3">
        <f t="shared" si="1382"/>
        <v>144.38592144872908</v>
      </c>
      <c r="R8044" s="3">
        <f t="shared" si="1387"/>
        <v>0</v>
      </c>
      <c r="S8044" s="3">
        <f t="shared" si="1383"/>
        <v>0</v>
      </c>
      <c r="T8044" s="3">
        <f>(0.5*(1-COS(RADIANS(90-$X$3)))*(D8044+E8044)*'PV model'!$B$4)</f>
        <v>0</v>
      </c>
      <c r="U8044" s="3">
        <f t="shared" si="1388"/>
        <v>0</v>
      </c>
      <c r="V8044" s="3">
        <f>('PV model'!$B$13*(U8044/1000)*(1-'PV model'!$B$14*((20+C8044)-25))*'PV model'!$B$10)/'PV model'!$B$12</f>
        <v>0</v>
      </c>
    </row>
    <row r="8045" spans="1:22" x14ac:dyDescent="0.2">
      <c r="A8045" s="10">
        <f t="shared" si="1380"/>
        <v>335</v>
      </c>
      <c r="B8045" s="10">
        <f t="shared" si="1389"/>
        <v>24</v>
      </c>
      <c r="C8045" s="23">
        <v>10.1</v>
      </c>
      <c r="D8045" s="24">
        <v>0</v>
      </c>
      <c r="E8045" s="24">
        <v>0</v>
      </c>
      <c r="F8045" s="48"/>
      <c r="G8045" s="48"/>
      <c r="H8045" s="1">
        <f t="shared" si="1390"/>
        <v>-22.120517648576318</v>
      </c>
      <c r="I8045" s="1">
        <f t="shared" si="1384"/>
        <v>9.8668225324614305</v>
      </c>
      <c r="J8045" s="4">
        <f>B8045+('PV model'!$B$3/15)+(I8045/60)</f>
        <v>23.887780375541023</v>
      </c>
      <c r="K8045" s="2">
        <f t="shared" si="1385"/>
        <v>-178.31670563311536</v>
      </c>
      <c r="L8045" s="2">
        <f>DEGREES(ASIN((((COS(RADIANS('PV model'!$B$2))*COS(RADIANS(H8045))*COS(RADIANS(K8045)))+(SIN(RADIANS('PV model'!$B$2))*SIN(RADIANS(H8045)))))))</f>
        <v>-56.596944465947146</v>
      </c>
      <c r="M8045" s="3">
        <f t="shared" si="1381"/>
        <v>0</v>
      </c>
      <c r="N8045" s="2">
        <f t="shared" si="1386"/>
        <v>-2.8333029727447716</v>
      </c>
      <c r="O8045" s="2">
        <f>IF('PV model'!$B$2&gt;0, 180-N8045,IF('PV model'!$B$2&lt;0,0-N8045,N8045))</f>
        <v>182.83330297274478</v>
      </c>
      <c r="P8045" s="2">
        <f>ABS(O8045-'PV model'!$B$5)</f>
        <v>22.166697027255225</v>
      </c>
      <c r="Q8045" s="3">
        <f t="shared" si="1382"/>
        <v>146.59694446594716</v>
      </c>
      <c r="R8045" s="3">
        <f t="shared" si="1387"/>
        <v>0</v>
      </c>
      <c r="S8045" s="3">
        <f t="shared" si="1383"/>
        <v>0</v>
      </c>
      <c r="T8045" s="3">
        <f>(0.5*(1-COS(RADIANS(90-$X$3)))*(D8045+E8045)*'PV model'!$B$4)</f>
        <v>0</v>
      </c>
      <c r="U8045" s="3">
        <f t="shared" si="1388"/>
        <v>0</v>
      </c>
      <c r="V8045" s="3">
        <f>('PV model'!$B$13*(U8045/1000)*(1-'PV model'!$B$14*((20+C8045)-25))*'PV model'!$B$10)/'PV model'!$B$12</f>
        <v>0</v>
      </c>
    </row>
    <row r="8046" spans="1:22" x14ac:dyDescent="0.2">
      <c r="A8046" s="10">
        <f t="shared" ref="A8046:A8109" si="1391">IF(B8046&gt;1,A8045,A8045+1)</f>
        <v>336</v>
      </c>
      <c r="B8046" s="10">
        <f t="shared" si="1389"/>
        <v>1</v>
      </c>
      <c r="C8046" s="23">
        <v>10.1</v>
      </c>
      <c r="D8046" s="24">
        <v>0</v>
      </c>
      <c r="E8046" s="24">
        <v>0</v>
      </c>
      <c r="F8046" s="48"/>
      <c r="G8046" s="48"/>
      <c r="H8046" s="1">
        <f t="shared" si="1390"/>
        <v>-22.251998696538966</v>
      </c>
      <c r="I8046" s="1">
        <f t="shared" si="1384"/>
        <v>9.4780168936770188</v>
      </c>
      <c r="J8046" s="4">
        <f>B8046+('PV model'!$B$3/15)+(I8046/60)</f>
        <v>0.8813002815612837</v>
      </c>
      <c r="K8046" s="2">
        <f t="shared" si="1385"/>
        <v>166.78049577658075</v>
      </c>
      <c r="L8046" s="2">
        <f>DEGREES(ASIN((((COS(RADIANS('PV model'!$B$2))*COS(RADIANS(H8046))*COS(RADIANS(K8046)))+(SIN(RADIANS('PV model'!$B$2))*SIN(RADIANS(H8046)))))))</f>
        <v>-55.327171362810937</v>
      </c>
      <c r="M8046" s="3">
        <f t="shared" si="1381"/>
        <v>0</v>
      </c>
      <c r="N8046" s="2">
        <f t="shared" si="1386"/>
        <v>21.841702673509666</v>
      </c>
      <c r="O8046" s="2">
        <f>IF('PV model'!$B$2&gt;0, 180-N8046,IF('PV model'!$B$2&lt;0,0-N8046,N8046))</f>
        <v>158.15829732649033</v>
      </c>
      <c r="P8046" s="2">
        <f>ABS(O8046-'PV model'!$B$5)</f>
        <v>46.841702673509673</v>
      </c>
      <c r="Q8046" s="3">
        <f t="shared" si="1382"/>
        <v>145.32717136281093</v>
      </c>
      <c r="R8046" s="3">
        <f t="shared" si="1387"/>
        <v>0</v>
      </c>
      <c r="S8046" s="3">
        <f t="shared" si="1383"/>
        <v>0</v>
      </c>
      <c r="T8046" s="3">
        <f>(0.5*(1-COS(RADIANS(90-$X$3)))*(D8046+E8046)*'PV model'!$B$4)</f>
        <v>0</v>
      </c>
      <c r="U8046" s="3">
        <f t="shared" si="1388"/>
        <v>0</v>
      </c>
      <c r="V8046" s="3">
        <f>('PV model'!$B$13*(U8046/1000)*(1-'PV model'!$B$14*((20+C8046)-25))*'PV model'!$B$10)/'PV model'!$B$12</f>
        <v>0</v>
      </c>
    </row>
    <row r="8047" spans="1:22" x14ac:dyDescent="0.2">
      <c r="A8047" s="10">
        <f t="shared" si="1391"/>
        <v>336</v>
      </c>
      <c r="B8047" s="10">
        <f t="shared" si="1389"/>
        <v>2</v>
      </c>
      <c r="C8047" s="23">
        <v>10</v>
      </c>
      <c r="D8047" s="24">
        <v>0</v>
      </c>
      <c r="E8047" s="24">
        <v>0</v>
      </c>
      <c r="F8047" s="48"/>
      <c r="G8047" s="48"/>
      <c r="H8047" s="1">
        <f t="shared" si="1390"/>
        <v>-22.251998696538966</v>
      </c>
      <c r="I8047" s="1">
        <f t="shared" si="1384"/>
        <v>9.4780168936770188</v>
      </c>
      <c r="J8047" s="4">
        <f>B8047+('PV model'!$B$3/15)+(I8047/60)</f>
        <v>1.8813002815612836</v>
      </c>
      <c r="K8047" s="2">
        <f t="shared" si="1385"/>
        <v>151.78049577658075</v>
      </c>
      <c r="L8047" s="2">
        <f>DEGREES(ASIN((((COS(RADIANS('PV model'!$B$2))*COS(RADIANS(H8047))*COS(RADIANS(K8047)))+(SIN(RADIANS('PV model'!$B$2))*SIN(RADIANS(H8047)))))))</f>
        <v>-50.714212278165149</v>
      </c>
      <c r="M8047" s="3">
        <f t="shared" si="1381"/>
        <v>0</v>
      </c>
      <c r="N8047" s="2">
        <f t="shared" si="1386"/>
        <v>43.722182178665825</v>
      </c>
      <c r="O8047" s="2">
        <f>IF('PV model'!$B$2&gt;0, 180-N8047,IF('PV model'!$B$2&lt;0,0-N8047,N8047))</f>
        <v>136.27781782133417</v>
      </c>
      <c r="P8047" s="2">
        <f>ABS(O8047-'PV model'!$B$5)</f>
        <v>68.722182178665832</v>
      </c>
      <c r="Q8047" s="3">
        <f t="shared" si="1382"/>
        <v>140.71421227816515</v>
      </c>
      <c r="R8047" s="3">
        <f t="shared" si="1387"/>
        <v>0</v>
      </c>
      <c r="S8047" s="3">
        <f t="shared" si="1383"/>
        <v>0</v>
      </c>
      <c r="T8047" s="3">
        <f>(0.5*(1-COS(RADIANS(90-$X$3)))*(D8047+E8047)*'PV model'!$B$4)</f>
        <v>0</v>
      </c>
      <c r="U8047" s="3">
        <f t="shared" si="1388"/>
        <v>0</v>
      </c>
      <c r="V8047" s="3">
        <f>('PV model'!$B$13*(U8047/1000)*(1-'PV model'!$B$14*((20+C8047)-25))*'PV model'!$B$10)/'PV model'!$B$12</f>
        <v>0</v>
      </c>
    </row>
    <row r="8048" spans="1:22" x14ac:dyDescent="0.2">
      <c r="A8048" s="10">
        <f t="shared" si="1391"/>
        <v>336</v>
      </c>
      <c r="B8048" s="10">
        <f t="shared" si="1389"/>
        <v>3</v>
      </c>
      <c r="C8048" s="23">
        <v>10</v>
      </c>
      <c r="D8048" s="24">
        <v>0</v>
      </c>
      <c r="E8048" s="24">
        <v>0</v>
      </c>
      <c r="F8048" s="48"/>
      <c r="G8048" s="48"/>
      <c r="H8048" s="1">
        <f t="shared" si="1390"/>
        <v>-22.251998696538966</v>
      </c>
      <c r="I8048" s="1">
        <f t="shared" si="1384"/>
        <v>9.4780168936770188</v>
      </c>
      <c r="J8048" s="4">
        <f>B8048+('PV model'!$B$3/15)+(I8048/60)</f>
        <v>2.8813002815612836</v>
      </c>
      <c r="K8048" s="2">
        <f t="shared" si="1385"/>
        <v>136.78049577658075</v>
      </c>
      <c r="L8048" s="2">
        <f>DEGREES(ASIN((((COS(RADIANS('PV model'!$B$2))*COS(RADIANS(H8048))*COS(RADIANS(K8048)))+(SIN(RADIANS('PV model'!$B$2))*SIN(RADIANS(H8048)))))))</f>
        <v>-43.95568805632071</v>
      </c>
      <c r="M8048" s="3">
        <f t="shared" si="1381"/>
        <v>0</v>
      </c>
      <c r="N8048" s="2">
        <f t="shared" si="1386"/>
        <v>61.693523976988388</v>
      </c>
      <c r="O8048" s="2">
        <f>IF('PV model'!$B$2&gt;0, 180-N8048,IF('PV model'!$B$2&lt;0,0-N8048,N8048))</f>
        <v>118.30647602301161</v>
      </c>
      <c r="P8048" s="2">
        <f>ABS(O8048-'PV model'!$B$5)</f>
        <v>86.693523976988388</v>
      </c>
      <c r="Q8048" s="3">
        <f t="shared" si="1382"/>
        <v>133.95568805632072</v>
      </c>
      <c r="R8048" s="3">
        <f t="shared" si="1387"/>
        <v>0</v>
      </c>
      <c r="S8048" s="3">
        <f t="shared" si="1383"/>
        <v>0</v>
      </c>
      <c r="T8048" s="3">
        <f>(0.5*(1-COS(RADIANS(90-$X$3)))*(D8048+E8048)*'PV model'!$B$4)</f>
        <v>0</v>
      </c>
      <c r="U8048" s="3">
        <f t="shared" si="1388"/>
        <v>0</v>
      </c>
      <c r="V8048" s="3">
        <f>('PV model'!$B$13*(U8048/1000)*(1-'PV model'!$B$14*((20+C8048)-25))*'PV model'!$B$10)/'PV model'!$B$12</f>
        <v>0</v>
      </c>
    </row>
    <row r="8049" spans="1:22" x14ac:dyDescent="0.2">
      <c r="A8049" s="10">
        <f t="shared" si="1391"/>
        <v>336</v>
      </c>
      <c r="B8049" s="10">
        <f t="shared" si="1389"/>
        <v>4</v>
      </c>
      <c r="C8049" s="23">
        <v>10</v>
      </c>
      <c r="D8049" s="24">
        <v>0</v>
      </c>
      <c r="E8049" s="24">
        <v>0</v>
      </c>
      <c r="F8049" s="48"/>
      <c r="G8049" s="48"/>
      <c r="H8049" s="1">
        <f t="shared" si="1390"/>
        <v>-22.251998696538966</v>
      </c>
      <c r="I8049" s="1">
        <f t="shared" si="1384"/>
        <v>9.4780168936770188</v>
      </c>
      <c r="J8049" s="4">
        <f>B8049+('PV model'!$B$3/15)+(I8049/60)</f>
        <v>3.8813002815612836</v>
      </c>
      <c r="K8049" s="2">
        <f t="shared" si="1385"/>
        <v>121.78049577658074</v>
      </c>
      <c r="L8049" s="2">
        <f>DEGREES(ASIN((((COS(RADIANS('PV model'!$B$2))*COS(RADIANS(H8049))*COS(RADIANS(K8049)))+(SIN(RADIANS('PV model'!$B$2))*SIN(RADIANS(H8049)))))))</f>
        <v>-36.027413981664104</v>
      </c>
      <c r="M8049" s="3">
        <f t="shared" si="1381"/>
        <v>0</v>
      </c>
      <c r="N8049" s="2">
        <f t="shared" si="1386"/>
        <v>76.614165569762079</v>
      </c>
      <c r="O8049" s="2">
        <f>IF('PV model'!$B$2&gt;0, 180-N8049,IF('PV model'!$B$2&lt;0,0-N8049,N8049))</f>
        <v>103.38583443023792</v>
      </c>
      <c r="P8049" s="2">
        <f>ABS(O8049-'PV model'!$B$5)</f>
        <v>101.61416556976208</v>
      </c>
      <c r="Q8049" s="3">
        <f t="shared" si="1382"/>
        <v>126.0274139816641</v>
      </c>
      <c r="R8049" s="3">
        <f t="shared" si="1387"/>
        <v>0</v>
      </c>
      <c r="S8049" s="3">
        <f t="shared" si="1383"/>
        <v>0</v>
      </c>
      <c r="T8049" s="3">
        <f>(0.5*(1-COS(RADIANS(90-$X$3)))*(D8049+E8049)*'PV model'!$B$4)</f>
        <v>0</v>
      </c>
      <c r="U8049" s="3">
        <f t="shared" si="1388"/>
        <v>0</v>
      </c>
      <c r="V8049" s="3">
        <f>('PV model'!$B$13*(U8049/1000)*(1-'PV model'!$B$14*((20+C8049)-25))*'PV model'!$B$10)/'PV model'!$B$12</f>
        <v>0</v>
      </c>
    </row>
    <row r="8050" spans="1:22" x14ac:dyDescent="0.2">
      <c r="A8050" s="10">
        <f t="shared" si="1391"/>
        <v>336</v>
      </c>
      <c r="B8050" s="10">
        <f t="shared" si="1389"/>
        <v>5</v>
      </c>
      <c r="C8050" s="23">
        <v>10</v>
      </c>
      <c r="D8050" s="24">
        <v>0</v>
      </c>
      <c r="E8050" s="24">
        <v>0</v>
      </c>
      <c r="F8050" s="48"/>
      <c r="G8050" s="48"/>
      <c r="H8050" s="1">
        <f t="shared" si="1390"/>
        <v>-22.251998696538966</v>
      </c>
      <c r="I8050" s="1">
        <f t="shared" si="1384"/>
        <v>9.4780168936770188</v>
      </c>
      <c r="J8050" s="4">
        <f>B8050+('PV model'!$B$3/15)+(I8050/60)</f>
        <v>4.881300281561284</v>
      </c>
      <c r="K8050" s="2">
        <f t="shared" si="1385"/>
        <v>106.78049577658074</v>
      </c>
      <c r="L8050" s="2">
        <f>DEGREES(ASIN((((COS(RADIANS('PV model'!$B$2))*COS(RADIANS(H8050))*COS(RADIANS(K8050)))+(SIN(RADIANS('PV model'!$B$2))*SIN(RADIANS(H8050)))))))</f>
        <v>-27.608502153337565</v>
      </c>
      <c r="M8050" s="3">
        <f t="shared" si="1381"/>
        <v>0</v>
      </c>
      <c r="N8050" s="2">
        <f t="shared" si="1386"/>
        <v>89.629922557481791</v>
      </c>
      <c r="O8050" s="2">
        <f>IF('PV model'!$B$2&gt;0, 180-N8050,IF('PV model'!$B$2&lt;0,0-N8050,N8050))</f>
        <v>90.370077442518209</v>
      </c>
      <c r="P8050" s="2">
        <f>ABS(O8050-'PV model'!$B$5)</f>
        <v>114.62992255748179</v>
      </c>
      <c r="Q8050" s="3">
        <f t="shared" si="1382"/>
        <v>117.60850215333757</v>
      </c>
      <c r="R8050" s="3">
        <f t="shared" si="1387"/>
        <v>0</v>
      </c>
      <c r="S8050" s="3">
        <f t="shared" si="1383"/>
        <v>0</v>
      </c>
      <c r="T8050" s="3">
        <f>(0.5*(1-COS(RADIANS(90-$X$3)))*(D8050+E8050)*'PV model'!$B$4)</f>
        <v>0</v>
      </c>
      <c r="U8050" s="3">
        <f t="shared" si="1388"/>
        <v>0</v>
      </c>
      <c r="V8050" s="3">
        <f>('PV model'!$B$13*(U8050/1000)*(1-'PV model'!$B$14*((20+C8050)-25))*'PV model'!$B$10)/'PV model'!$B$12</f>
        <v>0</v>
      </c>
    </row>
    <row r="8051" spans="1:22" x14ac:dyDescent="0.2">
      <c r="A8051" s="10">
        <f t="shared" si="1391"/>
        <v>336</v>
      </c>
      <c r="B8051" s="10">
        <f t="shared" si="1389"/>
        <v>6</v>
      </c>
      <c r="C8051" s="23">
        <v>10</v>
      </c>
      <c r="D8051" s="24">
        <v>0</v>
      </c>
      <c r="E8051" s="24">
        <v>0</v>
      </c>
      <c r="F8051" s="48"/>
      <c r="G8051" s="48"/>
      <c r="H8051" s="1">
        <f t="shared" si="1390"/>
        <v>-22.251998696538966</v>
      </c>
      <c r="I8051" s="1">
        <f t="shared" si="1384"/>
        <v>9.4780168936770188</v>
      </c>
      <c r="J8051" s="4">
        <f>B8051+('PV model'!$B$3/15)+(I8051/60)</f>
        <v>5.881300281561284</v>
      </c>
      <c r="K8051" s="2">
        <f t="shared" si="1385"/>
        <v>91.780495776580736</v>
      </c>
      <c r="L8051" s="2">
        <f>DEGREES(ASIN((((COS(RADIANS('PV model'!$B$2))*COS(RADIANS(H8051))*COS(RADIANS(K8051)))+(SIN(RADIANS('PV model'!$B$2))*SIN(RADIANS(H8051)))))))</f>
        <v>-19.169796429182302</v>
      </c>
      <c r="M8051" s="3">
        <f t="shared" si="1381"/>
        <v>0</v>
      </c>
      <c r="N8051" s="2">
        <f t="shared" si="1386"/>
        <v>78.346735053842309</v>
      </c>
      <c r="O8051" s="2">
        <f>IF('PV model'!$B$2&gt;0, 180-N8051,IF('PV model'!$B$2&lt;0,0-N8051,N8051))</f>
        <v>101.65326494615769</v>
      </c>
      <c r="P8051" s="2">
        <f>ABS(O8051-'PV model'!$B$5)</f>
        <v>103.34673505384231</v>
      </c>
      <c r="Q8051" s="3">
        <f t="shared" si="1382"/>
        <v>109.1697964291823</v>
      </c>
      <c r="R8051" s="3">
        <f t="shared" si="1387"/>
        <v>0</v>
      </c>
      <c r="S8051" s="3">
        <f t="shared" si="1383"/>
        <v>0</v>
      </c>
      <c r="T8051" s="3">
        <f>(0.5*(1-COS(RADIANS(90-$X$3)))*(D8051+E8051)*'PV model'!$B$4)</f>
        <v>0</v>
      </c>
      <c r="U8051" s="3">
        <f t="shared" si="1388"/>
        <v>0</v>
      </c>
      <c r="V8051" s="3">
        <f>('PV model'!$B$13*(U8051/1000)*(1-'PV model'!$B$14*((20+C8051)-25))*'PV model'!$B$10)/'PV model'!$B$12</f>
        <v>0</v>
      </c>
    </row>
    <row r="8052" spans="1:22" x14ac:dyDescent="0.2">
      <c r="A8052" s="10">
        <f t="shared" si="1391"/>
        <v>336</v>
      </c>
      <c r="B8052" s="10">
        <f t="shared" si="1389"/>
        <v>7</v>
      </c>
      <c r="C8052" s="23">
        <v>10.199999999999999</v>
      </c>
      <c r="D8052" s="24">
        <v>0</v>
      </c>
      <c r="E8052" s="24">
        <v>0</v>
      </c>
      <c r="F8052" s="48"/>
      <c r="G8052" s="48"/>
      <c r="H8052" s="1">
        <f t="shared" si="1390"/>
        <v>-22.251998696538966</v>
      </c>
      <c r="I8052" s="1">
        <f t="shared" si="1384"/>
        <v>9.4780168936770188</v>
      </c>
      <c r="J8052" s="4">
        <f>B8052+('PV model'!$B$3/15)+(I8052/60)</f>
        <v>6.881300281561284</v>
      </c>
      <c r="K8052" s="2">
        <f t="shared" si="1385"/>
        <v>76.780495776580736</v>
      </c>
      <c r="L8052" s="2">
        <f>DEGREES(ASIN((((COS(RADIANS('PV model'!$B$2))*COS(RADIANS(H8052))*COS(RADIANS(K8052)))+(SIN(RADIANS('PV model'!$B$2))*SIN(RADIANS(H8052)))))))</f>
        <v>-11.081202395933193</v>
      </c>
      <c r="M8052" s="3">
        <f t="shared" si="1381"/>
        <v>0</v>
      </c>
      <c r="N8052" s="2">
        <f t="shared" si="1386"/>
        <v>66.652692652472552</v>
      </c>
      <c r="O8052" s="2">
        <f>IF('PV model'!$B$2&gt;0, 180-N8052,IF('PV model'!$B$2&lt;0,0-N8052,N8052))</f>
        <v>113.34730734752745</v>
      </c>
      <c r="P8052" s="2">
        <f>ABS(O8052-'PV model'!$B$5)</f>
        <v>91.652692652472552</v>
      </c>
      <c r="Q8052" s="3">
        <f t="shared" si="1382"/>
        <v>101.0812023959332</v>
      </c>
      <c r="R8052" s="3">
        <f t="shared" si="1387"/>
        <v>0</v>
      </c>
      <c r="S8052" s="3">
        <f t="shared" si="1383"/>
        <v>0</v>
      </c>
      <c r="T8052" s="3">
        <f>(0.5*(1-COS(RADIANS(90-$X$3)))*(D8052+E8052)*'PV model'!$B$4)</f>
        <v>0</v>
      </c>
      <c r="U8052" s="3">
        <f t="shared" si="1388"/>
        <v>0</v>
      </c>
      <c r="V8052" s="3">
        <f>('PV model'!$B$13*(U8052/1000)*(1-'PV model'!$B$14*((20+C8052)-25))*'PV model'!$B$10)/'PV model'!$B$12</f>
        <v>0</v>
      </c>
    </row>
    <row r="8053" spans="1:22" x14ac:dyDescent="0.2">
      <c r="A8053" s="10">
        <f t="shared" si="1391"/>
        <v>336</v>
      </c>
      <c r="B8053" s="10">
        <f t="shared" si="1389"/>
        <v>8</v>
      </c>
      <c r="C8053" s="23">
        <v>10.4</v>
      </c>
      <c r="D8053" s="24">
        <v>0</v>
      </c>
      <c r="E8053" s="24">
        <v>0</v>
      </c>
      <c r="F8053" s="48"/>
      <c r="G8053" s="48"/>
      <c r="H8053" s="1">
        <f t="shared" si="1390"/>
        <v>-22.251998696538966</v>
      </c>
      <c r="I8053" s="1">
        <f t="shared" si="1384"/>
        <v>9.4780168936770188</v>
      </c>
      <c r="J8053" s="4">
        <f>B8053+('PV model'!$B$3/15)+(I8053/60)</f>
        <v>7.881300281561284</v>
      </c>
      <c r="K8053" s="2">
        <f t="shared" si="1385"/>
        <v>61.780495776580736</v>
      </c>
      <c r="L8053" s="2">
        <f>DEGREES(ASIN((((COS(RADIANS('PV model'!$B$2))*COS(RADIANS(H8053))*COS(RADIANS(K8053)))+(SIN(RADIANS('PV model'!$B$2))*SIN(RADIANS(H8053)))))))</f>
        <v>-3.6809743524761158</v>
      </c>
      <c r="M8053" s="3">
        <f t="shared" si="1381"/>
        <v>0</v>
      </c>
      <c r="N8053" s="2">
        <f t="shared" si="1386"/>
        <v>54.806210535917366</v>
      </c>
      <c r="O8053" s="2">
        <f>IF('PV model'!$B$2&gt;0, 180-N8053,IF('PV model'!$B$2&lt;0,0-N8053,N8053))</f>
        <v>125.19378946408264</v>
      </c>
      <c r="P8053" s="2">
        <f>ABS(O8053-'PV model'!$B$5)</f>
        <v>79.806210535917359</v>
      </c>
      <c r="Q8053" s="3">
        <f t="shared" si="1382"/>
        <v>93.680974352476113</v>
      </c>
      <c r="R8053" s="3">
        <f t="shared" si="1387"/>
        <v>0</v>
      </c>
      <c r="S8053" s="3">
        <f t="shared" si="1383"/>
        <v>0</v>
      </c>
      <c r="T8053" s="3">
        <f>(0.5*(1-COS(RADIANS(90-$X$3)))*(D8053+E8053)*'PV model'!$B$4)</f>
        <v>0</v>
      </c>
      <c r="U8053" s="3">
        <f t="shared" si="1388"/>
        <v>0</v>
      </c>
      <c r="V8053" s="3">
        <f>('PV model'!$B$13*(U8053/1000)*(1-'PV model'!$B$14*((20+C8053)-25))*'PV model'!$B$10)/'PV model'!$B$12</f>
        <v>0</v>
      </c>
    </row>
    <row r="8054" spans="1:22" x14ac:dyDescent="0.2">
      <c r="A8054" s="10">
        <f t="shared" si="1391"/>
        <v>336</v>
      </c>
      <c r="B8054" s="10">
        <f t="shared" si="1389"/>
        <v>9</v>
      </c>
      <c r="C8054" s="23">
        <v>10.6</v>
      </c>
      <c r="D8054" s="24">
        <v>0</v>
      </c>
      <c r="E8054" s="24">
        <v>0.88200000000000001</v>
      </c>
      <c r="F8054" s="48"/>
      <c r="G8054" s="48"/>
      <c r="H8054" s="1">
        <f t="shared" si="1390"/>
        <v>-22.251998696538966</v>
      </c>
      <c r="I8054" s="1">
        <f t="shared" si="1384"/>
        <v>9.4780168936770188</v>
      </c>
      <c r="J8054" s="4">
        <f>B8054+('PV model'!$B$3/15)+(I8054/60)</f>
        <v>8.8813002815612823</v>
      </c>
      <c r="K8054" s="2">
        <f t="shared" si="1385"/>
        <v>46.780495776580764</v>
      </c>
      <c r="L8054" s="2">
        <f>DEGREES(ASIN((((COS(RADIANS('PV model'!$B$2))*COS(RADIANS(H8054))*COS(RADIANS(K8054)))+(SIN(RADIANS('PV model'!$B$2))*SIN(RADIANS(H8054)))))))</f>
        <v>2.68847557330426</v>
      </c>
      <c r="M8054" s="3">
        <f t="shared" si="1381"/>
        <v>2.68847557330426</v>
      </c>
      <c r="N8054" s="2">
        <f t="shared" si="1386"/>
        <v>42.470291429628233</v>
      </c>
      <c r="O8054" s="2">
        <f>IF('PV model'!$B$2&gt;0, 180-N8054,IF('PV model'!$B$2&lt;0,0-N8054,N8054))</f>
        <v>137.52970857037178</v>
      </c>
      <c r="P8054" s="2">
        <f>ABS(O8054-'PV model'!$B$5)</f>
        <v>67.470291429628219</v>
      </c>
      <c r="Q8054" s="3">
        <f t="shared" si="1382"/>
        <v>87.31152442669574</v>
      </c>
      <c r="R8054" s="3">
        <f t="shared" si="1387"/>
        <v>0</v>
      </c>
      <c r="S8054" s="3">
        <f t="shared" si="1383"/>
        <v>0.88200000000000001</v>
      </c>
      <c r="T8054" s="3">
        <f>(0.5*(1-COS(RADIANS(90-$X$3)))*(D8054+E8054)*'PV model'!$B$4)</f>
        <v>0</v>
      </c>
      <c r="U8054" s="3">
        <f t="shared" si="1388"/>
        <v>0.88200000000000001</v>
      </c>
      <c r="V8054" s="3">
        <f>('PV model'!$B$13*(U8054/1000)*(1-'PV model'!$B$14*((20+C8054)-25))*'PV model'!$B$10)/'PV model'!$B$12</f>
        <v>8.6189830271999987E-2</v>
      </c>
    </row>
    <row r="8055" spans="1:22" x14ac:dyDescent="0.2">
      <c r="A8055" s="10">
        <f t="shared" si="1391"/>
        <v>336</v>
      </c>
      <c r="B8055" s="10">
        <f t="shared" si="1389"/>
        <v>10</v>
      </c>
      <c r="C8055" s="23">
        <v>10.8</v>
      </c>
      <c r="D8055" s="24">
        <v>0</v>
      </c>
      <c r="E8055" s="24">
        <v>10.584000000000001</v>
      </c>
      <c r="F8055" s="48"/>
      <c r="G8055" s="48"/>
      <c r="H8055" s="1">
        <f t="shared" si="1390"/>
        <v>-22.251998696538966</v>
      </c>
      <c r="I8055" s="1">
        <f t="shared" si="1384"/>
        <v>9.4780168936770188</v>
      </c>
      <c r="J8055" s="4">
        <f>B8055+('PV model'!$B$3/15)+(I8055/60)</f>
        <v>9.8813002815612823</v>
      </c>
      <c r="K8055" s="2">
        <f t="shared" si="1385"/>
        <v>31.780495776580764</v>
      </c>
      <c r="L8055" s="2">
        <f>DEGREES(ASIN((((COS(RADIANS('PV model'!$B$2))*COS(RADIANS(H8055))*COS(RADIANS(K8055)))+(SIN(RADIANS('PV model'!$B$2))*SIN(RADIANS(H8055)))))))</f>
        <v>7.6746473880854902</v>
      </c>
      <c r="M8055" s="3">
        <f t="shared" si="1381"/>
        <v>7.6746473880854902</v>
      </c>
      <c r="N8055" s="2">
        <f t="shared" si="1386"/>
        <v>29.46224778854177</v>
      </c>
      <c r="O8055" s="2">
        <f>IF('PV model'!$B$2&gt;0, 180-N8055,IF('PV model'!$B$2&lt;0,0-N8055,N8055))</f>
        <v>150.53775221145824</v>
      </c>
      <c r="P8055" s="2">
        <f>ABS(O8055-'PV model'!$B$5)</f>
        <v>54.46224778854176</v>
      </c>
      <c r="Q8055" s="3">
        <f t="shared" si="1382"/>
        <v>82.325352611914511</v>
      </c>
      <c r="R8055" s="3">
        <f t="shared" si="1387"/>
        <v>0</v>
      </c>
      <c r="S8055" s="3">
        <f t="shared" si="1383"/>
        <v>10.584000000000001</v>
      </c>
      <c r="T8055" s="3">
        <f>(0.5*(1-COS(RADIANS(90-$X$3)))*(D8055+E8055)*'PV model'!$B$4)</f>
        <v>0</v>
      </c>
      <c r="U8055" s="3">
        <f t="shared" si="1388"/>
        <v>10.584000000000001</v>
      </c>
      <c r="V8055" s="3">
        <f>('PV model'!$B$13*(U8055/1000)*(1-'PV model'!$B$14*((20+C8055)-25))*'PV model'!$B$10)/'PV model'!$B$12</f>
        <v>1.0334315819520001</v>
      </c>
    </row>
    <row r="8056" spans="1:22" x14ac:dyDescent="0.2">
      <c r="A8056" s="10">
        <f t="shared" si="1391"/>
        <v>336</v>
      </c>
      <c r="B8056" s="10">
        <f t="shared" si="1389"/>
        <v>11</v>
      </c>
      <c r="C8056" s="23">
        <v>10.9</v>
      </c>
      <c r="D8056" s="24">
        <v>0</v>
      </c>
      <c r="E8056" s="24">
        <v>26.459999999999997</v>
      </c>
      <c r="F8056" s="48"/>
      <c r="G8056" s="48"/>
      <c r="H8056" s="1">
        <f t="shared" si="1390"/>
        <v>-22.251998696538966</v>
      </c>
      <c r="I8056" s="1">
        <f t="shared" si="1384"/>
        <v>9.4780168936770188</v>
      </c>
      <c r="J8056" s="4">
        <f>B8056+('PV model'!$B$3/15)+(I8056/60)</f>
        <v>10.881300281561282</v>
      </c>
      <c r="K8056" s="2">
        <f t="shared" si="1385"/>
        <v>16.780495776580764</v>
      </c>
      <c r="L8056" s="2">
        <f>DEGREES(ASIN((((COS(RADIANS('PV model'!$B$2))*COS(RADIANS(H8056))*COS(RADIANS(K8056)))+(SIN(RADIANS('PV model'!$B$2))*SIN(RADIANS(H8056)))))))</f>
        <v>10.942336384650407</v>
      </c>
      <c r="M8056" s="3">
        <f t="shared" si="1381"/>
        <v>10.942336384650407</v>
      </c>
      <c r="N8056" s="2">
        <f t="shared" si="1386"/>
        <v>15.792439947471538</v>
      </c>
      <c r="O8056" s="2">
        <f>IF('PV model'!$B$2&gt;0, 180-N8056,IF('PV model'!$B$2&lt;0,0-N8056,N8056))</f>
        <v>164.20756005252846</v>
      </c>
      <c r="P8056" s="2">
        <f>ABS(O8056-'PV model'!$B$5)</f>
        <v>40.792439947471536</v>
      </c>
      <c r="Q8056" s="3">
        <f t="shared" si="1382"/>
        <v>79.057663615349583</v>
      </c>
      <c r="R8056" s="3">
        <f t="shared" si="1387"/>
        <v>0</v>
      </c>
      <c r="S8056" s="3">
        <f t="shared" si="1383"/>
        <v>26.459999999999997</v>
      </c>
      <c r="T8056" s="3">
        <f>(0.5*(1-COS(RADIANS(90-$X$3)))*(D8056+E8056)*'PV model'!$B$4)</f>
        <v>0</v>
      </c>
      <c r="U8056" s="3">
        <f t="shared" si="1388"/>
        <v>26.459999999999997</v>
      </c>
      <c r="V8056" s="3">
        <f>('PV model'!$B$13*(U8056/1000)*(1-'PV model'!$B$14*((20+C8056)-25))*'PV model'!$B$10)/'PV model'!$B$12</f>
        <v>2.5825209782399998</v>
      </c>
    </row>
    <row r="8057" spans="1:22" x14ac:dyDescent="0.2">
      <c r="A8057" s="10">
        <f t="shared" si="1391"/>
        <v>336</v>
      </c>
      <c r="B8057" s="10">
        <f t="shared" si="1389"/>
        <v>12</v>
      </c>
      <c r="C8057" s="23">
        <v>11.1</v>
      </c>
      <c r="D8057" s="24">
        <v>0</v>
      </c>
      <c r="E8057" s="24">
        <v>37.043999999999997</v>
      </c>
      <c r="F8057" s="48"/>
      <c r="G8057" s="48"/>
      <c r="H8057" s="1">
        <f t="shared" si="1390"/>
        <v>-22.251998696538966</v>
      </c>
      <c r="I8057" s="1">
        <f t="shared" si="1384"/>
        <v>9.4780168936770188</v>
      </c>
      <c r="J8057" s="4">
        <f>B8057+('PV model'!$B$3/15)+(I8057/60)</f>
        <v>11.881300281561282</v>
      </c>
      <c r="K8057" s="2">
        <f t="shared" si="1385"/>
        <v>1.7804957765807661</v>
      </c>
      <c r="L8057" s="2">
        <f>DEGREES(ASIN((((COS(RADIANS('PV model'!$B$2))*COS(RADIANS(H8057))*COS(RADIANS(K8057)))+(SIN(RADIANS('PV model'!$B$2))*SIN(RADIANS(H8057)))))))</f>
        <v>12.233162502798294</v>
      </c>
      <c r="M8057" s="3">
        <f t="shared" si="1381"/>
        <v>12.233162502798294</v>
      </c>
      <c r="N8057" s="2">
        <f t="shared" si="1386"/>
        <v>1.6861569395086631</v>
      </c>
      <c r="O8057" s="2">
        <f>IF('PV model'!$B$2&gt;0, 180-N8057,IF('PV model'!$B$2&lt;0,0-N8057,N8057))</f>
        <v>178.31384306049134</v>
      </c>
      <c r="P8057" s="2">
        <f>ABS(O8057-'PV model'!$B$5)</f>
        <v>26.686156939508663</v>
      </c>
      <c r="Q8057" s="3">
        <f t="shared" si="1382"/>
        <v>77.766837497201706</v>
      </c>
      <c r="R8057" s="3">
        <f t="shared" si="1387"/>
        <v>0</v>
      </c>
      <c r="S8057" s="3">
        <f t="shared" si="1383"/>
        <v>37.043999999999997</v>
      </c>
      <c r="T8057" s="3">
        <f>(0.5*(1-COS(RADIANS(90-$X$3)))*(D8057+E8057)*'PV model'!$B$4)</f>
        <v>0</v>
      </c>
      <c r="U8057" s="3">
        <f t="shared" si="1388"/>
        <v>37.043999999999997</v>
      </c>
      <c r="V8057" s="3">
        <f>('PV model'!$B$13*(U8057/1000)*(1-'PV model'!$B$14*((20+C8057)-25))*'PV model'!$B$10)/'PV model'!$B$12</f>
        <v>3.6125670349439991</v>
      </c>
    </row>
    <row r="8058" spans="1:22" x14ac:dyDescent="0.2">
      <c r="A8058" s="10">
        <f t="shared" si="1391"/>
        <v>336</v>
      </c>
      <c r="B8058" s="10">
        <f t="shared" si="1389"/>
        <v>13</v>
      </c>
      <c r="C8058" s="23">
        <v>11</v>
      </c>
      <c r="D8058" s="24">
        <v>0</v>
      </c>
      <c r="E8058" s="24">
        <v>38.808</v>
      </c>
      <c r="F8058" s="48"/>
      <c r="G8058" s="48"/>
      <c r="H8058" s="1">
        <f t="shared" si="1390"/>
        <v>-22.251998696538966</v>
      </c>
      <c r="I8058" s="1">
        <f t="shared" si="1384"/>
        <v>9.4780168936770188</v>
      </c>
      <c r="J8058" s="4">
        <f>B8058+('PV model'!$B$3/15)+(I8058/60)</f>
        <v>12.881300281561282</v>
      </c>
      <c r="K8058" s="2">
        <f t="shared" si="1385"/>
        <v>-13.219504223419234</v>
      </c>
      <c r="L8058" s="2">
        <f>DEGREES(ASIN((((COS(RADIANS('PV model'!$B$2))*COS(RADIANS(H8058))*COS(RADIANS(K8058)))+(SIN(RADIANS('PV model'!$B$2))*SIN(RADIANS(H8058)))))))</f>
        <v>11.434772100498002</v>
      </c>
      <c r="M8058" s="3">
        <f t="shared" si="1381"/>
        <v>11.434772100498002</v>
      </c>
      <c r="N8058" s="2">
        <f t="shared" si="1386"/>
        <v>-12.47055351820619</v>
      </c>
      <c r="O8058" s="2">
        <f>IF('PV model'!$B$2&gt;0, 180-N8058,IF('PV model'!$B$2&lt;0,0-N8058,N8058))</f>
        <v>192.4705535182062</v>
      </c>
      <c r="P8058" s="2">
        <f>ABS(O8058-'PV model'!$B$5)</f>
        <v>12.529446481793798</v>
      </c>
      <c r="Q8058" s="3">
        <f t="shared" si="1382"/>
        <v>78.565227899502005</v>
      </c>
      <c r="R8058" s="3">
        <f t="shared" si="1387"/>
        <v>0</v>
      </c>
      <c r="S8058" s="3">
        <f t="shared" si="1383"/>
        <v>38.808</v>
      </c>
      <c r="T8058" s="3">
        <f>(0.5*(1-COS(RADIANS(90-$X$3)))*(D8058+E8058)*'PV model'!$B$4)</f>
        <v>0</v>
      </c>
      <c r="U8058" s="3">
        <f t="shared" si="1388"/>
        <v>38.808</v>
      </c>
      <c r="V8058" s="3">
        <f>('PV model'!$B$13*(U8058/1000)*(1-'PV model'!$B$14*((20+C8058)-25))*'PV model'!$B$10)/'PV model'!$B$12</f>
        <v>3.7861457356799999</v>
      </c>
    </row>
    <row r="8059" spans="1:22" x14ac:dyDescent="0.2">
      <c r="A8059" s="10">
        <f t="shared" si="1391"/>
        <v>336</v>
      </c>
      <c r="B8059" s="10">
        <f t="shared" si="1389"/>
        <v>14</v>
      </c>
      <c r="C8059" s="23">
        <v>10.8</v>
      </c>
      <c r="D8059" s="24">
        <v>0</v>
      </c>
      <c r="E8059" s="24">
        <v>30.869999999999997</v>
      </c>
      <c r="F8059" s="48"/>
      <c r="G8059" s="48"/>
      <c r="H8059" s="1">
        <f t="shared" si="1390"/>
        <v>-22.251998696538966</v>
      </c>
      <c r="I8059" s="1">
        <f t="shared" si="1384"/>
        <v>9.4780168936770188</v>
      </c>
      <c r="J8059" s="4">
        <f>B8059+('PV model'!$B$3/15)+(I8059/60)</f>
        <v>13.881300281561282</v>
      </c>
      <c r="K8059" s="2">
        <f t="shared" si="1385"/>
        <v>-28.219504223419236</v>
      </c>
      <c r="L8059" s="2">
        <f>DEGREES(ASIN((((COS(RADIANS('PV model'!$B$2))*COS(RADIANS(H8059))*COS(RADIANS(K8059)))+(SIN(RADIANS('PV model'!$B$2))*SIN(RADIANS(H8059)))))))</f>
        <v>8.6173993026726734</v>
      </c>
      <c r="M8059" s="3">
        <f t="shared" si="1381"/>
        <v>8.6173993026726734</v>
      </c>
      <c r="N8059" s="2">
        <f t="shared" si="1386"/>
        <v>-26.272010067284779</v>
      </c>
      <c r="O8059" s="2">
        <f>IF('PV model'!$B$2&gt;0, 180-N8059,IF('PV model'!$B$2&lt;0,0-N8059,N8059))</f>
        <v>206.27201006728478</v>
      </c>
      <c r="P8059" s="2">
        <f>ABS(O8059-'PV model'!$B$5)</f>
        <v>1.2720100672847821</v>
      </c>
      <c r="Q8059" s="3">
        <f t="shared" si="1382"/>
        <v>81.382600697327334</v>
      </c>
      <c r="R8059" s="3">
        <f t="shared" si="1387"/>
        <v>0</v>
      </c>
      <c r="S8059" s="3">
        <f t="shared" si="1383"/>
        <v>30.869999999999997</v>
      </c>
      <c r="T8059" s="3">
        <f>(0.5*(1-COS(RADIANS(90-$X$3)))*(D8059+E8059)*'PV model'!$B$4)</f>
        <v>0</v>
      </c>
      <c r="U8059" s="3">
        <f t="shared" si="1388"/>
        <v>30.869999999999997</v>
      </c>
      <c r="V8059" s="3">
        <f>('PV model'!$B$13*(U8059/1000)*(1-'PV model'!$B$14*((20+C8059)-25))*'PV model'!$B$10)/'PV model'!$B$12</f>
        <v>3.0141754473599995</v>
      </c>
    </row>
    <row r="8060" spans="1:22" x14ac:dyDescent="0.2">
      <c r="A8060" s="10">
        <f t="shared" si="1391"/>
        <v>336</v>
      </c>
      <c r="B8060" s="10">
        <f t="shared" si="1389"/>
        <v>15</v>
      </c>
      <c r="C8060" s="23">
        <v>10.6</v>
      </c>
      <c r="D8060" s="24">
        <v>0</v>
      </c>
      <c r="E8060" s="24">
        <v>16.757999999999999</v>
      </c>
      <c r="F8060" s="48"/>
      <c r="G8060" s="48"/>
      <c r="H8060" s="1">
        <f t="shared" si="1390"/>
        <v>-22.251998696538966</v>
      </c>
      <c r="I8060" s="1">
        <f t="shared" si="1384"/>
        <v>9.4780168936770188</v>
      </c>
      <c r="J8060" s="4">
        <f>B8060+('PV model'!$B$3/15)+(I8060/60)</f>
        <v>14.881300281561282</v>
      </c>
      <c r="K8060" s="2">
        <f t="shared" si="1385"/>
        <v>-43.219504223419236</v>
      </c>
      <c r="L8060" s="2">
        <f>DEGREES(ASIN((((COS(RADIANS('PV model'!$B$2))*COS(RADIANS(H8060))*COS(RADIANS(K8060)))+(SIN(RADIANS('PV model'!$B$2))*SIN(RADIANS(H8060)))))))</f>
        <v>4.0105486984590728</v>
      </c>
      <c r="M8060" s="3">
        <f t="shared" si="1381"/>
        <v>4.0105486984590728</v>
      </c>
      <c r="N8060" s="2">
        <f t="shared" si="1386"/>
        <v>-39.446135236720181</v>
      </c>
      <c r="O8060" s="2">
        <f>IF('PV model'!$B$2&gt;0, 180-N8060,IF('PV model'!$B$2&lt;0,0-N8060,N8060))</f>
        <v>219.44613523672018</v>
      </c>
      <c r="P8060" s="2">
        <f>ABS(O8060-'PV model'!$B$5)</f>
        <v>14.446135236720181</v>
      </c>
      <c r="Q8060" s="3">
        <f t="shared" si="1382"/>
        <v>85.989451301540925</v>
      </c>
      <c r="R8060" s="3">
        <f t="shared" si="1387"/>
        <v>0</v>
      </c>
      <c r="S8060" s="3">
        <f t="shared" si="1383"/>
        <v>16.757999999999999</v>
      </c>
      <c r="T8060" s="3">
        <f>(0.5*(1-COS(RADIANS(90-$X$3)))*(D8060+E8060)*'PV model'!$B$4)</f>
        <v>0</v>
      </c>
      <c r="U8060" s="3">
        <f t="shared" si="1388"/>
        <v>16.757999999999999</v>
      </c>
      <c r="V8060" s="3">
        <f>('PV model'!$B$13*(U8060/1000)*(1-'PV model'!$B$14*((20+C8060)-25))*'PV model'!$B$10)/'PV model'!$B$12</f>
        <v>1.6376067751679997</v>
      </c>
    </row>
    <row r="8061" spans="1:22" x14ac:dyDescent="0.2">
      <c r="A8061" s="10">
        <f t="shared" si="1391"/>
        <v>336</v>
      </c>
      <c r="B8061" s="10">
        <f t="shared" si="1389"/>
        <v>16</v>
      </c>
      <c r="C8061" s="23">
        <v>10.5</v>
      </c>
      <c r="D8061" s="24">
        <v>0</v>
      </c>
      <c r="E8061" s="24">
        <v>3.528</v>
      </c>
      <c r="F8061" s="48"/>
      <c r="G8061" s="48"/>
      <c r="H8061" s="1">
        <f t="shared" si="1390"/>
        <v>-22.251998696538966</v>
      </c>
      <c r="I8061" s="1">
        <f t="shared" si="1384"/>
        <v>9.4780168936770188</v>
      </c>
      <c r="J8061" s="4">
        <f>B8061+('PV model'!$B$3/15)+(I8061/60)</f>
        <v>15.881300281561282</v>
      </c>
      <c r="K8061" s="2">
        <f t="shared" si="1385"/>
        <v>-58.219504223419236</v>
      </c>
      <c r="L8061" s="2">
        <f>DEGREES(ASIN((((COS(RADIANS('PV model'!$B$2))*COS(RADIANS(H8061))*COS(RADIANS(K8061)))+(SIN(RADIANS('PV model'!$B$2))*SIN(RADIANS(H8061)))))))</f>
        <v>-2.0624877738187943</v>
      </c>
      <c r="M8061" s="3">
        <f t="shared" si="1381"/>
        <v>0</v>
      </c>
      <c r="N8061" s="2">
        <f t="shared" si="1386"/>
        <v>-51.931569355761049</v>
      </c>
      <c r="O8061" s="2">
        <f>IF('PV model'!$B$2&gt;0, 180-N8061,IF('PV model'!$B$2&lt;0,0-N8061,N8061))</f>
        <v>231.93156935576104</v>
      </c>
      <c r="P8061" s="2">
        <f>ABS(O8061-'PV model'!$B$5)</f>
        <v>26.931569355761042</v>
      </c>
      <c r="Q8061" s="3">
        <f t="shared" si="1382"/>
        <v>92.062487773818802</v>
      </c>
      <c r="R8061" s="3">
        <f t="shared" si="1387"/>
        <v>0</v>
      </c>
      <c r="S8061" s="3">
        <f t="shared" si="1383"/>
        <v>3.528</v>
      </c>
      <c r="T8061" s="3">
        <f>(0.5*(1-COS(RADIANS(90-$X$3)))*(D8061+E8061)*'PV model'!$B$4)</f>
        <v>0</v>
      </c>
      <c r="U8061" s="3">
        <f t="shared" si="1388"/>
        <v>3.528</v>
      </c>
      <c r="V8061" s="3">
        <f>('PV model'!$B$13*(U8061/1000)*(1-'PV model'!$B$14*((20+C8061)-25))*'PV model'!$B$10)/'PV model'!$B$12</f>
        <v>0.34490038463999995</v>
      </c>
    </row>
    <row r="8062" spans="1:22" x14ac:dyDescent="0.2">
      <c r="A8062" s="10">
        <f t="shared" si="1391"/>
        <v>336</v>
      </c>
      <c r="B8062" s="10">
        <f t="shared" si="1389"/>
        <v>17</v>
      </c>
      <c r="C8062" s="23">
        <v>10.3</v>
      </c>
      <c r="D8062" s="24">
        <v>0</v>
      </c>
      <c r="E8062" s="24">
        <v>0</v>
      </c>
      <c r="F8062" s="48"/>
      <c r="G8062" s="48"/>
      <c r="H8062" s="1">
        <f t="shared" si="1390"/>
        <v>-22.251998696538966</v>
      </c>
      <c r="I8062" s="1">
        <f t="shared" si="1384"/>
        <v>9.4780168936770188</v>
      </c>
      <c r="J8062" s="4">
        <f>B8062+('PV model'!$B$3/15)+(I8062/60)</f>
        <v>16.881300281561284</v>
      </c>
      <c r="K8062" s="2">
        <f t="shared" si="1385"/>
        <v>-73.219504223419264</v>
      </c>
      <c r="L8062" s="2">
        <f>DEGREES(ASIN((((COS(RADIANS('PV model'!$B$2))*COS(RADIANS(H8062))*COS(RADIANS(K8062)))+(SIN(RADIANS('PV model'!$B$2))*SIN(RADIANS(H8062)))))))</f>
        <v>-9.2495123502372945</v>
      </c>
      <c r="M8062" s="3">
        <f t="shared" si="1381"/>
        <v>0</v>
      </c>
      <c r="N8062" s="2">
        <f t="shared" si="1386"/>
        <v>-63.869028743961124</v>
      </c>
      <c r="O8062" s="2">
        <f>IF('PV model'!$B$2&gt;0, 180-N8062,IF('PV model'!$B$2&lt;0,0-N8062,N8062))</f>
        <v>243.86902874396111</v>
      </c>
      <c r="P8062" s="2">
        <f>ABS(O8062-'PV model'!$B$5)</f>
        <v>38.86902874396111</v>
      </c>
      <c r="Q8062" s="3">
        <f t="shared" si="1382"/>
        <v>99.249512350237282</v>
      </c>
      <c r="R8062" s="3">
        <f t="shared" si="1387"/>
        <v>0</v>
      </c>
      <c r="S8062" s="3">
        <f t="shared" si="1383"/>
        <v>0</v>
      </c>
      <c r="T8062" s="3">
        <f>(0.5*(1-COS(RADIANS(90-$X$3)))*(D8062+E8062)*'PV model'!$B$4)</f>
        <v>0</v>
      </c>
      <c r="U8062" s="3">
        <f t="shared" si="1388"/>
        <v>0</v>
      </c>
      <c r="V8062" s="3">
        <f>('PV model'!$B$13*(U8062/1000)*(1-'PV model'!$B$14*((20+C8062)-25))*'PV model'!$B$10)/'PV model'!$B$12</f>
        <v>0</v>
      </c>
    </row>
    <row r="8063" spans="1:22" x14ac:dyDescent="0.2">
      <c r="A8063" s="10">
        <f t="shared" si="1391"/>
        <v>336</v>
      </c>
      <c r="B8063" s="10">
        <f t="shared" si="1389"/>
        <v>18</v>
      </c>
      <c r="C8063" s="23">
        <v>10.199999999999999</v>
      </c>
      <c r="D8063" s="24">
        <v>0</v>
      </c>
      <c r="E8063" s="24">
        <v>0</v>
      </c>
      <c r="F8063" s="48"/>
      <c r="G8063" s="48"/>
      <c r="H8063" s="1">
        <f t="shared" si="1390"/>
        <v>-22.251998696538966</v>
      </c>
      <c r="I8063" s="1">
        <f t="shared" si="1384"/>
        <v>9.4780168936770188</v>
      </c>
      <c r="J8063" s="4">
        <f>B8063+('PV model'!$B$3/15)+(I8063/60)</f>
        <v>17.881300281561284</v>
      </c>
      <c r="K8063" s="2">
        <f t="shared" si="1385"/>
        <v>-88.219504223419264</v>
      </c>
      <c r="L8063" s="2">
        <f>DEGREES(ASIN((((COS(RADIANS('PV model'!$B$2))*COS(RADIANS(H8063))*COS(RADIANS(K8063)))+(SIN(RADIANS('PV model'!$B$2))*SIN(RADIANS(H8063)))))))</f>
        <v>-17.205090891186469</v>
      </c>
      <c r="M8063" s="3">
        <f t="shared" si="1381"/>
        <v>0</v>
      </c>
      <c r="N8063" s="2">
        <f t="shared" si="1386"/>
        <v>-75.561307873638725</v>
      </c>
      <c r="O8063" s="2">
        <f>IF('PV model'!$B$2&gt;0, 180-N8063,IF('PV model'!$B$2&lt;0,0-N8063,N8063))</f>
        <v>255.56130787363873</v>
      </c>
      <c r="P8063" s="2">
        <f>ABS(O8063-'PV model'!$B$5)</f>
        <v>50.561307873638725</v>
      </c>
      <c r="Q8063" s="3">
        <f t="shared" si="1382"/>
        <v>107.20509089118647</v>
      </c>
      <c r="R8063" s="3">
        <f t="shared" si="1387"/>
        <v>0</v>
      </c>
      <c r="S8063" s="3">
        <f t="shared" si="1383"/>
        <v>0</v>
      </c>
      <c r="T8063" s="3">
        <f>(0.5*(1-COS(RADIANS(90-$X$3)))*(D8063+E8063)*'PV model'!$B$4)</f>
        <v>0</v>
      </c>
      <c r="U8063" s="3">
        <f t="shared" si="1388"/>
        <v>0</v>
      </c>
      <c r="V8063" s="3">
        <f>('PV model'!$B$13*(U8063/1000)*(1-'PV model'!$B$14*((20+C8063)-25))*'PV model'!$B$10)/'PV model'!$B$12</f>
        <v>0</v>
      </c>
    </row>
    <row r="8064" spans="1:22" x14ac:dyDescent="0.2">
      <c r="A8064" s="10">
        <f t="shared" si="1391"/>
        <v>336</v>
      </c>
      <c r="B8064" s="10">
        <f t="shared" si="1389"/>
        <v>19</v>
      </c>
      <c r="C8064" s="23">
        <v>10.199999999999999</v>
      </c>
      <c r="D8064" s="24">
        <v>0</v>
      </c>
      <c r="E8064" s="24">
        <v>0</v>
      </c>
      <c r="F8064" s="48"/>
      <c r="G8064" s="48"/>
      <c r="H8064" s="1">
        <f t="shared" si="1390"/>
        <v>-22.251998696538966</v>
      </c>
      <c r="I8064" s="1">
        <f t="shared" si="1384"/>
        <v>9.4780168936770188</v>
      </c>
      <c r="J8064" s="4">
        <f>B8064+('PV model'!$B$3/15)+(I8064/60)</f>
        <v>18.881300281561284</v>
      </c>
      <c r="K8064" s="2">
        <f t="shared" si="1385"/>
        <v>-103.21950422341926</v>
      </c>
      <c r="L8064" s="2">
        <f>DEGREES(ASIN((((COS(RADIANS('PV model'!$B$2))*COS(RADIANS(H8064))*COS(RADIANS(K8064)))+(SIN(RADIANS('PV model'!$B$2))*SIN(RADIANS(H8064)))))))</f>
        <v>-25.592118216408775</v>
      </c>
      <c r="M8064" s="3">
        <f t="shared" si="1381"/>
        <v>0</v>
      </c>
      <c r="N8064" s="2">
        <f t="shared" si="1386"/>
        <v>-87.454243640384021</v>
      </c>
      <c r="O8064" s="2">
        <f>IF('PV model'!$B$2&gt;0, 180-N8064,IF('PV model'!$B$2&lt;0,0-N8064,N8064))</f>
        <v>267.45424364038399</v>
      </c>
      <c r="P8064" s="2">
        <f>ABS(O8064-'PV model'!$B$5)</f>
        <v>62.454243640383993</v>
      </c>
      <c r="Q8064" s="3">
        <f t="shared" si="1382"/>
        <v>115.59211821640878</v>
      </c>
      <c r="R8064" s="3">
        <f t="shared" si="1387"/>
        <v>0</v>
      </c>
      <c r="S8064" s="3">
        <f t="shared" si="1383"/>
        <v>0</v>
      </c>
      <c r="T8064" s="3">
        <f>(0.5*(1-COS(RADIANS(90-$X$3)))*(D8064+E8064)*'PV model'!$B$4)</f>
        <v>0</v>
      </c>
      <c r="U8064" s="3">
        <f t="shared" si="1388"/>
        <v>0</v>
      </c>
      <c r="V8064" s="3">
        <f>('PV model'!$B$13*(U8064/1000)*(1-'PV model'!$B$14*((20+C8064)-25))*'PV model'!$B$10)/'PV model'!$B$12</f>
        <v>0</v>
      </c>
    </row>
    <row r="8065" spans="1:22" x14ac:dyDescent="0.2">
      <c r="A8065" s="10">
        <f t="shared" si="1391"/>
        <v>336</v>
      </c>
      <c r="B8065" s="10">
        <f t="shared" si="1389"/>
        <v>20</v>
      </c>
      <c r="C8065" s="23">
        <v>10.3</v>
      </c>
      <c r="D8065" s="24">
        <v>0</v>
      </c>
      <c r="E8065" s="24">
        <v>0</v>
      </c>
      <c r="F8065" s="48"/>
      <c r="G8065" s="48"/>
      <c r="H8065" s="1">
        <f t="shared" si="1390"/>
        <v>-22.251998696538966</v>
      </c>
      <c r="I8065" s="1">
        <f t="shared" si="1384"/>
        <v>9.4780168936770188</v>
      </c>
      <c r="J8065" s="4">
        <f>B8065+('PV model'!$B$3/15)+(I8065/60)</f>
        <v>19.881300281561284</v>
      </c>
      <c r="K8065" s="2">
        <f t="shared" si="1385"/>
        <v>-118.21950422341926</v>
      </c>
      <c r="L8065" s="2">
        <f>DEGREES(ASIN((((COS(RADIANS('PV model'!$B$2))*COS(RADIANS(H8065))*COS(RADIANS(K8065)))+(SIN(RADIANS('PV model'!$B$2))*SIN(RADIANS(H8065)))))))</f>
        <v>-34.05308427249755</v>
      </c>
      <c r="M8065" s="3">
        <f t="shared" si="1381"/>
        <v>0</v>
      </c>
      <c r="N8065" s="2">
        <f t="shared" si="1386"/>
        <v>-79.837786841795392</v>
      </c>
      <c r="O8065" s="2">
        <f>IF('PV model'!$B$2&gt;0, 180-N8065,IF('PV model'!$B$2&lt;0,0-N8065,N8065))</f>
        <v>259.83778684179538</v>
      </c>
      <c r="P8065" s="2">
        <f>ABS(O8065-'PV model'!$B$5)</f>
        <v>54.837786841795378</v>
      </c>
      <c r="Q8065" s="3">
        <f t="shared" si="1382"/>
        <v>124.05308427249756</v>
      </c>
      <c r="R8065" s="3">
        <f t="shared" si="1387"/>
        <v>0</v>
      </c>
      <c r="S8065" s="3">
        <f t="shared" si="1383"/>
        <v>0</v>
      </c>
      <c r="T8065" s="3">
        <f>(0.5*(1-COS(RADIANS(90-$X$3)))*(D8065+E8065)*'PV model'!$B$4)</f>
        <v>0</v>
      </c>
      <c r="U8065" s="3">
        <f t="shared" si="1388"/>
        <v>0</v>
      </c>
      <c r="V8065" s="3">
        <f>('PV model'!$B$13*(U8065/1000)*(1-'PV model'!$B$14*((20+C8065)-25))*'PV model'!$B$10)/'PV model'!$B$12</f>
        <v>0</v>
      </c>
    </row>
    <row r="8066" spans="1:22" x14ac:dyDescent="0.2">
      <c r="A8066" s="10">
        <f t="shared" si="1391"/>
        <v>336</v>
      </c>
      <c r="B8066" s="10">
        <f t="shared" si="1389"/>
        <v>21</v>
      </c>
      <c r="C8066" s="23">
        <v>10.3</v>
      </c>
      <c r="D8066" s="24">
        <v>0</v>
      </c>
      <c r="E8066" s="24">
        <v>0</v>
      </c>
      <c r="F8066" s="48"/>
      <c r="G8066" s="48"/>
      <c r="H8066" s="1">
        <f t="shared" si="1390"/>
        <v>-22.251998696538966</v>
      </c>
      <c r="I8066" s="1">
        <f t="shared" si="1384"/>
        <v>9.4780168936770188</v>
      </c>
      <c r="J8066" s="4">
        <f>B8066+('PV model'!$B$3/15)+(I8066/60)</f>
        <v>20.881300281561284</v>
      </c>
      <c r="K8066" s="2">
        <f t="shared" si="1385"/>
        <v>-133.21950422341925</v>
      </c>
      <c r="L8066" s="2">
        <f>DEGREES(ASIN((((COS(RADIANS('PV model'!$B$2))*COS(RADIANS(H8066))*COS(RADIANS(K8066)))+(SIN(RADIANS('PV model'!$B$2))*SIN(RADIANS(H8066)))))))</f>
        <v>-42.149487907099122</v>
      </c>
      <c r="M8066" s="3">
        <f t="shared" si="1381"/>
        <v>0</v>
      </c>
      <c r="N8066" s="2">
        <f t="shared" si="1386"/>
        <v>-65.46695152597411</v>
      </c>
      <c r="O8066" s="2">
        <f>IF('PV model'!$B$2&gt;0, 180-N8066,IF('PV model'!$B$2&lt;0,0-N8066,N8066))</f>
        <v>245.46695152597411</v>
      </c>
      <c r="P8066" s="2">
        <f>ABS(O8066-'PV model'!$B$5)</f>
        <v>40.46695152597411</v>
      </c>
      <c r="Q8066" s="3">
        <f t="shared" si="1382"/>
        <v>132.14948790709914</v>
      </c>
      <c r="R8066" s="3">
        <f t="shared" si="1387"/>
        <v>0</v>
      </c>
      <c r="S8066" s="3">
        <f t="shared" si="1383"/>
        <v>0</v>
      </c>
      <c r="T8066" s="3">
        <f>(0.5*(1-COS(RADIANS(90-$X$3)))*(D8066+E8066)*'PV model'!$B$4)</f>
        <v>0</v>
      </c>
      <c r="U8066" s="3">
        <f t="shared" si="1388"/>
        <v>0</v>
      </c>
      <c r="V8066" s="3">
        <f>('PV model'!$B$13*(U8066/1000)*(1-'PV model'!$B$14*((20+C8066)-25))*'PV model'!$B$10)/'PV model'!$B$12</f>
        <v>0</v>
      </c>
    </row>
    <row r="8067" spans="1:22" x14ac:dyDescent="0.2">
      <c r="A8067" s="10">
        <f t="shared" si="1391"/>
        <v>336</v>
      </c>
      <c r="B8067" s="10">
        <f t="shared" si="1389"/>
        <v>22</v>
      </c>
      <c r="C8067" s="23">
        <v>10.199999999999999</v>
      </c>
      <c r="D8067" s="24">
        <v>0</v>
      </c>
      <c r="E8067" s="24">
        <v>0</v>
      </c>
      <c r="F8067" s="48"/>
      <c r="G8067" s="48"/>
      <c r="H8067" s="1">
        <f t="shared" si="1390"/>
        <v>-22.251998696538966</v>
      </c>
      <c r="I8067" s="1">
        <f t="shared" si="1384"/>
        <v>9.4780168936770188</v>
      </c>
      <c r="J8067" s="4">
        <f>B8067+('PV model'!$B$3/15)+(I8067/60)</f>
        <v>21.881300281561284</v>
      </c>
      <c r="K8067" s="2">
        <f t="shared" si="1385"/>
        <v>-148.21950422341925</v>
      </c>
      <c r="L8067" s="2">
        <f>DEGREES(ASIN((((COS(RADIANS('PV model'!$B$2))*COS(RADIANS(H8067))*COS(RADIANS(K8067)))+(SIN(RADIANS('PV model'!$B$2))*SIN(RADIANS(H8067)))))))</f>
        <v>-49.262675470127753</v>
      </c>
      <c r="M8067" s="3">
        <f t="shared" si="1381"/>
        <v>0</v>
      </c>
      <c r="N8067" s="2">
        <f t="shared" si="1386"/>
        <v>-48.325605954650008</v>
      </c>
      <c r="O8067" s="2">
        <f>IF('PV model'!$B$2&gt;0, 180-N8067,IF('PV model'!$B$2&lt;0,0-N8067,N8067))</f>
        <v>228.32560595465</v>
      </c>
      <c r="P8067" s="2">
        <f>ABS(O8067-'PV model'!$B$5)</f>
        <v>23.325605954650001</v>
      </c>
      <c r="Q8067" s="3">
        <f t="shared" si="1382"/>
        <v>139.26267547012776</v>
      </c>
      <c r="R8067" s="3">
        <f t="shared" si="1387"/>
        <v>0</v>
      </c>
      <c r="S8067" s="3">
        <f t="shared" si="1383"/>
        <v>0</v>
      </c>
      <c r="T8067" s="3">
        <f>(0.5*(1-COS(RADIANS(90-$X$3)))*(D8067+E8067)*'PV model'!$B$4)</f>
        <v>0</v>
      </c>
      <c r="U8067" s="3">
        <f t="shared" si="1388"/>
        <v>0</v>
      </c>
      <c r="V8067" s="3">
        <f>('PV model'!$B$13*(U8067/1000)*(1-'PV model'!$B$14*((20+C8067)-25))*'PV model'!$B$10)/'PV model'!$B$12</f>
        <v>0</v>
      </c>
    </row>
    <row r="8068" spans="1:22" x14ac:dyDescent="0.2">
      <c r="A8068" s="10">
        <f t="shared" si="1391"/>
        <v>336</v>
      </c>
      <c r="B8068" s="10">
        <f t="shared" si="1389"/>
        <v>23</v>
      </c>
      <c r="C8068" s="23">
        <v>10.199999999999999</v>
      </c>
      <c r="D8068" s="24">
        <v>0</v>
      </c>
      <c r="E8068" s="24">
        <v>0</v>
      </c>
      <c r="F8068" s="48"/>
      <c r="G8068" s="48"/>
      <c r="H8068" s="1">
        <f t="shared" si="1390"/>
        <v>-22.251998696538966</v>
      </c>
      <c r="I8068" s="1">
        <f t="shared" si="1384"/>
        <v>9.4780168936770188</v>
      </c>
      <c r="J8068" s="4">
        <f>B8068+('PV model'!$B$3/15)+(I8068/60)</f>
        <v>22.881300281561284</v>
      </c>
      <c r="K8068" s="2">
        <f t="shared" si="1385"/>
        <v>-163.21950422341925</v>
      </c>
      <c r="L8068" s="2">
        <f>DEGREES(ASIN((((COS(RADIANS('PV model'!$B$2))*COS(RADIANS(H8068))*COS(RADIANS(K8068)))+(SIN(RADIANS('PV model'!$B$2))*SIN(RADIANS(H8068)))))))</f>
        <v>-54.486894372354371</v>
      </c>
      <c r="M8068" s="3">
        <f t="shared" si="1381"/>
        <v>0</v>
      </c>
      <c r="N8068" s="2">
        <f t="shared" si="1386"/>
        <v>-27.386682528040236</v>
      </c>
      <c r="O8068" s="2">
        <f>IF('PV model'!$B$2&gt;0, 180-N8068,IF('PV model'!$B$2&lt;0,0-N8068,N8068))</f>
        <v>207.38668252804024</v>
      </c>
      <c r="P8068" s="2">
        <f>ABS(O8068-'PV model'!$B$5)</f>
        <v>2.3866825280402395</v>
      </c>
      <c r="Q8068" s="3">
        <f t="shared" si="1382"/>
        <v>144.48689437235436</v>
      </c>
      <c r="R8068" s="3">
        <f t="shared" si="1387"/>
        <v>0</v>
      </c>
      <c r="S8068" s="3">
        <f t="shared" si="1383"/>
        <v>0</v>
      </c>
      <c r="T8068" s="3">
        <f>(0.5*(1-COS(RADIANS(90-$X$3)))*(D8068+E8068)*'PV model'!$B$4)</f>
        <v>0</v>
      </c>
      <c r="U8068" s="3">
        <f t="shared" si="1388"/>
        <v>0</v>
      </c>
      <c r="V8068" s="3">
        <f>('PV model'!$B$13*(U8068/1000)*(1-'PV model'!$B$14*((20+C8068)-25))*'PV model'!$B$10)/'PV model'!$B$12</f>
        <v>0</v>
      </c>
    </row>
    <row r="8069" spans="1:22" x14ac:dyDescent="0.2">
      <c r="A8069" s="10">
        <f t="shared" si="1391"/>
        <v>336</v>
      </c>
      <c r="B8069" s="10">
        <f t="shared" si="1389"/>
        <v>24</v>
      </c>
      <c r="C8069" s="23">
        <v>10.1</v>
      </c>
      <c r="D8069" s="24">
        <v>0</v>
      </c>
      <c r="E8069" s="24">
        <v>0</v>
      </c>
      <c r="F8069" s="48"/>
      <c r="G8069" s="48"/>
      <c r="H8069" s="1">
        <f t="shared" si="1390"/>
        <v>-22.251998696538966</v>
      </c>
      <c r="I8069" s="1">
        <f t="shared" si="1384"/>
        <v>9.4780168936770188</v>
      </c>
      <c r="J8069" s="4">
        <f>B8069+('PV model'!$B$3/15)+(I8069/60)</f>
        <v>23.881300281561284</v>
      </c>
      <c r="K8069" s="2">
        <f t="shared" si="1385"/>
        <v>-178.21950422341925</v>
      </c>
      <c r="L8069" s="2">
        <f>DEGREES(ASIN((((COS(RADIANS('PV model'!$B$2))*COS(RADIANS(H8069))*COS(RADIANS(K8069)))+(SIN(RADIANS('PV model'!$B$2))*SIN(RADIANS(H8069)))))))</f>
        <v>-56.725558237564655</v>
      </c>
      <c r="M8069" s="3">
        <f t="shared" si="1381"/>
        <v>0</v>
      </c>
      <c r="N8069" s="2">
        <f t="shared" si="1386"/>
        <v>-3.0044431899456039</v>
      </c>
      <c r="O8069" s="2">
        <f>IF('PV model'!$B$2&gt;0, 180-N8069,IF('PV model'!$B$2&lt;0,0-N8069,N8069))</f>
        <v>183.00444318994559</v>
      </c>
      <c r="P8069" s="2">
        <f>ABS(O8069-'PV model'!$B$5)</f>
        <v>21.99555681005441</v>
      </c>
      <c r="Q8069" s="3">
        <f t="shared" si="1382"/>
        <v>146.72555823756466</v>
      </c>
      <c r="R8069" s="3">
        <f t="shared" si="1387"/>
        <v>0</v>
      </c>
      <c r="S8069" s="3">
        <f t="shared" si="1383"/>
        <v>0</v>
      </c>
      <c r="T8069" s="3">
        <f>(0.5*(1-COS(RADIANS(90-$X$3)))*(D8069+E8069)*'PV model'!$B$4)</f>
        <v>0</v>
      </c>
      <c r="U8069" s="3">
        <f t="shared" si="1388"/>
        <v>0</v>
      </c>
      <c r="V8069" s="3">
        <f>('PV model'!$B$13*(U8069/1000)*(1-'PV model'!$B$14*((20+C8069)-25))*'PV model'!$B$10)/'PV model'!$B$12</f>
        <v>0</v>
      </c>
    </row>
    <row r="8070" spans="1:22" x14ac:dyDescent="0.2">
      <c r="A8070" s="10">
        <f t="shared" si="1391"/>
        <v>337</v>
      </c>
      <c r="B8070" s="10">
        <f t="shared" si="1389"/>
        <v>1</v>
      </c>
      <c r="C8070" s="23">
        <v>9.9</v>
      </c>
      <c r="D8070" s="24">
        <v>0</v>
      </c>
      <c r="E8070" s="24">
        <v>0</v>
      </c>
      <c r="F8070" s="48"/>
      <c r="G8070" s="48"/>
      <c r="H8070" s="1">
        <f t="shared" si="1390"/>
        <v>-22.376886015365869</v>
      </c>
      <c r="I8070" s="1">
        <f t="shared" si="1384"/>
        <v>9.0812507501295592</v>
      </c>
      <c r="J8070" s="4">
        <f>B8070+('PV model'!$B$3/15)+(I8070/60)</f>
        <v>0.87468751250215937</v>
      </c>
      <c r="K8070" s="2">
        <f t="shared" si="1385"/>
        <v>166.87968731246761</v>
      </c>
      <c r="L8070" s="2">
        <f>DEGREES(ASIN((((COS(RADIANS('PV model'!$B$2))*COS(RADIANS(H8070))*COS(RADIANS(K8070)))+(SIN(RADIANS('PV model'!$B$2))*SIN(RADIANS(H8070)))))))</f>
        <v>-55.469644647751956</v>
      </c>
      <c r="M8070" s="3">
        <f t="shared" ref="M8070:M8133" si="1392">IF(L8070&gt;0, L8070, 0)</f>
        <v>0</v>
      </c>
      <c r="N8070" s="2">
        <f t="shared" si="1386"/>
        <v>21.734315540362552</v>
      </c>
      <c r="O8070" s="2">
        <f>IF('PV model'!$B$2&gt;0, 180-N8070,IF('PV model'!$B$2&lt;0,0-N8070,N8070))</f>
        <v>158.26568445963744</v>
      </c>
      <c r="P8070" s="2">
        <f>ABS(O8070-'PV model'!$B$5)</f>
        <v>46.734315540362559</v>
      </c>
      <c r="Q8070" s="3">
        <f t="shared" ref="Q8070:Q8133" si="1393">DEGREES(ACOS((SIN(RADIANS(L8070))*COS(RADIANS(90-$X$3))+COS(RADIANS(L8070))*COS(RADIANS(P8070))*SIN(RADIANS(90-$X$3)))))</f>
        <v>145.46964464775195</v>
      </c>
      <c r="R8070" s="3">
        <f t="shared" si="1387"/>
        <v>0</v>
      </c>
      <c r="S8070" s="3">
        <f t="shared" ref="S8070:S8133" si="1394">IF($Z$3=TRUE, IF(E8070=0,0,E8070*(0.5*(1+COS(RADIANS(90-$X$3))*(1+(1-(E8070^2/(D8070+E8070)^2))*(SIN(RADIANS(0.5*$X$3))^3)))*(1+(1-(E8070^2/(D8070+E8070)^2))*(COS(RADIANS(Q8070))^2)*(SIN(RADIANS(90-L8070))^3)))), IF(E8070=0,0,E8070*(0.5*(1+COS(RADIANS(90-$X$3))))))</f>
        <v>0</v>
      </c>
      <c r="T8070" s="3">
        <f>(0.5*(1-COS(RADIANS(90-$X$3)))*(D8070+E8070)*'PV model'!$B$4)</f>
        <v>0</v>
      </c>
      <c r="U8070" s="3">
        <f t="shared" si="1388"/>
        <v>0</v>
      </c>
      <c r="V8070" s="3">
        <f>('PV model'!$B$13*(U8070/1000)*(1-'PV model'!$B$14*((20+C8070)-25))*'PV model'!$B$10)/'PV model'!$B$12</f>
        <v>0</v>
      </c>
    </row>
    <row r="8071" spans="1:22" x14ac:dyDescent="0.2">
      <c r="A8071" s="10">
        <f t="shared" si="1391"/>
        <v>337</v>
      </c>
      <c r="B8071" s="10">
        <f t="shared" si="1389"/>
        <v>2</v>
      </c>
      <c r="C8071" s="23">
        <v>9.6</v>
      </c>
      <c r="D8071" s="24">
        <v>0</v>
      </c>
      <c r="E8071" s="24">
        <v>0</v>
      </c>
      <c r="F8071" s="48"/>
      <c r="G8071" s="48"/>
      <c r="H8071" s="1">
        <f t="shared" si="1390"/>
        <v>-22.376886015365869</v>
      </c>
      <c r="I8071" s="1">
        <f t="shared" ref="I8071:I8134" si="1395">9.87*SIN(RADIANS(1.978*A8071-160.22))-7.53*COS(RADIANS(0.989*A8071-80.11))-1.5*SIN((RADIANS(0.989*A8071-80.11)))</f>
        <v>9.0812507501295592</v>
      </c>
      <c r="J8071" s="4">
        <f>B8071+('PV model'!$B$3/15)+(I8071/60)</f>
        <v>1.8746875125021594</v>
      </c>
      <c r="K8071" s="2">
        <f t="shared" ref="K8071:K8134" si="1396">15*(12-J8071)</f>
        <v>151.87968731246761</v>
      </c>
      <c r="L8071" s="2">
        <f>DEGREES(ASIN((((COS(RADIANS('PV model'!$B$2))*COS(RADIANS(H8071))*COS(RADIANS(K8071)))+(SIN(RADIANS('PV model'!$B$2))*SIN(RADIANS(H8071)))))))</f>
        <v>-50.866191753704513</v>
      </c>
      <c r="M8071" s="3">
        <f t="shared" si="1392"/>
        <v>0</v>
      </c>
      <c r="N8071" s="2">
        <f t="shared" ref="N8071:N8134" si="1397">DEGREES(ASIN((COS(RADIANS(H8071))*SIN(RADIANS(K8071)))/COS(RADIANS(L8071))))</f>
        <v>43.67421159961021</v>
      </c>
      <c r="O8071" s="2">
        <f>IF('PV model'!$B$2&gt;0, 180-N8071,IF('PV model'!$B$2&lt;0,0-N8071,N8071))</f>
        <v>136.3257884003898</v>
      </c>
      <c r="P8071" s="2">
        <f>ABS(O8071-'PV model'!$B$5)</f>
        <v>68.674211599610203</v>
      </c>
      <c r="Q8071" s="3">
        <f t="shared" si="1393"/>
        <v>140.8661917537045</v>
      </c>
      <c r="R8071" s="3">
        <f t="shared" ref="R8071:R8134" si="1398">IF(D8071=0,0,D8071*COS(RADIANS(Q8071))/SIN(RADIANS(L8071)))</f>
        <v>0</v>
      </c>
      <c r="S8071" s="3">
        <f t="shared" si="1394"/>
        <v>0</v>
      </c>
      <c r="T8071" s="3">
        <f>(0.5*(1-COS(RADIANS(90-$X$3)))*(D8071+E8071)*'PV model'!$B$4)</f>
        <v>0</v>
      </c>
      <c r="U8071" s="3">
        <f t="shared" ref="U8071:U8134" si="1399">R8071+S8071+T8071</f>
        <v>0</v>
      </c>
      <c r="V8071" s="3">
        <f>('PV model'!$B$13*(U8071/1000)*(1-'PV model'!$B$14*((20+C8071)-25))*'PV model'!$B$10)/'PV model'!$B$12</f>
        <v>0</v>
      </c>
    </row>
    <row r="8072" spans="1:22" x14ac:dyDescent="0.2">
      <c r="A8072" s="10">
        <f t="shared" si="1391"/>
        <v>337</v>
      </c>
      <c r="B8072" s="10">
        <f t="shared" ref="B8072:B8135" si="1400">IF(B8071&lt;24,B8071+1,1)</f>
        <v>3</v>
      </c>
      <c r="C8072" s="23">
        <v>9.4</v>
      </c>
      <c r="D8072" s="24">
        <v>0</v>
      </c>
      <c r="E8072" s="24">
        <v>0</v>
      </c>
      <c r="F8072" s="48"/>
      <c r="G8072" s="48"/>
      <c r="H8072" s="1">
        <f t="shared" ref="H8072:H8135" si="1401">(23.465*SIN(RADIANS(280.1+0.9863*A8072)))</f>
        <v>-22.376886015365869</v>
      </c>
      <c r="I8072" s="1">
        <f t="shared" si="1395"/>
        <v>9.0812507501295592</v>
      </c>
      <c r="J8072" s="4">
        <f>B8072+('PV model'!$B$3/15)+(I8072/60)</f>
        <v>2.8746875125021591</v>
      </c>
      <c r="K8072" s="2">
        <f t="shared" si="1396"/>
        <v>136.87968731246761</v>
      </c>
      <c r="L8072" s="2">
        <f>DEGREES(ASIN((((COS(RADIANS('PV model'!$B$2))*COS(RADIANS(H8072))*COS(RADIANS(K8072)))+(SIN(RADIANS('PV model'!$B$2))*SIN(RADIANS(H8072)))))))</f>
        <v>-44.110341977624444</v>
      </c>
      <c r="M8072" s="3">
        <f t="shared" si="1392"/>
        <v>0</v>
      </c>
      <c r="N8072" s="2">
        <f t="shared" si="1397"/>
        <v>61.679646719968339</v>
      </c>
      <c r="O8072" s="2">
        <f>IF('PV model'!$B$2&gt;0, 180-N8072,IF('PV model'!$B$2&lt;0,0-N8072,N8072))</f>
        <v>118.32035328003167</v>
      </c>
      <c r="P8072" s="2">
        <f>ABS(O8072-'PV model'!$B$5)</f>
        <v>86.679646719968332</v>
      </c>
      <c r="Q8072" s="3">
        <f t="shared" si="1393"/>
        <v>134.11034197762444</v>
      </c>
      <c r="R8072" s="3">
        <f t="shared" si="1398"/>
        <v>0</v>
      </c>
      <c r="S8072" s="3">
        <f t="shared" si="1394"/>
        <v>0</v>
      </c>
      <c r="T8072" s="3">
        <f>(0.5*(1-COS(RADIANS(90-$X$3)))*(D8072+E8072)*'PV model'!$B$4)</f>
        <v>0</v>
      </c>
      <c r="U8072" s="3">
        <f t="shared" si="1399"/>
        <v>0</v>
      </c>
      <c r="V8072" s="3">
        <f>('PV model'!$B$13*(U8072/1000)*(1-'PV model'!$B$14*((20+C8072)-25))*'PV model'!$B$10)/'PV model'!$B$12</f>
        <v>0</v>
      </c>
    </row>
    <row r="8073" spans="1:22" x14ac:dyDescent="0.2">
      <c r="A8073" s="10">
        <f t="shared" si="1391"/>
        <v>337</v>
      </c>
      <c r="B8073" s="10">
        <f t="shared" si="1400"/>
        <v>4</v>
      </c>
      <c r="C8073" s="23">
        <v>9.6999999999999993</v>
      </c>
      <c r="D8073" s="24">
        <v>0</v>
      </c>
      <c r="E8073" s="24">
        <v>0</v>
      </c>
      <c r="F8073" s="48"/>
      <c r="G8073" s="48"/>
      <c r="H8073" s="1">
        <f t="shared" si="1401"/>
        <v>-22.376886015365869</v>
      </c>
      <c r="I8073" s="1">
        <f t="shared" si="1395"/>
        <v>9.0812507501295592</v>
      </c>
      <c r="J8073" s="4">
        <f>B8073+('PV model'!$B$3/15)+(I8073/60)</f>
        <v>3.8746875125021591</v>
      </c>
      <c r="K8073" s="2">
        <f t="shared" si="1396"/>
        <v>121.87968731246761</v>
      </c>
      <c r="L8073" s="2">
        <f>DEGREES(ASIN((((COS(RADIANS('PV model'!$B$2))*COS(RADIANS(H8073))*COS(RADIANS(K8073)))+(SIN(RADIANS('PV model'!$B$2))*SIN(RADIANS(H8073)))))))</f>
        <v>-36.182387906424211</v>
      </c>
      <c r="M8073" s="3">
        <f t="shared" si="1392"/>
        <v>0</v>
      </c>
      <c r="N8073" s="2">
        <f t="shared" si="1397"/>
        <v>76.615001794373924</v>
      </c>
      <c r="O8073" s="2">
        <f>IF('PV model'!$B$2&gt;0, 180-N8073,IF('PV model'!$B$2&lt;0,0-N8073,N8073))</f>
        <v>103.38499820562608</v>
      </c>
      <c r="P8073" s="2">
        <f>ABS(O8073-'PV model'!$B$5)</f>
        <v>101.61500179437392</v>
      </c>
      <c r="Q8073" s="3">
        <f t="shared" si="1393"/>
        <v>126.18238790642421</v>
      </c>
      <c r="R8073" s="3">
        <f t="shared" si="1398"/>
        <v>0</v>
      </c>
      <c r="S8073" s="3">
        <f t="shared" si="1394"/>
        <v>0</v>
      </c>
      <c r="T8073" s="3">
        <f>(0.5*(1-COS(RADIANS(90-$X$3)))*(D8073+E8073)*'PV model'!$B$4)</f>
        <v>0</v>
      </c>
      <c r="U8073" s="3">
        <f t="shared" si="1399"/>
        <v>0</v>
      </c>
      <c r="V8073" s="3">
        <f>('PV model'!$B$13*(U8073/1000)*(1-'PV model'!$B$14*((20+C8073)-25))*'PV model'!$B$10)/'PV model'!$B$12</f>
        <v>0</v>
      </c>
    </row>
    <row r="8074" spans="1:22" x14ac:dyDescent="0.2">
      <c r="A8074" s="10">
        <f t="shared" si="1391"/>
        <v>337</v>
      </c>
      <c r="B8074" s="10">
        <f t="shared" si="1400"/>
        <v>5</v>
      </c>
      <c r="C8074" s="23">
        <v>10.1</v>
      </c>
      <c r="D8074" s="24">
        <v>0</v>
      </c>
      <c r="E8074" s="24">
        <v>0</v>
      </c>
      <c r="F8074" s="48"/>
      <c r="G8074" s="48"/>
      <c r="H8074" s="1">
        <f t="shared" si="1401"/>
        <v>-22.376886015365869</v>
      </c>
      <c r="I8074" s="1">
        <f t="shared" si="1395"/>
        <v>9.0812507501295592</v>
      </c>
      <c r="J8074" s="4">
        <f>B8074+('PV model'!$B$3/15)+(I8074/60)</f>
        <v>4.8746875125021596</v>
      </c>
      <c r="K8074" s="2">
        <f t="shared" si="1396"/>
        <v>106.87968731246761</v>
      </c>
      <c r="L8074" s="2">
        <f>DEGREES(ASIN((((COS(RADIANS('PV model'!$B$2))*COS(RADIANS(H8074))*COS(RADIANS(K8074)))+(SIN(RADIANS('PV model'!$B$2))*SIN(RADIANS(H8074)))))))</f>
        <v>-27.763428298283547</v>
      </c>
      <c r="M8074" s="3">
        <f t="shared" si="1392"/>
        <v>0</v>
      </c>
      <c r="N8074" s="2">
        <f t="shared" si="1397"/>
        <v>89.634334542761991</v>
      </c>
      <c r="O8074" s="2">
        <f>IF('PV model'!$B$2&gt;0, 180-N8074,IF('PV model'!$B$2&lt;0,0-N8074,N8074))</f>
        <v>90.365665457238009</v>
      </c>
      <c r="P8074" s="2">
        <f>ABS(O8074-'PV model'!$B$5)</f>
        <v>114.63433454276199</v>
      </c>
      <c r="Q8074" s="3">
        <f t="shared" si="1393"/>
        <v>117.76342829828353</v>
      </c>
      <c r="R8074" s="3">
        <f t="shared" si="1398"/>
        <v>0</v>
      </c>
      <c r="S8074" s="3">
        <f t="shared" si="1394"/>
        <v>0</v>
      </c>
      <c r="T8074" s="3">
        <f>(0.5*(1-COS(RADIANS(90-$X$3)))*(D8074+E8074)*'PV model'!$B$4)</f>
        <v>0</v>
      </c>
      <c r="U8074" s="3">
        <f t="shared" si="1399"/>
        <v>0</v>
      </c>
      <c r="V8074" s="3">
        <f>('PV model'!$B$13*(U8074/1000)*(1-'PV model'!$B$14*((20+C8074)-25))*'PV model'!$B$10)/'PV model'!$B$12</f>
        <v>0</v>
      </c>
    </row>
    <row r="8075" spans="1:22" x14ac:dyDescent="0.2">
      <c r="A8075" s="10">
        <f t="shared" si="1391"/>
        <v>337</v>
      </c>
      <c r="B8075" s="10">
        <f t="shared" si="1400"/>
        <v>6</v>
      </c>
      <c r="C8075" s="23">
        <v>10.4</v>
      </c>
      <c r="D8075" s="24">
        <v>0</v>
      </c>
      <c r="E8075" s="24">
        <v>0</v>
      </c>
      <c r="F8075" s="48"/>
      <c r="G8075" s="48"/>
      <c r="H8075" s="1">
        <f t="shared" si="1401"/>
        <v>-22.376886015365869</v>
      </c>
      <c r="I8075" s="1">
        <f t="shared" si="1395"/>
        <v>9.0812507501295592</v>
      </c>
      <c r="J8075" s="4">
        <f>B8075+('PV model'!$B$3/15)+(I8075/60)</f>
        <v>5.8746875125021596</v>
      </c>
      <c r="K8075" s="2">
        <f t="shared" si="1396"/>
        <v>91.87968731246761</v>
      </c>
      <c r="L8075" s="2">
        <f>DEGREES(ASIN((((COS(RADIANS('PV model'!$B$2))*COS(RADIANS(H8075))*COS(RADIANS(K8075)))+(SIN(RADIANS('PV model'!$B$2))*SIN(RADIANS(H8075)))))))</f>
        <v>-19.32476503573055</v>
      </c>
      <c r="M8075" s="3">
        <f t="shared" si="1392"/>
        <v>0</v>
      </c>
      <c r="N8075" s="2">
        <f t="shared" si="1397"/>
        <v>78.345198366640389</v>
      </c>
      <c r="O8075" s="2">
        <f>IF('PV model'!$B$2&gt;0, 180-N8075,IF('PV model'!$B$2&lt;0,0-N8075,N8075))</f>
        <v>101.65480163335961</v>
      </c>
      <c r="P8075" s="2">
        <f>ABS(O8075-'PV model'!$B$5)</f>
        <v>103.34519836664039</v>
      </c>
      <c r="Q8075" s="3">
        <f t="shared" si="1393"/>
        <v>109.32476503573055</v>
      </c>
      <c r="R8075" s="3">
        <f t="shared" si="1398"/>
        <v>0</v>
      </c>
      <c r="S8075" s="3">
        <f t="shared" si="1394"/>
        <v>0</v>
      </c>
      <c r="T8075" s="3">
        <f>(0.5*(1-COS(RADIANS(90-$X$3)))*(D8075+E8075)*'PV model'!$B$4)</f>
        <v>0</v>
      </c>
      <c r="U8075" s="3">
        <f t="shared" si="1399"/>
        <v>0</v>
      </c>
      <c r="V8075" s="3">
        <f>('PV model'!$B$13*(U8075/1000)*(1-'PV model'!$B$14*((20+C8075)-25))*'PV model'!$B$10)/'PV model'!$B$12</f>
        <v>0</v>
      </c>
    </row>
    <row r="8076" spans="1:22" x14ac:dyDescent="0.2">
      <c r="A8076" s="10">
        <f t="shared" si="1391"/>
        <v>337</v>
      </c>
      <c r="B8076" s="10">
        <f t="shared" si="1400"/>
        <v>7</v>
      </c>
      <c r="C8076" s="23">
        <v>10.6</v>
      </c>
      <c r="D8076" s="24">
        <v>0</v>
      </c>
      <c r="E8076" s="24">
        <v>0</v>
      </c>
      <c r="F8076" s="48"/>
      <c r="G8076" s="48"/>
      <c r="H8076" s="1">
        <f t="shared" si="1401"/>
        <v>-22.376886015365869</v>
      </c>
      <c r="I8076" s="1">
        <f t="shared" si="1395"/>
        <v>9.0812507501295592</v>
      </c>
      <c r="J8076" s="4">
        <f>B8076+('PV model'!$B$3/15)+(I8076/60)</f>
        <v>6.8746875125021596</v>
      </c>
      <c r="K8076" s="2">
        <f t="shared" si="1396"/>
        <v>76.87968731246761</v>
      </c>
      <c r="L8076" s="2">
        <f>DEGREES(ASIN((((COS(RADIANS('PV model'!$B$2))*COS(RADIANS(H8076))*COS(RADIANS(K8076)))+(SIN(RADIANS('PV model'!$B$2))*SIN(RADIANS(H8076)))))))</f>
        <v>-11.236073347257738</v>
      </c>
      <c r="M8076" s="3">
        <f t="shared" si="1392"/>
        <v>0</v>
      </c>
      <c r="N8076" s="2">
        <f t="shared" si="1397"/>
        <v>66.658491055485442</v>
      </c>
      <c r="O8076" s="2">
        <f>IF('PV model'!$B$2&gt;0, 180-N8076,IF('PV model'!$B$2&lt;0,0-N8076,N8076))</f>
        <v>113.34150894451456</v>
      </c>
      <c r="P8076" s="2">
        <f>ABS(O8076-'PV model'!$B$5)</f>
        <v>91.658491055485442</v>
      </c>
      <c r="Q8076" s="3">
        <f t="shared" si="1393"/>
        <v>101.23607334725774</v>
      </c>
      <c r="R8076" s="3">
        <f t="shared" si="1398"/>
        <v>0</v>
      </c>
      <c r="S8076" s="3">
        <f t="shared" si="1394"/>
        <v>0</v>
      </c>
      <c r="T8076" s="3">
        <f>(0.5*(1-COS(RADIANS(90-$X$3)))*(D8076+E8076)*'PV model'!$B$4)</f>
        <v>0</v>
      </c>
      <c r="U8076" s="3">
        <f t="shared" si="1399"/>
        <v>0</v>
      </c>
      <c r="V8076" s="3">
        <f>('PV model'!$B$13*(U8076/1000)*(1-'PV model'!$B$14*((20+C8076)-25))*'PV model'!$B$10)/'PV model'!$B$12</f>
        <v>0</v>
      </c>
    </row>
    <row r="8077" spans="1:22" x14ac:dyDescent="0.2">
      <c r="A8077" s="10">
        <f t="shared" si="1391"/>
        <v>337</v>
      </c>
      <c r="B8077" s="10">
        <f t="shared" si="1400"/>
        <v>8</v>
      </c>
      <c r="C8077" s="23">
        <v>10.8</v>
      </c>
      <c r="D8077" s="24">
        <v>0</v>
      </c>
      <c r="E8077" s="24">
        <v>0</v>
      </c>
      <c r="F8077" s="48"/>
      <c r="G8077" s="48"/>
      <c r="H8077" s="1">
        <f t="shared" si="1401"/>
        <v>-22.376886015365869</v>
      </c>
      <c r="I8077" s="1">
        <f t="shared" si="1395"/>
        <v>9.0812507501295592</v>
      </c>
      <c r="J8077" s="4">
        <f>B8077+('PV model'!$B$3/15)+(I8077/60)</f>
        <v>7.8746875125021596</v>
      </c>
      <c r="K8077" s="2">
        <f t="shared" si="1396"/>
        <v>61.87968731246761</v>
      </c>
      <c r="L8077" s="2">
        <f>DEGREES(ASIN((((COS(RADIANS('PV model'!$B$2))*COS(RADIANS(H8077))*COS(RADIANS(K8077)))+(SIN(RADIANS('PV model'!$B$2))*SIN(RADIANS(H8077)))))))</f>
        <v>-3.8350193673456121</v>
      </c>
      <c r="M8077" s="3">
        <f t="shared" si="1392"/>
        <v>0</v>
      </c>
      <c r="N8077" s="2">
        <f t="shared" si="1397"/>
        <v>54.823203116345013</v>
      </c>
      <c r="O8077" s="2">
        <f>IF('PV model'!$B$2&gt;0, 180-N8077,IF('PV model'!$B$2&lt;0,0-N8077,N8077))</f>
        <v>125.17679688365499</v>
      </c>
      <c r="P8077" s="2">
        <f>ABS(O8077-'PV model'!$B$5)</f>
        <v>79.823203116345013</v>
      </c>
      <c r="Q8077" s="3">
        <f t="shared" si="1393"/>
        <v>93.835019367345609</v>
      </c>
      <c r="R8077" s="3">
        <f t="shared" si="1398"/>
        <v>0</v>
      </c>
      <c r="S8077" s="3">
        <f t="shared" si="1394"/>
        <v>0</v>
      </c>
      <c r="T8077" s="3">
        <f>(0.5*(1-COS(RADIANS(90-$X$3)))*(D8077+E8077)*'PV model'!$B$4)</f>
        <v>0</v>
      </c>
      <c r="U8077" s="3">
        <f t="shared" si="1399"/>
        <v>0</v>
      </c>
      <c r="V8077" s="3">
        <f>('PV model'!$B$13*(U8077/1000)*(1-'PV model'!$B$14*((20+C8077)-25))*'PV model'!$B$10)/'PV model'!$B$12</f>
        <v>0</v>
      </c>
    </row>
    <row r="8078" spans="1:22" x14ac:dyDescent="0.2">
      <c r="A8078" s="10">
        <f t="shared" si="1391"/>
        <v>337</v>
      </c>
      <c r="B8078" s="10">
        <f t="shared" si="1400"/>
        <v>9</v>
      </c>
      <c r="C8078" s="23">
        <v>11</v>
      </c>
      <c r="D8078" s="24">
        <v>0</v>
      </c>
      <c r="E8078" s="24">
        <v>0.88200000000000001</v>
      </c>
      <c r="F8078" s="48"/>
      <c r="G8078" s="48"/>
      <c r="H8078" s="1">
        <f t="shared" si="1401"/>
        <v>-22.376886015365869</v>
      </c>
      <c r="I8078" s="1">
        <f t="shared" si="1395"/>
        <v>9.0812507501295592</v>
      </c>
      <c r="J8078" s="4">
        <f>B8078+('PV model'!$B$3/15)+(I8078/60)</f>
        <v>8.8746875125021596</v>
      </c>
      <c r="K8078" s="2">
        <f t="shared" si="1396"/>
        <v>46.87968731246761</v>
      </c>
      <c r="L8078" s="2">
        <f>DEGREES(ASIN((((COS(RADIANS('PV model'!$B$2))*COS(RADIANS(H8078))*COS(RADIANS(K8078)))+(SIN(RADIANS('PV model'!$B$2))*SIN(RADIANS(H8078)))))))</f>
        <v>2.5368200631114246</v>
      </c>
      <c r="M8078" s="3">
        <f t="shared" si="1392"/>
        <v>2.5368200631114246</v>
      </c>
      <c r="N8078" s="2">
        <f t="shared" si="1397"/>
        <v>42.502230438119554</v>
      </c>
      <c r="O8078" s="2">
        <f>IF('PV model'!$B$2&gt;0, 180-N8078,IF('PV model'!$B$2&lt;0,0-N8078,N8078))</f>
        <v>137.49776956188043</v>
      </c>
      <c r="P8078" s="2">
        <f>ABS(O8078-'PV model'!$B$5)</f>
        <v>67.502230438119568</v>
      </c>
      <c r="Q8078" s="3">
        <f t="shared" si="1393"/>
        <v>87.463179936888579</v>
      </c>
      <c r="R8078" s="3">
        <f t="shared" si="1398"/>
        <v>0</v>
      </c>
      <c r="S8078" s="3">
        <f t="shared" si="1394"/>
        <v>0.88200000000000001</v>
      </c>
      <c r="T8078" s="3">
        <f>(0.5*(1-COS(RADIANS(90-$X$3)))*(D8078+E8078)*'PV model'!$B$4)</f>
        <v>0</v>
      </c>
      <c r="U8078" s="3">
        <f t="shared" si="1399"/>
        <v>0.88200000000000001</v>
      </c>
      <c r="V8078" s="3">
        <f>('PV model'!$B$13*(U8078/1000)*(1-'PV model'!$B$14*((20+C8078)-25))*'PV model'!$B$10)/'PV model'!$B$12</f>
        <v>8.6048766719999989E-2</v>
      </c>
    </row>
    <row r="8079" spans="1:22" x14ac:dyDescent="0.2">
      <c r="A8079" s="10">
        <f t="shared" si="1391"/>
        <v>337</v>
      </c>
      <c r="B8079" s="10">
        <f t="shared" si="1400"/>
        <v>10</v>
      </c>
      <c r="C8079" s="23">
        <v>10.9</v>
      </c>
      <c r="D8079" s="24">
        <v>0</v>
      </c>
      <c r="E8079" s="24">
        <v>23.814</v>
      </c>
      <c r="F8079" s="48"/>
      <c r="G8079" s="48"/>
      <c r="H8079" s="1">
        <f t="shared" si="1401"/>
        <v>-22.376886015365869</v>
      </c>
      <c r="I8079" s="1">
        <f t="shared" si="1395"/>
        <v>9.0812507501295592</v>
      </c>
      <c r="J8079" s="4">
        <f>B8079+('PV model'!$B$3/15)+(I8079/60)</f>
        <v>9.8746875125021596</v>
      </c>
      <c r="K8079" s="2">
        <f t="shared" si="1396"/>
        <v>31.879687312467606</v>
      </c>
      <c r="L8079" s="2">
        <f>DEGREES(ASIN((((COS(RADIANS('PV model'!$B$2))*COS(RADIANS(H8079))*COS(RADIANS(K8079)))+(SIN(RADIANS('PV model'!$B$2))*SIN(RADIANS(H8079)))))))</f>
        <v>7.5279115624377866</v>
      </c>
      <c r="M8079" s="3">
        <f t="shared" si="1392"/>
        <v>7.5279115624377866</v>
      </c>
      <c r="N8079" s="2">
        <f t="shared" si="1397"/>
        <v>29.51254933895579</v>
      </c>
      <c r="O8079" s="2">
        <f>IF('PV model'!$B$2&gt;0, 180-N8079,IF('PV model'!$B$2&lt;0,0-N8079,N8079))</f>
        <v>150.48745066104422</v>
      </c>
      <c r="P8079" s="2">
        <f>ABS(O8079-'PV model'!$B$5)</f>
        <v>54.512549338955779</v>
      </c>
      <c r="Q8079" s="3">
        <f t="shared" si="1393"/>
        <v>82.472088437562206</v>
      </c>
      <c r="R8079" s="3">
        <f t="shared" si="1398"/>
        <v>0</v>
      </c>
      <c r="S8079" s="3">
        <f t="shared" si="1394"/>
        <v>23.814</v>
      </c>
      <c r="T8079" s="3">
        <f>(0.5*(1-COS(RADIANS(90-$X$3)))*(D8079+E8079)*'PV model'!$B$4)</f>
        <v>0</v>
      </c>
      <c r="U8079" s="3">
        <f t="shared" si="1399"/>
        <v>23.814</v>
      </c>
      <c r="V8079" s="3">
        <f>('PV model'!$B$13*(U8079/1000)*(1-'PV model'!$B$14*((20+C8079)-25))*'PV model'!$B$10)/'PV model'!$B$12</f>
        <v>2.3242688804159997</v>
      </c>
    </row>
    <row r="8080" spans="1:22" x14ac:dyDescent="0.2">
      <c r="A8080" s="10">
        <f t="shared" si="1391"/>
        <v>337</v>
      </c>
      <c r="B8080" s="10">
        <f t="shared" si="1400"/>
        <v>11</v>
      </c>
      <c r="C8080" s="23">
        <v>10.8</v>
      </c>
      <c r="D8080" s="24">
        <v>177.34710000000001</v>
      </c>
      <c r="E8080" s="24">
        <v>55.566000000000003</v>
      </c>
      <c r="F8080" s="48"/>
      <c r="G8080" s="48"/>
      <c r="H8080" s="1">
        <f t="shared" si="1401"/>
        <v>-22.376886015365869</v>
      </c>
      <c r="I8080" s="1">
        <f t="shared" si="1395"/>
        <v>9.0812507501295592</v>
      </c>
      <c r="J8080" s="4">
        <f>B8080+('PV model'!$B$3/15)+(I8080/60)</f>
        <v>10.87468751250216</v>
      </c>
      <c r="K8080" s="2">
        <f t="shared" si="1396"/>
        <v>16.879687312467606</v>
      </c>
      <c r="L8080" s="2">
        <f>DEGREES(ASIN((((COS(RADIANS('PV model'!$B$2))*COS(RADIANS(H8080))*COS(RADIANS(K8080)))+(SIN(RADIANS('PV model'!$B$2))*SIN(RADIANS(H8080)))))))</f>
        <v>10.803878940533123</v>
      </c>
      <c r="M8080" s="3">
        <f t="shared" si="1392"/>
        <v>10.803878940533123</v>
      </c>
      <c r="N8080" s="2">
        <f t="shared" si="1397"/>
        <v>15.863332426548633</v>
      </c>
      <c r="O8080" s="2">
        <f>IF('PV model'!$B$2&gt;0, 180-N8080,IF('PV model'!$B$2&lt;0,0-N8080,N8080))</f>
        <v>164.13666757345138</v>
      </c>
      <c r="P8080" s="2">
        <f>ABS(O8080-'PV model'!$B$5)</f>
        <v>40.863332426548624</v>
      </c>
      <c r="Q8080" s="3">
        <f t="shared" si="1393"/>
        <v>79.196121059466876</v>
      </c>
      <c r="R8080" s="3">
        <f t="shared" si="1398"/>
        <v>177.34710000000015</v>
      </c>
      <c r="S8080" s="3">
        <f t="shared" si="1394"/>
        <v>66.865735690955361</v>
      </c>
      <c r="T8080" s="3">
        <f>(0.5*(1-COS(RADIANS(90-$X$3)))*(D8080+E8080)*'PV model'!$B$4)</f>
        <v>0</v>
      </c>
      <c r="U8080" s="3">
        <f t="shared" si="1399"/>
        <v>244.2128356909555</v>
      </c>
      <c r="V8080" s="3">
        <f>('PV model'!$B$13*(U8080/1000)*(1-'PV model'!$B$14*((20+C8080)-25))*'PV model'!$B$10)/'PV model'!$B$12</f>
        <v>23.845167906376414</v>
      </c>
    </row>
    <row r="8081" spans="1:22" x14ac:dyDescent="0.2">
      <c r="A8081" s="10">
        <f t="shared" si="1391"/>
        <v>337</v>
      </c>
      <c r="B8081" s="10">
        <f t="shared" si="1400"/>
        <v>12</v>
      </c>
      <c r="C8081" s="23">
        <v>10.7</v>
      </c>
      <c r="D8081" s="24">
        <v>434.38815</v>
      </c>
      <c r="E8081" s="24">
        <v>52.919999999999995</v>
      </c>
      <c r="F8081" s="48"/>
      <c r="G8081" s="48"/>
      <c r="H8081" s="1">
        <f t="shared" si="1401"/>
        <v>-22.376886015365869</v>
      </c>
      <c r="I8081" s="1">
        <f t="shared" si="1395"/>
        <v>9.0812507501295592</v>
      </c>
      <c r="J8081" s="4">
        <f>B8081+('PV model'!$B$3/15)+(I8081/60)</f>
        <v>11.87468751250216</v>
      </c>
      <c r="K8081" s="2">
        <f t="shared" si="1396"/>
        <v>1.8796873124676061</v>
      </c>
      <c r="L8081" s="2">
        <f>DEGREES(ASIN((((COS(RADIANS('PV model'!$B$2))*COS(RADIANS(H8081))*COS(RADIANS(K8081)))+(SIN(RADIANS('PV model'!$B$2))*SIN(RADIANS(H8081)))))))</f>
        <v>12.1065985522517</v>
      </c>
      <c r="M8081" s="3">
        <f t="shared" si="1392"/>
        <v>12.1065985522517</v>
      </c>
      <c r="N8081" s="2">
        <f t="shared" si="1397"/>
        <v>1.7776498901737969</v>
      </c>
      <c r="O8081" s="2">
        <f>IF('PV model'!$B$2&gt;0, 180-N8081,IF('PV model'!$B$2&lt;0,0-N8081,N8081))</f>
        <v>178.22235010982621</v>
      </c>
      <c r="P8081" s="2">
        <f>ABS(O8081-'PV model'!$B$5)</f>
        <v>26.777649890173791</v>
      </c>
      <c r="Q8081" s="3">
        <f t="shared" si="1393"/>
        <v>77.893401447748303</v>
      </c>
      <c r="R8081" s="3">
        <f t="shared" si="1398"/>
        <v>434.38815000000005</v>
      </c>
      <c r="S8081" s="3">
        <f t="shared" si="1394"/>
        <v>64.69057967694539</v>
      </c>
      <c r="T8081" s="3">
        <f>(0.5*(1-COS(RADIANS(90-$X$3)))*(D8081+E8081)*'PV model'!$B$4)</f>
        <v>0</v>
      </c>
      <c r="U8081" s="3">
        <f t="shared" si="1399"/>
        <v>499.07872967694544</v>
      </c>
      <c r="V8081" s="3">
        <f>('PV model'!$B$13*(U8081/1000)*(1-'PV model'!$B$14*((20+C8081)-25))*'PV model'!$B$10)/'PV model'!$B$12</f>
        <v>48.750465474645495</v>
      </c>
    </row>
    <row r="8082" spans="1:22" x14ac:dyDescent="0.2">
      <c r="A8082" s="10">
        <f t="shared" si="1391"/>
        <v>337</v>
      </c>
      <c r="B8082" s="10">
        <f t="shared" si="1400"/>
        <v>13</v>
      </c>
      <c r="C8082" s="23">
        <v>10.199999999999999</v>
      </c>
      <c r="D8082" s="24">
        <v>382.75545</v>
      </c>
      <c r="E8082" s="24">
        <v>63.504000000000005</v>
      </c>
      <c r="F8082" s="48"/>
      <c r="G8082" s="48"/>
      <c r="H8082" s="1">
        <f t="shared" si="1401"/>
        <v>-22.376886015365869</v>
      </c>
      <c r="I8082" s="1">
        <f t="shared" si="1395"/>
        <v>9.0812507501295592</v>
      </c>
      <c r="J8082" s="4">
        <f>B8082+('PV model'!$B$3/15)+(I8082/60)</f>
        <v>12.87468751250216</v>
      </c>
      <c r="K8082" s="2">
        <f t="shared" si="1396"/>
        <v>-13.120312687532394</v>
      </c>
      <c r="L8082" s="2">
        <f>DEGREES(ASIN((((COS(RADIANS('PV model'!$B$2))*COS(RADIANS(H8082))*COS(RADIANS(K8082)))+(SIN(RADIANS('PV model'!$B$2))*SIN(RADIANS(H8082)))))))</f>
        <v>11.323051059162005</v>
      </c>
      <c r="M8082" s="3">
        <f t="shared" si="1392"/>
        <v>11.323051059162005</v>
      </c>
      <c r="N8082" s="2">
        <f t="shared" si="1397"/>
        <v>-12.360995244299792</v>
      </c>
      <c r="O8082" s="2">
        <f>IF('PV model'!$B$2&gt;0, 180-N8082,IF('PV model'!$B$2&lt;0,0-N8082,N8082))</f>
        <v>192.3609952442998</v>
      </c>
      <c r="P8082" s="2">
        <f>ABS(O8082-'PV model'!$B$5)</f>
        <v>12.639004755700199</v>
      </c>
      <c r="Q8082" s="3">
        <f t="shared" si="1393"/>
        <v>78.676948940837988</v>
      </c>
      <c r="R8082" s="3">
        <f t="shared" si="1398"/>
        <v>382.75545000000017</v>
      </c>
      <c r="S8082" s="3">
        <f t="shared" si="1394"/>
        <v>77.15545898691974</v>
      </c>
      <c r="T8082" s="3">
        <f>(0.5*(1-COS(RADIANS(90-$X$3)))*(D8082+E8082)*'PV model'!$B$4)</f>
        <v>0</v>
      </c>
      <c r="U8082" s="3">
        <f t="shared" si="1399"/>
        <v>459.91090898691994</v>
      </c>
      <c r="V8082" s="3">
        <f>('PV model'!$B$13*(U8082/1000)*(1-'PV model'!$B$14*((20+C8082)-25))*'PV model'!$B$10)/'PV model'!$B$12</f>
        <v>45.016462417515996</v>
      </c>
    </row>
    <row r="8083" spans="1:22" x14ac:dyDescent="0.2">
      <c r="A8083" s="10">
        <f t="shared" si="1391"/>
        <v>337</v>
      </c>
      <c r="B8083" s="10">
        <f t="shared" si="1400"/>
        <v>14</v>
      </c>
      <c r="C8083" s="23">
        <v>9.6</v>
      </c>
      <c r="D8083" s="24">
        <v>324.38804999999996</v>
      </c>
      <c r="E8083" s="24">
        <v>54.684000000000005</v>
      </c>
      <c r="F8083" s="48"/>
      <c r="G8083" s="48"/>
      <c r="H8083" s="1">
        <f t="shared" si="1401"/>
        <v>-22.376886015365869</v>
      </c>
      <c r="I8083" s="1">
        <f t="shared" si="1395"/>
        <v>9.0812507501295592</v>
      </c>
      <c r="J8083" s="4">
        <f>B8083+('PV model'!$B$3/15)+(I8083/60)</f>
        <v>13.87468751250216</v>
      </c>
      <c r="K8083" s="2">
        <f t="shared" si="1396"/>
        <v>-28.120312687532394</v>
      </c>
      <c r="L8083" s="2">
        <f>DEGREES(ASIN((((COS(RADIANS('PV model'!$B$2))*COS(RADIANS(H8083))*COS(RADIANS(K8083)))+(SIN(RADIANS('PV model'!$B$2))*SIN(RADIANS(H8083)))))))</f>
        <v>8.5219787266132077</v>
      </c>
      <c r="M8083" s="3">
        <f t="shared" si="1392"/>
        <v>8.5219787266132077</v>
      </c>
      <c r="N8083" s="2">
        <f t="shared" si="1397"/>
        <v>-26.148515399785524</v>
      </c>
      <c r="O8083" s="2">
        <f>IF('PV model'!$B$2&gt;0, 180-N8083,IF('PV model'!$B$2&lt;0,0-N8083,N8083))</f>
        <v>206.14851539978554</v>
      </c>
      <c r="P8083" s="2">
        <f>ABS(O8083-'PV model'!$B$5)</f>
        <v>1.1485153997855377</v>
      </c>
      <c r="Q8083" s="3">
        <f t="shared" si="1393"/>
        <v>81.478021273386801</v>
      </c>
      <c r="R8083" s="3">
        <f t="shared" si="1398"/>
        <v>324.38804999999991</v>
      </c>
      <c r="S8083" s="3">
        <f t="shared" si="1394"/>
        <v>65.483906100776437</v>
      </c>
      <c r="T8083" s="3">
        <f>(0.5*(1-COS(RADIANS(90-$X$3)))*(D8083+E8083)*'PV model'!$B$4)</f>
        <v>0</v>
      </c>
      <c r="U8083" s="3">
        <f t="shared" si="1399"/>
        <v>389.87195610077634</v>
      </c>
      <c r="V8083" s="3">
        <f>('PV model'!$B$13*(U8083/1000)*(1-'PV model'!$B$14*((20+C8083)-25))*'PV model'!$B$10)/'PV model'!$B$12</f>
        <v>38.25452327836787</v>
      </c>
    </row>
    <row r="8084" spans="1:22" x14ac:dyDescent="0.2">
      <c r="A8084" s="10">
        <f t="shared" si="1391"/>
        <v>337</v>
      </c>
      <c r="B8084" s="10">
        <f t="shared" si="1400"/>
        <v>15</v>
      </c>
      <c r="C8084" s="23">
        <v>9.1</v>
      </c>
      <c r="D8084" s="24">
        <v>188.57159999999999</v>
      </c>
      <c r="E8084" s="24">
        <v>35.28</v>
      </c>
      <c r="F8084" s="48"/>
      <c r="G8084" s="48"/>
      <c r="H8084" s="1">
        <f t="shared" si="1401"/>
        <v>-22.376886015365869</v>
      </c>
      <c r="I8084" s="1">
        <f t="shared" si="1395"/>
        <v>9.0812507501295592</v>
      </c>
      <c r="J8084" s="4">
        <f>B8084+('PV model'!$B$3/15)+(I8084/60)</f>
        <v>14.87468751250216</v>
      </c>
      <c r="K8084" s="2">
        <f t="shared" si="1396"/>
        <v>-43.12031268753239</v>
      </c>
      <c r="L8084" s="2">
        <f>DEGREES(ASIN((((COS(RADIANS('PV model'!$B$2))*COS(RADIANS(H8084))*COS(RADIANS(K8084)))+(SIN(RADIANS('PV model'!$B$2))*SIN(RADIANS(H8084)))))))</f>
        <v>3.9311139472582548</v>
      </c>
      <c r="M8084" s="3">
        <f t="shared" si="1392"/>
        <v>3.9311139472582548</v>
      </c>
      <c r="N8084" s="2">
        <f t="shared" si="1397"/>
        <v>-39.312745506222385</v>
      </c>
      <c r="O8084" s="2">
        <f>IF('PV model'!$B$2&gt;0, 180-N8084,IF('PV model'!$B$2&lt;0,0-N8084,N8084))</f>
        <v>219.31274550622237</v>
      </c>
      <c r="P8084" s="2">
        <f>ABS(O8084-'PV model'!$B$5)</f>
        <v>14.31274550622237</v>
      </c>
      <c r="Q8084" s="3">
        <f t="shared" si="1393"/>
        <v>86.068886052741746</v>
      </c>
      <c r="R8084" s="3">
        <f t="shared" si="1398"/>
        <v>188.57159999999985</v>
      </c>
      <c r="S8084" s="3">
        <f t="shared" si="1394"/>
        <v>41.550007415536719</v>
      </c>
      <c r="T8084" s="3">
        <f>(0.5*(1-COS(RADIANS(90-$X$3)))*(D8084+E8084)*'PV model'!$B$4)</f>
        <v>0</v>
      </c>
      <c r="U8084" s="3">
        <f t="shared" si="1399"/>
        <v>230.12160741553657</v>
      </c>
      <c r="V8084" s="3">
        <f>('PV model'!$B$13*(U8084/1000)*(1-'PV model'!$B$14*((20+C8084)-25))*'PV model'!$B$10)/'PV model'!$B$12</f>
        <v>22.625707400870024</v>
      </c>
    </row>
    <row r="8085" spans="1:22" x14ac:dyDescent="0.2">
      <c r="A8085" s="10">
        <f t="shared" si="1391"/>
        <v>337</v>
      </c>
      <c r="B8085" s="10">
        <f t="shared" si="1400"/>
        <v>16</v>
      </c>
      <c r="C8085" s="23">
        <v>8.8000000000000007</v>
      </c>
      <c r="D8085" s="24">
        <v>0</v>
      </c>
      <c r="E8085" s="24">
        <v>8.82</v>
      </c>
      <c r="F8085" s="48"/>
      <c r="G8085" s="48"/>
      <c r="H8085" s="1">
        <f t="shared" si="1401"/>
        <v>-22.376886015365869</v>
      </c>
      <c r="I8085" s="1">
        <f t="shared" si="1395"/>
        <v>9.0812507501295592</v>
      </c>
      <c r="J8085" s="4">
        <f>B8085+('PV model'!$B$3/15)+(I8085/60)</f>
        <v>15.87468751250216</v>
      </c>
      <c r="K8085" s="2">
        <f t="shared" si="1396"/>
        <v>-58.12031268753239</v>
      </c>
      <c r="L8085" s="2">
        <f>DEGREES(ASIN((((COS(RADIANS('PV model'!$B$2))*COS(RADIANS(H8085))*COS(RADIANS(K8085)))+(SIN(RADIANS('PV model'!$B$2))*SIN(RADIANS(H8085)))))))</f>
        <v>-2.1277527125806794</v>
      </c>
      <c r="M8085" s="3">
        <f t="shared" si="1392"/>
        <v>0</v>
      </c>
      <c r="N8085" s="2">
        <f t="shared" si="1397"/>
        <v>-51.790912659929134</v>
      </c>
      <c r="O8085" s="2">
        <f>IF('PV model'!$B$2&gt;0, 180-N8085,IF('PV model'!$B$2&lt;0,0-N8085,N8085))</f>
        <v>231.79091265992912</v>
      </c>
      <c r="P8085" s="2">
        <f>ABS(O8085-'PV model'!$B$5)</f>
        <v>26.79091265992912</v>
      </c>
      <c r="Q8085" s="3">
        <f t="shared" si="1393"/>
        <v>92.127752712580687</v>
      </c>
      <c r="R8085" s="3">
        <f t="shared" si="1398"/>
        <v>0</v>
      </c>
      <c r="S8085" s="3">
        <f t="shared" si="1394"/>
        <v>8.82</v>
      </c>
      <c r="T8085" s="3">
        <f>(0.5*(1-COS(RADIANS(90-$X$3)))*(D8085+E8085)*'PV model'!$B$4)</f>
        <v>0</v>
      </c>
      <c r="U8085" s="3">
        <f t="shared" si="1399"/>
        <v>8.82</v>
      </c>
      <c r="V8085" s="3">
        <f>('PV model'!$B$13*(U8085/1000)*(1-'PV model'!$B$14*((20+C8085)-25))*'PV model'!$B$10)/'PV model'!$B$12</f>
        <v>0.86824616255999998</v>
      </c>
    </row>
    <row r="8086" spans="1:22" x14ac:dyDescent="0.2">
      <c r="A8086" s="10">
        <f t="shared" si="1391"/>
        <v>337</v>
      </c>
      <c r="B8086" s="10">
        <f t="shared" si="1400"/>
        <v>17</v>
      </c>
      <c r="C8086" s="23">
        <v>8.4</v>
      </c>
      <c r="D8086" s="24">
        <v>0</v>
      </c>
      <c r="E8086" s="24">
        <v>0</v>
      </c>
      <c r="F8086" s="48"/>
      <c r="G8086" s="48"/>
      <c r="H8086" s="1">
        <f t="shared" si="1401"/>
        <v>-22.376886015365869</v>
      </c>
      <c r="I8086" s="1">
        <f t="shared" si="1395"/>
        <v>9.0812507501295592</v>
      </c>
      <c r="J8086" s="4">
        <f>B8086+('PV model'!$B$3/15)+(I8086/60)</f>
        <v>16.87468751250216</v>
      </c>
      <c r="K8086" s="2">
        <f t="shared" si="1396"/>
        <v>-73.12031268753239</v>
      </c>
      <c r="L8086" s="2">
        <f>DEGREES(ASIN((((COS(RADIANS('PV model'!$B$2))*COS(RADIANS(H8086))*COS(RADIANS(K8086)))+(SIN(RADIANS('PV model'!$B$2))*SIN(RADIANS(H8086)))))))</f>
        <v>-9.3034604933882807</v>
      </c>
      <c r="M8086" s="3">
        <f t="shared" si="1392"/>
        <v>0</v>
      </c>
      <c r="N8086" s="2">
        <f t="shared" si="1397"/>
        <v>-63.721821163642396</v>
      </c>
      <c r="O8086" s="2">
        <f>IF('PV model'!$B$2&gt;0, 180-N8086,IF('PV model'!$B$2&lt;0,0-N8086,N8086))</f>
        <v>243.7218211636424</v>
      </c>
      <c r="P8086" s="2">
        <f>ABS(O8086-'PV model'!$B$5)</f>
        <v>38.721821163642403</v>
      </c>
      <c r="Q8086" s="3">
        <f t="shared" si="1393"/>
        <v>99.303460493388272</v>
      </c>
      <c r="R8086" s="3">
        <f t="shared" si="1398"/>
        <v>0</v>
      </c>
      <c r="S8086" s="3">
        <f t="shared" si="1394"/>
        <v>0</v>
      </c>
      <c r="T8086" s="3">
        <f>(0.5*(1-COS(RADIANS(90-$X$3)))*(D8086+E8086)*'PV model'!$B$4)</f>
        <v>0</v>
      </c>
      <c r="U8086" s="3">
        <f t="shared" si="1399"/>
        <v>0</v>
      </c>
      <c r="V8086" s="3">
        <f>('PV model'!$B$13*(U8086/1000)*(1-'PV model'!$B$14*((20+C8086)-25))*'PV model'!$B$10)/'PV model'!$B$12</f>
        <v>0</v>
      </c>
    </row>
    <row r="8087" spans="1:22" x14ac:dyDescent="0.2">
      <c r="A8087" s="10">
        <f t="shared" si="1391"/>
        <v>337</v>
      </c>
      <c r="B8087" s="10">
        <f t="shared" si="1400"/>
        <v>18</v>
      </c>
      <c r="C8087" s="23">
        <v>8.1</v>
      </c>
      <c r="D8087" s="24">
        <v>0</v>
      </c>
      <c r="E8087" s="24">
        <v>0</v>
      </c>
      <c r="F8087" s="48"/>
      <c r="G8087" s="48"/>
      <c r="H8087" s="1">
        <f t="shared" si="1401"/>
        <v>-22.376886015365869</v>
      </c>
      <c r="I8087" s="1">
        <f t="shared" si="1395"/>
        <v>9.0812507501295592</v>
      </c>
      <c r="J8087" s="4">
        <f>B8087+('PV model'!$B$3/15)+(I8087/60)</f>
        <v>17.87468751250216</v>
      </c>
      <c r="K8087" s="2">
        <f t="shared" si="1396"/>
        <v>-88.12031268753239</v>
      </c>
      <c r="L8087" s="2">
        <f>DEGREES(ASIN((((COS(RADIANS('PV model'!$B$2))*COS(RADIANS(H8087))*COS(RADIANS(K8087)))+(SIN(RADIANS('PV model'!$B$2))*SIN(RADIANS(H8087)))))))</f>
        <v>-17.251287905713713</v>
      </c>
      <c r="M8087" s="3">
        <f t="shared" si="1392"/>
        <v>0</v>
      </c>
      <c r="N8087" s="2">
        <f t="shared" si="1397"/>
        <v>-75.406429137193911</v>
      </c>
      <c r="O8087" s="2">
        <f>IF('PV model'!$B$2&gt;0, 180-N8087,IF('PV model'!$B$2&lt;0,0-N8087,N8087))</f>
        <v>255.40642913719392</v>
      </c>
      <c r="P8087" s="2">
        <f>ABS(O8087-'PV model'!$B$5)</f>
        <v>50.406429137193925</v>
      </c>
      <c r="Q8087" s="3">
        <f t="shared" si="1393"/>
        <v>107.25128790571371</v>
      </c>
      <c r="R8087" s="3">
        <f t="shared" si="1398"/>
        <v>0</v>
      </c>
      <c r="S8087" s="3">
        <f t="shared" si="1394"/>
        <v>0</v>
      </c>
      <c r="T8087" s="3">
        <f>(0.5*(1-COS(RADIANS(90-$X$3)))*(D8087+E8087)*'PV model'!$B$4)</f>
        <v>0</v>
      </c>
      <c r="U8087" s="3">
        <f t="shared" si="1399"/>
        <v>0</v>
      </c>
      <c r="V8087" s="3">
        <f>('PV model'!$B$13*(U8087/1000)*(1-'PV model'!$B$14*((20+C8087)-25))*'PV model'!$B$10)/'PV model'!$B$12</f>
        <v>0</v>
      </c>
    </row>
    <row r="8088" spans="1:22" x14ac:dyDescent="0.2">
      <c r="A8088" s="10">
        <f t="shared" si="1391"/>
        <v>337</v>
      </c>
      <c r="B8088" s="10">
        <f t="shared" si="1400"/>
        <v>19</v>
      </c>
      <c r="C8088" s="23">
        <v>8.1</v>
      </c>
      <c r="D8088" s="24">
        <v>0</v>
      </c>
      <c r="E8088" s="24">
        <v>0</v>
      </c>
      <c r="F8088" s="48"/>
      <c r="G8088" s="48"/>
      <c r="H8088" s="1">
        <f t="shared" si="1401"/>
        <v>-22.376886015365869</v>
      </c>
      <c r="I8088" s="1">
        <f t="shared" si="1395"/>
        <v>9.0812507501295592</v>
      </c>
      <c r="J8088" s="4">
        <f>B8088+('PV model'!$B$3/15)+(I8088/60)</f>
        <v>18.87468751250216</v>
      </c>
      <c r="K8088" s="2">
        <f t="shared" si="1396"/>
        <v>-103.12031268753239</v>
      </c>
      <c r="L8088" s="2">
        <f>DEGREES(ASIN((((COS(RADIANS('PV model'!$B$2))*COS(RADIANS(H8088))*COS(RADIANS(K8088)))+(SIN(RADIANS('PV model'!$B$2))*SIN(RADIANS(H8088)))))))</f>
        <v>-25.634800272918223</v>
      </c>
      <c r="M8088" s="3">
        <f t="shared" si="1392"/>
        <v>0</v>
      </c>
      <c r="N8088" s="2">
        <f t="shared" si="1397"/>
        <v>-87.289025912883204</v>
      </c>
      <c r="O8088" s="2">
        <f>IF('PV model'!$B$2&gt;0, 180-N8088,IF('PV model'!$B$2&lt;0,0-N8088,N8088))</f>
        <v>267.28902591288318</v>
      </c>
      <c r="P8088" s="2">
        <f>ABS(O8088-'PV model'!$B$5)</f>
        <v>62.289025912883176</v>
      </c>
      <c r="Q8088" s="3">
        <f t="shared" si="1393"/>
        <v>115.63480027291821</v>
      </c>
      <c r="R8088" s="3">
        <f t="shared" si="1398"/>
        <v>0</v>
      </c>
      <c r="S8088" s="3">
        <f t="shared" si="1394"/>
        <v>0</v>
      </c>
      <c r="T8088" s="3">
        <f>(0.5*(1-COS(RADIANS(90-$X$3)))*(D8088+E8088)*'PV model'!$B$4)</f>
        <v>0</v>
      </c>
      <c r="U8088" s="3">
        <f t="shared" si="1399"/>
        <v>0</v>
      </c>
      <c r="V8088" s="3">
        <f>('PV model'!$B$13*(U8088/1000)*(1-'PV model'!$B$14*((20+C8088)-25))*'PV model'!$B$10)/'PV model'!$B$12</f>
        <v>0</v>
      </c>
    </row>
    <row r="8089" spans="1:22" x14ac:dyDescent="0.2">
      <c r="A8089" s="10">
        <f t="shared" si="1391"/>
        <v>337</v>
      </c>
      <c r="B8089" s="10">
        <f t="shared" si="1400"/>
        <v>20</v>
      </c>
      <c r="C8089" s="23">
        <v>8</v>
      </c>
      <c r="D8089" s="24">
        <v>0</v>
      </c>
      <c r="E8089" s="24">
        <v>0</v>
      </c>
      <c r="F8089" s="48"/>
      <c r="G8089" s="48"/>
      <c r="H8089" s="1">
        <f t="shared" si="1401"/>
        <v>-22.376886015365869</v>
      </c>
      <c r="I8089" s="1">
        <f t="shared" si="1395"/>
        <v>9.0812507501295592</v>
      </c>
      <c r="J8089" s="4">
        <f>B8089+('PV model'!$B$3/15)+(I8089/60)</f>
        <v>19.87468751250216</v>
      </c>
      <c r="K8089" s="2">
        <f t="shared" si="1396"/>
        <v>-118.12031268753239</v>
      </c>
      <c r="L8089" s="2">
        <f>DEGREES(ASIN((((COS(RADIANS('PV model'!$B$2))*COS(RADIANS(H8089))*COS(RADIANS(K8089)))+(SIN(RADIANS('PV model'!$B$2))*SIN(RADIANS(H8089)))))))</f>
        <v>-34.097412383406727</v>
      </c>
      <c r="M8089" s="3">
        <f t="shared" si="1392"/>
        <v>0</v>
      </c>
      <c r="N8089" s="2">
        <f t="shared" si="1397"/>
        <v>-80.017069791927341</v>
      </c>
      <c r="O8089" s="2">
        <f>IF('PV model'!$B$2&gt;0, 180-N8089,IF('PV model'!$B$2&lt;0,0-N8089,N8089))</f>
        <v>260.01706979192733</v>
      </c>
      <c r="P8089" s="2">
        <f>ABS(O8089-'PV model'!$B$5)</f>
        <v>55.017069791927327</v>
      </c>
      <c r="Q8089" s="3">
        <f t="shared" si="1393"/>
        <v>124.09741238340672</v>
      </c>
      <c r="R8089" s="3">
        <f t="shared" si="1398"/>
        <v>0</v>
      </c>
      <c r="S8089" s="3">
        <f t="shared" si="1394"/>
        <v>0</v>
      </c>
      <c r="T8089" s="3">
        <f>(0.5*(1-COS(RADIANS(90-$X$3)))*(D8089+E8089)*'PV model'!$B$4)</f>
        <v>0</v>
      </c>
      <c r="U8089" s="3">
        <f t="shared" si="1399"/>
        <v>0</v>
      </c>
      <c r="V8089" s="3">
        <f>('PV model'!$B$13*(U8089/1000)*(1-'PV model'!$B$14*((20+C8089)-25))*'PV model'!$B$10)/'PV model'!$B$12</f>
        <v>0</v>
      </c>
    </row>
    <row r="8090" spans="1:22" x14ac:dyDescent="0.2">
      <c r="A8090" s="10">
        <f t="shared" si="1391"/>
        <v>337</v>
      </c>
      <c r="B8090" s="10">
        <f t="shared" si="1400"/>
        <v>21</v>
      </c>
      <c r="C8090" s="23">
        <v>8</v>
      </c>
      <c r="D8090" s="24">
        <v>0</v>
      </c>
      <c r="E8090" s="24">
        <v>0</v>
      </c>
      <c r="F8090" s="48"/>
      <c r="G8090" s="48"/>
      <c r="H8090" s="1">
        <f t="shared" si="1401"/>
        <v>-22.376886015365869</v>
      </c>
      <c r="I8090" s="1">
        <f t="shared" si="1395"/>
        <v>9.0812507501295592</v>
      </c>
      <c r="J8090" s="4">
        <f>B8090+('PV model'!$B$3/15)+(I8090/60)</f>
        <v>20.87468751250216</v>
      </c>
      <c r="K8090" s="2">
        <f t="shared" si="1396"/>
        <v>-133.12031268753239</v>
      </c>
      <c r="L8090" s="2">
        <f>DEGREES(ASIN((((COS(RADIANS('PV model'!$B$2))*COS(RADIANS(H8090))*COS(RADIANS(K8090)))+(SIN(RADIANS('PV model'!$B$2))*SIN(RADIANS(H8090)))))))</f>
        <v>-42.202022770550023</v>
      </c>
      <c r="M8090" s="3">
        <f t="shared" si="1392"/>
        <v>0</v>
      </c>
      <c r="N8090" s="2">
        <f t="shared" si="1397"/>
        <v>-65.663688334889912</v>
      </c>
      <c r="O8090" s="2">
        <f>IF('PV model'!$B$2&gt;0, 180-N8090,IF('PV model'!$B$2&lt;0,0-N8090,N8090))</f>
        <v>245.66368833488991</v>
      </c>
      <c r="P8090" s="2">
        <f>ABS(O8090-'PV model'!$B$5)</f>
        <v>40.663688334889912</v>
      </c>
      <c r="Q8090" s="3">
        <f t="shared" si="1393"/>
        <v>132.20202277055003</v>
      </c>
      <c r="R8090" s="3">
        <f t="shared" si="1398"/>
        <v>0</v>
      </c>
      <c r="S8090" s="3">
        <f t="shared" si="1394"/>
        <v>0</v>
      </c>
      <c r="T8090" s="3">
        <f>(0.5*(1-COS(RADIANS(90-$X$3)))*(D8090+E8090)*'PV model'!$B$4)</f>
        <v>0</v>
      </c>
      <c r="U8090" s="3">
        <f t="shared" si="1399"/>
        <v>0</v>
      </c>
      <c r="V8090" s="3">
        <f>('PV model'!$B$13*(U8090/1000)*(1-'PV model'!$B$14*((20+C8090)-25))*'PV model'!$B$10)/'PV model'!$B$12</f>
        <v>0</v>
      </c>
    </row>
    <row r="8091" spans="1:22" x14ac:dyDescent="0.2">
      <c r="A8091" s="10">
        <f t="shared" si="1391"/>
        <v>337</v>
      </c>
      <c r="B8091" s="10">
        <f t="shared" si="1400"/>
        <v>22</v>
      </c>
      <c r="C8091" s="23">
        <v>7.9</v>
      </c>
      <c r="D8091" s="24">
        <v>0</v>
      </c>
      <c r="E8091" s="24">
        <v>0</v>
      </c>
      <c r="F8091" s="48"/>
      <c r="G8091" s="48"/>
      <c r="H8091" s="1">
        <f t="shared" si="1401"/>
        <v>-22.376886015365869</v>
      </c>
      <c r="I8091" s="1">
        <f t="shared" si="1395"/>
        <v>9.0812507501295592</v>
      </c>
      <c r="J8091" s="4">
        <f>B8091+('PV model'!$B$3/15)+(I8091/60)</f>
        <v>21.87468751250216</v>
      </c>
      <c r="K8091" s="2">
        <f t="shared" si="1396"/>
        <v>-148.12031268753239</v>
      </c>
      <c r="L8091" s="2">
        <f>DEGREES(ASIN((((COS(RADIANS('PV model'!$B$2))*COS(RADIANS(H8091))*COS(RADIANS(K8091)))+(SIN(RADIANS('PV model'!$B$2))*SIN(RADIANS(H8091)))))))</f>
        <v>-49.33165567099239</v>
      </c>
      <c r="M8091" s="3">
        <f t="shared" si="1392"/>
        <v>0</v>
      </c>
      <c r="N8091" s="2">
        <f t="shared" si="1397"/>
        <v>-48.538410167009019</v>
      </c>
      <c r="O8091" s="2">
        <f>IF('PV model'!$B$2&gt;0, 180-N8091,IF('PV model'!$B$2&lt;0,0-N8091,N8091))</f>
        <v>228.53841016700903</v>
      </c>
      <c r="P8091" s="2">
        <f>ABS(O8091-'PV model'!$B$5)</f>
        <v>23.538410167009033</v>
      </c>
      <c r="Q8091" s="3">
        <f t="shared" si="1393"/>
        <v>139.3316556709924</v>
      </c>
      <c r="R8091" s="3">
        <f t="shared" si="1398"/>
        <v>0</v>
      </c>
      <c r="S8091" s="3">
        <f t="shared" si="1394"/>
        <v>0</v>
      </c>
      <c r="T8091" s="3">
        <f>(0.5*(1-COS(RADIANS(90-$X$3)))*(D8091+E8091)*'PV model'!$B$4)</f>
        <v>0</v>
      </c>
      <c r="U8091" s="3">
        <f t="shared" si="1399"/>
        <v>0</v>
      </c>
      <c r="V8091" s="3">
        <f>('PV model'!$B$13*(U8091/1000)*(1-'PV model'!$B$14*((20+C8091)-25))*'PV model'!$B$10)/'PV model'!$B$12</f>
        <v>0</v>
      </c>
    </row>
    <row r="8092" spans="1:22" x14ac:dyDescent="0.2">
      <c r="A8092" s="10">
        <f t="shared" si="1391"/>
        <v>337</v>
      </c>
      <c r="B8092" s="10">
        <f t="shared" si="1400"/>
        <v>23</v>
      </c>
      <c r="C8092" s="23">
        <v>7.9</v>
      </c>
      <c r="D8092" s="24">
        <v>0</v>
      </c>
      <c r="E8092" s="24">
        <v>0</v>
      </c>
      <c r="F8092" s="48"/>
      <c r="G8092" s="48"/>
      <c r="H8092" s="1">
        <f t="shared" si="1401"/>
        <v>-22.376886015365869</v>
      </c>
      <c r="I8092" s="1">
        <f t="shared" si="1395"/>
        <v>9.0812507501295592</v>
      </c>
      <c r="J8092" s="4">
        <f>B8092+('PV model'!$B$3/15)+(I8092/60)</f>
        <v>22.87468751250216</v>
      </c>
      <c r="K8092" s="2">
        <f t="shared" si="1396"/>
        <v>-163.12031268753239</v>
      </c>
      <c r="L8092" s="2">
        <f>DEGREES(ASIN((((COS(RADIANS('PV model'!$B$2))*COS(RADIANS(H8092))*COS(RADIANS(K8092)))+(SIN(RADIANS('PV model'!$B$2))*SIN(RADIANS(H8092)))))))</f>
        <v>-54.580753393750506</v>
      </c>
      <c r="M8092" s="3">
        <f t="shared" si="1392"/>
        <v>0</v>
      </c>
      <c r="N8092" s="2">
        <f t="shared" si="1397"/>
        <v>-27.599222267716243</v>
      </c>
      <c r="O8092" s="2">
        <f>IF('PV model'!$B$2&gt;0, 180-N8092,IF('PV model'!$B$2&lt;0,0-N8092,N8092))</f>
        <v>207.59922226771624</v>
      </c>
      <c r="P8092" s="2">
        <f>ABS(O8092-'PV model'!$B$5)</f>
        <v>2.5992222677162431</v>
      </c>
      <c r="Q8092" s="3">
        <f t="shared" si="1393"/>
        <v>144.58075339375048</v>
      </c>
      <c r="R8092" s="3">
        <f t="shared" si="1398"/>
        <v>0</v>
      </c>
      <c r="S8092" s="3">
        <f t="shared" si="1394"/>
        <v>0</v>
      </c>
      <c r="T8092" s="3">
        <f>(0.5*(1-COS(RADIANS(90-$X$3)))*(D8092+E8092)*'PV model'!$B$4)</f>
        <v>0</v>
      </c>
      <c r="U8092" s="3">
        <f t="shared" si="1399"/>
        <v>0</v>
      </c>
      <c r="V8092" s="3">
        <f>('PV model'!$B$13*(U8092/1000)*(1-'PV model'!$B$14*((20+C8092)-25))*'PV model'!$B$10)/'PV model'!$B$12</f>
        <v>0</v>
      </c>
    </row>
    <row r="8093" spans="1:22" x14ac:dyDescent="0.2">
      <c r="A8093" s="10">
        <f t="shared" si="1391"/>
        <v>337</v>
      </c>
      <c r="B8093" s="10">
        <f t="shared" si="1400"/>
        <v>24</v>
      </c>
      <c r="C8093" s="23">
        <v>7.8</v>
      </c>
      <c r="D8093" s="24">
        <v>0</v>
      </c>
      <c r="E8093" s="24">
        <v>0</v>
      </c>
      <c r="F8093" s="48"/>
      <c r="G8093" s="48"/>
      <c r="H8093" s="1">
        <f t="shared" si="1401"/>
        <v>-22.376886015365869</v>
      </c>
      <c r="I8093" s="1">
        <f t="shared" si="1395"/>
        <v>9.0812507501295592</v>
      </c>
      <c r="J8093" s="4">
        <f>B8093+('PV model'!$B$3/15)+(I8093/60)</f>
        <v>23.87468751250216</v>
      </c>
      <c r="K8093" s="2">
        <f t="shared" si="1396"/>
        <v>-178.12031268753239</v>
      </c>
      <c r="L8093" s="2">
        <f>DEGREES(ASIN((((COS(RADIANS('PV model'!$B$2))*COS(RADIANS(H8093))*COS(RADIANS(K8093)))+(SIN(RADIANS('PV model'!$B$2))*SIN(RADIANS(H8093)))))))</f>
        <v>-56.84734710472604</v>
      </c>
      <c r="M8093" s="3">
        <f t="shared" si="1392"/>
        <v>0</v>
      </c>
      <c r="N8093" s="2">
        <f t="shared" si="1397"/>
        <v>-3.1794059214128056</v>
      </c>
      <c r="O8093" s="2">
        <f>IF('PV model'!$B$2&gt;0, 180-N8093,IF('PV model'!$B$2&lt;0,0-N8093,N8093))</f>
        <v>183.17940592141281</v>
      </c>
      <c r="P8093" s="2">
        <f>ABS(O8093-'PV model'!$B$5)</f>
        <v>21.820594078587192</v>
      </c>
      <c r="Q8093" s="3">
        <f t="shared" si="1393"/>
        <v>146.84734710472605</v>
      </c>
      <c r="R8093" s="3">
        <f t="shared" si="1398"/>
        <v>0</v>
      </c>
      <c r="S8093" s="3">
        <f t="shared" si="1394"/>
        <v>0</v>
      </c>
      <c r="T8093" s="3">
        <f>(0.5*(1-COS(RADIANS(90-$X$3)))*(D8093+E8093)*'PV model'!$B$4)</f>
        <v>0</v>
      </c>
      <c r="U8093" s="3">
        <f t="shared" si="1399"/>
        <v>0</v>
      </c>
      <c r="V8093" s="3">
        <f>('PV model'!$B$13*(U8093/1000)*(1-'PV model'!$B$14*((20+C8093)-25))*'PV model'!$B$10)/'PV model'!$B$12</f>
        <v>0</v>
      </c>
    </row>
    <row r="8094" spans="1:22" x14ac:dyDescent="0.2">
      <c r="A8094" s="10">
        <f t="shared" si="1391"/>
        <v>338</v>
      </c>
      <c r="B8094" s="10">
        <f t="shared" si="1400"/>
        <v>1</v>
      </c>
      <c r="C8094" s="23">
        <v>7.2</v>
      </c>
      <c r="D8094" s="24">
        <v>0</v>
      </c>
      <c r="E8094" s="24">
        <v>0</v>
      </c>
      <c r="F8094" s="48"/>
      <c r="G8094" s="48"/>
      <c r="H8094" s="1">
        <f t="shared" si="1401"/>
        <v>-22.495142598351947</v>
      </c>
      <c r="I8094" s="1">
        <f t="shared" si="1395"/>
        <v>8.6768929073674066</v>
      </c>
      <c r="J8094" s="4">
        <f>B8094+('PV model'!$B$3/15)+(I8094/60)</f>
        <v>0.86794821512279019</v>
      </c>
      <c r="K8094" s="2">
        <f t="shared" si="1396"/>
        <v>166.98077677315814</v>
      </c>
      <c r="L8094" s="2">
        <f>DEGREES(ASIN((((COS(RADIANS('PV model'!$B$2))*COS(RADIANS(H8094))*COS(RADIANS(K8094)))+(SIN(RADIANS('PV model'!$B$2))*SIN(RADIANS(H8094)))))))</f>
        <v>-55.605981908955236</v>
      </c>
      <c r="M8094" s="3">
        <f t="shared" si="1392"/>
        <v>0</v>
      </c>
      <c r="N8094" s="2">
        <f t="shared" si="1397"/>
        <v>21.620781507747072</v>
      </c>
      <c r="O8094" s="2">
        <f>IF('PV model'!$B$2&gt;0, 180-N8094,IF('PV model'!$B$2&lt;0,0-N8094,N8094))</f>
        <v>158.37921849225293</v>
      </c>
      <c r="P8094" s="2">
        <f>ABS(O8094-'PV model'!$B$5)</f>
        <v>46.620781507747068</v>
      </c>
      <c r="Q8094" s="3">
        <f t="shared" si="1393"/>
        <v>145.60598190895524</v>
      </c>
      <c r="R8094" s="3">
        <f t="shared" si="1398"/>
        <v>0</v>
      </c>
      <c r="S8094" s="3">
        <f t="shared" si="1394"/>
        <v>0</v>
      </c>
      <c r="T8094" s="3">
        <f>(0.5*(1-COS(RADIANS(90-$X$3)))*(D8094+E8094)*'PV model'!$B$4)</f>
        <v>0</v>
      </c>
      <c r="U8094" s="3">
        <f t="shared" si="1399"/>
        <v>0</v>
      </c>
      <c r="V8094" s="3">
        <f>('PV model'!$B$13*(U8094/1000)*(1-'PV model'!$B$14*((20+C8094)-25))*'PV model'!$B$10)/'PV model'!$B$12</f>
        <v>0</v>
      </c>
    </row>
    <row r="8095" spans="1:22" x14ac:dyDescent="0.2">
      <c r="A8095" s="10">
        <f t="shared" si="1391"/>
        <v>338</v>
      </c>
      <c r="B8095" s="10">
        <f t="shared" si="1400"/>
        <v>2</v>
      </c>
      <c r="C8095" s="23">
        <v>6.5</v>
      </c>
      <c r="D8095" s="24">
        <v>0</v>
      </c>
      <c r="E8095" s="24">
        <v>0</v>
      </c>
      <c r="F8095" s="48"/>
      <c r="G8095" s="48"/>
      <c r="H8095" s="1">
        <f t="shared" si="1401"/>
        <v>-22.495142598351947</v>
      </c>
      <c r="I8095" s="1">
        <f t="shared" si="1395"/>
        <v>8.6768929073674066</v>
      </c>
      <c r="J8095" s="4">
        <f>B8095+('PV model'!$B$3/15)+(I8095/60)</f>
        <v>1.8679482151227902</v>
      </c>
      <c r="K8095" s="2">
        <f t="shared" si="1396"/>
        <v>151.98077677315814</v>
      </c>
      <c r="L8095" s="2">
        <f>DEGREES(ASIN((((COS(RADIANS('PV model'!$B$2))*COS(RADIANS(H8095))*COS(RADIANS(K8095)))+(SIN(RADIANS('PV model'!$B$2))*SIN(RADIANS(H8095)))))))</f>
        <v>-51.01286991118269</v>
      </c>
      <c r="M8095" s="3">
        <f t="shared" si="1392"/>
        <v>0</v>
      </c>
      <c r="N8095" s="2">
        <f t="shared" si="1397"/>
        <v>43.619221458094337</v>
      </c>
      <c r="O8095" s="2">
        <f>IF('PV model'!$B$2&gt;0, 180-N8095,IF('PV model'!$B$2&lt;0,0-N8095,N8095))</f>
        <v>136.38077854190567</v>
      </c>
      <c r="P8095" s="2">
        <f>ABS(O8095-'PV model'!$B$5)</f>
        <v>68.61922145809433</v>
      </c>
      <c r="Q8095" s="3">
        <f t="shared" si="1393"/>
        <v>141.01286991118269</v>
      </c>
      <c r="R8095" s="3">
        <f t="shared" si="1398"/>
        <v>0</v>
      </c>
      <c r="S8095" s="3">
        <f t="shared" si="1394"/>
        <v>0</v>
      </c>
      <c r="T8095" s="3">
        <f>(0.5*(1-COS(RADIANS(90-$X$3)))*(D8095+E8095)*'PV model'!$B$4)</f>
        <v>0</v>
      </c>
      <c r="U8095" s="3">
        <f t="shared" si="1399"/>
        <v>0</v>
      </c>
      <c r="V8095" s="3">
        <f>('PV model'!$B$13*(U8095/1000)*(1-'PV model'!$B$14*((20+C8095)-25))*'PV model'!$B$10)/'PV model'!$B$12</f>
        <v>0</v>
      </c>
    </row>
    <row r="8096" spans="1:22" x14ac:dyDescent="0.2">
      <c r="A8096" s="10">
        <f t="shared" si="1391"/>
        <v>338</v>
      </c>
      <c r="B8096" s="10">
        <f t="shared" si="1400"/>
        <v>3</v>
      </c>
      <c r="C8096" s="23">
        <v>5.9</v>
      </c>
      <c r="D8096" s="24">
        <v>0</v>
      </c>
      <c r="E8096" s="24">
        <v>0</v>
      </c>
      <c r="F8096" s="48"/>
      <c r="G8096" s="48"/>
      <c r="H8096" s="1">
        <f t="shared" si="1401"/>
        <v>-22.495142598351947</v>
      </c>
      <c r="I8096" s="1">
        <f t="shared" si="1395"/>
        <v>8.6768929073674066</v>
      </c>
      <c r="J8096" s="4">
        <f>B8096+('PV model'!$B$3/15)+(I8096/60)</f>
        <v>2.86794821512279</v>
      </c>
      <c r="K8096" s="2">
        <f t="shared" si="1396"/>
        <v>136.98077677315814</v>
      </c>
      <c r="L8096" s="2">
        <f>DEGREES(ASIN((((COS(RADIANS('PV model'!$B$2))*COS(RADIANS(H8096))*COS(RADIANS(K8096)))+(SIN(RADIANS('PV model'!$B$2))*SIN(RADIANS(H8096)))))))</f>
        <v>-44.260320003224777</v>
      </c>
      <c r="M8096" s="3">
        <f t="shared" si="1392"/>
        <v>0</v>
      </c>
      <c r="N8096" s="2">
        <f t="shared" si="1397"/>
        <v>61.65887823987719</v>
      </c>
      <c r="O8096" s="2">
        <f>IF('PV model'!$B$2&gt;0, 180-N8096,IF('PV model'!$B$2&lt;0,0-N8096,N8096))</f>
        <v>118.3411217601228</v>
      </c>
      <c r="P8096" s="2">
        <f>ABS(O8096-'PV model'!$B$5)</f>
        <v>86.658878239877197</v>
      </c>
      <c r="Q8096" s="3">
        <f t="shared" si="1393"/>
        <v>134.26032000322476</v>
      </c>
      <c r="R8096" s="3">
        <f t="shared" si="1398"/>
        <v>0</v>
      </c>
      <c r="S8096" s="3">
        <f t="shared" si="1394"/>
        <v>0</v>
      </c>
      <c r="T8096" s="3">
        <f>(0.5*(1-COS(RADIANS(90-$X$3)))*(D8096+E8096)*'PV model'!$B$4)</f>
        <v>0</v>
      </c>
      <c r="U8096" s="3">
        <f t="shared" si="1399"/>
        <v>0</v>
      </c>
      <c r="V8096" s="3">
        <f>('PV model'!$B$13*(U8096/1000)*(1-'PV model'!$B$14*((20+C8096)-25))*'PV model'!$B$10)/'PV model'!$B$12</f>
        <v>0</v>
      </c>
    </row>
    <row r="8097" spans="1:22" x14ac:dyDescent="0.2">
      <c r="A8097" s="10">
        <f t="shared" si="1391"/>
        <v>338</v>
      </c>
      <c r="B8097" s="10">
        <f t="shared" si="1400"/>
        <v>4</v>
      </c>
      <c r="C8097" s="23">
        <v>6</v>
      </c>
      <c r="D8097" s="24">
        <v>0</v>
      </c>
      <c r="E8097" s="24">
        <v>0</v>
      </c>
      <c r="F8097" s="48"/>
      <c r="G8097" s="48"/>
      <c r="H8097" s="1">
        <f t="shared" si="1401"/>
        <v>-22.495142598351947</v>
      </c>
      <c r="I8097" s="1">
        <f t="shared" si="1395"/>
        <v>8.6768929073674066</v>
      </c>
      <c r="J8097" s="4">
        <f>B8097+('PV model'!$B$3/15)+(I8097/60)</f>
        <v>3.86794821512279</v>
      </c>
      <c r="K8097" s="2">
        <f t="shared" si="1396"/>
        <v>121.98077677315814</v>
      </c>
      <c r="L8097" s="2">
        <f>DEGREES(ASIN((((COS(RADIANS('PV model'!$B$2))*COS(RADIANS(H8097))*COS(RADIANS(K8097)))+(SIN(RADIANS('PV model'!$B$2))*SIN(RADIANS(H8097)))))))</f>
        <v>-36.333035693109515</v>
      </c>
      <c r="M8097" s="3">
        <f t="shared" si="1392"/>
        <v>0</v>
      </c>
      <c r="N8097" s="2">
        <f t="shared" si="1397"/>
        <v>76.609393833206454</v>
      </c>
      <c r="O8097" s="2">
        <f>IF('PV model'!$B$2&gt;0, 180-N8097,IF('PV model'!$B$2&lt;0,0-N8097,N8097))</f>
        <v>103.39060616679355</v>
      </c>
      <c r="P8097" s="2">
        <f>ABS(O8097-'PV model'!$B$5)</f>
        <v>101.60939383320645</v>
      </c>
      <c r="Q8097" s="3">
        <f t="shared" si="1393"/>
        <v>126.33303569310952</v>
      </c>
      <c r="R8097" s="3">
        <f t="shared" si="1398"/>
        <v>0</v>
      </c>
      <c r="S8097" s="3">
        <f t="shared" si="1394"/>
        <v>0</v>
      </c>
      <c r="T8097" s="3">
        <f>(0.5*(1-COS(RADIANS(90-$X$3)))*(D8097+E8097)*'PV model'!$B$4)</f>
        <v>0</v>
      </c>
      <c r="U8097" s="3">
        <f t="shared" si="1399"/>
        <v>0</v>
      </c>
      <c r="V8097" s="3">
        <f>('PV model'!$B$13*(U8097/1000)*(1-'PV model'!$B$14*((20+C8097)-25))*'PV model'!$B$10)/'PV model'!$B$12</f>
        <v>0</v>
      </c>
    </row>
    <row r="8098" spans="1:22" x14ac:dyDescent="0.2">
      <c r="A8098" s="10">
        <f t="shared" si="1391"/>
        <v>338</v>
      </c>
      <c r="B8098" s="10">
        <f t="shared" si="1400"/>
        <v>5</v>
      </c>
      <c r="C8098" s="23">
        <v>6</v>
      </c>
      <c r="D8098" s="24">
        <v>0</v>
      </c>
      <c r="E8098" s="24">
        <v>0</v>
      </c>
      <c r="F8098" s="48"/>
      <c r="G8098" s="48"/>
      <c r="H8098" s="1">
        <f t="shared" si="1401"/>
        <v>-22.495142598351947</v>
      </c>
      <c r="I8098" s="1">
        <f t="shared" si="1395"/>
        <v>8.6768929073674066</v>
      </c>
      <c r="J8098" s="4">
        <f>B8098+('PV model'!$B$3/15)+(I8098/60)</f>
        <v>4.86794821512279</v>
      </c>
      <c r="K8098" s="2">
        <f t="shared" si="1396"/>
        <v>106.98077677315815</v>
      </c>
      <c r="L8098" s="2">
        <f>DEGREES(ASIN((((COS(RADIANS('PV model'!$B$2))*COS(RADIANS(H8098))*COS(RADIANS(K8098)))+(SIN(RADIANS('PV model'!$B$2))*SIN(RADIANS(H8098)))))))</f>
        <v>-27.914137672693681</v>
      </c>
      <c r="M8098" s="3">
        <f t="shared" si="1392"/>
        <v>0</v>
      </c>
      <c r="N8098" s="2">
        <f t="shared" si="1397"/>
        <v>89.632780194496149</v>
      </c>
      <c r="O8098" s="2">
        <f>IF('PV model'!$B$2&gt;0, 180-N8098,IF('PV model'!$B$2&lt;0,0-N8098,N8098))</f>
        <v>90.367219805503851</v>
      </c>
      <c r="P8098" s="2">
        <f>ABS(O8098-'PV model'!$B$5)</f>
        <v>114.63278019449615</v>
      </c>
      <c r="Q8098" s="3">
        <f t="shared" si="1393"/>
        <v>117.91413767269367</v>
      </c>
      <c r="R8098" s="3">
        <f t="shared" si="1398"/>
        <v>0</v>
      </c>
      <c r="S8098" s="3">
        <f t="shared" si="1394"/>
        <v>0</v>
      </c>
      <c r="T8098" s="3">
        <f>(0.5*(1-COS(RADIANS(90-$X$3)))*(D8098+E8098)*'PV model'!$B$4)</f>
        <v>0</v>
      </c>
      <c r="U8098" s="3">
        <f t="shared" si="1399"/>
        <v>0</v>
      </c>
      <c r="V8098" s="3">
        <f>('PV model'!$B$13*(U8098/1000)*(1-'PV model'!$B$14*((20+C8098)-25))*'PV model'!$B$10)/'PV model'!$B$12</f>
        <v>0</v>
      </c>
    </row>
    <row r="8099" spans="1:22" x14ac:dyDescent="0.2">
      <c r="A8099" s="10">
        <f t="shared" si="1391"/>
        <v>338</v>
      </c>
      <c r="B8099" s="10">
        <f t="shared" si="1400"/>
        <v>6</v>
      </c>
      <c r="C8099" s="23">
        <v>6.1</v>
      </c>
      <c r="D8099" s="24">
        <v>0</v>
      </c>
      <c r="E8099" s="24">
        <v>0</v>
      </c>
      <c r="F8099" s="48"/>
      <c r="G8099" s="48"/>
      <c r="H8099" s="1">
        <f t="shared" si="1401"/>
        <v>-22.495142598351947</v>
      </c>
      <c r="I8099" s="1">
        <f t="shared" si="1395"/>
        <v>8.6768929073674066</v>
      </c>
      <c r="J8099" s="4">
        <f>B8099+('PV model'!$B$3/15)+(I8099/60)</f>
        <v>5.86794821512279</v>
      </c>
      <c r="K8099" s="2">
        <f t="shared" si="1396"/>
        <v>91.980776773158155</v>
      </c>
      <c r="L8099" s="2">
        <f>DEGREES(ASIN((((COS(RADIANS('PV model'!$B$2))*COS(RADIANS(H8099))*COS(RADIANS(K8099)))+(SIN(RADIANS('PV model'!$B$2))*SIN(RADIANS(H8099)))))))</f>
        <v>-19.475433623074387</v>
      </c>
      <c r="M8099" s="3">
        <f t="shared" si="1392"/>
        <v>0</v>
      </c>
      <c r="N8099" s="2">
        <f t="shared" si="1397"/>
        <v>78.349190881394719</v>
      </c>
      <c r="O8099" s="2">
        <f>IF('PV model'!$B$2&gt;0, 180-N8099,IF('PV model'!$B$2&lt;0,0-N8099,N8099))</f>
        <v>101.65080911860528</v>
      </c>
      <c r="P8099" s="2">
        <f>ABS(O8099-'PV model'!$B$5)</f>
        <v>103.34919088139472</v>
      </c>
      <c r="Q8099" s="3">
        <f t="shared" si="1393"/>
        <v>109.47543362307439</v>
      </c>
      <c r="R8099" s="3">
        <f t="shared" si="1398"/>
        <v>0</v>
      </c>
      <c r="S8099" s="3">
        <f t="shared" si="1394"/>
        <v>0</v>
      </c>
      <c r="T8099" s="3">
        <f>(0.5*(1-COS(RADIANS(90-$X$3)))*(D8099+E8099)*'PV model'!$B$4)</f>
        <v>0</v>
      </c>
      <c r="U8099" s="3">
        <f t="shared" si="1399"/>
        <v>0</v>
      </c>
      <c r="V8099" s="3">
        <f>('PV model'!$B$13*(U8099/1000)*(1-'PV model'!$B$14*((20+C8099)-25))*'PV model'!$B$10)/'PV model'!$B$12</f>
        <v>0</v>
      </c>
    </row>
    <row r="8100" spans="1:22" x14ac:dyDescent="0.2">
      <c r="A8100" s="10">
        <f t="shared" si="1391"/>
        <v>338</v>
      </c>
      <c r="B8100" s="10">
        <f t="shared" si="1400"/>
        <v>7</v>
      </c>
      <c r="C8100" s="23">
        <v>5.7</v>
      </c>
      <c r="D8100" s="24">
        <v>0</v>
      </c>
      <c r="E8100" s="24">
        <v>0</v>
      </c>
      <c r="F8100" s="48"/>
      <c r="G8100" s="48"/>
      <c r="H8100" s="1">
        <f t="shared" si="1401"/>
        <v>-22.495142598351947</v>
      </c>
      <c r="I8100" s="1">
        <f t="shared" si="1395"/>
        <v>8.6768929073674066</v>
      </c>
      <c r="J8100" s="4">
        <f>B8100+('PV model'!$B$3/15)+(I8100/60)</f>
        <v>6.86794821512279</v>
      </c>
      <c r="K8100" s="2">
        <f t="shared" si="1396"/>
        <v>76.980776773158155</v>
      </c>
      <c r="L8100" s="2">
        <f>DEGREES(ASIN((((COS(RADIANS('PV model'!$B$2))*COS(RADIANS(H8100))*COS(RADIANS(K8100)))+(SIN(RADIANS('PV model'!$B$2))*SIN(RADIANS(H8100)))))))</f>
        <v>-11.386408331396533</v>
      </c>
      <c r="M8100" s="3">
        <f t="shared" si="1392"/>
        <v>0</v>
      </c>
      <c r="N8100" s="2">
        <f t="shared" si="1397"/>
        <v>66.669408118259298</v>
      </c>
      <c r="O8100" s="2">
        <f>IF('PV model'!$B$2&gt;0, 180-N8100,IF('PV model'!$B$2&lt;0,0-N8100,N8100))</f>
        <v>113.3305918817407</v>
      </c>
      <c r="P8100" s="2">
        <f>ABS(O8100-'PV model'!$B$5)</f>
        <v>91.669408118259298</v>
      </c>
      <c r="Q8100" s="3">
        <f t="shared" si="1393"/>
        <v>101.38640833139654</v>
      </c>
      <c r="R8100" s="3">
        <f t="shared" si="1398"/>
        <v>0</v>
      </c>
      <c r="S8100" s="3">
        <f t="shared" si="1394"/>
        <v>0</v>
      </c>
      <c r="T8100" s="3">
        <f>(0.5*(1-COS(RADIANS(90-$X$3)))*(D8100+E8100)*'PV model'!$B$4)</f>
        <v>0</v>
      </c>
      <c r="U8100" s="3">
        <f t="shared" si="1399"/>
        <v>0</v>
      </c>
      <c r="V8100" s="3">
        <f>('PV model'!$B$13*(U8100/1000)*(1-'PV model'!$B$14*((20+C8100)-25))*'PV model'!$B$10)/'PV model'!$B$12</f>
        <v>0</v>
      </c>
    </row>
    <row r="8101" spans="1:22" x14ac:dyDescent="0.2">
      <c r="A8101" s="10">
        <f t="shared" si="1391"/>
        <v>338</v>
      </c>
      <c r="B8101" s="10">
        <f t="shared" si="1400"/>
        <v>8</v>
      </c>
      <c r="C8101" s="23">
        <v>5.4</v>
      </c>
      <c r="D8101" s="24">
        <v>0</v>
      </c>
      <c r="E8101" s="24">
        <v>0</v>
      </c>
      <c r="F8101" s="48"/>
      <c r="G8101" s="48"/>
      <c r="H8101" s="1">
        <f t="shared" si="1401"/>
        <v>-22.495142598351947</v>
      </c>
      <c r="I8101" s="1">
        <f t="shared" si="1395"/>
        <v>8.6768929073674066</v>
      </c>
      <c r="J8101" s="4">
        <f>B8101+('PV model'!$B$3/15)+(I8101/60)</f>
        <v>7.86794821512279</v>
      </c>
      <c r="K8101" s="2">
        <f t="shared" si="1396"/>
        <v>61.980776773158148</v>
      </c>
      <c r="L8101" s="2">
        <f>DEGREES(ASIN((((COS(RADIANS('PV model'!$B$2))*COS(RADIANS(H8101))*COS(RADIANS(K8101)))+(SIN(RADIANS('PV model'!$B$2))*SIN(RADIANS(H8101)))))))</f>
        <v>-3.9841751615052621</v>
      </c>
      <c r="M8101" s="3">
        <f t="shared" si="1392"/>
        <v>0</v>
      </c>
      <c r="N8101" s="2">
        <f t="shared" si="1397"/>
        <v>54.844881185181499</v>
      </c>
      <c r="O8101" s="2">
        <f>IF('PV model'!$B$2&gt;0, 180-N8101,IF('PV model'!$B$2&lt;0,0-N8101,N8101))</f>
        <v>125.15511881481851</v>
      </c>
      <c r="P8101" s="2">
        <f>ABS(O8101-'PV model'!$B$5)</f>
        <v>79.844881185181492</v>
      </c>
      <c r="Q8101" s="3">
        <f t="shared" si="1393"/>
        <v>93.984175161505263</v>
      </c>
      <c r="R8101" s="3">
        <f t="shared" si="1398"/>
        <v>0</v>
      </c>
      <c r="S8101" s="3">
        <f t="shared" si="1394"/>
        <v>0</v>
      </c>
      <c r="T8101" s="3">
        <f>(0.5*(1-COS(RADIANS(90-$X$3)))*(D8101+E8101)*'PV model'!$B$4)</f>
        <v>0</v>
      </c>
      <c r="U8101" s="3">
        <f t="shared" si="1399"/>
        <v>0</v>
      </c>
      <c r="V8101" s="3">
        <f>('PV model'!$B$13*(U8101/1000)*(1-'PV model'!$B$14*((20+C8101)-25))*'PV model'!$B$10)/'PV model'!$B$12</f>
        <v>0</v>
      </c>
    </row>
    <row r="8102" spans="1:22" x14ac:dyDescent="0.2">
      <c r="A8102" s="10">
        <f t="shared" si="1391"/>
        <v>338</v>
      </c>
      <c r="B8102" s="10">
        <f t="shared" si="1400"/>
        <v>9</v>
      </c>
      <c r="C8102" s="23">
        <v>5</v>
      </c>
      <c r="D8102" s="24">
        <v>0</v>
      </c>
      <c r="E8102" s="24">
        <v>1.764</v>
      </c>
      <c r="F8102" s="48"/>
      <c r="G8102" s="48"/>
      <c r="H8102" s="1">
        <f t="shared" si="1401"/>
        <v>-22.495142598351947</v>
      </c>
      <c r="I8102" s="1">
        <f t="shared" si="1395"/>
        <v>8.6768929073674066</v>
      </c>
      <c r="J8102" s="4">
        <f>B8102+('PV model'!$B$3/15)+(I8102/60)</f>
        <v>8.8679482151227891</v>
      </c>
      <c r="K8102" s="2">
        <f t="shared" si="1396"/>
        <v>46.980776773158162</v>
      </c>
      <c r="L8102" s="2">
        <f>DEGREES(ASIN((((COS(RADIANS('PV model'!$B$2))*COS(RADIANS(H8102))*COS(RADIANS(K8102)))+(SIN(RADIANS('PV model'!$B$2))*SIN(RADIANS(H8102)))))))</f>
        <v>2.3904845022294019</v>
      </c>
      <c r="M8102" s="3">
        <f t="shared" si="1392"/>
        <v>2.3904845022294019</v>
      </c>
      <c r="N8102" s="2">
        <f t="shared" si="1397"/>
        <v>42.538334698036884</v>
      </c>
      <c r="O8102" s="2">
        <f>IF('PV model'!$B$2&gt;0, 180-N8102,IF('PV model'!$B$2&lt;0,0-N8102,N8102))</f>
        <v>137.46166530196311</v>
      </c>
      <c r="P8102" s="2">
        <f>ABS(O8102-'PV model'!$B$5)</f>
        <v>67.538334698036891</v>
      </c>
      <c r="Q8102" s="3">
        <f t="shared" si="1393"/>
        <v>87.609515497770602</v>
      </c>
      <c r="R8102" s="3">
        <f t="shared" si="1398"/>
        <v>0</v>
      </c>
      <c r="S8102" s="3">
        <f t="shared" si="1394"/>
        <v>1.764</v>
      </c>
      <c r="T8102" s="3">
        <f>(0.5*(1-COS(RADIANS(90-$X$3)))*(D8102+E8102)*'PV model'!$B$4)</f>
        <v>0</v>
      </c>
      <c r="U8102" s="3">
        <f t="shared" si="1399"/>
        <v>1.764</v>
      </c>
      <c r="V8102" s="3">
        <f>('PV model'!$B$13*(U8102/1000)*(1-'PV model'!$B$14*((20+C8102)-25))*'PV model'!$B$10)/'PV model'!$B$12</f>
        <v>0.17632943999999998</v>
      </c>
    </row>
    <row r="8103" spans="1:22" x14ac:dyDescent="0.2">
      <c r="A8103" s="10">
        <f t="shared" si="1391"/>
        <v>338</v>
      </c>
      <c r="B8103" s="10">
        <f t="shared" si="1400"/>
        <v>10</v>
      </c>
      <c r="C8103" s="23">
        <v>5.5</v>
      </c>
      <c r="D8103" s="24">
        <v>0</v>
      </c>
      <c r="E8103" s="24">
        <v>22.931999999999999</v>
      </c>
      <c r="F8103" s="48"/>
      <c r="G8103" s="48"/>
      <c r="H8103" s="1">
        <f t="shared" si="1401"/>
        <v>-22.495142598351947</v>
      </c>
      <c r="I8103" s="1">
        <f t="shared" si="1395"/>
        <v>8.6768929073674066</v>
      </c>
      <c r="J8103" s="4">
        <f>B8103+('PV model'!$B$3/15)+(I8103/60)</f>
        <v>9.8679482151227891</v>
      </c>
      <c r="K8103" s="2">
        <f t="shared" si="1396"/>
        <v>31.980776773158162</v>
      </c>
      <c r="L8103" s="2">
        <f>DEGREES(ASIN((((COS(RADIANS('PV model'!$B$2))*COS(RADIANS(H8103))*COS(RADIANS(K8103)))+(SIN(RADIANS('PV model'!$B$2))*SIN(RADIANS(H8103)))))))</f>
        <v>7.386951762161881</v>
      </c>
      <c r="M8103" s="3">
        <f t="shared" si="1392"/>
        <v>7.386951762161881</v>
      </c>
      <c r="N8103" s="2">
        <f t="shared" si="1397"/>
        <v>29.566348002991312</v>
      </c>
      <c r="O8103" s="2">
        <f>IF('PV model'!$B$2&gt;0, 180-N8103,IF('PV model'!$B$2&lt;0,0-N8103,N8103))</f>
        <v>150.4336519970087</v>
      </c>
      <c r="P8103" s="2">
        <f>ABS(O8103-'PV model'!$B$5)</f>
        <v>54.566348002991305</v>
      </c>
      <c r="Q8103" s="3">
        <f t="shared" si="1393"/>
        <v>82.613048237838115</v>
      </c>
      <c r="R8103" s="3">
        <f t="shared" si="1398"/>
        <v>0</v>
      </c>
      <c r="S8103" s="3">
        <f t="shared" si="1394"/>
        <v>22.931999999999999</v>
      </c>
      <c r="T8103" s="3">
        <f>(0.5*(1-COS(RADIANS(90-$X$3)))*(D8103+E8103)*'PV model'!$B$4)</f>
        <v>0</v>
      </c>
      <c r="U8103" s="3">
        <f t="shared" si="1399"/>
        <v>22.931999999999999</v>
      </c>
      <c r="V8103" s="3">
        <f>('PV model'!$B$13*(U8103/1000)*(1-'PV model'!$B$14*((20+C8103)-25))*'PV model'!$B$10)/'PV model'!$B$12</f>
        <v>2.2876981545599997</v>
      </c>
    </row>
    <row r="8104" spans="1:22" x14ac:dyDescent="0.2">
      <c r="A8104" s="10">
        <f t="shared" si="1391"/>
        <v>338</v>
      </c>
      <c r="B8104" s="10">
        <f t="shared" si="1400"/>
        <v>11</v>
      </c>
      <c r="C8104" s="23">
        <v>6</v>
      </c>
      <c r="D8104" s="24">
        <v>83.061300000000003</v>
      </c>
      <c r="E8104" s="24">
        <v>44.1</v>
      </c>
      <c r="F8104" s="48"/>
      <c r="G8104" s="48"/>
      <c r="H8104" s="1">
        <f t="shared" si="1401"/>
        <v>-22.495142598351947</v>
      </c>
      <c r="I8104" s="1">
        <f t="shared" si="1395"/>
        <v>8.6768929073674066</v>
      </c>
      <c r="J8104" s="4">
        <f>B8104+('PV model'!$B$3/15)+(I8104/60)</f>
        <v>10.867948215122789</v>
      </c>
      <c r="K8104" s="2">
        <f t="shared" si="1396"/>
        <v>16.980776773158162</v>
      </c>
      <c r="L8104" s="2">
        <f>DEGREES(ASIN((((COS(RADIANS('PV model'!$B$2))*COS(RADIANS(H8104))*COS(RADIANS(K8104)))+(SIN(RADIANS('PV model'!$B$2))*SIN(RADIANS(H8104)))))))</f>
        <v>10.671614351600471</v>
      </c>
      <c r="M8104" s="3">
        <f t="shared" si="1392"/>
        <v>10.671614351600471</v>
      </c>
      <c r="N8104" s="2">
        <f t="shared" si="1397"/>
        <v>15.936878666726699</v>
      </c>
      <c r="O8104" s="2">
        <f>IF('PV model'!$B$2&gt;0, 180-N8104,IF('PV model'!$B$2&lt;0,0-N8104,N8104))</f>
        <v>164.0631213332733</v>
      </c>
      <c r="P8104" s="2">
        <f>ABS(O8104-'PV model'!$B$5)</f>
        <v>40.936878666726699</v>
      </c>
      <c r="Q8104" s="3">
        <f t="shared" si="1393"/>
        <v>79.328385648399532</v>
      </c>
      <c r="R8104" s="3">
        <f t="shared" si="1398"/>
        <v>83.061299999999989</v>
      </c>
      <c r="S8104" s="3">
        <f t="shared" si="1394"/>
        <v>52.417100076822578</v>
      </c>
      <c r="T8104" s="3">
        <f>(0.5*(1-COS(RADIANS(90-$X$3)))*(D8104+E8104)*'PV model'!$B$4)</f>
        <v>0</v>
      </c>
      <c r="U8104" s="3">
        <f t="shared" si="1399"/>
        <v>135.47840007682257</v>
      </c>
      <c r="V8104" s="3">
        <f>('PV model'!$B$13*(U8104/1000)*(1-'PV model'!$B$14*((20+C8104)-25))*'PV model'!$B$10)/'PV model'!$B$12</f>
        <v>13.488251188192468</v>
      </c>
    </row>
    <row r="8105" spans="1:22" x14ac:dyDescent="0.2">
      <c r="A8105" s="10">
        <f t="shared" si="1391"/>
        <v>338</v>
      </c>
      <c r="B8105" s="10">
        <f t="shared" si="1400"/>
        <v>12</v>
      </c>
      <c r="C8105" s="23">
        <v>6.5</v>
      </c>
      <c r="D8105" s="24">
        <v>38.1633</v>
      </c>
      <c r="E8105" s="24">
        <v>61.739999999999995</v>
      </c>
      <c r="F8105" s="48"/>
      <c r="G8105" s="48"/>
      <c r="H8105" s="1">
        <f t="shared" si="1401"/>
        <v>-22.495142598351947</v>
      </c>
      <c r="I8105" s="1">
        <f t="shared" si="1395"/>
        <v>8.6768929073674066</v>
      </c>
      <c r="J8105" s="4">
        <f>B8105+('PV model'!$B$3/15)+(I8105/60)</f>
        <v>11.867948215122789</v>
      </c>
      <c r="K8105" s="2">
        <f t="shared" si="1396"/>
        <v>1.9807767731581638</v>
      </c>
      <c r="L8105" s="2">
        <f>DEGREES(ASIN((((COS(RADIANS('PV model'!$B$2))*COS(RADIANS(H8105))*COS(RADIANS(K8105)))+(SIN(RADIANS('PV model'!$B$2))*SIN(RADIANS(H8105)))))))</f>
        <v>11.98654174519001</v>
      </c>
      <c r="M8105" s="3">
        <f t="shared" si="1392"/>
        <v>11.98654174519001</v>
      </c>
      <c r="N8105" s="2">
        <f t="shared" si="1397"/>
        <v>1.870814493229519</v>
      </c>
      <c r="O8105" s="2">
        <f>IF('PV model'!$B$2&gt;0, 180-N8105,IF('PV model'!$B$2&lt;0,0-N8105,N8105))</f>
        <v>178.12918550677048</v>
      </c>
      <c r="P8105" s="2">
        <f>ABS(O8105-'PV model'!$B$5)</f>
        <v>26.870814493229517</v>
      </c>
      <c r="Q8105" s="3">
        <f t="shared" si="1393"/>
        <v>78.01345825480999</v>
      </c>
      <c r="R8105" s="3">
        <f t="shared" si="1398"/>
        <v>38.163300000000014</v>
      </c>
      <c r="S8105" s="3">
        <f t="shared" si="1394"/>
        <v>70.194747582959934</v>
      </c>
      <c r="T8105" s="3">
        <f>(0.5*(1-COS(RADIANS(90-$X$3)))*(D8105+E8105)*'PV model'!$B$4)</f>
        <v>0</v>
      </c>
      <c r="U8105" s="3">
        <f t="shared" si="1399"/>
        <v>108.35804758295995</v>
      </c>
      <c r="V8105" s="3">
        <f>('PV model'!$B$13*(U8105/1000)*(1-'PV model'!$B$14*((20+C8105)-25))*'PV model'!$B$10)/'PV model'!$B$12</f>
        <v>10.766481613774321</v>
      </c>
    </row>
    <row r="8106" spans="1:22" x14ac:dyDescent="0.2">
      <c r="A8106" s="10">
        <f t="shared" si="1391"/>
        <v>338</v>
      </c>
      <c r="B8106" s="10">
        <f t="shared" si="1400"/>
        <v>13</v>
      </c>
      <c r="C8106" s="23">
        <v>6.7</v>
      </c>
      <c r="D8106" s="24">
        <v>1.1224499999999999</v>
      </c>
      <c r="E8106" s="24">
        <v>60.857999999999997</v>
      </c>
      <c r="F8106" s="48"/>
      <c r="G8106" s="48"/>
      <c r="H8106" s="1">
        <f t="shared" si="1401"/>
        <v>-22.495142598351947</v>
      </c>
      <c r="I8106" s="1">
        <f t="shared" si="1395"/>
        <v>8.6768929073674066</v>
      </c>
      <c r="J8106" s="4">
        <f>B8106+('PV model'!$B$3/15)+(I8106/60)</f>
        <v>12.867948215122789</v>
      </c>
      <c r="K8106" s="2">
        <f t="shared" si="1396"/>
        <v>-13.019223226841836</v>
      </c>
      <c r="L8106" s="2">
        <f>DEGREES(ASIN((((COS(RADIANS('PV model'!$B$2))*COS(RADIANS(H8106))*COS(RADIANS(K8106)))+(SIN(RADIANS('PV model'!$B$2))*SIN(RADIANS(H8106)))))))</f>
        <v>11.218010761407692</v>
      </c>
      <c r="M8106" s="3">
        <f t="shared" si="1392"/>
        <v>11.218010761407692</v>
      </c>
      <c r="N8106" s="2">
        <f t="shared" si="1397"/>
        <v>-12.250787809766841</v>
      </c>
      <c r="O8106" s="2">
        <f>IF('PV model'!$B$2&gt;0, 180-N8106,IF('PV model'!$B$2&lt;0,0-N8106,N8106))</f>
        <v>192.25078780976685</v>
      </c>
      <c r="P8106" s="2">
        <f>ABS(O8106-'PV model'!$B$5)</f>
        <v>12.749212190233152</v>
      </c>
      <c r="Q8106" s="3">
        <f t="shared" si="1393"/>
        <v>78.781989238592317</v>
      </c>
      <c r="R8106" s="3">
        <f t="shared" si="1398"/>
        <v>1.1224499999999988</v>
      </c>
      <c r="S8106" s="3">
        <f t="shared" si="1394"/>
        <v>61.322645893941846</v>
      </c>
      <c r="T8106" s="3">
        <f>(0.5*(1-COS(RADIANS(90-$X$3)))*(D8106+E8106)*'PV model'!$B$4)</f>
        <v>0</v>
      </c>
      <c r="U8106" s="3">
        <f t="shared" si="1399"/>
        <v>62.445095893941847</v>
      </c>
      <c r="V8106" s="3">
        <f>('PV model'!$B$13*(U8106/1000)*(1-'PV model'!$B$14*((20+C8106)-25))*'PV model'!$B$10)/'PV model'!$B$12</f>
        <v>6.1995661054166291</v>
      </c>
    </row>
    <row r="8107" spans="1:22" x14ac:dyDescent="0.2">
      <c r="A8107" s="10">
        <f t="shared" si="1391"/>
        <v>338</v>
      </c>
      <c r="B8107" s="10">
        <f t="shared" si="1400"/>
        <v>14</v>
      </c>
      <c r="C8107" s="23">
        <v>6.8</v>
      </c>
      <c r="D8107" s="24">
        <v>0</v>
      </c>
      <c r="E8107" s="24">
        <v>40.572000000000003</v>
      </c>
      <c r="F8107" s="48"/>
      <c r="G8107" s="48"/>
      <c r="H8107" s="1">
        <f t="shared" si="1401"/>
        <v>-22.495142598351947</v>
      </c>
      <c r="I8107" s="1">
        <f t="shared" si="1395"/>
        <v>8.6768929073674066</v>
      </c>
      <c r="J8107" s="4">
        <f>B8107+('PV model'!$B$3/15)+(I8107/60)</f>
        <v>13.867948215122789</v>
      </c>
      <c r="K8107" s="2">
        <f t="shared" si="1396"/>
        <v>-28.019223226841838</v>
      </c>
      <c r="L8107" s="2">
        <f>DEGREES(ASIN((((COS(RADIANS('PV model'!$B$2))*COS(RADIANS(H8107))*COS(RADIANS(K8107)))+(SIN(RADIANS('PV model'!$B$2))*SIN(RADIANS(H8107)))))))</f>
        <v>8.4332745743911666</v>
      </c>
      <c r="M8107" s="3">
        <f t="shared" si="1392"/>
        <v>8.4332745743911666</v>
      </c>
      <c r="N8107" s="2">
        <f t="shared" si="1397"/>
        <v>-26.025321958385572</v>
      </c>
      <c r="O8107" s="2">
        <f>IF('PV model'!$B$2&gt;0, 180-N8107,IF('PV model'!$B$2&lt;0,0-N8107,N8107))</f>
        <v>206.02532195838558</v>
      </c>
      <c r="P8107" s="2">
        <f>ABS(O8107-'PV model'!$B$5)</f>
        <v>1.0253219583855753</v>
      </c>
      <c r="Q8107" s="3">
        <f t="shared" si="1393"/>
        <v>81.566725425608823</v>
      </c>
      <c r="R8107" s="3">
        <f t="shared" si="1398"/>
        <v>0</v>
      </c>
      <c r="S8107" s="3">
        <f t="shared" si="1394"/>
        <v>40.572000000000003</v>
      </c>
      <c r="T8107" s="3">
        <f>(0.5*(1-COS(RADIANS(90-$X$3)))*(D8107+E8107)*'PV model'!$B$4)</f>
        <v>0</v>
      </c>
      <c r="U8107" s="3">
        <f t="shared" si="1399"/>
        <v>40.572000000000003</v>
      </c>
      <c r="V8107" s="3">
        <f>('PV model'!$B$13*(U8107/1000)*(1-'PV model'!$B$14*((20+C8107)-25))*'PV model'!$B$10)/'PV model'!$B$12</f>
        <v>4.0263769647359995</v>
      </c>
    </row>
    <row r="8108" spans="1:22" x14ac:dyDescent="0.2">
      <c r="A8108" s="10">
        <f t="shared" si="1391"/>
        <v>338</v>
      </c>
      <c r="B8108" s="10">
        <f t="shared" si="1400"/>
        <v>15</v>
      </c>
      <c r="C8108" s="23">
        <v>7</v>
      </c>
      <c r="D8108" s="24">
        <v>0</v>
      </c>
      <c r="E8108" s="24">
        <v>15.876000000000001</v>
      </c>
      <c r="F8108" s="48"/>
      <c r="G8108" s="48"/>
      <c r="H8108" s="1">
        <f t="shared" si="1401"/>
        <v>-22.495142598351947</v>
      </c>
      <c r="I8108" s="1">
        <f t="shared" si="1395"/>
        <v>8.6768929073674066</v>
      </c>
      <c r="J8108" s="4">
        <f>B8108+('PV model'!$B$3/15)+(I8108/60)</f>
        <v>14.867948215122789</v>
      </c>
      <c r="K8108" s="2">
        <f t="shared" si="1396"/>
        <v>-43.019223226841838</v>
      </c>
      <c r="L8108" s="2">
        <f>DEGREES(ASIN((((COS(RADIANS('PV model'!$B$2))*COS(RADIANS(H8108))*COS(RADIANS(K8108)))+(SIN(RADIANS('PV model'!$B$2))*SIN(RADIANS(H8108)))))))</f>
        <v>3.8583307245942597</v>
      </c>
      <c r="M8108" s="3">
        <f t="shared" si="1392"/>
        <v>3.8583307245942597</v>
      </c>
      <c r="N8108" s="2">
        <f t="shared" si="1397"/>
        <v>-39.180463456753579</v>
      </c>
      <c r="O8108" s="2">
        <f>IF('PV model'!$B$2&gt;0, 180-N8108,IF('PV model'!$B$2&lt;0,0-N8108,N8108))</f>
        <v>219.18046345675359</v>
      </c>
      <c r="P8108" s="2">
        <f>ABS(O8108-'PV model'!$B$5)</f>
        <v>14.180463456753586</v>
      </c>
      <c r="Q8108" s="3">
        <f t="shared" si="1393"/>
        <v>86.141669275405732</v>
      </c>
      <c r="R8108" s="3">
        <f t="shared" si="1398"/>
        <v>0</v>
      </c>
      <c r="S8108" s="3">
        <f t="shared" si="1394"/>
        <v>15.876000000000001</v>
      </c>
      <c r="T8108" s="3">
        <f>(0.5*(1-COS(RADIANS(90-$X$3)))*(D8108+E8108)*'PV model'!$B$4)</f>
        <v>0</v>
      </c>
      <c r="U8108" s="3">
        <f t="shared" si="1399"/>
        <v>15.876000000000001</v>
      </c>
      <c r="V8108" s="3">
        <f>('PV model'!$B$13*(U8108/1000)*(1-'PV model'!$B$14*((20+C8108)-25))*'PV model'!$B$10)/'PV model'!$B$12</f>
        <v>1.57426924032</v>
      </c>
    </row>
    <row r="8109" spans="1:22" x14ac:dyDescent="0.2">
      <c r="A8109" s="10">
        <f t="shared" si="1391"/>
        <v>338</v>
      </c>
      <c r="B8109" s="10">
        <f t="shared" si="1400"/>
        <v>16</v>
      </c>
      <c r="C8109" s="23">
        <v>6.7</v>
      </c>
      <c r="D8109" s="24">
        <v>0</v>
      </c>
      <c r="E8109" s="24">
        <v>3.528</v>
      </c>
      <c r="F8109" s="48"/>
      <c r="G8109" s="48"/>
      <c r="H8109" s="1">
        <f t="shared" si="1401"/>
        <v>-22.495142598351947</v>
      </c>
      <c r="I8109" s="1">
        <f t="shared" si="1395"/>
        <v>8.6768929073674066</v>
      </c>
      <c r="J8109" s="4">
        <f>B8109+('PV model'!$B$3/15)+(I8109/60)</f>
        <v>15.867948215122789</v>
      </c>
      <c r="K8109" s="2">
        <f t="shared" si="1396"/>
        <v>-58.019223226841838</v>
      </c>
      <c r="L8109" s="2">
        <f>DEGREES(ASIN((((COS(RADIANS('PV model'!$B$2))*COS(RADIANS(H8109))*COS(RADIANS(K8109)))+(SIN(RADIANS('PV model'!$B$2))*SIN(RADIANS(H8109)))))))</f>
        <v>-2.1864799629124261</v>
      </c>
      <c r="M8109" s="3">
        <f t="shared" si="1392"/>
        <v>0</v>
      </c>
      <c r="N8109" s="2">
        <f t="shared" si="1397"/>
        <v>-51.652011072700091</v>
      </c>
      <c r="O8109" s="2">
        <f>IF('PV model'!$B$2&gt;0, 180-N8109,IF('PV model'!$B$2&lt;0,0-N8109,N8109))</f>
        <v>231.65201107270008</v>
      </c>
      <c r="P8109" s="2">
        <f>ABS(O8109-'PV model'!$B$5)</f>
        <v>26.652011072700077</v>
      </c>
      <c r="Q8109" s="3">
        <f t="shared" si="1393"/>
        <v>92.186479962912415</v>
      </c>
      <c r="R8109" s="3">
        <f t="shared" si="1398"/>
        <v>0</v>
      </c>
      <c r="S8109" s="3">
        <f t="shared" si="1394"/>
        <v>3.528</v>
      </c>
      <c r="T8109" s="3">
        <f>(0.5*(1-COS(RADIANS(90-$X$3)))*(D8109+E8109)*'PV model'!$B$4)</f>
        <v>0</v>
      </c>
      <c r="U8109" s="3">
        <f t="shared" si="1399"/>
        <v>3.528</v>
      </c>
      <c r="V8109" s="3">
        <f>('PV model'!$B$13*(U8109/1000)*(1-'PV model'!$B$14*((20+C8109)-25))*'PV model'!$B$10)/'PV model'!$B$12</f>
        <v>0.35026079961599993</v>
      </c>
    </row>
    <row r="8110" spans="1:22" x14ac:dyDescent="0.2">
      <c r="A8110" s="10">
        <f t="shared" ref="A8110:A8173" si="1402">IF(B8110&gt;1,A8109,A8109+1)</f>
        <v>338</v>
      </c>
      <c r="B8110" s="10">
        <f t="shared" si="1400"/>
        <v>17</v>
      </c>
      <c r="C8110" s="23">
        <v>6.5</v>
      </c>
      <c r="D8110" s="24">
        <v>0</v>
      </c>
      <c r="E8110" s="24">
        <v>0</v>
      </c>
      <c r="F8110" s="48"/>
      <c r="G8110" s="48"/>
      <c r="H8110" s="1">
        <f t="shared" si="1401"/>
        <v>-22.495142598351947</v>
      </c>
      <c r="I8110" s="1">
        <f t="shared" si="1395"/>
        <v>8.6768929073674066</v>
      </c>
      <c r="J8110" s="4">
        <f>B8110+('PV model'!$B$3/15)+(I8110/60)</f>
        <v>16.867948215122791</v>
      </c>
      <c r="K8110" s="2">
        <f t="shared" si="1396"/>
        <v>-73.019223226841859</v>
      </c>
      <c r="L8110" s="2">
        <f>DEGREES(ASIN((((COS(RADIANS('PV model'!$B$2))*COS(RADIANS(H8110))*COS(RADIANS(K8110)))+(SIN(RADIANS('PV model'!$B$2))*SIN(RADIANS(H8110)))))))</f>
        <v>-9.3509845203459587</v>
      </c>
      <c r="M8110" s="3">
        <f t="shared" si="1392"/>
        <v>0</v>
      </c>
      <c r="N8110" s="2">
        <f t="shared" si="1397"/>
        <v>-63.57687801829713</v>
      </c>
      <c r="O8110" s="2">
        <f>IF('PV model'!$B$2&gt;0, 180-N8110,IF('PV model'!$B$2&lt;0,0-N8110,N8110))</f>
        <v>243.57687801829712</v>
      </c>
      <c r="P8110" s="2">
        <f>ABS(O8110-'PV model'!$B$5)</f>
        <v>38.576878018297123</v>
      </c>
      <c r="Q8110" s="3">
        <f t="shared" si="1393"/>
        <v>99.350984520345961</v>
      </c>
      <c r="R8110" s="3">
        <f t="shared" si="1398"/>
        <v>0</v>
      </c>
      <c r="S8110" s="3">
        <f t="shared" si="1394"/>
        <v>0</v>
      </c>
      <c r="T8110" s="3">
        <f>(0.5*(1-COS(RADIANS(90-$X$3)))*(D8110+E8110)*'PV model'!$B$4)</f>
        <v>0</v>
      </c>
      <c r="U8110" s="3">
        <f t="shared" si="1399"/>
        <v>0</v>
      </c>
      <c r="V8110" s="3">
        <f>('PV model'!$B$13*(U8110/1000)*(1-'PV model'!$B$14*((20+C8110)-25))*'PV model'!$B$10)/'PV model'!$B$12</f>
        <v>0</v>
      </c>
    </row>
    <row r="8111" spans="1:22" x14ac:dyDescent="0.2">
      <c r="A8111" s="10">
        <f t="shared" si="1402"/>
        <v>338</v>
      </c>
      <c r="B8111" s="10">
        <f t="shared" si="1400"/>
        <v>18</v>
      </c>
      <c r="C8111" s="23">
        <v>6.2</v>
      </c>
      <c r="D8111" s="24">
        <v>0</v>
      </c>
      <c r="E8111" s="24">
        <v>0</v>
      </c>
      <c r="F8111" s="48"/>
      <c r="G8111" s="48"/>
      <c r="H8111" s="1">
        <f t="shared" si="1401"/>
        <v>-22.495142598351947</v>
      </c>
      <c r="I8111" s="1">
        <f t="shared" si="1395"/>
        <v>8.6768929073674066</v>
      </c>
      <c r="J8111" s="4">
        <f>B8111+('PV model'!$B$3/15)+(I8111/60)</f>
        <v>17.867948215122791</v>
      </c>
      <c r="K8111" s="2">
        <f t="shared" si="1396"/>
        <v>-88.019223226841859</v>
      </c>
      <c r="L8111" s="2">
        <f>DEGREES(ASIN((((COS(RADIANS('PV model'!$B$2))*COS(RADIANS(H8111))*COS(RADIANS(K8111)))+(SIN(RADIANS('PV model'!$B$2))*SIN(RADIANS(H8111)))))))</f>
        <v>-17.291133335821712</v>
      </c>
      <c r="M8111" s="3">
        <f t="shared" si="1392"/>
        <v>0</v>
      </c>
      <c r="N8111" s="2">
        <f t="shared" si="1397"/>
        <v>-75.254212519677452</v>
      </c>
      <c r="O8111" s="2">
        <f>IF('PV model'!$B$2&gt;0, 180-N8111,IF('PV model'!$B$2&lt;0,0-N8111,N8111))</f>
        <v>255.25421251967745</v>
      </c>
      <c r="P8111" s="2">
        <f>ABS(O8111-'PV model'!$B$5)</f>
        <v>50.254212519677452</v>
      </c>
      <c r="Q8111" s="3">
        <f t="shared" si="1393"/>
        <v>107.29113333582171</v>
      </c>
      <c r="R8111" s="3">
        <f t="shared" si="1398"/>
        <v>0</v>
      </c>
      <c r="S8111" s="3">
        <f t="shared" si="1394"/>
        <v>0</v>
      </c>
      <c r="T8111" s="3">
        <f>(0.5*(1-COS(RADIANS(90-$X$3)))*(D8111+E8111)*'PV model'!$B$4)</f>
        <v>0</v>
      </c>
      <c r="U8111" s="3">
        <f t="shared" si="1399"/>
        <v>0</v>
      </c>
      <c r="V8111" s="3">
        <f>('PV model'!$B$13*(U8111/1000)*(1-'PV model'!$B$14*((20+C8111)-25))*'PV model'!$B$10)/'PV model'!$B$12</f>
        <v>0</v>
      </c>
    </row>
    <row r="8112" spans="1:22" x14ac:dyDescent="0.2">
      <c r="A8112" s="10">
        <f t="shared" si="1402"/>
        <v>338</v>
      </c>
      <c r="B8112" s="10">
        <f t="shared" si="1400"/>
        <v>19</v>
      </c>
      <c r="C8112" s="23">
        <v>6</v>
      </c>
      <c r="D8112" s="24">
        <v>0</v>
      </c>
      <c r="E8112" s="24">
        <v>0</v>
      </c>
      <c r="F8112" s="48"/>
      <c r="G8112" s="48"/>
      <c r="H8112" s="1">
        <f t="shared" si="1401"/>
        <v>-22.495142598351947</v>
      </c>
      <c r="I8112" s="1">
        <f t="shared" si="1395"/>
        <v>8.6768929073674066</v>
      </c>
      <c r="J8112" s="4">
        <f>B8112+('PV model'!$B$3/15)+(I8112/60)</f>
        <v>18.867948215122791</v>
      </c>
      <c r="K8112" s="2">
        <f t="shared" si="1396"/>
        <v>-103.01922322684186</v>
      </c>
      <c r="L8112" s="2">
        <f>DEGREES(ASIN((((COS(RADIANS('PV model'!$B$2))*COS(RADIANS(H8112))*COS(RADIANS(K8112)))+(SIN(RADIANS('PV model'!$B$2))*SIN(RADIANS(H8112)))))))</f>
        <v>-25.671128925926098</v>
      </c>
      <c r="M8112" s="3">
        <f t="shared" si="1392"/>
        <v>0</v>
      </c>
      <c r="N8112" s="2">
        <f t="shared" si="1397"/>
        <v>-87.126760010634612</v>
      </c>
      <c r="O8112" s="2">
        <f>IF('PV model'!$B$2&gt;0, 180-N8112,IF('PV model'!$B$2&lt;0,0-N8112,N8112))</f>
        <v>267.1267600106346</v>
      </c>
      <c r="P8112" s="2">
        <f>ABS(O8112-'PV model'!$B$5)</f>
        <v>62.126760010634598</v>
      </c>
      <c r="Q8112" s="3">
        <f t="shared" si="1393"/>
        <v>115.6711289259261</v>
      </c>
      <c r="R8112" s="3">
        <f t="shared" si="1398"/>
        <v>0</v>
      </c>
      <c r="S8112" s="3">
        <f t="shared" si="1394"/>
        <v>0</v>
      </c>
      <c r="T8112" s="3">
        <f>(0.5*(1-COS(RADIANS(90-$X$3)))*(D8112+E8112)*'PV model'!$B$4)</f>
        <v>0</v>
      </c>
      <c r="U8112" s="3">
        <f t="shared" si="1399"/>
        <v>0</v>
      </c>
      <c r="V8112" s="3">
        <f>('PV model'!$B$13*(U8112/1000)*(1-'PV model'!$B$14*((20+C8112)-25))*'PV model'!$B$10)/'PV model'!$B$12</f>
        <v>0</v>
      </c>
    </row>
    <row r="8113" spans="1:22" x14ac:dyDescent="0.2">
      <c r="A8113" s="10">
        <f t="shared" si="1402"/>
        <v>338</v>
      </c>
      <c r="B8113" s="10">
        <f t="shared" si="1400"/>
        <v>20</v>
      </c>
      <c r="C8113" s="23">
        <v>5.9</v>
      </c>
      <c r="D8113" s="24">
        <v>0</v>
      </c>
      <c r="E8113" s="24">
        <v>0</v>
      </c>
      <c r="F8113" s="48"/>
      <c r="G8113" s="48"/>
      <c r="H8113" s="1">
        <f t="shared" si="1401"/>
        <v>-22.495142598351947</v>
      </c>
      <c r="I8113" s="1">
        <f t="shared" si="1395"/>
        <v>8.6768929073674066</v>
      </c>
      <c r="J8113" s="4">
        <f>B8113+('PV model'!$B$3/15)+(I8113/60)</f>
        <v>19.867948215122791</v>
      </c>
      <c r="K8113" s="2">
        <f t="shared" si="1396"/>
        <v>-118.01922322684186</v>
      </c>
      <c r="L8113" s="2">
        <f>DEGREES(ASIN((((COS(RADIANS('PV model'!$B$2))*COS(RADIANS(H8113))*COS(RADIANS(K8113)))+(SIN(RADIANS('PV model'!$B$2))*SIN(RADIANS(H8113)))))))</f>
        <v>-34.13528415664446</v>
      </c>
      <c r="M8113" s="3">
        <f t="shared" si="1392"/>
        <v>0</v>
      </c>
      <c r="N8113" s="2">
        <f t="shared" si="1397"/>
        <v>-80.193274436632819</v>
      </c>
      <c r="O8113" s="2">
        <f>IF('PV model'!$B$2&gt;0, 180-N8113,IF('PV model'!$B$2&lt;0,0-N8113,N8113))</f>
        <v>260.19327443663281</v>
      </c>
      <c r="P8113" s="2">
        <f>ABS(O8113-'PV model'!$B$5)</f>
        <v>55.193274436632805</v>
      </c>
      <c r="Q8113" s="3">
        <f t="shared" si="1393"/>
        <v>124.13528415664445</v>
      </c>
      <c r="R8113" s="3">
        <f t="shared" si="1398"/>
        <v>0</v>
      </c>
      <c r="S8113" s="3">
        <f t="shared" si="1394"/>
        <v>0</v>
      </c>
      <c r="T8113" s="3">
        <f>(0.5*(1-COS(RADIANS(90-$X$3)))*(D8113+E8113)*'PV model'!$B$4)</f>
        <v>0</v>
      </c>
      <c r="U8113" s="3">
        <f t="shared" si="1399"/>
        <v>0</v>
      </c>
      <c r="V8113" s="3">
        <f>('PV model'!$B$13*(U8113/1000)*(1-'PV model'!$B$14*((20+C8113)-25))*'PV model'!$B$10)/'PV model'!$B$12</f>
        <v>0</v>
      </c>
    </row>
    <row r="8114" spans="1:22" x14ac:dyDescent="0.2">
      <c r="A8114" s="10">
        <f t="shared" si="1402"/>
        <v>338</v>
      </c>
      <c r="B8114" s="10">
        <f t="shared" si="1400"/>
        <v>21</v>
      </c>
      <c r="C8114" s="23">
        <v>5.7</v>
      </c>
      <c r="D8114" s="24">
        <v>0</v>
      </c>
      <c r="E8114" s="24">
        <v>0</v>
      </c>
      <c r="F8114" s="48"/>
      <c r="G8114" s="48"/>
      <c r="H8114" s="1">
        <f t="shared" si="1401"/>
        <v>-22.495142598351947</v>
      </c>
      <c r="I8114" s="1">
        <f t="shared" si="1395"/>
        <v>8.6768929073674066</v>
      </c>
      <c r="J8114" s="4">
        <f>B8114+('PV model'!$B$3/15)+(I8114/60)</f>
        <v>20.867948215122791</v>
      </c>
      <c r="K8114" s="2">
        <f t="shared" si="1396"/>
        <v>-133.01922322684186</v>
      </c>
      <c r="L8114" s="2">
        <f>DEGREES(ASIN((((COS(RADIANS('PV model'!$B$2))*COS(RADIANS(H8114))*COS(RADIANS(K8114)))+(SIN(RADIANS('PV model'!$B$2))*SIN(RADIANS(H8114)))))))</f>
        <v>-42.247886228609644</v>
      </c>
      <c r="M8114" s="3">
        <f t="shared" si="1392"/>
        <v>0</v>
      </c>
      <c r="N8114" s="2">
        <f t="shared" si="1397"/>
        <v>-65.857564965648351</v>
      </c>
      <c r="O8114" s="2">
        <f>IF('PV model'!$B$2&gt;0, 180-N8114,IF('PV model'!$B$2&lt;0,0-N8114,N8114))</f>
        <v>245.85756496564835</v>
      </c>
      <c r="P8114" s="2">
        <f>ABS(O8114-'PV model'!$B$5)</f>
        <v>40.857564965648351</v>
      </c>
      <c r="Q8114" s="3">
        <f t="shared" si="1393"/>
        <v>132.24788622860964</v>
      </c>
      <c r="R8114" s="3">
        <f t="shared" si="1398"/>
        <v>0</v>
      </c>
      <c r="S8114" s="3">
        <f t="shared" si="1394"/>
        <v>0</v>
      </c>
      <c r="T8114" s="3">
        <f>(0.5*(1-COS(RADIANS(90-$X$3)))*(D8114+E8114)*'PV model'!$B$4)</f>
        <v>0</v>
      </c>
      <c r="U8114" s="3">
        <f t="shared" si="1399"/>
        <v>0</v>
      </c>
      <c r="V8114" s="3">
        <f>('PV model'!$B$13*(U8114/1000)*(1-'PV model'!$B$14*((20+C8114)-25))*'PV model'!$B$10)/'PV model'!$B$12</f>
        <v>0</v>
      </c>
    </row>
    <row r="8115" spans="1:22" x14ac:dyDescent="0.2">
      <c r="A8115" s="10">
        <f t="shared" si="1402"/>
        <v>338</v>
      </c>
      <c r="B8115" s="10">
        <f t="shared" si="1400"/>
        <v>22</v>
      </c>
      <c r="C8115" s="23">
        <v>5.7</v>
      </c>
      <c r="D8115" s="24">
        <v>0</v>
      </c>
      <c r="E8115" s="24">
        <v>0</v>
      </c>
      <c r="F8115" s="48"/>
      <c r="G8115" s="48"/>
      <c r="H8115" s="1">
        <f t="shared" si="1401"/>
        <v>-22.495142598351947</v>
      </c>
      <c r="I8115" s="1">
        <f t="shared" si="1395"/>
        <v>8.6768929073674066</v>
      </c>
      <c r="J8115" s="4">
        <f>B8115+('PV model'!$B$3/15)+(I8115/60)</f>
        <v>21.867948215122791</v>
      </c>
      <c r="K8115" s="2">
        <f t="shared" si="1396"/>
        <v>-148.01922322684186</v>
      </c>
      <c r="L8115" s="2">
        <f>DEGREES(ASIN((((COS(RADIANS('PV model'!$B$2))*COS(RADIANS(H8115))*COS(RADIANS(K8115)))+(SIN(RADIANS('PV model'!$B$2))*SIN(RADIANS(H8115)))))))</f>
        <v>-49.393681117000909</v>
      </c>
      <c r="M8115" s="3">
        <f t="shared" si="1392"/>
        <v>0</v>
      </c>
      <c r="N8115" s="2">
        <f t="shared" si="1397"/>
        <v>-48.749323229141034</v>
      </c>
      <c r="O8115" s="2">
        <f>IF('PV model'!$B$2&gt;0, 180-N8115,IF('PV model'!$B$2&lt;0,0-N8115,N8115))</f>
        <v>228.74932322914103</v>
      </c>
      <c r="P8115" s="2">
        <f>ABS(O8115-'PV model'!$B$5)</f>
        <v>23.749323229141027</v>
      </c>
      <c r="Q8115" s="3">
        <f t="shared" si="1393"/>
        <v>139.39368111700091</v>
      </c>
      <c r="R8115" s="3">
        <f t="shared" si="1398"/>
        <v>0</v>
      </c>
      <c r="S8115" s="3">
        <f t="shared" si="1394"/>
        <v>0</v>
      </c>
      <c r="T8115" s="3">
        <f>(0.5*(1-COS(RADIANS(90-$X$3)))*(D8115+E8115)*'PV model'!$B$4)</f>
        <v>0</v>
      </c>
      <c r="U8115" s="3">
        <f t="shared" si="1399"/>
        <v>0</v>
      </c>
      <c r="V8115" s="3">
        <f>('PV model'!$B$13*(U8115/1000)*(1-'PV model'!$B$14*((20+C8115)-25))*'PV model'!$B$10)/'PV model'!$B$12</f>
        <v>0</v>
      </c>
    </row>
    <row r="8116" spans="1:22" x14ac:dyDescent="0.2">
      <c r="A8116" s="10">
        <f t="shared" si="1402"/>
        <v>338</v>
      </c>
      <c r="B8116" s="10">
        <f t="shared" si="1400"/>
        <v>23</v>
      </c>
      <c r="C8116" s="23">
        <v>5.8</v>
      </c>
      <c r="D8116" s="24">
        <v>0</v>
      </c>
      <c r="E8116" s="24">
        <v>0</v>
      </c>
      <c r="F8116" s="48"/>
      <c r="G8116" s="48"/>
      <c r="H8116" s="1">
        <f t="shared" si="1401"/>
        <v>-22.495142598351947</v>
      </c>
      <c r="I8116" s="1">
        <f t="shared" si="1395"/>
        <v>8.6768929073674066</v>
      </c>
      <c r="J8116" s="4">
        <f>B8116+('PV model'!$B$3/15)+(I8116/60)</f>
        <v>22.867948215122791</v>
      </c>
      <c r="K8116" s="2">
        <f t="shared" si="1396"/>
        <v>-163.01922322684186</v>
      </c>
      <c r="L8116" s="2">
        <f>DEGREES(ASIN((((COS(RADIANS('PV model'!$B$2))*COS(RADIANS(H8116))*COS(RADIANS(K8116)))+(SIN(RADIANS('PV model'!$B$2))*SIN(RADIANS(H8116)))))))</f>
        <v>-54.667488184715808</v>
      </c>
      <c r="M8116" s="3">
        <f t="shared" si="1392"/>
        <v>0</v>
      </c>
      <c r="N8116" s="2">
        <f t="shared" si="1397"/>
        <v>-27.812124352358616</v>
      </c>
      <c r="O8116" s="2">
        <f>IF('PV model'!$B$2&gt;0, 180-N8116,IF('PV model'!$B$2&lt;0,0-N8116,N8116))</f>
        <v>207.81212435235861</v>
      </c>
      <c r="P8116" s="2">
        <f>ABS(O8116-'PV model'!$B$5)</f>
        <v>2.8121243523586088</v>
      </c>
      <c r="Q8116" s="3">
        <f t="shared" si="1393"/>
        <v>144.66748818471581</v>
      </c>
      <c r="R8116" s="3">
        <f t="shared" si="1398"/>
        <v>0</v>
      </c>
      <c r="S8116" s="3">
        <f t="shared" si="1394"/>
        <v>0</v>
      </c>
      <c r="T8116" s="3">
        <f>(0.5*(1-COS(RADIANS(90-$X$3)))*(D8116+E8116)*'PV model'!$B$4)</f>
        <v>0</v>
      </c>
      <c r="U8116" s="3">
        <f t="shared" si="1399"/>
        <v>0</v>
      </c>
      <c r="V8116" s="3">
        <f>('PV model'!$B$13*(U8116/1000)*(1-'PV model'!$B$14*((20+C8116)-25))*'PV model'!$B$10)/'PV model'!$B$12</f>
        <v>0</v>
      </c>
    </row>
    <row r="8117" spans="1:22" x14ac:dyDescent="0.2">
      <c r="A8117" s="10">
        <f t="shared" si="1402"/>
        <v>338</v>
      </c>
      <c r="B8117" s="10">
        <f t="shared" si="1400"/>
        <v>24</v>
      </c>
      <c r="C8117" s="23">
        <v>5.8</v>
      </c>
      <c r="D8117" s="24">
        <v>0</v>
      </c>
      <c r="E8117" s="24">
        <v>0</v>
      </c>
      <c r="F8117" s="48"/>
      <c r="G8117" s="48"/>
      <c r="H8117" s="1">
        <f t="shared" si="1401"/>
        <v>-22.495142598351947</v>
      </c>
      <c r="I8117" s="1">
        <f t="shared" si="1395"/>
        <v>8.6768929073674066</v>
      </c>
      <c r="J8117" s="4">
        <f>B8117+('PV model'!$B$3/15)+(I8117/60)</f>
        <v>23.867948215122791</v>
      </c>
      <c r="K8117" s="2">
        <f t="shared" si="1396"/>
        <v>-178.01922322684186</v>
      </c>
      <c r="L8117" s="2">
        <f>DEGREES(ASIN((((COS(RADIANS('PV model'!$B$2))*COS(RADIANS(H8117))*COS(RADIANS(K8117)))+(SIN(RADIANS('PV model'!$B$2))*SIN(RADIANS(H8117)))))))</f>
        <v>-56.96226677845322</v>
      </c>
      <c r="M8117" s="3">
        <f t="shared" si="1392"/>
        <v>0</v>
      </c>
      <c r="N8117" s="2">
        <f t="shared" si="1397"/>
        <v>-3.3579900397418543</v>
      </c>
      <c r="O8117" s="2">
        <f>IF('PV model'!$B$2&gt;0, 180-N8117,IF('PV model'!$B$2&lt;0,0-N8117,N8117))</f>
        <v>183.35799003974185</v>
      </c>
      <c r="P8117" s="2">
        <f>ABS(O8117-'PV model'!$B$5)</f>
        <v>21.64200996025815</v>
      </c>
      <c r="Q8117" s="3">
        <f t="shared" si="1393"/>
        <v>146.96226677845323</v>
      </c>
      <c r="R8117" s="3">
        <f t="shared" si="1398"/>
        <v>0</v>
      </c>
      <c r="S8117" s="3">
        <f t="shared" si="1394"/>
        <v>0</v>
      </c>
      <c r="T8117" s="3">
        <f>(0.5*(1-COS(RADIANS(90-$X$3)))*(D8117+E8117)*'PV model'!$B$4)</f>
        <v>0</v>
      </c>
      <c r="U8117" s="3">
        <f t="shared" si="1399"/>
        <v>0</v>
      </c>
      <c r="V8117" s="3">
        <f>('PV model'!$B$13*(U8117/1000)*(1-'PV model'!$B$14*((20+C8117)-25))*'PV model'!$B$10)/'PV model'!$B$12</f>
        <v>0</v>
      </c>
    </row>
    <row r="8118" spans="1:22" x14ac:dyDescent="0.2">
      <c r="A8118" s="10">
        <f t="shared" si="1402"/>
        <v>339</v>
      </c>
      <c r="B8118" s="10">
        <f t="shared" si="1400"/>
        <v>1</v>
      </c>
      <c r="C8118" s="23">
        <v>4.5999999999999996</v>
      </c>
      <c r="D8118" s="24">
        <v>0</v>
      </c>
      <c r="E8118" s="24">
        <v>0</v>
      </c>
      <c r="F8118" s="48"/>
      <c r="G8118" s="48"/>
      <c r="H8118" s="1">
        <f t="shared" si="1401"/>
        <v>-22.60673340361684</v>
      </c>
      <c r="I8118" s="1">
        <f t="shared" si="1395"/>
        <v>8.265320255439212</v>
      </c>
      <c r="J8118" s="4">
        <f>B8118+('PV model'!$B$3/15)+(I8118/60)</f>
        <v>0.86108867092398689</v>
      </c>
      <c r="K8118" s="2">
        <f t="shared" si="1396"/>
        <v>167.08366993614018</v>
      </c>
      <c r="L8118" s="2">
        <f>DEGREES(ASIN((((COS(RADIANS('PV model'!$B$2))*COS(RADIANS(H8118))*COS(RADIANS(K8118)))+(SIN(RADIANS('PV model'!$B$2))*SIN(RADIANS(H8118)))))))</f>
        <v>-55.736118705302211</v>
      </c>
      <c r="M8118" s="3">
        <f t="shared" si="1392"/>
        <v>0</v>
      </c>
      <c r="N8118" s="2">
        <f t="shared" si="1397"/>
        <v>21.501212252563281</v>
      </c>
      <c r="O8118" s="2">
        <f>IF('PV model'!$B$2&gt;0, 180-N8118,IF('PV model'!$B$2&lt;0,0-N8118,N8118))</f>
        <v>158.49878774743672</v>
      </c>
      <c r="P8118" s="2">
        <f>ABS(O8118-'PV model'!$B$5)</f>
        <v>46.501212252563278</v>
      </c>
      <c r="Q8118" s="3">
        <f t="shared" si="1393"/>
        <v>145.7361187053022</v>
      </c>
      <c r="R8118" s="3">
        <f t="shared" si="1398"/>
        <v>0</v>
      </c>
      <c r="S8118" s="3">
        <f t="shared" si="1394"/>
        <v>0</v>
      </c>
      <c r="T8118" s="3">
        <f>(0.5*(1-COS(RADIANS(90-$X$3)))*(D8118+E8118)*'PV model'!$B$4)</f>
        <v>0</v>
      </c>
      <c r="U8118" s="3">
        <f t="shared" si="1399"/>
        <v>0</v>
      </c>
      <c r="V8118" s="3">
        <f>('PV model'!$B$13*(U8118/1000)*(1-'PV model'!$B$14*((20+C8118)-25))*'PV model'!$B$10)/'PV model'!$B$12</f>
        <v>0</v>
      </c>
    </row>
    <row r="8119" spans="1:22" x14ac:dyDescent="0.2">
      <c r="A8119" s="10">
        <f t="shared" si="1402"/>
        <v>339</v>
      </c>
      <c r="B8119" s="10">
        <f t="shared" si="1400"/>
        <v>2</v>
      </c>
      <c r="C8119" s="23">
        <v>3.5</v>
      </c>
      <c r="D8119" s="24">
        <v>0</v>
      </c>
      <c r="E8119" s="24">
        <v>0</v>
      </c>
      <c r="F8119" s="48"/>
      <c r="G8119" s="48"/>
      <c r="H8119" s="1">
        <f t="shared" si="1401"/>
        <v>-22.60673340361684</v>
      </c>
      <c r="I8119" s="1">
        <f t="shared" si="1395"/>
        <v>8.265320255439212</v>
      </c>
      <c r="J8119" s="4">
        <f>B8119+('PV model'!$B$3/15)+(I8119/60)</f>
        <v>1.8610886709239869</v>
      </c>
      <c r="K8119" s="2">
        <f t="shared" si="1396"/>
        <v>152.08366993614018</v>
      </c>
      <c r="L8119" s="2">
        <f>DEGREES(ASIN((((COS(RADIANS('PV model'!$B$2))*COS(RADIANS(H8119))*COS(RADIANS(K8119)))+(SIN(RADIANS('PV model'!$B$2))*SIN(RADIANS(H8119)))))))</f>
        <v>-51.154175241829023</v>
      </c>
      <c r="M8119" s="3">
        <f t="shared" si="1392"/>
        <v>0</v>
      </c>
      <c r="N8119" s="2">
        <f t="shared" si="1397"/>
        <v>43.55725605257625</v>
      </c>
      <c r="O8119" s="2">
        <f>IF('PV model'!$B$2&gt;0, 180-N8119,IF('PV model'!$B$2&lt;0,0-N8119,N8119))</f>
        <v>136.44274394742376</v>
      </c>
      <c r="P8119" s="2">
        <f>ABS(O8119-'PV model'!$B$5)</f>
        <v>68.557256052576236</v>
      </c>
      <c r="Q8119" s="3">
        <f t="shared" si="1393"/>
        <v>141.15417524182902</v>
      </c>
      <c r="R8119" s="3">
        <f t="shared" si="1398"/>
        <v>0</v>
      </c>
      <c r="S8119" s="3">
        <f t="shared" si="1394"/>
        <v>0</v>
      </c>
      <c r="T8119" s="3">
        <f>(0.5*(1-COS(RADIANS(90-$X$3)))*(D8119+E8119)*'PV model'!$B$4)</f>
        <v>0</v>
      </c>
      <c r="U8119" s="3">
        <f t="shared" si="1399"/>
        <v>0</v>
      </c>
      <c r="V8119" s="3">
        <f>('PV model'!$B$13*(U8119/1000)*(1-'PV model'!$B$14*((20+C8119)-25))*'PV model'!$B$10)/'PV model'!$B$12</f>
        <v>0</v>
      </c>
    </row>
    <row r="8120" spans="1:22" x14ac:dyDescent="0.2">
      <c r="A8120" s="10">
        <f t="shared" si="1402"/>
        <v>339</v>
      </c>
      <c r="B8120" s="10">
        <f t="shared" si="1400"/>
        <v>3</v>
      </c>
      <c r="C8120" s="23">
        <v>2.2999999999999998</v>
      </c>
      <c r="D8120" s="24">
        <v>0</v>
      </c>
      <c r="E8120" s="24">
        <v>0</v>
      </c>
      <c r="F8120" s="48"/>
      <c r="G8120" s="48"/>
      <c r="H8120" s="1">
        <f t="shared" si="1401"/>
        <v>-22.60673340361684</v>
      </c>
      <c r="I8120" s="1">
        <f t="shared" si="1395"/>
        <v>8.265320255439212</v>
      </c>
      <c r="J8120" s="4">
        <f>B8120+('PV model'!$B$3/15)+(I8120/60)</f>
        <v>2.8610886709239867</v>
      </c>
      <c r="K8120" s="2">
        <f t="shared" si="1396"/>
        <v>137.08366993614018</v>
      </c>
      <c r="L8120" s="2">
        <f>DEGREES(ASIN((((COS(RADIANS('PV model'!$B$2))*COS(RADIANS(H8120))*COS(RADIANS(K8120)))+(SIN(RADIANS('PV model'!$B$2))*SIN(RADIANS(H8120)))))))</f>
        <v>-44.405549400057218</v>
      </c>
      <c r="M8120" s="3">
        <f t="shared" si="1392"/>
        <v>0</v>
      </c>
      <c r="N8120" s="2">
        <f t="shared" si="1397"/>
        <v>61.631239701063471</v>
      </c>
      <c r="O8120" s="2">
        <f>IF('PV model'!$B$2&gt;0, 180-N8120,IF('PV model'!$B$2&lt;0,0-N8120,N8120))</f>
        <v>118.36876029893654</v>
      </c>
      <c r="P8120" s="2">
        <f>ABS(O8120-'PV model'!$B$5)</f>
        <v>86.631239701063464</v>
      </c>
      <c r="Q8120" s="3">
        <f t="shared" si="1393"/>
        <v>134.4055494000572</v>
      </c>
      <c r="R8120" s="3">
        <f t="shared" si="1398"/>
        <v>0</v>
      </c>
      <c r="S8120" s="3">
        <f t="shared" si="1394"/>
        <v>0</v>
      </c>
      <c r="T8120" s="3">
        <f>(0.5*(1-COS(RADIANS(90-$X$3)))*(D8120+E8120)*'PV model'!$B$4)</f>
        <v>0</v>
      </c>
      <c r="U8120" s="3">
        <f t="shared" si="1399"/>
        <v>0</v>
      </c>
      <c r="V8120" s="3">
        <f>('PV model'!$B$13*(U8120/1000)*(1-'PV model'!$B$14*((20+C8120)-25))*'PV model'!$B$10)/'PV model'!$B$12</f>
        <v>0</v>
      </c>
    </row>
    <row r="8121" spans="1:22" x14ac:dyDescent="0.2">
      <c r="A8121" s="10">
        <f t="shared" si="1402"/>
        <v>339</v>
      </c>
      <c r="B8121" s="10">
        <f t="shared" si="1400"/>
        <v>4</v>
      </c>
      <c r="C8121" s="23">
        <v>2.6</v>
      </c>
      <c r="D8121" s="24">
        <v>0</v>
      </c>
      <c r="E8121" s="24">
        <v>0</v>
      </c>
      <c r="F8121" s="48"/>
      <c r="G8121" s="48"/>
      <c r="H8121" s="1">
        <f t="shared" si="1401"/>
        <v>-22.60673340361684</v>
      </c>
      <c r="I8121" s="1">
        <f t="shared" si="1395"/>
        <v>8.265320255439212</v>
      </c>
      <c r="J8121" s="4">
        <f>B8121+('PV model'!$B$3/15)+(I8121/60)</f>
        <v>3.8610886709239867</v>
      </c>
      <c r="K8121" s="2">
        <f t="shared" si="1396"/>
        <v>122.0836699361402</v>
      </c>
      <c r="L8121" s="2">
        <f>DEGREES(ASIN((((COS(RADIANS('PV model'!$B$2))*COS(RADIANS(H8121))*COS(RADIANS(K8121)))+(SIN(RADIANS('PV model'!$B$2))*SIN(RADIANS(H8121)))))))</f>
        <v>-36.479284183900141</v>
      </c>
      <c r="M8121" s="3">
        <f t="shared" si="1392"/>
        <v>0</v>
      </c>
      <c r="N8121" s="2">
        <f t="shared" si="1397"/>
        <v>76.597360626104745</v>
      </c>
      <c r="O8121" s="2">
        <f>IF('PV model'!$B$2&gt;0, 180-N8121,IF('PV model'!$B$2&lt;0,0-N8121,N8121))</f>
        <v>103.40263937389525</v>
      </c>
      <c r="P8121" s="2">
        <f>ABS(O8121-'PV model'!$B$5)</f>
        <v>101.59736062610475</v>
      </c>
      <c r="Q8121" s="3">
        <f t="shared" si="1393"/>
        <v>126.47928418390015</v>
      </c>
      <c r="R8121" s="3">
        <f t="shared" si="1398"/>
        <v>0</v>
      </c>
      <c r="S8121" s="3">
        <f t="shared" si="1394"/>
        <v>0</v>
      </c>
      <c r="T8121" s="3">
        <f>(0.5*(1-COS(RADIANS(90-$X$3)))*(D8121+E8121)*'PV model'!$B$4)</f>
        <v>0</v>
      </c>
      <c r="U8121" s="3">
        <f t="shared" si="1399"/>
        <v>0</v>
      </c>
      <c r="V8121" s="3">
        <f>('PV model'!$B$13*(U8121/1000)*(1-'PV model'!$B$14*((20+C8121)-25))*'PV model'!$B$10)/'PV model'!$B$12</f>
        <v>0</v>
      </c>
    </row>
    <row r="8122" spans="1:22" x14ac:dyDescent="0.2">
      <c r="A8122" s="10">
        <f t="shared" si="1402"/>
        <v>339</v>
      </c>
      <c r="B8122" s="10">
        <f t="shared" si="1400"/>
        <v>5</v>
      </c>
      <c r="C8122" s="23">
        <v>2.9</v>
      </c>
      <c r="D8122" s="24">
        <v>0</v>
      </c>
      <c r="E8122" s="24">
        <v>0</v>
      </c>
      <c r="F8122" s="48"/>
      <c r="G8122" s="48"/>
      <c r="H8122" s="1">
        <f t="shared" si="1401"/>
        <v>-22.60673340361684</v>
      </c>
      <c r="I8122" s="1">
        <f t="shared" si="1395"/>
        <v>8.265320255439212</v>
      </c>
      <c r="J8122" s="4">
        <f>B8122+('PV model'!$B$3/15)+(I8122/60)</f>
        <v>4.8610886709239871</v>
      </c>
      <c r="K8122" s="2">
        <f t="shared" si="1396"/>
        <v>107.0836699361402</v>
      </c>
      <c r="L8122" s="2">
        <f>DEGREES(ASIN((((COS(RADIANS('PV model'!$B$2))*COS(RADIANS(H8122))*COS(RADIANS(K8122)))+(SIN(RADIANS('PV model'!$B$2))*SIN(RADIANS(H8122)))))))</f>
        <v>-28.060556903085352</v>
      </c>
      <c r="M8122" s="3">
        <f t="shared" si="1392"/>
        <v>0</v>
      </c>
      <c r="N8122" s="2">
        <f t="shared" si="1397"/>
        <v>89.625283573495111</v>
      </c>
      <c r="O8122" s="2">
        <f>IF('PV model'!$B$2&gt;0, 180-N8122,IF('PV model'!$B$2&lt;0,0-N8122,N8122))</f>
        <v>90.374716426504889</v>
      </c>
      <c r="P8122" s="2">
        <f>ABS(O8122-'PV model'!$B$5)</f>
        <v>114.62528357349511</v>
      </c>
      <c r="Q8122" s="3">
        <f t="shared" si="1393"/>
        <v>118.06055690308534</v>
      </c>
      <c r="R8122" s="3">
        <f t="shared" si="1398"/>
        <v>0</v>
      </c>
      <c r="S8122" s="3">
        <f t="shared" si="1394"/>
        <v>0</v>
      </c>
      <c r="T8122" s="3">
        <f>(0.5*(1-COS(RADIANS(90-$X$3)))*(D8122+E8122)*'PV model'!$B$4)</f>
        <v>0</v>
      </c>
      <c r="U8122" s="3">
        <f t="shared" si="1399"/>
        <v>0</v>
      </c>
      <c r="V8122" s="3">
        <f>('PV model'!$B$13*(U8122/1000)*(1-'PV model'!$B$14*((20+C8122)-25))*'PV model'!$B$10)/'PV model'!$B$12</f>
        <v>0</v>
      </c>
    </row>
    <row r="8123" spans="1:22" x14ac:dyDescent="0.2">
      <c r="A8123" s="10">
        <f t="shared" si="1402"/>
        <v>339</v>
      </c>
      <c r="B8123" s="10">
        <f t="shared" si="1400"/>
        <v>6</v>
      </c>
      <c r="C8123" s="23">
        <v>3.2</v>
      </c>
      <c r="D8123" s="24">
        <v>0</v>
      </c>
      <c r="E8123" s="24">
        <v>0</v>
      </c>
      <c r="F8123" s="48"/>
      <c r="G8123" s="48"/>
      <c r="H8123" s="1">
        <f t="shared" si="1401"/>
        <v>-22.60673340361684</v>
      </c>
      <c r="I8123" s="1">
        <f t="shared" si="1395"/>
        <v>8.265320255439212</v>
      </c>
      <c r="J8123" s="4">
        <f>B8123+('PV model'!$B$3/15)+(I8123/60)</f>
        <v>5.8610886709239871</v>
      </c>
      <c r="K8123" s="2">
        <f t="shared" si="1396"/>
        <v>92.083669936140197</v>
      </c>
      <c r="L8123" s="2">
        <f>DEGREES(ASIN((((COS(RADIANS('PV model'!$B$2))*COS(RADIANS(H8123))*COS(RADIANS(K8123)))+(SIN(RADIANS('PV model'!$B$2))*SIN(RADIANS(H8123)))))))</f>
        <v>-19.62172934869098</v>
      </c>
      <c r="M8123" s="3">
        <f t="shared" si="1392"/>
        <v>0</v>
      </c>
      <c r="N8123" s="2">
        <f t="shared" si="1397"/>
        <v>78.358680758506978</v>
      </c>
      <c r="O8123" s="2">
        <f>IF('PV model'!$B$2&gt;0, 180-N8123,IF('PV model'!$B$2&lt;0,0-N8123,N8123))</f>
        <v>101.64131924149302</v>
      </c>
      <c r="P8123" s="2">
        <f>ABS(O8123-'PV model'!$B$5)</f>
        <v>103.35868075850698</v>
      </c>
      <c r="Q8123" s="3">
        <f t="shared" si="1393"/>
        <v>109.62172934869098</v>
      </c>
      <c r="R8123" s="3">
        <f t="shared" si="1398"/>
        <v>0</v>
      </c>
      <c r="S8123" s="3">
        <f t="shared" si="1394"/>
        <v>0</v>
      </c>
      <c r="T8123" s="3">
        <f>(0.5*(1-COS(RADIANS(90-$X$3)))*(D8123+E8123)*'PV model'!$B$4)</f>
        <v>0</v>
      </c>
      <c r="U8123" s="3">
        <f t="shared" si="1399"/>
        <v>0</v>
      </c>
      <c r="V8123" s="3">
        <f>('PV model'!$B$13*(U8123/1000)*(1-'PV model'!$B$14*((20+C8123)-25))*'PV model'!$B$10)/'PV model'!$B$12</f>
        <v>0</v>
      </c>
    </row>
    <row r="8124" spans="1:22" x14ac:dyDescent="0.2">
      <c r="A8124" s="10">
        <f t="shared" si="1402"/>
        <v>339</v>
      </c>
      <c r="B8124" s="10">
        <f t="shared" si="1400"/>
        <v>7</v>
      </c>
      <c r="C8124" s="23">
        <v>3.5</v>
      </c>
      <c r="D8124" s="24">
        <v>0</v>
      </c>
      <c r="E8124" s="24">
        <v>0</v>
      </c>
      <c r="F8124" s="48"/>
      <c r="G8124" s="48"/>
      <c r="H8124" s="1">
        <f t="shared" si="1401"/>
        <v>-22.60673340361684</v>
      </c>
      <c r="I8124" s="1">
        <f t="shared" si="1395"/>
        <v>8.265320255439212</v>
      </c>
      <c r="J8124" s="4">
        <f>B8124+('PV model'!$B$3/15)+(I8124/60)</f>
        <v>6.8610886709239871</v>
      </c>
      <c r="K8124" s="2">
        <f t="shared" si="1396"/>
        <v>77.083669936140197</v>
      </c>
      <c r="L8124" s="2">
        <f>DEGREES(ASIN((((COS(RADIANS('PV model'!$B$2))*COS(RADIANS(H8124))*COS(RADIANS(K8124)))+(SIN(RADIANS('PV model'!$B$2))*SIN(RADIANS(H8124)))))))</f>
        <v>-11.532136416959354</v>
      </c>
      <c r="M8124" s="3">
        <f t="shared" si="1392"/>
        <v>0</v>
      </c>
      <c r="N8124" s="2">
        <f t="shared" si="1397"/>
        <v>66.685403032030678</v>
      </c>
      <c r="O8124" s="2">
        <f>IF('PV model'!$B$2&gt;0, 180-N8124,IF('PV model'!$B$2&lt;0,0-N8124,N8124))</f>
        <v>113.31459696796932</v>
      </c>
      <c r="P8124" s="2">
        <f>ABS(O8124-'PV model'!$B$5)</f>
        <v>91.685403032030678</v>
      </c>
      <c r="Q8124" s="3">
        <f t="shared" si="1393"/>
        <v>101.53213641695935</v>
      </c>
      <c r="R8124" s="3">
        <f t="shared" si="1398"/>
        <v>0</v>
      </c>
      <c r="S8124" s="3">
        <f t="shared" si="1394"/>
        <v>0</v>
      </c>
      <c r="T8124" s="3">
        <f>(0.5*(1-COS(RADIANS(90-$X$3)))*(D8124+E8124)*'PV model'!$B$4)</f>
        <v>0</v>
      </c>
      <c r="U8124" s="3">
        <f t="shared" si="1399"/>
        <v>0</v>
      </c>
      <c r="V8124" s="3">
        <f>('PV model'!$B$13*(U8124/1000)*(1-'PV model'!$B$14*((20+C8124)-25))*'PV model'!$B$10)/'PV model'!$B$12</f>
        <v>0</v>
      </c>
    </row>
    <row r="8125" spans="1:22" x14ac:dyDescent="0.2">
      <c r="A8125" s="10">
        <f t="shared" si="1402"/>
        <v>339</v>
      </c>
      <c r="B8125" s="10">
        <f t="shared" si="1400"/>
        <v>8</v>
      </c>
      <c r="C8125" s="23">
        <v>3.8</v>
      </c>
      <c r="D8125" s="24">
        <v>0</v>
      </c>
      <c r="E8125" s="24">
        <v>0</v>
      </c>
      <c r="F8125" s="48"/>
      <c r="G8125" s="48"/>
      <c r="H8125" s="1">
        <f t="shared" si="1401"/>
        <v>-22.60673340361684</v>
      </c>
      <c r="I8125" s="1">
        <f t="shared" si="1395"/>
        <v>8.265320255439212</v>
      </c>
      <c r="J8125" s="4">
        <f>B8125+('PV model'!$B$3/15)+(I8125/60)</f>
        <v>7.8610886709239871</v>
      </c>
      <c r="K8125" s="2">
        <f t="shared" si="1396"/>
        <v>62.083669936140197</v>
      </c>
      <c r="L8125" s="2">
        <f>DEGREES(ASIN((((COS(RADIANS('PV model'!$B$2))*COS(RADIANS(H8125))*COS(RADIANS(K8125)))+(SIN(RADIANS('PV model'!$B$2))*SIN(RADIANS(H8125)))))))</f>
        <v>-4.1283746360485978</v>
      </c>
      <c r="M8125" s="3">
        <f t="shared" si="1392"/>
        <v>0</v>
      </c>
      <c r="N8125" s="2">
        <f t="shared" si="1397"/>
        <v>54.871194498017601</v>
      </c>
      <c r="O8125" s="2">
        <f>IF('PV model'!$B$2&gt;0, 180-N8125,IF('PV model'!$B$2&lt;0,0-N8125,N8125))</f>
        <v>125.1288055019824</v>
      </c>
      <c r="P8125" s="2">
        <f>ABS(O8125-'PV model'!$B$5)</f>
        <v>79.871194498017601</v>
      </c>
      <c r="Q8125" s="3">
        <f t="shared" si="1393"/>
        <v>94.128374636048605</v>
      </c>
      <c r="R8125" s="3">
        <f t="shared" si="1398"/>
        <v>0</v>
      </c>
      <c r="S8125" s="3">
        <f t="shared" si="1394"/>
        <v>0</v>
      </c>
      <c r="T8125" s="3">
        <f>(0.5*(1-COS(RADIANS(90-$X$3)))*(D8125+E8125)*'PV model'!$B$4)</f>
        <v>0</v>
      </c>
      <c r="U8125" s="3">
        <f t="shared" si="1399"/>
        <v>0</v>
      </c>
      <c r="V8125" s="3">
        <f>('PV model'!$B$13*(U8125/1000)*(1-'PV model'!$B$14*((20+C8125)-25))*'PV model'!$B$10)/'PV model'!$B$12</f>
        <v>0</v>
      </c>
    </row>
    <row r="8126" spans="1:22" x14ac:dyDescent="0.2">
      <c r="A8126" s="10">
        <f t="shared" si="1402"/>
        <v>339</v>
      </c>
      <c r="B8126" s="10">
        <f t="shared" si="1400"/>
        <v>9</v>
      </c>
      <c r="C8126" s="23">
        <v>4.0999999999999996</v>
      </c>
      <c r="D8126" s="24">
        <v>0</v>
      </c>
      <c r="E8126" s="24">
        <v>0.88200000000000001</v>
      </c>
      <c r="F8126" s="48"/>
      <c r="G8126" s="48"/>
      <c r="H8126" s="1">
        <f t="shared" si="1401"/>
        <v>-22.60673340361684</v>
      </c>
      <c r="I8126" s="1">
        <f t="shared" si="1395"/>
        <v>8.265320255439212</v>
      </c>
      <c r="J8126" s="4">
        <f>B8126+('PV model'!$B$3/15)+(I8126/60)</f>
        <v>8.8610886709239871</v>
      </c>
      <c r="K8126" s="2">
        <f t="shared" si="1396"/>
        <v>47.083669936140197</v>
      </c>
      <c r="L8126" s="2">
        <f>DEGREES(ASIN((((COS(RADIANS('PV model'!$B$2))*COS(RADIANS(H8126))*COS(RADIANS(K8126)))+(SIN(RADIANS('PV model'!$B$2))*SIN(RADIANS(H8126)))))))</f>
        <v>2.2495298910095238</v>
      </c>
      <c r="M8126" s="3">
        <f t="shared" si="1392"/>
        <v>2.2495298910095238</v>
      </c>
      <c r="N8126" s="2">
        <f t="shared" si="1397"/>
        <v>42.578544920520422</v>
      </c>
      <c r="O8126" s="2">
        <f>IF('PV model'!$B$2&gt;0, 180-N8126,IF('PV model'!$B$2&lt;0,0-N8126,N8126))</f>
        <v>137.42145507947959</v>
      </c>
      <c r="P8126" s="2">
        <f>ABS(O8126-'PV model'!$B$5)</f>
        <v>67.578544920520415</v>
      </c>
      <c r="Q8126" s="3">
        <f t="shared" si="1393"/>
        <v>87.75047010899047</v>
      </c>
      <c r="R8126" s="3">
        <f t="shared" si="1398"/>
        <v>0</v>
      </c>
      <c r="S8126" s="3">
        <f t="shared" si="1394"/>
        <v>0.88200000000000001</v>
      </c>
      <c r="T8126" s="3">
        <f>(0.5*(1-COS(RADIANS(90-$X$3)))*(D8126+E8126)*'PV model'!$B$4)</f>
        <v>0</v>
      </c>
      <c r="U8126" s="3">
        <f t="shared" si="1399"/>
        <v>0.88200000000000001</v>
      </c>
      <c r="V8126" s="3">
        <f>('PV model'!$B$13*(U8126/1000)*(1-'PV model'!$B$14*((20+C8126)-25))*'PV model'!$B$10)/'PV model'!$B$12</f>
        <v>8.8482112991999998E-2</v>
      </c>
    </row>
    <row r="8127" spans="1:22" x14ac:dyDescent="0.2">
      <c r="A8127" s="10">
        <f t="shared" si="1402"/>
        <v>339</v>
      </c>
      <c r="B8127" s="10">
        <f t="shared" si="1400"/>
        <v>10</v>
      </c>
      <c r="C8127" s="23">
        <v>4.5999999999999996</v>
      </c>
      <c r="D8127" s="24">
        <v>0</v>
      </c>
      <c r="E8127" s="24">
        <v>20.286000000000001</v>
      </c>
      <c r="F8127" s="48"/>
      <c r="G8127" s="48"/>
      <c r="H8127" s="1">
        <f t="shared" si="1401"/>
        <v>-22.60673340361684</v>
      </c>
      <c r="I8127" s="1">
        <f t="shared" si="1395"/>
        <v>8.265320255439212</v>
      </c>
      <c r="J8127" s="4">
        <f>B8127+('PV model'!$B$3/15)+(I8127/60)</f>
        <v>9.8610886709239871</v>
      </c>
      <c r="K8127" s="2">
        <f t="shared" si="1396"/>
        <v>32.083669936140197</v>
      </c>
      <c r="L8127" s="2">
        <f>DEGREES(ASIN((((COS(RADIANS('PV model'!$B$2))*COS(RADIANS(H8127))*COS(RADIANS(K8127)))+(SIN(RADIANS('PV model'!$B$2))*SIN(RADIANS(H8127)))))))</f>
        <v>7.2518206427557521</v>
      </c>
      <c r="M8127" s="3">
        <f t="shared" si="1392"/>
        <v>7.2518206427557521</v>
      </c>
      <c r="N8127" s="2">
        <f t="shared" si="1397"/>
        <v>29.623576969718179</v>
      </c>
      <c r="O8127" s="2">
        <f>IF('PV model'!$B$2&gt;0, 180-N8127,IF('PV model'!$B$2&lt;0,0-N8127,N8127))</f>
        <v>150.37642303028181</v>
      </c>
      <c r="P8127" s="2">
        <f>ABS(O8127-'PV model'!$B$5)</f>
        <v>54.623576969718187</v>
      </c>
      <c r="Q8127" s="3">
        <f t="shared" si="1393"/>
        <v>82.74817935724424</v>
      </c>
      <c r="R8127" s="3">
        <f t="shared" si="1398"/>
        <v>0</v>
      </c>
      <c r="S8127" s="3">
        <f t="shared" si="1394"/>
        <v>20.286000000000001</v>
      </c>
      <c r="T8127" s="3">
        <f>(0.5*(1-COS(RADIANS(90-$X$3)))*(D8127+E8127)*'PV model'!$B$4)</f>
        <v>0</v>
      </c>
      <c r="U8127" s="3">
        <f t="shared" si="1399"/>
        <v>20.286000000000001</v>
      </c>
      <c r="V8127" s="3">
        <f>('PV model'!$B$13*(U8127/1000)*(1-'PV model'!$B$14*((20+C8127)-25))*'PV model'!$B$10)/'PV model'!$B$12</f>
        <v>2.031033021696</v>
      </c>
    </row>
    <row r="8128" spans="1:22" x14ac:dyDescent="0.2">
      <c r="A8128" s="10">
        <f t="shared" si="1402"/>
        <v>339</v>
      </c>
      <c r="B8128" s="10">
        <f t="shared" si="1400"/>
        <v>11</v>
      </c>
      <c r="C8128" s="23">
        <v>5</v>
      </c>
      <c r="D8128" s="24">
        <v>0</v>
      </c>
      <c r="E8128" s="24">
        <v>40.572000000000003</v>
      </c>
      <c r="F8128" s="48"/>
      <c r="G8128" s="48"/>
      <c r="H8128" s="1">
        <f t="shared" si="1401"/>
        <v>-22.60673340361684</v>
      </c>
      <c r="I8128" s="1">
        <f t="shared" si="1395"/>
        <v>8.265320255439212</v>
      </c>
      <c r="J8128" s="4">
        <f>B8128+('PV model'!$B$3/15)+(I8128/60)</f>
        <v>10.861088670923987</v>
      </c>
      <c r="K8128" s="2">
        <f t="shared" si="1396"/>
        <v>17.083669936140193</v>
      </c>
      <c r="L8128" s="2">
        <f>DEGREES(ASIN((((COS(RADIANS('PV model'!$B$2))*COS(RADIANS(H8128))*COS(RADIANS(K8128)))+(SIN(RADIANS('PV model'!$B$2))*SIN(RADIANS(H8128)))))))</f>
        <v>10.545585189840748</v>
      </c>
      <c r="M8128" s="3">
        <f t="shared" si="1392"/>
        <v>10.545585189840748</v>
      </c>
      <c r="N8128" s="2">
        <f t="shared" si="1397"/>
        <v>16.013006782638183</v>
      </c>
      <c r="O8128" s="2">
        <f>IF('PV model'!$B$2&gt;0, 180-N8128,IF('PV model'!$B$2&lt;0,0-N8128,N8128))</f>
        <v>163.98699321736183</v>
      </c>
      <c r="P8128" s="2">
        <f>ABS(O8128-'PV model'!$B$5)</f>
        <v>41.013006782638172</v>
      </c>
      <c r="Q8128" s="3">
        <f t="shared" si="1393"/>
        <v>79.45441481015925</v>
      </c>
      <c r="R8128" s="3">
        <f t="shared" si="1398"/>
        <v>0</v>
      </c>
      <c r="S8128" s="3">
        <f t="shared" si="1394"/>
        <v>40.572000000000003</v>
      </c>
      <c r="T8128" s="3">
        <f>(0.5*(1-COS(RADIANS(90-$X$3)))*(D8128+E8128)*'PV model'!$B$4)</f>
        <v>0</v>
      </c>
      <c r="U8128" s="3">
        <f t="shared" si="1399"/>
        <v>40.572000000000003</v>
      </c>
      <c r="V8128" s="3">
        <f>('PV model'!$B$13*(U8128/1000)*(1-'PV model'!$B$14*((20+C8128)-25))*'PV model'!$B$10)/'PV model'!$B$12</f>
        <v>4.0555771199999997</v>
      </c>
    </row>
    <row r="8129" spans="1:22" x14ac:dyDescent="0.2">
      <c r="A8129" s="10">
        <f t="shared" si="1402"/>
        <v>339</v>
      </c>
      <c r="B8129" s="10">
        <f t="shared" si="1400"/>
        <v>12</v>
      </c>
      <c r="C8129" s="23">
        <v>5.5</v>
      </c>
      <c r="D8129" s="24">
        <v>0</v>
      </c>
      <c r="E8129" s="24">
        <v>35.28</v>
      </c>
      <c r="F8129" s="48"/>
      <c r="G8129" s="48"/>
      <c r="H8129" s="1">
        <f t="shared" si="1401"/>
        <v>-22.60673340361684</v>
      </c>
      <c r="I8129" s="1">
        <f t="shared" si="1395"/>
        <v>8.265320255439212</v>
      </c>
      <c r="J8129" s="4">
        <f>B8129+('PV model'!$B$3/15)+(I8129/60)</f>
        <v>11.861088670923987</v>
      </c>
      <c r="K8129" s="2">
        <f t="shared" si="1396"/>
        <v>2.0836699361401934</v>
      </c>
      <c r="L8129" s="2">
        <f>DEGREES(ASIN((((COS(RADIANS('PV model'!$B$2))*COS(RADIANS(H8129))*COS(RADIANS(K8129)))+(SIN(RADIANS('PV model'!$B$2))*SIN(RADIANS(H8129)))))))</f>
        <v>11.873023682875607</v>
      </c>
      <c r="M8129" s="3">
        <f t="shared" si="1392"/>
        <v>11.873023682875607</v>
      </c>
      <c r="N8129" s="2">
        <f t="shared" si="1397"/>
        <v>1.9655761638830942</v>
      </c>
      <c r="O8129" s="2">
        <f>IF('PV model'!$B$2&gt;0, 180-N8129,IF('PV model'!$B$2&lt;0,0-N8129,N8129))</f>
        <v>178.0344238361169</v>
      </c>
      <c r="P8129" s="2">
        <f>ABS(O8129-'PV model'!$B$5)</f>
        <v>26.9655761638831</v>
      </c>
      <c r="Q8129" s="3">
        <f t="shared" si="1393"/>
        <v>78.126976317124388</v>
      </c>
      <c r="R8129" s="3">
        <f t="shared" si="1398"/>
        <v>0</v>
      </c>
      <c r="S8129" s="3">
        <f t="shared" si="1394"/>
        <v>35.28</v>
      </c>
      <c r="T8129" s="3">
        <f>(0.5*(1-COS(RADIANS(90-$X$3)))*(D8129+E8129)*'PV model'!$B$4)</f>
        <v>0</v>
      </c>
      <c r="U8129" s="3">
        <f t="shared" si="1399"/>
        <v>35.28</v>
      </c>
      <c r="V8129" s="3">
        <f>('PV model'!$B$13*(U8129/1000)*(1-'PV model'!$B$14*((20+C8129)-25))*'PV model'!$B$10)/'PV model'!$B$12</f>
        <v>3.5195356223999998</v>
      </c>
    </row>
    <row r="8130" spans="1:22" x14ac:dyDescent="0.2">
      <c r="A8130" s="10">
        <f t="shared" si="1402"/>
        <v>339</v>
      </c>
      <c r="B8130" s="10">
        <f t="shared" si="1400"/>
        <v>13</v>
      </c>
      <c r="C8130" s="23">
        <v>5.5</v>
      </c>
      <c r="D8130" s="24">
        <v>0</v>
      </c>
      <c r="E8130" s="24">
        <v>37.043999999999997</v>
      </c>
      <c r="F8130" s="48"/>
      <c r="G8130" s="48"/>
      <c r="H8130" s="1">
        <f t="shared" si="1401"/>
        <v>-22.60673340361684</v>
      </c>
      <c r="I8130" s="1">
        <f t="shared" si="1395"/>
        <v>8.265320255439212</v>
      </c>
      <c r="J8130" s="4">
        <f>B8130+('PV model'!$B$3/15)+(I8130/60)</f>
        <v>12.861088670923987</v>
      </c>
      <c r="K8130" s="2">
        <f t="shared" si="1396"/>
        <v>-12.916330063859807</v>
      </c>
      <c r="L8130" s="2">
        <f>DEGREES(ASIN((((COS(RADIANS('PV model'!$B$2))*COS(RADIANS(H8130))*COS(RADIANS(K8130)))+(SIN(RADIANS('PV model'!$B$2))*SIN(RADIANS(H8130)))))))</f>
        <v>11.119671723295451</v>
      </c>
      <c r="M8130" s="3">
        <f t="shared" si="1392"/>
        <v>11.119671723295451</v>
      </c>
      <c r="N8130" s="2">
        <f t="shared" si="1397"/>
        <v>-12.140007358860624</v>
      </c>
      <c r="O8130" s="2">
        <f>IF('PV model'!$B$2&gt;0, 180-N8130,IF('PV model'!$B$2&lt;0,0-N8130,N8130))</f>
        <v>192.14000735886063</v>
      </c>
      <c r="P8130" s="2">
        <f>ABS(O8130-'PV model'!$B$5)</f>
        <v>12.859992641139371</v>
      </c>
      <c r="Q8130" s="3">
        <f t="shared" si="1393"/>
        <v>78.880328276704546</v>
      </c>
      <c r="R8130" s="3">
        <f t="shared" si="1398"/>
        <v>0</v>
      </c>
      <c r="S8130" s="3">
        <f t="shared" si="1394"/>
        <v>37.043999999999997</v>
      </c>
      <c r="T8130" s="3">
        <f>(0.5*(1-COS(RADIANS(90-$X$3)))*(D8130+E8130)*'PV model'!$B$4)</f>
        <v>0</v>
      </c>
      <c r="U8130" s="3">
        <f t="shared" si="1399"/>
        <v>37.043999999999997</v>
      </c>
      <c r="V8130" s="3">
        <f>('PV model'!$B$13*(U8130/1000)*(1-'PV model'!$B$14*((20+C8130)-25))*'PV model'!$B$10)/'PV model'!$B$12</f>
        <v>3.6955124035199991</v>
      </c>
    </row>
    <row r="8131" spans="1:22" x14ac:dyDescent="0.2">
      <c r="A8131" s="10">
        <f t="shared" si="1402"/>
        <v>339</v>
      </c>
      <c r="B8131" s="10">
        <f t="shared" si="1400"/>
        <v>14</v>
      </c>
      <c r="C8131" s="23">
        <v>5.5</v>
      </c>
      <c r="D8131" s="24">
        <v>0</v>
      </c>
      <c r="E8131" s="24">
        <v>29.988</v>
      </c>
      <c r="F8131" s="48"/>
      <c r="G8131" s="48"/>
      <c r="H8131" s="1">
        <f t="shared" si="1401"/>
        <v>-22.60673340361684</v>
      </c>
      <c r="I8131" s="1">
        <f t="shared" si="1395"/>
        <v>8.265320255439212</v>
      </c>
      <c r="J8131" s="4">
        <f>B8131+('PV model'!$B$3/15)+(I8131/60)</f>
        <v>13.861088670923987</v>
      </c>
      <c r="K8131" s="2">
        <f t="shared" si="1396"/>
        <v>-27.916330063859807</v>
      </c>
      <c r="L8131" s="2">
        <f>DEGREES(ASIN((((COS(RADIANS('PV model'!$B$2))*COS(RADIANS(H8131))*COS(RADIANS(K8131)))+(SIN(RADIANS('PV model'!$B$2))*SIN(RADIANS(H8131)))))))</f>
        <v>8.3512965568724962</v>
      </c>
      <c r="M8131" s="3">
        <f t="shared" si="1392"/>
        <v>8.3512965568724962</v>
      </c>
      <c r="N8131" s="2">
        <f t="shared" si="1397"/>
        <v>-25.902507803827366</v>
      </c>
      <c r="O8131" s="2">
        <f>IF('PV model'!$B$2&gt;0, 180-N8131,IF('PV model'!$B$2&lt;0,0-N8131,N8131))</f>
        <v>205.90250780382738</v>
      </c>
      <c r="P8131" s="2">
        <f>ABS(O8131-'PV model'!$B$5)</f>
        <v>0.90250780382737616</v>
      </c>
      <c r="Q8131" s="3">
        <f t="shared" si="1393"/>
        <v>81.648703443127502</v>
      </c>
      <c r="R8131" s="3">
        <f t="shared" si="1398"/>
        <v>0</v>
      </c>
      <c r="S8131" s="3">
        <f t="shared" si="1394"/>
        <v>29.988</v>
      </c>
      <c r="T8131" s="3">
        <f>(0.5*(1-COS(RADIANS(90-$X$3)))*(D8131+E8131)*'PV model'!$B$4)</f>
        <v>0</v>
      </c>
      <c r="U8131" s="3">
        <f t="shared" si="1399"/>
        <v>29.988</v>
      </c>
      <c r="V8131" s="3">
        <f>('PV model'!$B$13*(U8131/1000)*(1-'PV model'!$B$14*((20+C8131)-25))*'PV model'!$B$10)/'PV model'!$B$12</f>
        <v>2.9916052790399998</v>
      </c>
    </row>
    <row r="8132" spans="1:22" x14ac:dyDescent="0.2">
      <c r="A8132" s="10">
        <f t="shared" si="1402"/>
        <v>339</v>
      </c>
      <c r="B8132" s="10">
        <f t="shared" si="1400"/>
        <v>15</v>
      </c>
      <c r="C8132" s="23">
        <v>5.5</v>
      </c>
      <c r="D8132" s="24">
        <v>0</v>
      </c>
      <c r="E8132" s="24">
        <v>15.876000000000001</v>
      </c>
      <c r="F8132" s="48"/>
      <c r="G8132" s="48"/>
      <c r="H8132" s="1">
        <f t="shared" si="1401"/>
        <v>-22.60673340361684</v>
      </c>
      <c r="I8132" s="1">
        <f t="shared" si="1395"/>
        <v>8.265320255439212</v>
      </c>
      <c r="J8132" s="4">
        <f>B8132+('PV model'!$B$3/15)+(I8132/60)</f>
        <v>14.861088670923987</v>
      </c>
      <c r="K8132" s="2">
        <f t="shared" si="1396"/>
        <v>-42.916330063859803</v>
      </c>
      <c r="L8132" s="2">
        <f>DEGREES(ASIN((((COS(RADIANS('PV model'!$B$2))*COS(RADIANS(H8132))*COS(RADIANS(K8132)))+(SIN(RADIANS('PV model'!$B$2))*SIN(RADIANS(H8132)))))))</f>
        <v>3.7921983462215163</v>
      </c>
      <c r="M8132" s="3">
        <f t="shared" si="1392"/>
        <v>3.7921983462215163</v>
      </c>
      <c r="N8132" s="2">
        <f t="shared" si="1397"/>
        <v>-39.049370312863857</v>
      </c>
      <c r="O8132" s="2">
        <f>IF('PV model'!$B$2&gt;0, 180-N8132,IF('PV model'!$B$2&lt;0,0-N8132,N8132))</f>
        <v>219.04937031286386</v>
      </c>
      <c r="P8132" s="2">
        <f>ABS(O8132-'PV model'!$B$5)</f>
        <v>14.049370312863857</v>
      </c>
      <c r="Q8132" s="3">
        <f t="shared" si="1393"/>
        <v>86.207801653778489</v>
      </c>
      <c r="R8132" s="3">
        <f t="shared" si="1398"/>
        <v>0</v>
      </c>
      <c r="S8132" s="3">
        <f t="shared" si="1394"/>
        <v>15.876000000000001</v>
      </c>
      <c r="T8132" s="3">
        <f>(0.5*(1-COS(RADIANS(90-$X$3)))*(D8132+E8132)*'PV model'!$B$4)</f>
        <v>0</v>
      </c>
      <c r="U8132" s="3">
        <f t="shared" si="1399"/>
        <v>15.876000000000001</v>
      </c>
      <c r="V8132" s="3">
        <f>('PV model'!$B$13*(U8132/1000)*(1-'PV model'!$B$14*((20+C8132)-25))*'PV model'!$B$10)/'PV model'!$B$12</f>
        <v>1.58379103008</v>
      </c>
    </row>
    <row r="8133" spans="1:22" x14ac:dyDescent="0.2">
      <c r="A8133" s="10">
        <f t="shared" si="1402"/>
        <v>339</v>
      </c>
      <c r="B8133" s="10">
        <f t="shared" si="1400"/>
        <v>16</v>
      </c>
      <c r="C8133" s="23">
        <v>6.4</v>
      </c>
      <c r="D8133" s="24">
        <v>0</v>
      </c>
      <c r="E8133" s="24">
        <v>2.6460000000000004</v>
      </c>
      <c r="F8133" s="48"/>
      <c r="G8133" s="48"/>
      <c r="H8133" s="1">
        <f t="shared" si="1401"/>
        <v>-22.60673340361684</v>
      </c>
      <c r="I8133" s="1">
        <f t="shared" si="1395"/>
        <v>8.265320255439212</v>
      </c>
      <c r="J8133" s="4">
        <f>B8133+('PV model'!$B$3/15)+(I8133/60)</f>
        <v>15.861088670923987</v>
      </c>
      <c r="K8133" s="2">
        <f t="shared" si="1396"/>
        <v>-57.916330063859803</v>
      </c>
      <c r="L8133" s="2">
        <f>DEGREES(ASIN((((COS(RADIANS('PV model'!$B$2))*COS(RADIANS(H8133))*COS(RADIANS(K8133)))+(SIN(RADIANS('PV model'!$B$2))*SIN(RADIANS(H8133)))))))</f>
        <v>-2.2386800583028887</v>
      </c>
      <c r="M8133" s="3">
        <f t="shared" si="1392"/>
        <v>0</v>
      </c>
      <c r="N8133" s="2">
        <f t="shared" si="1397"/>
        <v>-51.514950627559713</v>
      </c>
      <c r="O8133" s="2">
        <f>IF('PV model'!$B$2&gt;0, 180-N8133,IF('PV model'!$B$2&lt;0,0-N8133,N8133))</f>
        <v>231.5149506275597</v>
      </c>
      <c r="P8133" s="2">
        <f>ABS(O8133-'PV model'!$B$5)</f>
        <v>26.514950627559699</v>
      </c>
      <c r="Q8133" s="3">
        <f t="shared" si="1393"/>
        <v>92.23868005830289</v>
      </c>
      <c r="R8133" s="3">
        <f t="shared" si="1398"/>
        <v>0</v>
      </c>
      <c r="S8133" s="3">
        <f t="shared" si="1394"/>
        <v>2.6460000000000004</v>
      </c>
      <c r="T8133" s="3">
        <f>(0.5*(1-COS(RADIANS(90-$X$3)))*(D8133+E8133)*'PV model'!$B$4)</f>
        <v>0</v>
      </c>
      <c r="U8133" s="3">
        <f t="shared" si="1399"/>
        <v>2.6460000000000004</v>
      </c>
      <c r="V8133" s="3">
        <f>('PV model'!$B$13*(U8133/1000)*(1-'PV model'!$B$14*((20+C8133)-25))*'PV model'!$B$10)/'PV model'!$B$12</f>
        <v>0.26301299270400003</v>
      </c>
    </row>
    <row r="8134" spans="1:22" x14ac:dyDescent="0.2">
      <c r="A8134" s="10">
        <f t="shared" si="1402"/>
        <v>339</v>
      </c>
      <c r="B8134" s="10">
        <f t="shared" si="1400"/>
        <v>17</v>
      </c>
      <c r="C8134" s="23">
        <v>7.2</v>
      </c>
      <c r="D8134" s="24">
        <v>0</v>
      </c>
      <c r="E8134" s="24">
        <v>0</v>
      </c>
      <c r="F8134" s="48"/>
      <c r="G8134" s="48"/>
      <c r="H8134" s="1">
        <f t="shared" si="1401"/>
        <v>-22.60673340361684</v>
      </c>
      <c r="I8134" s="1">
        <f t="shared" si="1395"/>
        <v>8.265320255439212</v>
      </c>
      <c r="J8134" s="4">
        <f>B8134+('PV model'!$B$3/15)+(I8134/60)</f>
        <v>16.861088670923987</v>
      </c>
      <c r="K8134" s="2">
        <f t="shared" si="1396"/>
        <v>-72.916330063859803</v>
      </c>
      <c r="L8134" s="2">
        <f>DEGREES(ASIN((((COS(RADIANS('PV model'!$B$2))*COS(RADIANS(H8134))*COS(RADIANS(K8134)))+(SIN(RADIANS('PV model'!$B$2))*SIN(RADIANS(H8134)))))))</f>
        <v>-9.3921040044883242</v>
      </c>
      <c r="M8134" s="3">
        <f t="shared" ref="M8134:M8197" si="1403">IF(L8134&gt;0, L8134, 0)</f>
        <v>0</v>
      </c>
      <c r="N8134" s="2">
        <f t="shared" si="1397"/>
        <v>-63.434292315863111</v>
      </c>
      <c r="O8134" s="2">
        <f>IF('PV model'!$B$2&gt;0, 180-N8134,IF('PV model'!$B$2&lt;0,0-N8134,N8134))</f>
        <v>243.4342923158631</v>
      </c>
      <c r="P8134" s="2">
        <f>ABS(O8134-'PV model'!$B$5)</f>
        <v>38.434292315863104</v>
      </c>
      <c r="Q8134" s="3">
        <f t="shared" ref="Q8134:Q8197" si="1404">DEGREES(ACOS((SIN(RADIANS(L8134))*COS(RADIANS(90-$X$3))+COS(RADIANS(L8134))*COS(RADIANS(P8134))*SIN(RADIANS(90-$X$3)))))</f>
        <v>99.392104004488317</v>
      </c>
      <c r="R8134" s="3">
        <f t="shared" si="1398"/>
        <v>0</v>
      </c>
      <c r="S8134" s="3">
        <f t="shared" ref="S8134:S8197" si="1405">IF($Z$3=TRUE, IF(E8134=0,0,E8134*(0.5*(1+COS(RADIANS(90-$X$3))*(1+(1-(E8134^2/(D8134+E8134)^2))*(SIN(RADIANS(0.5*$X$3))^3)))*(1+(1-(E8134^2/(D8134+E8134)^2))*(COS(RADIANS(Q8134))^2)*(SIN(RADIANS(90-L8134))^3)))), IF(E8134=0,0,E8134*(0.5*(1+COS(RADIANS(90-$X$3))))))</f>
        <v>0</v>
      </c>
      <c r="T8134" s="3">
        <f>(0.5*(1-COS(RADIANS(90-$X$3)))*(D8134+E8134)*'PV model'!$B$4)</f>
        <v>0</v>
      </c>
      <c r="U8134" s="3">
        <f t="shared" si="1399"/>
        <v>0</v>
      </c>
      <c r="V8134" s="3">
        <f>('PV model'!$B$13*(U8134/1000)*(1-'PV model'!$B$14*((20+C8134)-25))*'PV model'!$B$10)/'PV model'!$B$12</f>
        <v>0</v>
      </c>
    </row>
    <row r="8135" spans="1:22" x14ac:dyDescent="0.2">
      <c r="A8135" s="10">
        <f t="shared" si="1402"/>
        <v>339</v>
      </c>
      <c r="B8135" s="10">
        <f t="shared" si="1400"/>
        <v>18</v>
      </c>
      <c r="C8135" s="23">
        <v>8.1</v>
      </c>
      <c r="D8135" s="24">
        <v>0</v>
      </c>
      <c r="E8135" s="24">
        <v>0</v>
      </c>
      <c r="F8135" s="48"/>
      <c r="G8135" s="48"/>
      <c r="H8135" s="1">
        <f t="shared" si="1401"/>
        <v>-22.60673340361684</v>
      </c>
      <c r="I8135" s="1">
        <f t="shared" ref="I8135:I8198" si="1406">9.87*SIN(RADIANS(1.978*A8135-160.22))-7.53*COS(RADIANS(0.989*A8135-80.11))-1.5*SIN((RADIANS(0.989*A8135-80.11)))</f>
        <v>8.265320255439212</v>
      </c>
      <c r="J8135" s="4">
        <f>B8135+('PV model'!$B$3/15)+(I8135/60)</f>
        <v>17.861088670923987</v>
      </c>
      <c r="K8135" s="2">
        <f t="shared" ref="K8135:K8198" si="1407">15*(12-J8135)</f>
        <v>-87.916330063859803</v>
      </c>
      <c r="L8135" s="2">
        <f>DEGREES(ASIN((((COS(RADIANS('PV model'!$B$2))*COS(RADIANS(H8135))*COS(RADIANS(K8135)))+(SIN(RADIANS('PV model'!$B$2))*SIN(RADIANS(H8135)))))))</f>
        <v>-17.324654573651646</v>
      </c>
      <c r="M8135" s="3">
        <f t="shared" si="1403"/>
        <v>0</v>
      </c>
      <c r="N8135" s="2">
        <f t="shared" ref="N8135:N8198" si="1408">DEGREES(ASIN((COS(RADIANS(H8135))*SIN(RADIANS(K8135)))/COS(RADIANS(L8135))))</f>
        <v>-75.104761275176998</v>
      </c>
      <c r="O8135" s="2">
        <f>IF('PV model'!$B$2&gt;0, 180-N8135,IF('PV model'!$B$2&lt;0,0-N8135,N8135))</f>
        <v>255.104761275177</v>
      </c>
      <c r="P8135" s="2">
        <f>ABS(O8135-'PV model'!$B$5)</f>
        <v>50.104761275176998</v>
      </c>
      <c r="Q8135" s="3">
        <f t="shared" si="1404"/>
        <v>107.32465457365164</v>
      </c>
      <c r="R8135" s="3">
        <f t="shared" ref="R8135:R8198" si="1409">IF(D8135=0,0,D8135*COS(RADIANS(Q8135))/SIN(RADIANS(L8135)))</f>
        <v>0</v>
      </c>
      <c r="S8135" s="3">
        <f t="shared" si="1405"/>
        <v>0</v>
      </c>
      <c r="T8135" s="3">
        <f>(0.5*(1-COS(RADIANS(90-$X$3)))*(D8135+E8135)*'PV model'!$B$4)</f>
        <v>0</v>
      </c>
      <c r="U8135" s="3">
        <f t="shared" ref="U8135:U8198" si="1410">R8135+S8135+T8135</f>
        <v>0</v>
      </c>
      <c r="V8135" s="3">
        <f>('PV model'!$B$13*(U8135/1000)*(1-'PV model'!$B$14*((20+C8135)-25))*'PV model'!$B$10)/'PV model'!$B$12</f>
        <v>0</v>
      </c>
    </row>
    <row r="8136" spans="1:22" x14ac:dyDescent="0.2">
      <c r="A8136" s="10">
        <f t="shared" si="1402"/>
        <v>339</v>
      </c>
      <c r="B8136" s="10">
        <f t="shared" ref="B8136:B8199" si="1411">IF(B8135&lt;24,B8135+1,1)</f>
        <v>19</v>
      </c>
      <c r="C8136" s="23">
        <v>7.6</v>
      </c>
      <c r="D8136" s="24">
        <v>0</v>
      </c>
      <c r="E8136" s="24">
        <v>0</v>
      </c>
      <c r="F8136" s="48"/>
      <c r="G8136" s="48"/>
      <c r="H8136" s="1">
        <f t="shared" ref="H8136:H8199" si="1412">(23.465*SIN(RADIANS(280.1+0.9863*A8136)))</f>
        <v>-22.60673340361684</v>
      </c>
      <c r="I8136" s="1">
        <f t="shared" si="1406"/>
        <v>8.265320255439212</v>
      </c>
      <c r="J8136" s="4">
        <f>B8136+('PV model'!$B$3/15)+(I8136/60)</f>
        <v>18.861088670923987</v>
      </c>
      <c r="K8136" s="2">
        <f t="shared" si="1407"/>
        <v>-102.9163300638598</v>
      </c>
      <c r="L8136" s="2">
        <f>DEGREES(ASIN((((COS(RADIANS('PV model'!$B$2))*COS(RADIANS(H8136))*COS(RADIANS(K8136)))+(SIN(RADIANS('PV model'!$B$2))*SIN(RADIANS(H8136)))))))</f>
        <v>-25.701137503025972</v>
      </c>
      <c r="M8136" s="3">
        <f t="shared" si="1403"/>
        <v>0</v>
      </c>
      <c r="N8136" s="2">
        <f t="shared" si="1408"/>
        <v>-86.967564698231087</v>
      </c>
      <c r="O8136" s="2">
        <f>IF('PV model'!$B$2&gt;0, 180-N8136,IF('PV model'!$B$2&lt;0,0-N8136,N8136))</f>
        <v>266.96756469823106</v>
      </c>
      <c r="P8136" s="2">
        <f>ABS(O8136-'PV model'!$B$5)</f>
        <v>61.967564698231058</v>
      </c>
      <c r="Q8136" s="3">
        <f t="shared" si="1404"/>
        <v>115.70113750302596</v>
      </c>
      <c r="R8136" s="3">
        <f t="shared" si="1409"/>
        <v>0</v>
      </c>
      <c r="S8136" s="3">
        <f t="shared" si="1405"/>
        <v>0</v>
      </c>
      <c r="T8136" s="3">
        <f>(0.5*(1-COS(RADIANS(90-$X$3)))*(D8136+E8136)*'PV model'!$B$4)</f>
        <v>0</v>
      </c>
      <c r="U8136" s="3">
        <f t="shared" si="1410"/>
        <v>0</v>
      </c>
      <c r="V8136" s="3">
        <f>('PV model'!$B$13*(U8136/1000)*(1-'PV model'!$B$14*((20+C8136)-25))*'PV model'!$B$10)/'PV model'!$B$12</f>
        <v>0</v>
      </c>
    </row>
    <row r="8137" spans="1:22" x14ac:dyDescent="0.2">
      <c r="A8137" s="10">
        <f t="shared" si="1402"/>
        <v>339</v>
      </c>
      <c r="B8137" s="10">
        <f t="shared" si="1411"/>
        <v>20</v>
      </c>
      <c r="C8137" s="23">
        <v>7</v>
      </c>
      <c r="D8137" s="24">
        <v>0</v>
      </c>
      <c r="E8137" s="24">
        <v>0</v>
      </c>
      <c r="F8137" s="48"/>
      <c r="G8137" s="48"/>
      <c r="H8137" s="1">
        <f t="shared" si="1412"/>
        <v>-22.60673340361684</v>
      </c>
      <c r="I8137" s="1">
        <f t="shared" si="1406"/>
        <v>8.265320255439212</v>
      </c>
      <c r="J8137" s="4">
        <f>B8137+('PV model'!$B$3/15)+(I8137/60)</f>
        <v>19.861088670923987</v>
      </c>
      <c r="K8137" s="2">
        <f t="shared" si="1407"/>
        <v>-117.9163300638598</v>
      </c>
      <c r="L8137" s="2">
        <f>DEGREES(ASIN((((COS(RADIANS('PV model'!$B$2))*COS(RADIANS(H8137))*COS(RADIANS(K8137)))+(SIN(RADIANS('PV model'!$B$2))*SIN(RADIANS(H8137)))))))</f>
        <v>-34.166735730411936</v>
      </c>
      <c r="M8137" s="3">
        <f t="shared" si="1403"/>
        <v>0</v>
      </c>
      <c r="N8137" s="2">
        <f t="shared" si="1408"/>
        <v>-80.36625811891318</v>
      </c>
      <c r="O8137" s="2">
        <f>IF('PV model'!$B$2&gt;0, 180-N8137,IF('PV model'!$B$2&lt;0,0-N8137,N8137))</f>
        <v>260.36625811891315</v>
      </c>
      <c r="P8137" s="2">
        <f>ABS(O8137-'PV model'!$B$5)</f>
        <v>55.366258118913152</v>
      </c>
      <c r="Q8137" s="3">
        <f t="shared" si="1404"/>
        <v>124.16673573041194</v>
      </c>
      <c r="R8137" s="3">
        <f t="shared" si="1409"/>
        <v>0</v>
      </c>
      <c r="S8137" s="3">
        <f t="shared" si="1405"/>
        <v>0</v>
      </c>
      <c r="T8137" s="3">
        <f>(0.5*(1-COS(RADIANS(90-$X$3)))*(D8137+E8137)*'PV model'!$B$4)</f>
        <v>0</v>
      </c>
      <c r="U8137" s="3">
        <f t="shared" si="1410"/>
        <v>0</v>
      </c>
      <c r="V8137" s="3">
        <f>('PV model'!$B$13*(U8137/1000)*(1-'PV model'!$B$14*((20+C8137)-25))*'PV model'!$B$10)/'PV model'!$B$12</f>
        <v>0</v>
      </c>
    </row>
    <row r="8138" spans="1:22" x14ac:dyDescent="0.2">
      <c r="A8138" s="10">
        <f t="shared" si="1402"/>
        <v>339</v>
      </c>
      <c r="B8138" s="10">
        <f t="shared" si="1411"/>
        <v>21</v>
      </c>
      <c r="C8138" s="23">
        <v>6.5</v>
      </c>
      <c r="D8138" s="24">
        <v>0</v>
      </c>
      <c r="E8138" s="24">
        <v>0</v>
      </c>
      <c r="F8138" s="48"/>
      <c r="G8138" s="48"/>
      <c r="H8138" s="1">
        <f t="shared" si="1412"/>
        <v>-22.60673340361684</v>
      </c>
      <c r="I8138" s="1">
        <f t="shared" si="1406"/>
        <v>8.265320255439212</v>
      </c>
      <c r="J8138" s="4">
        <f>B8138+('PV model'!$B$3/15)+(I8138/60)</f>
        <v>20.861088670923987</v>
      </c>
      <c r="K8138" s="2">
        <f t="shared" si="1407"/>
        <v>-132.91633006385982</v>
      </c>
      <c r="L8138" s="2">
        <f>DEGREES(ASIN((((COS(RADIANS('PV model'!$B$2))*COS(RADIANS(H8138))*COS(RADIANS(K8138)))+(SIN(RADIANS('PV model'!$B$2))*SIN(RADIANS(H8138)))))))</f>
        <v>-42.287111605755022</v>
      </c>
      <c r="M8138" s="3">
        <f t="shared" si="1403"/>
        <v>0</v>
      </c>
      <c r="N8138" s="2">
        <f t="shared" si="1408"/>
        <v>-66.048402897514293</v>
      </c>
      <c r="O8138" s="2">
        <f>IF('PV model'!$B$2&gt;0, 180-N8138,IF('PV model'!$B$2&lt;0,0-N8138,N8138))</f>
        <v>246.04840289751428</v>
      </c>
      <c r="P8138" s="2">
        <f>ABS(O8138-'PV model'!$B$5)</f>
        <v>41.048402897514279</v>
      </c>
      <c r="Q8138" s="3">
        <f t="shared" si="1404"/>
        <v>132.28711160575503</v>
      </c>
      <c r="R8138" s="3">
        <f t="shared" si="1409"/>
        <v>0</v>
      </c>
      <c r="S8138" s="3">
        <f t="shared" si="1405"/>
        <v>0</v>
      </c>
      <c r="T8138" s="3">
        <f>(0.5*(1-COS(RADIANS(90-$X$3)))*(D8138+E8138)*'PV model'!$B$4)</f>
        <v>0</v>
      </c>
      <c r="U8138" s="3">
        <f t="shared" si="1410"/>
        <v>0</v>
      </c>
      <c r="V8138" s="3">
        <f>('PV model'!$B$13*(U8138/1000)*(1-'PV model'!$B$14*((20+C8138)-25))*'PV model'!$B$10)/'PV model'!$B$12</f>
        <v>0</v>
      </c>
    </row>
    <row r="8139" spans="1:22" x14ac:dyDescent="0.2">
      <c r="A8139" s="10">
        <f t="shared" si="1402"/>
        <v>339</v>
      </c>
      <c r="B8139" s="10">
        <f t="shared" si="1411"/>
        <v>22</v>
      </c>
      <c r="C8139" s="23">
        <v>6.6</v>
      </c>
      <c r="D8139" s="24">
        <v>0</v>
      </c>
      <c r="E8139" s="24">
        <v>0</v>
      </c>
      <c r="F8139" s="48"/>
      <c r="G8139" s="48"/>
      <c r="H8139" s="1">
        <f t="shared" si="1412"/>
        <v>-22.60673340361684</v>
      </c>
      <c r="I8139" s="1">
        <f t="shared" si="1406"/>
        <v>8.265320255439212</v>
      </c>
      <c r="J8139" s="4">
        <f>B8139+('PV model'!$B$3/15)+(I8139/60)</f>
        <v>21.861088670923987</v>
      </c>
      <c r="K8139" s="2">
        <f t="shared" si="1407"/>
        <v>-147.91633006385982</v>
      </c>
      <c r="L8139" s="2">
        <f>DEGREES(ASIN((((COS(RADIANS('PV model'!$B$2))*COS(RADIANS(H8139))*COS(RADIANS(K8139)))+(SIN(RADIANS('PV model'!$B$2))*SIN(RADIANS(H8139)))))))</f>
        <v>-49.448772203922445</v>
      </c>
      <c r="M8139" s="3">
        <f t="shared" si="1403"/>
        <v>0</v>
      </c>
      <c r="N8139" s="2">
        <f t="shared" si="1408"/>
        <v>-48.95812063351476</v>
      </c>
      <c r="O8139" s="2">
        <f>IF('PV model'!$B$2&gt;0, 180-N8139,IF('PV model'!$B$2&lt;0,0-N8139,N8139))</f>
        <v>228.95812063351477</v>
      </c>
      <c r="P8139" s="2">
        <f>ABS(O8139-'PV model'!$B$5)</f>
        <v>23.958120633514767</v>
      </c>
      <c r="Q8139" s="3">
        <f t="shared" si="1404"/>
        <v>139.44877220392243</v>
      </c>
      <c r="R8139" s="3">
        <f t="shared" si="1409"/>
        <v>0</v>
      </c>
      <c r="S8139" s="3">
        <f t="shared" si="1405"/>
        <v>0</v>
      </c>
      <c r="T8139" s="3">
        <f>(0.5*(1-COS(RADIANS(90-$X$3)))*(D8139+E8139)*'PV model'!$B$4)</f>
        <v>0</v>
      </c>
      <c r="U8139" s="3">
        <f t="shared" si="1410"/>
        <v>0</v>
      </c>
      <c r="V8139" s="3">
        <f>('PV model'!$B$13*(U8139/1000)*(1-'PV model'!$B$14*((20+C8139)-25))*'PV model'!$B$10)/'PV model'!$B$12</f>
        <v>0</v>
      </c>
    </row>
    <row r="8140" spans="1:22" x14ac:dyDescent="0.2">
      <c r="A8140" s="10">
        <f t="shared" si="1402"/>
        <v>339</v>
      </c>
      <c r="B8140" s="10">
        <f t="shared" si="1411"/>
        <v>23</v>
      </c>
      <c r="C8140" s="23">
        <v>6.8</v>
      </c>
      <c r="D8140" s="24">
        <v>0</v>
      </c>
      <c r="E8140" s="24">
        <v>0</v>
      </c>
      <c r="F8140" s="48"/>
      <c r="G8140" s="48"/>
      <c r="H8140" s="1">
        <f t="shared" si="1412"/>
        <v>-22.60673340361684</v>
      </c>
      <c r="I8140" s="1">
        <f t="shared" si="1406"/>
        <v>8.265320255439212</v>
      </c>
      <c r="J8140" s="4">
        <f>B8140+('PV model'!$B$3/15)+(I8140/60)</f>
        <v>22.861088670923987</v>
      </c>
      <c r="K8140" s="2">
        <f t="shared" si="1407"/>
        <v>-162.91633006385982</v>
      </c>
      <c r="L8140" s="2">
        <f>DEGREES(ASIN((((COS(RADIANS('PV model'!$B$2))*COS(RADIANS(H8140))*COS(RADIANS(K8140)))+(SIN(RADIANS('PV model'!$B$2))*SIN(RADIANS(H8140)))))))</f>
        <v>-54.747091832121761</v>
      </c>
      <c r="M8140" s="3">
        <f t="shared" si="1403"/>
        <v>0</v>
      </c>
      <c r="N8140" s="2">
        <f t="shared" si="1408"/>
        <v>-28.0251352927325</v>
      </c>
      <c r="O8140" s="2">
        <f>IF('PV model'!$B$2&gt;0, 180-N8140,IF('PV model'!$B$2&lt;0,0-N8140,N8140))</f>
        <v>208.0251352927325</v>
      </c>
      <c r="P8140" s="2">
        <f>ABS(O8140-'PV model'!$B$5)</f>
        <v>3.0251352927325001</v>
      </c>
      <c r="Q8140" s="3">
        <f t="shared" si="1404"/>
        <v>144.74709183212175</v>
      </c>
      <c r="R8140" s="3">
        <f t="shared" si="1409"/>
        <v>0</v>
      </c>
      <c r="S8140" s="3">
        <f t="shared" si="1405"/>
        <v>0</v>
      </c>
      <c r="T8140" s="3">
        <f>(0.5*(1-COS(RADIANS(90-$X$3)))*(D8140+E8140)*'PV model'!$B$4)</f>
        <v>0</v>
      </c>
      <c r="U8140" s="3">
        <f t="shared" si="1410"/>
        <v>0</v>
      </c>
      <c r="V8140" s="3">
        <f>('PV model'!$B$13*(U8140/1000)*(1-'PV model'!$B$14*((20+C8140)-25))*'PV model'!$B$10)/'PV model'!$B$12</f>
        <v>0</v>
      </c>
    </row>
    <row r="8141" spans="1:22" x14ac:dyDescent="0.2">
      <c r="A8141" s="10">
        <f t="shared" si="1402"/>
        <v>339</v>
      </c>
      <c r="B8141" s="10">
        <f t="shared" si="1411"/>
        <v>24</v>
      </c>
      <c r="C8141" s="23">
        <v>6.9</v>
      </c>
      <c r="D8141" s="24">
        <v>0</v>
      </c>
      <c r="E8141" s="24">
        <v>0</v>
      </c>
      <c r="F8141" s="48"/>
      <c r="G8141" s="48"/>
      <c r="H8141" s="1">
        <f t="shared" si="1412"/>
        <v>-22.60673340361684</v>
      </c>
      <c r="I8141" s="1">
        <f t="shared" si="1406"/>
        <v>8.265320255439212</v>
      </c>
      <c r="J8141" s="4">
        <f>B8141+('PV model'!$B$3/15)+(I8141/60)</f>
        <v>23.861088670923987</v>
      </c>
      <c r="K8141" s="2">
        <f t="shared" si="1407"/>
        <v>-177.91633006385982</v>
      </c>
      <c r="L8141" s="2">
        <f>DEGREES(ASIN((((COS(RADIANS('PV model'!$B$2))*COS(RADIANS(H8141))*COS(RADIANS(K8141)))+(SIN(RADIANS('PV model'!$B$2))*SIN(RADIANS(H8141)))))))</f>
        <v>-57.070275578897636</v>
      </c>
      <c r="M8141" s="3">
        <f t="shared" si="1403"/>
        <v>0</v>
      </c>
      <c r="N8141" s="2">
        <f t="shared" si="1408"/>
        <v>-3.5399854715697452</v>
      </c>
      <c r="O8141" s="2">
        <f>IF('PV model'!$B$2&gt;0, 180-N8141,IF('PV model'!$B$2&lt;0,0-N8141,N8141))</f>
        <v>183.53998547156974</v>
      </c>
      <c r="P8141" s="2">
        <f>ABS(O8141-'PV model'!$B$5)</f>
        <v>21.460014528430264</v>
      </c>
      <c r="Q8141" s="3">
        <f t="shared" si="1404"/>
        <v>147.07027557889765</v>
      </c>
      <c r="R8141" s="3">
        <f t="shared" si="1409"/>
        <v>0</v>
      </c>
      <c r="S8141" s="3">
        <f t="shared" si="1405"/>
        <v>0</v>
      </c>
      <c r="T8141" s="3">
        <f>(0.5*(1-COS(RADIANS(90-$X$3)))*(D8141+E8141)*'PV model'!$B$4)</f>
        <v>0</v>
      </c>
      <c r="U8141" s="3">
        <f t="shared" si="1410"/>
        <v>0</v>
      </c>
      <c r="V8141" s="3">
        <f>('PV model'!$B$13*(U8141/1000)*(1-'PV model'!$B$14*((20+C8141)-25))*'PV model'!$B$10)/'PV model'!$B$12</f>
        <v>0</v>
      </c>
    </row>
    <row r="8142" spans="1:22" x14ac:dyDescent="0.2">
      <c r="A8142" s="10">
        <f t="shared" si="1402"/>
        <v>340</v>
      </c>
      <c r="B8142" s="10">
        <f t="shared" si="1411"/>
        <v>1</v>
      </c>
      <c r="C8142" s="23">
        <v>6.4</v>
      </c>
      <c r="D8142" s="24">
        <v>0</v>
      </c>
      <c r="E8142" s="24">
        <v>0</v>
      </c>
      <c r="F8142" s="48"/>
      <c r="G8142" s="48"/>
      <c r="H8142" s="1">
        <f t="shared" si="1412"/>
        <v>-22.711625364488459</v>
      </c>
      <c r="I8142" s="1">
        <f t="shared" si="1406"/>
        <v>7.8469173510352217</v>
      </c>
      <c r="J8142" s="4">
        <f>B8142+('PV model'!$B$3/15)+(I8142/60)</f>
        <v>0.85411528918392043</v>
      </c>
      <c r="K8142" s="2">
        <f t="shared" si="1407"/>
        <v>167.18827066224119</v>
      </c>
      <c r="L8142" s="2">
        <f>DEGREES(ASIN((((COS(RADIANS('PV model'!$B$2))*COS(RADIANS(H8142))*COS(RADIANS(K8142)))+(SIN(RADIANS('PV model'!$B$2))*SIN(RADIANS(H8142)))))))</f>
        <v>-55.859991832171403</v>
      </c>
      <c r="M8142" s="3">
        <f t="shared" si="1403"/>
        <v>0</v>
      </c>
      <c r="N8142" s="2">
        <f t="shared" si="1408"/>
        <v>21.375729547781113</v>
      </c>
      <c r="O8142" s="2">
        <f>IF('PV model'!$B$2&gt;0, 180-N8142,IF('PV model'!$B$2&lt;0,0-N8142,N8142))</f>
        <v>158.62427045221889</v>
      </c>
      <c r="P8142" s="2">
        <f>ABS(O8142-'PV model'!$B$5)</f>
        <v>46.375729547781106</v>
      </c>
      <c r="Q8142" s="3">
        <f t="shared" si="1404"/>
        <v>145.8599918321714</v>
      </c>
      <c r="R8142" s="3">
        <f t="shared" si="1409"/>
        <v>0</v>
      </c>
      <c r="S8142" s="3">
        <f t="shared" si="1405"/>
        <v>0</v>
      </c>
      <c r="T8142" s="3">
        <f>(0.5*(1-COS(RADIANS(90-$X$3)))*(D8142+E8142)*'PV model'!$B$4)</f>
        <v>0</v>
      </c>
      <c r="U8142" s="3">
        <f t="shared" si="1410"/>
        <v>0</v>
      </c>
      <c r="V8142" s="3">
        <f>('PV model'!$B$13*(U8142/1000)*(1-'PV model'!$B$14*((20+C8142)-25))*'PV model'!$B$10)/'PV model'!$B$12</f>
        <v>0</v>
      </c>
    </row>
    <row r="8143" spans="1:22" x14ac:dyDescent="0.2">
      <c r="A8143" s="10">
        <f t="shared" si="1402"/>
        <v>340</v>
      </c>
      <c r="B8143" s="10">
        <f t="shared" si="1411"/>
        <v>2</v>
      </c>
      <c r="C8143" s="23">
        <v>6</v>
      </c>
      <c r="D8143" s="24">
        <v>0</v>
      </c>
      <c r="E8143" s="24">
        <v>0</v>
      </c>
      <c r="F8143" s="48"/>
      <c r="G8143" s="48"/>
      <c r="H8143" s="1">
        <f t="shared" si="1412"/>
        <v>-22.711625364488459</v>
      </c>
      <c r="I8143" s="1">
        <f t="shared" si="1406"/>
        <v>7.8469173510352217</v>
      </c>
      <c r="J8143" s="4">
        <f>B8143+('PV model'!$B$3/15)+(I8143/60)</f>
        <v>1.8541152891839203</v>
      </c>
      <c r="K8143" s="2">
        <f t="shared" si="1407"/>
        <v>152.18827066224119</v>
      </c>
      <c r="L8143" s="2">
        <f>DEGREES(ASIN((((COS(RADIANS('PV model'!$B$2))*COS(RADIANS(H8143))*COS(RADIANS(K8143)))+(SIN(RADIANS('PV model'!$B$2))*SIN(RADIANS(H8143)))))))</f>
        <v>-51.290036472671815</v>
      </c>
      <c r="M8143" s="3">
        <f t="shared" si="1403"/>
        <v>0</v>
      </c>
      <c r="N8143" s="2">
        <f t="shared" si="1408"/>
        <v>43.488367692889696</v>
      </c>
      <c r="O8143" s="2">
        <f>IF('PV model'!$B$2&gt;0, 180-N8143,IF('PV model'!$B$2&lt;0,0-N8143,N8143))</f>
        <v>136.51163230711029</v>
      </c>
      <c r="P8143" s="2">
        <f>ABS(O8143-'PV model'!$B$5)</f>
        <v>68.48836769288971</v>
      </c>
      <c r="Q8143" s="3">
        <f t="shared" si="1404"/>
        <v>141.2900364726718</v>
      </c>
      <c r="R8143" s="3">
        <f t="shared" si="1409"/>
        <v>0</v>
      </c>
      <c r="S8143" s="3">
        <f t="shared" si="1405"/>
        <v>0</v>
      </c>
      <c r="T8143" s="3">
        <f>(0.5*(1-COS(RADIANS(90-$X$3)))*(D8143+E8143)*'PV model'!$B$4)</f>
        <v>0</v>
      </c>
      <c r="U8143" s="3">
        <f t="shared" si="1410"/>
        <v>0</v>
      </c>
      <c r="V8143" s="3">
        <f>('PV model'!$B$13*(U8143/1000)*(1-'PV model'!$B$14*((20+C8143)-25))*'PV model'!$B$10)/'PV model'!$B$12</f>
        <v>0</v>
      </c>
    </row>
    <row r="8144" spans="1:22" x14ac:dyDescent="0.2">
      <c r="A8144" s="10">
        <f t="shared" si="1402"/>
        <v>340</v>
      </c>
      <c r="B8144" s="10">
        <f t="shared" si="1411"/>
        <v>3</v>
      </c>
      <c r="C8144" s="23">
        <v>5.5</v>
      </c>
      <c r="D8144" s="24">
        <v>0</v>
      </c>
      <c r="E8144" s="24">
        <v>0</v>
      </c>
      <c r="F8144" s="48"/>
      <c r="G8144" s="48"/>
      <c r="H8144" s="1">
        <f t="shared" si="1412"/>
        <v>-22.711625364488459</v>
      </c>
      <c r="I8144" s="1">
        <f t="shared" si="1406"/>
        <v>7.8469173510352217</v>
      </c>
      <c r="J8144" s="4">
        <f>B8144+('PV model'!$B$3/15)+(I8144/60)</f>
        <v>2.8541152891839201</v>
      </c>
      <c r="K8144" s="2">
        <f t="shared" si="1407"/>
        <v>137.18827066224119</v>
      </c>
      <c r="L8144" s="2">
        <f>DEGREES(ASIN((((COS(RADIANS('PV model'!$B$2))*COS(RADIANS(H8144))*COS(RADIANS(K8144)))+(SIN(RADIANS('PV model'!$B$2))*SIN(RADIANS(H8144)))))))</f>
        <v>-44.545957341778937</v>
      </c>
      <c r="M8144" s="3">
        <f t="shared" si="1403"/>
        <v>0</v>
      </c>
      <c r="N8144" s="2">
        <f t="shared" si="1408"/>
        <v>61.596758053658121</v>
      </c>
      <c r="O8144" s="2">
        <f>IF('PV model'!$B$2&gt;0, 180-N8144,IF('PV model'!$B$2&lt;0,0-N8144,N8144))</f>
        <v>118.40324194634188</v>
      </c>
      <c r="P8144" s="2">
        <f>ABS(O8144-'PV model'!$B$5)</f>
        <v>86.596758053658121</v>
      </c>
      <c r="Q8144" s="3">
        <f t="shared" si="1404"/>
        <v>134.54595734177894</v>
      </c>
      <c r="R8144" s="3">
        <f t="shared" si="1409"/>
        <v>0</v>
      </c>
      <c r="S8144" s="3">
        <f t="shared" si="1405"/>
        <v>0</v>
      </c>
      <c r="T8144" s="3">
        <f>(0.5*(1-COS(RADIANS(90-$X$3)))*(D8144+E8144)*'PV model'!$B$4)</f>
        <v>0</v>
      </c>
      <c r="U8144" s="3">
        <f t="shared" si="1410"/>
        <v>0</v>
      </c>
      <c r="V8144" s="3">
        <f>('PV model'!$B$13*(U8144/1000)*(1-'PV model'!$B$14*((20+C8144)-25))*'PV model'!$B$10)/'PV model'!$B$12</f>
        <v>0</v>
      </c>
    </row>
    <row r="8145" spans="1:22" x14ac:dyDescent="0.2">
      <c r="A8145" s="10">
        <f t="shared" si="1402"/>
        <v>340</v>
      </c>
      <c r="B8145" s="10">
        <f t="shared" si="1411"/>
        <v>4</v>
      </c>
      <c r="C8145" s="23">
        <v>5.5</v>
      </c>
      <c r="D8145" s="24">
        <v>0</v>
      </c>
      <c r="E8145" s="24">
        <v>0</v>
      </c>
      <c r="F8145" s="48"/>
      <c r="G8145" s="48"/>
      <c r="H8145" s="1">
        <f t="shared" si="1412"/>
        <v>-22.711625364488459</v>
      </c>
      <c r="I8145" s="1">
        <f t="shared" si="1406"/>
        <v>7.8469173510352217</v>
      </c>
      <c r="J8145" s="4">
        <f>B8145+('PV model'!$B$3/15)+(I8145/60)</f>
        <v>3.8541152891839201</v>
      </c>
      <c r="K8145" s="2">
        <f t="shared" si="1407"/>
        <v>122.18827066224121</v>
      </c>
      <c r="L8145" s="2">
        <f>DEGREES(ASIN((((COS(RADIANS('PV model'!$B$2))*COS(RADIANS(H8145))*COS(RADIANS(K8145)))+(SIN(RADIANS('PV model'!$B$2))*SIN(RADIANS(H8145)))))))</f>
        <v>-36.621060180684523</v>
      </c>
      <c r="M8145" s="3">
        <f t="shared" si="1403"/>
        <v>0</v>
      </c>
      <c r="N8145" s="2">
        <f t="shared" si="1408"/>
        <v>76.578925405531052</v>
      </c>
      <c r="O8145" s="2">
        <f>IF('PV model'!$B$2&gt;0, 180-N8145,IF('PV model'!$B$2&lt;0,0-N8145,N8145))</f>
        <v>103.42107459446895</v>
      </c>
      <c r="P8145" s="2">
        <f>ABS(O8145-'PV model'!$B$5)</f>
        <v>101.57892540553105</v>
      </c>
      <c r="Q8145" s="3">
        <f t="shared" si="1404"/>
        <v>126.62106018068452</v>
      </c>
      <c r="R8145" s="3">
        <f t="shared" si="1409"/>
        <v>0</v>
      </c>
      <c r="S8145" s="3">
        <f t="shared" si="1405"/>
        <v>0</v>
      </c>
      <c r="T8145" s="3">
        <f>(0.5*(1-COS(RADIANS(90-$X$3)))*(D8145+E8145)*'PV model'!$B$4)</f>
        <v>0</v>
      </c>
      <c r="U8145" s="3">
        <f t="shared" si="1410"/>
        <v>0</v>
      </c>
      <c r="V8145" s="3">
        <f>('PV model'!$B$13*(U8145/1000)*(1-'PV model'!$B$14*((20+C8145)-25))*'PV model'!$B$10)/'PV model'!$B$12</f>
        <v>0</v>
      </c>
    </row>
    <row r="8146" spans="1:22" x14ac:dyDescent="0.2">
      <c r="A8146" s="10">
        <f t="shared" si="1402"/>
        <v>340</v>
      </c>
      <c r="B8146" s="10">
        <f t="shared" si="1411"/>
        <v>5</v>
      </c>
      <c r="C8146" s="23">
        <v>5.5</v>
      </c>
      <c r="D8146" s="24">
        <v>0</v>
      </c>
      <c r="E8146" s="24">
        <v>0</v>
      </c>
      <c r="F8146" s="48"/>
      <c r="G8146" s="48"/>
      <c r="H8146" s="1">
        <f t="shared" si="1412"/>
        <v>-22.711625364488459</v>
      </c>
      <c r="I8146" s="1">
        <f t="shared" si="1406"/>
        <v>7.8469173510352217</v>
      </c>
      <c r="J8146" s="4">
        <f>B8146+('PV model'!$B$3/15)+(I8146/60)</f>
        <v>4.8541152891839205</v>
      </c>
      <c r="K8146" s="2">
        <f t="shared" si="1407"/>
        <v>107.18827066224119</v>
      </c>
      <c r="L8146" s="2">
        <f>DEGREES(ASIN((((COS(RADIANS('PV model'!$B$2))*COS(RADIANS(H8146))*COS(RADIANS(K8146)))+(SIN(RADIANS('PV model'!$B$2))*SIN(RADIANS(H8146)))))))</f>
        <v>-28.202612799689245</v>
      </c>
      <c r="M8146" s="3">
        <f t="shared" si="1403"/>
        <v>0</v>
      </c>
      <c r="N8146" s="2">
        <f t="shared" si="1408"/>
        <v>89.611872075452098</v>
      </c>
      <c r="O8146" s="2">
        <f>IF('PV model'!$B$2&gt;0, 180-N8146,IF('PV model'!$B$2&lt;0,0-N8146,N8146))</f>
        <v>90.388127924547902</v>
      </c>
      <c r="P8146" s="2">
        <f>ABS(O8146-'PV model'!$B$5)</f>
        <v>114.6118720754521</v>
      </c>
      <c r="Q8146" s="3">
        <f t="shared" si="1404"/>
        <v>118.20261279968925</v>
      </c>
      <c r="R8146" s="3">
        <f t="shared" si="1409"/>
        <v>0</v>
      </c>
      <c r="S8146" s="3">
        <f t="shared" si="1405"/>
        <v>0</v>
      </c>
      <c r="T8146" s="3">
        <f>(0.5*(1-COS(RADIANS(90-$X$3)))*(D8146+E8146)*'PV model'!$B$4)</f>
        <v>0</v>
      </c>
      <c r="U8146" s="3">
        <f t="shared" si="1410"/>
        <v>0</v>
      </c>
      <c r="V8146" s="3">
        <f>('PV model'!$B$13*(U8146/1000)*(1-'PV model'!$B$14*((20+C8146)-25))*'PV model'!$B$10)/'PV model'!$B$12</f>
        <v>0</v>
      </c>
    </row>
    <row r="8147" spans="1:22" x14ac:dyDescent="0.2">
      <c r="A8147" s="10">
        <f t="shared" si="1402"/>
        <v>340</v>
      </c>
      <c r="B8147" s="10">
        <f t="shared" si="1411"/>
        <v>6</v>
      </c>
      <c r="C8147" s="23">
        <v>5.5</v>
      </c>
      <c r="D8147" s="24">
        <v>0</v>
      </c>
      <c r="E8147" s="24">
        <v>0</v>
      </c>
      <c r="F8147" s="48"/>
      <c r="G8147" s="48"/>
      <c r="H8147" s="1">
        <f t="shared" si="1412"/>
        <v>-22.711625364488459</v>
      </c>
      <c r="I8147" s="1">
        <f t="shared" si="1406"/>
        <v>7.8469173510352217</v>
      </c>
      <c r="J8147" s="4">
        <f>B8147+('PV model'!$B$3/15)+(I8147/60)</f>
        <v>5.8541152891839205</v>
      </c>
      <c r="K8147" s="2">
        <f t="shared" si="1407"/>
        <v>92.188270662241194</v>
      </c>
      <c r="L8147" s="2">
        <f>DEGREES(ASIN((((COS(RADIANS('PV model'!$B$2))*COS(RADIANS(H8147))*COS(RADIANS(K8147)))+(SIN(RADIANS('PV model'!$B$2))*SIN(RADIANS(H8147)))))))</f>
        <v>-19.763579846446824</v>
      </c>
      <c r="M8147" s="3">
        <f t="shared" si="1403"/>
        <v>0</v>
      </c>
      <c r="N8147" s="2">
        <f t="shared" si="1408"/>
        <v>78.373633488254271</v>
      </c>
      <c r="O8147" s="2">
        <f>IF('PV model'!$B$2&gt;0, 180-N8147,IF('PV model'!$B$2&lt;0,0-N8147,N8147))</f>
        <v>101.62636651174573</v>
      </c>
      <c r="P8147" s="2">
        <f>ABS(O8147-'PV model'!$B$5)</f>
        <v>103.37363348825427</v>
      </c>
      <c r="Q8147" s="3">
        <f t="shared" si="1404"/>
        <v>109.76357984644683</v>
      </c>
      <c r="R8147" s="3">
        <f t="shared" si="1409"/>
        <v>0</v>
      </c>
      <c r="S8147" s="3">
        <f t="shared" si="1405"/>
        <v>0</v>
      </c>
      <c r="T8147" s="3">
        <f>(0.5*(1-COS(RADIANS(90-$X$3)))*(D8147+E8147)*'PV model'!$B$4)</f>
        <v>0</v>
      </c>
      <c r="U8147" s="3">
        <f t="shared" si="1410"/>
        <v>0</v>
      </c>
      <c r="V8147" s="3">
        <f>('PV model'!$B$13*(U8147/1000)*(1-'PV model'!$B$14*((20+C8147)-25))*'PV model'!$B$10)/'PV model'!$B$12</f>
        <v>0</v>
      </c>
    </row>
    <row r="8148" spans="1:22" x14ac:dyDescent="0.2">
      <c r="A8148" s="10">
        <f t="shared" si="1402"/>
        <v>340</v>
      </c>
      <c r="B8148" s="10">
        <f t="shared" si="1411"/>
        <v>7</v>
      </c>
      <c r="C8148" s="23">
        <v>5.4</v>
      </c>
      <c r="D8148" s="24">
        <v>0</v>
      </c>
      <c r="E8148" s="24">
        <v>0</v>
      </c>
      <c r="F8148" s="48"/>
      <c r="G8148" s="48"/>
      <c r="H8148" s="1">
        <f t="shared" si="1412"/>
        <v>-22.711625364488459</v>
      </c>
      <c r="I8148" s="1">
        <f t="shared" si="1406"/>
        <v>7.8469173510352217</v>
      </c>
      <c r="J8148" s="4">
        <f>B8148+('PV model'!$B$3/15)+(I8148/60)</f>
        <v>6.8541152891839205</v>
      </c>
      <c r="K8148" s="2">
        <f t="shared" si="1407"/>
        <v>77.188270662241194</v>
      </c>
      <c r="L8148" s="2">
        <f>DEGREES(ASIN((((COS(RADIANS('PV model'!$B$2))*COS(RADIANS(H8148))*COS(RADIANS(K8148)))+(SIN(RADIANS('PV model'!$B$2))*SIN(RADIANS(H8148)))))))</f>
        <v>-11.673187457847511</v>
      </c>
      <c r="M8148" s="3">
        <f t="shared" si="1403"/>
        <v>0</v>
      </c>
      <c r="N8148" s="2">
        <f t="shared" si="1408"/>
        <v>66.706432839964322</v>
      </c>
      <c r="O8148" s="2">
        <f>IF('PV model'!$B$2&gt;0, 180-N8148,IF('PV model'!$B$2&lt;0,0-N8148,N8148))</f>
        <v>113.29356716003568</v>
      </c>
      <c r="P8148" s="2">
        <f>ABS(O8148-'PV model'!$B$5)</f>
        <v>91.706432839964322</v>
      </c>
      <c r="Q8148" s="3">
        <f t="shared" si="1404"/>
        <v>101.6731874578475</v>
      </c>
      <c r="R8148" s="3">
        <f t="shared" si="1409"/>
        <v>0</v>
      </c>
      <c r="S8148" s="3">
        <f t="shared" si="1405"/>
        <v>0</v>
      </c>
      <c r="T8148" s="3">
        <f>(0.5*(1-COS(RADIANS(90-$X$3)))*(D8148+E8148)*'PV model'!$B$4)</f>
        <v>0</v>
      </c>
      <c r="U8148" s="3">
        <f t="shared" si="1410"/>
        <v>0</v>
      </c>
      <c r="V8148" s="3">
        <f>('PV model'!$B$13*(U8148/1000)*(1-'PV model'!$B$14*((20+C8148)-25))*'PV model'!$B$10)/'PV model'!$B$12</f>
        <v>0</v>
      </c>
    </row>
    <row r="8149" spans="1:22" x14ac:dyDescent="0.2">
      <c r="A8149" s="10">
        <f t="shared" si="1402"/>
        <v>340</v>
      </c>
      <c r="B8149" s="10">
        <f t="shared" si="1411"/>
        <v>8</v>
      </c>
      <c r="C8149" s="23">
        <v>5.3</v>
      </c>
      <c r="D8149" s="24">
        <v>0</v>
      </c>
      <c r="E8149" s="24">
        <v>0</v>
      </c>
      <c r="F8149" s="48"/>
      <c r="G8149" s="48"/>
      <c r="H8149" s="1">
        <f t="shared" si="1412"/>
        <v>-22.711625364488459</v>
      </c>
      <c r="I8149" s="1">
        <f t="shared" si="1406"/>
        <v>7.8469173510352217</v>
      </c>
      <c r="J8149" s="4">
        <f>B8149+('PV model'!$B$3/15)+(I8149/60)</f>
        <v>7.8541152891839205</v>
      </c>
      <c r="K8149" s="2">
        <f t="shared" si="1407"/>
        <v>62.188270662241194</v>
      </c>
      <c r="L8149" s="2">
        <f>DEGREES(ASIN((((COS(RADIANS('PV model'!$B$2))*COS(RADIANS(H8149))*COS(RADIANS(K8149)))+(SIN(RADIANS('PV model'!$B$2))*SIN(RADIANS(H8149)))))))</f>
        <v>-4.2675517674364594</v>
      </c>
      <c r="M8149" s="3">
        <f t="shared" si="1403"/>
        <v>0</v>
      </c>
      <c r="N8149" s="2">
        <f t="shared" si="1408"/>
        <v>54.902091119962662</v>
      </c>
      <c r="O8149" s="2">
        <f>IF('PV model'!$B$2&gt;0, 180-N8149,IF('PV model'!$B$2&lt;0,0-N8149,N8149))</f>
        <v>125.09790888003734</v>
      </c>
      <c r="P8149" s="2">
        <f>ABS(O8149-'PV model'!$B$5)</f>
        <v>79.902091119962662</v>
      </c>
      <c r="Q8149" s="3">
        <f t="shared" si="1404"/>
        <v>94.267551767436458</v>
      </c>
      <c r="R8149" s="3">
        <f t="shared" si="1409"/>
        <v>0</v>
      </c>
      <c r="S8149" s="3">
        <f t="shared" si="1405"/>
        <v>0</v>
      </c>
      <c r="T8149" s="3">
        <f>(0.5*(1-COS(RADIANS(90-$X$3)))*(D8149+E8149)*'PV model'!$B$4)</f>
        <v>0</v>
      </c>
      <c r="U8149" s="3">
        <f t="shared" si="1410"/>
        <v>0</v>
      </c>
      <c r="V8149" s="3">
        <f>('PV model'!$B$13*(U8149/1000)*(1-'PV model'!$B$14*((20+C8149)-25))*'PV model'!$B$10)/'PV model'!$B$12</f>
        <v>0</v>
      </c>
    </row>
    <row r="8150" spans="1:22" x14ac:dyDescent="0.2">
      <c r="A8150" s="10">
        <f t="shared" si="1402"/>
        <v>340</v>
      </c>
      <c r="B8150" s="10">
        <f t="shared" si="1411"/>
        <v>9</v>
      </c>
      <c r="C8150" s="23">
        <v>5.2</v>
      </c>
      <c r="D8150" s="24">
        <v>0</v>
      </c>
      <c r="E8150" s="24">
        <v>0.88200000000000001</v>
      </c>
      <c r="F8150" s="48"/>
      <c r="G8150" s="48"/>
      <c r="H8150" s="1">
        <f t="shared" si="1412"/>
        <v>-22.711625364488459</v>
      </c>
      <c r="I8150" s="1">
        <f t="shared" si="1406"/>
        <v>7.8469173510352217</v>
      </c>
      <c r="J8150" s="4">
        <f>B8150+('PV model'!$B$3/15)+(I8150/60)</f>
        <v>8.8541152891839197</v>
      </c>
      <c r="K8150" s="2">
        <f t="shared" si="1407"/>
        <v>47.188270662241209</v>
      </c>
      <c r="L8150" s="2">
        <f>DEGREES(ASIN((((COS(RADIANS('PV model'!$B$2))*COS(RADIANS(H8150))*COS(RADIANS(K8150)))+(SIN(RADIANS('PV model'!$B$2))*SIN(RADIANS(H8150)))))))</f>
        <v>2.1140159111041443</v>
      </c>
      <c r="M8150" s="3">
        <f t="shared" si="1403"/>
        <v>2.1140159111041443</v>
      </c>
      <c r="N8150" s="2">
        <f t="shared" si="1408"/>
        <v>42.622800542221341</v>
      </c>
      <c r="O8150" s="2">
        <f>IF('PV model'!$B$2&gt;0, 180-N8150,IF('PV model'!$B$2&lt;0,0-N8150,N8150))</f>
        <v>137.37719945777866</v>
      </c>
      <c r="P8150" s="2">
        <f>ABS(O8150-'PV model'!$B$5)</f>
        <v>67.622800542221341</v>
      </c>
      <c r="Q8150" s="3">
        <f t="shared" si="1404"/>
        <v>87.885984088895853</v>
      </c>
      <c r="R8150" s="3">
        <f t="shared" si="1409"/>
        <v>0</v>
      </c>
      <c r="S8150" s="3">
        <f t="shared" si="1405"/>
        <v>0.88200000000000001</v>
      </c>
      <c r="T8150" s="3">
        <f>(0.5*(1-COS(RADIANS(90-$X$3)))*(D8150+E8150)*'PV model'!$B$4)</f>
        <v>0</v>
      </c>
      <c r="U8150" s="3">
        <f t="shared" si="1410"/>
        <v>0.88200000000000001</v>
      </c>
      <c r="V8150" s="3">
        <f>('PV model'!$B$13*(U8150/1000)*(1-'PV model'!$B$14*((20+C8150)-25))*'PV model'!$B$10)/'PV model'!$B$12</f>
        <v>8.8094188223999989E-2</v>
      </c>
    </row>
    <row r="8151" spans="1:22" x14ac:dyDescent="0.2">
      <c r="A8151" s="10">
        <f t="shared" si="1402"/>
        <v>340</v>
      </c>
      <c r="B8151" s="10">
        <f t="shared" si="1411"/>
        <v>10</v>
      </c>
      <c r="C8151" s="23">
        <v>6</v>
      </c>
      <c r="D8151" s="24">
        <v>31.428599999999999</v>
      </c>
      <c r="E8151" s="24">
        <v>22.931999999999999</v>
      </c>
      <c r="F8151" s="48"/>
      <c r="G8151" s="48"/>
      <c r="H8151" s="1">
        <f t="shared" si="1412"/>
        <v>-22.711625364488459</v>
      </c>
      <c r="I8151" s="1">
        <f t="shared" si="1406"/>
        <v>7.8469173510352217</v>
      </c>
      <c r="J8151" s="4">
        <f>B8151+('PV model'!$B$3/15)+(I8151/60)</f>
        <v>9.8541152891839197</v>
      </c>
      <c r="K8151" s="2">
        <f t="shared" si="1407"/>
        <v>32.188270662241209</v>
      </c>
      <c r="L8151" s="2">
        <f>DEGREES(ASIN((((COS(RADIANS('PV model'!$B$2))*COS(RADIANS(H8151))*COS(RADIANS(K8151)))+(SIN(RADIANS('PV model'!$B$2))*SIN(RADIANS(H8151)))))))</f>
        <v>7.1225693611208287</v>
      </c>
      <c r="M8151" s="3">
        <f t="shared" si="1403"/>
        <v>7.1225693611208287</v>
      </c>
      <c r="N8151" s="2">
        <f t="shared" si="1408"/>
        <v>29.684168504584704</v>
      </c>
      <c r="O8151" s="2">
        <f>IF('PV model'!$B$2&gt;0, 180-N8151,IF('PV model'!$B$2&lt;0,0-N8151,N8151))</f>
        <v>150.3158314954153</v>
      </c>
      <c r="P8151" s="2">
        <f>ABS(O8151-'PV model'!$B$5)</f>
        <v>54.684168504584704</v>
      </c>
      <c r="Q8151" s="3">
        <f t="shared" si="1404"/>
        <v>82.877430638879176</v>
      </c>
      <c r="R8151" s="3">
        <f t="shared" si="1409"/>
        <v>31.428599999999989</v>
      </c>
      <c r="S8151" s="3">
        <f t="shared" si="1405"/>
        <v>26.588742047117353</v>
      </c>
      <c r="T8151" s="3">
        <f>(0.5*(1-COS(RADIANS(90-$X$3)))*(D8151+E8151)*'PV model'!$B$4)</f>
        <v>0</v>
      </c>
      <c r="U8151" s="3">
        <f t="shared" si="1410"/>
        <v>58.017342047117339</v>
      </c>
      <c r="V8151" s="3">
        <f>('PV model'!$B$13*(U8151/1000)*(1-'PV model'!$B$14*((20+C8151)-25))*'PV model'!$B$10)/'PV model'!$B$12</f>
        <v>5.77621585698573</v>
      </c>
    </row>
    <row r="8152" spans="1:22" x14ac:dyDescent="0.2">
      <c r="A8152" s="10">
        <f t="shared" si="1402"/>
        <v>340</v>
      </c>
      <c r="B8152" s="10">
        <f t="shared" si="1411"/>
        <v>11</v>
      </c>
      <c r="C8152" s="23">
        <v>6.9</v>
      </c>
      <c r="D8152" s="24">
        <v>43.775550000000003</v>
      </c>
      <c r="E8152" s="24">
        <v>62.621999999999993</v>
      </c>
      <c r="F8152" s="48"/>
      <c r="G8152" s="48"/>
      <c r="H8152" s="1">
        <f t="shared" si="1412"/>
        <v>-22.711625364488459</v>
      </c>
      <c r="I8152" s="1">
        <f t="shared" si="1406"/>
        <v>7.8469173510352217</v>
      </c>
      <c r="J8152" s="4">
        <f>B8152+('PV model'!$B$3/15)+(I8152/60)</f>
        <v>10.85411528918392</v>
      </c>
      <c r="K8152" s="2">
        <f t="shared" si="1407"/>
        <v>17.188270662241205</v>
      </c>
      <c r="L8152" s="2">
        <f>DEGREES(ASIN((((COS(RADIANS('PV model'!$B$2))*COS(RADIANS(H8152))*COS(RADIANS(K8152)))+(SIN(RADIANS('PV model'!$B$2))*SIN(RADIANS(H8152)))))))</f>
        <v>10.425832407392559</v>
      </c>
      <c r="M8152" s="3">
        <f t="shared" si="1403"/>
        <v>10.425832407392559</v>
      </c>
      <c r="N8152" s="2">
        <f t="shared" si="1408"/>
        <v>16.091644207563032</v>
      </c>
      <c r="O8152" s="2">
        <f>IF('PV model'!$B$2&gt;0, 180-N8152,IF('PV model'!$B$2&lt;0,0-N8152,N8152))</f>
        <v>163.90835579243696</v>
      </c>
      <c r="P8152" s="2">
        <f>ABS(O8152-'PV model'!$B$5)</f>
        <v>41.091644207563036</v>
      </c>
      <c r="Q8152" s="3">
        <f t="shared" si="1404"/>
        <v>79.574167592607438</v>
      </c>
      <c r="R8152" s="3">
        <f t="shared" si="1409"/>
        <v>43.775550000000031</v>
      </c>
      <c r="S8152" s="3">
        <f t="shared" si="1405"/>
        <v>71.279655321418886</v>
      </c>
      <c r="T8152" s="3">
        <f>(0.5*(1-COS(RADIANS(90-$X$3)))*(D8152+E8152)*'PV model'!$B$4)</f>
        <v>0</v>
      </c>
      <c r="U8152" s="3">
        <f t="shared" si="1410"/>
        <v>115.05520532141892</v>
      </c>
      <c r="V8152" s="3">
        <f>('PV model'!$B$13*(U8152/1000)*(1-'PV model'!$B$14*((20+C8152)-25))*'PV model'!$B$10)/'PV model'!$B$12</f>
        <v>11.413511344667175</v>
      </c>
    </row>
    <row r="8153" spans="1:22" x14ac:dyDescent="0.2">
      <c r="A8153" s="10">
        <f t="shared" si="1402"/>
        <v>340</v>
      </c>
      <c r="B8153" s="10">
        <f t="shared" si="1411"/>
        <v>12</v>
      </c>
      <c r="C8153" s="23">
        <v>7.7</v>
      </c>
      <c r="D8153" s="24">
        <v>277.24515000000002</v>
      </c>
      <c r="E8153" s="24">
        <v>61.739999999999995</v>
      </c>
      <c r="F8153" s="48"/>
      <c r="G8153" s="48"/>
      <c r="H8153" s="1">
        <f t="shared" si="1412"/>
        <v>-22.711625364488459</v>
      </c>
      <c r="I8153" s="1">
        <f t="shared" si="1406"/>
        <v>7.8469173510352217</v>
      </c>
      <c r="J8153" s="4">
        <f>B8153+('PV model'!$B$3/15)+(I8153/60)</f>
        <v>11.85411528918392</v>
      </c>
      <c r="K8153" s="2">
        <f t="shared" si="1407"/>
        <v>2.1882706622412051</v>
      </c>
      <c r="L8153" s="2">
        <f>DEGREES(ASIN((((COS(RADIANS('PV model'!$B$2))*COS(RADIANS(H8153))*COS(RADIANS(K8153)))+(SIN(RADIANS('PV model'!$B$2))*SIN(RADIANS(H8153)))))))</f>
        <v>11.766074257193715</v>
      </c>
      <c r="M8153" s="3">
        <f t="shared" si="1403"/>
        <v>11.766074257193715</v>
      </c>
      <c r="N8153" s="2">
        <f t="shared" si="1408"/>
        <v>2.0618597602183617</v>
      </c>
      <c r="O8153" s="2">
        <f>IF('PV model'!$B$2&gt;0, 180-N8153,IF('PV model'!$B$2&lt;0,0-N8153,N8153))</f>
        <v>177.93814023978163</v>
      </c>
      <c r="P8153" s="2">
        <f>ABS(O8153-'PV model'!$B$5)</f>
        <v>27.061859760218368</v>
      </c>
      <c r="Q8153" s="3">
        <f t="shared" si="1404"/>
        <v>78.233925742806292</v>
      </c>
      <c r="R8153" s="3">
        <f t="shared" si="1409"/>
        <v>277.24514999999974</v>
      </c>
      <c r="S8153" s="3">
        <f t="shared" si="1405"/>
        <v>75.019097568186254</v>
      </c>
      <c r="T8153" s="3">
        <f>(0.5*(1-COS(RADIANS(90-$X$3)))*(D8153+E8153)*'PV model'!$B$4)</f>
        <v>0</v>
      </c>
      <c r="U8153" s="3">
        <f t="shared" si="1410"/>
        <v>352.26424756818597</v>
      </c>
      <c r="V8153" s="3">
        <f>('PV model'!$B$13*(U8153/1000)*(1-'PV model'!$B$14*((20+C8153)-25))*'PV model'!$B$10)/'PV model'!$B$12</f>
        <v>34.832040977697176</v>
      </c>
    </row>
    <row r="8154" spans="1:22" x14ac:dyDescent="0.2">
      <c r="A8154" s="10">
        <f t="shared" si="1402"/>
        <v>340</v>
      </c>
      <c r="B8154" s="10">
        <f t="shared" si="1411"/>
        <v>13</v>
      </c>
      <c r="C8154" s="23">
        <v>7.1</v>
      </c>
      <c r="D8154" s="24">
        <v>126.83685</v>
      </c>
      <c r="E8154" s="24">
        <v>73.206000000000003</v>
      </c>
      <c r="F8154" s="48"/>
      <c r="G8154" s="48"/>
      <c r="H8154" s="1">
        <f t="shared" si="1412"/>
        <v>-22.711625364488459</v>
      </c>
      <c r="I8154" s="1">
        <f t="shared" si="1406"/>
        <v>7.8469173510352217</v>
      </c>
      <c r="J8154" s="4">
        <f>B8154+('PV model'!$B$3/15)+(I8154/60)</f>
        <v>12.85411528918392</v>
      </c>
      <c r="K8154" s="2">
        <f t="shared" si="1407"/>
        <v>-12.811729337758795</v>
      </c>
      <c r="L8154" s="2">
        <f>DEGREES(ASIN((((COS(RADIANS('PV model'!$B$2))*COS(RADIANS(H8154))*COS(RADIANS(K8154)))+(SIN(RADIANS('PV model'!$B$2))*SIN(RADIANS(H8154)))))))</f>
        <v>11.028052664397244</v>
      </c>
      <c r="M8154" s="3">
        <f t="shared" si="1403"/>
        <v>11.028052664397244</v>
      </c>
      <c r="N8154" s="2">
        <f t="shared" si="1408"/>
        <v>-12.028730526841303</v>
      </c>
      <c r="O8154" s="2">
        <f>IF('PV model'!$B$2&gt;0, 180-N8154,IF('PV model'!$B$2&lt;0,0-N8154,N8154))</f>
        <v>192.02873052684131</v>
      </c>
      <c r="P8154" s="2">
        <f>ABS(O8154-'PV model'!$B$5)</f>
        <v>12.971269473158685</v>
      </c>
      <c r="Q8154" s="3">
        <f t="shared" si="1404"/>
        <v>78.971947335602749</v>
      </c>
      <c r="R8154" s="3">
        <f t="shared" si="1409"/>
        <v>126.83685000000006</v>
      </c>
      <c r="S8154" s="3">
        <f t="shared" si="1405"/>
        <v>86.943742557883994</v>
      </c>
      <c r="T8154" s="3">
        <f>(0.5*(1-COS(RADIANS(90-$X$3)))*(D8154+E8154)*'PV model'!$B$4)</f>
        <v>0</v>
      </c>
      <c r="U8154" s="3">
        <f t="shared" si="1410"/>
        <v>213.78059255788406</v>
      </c>
      <c r="V8154" s="3">
        <f>('PV model'!$B$13*(U8154/1000)*(1-'PV model'!$B$14*((20+C8154)-25))*'PV model'!$B$10)/'PV model'!$B$12</f>
        <v>21.190004164616568</v>
      </c>
    </row>
    <row r="8155" spans="1:22" x14ac:dyDescent="0.2">
      <c r="A8155" s="10">
        <f t="shared" si="1402"/>
        <v>340</v>
      </c>
      <c r="B8155" s="10">
        <f t="shared" si="1411"/>
        <v>14</v>
      </c>
      <c r="C8155" s="23">
        <v>6.4</v>
      </c>
      <c r="D8155" s="24">
        <v>12.34695</v>
      </c>
      <c r="E8155" s="24">
        <v>54.684000000000005</v>
      </c>
      <c r="F8155" s="48"/>
      <c r="G8155" s="48"/>
      <c r="H8155" s="1">
        <f t="shared" si="1412"/>
        <v>-22.711625364488459</v>
      </c>
      <c r="I8155" s="1">
        <f t="shared" si="1406"/>
        <v>7.8469173510352217</v>
      </c>
      <c r="J8155" s="4">
        <f>B8155+('PV model'!$B$3/15)+(I8155/60)</f>
        <v>13.85411528918392</v>
      </c>
      <c r="K8155" s="2">
        <f t="shared" si="1407"/>
        <v>-27.811729337758795</v>
      </c>
      <c r="L8155" s="2">
        <f>DEGREES(ASIN((((COS(RADIANS('PV model'!$B$2))*COS(RADIANS(H8155))*COS(RADIANS(K8155)))+(SIN(RADIANS('PV model'!$B$2))*SIN(RADIANS(H8155)))))))</f>
        <v>8.2760524948441443</v>
      </c>
      <c r="M8155" s="3">
        <f t="shared" si="1403"/>
        <v>8.2760524948441443</v>
      </c>
      <c r="N8155" s="2">
        <f t="shared" si="1408"/>
        <v>-25.780151387150038</v>
      </c>
      <c r="O8155" s="2">
        <f>IF('PV model'!$B$2&gt;0, 180-N8155,IF('PV model'!$B$2&lt;0,0-N8155,N8155))</f>
        <v>205.78015138715003</v>
      </c>
      <c r="P8155" s="2">
        <f>ABS(O8155-'PV model'!$B$5)</f>
        <v>0.78015138715002763</v>
      </c>
      <c r="Q8155" s="3">
        <f t="shared" si="1404"/>
        <v>81.723947505155863</v>
      </c>
      <c r="R8155" s="3">
        <f t="shared" si="1409"/>
        <v>12.346949999999994</v>
      </c>
      <c r="S8155" s="3">
        <f t="shared" si="1405"/>
        <v>58.306197228898071</v>
      </c>
      <c r="T8155" s="3">
        <f>(0.5*(1-COS(RADIANS(90-$X$3)))*(D8155+E8155)*'PV model'!$B$4)</f>
        <v>0</v>
      </c>
      <c r="U8155" s="3">
        <f t="shared" si="1410"/>
        <v>70.653147228898064</v>
      </c>
      <c r="V8155" s="3">
        <f>('PV model'!$B$13*(U8155/1000)*(1-'PV model'!$B$14*((20+C8155)-25))*'PV model'!$B$10)/'PV model'!$B$12</f>
        <v>7.022938660857446</v>
      </c>
    </row>
    <row r="8156" spans="1:22" x14ac:dyDescent="0.2">
      <c r="A8156" s="10">
        <f t="shared" si="1402"/>
        <v>340</v>
      </c>
      <c r="B8156" s="10">
        <f t="shared" si="1411"/>
        <v>15</v>
      </c>
      <c r="C8156" s="23">
        <v>5.8</v>
      </c>
      <c r="D8156" s="24">
        <v>0</v>
      </c>
      <c r="E8156" s="24">
        <v>15.876000000000001</v>
      </c>
      <c r="F8156" s="48"/>
      <c r="G8156" s="48"/>
      <c r="H8156" s="1">
        <f t="shared" si="1412"/>
        <v>-22.711625364488459</v>
      </c>
      <c r="I8156" s="1">
        <f t="shared" si="1406"/>
        <v>7.8469173510352217</v>
      </c>
      <c r="J8156" s="4">
        <f>B8156+('PV model'!$B$3/15)+(I8156/60)</f>
        <v>14.85411528918392</v>
      </c>
      <c r="K8156" s="2">
        <f t="shared" si="1407"/>
        <v>-42.811729337758791</v>
      </c>
      <c r="L8156" s="2">
        <f>DEGREES(ASIN((((COS(RADIANS('PV model'!$B$2))*COS(RADIANS(H8156))*COS(RADIANS(K8156)))+(SIN(RADIANS('PV model'!$B$2))*SIN(RADIANS(H8156)))))))</f>
        <v>3.7327141489612932</v>
      </c>
      <c r="M8156" s="3">
        <f t="shared" si="1403"/>
        <v>3.7327141489612932</v>
      </c>
      <c r="N8156" s="2">
        <f t="shared" si="1408"/>
        <v>-38.919547494405094</v>
      </c>
      <c r="O8156" s="2">
        <f>IF('PV model'!$B$2&gt;0, 180-N8156,IF('PV model'!$B$2&lt;0,0-N8156,N8156))</f>
        <v>218.91954749440509</v>
      </c>
      <c r="P8156" s="2">
        <f>ABS(O8156-'PV model'!$B$5)</f>
        <v>13.919547494405094</v>
      </c>
      <c r="Q8156" s="3">
        <f t="shared" si="1404"/>
        <v>86.267285851038707</v>
      </c>
      <c r="R8156" s="3">
        <f t="shared" si="1409"/>
        <v>0</v>
      </c>
      <c r="S8156" s="3">
        <f t="shared" si="1405"/>
        <v>15.876000000000001</v>
      </c>
      <c r="T8156" s="3">
        <f>(0.5*(1-COS(RADIANS(90-$X$3)))*(D8156+E8156)*'PV model'!$B$4)</f>
        <v>0</v>
      </c>
      <c r="U8156" s="3">
        <f t="shared" si="1410"/>
        <v>15.876000000000001</v>
      </c>
      <c r="V8156" s="3">
        <f>('PV model'!$B$13*(U8156/1000)*(1-'PV model'!$B$14*((20+C8156)-25))*'PV model'!$B$10)/'PV model'!$B$12</f>
        <v>1.581886672128</v>
      </c>
    </row>
    <row r="8157" spans="1:22" x14ac:dyDescent="0.2">
      <c r="A8157" s="10">
        <f t="shared" si="1402"/>
        <v>340</v>
      </c>
      <c r="B8157" s="10">
        <f t="shared" si="1411"/>
        <v>16</v>
      </c>
      <c r="C8157" s="23">
        <v>5.9</v>
      </c>
      <c r="D8157" s="24">
        <v>0</v>
      </c>
      <c r="E8157" s="24">
        <v>3.528</v>
      </c>
      <c r="F8157" s="48"/>
      <c r="G8157" s="48"/>
      <c r="H8157" s="1">
        <f t="shared" si="1412"/>
        <v>-22.711625364488459</v>
      </c>
      <c r="I8157" s="1">
        <f t="shared" si="1406"/>
        <v>7.8469173510352217</v>
      </c>
      <c r="J8157" s="4">
        <f>B8157+('PV model'!$B$3/15)+(I8157/60)</f>
        <v>15.85411528918392</v>
      </c>
      <c r="K8157" s="2">
        <f t="shared" si="1407"/>
        <v>-57.811729337758791</v>
      </c>
      <c r="L8157" s="2">
        <f>DEGREES(ASIN((((COS(RADIANS('PV model'!$B$2))*COS(RADIANS(H8157))*COS(RADIANS(K8157)))+(SIN(RADIANS('PV model'!$B$2))*SIN(RADIANS(H8157)))))))</f>
        <v>-2.2843655821966347</v>
      </c>
      <c r="M8157" s="3">
        <f t="shared" si="1403"/>
        <v>0</v>
      </c>
      <c r="N8157" s="2">
        <f t="shared" si="1408"/>
        <v>-51.379817254909561</v>
      </c>
      <c r="O8157" s="2">
        <f>IF('PV model'!$B$2&gt;0, 180-N8157,IF('PV model'!$B$2&lt;0,0-N8157,N8157))</f>
        <v>231.37981725490957</v>
      </c>
      <c r="P8157" s="2">
        <f>ABS(O8157-'PV model'!$B$5)</f>
        <v>26.379817254909568</v>
      </c>
      <c r="Q8157" s="3">
        <f t="shared" si="1404"/>
        <v>92.284365582196628</v>
      </c>
      <c r="R8157" s="3">
        <f t="shared" si="1409"/>
        <v>0</v>
      </c>
      <c r="S8157" s="3">
        <f t="shared" si="1405"/>
        <v>3.528</v>
      </c>
      <c r="T8157" s="3">
        <f>(0.5*(1-COS(RADIANS(90-$X$3)))*(D8157+E8157)*'PV model'!$B$4)</f>
        <v>0</v>
      </c>
      <c r="U8157" s="3">
        <f t="shared" si="1410"/>
        <v>3.528</v>
      </c>
      <c r="V8157" s="3">
        <f>('PV model'!$B$13*(U8157/1000)*(1-'PV model'!$B$14*((20+C8157)-25))*'PV model'!$B$10)/'PV model'!$B$12</f>
        <v>0.35138930803199991</v>
      </c>
    </row>
    <row r="8158" spans="1:22" x14ac:dyDescent="0.2">
      <c r="A8158" s="10">
        <f t="shared" si="1402"/>
        <v>340</v>
      </c>
      <c r="B8158" s="10">
        <f t="shared" si="1411"/>
        <v>17</v>
      </c>
      <c r="C8158" s="23">
        <v>6</v>
      </c>
      <c r="D8158" s="24">
        <v>0</v>
      </c>
      <c r="E8158" s="24">
        <v>0</v>
      </c>
      <c r="F8158" s="48"/>
      <c r="G8158" s="48"/>
      <c r="H8158" s="1">
        <f t="shared" si="1412"/>
        <v>-22.711625364488459</v>
      </c>
      <c r="I8158" s="1">
        <f t="shared" si="1406"/>
        <v>7.8469173510352217</v>
      </c>
      <c r="J8158" s="4">
        <f>B8158+('PV model'!$B$3/15)+(I8158/60)</f>
        <v>16.85411528918392</v>
      </c>
      <c r="K8158" s="2">
        <f t="shared" si="1407"/>
        <v>-72.811729337758791</v>
      </c>
      <c r="L8158" s="2">
        <f>DEGREES(ASIN((((COS(RADIANS('PV model'!$B$2))*COS(RADIANS(H8158))*COS(RADIANS(K8158)))+(SIN(RADIANS('PV model'!$B$2))*SIN(RADIANS(H8158)))))))</f>
        <v>-9.4268406216313174</v>
      </c>
      <c r="M8158" s="3">
        <f t="shared" si="1403"/>
        <v>0</v>
      </c>
      <c r="N8158" s="2">
        <f t="shared" si="1408"/>
        <v>-63.294156574465923</v>
      </c>
      <c r="O8158" s="2">
        <f>IF('PV model'!$B$2&gt;0, 180-N8158,IF('PV model'!$B$2&lt;0,0-N8158,N8158))</f>
        <v>243.29415657446592</v>
      </c>
      <c r="P8158" s="2">
        <f>ABS(O8158-'PV model'!$B$5)</f>
        <v>38.294156574465916</v>
      </c>
      <c r="Q8158" s="3">
        <f t="shared" si="1404"/>
        <v>99.426840621631314</v>
      </c>
      <c r="R8158" s="3">
        <f t="shared" si="1409"/>
        <v>0</v>
      </c>
      <c r="S8158" s="3">
        <f t="shared" si="1405"/>
        <v>0</v>
      </c>
      <c r="T8158" s="3">
        <f>(0.5*(1-COS(RADIANS(90-$X$3)))*(D8158+E8158)*'PV model'!$B$4)</f>
        <v>0</v>
      </c>
      <c r="U8158" s="3">
        <f t="shared" si="1410"/>
        <v>0</v>
      </c>
      <c r="V8158" s="3">
        <f>('PV model'!$B$13*(U8158/1000)*(1-'PV model'!$B$14*((20+C8158)-25))*'PV model'!$B$10)/'PV model'!$B$12</f>
        <v>0</v>
      </c>
    </row>
    <row r="8159" spans="1:22" x14ac:dyDescent="0.2">
      <c r="A8159" s="10">
        <f t="shared" si="1402"/>
        <v>340</v>
      </c>
      <c r="B8159" s="10">
        <f t="shared" si="1411"/>
        <v>18</v>
      </c>
      <c r="C8159" s="23">
        <v>6.1</v>
      </c>
      <c r="D8159" s="24">
        <v>0</v>
      </c>
      <c r="E8159" s="24">
        <v>0</v>
      </c>
      <c r="F8159" s="48"/>
      <c r="G8159" s="48"/>
      <c r="H8159" s="1">
        <f t="shared" si="1412"/>
        <v>-22.711625364488459</v>
      </c>
      <c r="I8159" s="1">
        <f t="shared" si="1406"/>
        <v>7.8469173510352217</v>
      </c>
      <c r="J8159" s="4">
        <f>B8159+('PV model'!$B$3/15)+(I8159/60)</f>
        <v>17.85411528918392</v>
      </c>
      <c r="K8159" s="2">
        <f t="shared" si="1407"/>
        <v>-87.811729337758791</v>
      </c>
      <c r="L8159" s="2">
        <f>DEGREES(ASIN((((COS(RADIANS('PV model'!$B$2))*COS(RADIANS(H8159))*COS(RADIANS(K8159)))+(SIN(RADIANS('PV model'!$B$2))*SIN(RADIANS(H8159)))))))</f>
        <v>-17.351881163567434</v>
      </c>
      <c r="M8159" s="3">
        <f t="shared" si="1403"/>
        <v>0</v>
      </c>
      <c r="N8159" s="2">
        <f t="shared" si="1408"/>
        <v>-74.958177707977555</v>
      </c>
      <c r="O8159" s="2">
        <f>IF('PV model'!$B$2&gt;0, 180-N8159,IF('PV model'!$B$2&lt;0,0-N8159,N8159))</f>
        <v>254.95817770797754</v>
      </c>
      <c r="P8159" s="2">
        <f>ABS(O8159-'PV model'!$B$5)</f>
        <v>49.958177707977541</v>
      </c>
      <c r="Q8159" s="3">
        <f t="shared" si="1404"/>
        <v>107.35188116356744</v>
      </c>
      <c r="R8159" s="3">
        <f t="shared" si="1409"/>
        <v>0</v>
      </c>
      <c r="S8159" s="3">
        <f t="shared" si="1405"/>
        <v>0</v>
      </c>
      <c r="T8159" s="3">
        <f>(0.5*(1-COS(RADIANS(90-$X$3)))*(D8159+E8159)*'PV model'!$B$4)</f>
        <v>0</v>
      </c>
      <c r="U8159" s="3">
        <f t="shared" si="1410"/>
        <v>0</v>
      </c>
      <c r="V8159" s="3">
        <f>('PV model'!$B$13*(U8159/1000)*(1-'PV model'!$B$14*((20+C8159)-25))*'PV model'!$B$10)/'PV model'!$B$12</f>
        <v>0</v>
      </c>
    </row>
    <row r="8160" spans="1:22" x14ac:dyDescent="0.2">
      <c r="A8160" s="10">
        <f t="shared" si="1402"/>
        <v>340</v>
      </c>
      <c r="B8160" s="10">
        <f t="shared" si="1411"/>
        <v>19</v>
      </c>
      <c r="C8160" s="23">
        <v>6.4</v>
      </c>
      <c r="D8160" s="24">
        <v>0</v>
      </c>
      <c r="E8160" s="24">
        <v>0</v>
      </c>
      <c r="F8160" s="48"/>
      <c r="G8160" s="48"/>
      <c r="H8160" s="1">
        <f t="shared" si="1412"/>
        <v>-22.711625364488459</v>
      </c>
      <c r="I8160" s="1">
        <f t="shared" si="1406"/>
        <v>7.8469173510352217</v>
      </c>
      <c r="J8160" s="4">
        <f>B8160+('PV model'!$B$3/15)+(I8160/60)</f>
        <v>18.85411528918392</v>
      </c>
      <c r="K8160" s="2">
        <f t="shared" si="1407"/>
        <v>-102.81172933775879</v>
      </c>
      <c r="L8160" s="2">
        <f>DEGREES(ASIN((((COS(RADIANS('PV model'!$B$2))*COS(RADIANS(H8160))*COS(RADIANS(K8160)))+(SIN(RADIANS('PV model'!$B$2))*SIN(RADIANS(H8160)))))))</f>
        <v>-25.724861564404662</v>
      </c>
      <c r="M8160" s="3">
        <f t="shared" si="1403"/>
        <v>0</v>
      </c>
      <c r="N8160" s="2">
        <f t="shared" si="1408"/>
        <v>-86.811557275562492</v>
      </c>
      <c r="O8160" s="2">
        <f>IF('PV model'!$B$2&gt;0, 180-N8160,IF('PV model'!$B$2&lt;0,0-N8160,N8160))</f>
        <v>266.81155727556251</v>
      </c>
      <c r="P8160" s="2">
        <f>ABS(O8160-'PV model'!$B$5)</f>
        <v>61.811557275562507</v>
      </c>
      <c r="Q8160" s="3">
        <f t="shared" si="1404"/>
        <v>115.72486156440466</v>
      </c>
      <c r="R8160" s="3">
        <f t="shared" si="1409"/>
        <v>0</v>
      </c>
      <c r="S8160" s="3">
        <f t="shared" si="1405"/>
        <v>0</v>
      </c>
      <c r="T8160" s="3">
        <f>(0.5*(1-COS(RADIANS(90-$X$3)))*(D8160+E8160)*'PV model'!$B$4)</f>
        <v>0</v>
      </c>
      <c r="U8160" s="3">
        <f t="shared" si="1410"/>
        <v>0</v>
      </c>
      <c r="V8160" s="3">
        <f>('PV model'!$B$13*(U8160/1000)*(1-'PV model'!$B$14*((20+C8160)-25))*'PV model'!$B$10)/'PV model'!$B$12</f>
        <v>0</v>
      </c>
    </row>
    <row r="8161" spans="1:22" x14ac:dyDescent="0.2">
      <c r="A8161" s="10">
        <f t="shared" si="1402"/>
        <v>340</v>
      </c>
      <c r="B8161" s="10">
        <f t="shared" si="1411"/>
        <v>20</v>
      </c>
      <c r="C8161" s="23">
        <v>6.6</v>
      </c>
      <c r="D8161" s="24">
        <v>0</v>
      </c>
      <c r="E8161" s="24">
        <v>0</v>
      </c>
      <c r="F8161" s="48"/>
      <c r="G8161" s="48"/>
      <c r="H8161" s="1">
        <f t="shared" si="1412"/>
        <v>-22.711625364488459</v>
      </c>
      <c r="I8161" s="1">
        <f t="shared" si="1406"/>
        <v>7.8469173510352217</v>
      </c>
      <c r="J8161" s="4">
        <f>B8161+('PV model'!$B$3/15)+(I8161/60)</f>
        <v>19.85411528918392</v>
      </c>
      <c r="K8161" s="2">
        <f t="shared" si="1407"/>
        <v>-117.81172933775879</v>
      </c>
      <c r="L8161" s="2">
        <f>DEGREES(ASIN((((COS(RADIANS('PV model'!$B$2))*COS(RADIANS(H8161))*COS(RADIANS(K8161)))+(SIN(RADIANS('PV model'!$B$2))*SIN(RADIANS(H8161)))))))</f>
        <v>-34.191805639305151</v>
      </c>
      <c r="M8161" s="3">
        <f t="shared" si="1403"/>
        <v>0</v>
      </c>
      <c r="N8161" s="2">
        <f t="shared" si="1408"/>
        <v>-80.535880142042075</v>
      </c>
      <c r="O8161" s="2">
        <f>IF('PV model'!$B$2&gt;0, 180-N8161,IF('PV model'!$B$2&lt;0,0-N8161,N8161))</f>
        <v>260.53588014204206</v>
      </c>
      <c r="P8161" s="2">
        <f>ABS(O8161-'PV model'!$B$5)</f>
        <v>55.53588014204206</v>
      </c>
      <c r="Q8161" s="3">
        <f t="shared" si="1404"/>
        <v>124.19180563930516</v>
      </c>
      <c r="R8161" s="3">
        <f t="shared" si="1409"/>
        <v>0</v>
      </c>
      <c r="S8161" s="3">
        <f t="shared" si="1405"/>
        <v>0</v>
      </c>
      <c r="T8161" s="3">
        <f>(0.5*(1-COS(RADIANS(90-$X$3)))*(D8161+E8161)*'PV model'!$B$4)</f>
        <v>0</v>
      </c>
      <c r="U8161" s="3">
        <f t="shared" si="1410"/>
        <v>0</v>
      </c>
      <c r="V8161" s="3">
        <f>('PV model'!$B$13*(U8161/1000)*(1-'PV model'!$B$14*((20+C8161)-25))*'PV model'!$B$10)/'PV model'!$B$12</f>
        <v>0</v>
      </c>
    </row>
    <row r="8162" spans="1:22" x14ac:dyDescent="0.2">
      <c r="A8162" s="10">
        <f t="shared" si="1402"/>
        <v>340</v>
      </c>
      <c r="B8162" s="10">
        <f t="shared" si="1411"/>
        <v>21</v>
      </c>
      <c r="C8162" s="23">
        <v>6.9</v>
      </c>
      <c r="D8162" s="24">
        <v>0</v>
      </c>
      <c r="E8162" s="24">
        <v>0</v>
      </c>
      <c r="F8162" s="48"/>
      <c r="G8162" s="48"/>
      <c r="H8162" s="1">
        <f t="shared" si="1412"/>
        <v>-22.711625364488459</v>
      </c>
      <c r="I8162" s="1">
        <f t="shared" si="1406"/>
        <v>7.8469173510352217</v>
      </c>
      <c r="J8162" s="4">
        <f>B8162+('PV model'!$B$3/15)+(I8162/60)</f>
        <v>20.85411528918392</v>
      </c>
      <c r="K8162" s="2">
        <f t="shared" si="1407"/>
        <v>-132.81172933775881</v>
      </c>
      <c r="L8162" s="2">
        <f>DEGREES(ASIN((((COS(RADIANS('PV model'!$B$2))*COS(RADIANS(H8162))*COS(RADIANS(K8162)))+(SIN(RADIANS('PV model'!$B$2))*SIN(RADIANS(H8162)))))))</f>
        <v>-42.319734934544641</v>
      </c>
      <c r="M8162" s="3">
        <f t="shared" si="1403"/>
        <v>0</v>
      </c>
      <c r="N8162" s="2">
        <f t="shared" si="1408"/>
        <v>-66.236025738770621</v>
      </c>
      <c r="O8162" s="2">
        <f>IF('PV model'!$B$2&gt;0, 180-N8162,IF('PV model'!$B$2&lt;0,0-N8162,N8162))</f>
        <v>246.23602573877062</v>
      </c>
      <c r="P8162" s="2">
        <f>ABS(O8162-'PV model'!$B$5)</f>
        <v>41.236025738770621</v>
      </c>
      <c r="Q8162" s="3">
        <f t="shared" si="1404"/>
        <v>132.31973493454464</v>
      </c>
      <c r="R8162" s="3">
        <f t="shared" si="1409"/>
        <v>0</v>
      </c>
      <c r="S8162" s="3">
        <f t="shared" si="1405"/>
        <v>0</v>
      </c>
      <c r="T8162" s="3">
        <f>(0.5*(1-COS(RADIANS(90-$X$3)))*(D8162+E8162)*'PV model'!$B$4)</f>
        <v>0</v>
      </c>
      <c r="U8162" s="3">
        <f t="shared" si="1410"/>
        <v>0</v>
      </c>
      <c r="V8162" s="3">
        <f>('PV model'!$B$13*(U8162/1000)*(1-'PV model'!$B$14*((20+C8162)-25))*'PV model'!$B$10)/'PV model'!$B$12</f>
        <v>0</v>
      </c>
    </row>
    <row r="8163" spans="1:22" x14ac:dyDescent="0.2">
      <c r="A8163" s="10">
        <f t="shared" si="1402"/>
        <v>340</v>
      </c>
      <c r="B8163" s="10">
        <f t="shared" si="1411"/>
        <v>22</v>
      </c>
      <c r="C8163" s="23">
        <v>7.7</v>
      </c>
      <c r="D8163" s="24">
        <v>0</v>
      </c>
      <c r="E8163" s="24">
        <v>0</v>
      </c>
      <c r="F8163" s="48"/>
      <c r="G8163" s="48"/>
      <c r="H8163" s="1">
        <f t="shared" si="1412"/>
        <v>-22.711625364488459</v>
      </c>
      <c r="I8163" s="1">
        <f t="shared" si="1406"/>
        <v>7.8469173510352217</v>
      </c>
      <c r="J8163" s="4">
        <f>B8163+('PV model'!$B$3/15)+(I8163/60)</f>
        <v>21.85411528918392</v>
      </c>
      <c r="K8163" s="2">
        <f t="shared" si="1407"/>
        <v>-147.81172933775881</v>
      </c>
      <c r="L8163" s="2">
        <f>DEGREES(ASIN((((COS(RADIANS('PV model'!$B$2))*COS(RADIANS(H8163))*COS(RADIANS(K8163)))+(SIN(RADIANS('PV model'!$B$2))*SIN(RADIANS(H8163)))))))</f>
        <v>-49.496952489784512</v>
      </c>
      <c r="M8163" s="3">
        <f t="shared" si="1403"/>
        <v>0</v>
      </c>
      <c r="N8163" s="2">
        <f t="shared" si="1408"/>
        <v>-49.164578882764879</v>
      </c>
      <c r="O8163" s="2">
        <f>IF('PV model'!$B$2&gt;0, 180-N8163,IF('PV model'!$B$2&lt;0,0-N8163,N8163))</f>
        <v>229.16457888276489</v>
      </c>
      <c r="P8163" s="2">
        <f>ABS(O8163-'PV model'!$B$5)</f>
        <v>24.164578882764886</v>
      </c>
      <c r="Q8163" s="3">
        <f t="shared" si="1404"/>
        <v>139.49695248978452</v>
      </c>
      <c r="R8163" s="3">
        <f t="shared" si="1409"/>
        <v>0</v>
      </c>
      <c r="S8163" s="3">
        <f t="shared" si="1405"/>
        <v>0</v>
      </c>
      <c r="T8163" s="3">
        <f>(0.5*(1-COS(RADIANS(90-$X$3)))*(D8163+E8163)*'PV model'!$B$4)</f>
        <v>0</v>
      </c>
      <c r="U8163" s="3">
        <f t="shared" si="1410"/>
        <v>0</v>
      </c>
      <c r="V8163" s="3">
        <f>('PV model'!$B$13*(U8163/1000)*(1-'PV model'!$B$14*((20+C8163)-25))*'PV model'!$B$10)/'PV model'!$B$12</f>
        <v>0</v>
      </c>
    </row>
    <row r="8164" spans="1:22" x14ac:dyDescent="0.2">
      <c r="A8164" s="10">
        <f t="shared" si="1402"/>
        <v>340</v>
      </c>
      <c r="B8164" s="10">
        <f t="shared" si="1411"/>
        <v>23</v>
      </c>
      <c r="C8164" s="23">
        <v>8.4</v>
      </c>
      <c r="D8164" s="24">
        <v>0</v>
      </c>
      <c r="E8164" s="24">
        <v>0</v>
      </c>
      <c r="F8164" s="48"/>
      <c r="G8164" s="48"/>
      <c r="H8164" s="1">
        <f t="shared" si="1412"/>
        <v>-22.711625364488459</v>
      </c>
      <c r="I8164" s="1">
        <f t="shared" si="1406"/>
        <v>7.8469173510352217</v>
      </c>
      <c r="J8164" s="4">
        <f>B8164+('PV model'!$B$3/15)+(I8164/60)</f>
        <v>22.85411528918392</v>
      </c>
      <c r="K8164" s="2">
        <f t="shared" si="1407"/>
        <v>-162.81172933775881</v>
      </c>
      <c r="L8164" s="2">
        <f>DEGREES(ASIN((((COS(RADIANS('PV model'!$B$2))*COS(RADIANS(H8164))*COS(RADIANS(K8164)))+(SIN(RADIANS('PV model'!$B$2))*SIN(RADIANS(H8164)))))))</f>
        <v>-54.819560825671083</v>
      </c>
      <c r="M8164" s="3">
        <f t="shared" si="1403"/>
        <v>0</v>
      </c>
      <c r="N8164" s="2">
        <f t="shared" si="1408"/>
        <v>-28.237998602825506</v>
      </c>
      <c r="O8164" s="2">
        <f>IF('PV model'!$B$2&gt;0, 180-N8164,IF('PV model'!$B$2&lt;0,0-N8164,N8164))</f>
        <v>208.23799860282551</v>
      </c>
      <c r="P8164" s="2">
        <f>ABS(O8164-'PV model'!$B$5)</f>
        <v>3.2379986028255132</v>
      </c>
      <c r="Q8164" s="3">
        <f t="shared" si="1404"/>
        <v>144.81956082567106</v>
      </c>
      <c r="R8164" s="3">
        <f t="shared" si="1409"/>
        <v>0</v>
      </c>
      <c r="S8164" s="3">
        <f t="shared" si="1405"/>
        <v>0</v>
      </c>
      <c r="T8164" s="3">
        <f>(0.5*(1-COS(RADIANS(90-$X$3)))*(D8164+E8164)*'PV model'!$B$4)</f>
        <v>0</v>
      </c>
      <c r="U8164" s="3">
        <f t="shared" si="1410"/>
        <v>0</v>
      </c>
      <c r="V8164" s="3">
        <f>('PV model'!$B$13*(U8164/1000)*(1-'PV model'!$B$14*((20+C8164)-25))*'PV model'!$B$10)/'PV model'!$B$12</f>
        <v>0</v>
      </c>
    </row>
    <row r="8165" spans="1:22" x14ac:dyDescent="0.2">
      <c r="A8165" s="10">
        <f t="shared" si="1402"/>
        <v>340</v>
      </c>
      <c r="B8165" s="10">
        <f t="shared" si="1411"/>
        <v>24</v>
      </c>
      <c r="C8165" s="23">
        <v>9.1999999999999993</v>
      </c>
      <c r="D8165" s="24">
        <v>0</v>
      </c>
      <c r="E8165" s="24">
        <v>0</v>
      </c>
      <c r="F8165" s="48"/>
      <c r="G8165" s="48"/>
      <c r="H8165" s="1">
        <f t="shared" si="1412"/>
        <v>-22.711625364488459</v>
      </c>
      <c r="I8165" s="1">
        <f t="shared" si="1406"/>
        <v>7.8469173510352217</v>
      </c>
      <c r="J8165" s="4">
        <f>B8165+('PV model'!$B$3/15)+(I8165/60)</f>
        <v>23.85411528918392</v>
      </c>
      <c r="K8165" s="2">
        <f t="shared" si="1407"/>
        <v>-177.81172933775881</v>
      </c>
      <c r="L8165" s="2">
        <f>DEGREES(ASIN((((COS(RADIANS('PV model'!$B$2))*COS(RADIANS(H8165))*COS(RADIANS(K8165)))+(SIN(RADIANS('PV model'!$B$2))*SIN(RADIANS(H8165)))))))</f>
        <v>-57.171334506555816</v>
      </c>
      <c r="M8165" s="3">
        <f t="shared" si="1403"/>
        <v>0</v>
      </c>
      <c r="N8165" s="2">
        <f t="shared" si="1408"/>
        <v>-3.725173576150854</v>
      </c>
      <c r="O8165" s="2">
        <f>IF('PV model'!$B$2&gt;0, 180-N8165,IF('PV model'!$B$2&lt;0,0-N8165,N8165))</f>
        <v>183.72517357615087</v>
      </c>
      <c r="P8165" s="2">
        <f>ABS(O8165-'PV model'!$B$5)</f>
        <v>21.274826423849134</v>
      </c>
      <c r="Q8165" s="3">
        <f t="shared" si="1404"/>
        <v>147.17133450655581</v>
      </c>
      <c r="R8165" s="3">
        <f t="shared" si="1409"/>
        <v>0</v>
      </c>
      <c r="S8165" s="3">
        <f t="shared" si="1405"/>
        <v>0</v>
      </c>
      <c r="T8165" s="3">
        <f>(0.5*(1-COS(RADIANS(90-$X$3)))*(D8165+E8165)*'PV model'!$B$4)</f>
        <v>0</v>
      </c>
      <c r="U8165" s="3">
        <f t="shared" si="1410"/>
        <v>0</v>
      </c>
      <c r="V8165" s="3">
        <f>('PV model'!$B$13*(U8165/1000)*(1-'PV model'!$B$14*((20+C8165)-25))*'PV model'!$B$10)/'PV model'!$B$12</f>
        <v>0</v>
      </c>
    </row>
    <row r="8166" spans="1:22" x14ac:dyDescent="0.2">
      <c r="A8166" s="10">
        <f t="shared" si="1402"/>
        <v>341</v>
      </c>
      <c r="B8166" s="10">
        <f t="shared" si="1411"/>
        <v>1</v>
      </c>
      <c r="C8166" s="23">
        <v>8.8000000000000007</v>
      </c>
      <c r="D8166" s="24">
        <v>0</v>
      </c>
      <c r="E8166" s="24">
        <v>0</v>
      </c>
      <c r="F8166" s="48"/>
      <c r="G8166" s="48"/>
      <c r="H8166" s="1">
        <f t="shared" si="1412"/>
        <v>-22.809787399301371</v>
      </c>
      <c r="I8166" s="1">
        <f t="shared" si="1406"/>
        <v>7.4220759907697822</v>
      </c>
      <c r="J8166" s="4">
        <f>B8166+('PV model'!$B$3/15)+(I8166/60)</f>
        <v>0.84703459984616303</v>
      </c>
      <c r="K8166" s="2">
        <f t="shared" si="1407"/>
        <v>167.29448100230755</v>
      </c>
      <c r="L8166" s="2">
        <f>DEGREES(ASIN((((COS(RADIANS('PV model'!$B$2))*COS(RADIANS(H8166))*COS(RADIANS(K8166)))+(SIN(RADIANS('PV model'!$B$2))*SIN(RADIANS(H8166)))))))</f>
        <v>-55.977539415025269</v>
      </c>
      <c r="M8166" s="3">
        <f t="shared" si="1403"/>
        <v>0</v>
      </c>
      <c r="N8166" s="2">
        <f t="shared" si="1408"/>
        <v>21.244465223973258</v>
      </c>
      <c r="O8166" s="2">
        <f>IF('PV model'!$B$2&gt;0, 180-N8166,IF('PV model'!$B$2&lt;0,0-N8166,N8166))</f>
        <v>158.75553477602674</v>
      </c>
      <c r="P8166" s="2">
        <f>ABS(O8166-'PV model'!$B$5)</f>
        <v>46.244465223973265</v>
      </c>
      <c r="Q8166" s="3">
        <f t="shared" si="1404"/>
        <v>145.97753941502529</v>
      </c>
      <c r="R8166" s="3">
        <f t="shared" si="1409"/>
        <v>0</v>
      </c>
      <c r="S8166" s="3">
        <f t="shared" si="1405"/>
        <v>0</v>
      </c>
      <c r="T8166" s="3">
        <f>(0.5*(1-COS(RADIANS(90-$X$3)))*(D8166+E8166)*'PV model'!$B$4)</f>
        <v>0</v>
      </c>
      <c r="U8166" s="3">
        <f t="shared" si="1410"/>
        <v>0</v>
      </c>
      <c r="V8166" s="3">
        <f>('PV model'!$B$13*(U8166/1000)*(1-'PV model'!$B$14*((20+C8166)-25))*'PV model'!$B$10)/'PV model'!$B$12</f>
        <v>0</v>
      </c>
    </row>
    <row r="8167" spans="1:22" x14ac:dyDescent="0.2">
      <c r="A8167" s="10">
        <f t="shared" si="1402"/>
        <v>341</v>
      </c>
      <c r="B8167" s="10">
        <f t="shared" si="1411"/>
        <v>2</v>
      </c>
      <c r="C8167" s="23">
        <v>8.5</v>
      </c>
      <c r="D8167" s="24">
        <v>0</v>
      </c>
      <c r="E8167" s="24">
        <v>0</v>
      </c>
      <c r="F8167" s="48"/>
      <c r="G8167" s="48"/>
      <c r="H8167" s="1">
        <f t="shared" si="1412"/>
        <v>-22.809787399301371</v>
      </c>
      <c r="I8167" s="1">
        <f t="shared" si="1406"/>
        <v>7.4220759907697822</v>
      </c>
      <c r="J8167" s="4">
        <f>B8167+('PV model'!$B$3/15)+(I8167/60)</f>
        <v>1.847034599846163</v>
      </c>
      <c r="K8167" s="2">
        <f t="shared" si="1407"/>
        <v>152.29448100230755</v>
      </c>
      <c r="L8167" s="2">
        <f>DEGREES(ASIN((((COS(RADIANS('PV model'!$B$2))*COS(RADIANS(H8167))*COS(RADIANS(K8167)))+(SIN(RADIANS('PV model'!$B$2))*SIN(RADIANS(H8167)))))))</f>
        <v>-51.420382639225217</v>
      </c>
      <c r="M8167" s="3">
        <f t="shared" si="1403"/>
        <v>0</v>
      </c>
      <c r="N8167" s="2">
        <f t="shared" si="1408"/>
        <v>43.41261680178193</v>
      </c>
      <c r="O8167" s="2">
        <f>IF('PV model'!$B$2&gt;0, 180-N8167,IF('PV model'!$B$2&lt;0,0-N8167,N8167))</f>
        <v>136.58738319821808</v>
      </c>
      <c r="P8167" s="2">
        <f>ABS(O8167-'PV model'!$B$5)</f>
        <v>68.412616801781923</v>
      </c>
      <c r="Q8167" s="3">
        <f t="shared" si="1404"/>
        <v>141.42038263922521</v>
      </c>
      <c r="R8167" s="3">
        <f t="shared" si="1409"/>
        <v>0</v>
      </c>
      <c r="S8167" s="3">
        <f t="shared" si="1405"/>
        <v>0</v>
      </c>
      <c r="T8167" s="3">
        <f>(0.5*(1-COS(RADIANS(90-$X$3)))*(D8167+E8167)*'PV model'!$B$4)</f>
        <v>0</v>
      </c>
      <c r="U8167" s="3">
        <f t="shared" si="1410"/>
        <v>0</v>
      </c>
      <c r="V8167" s="3">
        <f>('PV model'!$B$13*(U8167/1000)*(1-'PV model'!$B$14*((20+C8167)-25))*'PV model'!$B$10)/'PV model'!$B$12</f>
        <v>0</v>
      </c>
    </row>
    <row r="8168" spans="1:22" x14ac:dyDescent="0.2">
      <c r="A8168" s="10">
        <f t="shared" si="1402"/>
        <v>341</v>
      </c>
      <c r="B8168" s="10">
        <f t="shared" si="1411"/>
        <v>3</v>
      </c>
      <c r="C8168" s="23">
        <v>8.1</v>
      </c>
      <c r="D8168" s="24">
        <v>0</v>
      </c>
      <c r="E8168" s="24">
        <v>0</v>
      </c>
      <c r="F8168" s="48"/>
      <c r="G8168" s="48"/>
      <c r="H8168" s="1">
        <f t="shared" si="1412"/>
        <v>-22.809787399301371</v>
      </c>
      <c r="I8168" s="1">
        <f t="shared" si="1406"/>
        <v>7.4220759907697822</v>
      </c>
      <c r="J8168" s="4">
        <f>B8168+('PV model'!$B$3/15)+(I8168/60)</f>
        <v>2.8470345998461628</v>
      </c>
      <c r="K8168" s="2">
        <f t="shared" si="1407"/>
        <v>137.29448100230755</v>
      </c>
      <c r="L8168" s="2">
        <f>DEGREES(ASIN((((COS(RADIANS('PV model'!$B$2))*COS(RADIANS(H8168))*COS(RADIANS(K8168)))+(SIN(RADIANS('PV model'!$B$2))*SIN(RADIANS(H8168)))))))</f>
        <v>-44.681470963422754</v>
      </c>
      <c r="M8168" s="3">
        <f t="shared" si="1403"/>
        <v>0</v>
      </c>
      <c r="N8168" s="2">
        <f t="shared" si="1408"/>
        <v>61.555466120973797</v>
      </c>
      <c r="O8168" s="2">
        <f>IF('PV model'!$B$2&gt;0, 180-N8168,IF('PV model'!$B$2&lt;0,0-N8168,N8168))</f>
        <v>118.44453387902621</v>
      </c>
      <c r="P8168" s="2">
        <f>ABS(O8168-'PV model'!$B$5)</f>
        <v>86.55546612097379</v>
      </c>
      <c r="Q8168" s="3">
        <f t="shared" si="1404"/>
        <v>134.68147096342275</v>
      </c>
      <c r="R8168" s="3">
        <f t="shared" si="1409"/>
        <v>0</v>
      </c>
      <c r="S8168" s="3">
        <f t="shared" si="1405"/>
        <v>0</v>
      </c>
      <c r="T8168" s="3">
        <f>(0.5*(1-COS(RADIANS(90-$X$3)))*(D8168+E8168)*'PV model'!$B$4)</f>
        <v>0</v>
      </c>
      <c r="U8168" s="3">
        <f t="shared" si="1410"/>
        <v>0</v>
      </c>
      <c r="V8168" s="3">
        <f>('PV model'!$B$13*(U8168/1000)*(1-'PV model'!$B$14*((20+C8168)-25))*'PV model'!$B$10)/'PV model'!$B$12</f>
        <v>0</v>
      </c>
    </row>
    <row r="8169" spans="1:22" x14ac:dyDescent="0.2">
      <c r="A8169" s="10">
        <f t="shared" si="1402"/>
        <v>341</v>
      </c>
      <c r="B8169" s="10">
        <f t="shared" si="1411"/>
        <v>4</v>
      </c>
      <c r="C8169" s="23">
        <v>7.7</v>
      </c>
      <c r="D8169" s="24">
        <v>0</v>
      </c>
      <c r="E8169" s="24">
        <v>0</v>
      </c>
      <c r="F8169" s="48"/>
      <c r="G8169" s="48"/>
      <c r="H8169" s="1">
        <f t="shared" si="1412"/>
        <v>-22.809787399301371</v>
      </c>
      <c r="I8169" s="1">
        <f t="shared" si="1406"/>
        <v>7.4220759907697822</v>
      </c>
      <c r="J8169" s="4">
        <f>B8169+('PV model'!$B$3/15)+(I8169/60)</f>
        <v>3.8470345998461628</v>
      </c>
      <c r="K8169" s="2">
        <f t="shared" si="1407"/>
        <v>122.29448100230756</v>
      </c>
      <c r="L8169" s="2">
        <f>DEGREES(ASIN((((COS(RADIANS('PV model'!$B$2))*COS(RADIANS(H8169))*COS(RADIANS(K8169)))+(SIN(RADIANS('PV model'!$B$2))*SIN(RADIANS(H8169)))))))</f>
        <v>-36.758290490837155</v>
      </c>
      <c r="M8169" s="3">
        <f t="shared" si="1403"/>
        <v>0</v>
      </c>
      <c r="N8169" s="2">
        <f t="shared" si="1408"/>
        <v>76.554115745630867</v>
      </c>
      <c r="O8169" s="2">
        <f>IF('PV model'!$B$2&gt;0, 180-N8169,IF('PV model'!$B$2&lt;0,0-N8169,N8169))</f>
        <v>103.44588425436913</v>
      </c>
      <c r="P8169" s="2">
        <f>ABS(O8169-'PV model'!$B$5)</f>
        <v>101.55411574563087</v>
      </c>
      <c r="Q8169" s="3">
        <f t="shared" si="1404"/>
        <v>126.75829049083715</v>
      </c>
      <c r="R8169" s="3">
        <f t="shared" si="1409"/>
        <v>0</v>
      </c>
      <c r="S8169" s="3">
        <f t="shared" si="1405"/>
        <v>0</v>
      </c>
      <c r="T8169" s="3">
        <f>(0.5*(1-COS(RADIANS(90-$X$3)))*(D8169+E8169)*'PV model'!$B$4)</f>
        <v>0</v>
      </c>
      <c r="U8169" s="3">
        <f t="shared" si="1410"/>
        <v>0</v>
      </c>
      <c r="V8169" s="3">
        <f>('PV model'!$B$13*(U8169/1000)*(1-'PV model'!$B$14*((20+C8169)-25))*'PV model'!$B$10)/'PV model'!$B$12</f>
        <v>0</v>
      </c>
    </row>
    <row r="8170" spans="1:22" x14ac:dyDescent="0.2">
      <c r="A8170" s="10">
        <f t="shared" si="1402"/>
        <v>341</v>
      </c>
      <c r="B8170" s="10">
        <f t="shared" si="1411"/>
        <v>5</v>
      </c>
      <c r="C8170" s="23">
        <v>7.2</v>
      </c>
      <c r="D8170" s="24">
        <v>0</v>
      </c>
      <c r="E8170" s="24">
        <v>0</v>
      </c>
      <c r="F8170" s="48"/>
      <c r="G8170" s="48"/>
      <c r="H8170" s="1">
        <f t="shared" si="1412"/>
        <v>-22.809787399301371</v>
      </c>
      <c r="I8170" s="1">
        <f t="shared" si="1406"/>
        <v>7.4220759907697822</v>
      </c>
      <c r="J8170" s="4">
        <f>B8170+('PV model'!$B$3/15)+(I8170/60)</f>
        <v>4.8470345998461637</v>
      </c>
      <c r="K8170" s="2">
        <f t="shared" si="1407"/>
        <v>107.29448100230755</v>
      </c>
      <c r="L8170" s="2">
        <f>DEGREES(ASIN((((COS(RADIANS('PV model'!$B$2))*COS(RADIANS(H8170))*COS(RADIANS(K8170)))+(SIN(RADIANS('PV model'!$B$2))*SIN(RADIANS(H8170)))))))</f>
        <v>-28.340232397151002</v>
      </c>
      <c r="M8170" s="3">
        <f t="shared" si="1403"/>
        <v>0</v>
      </c>
      <c r="N8170" s="2">
        <f t="shared" si="1408"/>
        <v>89.592576448792997</v>
      </c>
      <c r="O8170" s="2">
        <f>IF('PV model'!$B$2&gt;0, 180-N8170,IF('PV model'!$B$2&lt;0,0-N8170,N8170))</f>
        <v>90.407423551207003</v>
      </c>
      <c r="P8170" s="2">
        <f>ABS(O8170-'PV model'!$B$5)</f>
        <v>114.592576448793</v>
      </c>
      <c r="Q8170" s="3">
        <f t="shared" si="1404"/>
        <v>118.340232397151</v>
      </c>
      <c r="R8170" s="3">
        <f t="shared" si="1409"/>
        <v>0</v>
      </c>
      <c r="S8170" s="3">
        <f t="shared" si="1405"/>
        <v>0</v>
      </c>
      <c r="T8170" s="3">
        <f>(0.5*(1-COS(RADIANS(90-$X$3)))*(D8170+E8170)*'PV model'!$B$4)</f>
        <v>0</v>
      </c>
      <c r="U8170" s="3">
        <f t="shared" si="1410"/>
        <v>0</v>
      </c>
      <c r="V8170" s="3">
        <f>('PV model'!$B$13*(U8170/1000)*(1-'PV model'!$B$14*((20+C8170)-25))*'PV model'!$B$10)/'PV model'!$B$12</f>
        <v>0</v>
      </c>
    </row>
    <row r="8171" spans="1:22" x14ac:dyDescent="0.2">
      <c r="A8171" s="10">
        <f t="shared" si="1402"/>
        <v>341</v>
      </c>
      <c r="B8171" s="10">
        <f t="shared" si="1411"/>
        <v>6</v>
      </c>
      <c r="C8171" s="23">
        <v>6.8</v>
      </c>
      <c r="D8171" s="24">
        <v>0</v>
      </c>
      <c r="E8171" s="24">
        <v>0</v>
      </c>
      <c r="F8171" s="48"/>
      <c r="G8171" s="48"/>
      <c r="H8171" s="1">
        <f t="shared" si="1412"/>
        <v>-22.809787399301371</v>
      </c>
      <c r="I8171" s="1">
        <f t="shared" si="1406"/>
        <v>7.4220759907697822</v>
      </c>
      <c r="J8171" s="4">
        <f>B8171+('PV model'!$B$3/15)+(I8171/60)</f>
        <v>5.8470345998461637</v>
      </c>
      <c r="K8171" s="2">
        <f t="shared" si="1407"/>
        <v>92.294481002307549</v>
      </c>
      <c r="L8171" s="2">
        <f>DEGREES(ASIN((((COS(RADIANS('PV model'!$B$2))*COS(RADIANS(H8171))*COS(RADIANS(K8171)))+(SIN(RADIANS('PV model'!$B$2))*SIN(RADIANS(H8171)))))))</f>
        <v>-19.900913262533102</v>
      </c>
      <c r="M8171" s="3">
        <f t="shared" si="1403"/>
        <v>0</v>
      </c>
      <c r="N8171" s="2">
        <f t="shared" si="1408"/>
        <v>78.394011895529999</v>
      </c>
      <c r="O8171" s="2">
        <f>IF('PV model'!$B$2&gt;0, 180-N8171,IF('PV model'!$B$2&lt;0,0-N8171,N8171))</f>
        <v>101.60598810447</v>
      </c>
      <c r="P8171" s="2">
        <f>ABS(O8171-'PV model'!$B$5)</f>
        <v>103.39401189553</v>
      </c>
      <c r="Q8171" s="3">
        <f t="shared" si="1404"/>
        <v>109.90091326253311</v>
      </c>
      <c r="R8171" s="3">
        <f t="shared" si="1409"/>
        <v>0</v>
      </c>
      <c r="S8171" s="3">
        <f t="shared" si="1405"/>
        <v>0</v>
      </c>
      <c r="T8171" s="3">
        <f>(0.5*(1-COS(RADIANS(90-$X$3)))*(D8171+E8171)*'PV model'!$B$4)</f>
        <v>0</v>
      </c>
      <c r="U8171" s="3">
        <f t="shared" si="1410"/>
        <v>0</v>
      </c>
      <c r="V8171" s="3">
        <f>('PV model'!$B$13*(U8171/1000)*(1-'PV model'!$B$14*((20+C8171)-25))*'PV model'!$B$10)/'PV model'!$B$12</f>
        <v>0</v>
      </c>
    </row>
    <row r="8172" spans="1:22" x14ac:dyDescent="0.2">
      <c r="A8172" s="10">
        <f t="shared" si="1402"/>
        <v>341</v>
      </c>
      <c r="B8172" s="10">
        <f t="shared" si="1411"/>
        <v>7</v>
      </c>
      <c r="C8172" s="23">
        <v>6.3</v>
      </c>
      <c r="D8172" s="24">
        <v>0</v>
      </c>
      <c r="E8172" s="24">
        <v>0</v>
      </c>
      <c r="F8172" s="48"/>
      <c r="G8172" s="48"/>
      <c r="H8172" s="1">
        <f t="shared" si="1412"/>
        <v>-22.809787399301371</v>
      </c>
      <c r="I8172" s="1">
        <f t="shared" si="1406"/>
        <v>7.4220759907697822</v>
      </c>
      <c r="J8172" s="4">
        <f>B8172+('PV model'!$B$3/15)+(I8172/60)</f>
        <v>6.8470345998461637</v>
      </c>
      <c r="K8172" s="2">
        <f t="shared" si="1407"/>
        <v>77.294481002307549</v>
      </c>
      <c r="L8172" s="2">
        <f>DEGREES(ASIN((((COS(RADIANS('PV model'!$B$2))*COS(RADIANS(H8172))*COS(RADIANS(K8172)))+(SIN(RADIANS('PV model'!$B$2))*SIN(RADIANS(H8172)))))))</f>
        <v>-11.809492123265105</v>
      </c>
      <c r="M8172" s="3">
        <f t="shared" si="1403"/>
        <v>0</v>
      </c>
      <c r="N8172" s="2">
        <f t="shared" si="1408"/>
        <v>66.732452457873521</v>
      </c>
      <c r="O8172" s="2">
        <f>IF('PV model'!$B$2&gt;0, 180-N8172,IF('PV model'!$B$2&lt;0,0-N8172,N8172))</f>
        <v>113.26754754212648</v>
      </c>
      <c r="P8172" s="2">
        <f>ABS(O8172-'PV model'!$B$5)</f>
        <v>91.732452457873521</v>
      </c>
      <c r="Q8172" s="3">
        <f t="shared" si="1404"/>
        <v>101.8094921232651</v>
      </c>
      <c r="R8172" s="3">
        <f t="shared" si="1409"/>
        <v>0</v>
      </c>
      <c r="S8172" s="3">
        <f t="shared" si="1405"/>
        <v>0</v>
      </c>
      <c r="T8172" s="3">
        <f>(0.5*(1-COS(RADIANS(90-$X$3)))*(D8172+E8172)*'PV model'!$B$4)</f>
        <v>0</v>
      </c>
      <c r="U8172" s="3">
        <f t="shared" si="1410"/>
        <v>0</v>
      </c>
      <c r="V8172" s="3">
        <f>('PV model'!$B$13*(U8172/1000)*(1-'PV model'!$B$14*((20+C8172)-25))*'PV model'!$B$10)/'PV model'!$B$12</f>
        <v>0</v>
      </c>
    </row>
    <row r="8173" spans="1:22" x14ac:dyDescent="0.2">
      <c r="A8173" s="10">
        <f t="shared" si="1402"/>
        <v>341</v>
      </c>
      <c r="B8173" s="10">
        <f t="shared" si="1411"/>
        <v>8</v>
      </c>
      <c r="C8173" s="23">
        <v>5.8</v>
      </c>
      <c r="D8173" s="24">
        <v>0</v>
      </c>
      <c r="E8173" s="24">
        <v>0</v>
      </c>
      <c r="F8173" s="48"/>
      <c r="G8173" s="48"/>
      <c r="H8173" s="1">
        <f t="shared" si="1412"/>
        <v>-22.809787399301371</v>
      </c>
      <c r="I8173" s="1">
        <f t="shared" si="1406"/>
        <v>7.4220759907697822</v>
      </c>
      <c r="J8173" s="4">
        <f>B8173+('PV model'!$B$3/15)+(I8173/60)</f>
        <v>7.8470345998461637</v>
      </c>
      <c r="K8173" s="2">
        <f t="shared" si="1407"/>
        <v>62.294481002307542</v>
      </c>
      <c r="L8173" s="2">
        <f>DEGREES(ASIN((((COS(RADIANS('PV model'!$B$2))*COS(RADIANS(H8173))*COS(RADIANS(K8173)))+(SIN(RADIANS('PV model'!$B$2))*SIN(RADIANS(H8173)))))))</f>
        <v>-4.4016416301316736</v>
      </c>
      <c r="M8173" s="3">
        <f t="shared" si="1403"/>
        <v>0</v>
      </c>
      <c r="N8173" s="2">
        <f t="shared" si="1408"/>
        <v>54.937517456880357</v>
      </c>
      <c r="O8173" s="2">
        <f>IF('PV model'!$B$2&gt;0, 180-N8173,IF('PV model'!$B$2&lt;0,0-N8173,N8173))</f>
        <v>125.06248254311964</v>
      </c>
      <c r="P8173" s="2">
        <f>ABS(O8173-'PV model'!$B$5)</f>
        <v>79.937517456880357</v>
      </c>
      <c r="Q8173" s="3">
        <f t="shared" si="1404"/>
        <v>94.401641630131678</v>
      </c>
      <c r="R8173" s="3">
        <f t="shared" si="1409"/>
        <v>0</v>
      </c>
      <c r="S8173" s="3">
        <f t="shared" si="1405"/>
        <v>0</v>
      </c>
      <c r="T8173" s="3">
        <f>(0.5*(1-COS(RADIANS(90-$X$3)))*(D8173+E8173)*'PV model'!$B$4)</f>
        <v>0</v>
      </c>
      <c r="U8173" s="3">
        <f t="shared" si="1410"/>
        <v>0</v>
      </c>
      <c r="V8173" s="3">
        <f>('PV model'!$B$13*(U8173/1000)*(1-'PV model'!$B$14*((20+C8173)-25))*'PV model'!$B$10)/'PV model'!$B$12</f>
        <v>0</v>
      </c>
    </row>
    <row r="8174" spans="1:22" x14ac:dyDescent="0.2">
      <c r="A8174" s="10">
        <f t="shared" ref="A8174:A8237" si="1413">IF(B8174&gt;1,A8173,A8173+1)</f>
        <v>341</v>
      </c>
      <c r="B8174" s="10">
        <f t="shared" si="1411"/>
        <v>9</v>
      </c>
      <c r="C8174" s="23">
        <v>5.3</v>
      </c>
      <c r="D8174" s="24">
        <v>0</v>
      </c>
      <c r="E8174" s="24">
        <v>0.88200000000000001</v>
      </c>
      <c r="F8174" s="48"/>
      <c r="G8174" s="48"/>
      <c r="H8174" s="1">
        <f t="shared" si="1412"/>
        <v>-22.809787399301371</v>
      </c>
      <c r="I8174" s="1">
        <f t="shared" si="1406"/>
        <v>7.4220759907697822</v>
      </c>
      <c r="J8174" s="4">
        <f>B8174+('PV model'!$B$3/15)+(I8174/60)</f>
        <v>8.8470345998461628</v>
      </c>
      <c r="K8174" s="2">
        <f t="shared" si="1407"/>
        <v>47.294481002307556</v>
      </c>
      <c r="L8174" s="2">
        <f>DEGREES(ASIN((((COS(RADIANS('PV model'!$B$2))*COS(RADIANS(H8174))*COS(RADIANS(K8174)))+(SIN(RADIANS('PV model'!$B$2))*SIN(RADIANS(H8174)))))))</f>
        <v>1.9840009111607462</v>
      </c>
      <c r="M8174" s="3">
        <f t="shared" si="1403"/>
        <v>1.9840009111607462</v>
      </c>
      <c r="N8174" s="2">
        <f t="shared" si="1408"/>
        <v>42.671039762251262</v>
      </c>
      <c r="O8174" s="2">
        <f>IF('PV model'!$B$2&gt;0, 180-N8174,IF('PV model'!$B$2&lt;0,0-N8174,N8174))</f>
        <v>137.32896023774873</v>
      </c>
      <c r="P8174" s="2">
        <f>ABS(O8174-'PV model'!$B$5)</f>
        <v>67.671039762251269</v>
      </c>
      <c r="Q8174" s="3">
        <f t="shared" si="1404"/>
        <v>88.015999088839251</v>
      </c>
      <c r="R8174" s="3">
        <f t="shared" si="1409"/>
        <v>0</v>
      </c>
      <c r="S8174" s="3">
        <f t="shared" si="1405"/>
        <v>0.88200000000000001</v>
      </c>
      <c r="T8174" s="3">
        <f>(0.5*(1-COS(RADIANS(90-$X$3)))*(D8174+E8174)*'PV model'!$B$4)</f>
        <v>0</v>
      </c>
      <c r="U8174" s="3">
        <f t="shared" si="1410"/>
        <v>0.88200000000000001</v>
      </c>
      <c r="V8174" s="3">
        <f>('PV model'!$B$13*(U8174/1000)*(1-'PV model'!$B$14*((20+C8174)-25))*'PV model'!$B$10)/'PV model'!$B$12</f>
        <v>8.805892233599999E-2</v>
      </c>
    </row>
    <row r="8175" spans="1:22" x14ac:dyDescent="0.2">
      <c r="A8175" s="10">
        <f t="shared" si="1413"/>
        <v>341</v>
      </c>
      <c r="B8175" s="10">
        <f t="shared" si="1411"/>
        <v>10</v>
      </c>
      <c r="C8175" s="23">
        <v>5.2</v>
      </c>
      <c r="D8175" s="24">
        <v>112.24499999999999</v>
      </c>
      <c r="E8175" s="24">
        <v>22.931999999999999</v>
      </c>
      <c r="F8175" s="48"/>
      <c r="G8175" s="48"/>
      <c r="H8175" s="1">
        <f t="shared" si="1412"/>
        <v>-22.809787399301371</v>
      </c>
      <c r="I8175" s="1">
        <f t="shared" si="1406"/>
        <v>7.4220759907697822</v>
      </c>
      <c r="J8175" s="4">
        <f>B8175+('PV model'!$B$3/15)+(I8175/60)</f>
        <v>9.8470345998461628</v>
      </c>
      <c r="K8175" s="2">
        <f t="shared" si="1407"/>
        <v>32.294481002307556</v>
      </c>
      <c r="L8175" s="2">
        <f>DEGREES(ASIN((((COS(RADIANS('PV model'!$B$2))*COS(RADIANS(H8175))*COS(RADIANS(K8175)))+(SIN(RADIANS('PV model'!$B$2))*SIN(RADIANS(H8175)))))))</f>
        <v>6.9992475695862151</v>
      </c>
      <c r="M8175" s="3">
        <f t="shared" si="1403"/>
        <v>6.9992475695862151</v>
      </c>
      <c r="N8175" s="2">
        <f t="shared" si="1408"/>
        <v>29.748053988584534</v>
      </c>
      <c r="O8175" s="2">
        <f>IF('PV model'!$B$2&gt;0, 180-N8175,IF('PV model'!$B$2&lt;0,0-N8175,N8175))</f>
        <v>150.25194601141547</v>
      </c>
      <c r="P8175" s="2">
        <f>ABS(O8175-'PV model'!$B$5)</f>
        <v>54.74805398858453</v>
      </c>
      <c r="Q8175" s="3">
        <f t="shared" si="1404"/>
        <v>83.000752430413783</v>
      </c>
      <c r="R8175" s="3">
        <f t="shared" si="1409"/>
        <v>112.24499999999996</v>
      </c>
      <c r="S8175" s="3">
        <f t="shared" si="1405"/>
        <v>27.248075203953533</v>
      </c>
      <c r="T8175" s="3">
        <f>(0.5*(1-COS(RADIANS(90-$X$3)))*(D8175+E8175)*'PV model'!$B$4)</f>
        <v>0</v>
      </c>
      <c r="U8175" s="3">
        <f t="shared" si="1410"/>
        <v>139.49307520395348</v>
      </c>
      <c r="V8175" s="3">
        <f>('PV model'!$B$13*(U8175/1000)*(1-'PV model'!$B$14*((20+C8175)-25))*'PV model'!$B$10)/'PV model'!$B$12</f>
        <v>13.93257281514928</v>
      </c>
    </row>
    <row r="8176" spans="1:22" x14ac:dyDescent="0.2">
      <c r="A8176" s="10">
        <f t="shared" si="1413"/>
        <v>341</v>
      </c>
      <c r="B8176" s="10">
        <f t="shared" si="1411"/>
        <v>11</v>
      </c>
      <c r="C8176" s="23">
        <v>5.2</v>
      </c>
      <c r="D8176" s="24">
        <v>60.612299999999998</v>
      </c>
      <c r="E8176" s="24">
        <v>66.149999999999991</v>
      </c>
      <c r="F8176" s="48"/>
      <c r="G8176" s="48"/>
      <c r="H8176" s="1">
        <f t="shared" si="1412"/>
        <v>-22.809787399301371</v>
      </c>
      <c r="I8176" s="1">
        <f t="shared" si="1406"/>
        <v>7.4220759907697822</v>
      </c>
      <c r="J8176" s="4">
        <f>B8176+('PV model'!$B$3/15)+(I8176/60)</f>
        <v>10.847034599846163</v>
      </c>
      <c r="K8176" s="2">
        <f t="shared" si="1407"/>
        <v>17.294481002307556</v>
      </c>
      <c r="L8176" s="2">
        <f>DEGREES(ASIN((((COS(RADIANS('PV model'!$B$2))*COS(RADIANS(H8176))*COS(RADIANS(K8176)))+(SIN(RADIANS('PV model'!$B$2))*SIN(RADIANS(H8176)))))))</f>
        <v>10.312395338134207</v>
      </c>
      <c r="M8176" s="3">
        <f t="shared" si="1403"/>
        <v>10.312395338134207</v>
      </c>
      <c r="N8176" s="2">
        <f t="shared" si="1408"/>
        <v>16.172717733807374</v>
      </c>
      <c r="O8176" s="2">
        <f>IF('PV model'!$B$2&gt;0, 180-N8176,IF('PV model'!$B$2&lt;0,0-N8176,N8176))</f>
        <v>163.82728226619264</v>
      </c>
      <c r="P8176" s="2">
        <f>ABS(O8176-'PV model'!$B$5)</f>
        <v>41.17271773380736</v>
      </c>
      <c r="Q8176" s="3">
        <f t="shared" si="1404"/>
        <v>79.687604661865791</v>
      </c>
      <c r="R8176" s="3">
        <f t="shared" si="1409"/>
        <v>60.612300000000019</v>
      </c>
      <c r="S8176" s="3">
        <f t="shared" si="1405"/>
        <v>76.317332895664578</v>
      </c>
      <c r="T8176" s="3">
        <f>(0.5*(1-COS(RADIANS(90-$X$3)))*(D8176+E8176)*'PV model'!$B$4)</f>
        <v>0</v>
      </c>
      <c r="U8176" s="3">
        <f t="shared" si="1410"/>
        <v>136.92963289566461</v>
      </c>
      <c r="V8176" s="3">
        <f>('PV model'!$B$13*(U8176/1000)*(1-'PV model'!$B$14*((20+C8176)-25))*'PV model'!$B$10)/'PV model'!$B$12</f>
        <v>13.676536115367234</v>
      </c>
    </row>
    <row r="8177" spans="1:22" x14ac:dyDescent="0.2">
      <c r="A8177" s="10">
        <f t="shared" si="1413"/>
        <v>341</v>
      </c>
      <c r="B8177" s="10">
        <f t="shared" si="1411"/>
        <v>12</v>
      </c>
      <c r="C8177" s="23">
        <v>5.0999999999999996</v>
      </c>
      <c r="D8177" s="24">
        <v>240.20430000000002</v>
      </c>
      <c r="E8177" s="24">
        <v>65.268000000000001</v>
      </c>
      <c r="F8177" s="48"/>
      <c r="G8177" s="48"/>
      <c r="H8177" s="1">
        <f t="shared" si="1412"/>
        <v>-22.809787399301371</v>
      </c>
      <c r="I8177" s="1">
        <f t="shared" si="1406"/>
        <v>7.4220759907697822</v>
      </c>
      <c r="J8177" s="4">
        <f>B8177+('PV model'!$B$3/15)+(I8177/60)</f>
        <v>11.847034599846163</v>
      </c>
      <c r="K8177" s="2">
        <f t="shared" si="1407"/>
        <v>2.2944810023075579</v>
      </c>
      <c r="L8177" s="2">
        <f>DEGREES(ASIN((((COS(RADIANS('PV model'!$B$2))*COS(RADIANS(H8177))*COS(RADIANS(K8177)))+(SIN(RADIANS('PV model'!$B$2))*SIN(RADIANS(H8177)))))))</f>
        <v>11.665721659064072</v>
      </c>
      <c r="M8177" s="3">
        <f t="shared" si="1403"/>
        <v>11.665721659064072</v>
      </c>
      <c r="N8177" s="2">
        <f t="shared" si="1408"/>
        <v>2.1595896262869259</v>
      </c>
      <c r="O8177" s="2">
        <f>IF('PV model'!$B$2&gt;0, 180-N8177,IF('PV model'!$B$2&lt;0,0-N8177,N8177))</f>
        <v>177.84041037371307</v>
      </c>
      <c r="P8177" s="2">
        <f>ABS(O8177-'PV model'!$B$5)</f>
        <v>27.15958962628693</v>
      </c>
      <c r="Q8177" s="3">
        <f t="shared" si="1404"/>
        <v>78.334278340935924</v>
      </c>
      <c r="R8177" s="3">
        <f t="shared" si="1409"/>
        <v>240.20430000000007</v>
      </c>
      <c r="S8177" s="3">
        <f t="shared" si="1405"/>
        <v>79.074814313729135</v>
      </c>
      <c r="T8177" s="3">
        <f>(0.5*(1-COS(RADIANS(90-$X$3)))*(D8177+E8177)*'PV model'!$B$4)</f>
        <v>0</v>
      </c>
      <c r="U8177" s="3">
        <f t="shared" si="1410"/>
        <v>319.27911431372922</v>
      </c>
      <c r="V8177" s="3">
        <f>('PV model'!$B$13*(U8177/1000)*(1-'PV model'!$B$14*((20+C8177)-25))*'PV model'!$B$10)/'PV model'!$B$12</f>
        <v>31.902374210693651</v>
      </c>
    </row>
    <row r="8178" spans="1:22" x14ac:dyDescent="0.2">
      <c r="A8178" s="10">
        <f t="shared" si="1413"/>
        <v>341</v>
      </c>
      <c r="B8178" s="10">
        <f t="shared" si="1411"/>
        <v>13</v>
      </c>
      <c r="C8178" s="23">
        <v>5.0999999999999996</v>
      </c>
      <c r="D8178" s="24">
        <v>213.2655</v>
      </c>
      <c r="E8178" s="24">
        <v>65.268000000000001</v>
      </c>
      <c r="F8178" s="48"/>
      <c r="G8178" s="48"/>
      <c r="H8178" s="1">
        <f t="shared" si="1412"/>
        <v>-22.809787399301371</v>
      </c>
      <c r="I8178" s="1">
        <f t="shared" si="1406"/>
        <v>7.4220759907697822</v>
      </c>
      <c r="J8178" s="4">
        <f>B8178+('PV model'!$B$3/15)+(I8178/60)</f>
        <v>12.847034599846163</v>
      </c>
      <c r="K8178" s="2">
        <f t="shared" si="1407"/>
        <v>-12.705518997692442</v>
      </c>
      <c r="L8178" s="2">
        <f>DEGREES(ASIN((((COS(RADIANS('PV model'!$B$2))*COS(RADIANS(H8178))*COS(RADIANS(K8178)))+(SIN(RADIANS('PV model'!$B$2))*SIN(RADIANS(H8178)))))))</f>
        <v>10.943170522976272</v>
      </c>
      <c r="M8178" s="3">
        <f t="shared" si="1403"/>
        <v>10.943170522976272</v>
      </c>
      <c r="N8178" s="2">
        <f t="shared" si="1408"/>
        <v>-11.917034391875962</v>
      </c>
      <c r="O8178" s="2">
        <f>IF('PV model'!$B$2&gt;0, 180-N8178,IF('PV model'!$B$2&lt;0,0-N8178,N8178))</f>
        <v>191.91703439187597</v>
      </c>
      <c r="P8178" s="2">
        <f>ABS(O8178-'PV model'!$B$5)</f>
        <v>13.082965608124027</v>
      </c>
      <c r="Q8178" s="3">
        <f t="shared" si="1404"/>
        <v>79.056829477023726</v>
      </c>
      <c r="R8178" s="3">
        <f t="shared" si="1409"/>
        <v>213.26550000000009</v>
      </c>
      <c r="S8178" s="3">
        <f t="shared" si="1405"/>
        <v>78.627683308166681</v>
      </c>
      <c r="T8178" s="3">
        <f>(0.5*(1-COS(RADIANS(90-$X$3)))*(D8178+E8178)*'PV model'!$B$4)</f>
        <v>0</v>
      </c>
      <c r="U8178" s="3">
        <f t="shared" si="1410"/>
        <v>291.89318330816678</v>
      </c>
      <c r="V8178" s="3">
        <f>('PV model'!$B$13*(U8178/1000)*(1-'PV model'!$B$14*((20+C8178)-25))*'PV model'!$B$10)/'PV model'!$B$12</f>
        <v>29.165971546442954</v>
      </c>
    </row>
    <row r="8179" spans="1:22" x14ac:dyDescent="0.2">
      <c r="A8179" s="10">
        <f t="shared" si="1413"/>
        <v>341</v>
      </c>
      <c r="B8179" s="10">
        <f t="shared" si="1411"/>
        <v>14</v>
      </c>
      <c r="C8179" s="23">
        <v>5</v>
      </c>
      <c r="D8179" s="24">
        <v>66.224549999999994</v>
      </c>
      <c r="E8179" s="24">
        <v>59.975999999999999</v>
      </c>
      <c r="F8179" s="48"/>
      <c r="G8179" s="48"/>
      <c r="H8179" s="1">
        <f t="shared" si="1412"/>
        <v>-22.809787399301371</v>
      </c>
      <c r="I8179" s="1">
        <f t="shared" si="1406"/>
        <v>7.4220759907697822</v>
      </c>
      <c r="J8179" s="4">
        <f>B8179+('PV model'!$B$3/15)+(I8179/60)</f>
        <v>13.847034599846163</v>
      </c>
      <c r="K8179" s="2">
        <f t="shared" si="1407"/>
        <v>-27.705518997692444</v>
      </c>
      <c r="L8179" s="2">
        <f>DEGREES(ASIN((((COS(RADIANS('PV model'!$B$2))*COS(RADIANS(H8179))*COS(RADIANS(K8179)))+(SIN(RADIANS('PV model'!$B$2))*SIN(RADIANS(H8179)))))))</f>
        <v>8.2075483416089643</v>
      </c>
      <c r="M8179" s="3">
        <f t="shared" si="1403"/>
        <v>8.2075483416089643</v>
      </c>
      <c r="N8179" s="2">
        <f t="shared" si="1408"/>
        <v>-25.658331494875323</v>
      </c>
      <c r="O8179" s="2">
        <f>IF('PV model'!$B$2&gt;0, 180-N8179,IF('PV model'!$B$2&lt;0,0-N8179,N8179))</f>
        <v>205.65833149487531</v>
      </c>
      <c r="P8179" s="2">
        <f>ABS(O8179-'PV model'!$B$5)</f>
        <v>0.65833149487531273</v>
      </c>
      <c r="Q8179" s="3">
        <f t="shared" si="1404"/>
        <v>81.792451658391045</v>
      </c>
      <c r="R8179" s="3">
        <f t="shared" si="1409"/>
        <v>66.224549999999908</v>
      </c>
      <c r="S8179" s="3">
        <f t="shared" si="1405"/>
        <v>69.226779989434306</v>
      </c>
      <c r="T8179" s="3">
        <f>(0.5*(1-COS(RADIANS(90-$X$3)))*(D8179+E8179)*'PV model'!$B$4)</f>
        <v>0</v>
      </c>
      <c r="U8179" s="3">
        <f t="shared" si="1410"/>
        <v>135.45132998943421</v>
      </c>
      <c r="V8179" s="3">
        <f>('PV model'!$B$13*(U8179/1000)*(1-'PV model'!$B$14*((20+C8179)-25))*'PV model'!$B$10)/'PV model'!$B$12</f>
        <v>13.539714945743842</v>
      </c>
    </row>
    <row r="8180" spans="1:22" x14ac:dyDescent="0.2">
      <c r="A8180" s="10">
        <f t="shared" si="1413"/>
        <v>341</v>
      </c>
      <c r="B8180" s="10">
        <f t="shared" si="1411"/>
        <v>15</v>
      </c>
      <c r="C8180" s="23">
        <v>5</v>
      </c>
      <c r="D8180" s="24">
        <v>0</v>
      </c>
      <c r="E8180" s="24">
        <v>29.105999999999998</v>
      </c>
      <c r="F8180" s="48"/>
      <c r="G8180" s="48"/>
      <c r="H8180" s="1">
        <f t="shared" si="1412"/>
        <v>-22.809787399301371</v>
      </c>
      <c r="I8180" s="1">
        <f t="shared" si="1406"/>
        <v>7.4220759907697822</v>
      </c>
      <c r="J8180" s="4">
        <f>B8180+('PV model'!$B$3/15)+(I8180/60)</f>
        <v>14.847034599846163</v>
      </c>
      <c r="K8180" s="2">
        <f t="shared" si="1407"/>
        <v>-42.705518997692444</v>
      </c>
      <c r="L8180" s="2">
        <f>DEGREES(ASIN((((COS(RADIANS('PV model'!$B$2))*COS(RADIANS(H8180))*COS(RADIANS(K8180)))+(SIN(RADIANS('PV model'!$B$2))*SIN(RADIANS(H8180)))))))</f>
        <v>3.6798735217735854</v>
      </c>
      <c r="M8180" s="3">
        <f t="shared" si="1403"/>
        <v>3.6798735217735854</v>
      </c>
      <c r="N8180" s="2">
        <f t="shared" si="1408"/>
        <v>-38.791076553645816</v>
      </c>
      <c r="O8180" s="2">
        <f>IF('PV model'!$B$2&gt;0, 180-N8180,IF('PV model'!$B$2&lt;0,0-N8180,N8180))</f>
        <v>218.79107655364581</v>
      </c>
      <c r="P8180" s="2">
        <f>ABS(O8180-'PV model'!$B$5)</f>
        <v>13.791076553645809</v>
      </c>
      <c r="Q8180" s="3">
        <f t="shared" si="1404"/>
        <v>86.320126478226413</v>
      </c>
      <c r="R8180" s="3">
        <f t="shared" si="1409"/>
        <v>0</v>
      </c>
      <c r="S8180" s="3">
        <f t="shared" si="1405"/>
        <v>29.105999999999998</v>
      </c>
      <c r="T8180" s="3">
        <f>(0.5*(1-COS(RADIANS(90-$X$3)))*(D8180+E8180)*'PV model'!$B$4)</f>
        <v>0</v>
      </c>
      <c r="U8180" s="3">
        <f t="shared" si="1410"/>
        <v>29.105999999999998</v>
      </c>
      <c r="V8180" s="3">
        <f>('PV model'!$B$13*(U8180/1000)*(1-'PV model'!$B$14*((20+C8180)-25))*'PV model'!$B$10)/'PV model'!$B$12</f>
        <v>2.9094357599999996</v>
      </c>
    </row>
    <row r="8181" spans="1:22" x14ac:dyDescent="0.2">
      <c r="A8181" s="10">
        <f t="shared" si="1413"/>
        <v>341</v>
      </c>
      <c r="B8181" s="10">
        <f t="shared" si="1411"/>
        <v>16</v>
      </c>
      <c r="C8181" s="23">
        <v>4.8</v>
      </c>
      <c r="D8181" s="24">
        <v>0</v>
      </c>
      <c r="E8181" s="24">
        <v>5.2920000000000007</v>
      </c>
      <c r="F8181" s="48"/>
      <c r="G8181" s="48"/>
      <c r="H8181" s="1">
        <f t="shared" si="1412"/>
        <v>-22.809787399301371</v>
      </c>
      <c r="I8181" s="1">
        <f t="shared" si="1406"/>
        <v>7.4220759907697822</v>
      </c>
      <c r="J8181" s="4">
        <f>B8181+('PV model'!$B$3/15)+(I8181/60)</f>
        <v>15.847034599846163</v>
      </c>
      <c r="K8181" s="2">
        <f t="shared" si="1407"/>
        <v>-57.705518997692444</v>
      </c>
      <c r="L8181" s="2">
        <f>DEGREES(ASIN((((COS(RADIANS('PV model'!$B$2))*COS(RADIANS(H8181))*COS(RADIANS(K8181)))+(SIN(RADIANS('PV model'!$B$2))*SIN(RADIANS(H8181)))))))</f>
        <v>-2.3235511271534448</v>
      </c>
      <c r="M8181" s="3">
        <f t="shared" si="1403"/>
        <v>0</v>
      </c>
      <c r="N8181" s="2">
        <f t="shared" si="1408"/>
        <v>-51.246696709245938</v>
      </c>
      <c r="O8181" s="2">
        <f>IF('PV model'!$B$2&gt;0, 180-N8181,IF('PV model'!$B$2&lt;0,0-N8181,N8181))</f>
        <v>231.24669670924595</v>
      </c>
      <c r="P8181" s="2">
        <f>ABS(O8181-'PV model'!$B$5)</f>
        <v>26.246696709245953</v>
      </c>
      <c r="Q8181" s="3">
        <f t="shared" si="1404"/>
        <v>92.323551127153436</v>
      </c>
      <c r="R8181" s="3">
        <f t="shared" si="1409"/>
        <v>0</v>
      </c>
      <c r="S8181" s="3">
        <f t="shared" si="1405"/>
        <v>5.2920000000000007</v>
      </c>
      <c r="T8181" s="3">
        <f>(0.5*(1-COS(RADIANS(90-$X$3)))*(D8181+E8181)*'PV model'!$B$4)</f>
        <v>0</v>
      </c>
      <c r="U8181" s="3">
        <f t="shared" si="1410"/>
        <v>5.2920000000000007</v>
      </c>
      <c r="V8181" s="3">
        <f>('PV model'!$B$13*(U8181/1000)*(1-'PV model'!$B$14*((20+C8181)-25))*'PV model'!$B$10)/'PV model'!$B$12</f>
        <v>0.52941151065600001</v>
      </c>
    </row>
    <row r="8182" spans="1:22" x14ac:dyDescent="0.2">
      <c r="A8182" s="10">
        <f t="shared" si="1413"/>
        <v>341</v>
      </c>
      <c r="B8182" s="10">
        <f t="shared" si="1411"/>
        <v>17</v>
      </c>
      <c r="C8182" s="23">
        <v>4.7</v>
      </c>
      <c r="D8182" s="24">
        <v>0</v>
      </c>
      <c r="E8182" s="24">
        <v>0</v>
      </c>
      <c r="F8182" s="48"/>
      <c r="G8182" s="48"/>
      <c r="H8182" s="1">
        <f t="shared" si="1412"/>
        <v>-22.809787399301371</v>
      </c>
      <c r="I8182" s="1">
        <f t="shared" si="1406"/>
        <v>7.4220759907697822</v>
      </c>
      <c r="J8182" s="4">
        <f>B8182+('PV model'!$B$3/15)+(I8182/60)</f>
        <v>16.847034599846161</v>
      </c>
      <c r="K8182" s="2">
        <f t="shared" si="1407"/>
        <v>-72.705518997692423</v>
      </c>
      <c r="L8182" s="2">
        <f>DEGREES(ASIN((((COS(RADIANS('PV model'!$B$2))*COS(RADIANS(H8182))*COS(RADIANS(K8182)))+(SIN(RADIANS('PV model'!$B$2))*SIN(RADIANS(H8182)))))))</f>
        <v>-9.4552180980073768</v>
      </c>
      <c r="M8182" s="3">
        <f t="shared" si="1403"/>
        <v>0</v>
      </c>
      <c r="N8182" s="2">
        <f t="shared" si="1408"/>
        <v>-63.156562736420994</v>
      </c>
      <c r="O8182" s="2">
        <f>IF('PV model'!$B$2&gt;0, 180-N8182,IF('PV model'!$B$2&lt;0,0-N8182,N8182))</f>
        <v>243.15656273642099</v>
      </c>
      <c r="P8182" s="2">
        <f>ABS(O8182-'PV model'!$B$5)</f>
        <v>38.156562736420994</v>
      </c>
      <c r="Q8182" s="3">
        <f t="shared" si="1404"/>
        <v>99.455218098007379</v>
      </c>
      <c r="R8182" s="3">
        <f t="shared" si="1409"/>
        <v>0</v>
      </c>
      <c r="S8182" s="3">
        <f t="shared" si="1405"/>
        <v>0</v>
      </c>
      <c r="T8182" s="3">
        <f>(0.5*(1-COS(RADIANS(90-$X$3)))*(D8182+E8182)*'PV model'!$B$4)</f>
        <v>0</v>
      </c>
      <c r="U8182" s="3">
        <f t="shared" si="1410"/>
        <v>0</v>
      </c>
      <c r="V8182" s="3">
        <f>('PV model'!$B$13*(U8182/1000)*(1-'PV model'!$B$14*((20+C8182)-25))*'PV model'!$B$10)/'PV model'!$B$12</f>
        <v>0</v>
      </c>
    </row>
    <row r="8183" spans="1:22" x14ac:dyDescent="0.2">
      <c r="A8183" s="10">
        <f t="shared" si="1413"/>
        <v>341</v>
      </c>
      <c r="B8183" s="10">
        <f t="shared" si="1411"/>
        <v>18</v>
      </c>
      <c r="C8183" s="23">
        <v>4.5</v>
      </c>
      <c r="D8183" s="24">
        <v>0</v>
      </c>
      <c r="E8183" s="24">
        <v>0</v>
      </c>
      <c r="F8183" s="48"/>
      <c r="G8183" s="48"/>
      <c r="H8183" s="1">
        <f t="shared" si="1412"/>
        <v>-22.809787399301371</v>
      </c>
      <c r="I8183" s="1">
        <f t="shared" si="1406"/>
        <v>7.4220759907697822</v>
      </c>
      <c r="J8183" s="4">
        <f>B8183+('PV model'!$B$3/15)+(I8183/60)</f>
        <v>17.847034599846161</v>
      </c>
      <c r="K8183" s="2">
        <f t="shared" si="1407"/>
        <v>-87.705518997692423</v>
      </c>
      <c r="L8183" s="2">
        <f>DEGREES(ASIN((((COS(RADIANS('PV model'!$B$2))*COS(RADIANS(H8183))*COS(RADIANS(K8183)))+(SIN(RADIANS('PV model'!$B$2))*SIN(RADIANS(H8183)))))))</f>
        <v>-17.372844737559987</v>
      </c>
      <c r="M8183" s="3">
        <f t="shared" si="1403"/>
        <v>0</v>
      </c>
      <c r="N8183" s="2">
        <f t="shared" si="1408"/>
        <v>-74.814563067281327</v>
      </c>
      <c r="O8183" s="2">
        <f>IF('PV model'!$B$2&gt;0, 180-N8183,IF('PV model'!$B$2&lt;0,0-N8183,N8183))</f>
        <v>254.81456306728131</v>
      </c>
      <c r="P8183" s="2">
        <f>ABS(O8183-'PV model'!$B$5)</f>
        <v>49.814563067281313</v>
      </c>
      <c r="Q8183" s="3">
        <f t="shared" si="1404"/>
        <v>107.37284473755999</v>
      </c>
      <c r="R8183" s="3">
        <f t="shared" si="1409"/>
        <v>0</v>
      </c>
      <c r="S8183" s="3">
        <f t="shared" si="1405"/>
        <v>0</v>
      </c>
      <c r="T8183" s="3">
        <f>(0.5*(1-COS(RADIANS(90-$X$3)))*(D8183+E8183)*'PV model'!$B$4)</f>
        <v>0</v>
      </c>
      <c r="U8183" s="3">
        <f t="shared" si="1410"/>
        <v>0</v>
      </c>
      <c r="V8183" s="3">
        <f>('PV model'!$B$13*(U8183/1000)*(1-'PV model'!$B$14*((20+C8183)-25))*'PV model'!$B$10)/'PV model'!$B$12</f>
        <v>0</v>
      </c>
    </row>
    <row r="8184" spans="1:22" x14ac:dyDescent="0.2">
      <c r="A8184" s="10">
        <f t="shared" si="1413"/>
        <v>341</v>
      </c>
      <c r="B8184" s="10">
        <f t="shared" si="1411"/>
        <v>19</v>
      </c>
      <c r="C8184" s="23">
        <v>4.4000000000000004</v>
      </c>
      <c r="D8184" s="24">
        <v>0</v>
      </c>
      <c r="E8184" s="24">
        <v>0</v>
      </c>
      <c r="F8184" s="48"/>
      <c r="G8184" s="48"/>
      <c r="H8184" s="1">
        <f t="shared" si="1412"/>
        <v>-22.809787399301371</v>
      </c>
      <c r="I8184" s="1">
        <f t="shared" si="1406"/>
        <v>7.4220759907697822</v>
      </c>
      <c r="J8184" s="4">
        <f>B8184+('PV model'!$B$3/15)+(I8184/60)</f>
        <v>18.847034599846161</v>
      </c>
      <c r="K8184" s="2">
        <f t="shared" si="1407"/>
        <v>-102.70551899769242</v>
      </c>
      <c r="L8184" s="2">
        <f>DEGREES(ASIN((((COS(RADIANS('PV model'!$B$2))*COS(RADIANS(H8184))*COS(RADIANS(K8184)))+(SIN(RADIANS('PV model'!$B$2))*SIN(RADIANS(H8184)))))))</f>
        <v>-25.74233882463778</v>
      </c>
      <c r="M8184" s="3">
        <f t="shared" si="1403"/>
        <v>0</v>
      </c>
      <c r="N8184" s="2">
        <f t="shared" si="1408"/>
        <v>-86.658853441047853</v>
      </c>
      <c r="O8184" s="2">
        <f>IF('PV model'!$B$2&gt;0, 180-N8184,IF('PV model'!$B$2&lt;0,0-N8184,N8184))</f>
        <v>266.65885344104788</v>
      </c>
      <c r="P8184" s="2">
        <f>ABS(O8184-'PV model'!$B$5)</f>
        <v>61.658853441047881</v>
      </c>
      <c r="Q8184" s="3">
        <f t="shared" si="1404"/>
        <v>115.74233882463778</v>
      </c>
      <c r="R8184" s="3">
        <f t="shared" si="1409"/>
        <v>0</v>
      </c>
      <c r="S8184" s="3">
        <f t="shared" si="1405"/>
        <v>0</v>
      </c>
      <c r="T8184" s="3">
        <f>(0.5*(1-COS(RADIANS(90-$X$3)))*(D8184+E8184)*'PV model'!$B$4)</f>
        <v>0</v>
      </c>
      <c r="U8184" s="3">
        <f t="shared" si="1410"/>
        <v>0</v>
      </c>
      <c r="V8184" s="3">
        <f>('PV model'!$B$13*(U8184/1000)*(1-'PV model'!$B$14*((20+C8184)-25))*'PV model'!$B$10)/'PV model'!$B$12</f>
        <v>0</v>
      </c>
    </row>
    <row r="8185" spans="1:22" x14ac:dyDescent="0.2">
      <c r="A8185" s="10">
        <f t="shared" si="1413"/>
        <v>341</v>
      </c>
      <c r="B8185" s="10">
        <f t="shared" si="1411"/>
        <v>20</v>
      </c>
      <c r="C8185" s="23">
        <v>4.3</v>
      </c>
      <c r="D8185" s="24">
        <v>0</v>
      </c>
      <c r="E8185" s="24">
        <v>0</v>
      </c>
      <c r="F8185" s="48"/>
      <c r="G8185" s="48"/>
      <c r="H8185" s="1">
        <f t="shared" si="1412"/>
        <v>-22.809787399301371</v>
      </c>
      <c r="I8185" s="1">
        <f t="shared" si="1406"/>
        <v>7.4220759907697822</v>
      </c>
      <c r="J8185" s="4">
        <f>B8185+('PV model'!$B$3/15)+(I8185/60)</f>
        <v>19.847034599846161</v>
      </c>
      <c r="K8185" s="2">
        <f t="shared" si="1407"/>
        <v>-117.70551899769242</v>
      </c>
      <c r="L8185" s="2">
        <f>DEGREES(ASIN((((COS(RADIANS('PV model'!$B$2))*COS(RADIANS(H8185))*COS(RADIANS(K8185)))+(SIN(RADIANS('PV model'!$B$2))*SIN(RADIANS(H8185)))))))</f>
        <v>-34.210534723035082</v>
      </c>
      <c r="M8185" s="3">
        <f t="shared" si="1403"/>
        <v>0</v>
      </c>
      <c r="N8185" s="2">
        <f t="shared" si="1408"/>
        <v>-80.702001962858105</v>
      </c>
      <c r="O8185" s="2">
        <f>IF('PV model'!$B$2&gt;0, 180-N8185,IF('PV model'!$B$2&lt;0,0-N8185,N8185))</f>
        <v>260.70200196285811</v>
      </c>
      <c r="P8185" s="2">
        <f>ABS(O8185-'PV model'!$B$5)</f>
        <v>55.702001962858105</v>
      </c>
      <c r="Q8185" s="3">
        <f t="shared" si="1404"/>
        <v>124.21053472303507</v>
      </c>
      <c r="R8185" s="3">
        <f t="shared" si="1409"/>
        <v>0</v>
      </c>
      <c r="S8185" s="3">
        <f t="shared" si="1405"/>
        <v>0</v>
      </c>
      <c r="T8185" s="3">
        <f>(0.5*(1-COS(RADIANS(90-$X$3)))*(D8185+E8185)*'PV model'!$B$4)</f>
        <v>0</v>
      </c>
      <c r="U8185" s="3">
        <f t="shared" si="1410"/>
        <v>0</v>
      </c>
      <c r="V8185" s="3">
        <f>('PV model'!$B$13*(U8185/1000)*(1-'PV model'!$B$14*((20+C8185)-25))*'PV model'!$B$10)/'PV model'!$B$12</f>
        <v>0</v>
      </c>
    </row>
    <row r="8186" spans="1:22" x14ac:dyDescent="0.2">
      <c r="A8186" s="10">
        <f t="shared" si="1413"/>
        <v>341</v>
      </c>
      <c r="B8186" s="10">
        <f t="shared" si="1411"/>
        <v>21</v>
      </c>
      <c r="C8186" s="23">
        <v>4.2</v>
      </c>
      <c r="D8186" s="24">
        <v>0</v>
      </c>
      <c r="E8186" s="24">
        <v>0</v>
      </c>
      <c r="F8186" s="48"/>
      <c r="G8186" s="48"/>
      <c r="H8186" s="1">
        <f t="shared" si="1412"/>
        <v>-22.809787399301371</v>
      </c>
      <c r="I8186" s="1">
        <f t="shared" si="1406"/>
        <v>7.4220759907697822</v>
      </c>
      <c r="J8186" s="4">
        <f>B8186+('PV model'!$B$3/15)+(I8186/60)</f>
        <v>20.847034599846161</v>
      </c>
      <c r="K8186" s="2">
        <f t="shared" si="1407"/>
        <v>-132.70551899769242</v>
      </c>
      <c r="L8186" s="2">
        <f>DEGREES(ASIN((((COS(RADIANS('PV model'!$B$2))*COS(RADIANS(H8186))*COS(RADIANS(K8186)))+(SIN(RADIANS('PV model'!$B$2))*SIN(RADIANS(H8186)))))))</f>
        <v>-42.345794857469954</v>
      </c>
      <c r="M8186" s="3">
        <f t="shared" si="1403"/>
        <v>0</v>
      </c>
      <c r="N8186" s="2">
        <f t="shared" si="1408"/>
        <v>-66.420259525407701</v>
      </c>
      <c r="O8186" s="2">
        <f>IF('PV model'!$B$2&gt;0, 180-N8186,IF('PV model'!$B$2&lt;0,0-N8186,N8186))</f>
        <v>246.42025952540769</v>
      </c>
      <c r="P8186" s="2">
        <f>ABS(O8186-'PV model'!$B$5)</f>
        <v>41.420259525407687</v>
      </c>
      <c r="Q8186" s="3">
        <f t="shared" si="1404"/>
        <v>132.34579485746997</v>
      </c>
      <c r="R8186" s="3">
        <f t="shared" si="1409"/>
        <v>0</v>
      </c>
      <c r="S8186" s="3">
        <f t="shared" si="1405"/>
        <v>0</v>
      </c>
      <c r="T8186" s="3">
        <f>(0.5*(1-COS(RADIANS(90-$X$3)))*(D8186+E8186)*'PV model'!$B$4)</f>
        <v>0</v>
      </c>
      <c r="U8186" s="3">
        <f t="shared" si="1410"/>
        <v>0</v>
      </c>
      <c r="V8186" s="3">
        <f>('PV model'!$B$13*(U8186/1000)*(1-'PV model'!$B$14*((20+C8186)-25))*'PV model'!$B$10)/'PV model'!$B$12</f>
        <v>0</v>
      </c>
    </row>
    <row r="8187" spans="1:22" x14ac:dyDescent="0.2">
      <c r="A8187" s="10">
        <f t="shared" si="1413"/>
        <v>341</v>
      </c>
      <c r="B8187" s="10">
        <f t="shared" si="1411"/>
        <v>22</v>
      </c>
      <c r="C8187" s="23">
        <v>4.5999999999999996</v>
      </c>
      <c r="D8187" s="24">
        <v>0</v>
      </c>
      <c r="E8187" s="24">
        <v>0</v>
      </c>
      <c r="F8187" s="48"/>
      <c r="G8187" s="48"/>
      <c r="H8187" s="1">
        <f t="shared" si="1412"/>
        <v>-22.809787399301371</v>
      </c>
      <c r="I8187" s="1">
        <f t="shared" si="1406"/>
        <v>7.4220759907697822</v>
      </c>
      <c r="J8187" s="4">
        <f>B8187+('PV model'!$B$3/15)+(I8187/60)</f>
        <v>21.847034599846161</v>
      </c>
      <c r="K8187" s="2">
        <f t="shared" si="1407"/>
        <v>-147.70551899769242</v>
      </c>
      <c r="L8187" s="2">
        <f>DEGREES(ASIN((((COS(RADIANS('PV model'!$B$2))*COS(RADIANS(H8187))*COS(RADIANS(K8187)))+(SIN(RADIANS('PV model'!$B$2))*SIN(RADIANS(H8187)))))))</f>
        <v>-49.538248612427807</v>
      </c>
      <c r="M8187" s="3">
        <f t="shared" si="1403"/>
        <v>0</v>
      </c>
      <c r="N8187" s="2">
        <f t="shared" si="1408"/>
        <v>-49.368475962077639</v>
      </c>
      <c r="O8187" s="2">
        <f>IF('PV model'!$B$2&gt;0, 180-N8187,IF('PV model'!$B$2&lt;0,0-N8187,N8187))</f>
        <v>229.36847596207764</v>
      </c>
      <c r="P8187" s="2">
        <f>ABS(O8187-'PV model'!$B$5)</f>
        <v>24.368475962077639</v>
      </c>
      <c r="Q8187" s="3">
        <f t="shared" si="1404"/>
        <v>139.53824861242779</v>
      </c>
      <c r="R8187" s="3">
        <f t="shared" si="1409"/>
        <v>0</v>
      </c>
      <c r="S8187" s="3">
        <f t="shared" si="1405"/>
        <v>0</v>
      </c>
      <c r="T8187" s="3">
        <f>(0.5*(1-COS(RADIANS(90-$X$3)))*(D8187+E8187)*'PV model'!$B$4)</f>
        <v>0</v>
      </c>
      <c r="U8187" s="3">
        <f t="shared" si="1410"/>
        <v>0</v>
      </c>
      <c r="V8187" s="3">
        <f>('PV model'!$B$13*(U8187/1000)*(1-'PV model'!$B$14*((20+C8187)-25))*'PV model'!$B$10)/'PV model'!$B$12</f>
        <v>0</v>
      </c>
    </row>
    <row r="8188" spans="1:22" x14ac:dyDescent="0.2">
      <c r="A8188" s="10">
        <f t="shared" si="1413"/>
        <v>341</v>
      </c>
      <c r="B8188" s="10">
        <f t="shared" si="1411"/>
        <v>23</v>
      </c>
      <c r="C8188" s="23">
        <v>5</v>
      </c>
      <c r="D8188" s="24">
        <v>0</v>
      </c>
      <c r="E8188" s="24">
        <v>0</v>
      </c>
      <c r="F8188" s="48"/>
      <c r="G8188" s="48"/>
      <c r="H8188" s="1">
        <f t="shared" si="1412"/>
        <v>-22.809787399301371</v>
      </c>
      <c r="I8188" s="1">
        <f t="shared" si="1406"/>
        <v>7.4220759907697822</v>
      </c>
      <c r="J8188" s="4">
        <f>B8188+('PV model'!$B$3/15)+(I8188/60)</f>
        <v>22.847034599846161</v>
      </c>
      <c r="K8188" s="2">
        <f t="shared" si="1407"/>
        <v>-162.70551899769242</v>
      </c>
      <c r="L8188" s="2">
        <f>DEGREES(ASIN((((COS(RADIANS('PV model'!$B$2))*COS(RADIANS(H8188))*COS(RADIANS(K8188)))+(SIN(RADIANS('PV model'!$B$2))*SIN(RADIANS(H8188)))))))</f>
        <v>-54.884895038948841</v>
      </c>
      <c r="M8188" s="3">
        <f t="shared" si="1403"/>
        <v>0</v>
      </c>
      <c r="N8188" s="2">
        <f t="shared" si="1408"/>
        <v>-28.450455412607251</v>
      </c>
      <c r="O8188" s="2">
        <f>IF('PV model'!$B$2&gt;0, 180-N8188,IF('PV model'!$B$2&lt;0,0-N8188,N8188))</f>
        <v>208.45045541260725</v>
      </c>
      <c r="P8188" s="2">
        <f>ABS(O8188-'PV model'!$B$5)</f>
        <v>3.4504554126072549</v>
      </c>
      <c r="Q8188" s="3">
        <f t="shared" si="1404"/>
        <v>144.88489503894886</v>
      </c>
      <c r="R8188" s="3">
        <f t="shared" si="1409"/>
        <v>0</v>
      </c>
      <c r="S8188" s="3">
        <f t="shared" si="1405"/>
        <v>0</v>
      </c>
      <c r="T8188" s="3">
        <f>(0.5*(1-COS(RADIANS(90-$X$3)))*(D8188+E8188)*'PV model'!$B$4)</f>
        <v>0</v>
      </c>
      <c r="U8188" s="3">
        <f t="shared" si="1410"/>
        <v>0</v>
      </c>
      <c r="V8188" s="3">
        <f>('PV model'!$B$13*(U8188/1000)*(1-'PV model'!$B$14*((20+C8188)-25))*'PV model'!$B$10)/'PV model'!$B$12</f>
        <v>0</v>
      </c>
    </row>
    <row r="8189" spans="1:22" x14ac:dyDescent="0.2">
      <c r="A8189" s="10">
        <f t="shared" si="1413"/>
        <v>341</v>
      </c>
      <c r="B8189" s="10">
        <f t="shared" si="1411"/>
        <v>24</v>
      </c>
      <c r="C8189" s="23">
        <v>5.4</v>
      </c>
      <c r="D8189" s="24">
        <v>0</v>
      </c>
      <c r="E8189" s="24">
        <v>0</v>
      </c>
      <c r="F8189" s="48"/>
      <c r="G8189" s="48"/>
      <c r="H8189" s="1">
        <f t="shared" si="1412"/>
        <v>-22.809787399301371</v>
      </c>
      <c r="I8189" s="1">
        <f t="shared" si="1406"/>
        <v>7.4220759907697822</v>
      </c>
      <c r="J8189" s="4">
        <f>B8189+('PV model'!$B$3/15)+(I8189/60)</f>
        <v>23.847034599846161</v>
      </c>
      <c r="K8189" s="2">
        <f t="shared" si="1407"/>
        <v>-177.70551899769242</v>
      </c>
      <c r="L8189" s="2">
        <f>DEGREES(ASIN((((COS(RADIANS('PV model'!$B$2))*COS(RADIANS(H8189))*COS(RADIANS(K8189)))+(SIN(RADIANS('PV model'!$B$2))*SIN(RADIANS(H8189)))))))</f>
        <v>-57.265407310325514</v>
      </c>
      <c r="M8189" s="3">
        <f t="shared" si="1403"/>
        <v>0</v>
      </c>
      <c r="N8189" s="2">
        <f t="shared" si="1408"/>
        <v>-3.9133275629813999</v>
      </c>
      <c r="O8189" s="2">
        <f>IF('PV model'!$B$2&gt;0, 180-N8189,IF('PV model'!$B$2&lt;0,0-N8189,N8189))</f>
        <v>183.91332756298141</v>
      </c>
      <c r="P8189" s="2">
        <f>ABS(O8189-'PV model'!$B$5)</f>
        <v>21.086672437018592</v>
      </c>
      <c r="Q8189" s="3">
        <f t="shared" si="1404"/>
        <v>147.26540731032551</v>
      </c>
      <c r="R8189" s="3">
        <f t="shared" si="1409"/>
        <v>0</v>
      </c>
      <c r="S8189" s="3">
        <f t="shared" si="1405"/>
        <v>0</v>
      </c>
      <c r="T8189" s="3">
        <f>(0.5*(1-COS(RADIANS(90-$X$3)))*(D8189+E8189)*'PV model'!$B$4)</f>
        <v>0</v>
      </c>
      <c r="U8189" s="3">
        <f t="shared" si="1410"/>
        <v>0</v>
      </c>
      <c r="V8189" s="3">
        <f>('PV model'!$B$13*(U8189/1000)*(1-'PV model'!$B$14*((20+C8189)-25))*'PV model'!$B$10)/'PV model'!$B$12</f>
        <v>0</v>
      </c>
    </row>
    <row r="8190" spans="1:22" x14ac:dyDescent="0.2">
      <c r="A8190" s="10">
        <f t="shared" si="1413"/>
        <v>342</v>
      </c>
      <c r="B8190" s="10">
        <f t="shared" si="1411"/>
        <v>1</v>
      </c>
      <c r="C8190" s="23">
        <v>5.0999999999999996</v>
      </c>
      <c r="D8190" s="24">
        <v>0</v>
      </c>
      <c r="E8190" s="24">
        <v>0</v>
      </c>
      <c r="F8190" s="48"/>
      <c r="G8190" s="48"/>
      <c r="H8190" s="1">
        <f t="shared" si="1412"/>
        <v>-22.901190420606955</v>
      </c>
      <c r="I8190" s="1">
        <f t="shared" si="1406"/>
        <v>6.9911947761041011</v>
      </c>
      <c r="J8190" s="4">
        <f>B8190+('PV model'!$B$3/15)+(I8190/60)</f>
        <v>0.83985324626840174</v>
      </c>
      <c r="K8190" s="2">
        <f t="shared" si="1407"/>
        <v>167.40220130597399</v>
      </c>
      <c r="L8190" s="2">
        <f>DEGREES(ASIN((((COS(RADIANS('PV model'!$B$2))*COS(RADIANS(H8190))*COS(RADIANS(K8190)))+(SIN(RADIANS('PV model'!$B$2))*SIN(RADIANS(H8190)))))))</f>
        <v>-56.088701005135022</v>
      </c>
      <c r="M8190" s="3">
        <f t="shared" si="1403"/>
        <v>0</v>
      </c>
      <c r="N8190" s="2">
        <f t="shared" si="1408"/>
        <v>21.107561098506412</v>
      </c>
      <c r="O8190" s="2">
        <f>IF('PV model'!$B$2&gt;0, 180-N8190,IF('PV model'!$B$2&lt;0,0-N8190,N8190))</f>
        <v>158.89243890149359</v>
      </c>
      <c r="P8190" s="2">
        <f>ABS(O8190-'PV model'!$B$5)</f>
        <v>46.107561098506409</v>
      </c>
      <c r="Q8190" s="3">
        <f t="shared" si="1404"/>
        <v>146.08870100513502</v>
      </c>
      <c r="R8190" s="3">
        <f t="shared" si="1409"/>
        <v>0</v>
      </c>
      <c r="S8190" s="3">
        <f t="shared" si="1405"/>
        <v>0</v>
      </c>
      <c r="T8190" s="3">
        <f>(0.5*(1-COS(RADIANS(90-$X$3)))*(D8190+E8190)*'PV model'!$B$4)</f>
        <v>0</v>
      </c>
      <c r="U8190" s="3">
        <f t="shared" si="1410"/>
        <v>0</v>
      </c>
      <c r="V8190" s="3">
        <f>('PV model'!$B$13*(U8190/1000)*(1-'PV model'!$B$14*((20+C8190)-25))*'PV model'!$B$10)/'PV model'!$B$12</f>
        <v>0</v>
      </c>
    </row>
    <row r="8191" spans="1:22" x14ac:dyDescent="0.2">
      <c r="A8191" s="10">
        <f t="shared" si="1413"/>
        <v>342</v>
      </c>
      <c r="B8191" s="10">
        <f t="shared" si="1411"/>
        <v>2</v>
      </c>
      <c r="C8191" s="23">
        <v>4.7</v>
      </c>
      <c r="D8191" s="24">
        <v>0</v>
      </c>
      <c r="E8191" s="24">
        <v>0</v>
      </c>
      <c r="F8191" s="48"/>
      <c r="G8191" s="48"/>
      <c r="H8191" s="1">
        <f t="shared" si="1412"/>
        <v>-22.901190420606955</v>
      </c>
      <c r="I8191" s="1">
        <f t="shared" si="1406"/>
        <v>6.9911947761041011</v>
      </c>
      <c r="J8191" s="4">
        <f>B8191+('PV model'!$B$3/15)+(I8191/60)</f>
        <v>1.8398532462684016</v>
      </c>
      <c r="K8191" s="2">
        <f t="shared" si="1407"/>
        <v>152.40220130597399</v>
      </c>
      <c r="L8191" s="2">
        <f>DEGREES(ASIN((((COS(RADIANS('PV model'!$B$2))*COS(RADIANS(H8191))*COS(RADIANS(K8191)))+(SIN(RADIANS('PV model'!$B$2))*SIN(RADIANS(H8191)))))))</f>
        <v>-51.545143162015428</v>
      </c>
      <c r="M8191" s="3">
        <f t="shared" si="1403"/>
        <v>0</v>
      </c>
      <c r="N8191" s="2">
        <f t="shared" si="1408"/>
        <v>43.330072002090404</v>
      </c>
      <c r="O8191" s="2">
        <f>IF('PV model'!$B$2&gt;0, 180-N8191,IF('PV model'!$B$2&lt;0,0-N8191,N8191))</f>
        <v>136.66992799790961</v>
      </c>
      <c r="P8191" s="2">
        <f>ABS(O8191-'PV model'!$B$5)</f>
        <v>68.33007200209039</v>
      </c>
      <c r="Q8191" s="3">
        <f t="shared" si="1404"/>
        <v>141.54514316201542</v>
      </c>
      <c r="R8191" s="3">
        <f t="shared" si="1409"/>
        <v>0</v>
      </c>
      <c r="S8191" s="3">
        <f t="shared" si="1405"/>
        <v>0</v>
      </c>
      <c r="T8191" s="3">
        <f>(0.5*(1-COS(RADIANS(90-$X$3)))*(D8191+E8191)*'PV model'!$B$4)</f>
        <v>0</v>
      </c>
      <c r="U8191" s="3">
        <f t="shared" si="1410"/>
        <v>0</v>
      </c>
      <c r="V8191" s="3">
        <f>('PV model'!$B$13*(U8191/1000)*(1-'PV model'!$B$14*((20+C8191)-25))*'PV model'!$B$10)/'PV model'!$B$12</f>
        <v>0</v>
      </c>
    </row>
    <row r="8192" spans="1:22" x14ac:dyDescent="0.2">
      <c r="A8192" s="10">
        <f t="shared" si="1413"/>
        <v>342</v>
      </c>
      <c r="B8192" s="10">
        <f t="shared" si="1411"/>
        <v>3</v>
      </c>
      <c r="C8192" s="23">
        <v>4.4000000000000004</v>
      </c>
      <c r="D8192" s="24">
        <v>0</v>
      </c>
      <c r="E8192" s="24">
        <v>0</v>
      </c>
      <c r="F8192" s="48"/>
      <c r="G8192" s="48"/>
      <c r="H8192" s="1">
        <f t="shared" si="1412"/>
        <v>-22.901190420606955</v>
      </c>
      <c r="I8192" s="1">
        <f t="shared" si="1406"/>
        <v>6.9911947761041011</v>
      </c>
      <c r="J8192" s="4">
        <f>B8192+('PV model'!$B$3/15)+(I8192/60)</f>
        <v>2.8398532462684014</v>
      </c>
      <c r="K8192" s="2">
        <f t="shared" si="1407"/>
        <v>137.40220130597399</v>
      </c>
      <c r="L8192" s="2">
        <f>DEGREES(ASIN((((COS(RADIANS('PV model'!$B$2))*COS(RADIANS(H8192))*COS(RADIANS(K8192)))+(SIN(RADIANS('PV model'!$B$2))*SIN(RADIANS(H8192)))))))</f>
        <v>-44.812017419132133</v>
      </c>
      <c r="M8192" s="3">
        <f t="shared" si="1403"/>
        <v>0</v>
      </c>
      <c r="N8192" s="2">
        <f t="shared" si="1408"/>
        <v>61.507402681486077</v>
      </c>
      <c r="O8192" s="2">
        <f>IF('PV model'!$B$2&gt;0, 180-N8192,IF('PV model'!$B$2&lt;0,0-N8192,N8192))</f>
        <v>118.49259731851393</v>
      </c>
      <c r="P8192" s="2">
        <f>ABS(O8192-'PV model'!$B$5)</f>
        <v>86.50740268148607</v>
      </c>
      <c r="Q8192" s="3">
        <f t="shared" si="1404"/>
        <v>134.81201741913213</v>
      </c>
      <c r="R8192" s="3">
        <f t="shared" si="1409"/>
        <v>0</v>
      </c>
      <c r="S8192" s="3">
        <f t="shared" si="1405"/>
        <v>0</v>
      </c>
      <c r="T8192" s="3">
        <f>(0.5*(1-COS(RADIANS(90-$X$3)))*(D8192+E8192)*'PV model'!$B$4)</f>
        <v>0</v>
      </c>
      <c r="U8192" s="3">
        <f t="shared" si="1410"/>
        <v>0</v>
      </c>
      <c r="V8192" s="3">
        <f>('PV model'!$B$13*(U8192/1000)*(1-'PV model'!$B$14*((20+C8192)-25))*'PV model'!$B$10)/'PV model'!$B$12</f>
        <v>0</v>
      </c>
    </row>
    <row r="8193" spans="1:22" x14ac:dyDescent="0.2">
      <c r="A8193" s="10">
        <f t="shared" si="1413"/>
        <v>342</v>
      </c>
      <c r="B8193" s="10">
        <f t="shared" si="1411"/>
        <v>4</v>
      </c>
      <c r="C8193" s="23">
        <v>4.4000000000000004</v>
      </c>
      <c r="D8193" s="24">
        <v>0</v>
      </c>
      <c r="E8193" s="24">
        <v>0</v>
      </c>
      <c r="F8193" s="48"/>
      <c r="G8193" s="48"/>
      <c r="H8193" s="1">
        <f t="shared" si="1412"/>
        <v>-22.901190420606955</v>
      </c>
      <c r="I8193" s="1">
        <f t="shared" si="1406"/>
        <v>6.9911947761041011</v>
      </c>
      <c r="J8193" s="4">
        <f>B8193+('PV model'!$B$3/15)+(I8193/60)</f>
        <v>3.8398532462684014</v>
      </c>
      <c r="K8193" s="2">
        <f t="shared" si="1407"/>
        <v>122.40220130597399</v>
      </c>
      <c r="L8193" s="2">
        <f>DEGREES(ASIN((((COS(RADIANS('PV model'!$B$2))*COS(RADIANS(H8193))*COS(RADIANS(K8193)))+(SIN(RADIANS('PV model'!$B$2))*SIN(RADIANS(H8193)))))))</f>
        <v>-36.890901974989248</v>
      </c>
      <c r="M8193" s="3">
        <f t="shared" si="1403"/>
        <v>0</v>
      </c>
      <c r="N8193" s="2">
        <f t="shared" si="1408"/>
        <v>76.522963609100373</v>
      </c>
      <c r="O8193" s="2">
        <f>IF('PV model'!$B$2&gt;0, 180-N8193,IF('PV model'!$B$2&lt;0,0-N8193,N8193))</f>
        <v>103.47703639089963</v>
      </c>
      <c r="P8193" s="2">
        <f>ABS(O8193-'PV model'!$B$5)</f>
        <v>101.52296360910037</v>
      </c>
      <c r="Q8193" s="3">
        <f t="shared" si="1404"/>
        <v>126.89090197498923</v>
      </c>
      <c r="R8193" s="3">
        <f t="shared" si="1409"/>
        <v>0</v>
      </c>
      <c r="S8193" s="3">
        <f t="shared" si="1405"/>
        <v>0</v>
      </c>
      <c r="T8193" s="3">
        <f>(0.5*(1-COS(RADIANS(90-$X$3)))*(D8193+E8193)*'PV model'!$B$4)</f>
        <v>0</v>
      </c>
      <c r="U8193" s="3">
        <f t="shared" si="1410"/>
        <v>0</v>
      </c>
      <c r="V8193" s="3">
        <f>('PV model'!$B$13*(U8193/1000)*(1-'PV model'!$B$14*((20+C8193)-25))*'PV model'!$B$10)/'PV model'!$B$12</f>
        <v>0</v>
      </c>
    </row>
    <row r="8194" spans="1:22" x14ac:dyDescent="0.2">
      <c r="A8194" s="10">
        <f t="shared" si="1413"/>
        <v>342</v>
      </c>
      <c r="B8194" s="10">
        <f t="shared" si="1411"/>
        <v>5</v>
      </c>
      <c r="C8194" s="23">
        <v>4.5</v>
      </c>
      <c r="D8194" s="24">
        <v>0</v>
      </c>
      <c r="E8194" s="24">
        <v>0</v>
      </c>
      <c r="F8194" s="48"/>
      <c r="G8194" s="48"/>
      <c r="H8194" s="1">
        <f t="shared" si="1412"/>
        <v>-22.901190420606955</v>
      </c>
      <c r="I8194" s="1">
        <f t="shared" si="1406"/>
        <v>6.9911947761041011</v>
      </c>
      <c r="J8194" s="4">
        <f>B8194+('PV model'!$B$3/15)+(I8194/60)</f>
        <v>4.8398532462684019</v>
      </c>
      <c r="K8194" s="2">
        <f t="shared" si="1407"/>
        <v>107.40220130597397</v>
      </c>
      <c r="L8194" s="2">
        <f>DEGREES(ASIN((((COS(RADIANS('PV model'!$B$2))*COS(RADIANS(H8194))*COS(RADIANS(K8194)))+(SIN(RADIANS('PV model'!$B$2))*SIN(RADIANS(H8194)))))))</f>
        <v>-28.473342996345465</v>
      </c>
      <c r="M8194" s="3">
        <f t="shared" si="1403"/>
        <v>0</v>
      </c>
      <c r="N8194" s="2">
        <f t="shared" si="1408"/>
        <v>89.567430811597276</v>
      </c>
      <c r="O8194" s="2">
        <f>IF('PV model'!$B$2&gt;0, 180-N8194,IF('PV model'!$B$2&lt;0,0-N8194,N8194))</f>
        <v>90.432569188402724</v>
      </c>
      <c r="P8194" s="2">
        <f>ABS(O8194-'PV model'!$B$5)</f>
        <v>114.56743081159728</v>
      </c>
      <c r="Q8194" s="3">
        <f t="shared" si="1404"/>
        <v>118.47334299634547</v>
      </c>
      <c r="R8194" s="3">
        <f t="shared" si="1409"/>
        <v>0</v>
      </c>
      <c r="S8194" s="3">
        <f t="shared" si="1405"/>
        <v>0</v>
      </c>
      <c r="T8194" s="3">
        <f>(0.5*(1-COS(RADIANS(90-$X$3)))*(D8194+E8194)*'PV model'!$B$4)</f>
        <v>0</v>
      </c>
      <c r="U8194" s="3">
        <f t="shared" si="1410"/>
        <v>0</v>
      </c>
      <c r="V8194" s="3">
        <f>('PV model'!$B$13*(U8194/1000)*(1-'PV model'!$B$14*((20+C8194)-25))*'PV model'!$B$10)/'PV model'!$B$12</f>
        <v>0</v>
      </c>
    </row>
    <row r="8195" spans="1:22" x14ac:dyDescent="0.2">
      <c r="A8195" s="10">
        <f t="shared" si="1413"/>
        <v>342</v>
      </c>
      <c r="B8195" s="10">
        <f t="shared" si="1411"/>
        <v>6</v>
      </c>
      <c r="C8195" s="23">
        <v>4.5</v>
      </c>
      <c r="D8195" s="24">
        <v>0</v>
      </c>
      <c r="E8195" s="24">
        <v>0</v>
      </c>
      <c r="F8195" s="48"/>
      <c r="G8195" s="48"/>
      <c r="H8195" s="1">
        <f t="shared" si="1412"/>
        <v>-22.901190420606955</v>
      </c>
      <c r="I8195" s="1">
        <f t="shared" si="1406"/>
        <v>6.9911947761041011</v>
      </c>
      <c r="J8195" s="4">
        <f>B8195+('PV model'!$B$3/15)+(I8195/60)</f>
        <v>5.8398532462684019</v>
      </c>
      <c r="K8195" s="2">
        <f t="shared" si="1407"/>
        <v>92.402201305973975</v>
      </c>
      <c r="L8195" s="2">
        <f>DEGREES(ASIN((((COS(RADIANS('PV model'!$B$2))*COS(RADIANS(H8195))*COS(RADIANS(K8195)))+(SIN(RADIANS('PV model'!$B$2))*SIN(RADIANS(H8195)))))))</f>
        <v>-20.033658291886592</v>
      </c>
      <c r="M8195" s="3">
        <f t="shared" si="1403"/>
        <v>0</v>
      </c>
      <c r="N8195" s="2">
        <f t="shared" si="1408"/>
        <v>78.419776144891046</v>
      </c>
      <c r="O8195" s="2">
        <f>IF('PV model'!$B$2&gt;0, 180-N8195,IF('PV model'!$B$2&lt;0,0-N8195,N8195))</f>
        <v>101.58022385510895</v>
      </c>
      <c r="P8195" s="2">
        <f>ABS(O8195-'PV model'!$B$5)</f>
        <v>103.41977614489105</v>
      </c>
      <c r="Q8195" s="3">
        <f t="shared" si="1404"/>
        <v>110.03365829188658</v>
      </c>
      <c r="R8195" s="3">
        <f t="shared" si="1409"/>
        <v>0</v>
      </c>
      <c r="S8195" s="3">
        <f t="shared" si="1405"/>
        <v>0</v>
      </c>
      <c r="T8195" s="3">
        <f>(0.5*(1-COS(RADIANS(90-$X$3)))*(D8195+E8195)*'PV model'!$B$4)</f>
        <v>0</v>
      </c>
      <c r="U8195" s="3">
        <f t="shared" si="1410"/>
        <v>0</v>
      </c>
      <c r="V8195" s="3">
        <f>('PV model'!$B$13*(U8195/1000)*(1-'PV model'!$B$14*((20+C8195)-25))*'PV model'!$B$10)/'PV model'!$B$12</f>
        <v>0</v>
      </c>
    </row>
    <row r="8196" spans="1:22" x14ac:dyDescent="0.2">
      <c r="A8196" s="10">
        <f t="shared" si="1413"/>
        <v>342</v>
      </c>
      <c r="B8196" s="10">
        <f t="shared" si="1411"/>
        <v>7</v>
      </c>
      <c r="C8196" s="23">
        <v>4.8</v>
      </c>
      <c r="D8196" s="24">
        <v>0</v>
      </c>
      <c r="E8196" s="24">
        <v>0</v>
      </c>
      <c r="F8196" s="48"/>
      <c r="G8196" s="48"/>
      <c r="H8196" s="1">
        <f t="shared" si="1412"/>
        <v>-22.901190420606955</v>
      </c>
      <c r="I8196" s="1">
        <f t="shared" si="1406"/>
        <v>6.9911947761041011</v>
      </c>
      <c r="J8196" s="4">
        <f>B8196+('PV model'!$B$3/15)+(I8196/60)</f>
        <v>6.8398532462684019</v>
      </c>
      <c r="K8196" s="2">
        <f t="shared" si="1407"/>
        <v>77.402201305973975</v>
      </c>
      <c r="L8196" s="2">
        <f>DEGREES(ASIN((((COS(RADIANS('PV model'!$B$2))*COS(RADIANS(H8196))*COS(RADIANS(K8196)))+(SIN(RADIANS('PV model'!$B$2))*SIN(RADIANS(H8196)))))))</f>
        <v>-11.940981927817685</v>
      </c>
      <c r="M8196" s="3">
        <f t="shared" si="1403"/>
        <v>0</v>
      </c>
      <c r="N8196" s="2">
        <f t="shared" si="1408"/>
        <v>66.763414694770489</v>
      </c>
      <c r="O8196" s="2">
        <f>IF('PV model'!$B$2&gt;0, 180-N8196,IF('PV model'!$B$2&lt;0,0-N8196,N8196))</f>
        <v>113.23658530522951</v>
      </c>
      <c r="P8196" s="2">
        <f>ABS(O8196-'PV model'!$B$5)</f>
        <v>91.763414694770489</v>
      </c>
      <c r="Q8196" s="3">
        <f t="shared" si="1404"/>
        <v>101.94098192781767</v>
      </c>
      <c r="R8196" s="3">
        <f t="shared" si="1409"/>
        <v>0</v>
      </c>
      <c r="S8196" s="3">
        <f t="shared" si="1405"/>
        <v>0</v>
      </c>
      <c r="T8196" s="3">
        <f>(0.5*(1-COS(RADIANS(90-$X$3)))*(D8196+E8196)*'PV model'!$B$4)</f>
        <v>0</v>
      </c>
      <c r="U8196" s="3">
        <f t="shared" si="1410"/>
        <v>0</v>
      </c>
      <c r="V8196" s="3">
        <f>('PV model'!$B$13*(U8196/1000)*(1-'PV model'!$B$14*((20+C8196)-25))*'PV model'!$B$10)/'PV model'!$B$12</f>
        <v>0</v>
      </c>
    </row>
    <row r="8197" spans="1:22" x14ac:dyDescent="0.2">
      <c r="A8197" s="10">
        <f t="shared" si="1413"/>
        <v>342</v>
      </c>
      <c r="B8197" s="10">
        <f t="shared" si="1411"/>
        <v>8</v>
      </c>
      <c r="C8197" s="23">
        <v>5.0999999999999996</v>
      </c>
      <c r="D8197" s="24">
        <v>0</v>
      </c>
      <c r="E8197" s="24">
        <v>0</v>
      </c>
      <c r="F8197" s="48"/>
      <c r="G8197" s="48"/>
      <c r="H8197" s="1">
        <f t="shared" si="1412"/>
        <v>-22.901190420606955</v>
      </c>
      <c r="I8197" s="1">
        <f t="shared" si="1406"/>
        <v>6.9911947761041011</v>
      </c>
      <c r="J8197" s="4">
        <f>B8197+('PV model'!$B$3/15)+(I8197/60)</f>
        <v>7.8398532462684019</v>
      </c>
      <c r="K8197" s="2">
        <f t="shared" si="1407"/>
        <v>62.402201305973975</v>
      </c>
      <c r="L8197" s="2">
        <f>DEGREES(ASIN((((COS(RADIANS('PV model'!$B$2))*COS(RADIANS(H8197))*COS(RADIANS(K8197)))+(SIN(RADIANS('PV model'!$B$2))*SIN(RADIANS(H8197)))))))</f>
        <v>-4.5305804191293806</v>
      </c>
      <c r="M8197" s="3">
        <f t="shared" si="1403"/>
        <v>0</v>
      </c>
      <c r="N8197" s="2">
        <f t="shared" si="1408"/>
        <v>54.977418286057755</v>
      </c>
      <c r="O8197" s="2">
        <f>IF('PV model'!$B$2&gt;0, 180-N8197,IF('PV model'!$B$2&lt;0,0-N8197,N8197))</f>
        <v>125.02258171394224</v>
      </c>
      <c r="P8197" s="2">
        <f>ABS(O8197-'PV model'!$B$5)</f>
        <v>79.977418286057755</v>
      </c>
      <c r="Q8197" s="3">
        <f t="shared" si="1404"/>
        <v>94.530580419129379</v>
      </c>
      <c r="R8197" s="3">
        <f t="shared" si="1409"/>
        <v>0</v>
      </c>
      <c r="S8197" s="3">
        <f t="shared" si="1405"/>
        <v>0</v>
      </c>
      <c r="T8197" s="3">
        <f>(0.5*(1-COS(RADIANS(90-$X$3)))*(D8197+E8197)*'PV model'!$B$4)</f>
        <v>0</v>
      </c>
      <c r="U8197" s="3">
        <f t="shared" si="1410"/>
        <v>0</v>
      </c>
      <c r="V8197" s="3">
        <f>('PV model'!$B$13*(U8197/1000)*(1-'PV model'!$B$14*((20+C8197)-25))*'PV model'!$B$10)/'PV model'!$B$12</f>
        <v>0</v>
      </c>
    </row>
    <row r="8198" spans="1:22" x14ac:dyDescent="0.2">
      <c r="A8198" s="10">
        <f t="shared" si="1413"/>
        <v>342</v>
      </c>
      <c r="B8198" s="10">
        <f t="shared" si="1411"/>
        <v>9</v>
      </c>
      <c r="C8198" s="23">
        <v>5.4</v>
      </c>
      <c r="D8198" s="24">
        <v>0</v>
      </c>
      <c r="E8198" s="24">
        <v>0.88200000000000001</v>
      </c>
      <c r="F8198" s="48"/>
      <c r="G8198" s="48"/>
      <c r="H8198" s="1">
        <f t="shared" si="1412"/>
        <v>-22.901190420606955</v>
      </c>
      <c r="I8198" s="1">
        <f t="shared" si="1406"/>
        <v>6.9911947761041011</v>
      </c>
      <c r="J8198" s="4">
        <f>B8198+('PV model'!$B$3/15)+(I8198/60)</f>
        <v>8.839853246268401</v>
      </c>
      <c r="K8198" s="2">
        <f t="shared" si="1407"/>
        <v>47.402201305973989</v>
      </c>
      <c r="L8198" s="2">
        <f>DEGREES(ASIN((((COS(RADIANS('PV model'!$B$2))*COS(RADIANS(H8198))*COS(RADIANS(K8198)))+(SIN(RADIANS('PV model'!$B$2))*SIN(RADIANS(H8198)))))))</f>
        <v>1.8595418926367044</v>
      </c>
      <c r="M8198" s="3">
        <f t="shared" ref="M8198:M8261" si="1414">IF(L8198&gt;0, L8198, 0)</f>
        <v>1.8595418926367044</v>
      </c>
      <c r="N8198" s="2">
        <f t="shared" si="1408"/>
        <v>42.723199578266836</v>
      </c>
      <c r="O8198" s="2">
        <f>IF('PV model'!$B$2&gt;0, 180-N8198,IF('PV model'!$B$2&lt;0,0-N8198,N8198))</f>
        <v>137.27680042173316</v>
      </c>
      <c r="P8198" s="2">
        <f>ABS(O8198-'PV model'!$B$5)</f>
        <v>67.723199578266843</v>
      </c>
      <c r="Q8198" s="3">
        <f t="shared" ref="Q8198:Q8261" si="1415">DEGREES(ACOS((SIN(RADIANS(L8198))*COS(RADIANS(90-$X$3))+COS(RADIANS(L8198))*COS(RADIANS(P8198))*SIN(RADIANS(90-$X$3)))))</f>
        <v>88.140458107363287</v>
      </c>
      <c r="R8198" s="3">
        <f t="shared" si="1409"/>
        <v>0</v>
      </c>
      <c r="S8198" s="3">
        <f t="shared" ref="S8198:S8261" si="1416">IF($Z$3=TRUE, IF(E8198=0,0,E8198*(0.5*(1+COS(RADIANS(90-$X$3))*(1+(1-(E8198^2/(D8198+E8198)^2))*(SIN(RADIANS(0.5*$X$3))^3)))*(1+(1-(E8198^2/(D8198+E8198)^2))*(COS(RADIANS(Q8198))^2)*(SIN(RADIANS(90-L8198))^3)))), IF(E8198=0,0,E8198*(0.5*(1+COS(RADIANS(90-$X$3))))))</f>
        <v>0.88200000000000001</v>
      </c>
      <c r="T8198" s="3">
        <f>(0.5*(1-COS(RADIANS(90-$X$3)))*(D8198+E8198)*'PV model'!$B$4)</f>
        <v>0</v>
      </c>
      <c r="U8198" s="3">
        <f t="shared" si="1410"/>
        <v>0.88200000000000001</v>
      </c>
      <c r="V8198" s="3">
        <f>('PV model'!$B$13*(U8198/1000)*(1-'PV model'!$B$14*((20+C8198)-25))*'PV model'!$B$10)/'PV model'!$B$12</f>
        <v>8.802365644799999E-2</v>
      </c>
    </row>
    <row r="8199" spans="1:22" x14ac:dyDescent="0.2">
      <c r="A8199" s="10">
        <f t="shared" si="1413"/>
        <v>342</v>
      </c>
      <c r="B8199" s="10">
        <f t="shared" si="1411"/>
        <v>10</v>
      </c>
      <c r="C8199" s="23">
        <v>5.3</v>
      </c>
      <c r="D8199" s="24">
        <v>0</v>
      </c>
      <c r="E8199" s="24">
        <v>20.286000000000001</v>
      </c>
      <c r="F8199" s="48"/>
      <c r="G8199" s="48"/>
      <c r="H8199" s="1">
        <f t="shared" si="1412"/>
        <v>-22.901190420606955</v>
      </c>
      <c r="I8199" s="1">
        <f t="shared" ref="I8199:I8262" si="1417">9.87*SIN(RADIANS(1.978*A8199-160.22))-7.53*COS(RADIANS(0.989*A8199-80.11))-1.5*SIN((RADIANS(0.989*A8199-80.11)))</f>
        <v>6.9911947761041011</v>
      </c>
      <c r="J8199" s="4">
        <f>B8199+('PV model'!$B$3/15)+(I8199/60)</f>
        <v>9.839853246268401</v>
      </c>
      <c r="K8199" s="2">
        <f t="shared" ref="K8199:K8262" si="1418">15*(12-J8199)</f>
        <v>32.402201305973989</v>
      </c>
      <c r="L8199" s="2">
        <f>DEGREES(ASIN((((COS(RADIANS('PV model'!$B$2))*COS(RADIANS(H8199))*COS(RADIANS(K8199)))+(SIN(RADIANS('PV model'!$B$2))*SIN(RADIANS(H8199)))))))</f>
        <v>6.8819034099488574</v>
      </c>
      <c r="M8199" s="3">
        <f t="shared" si="1414"/>
        <v>6.8819034099488574</v>
      </c>
      <c r="N8199" s="2">
        <f t="shared" ref="N8199:N8262" si="1419">DEGREES(ASIN((COS(RADIANS(H8199))*SIN(RADIANS(K8199)))/COS(RADIANS(L8199))))</f>
        <v>29.815163956380172</v>
      </c>
      <c r="O8199" s="2">
        <f>IF('PV model'!$B$2&gt;0, 180-N8199,IF('PV model'!$B$2&lt;0,0-N8199,N8199))</f>
        <v>150.18483604361984</v>
      </c>
      <c r="P8199" s="2">
        <f>ABS(O8199-'PV model'!$B$5)</f>
        <v>54.815163956380161</v>
      </c>
      <c r="Q8199" s="3">
        <f t="shared" si="1415"/>
        <v>83.118096590051152</v>
      </c>
      <c r="R8199" s="3">
        <f t="shared" ref="R8199:R8262" si="1420">IF(D8199=0,0,D8199*COS(RADIANS(Q8199))/SIN(RADIANS(L8199)))</f>
        <v>0</v>
      </c>
      <c r="S8199" s="3">
        <f t="shared" si="1416"/>
        <v>20.286000000000001</v>
      </c>
      <c r="T8199" s="3">
        <f>(0.5*(1-COS(RADIANS(90-$X$3)))*(D8199+E8199)*'PV model'!$B$4)</f>
        <v>0</v>
      </c>
      <c r="U8199" s="3">
        <f t="shared" ref="U8199:U8262" si="1421">R8199+S8199+T8199</f>
        <v>20.286000000000001</v>
      </c>
      <c r="V8199" s="3">
        <f>('PV model'!$B$13*(U8199/1000)*(1-'PV model'!$B$14*((20+C8199)-25))*'PV model'!$B$10)/'PV model'!$B$12</f>
        <v>2.025355213728</v>
      </c>
    </row>
    <row r="8200" spans="1:22" x14ac:dyDescent="0.2">
      <c r="A8200" s="10">
        <f t="shared" si="1413"/>
        <v>342</v>
      </c>
      <c r="B8200" s="10">
        <f t="shared" ref="B8200:B8263" si="1422">IF(B8199&lt;24,B8199+1,1)</f>
        <v>11</v>
      </c>
      <c r="C8200" s="23">
        <v>5.3</v>
      </c>
      <c r="D8200" s="24">
        <v>95.408249999999995</v>
      </c>
      <c r="E8200" s="24">
        <v>38.808</v>
      </c>
      <c r="F8200" s="48"/>
      <c r="G8200" s="48"/>
      <c r="H8200" s="1">
        <f t="shared" ref="H8200:H8263" si="1423">(23.465*SIN(RADIANS(280.1+0.9863*A8200)))</f>
        <v>-22.901190420606955</v>
      </c>
      <c r="I8200" s="1">
        <f t="shared" si="1417"/>
        <v>6.9911947761041011</v>
      </c>
      <c r="J8200" s="4">
        <f>B8200+('PV model'!$B$3/15)+(I8200/60)</f>
        <v>10.839853246268401</v>
      </c>
      <c r="K8200" s="2">
        <f t="shared" si="1418"/>
        <v>17.402201305973986</v>
      </c>
      <c r="L8200" s="2">
        <f>DEGREES(ASIN((((COS(RADIANS('PV model'!$B$2))*COS(RADIANS(H8200))*COS(RADIANS(K8200)))+(SIN(RADIANS('PV model'!$B$2))*SIN(RADIANS(H8200)))))))</f>
        <v>10.205311699129606</v>
      </c>
      <c r="M8200" s="3">
        <f t="shared" si="1414"/>
        <v>10.205311699129606</v>
      </c>
      <c r="N8200" s="2">
        <f t="shared" si="1419"/>
        <v>16.256153551932531</v>
      </c>
      <c r="O8200" s="2">
        <f>IF('PV model'!$B$2&gt;0, 180-N8200,IF('PV model'!$B$2&lt;0,0-N8200,N8200))</f>
        <v>163.74384644806747</v>
      </c>
      <c r="P8200" s="2">
        <f>ABS(O8200-'PV model'!$B$5)</f>
        <v>41.256153551932528</v>
      </c>
      <c r="Q8200" s="3">
        <f t="shared" si="1415"/>
        <v>79.794688300870391</v>
      </c>
      <c r="R8200" s="3">
        <f t="shared" si="1420"/>
        <v>95.408250000000024</v>
      </c>
      <c r="S8200" s="3">
        <f t="shared" si="1416"/>
        <v>46.331424664432838</v>
      </c>
      <c r="T8200" s="3">
        <f>(0.5*(1-COS(RADIANS(90-$X$3)))*(D8200+E8200)*'PV model'!$B$4)</f>
        <v>0</v>
      </c>
      <c r="U8200" s="3">
        <f t="shared" si="1421"/>
        <v>141.73967466443287</v>
      </c>
      <c r="V8200" s="3">
        <f>('PV model'!$B$13*(U8200/1000)*(1-'PV model'!$B$14*((20+C8200)-25))*'PV model'!$B$10)/'PV model'!$B$12</f>
        <v>14.151295922001362</v>
      </c>
    </row>
    <row r="8201" spans="1:22" x14ac:dyDescent="0.2">
      <c r="A8201" s="10">
        <f t="shared" si="1413"/>
        <v>342</v>
      </c>
      <c r="B8201" s="10">
        <f t="shared" si="1422"/>
        <v>12</v>
      </c>
      <c r="C8201" s="23">
        <v>5.2</v>
      </c>
      <c r="D8201" s="24">
        <v>37.040849999999999</v>
      </c>
      <c r="E8201" s="24">
        <v>59.094000000000008</v>
      </c>
      <c r="F8201" s="48"/>
      <c r="G8201" s="48"/>
      <c r="H8201" s="1">
        <f t="shared" si="1423"/>
        <v>-22.901190420606955</v>
      </c>
      <c r="I8201" s="1">
        <f t="shared" si="1417"/>
        <v>6.9911947761041011</v>
      </c>
      <c r="J8201" s="4">
        <f>B8201+('PV model'!$B$3/15)+(I8201/60)</f>
        <v>11.839853246268401</v>
      </c>
      <c r="K8201" s="2">
        <f t="shared" si="1418"/>
        <v>2.4022013059739855</v>
      </c>
      <c r="L8201" s="2">
        <f>DEGREES(ASIN((((COS(RADIANS('PV model'!$B$2))*COS(RADIANS(H8201))*COS(RADIANS(K8201)))+(SIN(RADIANS('PV model'!$B$2))*SIN(RADIANS(H8201)))))))</f>
        <v>11.57199238654122</v>
      </c>
      <c r="M8201" s="3">
        <f t="shared" si="1414"/>
        <v>11.57199238654122</v>
      </c>
      <c r="N8201" s="2">
        <f t="shared" si="1419"/>
        <v>2.2586896339234319</v>
      </c>
      <c r="O8201" s="2">
        <f>IF('PV model'!$B$2&gt;0, 180-N8201,IF('PV model'!$B$2&lt;0,0-N8201,N8201))</f>
        <v>177.74131036607656</v>
      </c>
      <c r="P8201" s="2">
        <f>ABS(O8201-'PV model'!$B$5)</f>
        <v>27.258689633923439</v>
      </c>
      <c r="Q8201" s="3">
        <f t="shared" si="1415"/>
        <v>78.428007613458789</v>
      </c>
      <c r="R8201" s="3">
        <f t="shared" si="1420"/>
        <v>37.040849999999985</v>
      </c>
      <c r="S8201" s="3">
        <f t="shared" si="1416"/>
        <v>67.13722029216693</v>
      </c>
      <c r="T8201" s="3">
        <f>(0.5*(1-COS(RADIANS(90-$X$3)))*(D8201+E8201)*'PV model'!$B$4)</f>
        <v>0</v>
      </c>
      <c r="U8201" s="3">
        <f t="shared" si="1421"/>
        <v>104.17807029216692</v>
      </c>
      <c r="V8201" s="3">
        <f>('PV model'!$B$13*(U8201/1000)*(1-'PV model'!$B$14*((20+C8201)-25))*'PV model'!$B$10)/'PV model'!$B$12</f>
        <v>10.405308994479881</v>
      </c>
    </row>
    <row r="8202" spans="1:22" x14ac:dyDescent="0.2">
      <c r="A8202" s="10">
        <f t="shared" si="1413"/>
        <v>342</v>
      </c>
      <c r="B8202" s="10">
        <f t="shared" si="1422"/>
        <v>13</v>
      </c>
      <c r="C8202" s="23">
        <v>5.5</v>
      </c>
      <c r="D8202" s="24">
        <v>1.1224499999999999</v>
      </c>
      <c r="E8202" s="24">
        <v>58.211999999999996</v>
      </c>
      <c r="F8202" s="48"/>
      <c r="G8202" s="48"/>
      <c r="H8202" s="1">
        <f t="shared" si="1423"/>
        <v>-22.901190420606955</v>
      </c>
      <c r="I8202" s="1">
        <f t="shared" si="1417"/>
        <v>6.9911947761041011</v>
      </c>
      <c r="J8202" s="4">
        <f>B8202+('PV model'!$B$3/15)+(I8202/60)</f>
        <v>12.839853246268401</v>
      </c>
      <c r="K8202" s="2">
        <f t="shared" si="1418"/>
        <v>-12.597798694026014</v>
      </c>
      <c r="L8202" s="2">
        <f>DEGREES(ASIN((((COS(RADIANS('PV model'!$B$2))*COS(RADIANS(H8202))*COS(RADIANS(K8202)))+(SIN(RADIANS('PV model'!$B$2))*SIN(RADIANS(H8202)))))))</f>
        <v>10.865040470697403</v>
      </c>
      <c r="M8202" s="3">
        <f t="shared" si="1414"/>
        <v>10.865040470697403</v>
      </c>
      <c r="N8202" s="2">
        <f t="shared" si="1419"/>
        <v>-11.804996428394276</v>
      </c>
      <c r="O8202" s="2">
        <f>IF('PV model'!$B$2&gt;0, 180-N8202,IF('PV model'!$B$2&lt;0,0-N8202,N8202))</f>
        <v>191.80499642839428</v>
      </c>
      <c r="P8202" s="2">
        <f>ABS(O8202-'PV model'!$B$5)</f>
        <v>13.195003571605724</v>
      </c>
      <c r="Q8202" s="3">
        <f t="shared" si="1415"/>
        <v>79.134959529302591</v>
      </c>
      <c r="R8202" s="3">
        <f t="shared" si="1420"/>
        <v>1.1224500000000004</v>
      </c>
      <c r="S8202" s="3">
        <f t="shared" si="1416"/>
        <v>58.671562310918944</v>
      </c>
      <c r="T8202" s="3">
        <f>(0.5*(1-COS(RADIANS(90-$X$3)))*(D8202+E8202)*'PV model'!$B$4)</f>
        <v>0</v>
      </c>
      <c r="U8202" s="3">
        <f t="shared" si="1421"/>
        <v>59.794012310918944</v>
      </c>
      <c r="V8202" s="3">
        <f>('PV model'!$B$13*(U8202/1000)*(1-'PV model'!$B$14*((20+C8202)-25))*'PV model'!$B$10)/'PV model'!$B$12</f>
        <v>5.9650554516582579</v>
      </c>
    </row>
    <row r="8203" spans="1:22" x14ac:dyDescent="0.2">
      <c r="A8203" s="10">
        <f t="shared" si="1413"/>
        <v>342</v>
      </c>
      <c r="B8203" s="10">
        <f t="shared" si="1422"/>
        <v>14</v>
      </c>
      <c r="C8203" s="23">
        <v>5.8</v>
      </c>
      <c r="D8203" s="24">
        <v>0</v>
      </c>
      <c r="E8203" s="24">
        <v>38.808</v>
      </c>
      <c r="F8203" s="48"/>
      <c r="G8203" s="48"/>
      <c r="H8203" s="1">
        <f t="shared" si="1423"/>
        <v>-22.901190420606955</v>
      </c>
      <c r="I8203" s="1">
        <f t="shared" si="1417"/>
        <v>6.9911947761041011</v>
      </c>
      <c r="J8203" s="4">
        <f>B8203+('PV model'!$B$3/15)+(I8203/60)</f>
        <v>13.839853246268401</v>
      </c>
      <c r="K8203" s="2">
        <f t="shared" si="1418"/>
        <v>-27.597798694026014</v>
      </c>
      <c r="L8203" s="2">
        <f>DEGREES(ASIN((((COS(RADIANS('PV model'!$B$2))*COS(RADIANS(H8203))*COS(RADIANS(K8203)))+(SIN(RADIANS('PV model'!$B$2))*SIN(RADIANS(H8203)))))))</f>
        <v>8.1457882049793593</v>
      </c>
      <c r="M8203" s="3">
        <f t="shared" si="1414"/>
        <v>8.1457882049793593</v>
      </c>
      <c r="N8203" s="2">
        <f t="shared" si="1419"/>
        <v>-25.537127195860265</v>
      </c>
      <c r="O8203" s="2">
        <f>IF('PV model'!$B$2&gt;0, 180-N8203,IF('PV model'!$B$2&lt;0,0-N8203,N8203))</f>
        <v>205.53712719586025</v>
      </c>
      <c r="P8203" s="2">
        <f>ABS(O8203-'PV model'!$B$5)</f>
        <v>0.53712719586025059</v>
      </c>
      <c r="Q8203" s="3">
        <f t="shared" si="1415"/>
        <v>81.854211795020646</v>
      </c>
      <c r="R8203" s="3">
        <f t="shared" si="1420"/>
        <v>0</v>
      </c>
      <c r="S8203" s="3">
        <f t="shared" si="1416"/>
        <v>38.808</v>
      </c>
      <c r="T8203" s="3">
        <f>(0.5*(1-COS(RADIANS(90-$X$3)))*(D8203+E8203)*'PV model'!$B$4)</f>
        <v>0</v>
      </c>
      <c r="U8203" s="3">
        <f t="shared" si="1421"/>
        <v>38.808</v>
      </c>
      <c r="V8203" s="3">
        <f>('PV model'!$B$13*(U8203/1000)*(1-'PV model'!$B$14*((20+C8203)-25))*'PV model'!$B$10)/'PV model'!$B$12</f>
        <v>3.8668340874240004</v>
      </c>
    </row>
    <row r="8204" spans="1:22" x14ac:dyDescent="0.2">
      <c r="A8204" s="10">
        <f t="shared" si="1413"/>
        <v>342</v>
      </c>
      <c r="B8204" s="10">
        <f t="shared" si="1422"/>
        <v>15</v>
      </c>
      <c r="C8204" s="23">
        <v>6.1</v>
      </c>
      <c r="D8204" s="24">
        <v>0</v>
      </c>
      <c r="E8204" s="24">
        <v>14.994</v>
      </c>
      <c r="F8204" s="48"/>
      <c r="G8204" s="48"/>
      <c r="H8204" s="1">
        <f t="shared" si="1423"/>
        <v>-22.901190420606955</v>
      </c>
      <c r="I8204" s="1">
        <f t="shared" si="1417"/>
        <v>6.9911947761041011</v>
      </c>
      <c r="J8204" s="4">
        <f>B8204+('PV model'!$B$3/15)+(I8204/60)</f>
        <v>14.839853246268401</v>
      </c>
      <c r="K8204" s="2">
        <f t="shared" si="1418"/>
        <v>-42.597798694026011</v>
      </c>
      <c r="L8204" s="2">
        <f>DEGREES(ASIN((((COS(RADIANS('PV model'!$B$2))*COS(RADIANS(H8204))*COS(RADIANS(K8204)))+(SIN(RADIANS('PV model'!$B$2))*SIN(RADIANS(H8204)))))))</f>
        <v>3.6336699361426485</v>
      </c>
      <c r="M8204" s="3">
        <f t="shared" si="1414"/>
        <v>3.6336699361426485</v>
      </c>
      <c r="N8204" s="2">
        <f t="shared" si="1419"/>
        <v>-38.66403911432311</v>
      </c>
      <c r="O8204" s="2">
        <f>IF('PV model'!$B$2&gt;0, 180-N8204,IF('PV model'!$B$2&lt;0,0-N8204,N8204))</f>
        <v>218.66403911432312</v>
      </c>
      <c r="P8204" s="2">
        <f>ABS(O8204-'PV model'!$B$5)</f>
        <v>13.664039114323117</v>
      </c>
      <c r="Q8204" s="3">
        <f t="shared" si="1415"/>
        <v>86.366330063857347</v>
      </c>
      <c r="R8204" s="3">
        <f t="shared" si="1420"/>
        <v>0</v>
      </c>
      <c r="S8204" s="3">
        <f t="shared" si="1416"/>
        <v>14.994</v>
      </c>
      <c r="T8204" s="3">
        <f>(0.5*(1-COS(RADIANS(90-$X$3)))*(D8204+E8204)*'PV model'!$B$4)</f>
        <v>0</v>
      </c>
      <c r="U8204" s="3">
        <f t="shared" si="1421"/>
        <v>14.994</v>
      </c>
      <c r="V8204" s="3">
        <f>('PV model'!$B$13*(U8204/1000)*(1-'PV model'!$B$14*((20+C8204)-25))*'PV model'!$B$10)/'PV model'!$B$12</f>
        <v>1.492205518944</v>
      </c>
    </row>
    <row r="8205" spans="1:22" x14ac:dyDescent="0.2">
      <c r="A8205" s="10">
        <f t="shared" si="1413"/>
        <v>342</v>
      </c>
      <c r="B8205" s="10">
        <f t="shared" si="1422"/>
        <v>16</v>
      </c>
      <c r="C8205" s="23">
        <v>6.4</v>
      </c>
      <c r="D8205" s="24">
        <v>0</v>
      </c>
      <c r="E8205" s="24">
        <v>2.6460000000000004</v>
      </c>
      <c r="F8205" s="48"/>
      <c r="G8205" s="48"/>
      <c r="H8205" s="1">
        <f t="shared" si="1423"/>
        <v>-22.901190420606955</v>
      </c>
      <c r="I8205" s="1">
        <f t="shared" si="1417"/>
        <v>6.9911947761041011</v>
      </c>
      <c r="J8205" s="4">
        <f>B8205+('PV model'!$B$3/15)+(I8205/60)</f>
        <v>15.839853246268401</v>
      </c>
      <c r="K8205" s="2">
        <f t="shared" si="1418"/>
        <v>-57.597798694026011</v>
      </c>
      <c r="L8205" s="2">
        <f>DEGREES(ASIN((((COS(RADIANS('PV model'!$B$2))*COS(RADIANS(H8205))*COS(RADIANS(K8205)))+(SIN(RADIANS('PV model'!$B$2))*SIN(RADIANS(H8205)))))))</f>
        <v>-2.3562532547209796</v>
      </c>
      <c r="M8205" s="3">
        <f t="shared" si="1414"/>
        <v>0</v>
      </c>
      <c r="N8205" s="2">
        <f t="shared" si="1419"/>
        <v>-51.115674498706987</v>
      </c>
      <c r="O8205" s="2">
        <f>IF('PV model'!$B$2&gt;0, 180-N8205,IF('PV model'!$B$2&lt;0,0-N8205,N8205))</f>
        <v>231.11567449870699</v>
      </c>
      <c r="P8205" s="2">
        <f>ABS(O8205-'PV model'!$B$5)</f>
        <v>26.115674498706994</v>
      </c>
      <c r="Q8205" s="3">
        <f t="shared" si="1415"/>
        <v>92.356253254720983</v>
      </c>
      <c r="R8205" s="3">
        <f t="shared" si="1420"/>
        <v>0</v>
      </c>
      <c r="S8205" s="3">
        <f t="shared" si="1416"/>
        <v>2.6460000000000004</v>
      </c>
      <c r="T8205" s="3">
        <f>(0.5*(1-COS(RADIANS(90-$X$3)))*(D8205+E8205)*'PV model'!$B$4)</f>
        <v>0</v>
      </c>
      <c r="U8205" s="3">
        <f t="shared" si="1421"/>
        <v>2.6460000000000004</v>
      </c>
      <c r="V8205" s="3">
        <f>('PV model'!$B$13*(U8205/1000)*(1-'PV model'!$B$14*((20+C8205)-25))*'PV model'!$B$10)/'PV model'!$B$12</f>
        <v>0.26301299270400003</v>
      </c>
    </row>
    <row r="8206" spans="1:22" x14ac:dyDescent="0.2">
      <c r="A8206" s="10">
        <f t="shared" si="1413"/>
        <v>342</v>
      </c>
      <c r="B8206" s="10">
        <f t="shared" si="1422"/>
        <v>17</v>
      </c>
      <c r="C8206" s="23">
        <v>6.8</v>
      </c>
      <c r="D8206" s="24">
        <v>0</v>
      </c>
      <c r="E8206" s="24">
        <v>0</v>
      </c>
      <c r="F8206" s="48"/>
      <c r="G8206" s="48"/>
      <c r="H8206" s="1">
        <f t="shared" si="1423"/>
        <v>-22.901190420606955</v>
      </c>
      <c r="I8206" s="1">
        <f t="shared" si="1417"/>
        <v>6.9911947761041011</v>
      </c>
      <c r="J8206" s="4">
        <f>B8206+('PV model'!$B$3/15)+(I8206/60)</f>
        <v>16.839853246268401</v>
      </c>
      <c r="K8206" s="2">
        <f t="shared" si="1418"/>
        <v>-72.597798694026011</v>
      </c>
      <c r="L8206" s="2">
        <f>DEGREES(ASIN((((COS(RADIANS('PV model'!$B$2))*COS(RADIANS(H8206))*COS(RADIANS(K8206)))+(SIN(RADIANS('PV model'!$B$2))*SIN(RADIANS(H8206)))))))</f>
        <v>-9.4772621589219739</v>
      </c>
      <c r="M8206" s="3">
        <f t="shared" si="1414"/>
        <v>0</v>
      </c>
      <c r="N8206" s="2">
        <f t="shared" si="1419"/>
        <v>-63.021602085332411</v>
      </c>
      <c r="O8206" s="2">
        <f>IF('PV model'!$B$2&gt;0, 180-N8206,IF('PV model'!$B$2&lt;0,0-N8206,N8206))</f>
        <v>243.0216020853324</v>
      </c>
      <c r="P8206" s="2">
        <f>ABS(O8206-'PV model'!$B$5)</f>
        <v>38.021602085332404</v>
      </c>
      <c r="Q8206" s="3">
        <f t="shared" si="1415"/>
        <v>99.477262158921974</v>
      </c>
      <c r="R8206" s="3">
        <f t="shared" si="1420"/>
        <v>0</v>
      </c>
      <c r="S8206" s="3">
        <f t="shared" si="1416"/>
        <v>0</v>
      </c>
      <c r="T8206" s="3">
        <f>(0.5*(1-COS(RADIANS(90-$X$3)))*(D8206+E8206)*'PV model'!$B$4)</f>
        <v>0</v>
      </c>
      <c r="U8206" s="3">
        <f t="shared" si="1421"/>
        <v>0</v>
      </c>
      <c r="V8206" s="3">
        <f>('PV model'!$B$13*(U8206/1000)*(1-'PV model'!$B$14*((20+C8206)-25))*'PV model'!$B$10)/'PV model'!$B$12</f>
        <v>0</v>
      </c>
    </row>
    <row r="8207" spans="1:22" x14ac:dyDescent="0.2">
      <c r="A8207" s="10">
        <f t="shared" si="1413"/>
        <v>342</v>
      </c>
      <c r="B8207" s="10">
        <f t="shared" si="1422"/>
        <v>18</v>
      </c>
      <c r="C8207" s="23">
        <v>7.1</v>
      </c>
      <c r="D8207" s="24">
        <v>0</v>
      </c>
      <c r="E8207" s="24">
        <v>0</v>
      </c>
      <c r="F8207" s="48"/>
      <c r="G8207" s="48"/>
      <c r="H8207" s="1">
        <f t="shared" si="1423"/>
        <v>-22.901190420606955</v>
      </c>
      <c r="I8207" s="1">
        <f t="shared" si="1417"/>
        <v>6.9911947761041011</v>
      </c>
      <c r="J8207" s="4">
        <f>B8207+('PV model'!$B$3/15)+(I8207/60)</f>
        <v>17.839853246268401</v>
      </c>
      <c r="K8207" s="2">
        <f t="shared" si="1418"/>
        <v>-87.597798694026011</v>
      </c>
      <c r="L8207" s="2">
        <f>DEGREES(ASIN((((COS(RADIANS('PV model'!$B$2))*COS(RADIANS(H8207))*COS(RADIANS(K8207)))+(SIN(RADIANS('PV model'!$B$2))*SIN(RADIANS(H8207)))))))</f>
        <v>-17.38757895121007</v>
      </c>
      <c r="M8207" s="3">
        <f t="shared" si="1414"/>
        <v>0</v>
      </c>
      <c r="N8207" s="2">
        <f t="shared" si="1419"/>
        <v>-74.674017446203294</v>
      </c>
      <c r="O8207" s="2">
        <f>IF('PV model'!$B$2&gt;0, 180-N8207,IF('PV model'!$B$2&lt;0,0-N8207,N8207))</f>
        <v>254.67401744620329</v>
      </c>
      <c r="P8207" s="2">
        <f>ABS(O8207-'PV model'!$B$5)</f>
        <v>49.674017446203294</v>
      </c>
      <c r="Q8207" s="3">
        <f t="shared" si="1415"/>
        <v>107.38757895121007</v>
      </c>
      <c r="R8207" s="3">
        <f t="shared" si="1420"/>
        <v>0</v>
      </c>
      <c r="S8207" s="3">
        <f t="shared" si="1416"/>
        <v>0</v>
      </c>
      <c r="T8207" s="3">
        <f>(0.5*(1-COS(RADIANS(90-$X$3)))*(D8207+E8207)*'PV model'!$B$4)</f>
        <v>0</v>
      </c>
      <c r="U8207" s="3">
        <f t="shared" si="1421"/>
        <v>0</v>
      </c>
      <c r="V8207" s="3">
        <f>('PV model'!$B$13*(U8207/1000)*(1-'PV model'!$B$14*((20+C8207)-25))*'PV model'!$B$10)/'PV model'!$B$12</f>
        <v>0</v>
      </c>
    </row>
    <row r="8208" spans="1:22" x14ac:dyDescent="0.2">
      <c r="A8208" s="10">
        <f t="shared" si="1413"/>
        <v>342</v>
      </c>
      <c r="B8208" s="10">
        <f t="shared" si="1422"/>
        <v>19</v>
      </c>
      <c r="C8208" s="23">
        <v>7.1</v>
      </c>
      <c r="D8208" s="24">
        <v>0</v>
      </c>
      <c r="E8208" s="24">
        <v>0</v>
      </c>
      <c r="F8208" s="48"/>
      <c r="G8208" s="48"/>
      <c r="H8208" s="1">
        <f t="shared" si="1423"/>
        <v>-22.901190420606955</v>
      </c>
      <c r="I8208" s="1">
        <f t="shared" si="1417"/>
        <v>6.9911947761041011</v>
      </c>
      <c r="J8208" s="4">
        <f>B8208+('PV model'!$B$3/15)+(I8208/60)</f>
        <v>18.839853246268401</v>
      </c>
      <c r="K8208" s="2">
        <f t="shared" si="1418"/>
        <v>-102.59779869402601</v>
      </c>
      <c r="L8208" s="2">
        <f>DEGREES(ASIN((((COS(RADIANS('PV model'!$B$2))*COS(RADIANS(H8208))*COS(RADIANS(K8208)))+(SIN(RADIANS('PV model'!$B$2))*SIN(RADIANS(H8208)))))))</f>
        <v>-25.753609074759957</v>
      </c>
      <c r="M8208" s="3">
        <f t="shared" si="1414"/>
        <v>0</v>
      </c>
      <c r="N8208" s="2">
        <f t="shared" si="1419"/>
        <v>-86.509567160963954</v>
      </c>
      <c r="O8208" s="2">
        <f>IF('PV model'!$B$2&gt;0, 180-N8208,IF('PV model'!$B$2&lt;0,0-N8208,N8208))</f>
        <v>266.50956716096397</v>
      </c>
      <c r="P8208" s="2">
        <f>ABS(O8208-'PV model'!$B$5)</f>
        <v>61.509567160963968</v>
      </c>
      <c r="Q8208" s="3">
        <f t="shared" si="1415"/>
        <v>115.75360907475995</v>
      </c>
      <c r="R8208" s="3">
        <f t="shared" si="1420"/>
        <v>0</v>
      </c>
      <c r="S8208" s="3">
        <f t="shared" si="1416"/>
        <v>0</v>
      </c>
      <c r="T8208" s="3">
        <f>(0.5*(1-COS(RADIANS(90-$X$3)))*(D8208+E8208)*'PV model'!$B$4)</f>
        <v>0</v>
      </c>
      <c r="U8208" s="3">
        <f t="shared" si="1421"/>
        <v>0</v>
      </c>
      <c r="V8208" s="3">
        <f>('PV model'!$B$13*(U8208/1000)*(1-'PV model'!$B$14*((20+C8208)-25))*'PV model'!$B$10)/'PV model'!$B$12</f>
        <v>0</v>
      </c>
    </row>
    <row r="8209" spans="1:22" x14ac:dyDescent="0.2">
      <c r="A8209" s="10">
        <f t="shared" si="1413"/>
        <v>342</v>
      </c>
      <c r="B8209" s="10">
        <f t="shared" si="1422"/>
        <v>20</v>
      </c>
      <c r="C8209" s="23">
        <v>7.1</v>
      </c>
      <c r="D8209" s="24">
        <v>0</v>
      </c>
      <c r="E8209" s="24">
        <v>0</v>
      </c>
      <c r="F8209" s="48"/>
      <c r="G8209" s="48"/>
      <c r="H8209" s="1">
        <f t="shared" si="1423"/>
        <v>-22.901190420606955</v>
      </c>
      <c r="I8209" s="1">
        <f t="shared" si="1417"/>
        <v>6.9911947761041011</v>
      </c>
      <c r="J8209" s="4">
        <f>B8209+('PV model'!$B$3/15)+(I8209/60)</f>
        <v>19.839853246268401</v>
      </c>
      <c r="K8209" s="2">
        <f t="shared" si="1418"/>
        <v>-117.59779869402601</v>
      </c>
      <c r="L8209" s="2">
        <f>DEGREES(ASIN((((COS(RADIANS('PV model'!$B$2))*COS(RADIANS(H8209))*COS(RADIANS(K8209)))+(SIN(RADIANS('PV model'!$B$2))*SIN(RADIANS(H8209)))))))</f>
        <v>-34.222966034762798</v>
      </c>
      <c r="M8209" s="3">
        <f t="shared" si="1414"/>
        <v>0</v>
      </c>
      <c r="N8209" s="2">
        <f t="shared" si="1419"/>
        <v>-80.864487376398955</v>
      </c>
      <c r="O8209" s="2">
        <f>IF('PV model'!$B$2&gt;0, 180-N8209,IF('PV model'!$B$2&lt;0,0-N8209,N8209))</f>
        <v>260.86448737639898</v>
      </c>
      <c r="P8209" s="2">
        <f>ABS(O8209-'PV model'!$B$5)</f>
        <v>55.864487376398984</v>
      </c>
      <c r="Q8209" s="3">
        <f t="shared" si="1415"/>
        <v>124.22296603476281</v>
      </c>
      <c r="R8209" s="3">
        <f t="shared" si="1420"/>
        <v>0</v>
      </c>
      <c r="S8209" s="3">
        <f t="shared" si="1416"/>
        <v>0</v>
      </c>
      <c r="T8209" s="3">
        <f>(0.5*(1-COS(RADIANS(90-$X$3)))*(D8209+E8209)*'PV model'!$B$4)</f>
        <v>0</v>
      </c>
      <c r="U8209" s="3">
        <f t="shared" si="1421"/>
        <v>0</v>
      </c>
      <c r="V8209" s="3">
        <f>('PV model'!$B$13*(U8209/1000)*(1-'PV model'!$B$14*((20+C8209)-25))*'PV model'!$B$10)/'PV model'!$B$12</f>
        <v>0</v>
      </c>
    </row>
    <row r="8210" spans="1:22" x14ac:dyDescent="0.2">
      <c r="A8210" s="10">
        <f t="shared" si="1413"/>
        <v>342</v>
      </c>
      <c r="B8210" s="10">
        <f t="shared" si="1422"/>
        <v>21</v>
      </c>
      <c r="C8210" s="23">
        <v>7.1</v>
      </c>
      <c r="D8210" s="24">
        <v>0</v>
      </c>
      <c r="E8210" s="24">
        <v>0</v>
      </c>
      <c r="F8210" s="48"/>
      <c r="G8210" s="48"/>
      <c r="H8210" s="1">
        <f t="shared" si="1423"/>
        <v>-22.901190420606955</v>
      </c>
      <c r="I8210" s="1">
        <f t="shared" si="1417"/>
        <v>6.9911947761041011</v>
      </c>
      <c r="J8210" s="4">
        <f>B8210+('PV model'!$B$3/15)+(I8210/60)</f>
        <v>20.839853246268401</v>
      </c>
      <c r="K8210" s="2">
        <f t="shared" si="1418"/>
        <v>-132.59779869402601</v>
      </c>
      <c r="L8210" s="2">
        <f>DEGREES(ASIN((((COS(RADIANS('PV model'!$B$2))*COS(RADIANS(H8210))*COS(RADIANS(K8210)))+(SIN(RADIANS('PV model'!$B$2))*SIN(RADIANS(H8210)))))))</f>
        <v>-42.365332526961659</v>
      </c>
      <c r="M8210" s="3">
        <f t="shared" si="1414"/>
        <v>0</v>
      </c>
      <c r="N8210" s="2">
        <f t="shared" si="1419"/>
        <v>-66.600933008636687</v>
      </c>
      <c r="O8210" s="2">
        <f>IF('PV model'!$B$2&gt;0, 180-N8210,IF('PV model'!$B$2&lt;0,0-N8210,N8210))</f>
        <v>246.60093300863667</v>
      </c>
      <c r="P8210" s="2">
        <f>ABS(O8210-'PV model'!$B$5)</f>
        <v>41.600933008636673</v>
      </c>
      <c r="Q8210" s="3">
        <f t="shared" si="1415"/>
        <v>132.36533252696165</v>
      </c>
      <c r="R8210" s="3">
        <f t="shared" si="1420"/>
        <v>0</v>
      </c>
      <c r="S8210" s="3">
        <f t="shared" si="1416"/>
        <v>0</v>
      </c>
      <c r="T8210" s="3">
        <f>(0.5*(1-COS(RADIANS(90-$X$3)))*(D8210+E8210)*'PV model'!$B$4)</f>
        <v>0</v>
      </c>
      <c r="U8210" s="3">
        <f t="shared" si="1421"/>
        <v>0</v>
      </c>
      <c r="V8210" s="3">
        <f>('PV model'!$B$13*(U8210/1000)*(1-'PV model'!$B$14*((20+C8210)-25))*'PV model'!$B$10)/'PV model'!$B$12</f>
        <v>0</v>
      </c>
    </row>
    <row r="8211" spans="1:22" x14ac:dyDescent="0.2">
      <c r="A8211" s="10">
        <f t="shared" si="1413"/>
        <v>342</v>
      </c>
      <c r="B8211" s="10">
        <f t="shared" si="1422"/>
        <v>22</v>
      </c>
      <c r="C8211" s="23">
        <v>6.8</v>
      </c>
      <c r="D8211" s="24">
        <v>0</v>
      </c>
      <c r="E8211" s="24">
        <v>0</v>
      </c>
      <c r="F8211" s="48"/>
      <c r="G8211" s="48"/>
      <c r="H8211" s="1">
        <f t="shared" si="1423"/>
        <v>-22.901190420606955</v>
      </c>
      <c r="I8211" s="1">
        <f t="shared" si="1417"/>
        <v>6.9911947761041011</v>
      </c>
      <c r="J8211" s="4">
        <f>B8211+('PV model'!$B$3/15)+(I8211/60)</f>
        <v>21.839853246268401</v>
      </c>
      <c r="K8211" s="2">
        <f t="shared" si="1418"/>
        <v>-147.59779869402601</v>
      </c>
      <c r="L8211" s="2">
        <f>DEGREES(ASIN((((COS(RADIANS('PV model'!$B$2))*COS(RADIANS(H8211))*COS(RADIANS(K8211)))+(SIN(RADIANS('PV model'!$B$2))*SIN(RADIANS(H8211)))))))</f>
        <v>-49.572690202557467</v>
      </c>
      <c r="M8211" s="3">
        <f t="shared" si="1414"/>
        <v>0</v>
      </c>
      <c r="N8211" s="2">
        <f t="shared" si="1419"/>
        <v>-49.56959180291156</v>
      </c>
      <c r="O8211" s="2">
        <f>IF('PV model'!$B$2&gt;0, 180-N8211,IF('PV model'!$B$2&lt;0,0-N8211,N8211))</f>
        <v>229.56959180291156</v>
      </c>
      <c r="P8211" s="2">
        <f>ABS(O8211-'PV model'!$B$5)</f>
        <v>24.56959180291156</v>
      </c>
      <c r="Q8211" s="3">
        <f t="shared" si="1415"/>
        <v>139.57269020255745</v>
      </c>
      <c r="R8211" s="3">
        <f t="shared" si="1420"/>
        <v>0</v>
      </c>
      <c r="S8211" s="3">
        <f t="shared" si="1416"/>
        <v>0</v>
      </c>
      <c r="T8211" s="3">
        <f>(0.5*(1-COS(RADIANS(90-$X$3)))*(D8211+E8211)*'PV model'!$B$4)</f>
        <v>0</v>
      </c>
      <c r="U8211" s="3">
        <f t="shared" si="1421"/>
        <v>0</v>
      </c>
      <c r="V8211" s="3">
        <f>('PV model'!$B$13*(U8211/1000)*(1-'PV model'!$B$14*((20+C8211)-25))*'PV model'!$B$10)/'PV model'!$B$12</f>
        <v>0</v>
      </c>
    </row>
    <row r="8212" spans="1:22" x14ac:dyDescent="0.2">
      <c r="A8212" s="10">
        <f t="shared" si="1413"/>
        <v>342</v>
      </c>
      <c r="B8212" s="10">
        <f t="shared" si="1422"/>
        <v>23</v>
      </c>
      <c r="C8212" s="23">
        <v>6.5</v>
      </c>
      <c r="D8212" s="24">
        <v>0</v>
      </c>
      <c r="E8212" s="24">
        <v>0</v>
      </c>
      <c r="F8212" s="48"/>
      <c r="G8212" s="48"/>
      <c r="H8212" s="1">
        <f t="shared" si="1423"/>
        <v>-22.901190420606955</v>
      </c>
      <c r="I8212" s="1">
        <f t="shared" si="1417"/>
        <v>6.9911947761041011</v>
      </c>
      <c r="J8212" s="4">
        <f>B8212+('PV model'!$B$3/15)+(I8212/60)</f>
        <v>22.839853246268401</v>
      </c>
      <c r="K8212" s="2">
        <f t="shared" si="1418"/>
        <v>-162.59779869402601</v>
      </c>
      <c r="L8212" s="2">
        <f>DEGREES(ASIN((((COS(RADIANS('PV model'!$B$2))*COS(RADIANS(H8212))*COS(RADIANS(K8212)))+(SIN(RADIANS('PV model'!$B$2))*SIN(RADIANS(H8212)))))))</f>
        <v>-54.943097703733734</v>
      </c>
      <c r="M8212" s="3">
        <f t="shared" si="1414"/>
        <v>0</v>
      </c>
      <c r="N8212" s="2">
        <f t="shared" si="1419"/>
        <v>-28.662245091790027</v>
      </c>
      <c r="O8212" s="2">
        <f>IF('PV model'!$B$2&gt;0, 180-N8212,IF('PV model'!$B$2&lt;0,0-N8212,N8212))</f>
        <v>208.66224509179003</v>
      </c>
      <c r="P8212" s="2">
        <f>ABS(O8212-'PV model'!$B$5)</f>
        <v>3.6622450917900267</v>
      </c>
      <c r="Q8212" s="3">
        <f t="shared" si="1415"/>
        <v>144.94309770373371</v>
      </c>
      <c r="R8212" s="3">
        <f t="shared" si="1420"/>
        <v>0</v>
      </c>
      <c r="S8212" s="3">
        <f t="shared" si="1416"/>
        <v>0</v>
      </c>
      <c r="T8212" s="3">
        <f>(0.5*(1-COS(RADIANS(90-$X$3)))*(D8212+E8212)*'PV model'!$B$4)</f>
        <v>0</v>
      </c>
      <c r="U8212" s="3">
        <f t="shared" si="1421"/>
        <v>0</v>
      </c>
      <c r="V8212" s="3">
        <f>('PV model'!$B$13*(U8212/1000)*(1-'PV model'!$B$14*((20+C8212)-25))*'PV model'!$B$10)/'PV model'!$B$12</f>
        <v>0</v>
      </c>
    </row>
    <row r="8213" spans="1:22" x14ac:dyDescent="0.2">
      <c r="A8213" s="10">
        <f t="shared" si="1413"/>
        <v>342</v>
      </c>
      <c r="B8213" s="10">
        <f t="shared" si="1422"/>
        <v>24</v>
      </c>
      <c r="C8213" s="23">
        <v>6.2</v>
      </c>
      <c r="D8213" s="24">
        <v>0</v>
      </c>
      <c r="E8213" s="24">
        <v>0</v>
      </c>
      <c r="F8213" s="48"/>
      <c r="G8213" s="48"/>
      <c r="H8213" s="1">
        <f t="shared" si="1423"/>
        <v>-22.901190420606955</v>
      </c>
      <c r="I8213" s="1">
        <f t="shared" si="1417"/>
        <v>6.9911947761041011</v>
      </c>
      <c r="J8213" s="4">
        <f>B8213+('PV model'!$B$3/15)+(I8213/60)</f>
        <v>23.839853246268401</v>
      </c>
      <c r="K8213" s="2">
        <f t="shared" si="1418"/>
        <v>-177.59779869402601</v>
      </c>
      <c r="L8213" s="2">
        <f>DEGREES(ASIN((((COS(RADIANS('PV model'!$B$2))*COS(RADIANS(H8213))*COS(RADIANS(K8213)))+(SIN(RADIANS('PV model'!$B$2))*SIN(RADIANS(H8213)))))))</f>
        <v>-57.352460551938357</v>
      </c>
      <c r="M8213" s="3">
        <f t="shared" si="1414"/>
        <v>0</v>
      </c>
      <c r="N8213" s="2">
        <f t="shared" si="1419"/>
        <v>-4.1042129474739362</v>
      </c>
      <c r="O8213" s="2">
        <f>IF('PV model'!$B$2&gt;0, 180-N8213,IF('PV model'!$B$2&lt;0,0-N8213,N8213))</f>
        <v>184.10421294747394</v>
      </c>
      <c r="P8213" s="2">
        <f>ABS(O8213-'PV model'!$B$5)</f>
        <v>20.89578705252606</v>
      </c>
      <c r="Q8213" s="3">
        <f t="shared" si="1415"/>
        <v>147.35246055193835</v>
      </c>
      <c r="R8213" s="3">
        <f t="shared" si="1420"/>
        <v>0</v>
      </c>
      <c r="S8213" s="3">
        <f t="shared" si="1416"/>
        <v>0</v>
      </c>
      <c r="T8213" s="3">
        <f>(0.5*(1-COS(RADIANS(90-$X$3)))*(D8213+E8213)*'PV model'!$B$4)</f>
        <v>0</v>
      </c>
      <c r="U8213" s="3">
        <f t="shared" si="1421"/>
        <v>0</v>
      </c>
      <c r="V8213" s="3">
        <f>('PV model'!$B$13*(U8213/1000)*(1-'PV model'!$B$14*((20+C8213)-25))*'PV model'!$B$10)/'PV model'!$B$12</f>
        <v>0</v>
      </c>
    </row>
    <row r="8214" spans="1:22" x14ac:dyDescent="0.2">
      <c r="A8214" s="10">
        <f t="shared" si="1413"/>
        <v>343</v>
      </c>
      <c r="B8214" s="10">
        <f t="shared" si="1422"/>
        <v>1</v>
      </c>
      <c r="C8214" s="23">
        <v>6</v>
      </c>
      <c r="D8214" s="24">
        <v>0</v>
      </c>
      <c r="E8214" s="24">
        <v>0</v>
      </c>
      <c r="F8214" s="48"/>
      <c r="G8214" s="48"/>
      <c r="H8214" s="1">
        <f t="shared" si="1423"/>
        <v>-22.985807343792576</v>
      </c>
      <c r="I8214" s="1">
        <f t="shared" si="1417"/>
        <v>6.5546786704183093</v>
      </c>
      <c r="J8214" s="4">
        <f>B8214+('PV model'!$B$3/15)+(I8214/60)</f>
        <v>0.83257797784030518</v>
      </c>
      <c r="K8214" s="2">
        <f t="shared" si="1418"/>
        <v>167.51133033239543</v>
      </c>
      <c r="L8214" s="2">
        <f>DEGREES(ASIN((((COS(RADIANS('PV model'!$B$2))*COS(RADIANS(H8214))*COS(RADIANS(K8214)))+(SIN(RADIANS('PV model'!$B$2))*SIN(RADIANS(H8214)))))))</f>
        <v>-56.193417677089407</v>
      </c>
      <c r="M8214" s="3">
        <f t="shared" si="1414"/>
        <v>0</v>
      </c>
      <c r="N8214" s="2">
        <f t="shared" si="1419"/>
        <v>20.96516887106625</v>
      </c>
      <c r="O8214" s="2">
        <f>IF('PV model'!$B$2&gt;0, 180-N8214,IF('PV model'!$B$2&lt;0,0-N8214,N8214))</f>
        <v>159.03483112893375</v>
      </c>
      <c r="P8214" s="2">
        <f>ABS(O8214-'PV model'!$B$5)</f>
        <v>45.965168871066254</v>
      </c>
      <c r="Q8214" s="3">
        <f t="shared" si="1415"/>
        <v>146.19341767708943</v>
      </c>
      <c r="R8214" s="3">
        <f t="shared" si="1420"/>
        <v>0</v>
      </c>
      <c r="S8214" s="3">
        <f t="shared" si="1416"/>
        <v>0</v>
      </c>
      <c r="T8214" s="3">
        <f>(0.5*(1-COS(RADIANS(90-$X$3)))*(D8214+E8214)*'PV model'!$B$4)</f>
        <v>0</v>
      </c>
      <c r="U8214" s="3">
        <f t="shared" si="1421"/>
        <v>0</v>
      </c>
      <c r="V8214" s="3">
        <f>('PV model'!$B$13*(U8214/1000)*(1-'PV model'!$B$14*((20+C8214)-25))*'PV model'!$B$10)/'PV model'!$B$12</f>
        <v>0</v>
      </c>
    </row>
    <row r="8215" spans="1:22" x14ac:dyDescent="0.2">
      <c r="A8215" s="10">
        <f t="shared" si="1413"/>
        <v>343</v>
      </c>
      <c r="B8215" s="10">
        <f t="shared" si="1422"/>
        <v>2</v>
      </c>
      <c r="C8215" s="23">
        <v>5.7</v>
      </c>
      <c r="D8215" s="24">
        <v>0</v>
      </c>
      <c r="E8215" s="24">
        <v>0</v>
      </c>
      <c r="F8215" s="48"/>
      <c r="G8215" s="48"/>
      <c r="H8215" s="1">
        <f t="shared" si="1423"/>
        <v>-22.985807343792576</v>
      </c>
      <c r="I8215" s="1">
        <f t="shared" si="1417"/>
        <v>6.5546786704183093</v>
      </c>
      <c r="J8215" s="4">
        <f>B8215+('PV model'!$B$3/15)+(I8215/60)</f>
        <v>1.8325779778403053</v>
      </c>
      <c r="K8215" s="2">
        <f t="shared" si="1418"/>
        <v>152.51133033239543</v>
      </c>
      <c r="L8215" s="2">
        <f>DEGREES(ASIN((((COS(RADIANS('PV model'!$B$2))*COS(RADIANS(H8215))*COS(RADIANS(K8215)))+(SIN(RADIANS('PV model'!$B$2))*SIN(RADIANS(H8215)))))))</f>
        <v>-51.664247926865315</v>
      </c>
      <c r="M8215" s="3">
        <f t="shared" si="1414"/>
        <v>0</v>
      </c>
      <c r="N8215" s="2">
        <f t="shared" si="1419"/>
        <v>43.240810188184859</v>
      </c>
      <c r="O8215" s="2">
        <f>IF('PV model'!$B$2&gt;0, 180-N8215,IF('PV model'!$B$2&lt;0,0-N8215,N8215))</f>
        <v>136.75918981181513</v>
      </c>
      <c r="P8215" s="2">
        <f>ABS(O8215-'PV model'!$B$5)</f>
        <v>68.240810188184867</v>
      </c>
      <c r="Q8215" s="3">
        <f t="shared" si="1415"/>
        <v>141.6642479268653</v>
      </c>
      <c r="R8215" s="3">
        <f t="shared" si="1420"/>
        <v>0</v>
      </c>
      <c r="S8215" s="3">
        <f t="shared" si="1416"/>
        <v>0</v>
      </c>
      <c r="T8215" s="3">
        <f>(0.5*(1-COS(RADIANS(90-$X$3)))*(D8215+E8215)*'PV model'!$B$4)</f>
        <v>0</v>
      </c>
      <c r="U8215" s="3">
        <f t="shared" si="1421"/>
        <v>0</v>
      </c>
      <c r="V8215" s="3">
        <f>('PV model'!$B$13*(U8215/1000)*(1-'PV model'!$B$14*((20+C8215)-25))*'PV model'!$B$10)/'PV model'!$B$12</f>
        <v>0</v>
      </c>
    </row>
    <row r="8216" spans="1:22" x14ac:dyDescent="0.2">
      <c r="A8216" s="10">
        <f t="shared" si="1413"/>
        <v>343</v>
      </c>
      <c r="B8216" s="10">
        <f t="shared" si="1422"/>
        <v>3</v>
      </c>
      <c r="C8216" s="23">
        <v>5.5</v>
      </c>
      <c r="D8216" s="24">
        <v>0</v>
      </c>
      <c r="E8216" s="24">
        <v>0</v>
      </c>
      <c r="F8216" s="48"/>
      <c r="G8216" s="48"/>
      <c r="H8216" s="1">
        <f t="shared" si="1423"/>
        <v>-22.985807343792576</v>
      </c>
      <c r="I8216" s="1">
        <f t="shared" si="1417"/>
        <v>6.5546786704183093</v>
      </c>
      <c r="J8216" s="4">
        <f>B8216+('PV model'!$B$3/15)+(I8216/60)</f>
        <v>2.8325779778403049</v>
      </c>
      <c r="K8216" s="2">
        <f t="shared" si="1418"/>
        <v>137.51133033239543</v>
      </c>
      <c r="L8216" s="2">
        <f>DEGREES(ASIN((((COS(RADIANS('PV model'!$B$2))*COS(RADIANS(H8216))*COS(RADIANS(K8216)))+(SIN(RADIANS('PV model'!$B$2))*SIN(RADIANS(H8216)))))))</f>
        <v>-44.937523943009062</v>
      </c>
      <c r="M8216" s="3">
        <f t="shared" si="1414"/>
        <v>0</v>
      </c>
      <c r="N8216" s="2">
        <f t="shared" si="1419"/>
        <v>61.452612544595034</v>
      </c>
      <c r="O8216" s="2">
        <f>IF('PV model'!$B$2&gt;0, 180-N8216,IF('PV model'!$B$2&lt;0,0-N8216,N8216))</f>
        <v>118.54738745540496</v>
      </c>
      <c r="P8216" s="2">
        <f>ABS(O8216-'PV model'!$B$5)</f>
        <v>86.452612544595041</v>
      </c>
      <c r="Q8216" s="3">
        <f t="shared" si="1415"/>
        <v>134.93752394300907</v>
      </c>
      <c r="R8216" s="3">
        <f t="shared" si="1420"/>
        <v>0</v>
      </c>
      <c r="S8216" s="3">
        <f t="shared" si="1416"/>
        <v>0</v>
      </c>
      <c r="T8216" s="3">
        <f>(0.5*(1-COS(RADIANS(90-$X$3)))*(D8216+E8216)*'PV model'!$B$4)</f>
        <v>0</v>
      </c>
      <c r="U8216" s="3">
        <f t="shared" si="1421"/>
        <v>0</v>
      </c>
      <c r="V8216" s="3">
        <f>('PV model'!$B$13*(U8216/1000)*(1-'PV model'!$B$14*((20+C8216)-25))*'PV model'!$B$10)/'PV model'!$B$12</f>
        <v>0</v>
      </c>
    </row>
    <row r="8217" spans="1:22" x14ac:dyDescent="0.2">
      <c r="A8217" s="10">
        <f t="shared" si="1413"/>
        <v>343</v>
      </c>
      <c r="B8217" s="10">
        <f t="shared" si="1422"/>
        <v>4</v>
      </c>
      <c r="C8217" s="23">
        <v>5.8</v>
      </c>
      <c r="D8217" s="24">
        <v>0</v>
      </c>
      <c r="E8217" s="24">
        <v>0</v>
      </c>
      <c r="F8217" s="48"/>
      <c r="G8217" s="48"/>
      <c r="H8217" s="1">
        <f t="shared" si="1423"/>
        <v>-22.985807343792576</v>
      </c>
      <c r="I8217" s="1">
        <f t="shared" si="1417"/>
        <v>6.5546786704183093</v>
      </c>
      <c r="J8217" s="4">
        <f>B8217+('PV model'!$B$3/15)+(I8217/60)</f>
        <v>3.8325779778403049</v>
      </c>
      <c r="K8217" s="2">
        <f t="shared" si="1418"/>
        <v>122.51133033239542</v>
      </c>
      <c r="L8217" s="2">
        <f>DEGREES(ASIN((((COS(RADIANS('PV model'!$B$2))*COS(RADIANS(H8217))*COS(RADIANS(K8217)))+(SIN(RADIANS('PV model'!$B$2))*SIN(RADIANS(H8217)))))))</f>
        <v>-37.018821596853165</v>
      </c>
      <c r="M8217" s="3">
        <f t="shared" si="1414"/>
        <v>0</v>
      </c>
      <c r="N8217" s="2">
        <f t="shared" si="1419"/>
        <v>76.485505391402285</v>
      </c>
      <c r="O8217" s="2">
        <f>IF('PV model'!$B$2&gt;0, 180-N8217,IF('PV model'!$B$2&lt;0,0-N8217,N8217))</f>
        <v>103.51449460859772</v>
      </c>
      <c r="P8217" s="2">
        <f>ABS(O8217-'PV model'!$B$5)</f>
        <v>101.48550539140228</v>
      </c>
      <c r="Q8217" s="3">
        <f t="shared" si="1415"/>
        <v>127.01882159685316</v>
      </c>
      <c r="R8217" s="3">
        <f t="shared" si="1420"/>
        <v>0</v>
      </c>
      <c r="S8217" s="3">
        <f t="shared" si="1416"/>
        <v>0</v>
      </c>
      <c r="T8217" s="3">
        <f>(0.5*(1-COS(RADIANS(90-$X$3)))*(D8217+E8217)*'PV model'!$B$4)</f>
        <v>0</v>
      </c>
      <c r="U8217" s="3">
        <f t="shared" si="1421"/>
        <v>0</v>
      </c>
      <c r="V8217" s="3">
        <f>('PV model'!$B$13*(U8217/1000)*(1-'PV model'!$B$14*((20+C8217)-25))*'PV model'!$B$10)/'PV model'!$B$12</f>
        <v>0</v>
      </c>
    </row>
    <row r="8218" spans="1:22" x14ac:dyDescent="0.2">
      <c r="A8218" s="10">
        <f t="shared" si="1413"/>
        <v>343</v>
      </c>
      <c r="B8218" s="10">
        <f t="shared" si="1422"/>
        <v>5</v>
      </c>
      <c r="C8218" s="23">
        <v>6.2</v>
      </c>
      <c r="D8218" s="24">
        <v>0</v>
      </c>
      <c r="E8218" s="24">
        <v>0</v>
      </c>
      <c r="F8218" s="48"/>
      <c r="G8218" s="48"/>
      <c r="H8218" s="1">
        <f t="shared" si="1423"/>
        <v>-22.985807343792576</v>
      </c>
      <c r="I8218" s="1">
        <f t="shared" si="1417"/>
        <v>6.5546786704183093</v>
      </c>
      <c r="J8218" s="4">
        <f>B8218+('PV model'!$B$3/15)+(I8218/60)</f>
        <v>4.8325779778403053</v>
      </c>
      <c r="K8218" s="2">
        <f t="shared" si="1418"/>
        <v>107.51133033239542</v>
      </c>
      <c r="L8218" s="2">
        <f>DEGREES(ASIN((((COS(RADIANS('PV model'!$B$2))*COS(RADIANS(H8218))*COS(RADIANS(K8218)))+(SIN(RADIANS('PV model'!$B$2))*SIN(RADIANS(H8218)))))))</f>
        <v>-28.601872207371034</v>
      </c>
      <c r="M8218" s="3">
        <f t="shared" si="1414"/>
        <v>0</v>
      </c>
      <c r="N8218" s="2">
        <f t="shared" si="1419"/>
        <v>89.536472667261336</v>
      </c>
      <c r="O8218" s="2">
        <f>IF('PV model'!$B$2&gt;0, 180-N8218,IF('PV model'!$B$2&lt;0,0-N8218,N8218))</f>
        <v>90.463527332738664</v>
      </c>
      <c r="P8218" s="2">
        <f>ABS(O8218-'PV model'!$B$5)</f>
        <v>114.53647266726134</v>
      </c>
      <c r="Q8218" s="3">
        <f t="shared" si="1415"/>
        <v>118.60187220737102</v>
      </c>
      <c r="R8218" s="3">
        <f t="shared" si="1420"/>
        <v>0</v>
      </c>
      <c r="S8218" s="3">
        <f t="shared" si="1416"/>
        <v>0</v>
      </c>
      <c r="T8218" s="3">
        <f>(0.5*(1-COS(RADIANS(90-$X$3)))*(D8218+E8218)*'PV model'!$B$4)</f>
        <v>0</v>
      </c>
      <c r="U8218" s="3">
        <f t="shared" si="1421"/>
        <v>0</v>
      </c>
      <c r="V8218" s="3">
        <f>('PV model'!$B$13*(U8218/1000)*(1-'PV model'!$B$14*((20+C8218)-25))*'PV model'!$B$10)/'PV model'!$B$12</f>
        <v>0</v>
      </c>
    </row>
    <row r="8219" spans="1:22" x14ac:dyDescent="0.2">
      <c r="A8219" s="10">
        <f t="shared" si="1413"/>
        <v>343</v>
      </c>
      <c r="B8219" s="10">
        <f t="shared" si="1422"/>
        <v>6</v>
      </c>
      <c r="C8219" s="23">
        <v>6.5</v>
      </c>
      <c r="D8219" s="24">
        <v>0</v>
      </c>
      <c r="E8219" s="24">
        <v>0</v>
      </c>
      <c r="F8219" s="48"/>
      <c r="G8219" s="48"/>
      <c r="H8219" s="1">
        <f t="shared" si="1423"/>
        <v>-22.985807343792576</v>
      </c>
      <c r="I8219" s="1">
        <f t="shared" si="1417"/>
        <v>6.5546786704183093</v>
      </c>
      <c r="J8219" s="4">
        <f>B8219+('PV model'!$B$3/15)+(I8219/60)</f>
        <v>5.8325779778403053</v>
      </c>
      <c r="K8219" s="2">
        <f t="shared" si="1418"/>
        <v>92.511330332395417</v>
      </c>
      <c r="L8219" s="2">
        <f>DEGREES(ASIN((((COS(RADIANS('PV model'!$B$2))*COS(RADIANS(H8219))*COS(RADIANS(K8219)))+(SIN(RADIANS('PV model'!$B$2))*SIN(RADIANS(H8219)))))))</f>
        <v>-20.161744215167332</v>
      </c>
      <c r="M8219" s="3">
        <f t="shared" si="1414"/>
        <v>0</v>
      </c>
      <c r="N8219" s="2">
        <f t="shared" si="1419"/>
        <v>78.450883746089715</v>
      </c>
      <c r="O8219" s="2">
        <f>IF('PV model'!$B$2&gt;0, 180-N8219,IF('PV model'!$B$2&lt;0,0-N8219,N8219))</f>
        <v>101.54911625391028</v>
      </c>
      <c r="P8219" s="2">
        <f>ABS(O8219-'PV model'!$B$5)</f>
        <v>103.45088374608972</v>
      </c>
      <c r="Q8219" s="3">
        <f t="shared" si="1415"/>
        <v>110.16174421516733</v>
      </c>
      <c r="R8219" s="3">
        <f t="shared" si="1420"/>
        <v>0</v>
      </c>
      <c r="S8219" s="3">
        <f t="shared" si="1416"/>
        <v>0</v>
      </c>
      <c r="T8219" s="3">
        <f>(0.5*(1-COS(RADIANS(90-$X$3)))*(D8219+E8219)*'PV model'!$B$4)</f>
        <v>0</v>
      </c>
      <c r="U8219" s="3">
        <f t="shared" si="1421"/>
        <v>0</v>
      </c>
      <c r="V8219" s="3">
        <f>('PV model'!$B$13*(U8219/1000)*(1-'PV model'!$B$14*((20+C8219)-25))*'PV model'!$B$10)/'PV model'!$B$12</f>
        <v>0</v>
      </c>
    </row>
    <row r="8220" spans="1:22" x14ac:dyDescent="0.2">
      <c r="A8220" s="10">
        <f t="shared" si="1413"/>
        <v>343</v>
      </c>
      <c r="B8220" s="10">
        <f t="shared" si="1422"/>
        <v>7</v>
      </c>
      <c r="C8220" s="23">
        <v>6.5</v>
      </c>
      <c r="D8220" s="24">
        <v>0</v>
      </c>
      <c r="E8220" s="24">
        <v>0</v>
      </c>
      <c r="F8220" s="48"/>
      <c r="G8220" s="48"/>
      <c r="H8220" s="1">
        <f t="shared" si="1423"/>
        <v>-22.985807343792576</v>
      </c>
      <c r="I8220" s="1">
        <f t="shared" si="1417"/>
        <v>6.5546786704183093</v>
      </c>
      <c r="J8220" s="4">
        <f>B8220+('PV model'!$B$3/15)+(I8220/60)</f>
        <v>6.8325779778403053</v>
      </c>
      <c r="K8220" s="2">
        <f t="shared" si="1418"/>
        <v>77.511330332395417</v>
      </c>
      <c r="L8220" s="2">
        <f>DEGREES(ASIN((((COS(RADIANS('PV model'!$B$2))*COS(RADIANS(H8220))*COS(RADIANS(K8220)))+(SIN(RADIANS('PV model'!$B$2))*SIN(RADIANS(H8220)))))))</f>
        <v>-12.067589261773211</v>
      </c>
      <c r="M8220" s="3">
        <f t="shared" si="1414"/>
        <v>0</v>
      </c>
      <c r="N8220" s="2">
        <f t="shared" si="1419"/>
        <v>66.799270273376067</v>
      </c>
      <c r="O8220" s="2">
        <f>IF('PV model'!$B$2&gt;0, 180-N8220,IF('PV model'!$B$2&lt;0,0-N8220,N8220))</f>
        <v>113.20072972662393</v>
      </c>
      <c r="P8220" s="2">
        <f>ABS(O8220-'PV model'!$B$5)</f>
        <v>91.799270273376067</v>
      </c>
      <c r="Q8220" s="3">
        <f t="shared" si="1415"/>
        <v>102.06758926177321</v>
      </c>
      <c r="R8220" s="3">
        <f t="shared" si="1420"/>
        <v>0</v>
      </c>
      <c r="S8220" s="3">
        <f t="shared" si="1416"/>
        <v>0</v>
      </c>
      <c r="T8220" s="3">
        <f>(0.5*(1-COS(RADIANS(90-$X$3)))*(D8220+E8220)*'PV model'!$B$4)</f>
        <v>0</v>
      </c>
      <c r="U8220" s="3">
        <f t="shared" si="1421"/>
        <v>0</v>
      </c>
      <c r="V8220" s="3">
        <f>('PV model'!$B$13*(U8220/1000)*(1-'PV model'!$B$14*((20+C8220)-25))*'PV model'!$B$10)/'PV model'!$B$12</f>
        <v>0</v>
      </c>
    </row>
    <row r="8221" spans="1:22" x14ac:dyDescent="0.2">
      <c r="A8221" s="10">
        <f t="shared" si="1413"/>
        <v>343</v>
      </c>
      <c r="B8221" s="10">
        <f t="shared" si="1422"/>
        <v>8</v>
      </c>
      <c r="C8221" s="23">
        <v>6.6</v>
      </c>
      <c r="D8221" s="24">
        <v>0</v>
      </c>
      <c r="E8221" s="24">
        <v>0</v>
      </c>
      <c r="F8221" s="48"/>
      <c r="G8221" s="48"/>
      <c r="H8221" s="1">
        <f t="shared" si="1423"/>
        <v>-22.985807343792576</v>
      </c>
      <c r="I8221" s="1">
        <f t="shared" si="1417"/>
        <v>6.5546786704183093</v>
      </c>
      <c r="J8221" s="4">
        <f>B8221+('PV model'!$B$3/15)+(I8221/60)</f>
        <v>7.8325779778403053</v>
      </c>
      <c r="K8221" s="2">
        <f t="shared" si="1418"/>
        <v>62.511330332395417</v>
      </c>
      <c r="L8221" s="2">
        <f>DEGREES(ASIN((((COS(RADIANS('PV model'!$B$2))*COS(RADIANS(H8221))*COS(RADIANS(K8221)))+(SIN(RADIANS('PV model'!$B$2))*SIN(RADIANS(H8221)))))))</f>
        <v>-4.654305472459578</v>
      </c>
      <c r="M8221" s="3">
        <f t="shared" si="1414"/>
        <v>0</v>
      </c>
      <c r="N8221" s="2">
        <f t="shared" si="1419"/>
        <v>55.02173678641153</v>
      </c>
      <c r="O8221" s="2">
        <f>IF('PV model'!$B$2&gt;0, 180-N8221,IF('PV model'!$B$2&lt;0,0-N8221,N8221))</f>
        <v>124.97826321358846</v>
      </c>
      <c r="P8221" s="2">
        <f>ABS(O8221-'PV model'!$B$5)</f>
        <v>80.021736786411537</v>
      </c>
      <c r="Q8221" s="3">
        <f t="shared" si="1415"/>
        <v>94.654305472459583</v>
      </c>
      <c r="R8221" s="3">
        <f t="shared" si="1420"/>
        <v>0</v>
      </c>
      <c r="S8221" s="3">
        <f t="shared" si="1416"/>
        <v>0</v>
      </c>
      <c r="T8221" s="3">
        <f>(0.5*(1-COS(RADIANS(90-$X$3)))*(D8221+E8221)*'PV model'!$B$4)</f>
        <v>0</v>
      </c>
      <c r="U8221" s="3">
        <f t="shared" si="1421"/>
        <v>0</v>
      </c>
      <c r="V8221" s="3">
        <f>('PV model'!$B$13*(U8221/1000)*(1-'PV model'!$B$14*((20+C8221)-25))*'PV model'!$B$10)/'PV model'!$B$12</f>
        <v>0</v>
      </c>
    </row>
    <row r="8222" spans="1:22" x14ac:dyDescent="0.2">
      <c r="A8222" s="10">
        <f t="shared" si="1413"/>
        <v>343</v>
      </c>
      <c r="B8222" s="10">
        <f t="shared" si="1422"/>
        <v>9</v>
      </c>
      <c r="C8222" s="23">
        <v>6.6</v>
      </c>
      <c r="D8222" s="24">
        <v>0</v>
      </c>
      <c r="E8222" s="24">
        <v>0</v>
      </c>
      <c r="F8222" s="48"/>
      <c r="G8222" s="48"/>
      <c r="H8222" s="1">
        <f t="shared" si="1423"/>
        <v>-22.985807343792576</v>
      </c>
      <c r="I8222" s="1">
        <f t="shared" si="1417"/>
        <v>6.5546786704183093</v>
      </c>
      <c r="J8222" s="4">
        <f>B8222+('PV model'!$B$3/15)+(I8222/60)</f>
        <v>8.8325779778403053</v>
      </c>
      <c r="K8222" s="2">
        <f t="shared" si="1418"/>
        <v>47.511330332395417</v>
      </c>
      <c r="L8222" s="2">
        <f>DEGREES(ASIN((((COS(RADIANS('PV model'!$B$2))*COS(RADIANS(H8222))*COS(RADIANS(K8222)))+(SIN(RADIANS('PV model'!$B$2))*SIN(RADIANS(H8222)))))))</f>
        <v>1.7406944956604773</v>
      </c>
      <c r="M8222" s="3">
        <f t="shared" si="1414"/>
        <v>1.7406944956604773</v>
      </c>
      <c r="N8222" s="2">
        <f t="shared" si="1419"/>
        <v>42.779215821778315</v>
      </c>
      <c r="O8222" s="2">
        <f>IF('PV model'!$B$2&gt;0, 180-N8222,IF('PV model'!$B$2&lt;0,0-N8222,N8222))</f>
        <v>137.22078417822169</v>
      </c>
      <c r="P8222" s="2">
        <f>ABS(O8222-'PV model'!$B$5)</f>
        <v>67.779215821778308</v>
      </c>
      <c r="Q8222" s="3">
        <f t="shared" si="1415"/>
        <v>88.259305504339522</v>
      </c>
      <c r="R8222" s="3">
        <f t="shared" si="1420"/>
        <v>0</v>
      </c>
      <c r="S8222" s="3">
        <f t="shared" si="1416"/>
        <v>0</v>
      </c>
      <c r="T8222" s="3">
        <f>(0.5*(1-COS(RADIANS(90-$X$3)))*(D8222+E8222)*'PV model'!$B$4)</f>
        <v>0</v>
      </c>
      <c r="U8222" s="3">
        <f t="shared" si="1421"/>
        <v>0</v>
      </c>
      <c r="V8222" s="3">
        <f>('PV model'!$B$13*(U8222/1000)*(1-'PV model'!$B$14*((20+C8222)-25))*'PV model'!$B$10)/'PV model'!$B$12</f>
        <v>0</v>
      </c>
    </row>
    <row r="8223" spans="1:22" x14ac:dyDescent="0.2">
      <c r="A8223" s="10">
        <f t="shared" si="1413"/>
        <v>343</v>
      </c>
      <c r="B8223" s="10">
        <f t="shared" si="1422"/>
        <v>10</v>
      </c>
      <c r="C8223" s="23">
        <v>6.9</v>
      </c>
      <c r="D8223" s="24">
        <v>0</v>
      </c>
      <c r="E8223" s="24">
        <v>7.9380000000000006</v>
      </c>
      <c r="F8223" s="48"/>
      <c r="G8223" s="48"/>
      <c r="H8223" s="1">
        <f t="shared" si="1423"/>
        <v>-22.985807343792576</v>
      </c>
      <c r="I8223" s="1">
        <f t="shared" si="1417"/>
        <v>6.5546786704183093</v>
      </c>
      <c r="J8223" s="4">
        <f>B8223+('PV model'!$B$3/15)+(I8223/60)</f>
        <v>9.8325779778403053</v>
      </c>
      <c r="K8223" s="2">
        <f t="shared" si="1418"/>
        <v>32.511330332395417</v>
      </c>
      <c r="L8223" s="2">
        <f>DEGREES(ASIN((((COS(RADIANS('PV model'!$B$2))*COS(RADIANS(H8223))*COS(RADIANS(K8223)))+(SIN(RADIANS('PV model'!$B$2))*SIN(RADIANS(H8223)))))))</f>
        <v>6.7705835074613638</v>
      </c>
      <c r="M8223" s="3">
        <f t="shared" si="1414"/>
        <v>6.7705835074613638</v>
      </c>
      <c r="N8223" s="2">
        <f t="shared" si="1419"/>
        <v>29.885428133459655</v>
      </c>
      <c r="O8223" s="2">
        <f>IF('PV model'!$B$2&gt;0, 180-N8223,IF('PV model'!$B$2&lt;0,0-N8223,N8223))</f>
        <v>150.11457186654036</v>
      </c>
      <c r="P8223" s="2">
        <f>ABS(O8223-'PV model'!$B$5)</f>
        <v>54.885428133459641</v>
      </c>
      <c r="Q8223" s="3">
        <f t="shared" si="1415"/>
        <v>83.229416492538633</v>
      </c>
      <c r="R8223" s="3">
        <f t="shared" si="1420"/>
        <v>0</v>
      </c>
      <c r="S8223" s="3">
        <f t="shared" si="1416"/>
        <v>7.9380000000000006</v>
      </c>
      <c r="T8223" s="3">
        <f>(0.5*(1-COS(RADIANS(90-$X$3)))*(D8223+E8223)*'PV model'!$B$4)</f>
        <v>0</v>
      </c>
      <c r="U8223" s="3">
        <f t="shared" si="1421"/>
        <v>7.9380000000000006</v>
      </c>
      <c r="V8223" s="3">
        <f>('PV model'!$B$13*(U8223/1000)*(1-'PV model'!$B$14*((20+C8223)-25))*'PV model'!$B$10)/'PV model'!$B$12</f>
        <v>0.78745201315200009</v>
      </c>
    </row>
    <row r="8224" spans="1:22" x14ac:dyDescent="0.2">
      <c r="A8224" s="10">
        <f t="shared" si="1413"/>
        <v>343</v>
      </c>
      <c r="B8224" s="10">
        <f t="shared" si="1422"/>
        <v>11</v>
      </c>
      <c r="C8224" s="23">
        <v>7.2</v>
      </c>
      <c r="D8224" s="24">
        <v>0</v>
      </c>
      <c r="E8224" s="24">
        <v>22.931999999999999</v>
      </c>
      <c r="F8224" s="48"/>
      <c r="G8224" s="48"/>
      <c r="H8224" s="1">
        <f t="shared" si="1423"/>
        <v>-22.985807343792576</v>
      </c>
      <c r="I8224" s="1">
        <f t="shared" si="1417"/>
        <v>6.5546786704183093</v>
      </c>
      <c r="J8224" s="4">
        <f>B8224+('PV model'!$B$3/15)+(I8224/60)</f>
        <v>10.832577977840305</v>
      </c>
      <c r="K8224" s="2">
        <f t="shared" si="1418"/>
        <v>17.511330332395421</v>
      </c>
      <c r="L8224" s="2">
        <f>DEGREES(ASIN((((COS(RADIANS('PV model'!$B$2))*COS(RADIANS(H8224))*COS(RADIANS(K8224)))+(SIN(RADIANS('PV model'!$B$2))*SIN(RADIANS(H8224)))))))</f>
        <v>10.104617591870015</v>
      </c>
      <c r="M8224" s="3">
        <f t="shared" si="1414"/>
        <v>10.104617591870015</v>
      </c>
      <c r="N8224" s="2">
        <f t="shared" si="1419"/>
        <v>16.341877288894707</v>
      </c>
      <c r="O8224" s="2">
        <f>IF('PV model'!$B$2&gt;0, 180-N8224,IF('PV model'!$B$2&lt;0,0-N8224,N8224))</f>
        <v>163.65812271110531</v>
      </c>
      <c r="P8224" s="2">
        <f>ABS(O8224-'PV model'!$B$5)</f>
        <v>41.341877288894693</v>
      </c>
      <c r="Q8224" s="3">
        <f t="shared" si="1415"/>
        <v>79.89538240812999</v>
      </c>
      <c r="R8224" s="3">
        <f t="shared" si="1420"/>
        <v>0</v>
      </c>
      <c r="S8224" s="3">
        <f t="shared" si="1416"/>
        <v>22.931999999999999</v>
      </c>
      <c r="T8224" s="3">
        <f>(0.5*(1-COS(RADIANS(90-$X$3)))*(D8224+E8224)*'PV model'!$B$4)</f>
        <v>0</v>
      </c>
      <c r="U8224" s="3">
        <f t="shared" si="1421"/>
        <v>22.931999999999999</v>
      </c>
      <c r="V8224" s="3">
        <f>('PV model'!$B$13*(U8224/1000)*(1-'PV model'!$B$14*((20+C8224)-25))*'PV model'!$B$10)/'PV model'!$B$12</f>
        <v>2.2721106320639999</v>
      </c>
    </row>
    <row r="8225" spans="1:22" x14ac:dyDescent="0.2">
      <c r="A8225" s="10">
        <f t="shared" si="1413"/>
        <v>343</v>
      </c>
      <c r="B8225" s="10">
        <f t="shared" si="1422"/>
        <v>12</v>
      </c>
      <c r="C8225" s="23">
        <v>7.5</v>
      </c>
      <c r="D8225" s="24">
        <v>0</v>
      </c>
      <c r="E8225" s="24">
        <v>33.515999999999998</v>
      </c>
      <c r="F8225" s="48"/>
      <c r="G8225" s="48"/>
      <c r="H8225" s="1">
        <f t="shared" si="1423"/>
        <v>-22.985807343792576</v>
      </c>
      <c r="I8225" s="1">
        <f t="shared" si="1417"/>
        <v>6.5546786704183093</v>
      </c>
      <c r="J8225" s="4">
        <f>B8225+('PV model'!$B$3/15)+(I8225/60)</f>
        <v>11.832577977840305</v>
      </c>
      <c r="K8225" s="2">
        <f t="shared" si="1418"/>
        <v>2.5113303323954206</v>
      </c>
      <c r="L8225" s="2">
        <f>DEGREES(ASIN((((COS(RADIANS('PV model'!$B$2))*COS(RADIANS(H8225))*COS(RADIANS(K8225)))+(SIN(RADIANS('PV model'!$B$2))*SIN(RADIANS(H8225)))))))</f>
        <v>11.484911252549217</v>
      </c>
      <c r="M8225" s="3">
        <f t="shared" si="1414"/>
        <v>11.484911252549217</v>
      </c>
      <c r="N8225" s="2">
        <f t="shared" si="1419"/>
        <v>2.3590832233265155</v>
      </c>
      <c r="O8225" s="2">
        <f>IF('PV model'!$B$2&gt;0, 180-N8225,IF('PV model'!$B$2&lt;0,0-N8225,N8225))</f>
        <v>177.64091677667349</v>
      </c>
      <c r="P8225" s="2">
        <f>ABS(O8225-'PV model'!$B$5)</f>
        <v>27.359083223326508</v>
      </c>
      <c r="Q8225" s="3">
        <f t="shared" si="1415"/>
        <v>78.515088747450775</v>
      </c>
      <c r="R8225" s="3">
        <f t="shared" si="1420"/>
        <v>0</v>
      </c>
      <c r="S8225" s="3">
        <f t="shared" si="1416"/>
        <v>33.515999999999998</v>
      </c>
      <c r="T8225" s="3">
        <f>(0.5*(1-COS(RADIANS(90-$X$3)))*(D8225+E8225)*'PV model'!$B$4)</f>
        <v>0</v>
      </c>
      <c r="U8225" s="3">
        <f t="shared" si="1421"/>
        <v>33.515999999999998</v>
      </c>
      <c r="V8225" s="3">
        <f>('PV model'!$B$13*(U8225/1000)*(1-'PV model'!$B$14*((20+C8225)-25))*'PV model'!$B$10)/'PV model'!$B$12</f>
        <v>3.3167567663999993</v>
      </c>
    </row>
    <row r="8226" spans="1:22" x14ac:dyDescent="0.2">
      <c r="A8226" s="10">
        <f t="shared" si="1413"/>
        <v>343</v>
      </c>
      <c r="B8226" s="10">
        <f t="shared" si="1422"/>
        <v>13</v>
      </c>
      <c r="C8226" s="23">
        <v>7.5</v>
      </c>
      <c r="D8226" s="24">
        <v>0</v>
      </c>
      <c r="E8226" s="24">
        <v>35.28</v>
      </c>
      <c r="F8226" s="48"/>
      <c r="G8226" s="48"/>
      <c r="H8226" s="1">
        <f t="shared" si="1423"/>
        <v>-22.985807343792576</v>
      </c>
      <c r="I8226" s="1">
        <f t="shared" si="1417"/>
        <v>6.5546786704183093</v>
      </c>
      <c r="J8226" s="4">
        <f>B8226+('PV model'!$B$3/15)+(I8226/60)</f>
        <v>12.832577977840305</v>
      </c>
      <c r="K8226" s="2">
        <f t="shared" si="1418"/>
        <v>-12.488669667604579</v>
      </c>
      <c r="L8226" s="2">
        <f>DEGREES(ASIN((((COS(RADIANS('PV model'!$B$2))*COS(RADIANS(H8226))*COS(RADIANS(K8226)))+(SIN(RADIANS('PV model'!$B$2))*SIN(RADIANS(H8226)))))))</f>
        <v>10.793675926817293</v>
      </c>
      <c r="M8226" s="3">
        <f t="shared" si="1414"/>
        <v>10.793675926817293</v>
      </c>
      <c r="N8226" s="2">
        <f t="shared" si="1419"/>
        <v>-11.692694461876656</v>
      </c>
      <c r="O8226" s="2">
        <f>IF('PV model'!$B$2&gt;0, 180-N8226,IF('PV model'!$B$2&lt;0,0-N8226,N8226))</f>
        <v>191.69269446187667</v>
      </c>
      <c r="P8226" s="2">
        <f>ABS(O8226-'PV model'!$B$5)</f>
        <v>13.30730553812333</v>
      </c>
      <c r="Q8226" s="3">
        <f t="shared" si="1415"/>
        <v>79.206324073182714</v>
      </c>
      <c r="R8226" s="3">
        <f t="shared" si="1420"/>
        <v>0</v>
      </c>
      <c r="S8226" s="3">
        <f t="shared" si="1416"/>
        <v>35.28</v>
      </c>
      <c r="T8226" s="3">
        <f>(0.5*(1-COS(RADIANS(90-$X$3)))*(D8226+E8226)*'PV model'!$B$4)</f>
        <v>0</v>
      </c>
      <c r="U8226" s="3">
        <f t="shared" si="1421"/>
        <v>35.28</v>
      </c>
      <c r="V8226" s="3">
        <f>('PV model'!$B$13*(U8226/1000)*(1-'PV model'!$B$14*((20+C8226)-25))*'PV model'!$B$10)/'PV model'!$B$12</f>
        <v>3.4913229119999998</v>
      </c>
    </row>
    <row r="8227" spans="1:22" x14ac:dyDescent="0.2">
      <c r="A8227" s="10">
        <f t="shared" si="1413"/>
        <v>343</v>
      </c>
      <c r="B8227" s="10">
        <f t="shared" si="1422"/>
        <v>14</v>
      </c>
      <c r="C8227" s="23">
        <v>7.6</v>
      </c>
      <c r="D8227" s="24">
        <v>0</v>
      </c>
      <c r="E8227" s="24">
        <v>28.224</v>
      </c>
      <c r="F8227" s="48"/>
      <c r="G8227" s="48"/>
      <c r="H8227" s="1">
        <f t="shared" si="1423"/>
        <v>-22.985807343792576</v>
      </c>
      <c r="I8227" s="1">
        <f t="shared" si="1417"/>
        <v>6.5546786704183093</v>
      </c>
      <c r="J8227" s="4">
        <f>B8227+('PV model'!$B$3/15)+(I8227/60)</f>
        <v>13.832577977840305</v>
      </c>
      <c r="K8227" s="2">
        <f t="shared" si="1418"/>
        <v>-27.488669667604579</v>
      </c>
      <c r="L8227" s="2">
        <f>DEGREES(ASIN((((COS(RADIANS('PV model'!$B$2))*COS(RADIANS(H8227))*COS(RADIANS(K8227)))+(SIN(RADIANS('PV model'!$B$2))*SIN(RADIANS(H8227)))))))</f>
        <v>8.0907743686176499</v>
      </c>
      <c r="M8227" s="3">
        <f t="shared" si="1414"/>
        <v>8.0907743686176499</v>
      </c>
      <c r="N8227" s="2">
        <f t="shared" si="1419"/>
        <v>-25.4166177898116</v>
      </c>
      <c r="O8227" s="2">
        <f>IF('PV model'!$B$2&gt;0, 180-N8227,IF('PV model'!$B$2&lt;0,0-N8227,N8227))</f>
        <v>205.4166177898116</v>
      </c>
      <c r="P8227" s="2">
        <f>ABS(O8227-'PV model'!$B$5)</f>
        <v>0.41661778981159614</v>
      </c>
      <c r="Q8227" s="3">
        <f t="shared" si="1415"/>
        <v>81.909225631382355</v>
      </c>
      <c r="R8227" s="3">
        <f t="shared" si="1420"/>
        <v>0</v>
      </c>
      <c r="S8227" s="3">
        <f t="shared" si="1416"/>
        <v>28.224</v>
      </c>
      <c r="T8227" s="3">
        <f>(0.5*(1-COS(RADIANS(90-$X$3)))*(D8227+E8227)*'PV model'!$B$4)</f>
        <v>0</v>
      </c>
      <c r="U8227" s="3">
        <f t="shared" si="1421"/>
        <v>28.224</v>
      </c>
      <c r="V8227" s="3">
        <f>('PV model'!$B$13*(U8227/1000)*(1-'PV model'!$B$14*((20+C8227)-25))*'PV model'!$B$10)/'PV model'!$B$12</f>
        <v>2.7919298211839996</v>
      </c>
    </row>
    <row r="8228" spans="1:22" x14ac:dyDescent="0.2">
      <c r="A8228" s="10">
        <f t="shared" si="1413"/>
        <v>343</v>
      </c>
      <c r="B8228" s="10">
        <f t="shared" si="1422"/>
        <v>15</v>
      </c>
      <c r="C8228" s="23">
        <v>7.6</v>
      </c>
      <c r="D8228" s="24">
        <v>0</v>
      </c>
      <c r="E8228" s="24">
        <v>14.994</v>
      </c>
      <c r="F8228" s="48"/>
      <c r="G8228" s="48"/>
      <c r="H8228" s="1">
        <f t="shared" si="1423"/>
        <v>-22.985807343792576</v>
      </c>
      <c r="I8228" s="1">
        <f t="shared" si="1417"/>
        <v>6.5546786704183093</v>
      </c>
      <c r="J8228" s="4">
        <f>B8228+('PV model'!$B$3/15)+(I8228/60)</f>
        <v>14.832577977840305</v>
      </c>
      <c r="K8228" s="2">
        <f t="shared" si="1418"/>
        <v>-42.488669667604583</v>
      </c>
      <c r="L8228" s="2">
        <f>DEGREES(ASIN((((COS(RADIANS('PV model'!$B$2))*COS(RADIANS(H8228))*COS(RADIANS(K8228)))+(SIN(RADIANS('PV model'!$B$2))*SIN(RADIANS(H8228)))))))</f>
        <v>3.5940949757178218</v>
      </c>
      <c r="M8228" s="3">
        <f t="shared" si="1414"/>
        <v>3.5940949757178218</v>
      </c>
      <c r="N8228" s="2">
        <f t="shared" si="1419"/>
        <v>-38.538516812644112</v>
      </c>
      <c r="O8228" s="2">
        <f>IF('PV model'!$B$2&gt;0, 180-N8228,IF('PV model'!$B$2&lt;0,0-N8228,N8228))</f>
        <v>218.5385168126441</v>
      </c>
      <c r="P8228" s="2">
        <f>ABS(O8228-'PV model'!$B$5)</f>
        <v>13.538516812644104</v>
      </c>
      <c r="Q8228" s="3">
        <f t="shared" si="1415"/>
        <v>86.405905024282177</v>
      </c>
      <c r="R8228" s="3">
        <f t="shared" si="1420"/>
        <v>0</v>
      </c>
      <c r="S8228" s="3">
        <f t="shared" si="1416"/>
        <v>14.994</v>
      </c>
      <c r="T8228" s="3">
        <f>(0.5*(1-COS(RADIANS(90-$X$3)))*(D8228+E8228)*'PV model'!$B$4)</f>
        <v>0</v>
      </c>
      <c r="U8228" s="3">
        <f t="shared" si="1421"/>
        <v>14.994</v>
      </c>
      <c r="V8228" s="3">
        <f>('PV model'!$B$13*(U8228/1000)*(1-'PV model'!$B$14*((20+C8228)-25))*'PV model'!$B$10)/'PV model'!$B$12</f>
        <v>1.483212717504</v>
      </c>
    </row>
    <row r="8229" spans="1:22" x14ac:dyDescent="0.2">
      <c r="A8229" s="10">
        <f t="shared" si="1413"/>
        <v>343</v>
      </c>
      <c r="B8229" s="10">
        <f t="shared" si="1422"/>
        <v>16</v>
      </c>
      <c r="C8229" s="23">
        <v>7.7</v>
      </c>
      <c r="D8229" s="24">
        <v>0</v>
      </c>
      <c r="E8229" s="24">
        <v>2.6460000000000004</v>
      </c>
      <c r="F8229" s="48"/>
      <c r="G8229" s="48"/>
      <c r="H8229" s="1">
        <f t="shared" si="1423"/>
        <v>-22.985807343792576</v>
      </c>
      <c r="I8229" s="1">
        <f t="shared" si="1417"/>
        <v>6.5546786704183093</v>
      </c>
      <c r="J8229" s="4">
        <f>B8229+('PV model'!$B$3/15)+(I8229/60)</f>
        <v>15.832577977840305</v>
      </c>
      <c r="K8229" s="2">
        <f t="shared" si="1418"/>
        <v>-57.488669667604583</v>
      </c>
      <c r="L8229" s="2">
        <f>DEGREES(ASIN((((COS(RADIANS('PV model'!$B$2))*COS(RADIANS(H8229))*COS(RADIANS(K8229)))+(SIN(RADIANS('PV model'!$B$2))*SIN(RADIANS(H8229)))))))</f>
        <v>-2.3824904560916651</v>
      </c>
      <c r="M8229" s="3">
        <f t="shared" si="1414"/>
        <v>0</v>
      </c>
      <c r="N8229" s="2">
        <f t="shared" si="1419"/>
        <v>-50.986835817020236</v>
      </c>
      <c r="O8229" s="2">
        <f>IF('PV model'!$B$2&gt;0, 180-N8229,IF('PV model'!$B$2&lt;0,0-N8229,N8229))</f>
        <v>230.98683581702022</v>
      </c>
      <c r="P8229" s="2">
        <f>ABS(O8229-'PV model'!$B$5)</f>
        <v>25.986835817020221</v>
      </c>
      <c r="Q8229" s="3">
        <f t="shared" si="1415"/>
        <v>92.382490456091659</v>
      </c>
      <c r="R8229" s="3">
        <f t="shared" si="1420"/>
        <v>0</v>
      </c>
      <c r="S8229" s="3">
        <f t="shared" si="1416"/>
        <v>2.6460000000000004</v>
      </c>
      <c r="T8229" s="3">
        <f>(0.5*(1-COS(RADIANS(90-$X$3)))*(D8229+E8229)*'PV model'!$B$4)</f>
        <v>0</v>
      </c>
      <c r="U8229" s="3">
        <f t="shared" si="1421"/>
        <v>2.6460000000000004</v>
      </c>
      <c r="V8229" s="3">
        <f>('PV model'!$B$13*(U8229/1000)*(1-'PV model'!$B$14*((20+C8229)-25))*'PV model'!$B$10)/'PV model'!$B$12</f>
        <v>0.261637623072</v>
      </c>
    </row>
    <row r="8230" spans="1:22" x14ac:dyDescent="0.2">
      <c r="A8230" s="10">
        <f t="shared" si="1413"/>
        <v>343</v>
      </c>
      <c r="B8230" s="10">
        <f t="shared" si="1422"/>
        <v>17</v>
      </c>
      <c r="C8230" s="23">
        <v>7.7</v>
      </c>
      <c r="D8230" s="24">
        <v>0</v>
      </c>
      <c r="E8230" s="24">
        <v>0</v>
      </c>
      <c r="F8230" s="48"/>
      <c r="G8230" s="48"/>
      <c r="H8230" s="1">
        <f t="shared" si="1423"/>
        <v>-22.985807343792576</v>
      </c>
      <c r="I8230" s="1">
        <f t="shared" si="1417"/>
        <v>6.5546786704183093</v>
      </c>
      <c r="J8230" s="4">
        <f>B8230+('PV model'!$B$3/15)+(I8230/60)</f>
        <v>16.832577977840305</v>
      </c>
      <c r="K8230" s="2">
        <f t="shared" si="1418"/>
        <v>-72.488669667604583</v>
      </c>
      <c r="L8230" s="2">
        <f>DEGREES(ASIN((((COS(RADIANS('PV model'!$B$2))*COS(RADIANS(H8230))*COS(RADIANS(K8230)))+(SIN(RADIANS('PV model'!$B$2))*SIN(RADIANS(H8230)))))))</f>
        <v>-9.4930004781802495</v>
      </c>
      <c r="M8230" s="3">
        <f t="shared" si="1414"/>
        <v>0</v>
      </c>
      <c r="N8230" s="2">
        <f t="shared" si="1419"/>
        <v>-62.889365166344767</v>
      </c>
      <c r="O8230" s="2">
        <f>IF('PV model'!$B$2&gt;0, 180-N8230,IF('PV model'!$B$2&lt;0,0-N8230,N8230))</f>
        <v>242.88936516634476</v>
      </c>
      <c r="P8230" s="2">
        <f>ABS(O8230-'PV model'!$B$5)</f>
        <v>37.88936516634476</v>
      </c>
      <c r="Q8230" s="3">
        <f t="shared" si="1415"/>
        <v>99.49300047818025</v>
      </c>
      <c r="R8230" s="3">
        <f t="shared" si="1420"/>
        <v>0</v>
      </c>
      <c r="S8230" s="3">
        <f t="shared" si="1416"/>
        <v>0</v>
      </c>
      <c r="T8230" s="3">
        <f>(0.5*(1-COS(RADIANS(90-$X$3)))*(D8230+E8230)*'PV model'!$B$4)</f>
        <v>0</v>
      </c>
      <c r="U8230" s="3">
        <f t="shared" si="1421"/>
        <v>0</v>
      </c>
      <c r="V8230" s="3">
        <f>('PV model'!$B$13*(U8230/1000)*(1-'PV model'!$B$14*((20+C8230)-25))*'PV model'!$B$10)/'PV model'!$B$12</f>
        <v>0</v>
      </c>
    </row>
    <row r="8231" spans="1:22" x14ac:dyDescent="0.2">
      <c r="A8231" s="10">
        <f t="shared" si="1413"/>
        <v>343</v>
      </c>
      <c r="B8231" s="10">
        <f t="shared" si="1422"/>
        <v>18</v>
      </c>
      <c r="C8231" s="23">
        <v>7.8</v>
      </c>
      <c r="D8231" s="24">
        <v>0</v>
      </c>
      <c r="E8231" s="24">
        <v>0</v>
      </c>
      <c r="F8231" s="48"/>
      <c r="G8231" s="48"/>
      <c r="H8231" s="1">
        <f t="shared" si="1423"/>
        <v>-22.985807343792576</v>
      </c>
      <c r="I8231" s="1">
        <f t="shared" si="1417"/>
        <v>6.5546786704183093</v>
      </c>
      <c r="J8231" s="4">
        <f>B8231+('PV model'!$B$3/15)+(I8231/60)</f>
        <v>17.832577977840305</v>
      </c>
      <c r="K8231" s="2">
        <f t="shared" si="1418"/>
        <v>-87.488669667604583</v>
      </c>
      <c r="L8231" s="2">
        <f>DEGREES(ASIN((((COS(RADIANS('PV model'!$B$2))*COS(RADIANS(H8231))*COS(RADIANS(K8231)))+(SIN(RADIANS('PV model'!$B$2))*SIN(RADIANS(H8231)))))))</f>
        <v>-17.39611942033553</v>
      </c>
      <c r="M8231" s="3">
        <f t="shared" si="1414"/>
        <v>0</v>
      </c>
      <c r="N8231" s="2">
        <f t="shared" si="1419"/>
        <v>-74.536639685138638</v>
      </c>
      <c r="O8231" s="2">
        <f>IF('PV model'!$B$2&gt;0, 180-N8231,IF('PV model'!$B$2&lt;0,0-N8231,N8231))</f>
        <v>254.53663968513865</v>
      </c>
      <c r="P8231" s="2">
        <f>ABS(O8231-'PV model'!$B$5)</f>
        <v>49.536639685138653</v>
      </c>
      <c r="Q8231" s="3">
        <f t="shared" si="1415"/>
        <v>107.39611942033552</v>
      </c>
      <c r="R8231" s="3">
        <f t="shared" si="1420"/>
        <v>0</v>
      </c>
      <c r="S8231" s="3">
        <f t="shared" si="1416"/>
        <v>0</v>
      </c>
      <c r="T8231" s="3">
        <f>(0.5*(1-COS(RADIANS(90-$X$3)))*(D8231+E8231)*'PV model'!$B$4)</f>
        <v>0</v>
      </c>
      <c r="U8231" s="3">
        <f t="shared" si="1421"/>
        <v>0</v>
      </c>
      <c r="V8231" s="3">
        <f>('PV model'!$B$13*(U8231/1000)*(1-'PV model'!$B$14*((20+C8231)-25))*'PV model'!$B$10)/'PV model'!$B$12</f>
        <v>0</v>
      </c>
    </row>
    <row r="8232" spans="1:22" x14ac:dyDescent="0.2">
      <c r="A8232" s="10">
        <f t="shared" si="1413"/>
        <v>343</v>
      </c>
      <c r="B8232" s="10">
        <f t="shared" si="1422"/>
        <v>19</v>
      </c>
      <c r="C8232" s="23">
        <v>8</v>
      </c>
      <c r="D8232" s="24">
        <v>0</v>
      </c>
      <c r="E8232" s="24">
        <v>0</v>
      </c>
      <c r="F8232" s="48"/>
      <c r="G8232" s="48"/>
      <c r="H8232" s="1">
        <f t="shared" si="1423"/>
        <v>-22.985807343792576</v>
      </c>
      <c r="I8232" s="1">
        <f t="shared" si="1417"/>
        <v>6.5546786704183093</v>
      </c>
      <c r="J8232" s="4">
        <f>B8232+('PV model'!$B$3/15)+(I8232/60)</f>
        <v>18.832577977840305</v>
      </c>
      <c r="K8232" s="2">
        <f t="shared" si="1418"/>
        <v>-102.48866966760458</v>
      </c>
      <c r="L8232" s="2">
        <f>DEGREES(ASIN((((COS(RADIANS('PV model'!$B$2))*COS(RADIANS(H8232))*COS(RADIANS(K8232)))+(SIN(RADIANS('PV model'!$B$2))*SIN(RADIANS(H8232)))))))</f>
        <v>-25.758714104785057</v>
      </c>
      <c r="M8232" s="3">
        <f t="shared" si="1414"/>
        <v>0</v>
      </c>
      <c r="N8232" s="2">
        <f t="shared" si="1419"/>
        <v>-86.363810545037069</v>
      </c>
      <c r="O8232" s="2">
        <f>IF('PV model'!$B$2&gt;0, 180-N8232,IF('PV model'!$B$2&lt;0,0-N8232,N8232))</f>
        <v>266.36381054503704</v>
      </c>
      <c r="P8232" s="2">
        <f>ABS(O8232-'PV model'!$B$5)</f>
        <v>61.36381054503704</v>
      </c>
      <c r="Q8232" s="3">
        <f t="shared" si="1415"/>
        <v>115.75871410478506</v>
      </c>
      <c r="R8232" s="3">
        <f t="shared" si="1420"/>
        <v>0</v>
      </c>
      <c r="S8232" s="3">
        <f t="shared" si="1416"/>
        <v>0</v>
      </c>
      <c r="T8232" s="3">
        <f>(0.5*(1-COS(RADIANS(90-$X$3)))*(D8232+E8232)*'PV model'!$B$4)</f>
        <v>0</v>
      </c>
      <c r="U8232" s="3">
        <f t="shared" si="1421"/>
        <v>0</v>
      </c>
      <c r="V8232" s="3">
        <f>('PV model'!$B$13*(U8232/1000)*(1-'PV model'!$B$14*((20+C8232)-25))*'PV model'!$B$10)/'PV model'!$B$12</f>
        <v>0</v>
      </c>
    </row>
    <row r="8233" spans="1:22" x14ac:dyDescent="0.2">
      <c r="A8233" s="10">
        <f t="shared" si="1413"/>
        <v>343</v>
      </c>
      <c r="B8233" s="10">
        <f t="shared" si="1422"/>
        <v>20</v>
      </c>
      <c r="C8233" s="23">
        <v>8.1999999999999993</v>
      </c>
      <c r="D8233" s="24">
        <v>0</v>
      </c>
      <c r="E8233" s="24">
        <v>0</v>
      </c>
      <c r="F8233" s="48"/>
      <c r="G8233" s="48"/>
      <c r="H8233" s="1">
        <f t="shared" si="1423"/>
        <v>-22.985807343792576</v>
      </c>
      <c r="I8233" s="1">
        <f t="shared" si="1417"/>
        <v>6.5546786704183093</v>
      </c>
      <c r="J8233" s="4">
        <f>B8233+('PV model'!$B$3/15)+(I8233/60)</f>
        <v>19.832577977840305</v>
      </c>
      <c r="K8233" s="2">
        <f t="shared" si="1418"/>
        <v>-117.48866966760458</v>
      </c>
      <c r="L8233" s="2">
        <f>DEGREES(ASIN((((COS(RADIANS('PV model'!$B$2))*COS(RADIANS(H8233))*COS(RADIANS(K8233)))+(SIN(RADIANS('PV model'!$B$2))*SIN(RADIANS(H8233)))))))</f>
        <v>-34.229144749296353</v>
      </c>
      <c r="M8233" s="3">
        <f t="shared" si="1414"/>
        <v>0</v>
      </c>
      <c r="N8233" s="2">
        <f t="shared" si="1419"/>
        <v>-81.023202691519444</v>
      </c>
      <c r="O8233" s="2">
        <f>IF('PV model'!$B$2&gt;0, 180-N8233,IF('PV model'!$B$2&lt;0,0-N8233,N8233))</f>
        <v>261.02320269151943</v>
      </c>
      <c r="P8233" s="2">
        <f>ABS(O8233-'PV model'!$B$5)</f>
        <v>56.02320269151943</v>
      </c>
      <c r="Q8233" s="3">
        <f t="shared" si="1415"/>
        <v>124.22914474929635</v>
      </c>
      <c r="R8233" s="3">
        <f t="shared" si="1420"/>
        <v>0</v>
      </c>
      <c r="S8233" s="3">
        <f t="shared" si="1416"/>
        <v>0</v>
      </c>
      <c r="T8233" s="3">
        <f>(0.5*(1-COS(RADIANS(90-$X$3)))*(D8233+E8233)*'PV model'!$B$4)</f>
        <v>0</v>
      </c>
      <c r="U8233" s="3">
        <f t="shared" si="1421"/>
        <v>0</v>
      </c>
      <c r="V8233" s="3">
        <f>('PV model'!$B$13*(U8233/1000)*(1-'PV model'!$B$14*((20+C8233)-25))*'PV model'!$B$10)/'PV model'!$B$12</f>
        <v>0</v>
      </c>
    </row>
    <row r="8234" spans="1:22" x14ac:dyDescent="0.2">
      <c r="A8234" s="10">
        <f t="shared" si="1413"/>
        <v>343</v>
      </c>
      <c r="B8234" s="10">
        <f t="shared" si="1422"/>
        <v>21</v>
      </c>
      <c r="C8234" s="23">
        <v>8.4</v>
      </c>
      <c r="D8234" s="24">
        <v>0</v>
      </c>
      <c r="E8234" s="24">
        <v>0</v>
      </c>
      <c r="F8234" s="48"/>
      <c r="G8234" s="48"/>
      <c r="H8234" s="1">
        <f t="shared" si="1423"/>
        <v>-22.985807343792576</v>
      </c>
      <c r="I8234" s="1">
        <f t="shared" si="1417"/>
        <v>6.5546786704183093</v>
      </c>
      <c r="J8234" s="4">
        <f>B8234+('PV model'!$B$3/15)+(I8234/60)</f>
        <v>20.832577977840305</v>
      </c>
      <c r="K8234" s="2">
        <f t="shared" si="1418"/>
        <v>-132.48866966760457</v>
      </c>
      <c r="L8234" s="2">
        <f>DEGREES(ASIN((((COS(RADIANS('PV model'!$B$2))*COS(RADIANS(H8234))*COS(RADIANS(K8234)))+(SIN(RADIANS('PV model'!$B$2))*SIN(RADIANS(H8234)))))))</f>
        <v>-42.378391503878412</v>
      </c>
      <c r="M8234" s="3">
        <f t="shared" si="1414"/>
        <v>0</v>
      </c>
      <c r="N8234" s="2">
        <f t="shared" si="1419"/>
        <v>-66.777877930377898</v>
      </c>
      <c r="O8234" s="2">
        <f>IF('PV model'!$B$2&gt;0, 180-N8234,IF('PV model'!$B$2&lt;0,0-N8234,N8234))</f>
        <v>246.77787793037788</v>
      </c>
      <c r="P8234" s="2">
        <f>ABS(O8234-'PV model'!$B$5)</f>
        <v>41.777877930377883</v>
      </c>
      <c r="Q8234" s="3">
        <f t="shared" si="1415"/>
        <v>132.37839150387842</v>
      </c>
      <c r="R8234" s="3">
        <f t="shared" si="1420"/>
        <v>0</v>
      </c>
      <c r="S8234" s="3">
        <f t="shared" si="1416"/>
        <v>0</v>
      </c>
      <c r="T8234" s="3">
        <f>(0.5*(1-COS(RADIANS(90-$X$3)))*(D8234+E8234)*'PV model'!$B$4)</f>
        <v>0</v>
      </c>
      <c r="U8234" s="3">
        <f t="shared" si="1421"/>
        <v>0</v>
      </c>
      <c r="V8234" s="3">
        <f>('PV model'!$B$13*(U8234/1000)*(1-'PV model'!$B$14*((20+C8234)-25))*'PV model'!$B$10)/'PV model'!$B$12</f>
        <v>0</v>
      </c>
    </row>
    <row r="8235" spans="1:22" x14ac:dyDescent="0.2">
      <c r="A8235" s="10">
        <f t="shared" si="1413"/>
        <v>343</v>
      </c>
      <c r="B8235" s="10">
        <f t="shared" si="1422"/>
        <v>22</v>
      </c>
      <c r="C8235" s="23">
        <v>8.4</v>
      </c>
      <c r="D8235" s="24">
        <v>0</v>
      </c>
      <c r="E8235" s="24">
        <v>0</v>
      </c>
      <c r="F8235" s="48"/>
      <c r="G8235" s="48"/>
      <c r="H8235" s="1">
        <f t="shared" si="1423"/>
        <v>-22.985807343792576</v>
      </c>
      <c r="I8235" s="1">
        <f t="shared" si="1417"/>
        <v>6.5546786704183093</v>
      </c>
      <c r="J8235" s="4">
        <f>B8235+('PV model'!$B$3/15)+(I8235/60)</f>
        <v>21.832577977840305</v>
      </c>
      <c r="K8235" s="2">
        <f t="shared" si="1418"/>
        <v>-147.48866966760457</v>
      </c>
      <c r="L8235" s="2">
        <f>DEGREES(ASIN((((COS(RADIANS('PV model'!$B$2))*COS(RADIANS(H8235))*COS(RADIANS(K8235)))+(SIN(RADIANS('PV model'!$B$2))*SIN(RADIANS(H8235)))))))</f>
        <v>-49.60030979261802</v>
      </c>
      <c r="M8235" s="3">
        <f t="shared" si="1414"/>
        <v>0</v>
      </c>
      <c r="N8235" s="2">
        <f t="shared" si="1419"/>
        <v>-49.767708736080948</v>
      </c>
      <c r="O8235" s="2">
        <f>IF('PV model'!$B$2&gt;0, 180-N8235,IF('PV model'!$B$2&lt;0,0-N8235,N8235))</f>
        <v>229.76770873608095</v>
      </c>
      <c r="P8235" s="2">
        <f>ABS(O8235-'PV model'!$B$5)</f>
        <v>24.767708736080948</v>
      </c>
      <c r="Q8235" s="3">
        <f t="shared" si="1415"/>
        <v>139.60030979261802</v>
      </c>
      <c r="R8235" s="3">
        <f t="shared" si="1420"/>
        <v>0</v>
      </c>
      <c r="S8235" s="3">
        <f t="shared" si="1416"/>
        <v>0</v>
      </c>
      <c r="T8235" s="3">
        <f>(0.5*(1-COS(RADIANS(90-$X$3)))*(D8235+E8235)*'PV model'!$B$4)</f>
        <v>0</v>
      </c>
      <c r="U8235" s="3">
        <f t="shared" si="1421"/>
        <v>0</v>
      </c>
      <c r="V8235" s="3">
        <f>('PV model'!$B$13*(U8235/1000)*(1-'PV model'!$B$14*((20+C8235)-25))*'PV model'!$B$10)/'PV model'!$B$12</f>
        <v>0</v>
      </c>
    </row>
    <row r="8236" spans="1:22" x14ac:dyDescent="0.2">
      <c r="A8236" s="10">
        <f t="shared" si="1413"/>
        <v>343</v>
      </c>
      <c r="B8236" s="10">
        <f t="shared" si="1422"/>
        <v>23</v>
      </c>
      <c r="C8236" s="23">
        <v>8.5</v>
      </c>
      <c r="D8236" s="24">
        <v>0</v>
      </c>
      <c r="E8236" s="24">
        <v>0</v>
      </c>
      <c r="F8236" s="48"/>
      <c r="G8236" s="48"/>
      <c r="H8236" s="1">
        <f t="shared" si="1423"/>
        <v>-22.985807343792576</v>
      </c>
      <c r="I8236" s="1">
        <f t="shared" si="1417"/>
        <v>6.5546786704183093</v>
      </c>
      <c r="J8236" s="4">
        <f>B8236+('PV model'!$B$3/15)+(I8236/60)</f>
        <v>22.832577977840305</v>
      </c>
      <c r="K8236" s="2">
        <f t="shared" si="1418"/>
        <v>-162.48866966760457</v>
      </c>
      <c r="L8236" s="2">
        <f>DEGREES(ASIN((((COS(RADIANS('PV model'!$B$2))*COS(RADIANS(H8236))*COS(RADIANS(K8236)))+(SIN(RADIANS('PV model'!$B$2))*SIN(RADIANS(H8236)))))))</f>
        <v>-54.994175377581698</v>
      </c>
      <c r="M8236" s="3">
        <f t="shared" si="1414"/>
        <v>0</v>
      </c>
      <c r="N8236" s="2">
        <f t="shared" si="1419"/>
        <v>-28.873105881461338</v>
      </c>
      <c r="O8236" s="2">
        <f>IF('PV model'!$B$2&gt;0, 180-N8236,IF('PV model'!$B$2&lt;0,0-N8236,N8236))</f>
        <v>208.87310588146133</v>
      </c>
      <c r="P8236" s="2">
        <f>ABS(O8236-'PV model'!$B$5)</f>
        <v>3.8731058814613277</v>
      </c>
      <c r="Q8236" s="3">
        <f t="shared" si="1415"/>
        <v>144.99417537758171</v>
      </c>
      <c r="R8236" s="3">
        <f t="shared" si="1420"/>
        <v>0</v>
      </c>
      <c r="S8236" s="3">
        <f t="shared" si="1416"/>
        <v>0</v>
      </c>
      <c r="T8236" s="3">
        <f>(0.5*(1-COS(RADIANS(90-$X$3)))*(D8236+E8236)*'PV model'!$B$4)</f>
        <v>0</v>
      </c>
      <c r="U8236" s="3">
        <f t="shared" si="1421"/>
        <v>0</v>
      </c>
      <c r="V8236" s="3">
        <f>('PV model'!$B$13*(U8236/1000)*(1-'PV model'!$B$14*((20+C8236)-25))*'PV model'!$B$10)/'PV model'!$B$12</f>
        <v>0</v>
      </c>
    </row>
    <row r="8237" spans="1:22" x14ac:dyDescent="0.2">
      <c r="A8237" s="10">
        <f t="shared" si="1413"/>
        <v>343</v>
      </c>
      <c r="B8237" s="10">
        <f t="shared" si="1422"/>
        <v>24</v>
      </c>
      <c r="C8237" s="23">
        <v>8.6</v>
      </c>
      <c r="D8237" s="24">
        <v>0</v>
      </c>
      <c r="E8237" s="24">
        <v>0</v>
      </c>
      <c r="F8237" s="48"/>
      <c r="G8237" s="48"/>
      <c r="H8237" s="1">
        <f t="shared" si="1423"/>
        <v>-22.985807343792576</v>
      </c>
      <c r="I8237" s="1">
        <f t="shared" si="1417"/>
        <v>6.5546786704183093</v>
      </c>
      <c r="J8237" s="4">
        <f>B8237+('PV model'!$B$3/15)+(I8237/60)</f>
        <v>23.832577977840305</v>
      </c>
      <c r="K8237" s="2">
        <f t="shared" si="1418"/>
        <v>-177.48866966760457</v>
      </c>
      <c r="L8237" s="2">
        <f>DEGREES(ASIN((((COS(RADIANS('PV model'!$B$2))*COS(RADIANS(H8237))*COS(RADIANS(K8237)))+(SIN(RADIANS('PV model'!$B$2))*SIN(RADIANS(H8237)))))))</f>
        <v>-57.432463666319052</v>
      </c>
      <c r="M8237" s="3">
        <f t="shared" si="1414"/>
        <v>0</v>
      </c>
      <c r="N8237" s="2">
        <f t="shared" si="1419"/>
        <v>-4.2975880433569129</v>
      </c>
      <c r="O8237" s="2">
        <f>IF('PV model'!$B$2&gt;0, 180-N8237,IF('PV model'!$B$2&lt;0,0-N8237,N8237))</f>
        <v>184.29758804335691</v>
      </c>
      <c r="P8237" s="2">
        <f>ABS(O8237-'PV model'!$B$5)</f>
        <v>20.70241195664309</v>
      </c>
      <c r="Q8237" s="3">
        <f t="shared" si="1415"/>
        <v>147.43246366631905</v>
      </c>
      <c r="R8237" s="3">
        <f t="shared" si="1420"/>
        <v>0</v>
      </c>
      <c r="S8237" s="3">
        <f t="shared" si="1416"/>
        <v>0</v>
      </c>
      <c r="T8237" s="3">
        <f>(0.5*(1-COS(RADIANS(90-$X$3)))*(D8237+E8237)*'PV model'!$B$4)</f>
        <v>0</v>
      </c>
      <c r="U8237" s="3">
        <f t="shared" si="1421"/>
        <v>0</v>
      </c>
      <c r="V8237" s="3">
        <f>('PV model'!$B$13*(U8237/1000)*(1-'PV model'!$B$14*((20+C8237)-25))*'PV model'!$B$10)/'PV model'!$B$12</f>
        <v>0</v>
      </c>
    </row>
    <row r="8238" spans="1:22" x14ac:dyDescent="0.2">
      <c r="A8238" s="10">
        <f t="shared" ref="A8238:A8301" si="1424">IF(B8238&gt;1,A8237,A8237+1)</f>
        <v>344</v>
      </c>
      <c r="B8238" s="10">
        <f t="shared" si="1422"/>
        <v>1</v>
      </c>
      <c r="C8238" s="23">
        <v>8.6</v>
      </c>
      <c r="D8238" s="24">
        <v>0</v>
      </c>
      <c r="E8238" s="24">
        <v>0</v>
      </c>
      <c r="F8238" s="48"/>
      <c r="G8238" s="48"/>
      <c r="H8238" s="1">
        <f t="shared" si="1423"/>
        <v>-23.063613095107389</v>
      </c>
      <c r="I8238" s="1">
        <f t="shared" si="1417"/>
        <v>6.1129385487509467</v>
      </c>
      <c r="J8238" s="4">
        <f>B8238+('PV model'!$B$3/15)+(I8238/60)</f>
        <v>0.82521564247918255</v>
      </c>
      <c r="K8238" s="2">
        <f t="shared" si="1418"/>
        <v>167.62176536281225</v>
      </c>
      <c r="L8238" s="2">
        <f>DEGREES(ASIN((((COS(RADIANS('PV model'!$B$2))*COS(RADIANS(H8238))*COS(RADIANS(K8238)))+(SIN(RADIANS('PV model'!$B$2))*SIN(RADIANS(H8238)))))))</f>
        <v>-56.291632127708262</v>
      </c>
      <c r="M8238" s="3">
        <f t="shared" si="1414"/>
        <v>0</v>
      </c>
      <c r="N8238" s="2">
        <f t="shared" si="1419"/>
        <v>20.817449984356038</v>
      </c>
      <c r="O8238" s="2">
        <f>IF('PV model'!$B$2&gt;0, 180-N8238,IF('PV model'!$B$2&lt;0,0-N8238,N8238))</f>
        <v>159.18255001564395</v>
      </c>
      <c r="P8238" s="2">
        <f>ABS(O8238-'PV model'!$B$5)</f>
        <v>45.817449984356045</v>
      </c>
      <c r="Q8238" s="3">
        <f t="shared" si="1415"/>
        <v>146.29163212770828</v>
      </c>
      <c r="R8238" s="3">
        <f t="shared" si="1420"/>
        <v>0</v>
      </c>
      <c r="S8238" s="3">
        <f t="shared" si="1416"/>
        <v>0</v>
      </c>
      <c r="T8238" s="3">
        <f>(0.5*(1-COS(RADIANS(90-$X$3)))*(D8238+E8238)*'PV model'!$B$4)</f>
        <v>0</v>
      </c>
      <c r="U8238" s="3">
        <f t="shared" si="1421"/>
        <v>0</v>
      </c>
      <c r="V8238" s="3">
        <f>('PV model'!$B$13*(U8238/1000)*(1-'PV model'!$B$14*((20+C8238)-25))*'PV model'!$B$10)/'PV model'!$B$12</f>
        <v>0</v>
      </c>
    </row>
    <row r="8239" spans="1:22" x14ac:dyDescent="0.2">
      <c r="A8239" s="10">
        <f t="shared" si="1424"/>
        <v>344</v>
      </c>
      <c r="B8239" s="10">
        <f t="shared" si="1422"/>
        <v>2</v>
      </c>
      <c r="C8239" s="23">
        <v>8.6999999999999993</v>
      </c>
      <c r="D8239" s="24">
        <v>0</v>
      </c>
      <c r="E8239" s="24">
        <v>0</v>
      </c>
      <c r="F8239" s="48"/>
      <c r="G8239" s="48"/>
      <c r="H8239" s="1">
        <f t="shared" si="1423"/>
        <v>-23.063613095107389</v>
      </c>
      <c r="I8239" s="1">
        <f t="shared" si="1417"/>
        <v>6.1129385487509467</v>
      </c>
      <c r="J8239" s="4">
        <f>B8239+('PV model'!$B$3/15)+(I8239/60)</f>
        <v>1.8252156424791826</v>
      </c>
      <c r="K8239" s="2">
        <f t="shared" si="1418"/>
        <v>152.62176536281225</v>
      </c>
      <c r="L8239" s="2">
        <f>DEGREES(ASIN((((COS(RADIANS('PV model'!$B$2))*COS(RADIANS(H8239))*COS(RADIANS(K8239)))+(SIN(RADIANS('PV model'!$B$2))*SIN(RADIANS(H8239)))))))</f>
        <v>-51.777627368837287</v>
      </c>
      <c r="M8239" s="3">
        <f t="shared" si="1414"/>
        <v>0</v>
      </c>
      <c r="N8239" s="2">
        <f t="shared" si="1419"/>
        <v>43.144916580301981</v>
      </c>
      <c r="O8239" s="2">
        <f>IF('PV model'!$B$2&gt;0, 180-N8239,IF('PV model'!$B$2&lt;0,0-N8239,N8239))</f>
        <v>136.85508341969802</v>
      </c>
      <c r="P8239" s="2">
        <f>ABS(O8239-'PV model'!$B$5)</f>
        <v>68.144916580301981</v>
      </c>
      <c r="Q8239" s="3">
        <f t="shared" si="1415"/>
        <v>141.7776273688373</v>
      </c>
      <c r="R8239" s="3">
        <f t="shared" si="1420"/>
        <v>0</v>
      </c>
      <c r="S8239" s="3">
        <f t="shared" si="1416"/>
        <v>0</v>
      </c>
      <c r="T8239" s="3">
        <f>(0.5*(1-COS(RADIANS(90-$X$3)))*(D8239+E8239)*'PV model'!$B$4)</f>
        <v>0</v>
      </c>
      <c r="U8239" s="3">
        <f t="shared" si="1421"/>
        <v>0</v>
      </c>
      <c r="V8239" s="3">
        <f>('PV model'!$B$13*(U8239/1000)*(1-'PV model'!$B$14*((20+C8239)-25))*'PV model'!$B$10)/'PV model'!$B$12</f>
        <v>0</v>
      </c>
    </row>
    <row r="8240" spans="1:22" x14ac:dyDescent="0.2">
      <c r="A8240" s="10">
        <f t="shared" si="1424"/>
        <v>344</v>
      </c>
      <c r="B8240" s="10">
        <f t="shared" si="1422"/>
        <v>3</v>
      </c>
      <c r="C8240" s="23">
        <v>8.8000000000000007</v>
      </c>
      <c r="D8240" s="24">
        <v>0</v>
      </c>
      <c r="E8240" s="24">
        <v>0</v>
      </c>
      <c r="F8240" s="48"/>
      <c r="G8240" s="48"/>
      <c r="H8240" s="1">
        <f t="shared" si="1423"/>
        <v>-23.063613095107389</v>
      </c>
      <c r="I8240" s="1">
        <f t="shared" si="1417"/>
        <v>6.1129385487509467</v>
      </c>
      <c r="J8240" s="4">
        <f>B8240+('PV model'!$B$3/15)+(I8240/60)</f>
        <v>2.8252156424791823</v>
      </c>
      <c r="K8240" s="2">
        <f t="shared" si="1418"/>
        <v>137.62176536281225</v>
      </c>
      <c r="L8240" s="2">
        <f>DEGREES(ASIN((((COS(RADIANS('PV model'!$B$2))*COS(RADIANS(H8240))*COS(RADIANS(K8240)))+(SIN(RADIANS('PV model'!$B$2))*SIN(RADIANS(H8240)))))))</f>
        <v>-45.057917913098791</v>
      </c>
      <c r="M8240" s="3">
        <f t="shared" si="1414"/>
        <v>0</v>
      </c>
      <c r="N8240" s="2">
        <f t="shared" si="1419"/>
        <v>61.391146619337505</v>
      </c>
      <c r="O8240" s="2">
        <f>IF('PV model'!$B$2&gt;0, 180-N8240,IF('PV model'!$B$2&lt;0,0-N8240,N8240))</f>
        <v>118.6088533806625</v>
      </c>
      <c r="P8240" s="2">
        <f>ABS(O8240-'PV model'!$B$5)</f>
        <v>86.391146619337505</v>
      </c>
      <c r="Q8240" s="3">
        <f t="shared" si="1415"/>
        <v>135.05791791309881</v>
      </c>
      <c r="R8240" s="3">
        <f t="shared" si="1420"/>
        <v>0</v>
      </c>
      <c r="S8240" s="3">
        <f t="shared" si="1416"/>
        <v>0</v>
      </c>
      <c r="T8240" s="3">
        <f>(0.5*(1-COS(RADIANS(90-$X$3)))*(D8240+E8240)*'PV model'!$B$4)</f>
        <v>0</v>
      </c>
      <c r="U8240" s="3">
        <f t="shared" si="1421"/>
        <v>0</v>
      </c>
      <c r="V8240" s="3">
        <f>('PV model'!$B$13*(U8240/1000)*(1-'PV model'!$B$14*((20+C8240)-25))*'PV model'!$B$10)/'PV model'!$B$12</f>
        <v>0</v>
      </c>
    </row>
    <row r="8241" spans="1:22" x14ac:dyDescent="0.2">
      <c r="A8241" s="10">
        <f t="shared" si="1424"/>
        <v>344</v>
      </c>
      <c r="B8241" s="10">
        <f t="shared" si="1422"/>
        <v>4</v>
      </c>
      <c r="C8241" s="23">
        <v>8.6</v>
      </c>
      <c r="D8241" s="24">
        <v>0</v>
      </c>
      <c r="E8241" s="24">
        <v>0</v>
      </c>
      <c r="F8241" s="48"/>
      <c r="G8241" s="48"/>
      <c r="H8241" s="1">
        <f t="shared" si="1423"/>
        <v>-23.063613095107389</v>
      </c>
      <c r="I8241" s="1">
        <f t="shared" si="1417"/>
        <v>6.1129385487509467</v>
      </c>
      <c r="J8241" s="4">
        <f>B8241+('PV model'!$B$3/15)+(I8241/60)</f>
        <v>3.8252156424791823</v>
      </c>
      <c r="K8241" s="2">
        <f t="shared" si="1418"/>
        <v>122.62176536281225</v>
      </c>
      <c r="L8241" s="2">
        <f>DEGREES(ASIN((((COS(RADIANS('PV model'!$B$2))*COS(RADIANS(H8241))*COS(RADIANS(K8241)))+(SIN(RADIANS('PV model'!$B$2))*SIN(RADIANS(H8241)))))))</f>
        <v>-37.141976475159296</v>
      </c>
      <c r="M8241" s="3">
        <f t="shared" si="1414"/>
        <v>0</v>
      </c>
      <c r="N8241" s="2">
        <f t="shared" si="1419"/>
        <v>76.441781961856876</v>
      </c>
      <c r="O8241" s="2">
        <f>IF('PV model'!$B$2&gt;0, 180-N8241,IF('PV model'!$B$2&lt;0,0-N8241,N8241))</f>
        <v>103.55821803814312</v>
      </c>
      <c r="P8241" s="2">
        <f>ABS(O8241-'PV model'!$B$5)</f>
        <v>101.44178196185688</v>
      </c>
      <c r="Q8241" s="3">
        <f t="shared" si="1415"/>
        <v>127.14197647515931</v>
      </c>
      <c r="R8241" s="3">
        <f t="shared" si="1420"/>
        <v>0</v>
      </c>
      <c r="S8241" s="3">
        <f t="shared" si="1416"/>
        <v>0</v>
      </c>
      <c r="T8241" s="3">
        <f>(0.5*(1-COS(RADIANS(90-$X$3)))*(D8241+E8241)*'PV model'!$B$4)</f>
        <v>0</v>
      </c>
      <c r="U8241" s="3">
        <f t="shared" si="1421"/>
        <v>0</v>
      </c>
      <c r="V8241" s="3">
        <f>('PV model'!$B$13*(U8241/1000)*(1-'PV model'!$B$14*((20+C8241)-25))*'PV model'!$B$10)/'PV model'!$B$12</f>
        <v>0</v>
      </c>
    </row>
    <row r="8242" spans="1:22" x14ac:dyDescent="0.2">
      <c r="A8242" s="10">
        <f t="shared" si="1424"/>
        <v>344</v>
      </c>
      <c r="B8242" s="10">
        <f t="shared" si="1422"/>
        <v>5</v>
      </c>
      <c r="C8242" s="23">
        <v>8.5</v>
      </c>
      <c r="D8242" s="24">
        <v>0</v>
      </c>
      <c r="E8242" s="24">
        <v>0</v>
      </c>
      <c r="F8242" s="48"/>
      <c r="G8242" s="48"/>
      <c r="H8242" s="1">
        <f t="shared" si="1423"/>
        <v>-23.063613095107389</v>
      </c>
      <c r="I8242" s="1">
        <f t="shared" si="1417"/>
        <v>6.1129385487509467</v>
      </c>
      <c r="J8242" s="4">
        <f>B8242+('PV model'!$B$3/15)+(I8242/60)</f>
        <v>4.8252156424791828</v>
      </c>
      <c r="K8242" s="2">
        <f t="shared" si="1418"/>
        <v>107.62176536281225</v>
      </c>
      <c r="L8242" s="2">
        <f>DEGREES(ASIN((((COS(RADIANS('PV model'!$B$2))*COS(RADIANS(H8242))*COS(RADIANS(K8242)))+(SIN(RADIANS('PV model'!$B$2))*SIN(RADIANS(H8242)))))))</f>
        <v>-28.725747993793625</v>
      </c>
      <c r="M8242" s="3">
        <f t="shared" si="1414"/>
        <v>0</v>
      </c>
      <c r="N8242" s="2">
        <f t="shared" si="1419"/>
        <v>89.499742918658427</v>
      </c>
      <c r="O8242" s="2">
        <f>IF('PV model'!$B$2&gt;0, 180-N8242,IF('PV model'!$B$2&lt;0,0-N8242,N8242))</f>
        <v>90.500257081341573</v>
      </c>
      <c r="P8242" s="2">
        <f>ABS(O8242-'PV model'!$B$5)</f>
        <v>114.49974291865843</v>
      </c>
      <c r="Q8242" s="3">
        <f t="shared" si="1415"/>
        <v>118.72574799379362</v>
      </c>
      <c r="R8242" s="3">
        <f t="shared" si="1420"/>
        <v>0</v>
      </c>
      <c r="S8242" s="3">
        <f t="shared" si="1416"/>
        <v>0</v>
      </c>
      <c r="T8242" s="3">
        <f>(0.5*(1-COS(RADIANS(90-$X$3)))*(D8242+E8242)*'PV model'!$B$4)</f>
        <v>0</v>
      </c>
      <c r="U8242" s="3">
        <f t="shared" si="1421"/>
        <v>0</v>
      </c>
      <c r="V8242" s="3">
        <f>('PV model'!$B$13*(U8242/1000)*(1-'PV model'!$B$14*((20+C8242)-25))*'PV model'!$B$10)/'PV model'!$B$12</f>
        <v>0</v>
      </c>
    </row>
    <row r="8243" spans="1:22" x14ac:dyDescent="0.2">
      <c r="A8243" s="10">
        <f t="shared" si="1424"/>
        <v>344</v>
      </c>
      <c r="B8243" s="10">
        <f t="shared" si="1422"/>
        <v>6</v>
      </c>
      <c r="C8243" s="23">
        <v>8.3000000000000007</v>
      </c>
      <c r="D8243" s="24">
        <v>0</v>
      </c>
      <c r="E8243" s="24">
        <v>0</v>
      </c>
      <c r="F8243" s="48"/>
      <c r="G8243" s="48"/>
      <c r="H8243" s="1">
        <f t="shared" si="1423"/>
        <v>-23.063613095107389</v>
      </c>
      <c r="I8243" s="1">
        <f t="shared" si="1417"/>
        <v>6.1129385487509467</v>
      </c>
      <c r="J8243" s="4">
        <f>B8243+('PV model'!$B$3/15)+(I8243/60)</f>
        <v>5.8252156424791828</v>
      </c>
      <c r="K8243" s="2">
        <f t="shared" si="1418"/>
        <v>92.621765362812255</v>
      </c>
      <c r="L8243" s="2">
        <f>DEGREES(ASIN((((COS(RADIANS('PV model'!$B$2))*COS(RADIANS(H8243))*COS(RADIANS(K8243)))+(SIN(RADIANS('PV model'!$B$2))*SIN(RADIANS(H8243)))))))</f>
        <v>-20.285100936366995</v>
      </c>
      <c r="M8243" s="3">
        <f t="shared" si="1414"/>
        <v>0</v>
      </c>
      <c r="N8243" s="2">
        <f t="shared" si="1419"/>
        <v>78.487289560283472</v>
      </c>
      <c r="O8243" s="2">
        <f>IF('PV model'!$B$2&gt;0, 180-N8243,IF('PV model'!$B$2&lt;0,0-N8243,N8243))</f>
        <v>101.51271043971653</v>
      </c>
      <c r="P8243" s="2">
        <f>ABS(O8243-'PV model'!$B$5)</f>
        <v>103.48728956028347</v>
      </c>
      <c r="Q8243" s="3">
        <f t="shared" si="1415"/>
        <v>110.285100936367</v>
      </c>
      <c r="R8243" s="3">
        <f t="shared" si="1420"/>
        <v>0</v>
      </c>
      <c r="S8243" s="3">
        <f t="shared" si="1416"/>
        <v>0</v>
      </c>
      <c r="T8243" s="3">
        <f>(0.5*(1-COS(RADIANS(90-$X$3)))*(D8243+E8243)*'PV model'!$B$4)</f>
        <v>0</v>
      </c>
      <c r="U8243" s="3">
        <f t="shared" si="1421"/>
        <v>0</v>
      </c>
      <c r="V8243" s="3">
        <f>('PV model'!$B$13*(U8243/1000)*(1-'PV model'!$B$14*((20+C8243)-25))*'PV model'!$B$10)/'PV model'!$B$12</f>
        <v>0</v>
      </c>
    </row>
    <row r="8244" spans="1:22" x14ac:dyDescent="0.2">
      <c r="A8244" s="10">
        <f t="shared" si="1424"/>
        <v>344</v>
      </c>
      <c r="B8244" s="10">
        <f t="shared" si="1422"/>
        <v>7</v>
      </c>
      <c r="C8244" s="23">
        <v>9.4</v>
      </c>
      <c r="D8244" s="24">
        <v>0</v>
      </c>
      <c r="E8244" s="24">
        <v>0</v>
      </c>
      <c r="F8244" s="48"/>
      <c r="G8244" s="48"/>
      <c r="H8244" s="1">
        <f t="shared" si="1423"/>
        <v>-23.063613095107389</v>
      </c>
      <c r="I8244" s="1">
        <f t="shared" si="1417"/>
        <v>6.1129385487509467</v>
      </c>
      <c r="J8244" s="4">
        <f>B8244+('PV model'!$B$3/15)+(I8244/60)</f>
        <v>6.8252156424791828</v>
      </c>
      <c r="K8244" s="2">
        <f t="shared" si="1418"/>
        <v>77.621765362812255</v>
      </c>
      <c r="L8244" s="2">
        <f>DEGREES(ASIN((((COS(RADIANS('PV model'!$B$2))*COS(RADIANS(H8244))*COS(RADIANS(K8244)))+(SIN(RADIANS('PV model'!$B$2))*SIN(RADIANS(H8244)))))))</f>
        <v>-12.189247421562108</v>
      </c>
      <c r="M8244" s="3">
        <f t="shared" si="1414"/>
        <v>0</v>
      </c>
      <c r="N8244" s="2">
        <f t="shared" si="1419"/>
        <v>66.839967850729408</v>
      </c>
      <c r="O8244" s="2">
        <f>IF('PV model'!$B$2&gt;0, 180-N8244,IF('PV model'!$B$2&lt;0,0-N8244,N8244))</f>
        <v>113.16003214927059</v>
      </c>
      <c r="P8244" s="2">
        <f>ABS(O8244-'PV model'!$B$5)</f>
        <v>91.839967850729408</v>
      </c>
      <c r="Q8244" s="3">
        <f t="shared" si="1415"/>
        <v>102.18924742156211</v>
      </c>
      <c r="R8244" s="3">
        <f t="shared" si="1420"/>
        <v>0</v>
      </c>
      <c r="S8244" s="3">
        <f t="shared" si="1416"/>
        <v>0</v>
      </c>
      <c r="T8244" s="3">
        <f>(0.5*(1-COS(RADIANS(90-$X$3)))*(D8244+E8244)*'PV model'!$B$4)</f>
        <v>0</v>
      </c>
      <c r="U8244" s="3">
        <f t="shared" si="1421"/>
        <v>0</v>
      </c>
      <c r="V8244" s="3">
        <f>('PV model'!$B$13*(U8244/1000)*(1-'PV model'!$B$14*((20+C8244)-25))*'PV model'!$B$10)/'PV model'!$B$12</f>
        <v>0</v>
      </c>
    </row>
    <row r="8245" spans="1:22" x14ac:dyDescent="0.2">
      <c r="A8245" s="10">
        <f t="shared" si="1424"/>
        <v>344</v>
      </c>
      <c r="B8245" s="10">
        <f t="shared" si="1422"/>
        <v>8</v>
      </c>
      <c r="C8245" s="23">
        <v>10.4</v>
      </c>
      <c r="D8245" s="24">
        <v>0</v>
      </c>
      <c r="E8245" s="24">
        <v>0</v>
      </c>
      <c r="F8245" s="48"/>
      <c r="G8245" s="48"/>
      <c r="H8245" s="1">
        <f t="shared" si="1423"/>
        <v>-23.063613095107389</v>
      </c>
      <c r="I8245" s="1">
        <f t="shared" si="1417"/>
        <v>6.1129385487509467</v>
      </c>
      <c r="J8245" s="4">
        <f>B8245+('PV model'!$B$3/15)+(I8245/60)</f>
        <v>7.8252156424791828</v>
      </c>
      <c r="K8245" s="2">
        <f t="shared" si="1418"/>
        <v>62.621765362812255</v>
      </c>
      <c r="L8245" s="2">
        <f>DEGREES(ASIN((((COS(RADIANS('PV model'!$B$2))*COS(RADIANS(H8245))*COS(RADIANS(K8245)))+(SIN(RADIANS('PV model'!$B$2))*SIN(RADIANS(H8245)))))))</f>
        <v>-4.7727552937395004</v>
      </c>
      <c r="M8245" s="3">
        <f t="shared" si="1414"/>
        <v>0</v>
      </c>
      <c r="N8245" s="2">
        <f t="shared" si="1419"/>
        <v>55.070414568344496</v>
      </c>
      <c r="O8245" s="2">
        <f>IF('PV model'!$B$2&gt;0, 180-N8245,IF('PV model'!$B$2&lt;0,0-N8245,N8245))</f>
        <v>124.92958543165551</v>
      </c>
      <c r="P8245" s="2">
        <f>ABS(O8245-'PV model'!$B$5)</f>
        <v>80.070414568344489</v>
      </c>
      <c r="Q8245" s="3">
        <f t="shared" si="1415"/>
        <v>94.772755293739507</v>
      </c>
      <c r="R8245" s="3">
        <f t="shared" si="1420"/>
        <v>0</v>
      </c>
      <c r="S8245" s="3">
        <f t="shared" si="1416"/>
        <v>0</v>
      </c>
      <c r="T8245" s="3">
        <f>(0.5*(1-COS(RADIANS(90-$X$3)))*(D8245+E8245)*'PV model'!$B$4)</f>
        <v>0</v>
      </c>
      <c r="U8245" s="3">
        <f t="shared" si="1421"/>
        <v>0</v>
      </c>
      <c r="V8245" s="3">
        <f>('PV model'!$B$13*(U8245/1000)*(1-'PV model'!$B$14*((20+C8245)-25))*'PV model'!$B$10)/'PV model'!$B$12</f>
        <v>0</v>
      </c>
    </row>
    <row r="8246" spans="1:22" x14ac:dyDescent="0.2">
      <c r="A8246" s="10">
        <f t="shared" si="1424"/>
        <v>344</v>
      </c>
      <c r="B8246" s="10">
        <f t="shared" si="1422"/>
        <v>9</v>
      </c>
      <c r="C8246" s="23">
        <v>11.5</v>
      </c>
      <c r="D8246" s="24">
        <v>0</v>
      </c>
      <c r="E8246" s="24">
        <v>0</v>
      </c>
      <c r="F8246" s="48"/>
      <c r="G8246" s="48"/>
      <c r="H8246" s="1">
        <f t="shared" si="1423"/>
        <v>-23.063613095107389</v>
      </c>
      <c r="I8246" s="1">
        <f t="shared" si="1417"/>
        <v>6.1129385487509467</v>
      </c>
      <c r="J8246" s="4">
        <f>B8246+('PV model'!$B$3/15)+(I8246/60)</f>
        <v>8.825215642479181</v>
      </c>
      <c r="K8246" s="2">
        <f t="shared" si="1418"/>
        <v>47.621765362812283</v>
      </c>
      <c r="L8246" s="2">
        <f>DEGREES(ASIN((((COS(RADIANS('PV model'!$B$2))*COS(RADIANS(H8246))*COS(RADIANS(K8246)))+(SIN(RADIANS('PV model'!$B$2))*SIN(RADIANS(H8246)))))))</f>
        <v>1.6275129848644125</v>
      </c>
      <c r="M8246" s="3">
        <f t="shared" si="1414"/>
        <v>1.6275129848644125</v>
      </c>
      <c r="N8246" s="2">
        <f t="shared" si="1419"/>
        <v>42.839023192780758</v>
      </c>
      <c r="O8246" s="2">
        <f>IF('PV model'!$B$2&gt;0, 180-N8246,IF('PV model'!$B$2&lt;0,0-N8246,N8246))</f>
        <v>137.16097680721924</v>
      </c>
      <c r="P8246" s="2">
        <f>ABS(O8246-'PV model'!$B$5)</f>
        <v>67.839023192780758</v>
      </c>
      <c r="Q8246" s="3">
        <f t="shared" si="1415"/>
        <v>88.37248701513559</v>
      </c>
      <c r="R8246" s="3">
        <f t="shared" si="1420"/>
        <v>0</v>
      </c>
      <c r="S8246" s="3">
        <f t="shared" si="1416"/>
        <v>0</v>
      </c>
      <c r="T8246" s="3">
        <f>(0.5*(1-COS(RADIANS(90-$X$3)))*(D8246+E8246)*'PV model'!$B$4)</f>
        <v>0</v>
      </c>
      <c r="U8246" s="3">
        <f t="shared" si="1421"/>
        <v>0</v>
      </c>
      <c r="V8246" s="3">
        <f>('PV model'!$B$13*(U8246/1000)*(1-'PV model'!$B$14*((20+C8246)-25))*'PV model'!$B$10)/'PV model'!$B$12</f>
        <v>0</v>
      </c>
    </row>
    <row r="8247" spans="1:22" x14ac:dyDescent="0.2">
      <c r="A8247" s="10">
        <f t="shared" si="1424"/>
        <v>344</v>
      </c>
      <c r="B8247" s="10">
        <f t="shared" si="1422"/>
        <v>10</v>
      </c>
      <c r="C8247" s="23">
        <v>11.7</v>
      </c>
      <c r="D8247" s="24">
        <v>0</v>
      </c>
      <c r="E8247" s="24">
        <v>7.9380000000000006</v>
      </c>
      <c r="F8247" s="48"/>
      <c r="G8247" s="48"/>
      <c r="H8247" s="1">
        <f t="shared" si="1423"/>
        <v>-23.063613095107389</v>
      </c>
      <c r="I8247" s="1">
        <f t="shared" si="1417"/>
        <v>6.1129385487509467</v>
      </c>
      <c r="J8247" s="4">
        <f>B8247+('PV model'!$B$3/15)+(I8247/60)</f>
        <v>9.825215642479181</v>
      </c>
      <c r="K8247" s="2">
        <f t="shared" si="1418"/>
        <v>32.621765362812283</v>
      </c>
      <c r="L8247" s="2">
        <f>DEGREES(ASIN((((COS(RADIANS('PV model'!$B$2))*COS(RADIANS(H8247))*COS(RADIANS(K8247)))+(SIN(RADIANS('PV model'!$B$2))*SIN(RADIANS(H8247)))))))</f>
        <v>6.6653329646997035</v>
      </c>
      <c r="M8247" s="3">
        <f t="shared" si="1414"/>
        <v>6.6653329646997035</v>
      </c>
      <c r="N8247" s="2">
        <f t="shared" si="1419"/>
        <v>29.958775472411652</v>
      </c>
      <c r="O8247" s="2">
        <f>IF('PV model'!$B$2&gt;0, 180-N8247,IF('PV model'!$B$2&lt;0,0-N8247,N8247))</f>
        <v>150.04122452758835</v>
      </c>
      <c r="P8247" s="2">
        <f>ABS(O8247-'PV model'!$B$5)</f>
        <v>54.958775472411645</v>
      </c>
      <c r="Q8247" s="3">
        <f t="shared" si="1415"/>
        <v>83.334667035300285</v>
      </c>
      <c r="R8247" s="3">
        <f t="shared" si="1420"/>
        <v>0</v>
      </c>
      <c r="S8247" s="3">
        <f t="shared" si="1416"/>
        <v>7.9380000000000006</v>
      </c>
      <c r="T8247" s="3">
        <f>(0.5*(1-COS(RADIANS(90-$X$3)))*(D8247+E8247)*'PV model'!$B$4)</f>
        <v>0</v>
      </c>
      <c r="U8247" s="3">
        <f t="shared" si="1421"/>
        <v>7.9380000000000006</v>
      </c>
      <c r="V8247" s="3">
        <f>('PV model'!$B$13*(U8247/1000)*(1-'PV model'!$B$14*((20+C8247)-25))*'PV model'!$B$10)/'PV model'!$B$12</f>
        <v>0.77221714953599996</v>
      </c>
    </row>
    <row r="8248" spans="1:22" x14ac:dyDescent="0.2">
      <c r="A8248" s="10">
        <f t="shared" si="1424"/>
        <v>344</v>
      </c>
      <c r="B8248" s="10">
        <f t="shared" si="1422"/>
        <v>11</v>
      </c>
      <c r="C8248" s="23">
        <v>11.8</v>
      </c>
      <c r="D8248" s="24">
        <v>0</v>
      </c>
      <c r="E8248" s="24">
        <v>22.05</v>
      </c>
      <c r="F8248" s="48"/>
      <c r="G8248" s="48"/>
      <c r="H8248" s="1">
        <f t="shared" si="1423"/>
        <v>-23.063613095107389</v>
      </c>
      <c r="I8248" s="1">
        <f t="shared" si="1417"/>
        <v>6.1129385487509467</v>
      </c>
      <c r="J8248" s="4">
        <f>B8248+('PV model'!$B$3/15)+(I8248/60)</f>
        <v>10.825215642479181</v>
      </c>
      <c r="K8248" s="2">
        <f t="shared" si="1418"/>
        <v>17.621765362812283</v>
      </c>
      <c r="L8248" s="2">
        <f>DEGREES(ASIN((((COS(RADIANS('PV model'!$B$2))*COS(RADIANS(H8248))*COS(RADIANS(K8248)))+(SIN(RADIANS('PV model'!$B$2))*SIN(RADIANS(H8248)))))))</f>
        <v>10.01034750325274</v>
      </c>
      <c r="M8248" s="3">
        <f t="shared" si="1414"/>
        <v>10.01034750325274</v>
      </c>
      <c r="N8248" s="2">
        <f t="shared" si="1419"/>
        <v>16.429814045164349</v>
      </c>
      <c r="O8248" s="2">
        <f>IF('PV model'!$B$2&gt;0, 180-N8248,IF('PV model'!$B$2&lt;0,0-N8248,N8248))</f>
        <v>163.57018595483567</v>
      </c>
      <c r="P8248" s="2">
        <f>ABS(O8248-'PV model'!$B$5)</f>
        <v>41.429814045164335</v>
      </c>
      <c r="Q8248" s="3">
        <f t="shared" si="1415"/>
        <v>79.989652496747254</v>
      </c>
      <c r="R8248" s="3">
        <f t="shared" si="1420"/>
        <v>0</v>
      </c>
      <c r="S8248" s="3">
        <f t="shared" si="1416"/>
        <v>22.05</v>
      </c>
      <c r="T8248" s="3">
        <f>(0.5*(1-COS(RADIANS(90-$X$3)))*(D8248+E8248)*'PV model'!$B$4)</f>
        <v>0</v>
      </c>
      <c r="U8248" s="3">
        <f t="shared" si="1421"/>
        <v>22.05</v>
      </c>
      <c r="V8248" s="3">
        <f>('PV model'!$B$13*(U8248/1000)*(1-'PV model'!$B$14*((20+C8248)-25))*'PV model'!$B$10)/'PV model'!$B$12</f>
        <v>2.1441659903999999</v>
      </c>
    </row>
    <row r="8249" spans="1:22" x14ac:dyDescent="0.2">
      <c r="A8249" s="10">
        <f t="shared" si="1424"/>
        <v>344</v>
      </c>
      <c r="B8249" s="10">
        <f t="shared" si="1422"/>
        <v>12</v>
      </c>
      <c r="C8249" s="23">
        <v>12</v>
      </c>
      <c r="D8249" s="24">
        <v>0</v>
      </c>
      <c r="E8249" s="24">
        <v>32.634</v>
      </c>
      <c r="F8249" s="48"/>
      <c r="G8249" s="48"/>
      <c r="H8249" s="1">
        <f t="shared" si="1423"/>
        <v>-23.063613095107389</v>
      </c>
      <c r="I8249" s="1">
        <f t="shared" si="1417"/>
        <v>6.1129385487509467</v>
      </c>
      <c r="J8249" s="4">
        <f>B8249+('PV model'!$B$3/15)+(I8249/60)</f>
        <v>11.825215642479181</v>
      </c>
      <c r="K8249" s="2">
        <f t="shared" si="1418"/>
        <v>2.621765362812285</v>
      </c>
      <c r="L8249" s="2">
        <f>DEGREES(ASIN((((COS(RADIANS('PV model'!$B$2))*COS(RADIANS(H8249))*COS(RADIANS(K8249)))+(SIN(RADIANS('PV model'!$B$2))*SIN(RADIANS(H8249)))))))</f>
        <v>11.404501392199574</v>
      </c>
      <c r="M8249" s="3">
        <f t="shared" si="1414"/>
        <v>11.404501392199574</v>
      </c>
      <c r="N8249" s="2">
        <f t="shared" si="1419"/>
        <v>2.4606934424562334</v>
      </c>
      <c r="O8249" s="2">
        <f>IF('PV model'!$B$2&gt;0, 180-N8249,IF('PV model'!$B$2&lt;0,0-N8249,N8249))</f>
        <v>177.53930655754377</v>
      </c>
      <c r="P8249" s="2">
        <f>ABS(O8249-'PV model'!$B$5)</f>
        <v>27.460693442456233</v>
      </c>
      <c r="Q8249" s="3">
        <f t="shared" si="1415"/>
        <v>78.595498607800423</v>
      </c>
      <c r="R8249" s="3">
        <f t="shared" si="1420"/>
        <v>0</v>
      </c>
      <c r="S8249" s="3">
        <f t="shared" si="1416"/>
        <v>32.634</v>
      </c>
      <c r="T8249" s="3">
        <f>(0.5*(1-COS(RADIANS(90-$X$3)))*(D8249+E8249)*'PV model'!$B$4)</f>
        <v>0</v>
      </c>
      <c r="U8249" s="3">
        <f t="shared" si="1421"/>
        <v>32.634</v>
      </c>
      <c r="V8249" s="3">
        <f>('PV model'!$B$13*(U8249/1000)*(1-'PV model'!$B$14*((20+C8249)-25))*'PV model'!$B$10)/'PV model'!$B$12</f>
        <v>3.17075599008</v>
      </c>
    </row>
    <row r="8250" spans="1:22" x14ac:dyDescent="0.2">
      <c r="A8250" s="10">
        <f t="shared" si="1424"/>
        <v>344</v>
      </c>
      <c r="B8250" s="10">
        <f t="shared" si="1422"/>
        <v>13</v>
      </c>
      <c r="C8250" s="23">
        <v>12</v>
      </c>
      <c r="D8250" s="24">
        <v>0</v>
      </c>
      <c r="E8250" s="24">
        <v>34.398000000000003</v>
      </c>
      <c r="F8250" s="48"/>
      <c r="G8250" s="48"/>
      <c r="H8250" s="1">
        <f t="shared" si="1423"/>
        <v>-23.063613095107389</v>
      </c>
      <c r="I8250" s="1">
        <f t="shared" si="1417"/>
        <v>6.1129385487509467</v>
      </c>
      <c r="J8250" s="4">
        <f>B8250+('PV model'!$B$3/15)+(I8250/60)</f>
        <v>12.825215642479181</v>
      </c>
      <c r="K8250" s="2">
        <f t="shared" si="1418"/>
        <v>-12.378234637187715</v>
      </c>
      <c r="L8250" s="2">
        <f>DEGREES(ASIN((((COS(RADIANS('PV model'!$B$2))*COS(RADIANS(H8250))*COS(RADIANS(K8250)))+(SIN(RADIANS('PV model'!$B$2))*SIN(RADIANS(H8250)))))))</f>
        <v>10.72908857180755</v>
      </c>
      <c r="M8250" s="3">
        <f t="shared" si="1414"/>
        <v>10.72908857180755</v>
      </c>
      <c r="N8250" s="2">
        <f t="shared" si="1419"/>
        <v>-11.580206625041793</v>
      </c>
      <c r="O8250" s="2">
        <f>IF('PV model'!$B$2&gt;0, 180-N8250,IF('PV model'!$B$2&lt;0,0-N8250,N8250))</f>
        <v>191.5802066250418</v>
      </c>
      <c r="P8250" s="2">
        <f>ABS(O8250-'PV model'!$B$5)</f>
        <v>13.419793374958203</v>
      </c>
      <c r="Q8250" s="3">
        <f t="shared" si="1415"/>
        <v>79.270911428192449</v>
      </c>
      <c r="R8250" s="3">
        <f t="shared" si="1420"/>
        <v>0</v>
      </c>
      <c r="S8250" s="3">
        <f t="shared" si="1416"/>
        <v>34.398000000000003</v>
      </c>
      <c r="T8250" s="3">
        <f>(0.5*(1-COS(RADIANS(90-$X$3)))*(D8250+E8250)*'PV model'!$B$4)</f>
        <v>0</v>
      </c>
      <c r="U8250" s="3">
        <f t="shared" si="1421"/>
        <v>34.398000000000003</v>
      </c>
      <c r="V8250" s="3">
        <f>('PV model'!$B$13*(U8250/1000)*(1-'PV model'!$B$14*((20+C8250)-25))*'PV model'!$B$10)/'PV model'!$B$12</f>
        <v>3.34214820576</v>
      </c>
    </row>
    <row r="8251" spans="1:22" x14ac:dyDescent="0.2">
      <c r="A8251" s="10">
        <f t="shared" si="1424"/>
        <v>344</v>
      </c>
      <c r="B8251" s="10">
        <f t="shared" si="1422"/>
        <v>14</v>
      </c>
      <c r="C8251" s="23">
        <v>11.9</v>
      </c>
      <c r="D8251" s="24">
        <v>0</v>
      </c>
      <c r="E8251" s="24">
        <v>28.224</v>
      </c>
      <c r="F8251" s="48"/>
      <c r="G8251" s="48"/>
      <c r="H8251" s="1">
        <f t="shared" si="1423"/>
        <v>-23.063613095107389</v>
      </c>
      <c r="I8251" s="1">
        <f t="shared" si="1417"/>
        <v>6.1129385487509467</v>
      </c>
      <c r="J8251" s="4">
        <f>B8251+('PV model'!$B$3/15)+(I8251/60)</f>
        <v>13.825215642479181</v>
      </c>
      <c r="K8251" s="2">
        <f t="shared" si="1418"/>
        <v>-27.378234637187717</v>
      </c>
      <c r="L8251" s="2">
        <f>DEGREES(ASIN((((COS(RADIANS('PV model'!$B$2))*COS(RADIANS(H8251))*COS(RADIANS(K8251)))+(SIN(RADIANS('PV model'!$B$2))*SIN(RADIANS(H8251)))))))</f>
        <v>8.0425073126765643</v>
      </c>
      <c r="M8251" s="3">
        <f t="shared" si="1414"/>
        <v>8.0425073126765643</v>
      </c>
      <c r="N8251" s="2">
        <f t="shared" si="1419"/>
        <v>-25.29688275744525</v>
      </c>
      <c r="O8251" s="2">
        <f>IF('PV model'!$B$2&gt;0, 180-N8251,IF('PV model'!$B$2&lt;0,0-N8251,N8251))</f>
        <v>205.29688275744525</v>
      </c>
      <c r="P8251" s="2">
        <f>ABS(O8251-'PV model'!$B$5)</f>
        <v>0.29688275744524617</v>
      </c>
      <c r="Q8251" s="3">
        <f t="shared" si="1415"/>
        <v>81.957492687323438</v>
      </c>
      <c r="R8251" s="3">
        <f t="shared" si="1420"/>
        <v>0</v>
      </c>
      <c r="S8251" s="3">
        <f t="shared" si="1416"/>
        <v>28.224</v>
      </c>
      <c r="T8251" s="3">
        <f>(0.5*(1-COS(RADIANS(90-$X$3)))*(D8251+E8251)*'PV model'!$B$4)</f>
        <v>0</v>
      </c>
      <c r="U8251" s="3">
        <f t="shared" si="1421"/>
        <v>28.224</v>
      </c>
      <c r="V8251" s="3">
        <f>('PV model'!$B$13*(U8251/1000)*(1-'PV model'!$B$14*((20+C8251)-25))*'PV model'!$B$10)/'PV model'!$B$12</f>
        <v>2.7434039592959998</v>
      </c>
    </row>
    <row r="8252" spans="1:22" x14ac:dyDescent="0.2">
      <c r="A8252" s="10">
        <f t="shared" si="1424"/>
        <v>344</v>
      </c>
      <c r="B8252" s="10">
        <f t="shared" si="1422"/>
        <v>15</v>
      </c>
      <c r="C8252" s="23">
        <v>11.9</v>
      </c>
      <c r="D8252" s="24">
        <v>0</v>
      </c>
      <c r="E8252" s="24">
        <v>14.112</v>
      </c>
      <c r="F8252" s="48"/>
      <c r="G8252" s="48"/>
      <c r="H8252" s="1">
        <f t="shared" si="1423"/>
        <v>-23.063613095107389</v>
      </c>
      <c r="I8252" s="1">
        <f t="shared" si="1417"/>
        <v>6.1129385487509467</v>
      </c>
      <c r="J8252" s="4">
        <f>B8252+('PV model'!$B$3/15)+(I8252/60)</f>
        <v>14.825215642479181</v>
      </c>
      <c r="K8252" s="2">
        <f t="shared" si="1418"/>
        <v>-42.378234637187717</v>
      </c>
      <c r="L8252" s="2">
        <f>DEGREES(ASIN((((COS(RADIANS('PV model'!$B$2))*COS(RADIANS(H8252))*COS(RADIANS(K8252)))+(SIN(RADIANS('PV model'!$B$2))*SIN(RADIANS(H8252)))))))</f>
        <v>3.5611383651583601</v>
      </c>
      <c r="M8252" s="3">
        <f t="shared" si="1414"/>
        <v>3.5611383651583601</v>
      </c>
      <c r="N8252" s="2">
        <f t="shared" si="1419"/>
        <v>-38.414591240236852</v>
      </c>
      <c r="O8252" s="2">
        <f>IF('PV model'!$B$2&gt;0, 180-N8252,IF('PV model'!$B$2&lt;0,0-N8252,N8252))</f>
        <v>218.41459124023686</v>
      </c>
      <c r="P8252" s="2">
        <f>ABS(O8252-'PV model'!$B$5)</f>
        <v>13.414591240236859</v>
      </c>
      <c r="Q8252" s="3">
        <f t="shared" si="1415"/>
        <v>86.438861634841643</v>
      </c>
      <c r="R8252" s="3">
        <f t="shared" si="1420"/>
        <v>0</v>
      </c>
      <c r="S8252" s="3">
        <f t="shared" si="1416"/>
        <v>14.112</v>
      </c>
      <c r="T8252" s="3">
        <f>(0.5*(1-COS(RADIANS(90-$X$3)))*(D8252+E8252)*'PV model'!$B$4)</f>
        <v>0</v>
      </c>
      <c r="U8252" s="3">
        <f t="shared" si="1421"/>
        <v>14.112</v>
      </c>
      <c r="V8252" s="3">
        <f>('PV model'!$B$13*(U8252/1000)*(1-'PV model'!$B$14*((20+C8252)-25))*'PV model'!$B$10)/'PV model'!$B$12</f>
        <v>1.3717019796479999</v>
      </c>
    </row>
    <row r="8253" spans="1:22" x14ac:dyDescent="0.2">
      <c r="A8253" s="10">
        <f t="shared" si="1424"/>
        <v>344</v>
      </c>
      <c r="B8253" s="10">
        <f t="shared" si="1422"/>
        <v>16</v>
      </c>
      <c r="C8253" s="23">
        <v>11.9</v>
      </c>
      <c r="D8253" s="24">
        <v>0</v>
      </c>
      <c r="E8253" s="24">
        <v>2.6460000000000004</v>
      </c>
      <c r="F8253" s="48"/>
      <c r="G8253" s="48"/>
      <c r="H8253" s="1">
        <f t="shared" si="1423"/>
        <v>-23.063613095107389</v>
      </c>
      <c r="I8253" s="1">
        <f t="shared" si="1417"/>
        <v>6.1129385487509467</v>
      </c>
      <c r="J8253" s="4">
        <f>B8253+('PV model'!$B$3/15)+(I8253/60)</f>
        <v>15.825215642479181</v>
      </c>
      <c r="K8253" s="2">
        <f t="shared" si="1418"/>
        <v>-57.378234637187717</v>
      </c>
      <c r="L8253" s="2">
        <f>DEGREES(ASIN((((COS(RADIANS('PV model'!$B$2))*COS(RADIANS(H8253))*COS(RADIANS(K8253)))+(SIN(RADIANS('PV model'!$B$2))*SIN(RADIANS(H8253)))))))</f>
        <v>-2.402283113606607</v>
      </c>
      <c r="M8253" s="3">
        <f t="shared" si="1414"/>
        <v>0</v>
      </c>
      <c r="N8253" s="2">
        <f t="shared" si="1419"/>
        <v>-50.860265477867507</v>
      </c>
      <c r="O8253" s="2">
        <f>IF('PV model'!$B$2&gt;0, 180-N8253,IF('PV model'!$B$2&lt;0,0-N8253,N8253))</f>
        <v>230.8602654778675</v>
      </c>
      <c r="P8253" s="2">
        <f>ABS(O8253-'PV model'!$B$5)</f>
        <v>25.8602654778675</v>
      </c>
      <c r="Q8253" s="3">
        <f t="shared" si="1415"/>
        <v>92.402283113606615</v>
      </c>
      <c r="R8253" s="3">
        <f t="shared" si="1420"/>
        <v>0</v>
      </c>
      <c r="S8253" s="3">
        <f t="shared" si="1416"/>
        <v>2.6460000000000004</v>
      </c>
      <c r="T8253" s="3">
        <f>(0.5*(1-COS(RADIANS(90-$X$3)))*(D8253+E8253)*'PV model'!$B$4)</f>
        <v>0</v>
      </c>
      <c r="U8253" s="3">
        <f t="shared" si="1421"/>
        <v>2.6460000000000004</v>
      </c>
      <c r="V8253" s="3">
        <f>('PV model'!$B$13*(U8253/1000)*(1-'PV model'!$B$14*((20+C8253)-25))*'PV model'!$B$10)/'PV model'!$B$12</f>
        <v>0.25719412118400004</v>
      </c>
    </row>
    <row r="8254" spans="1:22" x14ac:dyDescent="0.2">
      <c r="A8254" s="10">
        <f t="shared" si="1424"/>
        <v>344</v>
      </c>
      <c r="B8254" s="10">
        <f t="shared" si="1422"/>
        <v>17</v>
      </c>
      <c r="C8254" s="23">
        <v>11.8</v>
      </c>
      <c r="D8254" s="24">
        <v>0</v>
      </c>
      <c r="E8254" s="24">
        <v>0</v>
      </c>
      <c r="F8254" s="48"/>
      <c r="G8254" s="48"/>
      <c r="H8254" s="1">
        <f t="shared" si="1423"/>
        <v>-23.063613095107389</v>
      </c>
      <c r="I8254" s="1">
        <f t="shared" si="1417"/>
        <v>6.1129385487509467</v>
      </c>
      <c r="J8254" s="4">
        <f>B8254+('PV model'!$B$3/15)+(I8254/60)</f>
        <v>16.825215642479183</v>
      </c>
      <c r="K8254" s="2">
        <f t="shared" si="1418"/>
        <v>-72.378234637187745</v>
      </c>
      <c r="L8254" s="2">
        <f>DEGREES(ASIN((((COS(RADIANS('PV model'!$B$2))*COS(RADIANS(H8254))*COS(RADIANS(K8254)))+(SIN(RADIANS('PV model'!$B$2))*SIN(RADIANS(H8254)))))))</f>
        <v>-9.5024626283670663</v>
      </c>
      <c r="M8254" s="3">
        <f t="shared" si="1414"/>
        <v>0</v>
      </c>
      <c r="N8254" s="2">
        <f t="shared" si="1419"/>
        <v>-62.759941709585334</v>
      </c>
      <c r="O8254" s="2">
        <f>IF('PV model'!$B$2&gt;0, 180-N8254,IF('PV model'!$B$2&lt;0,0-N8254,N8254))</f>
        <v>242.75994170958535</v>
      </c>
      <c r="P8254" s="2">
        <f>ABS(O8254-'PV model'!$B$5)</f>
        <v>37.759941709585348</v>
      </c>
      <c r="Q8254" s="3">
        <f t="shared" si="1415"/>
        <v>99.50246262836707</v>
      </c>
      <c r="R8254" s="3">
        <f t="shared" si="1420"/>
        <v>0</v>
      </c>
      <c r="S8254" s="3">
        <f t="shared" si="1416"/>
        <v>0</v>
      </c>
      <c r="T8254" s="3">
        <f>(0.5*(1-COS(RADIANS(90-$X$3)))*(D8254+E8254)*'PV model'!$B$4)</f>
        <v>0</v>
      </c>
      <c r="U8254" s="3">
        <f t="shared" si="1421"/>
        <v>0</v>
      </c>
      <c r="V8254" s="3">
        <f>('PV model'!$B$13*(U8254/1000)*(1-'PV model'!$B$14*((20+C8254)-25))*'PV model'!$B$10)/'PV model'!$B$12</f>
        <v>0</v>
      </c>
    </row>
    <row r="8255" spans="1:22" x14ac:dyDescent="0.2">
      <c r="A8255" s="10">
        <f t="shared" si="1424"/>
        <v>344</v>
      </c>
      <c r="B8255" s="10">
        <f t="shared" si="1422"/>
        <v>18</v>
      </c>
      <c r="C8255" s="23">
        <v>11.8</v>
      </c>
      <c r="D8255" s="24">
        <v>0</v>
      </c>
      <c r="E8255" s="24">
        <v>0</v>
      </c>
      <c r="F8255" s="48"/>
      <c r="G8255" s="48"/>
      <c r="H8255" s="1">
        <f t="shared" si="1423"/>
        <v>-23.063613095107389</v>
      </c>
      <c r="I8255" s="1">
        <f t="shared" si="1417"/>
        <v>6.1129385487509467</v>
      </c>
      <c r="J8255" s="4">
        <f>B8255+('PV model'!$B$3/15)+(I8255/60)</f>
        <v>17.825215642479183</v>
      </c>
      <c r="K8255" s="2">
        <f t="shared" si="1418"/>
        <v>-87.378234637187745</v>
      </c>
      <c r="L8255" s="2">
        <f>DEGREES(ASIN((((COS(RADIANS('PV model'!$B$2))*COS(RADIANS(H8255))*COS(RADIANS(K8255)))+(SIN(RADIANS('PV model'!$B$2))*SIN(RADIANS(H8255)))))))</f>
        <v>-17.398503658438809</v>
      </c>
      <c r="M8255" s="3">
        <f t="shared" si="1414"/>
        <v>0</v>
      </c>
      <c r="N8255" s="2">
        <f t="shared" si="1419"/>
        <v>-74.402527279569313</v>
      </c>
      <c r="O8255" s="2">
        <f>IF('PV model'!$B$2&gt;0, 180-N8255,IF('PV model'!$B$2&lt;0,0-N8255,N8255))</f>
        <v>254.40252727956931</v>
      </c>
      <c r="P8255" s="2">
        <f>ABS(O8255-'PV model'!$B$5)</f>
        <v>49.402527279569313</v>
      </c>
      <c r="Q8255" s="3">
        <f t="shared" si="1415"/>
        <v>107.39850365843881</v>
      </c>
      <c r="R8255" s="3">
        <f t="shared" si="1420"/>
        <v>0</v>
      </c>
      <c r="S8255" s="3">
        <f t="shared" si="1416"/>
        <v>0</v>
      </c>
      <c r="T8255" s="3">
        <f>(0.5*(1-COS(RADIANS(90-$X$3)))*(D8255+E8255)*'PV model'!$B$4)</f>
        <v>0</v>
      </c>
      <c r="U8255" s="3">
        <f t="shared" si="1421"/>
        <v>0</v>
      </c>
      <c r="V8255" s="3">
        <f>('PV model'!$B$13*(U8255/1000)*(1-'PV model'!$B$14*((20+C8255)-25))*'PV model'!$B$10)/'PV model'!$B$12</f>
        <v>0</v>
      </c>
    </row>
    <row r="8256" spans="1:22" x14ac:dyDescent="0.2">
      <c r="A8256" s="10">
        <f t="shared" si="1424"/>
        <v>344</v>
      </c>
      <c r="B8256" s="10">
        <f t="shared" si="1422"/>
        <v>19</v>
      </c>
      <c r="C8256" s="23">
        <v>11.7</v>
      </c>
      <c r="D8256" s="24">
        <v>0</v>
      </c>
      <c r="E8256" s="24">
        <v>0</v>
      </c>
      <c r="F8256" s="48"/>
      <c r="G8256" s="48"/>
      <c r="H8256" s="1">
        <f t="shared" si="1423"/>
        <v>-23.063613095107389</v>
      </c>
      <c r="I8256" s="1">
        <f t="shared" si="1417"/>
        <v>6.1129385487509467</v>
      </c>
      <c r="J8256" s="4">
        <f>B8256+('PV model'!$B$3/15)+(I8256/60)</f>
        <v>18.825215642479183</v>
      </c>
      <c r="K8256" s="2">
        <f t="shared" si="1418"/>
        <v>-102.37823463718775</v>
      </c>
      <c r="L8256" s="2">
        <f>DEGREES(ASIN((((COS(RADIANS('PV model'!$B$2))*COS(RADIANS(H8256))*COS(RADIANS(K8256)))+(SIN(RADIANS('PV model'!$B$2))*SIN(RADIANS(H8256)))))))</f>
        <v>-25.757697626842624</v>
      </c>
      <c r="M8256" s="3">
        <f t="shared" si="1414"/>
        <v>0</v>
      </c>
      <c r="N8256" s="2">
        <f t="shared" si="1419"/>
        <v>-86.221693728436151</v>
      </c>
      <c r="O8256" s="2">
        <f>IF('PV model'!$B$2&gt;0, 180-N8256,IF('PV model'!$B$2&lt;0,0-N8256,N8256))</f>
        <v>266.22169372843615</v>
      </c>
      <c r="P8256" s="2">
        <f>ABS(O8256-'PV model'!$B$5)</f>
        <v>61.221693728436151</v>
      </c>
      <c r="Q8256" s="3">
        <f t="shared" si="1415"/>
        <v>115.75769762684263</v>
      </c>
      <c r="R8256" s="3">
        <f t="shared" si="1420"/>
        <v>0</v>
      </c>
      <c r="S8256" s="3">
        <f t="shared" si="1416"/>
        <v>0</v>
      </c>
      <c r="T8256" s="3">
        <f>(0.5*(1-COS(RADIANS(90-$X$3)))*(D8256+E8256)*'PV model'!$B$4)</f>
        <v>0</v>
      </c>
      <c r="U8256" s="3">
        <f t="shared" si="1421"/>
        <v>0</v>
      </c>
      <c r="V8256" s="3">
        <f>('PV model'!$B$13*(U8256/1000)*(1-'PV model'!$B$14*((20+C8256)-25))*'PV model'!$B$10)/'PV model'!$B$12</f>
        <v>0</v>
      </c>
    </row>
    <row r="8257" spans="1:22" x14ac:dyDescent="0.2">
      <c r="A8257" s="10">
        <f t="shared" si="1424"/>
        <v>344</v>
      </c>
      <c r="B8257" s="10">
        <f t="shared" si="1422"/>
        <v>20</v>
      </c>
      <c r="C8257" s="23">
        <v>11.6</v>
      </c>
      <c r="D8257" s="24">
        <v>0</v>
      </c>
      <c r="E8257" s="24">
        <v>0</v>
      </c>
      <c r="F8257" s="48"/>
      <c r="G8257" s="48"/>
      <c r="H8257" s="1">
        <f t="shared" si="1423"/>
        <v>-23.063613095107389</v>
      </c>
      <c r="I8257" s="1">
        <f t="shared" si="1417"/>
        <v>6.1129385487509467</v>
      </c>
      <c r="J8257" s="4">
        <f>B8257+('PV model'!$B$3/15)+(I8257/60)</f>
        <v>19.825215642479183</v>
      </c>
      <c r="K8257" s="2">
        <f t="shared" si="1418"/>
        <v>-117.37823463718775</v>
      </c>
      <c r="L8257" s="2">
        <f>DEGREES(ASIN((((COS(RADIANS('PV model'!$B$2))*COS(RADIANS(H8257))*COS(RADIANS(K8257)))+(SIN(RADIANS('PV model'!$B$2))*SIN(RADIANS(H8257)))))))</f>
        <v>-34.229118071389216</v>
      </c>
      <c r="M8257" s="3">
        <f t="shared" si="1414"/>
        <v>0</v>
      </c>
      <c r="N8257" s="2">
        <f t="shared" si="1419"/>
        <v>-81.178016897198688</v>
      </c>
      <c r="O8257" s="2">
        <f>IF('PV model'!$B$2&gt;0, 180-N8257,IF('PV model'!$B$2&lt;0,0-N8257,N8257))</f>
        <v>261.17801689719869</v>
      </c>
      <c r="P8257" s="2">
        <f>ABS(O8257-'PV model'!$B$5)</f>
        <v>56.178016897198688</v>
      </c>
      <c r="Q8257" s="3">
        <f t="shared" si="1415"/>
        <v>124.22911807138921</v>
      </c>
      <c r="R8257" s="3">
        <f t="shared" si="1420"/>
        <v>0</v>
      </c>
      <c r="S8257" s="3">
        <f t="shared" si="1416"/>
        <v>0</v>
      </c>
      <c r="T8257" s="3">
        <f>(0.5*(1-COS(RADIANS(90-$X$3)))*(D8257+E8257)*'PV model'!$B$4)</f>
        <v>0</v>
      </c>
      <c r="U8257" s="3">
        <f t="shared" si="1421"/>
        <v>0</v>
      </c>
      <c r="V8257" s="3">
        <f>('PV model'!$B$13*(U8257/1000)*(1-'PV model'!$B$14*((20+C8257)-25))*'PV model'!$B$10)/'PV model'!$B$12</f>
        <v>0</v>
      </c>
    </row>
    <row r="8258" spans="1:22" x14ac:dyDescent="0.2">
      <c r="A8258" s="10">
        <f t="shared" si="1424"/>
        <v>344</v>
      </c>
      <c r="B8258" s="10">
        <f t="shared" si="1422"/>
        <v>21</v>
      </c>
      <c r="C8258" s="23">
        <v>11.5</v>
      </c>
      <c r="D8258" s="24">
        <v>0</v>
      </c>
      <c r="E8258" s="24">
        <v>0</v>
      </c>
      <c r="F8258" s="48"/>
      <c r="G8258" s="48"/>
      <c r="H8258" s="1">
        <f t="shared" si="1423"/>
        <v>-23.063613095107389</v>
      </c>
      <c r="I8258" s="1">
        <f t="shared" si="1417"/>
        <v>6.1129385487509467</v>
      </c>
      <c r="J8258" s="4">
        <f>B8258+('PV model'!$B$3/15)+(I8258/60)</f>
        <v>20.825215642479183</v>
      </c>
      <c r="K8258" s="2">
        <f t="shared" si="1418"/>
        <v>-132.37823463718775</v>
      </c>
      <c r="L8258" s="2">
        <f>DEGREES(ASIN((((COS(RADIANS('PV model'!$B$2))*COS(RADIANS(H8258))*COS(RADIANS(K8258)))+(SIN(RADIANS('PV model'!$B$2))*SIN(RADIANS(H8258)))))))</f>
        <v>-42.385017654806518</v>
      </c>
      <c r="M8258" s="3">
        <f t="shared" si="1414"/>
        <v>0</v>
      </c>
      <c r="N8258" s="2">
        <f t="shared" si="1419"/>
        <v>-66.950929285972052</v>
      </c>
      <c r="O8258" s="2">
        <f>IF('PV model'!$B$2&gt;0, 180-N8258,IF('PV model'!$B$2&lt;0,0-N8258,N8258))</f>
        <v>246.95092928597205</v>
      </c>
      <c r="P8258" s="2">
        <f>ABS(O8258-'PV model'!$B$5)</f>
        <v>41.950929285972052</v>
      </c>
      <c r="Q8258" s="3">
        <f t="shared" si="1415"/>
        <v>132.38501765480652</v>
      </c>
      <c r="R8258" s="3">
        <f t="shared" si="1420"/>
        <v>0</v>
      </c>
      <c r="S8258" s="3">
        <f t="shared" si="1416"/>
        <v>0</v>
      </c>
      <c r="T8258" s="3">
        <f>(0.5*(1-COS(RADIANS(90-$X$3)))*(D8258+E8258)*'PV model'!$B$4)</f>
        <v>0</v>
      </c>
      <c r="U8258" s="3">
        <f t="shared" si="1421"/>
        <v>0</v>
      </c>
      <c r="V8258" s="3">
        <f>('PV model'!$B$13*(U8258/1000)*(1-'PV model'!$B$14*((20+C8258)-25))*'PV model'!$B$10)/'PV model'!$B$12</f>
        <v>0</v>
      </c>
    </row>
    <row r="8259" spans="1:22" x14ac:dyDescent="0.2">
      <c r="A8259" s="10">
        <f t="shared" si="1424"/>
        <v>344</v>
      </c>
      <c r="B8259" s="10">
        <f t="shared" si="1422"/>
        <v>22</v>
      </c>
      <c r="C8259" s="23">
        <v>11.5</v>
      </c>
      <c r="D8259" s="24">
        <v>0</v>
      </c>
      <c r="E8259" s="24">
        <v>0</v>
      </c>
      <c r="F8259" s="48"/>
      <c r="G8259" s="48"/>
      <c r="H8259" s="1">
        <f t="shared" si="1423"/>
        <v>-23.063613095107389</v>
      </c>
      <c r="I8259" s="1">
        <f t="shared" si="1417"/>
        <v>6.1129385487509467</v>
      </c>
      <c r="J8259" s="4">
        <f>B8259+('PV model'!$B$3/15)+(I8259/60)</f>
        <v>21.825215642479183</v>
      </c>
      <c r="K8259" s="2">
        <f t="shared" si="1418"/>
        <v>-147.37823463718775</v>
      </c>
      <c r="L8259" s="2">
        <f>DEGREES(ASIN((((COS(RADIANS('PV model'!$B$2))*COS(RADIANS(H8259))*COS(RADIANS(K8259)))+(SIN(RADIANS('PV model'!$B$2))*SIN(RADIANS(H8259)))))))</f>
        <v>-49.621142721840421</v>
      </c>
      <c r="M8259" s="3">
        <f t="shared" si="1414"/>
        <v>0</v>
      </c>
      <c r="N8259" s="2">
        <f t="shared" si="1419"/>
        <v>-49.962611932330965</v>
      </c>
      <c r="O8259" s="2">
        <f>IF('PV model'!$B$2&gt;0, 180-N8259,IF('PV model'!$B$2&lt;0,0-N8259,N8259))</f>
        <v>229.96261193233096</v>
      </c>
      <c r="P8259" s="2">
        <f>ABS(O8259-'PV model'!$B$5)</f>
        <v>24.962611932330958</v>
      </c>
      <c r="Q8259" s="3">
        <f t="shared" si="1415"/>
        <v>139.62114272184041</v>
      </c>
      <c r="R8259" s="3">
        <f t="shared" si="1420"/>
        <v>0</v>
      </c>
      <c r="S8259" s="3">
        <f t="shared" si="1416"/>
        <v>0</v>
      </c>
      <c r="T8259" s="3">
        <f>(0.5*(1-COS(RADIANS(90-$X$3)))*(D8259+E8259)*'PV model'!$B$4)</f>
        <v>0</v>
      </c>
      <c r="U8259" s="3">
        <f t="shared" si="1421"/>
        <v>0</v>
      </c>
      <c r="V8259" s="3">
        <f>('PV model'!$B$13*(U8259/1000)*(1-'PV model'!$B$14*((20+C8259)-25))*'PV model'!$B$10)/'PV model'!$B$12</f>
        <v>0</v>
      </c>
    </row>
    <row r="8260" spans="1:22" x14ac:dyDescent="0.2">
      <c r="A8260" s="10">
        <f t="shared" si="1424"/>
        <v>344</v>
      </c>
      <c r="B8260" s="10">
        <f t="shared" si="1422"/>
        <v>23</v>
      </c>
      <c r="C8260" s="23">
        <v>11.5</v>
      </c>
      <c r="D8260" s="24">
        <v>0</v>
      </c>
      <c r="E8260" s="24">
        <v>0</v>
      </c>
      <c r="F8260" s="48"/>
      <c r="G8260" s="48"/>
      <c r="H8260" s="1">
        <f t="shared" si="1423"/>
        <v>-23.063613095107389</v>
      </c>
      <c r="I8260" s="1">
        <f t="shared" si="1417"/>
        <v>6.1129385487509467</v>
      </c>
      <c r="J8260" s="4">
        <f>B8260+('PV model'!$B$3/15)+(I8260/60)</f>
        <v>22.825215642479183</v>
      </c>
      <c r="K8260" s="2">
        <f t="shared" si="1418"/>
        <v>-162.37823463718775</v>
      </c>
      <c r="L8260" s="2">
        <f>DEGREES(ASIN((((COS(RADIANS('PV model'!$B$2))*COS(RADIANS(H8260))*COS(RADIANS(K8260)))+(SIN(RADIANS('PV model'!$B$2))*SIN(RADIANS(H8260)))))))</f>
        <v>-55.038137904740047</v>
      </c>
      <c r="M8260" s="3">
        <f t="shared" si="1414"/>
        <v>0</v>
      </c>
      <c r="N8260" s="2">
        <f t="shared" si="1419"/>
        <v>-29.08277553038565</v>
      </c>
      <c r="O8260" s="2">
        <f>IF('PV model'!$B$2&gt;0, 180-N8260,IF('PV model'!$B$2&lt;0,0-N8260,N8260))</f>
        <v>209.08277553038565</v>
      </c>
      <c r="P8260" s="2">
        <f>ABS(O8260-'PV model'!$B$5)</f>
        <v>4.0827755303856463</v>
      </c>
      <c r="Q8260" s="3">
        <f t="shared" si="1415"/>
        <v>145.03813790474004</v>
      </c>
      <c r="R8260" s="3">
        <f t="shared" si="1420"/>
        <v>0</v>
      </c>
      <c r="S8260" s="3">
        <f t="shared" si="1416"/>
        <v>0</v>
      </c>
      <c r="T8260" s="3">
        <f>(0.5*(1-COS(RADIANS(90-$X$3)))*(D8260+E8260)*'PV model'!$B$4)</f>
        <v>0</v>
      </c>
      <c r="U8260" s="3">
        <f t="shared" si="1421"/>
        <v>0</v>
      </c>
      <c r="V8260" s="3">
        <f>('PV model'!$B$13*(U8260/1000)*(1-'PV model'!$B$14*((20+C8260)-25))*'PV model'!$B$10)/'PV model'!$B$12</f>
        <v>0</v>
      </c>
    </row>
    <row r="8261" spans="1:22" x14ac:dyDescent="0.2">
      <c r="A8261" s="10">
        <f t="shared" si="1424"/>
        <v>344</v>
      </c>
      <c r="B8261" s="10">
        <f t="shared" si="1422"/>
        <v>24</v>
      </c>
      <c r="C8261" s="23">
        <v>11.5</v>
      </c>
      <c r="D8261" s="24">
        <v>0</v>
      </c>
      <c r="E8261" s="24">
        <v>0</v>
      </c>
      <c r="F8261" s="48"/>
      <c r="G8261" s="48"/>
      <c r="H8261" s="1">
        <f t="shared" si="1423"/>
        <v>-23.063613095107389</v>
      </c>
      <c r="I8261" s="1">
        <f t="shared" si="1417"/>
        <v>6.1129385487509467</v>
      </c>
      <c r="J8261" s="4">
        <f>B8261+('PV model'!$B$3/15)+(I8261/60)</f>
        <v>23.825215642479183</v>
      </c>
      <c r="K8261" s="2">
        <f t="shared" si="1418"/>
        <v>-177.37823463718775</v>
      </c>
      <c r="L8261" s="2">
        <f>DEGREES(ASIN((((COS(RADIANS('PV model'!$B$2))*COS(RADIANS(H8261))*COS(RADIANS(K8261)))+(SIN(RADIANS('PV model'!$B$2))*SIN(RADIANS(H8261)))))))</f>
        <v>-57.505389017437352</v>
      </c>
      <c r="M8261" s="3">
        <f t="shared" si="1414"/>
        <v>0</v>
      </c>
      <c r="N8261" s="2">
        <f t="shared" si="1419"/>
        <v>-4.4932044901513075</v>
      </c>
      <c r="O8261" s="2">
        <f>IF('PV model'!$B$2&gt;0, 180-N8261,IF('PV model'!$B$2&lt;0,0-N8261,N8261))</f>
        <v>184.4932044901513</v>
      </c>
      <c r="P8261" s="2">
        <f>ABS(O8261-'PV model'!$B$5)</f>
        <v>20.5067955098487</v>
      </c>
      <c r="Q8261" s="3">
        <f t="shared" si="1415"/>
        <v>147.50538901743735</v>
      </c>
      <c r="R8261" s="3">
        <f t="shared" si="1420"/>
        <v>0</v>
      </c>
      <c r="S8261" s="3">
        <f t="shared" si="1416"/>
        <v>0</v>
      </c>
      <c r="T8261" s="3">
        <f>(0.5*(1-COS(RADIANS(90-$X$3)))*(D8261+E8261)*'PV model'!$B$4)</f>
        <v>0</v>
      </c>
      <c r="U8261" s="3">
        <f t="shared" si="1421"/>
        <v>0</v>
      </c>
      <c r="V8261" s="3">
        <f>('PV model'!$B$13*(U8261/1000)*(1-'PV model'!$B$14*((20+C8261)-25))*'PV model'!$B$10)/'PV model'!$B$12</f>
        <v>0</v>
      </c>
    </row>
    <row r="8262" spans="1:22" x14ac:dyDescent="0.2">
      <c r="A8262" s="10">
        <f t="shared" si="1424"/>
        <v>345</v>
      </c>
      <c r="B8262" s="10">
        <f t="shared" si="1422"/>
        <v>1</v>
      </c>
      <c r="C8262" s="23">
        <v>11.6</v>
      </c>
      <c r="D8262" s="24">
        <v>0</v>
      </c>
      <c r="E8262" s="24">
        <v>0</v>
      </c>
      <c r="F8262" s="48"/>
      <c r="G8262" s="48"/>
      <c r="H8262" s="1">
        <f t="shared" si="1423"/>
        <v>-23.134584619092113</v>
      </c>
      <c r="I8262" s="1">
        <f t="shared" si="1417"/>
        <v>5.6663907407332932</v>
      </c>
      <c r="J8262" s="4">
        <f>B8262+('PV model'!$B$3/15)+(I8262/60)</f>
        <v>0.81777317901222157</v>
      </c>
      <c r="K8262" s="2">
        <f t="shared" si="1418"/>
        <v>167.73340231481669</v>
      </c>
      <c r="L8262" s="2">
        <f>DEGREES(ASIN((((COS(RADIANS('PV model'!$B$2))*COS(RADIANS(H8262))*COS(RADIANS(K8262)))+(SIN(RADIANS('PV model'!$B$2))*SIN(RADIANS(H8262)))))))</f>
        <v>-56.383288775956935</v>
      </c>
      <c r="M8262" s="3">
        <f t="shared" ref="M8262:M8325" si="1425">IF(L8262&gt;0, L8262, 0)</f>
        <v>0</v>
      </c>
      <c r="N8262" s="2">
        <f t="shared" si="1419"/>
        <v>20.664575448999614</v>
      </c>
      <c r="O8262" s="2">
        <f>IF('PV model'!$B$2&gt;0, 180-N8262,IF('PV model'!$B$2&lt;0,0-N8262,N8262))</f>
        <v>159.33542455100039</v>
      </c>
      <c r="P8262" s="2">
        <f>ABS(O8262-'PV model'!$B$5)</f>
        <v>45.664575448999614</v>
      </c>
      <c r="Q8262" s="3">
        <f t="shared" ref="Q8262:Q8325" si="1426">DEGREES(ACOS((SIN(RADIANS(L8262))*COS(RADIANS(90-$X$3))+COS(RADIANS(L8262))*COS(RADIANS(P8262))*SIN(RADIANS(90-$X$3)))))</f>
        <v>146.38328877595691</v>
      </c>
      <c r="R8262" s="3">
        <f t="shared" si="1420"/>
        <v>0</v>
      </c>
      <c r="S8262" s="3">
        <f t="shared" ref="S8262:S8325" si="1427">IF($Z$3=TRUE, IF(E8262=0,0,E8262*(0.5*(1+COS(RADIANS(90-$X$3))*(1+(1-(E8262^2/(D8262+E8262)^2))*(SIN(RADIANS(0.5*$X$3))^3)))*(1+(1-(E8262^2/(D8262+E8262)^2))*(COS(RADIANS(Q8262))^2)*(SIN(RADIANS(90-L8262))^3)))), IF(E8262=0,0,E8262*(0.5*(1+COS(RADIANS(90-$X$3))))))</f>
        <v>0</v>
      </c>
      <c r="T8262" s="3">
        <f>(0.5*(1-COS(RADIANS(90-$X$3)))*(D8262+E8262)*'PV model'!$B$4)</f>
        <v>0</v>
      </c>
      <c r="U8262" s="3">
        <f t="shared" si="1421"/>
        <v>0</v>
      </c>
      <c r="V8262" s="3">
        <f>('PV model'!$B$13*(U8262/1000)*(1-'PV model'!$B$14*((20+C8262)-25))*'PV model'!$B$10)/'PV model'!$B$12</f>
        <v>0</v>
      </c>
    </row>
    <row r="8263" spans="1:22" x14ac:dyDescent="0.2">
      <c r="A8263" s="10">
        <f t="shared" si="1424"/>
        <v>345</v>
      </c>
      <c r="B8263" s="10">
        <f t="shared" si="1422"/>
        <v>2</v>
      </c>
      <c r="C8263" s="23">
        <v>11.8</v>
      </c>
      <c r="D8263" s="24">
        <v>0</v>
      </c>
      <c r="E8263" s="24">
        <v>0</v>
      </c>
      <c r="F8263" s="48"/>
      <c r="G8263" s="48"/>
      <c r="H8263" s="1">
        <f t="shared" si="1423"/>
        <v>-23.134584619092113</v>
      </c>
      <c r="I8263" s="1">
        <f t="shared" ref="I8263:I8326" si="1428">9.87*SIN(RADIANS(1.978*A8263-160.22))-7.53*COS(RADIANS(0.989*A8263-80.11))-1.5*SIN((RADIANS(0.989*A8263-80.11)))</f>
        <v>5.6663907407332932</v>
      </c>
      <c r="J8263" s="4">
        <f>B8263+('PV model'!$B$3/15)+(I8263/60)</f>
        <v>1.8177731790122216</v>
      </c>
      <c r="K8263" s="2">
        <f t="shared" ref="K8263:K8326" si="1429">15*(12-J8263)</f>
        <v>152.73340231481669</v>
      </c>
      <c r="L8263" s="2">
        <f>DEGREES(ASIN((((COS(RADIANS('PV model'!$B$2))*COS(RADIANS(H8263))*COS(RADIANS(K8263)))+(SIN(RADIANS('PV model'!$B$2))*SIN(RADIANS(H8263)))))))</f>
        <v>-51.885212559709025</v>
      </c>
      <c r="M8263" s="3">
        <f t="shared" si="1425"/>
        <v>0</v>
      </c>
      <c r="N8263" s="2">
        <f t="shared" ref="N8263:N8326" si="1430">DEGREES(ASIN((COS(RADIANS(H8263))*SIN(RADIANS(K8263)))/COS(RADIANS(L8263))))</f>
        <v>43.042484760413288</v>
      </c>
      <c r="O8263" s="2">
        <f>IF('PV model'!$B$2&gt;0, 180-N8263,IF('PV model'!$B$2&lt;0,0-N8263,N8263))</f>
        <v>136.95751523958671</v>
      </c>
      <c r="P8263" s="2">
        <f>ABS(O8263-'PV model'!$B$5)</f>
        <v>68.042484760413288</v>
      </c>
      <c r="Q8263" s="3">
        <f t="shared" si="1426"/>
        <v>141.88521255970903</v>
      </c>
      <c r="R8263" s="3">
        <f t="shared" ref="R8263:R8326" si="1431">IF(D8263=0,0,D8263*COS(RADIANS(Q8263))/SIN(RADIANS(L8263)))</f>
        <v>0</v>
      </c>
      <c r="S8263" s="3">
        <f t="shared" si="1427"/>
        <v>0</v>
      </c>
      <c r="T8263" s="3">
        <f>(0.5*(1-COS(RADIANS(90-$X$3)))*(D8263+E8263)*'PV model'!$B$4)</f>
        <v>0</v>
      </c>
      <c r="U8263" s="3">
        <f t="shared" ref="U8263:U8326" si="1432">R8263+S8263+T8263</f>
        <v>0</v>
      </c>
      <c r="V8263" s="3">
        <f>('PV model'!$B$13*(U8263/1000)*(1-'PV model'!$B$14*((20+C8263)-25))*'PV model'!$B$10)/'PV model'!$B$12</f>
        <v>0</v>
      </c>
    </row>
    <row r="8264" spans="1:22" x14ac:dyDescent="0.2">
      <c r="A8264" s="10">
        <f t="shared" si="1424"/>
        <v>345</v>
      </c>
      <c r="B8264" s="10">
        <f t="shared" ref="B8264:B8327" si="1433">IF(B8263&lt;24,B8263+1,1)</f>
        <v>3</v>
      </c>
      <c r="C8264" s="23">
        <v>11.9</v>
      </c>
      <c r="D8264" s="24">
        <v>0</v>
      </c>
      <c r="E8264" s="24">
        <v>0</v>
      </c>
      <c r="F8264" s="48"/>
      <c r="G8264" s="48"/>
      <c r="H8264" s="1">
        <f t="shared" ref="H8264:H8327" si="1434">(23.465*SIN(RADIANS(280.1+0.9863*A8264)))</f>
        <v>-23.134584619092113</v>
      </c>
      <c r="I8264" s="1">
        <f t="shared" si="1428"/>
        <v>5.6663907407332932</v>
      </c>
      <c r="J8264" s="4">
        <f>B8264+('PV model'!$B$3/15)+(I8264/60)</f>
        <v>2.8177731790122214</v>
      </c>
      <c r="K8264" s="2">
        <f t="shared" si="1429"/>
        <v>137.73340231481669</v>
      </c>
      <c r="L8264" s="2">
        <f>DEGREES(ASIN((((COS(RADIANS('PV model'!$B$2))*COS(RADIANS(H8264))*COS(RADIANS(K8264)))+(SIN(RADIANS('PV model'!$B$2))*SIN(RADIANS(H8264)))))))</f>
        <v>-45.173126918523529</v>
      </c>
      <c r="M8264" s="3">
        <f t="shared" si="1425"/>
        <v>0</v>
      </c>
      <c r="N8264" s="2">
        <f t="shared" si="1430"/>
        <v>61.323061975197717</v>
      </c>
      <c r="O8264" s="2">
        <f>IF('PV model'!$B$2&gt;0, 180-N8264,IF('PV model'!$B$2&lt;0,0-N8264,N8264))</f>
        <v>118.67693802480228</v>
      </c>
      <c r="P8264" s="2">
        <f>ABS(O8264-'PV model'!$B$5)</f>
        <v>86.323061975197717</v>
      </c>
      <c r="Q8264" s="3">
        <f t="shared" si="1426"/>
        <v>135.17312691852351</v>
      </c>
      <c r="R8264" s="3">
        <f t="shared" si="1431"/>
        <v>0</v>
      </c>
      <c r="S8264" s="3">
        <f t="shared" si="1427"/>
        <v>0</v>
      </c>
      <c r="T8264" s="3">
        <f>(0.5*(1-COS(RADIANS(90-$X$3)))*(D8264+E8264)*'PV model'!$B$4)</f>
        <v>0</v>
      </c>
      <c r="U8264" s="3">
        <f t="shared" si="1432"/>
        <v>0</v>
      </c>
      <c r="V8264" s="3">
        <f>('PV model'!$B$13*(U8264/1000)*(1-'PV model'!$B$14*((20+C8264)-25))*'PV model'!$B$10)/'PV model'!$B$12</f>
        <v>0</v>
      </c>
    </row>
    <row r="8265" spans="1:22" x14ac:dyDescent="0.2">
      <c r="A8265" s="10">
        <f t="shared" si="1424"/>
        <v>345</v>
      </c>
      <c r="B8265" s="10">
        <f t="shared" si="1433"/>
        <v>4</v>
      </c>
      <c r="C8265" s="23">
        <v>11.9</v>
      </c>
      <c r="D8265" s="24">
        <v>0</v>
      </c>
      <c r="E8265" s="24">
        <v>0</v>
      </c>
      <c r="F8265" s="48"/>
      <c r="G8265" s="48"/>
      <c r="H8265" s="1">
        <f t="shared" si="1434"/>
        <v>-23.134584619092113</v>
      </c>
      <c r="I8265" s="1">
        <f t="shared" si="1428"/>
        <v>5.6663907407332932</v>
      </c>
      <c r="J8265" s="4">
        <f>B8265+('PV model'!$B$3/15)+(I8265/60)</f>
        <v>3.8177731790122214</v>
      </c>
      <c r="K8265" s="2">
        <f t="shared" si="1429"/>
        <v>122.73340231481669</v>
      </c>
      <c r="L8265" s="2">
        <f>DEGREES(ASIN((((COS(RADIANS('PV model'!$B$2))*COS(RADIANS(H8265))*COS(RADIANS(K8265)))+(SIN(RADIANS('PV model'!$B$2))*SIN(RADIANS(H8265)))))))</f>
        <v>-37.260293937760203</v>
      </c>
      <c r="M8265" s="3">
        <f t="shared" si="1425"/>
        <v>0</v>
      </c>
      <c r="N8265" s="2">
        <f t="shared" si="1430"/>
        <v>76.391838701112448</v>
      </c>
      <c r="O8265" s="2">
        <f>IF('PV model'!$B$2&gt;0, 180-N8265,IF('PV model'!$B$2&lt;0,0-N8265,N8265))</f>
        <v>103.60816129888755</v>
      </c>
      <c r="P8265" s="2">
        <f>ABS(O8265-'PV model'!$B$5)</f>
        <v>101.39183870111245</v>
      </c>
      <c r="Q8265" s="3">
        <f t="shared" si="1426"/>
        <v>127.2602939377602</v>
      </c>
      <c r="R8265" s="3">
        <f t="shared" si="1431"/>
        <v>0</v>
      </c>
      <c r="S8265" s="3">
        <f t="shared" si="1427"/>
        <v>0</v>
      </c>
      <c r="T8265" s="3">
        <f>(0.5*(1-COS(RADIANS(90-$X$3)))*(D8265+E8265)*'PV model'!$B$4)</f>
        <v>0</v>
      </c>
      <c r="U8265" s="3">
        <f t="shared" si="1432"/>
        <v>0</v>
      </c>
      <c r="V8265" s="3">
        <f>('PV model'!$B$13*(U8265/1000)*(1-'PV model'!$B$14*((20+C8265)-25))*'PV model'!$B$10)/'PV model'!$B$12</f>
        <v>0</v>
      </c>
    </row>
    <row r="8266" spans="1:22" x14ac:dyDescent="0.2">
      <c r="A8266" s="10">
        <f t="shared" si="1424"/>
        <v>345</v>
      </c>
      <c r="B8266" s="10">
        <f t="shared" si="1433"/>
        <v>5</v>
      </c>
      <c r="C8266" s="23">
        <v>11.8</v>
      </c>
      <c r="D8266" s="24">
        <v>0</v>
      </c>
      <c r="E8266" s="24">
        <v>0</v>
      </c>
      <c r="F8266" s="48"/>
      <c r="G8266" s="48"/>
      <c r="H8266" s="1">
        <f t="shared" si="1434"/>
        <v>-23.134584619092113</v>
      </c>
      <c r="I8266" s="1">
        <f t="shared" si="1428"/>
        <v>5.6663907407332932</v>
      </c>
      <c r="J8266" s="4">
        <f>B8266+('PV model'!$B$3/15)+(I8266/60)</f>
        <v>4.8177731790122218</v>
      </c>
      <c r="K8266" s="2">
        <f t="shared" si="1429"/>
        <v>107.73340231481667</v>
      </c>
      <c r="L8266" s="2">
        <f>DEGREES(ASIN((((COS(RADIANS('PV model'!$B$2))*COS(RADIANS(H8266))*COS(RADIANS(K8266)))+(SIN(RADIANS('PV model'!$B$2))*SIN(RADIANS(H8266)))))))</f>
        <v>-28.844898718207368</v>
      </c>
      <c r="M8266" s="3">
        <f t="shared" si="1425"/>
        <v>0</v>
      </c>
      <c r="N8266" s="2">
        <f t="shared" si="1430"/>
        <v>89.457285880474814</v>
      </c>
      <c r="O8266" s="2">
        <f>IF('PV model'!$B$2&gt;0, 180-N8266,IF('PV model'!$B$2&lt;0,0-N8266,N8266))</f>
        <v>90.542714119525186</v>
      </c>
      <c r="P8266" s="2">
        <f>ABS(O8266-'PV model'!$B$5)</f>
        <v>114.45728588047481</v>
      </c>
      <c r="Q8266" s="3">
        <f t="shared" si="1426"/>
        <v>118.84489871820738</v>
      </c>
      <c r="R8266" s="3">
        <f t="shared" si="1431"/>
        <v>0</v>
      </c>
      <c r="S8266" s="3">
        <f t="shared" si="1427"/>
        <v>0</v>
      </c>
      <c r="T8266" s="3">
        <f>(0.5*(1-COS(RADIANS(90-$X$3)))*(D8266+E8266)*'PV model'!$B$4)</f>
        <v>0</v>
      </c>
      <c r="U8266" s="3">
        <f t="shared" si="1432"/>
        <v>0</v>
      </c>
      <c r="V8266" s="3">
        <f>('PV model'!$B$13*(U8266/1000)*(1-'PV model'!$B$14*((20+C8266)-25))*'PV model'!$B$10)/'PV model'!$B$12</f>
        <v>0</v>
      </c>
    </row>
    <row r="8267" spans="1:22" x14ac:dyDescent="0.2">
      <c r="A8267" s="10">
        <f t="shared" si="1424"/>
        <v>345</v>
      </c>
      <c r="B8267" s="10">
        <f t="shared" si="1433"/>
        <v>6</v>
      </c>
      <c r="C8267" s="23">
        <v>11.8</v>
      </c>
      <c r="D8267" s="24">
        <v>0</v>
      </c>
      <c r="E8267" s="24">
        <v>0</v>
      </c>
      <c r="F8267" s="48"/>
      <c r="G8267" s="48"/>
      <c r="H8267" s="1">
        <f t="shared" si="1434"/>
        <v>-23.134584619092113</v>
      </c>
      <c r="I8267" s="1">
        <f t="shared" si="1428"/>
        <v>5.6663907407332932</v>
      </c>
      <c r="J8267" s="4">
        <f>B8267+('PV model'!$B$3/15)+(I8267/60)</f>
        <v>5.8177731790122218</v>
      </c>
      <c r="K8267" s="2">
        <f t="shared" si="1429"/>
        <v>92.733402314816672</v>
      </c>
      <c r="L8267" s="2">
        <f>DEGREES(ASIN((((COS(RADIANS('PV model'!$B$2))*COS(RADIANS(H8267))*COS(RADIANS(K8267)))+(SIN(RADIANS('PV model'!$B$2))*SIN(RADIANS(H8267)))))))</f>
        <v>-20.403659021121246</v>
      </c>
      <c r="M8267" s="3">
        <f t="shared" si="1425"/>
        <v>0</v>
      </c>
      <c r="N8267" s="2">
        <f t="shared" si="1430"/>
        <v>78.528945807125197</v>
      </c>
      <c r="O8267" s="2">
        <f>IF('PV model'!$B$2&gt;0, 180-N8267,IF('PV model'!$B$2&lt;0,0-N8267,N8267))</f>
        <v>101.4710541928748</v>
      </c>
      <c r="P8267" s="2">
        <f>ABS(O8267-'PV model'!$B$5)</f>
        <v>103.5289458071252</v>
      </c>
      <c r="Q8267" s="3">
        <f t="shared" si="1426"/>
        <v>110.40365902112124</v>
      </c>
      <c r="R8267" s="3">
        <f t="shared" si="1431"/>
        <v>0</v>
      </c>
      <c r="S8267" s="3">
        <f t="shared" si="1427"/>
        <v>0</v>
      </c>
      <c r="T8267" s="3">
        <f>(0.5*(1-COS(RADIANS(90-$X$3)))*(D8267+E8267)*'PV model'!$B$4)</f>
        <v>0</v>
      </c>
      <c r="U8267" s="3">
        <f t="shared" si="1432"/>
        <v>0</v>
      </c>
      <c r="V8267" s="3">
        <f>('PV model'!$B$13*(U8267/1000)*(1-'PV model'!$B$14*((20+C8267)-25))*'PV model'!$B$10)/'PV model'!$B$12</f>
        <v>0</v>
      </c>
    </row>
    <row r="8268" spans="1:22" x14ac:dyDescent="0.2">
      <c r="A8268" s="10">
        <f t="shared" si="1424"/>
        <v>345</v>
      </c>
      <c r="B8268" s="10">
        <f t="shared" si="1433"/>
        <v>7</v>
      </c>
      <c r="C8268" s="23">
        <v>11.9</v>
      </c>
      <c r="D8268" s="24">
        <v>0</v>
      </c>
      <c r="E8268" s="24">
        <v>0</v>
      </c>
      <c r="F8268" s="48"/>
      <c r="G8268" s="48"/>
      <c r="H8268" s="1">
        <f t="shared" si="1434"/>
        <v>-23.134584619092113</v>
      </c>
      <c r="I8268" s="1">
        <f t="shared" si="1428"/>
        <v>5.6663907407332932</v>
      </c>
      <c r="J8268" s="4">
        <f>B8268+('PV model'!$B$3/15)+(I8268/60)</f>
        <v>6.8177731790122218</v>
      </c>
      <c r="K8268" s="2">
        <f t="shared" si="1429"/>
        <v>77.733402314816672</v>
      </c>
      <c r="L8268" s="2">
        <f>DEGREES(ASIN((((COS(RADIANS('PV model'!$B$2))*COS(RADIANS(H8268))*COS(RADIANS(K8268)))+(SIN(RADIANS('PV model'!$B$2))*SIN(RADIANS(H8268)))))))</f>
        <v>-12.305890640593127</v>
      </c>
      <c r="M8268" s="3">
        <f t="shared" si="1425"/>
        <v>0</v>
      </c>
      <c r="N8268" s="2">
        <f t="shared" si="1430"/>
        <v>66.885454039046181</v>
      </c>
      <c r="O8268" s="2">
        <f>IF('PV model'!$B$2&gt;0, 180-N8268,IF('PV model'!$B$2&lt;0,0-N8268,N8268))</f>
        <v>113.11454596095382</v>
      </c>
      <c r="P8268" s="2">
        <f>ABS(O8268-'PV model'!$B$5)</f>
        <v>91.885454039046181</v>
      </c>
      <c r="Q8268" s="3">
        <f t="shared" si="1426"/>
        <v>102.30589064059313</v>
      </c>
      <c r="R8268" s="3">
        <f t="shared" si="1431"/>
        <v>0</v>
      </c>
      <c r="S8268" s="3">
        <f t="shared" si="1427"/>
        <v>0</v>
      </c>
      <c r="T8268" s="3">
        <f>(0.5*(1-COS(RADIANS(90-$X$3)))*(D8268+E8268)*'PV model'!$B$4)</f>
        <v>0</v>
      </c>
      <c r="U8268" s="3">
        <f t="shared" si="1432"/>
        <v>0</v>
      </c>
      <c r="V8268" s="3">
        <f>('PV model'!$B$13*(U8268/1000)*(1-'PV model'!$B$14*((20+C8268)-25))*'PV model'!$B$10)/'PV model'!$B$12</f>
        <v>0</v>
      </c>
    </row>
    <row r="8269" spans="1:22" x14ac:dyDescent="0.2">
      <c r="A8269" s="10">
        <f t="shared" si="1424"/>
        <v>345</v>
      </c>
      <c r="B8269" s="10">
        <f t="shared" si="1433"/>
        <v>8</v>
      </c>
      <c r="C8269" s="23">
        <v>12</v>
      </c>
      <c r="D8269" s="24">
        <v>0</v>
      </c>
      <c r="E8269" s="24">
        <v>0</v>
      </c>
      <c r="F8269" s="48"/>
      <c r="G8269" s="48"/>
      <c r="H8269" s="1">
        <f t="shared" si="1434"/>
        <v>-23.134584619092113</v>
      </c>
      <c r="I8269" s="1">
        <f t="shared" si="1428"/>
        <v>5.6663907407332932</v>
      </c>
      <c r="J8269" s="4">
        <f>B8269+('PV model'!$B$3/15)+(I8269/60)</f>
        <v>7.8177731790122218</v>
      </c>
      <c r="K8269" s="2">
        <f t="shared" si="1429"/>
        <v>62.733402314816672</v>
      </c>
      <c r="L8269" s="2">
        <f>DEGREES(ASIN((((COS(RADIANS('PV model'!$B$2))*COS(RADIANS(H8269))*COS(RADIANS(K8269)))+(SIN(RADIANS('PV model'!$B$2))*SIN(RADIANS(H8269)))))))</f>
        <v>-4.8858695748528129</v>
      </c>
      <c r="M8269" s="3">
        <f t="shared" si="1425"/>
        <v>0</v>
      </c>
      <c r="N8269" s="2">
        <f t="shared" si="1430"/>
        <v>55.123391703372647</v>
      </c>
      <c r="O8269" s="2">
        <f>IF('PV model'!$B$2&gt;0, 180-N8269,IF('PV model'!$B$2&lt;0,0-N8269,N8269))</f>
        <v>124.87660829662735</v>
      </c>
      <c r="P8269" s="2">
        <f>ABS(O8269-'PV model'!$B$5)</f>
        <v>80.123391703372647</v>
      </c>
      <c r="Q8269" s="3">
        <f t="shared" si="1426"/>
        <v>94.885869574852805</v>
      </c>
      <c r="R8269" s="3">
        <f t="shared" si="1431"/>
        <v>0</v>
      </c>
      <c r="S8269" s="3">
        <f t="shared" si="1427"/>
        <v>0</v>
      </c>
      <c r="T8269" s="3">
        <f>(0.5*(1-COS(RADIANS(90-$X$3)))*(D8269+E8269)*'PV model'!$B$4)</f>
        <v>0</v>
      </c>
      <c r="U8269" s="3">
        <f t="shared" si="1432"/>
        <v>0</v>
      </c>
      <c r="V8269" s="3">
        <f>('PV model'!$B$13*(U8269/1000)*(1-'PV model'!$B$14*((20+C8269)-25))*'PV model'!$B$10)/'PV model'!$B$12</f>
        <v>0</v>
      </c>
    </row>
    <row r="8270" spans="1:22" x14ac:dyDescent="0.2">
      <c r="A8270" s="10">
        <f t="shared" si="1424"/>
        <v>345</v>
      </c>
      <c r="B8270" s="10">
        <f t="shared" si="1433"/>
        <v>9</v>
      </c>
      <c r="C8270" s="23">
        <v>12.1</v>
      </c>
      <c r="D8270" s="24">
        <v>0</v>
      </c>
      <c r="E8270" s="24">
        <v>0</v>
      </c>
      <c r="F8270" s="48"/>
      <c r="G8270" s="48"/>
      <c r="H8270" s="1">
        <f t="shared" si="1434"/>
        <v>-23.134584619092113</v>
      </c>
      <c r="I8270" s="1">
        <f t="shared" si="1428"/>
        <v>5.6663907407332932</v>
      </c>
      <c r="J8270" s="4">
        <f>B8270+('PV model'!$B$3/15)+(I8270/60)</f>
        <v>8.8177731790122209</v>
      </c>
      <c r="K8270" s="2">
        <f t="shared" si="1429"/>
        <v>47.733402314816686</v>
      </c>
      <c r="L8270" s="2">
        <f>DEGREES(ASIN((((COS(RADIANS('PV model'!$B$2))*COS(RADIANS(H8270))*COS(RADIANS(K8270)))+(SIN(RADIANS('PV model'!$B$2))*SIN(RADIANS(H8270)))))))</f>
        <v>1.5200502351161762</v>
      </c>
      <c r="M8270" s="3">
        <f t="shared" si="1425"/>
        <v>1.5200502351161762</v>
      </c>
      <c r="N8270" s="2">
        <f t="shared" si="1430"/>
        <v>42.902555293811538</v>
      </c>
      <c r="O8270" s="2">
        <f>IF('PV model'!$B$2&gt;0, 180-N8270,IF('PV model'!$B$2&lt;0,0-N8270,N8270))</f>
        <v>137.09744470618847</v>
      </c>
      <c r="P8270" s="2">
        <f>ABS(O8270-'PV model'!$B$5)</f>
        <v>67.902555293811531</v>
      </c>
      <c r="Q8270" s="3">
        <f t="shared" si="1426"/>
        <v>88.479949764883827</v>
      </c>
      <c r="R8270" s="3">
        <f t="shared" si="1431"/>
        <v>0</v>
      </c>
      <c r="S8270" s="3">
        <f t="shared" si="1427"/>
        <v>0</v>
      </c>
      <c r="T8270" s="3">
        <f>(0.5*(1-COS(RADIANS(90-$X$3)))*(D8270+E8270)*'PV model'!$B$4)</f>
        <v>0</v>
      </c>
      <c r="U8270" s="3">
        <f t="shared" si="1432"/>
        <v>0</v>
      </c>
      <c r="V8270" s="3">
        <f>('PV model'!$B$13*(U8270/1000)*(1-'PV model'!$B$14*((20+C8270)-25))*'PV model'!$B$10)/'PV model'!$B$12</f>
        <v>0</v>
      </c>
    </row>
    <row r="8271" spans="1:22" x14ac:dyDescent="0.2">
      <c r="A8271" s="10">
        <f t="shared" si="1424"/>
        <v>345</v>
      </c>
      <c r="B8271" s="10">
        <f t="shared" si="1433"/>
        <v>10</v>
      </c>
      <c r="C8271" s="23">
        <v>12.1</v>
      </c>
      <c r="D8271" s="24">
        <v>0</v>
      </c>
      <c r="E8271" s="24">
        <v>7.9380000000000006</v>
      </c>
      <c r="F8271" s="48"/>
      <c r="G8271" s="48"/>
      <c r="H8271" s="1">
        <f t="shared" si="1434"/>
        <v>-23.134584619092113</v>
      </c>
      <c r="I8271" s="1">
        <f t="shared" si="1428"/>
        <v>5.6663907407332932</v>
      </c>
      <c r="J8271" s="4">
        <f>B8271+('PV model'!$B$3/15)+(I8271/60)</f>
        <v>9.8177731790122209</v>
      </c>
      <c r="K8271" s="2">
        <f t="shared" si="1429"/>
        <v>32.733402314816686</v>
      </c>
      <c r="L8271" s="2">
        <f>DEGREES(ASIN((((COS(RADIANS('PV model'!$B$2))*COS(RADIANS(H8271))*COS(RADIANS(K8271)))+(SIN(RADIANS('PV model'!$B$2))*SIN(RADIANS(H8271)))))))</f>
        <v>6.5661953552455206</v>
      </c>
      <c r="M8271" s="3">
        <f t="shared" si="1425"/>
        <v>6.5661953552455206</v>
      </c>
      <c r="N8271" s="2">
        <f t="shared" si="1430"/>
        <v>30.035134188409135</v>
      </c>
      <c r="O8271" s="2">
        <f>IF('PV model'!$B$2&gt;0, 180-N8271,IF('PV model'!$B$2&lt;0,0-N8271,N8271))</f>
        <v>149.96486581159087</v>
      </c>
      <c r="P8271" s="2">
        <f>ABS(O8271-'PV model'!$B$5)</f>
        <v>55.035134188409131</v>
      </c>
      <c r="Q8271" s="3">
        <f t="shared" si="1426"/>
        <v>83.433804644754474</v>
      </c>
      <c r="R8271" s="3">
        <f t="shared" si="1431"/>
        <v>0</v>
      </c>
      <c r="S8271" s="3">
        <f t="shared" si="1427"/>
        <v>7.9380000000000006</v>
      </c>
      <c r="T8271" s="3">
        <f>(0.5*(1-COS(RADIANS(90-$X$3)))*(D8271+E8271)*'PV model'!$B$4)</f>
        <v>0</v>
      </c>
      <c r="U8271" s="3">
        <f t="shared" si="1432"/>
        <v>7.9380000000000006</v>
      </c>
      <c r="V8271" s="3">
        <f>('PV model'!$B$13*(U8271/1000)*(1-'PV model'!$B$14*((20+C8271)-25))*'PV model'!$B$10)/'PV model'!$B$12</f>
        <v>0.77094757756800003</v>
      </c>
    </row>
    <row r="8272" spans="1:22" x14ac:dyDescent="0.2">
      <c r="A8272" s="10">
        <f t="shared" si="1424"/>
        <v>345</v>
      </c>
      <c r="B8272" s="10">
        <f t="shared" si="1433"/>
        <v>11</v>
      </c>
      <c r="C8272" s="23">
        <v>12.2</v>
      </c>
      <c r="D8272" s="24">
        <v>0</v>
      </c>
      <c r="E8272" s="24">
        <v>21.168000000000003</v>
      </c>
      <c r="F8272" s="48"/>
      <c r="G8272" s="48"/>
      <c r="H8272" s="1">
        <f t="shared" si="1434"/>
        <v>-23.134584619092113</v>
      </c>
      <c r="I8272" s="1">
        <f t="shared" si="1428"/>
        <v>5.6663907407332932</v>
      </c>
      <c r="J8272" s="4">
        <f>B8272+('PV model'!$B$3/15)+(I8272/60)</f>
        <v>10.817773179012221</v>
      </c>
      <c r="K8272" s="2">
        <f t="shared" si="1429"/>
        <v>17.733402314816686</v>
      </c>
      <c r="L8272" s="2">
        <f>DEGREES(ASIN((((COS(RADIANS('PV model'!$B$2))*COS(RADIANS(H8272))*COS(RADIANS(K8272)))+(SIN(RADIANS('PV model'!$B$2))*SIN(RADIANS(H8272)))))))</f>
        <v>9.9225343062409177</v>
      </c>
      <c r="M8272" s="3">
        <f t="shared" si="1425"/>
        <v>9.9225343062409177</v>
      </c>
      <c r="N8272" s="2">
        <f t="shared" si="1430"/>
        <v>16.519888430899567</v>
      </c>
      <c r="O8272" s="2">
        <f>IF('PV model'!$B$2&gt;0, 180-N8272,IF('PV model'!$B$2&lt;0,0-N8272,N8272))</f>
        <v>163.48011156910044</v>
      </c>
      <c r="P8272" s="2">
        <f>ABS(O8272-'PV model'!$B$5)</f>
        <v>41.519888430899556</v>
      </c>
      <c r="Q8272" s="3">
        <f t="shared" si="1426"/>
        <v>80.077465693759081</v>
      </c>
      <c r="R8272" s="3">
        <f t="shared" si="1431"/>
        <v>0</v>
      </c>
      <c r="S8272" s="3">
        <f t="shared" si="1427"/>
        <v>21.168000000000003</v>
      </c>
      <c r="T8272" s="3">
        <f>(0.5*(1-COS(RADIANS(90-$X$3)))*(D8272+E8272)*'PV model'!$B$4)</f>
        <v>0</v>
      </c>
      <c r="U8272" s="3">
        <f t="shared" si="1432"/>
        <v>21.168000000000003</v>
      </c>
      <c r="V8272" s="3">
        <f>('PV model'!$B$13*(U8272/1000)*(1-'PV model'!$B$14*((20+C8272)-25))*'PV model'!$B$10)/'PV model'!$B$12</f>
        <v>2.0550138255360002</v>
      </c>
    </row>
    <row r="8273" spans="1:22" x14ac:dyDescent="0.2">
      <c r="A8273" s="10">
        <f t="shared" si="1424"/>
        <v>345</v>
      </c>
      <c r="B8273" s="10">
        <f t="shared" si="1433"/>
        <v>12</v>
      </c>
      <c r="C8273" s="23">
        <v>12.3</v>
      </c>
      <c r="D8273" s="24">
        <v>0</v>
      </c>
      <c r="E8273" s="24">
        <v>31.752000000000002</v>
      </c>
      <c r="F8273" s="48"/>
      <c r="G8273" s="48"/>
      <c r="H8273" s="1">
        <f t="shared" si="1434"/>
        <v>-23.134584619092113</v>
      </c>
      <c r="I8273" s="1">
        <f t="shared" si="1428"/>
        <v>5.6663907407332932</v>
      </c>
      <c r="J8273" s="4">
        <f>B8273+('PV model'!$B$3/15)+(I8273/60)</f>
        <v>11.817773179012221</v>
      </c>
      <c r="K8273" s="2">
        <f t="shared" si="1429"/>
        <v>2.7334023148166864</v>
      </c>
      <c r="L8273" s="2">
        <f>DEGREES(ASIN((((COS(RADIANS('PV model'!$B$2))*COS(RADIANS(H8273))*COS(RADIANS(K8273)))+(SIN(RADIANS('PV model'!$B$2))*SIN(RADIANS(H8273)))))))</f>
        <v>11.330784269644607</v>
      </c>
      <c r="M8273" s="3">
        <f t="shared" si="1425"/>
        <v>11.330784269644607</v>
      </c>
      <c r="N8273" s="2">
        <f t="shared" si="1430"/>
        <v>2.5634429853047496</v>
      </c>
      <c r="O8273" s="2">
        <f>IF('PV model'!$B$2&gt;0, 180-N8273,IF('PV model'!$B$2&lt;0,0-N8273,N8273))</f>
        <v>177.43655701469524</v>
      </c>
      <c r="P8273" s="2">
        <f>ABS(O8273-'PV model'!$B$5)</f>
        <v>27.563442985304761</v>
      </c>
      <c r="Q8273" s="3">
        <f t="shared" si="1426"/>
        <v>78.66921573035539</v>
      </c>
      <c r="R8273" s="3">
        <f t="shared" si="1431"/>
        <v>0</v>
      </c>
      <c r="S8273" s="3">
        <f t="shared" si="1427"/>
        <v>31.752000000000002</v>
      </c>
      <c r="T8273" s="3">
        <f>(0.5*(1-COS(RADIANS(90-$X$3)))*(D8273+E8273)*'PV model'!$B$4)</f>
        <v>0</v>
      </c>
      <c r="U8273" s="3">
        <f t="shared" si="1432"/>
        <v>31.752000000000002</v>
      </c>
      <c r="V8273" s="3">
        <f>('PV model'!$B$13*(U8273/1000)*(1-'PV model'!$B$14*((20+C8273)-25))*'PV model'!$B$10)/'PV model'!$B$12</f>
        <v>3.081251166336</v>
      </c>
    </row>
    <row r="8274" spans="1:22" x14ac:dyDescent="0.2">
      <c r="A8274" s="10">
        <f t="shared" si="1424"/>
        <v>345</v>
      </c>
      <c r="B8274" s="10">
        <f t="shared" si="1433"/>
        <v>13</v>
      </c>
      <c r="C8274" s="23">
        <v>12.2</v>
      </c>
      <c r="D8274" s="24">
        <v>0</v>
      </c>
      <c r="E8274" s="24">
        <v>34.398000000000003</v>
      </c>
      <c r="F8274" s="48"/>
      <c r="G8274" s="48"/>
      <c r="H8274" s="1">
        <f t="shared" si="1434"/>
        <v>-23.134584619092113</v>
      </c>
      <c r="I8274" s="1">
        <f t="shared" si="1428"/>
        <v>5.6663907407332932</v>
      </c>
      <c r="J8274" s="4">
        <f>B8274+('PV model'!$B$3/15)+(I8274/60)</f>
        <v>12.817773179012221</v>
      </c>
      <c r="K8274" s="2">
        <f t="shared" si="1429"/>
        <v>-12.266597685183314</v>
      </c>
      <c r="L8274" s="2">
        <f>DEGREES(ASIN((((COS(RADIANS('PV model'!$B$2))*COS(RADIANS(H8274))*COS(RADIANS(K8274)))+(SIN(RADIANS('PV model'!$B$2))*SIN(RADIANS(H8274)))))))</f>
        <v>10.671288360368239</v>
      </c>
      <c r="M8274" s="3">
        <f t="shared" si="1425"/>
        <v>10.671288360368239</v>
      </c>
      <c r="N8274" s="2">
        <f t="shared" si="1430"/>
        <v>-11.467611315393162</v>
      </c>
      <c r="O8274" s="2">
        <f>IF('PV model'!$B$2&gt;0, 180-N8274,IF('PV model'!$B$2&lt;0,0-N8274,N8274))</f>
        <v>191.46761131539316</v>
      </c>
      <c r="P8274" s="2">
        <f>ABS(O8274-'PV model'!$B$5)</f>
        <v>13.532388684606843</v>
      </c>
      <c r="Q8274" s="3">
        <f t="shared" si="1426"/>
        <v>79.328711639631749</v>
      </c>
      <c r="R8274" s="3">
        <f t="shared" si="1431"/>
        <v>0</v>
      </c>
      <c r="S8274" s="3">
        <f t="shared" si="1427"/>
        <v>34.398000000000003</v>
      </c>
      <c r="T8274" s="3">
        <f>(0.5*(1-COS(RADIANS(90-$X$3)))*(D8274+E8274)*'PV model'!$B$4)</f>
        <v>0</v>
      </c>
      <c r="U8274" s="3">
        <f t="shared" si="1432"/>
        <v>34.398000000000003</v>
      </c>
      <c r="V8274" s="3">
        <f>('PV model'!$B$13*(U8274/1000)*(1-'PV model'!$B$14*((20+C8274)-25))*'PV model'!$B$10)/'PV model'!$B$12</f>
        <v>3.339397466496</v>
      </c>
    </row>
    <row r="8275" spans="1:22" x14ac:dyDescent="0.2">
      <c r="A8275" s="10">
        <f t="shared" si="1424"/>
        <v>345</v>
      </c>
      <c r="B8275" s="10">
        <f t="shared" si="1433"/>
        <v>14</v>
      </c>
      <c r="C8275" s="23">
        <v>12.2</v>
      </c>
      <c r="D8275" s="24">
        <v>0</v>
      </c>
      <c r="E8275" s="24">
        <v>27.342000000000002</v>
      </c>
      <c r="F8275" s="48"/>
      <c r="G8275" s="48"/>
      <c r="H8275" s="1">
        <f t="shared" si="1434"/>
        <v>-23.134584619092113</v>
      </c>
      <c r="I8275" s="1">
        <f t="shared" si="1428"/>
        <v>5.6663907407332932</v>
      </c>
      <c r="J8275" s="4">
        <f>B8275+('PV model'!$B$3/15)+(I8275/60)</f>
        <v>13.817773179012221</v>
      </c>
      <c r="K8275" s="2">
        <f t="shared" si="1429"/>
        <v>-27.266597685183314</v>
      </c>
      <c r="L8275" s="2">
        <f>DEGREES(ASIN((((COS(RADIANS('PV model'!$B$2))*COS(RADIANS(H8275))*COS(RADIANS(K8275)))+(SIN(RADIANS('PV model'!$B$2))*SIN(RADIANS(H8275)))))))</f>
        <v>8.0009857336987587</v>
      </c>
      <c r="M8275" s="3">
        <f t="shared" si="1425"/>
        <v>8.0009857336987587</v>
      </c>
      <c r="N8275" s="2">
        <f t="shared" si="1430"/>
        <v>-25.178001712265569</v>
      </c>
      <c r="O8275" s="2">
        <f>IF('PV model'!$B$2&gt;0, 180-N8275,IF('PV model'!$B$2&lt;0,0-N8275,N8275))</f>
        <v>205.17800171226557</v>
      </c>
      <c r="P8275" s="2">
        <f>ABS(O8275-'PV model'!$B$5)</f>
        <v>0.17800171226556927</v>
      </c>
      <c r="Q8275" s="3">
        <f t="shared" si="1426"/>
        <v>81.999014266301231</v>
      </c>
      <c r="R8275" s="3">
        <f t="shared" si="1431"/>
        <v>0</v>
      </c>
      <c r="S8275" s="3">
        <f t="shared" si="1427"/>
        <v>27.342000000000002</v>
      </c>
      <c r="T8275" s="3">
        <f>(0.5*(1-COS(RADIANS(90-$X$3)))*(D8275+E8275)*'PV model'!$B$4)</f>
        <v>0</v>
      </c>
      <c r="U8275" s="3">
        <f t="shared" si="1432"/>
        <v>27.342000000000002</v>
      </c>
      <c r="V8275" s="3">
        <f>('PV model'!$B$13*(U8275/1000)*(1-'PV model'!$B$14*((20+C8275)-25))*'PV model'!$B$10)/'PV model'!$B$12</f>
        <v>2.6543928579839999</v>
      </c>
    </row>
    <row r="8276" spans="1:22" x14ac:dyDescent="0.2">
      <c r="A8276" s="10">
        <f t="shared" si="1424"/>
        <v>345</v>
      </c>
      <c r="B8276" s="10">
        <f t="shared" si="1433"/>
        <v>15</v>
      </c>
      <c r="C8276" s="23">
        <v>12.1</v>
      </c>
      <c r="D8276" s="24">
        <v>0</v>
      </c>
      <c r="E8276" s="24">
        <v>14.112</v>
      </c>
      <c r="F8276" s="48"/>
      <c r="G8276" s="48"/>
      <c r="H8276" s="1">
        <f t="shared" si="1434"/>
        <v>-23.134584619092113</v>
      </c>
      <c r="I8276" s="1">
        <f t="shared" si="1428"/>
        <v>5.6663907407332932</v>
      </c>
      <c r="J8276" s="4">
        <f>B8276+('PV model'!$B$3/15)+(I8276/60)</f>
        <v>14.817773179012221</v>
      </c>
      <c r="K8276" s="2">
        <f t="shared" si="1429"/>
        <v>-42.266597685183314</v>
      </c>
      <c r="L8276" s="2">
        <f>DEGREES(ASIN((((COS(RADIANS('PV model'!$B$2))*COS(RADIANS(H8276))*COS(RADIANS(K8276)))+(SIN(RADIANS('PV model'!$B$2))*SIN(RADIANS(H8276)))))))</f>
        <v>3.5347879981371979</v>
      </c>
      <c r="M8276" s="3">
        <f t="shared" si="1425"/>
        <v>3.5347879981371979</v>
      </c>
      <c r="N8276" s="2">
        <f t="shared" si="1430"/>
        <v>-38.292343889039401</v>
      </c>
      <c r="O8276" s="2">
        <f>IF('PV model'!$B$2&gt;0, 180-N8276,IF('PV model'!$B$2&lt;0,0-N8276,N8276))</f>
        <v>218.29234388903939</v>
      </c>
      <c r="P8276" s="2">
        <f>ABS(O8276-'PV model'!$B$5)</f>
        <v>13.292343889039387</v>
      </c>
      <c r="Q8276" s="3">
        <f t="shared" si="1426"/>
        <v>86.465212001862795</v>
      </c>
      <c r="R8276" s="3">
        <f t="shared" si="1431"/>
        <v>0</v>
      </c>
      <c r="S8276" s="3">
        <f t="shared" si="1427"/>
        <v>14.112</v>
      </c>
      <c r="T8276" s="3">
        <f>(0.5*(1-COS(RADIANS(90-$X$3)))*(D8276+E8276)*'PV model'!$B$4)</f>
        <v>0</v>
      </c>
      <c r="U8276" s="3">
        <f t="shared" si="1432"/>
        <v>14.112</v>
      </c>
      <c r="V8276" s="3">
        <f>('PV model'!$B$13*(U8276/1000)*(1-'PV model'!$B$14*((20+C8276)-25))*'PV model'!$B$10)/'PV model'!$B$12</f>
        <v>1.3705734712319999</v>
      </c>
    </row>
    <row r="8277" spans="1:22" x14ac:dyDescent="0.2">
      <c r="A8277" s="10">
        <f t="shared" si="1424"/>
        <v>345</v>
      </c>
      <c r="B8277" s="10">
        <f t="shared" si="1433"/>
        <v>16</v>
      </c>
      <c r="C8277" s="23">
        <v>12.1</v>
      </c>
      <c r="D8277" s="24">
        <v>0</v>
      </c>
      <c r="E8277" s="24">
        <v>2.6460000000000004</v>
      </c>
      <c r="F8277" s="48"/>
      <c r="G8277" s="48"/>
      <c r="H8277" s="1">
        <f t="shared" si="1434"/>
        <v>-23.134584619092113</v>
      </c>
      <c r="I8277" s="1">
        <f t="shared" si="1428"/>
        <v>5.6663907407332932</v>
      </c>
      <c r="J8277" s="4">
        <f>B8277+('PV model'!$B$3/15)+(I8277/60)</f>
        <v>15.817773179012221</v>
      </c>
      <c r="K8277" s="2">
        <f t="shared" si="1429"/>
        <v>-57.266597685183314</v>
      </c>
      <c r="L8277" s="2">
        <f>DEGREES(ASIN((((COS(RADIANS('PV model'!$B$2))*COS(RADIANS(H8277))*COS(RADIANS(K8277)))+(SIN(RADIANS('PV model'!$B$2))*SIN(RADIANS(H8277)))))))</f>
        <v>-2.4156534631618229</v>
      </c>
      <c r="M8277" s="3">
        <f t="shared" si="1425"/>
        <v>0</v>
      </c>
      <c r="N8277" s="2">
        <f t="shared" si="1430"/>
        <v>-50.736047851670548</v>
      </c>
      <c r="O8277" s="2">
        <f>IF('PV model'!$B$2&gt;0, 180-N8277,IF('PV model'!$B$2&lt;0,0-N8277,N8277))</f>
        <v>230.73604785167055</v>
      </c>
      <c r="P8277" s="2">
        <f>ABS(O8277-'PV model'!$B$5)</f>
        <v>25.736047851670548</v>
      </c>
      <c r="Q8277" s="3">
        <f t="shared" si="1426"/>
        <v>92.415653463161831</v>
      </c>
      <c r="R8277" s="3">
        <f t="shared" si="1431"/>
        <v>0</v>
      </c>
      <c r="S8277" s="3">
        <f t="shared" si="1427"/>
        <v>2.6460000000000004</v>
      </c>
      <c r="T8277" s="3">
        <f>(0.5*(1-COS(RADIANS(90-$X$3)))*(D8277+E8277)*'PV model'!$B$4)</f>
        <v>0</v>
      </c>
      <c r="U8277" s="3">
        <f t="shared" si="1432"/>
        <v>2.6460000000000004</v>
      </c>
      <c r="V8277" s="3">
        <f>('PV model'!$B$13*(U8277/1000)*(1-'PV model'!$B$14*((20+C8277)-25))*'PV model'!$B$10)/'PV model'!$B$12</f>
        <v>0.25698252585600001</v>
      </c>
    </row>
    <row r="8278" spans="1:22" x14ac:dyDescent="0.2">
      <c r="A8278" s="10">
        <f t="shared" si="1424"/>
        <v>345</v>
      </c>
      <c r="B8278" s="10">
        <f t="shared" si="1433"/>
        <v>17</v>
      </c>
      <c r="C8278" s="23">
        <v>12</v>
      </c>
      <c r="D8278" s="24">
        <v>0</v>
      </c>
      <c r="E8278" s="24">
        <v>0</v>
      </c>
      <c r="F8278" s="48"/>
      <c r="G8278" s="48"/>
      <c r="H8278" s="1">
        <f t="shared" si="1434"/>
        <v>-23.134584619092113</v>
      </c>
      <c r="I8278" s="1">
        <f t="shared" si="1428"/>
        <v>5.6663907407332932</v>
      </c>
      <c r="J8278" s="4">
        <f>B8278+('PV model'!$B$3/15)+(I8278/60)</f>
        <v>16.817773179012221</v>
      </c>
      <c r="K8278" s="2">
        <f t="shared" si="1429"/>
        <v>-72.266597685183314</v>
      </c>
      <c r="L8278" s="2">
        <f>DEGREES(ASIN((((COS(RADIANS('PV model'!$B$2))*COS(RADIANS(H8278))*COS(RADIANS(K8278)))+(SIN(RADIANS('PV model'!$B$2))*SIN(RADIANS(H8278)))))))</f>
        <v>-9.5056800320546717</v>
      </c>
      <c r="M8278" s="3">
        <f t="shared" si="1425"/>
        <v>0</v>
      </c>
      <c r="N8278" s="2">
        <f t="shared" si="1430"/>
        <v>-62.633420556817086</v>
      </c>
      <c r="O8278" s="2">
        <f>IF('PV model'!$B$2&gt;0, 180-N8278,IF('PV model'!$B$2&lt;0,0-N8278,N8278))</f>
        <v>242.6334205568171</v>
      </c>
      <c r="P8278" s="2">
        <f>ABS(O8278-'PV model'!$B$5)</f>
        <v>37.6334205568171</v>
      </c>
      <c r="Q8278" s="3">
        <f t="shared" si="1426"/>
        <v>99.50568003205467</v>
      </c>
      <c r="R8278" s="3">
        <f t="shared" si="1431"/>
        <v>0</v>
      </c>
      <c r="S8278" s="3">
        <f t="shared" si="1427"/>
        <v>0</v>
      </c>
      <c r="T8278" s="3">
        <f>(0.5*(1-COS(RADIANS(90-$X$3)))*(D8278+E8278)*'PV model'!$B$4)</f>
        <v>0</v>
      </c>
      <c r="U8278" s="3">
        <f t="shared" si="1432"/>
        <v>0</v>
      </c>
      <c r="V8278" s="3">
        <f>('PV model'!$B$13*(U8278/1000)*(1-'PV model'!$B$14*((20+C8278)-25))*'PV model'!$B$10)/'PV model'!$B$12</f>
        <v>0</v>
      </c>
    </row>
    <row r="8279" spans="1:22" x14ac:dyDescent="0.2">
      <c r="A8279" s="10">
        <f t="shared" si="1424"/>
        <v>345</v>
      </c>
      <c r="B8279" s="10">
        <f t="shared" si="1433"/>
        <v>18</v>
      </c>
      <c r="C8279" s="23">
        <v>12</v>
      </c>
      <c r="D8279" s="24">
        <v>0</v>
      </c>
      <c r="E8279" s="24">
        <v>0</v>
      </c>
      <c r="F8279" s="48"/>
      <c r="G8279" s="48"/>
      <c r="H8279" s="1">
        <f t="shared" si="1434"/>
        <v>-23.134584619092113</v>
      </c>
      <c r="I8279" s="1">
        <f t="shared" si="1428"/>
        <v>5.6663907407332932</v>
      </c>
      <c r="J8279" s="4">
        <f>B8279+('PV model'!$B$3/15)+(I8279/60)</f>
        <v>17.817773179012221</v>
      </c>
      <c r="K8279" s="2">
        <f t="shared" si="1429"/>
        <v>-87.266597685183314</v>
      </c>
      <c r="L8279" s="2">
        <f>DEGREES(ASIN((((COS(RADIANS('PV model'!$B$2))*COS(RADIANS(H8279))*COS(RADIANS(K8279)))+(SIN(RADIANS('PV model'!$B$2))*SIN(RADIANS(H8279)))))))</f>
        <v>-17.394771015060062</v>
      </c>
      <c r="M8279" s="3">
        <f t="shared" si="1425"/>
        <v>0</v>
      </c>
      <c r="N8279" s="2">
        <f t="shared" si="1430"/>
        <v>-74.271776292355611</v>
      </c>
      <c r="O8279" s="2">
        <f>IF('PV model'!$B$2&gt;0, 180-N8279,IF('PV model'!$B$2&lt;0,0-N8279,N8279))</f>
        <v>254.27177629235561</v>
      </c>
      <c r="P8279" s="2">
        <f>ABS(O8279-'PV model'!$B$5)</f>
        <v>49.271776292355611</v>
      </c>
      <c r="Q8279" s="3">
        <f t="shared" si="1426"/>
        <v>107.39477101506006</v>
      </c>
      <c r="R8279" s="3">
        <f t="shared" si="1431"/>
        <v>0</v>
      </c>
      <c r="S8279" s="3">
        <f t="shared" si="1427"/>
        <v>0</v>
      </c>
      <c r="T8279" s="3">
        <f>(0.5*(1-COS(RADIANS(90-$X$3)))*(D8279+E8279)*'PV model'!$B$4)</f>
        <v>0</v>
      </c>
      <c r="U8279" s="3">
        <f t="shared" si="1432"/>
        <v>0</v>
      </c>
      <c r="V8279" s="3">
        <f>('PV model'!$B$13*(U8279/1000)*(1-'PV model'!$B$14*((20+C8279)-25))*'PV model'!$B$10)/'PV model'!$B$12</f>
        <v>0</v>
      </c>
    </row>
    <row r="8280" spans="1:22" x14ac:dyDescent="0.2">
      <c r="A8280" s="10">
        <f t="shared" si="1424"/>
        <v>345</v>
      </c>
      <c r="B8280" s="10">
        <f t="shared" si="1433"/>
        <v>19</v>
      </c>
      <c r="C8280" s="23">
        <v>11.8</v>
      </c>
      <c r="D8280" s="24">
        <v>0</v>
      </c>
      <c r="E8280" s="24">
        <v>0</v>
      </c>
      <c r="F8280" s="48"/>
      <c r="G8280" s="48"/>
      <c r="H8280" s="1">
        <f t="shared" si="1434"/>
        <v>-23.134584619092113</v>
      </c>
      <c r="I8280" s="1">
        <f t="shared" si="1428"/>
        <v>5.6663907407332932</v>
      </c>
      <c r="J8280" s="4">
        <f>B8280+('PV model'!$B$3/15)+(I8280/60)</f>
        <v>18.817773179012221</v>
      </c>
      <c r="K8280" s="2">
        <f t="shared" si="1429"/>
        <v>-102.26659768518331</v>
      </c>
      <c r="L8280" s="2">
        <f>DEGREES(ASIN((((COS(RADIANS('PV model'!$B$2))*COS(RADIANS(H8280))*COS(RADIANS(K8280)))+(SIN(RADIANS('PV model'!$B$2))*SIN(RADIANS(H8280)))))))</f>
        <v>-25.750605199085427</v>
      </c>
      <c r="M8280" s="3">
        <f t="shared" si="1425"/>
        <v>0</v>
      </c>
      <c r="N8280" s="2">
        <f t="shared" si="1430"/>
        <v>-86.083324760256573</v>
      </c>
      <c r="O8280" s="2">
        <f>IF('PV model'!$B$2&gt;0, 180-N8280,IF('PV model'!$B$2&lt;0,0-N8280,N8280))</f>
        <v>266.08332476025657</v>
      </c>
      <c r="P8280" s="2">
        <f>ABS(O8280-'PV model'!$B$5)</f>
        <v>61.083324760256573</v>
      </c>
      <c r="Q8280" s="3">
        <f t="shared" si="1426"/>
        <v>115.75060519908543</v>
      </c>
      <c r="R8280" s="3">
        <f t="shared" si="1431"/>
        <v>0</v>
      </c>
      <c r="S8280" s="3">
        <f t="shared" si="1427"/>
        <v>0</v>
      </c>
      <c r="T8280" s="3">
        <f>(0.5*(1-COS(RADIANS(90-$X$3)))*(D8280+E8280)*'PV model'!$B$4)</f>
        <v>0</v>
      </c>
      <c r="U8280" s="3">
        <f t="shared" si="1432"/>
        <v>0</v>
      </c>
      <c r="V8280" s="3">
        <f>('PV model'!$B$13*(U8280/1000)*(1-'PV model'!$B$14*((20+C8280)-25))*'PV model'!$B$10)/'PV model'!$B$12</f>
        <v>0</v>
      </c>
    </row>
    <row r="8281" spans="1:22" x14ac:dyDescent="0.2">
      <c r="A8281" s="10">
        <f t="shared" si="1424"/>
        <v>345</v>
      </c>
      <c r="B8281" s="10">
        <f t="shared" si="1433"/>
        <v>20</v>
      </c>
      <c r="C8281" s="23">
        <v>11.7</v>
      </c>
      <c r="D8281" s="24">
        <v>0</v>
      </c>
      <c r="E8281" s="24">
        <v>0</v>
      </c>
      <c r="F8281" s="48"/>
      <c r="G8281" s="48"/>
      <c r="H8281" s="1">
        <f t="shared" si="1434"/>
        <v>-23.134584619092113</v>
      </c>
      <c r="I8281" s="1">
        <f t="shared" si="1428"/>
        <v>5.6663907407332932</v>
      </c>
      <c r="J8281" s="4">
        <f>B8281+('PV model'!$B$3/15)+(I8281/60)</f>
        <v>19.817773179012221</v>
      </c>
      <c r="K8281" s="2">
        <f t="shared" si="1429"/>
        <v>-117.26659768518331</v>
      </c>
      <c r="L8281" s="2">
        <f>DEGREES(ASIN((((COS(RADIANS('PV model'!$B$2))*COS(RADIANS(H8281))*COS(RADIANS(K8281)))+(SIN(RADIANS('PV model'!$B$2))*SIN(RADIANS(H8281)))))))</f>
        <v>-34.222935144368606</v>
      </c>
      <c r="M8281" s="3">
        <f t="shared" si="1425"/>
        <v>0</v>
      </c>
      <c r="N8281" s="2">
        <f t="shared" si="1430"/>
        <v>-81.328801819295251</v>
      </c>
      <c r="O8281" s="2">
        <f>IF('PV model'!$B$2&gt;0, 180-N8281,IF('PV model'!$B$2&lt;0,0-N8281,N8281))</f>
        <v>261.32880181929522</v>
      </c>
      <c r="P8281" s="2">
        <f>ABS(O8281-'PV model'!$B$5)</f>
        <v>56.328801819295222</v>
      </c>
      <c r="Q8281" s="3">
        <f t="shared" si="1426"/>
        <v>124.22293514436862</v>
      </c>
      <c r="R8281" s="3">
        <f t="shared" si="1431"/>
        <v>0</v>
      </c>
      <c r="S8281" s="3">
        <f t="shared" si="1427"/>
        <v>0</v>
      </c>
      <c r="T8281" s="3">
        <f>(0.5*(1-COS(RADIANS(90-$X$3)))*(D8281+E8281)*'PV model'!$B$4)</f>
        <v>0</v>
      </c>
      <c r="U8281" s="3">
        <f t="shared" si="1432"/>
        <v>0</v>
      </c>
      <c r="V8281" s="3">
        <f>('PV model'!$B$13*(U8281/1000)*(1-'PV model'!$B$14*((20+C8281)-25))*'PV model'!$B$10)/'PV model'!$B$12</f>
        <v>0</v>
      </c>
    </row>
    <row r="8282" spans="1:22" x14ac:dyDescent="0.2">
      <c r="A8282" s="10">
        <f t="shared" si="1424"/>
        <v>345</v>
      </c>
      <c r="B8282" s="10">
        <f t="shared" si="1433"/>
        <v>21</v>
      </c>
      <c r="C8282" s="23">
        <v>11.5</v>
      </c>
      <c r="D8282" s="24">
        <v>0</v>
      </c>
      <c r="E8282" s="24">
        <v>0</v>
      </c>
      <c r="F8282" s="48"/>
      <c r="G8282" s="48"/>
      <c r="H8282" s="1">
        <f t="shared" si="1434"/>
        <v>-23.134584619092113</v>
      </c>
      <c r="I8282" s="1">
        <f t="shared" si="1428"/>
        <v>5.6663907407332932</v>
      </c>
      <c r="J8282" s="4">
        <f>B8282+('PV model'!$B$3/15)+(I8282/60)</f>
        <v>20.817773179012221</v>
      </c>
      <c r="K8282" s="2">
        <f t="shared" si="1429"/>
        <v>-132.26659768518331</v>
      </c>
      <c r="L8282" s="2">
        <f>DEGREES(ASIN((((COS(RADIANS('PV model'!$B$2))*COS(RADIANS(H8282))*COS(RADIANS(K8282)))+(SIN(RADIANS('PV model'!$B$2))*SIN(RADIANS(H8282)))))))</f>
        <v>-42.385259048494454</v>
      </c>
      <c r="M8282" s="3">
        <f t="shared" si="1425"/>
        <v>0</v>
      </c>
      <c r="N8282" s="2">
        <f t="shared" si="1430"/>
        <v>-67.119925573455703</v>
      </c>
      <c r="O8282" s="2">
        <f>IF('PV model'!$B$2&gt;0, 180-N8282,IF('PV model'!$B$2&lt;0,0-N8282,N8282))</f>
        <v>247.1199255734557</v>
      </c>
      <c r="P8282" s="2">
        <f>ABS(O8282-'PV model'!$B$5)</f>
        <v>42.119925573455703</v>
      </c>
      <c r="Q8282" s="3">
        <f t="shared" si="1426"/>
        <v>132.38525904849448</v>
      </c>
      <c r="R8282" s="3">
        <f t="shared" si="1431"/>
        <v>0</v>
      </c>
      <c r="S8282" s="3">
        <f t="shared" si="1427"/>
        <v>0</v>
      </c>
      <c r="T8282" s="3">
        <f>(0.5*(1-COS(RADIANS(90-$X$3)))*(D8282+E8282)*'PV model'!$B$4)</f>
        <v>0</v>
      </c>
      <c r="U8282" s="3">
        <f t="shared" si="1432"/>
        <v>0</v>
      </c>
      <c r="V8282" s="3">
        <f>('PV model'!$B$13*(U8282/1000)*(1-'PV model'!$B$14*((20+C8282)-25))*'PV model'!$B$10)/'PV model'!$B$12</f>
        <v>0</v>
      </c>
    </row>
    <row r="8283" spans="1:22" x14ac:dyDescent="0.2">
      <c r="A8283" s="10">
        <f t="shared" si="1424"/>
        <v>345</v>
      </c>
      <c r="B8283" s="10">
        <f t="shared" si="1433"/>
        <v>22</v>
      </c>
      <c r="C8283" s="23">
        <v>11.4</v>
      </c>
      <c r="D8283" s="24">
        <v>0</v>
      </c>
      <c r="E8283" s="24">
        <v>0</v>
      </c>
      <c r="F8283" s="48"/>
      <c r="G8283" s="48"/>
      <c r="H8283" s="1">
        <f t="shared" si="1434"/>
        <v>-23.134584619092113</v>
      </c>
      <c r="I8283" s="1">
        <f t="shared" si="1428"/>
        <v>5.6663907407332932</v>
      </c>
      <c r="J8283" s="4">
        <f>B8283+('PV model'!$B$3/15)+(I8283/60)</f>
        <v>21.817773179012221</v>
      </c>
      <c r="K8283" s="2">
        <f t="shared" si="1429"/>
        <v>-147.26659768518331</v>
      </c>
      <c r="L8283" s="2">
        <f>DEGREES(ASIN((((COS(RADIANS('PV model'!$B$2))*COS(RADIANS(H8283))*COS(RADIANS(K8283)))+(SIN(RADIANS('PV model'!$B$2))*SIN(RADIANS(H8283)))))))</f>
        <v>-49.635227037826063</v>
      </c>
      <c r="M8283" s="3">
        <f t="shared" si="1425"/>
        <v>0</v>
      </c>
      <c r="N8283" s="2">
        <f t="shared" si="1430"/>
        <v>-50.154089828648502</v>
      </c>
      <c r="O8283" s="2">
        <f>IF('PV model'!$B$2&gt;0, 180-N8283,IF('PV model'!$B$2&lt;0,0-N8283,N8283))</f>
        <v>230.15408982864849</v>
      </c>
      <c r="P8283" s="2">
        <f>ABS(O8283-'PV model'!$B$5)</f>
        <v>25.154089828648495</v>
      </c>
      <c r="Q8283" s="3">
        <f t="shared" si="1426"/>
        <v>139.63522703782604</v>
      </c>
      <c r="R8283" s="3">
        <f t="shared" si="1431"/>
        <v>0</v>
      </c>
      <c r="S8283" s="3">
        <f t="shared" si="1427"/>
        <v>0</v>
      </c>
      <c r="T8283" s="3">
        <f>(0.5*(1-COS(RADIANS(90-$X$3)))*(D8283+E8283)*'PV model'!$B$4)</f>
        <v>0</v>
      </c>
      <c r="U8283" s="3">
        <f t="shared" si="1432"/>
        <v>0</v>
      </c>
      <c r="V8283" s="3">
        <f>('PV model'!$B$13*(U8283/1000)*(1-'PV model'!$B$14*((20+C8283)-25))*'PV model'!$B$10)/'PV model'!$B$12</f>
        <v>0</v>
      </c>
    </row>
    <row r="8284" spans="1:22" x14ac:dyDescent="0.2">
      <c r="A8284" s="10">
        <f t="shared" si="1424"/>
        <v>345</v>
      </c>
      <c r="B8284" s="10">
        <f t="shared" si="1433"/>
        <v>23</v>
      </c>
      <c r="C8284" s="23">
        <v>11.3</v>
      </c>
      <c r="D8284" s="24">
        <v>0</v>
      </c>
      <c r="E8284" s="24">
        <v>0</v>
      </c>
      <c r="F8284" s="48"/>
      <c r="G8284" s="48"/>
      <c r="H8284" s="1">
        <f t="shared" si="1434"/>
        <v>-23.134584619092113</v>
      </c>
      <c r="I8284" s="1">
        <f t="shared" si="1428"/>
        <v>5.6663907407332932</v>
      </c>
      <c r="J8284" s="4">
        <f>B8284+('PV model'!$B$3/15)+(I8284/60)</f>
        <v>22.817773179012221</v>
      </c>
      <c r="K8284" s="2">
        <f t="shared" si="1429"/>
        <v>-162.26659768518331</v>
      </c>
      <c r="L8284" s="2">
        <f>DEGREES(ASIN((((COS(RADIANS('PV model'!$B$2))*COS(RADIANS(H8284))*COS(RADIANS(K8284)))+(SIN(RADIANS('PV model'!$B$2))*SIN(RADIANS(H8284)))))))</f>
        <v>-55.074998370494463</v>
      </c>
      <c r="M8284" s="3">
        <f t="shared" si="1425"/>
        <v>0</v>
      </c>
      <c r="N8284" s="2">
        <f t="shared" si="1430"/>
        <v>-29.290991932734684</v>
      </c>
      <c r="O8284" s="2">
        <f>IF('PV model'!$B$2&gt;0, 180-N8284,IF('PV model'!$B$2&lt;0,0-N8284,N8284))</f>
        <v>209.2909919327347</v>
      </c>
      <c r="P8284" s="2">
        <f>ABS(O8284-'PV model'!$B$5)</f>
        <v>4.2909919327346984</v>
      </c>
      <c r="Q8284" s="3">
        <f t="shared" si="1426"/>
        <v>145.07499837049448</v>
      </c>
      <c r="R8284" s="3">
        <f t="shared" si="1431"/>
        <v>0</v>
      </c>
      <c r="S8284" s="3">
        <f t="shared" si="1427"/>
        <v>0</v>
      </c>
      <c r="T8284" s="3">
        <f>(0.5*(1-COS(RADIANS(90-$X$3)))*(D8284+E8284)*'PV model'!$B$4)</f>
        <v>0</v>
      </c>
      <c r="U8284" s="3">
        <f t="shared" si="1432"/>
        <v>0</v>
      </c>
      <c r="V8284" s="3">
        <f>('PV model'!$B$13*(U8284/1000)*(1-'PV model'!$B$14*((20+C8284)-25))*'PV model'!$B$10)/'PV model'!$B$12</f>
        <v>0</v>
      </c>
    </row>
    <row r="8285" spans="1:22" x14ac:dyDescent="0.2">
      <c r="A8285" s="10">
        <f t="shared" si="1424"/>
        <v>345</v>
      </c>
      <c r="B8285" s="10">
        <f t="shared" si="1433"/>
        <v>24</v>
      </c>
      <c r="C8285" s="23">
        <v>11.2</v>
      </c>
      <c r="D8285" s="24">
        <v>0</v>
      </c>
      <c r="E8285" s="24">
        <v>0</v>
      </c>
      <c r="F8285" s="48"/>
      <c r="G8285" s="48"/>
      <c r="H8285" s="1">
        <f t="shared" si="1434"/>
        <v>-23.134584619092113</v>
      </c>
      <c r="I8285" s="1">
        <f t="shared" si="1428"/>
        <v>5.6663907407332932</v>
      </c>
      <c r="J8285" s="4">
        <f>B8285+('PV model'!$B$3/15)+(I8285/60)</f>
        <v>23.817773179012221</v>
      </c>
      <c r="K8285" s="2">
        <f t="shared" si="1429"/>
        <v>-177.26659768518331</v>
      </c>
      <c r="L8285" s="2">
        <f>DEGREES(ASIN((((COS(RADIANS('PV model'!$B$2))*COS(RADIANS(H8285))*COS(RADIANS(K8285)))+(SIN(RADIANS('PV model'!$B$2))*SIN(RADIANS(H8285)))))))</f>
        <v>-57.571211949241643</v>
      </c>
      <c r="M8285" s="3">
        <f t="shared" si="1425"/>
        <v>0</v>
      </c>
      <c r="N8285" s="2">
        <f t="shared" si="1430"/>
        <v>-4.6908078137564049</v>
      </c>
      <c r="O8285" s="2">
        <f>IF('PV model'!$B$2&gt;0, 180-N8285,IF('PV model'!$B$2&lt;0,0-N8285,N8285))</f>
        <v>184.69080781375641</v>
      </c>
      <c r="P8285" s="2">
        <f>ABS(O8285-'PV model'!$B$5)</f>
        <v>20.309192186243592</v>
      </c>
      <c r="Q8285" s="3">
        <f t="shared" si="1426"/>
        <v>147.57121194924164</v>
      </c>
      <c r="R8285" s="3">
        <f t="shared" si="1431"/>
        <v>0</v>
      </c>
      <c r="S8285" s="3">
        <f t="shared" si="1427"/>
        <v>0</v>
      </c>
      <c r="T8285" s="3">
        <f>(0.5*(1-COS(RADIANS(90-$X$3)))*(D8285+E8285)*'PV model'!$B$4)</f>
        <v>0</v>
      </c>
      <c r="U8285" s="3">
        <f t="shared" si="1432"/>
        <v>0</v>
      </c>
      <c r="V8285" s="3">
        <f>('PV model'!$B$13*(U8285/1000)*(1-'PV model'!$B$14*((20+C8285)-25))*'PV model'!$B$10)/'PV model'!$B$12</f>
        <v>0</v>
      </c>
    </row>
    <row r="8286" spans="1:22" x14ac:dyDescent="0.2">
      <c r="A8286" s="10">
        <f t="shared" si="1424"/>
        <v>346</v>
      </c>
      <c r="B8286" s="10">
        <f t="shared" si="1433"/>
        <v>1</v>
      </c>
      <c r="C8286" s="23">
        <v>11.1</v>
      </c>
      <c r="D8286" s="24">
        <v>0</v>
      </c>
      <c r="E8286" s="24">
        <v>0</v>
      </c>
      <c r="F8286" s="48"/>
      <c r="G8286" s="48"/>
      <c r="H8286" s="1">
        <f t="shared" si="1434"/>
        <v>-23.198700885410922</v>
      </c>
      <c r="I8286" s="1">
        <f t="shared" si="1428"/>
        <v>5.2154565672525823</v>
      </c>
      <c r="J8286" s="4">
        <f>B8286+('PV model'!$B$3/15)+(I8286/60)</f>
        <v>0.81025760945420977</v>
      </c>
      <c r="K8286" s="2">
        <f t="shared" si="1429"/>
        <v>167.84613585818684</v>
      </c>
      <c r="L8286" s="2">
        <f>DEGREES(ASIN((((COS(RADIANS('PV model'!$B$2))*COS(RADIANS(H8286))*COS(RADIANS(K8286)))+(SIN(RADIANS('PV model'!$B$2))*SIN(RADIANS(H8286)))))))</f>
        <v>-56.468333863437998</v>
      </c>
      <c r="M8286" s="3">
        <f t="shared" si="1425"/>
        <v>0</v>
      </c>
      <c r="N8286" s="2">
        <f t="shared" si="1430"/>
        <v>20.506725631890337</v>
      </c>
      <c r="O8286" s="2">
        <f>IF('PV model'!$B$2&gt;0, 180-N8286,IF('PV model'!$B$2&lt;0,0-N8286,N8286))</f>
        <v>159.49327436810967</v>
      </c>
      <c r="P8286" s="2">
        <f>ABS(O8286-'PV model'!$B$5)</f>
        <v>45.506725631890333</v>
      </c>
      <c r="Q8286" s="3">
        <f t="shared" si="1426"/>
        <v>146.468333863438</v>
      </c>
      <c r="R8286" s="3">
        <f t="shared" si="1431"/>
        <v>0</v>
      </c>
      <c r="S8286" s="3">
        <f t="shared" si="1427"/>
        <v>0</v>
      </c>
      <c r="T8286" s="3">
        <f>(0.5*(1-COS(RADIANS(90-$X$3)))*(D8286+E8286)*'PV model'!$B$4)</f>
        <v>0</v>
      </c>
      <c r="U8286" s="3">
        <f t="shared" si="1432"/>
        <v>0</v>
      </c>
      <c r="V8286" s="3">
        <f>('PV model'!$B$13*(U8286/1000)*(1-'PV model'!$B$14*((20+C8286)-25))*'PV model'!$B$10)/'PV model'!$B$12</f>
        <v>0</v>
      </c>
    </row>
    <row r="8287" spans="1:22" x14ac:dyDescent="0.2">
      <c r="A8287" s="10">
        <f t="shared" si="1424"/>
        <v>346</v>
      </c>
      <c r="B8287" s="10">
        <f t="shared" si="1433"/>
        <v>2</v>
      </c>
      <c r="C8287" s="23">
        <v>11.1</v>
      </c>
      <c r="D8287" s="24">
        <v>0</v>
      </c>
      <c r="E8287" s="24">
        <v>0</v>
      </c>
      <c r="F8287" s="48"/>
      <c r="G8287" s="48"/>
      <c r="H8287" s="1">
        <f t="shared" si="1434"/>
        <v>-23.198700885410922</v>
      </c>
      <c r="I8287" s="1">
        <f t="shared" si="1428"/>
        <v>5.2154565672525823</v>
      </c>
      <c r="J8287" s="4">
        <f>B8287+('PV model'!$B$3/15)+(I8287/60)</f>
        <v>1.8102576094542098</v>
      </c>
      <c r="K8287" s="2">
        <f t="shared" si="1429"/>
        <v>152.84613585818684</v>
      </c>
      <c r="L8287" s="2">
        <f>DEGREES(ASIN((((COS(RADIANS('PV model'!$B$2))*COS(RADIANS(H8287))*COS(RADIANS(K8287)))+(SIN(RADIANS('PV model'!$B$2))*SIN(RADIANS(H8287)))))))</f>
        <v>-51.986935298836663</v>
      </c>
      <c r="M8287" s="3">
        <f t="shared" si="1425"/>
        <v>0</v>
      </c>
      <c r="N8287" s="2">
        <f t="shared" si="1430"/>
        <v>42.933616688296112</v>
      </c>
      <c r="O8287" s="2">
        <f>IF('PV model'!$B$2&gt;0, 180-N8287,IF('PV model'!$B$2&lt;0,0-N8287,N8287))</f>
        <v>137.06638331170387</v>
      </c>
      <c r="P8287" s="2">
        <f>ABS(O8287-'PV model'!$B$5)</f>
        <v>67.933616688296127</v>
      </c>
      <c r="Q8287" s="3">
        <f t="shared" si="1426"/>
        <v>141.98693529883667</v>
      </c>
      <c r="R8287" s="3">
        <f t="shared" si="1431"/>
        <v>0</v>
      </c>
      <c r="S8287" s="3">
        <f t="shared" si="1427"/>
        <v>0</v>
      </c>
      <c r="T8287" s="3">
        <f>(0.5*(1-COS(RADIANS(90-$X$3)))*(D8287+E8287)*'PV model'!$B$4)</f>
        <v>0</v>
      </c>
      <c r="U8287" s="3">
        <f t="shared" si="1432"/>
        <v>0</v>
      </c>
      <c r="V8287" s="3">
        <f>('PV model'!$B$13*(U8287/1000)*(1-'PV model'!$B$14*((20+C8287)-25))*'PV model'!$B$10)/'PV model'!$B$12</f>
        <v>0</v>
      </c>
    </row>
    <row r="8288" spans="1:22" x14ac:dyDescent="0.2">
      <c r="A8288" s="10">
        <f t="shared" si="1424"/>
        <v>346</v>
      </c>
      <c r="B8288" s="10">
        <f t="shared" si="1433"/>
        <v>3</v>
      </c>
      <c r="C8288" s="23">
        <v>11</v>
      </c>
      <c r="D8288" s="24">
        <v>0</v>
      </c>
      <c r="E8288" s="24">
        <v>0</v>
      </c>
      <c r="F8288" s="48"/>
      <c r="G8288" s="48"/>
      <c r="H8288" s="1">
        <f t="shared" si="1434"/>
        <v>-23.198700885410922</v>
      </c>
      <c r="I8288" s="1">
        <f t="shared" si="1428"/>
        <v>5.2154565672525823</v>
      </c>
      <c r="J8288" s="4">
        <f>B8288+('PV model'!$B$3/15)+(I8288/60)</f>
        <v>2.8102576094542093</v>
      </c>
      <c r="K8288" s="2">
        <f t="shared" si="1429"/>
        <v>137.84613585818684</v>
      </c>
      <c r="L8288" s="2">
        <f>DEGREES(ASIN((((COS(RADIANS('PV model'!$B$2))*COS(RADIANS(H8288))*COS(RADIANS(K8288)))+(SIN(RADIANS('PV model'!$B$2))*SIN(RADIANS(H8288)))))))</f>
        <v>-45.283078829767042</v>
      </c>
      <c r="M8288" s="3">
        <f t="shared" si="1425"/>
        <v>0</v>
      </c>
      <c r="N8288" s="2">
        <f t="shared" si="1430"/>
        <v>61.248421894147235</v>
      </c>
      <c r="O8288" s="2">
        <f>IF('PV model'!$B$2&gt;0, 180-N8288,IF('PV model'!$B$2&lt;0,0-N8288,N8288))</f>
        <v>118.75157810585276</v>
      </c>
      <c r="P8288" s="2">
        <f>ABS(O8288-'PV model'!$B$5)</f>
        <v>86.248421894147242</v>
      </c>
      <c r="Q8288" s="3">
        <f t="shared" si="1426"/>
        <v>135.28307882976705</v>
      </c>
      <c r="R8288" s="3">
        <f t="shared" si="1431"/>
        <v>0</v>
      </c>
      <c r="S8288" s="3">
        <f t="shared" si="1427"/>
        <v>0</v>
      </c>
      <c r="T8288" s="3">
        <f>(0.5*(1-COS(RADIANS(90-$X$3)))*(D8288+E8288)*'PV model'!$B$4)</f>
        <v>0</v>
      </c>
      <c r="U8288" s="3">
        <f t="shared" si="1432"/>
        <v>0</v>
      </c>
      <c r="V8288" s="3">
        <f>('PV model'!$B$13*(U8288/1000)*(1-'PV model'!$B$14*((20+C8288)-25))*'PV model'!$B$10)/'PV model'!$B$12</f>
        <v>0</v>
      </c>
    </row>
    <row r="8289" spans="1:22" x14ac:dyDescent="0.2">
      <c r="A8289" s="10">
        <f t="shared" si="1424"/>
        <v>346</v>
      </c>
      <c r="B8289" s="10">
        <f t="shared" si="1433"/>
        <v>4</v>
      </c>
      <c r="C8289" s="23">
        <v>10.7</v>
      </c>
      <c r="D8289" s="24">
        <v>0</v>
      </c>
      <c r="E8289" s="24">
        <v>0</v>
      </c>
      <c r="F8289" s="48"/>
      <c r="G8289" s="48"/>
      <c r="H8289" s="1">
        <f t="shared" si="1434"/>
        <v>-23.198700885410922</v>
      </c>
      <c r="I8289" s="1">
        <f t="shared" si="1428"/>
        <v>5.2154565672525823</v>
      </c>
      <c r="J8289" s="4">
        <f>B8289+('PV model'!$B$3/15)+(I8289/60)</f>
        <v>3.8102576094542093</v>
      </c>
      <c r="K8289" s="2">
        <f t="shared" si="1429"/>
        <v>122.84613585818686</v>
      </c>
      <c r="L8289" s="2">
        <f>DEGREES(ASIN((((COS(RADIANS('PV model'!$B$2))*COS(RADIANS(H8289))*COS(RADIANS(K8289)))+(SIN(RADIANS('PV model'!$B$2))*SIN(RADIANS(H8289)))))))</f>
        <v>-37.373701577953192</v>
      </c>
      <c r="M8289" s="3">
        <f t="shared" si="1425"/>
        <v>0</v>
      </c>
      <c r="N8289" s="2">
        <f t="shared" si="1430"/>
        <v>76.335725534483686</v>
      </c>
      <c r="O8289" s="2">
        <f>IF('PV model'!$B$2&gt;0, 180-N8289,IF('PV model'!$B$2&lt;0,0-N8289,N8289))</f>
        <v>103.66427446551631</v>
      </c>
      <c r="P8289" s="2">
        <f>ABS(O8289-'PV model'!$B$5)</f>
        <v>101.33572553448369</v>
      </c>
      <c r="Q8289" s="3">
        <f t="shared" si="1426"/>
        <v>127.37370157795318</v>
      </c>
      <c r="R8289" s="3">
        <f t="shared" si="1431"/>
        <v>0</v>
      </c>
      <c r="S8289" s="3">
        <f t="shared" si="1427"/>
        <v>0</v>
      </c>
      <c r="T8289" s="3">
        <f>(0.5*(1-COS(RADIANS(90-$X$3)))*(D8289+E8289)*'PV model'!$B$4)</f>
        <v>0</v>
      </c>
      <c r="U8289" s="3">
        <f t="shared" si="1432"/>
        <v>0</v>
      </c>
      <c r="V8289" s="3">
        <f>('PV model'!$B$13*(U8289/1000)*(1-'PV model'!$B$14*((20+C8289)-25))*'PV model'!$B$10)/'PV model'!$B$12</f>
        <v>0</v>
      </c>
    </row>
    <row r="8290" spans="1:22" x14ac:dyDescent="0.2">
      <c r="A8290" s="10">
        <f t="shared" si="1424"/>
        <v>346</v>
      </c>
      <c r="B8290" s="10">
        <f t="shared" si="1433"/>
        <v>5</v>
      </c>
      <c r="C8290" s="23">
        <v>10.5</v>
      </c>
      <c r="D8290" s="24">
        <v>0</v>
      </c>
      <c r="E8290" s="24">
        <v>0</v>
      </c>
      <c r="F8290" s="48"/>
      <c r="G8290" s="48"/>
      <c r="H8290" s="1">
        <f t="shared" si="1434"/>
        <v>-23.198700885410922</v>
      </c>
      <c r="I8290" s="1">
        <f t="shared" si="1428"/>
        <v>5.2154565672525823</v>
      </c>
      <c r="J8290" s="4">
        <f>B8290+('PV model'!$B$3/15)+(I8290/60)</f>
        <v>4.8102576094542098</v>
      </c>
      <c r="K8290" s="2">
        <f t="shared" si="1429"/>
        <v>107.84613585818686</v>
      </c>
      <c r="L8290" s="2">
        <f>DEGREES(ASIN((((COS(RADIANS('PV model'!$B$2))*COS(RADIANS(H8290))*COS(RADIANS(K8290)))+(SIN(RADIANS('PV model'!$B$2))*SIN(RADIANS(H8290)))))))</f>
        <v>-28.959253189180153</v>
      </c>
      <c r="M8290" s="3">
        <f t="shared" si="1425"/>
        <v>0</v>
      </c>
      <c r="N8290" s="2">
        <f t="shared" si="1430"/>
        <v>89.409149289405747</v>
      </c>
      <c r="O8290" s="2">
        <f>IF('PV model'!$B$2&gt;0, 180-N8290,IF('PV model'!$B$2&lt;0,0-N8290,N8290))</f>
        <v>90.590850710594253</v>
      </c>
      <c r="P8290" s="2">
        <f>ABS(O8290-'PV model'!$B$5)</f>
        <v>114.40914928940575</v>
      </c>
      <c r="Q8290" s="3">
        <f t="shared" si="1426"/>
        <v>118.95925318918016</v>
      </c>
      <c r="R8290" s="3">
        <f t="shared" si="1431"/>
        <v>0</v>
      </c>
      <c r="S8290" s="3">
        <f t="shared" si="1427"/>
        <v>0</v>
      </c>
      <c r="T8290" s="3">
        <f>(0.5*(1-COS(RADIANS(90-$X$3)))*(D8290+E8290)*'PV model'!$B$4)</f>
        <v>0</v>
      </c>
      <c r="U8290" s="3">
        <f t="shared" si="1432"/>
        <v>0</v>
      </c>
      <c r="V8290" s="3">
        <f>('PV model'!$B$13*(U8290/1000)*(1-'PV model'!$B$14*((20+C8290)-25))*'PV model'!$B$10)/'PV model'!$B$12</f>
        <v>0</v>
      </c>
    </row>
    <row r="8291" spans="1:22" x14ac:dyDescent="0.2">
      <c r="A8291" s="10">
        <f t="shared" si="1424"/>
        <v>346</v>
      </c>
      <c r="B8291" s="10">
        <f t="shared" si="1433"/>
        <v>6</v>
      </c>
      <c r="C8291" s="23">
        <v>10.199999999999999</v>
      </c>
      <c r="D8291" s="24">
        <v>0</v>
      </c>
      <c r="E8291" s="24">
        <v>0</v>
      </c>
      <c r="F8291" s="48"/>
      <c r="G8291" s="48"/>
      <c r="H8291" s="1">
        <f t="shared" si="1434"/>
        <v>-23.198700885410922</v>
      </c>
      <c r="I8291" s="1">
        <f t="shared" si="1428"/>
        <v>5.2154565672525823</v>
      </c>
      <c r="J8291" s="4">
        <f>B8291+('PV model'!$B$3/15)+(I8291/60)</f>
        <v>5.8102576094542098</v>
      </c>
      <c r="K8291" s="2">
        <f t="shared" si="1429"/>
        <v>92.846135858186855</v>
      </c>
      <c r="L8291" s="2">
        <f>DEGREES(ASIN((((COS(RADIANS('PV model'!$B$2))*COS(RADIANS(H8291))*COS(RADIANS(K8291)))+(SIN(RADIANS('PV model'!$B$2))*SIN(RADIANS(H8291)))))))</f>
        <v>-20.517349735800835</v>
      </c>
      <c r="M8291" s="3">
        <f t="shared" si="1425"/>
        <v>0</v>
      </c>
      <c r="N8291" s="2">
        <f t="shared" si="1430"/>
        <v>78.575802072949344</v>
      </c>
      <c r="O8291" s="2">
        <f>IF('PV model'!$B$2&gt;0, 180-N8291,IF('PV model'!$B$2&lt;0,0-N8291,N8291))</f>
        <v>101.42419792705066</v>
      </c>
      <c r="P8291" s="2">
        <f>ABS(O8291-'PV model'!$B$5)</f>
        <v>103.57580207294934</v>
      </c>
      <c r="Q8291" s="3">
        <f t="shared" si="1426"/>
        <v>110.51734973580083</v>
      </c>
      <c r="R8291" s="3">
        <f t="shared" si="1431"/>
        <v>0</v>
      </c>
      <c r="S8291" s="3">
        <f t="shared" si="1427"/>
        <v>0</v>
      </c>
      <c r="T8291" s="3">
        <f>(0.5*(1-COS(RADIANS(90-$X$3)))*(D8291+E8291)*'PV model'!$B$4)</f>
        <v>0</v>
      </c>
      <c r="U8291" s="3">
        <f t="shared" si="1432"/>
        <v>0</v>
      </c>
      <c r="V8291" s="3">
        <f>('PV model'!$B$13*(U8291/1000)*(1-'PV model'!$B$14*((20+C8291)-25))*'PV model'!$B$10)/'PV model'!$B$12</f>
        <v>0</v>
      </c>
    </row>
    <row r="8292" spans="1:22" x14ac:dyDescent="0.2">
      <c r="A8292" s="10">
        <f t="shared" si="1424"/>
        <v>346</v>
      </c>
      <c r="B8292" s="10">
        <f t="shared" si="1433"/>
        <v>7</v>
      </c>
      <c r="C8292" s="23">
        <v>10</v>
      </c>
      <c r="D8292" s="24">
        <v>0</v>
      </c>
      <c r="E8292" s="24">
        <v>0</v>
      </c>
      <c r="F8292" s="48"/>
      <c r="G8292" s="48"/>
      <c r="H8292" s="1">
        <f t="shared" si="1434"/>
        <v>-23.198700885410922</v>
      </c>
      <c r="I8292" s="1">
        <f t="shared" si="1428"/>
        <v>5.2154565672525823</v>
      </c>
      <c r="J8292" s="4">
        <f>B8292+('PV model'!$B$3/15)+(I8292/60)</f>
        <v>6.8102576094542098</v>
      </c>
      <c r="K8292" s="2">
        <f t="shared" si="1429"/>
        <v>77.846135858186855</v>
      </c>
      <c r="L8292" s="2">
        <f>DEGREES(ASIN((((COS(RADIANS('PV model'!$B$2))*COS(RADIANS(H8292))*COS(RADIANS(K8292)))+(SIN(RADIANS('PV model'!$B$2))*SIN(RADIANS(H8292)))))))</f>
        <v>-12.417454120462999</v>
      </c>
      <c r="M8292" s="3">
        <f t="shared" si="1425"/>
        <v>0</v>
      </c>
      <c r="N8292" s="2">
        <f t="shared" si="1430"/>
        <v>66.935673426983811</v>
      </c>
      <c r="O8292" s="2">
        <f>IF('PV model'!$B$2&gt;0, 180-N8292,IF('PV model'!$B$2&lt;0,0-N8292,N8292))</f>
        <v>113.06432657301619</v>
      </c>
      <c r="P8292" s="2">
        <f>ABS(O8292-'PV model'!$B$5)</f>
        <v>91.935673426983811</v>
      </c>
      <c r="Q8292" s="3">
        <f t="shared" si="1426"/>
        <v>102.41745412046301</v>
      </c>
      <c r="R8292" s="3">
        <f t="shared" si="1431"/>
        <v>0</v>
      </c>
      <c r="S8292" s="3">
        <f t="shared" si="1427"/>
        <v>0</v>
      </c>
      <c r="T8292" s="3">
        <f>(0.5*(1-COS(RADIANS(90-$X$3)))*(D8292+E8292)*'PV model'!$B$4)</f>
        <v>0</v>
      </c>
      <c r="U8292" s="3">
        <f t="shared" si="1432"/>
        <v>0</v>
      </c>
      <c r="V8292" s="3">
        <f>('PV model'!$B$13*(U8292/1000)*(1-'PV model'!$B$14*((20+C8292)-25))*'PV model'!$B$10)/'PV model'!$B$12</f>
        <v>0</v>
      </c>
    </row>
    <row r="8293" spans="1:22" x14ac:dyDescent="0.2">
      <c r="A8293" s="10">
        <f t="shared" si="1424"/>
        <v>346</v>
      </c>
      <c r="B8293" s="10">
        <f t="shared" si="1433"/>
        <v>8</v>
      </c>
      <c r="C8293" s="23">
        <v>9.9</v>
      </c>
      <c r="D8293" s="24">
        <v>0</v>
      </c>
      <c r="E8293" s="24">
        <v>0</v>
      </c>
      <c r="F8293" s="48"/>
      <c r="G8293" s="48"/>
      <c r="H8293" s="1">
        <f t="shared" si="1434"/>
        <v>-23.198700885410922</v>
      </c>
      <c r="I8293" s="1">
        <f t="shared" si="1428"/>
        <v>5.2154565672525823</v>
      </c>
      <c r="J8293" s="4">
        <f>B8293+('PV model'!$B$3/15)+(I8293/60)</f>
        <v>7.8102576094542098</v>
      </c>
      <c r="K8293" s="2">
        <f t="shared" si="1429"/>
        <v>62.846135858186855</v>
      </c>
      <c r="L8293" s="2">
        <f>DEGREES(ASIN((((COS(RADIANS('PV model'!$B$2))*COS(RADIANS(H8293))*COS(RADIANS(K8293)))+(SIN(RADIANS('PV model'!$B$2))*SIN(RADIANS(H8293)))))))</f>
        <v>-4.993589218833467</v>
      </c>
      <c r="M8293" s="3">
        <f t="shared" si="1425"/>
        <v>0</v>
      </c>
      <c r="N8293" s="2">
        <f t="shared" si="1430"/>
        <v>55.180606753651212</v>
      </c>
      <c r="O8293" s="2">
        <f>IF('PV model'!$B$2&gt;0, 180-N8293,IF('PV model'!$B$2&lt;0,0-N8293,N8293))</f>
        <v>124.8193932463488</v>
      </c>
      <c r="P8293" s="2">
        <f>ABS(O8293-'PV model'!$B$5)</f>
        <v>80.180606753651205</v>
      </c>
      <c r="Q8293" s="3">
        <f t="shared" si="1426"/>
        <v>94.993589218833478</v>
      </c>
      <c r="R8293" s="3">
        <f t="shared" si="1431"/>
        <v>0</v>
      </c>
      <c r="S8293" s="3">
        <f t="shared" si="1427"/>
        <v>0</v>
      </c>
      <c r="T8293" s="3">
        <f>(0.5*(1-COS(RADIANS(90-$X$3)))*(D8293+E8293)*'PV model'!$B$4)</f>
        <v>0</v>
      </c>
      <c r="U8293" s="3">
        <f t="shared" si="1432"/>
        <v>0</v>
      </c>
      <c r="V8293" s="3">
        <f>('PV model'!$B$13*(U8293/1000)*(1-'PV model'!$B$14*((20+C8293)-25))*'PV model'!$B$10)/'PV model'!$B$12</f>
        <v>0</v>
      </c>
    </row>
    <row r="8294" spans="1:22" x14ac:dyDescent="0.2">
      <c r="A8294" s="10">
        <f t="shared" si="1424"/>
        <v>346</v>
      </c>
      <c r="B8294" s="10">
        <f t="shared" si="1433"/>
        <v>9</v>
      </c>
      <c r="C8294" s="23">
        <v>9.6999999999999993</v>
      </c>
      <c r="D8294" s="24">
        <v>0</v>
      </c>
      <c r="E8294" s="24">
        <v>0</v>
      </c>
      <c r="F8294" s="48"/>
      <c r="G8294" s="48"/>
      <c r="H8294" s="1">
        <f t="shared" si="1434"/>
        <v>-23.198700885410922</v>
      </c>
      <c r="I8294" s="1">
        <f t="shared" si="1428"/>
        <v>5.2154565672525823</v>
      </c>
      <c r="J8294" s="4">
        <f>B8294+('PV model'!$B$3/15)+(I8294/60)</f>
        <v>8.8102576094542098</v>
      </c>
      <c r="K8294" s="2">
        <f t="shared" si="1429"/>
        <v>47.846135858186855</v>
      </c>
      <c r="L8294" s="2">
        <f>DEGREES(ASIN((((COS(RADIANS('PV model'!$B$2))*COS(RADIANS(H8294))*COS(RADIANS(K8294)))+(SIN(RADIANS('PV model'!$B$2))*SIN(RADIANS(H8294)))))))</f>
        <v>1.4183577170752895</v>
      </c>
      <c r="M8294" s="3">
        <f t="shared" si="1425"/>
        <v>1.4183577170752895</v>
      </c>
      <c r="N8294" s="2">
        <f t="shared" si="1430"/>
        <v>42.969744663546159</v>
      </c>
      <c r="O8294" s="2">
        <f>IF('PV model'!$B$2&gt;0, 180-N8294,IF('PV model'!$B$2&lt;0,0-N8294,N8294))</f>
        <v>137.03025533645385</v>
      </c>
      <c r="P8294" s="2">
        <f>ABS(O8294-'PV model'!$B$5)</f>
        <v>67.969744663546152</v>
      </c>
      <c r="Q8294" s="3">
        <f t="shared" si="1426"/>
        <v>88.581642282924705</v>
      </c>
      <c r="R8294" s="3">
        <f t="shared" si="1431"/>
        <v>0</v>
      </c>
      <c r="S8294" s="3">
        <f t="shared" si="1427"/>
        <v>0</v>
      </c>
      <c r="T8294" s="3">
        <f>(0.5*(1-COS(RADIANS(90-$X$3)))*(D8294+E8294)*'PV model'!$B$4)</f>
        <v>0</v>
      </c>
      <c r="U8294" s="3">
        <f t="shared" si="1432"/>
        <v>0</v>
      </c>
      <c r="V8294" s="3">
        <f>('PV model'!$B$13*(U8294/1000)*(1-'PV model'!$B$14*((20+C8294)-25))*'PV model'!$B$10)/'PV model'!$B$12</f>
        <v>0</v>
      </c>
    </row>
    <row r="8295" spans="1:22" x14ac:dyDescent="0.2">
      <c r="A8295" s="10">
        <f t="shared" si="1424"/>
        <v>346</v>
      </c>
      <c r="B8295" s="10">
        <f t="shared" si="1433"/>
        <v>10</v>
      </c>
      <c r="C8295" s="23">
        <v>9.9</v>
      </c>
      <c r="D8295" s="24">
        <v>0</v>
      </c>
      <c r="E8295" s="24">
        <v>20.286000000000001</v>
      </c>
      <c r="F8295" s="48"/>
      <c r="G8295" s="48"/>
      <c r="H8295" s="1">
        <f t="shared" si="1434"/>
        <v>-23.198700885410922</v>
      </c>
      <c r="I8295" s="1">
        <f t="shared" si="1428"/>
        <v>5.2154565672525823</v>
      </c>
      <c r="J8295" s="4">
        <f>B8295+('PV model'!$B$3/15)+(I8295/60)</f>
        <v>9.8102576094542098</v>
      </c>
      <c r="K8295" s="2">
        <f t="shared" si="1429"/>
        <v>32.846135858186855</v>
      </c>
      <c r="L8295" s="2">
        <f>DEGREES(ASIN((((COS(RADIANS('PV model'!$B$2))*COS(RADIANS(H8295))*COS(RADIANS(K8295)))+(SIN(RADIANS('PV model'!$B$2))*SIN(RADIANS(H8295)))))))</f>
        <v>6.4732127171181277</v>
      </c>
      <c r="M8295" s="3">
        <f t="shared" si="1425"/>
        <v>6.4732127171181277</v>
      </c>
      <c r="N8295" s="2">
        <f t="shared" si="1430"/>
        <v>30.114431794000019</v>
      </c>
      <c r="O8295" s="2">
        <f>IF('PV model'!$B$2&gt;0, 180-N8295,IF('PV model'!$B$2&lt;0,0-N8295,N8295))</f>
        <v>149.88556820599999</v>
      </c>
      <c r="P8295" s="2">
        <f>ABS(O8295-'PV model'!$B$5)</f>
        <v>55.114431794000012</v>
      </c>
      <c r="Q8295" s="3">
        <f t="shared" si="1426"/>
        <v>83.52678728288187</v>
      </c>
      <c r="R8295" s="3">
        <f t="shared" si="1431"/>
        <v>0</v>
      </c>
      <c r="S8295" s="3">
        <f t="shared" si="1427"/>
        <v>20.286000000000001</v>
      </c>
      <c r="T8295" s="3">
        <f>(0.5*(1-COS(RADIANS(90-$X$3)))*(D8295+E8295)*'PV model'!$B$4)</f>
        <v>0</v>
      </c>
      <c r="U8295" s="3">
        <f t="shared" si="1432"/>
        <v>20.286000000000001</v>
      </c>
      <c r="V8295" s="3">
        <f>('PV model'!$B$13*(U8295/1000)*(1-'PV model'!$B$14*((20+C8295)-25))*'PV model'!$B$10)/'PV model'!$B$12</f>
        <v>1.9880439042239999</v>
      </c>
    </row>
    <row r="8296" spans="1:22" x14ac:dyDescent="0.2">
      <c r="A8296" s="10">
        <f t="shared" si="1424"/>
        <v>346</v>
      </c>
      <c r="B8296" s="10">
        <f t="shared" si="1433"/>
        <v>11</v>
      </c>
      <c r="C8296" s="23">
        <v>10</v>
      </c>
      <c r="D8296" s="24">
        <v>124.59195000000001</v>
      </c>
      <c r="E8296" s="24">
        <v>37.043999999999997</v>
      </c>
      <c r="F8296" s="48"/>
      <c r="G8296" s="48"/>
      <c r="H8296" s="1">
        <f t="shared" si="1434"/>
        <v>-23.198700885410922</v>
      </c>
      <c r="I8296" s="1">
        <f t="shared" si="1428"/>
        <v>5.2154565672525823</v>
      </c>
      <c r="J8296" s="4">
        <f>B8296+('PV model'!$B$3/15)+(I8296/60)</f>
        <v>10.81025760945421</v>
      </c>
      <c r="K8296" s="2">
        <f t="shared" si="1429"/>
        <v>17.846135858186855</v>
      </c>
      <c r="L8296" s="2">
        <f>DEGREES(ASIN((((COS(RADIANS('PV model'!$B$2))*COS(RADIANS(H8296))*COS(RADIANS(K8296)))+(SIN(RADIANS('PV model'!$B$2))*SIN(RADIANS(H8296)))))))</f>
        <v>9.8412092601500127</v>
      </c>
      <c r="M8296" s="3">
        <f t="shared" si="1425"/>
        <v>9.8412092601500127</v>
      </c>
      <c r="N8296" s="2">
        <f t="shared" si="1430"/>
        <v>16.612024601255815</v>
      </c>
      <c r="O8296" s="2">
        <f>IF('PV model'!$B$2&gt;0, 180-N8296,IF('PV model'!$B$2&lt;0,0-N8296,N8296))</f>
        <v>163.38797539874417</v>
      </c>
      <c r="P8296" s="2">
        <f>ABS(O8296-'PV model'!$B$5)</f>
        <v>41.612024601255825</v>
      </c>
      <c r="Q8296" s="3">
        <f t="shared" si="1426"/>
        <v>80.158790739849991</v>
      </c>
      <c r="R8296" s="3">
        <f t="shared" si="1431"/>
        <v>124.59194999999995</v>
      </c>
      <c r="S8296" s="3">
        <f t="shared" si="1427"/>
        <v>44.393551560201473</v>
      </c>
      <c r="T8296" s="3">
        <f>(0.5*(1-COS(RADIANS(90-$X$3)))*(D8296+E8296)*'PV model'!$B$4)</f>
        <v>0</v>
      </c>
      <c r="U8296" s="3">
        <f t="shared" si="1432"/>
        <v>168.98550156020144</v>
      </c>
      <c r="V8296" s="3">
        <f>('PV model'!$B$13*(U8296/1000)*(1-'PV model'!$B$14*((20+C8296)-25))*'PV model'!$B$10)/'PV model'!$B$12</f>
        <v>16.553954921238581</v>
      </c>
    </row>
    <row r="8297" spans="1:22" x14ac:dyDescent="0.2">
      <c r="A8297" s="10">
        <f t="shared" si="1424"/>
        <v>346</v>
      </c>
      <c r="B8297" s="10">
        <f t="shared" si="1433"/>
        <v>12</v>
      </c>
      <c r="C8297" s="23">
        <v>10.199999999999999</v>
      </c>
      <c r="D8297" s="24">
        <v>25.81635</v>
      </c>
      <c r="E8297" s="24">
        <v>57.33</v>
      </c>
      <c r="F8297" s="48"/>
      <c r="G8297" s="48"/>
      <c r="H8297" s="1">
        <f t="shared" si="1434"/>
        <v>-23.198700885410922</v>
      </c>
      <c r="I8297" s="1">
        <f t="shared" si="1428"/>
        <v>5.2154565672525823</v>
      </c>
      <c r="J8297" s="4">
        <f>B8297+('PV model'!$B$3/15)+(I8297/60)</f>
        <v>11.81025760945421</v>
      </c>
      <c r="K8297" s="2">
        <f t="shared" si="1429"/>
        <v>2.8461358581868534</v>
      </c>
      <c r="L8297" s="2">
        <f>DEGREES(ASIN((((COS(RADIANS('PV model'!$B$2))*COS(RADIANS(H8297))*COS(RADIANS(K8297)))+(SIN(RADIANS('PV model'!$B$2))*SIN(RADIANS(H8297)))))))</f>
        <v>11.263779684421483</v>
      </c>
      <c r="M8297" s="3">
        <f t="shared" si="1425"/>
        <v>11.263779684421483</v>
      </c>
      <c r="N8297" s="2">
        <f t="shared" si="1430"/>
        <v>2.6672542291058372</v>
      </c>
      <c r="O8297" s="2">
        <f>IF('PV model'!$B$2&gt;0, 180-N8297,IF('PV model'!$B$2&lt;0,0-N8297,N8297))</f>
        <v>177.33274577089415</v>
      </c>
      <c r="P8297" s="2">
        <f>ABS(O8297-'PV model'!$B$5)</f>
        <v>27.667254229105851</v>
      </c>
      <c r="Q8297" s="3">
        <f t="shared" si="1426"/>
        <v>78.736220315578521</v>
      </c>
      <c r="R8297" s="3">
        <f t="shared" si="1431"/>
        <v>25.816350000000003</v>
      </c>
      <c r="S8297" s="3">
        <f t="shared" si="1427"/>
        <v>63.829149351409129</v>
      </c>
      <c r="T8297" s="3">
        <f>(0.5*(1-COS(RADIANS(90-$X$3)))*(D8297+E8297)*'PV model'!$B$4)</f>
        <v>0</v>
      </c>
      <c r="U8297" s="3">
        <f t="shared" si="1432"/>
        <v>89.645499351409129</v>
      </c>
      <c r="V8297" s="3">
        <f>('PV model'!$B$13*(U8297/1000)*(1-'PV model'!$B$14*((20+C8297)-25))*'PV model'!$B$10)/'PV model'!$B$12</f>
        <v>8.7745760615713859</v>
      </c>
    </row>
    <row r="8298" spans="1:22" x14ac:dyDescent="0.2">
      <c r="A8298" s="10">
        <f t="shared" si="1424"/>
        <v>346</v>
      </c>
      <c r="B8298" s="10">
        <f t="shared" si="1433"/>
        <v>13</v>
      </c>
      <c r="C8298" s="23">
        <v>10.1</v>
      </c>
      <c r="D8298" s="24">
        <v>6.7347000000000001</v>
      </c>
      <c r="E8298" s="24">
        <v>59.975999999999999</v>
      </c>
      <c r="F8298" s="48"/>
      <c r="G8298" s="48"/>
      <c r="H8298" s="1">
        <f t="shared" si="1434"/>
        <v>-23.198700885410922</v>
      </c>
      <c r="I8298" s="1">
        <f t="shared" si="1428"/>
        <v>5.2154565672525823</v>
      </c>
      <c r="J8298" s="4">
        <f>B8298+('PV model'!$B$3/15)+(I8298/60)</f>
        <v>12.81025760945421</v>
      </c>
      <c r="K8298" s="2">
        <f t="shared" si="1429"/>
        <v>-12.153864141813147</v>
      </c>
      <c r="L8298" s="2">
        <f>DEGREES(ASIN((((COS(RADIANS('PV model'!$B$2))*COS(RADIANS(H8298))*COS(RADIANS(K8298)))+(SIN(RADIANS('PV model'!$B$2))*SIN(RADIANS(H8298)))))))</f>
        <v>10.620283533793604</v>
      </c>
      <c r="M8298" s="3">
        <f t="shared" si="1425"/>
        <v>10.620283533793604</v>
      </c>
      <c r="N8298" s="2">
        <f t="shared" si="1430"/>
        <v>-11.354987154074438</v>
      </c>
      <c r="O8298" s="2">
        <f>IF('PV model'!$B$2&gt;0, 180-N8298,IF('PV model'!$B$2&lt;0,0-N8298,N8298))</f>
        <v>191.35498715407445</v>
      </c>
      <c r="P8298" s="2">
        <f>ABS(O8298-'PV model'!$B$5)</f>
        <v>13.64501284592555</v>
      </c>
      <c r="Q8298" s="3">
        <f t="shared" si="1426"/>
        <v>79.379716466206403</v>
      </c>
      <c r="R8298" s="3">
        <f t="shared" si="1431"/>
        <v>6.7346999999999984</v>
      </c>
      <c r="S8298" s="3">
        <f t="shared" si="1427"/>
        <v>62.39203646444335</v>
      </c>
      <c r="T8298" s="3">
        <f>(0.5*(1-COS(RADIANS(90-$X$3)))*(D8298+E8298)*'PV model'!$B$4)</f>
        <v>0</v>
      </c>
      <c r="U8298" s="3">
        <f t="shared" si="1432"/>
        <v>69.126736464443354</v>
      </c>
      <c r="V8298" s="3">
        <f>('PV model'!$B$13*(U8298/1000)*(1-'PV model'!$B$14*((20+C8298)-25))*'PV model'!$B$10)/'PV model'!$B$12</f>
        <v>6.7689464420152481</v>
      </c>
    </row>
    <row r="8299" spans="1:22" x14ac:dyDescent="0.2">
      <c r="A8299" s="10">
        <f t="shared" si="1424"/>
        <v>346</v>
      </c>
      <c r="B8299" s="10">
        <f t="shared" si="1433"/>
        <v>14</v>
      </c>
      <c r="C8299" s="23">
        <v>10</v>
      </c>
      <c r="D8299" s="24">
        <v>0</v>
      </c>
      <c r="E8299" s="24">
        <v>44.981999999999999</v>
      </c>
      <c r="F8299" s="48"/>
      <c r="G8299" s="48"/>
      <c r="H8299" s="1">
        <f t="shared" si="1434"/>
        <v>-23.198700885410922</v>
      </c>
      <c r="I8299" s="1">
        <f t="shared" si="1428"/>
        <v>5.2154565672525823</v>
      </c>
      <c r="J8299" s="4">
        <f>B8299+('PV model'!$B$3/15)+(I8299/60)</f>
        <v>13.81025760945421</v>
      </c>
      <c r="K8299" s="2">
        <f t="shared" si="1429"/>
        <v>-27.153864141813145</v>
      </c>
      <c r="L8299" s="2">
        <f>DEGREES(ASIN((((COS(RADIANS('PV model'!$B$2))*COS(RADIANS(H8299))*COS(RADIANS(K8299)))+(SIN(RADIANS('PV model'!$B$2))*SIN(RADIANS(H8299)))))))</f>
        <v>7.966206563739429</v>
      </c>
      <c r="M8299" s="3">
        <f t="shared" si="1425"/>
        <v>7.966206563739429</v>
      </c>
      <c r="N8299" s="2">
        <f t="shared" si="1430"/>
        <v>-25.060054353927764</v>
      </c>
      <c r="O8299" s="2">
        <f>IF('PV model'!$B$2&gt;0, 180-N8299,IF('PV model'!$B$2&lt;0,0-N8299,N8299))</f>
        <v>205.06005435392777</v>
      </c>
      <c r="P8299" s="2">
        <f>ABS(O8299-'PV model'!$B$5)</f>
        <v>6.0054353927768034E-2</v>
      </c>
      <c r="Q8299" s="3">
        <f t="shared" si="1426"/>
        <v>82.033793436260581</v>
      </c>
      <c r="R8299" s="3">
        <f t="shared" si="1431"/>
        <v>0</v>
      </c>
      <c r="S8299" s="3">
        <f t="shared" si="1427"/>
        <v>44.981999999999999</v>
      </c>
      <c r="T8299" s="3">
        <f>(0.5*(1-COS(RADIANS(90-$X$3)))*(D8299+E8299)*'PV model'!$B$4)</f>
        <v>0</v>
      </c>
      <c r="U8299" s="3">
        <f t="shared" si="1432"/>
        <v>44.981999999999999</v>
      </c>
      <c r="V8299" s="3">
        <f>('PV model'!$B$13*(U8299/1000)*(1-'PV model'!$B$14*((20+C8299)-25))*'PV model'!$B$10)/'PV model'!$B$12</f>
        <v>4.4064727055999997</v>
      </c>
    </row>
    <row r="8300" spans="1:22" x14ac:dyDescent="0.2">
      <c r="A8300" s="10">
        <f t="shared" si="1424"/>
        <v>346</v>
      </c>
      <c r="B8300" s="10">
        <f t="shared" si="1433"/>
        <v>15</v>
      </c>
      <c r="C8300" s="23">
        <v>9.9</v>
      </c>
      <c r="D8300" s="24">
        <v>0</v>
      </c>
      <c r="E8300" s="24">
        <v>21.168000000000003</v>
      </c>
      <c r="F8300" s="48"/>
      <c r="G8300" s="48"/>
      <c r="H8300" s="1">
        <f t="shared" si="1434"/>
        <v>-23.198700885410922</v>
      </c>
      <c r="I8300" s="1">
        <f t="shared" si="1428"/>
        <v>5.2154565672525823</v>
      </c>
      <c r="J8300" s="4">
        <f>B8300+('PV model'!$B$3/15)+(I8300/60)</f>
        <v>14.81025760945421</v>
      </c>
      <c r="K8300" s="2">
        <f t="shared" si="1429"/>
        <v>-42.153864141813145</v>
      </c>
      <c r="L8300" s="2">
        <f>DEGREES(ASIN((((COS(RADIANS('PV model'!$B$2))*COS(RADIANS(H8300))*COS(RADIANS(K8300)))+(SIN(RADIANS('PV model'!$B$2))*SIN(RADIANS(H8300)))))))</f>
        <v>3.5150299644655782</v>
      </c>
      <c r="M8300" s="3">
        <f t="shared" si="1425"/>
        <v>3.5150299644655782</v>
      </c>
      <c r="N8300" s="2">
        <f t="shared" si="1430"/>
        <v>-38.171856098103177</v>
      </c>
      <c r="O8300" s="2">
        <f>IF('PV model'!$B$2&gt;0, 180-N8300,IF('PV model'!$B$2&lt;0,0-N8300,N8300))</f>
        <v>218.17185609810318</v>
      </c>
      <c r="P8300" s="2">
        <f>ABS(O8300-'PV model'!$B$5)</f>
        <v>13.171856098103177</v>
      </c>
      <c r="Q8300" s="3">
        <f t="shared" si="1426"/>
        <v>86.484970035534431</v>
      </c>
      <c r="R8300" s="3">
        <f t="shared" si="1431"/>
        <v>0</v>
      </c>
      <c r="S8300" s="3">
        <f t="shared" si="1427"/>
        <v>21.168000000000003</v>
      </c>
      <c r="T8300" s="3">
        <f>(0.5*(1-COS(RADIANS(90-$X$3)))*(D8300+E8300)*'PV model'!$B$4)</f>
        <v>0</v>
      </c>
      <c r="U8300" s="3">
        <f t="shared" si="1432"/>
        <v>21.168000000000003</v>
      </c>
      <c r="V8300" s="3">
        <f>('PV model'!$B$13*(U8300/1000)*(1-'PV model'!$B$14*((20+C8300)-25))*'PV model'!$B$10)/'PV model'!$B$12</f>
        <v>2.0744805957120005</v>
      </c>
    </row>
    <row r="8301" spans="1:22" x14ac:dyDescent="0.2">
      <c r="A8301" s="10">
        <f t="shared" si="1424"/>
        <v>346</v>
      </c>
      <c r="B8301" s="10">
        <f t="shared" si="1433"/>
        <v>16</v>
      </c>
      <c r="C8301" s="23">
        <v>9.9</v>
      </c>
      <c r="D8301" s="24">
        <v>0</v>
      </c>
      <c r="E8301" s="24">
        <v>3.528</v>
      </c>
      <c r="F8301" s="48"/>
      <c r="G8301" s="48"/>
      <c r="H8301" s="1">
        <f t="shared" si="1434"/>
        <v>-23.198700885410922</v>
      </c>
      <c r="I8301" s="1">
        <f t="shared" si="1428"/>
        <v>5.2154565672525823</v>
      </c>
      <c r="J8301" s="4">
        <f>B8301+('PV model'!$B$3/15)+(I8301/60)</f>
        <v>15.81025760945421</v>
      </c>
      <c r="K8301" s="2">
        <f t="shared" si="1429"/>
        <v>-57.153864141813145</v>
      </c>
      <c r="L8301" s="2">
        <f>DEGREES(ASIN((((COS(RADIANS('PV model'!$B$2))*COS(RADIANS(H8301))*COS(RADIANS(K8301)))+(SIN(RADIANS('PV model'!$B$2))*SIN(RADIANS(H8301)))))))</f>
        <v>-2.4226255575637987</v>
      </c>
      <c r="M8301" s="3">
        <f t="shared" si="1425"/>
        <v>0</v>
      </c>
      <c r="N8301" s="2">
        <f t="shared" si="1430"/>
        <v>-50.614266804785245</v>
      </c>
      <c r="O8301" s="2">
        <f>IF('PV model'!$B$2&gt;0, 180-N8301,IF('PV model'!$B$2&lt;0,0-N8301,N8301))</f>
        <v>230.61426680478525</v>
      </c>
      <c r="P8301" s="2">
        <f>ABS(O8301-'PV model'!$B$5)</f>
        <v>25.614266804785245</v>
      </c>
      <c r="Q8301" s="3">
        <f t="shared" si="1426"/>
        <v>92.422625557563805</v>
      </c>
      <c r="R8301" s="3">
        <f t="shared" si="1431"/>
        <v>0</v>
      </c>
      <c r="S8301" s="3">
        <f t="shared" si="1427"/>
        <v>3.528</v>
      </c>
      <c r="T8301" s="3">
        <f>(0.5*(1-COS(RADIANS(90-$X$3)))*(D8301+E8301)*'PV model'!$B$4)</f>
        <v>0</v>
      </c>
      <c r="U8301" s="3">
        <f t="shared" si="1432"/>
        <v>3.528</v>
      </c>
      <c r="V8301" s="3">
        <f>('PV model'!$B$13*(U8301/1000)*(1-'PV model'!$B$14*((20+C8301)-25))*'PV model'!$B$10)/'PV model'!$B$12</f>
        <v>0.34574676595199999</v>
      </c>
    </row>
    <row r="8302" spans="1:22" x14ac:dyDescent="0.2">
      <c r="A8302" s="10">
        <f t="shared" ref="A8302:A8365" si="1435">IF(B8302&gt;1,A8301,A8301+1)</f>
        <v>346</v>
      </c>
      <c r="B8302" s="10">
        <f t="shared" si="1433"/>
        <v>17</v>
      </c>
      <c r="C8302" s="23">
        <v>9.8000000000000007</v>
      </c>
      <c r="D8302" s="24">
        <v>0</v>
      </c>
      <c r="E8302" s="24">
        <v>0</v>
      </c>
      <c r="F8302" s="48"/>
      <c r="G8302" s="48"/>
      <c r="H8302" s="1">
        <f t="shared" si="1434"/>
        <v>-23.198700885410922</v>
      </c>
      <c r="I8302" s="1">
        <f t="shared" si="1428"/>
        <v>5.2154565672525823</v>
      </c>
      <c r="J8302" s="4">
        <f>B8302+('PV model'!$B$3/15)+(I8302/60)</f>
        <v>16.810257609454208</v>
      </c>
      <c r="K8302" s="2">
        <f t="shared" si="1429"/>
        <v>-72.153864141813116</v>
      </c>
      <c r="L8302" s="2">
        <f>DEGREES(ASIN((((COS(RADIANS('PV model'!$B$2))*COS(RADIANS(H8302))*COS(RADIANS(K8302)))+(SIN(RADIANS('PV model'!$B$2))*SIN(RADIANS(H8302)))))))</f>
        <v>-9.5026859140030666</v>
      </c>
      <c r="M8302" s="3">
        <f t="shared" si="1425"/>
        <v>0</v>
      </c>
      <c r="N8302" s="2">
        <f t="shared" si="1430"/>
        <v>-62.509889591302667</v>
      </c>
      <c r="O8302" s="2">
        <f>IF('PV model'!$B$2&gt;0, 180-N8302,IF('PV model'!$B$2&lt;0,0-N8302,N8302))</f>
        <v>242.50988959130268</v>
      </c>
      <c r="P8302" s="2">
        <f>ABS(O8302-'PV model'!$B$5)</f>
        <v>37.509889591302681</v>
      </c>
      <c r="Q8302" s="3">
        <f t="shared" si="1426"/>
        <v>99.502685914003067</v>
      </c>
      <c r="R8302" s="3">
        <f t="shared" si="1431"/>
        <v>0</v>
      </c>
      <c r="S8302" s="3">
        <f t="shared" si="1427"/>
        <v>0</v>
      </c>
      <c r="T8302" s="3">
        <f>(0.5*(1-COS(RADIANS(90-$X$3)))*(D8302+E8302)*'PV model'!$B$4)</f>
        <v>0</v>
      </c>
      <c r="U8302" s="3">
        <f t="shared" si="1432"/>
        <v>0</v>
      </c>
      <c r="V8302" s="3">
        <f>('PV model'!$B$13*(U8302/1000)*(1-'PV model'!$B$14*((20+C8302)-25))*'PV model'!$B$10)/'PV model'!$B$12</f>
        <v>0</v>
      </c>
    </row>
    <row r="8303" spans="1:22" x14ac:dyDescent="0.2">
      <c r="A8303" s="10">
        <f t="shared" si="1435"/>
        <v>346</v>
      </c>
      <c r="B8303" s="10">
        <f t="shared" si="1433"/>
        <v>18</v>
      </c>
      <c r="C8303" s="23">
        <v>9.6999999999999993</v>
      </c>
      <c r="D8303" s="24">
        <v>0</v>
      </c>
      <c r="E8303" s="24">
        <v>0</v>
      </c>
      <c r="F8303" s="48"/>
      <c r="G8303" s="48"/>
      <c r="H8303" s="1">
        <f t="shared" si="1434"/>
        <v>-23.198700885410922</v>
      </c>
      <c r="I8303" s="1">
        <f t="shared" si="1428"/>
        <v>5.2154565672525823</v>
      </c>
      <c r="J8303" s="4">
        <f>B8303+('PV model'!$B$3/15)+(I8303/60)</f>
        <v>17.810257609454208</v>
      </c>
      <c r="K8303" s="2">
        <f t="shared" si="1429"/>
        <v>-87.153864141813116</v>
      </c>
      <c r="L8303" s="2">
        <f>DEGREES(ASIN((((COS(RADIANS('PV model'!$B$2))*COS(RADIANS(H8303))*COS(RADIANS(K8303)))+(SIN(RADIANS('PV model'!$B$2))*SIN(RADIANS(H8303)))))))</f>
        <v>-17.384962615131752</v>
      </c>
      <c r="M8303" s="3">
        <f t="shared" si="1425"/>
        <v>0</v>
      </c>
      <c r="N8303" s="2">
        <f t="shared" si="1430"/>
        <v>-74.14448127053096</v>
      </c>
      <c r="O8303" s="2">
        <f>IF('PV model'!$B$2&gt;0, 180-N8303,IF('PV model'!$B$2&lt;0,0-N8303,N8303))</f>
        <v>254.14448127053095</v>
      </c>
      <c r="P8303" s="2">
        <f>ABS(O8303-'PV model'!$B$5)</f>
        <v>49.144481270530946</v>
      </c>
      <c r="Q8303" s="3">
        <f t="shared" si="1426"/>
        <v>107.38496261513176</v>
      </c>
      <c r="R8303" s="3">
        <f t="shared" si="1431"/>
        <v>0</v>
      </c>
      <c r="S8303" s="3">
        <f t="shared" si="1427"/>
        <v>0</v>
      </c>
      <c r="T8303" s="3">
        <f>(0.5*(1-COS(RADIANS(90-$X$3)))*(D8303+E8303)*'PV model'!$B$4)</f>
        <v>0</v>
      </c>
      <c r="U8303" s="3">
        <f t="shared" si="1432"/>
        <v>0</v>
      </c>
      <c r="V8303" s="3">
        <f>('PV model'!$B$13*(U8303/1000)*(1-'PV model'!$B$14*((20+C8303)-25))*'PV model'!$B$10)/'PV model'!$B$12</f>
        <v>0</v>
      </c>
    </row>
    <row r="8304" spans="1:22" x14ac:dyDescent="0.2">
      <c r="A8304" s="10">
        <f t="shared" si="1435"/>
        <v>346</v>
      </c>
      <c r="B8304" s="10">
        <f t="shared" si="1433"/>
        <v>19</v>
      </c>
      <c r="C8304" s="23">
        <v>9.5</v>
      </c>
      <c r="D8304" s="24">
        <v>0</v>
      </c>
      <c r="E8304" s="24">
        <v>0</v>
      </c>
      <c r="F8304" s="48"/>
      <c r="G8304" s="48"/>
      <c r="H8304" s="1">
        <f t="shared" si="1434"/>
        <v>-23.198700885410922</v>
      </c>
      <c r="I8304" s="1">
        <f t="shared" si="1428"/>
        <v>5.2154565672525823</v>
      </c>
      <c r="J8304" s="4">
        <f>B8304+('PV model'!$B$3/15)+(I8304/60)</f>
        <v>18.810257609454208</v>
      </c>
      <c r="K8304" s="2">
        <f t="shared" si="1429"/>
        <v>-102.15386414181312</v>
      </c>
      <c r="L8304" s="2">
        <f>DEGREES(ASIN((((COS(RADIANS('PV model'!$B$2))*COS(RADIANS(H8304))*COS(RADIANS(K8304)))+(SIN(RADIANS('PV model'!$B$2))*SIN(RADIANS(H8304)))))))</f>
        <v>-25.737484150512156</v>
      </c>
      <c r="M8304" s="3">
        <f t="shared" si="1425"/>
        <v>0</v>
      </c>
      <c r="N8304" s="2">
        <f t="shared" si="1430"/>
        <v>-85.948809498559399</v>
      </c>
      <c r="O8304" s="2">
        <f>IF('PV model'!$B$2&gt;0, 180-N8304,IF('PV model'!$B$2&lt;0,0-N8304,N8304))</f>
        <v>265.9488094985594</v>
      </c>
      <c r="P8304" s="2">
        <f>ABS(O8304-'PV model'!$B$5)</f>
        <v>60.948809498559399</v>
      </c>
      <c r="Q8304" s="3">
        <f t="shared" si="1426"/>
        <v>115.73748415051215</v>
      </c>
      <c r="R8304" s="3">
        <f t="shared" si="1431"/>
        <v>0</v>
      </c>
      <c r="S8304" s="3">
        <f t="shared" si="1427"/>
        <v>0</v>
      </c>
      <c r="T8304" s="3">
        <f>(0.5*(1-COS(RADIANS(90-$X$3)))*(D8304+E8304)*'PV model'!$B$4)</f>
        <v>0</v>
      </c>
      <c r="U8304" s="3">
        <f t="shared" si="1432"/>
        <v>0</v>
      </c>
      <c r="V8304" s="3">
        <f>('PV model'!$B$13*(U8304/1000)*(1-'PV model'!$B$14*((20+C8304)-25))*'PV model'!$B$10)/'PV model'!$B$12</f>
        <v>0</v>
      </c>
    </row>
    <row r="8305" spans="1:22" x14ac:dyDescent="0.2">
      <c r="A8305" s="10">
        <f t="shared" si="1435"/>
        <v>346</v>
      </c>
      <c r="B8305" s="10">
        <f t="shared" si="1433"/>
        <v>20</v>
      </c>
      <c r="C8305" s="23">
        <v>9.1999999999999993</v>
      </c>
      <c r="D8305" s="24">
        <v>0</v>
      </c>
      <c r="E8305" s="24">
        <v>0</v>
      </c>
      <c r="F8305" s="48"/>
      <c r="G8305" s="48"/>
      <c r="H8305" s="1">
        <f t="shared" si="1434"/>
        <v>-23.198700885410922</v>
      </c>
      <c r="I8305" s="1">
        <f t="shared" si="1428"/>
        <v>5.2154565672525823</v>
      </c>
      <c r="J8305" s="4">
        <f>B8305+('PV model'!$B$3/15)+(I8305/60)</f>
        <v>19.810257609454208</v>
      </c>
      <c r="K8305" s="2">
        <f t="shared" si="1429"/>
        <v>-117.15386414181312</v>
      </c>
      <c r="L8305" s="2">
        <f>DEGREES(ASIN((((COS(RADIANS('PV model'!$B$2))*COS(RADIANS(H8305))*COS(RADIANS(K8305)))+(SIN(RADIANS('PV model'!$B$2))*SIN(RADIANS(H8305)))))))</f>
        <v>-34.210646959313387</v>
      </c>
      <c r="M8305" s="3">
        <f t="shared" si="1425"/>
        <v>0</v>
      </c>
      <c r="N8305" s="2">
        <f t="shared" si="1430"/>
        <v>-81.475432267575982</v>
      </c>
      <c r="O8305" s="2">
        <f>IF('PV model'!$B$2&gt;0, 180-N8305,IF('PV model'!$B$2&lt;0,0-N8305,N8305))</f>
        <v>261.47543226757597</v>
      </c>
      <c r="P8305" s="2">
        <f>ABS(O8305-'PV model'!$B$5)</f>
        <v>56.475432267575968</v>
      </c>
      <c r="Q8305" s="3">
        <f t="shared" si="1426"/>
        <v>124.21064695931338</v>
      </c>
      <c r="R8305" s="3">
        <f t="shared" si="1431"/>
        <v>0</v>
      </c>
      <c r="S8305" s="3">
        <f t="shared" si="1427"/>
        <v>0</v>
      </c>
      <c r="T8305" s="3">
        <f>(0.5*(1-COS(RADIANS(90-$X$3)))*(D8305+E8305)*'PV model'!$B$4)</f>
        <v>0</v>
      </c>
      <c r="U8305" s="3">
        <f t="shared" si="1432"/>
        <v>0</v>
      </c>
      <c r="V8305" s="3">
        <f>('PV model'!$B$13*(U8305/1000)*(1-'PV model'!$B$14*((20+C8305)-25))*'PV model'!$B$10)/'PV model'!$B$12</f>
        <v>0</v>
      </c>
    </row>
    <row r="8306" spans="1:22" x14ac:dyDescent="0.2">
      <c r="A8306" s="10">
        <f t="shared" si="1435"/>
        <v>346</v>
      </c>
      <c r="B8306" s="10">
        <f t="shared" si="1433"/>
        <v>21</v>
      </c>
      <c r="C8306" s="23">
        <v>9</v>
      </c>
      <c r="D8306" s="24">
        <v>0</v>
      </c>
      <c r="E8306" s="24">
        <v>0</v>
      </c>
      <c r="F8306" s="48"/>
      <c r="G8306" s="48"/>
      <c r="H8306" s="1">
        <f t="shared" si="1434"/>
        <v>-23.198700885410922</v>
      </c>
      <c r="I8306" s="1">
        <f t="shared" si="1428"/>
        <v>5.2154565672525823</v>
      </c>
      <c r="J8306" s="4">
        <f>B8306+('PV model'!$B$3/15)+(I8306/60)</f>
        <v>20.810257609454208</v>
      </c>
      <c r="K8306" s="2">
        <f t="shared" si="1429"/>
        <v>-132.15386414181313</v>
      </c>
      <c r="L8306" s="2">
        <f>DEGREES(ASIN((((COS(RADIANS('PV model'!$B$2))*COS(RADIANS(H8306))*COS(RADIANS(K8306)))+(SIN(RADIANS('PV model'!$B$2))*SIN(RADIANS(H8306)))))))</f>
        <v>-42.379165851742826</v>
      </c>
      <c r="M8306" s="3">
        <f t="shared" si="1425"/>
        <v>0</v>
      </c>
      <c r="N8306" s="2">
        <f t="shared" si="1430"/>
        <v>-67.284709028842059</v>
      </c>
      <c r="O8306" s="2">
        <f>IF('PV model'!$B$2&gt;0, 180-N8306,IF('PV model'!$B$2&lt;0,0-N8306,N8306))</f>
        <v>247.28470902884206</v>
      </c>
      <c r="P8306" s="2">
        <f>ABS(O8306-'PV model'!$B$5)</f>
        <v>42.284709028842059</v>
      </c>
      <c r="Q8306" s="3">
        <f t="shared" si="1426"/>
        <v>132.37916585174281</v>
      </c>
      <c r="R8306" s="3">
        <f t="shared" si="1431"/>
        <v>0</v>
      </c>
      <c r="S8306" s="3">
        <f t="shared" si="1427"/>
        <v>0</v>
      </c>
      <c r="T8306" s="3">
        <f>(0.5*(1-COS(RADIANS(90-$X$3)))*(D8306+E8306)*'PV model'!$B$4)</f>
        <v>0</v>
      </c>
      <c r="U8306" s="3">
        <f t="shared" si="1432"/>
        <v>0</v>
      </c>
      <c r="V8306" s="3">
        <f>('PV model'!$B$13*(U8306/1000)*(1-'PV model'!$B$14*((20+C8306)-25))*'PV model'!$B$10)/'PV model'!$B$12</f>
        <v>0</v>
      </c>
    </row>
    <row r="8307" spans="1:22" x14ac:dyDescent="0.2">
      <c r="A8307" s="10">
        <f t="shared" si="1435"/>
        <v>346</v>
      </c>
      <c r="B8307" s="10">
        <f t="shared" si="1433"/>
        <v>22</v>
      </c>
      <c r="C8307" s="23">
        <v>8.5</v>
      </c>
      <c r="D8307" s="24">
        <v>0</v>
      </c>
      <c r="E8307" s="24">
        <v>0</v>
      </c>
      <c r="F8307" s="48"/>
      <c r="G8307" s="48"/>
      <c r="H8307" s="1">
        <f t="shared" si="1434"/>
        <v>-23.198700885410922</v>
      </c>
      <c r="I8307" s="1">
        <f t="shared" si="1428"/>
        <v>5.2154565672525823</v>
      </c>
      <c r="J8307" s="4">
        <f>B8307+('PV model'!$B$3/15)+(I8307/60)</f>
        <v>21.810257609454208</v>
      </c>
      <c r="K8307" s="2">
        <f t="shared" si="1429"/>
        <v>-147.15386414181313</v>
      </c>
      <c r="L8307" s="2">
        <f>DEGREES(ASIN((((COS(RADIANS('PV model'!$B$2))*COS(RADIANS(H8307))*COS(RADIANS(K8307)))+(SIN(RADIANS('PV model'!$B$2))*SIN(RADIANS(H8307)))))))</f>
        <v>-49.642603395047956</v>
      </c>
      <c r="M8307" s="3">
        <f t="shared" si="1425"/>
        <v>0</v>
      </c>
      <c r="N8307" s="2">
        <f t="shared" si="1430"/>
        <v>-50.341934538681535</v>
      </c>
      <c r="O8307" s="2">
        <f>IF('PV model'!$B$2&gt;0, 180-N8307,IF('PV model'!$B$2&lt;0,0-N8307,N8307))</f>
        <v>230.34193453868153</v>
      </c>
      <c r="P8307" s="2">
        <f>ABS(O8307-'PV model'!$B$5)</f>
        <v>25.341934538681528</v>
      </c>
      <c r="Q8307" s="3">
        <f t="shared" si="1426"/>
        <v>139.64260339504796</v>
      </c>
      <c r="R8307" s="3">
        <f t="shared" si="1431"/>
        <v>0</v>
      </c>
      <c r="S8307" s="3">
        <f t="shared" si="1427"/>
        <v>0</v>
      </c>
      <c r="T8307" s="3">
        <f>(0.5*(1-COS(RADIANS(90-$X$3)))*(D8307+E8307)*'PV model'!$B$4)</f>
        <v>0</v>
      </c>
      <c r="U8307" s="3">
        <f t="shared" si="1432"/>
        <v>0</v>
      </c>
      <c r="V8307" s="3">
        <f>('PV model'!$B$13*(U8307/1000)*(1-'PV model'!$B$14*((20+C8307)-25))*'PV model'!$B$10)/'PV model'!$B$12</f>
        <v>0</v>
      </c>
    </row>
    <row r="8308" spans="1:22" x14ac:dyDescent="0.2">
      <c r="A8308" s="10">
        <f t="shared" si="1435"/>
        <v>346</v>
      </c>
      <c r="B8308" s="10">
        <f t="shared" si="1433"/>
        <v>23</v>
      </c>
      <c r="C8308" s="23">
        <v>8.1</v>
      </c>
      <c r="D8308" s="24">
        <v>0</v>
      </c>
      <c r="E8308" s="24">
        <v>0</v>
      </c>
      <c r="F8308" s="48"/>
      <c r="G8308" s="48"/>
      <c r="H8308" s="1">
        <f t="shared" si="1434"/>
        <v>-23.198700885410922</v>
      </c>
      <c r="I8308" s="1">
        <f t="shared" si="1428"/>
        <v>5.2154565672525823</v>
      </c>
      <c r="J8308" s="4">
        <f>B8308+('PV model'!$B$3/15)+(I8308/60)</f>
        <v>22.810257609454208</v>
      </c>
      <c r="K8308" s="2">
        <f t="shared" si="1429"/>
        <v>-162.15386414181313</v>
      </c>
      <c r="L8308" s="2">
        <f>DEGREES(ASIN((((COS(RADIANS('PV model'!$B$2))*COS(RADIANS(H8308))*COS(RADIANS(K8308)))+(SIN(RADIANS('PV model'!$B$2))*SIN(RADIANS(H8308)))))))</f>
        <v>-55.104773049097233</v>
      </c>
      <c r="M8308" s="3">
        <f t="shared" si="1425"/>
        <v>0</v>
      </c>
      <c r="N8308" s="2">
        <f t="shared" si="1430"/>
        <v>-29.497493763995685</v>
      </c>
      <c r="O8308" s="2">
        <f>IF('PV model'!$B$2&gt;0, 180-N8308,IF('PV model'!$B$2&lt;0,0-N8308,N8308))</f>
        <v>209.49749376399569</v>
      </c>
      <c r="P8308" s="2">
        <f>ABS(O8308-'PV model'!$B$5)</f>
        <v>4.497493763995692</v>
      </c>
      <c r="Q8308" s="3">
        <f t="shared" si="1426"/>
        <v>145.10477304909722</v>
      </c>
      <c r="R8308" s="3">
        <f t="shared" si="1431"/>
        <v>0</v>
      </c>
      <c r="S8308" s="3">
        <f t="shared" si="1427"/>
        <v>0</v>
      </c>
      <c r="T8308" s="3">
        <f>(0.5*(1-COS(RADIANS(90-$X$3)))*(D8308+E8308)*'PV model'!$B$4)</f>
        <v>0</v>
      </c>
      <c r="U8308" s="3">
        <f t="shared" si="1432"/>
        <v>0</v>
      </c>
      <c r="V8308" s="3">
        <f>('PV model'!$B$13*(U8308/1000)*(1-'PV model'!$B$14*((20+C8308)-25))*'PV model'!$B$10)/'PV model'!$B$12</f>
        <v>0</v>
      </c>
    </row>
    <row r="8309" spans="1:22" x14ac:dyDescent="0.2">
      <c r="A8309" s="10">
        <f t="shared" si="1435"/>
        <v>346</v>
      </c>
      <c r="B8309" s="10">
        <f t="shared" si="1433"/>
        <v>24</v>
      </c>
      <c r="C8309" s="23">
        <v>7.6</v>
      </c>
      <c r="D8309" s="24">
        <v>0</v>
      </c>
      <c r="E8309" s="24">
        <v>0</v>
      </c>
      <c r="F8309" s="48"/>
      <c r="G8309" s="48"/>
      <c r="H8309" s="1">
        <f t="shared" si="1434"/>
        <v>-23.198700885410922</v>
      </c>
      <c r="I8309" s="1">
        <f t="shared" si="1428"/>
        <v>5.2154565672525823</v>
      </c>
      <c r="J8309" s="4">
        <f>B8309+('PV model'!$B$3/15)+(I8309/60)</f>
        <v>23.810257609454208</v>
      </c>
      <c r="K8309" s="2">
        <f t="shared" si="1429"/>
        <v>-177.15386414181313</v>
      </c>
      <c r="L8309" s="2">
        <f>DEGREES(ASIN((((COS(RADIANS('PV model'!$B$2))*COS(RADIANS(H8309))*COS(RADIANS(K8309)))+(SIN(RADIANS('PV model'!$B$2))*SIN(RADIANS(H8309)))))))</f>
        <v>-57.629910831288896</v>
      </c>
      <c r="M8309" s="3">
        <f t="shared" si="1425"/>
        <v>0</v>
      </c>
      <c r="N8309" s="2">
        <f t="shared" si="1430"/>
        <v>-4.8901380178677858</v>
      </c>
      <c r="O8309" s="2">
        <f>IF('PV model'!$B$2&gt;0, 180-N8309,IF('PV model'!$B$2&lt;0,0-N8309,N8309))</f>
        <v>184.8901380178678</v>
      </c>
      <c r="P8309" s="2">
        <f>ABS(O8309-'PV model'!$B$5)</f>
        <v>20.109861982132202</v>
      </c>
      <c r="Q8309" s="3">
        <f t="shared" si="1426"/>
        <v>147.6299108312889</v>
      </c>
      <c r="R8309" s="3">
        <f t="shared" si="1431"/>
        <v>0</v>
      </c>
      <c r="S8309" s="3">
        <f t="shared" si="1427"/>
        <v>0</v>
      </c>
      <c r="T8309" s="3">
        <f>(0.5*(1-COS(RADIANS(90-$X$3)))*(D8309+E8309)*'PV model'!$B$4)</f>
        <v>0</v>
      </c>
      <c r="U8309" s="3">
        <f t="shared" si="1432"/>
        <v>0</v>
      </c>
      <c r="V8309" s="3">
        <f>('PV model'!$B$13*(U8309/1000)*(1-'PV model'!$B$14*((20+C8309)-25))*'PV model'!$B$10)/'PV model'!$B$12</f>
        <v>0</v>
      </c>
    </row>
    <row r="8310" spans="1:22" x14ac:dyDescent="0.2">
      <c r="A8310" s="10">
        <f t="shared" si="1435"/>
        <v>347</v>
      </c>
      <c r="B8310" s="10">
        <f t="shared" si="1433"/>
        <v>1</v>
      </c>
      <c r="C8310" s="23">
        <v>7.4</v>
      </c>
      <c r="D8310" s="24">
        <v>0</v>
      </c>
      <c r="E8310" s="24">
        <v>0</v>
      </c>
      <c r="F8310" s="48"/>
      <c r="G8310" s="48"/>
      <c r="H8310" s="1">
        <f t="shared" si="1434"/>
        <v>-23.255942895083145</v>
      </c>
      <c r="I8310" s="1">
        <f t="shared" si="1428"/>
        <v>4.7605618713877673</v>
      </c>
      <c r="J8310" s="4">
        <f>B8310+('PV model'!$B$3/15)+(I8310/60)</f>
        <v>0.80267603118979614</v>
      </c>
      <c r="K8310" s="2">
        <f t="shared" si="1429"/>
        <v>167.95985953215308</v>
      </c>
      <c r="L8310" s="2">
        <f>DEGREES(ASIN((((COS(RADIANS('PV model'!$B$2))*COS(RADIANS(H8310))*COS(RADIANS(K8310)))+(SIN(RADIANS('PV model'!$B$2))*SIN(RADIANS(H8310)))))))</f>
        <v>-56.546715555016299</v>
      </c>
      <c r="M8310" s="3">
        <f t="shared" si="1425"/>
        <v>0</v>
      </c>
      <c r="N8310" s="2">
        <f t="shared" si="1430"/>
        <v>20.344090007458032</v>
      </c>
      <c r="O8310" s="2">
        <f>IF('PV model'!$B$2&gt;0, 180-N8310,IF('PV model'!$B$2&lt;0,0-N8310,N8310))</f>
        <v>159.65590999254198</v>
      </c>
      <c r="P8310" s="2">
        <f>ABS(O8310-'PV model'!$B$5)</f>
        <v>45.344090007458021</v>
      </c>
      <c r="Q8310" s="3">
        <f t="shared" si="1426"/>
        <v>146.54671555501628</v>
      </c>
      <c r="R8310" s="3">
        <f t="shared" si="1431"/>
        <v>0</v>
      </c>
      <c r="S8310" s="3">
        <f t="shared" si="1427"/>
        <v>0</v>
      </c>
      <c r="T8310" s="3">
        <f>(0.5*(1-COS(RADIANS(90-$X$3)))*(D8310+E8310)*'PV model'!$B$4)</f>
        <v>0</v>
      </c>
      <c r="U8310" s="3">
        <f t="shared" si="1432"/>
        <v>0</v>
      </c>
      <c r="V8310" s="3">
        <f>('PV model'!$B$13*(U8310/1000)*(1-'PV model'!$B$14*((20+C8310)-25))*'PV model'!$B$10)/'PV model'!$B$12</f>
        <v>0</v>
      </c>
    </row>
    <row r="8311" spans="1:22" x14ac:dyDescent="0.2">
      <c r="A8311" s="10">
        <f t="shared" si="1435"/>
        <v>347</v>
      </c>
      <c r="B8311" s="10">
        <f t="shared" si="1433"/>
        <v>2</v>
      </c>
      <c r="C8311" s="23">
        <v>7.3</v>
      </c>
      <c r="D8311" s="24">
        <v>0</v>
      </c>
      <c r="E8311" s="24">
        <v>0</v>
      </c>
      <c r="F8311" s="48"/>
      <c r="G8311" s="48"/>
      <c r="H8311" s="1">
        <f t="shared" si="1434"/>
        <v>-23.255942895083145</v>
      </c>
      <c r="I8311" s="1">
        <f t="shared" si="1428"/>
        <v>4.7605618713877673</v>
      </c>
      <c r="J8311" s="4">
        <f>B8311+('PV model'!$B$3/15)+(I8311/60)</f>
        <v>1.8026760311897962</v>
      </c>
      <c r="K8311" s="2">
        <f t="shared" si="1429"/>
        <v>152.95985953215308</v>
      </c>
      <c r="L8311" s="2">
        <f>DEGREES(ASIN((((COS(RADIANS('PV model'!$B$2))*COS(RADIANS(H8311))*COS(RADIANS(K8311)))+(SIN(RADIANS('PV model'!$B$2))*SIN(RADIANS(H8311)))))))</f>
        <v>-52.082728207233316</v>
      </c>
      <c r="M8311" s="3">
        <f t="shared" si="1425"/>
        <v>0</v>
      </c>
      <c r="N8311" s="2">
        <f t="shared" si="1430"/>
        <v>42.818422696518276</v>
      </c>
      <c r="O8311" s="2">
        <f>IF('PV model'!$B$2&gt;0, 180-N8311,IF('PV model'!$B$2&lt;0,0-N8311,N8311))</f>
        <v>137.18157730348173</v>
      </c>
      <c r="P8311" s="2">
        <f>ABS(O8311-'PV model'!$B$5)</f>
        <v>67.818422696518269</v>
      </c>
      <c r="Q8311" s="3">
        <f t="shared" si="1426"/>
        <v>142.08272820723332</v>
      </c>
      <c r="R8311" s="3">
        <f t="shared" si="1431"/>
        <v>0</v>
      </c>
      <c r="S8311" s="3">
        <f t="shared" si="1427"/>
        <v>0</v>
      </c>
      <c r="T8311" s="3">
        <f>(0.5*(1-COS(RADIANS(90-$X$3)))*(D8311+E8311)*'PV model'!$B$4)</f>
        <v>0</v>
      </c>
      <c r="U8311" s="3">
        <f t="shared" si="1432"/>
        <v>0</v>
      </c>
      <c r="V8311" s="3">
        <f>('PV model'!$B$13*(U8311/1000)*(1-'PV model'!$B$14*((20+C8311)-25))*'PV model'!$B$10)/'PV model'!$B$12</f>
        <v>0</v>
      </c>
    </row>
    <row r="8312" spans="1:22" x14ac:dyDescent="0.2">
      <c r="A8312" s="10">
        <f t="shared" si="1435"/>
        <v>347</v>
      </c>
      <c r="B8312" s="10">
        <f t="shared" si="1433"/>
        <v>3</v>
      </c>
      <c r="C8312" s="23">
        <v>7.1</v>
      </c>
      <c r="D8312" s="24">
        <v>0</v>
      </c>
      <c r="E8312" s="24">
        <v>0</v>
      </c>
      <c r="F8312" s="48"/>
      <c r="G8312" s="48"/>
      <c r="H8312" s="1">
        <f t="shared" si="1434"/>
        <v>-23.255942895083145</v>
      </c>
      <c r="I8312" s="1">
        <f t="shared" si="1428"/>
        <v>4.7605618713877673</v>
      </c>
      <c r="J8312" s="4">
        <f>B8312+('PV model'!$B$3/15)+(I8312/60)</f>
        <v>2.802676031189796</v>
      </c>
      <c r="K8312" s="2">
        <f t="shared" si="1429"/>
        <v>137.95985953215308</v>
      </c>
      <c r="L8312" s="2">
        <f>DEGREES(ASIN((((COS(RADIANS('PV model'!$B$2))*COS(RADIANS(H8312))*COS(RADIANS(K8312)))+(SIN(RADIANS('PV model'!$B$2))*SIN(RADIANS(H8312)))))))</f>
        <v>-45.387701872098788</v>
      </c>
      <c r="M8312" s="3">
        <f t="shared" si="1425"/>
        <v>0</v>
      </c>
      <c r="N8312" s="2">
        <f t="shared" si="1430"/>
        <v>61.16729591303335</v>
      </c>
      <c r="O8312" s="2">
        <f>IF('PV model'!$B$2&gt;0, 180-N8312,IF('PV model'!$B$2&lt;0,0-N8312,N8312))</f>
        <v>118.83270408696666</v>
      </c>
      <c r="P8312" s="2">
        <f>ABS(O8312-'PV model'!$B$5)</f>
        <v>86.167295913033342</v>
      </c>
      <c r="Q8312" s="3">
        <f t="shared" si="1426"/>
        <v>135.3877018720988</v>
      </c>
      <c r="R8312" s="3">
        <f t="shared" si="1431"/>
        <v>0</v>
      </c>
      <c r="S8312" s="3">
        <f t="shared" si="1427"/>
        <v>0</v>
      </c>
      <c r="T8312" s="3">
        <f>(0.5*(1-COS(RADIANS(90-$X$3)))*(D8312+E8312)*'PV model'!$B$4)</f>
        <v>0</v>
      </c>
      <c r="U8312" s="3">
        <f t="shared" si="1432"/>
        <v>0</v>
      </c>
      <c r="V8312" s="3">
        <f>('PV model'!$B$13*(U8312/1000)*(1-'PV model'!$B$14*((20+C8312)-25))*'PV model'!$B$10)/'PV model'!$B$12</f>
        <v>0</v>
      </c>
    </row>
    <row r="8313" spans="1:22" x14ac:dyDescent="0.2">
      <c r="A8313" s="10">
        <f t="shared" si="1435"/>
        <v>347</v>
      </c>
      <c r="B8313" s="10">
        <f t="shared" si="1433"/>
        <v>4</v>
      </c>
      <c r="C8313" s="23">
        <v>7</v>
      </c>
      <c r="D8313" s="24">
        <v>0</v>
      </c>
      <c r="E8313" s="24">
        <v>0</v>
      </c>
      <c r="F8313" s="48"/>
      <c r="G8313" s="48"/>
      <c r="H8313" s="1">
        <f t="shared" si="1434"/>
        <v>-23.255942895083145</v>
      </c>
      <c r="I8313" s="1">
        <f t="shared" si="1428"/>
        <v>4.7605618713877673</v>
      </c>
      <c r="J8313" s="4">
        <f>B8313+('PV model'!$B$3/15)+(I8313/60)</f>
        <v>3.802676031189796</v>
      </c>
      <c r="K8313" s="2">
        <f t="shared" si="1429"/>
        <v>122.95985953215306</v>
      </c>
      <c r="L8313" s="2">
        <f>DEGREES(ASIN((((COS(RADIANS('PV model'!$B$2))*COS(RADIANS(H8313))*COS(RADIANS(K8313)))+(SIN(RADIANS('PV model'!$B$2))*SIN(RADIANS(H8313)))))))</f>
        <v>-37.482127313066314</v>
      </c>
      <c r="M8313" s="3">
        <f t="shared" si="1425"/>
        <v>0</v>
      </c>
      <c r="N8313" s="2">
        <f t="shared" si="1430"/>
        <v>76.273496960629828</v>
      </c>
      <c r="O8313" s="2">
        <f>IF('PV model'!$B$2&gt;0, 180-N8313,IF('PV model'!$B$2&lt;0,0-N8313,N8313))</f>
        <v>103.72650303937017</v>
      </c>
      <c r="P8313" s="2">
        <f>ABS(O8313-'PV model'!$B$5)</f>
        <v>101.27349696062983</v>
      </c>
      <c r="Q8313" s="3">
        <f t="shared" si="1426"/>
        <v>127.48212731306631</v>
      </c>
      <c r="R8313" s="3">
        <f t="shared" si="1431"/>
        <v>0</v>
      </c>
      <c r="S8313" s="3">
        <f t="shared" si="1427"/>
        <v>0</v>
      </c>
      <c r="T8313" s="3">
        <f>(0.5*(1-COS(RADIANS(90-$X$3)))*(D8313+E8313)*'PV model'!$B$4)</f>
        <v>0</v>
      </c>
      <c r="U8313" s="3">
        <f t="shared" si="1432"/>
        <v>0</v>
      </c>
      <c r="V8313" s="3">
        <f>('PV model'!$B$13*(U8313/1000)*(1-'PV model'!$B$14*((20+C8313)-25))*'PV model'!$B$10)/'PV model'!$B$12</f>
        <v>0</v>
      </c>
    </row>
    <row r="8314" spans="1:22" x14ac:dyDescent="0.2">
      <c r="A8314" s="10">
        <f t="shared" si="1435"/>
        <v>347</v>
      </c>
      <c r="B8314" s="10">
        <f t="shared" si="1433"/>
        <v>5</v>
      </c>
      <c r="C8314" s="23">
        <v>7</v>
      </c>
      <c r="D8314" s="24">
        <v>0</v>
      </c>
      <c r="E8314" s="24">
        <v>0</v>
      </c>
      <c r="F8314" s="48"/>
      <c r="G8314" s="48"/>
      <c r="H8314" s="1">
        <f t="shared" si="1434"/>
        <v>-23.255942895083145</v>
      </c>
      <c r="I8314" s="1">
        <f t="shared" si="1428"/>
        <v>4.7605618713877673</v>
      </c>
      <c r="J8314" s="4">
        <f>B8314+('PV model'!$B$3/15)+(I8314/60)</f>
        <v>4.8026760311897965</v>
      </c>
      <c r="K8314" s="2">
        <f t="shared" si="1429"/>
        <v>107.95985953215305</v>
      </c>
      <c r="L8314" s="2">
        <f>DEGREES(ASIN((((COS(RADIANS('PV model'!$B$2))*COS(RADIANS(H8314))*COS(RADIANS(K8314)))+(SIN(RADIANS('PV model'!$B$2))*SIN(RADIANS(H8314)))))))</f>
        <v>-29.068740709648552</v>
      </c>
      <c r="M8314" s="3">
        <f t="shared" si="1425"/>
        <v>0</v>
      </c>
      <c r="N8314" s="2">
        <f t="shared" si="1430"/>
        <v>89.35538431187554</v>
      </c>
      <c r="O8314" s="2">
        <f>IF('PV model'!$B$2&gt;0, 180-N8314,IF('PV model'!$B$2&lt;0,0-N8314,N8314))</f>
        <v>90.64461568812446</v>
      </c>
      <c r="P8314" s="2">
        <f>ABS(O8314-'PV model'!$B$5)</f>
        <v>114.35538431187554</v>
      </c>
      <c r="Q8314" s="3">
        <f t="shared" si="1426"/>
        <v>119.06874070964854</v>
      </c>
      <c r="R8314" s="3">
        <f t="shared" si="1431"/>
        <v>0</v>
      </c>
      <c r="S8314" s="3">
        <f t="shared" si="1427"/>
        <v>0</v>
      </c>
      <c r="T8314" s="3">
        <f>(0.5*(1-COS(RADIANS(90-$X$3)))*(D8314+E8314)*'PV model'!$B$4)</f>
        <v>0</v>
      </c>
      <c r="U8314" s="3">
        <f t="shared" si="1432"/>
        <v>0</v>
      </c>
      <c r="V8314" s="3">
        <f>('PV model'!$B$13*(U8314/1000)*(1-'PV model'!$B$14*((20+C8314)-25))*'PV model'!$B$10)/'PV model'!$B$12</f>
        <v>0</v>
      </c>
    </row>
    <row r="8315" spans="1:22" x14ac:dyDescent="0.2">
      <c r="A8315" s="10">
        <f t="shared" si="1435"/>
        <v>347</v>
      </c>
      <c r="B8315" s="10">
        <f t="shared" si="1433"/>
        <v>6</v>
      </c>
      <c r="C8315" s="23">
        <v>6.9</v>
      </c>
      <c r="D8315" s="24">
        <v>0</v>
      </c>
      <c r="E8315" s="24">
        <v>0</v>
      </c>
      <c r="F8315" s="48"/>
      <c r="G8315" s="48"/>
      <c r="H8315" s="1">
        <f t="shared" si="1434"/>
        <v>-23.255942895083145</v>
      </c>
      <c r="I8315" s="1">
        <f t="shared" si="1428"/>
        <v>4.7605618713877673</v>
      </c>
      <c r="J8315" s="4">
        <f>B8315+('PV model'!$B$3/15)+(I8315/60)</f>
        <v>5.8026760311897965</v>
      </c>
      <c r="K8315" s="2">
        <f t="shared" si="1429"/>
        <v>92.959859532153047</v>
      </c>
      <c r="L8315" s="2">
        <f>DEGREES(ASIN((((COS(RADIANS('PV model'!$B$2))*COS(RADIANS(H8315))*COS(RADIANS(K8315)))+(SIN(RADIANS('PV model'!$B$2))*SIN(RADIANS(H8315)))))))</f>
        <v>-20.626105087454459</v>
      </c>
      <c r="M8315" s="3">
        <f t="shared" si="1425"/>
        <v>0</v>
      </c>
      <c r="N8315" s="2">
        <f t="shared" si="1430"/>
        <v>78.627805320274732</v>
      </c>
      <c r="O8315" s="2">
        <f>IF('PV model'!$B$2&gt;0, 180-N8315,IF('PV model'!$B$2&lt;0,0-N8315,N8315))</f>
        <v>101.37219467972527</v>
      </c>
      <c r="P8315" s="2">
        <f>ABS(O8315-'PV model'!$B$5)</f>
        <v>103.62780532027473</v>
      </c>
      <c r="Q8315" s="3">
        <f t="shared" si="1426"/>
        <v>110.62610508745446</v>
      </c>
      <c r="R8315" s="3">
        <f t="shared" si="1431"/>
        <v>0</v>
      </c>
      <c r="S8315" s="3">
        <f t="shared" si="1427"/>
        <v>0</v>
      </c>
      <c r="T8315" s="3">
        <f>(0.5*(1-COS(RADIANS(90-$X$3)))*(D8315+E8315)*'PV model'!$B$4)</f>
        <v>0</v>
      </c>
      <c r="U8315" s="3">
        <f t="shared" si="1432"/>
        <v>0</v>
      </c>
      <c r="V8315" s="3">
        <f>('PV model'!$B$13*(U8315/1000)*(1-'PV model'!$B$14*((20+C8315)-25))*'PV model'!$B$10)/'PV model'!$B$12</f>
        <v>0</v>
      </c>
    </row>
    <row r="8316" spans="1:22" x14ac:dyDescent="0.2">
      <c r="A8316" s="10">
        <f t="shared" si="1435"/>
        <v>347</v>
      </c>
      <c r="B8316" s="10">
        <f t="shared" si="1433"/>
        <v>7</v>
      </c>
      <c r="C8316" s="23">
        <v>6.6</v>
      </c>
      <c r="D8316" s="24">
        <v>0</v>
      </c>
      <c r="E8316" s="24">
        <v>0</v>
      </c>
      <c r="F8316" s="48"/>
      <c r="G8316" s="48"/>
      <c r="H8316" s="1">
        <f t="shared" si="1434"/>
        <v>-23.255942895083145</v>
      </c>
      <c r="I8316" s="1">
        <f t="shared" si="1428"/>
        <v>4.7605618713877673</v>
      </c>
      <c r="J8316" s="4">
        <f>B8316+('PV model'!$B$3/15)+(I8316/60)</f>
        <v>6.8026760311897965</v>
      </c>
      <c r="K8316" s="2">
        <f t="shared" si="1429"/>
        <v>77.959859532153047</v>
      </c>
      <c r="L8316" s="2">
        <f>DEGREES(ASIN((((COS(RADIANS('PV model'!$B$2))*COS(RADIANS(H8316))*COS(RADIANS(K8316)))+(SIN(RADIANS('PV model'!$B$2))*SIN(RADIANS(H8316)))))))</f>
        <v>-12.523874062636487</v>
      </c>
      <c r="M8316" s="3">
        <f t="shared" si="1425"/>
        <v>0</v>
      </c>
      <c r="N8316" s="2">
        <f t="shared" si="1430"/>
        <v>66.990568601478202</v>
      </c>
      <c r="O8316" s="2">
        <f>IF('PV model'!$B$2&gt;0, 180-N8316,IF('PV model'!$B$2&lt;0,0-N8316,N8316))</f>
        <v>113.0094313985218</v>
      </c>
      <c r="P8316" s="2">
        <f>ABS(O8316-'PV model'!$B$5)</f>
        <v>91.990568601478202</v>
      </c>
      <c r="Q8316" s="3">
        <f t="shared" si="1426"/>
        <v>102.52387406263649</v>
      </c>
      <c r="R8316" s="3">
        <f t="shared" si="1431"/>
        <v>0</v>
      </c>
      <c r="S8316" s="3">
        <f t="shared" si="1427"/>
        <v>0</v>
      </c>
      <c r="T8316" s="3">
        <f>(0.5*(1-COS(RADIANS(90-$X$3)))*(D8316+E8316)*'PV model'!$B$4)</f>
        <v>0</v>
      </c>
      <c r="U8316" s="3">
        <f t="shared" si="1432"/>
        <v>0</v>
      </c>
      <c r="V8316" s="3">
        <f>('PV model'!$B$13*(U8316/1000)*(1-'PV model'!$B$14*((20+C8316)-25))*'PV model'!$B$10)/'PV model'!$B$12</f>
        <v>0</v>
      </c>
    </row>
    <row r="8317" spans="1:22" x14ac:dyDescent="0.2">
      <c r="A8317" s="10">
        <f t="shared" si="1435"/>
        <v>347</v>
      </c>
      <c r="B8317" s="10">
        <f t="shared" si="1433"/>
        <v>8</v>
      </c>
      <c r="C8317" s="23">
        <v>6.3</v>
      </c>
      <c r="D8317" s="24">
        <v>0</v>
      </c>
      <c r="E8317" s="24">
        <v>0</v>
      </c>
      <c r="F8317" s="48"/>
      <c r="G8317" s="48"/>
      <c r="H8317" s="1">
        <f t="shared" si="1434"/>
        <v>-23.255942895083145</v>
      </c>
      <c r="I8317" s="1">
        <f t="shared" si="1428"/>
        <v>4.7605618713877673</v>
      </c>
      <c r="J8317" s="4">
        <f>B8317+('PV model'!$B$3/15)+(I8317/60)</f>
        <v>7.8026760311897965</v>
      </c>
      <c r="K8317" s="2">
        <f t="shared" si="1429"/>
        <v>62.959859532153054</v>
      </c>
      <c r="L8317" s="2">
        <f>DEGREES(ASIN((((COS(RADIANS('PV model'!$B$2))*COS(RADIANS(H8317))*COS(RADIANS(K8317)))+(SIN(RADIANS('PV model'!$B$2))*SIN(RADIANS(H8317)))))))</f>
        <v>-5.0958563630305349</v>
      </c>
      <c r="M8317" s="3">
        <f t="shared" si="1425"/>
        <v>0</v>
      </c>
      <c r="N8317" s="2">
        <f t="shared" si="1430"/>
        <v>55.241996801533979</v>
      </c>
      <c r="O8317" s="2">
        <f>IF('PV model'!$B$2&gt;0, 180-N8317,IF('PV model'!$B$2&lt;0,0-N8317,N8317))</f>
        <v>124.75800319846601</v>
      </c>
      <c r="P8317" s="2">
        <f>ABS(O8317-'PV model'!$B$5)</f>
        <v>80.241996801533986</v>
      </c>
      <c r="Q8317" s="3">
        <f t="shared" si="1426"/>
        <v>95.095856363030535</v>
      </c>
      <c r="R8317" s="3">
        <f t="shared" si="1431"/>
        <v>0</v>
      </c>
      <c r="S8317" s="3">
        <f t="shared" si="1427"/>
        <v>0</v>
      </c>
      <c r="T8317" s="3">
        <f>(0.5*(1-COS(RADIANS(90-$X$3)))*(D8317+E8317)*'PV model'!$B$4)</f>
        <v>0</v>
      </c>
      <c r="U8317" s="3">
        <f t="shared" si="1432"/>
        <v>0</v>
      </c>
      <c r="V8317" s="3">
        <f>('PV model'!$B$13*(U8317/1000)*(1-'PV model'!$B$14*((20+C8317)-25))*'PV model'!$B$10)/'PV model'!$B$12</f>
        <v>0</v>
      </c>
    </row>
    <row r="8318" spans="1:22" x14ac:dyDescent="0.2">
      <c r="A8318" s="10">
        <f t="shared" si="1435"/>
        <v>347</v>
      </c>
      <c r="B8318" s="10">
        <f t="shared" si="1433"/>
        <v>9</v>
      </c>
      <c r="C8318" s="23">
        <v>6</v>
      </c>
      <c r="D8318" s="24">
        <v>0</v>
      </c>
      <c r="E8318" s="24">
        <v>0</v>
      </c>
      <c r="F8318" s="48"/>
      <c r="G8318" s="48"/>
      <c r="H8318" s="1">
        <f t="shared" si="1434"/>
        <v>-23.255942895083145</v>
      </c>
      <c r="I8318" s="1">
        <f t="shared" si="1428"/>
        <v>4.7605618713877673</v>
      </c>
      <c r="J8318" s="4">
        <f>B8318+('PV model'!$B$3/15)+(I8318/60)</f>
        <v>8.8026760311897956</v>
      </c>
      <c r="K8318" s="2">
        <f t="shared" si="1429"/>
        <v>47.959859532153068</v>
      </c>
      <c r="L8318" s="2">
        <f>DEGREES(ASIN((((COS(RADIANS('PV model'!$B$2))*COS(RADIANS(H8318))*COS(RADIANS(K8318)))+(SIN(RADIANS('PV model'!$B$2))*SIN(RADIANS(H8318)))))))</f>
        <v>1.3224854825037831</v>
      </c>
      <c r="M8318" s="3">
        <f t="shared" si="1425"/>
        <v>1.3224854825037831</v>
      </c>
      <c r="N8318" s="2">
        <f t="shared" si="1430"/>
        <v>43.0405228100486</v>
      </c>
      <c r="O8318" s="2">
        <f>IF('PV model'!$B$2&gt;0, 180-N8318,IF('PV model'!$B$2&lt;0,0-N8318,N8318))</f>
        <v>136.9594771899514</v>
      </c>
      <c r="P8318" s="2">
        <f>ABS(O8318-'PV model'!$B$5)</f>
        <v>68.0405228100486</v>
      </c>
      <c r="Q8318" s="3">
        <f t="shared" si="1426"/>
        <v>88.67751451749622</v>
      </c>
      <c r="R8318" s="3">
        <f t="shared" si="1431"/>
        <v>0</v>
      </c>
      <c r="S8318" s="3">
        <f t="shared" si="1427"/>
        <v>0</v>
      </c>
      <c r="T8318" s="3">
        <f>(0.5*(1-COS(RADIANS(90-$X$3)))*(D8318+E8318)*'PV model'!$B$4)</f>
        <v>0</v>
      </c>
      <c r="U8318" s="3">
        <f t="shared" si="1432"/>
        <v>0</v>
      </c>
      <c r="V8318" s="3">
        <f>('PV model'!$B$13*(U8318/1000)*(1-'PV model'!$B$14*((20+C8318)-25))*'PV model'!$B$10)/'PV model'!$B$12</f>
        <v>0</v>
      </c>
    </row>
    <row r="8319" spans="1:22" x14ac:dyDescent="0.2">
      <c r="A8319" s="10">
        <f t="shared" si="1435"/>
        <v>347</v>
      </c>
      <c r="B8319" s="10">
        <f t="shared" si="1433"/>
        <v>10</v>
      </c>
      <c r="C8319" s="23">
        <v>6.1</v>
      </c>
      <c r="D8319" s="24">
        <v>10.10205</v>
      </c>
      <c r="E8319" s="24">
        <v>21.168000000000003</v>
      </c>
      <c r="F8319" s="48"/>
      <c r="G8319" s="48"/>
      <c r="H8319" s="1">
        <f t="shared" si="1434"/>
        <v>-23.255942895083145</v>
      </c>
      <c r="I8319" s="1">
        <f t="shared" si="1428"/>
        <v>4.7605618713877673</v>
      </c>
      <c r="J8319" s="4">
        <f>B8319+('PV model'!$B$3/15)+(I8319/60)</f>
        <v>9.8026760311897956</v>
      </c>
      <c r="K8319" s="2">
        <f t="shared" si="1429"/>
        <v>32.959859532153068</v>
      </c>
      <c r="L8319" s="2">
        <f>DEGREES(ASIN((((COS(RADIANS('PV model'!$B$2))*COS(RADIANS(H8319))*COS(RADIANS(K8319)))+(SIN(RADIANS('PV model'!$B$2))*SIN(RADIANS(H8319)))))))</f>
        <v>6.386425545894574</v>
      </c>
      <c r="M8319" s="3">
        <f t="shared" si="1425"/>
        <v>6.386425545894574</v>
      </c>
      <c r="N8319" s="2">
        <f t="shared" si="1430"/>
        <v>30.196595133306278</v>
      </c>
      <c r="O8319" s="2">
        <f>IF('PV model'!$B$2&gt;0, 180-N8319,IF('PV model'!$B$2&lt;0,0-N8319,N8319))</f>
        <v>149.80340486669371</v>
      </c>
      <c r="P8319" s="2">
        <f>ABS(O8319-'PV model'!$B$5)</f>
        <v>55.196595133306289</v>
      </c>
      <c r="Q8319" s="3">
        <f t="shared" si="1426"/>
        <v>83.613574454105418</v>
      </c>
      <c r="R8319" s="3">
        <f t="shared" si="1431"/>
        <v>10.102050000000006</v>
      </c>
      <c r="S8319" s="3">
        <f t="shared" si="1427"/>
        <v>23.347834613778545</v>
      </c>
      <c r="T8319" s="3">
        <f>(0.5*(1-COS(RADIANS(90-$X$3)))*(D8319+E8319)*'PV model'!$B$4)</f>
        <v>0</v>
      </c>
      <c r="U8319" s="3">
        <f t="shared" si="1432"/>
        <v>33.449884613778551</v>
      </c>
      <c r="V8319" s="3">
        <f>('PV model'!$B$13*(U8319/1000)*(1-'PV model'!$B$14*((20+C8319)-25))*'PV model'!$B$10)/'PV model'!$B$12</f>
        <v>3.3289384039429328</v>
      </c>
    </row>
    <row r="8320" spans="1:22" x14ac:dyDescent="0.2">
      <c r="A8320" s="10">
        <f t="shared" si="1435"/>
        <v>347</v>
      </c>
      <c r="B8320" s="10">
        <f t="shared" si="1433"/>
        <v>11</v>
      </c>
      <c r="C8320" s="23">
        <v>6.3</v>
      </c>
      <c r="D8320" s="24">
        <v>218.87774999999999</v>
      </c>
      <c r="E8320" s="24">
        <v>47.628</v>
      </c>
      <c r="F8320" s="48"/>
      <c r="G8320" s="48"/>
      <c r="H8320" s="1">
        <f t="shared" si="1434"/>
        <v>-23.255942895083145</v>
      </c>
      <c r="I8320" s="1">
        <f t="shared" si="1428"/>
        <v>4.7605618713877673</v>
      </c>
      <c r="J8320" s="4">
        <f>B8320+('PV model'!$B$3/15)+(I8320/60)</f>
        <v>10.802676031189796</v>
      </c>
      <c r="K8320" s="2">
        <f t="shared" si="1429"/>
        <v>17.959859532153068</v>
      </c>
      <c r="L8320" s="2">
        <f>DEGREES(ASIN((((COS(RADIANS('PV model'!$B$2))*COS(RADIANS(H8320))*COS(RADIANS(K8320)))+(SIN(RADIANS('PV model'!$B$2))*SIN(RADIANS(H8320)))))))</f>
        <v>9.766402010510177</v>
      </c>
      <c r="M8320" s="3">
        <f t="shared" si="1425"/>
        <v>9.766402010510177</v>
      </c>
      <c r="N8320" s="2">
        <f t="shared" si="1430"/>
        <v>16.706146290918063</v>
      </c>
      <c r="O8320" s="2">
        <f>IF('PV model'!$B$2&gt;0, 180-N8320,IF('PV model'!$B$2&lt;0,0-N8320,N8320))</f>
        <v>163.29385370908193</v>
      </c>
      <c r="P8320" s="2">
        <f>ABS(O8320-'PV model'!$B$5)</f>
        <v>41.70614629091807</v>
      </c>
      <c r="Q8320" s="3">
        <f t="shared" si="1426"/>
        <v>80.233597989489823</v>
      </c>
      <c r="R8320" s="3">
        <f t="shared" si="1431"/>
        <v>218.87775000000016</v>
      </c>
      <c r="S8320" s="3">
        <f t="shared" si="1427"/>
        <v>57.265798080123211</v>
      </c>
      <c r="T8320" s="3">
        <f>(0.5*(1-COS(RADIANS(90-$X$3)))*(D8320+E8320)*'PV model'!$B$4)</f>
        <v>0</v>
      </c>
      <c r="U8320" s="3">
        <f t="shared" si="1432"/>
        <v>276.14354808012337</v>
      </c>
      <c r="V8320" s="3">
        <f>('PV model'!$B$13*(U8320/1000)*(1-'PV model'!$B$14*((20+C8320)-25))*'PV model'!$B$10)/'PV model'!$B$12</f>
        <v>27.459771858945469</v>
      </c>
    </row>
    <row r="8321" spans="1:22" x14ac:dyDescent="0.2">
      <c r="A8321" s="10">
        <f t="shared" si="1435"/>
        <v>347</v>
      </c>
      <c r="B8321" s="10">
        <f t="shared" si="1433"/>
        <v>12</v>
      </c>
      <c r="C8321" s="23">
        <v>6.4</v>
      </c>
      <c r="D8321" s="24">
        <v>448.97999999999996</v>
      </c>
      <c r="E8321" s="24">
        <v>45.863999999999997</v>
      </c>
      <c r="F8321" s="48"/>
      <c r="G8321" s="48"/>
      <c r="H8321" s="1">
        <f t="shared" si="1434"/>
        <v>-23.255942895083145</v>
      </c>
      <c r="I8321" s="1">
        <f t="shared" si="1428"/>
        <v>4.7605618713877673</v>
      </c>
      <c r="J8321" s="4">
        <f>B8321+('PV model'!$B$3/15)+(I8321/60)</f>
        <v>11.802676031189796</v>
      </c>
      <c r="K8321" s="2">
        <f t="shared" si="1429"/>
        <v>2.9598595321530663</v>
      </c>
      <c r="L8321" s="2">
        <f>DEGREES(ASIN((((COS(RADIANS('PV model'!$B$2))*COS(RADIANS(H8321))*COS(RADIANS(K8321)))+(SIN(RADIANS('PV model'!$B$2))*SIN(RADIANS(H8321)))))))</f>
        <v>11.203505777245734</v>
      </c>
      <c r="M8321" s="3">
        <f t="shared" si="1425"/>
        <v>11.203505777245734</v>
      </c>
      <c r="N8321" s="2">
        <f t="shared" si="1430"/>
        <v>2.7720492705533686</v>
      </c>
      <c r="O8321" s="2">
        <f>IF('PV model'!$B$2&gt;0, 180-N8321,IF('PV model'!$B$2&lt;0,0-N8321,N8321))</f>
        <v>177.22795072944663</v>
      </c>
      <c r="P8321" s="2">
        <f>ABS(O8321-'PV model'!$B$5)</f>
        <v>27.772049270553367</v>
      </c>
      <c r="Q8321" s="3">
        <f t="shared" si="1426"/>
        <v>78.796494222754276</v>
      </c>
      <c r="R8321" s="3">
        <f t="shared" si="1431"/>
        <v>448.97999999999934</v>
      </c>
      <c r="S8321" s="3">
        <f t="shared" si="1427"/>
        <v>55.806229980486648</v>
      </c>
      <c r="T8321" s="3">
        <f>(0.5*(1-COS(RADIANS(90-$X$3)))*(D8321+E8321)*'PV model'!$B$4)</f>
        <v>0</v>
      </c>
      <c r="U8321" s="3">
        <f t="shared" si="1432"/>
        <v>504.78622998048598</v>
      </c>
      <c r="V8321" s="3">
        <f>('PV model'!$B$13*(U8321/1000)*(1-'PV model'!$B$14*((20+C8321)-25))*'PV model'!$B$10)/'PV model'!$B$12</f>
        <v>50.175864332175813</v>
      </c>
    </row>
    <row r="8322" spans="1:22" x14ac:dyDescent="0.2">
      <c r="A8322" s="10">
        <f t="shared" si="1435"/>
        <v>347</v>
      </c>
      <c r="B8322" s="10">
        <f t="shared" si="1433"/>
        <v>13</v>
      </c>
      <c r="C8322" s="23">
        <v>5.6</v>
      </c>
      <c r="D8322" s="24">
        <v>459.08205000000004</v>
      </c>
      <c r="E8322" s="24">
        <v>48.51</v>
      </c>
      <c r="F8322" s="48"/>
      <c r="G8322" s="48"/>
      <c r="H8322" s="1">
        <f t="shared" si="1434"/>
        <v>-23.255942895083145</v>
      </c>
      <c r="I8322" s="1">
        <f t="shared" si="1428"/>
        <v>4.7605618713877673</v>
      </c>
      <c r="J8322" s="4">
        <f>B8322+('PV model'!$B$3/15)+(I8322/60)</f>
        <v>12.802676031189796</v>
      </c>
      <c r="K8322" s="2">
        <f t="shared" si="1429"/>
        <v>-12.040140467846934</v>
      </c>
      <c r="L8322" s="2">
        <f>DEGREES(ASIN((((COS(RADIANS('PV model'!$B$2))*COS(RADIANS(H8322))*COS(RADIANS(K8322)))+(SIN(RADIANS('PV model'!$B$2))*SIN(RADIANS(H8322)))))))</f>
        <v>10.576080631655872</v>
      </c>
      <c r="M8322" s="3">
        <f t="shared" si="1425"/>
        <v>10.576080631655872</v>
      </c>
      <c r="N8322" s="2">
        <f t="shared" si="1430"/>
        <v>-11.242412945977707</v>
      </c>
      <c r="O8322" s="2">
        <f>IF('PV model'!$B$2&gt;0, 180-N8322,IF('PV model'!$B$2&lt;0,0-N8322,N8322))</f>
        <v>191.24241294597772</v>
      </c>
      <c r="P8322" s="2">
        <f>ABS(O8322-'PV model'!$B$5)</f>
        <v>13.757587054022281</v>
      </c>
      <c r="Q8322" s="3">
        <f t="shared" si="1426"/>
        <v>79.42391936834413</v>
      </c>
      <c r="R8322" s="3">
        <f t="shared" si="1431"/>
        <v>459.08205000000004</v>
      </c>
      <c r="S8322" s="3">
        <f t="shared" si="1427"/>
        <v>58.814650295255419</v>
      </c>
      <c r="T8322" s="3">
        <f>(0.5*(1-COS(RADIANS(90-$X$3)))*(D8322+E8322)*'PV model'!$B$4)</f>
        <v>0</v>
      </c>
      <c r="U8322" s="3">
        <f t="shared" si="1432"/>
        <v>517.89670029525541</v>
      </c>
      <c r="V8322" s="3">
        <f>('PV model'!$B$13*(U8322/1000)*(1-'PV model'!$B$14*((20+C8322)-25))*'PV model'!$B$10)/'PV model'!$B$12</f>
        <v>51.644708671526097</v>
      </c>
    </row>
    <row r="8323" spans="1:22" x14ac:dyDescent="0.2">
      <c r="A8323" s="10">
        <f t="shared" si="1435"/>
        <v>347</v>
      </c>
      <c r="B8323" s="10">
        <f t="shared" si="1433"/>
        <v>14</v>
      </c>
      <c r="C8323" s="23">
        <v>4.9000000000000004</v>
      </c>
      <c r="D8323" s="24">
        <v>417.5514</v>
      </c>
      <c r="E8323" s="24">
        <v>41.454000000000001</v>
      </c>
      <c r="F8323" s="48"/>
      <c r="G8323" s="48"/>
      <c r="H8323" s="1">
        <f t="shared" si="1434"/>
        <v>-23.255942895083145</v>
      </c>
      <c r="I8323" s="1">
        <f t="shared" si="1428"/>
        <v>4.7605618713877673</v>
      </c>
      <c r="J8323" s="4">
        <f>B8323+('PV model'!$B$3/15)+(I8323/60)</f>
        <v>13.802676031189796</v>
      </c>
      <c r="K8323" s="2">
        <f t="shared" si="1429"/>
        <v>-27.040140467846932</v>
      </c>
      <c r="L8323" s="2">
        <f>DEGREES(ASIN((((COS(RADIANS('PV model'!$B$2))*COS(RADIANS(H8323))*COS(RADIANS(K8323)))+(SIN(RADIANS('PV model'!$B$2))*SIN(RADIANS(H8323)))))))</f>
        <v>7.9381649886816428</v>
      </c>
      <c r="M8323" s="3">
        <f t="shared" si="1425"/>
        <v>7.9381649886816428</v>
      </c>
      <c r="N8323" s="2">
        <f t="shared" si="1430"/>
        <v>-24.9431204231396</v>
      </c>
      <c r="O8323" s="2">
        <f>IF('PV model'!$B$2&gt;0, 180-N8323,IF('PV model'!$B$2&lt;0,0-N8323,N8323))</f>
        <v>204.94312042313959</v>
      </c>
      <c r="P8323" s="2">
        <f>ABS(O8323-'PV model'!$B$5)</f>
        <v>5.6879576860410452E-2</v>
      </c>
      <c r="Q8323" s="3">
        <f t="shared" si="1426"/>
        <v>82.061835011318365</v>
      </c>
      <c r="R8323" s="3">
        <f t="shared" si="1431"/>
        <v>417.5514</v>
      </c>
      <c r="S8323" s="3">
        <f t="shared" si="1427"/>
        <v>49.61777929223085</v>
      </c>
      <c r="T8323" s="3">
        <f>(0.5*(1-COS(RADIANS(90-$X$3)))*(D8323+E8323)*'PV model'!$B$4)</f>
        <v>0</v>
      </c>
      <c r="U8323" s="3">
        <f t="shared" si="1432"/>
        <v>467.16917929223087</v>
      </c>
      <c r="V8323" s="3">
        <f>('PV model'!$B$13*(U8323/1000)*(1-'PV model'!$B$14*((20+C8323)-25))*'PV model'!$B$10)/'PV model'!$B$12</f>
        <v>46.71691045451621</v>
      </c>
    </row>
    <row r="8324" spans="1:22" x14ac:dyDescent="0.2">
      <c r="A8324" s="10">
        <f t="shared" si="1435"/>
        <v>347</v>
      </c>
      <c r="B8324" s="10">
        <f t="shared" si="1433"/>
        <v>15</v>
      </c>
      <c r="C8324" s="23">
        <v>4.0999999999999996</v>
      </c>
      <c r="D8324" s="24">
        <v>212.14305000000002</v>
      </c>
      <c r="E8324" s="24">
        <v>30.869999999999997</v>
      </c>
      <c r="F8324" s="48"/>
      <c r="G8324" s="48"/>
      <c r="H8324" s="1">
        <f t="shared" si="1434"/>
        <v>-23.255942895083145</v>
      </c>
      <c r="I8324" s="1">
        <f t="shared" si="1428"/>
        <v>4.7605618713877673</v>
      </c>
      <c r="J8324" s="4">
        <f>B8324+('PV model'!$B$3/15)+(I8324/60)</f>
        <v>14.802676031189796</v>
      </c>
      <c r="K8324" s="2">
        <f t="shared" si="1429"/>
        <v>-42.040140467846932</v>
      </c>
      <c r="L8324" s="2">
        <f>DEGREES(ASIN((((COS(RADIANS('PV model'!$B$2))*COS(RADIANS(H8324))*COS(RADIANS(K8324)))+(SIN(RADIANS('PV model'!$B$2))*SIN(RADIANS(H8324)))))))</f>
        <v>3.5018485763066587</v>
      </c>
      <c r="M8324" s="3">
        <f t="shared" si="1425"/>
        <v>3.5018485763066587</v>
      </c>
      <c r="N8324" s="2">
        <f t="shared" si="1430"/>
        <v>-38.053209002277278</v>
      </c>
      <c r="O8324" s="2">
        <f>IF('PV model'!$B$2&gt;0, 180-N8324,IF('PV model'!$B$2&lt;0,0-N8324,N8324))</f>
        <v>218.05320900227727</v>
      </c>
      <c r="P8324" s="2">
        <f>ABS(O8324-'PV model'!$B$5)</f>
        <v>13.053209002277271</v>
      </c>
      <c r="Q8324" s="3">
        <f t="shared" si="1426"/>
        <v>86.498151423693329</v>
      </c>
      <c r="R8324" s="3">
        <f t="shared" si="1431"/>
        <v>212.14305000000056</v>
      </c>
      <c r="S8324" s="3">
        <f t="shared" si="1427"/>
        <v>36.371314408602629</v>
      </c>
      <c r="T8324" s="3">
        <f>(0.5*(1-COS(RADIANS(90-$X$3)))*(D8324+E8324)*'PV model'!$B$4)</f>
        <v>0</v>
      </c>
      <c r="U8324" s="3">
        <f t="shared" si="1432"/>
        <v>248.51436440860317</v>
      </c>
      <c r="V8324" s="3">
        <f>('PV model'!$B$13*(U8324/1000)*(1-'PV model'!$B$14*((20+C8324)-25))*'PV model'!$B$10)/'PV model'!$B$12</f>
        <v>24.930925251402595</v>
      </c>
    </row>
    <row r="8325" spans="1:22" x14ac:dyDescent="0.2">
      <c r="A8325" s="10">
        <f t="shared" si="1435"/>
        <v>347</v>
      </c>
      <c r="B8325" s="10">
        <f t="shared" si="1433"/>
        <v>16</v>
      </c>
      <c r="C8325" s="23">
        <v>3.4</v>
      </c>
      <c r="D8325" s="24">
        <v>0</v>
      </c>
      <c r="E8325" s="24">
        <v>7.9380000000000006</v>
      </c>
      <c r="F8325" s="48"/>
      <c r="G8325" s="48"/>
      <c r="H8325" s="1">
        <f t="shared" si="1434"/>
        <v>-23.255942895083145</v>
      </c>
      <c r="I8325" s="1">
        <f t="shared" si="1428"/>
        <v>4.7605618713877673</v>
      </c>
      <c r="J8325" s="4">
        <f>B8325+('PV model'!$B$3/15)+(I8325/60)</f>
        <v>15.802676031189796</v>
      </c>
      <c r="K8325" s="2">
        <f t="shared" si="1429"/>
        <v>-57.040140467846932</v>
      </c>
      <c r="L8325" s="2">
        <f>DEGREES(ASIN((((COS(RADIANS('PV model'!$B$2))*COS(RADIANS(H8325))*COS(RADIANS(K8325)))+(SIN(RADIANS('PV model'!$B$2))*SIN(RADIANS(H8325)))))))</f>
        <v>-2.4232252308739657</v>
      </c>
      <c r="M8325" s="3">
        <f t="shared" si="1425"/>
        <v>0</v>
      </c>
      <c r="N8325" s="2">
        <f t="shared" si="1430"/>
        <v>-50.495005641080731</v>
      </c>
      <c r="O8325" s="2">
        <f>IF('PV model'!$B$2&gt;0, 180-N8325,IF('PV model'!$B$2&lt;0,0-N8325,N8325))</f>
        <v>230.49500564108072</v>
      </c>
      <c r="P8325" s="2">
        <f>ABS(O8325-'PV model'!$B$5)</f>
        <v>25.495005641080724</v>
      </c>
      <c r="Q8325" s="3">
        <f t="shared" si="1426"/>
        <v>92.423225230873967</v>
      </c>
      <c r="R8325" s="3">
        <f t="shared" si="1431"/>
        <v>0</v>
      </c>
      <c r="S8325" s="3">
        <f t="shared" si="1427"/>
        <v>7.9380000000000006</v>
      </c>
      <c r="T8325" s="3">
        <f>(0.5*(1-COS(RADIANS(90-$X$3)))*(D8325+E8325)*'PV model'!$B$4)</f>
        <v>0</v>
      </c>
      <c r="U8325" s="3">
        <f t="shared" si="1432"/>
        <v>7.9380000000000006</v>
      </c>
      <c r="V8325" s="3">
        <f>('PV model'!$B$13*(U8325/1000)*(1-'PV model'!$B$14*((20+C8325)-25))*'PV model'!$B$10)/'PV model'!$B$12</f>
        <v>0.79856076787199992</v>
      </c>
    </row>
    <row r="8326" spans="1:22" x14ac:dyDescent="0.2">
      <c r="A8326" s="10">
        <f t="shared" si="1435"/>
        <v>347</v>
      </c>
      <c r="B8326" s="10">
        <f t="shared" si="1433"/>
        <v>17</v>
      </c>
      <c r="C8326" s="23">
        <v>2.6</v>
      </c>
      <c r="D8326" s="24">
        <v>0</v>
      </c>
      <c r="E8326" s="24">
        <v>0</v>
      </c>
      <c r="F8326" s="48"/>
      <c r="G8326" s="48"/>
      <c r="H8326" s="1">
        <f t="shared" si="1434"/>
        <v>-23.255942895083145</v>
      </c>
      <c r="I8326" s="1">
        <f t="shared" si="1428"/>
        <v>4.7605618713877673</v>
      </c>
      <c r="J8326" s="4">
        <f>B8326+('PV model'!$B$3/15)+(I8326/60)</f>
        <v>16.802676031189794</v>
      </c>
      <c r="K8326" s="2">
        <f t="shared" si="1429"/>
        <v>-72.040140467846911</v>
      </c>
      <c r="L8326" s="2">
        <f>DEGREES(ASIN((((COS(RADIANS('PV model'!$B$2))*COS(RADIANS(H8326))*COS(RADIANS(K8326)))+(SIN(RADIANS('PV model'!$B$2))*SIN(RADIANS(H8326)))))))</f>
        <v>-9.4935152544089387</v>
      </c>
      <c r="M8326" s="3">
        <f t="shared" ref="M8326:M8389" si="1436">IF(L8326&gt;0, L8326, 0)</f>
        <v>0</v>
      </c>
      <c r="N8326" s="2">
        <f t="shared" si="1430"/>
        <v>-62.389435670864458</v>
      </c>
      <c r="O8326" s="2">
        <f>IF('PV model'!$B$2&gt;0, 180-N8326,IF('PV model'!$B$2&lt;0,0-N8326,N8326))</f>
        <v>242.38943567086446</v>
      </c>
      <c r="P8326" s="2">
        <f>ABS(O8326-'PV model'!$B$5)</f>
        <v>37.389435670864458</v>
      </c>
      <c r="Q8326" s="3">
        <f t="shared" ref="Q8326:Q8389" si="1437">DEGREES(ACOS((SIN(RADIANS(L8326))*COS(RADIANS(90-$X$3))+COS(RADIANS(L8326))*COS(RADIANS(P8326))*SIN(RADIANS(90-$X$3)))))</f>
        <v>99.493515254408948</v>
      </c>
      <c r="R8326" s="3">
        <f t="shared" si="1431"/>
        <v>0</v>
      </c>
      <c r="S8326" s="3">
        <f t="shared" ref="S8326:S8389" si="1438">IF($Z$3=TRUE, IF(E8326=0,0,E8326*(0.5*(1+COS(RADIANS(90-$X$3))*(1+(1-(E8326^2/(D8326+E8326)^2))*(SIN(RADIANS(0.5*$X$3))^3)))*(1+(1-(E8326^2/(D8326+E8326)^2))*(COS(RADIANS(Q8326))^2)*(SIN(RADIANS(90-L8326))^3)))), IF(E8326=0,0,E8326*(0.5*(1+COS(RADIANS(90-$X$3))))))</f>
        <v>0</v>
      </c>
      <c r="T8326" s="3">
        <f>(0.5*(1-COS(RADIANS(90-$X$3)))*(D8326+E8326)*'PV model'!$B$4)</f>
        <v>0</v>
      </c>
      <c r="U8326" s="3">
        <f t="shared" si="1432"/>
        <v>0</v>
      </c>
      <c r="V8326" s="3">
        <f>('PV model'!$B$13*(U8326/1000)*(1-'PV model'!$B$14*((20+C8326)-25))*'PV model'!$B$10)/'PV model'!$B$12</f>
        <v>0</v>
      </c>
    </row>
    <row r="8327" spans="1:22" x14ac:dyDescent="0.2">
      <c r="A8327" s="10">
        <f t="shared" si="1435"/>
        <v>347</v>
      </c>
      <c r="B8327" s="10">
        <f t="shared" si="1433"/>
        <v>18</v>
      </c>
      <c r="C8327" s="23">
        <v>1.9</v>
      </c>
      <c r="D8327" s="24">
        <v>0</v>
      </c>
      <c r="E8327" s="24">
        <v>0</v>
      </c>
      <c r="F8327" s="48"/>
      <c r="G8327" s="48"/>
      <c r="H8327" s="1">
        <f t="shared" si="1434"/>
        <v>-23.255942895083145</v>
      </c>
      <c r="I8327" s="1">
        <f t="shared" ref="I8327:I8390" si="1439">9.87*SIN(RADIANS(1.978*A8327-160.22))-7.53*COS(RADIANS(0.989*A8327-80.11))-1.5*SIN((RADIANS(0.989*A8327-80.11)))</f>
        <v>4.7605618713877673</v>
      </c>
      <c r="J8327" s="4">
        <f>B8327+('PV model'!$B$3/15)+(I8327/60)</f>
        <v>17.802676031189794</v>
      </c>
      <c r="K8327" s="2">
        <f t="shared" ref="K8327:K8390" si="1440">15*(12-J8327)</f>
        <v>-87.040140467846911</v>
      </c>
      <c r="L8327" s="2">
        <f>DEGREES(ASIN((((COS(RADIANS('PV model'!$B$2))*COS(RADIANS(H8327))*COS(RADIANS(K8327)))+(SIN(RADIANS('PV model'!$B$2))*SIN(RADIANS(H8327)))))))</f>
        <v>-17.369121299419291</v>
      </c>
      <c r="M8327" s="3">
        <f t="shared" si="1436"/>
        <v>0</v>
      </c>
      <c r="N8327" s="2">
        <f t="shared" ref="N8327:N8390" si="1441">DEGREES(ASIN((COS(RADIANS(H8327))*SIN(RADIANS(K8327)))/COS(RADIANS(L8327))))</f>
        <v>-74.020735166595628</v>
      </c>
      <c r="O8327" s="2">
        <f>IF('PV model'!$B$2&gt;0, 180-N8327,IF('PV model'!$B$2&lt;0,0-N8327,N8327))</f>
        <v>254.02073516659561</v>
      </c>
      <c r="P8327" s="2">
        <f>ABS(O8327-'PV model'!$B$5)</f>
        <v>49.020735166595614</v>
      </c>
      <c r="Q8327" s="3">
        <f t="shared" si="1437"/>
        <v>107.36912129941931</v>
      </c>
      <c r="R8327" s="3">
        <f t="shared" ref="R8327:R8390" si="1442">IF(D8327=0,0,D8327*COS(RADIANS(Q8327))/SIN(RADIANS(L8327)))</f>
        <v>0</v>
      </c>
      <c r="S8327" s="3">
        <f t="shared" si="1438"/>
        <v>0</v>
      </c>
      <c r="T8327" s="3">
        <f>(0.5*(1-COS(RADIANS(90-$X$3)))*(D8327+E8327)*'PV model'!$B$4)</f>
        <v>0</v>
      </c>
      <c r="U8327" s="3">
        <f t="shared" ref="U8327:U8390" si="1443">R8327+S8327+T8327</f>
        <v>0</v>
      </c>
      <c r="V8327" s="3">
        <f>('PV model'!$B$13*(U8327/1000)*(1-'PV model'!$B$14*((20+C8327)-25))*'PV model'!$B$10)/'PV model'!$B$12</f>
        <v>0</v>
      </c>
    </row>
    <row r="8328" spans="1:22" x14ac:dyDescent="0.2">
      <c r="A8328" s="10">
        <f t="shared" si="1435"/>
        <v>347</v>
      </c>
      <c r="B8328" s="10">
        <f t="shared" ref="B8328:B8391" si="1444">IF(B8327&lt;24,B8327+1,1)</f>
        <v>19</v>
      </c>
      <c r="C8328" s="23">
        <v>1.8</v>
      </c>
      <c r="D8328" s="24">
        <v>0</v>
      </c>
      <c r="E8328" s="24">
        <v>0</v>
      </c>
      <c r="F8328" s="48"/>
      <c r="G8328" s="48"/>
      <c r="H8328" s="1">
        <f t="shared" ref="H8328:H8391" si="1445">(23.465*SIN(RADIANS(280.1+0.9863*A8328)))</f>
        <v>-23.255942895083145</v>
      </c>
      <c r="I8328" s="1">
        <f t="shared" si="1439"/>
        <v>4.7605618713877673</v>
      </c>
      <c r="J8328" s="4">
        <f>B8328+('PV model'!$B$3/15)+(I8328/60)</f>
        <v>18.802676031189794</v>
      </c>
      <c r="K8328" s="2">
        <f t="shared" si="1440"/>
        <v>-102.04014046784691</v>
      </c>
      <c r="L8328" s="2">
        <f>DEGREES(ASIN((((COS(RADIANS('PV model'!$B$2))*COS(RADIANS(H8328))*COS(RADIANS(K8328)))+(SIN(RADIANS('PV model'!$B$2))*SIN(RADIANS(H8328)))))))</f>
        <v>-25.718383506837718</v>
      </c>
      <c r="M8328" s="3">
        <f t="shared" si="1436"/>
        <v>0</v>
      </c>
      <c r="N8328" s="2">
        <f t="shared" si="1441"/>
        <v>-85.818251511987583</v>
      </c>
      <c r="O8328" s="2">
        <f>IF('PV model'!$B$2&gt;0, 180-N8328,IF('PV model'!$B$2&lt;0,0-N8328,N8328))</f>
        <v>265.81825151198757</v>
      </c>
      <c r="P8328" s="2">
        <f>ABS(O8328-'PV model'!$B$5)</f>
        <v>60.818251511987569</v>
      </c>
      <c r="Q8328" s="3">
        <f t="shared" si="1437"/>
        <v>115.71838350683772</v>
      </c>
      <c r="R8328" s="3">
        <f t="shared" si="1442"/>
        <v>0</v>
      </c>
      <c r="S8328" s="3">
        <f t="shared" si="1438"/>
        <v>0</v>
      </c>
      <c r="T8328" s="3">
        <f>(0.5*(1-COS(RADIANS(90-$X$3)))*(D8328+E8328)*'PV model'!$B$4)</f>
        <v>0</v>
      </c>
      <c r="U8328" s="3">
        <f t="shared" si="1443"/>
        <v>0</v>
      </c>
      <c r="V8328" s="3">
        <f>('PV model'!$B$13*(U8328/1000)*(1-'PV model'!$B$14*((20+C8328)-25))*'PV model'!$B$10)/'PV model'!$B$12</f>
        <v>0</v>
      </c>
    </row>
    <row r="8329" spans="1:22" x14ac:dyDescent="0.2">
      <c r="A8329" s="10">
        <f t="shared" si="1435"/>
        <v>347</v>
      </c>
      <c r="B8329" s="10">
        <f t="shared" si="1444"/>
        <v>20</v>
      </c>
      <c r="C8329" s="23">
        <v>1.8</v>
      </c>
      <c r="D8329" s="24">
        <v>0</v>
      </c>
      <c r="E8329" s="24">
        <v>0</v>
      </c>
      <c r="F8329" s="48"/>
      <c r="G8329" s="48"/>
      <c r="H8329" s="1">
        <f t="shared" si="1445"/>
        <v>-23.255942895083145</v>
      </c>
      <c r="I8329" s="1">
        <f t="shared" si="1439"/>
        <v>4.7605618713877673</v>
      </c>
      <c r="J8329" s="4">
        <f>B8329+('PV model'!$B$3/15)+(I8329/60)</f>
        <v>19.802676031189794</v>
      </c>
      <c r="K8329" s="2">
        <f t="shared" si="1440"/>
        <v>-117.04014046784691</v>
      </c>
      <c r="L8329" s="2">
        <f>DEGREES(ASIN((((COS(RADIANS('PV model'!$B$2))*COS(RADIANS(H8329))*COS(RADIANS(K8329)))+(SIN(RADIANS('PV model'!$B$2))*SIN(RADIANS(H8329)))))))</f>
        <v>-34.192306264988439</v>
      </c>
      <c r="M8329" s="3">
        <f t="shared" si="1436"/>
        <v>0</v>
      </c>
      <c r="N8329" s="2">
        <f t="shared" si="1441"/>
        <v>-81.617786172895563</v>
      </c>
      <c r="O8329" s="2">
        <f>IF('PV model'!$B$2&gt;0, 180-N8329,IF('PV model'!$B$2&lt;0,0-N8329,N8329))</f>
        <v>261.61778617289553</v>
      </c>
      <c r="P8329" s="2">
        <f>ABS(O8329-'PV model'!$B$5)</f>
        <v>56.617786172895535</v>
      </c>
      <c r="Q8329" s="3">
        <f t="shared" si="1437"/>
        <v>124.19230626498845</v>
      </c>
      <c r="R8329" s="3">
        <f t="shared" si="1442"/>
        <v>0</v>
      </c>
      <c r="S8329" s="3">
        <f t="shared" si="1438"/>
        <v>0</v>
      </c>
      <c r="T8329" s="3">
        <f>(0.5*(1-COS(RADIANS(90-$X$3)))*(D8329+E8329)*'PV model'!$B$4)</f>
        <v>0</v>
      </c>
      <c r="U8329" s="3">
        <f t="shared" si="1443"/>
        <v>0</v>
      </c>
      <c r="V8329" s="3">
        <f>('PV model'!$B$13*(U8329/1000)*(1-'PV model'!$B$14*((20+C8329)-25))*'PV model'!$B$10)/'PV model'!$B$12</f>
        <v>0</v>
      </c>
    </row>
    <row r="8330" spans="1:22" x14ac:dyDescent="0.2">
      <c r="A8330" s="10">
        <f t="shared" si="1435"/>
        <v>347</v>
      </c>
      <c r="B8330" s="10">
        <f t="shared" si="1444"/>
        <v>21</v>
      </c>
      <c r="C8330" s="23">
        <v>1.7</v>
      </c>
      <c r="D8330" s="24">
        <v>0</v>
      </c>
      <c r="E8330" s="24">
        <v>0</v>
      </c>
      <c r="F8330" s="48"/>
      <c r="G8330" s="48"/>
      <c r="H8330" s="1">
        <f t="shared" si="1445"/>
        <v>-23.255942895083145</v>
      </c>
      <c r="I8330" s="1">
        <f t="shared" si="1439"/>
        <v>4.7605618713877673</v>
      </c>
      <c r="J8330" s="4">
        <f>B8330+('PV model'!$B$3/15)+(I8330/60)</f>
        <v>20.802676031189794</v>
      </c>
      <c r="K8330" s="2">
        <f t="shared" si="1440"/>
        <v>-132.0401404678469</v>
      </c>
      <c r="L8330" s="2">
        <f>DEGREES(ASIN((((COS(RADIANS('PV model'!$B$2))*COS(RADIANS(H8330))*COS(RADIANS(K8330)))+(SIN(RADIANS('PV model'!$B$2))*SIN(RADIANS(H8330)))))))</f>
        <v>-42.366790225062353</v>
      </c>
      <c r="M8330" s="3">
        <f t="shared" si="1436"/>
        <v>0</v>
      </c>
      <c r="N8330" s="2">
        <f t="shared" si="1441"/>
        <v>-67.445125846945871</v>
      </c>
      <c r="O8330" s="2">
        <f>IF('PV model'!$B$2&gt;0, 180-N8330,IF('PV model'!$B$2&lt;0,0-N8330,N8330))</f>
        <v>247.44512584694587</v>
      </c>
      <c r="P8330" s="2">
        <f>ABS(O8330-'PV model'!$B$5)</f>
        <v>42.445125846945871</v>
      </c>
      <c r="Q8330" s="3">
        <f t="shared" si="1437"/>
        <v>132.36679022506235</v>
      </c>
      <c r="R8330" s="3">
        <f t="shared" si="1442"/>
        <v>0</v>
      </c>
      <c r="S8330" s="3">
        <f t="shared" si="1438"/>
        <v>0</v>
      </c>
      <c r="T8330" s="3">
        <f>(0.5*(1-COS(RADIANS(90-$X$3)))*(D8330+E8330)*'PV model'!$B$4)</f>
        <v>0</v>
      </c>
      <c r="U8330" s="3">
        <f t="shared" si="1443"/>
        <v>0</v>
      </c>
      <c r="V8330" s="3">
        <f>('PV model'!$B$13*(U8330/1000)*(1-'PV model'!$B$14*((20+C8330)-25))*'PV model'!$B$10)/'PV model'!$B$12</f>
        <v>0</v>
      </c>
    </row>
    <row r="8331" spans="1:22" x14ac:dyDescent="0.2">
      <c r="A8331" s="10">
        <f t="shared" si="1435"/>
        <v>347</v>
      </c>
      <c r="B8331" s="10">
        <f t="shared" si="1444"/>
        <v>22</v>
      </c>
      <c r="C8331" s="23">
        <v>1.5</v>
      </c>
      <c r="D8331" s="24">
        <v>0</v>
      </c>
      <c r="E8331" s="24">
        <v>0</v>
      </c>
      <c r="F8331" s="48"/>
      <c r="G8331" s="48"/>
      <c r="H8331" s="1">
        <f t="shared" si="1445"/>
        <v>-23.255942895083145</v>
      </c>
      <c r="I8331" s="1">
        <f t="shared" si="1439"/>
        <v>4.7605618713877673</v>
      </c>
      <c r="J8331" s="4">
        <f>B8331+('PV model'!$B$3/15)+(I8331/60)</f>
        <v>21.802676031189794</v>
      </c>
      <c r="K8331" s="2">
        <f t="shared" si="1440"/>
        <v>-147.0401404678469</v>
      </c>
      <c r="L8331" s="2">
        <f>DEGREES(ASIN((((COS(RADIANS('PV model'!$B$2))*COS(RADIANS(H8331))*COS(RADIANS(K8331)))+(SIN(RADIANS('PV model'!$B$2))*SIN(RADIANS(H8331)))))))</f>
        <v>-49.643314950660454</v>
      </c>
      <c r="M8331" s="3">
        <f t="shared" si="1436"/>
        <v>0</v>
      </c>
      <c r="N8331" s="2">
        <f t="shared" si="1441"/>
        <v>-50.525942245781145</v>
      </c>
      <c r="O8331" s="2">
        <f>IF('PV model'!$B$2&gt;0, 180-N8331,IF('PV model'!$B$2&lt;0,0-N8331,N8331))</f>
        <v>230.52594224578115</v>
      </c>
      <c r="P8331" s="2">
        <f>ABS(O8331-'PV model'!$B$5)</f>
        <v>25.525942245781152</v>
      </c>
      <c r="Q8331" s="3">
        <f t="shared" si="1437"/>
        <v>139.64331495066045</v>
      </c>
      <c r="R8331" s="3">
        <f t="shared" si="1442"/>
        <v>0</v>
      </c>
      <c r="S8331" s="3">
        <f t="shared" si="1438"/>
        <v>0</v>
      </c>
      <c r="T8331" s="3">
        <f>(0.5*(1-COS(RADIANS(90-$X$3)))*(D8331+E8331)*'PV model'!$B$4)</f>
        <v>0</v>
      </c>
      <c r="U8331" s="3">
        <f t="shared" si="1443"/>
        <v>0</v>
      </c>
      <c r="V8331" s="3">
        <f>('PV model'!$B$13*(U8331/1000)*(1-'PV model'!$B$14*((20+C8331)-25))*'PV model'!$B$10)/'PV model'!$B$12</f>
        <v>0</v>
      </c>
    </row>
    <row r="8332" spans="1:22" x14ac:dyDescent="0.2">
      <c r="A8332" s="10">
        <f t="shared" si="1435"/>
        <v>347</v>
      </c>
      <c r="B8332" s="10">
        <f t="shared" si="1444"/>
        <v>23</v>
      </c>
      <c r="C8332" s="23">
        <v>1.3</v>
      </c>
      <c r="D8332" s="24">
        <v>0</v>
      </c>
      <c r="E8332" s="24">
        <v>0</v>
      </c>
      <c r="F8332" s="48"/>
      <c r="G8332" s="48"/>
      <c r="H8332" s="1">
        <f t="shared" si="1445"/>
        <v>-23.255942895083145</v>
      </c>
      <c r="I8332" s="1">
        <f t="shared" si="1439"/>
        <v>4.7605618713877673</v>
      </c>
      <c r="J8332" s="4">
        <f>B8332+('PV model'!$B$3/15)+(I8332/60)</f>
        <v>22.802676031189794</v>
      </c>
      <c r="K8332" s="2">
        <f t="shared" si="1440"/>
        <v>-162.0401404678469</v>
      </c>
      <c r="L8332" s="2">
        <f>DEGREES(ASIN((((COS(RADIANS('PV model'!$B$2))*COS(RADIANS(H8332))*COS(RADIANS(K8332)))+(SIN(RADIANS('PV model'!$B$2))*SIN(RADIANS(H8332)))))))</f>
        <v>-55.127481345467686</v>
      </c>
      <c r="M8332" s="3">
        <f t="shared" si="1436"/>
        <v>0</v>
      </c>
      <c r="N8332" s="2">
        <f t="shared" si="1441"/>
        <v>-29.702021111831794</v>
      </c>
      <c r="O8332" s="2">
        <f>IF('PV model'!$B$2&gt;0, 180-N8332,IF('PV model'!$B$2&lt;0,0-N8332,N8332))</f>
        <v>209.70202111183178</v>
      </c>
      <c r="P8332" s="2">
        <f>ABS(O8332-'PV model'!$B$5)</f>
        <v>4.7020211118317832</v>
      </c>
      <c r="Q8332" s="3">
        <f t="shared" si="1437"/>
        <v>145.12748134546769</v>
      </c>
      <c r="R8332" s="3">
        <f t="shared" si="1442"/>
        <v>0</v>
      </c>
      <c r="S8332" s="3">
        <f t="shared" si="1438"/>
        <v>0</v>
      </c>
      <c r="T8332" s="3">
        <f>(0.5*(1-COS(RADIANS(90-$X$3)))*(D8332+E8332)*'PV model'!$B$4)</f>
        <v>0</v>
      </c>
      <c r="U8332" s="3">
        <f t="shared" si="1443"/>
        <v>0</v>
      </c>
      <c r="V8332" s="3">
        <f>('PV model'!$B$13*(U8332/1000)*(1-'PV model'!$B$14*((20+C8332)-25))*'PV model'!$B$10)/'PV model'!$B$12</f>
        <v>0</v>
      </c>
    </row>
    <row r="8333" spans="1:22" x14ac:dyDescent="0.2">
      <c r="A8333" s="10">
        <f t="shared" si="1435"/>
        <v>347</v>
      </c>
      <c r="B8333" s="10">
        <f t="shared" si="1444"/>
        <v>24</v>
      </c>
      <c r="C8333" s="23">
        <v>1.1000000000000001</v>
      </c>
      <c r="D8333" s="24">
        <v>0</v>
      </c>
      <c r="E8333" s="24">
        <v>0</v>
      </c>
      <c r="F8333" s="48"/>
      <c r="G8333" s="48"/>
      <c r="H8333" s="1">
        <f t="shared" si="1445"/>
        <v>-23.255942895083145</v>
      </c>
      <c r="I8333" s="1">
        <f t="shared" si="1439"/>
        <v>4.7605618713877673</v>
      </c>
      <c r="J8333" s="4">
        <f>B8333+('PV model'!$B$3/15)+(I8333/60)</f>
        <v>23.802676031189794</v>
      </c>
      <c r="K8333" s="2">
        <f t="shared" si="1440"/>
        <v>-177.0401404678469</v>
      </c>
      <c r="L8333" s="2">
        <f>DEGREES(ASIN((((COS(RADIANS('PV model'!$B$2))*COS(RADIANS(H8333))*COS(RADIANS(K8333)))+(SIN(RADIANS('PV model'!$B$2))*SIN(RADIANS(H8333)))))))</f>
        <v>-57.681467098717143</v>
      </c>
      <c r="M8333" s="3">
        <f t="shared" si="1436"/>
        <v>0</v>
      </c>
      <c r="N8333" s="2">
        <f t="shared" si="1441"/>
        <v>-5.090930203655029</v>
      </c>
      <c r="O8333" s="2">
        <f>IF('PV model'!$B$2&gt;0, 180-N8333,IF('PV model'!$B$2&lt;0,0-N8333,N8333))</f>
        <v>185.09093020365503</v>
      </c>
      <c r="P8333" s="2">
        <f>ABS(O8333-'PV model'!$B$5)</f>
        <v>19.909069796344966</v>
      </c>
      <c r="Q8333" s="3">
        <f t="shared" si="1437"/>
        <v>147.68146709871715</v>
      </c>
      <c r="R8333" s="3">
        <f t="shared" si="1442"/>
        <v>0</v>
      </c>
      <c r="S8333" s="3">
        <f t="shared" si="1438"/>
        <v>0</v>
      </c>
      <c r="T8333" s="3">
        <f>(0.5*(1-COS(RADIANS(90-$X$3)))*(D8333+E8333)*'PV model'!$B$4)</f>
        <v>0</v>
      </c>
      <c r="U8333" s="3">
        <f t="shared" si="1443"/>
        <v>0</v>
      </c>
      <c r="V8333" s="3">
        <f>('PV model'!$B$13*(U8333/1000)*(1-'PV model'!$B$14*((20+C8333)-25))*'PV model'!$B$10)/'PV model'!$B$12</f>
        <v>0</v>
      </c>
    </row>
    <row r="8334" spans="1:22" x14ac:dyDescent="0.2">
      <c r="A8334" s="10">
        <f t="shared" si="1435"/>
        <v>348</v>
      </c>
      <c r="B8334" s="10">
        <f t="shared" si="1444"/>
        <v>1</v>
      </c>
      <c r="C8334" s="23">
        <v>0.7</v>
      </c>
      <c r="D8334" s="24">
        <v>0</v>
      </c>
      <c r="E8334" s="24">
        <v>0</v>
      </c>
      <c r="F8334" s="48"/>
      <c r="G8334" s="48"/>
      <c r="H8334" s="1">
        <f t="shared" si="1445"/>
        <v>-23.30629368611304</v>
      </c>
      <c r="I8334" s="1">
        <f t="shared" si="1439"/>
        <v>4.3021365441655721</v>
      </c>
      <c r="J8334" s="4">
        <f>B8334+('PV model'!$B$3/15)+(I8334/60)</f>
        <v>0.79503560906942627</v>
      </c>
      <c r="K8334" s="2">
        <f t="shared" si="1440"/>
        <v>168.07446586395861</v>
      </c>
      <c r="L8334" s="2">
        <f>DEGREES(ASIN((((COS(RADIANS('PV model'!$B$2))*COS(RADIANS(H8334))*COS(RADIANS(K8334)))+(SIN(RADIANS('PV model'!$B$2))*SIN(RADIANS(H8334)))))))</f>
        <v>-56.618384039117885</v>
      </c>
      <c r="M8334" s="3">
        <f t="shared" si="1436"/>
        <v>0</v>
      </c>
      <c r="N8334" s="2">
        <f t="shared" si="1441"/>
        <v>20.176866871579559</v>
      </c>
      <c r="O8334" s="2">
        <f>IF('PV model'!$B$2&gt;0, 180-N8334,IF('PV model'!$B$2&lt;0,0-N8334,N8334))</f>
        <v>159.82313312842044</v>
      </c>
      <c r="P8334" s="2">
        <f>ABS(O8334-'PV model'!$B$5)</f>
        <v>45.176866871579563</v>
      </c>
      <c r="Q8334" s="3">
        <f t="shared" si="1437"/>
        <v>146.61838403911787</v>
      </c>
      <c r="R8334" s="3">
        <f t="shared" si="1442"/>
        <v>0</v>
      </c>
      <c r="S8334" s="3">
        <f t="shared" si="1438"/>
        <v>0</v>
      </c>
      <c r="T8334" s="3">
        <f>(0.5*(1-COS(RADIANS(90-$X$3)))*(D8334+E8334)*'PV model'!$B$4)</f>
        <v>0</v>
      </c>
      <c r="U8334" s="3">
        <f t="shared" si="1443"/>
        <v>0</v>
      </c>
      <c r="V8334" s="3">
        <f>('PV model'!$B$13*(U8334/1000)*(1-'PV model'!$B$14*((20+C8334)-25))*'PV model'!$B$10)/'PV model'!$B$12</f>
        <v>0</v>
      </c>
    </row>
    <row r="8335" spans="1:22" x14ac:dyDescent="0.2">
      <c r="A8335" s="10">
        <f t="shared" si="1435"/>
        <v>348</v>
      </c>
      <c r="B8335" s="10">
        <f t="shared" si="1444"/>
        <v>2</v>
      </c>
      <c r="C8335" s="23">
        <v>0.3</v>
      </c>
      <c r="D8335" s="24">
        <v>0</v>
      </c>
      <c r="E8335" s="24">
        <v>0</v>
      </c>
      <c r="F8335" s="48"/>
      <c r="G8335" s="48"/>
      <c r="H8335" s="1">
        <f t="shared" si="1445"/>
        <v>-23.30629368611304</v>
      </c>
      <c r="I8335" s="1">
        <f t="shared" si="1439"/>
        <v>4.3021365441655721</v>
      </c>
      <c r="J8335" s="4">
        <f>B8335+('PV model'!$B$3/15)+(I8335/60)</f>
        <v>1.7950356090694262</v>
      </c>
      <c r="K8335" s="2">
        <f t="shared" si="1440"/>
        <v>153.07446586395861</v>
      </c>
      <c r="L8335" s="2">
        <f>DEGREES(ASIN((((COS(RADIANS('PV model'!$B$2))*COS(RADIANS(H8335))*COS(RADIANS(K8335)))+(SIN(RADIANS('PV model'!$B$2))*SIN(RADIANS(H8335)))))))</f>
        <v>-52.172524824667832</v>
      </c>
      <c r="M8335" s="3">
        <f t="shared" si="1436"/>
        <v>0</v>
      </c>
      <c r="N8335" s="2">
        <f t="shared" si="1441"/>
        <v>42.69702146310577</v>
      </c>
      <c r="O8335" s="2">
        <f>IF('PV model'!$B$2&gt;0, 180-N8335,IF('PV model'!$B$2&lt;0,0-N8335,N8335))</f>
        <v>137.30297853689422</v>
      </c>
      <c r="P8335" s="2">
        <f>ABS(O8335-'PV model'!$B$5)</f>
        <v>67.697021463105784</v>
      </c>
      <c r="Q8335" s="3">
        <f t="shared" si="1437"/>
        <v>142.17252482466782</v>
      </c>
      <c r="R8335" s="3">
        <f t="shared" si="1442"/>
        <v>0</v>
      </c>
      <c r="S8335" s="3">
        <f t="shared" si="1438"/>
        <v>0</v>
      </c>
      <c r="T8335" s="3">
        <f>(0.5*(1-COS(RADIANS(90-$X$3)))*(D8335+E8335)*'PV model'!$B$4)</f>
        <v>0</v>
      </c>
      <c r="U8335" s="3">
        <f t="shared" si="1443"/>
        <v>0</v>
      </c>
      <c r="V8335" s="3">
        <f>('PV model'!$B$13*(U8335/1000)*(1-'PV model'!$B$14*((20+C8335)-25))*'PV model'!$B$10)/'PV model'!$B$12</f>
        <v>0</v>
      </c>
    </row>
    <row r="8336" spans="1:22" x14ac:dyDescent="0.2">
      <c r="A8336" s="10">
        <f t="shared" si="1435"/>
        <v>348</v>
      </c>
      <c r="B8336" s="10">
        <f t="shared" si="1444"/>
        <v>3</v>
      </c>
      <c r="C8336" s="23">
        <v>-0.1</v>
      </c>
      <c r="D8336" s="24">
        <v>0</v>
      </c>
      <c r="E8336" s="24">
        <v>0</v>
      </c>
      <c r="F8336" s="48"/>
      <c r="G8336" s="48"/>
      <c r="H8336" s="1">
        <f t="shared" si="1445"/>
        <v>-23.30629368611304</v>
      </c>
      <c r="I8336" s="1">
        <f t="shared" si="1439"/>
        <v>4.3021365441655721</v>
      </c>
      <c r="J8336" s="4">
        <f>B8336+('PV model'!$B$3/15)+(I8336/60)</f>
        <v>2.7950356090694259</v>
      </c>
      <c r="K8336" s="2">
        <f t="shared" si="1440"/>
        <v>138.07446586395861</v>
      </c>
      <c r="L8336" s="2">
        <f>DEGREES(ASIN((((COS(RADIANS('PV model'!$B$2))*COS(RADIANS(H8336))*COS(RADIANS(K8336)))+(SIN(RADIANS('PV model'!$B$2))*SIN(RADIANS(H8336)))))))</f>
        <v>-45.486924702111203</v>
      </c>
      <c r="M8336" s="3">
        <f t="shared" si="1436"/>
        <v>0</v>
      </c>
      <c r="N8336" s="2">
        <f t="shared" si="1441"/>
        <v>61.079759855432009</v>
      </c>
      <c r="O8336" s="2">
        <f>IF('PV model'!$B$2&gt;0, 180-N8336,IF('PV model'!$B$2&lt;0,0-N8336,N8336))</f>
        <v>118.920240144568</v>
      </c>
      <c r="P8336" s="2">
        <f>ABS(O8336-'PV model'!$B$5)</f>
        <v>86.079759855432002</v>
      </c>
      <c r="Q8336" s="3">
        <f t="shared" si="1437"/>
        <v>135.4869247021112</v>
      </c>
      <c r="R8336" s="3">
        <f t="shared" si="1442"/>
        <v>0</v>
      </c>
      <c r="S8336" s="3">
        <f t="shared" si="1438"/>
        <v>0</v>
      </c>
      <c r="T8336" s="3">
        <f>(0.5*(1-COS(RADIANS(90-$X$3)))*(D8336+E8336)*'PV model'!$B$4)</f>
        <v>0</v>
      </c>
      <c r="U8336" s="3">
        <f t="shared" si="1443"/>
        <v>0</v>
      </c>
      <c r="V8336" s="3">
        <f>('PV model'!$B$13*(U8336/1000)*(1-'PV model'!$B$14*((20+C8336)-25))*'PV model'!$B$10)/'PV model'!$B$12</f>
        <v>0</v>
      </c>
    </row>
    <row r="8337" spans="1:22" x14ac:dyDescent="0.2">
      <c r="A8337" s="10">
        <f t="shared" si="1435"/>
        <v>348</v>
      </c>
      <c r="B8337" s="10">
        <f t="shared" si="1444"/>
        <v>4</v>
      </c>
      <c r="C8337" s="23">
        <v>-0.2</v>
      </c>
      <c r="D8337" s="24">
        <v>0</v>
      </c>
      <c r="E8337" s="24">
        <v>0</v>
      </c>
      <c r="F8337" s="48"/>
      <c r="G8337" s="48"/>
      <c r="H8337" s="1">
        <f t="shared" si="1445"/>
        <v>-23.30629368611304</v>
      </c>
      <c r="I8337" s="1">
        <f t="shared" si="1439"/>
        <v>4.3021365441655721</v>
      </c>
      <c r="J8337" s="4">
        <f>B8337+('PV model'!$B$3/15)+(I8337/60)</f>
        <v>3.7950356090694259</v>
      </c>
      <c r="K8337" s="2">
        <f t="shared" si="1440"/>
        <v>123.07446586395861</v>
      </c>
      <c r="L8337" s="2">
        <f>DEGREES(ASIN((((COS(RADIANS('PV model'!$B$2))*COS(RADIANS(H8337))*COS(RADIANS(K8337)))+(SIN(RADIANS('PV model'!$B$2))*SIN(RADIANS(H8337)))))))</f>
        <v>-37.585499445346464</v>
      </c>
      <c r="M8337" s="3">
        <f t="shared" si="1436"/>
        <v>0</v>
      </c>
      <c r="N8337" s="2">
        <f t="shared" si="1441"/>
        <v>76.205212075034055</v>
      </c>
      <c r="O8337" s="2">
        <f>IF('PV model'!$B$2&gt;0, 180-N8337,IF('PV model'!$B$2&lt;0,0-N8337,N8337))</f>
        <v>103.79478792496595</v>
      </c>
      <c r="P8337" s="2">
        <f>ABS(O8337-'PV model'!$B$5)</f>
        <v>101.20521207503405</v>
      </c>
      <c r="Q8337" s="3">
        <f t="shared" si="1437"/>
        <v>127.58549944534647</v>
      </c>
      <c r="R8337" s="3">
        <f t="shared" si="1442"/>
        <v>0</v>
      </c>
      <c r="S8337" s="3">
        <f t="shared" si="1438"/>
        <v>0</v>
      </c>
      <c r="T8337" s="3">
        <f>(0.5*(1-COS(RADIANS(90-$X$3)))*(D8337+E8337)*'PV model'!$B$4)</f>
        <v>0</v>
      </c>
      <c r="U8337" s="3">
        <f t="shared" si="1443"/>
        <v>0</v>
      </c>
      <c r="V8337" s="3">
        <f>('PV model'!$B$13*(U8337/1000)*(1-'PV model'!$B$14*((20+C8337)-25))*'PV model'!$B$10)/'PV model'!$B$12</f>
        <v>0</v>
      </c>
    </row>
    <row r="8338" spans="1:22" x14ac:dyDescent="0.2">
      <c r="A8338" s="10">
        <f t="shared" si="1435"/>
        <v>348</v>
      </c>
      <c r="B8338" s="10">
        <f t="shared" si="1444"/>
        <v>5</v>
      </c>
      <c r="C8338" s="23">
        <v>-0.4</v>
      </c>
      <c r="D8338" s="24">
        <v>0</v>
      </c>
      <c r="E8338" s="24">
        <v>0</v>
      </c>
      <c r="F8338" s="48"/>
      <c r="G8338" s="48"/>
      <c r="H8338" s="1">
        <f t="shared" si="1445"/>
        <v>-23.30629368611304</v>
      </c>
      <c r="I8338" s="1">
        <f t="shared" si="1439"/>
        <v>4.3021365441655721</v>
      </c>
      <c r="J8338" s="4">
        <f>B8338+('PV model'!$B$3/15)+(I8338/60)</f>
        <v>4.7950356090694264</v>
      </c>
      <c r="K8338" s="2">
        <f t="shared" si="1440"/>
        <v>108.07446586395861</v>
      </c>
      <c r="L8338" s="2">
        <f>DEGREES(ASIN((((COS(RADIANS('PV model'!$B$2))*COS(RADIANS(H8338))*COS(RADIANS(K8338)))+(SIN(RADIANS('PV model'!$B$2))*SIN(RADIANS(H8338)))))))</f>
        <v>-29.173291126824505</v>
      </c>
      <c r="M8338" s="3">
        <f t="shared" si="1436"/>
        <v>0</v>
      </c>
      <c r="N8338" s="2">
        <f t="shared" si="1441"/>
        <v>89.296045548958162</v>
      </c>
      <c r="O8338" s="2">
        <f>IF('PV model'!$B$2&gt;0, 180-N8338,IF('PV model'!$B$2&lt;0,0-N8338,N8338))</f>
        <v>90.703954451041838</v>
      </c>
      <c r="P8338" s="2">
        <f>ABS(O8338-'PV model'!$B$5)</f>
        <v>114.29604554895816</v>
      </c>
      <c r="Q8338" s="3">
        <f t="shared" si="1437"/>
        <v>119.17329112682452</v>
      </c>
      <c r="R8338" s="3">
        <f t="shared" si="1442"/>
        <v>0</v>
      </c>
      <c r="S8338" s="3">
        <f t="shared" si="1438"/>
        <v>0</v>
      </c>
      <c r="T8338" s="3">
        <f>(0.5*(1-COS(RADIANS(90-$X$3)))*(D8338+E8338)*'PV model'!$B$4)</f>
        <v>0</v>
      </c>
      <c r="U8338" s="3">
        <f t="shared" si="1443"/>
        <v>0</v>
      </c>
      <c r="V8338" s="3">
        <f>('PV model'!$B$13*(U8338/1000)*(1-'PV model'!$B$14*((20+C8338)-25))*'PV model'!$B$10)/'PV model'!$B$12</f>
        <v>0</v>
      </c>
    </row>
    <row r="8339" spans="1:22" x14ac:dyDescent="0.2">
      <c r="A8339" s="10">
        <f t="shared" si="1435"/>
        <v>348</v>
      </c>
      <c r="B8339" s="10">
        <f t="shared" si="1444"/>
        <v>6</v>
      </c>
      <c r="C8339" s="23">
        <v>-0.5</v>
      </c>
      <c r="D8339" s="24">
        <v>0</v>
      </c>
      <c r="E8339" s="24">
        <v>0</v>
      </c>
      <c r="F8339" s="48"/>
      <c r="G8339" s="48"/>
      <c r="H8339" s="1">
        <f t="shared" si="1445"/>
        <v>-23.30629368611304</v>
      </c>
      <c r="I8339" s="1">
        <f t="shared" si="1439"/>
        <v>4.3021365441655721</v>
      </c>
      <c r="J8339" s="4">
        <f>B8339+('PV model'!$B$3/15)+(I8339/60)</f>
        <v>5.7950356090694264</v>
      </c>
      <c r="K8339" s="2">
        <f t="shared" si="1440"/>
        <v>93.074465863958608</v>
      </c>
      <c r="L8339" s="2">
        <f>DEGREES(ASIN((((COS(RADIANS('PV model'!$B$2))*COS(RADIANS(H8339))*COS(RADIANS(K8339)))+(SIN(RADIANS('PV model'!$B$2))*SIN(RADIANS(H8339)))))))</f>
        <v>-20.729857864675701</v>
      </c>
      <c r="M8339" s="3">
        <f t="shared" si="1436"/>
        <v>0</v>
      </c>
      <c r="N8339" s="2">
        <f t="shared" si="1441"/>
        <v>78.684899898856926</v>
      </c>
      <c r="O8339" s="2">
        <f>IF('PV model'!$B$2&gt;0, 180-N8339,IF('PV model'!$B$2&lt;0,0-N8339,N8339))</f>
        <v>101.31510010114307</v>
      </c>
      <c r="P8339" s="2">
        <f>ABS(O8339-'PV model'!$B$5)</f>
        <v>103.68489989885693</v>
      </c>
      <c r="Q8339" s="3">
        <f t="shared" si="1437"/>
        <v>110.72985786467569</v>
      </c>
      <c r="R8339" s="3">
        <f t="shared" si="1442"/>
        <v>0</v>
      </c>
      <c r="S8339" s="3">
        <f t="shared" si="1438"/>
        <v>0</v>
      </c>
      <c r="T8339" s="3">
        <f>(0.5*(1-COS(RADIANS(90-$X$3)))*(D8339+E8339)*'PV model'!$B$4)</f>
        <v>0</v>
      </c>
      <c r="U8339" s="3">
        <f t="shared" si="1443"/>
        <v>0</v>
      </c>
      <c r="V8339" s="3">
        <f>('PV model'!$B$13*(U8339/1000)*(1-'PV model'!$B$14*((20+C8339)-25))*'PV model'!$B$10)/'PV model'!$B$12</f>
        <v>0</v>
      </c>
    </row>
    <row r="8340" spans="1:22" x14ac:dyDescent="0.2">
      <c r="A8340" s="10">
        <f t="shared" si="1435"/>
        <v>348</v>
      </c>
      <c r="B8340" s="10">
        <f t="shared" si="1444"/>
        <v>7</v>
      </c>
      <c r="C8340" s="23">
        <v>-0.5</v>
      </c>
      <c r="D8340" s="24">
        <v>0</v>
      </c>
      <c r="E8340" s="24">
        <v>0</v>
      </c>
      <c r="F8340" s="48"/>
      <c r="G8340" s="48"/>
      <c r="H8340" s="1">
        <f t="shared" si="1445"/>
        <v>-23.30629368611304</v>
      </c>
      <c r="I8340" s="1">
        <f t="shared" si="1439"/>
        <v>4.3021365441655721</v>
      </c>
      <c r="J8340" s="4">
        <f>B8340+('PV model'!$B$3/15)+(I8340/60)</f>
        <v>6.7950356090694264</v>
      </c>
      <c r="K8340" s="2">
        <f t="shared" si="1440"/>
        <v>78.074465863958608</v>
      </c>
      <c r="L8340" s="2">
        <f>DEGREES(ASIN((((COS(RADIANS('PV model'!$B$2))*COS(RADIANS(H8340))*COS(RADIANS(K8340)))+(SIN(RADIANS('PV model'!$B$2))*SIN(RADIANS(H8340)))))))</f>
        <v>-12.625087700673363</v>
      </c>
      <c r="M8340" s="3">
        <f t="shared" si="1436"/>
        <v>0</v>
      </c>
      <c r="N8340" s="2">
        <f t="shared" si="1441"/>
        <v>67.050080170324364</v>
      </c>
      <c r="O8340" s="2">
        <f>IF('PV model'!$B$2&gt;0, 180-N8340,IF('PV model'!$B$2&lt;0,0-N8340,N8340))</f>
        <v>112.94991982967564</v>
      </c>
      <c r="P8340" s="2">
        <f>ABS(O8340-'PV model'!$B$5)</f>
        <v>92.050080170324364</v>
      </c>
      <c r="Q8340" s="3">
        <f t="shared" si="1437"/>
        <v>102.62508770067336</v>
      </c>
      <c r="R8340" s="3">
        <f t="shared" si="1442"/>
        <v>0</v>
      </c>
      <c r="S8340" s="3">
        <f t="shared" si="1438"/>
        <v>0</v>
      </c>
      <c r="T8340" s="3">
        <f>(0.5*(1-COS(RADIANS(90-$X$3)))*(D8340+E8340)*'PV model'!$B$4)</f>
        <v>0</v>
      </c>
      <c r="U8340" s="3">
        <f t="shared" si="1443"/>
        <v>0</v>
      </c>
      <c r="V8340" s="3">
        <f>('PV model'!$B$13*(U8340/1000)*(1-'PV model'!$B$14*((20+C8340)-25))*'PV model'!$B$10)/'PV model'!$B$12</f>
        <v>0</v>
      </c>
    </row>
    <row r="8341" spans="1:22" x14ac:dyDescent="0.2">
      <c r="A8341" s="10">
        <f t="shared" si="1435"/>
        <v>348</v>
      </c>
      <c r="B8341" s="10">
        <f t="shared" si="1444"/>
        <v>8</v>
      </c>
      <c r="C8341" s="23">
        <v>-0.4</v>
      </c>
      <c r="D8341" s="24">
        <v>0</v>
      </c>
      <c r="E8341" s="24">
        <v>0</v>
      </c>
      <c r="F8341" s="48"/>
      <c r="G8341" s="48"/>
      <c r="H8341" s="1">
        <f t="shared" si="1445"/>
        <v>-23.30629368611304</v>
      </c>
      <c r="I8341" s="1">
        <f t="shared" si="1439"/>
        <v>4.3021365441655721</v>
      </c>
      <c r="J8341" s="4">
        <f>B8341+('PV model'!$B$3/15)+(I8341/60)</f>
        <v>7.7950356090694264</v>
      </c>
      <c r="K8341" s="2">
        <f t="shared" si="1440"/>
        <v>63.074465863958608</v>
      </c>
      <c r="L8341" s="2">
        <f>DEGREES(ASIN((((COS(RADIANS('PV model'!$B$2))*COS(RADIANS(H8341))*COS(RADIANS(K8341)))+(SIN(RADIANS('PV model'!$B$2))*SIN(RADIANS(H8341)))))))</f>
        <v>-5.1926144026295757</v>
      </c>
      <c r="M8341" s="3">
        <f t="shared" si="1436"/>
        <v>0</v>
      </c>
      <c r="N8341" s="2">
        <f t="shared" si="1441"/>
        <v>55.30749747930593</v>
      </c>
      <c r="O8341" s="2">
        <f>IF('PV model'!$B$2&gt;0, 180-N8341,IF('PV model'!$B$2&lt;0,0-N8341,N8341))</f>
        <v>124.69250252069406</v>
      </c>
      <c r="P8341" s="2">
        <f>ABS(O8341-'PV model'!$B$5)</f>
        <v>80.307497479305937</v>
      </c>
      <c r="Q8341" s="3">
        <f t="shared" si="1437"/>
        <v>95.192614402629573</v>
      </c>
      <c r="R8341" s="3">
        <f t="shared" si="1442"/>
        <v>0</v>
      </c>
      <c r="S8341" s="3">
        <f t="shared" si="1438"/>
        <v>0</v>
      </c>
      <c r="T8341" s="3">
        <f>(0.5*(1-COS(RADIANS(90-$X$3)))*(D8341+E8341)*'PV model'!$B$4)</f>
        <v>0</v>
      </c>
      <c r="U8341" s="3">
        <f t="shared" si="1443"/>
        <v>0</v>
      </c>
      <c r="V8341" s="3">
        <f>('PV model'!$B$13*(U8341/1000)*(1-'PV model'!$B$14*((20+C8341)-25))*'PV model'!$B$10)/'PV model'!$B$12</f>
        <v>0</v>
      </c>
    </row>
    <row r="8342" spans="1:22" x14ac:dyDescent="0.2">
      <c r="A8342" s="10">
        <f t="shared" si="1435"/>
        <v>348</v>
      </c>
      <c r="B8342" s="10">
        <f t="shared" si="1444"/>
        <v>9</v>
      </c>
      <c r="C8342" s="23">
        <v>-0.4</v>
      </c>
      <c r="D8342" s="24">
        <v>0</v>
      </c>
      <c r="E8342" s="24">
        <v>0</v>
      </c>
      <c r="F8342" s="48"/>
      <c r="G8342" s="48"/>
      <c r="H8342" s="1">
        <f t="shared" si="1445"/>
        <v>-23.30629368611304</v>
      </c>
      <c r="I8342" s="1">
        <f t="shared" si="1439"/>
        <v>4.3021365441655721</v>
      </c>
      <c r="J8342" s="4">
        <f>B8342+('PV model'!$B$3/15)+(I8342/60)</f>
        <v>8.7950356090694264</v>
      </c>
      <c r="K8342" s="2">
        <f t="shared" si="1440"/>
        <v>48.074465863958608</v>
      </c>
      <c r="L8342" s="2">
        <f>DEGREES(ASIN((((COS(RADIANS('PV model'!$B$2))*COS(RADIANS(H8342))*COS(RADIANS(K8342)))+(SIN(RADIANS('PV model'!$B$2))*SIN(RADIANS(H8342)))))))</f>
        <v>1.2324821492608351</v>
      </c>
      <c r="M8342" s="3">
        <f t="shared" si="1436"/>
        <v>1.2324821492608351</v>
      </c>
      <c r="N8342" s="2">
        <f t="shared" si="1441"/>
        <v>43.114820243798604</v>
      </c>
      <c r="O8342" s="2">
        <f>IF('PV model'!$B$2&gt;0, 180-N8342,IF('PV model'!$B$2&lt;0,0-N8342,N8342))</f>
        <v>136.88517975620141</v>
      </c>
      <c r="P8342" s="2">
        <f>ABS(O8342-'PV model'!$B$5)</f>
        <v>68.11482024379859</v>
      </c>
      <c r="Q8342" s="3">
        <f t="shared" si="1437"/>
        <v>88.767517850739154</v>
      </c>
      <c r="R8342" s="3">
        <f t="shared" si="1442"/>
        <v>0</v>
      </c>
      <c r="S8342" s="3">
        <f t="shared" si="1438"/>
        <v>0</v>
      </c>
      <c r="T8342" s="3">
        <f>(0.5*(1-COS(RADIANS(90-$X$3)))*(D8342+E8342)*'PV model'!$B$4)</f>
        <v>0</v>
      </c>
      <c r="U8342" s="3">
        <f t="shared" si="1443"/>
        <v>0</v>
      </c>
      <c r="V8342" s="3">
        <f>('PV model'!$B$13*(U8342/1000)*(1-'PV model'!$B$14*((20+C8342)-25))*'PV model'!$B$10)/'PV model'!$B$12</f>
        <v>0</v>
      </c>
    </row>
    <row r="8343" spans="1:22" x14ac:dyDescent="0.2">
      <c r="A8343" s="10">
        <f t="shared" si="1435"/>
        <v>348</v>
      </c>
      <c r="B8343" s="10">
        <f t="shared" si="1444"/>
        <v>10</v>
      </c>
      <c r="C8343" s="23">
        <v>0.1</v>
      </c>
      <c r="D8343" s="24">
        <v>35.918399999999998</v>
      </c>
      <c r="E8343" s="24">
        <v>22.05</v>
      </c>
      <c r="F8343" s="48"/>
      <c r="G8343" s="48"/>
      <c r="H8343" s="1">
        <f t="shared" si="1445"/>
        <v>-23.30629368611304</v>
      </c>
      <c r="I8343" s="1">
        <f t="shared" si="1439"/>
        <v>4.3021365441655721</v>
      </c>
      <c r="J8343" s="4">
        <f>B8343+('PV model'!$B$3/15)+(I8343/60)</f>
        <v>9.7950356090694264</v>
      </c>
      <c r="K8343" s="2">
        <f t="shared" si="1440"/>
        <v>33.074465863958608</v>
      </c>
      <c r="L8343" s="2">
        <f>DEGREES(ASIN((((COS(RADIANS('PV model'!$B$2))*COS(RADIANS(H8343))*COS(RADIANS(K8343)))+(SIN(RADIANS('PV model'!$B$2))*SIN(RADIANS(H8343)))))))</f>
        <v>6.3058727874570994</v>
      </c>
      <c r="M8343" s="3">
        <f t="shared" si="1436"/>
        <v>6.3058727874570994</v>
      </c>
      <c r="N8343" s="2">
        <f t="shared" si="1441"/>
        <v>30.281550415739929</v>
      </c>
      <c r="O8343" s="2">
        <f>IF('PV model'!$B$2&gt;0, 180-N8343,IF('PV model'!$B$2&lt;0,0-N8343,N8343))</f>
        <v>149.71844958426007</v>
      </c>
      <c r="P8343" s="2">
        <f>ABS(O8343-'PV model'!$B$5)</f>
        <v>55.281550415739929</v>
      </c>
      <c r="Q8343" s="3">
        <f t="shared" si="1437"/>
        <v>83.694127212542895</v>
      </c>
      <c r="R8343" s="3">
        <f t="shared" si="1442"/>
        <v>35.918400000000013</v>
      </c>
      <c r="S8343" s="3">
        <f t="shared" si="1438"/>
        <v>25.641138230977468</v>
      </c>
      <c r="T8343" s="3">
        <f>(0.5*(1-COS(RADIANS(90-$X$3)))*(D8343+E8343)*'PV model'!$B$4)</f>
        <v>0</v>
      </c>
      <c r="U8343" s="3">
        <f t="shared" si="1443"/>
        <v>61.559538230977481</v>
      </c>
      <c r="V8343" s="3">
        <f>('PV model'!$B$13*(U8343/1000)*(1-'PV model'!$B$14*((20+C8343)-25))*'PV model'!$B$10)/'PV model'!$B$12</f>
        <v>6.2740998738232507</v>
      </c>
    </row>
    <row r="8344" spans="1:22" x14ac:dyDescent="0.2">
      <c r="A8344" s="10">
        <f t="shared" si="1435"/>
        <v>348</v>
      </c>
      <c r="B8344" s="10">
        <f t="shared" si="1444"/>
        <v>11</v>
      </c>
      <c r="C8344" s="23">
        <v>0.5</v>
      </c>
      <c r="D8344" s="24">
        <v>69.59190000000001</v>
      </c>
      <c r="E8344" s="24">
        <v>61.739999999999995</v>
      </c>
      <c r="F8344" s="48"/>
      <c r="G8344" s="48"/>
      <c r="H8344" s="1">
        <f t="shared" si="1445"/>
        <v>-23.30629368611304</v>
      </c>
      <c r="I8344" s="1">
        <f t="shared" si="1439"/>
        <v>4.3021365441655721</v>
      </c>
      <c r="J8344" s="4">
        <f>B8344+('PV model'!$B$3/15)+(I8344/60)</f>
        <v>10.795035609069426</v>
      </c>
      <c r="K8344" s="2">
        <f t="shared" si="1440"/>
        <v>18.074465863958604</v>
      </c>
      <c r="L8344" s="2">
        <f>DEGREES(ASIN((((COS(RADIANS('PV model'!$B$2))*COS(RADIANS(H8344))*COS(RADIANS(K8344)))+(SIN(RADIANS('PV model'!$B$2))*SIN(RADIANS(H8344)))))))</f>
        <v>9.6981405884555922</v>
      </c>
      <c r="M8344" s="3">
        <f t="shared" si="1436"/>
        <v>9.6981405884555922</v>
      </c>
      <c r="N8344" s="2">
        <f t="shared" si="1441"/>
        <v>16.802176847948697</v>
      </c>
      <c r="O8344" s="2">
        <f>IF('PV model'!$B$2&gt;0, 180-N8344,IF('PV model'!$B$2&lt;0,0-N8344,N8344))</f>
        <v>163.19782315205131</v>
      </c>
      <c r="P8344" s="2">
        <f>ABS(O8344-'PV model'!$B$5)</f>
        <v>41.802176847948687</v>
      </c>
      <c r="Q8344" s="3">
        <f t="shared" si="1437"/>
        <v>80.301859411544399</v>
      </c>
      <c r="R8344" s="3">
        <f t="shared" si="1442"/>
        <v>69.591900000000081</v>
      </c>
      <c r="S8344" s="3">
        <f t="shared" si="1438"/>
        <v>71.729326085053458</v>
      </c>
      <c r="T8344" s="3">
        <f>(0.5*(1-COS(RADIANS(90-$X$3)))*(D8344+E8344)*'PV model'!$B$4)</f>
        <v>0</v>
      </c>
      <c r="U8344" s="3">
        <f t="shared" si="1443"/>
        <v>141.32122608505352</v>
      </c>
      <c r="V8344" s="3">
        <f>('PV model'!$B$13*(U8344/1000)*(1-'PV model'!$B$14*((20+C8344)-25))*'PV model'!$B$10)/'PV model'!$B$12</f>
        <v>14.380746215132262</v>
      </c>
    </row>
    <row r="8345" spans="1:22" x14ac:dyDescent="0.2">
      <c r="A8345" s="10">
        <f t="shared" si="1435"/>
        <v>348</v>
      </c>
      <c r="B8345" s="10">
        <f t="shared" si="1444"/>
        <v>12</v>
      </c>
      <c r="C8345" s="23">
        <v>1</v>
      </c>
      <c r="D8345" s="24">
        <v>374.89829999999995</v>
      </c>
      <c r="E8345" s="24">
        <v>52.919999999999995</v>
      </c>
      <c r="F8345" s="48"/>
      <c r="G8345" s="48"/>
      <c r="H8345" s="1">
        <f t="shared" si="1445"/>
        <v>-23.30629368611304</v>
      </c>
      <c r="I8345" s="1">
        <f t="shared" si="1439"/>
        <v>4.3021365441655721</v>
      </c>
      <c r="J8345" s="4">
        <f>B8345+('PV model'!$B$3/15)+(I8345/60)</f>
        <v>11.795035609069426</v>
      </c>
      <c r="K8345" s="2">
        <f t="shared" si="1440"/>
        <v>3.0744658639586042</v>
      </c>
      <c r="L8345" s="2">
        <f>DEGREES(ASIN((((COS(RADIANS('PV model'!$B$2))*COS(RADIANS(H8345))*COS(RADIANS(K8345)))+(SIN(RADIANS('PV model'!$B$2))*SIN(RADIANS(H8345)))))))</f>
        <v>11.149979035216408</v>
      </c>
      <c r="M8345" s="3">
        <f t="shared" si="1436"/>
        <v>11.149979035216408</v>
      </c>
      <c r="N8345" s="2">
        <f t="shared" si="1441"/>
        <v>2.8777499611068982</v>
      </c>
      <c r="O8345" s="2">
        <f>IF('PV model'!$B$2&gt;0, 180-N8345,IF('PV model'!$B$2&lt;0,0-N8345,N8345))</f>
        <v>177.1222500388931</v>
      </c>
      <c r="P8345" s="2">
        <f>ABS(O8345-'PV model'!$B$5)</f>
        <v>27.8777499611069</v>
      </c>
      <c r="Q8345" s="3">
        <f t="shared" si="1437"/>
        <v>78.850020964783582</v>
      </c>
      <c r="R8345" s="3">
        <f t="shared" si="1442"/>
        <v>374.89830000000018</v>
      </c>
      <c r="S8345" s="3">
        <f t="shared" si="1438"/>
        <v>64.292627101650069</v>
      </c>
      <c r="T8345" s="3">
        <f>(0.5*(1-COS(RADIANS(90-$X$3)))*(D8345+E8345)*'PV model'!$B$4)</f>
        <v>0</v>
      </c>
      <c r="U8345" s="3">
        <f t="shared" si="1443"/>
        <v>439.19092710165023</v>
      </c>
      <c r="V8345" s="3">
        <f>('PV model'!$B$13*(U8345/1000)*(1-'PV model'!$B$14*((20+C8345)-25))*'PV model'!$B$10)/'PV model'!$B$12</f>
        <v>44.60394947425025</v>
      </c>
    </row>
    <row r="8346" spans="1:22" x14ac:dyDescent="0.2">
      <c r="A8346" s="10">
        <f t="shared" si="1435"/>
        <v>348</v>
      </c>
      <c r="B8346" s="10">
        <f t="shared" si="1444"/>
        <v>13</v>
      </c>
      <c r="C8346" s="23">
        <v>1.7</v>
      </c>
      <c r="D8346" s="24">
        <v>334.49010000000004</v>
      </c>
      <c r="E8346" s="24">
        <v>57.33</v>
      </c>
      <c r="F8346" s="48"/>
      <c r="G8346" s="48"/>
      <c r="H8346" s="1">
        <f t="shared" si="1445"/>
        <v>-23.30629368611304</v>
      </c>
      <c r="I8346" s="1">
        <f t="shared" si="1439"/>
        <v>4.3021365441655721</v>
      </c>
      <c r="J8346" s="4">
        <f>B8346+('PV model'!$B$3/15)+(I8346/60)</f>
        <v>12.795035609069426</v>
      </c>
      <c r="K8346" s="2">
        <f t="shared" si="1440"/>
        <v>-11.925534136041396</v>
      </c>
      <c r="L8346" s="2">
        <f>DEGREES(ASIN((((COS(RADIANS('PV model'!$B$2))*COS(RADIANS(H8346))*COS(RADIANS(K8346)))+(SIN(RADIANS('PV model'!$B$2))*SIN(RADIANS(H8346)))))))</f>
        <v>10.53868450277753</v>
      </c>
      <c r="M8346" s="3">
        <f t="shared" si="1436"/>
        <v>10.53868450277753</v>
      </c>
      <c r="N8346" s="2">
        <f t="shared" si="1441"/>
        <v>-11.129967641039435</v>
      </c>
      <c r="O8346" s="2">
        <f>IF('PV model'!$B$2&gt;0, 180-N8346,IF('PV model'!$B$2&lt;0,0-N8346,N8346))</f>
        <v>191.12996764103943</v>
      </c>
      <c r="P8346" s="2">
        <f>ABS(O8346-'PV model'!$B$5)</f>
        <v>13.870032358960572</v>
      </c>
      <c r="Q8346" s="3">
        <f t="shared" si="1437"/>
        <v>79.461315497222458</v>
      </c>
      <c r="R8346" s="3">
        <f t="shared" si="1442"/>
        <v>334.49010000000027</v>
      </c>
      <c r="S8346" s="3">
        <f t="shared" si="1438"/>
        <v>69.339523744351553</v>
      </c>
      <c r="T8346" s="3">
        <f>(0.5*(1-COS(RADIANS(90-$X$3)))*(D8346+E8346)*'PV model'!$B$4)</f>
        <v>0</v>
      </c>
      <c r="U8346" s="3">
        <f t="shared" si="1443"/>
        <v>403.82962374435181</v>
      </c>
      <c r="V8346" s="3">
        <f>('PV model'!$B$13*(U8346/1000)*(1-'PV model'!$B$14*((20+C8346)-25))*'PV model'!$B$10)/'PV model'!$B$12</f>
        <v>40.899651070786618</v>
      </c>
    </row>
    <row r="8347" spans="1:22" x14ac:dyDescent="0.2">
      <c r="A8347" s="10">
        <f t="shared" si="1435"/>
        <v>348</v>
      </c>
      <c r="B8347" s="10">
        <f t="shared" si="1444"/>
        <v>14</v>
      </c>
      <c r="C8347" s="23">
        <v>2.4</v>
      </c>
      <c r="D8347" s="24">
        <v>169.48994999999999</v>
      </c>
      <c r="E8347" s="24">
        <v>52.919999999999995</v>
      </c>
      <c r="F8347" s="48"/>
      <c r="G8347" s="48"/>
      <c r="H8347" s="1">
        <f t="shared" si="1445"/>
        <v>-23.30629368611304</v>
      </c>
      <c r="I8347" s="1">
        <f t="shared" si="1439"/>
        <v>4.3021365441655721</v>
      </c>
      <c r="J8347" s="4">
        <f>B8347+('PV model'!$B$3/15)+(I8347/60)</f>
        <v>13.795035609069426</v>
      </c>
      <c r="K8347" s="2">
        <f t="shared" si="1440"/>
        <v>-26.925534136041396</v>
      </c>
      <c r="L8347" s="2">
        <f>DEGREES(ASIN((((COS(RADIANS('PV model'!$B$2))*COS(RADIANS(H8347))*COS(RADIANS(K8347)))+(SIN(RADIANS('PV model'!$B$2))*SIN(RADIANS(H8347)))))))</f>
        <v>7.9168544657193936</v>
      </c>
      <c r="M8347" s="3">
        <f t="shared" si="1436"/>
        <v>7.9168544657193936</v>
      </c>
      <c r="N8347" s="2">
        <f t="shared" si="1441"/>
        <v>-24.827279658047843</v>
      </c>
      <c r="O8347" s="2">
        <f>IF('PV model'!$B$2&gt;0, 180-N8347,IF('PV model'!$B$2&lt;0,0-N8347,N8347))</f>
        <v>204.82727965804784</v>
      </c>
      <c r="P8347" s="2">
        <f>ABS(O8347-'PV model'!$B$5)</f>
        <v>0.17272034195215724</v>
      </c>
      <c r="Q8347" s="3">
        <f t="shared" si="1437"/>
        <v>82.083145534280604</v>
      </c>
      <c r="R8347" s="3">
        <f t="shared" si="1442"/>
        <v>169.48995000000002</v>
      </c>
      <c r="S8347" s="3">
        <f t="shared" si="1438"/>
        <v>62.819156655263107</v>
      </c>
      <c r="T8347" s="3">
        <f>(0.5*(1-COS(RADIANS(90-$X$3)))*(D8347+E8347)*'PV model'!$B$4)</f>
        <v>0</v>
      </c>
      <c r="U8347" s="3">
        <f t="shared" si="1443"/>
        <v>232.30910665526312</v>
      </c>
      <c r="V8347" s="3">
        <f>('PV model'!$B$13*(U8347/1000)*(1-'PV model'!$B$14*((20+C8347)-25))*'PV model'!$B$10)/'PV model'!$B$12</f>
        <v>23.4631231315932</v>
      </c>
    </row>
    <row r="8348" spans="1:22" x14ac:dyDescent="0.2">
      <c r="A8348" s="10">
        <f t="shared" si="1435"/>
        <v>348</v>
      </c>
      <c r="B8348" s="10">
        <f t="shared" si="1444"/>
        <v>15</v>
      </c>
      <c r="C8348" s="23">
        <v>3.1</v>
      </c>
      <c r="D8348" s="24">
        <v>0</v>
      </c>
      <c r="E8348" s="24">
        <v>26.459999999999997</v>
      </c>
      <c r="F8348" s="48"/>
      <c r="G8348" s="48"/>
      <c r="H8348" s="1">
        <f t="shared" si="1445"/>
        <v>-23.30629368611304</v>
      </c>
      <c r="I8348" s="1">
        <f t="shared" si="1439"/>
        <v>4.3021365441655721</v>
      </c>
      <c r="J8348" s="4">
        <f>B8348+('PV model'!$B$3/15)+(I8348/60)</f>
        <v>14.795035609069426</v>
      </c>
      <c r="K8348" s="2">
        <f t="shared" si="1440"/>
        <v>-41.925534136041392</v>
      </c>
      <c r="L8348" s="2">
        <f>DEGREES(ASIN((((COS(RADIANS('PV model'!$B$2))*COS(RADIANS(H8348))*COS(RADIANS(K8348)))+(SIN(RADIANS('PV model'!$B$2))*SIN(RADIANS(H8348)))))))</f>
        <v>3.4952263934532786</v>
      </c>
      <c r="M8348" s="3">
        <f t="shared" si="1436"/>
        <v>3.4952263934532786</v>
      </c>
      <c r="N8348" s="2">
        <f t="shared" si="1441"/>
        <v>-37.936483482727638</v>
      </c>
      <c r="O8348" s="2">
        <f>IF('PV model'!$B$2&gt;0, 180-N8348,IF('PV model'!$B$2&lt;0,0-N8348,N8348))</f>
        <v>217.93648348272762</v>
      </c>
      <c r="P8348" s="2">
        <f>ABS(O8348-'PV model'!$B$5)</f>
        <v>12.936483482727624</v>
      </c>
      <c r="Q8348" s="3">
        <f t="shared" si="1437"/>
        <v>86.504773606546721</v>
      </c>
      <c r="R8348" s="3">
        <f t="shared" si="1442"/>
        <v>0</v>
      </c>
      <c r="S8348" s="3">
        <f t="shared" si="1438"/>
        <v>26.459999999999997</v>
      </c>
      <c r="T8348" s="3">
        <f>(0.5*(1-COS(RADIANS(90-$X$3)))*(D8348+E8348)*'PV model'!$B$4)</f>
        <v>0</v>
      </c>
      <c r="U8348" s="3">
        <f t="shared" si="1443"/>
        <v>26.459999999999997</v>
      </c>
      <c r="V8348" s="3">
        <f>('PV model'!$B$13*(U8348/1000)*(1-'PV model'!$B$14*((20+C8348)-25))*'PV model'!$B$10)/'PV model'!$B$12</f>
        <v>2.6650431561599999</v>
      </c>
    </row>
    <row r="8349" spans="1:22" x14ac:dyDescent="0.2">
      <c r="A8349" s="10">
        <f t="shared" si="1435"/>
        <v>348</v>
      </c>
      <c r="B8349" s="10">
        <f t="shared" si="1444"/>
        <v>16</v>
      </c>
      <c r="C8349" s="23">
        <v>3.3</v>
      </c>
      <c r="D8349" s="24">
        <v>0</v>
      </c>
      <c r="E8349" s="24">
        <v>3.528</v>
      </c>
      <c r="F8349" s="48"/>
      <c r="G8349" s="48"/>
      <c r="H8349" s="1">
        <f t="shared" si="1445"/>
        <v>-23.30629368611304</v>
      </c>
      <c r="I8349" s="1">
        <f t="shared" si="1439"/>
        <v>4.3021365441655721</v>
      </c>
      <c r="J8349" s="4">
        <f>B8349+('PV model'!$B$3/15)+(I8349/60)</f>
        <v>15.795035609069426</v>
      </c>
      <c r="K8349" s="2">
        <f t="shared" si="1440"/>
        <v>-56.925534136041392</v>
      </c>
      <c r="L8349" s="2">
        <f>DEGREES(ASIN((((COS(RADIANS('PV model'!$B$2))*COS(RADIANS(H8349))*COS(RADIANS(K8349)))+(SIN(RADIANS('PV model'!$B$2))*SIN(RADIANS(H8349)))))))</f>
        <v>-2.4174800637732385</v>
      </c>
      <c r="M8349" s="3">
        <f t="shared" si="1436"/>
        <v>0</v>
      </c>
      <c r="N8349" s="2">
        <f t="shared" si="1441"/>
        <v>-50.378347045864103</v>
      </c>
      <c r="O8349" s="2">
        <f>IF('PV model'!$B$2&gt;0, 180-N8349,IF('PV model'!$B$2&lt;0,0-N8349,N8349))</f>
        <v>230.3783470458641</v>
      </c>
      <c r="P8349" s="2">
        <f>ABS(O8349-'PV model'!$B$5)</f>
        <v>25.378347045864103</v>
      </c>
      <c r="Q8349" s="3">
        <f t="shared" si="1437"/>
        <v>92.41748006377324</v>
      </c>
      <c r="R8349" s="3">
        <f t="shared" si="1442"/>
        <v>0</v>
      </c>
      <c r="S8349" s="3">
        <f t="shared" si="1438"/>
        <v>3.528</v>
      </c>
      <c r="T8349" s="3">
        <f>(0.5*(1-COS(RADIANS(90-$X$3)))*(D8349+E8349)*'PV model'!$B$4)</f>
        <v>0</v>
      </c>
      <c r="U8349" s="3">
        <f t="shared" si="1443"/>
        <v>3.528</v>
      </c>
      <c r="V8349" s="3">
        <f>('PV model'!$B$13*(U8349/1000)*(1-'PV model'!$B$14*((20+C8349)-25))*'PV model'!$B$10)/'PV model'!$B$12</f>
        <v>0.35505696038399992</v>
      </c>
    </row>
    <row r="8350" spans="1:22" x14ac:dyDescent="0.2">
      <c r="A8350" s="10">
        <f t="shared" si="1435"/>
        <v>348</v>
      </c>
      <c r="B8350" s="10">
        <f t="shared" si="1444"/>
        <v>17</v>
      </c>
      <c r="C8350" s="23">
        <v>3.5</v>
      </c>
      <c r="D8350" s="24">
        <v>0</v>
      </c>
      <c r="E8350" s="24">
        <v>0</v>
      </c>
      <c r="F8350" s="48"/>
      <c r="G8350" s="48"/>
      <c r="H8350" s="1">
        <f t="shared" si="1445"/>
        <v>-23.30629368611304</v>
      </c>
      <c r="I8350" s="1">
        <f t="shared" si="1439"/>
        <v>4.3021365441655721</v>
      </c>
      <c r="J8350" s="4">
        <f>B8350+('PV model'!$B$3/15)+(I8350/60)</f>
        <v>16.795035609069426</v>
      </c>
      <c r="K8350" s="2">
        <f t="shared" si="1440"/>
        <v>-71.925534136041392</v>
      </c>
      <c r="L8350" s="2">
        <f>DEGREES(ASIN((((COS(RADIANS('PV model'!$B$2))*COS(RADIANS(H8350))*COS(RADIANS(K8350)))+(SIN(RADIANS('PV model'!$B$2))*SIN(RADIANS(H8350)))))))</f>
        <v>-9.4782047432495045</v>
      </c>
      <c r="M8350" s="3">
        <f t="shared" si="1436"/>
        <v>0</v>
      </c>
      <c r="N8350" s="2">
        <f t="shared" si="1441"/>
        <v>-62.2721445641073</v>
      </c>
      <c r="O8350" s="2">
        <f>IF('PV model'!$B$2&gt;0, 180-N8350,IF('PV model'!$B$2&lt;0,0-N8350,N8350))</f>
        <v>242.27214456410729</v>
      </c>
      <c r="P8350" s="2">
        <f>ABS(O8350-'PV model'!$B$5)</f>
        <v>37.272144564107293</v>
      </c>
      <c r="Q8350" s="3">
        <f t="shared" si="1437"/>
        <v>99.478204743249506</v>
      </c>
      <c r="R8350" s="3">
        <f t="shared" si="1442"/>
        <v>0</v>
      </c>
      <c r="S8350" s="3">
        <f t="shared" si="1438"/>
        <v>0</v>
      </c>
      <c r="T8350" s="3">
        <f>(0.5*(1-COS(RADIANS(90-$X$3)))*(D8350+E8350)*'PV model'!$B$4)</f>
        <v>0</v>
      </c>
      <c r="U8350" s="3">
        <f t="shared" si="1443"/>
        <v>0</v>
      </c>
      <c r="V8350" s="3">
        <f>('PV model'!$B$13*(U8350/1000)*(1-'PV model'!$B$14*((20+C8350)-25))*'PV model'!$B$10)/'PV model'!$B$12</f>
        <v>0</v>
      </c>
    </row>
    <row r="8351" spans="1:22" x14ac:dyDescent="0.2">
      <c r="A8351" s="10">
        <f t="shared" si="1435"/>
        <v>348</v>
      </c>
      <c r="B8351" s="10">
        <f t="shared" si="1444"/>
        <v>18</v>
      </c>
      <c r="C8351" s="23">
        <v>3.7</v>
      </c>
      <c r="D8351" s="24">
        <v>0</v>
      </c>
      <c r="E8351" s="24">
        <v>0</v>
      </c>
      <c r="F8351" s="48"/>
      <c r="G8351" s="48"/>
      <c r="H8351" s="1">
        <f t="shared" si="1445"/>
        <v>-23.30629368611304</v>
      </c>
      <c r="I8351" s="1">
        <f t="shared" si="1439"/>
        <v>4.3021365441655721</v>
      </c>
      <c r="J8351" s="4">
        <f>B8351+('PV model'!$B$3/15)+(I8351/60)</f>
        <v>17.795035609069426</v>
      </c>
      <c r="K8351" s="2">
        <f t="shared" si="1440"/>
        <v>-86.925534136041392</v>
      </c>
      <c r="L8351" s="2">
        <f>DEGREES(ASIN((((COS(RADIANS('PV model'!$B$2))*COS(RADIANS(H8351))*COS(RADIANS(K8351)))+(SIN(RADIANS('PV model'!$B$2))*SIN(RADIANS(H8351)))))))</f>
        <v>-17.347291566121811</v>
      </c>
      <c r="M8351" s="3">
        <f t="shared" si="1436"/>
        <v>0</v>
      </c>
      <c r="N8351" s="2">
        <f t="shared" si="1441"/>
        <v>-73.900629264282557</v>
      </c>
      <c r="O8351" s="2">
        <f>IF('PV model'!$B$2&gt;0, 180-N8351,IF('PV model'!$B$2&lt;0,0-N8351,N8351))</f>
        <v>253.90062926428254</v>
      </c>
      <c r="P8351" s="2">
        <f>ABS(O8351-'PV model'!$B$5)</f>
        <v>48.900629264282543</v>
      </c>
      <c r="Q8351" s="3">
        <f t="shared" si="1437"/>
        <v>107.34729156612181</v>
      </c>
      <c r="R8351" s="3">
        <f t="shared" si="1442"/>
        <v>0</v>
      </c>
      <c r="S8351" s="3">
        <f t="shared" si="1438"/>
        <v>0</v>
      </c>
      <c r="T8351" s="3">
        <f>(0.5*(1-COS(RADIANS(90-$X$3)))*(D8351+E8351)*'PV model'!$B$4)</f>
        <v>0</v>
      </c>
      <c r="U8351" s="3">
        <f t="shared" si="1443"/>
        <v>0</v>
      </c>
      <c r="V8351" s="3">
        <f>('PV model'!$B$13*(U8351/1000)*(1-'PV model'!$B$14*((20+C8351)-25))*'PV model'!$B$10)/'PV model'!$B$12</f>
        <v>0</v>
      </c>
    </row>
    <row r="8352" spans="1:22" x14ac:dyDescent="0.2">
      <c r="A8352" s="10">
        <f t="shared" si="1435"/>
        <v>348</v>
      </c>
      <c r="B8352" s="10">
        <f t="shared" si="1444"/>
        <v>19</v>
      </c>
      <c r="C8352" s="23">
        <v>3.8</v>
      </c>
      <c r="D8352" s="24">
        <v>0</v>
      </c>
      <c r="E8352" s="24">
        <v>0</v>
      </c>
      <c r="F8352" s="48"/>
      <c r="G8352" s="48"/>
      <c r="H8352" s="1">
        <f t="shared" si="1445"/>
        <v>-23.30629368611304</v>
      </c>
      <c r="I8352" s="1">
        <f t="shared" si="1439"/>
        <v>4.3021365441655721</v>
      </c>
      <c r="J8352" s="4">
        <f>B8352+('PV model'!$B$3/15)+(I8352/60)</f>
        <v>18.795035609069426</v>
      </c>
      <c r="K8352" s="2">
        <f t="shared" si="1440"/>
        <v>-101.92553413604139</v>
      </c>
      <c r="L8352" s="2">
        <f>DEGREES(ASIN((((COS(RADIANS('PV model'!$B$2))*COS(RADIANS(H8352))*COS(RADIANS(K8352)))+(SIN(RADIANS('PV model'!$B$2))*SIN(RADIANS(H8352)))))))</f>
        <v>-25.693353917531208</v>
      </c>
      <c r="M8352" s="3">
        <f t="shared" si="1436"/>
        <v>0</v>
      </c>
      <c r="N8352" s="2">
        <f t="shared" si="1441"/>
        <v>-85.691751987948493</v>
      </c>
      <c r="O8352" s="2">
        <f>IF('PV model'!$B$2&gt;0, 180-N8352,IF('PV model'!$B$2&lt;0,0-N8352,N8352))</f>
        <v>265.69175198794846</v>
      </c>
      <c r="P8352" s="2">
        <f>ABS(O8352-'PV model'!$B$5)</f>
        <v>60.691751987948464</v>
      </c>
      <c r="Q8352" s="3">
        <f t="shared" si="1437"/>
        <v>115.6933539175312</v>
      </c>
      <c r="R8352" s="3">
        <f t="shared" si="1442"/>
        <v>0</v>
      </c>
      <c r="S8352" s="3">
        <f t="shared" si="1438"/>
        <v>0</v>
      </c>
      <c r="T8352" s="3">
        <f>(0.5*(1-COS(RADIANS(90-$X$3)))*(D8352+E8352)*'PV model'!$B$4)</f>
        <v>0</v>
      </c>
      <c r="U8352" s="3">
        <f t="shared" si="1443"/>
        <v>0</v>
      </c>
      <c r="V8352" s="3">
        <f>('PV model'!$B$13*(U8352/1000)*(1-'PV model'!$B$14*((20+C8352)-25))*'PV model'!$B$10)/'PV model'!$B$12</f>
        <v>0</v>
      </c>
    </row>
    <row r="8353" spans="1:22" x14ac:dyDescent="0.2">
      <c r="A8353" s="10">
        <f t="shared" si="1435"/>
        <v>348</v>
      </c>
      <c r="B8353" s="10">
        <f t="shared" si="1444"/>
        <v>20</v>
      </c>
      <c r="C8353" s="23">
        <v>3.8</v>
      </c>
      <c r="D8353" s="24">
        <v>0</v>
      </c>
      <c r="E8353" s="24">
        <v>0</v>
      </c>
      <c r="F8353" s="48"/>
      <c r="G8353" s="48"/>
      <c r="H8353" s="1">
        <f t="shared" si="1445"/>
        <v>-23.30629368611304</v>
      </c>
      <c r="I8353" s="1">
        <f t="shared" si="1439"/>
        <v>4.3021365441655721</v>
      </c>
      <c r="J8353" s="4">
        <f>B8353+('PV model'!$B$3/15)+(I8353/60)</f>
        <v>19.795035609069426</v>
      </c>
      <c r="K8353" s="2">
        <f t="shared" si="1440"/>
        <v>-116.92553413604139</v>
      </c>
      <c r="L8353" s="2">
        <f>DEGREES(ASIN((((COS(RADIANS('PV model'!$B$2))*COS(RADIANS(H8353))*COS(RADIANS(K8353)))+(SIN(RADIANS('PV model'!$B$2))*SIN(RADIANS(H8353)))))))</f>
        <v>-34.167967478730198</v>
      </c>
      <c r="M8353" s="3">
        <f t="shared" si="1436"/>
        <v>0</v>
      </c>
      <c r="N8353" s="2">
        <f t="shared" si="1441"/>
        <v>-81.755744714463589</v>
      </c>
      <c r="O8353" s="2">
        <f>IF('PV model'!$B$2&gt;0, 180-N8353,IF('PV model'!$B$2&lt;0,0-N8353,N8353))</f>
        <v>261.75574471446362</v>
      </c>
      <c r="P8353" s="2">
        <f>ABS(O8353-'PV model'!$B$5)</f>
        <v>56.755744714463617</v>
      </c>
      <c r="Q8353" s="3">
        <f t="shared" si="1437"/>
        <v>124.1679674787302</v>
      </c>
      <c r="R8353" s="3">
        <f t="shared" si="1442"/>
        <v>0</v>
      </c>
      <c r="S8353" s="3">
        <f t="shared" si="1438"/>
        <v>0</v>
      </c>
      <c r="T8353" s="3">
        <f>(0.5*(1-COS(RADIANS(90-$X$3)))*(D8353+E8353)*'PV model'!$B$4)</f>
        <v>0</v>
      </c>
      <c r="U8353" s="3">
        <f t="shared" si="1443"/>
        <v>0</v>
      </c>
      <c r="V8353" s="3">
        <f>('PV model'!$B$13*(U8353/1000)*(1-'PV model'!$B$14*((20+C8353)-25))*'PV model'!$B$10)/'PV model'!$B$12</f>
        <v>0</v>
      </c>
    </row>
    <row r="8354" spans="1:22" x14ac:dyDescent="0.2">
      <c r="A8354" s="10">
        <f t="shared" si="1435"/>
        <v>348</v>
      </c>
      <c r="B8354" s="10">
        <f t="shared" si="1444"/>
        <v>21</v>
      </c>
      <c r="C8354" s="23">
        <v>3.9</v>
      </c>
      <c r="D8354" s="24">
        <v>0</v>
      </c>
      <c r="E8354" s="24">
        <v>0</v>
      </c>
      <c r="F8354" s="48"/>
      <c r="G8354" s="48"/>
      <c r="H8354" s="1">
        <f t="shared" si="1445"/>
        <v>-23.30629368611304</v>
      </c>
      <c r="I8354" s="1">
        <f t="shared" si="1439"/>
        <v>4.3021365441655721</v>
      </c>
      <c r="J8354" s="4">
        <f>B8354+('PV model'!$B$3/15)+(I8354/60)</f>
        <v>20.795035609069426</v>
      </c>
      <c r="K8354" s="2">
        <f t="shared" si="1440"/>
        <v>-131.92553413604139</v>
      </c>
      <c r="L8354" s="2">
        <f>DEGREES(ASIN((((COS(RADIANS('PV model'!$B$2))*COS(RADIANS(H8354))*COS(RADIANS(K8354)))+(SIN(RADIANS('PV model'!$B$2))*SIN(RADIANS(H8354)))))))</f>
        <v>-42.348186218404173</v>
      </c>
      <c r="M8354" s="3">
        <f t="shared" si="1436"/>
        <v>0</v>
      </c>
      <c r="N8354" s="2">
        <f t="shared" si="1441"/>
        <v>-67.601026387393659</v>
      </c>
      <c r="O8354" s="2">
        <f>IF('PV model'!$B$2&gt;0, 180-N8354,IF('PV model'!$B$2&lt;0,0-N8354,N8354))</f>
        <v>247.60102638739366</v>
      </c>
      <c r="P8354" s="2">
        <f>ABS(O8354-'PV model'!$B$5)</f>
        <v>42.601026387393659</v>
      </c>
      <c r="Q8354" s="3">
        <f t="shared" si="1437"/>
        <v>132.34818621840418</v>
      </c>
      <c r="R8354" s="3">
        <f t="shared" si="1442"/>
        <v>0</v>
      </c>
      <c r="S8354" s="3">
        <f t="shared" si="1438"/>
        <v>0</v>
      </c>
      <c r="T8354" s="3">
        <f>(0.5*(1-COS(RADIANS(90-$X$3)))*(D8354+E8354)*'PV model'!$B$4)</f>
        <v>0</v>
      </c>
      <c r="U8354" s="3">
        <f t="shared" si="1443"/>
        <v>0</v>
      </c>
      <c r="V8354" s="3">
        <f>('PV model'!$B$13*(U8354/1000)*(1-'PV model'!$B$14*((20+C8354)-25))*'PV model'!$B$10)/'PV model'!$B$12</f>
        <v>0</v>
      </c>
    </row>
    <row r="8355" spans="1:22" x14ac:dyDescent="0.2">
      <c r="A8355" s="10">
        <f t="shared" si="1435"/>
        <v>348</v>
      </c>
      <c r="B8355" s="10">
        <f t="shared" si="1444"/>
        <v>22</v>
      </c>
      <c r="C8355" s="23">
        <v>4</v>
      </c>
      <c r="D8355" s="24">
        <v>0</v>
      </c>
      <c r="E8355" s="24">
        <v>0</v>
      </c>
      <c r="F8355" s="48"/>
      <c r="G8355" s="48"/>
      <c r="H8355" s="1">
        <f t="shared" si="1445"/>
        <v>-23.30629368611304</v>
      </c>
      <c r="I8355" s="1">
        <f t="shared" si="1439"/>
        <v>4.3021365441655721</v>
      </c>
      <c r="J8355" s="4">
        <f>B8355+('PV model'!$B$3/15)+(I8355/60)</f>
        <v>21.795035609069426</v>
      </c>
      <c r="K8355" s="2">
        <f t="shared" si="1440"/>
        <v>-146.92553413604139</v>
      </c>
      <c r="L8355" s="2">
        <f>DEGREES(ASIN((((COS(RADIANS('PV model'!$B$2))*COS(RADIANS(H8355))*COS(RADIANS(K8355)))+(SIN(RADIANS('PV model'!$B$2))*SIN(RADIANS(H8355)))))))</f>
        <v>-49.637407258016687</v>
      </c>
      <c r="M8355" s="3">
        <f t="shared" si="1436"/>
        <v>0</v>
      </c>
      <c r="N8355" s="2">
        <f t="shared" si="1441"/>
        <v>-50.705913577326776</v>
      </c>
      <c r="O8355" s="2">
        <f>IF('PV model'!$B$2&gt;0, 180-N8355,IF('PV model'!$B$2&lt;0,0-N8355,N8355))</f>
        <v>230.70591357732678</v>
      </c>
      <c r="P8355" s="2">
        <f>ABS(O8355-'PV model'!$B$5)</f>
        <v>25.705913577326783</v>
      </c>
      <c r="Q8355" s="3">
        <f t="shared" si="1437"/>
        <v>139.63740725801668</v>
      </c>
      <c r="R8355" s="3">
        <f t="shared" si="1442"/>
        <v>0</v>
      </c>
      <c r="S8355" s="3">
        <f t="shared" si="1438"/>
        <v>0</v>
      </c>
      <c r="T8355" s="3">
        <f>(0.5*(1-COS(RADIANS(90-$X$3)))*(D8355+E8355)*'PV model'!$B$4)</f>
        <v>0</v>
      </c>
      <c r="U8355" s="3">
        <f t="shared" si="1443"/>
        <v>0</v>
      </c>
      <c r="V8355" s="3">
        <f>('PV model'!$B$13*(U8355/1000)*(1-'PV model'!$B$14*((20+C8355)-25))*'PV model'!$B$10)/'PV model'!$B$12</f>
        <v>0</v>
      </c>
    </row>
    <row r="8356" spans="1:22" x14ac:dyDescent="0.2">
      <c r="A8356" s="10">
        <f t="shared" si="1435"/>
        <v>348</v>
      </c>
      <c r="B8356" s="10">
        <f t="shared" si="1444"/>
        <v>23</v>
      </c>
      <c r="C8356" s="23">
        <v>4</v>
      </c>
      <c r="D8356" s="24">
        <v>0</v>
      </c>
      <c r="E8356" s="24">
        <v>0</v>
      </c>
      <c r="F8356" s="48"/>
      <c r="G8356" s="48"/>
      <c r="H8356" s="1">
        <f t="shared" si="1445"/>
        <v>-23.30629368611304</v>
      </c>
      <c r="I8356" s="1">
        <f t="shared" si="1439"/>
        <v>4.3021365441655721</v>
      </c>
      <c r="J8356" s="4">
        <f>B8356+('PV model'!$B$3/15)+(I8356/60)</f>
        <v>22.795035609069426</v>
      </c>
      <c r="K8356" s="2">
        <f t="shared" si="1440"/>
        <v>-161.92553413604139</v>
      </c>
      <c r="L8356" s="2">
        <f>DEGREES(ASIN((((COS(RADIANS('PV model'!$B$2))*COS(RADIANS(H8356))*COS(RADIANS(K8356)))+(SIN(RADIANS('PV model'!$B$2))*SIN(RADIANS(H8356)))))))</f>
        <v>-55.1431457308977</v>
      </c>
      <c r="M8356" s="3">
        <f t="shared" si="1436"/>
        <v>0</v>
      </c>
      <c r="N8356" s="2">
        <f t="shared" si="1441"/>
        <v>-29.904316098722411</v>
      </c>
      <c r="O8356" s="2">
        <f>IF('PV model'!$B$2&gt;0, 180-N8356,IF('PV model'!$B$2&lt;0,0-N8356,N8356))</f>
        <v>209.9043160987224</v>
      </c>
      <c r="P8356" s="2">
        <f>ABS(O8356-'PV model'!$B$5)</f>
        <v>4.9043160987224041</v>
      </c>
      <c r="Q8356" s="3">
        <f t="shared" si="1437"/>
        <v>145.14314573089769</v>
      </c>
      <c r="R8356" s="3">
        <f t="shared" si="1442"/>
        <v>0</v>
      </c>
      <c r="S8356" s="3">
        <f t="shared" si="1438"/>
        <v>0</v>
      </c>
      <c r="T8356" s="3">
        <f>(0.5*(1-COS(RADIANS(90-$X$3)))*(D8356+E8356)*'PV model'!$B$4)</f>
        <v>0</v>
      </c>
      <c r="U8356" s="3">
        <f t="shared" si="1443"/>
        <v>0</v>
      </c>
      <c r="V8356" s="3">
        <f>('PV model'!$B$13*(U8356/1000)*(1-'PV model'!$B$14*((20+C8356)-25))*'PV model'!$B$10)/'PV model'!$B$12</f>
        <v>0</v>
      </c>
    </row>
    <row r="8357" spans="1:22" x14ac:dyDescent="0.2">
      <c r="A8357" s="10">
        <f t="shared" si="1435"/>
        <v>348</v>
      </c>
      <c r="B8357" s="10">
        <f t="shared" si="1444"/>
        <v>24</v>
      </c>
      <c r="C8357" s="23">
        <v>4.0999999999999996</v>
      </c>
      <c r="D8357" s="24">
        <v>0</v>
      </c>
      <c r="E8357" s="24">
        <v>0</v>
      </c>
      <c r="F8357" s="48"/>
      <c r="G8357" s="48"/>
      <c r="H8357" s="1">
        <f t="shared" si="1445"/>
        <v>-23.30629368611304</v>
      </c>
      <c r="I8357" s="1">
        <f t="shared" si="1439"/>
        <v>4.3021365441655721</v>
      </c>
      <c r="J8357" s="4">
        <f>B8357+('PV model'!$B$3/15)+(I8357/60)</f>
        <v>23.795035609069426</v>
      </c>
      <c r="K8357" s="2">
        <f t="shared" si="1440"/>
        <v>-176.92553413604139</v>
      </c>
      <c r="L8357" s="2">
        <f>DEGREES(ASIN((((COS(RADIANS('PV model'!$B$2))*COS(RADIANS(H8357))*COS(RADIANS(K8357)))+(SIN(RADIANS('PV model'!$B$2))*SIN(RADIANS(H8357)))))))</f>
        <v>-57.725865286240641</v>
      </c>
      <c r="M8357" s="3">
        <f t="shared" si="1436"/>
        <v>0</v>
      </c>
      <c r="N8357" s="2">
        <f t="shared" si="1441"/>
        <v>-5.2929152148509182</v>
      </c>
      <c r="O8357" s="2">
        <f>IF('PV model'!$B$2&gt;0, 180-N8357,IF('PV model'!$B$2&lt;0,0-N8357,N8357))</f>
        <v>185.29291521485092</v>
      </c>
      <c r="P8357" s="2">
        <f>ABS(O8357-'PV model'!$B$5)</f>
        <v>19.707084785149078</v>
      </c>
      <c r="Q8357" s="3">
        <f t="shared" si="1437"/>
        <v>147.72586528624063</v>
      </c>
      <c r="R8357" s="3">
        <f t="shared" si="1442"/>
        <v>0</v>
      </c>
      <c r="S8357" s="3">
        <f t="shared" si="1438"/>
        <v>0</v>
      </c>
      <c r="T8357" s="3">
        <f>(0.5*(1-COS(RADIANS(90-$X$3)))*(D8357+E8357)*'PV model'!$B$4)</f>
        <v>0</v>
      </c>
      <c r="U8357" s="3">
        <f t="shared" si="1443"/>
        <v>0</v>
      </c>
      <c r="V8357" s="3">
        <f>('PV model'!$B$13*(U8357/1000)*(1-'PV model'!$B$14*((20+C8357)-25))*'PV model'!$B$10)/'PV model'!$B$12</f>
        <v>0</v>
      </c>
    </row>
    <row r="8358" spans="1:22" x14ac:dyDescent="0.2">
      <c r="A8358" s="10">
        <f t="shared" si="1435"/>
        <v>349</v>
      </c>
      <c r="B8358" s="10">
        <f t="shared" si="1444"/>
        <v>1</v>
      </c>
      <c r="C8358" s="23">
        <v>4.0999999999999996</v>
      </c>
      <c r="D8358" s="24">
        <v>0</v>
      </c>
      <c r="E8358" s="24">
        <v>0</v>
      </c>
      <c r="F8358" s="48"/>
      <c r="G8358" s="48"/>
      <c r="H8358" s="1">
        <f t="shared" si="1445"/>
        <v>-23.349738338516016</v>
      </c>
      <c r="I8358" s="1">
        <f t="shared" si="1439"/>
        <v>3.8406140456933784</v>
      </c>
      <c r="J8358" s="4">
        <f>B8358+('PV model'!$B$3/15)+(I8358/60)</f>
        <v>0.78734356742822298</v>
      </c>
      <c r="K8358" s="2">
        <f t="shared" si="1440"/>
        <v>168.18984648857665</v>
      </c>
      <c r="L8358" s="2">
        <f>DEGREES(ASIN((((COS(RADIANS('PV model'!$B$2))*COS(RADIANS(H8358))*COS(RADIANS(K8358)))+(SIN(RADIANS('PV model'!$B$2))*SIN(RADIANS(H8358)))))))</f>
        <v>-56.683291627230354</v>
      </c>
      <c r="M8358" s="3">
        <f t="shared" si="1436"/>
        <v>0</v>
      </c>
      <c r="N8358" s="2">
        <f t="shared" si="1441"/>
        <v>20.005263018121468</v>
      </c>
      <c r="O8358" s="2">
        <f>IF('PV model'!$B$2&gt;0, 180-N8358,IF('PV model'!$B$2&lt;0,0-N8358,N8358))</f>
        <v>159.99473698187853</v>
      </c>
      <c r="P8358" s="2">
        <f>ABS(O8358-'PV model'!$B$5)</f>
        <v>45.005263018121468</v>
      </c>
      <c r="Q8358" s="3">
        <f t="shared" si="1437"/>
        <v>146.68329162723037</v>
      </c>
      <c r="R8358" s="3">
        <f t="shared" si="1442"/>
        <v>0</v>
      </c>
      <c r="S8358" s="3">
        <f t="shared" si="1438"/>
        <v>0</v>
      </c>
      <c r="T8358" s="3">
        <f>(0.5*(1-COS(RADIANS(90-$X$3)))*(D8358+E8358)*'PV model'!$B$4)</f>
        <v>0</v>
      </c>
      <c r="U8358" s="3">
        <f t="shared" si="1443"/>
        <v>0</v>
      </c>
      <c r="V8358" s="3">
        <f>('PV model'!$B$13*(U8358/1000)*(1-'PV model'!$B$14*((20+C8358)-25))*'PV model'!$B$10)/'PV model'!$B$12</f>
        <v>0</v>
      </c>
    </row>
    <row r="8359" spans="1:22" x14ac:dyDescent="0.2">
      <c r="A8359" s="10">
        <f t="shared" si="1435"/>
        <v>349</v>
      </c>
      <c r="B8359" s="10">
        <f t="shared" si="1444"/>
        <v>2</v>
      </c>
      <c r="C8359" s="23">
        <v>4</v>
      </c>
      <c r="D8359" s="24">
        <v>0</v>
      </c>
      <c r="E8359" s="24">
        <v>0</v>
      </c>
      <c r="F8359" s="48"/>
      <c r="G8359" s="48"/>
      <c r="H8359" s="1">
        <f t="shared" si="1445"/>
        <v>-23.349738338516016</v>
      </c>
      <c r="I8359" s="1">
        <f t="shared" si="1439"/>
        <v>3.8406140456933784</v>
      </c>
      <c r="J8359" s="4">
        <f>B8359+('PV model'!$B$3/15)+(I8359/60)</f>
        <v>1.787343567428223</v>
      </c>
      <c r="K8359" s="2">
        <f t="shared" si="1440"/>
        <v>153.18984648857665</v>
      </c>
      <c r="L8359" s="2">
        <f>DEGREES(ASIN((((COS(RADIANS('PV model'!$B$2))*COS(RADIANS(H8359))*COS(RADIANS(K8359)))+(SIN(RADIANS('PV model'!$B$2))*SIN(RADIANS(H8359)))))))</f>
        <v>-52.25625970956343</v>
      </c>
      <c r="M8359" s="3">
        <f t="shared" si="1436"/>
        <v>0</v>
      </c>
      <c r="N8359" s="2">
        <f t="shared" si="1441"/>
        <v>42.569539960734268</v>
      </c>
      <c r="O8359" s="2">
        <f>IF('PV model'!$B$2&gt;0, 180-N8359,IF('PV model'!$B$2&lt;0,0-N8359,N8359))</f>
        <v>137.43046003926574</v>
      </c>
      <c r="P8359" s="2">
        <f>ABS(O8359-'PV model'!$B$5)</f>
        <v>67.569539960734261</v>
      </c>
      <c r="Q8359" s="3">
        <f t="shared" si="1437"/>
        <v>142.25625970956344</v>
      </c>
      <c r="R8359" s="3">
        <f t="shared" si="1442"/>
        <v>0</v>
      </c>
      <c r="S8359" s="3">
        <f t="shared" si="1438"/>
        <v>0</v>
      </c>
      <c r="T8359" s="3">
        <f>(0.5*(1-COS(RADIANS(90-$X$3)))*(D8359+E8359)*'PV model'!$B$4)</f>
        <v>0</v>
      </c>
      <c r="U8359" s="3">
        <f t="shared" si="1443"/>
        <v>0</v>
      </c>
      <c r="V8359" s="3">
        <f>('PV model'!$B$13*(U8359/1000)*(1-'PV model'!$B$14*((20+C8359)-25))*'PV model'!$B$10)/'PV model'!$B$12</f>
        <v>0</v>
      </c>
    </row>
    <row r="8360" spans="1:22" x14ac:dyDescent="0.2">
      <c r="A8360" s="10">
        <f t="shared" si="1435"/>
        <v>349</v>
      </c>
      <c r="B8360" s="10">
        <f t="shared" si="1444"/>
        <v>3</v>
      </c>
      <c r="C8360" s="23">
        <v>4</v>
      </c>
      <c r="D8360" s="24">
        <v>0</v>
      </c>
      <c r="E8360" s="24">
        <v>0</v>
      </c>
      <c r="F8360" s="48"/>
      <c r="G8360" s="48"/>
      <c r="H8360" s="1">
        <f t="shared" si="1445"/>
        <v>-23.349738338516016</v>
      </c>
      <c r="I8360" s="1">
        <f t="shared" si="1439"/>
        <v>3.8406140456933784</v>
      </c>
      <c r="J8360" s="4">
        <f>B8360+('PV model'!$B$3/15)+(I8360/60)</f>
        <v>2.787343567428223</v>
      </c>
      <c r="K8360" s="2">
        <f t="shared" si="1440"/>
        <v>138.18984648857665</v>
      </c>
      <c r="L8360" s="2">
        <f>DEGREES(ASIN((((COS(RADIANS('PV model'!$B$2))*COS(RADIANS(H8360))*COS(RADIANS(K8360)))+(SIN(RADIANS('PV model'!$B$2))*SIN(RADIANS(H8360)))))))</f>
        <v>-45.580676487330564</v>
      </c>
      <c r="M8360" s="3">
        <f t="shared" si="1436"/>
        <v>0</v>
      </c>
      <c r="N8360" s="2">
        <f t="shared" si="1441"/>
        <v>60.98589585208169</v>
      </c>
      <c r="O8360" s="2">
        <f>IF('PV model'!$B$2&gt;0, 180-N8360,IF('PV model'!$B$2&lt;0,0-N8360,N8360))</f>
        <v>119.01410414791832</v>
      </c>
      <c r="P8360" s="2">
        <f>ABS(O8360-'PV model'!$B$5)</f>
        <v>85.985895852081683</v>
      </c>
      <c r="Q8360" s="3">
        <f t="shared" si="1437"/>
        <v>135.58067648733055</v>
      </c>
      <c r="R8360" s="3">
        <f t="shared" si="1442"/>
        <v>0</v>
      </c>
      <c r="S8360" s="3">
        <f t="shared" si="1438"/>
        <v>0</v>
      </c>
      <c r="T8360" s="3">
        <f>(0.5*(1-COS(RADIANS(90-$X$3)))*(D8360+E8360)*'PV model'!$B$4)</f>
        <v>0</v>
      </c>
      <c r="U8360" s="3">
        <f t="shared" si="1443"/>
        <v>0</v>
      </c>
      <c r="V8360" s="3">
        <f>('PV model'!$B$13*(U8360/1000)*(1-'PV model'!$B$14*((20+C8360)-25))*'PV model'!$B$10)/'PV model'!$B$12</f>
        <v>0</v>
      </c>
    </row>
    <row r="8361" spans="1:22" x14ac:dyDescent="0.2">
      <c r="A8361" s="10">
        <f t="shared" si="1435"/>
        <v>349</v>
      </c>
      <c r="B8361" s="10">
        <f t="shared" si="1444"/>
        <v>4</v>
      </c>
      <c r="C8361" s="23">
        <v>4.0999999999999996</v>
      </c>
      <c r="D8361" s="24">
        <v>0</v>
      </c>
      <c r="E8361" s="24">
        <v>0</v>
      </c>
      <c r="F8361" s="48"/>
      <c r="G8361" s="48"/>
      <c r="H8361" s="1">
        <f t="shared" si="1445"/>
        <v>-23.349738338516016</v>
      </c>
      <c r="I8361" s="1">
        <f t="shared" si="1439"/>
        <v>3.8406140456933784</v>
      </c>
      <c r="J8361" s="4">
        <f>B8361+('PV model'!$B$3/15)+(I8361/60)</f>
        <v>3.787343567428223</v>
      </c>
      <c r="K8361" s="2">
        <f t="shared" si="1440"/>
        <v>123.18984648857665</v>
      </c>
      <c r="L8361" s="2">
        <f>DEGREES(ASIN((((COS(RADIANS('PV model'!$B$2))*COS(RADIANS(H8361))*COS(RADIANS(K8361)))+(SIN(RADIANS('PV model'!$B$2))*SIN(RADIANS(H8361)))))))</f>
        <v>-37.683746725180598</v>
      </c>
      <c r="M8361" s="3">
        <f t="shared" si="1436"/>
        <v>0</v>
      </c>
      <c r="N8361" s="2">
        <f t="shared" si="1441"/>
        <v>76.130934587735609</v>
      </c>
      <c r="O8361" s="2">
        <f>IF('PV model'!$B$2&gt;0, 180-N8361,IF('PV model'!$B$2&lt;0,0-N8361,N8361))</f>
        <v>103.86906541226439</v>
      </c>
      <c r="P8361" s="2">
        <f>ABS(O8361-'PV model'!$B$5)</f>
        <v>101.13093458773561</v>
      </c>
      <c r="Q8361" s="3">
        <f t="shared" si="1437"/>
        <v>127.68374672518058</v>
      </c>
      <c r="R8361" s="3">
        <f t="shared" si="1442"/>
        <v>0</v>
      </c>
      <c r="S8361" s="3">
        <f t="shared" si="1438"/>
        <v>0</v>
      </c>
      <c r="T8361" s="3">
        <f>(0.5*(1-COS(RADIANS(90-$X$3)))*(D8361+E8361)*'PV model'!$B$4)</f>
        <v>0</v>
      </c>
      <c r="U8361" s="3">
        <f t="shared" si="1443"/>
        <v>0</v>
      </c>
      <c r="V8361" s="3">
        <f>('PV model'!$B$13*(U8361/1000)*(1-'PV model'!$B$14*((20+C8361)-25))*'PV model'!$B$10)/'PV model'!$B$12</f>
        <v>0</v>
      </c>
    </row>
    <row r="8362" spans="1:22" x14ac:dyDescent="0.2">
      <c r="A8362" s="10">
        <f t="shared" si="1435"/>
        <v>349</v>
      </c>
      <c r="B8362" s="10">
        <f t="shared" si="1444"/>
        <v>5</v>
      </c>
      <c r="C8362" s="23">
        <v>4.2</v>
      </c>
      <c r="D8362" s="24">
        <v>0</v>
      </c>
      <c r="E8362" s="24">
        <v>0</v>
      </c>
      <c r="F8362" s="48"/>
      <c r="G8362" s="48"/>
      <c r="H8362" s="1">
        <f t="shared" si="1445"/>
        <v>-23.349738338516016</v>
      </c>
      <c r="I8362" s="1">
        <f t="shared" si="1439"/>
        <v>3.8406140456933784</v>
      </c>
      <c r="J8362" s="4">
        <f>B8362+('PV model'!$B$3/15)+(I8362/60)</f>
        <v>4.7873435674282234</v>
      </c>
      <c r="K8362" s="2">
        <f t="shared" si="1440"/>
        <v>108.18984648857665</v>
      </c>
      <c r="L8362" s="2">
        <f>DEGREES(ASIN((((COS(RADIANS('PV model'!$B$2))*COS(RADIANS(H8362))*COS(RADIANS(K8362)))+(SIN(RADIANS('PV model'!$B$2))*SIN(RADIANS(H8362)))))))</f>
        <v>-29.272834883671905</v>
      </c>
      <c r="M8362" s="3">
        <f t="shared" si="1436"/>
        <v>0</v>
      </c>
      <c r="N8362" s="2">
        <f t="shared" si="1441"/>
        <v>89.231191038129893</v>
      </c>
      <c r="O8362" s="2">
        <f>IF('PV model'!$B$2&gt;0, 180-N8362,IF('PV model'!$B$2&lt;0,0-N8362,N8362))</f>
        <v>90.768808961870107</v>
      </c>
      <c r="P8362" s="2">
        <f>ABS(O8362-'PV model'!$B$5)</f>
        <v>114.23119103812989</v>
      </c>
      <c r="Q8362" s="3">
        <f t="shared" si="1437"/>
        <v>119.27283488367191</v>
      </c>
      <c r="R8362" s="3">
        <f t="shared" si="1442"/>
        <v>0</v>
      </c>
      <c r="S8362" s="3">
        <f t="shared" si="1438"/>
        <v>0</v>
      </c>
      <c r="T8362" s="3">
        <f>(0.5*(1-COS(RADIANS(90-$X$3)))*(D8362+E8362)*'PV model'!$B$4)</f>
        <v>0</v>
      </c>
      <c r="U8362" s="3">
        <f t="shared" si="1443"/>
        <v>0</v>
      </c>
      <c r="V8362" s="3">
        <f>('PV model'!$B$13*(U8362/1000)*(1-'PV model'!$B$14*((20+C8362)-25))*'PV model'!$B$10)/'PV model'!$B$12</f>
        <v>0</v>
      </c>
    </row>
    <row r="8363" spans="1:22" x14ac:dyDescent="0.2">
      <c r="A8363" s="10">
        <f t="shared" si="1435"/>
        <v>349</v>
      </c>
      <c r="B8363" s="10">
        <f t="shared" si="1444"/>
        <v>6</v>
      </c>
      <c r="C8363" s="23">
        <v>4.3</v>
      </c>
      <c r="D8363" s="24">
        <v>0</v>
      </c>
      <c r="E8363" s="24">
        <v>0</v>
      </c>
      <c r="F8363" s="48"/>
      <c r="G8363" s="48"/>
      <c r="H8363" s="1">
        <f t="shared" si="1445"/>
        <v>-23.349738338516016</v>
      </c>
      <c r="I8363" s="1">
        <f t="shared" si="1439"/>
        <v>3.8406140456933784</v>
      </c>
      <c r="J8363" s="4">
        <f>B8363+('PV model'!$B$3/15)+(I8363/60)</f>
        <v>5.7873435674282234</v>
      </c>
      <c r="K8363" s="2">
        <f t="shared" si="1440"/>
        <v>93.189846488576649</v>
      </c>
      <c r="L8363" s="2">
        <f>DEGREES(ASIN((((COS(RADIANS('PV model'!$B$2))*COS(RADIANS(H8363))*COS(RADIANS(K8363)))+(SIN(RADIANS('PV model'!$B$2))*SIN(RADIANS(H8363)))))))</f>
        <v>-20.82854167946396</v>
      </c>
      <c r="M8363" s="3">
        <f t="shared" si="1436"/>
        <v>0</v>
      </c>
      <c r="N8363" s="2">
        <f t="shared" si="1441"/>
        <v>78.747027558525645</v>
      </c>
      <c r="O8363" s="2">
        <f>IF('PV model'!$B$2&gt;0, 180-N8363,IF('PV model'!$B$2&lt;0,0-N8363,N8363))</f>
        <v>101.25297244147436</v>
      </c>
      <c r="P8363" s="2">
        <f>ABS(O8363-'PV model'!$B$5)</f>
        <v>103.74702755852564</v>
      </c>
      <c r="Q8363" s="3">
        <f t="shared" si="1437"/>
        <v>110.82854167946397</v>
      </c>
      <c r="R8363" s="3">
        <f t="shared" si="1442"/>
        <v>0</v>
      </c>
      <c r="S8363" s="3">
        <f t="shared" si="1438"/>
        <v>0</v>
      </c>
      <c r="T8363" s="3">
        <f>(0.5*(1-COS(RADIANS(90-$X$3)))*(D8363+E8363)*'PV model'!$B$4)</f>
        <v>0</v>
      </c>
      <c r="U8363" s="3">
        <f t="shared" si="1443"/>
        <v>0</v>
      </c>
      <c r="V8363" s="3">
        <f>('PV model'!$B$13*(U8363/1000)*(1-'PV model'!$B$14*((20+C8363)-25))*'PV model'!$B$10)/'PV model'!$B$12</f>
        <v>0</v>
      </c>
    </row>
    <row r="8364" spans="1:22" x14ac:dyDescent="0.2">
      <c r="A8364" s="10">
        <f t="shared" si="1435"/>
        <v>349</v>
      </c>
      <c r="B8364" s="10">
        <f t="shared" si="1444"/>
        <v>7</v>
      </c>
      <c r="C8364" s="23">
        <v>4.9000000000000004</v>
      </c>
      <c r="D8364" s="24">
        <v>0</v>
      </c>
      <c r="E8364" s="24">
        <v>0</v>
      </c>
      <c r="F8364" s="48"/>
      <c r="G8364" s="48"/>
      <c r="H8364" s="1">
        <f t="shared" si="1445"/>
        <v>-23.349738338516016</v>
      </c>
      <c r="I8364" s="1">
        <f t="shared" si="1439"/>
        <v>3.8406140456933784</v>
      </c>
      <c r="J8364" s="4">
        <f>B8364+('PV model'!$B$3/15)+(I8364/60)</f>
        <v>6.7873435674282234</v>
      </c>
      <c r="K8364" s="2">
        <f t="shared" si="1440"/>
        <v>78.189846488576649</v>
      </c>
      <c r="L8364" s="2">
        <f>DEGREES(ASIN((((COS(RADIANS('PV model'!$B$2))*COS(RADIANS(H8364))*COS(RADIANS(K8364)))+(SIN(RADIANS('PV model'!$B$2))*SIN(RADIANS(H8364)))))))</f>
        <v>-12.721033333076651</v>
      </c>
      <c r="M8364" s="3">
        <f t="shared" si="1436"/>
        <v>0</v>
      </c>
      <c r="N8364" s="2">
        <f t="shared" si="1441"/>
        <v>67.114146785677249</v>
      </c>
      <c r="O8364" s="2">
        <f>IF('PV model'!$B$2&gt;0, 180-N8364,IF('PV model'!$B$2&lt;0,0-N8364,N8364))</f>
        <v>112.88585321432275</v>
      </c>
      <c r="P8364" s="2">
        <f>ABS(O8364-'PV model'!$B$5)</f>
        <v>92.114146785677249</v>
      </c>
      <c r="Q8364" s="3">
        <f t="shared" si="1437"/>
        <v>102.72103333307665</v>
      </c>
      <c r="R8364" s="3">
        <f t="shared" si="1442"/>
        <v>0</v>
      </c>
      <c r="S8364" s="3">
        <f t="shared" si="1438"/>
        <v>0</v>
      </c>
      <c r="T8364" s="3">
        <f>(0.5*(1-COS(RADIANS(90-$X$3)))*(D8364+E8364)*'PV model'!$B$4)</f>
        <v>0</v>
      </c>
      <c r="U8364" s="3">
        <f t="shared" si="1443"/>
        <v>0</v>
      </c>
      <c r="V8364" s="3">
        <f>('PV model'!$B$13*(U8364/1000)*(1-'PV model'!$B$14*((20+C8364)-25))*'PV model'!$B$10)/'PV model'!$B$12</f>
        <v>0</v>
      </c>
    </row>
    <row r="8365" spans="1:22" x14ac:dyDescent="0.2">
      <c r="A8365" s="10">
        <f t="shared" si="1435"/>
        <v>349</v>
      </c>
      <c r="B8365" s="10">
        <f t="shared" si="1444"/>
        <v>8</v>
      </c>
      <c r="C8365" s="23">
        <v>5.5</v>
      </c>
      <c r="D8365" s="24">
        <v>0</v>
      </c>
      <c r="E8365" s="24">
        <v>0</v>
      </c>
      <c r="F8365" s="48"/>
      <c r="G8365" s="48"/>
      <c r="H8365" s="1">
        <f t="shared" si="1445"/>
        <v>-23.349738338516016</v>
      </c>
      <c r="I8365" s="1">
        <f t="shared" si="1439"/>
        <v>3.8406140456933784</v>
      </c>
      <c r="J8365" s="4">
        <f>B8365+('PV model'!$B$3/15)+(I8365/60)</f>
        <v>7.7873435674282234</v>
      </c>
      <c r="K8365" s="2">
        <f t="shared" si="1440"/>
        <v>63.189846488576649</v>
      </c>
      <c r="L8365" s="2">
        <f>DEGREES(ASIN((((COS(RADIANS('PV model'!$B$2))*COS(RADIANS(H8365))*COS(RADIANS(K8365)))+(SIN(RADIANS('PV model'!$B$2))*SIN(RADIANS(H8365)))))))</f>
        <v>-5.2838080146047099</v>
      </c>
      <c r="M8365" s="3">
        <f t="shared" si="1436"/>
        <v>0</v>
      </c>
      <c r="N8365" s="2">
        <f t="shared" si="1441"/>
        <v>55.377042999233943</v>
      </c>
      <c r="O8365" s="2">
        <f>IF('PV model'!$B$2&gt;0, 180-N8365,IF('PV model'!$B$2&lt;0,0-N8365,N8365))</f>
        <v>124.62295700076606</v>
      </c>
      <c r="P8365" s="2">
        <f>ABS(O8365-'PV model'!$B$5)</f>
        <v>80.377042999233936</v>
      </c>
      <c r="Q8365" s="3">
        <f t="shared" si="1437"/>
        <v>95.283808014604702</v>
      </c>
      <c r="R8365" s="3">
        <f t="shared" si="1442"/>
        <v>0</v>
      </c>
      <c r="S8365" s="3">
        <f t="shared" si="1438"/>
        <v>0</v>
      </c>
      <c r="T8365" s="3">
        <f>(0.5*(1-COS(RADIANS(90-$X$3)))*(D8365+E8365)*'PV model'!$B$4)</f>
        <v>0</v>
      </c>
      <c r="U8365" s="3">
        <f t="shared" si="1443"/>
        <v>0</v>
      </c>
      <c r="V8365" s="3">
        <f>('PV model'!$B$13*(U8365/1000)*(1-'PV model'!$B$14*((20+C8365)-25))*'PV model'!$B$10)/'PV model'!$B$12</f>
        <v>0</v>
      </c>
    </row>
    <row r="8366" spans="1:22" x14ac:dyDescent="0.2">
      <c r="A8366" s="10">
        <f t="shared" ref="A8366:A8429" si="1446">IF(B8366&gt;1,A8365,A8365+1)</f>
        <v>349</v>
      </c>
      <c r="B8366" s="10">
        <f t="shared" si="1444"/>
        <v>9</v>
      </c>
      <c r="C8366" s="23">
        <v>6.1</v>
      </c>
      <c r="D8366" s="24">
        <v>0</v>
      </c>
      <c r="E8366" s="24">
        <v>0</v>
      </c>
      <c r="F8366" s="48"/>
      <c r="G8366" s="48"/>
      <c r="H8366" s="1">
        <f t="shared" si="1445"/>
        <v>-23.349738338516016</v>
      </c>
      <c r="I8366" s="1">
        <f t="shared" si="1439"/>
        <v>3.8406140456933784</v>
      </c>
      <c r="J8366" s="4">
        <f>B8366+('PV model'!$B$3/15)+(I8366/60)</f>
        <v>8.7873435674282216</v>
      </c>
      <c r="K8366" s="2">
        <f t="shared" si="1440"/>
        <v>48.189846488576677</v>
      </c>
      <c r="L8366" s="2">
        <f>DEGREES(ASIN((((COS(RADIANS('PV model'!$B$2))*COS(RADIANS(H8366))*COS(RADIANS(K8366)))+(SIN(RADIANS('PV model'!$B$2))*SIN(RADIANS(H8366)))))))</f>
        <v>1.1483948859130173</v>
      </c>
      <c r="M8366" s="3">
        <f t="shared" si="1436"/>
        <v>1.1483948859130173</v>
      </c>
      <c r="N8366" s="2">
        <f t="shared" si="1441"/>
        <v>43.192566510621866</v>
      </c>
      <c r="O8366" s="2">
        <f>IF('PV model'!$B$2&gt;0, 180-N8366,IF('PV model'!$B$2&lt;0,0-N8366,N8366))</f>
        <v>136.80743348937813</v>
      </c>
      <c r="P8366" s="2">
        <f>ABS(O8366-'PV model'!$B$5)</f>
        <v>68.192566510621873</v>
      </c>
      <c r="Q8366" s="3">
        <f t="shared" si="1437"/>
        <v>88.851605114086979</v>
      </c>
      <c r="R8366" s="3">
        <f t="shared" si="1442"/>
        <v>0</v>
      </c>
      <c r="S8366" s="3">
        <f t="shared" si="1438"/>
        <v>0</v>
      </c>
      <c r="T8366" s="3">
        <f>(0.5*(1-COS(RADIANS(90-$X$3)))*(D8366+E8366)*'PV model'!$B$4)</f>
        <v>0</v>
      </c>
      <c r="U8366" s="3">
        <f t="shared" si="1443"/>
        <v>0</v>
      </c>
      <c r="V8366" s="3">
        <f>('PV model'!$B$13*(U8366/1000)*(1-'PV model'!$B$14*((20+C8366)-25))*'PV model'!$B$10)/'PV model'!$B$12</f>
        <v>0</v>
      </c>
    </row>
    <row r="8367" spans="1:22" x14ac:dyDescent="0.2">
      <c r="A8367" s="10">
        <f t="shared" si="1446"/>
        <v>349</v>
      </c>
      <c r="B8367" s="10">
        <f t="shared" si="1444"/>
        <v>10</v>
      </c>
      <c r="C8367" s="23">
        <v>6.4</v>
      </c>
      <c r="D8367" s="24">
        <v>0</v>
      </c>
      <c r="E8367" s="24">
        <v>15.876000000000001</v>
      </c>
      <c r="F8367" s="48"/>
      <c r="G8367" s="48"/>
      <c r="H8367" s="1">
        <f t="shared" si="1445"/>
        <v>-23.349738338516016</v>
      </c>
      <c r="I8367" s="1">
        <f t="shared" si="1439"/>
        <v>3.8406140456933784</v>
      </c>
      <c r="J8367" s="4">
        <f>B8367+('PV model'!$B$3/15)+(I8367/60)</f>
        <v>9.7873435674282216</v>
      </c>
      <c r="K8367" s="2">
        <f t="shared" si="1440"/>
        <v>33.189846488576677</v>
      </c>
      <c r="L8367" s="2">
        <f>DEGREES(ASIN((((COS(RADIANS('PV model'!$B$2))*COS(RADIANS(H8367))*COS(RADIANS(K8367)))+(SIN(RADIANS('PV model'!$B$2))*SIN(RADIANS(H8367)))))))</f>
        <v>6.2315918303101627</v>
      </c>
      <c r="M8367" s="3">
        <f t="shared" si="1436"/>
        <v>6.2315918303101627</v>
      </c>
      <c r="N8367" s="2">
        <f t="shared" si="1441"/>
        <v>30.369223249347645</v>
      </c>
      <c r="O8367" s="2">
        <f>IF('PV model'!$B$2&gt;0, 180-N8367,IF('PV model'!$B$2&lt;0,0-N8367,N8367))</f>
        <v>149.63077675065236</v>
      </c>
      <c r="P8367" s="2">
        <f>ABS(O8367-'PV model'!$B$5)</f>
        <v>55.369223249347641</v>
      </c>
      <c r="Q8367" s="3">
        <f t="shared" si="1437"/>
        <v>83.768408169689835</v>
      </c>
      <c r="R8367" s="3">
        <f t="shared" si="1442"/>
        <v>0</v>
      </c>
      <c r="S8367" s="3">
        <f t="shared" si="1438"/>
        <v>15.876000000000001</v>
      </c>
      <c r="T8367" s="3">
        <f>(0.5*(1-COS(RADIANS(90-$X$3)))*(D8367+E8367)*'PV model'!$B$4)</f>
        <v>0</v>
      </c>
      <c r="U8367" s="3">
        <f t="shared" si="1443"/>
        <v>15.876000000000001</v>
      </c>
      <c r="V8367" s="3">
        <f>('PV model'!$B$13*(U8367/1000)*(1-'PV model'!$B$14*((20+C8367)-25))*'PV model'!$B$10)/'PV model'!$B$12</f>
        <v>1.5780779562239999</v>
      </c>
    </row>
    <row r="8368" spans="1:22" x14ac:dyDescent="0.2">
      <c r="A8368" s="10">
        <f t="shared" si="1446"/>
        <v>349</v>
      </c>
      <c r="B8368" s="10">
        <f t="shared" si="1444"/>
        <v>11</v>
      </c>
      <c r="C8368" s="23">
        <v>6.7</v>
      </c>
      <c r="D8368" s="24">
        <v>61.734749999999998</v>
      </c>
      <c r="E8368" s="24">
        <v>37.043999999999997</v>
      </c>
      <c r="F8368" s="48"/>
      <c r="G8368" s="48"/>
      <c r="H8368" s="1">
        <f t="shared" si="1445"/>
        <v>-23.349738338516016</v>
      </c>
      <c r="I8368" s="1">
        <f t="shared" si="1439"/>
        <v>3.8406140456933784</v>
      </c>
      <c r="J8368" s="4">
        <f>B8368+('PV model'!$B$3/15)+(I8368/60)</f>
        <v>10.787343567428222</v>
      </c>
      <c r="K8368" s="2">
        <f t="shared" si="1440"/>
        <v>18.189846488576677</v>
      </c>
      <c r="L8368" s="2">
        <f>DEGREES(ASIN((((COS(RADIANS('PV model'!$B$2))*COS(RADIANS(H8368))*COS(RADIANS(K8368)))+(SIN(RADIANS('PV model'!$B$2))*SIN(RADIANS(H8368)))))))</f>
        <v>9.6364514095949581</v>
      </c>
      <c r="M8368" s="3">
        <f t="shared" si="1436"/>
        <v>9.6364514095949581</v>
      </c>
      <c r="N8368" s="2">
        <f t="shared" si="1441"/>
        <v>16.900039267048125</v>
      </c>
      <c r="O8368" s="2">
        <f>IF('PV model'!$B$2&gt;0, 180-N8368,IF('PV model'!$B$2&lt;0,0-N8368,N8368))</f>
        <v>163.09996073295187</v>
      </c>
      <c r="P8368" s="2">
        <f>ABS(O8368-'PV model'!$B$5)</f>
        <v>41.900039267048129</v>
      </c>
      <c r="Q8368" s="3">
        <f t="shared" si="1437"/>
        <v>80.363548590405046</v>
      </c>
      <c r="R8368" s="3">
        <f t="shared" si="1442"/>
        <v>61.734749999999956</v>
      </c>
      <c r="S8368" s="3">
        <f t="shared" si="1438"/>
        <v>43.656198191733999</v>
      </c>
      <c r="T8368" s="3">
        <f>(0.5*(1-COS(RADIANS(90-$X$3)))*(D8368+E8368)*'PV model'!$B$4)</f>
        <v>0</v>
      </c>
      <c r="U8368" s="3">
        <f t="shared" si="1443"/>
        <v>105.39094819173395</v>
      </c>
      <c r="V8368" s="3">
        <f>('PV model'!$B$13*(U8368/1000)*(1-'PV model'!$B$14*((20+C8368)-25))*'PV model'!$B$10)/'PV model'!$B$12</f>
        <v>10.463242002813255</v>
      </c>
    </row>
    <row r="8369" spans="1:22" x14ac:dyDescent="0.2">
      <c r="A8369" s="10">
        <f t="shared" si="1446"/>
        <v>349</v>
      </c>
      <c r="B8369" s="10">
        <f t="shared" si="1444"/>
        <v>12</v>
      </c>
      <c r="C8369" s="23">
        <v>7</v>
      </c>
      <c r="D8369" s="24">
        <v>16.836749999999999</v>
      </c>
      <c r="E8369" s="24">
        <v>56.448</v>
      </c>
      <c r="F8369" s="48"/>
      <c r="G8369" s="48"/>
      <c r="H8369" s="1">
        <f t="shared" si="1445"/>
        <v>-23.349738338516016</v>
      </c>
      <c r="I8369" s="1">
        <f t="shared" si="1439"/>
        <v>3.8406140456933784</v>
      </c>
      <c r="J8369" s="4">
        <f>B8369+('PV model'!$B$3/15)+(I8369/60)</f>
        <v>11.787343567428222</v>
      </c>
      <c r="K8369" s="2">
        <f t="shared" si="1440"/>
        <v>3.1898464885766753</v>
      </c>
      <c r="L8369" s="2">
        <f>DEGREES(ASIN((((COS(RADIANS('PV model'!$B$2))*COS(RADIANS(H8369))*COS(RADIANS(K8369)))+(SIN(RADIANS('PV model'!$B$2))*SIN(RADIANS(H8369)))))))</f>
        <v>11.103214296398153</v>
      </c>
      <c r="M8369" s="3">
        <f t="shared" si="1436"/>
        <v>11.103214296398153</v>
      </c>
      <c r="N8369" s="2">
        <f t="shared" si="1441"/>
        <v>2.9842779414672518</v>
      </c>
      <c r="O8369" s="2">
        <f>IF('PV model'!$B$2&gt;0, 180-N8369,IF('PV model'!$B$2&lt;0,0-N8369,N8369))</f>
        <v>177.01572205853276</v>
      </c>
      <c r="P8369" s="2">
        <f>ABS(O8369-'PV model'!$B$5)</f>
        <v>27.984277941467241</v>
      </c>
      <c r="Q8369" s="3">
        <f t="shared" si="1437"/>
        <v>78.89678570360185</v>
      </c>
      <c r="R8369" s="3">
        <f t="shared" si="1442"/>
        <v>16.836749999999999</v>
      </c>
      <c r="S8369" s="3">
        <f t="shared" si="1438"/>
        <v>61.368721624020807</v>
      </c>
      <c r="T8369" s="3">
        <f>(0.5*(1-COS(RADIANS(90-$X$3)))*(D8369+E8369)*'PV model'!$B$4)</f>
        <v>0</v>
      </c>
      <c r="U8369" s="3">
        <f t="shared" si="1443"/>
        <v>78.205471624020802</v>
      </c>
      <c r="V8369" s="3">
        <f>('PV model'!$B$13*(U8369/1000)*(1-'PV model'!$B$14*((20+C8369)-25))*'PV model'!$B$10)/'PV model'!$B$12</f>
        <v>7.7548795919888223</v>
      </c>
    </row>
    <row r="8370" spans="1:22" x14ac:dyDescent="0.2">
      <c r="A8370" s="10">
        <f t="shared" si="1446"/>
        <v>349</v>
      </c>
      <c r="B8370" s="10">
        <f t="shared" si="1444"/>
        <v>13</v>
      </c>
      <c r="C8370" s="23">
        <v>7.4</v>
      </c>
      <c r="D8370" s="24">
        <v>0</v>
      </c>
      <c r="E8370" s="24">
        <v>54.684000000000005</v>
      </c>
      <c r="F8370" s="48"/>
      <c r="G8370" s="48"/>
      <c r="H8370" s="1">
        <f t="shared" si="1445"/>
        <v>-23.349738338516016</v>
      </c>
      <c r="I8370" s="1">
        <f t="shared" si="1439"/>
        <v>3.8406140456933784</v>
      </c>
      <c r="J8370" s="4">
        <f>B8370+('PV model'!$B$3/15)+(I8370/60)</f>
        <v>12.787343567428222</v>
      </c>
      <c r="K8370" s="2">
        <f t="shared" si="1440"/>
        <v>-11.810153511423325</v>
      </c>
      <c r="L8370" s="2">
        <f>DEGREES(ASIN((((COS(RADIANS('PV model'!$B$2))*COS(RADIANS(H8370))*COS(RADIANS(K8370)))+(SIN(RADIANS('PV model'!$B$2))*SIN(RADIANS(H8370)))))))</f>
        <v>10.508098315466484</v>
      </c>
      <c r="M8370" s="3">
        <f t="shared" si="1436"/>
        <v>10.508098315466484</v>
      </c>
      <c r="N8370" s="2">
        <f t="shared" si="1441"/>
        <v>-11.017730296652999</v>
      </c>
      <c r="O8370" s="2">
        <f>IF('PV model'!$B$2&gt;0, 180-N8370,IF('PV model'!$B$2&lt;0,0-N8370,N8370))</f>
        <v>191.01773029665299</v>
      </c>
      <c r="P8370" s="2">
        <f>ABS(O8370-'PV model'!$B$5)</f>
        <v>13.982269703347015</v>
      </c>
      <c r="Q8370" s="3">
        <f t="shared" si="1437"/>
        <v>79.491901684533516</v>
      </c>
      <c r="R8370" s="3">
        <f t="shared" si="1442"/>
        <v>0</v>
      </c>
      <c r="S8370" s="3">
        <f t="shared" si="1438"/>
        <v>54.684000000000005</v>
      </c>
      <c r="T8370" s="3">
        <f>(0.5*(1-COS(RADIANS(90-$X$3)))*(D8370+E8370)*'PV model'!$B$4)</f>
        <v>0</v>
      </c>
      <c r="U8370" s="3">
        <f t="shared" si="1443"/>
        <v>54.684000000000005</v>
      </c>
      <c r="V8370" s="3">
        <f>('PV model'!$B$13*(U8370/1000)*(1-'PV model'!$B$14*((20+C8370)-25))*'PV model'!$B$10)/'PV model'!$B$12</f>
        <v>5.4137369986560007</v>
      </c>
    </row>
    <row r="8371" spans="1:22" x14ac:dyDescent="0.2">
      <c r="A8371" s="10">
        <f t="shared" si="1446"/>
        <v>349</v>
      </c>
      <c r="B8371" s="10">
        <f t="shared" si="1444"/>
        <v>14</v>
      </c>
      <c r="C8371" s="23">
        <v>7.7</v>
      </c>
      <c r="D8371" s="24">
        <v>0</v>
      </c>
      <c r="E8371" s="24">
        <v>36.161999999999999</v>
      </c>
      <c r="F8371" s="48"/>
      <c r="G8371" s="48"/>
      <c r="H8371" s="1">
        <f t="shared" si="1445"/>
        <v>-23.349738338516016</v>
      </c>
      <c r="I8371" s="1">
        <f t="shared" si="1439"/>
        <v>3.8406140456933784</v>
      </c>
      <c r="J8371" s="4">
        <f>B8371+('PV model'!$B$3/15)+(I8371/60)</f>
        <v>13.787343567428222</v>
      </c>
      <c r="K8371" s="2">
        <f t="shared" si="1440"/>
        <v>-26.810153511423323</v>
      </c>
      <c r="L8371" s="2">
        <f>DEGREES(ASIN((((COS(RADIANS('PV model'!$B$2))*COS(RADIANS(H8371))*COS(RADIANS(K8371)))+(SIN(RADIANS('PV model'!$B$2))*SIN(RADIANS(H8371)))))))</f>
        <v>7.9022667399884376</v>
      </c>
      <c r="M8371" s="3">
        <f t="shared" si="1436"/>
        <v>7.9022667399884376</v>
      </c>
      <c r="N8371" s="2">
        <f t="shared" si="1441"/>
        <v>-24.712611752047213</v>
      </c>
      <c r="O8371" s="2">
        <f>IF('PV model'!$B$2&gt;0, 180-N8371,IF('PV model'!$B$2&lt;0,0-N8371,N8371))</f>
        <v>204.71261175204722</v>
      </c>
      <c r="P8371" s="2">
        <f>ABS(O8371-'PV model'!$B$5)</f>
        <v>0.28738824795277651</v>
      </c>
      <c r="Q8371" s="3">
        <f t="shared" si="1437"/>
        <v>82.097733260011566</v>
      </c>
      <c r="R8371" s="3">
        <f t="shared" si="1442"/>
        <v>0</v>
      </c>
      <c r="S8371" s="3">
        <f t="shared" si="1438"/>
        <v>36.161999999999999</v>
      </c>
      <c r="T8371" s="3">
        <f>(0.5*(1-COS(RADIANS(90-$X$3)))*(D8371+E8371)*'PV model'!$B$4)</f>
        <v>0</v>
      </c>
      <c r="U8371" s="3">
        <f t="shared" si="1443"/>
        <v>36.161999999999999</v>
      </c>
      <c r="V8371" s="3">
        <f>('PV model'!$B$13*(U8371/1000)*(1-'PV model'!$B$14*((20+C8371)-25))*'PV model'!$B$10)/'PV model'!$B$12</f>
        <v>3.5757141819839999</v>
      </c>
    </row>
    <row r="8372" spans="1:22" x14ac:dyDescent="0.2">
      <c r="A8372" s="10">
        <f t="shared" si="1446"/>
        <v>349</v>
      </c>
      <c r="B8372" s="10">
        <f t="shared" si="1444"/>
        <v>15</v>
      </c>
      <c r="C8372" s="23">
        <v>8</v>
      </c>
      <c r="D8372" s="24">
        <v>0</v>
      </c>
      <c r="E8372" s="24">
        <v>14.112</v>
      </c>
      <c r="F8372" s="48"/>
      <c r="G8372" s="48"/>
      <c r="H8372" s="1">
        <f t="shared" si="1445"/>
        <v>-23.349738338516016</v>
      </c>
      <c r="I8372" s="1">
        <f t="shared" si="1439"/>
        <v>3.8406140456933784</v>
      </c>
      <c r="J8372" s="4">
        <f>B8372+('PV model'!$B$3/15)+(I8372/60)</f>
        <v>14.787343567428222</v>
      </c>
      <c r="K8372" s="2">
        <f t="shared" si="1440"/>
        <v>-41.810153511423323</v>
      </c>
      <c r="L8372" s="2">
        <f>DEGREES(ASIN((((COS(RADIANS('PV model'!$B$2))*COS(RADIANS(H8372))*COS(RADIANS(K8372)))+(SIN(RADIANS('PV model'!$B$2))*SIN(RADIANS(H8372)))))))</f>
        <v>3.4951442476511874</v>
      </c>
      <c r="M8372" s="3">
        <f t="shared" si="1436"/>
        <v>3.4951442476511874</v>
      </c>
      <c r="N8372" s="2">
        <f t="shared" si="1441"/>
        <v>-37.821760119235968</v>
      </c>
      <c r="O8372" s="2">
        <f>IF('PV model'!$B$2&gt;0, 180-N8372,IF('PV model'!$B$2&lt;0,0-N8372,N8372))</f>
        <v>217.82176011923596</v>
      </c>
      <c r="P8372" s="2">
        <f>ABS(O8372-'PV model'!$B$5)</f>
        <v>12.821760119235961</v>
      </c>
      <c r="Q8372" s="3">
        <f t="shared" si="1437"/>
        <v>86.504855752348817</v>
      </c>
      <c r="R8372" s="3">
        <f t="shared" si="1442"/>
        <v>0</v>
      </c>
      <c r="S8372" s="3">
        <f t="shared" si="1438"/>
        <v>14.112</v>
      </c>
      <c r="T8372" s="3">
        <f>(0.5*(1-COS(RADIANS(90-$X$3)))*(D8372+E8372)*'PV model'!$B$4)</f>
        <v>0</v>
      </c>
      <c r="U8372" s="3">
        <f t="shared" si="1443"/>
        <v>14.112</v>
      </c>
      <c r="V8372" s="3">
        <f>('PV model'!$B$13*(U8372/1000)*(1-'PV model'!$B$14*((20+C8372)-25))*'PV model'!$B$10)/'PV model'!$B$12</f>
        <v>1.3937078937599998</v>
      </c>
    </row>
    <row r="8373" spans="1:22" x14ac:dyDescent="0.2">
      <c r="A8373" s="10">
        <f t="shared" si="1446"/>
        <v>349</v>
      </c>
      <c r="B8373" s="10">
        <f t="shared" si="1444"/>
        <v>16</v>
      </c>
      <c r="C8373" s="23">
        <v>7.8</v>
      </c>
      <c r="D8373" s="24">
        <v>0</v>
      </c>
      <c r="E8373" s="24">
        <v>2.6460000000000004</v>
      </c>
      <c r="F8373" s="48"/>
      <c r="G8373" s="48"/>
      <c r="H8373" s="1">
        <f t="shared" si="1445"/>
        <v>-23.349738338516016</v>
      </c>
      <c r="I8373" s="1">
        <f t="shared" si="1439"/>
        <v>3.8406140456933784</v>
      </c>
      <c r="J8373" s="4">
        <f>B8373+('PV model'!$B$3/15)+(I8373/60)</f>
        <v>15.787343567428222</v>
      </c>
      <c r="K8373" s="2">
        <f t="shared" si="1440"/>
        <v>-56.810153511423323</v>
      </c>
      <c r="L8373" s="2">
        <f>DEGREES(ASIN((((COS(RADIANS('PV model'!$B$2))*COS(RADIANS(H8373))*COS(RADIANS(K8373)))+(SIN(RADIANS('PV model'!$B$2))*SIN(RADIANS(H8373)))))))</f>
        <v>-2.4054193499703036</v>
      </c>
      <c r="M8373" s="3">
        <f t="shared" si="1436"/>
        <v>0</v>
      </c>
      <c r="N8373" s="2">
        <f t="shared" si="1441"/>
        <v>-50.26437303210087</v>
      </c>
      <c r="O8373" s="2">
        <f>IF('PV model'!$B$2&gt;0, 180-N8373,IF('PV model'!$B$2&lt;0,0-N8373,N8373))</f>
        <v>230.26437303210088</v>
      </c>
      <c r="P8373" s="2">
        <f>ABS(O8373-'PV model'!$B$5)</f>
        <v>25.264373032100877</v>
      </c>
      <c r="Q8373" s="3">
        <f t="shared" si="1437"/>
        <v>92.405419349970302</v>
      </c>
      <c r="R8373" s="3">
        <f t="shared" si="1442"/>
        <v>0</v>
      </c>
      <c r="S8373" s="3">
        <f t="shared" si="1438"/>
        <v>2.6460000000000004</v>
      </c>
      <c r="T8373" s="3">
        <f>(0.5*(1-COS(RADIANS(90-$X$3)))*(D8373+E8373)*'PV model'!$B$4)</f>
        <v>0</v>
      </c>
      <c r="U8373" s="3">
        <f t="shared" si="1443"/>
        <v>2.6460000000000004</v>
      </c>
      <c r="V8373" s="3">
        <f>('PV model'!$B$13*(U8373/1000)*(1-'PV model'!$B$14*((20+C8373)-25))*'PV model'!$B$10)/'PV model'!$B$12</f>
        <v>0.26153182540800002</v>
      </c>
    </row>
    <row r="8374" spans="1:22" x14ac:dyDescent="0.2">
      <c r="A8374" s="10">
        <f t="shared" si="1446"/>
        <v>349</v>
      </c>
      <c r="B8374" s="10">
        <f t="shared" si="1444"/>
        <v>17</v>
      </c>
      <c r="C8374" s="23">
        <v>7.7</v>
      </c>
      <c r="D8374" s="24">
        <v>0</v>
      </c>
      <c r="E8374" s="24">
        <v>0</v>
      </c>
      <c r="F8374" s="48"/>
      <c r="G8374" s="48"/>
      <c r="H8374" s="1">
        <f t="shared" si="1445"/>
        <v>-23.349738338516016</v>
      </c>
      <c r="I8374" s="1">
        <f t="shared" si="1439"/>
        <v>3.8406140456933784</v>
      </c>
      <c r="J8374" s="4">
        <f>B8374+('PV model'!$B$3/15)+(I8374/60)</f>
        <v>16.787343567428223</v>
      </c>
      <c r="K8374" s="2">
        <f t="shared" si="1440"/>
        <v>-71.810153511423351</v>
      </c>
      <c r="L8374" s="2">
        <f>DEGREES(ASIN((((COS(RADIANS('PV model'!$B$2))*COS(RADIANS(H8374))*COS(RADIANS(K8374)))+(SIN(RADIANS('PV model'!$B$2))*SIN(RADIANS(H8374)))))))</f>
        <v>-9.4567927357587678</v>
      </c>
      <c r="M8374" s="3">
        <f t="shared" si="1436"/>
        <v>0</v>
      </c>
      <c r="N8374" s="2">
        <f t="shared" si="1441"/>
        <v>-62.158100889755268</v>
      </c>
      <c r="O8374" s="2">
        <f>IF('PV model'!$B$2&gt;0, 180-N8374,IF('PV model'!$B$2&lt;0,0-N8374,N8374))</f>
        <v>242.15810088975527</v>
      </c>
      <c r="P8374" s="2">
        <f>ABS(O8374-'PV model'!$B$5)</f>
        <v>37.158100889755275</v>
      </c>
      <c r="Q8374" s="3">
        <f t="shared" si="1437"/>
        <v>99.456792735758768</v>
      </c>
      <c r="R8374" s="3">
        <f t="shared" si="1442"/>
        <v>0</v>
      </c>
      <c r="S8374" s="3">
        <f t="shared" si="1438"/>
        <v>0</v>
      </c>
      <c r="T8374" s="3">
        <f>(0.5*(1-COS(RADIANS(90-$X$3)))*(D8374+E8374)*'PV model'!$B$4)</f>
        <v>0</v>
      </c>
      <c r="U8374" s="3">
        <f t="shared" si="1443"/>
        <v>0</v>
      </c>
      <c r="V8374" s="3">
        <f>('PV model'!$B$13*(U8374/1000)*(1-'PV model'!$B$14*((20+C8374)-25))*'PV model'!$B$10)/'PV model'!$B$12</f>
        <v>0</v>
      </c>
    </row>
    <row r="8375" spans="1:22" x14ac:dyDescent="0.2">
      <c r="A8375" s="10">
        <f t="shared" si="1446"/>
        <v>349</v>
      </c>
      <c r="B8375" s="10">
        <f t="shared" si="1444"/>
        <v>18</v>
      </c>
      <c r="C8375" s="23">
        <v>7.5</v>
      </c>
      <c r="D8375" s="24">
        <v>0</v>
      </c>
      <c r="E8375" s="24">
        <v>0</v>
      </c>
      <c r="F8375" s="48"/>
      <c r="G8375" s="48"/>
      <c r="H8375" s="1">
        <f t="shared" si="1445"/>
        <v>-23.349738338516016</v>
      </c>
      <c r="I8375" s="1">
        <f t="shared" si="1439"/>
        <v>3.8406140456933784</v>
      </c>
      <c r="J8375" s="4">
        <f>B8375+('PV model'!$B$3/15)+(I8375/60)</f>
        <v>17.787343567428223</v>
      </c>
      <c r="K8375" s="2">
        <f t="shared" si="1440"/>
        <v>-86.810153511423351</v>
      </c>
      <c r="L8375" s="2">
        <f>DEGREES(ASIN((((COS(RADIANS('PV model'!$B$2))*COS(RADIANS(H8375))*COS(RADIANS(K8375)))+(SIN(RADIANS('PV model'!$B$2))*SIN(RADIANS(H8375)))))))</f>
        <v>-17.319519513696651</v>
      </c>
      <c r="M8375" s="3">
        <f t="shared" si="1436"/>
        <v>0</v>
      </c>
      <c r="N8375" s="2">
        <f t="shared" si="1441"/>
        <v>-73.784253108745332</v>
      </c>
      <c r="O8375" s="2">
        <f>IF('PV model'!$B$2&gt;0, 180-N8375,IF('PV model'!$B$2&lt;0,0-N8375,N8375))</f>
        <v>253.78425310874533</v>
      </c>
      <c r="P8375" s="2">
        <f>ABS(O8375-'PV model'!$B$5)</f>
        <v>48.784253108745332</v>
      </c>
      <c r="Q8375" s="3">
        <f t="shared" si="1437"/>
        <v>107.31951951369665</v>
      </c>
      <c r="R8375" s="3">
        <f t="shared" si="1442"/>
        <v>0</v>
      </c>
      <c r="S8375" s="3">
        <f t="shared" si="1438"/>
        <v>0</v>
      </c>
      <c r="T8375" s="3">
        <f>(0.5*(1-COS(RADIANS(90-$X$3)))*(D8375+E8375)*'PV model'!$B$4)</f>
        <v>0</v>
      </c>
      <c r="U8375" s="3">
        <f t="shared" si="1443"/>
        <v>0</v>
      </c>
      <c r="V8375" s="3">
        <f>('PV model'!$B$13*(U8375/1000)*(1-'PV model'!$B$14*((20+C8375)-25))*'PV model'!$B$10)/'PV model'!$B$12</f>
        <v>0</v>
      </c>
    </row>
    <row r="8376" spans="1:22" x14ac:dyDescent="0.2">
      <c r="A8376" s="10">
        <f t="shared" si="1446"/>
        <v>349</v>
      </c>
      <c r="B8376" s="10">
        <f t="shared" si="1444"/>
        <v>19</v>
      </c>
      <c r="C8376" s="23">
        <v>7</v>
      </c>
      <c r="D8376" s="24">
        <v>0</v>
      </c>
      <c r="E8376" s="24">
        <v>0</v>
      </c>
      <c r="F8376" s="48"/>
      <c r="G8376" s="48"/>
      <c r="H8376" s="1">
        <f t="shared" si="1445"/>
        <v>-23.349738338516016</v>
      </c>
      <c r="I8376" s="1">
        <f t="shared" si="1439"/>
        <v>3.8406140456933784</v>
      </c>
      <c r="J8376" s="4">
        <f>B8376+('PV model'!$B$3/15)+(I8376/60)</f>
        <v>18.787343567428223</v>
      </c>
      <c r="K8376" s="2">
        <f t="shared" si="1440"/>
        <v>-101.81015351142335</v>
      </c>
      <c r="L8376" s="2">
        <f>DEGREES(ASIN((((COS(RADIANS('PV model'!$B$2))*COS(RADIANS(H8376))*COS(RADIANS(K8376)))+(SIN(RADIANS('PV model'!$B$2))*SIN(RADIANS(H8376)))))))</f>
        <v>-25.662447584129833</v>
      </c>
      <c r="M8376" s="3">
        <f t="shared" si="1436"/>
        <v>0</v>
      </c>
      <c r="N8376" s="2">
        <f t="shared" si="1441"/>
        <v>-85.569409647317983</v>
      </c>
      <c r="O8376" s="2">
        <f>IF('PV model'!$B$2&gt;0, 180-N8376,IF('PV model'!$B$2&lt;0,0-N8376,N8376))</f>
        <v>265.56940964731797</v>
      </c>
      <c r="P8376" s="2">
        <f>ABS(O8376-'PV model'!$B$5)</f>
        <v>60.569409647317968</v>
      </c>
      <c r="Q8376" s="3">
        <f t="shared" si="1437"/>
        <v>115.66244758412985</v>
      </c>
      <c r="R8376" s="3">
        <f t="shared" si="1442"/>
        <v>0</v>
      </c>
      <c r="S8376" s="3">
        <f t="shared" si="1438"/>
        <v>0</v>
      </c>
      <c r="T8376" s="3">
        <f>(0.5*(1-COS(RADIANS(90-$X$3)))*(D8376+E8376)*'PV model'!$B$4)</f>
        <v>0</v>
      </c>
      <c r="U8376" s="3">
        <f t="shared" si="1443"/>
        <v>0</v>
      </c>
      <c r="V8376" s="3">
        <f>('PV model'!$B$13*(U8376/1000)*(1-'PV model'!$B$14*((20+C8376)-25))*'PV model'!$B$10)/'PV model'!$B$12</f>
        <v>0</v>
      </c>
    </row>
    <row r="8377" spans="1:22" x14ac:dyDescent="0.2">
      <c r="A8377" s="10">
        <f t="shared" si="1446"/>
        <v>349</v>
      </c>
      <c r="B8377" s="10">
        <f t="shared" si="1444"/>
        <v>20</v>
      </c>
      <c r="C8377" s="23">
        <v>6.4</v>
      </c>
      <c r="D8377" s="24">
        <v>0</v>
      </c>
      <c r="E8377" s="24">
        <v>0</v>
      </c>
      <c r="F8377" s="48"/>
      <c r="G8377" s="48"/>
      <c r="H8377" s="1">
        <f t="shared" si="1445"/>
        <v>-23.349738338516016</v>
      </c>
      <c r="I8377" s="1">
        <f t="shared" si="1439"/>
        <v>3.8406140456933784</v>
      </c>
      <c r="J8377" s="4">
        <f>B8377+('PV model'!$B$3/15)+(I8377/60)</f>
        <v>19.787343567428223</v>
      </c>
      <c r="K8377" s="2">
        <f t="shared" si="1440"/>
        <v>-116.81015351142335</v>
      </c>
      <c r="L8377" s="2">
        <f>DEGREES(ASIN((((COS(RADIANS('PV model'!$B$2))*COS(RADIANS(H8377))*COS(RADIANS(K8377)))+(SIN(RADIANS('PV model'!$B$2))*SIN(RADIANS(H8377)))))))</f>
        <v>-34.137686598464754</v>
      </c>
      <c r="M8377" s="3">
        <f t="shared" si="1436"/>
        <v>0</v>
      </c>
      <c r="N8377" s="2">
        <f t="shared" si="1441"/>
        <v>-81.889192437193799</v>
      </c>
      <c r="O8377" s="2">
        <f>IF('PV model'!$B$2&gt;0, 180-N8377,IF('PV model'!$B$2&lt;0,0-N8377,N8377))</f>
        <v>261.8891924371938</v>
      </c>
      <c r="P8377" s="2">
        <f>ABS(O8377-'PV model'!$B$5)</f>
        <v>56.889192437193799</v>
      </c>
      <c r="Q8377" s="3">
        <f t="shared" si="1437"/>
        <v>124.13768659846474</v>
      </c>
      <c r="R8377" s="3">
        <f t="shared" si="1442"/>
        <v>0</v>
      </c>
      <c r="S8377" s="3">
        <f t="shared" si="1438"/>
        <v>0</v>
      </c>
      <c r="T8377" s="3">
        <f>(0.5*(1-COS(RADIANS(90-$X$3)))*(D8377+E8377)*'PV model'!$B$4)</f>
        <v>0</v>
      </c>
      <c r="U8377" s="3">
        <f t="shared" si="1443"/>
        <v>0</v>
      </c>
      <c r="V8377" s="3">
        <f>('PV model'!$B$13*(U8377/1000)*(1-'PV model'!$B$14*((20+C8377)-25))*'PV model'!$B$10)/'PV model'!$B$12</f>
        <v>0</v>
      </c>
    </row>
    <row r="8378" spans="1:22" x14ac:dyDescent="0.2">
      <c r="A8378" s="10">
        <f t="shared" si="1446"/>
        <v>349</v>
      </c>
      <c r="B8378" s="10">
        <f t="shared" si="1444"/>
        <v>21</v>
      </c>
      <c r="C8378" s="23">
        <v>5.9</v>
      </c>
      <c r="D8378" s="24">
        <v>0</v>
      </c>
      <c r="E8378" s="24">
        <v>0</v>
      </c>
      <c r="F8378" s="48"/>
      <c r="G8378" s="48"/>
      <c r="H8378" s="1">
        <f t="shared" si="1445"/>
        <v>-23.349738338516016</v>
      </c>
      <c r="I8378" s="1">
        <f t="shared" si="1439"/>
        <v>3.8406140456933784</v>
      </c>
      <c r="J8378" s="4">
        <f>B8378+('PV model'!$B$3/15)+(I8378/60)</f>
        <v>20.787343567428223</v>
      </c>
      <c r="K8378" s="2">
        <f t="shared" si="1440"/>
        <v>-131.81015351142335</v>
      </c>
      <c r="L8378" s="2">
        <f>DEGREES(ASIN((((COS(RADIANS('PV model'!$B$2))*COS(RADIANS(H8378))*COS(RADIANS(K8378)))+(SIN(RADIANS('PV model'!$B$2))*SIN(RADIANS(H8378)))))))</f>
        <v>-42.323409667255618</v>
      </c>
      <c r="M8378" s="3">
        <f t="shared" si="1436"/>
        <v>0</v>
      </c>
      <c r="N8378" s="2">
        <f t="shared" si="1441"/>
        <v>-67.752265365555218</v>
      </c>
      <c r="O8378" s="2">
        <f>IF('PV model'!$B$2&gt;0, 180-N8378,IF('PV model'!$B$2&lt;0,0-N8378,N8378))</f>
        <v>247.75226536555522</v>
      </c>
      <c r="P8378" s="2">
        <f>ABS(O8378-'PV model'!$B$5)</f>
        <v>42.752265365555218</v>
      </c>
      <c r="Q8378" s="3">
        <f t="shared" si="1437"/>
        <v>132.32340966725562</v>
      </c>
      <c r="R8378" s="3">
        <f t="shared" si="1442"/>
        <v>0</v>
      </c>
      <c r="S8378" s="3">
        <f t="shared" si="1438"/>
        <v>0</v>
      </c>
      <c r="T8378" s="3">
        <f>(0.5*(1-COS(RADIANS(90-$X$3)))*(D8378+E8378)*'PV model'!$B$4)</f>
        <v>0</v>
      </c>
      <c r="U8378" s="3">
        <f t="shared" si="1443"/>
        <v>0</v>
      </c>
      <c r="V8378" s="3">
        <f>('PV model'!$B$13*(U8378/1000)*(1-'PV model'!$B$14*((20+C8378)-25))*'PV model'!$B$10)/'PV model'!$B$12</f>
        <v>0</v>
      </c>
    </row>
    <row r="8379" spans="1:22" x14ac:dyDescent="0.2">
      <c r="A8379" s="10">
        <f t="shared" si="1446"/>
        <v>349</v>
      </c>
      <c r="B8379" s="10">
        <f t="shared" si="1444"/>
        <v>22</v>
      </c>
      <c r="C8379" s="23">
        <v>5.7</v>
      </c>
      <c r="D8379" s="24">
        <v>0</v>
      </c>
      <c r="E8379" s="24">
        <v>0</v>
      </c>
      <c r="F8379" s="48"/>
      <c r="G8379" s="48"/>
      <c r="H8379" s="1">
        <f t="shared" si="1445"/>
        <v>-23.349738338516016</v>
      </c>
      <c r="I8379" s="1">
        <f t="shared" si="1439"/>
        <v>3.8406140456933784</v>
      </c>
      <c r="J8379" s="4">
        <f>B8379+('PV model'!$B$3/15)+(I8379/60)</f>
        <v>21.787343567428223</v>
      </c>
      <c r="K8379" s="2">
        <f t="shared" si="1440"/>
        <v>-146.81015351142335</v>
      </c>
      <c r="L8379" s="2">
        <f>DEGREES(ASIN((((COS(RADIANS('PV model'!$B$2))*COS(RADIANS(H8379))*COS(RADIANS(K8379)))+(SIN(RADIANS('PV model'!$B$2))*SIN(RADIANS(H8379)))))))</f>
        <v>-49.624928158298168</v>
      </c>
      <c r="M8379" s="3">
        <f t="shared" si="1436"/>
        <v>0</v>
      </c>
      <c r="N8379" s="2">
        <f t="shared" si="1441"/>
        <v>-50.881653959157177</v>
      </c>
      <c r="O8379" s="2">
        <f>IF('PV model'!$B$2&gt;0, 180-N8379,IF('PV model'!$B$2&lt;0,0-N8379,N8379))</f>
        <v>230.88165395915718</v>
      </c>
      <c r="P8379" s="2">
        <f>ABS(O8379-'PV model'!$B$5)</f>
        <v>25.881653959157177</v>
      </c>
      <c r="Q8379" s="3">
        <f t="shared" si="1437"/>
        <v>139.62492815829819</v>
      </c>
      <c r="R8379" s="3">
        <f t="shared" si="1442"/>
        <v>0</v>
      </c>
      <c r="S8379" s="3">
        <f t="shared" si="1438"/>
        <v>0</v>
      </c>
      <c r="T8379" s="3">
        <f>(0.5*(1-COS(RADIANS(90-$X$3)))*(D8379+E8379)*'PV model'!$B$4)</f>
        <v>0</v>
      </c>
      <c r="U8379" s="3">
        <f t="shared" si="1443"/>
        <v>0</v>
      </c>
      <c r="V8379" s="3">
        <f>('PV model'!$B$13*(U8379/1000)*(1-'PV model'!$B$14*((20+C8379)-25))*'PV model'!$B$10)/'PV model'!$B$12</f>
        <v>0</v>
      </c>
    </row>
    <row r="8380" spans="1:22" x14ac:dyDescent="0.2">
      <c r="A8380" s="10">
        <f t="shared" si="1446"/>
        <v>349</v>
      </c>
      <c r="B8380" s="10">
        <f t="shared" si="1444"/>
        <v>23</v>
      </c>
      <c r="C8380" s="23">
        <v>5.4</v>
      </c>
      <c r="D8380" s="24">
        <v>0</v>
      </c>
      <c r="E8380" s="24">
        <v>0</v>
      </c>
      <c r="F8380" s="48"/>
      <c r="G8380" s="48"/>
      <c r="H8380" s="1">
        <f t="shared" si="1445"/>
        <v>-23.349738338516016</v>
      </c>
      <c r="I8380" s="1">
        <f t="shared" si="1439"/>
        <v>3.8406140456933784</v>
      </c>
      <c r="J8380" s="4">
        <f>B8380+('PV model'!$B$3/15)+(I8380/60)</f>
        <v>22.787343567428223</v>
      </c>
      <c r="K8380" s="2">
        <f t="shared" si="1440"/>
        <v>-161.81015351142335</v>
      </c>
      <c r="L8380" s="2">
        <f>DEGREES(ASIN((((COS(RADIANS('PV model'!$B$2))*COS(RADIANS(H8380))*COS(RADIANS(K8380)))+(SIN(RADIANS('PV model'!$B$2))*SIN(RADIANS(H8380)))))))</f>
        <v>-55.151791673035213</v>
      </c>
      <c r="M8380" s="3">
        <f t="shared" si="1436"/>
        <v>0</v>
      </c>
      <c r="N8380" s="2">
        <f t="shared" si="1441"/>
        <v>-30.104123493300389</v>
      </c>
      <c r="O8380" s="2">
        <f>IF('PV model'!$B$2&gt;0, 180-N8380,IF('PV model'!$B$2&lt;0,0-N8380,N8380))</f>
        <v>210.10412349330039</v>
      </c>
      <c r="P8380" s="2">
        <f>ABS(O8380-'PV model'!$B$5)</f>
        <v>5.1041234933003921</v>
      </c>
      <c r="Q8380" s="3">
        <f t="shared" si="1437"/>
        <v>145.15179167303523</v>
      </c>
      <c r="R8380" s="3">
        <f t="shared" si="1442"/>
        <v>0</v>
      </c>
      <c r="S8380" s="3">
        <f t="shared" si="1438"/>
        <v>0</v>
      </c>
      <c r="T8380" s="3">
        <f>(0.5*(1-COS(RADIANS(90-$X$3)))*(D8380+E8380)*'PV model'!$B$4)</f>
        <v>0</v>
      </c>
      <c r="U8380" s="3">
        <f t="shared" si="1443"/>
        <v>0</v>
      </c>
      <c r="V8380" s="3">
        <f>('PV model'!$B$13*(U8380/1000)*(1-'PV model'!$B$14*((20+C8380)-25))*'PV model'!$B$10)/'PV model'!$B$12</f>
        <v>0</v>
      </c>
    </row>
    <row r="8381" spans="1:22" x14ac:dyDescent="0.2">
      <c r="A8381" s="10">
        <f t="shared" si="1446"/>
        <v>349</v>
      </c>
      <c r="B8381" s="10">
        <f t="shared" si="1444"/>
        <v>24</v>
      </c>
      <c r="C8381" s="23">
        <v>5.2</v>
      </c>
      <c r="D8381" s="24">
        <v>0</v>
      </c>
      <c r="E8381" s="24">
        <v>0</v>
      </c>
      <c r="F8381" s="48"/>
      <c r="G8381" s="48"/>
      <c r="H8381" s="1">
        <f t="shared" si="1445"/>
        <v>-23.349738338516016</v>
      </c>
      <c r="I8381" s="1">
        <f t="shared" si="1439"/>
        <v>3.8406140456933784</v>
      </c>
      <c r="J8381" s="4">
        <f>B8381+('PV model'!$B$3/15)+(I8381/60)</f>
        <v>23.787343567428223</v>
      </c>
      <c r="K8381" s="2">
        <f t="shared" si="1440"/>
        <v>-176.81015351142335</v>
      </c>
      <c r="L8381" s="2">
        <f>DEGREES(ASIN((((COS(RADIANS('PV model'!$B$2))*COS(RADIANS(H8381))*COS(RADIANS(K8381)))+(SIN(RADIANS('PV model'!$B$2))*SIN(RADIANS(H8381)))))))</f>
        <v>-57.763093055888262</v>
      </c>
      <c r="M8381" s="3">
        <f t="shared" si="1436"/>
        <v>0</v>
      </c>
      <c r="N8381" s="2">
        <f t="shared" si="1441"/>
        <v>-5.4958203051512058</v>
      </c>
      <c r="O8381" s="2">
        <f>IF('PV model'!$B$2&gt;0, 180-N8381,IF('PV model'!$B$2&lt;0,0-N8381,N8381))</f>
        <v>185.4958203051512</v>
      </c>
      <c r="P8381" s="2">
        <f>ABS(O8381-'PV model'!$B$5)</f>
        <v>19.504179694848801</v>
      </c>
      <c r="Q8381" s="3">
        <f t="shared" si="1437"/>
        <v>147.76309305588825</v>
      </c>
      <c r="R8381" s="3">
        <f t="shared" si="1442"/>
        <v>0</v>
      </c>
      <c r="S8381" s="3">
        <f t="shared" si="1438"/>
        <v>0</v>
      </c>
      <c r="T8381" s="3">
        <f>(0.5*(1-COS(RADIANS(90-$X$3)))*(D8381+E8381)*'PV model'!$B$4)</f>
        <v>0</v>
      </c>
      <c r="U8381" s="3">
        <f t="shared" si="1443"/>
        <v>0</v>
      </c>
      <c r="V8381" s="3">
        <f>('PV model'!$B$13*(U8381/1000)*(1-'PV model'!$B$14*((20+C8381)-25))*'PV model'!$B$10)/'PV model'!$B$12</f>
        <v>0</v>
      </c>
    </row>
    <row r="8382" spans="1:22" x14ac:dyDescent="0.2">
      <c r="A8382" s="10">
        <f t="shared" si="1446"/>
        <v>350</v>
      </c>
      <c r="B8382" s="10">
        <f t="shared" si="1444"/>
        <v>1</v>
      </c>
      <c r="C8382" s="23">
        <v>5.6</v>
      </c>
      <c r="D8382" s="24">
        <v>0</v>
      </c>
      <c r="E8382" s="24">
        <v>0</v>
      </c>
      <c r="F8382" s="48"/>
      <c r="G8382" s="48"/>
      <c r="H8382" s="1">
        <f t="shared" si="1445"/>
        <v>-23.386263978739706</v>
      </c>
      <c r="I8382" s="1">
        <f t="shared" si="1439"/>
        <v>3.3764309222287006</v>
      </c>
      <c r="J8382" s="4">
        <f>B8382+('PV model'!$B$3/15)+(I8382/60)</f>
        <v>0.77960718203714507</v>
      </c>
      <c r="K8382" s="2">
        <f t="shared" si="1440"/>
        <v>168.30589226944284</v>
      </c>
      <c r="L8382" s="2">
        <f>DEGREES(ASIN((((COS(RADIANS('PV model'!$B$2))*COS(RADIANS(H8382))*COS(RADIANS(K8382)))+(SIN(RADIANS('PV model'!$B$2))*SIN(RADIANS(H8382)))))))</f>
        <v>-56.741392852123106</v>
      </c>
      <c r="M8382" s="3">
        <f t="shared" si="1436"/>
        <v>0</v>
      </c>
      <c r="N8382" s="2">
        <f t="shared" si="1441"/>
        <v>19.829493378387848</v>
      </c>
      <c r="O8382" s="2">
        <f>IF('PV model'!$B$2&gt;0, 180-N8382,IF('PV model'!$B$2&lt;0,0-N8382,N8382))</f>
        <v>160.17050662161216</v>
      </c>
      <c r="P8382" s="2">
        <f>ABS(O8382-'PV model'!$B$5)</f>
        <v>44.829493378387838</v>
      </c>
      <c r="Q8382" s="3">
        <f t="shared" si="1437"/>
        <v>146.74139285212311</v>
      </c>
      <c r="R8382" s="3">
        <f t="shared" si="1442"/>
        <v>0</v>
      </c>
      <c r="S8382" s="3">
        <f t="shared" si="1438"/>
        <v>0</v>
      </c>
      <c r="T8382" s="3">
        <f>(0.5*(1-COS(RADIANS(90-$X$3)))*(D8382+E8382)*'PV model'!$B$4)</f>
        <v>0</v>
      </c>
      <c r="U8382" s="3">
        <f t="shared" si="1443"/>
        <v>0</v>
      </c>
      <c r="V8382" s="3">
        <f>('PV model'!$B$13*(U8382/1000)*(1-'PV model'!$B$14*((20+C8382)-25))*'PV model'!$B$10)/'PV model'!$B$12</f>
        <v>0</v>
      </c>
    </row>
    <row r="8383" spans="1:22" x14ac:dyDescent="0.2">
      <c r="A8383" s="10">
        <f t="shared" si="1446"/>
        <v>350</v>
      </c>
      <c r="B8383" s="10">
        <f t="shared" si="1444"/>
        <v>2</v>
      </c>
      <c r="C8383" s="23">
        <v>6</v>
      </c>
      <c r="D8383" s="24">
        <v>0</v>
      </c>
      <c r="E8383" s="24">
        <v>0</v>
      </c>
      <c r="F8383" s="48"/>
      <c r="G8383" s="48"/>
      <c r="H8383" s="1">
        <f t="shared" si="1445"/>
        <v>-23.386263978739706</v>
      </c>
      <c r="I8383" s="1">
        <f t="shared" si="1439"/>
        <v>3.3764309222287006</v>
      </c>
      <c r="J8383" s="4">
        <f>B8383+('PV model'!$B$3/15)+(I8383/60)</f>
        <v>1.7796071820371451</v>
      </c>
      <c r="K8383" s="2">
        <f t="shared" si="1440"/>
        <v>153.30589226944284</v>
      </c>
      <c r="L8383" s="2">
        <f>DEGREES(ASIN((((COS(RADIANS('PV model'!$B$2))*COS(RADIANS(H8383))*COS(RADIANS(K8383)))+(SIN(RADIANS('PV model'!$B$2))*SIN(RADIANS(H8383)))))))</f>
        <v>-52.333868541450983</v>
      </c>
      <c r="M8383" s="3">
        <f t="shared" si="1436"/>
        <v>0</v>
      </c>
      <c r="N8383" s="2">
        <f t="shared" si="1441"/>
        <v>42.436113381376799</v>
      </c>
      <c r="O8383" s="2">
        <f>IF('PV model'!$B$2&gt;0, 180-N8383,IF('PV model'!$B$2&lt;0,0-N8383,N8383))</f>
        <v>137.5638866186232</v>
      </c>
      <c r="P8383" s="2">
        <f>ABS(O8383-'PV model'!$B$5)</f>
        <v>67.436113381376799</v>
      </c>
      <c r="Q8383" s="3">
        <f t="shared" si="1437"/>
        <v>142.33386854145098</v>
      </c>
      <c r="R8383" s="3">
        <f t="shared" si="1442"/>
        <v>0</v>
      </c>
      <c r="S8383" s="3">
        <f t="shared" si="1438"/>
        <v>0</v>
      </c>
      <c r="T8383" s="3">
        <f>(0.5*(1-COS(RADIANS(90-$X$3)))*(D8383+E8383)*'PV model'!$B$4)</f>
        <v>0</v>
      </c>
      <c r="U8383" s="3">
        <f t="shared" si="1443"/>
        <v>0</v>
      </c>
      <c r="V8383" s="3">
        <f>('PV model'!$B$13*(U8383/1000)*(1-'PV model'!$B$14*((20+C8383)-25))*'PV model'!$B$10)/'PV model'!$B$12</f>
        <v>0</v>
      </c>
    </row>
    <row r="8384" spans="1:22" x14ac:dyDescent="0.2">
      <c r="A8384" s="10">
        <f t="shared" si="1446"/>
        <v>350</v>
      </c>
      <c r="B8384" s="10">
        <f t="shared" si="1444"/>
        <v>3</v>
      </c>
      <c r="C8384" s="23">
        <v>6.4</v>
      </c>
      <c r="D8384" s="24">
        <v>0</v>
      </c>
      <c r="E8384" s="24">
        <v>0</v>
      </c>
      <c r="F8384" s="48"/>
      <c r="G8384" s="48"/>
      <c r="H8384" s="1">
        <f t="shared" si="1445"/>
        <v>-23.386263978739706</v>
      </c>
      <c r="I8384" s="1">
        <f t="shared" si="1439"/>
        <v>3.3764309222287006</v>
      </c>
      <c r="J8384" s="4">
        <f>B8384+('PV model'!$B$3/15)+(I8384/60)</f>
        <v>2.7796071820371449</v>
      </c>
      <c r="K8384" s="2">
        <f t="shared" si="1440"/>
        <v>138.30589226944284</v>
      </c>
      <c r="L8384" s="2">
        <f>DEGREES(ASIN((((COS(RADIANS('PV model'!$B$2))*COS(RADIANS(H8384))*COS(RADIANS(K8384)))+(SIN(RADIANS('PV model'!$B$2))*SIN(RADIANS(H8384)))))))</f>
        <v>-45.668886988843155</v>
      </c>
      <c r="M8384" s="3">
        <f t="shared" si="1436"/>
        <v>0</v>
      </c>
      <c r="N8384" s="2">
        <f t="shared" si="1441"/>
        <v>60.885792349028542</v>
      </c>
      <c r="O8384" s="2">
        <f>IF('PV model'!$B$2&gt;0, 180-N8384,IF('PV model'!$B$2&lt;0,0-N8384,N8384))</f>
        <v>119.11420765097145</v>
      </c>
      <c r="P8384" s="2">
        <f>ABS(O8384-'PV model'!$B$5)</f>
        <v>85.885792349028549</v>
      </c>
      <c r="Q8384" s="3">
        <f t="shared" si="1437"/>
        <v>135.66888698884316</v>
      </c>
      <c r="R8384" s="3">
        <f t="shared" si="1442"/>
        <v>0</v>
      </c>
      <c r="S8384" s="3">
        <f t="shared" si="1438"/>
        <v>0</v>
      </c>
      <c r="T8384" s="3">
        <f>(0.5*(1-COS(RADIANS(90-$X$3)))*(D8384+E8384)*'PV model'!$B$4)</f>
        <v>0</v>
      </c>
      <c r="U8384" s="3">
        <f t="shared" si="1443"/>
        <v>0</v>
      </c>
      <c r="V8384" s="3">
        <f>('PV model'!$B$13*(U8384/1000)*(1-'PV model'!$B$14*((20+C8384)-25))*'PV model'!$B$10)/'PV model'!$B$12</f>
        <v>0</v>
      </c>
    </row>
    <row r="8385" spans="1:22" x14ac:dyDescent="0.2">
      <c r="A8385" s="10">
        <f t="shared" si="1446"/>
        <v>350</v>
      </c>
      <c r="B8385" s="10">
        <f t="shared" si="1444"/>
        <v>4</v>
      </c>
      <c r="C8385" s="23">
        <v>6</v>
      </c>
      <c r="D8385" s="24">
        <v>0</v>
      </c>
      <c r="E8385" s="24">
        <v>0</v>
      </c>
      <c r="F8385" s="48"/>
      <c r="G8385" s="48"/>
      <c r="H8385" s="1">
        <f t="shared" si="1445"/>
        <v>-23.386263978739706</v>
      </c>
      <c r="I8385" s="1">
        <f t="shared" si="1439"/>
        <v>3.3764309222287006</v>
      </c>
      <c r="J8385" s="4">
        <f>B8385+('PV model'!$B$3/15)+(I8385/60)</f>
        <v>3.7796071820371449</v>
      </c>
      <c r="K8385" s="2">
        <f t="shared" si="1440"/>
        <v>123.30589226944282</v>
      </c>
      <c r="L8385" s="2">
        <f>DEGREES(ASIN((((COS(RADIANS('PV model'!$B$2))*COS(RADIANS(H8385))*COS(RADIANS(K8385)))+(SIN(RADIANS('PV model'!$B$2))*SIN(RADIANS(H8385)))))))</f>
        <v>-37.776798416672044</v>
      </c>
      <c r="M8385" s="3">
        <f t="shared" si="1436"/>
        <v>0</v>
      </c>
      <c r="N8385" s="2">
        <f t="shared" si="1441"/>
        <v>76.050732834762201</v>
      </c>
      <c r="O8385" s="2">
        <f>IF('PV model'!$B$2&gt;0, 180-N8385,IF('PV model'!$B$2&lt;0,0-N8385,N8385))</f>
        <v>103.9492671652378</v>
      </c>
      <c r="P8385" s="2">
        <f>ABS(O8385-'PV model'!$B$5)</f>
        <v>101.0507328347622</v>
      </c>
      <c r="Q8385" s="3">
        <f t="shared" si="1437"/>
        <v>127.77679841667205</v>
      </c>
      <c r="R8385" s="3">
        <f t="shared" si="1442"/>
        <v>0</v>
      </c>
      <c r="S8385" s="3">
        <f t="shared" si="1438"/>
        <v>0</v>
      </c>
      <c r="T8385" s="3">
        <f>(0.5*(1-COS(RADIANS(90-$X$3)))*(D8385+E8385)*'PV model'!$B$4)</f>
        <v>0</v>
      </c>
      <c r="U8385" s="3">
        <f t="shared" si="1443"/>
        <v>0</v>
      </c>
      <c r="V8385" s="3">
        <f>('PV model'!$B$13*(U8385/1000)*(1-'PV model'!$B$14*((20+C8385)-25))*'PV model'!$B$10)/'PV model'!$B$12</f>
        <v>0</v>
      </c>
    </row>
    <row r="8386" spans="1:22" x14ac:dyDescent="0.2">
      <c r="A8386" s="10">
        <f t="shared" si="1446"/>
        <v>350</v>
      </c>
      <c r="B8386" s="10">
        <f t="shared" si="1444"/>
        <v>5</v>
      </c>
      <c r="C8386" s="23">
        <v>5.7</v>
      </c>
      <c r="D8386" s="24">
        <v>0</v>
      </c>
      <c r="E8386" s="24">
        <v>0</v>
      </c>
      <c r="F8386" s="48"/>
      <c r="G8386" s="48"/>
      <c r="H8386" s="1">
        <f t="shared" si="1445"/>
        <v>-23.386263978739706</v>
      </c>
      <c r="I8386" s="1">
        <f t="shared" si="1439"/>
        <v>3.3764309222287006</v>
      </c>
      <c r="J8386" s="4">
        <f>B8386+('PV model'!$B$3/15)+(I8386/60)</f>
        <v>4.7796071820371449</v>
      </c>
      <c r="K8386" s="2">
        <f t="shared" si="1440"/>
        <v>108.30589226944282</v>
      </c>
      <c r="L8386" s="2">
        <f>DEGREES(ASIN((((COS(RADIANS('PV model'!$B$2))*COS(RADIANS(H8386))*COS(RADIANS(K8386)))+(SIN(RADIANS('PV model'!$B$2))*SIN(RADIANS(H8386)))))))</f>
        <v>-29.367303072007079</v>
      </c>
      <c r="M8386" s="3">
        <f t="shared" si="1436"/>
        <v>0</v>
      </c>
      <c r="N8386" s="2">
        <f t="shared" si="1441"/>
        <v>89.160882251513769</v>
      </c>
      <c r="O8386" s="2">
        <f>IF('PV model'!$B$2&gt;0, 180-N8386,IF('PV model'!$B$2&lt;0,0-N8386,N8386))</f>
        <v>90.839117748486231</v>
      </c>
      <c r="P8386" s="2">
        <f>ABS(O8386-'PV model'!$B$5)</f>
        <v>114.16088225151377</v>
      </c>
      <c r="Q8386" s="3">
        <f t="shared" si="1437"/>
        <v>119.36730307200708</v>
      </c>
      <c r="R8386" s="3">
        <f t="shared" si="1442"/>
        <v>0</v>
      </c>
      <c r="S8386" s="3">
        <f t="shared" si="1438"/>
        <v>0</v>
      </c>
      <c r="T8386" s="3">
        <f>(0.5*(1-COS(RADIANS(90-$X$3)))*(D8386+E8386)*'PV model'!$B$4)</f>
        <v>0</v>
      </c>
      <c r="U8386" s="3">
        <f t="shared" si="1443"/>
        <v>0</v>
      </c>
      <c r="V8386" s="3">
        <f>('PV model'!$B$13*(U8386/1000)*(1-'PV model'!$B$14*((20+C8386)-25))*'PV model'!$B$10)/'PV model'!$B$12</f>
        <v>0</v>
      </c>
    </row>
    <row r="8387" spans="1:22" x14ac:dyDescent="0.2">
      <c r="A8387" s="10">
        <f t="shared" si="1446"/>
        <v>350</v>
      </c>
      <c r="B8387" s="10">
        <f t="shared" si="1444"/>
        <v>6</v>
      </c>
      <c r="C8387" s="23">
        <v>5.3</v>
      </c>
      <c r="D8387" s="24">
        <v>0</v>
      </c>
      <c r="E8387" s="24">
        <v>0</v>
      </c>
      <c r="F8387" s="48"/>
      <c r="G8387" s="48"/>
      <c r="H8387" s="1">
        <f t="shared" si="1445"/>
        <v>-23.386263978739706</v>
      </c>
      <c r="I8387" s="1">
        <f t="shared" si="1439"/>
        <v>3.3764309222287006</v>
      </c>
      <c r="J8387" s="4">
        <f>B8387+('PV model'!$B$3/15)+(I8387/60)</f>
        <v>5.7796071820371449</v>
      </c>
      <c r="K8387" s="2">
        <f t="shared" si="1440"/>
        <v>93.305892269442822</v>
      </c>
      <c r="L8387" s="2">
        <f>DEGREES(ASIN((((COS(RADIANS('PV model'!$B$2))*COS(RADIANS(H8387))*COS(RADIANS(K8387)))+(SIN(RADIANS('PV model'!$B$2))*SIN(RADIANS(H8387)))))))</f>
        <v>-20.922091010146669</v>
      </c>
      <c r="M8387" s="3">
        <f t="shared" si="1436"/>
        <v>0</v>
      </c>
      <c r="N8387" s="2">
        <f t="shared" si="1441"/>
        <v>78.81412746405131</v>
      </c>
      <c r="O8387" s="2">
        <f>IF('PV model'!$B$2&gt;0, 180-N8387,IF('PV model'!$B$2&lt;0,0-N8387,N8387))</f>
        <v>101.18587253594869</v>
      </c>
      <c r="P8387" s="2">
        <f>ABS(O8387-'PV model'!$B$5)</f>
        <v>103.81412746405131</v>
      </c>
      <c r="Q8387" s="3">
        <f t="shared" si="1437"/>
        <v>110.92209101014667</v>
      </c>
      <c r="R8387" s="3">
        <f t="shared" si="1442"/>
        <v>0</v>
      </c>
      <c r="S8387" s="3">
        <f t="shared" si="1438"/>
        <v>0</v>
      </c>
      <c r="T8387" s="3">
        <f>(0.5*(1-COS(RADIANS(90-$X$3)))*(D8387+E8387)*'PV model'!$B$4)</f>
        <v>0</v>
      </c>
      <c r="U8387" s="3">
        <f t="shared" si="1443"/>
        <v>0</v>
      </c>
      <c r="V8387" s="3">
        <f>('PV model'!$B$13*(U8387/1000)*(1-'PV model'!$B$14*((20+C8387)-25))*'PV model'!$B$10)/'PV model'!$B$12</f>
        <v>0</v>
      </c>
    </row>
    <row r="8388" spans="1:22" x14ac:dyDescent="0.2">
      <c r="A8388" s="10">
        <f t="shared" si="1446"/>
        <v>350</v>
      </c>
      <c r="B8388" s="10">
        <f t="shared" si="1444"/>
        <v>7</v>
      </c>
      <c r="C8388" s="23">
        <v>5.2</v>
      </c>
      <c r="D8388" s="24">
        <v>0</v>
      </c>
      <c r="E8388" s="24">
        <v>0</v>
      </c>
      <c r="F8388" s="48"/>
      <c r="G8388" s="48"/>
      <c r="H8388" s="1">
        <f t="shared" si="1445"/>
        <v>-23.386263978739706</v>
      </c>
      <c r="I8388" s="1">
        <f t="shared" si="1439"/>
        <v>3.3764309222287006</v>
      </c>
      <c r="J8388" s="4">
        <f>B8388+('PV model'!$B$3/15)+(I8388/60)</f>
        <v>6.7796071820371449</v>
      </c>
      <c r="K8388" s="2">
        <f t="shared" si="1440"/>
        <v>78.305892269442822</v>
      </c>
      <c r="L8388" s="2">
        <f>DEGREES(ASIN((((COS(RADIANS('PV model'!$B$2))*COS(RADIANS(H8388))*COS(RADIANS(K8388)))+(SIN(RADIANS('PV model'!$B$2))*SIN(RADIANS(H8388)))))))</f>
        <v>-12.811650356834953</v>
      </c>
      <c r="M8388" s="3">
        <f t="shared" si="1436"/>
        <v>0</v>
      </c>
      <c r="N8388" s="2">
        <f t="shared" si="1441"/>
        <v>67.182705168655005</v>
      </c>
      <c r="O8388" s="2">
        <f>IF('PV model'!$B$2&gt;0, 180-N8388,IF('PV model'!$B$2&lt;0,0-N8388,N8388))</f>
        <v>112.817294831345</v>
      </c>
      <c r="P8388" s="2">
        <f>ABS(O8388-'PV model'!$B$5)</f>
        <v>92.182705168655005</v>
      </c>
      <c r="Q8388" s="3">
        <f t="shared" si="1437"/>
        <v>102.81165035683496</v>
      </c>
      <c r="R8388" s="3">
        <f t="shared" si="1442"/>
        <v>0</v>
      </c>
      <c r="S8388" s="3">
        <f t="shared" si="1438"/>
        <v>0</v>
      </c>
      <c r="T8388" s="3">
        <f>(0.5*(1-COS(RADIANS(90-$X$3)))*(D8388+E8388)*'PV model'!$B$4)</f>
        <v>0</v>
      </c>
      <c r="U8388" s="3">
        <f t="shared" si="1443"/>
        <v>0</v>
      </c>
      <c r="V8388" s="3">
        <f>('PV model'!$B$13*(U8388/1000)*(1-'PV model'!$B$14*((20+C8388)-25))*'PV model'!$B$10)/'PV model'!$B$12</f>
        <v>0</v>
      </c>
    </row>
    <row r="8389" spans="1:22" x14ac:dyDescent="0.2">
      <c r="A8389" s="10">
        <f t="shared" si="1446"/>
        <v>350</v>
      </c>
      <c r="B8389" s="10">
        <f t="shared" si="1444"/>
        <v>8</v>
      </c>
      <c r="C8389" s="23">
        <v>5.2</v>
      </c>
      <c r="D8389" s="24">
        <v>0</v>
      </c>
      <c r="E8389" s="24">
        <v>0</v>
      </c>
      <c r="F8389" s="48"/>
      <c r="G8389" s="48"/>
      <c r="H8389" s="1">
        <f t="shared" si="1445"/>
        <v>-23.386263978739706</v>
      </c>
      <c r="I8389" s="1">
        <f t="shared" si="1439"/>
        <v>3.3764309222287006</v>
      </c>
      <c r="J8389" s="4">
        <f>B8389+('PV model'!$B$3/15)+(I8389/60)</f>
        <v>7.7796071820371449</v>
      </c>
      <c r="K8389" s="2">
        <f t="shared" si="1440"/>
        <v>63.305892269442829</v>
      </c>
      <c r="L8389" s="2">
        <f>DEGREES(ASIN((((COS(RADIANS('PV model'!$B$2))*COS(RADIANS(H8389))*COS(RADIANS(K8389)))+(SIN(RADIANS('PV model'!$B$2))*SIN(RADIANS(H8389)))))))</f>
        <v>-5.3693831821731779</v>
      </c>
      <c r="M8389" s="3">
        <f t="shared" si="1436"/>
        <v>0</v>
      </c>
      <c r="N8389" s="2">
        <f t="shared" si="1441"/>
        <v>55.450566184084323</v>
      </c>
      <c r="O8389" s="2">
        <f>IF('PV model'!$B$2&gt;0, 180-N8389,IF('PV model'!$B$2&lt;0,0-N8389,N8389))</f>
        <v>124.54943381591568</v>
      </c>
      <c r="P8389" s="2">
        <f>ABS(O8389-'PV model'!$B$5)</f>
        <v>80.450566184084323</v>
      </c>
      <c r="Q8389" s="3">
        <f t="shared" si="1437"/>
        <v>95.369383182173181</v>
      </c>
      <c r="R8389" s="3">
        <f t="shared" si="1442"/>
        <v>0</v>
      </c>
      <c r="S8389" s="3">
        <f t="shared" si="1438"/>
        <v>0</v>
      </c>
      <c r="T8389" s="3">
        <f>(0.5*(1-COS(RADIANS(90-$X$3)))*(D8389+E8389)*'PV model'!$B$4)</f>
        <v>0</v>
      </c>
      <c r="U8389" s="3">
        <f t="shared" si="1443"/>
        <v>0</v>
      </c>
      <c r="V8389" s="3">
        <f>('PV model'!$B$13*(U8389/1000)*(1-'PV model'!$B$14*((20+C8389)-25))*'PV model'!$B$10)/'PV model'!$B$12</f>
        <v>0</v>
      </c>
    </row>
    <row r="8390" spans="1:22" x14ac:dyDescent="0.2">
      <c r="A8390" s="10">
        <f t="shared" si="1446"/>
        <v>350</v>
      </c>
      <c r="B8390" s="10">
        <f t="shared" si="1444"/>
        <v>9</v>
      </c>
      <c r="C8390" s="23">
        <v>5.0999999999999996</v>
      </c>
      <c r="D8390" s="24">
        <v>0</v>
      </c>
      <c r="E8390" s="24">
        <v>0</v>
      </c>
      <c r="F8390" s="48"/>
      <c r="G8390" s="48"/>
      <c r="H8390" s="1">
        <f t="shared" si="1445"/>
        <v>-23.386263978739706</v>
      </c>
      <c r="I8390" s="1">
        <f t="shared" si="1439"/>
        <v>3.3764309222287006</v>
      </c>
      <c r="J8390" s="4">
        <f>B8390+('PV model'!$B$3/15)+(I8390/60)</f>
        <v>8.7796071820371449</v>
      </c>
      <c r="K8390" s="2">
        <f t="shared" si="1440"/>
        <v>48.305892269442829</v>
      </c>
      <c r="L8390" s="2">
        <f>DEGREES(ASIN((((COS(RADIANS('PV model'!$B$2))*COS(RADIANS(H8390))*COS(RADIANS(K8390)))+(SIN(RADIANS('PV model'!$B$2))*SIN(RADIANS(H8390)))))))</f>
        <v>1.0702693958947738</v>
      </c>
      <c r="M8390" s="3">
        <f t="shared" ref="M8390:M8453" si="1447">IF(L8390&gt;0, L8390, 0)</f>
        <v>1.0702693958947738</v>
      </c>
      <c r="N8390" s="2">
        <f t="shared" si="1441"/>
        <v>43.273690224653201</v>
      </c>
      <c r="O8390" s="2">
        <f>IF('PV model'!$B$2&gt;0, 180-N8390,IF('PV model'!$B$2&lt;0,0-N8390,N8390))</f>
        <v>136.72630977534681</v>
      </c>
      <c r="P8390" s="2">
        <f>ABS(O8390-'PV model'!$B$5)</f>
        <v>68.273690224653194</v>
      </c>
      <c r="Q8390" s="3">
        <f t="shared" ref="Q8390:Q8453" si="1448">DEGREES(ACOS((SIN(RADIANS(L8390))*COS(RADIANS(90-$X$3))+COS(RADIANS(L8390))*COS(RADIANS(P8390))*SIN(RADIANS(90-$X$3)))))</f>
        <v>88.929730604105217</v>
      </c>
      <c r="R8390" s="3">
        <f t="shared" si="1442"/>
        <v>0</v>
      </c>
      <c r="S8390" s="3">
        <f t="shared" ref="S8390:S8453" si="1449">IF($Z$3=TRUE, IF(E8390=0,0,E8390*(0.5*(1+COS(RADIANS(90-$X$3))*(1+(1-(E8390^2/(D8390+E8390)^2))*(SIN(RADIANS(0.5*$X$3))^3)))*(1+(1-(E8390^2/(D8390+E8390)^2))*(COS(RADIANS(Q8390))^2)*(SIN(RADIANS(90-L8390))^3)))), IF(E8390=0,0,E8390*(0.5*(1+COS(RADIANS(90-$X$3))))))</f>
        <v>0</v>
      </c>
      <c r="T8390" s="3">
        <f>(0.5*(1-COS(RADIANS(90-$X$3)))*(D8390+E8390)*'PV model'!$B$4)</f>
        <v>0</v>
      </c>
      <c r="U8390" s="3">
        <f t="shared" si="1443"/>
        <v>0</v>
      </c>
      <c r="V8390" s="3">
        <f>('PV model'!$B$13*(U8390/1000)*(1-'PV model'!$B$14*((20+C8390)-25))*'PV model'!$B$10)/'PV model'!$B$12</f>
        <v>0</v>
      </c>
    </row>
    <row r="8391" spans="1:22" x14ac:dyDescent="0.2">
      <c r="A8391" s="10">
        <f t="shared" si="1446"/>
        <v>350</v>
      </c>
      <c r="B8391" s="10">
        <f t="shared" si="1444"/>
        <v>10</v>
      </c>
      <c r="C8391" s="23">
        <v>5.9</v>
      </c>
      <c r="D8391" s="24">
        <v>0</v>
      </c>
      <c r="E8391" s="24">
        <v>21.168000000000003</v>
      </c>
      <c r="F8391" s="48"/>
      <c r="G8391" s="48"/>
      <c r="H8391" s="1">
        <f t="shared" si="1445"/>
        <v>-23.386263978739706</v>
      </c>
      <c r="I8391" s="1">
        <f t="shared" ref="I8391:I8454" si="1450">9.87*SIN(RADIANS(1.978*A8391-160.22))-7.53*COS(RADIANS(0.989*A8391-80.11))-1.5*SIN((RADIANS(0.989*A8391-80.11)))</f>
        <v>3.3764309222287006</v>
      </c>
      <c r="J8391" s="4">
        <f>B8391+('PV model'!$B$3/15)+(I8391/60)</f>
        <v>9.7796071820371449</v>
      </c>
      <c r="K8391" s="2">
        <f t="shared" ref="K8391:K8454" si="1451">15*(12-J8391)</f>
        <v>33.305892269442829</v>
      </c>
      <c r="L8391" s="2">
        <f>DEGREES(ASIN((((COS(RADIANS('PV model'!$B$2))*COS(RADIANS(H8391))*COS(RADIANS(K8391)))+(SIN(RADIANS('PV model'!$B$2))*SIN(RADIANS(H8391)))))))</f>
        <v>6.1636184974117709</v>
      </c>
      <c r="M8391" s="3">
        <f t="shared" si="1447"/>
        <v>6.1636184974117709</v>
      </c>
      <c r="N8391" s="2">
        <f t="shared" ref="N8391:N8454" si="1452">DEGREES(ASIN((COS(RADIANS(H8391))*SIN(RADIANS(K8391)))/COS(RADIANS(L8391))))</f>
        <v>30.459538673899093</v>
      </c>
      <c r="O8391" s="2">
        <f>IF('PV model'!$B$2&gt;0, 180-N8391,IF('PV model'!$B$2&lt;0,0-N8391,N8391))</f>
        <v>149.54046132610091</v>
      </c>
      <c r="P8391" s="2">
        <f>ABS(O8391-'PV model'!$B$5)</f>
        <v>55.45953867389909</v>
      </c>
      <c r="Q8391" s="3">
        <f t="shared" si="1448"/>
        <v>83.836381502588225</v>
      </c>
      <c r="R8391" s="3">
        <f t="shared" ref="R8391:R8454" si="1453">IF(D8391=0,0,D8391*COS(RADIANS(Q8391))/SIN(RADIANS(L8391)))</f>
        <v>0</v>
      </c>
      <c r="S8391" s="3">
        <f t="shared" si="1449"/>
        <v>21.168000000000003</v>
      </c>
      <c r="T8391" s="3">
        <f>(0.5*(1-COS(RADIANS(90-$X$3)))*(D8391+E8391)*'PV model'!$B$4)</f>
        <v>0</v>
      </c>
      <c r="U8391" s="3">
        <f t="shared" ref="U8391:U8454" si="1454">R8391+S8391+T8391</f>
        <v>21.168000000000003</v>
      </c>
      <c r="V8391" s="3">
        <f>('PV model'!$B$13*(U8391/1000)*(1-'PV model'!$B$14*((20+C8391)-25))*'PV model'!$B$10)/'PV model'!$B$12</f>
        <v>2.108335848192</v>
      </c>
    </row>
    <row r="8392" spans="1:22" x14ac:dyDescent="0.2">
      <c r="A8392" s="10">
        <f t="shared" si="1446"/>
        <v>350</v>
      </c>
      <c r="B8392" s="10">
        <f t="shared" ref="B8392:B8455" si="1455">IF(B8391&lt;24,B8391+1,1)</f>
        <v>11</v>
      </c>
      <c r="C8392" s="23">
        <v>6.8</v>
      </c>
      <c r="D8392" s="24">
        <v>66.224549999999994</v>
      </c>
      <c r="E8392" s="24">
        <v>59.975999999999999</v>
      </c>
      <c r="F8392" s="48"/>
      <c r="G8392" s="48"/>
      <c r="H8392" s="1">
        <f t="shared" ref="H8392:H8455" si="1456">(23.465*SIN(RADIANS(280.1+0.9863*A8392)))</f>
        <v>-23.386263978739706</v>
      </c>
      <c r="I8392" s="1">
        <f t="shared" si="1450"/>
        <v>3.3764309222287006</v>
      </c>
      <c r="J8392" s="4">
        <f>B8392+('PV model'!$B$3/15)+(I8392/60)</f>
        <v>10.779607182037145</v>
      </c>
      <c r="K8392" s="2">
        <f t="shared" si="1451"/>
        <v>18.305892269442829</v>
      </c>
      <c r="L8392" s="2">
        <f>DEGREES(ASIN((((COS(RADIANS('PV model'!$B$2))*COS(RADIANS(H8392))*COS(RADIANS(K8392)))+(SIN(RADIANS('PV model'!$B$2))*SIN(RADIANS(H8392)))))))</f>
        <v>9.5813592723203591</v>
      </c>
      <c r="M8392" s="3">
        <f t="shared" si="1447"/>
        <v>9.5813592723203591</v>
      </c>
      <c r="N8392" s="2">
        <f t="shared" si="1452"/>
        <v>16.999656222329296</v>
      </c>
      <c r="O8392" s="2">
        <f>IF('PV model'!$B$2&gt;0, 180-N8392,IF('PV model'!$B$2&lt;0,0-N8392,N8392))</f>
        <v>163.00034377767071</v>
      </c>
      <c r="P8392" s="2">
        <f>ABS(O8392-'PV model'!$B$5)</f>
        <v>41.999656222329293</v>
      </c>
      <c r="Q8392" s="3">
        <f t="shared" si="1448"/>
        <v>80.418640727679644</v>
      </c>
      <c r="R8392" s="3">
        <f t="shared" si="1453"/>
        <v>66.224550000000008</v>
      </c>
      <c r="S8392" s="3">
        <f t="shared" si="1449"/>
        <v>69.585774989427492</v>
      </c>
      <c r="T8392" s="3">
        <f>(0.5*(1-COS(RADIANS(90-$X$3)))*(D8392+E8392)*'PV model'!$B$4)</f>
        <v>0</v>
      </c>
      <c r="U8392" s="3">
        <f t="shared" si="1454"/>
        <v>135.8103249894275</v>
      </c>
      <c r="V8392" s="3">
        <f>('PV model'!$B$13*(U8392/1000)*(1-'PV model'!$B$14*((20+C8392)-25))*'PV model'!$B$10)/'PV model'!$B$12</f>
        <v>13.477855765324382</v>
      </c>
    </row>
    <row r="8393" spans="1:22" x14ac:dyDescent="0.2">
      <c r="A8393" s="10">
        <f t="shared" si="1446"/>
        <v>350</v>
      </c>
      <c r="B8393" s="10">
        <f t="shared" si="1455"/>
        <v>12</v>
      </c>
      <c r="C8393" s="23">
        <v>7.6</v>
      </c>
      <c r="D8393" s="24">
        <v>454.59224999999998</v>
      </c>
      <c r="E8393" s="24">
        <v>43.218000000000004</v>
      </c>
      <c r="F8393" s="48"/>
      <c r="G8393" s="48"/>
      <c r="H8393" s="1">
        <f t="shared" si="1456"/>
        <v>-23.386263978739706</v>
      </c>
      <c r="I8393" s="1">
        <f t="shared" si="1450"/>
        <v>3.3764309222287006</v>
      </c>
      <c r="J8393" s="4">
        <f>B8393+('PV model'!$B$3/15)+(I8393/60)</f>
        <v>11.779607182037145</v>
      </c>
      <c r="K8393" s="2">
        <f t="shared" si="1451"/>
        <v>3.3058922694428272</v>
      </c>
      <c r="L8393" s="2">
        <f>DEGREES(ASIN((((COS(RADIANS('PV model'!$B$2))*COS(RADIANS(H8393))*COS(RADIANS(K8393)))+(SIN(RADIANS('PV model'!$B$2))*SIN(RADIANS(H8393)))))))</f>
        <v>11.063224753749546</v>
      </c>
      <c r="M8393" s="3">
        <f t="shared" si="1447"/>
        <v>11.063224753749546</v>
      </c>
      <c r="N8393" s="2">
        <f t="shared" si="1452"/>
        <v>3.0915546753100611</v>
      </c>
      <c r="O8393" s="2">
        <f>IF('PV model'!$B$2&gt;0, 180-N8393,IF('PV model'!$B$2&lt;0,0-N8393,N8393))</f>
        <v>176.90844532468995</v>
      </c>
      <c r="P8393" s="2">
        <f>ABS(O8393-'PV model'!$B$5)</f>
        <v>28.09155467531005</v>
      </c>
      <c r="Q8393" s="3">
        <f t="shared" si="1448"/>
        <v>78.936775246250448</v>
      </c>
      <c r="R8393" s="3">
        <f t="shared" si="1453"/>
        <v>454.59225000000032</v>
      </c>
      <c r="S8393" s="3">
        <f t="shared" si="1449"/>
        <v>52.555261586223601</v>
      </c>
      <c r="T8393" s="3">
        <f>(0.5*(1-COS(RADIANS(90-$X$3)))*(D8393+E8393)*'PV model'!$B$4)</f>
        <v>0</v>
      </c>
      <c r="U8393" s="3">
        <f t="shared" si="1454"/>
        <v>507.14751158622391</v>
      </c>
      <c r="V8393" s="3">
        <f>('PV model'!$B$13*(U8393/1000)*(1-'PV model'!$B$14*((20+C8393)-25))*'PV model'!$B$10)/'PV model'!$B$12</f>
        <v>50.16724281947409</v>
      </c>
    </row>
    <row r="8394" spans="1:22" x14ac:dyDescent="0.2">
      <c r="A8394" s="10">
        <f t="shared" si="1446"/>
        <v>350</v>
      </c>
      <c r="B8394" s="10">
        <f t="shared" si="1455"/>
        <v>13</v>
      </c>
      <c r="C8394" s="23">
        <v>6.9</v>
      </c>
      <c r="D8394" s="24">
        <v>443.36775</v>
      </c>
      <c r="E8394" s="24">
        <v>48.51</v>
      </c>
      <c r="F8394" s="48"/>
      <c r="G8394" s="48"/>
      <c r="H8394" s="1">
        <f t="shared" si="1456"/>
        <v>-23.386263978739706</v>
      </c>
      <c r="I8394" s="1">
        <f t="shared" si="1450"/>
        <v>3.3764309222287006</v>
      </c>
      <c r="J8394" s="4">
        <f>B8394+('PV model'!$B$3/15)+(I8394/60)</f>
        <v>12.779607182037145</v>
      </c>
      <c r="K8394" s="2">
        <f t="shared" si="1451"/>
        <v>-11.694107730557173</v>
      </c>
      <c r="L8394" s="2">
        <f>DEGREES(ASIN((((COS(RADIANS('PV model'!$B$2))*COS(RADIANS(H8394))*COS(RADIANS(K8394)))+(SIN(RADIANS('PV model'!$B$2))*SIN(RADIANS(H8394)))))))</f>
        <v>10.484323566992989</v>
      </c>
      <c r="M8394" s="3">
        <f t="shared" si="1447"/>
        <v>10.484323566992989</v>
      </c>
      <c r="N8394" s="2">
        <f t="shared" si="1452"/>
        <v>-10.905780041120247</v>
      </c>
      <c r="O8394" s="2">
        <f>IF('PV model'!$B$2&gt;0, 180-N8394,IF('PV model'!$B$2&lt;0,0-N8394,N8394))</f>
        <v>190.90578004112024</v>
      </c>
      <c r="P8394" s="2">
        <f>ABS(O8394-'PV model'!$B$5)</f>
        <v>14.094219958879762</v>
      </c>
      <c r="Q8394" s="3">
        <f t="shared" si="1448"/>
        <v>79.515676433007016</v>
      </c>
      <c r="R8394" s="3">
        <f t="shared" si="1453"/>
        <v>443.36774999999989</v>
      </c>
      <c r="S8394" s="3">
        <f t="shared" si="1449"/>
        <v>58.779052125906674</v>
      </c>
      <c r="T8394" s="3">
        <f>(0.5*(1-COS(RADIANS(90-$X$3)))*(D8394+E8394)*'PV model'!$B$4)</f>
        <v>0</v>
      </c>
      <c r="U8394" s="3">
        <f t="shared" si="1454"/>
        <v>502.14680212590656</v>
      </c>
      <c r="V8394" s="3">
        <f>('PV model'!$B$13*(U8394/1000)*(1-'PV model'!$B$14*((20+C8394)-25))*'PV model'!$B$10)/'PV model'!$B$12</f>
        <v>49.813115423517779</v>
      </c>
    </row>
    <row r="8395" spans="1:22" x14ac:dyDescent="0.2">
      <c r="A8395" s="10">
        <f t="shared" si="1446"/>
        <v>350</v>
      </c>
      <c r="B8395" s="10">
        <f t="shared" si="1455"/>
        <v>14</v>
      </c>
      <c r="C8395" s="23">
        <v>6.3</v>
      </c>
      <c r="D8395" s="24">
        <v>340.10235</v>
      </c>
      <c r="E8395" s="24">
        <v>45.863999999999997</v>
      </c>
      <c r="F8395" s="48"/>
      <c r="G8395" s="48"/>
      <c r="H8395" s="1">
        <f t="shared" si="1456"/>
        <v>-23.386263978739706</v>
      </c>
      <c r="I8395" s="1">
        <f t="shared" si="1450"/>
        <v>3.3764309222287006</v>
      </c>
      <c r="J8395" s="4">
        <f>B8395+('PV model'!$B$3/15)+(I8395/60)</f>
        <v>13.779607182037145</v>
      </c>
      <c r="K8395" s="2">
        <f t="shared" si="1451"/>
        <v>-26.694107730557171</v>
      </c>
      <c r="L8395" s="2">
        <f>DEGREES(ASIN((((COS(RADIANS('PV model'!$B$2))*COS(RADIANS(H8395))*COS(RADIANS(K8395)))+(SIN(RADIANS('PV model'!$B$2))*SIN(RADIANS(H8395)))))))</f>
        <v>7.8943918603305621</v>
      </c>
      <c r="M8395" s="3">
        <f t="shared" si="1447"/>
        <v>7.8943918603305621</v>
      </c>
      <c r="N8395" s="2">
        <f t="shared" si="1452"/>
        <v>-24.599196312942027</v>
      </c>
      <c r="O8395" s="2">
        <f>IF('PV model'!$B$2&gt;0, 180-N8395,IF('PV model'!$B$2&lt;0,0-N8395,N8395))</f>
        <v>204.59919631294201</v>
      </c>
      <c r="P8395" s="2">
        <f>ABS(O8395-'PV model'!$B$5)</f>
        <v>0.40080368705798719</v>
      </c>
      <c r="Q8395" s="3">
        <f t="shared" si="1448"/>
        <v>82.105608139669428</v>
      </c>
      <c r="R8395" s="3">
        <f t="shared" si="1453"/>
        <v>340.10235000000023</v>
      </c>
      <c r="S8395" s="3">
        <f t="shared" si="1449"/>
        <v>54.830630124144243</v>
      </c>
      <c r="T8395" s="3">
        <f>(0.5*(1-COS(RADIANS(90-$X$3)))*(D8395+E8395)*'PV model'!$B$4)</f>
        <v>0</v>
      </c>
      <c r="U8395" s="3">
        <f t="shared" si="1454"/>
        <v>394.93298012414448</v>
      </c>
      <c r="V8395" s="3">
        <f>('PV model'!$B$13*(U8395/1000)*(1-'PV model'!$B$14*((20+C8395)-25))*'PV model'!$B$10)/'PV model'!$B$12</f>
        <v>39.272217689604787</v>
      </c>
    </row>
    <row r="8396" spans="1:22" x14ac:dyDescent="0.2">
      <c r="A8396" s="10">
        <f t="shared" si="1446"/>
        <v>350</v>
      </c>
      <c r="B8396" s="10">
        <f t="shared" si="1455"/>
        <v>15</v>
      </c>
      <c r="C8396" s="23">
        <v>5.6</v>
      </c>
      <c r="D8396" s="24">
        <v>130.20420000000001</v>
      </c>
      <c r="E8396" s="24">
        <v>29.988</v>
      </c>
      <c r="F8396" s="48"/>
      <c r="G8396" s="48"/>
      <c r="H8396" s="1">
        <f t="shared" si="1456"/>
        <v>-23.386263978739706</v>
      </c>
      <c r="I8396" s="1">
        <f t="shared" si="1450"/>
        <v>3.3764309222287006</v>
      </c>
      <c r="J8396" s="4">
        <f>B8396+('PV model'!$B$3/15)+(I8396/60)</f>
        <v>14.779607182037145</v>
      </c>
      <c r="K8396" s="2">
        <f t="shared" si="1451"/>
        <v>-41.694107730557171</v>
      </c>
      <c r="L8396" s="2">
        <f>DEGREES(ASIN((((COS(RADIANS('PV model'!$B$2))*COS(RADIANS(H8396))*COS(RADIANS(K8396)))+(SIN(RADIANS('PV model'!$B$2))*SIN(RADIANS(H8396)))))))</f>
        <v>3.5015812659556276</v>
      </c>
      <c r="M8396" s="3">
        <f t="shared" si="1447"/>
        <v>3.5015812659556276</v>
      </c>
      <c r="N8396" s="2">
        <f t="shared" si="1452"/>
        <v>-37.70911914421373</v>
      </c>
      <c r="O8396" s="2">
        <f>IF('PV model'!$B$2&gt;0, 180-N8396,IF('PV model'!$B$2&lt;0,0-N8396,N8396))</f>
        <v>217.70911914421373</v>
      </c>
      <c r="P8396" s="2">
        <f>ABS(O8396-'PV model'!$B$5)</f>
        <v>12.70911914421373</v>
      </c>
      <c r="Q8396" s="3">
        <f t="shared" si="1448"/>
        <v>86.498418734044364</v>
      </c>
      <c r="R8396" s="3">
        <f t="shared" si="1453"/>
        <v>130.2042000000003</v>
      </c>
      <c r="S8396" s="3">
        <f t="shared" si="1449"/>
        <v>35.22905621235406</v>
      </c>
      <c r="T8396" s="3">
        <f>(0.5*(1-COS(RADIANS(90-$X$3)))*(D8396+E8396)*'PV model'!$B$4)</f>
        <v>0</v>
      </c>
      <c r="U8396" s="3">
        <f t="shared" si="1454"/>
        <v>165.43325621235437</v>
      </c>
      <c r="V8396" s="3">
        <f>('PV model'!$B$13*(U8396/1000)*(1-'PV model'!$B$14*((20+C8396)-25))*'PV model'!$B$10)/'PV model'!$B$12</f>
        <v>16.497020191088573</v>
      </c>
    </row>
    <row r="8397" spans="1:22" x14ac:dyDescent="0.2">
      <c r="A8397" s="10">
        <f t="shared" si="1446"/>
        <v>350</v>
      </c>
      <c r="B8397" s="10">
        <f t="shared" si="1455"/>
        <v>16</v>
      </c>
      <c r="C8397" s="23">
        <v>5.7</v>
      </c>
      <c r="D8397" s="24">
        <v>0</v>
      </c>
      <c r="E8397" s="24">
        <v>7.056</v>
      </c>
      <c r="F8397" s="48"/>
      <c r="G8397" s="48"/>
      <c r="H8397" s="1">
        <f t="shared" si="1456"/>
        <v>-23.386263978739706</v>
      </c>
      <c r="I8397" s="1">
        <f t="shared" si="1450"/>
        <v>3.3764309222287006</v>
      </c>
      <c r="J8397" s="4">
        <f>B8397+('PV model'!$B$3/15)+(I8397/60)</f>
        <v>15.779607182037145</v>
      </c>
      <c r="K8397" s="2">
        <f t="shared" si="1451"/>
        <v>-56.694107730557171</v>
      </c>
      <c r="L8397" s="2">
        <f>DEGREES(ASIN((((COS(RADIANS('PV model'!$B$2))*COS(RADIANS(H8397))*COS(RADIANS(K8397)))+(SIN(RADIANS('PV model'!$B$2))*SIN(RADIANS(H8397)))))))</f>
        <v>-2.3870740636694796</v>
      </c>
      <c r="M8397" s="3">
        <f t="shared" si="1447"/>
        <v>0</v>
      </c>
      <c r="N8397" s="2">
        <f t="shared" si="1452"/>
        <v>-50.153164888868126</v>
      </c>
      <c r="O8397" s="2">
        <f>IF('PV model'!$B$2&gt;0, 180-N8397,IF('PV model'!$B$2&lt;0,0-N8397,N8397))</f>
        <v>230.15316488886813</v>
      </c>
      <c r="P8397" s="2">
        <f>ABS(O8397-'PV model'!$B$5)</f>
        <v>25.153164888868133</v>
      </c>
      <c r="Q8397" s="3">
        <f t="shared" si="1448"/>
        <v>92.387074063669473</v>
      </c>
      <c r="R8397" s="3">
        <f t="shared" si="1453"/>
        <v>0</v>
      </c>
      <c r="S8397" s="3">
        <f t="shared" si="1449"/>
        <v>7.056</v>
      </c>
      <c r="T8397" s="3">
        <f>(0.5*(1-COS(RADIANS(90-$X$3)))*(D8397+E8397)*'PV model'!$B$4)</f>
        <v>0</v>
      </c>
      <c r="U8397" s="3">
        <f t="shared" si="1454"/>
        <v>7.056</v>
      </c>
      <c r="V8397" s="3">
        <f>('PV model'!$B$13*(U8397/1000)*(1-'PV model'!$B$14*((20+C8397)-25))*'PV model'!$B$10)/'PV model'!$B$12</f>
        <v>0.70334287027199993</v>
      </c>
    </row>
    <row r="8398" spans="1:22" x14ac:dyDescent="0.2">
      <c r="A8398" s="10">
        <f t="shared" si="1446"/>
        <v>350</v>
      </c>
      <c r="B8398" s="10">
        <f t="shared" si="1455"/>
        <v>17</v>
      </c>
      <c r="C8398" s="23">
        <v>5.7</v>
      </c>
      <c r="D8398" s="24">
        <v>0</v>
      </c>
      <c r="E8398" s="24">
        <v>0</v>
      </c>
      <c r="F8398" s="48"/>
      <c r="G8398" s="48"/>
      <c r="H8398" s="1">
        <f t="shared" si="1456"/>
        <v>-23.386263978739706</v>
      </c>
      <c r="I8398" s="1">
        <f t="shared" si="1450"/>
        <v>3.3764309222287006</v>
      </c>
      <c r="J8398" s="4">
        <f>B8398+('PV model'!$B$3/15)+(I8398/60)</f>
        <v>16.779607182037143</v>
      </c>
      <c r="K8398" s="2">
        <f t="shared" si="1451"/>
        <v>-71.69410773055715</v>
      </c>
      <c r="L8398" s="2">
        <f>DEGREES(ASIN((((COS(RADIANS('PV model'!$B$2))*COS(RADIANS(H8398))*COS(RADIANS(K8398)))+(SIN(RADIANS('PV model'!$B$2))*SIN(RADIANS(H8398)))))))</f>
        <v>-9.4293192090642908</v>
      </c>
      <c r="M8398" s="3">
        <f t="shared" si="1447"/>
        <v>0</v>
      </c>
      <c r="N8398" s="2">
        <f t="shared" si="1452"/>
        <v>-62.047388059038468</v>
      </c>
      <c r="O8398" s="2">
        <f>IF('PV model'!$B$2&gt;0, 180-N8398,IF('PV model'!$B$2&lt;0,0-N8398,N8398))</f>
        <v>242.04738805903847</v>
      </c>
      <c r="P8398" s="2">
        <f>ABS(O8398-'PV model'!$B$5)</f>
        <v>37.047388059038468</v>
      </c>
      <c r="Q8398" s="3">
        <f t="shared" si="1448"/>
        <v>99.429319209064289</v>
      </c>
      <c r="R8398" s="3">
        <f t="shared" si="1453"/>
        <v>0</v>
      </c>
      <c r="S8398" s="3">
        <f t="shared" si="1449"/>
        <v>0</v>
      </c>
      <c r="T8398" s="3">
        <f>(0.5*(1-COS(RADIANS(90-$X$3)))*(D8398+E8398)*'PV model'!$B$4)</f>
        <v>0</v>
      </c>
      <c r="U8398" s="3">
        <f t="shared" si="1454"/>
        <v>0</v>
      </c>
      <c r="V8398" s="3">
        <f>('PV model'!$B$13*(U8398/1000)*(1-'PV model'!$B$14*((20+C8398)-25))*'PV model'!$B$10)/'PV model'!$B$12</f>
        <v>0</v>
      </c>
    </row>
    <row r="8399" spans="1:22" x14ac:dyDescent="0.2">
      <c r="A8399" s="10">
        <f t="shared" si="1446"/>
        <v>350</v>
      </c>
      <c r="B8399" s="10">
        <f t="shared" si="1455"/>
        <v>18</v>
      </c>
      <c r="C8399" s="23">
        <v>5.8</v>
      </c>
      <c r="D8399" s="24">
        <v>0</v>
      </c>
      <c r="E8399" s="24">
        <v>0</v>
      </c>
      <c r="F8399" s="48"/>
      <c r="G8399" s="48"/>
      <c r="H8399" s="1">
        <f t="shared" si="1456"/>
        <v>-23.386263978739706</v>
      </c>
      <c r="I8399" s="1">
        <f t="shared" si="1450"/>
        <v>3.3764309222287006</v>
      </c>
      <c r="J8399" s="4">
        <f>B8399+('PV model'!$B$3/15)+(I8399/60)</f>
        <v>17.779607182037143</v>
      </c>
      <c r="K8399" s="2">
        <f t="shared" si="1451"/>
        <v>-86.69410773055715</v>
      </c>
      <c r="L8399" s="2">
        <f>DEGREES(ASIN((((COS(RADIANS('PV model'!$B$2))*COS(RADIANS(H8399))*COS(RADIANS(K8399)))+(SIN(RADIANS('PV model'!$B$2))*SIN(RADIANS(H8399)))))))</f>
        <v>-17.28585278496006</v>
      </c>
      <c r="M8399" s="3">
        <f t="shared" si="1447"/>
        <v>0</v>
      </c>
      <c r="N8399" s="2">
        <f t="shared" si="1452"/>
        <v>-73.671694441098978</v>
      </c>
      <c r="O8399" s="2">
        <f>IF('PV model'!$B$2&gt;0, 180-N8399,IF('PV model'!$B$2&lt;0,0-N8399,N8399))</f>
        <v>253.67169444109896</v>
      </c>
      <c r="P8399" s="2">
        <f>ABS(O8399-'PV model'!$B$5)</f>
        <v>48.671694441098964</v>
      </c>
      <c r="Q8399" s="3">
        <f t="shared" si="1448"/>
        <v>107.28585278496006</v>
      </c>
      <c r="R8399" s="3">
        <f t="shared" si="1453"/>
        <v>0</v>
      </c>
      <c r="S8399" s="3">
        <f t="shared" si="1449"/>
        <v>0</v>
      </c>
      <c r="T8399" s="3">
        <f>(0.5*(1-COS(RADIANS(90-$X$3)))*(D8399+E8399)*'PV model'!$B$4)</f>
        <v>0</v>
      </c>
      <c r="U8399" s="3">
        <f t="shared" si="1454"/>
        <v>0</v>
      </c>
      <c r="V8399" s="3">
        <f>('PV model'!$B$13*(U8399/1000)*(1-'PV model'!$B$14*((20+C8399)-25))*'PV model'!$B$10)/'PV model'!$B$12</f>
        <v>0</v>
      </c>
    </row>
    <row r="8400" spans="1:22" x14ac:dyDescent="0.2">
      <c r="A8400" s="10">
        <f t="shared" si="1446"/>
        <v>350</v>
      </c>
      <c r="B8400" s="10">
        <f t="shared" si="1455"/>
        <v>19</v>
      </c>
      <c r="C8400" s="23">
        <v>5.7</v>
      </c>
      <c r="D8400" s="24">
        <v>0</v>
      </c>
      <c r="E8400" s="24">
        <v>0</v>
      </c>
      <c r="F8400" s="48"/>
      <c r="G8400" s="48"/>
      <c r="H8400" s="1">
        <f t="shared" si="1456"/>
        <v>-23.386263978739706</v>
      </c>
      <c r="I8400" s="1">
        <f t="shared" si="1450"/>
        <v>3.3764309222287006</v>
      </c>
      <c r="J8400" s="4">
        <f>B8400+('PV model'!$B$3/15)+(I8400/60)</f>
        <v>18.779607182037143</v>
      </c>
      <c r="K8400" s="2">
        <f t="shared" si="1451"/>
        <v>-101.69410773055715</v>
      </c>
      <c r="L8400" s="2">
        <f>DEGREES(ASIN((((COS(RADIANS('PV model'!$B$2))*COS(RADIANS(H8400))*COS(RADIANS(K8400)))+(SIN(RADIANS('PV model'!$B$2))*SIN(RADIANS(H8400)))))))</f>
        <v>-25.625718189923923</v>
      </c>
      <c r="M8400" s="3">
        <f t="shared" si="1447"/>
        <v>0</v>
      </c>
      <c r="N8400" s="2">
        <f t="shared" si="1452"/>
        <v>-85.451320665594281</v>
      </c>
      <c r="O8400" s="2">
        <f>IF('PV model'!$B$2&gt;0, 180-N8400,IF('PV model'!$B$2&lt;0,0-N8400,N8400))</f>
        <v>265.45132066559427</v>
      </c>
      <c r="P8400" s="2">
        <f>ABS(O8400-'PV model'!$B$5)</f>
        <v>60.451320665594267</v>
      </c>
      <c r="Q8400" s="3">
        <f t="shared" si="1448"/>
        <v>115.62571818992392</v>
      </c>
      <c r="R8400" s="3">
        <f t="shared" si="1453"/>
        <v>0</v>
      </c>
      <c r="S8400" s="3">
        <f t="shared" si="1449"/>
        <v>0</v>
      </c>
      <c r="T8400" s="3">
        <f>(0.5*(1-COS(RADIANS(90-$X$3)))*(D8400+E8400)*'PV model'!$B$4)</f>
        <v>0</v>
      </c>
      <c r="U8400" s="3">
        <f t="shared" si="1454"/>
        <v>0</v>
      </c>
      <c r="V8400" s="3">
        <f>('PV model'!$B$13*(U8400/1000)*(1-'PV model'!$B$14*((20+C8400)-25))*'PV model'!$B$10)/'PV model'!$B$12</f>
        <v>0</v>
      </c>
    </row>
    <row r="8401" spans="1:22" x14ac:dyDescent="0.2">
      <c r="A8401" s="10">
        <f t="shared" si="1446"/>
        <v>350</v>
      </c>
      <c r="B8401" s="10">
        <f t="shared" si="1455"/>
        <v>20</v>
      </c>
      <c r="C8401" s="23">
        <v>5.7</v>
      </c>
      <c r="D8401" s="24">
        <v>0</v>
      </c>
      <c r="E8401" s="24">
        <v>0</v>
      </c>
      <c r="F8401" s="48"/>
      <c r="G8401" s="48"/>
      <c r="H8401" s="1">
        <f t="shared" si="1456"/>
        <v>-23.386263978739706</v>
      </c>
      <c r="I8401" s="1">
        <f t="shared" si="1450"/>
        <v>3.3764309222287006</v>
      </c>
      <c r="J8401" s="4">
        <f>B8401+('PV model'!$B$3/15)+(I8401/60)</f>
        <v>19.779607182037143</v>
      </c>
      <c r="K8401" s="2">
        <f t="shared" si="1451"/>
        <v>-116.69410773055715</v>
      </c>
      <c r="L8401" s="2">
        <f>DEGREES(ASIN((((COS(RADIANS('PV model'!$B$2))*COS(RADIANS(H8401))*COS(RADIANS(K8401)))+(SIN(RADIANS('PV model'!$B$2))*SIN(RADIANS(H8401)))))))</f>
        <v>-34.101521116026198</v>
      </c>
      <c r="M8401" s="3">
        <f t="shared" si="1447"/>
        <v>0</v>
      </c>
      <c r="N8401" s="2">
        <f t="shared" si="1452"/>
        <v>-82.01801735917627</v>
      </c>
      <c r="O8401" s="2">
        <f>IF('PV model'!$B$2&gt;0, 180-N8401,IF('PV model'!$B$2&lt;0,0-N8401,N8401))</f>
        <v>262.01801735917627</v>
      </c>
      <c r="P8401" s="2">
        <f>ABS(O8401-'PV model'!$B$5)</f>
        <v>57.01801735917627</v>
      </c>
      <c r="Q8401" s="3">
        <f t="shared" si="1448"/>
        <v>124.10152111602621</v>
      </c>
      <c r="R8401" s="3">
        <f t="shared" si="1453"/>
        <v>0</v>
      </c>
      <c r="S8401" s="3">
        <f t="shared" si="1449"/>
        <v>0</v>
      </c>
      <c r="T8401" s="3">
        <f>(0.5*(1-COS(RADIANS(90-$X$3)))*(D8401+E8401)*'PV model'!$B$4)</f>
        <v>0</v>
      </c>
      <c r="U8401" s="3">
        <f t="shared" si="1454"/>
        <v>0</v>
      </c>
      <c r="V8401" s="3">
        <f>('PV model'!$B$13*(U8401/1000)*(1-'PV model'!$B$14*((20+C8401)-25))*'PV model'!$B$10)/'PV model'!$B$12</f>
        <v>0</v>
      </c>
    </row>
    <row r="8402" spans="1:22" x14ac:dyDescent="0.2">
      <c r="A8402" s="10">
        <f t="shared" si="1446"/>
        <v>350</v>
      </c>
      <c r="B8402" s="10">
        <f t="shared" si="1455"/>
        <v>21</v>
      </c>
      <c r="C8402" s="23">
        <v>5.6</v>
      </c>
      <c r="D8402" s="24">
        <v>0</v>
      </c>
      <c r="E8402" s="24">
        <v>0</v>
      </c>
      <c r="F8402" s="48"/>
      <c r="G8402" s="48"/>
      <c r="H8402" s="1">
        <f t="shared" si="1456"/>
        <v>-23.386263978739706</v>
      </c>
      <c r="I8402" s="1">
        <f t="shared" si="1450"/>
        <v>3.3764309222287006</v>
      </c>
      <c r="J8402" s="4">
        <f>B8402+('PV model'!$B$3/15)+(I8402/60)</f>
        <v>20.779607182037143</v>
      </c>
      <c r="K8402" s="2">
        <f t="shared" si="1451"/>
        <v>-131.69410773055714</v>
      </c>
      <c r="L8402" s="2">
        <f>DEGREES(ASIN((((COS(RADIANS('PV model'!$B$2))*COS(RADIANS(H8402))*COS(RADIANS(K8402)))+(SIN(RADIANS('PV model'!$B$2))*SIN(RADIANS(H8402)))))))</f>
        <v>-42.292518089382988</v>
      </c>
      <c r="M8402" s="3">
        <f t="shared" si="1447"/>
        <v>0</v>
      </c>
      <c r="N8402" s="2">
        <f t="shared" si="1452"/>
        <v>-67.898702028231668</v>
      </c>
      <c r="O8402" s="2">
        <f>IF('PV model'!$B$2&gt;0, 180-N8402,IF('PV model'!$B$2&lt;0,0-N8402,N8402))</f>
        <v>247.89870202823167</v>
      </c>
      <c r="P8402" s="2">
        <f>ABS(O8402-'PV model'!$B$5)</f>
        <v>42.898702028231668</v>
      </c>
      <c r="Q8402" s="3">
        <f t="shared" si="1448"/>
        <v>132.29251808938301</v>
      </c>
      <c r="R8402" s="3">
        <f t="shared" si="1453"/>
        <v>0</v>
      </c>
      <c r="S8402" s="3">
        <f t="shared" si="1449"/>
        <v>0</v>
      </c>
      <c r="T8402" s="3">
        <f>(0.5*(1-COS(RADIANS(90-$X$3)))*(D8402+E8402)*'PV model'!$B$4)</f>
        <v>0</v>
      </c>
      <c r="U8402" s="3">
        <f t="shared" si="1454"/>
        <v>0</v>
      </c>
      <c r="V8402" s="3">
        <f>('PV model'!$B$13*(U8402/1000)*(1-'PV model'!$B$14*((20+C8402)-25))*'PV model'!$B$10)/'PV model'!$B$12</f>
        <v>0</v>
      </c>
    </row>
    <row r="8403" spans="1:22" x14ac:dyDescent="0.2">
      <c r="A8403" s="10">
        <f t="shared" si="1446"/>
        <v>350</v>
      </c>
      <c r="B8403" s="10">
        <f t="shared" si="1455"/>
        <v>22</v>
      </c>
      <c r="C8403" s="23">
        <v>5.6</v>
      </c>
      <c r="D8403" s="24">
        <v>0</v>
      </c>
      <c r="E8403" s="24">
        <v>0</v>
      </c>
      <c r="F8403" s="48"/>
      <c r="G8403" s="48"/>
      <c r="H8403" s="1">
        <f t="shared" si="1456"/>
        <v>-23.386263978739706</v>
      </c>
      <c r="I8403" s="1">
        <f t="shared" si="1450"/>
        <v>3.3764309222287006</v>
      </c>
      <c r="J8403" s="4">
        <f>B8403+('PV model'!$B$3/15)+(I8403/60)</f>
        <v>21.779607182037143</v>
      </c>
      <c r="K8403" s="2">
        <f t="shared" si="1451"/>
        <v>-146.69410773055714</v>
      </c>
      <c r="L8403" s="2">
        <f>DEGREES(ASIN((((COS(RADIANS('PV model'!$B$2))*COS(RADIANS(H8403))*COS(RADIANS(K8403)))+(SIN(RADIANS('PV model'!$B$2))*SIN(RADIANS(H8403)))))))</f>
        <v>-49.605927670662687</v>
      </c>
      <c r="M8403" s="3">
        <f t="shared" si="1447"/>
        <v>0</v>
      </c>
      <c r="N8403" s="2">
        <f t="shared" si="1452"/>
        <v>-51.052973949087097</v>
      </c>
      <c r="O8403" s="2">
        <f>IF('PV model'!$B$2&gt;0, 180-N8403,IF('PV model'!$B$2&lt;0,0-N8403,N8403))</f>
        <v>231.05297394908709</v>
      </c>
      <c r="P8403" s="2">
        <f>ABS(O8403-'PV model'!$B$5)</f>
        <v>26.05297394908709</v>
      </c>
      <c r="Q8403" s="3">
        <f t="shared" si="1448"/>
        <v>139.60592767066271</v>
      </c>
      <c r="R8403" s="3">
        <f t="shared" si="1453"/>
        <v>0</v>
      </c>
      <c r="S8403" s="3">
        <f t="shared" si="1449"/>
        <v>0</v>
      </c>
      <c r="T8403" s="3">
        <f>(0.5*(1-COS(RADIANS(90-$X$3)))*(D8403+E8403)*'PV model'!$B$4)</f>
        <v>0</v>
      </c>
      <c r="U8403" s="3">
        <f t="shared" si="1454"/>
        <v>0</v>
      </c>
      <c r="V8403" s="3">
        <f>('PV model'!$B$13*(U8403/1000)*(1-'PV model'!$B$14*((20+C8403)-25))*'PV model'!$B$10)/'PV model'!$B$12</f>
        <v>0</v>
      </c>
    </row>
    <row r="8404" spans="1:22" x14ac:dyDescent="0.2">
      <c r="A8404" s="10">
        <f t="shared" si="1446"/>
        <v>350</v>
      </c>
      <c r="B8404" s="10">
        <f t="shared" si="1455"/>
        <v>23</v>
      </c>
      <c r="C8404" s="23">
        <v>5.5</v>
      </c>
      <c r="D8404" s="24">
        <v>0</v>
      </c>
      <c r="E8404" s="24">
        <v>0</v>
      </c>
      <c r="F8404" s="48"/>
      <c r="G8404" s="48"/>
      <c r="H8404" s="1">
        <f t="shared" si="1456"/>
        <v>-23.386263978739706</v>
      </c>
      <c r="I8404" s="1">
        <f t="shared" si="1450"/>
        <v>3.3764309222287006</v>
      </c>
      <c r="J8404" s="4">
        <f>B8404+('PV model'!$B$3/15)+(I8404/60)</f>
        <v>22.779607182037143</v>
      </c>
      <c r="K8404" s="2">
        <f t="shared" si="1451"/>
        <v>-161.69410773055714</v>
      </c>
      <c r="L8404" s="2">
        <f>DEGREES(ASIN((((COS(RADIANS('PV model'!$B$2))*COS(RADIANS(H8404))*COS(RADIANS(K8404)))+(SIN(RADIANS('PV model'!$B$2))*SIN(RADIANS(H8404)))))))</f>
        <v>-55.15344756045495</v>
      </c>
      <c r="M8404" s="3">
        <f t="shared" si="1447"/>
        <v>0</v>
      </c>
      <c r="N8404" s="2">
        <f t="shared" si="1452"/>
        <v>-30.3011913074148</v>
      </c>
      <c r="O8404" s="2">
        <f>IF('PV model'!$B$2&gt;0, 180-N8404,IF('PV model'!$B$2&lt;0,0-N8404,N8404))</f>
        <v>210.3011913074148</v>
      </c>
      <c r="P8404" s="2">
        <f>ABS(O8404-'PV model'!$B$5)</f>
        <v>5.3011913074147969</v>
      </c>
      <c r="Q8404" s="3">
        <f t="shared" si="1448"/>
        <v>145.15344756045496</v>
      </c>
      <c r="R8404" s="3">
        <f t="shared" si="1453"/>
        <v>0</v>
      </c>
      <c r="S8404" s="3">
        <f t="shared" si="1449"/>
        <v>0</v>
      </c>
      <c r="T8404" s="3">
        <f>(0.5*(1-COS(RADIANS(90-$X$3)))*(D8404+E8404)*'PV model'!$B$4)</f>
        <v>0</v>
      </c>
      <c r="U8404" s="3">
        <f t="shared" si="1454"/>
        <v>0</v>
      </c>
      <c r="V8404" s="3">
        <f>('PV model'!$B$13*(U8404/1000)*(1-'PV model'!$B$14*((20+C8404)-25))*'PV model'!$B$10)/'PV model'!$B$12</f>
        <v>0</v>
      </c>
    </row>
    <row r="8405" spans="1:22" x14ac:dyDescent="0.2">
      <c r="A8405" s="10">
        <f t="shared" si="1446"/>
        <v>350</v>
      </c>
      <c r="B8405" s="10">
        <f t="shared" si="1455"/>
        <v>24</v>
      </c>
      <c r="C8405" s="23">
        <v>5.5</v>
      </c>
      <c r="D8405" s="24">
        <v>0</v>
      </c>
      <c r="E8405" s="24">
        <v>0</v>
      </c>
      <c r="F8405" s="48"/>
      <c r="G8405" s="48"/>
      <c r="H8405" s="1">
        <f t="shared" si="1456"/>
        <v>-23.386263978739706</v>
      </c>
      <c r="I8405" s="1">
        <f t="shared" si="1450"/>
        <v>3.3764309222287006</v>
      </c>
      <c r="J8405" s="4">
        <f>B8405+('PV model'!$B$3/15)+(I8405/60)</f>
        <v>23.779607182037143</v>
      </c>
      <c r="K8405" s="2">
        <f t="shared" si="1451"/>
        <v>-176.69410773055714</v>
      </c>
      <c r="L8405" s="2">
        <f>DEGREES(ASIN((((COS(RADIANS('PV model'!$B$2))*COS(RADIANS(H8405))*COS(RADIANS(K8405)))+(SIN(RADIANS('PV model'!$B$2))*SIN(RADIANS(H8405)))))))</f>
        <v>-57.793141218245509</v>
      </c>
      <c r="M8405" s="3">
        <f t="shared" si="1447"/>
        <v>0</v>
      </c>
      <c r="N8405" s="2">
        <f t="shared" si="1452"/>
        <v>-5.6993698245966735</v>
      </c>
      <c r="O8405" s="2">
        <f>IF('PV model'!$B$2&gt;0, 180-N8405,IF('PV model'!$B$2&lt;0,0-N8405,N8405))</f>
        <v>185.69936982459669</v>
      </c>
      <c r="P8405" s="2">
        <f>ABS(O8405-'PV model'!$B$5)</f>
        <v>19.300630175403313</v>
      </c>
      <c r="Q8405" s="3">
        <f t="shared" si="1448"/>
        <v>147.79314121824552</v>
      </c>
      <c r="R8405" s="3">
        <f t="shared" si="1453"/>
        <v>0</v>
      </c>
      <c r="S8405" s="3">
        <f t="shared" si="1449"/>
        <v>0</v>
      </c>
      <c r="T8405" s="3">
        <f>(0.5*(1-COS(RADIANS(90-$X$3)))*(D8405+E8405)*'PV model'!$B$4)</f>
        <v>0</v>
      </c>
      <c r="U8405" s="3">
        <f t="shared" si="1454"/>
        <v>0</v>
      </c>
      <c r="V8405" s="3">
        <f>('PV model'!$B$13*(U8405/1000)*(1-'PV model'!$B$14*((20+C8405)-25))*'PV model'!$B$10)/'PV model'!$B$12</f>
        <v>0</v>
      </c>
    </row>
    <row r="8406" spans="1:22" x14ac:dyDescent="0.2">
      <c r="A8406" s="10">
        <f t="shared" si="1446"/>
        <v>351</v>
      </c>
      <c r="B8406" s="10">
        <f t="shared" si="1455"/>
        <v>1</v>
      </c>
      <c r="C8406" s="23">
        <v>6.9</v>
      </c>
      <c r="D8406" s="24">
        <v>0</v>
      </c>
      <c r="E8406" s="24">
        <v>0</v>
      </c>
      <c r="F8406" s="48"/>
      <c r="G8406" s="48"/>
      <c r="H8406" s="1">
        <f t="shared" si="1456"/>
        <v>-23.41585978347868</v>
      </c>
      <c r="I8406" s="1">
        <f t="shared" si="1450"/>
        <v>2.9100263197512195</v>
      </c>
      <c r="J8406" s="4">
        <f>B8406+('PV model'!$B$3/15)+(I8406/60)</f>
        <v>0.77183377199585368</v>
      </c>
      <c r="K8406" s="2">
        <f t="shared" si="1451"/>
        <v>168.42249342006221</v>
      </c>
      <c r="L8406" s="2">
        <f>DEGREES(ASIN((((COS(RADIANS('PV model'!$B$2))*COS(RADIANS(H8406))*COS(RADIANS(K8406)))+(SIN(RADIANS('PV model'!$B$2))*SIN(RADIANS(H8406)))))))</f>
        <v>-56.792644564300126</v>
      </c>
      <c r="M8406" s="3">
        <f t="shared" si="1447"/>
        <v>0</v>
      </c>
      <c r="N8406" s="2">
        <f t="shared" si="1452"/>
        <v>19.649780624036531</v>
      </c>
      <c r="O8406" s="2">
        <f>IF('PV model'!$B$2&gt;0, 180-N8406,IF('PV model'!$B$2&lt;0,0-N8406,N8406))</f>
        <v>160.35021937596346</v>
      </c>
      <c r="P8406" s="2">
        <f>ABS(O8406-'PV model'!$B$5)</f>
        <v>44.649780624036538</v>
      </c>
      <c r="Q8406" s="3">
        <f t="shared" si="1448"/>
        <v>146.79264456430013</v>
      </c>
      <c r="R8406" s="3">
        <f t="shared" si="1453"/>
        <v>0</v>
      </c>
      <c r="S8406" s="3">
        <f t="shared" si="1449"/>
        <v>0</v>
      </c>
      <c r="T8406" s="3">
        <f>(0.5*(1-COS(RADIANS(90-$X$3)))*(D8406+E8406)*'PV model'!$B$4)</f>
        <v>0</v>
      </c>
      <c r="U8406" s="3">
        <f t="shared" si="1454"/>
        <v>0</v>
      </c>
      <c r="V8406" s="3">
        <f>('PV model'!$B$13*(U8406/1000)*(1-'PV model'!$B$14*((20+C8406)-25))*'PV model'!$B$10)/'PV model'!$B$12</f>
        <v>0</v>
      </c>
    </row>
    <row r="8407" spans="1:22" x14ac:dyDescent="0.2">
      <c r="A8407" s="10">
        <f t="shared" si="1446"/>
        <v>351</v>
      </c>
      <c r="B8407" s="10">
        <f t="shared" si="1455"/>
        <v>2</v>
      </c>
      <c r="C8407" s="23">
        <v>8.3000000000000007</v>
      </c>
      <c r="D8407" s="24">
        <v>0</v>
      </c>
      <c r="E8407" s="24">
        <v>0</v>
      </c>
      <c r="F8407" s="48"/>
      <c r="G8407" s="48"/>
      <c r="H8407" s="1">
        <f t="shared" si="1456"/>
        <v>-23.41585978347868</v>
      </c>
      <c r="I8407" s="1">
        <f t="shared" si="1450"/>
        <v>2.9100263197512195</v>
      </c>
      <c r="J8407" s="4">
        <f>B8407+('PV model'!$B$3/15)+(I8407/60)</f>
        <v>1.7718337719958537</v>
      </c>
      <c r="K8407" s="2">
        <f t="shared" si="1451"/>
        <v>153.42249342006221</v>
      </c>
      <c r="L8407" s="2">
        <f>DEGREES(ASIN((((COS(RADIANS('PV model'!$B$2))*COS(RADIANS(H8407))*COS(RADIANS(K8407)))+(SIN(RADIANS('PV model'!$B$2))*SIN(RADIANS(H8407)))))))</f>
        <v>-52.40528822570699</v>
      </c>
      <c r="M8407" s="3">
        <f t="shared" si="1447"/>
        <v>0</v>
      </c>
      <c r="N8407" s="2">
        <f t="shared" si="1452"/>
        <v>42.296885035441825</v>
      </c>
      <c r="O8407" s="2">
        <f>IF('PV model'!$B$2&gt;0, 180-N8407,IF('PV model'!$B$2&lt;0,0-N8407,N8407))</f>
        <v>137.70311496455818</v>
      </c>
      <c r="P8407" s="2">
        <f>ABS(O8407-'PV model'!$B$5)</f>
        <v>67.296885035441818</v>
      </c>
      <c r="Q8407" s="3">
        <f t="shared" si="1448"/>
        <v>142.40528822570698</v>
      </c>
      <c r="R8407" s="3">
        <f t="shared" si="1453"/>
        <v>0</v>
      </c>
      <c r="S8407" s="3">
        <f t="shared" si="1449"/>
        <v>0</v>
      </c>
      <c r="T8407" s="3">
        <f>(0.5*(1-COS(RADIANS(90-$X$3)))*(D8407+E8407)*'PV model'!$B$4)</f>
        <v>0</v>
      </c>
      <c r="U8407" s="3">
        <f t="shared" si="1454"/>
        <v>0</v>
      </c>
      <c r="V8407" s="3">
        <f>('PV model'!$B$13*(U8407/1000)*(1-'PV model'!$B$14*((20+C8407)-25))*'PV model'!$B$10)/'PV model'!$B$12</f>
        <v>0</v>
      </c>
    </row>
    <row r="8408" spans="1:22" x14ac:dyDescent="0.2">
      <c r="A8408" s="10">
        <f t="shared" si="1446"/>
        <v>351</v>
      </c>
      <c r="B8408" s="10">
        <f t="shared" si="1455"/>
        <v>3</v>
      </c>
      <c r="C8408" s="23">
        <v>9.6999999999999993</v>
      </c>
      <c r="D8408" s="24">
        <v>0</v>
      </c>
      <c r="E8408" s="24">
        <v>0</v>
      </c>
      <c r="F8408" s="48"/>
      <c r="G8408" s="48"/>
      <c r="H8408" s="1">
        <f t="shared" si="1456"/>
        <v>-23.41585978347868</v>
      </c>
      <c r="I8408" s="1">
        <f t="shared" si="1450"/>
        <v>2.9100263197512195</v>
      </c>
      <c r="J8408" s="4">
        <f>B8408+('PV model'!$B$3/15)+(I8408/60)</f>
        <v>2.7718337719958535</v>
      </c>
      <c r="K8408" s="2">
        <f t="shared" si="1451"/>
        <v>138.42249342006221</v>
      </c>
      <c r="L8408" s="2">
        <f>DEGREES(ASIN((((COS(RADIANS('PV model'!$B$2))*COS(RADIANS(H8408))*COS(RADIANS(K8408)))+(SIN(RADIANS('PV model'!$B$2))*SIN(RADIANS(H8408)))))))</f>
        <v>-45.751486646862972</v>
      </c>
      <c r="M8408" s="3">
        <f t="shared" si="1447"/>
        <v>0</v>
      </c>
      <c r="N8408" s="2">
        <f t="shared" si="1452"/>
        <v>60.779544102627952</v>
      </c>
      <c r="O8408" s="2">
        <f>IF('PV model'!$B$2&gt;0, 180-N8408,IF('PV model'!$B$2&lt;0,0-N8408,N8408))</f>
        <v>119.22045589737205</v>
      </c>
      <c r="P8408" s="2">
        <f>ABS(O8408-'PV model'!$B$5)</f>
        <v>85.779544102627952</v>
      </c>
      <c r="Q8408" s="3">
        <f t="shared" si="1448"/>
        <v>135.75148664686296</v>
      </c>
      <c r="R8408" s="3">
        <f t="shared" si="1453"/>
        <v>0</v>
      </c>
      <c r="S8408" s="3">
        <f t="shared" si="1449"/>
        <v>0</v>
      </c>
      <c r="T8408" s="3">
        <f>(0.5*(1-COS(RADIANS(90-$X$3)))*(D8408+E8408)*'PV model'!$B$4)</f>
        <v>0</v>
      </c>
      <c r="U8408" s="3">
        <f t="shared" si="1454"/>
        <v>0</v>
      </c>
      <c r="V8408" s="3">
        <f>('PV model'!$B$13*(U8408/1000)*(1-'PV model'!$B$14*((20+C8408)-25))*'PV model'!$B$10)/'PV model'!$B$12</f>
        <v>0</v>
      </c>
    </row>
    <row r="8409" spans="1:22" x14ac:dyDescent="0.2">
      <c r="A8409" s="10">
        <f t="shared" si="1446"/>
        <v>351</v>
      </c>
      <c r="B8409" s="10">
        <f t="shared" si="1455"/>
        <v>4</v>
      </c>
      <c r="C8409" s="23">
        <v>10.199999999999999</v>
      </c>
      <c r="D8409" s="24">
        <v>0</v>
      </c>
      <c r="E8409" s="24">
        <v>0</v>
      </c>
      <c r="F8409" s="48"/>
      <c r="G8409" s="48"/>
      <c r="H8409" s="1">
        <f t="shared" si="1456"/>
        <v>-23.41585978347868</v>
      </c>
      <c r="I8409" s="1">
        <f t="shared" si="1450"/>
        <v>2.9100263197512195</v>
      </c>
      <c r="J8409" s="4">
        <f>B8409+('PV model'!$B$3/15)+(I8409/60)</f>
        <v>3.7718337719958535</v>
      </c>
      <c r="K8409" s="2">
        <f t="shared" si="1451"/>
        <v>123.42249342006221</v>
      </c>
      <c r="L8409" s="2">
        <f>DEGREES(ASIN((((COS(RADIANS('PV model'!$B$2))*COS(RADIANS(H8409))*COS(RADIANS(K8409)))+(SIN(RADIANS('PV model'!$B$2))*SIN(RADIANS(H8409)))))))</f>
        <v>-37.86458436558457</v>
      </c>
      <c r="M8409" s="3">
        <f t="shared" si="1447"/>
        <v>0</v>
      </c>
      <c r="N8409" s="2">
        <f t="shared" si="1452"/>
        <v>75.964679782710661</v>
      </c>
      <c r="O8409" s="2">
        <f>IF('PV model'!$B$2&gt;0, 180-N8409,IF('PV model'!$B$2&lt;0,0-N8409,N8409))</f>
        <v>104.03532021728934</v>
      </c>
      <c r="P8409" s="2">
        <f>ABS(O8409-'PV model'!$B$5)</f>
        <v>100.96467978271066</v>
      </c>
      <c r="Q8409" s="3">
        <f t="shared" si="1448"/>
        <v>127.86458436558458</v>
      </c>
      <c r="R8409" s="3">
        <f t="shared" si="1453"/>
        <v>0</v>
      </c>
      <c r="S8409" s="3">
        <f t="shared" si="1449"/>
        <v>0</v>
      </c>
      <c r="T8409" s="3">
        <f>(0.5*(1-COS(RADIANS(90-$X$3)))*(D8409+E8409)*'PV model'!$B$4)</f>
        <v>0</v>
      </c>
      <c r="U8409" s="3">
        <f t="shared" si="1454"/>
        <v>0</v>
      </c>
      <c r="V8409" s="3">
        <f>('PV model'!$B$13*(U8409/1000)*(1-'PV model'!$B$14*((20+C8409)-25))*'PV model'!$B$10)/'PV model'!$B$12</f>
        <v>0</v>
      </c>
    </row>
    <row r="8410" spans="1:22" x14ac:dyDescent="0.2">
      <c r="A8410" s="10">
        <f t="shared" si="1446"/>
        <v>351</v>
      </c>
      <c r="B8410" s="10">
        <f t="shared" si="1455"/>
        <v>5</v>
      </c>
      <c r="C8410" s="23">
        <v>10.7</v>
      </c>
      <c r="D8410" s="24">
        <v>0</v>
      </c>
      <c r="E8410" s="24">
        <v>0</v>
      </c>
      <c r="F8410" s="48"/>
      <c r="G8410" s="48"/>
      <c r="H8410" s="1">
        <f t="shared" si="1456"/>
        <v>-23.41585978347868</v>
      </c>
      <c r="I8410" s="1">
        <f t="shared" si="1450"/>
        <v>2.9100263197512195</v>
      </c>
      <c r="J8410" s="4">
        <f>B8410+('PV model'!$B$3/15)+(I8410/60)</f>
        <v>4.7718337719958539</v>
      </c>
      <c r="K8410" s="2">
        <f t="shared" si="1451"/>
        <v>108.4224934200622</v>
      </c>
      <c r="L8410" s="2">
        <f>DEGREES(ASIN((((COS(RADIANS('PV model'!$B$2))*COS(RADIANS(H8410))*COS(RADIANS(K8410)))+(SIN(RADIANS('PV model'!$B$2))*SIN(RADIANS(H8410)))))))</f>
        <v>-29.456627487270769</v>
      </c>
      <c r="M8410" s="3">
        <f t="shared" si="1447"/>
        <v>0</v>
      </c>
      <c r="N8410" s="2">
        <f t="shared" si="1452"/>
        <v>89.085184090268257</v>
      </c>
      <c r="O8410" s="2">
        <f>IF('PV model'!$B$2&gt;0, 180-N8410,IF('PV model'!$B$2&lt;0,0-N8410,N8410))</f>
        <v>90.914815909731743</v>
      </c>
      <c r="P8410" s="2">
        <f>ABS(O8410-'PV model'!$B$5)</f>
        <v>114.08518409026826</v>
      </c>
      <c r="Q8410" s="3">
        <f t="shared" si="1448"/>
        <v>119.45662748727077</v>
      </c>
      <c r="R8410" s="3">
        <f t="shared" si="1453"/>
        <v>0</v>
      </c>
      <c r="S8410" s="3">
        <f t="shared" si="1449"/>
        <v>0</v>
      </c>
      <c r="T8410" s="3">
        <f>(0.5*(1-COS(RADIANS(90-$X$3)))*(D8410+E8410)*'PV model'!$B$4)</f>
        <v>0</v>
      </c>
      <c r="U8410" s="3">
        <f t="shared" si="1454"/>
        <v>0</v>
      </c>
      <c r="V8410" s="3">
        <f>('PV model'!$B$13*(U8410/1000)*(1-'PV model'!$B$14*((20+C8410)-25))*'PV model'!$B$10)/'PV model'!$B$12</f>
        <v>0</v>
      </c>
    </row>
    <row r="8411" spans="1:22" x14ac:dyDescent="0.2">
      <c r="A8411" s="10">
        <f t="shared" si="1446"/>
        <v>351</v>
      </c>
      <c r="B8411" s="10">
        <f t="shared" si="1455"/>
        <v>6</v>
      </c>
      <c r="C8411" s="23">
        <v>11.2</v>
      </c>
      <c r="D8411" s="24">
        <v>0</v>
      </c>
      <c r="E8411" s="24">
        <v>0</v>
      </c>
      <c r="F8411" s="48"/>
      <c r="G8411" s="48"/>
      <c r="H8411" s="1">
        <f t="shared" si="1456"/>
        <v>-23.41585978347868</v>
      </c>
      <c r="I8411" s="1">
        <f t="shared" si="1450"/>
        <v>2.9100263197512195</v>
      </c>
      <c r="J8411" s="4">
        <f>B8411+('PV model'!$B$3/15)+(I8411/60)</f>
        <v>5.7718337719958539</v>
      </c>
      <c r="K8411" s="2">
        <f t="shared" si="1451"/>
        <v>93.422493420062196</v>
      </c>
      <c r="L8411" s="2">
        <f>DEGREES(ASIN((((COS(RADIANS('PV model'!$B$2))*COS(RADIANS(H8411))*COS(RADIANS(K8411)))+(SIN(RADIANS('PV model'!$B$2))*SIN(RADIANS(H8411)))))))</f>
        <v>-21.010441245426236</v>
      </c>
      <c r="M8411" s="3">
        <f t="shared" si="1447"/>
        <v>0</v>
      </c>
      <c r="N8411" s="2">
        <f t="shared" si="1452"/>
        <v>78.886136212285152</v>
      </c>
      <c r="O8411" s="2">
        <f>IF('PV model'!$B$2&gt;0, 180-N8411,IF('PV model'!$B$2&lt;0,0-N8411,N8411))</f>
        <v>101.11386378771485</v>
      </c>
      <c r="P8411" s="2">
        <f>ABS(O8411-'PV model'!$B$5)</f>
        <v>103.88613621228515</v>
      </c>
      <c r="Q8411" s="3">
        <f t="shared" si="1448"/>
        <v>111.01044124542624</v>
      </c>
      <c r="R8411" s="3">
        <f t="shared" si="1453"/>
        <v>0</v>
      </c>
      <c r="S8411" s="3">
        <f t="shared" si="1449"/>
        <v>0</v>
      </c>
      <c r="T8411" s="3">
        <f>(0.5*(1-COS(RADIANS(90-$X$3)))*(D8411+E8411)*'PV model'!$B$4)</f>
        <v>0</v>
      </c>
      <c r="U8411" s="3">
        <f t="shared" si="1454"/>
        <v>0</v>
      </c>
      <c r="V8411" s="3">
        <f>('PV model'!$B$13*(U8411/1000)*(1-'PV model'!$B$14*((20+C8411)-25))*'PV model'!$B$10)/'PV model'!$B$12</f>
        <v>0</v>
      </c>
    </row>
    <row r="8412" spans="1:22" x14ac:dyDescent="0.2">
      <c r="A8412" s="10">
        <f t="shared" si="1446"/>
        <v>351</v>
      </c>
      <c r="B8412" s="10">
        <f t="shared" si="1455"/>
        <v>7</v>
      </c>
      <c r="C8412" s="23">
        <v>11.3</v>
      </c>
      <c r="D8412" s="24">
        <v>0</v>
      </c>
      <c r="E8412" s="24">
        <v>0</v>
      </c>
      <c r="F8412" s="48"/>
      <c r="G8412" s="48"/>
      <c r="H8412" s="1">
        <f t="shared" si="1456"/>
        <v>-23.41585978347868</v>
      </c>
      <c r="I8412" s="1">
        <f t="shared" si="1450"/>
        <v>2.9100263197512195</v>
      </c>
      <c r="J8412" s="4">
        <f>B8412+('PV model'!$B$3/15)+(I8412/60)</f>
        <v>6.7718337719958539</v>
      </c>
      <c r="K8412" s="2">
        <f t="shared" si="1451"/>
        <v>78.422493420062196</v>
      </c>
      <c r="L8412" s="2">
        <f>DEGREES(ASIN((((COS(RADIANS('PV model'!$B$2))*COS(RADIANS(H8412))*COS(RADIANS(K8412)))+(SIN(RADIANS('PV model'!$B$2))*SIN(RADIANS(H8412)))))))</f>
        <v>-12.89687930172844</v>
      </c>
      <c r="M8412" s="3">
        <f t="shared" si="1447"/>
        <v>0</v>
      </c>
      <c r="N8412" s="2">
        <f t="shared" si="1452"/>
        <v>67.255690135228917</v>
      </c>
      <c r="O8412" s="2">
        <f>IF('PV model'!$B$2&gt;0, 180-N8412,IF('PV model'!$B$2&lt;0,0-N8412,N8412))</f>
        <v>112.74430986477108</v>
      </c>
      <c r="P8412" s="2">
        <f>ABS(O8412-'PV model'!$B$5)</f>
        <v>92.255690135228917</v>
      </c>
      <c r="Q8412" s="3">
        <f t="shared" si="1448"/>
        <v>102.89687930172845</v>
      </c>
      <c r="R8412" s="3">
        <f t="shared" si="1453"/>
        <v>0</v>
      </c>
      <c r="S8412" s="3">
        <f t="shared" si="1449"/>
        <v>0</v>
      </c>
      <c r="T8412" s="3">
        <f>(0.5*(1-COS(RADIANS(90-$X$3)))*(D8412+E8412)*'PV model'!$B$4)</f>
        <v>0</v>
      </c>
      <c r="U8412" s="3">
        <f t="shared" si="1454"/>
        <v>0</v>
      </c>
      <c r="V8412" s="3">
        <f>('PV model'!$B$13*(U8412/1000)*(1-'PV model'!$B$14*((20+C8412)-25))*'PV model'!$B$10)/'PV model'!$B$12</f>
        <v>0</v>
      </c>
    </row>
    <row r="8413" spans="1:22" x14ac:dyDescent="0.2">
      <c r="A8413" s="10">
        <f t="shared" si="1446"/>
        <v>351</v>
      </c>
      <c r="B8413" s="10">
        <f t="shared" si="1455"/>
        <v>8</v>
      </c>
      <c r="C8413" s="23">
        <v>11.5</v>
      </c>
      <c r="D8413" s="24">
        <v>0</v>
      </c>
      <c r="E8413" s="24">
        <v>0</v>
      </c>
      <c r="F8413" s="48"/>
      <c r="G8413" s="48"/>
      <c r="H8413" s="1">
        <f t="shared" si="1456"/>
        <v>-23.41585978347868</v>
      </c>
      <c r="I8413" s="1">
        <f t="shared" si="1450"/>
        <v>2.9100263197512195</v>
      </c>
      <c r="J8413" s="4">
        <f>B8413+('PV model'!$B$3/15)+(I8413/60)</f>
        <v>7.7718337719958539</v>
      </c>
      <c r="K8413" s="2">
        <f t="shared" si="1451"/>
        <v>63.422493420062189</v>
      </c>
      <c r="L8413" s="2">
        <f>DEGREES(ASIN((((COS(RADIANS('PV model'!$B$2))*COS(RADIANS(H8413))*COS(RADIANS(K8413)))+(SIN(RADIANS('PV model'!$B$2))*SIN(RADIANS(H8413)))))))</f>
        <v>-5.449287219821807</v>
      </c>
      <c r="M8413" s="3">
        <f t="shared" si="1447"/>
        <v>0</v>
      </c>
      <c r="N8413" s="2">
        <f t="shared" si="1452"/>
        <v>55.52799849825837</v>
      </c>
      <c r="O8413" s="2">
        <f>IF('PV model'!$B$2&gt;0, 180-N8413,IF('PV model'!$B$2&lt;0,0-N8413,N8413))</f>
        <v>124.47200150174163</v>
      </c>
      <c r="P8413" s="2">
        <f>ABS(O8413-'PV model'!$B$5)</f>
        <v>80.52799849825837</v>
      </c>
      <c r="Q8413" s="3">
        <f t="shared" si="1448"/>
        <v>95.449287219821812</v>
      </c>
      <c r="R8413" s="3">
        <f t="shared" si="1453"/>
        <v>0</v>
      </c>
      <c r="S8413" s="3">
        <f t="shared" si="1449"/>
        <v>0</v>
      </c>
      <c r="T8413" s="3">
        <f>(0.5*(1-COS(RADIANS(90-$X$3)))*(D8413+E8413)*'PV model'!$B$4)</f>
        <v>0</v>
      </c>
      <c r="U8413" s="3">
        <f t="shared" si="1454"/>
        <v>0</v>
      </c>
      <c r="V8413" s="3">
        <f>('PV model'!$B$13*(U8413/1000)*(1-'PV model'!$B$14*((20+C8413)-25))*'PV model'!$B$10)/'PV model'!$B$12</f>
        <v>0</v>
      </c>
    </row>
    <row r="8414" spans="1:22" x14ac:dyDescent="0.2">
      <c r="A8414" s="10">
        <f t="shared" si="1446"/>
        <v>351</v>
      </c>
      <c r="B8414" s="10">
        <f t="shared" si="1455"/>
        <v>9</v>
      </c>
      <c r="C8414" s="23">
        <v>11.6</v>
      </c>
      <c r="D8414" s="24">
        <v>0</v>
      </c>
      <c r="E8414" s="24">
        <v>0</v>
      </c>
      <c r="F8414" s="48"/>
      <c r="G8414" s="48"/>
      <c r="H8414" s="1">
        <f t="shared" si="1456"/>
        <v>-23.41585978347868</v>
      </c>
      <c r="I8414" s="1">
        <f>9.87*SIN(RADIANS(1.978*A8414-160.22))-7.53*COS(RADIANS(0.989*A8414-80.11))-1.5*SIN((RADIANS(0.989*A8414-80.11)))</f>
        <v>2.9100263197512195</v>
      </c>
      <c r="J8414" s="4">
        <f>B8414+('PV model'!$B$3/15)+(I8414/60)</f>
        <v>8.771833771995853</v>
      </c>
      <c r="K8414" s="2">
        <f t="shared" si="1451"/>
        <v>48.422493420062203</v>
      </c>
      <c r="L8414" s="2">
        <f>DEGREES(ASIN((((COS(RADIANS('PV model'!$B$2))*COS(RADIANS(H8414))*COS(RADIANS(K8414)))+(SIN(RADIANS('PV model'!$B$2))*SIN(RADIANS(H8414)))))))</f>
        <v>0.9981499011552537</v>
      </c>
      <c r="M8414" s="3">
        <f t="shared" si="1447"/>
        <v>0.9981499011552537</v>
      </c>
      <c r="N8414" s="2">
        <f t="shared" si="1452"/>
        <v>43.358119101464979</v>
      </c>
      <c r="O8414" s="2">
        <f>IF('PV model'!$B$2&gt;0, 180-N8414,IF('PV model'!$B$2&lt;0,0-N8414,N8414))</f>
        <v>136.64188089853502</v>
      </c>
      <c r="P8414" s="2">
        <f>ABS(O8414-'PV model'!$B$5)</f>
        <v>68.358119101464979</v>
      </c>
      <c r="Q8414" s="3">
        <f t="shared" si="1448"/>
        <v>89.001850098844741</v>
      </c>
      <c r="R8414" s="3">
        <f t="shared" si="1453"/>
        <v>0</v>
      </c>
      <c r="S8414" s="3">
        <f t="shared" si="1449"/>
        <v>0</v>
      </c>
      <c r="T8414" s="3">
        <f>(0.5*(1-COS(RADIANS(90-$X$3)))*(D8414+E8414)*'PV model'!$B$4)</f>
        <v>0</v>
      </c>
      <c r="U8414" s="3">
        <f t="shared" si="1454"/>
        <v>0</v>
      </c>
      <c r="V8414" s="3">
        <f>('PV model'!$B$13*(U8414/1000)*(1-'PV model'!$B$14*((20+C8414)-25))*'PV model'!$B$10)/'PV model'!$B$12</f>
        <v>0</v>
      </c>
    </row>
    <row r="8415" spans="1:22" x14ac:dyDescent="0.2">
      <c r="A8415" s="10">
        <f t="shared" si="1446"/>
        <v>351</v>
      </c>
      <c r="B8415" s="10">
        <f t="shared" si="1455"/>
        <v>10</v>
      </c>
      <c r="C8415" s="23">
        <v>11.4</v>
      </c>
      <c r="D8415" s="24">
        <v>0</v>
      </c>
      <c r="E8415" s="24">
        <v>6.1740000000000004</v>
      </c>
      <c r="F8415" s="48"/>
      <c r="G8415" s="48"/>
      <c r="H8415" s="1">
        <f t="shared" si="1456"/>
        <v>-23.41585978347868</v>
      </c>
      <c r="I8415" s="1">
        <f t="shared" si="1450"/>
        <v>2.9100263197512195</v>
      </c>
      <c r="J8415" s="4">
        <f>B8415+('PV model'!$B$3/15)+(I8415/60)</f>
        <v>9.771833771995853</v>
      </c>
      <c r="K8415" s="2">
        <f t="shared" si="1451"/>
        <v>33.422493420062203</v>
      </c>
      <c r="L8415" s="2">
        <f>DEGREES(ASIN((((COS(RADIANS('PV model'!$B$2))*COS(RADIANS(H8415))*COS(RADIANS(K8415)))+(SIN(RADIANS('PV model'!$B$2))*SIN(RADIANS(H8415)))))))</f>
        <v>6.1019870374662162</v>
      </c>
      <c r="M8415" s="3">
        <f t="shared" si="1447"/>
        <v>6.1019870374662162</v>
      </c>
      <c r="N8415" s="2">
        <f t="shared" si="1452"/>
        <v>30.552421193838271</v>
      </c>
      <c r="O8415" s="2">
        <f>IF('PV model'!$B$2&gt;0, 180-N8415,IF('PV model'!$B$2&lt;0,0-N8415,N8415))</f>
        <v>149.44757880616174</v>
      </c>
      <c r="P8415" s="2">
        <f>ABS(O8415-'PV model'!$B$5)</f>
        <v>55.552421193838256</v>
      </c>
      <c r="Q8415" s="3">
        <f t="shared" si="1448"/>
        <v>83.898012962533784</v>
      </c>
      <c r="R8415" s="3">
        <f t="shared" si="1453"/>
        <v>0</v>
      </c>
      <c r="S8415" s="3">
        <f t="shared" si="1449"/>
        <v>6.1740000000000004</v>
      </c>
      <c r="T8415" s="3">
        <f>(0.5*(1-COS(RADIANS(90-$X$3)))*(D8415+E8415)*'PV model'!$B$4)</f>
        <v>0</v>
      </c>
      <c r="U8415" s="3">
        <f t="shared" si="1454"/>
        <v>6.1740000000000004</v>
      </c>
      <c r="V8415" s="3">
        <f>('PV model'!$B$13*(U8415/1000)*(1-'PV model'!$B$14*((20+C8415)-25))*'PV model'!$B$10)/'PV model'!$B$12</f>
        <v>0.60135392217600003</v>
      </c>
    </row>
    <row r="8416" spans="1:22" x14ac:dyDescent="0.2">
      <c r="A8416" s="10">
        <f t="shared" si="1446"/>
        <v>351</v>
      </c>
      <c r="B8416" s="10">
        <f t="shared" si="1455"/>
        <v>11</v>
      </c>
      <c r="C8416" s="23">
        <v>11.3</v>
      </c>
      <c r="D8416" s="24">
        <v>0</v>
      </c>
      <c r="E8416" s="24">
        <v>19.404</v>
      </c>
      <c r="F8416" s="48"/>
      <c r="G8416" s="48"/>
      <c r="H8416" s="1">
        <f t="shared" si="1456"/>
        <v>-23.41585978347868</v>
      </c>
      <c r="I8416" s="1">
        <f t="shared" si="1450"/>
        <v>2.9100263197512195</v>
      </c>
      <c r="J8416" s="4">
        <f>B8416+('PV model'!$B$3/15)+(I8416/60)</f>
        <v>10.771833771995853</v>
      </c>
      <c r="K8416" s="2">
        <f t="shared" si="1451"/>
        <v>18.422493420062203</v>
      </c>
      <c r="L8416" s="2">
        <f>DEGREES(ASIN((((COS(RADIANS('PV model'!$B$2))*COS(RADIANS(H8416))*COS(RADIANS(K8416)))+(SIN(RADIANS('PV model'!$B$2))*SIN(RADIANS(H8416)))))))</f>
        <v>9.5328873555144504</v>
      </c>
      <c r="M8416" s="3">
        <f t="shared" si="1447"/>
        <v>9.5328873555144504</v>
      </c>
      <c r="N8416" s="2">
        <f t="shared" si="1452"/>
        <v>17.100950099711824</v>
      </c>
      <c r="O8416" s="2">
        <f>IF('PV model'!$B$2&gt;0, 180-N8416,IF('PV model'!$B$2&lt;0,0-N8416,N8416))</f>
        <v>162.89904990028816</v>
      </c>
      <c r="P8416" s="2">
        <f>ABS(O8416-'PV model'!$B$5)</f>
        <v>42.100950099711838</v>
      </c>
      <c r="Q8416" s="3">
        <f t="shared" si="1448"/>
        <v>80.467112644485553</v>
      </c>
      <c r="R8416" s="3">
        <f t="shared" si="1453"/>
        <v>0</v>
      </c>
      <c r="S8416" s="3">
        <f t="shared" si="1449"/>
        <v>19.404</v>
      </c>
      <c r="T8416" s="3">
        <f>(0.5*(1-COS(RADIANS(90-$X$3)))*(D8416+E8416)*'PV model'!$B$4)</f>
        <v>0</v>
      </c>
      <c r="U8416" s="3">
        <f t="shared" si="1454"/>
        <v>19.404</v>
      </c>
      <c r="V8416" s="3">
        <f>('PV model'!$B$13*(U8416/1000)*(1-'PV model'!$B$14*((20+C8416)-25))*'PV model'!$B$10)/'PV model'!$B$12</f>
        <v>1.8907453192320001</v>
      </c>
    </row>
    <row r="8417" spans="1:22" x14ac:dyDescent="0.2">
      <c r="A8417" s="10">
        <f t="shared" si="1446"/>
        <v>351</v>
      </c>
      <c r="B8417" s="10">
        <f t="shared" si="1455"/>
        <v>12</v>
      </c>
      <c r="C8417" s="23">
        <v>11.1</v>
      </c>
      <c r="D8417" s="24">
        <v>0</v>
      </c>
      <c r="E8417" s="24">
        <v>29.988</v>
      </c>
      <c r="F8417" s="48"/>
      <c r="G8417" s="48"/>
      <c r="H8417" s="1">
        <f t="shared" si="1456"/>
        <v>-23.41585978347868</v>
      </c>
      <c r="I8417" s="1">
        <f t="shared" si="1450"/>
        <v>2.9100263197512195</v>
      </c>
      <c r="J8417" s="4">
        <f>B8417+('PV model'!$B$3/15)+(I8417/60)</f>
        <v>11.771833771995853</v>
      </c>
      <c r="K8417" s="2">
        <f t="shared" si="1451"/>
        <v>3.4224934200622048</v>
      </c>
      <c r="L8417" s="2">
        <f>DEGREES(ASIN((((COS(RADIANS('PV model'!$B$2))*COS(RADIANS(H8417))*COS(RADIANS(K8417)))+(SIN(RADIANS('PV model'!$B$2))*SIN(RADIANS(H8417)))))))</f>
        <v>11.03002195836995</v>
      </c>
      <c r="M8417" s="3">
        <f t="shared" si="1447"/>
        <v>11.03002195836995</v>
      </c>
      <c r="N8417" s="2">
        <f t="shared" si="1452"/>
        <v>3.1995014823708132</v>
      </c>
      <c r="O8417" s="2">
        <f>IF('PV model'!$B$2&gt;0, 180-N8417,IF('PV model'!$B$2&lt;0,0-N8417,N8417))</f>
        <v>176.80049851762919</v>
      </c>
      <c r="P8417" s="2">
        <f>ABS(O8417-'PV model'!$B$5)</f>
        <v>28.199501482370806</v>
      </c>
      <c r="Q8417" s="3">
        <f t="shared" si="1448"/>
        <v>78.969978041630057</v>
      </c>
      <c r="R8417" s="3">
        <f t="shared" si="1453"/>
        <v>0</v>
      </c>
      <c r="S8417" s="3">
        <f t="shared" si="1449"/>
        <v>29.988</v>
      </c>
      <c r="T8417" s="3">
        <f>(0.5*(1-COS(RADIANS(90-$X$3)))*(D8417+E8417)*'PV model'!$B$4)</f>
        <v>0</v>
      </c>
      <c r="U8417" s="3">
        <f t="shared" si="1454"/>
        <v>29.988</v>
      </c>
      <c r="V8417" s="3">
        <f>('PV model'!$B$13*(U8417/1000)*(1-'PV model'!$B$14*((20+C8417)-25))*'PV model'!$B$10)/'PV model'!$B$12</f>
        <v>2.9244590282880001</v>
      </c>
    </row>
    <row r="8418" spans="1:22" x14ac:dyDescent="0.2">
      <c r="A8418" s="10">
        <f t="shared" si="1446"/>
        <v>351</v>
      </c>
      <c r="B8418" s="10">
        <f t="shared" si="1455"/>
        <v>13</v>
      </c>
      <c r="C8418" s="23">
        <v>10.4</v>
      </c>
      <c r="D8418" s="24">
        <v>0</v>
      </c>
      <c r="E8418" s="24">
        <v>32.634</v>
      </c>
      <c r="F8418" s="48"/>
      <c r="G8418" s="48"/>
      <c r="H8418" s="1">
        <f t="shared" si="1456"/>
        <v>-23.41585978347868</v>
      </c>
      <c r="I8418" s="1">
        <f t="shared" si="1450"/>
        <v>2.9100263197512195</v>
      </c>
      <c r="J8418" s="4">
        <f>B8418+('PV model'!$B$3/15)+(I8418/60)</f>
        <v>12.771833771995853</v>
      </c>
      <c r="K8418" s="2">
        <f t="shared" si="1451"/>
        <v>-11.577506579937795</v>
      </c>
      <c r="L8418" s="2">
        <f>DEGREES(ASIN((((COS(RADIANS('PV model'!$B$2))*COS(RADIANS(H8418))*COS(RADIANS(K8418)))+(SIN(RADIANS('PV model'!$B$2))*SIN(RADIANS(H8418)))))))</f>
        <v>10.467360092291395</v>
      </c>
      <c r="M8418" s="3">
        <f t="shared" si="1447"/>
        <v>10.467360092291395</v>
      </c>
      <c r="N8418" s="2">
        <f t="shared" si="1452"/>
        <v>-10.79419603805775</v>
      </c>
      <c r="O8418" s="2">
        <f>IF('PV model'!$B$2&gt;0, 180-N8418,IF('PV model'!$B$2&lt;0,0-N8418,N8418))</f>
        <v>190.79419603805775</v>
      </c>
      <c r="P8418" s="2">
        <f>ABS(O8418-'PV model'!$B$5)</f>
        <v>14.205803961942252</v>
      </c>
      <c r="Q8418" s="3">
        <f t="shared" si="1448"/>
        <v>79.532639907708599</v>
      </c>
      <c r="R8418" s="3">
        <f t="shared" si="1453"/>
        <v>0</v>
      </c>
      <c r="S8418" s="3">
        <f t="shared" si="1449"/>
        <v>32.634</v>
      </c>
      <c r="T8418" s="3">
        <f>(0.5*(1-COS(RADIANS(90-$X$3)))*(D8418+E8418)*'PV model'!$B$4)</f>
        <v>0</v>
      </c>
      <c r="U8418" s="3">
        <f t="shared" si="1454"/>
        <v>32.634</v>
      </c>
      <c r="V8418" s="3">
        <f>('PV model'!$B$13*(U8418/1000)*(1-'PV model'!$B$14*((20+C8418)-25))*'PV model'!$B$10)/'PV model'!$B$12</f>
        <v>3.1916333957759999</v>
      </c>
    </row>
    <row r="8419" spans="1:22" x14ac:dyDescent="0.2">
      <c r="A8419" s="10">
        <f t="shared" si="1446"/>
        <v>351</v>
      </c>
      <c r="B8419" s="10">
        <f t="shared" si="1455"/>
        <v>14</v>
      </c>
      <c r="C8419" s="23">
        <v>9.6999999999999993</v>
      </c>
      <c r="D8419" s="24">
        <v>0</v>
      </c>
      <c r="E8419" s="24">
        <v>26.459999999999997</v>
      </c>
      <c r="F8419" s="48"/>
      <c r="G8419" s="48"/>
      <c r="H8419" s="1">
        <f t="shared" si="1456"/>
        <v>-23.41585978347868</v>
      </c>
      <c r="I8419" s="1">
        <f t="shared" si="1450"/>
        <v>2.9100263197512195</v>
      </c>
      <c r="J8419" s="4">
        <f>B8419+('PV model'!$B$3/15)+(I8419/60)</f>
        <v>13.771833771995853</v>
      </c>
      <c r="K8419" s="2">
        <f t="shared" si="1451"/>
        <v>-26.577506579937797</v>
      </c>
      <c r="L8419" s="2">
        <f>DEGREES(ASIN((((COS(RADIANS('PV model'!$B$2))*COS(RADIANS(H8419))*COS(RADIANS(K8419)))+(SIN(RADIANS('PV model'!$B$2))*SIN(RADIANS(H8419)))))))</f>
        <v>7.8932181941819497</v>
      </c>
      <c r="M8419" s="3">
        <f t="shared" si="1447"/>
        <v>7.8932181941819497</v>
      </c>
      <c r="N8419" s="2">
        <f t="shared" si="1452"/>
        <v>-24.487112823382073</v>
      </c>
      <c r="O8419" s="2">
        <f>IF('PV model'!$B$2&gt;0, 180-N8419,IF('PV model'!$B$2&lt;0,0-N8419,N8419))</f>
        <v>204.48711282338206</v>
      </c>
      <c r="P8419" s="2">
        <f>ABS(O8419-'PV model'!$B$5)</f>
        <v>0.51288717661793726</v>
      </c>
      <c r="Q8419" s="3">
        <f t="shared" si="1448"/>
        <v>82.106781805818045</v>
      </c>
      <c r="R8419" s="3">
        <f t="shared" si="1453"/>
        <v>0</v>
      </c>
      <c r="S8419" s="3">
        <f t="shared" si="1449"/>
        <v>26.459999999999997</v>
      </c>
      <c r="T8419" s="3">
        <f>(0.5*(1-COS(RADIANS(90-$X$3)))*(D8419+E8419)*'PV model'!$B$4)</f>
        <v>0</v>
      </c>
      <c r="U8419" s="3">
        <f t="shared" si="1454"/>
        <v>26.459999999999997</v>
      </c>
      <c r="V8419" s="3">
        <f>('PV model'!$B$13*(U8419/1000)*(1-'PV model'!$B$14*((20+C8419)-25))*'PV model'!$B$10)/'PV model'!$B$12</f>
        <v>2.5952166979199998</v>
      </c>
    </row>
    <row r="8420" spans="1:22" x14ac:dyDescent="0.2">
      <c r="A8420" s="10">
        <f t="shared" si="1446"/>
        <v>351</v>
      </c>
      <c r="B8420" s="10">
        <f t="shared" si="1455"/>
        <v>15</v>
      </c>
      <c r="C8420" s="23">
        <v>9</v>
      </c>
      <c r="D8420" s="24">
        <v>0</v>
      </c>
      <c r="E8420" s="24">
        <v>13.229999999999999</v>
      </c>
      <c r="F8420" s="48"/>
      <c r="G8420" s="48"/>
      <c r="H8420" s="1">
        <f t="shared" si="1456"/>
        <v>-23.41585978347868</v>
      </c>
      <c r="I8420" s="1">
        <f t="shared" si="1450"/>
        <v>2.9100263197512195</v>
      </c>
      <c r="J8420" s="4">
        <f>B8420+('PV model'!$B$3/15)+(I8420/60)</f>
        <v>14.771833771995853</v>
      </c>
      <c r="K8420" s="2">
        <f t="shared" si="1451"/>
        <v>-41.577506579937797</v>
      </c>
      <c r="L8420" s="2">
        <f>DEGREES(ASIN((((COS(RADIANS('PV model'!$B$2))*COS(RADIANS(H8420))*COS(RADIANS(K8420)))+(SIN(RADIANS('PV model'!$B$2))*SIN(RADIANS(H8420)))))))</f>
        <v>3.5145148931157077</v>
      </c>
      <c r="M8420" s="3">
        <f t="shared" si="1447"/>
        <v>3.5145148931157077</v>
      </c>
      <c r="N8420" s="2">
        <f t="shared" si="1452"/>
        <v>-37.598640398356004</v>
      </c>
      <c r="O8420" s="2">
        <f>IF('PV model'!$B$2&gt;0, 180-N8420,IF('PV model'!$B$2&lt;0,0-N8420,N8420))</f>
        <v>217.598640398356</v>
      </c>
      <c r="P8420" s="2">
        <f>ABS(O8420-'PV model'!$B$5)</f>
        <v>12.598640398355997</v>
      </c>
      <c r="Q8420" s="3">
        <f t="shared" si="1448"/>
        <v>86.485485106884298</v>
      </c>
      <c r="R8420" s="3">
        <f t="shared" si="1453"/>
        <v>0</v>
      </c>
      <c r="S8420" s="3">
        <f t="shared" si="1449"/>
        <v>13.229999999999999</v>
      </c>
      <c r="T8420" s="3">
        <f>(0.5*(1-COS(RADIANS(90-$X$3)))*(D8420+E8420)*'PV model'!$B$4)</f>
        <v>0</v>
      </c>
      <c r="U8420" s="3">
        <f t="shared" si="1454"/>
        <v>13.229999999999999</v>
      </c>
      <c r="V8420" s="3">
        <f>('PV model'!$B$13*(U8420/1000)*(1-'PV model'!$B$14*((20+C8420)-25))*'PV model'!$B$10)/'PV model'!$B$12</f>
        <v>1.3013112671999998</v>
      </c>
    </row>
    <row r="8421" spans="1:22" x14ac:dyDescent="0.2">
      <c r="A8421" s="10">
        <f t="shared" si="1446"/>
        <v>351</v>
      </c>
      <c r="B8421" s="10">
        <f t="shared" si="1455"/>
        <v>16</v>
      </c>
      <c r="C8421" s="23">
        <v>8.1999999999999993</v>
      </c>
      <c r="D8421" s="24">
        <v>0</v>
      </c>
      <c r="E8421" s="24">
        <v>3.528</v>
      </c>
      <c r="F8421" s="48"/>
      <c r="G8421" s="48"/>
      <c r="H8421" s="1">
        <f t="shared" si="1456"/>
        <v>-23.41585978347868</v>
      </c>
      <c r="I8421" s="1">
        <f t="shared" si="1450"/>
        <v>2.9100263197512195</v>
      </c>
      <c r="J8421" s="4">
        <f>B8421+('PV model'!$B$3/15)+(I8421/60)</f>
        <v>15.771833771995853</v>
      </c>
      <c r="K8421" s="2">
        <f t="shared" si="1451"/>
        <v>-56.577506579937797</v>
      </c>
      <c r="L8421" s="2">
        <f>DEGREES(ASIN((((COS(RADIANS('PV model'!$B$2))*COS(RADIANS(H8421))*COS(RADIANS(K8421)))+(SIN(RADIANS('PV model'!$B$2))*SIN(RADIANS(H8421)))))))</f>
        <v>-2.3624768281061792</v>
      </c>
      <c r="M8421" s="3">
        <f t="shared" si="1447"/>
        <v>0</v>
      </c>
      <c r="N8421" s="2">
        <f t="shared" si="1452"/>
        <v>-50.044803131966368</v>
      </c>
      <c r="O8421" s="2">
        <f>IF('PV model'!$B$2&gt;0, 180-N8421,IF('PV model'!$B$2&lt;0,0-N8421,N8421))</f>
        <v>230.04480313196638</v>
      </c>
      <c r="P8421" s="2">
        <f>ABS(O8421-'PV model'!$B$5)</f>
        <v>25.044803131966376</v>
      </c>
      <c r="Q8421" s="3">
        <f t="shared" si="1448"/>
        <v>92.362476828106182</v>
      </c>
      <c r="R8421" s="3">
        <f t="shared" si="1453"/>
        <v>0</v>
      </c>
      <c r="S8421" s="3">
        <f t="shared" si="1449"/>
        <v>3.528</v>
      </c>
      <c r="T8421" s="3">
        <f>(0.5*(1-COS(RADIANS(90-$X$3)))*(D8421+E8421)*'PV model'!$B$4)</f>
        <v>0</v>
      </c>
      <c r="U8421" s="3">
        <f t="shared" si="1454"/>
        <v>3.528</v>
      </c>
      <c r="V8421" s="3">
        <f>('PV model'!$B$13*(U8421/1000)*(1-'PV model'!$B$14*((20+C8421)-25))*'PV model'!$B$10)/'PV model'!$B$12</f>
        <v>0.34814484633599996</v>
      </c>
    </row>
    <row r="8422" spans="1:22" x14ac:dyDescent="0.2">
      <c r="A8422" s="10">
        <f t="shared" si="1446"/>
        <v>351</v>
      </c>
      <c r="B8422" s="10">
        <f t="shared" si="1455"/>
        <v>17</v>
      </c>
      <c r="C8422" s="23">
        <v>7.3</v>
      </c>
      <c r="D8422" s="24">
        <v>0</v>
      </c>
      <c r="E8422" s="24">
        <v>0</v>
      </c>
      <c r="F8422" s="48"/>
      <c r="G8422" s="48"/>
      <c r="H8422" s="1">
        <f t="shared" si="1456"/>
        <v>-23.41585978347868</v>
      </c>
      <c r="I8422" s="1">
        <f t="shared" si="1450"/>
        <v>2.9100263197512195</v>
      </c>
      <c r="J8422" s="4">
        <f>B8422+('PV model'!$B$3/15)+(I8422/60)</f>
        <v>16.771833771995855</v>
      </c>
      <c r="K8422" s="2">
        <f t="shared" si="1451"/>
        <v>-71.577506579937818</v>
      </c>
      <c r="L8422" s="2">
        <f>DEGREES(ASIN((((COS(RADIANS('PV model'!$B$2))*COS(RADIANS(H8422))*COS(RADIANS(K8422)))+(SIN(RADIANS('PV model'!$B$2))*SIN(RADIANS(H8422)))))))</f>
        <v>-9.3958257200034367</v>
      </c>
      <c r="M8422" s="3">
        <f t="shared" si="1447"/>
        <v>0</v>
      </c>
      <c r="N8422" s="2">
        <f t="shared" si="1452"/>
        <v>-61.940088221051276</v>
      </c>
      <c r="O8422" s="2">
        <f>IF('PV model'!$B$2&gt;0, 180-N8422,IF('PV model'!$B$2&lt;0,0-N8422,N8422))</f>
        <v>241.94008822105127</v>
      </c>
      <c r="P8422" s="2">
        <f>ABS(O8422-'PV model'!$B$5)</f>
        <v>36.940088221051269</v>
      </c>
      <c r="Q8422" s="3">
        <f t="shared" si="1448"/>
        <v>99.395825720003444</v>
      </c>
      <c r="R8422" s="3">
        <f t="shared" si="1453"/>
        <v>0</v>
      </c>
      <c r="S8422" s="3">
        <f t="shared" si="1449"/>
        <v>0</v>
      </c>
      <c r="T8422" s="3">
        <f>(0.5*(1-COS(RADIANS(90-$X$3)))*(D8422+E8422)*'PV model'!$B$4)</f>
        <v>0</v>
      </c>
      <c r="U8422" s="3">
        <f t="shared" si="1454"/>
        <v>0</v>
      </c>
      <c r="V8422" s="3">
        <f>('PV model'!$B$13*(U8422/1000)*(1-'PV model'!$B$14*((20+C8422)-25))*'PV model'!$B$10)/'PV model'!$B$12</f>
        <v>0</v>
      </c>
    </row>
    <row r="8423" spans="1:22" x14ac:dyDescent="0.2">
      <c r="A8423" s="10">
        <f t="shared" si="1446"/>
        <v>351</v>
      </c>
      <c r="B8423" s="10">
        <f t="shared" si="1455"/>
        <v>18</v>
      </c>
      <c r="C8423" s="23">
        <v>6.5</v>
      </c>
      <c r="D8423" s="24">
        <v>0</v>
      </c>
      <c r="E8423" s="24">
        <v>0</v>
      </c>
      <c r="F8423" s="48"/>
      <c r="G8423" s="48"/>
      <c r="H8423" s="1">
        <f t="shared" si="1456"/>
        <v>-23.41585978347868</v>
      </c>
      <c r="I8423" s="1">
        <f t="shared" si="1450"/>
        <v>2.9100263197512195</v>
      </c>
      <c r="J8423" s="4">
        <f>B8423+('PV model'!$B$3/15)+(I8423/60)</f>
        <v>17.771833771995855</v>
      </c>
      <c r="K8423" s="2">
        <f t="shared" si="1451"/>
        <v>-86.577506579937818</v>
      </c>
      <c r="L8423" s="2">
        <f>DEGREES(ASIN((((COS(RADIANS('PV model'!$B$2))*COS(RADIANS(H8423))*COS(RADIANS(K8423)))+(SIN(RADIANS('PV model'!$B$2))*SIN(RADIANS(H8423)))))))</f>
        <v>-17.246340512506094</v>
      </c>
      <c r="M8423" s="3">
        <f t="shared" si="1447"/>
        <v>0</v>
      </c>
      <c r="N8423" s="2">
        <f t="shared" si="1452"/>
        <v>-73.563039137222304</v>
      </c>
      <c r="O8423" s="2">
        <f>IF('PV model'!$B$2&gt;0, 180-N8423,IF('PV model'!$B$2&lt;0,0-N8423,N8423))</f>
        <v>253.56303913722229</v>
      </c>
      <c r="P8423" s="2">
        <f>ABS(O8423-'PV model'!$B$5)</f>
        <v>48.56303913722229</v>
      </c>
      <c r="Q8423" s="3">
        <f t="shared" si="1448"/>
        <v>107.24634051250609</v>
      </c>
      <c r="R8423" s="3">
        <f t="shared" si="1453"/>
        <v>0</v>
      </c>
      <c r="S8423" s="3">
        <f t="shared" si="1449"/>
        <v>0</v>
      </c>
      <c r="T8423" s="3">
        <f>(0.5*(1-COS(RADIANS(90-$X$3)))*(D8423+E8423)*'PV model'!$B$4)</f>
        <v>0</v>
      </c>
      <c r="U8423" s="3">
        <f t="shared" si="1454"/>
        <v>0</v>
      </c>
      <c r="V8423" s="3">
        <f>('PV model'!$B$13*(U8423/1000)*(1-'PV model'!$B$14*((20+C8423)-25))*'PV model'!$B$10)/'PV model'!$B$12</f>
        <v>0</v>
      </c>
    </row>
    <row r="8424" spans="1:22" x14ac:dyDescent="0.2">
      <c r="A8424" s="10">
        <f t="shared" si="1446"/>
        <v>351</v>
      </c>
      <c r="B8424" s="10">
        <f t="shared" si="1455"/>
        <v>19</v>
      </c>
      <c r="C8424" s="23">
        <v>6.1</v>
      </c>
      <c r="D8424" s="24">
        <v>0</v>
      </c>
      <c r="E8424" s="24">
        <v>0</v>
      </c>
      <c r="F8424" s="48"/>
      <c r="G8424" s="48"/>
      <c r="H8424" s="1">
        <f t="shared" si="1456"/>
        <v>-23.41585978347868</v>
      </c>
      <c r="I8424" s="1">
        <f t="shared" si="1450"/>
        <v>2.9100263197512195</v>
      </c>
      <c r="J8424" s="4">
        <f>B8424+('PV model'!$B$3/15)+(I8424/60)</f>
        <v>18.771833771995855</v>
      </c>
      <c r="K8424" s="2">
        <f t="shared" si="1451"/>
        <v>-101.57750657993782</v>
      </c>
      <c r="L8424" s="2">
        <f>DEGREES(ASIN((((COS(RADIANS('PV model'!$B$2))*COS(RADIANS(H8424))*COS(RADIANS(K8424)))+(SIN(RADIANS('PV model'!$B$2))*SIN(RADIANS(H8424)))))))</f>
        <v>-25.583220831096256</v>
      </c>
      <c r="M8424" s="3">
        <f t="shared" si="1447"/>
        <v>0</v>
      </c>
      <c r="N8424" s="2">
        <f t="shared" si="1452"/>
        <v>-85.337578600392419</v>
      </c>
      <c r="O8424" s="2">
        <f>IF('PV model'!$B$2&gt;0, 180-N8424,IF('PV model'!$B$2&lt;0,0-N8424,N8424))</f>
        <v>265.33757860039242</v>
      </c>
      <c r="P8424" s="2">
        <f>ABS(O8424-'PV model'!$B$5)</f>
        <v>60.337578600392419</v>
      </c>
      <c r="Q8424" s="3">
        <f t="shared" si="1448"/>
        <v>115.58322083109626</v>
      </c>
      <c r="R8424" s="3">
        <f t="shared" si="1453"/>
        <v>0</v>
      </c>
      <c r="S8424" s="3">
        <f t="shared" si="1449"/>
        <v>0</v>
      </c>
      <c r="T8424" s="3">
        <f>(0.5*(1-COS(RADIANS(90-$X$3)))*(D8424+E8424)*'PV model'!$B$4)</f>
        <v>0</v>
      </c>
      <c r="U8424" s="3">
        <f t="shared" si="1454"/>
        <v>0</v>
      </c>
      <c r="V8424" s="3">
        <f>('PV model'!$B$13*(U8424/1000)*(1-'PV model'!$B$14*((20+C8424)-25))*'PV model'!$B$10)/'PV model'!$B$12</f>
        <v>0</v>
      </c>
    </row>
    <row r="8425" spans="1:22" x14ac:dyDescent="0.2">
      <c r="A8425" s="10">
        <f t="shared" si="1446"/>
        <v>351</v>
      </c>
      <c r="B8425" s="10">
        <f t="shared" si="1455"/>
        <v>20</v>
      </c>
      <c r="C8425" s="23">
        <v>5.6</v>
      </c>
      <c r="D8425" s="24">
        <v>0</v>
      </c>
      <c r="E8425" s="24">
        <v>0</v>
      </c>
      <c r="F8425" s="48"/>
      <c r="G8425" s="48"/>
      <c r="H8425" s="1">
        <f t="shared" si="1456"/>
        <v>-23.41585978347868</v>
      </c>
      <c r="I8425" s="1">
        <f t="shared" si="1450"/>
        <v>2.9100263197512195</v>
      </c>
      <c r="J8425" s="4">
        <f>B8425+('PV model'!$B$3/15)+(I8425/60)</f>
        <v>19.771833771995855</v>
      </c>
      <c r="K8425" s="2">
        <f t="shared" si="1451"/>
        <v>-116.57750657993782</v>
      </c>
      <c r="L8425" s="2">
        <f>DEGREES(ASIN((((COS(RADIANS('PV model'!$B$2))*COS(RADIANS(H8425))*COS(RADIANS(K8425)))+(SIN(RADIANS('PV model'!$B$2))*SIN(RADIANS(H8425)))))))</f>
        <v>-34.059529931928203</v>
      </c>
      <c r="M8425" s="3">
        <f t="shared" si="1447"/>
        <v>0</v>
      </c>
      <c r="N8425" s="2">
        <f t="shared" si="1452"/>
        <v>-82.142111069372007</v>
      </c>
      <c r="O8425" s="2">
        <f>IF('PV model'!$B$2&gt;0, 180-N8425,IF('PV model'!$B$2&lt;0,0-N8425,N8425))</f>
        <v>262.14211106937199</v>
      </c>
      <c r="P8425" s="2">
        <f>ABS(O8425-'PV model'!$B$5)</f>
        <v>57.142111069371992</v>
      </c>
      <c r="Q8425" s="3">
        <f t="shared" si="1448"/>
        <v>124.05952993192821</v>
      </c>
      <c r="R8425" s="3">
        <f t="shared" si="1453"/>
        <v>0</v>
      </c>
      <c r="S8425" s="3">
        <f t="shared" si="1449"/>
        <v>0</v>
      </c>
      <c r="T8425" s="3">
        <f>(0.5*(1-COS(RADIANS(90-$X$3)))*(D8425+E8425)*'PV model'!$B$4)</f>
        <v>0</v>
      </c>
      <c r="U8425" s="3">
        <f t="shared" si="1454"/>
        <v>0</v>
      </c>
      <c r="V8425" s="3">
        <f>('PV model'!$B$13*(U8425/1000)*(1-'PV model'!$B$14*((20+C8425)-25))*'PV model'!$B$10)/'PV model'!$B$12</f>
        <v>0</v>
      </c>
    </row>
    <row r="8426" spans="1:22" x14ac:dyDescent="0.2">
      <c r="A8426" s="10">
        <f t="shared" si="1446"/>
        <v>351</v>
      </c>
      <c r="B8426" s="10">
        <f t="shared" si="1455"/>
        <v>21</v>
      </c>
      <c r="C8426" s="23">
        <v>5.2</v>
      </c>
      <c r="D8426" s="24">
        <v>0</v>
      </c>
      <c r="E8426" s="24">
        <v>0</v>
      </c>
      <c r="F8426" s="48"/>
      <c r="G8426" s="48"/>
      <c r="H8426" s="1">
        <f t="shared" si="1456"/>
        <v>-23.41585978347868</v>
      </c>
      <c r="I8426" s="1">
        <f t="shared" si="1450"/>
        <v>2.9100263197512195</v>
      </c>
      <c r="J8426" s="4">
        <f>B8426+('PV model'!$B$3/15)+(I8426/60)</f>
        <v>20.771833771995855</v>
      </c>
      <c r="K8426" s="2">
        <f t="shared" si="1451"/>
        <v>-131.57750657993782</v>
      </c>
      <c r="L8426" s="2">
        <f>DEGREES(ASIN((((COS(RADIANS('PV model'!$B$2))*COS(RADIANS(H8426))*COS(RADIANS(K8426)))+(SIN(RADIANS('PV model'!$B$2))*SIN(RADIANS(H8426)))))))</f>
        <v>-42.255570582488879</v>
      </c>
      <c r="M8426" s="3">
        <f t="shared" si="1447"/>
        <v>0</v>
      </c>
      <c r="N8426" s="2">
        <f t="shared" si="1452"/>
        <v>-68.040200314030756</v>
      </c>
      <c r="O8426" s="2">
        <f>IF('PV model'!$B$2&gt;0, 180-N8426,IF('PV model'!$B$2&lt;0,0-N8426,N8426))</f>
        <v>248.04020031403076</v>
      </c>
      <c r="P8426" s="2">
        <f>ABS(O8426-'PV model'!$B$5)</f>
        <v>43.040200314030756</v>
      </c>
      <c r="Q8426" s="3">
        <f t="shared" si="1448"/>
        <v>132.25557058248887</v>
      </c>
      <c r="R8426" s="3">
        <f t="shared" si="1453"/>
        <v>0</v>
      </c>
      <c r="S8426" s="3">
        <f t="shared" si="1449"/>
        <v>0</v>
      </c>
      <c r="T8426" s="3">
        <f>(0.5*(1-COS(RADIANS(90-$X$3)))*(D8426+E8426)*'PV model'!$B$4)</f>
        <v>0</v>
      </c>
      <c r="U8426" s="3">
        <f t="shared" si="1454"/>
        <v>0</v>
      </c>
      <c r="V8426" s="3">
        <f>('PV model'!$B$13*(U8426/1000)*(1-'PV model'!$B$14*((20+C8426)-25))*'PV model'!$B$10)/'PV model'!$B$12</f>
        <v>0</v>
      </c>
    </row>
    <row r="8427" spans="1:22" x14ac:dyDescent="0.2">
      <c r="A8427" s="10">
        <f t="shared" si="1446"/>
        <v>351</v>
      </c>
      <c r="B8427" s="10">
        <f t="shared" si="1455"/>
        <v>22</v>
      </c>
      <c r="C8427" s="23">
        <v>5.2</v>
      </c>
      <c r="D8427" s="24">
        <v>0</v>
      </c>
      <c r="E8427" s="24">
        <v>0</v>
      </c>
      <c r="F8427" s="48"/>
      <c r="G8427" s="48"/>
      <c r="H8427" s="1">
        <f t="shared" si="1456"/>
        <v>-23.41585978347868</v>
      </c>
      <c r="I8427" s="1">
        <f t="shared" si="1450"/>
        <v>2.9100263197512195</v>
      </c>
      <c r="J8427" s="4">
        <f>B8427+('PV model'!$B$3/15)+(I8427/60)</f>
        <v>21.771833771995855</v>
      </c>
      <c r="K8427" s="2">
        <f t="shared" si="1451"/>
        <v>-146.57750657993782</v>
      </c>
      <c r="L8427" s="2">
        <f>DEGREES(ASIN((((COS(RADIANS('PV model'!$B$2))*COS(RADIANS(H8427))*COS(RADIANS(K8427)))+(SIN(RADIANS('PV model'!$B$2))*SIN(RADIANS(H8427)))))))</f>
        <v>-49.580457881314857</v>
      </c>
      <c r="M8427" s="3">
        <f t="shared" si="1447"/>
        <v>0</v>
      </c>
      <c r="N8427" s="2">
        <f t="shared" si="1452"/>
        <v>-51.219689548661648</v>
      </c>
      <c r="O8427" s="2">
        <f>IF('PV model'!$B$2&gt;0, 180-N8427,IF('PV model'!$B$2&lt;0,0-N8427,N8427))</f>
        <v>231.21968954866165</v>
      </c>
      <c r="P8427" s="2">
        <f>ABS(O8427-'PV model'!$B$5)</f>
        <v>26.219689548661648</v>
      </c>
      <c r="Q8427" s="3">
        <f t="shared" si="1448"/>
        <v>139.58045788131486</v>
      </c>
      <c r="R8427" s="3">
        <f t="shared" si="1453"/>
        <v>0</v>
      </c>
      <c r="S8427" s="3">
        <f t="shared" si="1449"/>
        <v>0</v>
      </c>
      <c r="T8427" s="3">
        <f>(0.5*(1-COS(RADIANS(90-$X$3)))*(D8427+E8427)*'PV model'!$B$4)</f>
        <v>0</v>
      </c>
      <c r="U8427" s="3">
        <f t="shared" si="1454"/>
        <v>0</v>
      </c>
      <c r="V8427" s="3">
        <f>('PV model'!$B$13*(U8427/1000)*(1-'PV model'!$B$14*((20+C8427)-25))*'PV model'!$B$10)/'PV model'!$B$12</f>
        <v>0</v>
      </c>
    </row>
    <row r="8428" spans="1:22" x14ac:dyDescent="0.2">
      <c r="A8428" s="10">
        <f t="shared" si="1446"/>
        <v>351</v>
      </c>
      <c r="B8428" s="10">
        <f t="shared" si="1455"/>
        <v>23</v>
      </c>
      <c r="C8428" s="23">
        <v>5.3</v>
      </c>
      <c r="D8428" s="24">
        <v>0</v>
      </c>
      <c r="E8428" s="24">
        <v>0</v>
      </c>
      <c r="F8428" s="48"/>
      <c r="G8428" s="48"/>
      <c r="H8428" s="1">
        <f t="shared" si="1456"/>
        <v>-23.41585978347868</v>
      </c>
      <c r="I8428" s="1">
        <f t="shared" si="1450"/>
        <v>2.9100263197512195</v>
      </c>
      <c r="J8428" s="4">
        <f>B8428+('PV model'!$B$3/15)+(I8428/60)</f>
        <v>22.771833771995855</v>
      </c>
      <c r="K8428" s="2">
        <f t="shared" si="1451"/>
        <v>-161.57750657993782</v>
      </c>
      <c r="L8428" s="2">
        <f>DEGREES(ASIN((((COS(RADIANS('PV model'!$B$2))*COS(RADIANS(H8428))*COS(RADIANS(K8428)))+(SIN(RADIANS('PV model'!$B$2))*SIN(RADIANS(H8428)))))))</f>
        <v>-55.148144622160245</v>
      </c>
      <c r="M8428" s="3">
        <f t="shared" si="1447"/>
        <v>0</v>
      </c>
      <c r="N8428" s="2">
        <f t="shared" si="1452"/>
        <v>-30.495271376095904</v>
      </c>
      <c r="O8428" s="2">
        <f>IF('PV model'!$B$2&gt;0, 180-N8428,IF('PV model'!$B$2&lt;0,0-N8428,N8428))</f>
        <v>210.4952713760959</v>
      </c>
      <c r="P8428" s="2">
        <f>ABS(O8428-'PV model'!$B$5)</f>
        <v>5.4952713760959</v>
      </c>
      <c r="Q8428" s="3">
        <f t="shared" si="1448"/>
        <v>145.14814462216026</v>
      </c>
      <c r="R8428" s="3">
        <f t="shared" si="1453"/>
        <v>0</v>
      </c>
      <c r="S8428" s="3">
        <f t="shared" si="1449"/>
        <v>0</v>
      </c>
      <c r="T8428" s="3">
        <f>(0.5*(1-COS(RADIANS(90-$X$3)))*(D8428+E8428)*'PV model'!$B$4)</f>
        <v>0</v>
      </c>
      <c r="U8428" s="3">
        <f t="shared" si="1454"/>
        <v>0</v>
      </c>
      <c r="V8428" s="3">
        <f>('PV model'!$B$13*(U8428/1000)*(1-'PV model'!$B$14*((20+C8428)-25))*'PV model'!$B$10)/'PV model'!$B$12</f>
        <v>0</v>
      </c>
    </row>
    <row r="8429" spans="1:22" x14ac:dyDescent="0.2">
      <c r="A8429" s="10">
        <f t="shared" si="1446"/>
        <v>351</v>
      </c>
      <c r="B8429" s="10">
        <f t="shared" si="1455"/>
        <v>24</v>
      </c>
      <c r="C8429" s="23">
        <v>5.3</v>
      </c>
      <c r="D8429" s="24">
        <v>0</v>
      </c>
      <c r="E8429" s="24">
        <v>0</v>
      </c>
      <c r="F8429" s="48"/>
      <c r="G8429" s="48"/>
      <c r="H8429" s="1">
        <f t="shared" si="1456"/>
        <v>-23.41585978347868</v>
      </c>
      <c r="I8429" s="1">
        <f t="shared" si="1450"/>
        <v>2.9100263197512195</v>
      </c>
      <c r="J8429" s="4">
        <f>B8429+('PV model'!$B$3/15)+(I8429/60)</f>
        <v>23.771833771995855</v>
      </c>
      <c r="K8429" s="2">
        <f t="shared" si="1451"/>
        <v>-176.57750657993782</v>
      </c>
      <c r="L8429" s="2">
        <f>DEGREES(ASIN((((COS(RADIANS('PV model'!$B$2))*COS(RADIANS(H8429))*COS(RADIANS(K8429)))+(SIN(RADIANS('PV model'!$B$2))*SIN(RADIANS(H8429)))))))</f>
        <v>-57.816003747008288</v>
      </c>
      <c r="M8429" s="3">
        <f t="shared" si="1447"/>
        <v>0</v>
      </c>
      <c r="N8429" s="2">
        <f t="shared" si="1452"/>
        <v>-5.9032859214171625</v>
      </c>
      <c r="O8429" s="2">
        <f>IF('PV model'!$B$2&gt;0, 180-N8429,IF('PV model'!$B$2&lt;0,0-N8429,N8429))</f>
        <v>185.90328592141717</v>
      </c>
      <c r="P8429" s="2">
        <f>ABS(O8429-'PV model'!$B$5)</f>
        <v>19.096714078582835</v>
      </c>
      <c r="Q8429" s="3">
        <f t="shared" si="1448"/>
        <v>147.8160037470083</v>
      </c>
      <c r="R8429" s="3">
        <f t="shared" si="1453"/>
        <v>0</v>
      </c>
      <c r="S8429" s="3">
        <f t="shared" si="1449"/>
        <v>0</v>
      </c>
      <c r="T8429" s="3">
        <f>(0.5*(1-COS(RADIANS(90-$X$3)))*(D8429+E8429)*'PV model'!$B$4)</f>
        <v>0</v>
      </c>
      <c r="U8429" s="3">
        <f t="shared" si="1454"/>
        <v>0</v>
      </c>
      <c r="V8429" s="3">
        <f>('PV model'!$B$13*(U8429/1000)*(1-'PV model'!$B$14*((20+C8429)-25))*'PV model'!$B$10)/'PV model'!$B$12</f>
        <v>0</v>
      </c>
    </row>
    <row r="8430" spans="1:22" x14ac:dyDescent="0.2">
      <c r="A8430" s="10">
        <f t="shared" ref="A8430:A8493" si="1457">IF(B8430&gt;1,A8429,A8429+1)</f>
        <v>352</v>
      </c>
      <c r="B8430" s="10">
        <f t="shared" si="1455"/>
        <v>1</v>
      </c>
      <c r="C8430" s="23">
        <v>4.7</v>
      </c>
      <c r="D8430" s="24">
        <v>0</v>
      </c>
      <c r="E8430" s="24">
        <v>0</v>
      </c>
      <c r="F8430" s="48"/>
      <c r="G8430" s="48"/>
      <c r="H8430" s="1">
        <f t="shared" si="1456"/>
        <v>-23.438516982881644</v>
      </c>
      <c r="I8430" s="1">
        <f t="shared" si="1450"/>
        <v>2.4418414946068419</v>
      </c>
      <c r="J8430" s="4">
        <f>B8430+('PV model'!$B$3/15)+(I8430/60)</f>
        <v>0.76403069157678072</v>
      </c>
      <c r="K8430" s="2">
        <f t="shared" si="1451"/>
        <v>168.53953962634827</v>
      </c>
      <c r="L8430" s="2">
        <f>DEGREES(ASIN((((COS(RADIANS('PV model'!$B$2))*COS(RADIANS(H8430))*COS(RADIANS(K8430)))+(SIN(RADIANS('PV model'!$B$2))*SIN(RADIANS(H8430)))))))</f>
        <v>-56.837006026196221</v>
      </c>
      <c r="M8430" s="3">
        <f t="shared" si="1447"/>
        <v>0</v>
      </c>
      <c r="N8430" s="2">
        <f t="shared" si="1452"/>
        <v>19.466354734325467</v>
      </c>
      <c r="O8430" s="2">
        <f>IF('PV model'!$B$2&gt;0, 180-N8430,IF('PV model'!$B$2&lt;0,0-N8430,N8430))</f>
        <v>160.53364526567452</v>
      </c>
      <c r="P8430" s="2">
        <f>ABS(O8430-'PV model'!$B$5)</f>
        <v>44.466354734325478</v>
      </c>
      <c r="Q8430" s="3">
        <f t="shared" si="1448"/>
        <v>146.83700602619621</v>
      </c>
      <c r="R8430" s="3">
        <f t="shared" si="1453"/>
        <v>0</v>
      </c>
      <c r="S8430" s="3">
        <f t="shared" si="1449"/>
        <v>0</v>
      </c>
      <c r="T8430" s="3">
        <f>(0.5*(1-COS(RADIANS(90-$X$3)))*(D8430+E8430)*'PV model'!$B$4)</f>
        <v>0</v>
      </c>
      <c r="U8430" s="3">
        <f t="shared" si="1454"/>
        <v>0</v>
      </c>
      <c r="V8430" s="3">
        <f>('PV model'!$B$13*(U8430/1000)*(1-'PV model'!$B$14*((20+C8430)-25))*'PV model'!$B$10)/'PV model'!$B$12</f>
        <v>0</v>
      </c>
    </row>
    <row r="8431" spans="1:22" x14ac:dyDescent="0.2">
      <c r="A8431" s="10">
        <f t="shared" si="1457"/>
        <v>352</v>
      </c>
      <c r="B8431" s="10">
        <f t="shared" si="1455"/>
        <v>2</v>
      </c>
      <c r="C8431" s="23">
        <v>4.0999999999999996</v>
      </c>
      <c r="D8431" s="24">
        <v>0</v>
      </c>
      <c r="E8431" s="24">
        <v>0</v>
      </c>
      <c r="F8431" s="48"/>
      <c r="G8431" s="48"/>
      <c r="H8431" s="1">
        <f t="shared" si="1456"/>
        <v>-23.438516982881644</v>
      </c>
      <c r="I8431" s="1">
        <f t="shared" si="1450"/>
        <v>2.4418414946068419</v>
      </c>
      <c r="J8431" s="4">
        <f>B8431+('PV model'!$B$3/15)+(I8431/60)</f>
        <v>1.7640306915767807</v>
      </c>
      <c r="K8431" s="2">
        <f t="shared" si="1451"/>
        <v>153.53953962634827</v>
      </c>
      <c r="L8431" s="2">
        <f>DEGREES(ASIN((((COS(RADIANS('PV model'!$B$2))*COS(RADIANS(H8431))*COS(RADIANS(K8431)))+(SIN(RADIANS('PV model'!$B$2))*SIN(RADIANS(H8431)))))))</f>
        <v>-52.470457000282373</v>
      </c>
      <c r="M8431" s="3">
        <f t="shared" si="1447"/>
        <v>0</v>
      </c>
      <c r="N8431" s="2">
        <f t="shared" si="1452"/>
        <v>42.152006224557276</v>
      </c>
      <c r="O8431" s="2">
        <f>IF('PV model'!$B$2&gt;0, 180-N8431,IF('PV model'!$B$2&lt;0,0-N8431,N8431))</f>
        <v>137.84799377544272</v>
      </c>
      <c r="P8431" s="2">
        <f>ABS(O8431-'PV model'!$B$5)</f>
        <v>67.152006224557283</v>
      </c>
      <c r="Q8431" s="3">
        <f t="shared" si="1448"/>
        <v>142.47045700028238</v>
      </c>
      <c r="R8431" s="3">
        <f t="shared" si="1453"/>
        <v>0</v>
      </c>
      <c r="S8431" s="3">
        <f t="shared" si="1449"/>
        <v>0</v>
      </c>
      <c r="T8431" s="3">
        <f>(0.5*(1-COS(RADIANS(90-$X$3)))*(D8431+E8431)*'PV model'!$B$4)</f>
        <v>0</v>
      </c>
      <c r="U8431" s="3">
        <f t="shared" si="1454"/>
        <v>0</v>
      </c>
      <c r="V8431" s="3">
        <f>('PV model'!$B$13*(U8431/1000)*(1-'PV model'!$B$14*((20+C8431)-25))*'PV model'!$B$10)/'PV model'!$B$12</f>
        <v>0</v>
      </c>
    </row>
    <row r="8432" spans="1:22" x14ac:dyDescent="0.2">
      <c r="A8432" s="10">
        <f t="shared" si="1457"/>
        <v>352</v>
      </c>
      <c r="B8432" s="10">
        <f t="shared" si="1455"/>
        <v>3</v>
      </c>
      <c r="C8432" s="23">
        <v>3.5</v>
      </c>
      <c r="D8432" s="24">
        <v>0</v>
      </c>
      <c r="E8432" s="24">
        <v>0</v>
      </c>
      <c r="F8432" s="48"/>
      <c r="G8432" s="48"/>
      <c r="H8432" s="1">
        <f t="shared" si="1456"/>
        <v>-23.438516982881644</v>
      </c>
      <c r="I8432" s="1">
        <f t="shared" si="1450"/>
        <v>2.4418414946068419</v>
      </c>
      <c r="J8432" s="4">
        <f>B8432+('PV model'!$B$3/15)+(I8432/60)</f>
        <v>2.7640306915767807</v>
      </c>
      <c r="K8432" s="2">
        <f t="shared" si="1451"/>
        <v>138.53953962634827</v>
      </c>
      <c r="L8432" s="2">
        <f>DEGREES(ASIN((((COS(RADIANS('PV model'!$B$2))*COS(RADIANS(H8432))*COS(RADIANS(K8432)))+(SIN(RADIANS('PV model'!$B$2))*SIN(RADIANS(H8432)))))))</f>
        <v>-45.828406669147832</v>
      </c>
      <c r="M8432" s="3">
        <f t="shared" si="1447"/>
        <v>0</v>
      </c>
      <c r="N8432" s="2">
        <f t="shared" si="1452"/>
        <v>60.667252160575728</v>
      </c>
      <c r="O8432" s="2">
        <f>IF('PV model'!$B$2&gt;0, 180-N8432,IF('PV model'!$B$2&lt;0,0-N8432,N8432))</f>
        <v>119.33274783942427</v>
      </c>
      <c r="P8432" s="2">
        <f>ABS(O8432-'PV model'!$B$5)</f>
        <v>85.667252160575728</v>
      </c>
      <c r="Q8432" s="3">
        <f t="shared" si="1448"/>
        <v>135.82840666914785</v>
      </c>
      <c r="R8432" s="3">
        <f t="shared" si="1453"/>
        <v>0</v>
      </c>
      <c r="S8432" s="3">
        <f t="shared" si="1449"/>
        <v>0</v>
      </c>
      <c r="T8432" s="3">
        <f>(0.5*(1-COS(RADIANS(90-$X$3)))*(D8432+E8432)*'PV model'!$B$4)</f>
        <v>0</v>
      </c>
      <c r="U8432" s="3">
        <f t="shared" si="1454"/>
        <v>0</v>
      </c>
      <c r="V8432" s="3">
        <f>('PV model'!$B$13*(U8432/1000)*(1-'PV model'!$B$14*((20+C8432)-25))*'PV model'!$B$10)/'PV model'!$B$12</f>
        <v>0</v>
      </c>
    </row>
    <row r="8433" spans="1:22" x14ac:dyDescent="0.2">
      <c r="A8433" s="10">
        <f t="shared" si="1457"/>
        <v>352</v>
      </c>
      <c r="B8433" s="10">
        <f t="shared" si="1455"/>
        <v>4</v>
      </c>
      <c r="C8433" s="23">
        <v>3.7</v>
      </c>
      <c r="D8433" s="24">
        <v>0</v>
      </c>
      <c r="E8433" s="24">
        <v>0</v>
      </c>
      <c r="F8433" s="48"/>
      <c r="G8433" s="48"/>
      <c r="H8433" s="1">
        <f t="shared" si="1456"/>
        <v>-23.438516982881644</v>
      </c>
      <c r="I8433" s="1">
        <f t="shared" si="1450"/>
        <v>2.4418414946068419</v>
      </c>
      <c r="J8433" s="4">
        <f>B8433+('PV model'!$B$3/15)+(I8433/60)</f>
        <v>3.7640306915767807</v>
      </c>
      <c r="K8433" s="2">
        <f t="shared" si="1451"/>
        <v>123.53953962634827</v>
      </c>
      <c r="L8433" s="2">
        <f>DEGREES(ASIN((((COS(RADIANS('PV model'!$B$2))*COS(RADIANS(H8433))*COS(RADIANS(K8433)))+(SIN(RADIANS('PV model'!$B$2))*SIN(RADIANS(H8433)))))))</f>
        <v>-37.947035069655193</v>
      </c>
      <c r="M8433" s="3">
        <f t="shared" si="1447"/>
        <v>0</v>
      </c>
      <c r="N8433" s="2">
        <f t="shared" si="1452"/>
        <v>75.872853025923192</v>
      </c>
      <c r="O8433" s="2">
        <f>IF('PV model'!$B$2&gt;0, 180-N8433,IF('PV model'!$B$2&lt;0,0-N8433,N8433))</f>
        <v>104.12714697407681</v>
      </c>
      <c r="P8433" s="2">
        <f>ABS(O8433-'PV model'!$B$5)</f>
        <v>100.87285302592319</v>
      </c>
      <c r="Q8433" s="3">
        <f t="shared" si="1448"/>
        <v>127.9470350696552</v>
      </c>
      <c r="R8433" s="3">
        <f t="shared" si="1453"/>
        <v>0</v>
      </c>
      <c r="S8433" s="3">
        <f t="shared" si="1449"/>
        <v>0</v>
      </c>
      <c r="T8433" s="3">
        <f>(0.5*(1-COS(RADIANS(90-$X$3)))*(D8433+E8433)*'PV model'!$B$4)</f>
        <v>0</v>
      </c>
      <c r="U8433" s="3">
        <f t="shared" si="1454"/>
        <v>0</v>
      </c>
      <c r="V8433" s="3">
        <f>('PV model'!$B$13*(U8433/1000)*(1-'PV model'!$B$14*((20+C8433)-25))*'PV model'!$B$10)/'PV model'!$B$12</f>
        <v>0</v>
      </c>
    </row>
    <row r="8434" spans="1:22" x14ac:dyDescent="0.2">
      <c r="A8434" s="10">
        <f t="shared" si="1457"/>
        <v>352</v>
      </c>
      <c r="B8434" s="10">
        <f t="shared" si="1455"/>
        <v>5</v>
      </c>
      <c r="C8434" s="23">
        <v>3.9</v>
      </c>
      <c r="D8434" s="24">
        <v>0</v>
      </c>
      <c r="E8434" s="24">
        <v>0</v>
      </c>
      <c r="F8434" s="48"/>
      <c r="G8434" s="48"/>
      <c r="H8434" s="1">
        <f t="shared" si="1456"/>
        <v>-23.438516982881644</v>
      </c>
      <c r="I8434" s="1">
        <f t="shared" si="1450"/>
        <v>2.4418414946068419</v>
      </c>
      <c r="J8434" s="4">
        <f>B8434+('PV model'!$B$3/15)+(I8434/60)</f>
        <v>4.7640306915767807</v>
      </c>
      <c r="K8434" s="2">
        <f t="shared" si="1451"/>
        <v>108.53953962634829</v>
      </c>
      <c r="L8434" s="2">
        <f>DEGREES(ASIN((((COS(RADIANS('PV model'!$B$2))*COS(RADIANS(H8434))*COS(RADIANS(K8434)))+(SIN(RADIANS('PV model'!$B$2))*SIN(RADIANS(H8434)))))))</f>
        <v>-29.540740685013148</v>
      </c>
      <c r="M8434" s="3">
        <f t="shared" si="1447"/>
        <v>0</v>
      </c>
      <c r="N8434" s="2">
        <f t="shared" si="1452"/>
        <v>89.004164874718356</v>
      </c>
      <c r="O8434" s="2">
        <f>IF('PV model'!$B$2&gt;0, 180-N8434,IF('PV model'!$B$2&lt;0,0-N8434,N8434))</f>
        <v>90.995835125281644</v>
      </c>
      <c r="P8434" s="2">
        <f>ABS(O8434-'PV model'!$B$5)</f>
        <v>114.00416487471836</v>
      </c>
      <c r="Q8434" s="3">
        <f t="shared" si="1448"/>
        <v>119.54074068501315</v>
      </c>
      <c r="R8434" s="3">
        <f t="shared" si="1453"/>
        <v>0</v>
      </c>
      <c r="S8434" s="3">
        <f t="shared" si="1449"/>
        <v>0</v>
      </c>
      <c r="T8434" s="3">
        <f>(0.5*(1-COS(RADIANS(90-$X$3)))*(D8434+E8434)*'PV model'!$B$4)</f>
        <v>0</v>
      </c>
      <c r="U8434" s="3">
        <f t="shared" si="1454"/>
        <v>0</v>
      </c>
      <c r="V8434" s="3">
        <f>('PV model'!$B$13*(U8434/1000)*(1-'PV model'!$B$14*((20+C8434)-25))*'PV model'!$B$10)/'PV model'!$B$12</f>
        <v>0</v>
      </c>
    </row>
    <row r="8435" spans="1:22" x14ac:dyDescent="0.2">
      <c r="A8435" s="10">
        <f t="shared" si="1457"/>
        <v>352</v>
      </c>
      <c r="B8435" s="10">
        <f t="shared" si="1455"/>
        <v>6</v>
      </c>
      <c r="C8435" s="23">
        <v>4.0999999999999996</v>
      </c>
      <c r="D8435" s="24">
        <v>0</v>
      </c>
      <c r="E8435" s="24">
        <v>0</v>
      </c>
      <c r="F8435" s="48"/>
      <c r="G8435" s="48"/>
      <c r="H8435" s="1">
        <f t="shared" si="1456"/>
        <v>-23.438516982881644</v>
      </c>
      <c r="I8435" s="1">
        <f t="shared" si="1450"/>
        <v>2.4418414946068419</v>
      </c>
      <c r="J8435" s="4">
        <f>B8435+('PV model'!$B$3/15)+(I8435/60)</f>
        <v>5.7640306915767807</v>
      </c>
      <c r="K8435" s="2">
        <f t="shared" si="1451"/>
        <v>93.539539626348287</v>
      </c>
      <c r="L8435" s="2">
        <f>DEGREES(ASIN((((COS(RADIANS('PV model'!$B$2))*COS(RADIANS(H8435))*COS(RADIANS(K8435)))+(SIN(RADIANS('PV model'!$B$2))*SIN(RADIANS(H8435)))))))</f>
        <v>-21.093528729611069</v>
      </c>
      <c r="M8435" s="3">
        <f t="shared" si="1447"/>
        <v>0</v>
      </c>
      <c r="N8435" s="2">
        <f t="shared" si="1452"/>
        <v>78.962987851821765</v>
      </c>
      <c r="O8435" s="2">
        <f>IF('PV model'!$B$2&gt;0, 180-N8435,IF('PV model'!$B$2&lt;0,0-N8435,N8435))</f>
        <v>101.03701214817823</v>
      </c>
      <c r="P8435" s="2">
        <f>ABS(O8435-'PV model'!$B$5)</f>
        <v>103.96298785182177</v>
      </c>
      <c r="Q8435" s="3">
        <f t="shared" si="1448"/>
        <v>111.09352872961107</v>
      </c>
      <c r="R8435" s="3">
        <f t="shared" si="1453"/>
        <v>0</v>
      </c>
      <c r="S8435" s="3">
        <f t="shared" si="1449"/>
        <v>0</v>
      </c>
      <c r="T8435" s="3">
        <f>(0.5*(1-COS(RADIANS(90-$X$3)))*(D8435+E8435)*'PV model'!$B$4)</f>
        <v>0</v>
      </c>
      <c r="U8435" s="3">
        <f t="shared" si="1454"/>
        <v>0</v>
      </c>
      <c r="V8435" s="3">
        <f>('PV model'!$B$13*(U8435/1000)*(1-'PV model'!$B$14*((20+C8435)-25))*'PV model'!$B$10)/'PV model'!$B$12</f>
        <v>0</v>
      </c>
    </row>
    <row r="8436" spans="1:22" x14ac:dyDescent="0.2">
      <c r="A8436" s="10">
        <f t="shared" si="1457"/>
        <v>352</v>
      </c>
      <c r="B8436" s="10">
        <f t="shared" si="1455"/>
        <v>7</v>
      </c>
      <c r="C8436" s="23">
        <v>4.2</v>
      </c>
      <c r="D8436" s="24">
        <v>0</v>
      </c>
      <c r="E8436" s="24">
        <v>0</v>
      </c>
      <c r="F8436" s="48"/>
      <c r="G8436" s="48"/>
      <c r="H8436" s="1">
        <f t="shared" si="1456"/>
        <v>-23.438516982881644</v>
      </c>
      <c r="I8436" s="1">
        <f t="shared" si="1450"/>
        <v>2.4418414946068419</v>
      </c>
      <c r="J8436" s="4">
        <f>B8436+('PV model'!$B$3/15)+(I8436/60)</f>
        <v>6.7640306915767807</v>
      </c>
      <c r="K8436" s="2">
        <f t="shared" si="1451"/>
        <v>78.539539626348287</v>
      </c>
      <c r="L8436" s="2">
        <f>DEGREES(ASIN((((COS(RADIANS('PV model'!$B$2))*COS(RADIANS(H8436))*COS(RADIANS(K8436)))+(SIN(RADIANS('PV model'!$B$2))*SIN(RADIANS(H8436)))))))</f>
        <v>-12.976661865464948</v>
      </c>
      <c r="M8436" s="3">
        <f t="shared" si="1447"/>
        <v>0</v>
      </c>
      <c r="N8436" s="2">
        <f t="shared" si="1452"/>
        <v>67.33303462358603</v>
      </c>
      <c r="O8436" s="2">
        <f>IF('PV model'!$B$2&gt;0, 180-N8436,IF('PV model'!$B$2&lt;0,0-N8436,N8436))</f>
        <v>112.66696537641397</v>
      </c>
      <c r="P8436" s="2">
        <f>ABS(O8436-'PV model'!$B$5)</f>
        <v>92.33303462358603</v>
      </c>
      <c r="Q8436" s="3">
        <f t="shared" si="1448"/>
        <v>102.97666186546495</v>
      </c>
      <c r="R8436" s="3">
        <f t="shared" si="1453"/>
        <v>0</v>
      </c>
      <c r="S8436" s="3">
        <f t="shared" si="1449"/>
        <v>0</v>
      </c>
      <c r="T8436" s="3">
        <f>(0.5*(1-COS(RADIANS(90-$X$3)))*(D8436+E8436)*'PV model'!$B$4)</f>
        <v>0</v>
      </c>
      <c r="U8436" s="3">
        <f t="shared" si="1454"/>
        <v>0</v>
      </c>
      <c r="V8436" s="3">
        <f>('PV model'!$B$13*(U8436/1000)*(1-'PV model'!$B$14*((20+C8436)-25))*'PV model'!$B$10)/'PV model'!$B$12</f>
        <v>0</v>
      </c>
    </row>
    <row r="8437" spans="1:22" x14ac:dyDescent="0.2">
      <c r="A8437" s="10">
        <f t="shared" si="1457"/>
        <v>352</v>
      </c>
      <c r="B8437" s="10">
        <f t="shared" si="1455"/>
        <v>8</v>
      </c>
      <c r="C8437" s="23">
        <v>4.2</v>
      </c>
      <c r="D8437" s="24">
        <v>0</v>
      </c>
      <c r="E8437" s="24">
        <v>0</v>
      </c>
      <c r="F8437" s="48"/>
      <c r="G8437" s="48"/>
      <c r="H8437" s="1">
        <f t="shared" si="1456"/>
        <v>-23.438516982881644</v>
      </c>
      <c r="I8437" s="1">
        <f t="shared" si="1450"/>
        <v>2.4418414946068419</v>
      </c>
      <c r="J8437" s="4">
        <f>B8437+('PV model'!$B$3/15)+(I8437/60)</f>
        <v>7.7640306915767807</v>
      </c>
      <c r="K8437" s="2">
        <f t="shared" si="1451"/>
        <v>63.539539626348287</v>
      </c>
      <c r="L8437" s="2">
        <f>DEGREES(ASIN((((COS(RADIANS('PV model'!$B$2))*COS(RADIANS(H8437))*COS(RADIANS(K8437)))+(SIN(RADIANS('PV model'!$B$2))*SIN(RADIANS(H8437)))))))</f>
        <v>-5.5234687989721429</v>
      </c>
      <c r="M8437" s="3">
        <f t="shared" si="1447"/>
        <v>0</v>
      </c>
      <c r="N8437" s="2">
        <f t="shared" si="1452"/>
        <v>55.60927007969935</v>
      </c>
      <c r="O8437" s="2">
        <f>IF('PV model'!$B$2&gt;0, 180-N8437,IF('PV model'!$B$2&lt;0,0-N8437,N8437))</f>
        <v>124.39072992030066</v>
      </c>
      <c r="P8437" s="2">
        <f>ABS(O8437-'PV model'!$B$5)</f>
        <v>80.609270079699343</v>
      </c>
      <c r="Q8437" s="3">
        <f t="shared" si="1448"/>
        <v>95.523468798972146</v>
      </c>
      <c r="R8437" s="3">
        <f t="shared" si="1453"/>
        <v>0</v>
      </c>
      <c r="S8437" s="3">
        <f t="shared" si="1449"/>
        <v>0</v>
      </c>
      <c r="T8437" s="3">
        <f>(0.5*(1-COS(RADIANS(90-$X$3)))*(D8437+E8437)*'PV model'!$B$4)</f>
        <v>0</v>
      </c>
      <c r="U8437" s="3">
        <f t="shared" si="1454"/>
        <v>0</v>
      </c>
      <c r="V8437" s="3">
        <f>('PV model'!$B$13*(U8437/1000)*(1-'PV model'!$B$14*((20+C8437)-25))*'PV model'!$B$10)/'PV model'!$B$12</f>
        <v>0</v>
      </c>
    </row>
    <row r="8438" spans="1:22" x14ac:dyDescent="0.2">
      <c r="A8438" s="10">
        <f t="shared" si="1457"/>
        <v>352</v>
      </c>
      <c r="B8438" s="10">
        <f t="shared" si="1455"/>
        <v>9</v>
      </c>
      <c r="C8438" s="23">
        <v>4.3</v>
      </c>
      <c r="D8438" s="24">
        <v>0</v>
      </c>
      <c r="E8438" s="24">
        <v>0</v>
      </c>
      <c r="F8438" s="48"/>
      <c r="G8438" s="48"/>
      <c r="H8438" s="1">
        <f t="shared" si="1456"/>
        <v>-23.438516982881644</v>
      </c>
      <c r="I8438" s="1">
        <f t="shared" si="1450"/>
        <v>2.4418414946068419</v>
      </c>
      <c r="J8438" s="4">
        <f>B8438+('PV model'!$B$3/15)+(I8438/60)</f>
        <v>8.7640306915767798</v>
      </c>
      <c r="K8438" s="2">
        <f t="shared" si="1451"/>
        <v>48.539539626348301</v>
      </c>
      <c r="L8438" s="2">
        <f>DEGREES(ASIN((((COS(RADIANS('PV model'!$B$2))*COS(RADIANS(H8438))*COS(RADIANS(K8438)))+(SIN(RADIANS('PV model'!$B$2))*SIN(RADIANS(H8438)))))))</f>
        <v>0.93207912523153957</v>
      </c>
      <c r="M8438" s="3">
        <f t="shared" si="1447"/>
        <v>0.93207912523153957</v>
      </c>
      <c r="N8438" s="2">
        <f t="shared" si="1452"/>
        <v>43.445779991495009</v>
      </c>
      <c r="O8438" s="2">
        <f>IF('PV model'!$B$2&gt;0, 180-N8438,IF('PV model'!$B$2&lt;0,0-N8438,N8438))</f>
        <v>136.55422000850498</v>
      </c>
      <c r="P8438" s="2">
        <f>ABS(O8438-'PV model'!$B$5)</f>
        <v>68.445779991495016</v>
      </c>
      <c r="Q8438" s="3">
        <f t="shared" si="1448"/>
        <v>89.067920874768461</v>
      </c>
      <c r="R8438" s="3">
        <f t="shared" si="1453"/>
        <v>0</v>
      </c>
      <c r="S8438" s="3">
        <f t="shared" si="1449"/>
        <v>0</v>
      </c>
      <c r="T8438" s="3">
        <f>(0.5*(1-COS(RADIANS(90-$X$3)))*(D8438+E8438)*'PV model'!$B$4)</f>
        <v>0</v>
      </c>
      <c r="U8438" s="3">
        <f t="shared" si="1454"/>
        <v>0</v>
      </c>
      <c r="V8438" s="3">
        <f>('PV model'!$B$13*(U8438/1000)*(1-'PV model'!$B$14*((20+C8438)-25))*'PV model'!$B$10)/'PV model'!$B$12</f>
        <v>0</v>
      </c>
    </row>
    <row r="8439" spans="1:22" x14ac:dyDescent="0.2">
      <c r="A8439" s="10">
        <f t="shared" si="1457"/>
        <v>352</v>
      </c>
      <c r="B8439" s="10">
        <f t="shared" si="1455"/>
        <v>10</v>
      </c>
      <c r="C8439" s="23">
        <v>3.8</v>
      </c>
      <c r="D8439" s="24">
        <v>0</v>
      </c>
      <c r="E8439" s="24">
        <v>12.348000000000001</v>
      </c>
      <c r="F8439" s="48"/>
      <c r="G8439" s="48"/>
      <c r="H8439" s="1">
        <f t="shared" si="1456"/>
        <v>-23.438516982881644</v>
      </c>
      <c r="I8439" s="1">
        <f t="shared" si="1450"/>
        <v>2.4418414946068419</v>
      </c>
      <c r="J8439" s="4">
        <f>B8439+('PV model'!$B$3/15)+(I8439/60)</f>
        <v>9.7640306915767798</v>
      </c>
      <c r="K8439" s="2">
        <f t="shared" si="1451"/>
        <v>33.539539626348301</v>
      </c>
      <c r="L8439" s="2">
        <f>DEGREES(ASIN((((COS(RADIANS('PV model'!$B$2))*COS(RADIANS(H8439))*COS(RADIANS(K8439)))+(SIN(RADIANS('PV model'!$B$2))*SIN(RADIANS(H8439)))))))</f>
        <v>6.0467301156287139</v>
      </c>
      <c r="M8439" s="3">
        <f t="shared" si="1447"/>
        <v>6.0467301156287139</v>
      </c>
      <c r="N8439" s="2">
        <f t="shared" si="1452"/>
        <v>30.647794811217359</v>
      </c>
      <c r="O8439" s="2">
        <f>IF('PV model'!$B$2&gt;0, 180-N8439,IF('PV model'!$B$2&lt;0,0-N8439,N8439))</f>
        <v>149.35220518878265</v>
      </c>
      <c r="P8439" s="2">
        <f>ABS(O8439-'PV model'!$B$5)</f>
        <v>55.647794811217352</v>
      </c>
      <c r="Q8439" s="3">
        <f t="shared" si="1448"/>
        <v>83.953269884371295</v>
      </c>
      <c r="R8439" s="3">
        <f t="shared" si="1453"/>
        <v>0</v>
      </c>
      <c r="S8439" s="3">
        <f t="shared" si="1449"/>
        <v>12.348000000000001</v>
      </c>
      <c r="T8439" s="3">
        <f>(0.5*(1-COS(RADIANS(90-$X$3)))*(D8439+E8439)*'PV model'!$B$4)</f>
        <v>0</v>
      </c>
      <c r="U8439" s="3">
        <f t="shared" si="1454"/>
        <v>12.348000000000001</v>
      </c>
      <c r="V8439" s="3">
        <f>('PV model'!$B$13*(U8439/1000)*(1-'PV model'!$B$14*((20+C8439)-25))*'PV model'!$B$10)/'PV model'!$B$12</f>
        <v>1.2402307491839999</v>
      </c>
    </row>
    <row r="8440" spans="1:22" x14ac:dyDescent="0.2">
      <c r="A8440" s="10">
        <f t="shared" si="1457"/>
        <v>352</v>
      </c>
      <c r="B8440" s="10">
        <f t="shared" si="1455"/>
        <v>11</v>
      </c>
      <c r="C8440" s="23">
        <v>3.4</v>
      </c>
      <c r="D8440" s="24">
        <v>7.8571499999999999</v>
      </c>
      <c r="E8440" s="24">
        <v>36.161999999999999</v>
      </c>
      <c r="F8440" s="48"/>
      <c r="G8440" s="48"/>
      <c r="H8440" s="1">
        <f t="shared" si="1456"/>
        <v>-23.438516982881644</v>
      </c>
      <c r="I8440" s="1">
        <f t="shared" si="1450"/>
        <v>2.4418414946068419</v>
      </c>
      <c r="J8440" s="4">
        <f>B8440+('PV model'!$B$3/15)+(I8440/60)</f>
        <v>10.76403069157678</v>
      </c>
      <c r="K8440" s="2">
        <f t="shared" si="1451"/>
        <v>18.539539626348301</v>
      </c>
      <c r="L8440" s="2">
        <f>DEGREES(ASIN((((COS(RADIANS('PV model'!$B$2))*COS(RADIANS(H8440))*COS(RADIANS(K8440)))+(SIN(RADIANS('PV model'!$B$2))*SIN(RADIANS(H8440)))))))</f>
        <v>9.4910572156193584</v>
      </c>
      <c r="M8440" s="3">
        <f t="shared" si="1447"/>
        <v>9.4910572156193584</v>
      </c>
      <c r="N8440" s="2">
        <f t="shared" si="1452"/>
        <v>17.203843029042744</v>
      </c>
      <c r="O8440" s="2">
        <f>IF('PV model'!$B$2&gt;0, 180-N8440,IF('PV model'!$B$2&lt;0,0-N8440,N8440))</f>
        <v>162.79615697095727</v>
      </c>
      <c r="P8440" s="2">
        <f>ABS(O8440-'PV model'!$B$5)</f>
        <v>42.20384302904273</v>
      </c>
      <c r="Q8440" s="3">
        <f t="shared" si="1448"/>
        <v>80.508942784380636</v>
      </c>
      <c r="R8440" s="3">
        <f t="shared" si="1453"/>
        <v>7.8571500000000016</v>
      </c>
      <c r="S8440" s="3">
        <f t="shared" si="1449"/>
        <v>38.564770681147593</v>
      </c>
      <c r="T8440" s="3">
        <f>(0.5*(1-COS(RADIANS(90-$X$3)))*(D8440+E8440)*'PV model'!$B$4)</f>
        <v>0</v>
      </c>
      <c r="U8440" s="3">
        <f t="shared" si="1454"/>
        <v>46.421920681147597</v>
      </c>
      <c r="V8440" s="3">
        <f>('PV model'!$B$13*(U8440/1000)*(1-'PV model'!$B$14*((20+C8440)-25))*'PV model'!$B$10)/'PV model'!$B$12</f>
        <v>4.6700333365117528</v>
      </c>
    </row>
    <row r="8441" spans="1:22" x14ac:dyDescent="0.2">
      <c r="A8441" s="10">
        <f t="shared" si="1457"/>
        <v>352</v>
      </c>
      <c r="B8441" s="10">
        <f t="shared" si="1455"/>
        <v>12</v>
      </c>
      <c r="C8441" s="23">
        <v>2.9</v>
      </c>
      <c r="D8441" s="24">
        <v>16.836749999999999</v>
      </c>
      <c r="E8441" s="24">
        <v>55.566000000000003</v>
      </c>
      <c r="F8441" s="48"/>
      <c r="G8441" s="48"/>
      <c r="H8441" s="1">
        <f t="shared" si="1456"/>
        <v>-23.438516982881644</v>
      </c>
      <c r="I8441" s="1">
        <f t="shared" si="1450"/>
        <v>2.4418414946068419</v>
      </c>
      <c r="J8441" s="4">
        <f>B8441+('PV model'!$B$3/15)+(I8441/60)</f>
        <v>11.76403069157678</v>
      </c>
      <c r="K8441" s="2">
        <f t="shared" si="1451"/>
        <v>3.5395396263483025</v>
      </c>
      <c r="L8441" s="2">
        <f>DEGREES(ASIN((((COS(RADIANS('PV model'!$B$2))*COS(RADIANS(H8441))*COS(RADIANS(K8441)))+(SIN(RADIANS('PV model'!$B$2))*SIN(RADIANS(H8441)))))))</f>
        <v>11.003615822041059</v>
      </c>
      <c r="M8441" s="3">
        <f t="shared" si="1447"/>
        <v>11.003615822041059</v>
      </c>
      <c r="N8441" s="2">
        <f t="shared" si="1452"/>
        <v>3.3080395709774271</v>
      </c>
      <c r="O8441" s="2">
        <f>IF('PV model'!$B$2&gt;0, 180-N8441,IF('PV model'!$B$2&lt;0,0-N8441,N8441))</f>
        <v>176.69196042902257</v>
      </c>
      <c r="P8441" s="2">
        <f>ABS(O8441-'PV model'!$B$5)</f>
        <v>28.308039570977428</v>
      </c>
      <c r="Q8441" s="3">
        <f t="shared" si="1448"/>
        <v>78.996384177958944</v>
      </c>
      <c r="R8441" s="3">
        <f t="shared" si="1453"/>
        <v>16.836750000000002</v>
      </c>
      <c r="S8441" s="3">
        <f t="shared" si="1449"/>
        <v>60.447416582893588</v>
      </c>
      <c r="T8441" s="3">
        <f>(0.5*(1-COS(RADIANS(90-$X$3)))*(D8441+E8441)*'PV model'!$B$4)</f>
        <v>0</v>
      </c>
      <c r="U8441" s="3">
        <f t="shared" si="1454"/>
        <v>77.28416658289359</v>
      </c>
      <c r="V8441" s="3">
        <f>('PV model'!$B$13*(U8441/1000)*(1-'PV model'!$B$14*((20+C8441)-25))*'PV model'!$B$10)/'PV model'!$B$12</f>
        <v>7.7902180240757017</v>
      </c>
    </row>
    <row r="8442" spans="1:22" x14ac:dyDescent="0.2">
      <c r="A8442" s="10">
        <f t="shared" si="1457"/>
        <v>352</v>
      </c>
      <c r="B8442" s="10">
        <f t="shared" si="1455"/>
        <v>13</v>
      </c>
      <c r="C8442" s="23">
        <v>3.5</v>
      </c>
      <c r="D8442" s="24">
        <v>55.000050000000002</v>
      </c>
      <c r="E8442" s="24">
        <v>62.621999999999993</v>
      </c>
      <c r="F8442" s="48"/>
      <c r="G8442" s="48"/>
      <c r="H8442" s="1">
        <f t="shared" si="1456"/>
        <v>-23.438516982881644</v>
      </c>
      <c r="I8442" s="1">
        <f t="shared" si="1450"/>
        <v>2.4418414946068419</v>
      </c>
      <c r="J8442" s="4">
        <f>B8442+('PV model'!$B$3/15)+(I8442/60)</f>
        <v>12.76403069157678</v>
      </c>
      <c r="K8442" s="2">
        <f t="shared" si="1451"/>
        <v>-11.460460373651697</v>
      </c>
      <c r="L8442" s="2">
        <f>DEGREES(ASIN((((COS(RADIANS('PV model'!$B$2))*COS(RADIANS(H8442))*COS(RADIANS(K8442)))+(SIN(RADIANS('PV model'!$B$2))*SIN(RADIANS(H8442)))))))</f>
        <v>10.457206071873726</v>
      </c>
      <c r="M8442" s="3">
        <f t="shared" si="1447"/>
        <v>10.457206071873726</v>
      </c>
      <c r="N8442" s="2">
        <f t="shared" si="1452"/>
        <v>-10.683057451669493</v>
      </c>
      <c r="O8442" s="2">
        <f>IF('PV model'!$B$2&gt;0, 180-N8442,IF('PV model'!$B$2&lt;0,0-N8442,N8442))</f>
        <v>190.6830574516695</v>
      </c>
      <c r="P8442" s="2">
        <f>ABS(O8442-'PV model'!$B$5)</f>
        <v>14.316942548330502</v>
      </c>
      <c r="Q8442" s="3">
        <f t="shared" si="1448"/>
        <v>79.542793928126272</v>
      </c>
      <c r="R8442" s="3">
        <f t="shared" si="1453"/>
        <v>55.000050000000002</v>
      </c>
      <c r="S8442" s="3">
        <f t="shared" si="1449"/>
        <v>72.138111465281995</v>
      </c>
      <c r="T8442" s="3">
        <f>(0.5*(1-COS(RADIANS(90-$X$3)))*(D8442+E8442)*'PV model'!$B$4)</f>
        <v>0</v>
      </c>
      <c r="U8442" s="3">
        <f t="shared" si="1454"/>
        <v>127.138161465282</v>
      </c>
      <c r="V8442" s="3">
        <f>('PV model'!$B$13*(U8442/1000)*(1-'PV model'!$B$14*((20+C8442)-25))*'PV model'!$B$10)/'PV model'!$B$12</f>
        <v>12.784983003790005</v>
      </c>
    </row>
    <row r="8443" spans="1:22" x14ac:dyDescent="0.2">
      <c r="A8443" s="10">
        <f t="shared" si="1457"/>
        <v>352</v>
      </c>
      <c r="B8443" s="10">
        <f t="shared" si="1455"/>
        <v>14</v>
      </c>
      <c r="C8443" s="23">
        <v>4</v>
      </c>
      <c r="D8443" s="24">
        <v>55.000050000000002</v>
      </c>
      <c r="E8443" s="24">
        <v>56.448</v>
      </c>
      <c r="F8443" s="48"/>
      <c r="G8443" s="48"/>
      <c r="H8443" s="1">
        <f t="shared" si="1456"/>
        <v>-23.438516982881644</v>
      </c>
      <c r="I8443" s="1">
        <f t="shared" si="1450"/>
        <v>2.4418414946068419</v>
      </c>
      <c r="J8443" s="4">
        <f>B8443+('PV model'!$B$3/15)+(I8443/60)</f>
        <v>13.76403069157678</v>
      </c>
      <c r="K8443" s="2">
        <f t="shared" si="1451"/>
        <v>-26.460460373651699</v>
      </c>
      <c r="L8443" s="2">
        <f>DEGREES(ASIN((((COS(RADIANS('PV model'!$B$2))*COS(RADIANS(H8443))*COS(RADIANS(K8443)))+(SIN(RADIANS('PV model'!$B$2))*SIN(RADIANS(H8443)))))))</f>
        <v>7.8987324415811742</v>
      </c>
      <c r="M8443" s="3">
        <f t="shared" si="1447"/>
        <v>7.8987324415811742</v>
      </c>
      <c r="N8443" s="2">
        <f t="shared" si="1452"/>
        <v>-24.376440602488962</v>
      </c>
      <c r="O8443" s="2">
        <f>IF('PV model'!$B$2&gt;0, 180-N8443,IF('PV model'!$B$2&lt;0,0-N8443,N8443))</f>
        <v>204.37644060248897</v>
      </c>
      <c r="P8443" s="2">
        <f>ABS(O8443-'PV model'!$B$5)</f>
        <v>0.62355939751103051</v>
      </c>
      <c r="Q8443" s="3">
        <f t="shared" si="1448"/>
        <v>82.101267558418826</v>
      </c>
      <c r="R8443" s="3">
        <f t="shared" si="1453"/>
        <v>55.00004999999998</v>
      </c>
      <c r="S8443" s="3">
        <f t="shared" si="1449"/>
        <v>64.738199750077797</v>
      </c>
      <c r="T8443" s="3">
        <f>(0.5*(1-COS(RADIANS(90-$X$3)))*(D8443+E8443)*'PV model'!$B$4)</f>
        <v>0</v>
      </c>
      <c r="U8443" s="3">
        <f t="shared" si="1454"/>
        <v>119.73824975007778</v>
      </c>
      <c r="V8443" s="3">
        <f>('PV model'!$B$13*(U8443/1000)*(1-'PV model'!$B$14*((20+C8443)-25))*'PV model'!$B$10)/'PV model'!$B$12</f>
        <v>12.016911586797844</v>
      </c>
    </row>
    <row r="8444" spans="1:22" x14ac:dyDescent="0.2">
      <c r="A8444" s="10">
        <f t="shared" si="1457"/>
        <v>352</v>
      </c>
      <c r="B8444" s="10">
        <f t="shared" si="1455"/>
        <v>15</v>
      </c>
      <c r="C8444" s="23">
        <v>4.5999999999999996</v>
      </c>
      <c r="D8444" s="24">
        <v>30.306149999999999</v>
      </c>
      <c r="E8444" s="24">
        <v>31.752000000000002</v>
      </c>
      <c r="F8444" s="48"/>
      <c r="G8444" s="48"/>
      <c r="H8444" s="1">
        <f t="shared" si="1456"/>
        <v>-23.438516982881644</v>
      </c>
      <c r="I8444" s="1">
        <f t="shared" si="1450"/>
        <v>2.4418414946068419</v>
      </c>
      <c r="J8444" s="4">
        <f>B8444+('PV model'!$B$3/15)+(I8444/60)</f>
        <v>14.76403069157678</v>
      </c>
      <c r="K8444" s="2">
        <f t="shared" si="1451"/>
        <v>-41.460460373651699</v>
      </c>
      <c r="L8444" s="2">
        <f>DEGREES(ASIN((((COS(RADIANS('PV model'!$B$2))*COS(RADIANS(H8444))*COS(RADIANS(K8444)))+(SIN(RADIANS('PV model'!$B$2))*SIN(RADIANS(H8444)))))))</f>
        <v>3.5339209129865412</v>
      </c>
      <c r="M8444" s="3">
        <f t="shared" si="1447"/>
        <v>3.5339209129865412</v>
      </c>
      <c r="N8444" s="2">
        <f t="shared" si="1452"/>
        <v>-37.490403287853347</v>
      </c>
      <c r="O8444" s="2">
        <f>IF('PV model'!$B$2&gt;0, 180-N8444,IF('PV model'!$B$2&lt;0,0-N8444,N8444))</f>
        <v>217.49040328785335</v>
      </c>
      <c r="P8444" s="2">
        <f>ABS(O8444-'PV model'!$B$5)</f>
        <v>12.490403287853354</v>
      </c>
      <c r="Q8444" s="3">
        <f t="shared" si="1448"/>
        <v>86.466079087013455</v>
      </c>
      <c r="R8444" s="3">
        <f t="shared" si="1453"/>
        <v>30.306150000000038</v>
      </c>
      <c r="S8444" s="3">
        <f t="shared" si="1449"/>
        <v>35.995718111279523</v>
      </c>
      <c r="T8444" s="3">
        <f>(0.5*(1-COS(RADIANS(90-$X$3)))*(D8444+E8444)*'PV model'!$B$4)</f>
        <v>0</v>
      </c>
      <c r="U8444" s="3">
        <f t="shared" si="1454"/>
        <v>66.30186811127956</v>
      </c>
      <c r="V8444" s="3">
        <f>('PV model'!$B$13*(U8444/1000)*(1-'PV model'!$B$14*((20+C8444)-25))*'PV model'!$B$10)/'PV model'!$B$12</f>
        <v>6.6381387919817501</v>
      </c>
    </row>
    <row r="8445" spans="1:22" x14ac:dyDescent="0.2">
      <c r="A8445" s="10">
        <f t="shared" si="1457"/>
        <v>352</v>
      </c>
      <c r="B8445" s="10">
        <f t="shared" si="1455"/>
        <v>16</v>
      </c>
      <c r="C8445" s="23">
        <v>4.3</v>
      </c>
      <c r="D8445" s="24">
        <v>0</v>
      </c>
      <c r="E8445" s="24">
        <v>5.2920000000000007</v>
      </c>
      <c r="F8445" s="48"/>
      <c r="G8445" s="48"/>
      <c r="H8445" s="1">
        <f t="shared" si="1456"/>
        <v>-23.438516982881644</v>
      </c>
      <c r="I8445" s="1">
        <f t="shared" si="1450"/>
        <v>2.4418414946068419</v>
      </c>
      <c r="J8445" s="4">
        <f>B8445+('PV model'!$B$3/15)+(I8445/60)</f>
        <v>15.76403069157678</v>
      </c>
      <c r="K8445" s="2">
        <f t="shared" si="1451"/>
        <v>-56.460460373651699</v>
      </c>
      <c r="L8445" s="2">
        <f>DEGREES(ASIN((((COS(RADIANS('PV model'!$B$2))*COS(RADIANS(H8445))*COS(RADIANS(K8445)))+(SIN(RADIANS('PV model'!$B$2))*SIN(RADIANS(H8445)))))))</f>
        <v>-2.3316618851511093</v>
      </c>
      <c r="M8445" s="3">
        <f t="shared" si="1447"/>
        <v>0</v>
      </c>
      <c r="N8445" s="2">
        <f t="shared" si="1452"/>
        <v>-49.939367456605922</v>
      </c>
      <c r="O8445" s="2">
        <f>IF('PV model'!$B$2&gt;0, 180-N8445,IF('PV model'!$B$2&lt;0,0-N8445,N8445))</f>
        <v>229.93936745660591</v>
      </c>
      <c r="P8445" s="2">
        <f>ABS(O8445-'PV model'!$B$5)</f>
        <v>24.939367456605908</v>
      </c>
      <c r="Q8445" s="3">
        <f t="shared" si="1448"/>
        <v>92.331661885151107</v>
      </c>
      <c r="R8445" s="3">
        <f t="shared" si="1453"/>
        <v>0</v>
      </c>
      <c r="S8445" s="3">
        <f t="shared" si="1449"/>
        <v>5.2920000000000007</v>
      </c>
      <c r="T8445" s="3">
        <f>(0.5*(1-COS(RADIANS(90-$X$3)))*(D8445+E8445)*'PV model'!$B$4)</f>
        <v>0</v>
      </c>
      <c r="U8445" s="3">
        <f t="shared" si="1454"/>
        <v>5.2920000000000007</v>
      </c>
      <c r="V8445" s="3">
        <f>('PV model'!$B$13*(U8445/1000)*(1-'PV model'!$B$14*((20+C8445)-25))*'PV model'!$B$10)/'PV model'!$B$12</f>
        <v>0.53046948729600008</v>
      </c>
    </row>
    <row r="8446" spans="1:22" x14ac:dyDescent="0.2">
      <c r="A8446" s="10">
        <f t="shared" si="1457"/>
        <v>352</v>
      </c>
      <c r="B8446" s="10">
        <f t="shared" si="1455"/>
        <v>17</v>
      </c>
      <c r="C8446" s="23">
        <v>4.0999999999999996</v>
      </c>
      <c r="D8446" s="24">
        <v>0</v>
      </c>
      <c r="E8446" s="24">
        <v>0</v>
      </c>
      <c r="F8446" s="48"/>
      <c r="G8446" s="48"/>
      <c r="H8446" s="1">
        <f t="shared" si="1456"/>
        <v>-23.438516982881644</v>
      </c>
      <c r="I8446" s="1">
        <f t="shared" si="1450"/>
        <v>2.4418414946068419</v>
      </c>
      <c r="J8446" s="4">
        <f>B8446+('PV model'!$B$3/15)+(I8446/60)</f>
        <v>16.764030691576782</v>
      </c>
      <c r="K8446" s="2">
        <f t="shared" si="1451"/>
        <v>-71.460460373651728</v>
      </c>
      <c r="L8446" s="2">
        <f>DEGREES(ASIN((((COS(RADIANS('PV model'!$B$2))*COS(RADIANS(H8446))*COS(RADIANS(K8446)))+(SIN(RADIANS('PV model'!$B$2))*SIN(RADIANS(H8446)))))))</f>
        <v>-9.3563553641292145</v>
      </c>
      <c r="M8446" s="3">
        <f t="shared" si="1447"/>
        <v>0</v>
      </c>
      <c r="N8446" s="2">
        <f t="shared" si="1452"/>
        <v>-61.836282210989452</v>
      </c>
      <c r="O8446" s="2">
        <f>IF('PV model'!$B$2&gt;0, 180-N8446,IF('PV model'!$B$2&lt;0,0-N8446,N8446))</f>
        <v>241.83628221098945</v>
      </c>
      <c r="P8446" s="2">
        <f>ABS(O8446-'PV model'!$B$5)</f>
        <v>36.836282210989452</v>
      </c>
      <c r="Q8446" s="3">
        <f t="shared" si="1448"/>
        <v>99.356355364129215</v>
      </c>
      <c r="R8446" s="3">
        <f t="shared" si="1453"/>
        <v>0</v>
      </c>
      <c r="S8446" s="3">
        <f t="shared" si="1449"/>
        <v>0</v>
      </c>
      <c r="T8446" s="3">
        <f>(0.5*(1-COS(RADIANS(90-$X$3)))*(D8446+E8446)*'PV model'!$B$4)</f>
        <v>0</v>
      </c>
      <c r="U8446" s="3">
        <f t="shared" si="1454"/>
        <v>0</v>
      </c>
      <c r="V8446" s="3">
        <f>('PV model'!$B$13*(U8446/1000)*(1-'PV model'!$B$14*((20+C8446)-25))*'PV model'!$B$10)/'PV model'!$B$12</f>
        <v>0</v>
      </c>
    </row>
    <row r="8447" spans="1:22" x14ac:dyDescent="0.2">
      <c r="A8447" s="10">
        <f t="shared" si="1457"/>
        <v>352</v>
      </c>
      <c r="B8447" s="10">
        <f t="shared" si="1455"/>
        <v>18</v>
      </c>
      <c r="C8447" s="23">
        <v>3.8</v>
      </c>
      <c r="D8447" s="24">
        <v>0</v>
      </c>
      <c r="E8447" s="24">
        <v>0</v>
      </c>
      <c r="F8447" s="48"/>
      <c r="G8447" s="48"/>
      <c r="H8447" s="1">
        <f t="shared" si="1456"/>
        <v>-23.438516982881644</v>
      </c>
      <c r="I8447" s="1">
        <f t="shared" si="1450"/>
        <v>2.4418414946068419</v>
      </c>
      <c r="J8447" s="4">
        <f>B8447+('PV model'!$B$3/15)+(I8447/60)</f>
        <v>17.764030691576782</v>
      </c>
      <c r="K8447" s="2">
        <f t="shared" si="1451"/>
        <v>-86.460460373651728</v>
      </c>
      <c r="L8447" s="2">
        <f>DEGREES(ASIN((((COS(RADIANS('PV model'!$B$2))*COS(RADIANS(H8447))*COS(RADIANS(K8447)))+(SIN(RADIANS('PV model'!$B$2))*SIN(RADIANS(H8447)))))))</f>
        <v>-17.201033265474837</v>
      </c>
      <c r="M8447" s="3">
        <f t="shared" si="1447"/>
        <v>0</v>
      </c>
      <c r="N8447" s="2">
        <f t="shared" si="1452"/>
        <v>-73.458371150714044</v>
      </c>
      <c r="O8447" s="2">
        <f>IF('PV model'!$B$2&gt;0, 180-N8447,IF('PV model'!$B$2&lt;0,0-N8447,N8447))</f>
        <v>253.45837115071404</v>
      </c>
      <c r="P8447" s="2">
        <f>ABS(O8447-'PV model'!$B$5)</f>
        <v>48.458371150714044</v>
      </c>
      <c r="Q8447" s="3">
        <f t="shared" si="1448"/>
        <v>107.20103326547483</v>
      </c>
      <c r="R8447" s="3">
        <f t="shared" si="1453"/>
        <v>0</v>
      </c>
      <c r="S8447" s="3">
        <f t="shared" si="1449"/>
        <v>0</v>
      </c>
      <c r="T8447" s="3">
        <f>(0.5*(1-COS(RADIANS(90-$X$3)))*(D8447+E8447)*'PV model'!$B$4)</f>
        <v>0</v>
      </c>
      <c r="U8447" s="3">
        <f t="shared" si="1454"/>
        <v>0</v>
      </c>
      <c r="V8447" s="3">
        <f>('PV model'!$B$13*(U8447/1000)*(1-'PV model'!$B$14*((20+C8447)-25))*'PV model'!$B$10)/'PV model'!$B$12</f>
        <v>0</v>
      </c>
    </row>
    <row r="8448" spans="1:22" x14ac:dyDescent="0.2">
      <c r="A8448" s="10">
        <f t="shared" si="1457"/>
        <v>352</v>
      </c>
      <c r="B8448" s="10">
        <f t="shared" si="1455"/>
        <v>19</v>
      </c>
      <c r="C8448" s="23">
        <v>4</v>
      </c>
      <c r="D8448" s="24">
        <v>0</v>
      </c>
      <c r="E8448" s="24">
        <v>0</v>
      </c>
      <c r="F8448" s="48"/>
      <c r="G8448" s="48"/>
      <c r="H8448" s="1">
        <f t="shared" si="1456"/>
        <v>-23.438516982881644</v>
      </c>
      <c r="I8448" s="1">
        <f t="shared" si="1450"/>
        <v>2.4418414946068419</v>
      </c>
      <c r="J8448" s="4">
        <f>B8448+('PV model'!$B$3/15)+(I8448/60)</f>
        <v>18.764030691576782</v>
      </c>
      <c r="K8448" s="2">
        <f t="shared" si="1451"/>
        <v>-101.46046037365173</v>
      </c>
      <c r="L8448" s="2">
        <f>DEGREES(ASIN((((COS(RADIANS('PV model'!$B$2))*COS(RADIANS(H8448))*COS(RADIANS(K8448)))+(SIN(RADIANS('PV model'!$B$2))*SIN(RADIANS(H8448)))))))</f>
        <v>-25.53501194938536</v>
      </c>
      <c r="M8448" s="3">
        <f t="shared" si="1447"/>
        <v>0</v>
      </c>
      <c r="N8448" s="2">
        <f t="shared" si="1452"/>
        <v>-85.228274325146799</v>
      </c>
      <c r="O8448" s="2">
        <f>IF('PV model'!$B$2&gt;0, 180-N8448,IF('PV model'!$B$2&lt;0,0-N8448,N8448))</f>
        <v>265.2282743251468</v>
      </c>
      <c r="P8448" s="2">
        <f>ABS(O8448-'PV model'!$B$5)</f>
        <v>60.228274325146799</v>
      </c>
      <c r="Q8448" s="3">
        <f t="shared" si="1448"/>
        <v>115.53501194938535</v>
      </c>
      <c r="R8448" s="3">
        <f t="shared" si="1453"/>
        <v>0</v>
      </c>
      <c r="S8448" s="3">
        <f t="shared" si="1449"/>
        <v>0</v>
      </c>
      <c r="T8448" s="3">
        <f>(0.5*(1-COS(RADIANS(90-$X$3)))*(D8448+E8448)*'PV model'!$B$4)</f>
        <v>0</v>
      </c>
      <c r="U8448" s="3">
        <f t="shared" si="1454"/>
        <v>0</v>
      </c>
      <c r="V8448" s="3">
        <f>('PV model'!$B$13*(U8448/1000)*(1-'PV model'!$B$14*((20+C8448)-25))*'PV model'!$B$10)/'PV model'!$B$12</f>
        <v>0</v>
      </c>
    </row>
    <row r="8449" spans="1:22" x14ac:dyDescent="0.2">
      <c r="A8449" s="10">
        <f t="shared" si="1457"/>
        <v>352</v>
      </c>
      <c r="B8449" s="10">
        <f t="shared" si="1455"/>
        <v>20</v>
      </c>
      <c r="C8449" s="23">
        <v>4.0999999999999996</v>
      </c>
      <c r="D8449" s="24">
        <v>0</v>
      </c>
      <c r="E8449" s="24">
        <v>0</v>
      </c>
      <c r="F8449" s="48"/>
      <c r="G8449" s="48"/>
      <c r="H8449" s="1">
        <f t="shared" si="1456"/>
        <v>-23.438516982881644</v>
      </c>
      <c r="I8449" s="1">
        <f t="shared" si="1450"/>
        <v>2.4418414946068419</v>
      </c>
      <c r="J8449" s="4">
        <f>B8449+('PV model'!$B$3/15)+(I8449/60)</f>
        <v>19.764030691576782</v>
      </c>
      <c r="K8449" s="2">
        <f t="shared" si="1451"/>
        <v>-116.46046037365173</v>
      </c>
      <c r="L8449" s="2">
        <f>DEGREES(ASIN((((COS(RADIANS('PV model'!$B$2))*COS(RADIANS(H8449))*COS(RADIANS(K8449)))+(SIN(RADIANS('PV model'!$B$2))*SIN(RADIANS(H8449)))))))</f>
        <v>-34.011773271726803</v>
      </c>
      <c r="M8449" s="3">
        <f t="shared" si="1447"/>
        <v>0</v>
      </c>
      <c r="N8449" s="2">
        <f t="shared" si="1452"/>
        <v>-82.26136881567102</v>
      </c>
      <c r="O8449" s="2">
        <f>IF('PV model'!$B$2&gt;0, 180-N8449,IF('PV model'!$B$2&lt;0,0-N8449,N8449))</f>
        <v>262.26136881567101</v>
      </c>
      <c r="P8449" s="2">
        <f>ABS(O8449-'PV model'!$B$5)</f>
        <v>57.261368815671005</v>
      </c>
      <c r="Q8449" s="3">
        <f t="shared" si="1448"/>
        <v>124.01177327172681</v>
      </c>
      <c r="R8449" s="3">
        <f t="shared" si="1453"/>
        <v>0</v>
      </c>
      <c r="S8449" s="3">
        <f t="shared" si="1449"/>
        <v>0</v>
      </c>
      <c r="T8449" s="3">
        <f>(0.5*(1-COS(RADIANS(90-$X$3)))*(D8449+E8449)*'PV model'!$B$4)</f>
        <v>0</v>
      </c>
      <c r="U8449" s="3">
        <f t="shared" si="1454"/>
        <v>0</v>
      </c>
      <c r="V8449" s="3">
        <f>('PV model'!$B$13*(U8449/1000)*(1-'PV model'!$B$14*((20+C8449)-25))*'PV model'!$B$10)/'PV model'!$B$12</f>
        <v>0</v>
      </c>
    </row>
    <row r="8450" spans="1:22" x14ac:dyDescent="0.2">
      <c r="A8450" s="10">
        <f t="shared" si="1457"/>
        <v>352</v>
      </c>
      <c r="B8450" s="10">
        <f t="shared" si="1455"/>
        <v>21</v>
      </c>
      <c r="C8450" s="23">
        <v>4.3</v>
      </c>
      <c r="D8450" s="24">
        <v>0</v>
      </c>
      <c r="E8450" s="24">
        <v>0</v>
      </c>
      <c r="F8450" s="48"/>
      <c r="G8450" s="48"/>
      <c r="H8450" s="1">
        <f t="shared" si="1456"/>
        <v>-23.438516982881644</v>
      </c>
      <c r="I8450" s="1">
        <f t="shared" si="1450"/>
        <v>2.4418414946068419</v>
      </c>
      <c r="J8450" s="4">
        <f>B8450+('PV model'!$B$3/15)+(I8450/60)</f>
        <v>20.764030691576782</v>
      </c>
      <c r="K8450" s="2">
        <f t="shared" si="1451"/>
        <v>-131.46046037365173</v>
      </c>
      <c r="L8450" s="2">
        <f>DEGREES(ASIN((((COS(RADIANS('PV model'!$B$2))*COS(RADIANS(H8450))*COS(RADIANS(K8450)))+(SIN(RADIANS('PV model'!$B$2))*SIN(RADIANS(H8450)))))))</f>
        <v>-42.212627723035553</v>
      </c>
      <c r="M8450" s="3">
        <f t="shared" si="1447"/>
        <v>0</v>
      </c>
      <c r="N8450" s="2">
        <f t="shared" si="1452"/>
        <v>-68.176628998447868</v>
      </c>
      <c r="O8450" s="2">
        <f>IF('PV model'!$B$2&gt;0, 180-N8450,IF('PV model'!$B$2&lt;0,0-N8450,N8450))</f>
        <v>248.17662899844788</v>
      </c>
      <c r="P8450" s="2">
        <f>ABS(O8450-'PV model'!$B$5)</f>
        <v>43.176628998447882</v>
      </c>
      <c r="Q8450" s="3">
        <f t="shared" si="1448"/>
        <v>132.21262772303555</v>
      </c>
      <c r="R8450" s="3">
        <f t="shared" si="1453"/>
        <v>0</v>
      </c>
      <c r="S8450" s="3">
        <f t="shared" si="1449"/>
        <v>0</v>
      </c>
      <c r="T8450" s="3">
        <f>(0.5*(1-COS(RADIANS(90-$X$3)))*(D8450+E8450)*'PV model'!$B$4)</f>
        <v>0</v>
      </c>
      <c r="U8450" s="3">
        <f t="shared" si="1454"/>
        <v>0</v>
      </c>
      <c r="V8450" s="3">
        <f>('PV model'!$B$13*(U8450/1000)*(1-'PV model'!$B$14*((20+C8450)-25))*'PV model'!$B$10)/'PV model'!$B$12</f>
        <v>0</v>
      </c>
    </row>
    <row r="8451" spans="1:22" x14ac:dyDescent="0.2">
      <c r="A8451" s="10">
        <f t="shared" si="1457"/>
        <v>352</v>
      </c>
      <c r="B8451" s="10">
        <f t="shared" si="1455"/>
        <v>22</v>
      </c>
      <c r="C8451" s="23">
        <v>4.0999999999999996</v>
      </c>
      <c r="D8451" s="24">
        <v>0</v>
      </c>
      <c r="E8451" s="24">
        <v>0</v>
      </c>
      <c r="F8451" s="48"/>
      <c r="G8451" s="48"/>
      <c r="H8451" s="1">
        <f t="shared" si="1456"/>
        <v>-23.438516982881644</v>
      </c>
      <c r="I8451" s="1">
        <f t="shared" si="1450"/>
        <v>2.4418414946068419</v>
      </c>
      <c r="J8451" s="4">
        <f>B8451+('PV model'!$B$3/15)+(I8451/60)</f>
        <v>21.764030691576782</v>
      </c>
      <c r="K8451" s="2">
        <f t="shared" si="1451"/>
        <v>-146.46046037365173</v>
      </c>
      <c r="L8451" s="2">
        <f>DEGREES(ASIN((((COS(RADIANS('PV model'!$B$2))*COS(RADIANS(H8451))*COS(RADIANS(K8451)))+(SIN(RADIANS('PV model'!$B$2))*SIN(RADIANS(H8451)))))))</f>
        <v>-49.548572831899214</v>
      </c>
      <c r="M8451" s="3">
        <f t="shared" si="1447"/>
        <v>0</v>
      </c>
      <c r="N8451" s="2">
        <f t="shared" si="1452"/>
        <v>-51.381622492464622</v>
      </c>
      <c r="O8451" s="2">
        <f>IF('PV model'!$B$2&gt;0, 180-N8451,IF('PV model'!$B$2&lt;0,0-N8451,N8451))</f>
        <v>231.38162249246463</v>
      </c>
      <c r="P8451" s="2">
        <f>ABS(O8451-'PV model'!$B$5)</f>
        <v>26.381622492464629</v>
      </c>
      <c r="Q8451" s="3">
        <f t="shared" si="1448"/>
        <v>139.54857283189921</v>
      </c>
      <c r="R8451" s="3">
        <f t="shared" si="1453"/>
        <v>0</v>
      </c>
      <c r="S8451" s="3">
        <f t="shared" si="1449"/>
        <v>0</v>
      </c>
      <c r="T8451" s="3">
        <f>(0.5*(1-COS(RADIANS(90-$X$3)))*(D8451+E8451)*'PV model'!$B$4)</f>
        <v>0</v>
      </c>
      <c r="U8451" s="3">
        <f t="shared" si="1454"/>
        <v>0</v>
      </c>
      <c r="V8451" s="3">
        <f>('PV model'!$B$13*(U8451/1000)*(1-'PV model'!$B$14*((20+C8451)-25))*'PV model'!$B$10)/'PV model'!$B$12</f>
        <v>0</v>
      </c>
    </row>
    <row r="8452" spans="1:22" x14ac:dyDescent="0.2">
      <c r="A8452" s="10">
        <f t="shared" si="1457"/>
        <v>352</v>
      </c>
      <c r="B8452" s="10">
        <f t="shared" si="1455"/>
        <v>23</v>
      </c>
      <c r="C8452" s="23">
        <v>3.8</v>
      </c>
      <c r="D8452" s="24">
        <v>0</v>
      </c>
      <c r="E8452" s="24">
        <v>0</v>
      </c>
      <c r="F8452" s="48"/>
      <c r="G8452" s="48"/>
      <c r="H8452" s="1">
        <f t="shared" si="1456"/>
        <v>-23.438516982881644</v>
      </c>
      <c r="I8452" s="1">
        <f t="shared" si="1450"/>
        <v>2.4418414946068419</v>
      </c>
      <c r="J8452" s="4">
        <f>B8452+('PV model'!$B$3/15)+(I8452/60)</f>
        <v>22.764030691576782</v>
      </c>
      <c r="K8452" s="2">
        <f t="shared" si="1451"/>
        <v>-161.46046037365173</v>
      </c>
      <c r="L8452" s="2">
        <f>DEGREES(ASIN((((COS(RADIANS('PV model'!$B$2))*COS(RADIANS(H8452))*COS(RADIANS(K8452)))+(SIN(RADIANS('PV model'!$B$2))*SIN(RADIANS(H8452)))))))</f>
        <v>-55.135916842389435</v>
      </c>
      <c r="M8452" s="3">
        <f t="shared" si="1447"/>
        <v>0</v>
      </c>
      <c r="N8452" s="2">
        <f t="shared" si="1452"/>
        <v>-30.686119917765456</v>
      </c>
      <c r="O8452" s="2">
        <f>IF('PV model'!$B$2&gt;0, 180-N8452,IF('PV model'!$B$2&lt;0,0-N8452,N8452))</f>
        <v>210.68611991776547</v>
      </c>
      <c r="P8452" s="2">
        <f>ABS(O8452-'PV model'!$B$5)</f>
        <v>5.6861199177654669</v>
      </c>
      <c r="Q8452" s="3">
        <f t="shared" si="1448"/>
        <v>145.13591684238943</v>
      </c>
      <c r="R8452" s="3">
        <f t="shared" si="1453"/>
        <v>0</v>
      </c>
      <c r="S8452" s="3">
        <f t="shared" si="1449"/>
        <v>0</v>
      </c>
      <c r="T8452" s="3">
        <f>(0.5*(1-COS(RADIANS(90-$X$3)))*(D8452+E8452)*'PV model'!$B$4)</f>
        <v>0</v>
      </c>
      <c r="U8452" s="3">
        <f t="shared" si="1454"/>
        <v>0</v>
      </c>
      <c r="V8452" s="3">
        <f>('PV model'!$B$13*(U8452/1000)*(1-'PV model'!$B$14*((20+C8452)-25))*'PV model'!$B$10)/'PV model'!$B$12</f>
        <v>0</v>
      </c>
    </row>
    <row r="8453" spans="1:22" x14ac:dyDescent="0.2">
      <c r="A8453" s="10">
        <f t="shared" si="1457"/>
        <v>352</v>
      </c>
      <c r="B8453" s="10">
        <f t="shared" si="1455"/>
        <v>24</v>
      </c>
      <c r="C8453" s="23">
        <v>3.6</v>
      </c>
      <c r="D8453" s="24">
        <v>0</v>
      </c>
      <c r="E8453" s="24">
        <v>0</v>
      </c>
      <c r="F8453" s="48"/>
      <c r="G8453" s="48"/>
      <c r="H8453" s="1">
        <f t="shared" si="1456"/>
        <v>-23.438516982881644</v>
      </c>
      <c r="I8453" s="1">
        <f t="shared" si="1450"/>
        <v>2.4418414946068419</v>
      </c>
      <c r="J8453" s="4">
        <f>B8453+('PV model'!$B$3/15)+(I8453/60)</f>
        <v>23.764030691576782</v>
      </c>
      <c r="K8453" s="2">
        <f t="shared" si="1451"/>
        <v>-176.46046037365173</v>
      </c>
      <c r="L8453" s="2">
        <f>DEGREES(ASIN((((COS(RADIANS('PV model'!$B$2))*COS(RADIANS(H8453))*COS(RADIANS(K8453)))+(SIN(RADIANS('PV model'!$B$2))*SIN(RADIANS(H8453)))))))</f>
        <v>-57.831677786701391</v>
      </c>
      <c r="M8453" s="3">
        <f t="shared" si="1447"/>
        <v>0</v>
      </c>
      <c r="N8453" s="2">
        <f t="shared" si="1452"/>
        <v>-6.1072892556570801</v>
      </c>
      <c r="O8453" s="2">
        <f>IF('PV model'!$B$2&gt;0, 180-N8453,IF('PV model'!$B$2&lt;0,0-N8453,N8453))</f>
        <v>186.10728925565709</v>
      </c>
      <c r="P8453" s="2">
        <f>ABS(O8453-'PV model'!$B$5)</f>
        <v>18.892710744342907</v>
      </c>
      <c r="Q8453" s="3">
        <f t="shared" si="1448"/>
        <v>147.83167778670139</v>
      </c>
      <c r="R8453" s="3">
        <f t="shared" si="1453"/>
        <v>0</v>
      </c>
      <c r="S8453" s="3">
        <f t="shared" si="1449"/>
        <v>0</v>
      </c>
      <c r="T8453" s="3">
        <f>(0.5*(1-COS(RADIANS(90-$X$3)))*(D8453+E8453)*'PV model'!$B$4)</f>
        <v>0</v>
      </c>
      <c r="U8453" s="3">
        <f t="shared" si="1454"/>
        <v>0</v>
      </c>
      <c r="V8453" s="3">
        <f>('PV model'!$B$13*(U8453/1000)*(1-'PV model'!$B$14*((20+C8453)-25))*'PV model'!$B$10)/'PV model'!$B$12</f>
        <v>0</v>
      </c>
    </row>
    <row r="8454" spans="1:22" x14ac:dyDescent="0.2">
      <c r="A8454" s="10">
        <f t="shared" si="1457"/>
        <v>353</v>
      </c>
      <c r="B8454" s="10">
        <f t="shared" si="1455"/>
        <v>1</v>
      </c>
      <c r="C8454" s="23">
        <v>3.5</v>
      </c>
      <c r="D8454" s="24">
        <v>0</v>
      </c>
      <c r="E8454" s="24">
        <v>0</v>
      </c>
      <c r="F8454" s="48"/>
      <c r="G8454" s="48"/>
      <c r="H8454" s="1">
        <f t="shared" si="1456"/>
        <v>-23.454228863150067</v>
      </c>
      <c r="I8454" s="1">
        <f t="shared" si="1450"/>
        <v>1.9723193217968209</v>
      </c>
      <c r="J8454" s="4">
        <f>B8454+('PV model'!$B$3/15)+(I8454/60)</f>
        <v>0.75620532202994706</v>
      </c>
      <c r="K8454" s="2">
        <f t="shared" si="1451"/>
        <v>168.6569201695508</v>
      </c>
      <c r="L8454" s="2">
        <f>DEGREES(ASIN((((COS(RADIANS('PV model'!$B$2))*COS(RADIANS(H8454))*COS(RADIANS(K8454)))+(SIN(RADIANS('PV model'!$B$2))*SIN(RADIANS(H8454)))))))</f>
        <v>-56.874439003631522</v>
      </c>
      <c r="M8454" s="3">
        <f t="shared" ref="M8454:M8517" si="1458">IF(L8454&gt;0, L8454, 0)</f>
        <v>0</v>
      </c>
      <c r="N8454" s="2">
        <f t="shared" si="1452"/>
        <v>19.279452528855792</v>
      </c>
      <c r="O8454" s="2">
        <f>IF('PV model'!$B$2&gt;0, 180-N8454,IF('PV model'!$B$2&lt;0,0-N8454,N8454))</f>
        <v>160.72054747114422</v>
      </c>
      <c r="P8454" s="2">
        <f>ABS(O8454-'PV model'!$B$5)</f>
        <v>44.279452528855785</v>
      </c>
      <c r="Q8454" s="3">
        <f t="shared" ref="Q8454:Q8517" si="1459">DEGREES(ACOS((SIN(RADIANS(L8454))*COS(RADIANS(90-$X$3))+COS(RADIANS(L8454))*COS(RADIANS(P8454))*SIN(RADIANS(90-$X$3)))))</f>
        <v>146.87443900363152</v>
      </c>
      <c r="R8454" s="3">
        <f t="shared" si="1453"/>
        <v>0</v>
      </c>
      <c r="S8454" s="3">
        <f t="shared" ref="S8454:S8517" si="1460">IF($Z$3=TRUE, IF(E8454=0,0,E8454*(0.5*(1+COS(RADIANS(90-$X$3))*(1+(1-(E8454^2/(D8454+E8454)^2))*(SIN(RADIANS(0.5*$X$3))^3)))*(1+(1-(E8454^2/(D8454+E8454)^2))*(COS(RADIANS(Q8454))^2)*(SIN(RADIANS(90-L8454))^3)))), IF(E8454=0,0,E8454*(0.5*(1+COS(RADIANS(90-$X$3))))))</f>
        <v>0</v>
      </c>
      <c r="T8454" s="3">
        <f>(0.5*(1-COS(RADIANS(90-$X$3)))*(D8454+E8454)*'PV model'!$B$4)</f>
        <v>0</v>
      </c>
      <c r="U8454" s="3">
        <f t="shared" si="1454"/>
        <v>0</v>
      </c>
      <c r="V8454" s="3">
        <f>('PV model'!$B$13*(U8454/1000)*(1-'PV model'!$B$14*((20+C8454)-25))*'PV model'!$B$10)/'PV model'!$B$12</f>
        <v>0</v>
      </c>
    </row>
    <row r="8455" spans="1:22" x14ac:dyDescent="0.2">
      <c r="A8455" s="10">
        <f t="shared" si="1457"/>
        <v>353</v>
      </c>
      <c r="B8455" s="10">
        <f t="shared" si="1455"/>
        <v>2</v>
      </c>
      <c r="C8455" s="23">
        <v>3.4</v>
      </c>
      <c r="D8455" s="24">
        <v>0</v>
      </c>
      <c r="E8455" s="24">
        <v>0</v>
      </c>
      <c r="F8455" s="48"/>
      <c r="G8455" s="48"/>
      <c r="H8455" s="1">
        <f t="shared" si="1456"/>
        <v>-23.454228863150067</v>
      </c>
      <c r="I8455" s="1">
        <f t="shared" ref="I8455:I8518" si="1461">9.87*SIN(RADIANS(1.978*A8455-160.22))-7.53*COS(RADIANS(0.989*A8455-80.11))-1.5*SIN((RADIANS(0.989*A8455-80.11)))</f>
        <v>1.9723193217968209</v>
      </c>
      <c r="J8455" s="4">
        <f>B8455+('PV model'!$B$3/15)+(I8455/60)</f>
        <v>1.7562053220299472</v>
      </c>
      <c r="K8455" s="2">
        <f t="shared" ref="K8455:K8518" si="1462">15*(12-J8455)</f>
        <v>153.6569201695508</v>
      </c>
      <c r="L8455" s="2">
        <f>DEGREES(ASIN((((COS(RADIANS('PV model'!$B$2))*COS(RADIANS(H8455))*COS(RADIANS(K8455)))+(SIN(RADIANS('PV model'!$B$2))*SIN(RADIANS(H8455)))))))</f>
        <v>-52.529314544104821</v>
      </c>
      <c r="M8455" s="3">
        <f t="shared" si="1458"/>
        <v>0</v>
      </c>
      <c r="N8455" s="2">
        <f t="shared" ref="N8455:N8518" si="1463">DEGREES(ASIN((COS(RADIANS(H8455))*SIN(RADIANS(K8455)))/COS(RADIANS(L8455))))</f>
        <v>42.001636087293896</v>
      </c>
      <c r="O8455" s="2">
        <f>IF('PV model'!$B$2&gt;0, 180-N8455,IF('PV model'!$B$2&lt;0,0-N8455,N8455))</f>
        <v>137.99836391270611</v>
      </c>
      <c r="P8455" s="2">
        <f>ABS(O8455-'PV model'!$B$5)</f>
        <v>67.001636087293889</v>
      </c>
      <c r="Q8455" s="3">
        <f t="shared" si="1459"/>
        <v>142.52931454410481</v>
      </c>
      <c r="R8455" s="3">
        <f t="shared" ref="R8455:R8518" si="1464">IF(D8455=0,0,D8455*COS(RADIANS(Q8455))/SIN(RADIANS(L8455)))</f>
        <v>0</v>
      </c>
      <c r="S8455" s="3">
        <f t="shared" si="1460"/>
        <v>0</v>
      </c>
      <c r="T8455" s="3">
        <f>(0.5*(1-COS(RADIANS(90-$X$3)))*(D8455+E8455)*'PV model'!$B$4)</f>
        <v>0</v>
      </c>
      <c r="U8455" s="3">
        <f t="shared" ref="U8455:U8518" si="1465">R8455+S8455+T8455</f>
        <v>0</v>
      </c>
      <c r="V8455" s="3">
        <f>('PV model'!$B$13*(U8455/1000)*(1-'PV model'!$B$14*((20+C8455)-25))*'PV model'!$B$10)/'PV model'!$B$12</f>
        <v>0</v>
      </c>
    </row>
    <row r="8456" spans="1:22" x14ac:dyDescent="0.2">
      <c r="A8456" s="10">
        <f t="shared" si="1457"/>
        <v>353</v>
      </c>
      <c r="B8456" s="10">
        <f t="shared" ref="B8456:B8519" si="1466">IF(B8455&lt;24,B8455+1,1)</f>
        <v>3</v>
      </c>
      <c r="C8456" s="23">
        <v>3.3</v>
      </c>
      <c r="D8456" s="24">
        <v>0</v>
      </c>
      <c r="E8456" s="24">
        <v>0</v>
      </c>
      <c r="F8456" s="48"/>
      <c r="G8456" s="48"/>
      <c r="H8456" s="1">
        <f t="shared" ref="H8456:H8519" si="1467">(23.465*SIN(RADIANS(280.1+0.9863*A8456)))</f>
        <v>-23.454228863150067</v>
      </c>
      <c r="I8456" s="1">
        <f t="shared" si="1461"/>
        <v>1.9723193217968209</v>
      </c>
      <c r="J8456" s="4">
        <f>B8456+('PV model'!$B$3/15)+(I8456/60)</f>
        <v>2.7562053220299467</v>
      </c>
      <c r="K8456" s="2">
        <f t="shared" si="1462"/>
        <v>138.6569201695508</v>
      </c>
      <c r="L8456" s="2">
        <f>DEGREES(ASIN((((COS(RADIANS('PV model'!$B$2))*COS(RADIANS(H8456))*COS(RADIANS(K8456)))+(SIN(RADIANS('PV model'!$B$2))*SIN(RADIANS(H8456)))))))</f>
        <v>-45.899579122152304</v>
      </c>
      <c r="M8456" s="3">
        <f t="shared" si="1458"/>
        <v>0</v>
      </c>
      <c r="N8456" s="2">
        <f t="shared" si="1463"/>
        <v>60.549023828178413</v>
      </c>
      <c r="O8456" s="2">
        <f>IF('PV model'!$B$2&gt;0, 180-N8456,IF('PV model'!$B$2&lt;0,0-N8456,N8456))</f>
        <v>119.45097617182159</v>
      </c>
      <c r="P8456" s="2">
        <f>ABS(O8456-'PV model'!$B$5)</f>
        <v>85.549023828178406</v>
      </c>
      <c r="Q8456" s="3">
        <f t="shared" si="1459"/>
        <v>135.89957912215232</v>
      </c>
      <c r="R8456" s="3">
        <f t="shared" si="1464"/>
        <v>0</v>
      </c>
      <c r="S8456" s="3">
        <f t="shared" si="1460"/>
        <v>0</v>
      </c>
      <c r="T8456" s="3">
        <f>(0.5*(1-COS(RADIANS(90-$X$3)))*(D8456+E8456)*'PV model'!$B$4)</f>
        <v>0</v>
      </c>
      <c r="U8456" s="3">
        <f t="shared" si="1465"/>
        <v>0</v>
      </c>
      <c r="V8456" s="3">
        <f>('PV model'!$B$13*(U8456/1000)*(1-'PV model'!$B$14*((20+C8456)-25))*'PV model'!$B$10)/'PV model'!$B$12</f>
        <v>0</v>
      </c>
    </row>
    <row r="8457" spans="1:22" x14ac:dyDescent="0.2">
      <c r="A8457" s="10">
        <f t="shared" si="1457"/>
        <v>353</v>
      </c>
      <c r="B8457" s="10">
        <f t="shared" si="1466"/>
        <v>4</v>
      </c>
      <c r="C8457" s="23">
        <v>3.4</v>
      </c>
      <c r="D8457" s="24">
        <v>0</v>
      </c>
      <c r="E8457" s="24">
        <v>0</v>
      </c>
      <c r="F8457" s="48"/>
      <c r="G8457" s="48"/>
      <c r="H8457" s="1">
        <f t="shared" si="1467"/>
        <v>-23.454228863150067</v>
      </c>
      <c r="I8457" s="1">
        <f t="shared" si="1461"/>
        <v>1.9723193217968209</v>
      </c>
      <c r="J8457" s="4">
        <f>B8457+('PV model'!$B$3/15)+(I8457/60)</f>
        <v>3.7562053220299467</v>
      </c>
      <c r="K8457" s="2">
        <f t="shared" si="1462"/>
        <v>123.65692016955079</v>
      </c>
      <c r="L8457" s="2">
        <f>DEGREES(ASIN((((COS(RADIANS('PV model'!$B$2))*COS(RADIANS(H8457))*COS(RADIANS(K8457)))+(SIN(RADIANS('PV model'!$B$2))*SIN(RADIANS(H8457)))))))</f>
        <v>-38.024081751265832</v>
      </c>
      <c r="M8457" s="3">
        <f t="shared" si="1458"/>
        <v>0</v>
      </c>
      <c r="N8457" s="2">
        <f t="shared" si="1463"/>
        <v>75.775334775718704</v>
      </c>
      <c r="O8457" s="2">
        <f>IF('PV model'!$B$2&gt;0, 180-N8457,IF('PV model'!$B$2&lt;0,0-N8457,N8457))</f>
        <v>104.2246652242813</v>
      </c>
      <c r="P8457" s="2">
        <f>ABS(O8457-'PV model'!$B$5)</f>
        <v>100.7753347757187</v>
      </c>
      <c r="Q8457" s="3">
        <f t="shared" si="1459"/>
        <v>128.02408175126581</v>
      </c>
      <c r="R8457" s="3">
        <f t="shared" si="1464"/>
        <v>0</v>
      </c>
      <c r="S8457" s="3">
        <f t="shared" si="1460"/>
        <v>0</v>
      </c>
      <c r="T8457" s="3">
        <f>(0.5*(1-COS(RADIANS(90-$X$3)))*(D8457+E8457)*'PV model'!$B$4)</f>
        <v>0</v>
      </c>
      <c r="U8457" s="3">
        <f t="shared" si="1465"/>
        <v>0</v>
      </c>
      <c r="V8457" s="3">
        <f>('PV model'!$B$13*(U8457/1000)*(1-'PV model'!$B$14*((20+C8457)-25))*'PV model'!$B$10)/'PV model'!$B$12</f>
        <v>0</v>
      </c>
    </row>
    <row r="8458" spans="1:22" x14ac:dyDescent="0.2">
      <c r="A8458" s="10">
        <f t="shared" si="1457"/>
        <v>353</v>
      </c>
      <c r="B8458" s="10">
        <f t="shared" si="1466"/>
        <v>5</v>
      </c>
      <c r="C8458" s="23">
        <v>3.5</v>
      </c>
      <c r="D8458" s="24">
        <v>0</v>
      </c>
      <c r="E8458" s="24">
        <v>0</v>
      </c>
      <c r="F8458" s="48"/>
      <c r="G8458" s="48"/>
      <c r="H8458" s="1">
        <f t="shared" si="1467"/>
        <v>-23.454228863150067</v>
      </c>
      <c r="I8458" s="1">
        <f t="shared" si="1461"/>
        <v>1.9723193217968209</v>
      </c>
      <c r="J8458" s="4">
        <f>B8458+('PV model'!$B$3/15)+(I8458/60)</f>
        <v>4.7562053220299472</v>
      </c>
      <c r="K8458" s="2">
        <f t="shared" si="1462"/>
        <v>108.65692016955079</v>
      </c>
      <c r="L8458" s="2">
        <f>DEGREES(ASIN((((COS(RADIANS('PV model'!$B$2))*COS(RADIANS(H8458))*COS(RADIANS(K8458)))+(SIN(RADIANS('PV model'!$B$2))*SIN(RADIANS(H8458)))))))</f>
        <v>-29.619576039125992</v>
      </c>
      <c r="M8458" s="3">
        <f t="shared" si="1458"/>
        <v>0</v>
      </c>
      <c r="N8458" s="2">
        <f t="shared" si="1463"/>
        <v>88.91789632994184</v>
      </c>
      <c r="O8458" s="2">
        <f>IF('PV model'!$B$2&gt;0, 180-N8458,IF('PV model'!$B$2&lt;0,0-N8458,N8458))</f>
        <v>91.08210367005816</v>
      </c>
      <c r="P8458" s="2">
        <f>ABS(O8458-'PV model'!$B$5)</f>
        <v>113.91789632994184</v>
      </c>
      <c r="Q8458" s="3">
        <f t="shared" si="1459"/>
        <v>119.619576039126</v>
      </c>
      <c r="R8458" s="3">
        <f t="shared" si="1464"/>
        <v>0</v>
      </c>
      <c r="S8458" s="3">
        <f t="shared" si="1460"/>
        <v>0</v>
      </c>
      <c r="T8458" s="3">
        <f>(0.5*(1-COS(RADIANS(90-$X$3)))*(D8458+E8458)*'PV model'!$B$4)</f>
        <v>0</v>
      </c>
      <c r="U8458" s="3">
        <f t="shared" si="1465"/>
        <v>0</v>
      </c>
      <c r="V8458" s="3">
        <f>('PV model'!$B$13*(U8458/1000)*(1-'PV model'!$B$14*((20+C8458)-25))*'PV model'!$B$10)/'PV model'!$B$12</f>
        <v>0</v>
      </c>
    </row>
    <row r="8459" spans="1:22" x14ac:dyDescent="0.2">
      <c r="A8459" s="10">
        <f t="shared" si="1457"/>
        <v>353</v>
      </c>
      <c r="B8459" s="10">
        <f t="shared" si="1466"/>
        <v>6</v>
      </c>
      <c r="C8459" s="23">
        <v>3.6</v>
      </c>
      <c r="D8459" s="24">
        <v>0</v>
      </c>
      <c r="E8459" s="24">
        <v>0</v>
      </c>
      <c r="F8459" s="48"/>
      <c r="G8459" s="48"/>
      <c r="H8459" s="1">
        <f t="shared" si="1467"/>
        <v>-23.454228863150067</v>
      </c>
      <c r="I8459" s="1">
        <f t="shared" si="1461"/>
        <v>1.9723193217968209</v>
      </c>
      <c r="J8459" s="4">
        <f>B8459+('PV model'!$B$3/15)+(I8459/60)</f>
        <v>5.7562053220299472</v>
      </c>
      <c r="K8459" s="2">
        <f t="shared" si="1462"/>
        <v>93.656920169550787</v>
      </c>
      <c r="L8459" s="2">
        <f>DEGREES(ASIN((((COS(RADIANS('PV model'!$B$2))*COS(RADIANS(H8459))*COS(RADIANS(K8459)))+(SIN(RADIANS('PV model'!$B$2))*SIN(RADIANS(H8459)))))))</f>
        <v>-21.171290809084585</v>
      </c>
      <c r="M8459" s="3">
        <f t="shared" si="1458"/>
        <v>0</v>
      </c>
      <c r="N8459" s="2">
        <f t="shared" si="1463"/>
        <v>79.044613905431987</v>
      </c>
      <c r="O8459" s="2">
        <f>IF('PV model'!$B$2&gt;0, 180-N8459,IF('PV model'!$B$2&lt;0,0-N8459,N8459))</f>
        <v>100.95538609456801</v>
      </c>
      <c r="P8459" s="2">
        <f>ABS(O8459-'PV model'!$B$5)</f>
        <v>104.04461390543199</v>
      </c>
      <c r="Q8459" s="3">
        <f t="shared" si="1459"/>
        <v>111.17129080908458</v>
      </c>
      <c r="R8459" s="3">
        <f t="shared" si="1464"/>
        <v>0</v>
      </c>
      <c r="S8459" s="3">
        <f t="shared" si="1460"/>
        <v>0</v>
      </c>
      <c r="T8459" s="3">
        <f>(0.5*(1-COS(RADIANS(90-$X$3)))*(D8459+E8459)*'PV model'!$B$4)</f>
        <v>0</v>
      </c>
      <c r="U8459" s="3">
        <f t="shared" si="1465"/>
        <v>0</v>
      </c>
      <c r="V8459" s="3">
        <f>('PV model'!$B$13*(U8459/1000)*(1-'PV model'!$B$14*((20+C8459)-25))*'PV model'!$B$10)/'PV model'!$B$12</f>
        <v>0</v>
      </c>
    </row>
    <row r="8460" spans="1:22" x14ac:dyDescent="0.2">
      <c r="A8460" s="10">
        <f t="shared" si="1457"/>
        <v>353</v>
      </c>
      <c r="B8460" s="10">
        <f t="shared" si="1466"/>
        <v>7</v>
      </c>
      <c r="C8460" s="23">
        <v>4.4000000000000004</v>
      </c>
      <c r="D8460" s="24">
        <v>0</v>
      </c>
      <c r="E8460" s="24">
        <v>0</v>
      </c>
      <c r="F8460" s="48"/>
      <c r="G8460" s="48"/>
      <c r="H8460" s="1">
        <f t="shared" si="1467"/>
        <v>-23.454228863150067</v>
      </c>
      <c r="I8460" s="1">
        <f t="shared" si="1461"/>
        <v>1.9723193217968209</v>
      </c>
      <c r="J8460" s="4">
        <f>B8460+('PV model'!$B$3/15)+(I8460/60)</f>
        <v>6.7562053220299472</v>
      </c>
      <c r="K8460" s="2">
        <f t="shared" si="1462"/>
        <v>78.656920169550787</v>
      </c>
      <c r="L8460" s="2">
        <f>DEGREES(ASIN((((COS(RADIANS('PV model'!$B$2))*COS(RADIANS(H8460))*COS(RADIANS(K8460)))+(SIN(RADIANS('PV model'!$B$2))*SIN(RADIANS(H8460)))))))</f>
        <v>-13.050940949708817</v>
      </c>
      <c r="M8460" s="3">
        <f t="shared" si="1458"/>
        <v>0</v>
      </c>
      <c r="N8460" s="2">
        <f t="shared" si="1463"/>
        <v>67.41466972315277</v>
      </c>
      <c r="O8460" s="2">
        <f>IF('PV model'!$B$2&gt;0, 180-N8460,IF('PV model'!$B$2&lt;0,0-N8460,N8460))</f>
        <v>112.58533027684723</v>
      </c>
      <c r="P8460" s="2">
        <f>ABS(O8460-'PV model'!$B$5)</f>
        <v>92.41466972315277</v>
      </c>
      <c r="Q8460" s="3">
        <f t="shared" si="1459"/>
        <v>103.05094094970882</v>
      </c>
      <c r="R8460" s="3">
        <f t="shared" si="1464"/>
        <v>0</v>
      </c>
      <c r="S8460" s="3">
        <f t="shared" si="1460"/>
        <v>0</v>
      </c>
      <c r="T8460" s="3">
        <f>(0.5*(1-COS(RADIANS(90-$X$3)))*(D8460+E8460)*'PV model'!$B$4)</f>
        <v>0</v>
      </c>
      <c r="U8460" s="3">
        <f t="shared" si="1465"/>
        <v>0</v>
      </c>
      <c r="V8460" s="3">
        <f>('PV model'!$B$13*(U8460/1000)*(1-'PV model'!$B$14*((20+C8460)-25))*'PV model'!$B$10)/'PV model'!$B$12</f>
        <v>0</v>
      </c>
    </row>
    <row r="8461" spans="1:22" x14ac:dyDescent="0.2">
      <c r="A8461" s="10">
        <f t="shared" si="1457"/>
        <v>353</v>
      </c>
      <c r="B8461" s="10">
        <f t="shared" si="1466"/>
        <v>8</v>
      </c>
      <c r="C8461" s="23">
        <v>5.0999999999999996</v>
      </c>
      <c r="D8461" s="24">
        <v>0</v>
      </c>
      <c r="E8461" s="24">
        <v>0</v>
      </c>
      <c r="F8461" s="48"/>
      <c r="G8461" s="48"/>
      <c r="H8461" s="1">
        <f t="shared" si="1467"/>
        <v>-23.454228863150067</v>
      </c>
      <c r="I8461" s="1">
        <f t="shared" si="1461"/>
        <v>1.9723193217968209</v>
      </c>
      <c r="J8461" s="4">
        <f>B8461+('PV model'!$B$3/15)+(I8461/60)</f>
        <v>7.7562053220299472</v>
      </c>
      <c r="K8461" s="2">
        <f t="shared" si="1462"/>
        <v>63.656920169550794</v>
      </c>
      <c r="L8461" s="2">
        <f>DEGREES(ASIN((((COS(RADIANS('PV model'!$B$2))*COS(RADIANS(H8461))*COS(RADIANS(K8461)))+(SIN(RADIANS('PV model'!$B$2))*SIN(RADIANS(H8461)))))))</f>
        <v>-5.5918779743468372</v>
      </c>
      <c r="M8461" s="3">
        <f t="shared" si="1458"/>
        <v>0</v>
      </c>
      <c r="N8461" s="2">
        <f t="shared" si="1463"/>
        <v>55.694309772725049</v>
      </c>
      <c r="O8461" s="2">
        <f>IF('PV model'!$B$2&gt;0, 180-N8461,IF('PV model'!$B$2&lt;0,0-N8461,N8461))</f>
        <v>124.30569022727495</v>
      </c>
      <c r="P8461" s="2">
        <f>ABS(O8461-'PV model'!$B$5)</f>
        <v>80.694309772725049</v>
      </c>
      <c r="Q8461" s="3">
        <f t="shared" si="1459"/>
        <v>95.591877974346829</v>
      </c>
      <c r="R8461" s="3">
        <f t="shared" si="1464"/>
        <v>0</v>
      </c>
      <c r="S8461" s="3">
        <f t="shared" si="1460"/>
        <v>0</v>
      </c>
      <c r="T8461" s="3">
        <f>(0.5*(1-COS(RADIANS(90-$X$3)))*(D8461+E8461)*'PV model'!$B$4)</f>
        <v>0</v>
      </c>
      <c r="U8461" s="3">
        <f t="shared" si="1465"/>
        <v>0</v>
      </c>
      <c r="V8461" s="3">
        <f>('PV model'!$B$13*(U8461/1000)*(1-'PV model'!$B$14*((20+C8461)-25))*'PV model'!$B$10)/'PV model'!$B$12</f>
        <v>0</v>
      </c>
    </row>
    <row r="8462" spans="1:22" x14ac:dyDescent="0.2">
      <c r="A8462" s="10">
        <f t="shared" si="1457"/>
        <v>353</v>
      </c>
      <c r="B8462" s="10">
        <f t="shared" si="1466"/>
        <v>9</v>
      </c>
      <c r="C8462" s="23">
        <v>5.9</v>
      </c>
      <c r="D8462" s="24">
        <v>0</v>
      </c>
      <c r="E8462" s="24">
        <v>0</v>
      </c>
      <c r="F8462" s="48"/>
      <c r="G8462" s="48"/>
      <c r="H8462" s="1">
        <f t="shared" si="1467"/>
        <v>-23.454228863150067</v>
      </c>
      <c r="I8462" s="1">
        <f t="shared" si="1461"/>
        <v>1.9723193217968209</v>
      </c>
      <c r="J8462" s="4">
        <f>B8462+('PV model'!$B$3/15)+(I8462/60)</f>
        <v>8.7562053220299472</v>
      </c>
      <c r="K8462" s="2">
        <f t="shared" si="1462"/>
        <v>48.656920169550794</v>
      </c>
      <c r="L8462" s="2">
        <f>DEGREES(ASIN((((COS(RADIANS('PV model'!$B$2))*COS(RADIANS(H8462))*COS(RADIANS(K8462)))+(SIN(RADIANS('PV model'!$B$2))*SIN(RADIANS(H8462)))))))</f>
        <v>0.87209827569080778</v>
      </c>
      <c r="M8462" s="3">
        <f t="shared" si="1458"/>
        <v>0.87209827569080778</v>
      </c>
      <c r="N8462" s="2">
        <f t="shared" si="1463"/>
        <v>43.536598913909806</v>
      </c>
      <c r="O8462" s="2">
        <f>IF('PV model'!$B$2&gt;0, 180-N8462,IF('PV model'!$B$2&lt;0,0-N8462,N8462))</f>
        <v>136.46340108609019</v>
      </c>
      <c r="P8462" s="2">
        <f>ABS(O8462-'PV model'!$B$5)</f>
        <v>68.536598913909813</v>
      </c>
      <c r="Q8462" s="3">
        <f t="shared" si="1459"/>
        <v>89.127901724309197</v>
      </c>
      <c r="R8462" s="3">
        <f t="shared" si="1464"/>
        <v>0</v>
      </c>
      <c r="S8462" s="3">
        <f t="shared" si="1460"/>
        <v>0</v>
      </c>
      <c r="T8462" s="3">
        <f>(0.5*(1-COS(RADIANS(90-$X$3)))*(D8462+E8462)*'PV model'!$B$4)</f>
        <v>0</v>
      </c>
      <c r="U8462" s="3">
        <f t="shared" si="1465"/>
        <v>0</v>
      </c>
      <c r="V8462" s="3">
        <f>('PV model'!$B$13*(U8462/1000)*(1-'PV model'!$B$14*((20+C8462)-25))*'PV model'!$B$10)/'PV model'!$B$12</f>
        <v>0</v>
      </c>
    </row>
    <row r="8463" spans="1:22" x14ac:dyDescent="0.2">
      <c r="A8463" s="10">
        <f t="shared" si="1457"/>
        <v>353</v>
      </c>
      <c r="B8463" s="10">
        <f t="shared" si="1466"/>
        <v>10</v>
      </c>
      <c r="C8463" s="23">
        <v>6</v>
      </c>
      <c r="D8463" s="24">
        <v>0</v>
      </c>
      <c r="E8463" s="24">
        <v>16.757999999999999</v>
      </c>
      <c r="F8463" s="48"/>
      <c r="G8463" s="48"/>
      <c r="H8463" s="1">
        <f t="shared" si="1467"/>
        <v>-23.454228863150067</v>
      </c>
      <c r="I8463" s="1">
        <f t="shared" si="1461"/>
        <v>1.9723193217968209</v>
      </c>
      <c r="J8463" s="4">
        <f>B8463+('PV model'!$B$3/15)+(I8463/60)</f>
        <v>9.7562053220299472</v>
      </c>
      <c r="K8463" s="2">
        <f t="shared" si="1462"/>
        <v>33.656920169550794</v>
      </c>
      <c r="L8463" s="2">
        <f>DEGREES(ASIN((((COS(RADIANS('PV model'!$B$2))*COS(RADIANS(H8463))*COS(RADIANS(K8463)))+(SIN(RADIANS('PV model'!$B$2))*SIN(RADIANS(H8463)))))))</f>
        <v>5.9978788035753876</v>
      </c>
      <c r="M8463" s="3">
        <f t="shared" si="1458"/>
        <v>5.9978788035753876</v>
      </c>
      <c r="N8463" s="2">
        <f t="shared" si="1463"/>
        <v>30.745583058736027</v>
      </c>
      <c r="O8463" s="2">
        <f>IF('PV model'!$B$2&gt;0, 180-N8463,IF('PV model'!$B$2&lt;0,0-N8463,N8463))</f>
        <v>149.25441694126397</v>
      </c>
      <c r="P8463" s="2">
        <f>ABS(O8463-'PV model'!$B$5)</f>
        <v>55.745583058736031</v>
      </c>
      <c r="Q8463" s="3">
        <f t="shared" si="1459"/>
        <v>84.002121196424611</v>
      </c>
      <c r="R8463" s="3">
        <f t="shared" si="1464"/>
        <v>0</v>
      </c>
      <c r="S8463" s="3">
        <f t="shared" si="1460"/>
        <v>16.757999999999999</v>
      </c>
      <c r="T8463" s="3">
        <f>(0.5*(1-COS(RADIANS(90-$X$3)))*(D8463+E8463)*'PV model'!$B$4)</f>
        <v>0</v>
      </c>
      <c r="U8463" s="3">
        <f t="shared" si="1465"/>
        <v>16.757999999999999</v>
      </c>
      <c r="V8463" s="3">
        <f>('PV model'!$B$13*(U8463/1000)*(1-'PV model'!$B$14*((20+C8463)-25))*'PV model'!$B$10)/'PV model'!$B$12</f>
        <v>1.6684291612799997</v>
      </c>
    </row>
    <row r="8464" spans="1:22" x14ac:dyDescent="0.2">
      <c r="A8464" s="10">
        <f t="shared" si="1457"/>
        <v>353</v>
      </c>
      <c r="B8464" s="10">
        <f t="shared" si="1466"/>
        <v>11</v>
      </c>
      <c r="C8464" s="23">
        <v>6.1</v>
      </c>
      <c r="D8464" s="24">
        <v>135.81645</v>
      </c>
      <c r="E8464" s="24">
        <v>31.752000000000002</v>
      </c>
      <c r="F8464" s="48"/>
      <c r="G8464" s="48"/>
      <c r="H8464" s="1">
        <f t="shared" si="1467"/>
        <v>-23.454228863150067</v>
      </c>
      <c r="I8464" s="1">
        <f t="shared" si="1461"/>
        <v>1.9723193217968209</v>
      </c>
      <c r="J8464" s="4">
        <f>B8464+('PV model'!$B$3/15)+(I8464/60)</f>
        <v>10.756205322029947</v>
      </c>
      <c r="K8464" s="2">
        <f t="shared" si="1462"/>
        <v>18.656920169550794</v>
      </c>
      <c r="L8464" s="2">
        <f>DEGREES(ASIN((((COS(RADIANS('PV model'!$B$2))*COS(RADIANS(H8464))*COS(RADIANS(K8464)))+(SIN(RADIANS('PV model'!$B$2))*SIN(RADIANS(H8464)))))))</f>
        <v>9.4558887830338545</v>
      </c>
      <c r="M8464" s="3">
        <f t="shared" si="1458"/>
        <v>9.4558887830338545</v>
      </c>
      <c r="N8464" s="2">
        <f t="shared" si="1463"/>
        <v>17.308256916054813</v>
      </c>
      <c r="O8464" s="2">
        <f>IF('PV model'!$B$2&gt;0, 180-N8464,IF('PV model'!$B$2&lt;0,0-N8464,N8464))</f>
        <v>162.6917430839452</v>
      </c>
      <c r="P8464" s="2">
        <f>ABS(O8464-'PV model'!$B$5)</f>
        <v>42.308256916054802</v>
      </c>
      <c r="Q8464" s="3">
        <f t="shared" si="1459"/>
        <v>80.544111216966144</v>
      </c>
      <c r="R8464" s="3">
        <f t="shared" si="1464"/>
        <v>135.81645000000009</v>
      </c>
      <c r="S8464" s="3">
        <f t="shared" si="1460"/>
        <v>38.091640651372785</v>
      </c>
      <c r="T8464" s="3">
        <f>(0.5*(1-COS(RADIANS(90-$X$3)))*(D8464+E8464)*'PV model'!$B$4)</f>
        <v>0</v>
      </c>
      <c r="U8464" s="3">
        <f t="shared" si="1465"/>
        <v>173.90809065137287</v>
      </c>
      <c r="V8464" s="3">
        <f>('PV model'!$B$13*(U8464/1000)*(1-'PV model'!$B$14*((20+C8464)-25))*'PV model'!$B$10)/'PV model'!$B$12</f>
        <v>17.30736378944858</v>
      </c>
    </row>
    <row r="8465" spans="1:22" x14ac:dyDescent="0.2">
      <c r="A8465" s="10">
        <f t="shared" si="1457"/>
        <v>353</v>
      </c>
      <c r="B8465" s="10">
        <f t="shared" si="1466"/>
        <v>12</v>
      </c>
      <c r="C8465" s="23">
        <v>6.2</v>
      </c>
      <c r="D8465" s="24">
        <v>24.693899999999999</v>
      </c>
      <c r="E8465" s="24">
        <v>53.801999999999992</v>
      </c>
      <c r="F8465" s="48"/>
      <c r="G8465" s="48"/>
      <c r="H8465" s="1">
        <f t="shared" si="1467"/>
        <v>-23.454228863150067</v>
      </c>
      <c r="I8465" s="1">
        <f t="shared" si="1461"/>
        <v>1.9723193217968209</v>
      </c>
      <c r="J8465" s="4">
        <f>B8465+('PV model'!$B$3/15)+(I8465/60)</f>
        <v>11.756205322029947</v>
      </c>
      <c r="K8465" s="2">
        <f t="shared" si="1462"/>
        <v>3.6569201695507925</v>
      </c>
      <c r="L8465" s="2">
        <f>DEGREES(ASIN((((COS(RADIANS('PV model'!$B$2))*COS(RADIANS(H8465))*COS(RADIANS(K8465)))+(SIN(RADIANS('PV model'!$B$2))*SIN(RADIANS(H8465)))))))</f>
        <v>10.984014619042892</v>
      </c>
      <c r="M8465" s="3">
        <f t="shared" si="1458"/>
        <v>10.984014619042892</v>
      </c>
      <c r="N8465" s="2">
        <f t="shared" si="1463"/>
        <v>3.4170900701314553</v>
      </c>
      <c r="O8465" s="2">
        <f>IF('PV model'!$B$2&gt;0, 180-N8465,IF('PV model'!$B$2&lt;0,0-N8465,N8465))</f>
        <v>176.58290992986855</v>
      </c>
      <c r="P8465" s="2">
        <f>ABS(O8465-'PV model'!$B$5)</f>
        <v>28.417090070131451</v>
      </c>
      <c r="Q8465" s="3">
        <f t="shared" si="1459"/>
        <v>79.015985380957105</v>
      </c>
      <c r="R8465" s="3">
        <f t="shared" si="1464"/>
        <v>24.693900000000014</v>
      </c>
      <c r="S8465" s="3">
        <f t="shared" si="1460"/>
        <v>59.916366123536847</v>
      </c>
      <c r="T8465" s="3">
        <f>(0.5*(1-COS(RADIANS(90-$X$3)))*(D8465+E8465)*'PV model'!$B$4)</f>
        <v>0</v>
      </c>
      <c r="U8465" s="3">
        <f t="shared" si="1465"/>
        <v>84.61026612353686</v>
      </c>
      <c r="V8465" s="3">
        <f>('PV model'!$B$13*(U8465/1000)*(1-'PV model'!$B$14*((20+C8465)-25))*'PV model'!$B$10)/'PV model'!$B$12</f>
        <v>8.417045519140542</v>
      </c>
    </row>
    <row r="8466" spans="1:22" x14ac:dyDescent="0.2">
      <c r="A8466" s="10">
        <f t="shared" si="1457"/>
        <v>353</v>
      </c>
      <c r="B8466" s="10">
        <f t="shared" si="1466"/>
        <v>13</v>
      </c>
      <c r="C8466" s="23">
        <v>5.8</v>
      </c>
      <c r="D8466" s="24">
        <v>86.428650000000005</v>
      </c>
      <c r="E8466" s="24">
        <v>65.268000000000001</v>
      </c>
      <c r="F8466" s="48"/>
      <c r="G8466" s="48"/>
      <c r="H8466" s="1">
        <f t="shared" si="1467"/>
        <v>-23.454228863150067</v>
      </c>
      <c r="I8466" s="1">
        <f t="shared" si="1461"/>
        <v>1.9723193217968209</v>
      </c>
      <c r="J8466" s="4">
        <f>B8466+('PV model'!$B$3/15)+(I8466/60)</f>
        <v>12.756205322029947</v>
      </c>
      <c r="K8466" s="2">
        <f t="shared" si="1462"/>
        <v>-11.343079830449208</v>
      </c>
      <c r="L8466" s="2">
        <f>DEGREES(ASIN((((COS(RADIANS('PV model'!$B$2))*COS(RADIANS(H8466))*COS(RADIANS(K8466)))+(SIN(RADIANS('PV model'!$B$2))*SIN(RADIANS(H8466)))))))</f>
        <v>10.453858038946755</v>
      </c>
      <c r="M8466" s="3">
        <f t="shared" si="1458"/>
        <v>10.453858038946755</v>
      </c>
      <c r="N8466" s="2">
        <f t="shared" si="1463"/>
        <v>-10.572443412791449</v>
      </c>
      <c r="O8466" s="2">
        <f>IF('PV model'!$B$2&gt;0, 180-N8466,IF('PV model'!$B$2&lt;0,0-N8466,N8466))</f>
        <v>190.57244341279144</v>
      </c>
      <c r="P8466" s="2">
        <f>ABS(O8466-'PV model'!$B$5)</f>
        <v>14.427556587208556</v>
      </c>
      <c r="Q8466" s="3">
        <f t="shared" si="1459"/>
        <v>79.546141961053237</v>
      </c>
      <c r="R8466" s="3">
        <f t="shared" si="1464"/>
        <v>86.428650000000047</v>
      </c>
      <c r="S8466" s="3">
        <f t="shared" si="1460"/>
        <v>76.575090774027345</v>
      </c>
      <c r="T8466" s="3">
        <f>(0.5*(1-COS(RADIANS(90-$X$3)))*(D8466+E8466)*'PV model'!$B$4)</f>
        <v>0</v>
      </c>
      <c r="U8466" s="3">
        <f t="shared" si="1465"/>
        <v>163.00374077402739</v>
      </c>
      <c r="V8466" s="3">
        <f>('PV model'!$B$13*(U8466/1000)*(1-'PV model'!$B$14*((20+C8466)-25))*'PV model'!$B$10)/'PV model'!$B$12</f>
        <v>16.24171359520291</v>
      </c>
    </row>
    <row r="8467" spans="1:22" x14ac:dyDescent="0.2">
      <c r="A8467" s="10">
        <f t="shared" si="1457"/>
        <v>353</v>
      </c>
      <c r="B8467" s="10">
        <f t="shared" si="1466"/>
        <v>14</v>
      </c>
      <c r="C8467" s="23">
        <v>5.5</v>
      </c>
      <c r="D8467" s="24">
        <v>184.08180000000002</v>
      </c>
      <c r="E8467" s="24">
        <v>49.392000000000003</v>
      </c>
      <c r="F8467" s="48"/>
      <c r="G8467" s="48"/>
      <c r="H8467" s="1">
        <f t="shared" si="1467"/>
        <v>-23.454228863150067</v>
      </c>
      <c r="I8467" s="1">
        <f t="shared" si="1461"/>
        <v>1.9723193217968209</v>
      </c>
      <c r="J8467" s="4">
        <f>B8467+('PV model'!$B$3/15)+(I8467/60)</f>
        <v>13.756205322029947</v>
      </c>
      <c r="K8467" s="2">
        <f t="shared" si="1462"/>
        <v>-26.343079830449206</v>
      </c>
      <c r="L8467" s="2">
        <f>DEGREES(ASIN((((COS(RADIANS('PV model'!$B$2))*COS(RADIANS(H8467))*COS(RADIANS(K8467)))+(SIN(RADIANS('PV model'!$B$2))*SIN(RADIANS(H8467)))))))</f>
        <v>7.9109196482978339</v>
      </c>
      <c r="M8467" s="3">
        <f t="shared" si="1458"/>
        <v>7.9109196482978339</v>
      </c>
      <c r="N8467" s="2">
        <f t="shared" si="1463"/>
        <v>-24.267258768581634</v>
      </c>
      <c r="O8467" s="2">
        <f>IF('PV model'!$B$2&gt;0, 180-N8467,IF('PV model'!$B$2&lt;0,0-N8467,N8467))</f>
        <v>204.26725876858163</v>
      </c>
      <c r="P8467" s="2">
        <f>ABS(O8467-'PV model'!$B$5)</f>
        <v>0.73274123141837322</v>
      </c>
      <c r="Q8467" s="3">
        <f t="shared" si="1459"/>
        <v>82.089080351702165</v>
      </c>
      <c r="R8467" s="3">
        <f t="shared" si="1464"/>
        <v>184.08179999999999</v>
      </c>
      <c r="S8467" s="3">
        <f t="shared" si="1460"/>
        <v>58.747723756476638</v>
      </c>
      <c r="T8467" s="3">
        <f>(0.5*(1-COS(RADIANS(90-$X$3)))*(D8467+E8467)*'PV model'!$B$4)</f>
        <v>0</v>
      </c>
      <c r="U8467" s="3">
        <f t="shared" si="1465"/>
        <v>242.82952375647662</v>
      </c>
      <c r="V8467" s="3">
        <f>('PV model'!$B$13*(U8467/1000)*(1-'PV model'!$B$14*((20+C8467)-25))*'PV model'!$B$10)/'PV model'!$B$12</f>
        <v>24.224692716308009</v>
      </c>
    </row>
    <row r="8468" spans="1:22" x14ac:dyDescent="0.2">
      <c r="A8468" s="10">
        <f t="shared" si="1457"/>
        <v>353</v>
      </c>
      <c r="B8468" s="10">
        <f t="shared" si="1466"/>
        <v>15</v>
      </c>
      <c r="C8468" s="23">
        <v>5.0999999999999996</v>
      </c>
      <c r="D8468" s="24">
        <v>92.040900000000008</v>
      </c>
      <c r="E8468" s="24">
        <v>32.634</v>
      </c>
      <c r="F8468" s="48"/>
      <c r="G8468" s="48"/>
      <c r="H8468" s="1">
        <f t="shared" si="1467"/>
        <v>-23.454228863150067</v>
      </c>
      <c r="I8468" s="1">
        <f t="shared" si="1461"/>
        <v>1.9723193217968209</v>
      </c>
      <c r="J8468" s="4">
        <f>B8468+('PV model'!$B$3/15)+(I8468/60)</f>
        <v>14.756205322029947</v>
      </c>
      <c r="K8468" s="2">
        <f t="shared" si="1462"/>
        <v>-41.343079830449206</v>
      </c>
      <c r="L8468" s="2">
        <f>DEGREES(ASIN((((COS(RADIANS('PV model'!$B$2))*COS(RADIANS(H8468))*COS(RADIANS(K8468)))+(SIN(RADIANS('PV model'!$B$2))*SIN(RADIANS(H8468)))))))</f>
        <v>3.5597734689759299</v>
      </c>
      <c r="M8468" s="3">
        <f t="shared" si="1458"/>
        <v>3.5597734689759299</v>
      </c>
      <c r="N8468" s="2">
        <f t="shared" si="1463"/>
        <v>-37.384486743070113</v>
      </c>
      <c r="O8468" s="2">
        <f>IF('PV model'!$B$2&gt;0, 180-N8468,IF('PV model'!$B$2&lt;0,0-N8468,N8468))</f>
        <v>217.38448674307011</v>
      </c>
      <c r="P8468" s="2">
        <f>ABS(O8468-'PV model'!$B$5)</f>
        <v>12.384486743070113</v>
      </c>
      <c r="Q8468" s="3">
        <f t="shared" si="1459"/>
        <v>86.440226531024067</v>
      </c>
      <c r="R8468" s="3">
        <f t="shared" si="1464"/>
        <v>92.040900000000121</v>
      </c>
      <c r="S8468" s="3">
        <f t="shared" si="1460"/>
        <v>38.143372673020536</v>
      </c>
      <c r="T8468" s="3">
        <f>(0.5*(1-COS(RADIANS(90-$X$3)))*(D8468+E8468)*'PV model'!$B$4)</f>
        <v>0</v>
      </c>
      <c r="U8468" s="3">
        <f t="shared" si="1465"/>
        <v>130.18427267302064</v>
      </c>
      <c r="V8468" s="3">
        <f>('PV model'!$B$13*(U8468/1000)*(1-'PV model'!$B$14*((20+C8468)-25))*'PV model'!$B$10)/'PV model'!$B$12</f>
        <v>13.008014608436588</v>
      </c>
    </row>
    <row r="8469" spans="1:22" x14ac:dyDescent="0.2">
      <c r="A8469" s="10">
        <f t="shared" si="1457"/>
        <v>353</v>
      </c>
      <c r="B8469" s="10">
        <f t="shared" si="1466"/>
        <v>16</v>
      </c>
      <c r="C8469" s="23">
        <v>4.9000000000000004</v>
      </c>
      <c r="D8469" s="24">
        <v>0</v>
      </c>
      <c r="E8469" s="24">
        <v>6.1740000000000004</v>
      </c>
      <c r="F8469" s="48"/>
      <c r="G8469" s="48"/>
      <c r="H8469" s="1">
        <f t="shared" si="1467"/>
        <v>-23.454228863150067</v>
      </c>
      <c r="I8469" s="1">
        <f t="shared" si="1461"/>
        <v>1.9723193217968209</v>
      </c>
      <c r="J8469" s="4">
        <f>B8469+('PV model'!$B$3/15)+(I8469/60)</f>
        <v>15.756205322029947</v>
      </c>
      <c r="K8469" s="2">
        <f t="shared" si="1462"/>
        <v>-56.343079830449206</v>
      </c>
      <c r="L8469" s="2">
        <f>DEGREES(ASIN((((COS(RADIANS('PV model'!$B$2))*COS(RADIANS(H8469))*COS(RADIANS(K8469)))+(SIN(RADIANS('PV model'!$B$2))*SIN(RADIANS(H8469)))))))</f>
        <v>-2.2946650659763588</v>
      </c>
      <c r="M8469" s="3">
        <f t="shared" si="1458"/>
        <v>0</v>
      </c>
      <c r="N8469" s="2">
        <f t="shared" si="1463"/>
        <v>-49.836936692073081</v>
      </c>
      <c r="O8469" s="2">
        <f>IF('PV model'!$B$2&gt;0, 180-N8469,IF('PV model'!$B$2&lt;0,0-N8469,N8469))</f>
        <v>229.8369366920731</v>
      </c>
      <c r="P8469" s="2">
        <f>ABS(O8469-'PV model'!$B$5)</f>
        <v>24.836936692073095</v>
      </c>
      <c r="Q8469" s="3">
        <f t="shared" si="1459"/>
        <v>92.294665065976346</v>
      </c>
      <c r="R8469" s="3">
        <f t="shared" si="1464"/>
        <v>0</v>
      </c>
      <c r="S8469" s="3">
        <f t="shared" si="1460"/>
        <v>6.1740000000000004</v>
      </c>
      <c r="T8469" s="3">
        <f>(0.5*(1-COS(RADIANS(90-$X$3)))*(D8469+E8469)*'PV model'!$B$4)</f>
        <v>0</v>
      </c>
      <c r="U8469" s="3">
        <f t="shared" si="1465"/>
        <v>6.1740000000000004</v>
      </c>
      <c r="V8469" s="3">
        <f>('PV model'!$B$13*(U8469/1000)*(1-'PV model'!$B$14*((20+C8469)-25))*'PV model'!$B$10)/'PV model'!$B$12</f>
        <v>0.61739990121599997</v>
      </c>
    </row>
    <row r="8470" spans="1:22" x14ac:dyDescent="0.2">
      <c r="A8470" s="10">
        <f t="shared" si="1457"/>
        <v>353</v>
      </c>
      <c r="B8470" s="10">
        <f t="shared" si="1466"/>
        <v>17</v>
      </c>
      <c r="C8470" s="23">
        <v>4.5999999999999996</v>
      </c>
      <c r="D8470" s="24">
        <v>0</v>
      </c>
      <c r="E8470" s="24">
        <v>0</v>
      </c>
      <c r="F8470" s="48"/>
      <c r="G8470" s="48"/>
      <c r="H8470" s="1">
        <f t="shared" si="1467"/>
        <v>-23.454228863150067</v>
      </c>
      <c r="I8470" s="1">
        <f t="shared" si="1461"/>
        <v>1.9723193217968209</v>
      </c>
      <c r="J8470" s="4">
        <f>B8470+('PV model'!$B$3/15)+(I8470/60)</f>
        <v>16.756205322029945</v>
      </c>
      <c r="K8470" s="2">
        <f t="shared" si="1462"/>
        <v>-71.343079830449184</v>
      </c>
      <c r="L8470" s="2">
        <f>DEGREES(ASIN((((COS(RADIANS('PV model'!$B$2))*COS(RADIANS(H8470))*COS(RADIANS(K8470)))+(SIN(RADIANS('PV model'!$B$2))*SIN(RADIANS(H8470)))))))</f>
        <v>-9.3109527359078097</v>
      </c>
      <c r="M8470" s="3">
        <f t="shared" si="1458"/>
        <v>0</v>
      </c>
      <c r="N8470" s="2">
        <f t="shared" si="1463"/>
        <v>-61.73604950116269</v>
      </c>
      <c r="O8470" s="2">
        <f>IF('PV model'!$B$2&gt;0, 180-N8470,IF('PV model'!$B$2&lt;0,0-N8470,N8470))</f>
        <v>241.73604950116268</v>
      </c>
      <c r="P8470" s="2">
        <f>ABS(O8470-'PV model'!$B$5)</f>
        <v>36.736049501162682</v>
      </c>
      <c r="Q8470" s="3">
        <f t="shared" si="1459"/>
        <v>99.310952735907804</v>
      </c>
      <c r="R8470" s="3">
        <f t="shared" si="1464"/>
        <v>0</v>
      </c>
      <c r="S8470" s="3">
        <f t="shared" si="1460"/>
        <v>0</v>
      </c>
      <c r="T8470" s="3">
        <f>(0.5*(1-COS(RADIANS(90-$X$3)))*(D8470+E8470)*'PV model'!$B$4)</f>
        <v>0</v>
      </c>
      <c r="U8470" s="3">
        <f t="shared" si="1465"/>
        <v>0</v>
      </c>
      <c r="V8470" s="3">
        <f>('PV model'!$B$13*(U8470/1000)*(1-'PV model'!$B$14*((20+C8470)-25))*'PV model'!$B$10)/'PV model'!$B$12</f>
        <v>0</v>
      </c>
    </row>
    <row r="8471" spans="1:22" x14ac:dyDescent="0.2">
      <c r="A8471" s="10">
        <f t="shared" si="1457"/>
        <v>353</v>
      </c>
      <c r="B8471" s="10">
        <f t="shared" si="1466"/>
        <v>18</v>
      </c>
      <c r="C8471" s="23">
        <v>4.4000000000000004</v>
      </c>
      <c r="D8471" s="24">
        <v>0</v>
      </c>
      <c r="E8471" s="24">
        <v>0</v>
      </c>
      <c r="F8471" s="48"/>
      <c r="G8471" s="48"/>
      <c r="H8471" s="1">
        <f t="shared" si="1467"/>
        <v>-23.454228863150067</v>
      </c>
      <c r="I8471" s="1">
        <f t="shared" si="1461"/>
        <v>1.9723193217968209</v>
      </c>
      <c r="J8471" s="4">
        <f>B8471+('PV model'!$B$3/15)+(I8471/60)</f>
        <v>17.756205322029945</v>
      </c>
      <c r="K8471" s="2">
        <f t="shared" si="1462"/>
        <v>-86.343079830449184</v>
      </c>
      <c r="L8471" s="2">
        <f>DEGREES(ASIN((((COS(RADIANS('PV model'!$B$2))*COS(RADIANS(H8471))*COS(RADIANS(K8471)))+(SIN(RADIANS('PV model'!$B$2))*SIN(RADIANS(H8471)))))))</f>
        <v>-17.14998299769157</v>
      </c>
      <c r="M8471" s="3">
        <f t="shared" si="1458"/>
        <v>0</v>
      </c>
      <c r="N8471" s="2">
        <f t="shared" si="1463"/>
        <v>-73.357772459877978</v>
      </c>
      <c r="O8471" s="2">
        <f>IF('PV model'!$B$2&gt;0, 180-N8471,IF('PV model'!$B$2&lt;0,0-N8471,N8471))</f>
        <v>253.35777245987799</v>
      </c>
      <c r="P8471" s="2">
        <f>ABS(O8471-'PV model'!$B$5)</f>
        <v>48.357772459877992</v>
      </c>
      <c r="Q8471" s="3">
        <f t="shared" si="1459"/>
        <v>107.14998299769157</v>
      </c>
      <c r="R8471" s="3">
        <f t="shared" si="1464"/>
        <v>0</v>
      </c>
      <c r="S8471" s="3">
        <f t="shared" si="1460"/>
        <v>0</v>
      </c>
      <c r="T8471" s="3">
        <f>(0.5*(1-COS(RADIANS(90-$X$3)))*(D8471+E8471)*'PV model'!$B$4)</f>
        <v>0</v>
      </c>
      <c r="U8471" s="3">
        <f t="shared" si="1465"/>
        <v>0</v>
      </c>
      <c r="V8471" s="3">
        <f>('PV model'!$B$13*(U8471/1000)*(1-'PV model'!$B$14*((20+C8471)-25))*'PV model'!$B$10)/'PV model'!$B$12</f>
        <v>0</v>
      </c>
    </row>
    <row r="8472" spans="1:22" x14ac:dyDescent="0.2">
      <c r="A8472" s="10">
        <f t="shared" si="1457"/>
        <v>353</v>
      </c>
      <c r="B8472" s="10">
        <f t="shared" si="1466"/>
        <v>19</v>
      </c>
      <c r="C8472" s="23">
        <v>4.7</v>
      </c>
      <c r="D8472" s="24">
        <v>0</v>
      </c>
      <c r="E8472" s="24">
        <v>0</v>
      </c>
      <c r="F8472" s="48"/>
      <c r="G8472" s="48"/>
      <c r="H8472" s="1">
        <f t="shared" si="1467"/>
        <v>-23.454228863150067</v>
      </c>
      <c r="I8472" s="1">
        <f t="shared" si="1461"/>
        <v>1.9723193217968209</v>
      </c>
      <c r="J8472" s="4">
        <f>B8472+('PV model'!$B$3/15)+(I8472/60)</f>
        <v>18.756205322029945</v>
      </c>
      <c r="K8472" s="2">
        <f t="shared" si="1462"/>
        <v>-101.34307983044918</v>
      </c>
      <c r="L8472" s="2">
        <f>DEGREES(ASIN((((COS(RADIANS('PV model'!$B$2))*COS(RADIANS(H8472))*COS(RADIANS(K8472)))+(SIN(RADIANS('PV model'!$B$2))*SIN(RADIANS(H8472)))))))</f>
        <v>-25.481149266331364</v>
      </c>
      <c r="M8472" s="3">
        <f t="shared" si="1458"/>
        <v>0</v>
      </c>
      <c r="N8472" s="2">
        <f t="shared" si="1463"/>
        <v>-85.123495968867417</v>
      </c>
      <c r="O8472" s="2">
        <f>IF('PV model'!$B$2&gt;0, 180-N8472,IF('PV model'!$B$2&lt;0,0-N8472,N8472))</f>
        <v>265.12349596886742</v>
      </c>
      <c r="P8472" s="2">
        <f>ABS(O8472-'PV model'!$B$5)</f>
        <v>60.123495968867417</v>
      </c>
      <c r="Q8472" s="3">
        <f t="shared" si="1459"/>
        <v>115.48114926633136</v>
      </c>
      <c r="R8472" s="3">
        <f t="shared" si="1464"/>
        <v>0</v>
      </c>
      <c r="S8472" s="3">
        <f t="shared" si="1460"/>
        <v>0</v>
      </c>
      <c r="T8472" s="3">
        <f>(0.5*(1-COS(RADIANS(90-$X$3)))*(D8472+E8472)*'PV model'!$B$4)</f>
        <v>0</v>
      </c>
      <c r="U8472" s="3">
        <f t="shared" si="1465"/>
        <v>0</v>
      </c>
      <c r="V8472" s="3">
        <f>('PV model'!$B$13*(U8472/1000)*(1-'PV model'!$B$14*((20+C8472)-25))*'PV model'!$B$10)/'PV model'!$B$12</f>
        <v>0</v>
      </c>
    </row>
    <row r="8473" spans="1:22" x14ac:dyDescent="0.2">
      <c r="A8473" s="10">
        <f t="shared" si="1457"/>
        <v>353</v>
      </c>
      <c r="B8473" s="10">
        <f t="shared" si="1466"/>
        <v>20</v>
      </c>
      <c r="C8473" s="23">
        <v>5</v>
      </c>
      <c r="D8473" s="24">
        <v>0</v>
      </c>
      <c r="E8473" s="24">
        <v>0</v>
      </c>
      <c r="F8473" s="48"/>
      <c r="G8473" s="48"/>
      <c r="H8473" s="1">
        <f t="shared" si="1467"/>
        <v>-23.454228863150067</v>
      </c>
      <c r="I8473" s="1">
        <f t="shared" si="1461"/>
        <v>1.9723193217968209</v>
      </c>
      <c r="J8473" s="4">
        <f>B8473+('PV model'!$B$3/15)+(I8473/60)</f>
        <v>19.756205322029945</v>
      </c>
      <c r="K8473" s="2">
        <f t="shared" si="1462"/>
        <v>-116.34307983044918</v>
      </c>
      <c r="L8473" s="2">
        <f>DEGREES(ASIN((((COS(RADIANS('PV model'!$B$2))*COS(RADIANS(H8473))*COS(RADIANS(K8473)))+(SIN(RADIANS('PV model'!$B$2))*SIN(RADIANS(H8473)))))))</f>
        <v>-33.95831260409831</v>
      </c>
      <c r="M8473" s="3">
        <f t="shared" si="1458"/>
        <v>0</v>
      </c>
      <c r="N8473" s="2">
        <f t="shared" si="1463"/>
        <v>-82.375689583501597</v>
      </c>
      <c r="O8473" s="2">
        <f>IF('PV model'!$B$2&gt;0, 180-N8473,IF('PV model'!$B$2&lt;0,0-N8473,N8473))</f>
        <v>262.37568958350158</v>
      </c>
      <c r="P8473" s="2">
        <f>ABS(O8473-'PV model'!$B$5)</f>
        <v>57.375689583501583</v>
      </c>
      <c r="Q8473" s="3">
        <f t="shared" si="1459"/>
        <v>123.95831260409831</v>
      </c>
      <c r="R8473" s="3">
        <f t="shared" si="1464"/>
        <v>0</v>
      </c>
      <c r="S8473" s="3">
        <f t="shared" si="1460"/>
        <v>0</v>
      </c>
      <c r="T8473" s="3">
        <f>(0.5*(1-COS(RADIANS(90-$X$3)))*(D8473+E8473)*'PV model'!$B$4)</f>
        <v>0</v>
      </c>
      <c r="U8473" s="3">
        <f t="shared" si="1465"/>
        <v>0</v>
      </c>
      <c r="V8473" s="3">
        <f>('PV model'!$B$13*(U8473/1000)*(1-'PV model'!$B$14*((20+C8473)-25))*'PV model'!$B$10)/'PV model'!$B$12</f>
        <v>0</v>
      </c>
    </row>
    <row r="8474" spans="1:22" x14ac:dyDescent="0.2">
      <c r="A8474" s="10">
        <f t="shared" si="1457"/>
        <v>353</v>
      </c>
      <c r="B8474" s="10">
        <f t="shared" si="1466"/>
        <v>21</v>
      </c>
      <c r="C8474" s="23">
        <v>5.3</v>
      </c>
      <c r="D8474" s="24">
        <v>0</v>
      </c>
      <c r="E8474" s="24">
        <v>0</v>
      </c>
      <c r="F8474" s="48"/>
      <c r="G8474" s="48"/>
      <c r="H8474" s="1">
        <f t="shared" si="1467"/>
        <v>-23.454228863150067</v>
      </c>
      <c r="I8474" s="1">
        <f t="shared" si="1461"/>
        <v>1.9723193217968209</v>
      </c>
      <c r="J8474" s="4">
        <f>B8474+('PV model'!$B$3/15)+(I8474/60)</f>
        <v>20.756205322029945</v>
      </c>
      <c r="K8474" s="2">
        <f t="shared" si="1462"/>
        <v>-131.34307983044917</v>
      </c>
      <c r="L8474" s="2">
        <f>DEGREES(ASIN((((COS(RADIANS('PV model'!$B$2))*COS(RADIANS(H8474))*COS(RADIANS(K8474)))+(SIN(RADIANS('PV model'!$B$2))*SIN(RADIANS(H8474)))))))</f>
        <v>-42.163751466472384</v>
      </c>
      <c r="M8474" s="3">
        <f t="shared" si="1458"/>
        <v>0</v>
      </c>
      <c r="N8474" s="2">
        <f t="shared" si="1463"/>
        <v>-68.307861823760661</v>
      </c>
      <c r="O8474" s="2">
        <f>IF('PV model'!$B$2&gt;0, 180-N8474,IF('PV model'!$B$2&lt;0,0-N8474,N8474))</f>
        <v>248.30786182376067</v>
      </c>
      <c r="P8474" s="2">
        <f>ABS(O8474-'PV model'!$B$5)</f>
        <v>43.307861823760675</v>
      </c>
      <c r="Q8474" s="3">
        <f t="shared" si="1459"/>
        <v>132.16375146647238</v>
      </c>
      <c r="R8474" s="3">
        <f t="shared" si="1464"/>
        <v>0</v>
      </c>
      <c r="S8474" s="3">
        <f t="shared" si="1460"/>
        <v>0</v>
      </c>
      <c r="T8474" s="3">
        <f>(0.5*(1-COS(RADIANS(90-$X$3)))*(D8474+E8474)*'PV model'!$B$4)</f>
        <v>0</v>
      </c>
      <c r="U8474" s="3">
        <f t="shared" si="1465"/>
        <v>0</v>
      </c>
      <c r="V8474" s="3">
        <f>('PV model'!$B$13*(U8474/1000)*(1-'PV model'!$B$14*((20+C8474)-25))*'PV model'!$B$10)/'PV model'!$B$12</f>
        <v>0</v>
      </c>
    </row>
    <row r="8475" spans="1:22" x14ac:dyDescent="0.2">
      <c r="A8475" s="10">
        <f t="shared" si="1457"/>
        <v>353</v>
      </c>
      <c r="B8475" s="10">
        <f t="shared" si="1466"/>
        <v>22</v>
      </c>
      <c r="C8475" s="23">
        <v>5</v>
      </c>
      <c r="D8475" s="24">
        <v>0</v>
      </c>
      <c r="E8475" s="24">
        <v>0</v>
      </c>
      <c r="F8475" s="48"/>
      <c r="G8475" s="48"/>
      <c r="H8475" s="1">
        <f t="shared" si="1467"/>
        <v>-23.454228863150067</v>
      </c>
      <c r="I8475" s="1">
        <f t="shared" si="1461"/>
        <v>1.9723193217968209</v>
      </c>
      <c r="J8475" s="4">
        <f>B8475+('PV model'!$B$3/15)+(I8475/60)</f>
        <v>21.756205322029945</v>
      </c>
      <c r="K8475" s="2">
        <f t="shared" si="1462"/>
        <v>-146.34307983044917</v>
      </c>
      <c r="L8475" s="2">
        <f>DEGREES(ASIN((((COS(RADIANS('PV model'!$B$2))*COS(RADIANS(H8475))*COS(RADIANS(K8475)))+(SIN(RADIANS('PV model'!$B$2))*SIN(RADIANS(H8475)))))))</f>
        <v>-49.51032840760903</v>
      </c>
      <c r="M8475" s="3">
        <f t="shared" si="1458"/>
        <v>0</v>
      </c>
      <c r="N8475" s="2">
        <f t="shared" si="1463"/>
        <v>-51.538600514467113</v>
      </c>
      <c r="O8475" s="2">
        <f>IF('PV model'!$B$2&gt;0, 180-N8475,IF('PV model'!$B$2&lt;0,0-N8475,N8475))</f>
        <v>231.53860051446711</v>
      </c>
      <c r="P8475" s="2">
        <f>ABS(O8475-'PV model'!$B$5)</f>
        <v>26.538600514467106</v>
      </c>
      <c r="Q8475" s="3">
        <f t="shared" si="1459"/>
        <v>139.51032840760902</v>
      </c>
      <c r="R8475" s="3">
        <f t="shared" si="1464"/>
        <v>0</v>
      </c>
      <c r="S8475" s="3">
        <f t="shared" si="1460"/>
        <v>0</v>
      </c>
      <c r="T8475" s="3">
        <f>(0.5*(1-COS(RADIANS(90-$X$3)))*(D8475+E8475)*'PV model'!$B$4)</f>
        <v>0</v>
      </c>
      <c r="U8475" s="3">
        <f t="shared" si="1465"/>
        <v>0</v>
      </c>
      <c r="V8475" s="3">
        <f>('PV model'!$B$13*(U8475/1000)*(1-'PV model'!$B$14*((20+C8475)-25))*'PV model'!$B$10)/'PV model'!$B$12</f>
        <v>0</v>
      </c>
    </row>
    <row r="8476" spans="1:22" x14ac:dyDescent="0.2">
      <c r="A8476" s="10">
        <f t="shared" si="1457"/>
        <v>353</v>
      </c>
      <c r="B8476" s="10">
        <f t="shared" si="1466"/>
        <v>23</v>
      </c>
      <c r="C8476" s="23">
        <v>4.7</v>
      </c>
      <c r="D8476" s="24">
        <v>0</v>
      </c>
      <c r="E8476" s="24">
        <v>0</v>
      </c>
      <c r="F8476" s="48"/>
      <c r="G8476" s="48"/>
      <c r="H8476" s="1">
        <f t="shared" si="1467"/>
        <v>-23.454228863150067</v>
      </c>
      <c r="I8476" s="1">
        <f t="shared" si="1461"/>
        <v>1.9723193217968209</v>
      </c>
      <c r="J8476" s="4">
        <f>B8476+('PV model'!$B$3/15)+(I8476/60)</f>
        <v>22.756205322029945</v>
      </c>
      <c r="K8476" s="2">
        <f t="shared" si="1462"/>
        <v>-161.34307983044917</v>
      </c>
      <c r="L8476" s="2">
        <f>DEGREES(ASIN((((COS(RADIANS('PV model'!$B$2))*COS(RADIANS(H8476))*COS(RADIANS(K8476)))+(SIN(RADIANS('PV model'!$B$2))*SIN(RADIANS(H8476)))))))</f>
        <v>-55.116800871128113</v>
      </c>
      <c r="M8476" s="3">
        <f t="shared" si="1458"/>
        <v>0</v>
      </c>
      <c r="N8476" s="2">
        <f t="shared" si="1463"/>
        <v>-30.873498072227218</v>
      </c>
      <c r="O8476" s="2">
        <f>IF('PV model'!$B$2&gt;0, 180-N8476,IF('PV model'!$B$2&lt;0,0-N8476,N8476))</f>
        <v>210.87349807222722</v>
      </c>
      <c r="P8476" s="2">
        <f>ABS(O8476-'PV model'!$B$5)</f>
        <v>5.8734980722272212</v>
      </c>
      <c r="Q8476" s="3">
        <f t="shared" si="1459"/>
        <v>145.11680087112813</v>
      </c>
      <c r="R8476" s="3">
        <f t="shared" si="1464"/>
        <v>0</v>
      </c>
      <c r="S8476" s="3">
        <f t="shared" si="1460"/>
        <v>0</v>
      </c>
      <c r="T8476" s="3">
        <f>(0.5*(1-COS(RADIANS(90-$X$3)))*(D8476+E8476)*'PV model'!$B$4)</f>
        <v>0</v>
      </c>
      <c r="U8476" s="3">
        <f t="shared" si="1465"/>
        <v>0</v>
      </c>
      <c r="V8476" s="3">
        <f>('PV model'!$B$13*(U8476/1000)*(1-'PV model'!$B$14*((20+C8476)-25))*'PV model'!$B$10)/'PV model'!$B$12</f>
        <v>0</v>
      </c>
    </row>
    <row r="8477" spans="1:22" x14ac:dyDescent="0.2">
      <c r="A8477" s="10">
        <f t="shared" si="1457"/>
        <v>353</v>
      </c>
      <c r="B8477" s="10">
        <f t="shared" si="1466"/>
        <v>24</v>
      </c>
      <c r="C8477" s="23">
        <v>4.4000000000000004</v>
      </c>
      <c r="D8477" s="24">
        <v>0</v>
      </c>
      <c r="E8477" s="24">
        <v>0</v>
      </c>
      <c r="F8477" s="48"/>
      <c r="G8477" s="48"/>
      <c r="H8477" s="1">
        <f t="shared" si="1467"/>
        <v>-23.454228863150067</v>
      </c>
      <c r="I8477" s="1">
        <f t="shared" si="1461"/>
        <v>1.9723193217968209</v>
      </c>
      <c r="J8477" s="4">
        <f>B8477+('PV model'!$B$3/15)+(I8477/60)</f>
        <v>23.756205322029945</v>
      </c>
      <c r="K8477" s="2">
        <f t="shared" si="1462"/>
        <v>-176.34307983044917</v>
      </c>
      <c r="L8477" s="2">
        <f>DEGREES(ASIN((((COS(RADIANS('PV model'!$B$2))*COS(RADIANS(H8477))*COS(RADIANS(K8477)))+(SIN(RADIANS('PV model'!$B$2))*SIN(RADIANS(H8477)))))))</f>
        <v>-57.840163653466625</v>
      </c>
      <c r="M8477" s="3">
        <f t="shared" si="1458"/>
        <v>0</v>
      </c>
      <c r="N8477" s="2">
        <f t="shared" si="1463"/>
        <v>-6.3110997207741582</v>
      </c>
      <c r="O8477" s="2">
        <f>IF('PV model'!$B$2&gt;0, 180-N8477,IF('PV model'!$B$2&lt;0,0-N8477,N8477))</f>
        <v>186.31109972077417</v>
      </c>
      <c r="P8477" s="2">
        <f>ABS(O8477-'PV model'!$B$5)</f>
        <v>18.688900279225834</v>
      </c>
      <c r="Q8477" s="3">
        <f t="shared" si="1459"/>
        <v>147.84016365346662</v>
      </c>
      <c r="R8477" s="3">
        <f t="shared" si="1464"/>
        <v>0</v>
      </c>
      <c r="S8477" s="3">
        <f t="shared" si="1460"/>
        <v>0</v>
      </c>
      <c r="T8477" s="3">
        <f>(0.5*(1-COS(RADIANS(90-$X$3)))*(D8477+E8477)*'PV model'!$B$4)</f>
        <v>0</v>
      </c>
      <c r="U8477" s="3">
        <f t="shared" si="1465"/>
        <v>0</v>
      </c>
      <c r="V8477" s="3">
        <f>('PV model'!$B$13*(U8477/1000)*(1-'PV model'!$B$14*((20+C8477)-25))*'PV model'!$B$10)/'PV model'!$B$12</f>
        <v>0</v>
      </c>
    </row>
    <row r="8478" spans="1:22" x14ac:dyDescent="0.2">
      <c r="A8478" s="10">
        <f t="shared" si="1457"/>
        <v>354</v>
      </c>
      <c r="B8478" s="10">
        <f t="shared" si="1466"/>
        <v>1</v>
      </c>
      <c r="C8478" s="23">
        <v>4.7</v>
      </c>
      <c r="D8478" s="24">
        <v>0</v>
      </c>
      <c r="E8478" s="24">
        <v>0</v>
      </c>
      <c r="F8478" s="48"/>
      <c r="G8478" s="48"/>
      <c r="H8478" s="1">
        <f t="shared" si="1467"/>
        <v>-23.462990768527675</v>
      </c>
      <c r="I8478" s="1">
        <f t="shared" si="1461"/>
        <v>1.5019038014877617</v>
      </c>
      <c r="J8478" s="4">
        <f>B8478+('PV model'!$B$3/15)+(I8478/60)</f>
        <v>0.74836506335812936</v>
      </c>
      <c r="K8478" s="2">
        <f t="shared" si="1462"/>
        <v>168.77452404962807</v>
      </c>
      <c r="L8478" s="2">
        <f>DEGREES(ASIN((((COS(RADIANS('PV model'!$B$2))*COS(RADIANS(H8478))*COS(RADIANS(K8478)))+(SIN(RADIANS('PV model'!$B$2))*SIN(RADIANS(H8478)))))))</f>
        <v>-56.90490785404517</v>
      </c>
      <c r="M8478" s="3">
        <f t="shared" si="1458"/>
        <v>0</v>
      </c>
      <c r="N8478" s="2">
        <f t="shared" si="1463"/>
        <v>19.089317167280996</v>
      </c>
      <c r="O8478" s="2">
        <f>IF('PV model'!$B$2&gt;0, 180-N8478,IF('PV model'!$B$2&lt;0,0-N8478,N8478))</f>
        <v>160.910682832719</v>
      </c>
      <c r="P8478" s="2">
        <f>ABS(O8478-'PV model'!$B$5)</f>
        <v>44.089317167280996</v>
      </c>
      <c r="Q8478" s="3">
        <f t="shared" si="1459"/>
        <v>146.90490785404518</v>
      </c>
      <c r="R8478" s="3">
        <f t="shared" si="1464"/>
        <v>0</v>
      </c>
      <c r="S8478" s="3">
        <f t="shared" si="1460"/>
        <v>0</v>
      </c>
      <c r="T8478" s="3">
        <f>(0.5*(1-COS(RADIANS(90-$X$3)))*(D8478+E8478)*'PV model'!$B$4)</f>
        <v>0</v>
      </c>
      <c r="U8478" s="3">
        <f t="shared" si="1465"/>
        <v>0</v>
      </c>
      <c r="V8478" s="3">
        <f>('PV model'!$B$13*(U8478/1000)*(1-'PV model'!$B$14*((20+C8478)-25))*'PV model'!$B$10)/'PV model'!$B$12</f>
        <v>0</v>
      </c>
    </row>
    <row r="8479" spans="1:22" x14ac:dyDescent="0.2">
      <c r="A8479" s="10">
        <f t="shared" si="1457"/>
        <v>354</v>
      </c>
      <c r="B8479" s="10">
        <f t="shared" si="1466"/>
        <v>2</v>
      </c>
      <c r="C8479" s="23">
        <v>5.0999999999999996</v>
      </c>
      <c r="D8479" s="24">
        <v>0</v>
      </c>
      <c r="E8479" s="24">
        <v>0</v>
      </c>
      <c r="F8479" s="48"/>
      <c r="G8479" s="48"/>
      <c r="H8479" s="1">
        <f t="shared" si="1467"/>
        <v>-23.462990768527675</v>
      </c>
      <c r="I8479" s="1">
        <f t="shared" si="1461"/>
        <v>1.5019038014877617</v>
      </c>
      <c r="J8479" s="4">
        <f>B8479+('PV model'!$B$3/15)+(I8479/60)</f>
        <v>1.7483650633581294</v>
      </c>
      <c r="K8479" s="2">
        <f t="shared" si="1462"/>
        <v>153.77452404962807</v>
      </c>
      <c r="L8479" s="2">
        <f>DEGREES(ASIN((((COS(RADIANS('PV model'!$B$2))*COS(RADIANS(H8479))*COS(RADIANS(K8479)))+(SIN(RADIANS('PV model'!$B$2))*SIN(RADIANS(H8479)))))))</f>
        <v>-52.581802086815337</v>
      </c>
      <c r="M8479" s="3">
        <f t="shared" si="1458"/>
        <v>0</v>
      </c>
      <c r="N8479" s="2">
        <f t="shared" si="1463"/>
        <v>41.845941417268648</v>
      </c>
      <c r="O8479" s="2">
        <f>IF('PV model'!$B$2&gt;0, 180-N8479,IF('PV model'!$B$2&lt;0,0-N8479,N8479))</f>
        <v>138.15405858273135</v>
      </c>
      <c r="P8479" s="2">
        <f>ABS(O8479-'PV model'!$B$5)</f>
        <v>66.845941417268648</v>
      </c>
      <c r="Q8479" s="3">
        <f t="shared" si="1459"/>
        <v>142.58180208681534</v>
      </c>
      <c r="R8479" s="3">
        <f t="shared" si="1464"/>
        <v>0</v>
      </c>
      <c r="S8479" s="3">
        <f t="shared" si="1460"/>
        <v>0</v>
      </c>
      <c r="T8479" s="3">
        <f>(0.5*(1-COS(RADIANS(90-$X$3)))*(D8479+E8479)*'PV model'!$B$4)</f>
        <v>0</v>
      </c>
      <c r="U8479" s="3">
        <f t="shared" si="1465"/>
        <v>0</v>
      </c>
      <c r="V8479" s="3">
        <f>('PV model'!$B$13*(U8479/1000)*(1-'PV model'!$B$14*((20+C8479)-25))*'PV model'!$B$10)/'PV model'!$B$12</f>
        <v>0</v>
      </c>
    </row>
    <row r="8480" spans="1:22" x14ac:dyDescent="0.2">
      <c r="A8480" s="10">
        <f t="shared" si="1457"/>
        <v>354</v>
      </c>
      <c r="B8480" s="10">
        <f t="shared" si="1466"/>
        <v>3</v>
      </c>
      <c r="C8480" s="23">
        <v>5.4</v>
      </c>
      <c r="D8480" s="24">
        <v>0</v>
      </c>
      <c r="E8480" s="24">
        <v>0</v>
      </c>
      <c r="F8480" s="48"/>
      <c r="G8480" s="48"/>
      <c r="H8480" s="1">
        <f t="shared" si="1467"/>
        <v>-23.462990768527675</v>
      </c>
      <c r="I8480" s="1">
        <f t="shared" si="1461"/>
        <v>1.5019038014877617</v>
      </c>
      <c r="J8480" s="4">
        <f>B8480+('PV model'!$B$3/15)+(I8480/60)</f>
        <v>2.7483650633581291</v>
      </c>
      <c r="K8480" s="2">
        <f t="shared" si="1462"/>
        <v>138.77452404962807</v>
      </c>
      <c r="L8480" s="2">
        <f>DEGREES(ASIN((((COS(RADIANS('PV model'!$B$2))*COS(RADIANS(H8480))*COS(RADIANS(K8480)))+(SIN(RADIANS('PV model'!$B$2))*SIN(RADIANS(H8480)))))))</f>
        <v>-45.964937024785932</v>
      </c>
      <c r="M8480" s="3">
        <f t="shared" si="1458"/>
        <v>0</v>
      </c>
      <c r="N8480" s="2">
        <f t="shared" si="1463"/>
        <v>60.424972619115778</v>
      </c>
      <c r="O8480" s="2">
        <f>IF('PV model'!$B$2&gt;0, 180-N8480,IF('PV model'!$B$2&lt;0,0-N8480,N8480))</f>
        <v>119.57502738088422</v>
      </c>
      <c r="P8480" s="2">
        <f>ABS(O8480-'PV model'!$B$5)</f>
        <v>85.424972619115778</v>
      </c>
      <c r="Q8480" s="3">
        <f t="shared" si="1459"/>
        <v>135.96493702478594</v>
      </c>
      <c r="R8480" s="3">
        <f t="shared" si="1464"/>
        <v>0</v>
      </c>
      <c r="S8480" s="3">
        <f t="shared" si="1460"/>
        <v>0</v>
      </c>
      <c r="T8480" s="3">
        <f>(0.5*(1-COS(RADIANS(90-$X$3)))*(D8480+E8480)*'PV model'!$B$4)</f>
        <v>0</v>
      </c>
      <c r="U8480" s="3">
        <f t="shared" si="1465"/>
        <v>0</v>
      </c>
      <c r="V8480" s="3">
        <f>('PV model'!$B$13*(U8480/1000)*(1-'PV model'!$B$14*((20+C8480)-25))*'PV model'!$B$10)/'PV model'!$B$12</f>
        <v>0</v>
      </c>
    </row>
    <row r="8481" spans="1:22" x14ac:dyDescent="0.2">
      <c r="A8481" s="10">
        <f t="shared" si="1457"/>
        <v>354</v>
      </c>
      <c r="B8481" s="10">
        <f t="shared" si="1466"/>
        <v>4</v>
      </c>
      <c r="C8481" s="23">
        <v>5.2</v>
      </c>
      <c r="D8481" s="24">
        <v>0</v>
      </c>
      <c r="E8481" s="24">
        <v>0</v>
      </c>
      <c r="F8481" s="48"/>
      <c r="G8481" s="48"/>
      <c r="H8481" s="1">
        <f t="shared" si="1467"/>
        <v>-23.462990768527675</v>
      </c>
      <c r="I8481" s="1">
        <f t="shared" si="1461"/>
        <v>1.5019038014877617</v>
      </c>
      <c r="J8481" s="4">
        <f>B8481+('PV model'!$B$3/15)+(I8481/60)</f>
        <v>3.7483650633581291</v>
      </c>
      <c r="K8481" s="2">
        <f t="shared" si="1462"/>
        <v>123.77452404962807</v>
      </c>
      <c r="L8481" s="2">
        <f>DEGREES(ASIN((((COS(RADIANS('PV model'!$B$2))*COS(RADIANS(H8481))*COS(RADIANS(K8481)))+(SIN(RADIANS('PV model'!$B$2))*SIN(RADIANS(H8481)))))))</f>
        <v>-38.095656432450113</v>
      </c>
      <c r="M8481" s="3">
        <f t="shared" si="1458"/>
        <v>0</v>
      </c>
      <c r="N8481" s="2">
        <f t="shared" si="1463"/>
        <v>75.672211841148453</v>
      </c>
      <c r="O8481" s="2">
        <f>IF('PV model'!$B$2&gt;0, 180-N8481,IF('PV model'!$B$2&lt;0,0-N8481,N8481))</f>
        <v>104.32778815885155</v>
      </c>
      <c r="P8481" s="2">
        <f>ABS(O8481-'PV model'!$B$5)</f>
        <v>100.67221184114845</v>
      </c>
      <c r="Q8481" s="3">
        <f t="shared" si="1459"/>
        <v>128.09565643245011</v>
      </c>
      <c r="R8481" s="3">
        <f t="shared" si="1464"/>
        <v>0</v>
      </c>
      <c r="S8481" s="3">
        <f t="shared" si="1460"/>
        <v>0</v>
      </c>
      <c r="T8481" s="3">
        <f>(0.5*(1-COS(RADIANS(90-$X$3)))*(D8481+E8481)*'PV model'!$B$4)</f>
        <v>0</v>
      </c>
      <c r="U8481" s="3">
        <f t="shared" si="1465"/>
        <v>0</v>
      </c>
      <c r="V8481" s="3">
        <f>('PV model'!$B$13*(U8481/1000)*(1-'PV model'!$B$14*((20+C8481)-25))*'PV model'!$B$10)/'PV model'!$B$12</f>
        <v>0</v>
      </c>
    </row>
    <row r="8482" spans="1:22" x14ac:dyDescent="0.2">
      <c r="A8482" s="10">
        <f t="shared" si="1457"/>
        <v>354</v>
      </c>
      <c r="B8482" s="10">
        <f t="shared" si="1466"/>
        <v>5</v>
      </c>
      <c r="C8482" s="23">
        <v>4.9000000000000004</v>
      </c>
      <c r="D8482" s="24">
        <v>0</v>
      </c>
      <c r="E8482" s="24">
        <v>0</v>
      </c>
      <c r="F8482" s="48"/>
      <c r="G8482" s="48"/>
      <c r="H8482" s="1">
        <f t="shared" si="1467"/>
        <v>-23.462990768527675</v>
      </c>
      <c r="I8482" s="1">
        <f t="shared" si="1461"/>
        <v>1.5019038014877617</v>
      </c>
      <c r="J8482" s="4">
        <f>B8482+('PV model'!$B$3/15)+(I8482/60)</f>
        <v>4.74836506335813</v>
      </c>
      <c r="K8482" s="2">
        <f t="shared" si="1462"/>
        <v>108.77452404962806</v>
      </c>
      <c r="L8482" s="2">
        <f>DEGREES(ASIN((((COS(RADIANS('PV model'!$B$2))*COS(RADIANS(H8482))*COS(RADIANS(K8482)))+(SIN(RADIANS('PV model'!$B$2))*SIN(RADIANS(H8482)))))))</f>
        <v>-29.693067801847587</v>
      </c>
      <c r="M8482" s="3">
        <f t="shared" si="1458"/>
        <v>0</v>
      </c>
      <c r="N8482" s="2">
        <f t="shared" si="1463"/>
        <v>88.826453566386547</v>
      </c>
      <c r="O8482" s="2">
        <f>IF('PV model'!$B$2&gt;0, 180-N8482,IF('PV model'!$B$2&lt;0,0-N8482,N8482))</f>
        <v>91.173546433613453</v>
      </c>
      <c r="P8482" s="2">
        <f>ABS(O8482-'PV model'!$B$5)</f>
        <v>113.82645356638655</v>
      </c>
      <c r="Q8482" s="3">
        <f t="shared" si="1459"/>
        <v>119.69306780184758</v>
      </c>
      <c r="R8482" s="3">
        <f t="shared" si="1464"/>
        <v>0</v>
      </c>
      <c r="S8482" s="3">
        <f t="shared" si="1460"/>
        <v>0</v>
      </c>
      <c r="T8482" s="3">
        <f>(0.5*(1-COS(RADIANS(90-$X$3)))*(D8482+E8482)*'PV model'!$B$4)</f>
        <v>0</v>
      </c>
      <c r="U8482" s="3">
        <f t="shared" si="1465"/>
        <v>0</v>
      </c>
      <c r="V8482" s="3">
        <f>('PV model'!$B$13*(U8482/1000)*(1-'PV model'!$B$14*((20+C8482)-25))*'PV model'!$B$10)/'PV model'!$B$12</f>
        <v>0</v>
      </c>
    </row>
    <row r="8483" spans="1:22" x14ac:dyDescent="0.2">
      <c r="A8483" s="10">
        <f t="shared" si="1457"/>
        <v>354</v>
      </c>
      <c r="B8483" s="10">
        <f t="shared" si="1466"/>
        <v>6</v>
      </c>
      <c r="C8483" s="23">
        <v>4.7</v>
      </c>
      <c r="D8483" s="24">
        <v>0</v>
      </c>
      <c r="E8483" s="24">
        <v>0</v>
      </c>
      <c r="F8483" s="48"/>
      <c r="G8483" s="48"/>
      <c r="H8483" s="1">
        <f t="shared" si="1467"/>
        <v>-23.462990768527675</v>
      </c>
      <c r="I8483" s="1">
        <f t="shared" si="1461"/>
        <v>1.5019038014877617</v>
      </c>
      <c r="J8483" s="4">
        <f>B8483+('PV model'!$B$3/15)+(I8483/60)</f>
        <v>5.74836506335813</v>
      </c>
      <c r="K8483" s="2">
        <f t="shared" si="1462"/>
        <v>93.774524049628056</v>
      </c>
      <c r="L8483" s="2">
        <f>DEGREES(ASIN((((COS(RADIANS('PV model'!$B$2))*COS(RADIANS(H8483))*COS(RADIANS(K8483)))+(SIN(RADIANS('PV model'!$B$2))*SIN(RADIANS(H8483)))))))</f>
        <v>-21.24366588006091</v>
      </c>
      <c r="M8483" s="3">
        <f t="shared" si="1458"/>
        <v>0</v>
      </c>
      <c r="N8483" s="2">
        <f t="shared" si="1463"/>
        <v>79.130943395512176</v>
      </c>
      <c r="O8483" s="2">
        <f>IF('PV model'!$B$2&gt;0, 180-N8483,IF('PV model'!$B$2&lt;0,0-N8483,N8483))</f>
        <v>100.86905660448782</v>
      </c>
      <c r="P8483" s="2">
        <f>ABS(O8483-'PV model'!$B$5)</f>
        <v>104.13094339551218</v>
      </c>
      <c r="Q8483" s="3">
        <f t="shared" si="1459"/>
        <v>111.2436658800609</v>
      </c>
      <c r="R8483" s="3">
        <f t="shared" si="1464"/>
        <v>0</v>
      </c>
      <c r="S8483" s="3">
        <f t="shared" si="1460"/>
        <v>0</v>
      </c>
      <c r="T8483" s="3">
        <f>(0.5*(1-COS(RADIANS(90-$X$3)))*(D8483+E8483)*'PV model'!$B$4)</f>
        <v>0</v>
      </c>
      <c r="U8483" s="3">
        <f t="shared" si="1465"/>
        <v>0</v>
      </c>
      <c r="V8483" s="3">
        <f>('PV model'!$B$13*(U8483/1000)*(1-'PV model'!$B$14*((20+C8483)-25))*'PV model'!$B$10)/'PV model'!$B$12</f>
        <v>0</v>
      </c>
    </row>
    <row r="8484" spans="1:22" x14ac:dyDescent="0.2">
      <c r="A8484" s="10">
        <f t="shared" si="1457"/>
        <v>354</v>
      </c>
      <c r="B8484" s="10">
        <f t="shared" si="1466"/>
        <v>7</v>
      </c>
      <c r="C8484" s="23">
        <v>4.2</v>
      </c>
      <c r="D8484" s="24">
        <v>0</v>
      </c>
      <c r="E8484" s="24">
        <v>0</v>
      </c>
      <c r="F8484" s="48"/>
      <c r="G8484" s="48"/>
      <c r="H8484" s="1">
        <f t="shared" si="1467"/>
        <v>-23.462990768527675</v>
      </c>
      <c r="I8484" s="1">
        <f t="shared" si="1461"/>
        <v>1.5019038014877617</v>
      </c>
      <c r="J8484" s="4">
        <f>B8484+('PV model'!$B$3/15)+(I8484/60)</f>
        <v>6.74836506335813</v>
      </c>
      <c r="K8484" s="2">
        <f t="shared" si="1462"/>
        <v>78.774524049628056</v>
      </c>
      <c r="L8484" s="2">
        <f>DEGREES(ASIN((((COS(RADIANS('PV model'!$B$2))*COS(RADIANS(H8484))*COS(RADIANS(K8484)))+(SIN(RADIANS('PV model'!$B$2))*SIN(RADIANS(H8484)))))))</f>
        <v>-13.119660697060269</v>
      </c>
      <c r="M8484" s="3">
        <f t="shared" si="1458"/>
        <v>0</v>
      </c>
      <c r="N8484" s="2">
        <f t="shared" si="1463"/>
        <v>67.500524705464983</v>
      </c>
      <c r="O8484" s="2">
        <f>IF('PV model'!$B$2&gt;0, 180-N8484,IF('PV model'!$B$2&lt;0,0-N8484,N8484))</f>
        <v>112.49947529453502</v>
      </c>
      <c r="P8484" s="2">
        <f>ABS(O8484-'PV model'!$B$5)</f>
        <v>92.500524705464983</v>
      </c>
      <c r="Q8484" s="3">
        <f t="shared" si="1459"/>
        <v>103.11966069706027</v>
      </c>
      <c r="R8484" s="3">
        <f t="shared" si="1464"/>
        <v>0</v>
      </c>
      <c r="S8484" s="3">
        <f t="shared" si="1460"/>
        <v>0</v>
      </c>
      <c r="T8484" s="3">
        <f>(0.5*(1-COS(RADIANS(90-$X$3)))*(D8484+E8484)*'PV model'!$B$4)</f>
        <v>0</v>
      </c>
      <c r="U8484" s="3">
        <f t="shared" si="1465"/>
        <v>0</v>
      </c>
      <c r="V8484" s="3">
        <f>('PV model'!$B$13*(U8484/1000)*(1-'PV model'!$B$14*((20+C8484)-25))*'PV model'!$B$10)/'PV model'!$B$12</f>
        <v>0</v>
      </c>
    </row>
    <row r="8485" spans="1:22" x14ac:dyDescent="0.2">
      <c r="A8485" s="10">
        <f t="shared" si="1457"/>
        <v>354</v>
      </c>
      <c r="B8485" s="10">
        <f t="shared" si="1466"/>
        <v>8</v>
      </c>
      <c r="C8485" s="23">
        <v>3.6</v>
      </c>
      <c r="D8485" s="24">
        <v>0</v>
      </c>
      <c r="E8485" s="24">
        <v>0</v>
      </c>
      <c r="F8485" s="48"/>
      <c r="G8485" s="48"/>
      <c r="H8485" s="1">
        <f t="shared" si="1467"/>
        <v>-23.462990768527675</v>
      </c>
      <c r="I8485" s="1">
        <f t="shared" si="1461"/>
        <v>1.5019038014877617</v>
      </c>
      <c r="J8485" s="4">
        <f>B8485+('PV model'!$B$3/15)+(I8485/60)</f>
        <v>7.74836506335813</v>
      </c>
      <c r="K8485" s="2">
        <f t="shared" si="1462"/>
        <v>63.774524049628049</v>
      </c>
      <c r="L8485" s="2">
        <f>DEGREES(ASIN((((COS(RADIANS('PV model'!$B$2))*COS(RADIANS(H8485))*COS(RADIANS(K8485)))+(SIN(RADIANS('PV model'!$B$2))*SIN(RADIANS(H8485)))))))</f>
        <v>-5.6544662110969259</v>
      </c>
      <c r="M8485" s="3">
        <f t="shared" si="1458"/>
        <v>0</v>
      </c>
      <c r="N8485" s="2">
        <f t="shared" si="1463"/>
        <v>55.783045161939505</v>
      </c>
      <c r="O8485" s="2">
        <f>IF('PV model'!$B$2&gt;0, 180-N8485,IF('PV model'!$B$2&lt;0,0-N8485,N8485))</f>
        <v>124.2169548380605</v>
      </c>
      <c r="P8485" s="2">
        <f>ABS(O8485-'PV model'!$B$5)</f>
        <v>80.783045161939498</v>
      </c>
      <c r="Q8485" s="3">
        <f t="shared" si="1459"/>
        <v>95.654466211096931</v>
      </c>
      <c r="R8485" s="3">
        <f t="shared" si="1464"/>
        <v>0</v>
      </c>
      <c r="S8485" s="3">
        <f t="shared" si="1460"/>
        <v>0</v>
      </c>
      <c r="T8485" s="3">
        <f>(0.5*(1-COS(RADIANS(90-$X$3)))*(D8485+E8485)*'PV model'!$B$4)</f>
        <v>0</v>
      </c>
      <c r="U8485" s="3">
        <f t="shared" si="1465"/>
        <v>0</v>
      </c>
      <c r="V8485" s="3">
        <f>('PV model'!$B$13*(U8485/1000)*(1-'PV model'!$B$14*((20+C8485)-25))*'PV model'!$B$10)/'PV model'!$B$12</f>
        <v>0</v>
      </c>
    </row>
    <row r="8486" spans="1:22" x14ac:dyDescent="0.2">
      <c r="A8486" s="10">
        <f t="shared" si="1457"/>
        <v>354</v>
      </c>
      <c r="B8486" s="10">
        <f t="shared" si="1466"/>
        <v>9</v>
      </c>
      <c r="C8486" s="23">
        <v>3.1</v>
      </c>
      <c r="D8486" s="24">
        <v>0</v>
      </c>
      <c r="E8486" s="24">
        <v>0</v>
      </c>
      <c r="F8486" s="48"/>
      <c r="G8486" s="48"/>
      <c r="H8486" s="1">
        <f t="shared" si="1467"/>
        <v>-23.462990768527675</v>
      </c>
      <c r="I8486" s="1">
        <f t="shared" si="1461"/>
        <v>1.5019038014877617</v>
      </c>
      <c r="J8486" s="4">
        <f>B8486+('PV model'!$B$3/15)+(I8486/60)</f>
        <v>8.7483650633581291</v>
      </c>
      <c r="K8486" s="2">
        <f t="shared" si="1462"/>
        <v>48.774524049628063</v>
      </c>
      <c r="L8486" s="2">
        <f>DEGREES(ASIN((((COS(RADIANS('PV model'!$B$2))*COS(RADIANS(H8486))*COS(RADIANS(K8486)))+(SIN(RADIANS('PV model'!$B$2))*SIN(RADIANS(H8486)))))))</f>
        <v>0.81824702588784259</v>
      </c>
      <c r="M8486" s="3">
        <f t="shared" si="1458"/>
        <v>0.81824702588784259</v>
      </c>
      <c r="N8486" s="2">
        <f t="shared" si="1463"/>
        <v>43.630501091037907</v>
      </c>
      <c r="O8486" s="2">
        <f>IF('PV model'!$B$2&gt;0, 180-N8486,IF('PV model'!$B$2&lt;0,0-N8486,N8486))</f>
        <v>136.3694989089621</v>
      </c>
      <c r="P8486" s="2">
        <f>ABS(O8486-'PV model'!$B$5)</f>
        <v>68.6305010910379</v>
      </c>
      <c r="Q8486" s="3">
        <f t="shared" si="1459"/>
        <v>89.181752974112158</v>
      </c>
      <c r="R8486" s="3">
        <f t="shared" si="1464"/>
        <v>0</v>
      </c>
      <c r="S8486" s="3">
        <f t="shared" si="1460"/>
        <v>0</v>
      </c>
      <c r="T8486" s="3">
        <f>(0.5*(1-COS(RADIANS(90-$X$3)))*(D8486+E8486)*'PV model'!$B$4)</f>
        <v>0</v>
      </c>
      <c r="U8486" s="3">
        <f t="shared" si="1465"/>
        <v>0</v>
      </c>
      <c r="V8486" s="3">
        <f>('PV model'!$B$13*(U8486/1000)*(1-'PV model'!$B$14*((20+C8486)-25))*'PV model'!$B$10)/'PV model'!$B$12</f>
        <v>0</v>
      </c>
    </row>
    <row r="8487" spans="1:22" x14ac:dyDescent="0.2">
      <c r="A8487" s="10">
        <f t="shared" si="1457"/>
        <v>354</v>
      </c>
      <c r="B8487" s="10">
        <f t="shared" si="1466"/>
        <v>10</v>
      </c>
      <c r="C8487" s="23">
        <v>3.9</v>
      </c>
      <c r="D8487" s="24">
        <v>0</v>
      </c>
      <c r="E8487" s="24">
        <v>19.404</v>
      </c>
      <c r="F8487" s="48"/>
      <c r="G8487" s="48"/>
      <c r="H8487" s="1">
        <f t="shared" si="1467"/>
        <v>-23.462990768527675</v>
      </c>
      <c r="I8487" s="1">
        <f t="shared" si="1461"/>
        <v>1.5019038014877617</v>
      </c>
      <c r="J8487" s="4">
        <f>B8487+('PV model'!$B$3/15)+(I8487/60)</f>
        <v>9.7483650633581291</v>
      </c>
      <c r="K8487" s="2">
        <f t="shared" si="1462"/>
        <v>33.774524049628063</v>
      </c>
      <c r="L8487" s="2">
        <f>DEGREES(ASIN((((COS(RADIANS('PV model'!$B$2))*COS(RADIANS(H8487))*COS(RADIANS(K8487)))+(SIN(RADIANS('PV model'!$B$2))*SIN(RADIANS(H8487)))))))</f>
        <v>5.9554625688953111</v>
      </c>
      <c r="M8487" s="3">
        <f t="shared" si="1458"/>
        <v>5.9554625688953111</v>
      </c>
      <c r="N8487" s="2">
        <f t="shared" si="1463"/>
        <v>30.845709033008415</v>
      </c>
      <c r="O8487" s="2">
        <f>IF('PV model'!$B$2&gt;0, 180-N8487,IF('PV model'!$B$2&lt;0,0-N8487,N8487))</f>
        <v>149.1542909669916</v>
      </c>
      <c r="P8487" s="2">
        <f>ABS(O8487-'PV model'!$B$5)</f>
        <v>55.845709033008404</v>
      </c>
      <c r="Q8487" s="3">
        <f t="shared" si="1459"/>
        <v>84.044537431104686</v>
      </c>
      <c r="R8487" s="3">
        <f t="shared" si="1464"/>
        <v>0</v>
      </c>
      <c r="S8487" s="3">
        <f t="shared" si="1460"/>
        <v>19.404</v>
      </c>
      <c r="T8487" s="3">
        <f>(0.5*(1-COS(RADIANS(90-$X$3)))*(D8487+E8487)*'PV model'!$B$4)</f>
        <v>0</v>
      </c>
      <c r="U8487" s="3">
        <f t="shared" si="1465"/>
        <v>19.404</v>
      </c>
      <c r="V8487" s="3">
        <f>('PV model'!$B$13*(U8487/1000)*(1-'PV model'!$B$14*((20+C8487)-25))*'PV model'!$B$10)/'PV model'!$B$12</f>
        <v>1.9481581848960001</v>
      </c>
    </row>
    <row r="8488" spans="1:22" x14ac:dyDescent="0.2">
      <c r="A8488" s="10">
        <f t="shared" si="1457"/>
        <v>354</v>
      </c>
      <c r="B8488" s="10">
        <f t="shared" si="1466"/>
        <v>11</v>
      </c>
      <c r="C8488" s="23">
        <v>4.7</v>
      </c>
      <c r="D8488" s="24">
        <v>57.244950000000003</v>
      </c>
      <c r="E8488" s="24">
        <v>55.566000000000003</v>
      </c>
      <c r="F8488" s="48"/>
      <c r="G8488" s="48"/>
      <c r="H8488" s="1">
        <f t="shared" si="1467"/>
        <v>-23.462990768527675</v>
      </c>
      <c r="I8488" s="1">
        <f t="shared" si="1461"/>
        <v>1.5019038014877617</v>
      </c>
      <c r="J8488" s="4">
        <f>B8488+('PV model'!$B$3/15)+(I8488/60)</f>
        <v>10.748365063358129</v>
      </c>
      <c r="K8488" s="2">
        <f t="shared" si="1462"/>
        <v>18.774524049628063</v>
      </c>
      <c r="L8488" s="2">
        <f>DEGREES(ASIN((((COS(RADIANS('PV model'!$B$2))*COS(RADIANS(H8488))*COS(RADIANS(K8488)))+(SIN(RADIANS('PV model'!$B$2))*SIN(RADIANS(H8488)))))))</f>
        <v>9.4274003578085637</v>
      </c>
      <c r="M8488" s="3">
        <f t="shared" si="1458"/>
        <v>9.4274003578085637</v>
      </c>
      <c r="N8488" s="2">
        <f t="shared" si="1463"/>
        <v>17.41411347427394</v>
      </c>
      <c r="O8488" s="2">
        <f>IF('PV model'!$B$2&gt;0, 180-N8488,IF('PV model'!$B$2&lt;0,0-N8488,N8488))</f>
        <v>162.58588652572607</v>
      </c>
      <c r="P8488" s="2">
        <f>ABS(O8488-'PV model'!$B$5)</f>
        <v>42.414113474273933</v>
      </c>
      <c r="Q8488" s="3">
        <f t="shared" si="1459"/>
        <v>80.572599642191449</v>
      </c>
      <c r="R8488" s="3">
        <f t="shared" si="1464"/>
        <v>57.244949999999903</v>
      </c>
      <c r="S8488" s="3">
        <f t="shared" si="1460"/>
        <v>64.234756244602835</v>
      </c>
      <c r="T8488" s="3">
        <f>(0.5*(1-COS(RADIANS(90-$X$3)))*(D8488+E8488)*'PV model'!$B$4)</f>
        <v>0</v>
      </c>
      <c r="U8488" s="3">
        <f t="shared" si="1465"/>
        <v>121.47970624460274</v>
      </c>
      <c r="V8488" s="3">
        <f>('PV model'!$B$13*(U8488/1000)*(1-'PV model'!$B$14*((20+C8488)-25))*'PV model'!$B$10)/'PV model'!$B$12</f>
        <v>12.157683169933943</v>
      </c>
    </row>
    <row r="8489" spans="1:22" x14ac:dyDescent="0.2">
      <c r="A8489" s="10">
        <f t="shared" si="1457"/>
        <v>354</v>
      </c>
      <c r="B8489" s="10">
        <f t="shared" si="1466"/>
        <v>12</v>
      </c>
      <c r="C8489" s="23">
        <v>5.5</v>
      </c>
      <c r="D8489" s="24">
        <v>322.14314999999999</v>
      </c>
      <c r="E8489" s="24">
        <v>52.919999999999995</v>
      </c>
      <c r="F8489" s="48"/>
      <c r="G8489" s="48"/>
      <c r="H8489" s="1">
        <f t="shared" si="1467"/>
        <v>-23.462990768527675</v>
      </c>
      <c r="I8489" s="1">
        <f t="shared" si="1461"/>
        <v>1.5019038014877617</v>
      </c>
      <c r="J8489" s="4">
        <f>B8489+('PV model'!$B$3/15)+(I8489/60)</f>
        <v>11.748365063358129</v>
      </c>
      <c r="K8489" s="2">
        <f t="shared" si="1462"/>
        <v>3.774524049628063</v>
      </c>
      <c r="L8489" s="2">
        <f>DEGREES(ASIN((((COS(RADIANS('PV model'!$B$2))*COS(RADIANS(H8489))*COS(RADIANS(K8489)))+(SIN(RADIANS('PV model'!$B$2))*SIN(RADIANS(H8489)))))))</f>
        <v>10.971224987227192</v>
      </c>
      <c r="M8489" s="3">
        <f t="shared" si="1458"/>
        <v>10.971224987227192</v>
      </c>
      <c r="N8489" s="2">
        <f t="shared" si="1463"/>
        <v>3.526574061240606</v>
      </c>
      <c r="O8489" s="2">
        <f>IF('PV model'!$B$2&gt;0, 180-N8489,IF('PV model'!$B$2&lt;0,0-N8489,N8489))</f>
        <v>176.47342593875939</v>
      </c>
      <c r="P8489" s="2">
        <f>ABS(O8489-'PV model'!$B$5)</f>
        <v>28.526574061240609</v>
      </c>
      <c r="Q8489" s="3">
        <f t="shared" si="1459"/>
        <v>79.028775012772797</v>
      </c>
      <c r="R8489" s="3">
        <f t="shared" si="1464"/>
        <v>322.14315000000028</v>
      </c>
      <c r="S8489" s="3">
        <f t="shared" si="1460"/>
        <v>64.174219008449725</v>
      </c>
      <c r="T8489" s="3">
        <f>(0.5*(1-COS(RADIANS(90-$X$3)))*(D8489+E8489)*'PV model'!$B$4)</f>
        <v>0</v>
      </c>
      <c r="U8489" s="3">
        <f t="shared" si="1465"/>
        <v>386.31736900844999</v>
      </c>
      <c r="V8489" s="3">
        <f>('PV model'!$B$13*(U8489/1000)*(1-'PV model'!$B$14*((20+C8489)-25))*'PV model'!$B$10)/'PV model'!$B$12</f>
        <v>38.539051637672486</v>
      </c>
    </row>
    <row r="8490" spans="1:22" x14ac:dyDescent="0.2">
      <c r="A8490" s="10">
        <f t="shared" si="1457"/>
        <v>354</v>
      </c>
      <c r="B8490" s="10">
        <f t="shared" si="1466"/>
        <v>13</v>
      </c>
      <c r="C8490" s="23">
        <v>5.2</v>
      </c>
      <c r="D8490" s="24">
        <v>335.61255</v>
      </c>
      <c r="E8490" s="24">
        <v>57.33</v>
      </c>
      <c r="F8490" s="48"/>
      <c r="G8490" s="48"/>
      <c r="H8490" s="1">
        <f t="shared" si="1467"/>
        <v>-23.462990768527675</v>
      </c>
      <c r="I8490" s="1">
        <f t="shared" si="1461"/>
        <v>1.5019038014877617</v>
      </c>
      <c r="J8490" s="4">
        <f>B8490+('PV model'!$B$3/15)+(I8490/60)</f>
        <v>12.748365063358129</v>
      </c>
      <c r="K8490" s="2">
        <f t="shared" si="1462"/>
        <v>-11.225475950371937</v>
      </c>
      <c r="L8490" s="2">
        <f>DEGREES(ASIN((((COS(RADIANS('PV model'!$B$2))*COS(RADIANS(H8490))*COS(RADIANS(K8490)))+(SIN(RADIANS('PV model'!$B$2))*SIN(RADIANS(H8490)))))))</f>
        <v>10.457310885727686</v>
      </c>
      <c r="M8490" s="3">
        <f t="shared" si="1458"/>
        <v>10.457310885727686</v>
      </c>
      <c r="N8490" s="2">
        <f t="shared" si="1463"/>
        <v>-10.462432985610459</v>
      </c>
      <c r="O8490" s="2">
        <f>IF('PV model'!$B$2&gt;0, 180-N8490,IF('PV model'!$B$2&lt;0,0-N8490,N8490))</f>
        <v>190.46243298561046</v>
      </c>
      <c r="P8490" s="2">
        <f>ABS(O8490-'PV model'!$B$5)</f>
        <v>14.537567014389538</v>
      </c>
      <c r="Q8490" s="3">
        <f t="shared" si="1459"/>
        <v>79.542689114272321</v>
      </c>
      <c r="R8490" s="3">
        <f t="shared" si="1464"/>
        <v>335.61254999999971</v>
      </c>
      <c r="S8490" s="3">
        <f t="shared" si="1460"/>
        <v>69.310862130706411</v>
      </c>
      <c r="T8490" s="3">
        <f>(0.5*(1-COS(RADIANS(90-$X$3)))*(D8490+E8490)*'PV model'!$B$4)</f>
        <v>0</v>
      </c>
      <c r="U8490" s="3">
        <f t="shared" si="1465"/>
        <v>404.92341213070614</v>
      </c>
      <c r="V8490" s="3">
        <f>('PV model'!$B$13*(U8490/1000)*(1-'PV model'!$B$14*((20+C8490)-25))*'PV model'!$B$10)/'PV model'!$B$12</f>
        <v>40.443763361164116</v>
      </c>
    </row>
    <row r="8491" spans="1:22" x14ac:dyDescent="0.2">
      <c r="A8491" s="10">
        <f t="shared" si="1457"/>
        <v>354</v>
      </c>
      <c r="B8491" s="10">
        <f t="shared" si="1466"/>
        <v>14</v>
      </c>
      <c r="C8491" s="23">
        <v>5</v>
      </c>
      <c r="D8491" s="24">
        <v>278.36760000000004</v>
      </c>
      <c r="E8491" s="24">
        <v>51.156000000000006</v>
      </c>
      <c r="F8491" s="48"/>
      <c r="G8491" s="48"/>
      <c r="H8491" s="1">
        <f t="shared" si="1467"/>
        <v>-23.462990768527675</v>
      </c>
      <c r="I8491" s="1">
        <f t="shared" si="1461"/>
        <v>1.5019038014877617</v>
      </c>
      <c r="J8491" s="4">
        <f>B8491+('PV model'!$B$3/15)+(I8491/60)</f>
        <v>13.748365063358129</v>
      </c>
      <c r="K8491" s="2">
        <f t="shared" si="1462"/>
        <v>-26.225475950371937</v>
      </c>
      <c r="L8491" s="2">
        <f>DEGREES(ASIN((((COS(RADIANS('PV model'!$B$2))*COS(RADIANS(H8491))*COS(RADIANS(K8491)))+(SIN(RADIANS('PV model'!$B$2))*SIN(RADIANS(H8491)))))))</f>
        <v>7.9297632180870616</v>
      </c>
      <c r="M8491" s="3">
        <f t="shared" si="1458"/>
        <v>7.9297632180870616</v>
      </c>
      <c r="N8491" s="2">
        <f t="shared" si="1463"/>
        <v>-24.159646202904678</v>
      </c>
      <c r="O8491" s="2">
        <f>IF('PV model'!$B$2&gt;0, 180-N8491,IF('PV model'!$B$2&lt;0,0-N8491,N8491))</f>
        <v>204.15964620290467</v>
      </c>
      <c r="P8491" s="2">
        <f>ABS(O8491-'PV model'!$B$5)</f>
        <v>0.84035379709533231</v>
      </c>
      <c r="Q8491" s="3">
        <f t="shared" si="1459"/>
        <v>82.070236781912939</v>
      </c>
      <c r="R8491" s="3">
        <f t="shared" si="1464"/>
        <v>278.36759999999987</v>
      </c>
      <c r="S8491" s="3">
        <f t="shared" si="1460"/>
        <v>61.063684156380802</v>
      </c>
      <c r="T8491" s="3">
        <f>(0.5*(1-COS(RADIANS(90-$X$3)))*(D8491+E8491)*'PV model'!$B$4)</f>
        <v>0</v>
      </c>
      <c r="U8491" s="3">
        <f t="shared" si="1465"/>
        <v>339.43128415638068</v>
      </c>
      <c r="V8491" s="3">
        <f>('PV model'!$B$13*(U8491/1000)*(1-'PV model'!$B$14*((20+C8491)-25))*'PV model'!$B$10)/'PV model'!$B$12</f>
        <v>33.929551164271814</v>
      </c>
    </row>
    <row r="8492" spans="1:22" x14ac:dyDescent="0.2">
      <c r="A8492" s="10">
        <f t="shared" si="1457"/>
        <v>354</v>
      </c>
      <c r="B8492" s="10">
        <f t="shared" si="1466"/>
        <v>15</v>
      </c>
      <c r="C8492" s="23">
        <v>4.7</v>
      </c>
      <c r="D8492" s="24">
        <v>168.36749999999998</v>
      </c>
      <c r="E8492" s="24">
        <v>30.869999999999997</v>
      </c>
      <c r="F8492" s="48"/>
      <c r="G8492" s="48"/>
      <c r="H8492" s="1">
        <f t="shared" si="1467"/>
        <v>-23.462990768527675</v>
      </c>
      <c r="I8492" s="1">
        <f t="shared" si="1461"/>
        <v>1.5019038014877617</v>
      </c>
      <c r="J8492" s="4">
        <f>B8492+('PV model'!$B$3/15)+(I8492/60)</f>
        <v>14.748365063358129</v>
      </c>
      <c r="K8492" s="2">
        <f t="shared" si="1462"/>
        <v>-41.225475950371937</v>
      </c>
      <c r="L8492" s="2">
        <f>DEGREES(ASIN((((COS(RADIANS('PV model'!$B$2))*COS(RADIANS(H8492))*COS(RADIANS(K8492)))+(SIN(RADIANS('PV model'!$B$2))*SIN(RADIANS(H8492)))))))</f>
        <v>3.5920450835374917</v>
      </c>
      <c r="M8492" s="3">
        <f t="shared" si="1458"/>
        <v>3.5920450835374917</v>
      </c>
      <c r="N8492" s="2">
        <f t="shared" si="1463"/>
        <v>-37.280969178592002</v>
      </c>
      <c r="O8492" s="2">
        <f>IF('PV model'!$B$2&gt;0, 180-N8492,IF('PV model'!$B$2&lt;0,0-N8492,N8492))</f>
        <v>217.28096917859199</v>
      </c>
      <c r="P8492" s="2">
        <f>ABS(O8492-'PV model'!$B$5)</f>
        <v>12.280969178591988</v>
      </c>
      <c r="Q8492" s="3">
        <f t="shared" si="1459"/>
        <v>86.407954916462501</v>
      </c>
      <c r="R8492" s="3">
        <f t="shared" si="1464"/>
        <v>168.3675000000004</v>
      </c>
      <c r="S8492" s="3">
        <f t="shared" si="1460"/>
        <v>36.33394293575229</v>
      </c>
      <c r="T8492" s="3">
        <f>(0.5*(1-COS(RADIANS(90-$X$3)))*(D8492+E8492)*'PV model'!$B$4)</f>
        <v>0</v>
      </c>
      <c r="U8492" s="3">
        <f t="shared" si="1465"/>
        <v>204.70144293575271</v>
      </c>
      <c r="V8492" s="3">
        <f>('PV model'!$B$13*(U8492/1000)*(1-'PV model'!$B$14*((20+C8492)-25))*'PV model'!$B$10)/'PV model'!$B$12</f>
        <v>20.486510583340873</v>
      </c>
    </row>
    <row r="8493" spans="1:22" x14ac:dyDescent="0.2">
      <c r="A8493" s="10">
        <f t="shared" si="1457"/>
        <v>354</v>
      </c>
      <c r="B8493" s="10">
        <f t="shared" si="1466"/>
        <v>16</v>
      </c>
      <c r="C8493" s="23">
        <v>3.7</v>
      </c>
      <c r="D8493" s="24">
        <v>0</v>
      </c>
      <c r="E8493" s="24">
        <v>7.9380000000000006</v>
      </c>
      <c r="F8493" s="48"/>
      <c r="G8493" s="48"/>
      <c r="H8493" s="1">
        <f t="shared" si="1467"/>
        <v>-23.462990768527675</v>
      </c>
      <c r="I8493" s="1">
        <f t="shared" si="1461"/>
        <v>1.5019038014877617</v>
      </c>
      <c r="J8493" s="4">
        <f>B8493+('PV model'!$B$3/15)+(I8493/60)</f>
        <v>15.748365063358129</v>
      </c>
      <c r="K8493" s="2">
        <f t="shared" si="1462"/>
        <v>-56.225475950371937</v>
      </c>
      <c r="L8493" s="2">
        <f>DEGREES(ASIN((((COS(RADIANS('PV model'!$B$2))*COS(RADIANS(H8493))*COS(RADIANS(K8493)))+(SIN(RADIANS('PV model'!$B$2))*SIN(RADIANS(H8493)))))))</f>
        <v>-2.251523762770379</v>
      </c>
      <c r="M8493" s="3">
        <f t="shared" si="1458"/>
        <v>0</v>
      </c>
      <c r="N8493" s="2">
        <f t="shared" si="1463"/>
        <v>-49.737588758273098</v>
      </c>
      <c r="O8493" s="2">
        <f>IF('PV model'!$B$2&gt;0, 180-N8493,IF('PV model'!$B$2&lt;0,0-N8493,N8493))</f>
        <v>229.73758875827309</v>
      </c>
      <c r="P8493" s="2">
        <f>ABS(O8493-'PV model'!$B$5)</f>
        <v>24.737588758273091</v>
      </c>
      <c r="Q8493" s="3">
        <f t="shared" si="1459"/>
        <v>92.251523762770375</v>
      </c>
      <c r="R8493" s="3">
        <f t="shared" si="1464"/>
        <v>0</v>
      </c>
      <c r="S8493" s="3">
        <f t="shared" si="1460"/>
        <v>7.9380000000000006</v>
      </c>
      <c r="T8493" s="3">
        <f>(0.5*(1-COS(RADIANS(90-$X$3)))*(D8493+E8493)*'PV model'!$B$4)</f>
        <v>0</v>
      </c>
      <c r="U8493" s="3">
        <f t="shared" si="1465"/>
        <v>7.9380000000000006</v>
      </c>
      <c r="V8493" s="3">
        <f>('PV model'!$B$13*(U8493/1000)*(1-'PV model'!$B$14*((20+C8493)-25))*'PV model'!$B$10)/'PV model'!$B$12</f>
        <v>0.79760858889600006</v>
      </c>
    </row>
    <row r="8494" spans="1:22" x14ac:dyDescent="0.2">
      <c r="A8494" s="10">
        <f t="shared" ref="A8494:A8517" si="1468">IF(B8494&gt;1,A8493,A8493+1)</f>
        <v>354</v>
      </c>
      <c r="B8494" s="10">
        <f t="shared" si="1466"/>
        <v>17</v>
      </c>
      <c r="C8494" s="23">
        <v>2.8</v>
      </c>
      <c r="D8494" s="24">
        <v>0</v>
      </c>
      <c r="E8494" s="24">
        <v>0</v>
      </c>
      <c r="F8494" s="48"/>
      <c r="G8494" s="48"/>
      <c r="H8494" s="1">
        <f t="shared" si="1467"/>
        <v>-23.462990768527675</v>
      </c>
      <c r="I8494" s="1">
        <f t="shared" si="1461"/>
        <v>1.5019038014877617</v>
      </c>
      <c r="J8494" s="4">
        <f>B8494+('PV model'!$B$3/15)+(I8494/60)</f>
        <v>16.748365063358129</v>
      </c>
      <c r="K8494" s="2">
        <f t="shared" si="1462"/>
        <v>-71.22547595037193</v>
      </c>
      <c r="L8494" s="2">
        <f>DEGREES(ASIN((((COS(RADIANS('PV model'!$B$2))*COS(RADIANS(H8494))*COS(RADIANS(K8494)))+(SIN(RADIANS('PV model'!$B$2))*SIN(RADIANS(H8494)))))))</f>
        <v>-9.2596638901007076</v>
      </c>
      <c r="M8494" s="3">
        <f t="shared" si="1458"/>
        <v>0</v>
      </c>
      <c r="N8494" s="2">
        <f t="shared" si="1463"/>
        <v>-61.639468154665991</v>
      </c>
      <c r="O8494" s="2">
        <f>IF('PV model'!$B$2&gt;0, 180-N8494,IF('PV model'!$B$2&lt;0,0-N8494,N8494))</f>
        <v>241.63946815466599</v>
      </c>
      <c r="P8494" s="2">
        <f>ABS(O8494-'PV model'!$B$5)</f>
        <v>36.639468154665991</v>
      </c>
      <c r="Q8494" s="3">
        <f t="shared" si="1459"/>
        <v>99.259663890100711</v>
      </c>
      <c r="R8494" s="3">
        <f t="shared" si="1464"/>
        <v>0</v>
      </c>
      <c r="S8494" s="3">
        <f t="shared" si="1460"/>
        <v>0</v>
      </c>
      <c r="T8494" s="3">
        <f>(0.5*(1-COS(RADIANS(90-$X$3)))*(D8494+E8494)*'PV model'!$B$4)</f>
        <v>0</v>
      </c>
      <c r="U8494" s="3">
        <f t="shared" si="1465"/>
        <v>0</v>
      </c>
      <c r="V8494" s="3">
        <f>('PV model'!$B$13*(U8494/1000)*(1-'PV model'!$B$14*((20+C8494)-25))*'PV model'!$B$10)/'PV model'!$B$12</f>
        <v>0</v>
      </c>
    </row>
    <row r="8495" spans="1:22" x14ac:dyDescent="0.2">
      <c r="A8495" s="10">
        <f t="shared" si="1468"/>
        <v>354</v>
      </c>
      <c r="B8495" s="10">
        <f t="shared" si="1466"/>
        <v>18</v>
      </c>
      <c r="C8495" s="23">
        <v>1.8</v>
      </c>
      <c r="D8495" s="24">
        <v>0</v>
      </c>
      <c r="E8495" s="24">
        <v>0</v>
      </c>
      <c r="F8495" s="48"/>
      <c r="G8495" s="48"/>
      <c r="H8495" s="1">
        <f t="shared" si="1467"/>
        <v>-23.462990768527675</v>
      </c>
      <c r="I8495" s="1">
        <f t="shared" si="1461"/>
        <v>1.5019038014877617</v>
      </c>
      <c r="J8495" s="4">
        <f>B8495+('PV model'!$B$3/15)+(I8495/60)</f>
        <v>17.748365063358129</v>
      </c>
      <c r="K8495" s="2">
        <f t="shared" si="1462"/>
        <v>-86.22547595037193</v>
      </c>
      <c r="L8495" s="2">
        <f>DEGREES(ASIN((((COS(RADIANS('PV model'!$B$2))*COS(RADIANS(H8495))*COS(RADIANS(K8495)))+(SIN(RADIANS('PV model'!$B$2))*SIN(RADIANS(H8495)))))))</f>
        <v>-17.093242997187659</v>
      </c>
      <c r="M8495" s="3">
        <f t="shared" si="1458"/>
        <v>0</v>
      </c>
      <c r="N8495" s="2">
        <f t="shared" si="1463"/>
        <v>-73.261323018594723</v>
      </c>
      <c r="O8495" s="2">
        <f>IF('PV model'!$B$2&gt;0, 180-N8495,IF('PV model'!$B$2&lt;0,0-N8495,N8495))</f>
        <v>253.26132301859474</v>
      </c>
      <c r="P8495" s="2">
        <f>ABS(O8495-'PV model'!$B$5)</f>
        <v>48.261323018594737</v>
      </c>
      <c r="Q8495" s="3">
        <f t="shared" si="1459"/>
        <v>107.09324299718766</v>
      </c>
      <c r="R8495" s="3">
        <f t="shared" si="1464"/>
        <v>0</v>
      </c>
      <c r="S8495" s="3">
        <f t="shared" si="1460"/>
        <v>0</v>
      </c>
      <c r="T8495" s="3">
        <f>(0.5*(1-COS(RADIANS(90-$X$3)))*(D8495+E8495)*'PV model'!$B$4)</f>
        <v>0</v>
      </c>
      <c r="U8495" s="3">
        <f t="shared" si="1465"/>
        <v>0</v>
      </c>
      <c r="V8495" s="3">
        <f>('PV model'!$B$13*(U8495/1000)*(1-'PV model'!$B$14*((20+C8495)-25))*'PV model'!$B$10)/'PV model'!$B$12</f>
        <v>0</v>
      </c>
    </row>
    <row r="8496" spans="1:22" x14ac:dyDescent="0.2">
      <c r="A8496" s="10">
        <f t="shared" si="1468"/>
        <v>354</v>
      </c>
      <c r="B8496" s="10">
        <f t="shared" si="1466"/>
        <v>19</v>
      </c>
      <c r="C8496" s="23">
        <v>1.3</v>
      </c>
      <c r="D8496" s="24">
        <v>0</v>
      </c>
      <c r="E8496" s="24">
        <v>0</v>
      </c>
      <c r="F8496" s="48"/>
      <c r="G8496" s="48"/>
      <c r="H8496" s="1">
        <f t="shared" si="1467"/>
        <v>-23.462990768527675</v>
      </c>
      <c r="I8496" s="1">
        <f t="shared" si="1461"/>
        <v>1.5019038014877617</v>
      </c>
      <c r="J8496" s="4">
        <f>B8496+('PV model'!$B$3/15)+(I8496/60)</f>
        <v>18.748365063358129</v>
      </c>
      <c r="K8496" s="2">
        <f t="shared" si="1462"/>
        <v>-101.22547595037193</v>
      </c>
      <c r="L8496" s="2">
        <f>DEGREES(ASIN((((COS(RADIANS('PV model'!$B$2))*COS(RADIANS(H8496))*COS(RADIANS(K8496)))+(SIN(RADIANS('PV model'!$B$2))*SIN(RADIANS(H8496)))))))</f>
        <v>-25.421691719149521</v>
      </c>
      <c r="M8496" s="3">
        <f t="shared" si="1458"/>
        <v>0</v>
      </c>
      <c r="N8496" s="2">
        <f t="shared" si="1463"/>
        <v>-85.023328861761414</v>
      </c>
      <c r="O8496" s="2">
        <f>IF('PV model'!$B$2&gt;0, 180-N8496,IF('PV model'!$B$2&lt;0,0-N8496,N8496))</f>
        <v>265.0233288617614</v>
      </c>
      <c r="P8496" s="2">
        <f>ABS(O8496-'PV model'!$B$5)</f>
        <v>60.023328861761399</v>
      </c>
      <c r="Q8496" s="3">
        <f t="shared" si="1459"/>
        <v>115.42169171914951</v>
      </c>
      <c r="R8496" s="3">
        <f t="shared" si="1464"/>
        <v>0</v>
      </c>
      <c r="S8496" s="3">
        <f t="shared" si="1460"/>
        <v>0</v>
      </c>
      <c r="T8496" s="3">
        <f>(0.5*(1-COS(RADIANS(90-$X$3)))*(D8496+E8496)*'PV model'!$B$4)</f>
        <v>0</v>
      </c>
      <c r="U8496" s="3">
        <f t="shared" si="1465"/>
        <v>0</v>
      </c>
      <c r="V8496" s="3">
        <f>('PV model'!$B$13*(U8496/1000)*(1-'PV model'!$B$14*((20+C8496)-25))*'PV model'!$B$10)/'PV model'!$B$12</f>
        <v>0</v>
      </c>
    </row>
    <row r="8497" spans="1:22" x14ac:dyDescent="0.2">
      <c r="A8497" s="10">
        <f t="shared" si="1468"/>
        <v>354</v>
      </c>
      <c r="B8497" s="10">
        <f t="shared" si="1466"/>
        <v>20</v>
      </c>
      <c r="C8497" s="23">
        <v>0.9</v>
      </c>
      <c r="D8497" s="24">
        <v>0</v>
      </c>
      <c r="E8497" s="24">
        <v>0</v>
      </c>
      <c r="F8497" s="48"/>
      <c r="G8497" s="48"/>
      <c r="H8497" s="1">
        <f t="shared" si="1467"/>
        <v>-23.462990768527675</v>
      </c>
      <c r="I8497" s="1">
        <f t="shared" si="1461"/>
        <v>1.5019038014877617</v>
      </c>
      <c r="J8497" s="4">
        <f>B8497+('PV model'!$B$3/15)+(I8497/60)</f>
        <v>19.748365063358129</v>
      </c>
      <c r="K8497" s="2">
        <f t="shared" si="1462"/>
        <v>-116.22547595037193</v>
      </c>
      <c r="L8497" s="2">
        <f>DEGREES(ASIN((((COS(RADIANS('PV model'!$B$2))*COS(RADIANS(H8497))*COS(RADIANS(K8497)))+(SIN(RADIANS('PV model'!$B$2))*SIN(RADIANS(H8497)))))))</f>
        <v>-33.899210560740237</v>
      </c>
      <c r="M8497" s="3">
        <f t="shared" si="1458"/>
        <v>0</v>
      </c>
      <c r="N8497" s="2">
        <f t="shared" si="1463"/>
        <v>-82.484976165221312</v>
      </c>
      <c r="O8497" s="2">
        <f>IF('PV model'!$B$2&gt;0, 180-N8497,IF('PV model'!$B$2&lt;0,0-N8497,N8497))</f>
        <v>262.48497616522133</v>
      </c>
      <c r="P8497" s="2">
        <f>ABS(O8497-'PV model'!$B$5)</f>
        <v>57.484976165221326</v>
      </c>
      <c r="Q8497" s="3">
        <f t="shared" si="1459"/>
        <v>123.89921056074024</v>
      </c>
      <c r="R8497" s="3">
        <f t="shared" si="1464"/>
        <v>0</v>
      </c>
      <c r="S8497" s="3">
        <f t="shared" si="1460"/>
        <v>0</v>
      </c>
      <c r="T8497" s="3">
        <f>(0.5*(1-COS(RADIANS(90-$X$3)))*(D8497+E8497)*'PV model'!$B$4)</f>
        <v>0</v>
      </c>
      <c r="U8497" s="3">
        <f t="shared" si="1465"/>
        <v>0</v>
      </c>
      <c r="V8497" s="3">
        <f>('PV model'!$B$13*(U8497/1000)*(1-'PV model'!$B$14*((20+C8497)-25))*'PV model'!$B$10)/'PV model'!$B$12</f>
        <v>0</v>
      </c>
    </row>
    <row r="8498" spans="1:22" x14ac:dyDescent="0.2">
      <c r="A8498" s="10">
        <f t="shared" si="1468"/>
        <v>354</v>
      </c>
      <c r="B8498" s="10">
        <f t="shared" si="1466"/>
        <v>21</v>
      </c>
      <c r="C8498" s="23">
        <v>0.4</v>
      </c>
      <c r="D8498" s="24">
        <v>0</v>
      </c>
      <c r="E8498" s="24">
        <v>0</v>
      </c>
      <c r="F8498" s="48"/>
      <c r="G8498" s="48"/>
      <c r="H8498" s="1">
        <f t="shared" si="1467"/>
        <v>-23.462990768527675</v>
      </c>
      <c r="I8498" s="1">
        <f t="shared" si="1461"/>
        <v>1.5019038014877617</v>
      </c>
      <c r="J8498" s="4">
        <f>B8498+('PV model'!$B$3/15)+(I8498/60)</f>
        <v>20.748365063358129</v>
      </c>
      <c r="K8498" s="2">
        <f t="shared" si="1462"/>
        <v>-131.22547595037193</v>
      </c>
      <c r="L8498" s="2">
        <f>DEGREES(ASIN((((COS(RADIANS('PV model'!$B$2))*COS(RADIANS(H8498))*COS(RADIANS(K8498)))+(SIN(RADIANS('PV model'!$B$2))*SIN(RADIANS(H8498)))))))</f>
        <v>-42.109005049085425</v>
      </c>
      <c r="M8498" s="3">
        <f t="shared" si="1458"/>
        <v>0</v>
      </c>
      <c r="N8498" s="2">
        <f t="shared" si="1463"/>
        <v>-68.433777613926921</v>
      </c>
      <c r="O8498" s="2">
        <f>IF('PV model'!$B$2&gt;0, 180-N8498,IF('PV model'!$B$2&lt;0,0-N8498,N8498))</f>
        <v>248.43377761392691</v>
      </c>
      <c r="P8498" s="2">
        <f>ABS(O8498-'PV model'!$B$5)</f>
        <v>43.433777613926907</v>
      </c>
      <c r="Q8498" s="3">
        <f t="shared" si="1459"/>
        <v>132.1090050490854</v>
      </c>
      <c r="R8498" s="3">
        <f t="shared" si="1464"/>
        <v>0</v>
      </c>
      <c r="S8498" s="3">
        <f t="shared" si="1460"/>
        <v>0</v>
      </c>
      <c r="T8498" s="3">
        <f>(0.5*(1-COS(RADIANS(90-$X$3)))*(D8498+E8498)*'PV model'!$B$4)</f>
        <v>0</v>
      </c>
      <c r="U8498" s="3">
        <f t="shared" si="1465"/>
        <v>0</v>
      </c>
      <c r="V8498" s="3">
        <f>('PV model'!$B$13*(U8498/1000)*(1-'PV model'!$B$14*((20+C8498)-25))*'PV model'!$B$10)/'PV model'!$B$12</f>
        <v>0</v>
      </c>
    </row>
    <row r="8499" spans="1:22" x14ac:dyDescent="0.2">
      <c r="A8499" s="10">
        <f t="shared" si="1468"/>
        <v>354</v>
      </c>
      <c r="B8499" s="10">
        <f t="shared" si="1466"/>
        <v>22</v>
      </c>
      <c r="C8499" s="23">
        <v>0.1</v>
      </c>
      <c r="D8499" s="24">
        <v>0</v>
      </c>
      <c r="E8499" s="24">
        <v>0</v>
      </c>
      <c r="F8499" s="48"/>
      <c r="G8499" s="48"/>
      <c r="H8499" s="1">
        <f t="shared" si="1467"/>
        <v>-23.462990768527675</v>
      </c>
      <c r="I8499" s="1">
        <f t="shared" si="1461"/>
        <v>1.5019038014877617</v>
      </c>
      <c r="J8499" s="4">
        <f>B8499+('PV model'!$B$3/15)+(I8499/60)</f>
        <v>21.748365063358129</v>
      </c>
      <c r="K8499" s="2">
        <f t="shared" si="1462"/>
        <v>-146.22547595037193</v>
      </c>
      <c r="L8499" s="2">
        <f>DEGREES(ASIN((((COS(RADIANS('PV model'!$B$2))*COS(RADIANS(H8499))*COS(RADIANS(K8499)))+(SIN(RADIANS('PV model'!$B$2))*SIN(RADIANS(H8499)))))))</f>
        <v>-49.465782225393454</v>
      </c>
      <c r="M8499" s="3">
        <f t="shared" si="1458"/>
        <v>0</v>
      </c>
      <c r="N8499" s="2">
        <f t="shared" si="1463"/>
        <v>-51.690457591068984</v>
      </c>
      <c r="O8499" s="2">
        <f>IF('PV model'!$B$2&gt;0, 180-N8499,IF('PV model'!$B$2&lt;0,0-N8499,N8499))</f>
        <v>231.69045759106899</v>
      </c>
      <c r="P8499" s="2">
        <f>ABS(O8499-'PV model'!$B$5)</f>
        <v>26.690457591068991</v>
      </c>
      <c r="Q8499" s="3">
        <f t="shared" si="1459"/>
        <v>139.46578222539347</v>
      </c>
      <c r="R8499" s="3">
        <f t="shared" si="1464"/>
        <v>0</v>
      </c>
      <c r="S8499" s="3">
        <f t="shared" si="1460"/>
        <v>0</v>
      </c>
      <c r="T8499" s="3">
        <f>(0.5*(1-COS(RADIANS(90-$X$3)))*(D8499+E8499)*'PV model'!$B$4)</f>
        <v>0</v>
      </c>
      <c r="U8499" s="3">
        <f t="shared" si="1465"/>
        <v>0</v>
      </c>
      <c r="V8499" s="3">
        <f>('PV model'!$B$13*(U8499/1000)*(1-'PV model'!$B$14*((20+C8499)-25))*'PV model'!$B$10)/'PV model'!$B$12</f>
        <v>0</v>
      </c>
    </row>
    <row r="8500" spans="1:22" x14ac:dyDescent="0.2">
      <c r="A8500" s="10">
        <f t="shared" si="1468"/>
        <v>354</v>
      </c>
      <c r="B8500" s="10">
        <f t="shared" si="1466"/>
        <v>23</v>
      </c>
      <c r="C8500" s="23">
        <v>-0.2</v>
      </c>
      <c r="D8500" s="24">
        <v>0</v>
      </c>
      <c r="E8500" s="24">
        <v>0</v>
      </c>
      <c r="F8500" s="48"/>
      <c r="G8500" s="48"/>
      <c r="H8500" s="1">
        <f t="shared" si="1467"/>
        <v>-23.462990768527675</v>
      </c>
      <c r="I8500" s="1">
        <f t="shared" si="1461"/>
        <v>1.5019038014877617</v>
      </c>
      <c r="J8500" s="4">
        <f>B8500+('PV model'!$B$3/15)+(I8500/60)</f>
        <v>22.748365063358129</v>
      </c>
      <c r="K8500" s="2">
        <f t="shared" si="1462"/>
        <v>-161.22547595037193</v>
      </c>
      <c r="L8500" s="2">
        <f>DEGREES(ASIN((((COS(RADIANS('PV model'!$B$2))*COS(RADIANS(H8500))*COS(RADIANS(K8500)))+(SIN(RADIANS('PV model'!$B$2))*SIN(RADIANS(H8500)))))))</f>
        <v>-55.090835930751069</v>
      </c>
      <c r="M8500" s="3">
        <f t="shared" si="1458"/>
        <v>0</v>
      </c>
      <c r="N8500" s="2">
        <f t="shared" si="1463"/>
        <v>-31.057172414186407</v>
      </c>
      <c r="O8500" s="2">
        <f>IF('PV model'!$B$2&gt;0, 180-N8500,IF('PV model'!$B$2&lt;0,0-N8500,N8500))</f>
        <v>211.0571724141864</v>
      </c>
      <c r="P8500" s="2">
        <f>ABS(O8500-'PV model'!$B$5)</f>
        <v>6.0571724141863967</v>
      </c>
      <c r="Q8500" s="3">
        <f t="shared" si="1459"/>
        <v>145.09083593075107</v>
      </c>
      <c r="R8500" s="3">
        <f t="shared" si="1464"/>
        <v>0</v>
      </c>
      <c r="S8500" s="3">
        <f t="shared" si="1460"/>
        <v>0</v>
      </c>
      <c r="T8500" s="3">
        <f>(0.5*(1-COS(RADIANS(90-$X$3)))*(D8500+E8500)*'PV model'!$B$4)</f>
        <v>0</v>
      </c>
      <c r="U8500" s="3">
        <f t="shared" si="1465"/>
        <v>0</v>
      </c>
      <c r="V8500" s="3">
        <f>('PV model'!$B$13*(U8500/1000)*(1-'PV model'!$B$14*((20+C8500)-25))*'PV model'!$B$10)/'PV model'!$B$12</f>
        <v>0</v>
      </c>
    </row>
    <row r="8501" spans="1:22" x14ac:dyDescent="0.2">
      <c r="A8501" s="10">
        <f t="shared" si="1468"/>
        <v>354</v>
      </c>
      <c r="B8501" s="10">
        <f t="shared" si="1466"/>
        <v>24</v>
      </c>
      <c r="C8501" s="23">
        <v>-0.5</v>
      </c>
      <c r="D8501" s="24">
        <v>0</v>
      </c>
      <c r="E8501" s="24">
        <v>0</v>
      </c>
      <c r="F8501" s="48"/>
      <c r="G8501" s="48"/>
      <c r="H8501" s="1">
        <f t="shared" si="1467"/>
        <v>-23.462990768527675</v>
      </c>
      <c r="I8501" s="1">
        <f t="shared" si="1461"/>
        <v>1.5019038014877617</v>
      </c>
      <c r="J8501" s="4">
        <f>B8501+('PV model'!$B$3/15)+(I8501/60)</f>
        <v>23.748365063358129</v>
      </c>
      <c r="K8501" s="2">
        <f t="shared" si="1462"/>
        <v>-176.22547595037193</v>
      </c>
      <c r="L8501" s="2">
        <f>DEGREES(ASIN((((COS(RADIANS('PV model'!$B$2))*COS(RADIANS(H8501))*COS(RADIANS(K8501)))+(SIN(RADIANS('PV model'!$B$2))*SIN(RADIANS(H8501)))))))</f>
        <v>-57.841464828874294</v>
      </c>
      <c r="M8501" s="3">
        <f t="shared" si="1458"/>
        <v>0</v>
      </c>
      <c r="N8501" s="2">
        <f t="shared" si="1463"/>
        <v>-6.5144371693265466</v>
      </c>
      <c r="O8501" s="2">
        <f>IF('PV model'!$B$2&gt;0, 180-N8501,IF('PV model'!$B$2&lt;0,0-N8501,N8501))</f>
        <v>186.51443716932656</v>
      </c>
      <c r="P8501" s="2">
        <f>ABS(O8501-'PV model'!$B$5)</f>
        <v>18.485562830673445</v>
      </c>
      <c r="Q8501" s="3">
        <f t="shared" si="1459"/>
        <v>147.84146482887428</v>
      </c>
      <c r="R8501" s="3">
        <f t="shared" si="1464"/>
        <v>0</v>
      </c>
      <c r="S8501" s="3">
        <f t="shared" si="1460"/>
        <v>0</v>
      </c>
      <c r="T8501" s="3">
        <f>(0.5*(1-COS(RADIANS(90-$X$3)))*(D8501+E8501)*'PV model'!$B$4)</f>
        <v>0</v>
      </c>
      <c r="U8501" s="3">
        <f t="shared" si="1465"/>
        <v>0</v>
      </c>
      <c r="V8501" s="3">
        <f>('PV model'!$B$13*(U8501/1000)*(1-'PV model'!$B$14*((20+C8501)-25))*'PV model'!$B$10)/'PV model'!$B$12</f>
        <v>0</v>
      </c>
    </row>
    <row r="8502" spans="1:22" x14ac:dyDescent="0.2">
      <c r="A8502" s="10">
        <f t="shared" si="1468"/>
        <v>355</v>
      </c>
      <c r="B8502" s="10">
        <f t="shared" si="1466"/>
        <v>1</v>
      </c>
      <c r="C8502" s="23">
        <v>-0.6</v>
      </c>
      <c r="D8502" s="24">
        <v>0</v>
      </c>
      <c r="E8502" s="24">
        <v>0</v>
      </c>
      <c r="F8502" s="48"/>
      <c r="G8502" s="48"/>
      <c r="H8502" s="1">
        <f t="shared" si="1467"/>
        <v>-23.464800102680016</v>
      </c>
      <c r="I8502" s="1">
        <f t="shared" si="1461"/>
        <v>1.0310395643203956</v>
      </c>
      <c r="J8502" s="4">
        <f>B8502+('PV model'!$B$3/15)+(I8502/60)</f>
        <v>0.7405173260720066</v>
      </c>
      <c r="K8502" s="2">
        <f t="shared" si="1462"/>
        <v>168.89224010891988</v>
      </c>
      <c r="L8502" s="2">
        <f>DEGREES(ASIN((((COS(RADIANS('PV model'!$B$2))*COS(RADIANS(H8502))*COS(RADIANS(K8502)))+(SIN(RADIANS('PV model'!$B$2))*SIN(RADIANS(H8502)))))))</f>
        <v>-56.928379611041436</v>
      </c>
      <c r="M8502" s="3">
        <f t="shared" si="1458"/>
        <v>0</v>
      </c>
      <c r="N8502" s="2">
        <f t="shared" si="1463"/>
        <v>18.896197617748811</v>
      </c>
      <c r="O8502" s="2">
        <f>IF('PV model'!$B$2&gt;0, 180-N8502,IF('PV model'!$B$2&lt;0,0-N8502,N8502))</f>
        <v>161.10380238225119</v>
      </c>
      <c r="P8502" s="2">
        <f>ABS(O8502-'PV model'!$B$5)</f>
        <v>43.896197617748811</v>
      </c>
      <c r="Q8502" s="3">
        <f t="shared" si="1459"/>
        <v>146.92837961104144</v>
      </c>
      <c r="R8502" s="3">
        <f t="shared" si="1464"/>
        <v>0</v>
      </c>
      <c r="S8502" s="3">
        <f t="shared" si="1460"/>
        <v>0</v>
      </c>
      <c r="T8502" s="3">
        <f>(0.5*(1-COS(RADIANS(90-$X$3)))*(D8502+E8502)*'PV model'!$B$4)</f>
        <v>0</v>
      </c>
      <c r="U8502" s="3">
        <f t="shared" si="1465"/>
        <v>0</v>
      </c>
      <c r="V8502" s="3">
        <f>('PV model'!$B$13*(U8502/1000)*(1-'PV model'!$B$14*((20+C8502)-25))*'PV model'!$B$10)/'PV model'!$B$12</f>
        <v>0</v>
      </c>
    </row>
    <row r="8503" spans="1:22" x14ac:dyDescent="0.2">
      <c r="A8503" s="10">
        <f t="shared" si="1468"/>
        <v>355</v>
      </c>
      <c r="B8503" s="10">
        <f t="shared" si="1466"/>
        <v>2</v>
      </c>
      <c r="C8503" s="23">
        <v>-0.8</v>
      </c>
      <c r="D8503" s="24">
        <v>0</v>
      </c>
      <c r="E8503" s="24">
        <v>0</v>
      </c>
      <c r="F8503" s="48"/>
      <c r="G8503" s="48"/>
      <c r="H8503" s="1">
        <f t="shared" si="1467"/>
        <v>-23.464800102680016</v>
      </c>
      <c r="I8503" s="1">
        <f t="shared" si="1461"/>
        <v>1.0310395643203956</v>
      </c>
      <c r="J8503" s="4">
        <f>B8503+('PV model'!$B$3/15)+(I8503/60)</f>
        <v>1.7405173260720066</v>
      </c>
      <c r="K8503" s="2">
        <f t="shared" si="1462"/>
        <v>153.89224010891988</v>
      </c>
      <c r="L8503" s="2">
        <f>DEGREES(ASIN((((COS(RADIANS('PV model'!$B$2))*COS(RADIANS(H8503))*COS(RADIANS(K8503)))+(SIN(RADIANS('PV model'!$B$2))*SIN(RADIANS(H8503)))))))</f>
        <v>-52.62786251947864</v>
      </c>
      <c r="M8503" s="3">
        <f t="shared" si="1458"/>
        <v>0</v>
      </c>
      <c r="N8503" s="2">
        <f t="shared" si="1463"/>
        <v>41.68509645323465</v>
      </c>
      <c r="O8503" s="2">
        <f>IF('PV model'!$B$2&gt;0, 180-N8503,IF('PV model'!$B$2&lt;0,0-N8503,N8503))</f>
        <v>138.31490354676535</v>
      </c>
      <c r="P8503" s="2">
        <f>ABS(O8503-'PV model'!$B$5)</f>
        <v>66.68509645323465</v>
      </c>
      <c r="Q8503" s="3">
        <f t="shared" si="1459"/>
        <v>142.62786251947864</v>
      </c>
      <c r="R8503" s="3">
        <f t="shared" si="1464"/>
        <v>0</v>
      </c>
      <c r="S8503" s="3">
        <f t="shared" si="1460"/>
        <v>0</v>
      </c>
      <c r="T8503" s="3">
        <f>(0.5*(1-COS(RADIANS(90-$X$3)))*(D8503+E8503)*'PV model'!$B$4)</f>
        <v>0</v>
      </c>
      <c r="U8503" s="3">
        <f t="shared" si="1465"/>
        <v>0</v>
      </c>
      <c r="V8503" s="3">
        <f>('PV model'!$B$13*(U8503/1000)*(1-'PV model'!$B$14*((20+C8503)-25))*'PV model'!$B$10)/'PV model'!$B$12</f>
        <v>0</v>
      </c>
    </row>
    <row r="8504" spans="1:22" x14ac:dyDescent="0.2">
      <c r="A8504" s="10">
        <f t="shared" si="1468"/>
        <v>355</v>
      </c>
      <c r="B8504" s="10">
        <f t="shared" si="1466"/>
        <v>3</v>
      </c>
      <c r="C8504" s="23">
        <v>-0.9</v>
      </c>
      <c r="D8504" s="24">
        <v>0</v>
      </c>
      <c r="E8504" s="24">
        <v>0</v>
      </c>
      <c r="F8504" s="48"/>
      <c r="G8504" s="48"/>
      <c r="H8504" s="1">
        <f t="shared" si="1467"/>
        <v>-23.464800102680016</v>
      </c>
      <c r="I8504" s="1">
        <f t="shared" si="1461"/>
        <v>1.0310395643203956</v>
      </c>
      <c r="J8504" s="4">
        <f>B8504+('PV model'!$B$3/15)+(I8504/60)</f>
        <v>2.7405173260720064</v>
      </c>
      <c r="K8504" s="2">
        <f t="shared" si="1462"/>
        <v>138.89224010891991</v>
      </c>
      <c r="L8504" s="2">
        <f>DEGREES(ASIN((((COS(RADIANS('PV model'!$B$2))*COS(RADIANS(H8504))*COS(RADIANS(K8504)))+(SIN(RADIANS('PV model'!$B$2))*SIN(RADIANS(H8504)))))))</f>
        <v>-46.024414444625428</v>
      </c>
      <c r="M8504" s="3">
        <f t="shared" si="1458"/>
        <v>0</v>
      </c>
      <c r="N8504" s="2">
        <f t="shared" si="1463"/>
        <v>60.295218190000128</v>
      </c>
      <c r="O8504" s="2">
        <f>IF('PV model'!$B$2&gt;0, 180-N8504,IF('PV model'!$B$2&lt;0,0-N8504,N8504))</f>
        <v>119.70478180999987</v>
      </c>
      <c r="P8504" s="2">
        <f>ABS(O8504-'PV model'!$B$5)</f>
        <v>85.295218190000128</v>
      </c>
      <c r="Q8504" s="3">
        <f t="shared" si="1459"/>
        <v>136.02441444462542</v>
      </c>
      <c r="R8504" s="3">
        <f t="shared" si="1464"/>
        <v>0</v>
      </c>
      <c r="S8504" s="3">
        <f t="shared" si="1460"/>
        <v>0</v>
      </c>
      <c r="T8504" s="3">
        <f>(0.5*(1-COS(RADIANS(90-$X$3)))*(D8504+E8504)*'PV model'!$B$4)</f>
        <v>0</v>
      </c>
      <c r="U8504" s="3">
        <f t="shared" si="1465"/>
        <v>0</v>
      </c>
      <c r="V8504" s="3">
        <f>('PV model'!$B$13*(U8504/1000)*(1-'PV model'!$B$14*((20+C8504)-25))*'PV model'!$B$10)/'PV model'!$B$12</f>
        <v>0</v>
      </c>
    </row>
    <row r="8505" spans="1:22" x14ac:dyDescent="0.2">
      <c r="A8505" s="10">
        <f t="shared" si="1468"/>
        <v>355</v>
      </c>
      <c r="B8505" s="10">
        <f t="shared" si="1466"/>
        <v>4</v>
      </c>
      <c r="C8505" s="23">
        <v>-1.2</v>
      </c>
      <c r="D8505" s="24">
        <v>0</v>
      </c>
      <c r="E8505" s="24">
        <v>0</v>
      </c>
      <c r="F8505" s="48"/>
      <c r="G8505" s="48"/>
      <c r="H8505" s="1">
        <f t="shared" si="1467"/>
        <v>-23.464800102680016</v>
      </c>
      <c r="I8505" s="1">
        <f t="shared" si="1461"/>
        <v>1.0310395643203956</v>
      </c>
      <c r="J8505" s="4">
        <f>B8505+('PV model'!$B$3/15)+(I8505/60)</f>
        <v>3.7405173260720064</v>
      </c>
      <c r="K8505" s="2">
        <f t="shared" si="1462"/>
        <v>123.89224010891992</v>
      </c>
      <c r="L8505" s="2">
        <f>DEGREES(ASIN((((COS(RADIANS('PV model'!$B$2))*COS(RADIANS(H8505))*COS(RADIANS(K8505)))+(SIN(RADIANS('PV model'!$B$2))*SIN(RADIANS(H8505)))))))</f>
        <v>-38.161692012198948</v>
      </c>
      <c r="M8505" s="3">
        <f t="shared" si="1458"/>
        <v>0</v>
      </c>
      <c r="N8505" s="2">
        <f t="shared" si="1463"/>
        <v>75.563575600761951</v>
      </c>
      <c r="O8505" s="2">
        <f>IF('PV model'!$B$2&gt;0, 180-N8505,IF('PV model'!$B$2&lt;0,0-N8505,N8505))</f>
        <v>104.43642439923805</v>
      </c>
      <c r="P8505" s="2">
        <f>ABS(O8505-'PV model'!$B$5)</f>
        <v>100.56357560076195</v>
      </c>
      <c r="Q8505" s="3">
        <f t="shared" si="1459"/>
        <v>128.16169201219896</v>
      </c>
      <c r="R8505" s="3">
        <f t="shared" si="1464"/>
        <v>0</v>
      </c>
      <c r="S8505" s="3">
        <f t="shared" si="1460"/>
        <v>0</v>
      </c>
      <c r="T8505" s="3">
        <f>(0.5*(1-COS(RADIANS(90-$X$3)))*(D8505+E8505)*'PV model'!$B$4)</f>
        <v>0</v>
      </c>
      <c r="U8505" s="3">
        <f t="shared" si="1465"/>
        <v>0</v>
      </c>
      <c r="V8505" s="3">
        <f>('PV model'!$B$13*(U8505/1000)*(1-'PV model'!$B$14*((20+C8505)-25))*'PV model'!$B$10)/'PV model'!$B$12</f>
        <v>0</v>
      </c>
    </row>
    <row r="8506" spans="1:22" x14ac:dyDescent="0.2">
      <c r="A8506" s="10">
        <f t="shared" si="1468"/>
        <v>355</v>
      </c>
      <c r="B8506" s="10">
        <f t="shared" si="1466"/>
        <v>5</v>
      </c>
      <c r="C8506" s="23">
        <v>-1.5</v>
      </c>
      <c r="D8506" s="24">
        <v>0</v>
      </c>
      <c r="E8506" s="24">
        <v>0</v>
      </c>
      <c r="F8506" s="48"/>
      <c r="G8506" s="48"/>
      <c r="H8506" s="1">
        <f t="shared" si="1467"/>
        <v>-23.464800102680016</v>
      </c>
      <c r="I8506" s="1">
        <f t="shared" si="1461"/>
        <v>1.0310395643203956</v>
      </c>
      <c r="J8506" s="4">
        <f>B8506+('PV model'!$B$3/15)+(I8506/60)</f>
        <v>4.7405173260720073</v>
      </c>
      <c r="K8506" s="2">
        <f t="shared" si="1462"/>
        <v>108.89224010891989</v>
      </c>
      <c r="L8506" s="2">
        <f>DEGREES(ASIN((((COS(RADIANS('PV model'!$B$2))*COS(RADIANS(H8506))*COS(RADIANS(K8506)))+(SIN(RADIANS('PV model'!$B$2))*SIN(RADIANS(H8506)))))))</f>
        <v>-29.761151165556754</v>
      </c>
      <c r="M8506" s="3">
        <f t="shared" si="1458"/>
        <v>0</v>
      </c>
      <c r="N8506" s="2">
        <f t="shared" si="1463"/>
        <v>88.729915055216338</v>
      </c>
      <c r="O8506" s="2">
        <f>IF('PV model'!$B$2&gt;0, 180-N8506,IF('PV model'!$B$2&lt;0,0-N8506,N8506))</f>
        <v>91.270084944783662</v>
      </c>
      <c r="P8506" s="2">
        <f>ABS(O8506-'PV model'!$B$5)</f>
        <v>113.72991505521634</v>
      </c>
      <c r="Q8506" s="3">
        <f t="shared" si="1459"/>
        <v>119.76115116555675</v>
      </c>
      <c r="R8506" s="3">
        <f t="shared" si="1464"/>
        <v>0</v>
      </c>
      <c r="S8506" s="3">
        <f t="shared" si="1460"/>
        <v>0</v>
      </c>
      <c r="T8506" s="3">
        <f>(0.5*(1-COS(RADIANS(90-$X$3)))*(D8506+E8506)*'PV model'!$B$4)</f>
        <v>0</v>
      </c>
      <c r="U8506" s="3">
        <f t="shared" si="1465"/>
        <v>0</v>
      </c>
      <c r="V8506" s="3">
        <f>('PV model'!$B$13*(U8506/1000)*(1-'PV model'!$B$14*((20+C8506)-25))*'PV model'!$B$10)/'PV model'!$B$12</f>
        <v>0</v>
      </c>
    </row>
    <row r="8507" spans="1:22" x14ac:dyDescent="0.2">
      <c r="A8507" s="10">
        <f t="shared" si="1468"/>
        <v>355</v>
      </c>
      <c r="B8507" s="10">
        <f t="shared" si="1466"/>
        <v>6</v>
      </c>
      <c r="C8507" s="23">
        <v>-1.8</v>
      </c>
      <c r="D8507" s="24">
        <v>0</v>
      </c>
      <c r="E8507" s="24">
        <v>0</v>
      </c>
      <c r="F8507" s="48"/>
      <c r="G8507" s="48"/>
      <c r="H8507" s="1">
        <f t="shared" si="1467"/>
        <v>-23.464800102680016</v>
      </c>
      <c r="I8507" s="1">
        <f t="shared" si="1461"/>
        <v>1.0310395643203956</v>
      </c>
      <c r="J8507" s="4">
        <f>B8507+('PV model'!$B$3/15)+(I8507/60)</f>
        <v>5.7405173260720073</v>
      </c>
      <c r="K8507" s="2">
        <f t="shared" si="1462"/>
        <v>93.892240108919893</v>
      </c>
      <c r="L8507" s="2">
        <f>DEGREES(ASIN((((COS(RADIANS('PV model'!$B$2))*COS(RADIANS(H8507))*COS(RADIANS(K8507)))+(SIN(RADIANS('PV model'!$B$2))*SIN(RADIANS(H8507)))))))</f>
        <v>-21.310593437668516</v>
      </c>
      <c r="M8507" s="3">
        <f t="shared" si="1458"/>
        <v>0</v>
      </c>
      <c r="N8507" s="2">
        <f t="shared" si="1463"/>
        <v>79.221902872794175</v>
      </c>
      <c r="O8507" s="2">
        <f>IF('PV model'!$B$2&gt;0, 180-N8507,IF('PV model'!$B$2&lt;0,0-N8507,N8507))</f>
        <v>100.77809712720583</v>
      </c>
      <c r="P8507" s="2">
        <f>ABS(O8507-'PV model'!$B$5)</f>
        <v>104.22190287279417</v>
      </c>
      <c r="Q8507" s="3">
        <f t="shared" si="1459"/>
        <v>111.31059343766853</v>
      </c>
      <c r="R8507" s="3">
        <f t="shared" si="1464"/>
        <v>0</v>
      </c>
      <c r="S8507" s="3">
        <f t="shared" si="1460"/>
        <v>0</v>
      </c>
      <c r="T8507" s="3">
        <f>(0.5*(1-COS(RADIANS(90-$X$3)))*(D8507+E8507)*'PV model'!$B$4)</f>
        <v>0</v>
      </c>
      <c r="U8507" s="3">
        <f t="shared" si="1465"/>
        <v>0</v>
      </c>
      <c r="V8507" s="3">
        <f>('PV model'!$B$13*(U8507/1000)*(1-'PV model'!$B$14*((20+C8507)-25))*'PV model'!$B$10)/'PV model'!$B$12</f>
        <v>0</v>
      </c>
    </row>
    <row r="8508" spans="1:22" x14ac:dyDescent="0.2">
      <c r="A8508" s="10">
        <f t="shared" si="1468"/>
        <v>355</v>
      </c>
      <c r="B8508" s="10">
        <f t="shared" si="1466"/>
        <v>7</v>
      </c>
      <c r="C8508" s="23">
        <v>-2</v>
      </c>
      <c r="D8508" s="24">
        <v>0</v>
      </c>
      <c r="E8508" s="24">
        <v>0</v>
      </c>
      <c r="F8508" s="48"/>
      <c r="G8508" s="48"/>
      <c r="H8508" s="1">
        <f t="shared" si="1467"/>
        <v>-23.464800102680016</v>
      </c>
      <c r="I8508" s="1">
        <f t="shared" si="1461"/>
        <v>1.0310395643203956</v>
      </c>
      <c r="J8508" s="4">
        <f>B8508+('PV model'!$B$3/15)+(I8508/60)</f>
        <v>6.7405173260720073</v>
      </c>
      <c r="K8508" s="2">
        <f t="shared" si="1462"/>
        <v>78.892240108919893</v>
      </c>
      <c r="L8508" s="2">
        <f>DEGREES(ASIN((((COS(RADIANS('PV model'!$B$2))*COS(RADIANS(H8508))*COS(RADIANS(K8508)))+(SIN(RADIANS('PV model'!$B$2))*SIN(RADIANS(H8508)))))))</f>
        <v>-13.182766529038267</v>
      </c>
      <c r="M8508" s="3">
        <f t="shared" si="1458"/>
        <v>0</v>
      </c>
      <c r="N8508" s="2">
        <f t="shared" si="1463"/>
        <v>67.590527057069465</v>
      </c>
      <c r="O8508" s="2">
        <f>IF('PV model'!$B$2&gt;0, 180-N8508,IF('PV model'!$B$2&lt;0,0-N8508,N8508))</f>
        <v>112.40947294293053</v>
      </c>
      <c r="P8508" s="2">
        <f>ABS(O8508-'PV model'!$B$5)</f>
        <v>92.590527057069465</v>
      </c>
      <c r="Q8508" s="3">
        <f t="shared" si="1459"/>
        <v>103.18276652903826</v>
      </c>
      <c r="R8508" s="3">
        <f t="shared" si="1464"/>
        <v>0</v>
      </c>
      <c r="S8508" s="3">
        <f t="shared" si="1460"/>
        <v>0</v>
      </c>
      <c r="T8508" s="3">
        <f>(0.5*(1-COS(RADIANS(90-$X$3)))*(D8508+E8508)*'PV model'!$B$4)</f>
        <v>0</v>
      </c>
      <c r="U8508" s="3">
        <f t="shared" si="1465"/>
        <v>0</v>
      </c>
      <c r="V8508" s="3">
        <f>('PV model'!$B$13*(U8508/1000)*(1-'PV model'!$B$14*((20+C8508)-25))*'PV model'!$B$10)/'PV model'!$B$12</f>
        <v>0</v>
      </c>
    </row>
    <row r="8509" spans="1:22" x14ac:dyDescent="0.2">
      <c r="A8509" s="10">
        <f t="shared" si="1468"/>
        <v>355</v>
      </c>
      <c r="B8509" s="10">
        <f t="shared" si="1466"/>
        <v>8</v>
      </c>
      <c r="C8509" s="23">
        <v>-2.2999999999999998</v>
      </c>
      <c r="D8509" s="24">
        <v>0</v>
      </c>
      <c r="E8509" s="24">
        <v>0</v>
      </c>
      <c r="F8509" s="48"/>
      <c r="G8509" s="48"/>
      <c r="H8509" s="1">
        <f t="shared" si="1467"/>
        <v>-23.464800102680016</v>
      </c>
      <c r="I8509" s="1">
        <f t="shared" si="1461"/>
        <v>1.0310395643203956</v>
      </c>
      <c r="J8509" s="4">
        <f>B8509+('PV model'!$B$3/15)+(I8509/60)</f>
        <v>7.7405173260720073</v>
      </c>
      <c r="K8509" s="2">
        <f t="shared" si="1462"/>
        <v>63.892240108919893</v>
      </c>
      <c r="L8509" s="2">
        <f>DEGREES(ASIN((((COS(RADIANS('PV model'!$B$2))*COS(RADIANS(H8509))*COS(RADIANS(K8509)))+(SIN(RADIANS('PV model'!$B$2))*SIN(RADIANS(H8509)))))))</f>
        <v>-5.711186412744401</v>
      </c>
      <c r="M8509" s="3">
        <f t="shared" si="1458"/>
        <v>0</v>
      </c>
      <c r="N8509" s="2">
        <f t="shared" si="1463"/>
        <v>55.87540260737655</v>
      </c>
      <c r="O8509" s="2">
        <f>IF('PV model'!$B$2&gt;0, 180-N8509,IF('PV model'!$B$2&lt;0,0-N8509,N8509))</f>
        <v>124.12459739262346</v>
      </c>
      <c r="P8509" s="2">
        <f>ABS(O8509-'PV model'!$B$5)</f>
        <v>80.875402607376543</v>
      </c>
      <c r="Q8509" s="3">
        <f t="shared" si="1459"/>
        <v>95.711186412744411</v>
      </c>
      <c r="R8509" s="3">
        <f t="shared" si="1464"/>
        <v>0</v>
      </c>
      <c r="S8509" s="3">
        <f t="shared" si="1460"/>
        <v>0</v>
      </c>
      <c r="T8509" s="3">
        <f>(0.5*(1-COS(RADIANS(90-$X$3)))*(D8509+E8509)*'PV model'!$B$4)</f>
        <v>0</v>
      </c>
      <c r="U8509" s="3">
        <f t="shared" si="1465"/>
        <v>0</v>
      </c>
      <c r="V8509" s="3">
        <f>('PV model'!$B$13*(U8509/1000)*(1-'PV model'!$B$14*((20+C8509)-25))*'PV model'!$B$10)/'PV model'!$B$12</f>
        <v>0</v>
      </c>
    </row>
    <row r="8510" spans="1:22" x14ac:dyDescent="0.2">
      <c r="A8510" s="10">
        <f t="shared" si="1468"/>
        <v>355</v>
      </c>
      <c r="B8510" s="10">
        <f t="shared" si="1466"/>
        <v>9</v>
      </c>
      <c r="C8510" s="23">
        <v>-2.5</v>
      </c>
      <c r="D8510" s="24">
        <v>0</v>
      </c>
      <c r="E8510" s="24">
        <v>0</v>
      </c>
      <c r="F8510" s="48"/>
      <c r="G8510" s="48"/>
      <c r="H8510" s="1">
        <f t="shared" si="1467"/>
        <v>-23.464800102680016</v>
      </c>
      <c r="I8510" s="1">
        <f t="shared" si="1461"/>
        <v>1.0310395643203956</v>
      </c>
      <c r="J8510" s="4">
        <f>B8510+('PV model'!$B$3/15)+(I8510/60)</f>
        <v>8.7405173260720055</v>
      </c>
      <c r="K8510" s="2">
        <f t="shared" si="1462"/>
        <v>48.892240108919921</v>
      </c>
      <c r="L8510" s="2">
        <f>DEGREES(ASIN((((COS(RADIANS('PV model'!$B$2))*COS(RADIANS(H8510))*COS(RADIANS(K8510)))+(SIN(RADIANS('PV model'!$B$2))*SIN(RADIANS(H8510)))))))</f>
        <v>0.77056349598828822</v>
      </c>
      <c r="M8510" s="3">
        <f t="shared" si="1458"/>
        <v>0.77056349598828822</v>
      </c>
      <c r="N8510" s="2">
        <f t="shared" si="1463"/>
        <v>43.72741098350842</v>
      </c>
      <c r="O8510" s="2">
        <f>IF('PV model'!$B$2&gt;0, 180-N8510,IF('PV model'!$B$2&lt;0,0-N8510,N8510))</f>
        <v>136.27258901649157</v>
      </c>
      <c r="P8510" s="2">
        <f>ABS(O8510-'PV model'!$B$5)</f>
        <v>68.727410983508435</v>
      </c>
      <c r="Q8510" s="3">
        <f t="shared" si="1459"/>
        <v>89.229436504011716</v>
      </c>
      <c r="R8510" s="3">
        <f t="shared" si="1464"/>
        <v>0</v>
      </c>
      <c r="S8510" s="3">
        <f t="shared" si="1460"/>
        <v>0</v>
      </c>
      <c r="T8510" s="3">
        <f>(0.5*(1-COS(RADIANS(90-$X$3)))*(D8510+E8510)*'PV model'!$B$4)</f>
        <v>0</v>
      </c>
      <c r="U8510" s="3">
        <f t="shared" si="1465"/>
        <v>0</v>
      </c>
      <c r="V8510" s="3">
        <f>('PV model'!$B$13*(U8510/1000)*(1-'PV model'!$B$14*((20+C8510)-25))*'PV model'!$B$10)/'PV model'!$B$12</f>
        <v>0</v>
      </c>
    </row>
    <row r="8511" spans="1:22" x14ac:dyDescent="0.2">
      <c r="A8511" s="10">
        <f t="shared" si="1468"/>
        <v>355</v>
      </c>
      <c r="B8511" s="10">
        <f t="shared" si="1466"/>
        <v>10</v>
      </c>
      <c r="C8511" s="23">
        <v>-1.1000000000000001</v>
      </c>
      <c r="D8511" s="24">
        <v>0</v>
      </c>
      <c r="E8511" s="24">
        <v>19.404</v>
      </c>
      <c r="F8511" s="48"/>
      <c r="G8511" s="48"/>
      <c r="H8511" s="1">
        <f t="shared" si="1467"/>
        <v>-23.464800102680016</v>
      </c>
      <c r="I8511" s="1">
        <f t="shared" si="1461"/>
        <v>1.0310395643203956</v>
      </c>
      <c r="J8511" s="4">
        <f>B8511+('PV model'!$B$3/15)+(I8511/60)</f>
        <v>9.7405173260720055</v>
      </c>
      <c r="K8511" s="2">
        <f t="shared" si="1462"/>
        <v>33.892240108919921</v>
      </c>
      <c r="L8511" s="2">
        <f>DEGREES(ASIN((((COS(RADIANS('PV model'!$B$2))*COS(RADIANS(H8511))*COS(RADIANS(K8511)))+(SIN(RADIANS('PV model'!$B$2))*SIN(RADIANS(H8511)))))))</f>
        <v>5.9195092637653799</v>
      </c>
      <c r="M8511" s="3">
        <f t="shared" si="1458"/>
        <v>5.9195092637653799</v>
      </c>
      <c r="N8511" s="2">
        <f t="shared" si="1463"/>
        <v>30.948095428180363</v>
      </c>
      <c r="O8511" s="2">
        <f>IF('PV model'!$B$2&gt;0, 180-N8511,IF('PV model'!$B$2&lt;0,0-N8511,N8511))</f>
        <v>149.05190457181965</v>
      </c>
      <c r="P8511" s="2">
        <f>ABS(O8511-'PV model'!$B$5)</f>
        <v>55.948095428180352</v>
      </c>
      <c r="Q8511" s="3">
        <f t="shared" si="1459"/>
        <v>84.080490736234623</v>
      </c>
      <c r="R8511" s="3">
        <f t="shared" si="1464"/>
        <v>0</v>
      </c>
      <c r="S8511" s="3">
        <f t="shared" si="1460"/>
        <v>19.404</v>
      </c>
      <c r="T8511" s="3">
        <f>(0.5*(1-COS(RADIANS(90-$X$3)))*(D8511+E8511)*'PV model'!$B$4)</f>
        <v>0</v>
      </c>
      <c r="U8511" s="3">
        <f t="shared" si="1465"/>
        <v>19.404</v>
      </c>
      <c r="V8511" s="3">
        <f>('PV model'!$B$13*(U8511/1000)*(1-'PV model'!$B$14*((20+C8511)-25))*'PV model'!$B$10)/'PV model'!$B$12</f>
        <v>1.986950661696</v>
      </c>
    </row>
    <row r="8512" spans="1:22" x14ac:dyDescent="0.2">
      <c r="A8512" s="10">
        <f t="shared" si="1468"/>
        <v>355</v>
      </c>
      <c r="B8512" s="10">
        <f t="shared" si="1466"/>
        <v>11</v>
      </c>
      <c r="C8512" s="23">
        <v>0.3</v>
      </c>
      <c r="D8512" s="24">
        <v>66.224549999999994</v>
      </c>
      <c r="E8512" s="24">
        <v>57.33</v>
      </c>
      <c r="F8512" s="48"/>
      <c r="G8512" s="48"/>
      <c r="H8512" s="1">
        <f t="shared" si="1467"/>
        <v>-23.464800102680016</v>
      </c>
      <c r="I8512" s="1">
        <f t="shared" si="1461"/>
        <v>1.0310395643203956</v>
      </c>
      <c r="J8512" s="4">
        <f>B8512+('PV model'!$B$3/15)+(I8512/60)</f>
        <v>10.740517326072005</v>
      </c>
      <c r="K8512" s="2">
        <f t="shared" si="1462"/>
        <v>18.892240108919918</v>
      </c>
      <c r="L8512" s="2">
        <f>DEGREES(ASIN((((COS(RADIANS('PV model'!$B$2))*COS(RADIANS(H8512))*COS(RADIANS(K8512)))+(SIN(RADIANS('PV model'!$B$2))*SIN(RADIANS(H8512)))))))</f>
        <v>9.4056086046128407</v>
      </c>
      <c r="M8512" s="3">
        <f t="shared" si="1458"/>
        <v>9.4056086046128407</v>
      </c>
      <c r="N8512" s="2">
        <f t="shared" si="1463"/>
        <v>17.521334256988091</v>
      </c>
      <c r="O8512" s="2">
        <f>IF('PV model'!$B$2&gt;0, 180-N8512,IF('PV model'!$B$2&lt;0,0-N8512,N8512))</f>
        <v>162.4786657430119</v>
      </c>
      <c r="P8512" s="2">
        <f>ABS(O8512-'PV model'!$B$5)</f>
        <v>42.521334256988098</v>
      </c>
      <c r="Q8512" s="3">
        <f t="shared" si="1459"/>
        <v>80.594391395387149</v>
      </c>
      <c r="R8512" s="3">
        <f t="shared" si="1464"/>
        <v>66.224550000000065</v>
      </c>
      <c r="S8512" s="3">
        <f t="shared" si="1460"/>
        <v>66.596295855501609</v>
      </c>
      <c r="T8512" s="3">
        <f>(0.5*(1-COS(RADIANS(90-$X$3)))*(D8512+E8512)*'PV model'!$B$4)</f>
        <v>0</v>
      </c>
      <c r="U8512" s="3">
        <f t="shared" si="1465"/>
        <v>132.82084585550166</v>
      </c>
      <c r="V8512" s="3">
        <f>('PV model'!$B$13*(U8512/1000)*(1-'PV model'!$B$14*((20+C8512)-25))*'PV model'!$B$10)/'PV model'!$B$12</f>
        <v>13.526375060648203</v>
      </c>
    </row>
    <row r="8513" spans="1:22" x14ac:dyDescent="0.2">
      <c r="A8513" s="10">
        <f t="shared" si="1468"/>
        <v>355</v>
      </c>
      <c r="B8513" s="10">
        <f t="shared" si="1466"/>
        <v>12</v>
      </c>
      <c r="C8513" s="23">
        <v>1.7</v>
      </c>
      <c r="D8513" s="24">
        <v>464.69430000000006</v>
      </c>
      <c r="E8513" s="24">
        <v>40.572000000000003</v>
      </c>
      <c r="F8513" s="48"/>
      <c r="G8513" s="48"/>
      <c r="H8513" s="1">
        <f t="shared" si="1467"/>
        <v>-23.464800102680016</v>
      </c>
      <c r="I8513" s="1">
        <f t="shared" si="1461"/>
        <v>1.0310395643203956</v>
      </c>
      <c r="J8513" s="4">
        <f>B8513+('PV model'!$B$3/15)+(I8513/60)</f>
        <v>11.740517326072005</v>
      </c>
      <c r="K8513" s="2">
        <f t="shared" si="1462"/>
        <v>3.8922401089199177</v>
      </c>
      <c r="L8513" s="2">
        <f>DEGREES(ASIN((((COS(RADIANS('PV model'!$B$2))*COS(RADIANS(H8513))*COS(RADIANS(K8513)))+(SIN(RADIANS('PV model'!$B$2))*SIN(RADIANS(H8513)))))))</f>
        <v>10.965251928335348</v>
      </c>
      <c r="M8513" s="3">
        <f t="shared" si="1458"/>
        <v>10.965251928335348</v>
      </c>
      <c r="N8513" s="2">
        <f t="shared" si="1463"/>
        <v>3.6364126096077225</v>
      </c>
      <c r="O8513" s="2">
        <f>IF('PV model'!$B$2&gt;0, 180-N8513,IF('PV model'!$B$2&lt;0,0-N8513,N8513))</f>
        <v>176.36358739039227</v>
      </c>
      <c r="P8513" s="2">
        <f>ABS(O8513-'PV model'!$B$5)</f>
        <v>28.636412609607731</v>
      </c>
      <c r="Q8513" s="3">
        <f t="shared" si="1459"/>
        <v>79.034748071664652</v>
      </c>
      <c r="R8513" s="3">
        <f t="shared" si="1464"/>
        <v>464.69429999999994</v>
      </c>
      <c r="S8513" s="3">
        <f t="shared" si="1460"/>
        <v>49.320371797061789</v>
      </c>
      <c r="T8513" s="3">
        <f>(0.5*(1-COS(RADIANS(90-$X$3)))*(D8513+E8513)*'PV model'!$B$4)</f>
        <v>0</v>
      </c>
      <c r="U8513" s="3">
        <f t="shared" si="1465"/>
        <v>514.01467179706174</v>
      </c>
      <c r="V8513" s="3">
        <f>('PV model'!$B$13*(U8513/1000)*(1-'PV model'!$B$14*((20+C8513)-25))*'PV model'!$B$10)/'PV model'!$B$12</f>
        <v>52.059134559859707</v>
      </c>
    </row>
    <row r="8514" spans="1:22" x14ac:dyDescent="0.2">
      <c r="A8514" s="10">
        <f t="shared" si="1468"/>
        <v>355</v>
      </c>
      <c r="B8514" s="10">
        <f t="shared" si="1466"/>
        <v>13</v>
      </c>
      <c r="C8514" s="23">
        <v>1.6</v>
      </c>
      <c r="D8514" s="24">
        <v>470.30655000000002</v>
      </c>
      <c r="E8514" s="24">
        <v>45.863999999999997</v>
      </c>
      <c r="F8514" s="48"/>
      <c r="G8514" s="48"/>
      <c r="H8514" s="1">
        <f t="shared" si="1467"/>
        <v>-23.464800102680016</v>
      </c>
      <c r="I8514" s="1">
        <f t="shared" si="1461"/>
        <v>1.0310395643203956</v>
      </c>
      <c r="J8514" s="4">
        <f>B8514+('PV model'!$B$3/15)+(I8514/60)</f>
        <v>12.740517326072005</v>
      </c>
      <c r="K8514" s="2">
        <f t="shared" si="1462"/>
        <v>-11.107759891080082</v>
      </c>
      <c r="L8514" s="2">
        <f>DEGREES(ASIN((((COS(RADIANS('PV model'!$B$2))*COS(RADIANS(H8514))*COS(RADIANS(K8514)))+(SIN(RADIANS('PV model'!$B$2))*SIN(RADIANS(H8514)))))))</f>
        <v>10.46755786895802</v>
      </c>
      <c r="M8514" s="3">
        <f t="shared" si="1458"/>
        <v>10.46755786895802</v>
      </c>
      <c r="N8514" s="2">
        <f t="shared" si="1463"/>
        <v>-10.353105134955989</v>
      </c>
      <c r="O8514" s="2">
        <f>IF('PV model'!$B$2&gt;0, 180-N8514,IF('PV model'!$B$2&lt;0,0-N8514,N8514))</f>
        <v>190.353105134956</v>
      </c>
      <c r="P8514" s="2">
        <f>ABS(O8514-'PV model'!$B$5)</f>
        <v>14.646894865044004</v>
      </c>
      <c r="Q8514" s="3">
        <f t="shared" si="1459"/>
        <v>79.532442131041989</v>
      </c>
      <c r="R8514" s="3">
        <f t="shared" si="1464"/>
        <v>470.30654999999933</v>
      </c>
      <c r="S8514" s="3">
        <f t="shared" si="1460"/>
        <v>55.586291457302778</v>
      </c>
      <c r="T8514" s="3">
        <f>(0.5*(1-COS(RADIANS(90-$X$3)))*(D8514+E8514)*'PV model'!$B$4)</f>
        <v>0</v>
      </c>
      <c r="U8514" s="3">
        <f t="shared" si="1465"/>
        <v>525.8928414573021</v>
      </c>
      <c r="V8514" s="3">
        <f>('PV model'!$B$13*(U8514/1000)*(1-'PV model'!$B$14*((20+C8514)-25))*'PV model'!$B$10)/'PV model'!$B$12</f>
        <v>53.283176610748093</v>
      </c>
    </row>
    <row r="8515" spans="1:22" x14ac:dyDescent="0.2">
      <c r="A8515" s="10">
        <f t="shared" si="1468"/>
        <v>355</v>
      </c>
      <c r="B8515" s="10">
        <f t="shared" si="1466"/>
        <v>14</v>
      </c>
      <c r="C8515" s="23">
        <v>1.5</v>
      </c>
      <c r="D8515" s="24">
        <v>397.34729999999996</v>
      </c>
      <c r="E8515" s="24">
        <v>43.218000000000004</v>
      </c>
      <c r="F8515" s="48"/>
      <c r="G8515" s="48"/>
      <c r="H8515" s="1">
        <f t="shared" si="1467"/>
        <v>-23.464800102680016</v>
      </c>
      <c r="I8515" s="1">
        <f t="shared" si="1461"/>
        <v>1.0310395643203956</v>
      </c>
      <c r="J8515" s="4">
        <f>B8515+('PV model'!$B$3/15)+(I8515/60)</f>
        <v>13.740517326072005</v>
      </c>
      <c r="K8515" s="2">
        <f t="shared" si="1462"/>
        <v>-26.107759891080082</v>
      </c>
      <c r="L8515" s="2">
        <f>DEGREES(ASIN((((COS(RADIANS('PV model'!$B$2))*COS(RADIANS(H8515))*COS(RADIANS(K8515)))+(SIN(RADIANS('PV model'!$B$2))*SIN(RADIANS(H8515)))))))</f>
        <v>7.9552449240802252</v>
      </c>
      <c r="M8515" s="3">
        <f t="shared" si="1458"/>
        <v>7.9552449240802252</v>
      </c>
      <c r="N8515" s="2">
        <f t="shared" si="1463"/>
        <v>-24.053681514258599</v>
      </c>
      <c r="O8515" s="2">
        <f>IF('PV model'!$B$2&gt;0, 180-N8515,IF('PV model'!$B$2&lt;0,0-N8515,N8515))</f>
        <v>204.05368151425859</v>
      </c>
      <c r="P8515" s="2">
        <f>ABS(O8515-'PV model'!$B$5)</f>
        <v>0.94631848574141486</v>
      </c>
      <c r="Q8515" s="3">
        <f t="shared" si="1459"/>
        <v>82.044755075919767</v>
      </c>
      <c r="R8515" s="3">
        <f t="shared" si="1464"/>
        <v>397.34730000000025</v>
      </c>
      <c r="S8515" s="3">
        <f t="shared" si="1460"/>
        <v>51.72025566072778</v>
      </c>
      <c r="T8515" s="3">
        <f>(0.5*(1-COS(RADIANS(90-$X$3)))*(D8515+E8515)*'PV model'!$B$4)</f>
        <v>0</v>
      </c>
      <c r="U8515" s="3">
        <f t="shared" si="1465"/>
        <v>449.06755566072803</v>
      </c>
      <c r="V8515" s="3">
        <f>('PV model'!$B$13*(U8515/1000)*(1-'PV model'!$B$14*((20+C8515)-25))*'PV model'!$B$10)/'PV model'!$B$12</f>
        <v>45.517235963940216</v>
      </c>
    </row>
    <row r="8516" spans="1:22" x14ac:dyDescent="0.2">
      <c r="A8516" s="10">
        <f t="shared" si="1468"/>
        <v>355</v>
      </c>
      <c r="B8516" s="10">
        <f t="shared" si="1466"/>
        <v>15</v>
      </c>
      <c r="C8516" s="23">
        <v>1.4</v>
      </c>
      <c r="D8516" s="24">
        <v>213.2655</v>
      </c>
      <c r="E8516" s="24">
        <v>29.988</v>
      </c>
      <c r="F8516" s="48"/>
      <c r="G8516" s="48"/>
      <c r="H8516" s="1">
        <f t="shared" si="1467"/>
        <v>-23.464800102680016</v>
      </c>
      <c r="I8516" s="1">
        <f t="shared" si="1461"/>
        <v>1.0310395643203956</v>
      </c>
      <c r="J8516" s="4">
        <f>B8516+('PV model'!$B$3/15)+(I8516/60)</f>
        <v>14.740517326072005</v>
      </c>
      <c r="K8516" s="2">
        <f t="shared" si="1462"/>
        <v>-41.107759891080079</v>
      </c>
      <c r="L8516" s="2">
        <f>DEGREES(ASIN((((COS(RADIANS('PV model'!$B$2))*COS(RADIANS(H8516))*COS(RADIANS(K8516)))+(SIN(RADIANS('PV model'!$B$2))*SIN(RADIANS(H8516)))))))</f>
        <v>3.6307066767281184</v>
      </c>
      <c r="M8516" s="3">
        <f t="shared" si="1458"/>
        <v>3.6307066767281184</v>
      </c>
      <c r="N8516" s="2">
        <f t="shared" si="1463"/>
        <v>-37.179928454538242</v>
      </c>
      <c r="O8516" s="2">
        <f>IF('PV model'!$B$2&gt;0, 180-N8516,IF('PV model'!$B$2&lt;0,0-N8516,N8516))</f>
        <v>217.17992845453824</v>
      </c>
      <c r="P8516" s="2">
        <f>ABS(O8516-'PV model'!$B$5)</f>
        <v>12.179928454538242</v>
      </c>
      <c r="Q8516" s="3">
        <f t="shared" si="1459"/>
        <v>86.36929332327189</v>
      </c>
      <c r="R8516" s="3">
        <f t="shared" si="1464"/>
        <v>213.26549999999938</v>
      </c>
      <c r="S8516" s="3">
        <f t="shared" si="1460"/>
        <v>35.346822921993741</v>
      </c>
      <c r="T8516" s="3">
        <f>(0.5*(1-COS(RADIANS(90-$X$3)))*(D8516+E8516)*'PV model'!$B$4)</f>
        <v>0</v>
      </c>
      <c r="U8516" s="3">
        <f t="shared" si="1465"/>
        <v>248.61232292199313</v>
      </c>
      <c r="V8516" s="3">
        <f>('PV model'!$B$13*(U8516/1000)*(1-'PV model'!$B$14*((20+C8516)-25))*'PV model'!$B$10)/'PV model'!$B$12</f>
        <v>25.209146343592099</v>
      </c>
    </row>
    <row r="8517" spans="1:22" x14ac:dyDescent="0.2">
      <c r="A8517" s="10">
        <f t="shared" si="1468"/>
        <v>355</v>
      </c>
      <c r="B8517" s="10">
        <f t="shared" si="1466"/>
        <v>16</v>
      </c>
      <c r="C8517" s="23">
        <v>0.6</v>
      </c>
      <c r="D8517" s="24">
        <v>0</v>
      </c>
      <c r="E8517" s="24">
        <v>7.9380000000000006</v>
      </c>
      <c r="F8517" s="48"/>
      <c r="G8517" s="48"/>
      <c r="H8517" s="1">
        <f t="shared" si="1467"/>
        <v>-23.464800102680016</v>
      </c>
      <c r="I8517" s="1">
        <f t="shared" si="1461"/>
        <v>1.0310395643203956</v>
      </c>
      <c r="J8517" s="4">
        <f>B8517+('PV model'!$B$3/15)+(I8517/60)</f>
        <v>15.740517326072005</v>
      </c>
      <c r="K8517" s="2">
        <f t="shared" si="1462"/>
        <v>-56.107759891080079</v>
      </c>
      <c r="L8517" s="2">
        <f>DEGREES(ASIN((((COS(RADIANS('PV model'!$B$2))*COS(RADIANS(H8517))*COS(RADIANS(K8517)))+(SIN(RADIANS('PV model'!$B$2))*SIN(RADIANS(H8517)))))))</f>
        <v>-2.2022769014815355</v>
      </c>
      <c r="M8517" s="3">
        <f t="shared" si="1458"/>
        <v>0</v>
      </c>
      <c r="N8517" s="2">
        <f t="shared" si="1463"/>
        <v>-49.641400624038852</v>
      </c>
      <c r="O8517" s="2">
        <f>IF('PV model'!$B$2&gt;0, 180-N8517,IF('PV model'!$B$2&lt;0,0-N8517,N8517))</f>
        <v>229.64140062403885</v>
      </c>
      <c r="P8517" s="2">
        <f>ABS(O8517-'PV model'!$B$5)</f>
        <v>24.641400624038852</v>
      </c>
      <c r="Q8517" s="3">
        <f t="shared" si="1459"/>
        <v>92.20227690148154</v>
      </c>
      <c r="R8517" s="3">
        <f t="shared" si="1464"/>
        <v>0</v>
      </c>
      <c r="S8517" s="3">
        <f t="shared" si="1460"/>
        <v>7.9380000000000006</v>
      </c>
      <c r="T8517" s="3">
        <f>(0.5*(1-COS(RADIANS(90-$X$3)))*(D8517+E8517)*'PV model'!$B$4)</f>
        <v>0</v>
      </c>
      <c r="U8517" s="3">
        <f t="shared" si="1465"/>
        <v>7.9380000000000006</v>
      </c>
      <c r="V8517" s="3">
        <f>('PV model'!$B$13*(U8517/1000)*(1-'PV model'!$B$14*((20+C8517)-25))*'PV model'!$B$10)/'PV model'!$B$12</f>
        <v>0.80744777164800008</v>
      </c>
    </row>
    <row r="8518" spans="1:22" x14ac:dyDescent="0.2">
      <c r="A8518" s="10">
        <f>IF(B8518&gt;1,A8517,A8517+1)</f>
        <v>355</v>
      </c>
      <c r="B8518" s="10">
        <f t="shared" si="1466"/>
        <v>17</v>
      </c>
      <c r="C8518" s="23">
        <v>-0.3</v>
      </c>
      <c r="D8518" s="24">
        <v>0</v>
      </c>
      <c r="E8518" s="24">
        <v>0</v>
      </c>
      <c r="F8518" s="48"/>
      <c r="G8518" s="48"/>
      <c r="H8518" s="1">
        <f t="shared" si="1467"/>
        <v>-23.464800102680016</v>
      </c>
      <c r="I8518" s="1">
        <f t="shared" si="1461"/>
        <v>1.0310395643203956</v>
      </c>
      <c r="J8518" s="4">
        <f>B8518+('PV model'!$B$3/15)+(I8518/60)</f>
        <v>16.740517326072005</v>
      </c>
      <c r="K8518" s="2">
        <f t="shared" si="1462"/>
        <v>-71.107759891080079</v>
      </c>
      <c r="L8518" s="2">
        <f>DEGREES(ASIN((((COS(RADIANS('PV model'!$B$2))*COS(RADIANS(H8518))*COS(RADIANS(K8518)))+(SIN(RADIANS('PV model'!$B$2))*SIN(RADIANS(H8518)))))))</f>
        <v>-9.202536304316677</v>
      </c>
      <c r="M8518" s="3">
        <f t="shared" ref="M8518:M8581" si="1469">IF(L8518&gt;0, L8518, 0)</f>
        <v>0</v>
      </c>
      <c r="N8518" s="2">
        <f t="shared" si="1463"/>
        <v>-61.5466147815835</v>
      </c>
      <c r="O8518" s="2">
        <f>IF('PV model'!$B$2&gt;0, 180-N8518,IF('PV model'!$B$2&lt;0,0-N8518,N8518))</f>
        <v>241.54661478158351</v>
      </c>
      <c r="P8518" s="2">
        <f>ABS(O8518-'PV model'!$B$5)</f>
        <v>36.546614781583514</v>
      </c>
      <c r="Q8518" s="3">
        <f t="shared" ref="Q8518:Q8581" si="1470">DEGREES(ACOS((SIN(RADIANS(L8518))*COS(RADIANS(90-$X$3))+COS(RADIANS(L8518))*COS(RADIANS(P8518))*SIN(RADIANS(90-$X$3)))))</f>
        <v>99.202536304316681</v>
      </c>
      <c r="R8518" s="3">
        <f t="shared" si="1464"/>
        <v>0</v>
      </c>
      <c r="S8518" s="3">
        <f t="shared" ref="S8518:S8581" si="1471">IF($Z$3=TRUE, IF(E8518=0,0,E8518*(0.5*(1+COS(RADIANS(90-$X$3))*(1+(1-(E8518^2/(D8518+E8518)^2))*(SIN(RADIANS(0.5*$X$3))^3)))*(1+(1-(E8518^2/(D8518+E8518)^2))*(COS(RADIANS(Q8518))^2)*(SIN(RADIANS(90-L8518))^3)))), IF(E8518=0,0,E8518*(0.5*(1+COS(RADIANS(90-$X$3))))))</f>
        <v>0</v>
      </c>
      <c r="T8518" s="3">
        <f>(0.5*(1-COS(RADIANS(90-$X$3)))*(D8518+E8518)*'PV model'!$B$4)</f>
        <v>0</v>
      </c>
      <c r="U8518" s="3">
        <f t="shared" si="1465"/>
        <v>0</v>
      </c>
      <c r="V8518" s="3">
        <f>('PV model'!$B$13*(U8518/1000)*(1-'PV model'!$B$14*((20+C8518)-25))*'PV model'!$B$10)/'PV model'!$B$12</f>
        <v>0</v>
      </c>
    </row>
    <row r="8519" spans="1:22" x14ac:dyDescent="0.2">
      <c r="A8519" s="10">
        <f t="shared" ref="A8519:A8582" si="1472">IF(B8519&gt;1,A8518,A8518+1)</f>
        <v>355</v>
      </c>
      <c r="B8519" s="10">
        <f t="shared" si="1466"/>
        <v>18</v>
      </c>
      <c r="C8519" s="23">
        <v>-1.1000000000000001</v>
      </c>
      <c r="D8519" s="24">
        <v>0</v>
      </c>
      <c r="E8519" s="24">
        <v>0</v>
      </c>
      <c r="F8519" s="48"/>
      <c r="G8519" s="48"/>
      <c r="H8519" s="1">
        <f t="shared" si="1467"/>
        <v>-23.464800102680016</v>
      </c>
      <c r="I8519" s="1">
        <f t="shared" ref="I8519:I8582" si="1473">9.87*SIN(RADIANS(1.978*A8519-160.22))-7.53*COS(RADIANS(0.989*A8519-80.11))-1.5*SIN((RADIANS(0.989*A8519-80.11)))</f>
        <v>1.0310395643203956</v>
      </c>
      <c r="J8519" s="4">
        <f>B8519+('PV model'!$B$3/15)+(I8519/60)</f>
        <v>17.740517326072005</v>
      </c>
      <c r="K8519" s="2">
        <f t="shared" ref="K8519:K8582" si="1474">15*(12-J8519)</f>
        <v>-86.107759891080079</v>
      </c>
      <c r="L8519" s="2">
        <f>DEGREES(ASIN((((COS(RADIANS('PV model'!$B$2))*COS(RADIANS(H8519))*COS(RADIANS(K8519)))+(SIN(RADIANS('PV model'!$B$2))*SIN(RADIANS(H8519)))))))</f>
        <v>-17.030867837104253</v>
      </c>
      <c r="M8519" s="3">
        <f t="shared" si="1469"/>
        <v>0</v>
      </c>
      <c r="N8519" s="2">
        <f t="shared" ref="N8519:N8582" si="1475">DEGREES(ASIN((COS(RADIANS(H8519))*SIN(RADIANS(K8519)))/COS(RADIANS(L8519))))</f>
        <v>-73.169100710925733</v>
      </c>
      <c r="O8519" s="2">
        <f>IF('PV model'!$B$2&gt;0, 180-N8519,IF('PV model'!$B$2&lt;0,0-N8519,N8519))</f>
        <v>253.16910071092573</v>
      </c>
      <c r="P8519" s="2">
        <f>ABS(O8519-'PV model'!$B$5)</f>
        <v>48.169100710925733</v>
      </c>
      <c r="Q8519" s="3">
        <f t="shared" si="1470"/>
        <v>107.03086783710425</v>
      </c>
      <c r="R8519" s="3">
        <f t="shared" ref="R8519:R8582" si="1476">IF(D8519=0,0,D8519*COS(RADIANS(Q8519))/SIN(RADIANS(L8519)))</f>
        <v>0</v>
      </c>
      <c r="S8519" s="3">
        <f t="shared" si="1471"/>
        <v>0</v>
      </c>
      <c r="T8519" s="3">
        <f>(0.5*(1-COS(RADIANS(90-$X$3)))*(D8519+E8519)*'PV model'!$B$4)</f>
        <v>0</v>
      </c>
      <c r="U8519" s="3">
        <f t="shared" ref="U8519:U8582" si="1477">R8519+S8519+T8519</f>
        <v>0</v>
      </c>
      <c r="V8519" s="3">
        <f>('PV model'!$B$13*(U8519/1000)*(1-'PV model'!$B$14*((20+C8519)-25))*'PV model'!$B$10)/'PV model'!$B$12</f>
        <v>0</v>
      </c>
    </row>
    <row r="8520" spans="1:22" x14ac:dyDescent="0.2">
      <c r="A8520" s="10">
        <f t="shared" si="1472"/>
        <v>355</v>
      </c>
      <c r="B8520" s="10">
        <f t="shared" ref="B8520:B8583" si="1478">IF(B8519&lt;24,B8519+1,1)</f>
        <v>19</v>
      </c>
      <c r="C8520" s="23">
        <v>-1.4</v>
      </c>
      <c r="D8520" s="24">
        <v>0</v>
      </c>
      <c r="E8520" s="24">
        <v>0</v>
      </c>
      <c r="F8520" s="48"/>
      <c r="G8520" s="48"/>
      <c r="H8520" s="1">
        <f t="shared" ref="H8520:H8583" si="1479">(23.465*SIN(RADIANS(280.1+0.9863*A8520)))</f>
        <v>-23.464800102680016</v>
      </c>
      <c r="I8520" s="1">
        <f t="shared" si="1473"/>
        <v>1.0310395643203956</v>
      </c>
      <c r="J8520" s="4">
        <f>B8520+('PV model'!$B$3/15)+(I8520/60)</f>
        <v>18.740517326072005</v>
      </c>
      <c r="K8520" s="2">
        <f t="shared" si="1474"/>
        <v>-101.10775989108008</v>
      </c>
      <c r="L8520" s="2">
        <f>DEGREES(ASIN((((COS(RADIANS('PV model'!$B$2))*COS(RADIANS(H8520))*COS(RADIANS(K8520)))+(SIN(RADIANS('PV model'!$B$2))*SIN(RADIANS(H8520)))))))</f>
        <v>-25.356699398264617</v>
      </c>
      <c r="M8520" s="3">
        <f t="shared" si="1469"/>
        <v>0</v>
      </c>
      <c r="N8520" s="2">
        <f t="shared" si="1475"/>
        <v>-84.927855486518425</v>
      </c>
      <c r="O8520" s="2">
        <f>IF('PV model'!$B$2&gt;0, 180-N8520,IF('PV model'!$B$2&lt;0,0-N8520,N8520))</f>
        <v>264.92785548651841</v>
      </c>
      <c r="P8520" s="2">
        <f>ABS(O8520-'PV model'!$B$5)</f>
        <v>59.927855486518411</v>
      </c>
      <c r="Q8520" s="3">
        <f t="shared" si="1470"/>
        <v>115.35669939826462</v>
      </c>
      <c r="R8520" s="3">
        <f t="shared" si="1476"/>
        <v>0</v>
      </c>
      <c r="S8520" s="3">
        <f t="shared" si="1471"/>
        <v>0</v>
      </c>
      <c r="T8520" s="3">
        <f>(0.5*(1-COS(RADIANS(90-$X$3)))*(D8520+E8520)*'PV model'!$B$4)</f>
        <v>0</v>
      </c>
      <c r="U8520" s="3">
        <f t="shared" si="1477"/>
        <v>0</v>
      </c>
      <c r="V8520" s="3">
        <f>('PV model'!$B$13*(U8520/1000)*(1-'PV model'!$B$14*((20+C8520)-25))*'PV model'!$B$10)/'PV model'!$B$12</f>
        <v>0</v>
      </c>
    </row>
    <row r="8521" spans="1:22" x14ac:dyDescent="0.2">
      <c r="A8521" s="10">
        <f t="shared" si="1472"/>
        <v>355</v>
      </c>
      <c r="B8521" s="10">
        <f t="shared" si="1478"/>
        <v>20</v>
      </c>
      <c r="C8521" s="23">
        <v>-1.6</v>
      </c>
      <c r="D8521" s="24">
        <v>0</v>
      </c>
      <c r="E8521" s="24">
        <v>0</v>
      </c>
      <c r="F8521" s="48"/>
      <c r="G8521" s="48"/>
      <c r="H8521" s="1">
        <f t="shared" si="1479"/>
        <v>-23.464800102680016</v>
      </c>
      <c r="I8521" s="1">
        <f t="shared" si="1473"/>
        <v>1.0310395643203956</v>
      </c>
      <c r="J8521" s="4">
        <f>B8521+('PV model'!$B$3/15)+(I8521/60)</f>
        <v>19.740517326072005</v>
      </c>
      <c r="K8521" s="2">
        <f t="shared" si="1474"/>
        <v>-116.10775989108008</v>
      </c>
      <c r="L8521" s="2">
        <f>DEGREES(ASIN((((COS(RADIANS('PV model'!$B$2))*COS(RADIANS(H8521))*COS(RADIANS(K8521)))+(SIN(RADIANS('PV model'!$B$2))*SIN(RADIANS(H8521)))))))</f>
        <v>-33.834530858188209</v>
      </c>
      <c r="M8521" s="3">
        <f t="shared" si="1469"/>
        <v>0</v>
      </c>
      <c r="N8521" s="2">
        <f t="shared" si="1475"/>
        <v>-82.589135220555136</v>
      </c>
      <c r="O8521" s="2">
        <f>IF('PV model'!$B$2&gt;0, 180-N8521,IF('PV model'!$B$2&lt;0,0-N8521,N8521))</f>
        <v>262.58913522055514</v>
      </c>
      <c r="P8521" s="2">
        <f>ABS(O8521-'PV model'!$B$5)</f>
        <v>57.589135220555136</v>
      </c>
      <c r="Q8521" s="3">
        <f t="shared" si="1470"/>
        <v>123.83453085818822</v>
      </c>
      <c r="R8521" s="3">
        <f t="shared" si="1476"/>
        <v>0</v>
      </c>
      <c r="S8521" s="3">
        <f t="shared" si="1471"/>
        <v>0</v>
      </c>
      <c r="T8521" s="3">
        <f>(0.5*(1-COS(RADIANS(90-$X$3)))*(D8521+E8521)*'PV model'!$B$4)</f>
        <v>0</v>
      </c>
      <c r="U8521" s="3">
        <f t="shared" si="1477"/>
        <v>0</v>
      </c>
      <c r="V8521" s="3">
        <f>('PV model'!$B$13*(U8521/1000)*(1-'PV model'!$B$14*((20+C8521)-25))*'PV model'!$B$10)/'PV model'!$B$12</f>
        <v>0</v>
      </c>
    </row>
    <row r="8522" spans="1:22" x14ac:dyDescent="0.2">
      <c r="A8522" s="10">
        <f t="shared" si="1472"/>
        <v>355</v>
      </c>
      <c r="B8522" s="10">
        <f t="shared" si="1478"/>
        <v>21</v>
      </c>
      <c r="C8522" s="23">
        <v>-1.9</v>
      </c>
      <c r="D8522" s="24">
        <v>0</v>
      </c>
      <c r="E8522" s="24">
        <v>0</v>
      </c>
      <c r="F8522" s="48"/>
      <c r="G8522" s="48"/>
      <c r="H8522" s="1">
        <f t="shared" si="1479"/>
        <v>-23.464800102680016</v>
      </c>
      <c r="I8522" s="1">
        <f t="shared" si="1473"/>
        <v>1.0310395643203956</v>
      </c>
      <c r="J8522" s="4">
        <f>B8522+('PV model'!$B$3/15)+(I8522/60)</f>
        <v>20.740517326072005</v>
      </c>
      <c r="K8522" s="2">
        <f t="shared" si="1474"/>
        <v>-131.10775989108009</v>
      </c>
      <c r="L8522" s="2">
        <f>DEGREES(ASIN((((COS(RADIANS('PV model'!$B$2))*COS(RADIANS(H8522))*COS(RADIANS(K8522)))+(SIN(RADIANS('PV model'!$B$2))*SIN(RADIANS(H8522)))))))</f>
        <v>-42.048452891671403</v>
      </c>
      <c r="M8522" s="3">
        <f t="shared" si="1469"/>
        <v>0</v>
      </c>
      <c r="N8522" s="2">
        <f t="shared" si="1475"/>
        <v>-68.554260374752317</v>
      </c>
      <c r="O8522" s="2">
        <f>IF('PV model'!$B$2&gt;0, 180-N8522,IF('PV model'!$B$2&lt;0,0-N8522,N8522))</f>
        <v>248.55426037475232</v>
      </c>
      <c r="P8522" s="2">
        <f>ABS(O8522-'PV model'!$B$5)</f>
        <v>43.554260374752317</v>
      </c>
      <c r="Q8522" s="3">
        <f t="shared" si="1470"/>
        <v>132.04845289167142</v>
      </c>
      <c r="R8522" s="3">
        <f t="shared" si="1476"/>
        <v>0</v>
      </c>
      <c r="S8522" s="3">
        <f t="shared" si="1471"/>
        <v>0</v>
      </c>
      <c r="T8522" s="3">
        <f>(0.5*(1-COS(RADIANS(90-$X$3)))*(D8522+E8522)*'PV model'!$B$4)</f>
        <v>0</v>
      </c>
      <c r="U8522" s="3">
        <f t="shared" si="1477"/>
        <v>0</v>
      </c>
      <c r="V8522" s="3">
        <f>('PV model'!$B$13*(U8522/1000)*(1-'PV model'!$B$14*((20+C8522)-25))*'PV model'!$B$10)/'PV model'!$B$12</f>
        <v>0</v>
      </c>
    </row>
    <row r="8523" spans="1:22" x14ac:dyDescent="0.2">
      <c r="A8523" s="10">
        <f t="shared" si="1472"/>
        <v>355</v>
      </c>
      <c r="B8523" s="10">
        <f t="shared" si="1478"/>
        <v>22</v>
      </c>
      <c r="C8523" s="23">
        <v>-1.4</v>
      </c>
      <c r="D8523" s="24">
        <v>0</v>
      </c>
      <c r="E8523" s="24">
        <v>0</v>
      </c>
      <c r="F8523" s="48"/>
      <c r="G8523" s="48"/>
      <c r="H8523" s="1">
        <f t="shared" si="1479"/>
        <v>-23.464800102680016</v>
      </c>
      <c r="I8523" s="1">
        <f t="shared" si="1473"/>
        <v>1.0310395643203956</v>
      </c>
      <c r="J8523" s="4">
        <f>B8523+('PV model'!$B$3/15)+(I8523/60)</f>
        <v>21.740517326072005</v>
      </c>
      <c r="K8523" s="2">
        <f t="shared" si="1474"/>
        <v>-146.10775989108009</v>
      </c>
      <c r="L8523" s="2">
        <f>DEGREES(ASIN((((COS(RADIANS('PV model'!$B$2))*COS(RADIANS(H8523))*COS(RADIANS(K8523)))+(SIN(RADIANS('PV model'!$B$2))*SIN(RADIANS(H8523)))))))</f>
        <v>-49.414993522632422</v>
      </c>
      <c r="M8523" s="3">
        <f t="shared" si="1469"/>
        <v>0</v>
      </c>
      <c r="N8523" s="2">
        <f t="shared" si="1475"/>
        <v>-51.837034160647896</v>
      </c>
      <c r="O8523" s="2">
        <f>IF('PV model'!$B$2&gt;0, 180-N8523,IF('PV model'!$B$2&lt;0,0-N8523,N8523))</f>
        <v>231.8370341606479</v>
      </c>
      <c r="P8523" s="2">
        <f>ABS(O8523-'PV model'!$B$5)</f>
        <v>26.837034160647903</v>
      </c>
      <c r="Q8523" s="3">
        <f t="shared" si="1470"/>
        <v>139.41499352263241</v>
      </c>
      <c r="R8523" s="3">
        <f t="shared" si="1476"/>
        <v>0</v>
      </c>
      <c r="S8523" s="3">
        <f t="shared" si="1471"/>
        <v>0</v>
      </c>
      <c r="T8523" s="3">
        <f>(0.5*(1-COS(RADIANS(90-$X$3)))*(D8523+E8523)*'PV model'!$B$4)</f>
        <v>0</v>
      </c>
      <c r="U8523" s="3">
        <f t="shared" si="1477"/>
        <v>0</v>
      </c>
      <c r="V8523" s="3">
        <f>('PV model'!$B$13*(U8523/1000)*(1-'PV model'!$B$14*((20+C8523)-25))*'PV model'!$B$10)/'PV model'!$B$12</f>
        <v>0</v>
      </c>
    </row>
    <row r="8524" spans="1:22" x14ac:dyDescent="0.2">
      <c r="A8524" s="10">
        <f t="shared" si="1472"/>
        <v>355</v>
      </c>
      <c r="B8524" s="10">
        <f t="shared" si="1478"/>
        <v>23</v>
      </c>
      <c r="C8524" s="23">
        <v>-0.8</v>
      </c>
      <c r="D8524" s="24">
        <v>0</v>
      </c>
      <c r="E8524" s="24">
        <v>0</v>
      </c>
      <c r="F8524" s="48"/>
      <c r="G8524" s="48"/>
      <c r="H8524" s="1">
        <f t="shared" si="1479"/>
        <v>-23.464800102680016</v>
      </c>
      <c r="I8524" s="1">
        <f t="shared" si="1473"/>
        <v>1.0310395643203956</v>
      </c>
      <c r="J8524" s="4">
        <f>B8524+('PV model'!$B$3/15)+(I8524/60)</f>
        <v>22.740517326072005</v>
      </c>
      <c r="K8524" s="2">
        <f t="shared" si="1474"/>
        <v>-161.10775989108009</v>
      </c>
      <c r="L8524" s="2">
        <f>DEGREES(ASIN((((COS(RADIANS('PV model'!$B$2))*COS(RADIANS(H8524))*COS(RADIANS(K8524)))+(SIN(RADIANS('PV model'!$B$2))*SIN(RADIANS(H8524)))))))</f>
        <v>-55.058063719235477</v>
      </c>
      <c r="M8524" s="3">
        <f t="shared" si="1469"/>
        <v>0</v>
      </c>
      <c r="N8524" s="2">
        <f t="shared" si="1475"/>
        <v>-31.236915440276018</v>
      </c>
      <c r="O8524" s="2">
        <f>IF('PV model'!$B$2&gt;0, 180-N8524,IF('PV model'!$B$2&lt;0,0-N8524,N8524))</f>
        <v>211.23691544027602</v>
      </c>
      <c r="P8524" s="2">
        <f>ABS(O8524-'PV model'!$B$5)</f>
        <v>6.2369154402760216</v>
      </c>
      <c r="Q8524" s="3">
        <f t="shared" si="1470"/>
        <v>145.05806371923549</v>
      </c>
      <c r="R8524" s="3">
        <f t="shared" si="1476"/>
        <v>0</v>
      </c>
      <c r="S8524" s="3">
        <f t="shared" si="1471"/>
        <v>0</v>
      </c>
      <c r="T8524" s="3">
        <f>(0.5*(1-COS(RADIANS(90-$X$3)))*(D8524+E8524)*'PV model'!$B$4)</f>
        <v>0</v>
      </c>
      <c r="U8524" s="3">
        <f t="shared" si="1477"/>
        <v>0</v>
      </c>
      <c r="V8524" s="3">
        <f>('PV model'!$B$13*(U8524/1000)*(1-'PV model'!$B$14*((20+C8524)-25))*'PV model'!$B$10)/'PV model'!$B$12</f>
        <v>0</v>
      </c>
    </row>
    <row r="8525" spans="1:22" x14ac:dyDescent="0.2">
      <c r="A8525" s="10">
        <f t="shared" si="1472"/>
        <v>355</v>
      </c>
      <c r="B8525" s="10">
        <f t="shared" si="1478"/>
        <v>24</v>
      </c>
      <c r="C8525" s="23">
        <v>-0.3</v>
      </c>
      <c r="D8525" s="24">
        <v>0</v>
      </c>
      <c r="E8525" s="24">
        <v>0</v>
      </c>
      <c r="F8525" s="48"/>
      <c r="G8525" s="48"/>
      <c r="H8525" s="1">
        <f t="shared" si="1479"/>
        <v>-23.464800102680016</v>
      </c>
      <c r="I8525" s="1">
        <f t="shared" si="1473"/>
        <v>1.0310395643203956</v>
      </c>
      <c r="J8525" s="4">
        <f>B8525+('PV model'!$B$3/15)+(I8525/60)</f>
        <v>23.740517326072005</v>
      </c>
      <c r="K8525" s="2">
        <f t="shared" si="1474"/>
        <v>-176.10775989108009</v>
      </c>
      <c r="L8525" s="2">
        <f>DEGREES(ASIN((((COS(RADIANS('PV model'!$B$2))*COS(RADIANS(H8525))*COS(RADIANS(K8525)))+(SIN(RADIANS('PV model'!$B$2))*SIN(RADIANS(H8525)))))))</f>
        <v>-57.83558794676398</v>
      </c>
      <c r="M8525" s="3">
        <f t="shared" si="1469"/>
        <v>0</v>
      </c>
      <c r="N8525" s="2">
        <f t="shared" si="1475"/>
        <v>-6.7170221388145901</v>
      </c>
      <c r="O8525" s="2">
        <f>IF('PV model'!$B$2&gt;0, 180-N8525,IF('PV model'!$B$2&lt;0,0-N8525,N8525))</f>
        <v>186.7170221388146</v>
      </c>
      <c r="P8525" s="2">
        <f>ABS(O8525-'PV model'!$B$5)</f>
        <v>18.282977861185401</v>
      </c>
      <c r="Q8525" s="3">
        <f t="shared" si="1470"/>
        <v>147.83558794676398</v>
      </c>
      <c r="R8525" s="3">
        <f t="shared" si="1476"/>
        <v>0</v>
      </c>
      <c r="S8525" s="3">
        <f t="shared" si="1471"/>
        <v>0</v>
      </c>
      <c r="T8525" s="3">
        <f>(0.5*(1-COS(RADIANS(90-$X$3)))*(D8525+E8525)*'PV model'!$B$4)</f>
        <v>0</v>
      </c>
      <c r="U8525" s="3">
        <f t="shared" si="1477"/>
        <v>0</v>
      </c>
      <c r="V8525" s="3">
        <f>('PV model'!$B$13*(U8525/1000)*(1-'PV model'!$B$14*((20+C8525)-25))*'PV model'!$B$10)/'PV model'!$B$12</f>
        <v>0</v>
      </c>
    </row>
    <row r="8526" spans="1:22" x14ac:dyDescent="0.2">
      <c r="A8526" s="10">
        <f t="shared" si="1472"/>
        <v>356</v>
      </c>
      <c r="B8526" s="10">
        <f t="shared" si="1478"/>
        <v>1</v>
      </c>
      <c r="C8526" s="23">
        <v>0.4</v>
      </c>
      <c r="D8526" s="24">
        <v>0</v>
      </c>
      <c r="E8526" s="24">
        <v>0</v>
      </c>
      <c r="F8526" s="48"/>
      <c r="G8526" s="48"/>
      <c r="H8526" s="1">
        <f t="shared" si="1479"/>
        <v>-23.459656329463819</v>
      </c>
      <c r="I8526" s="1">
        <f t="shared" si="1473"/>
        <v>0.56017137609622303</v>
      </c>
      <c r="J8526" s="4">
        <f>B8526+('PV model'!$B$3/15)+(I8526/60)</f>
        <v>0.73266952293493715</v>
      </c>
      <c r="K8526" s="2">
        <f t="shared" si="1474"/>
        <v>169.00995715597594</v>
      </c>
      <c r="L8526" s="2">
        <f>DEGREES(ASIN((((COS(RADIANS('PV model'!$B$2))*COS(RADIANS(H8526))*COS(RADIANS(K8526)))+(SIN(RADIANS('PV model'!$B$2))*SIN(RADIANS(H8526)))))))</f>
        <v>-56.944824064798375</v>
      </c>
      <c r="M8526" s="3">
        <f t="shared" si="1469"/>
        <v>0</v>
      </c>
      <c r="N8526" s="2">
        <f t="shared" si="1475"/>
        <v>18.700348096135492</v>
      </c>
      <c r="O8526" s="2">
        <f>IF('PV model'!$B$2&gt;0, 180-N8526,IF('PV model'!$B$2&lt;0,0-N8526,N8526))</f>
        <v>161.29965190386451</v>
      </c>
      <c r="P8526" s="2">
        <f>ABS(O8526-'PV model'!$B$5)</f>
        <v>43.700348096135485</v>
      </c>
      <c r="Q8526" s="3">
        <f t="shared" si="1470"/>
        <v>146.94482406479835</v>
      </c>
      <c r="R8526" s="3">
        <f t="shared" si="1476"/>
        <v>0</v>
      </c>
      <c r="S8526" s="3">
        <f t="shared" si="1471"/>
        <v>0</v>
      </c>
      <c r="T8526" s="3">
        <f>(0.5*(1-COS(RADIANS(90-$X$3)))*(D8526+E8526)*'PV model'!$B$4)</f>
        <v>0</v>
      </c>
      <c r="U8526" s="3">
        <f t="shared" si="1477"/>
        <v>0</v>
      </c>
      <c r="V8526" s="3">
        <f>('PV model'!$B$13*(U8526/1000)*(1-'PV model'!$B$14*((20+C8526)-25))*'PV model'!$B$10)/'PV model'!$B$12</f>
        <v>0</v>
      </c>
    </row>
    <row r="8527" spans="1:22" x14ac:dyDescent="0.2">
      <c r="A8527" s="10">
        <f t="shared" si="1472"/>
        <v>356</v>
      </c>
      <c r="B8527" s="10">
        <f t="shared" si="1478"/>
        <v>2</v>
      </c>
      <c r="C8527" s="23">
        <v>1.1000000000000001</v>
      </c>
      <c r="D8527" s="24">
        <v>0</v>
      </c>
      <c r="E8527" s="24">
        <v>0</v>
      </c>
      <c r="F8527" s="48"/>
      <c r="G8527" s="48"/>
      <c r="H8527" s="1">
        <f t="shared" si="1479"/>
        <v>-23.459656329463819</v>
      </c>
      <c r="I8527" s="1">
        <f t="shared" si="1473"/>
        <v>0.56017137609622303</v>
      </c>
      <c r="J8527" s="4">
        <f>B8527+('PV model'!$B$3/15)+(I8527/60)</f>
        <v>1.7326695229349371</v>
      </c>
      <c r="K8527" s="2">
        <f t="shared" si="1474"/>
        <v>154.00995715597594</v>
      </c>
      <c r="L8527" s="2">
        <f>DEGREES(ASIN((((COS(RADIANS('PV model'!$B$2))*COS(RADIANS(H8527))*COS(RADIANS(K8527)))+(SIN(RADIANS('PV model'!$B$2))*SIN(RADIANS(H8527)))))))</f>
        <v>-52.667440505889047</v>
      </c>
      <c r="M8527" s="3">
        <f t="shared" si="1469"/>
        <v>0</v>
      </c>
      <c r="N8527" s="2">
        <f t="shared" si="1475"/>
        <v>41.519282640940865</v>
      </c>
      <c r="O8527" s="2">
        <f>IF('PV model'!$B$2&gt;0, 180-N8527,IF('PV model'!$B$2&lt;0,0-N8527,N8527))</f>
        <v>138.48071735905913</v>
      </c>
      <c r="P8527" s="2">
        <f>ABS(O8527-'PV model'!$B$5)</f>
        <v>66.519282640940872</v>
      </c>
      <c r="Q8527" s="3">
        <f t="shared" si="1470"/>
        <v>142.66744050588903</v>
      </c>
      <c r="R8527" s="3">
        <f t="shared" si="1476"/>
        <v>0</v>
      </c>
      <c r="S8527" s="3">
        <f t="shared" si="1471"/>
        <v>0</v>
      </c>
      <c r="T8527" s="3">
        <f>(0.5*(1-COS(RADIANS(90-$X$3)))*(D8527+E8527)*'PV model'!$B$4)</f>
        <v>0</v>
      </c>
      <c r="U8527" s="3">
        <f t="shared" si="1477"/>
        <v>0</v>
      </c>
      <c r="V8527" s="3">
        <f>('PV model'!$B$13*(U8527/1000)*(1-'PV model'!$B$14*((20+C8527)-25))*'PV model'!$B$10)/'PV model'!$B$12</f>
        <v>0</v>
      </c>
    </row>
    <row r="8528" spans="1:22" x14ac:dyDescent="0.2">
      <c r="A8528" s="10">
        <f t="shared" si="1472"/>
        <v>356</v>
      </c>
      <c r="B8528" s="10">
        <f t="shared" si="1478"/>
        <v>3</v>
      </c>
      <c r="C8528" s="23">
        <v>1.8</v>
      </c>
      <c r="D8528" s="24">
        <v>0</v>
      </c>
      <c r="E8528" s="24">
        <v>0</v>
      </c>
      <c r="F8528" s="48"/>
      <c r="G8528" s="48"/>
      <c r="H8528" s="1">
        <f t="shared" si="1479"/>
        <v>-23.459656329463819</v>
      </c>
      <c r="I8528" s="1">
        <f t="shared" si="1473"/>
        <v>0.56017137609622303</v>
      </c>
      <c r="J8528" s="4">
        <f>B8528+('PV model'!$B$3/15)+(I8528/60)</f>
        <v>2.7326695229349367</v>
      </c>
      <c r="K8528" s="2">
        <f t="shared" si="1474"/>
        <v>139.00995715597594</v>
      </c>
      <c r="L8528" s="2">
        <f>DEGREES(ASIN((((COS(RADIANS('PV model'!$B$2))*COS(RADIANS(H8528))*COS(RADIANS(K8528)))+(SIN(RADIANS('PV model'!$B$2))*SIN(RADIANS(H8528)))))))</f>
        <v>-46.07794659640939</v>
      </c>
      <c r="M8528" s="3">
        <f t="shared" si="1469"/>
        <v>0</v>
      </c>
      <c r="N8528" s="2">
        <f t="shared" si="1475"/>
        <v>60.159886258103228</v>
      </c>
      <c r="O8528" s="2">
        <f>IF('PV model'!$B$2&gt;0, 180-N8528,IF('PV model'!$B$2&lt;0,0-N8528,N8528))</f>
        <v>119.84011374189677</v>
      </c>
      <c r="P8528" s="2">
        <f>ABS(O8528-'PV model'!$B$5)</f>
        <v>85.159886258103228</v>
      </c>
      <c r="Q8528" s="3">
        <f t="shared" si="1470"/>
        <v>136.07794659640939</v>
      </c>
      <c r="R8528" s="3">
        <f t="shared" si="1476"/>
        <v>0</v>
      </c>
      <c r="S8528" s="3">
        <f t="shared" si="1471"/>
        <v>0</v>
      </c>
      <c r="T8528" s="3">
        <f>(0.5*(1-COS(RADIANS(90-$X$3)))*(D8528+E8528)*'PV model'!$B$4)</f>
        <v>0</v>
      </c>
      <c r="U8528" s="3">
        <f t="shared" si="1477"/>
        <v>0</v>
      </c>
      <c r="V8528" s="3">
        <f>('PV model'!$B$13*(U8528/1000)*(1-'PV model'!$B$14*((20+C8528)-25))*'PV model'!$B$10)/'PV model'!$B$12</f>
        <v>0</v>
      </c>
    </row>
    <row r="8529" spans="1:22" x14ac:dyDescent="0.2">
      <c r="A8529" s="10">
        <f t="shared" si="1472"/>
        <v>356</v>
      </c>
      <c r="B8529" s="10">
        <f t="shared" si="1478"/>
        <v>4</v>
      </c>
      <c r="C8529" s="23">
        <v>2</v>
      </c>
      <c r="D8529" s="24">
        <v>0</v>
      </c>
      <c r="E8529" s="24">
        <v>0</v>
      </c>
      <c r="F8529" s="48"/>
      <c r="G8529" s="48"/>
      <c r="H8529" s="1">
        <f t="shared" si="1479"/>
        <v>-23.459656329463819</v>
      </c>
      <c r="I8529" s="1">
        <f t="shared" si="1473"/>
        <v>0.56017137609622303</v>
      </c>
      <c r="J8529" s="4">
        <f>B8529+('PV model'!$B$3/15)+(I8529/60)</f>
        <v>3.7326695229349367</v>
      </c>
      <c r="K8529" s="2">
        <f t="shared" si="1474"/>
        <v>124.00995715597594</v>
      </c>
      <c r="L8529" s="2">
        <f>DEGREES(ASIN((((COS(RADIANS('PV model'!$B$2))*COS(RADIANS(H8529))*COS(RADIANS(K8529)))+(SIN(RADIANS('PV model'!$B$2))*SIN(RADIANS(H8529)))))))</f>
        <v>-38.222122346013535</v>
      </c>
      <c r="M8529" s="3">
        <f t="shared" si="1469"/>
        <v>0</v>
      </c>
      <c r="N8529" s="2">
        <f t="shared" si="1475"/>
        <v>75.44952196489244</v>
      </c>
      <c r="O8529" s="2">
        <f>IF('PV model'!$B$2&gt;0, 180-N8529,IF('PV model'!$B$2&lt;0,0-N8529,N8529))</f>
        <v>104.55047803510756</v>
      </c>
      <c r="P8529" s="2">
        <f>ABS(O8529-'PV model'!$B$5)</f>
        <v>100.44952196489244</v>
      </c>
      <c r="Q8529" s="3">
        <f t="shared" si="1470"/>
        <v>128.22212234601355</v>
      </c>
      <c r="R8529" s="3">
        <f t="shared" si="1476"/>
        <v>0</v>
      </c>
      <c r="S8529" s="3">
        <f t="shared" si="1471"/>
        <v>0</v>
      </c>
      <c r="T8529" s="3">
        <f>(0.5*(1-COS(RADIANS(90-$X$3)))*(D8529+E8529)*'PV model'!$B$4)</f>
        <v>0</v>
      </c>
      <c r="U8529" s="3">
        <f t="shared" si="1477"/>
        <v>0</v>
      </c>
      <c r="V8529" s="3">
        <f>('PV model'!$B$13*(U8529/1000)*(1-'PV model'!$B$14*((20+C8529)-25))*'PV model'!$B$10)/'PV model'!$B$12</f>
        <v>0</v>
      </c>
    </row>
    <row r="8530" spans="1:22" x14ac:dyDescent="0.2">
      <c r="A8530" s="10">
        <f t="shared" si="1472"/>
        <v>356</v>
      </c>
      <c r="B8530" s="10">
        <f t="shared" si="1478"/>
        <v>5</v>
      </c>
      <c r="C8530" s="23">
        <v>2.1</v>
      </c>
      <c r="D8530" s="24">
        <v>0</v>
      </c>
      <c r="E8530" s="24">
        <v>0</v>
      </c>
      <c r="F8530" s="48"/>
      <c r="G8530" s="48"/>
      <c r="H8530" s="1">
        <f t="shared" si="1479"/>
        <v>-23.459656329463819</v>
      </c>
      <c r="I8530" s="1">
        <f t="shared" si="1473"/>
        <v>0.56017137609622303</v>
      </c>
      <c r="J8530" s="4">
        <f>B8530+('PV model'!$B$3/15)+(I8530/60)</f>
        <v>4.7326695229349376</v>
      </c>
      <c r="K8530" s="2">
        <f t="shared" si="1474"/>
        <v>109.00995715597594</v>
      </c>
      <c r="L8530" s="2">
        <f>DEGREES(ASIN((((COS(RADIANS('PV model'!$B$2))*COS(RADIANS(H8530))*COS(RADIANS(K8530)))+(SIN(RADIANS('PV model'!$B$2))*SIN(RADIANS(H8530)))))))</f>
        <v>-29.823762326363255</v>
      </c>
      <c r="M8530" s="3">
        <f t="shared" si="1469"/>
        <v>0</v>
      </c>
      <c r="N8530" s="2">
        <f t="shared" si="1475"/>
        <v>88.6283625980343</v>
      </c>
      <c r="O8530" s="2">
        <f>IF('PV model'!$B$2&gt;0, 180-N8530,IF('PV model'!$B$2&lt;0,0-N8530,N8530))</f>
        <v>91.3716374019657</v>
      </c>
      <c r="P8530" s="2">
        <f>ABS(O8530-'PV model'!$B$5)</f>
        <v>113.6283625980343</v>
      </c>
      <c r="Q8530" s="3">
        <f t="shared" si="1470"/>
        <v>119.82376232636325</v>
      </c>
      <c r="R8530" s="3">
        <f t="shared" si="1476"/>
        <v>0</v>
      </c>
      <c r="S8530" s="3">
        <f t="shared" si="1471"/>
        <v>0</v>
      </c>
      <c r="T8530" s="3">
        <f>(0.5*(1-COS(RADIANS(90-$X$3)))*(D8530+E8530)*'PV model'!$B$4)</f>
        <v>0</v>
      </c>
      <c r="U8530" s="3">
        <f t="shared" si="1477"/>
        <v>0</v>
      </c>
      <c r="V8530" s="3">
        <f>('PV model'!$B$13*(U8530/1000)*(1-'PV model'!$B$14*((20+C8530)-25))*'PV model'!$B$10)/'PV model'!$B$12</f>
        <v>0</v>
      </c>
    </row>
    <row r="8531" spans="1:22" x14ac:dyDescent="0.2">
      <c r="A8531" s="10">
        <f t="shared" si="1472"/>
        <v>356</v>
      </c>
      <c r="B8531" s="10">
        <f t="shared" si="1478"/>
        <v>6</v>
      </c>
      <c r="C8531" s="23">
        <v>2.2999999999999998</v>
      </c>
      <c r="D8531" s="24">
        <v>0</v>
      </c>
      <c r="E8531" s="24">
        <v>0</v>
      </c>
      <c r="F8531" s="48"/>
      <c r="G8531" s="48"/>
      <c r="H8531" s="1">
        <f t="shared" si="1479"/>
        <v>-23.459656329463819</v>
      </c>
      <c r="I8531" s="1">
        <f t="shared" si="1473"/>
        <v>0.56017137609622303</v>
      </c>
      <c r="J8531" s="4">
        <f>B8531+('PV model'!$B$3/15)+(I8531/60)</f>
        <v>5.7326695229349376</v>
      </c>
      <c r="K8531" s="2">
        <f t="shared" si="1474"/>
        <v>94.00995715597594</v>
      </c>
      <c r="L8531" s="2">
        <f>DEGREES(ASIN((((COS(RADIANS('PV model'!$B$2))*COS(RADIANS(H8531))*COS(RADIANS(K8531)))+(SIN(RADIANS('PV model'!$B$2))*SIN(RADIANS(H8531)))))))</f>
        <v>-21.372014126396913</v>
      </c>
      <c r="M8531" s="3">
        <f t="shared" si="1469"/>
        <v>0</v>
      </c>
      <c r="N8531" s="2">
        <f t="shared" si="1475"/>
        <v>79.317416448553701</v>
      </c>
      <c r="O8531" s="2">
        <f>IF('PV model'!$B$2&gt;0, 180-N8531,IF('PV model'!$B$2&lt;0,0-N8531,N8531))</f>
        <v>100.6825835514463</v>
      </c>
      <c r="P8531" s="2">
        <f>ABS(O8531-'PV model'!$B$5)</f>
        <v>104.3174164485537</v>
      </c>
      <c r="Q8531" s="3">
        <f t="shared" si="1470"/>
        <v>111.37201412639692</v>
      </c>
      <c r="R8531" s="3">
        <f t="shared" si="1476"/>
        <v>0</v>
      </c>
      <c r="S8531" s="3">
        <f t="shared" si="1471"/>
        <v>0</v>
      </c>
      <c r="T8531" s="3">
        <f>(0.5*(1-COS(RADIANS(90-$X$3)))*(D8531+E8531)*'PV model'!$B$4)</f>
        <v>0</v>
      </c>
      <c r="U8531" s="3">
        <f t="shared" si="1477"/>
        <v>0</v>
      </c>
      <c r="V8531" s="3">
        <f>('PV model'!$B$13*(U8531/1000)*(1-'PV model'!$B$14*((20+C8531)-25))*'PV model'!$B$10)/'PV model'!$B$12</f>
        <v>0</v>
      </c>
    </row>
    <row r="8532" spans="1:22" x14ac:dyDescent="0.2">
      <c r="A8532" s="10">
        <f t="shared" si="1472"/>
        <v>356</v>
      </c>
      <c r="B8532" s="10">
        <f t="shared" si="1478"/>
        <v>7</v>
      </c>
      <c r="C8532" s="23">
        <v>2.5</v>
      </c>
      <c r="D8532" s="24">
        <v>0</v>
      </c>
      <c r="E8532" s="24">
        <v>0</v>
      </c>
      <c r="F8532" s="48"/>
      <c r="G8532" s="48"/>
      <c r="H8532" s="1">
        <f t="shared" si="1479"/>
        <v>-23.459656329463819</v>
      </c>
      <c r="I8532" s="1">
        <f t="shared" si="1473"/>
        <v>0.56017137609622303</v>
      </c>
      <c r="J8532" s="4">
        <f>B8532+('PV model'!$B$3/15)+(I8532/60)</f>
        <v>6.7326695229349376</v>
      </c>
      <c r="K8532" s="2">
        <f t="shared" si="1474"/>
        <v>79.00995715597594</v>
      </c>
      <c r="L8532" s="2">
        <f>DEGREES(ASIN((((COS(RADIANS('PV model'!$B$2))*COS(RADIANS(H8532))*COS(RADIANS(K8532)))+(SIN(RADIANS('PV model'!$B$2))*SIN(RADIANS(H8532)))))))</f>
        <v>-13.240205185113895</v>
      </c>
      <c r="M8532" s="3">
        <f t="shared" si="1469"/>
        <v>0</v>
      </c>
      <c r="N8532" s="2">
        <f t="shared" si="1475"/>
        <v>67.684602514638186</v>
      </c>
      <c r="O8532" s="2">
        <f>IF('PV model'!$B$2&gt;0, 180-N8532,IF('PV model'!$B$2&lt;0,0-N8532,N8532))</f>
        <v>112.31539748536181</v>
      </c>
      <c r="P8532" s="2">
        <f>ABS(O8532-'PV model'!$B$5)</f>
        <v>92.684602514638186</v>
      </c>
      <c r="Q8532" s="3">
        <f t="shared" si="1470"/>
        <v>103.24020518511389</v>
      </c>
      <c r="R8532" s="3">
        <f t="shared" si="1476"/>
        <v>0</v>
      </c>
      <c r="S8532" s="3">
        <f t="shared" si="1471"/>
        <v>0</v>
      </c>
      <c r="T8532" s="3">
        <f>(0.5*(1-COS(RADIANS(90-$X$3)))*(D8532+E8532)*'PV model'!$B$4)</f>
        <v>0</v>
      </c>
      <c r="U8532" s="3">
        <f t="shared" si="1477"/>
        <v>0</v>
      </c>
      <c r="V8532" s="3">
        <f>('PV model'!$B$13*(U8532/1000)*(1-'PV model'!$B$14*((20+C8532)-25))*'PV model'!$B$10)/'PV model'!$B$12</f>
        <v>0</v>
      </c>
    </row>
    <row r="8533" spans="1:22" x14ac:dyDescent="0.2">
      <c r="A8533" s="10">
        <f t="shared" si="1472"/>
        <v>356</v>
      </c>
      <c r="B8533" s="10">
        <f t="shared" si="1478"/>
        <v>8</v>
      </c>
      <c r="C8533" s="23">
        <v>2.7</v>
      </c>
      <c r="D8533" s="24">
        <v>0</v>
      </c>
      <c r="E8533" s="24">
        <v>0</v>
      </c>
      <c r="F8533" s="48"/>
      <c r="G8533" s="48"/>
      <c r="H8533" s="1">
        <f t="shared" si="1479"/>
        <v>-23.459656329463819</v>
      </c>
      <c r="I8533" s="1">
        <f t="shared" si="1473"/>
        <v>0.56017137609622303</v>
      </c>
      <c r="J8533" s="4">
        <f>B8533+('PV model'!$B$3/15)+(I8533/60)</f>
        <v>7.7326695229349376</v>
      </c>
      <c r="K8533" s="2">
        <f t="shared" si="1474"/>
        <v>64.00995715597594</v>
      </c>
      <c r="L8533" s="2">
        <f>DEGREES(ASIN((((COS(RADIANS('PV model'!$B$2))*COS(RADIANS(H8533))*COS(RADIANS(K8533)))+(SIN(RADIANS('PV model'!$B$2))*SIN(RADIANS(H8533)))))))</f>
        <v>-5.7619929499902875</v>
      </c>
      <c r="M8533" s="3">
        <f t="shared" si="1469"/>
        <v>0</v>
      </c>
      <c r="N8533" s="2">
        <f t="shared" si="1475"/>
        <v>55.971307281025503</v>
      </c>
      <c r="O8533" s="2">
        <f>IF('PV model'!$B$2&gt;0, 180-N8533,IF('PV model'!$B$2&lt;0,0-N8533,N8533))</f>
        <v>124.0286927189745</v>
      </c>
      <c r="P8533" s="2">
        <f>ABS(O8533-'PV model'!$B$5)</f>
        <v>80.971307281025503</v>
      </c>
      <c r="Q8533" s="3">
        <f t="shared" si="1470"/>
        <v>95.761992949990287</v>
      </c>
      <c r="R8533" s="3">
        <f t="shared" si="1476"/>
        <v>0</v>
      </c>
      <c r="S8533" s="3">
        <f t="shared" si="1471"/>
        <v>0</v>
      </c>
      <c r="T8533" s="3">
        <f>(0.5*(1-COS(RADIANS(90-$X$3)))*(D8533+E8533)*'PV model'!$B$4)</f>
        <v>0</v>
      </c>
      <c r="U8533" s="3">
        <f t="shared" si="1477"/>
        <v>0</v>
      </c>
      <c r="V8533" s="3">
        <f>('PV model'!$B$13*(U8533/1000)*(1-'PV model'!$B$14*((20+C8533)-25))*'PV model'!$B$10)/'PV model'!$B$12</f>
        <v>0</v>
      </c>
    </row>
    <row r="8534" spans="1:22" x14ac:dyDescent="0.2">
      <c r="A8534" s="10">
        <f t="shared" si="1472"/>
        <v>356</v>
      </c>
      <c r="B8534" s="10">
        <f t="shared" si="1478"/>
        <v>9</v>
      </c>
      <c r="C8534" s="23">
        <v>2.9</v>
      </c>
      <c r="D8534" s="24">
        <v>0</v>
      </c>
      <c r="E8534" s="24">
        <v>0</v>
      </c>
      <c r="F8534" s="48"/>
      <c r="G8534" s="48"/>
      <c r="H8534" s="1">
        <f t="shared" si="1479"/>
        <v>-23.459656329463819</v>
      </c>
      <c r="I8534" s="1">
        <f t="shared" si="1473"/>
        <v>0.56017137609622303</v>
      </c>
      <c r="J8534" s="4">
        <f>B8534+('PV model'!$B$3/15)+(I8534/60)</f>
        <v>8.7326695229349358</v>
      </c>
      <c r="K8534" s="2">
        <f t="shared" si="1474"/>
        <v>49.009957155975961</v>
      </c>
      <c r="L8534" s="2">
        <f>DEGREES(ASIN((((COS(RADIANS('PV model'!$B$2))*COS(RADIANS(H8534))*COS(RADIANS(K8534)))+(SIN(RADIANS('PV model'!$B$2))*SIN(RADIANS(H8534)))))))</f>
        <v>0.72908423321197469</v>
      </c>
      <c r="M8534" s="3">
        <f t="shared" si="1469"/>
        <v>0.72908423321197469</v>
      </c>
      <c r="N8534" s="2">
        <f t="shared" si="1475"/>
        <v>43.827252326227672</v>
      </c>
      <c r="O8534" s="2">
        <f>IF('PV model'!$B$2&gt;0, 180-N8534,IF('PV model'!$B$2&lt;0,0-N8534,N8534))</f>
        <v>136.17274767377234</v>
      </c>
      <c r="P8534" s="2">
        <f>ABS(O8534-'PV model'!$B$5)</f>
        <v>68.827252326227665</v>
      </c>
      <c r="Q8534" s="3">
        <f t="shared" si="1470"/>
        <v>89.270915766788022</v>
      </c>
      <c r="R8534" s="3">
        <f t="shared" si="1476"/>
        <v>0</v>
      </c>
      <c r="S8534" s="3">
        <f t="shared" si="1471"/>
        <v>0</v>
      </c>
      <c r="T8534" s="3">
        <f>(0.5*(1-COS(RADIANS(90-$X$3)))*(D8534+E8534)*'PV model'!$B$4)</f>
        <v>0</v>
      </c>
      <c r="U8534" s="3">
        <f t="shared" si="1477"/>
        <v>0</v>
      </c>
      <c r="V8534" s="3">
        <f>('PV model'!$B$13*(U8534/1000)*(1-'PV model'!$B$14*((20+C8534)-25))*'PV model'!$B$10)/'PV model'!$B$12</f>
        <v>0</v>
      </c>
    </row>
    <row r="8535" spans="1:22" x14ac:dyDescent="0.2">
      <c r="A8535" s="10">
        <f t="shared" si="1472"/>
        <v>356</v>
      </c>
      <c r="B8535" s="10">
        <f t="shared" si="1478"/>
        <v>10</v>
      </c>
      <c r="C8535" s="23">
        <v>3.4</v>
      </c>
      <c r="D8535" s="24">
        <v>0</v>
      </c>
      <c r="E8535" s="24">
        <v>16.757999999999999</v>
      </c>
      <c r="F8535" s="48"/>
      <c r="G8535" s="48"/>
      <c r="H8535" s="1">
        <f t="shared" si="1479"/>
        <v>-23.459656329463819</v>
      </c>
      <c r="I8535" s="1">
        <f t="shared" si="1473"/>
        <v>0.56017137609622303</v>
      </c>
      <c r="J8535" s="4">
        <f>B8535+('PV model'!$B$3/15)+(I8535/60)</f>
        <v>9.7326695229349358</v>
      </c>
      <c r="K8535" s="2">
        <f t="shared" si="1474"/>
        <v>34.009957155975961</v>
      </c>
      <c r="L8535" s="2">
        <f>DEGREES(ASIN((((COS(RADIANS('PV model'!$B$2))*COS(RADIANS(H8535))*COS(RADIANS(K8535)))+(SIN(RADIANS('PV model'!$B$2))*SIN(RADIANS(H8535)))))))</f>
        <v>5.8900451128720528</v>
      </c>
      <c r="M8535" s="3">
        <f t="shared" si="1469"/>
        <v>5.8900451128720528</v>
      </c>
      <c r="N8535" s="2">
        <f t="shared" si="1475"/>
        <v>31.052664570018852</v>
      </c>
      <c r="O8535" s="2">
        <f>IF('PV model'!$B$2&gt;0, 180-N8535,IF('PV model'!$B$2&lt;0,0-N8535,N8535))</f>
        <v>148.94733542998114</v>
      </c>
      <c r="P8535" s="2">
        <f>ABS(O8535-'PV model'!$B$5)</f>
        <v>56.052664570018862</v>
      </c>
      <c r="Q8535" s="3">
        <f t="shared" si="1470"/>
        <v>84.109954887127955</v>
      </c>
      <c r="R8535" s="3">
        <f t="shared" si="1476"/>
        <v>0</v>
      </c>
      <c r="S8535" s="3">
        <f t="shared" si="1471"/>
        <v>16.757999999999999</v>
      </c>
      <c r="T8535" s="3">
        <f>(0.5*(1-COS(RADIANS(90-$X$3)))*(D8535+E8535)*'PV model'!$B$4)</f>
        <v>0</v>
      </c>
      <c r="U8535" s="3">
        <f t="shared" si="1477"/>
        <v>16.757999999999999</v>
      </c>
      <c r="V8535" s="3">
        <f>('PV model'!$B$13*(U8535/1000)*(1-'PV model'!$B$14*((20+C8535)-25))*'PV model'!$B$10)/'PV model'!$B$12</f>
        <v>1.6858505099519996</v>
      </c>
    </row>
    <row r="8536" spans="1:22" x14ac:dyDescent="0.2">
      <c r="A8536" s="10">
        <f t="shared" si="1472"/>
        <v>356</v>
      </c>
      <c r="B8536" s="10">
        <f t="shared" si="1478"/>
        <v>11</v>
      </c>
      <c r="C8536" s="23">
        <v>3.9</v>
      </c>
      <c r="D8536" s="24">
        <v>40.408200000000001</v>
      </c>
      <c r="E8536" s="24">
        <v>51.156000000000006</v>
      </c>
      <c r="F8536" s="48"/>
      <c r="G8536" s="48"/>
      <c r="H8536" s="1">
        <f t="shared" si="1479"/>
        <v>-23.459656329463819</v>
      </c>
      <c r="I8536" s="1">
        <f t="shared" si="1473"/>
        <v>0.56017137609622303</v>
      </c>
      <c r="J8536" s="4">
        <f>B8536+('PV model'!$B$3/15)+(I8536/60)</f>
        <v>10.732669522934936</v>
      </c>
      <c r="K8536" s="2">
        <f t="shared" si="1474"/>
        <v>19.009957155975961</v>
      </c>
      <c r="L8536" s="2">
        <f>DEGREES(ASIN((((COS(RADIANS('PV model'!$B$2))*COS(RADIANS(H8536))*COS(RADIANS(K8536)))+(SIN(RADIANS('PV model'!$B$2))*SIN(RADIANS(H8536)))))))</f>
        <v>9.3905285469501951</v>
      </c>
      <c r="M8536" s="3">
        <f t="shared" si="1469"/>
        <v>9.3905285469501951</v>
      </c>
      <c r="N8536" s="2">
        <f t="shared" si="1475"/>
        <v>17.629840689391024</v>
      </c>
      <c r="O8536" s="2">
        <f>IF('PV model'!$B$2&gt;0, 180-N8536,IF('PV model'!$B$2&lt;0,0-N8536,N8536))</f>
        <v>162.37015931060898</v>
      </c>
      <c r="P8536" s="2">
        <f>ABS(O8536-'PV model'!$B$5)</f>
        <v>42.629840689391017</v>
      </c>
      <c r="Q8536" s="3">
        <f t="shared" si="1470"/>
        <v>80.609471453049807</v>
      </c>
      <c r="R8536" s="3">
        <f t="shared" si="1476"/>
        <v>40.408200000000022</v>
      </c>
      <c r="S8536" s="3">
        <f t="shared" si="1471"/>
        <v>58.385523884500117</v>
      </c>
      <c r="T8536" s="3">
        <f>(0.5*(1-COS(RADIANS(90-$X$3)))*(D8536+E8536)*'PV model'!$B$4)</f>
        <v>0</v>
      </c>
      <c r="U8536" s="3">
        <f t="shared" si="1477"/>
        <v>98.793723884500139</v>
      </c>
      <c r="V8536" s="3">
        <f>('PV model'!$B$13*(U8536/1000)*(1-'PV model'!$B$14*((20+C8536)-25))*'PV model'!$B$10)/'PV model'!$B$12</f>
        <v>9.9188724903084093</v>
      </c>
    </row>
    <row r="8537" spans="1:22" x14ac:dyDescent="0.2">
      <c r="A8537" s="10">
        <f t="shared" si="1472"/>
        <v>356</v>
      </c>
      <c r="B8537" s="10">
        <f t="shared" si="1478"/>
        <v>12</v>
      </c>
      <c r="C8537" s="23">
        <v>4.4000000000000004</v>
      </c>
      <c r="D8537" s="24">
        <v>249.18390000000002</v>
      </c>
      <c r="E8537" s="24">
        <v>54.684000000000005</v>
      </c>
      <c r="F8537" s="48"/>
      <c r="G8537" s="48"/>
      <c r="H8537" s="1">
        <f t="shared" si="1479"/>
        <v>-23.459656329463819</v>
      </c>
      <c r="I8537" s="1">
        <f t="shared" si="1473"/>
        <v>0.56017137609622303</v>
      </c>
      <c r="J8537" s="4">
        <f>B8537+('PV model'!$B$3/15)+(I8537/60)</f>
        <v>11.732669522934936</v>
      </c>
      <c r="K8537" s="2">
        <f t="shared" si="1474"/>
        <v>4.0099571559759628</v>
      </c>
      <c r="L8537" s="2">
        <f>DEGREES(ASIN((((COS(RADIANS('PV model'!$B$2))*COS(RADIANS(H8537))*COS(RADIANS(K8537)))+(SIN(RADIANS('PV model'!$B$2))*SIN(RADIANS(H8537)))))))</f>
        <v>10.96609880755126</v>
      </c>
      <c r="M8537" s="3">
        <f t="shared" si="1469"/>
        <v>10.96609880755126</v>
      </c>
      <c r="N8537" s="2">
        <f t="shared" si="1475"/>
        <v>3.7465267957831943</v>
      </c>
      <c r="O8537" s="2">
        <f>IF('PV model'!$B$2&gt;0, 180-N8537,IF('PV model'!$B$2&lt;0,0-N8537,N8537))</f>
        <v>176.25347320421682</v>
      </c>
      <c r="P8537" s="2">
        <f>ABS(O8537-'PV model'!$B$5)</f>
        <v>28.746526795783183</v>
      </c>
      <c r="Q8537" s="3">
        <f t="shared" si="1470"/>
        <v>79.033901192448738</v>
      </c>
      <c r="R8537" s="3">
        <f t="shared" si="1476"/>
        <v>249.18390000000016</v>
      </c>
      <c r="S8537" s="3">
        <f t="shared" si="1471"/>
        <v>66.159459385794435</v>
      </c>
      <c r="T8537" s="3">
        <f>(0.5*(1-COS(RADIANS(90-$X$3)))*(D8537+E8537)*'PV model'!$B$4)</f>
        <v>0</v>
      </c>
      <c r="U8537" s="3">
        <f t="shared" si="1477"/>
        <v>315.3433593857946</v>
      </c>
      <c r="V8537" s="3">
        <f>('PV model'!$B$13*(U8537/1000)*(1-'PV model'!$B$14*((20+C8537)-25))*'PV model'!$B$10)/'PV model'!$B$12</f>
        <v>31.597374337494117</v>
      </c>
    </row>
    <row r="8538" spans="1:22" x14ac:dyDescent="0.2">
      <c r="A8538" s="10">
        <f t="shared" si="1472"/>
        <v>356</v>
      </c>
      <c r="B8538" s="10">
        <f t="shared" si="1478"/>
        <v>13</v>
      </c>
      <c r="C8538" s="23">
        <v>4.5999999999999996</v>
      </c>
      <c r="D8538" s="24">
        <v>246.93899999999999</v>
      </c>
      <c r="E8538" s="24">
        <v>55.566000000000003</v>
      </c>
      <c r="F8538" s="48"/>
      <c r="G8538" s="48"/>
      <c r="H8538" s="1">
        <f t="shared" si="1479"/>
        <v>-23.459656329463819</v>
      </c>
      <c r="I8538" s="1">
        <f t="shared" si="1473"/>
        <v>0.56017137609622303</v>
      </c>
      <c r="J8538" s="4">
        <f>B8538+('PV model'!$B$3/15)+(I8538/60)</f>
        <v>12.732669522934936</v>
      </c>
      <c r="K8538" s="2">
        <f t="shared" si="1474"/>
        <v>-10.990042844024037</v>
      </c>
      <c r="L8538" s="2">
        <f>DEGREES(ASIN((((COS(RADIANS('PV model'!$B$2))*COS(RADIANS(H8538))*COS(RADIANS(K8538)))+(SIN(RADIANS('PV model'!$B$2))*SIN(RADIANS(H8538)))))))</f>
        <v>10.484590614619052</v>
      </c>
      <c r="M8538" s="3">
        <f t="shared" si="1469"/>
        <v>10.484590614619052</v>
      </c>
      <c r="N8538" s="2">
        <f t="shared" si="1475"/>
        <v>-10.244538694060312</v>
      </c>
      <c r="O8538" s="2">
        <f>IF('PV model'!$B$2&gt;0, 180-N8538,IF('PV model'!$B$2&lt;0,0-N8538,N8538))</f>
        <v>190.24453869406031</v>
      </c>
      <c r="P8538" s="2">
        <f>ABS(O8538-'PV model'!$B$5)</f>
        <v>14.75546130593969</v>
      </c>
      <c r="Q8538" s="3">
        <f t="shared" si="1470"/>
        <v>79.515409385380948</v>
      </c>
      <c r="R8538" s="3">
        <f t="shared" si="1476"/>
        <v>246.93900000000019</v>
      </c>
      <c r="S8538" s="3">
        <f t="shared" si="1471"/>
        <v>67.036403230828242</v>
      </c>
      <c r="T8538" s="3">
        <f>(0.5*(1-COS(RADIANS(90-$X$3)))*(D8538+E8538)*'PV model'!$B$4)</f>
        <v>0</v>
      </c>
      <c r="U8538" s="3">
        <f t="shared" si="1477"/>
        <v>313.97540323082842</v>
      </c>
      <c r="V8538" s="3">
        <f>('PV model'!$B$13*(U8538/1000)*(1-'PV model'!$B$14*((20+C8538)-25))*'PV model'!$B$10)/'PV model'!$B$12</f>
        <v>31.435197277044733</v>
      </c>
    </row>
    <row r="8539" spans="1:22" x14ac:dyDescent="0.2">
      <c r="A8539" s="10">
        <f t="shared" si="1472"/>
        <v>356</v>
      </c>
      <c r="B8539" s="10">
        <f t="shared" si="1478"/>
        <v>14</v>
      </c>
      <c r="C8539" s="23">
        <v>4.9000000000000004</v>
      </c>
      <c r="D8539" s="24">
        <v>76.326599999999999</v>
      </c>
      <c r="E8539" s="24">
        <v>58.211999999999996</v>
      </c>
      <c r="F8539" s="48"/>
      <c r="G8539" s="48"/>
      <c r="H8539" s="1">
        <f t="shared" si="1479"/>
        <v>-23.459656329463819</v>
      </c>
      <c r="I8539" s="1">
        <f t="shared" si="1473"/>
        <v>0.56017137609622303</v>
      </c>
      <c r="J8539" s="4">
        <f>B8539+('PV model'!$B$3/15)+(I8539/60)</f>
        <v>13.732669522934936</v>
      </c>
      <c r="K8539" s="2">
        <f t="shared" si="1474"/>
        <v>-25.990042844024039</v>
      </c>
      <c r="L8539" s="2">
        <f>DEGREES(ASIN((((COS(RADIANS('PV model'!$B$2))*COS(RADIANS(H8539))*COS(RADIANS(K8539)))+(SIN(RADIANS('PV model'!$B$2))*SIN(RADIANS(H8539)))))))</f>
        <v>7.9873449193266541</v>
      </c>
      <c r="M8539" s="3">
        <f t="shared" si="1469"/>
        <v>7.9873449193266541</v>
      </c>
      <c r="N8539" s="2">
        <f t="shared" si="1475"/>
        <v>-23.949443004425898</v>
      </c>
      <c r="O8539" s="2">
        <f>IF('PV model'!$B$2&gt;0, 180-N8539,IF('PV model'!$B$2&lt;0,0-N8539,N8539))</f>
        <v>203.94944300442589</v>
      </c>
      <c r="P8539" s="2">
        <f>ABS(O8539-'PV model'!$B$5)</f>
        <v>1.0505569955741123</v>
      </c>
      <c r="Q8539" s="3">
        <f t="shared" si="1470"/>
        <v>82.012655080673341</v>
      </c>
      <c r="R8539" s="3">
        <f t="shared" si="1476"/>
        <v>76.326600000000013</v>
      </c>
      <c r="S8539" s="3">
        <f t="shared" si="1471"/>
        <v>67.590728984441185</v>
      </c>
      <c r="T8539" s="3">
        <f>(0.5*(1-COS(RADIANS(90-$X$3)))*(D8539+E8539)*'PV model'!$B$4)</f>
        <v>0</v>
      </c>
      <c r="U8539" s="3">
        <f t="shared" si="1477"/>
        <v>143.91732898444121</v>
      </c>
      <c r="V8539" s="3">
        <f>('PV model'!$B$13*(U8539/1000)*(1-'PV model'!$B$14*((20+C8539)-25))*'PV model'!$B$10)/'PV model'!$B$12</f>
        <v>14.391730595766855</v>
      </c>
    </row>
    <row r="8540" spans="1:22" x14ac:dyDescent="0.2">
      <c r="A8540" s="10">
        <f t="shared" si="1472"/>
        <v>356</v>
      </c>
      <c r="B8540" s="10">
        <f t="shared" si="1478"/>
        <v>15</v>
      </c>
      <c r="C8540" s="23">
        <v>5.0999999999999996</v>
      </c>
      <c r="D8540" s="24">
        <v>14.591849999999999</v>
      </c>
      <c r="E8540" s="24">
        <v>29.988</v>
      </c>
      <c r="F8540" s="48"/>
      <c r="G8540" s="48"/>
      <c r="H8540" s="1">
        <f t="shared" si="1479"/>
        <v>-23.459656329463819</v>
      </c>
      <c r="I8540" s="1">
        <f t="shared" si="1473"/>
        <v>0.56017137609622303</v>
      </c>
      <c r="J8540" s="4">
        <f>B8540+('PV model'!$B$3/15)+(I8540/60)</f>
        <v>14.732669522934936</v>
      </c>
      <c r="K8540" s="2">
        <f t="shared" si="1474"/>
        <v>-40.990042844024039</v>
      </c>
      <c r="L8540" s="2">
        <f>DEGREES(ASIN((((COS(RADIANS('PV model'!$B$2))*COS(RADIANS(H8540))*COS(RADIANS(K8540)))+(SIN(RADIANS('PV model'!$B$2))*SIN(RADIANS(H8540)))))))</f>
        <v>3.6757275838528751</v>
      </c>
      <c r="M8540" s="3">
        <f t="shared" si="1469"/>
        <v>3.6757275838528751</v>
      </c>
      <c r="N8540" s="2">
        <f t="shared" si="1475"/>
        <v>-37.081441839028891</v>
      </c>
      <c r="O8540" s="2">
        <f>IF('PV model'!$B$2&gt;0, 180-N8540,IF('PV model'!$B$2&lt;0,0-N8540,N8540))</f>
        <v>217.08144183902888</v>
      </c>
      <c r="P8540" s="2">
        <f>ABS(O8540-'PV model'!$B$5)</f>
        <v>12.081441839028884</v>
      </c>
      <c r="Q8540" s="3">
        <f t="shared" si="1470"/>
        <v>86.324272416147124</v>
      </c>
      <c r="R8540" s="3">
        <f t="shared" si="1476"/>
        <v>14.591849999999994</v>
      </c>
      <c r="S8540" s="3">
        <f t="shared" si="1471"/>
        <v>32.963955851967107</v>
      </c>
      <c r="T8540" s="3">
        <f>(0.5*(1-COS(RADIANS(90-$X$3)))*(D8540+E8540)*'PV model'!$B$4)</f>
        <v>0</v>
      </c>
      <c r="U8540" s="3">
        <f t="shared" si="1477"/>
        <v>47.555805851967101</v>
      </c>
      <c r="V8540" s="3">
        <f>('PV model'!$B$13*(U8540/1000)*(1-'PV model'!$B$14*((20+C8540)-25))*'PV model'!$B$10)/'PV model'!$B$12</f>
        <v>4.7517768816214465</v>
      </c>
    </row>
    <row r="8541" spans="1:22" x14ac:dyDescent="0.2">
      <c r="A8541" s="10">
        <f t="shared" si="1472"/>
        <v>356</v>
      </c>
      <c r="B8541" s="10">
        <f t="shared" si="1478"/>
        <v>16</v>
      </c>
      <c r="C8541" s="23">
        <v>5.3</v>
      </c>
      <c r="D8541" s="24">
        <v>0</v>
      </c>
      <c r="E8541" s="24">
        <v>4.41</v>
      </c>
      <c r="F8541" s="48"/>
      <c r="G8541" s="48"/>
      <c r="H8541" s="1">
        <f t="shared" si="1479"/>
        <v>-23.459656329463819</v>
      </c>
      <c r="I8541" s="1">
        <f t="shared" si="1473"/>
        <v>0.56017137609622303</v>
      </c>
      <c r="J8541" s="4">
        <f>B8541+('PV model'!$B$3/15)+(I8541/60)</f>
        <v>15.732669522934936</v>
      </c>
      <c r="K8541" s="2">
        <f t="shared" si="1474"/>
        <v>-55.990042844024039</v>
      </c>
      <c r="L8541" s="2">
        <f>DEGREES(ASIN((((COS(RADIANS('PV model'!$B$2))*COS(RADIANS(H8541))*COS(RADIANS(K8541)))+(SIN(RADIANS('PV model'!$B$2))*SIN(RADIANS(H8541)))))))</f>
        <v>-2.1469649155639043</v>
      </c>
      <c r="M8541" s="3">
        <f t="shared" si="1469"/>
        <v>0</v>
      </c>
      <c r="N8541" s="2">
        <f t="shared" si="1475"/>
        <v>-49.548448267086592</v>
      </c>
      <c r="O8541" s="2">
        <f>IF('PV model'!$B$2&gt;0, 180-N8541,IF('PV model'!$B$2&lt;0,0-N8541,N8541))</f>
        <v>229.5484482670866</v>
      </c>
      <c r="P8541" s="2">
        <f>ABS(O8541-'PV model'!$B$5)</f>
        <v>24.548448267086599</v>
      </c>
      <c r="Q8541" s="3">
        <f t="shared" si="1470"/>
        <v>92.146964915563913</v>
      </c>
      <c r="R8541" s="3">
        <f t="shared" si="1476"/>
        <v>0</v>
      </c>
      <c r="S8541" s="3">
        <f t="shared" si="1471"/>
        <v>4.41</v>
      </c>
      <c r="T8541" s="3">
        <f>(0.5*(1-COS(RADIANS(90-$X$3)))*(D8541+E8541)*'PV model'!$B$4)</f>
        <v>0</v>
      </c>
      <c r="U8541" s="3">
        <f t="shared" si="1477"/>
        <v>4.41</v>
      </c>
      <c r="V8541" s="3">
        <f>('PV model'!$B$13*(U8541/1000)*(1-'PV model'!$B$14*((20+C8541)-25))*'PV model'!$B$10)/'PV model'!$B$12</f>
        <v>0.44029461168</v>
      </c>
    </row>
    <row r="8542" spans="1:22" x14ac:dyDescent="0.2">
      <c r="A8542" s="10">
        <f t="shared" si="1472"/>
        <v>356</v>
      </c>
      <c r="B8542" s="10">
        <f t="shared" si="1478"/>
        <v>17</v>
      </c>
      <c r="C8542" s="23">
        <v>5.6</v>
      </c>
      <c r="D8542" s="24">
        <v>0</v>
      </c>
      <c r="E8542" s="24">
        <v>0</v>
      </c>
      <c r="F8542" s="48"/>
      <c r="G8542" s="48"/>
      <c r="H8542" s="1">
        <f t="shared" si="1479"/>
        <v>-23.459656329463819</v>
      </c>
      <c r="I8542" s="1">
        <f t="shared" si="1473"/>
        <v>0.56017137609622303</v>
      </c>
      <c r="J8542" s="4">
        <f>B8542+('PV model'!$B$3/15)+(I8542/60)</f>
        <v>16.732669522934938</v>
      </c>
      <c r="K8542" s="2">
        <f t="shared" si="1474"/>
        <v>-70.99004284402406</v>
      </c>
      <c r="L8542" s="2">
        <f>DEGREES(ASIN((((COS(RADIANS('PV model'!$B$2))*COS(RADIANS(H8542))*COS(RADIANS(K8542)))+(SIN(RADIANS('PV model'!$B$2))*SIN(RADIANS(H8542)))))))</f>
        <v>-9.1396188427117426</v>
      </c>
      <c r="M8542" s="3">
        <f t="shared" si="1469"/>
        <v>0</v>
      </c>
      <c r="N8542" s="2">
        <f t="shared" si="1475"/>
        <v>-61.457564497590212</v>
      </c>
      <c r="O8542" s="2">
        <f>IF('PV model'!$B$2&gt;0, 180-N8542,IF('PV model'!$B$2&lt;0,0-N8542,N8542))</f>
        <v>241.45756449759023</v>
      </c>
      <c r="P8542" s="2">
        <f>ABS(O8542-'PV model'!$B$5)</f>
        <v>36.457564497590226</v>
      </c>
      <c r="Q8542" s="3">
        <f t="shared" si="1470"/>
        <v>99.139618842711741</v>
      </c>
      <c r="R8542" s="3">
        <f t="shared" si="1476"/>
        <v>0</v>
      </c>
      <c r="S8542" s="3">
        <f t="shared" si="1471"/>
        <v>0</v>
      </c>
      <c r="T8542" s="3">
        <f>(0.5*(1-COS(RADIANS(90-$X$3)))*(D8542+E8542)*'PV model'!$B$4)</f>
        <v>0</v>
      </c>
      <c r="U8542" s="3">
        <f t="shared" si="1477"/>
        <v>0</v>
      </c>
      <c r="V8542" s="3">
        <f>('PV model'!$B$13*(U8542/1000)*(1-'PV model'!$B$14*((20+C8542)-25))*'PV model'!$B$10)/'PV model'!$B$12</f>
        <v>0</v>
      </c>
    </row>
    <row r="8543" spans="1:22" x14ac:dyDescent="0.2">
      <c r="A8543" s="10">
        <f t="shared" si="1472"/>
        <v>356</v>
      </c>
      <c r="B8543" s="10">
        <f t="shared" si="1478"/>
        <v>18</v>
      </c>
      <c r="C8543" s="23">
        <v>5.8</v>
      </c>
      <c r="D8543" s="24">
        <v>0</v>
      </c>
      <c r="E8543" s="24">
        <v>0</v>
      </c>
      <c r="F8543" s="48"/>
      <c r="G8543" s="48"/>
      <c r="H8543" s="1">
        <f t="shared" si="1479"/>
        <v>-23.459656329463819</v>
      </c>
      <c r="I8543" s="1">
        <f t="shared" si="1473"/>
        <v>0.56017137609622303</v>
      </c>
      <c r="J8543" s="4">
        <f>B8543+('PV model'!$B$3/15)+(I8543/60)</f>
        <v>17.732669522934938</v>
      </c>
      <c r="K8543" s="2">
        <f t="shared" si="1474"/>
        <v>-85.99004284402406</v>
      </c>
      <c r="L8543" s="2">
        <f>DEGREES(ASIN((((COS(RADIANS('PV model'!$B$2))*COS(RADIANS(H8543))*COS(RADIANS(K8543)))+(SIN(RADIANS('PV model'!$B$2))*SIN(RADIANS(H8543)))))))</f>
        <v>-16.962913327971631</v>
      </c>
      <c r="M8543" s="3">
        <f t="shared" si="1469"/>
        <v>0</v>
      </c>
      <c r="N8543" s="2">
        <f t="shared" si="1475"/>
        <v>-73.081181309281305</v>
      </c>
      <c r="O8543" s="2">
        <f>IF('PV model'!$B$2&gt;0, 180-N8543,IF('PV model'!$B$2&lt;0,0-N8543,N8543))</f>
        <v>253.08118130928131</v>
      </c>
      <c r="P8543" s="2">
        <f>ABS(O8543-'PV model'!$B$5)</f>
        <v>48.081181309281305</v>
      </c>
      <c r="Q8543" s="3">
        <f t="shared" si="1470"/>
        <v>106.96291332797163</v>
      </c>
      <c r="R8543" s="3">
        <f t="shared" si="1476"/>
        <v>0</v>
      </c>
      <c r="S8543" s="3">
        <f t="shared" si="1471"/>
        <v>0</v>
      </c>
      <c r="T8543" s="3">
        <f>(0.5*(1-COS(RADIANS(90-$X$3)))*(D8543+E8543)*'PV model'!$B$4)</f>
        <v>0</v>
      </c>
      <c r="U8543" s="3">
        <f t="shared" si="1477"/>
        <v>0</v>
      </c>
      <c r="V8543" s="3">
        <f>('PV model'!$B$13*(U8543/1000)*(1-'PV model'!$B$14*((20+C8543)-25))*'PV model'!$B$10)/'PV model'!$B$12</f>
        <v>0</v>
      </c>
    </row>
    <row r="8544" spans="1:22" x14ac:dyDescent="0.2">
      <c r="A8544" s="10">
        <f t="shared" si="1472"/>
        <v>356</v>
      </c>
      <c r="B8544" s="10">
        <f t="shared" si="1478"/>
        <v>19</v>
      </c>
      <c r="C8544" s="23">
        <v>6</v>
      </c>
      <c r="D8544" s="24">
        <v>0</v>
      </c>
      <c r="E8544" s="24">
        <v>0</v>
      </c>
      <c r="F8544" s="48"/>
      <c r="G8544" s="48"/>
      <c r="H8544" s="1">
        <f t="shared" si="1479"/>
        <v>-23.459656329463819</v>
      </c>
      <c r="I8544" s="1">
        <f t="shared" si="1473"/>
        <v>0.56017137609622303</v>
      </c>
      <c r="J8544" s="4">
        <f>B8544+('PV model'!$B$3/15)+(I8544/60)</f>
        <v>18.732669522934938</v>
      </c>
      <c r="K8544" s="2">
        <f t="shared" si="1474"/>
        <v>-100.99004284402406</v>
      </c>
      <c r="L8544" s="2">
        <f>DEGREES(ASIN((((COS(RADIANS('PV model'!$B$2))*COS(RADIANS(H8544))*COS(RADIANS(K8544)))+(SIN(RADIANS('PV model'!$B$2))*SIN(RADIANS(H8544)))))))</f>
        <v>-25.28623348652911</v>
      </c>
      <c r="M8544" s="3">
        <f t="shared" si="1469"/>
        <v>0</v>
      </c>
      <c r="N8544" s="2">
        <f t="shared" si="1475"/>
        <v>-84.837155435037488</v>
      </c>
      <c r="O8544" s="2">
        <f>IF('PV model'!$B$2&gt;0, 180-N8544,IF('PV model'!$B$2&lt;0,0-N8544,N8544))</f>
        <v>264.83715543503752</v>
      </c>
      <c r="P8544" s="2">
        <f>ABS(O8544-'PV model'!$B$5)</f>
        <v>59.837155435037516</v>
      </c>
      <c r="Q8544" s="3">
        <f t="shared" si="1470"/>
        <v>115.28623348652911</v>
      </c>
      <c r="R8544" s="3">
        <f t="shared" si="1476"/>
        <v>0</v>
      </c>
      <c r="S8544" s="3">
        <f t="shared" si="1471"/>
        <v>0</v>
      </c>
      <c r="T8544" s="3">
        <f>(0.5*(1-COS(RADIANS(90-$X$3)))*(D8544+E8544)*'PV model'!$B$4)</f>
        <v>0</v>
      </c>
      <c r="U8544" s="3">
        <f t="shared" si="1477"/>
        <v>0</v>
      </c>
      <c r="V8544" s="3">
        <f>('PV model'!$B$13*(U8544/1000)*(1-'PV model'!$B$14*((20+C8544)-25))*'PV model'!$B$10)/'PV model'!$B$12</f>
        <v>0</v>
      </c>
    </row>
    <row r="8545" spans="1:22" x14ac:dyDescent="0.2">
      <c r="A8545" s="10">
        <f t="shared" si="1472"/>
        <v>356</v>
      </c>
      <c r="B8545" s="10">
        <f t="shared" si="1478"/>
        <v>20</v>
      </c>
      <c r="C8545" s="23">
        <v>6.2</v>
      </c>
      <c r="D8545" s="24">
        <v>0</v>
      </c>
      <c r="E8545" s="24">
        <v>0</v>
      </c>
      <c r="F8545" s="48"/>
      <c r="G8545" s="48"/>
      <c r="H8545" s="1">
        <f t="shared" si="1479"/>
        <v>-23.459656329463819</v>
      </c>
      <c r="I8545" s="1">
        <f t="shared" si="1473"/>
        <v>0.56017137609622303</v>
      </c>
      <c r="J8545" s="4">
        <f>B8545+('PV model'!$B$3/15)+(I8545/60)</f>
        <v>19.732669522934938</v>
      </c>
      <c r="K8545" s="2">
        <f t="shared" si="1474"/>
        <v>-115.99004284402406</v>
      </c>
      <c r="L8545" s="2">
        <f>DEGREES(ASIN((((COS(RADIANS('PV model'!$B$2))*COS(RADIANS(H8545))*COS(RADIANS(K8545)))+(SIN(RADIANS('PV model'!$B$2))*SIN(RADIANS(H8545)))))))</f>
        <v>-33.764338221627931</v>
      </c>
      <c r="M8545" s="3">
        <f t="shared" si="1469"/>
        <v>0</v>
      </c>
      <c r="N8545" s="2">
        <f t="shared" si="1475"/>
        <v>-82.688077328384594</v>
      </c>
      <c r="O8545" s="2">
        <f>IF('PV model'!$B$2&gt;0, 180-N8545,IF('PV model'!$B$2&lt;0,0-N8545,N8545))</f>
        <v>262.68807732838457</v>
      </c>
      <c r="P8545" s="2">
        <f>ABS(O8545-'PV model'!$B$5)</f>
        <v>57.688077328384566</v>
      </c>
      <c r="Q8545" s="3">
        <f t="shared" si="1470"/>
        <v>123.76433822162794</v>
      </c>
      <c r="R8545" s="3">
        <f t="shared" si="1476"/>
        <v>0</v>
      </c>
      <c r="S8545" s="3">
        <f t="shared" si="1471"/>
        <v>0</v>
      </c>
      <c r="T8545" s="3">
        <f>(0.5*(1-COS(RADIANS(90-$X$3)))*(D8545+E8545)*'PV model'!$B$4)</f>
        <v>0</v>
      </c>
      <c r="U8545" s="3">
        <f t="shared" si="1477"/>
        <v>0</v>
      </c>
      <c r="V8545" s="3">
        <f>('PV model'!$B$13*(U8545/1000)*(1-'PV model'!$B$14*((20+C8545)-25))*'PV model'!$B$10)/'PV model'!$B$12</f>
        <v>0</v>
      </c>
    </row>
    <row r="8546" spans="1:22" x14ac:dyDescent="0.2">
      <c r="A8546" s="10">
        <f t="shared" si="1472"/>
        <v>356</v>
      </c>
      <c r="B8546" s="10">
        <f t="shared" si="1478"/>
        <v>21</v>
      </c>
      <c r="C8546" s="23">
        <v>6.4</v>
      </c>
      <c r="D8546" s="24">
        <v>0</v>
      </c>
      <c r="E8546" s="24">
        <v>0</v>
      </c>
      <c r="F8546" s="48"/>
      <c r="G8546" s="48"/>
      <c r="H8546" s="1">
        <f t="shared" si="1479"/>
        <v>-23.459656329463819</v>
      </c>
      <c r="I8546" s="1">
        <f t="shared" si="1473"/>
        <v>0.56017137609622303</v>
      </c>
      <c r="J8546" s="4">
        <f>B8546+('PV model'!$B$3/15)+(I8546/60)</f>
        <v>20.732669522934938</v>
      </c>
      <c r="K8546" s="2">
        <f t="shared" si="1474"/>
        <v>-130.99004284402406</v>
      </c>
      <c r="L8546" s="2">
        <f>DEGREES(ASIN((((COS(RADIANS('PV model'!$B$2))*COS(RADIANS(H8546))*COS(RADIANS(K8546)))+(SIN(RADIANS('PV model'!$B$2))*SIN(RADIANS(H8546)))))))</f>
        <v>-41.982160505220143</v>
      </c>
      <c r="M8546" s="3">
        <f t="shared" si="1469"/>
        <v>0</v>
      </c>
      <c r="N8546" s="2">
        <f t="shared" si="1475"/>
        <v>-68.669199379665159</v>
      </c>
      <c r="O8546" s="2">
        <f>IF('PV model'!$B$2&gt;0, 180-N8546,IF('PV model'!$B$2&lt;0,0-N8546,N8546))</f>
        <v>248.66919937966514</v>
      </c>
      <c r="P8546" s="2">
        <f>ABS(O8546-'PV model'!$B$5)</f>
        <v>43.669199379665145</v>
      </c>
      <c r="Q8546" s="3">
        <f t="shared" si="1470"/>
        <v>131.98216050522015</v>
      </c>
      <c r="R8546" s="3">
        <f t="shared" si="1476"/>
        <v>0</v>
      </c>
      <c r="S8546" s="3">
        <f t="shared" si="1471"/>
        <v>0</v>
      </c>
      <c r="T8546" s="3">
        <f>(0.5*(1-COS(RADIANS(90-$X$3)))*(D8546+E8546)*'PV model'!$B$4)</f>
        <v>0</v>
      </c>
      <c r="U8546" s="3">
        <f t="shared" si="1477"/>
        <v>0</v>
      </c>
      <c r="V8546" s="3">
        <f>('PV model'!$B$13*(U8546/1000)*(1-'PV model'!$B$14*((20+C8546)-25))*'PV model'!$B$10)/'PV model'!$B$12</f>
        <v>0</v>
      </c>
    </row>
    <row r="8547" spans="1:22" x14ac:dyDescent="0.2">
      <c r="A8547" s="10">
        <f t="shared" si="1472"/>
        <v>356</v>
      </c>
      <c r="B8547" s="10">
        <f t="shared" si="1478"/>
        <v>22</v>
      </c>
      <c r="C8547" s="23">
        <v>6.5</v>
      </c>
      <c r="D8547" s="24">
        <v>0</v>
      </c>
      <c r="E8547" s="24">
        <v>0</v>
      </c>
      <c r="F8547" s="48"/>
      <c r="G8547" s="48"/>
      <c r="H8547" s="1">
        <f t="shared" si="1479"/>
        <v>-23.459656329463819</v>
      </c>
      <c r="I8547" s="1">
        <f t="shared" si="1473"/>
        <v>0.56017137609622303</v>
      </c>
      <c r="J8547" s="4">
        <f>B8547+('PV model'!$B$3/15)+(I8547/60)</f>
        <v>21.732669522934938</v>
      </c>
      <c r="K8547" s="2">
        <f t="shared" si="1474"/>
        <v>-145.99004284402406</v>
      </c>
      <c r="L8547" s="2">
        <f>DEGREES(ASIN((((COS(RADIANS('PV model'!$B$2))*COS(RADIANS(H8547))*COS(RADIANS(K8547)))+(SIN(RADIANS('PV model'!$B$2))*SIN(RADIANS(H8547)))))))</f>
        <v>-49.358023046636106</v>
      </c>
      <c r="M8547" s="3">
        <f t="shared" si="1469"/>
        <v>0</v>
      </c>
      <c r="N8547" s="2">
        <f t="shared" si="1475"/>
        <v>-51.978177319587701</v>
      </c>
      <c r="O8547" s="2">
        <f>IF('PV model'!$B$2&gt;0, 180-N8547,IF('PV model'!$B$2&lt;0,0-N8547,N8547))</f>
        <v>231.9781773195877</v>
      </c>
      <c r="P8547" s="2">
        <f>ABS(O8547-'PV model'!$B$5)</f>
        <v>26.978177319587701</v>
      </c>
      <c r="Q8547" s="3">
        <f t="shared" si="1470"/>
        <v>139.35802304663611</v>
      </c>
      <c r="R8547" s="3">
        <f t="shared" si="1476"/>
        <v>0</v>
      </c>
      <c r="S8547" s="3">
        <f t="shared" si="1471"/>
        <v>0</v>
      </c>
      <c r="T8547" s="3">
        <f>(0.5*(1-COS(RADIANS(90-$X$3)))*(D8547+E8547)*'PV model'!$B$4)</f>
        <v>0</v>
      </c>
      <c r="U8547" s="3">
        <f t="shared" si="1477"/>
        <v>0</v>
      </c>
      <c r="V8547" s="3">
        <f>('PV model'!$B$13*(U8547/1000)*(1-'PV model'!$B$14*((20+C8547)-25))*'PV model'!$B$10)/'PV model'!$B$12</f>
        <v>0</v>
      </c>
    </row>
    <row r="8548" spans="1:22" x14ac:dyDescent="0.2">
      <c r="A8548" s="10">
        <f t="shared" si="1472"/>
        <v>356</v>
      </c>
      <c r="B8548" s="10">
        <f t="shared" si="1478"/>
        <v>23</v>
      </c>
      <c r="C8548" s="23">
        <v>6.7</v>
      </c>
      <c r="D8548" s="24">
        <v>0</v>
      </c>
      <c r="E8548" s="24">
        <v>0</v>
      </c>
      <c r="F8548" s="48"/>
      <c r="G8548" s="48"/>
      <c r="H8548" s="1">
        <f t="shared" si="1479"/>
        <v>-23.459656329463819</v>
      </c>
      <c r="I8548" s="1">
        <f t="shared" si="1473"/>
        <v>0.56017137609622303</v>
      </c>
      <c r="J8548" s="4">
        <f>B8548+('PV model'!$B$3/15)+(I8548/60)</f>
        <v>22.732669522934938</v>
      </c>
      <c r="K8548" s="2">
        <f t="shared" si="1474"/>
        <v>-160.99004284402406</v>
      </c>
      <c r="L8548" s="2">
        <f>DEGREES(ASIN((((COS(RADIANS('PV model'!$B$2))*COS(RADIANS(H8548))*COS(RADIANS(K8548)))+(SIN(RADIANS('PV model'!$B$2))*SIN(RADIANS(H8548)))))))</f>
        <v>-55.018528310403966</v>
      </c>
      <c r="M8548" s="3">
        <f t="shared" si="1469"/>
        <v>0</v>
      </c>
      <c r="N8548" s="2">
        <f t="shared" si="1475"/>
        <v>-31.412506027807371</v>
      </c>
      <c r="O8548" s="2">
        <f>IF('PV model'!$B$2&gt;0, 180-N8548,IF('PV model'!$B$2&lt;0,0-N8548,N8548))</f>
        <v>211.41250602780738</v>
      </c>
      <c r="P8548" s="2">
        <f>ABS(O8548-'PV model'!$B$5)</f>
        <v>6.4125060278073818</v>
      </c>
      <c r="Q8548" s="3">
        <f t="shared" si="1470"/>
        <v>145.01852831040395</v>
      </c>
      <c r="R8548" s="3">
        <f t="shared" si="1476"/>
        <v>0</v>
      </c>
      <c r="S8548" s="3">
        <f t="shared" si="1471"/>
        <v>0</v>
      </c>
      <c r="T8548" s="3">
        <f>(0.5*(1-COS(RADIANS(90-$X$3)))*(D8548+E8548)*'PV model'!$B$4)</f>
        <v>0</v>
      </c>
      <c r="U8548" s="3">
        <f t="shared" si="1477"/>
        <v>0</v>
      </c>
      <c r="V8548" s="3">
        <f>('PV model'!$B$13*(U8548/1000)*(1-'PV model'!$B$14*((20+C8548)-25))*'PV model'!$B$10)/'PV model'!$B$12</f>
        <v>0</v>
      </c>
    </row>
    <row r="8549" spans="1:22" x14ac:dyDescent="0.2">
      <c r="A8549" s="10">
        <f t="shared" si="1472"/>
        <v>356</v>
      </c>
      <c r="B8549" s="10">
        <f t="shared" si="1478"/>
        <v>24</v>
      </c>
      <c r="C8549" s="23">
        <v>6.8</v>
      </c>
      <c r="D8549" s="24">
        <v>0</v>
      </c>
      <c r="E8549" s="24">
        <v>0</v>
      </c>
      <c r="F8549" s="48"/>
      <c r="G8549" s="48"/>
      <c r="H8549" s="1">
        <f t="shared" si="1479"/>
        <v>-23.459656329463819</v>
      </c>
      <c r="I8549" s="1">
        <f t="shared" si="1473"/>
        <v>0.56017137609622303</v>
      </c>
      <c r="J8549" s="4">
        <f>B8549+('PV model'!$B$3/15)+(I8549/60)</f>
        <v>23.732669522934938</v>
      </c>
      <c r="K8549" s="2">
        <f t="shared" si="1474"/>
        <v>-175.99004284402406</v>
      </c>
      <c r="L8549" s="2">
        <f>DEGREES(ASIN((((COS(RADIANS('PV model'!$B$2))*COS(RADIANS(H8549))*COS(RADIANS(K8549)))+(SIN(RADIANS('PV model'!$B$2))*SIN(RADIANS(H8549)))))))</f>
        <v>-57.822542773172273</v>
      </c>
      <c r="M8549" s="3">
        <f t="shared" si="1469"/>
        <v>0</v>
      </c>
      <c r="N8549" s="2">
        <f t="shared" si="1475"/>
        <v>-6.9185765737431728</v>
      </c>
      <c r="O8549" s="2">
        <f>IF('PV model'!$B$2&gt;0, 180-N8549,IF('PV model'!$B$2&lt;0,0-N8549,N8549))</f>
        <v>186.91857657374317</v>
      </c>
      <c r="P8549" s="2">
        <f>ABS(O8549-'PV model'!$B$5)</f>
        <v>18.081423426256833</v>
      </c>
      <c r="Q8549" s="3">
        <f t="shared" si="1470"/>
        <v>147.82254277317227</v>
      </c>
      <c r="R8549" s="3">
        <f t="shared" si="1476"/>
        <v>0</v>
      </c>
      <c r="S8549" s="3">
        <f t="shared" si="1471"/>
        <v>0</v>
      </c>
      <c r="T8549" s="3">
        <f>(0.5*(1-COS(RADIANS(90-$X$3)))*(D8549+E8549)*'PV model'!$B$4)</f>
        <v>0</v>
      </c>
      <c r="U8549" s="3">
        <f t="shared" si="1477"/>
        <v>0</v>
      </c>
      <c r="V8549" s="3">
        <f>('PV model'!$B$13*(U8549/1000)*(1-'PV model'!$B$14*((20+C8549)-25))*'PV model'!$B$10)/'PV model'!$B$12</f>
        <v>0</v>
      </c>
    </row>
    <row r="8550" spans="1:22" x14ac:dyDescent="0.2">
      <c r="A8550" s="10">
        <f t="shared" si="1472"/>
        <v>357</v>
      </c>
      <c r="B8550" s="10">
        <f t="shared" si="1478"/>
        <v>1</v>
      </c>
      <c r="C8550" s="23">
        <v>6.9</v>
      </c>
      <c r="D8550" s="24">
        <v>0</v>
      </c>
      <c r="E8550" s="24">
        <v>0</v>
      </c>
      <c r="F8550" s="48"/>
      <c r="G8550" s="48"/>
      <c r="H8550" s="1">
        <f t="shared" si="1479"/>
        <v>-23.447560973085871</v>
      </c>
      <c r="I8550" s="1">
        <f t="shared" si="1473"/>
        <v>8.9743642422523973E-2</v>
      </c>
      <c r="J8550" s="4">
        <f>B8550+('PV model'!$B$3/15)+(I8550/60)</f>
        <v>0.72482906070704212</v>
      </c>
      <c r="K8550" s="2">
        <f t="shared" si="1474"/>
        <v>169.12756408939435</v>
      </c>
      <c r="L8550" s="2">
        <f>DEGREES(ASIN((((COS(RADIANS('PV model'!$B$2))*COS(RADIANS(H8550))*COS(RADIANS(K8550)))+(SIN(RADIANS('PV model'!$B$2))*SIN(RADIANS(H8550)))))))</f>
        <v>-56.954213837908647</v>
      </c>
      <c r="M8550" s="3">
        <f t="shared" si="1469"/>
        <v>0</v>
      </c>
      <c r="N8550" s="2">
        <f t="shared" si="1475"/>
        <v>18.50202747840941</v>
      </c>
      <c r="O8550" s="2">
        <f>IF('PV model'!$B$2&gt;0, 180-N8550,IF('PV model'!$B$2&lt;0,0-N8550,N8550))</f>
        <v>161.49797252159058</v>
      </c>
      <c r="P8550" s="2">
        <f>ABS(O8550-'PV model'!$B$5)</f>
        <v>43.502027478409417</v>
      </c>
      <c r="Q8550" s="3">
        <f t="shared" si="1470"/>
        <v>146.95421383790867</v>
      </c>
      <c r="R8550" s="3">
        <f t="shared" si="1476"/>
        <v>0</v>
      </c>
      <c r="S8550" s="3">
        <f t="shared" si="1471"/>
        <v>0</v>
      </c>
      <c r="T8550" s="3">
        <f>(0.5*(1-COS(RADIANS(90-$X$3)))*(D8550+E8550)*'PV model'!$B$4)</f>
        <v>0</v>
      </c>
      <c r="U8550" s="3">
        <f t="shared" si="1477"/>
        <v>0</v>
      </c>
      <c r="V8550" s="3">
        <f>('PV model'!$B$13*(U8550/1000)*(1-'PV model'!$B$14*((20+C8550)-25))*'PV model'!$B$10)/'PV model'!$B$12</f>
        <v>0</v>
      </c>
    </row>
    <row r="8551" spans="1:22" x14ac:dyDescent="0.2">
      <c r="A8551" s="10">
        <f t="shared" si="1472"/>
        <v>357</v>
      </c>
      <c r="B8551" s="10">
        <f t="shared" si="1478"/>
        <v>2</v>
      </c>
      <c r="C8551" s="23">
        <v>6.9</v>
      </c>
      <c r="D8551" s="24">
        <v>0</v>
      </c>
      <c r="E8551" s="24">
        <v>0</v>
      </c>
      <c r="F8551" s="48"/>
      <c r="G8551" s="48"/>
      <c r="H8551" s="1">
        <f t="shared" si="1479"/>
        <v>-23.447560973085871</v>
      </c>
      <c r="I8551" s="1">
        <f t="shared" si="1473"/>
        <v>8.9743642422523973E-2</v>
      </c>
      <c r="J8551" s="4">
        <f>B8551+('PV model'!$B$3/15)+(I8551/60)</f>
        <v>1.7248290607070422</v>
      </c>
      <c r="K8551" s="2">
        <f t="shared" si="1474"/>
        <v>154.12756408939435</v>
      </c>
      <c r="L8551" s="2">
        <f>DEGREES(ASIN((((COS(RADIANS('PV model'!$B$2))*COS(RADIANS(H8551))*COS(RADIANS(K8551)))+(SIN(RADIANS('PV model'!$B$2))*SIN(RADIANS(H8551)))))))</f>
        <v>-52.700482594075226</v>
      </c>
      <c r="M8551" s="3">
        <f t="shared" si="1469"/>
        <v>0</v>
      </c>
      <c r="N8551" s="2">
        <f t="shared" si="1475"/>
        <v>41.348688366733192</v>
      </c>
      <c r="O8551" s="2">
        <f>IF('PV model'!$B$2&gt;0, 180-N8551,IF('PV model'!$B$2&lt;0,0-N8551,N8551))</f>
        <v>138.6513116332668</v>
      </c>
      <c r="P8551" s="2">
        <f>ABS(O8551-'PV model'!$B$5)</f>
        <v>66.348688366733199</v>
      </c>
      <c r="Q8551" s="3">
        <f t="shared" si="1470"/>
        <v>142.70048259407523</v>
      </c>
      <c r="R8551" s="3">
        <f t="shared" si="1476"/>
        <v>0</v>
      </c>
      <c r="S8551" s="3">
        <f t="shared" si="1471"/>
        <v>0</v>
      </c>
      <c r="T8551" s="3">
        <f>(0.5*(1-COS(RADIANS(90-$X$3)))*(D8551+E8551)*'PV model'!$B$4)</f>
        <v>0</v>
      </c>
      <c r="U8551" s="3">
        <f t="shared" si="1477"/>
        <v>0</v>
      </c>
      <c r="V8551" s="3">
        <f>('PV model'!$B$13*(U8551/1000)*(1-'PV model'!$B$14*((20+C8551)-25))*'PV model'!$B$10)/'PV model'!$B$12</f>
        <v>0</v>
      </c>
    </row>
    <row r="8552" spans="1:22" x14ac:dyDescent="0.2">
      <c r="A8552" s="10">
        <f t="shared" si="1472"/>
        <v>357</v>
      </c>
      <c r="B8552" s="10">
        <f t="shared" si="1478"/>
        <v>3</v>
      </c>
      <c r="C8552" s="23">
        <v>7</v>
      </c>
      <c r="D8552" s="24">
        <v>0</v>
      </c>
      <c r="E8552" s="24">
        <v>0</v>
      </c>
      <c r="F8552" s="48"/>
      <c r="G8552" s="48"/>
      <c r="H8552" s="1">
        <f t="shared" si="1479"/>
        <v>-23.447560973085871</v>
      </c>
      <c r="I8552" s="1">
        <f t="shared" si="1473"/>
        <v>8.9743642422523973E-2</v>
      </c>
      <c r="J8552" s="4">
        <f>B8552+('PV model'!$B$3/15)+(I8552/60)</f>
        <v>2.7248290607070418</v>
      </c>
      <c r="K8552" s="2">
        <f t="shared" si="1474"/>
        <v>139.12756408939438</v>
      </c>
      <c r="L8552" s="2">
        <f>DEGREES(ASIN((((COS(RADIANS('PV model'!$B$2))*COS(RADIANS(H8552))*COS(RADIANS(K8552)))+(SIN(RADIANS('PV model'!$B$2))*SIN(RADIANS(H8552)))))))</f>
        <v>-46.125469942622843</v>
      </c>
      <c r="M8552" s="3">
        <f t="shared" si="1469"/>
        <v>0</v>
      </c>
      <c r="N8552" s="2">
        <f t="shared" si="1475"/>
        <v>60.01910850168813</v>
      </c>
      <c r="O8552" s="2">
        <f>IF('PV model'!$B$2&gt;0, 180-N8552,IF('PV model'!$B$2&lt;0,0-N8552,N8552))</f>
        <v>119.98089149831188</v>
      </c>
      <c r="P8552" s="2">
        <f>ABS(O8552-'PV model'!$B$5)</f>
        <v>85.019108501688123</v>
      </c>
      <c r="Q8552" s="3">
        <f t="shared" si="1470"/>
        <v>136.12546994262286</v>
      </c>
      <c r="R8552" s="3">
        <f t="shared" si="1476"/>
        <v>0</v>
      </c>
      <c r="S8552" s="3">
        <f t="shared" si="1471"/>
        <v>0</v>
      </c>
      <c r="T8552" s="3">
        <f>(0.5*(1-COS(RADIANS(90-$X$3)))*(D8552+E8552)*'PV model'!$B$4)</f>
        <v>0</v>
      </c>
      <c r="U8552" s="3">
        <f t="shared" si="1477"/>
        <v>0</v>
      </c>
      <c r="V8552" s="3">
        <f>('PV model'!$B$13*(U8552/1000)*(1-'PV model'!$B$14*((20+C8552)-25))*'PV model'!$B$10)/'PV model'!$B$12</f>
        <v>0</v>
      </c>
    </row>
    <row r="8553" spans="1:22" x14ac:dyDescent="0.2">
      <c r="A8553" s="10">
        <f t="shared" si="1472"/>
        <v>357</v>
      </c>
      <c r="B8553" s="10">
        <f t="shared" si="1478"/>
        <v>4</v>
      </c>
      <c r="C8553" s="23">
        <v>7</v>
      </c>
      <c r="D8553" s="24">
        <v>0</v>
      </c>
      <c r="E8553" s="24">
        <v>0</v>
      </c>
      <c r="F8553" s="48"/>
      <c r="G8553" s="48"/>
      <c r="H8553" s="1">
        <f t="shared" si="1479"/>
        <v>-23.447560973085871</v>
      </c>
      <c r="I8553" s="1">
        <f t="shared" si="1473"/>
        <v>8.9743642422523973E-2</v>
      </c>
      <c r="J8553" s="4">
        <f>B8553+('PV model'!$B$3/15)+(I8553/60)</f>
        <v>3.7248290607070418</v>
      </c>
      <c r="K8553" s="2">
        <f t="shared" si="1474"/>
        <v>124.12756408939438</v>
      </c>
      <c r="L8553" s="2">
        <f>DEGREES(ASIN((((COS(RADIANS('PV model'!$B$2))*COS(RADIANS(H8553))*COS(RADIANS(K8553)))+(SIN(RADIANS('PV model'!$B$2))*SIN(RADIANS(H8553)))))))</f>
        <v>-38.276882327639861</v>
      </c>
      <c r="M8553" s="3">
        <f t="shared" si="1469"/>
        <v>0</v>
      </c>
      <c r="N8553" s="2">
        <f t="shared" si="1475"/>
        <v>75.330151327996987</v>
      </c>
      <c r="O8553" s="2">
        <f>IF('PV model'!$B$2&gt;0, 180-N8553,IF('PV model'!$B$2&lt;0,0-N8553,N8553))</f>
        <v>104.66984867200301</v>
      </c>
      <c r="P8553" s="2">
        <f>ABS(O8553-'PV model'!$B$5)</f>
        <v>100.33015132799699</v>
      </c>
      <c r="Q8553" s="3">
        <f t="shared" si="1470"/>
        <v>128.27688232763987</v>
      </c>
      <c r="R8553" s="3">
        <f t="shared" si="1476"/>
        <v>0</v>
      </c>
      <c r="S8553" s="3">
        <f t="shared" si="1471"/>
        <v>0</v>
      </c>
      <c r="T8553" s="3">
        <f>(0.5*(1-COS(RADIANS(90-$X$3)))*(D8553+E8553)*'PV model'!$B$4)</f>
        <v>0</v>
      </c>
      <c r="U8553" s="3">
        <f t="shared" si="1477"/>
        <v>0</v>
      </c>
      <c r="V8553" s="3">
        <f>('PV model'!$B$13*(U8553/1000)*(1-'PV model'!$B$14*((20+C8553)-25))*'PV model'!$B$10)/'PV model'!$B$12</f>
        <v>0</v>
      </c>
    </row>
    <row r="8554" spans="1:22" x14ac:dyDescent="0.2">
      <c r="A8554" s="10">
        <f t="shared" si="1472"/>
        <v>357</v>
      </c>
      <c r="B8554" s="10">
        <f t="shared" si="1478"/>
        <v>5</v>
      </c>
      <c r="C8554" s="23">
        <v>7.1</v>
      </c>
      <c r="D8554" s="24">
        <v>0</v>
      </c>
      <c r="E8554" s="24">
        <v>0</v>
      </c>
      <c r="F8554" s="48"/>
      <c r="G8554" s="48"/>
      <c r="H8554" s="1">
        <f t="shared" si="1479"/>
        <v>-23.447560973085871</v>
      </c>
      <c r="I8554" s="1">
        <f t="shared" si="1473"/>
        <v>8.9743642422523973E-2</v>
      </c>
      <c r="J8554" s="4">
        <f>B8554+('PV model'!$B$3/15)+(I8554/60)</f>
        <v>4.7248290607070427</v>
      </c>
      <c r="K8554" s="2">
        <f t="shared" si="1474"/>
        <v>109.12756408939435</v>
      </c>
      <c r="L8554" s="2">
        <f>DEGREES(ASIN((((COS(RADIANS('PV model'!$B$2))*COS(RADIANS(H8554))*COS(RADIANS(K8554)))+(SIN(RADIANS('PV model'!$B$2))*SIN(RADIANS(H8554)))))))</f>
        <v>-29.880838549490143</v>
      </c>
      <c r="M8554" s="3">
        <f t="shared" si="1469"/>
        <v>0</v>
      </c>
      <c r="N8554" s="2">
        <f t="shared" si="1475"/>
        <v>88.521881290658186</v>
      </c>
      <c r="O8554" s="2">
        <f>IF('PV model'!$B$2&gt;0, 180-N8554,IF('PV model'!$B$2&lt;0,0-N8554,N8554))</f>
        <v>91.478118709341814</v>
      </c>
      <c r="P8554" s="2">
        <f>ABS(O8554-'PV model'!$B$5)</f>
        <v>113.52188129065819</v>
      </c>
      <c r="Q8554" s="3">
        <f t="shared" si="1470"/>
        <v>119.88083854949016</v>
      </c>
      <c r="R8554" s="3">
        <f t="shared" si="1476"/>
        <v>0</v>
      </c>
      <c r="S8554" s="3">
        <f t="shared" si="1471"/>
        <v>0</v>
      </c>
      <c r="T8554" s="3">
        <f>(0.5*(1-COS(RADIANS(90-$X$3)))*(D8554+E8554)*'PV model'!$B$4)</f>
        <v>0</v>
      </c>
      <c r="U8554" s="3">
        <f t="shared" si="1477"/>
        <v>0</v>
      </c>
      <c r="V8554" s="3">
        <f>('PV model'!$B$13*(U8554/1000)*(1-'PV model'!$B$14*((20+C8554)-25))*'PV model'!$B$10)/'PV model'!$B$12</f>
        <v>0</v>
      </c>
    </row>
    <row r="8555" spans="1:22" x14ac:dyDescent="0.2">
      <c r="A8555" s="10">
        <f t="shared" si="1472"/>
        <v>357</v>
      </c>
      <c r="B8555" s="10">
        <f t="shared" si="1478"/>
        <v>6</v>
      </c>
      <c r="C8555" s="23">
        <v>7.1</v>
      </c>
      <c r="D8555" s="24">
        <v>0</v>
      </c>
      <c r="E8555" s="24">
        <v>0</v>
      </c>
      <c r="F8555" s="48"/>
      <c r="G8555" s="48"/>
      <c r="H8555" s="1">
        <f t="shared" si="1479"/>
        <v>-23.447560973085871</v>
      </c>
      <c r="I8555" s="1">
        <f t="shared" si="1473"/>
        <v>8.9743642422523973E-2</v>
      </c>
      <c r="J8555" s="4">
        <f>B8555+('PV model'!$B$3/15)+(I8555/60)</f>
        <v>5.7248290607070427</v>
      </c>
      <c r="K8555" s="2">
        <f t="shared" si="1474"/>
        <v>94.127564089394355</v>
      </c>
      <c r="L8555" s="2">
        <f>DEGREES(ASIN((((COS(RADIANS('PV model'!$B$2))*COS(RADIANS(H8555))*COS(RADIANS(K8555)))+(SIN(RADIANS('PV model'!$B$2))*SIN(RADIANS(H8555)))))))</f>
        <v>-21.427869791932523</v>
      </c>
      <c r="M8555" s="3">
        <f t="shared" si="1469"/>
        <v>0</v>
      </c>
      <c r="N8555" s="2">
        <f t="shared" si="1475"/>
        <v>79.41740583054775</v>
      </c>
      <c r="O8555" s="2">
        <f>IF('PV model'!$B$2&gt;0, 180-N8555,IF('PV model'!$B$2&lt;0,0-N8555,N8555))</f>
        <v>100.58259416945225</v>
      </c>
      <c r="P8555" s="2">
        <f>ABS(O8555-'PV model'!$B$5)</f>
        <v>104.41740583054775</v>
      </c>
      <c r="Q8555" s="3">
        <f t="shared" si="1470"/>
        <v>111.42786979193254</v>
      </c>
      <c r="R8555" s="3">
        <f t="shared" si="1476"/>
        <v>0</v>
      </c>
      <c r="S8555" s="3">
        <f t="shared" si="1471"/>
        <v>0</v>
      </c>
      <c r="T8555" s="3">
        <f>(0.5*(1-COS(RADIANS(90-$X$3)))*(D8555+E8555)*'PV model'!$B$4)</f>
        <v>0</v>
      </c>
      <c r="U8555" s="3">
        <f t="shared" si="1477"/>
        <v>0</v>
      </c>
      <c r="V8555" s="3">
        <f>('PV model'!$B$13*(U8555/1000)*(1-'PV model'!$B$14*((20+C8555)-25))*'PV model'!$B$10)/'PV model'!$B$12</f>
        <v>0</v>
      </c>
    </row>
    <row r="8556" spans="1:22" x14ac:dyDescent="0.2">
      <c r="A8556" s="10">
        <f t="shared" si="1472"/>
        <v>357</v>
      </c>
      <c r="B8556" s="10">
        <f t="shared" si="1478"/>
        <v>7</v>
      </c>
      <c r="C8556" s="23">
        <v>7.4</v>
      </c>
      <c r="D8556" s="24">
        <v>0</v>
      </c>
      <c r="E8556" s="24">
        <v>0</v>
      </c>
      <c r="F8556" s="48"/>
      <c r="G8556" s="48"/>
      <c r="H8556" s="1">
        <f t="shared" si="1479"/>
        <v>-23.447560973085871</v>
      </c>
      <c r="I8556" s="1">
        <f t="shared" si="1473"/>
        <v>8.9743642422523973E-2</v>
      </c>
      <c r="J8556" s="4">
        <f>B8556+('PV model'!$B$3/15)+(I8556/60)</f>
        <v>6.7248290607070427</v>
      </c>
      <c r="K8556" s="2">
        <f t="shared" si="1474"/>
        <v>79.127564089394355</v>
      </c>
      <c r="L8556" s="2">
        <f>DEGREES(ASIN((((COS(RADIANS('PV model'!$B$2))*COS(RADIANS(H8556))*COS(RADIANS(K8556)))+(SIN(RADIANS('PV model'!$B$2))*SIN(RADIANS(H8556)))))))</f>
        <v>-13.291924762835194</v>
      </c>
      <c r="M8556" s="3">
        <f t="shared" si="1469"/>
        <v>0</v>
      </c>
      <c r="N8556" s="2">
        <f t="shared" si="1475"/>
        <v>67.7826751024716</v>
      </c>
      <c r="O8556" s="2">
        <f>IF('PV model'!$B$2&gt;0, 180-N8556,IF('PV model'!$B$2&lt;0,0-N8556,N8556))</f>
        <v>112.2173248975284</v>
      </c>
      <c r="P8556" s="2">
        <f>ABS(O8556-'PV model'!$B$5)</f>
        <v>92.7826751024716</v>
      </c>
      <c r="Q8556" s="3">
        <f t="shared" si="1470"/>
        <v>103.29192476283519</v>
      </c>
      <c r="R8556" s="3">
        <f t="shared" si="1476"/>
        <v>0</v>
      </c>
      <c r="S8556" s="3">
        <f t="shared" si="1471"/>
        <v>0</v>
      </c>
      <c r="T8556" s="3">
        <f>(0.5*(1-COS(RADIANS(90-$X$3)))*(D8556+E8556)*'PV model'!$B$4)</f>
        <v>0</v>
      </c>
      <c r="U8556" s="3">
        <f t="shared" si="1477"/>
        <v>0</v>
      </c>
      <c r="V8556" s="3">
        <f>('PV model'!$B$13*(U8556/1000)*(1-'PV model'!$B$14*((20+C8556)-25))*'PV model'!$B$10)/'PV model'!$B$12</f>
        <v>0</v>
      </c>
    </row>
    <row r="8557" spans="1:22" x14ac:dyDescent="0.2">
      <c r="A8557" s="10">
        <f t="shared" si="1472"/>
        <v>357</v>
      </c>
      <c r="B8557" s="10">
        <f t="shared" si="1478"/>
        <v>8</v>
      </c>
      <c r="C8557" s="23">
        <v>7.6</v>
      </c>
      <c r="D8557" s="24">
        <v>0</v>
      </c>
      <c r="E8557" s="24">
        <v>0</v>
      </c>
      <c r="F8557" s="48"/>
      <c r="G8557" s="48"/>
      <c r="H8557" s="1">
        <f t="shared" si="1479"/>
        <v>-23.447560973085871</v>
      </c>
      <c r="I8557" s="1">
        <f t="shared" si="1473"/>
        <v>8.9743642422523973E-2</v>
      </c>
      <c r="J8557" s="4">
        <f>B8557+('PV model'!$B$3/15)+(I8557/60)</f>
        <v>7.7248290607070427</v>
      </c>
      <c r="K8557" s="2">
        <f t="shared" si="1474"/>
        <v>64.127564089394355</v>
      </c>
      <c r="L8557" s="2">
        <f>DEGREES(ASIN((((COS(RADIANS('PV model'!$B$2))*COS(RADIANS(H8557))*COS(RADIANS(K8557)))+(SIN(RADIANS('PV model'!$B$2))*SIN(RADIANS(H8557)))))))</f>
        <v>-5.8068416904328748</v>
      </c>
      <c r="M8557" s="3">
        <f t="shared" si="1469"/>
        <v>0</v>
      </c>
      <c r="N8557" s="2">
        <f t="shared" si="1475"/>
        <v>56.070683204885157</v>
      </c>
      <c r="O8557" s="2">
        <f>IF('PV model'!$B$2&gt;0, 180-N8557,IF('PV model'!$B$2&lt;0,0-N8557,N8557))</f>
        <v>123.92931679511484</v>
      </c>
      <c r="P8557" s="2">
        <f>ABS(O8557-'PV model'!$B$5)</f>
        <v>81.070683204885157</v>
      </c>
      <c r="Q8557" s="3">
        <f t="shared" si="1470"/>
        <v>95.806841690432876</v>
      </c>
      <c r="R8557" s="3">
        <f t="shared" si="1476"/>
        <v>0</v>
      </c>
      <c r="S8557" s="3">
        <f t="shared" si="1471"/>
        <v>0</v>
      </c>
      <c r="T8557" s="3">
        <f>(0.5*(1-COS(RADIANS(90-$X$3)))*(D8557+E8557)*'PV model'!$B$4)</f>
        <v>0</v>
      </c>
      <c r="U8557" s="3">
        <f t="shared" si="1477"/>
        <v>0</v>
      </c>
      <c r="V8557" s="3">
        <f>('PV model'!$B$13*(U8557/1000)*(1-'PV model'!$B$14*((20+C8557)-25))*'PV model'!$B$10)/'PV model'!$B$12</f>
        <v>0</v>
      </c>
    </row>
    <row r="8558" spans="1:22" x14ac:dyDescent="0.2">
      <c r="A8558" s="10">
        <f t="shared" si="1472"/>
        <v>357</v>
      </c>
      <c r="B8558" s="10">
        <f t="shared" si="1478"/>
        <v>9</v>
      </c>
      <c r="C8558" s="23">
        <v>7.9</v>
      </c>
      <c r="D8558" s="24">
        <v>0</v>
      </c>
      <c r="E8558" s="24">
        <v>0</v>
      </c>
      <c r="F8558" s="48"/>
      <c r="G8558" s="48"/>
      <c r="H8558" s="1">
        <f t="shared" si="1479"/>
        <v>-23.447560973085871</v>
      </c>
      <c r="I8558" s="1">
        <f t="shared" si="1473"/>
        <v>8.9743642422523973E-2</v>
      </c>
      <c r="J8558" s="4">
        <f>B8558+('PV model'!$B$3/15)+(I8558/60)</f>
        <v>8.7248290607070409</v>
      </c>
      <c r="K8558" s="2">
        <f t="shared" si="1474"/>
        <v>49.127564089394383</v>
      </c>
      <c r="L8558" s="2">
        <f>DEGREES(ASIN((((COS(RADIANS('PV model'!$B$2))*COS(RADIANS(H8558))*COS(RADIANS(K8558)))+(SIN(RADIANS('PV model'!$B$2))*SIN(RADIANS(H8558)))))))</f>
        <v>0.69384419125550345</v>
      </c>
      <c r="M8558" s="3">
        <f t="shared" si="1469"/>
        <v>0.69384419125550345</v>
      </c>
      <c r="N8558" s="2">
        <f t="shared" si="1475"/>
        <v>43.929948165323964</v>
      </c>
      <c r="O8558" s="2">
        <f>IF('PV model'!$B$2&gt;0, 180-N8558,IF('PV model'!$B$2&lt;0,0-N8558,N8558))</f>
        <v>136.07005183467604</v>
      </c>
      <c r="P8558" s="2">
        <f>ABS(O8558-'PV model'!$B$5)</f>
        <v>68.929948165323964</v>
      </c>
      <c r="Q8558" s="3">
        <f t="shared" si="1470"/>
        <v>89.306155808744506</v>
      </c>
      <c r="R8558" s="3">
        <f t="shared" si="1476"/>
        <v>0</v>
      </c>
      <c r="S8558" s="3">
        <f t="shared" si="1471"/>
        <v>0</v>
      </c>
      <c r="T8558" s="3">
        <f>(0.5*(1-COS(RADIANS(90-$X$3)))*(D8558+E8558)*'PV model'!$B$4)</f>
        <v>0</v>
      </c>
      <c r="U8558" s="3">
        <f t="shared" si="1477"/>
        <v>0</v>
      </c>
      <c r="V8558" s="3">
        <f>('PV model'!$B$13*(U8558/1000)*(1-'PV model'!$B$14*((20+C8558)-25))*'PV model'!$B$10)/'PV model'!$B$12</f>
        <v>0</v>
      </c>
    </row>
    <row r="8559" spans="1:22" x14ac:dyDescent="0.2">
      <c r="A8559" s="10">
        <f t="shared" si="1472"/>
        <v>357</v>
      </c>
      <c r="B8559" s="10">
        <f t="shared" si="1478"/>
        <v>10</v>
      </c>
      <c r="C8559" s="23">
        <v>8.1999999999999993</v>
      </c>
      <c r="D8559" s="24">
        <v>0</v>
      </c>
      <c r="E8559" s="24">
        <v>5.2920000000000007</v>
      </c>
      <c r="F8559" s="48"/>
      <c r="G8559" s="48"/>
      <c r="H8559" s="1">
        <f t="shared" si="1479"/>
        <v>-23.447560973085871</v>
      </c>
      <c r="I8559" s="1">
        <f t="shared" si="1473"/>
        <v>8.9743642422523973E-2</v>
      </c>
      <c r="J8559" s="4">
        <f>B8559+('PV model'!$B$3/15)+(I8559/60)</f>
        <v>9.7248290607070409</v>
      </c>
      <c r="K8559" s="2">
        <f t="shared" si="1474"/>
        <v>34.127564089394383</v>
      </c>
      <c r="L8559" s="2">
        <f>DEGREES(ASIN((((COS(RADIANS('PV model'!$B$2))*COS(RADIANS(H8559))*COS(RADIANS(K8559)))+(SIN(RADIANS('PV model'!$B$2))*SIN(RADIANS(H8559)))))))</f>
        <v>5.8670947005484564</v>
      </c>
      <c r="M8559" s="3">
        <f t="shared" si="1469"/>
        <v>5.8670947005484564</v>
      </c>
      <c r="N8559" s="2">
        <f t="shared" si="1475"/>
        <v>31.159338450593399</v>
      </c>
      <c r="O8559" s="2">
        <f>IF('PV model'!$B$2&gt;0, 180-N8559,IF('PV model'!$B$2&lt;0,0-N8559,N8559))</f>
        <v>148.8406615494066</v>
      </c>
      <c r="P8559" s="2">
        <f>ABS(O8559-'PV model'!$B$5)</f>
        <v>56.159338450593395</v>
      </c>
      <c r="Q8559" s="3">
        <f t="shared" si="1470"/>
        <v>84.132905299451551</v>
      </c>
      <c r="R8559" s="3">
        <f t="shared" si="1476"/>
        <v>0</v>
      </c>
      <c r="S8559" s="3">
        <f t="shared" si="1471"/>
        <v>5.2920000000000007</v>
      </c>
      <c r="T8559" s="3">
        <f>(0.5*(1-COS(RADIANS(90-$X$3)))*(D8559+E8559)*'PV model'!$B$4)</f>
        <v>0</v>
      </c>
      <c r="U8559" s="3">
        <f t="shared" si="1477"/>
        <v>5.2920000000000007</v>
      </c>
      <c r="V8559" s="3">
        <f>('PV model'!$B$13*(U8559/1000)*(1-'PV model'!$B$14*((20+C8559)-25))*'PV model'!$B$10)/'PV model'!$B$12</f>
        <v>0.52221726950400005</v>
      </c>
    </row>
    <row r="8560" spans="1:22" x14ac:dyDescent="0.2">
      <c r="A8560" s="10">
        <f t="shared" si="1472"/>
        <v>357</v>
      </c>
      <c r="B8560" s="10">
        <f t="shared" si="1478"/>
        <v>11</v>
      </c>
      <c r="C8560" s="23">
        <v>8.4</v>
      </c>
      <c r="D8560" s="24">
        <v>0</v>
      </c>
      <c r="E8560" s="24">
        <v>18.521999999999998</v>
      </c>
      <c r="F8560" s="48"/>
      <c r="G8560" s="48"/>
      <c r="H8560" s="1">
        <f t="shared" si="1479"/>
        <v>-23.447560973085871</v>
      </c>
      <c r="I8560" s="1">
        <f t="shared" si="1473"/>
        <v>8.9743642422523973E-2</v>
      </c>
      <c r="J8560" s="4">
        <f>B8560+('PV model'!$B$3/15)+(I8560/60)</f>
        <v>10.724829060707041</v>
      </c>
      <c r="K8560" s="2">
        <f t="shared" si="1474"/>
        <v>19.127564089394387</v>
      </c>
      <c r="L8560" s="2">
        <f>DEGREES(ASIN((((COS(RADIANS('PV model'!$B$2))*COS(RADIANS(H8560))*COS(RADIANS(K8560)))+(SIN(RADIANS('PV model'!$B$2))*SIN(RADIANS(H8560)))))))</f>
        <v>9.382173560603027</v>
      </c>
      <c r="M8560" s="3">
        <f t="shared" si="1469"/>
        <v>9.382173560603027</v>
      </c>
      <c r="N8560" s="2">
        <f t="shared" si="1475"/>
        <v>17.739554101012697</v>
      </c>
      <c r="O8560" s="2">
        <f>IF('PV model'!$B$2&gt;0, 180-N8560,IF('PV model'!$B$2&lt;0,0-N8560,N8560))</f>
        <v>162.26044589898731</v>
      </c>
      <c r="P8560" s="2">
        <f>ABS(O8560-'PV model'!$B$5)</f>
        <v>42.739554101012686</v>
      </c>
      <c r="Q8560" s="3">
        <f t="shared" si="1470"/>
        <v>80.617826439396978</v>
      </c>
      <c r="R8560" s="3">
        <f t="shared" si="1476"/>
        <v>0</v>
      </c>
      <c r="S8560" s="3">
        <f t="shared" si="1471"/>
        <v>18.521999999999998</v>
      </c>
      <c r="T8560" s="3">
        <f>(0.5*(1-COS(RADIANS(90-$X$3)))*(D8560+E8560)*'PV model'!$B$4)</f>
        <v>0</v>
      </c>
      <c r="U8560" s="3">
        <f t="shared" si="1477"/>
        <v>18.521999999999998</v>
      </c>
      <c r="V8560" s="3">
        <f>('PV model'!$B$13*(U8560/1000)*(1-'PV model'!$B$14*((20+C8560)-25))*'PV model'!$B$10)/'PV model'!$B$12</f>
        <v>1.8262792759679995</v>
      </c>
    </row>
    <row r="8561" spans="1:22" x14ac:dyDescent="0.2">
      <c r="A8561" s="10">
        <f t="shared" si="1472"/>
        <v>357</v>
      </c>
      <c r="B8561" s="10">
        <f t="shared" si="1478"/>
        <v>12</v>
      </c>
      <c r="C8561" s="23">
        <v>8.6999999999999993</v>
      </c>
      <c r="D8561" s="24">
        <v>0</v>
      </c>
      <c r="E8561" s="24">
        <v>29.988</v>
      </c>
      <c r="F8561" s="48"/>
      <c r="G8561" s="48"/>
      <c r="H8561" s="1">
        <f t="shared" si="1479"/>
        <v>-23.447560973085871</v>
      </c>
      <c r="I8561" s="1">
        <f t="shared" si="1473"/>
        <v>8.9743642422523973E-2</v>
      </c>
      <c r="J8561" s="4">
        <f>B8561+('PV model'!$B$3/15)+(I8561/60)</f>
        <v>11.724829060707041</v>
      </c>
      <c r="K8561" s="2">
        <f t="shared" si="1474"/>
        <v>4.1275640893943866</v>
      </c>
      <c r="L8561" s="2">
        <f>DEGREES(ASIN((((COS(RADIANS('PV model'!$B$2))*COS(RADIANS(H8561))*COS(RADIANS(K8561)))+(SIN(RADIANS('PV model'!$B$2))*SIN(RADIANS(H8561)))))))</f>
        <v>10.973767352283119</v>
      </c>
      <c r="M8561" s="3">
        <f t="shared" si="1469"/>
        <v>10.973767352283119</v>
      </c>
      <c r="N8561" s="2">
        <f t="shared" si="1475"/>
        <v>3.8568377468879396</v>
      </c>
      <c r="O8561" s="2">
        <f>IF('PV model'!$B$2&gt;0, 180-N8561,IF('PV model'!$B$2&lt;0,0-N8561,N8561))</f>
        <v>176.14316225311205</v>
      </c>
      <c r="P8561" s="2">
        <f>ABS(O8561-'PV model'!$B$5)</f>
        <v>28.856837746887948</v>
      </c>
      <c r="Q8561" s="3">
        <f t="shared" si="1470"/>
        <v>79.026232647716881</v>
      </c>
      <c r="R8561" s="3">
        <f t="shared" si="1476"/>
        <v>0</v>
      </c>
      <c r="S8561" s="3">
        <f t="shared" si="1471"/>
        <v>29.988</v>
      </c>
      <c r="T8561" s="3">
        <f>(0.5*(1-COS(RADIANS(90-$X$3)))*(D8561+E8561)*'PV model'!$B$4)</f>
        <v>0</v>
      </c>
      <c r="U8561" s="3">
        <f t="shared" si="1477"/>
        <v>29.988</v>
      </c>
      <c r="V8561" s="3">
        <f>('PV model'!$B$13*(U8561/1000)*(1-'PV model'!$B$14*((20+C8561)-25))*'PV model'!$B$10)/'PV model'!$B$12</f>
        <v>2.9532359928959999</v>
      </c>
    </row>
    <row r="8562" spans="1:22" x14ac:dyDescent="0.2">
      <c r="A8562" s="10">
        <f t="shared" si="1472"/>
        <v>357</v>
      </c>
      <c r="B8562" s="10">
        <f t="shared" si="1478"/>
        <v>13</v>
      </c>
      <c r="C8562" s="23">
        <v>8.8000000000000007</v>
      </c>
      <c r="D8562" s="24">
        <v>0</v>
      </c>
      <c r="E8562" s="24">
        <v>32.634</v>
      </c>
      <c r="F8562" s="48"/>
      <c r="G8562" s="48"/>
      <c r="H8562" s="1">
        <f t="shared" si="1479"/>
        <v>-23.447560973085871</v>
      </c>
      <c r="I8562" s="1">
        <f t="shared" si="1473"/>
        <v>8.9743642422523973E-2</v>
      </c>
      <c r="J8562" s="4">
        <f>B8562+('PV model'!$B$3/15)+(I8562/60)</f>
        <v>12.724829060707041</v>
      </c>
      <c r="K8562" s="2">
        <f t="shared" si="1474"/>
        <v>-10.872435910605613</v>
      </c>
      <c r="L8562" s="2">
        <f>DEGREES(ASIN((((COS(RADIANS('PV model'!$B$2))*COS(RADIANS(H8562))*COS(RADIANS(K8562)))+(SIN(RADIANS('PV model'!$B$2))*SIN(RADIANS(H8562)))))))</f>
        <v>10.508399121856014</v>
      </c>
      <c r="M8562" s="3">
        <f t="shared" si="1469"/>
        <v>10.508399121856014</v>
      </c>
      <c r="N8562" s="2">
        <f t="shared" si="1475"/>
        <v>-10.136812332680856</v>
      </c>
      <c r="O8562" s="2">
        <f>IF('PV model'!$B$2&gt;0, 180-N8562,IF('PV model'!$B$2&lt;0,0-N8562,N8562))</f>
        <v>190.13681233268085</v>
      </c>
      <c r="P8562" s="2">
        <f>ABS(O8562-'PV model'!$B$5)</f>
        <v>14.863187667319153</v>
      </c>
      <c r="Q8562" s="3">
        <f t="shared" si="1470"/>
        <v>79.491600878143984</v>
      </c>
      <c r="R8562" s="3">
        <f t="shared" si="1476"/>
        <v>0</v>
      </c>
      <c r="S8562" s="3">
        <f t="shared" si="1471"/>
        <v>32.634</v>
      </c>
      <c r="T8562" s="3">
        <f>(0.5*(1-COS(RADIANS(90-$X$3)))*(D8562+E8562)*'PV model'!$B$4)</f>
        <v>0</v>
      </c>
      <c r="U8562" s="3">
        <f t="shared" si="1477"/>
        <v>32.634</v>
      </c>
      <c r="V8562" s="3">
        <f>('PV model'!$B$13*(U8562/1000)*(1-'PV model'!$B$14*((20+C8562)-25))*'PV model'!$B$10)/'PV model'!$B$12</f>
        <v>3.2125108014719999</v>
      </c>
    </row>
    <row r="8563" spans="1:22" x14ac:dyDescent="0.2">
      <c r="A8563" s="10">
        <f t="shared" si="1472"/>
        <v>357</v>
      </c>
      <c r="B8563" s="10">
        <f t="shared" si="1478"/>
        <v>14</v>
      </c>
      <c r="C8563" s="23">
        <v>9</v>
      </c>
      <c r="D8563" s="24">
        <v>0</v>
      </c>
      <c r="E8563" s="24">
        <v>26.459999999999997</v>
      </c>
      <c r="F8563" s="48"/>
      <c r="G8563" s="48"/>
      <c r="H8563" s="1">
        <f t="shared" si="1479"/>
        <v>-23.447560973085871</v>
      </c>
      <c r="I8563" s="1">
        <f t="shared" si="1473"/>
        <v>8.9743642422523973E-2</v>
      </c>
      <c r="J8563" s="4">
        <f>B8563+('PV model'!$B$3/15)+(I8563/60)</f>
        <v>13.724829060707041</v>
      </c>
      <c r="K8563" s="2">
        <f t="shared" si="1474"/>
        <v>-25.872435910605613</v>
      </c>
      <c r="L8563" s="2">
        <f>DEGREES(ASIN((((COS(RADIANS('PV model'!$B$2))*COS(RADIANS(H8563))*COS(RADIANS(K8563)))+(SIN(RADIANS('PV model'!$B$2))*SIN(RADIANS(H8563)))))))</f>
        <v>8.0260417465053031</v>
      </c>
      <c r="M8563" s="3">
        <f t="shared" si="1469"/>
        <v>8.0260417465053031</v>
      </c>
      <c r="N8563" s="2">
        <f t="shared" si="1475"/>
        <v>-23.847008634284308</v>
      </c>
      <c r="O8563" s="2">
        <f>IF('PV model'!$B$2&gt;0, 180-N8563,IF('PV model'!$B$2&lt;0,0-N8563,N8563))</f>
        <v>203.84700863428429</v>
      </c>
      <c r="P8563" s="2">
        <f>ABS(O8563-'PV model'!$B$5)</f>
        <v>1.1529913657157067</v>
      </c>
      <c r="Q8563" s="3">
        <f t="shared" si="1470"/>
        <v>81.973958253494686</v>
      </c>
      <c r="R8563" s="3">
        <f t="shared" si="1476"/>
        <v>0</v>
      </c>
      <c r="S8563" s="3">
        <f t="shared" si="1471"/>
        <v>26.459999999999997</v>
      </c>
      <c r="T8563" s="3">
        <f>(0.5*(1-COS(RADIANS(90-$X$3)))*(D8563+E8563)*'PV model'!$B$4)</f>
        <v>0</v>
      </c>
      <c r="U8563" s="3">
        <f t="shared" si="1477"/>
        <v>26.459999999999997</v>
      </c>
      <c r="V8563" s="3">
        <f>('PV model'!$B$13*(U8563/1000)*(1-'PV model'!$B$14*((20+C8563)-25))*'PV model'!$B$10)/'PV model'!$B$12</f>
        <v>2.6026225343999996</v>
      </c>
    </row>
    <row r="8564" spans="1:22" x14ac:dyDescent="0.2">
      <c r="A8564" s="10">
        <f t="shared" si="1472"/>
        <v>357</v>
      </c>
      <c r="B8564" s="10">
        <f t="shared" si="1478"/>
        <v>15</v>
      </c>
      <c r="C8564" s="23">
        <v>9.1</v>
      </c>
      <c r="D8564" s="24">
        <v>0</v>
      </c>
      <c r="E8564" s="24">
        <v>14.112</v>
      </c>
      <c r="F8564" s="48"/>
      <c r="G8564" s="48"/>
      <c r="H8564" s="1">
        <f t="shared" si="1479"/>
        <v>-23.447560973085871</v>
      </c>
      <c r="I8564" s="1">
        <f t="shared" si="1473"/>
        <v>8.9743642422523973E-2</v>
      </c>
      <c r="J8564" s="4">
        <f>B8564+('PV model'!$B$3/15)+(I8564/60)</f>
        <v>14.724829060707041</v>
      </c>
      <c r="K8564" s="2">
        <f t="shared" si="1474"/>
        <v>-40.872435910605617</v>
      </c>
      <c r="L8564" s="2">
        <f>DEGREES(ASIN((((COS(RADIANS('PV model'!$B$2))*COS(RADIANS(H8564))*COS(RADIANS(K8564)))+(SIN(RADIANS('PV model'!$B$2))*SIN(RADIANS(H8564)))))))</f>
        <v>3.7270755722255724</v>
      </c>
      <c r="M8564" s="3">
        <f t="shared" si="1469"/>
        <v>3.7270755722255724</v>
      </c>
      <c r="N8564" s="2">
        <f t="shared" si="1475"/>
        <v>-36.985585971691989</v>
      </c>
      <c r="O8564" s="2">
        <f>IF('PV model'!$B$2&gt;0, 180-N8564,IF('PV model'!$B$2&lt;0,0-N8564,N8564))</f>
        <v>216.98558597169199</v>
      </c>
      <c r="P8564" s="2">
        <f>ABS(O8564-'PV model'!$B$5)</f>
        <v>11.985585971691989</v>
      </c>
      <c r="Q8564" s="3">
        <f t="shared" si="1470"/>
        <v>86.272924427774427</v>
      </c>
      <c r="R8564" s="3">
        <f t="shared" si="1476"/>
        <v>0</v>
      </c>
      <c r="S8564" s="3">
        <f t="shared" si="1471"/>
        <v>14.112</v>
      </c>
      <c r="T8564" s="3">
        <f>(0.5*(1-COS(RADIANS(90-$X$3)))*(D8564+E8564)*'PV model'!$B$4)</f>
        <v>0</v>
      </c>
      <c r="U8564" s="3">
        <f t="shared" si="1477"/>
        <v>14.112</v>
      </c>
      <c r="V8564" s="3">
        <f>('PV model'!$B$13*(U8564/1000)*(1-'PV model'!$B$14*((20+C8564)-25))*'PV model'!$B$10)/'PV model'!$B$12</f>
        <v>1.3875010974719999</v>
      </c>
    </row>
    <row r="8565" spans="1:22" x14ac:dyDescent="0.2">
      <c r="A8565" s="10">
        <f t="shared" si="1472"/>
        <v>357</v>
      </c>
      <c r="B8565" s="10">
        <f t="shared" si="1478"/>
        <v>16</v>
      </c>
      <c r="C8565" s="23">
        <v>9</v>
      </c>
      <c r="D8565" s="24">
        <v>0</v>
      </c>
      <c r="E8565" s="24">
        <v>2.6460000000000004</v>
      </c>
      <c r="F8565" s="48"/>
      <c r="G8565" s="48"/>
      <c r="H8565" s="1">
        <f t="shared" si="1479"/>
        <v>-23.447560973085871</v>
      </c>
      <c r="I8565" s="1">
        <f t="shared" si="1473"/>
        <v>8.9743642422523973E-2</v>
      </c>
      <c r="J8565" s="4">
        <f>B8565+('PV model'!$B$3/15)+(I8565/60)</f>
        <v>15.724829060707041</v>
      </c>
      <c r="K8565" s="2">
        <f t="shared" si="1474"/>
        <v>-55.872435910605617</v>
      </c>
      <c r="L8565" s="2">
        <f>DEGREES(ASIN((((COS(RADIANS('PV model'!$B$2))*COS(RADIANS(H8565))*COS(RADIANS(K8565)))+(SIN(RADIANS('PV model'!$B$2))*SIN(RADIANS(H8565)))))))</f>
        <v>-2.0856297206927707</v>
      </c>
      <c r="M8565" s="3">
        <f t="shared" si="1469"/>
        <v>0</v>
      </c>
      <c r="N8565" s="2">
        <f t="shared" si="1475"/>
        <v>-49.458806635494142</v>
      </c>
      <c r="O8565" s="2">
        <f>IF('PV model'!$B$2&gt;0, 180-N8565,IF('PV model'!$B$2&lt;0,0-N8565,N8565))</f>
        <v>229.45880663549414</v>
      </c>
      <c r="P8565" s="2">
        <f>ABS(O8565-'PV model'!$B$5)</f>
        <v>24.458806635494142</v>
      </c>
      <c r="Q8565" s="3">
        <f t="shared" si="1470"/>
        <v>92.085629720692765</v>
      </c>
      <c r="R8565" s="3">
        <f t="shared" si="1476"/>
        <v>0</v>
      </c>
      <c r="S8565" s="3">
        <f t="shared" si="1471"/>
        <v>2.6460000000000004</v>
      </c>
      <c r="T8565" s="3">
        <f>(0.5*(1-COS(RADIANS(90-$X$3)))*(D8565+E8565)*'PV model'!$B$4)</f>
        <v>0</v>
      </c>
      <c r="U8565" s="3">
        <f t="shared" si="1477"/>
        <v>2.6460000000000004</v>
      </c>
      <c r="V8565" s="3">
        <f>('PV model'!$B$13*(U8565/1000)*(1-'PV model'!$B$14*((20+C8565)-25))*'PV model'!$B$10)/'PV model'!$B$12</f>
        <v>0.26026225344000004</v>
      </c>
    </row>
    <row r="8566" spans="1:22" x14ac:dyDescent="0.2">
      <c r="A8566" s="10">
        <f t="shared" si="1472"/>
        <v>357</v>
      </c>
      <c r="B8566" s="10">
        <f t="shared" si="1478"/>
        <v>17</v>
      </c>
      <c r="C8566" s="23">
        <v>9</v>
      </c>
      <c r="D8566" s="24">
        <v>0</v>
      </c>
      <c r="E8566" s="24">
        <v>0</v>
      </c>
      <c r="F8566" s="48"/>
      <c r="G8566" s="48"/>
      <c r="H8566" s="1">
        <f t="shared" si="1479"/>
        <v>-23.447560973085871</v>
      </c>
      <c r="I8566" s="1">
        <f t="shared" si="1473"/>
        <v>8.9743642422523973E-2</v>
      </c>
      <c r="J8566" s="4">
        <f>B8566+('PV model'!$B$3/15)+(I8566/60)</f>
        <v>16.724829060707041</v>
      </c>
      <c r="K8566" s="2">
        <f t="shared" si="1474"/>
        <v>-70.872435910605617</v>
      </c>
      <c r="L8566" s="2">
        <f>DEGREES(ASIN((((COS(RADIANS('PV model'!$B$2))*COS(RADIANS(H8566))*COS(RADIANS(K8566)))+(SIN(RADIANS('PV model'!$B$2))*SIN(RADIANS(H8566)))))))</f>
        <v>-9.0709617208070323</v>
      </c>
      <c r="M8566" s="3">
        <f t="shared" si="1469"/>
        <v>0</v>
      </c>
      <c r="N8566" s="2">
        <f t="shared" si="1475"/>
        <v>-61.372390884807345</v>
      </c>
      <c r="O8566" s="2">
        <f>IF('PV model'!$B$2&gt;0, 180-N8566,IF('PV model'!$B$2&lt;0,0-N8566,N8566))</f>
        <v>241.37239088480734</v>
      </c>
      <c r="P8566" s="2">
        <f>ABS(O8566-'PV model'!$B$5)</f>
        <v>36.372390884807345</v>
      </c>
      <c r="Q8566" s="3">
        <f t="shared" si="1470"/>
        <v>99.070961720807034</v>
      </c>
      <c r="R8566" s="3">
        <f t="shared" si="1476"/>
        <v>0</v>
      </c>
      <c r="S8566" s="3">
        <f t="shared" si="1471"/>
        <v>0</v>
      </c>
      <c r="T8566" s="3">
        <f>(0.5*(1-COS(RADIANS(90-$X$3)))*(D8566+E8566)*'PV model'!$B$4)</f>
        <v>0</v>
      </c>
      <c r="U8566" s="3">
        <f t="shared" si="1477"/>
        <v>0</v>
      </c>
      <c r="V8566" s="3">
        <f>('PV model'!$B$13*(U8566/1000)*(1-'PV model'!$B$14*((20+C8566)-25))*'PV model'!$B$10)/'PV model'!$B$12</f>
        <v>0</v>
      </c>
    </row>
    <row r="8567" spans="1:22" x14ac:dyDescent="0.2">
      <c r="A8567" s="10">
        <f t="shared" si="1472"/>
        <v>357</v>
      </c>
      <c r="B8567" s="10">
        <f t="shared" si="1478"/>
        <v>18</v>
      </c>
      <c r="C8567" s="23">
        <v>8.9</v>
      </c>
      <c r="D8567" s="24">
        <v>0</v>
      </c>
      <c r="E8567" s="24">
        <v>0</v>
      </c>
      <c r="F8567" s="48"/>
      <c r="G8567" s="48"/>
      <c r="H8567" s="1">
        <f t="shared" si="1479"/>
        <v>-23.447560973085871</v>
      </c>
      <c r="I8567" s="1">
        <f t="shared" si="1473"/>
        <v>8.9743642422523973E-2</v>
      </c>
      <c r="J8567" s="4">
        <f>B8567+('PV model'!$B$3/15)+(I8567/60)</f>
        <v>17.724829060707041</v>
      </c>
      <c r="K8567" s="2">
        <f t="shared" si="1474"/>
        <v>-85.872435910605617</v>
      </c>
      <c r="L8567" s="2">
        <f>DEGREES(ASIN((((COS(RADIANS('PV model'!$B$2))*COS(RADIANS(H8567))*COS(RADIANS(K8567)))+(SIN(RADIANS('PV model'!$B$2))*SIN(RADIANS(H8567)))))))</f>
        <v>-16.889436471346798</v>
      </c>
      <c r="M8567" s="3">
        <f t="shared" si="1469"/>
        <v>0</v>
      </c>
      <c r="N8567" s="2">
        <f t="shared" si="1475"/>
        <v>-72.997638435974636</v>
      </c>
      <c r="O8567" s="2">
        <f>IF('PV model'!$B$2&gt;0, 180-N8567,IF('PV model'!$B$2&lt;0,0-N8567,N8567))</f>
        <v>252.99763843597464</v>
      </c>
      <c r="P8567" s="2">
        <f>ABS(O8567-'PV model'!$B$5)</f>
        <v>47.997638435974636</v>
      </c>
      <c r="Q8567" s="3">
        <f t="shared" si="1470"/>
        <v>106.8894364713468</v>
      </c>
      <c r="R8567" s="3">
        <f t="shared" si="1476"/>
        <v>0</v>
      </c>
      <c r="S8567" s="3">
        <f t="shared" si="1471"/>
        <v>0</v>
      </c>
      <c r="T8567" s="3">
        <f>(0.5*(1-COS(RADIANS(90-$X$3)))*(D8567+E8567)*'PV model'!$B$4)</f>
        <v>0</v>
      </c>
      <c r="U8567" s="3">
        <f t="shared" si="1477"/>
        <v>0</v>
      </c>
      <c r="V8567" s="3">
        <f>('PV model'!$B$13*(U8567/1000)*(1-'PV model'!$B$14*((20+C8567)-25))*'PV model'!$B$10)/'PV model'!$B$12</f>
        <v>0</v>
      </c>
    </row>
    <row r="8568" spans="1:22" x14ac:dyDescent="0.2">
      <c r="A8568" s="10">
        <f t="shared" si="1472"/>
        <v>357</v>
      </c>
      <c r="B8568" s="10">
        <f t="shared" si="1478"/>
        <v>19</v>
      </c>
      <c r="C8568" s="23">
        <v>8.9</v>
      </c>
      <c r="D8568" s="24">
        <v>0</v>
      </c>
      <c r="E8568" s="24">
        <v>0</v>
      </c>
      <c r="F8568" s="48"/>
      <c r="G8568" s="48"/>
      <c r="H8568" s="1">
        <f t="shared" si="1479"/>
        <v>-23.447560973085871</v>
      </c>
      <c r="I8568" s="1">
        <f t="shared" si="1473"/>
        <v>8.9743642422523973E-2</v>
      </c>
      <c r="J8568" s="4">
        <f>B8568+('PV model'!$B$3/15)+(I8568/60)</f>
        <v>18.724829060707041</v>
      </c>
      <c r="K8568" s="2">
        <f t="shared" si="1474"/>
        <v>-100.87243591060562</v>
      </c>
      <c r="L8568" s="2">
        <f>DEGREES(ASIN((((COS(RADIANS('PV model'!$B$2))*COS(RADIANS(H8568))*COS(RADIANS(K8568)))+(SIN(RADIANS('PV model'!$B$2))*SIN(RADIANS(H8568)))))))</f>
        <v>-25.210356200134772</v>
      </c>
      <c r="M8568" s="3">
        <f t="shared" si="1469"/>
        <v>0</v>
      </c>
      <c r="N8568" s="2">
        <f t="shared" si="1475"/>
        <v>-84.751305370352497</v>
      </c>
      <c r="O8568" s="2">
        <f>IF('PV model'!$B$2&gt;0, 180-N8568,IF('PV model'!$B$2&lt;0,0-N8568,N8568))</f>
        <v>264.7513053703525</v>
      </c>
      <c r="P8568" s="2">
        <f>ABS(O8568-'PV model'!$B$5)</f>
        <v>59.751305370352497</v>
      </c>
      <c r="Q8568" s="3">
        <f t="shared" si="1470"/>
        <v>115.21035620013477</v>
      </c>
      <c r="R8568" s="3">
        <f t="shared" si="1476"/>
        <v>0</v>
      </c>
      <c r="S8568" s="3">
        <f t="shared" si="1471"/>
        <v>0</v>
      </c>
      <c r="T8568" s="3">
        <f>(0.5*(1-COS(RADIANS(90-$X$3)))*(D8568+E8568)*'PV model'!$B$4)</f>
        <v>0</v>
      </c>
      <c r="U8568" s="3">
        <f t="shared" si="1477"/>
        <v>0</v>
      </c>
      <c r="V8568" s="3">
        <f>('PV model'!$B$13*(U8568/1000)*(1-'PV model'!$B$14*((20+C8568)-25))*'PV model'!$B$10)/'PV model'!$B$12</f>
        <v>0</v>
      </c>
    </row>
    <row r="8569" spans="1:22" x14ac:dyDescent="0.2">
      <c r="A8569" s="10">
        <f t="shared" si="1472"/>
        <v>357</v>
      </c>
      <c r="B8569" s="10">
        <f t="shared" si="1478"/>
        <v>20</v>
      </c>
      <c r="C8569" s="23">
        <v>8.8000000000000007</v>
      </c>
      <c r="D8569" s="24">
        <v>0</v>
      </c>
      <c r="E8569" s="24">
        <v>0</v>
      </c>
      <c r="F8569" s="48"/>
      <c r="G8569" s="48"/>
      <c r="H8569" s="1">
        <f t="shared" si="1479"/>
        <v>-23.447560973085871</v>
      </c>
      <c r="I8569" s="1">
        <f t="shared" si="1473"/>
        <v>8.9743642422523973E-2</v>
      </c>
      <c r="J8569" s="4">
        <f>B8569+('PV model'!$B$3/15)+(I8569/60)</f>
        <v>19.724829060707041</v>
      </c>
      <c r="K8569" s="2">
        <f t="shared" si="1474"/>
        <v>-115.87243591060562</v>
      </c>
      <c r="L8569" s="2">
        <f>DEGREES(ASIN((((COS(RADIANS('PV model'!$B$2))*COS(RADIANS(H8569))*COS(RADIANS(K8569)))+(SIN(RADIANS('PV model'!$B$2))*SIN(RADIANS(H8569)))))))</f>
        <v>-33.688698310765162</v>
      </c>
      <c r="M8569" s="3">
        <f t="shared" si="1469"/>
        <v>0</v>
      </c>
      <c r="N8569" s="2">
        <f t="shared" si="1475"/>
        <v>-82.781717030216598</v>
      </c>
      <c r="O8569" s="2">
        <f>IF('PV model'!$B$2&gt;0, 180-N8569,IF('PV model'!$B$2&lt;0,0-N8569,N8569))</f>
        <v>262.78171703021661</v>
      </c>
      <c r="P8569" s="2">
        <f>ABS(O8569-'PV model'!$B$5)</f>
        <v>57.781717030216612</v>
      </c>
      <c r="Q8569" s="3">
        <f t="shared" si="1470"/>
        <v>123.68869831076516</v>
      </c>
      <c r="R8569" s="3">
        <f t="shared" si="1476"/>
        <v>0</v>
      </c>
      <c r="S8569" s="3">
        <f t="shared" si="1471"/>
        <v>0</v>
      </c>
      <c r="T8569" s="3">
        <f>(0.5*(1-COS(RADIANS(90-$X$3)))*(D8569+E8569)*'PV model'!$B$4)</f>
        <v>0</v>
      </c>
      <c r="U8569" s="3">
        <f t="shared" si="1477"/>
        <v>0</v>
      </c>
      <c r="V8569" s="3">
        <f>('PV model'!$B$13*(U8569/1000)*(1-'PV model'!$B$14*((20+C8569)-25))*'PV model'!$B$10)/'PV model'!$B$12</f>
        <v>0</v>
      </c>
    </row>
    <row r="8570" spans="1:22" x14ac:dyDescent="0.2">
      <c r="A8570" s="10">
        <f t="shared" si="1472"/>
        <v>357</v>
      </c>
      <c r="B8570" s="10">
        <f t="shared" si="1478"/>
        <v>21</v>
      </c>
      <c r="C8570" s="23">
        <v>8.8000000000000007</v>
      </c>
      <c r="D8570" s="24">
        <v>0</v>
      </c>
      <c r="E8570" s="24">
        <v>0</v>
      </c>
      <c r="F8570" s="48"/>
      <c r="G8570" s="48"/>
      <c r="H8570" s="1">
        <f t="shared" si="1479"/>
        <v>-23.447560973085871</v>
      </c>
      <c r="I8570" s="1">
        <f t="shared" si="1473"/>
        <v>8.9743642422523973E-2</v>
      </c>
      <c r="J8570" s="4">
        <f>B8570+('PV model'!$B$3/15)+(I8570/60)</f>
        <v>20.724829060707041</v>
      </c>
      <c r="K8570" s="2">
        <f t="shared" si="1474"/>
        <v>-130.87243591060562</v>
      </c>
      <c r="L8570" s="2">
        <f>DEGREES(ASIN((((COS(RADIANS('PV model'!$B$2))*COS(RADIANS(H8570))*COS(RADIANS(K8570)))+(SIN(RADIANS('PV model'!$B$2))*SIN(RADIANS(H8570)))))))</f>
        <v>-41.910194398770201</v>
      </c>
      <c r="M8570" s="3">
        <f t="shared" si="1469"/>
        <v>0</v>
      </c>
      <c r="N8570" s="2">
        <f t="shared" si="1475"/>
        <v>-68.778489241502157</v>
      </c>
      <c r="O8570" s="2">
        <f>IF('PV model'!$B$2&gt;0, 180-N8570,IF('PV model'!$B$2&lt;0,0-N8570,N8570))</f>
        <v>248.77848924150214</v>
      </c>
      <c r="P8570" s="2">
        <f>ABS(O8570-'PV model'!$B$5)</f>
        <v>43.778489241502143</v>
      </c>
      <c r="Q8570" s="3">
        <f t="shared" si="1470"/>
        <v>131.91019439877022</v>
      </c>
      <c r="R8570" s="3">
        <f t="shared" si="1476"/>
        <v>0</v>
      </c>
      <c r="S8570" s="3">
        <f t="shared" si="1471"/>
        <v>0</v>
      </c>
      <c r="T8570" s="3">
        <f>(0.5*(1-COS(RADIANS(90-$X$3)))*(D8570+E8570)*'PV model'!$B$4)</f>
        <v>0</v>
      </c>
      <c r="U8570" s="3">
        <f t="shared" si="1477"/>
        <v>0</v>
      </c>
      <c r="V8570" s="3">
        <f>('PV model'!$B$13*(U8570/1000)*(1-'PV model'!$B$14*((20+C8570)-25))*'PV model'!$B$10)/'PV model'!$B$12</f>
        <v>0</v>
      </c>
    </row>
    <row r="8571" spans="1:22" x14ac:dyDescent="0.2">
      <c r="A8571" s="10">
        <f t="shared" si="1472"/>
        <v>357</v>
      </c>
      <c r="B8571" s="10">
        <f t="shared" si="1478"/>
        <v>22</v>
      </c>
      <c r="C8571" s="23">
        <v>8.8000000000000007</v>
      </c>
      <c r="D8571" s="24">
        <v>0</v>
      </c>
      <c r="E8571" s="24">
        <v>0</v>
      </c>
      <c r="F8571" s="48"/>
      <c r="G8571" s="48"/>
      <c r="H8571" s="1">
        <f t="shared" si="1479"/>
        <v>-23.447560973085871</v>
      </c>
      <c r="I8571" s="1">
        <f t="shared" si="1473"/>
        <v>8.9743642422523973E-2</v>
      </c>
      <c r="J8571" s="4">
        <f>B8571+('PV model'!$B$3/15)+(I8571/60)</f>
        <v>21.724829060707041</v>
      </c>
      <c r="K8571" s="2">
        <f t="shared" si="1474"/>
        <v>-145.87243591060562</v>
      </c>
      <c r="L8571" s="2">
        <f>DEGREES(ASIN((((COS(RADIANS('PV model'!$B$2))*COS(RADIANS(H8571))*COS(RADIANS(K8571)))+(SIN(RADIANS('PV model'!$B$2))*SIN(RADIANS(H8571)))))))</f>
        <v>-49.294932945306272</v>
      </c>
      <c r="M8571" s="3">
        <f t="shared" si="1469"/>
        <v>0</v>
      </c>
      <c r="N8571" s="2">
        <f t="shared" si="1475"/>
        <v>-52.113740994908376</v>
      </c>
      <c r="O8571" s="2">
        <f>IF('PV model'!$B$2&gt;0, 180-N8571,IF('PV model'!$B$2&lt;0,0-N8571,N8571))</f>
        <v>232.11374099490837</v>
      </c>
      <c r="P8571" s="2">
        <f>ABS(O8571-'PV model'!$B$5)</f>
        <v>27.113740994908369</v>
      </c>
      <c r="Q8571" s="3">
        <f t="shared" si="1470"/>
        <v>139.29493294530627</v>
      </c>
      <c r="R8571" s="3">
        <f t="shared" si="1476"/>
        <v>0</v>
      </c>
      <c r="S8571" s="3">
        <f t="shared" si="1471"/>
        <v>0</v>
      </c>
      <c r="T8571" s="3">
        <f>(0.5*(1-COS(RADIANS(90-$X$3)))*(D8571+E8571)*'PV model'!$B$4)</f>
        <v>0</v>
      </c>
      <c r="U8571" s="3">
        <f t="shared" si="1477"/>
        <v>0</v>
      </c>
      <c r="V8571" s="3">
        <f>('PV model'!$B$13*(U8571/1000)*(1-'PV model'!$B$14*((20+C8571)-25))*'PV model'!$B$10)/'PV model'!$B$12</f>
        <v>0</v>
      </c>
    </row>
    <row r="8572" spans="1:22" x14ac:dyDescent="0.2">
      <c r="A8572" s="10">
        <f t="shared" si="1472"/>
        <v>357</v>
      </c>
      <c r="B8572" s="10">
        <f t="shared" si="1478"/>
        <v>23</v>
      </c>
      <c r="C8572" s="23">
        <v>8.9</v>
      </c>
      <c r="D8572" s="24">
        <v>0</v>
      </c>
      <c r="E8572" s="24">
        <v>0</v>
      </c>
      <c r="F8572" s="48"/>
      <c r="G8572" s="48"/>
      <c r="H8572" s="1">
        <f t="shared" si="1479"/>
        <v>-23.447560973085871</v>
      </c>
      <c r="I8572" s="1">
        <f t="shared" si="1473"/>
        <v>8.9743642422523973E-2</v>
      </c>
      <c r="J8572" s="4">
        <f>B8572+('PV model'!$B$3/15)+(I8572/60)</f>
        <v>22.724829060707041</v>
      </c>
      <c r="K8572" s="2">
        <f t="shared" si="1474"/>
        <v>-160.87243591060562</v>
      </c>
      <c r="L8572" s="2">
        <f>DEGREES(ASIN((((COS(RADIANS('PV model'!$B$2))*COS(RADIANS(H8572))*COS(RADIANS(K8572)))+(SIN(RADIANS('PV model'!$B$2))*SIN(RADIANS(H8572)))))))</f>
        <v>-54.972276051663513</v>
      </c>
      <c r="M8572" s="3">
        <f t="shared" si="1469"/>
        <v>0</v>
      </c>
      <c r="N8572" s="2">
        <f t="shared" si="1475"/>
        <v>-31.583729863719821</v>
      </c>
      <c r="O8572" s="2">
        <f>IF('PV model'!$B$2&gt;0, 180-N8572,IF('PV model'!$B$2&lt;0,0-N8572,N8572))</f>
        <v>211.58372986371981</v>
      </c>
      <c r="P8572" s="2">
        <f>ABS(O8572-'PV model'!$B$5)</f>
        <v>6.5837298637198103</v>
      </c>
      <c r="Q8572" s="3">
        <f t="shared" si="1470"/>
        <v>144.9722760516635</v>
      </c>
      <c r="R8572" s="3">
        <f t="shared" si="1476"/>
        <v>0</v>
      </c>
      <c r="S8572" s="3">
        <f t="shared" si="1471"/>
        <v>0</v>
      </c>
      <c r="T8572" s="3">
        <f>(0.5*(1-COS(RADIANS(90-$X$3)))*(D8572+E8572)*'PV model'!$B$4)</f>
        <v>0</v>
      </c>
      <c r="U8572" s="3">
        <f t="shared" si="1477"/>
        <v>0</v>
      </c>
      <c r="V8572" s="3">
        <f>('PV model'!$B$13*(U8572/1000)*(1-'PV model'!$B$14*((20+C8572)-25))*'PV model'!$B$10)/'PV model'!$B$12</f>
        <v>0</v>
      </c>
    </row>
    <row r="8573" spans="1:22" x14ac:dyDescent="0.2">
      <c r="A8573" s="10">
        <f t="shared" si="1472"/>
        <v>357</v>
      </c>
      <c r="B8573" s="10">
        <f t="shared" si="1478"/>
        <v>24</v>
      </c>
      <c r="C8573" s="23">
        <v>8.9</v>
      </c>
      <c r="D8573" s="24">
        <v>0</v>
      </c>
      <c r="E8573" s="24">
        <v>0</v>
      </c>
      <c r="F8573" s="48"/>
      <c r="G8573" s="48"/>
      <c r="H8573" s="1">
        <f t="shared" si="1479"/>
        <v>-23.447560973085871</v>
      </c>
      <c r="I8573" s="1">
        <f t="shared" si="1473"/>
        <v>8.9743642422523973E-2</v>
      </c>
      <c r="J8573" s="4">
        <f>B8573+('PV model'!$B$3/15)+(I8573/60)</f>
        <v>23.724829060707041</v>
      </c>
      <c r="K8573" s="2">
        <f t="shared" si="1474"/>
        <v>-175.87243591060562</v>
      </c>
      <c r="L8573" s="2">
        <f>DEGREES(ASIN((((COS(RADIANS('PV model'!$B$2))*COS(RADIANS(H8573))*COS(RADIANS(K8573)))+(SIN(RADIANS('PV model'!$B$2))*SIN(RADIANS(H8573)))))))</f>
        <v>-57.802342179455394</v>
      </c>
      <c r="M8573" s="3">
        <f t="shared" si="1469"/>
        <v>0</v>
      </c>
      <c r="N8573" s="2">
        <f t="shared" si="1475"/>
        <v>-7.1188245400109089</v>
      </c>
      <c r="O8573" s="2">
        <f>IF('PV model'!$B$2&gt;0, 180-N8573,IF('PV model'!$B$2&lt;0,0-N8573,N8573))</f>
        <v>187.11882454001091</v>
      </c>
      <c r="P8573" s="2">
        <f>ABS(O8573-'PV model'!$B$5)</f>
        <v>17.881175459989095</v>
      </c>
      <c r="Q8573" s="3">
        <f t="shared" si="1470"/>
        <v>147.80234217945539</v>
      </c>
      <c r="R8573" s="3">
        <f t="shared" si="1476"/>
        <v>0</v>
      </c>
      <c r="S8573" s="3">
        <f t="shared" si="1471"/>
        <v>0</v>
      </c>
      <c r="T8573" s="3">
        <f>(0.5*(1-COS(RADIANS(90-$X$3)))*(D8573+E8573)*'PV model'!$B$4)</f>
        <v>0</v>
      </c>
      <c r="U8573" s="3">
        <f t="shared" si="1477"/>
        <v>0</v>
      </c>
      <c r="V8573" s="3">
        <f>('PV model'!$B$13*(U8573/1000)*(1-'PV model'!$B$14*((20+C8573)-25))*'PV model'!$B$10)/'PV model'!$B$12</f>
        <v>0</v>
      </c>
    </row>
    <row r="8574" spans="1:22" x14ac:dyDescent="0.2">
      <c r="A8574" s="10">
        <f t="shared" si="1472"/>
        <v>358</v>
      </c>
      <c r="B8574" s="10">
        <f t="shared" si="1478"/>
        <v>1</v>
      </c>
      <c r="C8574" s="23">
        <v>8.9</v>
      </c>
      <c r="D8574" s="24">
        <v>0</v>
      </c>
      <c r="E8574" s="24">
        <v>0</v>
      </c>
      <c r="F8574" s="48"/>
      <c r="G8574" s="48"/>
      <c r="H8574" s="1">
        <f t="shared" si="1479"/>
        <v>-23.428517617651345</v>
      </c>
      <c r="I8574" s="1">
        <f t="shared" si="1473"/>
        <v>-0.37980008610529969</v>
      </c>
      <c r="J8574" s="4">
        <f>B8574+('PV model'!$B$3/15)+(I8574/60)</f>
        <v>0.71700333189824506</v>
      </c>
      <c r="K8574" s="2">
        <f t="shared" si="1474"/>
        <v>169.24495002152631</v>
      </c>
      <c r="L8574" s="2">
        <f>DEGREES(ASIN((((COS(RADIANS('PV model'!$B$2))*COS(RADIANS(H8574))*COS(RADIANS(K8574)))+(SIN(RADIANS('PV model'!$B$2))*SIN(RADIANS(H8574)))))))</f>
        <v>-56.956524456249156</v>
      </c>
      <c r="M8574" s="3">
        <f t="shared" si="1469"/>
        <v>0</v>
      </c>
      <c r="N8574" s="2">
        <f t="shared" si="1475"/>
        <v>18.301498688720891</v>
      </c>
      <c r="O8574" s="2">
        <f>IF('PV model'!$B$2&gt;0, 180-N8574,IF('PV model'!$B$2&lt;0,0-N8574,N8574))</f>
        <v>161.6985013112791</v>
      </c>
      <c r="P8574" s="2">
        <f>ABS(O8574-'PV model'!$B$5)</f>
        <v>43.301498688720898</v>
      </c>
      <c r="Q8574" s="3">
        <f t="shared" si="1470"/>
        <v>146.95652445624916</v>
      </c>
      <c r="R8574" s="3">
        <f t="shared" si="1476"/>
        <v>0</v>
      </c>
      <c r="S8574" s="3">
        <f t="shared" si="1471"/>
        <v>0</v>
      </c>
      <c r="T8574" s="3">
        <f>(0.5*(1-COS(RADIANS(90-$X$3)))*(D8574+E8574)*'PV model'!$B$4)</f>
        <v>0</v>
      </c>
      <c r="U8574" s="3">
        <f t="shared" si="1477"/>
        <v>0</v>
      </c>
      <c r="V8574" s="3">
        <f>('PV model'!$B$13*(U8574/1000)*(1-'PV model'!$B$14*((20+C8574)-25))*'PV model'!$B$10)/'PV model'!$B$12</f>
        <v>0</v>
      </c>
    </row>
    <row r="8575" spans="1:22" x14ac:dyDescent="0.2">
      <c r="A8575" s="10">
        <f t="shared" si="1472"/>
        <v>358</v>
      </c>
      <c r="B8575" s="10">
        <f t="shared" si="1478"/>
        <v>2</v>
      </c>
      <c r="C8575" s="23">
        <v>9</v>
      </c>
      <c r="D8575" s="24">
        <v>0</v>
      </c>
      <c r="E8575" s="24">
        <v>0</v>
      </c>
      <c r="F8575" s="48"/>
      <c r="G8575" s="48"/>
      <c r="H8575" s="1">
        <f t="shared" si="1479"/>
        <v>-23.428517617651345</v>
      </c>
      <c r="I8575" s="1">
        <f t="shared" si="1473"/>
        <v>-0.37980008610529969</v>
      </c>
      <c r="J8575" s="4">
        <f>B8575+('PV model'!$B$3/15)+(I8575/60)</f>
        <v>1.7170033318982449</v>
      </c>
      <c r="K8575" s="2">
        <f t="shared" si="1474"/>
        <v>154.24495002152634</v>
      </c>
      <c r="L8575" s="2">
        <f>DEGREES(ASIN((((COS(RADIANS('PV model'!$B$2))*COS(RADIANS(H8575))*COS(RADIANS(K8575)))+(SIN(RADIANS('PV model'!$B$2))*SIN(RADIANS(H8575)))))))</f>
        <v>-52.726937327594605</v>
      </c>
      <c r="M8575" s="3">
        <f t="shared" si="1469"/>
        <v>0</v>
      </c>
      <c r="N8575" s="2">
        <f t="shared" si="1475"/>
        <v>41.173508663062556</v>
      </c>
      <c r="O8575" s="2">
        <f>IF('PV model'!$B$2&gt;0, 180-N8575,IF('PV model'!$B$2&lt;0,0-N8575,N8575))</f>
        <v>138.82649133693744</v>
      </c>
      <c r="P8575" s="2">
        <f>ABS(O8575-'PV model'!$B$5)</f>
        <v>66.173508663062563</v>
      </c>
      <c r="Q8575" s="3">
        <f t="shared" si="1470"/>
        <v>142.72693732759458</v>
      </c>
      <c r="R8575" s="3">
        <f t="shared" si="1476"/>
        <v>0</v>
      </c>
      <c r="S8575" s="3">
        <f t="shared" si="1471"/>
        <v>0</v>
      </c>
      <c r="T8575" s="3">
        <f>(0.5*(1-COS(RADIANS(90-$X$3)))*(D8575+E8575)*'PV model'!$B$4)</f>
        <v>0</v>
      </c>
      <c r="U8575" s="3">
        <f t="shared" si="1477"/>
        <v>0</v>
      </c>
      <c r="V8575" s="3">
        <f>('PV model'!$B$13*(U8575/1000)*(1-'PV model'!$B$14*((20+C8575)-25))*'PV model'!$B$10)/'PV model'!$B$12</f>
        <v>0</v>
      </c>
    </row>
    <row r="8576" spans="1:22" x14ac:dyDescent="0.2">
      <c r="A8576" s="10">
        <f t="shared" si="1472"/>
        <v>358</v>
      </c>
      <c r="B8576" s="10">
        <f t="shared" si="1478"/>
        <v>3</v>
      </c>
      <c r="C8576" s="23">
        <v>9</v>
      </c>
      <c r="D8576" s="24">
        <v>0</v>
      </c>
      <c r="E8576" s="24">
        <v>0</v>
      </c>
      <c r="F8576" s="48"/>
      <c r="G8576" s="48"/>
      <c r="H8576" s="1">
        <f t="shared" si="1479"/>
        <v>-23.428517617651345</v>
      </c>
      <c r="I8576" s="1">
        <f t="shared" si="1473"/>
        <v>-0.37980008610529969</v>
      </c>
      <c r="J8576" s="4">
        <f>B8576+('PV model'!$B$3/15)+(I8576/60)</f>
        <v>2.7170033318982449</v>
      </c>
      <c r="K8576" s="2">
        <f t="shared" si="1474"/>
        <v>139.24495002152634</v>
      </c>
      <c r="L8576" s="2">
        <f>DEGREES(ASIN((((COS(RADIANS('PV model'!$B$2))*COS(RADIANS(H8576))*COS(RADIANS(K8576)))+(SIN(RADIANS('PV model'!$B$2))*SIN(RADIANS(H8576)))))))</f>
        <v>-46.166922295960426</v>
      </c>
      <c r="M8576" s="3">
        <f t="shared" si="1469"/>
        <v>0</v>
      </c>
      <c r="N8576" s="2">
        <f t="shared" si="1475"/>
        <v>59.873022442468077</v>
      </c>
      <c r="O8576" s="2">
        <f>IF('PV model'!$B$2&gt;0, 180-N8576,IF('PV model'!$B$2&lt;0,0-N8576,N8576))</f>
        <v>120.12697755753192</v>
      </c>
      <c r="P8576" s="2">
        <f>ABS(O8576-'PV model'!$B$5)</f>
        <v>84.873022442468084</v>
      </c>
      <c r="Q8576" s="3">
        <f t="shared" si="1470"/>
        <v>136.16692229596043</v>
      </c>
      <c r="R8576" s="3">
        <f t="shared" si="1476"/>
        <v>0</v>
      </c>
      <c r="S8576" s="3">
        <f t="shared" si="1471"/>
        <v>0</v>
      </c>
      <c r="T8576" s="3">
        <f>(0.5*(1-COS(RADIANS(90-$X$3)))*(D8576+E8576)*'PV model'!$B$4)</f>
        <v>0</v>
      </c>
      <c r="U8576" s="3">
        <f t="shared" si="1477"/>
        <v>0</v>
      </c>
      <c r="V8576" s="3">
        <f>('PV model'!$B$13*(U8576/1000)*(1-'PV model'!$B$14*((20+C8576)-25))*'PV model'!$B$10)/'PV model'!$B$12</f>
        <v>0</v>
      </c>
    </row>
    <row r="8577" spans="1:22" x14ac:dyDescent="0.2">
      <c r="A8577" s="10">
        <f t="shared" si="1472"/>
        <v>358</v>
      </c>
      <c r="B8577" s="10">
        <f t="shared" si="1478"/>
        <v>4</v>
      </c>
      <c r="C8577" s="23">
        <v>9</v>
      </c>
      <c r="D8577" s="24">
        <v>0</v>
      </c>
      <c r="E8577" s="24">
        <v>0</v>
      </c>
      <c r="F8577" s="48"/>
      <c r="G8577" s="48"/>
      <c r="H8577" s="1">
        <f t="shared" si="1479"/>
        <v>-23.428517617651345</v>
      </c>
      <c r="I8577" s="1">
        <f t="shared" si="1473"/>
        <v>-0.37980008610529969</v>
      </c>
      <c r="J8577" s="4">
        <f>B8577+('PV model'!$B$3/15)+(I8577/60)</f>
        <v>3.7170033318982449</v>
      </c>
      <c r="K8577" s="2">
        <f t="shared" si="1474"/>
        <v>124.24495002152634</v>
      </c>
      <c r="L8577" s="2">
        <f>DEGREES(ASIN((((COS(RADIANS('PV model'!$B$2))*COS(RADIANS(H8577))*COS(RADIANS(K8577)))+(SIN(RADIANS('PV model'!$B$2))*SIN(RADIANS(H8577)))))))</f>
        <v>-38.325907972902527</v>
      </c>
      <c r="M8577" s="3">
        <f t="shared" si="1469"/>
        <v>0</v>
      </c>
      <c r="N8577" s="2">
        <f t="shared" si="1475"/>
        <v>75.205568510618974</v>
      </c>
      <c r="O8577" s="2">
        <f>IF('PV model'!$B$2&gt;0, 180-N8577,IF('PV model'!$B$2&lt;0,0-N8577,N8577))</f>
        <v>104.79443148938103</v>
      </c>
      <c r="P8577" s="2">
        <f>ABS(O8577-'PV model'!$B$5)</f>
        <v>100.20556851061897</v>
      </c>
      <c r="Q8577" s="3">
        <f t="shared" si="1470"/>
        <v>128.32590797290251</v>
      </c>
      <c r="R8577" s="3">
        <f t="shared" si="1476"/>
        <v>0</v>
      </c>
      <c r="S8577" s="3">
        <f t="shared" si="1471"/>
        <v>0</v>
      </c>
      <c r="T8577" s="3">
        <f>(0.5*(1-COS(RADIANS(90-$X$3)))*(D8577+E8577)*'PV model'!$B$4)</f>
        <v>0</v>
      </c>
      <c r="U8577" s="3">
        <f t="shared" si="1477"/>
        <v>0</v>
      </c>
      <c r="V8577" s="3">
        <f>('PV model'!$B$13*(U8577/1000)*(1-'PV model'!$B$14*((20+C8577)-25))*'PV model'!$B$10)/'PV model'!$B$12</f>
        <v>0</v>
      </c>
    </row>
    <row r="8578" spans="1:22" x14ac:dyDescent="0.2">
      <c r="A8578" s="10">
        <f t="shared" si="1472"/>
        <v>358</v>
      </c>
      <c r="B8578" s="10">
        <f t="shared" si="1478"/>
        <v>5</v>
      </c>
      <c r="C8578" s="23">
        <v>8.9</v>
      </c>
      <c r="D8578" s="24">
        <v>0</v>
      </c>
      <c r="E8578" s="24">
        <v>0</v>
      </c>
      <c r="F8578" s="48"/>
      <c r="G8578" s="48"/>
      <c r="H8578" s="1">
        <f t="shared" si="1479"/>
        <v>-23.428517617651345</v>
      </c>
      <c r="I8578" s="1">
        <f t="shared" si="1473"/>
        <v>-0.37980008610529969</v>
      </c>
      <c r="J8578" s="4">
        <f>B8578+('PV model'!$B$3/15)+(I8578/60)</f>
        <v>4.7170033318982449</v>
      </c>
      <c r="K8578" s="2">
        <f t="shared" si="1474"/>
        <v>109.24495002152632</v>
      </c>
      <c r="L8578" s="2">
        <f>DEGREES(ASIN((((COS(RADIANS('PV model'!$B$2))*COS(RADIANS(H8578))*COS(RADIANS(K8578)))+(SIN(RADIANS('PV model'!$B$2))*SIN(RADIANS(H8578)))))))</f>
        <v>-29.932318236433161</v>
      </c>
      <c r="M8578" s="3">
        <f t="shared" si="1469"/>
        <v>0</v>
      </c>
      <c r="N8578" s="2">
        <f t="shared" si="1475"/>
        <v>88.410559480638653</v>
      </c>
      <c r="O8578" s="2">
        <f>IF('PV model'!$B$2&gt;0, 180-N8578,IF('PV model'!$B$2&lt;0,0-N8578,N8578))</f>
        <v>91.589440519361347</v>
      </c>
      <c r="P8578" s="2">
        <f>ABS(O8578-'PV model'!$B$5)</f>
        <v>113.41055948063865</v>
      </c>
      <c r="Q8578" s="3">
        <f t="shared" si="1470"/>
        <v>119.93231823643315</v>
      </c>
      <c r="R8578" s="3">
        <f t="shared" si="1476"/>
        <v>0</v>
      </c>
      <c r="S8578" s="3">
        <f t="shared" si="1471"/>
        <v>0</v>
      </c>
      <c r="T8578" s="3">
        <f>(0.5*(1-COS(RADIANS(90-$X$3)))*(D8578+E8578)*'PV model'!$B$4)</f>
        <v>0</v>
      </c>
      <c r="U8578" s="3">
        <f t="shared" si="1477"/>
        <v>0</v>
      </c>
      <c r="V8578" s="3">
        <f>('PV model'!$B$13*(U8578/1000)*(1-'PV model'!$B$14*((20+C8578)-25))*'PV model'!$B$10)/'PV model'!$B$12</f>
        <v>0</v>
      </c>
    </row>
    <row r="8579" spans="1:22" x14ac:dyDescent="0.2">
      <c r="A8579" s="10">
        <f t="shared" si="1472"/>
        <v>358</v>
      </c>
      <c r="B8579" s="10">
        <f t="shared" si="1478"/>
        <v>6</v>
      </c>
      <c r="C8579" s="23">
        <v>8.9</v>
      </c>
      <c r="D8579" s="24">
        <v>0</v>
      </c>
      <c r="E8579" s="24">
        <v>0</v>
      </c>
      <c r="F8579" s="48"/>
      <c r="G8579" s="48"/>
      <c r="H8579" s="1">
        <f t="shared" si="1479"/>
        <v>-23.428517617651345</v>
      </c>
      <c r="I8579" s="1">
        <f t="shared" si="1473"/>
        <v>-0.37980008610529969</v>
      </c>
      <c r="J8579" s="4">
        <f>B8579+('PV model'!$B$3/15)+(I8579/60)</f>
        <v>5.7170033318982449</v>
      </c>
      <c r="K8579" s="2">
        <f t="shared" si="1474"/>
        <v>94.244950021526321</v>
      </c>
      <c r="L8579" s="2">
        <f>DEGREES(ASIN((((COS(RADIANS('PV model'!$B$2))*COS(RADIANS(H8579))*COS(RADIANS(K8579)))+(SIN(RADIANS('PV model'!$B$2))*SIN(RADIANS(H8579)))))))</f>
        <v>-21.478103534402472</v>
      </c>
      <c r="M8579" s="3">
        <f t="shared" si="1469"/>
        <v>0</v>
      </c>
      <c r="N8579" s="2">
        <f t="shared" si="1475"/>
        <v>79.521790362904582</v>
      </c>
      <c r="O8579" s="2">
        <f>IF('PV model'!$B$2&gt;0, 180-N8579,IF('PV model'!$B$2&lt;0,0-N8579,N8579))</f>
        <v>100.47820963709542</v>
      </c>
      <c r="P8579" s="2">
        <f>ABS(O8579-'PV model'!$B$5)</f>
        <v>104.52179036290458</v>
      </c>
      <c r="Q8579" s="3">
        <f t="shared" si="1470"/>
        <v>111.47810353440246</v>
      </c>
      <c r="R8579" s="3">
        <f t="shared" si="1476"/>
        <v>0</v>
      </c>
      <c r="S8579" s="3">
        <f t="shared" si="1471"/>
        <v>0</v>
      </c>
      <c r="T8579" s="3">
        <f>(0.5*(1-COS(RADIANS(90-$X$3)))*(D8579+E8579)*'PV model'!$B$4)</f>
        <v>0</v>
      </c>
      <c r="U8579" s="3">
        <f t="shared" si="1477"/>
        <v>0</v>
      </c>
      <c r="V8579" s="3">
        <f>('PV model'!$B$13*(U8579/1000)*(1-'PV model'!$B$14*((20+C8579)-25))*'PV model'!$B$10)/'PV model'!$B$12</f>
        <v>0</v>
      </c>
    </row>
    <row r="8580" spans="1:22" x14ac:dyDescent="0.2">
      <c r="A8580" s="10">
        <f t="shared" si="1472"/>
        <v>358</v>
      </c>
      <c r="B8580" s="10">
        <f t="shared" si="1478"/>
        <v>7</v>
      </c>
      <c r="C8580" s="23">
        <v>8.6999999999999993</v>
      </c>
      <c r="D8580" s="24">
        <v>0</v>
      </c>
      <c r="E8580" s="24">
        <v>0</v>
      </c>
      <c r="F8580" s="48"/>
      <c r="G8580" s="48"/>
      <c r="H8580" s="1">
        <f t="shared" si="1479"/>
        <v>-23.428517617651345</v>
      </c>
      <c r="I8580" s="1">
        <f t="shared" si="1473"/>
        <v>-0.37980008610529969</v>
      </c>
      <c r="J8580" s="4">
        <f>B8580+('PV model'!$B$3/15)+(I8580/60)</f>
        <v>6.7170033318982449</v>
      </c>
      <c r="K8580" s="2">
        <f t="shared" si="1474"/>
        <v>79.244950021526321</v>
      </c>
      <c r="L8580" s="2">
        <f>DEGREES(ASIN((((COS(RADIANS('PV model'!$B$2))*COS(RADIANS(H8580))*COS(RADIANS(K8580)))+(SIN(RADIANS('PV model'!$B$2))*SIN(RADIANS(H8580)))))))</f>
        <v>-13.337874759077561</v>
      </c>
      <c r="M8580" s="3">
        <f t="shared" si="1469"/>
        <v>0</v>
      </c>
      <c r="N8580" s="2">
        <f t="shared" si="1475"/>
        <v>67.884667172561549</v>
      </c>
      <c r="O8580" s="2">
        <f>IF('PV model'!$B$2&gt;0, 180-N8580,IF('PV model'!$B$2&lt;0,0-N8580,N8580))</f>
        <v>112.11533282743845</v>
      </c>
      <c r="P8580" s="2">
        <f>ABS(O8580-'PV model'!$B$5)</f>
        <v>92.884667172561549</v>
      </c>
      <c r="Q8580" s="3">
        <f t="shared" si="1470"/>
        <v>103.33787475907756</v>
      </c>
      <c r="R8580" s="3">
        <f t="shared" si="1476"/>
        <v>0</v>
      </c>
      <c r="S8580" s="3">
        <f t="shared" si="1471"/>
        <v>0</v>
      </c>
      <c r="T8580" s="3">
        <f>(0.5*(1-COS(RADIANS(90-$X$3)))*(D8580+E8580)*'PV model'!$B$4)</f>
        <v>0</v>
      </c>
      <c r="U8580" s="3">
        <f t="shared" si="1477"/>
        <v>0</v>
      </c>
      <c r="V8580" s="3">
        <f>('PV model'!$B$13*(U8580/1000)*(1-'PV model'!$B$14*((20+C8580)-25))*'PV model'!$B$10)/'PV model'!$B$12</f>
        <v>0</v>
      </c>
    </row>
    <row r="8581" spans="1:22" x14ac:dyDescent="0.2">
      <c r="A8581" s="10">
        <f t="shared" si="1472"/>
        <v>358</v>
      </c>
      <c r="B8581" s="10">
        <f t="shared" si="1478"/>
        <v>8</v>
      </c>
      <c r="C8581" s="23">
        <v>8.6</v>
      </c>
      <c r="D8581" s="24">
        <v>0</v>
      </c>
      <c r="E8581" s="24">
        <v>0</v>
      </c>
      <c r="F8581" s="48"/>
      <c r="G8581" s="48"/>
      <c r="H8581" s="1">
        <f t="shared" si="1479"/>
        <v>-23.428517617651345</v>
      </c>
      <c r="I8581" s="1">
        <f t="shared" si="1473"/>
        <v>-0.37980008610529969</v>
      </c>
      <c r="J8581" s="4">
        <f>B8581+('PV model'!$B$3/15)+(I8581/60)</f>
        <v>7.7170033318982449</v>
      </c>
      <c r="K8581" s="2">
        <f t="shared" si="1474"/>
        <v>64.244950021526321</v>
      </c>
      <c r="L8581" s="2">
        <f>DEGREES(ASIN((((COS(RADIANS('PV model'!$B$2))*COS(RADIANS(H8581))*COS(RADIANS(K8581)))+(SIN(RADIANS('PV model'!$B$2))*SIN(RADIANS(H8581)))))))</f>
        <v>-5.8456900292351737</v>
      </c>
      <c r="M8581" s="3">
        <f t="shared" si="1469"/>
        <v>0</v>
      </c>
      <c r="N8581" s="2">
        <f t="shared" si="1475"/>
        <v>56.173453290688826</v>
      </c>
      <c r="O8581" s="2">
        <f>IF('PV model'!$B$2&gt;0, 180-N8581,IF('PV model'!$B$2&lt;0,0-N8581,N8581))</f>
        <v>123.82654670931117</v>
      </c>
      <c r="P8581" s="2">
        <f>ABS(O8581-'PV model'!$B$5)</f>
        <v>81.173453290688826</v>
      </c>
      <c r="Q8581" s="3">
        <f t="shared" si="1470"/>
        <v>95.845690029235172</v>
      </c>
      <c r="R8581" s="3">
        <f t="shared" si="1476"/>
        <v>0</v>
      </c>
      <c r="S8581" s="3">
        <f t="shared" si="1471"/>
        <v>0</v>
      </c>
      <c r="T8581" s="3">
        <f>(0.5*(1-COS(RADIANS(90-$X$3)))*(D8581+E8581)*'PV model'!$B$4)</f>
        <v>0</v>
      </c>
      <c r="U8581" s="3">
        <f t="shared" si="1477"/>
        <v>0</v>
      </c>
      <c r="V8581" s="3">
        <f>('PV model'!$B$13*(U8581/1000)*(1-'PV model'!$B$14*((20+C8581)-25))*'PV model'!$B$10)/'PV model'!$B$12</f>
        <v>0</v>
      </c>
    </row>
    <row r="8582" spans="1:22" x14ac:dyDescent="0.2">
      <c r="A8582" s="10">
        <f t="shared" si="1472"/>
        <v>358</v>
      </c>
      <c r="B8582" s="10">
        <f t="shared" si="1478"/>
        <v>9</v>
      </c>
      <c r="C8582" s="23">
        <v>8.4</v>
      </c>
      <c r="D8582" s="24">
        <v>0</v>
      </c>
      <c r="E8582" s="24">
        <v>0</v>
      </c>
      <c r="F8582" s="48"/>
      <c r="G8582" s="48"/>
      <c r="H8582" s="1">
        <f t="shared" si="1479"/>
        <v>-23.428517617651345</v>
      </c>
      <c r="I8582" s="1">
        <f t="shared" si="1473"/>
        <v>-0.37980008610529969</v>
      </c>
      <c r="J8582" s="4">
        <f>B8582+('PV model'!$B$3/15)+(I8582/60)</f>
        <v>8.7170033318982441</v>
      </c>
      <c r="K8582" s="2">
        <f t="shared" si="1474"/>
        <v>49.244950021526336</v>
      </c>
      <c r="L8582" s="2">
        <f>DEGREES(ASIN((((COS(RADIANS('PV model'!$B$2))*COS(RADIANS(H8582))*COS(RADIANS(K8582)))+(SIN(RADIANS('PV model'!$B$2))*SIN(RADIANS(H8582)))))))</f>
        <v>0.66487670885802064</v>
      </c>
      <c r="M8582" s="3">
        <f t="shared" ref="M8582:M8645" si="1480">IF(L8582&gt;0, L8582, 0)</f>
        <v>0.66487670885802064</v>
      </c>
      <c r="N8582" s="2">
        <f t="shared" si="1475"/>
        <v>44.035420896187816</v>
      </c>
      <c r="O8582" s="2">
        <f>IF('PV model'!$B$2&gt;0, 180-N8582,IF('PV model'!$B$2&lt;0,0-N8582,N8582))</f>
        <v>135.96457910381218</v>
      </c>
      <c r="P8582" s="2">
        <f>ABS(O8582-'PV model'!$B$5)</f>
        <v>69.035420896187816</v>
      </c>
      <c r="Q8582" s="3">
        <f t="shared" ref="Q8582:Q8645" si="1481">DEGREES(ACOS((SIN(RADIANS(L8582))*COS(RADIANS(90-$X$3))+COS(RADIANS(L8582))*COS(RADIANS(P8582))*SIN(RADIANS(90-$X$3)))))</f>
        <v>89.335123291141983</v>
      </c>
      <c r="R8582" s="3">
        <f t="shared" si="1476"/>
        <v>0</v>
      </c>
      <c r="S8582" s="3">
        <f t="shared" ref="S8582:S8645" si="1482">IF($Z$3=TRUE, IF(E8582=0,0,E8582*(0.5*(1+COS(RADIANS(90-$X$3))*(1+(1-(E8582^2/(D8582+E8582)^2))*(SIN(RADIANS(0.5*$X$3))^3)))*(1+(1-(E8582^2/(D8582+E8582)^2))*(COS(RADIANS(Q8582))^2)*(SIN(RADIANS(90-L8582))^3)))), IF(E8582=0,0,E8582*(0.5*(1+COS(RADIANS(90-$X$3))))))</f>
        <v>0</v>
      </c>
      <c r="T8582" s="3">
        <f>(0.5*(1-COS(RADIANS(90-$X$3)))*(D8582+E8582)*'PV model'!$B$4)</f>
        <v>0</v>
      </c>
      <c r="U8582" s="3">
        <f t="shared" si="1477"/>
        <v>0</v>
      </c>
      <c r="V8582" s="3">
        <f>('PV model'!$B$13*(U8582/1000)*(1-'PV model'!$B$14*((20+C8582)-25))*'PV model'!$B$10)/'PV model'!$B$12</f>
        <v>0</v>
      </c>
    </row>
    <row r="8583" spans="1:22" x14ac:dyDescent="0.2">
      <c r="A8583" s="10">
        <f t="shared" ref="A8583:A8646" si="1483">IF(B8583&gt;1,A8582,A8582+1)</f>
        <v>358</v>
      </c>
      <c r="B8583" s="10">
        <f t="shared" si="1478"/>
        <v>10</v>
      </c>
      <c r="C8583" s="23">
        <v>8.6999999999999993</v>
      </c>
      <c r="D8583" s="24">
        <v>0</v>
      </c>
      <c r="E8583" s="24">
        <v>11.465999999999999</v>
      </c>
      <c r="F8583" s="48"/>
      <c r="G8583" s="48"/>
      <c r="H8583" s="1">
        <f t="shared" si="1479"/>
        <v>-23.428517617651345</v>
      </c>
      <c r="I8583" s="1">
        <f t="shared" ref="I8583:I8646" si="1484">9.87*SIN(RADIANS(1.978*A8583-160.22))-7.53*COS(RADIANS(0.989*A8583-80.11))-1.5*SIN((RADIANS(0.989*A8583-80.11)))</f>
        <v>-0.37980008610529969</v>
      </c>
      <c r="J8583" s="4">
        <f>B8583+('PV model'!$B$3/15)+(I8583/60)</f>
        <v>9.7170033318982441</v>
      </c>
      <c r="K8583" s="2">
        <f t="shared" ref="K8583:K8646" si="1485">15*(12-J8583)</f>
        <v>34.244950021526336</v>
      </c>
      <c r="L8583" s="2">
        <f>DEGREES(ASIN((((COS(RADIANS('PV model'!$B$2))*COS(RADIANS(H8583))*COS(RADIANS(K8583)))+(SIN(RADIANS('PV model'!$B$2))*SIN(RADIANS(H8583)))))))</f>
        <v>5.8506809570995237</v>
      </c>
      <c r="M8583" s="3">
        <f t="shared" si="1480"/>
        <v>5.8506809570995237</v>
      </c>
      <c r="N8583" s="2">
        <f t="shared" ref="N8583:N8646" si="1486">DEGREES(ASIN((COS(RADIANS(H8583))*SIN(RADIANS(K8583)))/COS(RADIANS(L8583))))</f>
        <v>31.268038763667214</v>
      </c>
      <c r="O8583" s="2">
        <f>IF('PV model'!$B$2&gt;0, 180-N8583,IF('PV model'!$B$2&lt;0,0-N8583,N8583))</f>
        <v>148.73196123633278</v>
      </c>
      <c r="P8583" s="2">
        <f>ABS(O8583-'PV model'!$B$5)</f>
        <v>56.268038763667221</v>
      </c>
      <c r="Q8583" s="3">
        <f t="shared" si="1481"/>
        <v>84.149319042900473</v>
      </c>
      <c r="R8583" s="3">
        <f t="shared" ref="R8583:R8646" si="1487">IF(D8583=0,0,D8583*COS(RADIANS(Q8583))/SIN(RADIANS(L8583)))</f>
        <v>0</v>
      </c>
      <c r="S8583" s="3">
        <f t="shared" si="1482"/>
        <v>11.465999999999999</v>
      </c>
      <c r="T8583" s="3">
        <f>(0.5*(1-COS(RADIANS(90-$X$3)))*(D8583+E8583)*'PV model'!$B$4)</f>
        <v>0</v>
      </c>
      <c r="U8583" s="3">
        <f t="shared" ref="U8583:U8646" si="1488">R8583+S8583+T8583</f>
        <v>11.465999999999999</v>
      </c>
      <c r="V8583" s="3">
        <f>('PV model'!$B$13*(U8583/1000)*(1-'PV model'!$B$14*((20+C8583)-25))*'PV model'!$B$10)/'PV model'!$B$12</f>
        <v>1.1291784678719998</v>
      </c>
    </row>
    <row r="8584" spans="1:22" x14ac:dyDescent="0.2">
      <c r="A8584" s="10">
        <f t="shared" si="1483"/>
        <v>358</v>
      </c>
      <c r="B8584" s="10">
        <f t="shared" ref="B8584:B8647" si="1489">IF(B8583&lt;24,B8583+1,1)</f>
        <v>11</v>
      </c>
      <c r="C8584" s="23">
        <v>8.9</v>
      </c>
      <c r="D8584" s="24">
        <v>0</v>
      </c>
      <c r="E8584" s="24">
        <v>29.988</v>
      </c>
      <c r="F8584" s="48"/>
      <c r="G8584" s="48"/>
      <c r="H8584" s="1">
        <f t="shared" ref="H8584:H8647" si="1490">(23.465*SIN(RADIANS(280.1+0.9863*A8584)))</f>
        <v>-23.428517617651345</v>
      </c>
      <c r="I8584" s="1">
        <f t="shared" si="1484"/>
        <v>-0.37980008610529969</v>
      </c>
      <c r="J8584" s="4">
        <f>B8584+('PV model'!$B$3/15)+(I8584/60)</f>
        <v>10.717003331898244</v>
      </c>
      <c r="K8584" s="2">
        <f t="shared" si="1485"/>
        <v>19.244950021526339</v>
      </c>
      <c r="L8584" s="2">
        <f>DEGREES(ASIN((((COS(RADIANS('PV model'!$B$2))*COS(RADIANS(H8584))*COS(RADIANS(K8584)))+(SIN(RADIANS('PV model'!$B$2))*SIN(RADIANS(H8584)))))))</f>
        <v>9.3805553662913965</v>
      </c>
      <c r="M8584" s="3">
        <f t="shared" si="1480"/>
        <v>9.3805553662913965</v>
      </c>
      <c r="N8584" s="2">
        <f t="shared" si="1486"/>
        <v>17.850395758547783</v>
      </c>
      <c r="O8584" s="2">
        <f>IF('PV model'!$B$2&gt;0, 180-N8584,IF('PV model'!$B$2&lt;0,0-N8584,N8584))</f>
        <v>162.14960424145221</v>
      </c>
      <c r="P8584" s="2">
        <f>ABS(O8584-'PV model'!$B$5)</f>
        <v>42.850395758547791</v>
      </c>
      <c r="Q8584" s="3">
        <f t="shared" si="1481"/>
        <v>80.619444633708596</v>
      </c>
      <c r="R8584" s="3">
        <f t="shared" si="1487"/>
        <v>0</v>
      </c>
      <c r="S8584" s="3">
        <f t="shared" si="1482"/>
        <v>29.988</v>
      </c>
      <c r="T8584" s="3">
        <f>(0.5*(1-COS(RADIANS(90-$X$3)))*(D8584+E8584)*'PV model'!$B$4)</f>
        <v>0</v>
      </c>
      <c r="U8584" s="3">
        <f t="shared" si="1488"/>
        <v>29.988</v>
      </c>
      <c r="V8584" s="3">
        <f>('PV model'!$B$13*(U8584/1000)*(1-'PV model'!$B$14*((20+C8584)-25))*'PV model'!$B$10)/'PV model'!$B$12</f>
        <v>2.9508379125120001</v>
      </c>
    </row>
    <row r="8585" spans="1:22" x14ac:dyDescent="0.2">
      <c r="A8585" s="10">
        <f t="shared" si="1483"/>
        <v>358</v>
      </c>
      <c r="B8585" s="10">
        <f t="shared" si="1489"/>
        <v>12</v>
      </c>
      <c r="C8585" s="23">
        <v>9.1999999999999993</v>
      </c>
      <c r="D8585" s="24">
        <v>0</v>
      </c>
      <c r="E8585" s="24">
        <v>29.105999999999998</v>
      </c>
      <c r="F8585" s="48"/>
      <c r="G8585" s="48"/>
      <c r="H8585" s="1">
        <f t="shared" si="1490"/>
        <v>-23.428517617651345</v>
      </c>
      <c r="I8585" s="1">
        <f t="shared" si="1484"/>
        <v>-0.37980008610529969</v>
      </c>
      <c r="J8585" s="4">
        <f>B8585+('PV model'!$B$3/15)+(I8585/60)</f>
        <v>11.717003331898244</v>
      </c>
      <c r="K8585" s="2">
        <f t="shared" si="1485"/>
        <v>4.2449500215263392</v>
      </c>
      <c r="L8585" s="2">
        <f>DEGREES(ASIN((((COS(RADIANS('PV model'!$B$2))*COS(RADIANS(H8585))*COS(RADIANS(K8585)))+(SIN(RADIANS('PV model'!$B$2))*SIN(RADIANS(H8585)))))))</f>
        <v>10.988257650172265</v>
      </c>
      <c r="M8585" s="3">
        <f t="shared" si="1480"/>
        <v>10.988257650172265</v>
      </c>
      <c r="N8585" s="2">
        <f t="shared" si="1486"/>
        <v>3.9672666680146516</v>
      </c>
      <c r="O8585" s="2">
        <f>IF('PV model'!$B$2&gt;0, 180-N8585,IF('PV model'!$B$2&lt;0,0-N8585,N8585))</f>
        <v>176.03273333198536</v>
      </c>
      <c r="P8585" s="2">
        <f>ABS(O8585-'PV model'!$B$5)</f>
        <v>28.967266668014645</v>
      </c>
      <c r="Q8585" s="3">
        <f t="shared" si="1481"/>
        <v>79.011742349827742</v>
      </c>
      <c r="R8585" s="3">
        <f t="shared" si="1487"/>
        <v>0</v>
      </c>
      <c r="S8585" s="3">
        <f t="shared" si="1482"/>
        <v>29.105999999999998</v>
      </c>
      <c r="T8585" s="3">
        <f>(0.5*(1-COS(RADIANS(90-$X$3)))*(D8585+E8585)*'PV model'!$B$4)</f>
        <v>0</v>
      </c>
      <c r="U8585" s="3">
        <f t="shared" si="1488"/>
        <v>29.105999999999998</v>
      </c>
      <c r="V8585" s="3">
        <f>('PV model'!$B$13*(U8585/1000)*(1-'PV model'!$B$14*((20+C8585)-25))*'PV model'!$B$10)/'PV model'!$B$12</f>
        <v>2.8605572392319996</v>
      </c>
    </row>
    <row r="8586" spans="1:22" x14ac:dyDescent="0.2">
      <c r="A8586" s="10">
        <f t="shared" si="1483"/>
        <v>358</v>
      </c>
      <c r="B8586" s="10">
        <f t="shared" si="1489"/>
        <v>13</v>
      </c>
      <c r="C8586" s="23">
        <v>8.9</v>
      </c>
      <c r="D8586" s="24">
        <v>0</v>
      </c>
      <c r="E8586" s="24">
        <v>52.919999999999995</v>
      </c>
      <c r="F8586" s="48"/>
      <c r="G8586" s="48"/>
      <c r="H8586" s="1">
        <f t="shared" si="1490"/>
        <v>-23.428517617651345</v>
      </c>
      <c r="I8586" s="1">
        <f t="shared" si="1484"/>
        <v>-0.37980008610529969</v>
      </c>
      <c r="J8586" s="4">
        <f>B8586+('PV model'!$B$3/15)+(I8586/60)</f>
        <v>12.717003331898244</v>
      </c>
      <c r="K8586" s="2">
        <f t="shared" si="1485"/>
        <v>-10.755049978473661</v>
      </c>
      <c r="L8586" s="2">
        <f>DEGREES(ASIN((((COS(RADIANS('PV model'!$B$2))*COS(RADIANS(H8586))*COS(RADIANS(K8586)))+(SIN(RADIANS('PV model'!$B$2))*SIN(RADIANS(H8586)))))))</f>
        <v>10.538971766122373</v>
      </c>
      <c r="M8586" s="3">
        <f t="shared" si="1480"/>
        <v>10.538971766122373</v>
      </c>
      <c r="N8586" s="2">
        <f t="shared" si="1486"/>
        <v>-10.0300045254768</v>
      </c>
      <c r="O8586" s="2">
        <f>IF('PV model'!$B$2&gt;0, 180-N8586,IF('PV model'!$B$2&lt;0,0-N8586,N8586))</f>
        <v>190.03000452547681</v>
      </c>
      <c r="P8586" s="2">
        <f>ABS(O8586-'PV model'!$B$5)</f>
        <v>14.969995474523188</v>
      </c>
      <c r="Q8586" s="3">
        <f t="shared" si="1481"/>
        <v>79.461028233877627</v>
      </c>
      <c r="R8586" s="3">
        <f t="shared" si="1487"/>
        <v>0</v>
      </c>
      <c r="S8586" s="3">
        <f t="shared" si="1482"/>
        <v>52.919999999999995</v>
      </c>
      <c r="T8586" s="3">
        <f>(0.5*(1-COS(RADIANS(90-$X$3)))*(D8586+E8586)*'PV model'!$B$4)</f>
        <v>0</v>
      </c>
      <c r="U8586" s="3">
        <f t="shared" si="1488"/>
        <v>52.919999999999995</v>
      </c>
      <c r="V8586" s="3">
        <f>('PV model'!$B$13*(U8586/1000)*(1-'PV model'!$B$14*((20+C8586)-25))*'PV model'!$B$10)/'PV model'!$B$12</f>
        <v>5.2073610220799997</v>
      </c>
    </row>
    <row r="8587" spans="1:22" x14ac:dyDescent="0.2">
      <c r="A8587" s="10">
        <f t="shared" si="1483"/>
        <v>358</v>
      </c>
      <c r="B8587" s="10">
        <f t="shared" si="1489"/>
        <v>14</v>
      </c>
      <c r="C8587" s="23">
        <v>8.6999999999999993</v>
      </c>
      <c r="D8587" s="24">
        <v>46.020450000000004</v>
      </c>
      <c r="E8587" s="24">
        <v>52.038000000000004</v>
      </c>
      <c r="F8587" s="48"/>
      <c r="G8587" s="48"/>
      <c r="H8587" s="1">
        <f t="shared" si="1490"/>
        <v>-23.428517617651345</v>
      </c>
      <c r="I8587" s="1">
        <f t="shared" si="1484"/>
        <v>-0.37980008610529969</v>
      </c>
      <c r="J8587" s="4">
        <f>B8587+('PV model'!$B$3/15)+(I8587/60)</f>
        <v>13.717003331898244</v>
      </c>
      <c r="K8587" s="2">
        <f t="shared" si="1485"/>
        <v>-25.755049978473661</v>
      </c>
      <c r="L8587" s="2">
        <f>DEGREES(ASIN((((COS(RADIANS('PV model'!$B$2))*COS(RADIANS(H8587))*COS(RADIANS(K8587)))+(SIN(RADIANS('PV model'!$B$2))*SIN(RADIANS(H8587)))))))</f>
        <v>8.0713123468300108</v>
      </c>
      <c r="M8587" s="3">
        <f t="shared" si="1480"/>
        <v>8.0713123468300108</v>
      </c>
      <c r="N8587" s="2">
        <f t="shared" si="1486"/>
        <v>-23.746455990495285</v>
      </c>
      <c r="O8587" s="2">
        <f>IF('PV model'!$B$2&gt;0, 180-N8587,IF('PV model'!$B$2&lt;0,0-N8587,N8587))</f>
        <v>203.74645599049529</v>
      </c>
      <c r="P8587" s="2">
        <f>ABS(O8587-'PV model'!$B$5)</f>
        <v>1.2535440095047079</v>
      </c>
      <c r="Q8587" s="3">
        <f t="shared" si="1481"/>
        <v>81.928687653169987</v>
      </c>
      <c r="R8587" s="3">
        <f t="shared" si="1487"/>
        <v>46.020450000000039</v>
      </c>
      <c r="S8587" s="3">
        <f t="shared" si="1482"/>
        <v>59.452510597890196</v>
      </c>
      <c r="T8587" s="3">
        <f>(0.5*(1-COS(RADIANS(90-$X$3)))*(D8587+E8587)*'PV model'!$B$4)</f>
        <v>0</v>
      </c>
      <c r="U8587" s="3">
        <f t="shared" si="1488"/>
        <v>105.47296059789024</v>
      </c>
      <c r="V8587" s="3">
        <f>('PV model'!$B$13*(U8587/1000)*(1-'PV model'!$B$14*((20+C8587)-25))*'PV model'!$B$10)/'PV model'!$B$12</f>
        <v>10.387039599672905</v>
      </c>
    </row>
    <row r="8588" spans="1:22" x14ac:dyDescent="0.2">
      <c r="A8588" s="10">
        <f t="shared" si="1483"/>
        <v>358</v>
      </c>
      <c r="B8588" s="10">
        <f t="shared" si="1489"/>
        <v>15</v>
      </c>
      <c r="C8588" s="23">
        <v>8.4</v>
      </c>
      <c r="D8588" s="24">
        <v>31.428599999999999</v>
      </c>
      <c r="E8588" s="24">
        <v>32.634</v>
      </c>
      <c r="F8588" s="48"/>
      <c r="G8588" s="48"/>
      <c r="H8588" s="1">
        <f t="shared" si="1490"/>
        <v>-23.428517617651345</v>
      </c>
      <c r="I8588" s="1">
        <f t="shared" si="1484"/>
        <v>-0.37980008610529969</v>
      </c>
      <c r="J8588" s="4">
        <f>B8588+('PV model'!$B$3/15)+(I8588/60)</f>
        <v>14.717003331898244</v>
      </c>
      <c r="K8588" s="2">
        <f t="shared" si="1485"/>
        <v>-40.755049978473664</v>
      </c>
      <c r="L8588" s="2">
        <f>DEGREES(ASIN((((COS(RADIANS('PV model'!$B$2))*COS(RADIANS(H8588))*COS(RADIANS(K8588)))+(SIN(RADIANS('PV model'!$B$2))*SIN(RADIANS(H8588)))))))</f>
        <v>3.7847168570782932</v>
      </c>
      <c r="M8588" s="3">
        <f t="shared" si="1480"/>
        <v>3.7847168570782932</v>
      </c>
      <c r="N8588" s="2">
        <f t="shared" si="1486"/>
        <v>-36.892436828092492</v>
      </c>
      <c r="O8588" s="2">
        <f>IF('PV model'!$B$2&gt;0, 180-N8588,IF('PV model'!$B$2&lt;0,0-N8588,N8588))</f>
        <v>216.89243682809249</v>
      </c>
      <c r="P8588" s="2">
        <f>ABS(O8588-'PV model'!$B$5)</f>
        <v>11.892436828092485</v>
      </c>
      <c r="Q8588" s="3">
        <f t="shared" si="1481"/>
        <v>86.215283142921706</v>
      </c>
      <c r="R8588" s="3">
        <f t="shared" si="1487"/>
        <v>31.428600000000056</v>
      </c>
      <c r="S8588" s="3">
        <f t="shared" si="1482"/>
        <v>37.02420890203134</v>
      </c>
      <c r="T8588" s="3">
        <f>(0.5*(1-COS(RADIANS(90-$X$3)))*(D8588+E8588)*'PV model'!$B$4)</f>
        <v>0</v>
      </c>
      <c r="U8588" s="3">
        <f t="shared" si="1488"/>
        <v>68.452808902031393</v>
      </c>
      <c r="V8588" s="3">
        <f>('PV model'!$B$13*(U8588/1000)*(1-'PV model'!$B$14*((20+C8588)-25))*'PV model'!$B$10)/'PV model'!$B$12</f>
        <v>6.7494841960683383</v>
      </c>
    </row>
    <row r="8589" spans="1:22" x14ac:dyDescent="0.2">
      <c r="A8589" s="10">
        <f t="shared" si="1483"/>
        <v>358</v>
      </c>
      <c r="B8589" s="10">
        <f t="shared" si="1489"/>
        <v>16</v>
      </c>
      <c r="C8589" s="23">
        <v>8.1999999999999993</v>
      </c>
      <c r="D8589" s="24">
        <v>0</v>
      </c>
      <c r="E8589" s="24">
        <v>5.2920000000000007</v>
      </c>
      <c r="F8589" s="48"/>
      <c r="G8589" s="48"/>
      <c r="H8589" s="1">
        <f t="shared" si="1490"/>
        <v>-23.428517617651345</v>
      </c>
      <c r="I8589" s="1">
        <f t="shared" si="1484"/>
        <v>-0.37980008610529969</v>
      </c>
      <c r="J8589" s="4">
        <f>B8589+('PV model'!$B$3/15)+(I8589/60)</f>
        <v>15.717003331898244</v>
      </c>
      <c r="K8589" s="2">
        <f t="shared" si="1485"/>
        <v>-55.755049978473664</v>
      </c>
      <c r="L8589" s="2">
        <f>DEGREES(ASIN((((COS(RADIANS('PV model'!$B$2))*COS(RADIANS(H8589))*COS(RADIANS(K8589)))+(SIN(RADIANS('PV model'!$B$2))*SIN(RADIANS(H8589)))))))</f>
        <v>-2.0183146904114602</v>
      </c>
      <c r="M8589" s="3">
        <f t="shared" si="1480"/>
        <v>0</v>
      </c>
      <c r="N8589" s="2">
        <f t="shared" si="1486"/>
        <v>-49.372549610571951</v>
      </c>
      <c r="O8589" s="2">
        <f>IF('PV model'!$B$2&gt;0, 180-N8589,IF('PV model'!$B$2&lt;0,0-N8589,N8589))</f>
        <v>229.37254961057195</v>
      </c>
      <c r="P8589" s="2">
        <f>ABS(O8589-'PV model'!$B$5)</f>
        <v>24.372549610571951</v>
      </c>
      <c r="Q8589" s="3">
        <f t="shared" si="1481"/>
        <v>92.018314690411458</v>
      </c>
      <c r="R8589" s="3">
        <f t="shared" si="1487"/>
        <v>0</v>
      </c>
      <c r="S8589" s="3">
        <f t="shared" si="1482"/>
        <v>5.2920000000000007</v>
      </c>
      <c r="T8589" s="3">
        <f>(0.5*(1-COS(RADIANS(90-$X$3)))*(D8589+E8589)*'PV model'!$B$4)</f>
        <v>0</v>
      </c>
      <c r="U8589" s="3">
        <f t="shared" si="1488"/>
        <v>5.2920000000000007</v>
      </c>
      <c r="V8589" s="3">
        <f>('PV model'!$B$13*(U8589/1000)*(1-'PV model'!$B$14*((20+C8589)-25))*'PV model'!$B$10)/'PV model'!$B$12</f>
        <v>0.52221726950400005</v>
      </c>
    </row>
    <row r="8590" spans="1:22" x14ac:dyDescent="0.2">
      <c r="A8590" s="10">
        <f t="shared" si="1483"/>
        <v>358</v>
      </c>
      <c r="B8590" s="10">
        <f t="shared" si="1489"/>
        <v>17</v>
      </c>
      <c r="C8590" s="23">
        <v>8</v>
      </c>
      <c r="D8590" s="24">
        <v>0</v>
      </c>
      <c r="E8590" s="24">
        <v>0</v>
      </c>
      <c r="F8590" s="48"/>
      <c r="G8590" s="48"/>
      <c r="H8590" s="1">
        <f t="shared" si="1490"/>
        <v>-23.428517617651345</v>
      </c>
      <c r="I8590" s="1">
        <f t="shared" si="1484"/>
        <v>-0.37980008610529969</v>
      </c>
      <c r="J8590" s="4">
        <f>B8590+('PV model'!$B$3/15)+(I8590/60)</f>
        <v>16.717003331898244</v>
      </c>
      <c r="K8590" s="2">
        <f t="shared" si="1485"/>
        <v>-70.755049978473664</v>
      </c>
      <c r="L8590" s="2">
        <f>DEGREES(ASIN((((COS(RADIANS('PV model'!$B$2))*COS(RADIANS(H8590))*COS(RADIANS(K8590)))+(SIN(RADIANS('PV model'!$B$2))*SIN(RADIANS(H8590)))))))</f>
        <v>-8.996616471388533</v>
      </c>
      <c r="M8590" s="3">
        <f t="shared" si="1480"/>
        <v>0</v>
      </c>
      <c r="N8590" s="2">
        <f t="shared" si="1486"/>
        <v>-61.291165954761937</v>
      </c>
      <c r="O8590" s="2">
        <f>IF('PV model'!$B$2&gt;0, 180-N8590,IF('PV model'!$B$2&lt;0,0-N8590,N8590))</f>
        <v>241.29116595476194</v>
      </c>
      <c r="P8590" s="2">
        <f>ABS(O8590-'PV model'!$B$5)</f>
        <v>36.291165954761937</v>
      </c>
      <c r="Q8590" s="3">
        <f t="shared" si="1481"/>
        <v>98.996616471388535</v>
      </c>
      <c r="R8590" s="3">
        <f t="shared" si="1487"/>
        <v>0</v>
      </c>
      <c r="S8590" s="3">
        <f t="shared" si="1482"/>
        <v>0</v>
      </c>
      <c r="T8590" s="3">
        <f>(0.5*(1-COS(RADIANS(90-$X$3)))*(D8590+E8590)*'PV model'!$B$4)</f>
        <v>0</v>
      </c>
      <c r="U8590" s="3">
        <f t="shared" si="1488"/>
        <v>0</v>
      </c>
      <c r="V8590" s="3">
        <f>('PV model'!$B$13*(U8590/1000)*(1-'PV model'!$B$14*((20+C8590)-25))*'PV model'!$B$10)/'PV model'!$B$12</f>
        <v>0</v>
      </c>
    </row>
    <row r="8591" spans="1:22" x14ac:dyDescent="0.2">
      <c r="A8591" s="10">
        <f t="shared" si="1483"/>
        <v>358</v>
      </c>
      <c r="B8591" s="10">
        <f t="shared" si="1489"/>
        <v>18</v>
      </c>
      <c r="C8591" s="23">
        <v>7.8</v>
      </c>
      <c r="D8591" s="24">
        <v>0</v>
      </c>
      <c r="E8591" s="24">
        <v>0</v>
      </c>
      <c r="F8591" s="48"/>
      <c r="G8591" s="48"/>
      <c r="H8591" s="1">
        <f t="shared" si="1490"/>
        <v>-23.428517617651345</v>
      </c>
      <c r="I8591" s="1">
        <f t="shared" si="1484"/>
        <v>-0.37980008610529969</v>
      </c>
      <c r="J8591" s="4">
        <f>B8591+('PV model'!$B$3/15)+(I8591/60)</f>
        <v>17.717003331898244</v>
      </c>
      <c r="K8591" s="2">
        <f t="shared" si="1485"/>
        <v>-85.755049978473664</v>
      </c>
      <c r="L8591" s="2">
        <f>DEGREES(ASIN((((COS(RADIANS('PV model'!$B$2))*COS(RADIANS(H8591))*COS(RADIANS(K8591)))+(SIN(RADIANS('PV model'!$B$2))*SIN(RADIANS(H8591)))))))</f>
        <v>-16.810495414784647</v>
      </c>
      <c r="M8591" s="3">
        <f t="shared" si="1480"/>
        <v>0</v>
      </c>
      <c r="N8591" s="2">
        <f t="shared" si="1486"/>
        <v>-72.918543527972375</v>
      </c>
      <c r="O8591" s="2">
        <f>IF('PV model'!$B$2&gt;0, 180-N8591,IF('PV model'!$B$2&lt;0,0-N8591,N8591))</f>
        <v>252.91854352797236</v>
      </c>
      <c r="P8591" s="2">
        <f>ABS(O8591-'PV model'!$B$5)</f>
        <v>47.918543527972361</v>
      </c>
      <c r="Q8591" s="3">
        <f t="shared" si="1481"/>
        <v>106.81049541478464</v>
      </c>
      <c r="R8591" s="3">
        <f t="shared" si="1487"/>
        <v>0</v>
      </c>
      <c r="S8591" s="3">
        <f t="shared" si="1482"/>
        <v>0</v>
      </c>
      <c r="T8591" s="3">
        <f>(0.5*(1-COS(RADIANS(90-$X$3)))*(D8591+E8591)*'PV model'!$B$4)</f>
        <v>0</v>
      </c>
      <c r="U8591" s="3">
        <f t="shared" si="1488"/>
        <v>0</v>
      </c>
      <c r="V8591" s="3">
        <f>('PV model'!$B$13*(U8591/1000)*(1-'PV model'!$B$14*((20+C8591)-25))*'PV model'!$B$10)/'PV model'!$B$12</f>
        <v>0</v>
      </c>
    </row>
    <row r="8592" spans="1:22" x14ac:dyDescent="0.2">
      <c r="A8592" s="10">
        <f t="shared" si="1483"/>
        <v>358</v>
      </c>
      <c r="B8592" s="10">
        <f t="shared" si="1489"/>
        <v>19</v>
      </c>
      <c r="C8592" s="23">
        <v>7.8</v>
      </c>
      <c r="D8592" s="24">
        <v>0</v>
      </c>
      <c r="E8592" s="24">
        <v>0</v>
      </c>
      <c r="F8592" s="48"/>
      <c r="G8592" s="48"/>
      <c r="H8592" s="1">
        <f t="shared" si="1490"/>
        <v>-23.428517617651345</v>
      </c>
      <c r="I8592" s="1">
        <f t="shared" si="1484"/>
        <v>-0.37980008610529969</v>
      </c>
      <c r="J8592" s="4">
        <f>B8592+('PV model'!$B$3/15)+(I8592/60)</f>
        <v>18.717003331898244</v>
      </c>
      <c r="K8592" s="2">
        <f t="shared" si="1485"/>
        <v>-100.75504997847366</v>
      </c>
      <c r="L8592" s="2">
        <f>DEGREES(ASIN((((COS(RADIANS('PV model'!$B$2))*COS(RADIANS(H8592))*COS(RADIANS(K8592)))+(SIN(RADIANS('PV model'!$B$2))*SIN(RADIANS(H8592)))))))</f>
        <v>-25.129130731218687</v>
      </c>
      <c r="M8592" s="3">
        <f t="shared" si="1480"/>
        <v>0</v>
      </c>
      <c r="N8592" s="2">
        <f t="shared" si="1486"/>
        <v>-84.67037899350295</v>
      </c>
      <c r="O8592" s="2">
        <f>IF('PV model'!$B$2&gt;0, 180-N8592,IF('PV model'!$B$2&lt;0,0-N8592,N8592))</f>
        <v>264.67037899350294</v>
      </c>
      <c r="P8592" s="2">
        <f>ABS(O8592-'PV model'!$B$5)</f>
        <v>59.670378993502936</v>
      </c>
      <c r="Q8592" s="3">
        <f t="shared" si="1481"/>
        <v>115.12913073121869</v>
      </c>
      <c r="R8592" s="3">
        <f t="shared" si="1487"/>
        <v>0</v>
      </c>
      <c r="S8592" s="3">
        <f t="shared" si="1482"/>
        <v>0</v>
      </c>
      <c r="T8592" s="3">
        <f>(0.5*(1-COS(RADIANS(90-$X$3)))*(D8592+E8592)*'PV model'!$B$4)</f>
        <v>0</v>
      </c>
      <c r="U8592" s="3">
        <f t="shared" si="1488"/>
        <v>0</v>
      </c>
      <c r="V8592" s="3">
        <f>('PV model'!$B$13*(U8592/1000)*(1-'PV model'!$B$14*((20+C8592)-25))*'PV model'!$B$10)/'PV model'!$B$12</f>
        <v>0</v>
      </c>
    </row>
    <row r="8593" spans="1:22" x14ac:dyDescent="0.2">
      <c r="A8593" s="10">
        <f t="shared" si="1483"/>
        <v>358</v>
      </c>
      <c r="B8593" s="10">
        <f t="shared" si="1489"/>
        <v>20</v>
      </c>
      <c r="C8593" s="23">
        <v>7.9</v>
      </c>
      <c r="D8593" s="24">
        <v>0</v>
      </c>
      <c r="E8593" s="24">
        <v>0</v>
      </c>
      <c r="F8593" s="48"/>
      <c r="G8593" s="48"/>
      <c r="H8593" s="1">
        <f t="shared" si="1490"/>
        <v>-23.428517617651345</v>
      </c>
      <c r="I8593" s="1">
        <f t="shared" si="1484"/>
        <v>-0.37980008610529969</v>
      </c>
      <c r="J8593" s="4">
        <f>B8593+('PV model'!$B$3/15)+(I8593/60)</f>
        <v>19.717003331898244</v>
      </c>
      <c r="K8593" s="2">
        <f t="shared" si="1485"/>
        <v>-115.75504997847366</v>
      </c>
      <c r="L8593" s="2">
        <f>DEGREES(ASIN((((COS(RADIANS('PV model'!$B$2))*COS(RADIANS(H8593))*COS(RADIANS(K8593)))+(SIN(RADIANS('PV model'!$B$2))*SIN(RADIANS(H8593)))))))</f>
        <v>-33.607677647804039</v>
      </c>
      <c r="M8593" s="3">
        <f t="shared" si="1480"/>
        <v>0</v>
      </c>
      <c r="N8593" s="2">
        <f t="shared" si="1486"/>
        <v>-82.869972865693256</v>
      </c>
      <c r="O8593" s="2">
        <f>IF('PV model'!$B$2&gt;0, 180-N8593,IF('PV model'!$B$2&lt;0,0-N8593,N8593))</f>
        <v>262.86997286569328</v>
      </c>
      <c r="P8593" s="2">
        <f>ABS(O8593-'PV model'!$B$5)</f>
        <v>57.869972865693285</v>
      </c>
      <c r="Q8593" s="3">
        <f t="shared" si="1481"/>
        <v>123.60767764780402</v>
      </c>
      <c r="R8593" s="3">
        <f t="shared" si="1487"/>
        <v>0</v>
      </c>
      <c r="S8593" s="3">
        <f t="shared" si="1482"/>
        <v>0</v>
      </c>
      <c r="T8593" s="3">
        <f>(0.5*(1-COS(RADIANS(90-$X$3)))*(D8593+E8593)*'PV model'!$B$4)</f>
        <v>0</v>
      </c>
      <c r="U8593" s="3">
        <f t="shared" si="1488"/>
        <v>0</v>
      </c>
      <c r="V8593" s="3">
        <f>('PV model'!$B$13*(U8593/1000)*(1-'PV model'!$B$14*((20+C8593)-25))*'PV model'!$B$10)/'PV model'!$B$12</f>
        <v>0</v>
      </c>
    </row>
    <row r="8594" spans="1:22" x14ac:dyDescent="0.2">
      <c r="A8594" s="10">
        <f t="shared" si="1483"/>
        <v>358</v>
      </c>
      <c r="B8594" s="10">
        <f t="shared" si="1489"/>
        <v>21</v>
      </c>
      <c r="C8594" s="23">
        <v>7.9</v>
      </c>
      <c r="D8594" s="24">
        <v>0</v>
      </c>
      <c r="E8594" s="24">
        <v>0</v>
      </c>
      <c r="F8594" s="48"/>
      <c r="G8594" s="48"/>
      <c r="H8594" s="1">
        <f t="shared" si="1490"/>
        <v>-23.428517617651345</v>
      </c>
      <c r="I8594" s="1">
        <f t="shared" si="1484"/>
        <v>-0.37980008610529969</v>
      </c>
      <c r="J8594" s="4">
        <f>B8594+('PV model'!$B$3/15)+(I8594/60)</f>
        <v>20.717003331898244</v>
      </c>
      <c r="K8594" s="2">
        <f t="shared" si="1485"/>
        <v>-130.75504997847366</v>
      </c>
      <c r="L8594" s="2">
        <f>DEGREES(ASIN((((COS(RADIANS('PV model'!$B$2))*COS(RADIANS(H8594))*COS(RADIANS(K8594)))+(SIN(RADIANS('PV model'!$B$2))*SIN(RADIANS(H8594)))))))</f>
        <v>-41.832621989584524</v>
      </c>
      <c r="M8594" s="3">
        <f t="shared" si="1480"/>
        <v>0</v>
      </c>
      <c r="N8594" s="2">
        <f t="shared" si="1486"/>
        <v>-68.882029970767107</v>
      </c>
      <c r="O8594" s="2">
        <f>IF('PV model'!$B$2&gt;0, 180-N8594,IF('PV model'!$B$2&lt;0,0-N8594,N8594))</f>
        <v>248.88202997076712</v>
      </c>
      <c r="P8594" s="2">
        <f>ABS(O8594-'PV model'!$B$5)</f>
        <v>43.882029970767121</v>
      </c>
      <c r="Q8594" s="3">
        <f t="shared" si="1481"/>
        <v>131.83262198958454</v>
      </c>
      <c r="R8594" s="3">
        <f t="shared" si="1487"/>
        <v>0</v>
      </c>
      <c r="S8594" s="3">
        <f t="shared" si="1482"/>
        <v>0</v>
      </c>
      <c r="T8594" s="3">
        <f>(0.5*(1-COS(RADIANS(90-$X$3)))*(D8594+E8594)*'PV model'!$B$4)</f>
        <v>0</v>
      </c>
      <c r="U8594" s="3">
        <f t="shared" si="1488"/>
        <v>0</v>
      </c>
      <c r="V8594" s="3">
        <f>('PV model'!$B$13*(U8594/1000)*(1-'PV model'!$B$14*((20+C8594)-25))*'PV model'!$B$10)/'PV model'!$B$12</f>
        <v>0</v>
      </c>
    </row>
    <row r="8595" spans="1:22" x14ac:dyDescent="0.2">
      <c r="A8595" s="10">
        <f t="shared" si="1483"/>
        <v>358</v>
      </c>
      <c r="B8595" s="10">
        <f t="shared" si="1489"/>
        <v>22</v>
      </c>
      <c r="C8595" s="23">
        <v>7.9</v>
      </c>
      <c r="D8595" s="24">
        <v>0</v>
      </c>
      <c r="E8595" s="24">
        <v>0</v>
      </c>
      <c r="F8595" s="48"/>
      <c r="G8595" s="48"/>
      <c r="H8595" s="1">
        <f t="shared" si="1490"/>
        <v>-23.428517617651345</v>
      </c>
      <c r="I8595" s="1">
        <f t="shared" si="1484"/>
        <v>-0.37980008610529969</v>
      </c>
      <c r="J8595" s="4">
        <f>B8595+('PV model'!$B$3/15)+(I8595/60)</f>
        <v>21.717003331898244</v>
      </c>
      <c r="K8595" s="2">
        <f t="shared" si="1485"/>
        <v>-145.75504997847366</v>
      </c>
      <c r="L8595" s="2">
        <f>DEGREES(ASIN((((COS(RADIANS('PV model'!$B$2))*COS(RADIANS(H8595))*COS(RADIANS(K8595)))+(SIN(RADIANS('PV model'!$B$2))*SIN(RADIANS(H8595)))))))</f>
        <v>-49.225786659280544</v>
      </c>
      <c r="M8595" s="3">
        <f t="shared" si="1480"/>
        <v>0</v>
      </c>
      <c r="N8595" s="2">
        <f t="shared" si="1486"/>
        <v>-52.243586093762751</v>
      </c>
      <c r="O8595" s="2">
        <f>IF('PV model'!$B$2&gt;0, 180-N8595,IF('PV model'!$B$2&lt;0,0-N8595,N8595))</f>
        <v>232.24358609376276</v>
      </c>
      <c r="P8595" s="2">
        <f>ABS(O8595-'PV model'!$B$5)</f>
        <v>27.243586093762758</v>
      </c>
      <c r="Q8595" s="3">
        <f t="shared" si="1481"/>
        <v>139.22578665928057</v>
      </c>
      <c r="R8595" s="3">
        <f t="shared" si="1487"/>
        <v>0</v>
      </c>
      <c r="S8595" s="3">
        <f t="shared" si="1482"/>
        <v>0</v>
      </c>
      <c r="T8595" s="3">
        <f>(0.5*(1-COS(RADIANS(90-$X$3)))*(D8595+E8595)*'PV model'!$B$4)</f>
        <v>0</v>
      </c>
      <c r="U8595" s="3">
        <f t="shared" si="1488"/>
        <v>0</v>
      </c>
      <c r="V8595" s="3">
        <f>('PV model'!$B$13*(U8595/1000)*(1-'PV model'!$B$14*((20+C8595)-25))*'PV model'!$B$10)/'PV model'!$B$12</f>
        <v>0</v>
      </c>
    </row>
    <row r="8596" spans="1:22" x14ac:dyDescent="0.2">
      <c r="A8596" s="10">
        <f t="shared" si="1483"/>
        <v>358</v>
      </c>
      <c r="B8596" s="10">
        <f t="shared" si="1489"/>
        <v>23</v>
      </c>
      <c r="C8596" s="23">
        <v>7.9</v>
      </c>
      <c r="D8596" s="24">
        <v>0</v>
      </c>
      <c r="E8596" s="24">
        <v>0</v>
      </c>
      <c r="F8596" s="48"/>
      <c r="G8596" s="48"/>
      <c r="H8596" s="1">
        <f t="shared" si="1490"/>
        <v>-23.428517617651345</v>
      </c>
      <c r="I8596" s="1">
        <f t="shared" si="1484"/>
        <v>-0.37980008610529969</v>
      </c>
      <c r="J8596" s="4">
        <f>B8596+('PV model'!$B$3/15)+(I8596/60)</f>
        <v>22.717003331898244</v>
      </c>
      <c r="K8596" s="2">
        <f t="shared" si="1485"/>
        <v>-160.75504997847366</v>
      </c>
      <c r="L8596" s="2">
        <f>DEGREES(ASIN((((COS(RADIANS('PV model'!$B$2))*COS(RADIANS(H8596))*COS(RADIANS(K8596)))+(SIN(RADIANS('PV model'!$B$2))*SIN(RADIANS(H8596)))))))</f>
        <v>-54.919355459714922</v>
      </c>
      <c r="M8596" s="3">
        <f t="shared" si="1480"/>
        <v>0</v>
      </c>
      <c r="N8596" s="2">
        <f t="shared" si="1486"/>
        <v>-31.750379842460625</v>
      </c>
      <c r="O8596" s="2">
        <f>IF('PV model'!$B$2&gt;0, 180-N8596,IF('PV model'!$B$2&lt;0,0-N8596,N8596))</f>
        <v>211.75037984246063</v>
      </c>
      <c r="P8596" s="2">
        <f>ABS(O8596-'PV model'!$B$5)</f>
        <v>6.7503798424606316</v>
      </c>
      <c r="Q8596" s="3">
        <f t="shared" si="1481"/>
        <v>144.91935545971492</v>
      </c>
      <c r="R8596" s="3">
        <f t="shared" si="1487"/>
        <v>0</v>
      </c>
      <c r="S8596" s="3">
        <f t="shared" si="1482"/>
        <v>0</v>
      </c>
      <c r="T8596" s="3">
        <f>(0.5*(1-COS(RADIANS(90-$X$3)))*(D8596+E8596)*'PV model'!$B$4)</f>
        <v>0</v>
      </c>
      <c r="U8596" s="3">
        <f t="shared" si="1488"/>
        <v>0</v>
      </c>
      <c r="V8596" s="3">
        <f>('PV model'!$B$13*(U8596/1000)*(1-'PV model'!$B$14*((20+C8596)-25))*'PV model'!$B$10)/'PV model'!$B$12</f>
        <v>0</v>
      </c>
    </row>
    <row r="8597" spans="1:22" x14ac:dyDescent="0.2">
      <c r="A8597" s="10">
        <f t="shared" si="1483"/>
        <v>358</v>
      </c>
      <c r="B8597" s="10">
        <f t="shared" si="1489"/>
        <v>24</v>
      </c>
      <c r="C8597" s="23">
        <v>7.9</v>
      </c>
      <c r="D8597" s="24">
        <v>0</v>
      </c>
      <c r="E8597" s="24">
        <v>0</v>
      </c>
      <c r="F8597" s="48"/>
      <c r="G8597" s="48"/>
      <c r="H8597" s="1">
        <f t="shared" si="1490"/>
        <v>-23.428517617651345</v>
      </c>
      <c r="I8597" s="1">
        <f t="shared" si="1484"/>
        <v>-0.37980008610529969</v>
      </c>
      <c r="J8597" s="4">
        <f>B8597+('PV model'!$B$3/15)+(I8597/60)</f>
        <v>23.717003331898244</v>
      </c>
      <c r="K8597" s="2">
        <f t="shared" si="1485"/>
        <v>-175.75504997847366</v>
      </c>
      <c r="L8597" s="2">
        <f>DEGREES(ASIN((((COS(RADIANS('PV model'!$B$2))*COS(RADIANS(H8597))*COS(RADIANS(K8597)))+(SIN(RADIANS('PV model'!$B$2))*SIN(RADIANS(H8597)))))))</f>
        <v>-57.775002108764347</v>
      </c>
      <c r="M8597" s="3">
        <f t="shared" si="1480"/>
        <v>0</v>
      </c>
      <c r="N8597" s="2">
        <f t="shared" si="1486"/>
        <v>-7.3174929278127419</v>
      </c>
      <c r="O8597" s="2">
        <f>IF('PV model'!$B$2&gt;0, 180-N8597,IF('PV model'!$B$2&lt;0,0-N8597,N8597))</f>
        <v>187.31749292781274</v>
      </c>
      <c r="P8597" s="2">
        <f>ABS(O8597-'PV model'!$B$5)</f>
        <v>17.682507072187263</v>
      </c>
      <c r="Q8597" s="3">
        <f t="shared" si="1481"/>
        <v>147.77500210876434</v>
      </c>
      <c r="R8597" s="3">
        <f t="shared" si="1487"/>
        <v>0</v>
      </c>
      <c r="S8597" s="3">
        <f t="shared" si="1482"/>
        <v>0</v>
      </c>
      <c r="T8597" s="3">
        <f>(0.5*(1-COS(RADIANS(90-$X$3)))*(D8597+E8597)*'PV model'!$B$4)</f>
        <v>0</v>
      </c>
      <c r="U8597" s="3">
        <f t="shared" si="1488"/>
        <v>0</v>
      </c>
      <c r="V8597" s="3">
        <f>('PV model'!$B$13*(U8597/1000)*(1-'PV model'!$B$14*((20+C8597)-25))*'PV model'!$B$10)/'PV model'!$B$12</f>
        <v>0</v>
      </c>
    </row>
    <row r="8598" spans="1:22" x14ac:dyDescent="0.2">
      <c r="A8598" s="10">
        <f t="shared" si="1483"/>
        <v>359</v>
      </c>
      <c r="B8598" s="10">
        <f t="shared" si="1489"/>
        <v>1</v>
      </c>
      <c r="C8598" s="23">
        <v>7.7</v>
      </c>
      <c r="D8598" s="24">
        <v>0</v>
      </c>
      <c r="E8598" s="24">
        <v>0</v>
      </c>
      <c r="F8598" s="48"/>
      <c r="G8598" s="48"/>
      <c r="H8598" s="1">
        <f t="shared" si="1490"/>
        <v>-23.402531906101775</v>
      </c>
      <c r="I8598" s="1">
        <f t="shared" si="1484"/>
        <v>-0.84801760760335898</v>
      </c>
      <c r="J8598" s="4">
        <f>B8598+('PV model'!$B$3/15)+(I8598/60)</f>
        <v>0.70919970653994402</v>
      </c>
      <c r="K8598" s="2">
        <f t="shared" si="1485"/>
        <v>169.36200440190083</v>
      </c>
      <c r="L8598" s="2">
        <f>DEGREES(ASIN((((COS(RADIANS('PV model'!$B$2))*COS(RADIANS(H8598))*COS(RADIANS(K8598)))+(SIN(RADIANS('PV model'!$B$2))*SIN(RADIANS(H8598)))))))</f>
        <v>-56.95173441450396</v>
      </c>
      <c r="M8598" s="3">
        <f t="shared" si="1480"/>
        <v>0</v>
      </c>
      <c r="N8598" s="2">
        <f t="shared" si="1486"/>
        <v>18.099028066058882</v>
      </c>
      <c r="O8598" s="2">
        <f>IF('PV model'!$B$2&gt;0, 180-N8598,IF('PV model'!$B$2&lt;0,0-N8598,N8598))</f>
        <v>161.90097193394112</v>
      </c>
      <c r="P8598" s="2">
        <f>ABS(O8598-'PV model'!$B$5)</f>
        <v>43.099028066058878</v>
      </c>
      <c r="Q8598" s="3">
        <f t="shared" si="1481"/>
        <v>146.95173441450396</v>
      </c>
      <c r="R8598" s="3">
        <f t="shared" si="1487"/>
        <v>0</v>
      </c>
      <c r="S8598" s="3">
        <f t="shared" si="1482"/>
        <v>0</v>
      </c>
      <c r="T8598" s="3">
        <f>(0.5*(1-COS(RADIANS(90-$X$3)))*(D8598+E8598)*'PV model'!$B$4)</f>
        <v>0</v>
      </c>
      <c r="U8598" s="3">
        <f t="shared" si="1488"/>
        <v>0</v>
      </c>
      <c r="V8598" s="3">
        <f>('PV model'!$B$13*(U8598/1000)*(1-'PV model'!$B$14*((20+C8598)-25))*'PV model'!$B$10)/'PV model'!$B$12</f>
        <v>0</v>
      </c>
    </row>
    <row r="8599" spans="1:22" x14ac:dyDescent="0.2">
      <c r="A8599" s="10">
        <f t="shared" si="1483"/>
        <v>359</v>
      </c>
      <c r="B8599" s="10">
        <f t="shared" si="1489"/>
        <v>2</v>
      </c>
      <c r="C8599" s="23">
        <v>7.5</v>
      </c>
      <c r="D8599" s="24">
        <v>0</v>
      </c>
      <c r="E8599" s="24">
        <v>0</v>
      </c>
      <c r="F8599" s="48"/>
      <c r="G8599" s="48"/>
      <c r="H8599" s="1">
        <f t="shared" si="1490"/>
        <v>-23.402531906101775</v>
      </c>
      <c r="I8599" s="1">
        <f t="shared" si="1484"/>
        <v>-0.84801760760335898</v>
      </c>
      <c r="J8599" s="4">
        <f>B8599+('PV model'!$B$3/15)+(I8599/60)</f>
        <v>1.709199706539944</v>
      </c>
      <c r="K8599" s="2">
        <f t="shared" si="1485"/>
        <v>154.36200440190083</v>
      </c>
      <c r="L8599" s="2">
        <f>DEGREES(ASIN((((COS(RADIANS('PV model'!$B$2))*COS(RADIANS(H8599))*COS(RADIANS(K8599)))+(SIN(RADIANS('PV model'!$B$2))*SIN(RADIANS(H8599)))))))</f>
        <v>-52.746755356194711</v>
      </c>
      <c r="M8599" s="3">
        <f t="shared" si="1480"/>
        <v>0</v>
      </c>
      <c r="N8599" s="2">
        <f t="shared" si="1486"/>
        <v>40.993944886275621</v>
      </c>
      <c r="O8599" s="2">
        <f>IF('PV model'!$B$2&gt;0, 180-N8599,IF('PV model'!$B$2&lt;0,0-N8599,N8599))</f>
        <v>139.00605511372439</v>
      </c>
      <c r="P8599" s="2">
        <f>ABS(O8599-'PV model'!$B$5)</f>
        <v>65.993944886275614</v>
      </c>
      <c r="Q8599" s="3">
        <f t="shared" si="1481"/>
        <v>142.74675535619471</v>
      </c>
      <c r="R8599" s="3">
        <f t="shared" si="1487"/>
        <v>0</v>
      </c>
      <c r="S8599" s="3">
        <f t="shared" si="1482"/>
        <v>0</v>
      </c>
      <c r="T8599" s="3">
        <f>(0.5*(1-COS(RADIANS(90-$X$3)))*(D8599+E8599)*'PV model'!$B$4)</f>
        <v>0</v>
      </c>
      <c r="U8599" s="3">
        <f t="shared" si="1488"/>
        <v>0</v>
      </c>
      <c r="V8599" s="3">
        <f>('PV model'!$B$13*(U8599/1000)*(1-'PV model'!$B$14*((20+C8599)-25))*'PV model'!$B$10)/'PV model'!$B$12</f>
        <v>0</v>
      </c>
    </row>
    <row r="8600" spans="1:22" x14ac:dyDescent="0.2">
      <c r="A8600" s="10">
        <f t="shared" si="1483"/>
        <v>359</v>
      </c>
      <c r="B8600" s="10">
        <f t="shared" si="1489"/>
        <v>3</v>
      </c>
      <c r="C8600" s="23">
        <v>7.3</v>
      </c>
      <c r="D8600" s="24">
        <v>0</v>
      </c>
      <c r="E8600" s="24">
        <v>0</v>
      </c>
      <c r="F8600" s="48"/>
      <c r="G8600" s="48"/>
      <c r="H8600" s="1">
        <f t="shared" si="1490"/>
        <v>-23.402531906101775</v>
      </c>
      <c r="I8600" s="1">
        <f t="shared" si="1484"/>
        <v>-0.84801760760335898</v>
      </c>
      <c r="J8600" s="4">
        <f>B8600+('PV model'!$B$3/15)+(I8600/60)</f>
        <v>2.7091997065399438</v>
      </c>
      <c r="K8600" s="2">
        <f t="shared" si="1485"/>
        <v>139.36200440190083</v>
      </c>
      <c r="L8600" s="2">
        <f>DEGREES(ASIN((((COS(RADIANS('PV model'!$B$2))*COS(RADIANS(H8600))*COS(RADIANS(K8600)))+(SIN(RADIANS('PV model'!$B$2))*SIN(RADIANS(H8600)))))))</f>
        <v>-46.202242923435087</v>
      </c>
      <c r="M8600" s="3">
        <f t="shared" si="1480"/>
        <v>0</v>
      </c>
      <c r="N8600" s="2">
        <f t="shared" si="1486"/>
        <v>59.721771309798079</v>
      </c>
      <c r="O8600" s="2">
        <f>IF('PV model'!$B$2&gt;0, 180-N8600,IF('PV model'!$B$2&lt;0,0-N8600,N8600))</f>
        <v>120.27822869020193</v>
      </c>
      <c r="P8600" s="2">
        <f>ABS(O8600-'PV model'!$B$5)</f>
        <v>84.721771309798072</v>
      </c>
      <c r="Q8600" s="3">
        <f t="shared" si="1481"/>
        <v>136.20224292343508</v>
      </c>
      <c r="R8600" s="3">
        <f t="shared" si="1487"/>
        <v>0</v>
      </c>
      <c r="S8600" s="3">
        <f t="shared" si="1482"/>
        <v>0</v>
      </c>
      <c r="T8600" s="3">
        <f>(0.5*(1-COS(RADIANS(90-$X$3)))*(D8600+E8600)*'PV model'!$B$4)</f>
        <v>0</v>
      </c>
      <c r="U8600" s="3">
        <f t="shared" si="1488"/>
        <v>0</v>
      </c>
      <c r="V8600" s="3">
        <f>('PV model'!$B$13*(U8600/1000)*(1-'PV model'!$B$14*((20+C8600)-25))*'PV model'!$B$10)/'PV model'!$B$12</f>
        <v>0</v>
      </c>
    </row>
    <row r="8601" spans="1:22" x14ac:dyDescent="0.2">
      <c r="A8601" s="10">
        <f t="shared" si="1483"/>
        <v>359</v>
      </c>
      <c r="B8601" s="10">
        <f t="shared" si="1489"/>
        <v>4</v>
      </c>
      <c r="C8601" s="23">
        <v>7.3</v>
      </c>
      <c r="D8601" s="24">
        <v>0</v>
      </c>
      <c r="E8601" s="24">
        <v>0</v>
      </c>
      <c r="F8601" s="48"/>
      <c r="G8601" s="48"/>
      <c r="H8601" s="1">
        <f t="shared" si="1490"/>
        <v>-23.402531906101775</v>
      </c>
      <c r="I8601" s="1">
        <f t="shared" si="1484"/>
        <v>-0.84801760760335898</v>
      </c>
      <c r="J8601" s="4">
        <f>B8601+('PV model'!$B$3/15)+(I8601/60)</f>
        <v>3.7091997065399438</v>
      </c>
      <c r="K8601" s="2">
        <f t="shared" si="1485"/>
        <v>124.36200440190083</v>
      </c>
      <c r="L8601" s="2">
        <f>DEGREES(ASIN((((COS(RADIANS('PV model'!$B$2))*COS(RADIANS(H8601))*COS(RADIANS(K8601)))+(SIN(RADIANS('PV model'!$B$2))*SIN(RADIANS(H8601)))))))</f>
        <v>-38.369136505540823</v>
      </c>
      <c r="M8601" s="3">
        <f t="shared" si="1480"/>
        <v>0</v>
      </c>
      <c r="N8601" s="2">
        <f t="shared" si="1486"/>
        <v>75.07588269057527</v>
      </c>
      <c r="O8601" s="2">
        <f>IF('PV model'!$B$2&gt;0, 180-N8601,IF('PV model'!$B$2&lt;0,0-N8601,N8601))</f>
        <v>104.92411730942473</v>
      </c>
      <c r="P8601" s="2">
        <f>ABS(O8601-'PV model'!$B$5)</f>
        <v>100.07588269057527</v>
      </c>
      <c r="Q8601" s="3">
        <f t="shared" si="1481"/>
        <v>128.36913650554081</v>
      </c>
      <c r="R8601" s="3">
        <f t="shared" si="1487"/>
        <v>0</v>
      </c>
      <c r="S8601" s="3">
        <f t="shared" si="1482"/>
        <v>0</v>
      </c>
      <c r="T8601" s="3">
        <f>(0.5*(1-COS(RADIANS(90-$X$3)))*(D8601+E8601)*'PV model'!$B$4)</f>
        <v>0</v>
      </c>
      <c r="U8601" s="3">
        <f t="shared" si="1488"/>
        <v>0</v>
      </c>
      <c r="V8601" s="3">
        <f>('PV model'!$B$13*(U8601/1000)*(1-'PV model'!$B$14*((20+C8601)-25))*'PV model'!$B$10)/'PV model'!$B$12</f>
        <v>0</v>
      </c>
    </row>
    <row r="8602" spans="1:22" x14ac:dyDescent="0.2">
      <c r="A8602" s="10">
        <f t="shared" si="1483"/>
        <v>359</v>
      </c>
      <c r="B8602" s="10">
        <f t="shared" si="1489"/>
        <v>5</v>
      </c>
      <c r="C8602" s="23">
        <v>7.3</v>
      </c>
      <c r="D8602" s="24">
        <v>0</v>
      </c>
      <c r="E8602" s="24">
        <v>0</v>
      </c>
      <c r="F8602" s="48"/>
      <c r="G8602" s="48"/>
      <c r="H8602" s="1">
        <f t="shared" si="1490"/>
        <v>-23.402531906101775</v>
      </c>
      <c r="I8602" s="1">
        <f t="shared" si="1484"/>
        <v>-0.84801760760335898</v>
      </c>
      <c r="J8602" s="4">
        <f>B8602+('PV model'!$B$3/15)+(I8602/60)</f>
        <v>4.7091997065399447</v>
      </c>
      <c r="K8602" s="2">
        <f t="shared" si="1485"/>
        <v>109.36200440190083</v>
      </c>
      <c r="L8602" s="2">
        <f>DEGREES(ASIN((((COS(RADIANS('PV model'!$B$2))*COS(RADIANS(H8602))*COS(RADIANS(K8602)))+(SIN(RADIANS('PV model'!$B$2))*SIN(RADIANS(H8602)))))))</f>
        <v>-29.978140993870049</v>
      </c>
      <c r="M8602" s="3">
        <f t="shared" si="1480"/>
        <v>0</v>
      </c>
      <c r="N8602" s="2">
        <f t="shared" si="1486"/>
        <v>88.294488718228109</v>
      </c>
      <c r="O8602" s="2">
        <f>IF('PV model'!$B$2&gt;0, 180-N8602,IF('PV model'!$B$2&lt;0,0-N8602,N8602))</f>
        <v>91.705511281771891</v>
      </c>
      <c r="P8602" s="2">
        <f>ABS(O8602-'PV model'!$B$5)</f>
        <v>113.29448871822811</v>
      </c>
      <c r="Q8602" s="3">
        <f t="shared" si="1481"/>
        <v>119.97814099387004</v>
      </c>
      <c r="R8602" s="3">
        <f t="shared" si="1487"/>
        <v>0</v>
      </c>
      <c r="S8602" s="3">
        <f t="shared" si="1482"/>
        <v>0</v>
      </c>
      <c r="T8602" s="3">
        <f>(0.5*(1-COS(RADIANS(90-$X$3)))*(D8602+E8602)*'PV model'!$B$4)</f>
        <v>0</v>
      </c>
      <c r="U8602" s="3">
        <f t="shared" si="1488"/>
        <v>0</v>
      </c>
      <c r="V8602" s="3">
        <f>('PV model'!$B$13*(U8602/1000)*(1-'PV model'!$B$14*((20+C8602)-25))*'PV model'!$B$10)/'PV model'!$B$12</f>
        <v>0</v>
      </c>
    </row>
    <row r="8603" spans="1:22" x14ac:dyDescent="0.2">
      <c r="A8603" s="10">
        <f t="shared" si="1483"/>
        <v>359</v>
      </c>
      <c r="B8603" s="10">
        <f t="shared" si="1489"/>
        <v>6</v>
      </c>
      <c r="C8603" s="23">
        <v>7.3</v>
      </c>
      <c r="D8603" s="24">
        <v>0</v>
      </c>
      <c r="E8603" s="24">
        <v>0</v>
      </c>
      <c r="F8603" s="48"/>
      <c r="G8603" s="48"/>
      <c r="H8603" s="1">
        <f t="shared" si="1490"/>
        <v>-23.402531906101775</v>
      </c>
      <c r="I8603" s="1">
        <f t="shared" si="1484"/>
        <v>-0.84801760760335898</v>
      </c>
      <c r="J8603" s="4">
        <f>B8603+('PV model'!$B$3/15)+(I8603/60)</f>
        <v>5.7091997065399447</v>
      </c>
      <c r="K8603" s="2">
        <f t="shared" si="1485"/>
        <v>94.362004401900833</v>
      </c>
      <c r="L8603" s="2">
        <f>DEGREES(ASIN((((COS(RADIANS('PV model'!$B$2))*COS(RADIANS(H8603))*COS(RADIANS(K8603)))+(SIN(RADIANS('PV model'!$B$2))*SIN(RADIANS(H8603)))))))</f>
        <v>-21.522659763034859</v>
      </c>
      <c r="M8603" s="3">
        <f t="shared" si="1480"/>
        <v>0</v>
      </c>
      <c r="N8603" s="2">
        <f t="shared" si="1486"/>
        <v>79.630487070176599</v>
      </c>
      <c r="O8603" s="2">
        <f>IF('PV model'!$B$2&gt;0, 180-N8603,IF('PV model'!$B$2&lt;0,0-N8603,N8603))</f>
        <v>100.3695129298234</v>
      </c>
      <c r="P8603" s="2">
        <f>ABS(O8603-'PV model'!$B$5)</f>
        <v>104.6304870701766</v>
      </c>
      <c r="Q8603" s="3">
        <f t="shared" si="1481"/>
        <v>111.52265976303485</v>
      </c>
      <c r="R8603" s="3">
        <f t="shared" si="1487"/>
        <v>0</v>
      </c>
      <c r="S8603" s="3">
        <f t="shared" si="1482"/>
        <v>0</v>
      </c>
      <c r="T8603" s="3">
        <f>(0.5*(1-COS(RADIANS(90-$X$3)))*(D8603+E8603)*'PV model'!$B$4)</f>
        <v>0</v>
      </c>
      <c r="U8603" s="3">
        <f t="shared" si="1488"/>
        <v>0</v>
      </c>
      <c r="V8603" s="3">
        <f>('PV model'!$B$13*(U8603/1000)*(1-'PV model'!$B$14*((20+C8603)-25))*'PV model'!$B$10)/'PV model'!$B$12</f>
        <v>0</v>
      </c>
    </row>
    <row r="8604" spans="1:22" x14ac:dyDescent="0.2">
      <c r="A8604" s="10">
        <f t="shared" si="1483"/>
        <v>359</v>
      </c>
      <c r="B8604" s="10">
        <f t="shared" si="1489"/>
        <v>7</v>
      </c>
      <c r="C8604" s="23">
        <v>7.4</v>
      </c>
      <c r="D8604" s="24">
        <v>0</v>
      </c>
      <c r="E8604" s="24">
        <v>0</v>
      </c>
      <c r="F8604" s="48"/>
      <c r="G8604" s="48"/>
      <c r="H8604" s="1">
        <f t="shared" si="1490"/>
        <v>-23.402531906101775</v>
      </c>
      <c r="I8604" s="1">
        <f t="shared" si="1484"/>
        <v>-0.84801760760335898</v>
      </c>
      <c r="J8604" s="4">
        <f>B8604+('PV model'!$B$3/15)+(I8604/60)</f>
        <v>6.7091997065399447</v>
      </c>
      <c r="K8604" s="2">
        <f t="shared" si="1485"/>
        <v>79.362004401900833</v>
      </c>
      <c r="L8604" s="2">
        <f>DEGREES(ASIN((((COS(RADIANS('PV model'!$B$2))*COS(RADIANS(H8604))*COS(RADIANS(K8604)))+(SIN(RADIANS('PV model'!$B$2))*SIN(RADIANS(H8604)))))))</f>
        <v>-13.378006112446386</v>
      </c>
      <c r="M8604" s="3">
        <f t="shared" si="1480"/>
        <v>0</v>
      </c>
      <c r="N8604" s="2">
        <f t="shared" si="1486"/>
        <v>67.990499447376493</v>
      </c>
      <c r="O8604" s="2">
        <f>IF('PV model'!$B$2&gt;0, 180-N8604,IF('PV model'!$B$2&lt;0,0-N8604,N8604))</f>
        <v>112.00950055262351</v>
      </c>
      <c r="P8604" s="2">
        <f>ABS(O8604-'PV model'!$B$5)</f>
        <v>92.990499447376493</v>
      </c>
      <c r="Q8604" s="3">
        <f t="shared" si="1481"/>
        <v>103.37800611244639</v>
      </c>
      <c r="R8604" s="3">
        <f t="shared" si="1487"/>
        <v>0</v>
      </c>
      <c r="S8604" s="3">
        <f t="shared" si="1482"/>
        <v>0</v>
      </c>
      <c r="T8604" s="3">
        <f>(0.5*(1-COS(RADIANS(90-$X$3)))*(D8604+E8604)*'PV model'!$B$4)</f>
        <v>0</v>
      </c>
      <c r="U8604" s="3">
        <f t="shared" si="1488"/>
        <v>0</v>
      </c>
      <c r="V8604" s="3">
        <f>('PV model'!$B$13*(U8604/1000)*(1-'PV model'!$B$14*((20+C8604)-25))*'PV model'!$B$10)/'PV model'!$B$12</f>
        <v>0</v>
      </c>
    </row>
    <row r="8605" spans="1:22" x14ac:dyDescent="0.2">
      <c r="A8605" s="10">
        <f t="shared" si="1483"/>
        <v>359</v>
      </c>
      <c r="B8605" s="10">
        <f t="shared" si="1489"/>
        <v>8</v>
      </c>
      <c r="C8605" s="23">
        <v>7.5</v>
      </c>
      <c r="D8605" s="24">
        <v>0</v>
      </c>
      <c r="E8605" s="24">
        <v>0</v>
      </c>
      <c r="F8605" s="48"/>
      <c r="G8605" s="48"/>
      <c r="H8605" s="1">
        <f t="shared" si="1490"/>
        <v>-23.402531906101775</v>
      </c>
      <c r="I8605" s="1">
        <f t="shared" si="1484"/>
        <v>-0.84801760760335898</v>
      </c>
      <c r="J8605" s="4">
        <f>B8605+('PV model'!$B$3/15)+(I8605/60)</f>
        <v>7.7091997065399447</v>
      </c>
      <c r="K8605" s="2">
        <f t="shared" si="1485"/>
        <v>64.362004401900833</v>
      </c>
      <c r="L8605" s="2">
        <f>DEGREES(ASIN((((COS(RADIANS('PV model'!$B$2))*COS(RADIANS(H8605))*COS(RADIANS(K8605)))+(SIN(RADIANS('PV model'!$B$2))*SIN(RADIANS(H8605)))))))</f>
        <v>-5.878496920774559</v>
      </c>
      <c r="M8605" s="3">
        <f t="shared" si="1480"/>
        <v>0</v>
      </c>
      <c r="N8605" s="2">
        <f t="shared" si="1486"/>
        <v>56.279539381436294</v>
      </c>
      <c r="O8605" s="2">
        <f>IF('PV model'!$B$2&gt;0, 180-N8605,IF('PV model'!$B$2&lt;0,0-N8605,N8605))</f>
        <v>123.72046061856371</v>
      </c>
      <c r="P8605" s="2">
        <f>ABS(O8605-'PV model'!$B$5)</f>
        <v>81.279539381436294</v>
      </c>
      <c r="Q8605" s="3">
        <f t="shared" si="1481"/>
        <v>95.878496920774566</v>
      </c>
      <c r="R8605" s="3">
        <f t="shared" si="1487"/>
        <v>0</v>
      </c>
      <c r="S8605" s="3">
        <f t="shared" si="1482"/>
        <v>0</v>
      </c>
      <c r="T8605" s="3">
        <f>(0.5*(1-COS(RADIANS(90-$X$3)))*(D8605+E8605)*'PV model'!$B$4)</f>
        <v>0</v>
      </c>
      <c r="U8605" s="3">
        <f t="shared" si="1488"/>
        <v>0</v>
      </c>
      <c r="V8605" s="3">
        <f>('PV model'!$B$13*(U8605/1000)*(1-'PV model'!$B$14*((20+C8605)-25))*'PV model'!$B$10)/'PV model'!$B$12</f>
        <v>0</v>
      </c>
    </row>
    <row r="8606" spans="1:22" x14ac:dyDescent="0.2">
      <c r="A8606" s="10">
        <f t="shared" si="1483"/>
        <v>359</v>
      </c>
      <c r="B8606" s="10">
        <f t="shared" si="1489"/>
        <v>9</v>
      </c>
      <c r="C8606" s="23">
        <v>7.6</v>
      </c>
      <c r="D8606" s="24">
        <v>0</v>
      </c>
      <c r="E8606" s="24">
        <v>0</v>
      </c>
      <c r="F8606" s="48"/>
      <c r="G8606" s="48"/>
      <c r="H8606" s="1">
        <f t="shared" si="1490"/>
        <v>-23.402531906101775</v>
      </c>
      <c r="I8606" s="1">
        <f t="shared" si="1484"/>
        <v>-0.84801760760335898</v>
      </c>
      <c r="J8606" s="4">
        <f>B8606+('PV model'!$B$3/15)+(I8606/60)</f>
        <v>8.7091997065399429</v>
      </c>
      <c r="K8606" s="2">
        <f t="shared" si="1485"/>
        <v>49.362004401900855</v>
      </c>
      <c r="L8606" s="2">
        <f>DEGREES(ASIN((((COS(RADIANS('PV model'!$B$2))*COS(RADIANS(H8606))*COS(RADIANS(K8606)))+(SIN(RADIANS('PV model'!$B$2))*SIN(RADIANS(H8606)))))))</f>
        <v>0.64221348747918861</v>
      </c>
      <c r="M8606" s="3">
        <f t="shared" si="1480"/>
        <v>0.64221348747918861</v>
      </c>
      <c r="N8606" s="2">
        <f t="shared" si="1486"/>
        <v>44.1435923027298</v>
      </c>
      <c r="O8606" s="2">
        <f>IF('PV model'!$B$2&gt;0, 180-N8606,IF('PV model'!$B$2&lt;0,0-N8606,N8606))</f>
        <v>135.85640769727019</v>
      </c>
      <c r="P8606" s="2">
        <f>ABS(O8606-'PV model'!$B$5)</f>
        <v>69.143592302729814</v>
      </c>
      <c r="Q8606" s="3">
        <f t="shared" si="1481"/>
        <v>89.357786512520818</v>
      </c>
      <c r="R8606" s="3">
        <f t="shared" si="1487"/>
        <v>0</v>
      </c>
      <c r="S8606" s="3">
        <f t="shared" si="1482"/>
        <v>0</v>
      </c>
      <c r="T8606" s="3">
        <f>(0.5*(1-COS(RADIANS(90-$X$3)))*(D8606+E8606)*'PV model'!$B$4)</f>
        <v>0</v>
      </c>
      <c r="U8606" s="3">
        <f t="shared" si="1488"/>
        <v>0</v>
      </c>
      <c r="V8606" s="3">
        <f>('PV model'!$B$13*(U8606/1000)*(1-'PV model'!$B$14*((20+C8606)-25))*'PV model'!$B$10)/'PV model'!$B$12</f>
        <v>0</v>
      </c>
    </row>
    <row r="8607" spans="1:22" x14ac:dyDescent="0.2">
      <c r="A8607" s="10">
        <f t="shared" si="1483"/>
        <v>359</v>
      </c>
      <c r="B8607" s="10">
        <f t="shared" si="1489"/>
        <v>10</v>
      </c>
      <c r="C8607" s="23">
        <v>7.1</v>
      </c>
      <c r="D8607" s="24">
        <v>0</v>
      </c>
      <c r="E8607" s="24">
        <v>5.2920000000000007</v>
      </c>
      <c r="F8607" s="48"/>
      <c r="G8607" s="48"/>
      <c r="H8607" s="1">
        <f t="shared" si="1490"/>
        <v>-23.402531906101775</v>
      </c>
      <c r="I8607" s="1">
        <f t="shared" si="1484"/>
        <v>-0.84801760760335898</v>
      </c>
      <c r="J8607" s="4">
        <f>B8607+('PV model'!$B$3/15)+(I8607/60)</f>
        <v>9.7091997065399429</v>
      </c>
      <c r="K8607" s="2">
        <f t="shared" si="1485"/>
        <v>34.362004401900855</v>
      </c>
      <c r="L8607" s="2">
        <f>DEGREES(ASIN((((COS(RADIANS('PV model'!$B$2))*COS(RADIANS(H8607))*COS(RADIANS(K8607)))+(SIN(RADIANS('PV model'!$B$2))*SIN(RADIANS(H8607)))))))</f>
        <v>5.8408251442920776</v>
      </c>
      <c r="M8607" s="3">
        <f t="shared" si="1480"/>
        <v>5.8408251442920776</v>
      </c>
      <c r="N8607" s="2">
        <f t="shared" si="1486"/>
        <v>31.37868694091198</v>
      </c>
      <c r="O8607" s="2">
        <f>IF('PV model'!$B$2&gt;0, 180-N8607,IF('PV model'!$B$2&lt;0,0-N8607,N8607))</f>
        <v>148.62131305908801</v>
      </c>
      <c r="P8607" s="2">
        <f>ABS(O8607-'PV model'!$B$5)</f>
        <v>56.37868694091199</v>
      </c>
      <c r="Q8607" s="3">
        <f t="shared" si="1481"/>
        <v>84.159174855707917</v>
      </c>
      <c r="R8607" s="3">
        <f t="shared" si="1487"/>
        <v>0</v>
      </c>
      <c r="S8607" s="3">
        <f t="shared" si="1482"/>
        <v>5.2920000000000007</v>
      </c>
      <c r="T8607" s="3">
        <f>(0.5*(1-COS(RADIANS(90-$X$3)))*(D8607+E8607)*'PV model'!$B$4)</f>
        <v>0</v>
      </c>
      <c r="U8607" s="3">
        <f t="shared" si="1488"/>
        <v>5.2920000000000007</v>
      </c>
      <c r="V8607" s="3">
        <f>('PV model'!$B$13*(U8607/1000)*(1-'PV model'!$B$14*((20+C8607)-25))*'PV model'!$B$10)/'PV model'!$B$12</f>
        <v>0.52454481811200004</v>
      </c>
    </row>
    <row r="8608" spans="1:22" x14ac:dyDescent="0.2">
      <c r="A8608" s="10">
        <f t="shared" si="1483"/>
        <v>359</v>
      </c>
      <c r="B8608" s="10">
        <f t="shared" si="1489"/>
        <v>11</v>
      </c>
      <c r="C8608" s="23">
        <v>6.6</v>
      </c>
      <c r="D8608" s="24">
        <v>0</v>
      </c>
      <c r="E8608" s="24">
        <v>18.521999999999998</v>
      </c>
      <c r="F8608" s="48"/>
      <c r="G8608" s="48"/>
      <c r="H8608" s="1">
        <f t="shared" si="1490"/>
        <v>-23.402531906101775</v>
      </c>
      <c r="I8608" s="1">
        <f t="shared" si="1484"/>
        <v>-0.84801760760335898</v>
      </c>
      <c r="J8608" s="4">
        <f>B8608+('PV model'!$B$3/15)+(I8608/60)</f>
        <v>10.709199706539943</v>
      </c>
      <c r="K8608" s="2">
        <f t="shared" si="1485"/>
        <v>19.362004401900855</v>
      </c>
      <c r="L8608" s="2">
        <f>DEGREES(ASIN((((COS(RADIANS('PV model'!$B$2))*COS(RADIANS(H8608))*COS(RADIANS(K8608)))+(SIN(RADIANS('PV model'!$B$2))*SIN(RADIANS(H8608)))))))</f>
        <v>9.3856840215341659</v>
      </c>
      <c r="M8608" s="3">
        <f t="shared" si="1480"/>
        <v>9.3856840215341659</v>
      </c>
      <c r="N8608" s="2">
        <f t="shared" si="1486"/>
        <v>17.96228689919095</v>
      </c>
      <c r="O8608" s="2">
        <f>IF('PV model'!$B$2&gt;0, 180-N8608,IF('PV model'!$B$2&lt;0,0-N8608,N8608))</f>
        <v>162.03771310080904</v>
      </c>
      <c r="P8608" s="2">
        <f>ABS(O8608-'PV model'!$B$5)</f>
        <v>42.962286899190957</v>
      </c>
      <c r="Q8608" s="3">
        <f t="shared" si="1481"/>
        <v>80.614315978465825</v>
      </c>
      <c r="R8608" s="3">
        <f t="shared" si="1487"/>
        <v>0</v>
      </c>
      <c r="S8608" s="3">
        <f t="shared" si="1482"/>
        <v>18.521999999999998</v>
      </c>
      <c r="T8608" s="3">
        <f>(0.5*(1-COS(RADIANS(90-$X$3)))*(D8608+E8608)*'PV model'!$B$4)</f>
        <v>0</v>
      </c>
      <c r="U8608" s="3">
        <f t="shared" si="1488"/>
        <v>18.521999999999998</v>
      </c>
      <c r="V8608" s="3">
        <f>('PV model'!$B$13*(U8608/1000)*(1-'PV model'!$B$14*((20+C8608)-25))*'PV model'!$B$10)/'PV model'!$B$12</f>
        <v>1.8396097816319996</v>
      </c>
    </row>
    <row r="8609" spans="1:22" x14ac:dyDescent="0.2">
      <c r="A8609" s="10">
        <f t="shared" si="1483"/>
        <v>359</v>
      </c>
      <c r="B8609" s="10">
        <f t="shared" si="1489"/>
        <v>12</v>
      </c>
      <c r="C8609" s="23">
        <v>6.1</v>
      </c>
      <c r="D8609" s="24">
        <v>0</v>
      </c>
      <c r="E8609" s="24">
        <v>29.988</v>
      </c>
      <c r="F8609" s="48"/>
      <c r="G8609" s="48"/>
      <c r="H8609" s="1">
        <f t="shared" si="1490"/>
        <v>-23.402531906101775</v>
      </c>
      <c r="I8609" s="1">
        <f t="shared" si="1484"/>
        <v>-0.84801760760335898</v>
      </c>
      <c r="J8609" s="4">
        <f>B8609+('PV model'!$B$3/15)+(I8609/60)</f>
        <v>11.709199706539943</v>
      </c>
      <c r="K8609" s="2">
        <f t="shared" si="1485"/>
        <v>4.3620044019008564</v>
      </c>
      <c r="L8609" s="2">
        <f>DEGREES(ASIN((((COS(RADIANS('PV model'!$B$2))*COS(RADIANS(H8609))*COS(RADIANS(K8609)))+(SIN(RADIANS('PV model'!$B$2))*SIN(RADIANS(H8609)))))))</f>
        <v>11.009568146330285</v>
      </c>
      <c r="M8609" s="3">
        <f t="shared" si="1480"/>
        <v>11.009568146330285</v>
      </c>
      <c r="N8609" s="2">
        <f t="shared" si="1486"/>
        <v>4.077734873813994</v>
      </c>
      <c r="O8609" s="2">
        <f>IF('PV model'!$B$2&gt;0, 180-N8609,IF('PV model'!$B$2&lt;0,0-N8609,N8609))</f>
        <v>175.92226512618601</v>
      </c>
      <c r="P8609" s="2">
        <f>ABS(O8609-'PV model'!$B$5)</f>
        <v>29.077734873813995</v>
      </c>
      <c r="Q8609" s="3">
        <f t="shared" si="1481"/>
        <v>78.990431853669719</v>
      </c>
      <c r="R8609" s="3">
        <f t="shared" si="1487"/>
        <v>0</v>
      </c>
      <c r="S8609" s="3">
        <f t="shared" si="1482"/>
        <v>29.988</v>
      </c>
      <c r="T8609" s="3">
        <f>(0.5*(1-COS(RADIANS(90-$X$3)))*(D8609+E8609)*'PV model'!$B$4)</f>
        <v>0</v>
      </c>
      <c r="U8609" s="3">
        <f t="shared" si="1488"/>
        <v>29.988</v>
      </c>
      <c r="V8609" s="3">
        <f>('PV model'!$B$13*(U8609/1000)*(1-'PV model'!$B$14*((20+C8609)-25))*'PV model'!$B$10)/'PV model'!$B$12</f>
        <v>2.984411037888</v>
      </c>
    </row>
    <row r="8610" spans="1:22" x14ac:dyDescent="0.2">
      <c r="A8610" s="10">
        <f t="shared" si="1483"/>
        <v>359</v>
      </c>
      <c r="B8610" s="10">
        <f t="shared" si="1489"/>
        <v>13</v>
      </c>
      <c r="C8610" s="23">
        <v>5.8</v>
      </c>
      <c r="D8610" s="24">
        <v>0</v>
      </c>
      <c r="E8610" s="24">
        <v>32.634</v>
      </c>
      <c r="F8610" s="48"/>
      <c r="G8610" s="48"/>
      <c r="H8610" s="1">
        <f t="shared" si="1490"/>
        <v>-23.402531906101775</v>
      </c>
      <c r="I8610" s="1">
        <f t="shared" si="1484"/>
        <v>-0.84801760760335898</v>
      </c>
      <c r="J8610" s="4">
        <f>B8610+('PV model'!$B$3/15)+(I8610/60)</f>
        <v>12.709199706539943</v>
      </c>
      <c r="K8610" s="2">
        <f t="shared" si="1485"/>
        <v>-10.637995598099144</v>
      </c>
      <c r="L8610" s="2">
        <f>DEGREES(ASIN((((COS(RADIANS('PV model'!$B$2))*COS(RADIANS(H8610))*COS(RADIANS(K8610)))+(SIN(RADIANS('PV model'!$B$2))*SIN(RADIANS(H8610)))))))</f>
        <v>10.576295301558526</v>
      </c>
      <c r="M8610" s="3">
        <f t="shared" si="1480"/>
        <v>10.576295301558526</v>
      </c>
      <c r="N8610" s="2">
        <f t="shared" si="1486"/>
        <v>-9.9241935205314675</v>
      </c>
      <c r="O8610" s="2">
        <f>IF('PV model'!$B$2&gt;0, 180-N8610,IF('PV model'!$B$2&lt;0,0-N8610,N8610))</f>
        <v>189.92419352053147</v>
      </c>
      <c r="P8610" s="2">
        <f>ABS(O8610-'PV model'!$B$5)</f>
        <v>15.075806479468525</v>
      </c>
      <c r="Q8610" s="3">
        <f t="shared" si="1481"/>
        <v>79.423704698441469</v>
      </c>
      <c r="R8610" s="3">
        <f t="shared" si="1487"/>
        <v>0</v>
      </c>
      <c r="S8610" s="3">
        <f t="shared" si="1482"/>
        <v>32.634</v>
      </c>
      <c r="T8610" s="3">
        <f>(0.5*(1-COS(RADIANS(90-$X$3)))*(D8610+E8610)*'PV model'!$B$4)</f>
        <v>0</v>
      </c>
      <c r="U8610" s="3">
        <f t="shared" si="1488"/>
        <v>32.634</v>
      </c>
      <c r="V8610" s="3">
        <f>('PV model'!$B$13*(U8610/1000)*(1-'PV model'!$B$14*((20+C8610)-25))*'PV model'!$B$10)/'PV model'!$B$12</f>
        <v>3.251655937152</v>
      </c>
    </row>
    <row r="8611" spans="1:22" x14ac:dyDescent="0.2">
      <c r="A8611" s="10">
        <f t="shared" si="1483"/>
        <v>359</v>
      </c>
      <c r="B8611" s="10">
        <f t="shared" si="1489"/>
        <v>14</v>
      </c>
      <c r="C8611" s="23">
        <v>5.5</v>
      </c>
      <c r="D8611" s="24">
        <v>0</v>
      </c>
      <c r="E8611" s="24">
        <v>27.342000000000002</v>
      </c>
      <c r="F8611" s="48"/>
      <c r="G8611" s="48"/>
      <c r="H8611" s="1">
        <f t="shared" si="1490"/>
        <v>-23.402531906101775</v>
      </c>
      <c r="I8611" s="1">
        <f t="shared" si="1484"/>
        <v>-0.84801760760335898</v>
      </c>
      <c r="J8611" s="4">
        <f>B8611+('PV model'!$B$3/15)+(I8611/60)</f>
        <v>13.709199706539943</v>
      </c>
      <c r="K8611" s="2">
        <f t="shared" si="1485"/>
        <v>-25.637995598099145</v>
      </c>
      <c r="L8611" s="2">
        <f>DEGREES(ASIN((((COS(RADIANS('PV model'!$B$2))*COS(RADIANS(H8611))*COS(RADIANS(K8611)))+(SIN(RADIANS('PV model'!$B$2))*SIN(RADIANS(H8611)))))))</f>
        <v>8.1231320681754422</v>
      </c>
      <c r="M8611" s="3">
        <f t="shared" si="1480"/>
        <v>8.1231320681754422</v>
      </c>
      <c r="N8611" s="2">
        <f t="shared" si="1486"/>
        <v>-23.647862252653873</v>
      </c>
      <c r="O8611" s="2">
        <f>IF('PV model'!$B$2&gt;0, 180-N8611,IF('PV model'!$B$2&lt;0,0-N8611,N8611))</f>
        <v>203.64786225265388</v>
      </c>
      <c r="P8611" s="2">
        <f>ABS(O8611-'PV model'!$B$5)</f>
        <v>1.35213774734612</v>
      </c>
      <c r="Q8611" s="3">
        <f t="shared" si="1481"/>
        <v>81.876867931824563</v>
      </c>
      <c r="R8611" s="3">
        <f t="shared" si="1487"/>
        <v>0</v>
      </c>
      <c r="S8611" s="3">
        <f t="shared" si="1482"/>
        <v>27.342000000000002</v>
      </c>
      <c r="T8611" s="3">
        <f>(0.5*(1-COS(RADIANS(90-$X$3)))*(D8611+E8611)*'PV model'!$B$4)</f>
        <v>0</v>
      </c>
      <c r="U8611" s="3">
        <f t="shared" si="1488"/>
        <v>27.342000000000002</v>
      </c>
      <c r="V8611" s="3">
        <f>('PV model'!$B$13*(U8611/1000)*(1-'PV model'!$B$14*((20+C8611)-25))*'PV model'!$B$10)/'PV model'!$B$12</f>
        <v>2.7276401073600001</v>
      </c>
    </row>
    <row r="8612" spans="1:22" x14ac:dyDescent="0.2">
      <c r="A8612" s="10">
        <f t="shared" si="1483"/>
        <v>359</v>
      </c>
      <c r="B8612" s="10">
        <f t="shared" si="1489"/>
        <v>15</v>
      </c>
      <c r="C8612" s="23">
        <v>5.2</v>
      </c>
      <c r="D8612" s="24">
        <v>0</v>
      </c>
      <c r="E8612" s="24">
        <v>14.112</v>
      </c>
      <c r="F8612" s="48"/>
      <c r="G8612" s="48"/>
      <c r="H8612" s="1">
        <f t="shared" si="1490"/>
        <v>-23.402531906101775</v>
      </c>
      <c r="I8612" s="1">
        <f t="shared" si="1484"/>
        <v>-0.84801760760335898</v>
      </c>
      <c r="J8612" s="4">
        <f>B8612+('PV model'!$B$3/15)+(I8612/60)</f>
        <v>14.709199706539943</v>
      </c>
      <c r="K8612" s="2">
        <f t="shared" si="1485"/>
        <v>-40.637995598099145</v>
      </c>
      <c r="L8612" s="2">
        <f>DEGREES(ASIN((((COS(RADIANS('PV model'!$B$2))*COS(RADIANS(H8612))*COS(RADIANS(K8612)))+(SIN(RADIANS('PV model'!$B$2))*SIN(RADIANS(H8612)))))))</f>
        <v>3.8486161166573742</v>
      </c>
      <c r="M8612" s="3">
        <f t="shared" si="1480"/>
        <v>3.8486161166573742</v>
      </c>
      <c r="N8612" s="2">
        <f t="shared" si="1486"/>
        <v>-36.802069684960692</v>
      </c>
      <c r="O8612" s="2">
        <f>IF('PV model'!$B$2&gt;0, 180-N8612,IF('PV model'!$B$2&lt;0,0-N8612,N8612))</f>
        <v>216.80206968496068</v>
      </c>
      <c r="P8612" s="2">
        <f>ABS(O8612-'PV model'!$B$5)</f>
        <v>11.802069684960685</v>
      </c>
      <c r="Q8612" s="3">
        <f t="shared" si="1481"/>
        <v>86.151383883342618</v>
      </c>
      <c r="R8612" s="3">
        <f t="shared" si="1487"/>
        <v>0</v>
      </c>
      <c r="S8612" s="3">
        <f t="shared" si="1482"/>
        <v>14.112</v>
      </c>
      <c r="T8612" s="3">
        <f>(0.5*(1-COS(RADIANS(90-$X$3)))*(D8612+E8612)*'PV model'!$B$4)</f>
        <v>0</v>
      </c>
      <c r="U8612" s="3">
        <f t="shared" si="1488"/>
        <v>14.112</v>
      </c>
      <c r="V8612" s="3">
        <f>('PV model'!$B$13*(U8612/1000)*(1-'PV model'!$B$14*((20+C8612)-25))*'PV model'!$B$10)/'PV model'!$B$12</f>
        <v>1.4095070115839998</v>
      </c>
    </row>
    <row r="8613" spans="1:22" x14ac:dyDescent="0.2">
      <c r="A8613" s="10">
        <f t="shared" si="1483"/>
        <v>359</v>
      </c>
      <c r="B8613" s="10">
        <f t="shared" si="1489"/>
        <v>16</v>
      </c>
      <c r="C8613" s="23">
        <v>5.0999999999999996</v>
      </c>
      <c r="D8613" s="24">
        <v>0</v>
      </c>
      <c r="E8613" s="24">
        <v>7.9380000000000006</v>
      </c>
      <c r="F8613" s="48"/>
      <c r="G8613" s="48"/>
      <c r="H8613" s="1">
        <f t="shared" si="1490"/>
        <v>-23.402531906101775</v>
      </c>
      <c r="I8613" s="1">
        <f t="shared" si="1484"/>
        <v>-0.84801760760335898</v>
      </c>
      <c r="J8613" s="4">
        <f>B8613+('PV model'!$B$3/15)+(I8613/60)</f>
        <v>15.709199706539943</v>
      </c>
      <c r="K8613" s="2">
        <f t="shared" si="1485"/>
        <v>-55.637995598099145</v>
      </c>
      <c r="L8613" s="2">
        <f>DEGREES(ASIN((((COS(RADIANS('PV model'!$B$2))*COS(RADIANS(H8613))*COS(RADIANS(K8613)))+(SIN(RADIANS('PV model'!$B$2))*SIN(RADIANS(H8613)))))))</f>
        <v>-1.9450646326661281</v>
      </c>
      <c r="M8613" s="3">
        <f t="shared" si="1480"/>
        <v>0</v>
      </c>
      <c r="N8613" s="2">
        <f t="shared" si="1486"/>
        <v>-49.289749970992823</v>
      </c>
      <c r="O8613" s="2">
        <f>IF('PV model'!$B$2&gt;0, 180-N8613,IF('PV model'!$B$2&lt;0,0-N8613,N8613))</f>
        <v>229.28974997099283</v>
      </c>
      <c r="P8613" s="2">
        <f>ABS(O8613-'PV model'!$B$5)</f>
        <v>24.28974997099283</v>
      </c>
      <c r="Q8613" s="3">
        <f t="shared" si="1481"/>
        <v>91.945064632666131</v>
      </c>
      <c r="R8613" s="3">
        <f t="shared" si="1487"/>
        <v>0</v>
      </c>
      <c r="S8613" s="3">
        <f t="shared" si="1482"/>
        <v>7.9380000000000006</v>
      </c>
      <c r="T8613" s="3">
        <f>(0.5*(1-COS(RADIANS(90-$X$3)))*(D8613+E8613)*'PV model'!$B$4)</f>
        <v>0</v>
      </c>
      <c r="U8613" s="3">
        <f t="shared" si="1488"/>
        <v>7.9380000000000006</v>
      </c>
      <c r="V8613" s="3">
        <f>('PV model'!$B$13*(U8613/1000)*(1-'PV model'!$B$14*((20+C8613)-25))*'PV model'!$B$10)/'PV model'!$B$12</f>
        <v>0.79316508700800004</v>
      </c>
    </row>
    <row r="8614" spans="1:22" x14ac:dyDescent="0.2">
      <c r="A8614" s="10">
        <f t="shared" si="1483"/>
        <v>359</v>
      </c>
      <c r="B8614" s="10">
        <f t="shared" si="1489"/>
        <v>17</v>
      </c>
      <c r="C8614" s="23">
        <v>4.9000000000000004</v>
      </c>
      <c r="D8614" s="24">
        <v>0</v>
      </c>
      <c r="E8614" s="24">
        <v>0</v>
      </c>
      <c r="F8614" s="48"/>
      <c r="G8614" s="48"/>
      <c r="H8614" s="1">
        <f t="shared" si="1490"/>
        <v>-23.402531906101775</v>
      </c>
      <c r="I8614" s="1">
        <f t="shared" si="1484"/>
        <v>-0.84801760760335898</v>
      </c>
      <c r="J8614" s="4">
        <f>B8614+('PV model'!$B$3/15)+(I8614/60)</f>
        <v>16.709199706539945</v>
      </c>
      <c r="K8614" s="2">
        <f t="shared" si="1485"/>
        <v>-70.637995598099167</v>
      </c>
      <c r="L8614" s="2">
        <f>DEGREES(ASIN((((COS(RADIANS('PV model'!$B$2))*COS(RADIANS(H8614))*COS(RADIANS(K8614)))+(SIN(RADIANS('PV model'!$B$2))*SIN(RADIANS(H8614)))))))</f>
        <v>-8.9166359114457396</v>
      </c>
      <c r="M8614" s="3">
        <f t="shared" si="1480"/>
        <v>0</v>
      </c>
      <c r="N8614" s="2">
        <f t="shared" si="1486"/>
        <v>-61.213960113294313</v>
      </c>
      <c r="O8614" s="2">
        <f>IF('PV model'!$B$2&gt;0, 180-N8614,IF('PV model'!$B$2&lt;0,0-N8614,N8614))</f>
        <v>241.21396011329432</v>
      </c>
      <c r="P8614" s="2">
        <f>ABS(O8614-'PV model'!$B$5)</f>
        <v>36.21396011329432</v>
      </c>
      <c r="Q8614" s="3">
        <f t="shared" si="1481"/>
        <v>98.916635911445738</v>
      </c>
      <c r="R8614" s="3">
        <f t="shared" si="1487"/>
        <v>0</v>
      </c>
      <c r="S8614" s="3">
        <f t="shared" si="1482"/>
        <v>0</v>
      </c>
      <c r="T8614" s="3">
        <f>(0.5*(1-COS(RADIANS(90-$X$3)))*(D8614+E8614)*'PV model'!$B$4)</f>
        <v>0</v>
      </c>
      <c r="U8614" s="3">
        <f t="shared" si="1488"/>
        <v>0</v>
      </c>
      <c r="V8614" s="3">
        <f>('PV model'!$B$13*(U8614/1000)*(1-'PV model'!$B$14*((20+C8614)-25))*'PV model'!$B$10)/'PV model'!$B$12</f>
        <v>0</v>
      </c>
    </row>
    <row r="8615" spans="1:22" x14ac:dyDescent="0.2">
      <c r="A8615" s="10">
        <f t="shared" si="1483"/>
        <v>359</v>
      </c>
      <c r="B8615" s="10">
        <f t="shared" si="1489"/>
        <v>18</v>
      </c>
      <c r="C8615" s="23">
        <v>4.8</v>
      </c>
      <c r="D8615" s="24">
        <v>0</v>
      </c>
      <c r="E8615" s="24">
        <v>0</v>
      </c>
      <c r="F8615" s="48"/>
      <c r="G8615" s="48"/>
      <c r="H8615" s="1">
        <f t="shared" si="1490"/>
        <v>-23.402531906101775</v>
      </c>
      <c r="I8615" s="1">
        <f t="shared" si="1484"/>
        <v>-0.84801760760335898</v>
      </c>
      <c r="J8615" s="4">
        <f>B8615+('PV model'!$B$3/15)+(I8615/60)</f>
        <v>17.709199706539945</v>
      </c>
      <c r="K8615" s="2">
        <f t="shared" si="1485"/>
        <v>-85.637995598099167</v>
      </c>
      <c r="L8615" s="2">
        <f>DEGREES(ASIN((((COS(RADIANS('PV model'!$B$2))*COS(RADIANS(H8615))*COS(RADIANS(K8615)))+(SIN(RADIANS('PV model'!$B$2))*SIN(RADIANS(H8615)))))))</f>
        <v>-16.726149408109549</v>
      </c>
      <c r="M8615" s="3">
        <f t="shared" si="1480"/>
        <v>0</v>
      </c>
      <c r="N8615" s="2">
        <f t="shared" si="1486"/>
        <v>-72.843965804646885</v>
      </c>
      <c r="O8615" s="2">
        <f>IF('PV model'!$B$2&gt;0, 180-N8615,IF('PV model'!$B$2&lt;0,0-N8615,N8615))</f>
        <v>252.84396580464687</v>
      </c>
      <c r="P8615" s="2">
        <f>ABS(O8615-'PV model'!$B$5)</f>
        <v>47.843965804646871</v>
      </c>
      <c r="Q8615" s="3">
        <f t="shared" si="1481"/>
        <v>106.72614940810955</v>
      </c>
      <c r="R8615" s="3">
        <f t="shared" si="1487"/>
        <v>0</v>
      </c>
      <c r="S8615" s="3">
        <f t="shared" si="1482"/>
        <v>0</v>
      </c>
      <c r="T8615" s="3">
        <f>(0.5*(1-COS(RADIANS(90-$X$3)))*(D8615+E8615)*'PV model'!$B$4)</f>
        <v>0</v>
      </c>
      <c r="U8615" s="3">
        <f t="shared" si="1488"/>
        <v>0</v>
      </c>
      <c r="V8615" s="3">
        <f>('PV model'!$B$13*(U8615/1000)*(1-'PV model'!$B$14*((20+C8615)-25))*'PV model'!$B$10)/'PV model'!$B$12</f>
        <v>0</v>
      </c>
    </row>
    <row r="8616" spans="1:22" x14ac:dyDescent="0.2">
      <c r="A8616" s="10">
        <f t="shared" si="1483"/>
        <v>359</v>
      </c>
      <c r="B8616" s="10">
        <f t="shared" si="1489"/>
        <v>19</v>
      </c>
      <c r="C8616" s="23">
        <v>4.3</v>
      </c>
      <c r="D8616" s="24">
        <v>0</v>
      </c>
      <c r="E8616" s="24">
        <v>0</v>
      </c>
      <c r="F8616" s="48"/>
      <c r="G8616" s="48"/>
      <c r="H8616" s="1">
        <f t="shared" si="1490"/>
        <v>-23.402531906101775</v>
      </c>
      <c r="I8616" s="1">
        <f t="shared" si="1484"/>
        <v>-0.84801760760335898</v>
      </c>
      <c r="J8616" s="4">
        <f>B8616+('PV model'!$B$3/15)+(I8616/60)</f>
        <v>18.709199706539945</v>
      </c>
      <c r="K8616" s="2">
        <f t="shared" si="1485"/>
        <v>-100.63799559809917</v>
      </c>
      <c r="L8616" s="2">
        <f>DEGREES(ASIN((((COS(RADIANS('PV model'!$B$2))*COS(RADIANS(H8616))*COS(RADIANS(K8616)))+(SIN(RADIANS('PV model'!$B$2))*SIN(RADIANS(H8616)))))))</f>
        <v>-25.042621192153145</v>
      </c>
      <c r="M8616" s="3">
        <f t="shared" si="1480"/>
        <v>0</v>
      </c>
      <c r="N8616" s="2">
        <f t="shared" si="1486"/>
        <v>-84.594447015082125</v>
      </c>
      <c r="O8616" s="2">
        <f>IF('PV model'!$B$2&gt;0, 180-N8616,IF('PV model'!$B$2&lt;0,0-N8616,N8616))</f>
        <v>264.5944470150821</v>
      </c>
      <c r="P8616" s="2">
        <f>ABS(O8616-'PV model'!$B$5)</f>
        <v>59.594447015082096</v>
      </c>
      <c r="Q8616" s="3">
        <f t="shared" si="1481"/>
        <v>115.04262119215313</v>
      </c>
      <c r="R8616" s="3">
        <f t="shared" si="1487"/>
        <v>0</v>
      </c>
      <c r="S8616" s="3">
        <f t="shared" si="1482"/>
        <v>0</v>
      </c>
      <c r="T8616" s="3">
        <f>(0.5*(1-COS(RADIANS(90-$X$3)))*(D8616+E8616)*'PV model'!$B$4)</f>
        <v>0</v>
      </c>
      <c r="U8616" s="3">
        <f t="shared" si="1488"/>
        <v>0</v>
      </c>
      <c r="V8616" s="3">
        <f>('PV model'!$B$13*(U8616/1000)*(1-'PV model'!$B$14*((20+C8616)-25))*'PV model'!$B$10)/'PV model'!$B$12</f>
        <v>0</v>
      </c>
    </row>
    <row r="8617" spans="1:22" x14ac:dyDescent="0.2">
      <c r="A8617" s="10">
        <f t="shared" si="1483"/>
        <v>359</v>
      </c>
      <c r="B8617" s="10">
        <f t="shared" si="1489"/>
        <v>20</v>
      </c>
      <c r="C8617" s="23">
        <v>3.7</v>
      </c>
      <c r="D8617" s="24">
        <v>0</v>
      </c>
      <c r="E8617" s="24">
        <v>0</v>
      </c>
      <c r="F8617" s="48"/>
      <c r="G8617" s="48"/>
      <c r="H8617" s="1">
        <f t="shared" si="1490"/>
        <v>-23.402531906101775</v>
      </c>
      <c r="I8617" s="1">
        <f t="shared" si="1484"/>
        <v>-0.84801760760335898</v>
      </c>
      <c r="J8617" s="4">
        <f>B8617+('PV model'!$B$3/15)+(I8617/60)</f>
        <v>19.709199706539945</v>
      </c>
      <c r="K8617" s="2">
        <f t="shared" si="1485"/>
        <v>-115.63799559809917</v>
      </c>
      <c r="L8617" s="2">
        <f>DEGREES(ASIN((((COS(RADIANS('PV model'!$B$2))*COS(RADIANS(H8617))*COS(RADIANS(K8617)))+(SIN(RADIANS('PV model'!$B$2))*SIN(RADIANS(H8617)))))))</f>
        <v>-33.521343547569096</v>
      </c>
      <c r="M8617" s="3">
        <f t="shared" si="1480"/>
        <v>0</v>
      </c>
      <c r="N8617" s="2">
        <f t="shared" si="1486"/>
        <v>-82.952767400522845</v>
      </c>
      <c r="O8617" s="2">
        <f>IF('PV model'!$B$2&gt;0, 180-N8617,IF('PV model'!$B$2&lt;0,0-N8617,N8617))</f>
        <v>262.95276740052282</v>
      </c>
      <c r="P8617" s="2">
        <f>ABS(O8617-'PV model'!$B$5)</f>
        <v>57.952767400522816</v>
      </c>
      <c r="Q8617" s="3">
        <f t="shared" si="1481"/>
        <v>123.5213435475691</v>
      </c>
      <c r="R8617" s="3">
        <f t="shared" si="1487"/>
        <v>0</v>
      </c>
      <c r="S8617" s="3">
        <f t="shared" si="1482"/>
        <v>0</v>
      </c>
      <c r="T8617" s="3">
        <f>(0.5*(1-COS(RADIANS(90-$X$3)))*(D8617+E8617)*'PV model'!$B$4)</f>
        <v>0</v>
      </c>
      <c r="U8617" s="3">
        <f t="shared" si="1488"/>
        <v>0</v>
      </c>
      <c r="V8617" s="3">
        <f>('PV model'!$B$13*(U8617/1000)*(1-'PV model'!$B$14*((20+C8617)-25))*'PV model'!$B$10)/'PV model'!$B$12</f>
        <v>0</v>
      </c>
    </row>
    <row r="8618" spans="1:22" x14ac:dyDescent="0.2">
      <c r="A8618" s="10">
        <f t="shared" si="1483"/>
        <v>359</v>
      </c>
      <c r="B8618" s="10">
        <f t="shared" si="1489"/>
        <v>21</v>
      </c>
      <c r="C8618" s="23">
        <v>3.2</v>
      </c>
      <c r="D8618" s="24">
        <v>0</v>
      </c>
      <c r="E8618" s="24">
        <v>0</v>
      </c>
      <c r="F8618" s="48"/>
      <c r="G8618" s="48"/>
      <c r="H8618" s="1">
        <f t="shared" si="1490"/>
        <v>-23.402531906101775</v>
      </c>
      <c r="I8618" s="1">
        <f t="shared" si="1484"/>
        <v>-0.84801760760335898</v>
      </c>
      <c r="J8618" s="4">
        <f>B8618+('PV model'!$B$3/15)+(I8618/60)</f>
        <v>20.709199706539945</v>
      </c>
      <c r="K8618" s="2">
        <f t="shared" si="1485"/>
        <v>-130.63799559809917</v>
      </c>
      <c r="L8618" s="2">
        <f>DEGREES(ASIN((((COS(RADIANS('PV model'!$B$2))*COS(RADIANS(H8618))*COS(RADIANS(K8618)))+(SIN(RADIANS('PV model'!$B$2))*SIN(RADIANS(H8618)))))))</f>
        <v>-41.749511515774337</v>
      </c>
      <c r="M8618" s="3">
        <f t="shared" si="1480"/>
        <v>0</v>
      </c>
      <c r="N8618" s="2">
        <f t="shared" si="1486"/>
        <v>-68.979727020876652</v>
      </c>
      <c r="O8618" s="2">
        <f>IF('PV model'!$B$2&gt;0, 180-N8618,IF('PV model'!$B$2&lt;0,0-N8618,N8618))</f>
        <v>248.97972702087665</v>
      </c>
      <c r="P8618" s="2">
        <f>ABS(O8618-'PV model'!$B$5)</f>
        <v>43.979727020876652</v>
      </c>
      <c r="Q8618" s="3">
        <f t="shared" si="1481"/>
        <v>131.74951151577434</v>
      </c>
      <c r="R8618" s="3">
        <f t="shared" si="1487"/>
        <v>0</v>
      </c>
      <c r="S8618" s="3">
        <f t="shared" si="1482"/>
        <v>0</v>
      </c>
      <c r="T8618" s="3">
        <f>(0.5*(1-COS(RADIANS(90-$X$3)))*(D8618+E8618)*'PV model'!$B$4)</f>
        <v>0</v>
      </c>
      <c r="U8618" s="3">
        <f t="shared" si="1488"/>
        <v>0</v>
      </c>
      <c r="V8618" s="3">
        <f>('PV model'!$B$13*(U8618/1000)*(1-'PV model'!$B$14*((20+C8618)-25))*'PV model'!$B$10)/'PV model'!$B$12</f>
        <v>0</v>
      </c>
    </row>
    <row r="8619" spans="1:22" x14ac:dyDescent="0.2">
      <c r="A8619" s="10">
        <f t="shared" si="1483"/>
        <v>359</v>
      </c>
      <c r="B8619" s="10">
        <f t="shared" si="1489"/>
        <v>22</v>
      </c>
      <c r="C8619" s="23">
        <v>3.7</v>
      </c>
      <c r="D8619" s="24">
        <v>0</v>
      </c>
      <c r="E8619" s="24">
        <v>0</v>
      </c>
      <c r="F8619" s="48"/>
      <c r="G8619" s="48"/>
      <c r="H8619" s="1">
        <f t="shared" si="1490"/>
        <v>-23.402531906101775</v>
      </c>
      <c r="I8619" s="1">
        <f t="shared" si="1484"/>
        <v>-0.84801760760335898</v>
      </c>
      <c r="J8619" s="4">
        <f>B8619+('PV model'!$B$3/15)+(I8619/60)</f>
        <v>21.709199706539945</v>
      </c>
      <c r="K8619" s="2">
        <f t="shared" si="1485"/>
        <v>-145.63799559809917</v>
      </c>
      <c r="L8619" s="2">
        <f>DEGREES(ASIN((((COS(RADIANS('PV model'!$B$2))*COS(RADIANS(H8619))*COS(RADIANS(K8619)))+(SIN(RADIANS('PV model'!$B$2))*SIN(RADIANS(H8619)))))))</f>
        <v>-49.150648815859476</v>
      </c>
      <c r="M8619" s="3">
        <f t="shared" si="1480"/>
        <v>0</v>
      </c>
      <c r="N8619" s="2">
        <f t="shared" si="1486"/>
        <v>-52.367580630197388</v>
      </c>
      <c r="O8619" s="2">
        <f>IF('PV model'!$B$2&gt;0, 180-N8619,IF('PV model'!$B$2&lt;0,0-N8619,N8619))</f>
        <v>232.36758063019738</v>
      </c>
      <c r="P8619" s="2">
        <f>ABS(O8619-'PV model'!$B$5)</f>
        <v>27.367580630197381</v>
      </c>
      <c r="Q8619" s="3">
        <f t="shared" si="1481"/>
        <v>139.15064881585945</v>
      </c>
      <c r="R8619" s="3">
        <f t="shared" si="1487"/>
        <v>0</v>
      </c>
      <c r="S8619" s="3">
        <f t="shared" si="1482"/>
        <v>0</v>
      </c>
      <c r="T8619" s="3">
        <f>(0.5*(1-COS(RADIANS(90-$X$3)))*(D8619+E8619)*'PV model'!$B$4)</f>
        <v>0</v>
      </c>
      <c r="U8619" s="3">
        <f t="shared" si="1488"/>
        <v>0</v>
      </c>
      <c r="V8619" s="3">
        <f>('PV model'!$B$13*(U8619/1000)*(1-'PV model'!$B$14*((20+C8619)-25))*'PV model'!$B$10)/'PV model'!$B$12</f>
        <v>0</v>
      </c>
    </row>
    <row r="8620" spans="1:22" x14ac:dyDescent="0.2">
      <c r="A8620" s="10">
        <f t="shared" si="1483"/>
        <v>359</v>
      </c>
      <c r="B8620" s="10">
        <f t="shared" si="1489"/>
        <v>23</v>
      </c>
      <c r="C8620" s="23">
        <v>4.3</v>
      </c>
      <c r="D8620" s="24">
        <v>0</v>
      </c>
      <c r="E8620" s="24">
        <v>0</v>
      </c>
      <c r="F8620" s="48"/>
      <c r="G8620" s="48"/>
      <c r="H8620" s="1">
        <f t="shared" si="1490"/>
        <v>-23.402531906101775</v>
      </c>
      <c r="I8620" s="1">
        <f t="shared" si="1484"/>
        <v>-0.84801760760335898</v>
      </c>
      <c r="J8620" s="4">
        <f>B8620+('PV model'!$B$3/15)+(I8620/60)</f>
        <v>22.709199706539945</v>
      </c>
      <c r="K8620" s="2">
        <f t="shared" si="1485"/>
        <v>-160.63799559809917</v>
      </c>
      <c r="L8620" s="2">
        <f>DEGREES(ASIN((((COS(RADIANS('PV model'!$B$2))*COS(RADIANS(H8620))*COS(RADIANS(K8620)))+(SIN(RADIANS('PV model'!$B$2))*SIN(RADIANS(H8620)))))))</f>
        <v>-54.859817114707155</v>
      </c>
      <c r="M8620" s="3">
        <f t="shared" si="1480"/>
        <v>0</v>
      </c>
      <c r="N8620" s="2">
        <f t="shared" si="1486"/>
        <v>-31.912256431789601</v>
      </c>
      <c r="O8620" s="2">
        <f>IF('PV model'!$B$2&gt;0, 180-N8620,IF('PV model'!$B$2&lt;0,0-N8620,N8620))</f>
        <v>211.91225643178961</v>
      </c>
      <c r="P8620" s="2">
        <f>ABS(O8620-'PV model'!$B$5)</f>
        <v>6.9122564317896149</v>
      </c>
      <c r="Q8620" s="3">
        <f t="shared" si="1481"/>
        <v>144.85981711470714</v>
      </c>
      <c r="R8620" s="3">
        <f t="shared" si="1487"/>
        <v>0</v>
      </c>
      <c r="S8620" s="3">
        <f t="shared" si="1482"/>
        <v>0</v>
      </c>
      <c r="T8620" s="3">
        <f>(0.5*(1-COS(RADIANS(90-$X$3)))*(D8620+E8620)*'PV model'!$B$4)</f>
        <v>0</v>
      </c>
      <c r="U8620" s="3">
        <f t="shared" si="1488"/>
        <v>0</v>
      </c>
      <c r="V8620" s="3">
        <f>('PV model'!$B$13*(U8620/1000)*(1-'PV model'!$B$14*((20+C8620)-25))*'PV model'!$B$10)/'PV model'!$B$12</f>
        <v>0</v>
      </c>
    </row>
    <row r="8621" spans="1:22" x14ac:dyDescent="0.2">
      <c r="A8621" s="10">
        <f t="shared" si="1483"/>
        <v>359</v>
      </c>
      <c r="B8621" s="10">
        <f t="shared" si="1489"/>
        <v>24</v>
      </c>
      <c r="C8621" s="23">
        <v>4.8</v>
      </c>
      <c r="D8621" s="24">
        <v>0</v>
      </c>
      <c r="E8621" s="24">
        <v>0</v>
      </c>
      <c r="F8621" s="48"/>
      <c r="G8621" s="48"/>
      <c r="H8621" s="1">
        <f t="shared" si="1490"/>
        <v>-23.402531906101775</v>
      </c>
      <c r="I8621" s="1">
        <f t="shared" si="1484"/>
        <v>-0.84801760760335898</v>
      </c>
      <c r="J8621" s="4">
        <f>B8621+('PV model'!$B$3/15)+(I8621/60)</f>
        <v>23.709199706539945</v>
      </c>
      <c r="K8621" s="2">
        <f t="shared" si="1485"/>
        <v>-175.63799559809917</v>
      </c>
      <c r="L8621" s="2">
        <f>DEGREES(ASIN((((COS(RADIANS('PV model'!$B$2))*COS(RADIANS(H8621))*COS(RADIANS(K8621)))+(SIN(RADIANS('PV model'!$B$2))*SIN(RADIANS(H8621)))))))</f>
        <v>-57.740541536078659</v>
      </c>
      <c r="M8621" s="3">
        <f t="shared" si="1480"/>
        <v>0</v>
      </c>
      <c r="N8621" s="2">
        <f t="shared" si="1486"/>
        <v>-7.5143121393615386</v>
      </c>
      <c r="O8621" s="2">
        <f>IF('PV model'!$B$2&gt;0, 180-N8621,IF('PV model'!$B$2&lt;0,0-N8621,N8621))</f>
        <v>187.51431213936155</v>
      </c>
      <c r="P8621" s="2">
        <f>ABS(O8621-'PV model'!$B$5)</f>
        <v>17.48568786063845</v>
      </c>
      <c r="Q8621" s="3">
        <f t="shared" si="1481"/>
        <v>147.74054153607867</v>
      </c>
      <c r="R8621" s="3">
        <f t="shared" si="1487"/>
        <v>0</v>
      </c>
      <c r="S8621" s="3">
        <f t="shared" si="1482"/>
        <v>0</v>
      </c>
      <c r="T8621" s="3">
        <f>(0.5*(1-COS(RADIANS(90-$X$3)))*(D8621+E8621)*'PV model'!$B$4)</f>
        <v>0</v>
      </c>
      <c r="U8621" s="3">
        <f t="shared" si="1488"/>
        <v>0</v>
      </c>
      <c r="V8621" s="3">
        <f>('PV model'!$B$13*(U8621/1000)*(1-'PV model'!$B$14*((20+C8621)-25))*'PV model'!$B$10)/'PV model'!$B$12</f>
        <v>0</v>
      </c>
    </row>
    <row r="8622" spans="1:22" x14ac:dyDescent="0.2">
      <c r="A8622" s="10">
        <f t="shared" si="1483"/>
        <v>360</v>
      </c>
      <c r="B8622" s="10">
        <f t="shared" si="1489"/>
        <v>1</v>
      </c>
      <c r="C8622" s="23">
        <v>4.7</v>
      </c>
      <c r="D8622" s="24">
        <v>0</v>
      </c>
      <c r="E8622" s="24">
        <v>0</v>
      </c>
      <c r="F8622" s="48"/>
      <c r="G8622" s="48"/>
      <c r="H8622" s="1">
        <f t="shared" si="1490"/>
        <v>-23.36961153854292</v>
      </c>
      <c r="I8622" s="1">
        <f t="shared" si="1484"/>
        <v>-1.3144685609044737</v>
      </c>
      <c r="J8622" s="4">
        <f>B8622+('PV model'!$B$3/15)+(I8622/60)</f>
        <v>0.70142552398492553</v>
      </c>
      <c r="K8622" s="2">
        <f t="shared" si="1485"/>
        <v>169.47861714022613</v>
      </c>
      <c r="L8622" s="2">
        <f>DEGREES(ASIN((((COS(RADIANS('PV model'!$B$2))*COS(RADIANS(H8622))*COS(RADIANS(K8622)))+(SIN(RADIANS('PV model'!$B$2))*SIN(RADIANS(H8622)))))))</f>
        <v>-56.939825235999606</v>
      </c>
      <c r="M8622" s="3">
        <f t="shared" si="1480"/>
        <v>0</v>
      </c>
      <c r="N8622" s="2">
        <f t="shared" si="1486"/>
        <v>17.894884712528235</v>
      </c>
      <c r="O8622" s="2">
        <f>IF('PV model'!$B$2&gt;0, 180-N8622,IF('PV model'!$B$2&lt;0,0-N8622,N8622))</f>
        <v>162.10511528747176</v>
      </c>
      <c r="P8622" s="2">
        <f>ABS(O8622-'PV model'!$B$5)</f>
        <v>42.894884712528238</v>
      </c>
      <c r="Q8622" s="3">
        <f t="shared" si="1481"/>
        <v>146.93982523599962</v>
      </c>
      <c r="R8622" s="3">
        <f t="shared" si="1487"/>
        <v>0</v>
      </c>
      <c r="S8622" s="3">
        <f t="shared" si="1482"/>
        <v>0</v>
      </c>
      <c r="T8622" s="3">
        <f>(0.5*(1-COS(RADIANS(90-$X$3)))*(D8622+E8622)*'PV model'!$B$4)</f>
        <v>0</v>
      </c>
      <c r="U8622" s="3">
        <f t="shared" si="1488"/>
        <v>0</v>
      </c>
      <c r="V8622" s="3">
        <f>('PV model'!$B$13*(U8622/1000)*(1-'PV model'!$B$14*((20+C8622)-25))*'PV model'!$B$10)/'PV model'!$B$12</f>
        <v>0</v>
      </c>
    </row>
    <row r="8623" spans="1:22" x14ac:dyDescent="0.2">
      <c r="A8623" s="10">
        <f t="shared" si="1483"/>
        <v>360</v>
      </c>
      <c r="B8623" s="10">
        <f t="shared" si="1489"/>
        <v>2</v>
      </c>
      <c r="C8623" s="23">
        <v>4.5</v>
      </c>
      <c r="D8623" s="24">
        <v>0</v>
      </c>
      <c r="E8623" s="24">
        <v>0</v>
      </c>
      <c r="F8623" s="48"/>
      <c r="G8623" s="48"/>
      <c r="H8623" s="1">
        <f t="shared" si="1490"/>
        <v>-23.36961153854292</v>
      </c>
      <c r="I8623" s="1">
        <f t="shared" si="1484"/>
        <v>-1.3144685609044737</v>
      </c>
      <c r="J8623" s="4">
        <f>B8623+('PV model'!$B$3/15)+(I8623/60)</f>
        <v>1.7014255239849254</v>
      </c>
      <c r="K8623" s="2">
        <f t="shared" si="1485"/>
        <v>154.47861714022613</v>
      </c>
      <c r="L8623" s="2">
        <f>DEGREES(ASIN((((COS(RADIANS('PV model'!$B$2))*COS(RADIANS(H8623))*COS(RADIANS(K8623)))+(SIN(RADIANS('PV model'!$B$2))*SIN(RADIANS(H8623)))))))</f>
        <v>-52.759889545411582</v>
      </c>
      <c r="M8623" s="3">
        <f t="shared" si="1480"/>
        <v>0</v>
      </c>
      <c r="N8623" s="2">
        <f t="shared" si="1486"/>
        <v>40.81020436726908</v>
      </c>
      <c r="O8623" s="2">
        <f>IF('PV model'!$B$2&gt;0, 180-N8623,IF('PV model'!$B$2&lt;0,0-N8623,N8623))</f>
        <v>139.18979563273092</v>
      </c>
      <c r="P8623" s="2">
        <f>ABS(O8623-'PV model'!$B$5)</f>
        <v>65.81020436726908</v>
      </c>
      <c r="Q8623" s="3">
        <f t="shared" si="1481"/>
        <v>142.7598895454116</v>
      </c>
      <c r="R8623" s="3">
        <f t="shared" si="1487"/>
        <v>0</v>
      </c>
      <c r="S8623" s="3">
        <f t="shared" si="1482"/>
        <v>0</v>
      </c>
      <c r="T8623" s="3">
        <f>(0.5*(1-COS(RADIANS(90-$X$3)))*(D8623+E8623)*'PV model'!$B$4)</f>
        <v>0</v>
      </c>
      <c r="U8623" s="3">
        <f t="shared" si="1488"/>
        <v>0</v>
      </c>
      <c r="V8623" s="3">
        <f>('PV model'!$B$13*(U8623/1000)*(1-'PV model'!$B$14*((20+C8623)-25))*'PV model'!$B$10)/'PV model'!$B$12</f>
        <v>0</v>
      </c>
    </row>
    <row r="8624" spans="1:22" x14ac:dyDescent="0.2">
      <c r="A8624" s="10">
        <f t="shared" si="1483"/>
        <v>360</v>
      </c>
      <c r="B8624" s="10">
        <f t="shared" si="1489"/>
        <v>3</v>
      </c>
      <c r="C8624" s="23">
        <v>4.4000000000000004</v>
      </c>
      <c r="D8624" s="24">
        <v>0</v>
      </c>
      <c r="E8624" s="24">
        <v>0</v>
      </c>
      <c r="F8624" s="48"/>
      <c r="G8624" s="48"/>
      <c r="H8624" s="1">
        <f t="shared" si="1490"/>
        <v>-23.36961153854292</v>
      </c>
      <c r="I8624" s="1">
        <f t="shared" si="1484"/>
        <v>-1.3144685609044737</v>
      </c>
      <c r="J8624" s="4">
        <f>B8624+('PV model'!$B$3/15)+(I8624/60)</f>
        <v>2.7014255239849252</v>
      </c>
      <c r="K8624" s="2">
        <f t="shared" si="1485"/>
        <v>139.47861714022613</v>
      </c>
      <c r="L8624" s="2">
        <f>DEGREES(ASIN((((COS(RADIANS('PV model'!$B$2))*COS(RADIANS(H8624))*COS(RADIANS(K8624)))+(SIN(RADIANS('PV model'!$B$2))*SIN(RADIANS(H8624)))))))</f>
        <v>-46.231372651882346</v>
      </c>
      <c r="M8624" s="3">
        <f t="shared" si="1480"/>
        <v>0</v>
      </c>
      <c r="N8624" s="2">
        <f t="shared" si="1486"/>
        <v>59.565503886304739</v>
      </c>
      <c r="O8624" s="2">
        <f>IF('PV model'!$B$2&gt;0, 180-N8624,IF('PV model'!$B$2&lt;0,0-N8624,N8624))</f>
        <v>120.43449611369526</v>
      </c>
      <c r="P8624" s="2">
        <f>ABS(O8624-'PV model'!$B$5)</f>
        <v>84.565503886304739</v>
      </c>
      <c r="Q8624" s="3">
        <f t="shared" si="1481"/>
        <v>136.23137265188234</v>
      </c>
      <c r="R8624" s="3">
        <f t="shared" si="1487"/>
        <v>0</v>
      </c>
      <c r="S8624" s="3">
        <f t="shared" si="1482"/>
        <v>0</v>
      </c>
      <c r="T8624" s="3">
        <f>(0.5*(1-COS(RADIANS(90-$X$3)))*(D8624+E8624)*'PV model'!$B$4)</f>
        <v>0</v>
      </c>
      <c r="U8624" s="3">
        <f t="shared" si="1488"/>
        <v>0</v>
      </c>
      <c r="V8624" s="3">
        <f>('PV model'!$B$13*(U8624/1000)*(1-'PV model'!$B$14*((20+C8624)-25))*'PV model'!$B$10)/'PV model'!$B$12</f>
        <v>0</v>
      </c>
    </row>
    <row r="8625" spans="1:22" x14ac:dyDescent="0.2">
      <c r="A8625" s="10">
        <f t="shared" si="1483"/>
        <v>360</v>
      </c>
      <c r="B8625" s="10">
        <f t="shared" si="1489"/>
        <v>4</v>
      </c>
      <c r="C8625" s="23">
        <v>4.3</v>
      </c>
      <c r="D8625" s="24">
        <v>0</v>
      </c>
      <c r="E8625" s="24">
        <v>0</v>
      </c>
      <c r="F8625" s="48"/>
      <c r="G8625" s="48"/>
      <c r="H8625" s="1">
        <f t="shared" si="1490"/>
        <v>-23.36961153854292</v>
      </c>
      <c r="I8625" s="1">
        <f t="shared" si="1484"/>
        <v>-1.3144685609044737</v>
      </c>
      <c r="J8625" s="4">
        <f>B8625+('PV model'!$B$3/15)+(I8625/60)</f>
        <v>3.7014255239849252</v>
      </c>
      <c r="K8625" s="2">
        <f t="shared" si="1485"/>
        <v>124.47861714022612</v>
      </c>
      <c r="L8625" s="2">
        <f>DEGREES(ASIN((((COS(RADIANS('PV model'!$B$2))*COS(RADIANS(H8625))*COS(RADIANS(K8625)))+(SIN(RADIANS('PV model'!$B$2))*SIN(RADIANS(H8625)))))))</f>
        <v>-38.406506444932695</v>
      </c>
      <c r="M8625" s="3">
        <f t="shared" si="1480"/>
        <v>0</v>
      </c>
      <c r="N8625" s="2">
        <f t="shared" si="1486"/>
        <v>74.941207323015576</v>
      </c>
      <c r="O8625" s="2">
        <f>IF('PV model'!$B$2&gt;0, 180-N8625,IF('PV model'!$B$2&lt;0,0-N8625,N8625))</f>
        <v>105.05879267698442</v>
      </c>
      <c r="P8625" s="2">
        <f>ABS(O8625-'PV model'!$B$5)</f>
        <v>99.941207323015576</v>
      </c>
      <c r="Q8625" s="3">
        <f t="shared" si="1481"/>
        <v>128.40650644493272</v>
      </c>
      <c r="R8625" s="3">
        <f t="shared" si="1487"/>
        <v>0</v>
      </c>
      <c r="S8625" s="3">
        <f t="shared" si="1482"/>
        <v>0</v>
      </c>
      <c r="T8625" s="3">
        <f>(0.5*(1-COS(RADIANS(90-$X$3)))*(D8625+E8625)*'PV model'!$B$4)</f>
        <v>0</v>
      </c>
      <c r="U8625" s="3">
        <f t="shared" si="1488"/>
        <v>0</v>
      </c>
      <c r="V8625" s="3">
        <f>('PV model'!$B$13*(U8625/1000)*(1-'PV model'!$B$14*((20+C8625)-25))*'PV model'!$B$10)/'PV model'!$B$12</f>
        <v>0</v>
      </c>
    </row>
    <row r="8626" spans="1:22" x14ac:dyDescent="0.2">
      <c r="A8626" s="10">
        <f t="shared" si="1483"/>
        <v>360</v>
      </c>
      <c r="B8626" s="10">
        <f t="shared" si="1489"/>
        <v>5</v>
      </c>
      <c r="C8626" s="23">
        <v>4.0999999999999996</v>
      </c>
      <c r="D8626" s="24">
        <v>0</v>
      </c>
      <c r="E8626" s="24">
        <v>0</v>
      </c>
      <c r="F8626" s="48"/>
      <c r="G8626" s="48"/>
      <c r="H8626" s="1">
        <f t="shared" si="1490"/>
        <v>-23.36961153854292</v>
      </c>
      <c r="I8626" s="1">
        <f t="shared" si="1484"/>
        <v>-1.3144685609044737</v>
      </c>
      <c r="J8626" s="4">
        <f>B8626+('PV model'!$B$3/15)+(I8626/60)</f>
        <v>4.7014255239849261</v>
      </c>
      <c r="K8626" s="2">
        <f t="shared" si="1485"/>
        <v>109.47861714022611</v>
      </c>
      <c r="L8626" s="2">
        <f>DEGREES(ASIN((((COS(RADIANS('PV model'!$B$2))*COS(RADIANS(H8626))*COS(RADIANS(K8626)))+(SIN(RADIANS('PV model'!$B$2))*SIN(RADIANS(H8626)))))))</f>
        <v>-30.018247704280583</v>
      </c>
      <c r="M8626" s="3">
        <f t="shared" si="1480"/>
        <v>0</v>
      </c>
      <c r="N8626" s="2">
        <f t="shared" si="1486"/>
        <v>88.173763700532447</v>
      </c>
      <c r="O8626" s="2">
        <f>IF('PV model'!$B$2&gt;0, 180-N8626,IF('PV model'!$B$2&lt;0,0-N8626,N8626))</f>
        <v>91.826236299467553</v>
      </c>
      <c r="P8626" s="2">
        <f>ABS(O8626-'PV model'!$B$5)</f>
        <v>113.17376370053245</v>
      </c>
      <c r="Q8626" s="3">
        <f t="shared" si="1481"/>
        <v>120.01824770428058</v>
      </c>
      <c r="R8626" s="3">
        <f t="shared" si="1487"/>
        <v>0</v>
      </c>
      <c r="S8626" s="3">
        <f t="shared" si="1482"/>
        <v>0</v>
      </c>
      <c r="T8626" s="3">
        <f>(0.5*(1-COS(RADIANS(90-$X$3)))*(D8626+E8626)*'PV model'!$B$4)</f>
        <v>0</v>
      </c>
      <c r="U8626" s="3">
        <f t="shared" si="1488"/>
        <v>0</v>
      </c>
      <c r="V8626" s="3">
        <f>('PV model'!$B$13*(U8626/1000)*(1-'PV model'!$B$14*((20+C8626)-25))*'PV model'!$B$10)/'PV model'!$B$12</f>
        <v>0</v>
      </c>
    </row>
    <row r="8627" spans="1:22" x14ac:dyDescent="0.2">
      <c r="A8627" s="10">
        <f t="shared" si="1483"/>
        <v>360</v>
      </c>
      <c r="B8627" s="10">
        <f t="shared" si="1489"/>
        <v>6</v>
      </c>
      <c r="C8627" s="23">
        <v>4</v>
      </c>
      <c r="D8627" s="24">
        <v>0</v>
      </c>
      <c r="E8627" s="24">
        <v>0</v>
      </c>
      <c r="F8627" s="48"/>
      <c r="G8627" s="48"/>
      <c r="H8627" s="1">
        <f t="shared" si="1490"/>
        <v>-23.36961153854292</v>
      </c>
      <c r="I8627" s="1">
        <f t="shared" si="1484"/>
        <v>-1.3144685609044737</v>
      </c>
      <c r="J8627" s="4">
        <f>B8627+('PV model'!$B$3/15)+(I8627/60)</f>
        <v>5.7014255239849261</v>
      </c>
      <c r="K8627" s="2">
        <f t="shared" si="1485"/>
        <v>94.478617140226106</v>
      </c>
      <c r="L8627" s="2">
        <f>DEGREES(ASIN((((COS(RADIANS('PV model'!$B$2))*COS(RADIANS(H8627))*COS(RADIANS(K8627)))+(SIN(RADIANS('PV model'!$B$2))*SIN(RADIANS(H8627)))))))</f>
        <v>-21.561484252235598</v>
      </c>
      <c r="M8627" s="3">
        <f t="shared" si="1480"/>
        <v>0</v>
      </c>
      <c r="N8627" s="2">
        <f t="shared" si="1486"/>
        <v>79.743410705755707</v>
      </c>
      <c r="O8627" s="2">
        <f>IF('PV model'!$B$2&gt;0, 180-N8627,IF('PV model'!$B$2&lt;0,0-N8627,N8627))</f>
        <v>100.25658929424429</v>
      </c>
      <c r="P8627" s="2">
        <f>ABS(O8627-'PV model'!$B$5)</f>
        <v>104.74341070575571</v>
      </c>
      <c r="Q8627" s="3">
        <f t="shared" si="1481"/>
        <v>111.5614842522356</v>
      </c>
      <c r="R8627" s="3">
        <f t="shared" si="1487"/>
        <v>0</v>
      </c>
      <c r="S8627" s="3">
        <f t="shared" si="1482"/>
        <v>0</v>
      </c>
      <c r="T8627" s="3">
        <f>(0.5*(1-COS(RADIANS(90-$X$3)))*(D8627+E8627)*'PV model'!$B$4)</f>
        <v>0</v>
      </c>
      <c r="U8627" s="3">
        <f t="shared" si="1488"/>
        <v>0</v>
      </c>
      <c r="V8627" s="3">
        <f>('PV model'!$B$13*(U8627/1000)*(1-'PV model'!$B$14*((20+C8627)-25))*'PV model'!$B$10)/'PV model'!$B$12</f>
        <v>0</v>
      </c>
    </row>
    <row r="8628" spans="1:22" x14ac:dyDescent="0.2">
      <c r="A8628" s="10">
        <f t="shared" si="1483"/>
        <v>360</v>
      </c>
      <c r="B8628" s="10">
        <f t="shared" si="1489"/>
        <v>7</v>
      </c>
      <c r="C8628" s="23">
        <v>4</v>
      </c>
      <c r="D8628" s="24">
        <v>0</v>
      </c>
      <c r="E8628" s="24">
        <v>0</v>
      </c>
      <c r="F8628" s="48"/>
      <c r="G8628" s="48"/>
      <c r="H8628" s="1">
        <f t="shared" si="1490"/>
        <v>-23.36961153854292</v>
      </c>
      <c r="I8628" s="1">
        <f t="shared" si="1484"/>
        <v>-1.3144685609044737</v>
      </c>
      <c r="J8628" s="4">
        <f>B8628+('PV model'!$B$3/15)+(I8628/60)</f>
        <v>6.7014255239849261</v>
      </c>
      <c r="K8628" s="2">
        <f t="shared" si="1485"/>
        <v>79.478617140226106</v>
      </c>
      <c r="L8628" s="2">
        <f>DEGREES(ASIN((((COS(RADIANS('PV model'!$B$2))*COS(RADIANS(H8628))*COS(RADIANS(K8628)))+(SIN(RADIANS('PV model'!$B$2))*SIN(RADIANS(H8628)))))))</f>
        <v>-13.412271246851356</v>
      </c>
      <c r="M8628" s="3">
        <f t="shared" si="1480"/>
        <v>0</v>
      </c>
      <c r="N8628" s="2">
        <f t="shared" si="1486"/>
        <v>68.100091065523912</v>
      </c>
      <c r="O8628" s="2">
        <f>IF('PV model'!$B$2&gt;0, 180-N8628,IF('PV model'!$B$2&lt;0,0-N8628,N8628))</f>
        <v>111.89990893447609</v>
      </c>
      <c r="P8628" s="2">
        <f>ABS(O8628-'PV model'!$B$5)</f>
        <v>93.100091065523912</v>
      </c>
      <c r="Q8628" s="3">
        <f t="shared" si="1481"/>
        <v>103.41227124685135</v>
      </c>
      <c r="R8628" s="3">
        <f t="shared" si="1487"/>
        <v>0</v>
      </c>
      <c r="S8628" s="3">
        <f t="shared" si="1482"/>
        <v>0</v>
      </c>
      <c r="T8628" s="3">
        <f>(0.5*(1-COS(RADIANS(90-$X$3)))*(D8628+E8628)*'PV model'!$B$4)</f>
        <v>0</v>
      </c>
      <c r="U8628" s="3">
        <f t="shared" si="1488"/>
        <v>0</v>
      </c>
      <c r="V8628" s="3">
        <f>('PV model'!$B$13*(U8628/1000)*(1-'PV model'!$B$14*((20+C8628)-25))*'PV model'!$B$10)/'PV model'!$B$12</f>
        <v>0</v>
      </c>
    </row>
    <row r="8629" spans="1:22" x14ac:dyDescent="0.2">
      <c r="A8629" s="10">
        <f t="shared" si="1483"/>
        <v>360</v>
      </c>
      <c r="B8629" s="10">
        <f t="shared" si="1489"/>
        <v>8</v>
      </c>
      <c r="C8629" s="23">
        <v>3.9</v>
      </c>
      <c r="D8629" s="24">
        <v>0</v>
      </c>
      <c r="E8629" s="24">
        <v>0</v>
      </c>
      <c r="F8629" s="48"/>
      <c r="G8629" s="48"/>
      <c r="H8629" s="1">
        <f t="shared" si="1490"/>
        <v>-23.36961153854292</v>
      </c>
      <c r="I8629" s="1">
        <f t="shared" si="1484"/>
        <v>-1.3144685609044737</v>
      </c>
      <c r="J8629" s="4">
        <f>B8629+('PV model'!$B$3/15)+(I8629/60)</f>
        <v>7.7014255239849261</v>
      </c>
      <c r="K8629" s="2">
        <f t="shared" si="1485"/>
        <v>64.478617140226106</v>
      </c>
      <c r="L8629" s="2">
        <f>DEGREES(ASIN((((COS(RADIANS('PV model'!$B$2))*COS(RADIANS(H8629))*COS(RADIANS(K8629)))+(SIN(RADIANS('PV model'!$B$2))*SIN(RADIANS(H8629)))))))</f>
        <v>-5.9052229113013945</v>
      </c>
      <c r="M8629" s="3">
        <f t="shared" si="1480"/>
        <v>0</v>
      </c>
      <c r="N8629" s="2">
        <f t="shared" si="1486"/>
        <v>56.388862294862925</v>
      </c>
      <c r="O8629" s="2">
        <f>IF('PV model'!$B$2&gt;0, 180-N8629,IF('PV model'!$B$2&lt;0,0-N8629,N8629))</f>
        <v>123.61113770513708</v>
      </c>
      <c r="P8629" s="2">
        <f>ABS(O8629-'PV model'!$B$5)</f>
        <v>81.388862294862918</v>
      </c>
      <c r="Q8629" s="3">
        <f t="shared" si="1481"/>
        <v>95.905222911301394</v>
      </c>
      <c r="R8629" s="3">
        <f t="shared" si="1487"/>
        <v>0</v>
      </c>
      <c r="S8629" s="3">
        <f t="shared" si="1482"/>
        <v>0</v>
      </c>
      <c r="T8629" s="3">
        <f>(0.5*(1-COS(RADIANS(90-$X$3)))*(D8629+E8629)*'PV model'!$B$4)</f>
        <v>0</v>
      </c>
      <c r="U8629" s="3">
        <f t="shared" si="1488"/>
        <v>0</v>
      </c>
      <c r="V8629" s="3">
        <f>('PV model'!$B$13*(U8629/1000)*(1-'PV model'!$B$14*((20+C8629)-25))*'PV model'!$B$10)/'PV model'!$B$12</f>
        <v>0</v>
      </c>
    </row>
    <row r="8630" spans="1:22" x14ac:dyDescent="0.2">
      <c r="A8630" s="10">
        <f t="shared" si="1483"/>
        <v>360</v>
      </c>
      <c r="B8630" s="10">
        <f t="shared" si="1489"/>
        <v>9</v>
      </c>
      <c r="C8630" s="23">
        <v>3.9</v>
      </c>
      <c r="D8630" s="24">
        <v>0</v>
      </c>
      <c r="E8630" s="24">
        <v>0</v>
      </c>
      <c r="F8630" s="48"/>
      <c r="G8630" s="48"/>
      <c r="H8630" s="1">
        <f t="shared" si="1490"/>
        <v>-23.36961153854292</v>
      </c>
      <c r="I8630" s="1">
        <f t="shared" si="1484"/>
        <v>-1.3144685609044737</v>
      </c>
      <c r="J8630" s="4">
        <f>B8630+('PV model'!$B$3/15)+(I8630/60)</f>
        <v>8.7014255239849252</v>
      </c>
      <c r="K8630" s="2">
        <f t="shared" si="1485"/>
        <v>49.47861714022612</v>
      </c>
      <c r="L8630" s="2">
        <f>DEGREES(ASIN((((COS(RADIANS('PV model'!$B$2))*COS(RADIANS(H8630))*COS(RADIANS(K8630)))+(SIN(RADIANS('PV model'!$B$2))*SIN(RADIANS(H8630)))))))</f>
        <v>0.62588456806391568</v>
      </c>
      <c r="M8630" s="3">
        <f t="shared" si="1480"/>
        <v>0.62588456806391568</v>
      </c>
      <c r="N8630" s="2">
        <f t="shared" si="1486"/>
        <v>44.254383597973145</v>
      </c>
      <c r="O8630" s="2">
        <f>IF('PV model'!$B$2&gt;0, 180-N8630,IF('PV model'!$B$2&lt;0,0-N8630,N8630))</f>
        <v>135.74561640202685</v>
      </c>
      <c r="P8630" s="2">
        <f>ABS(O8630-'PV model'!$B$5)</f>
        <v>69.254383597973145</v>
      </c>
      <c r="Q8630" s="3">
        <f t="shared" si="1481"/>
        <v>89.374115431936076</v>
      </c>
      <c r="R8630" s="3">
        <f t="shared" si="1487"/>
        <v>0</v>
      </c>
      <c r="S8630" s="3">
        <f t="shared" si="1482"/>
        <v>0</v>
      </c>
      <c r="T8630" s="3">
        <f>(0.5*(1-COS(RADIANS(90-$X$3)))*(D8630+E8630)*'PV model'!$B$4)</f>
        <v>0</v>
      </c>
      <c r="U8630" s="3">
        <f t="shared" si="1488"/>
        <v>0</v>
      </c>
      <c r="V8630" s="3">
        <f>('PV model'!$B$13*(U8630/1000)*(1-'PV model'!$B$14*((20+C8630)-25))*'PV model'!$B$10)/'PV model'!$B$12</f>
        <v>0</v>
      </c>
    </row>
    <row r="8631" spans="1:22" x14ac:dyDescent="0.2">
      <c r="A8631" s="10">
        <f t="shared" si="1483"/>
        <v>360</v>
      </c>
      <c r="B8631" s="10">
        <f t="shared" si="1489"/>
        <v>10</v>
      </c>
      <c r="C8631" s="23">
        <v>4</v>
      </c>
      <c r="D8631" s="24">
        <v>0</v>
      </c>
      <c r="E8631" s="24">
        <v>5.2920000000000007</v>
      </c>
      <c r="F8631" s="48"/>
      <c r="G8631" s="48"/>
      <c r="H8631" s="1">
        <f t="shared" si="1490"/>
        <v>-23.36961153854292</v>
      </c>
      <c r="I8631" s="1">
        <f t="shared" si="1484"/>
        <v>-1.3144685609044737</v>
      </c>
      <c r="J8631" s="4">
        <f>B8631+('PV model'!$B$3/15)+(I8631/60)</f>
        <v>9.7014255239849252</v>
      </c>
      <c r="K8631" s="2">
        <f t="shared" si="1485"/>
        <v>34.47861714022612</v>
      </c>
      <c r="L8631" s="2">
        <f>DEGREES(ASIN((((COS(RADIANS('PV model'!$B$2))*COS(RADIANS(H8631))*COS(RADIANS(K8631)))+(SIN(RADIANS('PV model'!$B$2))*SIN(RADIANS(H8631)))))))</f>
        <v>5.8375468399916164</v>
      </c>
      <c r="M8631" s="3">
        <f t="shared" si="1480"/>
        <v>5.8375468399916164</v>
      </c>
      <c r="N8631" s="2">
        <f t="shared" si="1486"/>
        <v>31.491204189057171</v>
      </c>
      <c r="O8631" s="2">
        <f>IF('PV model'!$B$2&gt;0, 180-N8631,IF('PV model'!$B$2&lt;0,0-N8631,N8631))</f>
        <v>148.50879581094284</v>
      </c>
      <c r="P8631" s="2">
        <f>ABS(O8631-'PV model'!$B$5)</f>
        <v>56.491204189057157</v>
      </c>
      <c r="Q8631" s="3">
        <f t="shared" si="1481"/>
        <v>84.162453160008383</v>
      </c>
      <c r="R8631" s="3">
        <f t="shared" si="1487"/>
        <v>0</v>
      </c>
      <c r="S8631" s="3">
        <f t="shared" si="1482"/>
        <v>5.2920000000000007</v>
      </c>
      <c r="T8631" s="3">
        <f>(0.5*(1-COS(RADIANS(90-$X$3)))*(D8631+E8631)*'PV model'!$B$4)</f>
        <v>0</v>
      </c>
      <c r="U8631" s="3">
        <f t="shared" si="1488"/>
        <v>5.2920000000000007</v>
      </c>
      <c r="V8631" s="3">
        <f>('PV model'!$B$13*(U8631/1000)*(1-'PV model'!$B$14*((20+C8631)-25))*'PV model'!$B$10)/'PV model'!$B$12</f>
        <v>0.53110427328000009</v>
      </c>
    </row>
    <row r="8632" spans="1:22" x14ac:dyDescent="0.2">
      <c r="A8632" s="10">
        <f t="shared" si="1483"/>
        <v>360</v>
      </c>
      <c r="B8632" s="10">
        <f t="shared" si="1489"/>
        <v>11</v>
      </c>
      <c r="C8632" s="23">
        <v>4.2</v>
      </c>
      <c r="D8632" s="24">
        <v>0</v>
      </c>
      <c r="E8632" s="24">
        <v>18.521999999999998</v>
      </c>
      <c r="F8632" s="48"/>
      <c r="G8632" s="48"/>
      <c r="H8632" s="1">
        <f t="shared" si="1490"/>
        <v>-23.36961153854292</v>
      </c>
      <c r="I8632" s="1">
        <f t="shared" si="1484"/>
        <v>-1.3144685609044737</v>
      </c>
      <c r="J8632" s="4">
        <f>B8632+('PV model'!$B$3/15)+(I8632/60)</f>
        <v>10.701425523984925</v>
      </c>
      <c r="K8632" s="2">
        <f t="shared" si="1485"/>
        <v>19.47861714022612</v>
      </c>
      <c r="L8632" s="2">
        <f>DEGREES(ASIN((((COS(RADIANS('PV model'!$B$2))*COS(RADIANS(H8632))*COS(RADIANS(K8632)))+(SIN(RADIANS('PV model'!$B$2))*SIN(RADIANS(H8632)))))))</f>
        <v>9.3975679117050905</v>
      </c>
      <c r="M8632" s="3">
        <f t="shared" si="1480"/>
        <v>9.3975679117050905</v>
      </c>
      <c r="N8632" s="2">
        <f t="shared" si="1486"/>
        <v>18.075148764585695</v>
      </c>
      <c r="O8632" s="2">
        <f>IF('PV model'!$B$2&gt;0, 180-N8632,IF('PV model'!$B$2&lt;0,0-N8632,N8632))</f>
        <v>161.92485123541431</v>
      </c>
      <c r="P8632" s="2">
        <f>ABS(O8632-'PV model'!$B$5)</f>
        <v>43.075148764585691</v>
      </c>
      <c r="Q8632" s="3">
        <f t="shared" si="1481"/>
        <v>80.602432088294904</v>
      </c>
      <c r="R8632" s="3">
        <f t="shared" si="1487"/>
        <v>0</v>
      </c>
      <c r="S8632" s="3">
        <f t="shared" si="1482"/>
        <v>18.521999999999998</v>
      </c>
      <c r="T8632" s="3">
        <f>(0.5*(1-COS(RADIANS(90-$X$3)))*(D8632+E8632)*'PV model'!$B$4)</f>
        <v>0</v>
      </c>
      <c r="U8632" s="3">
        <f t="shared" si="1488"/>
        <v>18.521999999999998</v>
      </c>
      <c r="V8632" s="3">
        <f>('PV model'!$B$13*(U8632/1000)*(1-'PV model'!$B$14*((20+C8632)-25))*'PV model'!$B$10)/'PV model'!$B$12</f>
        <v>1.8573837891839997</v>
      </c>
    </row>
    <row r="8633" spans="1:22" x14ac:dyDescent="0.2">
      <c r="A8633" s="10">
        <f t="shared" si="1483"/>
        <v>360</v>
      </c>
      <c r="B8633" s="10">
        <f t="shared" si="1489"/>
        <v>12</v>
      </c>
      <c r="C8633" s="23">
        <v>4.3</v>
      </c>
      <c r="D8633" s="24">
        <v>0</v>
      </c>
      <c r="E8633" s="24">
        <v>29.988</v>
      </c>
      <c r="F8633" s="48"/>
      <c r="G8633" s="48"/>
      <c r="H8633" s="1">
        <f t="shared" si="1490"/>
        <v>-23.36961153854292</v>
      </c>
      <c r="I8633" s="1">
        <f t="shared" si="1484"/>
        <v>-1.3144685609044737</v>
      </c>
      <c r="J8633" s="4">
        <f>B8633+('PV model'!$B$3/15)+(I8633/60)</f>
        <v>11.701425523984925</v>
      </c>
      <c r="K8633" s="2">
        <f t="shared" si="1485"/>
        <v>4.4786171402261221</v>
      </c>
      <c r="L8633" s="2">
        <f>DEGREES(ASIN((((COS(RADIANS('PV model'!$B$2))*COS(RADIANS(H8633))*COS(RADIANS(K8633)))+(SIN(RADIANS('PV model'!$B$2))*SIN(RADIANS(H8633)))))))</f>
        <v>11.037695639809662</v>
      </c>
      <c r="M8633" s="3">
        <f t="shared" si="1480"/>
        <v>11.037695639809662</v>
      </c>
      <c r="N8633" s="2">
        <f t="shared" si="1486"/>
        <v>4.1881638203716172</v>
      </c>
      <c r="O8633" s="2">
        <f>IF('PV model'!$B$2&gt;0, 180-N8633,IF('PV model'!$B$2&lt;0,0-N8633,N8633))</f>
        <v>175.81183617962839</v>
      </c>
      <c r="P8633" s="2">
        <f>ABS(O8633-'PV model'!$B$5)</f>
        <v>29.188163820371614</v>
      </c>
      <c r="Q8633" s="3">
        <f t="shared" si="1481"/>
        <v>78.96230436019033</v>
      </c>
      <c r="R8633" s="3">
        <f t="shared" si="1487"/>
        <v>0</v>
      </c>
      <c r="S8633" s="3">
        <f t="shared" si="1482"/>
        <v>29.988</v>
      </c>
      <c r="T8633" s="3">
        <f>(0.5*(1-COS(RADIANS(90-$X$3)))*(D8633+E8633)*'PV model'!$B$4)</f>
        <v>0</v>
      </c>
      <c r="U8633" s="3">
        <f t="shared" si="1488"/>
        <v>29.988</v>
      </c>
      <c r="V8633" s="3">
        <f>('PV model'!$B$13*(U8633/1000)*(1-'PV model'!$B$14*((20+C8633)-25))*'PV model'!$B$10)/'PV model'!$B$12</f>
        <v>3.0059937613439995</v>
      </c>
    </row>
    <row r="8634" spans="1:22" x14ac:dyDescent="0.2">
      <c r="A8634" s="10">
        <f t="shared" si="1483"/>
        <v>360</v>
      </c>
      <c r="B8634" s="10">
        <f t="shared" si="1489"/>
        <v>13</v>
      </c>
      <c r="C8634" s="23">
        <v>4.0999999999999996</v>
      </c>
      <c r="D8634" s="24">
        <v>0</v>
      </c>
      <c r="E8634" s="24">
        <v>33.515999999999998</v>
      </c>
      <c r="F8634" s="48"/>
      <c r="G8634" s="48"/>
      <c r="H8634" s="1">
        <f t="shared" si="1490"/>
        <v>-23.36961153854292</v>
      </c>
      <c r="I8634" s="1">
        <f t="shared" si="1484"/>
        <v>-1.3144685609044737</v>
      </c>
      <c r="J8634" s="4">
        <f>B8634+('PV model'!$B$3/15)+(I8634/60)</f>
        <v>12.701425523984925</v>
      </c>
      <c r="K8634" s="2">
        <f t="shared" si="1485"/>
        <v>-10.521382859773878</v>
      </c>
      <c r="L8634" s="2">
        <f>DEGREES(ASIN((((COS(RADIANS('PV model'!$B$2))*COS(RADIANS(H8634))*COS(RADIANS(K8634)))+(SIN(RADIANS('PV model'!$B$2))*SIN(RADIANS(H8634)))))))</f>
        <v>10.620354862623785</v>
      </c>
      <c r="M8634" s="3">
        <f t="shared" si="1480"/>
        <v>10.620354862623785</v>
      </c>
      <c r="N8634" s="2">
        <f t="shared" si="1486"/>
        <v>-9.8194573079116054</v>
      </c>
      <c r="O8634" s="2">
        <f>IF('PV model'!$B$2&gt;0, 180-N8634,IF('PV model'!$B$2&lt;0,0-N8634,N8634))</f>
        <v>189.81945730791159</v>
      </c>
      <c r="P8634" s="2">
        <f>ABS(O8634-'PV model'!$B$5)</f>
        <v>15.180542692088409</v>
      </c>
      <c r="Q8634" s="3">
        <f t="shared" si="1481"/>
        <v>79.379645137376215</v>
      </c>
      <c r="R8634" s="3">
        <f t="shared" si="1487"/>
        <v>0</v>
      </c>
      <c r="S8634" s="3">
        <f t="shared" si="1482"/>
        <v>33.515999999999998</v>
      </c>
      <c r="T8634" s="3">
        <f>(0.5*(1-COS(RADIANS(90-$X$3)))*(D8634+E8634)*'PV model'!$B$4)</f>
        <v>0</v>
      </c>
      <c r="U8634" s="3">
        <f t="shared" si="1488"/>
        <v>33.515999999999998</v>
      </c>
      <c r="V8634" s="3">
        <f>('PV model'!$B$13*(U8634/1000)*(1-'PV model'!$B$14*((20+C8634)-25))*'PV model'!$B$10)/'PV model'!$B$12</f>
        <v>3.3623202936959995</v>
      </c>
    </row>
    <row r="8635" spans="1:22" x14ac:dyDescent="0.2">
      <c r="A8635" s="10">
        <f t="shared" si="1483"/>
        <v>360</v>
      </c>
      <c r="B8635" s="10">
        <f t="shared" si="1489"/>
        <v>14</v>
      </c>
      <c r="C8635" s="23">
        <v>3.9</v>
      </c>
      <c r="D8635" s="24">
        <v>0</v>
      </c>
      <c r="E8635" s="24">
        <v>27.342000000000002</v>
      </c>
      <c r="F8635" s="48"/>
      <c r="G8635" s="48"/>
      <c r="H8635" s="1">
        <f t="shared" si="1490"/>
        <v>-23.36961153854292</v>
      </c>
      <c r="I8635" s="1">
        <f t="shared" si="1484"/>
        <v>-1.3144685609044737</v>
      </c>
      <c r="J8635" s="4">
        <f>B8635+('PV model'!$B$3/15)+(I8635/60)</f>
        <v>13.701425523984925</v>
      </c>
      <c r="K8635" s="2">
        <f t="shared" si="1485"/>
        <v>-25.52138285977388</v>
      </c>
      <c r="L8635" s="2">
        <f>DEGREES(ASIN((((COS(RADIANS('PV model'!$B$2))*COS(RADIANS(H8635))*COS(RADIANS(K8635)))+(SIN(RADIANS('PV model'!$B$2))*SIN(RADIANS(H8635)))))))</f>
        <v>8.1814746724551739</v>
      </c>
      <c r="M8635" s="3">
        <f t="shared" si="1480"/>
        <v>8.1814746724551739</v>
      </c>
      <c r="N8635" s="2">
        <f t="shared" si="1486"/>
        <v>-23.551304160784689</v>
      </c>
      <c r="O8635" s="2">
        <f>IF('PV model'!$B$2&gt;0, 180-N8635,IF('PV model'!$B$2&lt;0,0-N8635,N8635))</f>
        <v>203.5513041607847</v>
      </c>
      <c r="P8635" s="2">
        <f>ABS(O8635-'PV model'!$B$5)</f>
        <v>1.4486958392153042</v>
      </c>
      <c r="Q8635" s="3">
        <f t="shared" si="1481"/>
        <v>81.818525327544819</v>
      </c>
      <c r="R8635" s="3">
        <f t="shared" si="1487"/>
        <v>0</v>
      </c>
      <c r="S8635" s="3">
        <f t="shared" si="1482"/>
        <v>27.342000000000002</v>
      </c>
      <c r="T8635" s="3">
        <f>(0.5*(1-COS(RADIANS(90-$X$3)))*(D8635+E8635)*'PV model'!$B$4)</f>
        <v>0</v>
      </c>
      <c r="U8635" s="3">
        <f t="shared" si="1488"/>
        <v>27.342000000000002</v>
      </c>
      <c r="V8635" s="3">
        <f>('PV model'!$B$13*(U8635/1000)*(1-'PV model'!$B$14*((20+C8635)-25))*'PV model'!$B$10)/'PV model'!$B$12</f>
        <v>2.7451319878080001</v>
      </c>
    </row>
    <row r="8636" spans="1:22" x14ac:dyDescent="0.2">
      <c r="A8636" s="10">
        <f t="shared" si="1483"/>
        <v>360</v>
      </c>
      <c r="B8636" s="10">
        <f t="shared" si="1489"/>
        <v>15</v>
      </c>
      <c r="C8636" s="23">
        <v>3.7</v>
      </c>
      <c r="D8636" s="24">
        <v>0</v>
      </c>
      <c r="E8636" s="24">
        <v>14.994</v>
      </c>
      <c r="F8636" s="48"/>
      <c r="G8636" s="48"/>
      <c r="H8636" s="1">
        <f t="shared" si="1490"/>
        <v>-23.36961153854292</v>
      </c>
      <c r="I8636" s="1">
        <f t="shared" si="1484"/>
        <v>-1.3144685609044737</v>
      </c>
      <c r="J8636" s="4">
        <f>B8636+('PV model'!$B$3/15)+(I8636/60)</f>
        <v>14.701425523984925</v>
      </c>
      <c r="K8636" s="2">
        <f t="shared" si="1485"/>
        <v>-40.52138285977388</v>
      </c>
      <c r="L8636" s="2">
        <f>DEGREES(ASIN((((COS(RADIANS('PV model'!$B$2))*COS(RADIANS(H8636))*COS(RADIANS(K8636)))+(SIN(RADIANS('PV model'!$B$2))*SIN(RADIANS(H8636)))))))</f>
        <v>3.918736506548103</v>
      </c>
      <c r="M8636" s="3">
        <f t="shared" si="1480"/>
        <v>3.918736506548103</v>
      </c>
      <c r="N8636" s="2">
        <f t="shared" si="1486"/>
        <v>-36.714559086095761</v>
      </c>
      <c r="O8636" s="2">
        <f>IF('PV model'!$B$2&gt;0, 180-N8636,IF('PV model'!$B$2&lt;0,0-N8636,N8636))</f>
        <v>216.71455908609576</v>
      </c>
      <c r="P8636" s="2">
        <f>ABS(O8636-'PV model'!$B$5)</f>
        <v>11.714559086095761</v>
      </c>
      <c r="Q8636" s="3">
        <f t="shared" si="1481"/>
        <v>86.0812634934519</v>
      </c>
      <c r="R8636" s="3">
        <f t="shared" si="1487"/>
        <v>0</v>
      </c>
      <c r="S8636" s="3">
        <f t="shared" si="1482"/>
        <v>14.994</v>
      </c>
      <c r="T8636" s="3">
        <f>(0.5*(1-COS(RADIANS(90-$X$3)))*(D8636+E8636)*'PV model'!$B$4)</f>
        <v>0</v>
      </c>
      <c r="U8636" s="3">
        <f t="shared" si="1488"/>
        <v>14.994</v>
      </c>
      <c r="V8636" s="3">
        <f>('PV model'!$B$13*(U8636/1000)*(1-'PV model'!$B$14*((20+C8636)-25))*'PV model'!$B$10)/'PV model'!$B$12</f>
        <v>1.5065940012480001</v>
      </c>
    </row>
    <row r="8637" spans="1:22" x14ac:dyDescent="0.2">
      <c r="A8637" s="10">
        <f t="shared" si="1483"/>
        <v>360</v>
      </c>
      <c r="B8637" s="10">
        <f t="shared" si="1489"/>
        <v>16</v>
      </c>
      <c r="C8637" s="23">
        <v>3.1</v>
      </c>
      <c r="D8637" s="24">
        <v>0</v>
      </c>
      <c r="E8637" s="24">
        <v>2.6460000000000004</v>
      </c>
      <c r="F8637" s="48"/>
      <c r="G8637" s="48"/>
      <c r="H8637" s="1">
        <f t="shared" si="1490"/>
        <v>-23.36961153854292</v>
      </c>
      <c r="I8637" s="1">
        <f t="shared" si="1484"/>
        <v>-1.3144685609044737</v>
      </c>
      <c r="J8637" s="4">
        <f>B8637+('PV model'!$B$3/15)+(I8637/60)</f>
        <v>15.701425523984925</v>
      </c>
      <c r="K8637" s="2">
        <f t="shared" si="1485"/>
        <v>-55.52138285977388</v>
      </c>
      <c r="L8637" s="2">
        <f>DEGREES(ASIN((((COS(RADIANS('PV model'!$B$2))*COS(RADIANS(H8637))*COS(RADIANS(K8637)))+(SIN(RADIANS('PV model'!$B$2))*SIN(RADIANS(H8637)))))))</f>
        <v>-1.8659257671797769</v>
      </c>
      <c r="M8637" s="3">
        <f t="shared" si="1480"/>
        <v>0</v>
      </c>
      <c r="N8637" s="2">
        <f t="shared" si="1486"/>
        <v>-49.210479358042541</v>
      </c>
      <c r="O8637" s="2">
        <f>IF('PV model'!$B$2&gt;0, 180-N8637,IF('PV model'!$B$2&lt;0,0-N8637,N8637))</f>
        <v>229.21047935804253</v>
      </c>
      <c r="P8637" s="2">
        <f>ABS(O8637-'PV model'!$B$5)</f>
        <v>24.210479358042534</v>
      </c>
      <c r="Q8637" s="3">
        <f t="shared" si="1481"/>
        <v>91.865925767179775</v>
      </c>
      <c r="R8637" s="3">
        <f t="shared" si="1487"/>
        <v>0</v>
      </c>
      <c r="S8637" s="3">
        <f t="shared" si="1482"/>
        <v>2.6460000000000004</v>
      </c>
      <c r="T8637" s="3">
        <f>(0.5*(1-COS(RADIANS(90-$X$3)))*(D8637+E8637)*'PV model'!$B$4)</f>
        <v>0</v>
      </c>
      <c r="U8637" s="3">
        <f t="shared" si="1488"/>
        <v>2.6460000000000004</v>
      </c>
      <c r="V8637" s="3">
        <f>('PV model'!$B$13*(U8637/1000)*(1-'PV model'!$B$14*((20+C8637)-25))*'PV model'!$B$10)/'PV model'!$B$12</f>
        <v>0.26650431561600002</v>
      </c>
    </row>
    <row r="8638" spans="1:22" x14ac:dyDescent="0.2">
      <c r="A8638" s="10">
        <f t="shared" si="1483"/>
        <v>360</v>
      </c>
      <c r="B8638" s="10">
        <f t="shared" si="1489"/>
        <v>17</v>
      </c>
      <c r="C8638" s="23">
        <v>2.5</v>
      </c>
      <c r="D8638" s="24">
        <v>0</v>
      </c>
      <c r="E8638" s="24">
        <v>0</v>
      </c>
      <c r="F8638" s="48"/>
      <c r="G8638" s="48"/>
      <c r="H8638" s="1">
        <f t="shared" si="1490"/>
        <v>-23.36961153854292</v>
      </c>
      <c r="I8638" s="1">
        <f t="shared" si="1484"/>
        <v>-1.3144685609044737</v>
      </c>
      <c r="J8638" s="4">
        <f>B8638+('PV model'!$B$3/15)+(I8638/60)</f>
        <v>16.701425523984923</v>
      </c>
      <c r="K8638" s="2">
        <f t="shared" si="1485"/>
        <v>-70.521382859773851</v>
      </c>
      <c r="L8638" s="2">
        <f>DEGREES(ASIN((((COS(RADIANS('PV model'!$B$2))*COS(RADIANS(H8638))*COS(RADIANS(K8638)))+(SIN(RADIANS('PV model'!$B$2))*SIN(RADIANS(H8638)))))))</f>
        <v>-8.8310741101006904</v>
      </c>
      <c r="M8638" s="3">
        <f t="shared" si="1480"/>
        <v>0</v>
      </c>
      <c r="N8638" s="2">
        <f t="shared" si="1486"/>
        <v>-61.140842127253457</v>
      </c>
      <c r="O8638" s="2">
        <f>IF('PV model'!$B$2&gt;0, 180-N8638,IF('PV model'!$B$2&lt;0,0-N8638,N8638))</f>
        <v>241.14084212725345</v>
      </c>
      <c r="P8638" s="2">
        <f>ABS(O8638-'PV model'!$B$5)</f>
        <v>36.14084212725345</v>
      </c>
      <c r="Q8638" s="3">
        <f t="shared" si="1481"/>
        <v>98.831074110100687</v>
      </c>
      <c r="R8638" s="3">
        <f t="shared" si="1487"/>
        <v>0</v>
      </c>
      <c r="S8638" s="3">
        <f t="shared" si="1482"/>
        <v>0</v>
      </c>
      <c r="T8638" s="3">
        <f>(0.5*(1-COS(RADIANS(90-$X$3)))*(D8638+E8638)*'PV model'!$B$4)</f>
        <v>0</v>
      </c>
      <c r="U8638" s="3">
        <f t="shared" si="1488"/>
        <v>0</v>
      </c>
      <c r="V8638" s="3">
        <f>('PV model'!$B$13*(U8638/1000)*(1-'PV model'!$B$14*((20+C8638)-25))*'PV model'!$B$10)/'PV model'!$B$12</f>
        <v>0</v>
      </c>
    </row>
    <row r="8639" spans="1:22" x14ac:dyDescent="0.2">
      <c r="A8639" s="10">
        <f t="shared" si="1483"/>
        <v>360</v>
      </c>
      <c r="B8639" s="10">
        <f t="shared" si="1489"/>
        <v>18</v>
      </c>
      <c r="C8639" s="23">
        <v>1.9</v>
      </c>
      <c r="D8639" s="24">
        <v>0</v>
      </c>
      <c r="E8639" s="24">
        <v>0</v>
      </c>
      <c r="F8639" s="48"/>
      <c r="G8639" s="48"/>
      <c r="H8639" s="1">
        <f t="shared" si="1490"/>
        <v>-23.36961153854292</v>
      </c>
      <c r="I8639" s="1">
        <f t="shared" si="1484"/>
        <v>-1.3144685609044737</v>
      </c>
      <c r="J8639" s="4">
        <f>B8639+('PV model'!$B$3/15)+(I8639/60)</f>
        <v>17.701425523984923</v>
      </c>
      <c r="K8639" s="2">
        <f t="shared" si="1485"/>
        <v>-85.521382859773851</v>
      </c>
      <c r="L8639" s="2">
        <f>DEGREES(ASIN((((COS(RADIANS('PV model'!$B$2))*COS(RADIANS(H8639))*COS(RADIANS(K8639)))+(SIN(RADIANS('PV model'!$B$2))*SIN(RADIANS(H8639)))))))</f>
        <v>-16.636458760947455</v>
      </c>
      <c r="M8639" s="3">
        <f t="shared" si="1480"/>
        <v>0</v>
      </c>
      <c r="N8639" s="2">
        <f t="shared" si="1486"/>
        <v>-72.773972238327246</v>
      </c>
      <c r="O8639" s="2">
        <f>IF('PV model'!$B$2&gt;0, 180-N8639,IF('PV model'!$B$2&lt;0,0-N8639,N8639))</f>
        <v>252.77397223832725</v>
      </c>
      <c r="P8639" s="2">
        <f>ABS(O8639-'PV model'!$B$5)</f>
        <v>47.773972238327246</v>
      </c>
      <c r="Q8639" s="3">
        <f t="shared" si="1481"/>
        <v>106.63645876094746</v>
      </c>
      <c r="R8639" s="3">
        <f t="shared" si="1487"/>
        <v>0</v>
      </c>
      <c r="S8639" s="3">
        <f t="shared" si="1482"/>
        <v>0</v>
      </c>
      <c r="T8639" s="3">
        <f>(0.5*(1-COS(RADIANS(90-$X$3)))*(D8639+E8639)*'PV model'!$B$4)</f>
        <v>0</v>
      </c>
      <c r="U8639" s="3">
        <f t="shared" si="1488"/>
        <v>0</v>
      </c>
      <c r="V8639" s="3">
        <f>('PV model'!$B$13*(U8639/1000)*(1-'PV model'!$B$14*((20+C8639)-25))*'PV model'!$B$10)/'PV model'!$B$12</f>
        <v>0</v>
      </c>
    </row>
    <row r="8640" spans="1:22" x14ac:dyDescent="0.2">
      <c r="A8640" s="10">
        <f t="shared" si="1483"/>
        <v>360</v>
      </c>
      <c r="B8640" s="10">
        <f t="shared" si="1489"/>
        <v>19</v>
      </c>
      <c r="C8640" s="23">
        <v>2.2999999999999998</v>
      </c>
      <c r="D8640" s="24">
        <v>0</v>
      </c>
      <c r="E8640" s="24">
        <v>0</v>
      </c>
      <c r="F8640" s="48"/>
      <c r="G8640" s="48"/>
      <c r="H8640" s="1">
        <f t="shared" si="1490"/>
        <v>-23.36961153854292</v>
      </c>
      <c r="I8640" s="1">
        <f t="shared" si="1484"/>
        <v>-1.3144685609044737</v>
      </c>
      <c r="J8640" s="4">
        <f>B8640+('PV model'!$B$3/15)+(I8640/60)</f>
        <v>18.701425523984923</v>
      </c>
      <c r="K8640" s="2">
        <f t="shared" si="1485"/>
        <v>-100.52138285977385</v>
      </c>
      <c r="L8640" s="2">
        <f>DEGREES(ASIN((((COS(RADIANS('PV model'!$B$2))*COS(RADIANS(H8640))*COS(RADIANS(K8640)))+(SIN(RADIANS('PV model'!$B$2))*SIN(RADIANS(H8640)))))))</f>
        <v>-24.950892561500204</v>
      </c>
      <c r="M8640" s="3">
        <f t="shared" si="1480"/>
        <v>0</v>
      </c>
      <c r="N8640" s="2">
        <f t="shared" si="1486"/>
        <v>-84.52357713118549</v>
      </c>
      <c r="O8640" s="2">
        <f>IF('PV model'!$B$2&gt;0, 180-N8640,IF('PV model'!$B$2&lt;0,0-N8640,N8640))</f>
        <v>264.5235771311855</v>
      </c>
      <c r="P8640" s="2">
        <f>ABS(O8640-'PV model'!$B$5)</f>
        <v>59.523577131185505</v>
      </c>
      <c r="Q8640" s="3">
        <f t="shared" si="1481"/>
        <v>114.9508925615002</v>
      </c>
      <c r="R8640" s="3">
        <f t="shared" si="1487"/>
        <v>0</v>
      </c>
      <c r="S8640" s="3">
        <f t="shared" si="1482"/>
        <v>0</v>
      </c>
      <c r="T8640" s="3">
        <f>(0.5*(1-COS(RADIANS(90-$X$3)))*(D8640+E8640)*'PV model'!$B$4)</f>
        <v>0</v>
      </c>
      <c r="U8640" s="3">
        <f t="shared" si="1488"/>
        <v>0</v>
      </c>
      <c r="V8640" s="3">
        <f>('PV model'!$B$13*(U8640/1000)*(1-'PV model'!$B$14*((20+C8640)-25))*'PV model'!$B$10)/'PV model'!$B$12</f>
        <v>0</v>
      </c>
    </row>
    <row r="8641" spans="1:22" x14ac:dyDescent="0.2">
      <c r="A8641" s="10">
        <f t="shared" si="1483"/>
        <v>360</v>
      </c>
      <c r="B8641" s="10">
        <f t="shared" si="1489"/>
        <v>20</v>
      </c>
      <c r="C8641" s="23">
        <v>2.8</v>
      </c>
      <c r="D8641" s="24">
        <v>0</v>
      </c>
      <c r="E8641" s="24">
        <v>0</v>
      </c>
      <c r="F8641" s="48"/>
      <c r="G8641" s="48"/>
      <c r="H8641" s="1">
        <f t="shared" si="1490"/>
        <v>-23.36961153854292</v>
      </c>
      <c r="I8641" s="1">
        <f t="shared" si="1484"/>
        <v>-1.3144685609044737</v>
      </c>
      <c r="J8641" s="4">
        <f>B8641+('PV model'!$B$3/15)+(I8641/60)</f>
        <v>19.701425523984923</v>
      </c>
      <c r="K8641" s="2">
        <f t="shared" si="1485"/>
        <v>-115.52138285977385</v>
      </c>
      <c r="L8641" s="2">
        <f>DEGREES(ASIN((((COS(RADIANS('PV model'!$B$2))*COS(RADIANS(H8641))*COS(RADIANS(K8641)))+(SIN(RADIANS('PV model'!$B$2))*SIN(RADIANS(H8641)))))))</f>
        <v>-33.429764049794521</v>
      </c>
      <c r="M8641" s="3">
        <f t="shared" si="1480"/>
        <v>0</v>
      </c>
      <c r="N8641" s="2">
        <f t="shared" si="1486"/>
        <v>-83.030027247233321</v>
      </c>
      <c r="O8641" s="2">
        <f>IF('PV model'!$B$2&gt;0, 180-N8641,IF('PV model'!$B$2&lt;0,0-N8641,N8641))</f>
        <v>263.03002724723331</v>
      </c>
      <c r="P8641" s="2">
        <f>ABS(O8641-'PV model'!$B$5)</f>
        <v>58.030027247233306</v>
      </c>
      <c r="Q8641" s="3">
        <f t="shared" si="1481"/>
        <v>123.42976404979453</v>
      </c>
      <c r="R8641" s="3">
        <f t="shared" si="1487"/>
        <v>0</v>
      </c>
      <c r="S8641" s="3">
        <f t="shared" si="1482"/>
        <v>0</v>
      </c>
      <c r="T8641" s="3">
        <f>(0.5*(1-COS(RADIANS(90-$X$3)))*(D8641+E8641)*'PV model'!$B$4)</f>
        <v>0</v>
      </c>
      <c r="U8641" s="3">
        <f t="shared" si="1488"/>
        <v>0</v>
      </c>
      <c r="V8641" s="3">
        <f>('PV model'!$B$13*(U8641/1000)*(1-'PV model'!$B$14*((20+C8641)-25))*'PV model'!$B$10)/'PV model'!$B$12</f>
        <v>0</v>
      </c>
    </row>
    <row r="8642" spans="1:22" x14ac:dyDescent="0.2">
      <c r="A8642" s="10">
        <f t="shared" si="1483"/>
        <v>360</v>
      </c>
      <c r="B8642" s="10">
        <f t="shared" si="1489"/>
        <v>21</v>
      </c>
      <c r="C8642" s="23">
        <v>3.2</v>
      </c>
      <c r="D8642" s="24">
        <v>0</v>
      </c>
      <c r="E8642" s="24">
        <v>0</v>
      </c>
      <c r="F8642" s="48"/>
      <c r="G8642" s="48"/>
      <c r="H8642" s="1">
        <f t="shared" si="1490"/>
        <v>-23.36961153854292</v>
      </c>
      <c r="I8642" s="1">
        <f t="shared" si="1484"/>
        <v>-1.3144685609044737</v>
      </c>
      <c r="J8642" s="4">
        <f>B8642+('PV model'!$B$3/15)+(I8642/60)</f>
        <v>20.701425523984923</v>
      </c>
      <c r="K8642" s="2">
        <f t="shared" si="1485"/>
        <v>-130.52138285977384</v>
      </c>
      <c r="L8642" s="2">
        <f>DEGREES(ASIN((((COS(RADIANS('PV model'!$B$2))*COS(RADIANS(H8642))*COS(RADIANS(K8642)))+(SIN(RADIANS('PV model'!$B$2))*SIN(RADIANS(H8642)))))))</f>
        <v>-41.660931951481274</v>
      </c>
      <c r="M8642" s="3">
        <f t="shared" si="1480"/>
        <v>0</v>
      </c>
      <c r="N8642" s="2">
        <f t="shared" si="1486"/>
        <v>-69.071491320953939</v>
      </c>
      <c r="O8642" s="2">
        <f>IF('PV model'!$B$2&gt;0, 180-N8642,IF('PV model'!$B$2&lt;0,0-N8642,N8642))</f>
        <v>249.07149132095395</v>
      </c>
      <c r="P8642" s="2">
        <f>ABS(O8642-'PV model'!$B$5)</f>
        <v>44.071491320953953</v>
      </c>
      <c r="Q8642" s="3">
        <f t="shared" si="1481"/>
        <v>131.66093195148127</v>
      </c>
      <c r="R8642" s="3">
        <f t="shared" si="1487"/>
        <v>0</v>
      </c>
      <c r="S8642" s="3">
        <f t="shared" si="1482"/>
        <v>0</v>
      </c>
      <c r="T8642" s="3">
        <f>(0.5*(1-COS(RADIANS(90-$X$3)))*(D8642+E8642)*'PV model'!$B$4)</f>
        <v>0</v>
      </c>
      <c r="U8642" s="3">
        <f t="shared" si="1488"/>
        <v>0</v>
      </c>
      <c r="V8642" s="3">
        <f>('PV model'!$B$13*(U8642/1000)*(1-'PV model'!$B$14*((20+C8642)-25))*'PV model'!$B$10)/'PV model'!$B$12</f>
        <v>0</v>
      </c>
    </row>
    <row r="8643" spans="1:22" x14ac:dyDescent="0.2">
      <c r="A8643" s="10">
        <f t="shared" si="1483"/>
        <v>360</v>
      </c>
      <c r="B8643" s="10">
        <f t="shared" si="1489"/>
        <v>22</v>
      </c>
      <c r="C8643" s="23">
        <v>2.5</v>
      </c>
      <c r="D8643" s="24">
        <v>0</v>
      </c>
      <c r="E8643" s="24">
        <v>0</v>
      </c>
      <c r="F8643" s="48"/>
      <c r="G8643" s="48"/>
      <c r="H8643" s="1">
        <f t="shared" si="1490"/>
        <v>-23.36961153854292</v>
      </c>
      <c r="I8643" s="1">
        <f t="shared" si="1484"/>
        <v>-1.3144685609044737</v>
      </c>
      <c r="J8643" s="4">
        <f>B8643+('PV model'!$B$3/15)+(I8643/60)</f>
        <v>21.701425523984923</v>
      </c>
      <c r="K8643" s="2">
        <f t="shared" si="1485"/>
        <v>-145.52138285977384</v>
      </c>
      <c r="L8643" s="2">
        <f>DEGREES(ASIN((((COS(RADIANS('PV model'!$B$2))*COS(RADIANS(H8643))*COS(RADIANS(K8643)))+(SIN(RADIANS('PV model'!$B$2))*SIN(RADIANS(H8643)))))))</f>
        <v>-49.069585124995498</v>
      </c>
      <c r="M8643" s="3">
        <f t="shared" si="1480"/>
        <v>0</v>
      </c>
      <c r="N8643" s="2">
        <f t="shared" si="1486"/>
        <v>-52.485599829699396</v>
      </c>
      <c r="O8643" s="2">
        <f>IF('PV model'!$B$2&gt;0, 180-N8643,IF('PV model'!$B$2&lt;0,0-N8643,N8643))</f>
        <v>232.4855998296994</v>
      </c>
      <c r="P8643" s="2">
        <f>ABS(O8643-'PV model'!$B$5)</f>
        <v>27.485599829699396</v>
      </c>
      <c r="Q8643" s="3">
        <f t="shared" si="1481"/>
        <v>139.06958512499551</v>
      </c>
      <c r="R8643" s="3">
        <f t="shared" si="1487"/>
        <v>0</v>
      </c>
      <c r="S8643" s="3">
        <f t="shared" si="1482"/>
        <v>0</v>
      </c>
      <c r="T8643" s="3">
        <f>(0.5*(1-COS(RADIANS(90-$X$3)))*(D8643+E8643)*'PV model'!$B$4)</f>
        <v>0</v>
      </c>
      <c r="U8643" s="3">
        <f t="shared" si="1488"/>
        <v>0</v>
      </c>
      <c r="V8643" s="3">
        <f>('PV model'!$B$13*(U8643/1000)*(1-'PV model'!$B$14*((20+C8643)-25))*'PV model'!$B$10)/'PV model'!$B$12</f>
        <v>0</v>
      </c>
    </row>
    <row r="8644" spans="1:22" x14ac:dyDescent="0.2">
      <c r="A8644" s="10">
        <f t="shared" si="1483"/>
        <v>360</v>
      </c>
      <c r="B8644" s="10">
        <f t="shared" si="1489"/>
        <v>23</v>
      </c>
      <c r="C8644" s="23">
        <v>1.8</v>
      </c>
      <c r="D8644" s="24">
        <v>0</v>
      </c>
      <c r="E8644" s="24">
        <v>0</v>
      </c>
      <c r="F8644" s="48"/>
      <c r="G8644" s="48"/>
      <c r="H8644" s="1">
        <f t="shared" si="1490"/>
        <v>-23.36961153854292</v>
      </c>
      <c r="I8644" s="1">
        <f t="shared" si="1484"/>
        <v>-1.3144685609044737</v>
      </c>
      <c r="J8644" s="4">
        <f>B8644+('PV model'!$B$3/15)+(I8644/60)</f>
        <v>22.701425523984923</v>
      </c>
      <c r="K8644" s="2">
        <f t="shared" si="1485"/>
        <v>-160.52138285977384</v>
      </c>
      <c r="L8644" s="2">
        <f>DEGREES(ASIN((((COS(RADIANS('PV model'!$B$2))*COS(RADIANS(H8644))*COS(RADIANS(K8644)))+(SIN(RADIANS('PV model'!$B$2))*SIN(RADIANS(H8644)))))))</f>
        <v>-54.793713553310781</v>
      </c>
      <c r="M8644" s="3">
        <f t="shared" si="1480"/>
        <v>0</v>
      </c>
      <c r="N8644" s="2">
        <f t="shared" si="1486"/>
        <v>-32.069168005767288</v>
      </c>
      <c r="O8644" s="2">
        <f>IF('PV model'!$B$2&gt;0, 180-N8644,IF('PV model'!$B$2&lt;0,0-N8644,N8644))</f>
        <v>212.0691680057673</v>
      </c>
      <c r="P8644" s="2">
        <f>ABS(O8644-'PV model'!$B$5)</f>
        <v>7.0691680057672954</v>
      </c>
      <c r="Q8644" s="3">
        <f t="shared" si="1481"/>
        <v>144.79371355331077</v>
      </c>
      <c r="R8644" s="3">
        <f t="shared" si="1487"/>
        <v>0</v>
      </c>
      <c r="S8644" s="3">
        <f t="shared" si="1482"/>
        <v>0</v>
      </c>
      <c r="T8644" s="3">
        <f>(0.5*(1-COS(RADIANS(90-$X$3)))*(D8644+E8644)*'PV model'!$B$4)</f>
        <v>0</v>
      </c>
      <c r="U8644" s="3">
        <f t="shared" si="1488"/>
        <v>0</v>
      </c>
      <c r="V8644" s="3">
        <f>('PV model'!$B$13*(U8644/1000)*(1-'PV model'!$B$14*((20+C8644)-25))*'PV model'!$B$10)/'PV model'!$B$12</f>
        <v>0</v>
      </c>
    </row>
    <row r="8645" spans="1:22" x14ac:dyDescent="0.2">
      <c r="A8645" s="10">
        <f t="shared" si="1483"/>
        <v>360</v>
      </c>
      <c r="B8645" s="10">
        <f t="shared" si="1489"/>
        <v>24</v>
      </c>
      <c r="C8645" s="23">
        <v>1.1000000000000001</v>
      </c>
      <c r="D8645" s="24">
        <v>0</v>
      </c>
      <c r="E8645" s="24">
        <v>0</v>
      </c>
      <c r="F8645" s="48"/>
      <c r="G8645" s="48"/>
      <c r="H8645" s="1">
        <f t="shared" si="1490"/>
        <v>-23.36961153854292</v>
      </c>
      <c r="I8645" s="1">
        <f t="shared" si="1484"/>
        <v>-1.3144685609044737</v>
      </c>
      <c r="J8645" s="4">
        <f>B8645+('PV model'!$B$3/15)+(I8645/60)</f>
        <v>23.701425523984923</v>
      </c>
      <c r="K8645" s="2">
        <f t="shared" si="1485"/>
        <v>-175.52138285977384</v>
      </c>
      <c r="L8645" s="2">
        <f>DEGREES(ASIN((((COS(RADIANS('PV model'!$B$2))*COS(RADIANS(H8645))*COS(RADIANS(K8645)))+(SIN(RADIANS('PV model'!$B$2))*SIN(RADIANS(H8645)))))))</f>
        <v>-57.698982422049909</v>
      </c>
      <c r="M8645" s="3">
        <f t="shared" si="1480"/>
        <v>0</v>
      </c>
      <c r="N8645" s="2">
        <f t="shared" si="1486"/>
        <v>-7.70901675789219</v>
      </c>
      <c r="O8645" s="2">
        <f>IF('PV model'!$B$2&gt;0, 180-N8645,IF('PV model'!$B$2&lt;0,0-N8645,N8645))</f>
        <v>187.70901675789219</v>
      </c>
      <c r="P8645" s="2">
        <f>ABS(O8645-'PV model'!$B$5)</f>
        <v>17.290983242107814</v>
      </c>
      <c r="Q8645" s="3">
        <f t="shared" si="1481"/>
        <v>147.69898242204991</v>
      </c>
      <c r="R8645" s="3">
        <f t="shared" si="1487"/>
        <v>0</v>
      </c>
      <c r="S8645" s="3">
        <f t="shared" si="1482"/>
        <v>0</v>
      </c>
      <c r="T8645" s="3">
        <f>(0.5*(1-COS(RADIANS(90-$X$3)))*(D8645+E8645)*'PV model'!$B$4)</f>
        <v>0</v>
      </c>
      <c r="U8645" s="3">
        <f t="shared" si="1488"/>
        <v>0</v>
      </c>
      <c r="V8645" s="3">
        <f>('PV model'!$B$13*(U8645/1000)*(1-'PV model'!$B$14*((20+C8645)-25))*'PV model'!$B$10)/'PV model'!$B$12</f>
        <v>0</v>
      </c>
    </row>
    <row r="8646" spans="1:22" x14ac:dyDescent="0.2">
      <c r="A8646" s="10">
        <f t="shared" si="1483"/>
        <v>361</v>
      </c>
      <c r="B8646" s="10">
        <f t="shared" si="1489"/>
        <v>1</v>
      </c>
      <c r="C8646" s="23">
        <v>1</v>
      </c>
      <c r="D8646" s="24">
        <v>0</v>
      </c>
      <c r="E8646" s="24">
        <v>0</v>
      </c>
      <c r="F8646" s="48"/>
      <c r="G8646" s="48"/>
      <c r="H8646" s="1">
        <f t="shared" si="1490"/>
        <v>-23.32976626996307</v>
      </c>
      <c r="I8646" s="1">
        <f t="shared" si="1484"/>
        <v>-1.7787149152914679</v>
      </c>
      <c r="J8646" s="4">
        <f>B8646+('PV model'!$B$3/15)+(I8646/60)</f>
        <v>0.69368808474514221</v>
      </c>
      <c r="K8646" s="2">
        <f t="shared" si="1485"/>
        <v>169.59467872882286</v>
      </c>
      <c r="L8646" s="2">
        <f>DEGREES(ASIN((((COS(RADIANS('PV model'!$B$2))*COS(RADIANS(H8646))*COS(RADIANS(K8646)))+(SIN(RADIANS('PV model'!$B$2))*SIN(RADIANS(H8646)))))))</f>
        <v>-56.920781526548048</v>
      </c>
      <c r="M8646" s="3">
        <f t="shared" ref="M8646:M8709" si="1491">IF(L8646&gt;0, L8646, 0)</f>
        <v>0</v>
      </c>
      <c r="N8646" s="2">
        <f t="shared" si="1486"/>
        <v>17.689339826492738</v>
      </c>
      <c r="O8646" s="2">
        <f>IF('PV model'!$B$2&gt;0, 180-N8646,IF('PV model'!$B$2&lt;0,0-N8646,N8646))</f>
        <v>162.31066017350727</v>
      </c>
      <c r="P8646" s="2">
        <f>ABS(O8646-'PV model'!$B$5)</f>
        <v>42.689339826492727</v>
      </c>
      <c r="Q8646" s="3">
        <f t="shared" ref="Q8646:Q8709" si="1492">DEGREES(ACOS((SIN(RADIANS(L8646))*COS(RADIANS(90-$X$3))+COS(RADIANS(L8646))*COS(RADIANS(P8646))*SIN(RADIANS(90-$X$3)))))</f>
        <v>146.92078152654804</v>
      </c>
      <c r="R8646" s="3">
        <f t="shared" si="1487"/>
        <v>0</v>
      </c>
      <c r="S8646" s="3">
        <f t="shared" ref="S8646:S8709" si="1493">IF($Z$3=TRUE, IF(E8646=0,0,E8646*(0.5*(1+COS(RADIANS(90-$X$3))*(1+(1-(E8646^2/(D8646+E8646)^2))*(SIN(RADIANS(0.5*$X$3))^3)))*(1+(1-(E8646^2/(D8646+E8646)^2))*(COS(RADIANS(Q8646))^2)*(SIN(RADIANS(90-L8646))^3)))), IF(E8646=0,0,E8646*(0.5*(1+COS(RADIANS(90-$X$3))))))</f>
        <v>0</v>
      </c>
      <c r="T8646" s="3">
        <f>(0.5*(1-COS(RADIANS(90-$X$3)))*(D8646+E8646)*'PV model'!$B$4)</f>
        <v>0</v>
      </c>
      <c r="U8646" s="3">
        <f t="shared" si="1488"/>
        <v>0</v>
      </c>
      <c r="V8646" s="3">
        <f>('PV model'!$B$13*(U8646/1000)*(1-'PV model'!$B$14*((20+C8646)-25))*'PV model'!$B$10)/'PV model'!$B$12</f>
        <v>0</v>
      </c>
    </row>
    <row r="8647" spans="1:22" x14ac:dyDescent="0.2">
      <c r="A8647" s="10">
        <f t="shared" ref="A8647:A8710" si="1494">IF(B8647&gt;1,A8646,A8646+1)</f>
        <v>361</v>
      </c>
      <c r="B8647" s="10">
        <f t="shared" si="1489"/>
        <v>2</v>
      </c>
      <c r="C8647" s="23">
        <v>0.9</v>
      </c>
      <c r="D8647" s="24">
        <v>0</v>
      </c>
      <c r="E8647" s="24">
        <v>0</v>
      </c>
      <c r="F8647" s="48"/>
      <c r="G8647" s="48"/>
      <c r="H8647" s="1">
        <f t="shared" si="1490"/>
        <v>-23.32976626996307</v>
      </c>
      <c r="I8647" s="1">
        <f t="shared" ref="I8647:I8710" si="1495">9.87*SIN(RADIANS(1.978*A8647-160.22))-7.53*COS(RADIANS(0.989*A8647-80.11))-1.5*SIN((RADIANS(0.989*A8647-80.11)))</f>
        <v>-1.7787149152914679</v>
      </c>
      <c r="J8647" s="4">
        <f>B8647+('PV model'!$B$3/15)+(I8647/60)</f>
        <v>1.6936880847451423</v>
      </c>
      <c r="K8647" s="2">
        <f t="shared" ref="K8647:K8710" si="1496">15*(12-J8647)</f>
        <v>154.59467872882286</v>
      </c>
      <c r="L8647" s="2">
        <f>DEGREES(ASIN((((COS(RADIANS('PV model'!$B$2))*COS(RADIANS(H8647))*COS(RADIANS(K8647)))+(SIN(RADIANS('PV model'!$B$2))*SIN(RADIANS(H8647)))))))</f>
        <v>-52.766295084668478</v>
      </c>
      <c r="M8647" s="3">
        <f t="shared" si="1491"/>
        <v>0</v>
      </c>
      <c r="N8647" s="2">
        <f t="shared" ref="N8647:N8710" si="1497">DEGREES(ASIN((COS(RADIANS(H8647))*SIN(RADIANS(K8647)))/COS(RADIANS(L8647))))</f>
        <v>40.622500035804855</v>
      </c>
      <c r="O8647" s="2">
        <f>IF('PV model'!$B$2&gt;0, 180-N8647,IF('PV model'!$B$2&lt;0,0-N8647,N8647))</f>
        <v>139.37749996419515</v>
      </c>
      <c r="P8647" s="2">
        <f>ABS(O8647-'PV model'!$B$5)</f>
        <v>65.622500035804848</v>
      </c>
      <c r="Q8647" s="3">
        <f t="shared" si="1492"/>
        <v>142.76629508466849</v>
      </c>
      <c r="R8647" s="3">
        <f t="shared" ref="R8647:R8710" si="1498">IF(D8647=0,0,D8647*COS(RADIANS(Q8647))/SIN(RADIANS(L8647)))</f>
        <v>0</v>
      </c>
      <c r="S8647" s="3">
        <f t="shared" si="1493"/>
        <v>0</v>
      </c>
      <c r="T8647" s="3">
        <f>(0.5*(1-COS(RADIANS(90-$X$3)))*(D8647+E8647)*'PV model'!$B$4)</f>
        <v>0</v>
      </c>
      <c r="U8647" s="3">
        <f t="shared" ref="U8647:U8710" si="1499">R8647+S8647+T8647</f>
        <v>0</v>
      </c>
      <c r="V8647" s="3">
        <f>('PV model'!$B$13*(U8647/1000)*(1-'PV model'!$B$14*((20+C8647)-25))*'PV model'!$B$10)/'PV model'!$B$12</f>
        <v>0</v>
      </c>
    </row>
    <row r="8648" spans="1:22" x14ac:dyDescent="0.2">
      <c r="A8648" s="10">
        <f t="shared" si="1494"/>
        <v>361</v>
      </c>
      <c r="B8648" s="10">
        <f t="shared" ref="B8648:B8711" si="1500">IF(B8647&lt;24,B8647+1,1)</f>
        <v>3</v>
      </c>
      <c r="C8648" s="23">
        <v>0.8</v>
      </c>
      <c r="D8648" s="24">
        <v>0</v>
      </c>
      <c r="E8648" s="24">
        <v>0</v>
      </c>
      <c r="F8648" s="48"/>
      <c r="G8648" s="48"/>
      <c r="H8648" s="1">
        <f t="shared" ref="H8648:H8711" si="1501">(23.465*SIN(RADIANS(280.1+0.9863*A8648)))</f>
        <v>-23.32976626996307</v>
      </c>
      <c r="I8648" s="1">
        <f t="shared" si="1495"/>
        <v>-1.7787149152914679</v>
      </c>
      <c r="J8648" s="4">
        <f>B8648+('PV model'!$B$3/15)+(I8648/60)</f>
        <v>2.6936880847451419</v>
      </c>
      <c r="K8648" s="2">
        <f t="shared" si="1496"/>
        <v>139.59467872882286</v>
      </c>
      <c r="L8648" s="2">
        <f>DEGREES(ASIN((((COS(RADIANS('PV model'!$B$2))*COS(RADIANS(H8648))*COS(RADIANS(K8648)))+(SIN(RADIANS('PV model'!$B$2))*SIN(RADIANS(H8648)))))))</f>
        <v>-46.254253974589609</v>
      </c>
      <c r="M8648" s="3">
        <f t="shared" si="1491"/>
        <v>0</v>
      </c>
      <c r="N8648" s="2">
        <f t="shared" si="1497"/>
        <v>59.404374334762551</v>
      </c>
      <c r="O8648" s="2">
        <f>IF('PV model'!$B$2&gt;0, 180-N8648,IF('PV model'!$B$2&lt;0,0-N8648,N8648))</f>
        <v>120.59562566523745</v>
      </c>
      <c r="P8648" s="2">
        <f>ABS(O8648-'PV model'!$B$5)</f>
        <v>84.404374334762551</v>
      </c>
      <c r="Q8648" s="3">
        <f t="shared" si="1492"/>
        <v>136.2542539745896</v>
      </c>
      <c r="R8648" s="3">
        <f t="shared" si="1498"/>
        <v>0</v>
      </c>
      <c r="S8648" s="3">
        <f t="shared" si="1493"/>
        <v>0</v>
      </c>
      <c r="T8648" s="3">
        <f>(0.5*(1-COS(RADIANS(90-$X$3)))*(D8648+E8648)*'PV model'!$B$4)</f>
        <v>0</v>
      </c>
      <c r="U8648" s="3">
        <f t="shared" si="1499"/>
        <v>0</v>
      </c>
      <c r="V8648" s="3">
        <f>('PV model'!$B$13*(U8648/1000)*(1-'PV model'!$B$14*((20+C8648)-25))*'PV model'!$B$10)/'PV model'!$B$12</f>
        <v>0</v>
      </c>
    </row>
    <row r="8649" spans="1:22" x14ac:dyDescent="0.2">
      <c r="A8649" s="10">
        <f t="shared" si="1494"/>
        <v>361</v>
      </c>
      <c r="B8649" s="10">
        <f t="shared" si="1500"/>
        <v>4</v>
      </c>
      <c r="C8649" s="23">
        <v>0.6</v>
      </c>
      <c r="D8649" s="24">
        <v>0</v>
      </c>
      <c r="E8649" s="24">
        <v>0</v>
      </c>
      <c r="F8649" s="48"/>
      <c r="G8649" s="48"/>
      <c r="H8649" s="1">
        <f t="shared" si="1501"/>
        <v>-23.32976626996307</v>
      </c>
      <c r="I8649" s="1">
        <f t="shared" si="1495"/>
        <v>-1.7787149152914679</v>
      </c>
      <c r="J8649" s="4">
        <f>B8649+('PV model'!$B$3/15)+(I8649/60)</f>
        <v>3.6936880847451419</v>
      </c>
      <c r="K8649" s="2">
        <f t="shared" si="1496"/>
        <v>124.59467872882287</v>
      </c>
      <c r="L8649" s="2">
        <f>DEGREES(ASIN((((COS(RADIANS('PV model'!$B$2))*COS(RADIANS(H8649))*COS(RADIANS(K8649)))+(SIN(RADIANS('PV model'!$B$2))*SIN(RADIANS(H8649)))))))</f>
        <v>-38.437957695576273</v>
      </c>
      <c r="M8649" s="3">
        <f t="shared" si="1491"/>
        <v>0</v>
      </c>
      <c r="N8649" s="2">
        <f t="shared" si="1497"/>
        <v>74.801660049045537</v>
      </c>
      <c r="O8649" s="2">
        <f>IF('PV model'!$B$2&gt;0, 180-N8649,IF('PV model'!$B$2&lt;0,0-N8649,N8649))</f>
        <v>105.19833995095446</v>
      </c>
      <c r="P8649" s="2">
        <f>ABS(O8649-'PV model'!$B$5)</f>
        <v>99.801660049045537</v>
      </c>
      <c r="Q8649" s="3">
        <f t="shared" si="1492"/>
        <v>128.43795769557627</v>
      </c>
      <c r="R8649" s="3">
        <f t="shared" si="1498"/>
        <v>0</v>
      </c>
      <c r="S8649" s="3">
        <f t="shared" si="1493"/>
        <v>0</v>
      </c>
      <c r="T8649" s="3">
        <f>(0.5*(1-COS(RADIANS(90-$X$3)))*(D8649+E8649)*'PV model'!$B$4)</f>
        <v>0</v>
      </c>
      <c r="U8649" s="3">
        <f t="shared" si="1499"/>
        <v>0</v>
      </c>
      <c r="V8649" s="3">
        <f>('PV model'!$B$13*(U8649/1000)*(1-'PV model'!$B$14*((20+C8649)-25))*'PV model'!$B$10)/'PV model'!$B$12</f>
        <v>0</v>
      </c>
    </row>
    <row r="8650" spans="1:22" x14ac:dyDescent="0.2">
      <c r="A8650" s="10">
        <f t="shared" si="1494"/>
        <v>361</v>
      </c>
      <c r="B8650" s="10">
        <f t="shared" si="1500"/>
        <v>5</v>
      </c>
      <c r="C8650" s="23">
        <v>0.3</v>
      </c>
      <c r="D8650" s="24">
        <v>0</v>
      </c>
      <c r="E8650" s="24">
        <v>0</v>
      </c>
      <c r="F8650" s="48"/>
      <c r="G8650" s="48"/>
      <c r="H8650" s="1">
        <f t="shared" si="1501"/>
        <v>-23.32976626996307</v>
      </c>
      <c r="I8650" s="1">
        <f t="shared" si="1495"/>
        <v>-1.7787149152914679</v>
      </c>
      <c r="J8650" s="4">
        <f>B8650+('PV model'!$B$3/15)+(I8650/60)</f>
        <v>4.6936880847451423</v>
      </c>
      <c r="K8650" s="2">
        <f t="shared" si="1496"/>
        <v>109.59467872882287</v>
      </c>
      <c r="L8650" s="2">
        <f>DEGREES(ASIN((((COS(RADIANS('PV model'!$B$2))*COS(RADIANS(H8650))*COS(RADIANS(K8650)))+(SIN(RADIANS('PV model'!$B$2))*SIN(RADIANS(H8650)))))))</f>
        <v>-30.052580598224761</v>
      </c>
      <c r="M8650" s="3">
        <f t="shared" si="1491"/>
        <v>0</v>
      </c>
      <c r="N8650" s="2">
        <f t="shared" si="1497"/>
        <v>88.048482208594109</v>
      </c>
      <c r="O8650" s="2">
        <f>IF('PV model'!$B$2&gt;0, 180-N8650,IF('PV model'!$B$2&lt;0,0-N8650,N8650))</f>
        <v>91.951517791405891</v>
      </c>
      <c r="P8650" s="2">
        <f>ABS(O8650-'PV model'!$B$5)</f>
        <v>113.04848220859411</v>
      </c>
      <c r="Q8650" s="3">
        <f t="shared" si="1492"/>
        <v>120.05258059822476</v>
      </c>
      <c r="R8650" s="3">
        <f t="shared" si="1498"/>
        <v>0</v>
      </c>
      <c r="S8650" s="3">
        <f t="shared" si="1493"/>
        <v>0</v>
      </c>
      <c r="T8650" s="3">
        <f>(0.5*(1-COS(RADIANS(90-$X$3)))*(D8650+E8650)*'PV model'!$B$4)</f>
        <v>0</v>
      </c>
      <c r="U8650" s="3">
        <f t="shared" si="1499"/>
        <v>0</v>
      </c>
      <c r="V8650" s="3">
        <f>('PV model'!$B$13*(U8650/1000)*(1-'PV model'!$B$14*((20+C8650)-25))*'PV model'!$B$10)/'PV model'!$B$12</f>
        <v>0</v>
      </c>
    </row>
    <row r="8651" spans="1:22" x14ac:dyDescent="0.2">
      <c r="A8651" s="10">
        <f t="shared" si="1494"/>
        <v>361</v>
      </c>
      <c r="B8651" s="10">
        <f t="shared" si="1500"/>
        <v>6</v>
      </c>
      <c r="C8651" s="23">
        <v>0.1</v>
      </c>
      <c r="D8651" s="24">
        <v>0</v>
      </c>
      <c r="E8651" s="24">
        <v>0</v>
      </c>
      <c r="F8651" s="48"/>
      <c r="G8651" s="48"/>
      <c r="H8651" s="1">
        <f t="shared" si="1501"/>
        <v>-23.32976626996307</v>
      </c>
      <c r="I8651" s="1">
        <f t="shared" si="1495"/>
        <v>-1.7787149152914679</v>
      </c>
      <c r="J8651" s="4">
        <f>B8651+('PV model'!$B$3/15)+(I8651/60)</f>
        <v>5.6936880847451423</v>
      </c>
      <c r="K8651" s="2">
        <f t="shared" si="1496"/>
        <v>94.594678728822871</v>
      </c>
      <c r="L8651" s="2">
        <f>DEGREES(ASIN((((COS(RADIANS('PV model'!$B$2))*COS(RADIANS(H8651))*COS(RADIANS(K8651)))+(SIN(RADIANS('PV model'!$B$2))*SIN(RADIANS(H8651)))))))</f>
        <v>-21.594524199070808</v>
      </c>
      <c r="M8651" s="3">
        <f t="shared" si="1491"/>
        <v>0</v>
      </c>
      <c r="N8651" s="2">
        <f t="shared" si="1497"/>
        <v>79.860473804833845</v>
      </c>
      <c r="O8651" s="2">
        <f>IF('PV model'!$B$2&gt;0, 180-N8651,IF('PV model'!$B$2&lt;0,0-N8651,N8651))</f>
        <v>100.13952619516616</v>
      </c>
      <c r="P8651" s="2">
        <f>ABS(O8651-'PV model'!$B$5)</f>
        <v>104.86047380483384</v>
      </c>
      <c r="Q8651" s="3">
        <f t="shared" si="1492"/>
        <v>111.5945241990708</v>
      </c>
      <c r="R8651" s="3">
        <f t="shared" si="1498"/>
        <v>0</v>
      </c>
      <c r="S8651" s="3">
        <f t="shared" si="1493"/>
        <v>0</v>
      </c>
      <c r="T8651" s="3">
        <f>(0.5*(1-COS(RADIANS(90-$X$3)))*(D8651+E8651)*'PV model'!$B$4)</f>
        <v>0</v>
      </c>
      <c r="U8651" s="3">
        <f t="shared" si="1499"/>
        <v>0</v>
      </c>
      <c r="V8651" s="3">
        <f>('PV model'!$B$13*(U8651/1000)*(1-'PV model'!$B$14*((20+C8651)-25))*'PV model'!$B$10)/'PV model'!$B$12</f>
        <v>0</v>
      </c>
    </row>
    <row r="8652" spans="1:22" x14ac:dyDescent="0.2">
      <c r="A8652" s="10">
        <f t="shared" si="1494"/>
        <v>361</v>
      </c>
      <c r="B8652" s="10">
        <f t="shared" si="1500"/>
        <v>7</v>
      </c>
      <c r="C8652" s="23">
        <v>0</v>
      </c>
      <c r="D8652" s="24">
        <v>0</v>
      </c>
      <c r="E8652" s="24">
        <v>0</v>
      </c>
      <c r="F8652" s="48"/>
      <c r="G8652" s="48"/>
      <c r="H8652" s="1">
        <f t="shared" si="1501"/>
        <v>-23.32976626996307</v>
      </c>
      <c r="I8652" s="1">
        <f t="shared" si="1495"/>
        <v>-1.7787149152914679</v>
      </c>
      <c r="J8652" s="4">
        <f>B8652+('PV model'!$B$3/15)+(I8652/60)</f>
        <v>6.6936880847451423</v>
      </c>
      <c r="K8652" s="2">
        <f t="shared" si="1496"/>
        <v>79.594678728822871</v>
      </c>
      <c r="L8652" s="2">
        <f>DEGREES(ASIN((((COS(RADIANS('PV model'!$B$2))*COS(RADIANS(H8652))*COS(RADIANS(K8652)))+(SIN(RADIANS('PV model'!$B$2))*SIN(RADIANS(H8652)))))))</f>
        <v>-13.440624116262864</v>
      </c>
      <c r="M8652" s="3">
        <f t="shared" si="1491"/>
        <v>0</v>
      </c>
      <c r="N8652" s="2">
        <f t="shared" si="1497"/>
        <v>68.213359630432549</v>
      </c>
      <c r="O8652" s="2">
        <f>IF('PV model'!$B$2&gt;0, 180-N8652,IF('PV model'!$B$2&lt;0,0-N8652,N8652))</f>
        <v>111.78664036956745</v>
      </c>
      <c r="P8652" s="2">
        <f>ABS(O8652-'PV model'!$B$5)</f>
        <v>93.213359630432549</v>
      </c>
      <c r="Q8652" s="3">
        <f t="shared" si="1492"/>
        <v>103.44062411626287</v>
      </c>
      <c r="R8652" s="3">
        <f t="shared" si="1498"/>
        <v>0</v>
      </c>
      <c r="S8652" s="3">
        <f t="shared" si="1493"/>
        <v>0</v>
      </c>
      <c r="T8652" s="3">
        <f>(0.5*(1-COS(RADIANS(90-$X$3)))*(D8652+E8652)*'PV model'!$B$4)</f>
        <v>0</v>
      </c>
      <c r="U8652" s="3">
        <f t="shared" si="1499"/>
        <v>0</v>
      </c>
      <c r="V8652" s="3">
        <f>('PV model'!$B$13*(U8652/1000)*(1-'PV model'!$B$14*((20+C8652)-25))*'PV model'!$B$10)/'PV model'!$B$12</f>
        <v>0</v>
      </c>
    </row>
    <row r="8653" spans="1:22" x14ac:dyDescent="0.2">
      <c r="A8653" s="10">
        <f t="shared" si="1494"/>
        <v>361</v>
      </c>
      <c r="B8653" s="10">
        <f t="shared" si="1500"/>
        <v>8</v>
      </c>
      <c r="C8653" s="23">
        <v>-0.1</v>
      </c>
      <c r="D8653" s="24">
        <v>0</v>
      </c>
      <c r="E8653" s="24">
        <v>0</v>
      </c>
      <c r="F8653" s="48"/>
      <c r="G8653" s="48"/>
      <c r="H8653" s="1">
        <f t="shared" si="1501"/>
        <v>-23.32976626996307</v>
      </c>
      <c r="I8653" s="1">
        <f t="shared" si="1495"/>
        <v>-1.7787149152914679</v>
      </c>
      <c r="J8653" s="4">
        <f>B8653+('PV model'!$B$3/15)+(I8653/60)</f>
        <v>7.6936880847451423</v>
      </c>
      <c r="K8653" s="2">
        <f t="shared" si="1496"/>
        <v>64.594678728822871</v>
      </c>
      <c r="L8653" s="2">
        <f>DEGREES(ASIN((((COS(RADIANS('PV model'!$B$2))*COS(RADIANS(H8653))*COS(RADIANS(K8653)))+(SIN(RADIANS('PV model'!$B$2))*SIN(RADIANS(H8653)))))))</f>
        <v>-5.9258301726260036</v>
      </c>
      <c r="M8653" s="3">
        <f t="shared" si="1491"/>
        <v>0</v>
      </c>
      <c r="N8653" s="2">
        <f t="shared" si="1497"/>
        <v>56.501341868967401</v>
      </c>
      <c r="O8653" s="2">
        <f>IF('PV model'!$B$2&gt;0, 180-N8653,IF('PV model'!$B$2&lt;0,0-N8653,N8653))</f>
        <v>123.4986581310326</v>
      </c>
      <c r="P8653" s="2">
        <f>ABS(O8653-'PV model'!$B$5)</f>
        <v>81.501341868967401</v>
      </c>
      <c r="Q8653" s="3">
        <f t="shared" si="1492"/>
        <v>95.925830172626007</v>
      </c>
      <c r="R8653" s="3">
        <f t="shared" si="1498"/>
        <v>0</v>
      </c>
      <c r="S8653" s="3">
        <f t="shared" si="1493"/>
        <v>0</v>
      </c>
      <c r="T8653" s="3">
        <f>(0.5*(1-COS(RADIANS(90-$X$3)))*(D8653+E8653)*'PV model'!$B$4)</f>
        <v>0</v>
      </c>
      <c r="U8653" s="3">
        <f t="shared" si="1499"/>
        <v>0</v>
      </c>
      <c r="V8653" s="3">
        <f>('PV model'!$B$13*(U8653/1000)*(1-'PV model'!$B$14*((20+C8653)-25))*'PV model'!$B$10)/'PV model'!$B$12</f>
        <v>0</v>
      </c>
    </row>
    <row r="8654" spans="1:22" x14ac:dyDescent="0.2">
      <c r="A8654" s="10">
        <f t="shared" si="1494"/>
        <v>361</v>
      </c>
      <c r="B8654" s="10">
        <f t="shared" si="1500"/>
        <v>9</v>
      </c>
      <c r="C8654" s="23">
        <v>-0.2</v>
      </c>
      <c r="D8654" s="24">
        <v>0</v>
      </c>
      <c r="E8654" s="24">
        <v>0</v>
      </c>
      <c r="F8654" s="48"/>
      <c r="G8654" s="48"/>
      <c r="H8654" s="1">
        <f t="shared" si="1501"/>
        <v>-23.32976626996307</v>
      </c>
      <c r="I8654" s="1">
        <f t="shared" si="1495"/>
        <v>-1.7787149152914679</v>
      </c>
      <c r="J8654" s="4">
        <f>B8654+('PV model'!$B$3/15)+(I8654/60)</f>
        <v>8.6936880847451423</v>
      </c>
      <c r="K8654" s="2">
        <f t="shared" si="1496"/>
        <v>49.594678728822863</v>
      </c>
      <c r="L8654" s="2">
        <f>DEGREES(ASIN((((COS(RADIANS('PV model'!$B$2))*COS(RADIANS(H8654))*COS(RADIANS(K8654)))+(SIN(RADIANS('PV model'!$B$2))*SIN(RADIANS(H8654)))))))</f>
        <v>0.61591830687413873</v>
      </c>
      <c r="M8654" s="3">
        <f t="shared" si="1491"/>
        <v>0.61591830687413873</v>
      </c>
      <c r="N8654" s="2">
        <f t="shared" si="1497"/>
        <v>44.367715466092136</v>
      </c>
      <c r="O8654" s="2">
        <f>IF('PV model'!$B$2&gt;0, 180-N8654,IF('PV model'!$B$2&lt;0,0-N8654,N8654))</f>
        <v>135.63228453390786</v>
      </c>
      <c r="P8654" s="2">
        <f>ABS(O8654-'PV model'!$B$5)</f>
        <v>69.367715466092136</v>
      </c>
      <c r="Q8654" s="3">
        <f t="shared" si="1492"/>
        <v>89.38408169312585</v>
      </c>
      <c r="R8654" s="3">
        <f t="shared" si="1498"/>
        <v>0</v>
      </c>
      <c r="S8654" s="3">
        <f t="shared" si="1493"/>
        <v>0</v>
      </c>
      <c r="T8654" s="3">
        <f>(0.5*(1-COS(RADIANS(90-$X$3)))*(D8654+E8654)*'PV model'!$B$4)</f>
        <v>0</v>
      </c>
      <c r="U8654" s="3">
        <f t="shared" si="1499"/>
        <v>0</v>
      </c>
      <c r="V8654" s="3">
        <f>('PV model'!$B$13*(U8654/1000)*(1-'PV model'!$B$14*((20+C8654)-25))*'PV model'!$B$10)/'PV model'!$B$12</f>
        <v>0</v>
      </c>
    </row>
    <row r="8655" spans="1:22" x14ac:dyDescent="0.2">
      <c r="A8655" s="10">
        <f t="shared" si="1494"/>
        <v>361</v>
      </c>
      <c r="B8655" s="10">
        <f t="shared" si="1500"/>
        <v>10</v>
      </c>
      <c r="C8655" s="23">
        <v>0.5</v>
      </c>
      <c r="D8655" s="24">
        <v>0</v>
      </c>
      <c r="E8655" s="24">
        <v>16.757999999999999</v>
      </c>
      <c r="F8655" s="48"/>
      <c r="G8655" s="48"/>
      <c r="H8655" s="1">
        <f t="shared" si="1501"/>
        <v>-23.32976626996307</v>
      </c>
      <c r="I8655" s="1">
        <f t="shared" si="1495"/>
        <v>-1.7787149152914679</v>
      </c>
      <c r="J8655" s="4">
        <f>B8655+('PV model'!$B$3/15)+(I8655/60)</f>
        <v>9.6936880847451423</v>
      </c>
      <c r="K8655" s="2">
        <f t="shared" si="1496"/>
        <v>34.594678728822863</v>
      </c>
      <c r="L8655" s="2">
        <f>DEGREES(ASIN((((COS(RADIANS('PV model'!$B$2))*COS(RADIANS(H8655))*COS(RADIANS(K8655)))+(SIN(RADIANS('PV model'!$B$2))*SIN(RADIANS(H8655)))))))</f>
        <v>5.8408639219323559</v>
      </c>
      <c r="M8655" s="3">
        <f t="shared" si="1491"/>
        <v>5.8408639219323559</v>
      </c>
      <c r="N8655" s="2">
        <f t="shared" si="1497"/>
        <v>31.605511528078846</v>
      </c>
      <c r="O8655" s="2">
        <f>IF('PV model'!$B$2&gt;0, 180-N8655,IF('PV model'!$B$2&lt;0,0-N8655,N8655))</f>
        <v>148.39448847192116</v>
      </c>
      <c r="P8655" s="2">
        <f>ABS(O8655-'PV model'!$B$5)</f>
        <v>56.605511528078836</v>
      </c>
      <c r="Q8655" s="3">
        <f t="shared" si="1492"/>
        <v>84.159136078067647</v>
      </c>
      <c r="R8655" s="3">
        <f t="shared" si="1498"/>
        <v>0</v>
      </c>
      <c r="S8655" s="3">
        <f t="shared" si="1493"/>
        <v>16.757999999999999</v>
      </c>
      <c r="T8655" s="3">
        <f>(0.5*(1-COS(RADIANS(90-$X$3)))*(D8655+E8655)*'PV model'!$B$4)</f>
        <v>0</v>
      </c>
      <c r="U8655" s="3">
        <f t="shared" si="1499"/>
        <v>16.757999999999999</v>
      </c>
      <c r="V8655" s="3">
        <f>('PV model'!$B$13*(U8655/1000)*(1-'PV model'!$B$14*((20+C8655)-25))*'PV model'!$B$10)/'PV model'!$B$12</f>
        <v>1.7052820142399998</v>
      </c>
    </row>
    <row r="8656" spans="1:22" x14ac:dyDescent="0.2">
      <c r="A8656" s="10">
        <f t="shared" si="1494"/>
        <v>361</v>
      </c>
      <c r="B8656" s="10">
        <f t="shared" si="1500"/>
        <v>11</v>
      </c>
      <c r="C8656" s="23">
        <v>1.2</v>
      </c>
      <c r="D8656" s="24">
        <v>127.9593</v>
      </c>
      <c r="E8656" s="24">
        <v>31.752000000000002</v>
      </c>
      <c r="F8656" s="48"/>
      <c r="G8656" s="48"/>
      <c r="H8656" s="1">
        <f t="shared" si="1501"/>
        <v>-23.32976626996307</v>
      </c>
      <c r="I8656" s="1">
        <f t="shared" si="1495"/>
        <v>-1.7787149152914679</v>
      </c>
      <c r="J8656" s="4">
        <f>B8656+('PV model'!$B$3/15)+(I8656/60)</f>
        <v>10.693688084745142</v>
      </c>
      <c r="K8656" s="2">
        <f t="shared" si="1496"/>
        <v>19.594678728822863</v>
      </c>
      <c r="L8656" s="2">
        <f>DEGREES(ASIN((((COS(RADIANS('PV model'!$B$2))*COS(RADIANS(H8656))*COS(RADIANS(K8656)))+(SIN(RADIANS('PV model'!$B$2))*SIN(RADIANS(H8656)))))))</f>
        <v>9.4162137402807033</v>
      </c>
      <c r="M8656" s="3">
        <f t="shared" si="1491"/>
        <v>9.4162137402807033</v>
      </c>
      <c r="N8656" s="2">
        <f t="shared" si="1497"/>
        <v>18.18890263548953</v>
      </c>
      <c r="O8656" s="2">
        <f>IF('PV model'!$B$2&gt;0, 180-N8656,IF('PV model'!$B$2&lt;0,0-N8656,N8656))</f>
        <v>161.81109736451046</v>
      </c>
      <c r="P8656" s="2">
        <f>ABS(O8656-'PV model'!$B$5)</f>
        <v>43.188902635489541</v>
      </c>
      <c r="Q8656" s="3">
        <f t="shared" si="1492"/>
        <v>80.58378625971929</v>
      </c>
      <c r="R8656" s="3">
        <f t="shared" si="1498"/>
        <v>127.95930000000007</v>
      </c>
      <c r="S8656" s="3">
        <f t="shared" si="1493"/>
        <v>38.059980272248971</v>
      </c>
      <c r="T8656" s="3">
        <f>(0.5*(1-COS(RADIANS(90-$X$3)))*(D8656+E8656)*'PV model'!$B$4)</f>
        <v>0</v>
      </c>
      <c r="U8656" s="3">
        <f t="shared" si="1499"/>
        <v>166.01928027224903</v>
      </c>
      <c r="V8656" s="3">
        <f>('PV model'!$B$13*(U8656/1000)*(1-'PV model'!$B$14*((20+C8656)-25))*'PV model'!$B$10)/'PV model'!$B$12</f>
        <v>16.847535622305429</v>
      </c>
    </row>
    <row r="8657" spans="1:22" x14ac:dyDescent="0.2">
      <c r="A8657" s="10">
        <f t="shared" si="1494"/>
        <v>361</v>
      </c>
      <c r="B8657" s="10">
        <f t="shared" si="1500"/>
        <v>12</v>
      </c>
      <c r="C8657" s="23">
        <v>1.9</v>
      </c>
      <c r="D8657" s="24">
        <v>0</v>
      </c>
      <c r="E8657" s="24">
        <v>29.988</v>
      </c>
      <c r="F8657" s="48"/>
      <c r="G8657" s="48"/>
      <c r="H8657" s="1">
        <f t="shared" si="1501"/>
        <v>-23.32976626996307</v>
      </c>
      <c r="I8657" s="1">
        <f t="shared" si="1495"/>
        <v>-1.7787149152914679</v>
      </c>
      <c r="J8657" s="4">
        <f>B8657+('PV model'!$B$3/15)+(I8657/60)</f>
        <v>11.693688084745142</v>
      </c>
      <c r="K8657" s="2">
        <f t="shared" si="1496"/>
        <v>4.5946787288228652</v>
      </c>
      <c r="L8657" s="2">
        <f>DEGREES(ASIN((((COS(RADIANS('PV model'!$B$2))*COS(RADIANS(H8657))*COS(RADIANS(K8657)))+(SIN(RADIANS('PV model'!$B$2))*SIN(RADIANS(H8657)))))))</f>
        <v>11.072635279316978</v>
      </c>
      <c r="M8657" s="3">
        <f t="shared" si="1491"/>
        <v>11.072635279316978</v>
      </c>
      <c r="N8657" s="2">
        <f t="shared" si="1497"/>
        <v>4.2984751374793984</v>
      </c>
      <c r="O8657" s="2">
        <f>IF('PV model'!$B$2&gt;0, 180-N8657,IF('PV model'!$B$2&lt;0,0-N8657,N8657))</f>
        <v>175.70152486252061</v>
      </c>
      <c r="P8657" s="2">
        <f>ABS(O8657-'PV model'!$B$5)</f>
        <v>29.298475137479386</v>
      </c>
      <c r="Q8657" s="3">
        <f t="shared" si="1492"/>
        <v>78.927364720683016</v>
      </c>
      <c r="R8657" s="3">
        <f t="shared" si="1498"/>
        <v>0</v>
      </c>
      <c r="S8657" s="3">
        <f t="shared" si="1493"/>
        <v>29.988</v>
      </c>
      <c r="T8657" s="3">
        <f>(0.5*(1-COS(RADIANS(90-$X$3)))*(D8657+E8657)*'PV model'!$B$4)</f>
        <v>0</v>
      </c>
      <c r="U8657" s="3">
        <f t="shared" si="1499"/>
        <v>29.988</v>
      </c>
      <c r="V8657" s="3">
        <f>('PV model'!$B$13*(U8657/1000)*(1-'PV model'!$B$14*((20+C8657)-25))*'PV model'!$B$10)/'PV model'!$B$12</f>
        <v>3.0347707259519998</v>
      </c>
    </row>
    <row r="8658" spans="1:22" x14ac:dyDescent="0.2">
      <c r="A8658" s="10">
        <f t="shared" si="1494"/>
        <v>361</v>
      </c>
      <c r="B8658" s="10">
        <f t="shared" si="1500"/>
        <v>13</v>
      </c>
      <c r="C8658" s="23">
        <v>1.8</v>
      </c>
      <c r="D8658" s="24">
        <v>0</v>
      </c>
      <c r="E8658" s="24">
        <v>44.981999999999999</v>
      </c>
      <c r="F8658" s="48"/>
      <c r="G8658" s="48"/>
      <c r="H8658" s="1">
        <f t="shared" si="1501"/>
        <v>-23.32976626996307</v>
      </c>
      <c r="I8658" s="1">
        <f t="shared" si="1495"/>
        <v>-1.7787149152914679</v>
      </c>
      <c r="J8658" s="4">
        <f>B8658+('PV model'!$B$3/15)+(I8658/60)</f>
        <v>12.693688084745142</v>
      </c>
      <c r="K8658" s="2">
        <f t="shared" si="1496"/>
        <v>-10.405321271177135</v>
      </c>
      <c r="L8658" s="2">
        <f>DEGREES(ASIN((((COS(RADIANS('PV model'!$B$2))*COS(RADIANS(H8658))*COS(RADIANS(K8658)))+(SIN(RADIANS('PV model'!$B$2))*SIN(RADIANS(H8658)))))))</f>
        <v>10.671133965003344</v>
      </c>
      <c r="M8658" s="3">
        <f t="shared" si="1491"/>
        <v>10.671133965003344</v>
      </c>
      <c r="N8658" s="2">
        <f t="shared" si="1497"/>
        <v>-9.7158735881557838</v>
      </c>
      <c r="O8658" s="2">
        <f>IF('PV model'!$B$2&gt;0, 180-N8658,IF('PV model'!$B$2&lt;0,0-N8658,N8658))</f>
        <v>189.71587358815577</v>
      </c>
      <c r="P8658" s="2">
        <f>ABS(O8658-'PV model'!$B$5)</f>
        <v>15.284126411844227</v>
      </c>
      <c r="Q8658" s="3">
        <f t="shared" si="1492"/>
        <v>79.328866034996651</v>
      </c>
      <c r="R8658" s="3">
        <f t="shared" si="1498"/>
        <v>0</v>
      </c>
      <c r="S8658" s="3">
        <f t="shared" si="1493"/>
        <v>44.981999999999999</v>
      </c>
      <c r="T8658" s="3">
        <f>(0.5*(1-COS(RADIANS(90-$X$3)))*(D8658+E8658)*'PV model'!$B$4)</f>
        <v>0</v>
      </c>
      <c r="U8658" s="3">
        <f t="shared" si="1499"/>
        <v>44.981999999999999</v>
      </c>
      <c r="V8658" s="3">
        <f>('PV model'!$B$13*(U8658/1000)*(1-'PV model'!$B$14*((20+C8658)-25))*'PV model'!$B$10)/'PV model'!$B$12</f>
        <v>4.5539546492159992</v>
      </c>
    </row>
    <row r="8659" spans="1:22" x14ac:dyDescent="0.2">
      <c r="A8659" s="10">
        <f t="shared" si="1494"/>
        <v>361</v>
      </c>
      <c r="B8659" s="10">
        <f t="shared" si="1500"/>
        <v>14</v>
      </c>
      <c r="C8659" s="23">
        <v>1.7</v>
      </c>
      <c r="D8659" s="24">
        <v>0</v>
      </c>
      <c r="E8659" s="24">
        <v>44.981999999999999</v>
      </c>
      <c r="F8659" s="48"/>
      <c r="G8659" s="48"/>
      <c r="H8659" s="1">
        <f t="shared" si="1501"/>
        <v>-23.32976626996307</v>
      </c>
      <c r="I8659" s="1">
        <f t="shared" si="1495"/>
        <v>-1.7787149152914679</v>
      </c>
      <c r="J8659" s="4">
        <f>B8659+('PV model'!$B$3/15)+(I8659/60)</f>
        <v>13.693688084745142</v>
      </c>
      <c r="K8659" s="2">
        <f t="shared" si="1496"/>
        <v>-25.405321271177137</v>
      </c>
      <c r="L8659" s="2">
        <f>DEGREES(ASIN((((COS(RADIANS('PV model'!$B$2))*COS(RADIANS(H8659))*COS(RADIANS(K8659)))+(SIN(RADIANS('PV model'!$B$2))*SIN(RADIANS(H8659)))))))</f>
        <v>8.2463123422868545</v>
      </c>
      <c r="M8659" s="3">
        <f t="shared" si="1491"/>
        <v>8.2463123422868545</v>
      </c>
      <c r="N8659" s="2">
        <f t="shared" si="1497"/>
        <v>-23.456857983068453</v>
      </c>
      <c r="O8659" s="2">
        <f>IF('PV model'!$B$2&gt;0, 180-N8659,IF('PV model'!$B$2&lt;0,0-N8659,N8659))</f>
        <v>203.45685798306846</v>
      </c>
      <c r="P8659" s="2">
        <f>ABS(O8659-'PV model'!$B$5)</f>
        <v>1.5431420169315402</v>
      </c>
      <c r="Q8659" s="3">
        <f t="shared" si="1492"/>
        <v>81.753687657713144</v>
      </c>
      <c r="R8659" s="3">
        <f t="shared" si="1498"/>
        <v>0</v>
      </c>
      <c r="S8659" s="3">
        <f t="shared" si="1493"/>
        <v>44.981999999999999</v>
      </c>
      <c r="T8659" s="3">
        <f>(0.5*(1-COS(RADIANS(90-$X$3)))*(D8659+E8659)*'PV model'!$B$4)</f>
        <v>0</v>
      </c>
      <c r="U8659" s="3">
        <f t="shared" si="1499"/>
        <v>44.981999999999999</v>
      </c>
      <c r="V8659" s="3">
        <f>('PV model'!$B$13*(U8659/1000)*(1-'PV model'!$B$14*((20+C8659)-25))*'PV model'!$B$10)/'PV model'!$B$12</f>
        <v>4.5557532095040001</v>
      </c>
    </row>
    <row r="8660" spans="1:22" x14ac:dyDescent="0.2">
      <c r="A8660" s="10">
        <f t="shared" si="1494"/>
        <v>361</v>
      </c>
      <c r="B8660" s="10">
        <f t="shared" si="1500"/>
        <v>15</v>
      </c>
      <c r="C8660" s="23">
        <v>1.6</v>
      </c>
      <c r="D8660" s="24">
        <v>0</v>
      </c>
      <c r="E8660" s="24">
        <v>28.224</v>
      </c>
      <c r="F8660" s="48"/>
      <c r="G8660" s="48"/>
      <c r="H8660" s="1">
        <f t="shared" si="1501"/>
        <v>-23.32976626996307</v>
      </c>
      <c r="I8660" s="1">
        <f t="shared" si="1495"/>
        <v>-1.7787149152914679</v>
      </c>
      <c r="J8660" s="4">
        <f>B8660+('PV model'!$B$3/15)+(I8660/60)</f>
        <v>14.693688084745142</v>
      </c>
      <c r="K8660" s="2">
        <f t="shared" si="1496"/>
        <v>-40.405321271177137</v>
      </c>
      <c r="L8660" s="2">
        <f>DEGREES(ASIN((((COS(RADIANS('PV model'!$B$2))*COS(RADIANS(H8660))*COS(RADIANS(K8660)))+(SIN(RADIANS('PV model'!$B$2))*SIN(RADIANS(H8660)))))))</f>
        <v>3.9950396732742131</v>
      </c>
      <c r="M8660" s="3">
        <f t="shared" si="1491"/>
        <v>3.9950396732742131</v>
      </c>
      <c r="N8660" s="2">
        <f t="shared" si="1497"/>
        <v>-36.629978808818969</v>
      </c>
      <c r="O8660" s="2">
        <f>IF('PV model'!$B$2&gt;0, 180-N8660,IF('PV model'!$B$2&lt;0,0-N8660,N8660))</f>
        <v>216.62997880881898</v>
      </c>
      <c r="P8660" s="2">
        <f>ABS(O8660-'PV model'!$B$5)</f>
        <v>11.629978808818976</v>
      </c>
      <c r="Q8660" s="3">
        <f t="shared" si="1492"/>
        <v>86.004960326725794</v>
      </c>
      <c r="R8660" s="3">
        <f t="shared" si="1498"/>
        <v>0</v>
      </c>
      <c r="S8660" s="3">
        <f t="shared" si="1493"/>
        <v>28.224</v>
      </c>
      <c r="T8660" s="3">
        <f>(0.5*(1-COS(RADIANS(90-$X$3)))*(D8660+E8660)*'PV model'!$B$4)</f>
        <v>0</v>
      </c>
      <c r="U8660" s="3">
        <f t="shared" si="1499"/>
        <v>28.224</v>
      </c>
      <c r="V8660" s="3">
        <f>('PV model'!$B$13*(U8660/1000)*(1-'PV model'!$B$14*((20+C8660)-25))*'PV model'!$B$10)/'PV model'!$B$12</f>
        <v>2.859640326144</v>
      </c>
    </row>
    <row r="8661" spans="1:22" x14ac:dyDescent="0.2">
      <c r="A8661" s="10">
        <f t="shared" si="1494"/>
        <v>361</v>
      </c>
      <c r="B8661" s="10">
        <f t="shared" si="1500"/>
        <v>16</v>
      </c>
      <c r="C8661" s="23">
        <v>1.6</v>
      </c>
      <c r="D8661" s="24">
        <v>0</v>
      </c>
      <c r="E8661" s="24">
        <v>5.2920000000000007</v>
      </c>
      <c r="F8661" s="48"/>
      <c r="G8661" s="48"/>
      <c r="H8661" s="1">
        <f t="shared" si="1501"/>
        <v>-23.32976626996307</v>
      </c>
      <c r="I8661" s="1">
        <f t="shared" si="1495"/>
        <v>-1.7787149152914679</v>
      </c>
      <c r="J8661" s="4">
        <f>B8661+('PV model'!$B$3/15)+(I8661/60)</f>
        <v>15.693688084745142</v>
      </c>
      <c r="K8661" s="2">
        <f t="shared" si="1496"/>
        <v>-55.405321271177137</v>
      </c>
      <c r="L8661" s="2">
        <f>DEGREES(ASIN((((COS(RADIANS('PV model'!$B$2))*COS(RADIANS(H8661))*COS(RADIANS(K8661)))+(SIN(RADIANS('PV model'!$B$2))*SIN(RADIANS(H8661)))))))</f>
        <v>-1.7809457036123393</v>
      </c>
      <c r="M8661" s="3">
        <f t="shared" si="1491"/>
        <v>0</v>
      </c>
      <c r="N8661" s="2">
        <f t="shared" si="1497"/>
        <v>-49.134808241852191</v>
      </c>
      <c r="O8661" s="2">
        <f>IF('PV model'!$B$2&gt;0, 180-N8661,IF('PV model'!$B$2&lt;0,0-N8661,N8661))</f>
        <v>229.1348082418522</v>
      </c>
      <c r="P8661" s="2">
        <f>ABS(O8661-'PV model'!$B$5)</f>
        <v>24.134808241852198</v>
      </c>
      <c r="Q8661" s="3">
        <f t="shared" si="1492"/>
        <v>91.780945703612346</v>
      </c>
      <c r="R8661" s="3">
        <f t="shared" si="1498"/>
        <v>0</v>
      </c>
      <c r="S8661" s="3">
        <f t="shared" si="1493"/>
        <v>5.2920000000000007</v>
      </c>
      <c r="T8661" s="3">
        <f>(0.5*(1-COS(RADIANS(90-$X$3)))*(D8661+E8661)*'PV model'!$B$4)</f>
        <v>0</v>
      </c>
      <c r="U8661" s="3">
        <f t="shared" si="1499"/>
        <v>5.2920000000000007</v>
      </c>
      <c r="V8661" s="3">
        <f>('PV model'!$B$13*(U8661/1000)*(1-'PV model'!$B$14*((20+C8661)-25))*'PV model'!$B$10)/'PV model'!$B$12</f>
        <v>0.53618256115200014</v>
      </c>
    </row>
    <row r="8662" spans="1:22" x14ac:dyDescent="0.2">
      <c r="A8662" s="10">
        <f t="shared" si="1494"/>
        <v>361</v>
      </c>
      <c r="B8662" s="10">
        <f t="shared" si="1500"/>
        <v>17</v>
      </c>
      <c r="C8662" s="23">
        <v>1.7</v>
      </c>
      <c r="D8662" s="24">
        <v>0</v>
      </c>
      <c r="E8662" s="24">
        <v>0</v>
      </c>
      <c r="F8662" s="48"/>
      <c r="G8662" s="48"/>
      <c r="H8662" s="1">
        <f t="shared" si="1501"/>
        <v>-23.32976626996307</v>
      </c>
      <c r="I8662" s="1">
        <f t="shared" si="1495"/>
        <v>-1.7787149152914679</v>
      </c>
      <c r="J8662" s="4">
        <f>B8662+('PV model'!$B$3/15)+(I8662/60)</f>
        <v>16.693688084745141</v>
      </c>
      <c r="K8662" s="2">
        <f t="shared" si="1496"/>
        <v>-70.405321271177115</v>
      </c>
      <c r="L8662" s="2">
        <f>DEGREES(ASIN((((COS(RADIANS('PV model'!$B$2))*COS(RADIANS(H8662))*COS(RADIANS(K8662)))+(SIN(RADIANS('PV model'!$B$2))*SIN(RADIANS(H8662)))))))</f>
        <v>-8.7399863574736205</v>
      </c>
      <c r="M8662" s="3">
        <f t="shared" si="1491"/>
        <v>0</v>
      </c>
      <c r="N8662" s="2">
        <f t="shared" si="1497"/>
        <v>-61.071879092817092</v>
      </c>
      <c r="O8662" s="2">
        <f>IF('PV model'!$B$2&gt;0, 180-N8662,IF('PV model'!$B$2&lt;0,0-N8662,N8662))</f>
        <v>241.07187909281708</v>
      </c>
      <c r="P8662" s="2">
        <f>ABS(O8662-'PV model'!$B$5)</f>
        <v>36.071879092817085</v>
      </c>
      <c r="Q8662" s="3">
        <f t="shared" si="1492"/>
        <v>98.739986357473626</v>
      </c>
      <c r="R8662" s="3">
        <f t="shared" si="1498"/>
        <v>0</v>
      </c>
      <c r="S8662" s="3">
        <f t="shared" si="1493"/>
        <v>0</v>
      </c>
      <c r="T8662" s="3">
        <f>(0.5*(1-COS(RADIANS(90-$X$3)))*(D8662+E8662)*'PV model'!$B$4)</f>
        <v>0</v>
      </c>
      <c r="U8662" s="3">
        <f t="shared" si="1499"/>
        <v>0</v>
      </c>
      <c r="V8662" s="3">
        <f>('PV model'!$B$13*(U8662/1000)*(1-'PV model'!$B$14*((20+C8662)-25))*'PV model'!$B$10)/'PV model'!$B$12</f>
        <v>0</v>
      </c>
    </row>
    <row r="8663" spans="1:22" x14ac:dyDescent="0.2">
      <c r="A8663" s="10">
        <f t="shared" si="1494"/>
        <v>361</v>
      </c>
      <c r="B8663" s="10">
        <f t="shared" si="1500"/>
        <v>18</v>
      </c>
      <c r="C8663" s="23">
        <v>1.7</v>
      </c>
      <c r="D8663" s="24">
        <v>0</v>
      </c>
      <c r="E8663" s="24">
        <v>0</v>
      </c>
      <c r="F8663" s="48"/>
      <c r="G8663" s="48"/>
      <c r="H8663" s="1">
        <f t="shared" si="1501"/>
        <v>-23.32976626996307</v>
      </c>
      <c r="I8663" s="1">
        <f t="shared" si="1495"/>
        <v>-1.7787149152914679</v>
      </c>
      <c r="J8663" s="4">
        <f>B8663+('PV model'!$B$3/15)+(I8663/60)</f>
        <v>17.693688084745141</v>
      </c>
      <c r="K8663" s="2">
        <f t="shared" si="1496"/>
        <v>-85.405321271177115</v>
      </c>
      <c r="L8663" s="2">
        <f>DEGREES(ASIN((((COS(RADIANS('PV model'!$B$2))*COS(RADIANS(H8663))*COS(RADIANS(K8663)))+(SIN(RADIANS('PV model'!$B$2))*SIN(RADIANS(H8663)))))))</f>
        <v>-16.541484801471803</v>
      </c>
      <c r="M8663" s="3">
        <f t="shared" si="1491"/>
        <v>0</v>
      </c>
      <c r="N8663" s="2">
        <f t="shared" si="1497"/>
        <v>-72.708627527442147</v>
      </c>
      <c r="O8663" s="2">
        <f>IF('PV model'!$B$2&gt;0, 180-N8663,IF('PV model'!$B$2&lt;0,0-N8663,N8663))</f>
        <v>252.70862752744216</v>
      </c>
      <c r="P8663" s="2">
        <f>ABS(O8663-'PV model'!$B$5)</f>
        <v>47.708627527442161</v>
      </c>
      <c r="Q8663" s="3">
        <f t="shared" si="1492"/>
        <v>106.54148480147181</v>
      </c>
      <c r="R8663" s="3">
        <f t="shared" si="1498"/>
        <v>0</v>
      </c>
      <c r="S8663" s="3">
        <f t="shared" si="1493"/>
        <v>0</v>
      </c>
      <c r="T8663" s="3">
        <f>(0.5*(1-COS(RADIANS(90-$X$3)))*(D8663+E8663)*'PV model'!$B$4)</f>
        <v>0</v>
      </c>
      <c r="U8663" s="3">
        <f t="shared" si="1499"/>
        <v>0</v>
      </c>
      <c r="V8663" s="3">
        <f>('PV model'!$B$13*(U8663/1000)*(1-'PV model'!$B$14*((20+C8663)-25))*'PV model'!$B$10)/'PV model'!$B$12</f>
        <v>0</v>
      </c>
    </row>
    <row r="8664" spans="1:22" x14ac:dyDescent="0.2">
      <c r="A8664" s="10">
        <f t="shared" si="1494"/>
        <v>361</v>
      </c>
      <c r="B8664" s="10">
        <f t="shared" si="1500"/>
        <v>19</v>
      </c>
      <c r="C8664" s="23">
        <v>1.9</v>
      </c>
      <c r="D8664" s="24">
        <v>0</v>
      </c>
      <c r="E8664" s="24">
        <v>0</v>
      </c>
      <c r="F8664" s="48"/>
      <c r="G8664" s="48"/>
      <c r="H8664" s="1">
        <f t="shared" si="1501"/>
        <v>-23.32976626996307</v>
      </c>
      <c r="I8664" s="1">
        <f t="shared" si="1495"/>
        <v>-1.7787149152914679</v>
      </c>
      <c r="J8664" s="4">
        <f>B8664+('PV model'!$B$3/15)+(I8664/60)</f>
        <v>18.693688084745141</v>
      </c>
      <c r="K8664" s="2">
        <f t="shared" si="1496"/>
        <v>-100.40532127117712</v>
      </c>
      <c r="L8664" s="2">
        <f>DEGREES(ASIN((((COS(RADIANS('PV model'!$B$2))*COS(RADIANS(H8664))*COS(RADIANS(K8664)))+(SIN(RADIANS('PV model'!$B$2))*SIN(RADIANS(H8664)))))))</f>
        <v>-24.854010631603007</v>
      </c>
      <c r="M8664" s="3">
        <f t="shared" si="1491"/>
        <v>0</v>
      </c>
      <c r="N8664" s="2">
        <f t="shared" si="1497"/>
        <v>-84.457834003474531</v>
      </c>
      <c r="O8664" s="2">
        <f>IF('PV model'!$B$2&gt;0, 180-N8664,IF('PV model'!$B$2&lt;0,0-N8664,N8664))</f>
        <v>264.45783400347455</v>
      </c>
      <c r="P8664" s="2">
        <f>ABS(O8664-'PV model'!$B$5)</f>
        <v>59.457834003474545</v>
      </c>
      <c r="Q8664" s="3">
        <f t="shared" si="1492"/>
        <v>114.854010631603</v>
      </c>
      <c r="R8664" s="3">
        <f t="shared" si="1498"/>
        <v>0</v>
      </c>
      <c r="S8664" s="3">
        <f t="shared" si="1493"/>
        <v>0</v>
      </c>
      <c r="T8664" s="3">
        <f>(0.5*(1-COS(RADIANS(90-$X$3)))*(D8664+E8664)*'PV model'!$B$4)</f>
        <v>0</v>
      </c>
      <c r="U8664" s="3">
        <f t="shared" si="1499"/>
        <v>0</v>
      </c>
      <c r="V8664" s="3">
        <f>('PV model'!$B$13*(U8664/1000)*(1-'PV model'!$B$14*((20+C8664)-25))*'PV model'!$B$10)/'PV model'!$B$12</f>
        <v>0</v>
      </c>
    </row>
    <row r="8665" spans="1:22" x14ac:dyDescent="0.2">
      <c r="A8665" s="10">
        <f t="shared" si="1494"/>
        <v>361</v>
      </c>
      <c r="B8665" s="10">
        <f t="shared" si="1500"/>
        <v>20</v>
      </c>
      <c r="C8665" s="23">
        <v>2.1</v>
      </c>
      <c r="D8665" s="24">
        <v>0</v>
      </c>
      <c r="E8665" s="24">
        <v>0</v>
      </c>
      <c r="F8665" s="48"/>
      <c r="G8665" s="48"/>
      <c r="H8665" s="1">
        <f t="shared" si="1501"/>
        <v>-23.32976626996307</v>
      </c>
      <c r="I8665" s="1">
        <f t="shared" si="1495"/>
        <v>-1.7787149152914679</v>
      </c>
      <c r="J8665" s="4">
        <f>B8665+('PV model'!$B$3/15)+(I8665/60)</f>
        <v>19.693688084745141</v>
      </c>
      <c r="K8665" s="2">
        <f t="shared" si="1496"/>
        <v>-115.40532127117712</v>
      </c>
      <c r="L8665" s="2">
        <f>DEGREES(ASIN((((COS(RADIANS('PV model'!$B$2))*COS(RADIANS(H8665))*COS(RADIANS(K8665)))+(SIN(RADIANS('PV model'!$B$2))*SIN(RADIANS(H8665)))))))</f>
        <v>-33.333007853590786</v>
      </c>
      <c r="M8665" s="3">
        <f t="shared" si="1491"/>
        <v>0</v>
      </c>
      <c r="N8665" s="2">
        <f t="shared" si="1497"/>
        <v>-83.10168307916399</v>
      </c>
      <c r="O8665" s="2">
        <f>IF('PV model'!$B$2&gt;0, 180-N8665,IF('PV model'!$B$2&lt;0,0-N8665,N8665))</f>
        <v>263.10168307916399</v>
      </c>
      <c r="P8665" s="2">
        <f>ABS(O8665-'PV model'!$B$5)</f>
        <v>58.10168307916399</v>
      </c>
      <c r="Q8665" s="3">
        <f t="shared" si="1492"/>
        <v>123.3330078535908</v>
      </c>
      <c r="R8665" s="3">
        <f t="shared" si="1498"/>
        <v>0</v>
      </c>
      <c r="S8665" s="3">
        <f t="shared" si="1493"/>
        <v>0</v>
      </c>
      <c r="T8665" s="3">
        <f>(0.5*(1-COS(RADIANS(90-$X$3)))*(D8665+E8665)*'PV model'!$B$4)</f>
        <v>0</v>
      </c>
      <c r="U8665" s="3">
        <f t="shared" si="1499"/>
        <v>0</v>
      </c>
      <c r="V8665" s="3">
        <f>('PV model'!$B$13*(U8665/1000)*(1-'PV model'!$B$14*((20+C8665)-25))*'PV model'!$B$10)/'PV model'!$B$12</f>
        <v>0</v>
      </c>
    </row>
    <row r="8666" spans="1:22" x14ac:dyDescent="0.2">
      <c r="A8666" s="10">
        <f t="shared" si="1494"/>
        <v>361</v>
      </c>
      <c r="B8666" s="10">
        <f t="shared" si="1500"/>
        <v>21</v>
      </c>
      <c r="C8666" s="23">
        <v>2.2999999999999998</v>
      </c>
      <c r="D8666" s="24">
        <v>0</v>
      </c>
      <c r="E8666" s="24">
        <v>0</v>
      </c>
      <c r="F8666" s="48"/>
      <c r="G8666" s="48"/>
      <c r="H8666" s="1">
        <f t="shared" si="1501"/>
        <v>-23.32976626996307</v>
      </c>
      <c r="I8666" s="1">
        <f t="shared" si="1495"/>
        <v>-1.7787149152914679</v>
      </c>
      <c r="J8666" s="4">
        <f>B8666+('PV model'!$B$3/15)+(I8666/60)</f>
        <v>20.693688084745141</v>
      </c>
      <c r="K8666" s="2">
        <f t="shared" si="1496"/>
        <v>-130.40532127117712</v>
      </c>
      <c r="L8666" s="2">
        <f>DEGREES(ASIN((((COS(RADIANS('PV model'!$B$2))*COS(RADIANS(H8666))*COS(RADIANS(K8666)))+(SIN(RADIANS('PV model'!$B$2))*SIN(RADIANS(H8666)))))))</f>
        <v>-41.566952924709938</v>
      </c>
      <c r="M8666" s="3">
        <f t="shared" si="1491"/>
        <v>0</v>
      </c>
      <c r="N8666" s="2">
        <f t="shared" si="1497"/>
        <v>-69.15723929676885</v>
      </c>
      <c r="O8666" s="2">
        <f>IF('PV model'!$B$2&gt;0, 180-N8666,IF('PV model'!$B$2&lt;0,0-N8666,N8666))</f>
        <v>249.15723929676886</v>
      </c>
      <c r="P8666" s="2">
        <f>ABS(O8666-'PV model'!$B$5)</f>
        <v>44.157239296768864</v>
      </c>
      <c r="Q8666" s="3">
        <f t="shared" si="1492"/>
        <v>131.56695292470994</v>
      </c>
      <c r="R8666" s="3">
        <f t="shared" si="1498"/>
        <v>0</v>
      </c>
      <c r="S8666" s="3">
        <f t="shared" si="1493"/>
        <v>0</v>
      </c>
      <c r="T8666" s="3">
        <f>(0.5*(1-COS(RADIANS(90-$X$3)))*(D8666+E8666)*'PV model'!$B$4)</f>
        <v>0</v>
      </c>
      <c r="U8666" s="3">
        <f t="shared" si="1499"/>
        <v>0</v>
      </c>
      <c r="V8666" s="3">
        <f>('PV model'!$B$13*(U8666/1000)*(1-'PV model'!$B$14*((20+C8666)-25))*'PV model'!$B$10)/'PV model'!$B$12</f>
        <v>0</v>
      </c>
    </row>
    <row r="8667" spans="1:22" x14ac:dyDescent="0.2">
      <c r="A8667" s="10">
        <f t="shared" si="1494"/>
        <v>361</v>
      </c>
      <c r="B8667" s="10">
        <f t="shared" si="1500"/>
        <v>22</v>
      </c>
      <c r="C8667" s="23">
        <v>2.6</v>
      </c>
      <c r="D8667" s="24">
        <v>0</v>
      </c>
      <c r="E8667" s="24">
        <v>0</v>
      </c>
      <c r="F8667" s="48"/>
      <c r="G8667" s="48"/>
      <c r="H8667" s="1">
        <f t="shared" si="1501"/>
        <v>-23.32976626996307</v>
      </c>
      <c r="I8667" s="1">
        <f t="shared" si="1495"/>
        <v>-1.7787149152914679</v>
      </c>
      <c r="J8667" s="4">
        <f>B8667+('PV model'!$B$3/15)+(I8667/60)</f>
        <v>21.693688084745141</v>
      </c>
      <c r="K8667" s="2">
        <f t="shared" si="1496"/>
        <v>-145.40532127117712</v>
      </c>
      <c r="L8667" s="2">
        <f>DEGREES(ASIN((((COS(RADIANS('PV model'!$B$2))*COS(RADIANS(H8667))*COS(RADIANS(K8667)))+(SIN(RADIANS('PV model'!$B$2))*SIN(RADIANS(H8667)))))))</f>
        <v>-48.982662277601165</v>
      </c>
      <c r="M8667" s="3">
        <f t="shared" si="1491"/>
        <v>0</v>
      </c>
      <c r="N8667" s="2">
        <f t="shared" si="1497"/>
        <v>-52.597526212160325</v>
      </c>
      <c r="O8667" s="2">
        <f>IF('PV model'!$B$2&gt;0, 180-N8667,IF('PV model'!$B$2&lt;0,0-N8667,N8667))</f>
        <v>232.59752621216032</v>
      </c>
      <c r="P8667" s="2">
        <f>ABS(O8667-'PV model'!$B$5)</f>
        <v>27.597526212160318</v>
      </c>
      <c r="Q8667" s="3">
        <f t="shared" si="1492"/>
        <v>138.98266227760115</v>
      </c>
      <c r="R8667" s="3">
        <f t="shared" si="1498"/>
        <v>0</v>
      </c>
      <c r="S8667" s="3">
        <f t="shared" si="1493"/>
        <v>0</v>
      </c>
      <c r="T8667" s="3">
        <f>(0.5*(1-COS(RADIANS(90-$X$3)))*(D8667+E8667)*'PV model'!$B$4)</f>
        <v>0</v>
      </c>
      <c r="U8667" s="3">
        <f t="shared" si="1499"/>
        <v>0</v>
      </c>
      <c r="V8667" s="3">
        <f>('PV model'!$B$13*(U8667/1000)*(1-'PV model'!$B$14*((20+C8667)-25))*'PV model'!$B$10)/'PV model'!$B$12</f>
        <v>0</v>
      </c>
    </row>
    <row r="8668" spans="1:22" x14ac:dyDescent="0.2">
      <c r="A8668" s="10">
        <f t="shared" si="1494"/>
        <v>361</v>
      </c>
      <c r="B8668" s="10">
        <f t="shared" si="1500"/>
        <v>23</v>
      </c>
      <c r="C8668" s="23">
        <v>2.9</v>
      </c>
      <c r="D8668" s="24">
        <v>0</v>
      </c>
      <c r="E8668" s="24">
        <v>0</v>
      </c>
      <c r="F8668" s="48"/>
      <c r="G8668" s="48"/>
      <c r="H8668" s="1">
        <f t="shared" si="1501"/>
        <v>-23.32976626996307</v>
      </c>
      <c r="I8668" s="1">
        <f t="shared" si="1495"/>
        <v>-1.7787149152914679</v>
      </c>
      <c r="J8668" s="4">
        <f>B8668+('PV model'!$B$3/15)+(I8668/60)</f>
        <v>22.693688084745141</v>
      </c>
      <c r="K8668" s="2">
        <f t="shared" si="1496"/>
        <v>-160.40532127117712</v>
      </c>
      <c r="L8668" s="2">
        <f>DEGREES(ASIN((((COS(RADIANS('PV model'!$B$2))*COS(RADIANS(H8668))*COS(RADIANS(K8668)))+(SIN(RADIANS('PV model'!$B$2))*SIN(RADIANS(H8668)))))))</f>
        <v>-54.721099161177655</v>
      </c>
      <c r="M8668" s="3">
        <f t="shared" si="1491"/>
        <v>0</v>
      </c>
      <c r="N8668" s="2">
        <f t="shared" si="1497"/>
        <v>-32.220931144440762</v>
      </c>
      <c r="O8668" s="2">
        <f>IF('PV model'!$B$2&gt;0, 180-N8668,IF('PV model'!$B$2&lt;0,0-N8668,N8668))</f>
        <v>212.22093114444075</v>
      </c>
      <c r="P8668" s="2">
        <f>ABS(O8668-'PV model'!$B$5)</f>
        <v>7.2209311444407547</v>
      </c>
      <c r="Q8668" s="3">
        <f t="shared" si="1492"/>
        <v>144.72109916117765</v>
      </c>
      <c r="R8668" s="3">
        <f t="shared" si="1498"/>
        <v>0</v>
      </c>
      <c r="S8668" s="3">
        <f t="shared" si="1493"/>
        <v>0</v>
      </c>
      <c r="T8668" s="3">
        <f>(0.5*(1-COS(RADIANS(90-$X$3)))*(D8668+E8668)*'PV model'!$B$4)</f>
        <v>0</v>
      </c>
      <c r="U8668" s="3">
        <f t="shared" si="1499"/>
        <v>0</v>
      </c>
      <c r="V8668" s="3">
        <f>('PV model'!$B$13*(U8668/1000)*(1-'PV model'!$B$14*((20+C8668)-25))*'PV model'!$B$10)/'PV model'!$B$12</f>
        <v>0</v>
      </c>
    </row>
    <row r="8669" spans="1:22" x14ac:dyDescent="0.2">
      <c r="A8669" s="10">
        <f t="shared" si="1494"/>
        <v>361</v>
      </c>
      <c r="B8669" s="10">
        <f t="shared" si="1500"/>
        <v>24</v>
      </c>
      <c r="C8669" s="23">
        <v>3.2</v>
      </c>
      <c r="D8669" s="24">
        <v>0</v>
      </c>
      <c r="E8669" s="24">
        <v>0</v>
      </c>
      <c r="F8669" s="48"/>
      <c r="G8669" s="48"/>
      <c r="H8669" s="1">
        <f t="shared" si="1501"/>
        <v>-23.32976626996307</v>
      </c>
      <c r="I8669" s="1">
        <f t="shared" si="1495"/>
        <v>-1.7787149152914679</v>
      </c>
      <c r="J8669" s="4">
        <f>B8669+('PV model'!$B$3/15)+(I8669/60)</f>
        <v>23.693688084745141</v>
      </c>
      <c r="K8669" s="2">
        <f t="shared" si="1496"/>
        <v>-175.40532127117712</v>
      </c>
      <c r="L8669" s="2">
        <f>DEGREES(ASIN((((COS(RADIANS('PV model'!$B$2))*COS(RADIANS(H8669))*COS(RADIANS(K8669)))+(SIN(RADIANS('PV model'!$B$2))*SIN(RADIANS(H8669)))))))</f>
        <v>-57.650349660948507</v>
      </c>
      <c r="M8669" s="3">
        <f t="shared" si="1491"/>
        <v>0</v>
      </c>
      <c r="N8669" s="2">
        <f t="shared" si="1497"/>
        <v>-7.9013461946036259</v>
      </c>
      <c r="O8669" s="2">
        <f>IF('PV model'!$B$2&gt;0, 180-N8669,IF('PV model'!$B$2&lt;0,0-N8669,N8669))</f>
        <v>187.90134619460363</v>
      </c>
      <c r="P8669" s="2">
        <f>ABS(O8669-'PV model'!$B$5)</f>
        <v>17.098653805396367</v>
      </c>
      <c r="Q8669" s="3">
        <f t="shared" si="1492"/>
        <v>147.65034966094851</v>
      </c>
      <c r="R8669" s="3">
        <f t="shared" si="1498"/>
        <v>0</v>
      </c>
      <c r="S8669" s="3">
        <f t="shared" si="1493"/>
        <v>0</v>
      </c>
      <c r="T8669" s="3">
        <f>(0.5*(1-COS(RADIANS(90-$X$3)))*(D8669+E8669)*'PV model'!$B$4)</f>
        <v>0</v>
      </c>
      <c r="U8669" s="3">
        <f t="shared" si="1499"/>
        <v>0</v>
      </c>
      <c r="V8669" s="3">
        <f>('PV model'!$B$13*(U8669/1000)*(1-'PV model'!$B$14*((20+C8669)-25))*'PV model'!$B$10)/'PV model'!$B$12</f>
        <v>0</v>
      </c>
    </row>
    <row r="8670" spans="1:22" x14ac:dyDescent="0.2">
      <c r="A8670" s="10">
        <f t="shared" si="1494"/>
        <v>362</v>
      </c>
      <c r="B8670" s="10">
        <f t="shared" si="1500"/>
        <v>1</v>
      </c>
      <c r="C8670" s="23">
        <v>3.2</v>
      </c>
      <c r="D8670" s="24">
        <v>0</v>
      </c>
      <c r="E8670" s="24">
        <v>0</v>
      </c>
      <c r="F8670" s="48"/>
      <c r="G8670" s="48"/>
      <c r="H8670" s="1">
        <f t="shared" si="1501"/>
        <v>-23.283007907342448</v>
      </c>
      <c r="I8670" s="1">
        <f t="shared" si="1495"/>
        <v>-2.2403214573869112</v>
      </c>
      <c r="J8670" s="4">
        <f>B8670+('PV model'!$B$3/15)+(I8670/60)</f>
        <v>0.6859946423768849</v>
      </c>
      <c r="K8670" s="2">
        <f t="shared" si="1496"/>
        <v>169.71008036434674</v>
      </c>
      <c r="L8670" s="2">
        <f>DEGREES(ASIN((((COS(RADIANS('PV model'!$B$2))*COS(RADIANS(H8670))*COS(RADIANS(K8670)))+(SIN(RADIANS('PV model'!$B$2))*SIN(RADIANS(H8670)))))))</f>
        <v>-56.894591022033815</v>
      </c>
      <c r="M8670" s="3">
        <f t="shared" si="1491"/>
        <v>0</v>
      </c>
      <c r="N8670" s="2">
        <f t="shared" si="1497"/>
        <v>17.482666023983359</v>
      </c>
      <c r="O8670" s="2">
        <f>IF('PV model'!$B$2&gt;0, 180-N8670,IF('PV model'!$B$2&lt;0,0-N8670,N8670))</f>
        <v>162.51733397601663</v>
      </c>
      <c r="P8670" s="2">
        <f>ABS(O8670-'PV model'!$B$5)</f>
        <v>42.48266602398337</v>
      </c>
      <c r="Q8670" s="3">
        <f t="shared" si="1492"/>
        <v>146.89459102203384</v>
      </c>
      <c r="R8670" s="3">
        <f t="shared" si="1498"/>
        <v>0</v>
      </c>
      <c r="S8670" s="3">
        <f t="shared" si="1493"/>
        <v>0</v>
      </c>
      <c r="T8670" s="3">
        <f>(0.5*(1-COS(RADIANS(90-$X$3)))*(D8670+E8670)*'PV model'!$B$4)</f>
        <v>0</v>
      </c>
      <c r="U8670" s="3">
        <f t="shared" si="1499"/>
        <v>0</v>
      </c>
      <c r="V8670" s="3">
        <f>('PV model'!$B$13*(U8670/1000)*(1-'PV model'!$B$14*((20+C8670)-25))*'PV model'!$B$10)/'PV model'!$B$12</f>
        <v>0</v>
      </c>
    </row>
    <row r="8671" spans="1:22" x14ac:dyDescent="0.2">
      <c r="A8671" s="10">
        <f t="shared" si="1494"/>
        <v>362</v>
      </c>
      <c r="B8671" s="10">
        <f t="shared" si="1500"/>
        <v>2</v>
      </c>
      <c r="C8671" s="23">
        <v>3.3</v>
      </c>
      <c r="D8671" s="24">
        <v>0</v>
      </c>
      <c r="E8671" s="24">
        <v>0</v>
      </c>
      <c r="F8671" s="48"/>
      <c r="G8671" s="48"/>
      <c r="H8671" s="1">
        <f t="shared" si="1501"/>
        <v>-23.283007907342448</v>
      </c>
      <c r="I8671" s="1">
        <f t="shared" si="1495"/>
        <v>-2.2403214573869112</v>
      </c>
      <c r="J8671" s="4">
        <f>B8671+('PV model'!$B$3/15)+(I8671/60)</f>
        <v>1.6859946423768848</v>
      </c>
      <c r="K8671" s="2">
        <f t="shared" si="1496"/>
        <v>154.71008036434674</v>
      </c>
      <c r="L8671" s="2">
        <f>DEGREES(ASIN((((COS(RADIANS('PV model'!$B$2))*COS(RADIANS(H8671))*COS(RADIANS(K8671)))+(SIN(RADIANS('PV model'!$B$2))*SIN(RADIANS(H8671)))))))</f>
        <v>-52.765929593437001</v>
      </c>
      <c r="M8671" s="3">
        <f t="shared" si="1491"/>
        <v>0</v>
      </c>
      <c r="N8671" s="2">
        <f t="shared" si="1497"/>
        <v>40.431050019495252</v>
      </c>
      <c r="O8671" s="2">
        <f>IF('PV model'!$B$2&gt;0, 180-N8671,IF('PV model'!$B$2&lt;0,0-N8671,N8671))</f>
        <v>139.56894998050475</v>
      </c>
      <c r="P8671" s="2">
        <f>ABS(O8671-'PV model'!$B$5)</f>
        <v>65.431050019495245</v>
      </c>
      <c r="Q8671" s="3">
        <f t="shared" si="1492"/>
        <v>142.76592959343702</v>
      </c>
      <c r="R8671" s="3">
        <f t="shared" si="1498"/>
        <v>0</v>
      </c>
      <c r="S8671" s="3">
        <f t="shared" si="1493"/>
        <v>0</v>
      </c>
      <c r="T8671" s="3">
        <f>(0.5*(1-COS(RADIANS(90-$X$3)))*(D8671+E8671)*'PV model'!$B$4)</f>
        <v>0</v>
      </c>
      <c r="U8671" s="3">
        <f t="shared" si="1499"/>
        <v>0</v>
      </c>
      <c r="V8671" s="3">
        <f>('PV model'!$B$13*(U8671/1000)*(1-'PV model'!$B$14*((20+C8671)-25))*'PV model'!$B$10)/'PV model'!$B$12</f>
        <v>0</v>
      </c>
    </row>
    <row r="8672" spans="1:22" x14ac:dyDescent="0.2">
      <c r="A8672" s="10">
        <f t="shared" si="1494"/>
        <v>362</v>
      </c>
      <c r="B8672" s="10">
        <f t="shared" si="1500"/>
        <v>3</v>
      </c>
      <c r="C8672" s="23">
        <v>3.3</v>
      </c>
      <c r="D8672" s="24">
        <v>0</v>
      </c>
      <c r="E8672" s="24">
        <v>0</v>
      </c>
      <c r="F8672" s="48"/>
      <c r="G8672" s="48"/>
      <c r="H8672" s="1">
        <f t="shared" si="1501"/>
        <v>-23.283007907342448</v>
      </c>
      <c r="I8672" s="1">
        <f t="shared" si="1495"/>
        <v>-2.2403214573869112</v>
      </c>
      <c r="J8672" s="4">
        <f>B8672+('PV model'!$B$3/15)+(I8672/60)</f>
        <v>2.6859946423768846</v>
      </c>
      <c r="K8672" s="2">
        <f t="shared" si="1496"/>
        <v>139.71008036434674</v>
      </c>
      <c r="L8672" s="2">
        <f>DEGREES(ASIN((((COS(RADIANS('PV model'!$B$2))*COS(RADIANS(H8672))*COS(RADIANS(K8672)))+(SIN(RADIANS('PV model'!$B$2))*SIN(RADIANS(H8672)))))))</f>
        <v>-46.27083115876475</v>
      </c>
      <c r="M8672" s="3">
        <f t="shared" si="1491"/>
        <v>0</v>
      </c>
      <c r="N8672" s="2">
        <f t="shared" si="1497"/>
        <v>59.238542006133294</v>
      </c>
      <c r="O8672" s="2">
        <f>IF('PV model'!$B$2&gt;0, 180-N8672,IF('PV model'!$B$2&lt;0,0-N8672,N8672))</f>
        <v>120.76145799386671</v>
      </c>
      <c r="P8672" s="2">
        <f>ABS(O8672-'PV model'!$B$5)</f>
        <v>84.238542006133287</v>
      </c>
      <c r="Q8672" s="3">
        <f t="shared" si="1492"/>
        <v>136.27083115876474</v>
      </c>
      <c r="R8672" s="3">
        <f t="shared" si="1498"/>
        <v>0</v>
      </c>
      <c r="S8672" s="3">
        <f t="shared" si="1493"/>
        <v>0</v>
      </c>
      <c r="T8672" s="3">
        <f>(0.5*(1-COS(RADIANS(90-$X$3)))*(D8672+E8672)*'PV model'!$B$4)</f>
        <v>0</v>
      </c>
      <c r="U8672" s="3">
        <f t="shared" si="1499"/>
        <v>0</v>
      </c>
      <c r="V8672" s="3">
        <f>('PV model'!$B$13*(U8672/1000)*(1-'PV model'!$B$14*((20+C8672)-25))*'PV model'!$B$10)/'PV model'!$B$12</f>
        <v>0</v>
      </c>
    </row>
    <row r="8673" spans="1:22" x14ac:dyDescent="0.2">
      <c r="A8673" s="10">
        <f t="shared" si="1494"/>
        <v>362</v>
      </c>
      <c r="B8673" s="10">
        <f t="shared" si="1500"/>
        <v>4</v>
      </c>
      <c r="C8673" s="23">
        <v>3.8</v>
      </c>
      <c r="D8673" s="24">
        <v>0</v>
      </c>
      <c r="E8673" s="24">
        <v>0</v>
      </c>
      <c r="F8673" s="48"/>
      <c r="G8673" s="48"/>
      <c r="H8673" s="1">
        <f t="shared" si="1501"/>
        <v>-23.283007907342448</v>
      </c>
      <c r="I8673" s="1">
        <f t="shared" si="1495"/>
        <v>-2.2403214573869112</v>
      </c>
      <c r="J8673" s="4">
        <f>B8673+('PV model'!$B$3/15)+(I8673/60)</f>
        <v>3.6859946423768846</v>
      </c>
      <c r="K8673" s="2">
        <f t="shared" si="1496"/>
        <v>124.71008036434672</v>
      </c>
      <c r="L8673" s="2">
        <f>DEGREES(ASIN((((COS(RADIANS('PV model'!$B$2))*COS(RADIANS(H8673))*COS(RADIANS(K8673)))+(SIN(RADIANS('PV model'!$B$2))*SIN(RADIANS(H8673)))))))</f>
        <v>-38.463431638182392</v>
      </c>
      <c r="M8673" s="3">
        <f t="shared" si="1491"/>
        <v>0</v>
      </c>
      <c r="N8673" s="2">
        <f t="shared" si="1497"/>
        <v>74.657362592656199</v>
      </c>
      <c r="O8673" s="2">
        <f>IF('PV model'!$B$2&gt;0, 180-N8673,IF('PV model'!$B$2&lt;0,0-N8673,N8673))</f>
        <v>105.3426374073438</v>
      </c>
      <c r="P8673" s="2">
        <f>ABS(O8673-'PV model'!$B$5)</f>
        <v>99.657362592656199</v>
      </c>
      <c r="Q8673" s="3">
        <f t="shared" si="1492"/>
        <v>128.46343163818239</v>
      </c>
      <c r="R8673" s="3">
        <f t="shared" si="1498"/>
        <v>0</v>
      </c>
      <c r="S8673" s="3">
        <f t="shared" si="1493"/>
        <v>0</v>
      </c>
      <c r="T8673" s="3">
        <f>(0.5*(1-COS(RADIANS(90-$X$3)))*(D8673+E8673)*'PV model'!$B$4)</f>
        <v>0</v>
      </c>
      <c r="U8673" s="3">
        <f t="shared" si="1499"/>
        <v>0</v>
      </c>
      <c r="V8673" s="3">
        <f>('PV model'!$B$13*(U8673/1000)*(1-'PV model'!$B$14*((20+C8673)-25))*'PV model'!$B$10)/'PV model'!$B$12</f>
        <v>0</v>
      </c>
    </row>
    <row r="8674" spans="1:22" x14ac:dyDescent="0.2">
      <c r="A8674" s="10">
        <f t="shared" si="1494"/>
        <v>362</v>
      </c>
      <c r="B8674" s="10">
        <f t="shared" si="1500"/>
        <v>5</v>
      </c>
      <c r="C8674" s="23">
        <v>4.2</v>
      </c>
      <c r="D8674" s="24">
        <v>0</v>
      </c>
      <c r="E8674" s="24">
        <v>0</v>
      </c>
      <c r="F8674" s="48"/>
      <c r="G8674" s="48"/>
      <c r="H8674" s="1">
        <f t="shared" si="1501"/>
        <v>-23.283007907342448</v>
      </c>
      <c r="I8674" s="1">
        <f t="shared" si="1495"/>
        <v>-2.2403214573869112</v>
      </c>
      <c r="J8674" s="4">
        <f>B8674+('PV model'!$B$3/15)+(I8674/60)</f>
        <v>4.685994642376885</v>
      </c>
      <c r="K8674" s="2">
        <f t="shared" si="1496"/>
        <v>109.71008036434672</v>
      </c>
      <c r="L8674" s="2">
        <f>DEGREES(ASIN((((COS(RADIANS('PV model'!$B$2))*COS(RADIANS(H8674))*COS(RADIANS(K8674)))+(SIN(RADIANS('PV model'!$B$2))*SIN(RADIANS(H8674)))))))</f>
        <v>-30.08108332821412</v>
      </c>
      <c r="M8674" s="3">
        <f t="shared" si="1491"/>
        <v>0</v>
      </c>
      <c r="N8674" s="2">
        <f t="shared" si="1497"/>
        <v>87.918745037193176</v>
      </c>
      <c r="O8674" s="2">
        <f>IF('PV model'!$B$2&gt;0, 180-N8674,IF('PV model'!$B$2&lt;0,0-N8674,N8674))</f>
        <v>92.081254962806824</v>
      </c>
      <c r="P8674" s="2">
        <f>ABS(O8674-'PV model'!$B$5)</f>
        <v>112.91874503719318</v>
      </c>
      <c r="Q8674" s="3">
        <f t="shared" si="1492"/>
        <v>120.08108332821413</v>
      </c>
      <c r="R8674" s="3">
        <f t="shared" si="1498"/>
        <v>0</v>
      </c>
      <c r="S8674" s="3">
        <f t="shared" si="1493"/>
        <v>0</v>
      </c>
      <c r="T8674" s="3">
        <f>(0.5*(1-COS(RADIANS(90-$X$3)))*(D8674+E8674)*'PV model'!$B$4)</f>
        <v>0</v>
      </c>
      <c r="U8674" s="3">
        <f t="shared" si="1499"/>
        <v>0</v>
      </c>
      <c r="V8674" s="3">
        <f>('PV model'!$B$13*(U8674/1000)*(1-'PV model'!$B$14*((20+C8674)-25))*'PV model'!$B$10)/'PV model'!$B$12</f>
        <v>0</v>
      </c>
    </row>
    <row r="8675" spans="1:22" x14ac:dyDescent="0.2">
      <c r="A8675" s="10">
        <f t="shared" si="1494"/>
        <v>362</v>
      </c>
      <c r="B8675" s="10">
        <f t="shared" si="1500"/>
        <v>6</v>
      </c>
      <c r="C8675" s="23">
        <v>4.7</v>
      </c>
      <c r="D8675" s="24">
        <v>0</v>
      </c>
      <c r="E8675" s="24">
        <v>0</v>
      </c>
      <c r="F8675" s="48"/>
      <c r="G8675" s="48"/>
      <c r="H8675" s="1">
        <f t="shared" si="1501"/>
        <v>-23.283007907342448</v>
      </c>
      <c r="I8675" s="1">
        <f t="shared" si="1495"/>
        <v>-2.2403214573869112</v>
      </c>
      <c r="J8675" s="4">
        <f>B8675+('PV model'!$B$3/15)+(I8675/60)</f>
        <v>5.685994642376885</v>
      </c>
      <c r="K8675" s="2">
        <f t="shared" si="1496"/>
        <v>94.710080364346723</v>
      </c>
      <c r="L8675" s="2">
        <f>DEGREES(ASIN((((COS(RADIANS('PV model'!$B$2))*COS(RADIANS(H8675))*COS(RADIANS(K8675)))+(SIN(RADIANS('PV model'!$B$2))*SIN(RADIANS(H8675)))))))</f>
        <v>-21.621728282134008</v>
      </c>
      <c r="M8675" s="3">
        <f t="shared" si="1491"/>
        <v>0</v>
      </c>
      <c r="N8675" s="2">
        <f t="shared" si="1497"/>
        <v>79.981586742078662</v>
      </c>
      <c r="O8675" s="2">
        <f>IF('PV model'!$B$2&gt;0, 180-N8675,IF('PV model'!$B$2&lt;0,0-N8675,N8675))</f>
        <v>100.01841325792134</v>
      </c>
      <c r="P8675" s="2">
        <f>ABS(O8675-'PV model'!$B$5)</f>
        <v>104.98158674207866</v>
      </c>
      <c r="Q8675" s="3">
        <f t="shared" si="1492"/>
        <v>111.621728282134</v>
      </c>
      <c r="R8675" s="3">
        <f t="shared" si="1498"/>
        <v>0</v>
      </c>
      <c r="S8675" s="3">
        <f t="shared" si="1493"/>
        <v>0</v>
      </c>
      <c r="T8675" s="3">
        <f>(0.5*(1-COS(RADIANS(90-$X$3)))*(D8675+E8675)*'PV model'!$B$4)</f>
        <v>0</v>
      </c>
      <c r="U8675" s="3">
        <f t="shared" si="1499"/>
        <v>0</v>
      </c>
      <c r="V8675" s="3">
        <f>('PV model'!$B$13*(U8675/1000)*(1-'PV model'!$B$14*((20+C8675)-25))*'PV model'!$B$10)/'PV model'!$B$12</f>
        <v>0</v>
      </c>
    </row>
    <row r="8676" spans="1:22" x14ac:dyDescent="0.2">
      <c r="A8676" s="10">
        <f t="shared" si="1494"/>
        <v>362</v>
      </c>
      <c r="B8676" s="10">
        <f t="shared" si="1500"/>
        <v>7</v>
      </c>
      <c r="C8676" s="23">
        <v>5.3</v>
      </c>
      <c r="D8676" s="24">
        <v>0</v>
      </c>
      <c r="E8676" s="24">
        <v>0</v>
      </c>
      <c r="F8676" s="48"/>
      <c r="G8676" s="48"/>
      <c r="H8676" s="1">
        <f t="shared" si="1501"/>
        <v>-23.283007907342448</v>
      </c>
      <c r="I8676" s="1">
        <f t="shared" si="1495"/>
        <v>-2.2403214573869112</v>
      </c>
      <c r="J8676" s="4">
        <f>B8676+('PV model'!$B$3/15)+(I8676/60)</f>
        <v>6.685994642376885</v>
      </c>
      <c r="K8676" s="2">
        <f t="shared" si="1496"/>
        <v>79.710080364346723</v>
      </c>
      <c r="L8676" s="2">
        <f>DEGREES(ASIN((((COS(RADIANS('PV model'!$B$2))*COS(RADIANS(H8676))*COS(RADIANS(K8676)))+(SIN(RADIANS('PV model'!$B$2))*SIN(RADIANS(H8676)))))))</f>
        <v>-13.463020250653297</v>
      </c>
      <c r="M8676" s="3">
        <f t="shared" si="1491"/>
        <v>0</v>
      </c>
      <c r="N8676" s="2">
        <f t="shared" si="1497"/>
        <v>68.330221262188559</v>
      </c>
      <c r="O8676" s="2">
        <f>IF('PV model'!$B$2&gt;0, 180-N8676,IF('PV model'!$B$2&lt;0,0-N8676,N8676))</f>
        <v>111.66977873781144</v>
      </c>
      <c r="P8676" s="2">
        <f>ABS(O8676-'PV model'!$B$5)</f>
        <v>93.330221262188559</v>
      </c>
      <c r="Q8676" s="3">
        <f t="shared" si="1492"/>
        <v>103.46302025065329</v>
      </c>
      <c r="R8676" s="3">
        <f t="shared" si="1498"/>
        <v>0</v>
      </c>
      <c r="S8676" s="3">
        <f t="shared" si="1493"/>
        <v>0</v>
      </c>
      <c r="T8676" s="3">
        <f>(0.5*(1-COS(RADIANS(90-$X$3)))*(D8676+E8676)*'PV model'!$B$4)</f>
        <v>0</v>
      </c>
      <c r="U8676" s="3">
        <f t="shared" si="1499"/>
        <v>0</v>
      </c>
      <c r="V8676" s="3">
        <f>('PV model'!$B$13*(U8676/1000)*(1-'PV model'!$B$14*((20+C8676)-25))*'PV model'!$B$10)/'PV model'!$B$12</f>
        <v>0</v>
      </c>
    </row>
    <row r="8677" spans="1:22" x14ac:dyDescent="0.2">
      <c r="A8677" s="10">
        <f t="shared" si="1494"/>
        <v>362</v>
      </c>
      <c r="B8677" s="10">
        <f t="shared" si="1500"/>
        <v>8</v>
      </c>
      <c r="C8677" s="23">
        <v>5.9</v>
      </c>
      <c r="D8677" s="24">
        <v>0</v>
      </c>
      <c r="E8677" s="24">
        <v>0</v>
      </c>
      <c r="F8677" s="48"/>
      <c r="G8677" s="48"/>
      <c r="H8677" s="1">
        <f t="shared" si="1501"/>
        <v>-23.283007907342448</v>
      </c>
      <c r="I8677" s="1">
        <f t="shared" si="1495"/>
        <v>-2.2403214573869112</v>
      </c>
      <c r="J8677" s="4">
        <f>B8677+('PV model'!$B$3/15)+(I8677/60)</f>
        <v>7.685994642376885</v>
      </c>
      <c r="K8677" s="2">
        <f t="shared" si="1496"/>
        <v>64.710080364346723</v>
      </c>
      <c r="L8677" s="2">
        <f>DEGREES(ASIN((((COS(RADIANS('PV model'!$B$2))*COS(RADIANS(H8677))*COS(RADIANS(K8677)))+(SIN(RADIANS('PV model'!$B$2))*SIN(RADIANS(H8677)))))))</f>
        <v>-5.9402825368469587</v>
      </c>
      <c r="M8677" s="3">
        <f t="shared" si="1491"/>
        <v>0</v>
      </c>
      <c r="N8677" s="2">
        <f t="shared" si="1497"/>
        <v>56.616897009712076</v>
      </c>
      <c r="O8677" s="2">
        <f>IF('PV model'!$B$2&gt;0, 180-N8677,IF('PV model'!$B$2&lt;0,0-N8677,N8677))</f>
        <v>123.38310299028792</v>
      </c>
      <c r="P8677" s="2">
        <f>ABS(O8677-'PV model'!$B$5)</f>
        <v>81.616897009712076</v>
      </c>
      <c r="Q8677" s="3">
        <f t="shared" si="1492"/>
        <v>95.940282536846965</v>
      </c>
      <c r="R8677" s="3">
        <f t="shared" si="1498"/>
        <v>0</v>
      </c>
      <c r="S8677" s="3">
        <f t="shared" si="1493"/>
        <v>0</v>
      </c>
      <c r="T8677" s="3">
        <f>(0.5*(1-COS(RADIANS(90-$X$3)))*(D8677+E8677)*'PV model'!$B$4)</f>
        <v>0</v>
      </c>
      <c r="U8677" s="3">
        <f t="shared" si="1499"/>
        <v>0</v>
      </c>
      <c r="V8677" s="3">
        <f>('PV model'!$B$13*(U8677/1000)*(1-'PV model'!$B$14*((20+C8677)-25))*'PV model'!$B$10)/'PV model'!$B$12</f>
        <v>0</v>
      </c>
    </row>
    <row r="8678" spans="1:22" x14ac:dyDescent="0.2">
      <c r="A8678" s="10">
        <f t="shared" si="1494"/>
        <v>362</v>
      </c>
      <c r="B8678" s="10">
        <f t="shared" si="1500"/>
        <v>9</v>
      </c>
      <c r="C8678" s="23">
        <v>6.5</v>
      </c>
      <c r="D8678" s="24">
        <v>0</v>
      </c>
      <c r="E8678" s="24">
        <v>0</v>
      </c>
      <c r="F8678" s="48"/>
      <c r="G8678" s="48"/>
      <c r="H8678" s="1">
        <f t="shared" si="1501"/>
        <v>-23.283007907342448</v>
      </c>
      <c r="I8678" s="1">
        <f t="shared" si="1495"/>
        <v>-2.2403214573869112</v>
      </c>
      <c r="J8678" s="4">
        <f>B8678+('PV model'!$B$3/15)+(I8678/60)</f>
        <v>8.685994642376885</v>
      </c>
      <c r="K8678" s="2">
        <f t="shared" si="1496"/>
        <v>49.710080364346723</v>
      </c>
      <c r="L8678" s="2">
        <f>DEGREES(ASIN((((COS(RADIANS('PV model'!$B$2))*COS(RADIANS(H8678))*COS(RADIANS(K8678)))+(SIN(RADIANS('PV model'!$B$2))*SIN(RADIANS(H8678)))))))</f>
        <v>0.61234135037387472</v>
      </c>
      <c r="M8678" s="3">
        <f t="shared" si="1491"/>
        <v>0.61234135037387472</v>
      </c>
      <c r="N8678" s="2">
        <f t="shared" si="1497"/>
        <v>44.483508106000706</v>
      </c>
      <c r="O8678" s="2">
        <f>IF('PV model'!$B$2&gt;0, 180-N8678,IF('PV model'!$B$2&lt;0,0-N8678,N8678))</f>
        <v>135.5164918939993</v>
      </c>
      <c r="P8678" s="2">
        <f>ABS(O8678-'PV model'!$B$5)</f>
        <v>69.483508106000698</v>
      </c>
      <c r="Q8678" s="3">
        <f t="shared" si="1492"/>
        <v>89.387658649626118</v>
      </c>
      <c r="R8678" s="3">
        <f t="shared" si="1498"/>
        <v>0</v>
      </c>
      <c r="S8678" s="3">
        <f t="shared" si="1493"/>
        <v>0</v>
      </c>
      <c r="T8678" s="3">
        <f>(0.5*(1-COS(RADIANS(90-$X$3)))*(D8678+E8678)*'PV model'!$B$4)</f>
        <v>0</v>
      </c>
      <c r="U8678" s="3">
        <f t="shared" si="1499"/>
        <v>0</v>
      </c>
      <c r="V8678" s="3">
        <f>('PV model'!$B$13*(U8678/1000)*(1-'PV model'!$B$14*((20+C8678)-25))*'PV model'!$B$10)/'PV model'!$B$12</f>
        <v>0</v>
      </c>
    </row>
    <row r="8679" spans="1:22" x14ac:dyDescent="0.2">
      <c r="A8679" s="10">
        <f t="shared" si="1494"/>
        <v>362</v>
      </c>
      <c r="B8679" s="10">
        <f t="shared" si="1500"/>
        <v>10</v>
      </c>
      <c r="C8679" s="23">
        <v>8</v>
      </c>
      <c r="D8679" s="24">
        <v>0</v>
      </c>
      <c r="E8679" s="24">
        <v>5.2920000000000007</v>
      </c>
      <c r="F8679" s="48"/>
      <c r="G8679" s="48"/>
      <c r="H8679" s="1">
        <f t="shared" si="1501"/>
        <v>-23.283007907342448</v>
      </c>
      <c r="I8679" s="1">
        <f t="shared" si="1495"/>
        <v>-2.2403214573869112</v>
      </c>
      <c r="J8679" s="4">
        <f>B8679+('PV model'!$B$3/15)+(I8679/60)</f>
        <v>9.685994642376885</v>
      </c>
      <c r="K8679" s="2">
        <f t="shared" si="1496"/>
        <v>34.710080364346723</v>
      </c>
      <c r="L8679" s="2">
        <f>DEGREES(ASIN((((COS(RADIANS('PV model'!$B$2))*COS(RADIANS(H8679))*COS(RADIANS(K8679)))+(SIN(RADIANS('PV model'!$B$2))*SIN(RADIANS(H8679)))))))</f>
        <v>5.8507925506120175</v>
      </c>
      <c r="M8679" s="3">
        <f t="shared" si="1491"/>
        <v>5.8507925506120175</v>
      </c>
      <c r="N8679" s="2">
        <f t="shared" si="1497"/>
        <v>31.721529830528265</v>
      </c>
      <c r="O8679" s="2">
        <f>IF('PV model'!$B$2&gt;0, 180-N8679,IF('PV model'!$B$2&lt;0,0-N8679,N8679))</f>
        <v>148.27847016947175</v>
      </c>
      <c r="P8679" s="2">
        <f>ABS(O8679-'PV model'!$B$5)</f>
        <v>56.721529830528254</v>
      </c>
      <c r="Q8679" s="3">
        <f t="shared" si="1492"/>
        <v>84.149207449387973</v>
      </c>
      <c r="R8679" s="3">
        <f t="shared" si="1498"/>
        <v>0</v>
      </c>
      <c r="S8679" s="3">
        <f t="shared" si="1493"/>
        <v>5.2920000000000007</v>
      </c>
      <c r="T8679" s="3">
        <f>(0.5*(1-COS(RADIANS(90-$X$3)))*(D8679+E8679)*'PV model'!$B$4)</f>
        <v>0</v>
      </c>
      <c r="U8679" s="3">
        <f t="shared" si="1499"/>
        <v>5.2920000000000007</v>
      </c>
      <c r="V8679" s="3">
        <f>('PV model'!$B$13*(U8679/1000)*(1-'PV model'!$B$14*((20+C8679)-25))*'PV model'!$B$10)/'PV model'!$B$12</f>
        <v>0.5226404601600001</v>
      </c>
    </row>
    <row r="8680" spans="1:22" x14ac:dyDescent="0.2">
      <c r="A8680" s="10">
        <f t="shared" si="1494"/>
        <v>362</v>
      </c>
      <c r="B8680" s="10">
        <f t="shared" si="1500"/>
        <v>11</v>
      </c>
      <c r="C8680" s="23">
        <v>9.5</v>
      </c>
      <c r="D8680" s="24">
        <v>0</v>
      </c>
      <c r="E8680" s="24">
        <v>18.521999999999998</v>
      </c>
      <c r="F8680" s="48"/>
      <c r="G8680" s="48"/>
      <c r="H8680" s="1">
        <f t="shared" si="1501"/>
        <v>-23.283007907342448</v>
      </c>
      <c r="I8680" s="1">
        <f t="shared" si="1495"/>
        <v>-2.2403214573869112</v>
      </c>
      <c r="J8680" s="4">
        <f>B8680+('PV model'!$B$3/15)+(I8680/60)</f>
        <v>10.685994642376885</v>
      </c>
      <c r="K8680" s="2">
        <f t="shared" si="1496"/>
        <v>19.710080364346723</v>
      </c>
      <c r="L8680" s="2">
        <f>DEGREES(ASIN((((COS(RADIANS('PV model'!$B$2))*COS(RADIANS(H8680))*COS(RADIANS(K8680)))+(SIN(RADIANS('PV model'!$B$2))*SIN(RADIANS(H8680)))))))</f>
        <v>9.4416265182806267</v>
      </c>
      <c r="M8680" s="3">
        <f t="shared" si="1491"/>
        <v>9.4416265182806267</v>
      </c>
      <c r="N8680" s="2">
        <f t="shared" si="1497"/>
        <v>18.303469867254506</v>
      </c>
      <c r="O8680" s="2">
        <f>IF('PV model'!$B$2&gt;0, 180-N8680,IF('PV model'!$B$2&lt;0,0-N8680,N8680))</f>
        <v>161.69653013274549</v>
      </c>
      <c r="P8680" s="2">
        <f>ABS(O8680-'PV model'!$B$5)</f>
        <v>43.303469867254506</v>
      </c>
      <c r="Q8680" s="3">
        <f t="shared" si="1492"/>
        <v>80.558373481719372</v>
      </c>
      <c r="R8680" s="3">
        <f t="shared" si="1498"/>
        <v>0</v>
      </c>
      <c r="S8680" s="3">
        <f t="shared" si="1493"/>
        <v>18.521999999999998</v>
      </c>
      <c r="T8680" s="3">
        <f>(0.5*(1-COS(RADIANS(90-$X$3)))*(D8680+E8680)*'PV model'!$B$4)</f>
        <v>0</v>
      </c>
      <c r="U8680" s="3">
        <f t="shared" si="1499"/>
        <v>18.521999999999998</v>
      </c>
      <c r="V8680" s="3">
        <f>('PV model'!$B$13*(U8680/1000)*(1-'PV model'!$B$14*((20+C8680)-25))*'PV model'!$B$10)/'PV model'!$B$12</f>
        <v>1.8181328558399994</v>
      </c>
    </row>
    <row r="8681" spans="1:22" x14ac:dyDescent="0.2">
      <c r="A8681" s="10">
        <f t="shared" si="1494"/>
        <v>362</v>
      </c>
      <c r="B8681" s="10">
        <f t="shared" si="1500"/>
        <v>12</v>
      </c>
      <c r="C8681" s="23">
        <v>11</v>
      </c>
      <c r="D8681" s="24">
        <v>0</v>
      </c>
      <c r="E8681" s="24">
        <v>29.988</v>
      </c>
      <c r="F8681" s="48"/>
      <c r="G8681" s="48"/>
      <c r="H8681" s="1">
        <f t="shared" si="1501"/>
        <v>-23.283007907342448</v>
      </c>
      <c r="I8681" s="1">
        <f t="shared" si="1495"/>
        <v>-2.2403214573869112</v>
      </c>
      <c r="J8681" s="4">
        <f>B8681+('PV model'!$B$3/15)+(I8681/60)</f>
        <v>11.685994642376885</v>
      </c>
      <c r="K8681" s="2">
        <f t="shared" si="1496"/>
        <v>4.7100803643467248</v>
      </c>
      <c r="L8681" s="2">
        <f>DEGREES(ASIN((((COS(RADIANS('PV model'!$B$2))*COS(RADIANS(H8681))*COS(RADIANS(K8681)))+(SIN(RADIANS('PV model'!$B$2))*SIN(RADIANS(H8681)))))))</f>
        <v>11.11438055818104</v>
      </c>
      <c r="M8681" s="3">
        <f t="shared" si="1491"/>
        <v>11.11438055818104</v>
      </c>
      <c r="N8681" s="2">
        <f t="shared" si="1497"/>
        <v>4.4085906614020374</v>
      </c>
      <c r="O8681" s="2">
        <f>IF('PV model'!$B$2&gt;0, 180-N8681,IF('PV model'!$B$2&lt;0,0-N8681,N8681))</f>
        <v>175.59140933859797</v>
      </c>
      <c r="P8681" s="2">
        <f>ABS(O8681-'PV model'!$B$5)</f>
        <v>29.40859066140203</v>
      </c>
      <c r="Q8681" s="3">
        <f t="shared" si="1492"/>
        <v>78.88561944181896</v>
      </c>
      <c r="R8681" s="3">
        <f t="shared" si="1498"/>
        <v>0</v>
      </c>
      <c r="S8681" s="3">
        <f t="shared" si="1493"/>
        <v>29.988</v>
      </c>
      <c r="T8681" s="3">
        <f>(0.5*(1-COS(RADIANS(90-$X$3)))*(D8681+E8681)*'PV model'!$B$4)</f>
        <v>0</v>
      </c>
      <c r="U8681" s="3">
        <f t="shared" si="1499"/>
        <v>29.988</v>
      </c>
      <c r="V8681" s="3">
        <f>('PV model'!$B$13*(U8681/1000)*(1-'PV model'!$B$14*((20+C8681)-25))*'PV model'!$B$10)/'PV model'!$B$12</f>
        <v>2.9256580684799998</v>
      </c>
    </row>
    <row r="8682" spans="1:22" x14ac:dyDescent="0.2">
      <c r="A8682" s="10">
        <f t="shared" si="1494"/>
        <v>362</v>
      </c>
      <c r="B8682" s="10">
        <f t="shared" si="1500"/>
        <v>13</v>
      </c>
      <c r="C8682" s="23">
        <v>11</v>
      </c>
      <c r="D8682" s="24">
        <v>0</v>
      </c>
      <c r="E8682" s="24">
        <v>32.634</v>
      </c>
      <c r="F8682" s="48"/>
      <c r="G8682" s="48"/>
      <c r="H8682" s="1">
        <f t="shared" si="1501"/>
        <v>-23.283007907342448</v>
      </c>
      <c r="I8682" s="1">
        <f t="shared" si="1495"/>
        <v>-2.2403214573869112</v>
      </c>
      <c r="J8682" s="4">
        <f>B8682+('PV model'!$B$3/15)+(I8682/60)</f>
        <v>12.685994642376885</v>
      </c>
      <c r="K8682" s="2">
        <f t="shared" si="1496"/>
        <v>-10.289919635653275</v>
      </c>
      <c r="L8682" s="2">
        <f>DEGREES(ASIN((((COS(RADIANS('PV model'!$B$2))*COS(RADIANS(H8682))*COS(RADIANS(K8682)))+(SIN(RADIANS('PV model'!$B$2))*SIN(RADIANS(H8682)))))))</f>
        <v>10.728614505815887</v>
      </c>
      <c r="M8682" s="3">
        <f t="shared" si="1491"/>
        <v>10.728614505815887</v>
      </c>
      <c r="N8682" s="2">
        <f t="shared" si="1497"/>
        <v>-9.6135197405850477</v>
      </c>
      <c r="O8682" s="2">
        <f>IF('PV model'!$B$2&gt;0, 180-N8682,IF('PV model'!$B$2&lt;0,0-N8682,N8682))</f>
        <v>189.61351974058505</v>
      </c>
      <c r="P8682" s="2">
        <f>ABS(O8682-'PV model'!$B$5)</f>
        <v>15.386480259414952</v>
      </c>
      <c r="Q8682" s="3">
        <f t="shared" si="1492"/>
        <v>79.271385494184116</v>
      </c>
      <c r="R8682" s="3">
        <f t="shared" si="1498"/>
        <v>0</v>
      </c>
      <c r="S8682" s="3">
        <f t="shared" si="1493"/>
        <v>32.634</v>
      </c>
      <c r="T8682" s="3">
        <f>(0.5*(1-COS(RADIANS(90-$X$3)))*(D8682+E8682)*'PV model'!$B$4)</f>
        <v>0</v>
      </c>
      <c r="U8682" s="3">
        <f t="shared" si="1499"/>
        <v>32.634</v>
      </c>
      <c r="V8682" s="3">
        <f>('PV model'!$B$13*(U8682/1000)*(1-'PV model'!$B$14*((20+C8682)-25))*'PV model'!$B$10)/'PV model'!$B$12</f>
        <v>3.1838043686399997</v>
      </c>
    </row>
    <row r="8683" spans="1:22" x14ac:dyDescent="0.2">
      <c r="A8683" s="10">
        <f t="shared" si="1494"/>
        <v>362</v>
      </c>
      <c r="B8683" s="10">
        <f t="shared" si="1500"/>
        <v>14</v>
      </c>
      <c r="C8683" s="23">
        <v>11.1</v>
      </c>
      <c r="D8683" s="24">
        <v>0</v>
      </c>
      <c r="E8683" s="24">
        <v>27.342000000000002</v>
      </c>
      <c r="F8683" s="48"/>
      <c r="G8683" s="48"/>
      <c r="H8683" s="1">
        <f t="shared" si="1501"/>
        <v>-23.283007907342448</v>
      </c>
      <c r="I8683" s="1">
        <f t="shared" si="1495"/>
        <v>-2.2403214573869112</v>
      </c>
      <c r="J8683" s="4">
        <f>B8683+('PV model'!$B$3/15)+(I8683/60)</f>
        <v>13.685994642376885</v>
      </c>
      <c r="K8683" s="2">
        <f t="shared" si="1496"/>
        <v>-25.289919635653277</v>
      </c>
      <c r="L8683" s="2">
        <f>DEGREES(ASIN((((COS(RADIANS('PV model'!$B$2))*COS(RADIANS(H8683))*COS(RADIANS(K8683)))+(SIN(RADIANS('PV model'!$B$2))*SIN(RADIANS(H8683)))))))</f>
        <v>8.3176156869828368</v>
      </c>
      <c r="M8683" s="3">
        <f t="shared" si="1491"/>
        <v>8.3176156869828368</v>
      </c>
      <c r="N8683" s="2">
        <f t="shared" si="1497"/>
        <v>-23.364599483683399</v>
      </c>
      <c r="O8683" s="2">
        <f>IF('PV model'!$B$2&gt;0, 180-N8683,IF('PV model'!$B$2&lt;0,0-N8683,N8683))</f>
        <v>203.36459948368341</v>
      </c>
      <c r="P8683" s="2">
        <f>ABS(O8683-'PV model'!$B$5)</f>
        <v>1.6354005163165937</v>
      </c>
      <c r="Q8683" s="3">
        <f t="shared" si="1492"/>
        <v>81.682384313017153</v>
      </c>
      <c r="R8683" s="3">
        <f t="shared" si="1498"/>
        <v>0</v>
      </c>
      <c r="S8683" s="3">
        <f t="shared" si="1493"/>
        <v>27.342000000000002</v>
      </c>
      <c r="T8683" s="3">
        <f>(0.5*(1-COS(RADIANS(90-$X$3)))*(D8683+E8683)*'PV model'!$B$4)</f>
        <v>0</v>
      </c>
      <c r="U8683" s="3">
        <f t="shared" si="1499"/>
        <v>27.342000000000002</v>
      </c>
      <c r="V8683" s="3">
        <f>('PV model'!$B$13*(U8683/1000)*(1-'PV model'!$B$14*((20+C8683)-25))*'PV model'!$B$10)/'PV model'!$B$12</f>
        <v>2.6664185257920003</v>
      </c>
    </row>
    <row r="8684" spans="1:22" x14ac:dyDescent="0.2">
      <c r="A8684" s="10">
        <f t="shared" si="1494"/>
        <v>362</v>
      </c>
      <c r="B8684" s="10">
        <f t="shared" si="1500"/>
        <v>15</v>
      </c>
      <c r="C8684" s="23">
        <v>11.1</v>
      </c>
      <c r="D8684" s="24">
        <v>0</v>
      </c>
      <c r="E8684" s="24">
        <v>14.994</v>
      </c>
      <c r="F8684" s="48"/>
      <c r="G8684" s="48"/>
      <c r="H8684" s="1">
        <f t="shared" si="1501"/>
        <v>-23.283007907342448</v>
      </c>
      <c r="I8684" s="1">
        <f t="shared" si="1495"/>
        <v>-2.2403214573869112</v>
      </c>
      <c r="J8684" s="4">
        <f>B8684+('PV model'!$B$3/15)+(I8684/60)</f>
        <v>14.685994642376885</v>
      </c>
      <c r="K8684" s="2">
        <f t="shared" si="1496"/>
        <v>-40.289919635653277</v>
      </c>
      <c r="L8684" s="2">
        <f>DEGREES(ASIN((((COS(RADIANS('PV model'!$B$2))*COS(RADIANS(H8684))*COS(RADIANS(K8684)))+(SIN(RADIANS('PV model'!$B$2))*SIN(RADIANS(H8684)))))))</f>
        <v>4.0774857672219742</v>
      </c>
      <c r="M8684" s="3">
        <f t="shared" si="1491"/>
        <v>4.0774857672219742</v>
      </c>
      <c r="N8684" s="2">
        <f t="shared" si="1497"/>
        <v>-36.548401830849649</v>
      </c>
      <c r="O8684" s="2">
        <f>IF('PV model'!$B$2&gt;0, 180-N8684,IF('PV model'!$B$2&lt;0,0-N8684,N8684))</f>
        <v>216.54840183084966</v>
      </c>
      <c r="P8684" s="2">
        <f>ABS(O8684-'PV model'!$B$5)</f>
        <v>11.548401830849656</v>
      </c>
      <c r="Q8684" s="3">
        <f t="shared" si="1492"/>
        <v>85.922514232778013</v>
      </c>
      <c r="R8684" s="3">
        <f t="shared" si="1498"/>
        <v>0</v>
      </c>
      <c r="S8684" s="3">
        <f t="shared" si="1493"/>
        <v>14.994</v>
      </c>
      <c r="T8684" s="3">
        <f>(0.5*(1-COS(RADIANS(90-$X$3)))*(D8684+E8684)*'PV model'!$B$4)</f>
        <v>0</v>
      </c>
      <c r="U8684" s="3">
        <f t="shared" si="1499"/>
        <v>14.994</v>
      </c>
      <c r="V8684" s="3">
        <f>('PV model'!$B$13*(U8684/1000)*(1-'PV model'!$B$14*((20+C8684)-25))*'PV model'!$B$10)/'PV model'!$B$12</f>
        <v>1.462229514144</v>
      </c>
    </row>
    <row r="8685" spans="1:22" x14ac:dyDescent="0.2">
      <c r="A8685" s="10">
        <f t="shared" si="1494"/>
        <v>362</v>
      </c>
      <c r="B8685" s="10">
        <f t="shared" si="1500"/>
        <v>16</v>
      </c>
      <c r="C8685" s="23">
        <v>10.8</v>
      </c>
      <c r="D8685" s="24">
        <v>0</v>
      </c>
      <c r="E8685" s="24">
        <v>2.6460000000000004</v>
      </c>
      <c r="F8685" s="48"/>
      <c r="G8685" s="48"/>
      <c r="H8685" s="1">
        <f t="shared" si="1501"/>
        <v>-23.283007907342448</v>
      </c>
      <c r="I8685" s="1">
        <f t="shared" si="1495"/>
        <v>-2.2403214573869112</v>
      </c>
      <c r="J8685" s="4">
        <f>B8685+('PV model'!$B$3/15)+(I8685/60)</f>
        <v>15.685994642376885</v>
      </c>
      <c r="K8685" s="2">
        <f t="shared" si="1496"/>
        <v>-55.289919635653277</v>
      </c>
      <c r="L8685" s="2">
        <f>DEGREES(ASIN((((COS(RADIANS('PV model'!$B$2))*COS(RADIANS(H8685))*COS(RADIANS(K8685)))+(SIN(RADIANS('PV model'!$B$2))*SIN(RADIANS(H8685)))))))</f>
        <v>-1.6901734204495171</v>
      </c>
      <c r="M8685" s="3">
        <f t="shared" si="1491"/>
        <v>0</v>
      </c>
      <c r="N8685" s="2">
        <f t="shared" si="1497"/>
        <v>-49.062805888470692</v>
      </c>
      <c r="O8685" s="2">
        <f>IF('PV model'!$B$2&gt;0, 180-N8685,IF('PV model'!$B$2&lt;0,0-N8685,N8685))</f>
        <v>229.06280588847068</v>
      </c>
      <c r="P8685" s="2">
        <f>ABS(O8685-'PV model'!$B$5)</f>
        <v>24.062805888470677</v>
      </c>
      <c r="Q8685" s="3">
        <f t="shared" si="1492"/>
        <v>91.690173420449511</v>
      </c>
      <c r="R8685" s="3">
        <f t="shared" si="1498"/>
        <v>0</v>
      </c>
      <c r="S8685" s="3">
        <f t="shared" si="1493"/>
        <v>2.6460000000000004</v>
      </c>
      <c r="T8685" s="3">
        <f>(0.5*(1-COS(RADIANS(90-$X$3)))*(D8685+E8685)*'PV model'!$B$4)</f>
        <v>0</v>
      </c>
      <c r="U8685" s="3">
        <f t="shared" si="1499"/>
        <v>2.6460000000000004</v>
      </c>
      <c r="V8685" s="3">
        <f>('PV model'!$B$13*(U8685/1000)*(1-'PV model'!$B$14*((20+C8685)-25))*'PV model'!$B$10)/'PV model'!$B$12</f>
        <v>0.25835789548800003</v>
      </c>
    </row>
    <row r="8686" spans="1:22" x14ac:dyDescent="0.2">
      <c r="A8686" s="10">
        <f t="shared" si="1494"/>
        <v>362</v>
      </c>
      <c r="B8686" s="10">
        <f t="shared" si="1500"/>
        <v>17</v>
      </c>
      <c r="C8686" s="23">
        <v>10.4</v>
      </c>
      <c r="D8686" s="24">
        <v>0</v>
      </c>
      <c r="E8686" s="24">
        <v>0</v>
      </c>
      <c r="F8686" s="48"/>
      <c r="G8686" s="48"/>
      <c r="H8686" s="1">
        <f t="shared" si="1501"/>
        <v>-23.283007907342448</v>
      </c>
      <c r="I8686" s="1">
        <f t="shared" si="1495"/>
        <v>-2.2403214573869112</v>
      </c>
      <c r="J8686" s="4">
        <f>B8686+('PV model'!$B$3/15)+(I8686/60)</f>
        <v>16.685994642376883</v>
      </c>
      <c r="K8686" s="2">
        <f t="shared" si="1496"/>
        <v>-70.289919635653249</v>
      </c>
      <c r="L8686" s="2">
        <f>DEGREES(ASIN((((COS(RADIANS('PV model'!$B$2))*COS(RADIANS(H8686))*COS(RADIANS(K8686)))+(SIN(RADIANS('PV model'!$B$2))*SIN(RADIANS(H8686)))))))</f>
        <v>-8.643429134425805</v>
      </c>
      <c r="M8686" s="3">
        <f t="shared" si="1491"/>
        <v>0</v>
      </c>
      <c r="N8686" s="2">
        <f t="shared" si="1497"/>
        <v>-61.007136405270586</v>
      </c>
      <c r="O8686" s="2">
        <f>IF('PV model'!$B$2&gt;0, 180-N8686,IF('PV model'!$B$2&lt;0,0-N8686,N8686))</f>
        <v>241.00713640527059</v>
      </c>
      <c r="P8686" s="2">
        <f>ABS(O8686-'PV model'!$B$5)</f>
        <v>36.007136405270586</v>
      </c>
      <c r="Q8686" s="3">
        <f t="shared" si="1492"/>
        <v>98.643429134425801</v>
      </c>
      <c r="R8686" s="3">
        <f t="shared" si="1498"/>
        <v>0</v>
      </c>
      <c r="S8686" s="3">
        <f t="shared" si="1493"/>
        <v>0</v>
      </c>
      <c r="T8686" s="3">
        <f>(0.5*(1-COS(RADIANS(90-$X$3)))*(D8686+E8686)*'PV model'!$B$4)</f>
        <v>0</v>
      </c>
      <c r="U8686" s="3">
        <f t="shared" si="1499"/>
        <v>0</v>
      </c>
      <c r="V8686" s="3">
        <f>('PV model'!$B$13*(U8686/1000)*(1-'PV model'!$B$14*((20+C8686)-25))*'PV model'!$B$10)/'PV model'!$B$12</f>
        <v>0</v>
      </c>
    </row>
    <row r="8687" spans="1:22" x14ac:dyDescent="0.2">
      <c r="A8687" s="10">
        <f t="shared" si="1494"/>
        <v>362</v>
      </c>
      <c r="B8687" s="10">
        <f t="shared" si="1500"/>
        <v>18</v>
      </c>
      <c r="C8687" s="23">
        <v>10.1</v>
      </c>
      <c r="D8687" s="24">
        <v>0</v>
      </c>
      <c r="E8687" s="24">
        <v>0</v>
      </c>
      <c r="F8687" s="48"/>
      <c r="G8687" s="48"/>
      <c r="H8687" s="1">
        <f t="shared" si="1501"/>
        <v>-23.283007907342448</v>
      </c>
      <c r="I8687" s="1">
        <f t="shared" si="1495"/>
        <v>-2.2403214573869112</v>
      </c>
      <c r="J8687" s="4">
        <f>B8687+('PV model'!$B$3/15)+(I8687/60)</f>
        <v>17.685994642376883</v>
      </c>
      <c r="K8687" s="2">
        <f t="shared" si="1496"/>
        <v>-85.289919635653249</v>
      </c>
      <c r="L8687" s="2">
        <f>DEGREES(ASIN((((COS(RADIANS('PV model'!$B$2))*COS(RADIANS(H8687))*COS(RADIANS(K8687)))+(SIN(RADIANS('PV model'!$B$2))*SIN(RADIANS(H8687)))))))</f>
        <v>-16.441289836310101</v>
      </c>
      <c r="M8687" s="3">
        <f t="shared" si="1491"/>
        <v>0</v>
      </c>
      <c r="N8687" s="2">
        <f t="shared" si="1497"/>
        <v>-72.64799407204552</v>
      </c>
      <c r="O8687" s="2">
        <f>IF('PV model'!$B$2&gt;0, 180-N8687,IF('PV model'!$B$2&lt;0,0-N8687,N8687))</f>
        <v>252.64799407204552</v>
      </c>
      <c r="P8687" s="2">
        <f>ABS(O8687-'PV model'!$B$5)</f>
        <v>47.64799407204552</v>
      </c>
      <c r="Q8687" s="3">
        <f t="shared" si="1492"/>
        <v>106.4412898363101</v>
      </c>
      <c r="R8687" s="3">
        <f t="shared" si="1498"/>
        <v>0</v>
      </c>
      <c r="S8687" s="3">
        <f t="shared" si="1493"/>
        <v>0</v>
      </c>
      <c r="T8687" s="3">
        <f>(0.5*(1-COS(RADIANS(90-$X$3)))*(D8687+E8687)*'PV model'!$B$4)</f>
        <v>0</v>
      </c>
      <c r="U8687" s="3">
        <f t="shared" si="1499"/>
        <v>0</v>
      </c>
      <c r="V8687" s="3">
        <f>('PV model'!$B$13*(U8687/1000)*(1-'PV model'!$B$14*((20+C8687)-25))*'PV model'!$B$10)/'PV model'!$B$12</f>
        <v>0</v>
      </c>
    </row>
    <row r="8688" spans="1:22" x14ac:dyDescent="0.2">
      <c r="A8688" s="10">
        <f t="shared" si="1494"/>
        <v>362</v>
      </c>
      <c r="B8688" s="10">
        <f t="shared" si="1500"/>
        <v>19</v>
      </c>
      <c r="C8688" s="23">
        <v>9.8000000000000007</v>
      </c>
      <c r="D8688" s="24">
        <v>0</v>
      </c>
      <c r="E8688" s="24">
        <v>0</v>
      </c>
      <c r="F8688" s="48"/>
      <c r="G8688" s="48"/>
      <c r="H8688" s="1">
        <f t="shared" si="1501"/>
        <v>-23.283007907342448</v>
      </c>
      <c r="I8688" s="1">
        <f t="shared" si="1495"/>
        <v>-2.2403214573869112</v>
      </c>
      <c r="J8688" s="4">
        <f>B8688+('PV model'!$B$3/15)+(I8688/60)</f>
        <v>18.685994642376883</v>
      </c>
      <c r="K8688" s="2">
        <f t="shared" si="1496"/>
        <v>-100.28991963565325</v>
      </c>
      <c r="L8688" s="2">
        <f>DEGREES(ASIN((((COS(RADIANS('PV model'!$B$2))*COS(RADIANS(H8688))*COS(RADIANS(K8688)))+(SIN(RADIANS('PV model'!$B$2))*SIN(RADIANS(H8688)))))))</f>
        <v>-24.752041957776957</v>
      </c>
      <c r="M8688" s="3">
        <f t="shared" si="1491"/>
        <v>0</v>
      </c>
      <c r="N8688" s="2">
        <f t="shared" si="1497"/>
        <v>-84.397279243065938</v>
      </c>
      <c r="O8688" s="2">
        <f>IF('PV model'!$B$2&gt;0, 180-N8688,IF('PV model'!$B$2&lt;0,0-N8688,N8688))</f>
        <v>264.39727924306595</v>
      </c>
      <c r="P8688" s="2">
        <f>ABS(O8688-'PV model'!$B$5)</f>
        <v>59.397279243065952</v>
      </c>
      <c r="Q8688" s="3">
        <f t="shared" si="1492"/>
        <v>114.75204195777697</v>
      </c>
      <c r="R8688" s="3">
        <f t="shared" si="1498"/>
        <v>0</v>
      </c>
      <c r="S8688" s="3">
        <f t="shared" si="1493"/>
        <v>0</v>
      </c>
      <c r="T8688" s="3">
        <f>(0.5*(1-COS(RADIANS(90-$X$3)))*(D8688+E8688)*'PV model'!$B$4)</f>
        <v>0</v>
      </c>
      <c r="U8688" s="3">
        <f t="shared" si="1499"/>
        <v>0</v>
      </c>
      <c r="V8688" s="3">
        <f>('PV model'!$B$13*(U8688/1000)*(1-'PV model'!$B$14*((20+C8688)-25))*'PV model'!$B$10)/'PV model'!$B$12</f>
        <v>0</v>
      </c>
    </row>
    <row r="8689" spans="1:22" x14ac:dyDescent="0.2">
      <c r="A8689" s="10">
        <f t="shared" si="1494"/>
        <v>362</v>
      </c>
      <c r="B8689" s="10">
        <f t="shared" si="1500"/>
        <v>20</v>
      </c>
      <c r="C8689" s="23">
        <v>9.6</v>
      </c>
      <c r="D8689" s="24">
        <v>0</v>
      </c>
      <c r="E8689" s="24">
        <v>0</v>
      </c>
      <c r="F8689" s="48"/>
      <c r="G8689" s="48"/>
      <c r="H8689" s="1">
        <f t="shared" si="1501"/>
        <v>-23.283007907342448</v>
      </c>
      <c r="I8689" s="1">
        <f t="shared" si="1495"/>
        <v>-2.2403214573869112</v>
      </c>
      <c r="J8689" s="4">
        <f>B8689+('PV model'!$B$3/15)+(I8689/60)</f>
        <v>19.685994642376883</v>
      </c>
      <c r="K8689" s="2">
        <f t="shared" si="1496"/>
        <v>-115.28991963565325</v>
      </c>
      <c r="L8689" s="2">
        <f>DEGREES(ASIN((((COS(RADIANS('PV model'!$B$2))*COS(RADIANS(H8689))*COS(RADIANS(K8689)))+(SIN(RADIANS('PV model'!$B$2))*SIN(RADIANS(H8689)))))))</f>
        <v>-33.231144254087631</v>
      </c>
      <c r="M8689" s="3">
        <f t="shared" si="1491"/>
        <v>0</v>
      </c>
      <c r="N8689" s="2">
        <f t="shared" si="1497"/>
        <v>-83.167669638123769</v>
      </c>
      <c r="O8689" s="2">
        <f>IF('PV model'!$B$2&gt;0, 180-N8689,IF('PV model'!$B$2&lt;0,0-N8689,N8689))</f>
        <v>263.16766963812375</v>
      </c>
      <c r="P8689" s="2">
        <f>ABS(O8689-'PV model'!$B$5)</f>
        <v>58.167669638123755</v>
      </c>
      <c r="Q8689" s="3">
        <f t="shared" si="1492"/>
        <v>123.23114425408764</v>
      </c>
      <c r="R8689" s="3">
        <f t="shared" si="1498"/>
        <v>0</v>
      </c>
      <c r="S8689" s="3">
        <f t="shared" si="1493"/>
        <v>0</v>
      </c>
      <c r="T8689" s="3">
        <f>(0.5*(1-COS(RADIANS(90-$X$3)))*(D8689+E8689)*'PV model'!$B$4)</f>
        <v>0</v>
      </c>
      <c r="U8689" s="3">
        <f t="shared" si="1499"/>
        <v>0</v>
      </c>
      <c r="V8689" s="3">
        <f>('PV model'!$B$13*(U8689/1000)*(1-'PV model'!$B$14*((20+C8689)-25))*'PV model'!$B$10)/'PV model'!$B$12</f>
        <v>0</v>
      </c>
    </row>
    <row r="8690" spans="1:22" x14ac:dyDescent="0.2">
      <c r="A8690" s="10">
        <f t="shared" si="1494"/>
        <v>362</v>
      </c>
      <c r="B8690" s="10">
        <f t="shared" si="1500"/>
        <v>21</v>
      </c>
      <c r="C8690" s="23">
        <v>9.3000000000000007</v>
      </c>
      <c r="D8690" s="24">
        <v>0</v>
      </c>
      <c r="E8690" s="24">
        <v>0</v>
      </c>
      <c r="F8690" s="48"/>
      <c r="G8690" s="48"/>
      <c r="H8690" s="1">
        <f t="shared" si="1501"/>
        <v>-23.283007907342448</v>
      </c>
      <c r="I8690" s="1">
        <f t="shared" si="1495"/>
        <v>-2.2403214573869112</v>
      </c>
      <c r="J8690" s="4">
        <f>B8690+('PV model'!$B$3/15)+(I8690/60)</f>
        <v>20.685994642376883</v>
      </c>
      <c r="K8690" s="2">
        <f t="shared" si="1496"/>
        <v>-130.28991963565323</v>
      </c>
      <c r="L8690" s="2">
        <f>DEGREES(ASIN((((COS(RADIANS('PV model'!$B$2))*COS(RADIANS(H8690))*COS(RADIANS(K8690)))+(SIN(RADIANS('PV model'!$B$2))*SIN(RADIANS(H8690)))))))</f>
        <v>-41.467644637885151</v>
      </c>
      <c r="M8690" s="3">
        <f t="shared" si="1491"/>
        <v>0</v>
      </c>
      <c r="N8690" s="2">
        <f t="shared" si="1497"/>
        <v>-69.236892880457177</v>
      </c>
      <c r="O8690" s="2">
        <f>IF('PV model'!$B$2&gt;0, 180-N8690,IF('PV model'!$B$2&lt;0,0-N8690,N8690))</f>
        <v>249.23689288045716</v>
      </c>
      <c r="P8690" s="2">
        <f>ABS(O8690-'PV model'!$B$5)</f>
        <v>44.236892880457162</v>
      </c>
      <c r="Q8690" s="3">
        <f t="shared" si="1492"/>
        <v>131.46764463788514</v>
      </c>
      <c r="R8690" s="3">
        <f t="shared" si="1498"/>
        <v>0</v>
      </c>
      <c r="S8690" s="3">
        <f t="shared" si="1493"/>
        <v>0</v>
      </c>
      <c r="T8690" s="3">
        <f>(0.5*(1-COS(RADIANS(90-$X$3)))*(D8690+E8690)*'PV model'!$B$4)</f>
        <v>0</v>
      </c>
      <c r="U8690" s="3">
        <f t="shared" si="1499"/>
        <v>0</v>
      </c>
      <c r="V8690" s="3">
        <f>('PV model'!$B$13*(U8690/1000)*(1-'PV model'!$B$14*((20+C8690)-25))*'PV model'!$B$10)/'PV model'!$B$12</f>
        <v>0</v>
      </c>
    </row>
    <row r="8691" spans="1:22" x14ac:dyDescent="0.2">
      <c r="A8691" s="10">
        <f t="shared" si="1494"/>
        <v>362</v>
      </c>
      <c r="B8691" s="10">
        <f t="shared" si="1500"/>
        <v>22</v>
      </c>
      <c r="C8691" s="23">
        <v>9</v>
      </c>
      <c r="D8691" s="24">
        <v>0</v>
      </c>
      <c r="E8691" s="24">
        <v>0</v>
      </c>
      <c r="F8691" s="48"/>
      <c r="G8691" s="48"/>
      <c r="H8691" s="1">
        <f t="shared" si="1501"/>
        <v>-23.283007907342448</v>
      </c>
      <c r="I8691" s="1">
        <f t="shared" si="1495"/>
        <v>-2.2403214573869112</v>
      </c>
      <c r="J8691" s="4">
        <f>B8691+('PV model'!$B$3/15)+(I8691/60)</f>
        <v>21.685994642376883</v>
      </c>
      <c r="K8691" s="2">
        <f t="shared" si="1496"/>
        <v>-145.28991963565323</v>
      </c>
      <c r="L8691" s="2">
        <f>DEGREES(ASIN((((COS(RADIANS('PV model'!$B$2))*COS(RADIANS(H8691))*COS(RADIANS(K8691)))+(SIN(RADIANS('PV model'!$B$2))*SIN(RADIANS(H8691)))))))</f>
        <v>-48.889947846410728</v>
      </c>
      <c r="M8691" s="3">
        <f t="shared" si="1491"/>
        <v>0</v>
      </c>
      <c r="N8691" s="2">
        <f t="shared" si="1497"/>
        <v>-52.703249653994291</v>
      </c>
      <c r="O8691" s="2">
        <f>IF('PV model'!$B$2&gt;0, 180-N8691,IF('PV model'!$B$2&lt;0,0-N8691,N8691))</f>
        <v>232.70324965399431</v>
      </c>
      <c r="P8691" s="2">
        <f>ABS(O8691-'PV model'!$B$5)</f>
        <v>27.703249653994305</v>
      </c>
      <c r="Q8691" s="3">
        <f t="shared" si="1492"/>
        <v>138.88994784641071</v>
      </c>
      <c r="R8691" s="3">
        <f t="shared" si="1498"/>
        <v>0</v>
      </c>
      <c r="S8691" s="3">
        <f t="shared" si="1493"/>
        <v>0</v>
      </c>
      <c r="T8691" s="3">
        <f>(0.5*(1-COS(RADIANS(90-$X$3)))*(D8691+E8691)*'PV model'!$B$4)</f>
        <v>0</v>
      </c>
      <c r="U8691" s="3">
        <f t="shared" si="1499"/>
        <v>0</v>
      </c>
      <c r="V8691" s="3">
        <f>('PV model'!$B$13*(U8691/1000)*(1-'PV model'!$B$14*((20+C8691)-25))*'PV model'!$B$10)/'PV model'!$B$12</f>
        <v>0</v>
      </c>
    </row>
    <row r="8692" spans="1:22" x14ac:dyDescent="0.2">
      <c r="A8692" s="10">
        <f t="shared" si="1494"/>
        <v>362</v>
      </c>
      <c r="B8692" s="10">
        <f t="shared" si="1500"/>
        <v>23</v>
      </c>
      <c r="C8692" s="23">
        <v>8.6999999999999993</v>
      </c>
      <c r="D8692" s="24">
        <v>0</v>
      </c>
      <c r="E8692" s="24">
        <v>0</v>
      </c>
      <c r="F8692" s="48"/>
      <c r="G8692" s="48"/>
      <c r="H8692" s="1">
        <f t="shared" si="1501"/>
        <v>-23.283007907342448</v>
      </c>
      <c r="I8692" s="1">
        <f t="shared" si="1495"/>
        <v>-2.2403214573869112</v>
      </c>
      <c r="J8692" s="4">
        <f>B8692+('PV model'!$B$3/15)+(I8692/60)</f>
        <v>22.685994642376883</v>
      </c>
      <c r="K8692" s="2">
        <f t="shared" si="1496"/>
        <v>-160.28991963565323</v>
      </c>
      <c r="L8692" s="2">
        <f>DEGREES(ASIN((((COS(RADIANS('PV model'!$B$2))*COS(RADIANS(H8692))*COS(RADIANS(K8692)))+(SIN(RADIANS('PV model'!$B$2))*SIN(RADIANS(H8692)))))))</f>
        <v>-54.642030065244001</v>
      </c>
      <c r="M8692" s="3">
        <f t="shared" si="1491"/>
        <v>0</v>
      </c>
      <c r="N8692" s="2">
        <f t="shared" si="1497"/>
        <v>-32.367370899999791</v>
      </c>
      <c r="O8692" s="2">
        <f>IF('PV model'!$B$2&gt;0, 180-N8692,IF('PV model'!$B$2&lt;0,0-N8692,N8692))</f>
        <v>212.3673708999998</v>
      </c>
      <c r="P8692" s="2">
        <f>ABS(O8692-'PV model'!$B$5)</f>
        <v>7.3673708999997984</v>
      </c>
      <c r="Q8692" s="3">
        <f t="shared" si="1492"/>
        <v>144.642030065244</v>
      </c>
      <c r="R8692" s="3">
        <f t="shared" si="1498"/>
        <v>0</v>
      </c>
      <c r="S8692" s="3">
        <f t="shared" si="1493"/>
        <v>0</v>
      </c>
      <c r="T8692" s="3">
        <f>(0.5*(1-COS(RADIANS(90-$X$3)))*(D8692+E8692)*'PV model'!$B$4)</f>
        <v>0</v>
      </c>
      <c r="U8692" s="3">
        <f t="shared" si="1499"/>
        <v>0</v>
      </c>
      <c r="V8692" s="3">
        <f>('PV model'!$B$13*(U8692/1000)*(1-'PV model'!$B$14*((20+C8692)-25))*'PV model'!$B$10)/'PV model'!$B$12</f>
        <v>0</v>
      </c>
    </row>
    <row r="8693" spans="1:22" x14ac:dyDescent="0.2">
      <c r="A8693" s="10">
        <f t="shared" si="1494"/>
        <v>362</v>
      </c>
      <c r="B8693" s="10">
        <f t="shared" si="1500"/>
        <v>24</v>
      </c>
      <c r="C8693" s="23">
        <v>8.4</v>
      </c>
      <c r="D8693" s="24">
        <v>0</v>
      </c>
      <c r="E8693" s="24">
        <v>0</v>
      </c>
      <c r="F8693" s="48"/>
      <c r="G8693" s="48"/>
      <c r="H8693" s="1">
        <f t="shared" si="1501"/>
        <v>-23.283007907342448</v>
      </c>
      <c r="I8693" s="1">
        <f t="shared" si="1495"/>
        <v>-2.2403214573869112</v>
      </c>
      <c r="J8693" s="4">
        <f>B8693+('PV model'!$B$3/15)+(I8693/60)</f>
        <v>23.685994642376883</v>
      </c>
      <c r="K8693" s="2">
        <f t="shared" si="1496"/>
        <v>-175.28991963565323</v>
      </c>
      <c r="L8693" s="2">
        <f>DEGREES(ASIN((((COS(RADIANS('PV model'!$B$2))*COS(RADIANS(H8693))*COS(RADIANS(K8693)))+(SIN(RADIANS('PV model'!$B$2))*SIN(RADIANS(H8693)))))))</f>
        <v>-57.594671023047141</v>
      </c>
      <c r="M8693" s="3">
        <f t="shared" si="1491"/>
        <v>0</v>
      </c>
      <c r="N8693" s="2">
        <f t="shared" si="1497"/>
        <v>-8.091045310419462</v>
      </c>
      <c r="O8693" s="2">
        <f>IF('PV model'!$B$2&gt;0, 180-N8693,IF('PV model'!$B$2&lt;0,0-N8693,N8693))</f>
        <v>188.09104531041947</v>
      </c>
      <c r="P8693" s="2">
        <f>ABS(O8693-'PV model'!$B$5)</f>
        <v>16.908954689580526</v>
      </c>
      <c r="Q8693" s="3">
        <f t="shared" si="1492"/>
        <v>147.59467102304714</v>
      </c>
      <c r="R8693" s="3">
        <f t="shared" si="1498"/>
        <v>0</v>
      </c>
      <c r="S8693" s="3">
        <f t="shared" si="1493"/>
        <v>0</v>
      </c>
      <c r="T8693" s="3">
        <f>(0.5*(1-COS(RADIANS(90-$X$3)))*(D8693+E8693)*'PV model'!$B$4)</f>
        <v>0</v>
      </c>
      <c r="U8693" s="3">
        <f t="shared" si="1499"/>
        <v>0</v>
      </c>
      <c r="V8693" s="3">
        <f>('PV model'!$B$13*(U8693/1000)*(1-'PV model'!$B$14*((20+C8693)-25))*'PV model'!$B$10)/'PV model'!$B$12</f>
        <v>0</v>
      </c>
    </row>
    <row r="8694" spans="1:22" x14ac:dyDescent="0.2">
      <c r="A8694" s="10">
        <f t="shared" si="1494"/>
        <v>363</v>
      </c>
      <c r="B8694" s="10">
        <f t="shared" si="1500"/>
        <v>1</v>
      </c>
      <c r="C8694" s="23">
        <v>8</v>
      </c>
      <c r="D8694" s="24">
        <v>0</v>
      </c>
      <c r="E8694" s="24">
        <v>0</v>
      </c>
      <c r="F8694" s="48"/>
      <c r="G8694" s="48"/>
      <c r="H8694" s="1">
        <f t="shared" si="1501"/>
        <v>-23.229350306154529</v>
      </c>
      <c r="I8694" s="1">
        <f t="shared" si="1495"/>
        <v>-2.69885627462831</v>
      </c>
      <c r="J8694" s="4">
        <f>B8694+('PV model'!$B$3/15)+(I8694/60)</f>
        <v>0.67835239542286152</v>
      </c>
      <c r="K8694" s="2">
        <f t="shared" si="1496"/>
        <v>169.82471406865707</v>
      </c>
      <c r="L8694" s="2">
        <f>DEGREES(ASIN((((COS(RADIANS('PV model'!$B$2))*COS(RADIANS(H8694))*COS(RADIANS(K8694)))+(SIN(RADIANS('PV model'!$B$2))*SIN(RADIANS(H8694)))))))</f>
        <v>-56.861244629523632</v>
      </c>
      <c r="M8694" s="3">
        <f t="shared" si="1491"/>
        <v>0</v>
      </c>
      <c r="N8694" s="2">
        <f t="shared" si="1497"/>
        <v>17.275136651899444</v>
      </c>
      <c r="O8694" s="2">
        <f>IF('PV model'!$B$2&gt;0, 180-N8694,IF('PV model'!$B$2&lt;0,0-N8694,N8694))</f>
        <v>162.72486334810054</v>
      </c>
      <c r="P8694" s="2">
        <f>ABS(O8694-'PV model'!$B$5)</f>
        <v>42.275136651899459</v>
      </c>
      <c r="Q8694" s="3">
        <f t="shared" si="1492"/>
        <v>146.86124462952364</v>
      </c>
      <c r="R8694" s="3">
        <f t="shared" si="1498"/>
        <v>0</v>
      </c>
      <c r="S8694" s="3">
        <f t="shared" si="1493"/>
        <v>0</v>
      </c>
      <c r="T8694" s="3">
        <f>(0.5*(1-COS(RADIANS(90-$X$3)))*(D8694+E8694)*'PV model'!$B$4)</f>
        <v>0</v>
      </c>
      <c r="U8694" s="3">
        <f t="shared" si="1499"/>
        <v>0</v>
      </c>
      <c r="V8694" s="3">
        <f>('PV model'!$B$13*(U8694/1000)*(1-'PV model'!$B$14*((20+C8694)-25))*'PV model'!$B$10)/'PV model'!$B$12</f>
        <v>0</v>
      </c>
    </row>
    <row r="8695" spans="1:22" x14ac:dyDescent="0.2">
      <c r="A8695" s="10">
        <f t="shared" si="1494"/>
        <v>363</v>
      </c>
      <c r="B8695" s="10">
        <f t="shared" si="1500"/>
        <v>2</v>
      </c>
      <c r="C8695" s="23">
        <v>7.7</v>
      </c>
      <c r="D8695" s="24">
        <v>0</v>
      </c>
      <c r="E8695" s="24">
        <v>0</v>
      </c>
      <c r="F8695" s="48"/>
      <c r="G8695" s="48"/>
      <c r="H8695" s="1">
        <f t="shared" si="1501"/>
        <v>-23.229350306154529</v>
      </c>
      <c r="I8695" s="1">
        <f t="shared" si="1495"/>
        <v>-2.69885627462831</v>
      </c>
      <c r="J8695" s="4">
        <f>B8695+('PV model'!$B$3/15)+(I8695/60)</f>
        <v>1.6783523954228616</v>
      </c>
      <c r="K8695" s="2">
        <f t="shared" si="1496"/>
        <v>154.82471406865707</v>
      </c>
      <c r="L8695" s="2">
        <f>DEGREES(ASIN((((COS(RADIANS('PV model'!$B$2))*COS(RADIANS(H8695))*COS(RADIANS(K8695)))+(SIN(RADIANS('PV model'!$B$2))*SIN(RADIANS(H8695)))))))</f>
        <v>-52.758753225023121</v>
      </c>
      <c r="M8695" s="3">
        <f t="shared" si="1491"/>
        <v>0</v>
      </c>
      <c r="N8695" s="2">
        <f t="shared" si="1497"/>
        <v>40.236077218681558</v>
      </c>
      <c r="O8695" s="2">
        <f>IF('PV model'!$B$2&gt;0, 180-N8695,IF('PV model'!$B$2&lt;0,0-N8695,N8695))</f>
        <v>139.76392278131846</v>
      </c>
      <c r="P8695" s="2">
        <f>ABS(O8695-'PV model'!$B$5)</f>
        <v>65.236077218681544</v>
      </c>
      <c r="Q8695" s="3">
        <f t="shared" si="1492"/>
        <v>142.75875322502313</v>
      </c>
      <c r="R8695" s="3">
        <f t="shared" si="1498"/>
        <v>0</v>
      </c>
      <c r="S8695" s="3">
        <f t="shared" si="1493"/>
        <v>0</v>
      </c>
      <c r="T8695" s="3">
        <f>(0.5*(1-COS(RADIANS(90-$X$3)))*(D8695+E8695)*'PV model'!$B$4)</f>
        <v>0</v>
      </c>
      <c r="U8695" s="3">
        <f t="shared" si="1499"/>
        <v>0</v>
      </c>
      <c r="V8695" s="3">
        <f>('PV model'!$B$13*(U8695/1000)*(1-'PV model'!$B$14*((20+C8695)-25))*'PV model'!$B$10)/'PV model'!$B$12</f>
        <v>0</v>
      </c>
    </row>
    <row r="8696" spans="1:22" x14ac:dyDescent="0.2">
      <c r="A8696" s="10">
        <f t="shared" si="1494"/>
        <v>363</v>
      </c>
      <c r="B8696" s="10">
        <f t="shared" si="1500"/>
        <v>3</v>
      </c>
      <c r="C8696" s="23">
        <v>7.4</v>
      </c>
      <c r="D8696" s="24">
        <v>0</v>
      </c>
      <c r="E8696" s="24">
        <v>0</v>
      </c>
      <c r="F8696" s="48"/>
      <c r="G8696" s="48"/>
      <c r="H8696" s="1">
        <f t="shared" si="1501"/>
        <v>-23.229350306154529</v>
      </c>
      <c r="I8696" s="1">
        <f t="shared" si="1495"/>
        <v>-2.69885627462831</v>
      </c>
      <c r="J8696" s="4">
        <f>B8696+('PV model'!$B$3/15)+(I8696/60)</f>
        <v>2.6783523954228614</v>
      </c>
      <c r="K8696" s="2">
        <f t="shared" si="1496"/>
        <v>139.82471406865707</v>
      </c>
      <c r="L8696" s="2">
        <f>DEGREES(ASIN((((COS(RADIANS('PV model'!$B$2))*COS(RADIANS(H8696))*COS(RADIANS(K8696)))+(SIN(RADIANS('PV model'!$B$2))*SIN(RADIANS(H8696)))))))</f>
        <v>-46.281050353540621</v>
      </c>
      <c r="M8696" s="3">
        <f t="shared" si="1491"/>
        <v>0</v>
      </c>
      <c r="N8696" s="2">
        <f t="shared" si="1497"/>
        <v>59.068171228804751</v>
      </c>
      <c r="O8696" s="2">
        <f>IF('PV model'!$B$2&gt;0, 180-N8696,IF('PV model'!$B$2&lt;0,0-N8696,N8696))</f>
        <v>120.93182877119526</v>
      </c>
      <c r="P8696" s="2">
        <f>ABS(O8696-'PV model'!$B$5)</f>
        <v>84.068171228804744</v>
      </c>
      <c r="Q8696" s="3">
        <f t="shared" si="1492"/>
        <v>136.28105035354065</v>
      </c>
      <c r="R8696" s="3">
        <f t="shared" si="1498"/>
        <v>0</v>
      </c>
      <c r="S8696" s="3">
        <f t="shared" si="1493"/>
        <v>0</v>
      </c>
      <c r="T8696" s="3">
        <f>(0.5*(1-COS(RADIANS(90-$X$3)))*(D8696+E8696)*'PV model'!$B$4)</f>
        <v>0</v>
      </c>
      <c r="U8696" s="3">
        <f t="shared" si="1499"/>
        <v>0</v>
      </c>
      <c r="V8696" s="3">
        <f>('PV model'!$B$13*(U8696/1000)*(1-'PV model'!$B$14*((20+C8696)-25))*'PV model'!$B$10)/'PV model'!$B$12</f>
        <v>0</v>
      </c>
    </row>
    <row r="8697" spans="1:22" x14ac:dyDescent="0.2">
      <c r="A8697" s="10">
        <f t="shared" si="1494"/>
        <v>363</v>
      </c>
      <c r="B8697" s="10">
        <f t="shared" si="1500"/>
        <v>4</v>
      </c>
      <c r="C8697" s="23">
        <v>7.2</v>
      </c>
      <c r="D8697" s="24">
        <v>0</v>
      </c>
      <c r="E8697" s="24">
        <v>0</v>
      </c>
      <c r="F8697" s="48"/>
      <c r="G8697" s="48"/>
      <c r="H8697" s="1">
        <f t="shared" si="1501"/>
        <v>-23.229350306154529</v>
      </c>
      <c r="I8697" s="1">
        <f t="shared" si="1495"/>
        <v>-2.69885627462831</v>
      </c>
      <c r="J8697" s="4">
        <f>B8697+('PV model'!$B$3/15)+(I8697/60)</f>
        <v>3.6783523954228614</v>
      </c>
      <c r="K8697" s="2">
        <f t="shared" si="1496"/>
        <v>124.82471406865709</v>
      </c>
      <c r="L8697" s="2">
        <f>DEGREES(ASIN((((COS(RADIANS('PV model'!$B$2))*COS(RADIANS(H8697))*COS(RADIANS(K8697)))+(SIN(RADIANS('PV model'!$B$2))*SIN(RADIANS(H8697)))))))</f>
        <v>-38.482871222214882</v>
      </c>
      <c r="M8697" s="3">
        <f t="shared" si="1491"/>
        <v>0</v>
      </c>
      <c r="N8697" s="2">
        <f t="shared" si="1497"/>
        <v>74.508440645760544</v>
      </c>
      <c r="O8697" s="2">
        <f>IF('PV model'!$B$2&gt;0, 180-N8697,IF('PV model'!$B$2&lt;0,0-N8697,N8697))</f>
        <v>105.49155935423946</v>
      </c>
      <c r="P8697" s="2">
        <f>ABS(O8697-'PV model'!$B$5)</f>
        <v>99.508440645760544</v>
      </c>
      <c r="Q8697" s="3">
        <f t="shared" si="1492"/>
        <v>128.48287122221487</v>
      </c>
      <c r="R8697" s="3">
        <f t="shared" si="1498"/>
        <v>0</v>
      </c>
      <c r="S8697" s="3">
        <f t="shared" si="1493"/>
        <v>0</v>
      </c>
      <c r="T8697" s="3">
        <f>(0.5*(1-COS(RADIANS(90-$X$3)))*(D8697+E8697)*'PV model'!$B$4)</f>
        <v>0</v>
      </c>
      <c r="U8697" s="3">
        <f t="shared" si="1499"/>
        <v>0</v>
      </c>
      <c r="V8697" s="3">
        <f>('PV model'!$B$13*(U8697/1000)*(1-'PV model'!$B$14*((20+C8697)-25))*'PV model'!$B$10)/'PV model'!$B$12</f>
        <v>0</v>
      </c>
    </row>
    <row r="8698" spans="1:22" x14ac:dyDescent="0.2">
      <c r="A8698" s="10">
        <f t="shared" si="1494"/>
        <v>363</v>
      </c>
      <c r="B8698" s="10">
        <f t="shared" si="1500"/>
        <v>5</v>
      </c>
      <c r="C8698" s="23">
        <v>7</v>
      </c>
      <c r="D8698" s="24">
        <v>0</v>
      </c>
      <c r="E8698" s="24">
        <v>0</v>
      </c>
      <c r="F8698" s="48"/>
      <c r="G8698" s="48"/>
      <c r="H8698" s="1">
        <f t="shared" si="1501"/>
        <v>-23.229350306154529</v>
      </c>
      <c r="I8698" s="1">
        <f t="shared" si="1495"/>
        <v>-2.69885627462831</v>
      </c>
      <c r="J8698" s="4">
        <f>B8698+('PV model'!$B$3/15)+(I8698/60)</f>
        <v>4.6783523954228619</v>
      </c>
      <c r="K8698" s="2">
        <f t="shared" si="1496"/>
        <v>109.82471406865707</v>
      </c>
      <c r="L8698" s="2">
        <f>DEGREES(ASIN((((COS(RADIANS('PV model'!$B$2))*COS(RADIANS(H8698))*COS(RADIANS(K8698)))+(SIN(RADIANS('PV model'!$B$2))*SIN(RADIANS(H8698)))))))</f>
        <v>-30.10370104409726</v>
      </c>
      <c r="M8698" s="3">
        <f t="shared" si="1491"/>
        <v>0</v>
      </c>
      <c r="N8698" s="2">
        <f t="shared" si="1497"/>
        <v>87.784655917168692</v>
      </c>
      <c r="O8698" s="2">
        <f>IF('PV model'!$B$2&gt;0, 180-N8698,IF('PV model'!$B$2&lt;0,0-N8698,N8698))</f>
        <v>92.215344082831308</v>
      </c>
      <c r="P8698" s="2">
        <f>ABS(O8698-'PV model'!$B$5)</f>
        <v>112.78465591716869</v>
      </c>
      <c r="Q8698" s="3">
        <f t="shared" si="1492"/>
        <v>120.10370104409726</v>
      </c>
      <c r="R8698" s="3">
        <f t="shared" si="1498"/>
        <v>0</v>
      </c>
      <c r="S8698" s="3">
        <f t="shared" si="1493"/>
        <v>0</v>
      </c>
      <c r="T8698" s="3">
        <f>(0.5*(1-COS(RADIANS(90-$X$3)))*(D8698+E8698)*'PV model'!$B$4)</f>
        <v>0</v>
      </c>
      <c r="U8698" s="3">
        <f t="shared" si="1499"/>
        <v>0</v>
      </c>
      <c r="V8698" s="3">
        <f>('PV model'!$B$13*(U8698/1000)*(1-'PV model'!$B$14*((20+C8698)-25))*'PV model'!$B$10)/'PV model'!$B$12</f>
        <v>0</v>
      </c>
    </row>
    <row r="8699" spans="1:22" x14ac:dyDescent="0.2">
      <c r="A8699" s="10">
        <f t="shared" si="1494"/>
        <v>363</v>
      </c>
      <c r="B8699" s="10">
        <f t="shared" si="1500"/>
        <v>6</v>
      </c>
      <c r="C8699" s="23">
        <v>6.8</v>
      </c>
      <c r="D8699" s="24">
        <v>0</v>
      </c>
      <c r="E8699" s="24">
        <v>0</v>
      </c>
      <c r="F8699" s="48"/>
      <c r="G8699" s="48"/>
      <c r="H8699" s="1">
        <f t="shared" si="1501"/>
        <v>-23.229350306154529</v>
      </c>
      <c r="I8699" s="1">
        <f t="shared" si="1495"/>
        <v>-2.69885627462831</v>
      </c>
      <c r="J8699" s="4">
        <f>B8699+('PV model'!$B$3/15)+(I8699/60)</f>
        <v>5.6783523954228619</v>
      </c>
      <c r="K8699" s="2">
        <f t="shared" si="1496"/>
        <v>94.824714068657073</v>
      </c>
      <c r="L8699" s="2">
        <f>DEGREES(ASIN((((COS(RADIANS('PV model'!$B$2))*COS(RADIANS(H8699))*COS(RADIANS(K8699)))+(SIN(RADIANS('PV model'!$B$2))*SIN(RADIANS(H8699)))))))</f>
        <v>-21.643046721766318</v>
      </c>
      <c r="M8699" s="3">
        <f t="shared" si="1491"/>
        <v>0</v>
      </c>
      <c r="N8699" s="2">
        <f t="shared" si="1497"/>
        <v>80.106657794170701</v>
      </c>
      <c r="O8699" s="2">
        <f>IF('PV model'!$B$2&gt;0, 180-N8699,IF('PV model'!$B$2&lt;0,0-N8699,N8699))</f>
        <v>99.893342205829299</v>
      </c>
      <c r="P8699" s="2">
        <f>ABS(O8699-'PV model'!$B$5)</f>
        <v>105.1066577941707</v>
      </c>
      <c r="Q8699" s="3">
        <f t="shared" si="1492"/>
        <v>111.64304672176631</v>
      </c>
      <c r="R8699" s="3">
        <f t="shared" si="1498"/>
        <v>0</v>
      </c>
      <c r="S8699" s="3">
        <f t="shared" si="1493"/>
        <v>0</v>
      </c>
      <c r="T8699" s="3">
        <f>(0.5*(1-COS(RADIANS(90-$X$3)))*(D8699+E8699)*'PV model'!$B$4)</f>
        <v>0</v>
      </c>
      <c r="U8699" s="3">
        <f t="shared" si="1499"/>
        <v>0</v>
      </c>
      <c r="V8699" s="3">
        <f>('PV model'!$B$13*(U8699/1000)*(1-'PV model'!$B$14*((20+C8699)-25))*'PV model'!$B$10)/'PV model'!$B$12</f>
        <v>0</v>
      </c>
    </row>
    <row r="8700" spans="1:22" x14ac:dyDescent="0.2">
      <c r="A8700" s="10">
        <f t="shared" si="1494"/>
        <v>363</v>
      </c>
      <c r="B8700" s="10">
        <f t="shared" si="1500"/>
        <v>7</v>
      </c>
      <c r="C8700" s="23">
        <v>6.7</v>
      </c>
      <c r="D8700" s="24">
        <v>0</v>
      </c>
      <c r="E8700" s="24">
        <v>0</v>
      </c>
      <c r="F8700" s="48"/>
      <c r="G8700" s="48"/>
      <c r="H8700" s="1">
        <f t="shared" si="1501"/>
        <v>-23.229350306154529</v>
      </c>
      <c r="I8700" s="1">
        <f t="shared" si="1495"/>
        <v>-2.69885627462831</v>
      </c>
      <c r="J8700" s="4">
        <f>B8700+('PV model'!$B$3/15)+(I8700/60)</f>
        <v>6.6783523954228619</v>
      </c>
      <c r="K8700" s="2">
        <f t="shared" si="1496"/>
        <v>79.824714068657073</v>
      </c>
      <c r="L8700" s="2">
        <f>DEGREES(ASIN((((COS(RADIANS('PV model'!$B$2))*COS(RADIANS(H8700))*COS(RADIANS(K8700)))+(SIN(RADIANS('PV model'!$B$2))*SIN(RADIANS(H8700)))))))</f>
        <v>-13.479416803116431</v>
      </c>
      <c r="M8700" s="3">
        <f t="shared" si="1491"/>
        <v>0</v>
      </c>
      <c r="N8700" s="2">
        <f t="shared" si="1497"/>
        <v>68.450590652643967</v>
      </c>
      <c r="O8700" s="2">
        <f>IF('PV model'!$B$2&gt;0, 180-N8700,IF('PV model'!$B$2&lt;0,0-N8700,N8700))</f>
        <v>111.54940934735603</v>
      </c>
      <c r="P8700" s="2">
        <f>ABS(O8700-'PV model'!$B$5)</f>
        <v>93.450590652643967</v>
      </c>
      <c r="Q8700" s="3">
        <f t="shared" si="1492"/>
        <v>103.47941680311642</v>
      </c>
      <c r="R8700" s="3">
        <f t="shared" si="1498"/>
        <v>0</v>
      </c>
      <c r="S8700" s="3">
        <f t="shared" si="1493"/>
        <v>0</v>
      </c>
      <c r="T8700" s="3">
        <f>(0.5*(1-COS(RADIANS(90-$X$3)))*(D8700+E8700)*'PV model'!$B$4)</f>
        <v>0</v>
      </c>
      <c r="U8700" s="3">
        <f t="shared" si="1499"/>
        <v>0</v>
      </c>
      <c r="V8700" s="3">
        <f>('PV model'!$B$13*(U8700/1000)*(1-'PV model'!$B$14*((20+C8700)-25))*'PV model'!$B$10)/'PV model'!$B$12</f>
        <v>0</v>
      </c>
    </row>
    <row r="8701" spans="1:22" x14ac:dyDescent="0.2">
      <c r="A8701" s="10">
        <f t="shared" si="1494"/>
        <v>363</v>
      </c>
      <c r="B8701" s="10">
        <f t="shared" si="1500"/>
        <v>8</v>
      </c>
      <c r="C8701" s="23">
        <v>6.7</v>
      </c>
      <c r="D8701" s="24">
        <v>0</v>
      </c>
      <c r="E8701" s="24">
        <v>0</v>
      </c>
      <c r="F8701" s="48"/>
      <c r="G8701" s="48"/>
      <c r="H8701" s="1">
        <f t="shared" si="1501"/>
        <v>-23.229350306154529</v>
      </c>
      <c r="I8701" s="1">
        <f t="shared" si="1495"/>
        <v>-2.69885627462831</v>
      </c>
      <c r="J8701" s="4">
        <f>B8701+('PV model'!$B$3/15)+(I8701/60)</f>
        <v>7.6783523954228619</v>
      </c>
      <c r="K8701" s="2">
        <f t="shared" si="1496"/>
        <v>64.824714068657073</v>
      </c>
      <c r="L8701" s="2">
        <f>DEGREES(ASIN((((COS(RADIANS('PV model'!$B$2))*COS(RADIANS(H8701))*COS(RADIANS(K8701)))+(SIN(RADIANS('PV model'!$B$2))*SIN(RADIANS(H8701)))))))</f>
        <v>-5.9485455321256913</v>
      </c>
      <c r="M8701" s="3">
        <f t="shared" si="1491"/>
        <v>0</v>
      </c>
      <c r="N8701" s="2">
        <f t="shared" si="1497"/>
        <v>56.7354457409986</v>
      </c>
      <c r="O8701" s="2">
        <f>IF('PV model'!$B$2&gt;0, 180-N8701,IF('PV model'!$B$2&lt;0,0-N8701,N8701))</f>
        <v>123.2645542590014</v>
      </c>
      <c r="P8701" s="2">
        <f>ABS(O8701-'PV model'!$B$5)</f>
        <v>81.7354457409986</v>
      </c>
      <c r="Q8701" s="3">
        <f t="shared" si="1492"/>
        <v>95.948545532125692</v>
      </c>
      <c r="R8701" s="3">
        <f t="shared" si="1498"/>
        <v>0</v>
      </c>
      <c r="S8701" s="3">
        <f t="shared" si="1493"/>
        <v>0</v>
      </c>
      <c r="T8701" s="3">
        <f>(0.5*(1-COS(RADIANS(90-$X$3)))*(D8701+E8701)*'PV model'!$B$4)</f>
        <v>0</v>
      </c>
      <c r="U8701" s="3">
        <f t="shared" si="1499"/>
        <v>0</v>
      </c>
      <c r="V8701" s="3">
        <f>('PV model'!$B$13*(U8701/1000)*(1-'PV model'!$B$14*((20+C8701)-25))*'PV model'!$B$10)/'PV model'!$B$12</f>
        <v>0</v>
      </c>
    </row>
    <row r="8702" spans="1:22" x14ac:dyDescent="0.2">
      <c r="A8702" s="10">
        <f t="shared" si="1494"/>
        <v>363</v>
      </c>
      <c r="B8702" s="10">
        <f t="shared" si="1500"/>
        <v>9</v>
      </c>
      <c r="C8702" s="23">
        <v>6.6</v>
      </c>
      <c r="D8702" s="24">
        <v>0</v>
      </c>
      <c r="E8702" s="24">
        <v>0</v>
      </c>
      <c r="F8702" s="48"/>
      <c r="G8702" s="48"/>
      <c r="H8702" s="1">
        <f t="shared" si="1501"/>
        <v>-23.229350306154529</v>
      </c>
      <c r="I8702" s="1">
        <f t="shared" si="1495"/>
        <v>-2.69885627462831</v>
      </c>
      <c r="J8702" s="4">
        <f>B8702+('PV model'!$B$3/15)+(I8702/60)</f>
        <v>8.678352395422861</v>
      </c>
      <c r="K8702" s="2">
        <f t="shared" si="1496"/>
        <v>49.824714068657087</v>
      </c>
      <c r="L8702" s="2">
        <f>DEGREES(ASIN((((COS(RADIANS('PV model'!$B$2))*COS(RADIANS(H8702))*COS(RADIANS(K8702)))+(SIN(RADIANS('PV model'!$B$2))*SIN(RADIANS(H8702)))))))</f>
        <v>0.61517860916000722</v>
      </c>
      <c r="M8702" s="3">
        <f t="shared" si="1491"/>
        <v>0.61517860916000722</v>
      </c>
      <c r="N8702" s="2">
        <f t="shared" si="1497"/>
        <v>44.601681276586739</v>
      </c>
      <c r="O8702" s="2">
        <f>IF('PV model'!$B$2&gt;0, 180-N8702,IF('PV model'!$B$2&lt;0,0-N8702,N8702))</f>
        <v>135.39831872341327</v>
      </c>
      <c r="P8702" s="2">
        <f>ABS(O8702-'PV model'!$B$5)</f>
        <v>69.601681276586731</v>
      </c>
      <c r="Q8702" s="3">
        <f t="shared" si="1492"/>
        <v>89.384821390840003</v>
      </c>
      <c r="R8702" s="3">
        <f t="shared" si="1498"/>
        <v>0</v>
      </c>
      <c r="S8702" s="3">
        <f t="shared" si="1493"/>
        <v>0</v>
      </c>
      <c r="T8702" s="3">
        <f>(0.5*(1-COS(RADIANS(90-$X$3)))*(D8702+E8702)*'PV model'!$B$4)</f>
        <v>0</v>
      </c>
      <c r="U8702" s="3">
        <f t="shared" si="1499"/>
        <v>0</v>
      </c>
      <c r="V8702" s="3">
        <f>('PV model'!$B$13*(U8702/1000)*(1-'PV model'!$B$14*((20+C8702)-25))*'PV model'!$B$10)/'PV model'!$B$12</f>
        <v>0</v>
      </c>
    </row>
    <row r="8703" spans="1:22" x14ac:dyDescent="0.2">
      <c r="A8703" s="10">
        <f t="shared" si="1494"/>
        <v>363</v>
      </c>
      <c r="B8703" s="10">
        <f t="shared" si="1500"/>
        <v>10</v>
      </c>
      <c r="C8703" s="23">
        <v>6.8</v>
      </c>
      <c r="D8703" s="24">
        <v>0</v>
      </c>
      <c r="E8703" s="24">
        <v>5.2920000000000007</v>
      </c>
      <c r="F8703" s="48"/>
      <c r="G8703" s="48"/>
      <c r="H8703" s="1">
        <f t="shared" si="1501"/>
        <v>-23.229350306154529</v>
      </c>
      <c r="I8703" s="1">
        <f t="shared" si="1495"/>
        <v>-2.69885627462831</v>
      </c>
      <c r="J8703" s="4">
        <f>B8703+('PV model'!$B$3/15)+(I8703/60)</f>
        <v>9.678352395422861</v>
      </c>
      <c r="K8703" s="2">
        <f t="shared" si="1496"/>
        <v>34.824714068657087</v>
      </c>
      <c r="L8703" s="2">
        <f>DEGREES(ASIN((((COS(RADIANS('PV model'!$B$2))*COS(RADIANS(H8703))*COS(RADIANS(K8703)))+(SIN(RADIANS('PV model'!$B$2))*SIN(RADIANS(H8703)))))))</f>
        <v>5.8673471513080697</v>
      </c>
      <c r="M8703" s="3">
        <f t="shared" si="1491"/>
        <v>5.8673471513080697</v>
      </c>
      <c r="N8703" s="2">
        <f t="shared" si="1497"/>
        <v>31.839179862094074</v>
      </c>
      <c r="O8703" s="2">
        <f>IF('PV model'!$B$2&gt;0, 180-N8703,IF('PV model'!$B$2&lt;0,0-N8703,N8703))</f>
        <v>148.16082013790592</v>
      </c>
      <c r="P8703" s="2">
        <f>ABS(O8703-'PV model'!$B$5)</f>
        <v>56.839179862094085</v>
      </c>
      <c r="Q8703" s="3">
        <f t="shared" si="1492"/>
        <v>84.132652848691933</v>
      </c>
      <c r="R8703" s="3">
        <f t="shared" si="1498"/>
        <v>0</v>
      </c>
      <c r="S8703" s="3">
        <f t="shared" si="1493"/>
        <v>5.2920000000000007</v>
      </c>
      <c r="T8703" s="3">
        <f>(0.5*(1-COS(RADIANS(90-$X$3)))*(D8703+E8703)*'PV model'!$B$4)</f>
        <v>0</v>
      </c>
      <c r="U8703" s="3">
        <f t="shared" si="1499"/>
        <v>5.2920000000000007</v>
      </c>
      <c r="V8703" s="3">
        <f>('PV model'!$B$13*(U8703/1000)*(1-'PV model'!$B$14*((20+C8703)-25))*'PV model'!$B$10)/'PV model'!$B$12</f>
        <v>0.52517960409600006</v>
      </c>
    </row>
    <row r="8704" spans="1:22" x14ac:dyDescent="0.2">
      <c r="A8704" s="10">
        <f t="shared" si="1494"/>
        <v>363</v>
      </c>
      <c r="B8704" s="10">
        <f t="shared" si="1500"/>
        <v>11</v>
      </c>
      <c r="C8704" s="23">
        <v>6.9</v>
      </c>
      <c r="D8704" s="24">
        <v>0</v>
      </c>
      <c r="E8704" s="24">
        <v>18.521999999999998</v>
      </c>
      <c r="F8704" s="48"/>
      <c r="G8704" s="48"/>
      <c r="H8704" s="1">
        <f t="shared" si="1501"/>
        <v>-23.229350306154529</v>
      </c>
      <c r="I8704" s="1">
        <f t="shared" si="1495"/>
        <v>-2.69885627462831</v>
      </c>
      <c r="J8704" s="4">
        <f>B8704+('PV model'!$B$3/15)+(I8704/60)</f>
        <v>10.678352395422861</v>
      </c>
      <c r="K8704" s="2">
        <f t="shared" si="1496"/>
        <v>19.824714068657087</v>
      </c>
      <c r="L8704" s="2">
        <f>DEGREES(ASIN((((COS(RADIANS('PV model'!$B$2))*COS(RADIANS(H8704))*COS(RADIANS(K8704)))+(SIN(RADIANS('PV model'!$B$2))*SIN(RADIANS(H8704)))))))</f>
        <v>9.4738095529058608</v>
      </c>
      <c r="M8704" s="3">
        <f t="shared" si="1491"/>
        <v>9.4738095529058608</v>
      </c>
      <c r="N8704" s="2">
        <f t="shared" si="1497"/>
        <v>18.418771926217449</v>
      </c>
      <c r="O8704" s="2">
        <f>IF('PV model'!$B$2&gt;0, 180-N8704,IF('PV model'!$B$2&lt;0,0-N8704,N8704))</f>
        <v>161.58122807378254</v>
      </c>
      <c r="P8704" s="2">
        <f>ABS(O8704-'PV model'!$B$5)</f>
        <v>43.41877192621746</v>
      </c>
      <c r="Q8704" s="3">
        <f t="shared" si="1492"/>
        <v>80.526190447094137</v>
      </c>
      <c r="R8704" s="3">
        <f t="shared" si="1498"/>
        <v>0</v>
      </c>
      <c r="S8704" s="3">
        <f t="shared" si="1493"/>
        <v>18.521999999999998</v>
      </c>
      <c r="T8704" s="3">
        <f>(0.5*(1-COS(RADIANS(90-$X$3)))*(D8704+E8704)*'PV model'!$B$4)</f>
        <v>0</v>
      </c>
      <c r="U8704" s="3">
        <f t="shared" si="1499"/>
        <v>18.521999999999998</v>
      </c>
      <c r="V8704" s="3">
        <f>('PV model'!$B$13*(U8704/1000)*(1-'PV model'!$B$14*((20+C8704)-25))*'PV model'!$B$10)/'PV model'!$B$12</f>
        <v>1.8373880306879995</v>
      </c>
    </row>
    <row r="8705" spans="1:22" x14ac:dyDescent="0.2">
      <c r="A8705" s="10">
        <f t="shared" si="1494"/>
        <v>363</v>
      </c>
      <c r="B8705" s="10">
        <f t="shared" si="1500"/>
        <v>12</v>
      </c>
      <c r="C8705" s="23">
        <v>7.1</v>
      </c>
      <c r="D8705" s="24">
        <v>0</v>
      </c>
      <c r="E8705" s="24">
        <v>29.988</v>
      </c>
      <c r="F8705" s="48"/>
      <c r="G8705" s="48"/>
      <c r="H8705" s="1">
        <f t="shared" si="1501"/>
        <v>-23.229350306154529</v>
      </c>
      <c r="I8705" s="1">
        <f t="shared" si="1495"/>
        <v>-2.69885627462831</v>
      </c>
      <c r="J8705" s="4">
        <f>B8705+('PV model'!$B$3/15)+(I8705/60)</f>
        <v>11.678352395422861</v>
      </c>
      <c r="K8705" s="2">
        <f t="shared" si="1496"/>
        <v>4.8247140686570855</v>
      </c>
      <c r="L8705" s="2">
        <f>DEGREES(ASIN((((COS(RADIANS('PV model'!$B$2))*COS(RADIANS(H8705))*COS(RADIANS(K8705)))+(SIN(RADIANS('PV model'!$B$2))*SIN(RADIANS(H8705)))))))</f>
        <v>11.162923308592482</v>
      </c>
      <c r="M8705" s="3">
        <f t="shared" si="1491"/>
        <v>11.162923308592482</v>
      </c>
      <c r="N8705" s="2">
        <f t="shared" si="1497"/>
        <v>4.5184324682366315</v>
      </c>
      <c r="O8705" s="2">
        <f>IF('PV model'!$B$2&gt;0, 180-N8705,IF('PV model'!$B$2&lt;0,0-N8705,N8705))</f>
        <v>175.48156753176337</v>
      </c>
      <c r="P8705" s="2">
        <f>ABS(O8705-'PV model'!$B$5)</f>
        <v>29.518432468236625</v>
      </c>
      <c r="Q8705" s="3">
        <f t="shared" si="1492"/>
        <v>78.837076691407518</v>
      </c>
      <c r="R8705" s="3">
        <f t="shared" si="1498"/>
        <v>0</v>
      </c>
      <c r="S8705" s="3">
        <f t="shared" si="1493"/>
        <v>29.988</v>
      </c>
      <c r="T8705" s="3">
        <f>(0.5*(1-COS(RADIANS(90-$X$3)))*(D8705+E8705)*'PV model'!$B$4)</f>
        <v>0</v>
      </c>
      <c r="U8705" s="3">
        <f t="shared" si="1499"/>
        <v>29.988</v>
      </c>
      <c r="V8705" s="3">
        <f>('PV model'!$B$13*(U8705/1000)*(1-'PV model'!$B$14*((20+C8705)-25))*'PV model'!$B$10)/'PV model'!$B$12</f>
        <v>2.9724206359680001</v>
      </c>
    </row>
    <row r="8706" spans="1:22" x14ac:dyDescent="0.2">
      <c r="A8706" s="10">
        <f t="shared" si="1494"/>
        <v>363</v>
      </c>
      <c r="B8706" s="10">
        <f t="shared" si="1500"/>
        <v>13</v>
      </c>
      <c r="C8706" s="23">
        <v>7.3</v>
      </c>
      <c r="D8706" s="24">
        <v>0</v>
      </c>
      <c r="E8706" s="24">
        <v>54.684000000000005</v>
      </c>
      <c r="F8706" s="48"/>
      <c r="G8706" s="48"/>
      <c r="H8706" s="1">
        <f t="shared" si="1501"/>
        <v>-23.229350306154529</v>
      </c>
      <c r="I8706" s="1">
        <f t="shared" si="1495"/>
        <v>-2.69885627462831</v>
      </c>
      <c r="J8706" s="4">
        <f>B8706+('PV model'!$B$3/15)+(I8706/60)</f>
        <v>12.678352395422861</v>
      </c>
      <c r="K8706" s="2">
        <f t="shared" si="1496"/>
        <v>-10.175285931342914</v>
      </c>
      <c r="L8706" s="2">
        <f>DEGREES(ASIN((((COS(RADIANS('PV model'!$B$2))*COS(RADIANS(H8706))*COS(RADIANS(K8706)))+(SIN(RADIANS('PV model'!$B$2))*SIN(RADIANS(H8706)))))))</f>
        <v>10.792776763150577</v>
      </c>
      <c r="M8706" s="3">
        <f t="shared" si="1491"/>
        <v>10.792776763150577</v>
      </c>
      <c r="N8706" s="2">
        <f t="shared" si="1497"/>
        <v>-9.5124727913312448</v>
      </c>
      <c r="O8706" s="2">
        <f>IF('PV model'!$B$2&gt;0, 180-N8706,IF('PV model'!$B$2&lt;0,0-N8706,N8706))</f>
        <v>189.51247279133125</v>
      </c>
      <c r="P8706" s="2">
        <f>ABS(O8706-'PV model'!$B$5)</f>
        <v>15.487527208668752</v>
      </c>
      <c r="Q8706" s="3">
        <f t="shared" si="1492"/>
        <v>79.20722323684943</v>
      </c>
      <c r="R8706" s="3">
        <f t="shared" si="1498"/>
        <v>0</v>
      </c>
      <c r="S8706" s="3">
        <f t="shared" si="1493"/>
        <v>54.684000000000005</v>
      </c>
      <c r="T8706" s="3">
        <f>(0.5*(1-COS(RADIANS(90-$X$3)))*(D8706+E8706)*'PV model'!$B$4)</f>
        <v>0</v>
      </c>
      <c r="U8706" s="3">
        <f t="shared" si="1499"/>
        <v>54.684000000000005</v>
      </c>
      <c r="V8706" s="3">
        <f>('PV model'!$B$13*(U8706/1000)*(1-'PV model'!$B$14*((20+C8706)-25))*'PV model'!$B$10)/'PV model'!$B$12</f>
        <v>5.4159234837120005</v>
      </c>
    </row>
    <row r="8707" spans="1:22" x14ac:dyDescent="0.2">
      <c r="A8707" s="10">
        <f t="shared" si="1494"/>
        <v>363</v>
      </c>
      <c r="B8707" s="10">
        <f t="shared" si="1500"/>
        <v>14</v>
      </c>
      <c r="C8707" s="23">
        <v>7.5</v>
      </c>
      <c r="D8707" s="24">
        <v>51.6327</v>
      </c>
      <c r="E8707" s="24">
        <v>53.801999999999992</v>
      </c>
      <c r="F8707" s="48"/>
      <c r="G8707" s="48"/>
      <c r="H8707" s="1">
        <f t="shared" si="1501"/>
        <v>-23.229350306154529</v>
      </c>
      <c r="I8707" s="1">
        <f t="shared" si="1495"/>
        <v>-2.69885627462831</v>
      </c>
      <c r="J8707" s="4">
        <f>B8707+('PV model'!$B$3/15)+(I8707/60)</f>
        <v>13.678352395422861</v>
      </c>
      <c r="K8707" s="2">
        <f t="shared" si="1496"/>
        <v>-25.175285931342913</v>
      </c>
      <c r="L8707" s="2">
        <f>DEGREES(ASIN((((COS(RADIANS('PV model'!$B$2))*COS(RADIANS(H8707))*COS(RADIANS(K8707)))+(SIN(RADIANS('PV model'!$B$2))*SIN(RADIANS(H8707)))))))</f>
        <v>8.3953537479082136</v>
      </c>
      <c r="M8707" s="3">
        <f t="shared" si="1491"/>
        <v>8.3953537479082136</v>
      </c>
      <c r="N8707" s="2">
        <f t="shared" si="1497"/>
        <v>-23.274603890646979</v>
      </c>
      <c r="O8707" s="2">
        <f>IF('PV model'!$B$2&gt;0, 180-N8707,IF('PV model'!$B$2&lt;0,0-N8707,N8707))</f>
        <v>203.27460389064697</v>
      </c>
      <c r="P8707" s="2">
        <f>ABS(O8707-'PV model'!$B$5)</f>
        <v>1.7253961093530279</v>
      </c>
      <c r="Q8707" s="3">
        <f t="shared" si="1492"/>
        <v>81.604646252091783</v>
      </c>
      <c r="R8707" s="3">
        <f t="shared" si="1498"/>
        <v>51.632700000000064</v>
      </c>
      <c r="S8707" s="3">
        <f t="shared" si="1493"/>
        <v>61.76500017014807</v>
      </c>
      <c r="T8707" s="3">
        <f>(0.5*(1-COS(RADIANS(90-$X$3)))*(D8707+E8707)*'PV model'!$B$4)</f>
        <v>0</v>
      </c>
      <c r="U8707" s="3">
        <f t="shared" si="1499"/>
        <v>113.39770017014814</v>
      </c>
      <c r="V8707" s="3">
        <f>('PV model'!$B$13*(U8707/1000)*(1-'PV model'!$B$14*((20+C8707)-25))*'PV model'!$B$10)/'PV model'!$B$12</f>
        <v>11.221881767917928</v>
      </c>
    </row>
    <row r="8708" spans="1:22" x14ac:dyDescent="0.2">
      <c r="A8708" s="10">
        <f t="shared" si="1494"/>
        <v>363</v>
      </c>
      <c r="B8708" s="10">
        <f t="shared" si="1500"/>
        <v>15</v>
      </c>
      <c r="C8708" s="23">
        <v>7.7</v>
      </c>
      <c r="D8708" s="24">
        <v>37.040849999999999</v>
      </c>
      <c r="E8708" s="24">
        <v>35.28</v>
      </c>
      <c r="F8708" s="48"/>
      <c r="G8708" s="48"/>
      <c r="H8708" s="1">
        <f t="shared" si="1501"/>
        <v>-23.229350306154529</v>
      </c>
      <c r="I8708" s="1">
        <f t="shared" si="1495"/>
        <v>-2.69885627462831</v>
      </c>
      <c r="J8708" s="4">
        <f>B8708+('PV model'!$B$3/15)+(I8708/60)</f>
        <v>14.678352395422861</v>
      </c>
      <c r="K8708" s="2">
        <f t="shared" si="1496"/>
        <v>-40.175285931342913</v>
      </c>
      <c r="L8708" s="2">
        <f>DEGREES(ASIN((((COS(RADIANS('PV model'!$B$2))*COS(RADIANS(H8708))*COS(RADIANS(K8708)))+(SIN(RADIANS('PV model'!$B$2))*SIN(RADIANS(H8708)))))))</f>
        <v>4.1660334549424203</v>
      </c>
      <c r="M8708" s="3">
        <f t="shared" si="1491"/>
        <v>4.1660334549424203</v>
      </c>
      <c r="N8708" s="2">
        <f t="shared" si="1497"/>
        <v>-36.469900297477899</v>
      </c>
      <c r="O8708" s="2">
        <f>IF('PV model'!$B$2&gt;0, 180-N8708,IF('PV model'!$B$2&lt;0,0-N8708,N8708))</f>
        <v>216.46990029747789</v>
      </c>
      <c r="P8708" s="2">
        <f>ABS(O8708-'PV model'!$B$5)</f>
        <v>11.469900297477892</v>
      </c>
      <c r="Q8708" s="3">
        <f t="shared" si="1492"/>
        <v>85.833966545057578</v>
      </c>
      <c r="R8708" s="3">
        <f t="shared" si="1498"/>
        <v>37.040849999999985</v>
      </c>
      <c r="S8708" s="3">
        <f t="shared" si="1493"/>
        <v>40.192235600935689</v>
      </c>
      <c r="T8708" s="3">
        <f>(0.5*(1-COS(RADIANS(90-$X$3)))*(D8708+E8708)*'PV model'!$B$4)</f>
        <v>0</v>
      </c>
      <c r="U8708" s="3">
        <f t="shared" si="1499"/>
        <v>77.233085600935681</v>
      </c>
      <c r="V8708" s="3">
        <f>('PV model'!$B$13*(U8708/1000)*(1-'PV model'!$B$14*((20+C8708)-25))*'PV model'!$B$10)/'PV model'!$B$12</f>
        <v>7.6368408689134988</v>
      </c>
    </row>
    <row r="8709" spans="1:22" x14ac:dyDescent="0.2">
      <c r="A8709" s="10">
        <f t="shared" si="1494"/>
        <v>363</v>
      </c>
      <c r="B8709" s="10">
        <f t="shared" si="1500"/>
        <v>16</v>
      </c>
      <c r="C8709" s="23">
        <v>7.4</v>
      </c>
      <c r="D8709" s="24">
        <v>0</v>
      </c>
      <c r="E8709" s="24">
        <v>7.9380000000000006</v>
      </c>
      <c r="F8709" s="48"/>
      <c r="G8709" s="48"/>
      <c r="H8709" s="1">
        <f t="shared" si="1501"/>
        <v>-23.229350306154529</v>
      </c>
      <c r="I8709" s="1">
        <f t="shared" si="1495"/>
        <v>-2.69885627462831</v>
      </c>
      <c r="J8709" s="4">
        <f>B8709+('PV model'!$B$3/15)+(I8709/60)</f>
        <v>15.678352395422861</v>
      </c>
      <c r="K8709" s="2">
        <f t="shared" si="1496"/>
        <v>-55.175285931342913</v>
      </c>
      <c r="L8709" s="2">
        <f>DEGREES(ASIN((((COS(RADIANS('PV model'!$B$2))*COS(RADIANS(H8709))*COS(RADIANS(K8709)))+(SIN(RADIANS('PV model'!$B$2))*SIN(RADIANS(H8709)))))))</f>
        <v>-1.5936592445592421</v>
      </c>
      <c r="M8709" s="3">
        <f t="shared" si="1491"/>
        <v>0</v>
      </c>
      <c r="N8709" s="2">
        <f t="shared" si="1497"/>
        <v>-48.994540327636223</v>
      </c>
      <c r="O8709" s="2">
        <f>IF('PV model'!$B$2&gt;0, 180-N8709,IF('PV model'!$B$2&lt;0,0-N8709,N8709))</f>
        <v>228.99454032763623</v>
      </c>
      <c r="P8709" s="2">
        <f>ABS(O8709-'PV model'!$B$5)</f>
        <v>23.99454032763623</v>
      </c>
      <c r="Q8709" s="3">
        <f t="shared" si="1492"/>
        <v>91.593659244559248</v>
      </c>
      <c r="R8709" s="3">
        <f t="shared" si="1498"/>
        <v>0</v>
      </c>
      <c r="S8709" s="3">
        <f t="shared" si="1493"/>
        <v>7.9380000000000006</v>
      </c>
      <c r="T8709" s="3">
        <f>(0.5*(1-COS(RADIANS(90-$X$3)))*(D8709+E8709)*'PV model'!$B$4)</f>
        <v>0</v>
      </c>
      <c r="U8709" s="3">
        <f t="shared" si="1499"/>
        <v>7.9380000000000006</v>
      </c>
      <c r="V8709" s="3">
        <f>('PV model'!$B$13*(U8709/1000)*(1-'PV model'!$B$14*((20+C8709)-25))*'PV model'!$B$10)/'PV model'!$B$12</f>
        <v>0.78586504819199998</v>
      </c>
    </row>
    <row r="8710" spans="1:22" x14ac:dyDescent="0.2">
      <c r="A8710" s="10">
        <f t="shared" si="1494"/>
        <v>363</v>
      </c>
      <c r="B8710" s="10">
        <f t="shared" si="1500"/>
        <v>17</v>
      </c>
      <c r="C8710" s="23">
        <v>7.2</v>
      </c>
      <c r="D8710" s="24">
        <v>0</v>
      </c>
      <c r="E8710" s="24">
        <v>0</v>
      </c>
      <c r="F8710" s="48"/>
      <c r="G8710" s="48"/>
      <c r="H8710" s="1">
        <f t="shared" si="1501"/>
        <v>-23.229350306154529</v>
      </c>
      <c r="I8710" s="1">
        <f t="shared" si="1495"/>
        <v>-2.69885627462831</v>
      </c>
      <c r="J8710" s="4">
        <f>B8710+('PV model'!$B$3/15)+(I8710/60)</f>
        <v>16.678352395422859</v>
      </c>
      <c r="K8710" s="2">
        <f t="shared" si="1496"/>
        <v>-70.175285931342884</v>
      </c>
      <c r="L8710" s="2">
        <f>DEGREES(ASIN((((COS(RADIANS('PV model'!$B$2))*COS(RADIANS(H8710))*COS(RADIANS(K8710)))+(SIN(RADIANS('PV model'!$B$2))*SIN(RADIANS(H8710)))))))</f>
        <v>-8.5414600831171423</v>
      </c>
      <c r="M8710" s="3">
        <f t="shared" ref="M8710:M8773" si="1502">IF(L8710&gt;0, L8710, 0)</f>
        <v>0</v>
      </c>
      <c r="N8710" s="2">
        <f t="shared" si="1497"/>
        <v>-60.946677730079259</v>
      </c>
      <c r="O8710" s="2">
        <f>IF('PV model'!$B$2&gt;0, 180-N8710,IF('PV model'!$B$2&lt;0,0-N8710,N8710))</f>
        <v>240.94667773007927</v>
      </c>
      <c r="P8710" s="2">
        <f>ABS(O8710-'PV model'!$B$5)</f>
        <v>35.946677730079273</v>
      </c>
      <c r="Q8710" s="3">
        <f t="shared" ref="Q8710:Q8765" si="1503">DEGREES(ACOS((SIN(RADIANS(L8710))*COS(RADIANS(90-$X$3))+COS(RADIANS(L8710))*COS(RADIANS(P8710))*SIN(RADIANS(90-$X$3)))))</f>
        <v>98.541460083117144</v>
      </c>
      <c r="R8710" s="3">
        <f t="shared" si="1498"/>
        <v>0</v>
      </c>
      <c r="S8710" s="3">
        <f t="shared" ref="S8710:S8765" si="1504">IF($Z$3=TRUE, IF(E8710=0,0,E8710*(0.5*(1+COS(RADIANS(90-$X$3))*(1+(1-(E8710^2/(D8710+E8710)^2))*(SIN(RADIANS(0.5*$X$3))^3)))*(1+(1-(E8710^2/(D8710+E8710)^2))*(COS(RADIANS(Q8710))^2)*(SIN(RADIANS(90-L8710))^3)))), IF(E8710=0,0,E8710*(0.5*(1+COS(RADIANS(90-$X$3))))))</f>
        <v>0</v>
      </c>
      <c r="T8710" s="3">
        <f>(0.5*(1-COS(RADIANS(90-$X$3)))*(D8710+E8710)*'PV model'!$B$4)</f>
        <v>0</v>
      </c>
      <c r="U8710" s="3">
        <f t="shared" si="1499"/>
        <v>0</v>
      </c>
      <c r="V8710" s="3">
        <f>('PV model'!$B$13*(U8710/1000)*(1-'PV model'!$B$14*((20+C8710)-25))*'PV model'!$B$10)/'PV model'!$B$12</f>
        <v>0</v>
      </c>
    </row>
    <row r="8711" spans="1:22" x14ac:dyDescent="0.2">
      <c r="A8711" s="10">
        <f t="shared" ref="A8711:A8765" si="1505">IF(B8711&gt;1,A8710,A8710+1)</f>
        <v>363</v>
      </c>
      <c r="B8711" s="10">
        <f t="shared" si="1500"/>
        <v>18</v>
      </c>
      <c r="C8711" s="23">
        <v>6.9</v>
      </c>
      <c r="D8711" s="24">
        <v>0</v>
      </c>
      <c r="E8711" s="24">
        <v>0</v>
      </c>
      <c r="F8711" s="48"/>
      <c r="G8711" s="48"/>
      <c r="H8711" s="1">
        <f t="shared" si="1501"/>
        <v>-23.229350306154529</v>
      </c>
      <c r="I8711" s="1">
        <f t="shared" ref="I8711:I8765" si="1506">9.87*SIN(RADIANS(1.978*A8711-160.22))-7.53*COS(RADIANS(0.989*A8711-80.11))-1.5*SIN((RADIANS(0.989*A8711-80.11)))</f>
        <v>-2.69885627462831</v>
      </c>
      <c r="J8711" s="4">
        <f>B8711+('PV model'!$B$3/15)+(I8711/60)</f>
        <v>17.678352395422859</v>
      </c>
      <c r="K8711" s="2">
        <f t="shared" ref="K8711:K8765" si="1507">15*(12-J8711)</f>
        <v>-85.175285931342884</v>
      </c>
      <c r="L8711" s="2">
        <f>DEGREES(ASIN((((COS(RADIANS('PV model'!$B$2))*COS(RADIANS(H8711))*COS(RADIANS(K8711)))+(SIN(RADIANS('PV model'!$B$2))*SIN(RADIANS(H8711)))))))</f>
        <v>-16.33593711155369</v>
      </c>
      <c r="M8711" s="3">
        <f t="shared" si="1502"/>
        <v>0</v>
      </c>
      <c r="N8711" s="2">
        <f t="shared" ref="N8711:N8765" si="1508">DEGREES(ASIN((COS(RADIANS(H8711))*SIN(RADIANS(K8711)))/COS(RADIANS(L8711))))</f>
        <v>-72.592131951512215</v>
      </c>
      <c r="O8711" s="2">
        <f>IF('PV model'!$B$2&gt;0, 180-N8711,IF('PV model'!$B$2&lt;0,0-N8711,N8711))</f>
        <v>252.59213195151221</v>
      </c>
      <c r="P8711" s="2">
        <f>ABS(O8711-'PV model'!$B$5)</f>
        <v>47.592131951512215</v>
      </c>
      <c r="Q8711" s="3">
        <f t="shared" si="1503"/>
        <v>106.3359371115537</v>
      </c>
      <c r="R8711" s="3">
        <f t="shared" ref="R8711:R8765" si="1509">IF(D8711=0,0,D8711*COS(RADIANS(Q8711))/SIN(RADIANS(L8711)))</f>
        <v>0</v>
      </c>
      <c r="S8711" s="3">
        <f t="shared" si="1504"/>
        <v>0</v>
      </c>
      <c r="T8711" s="3">
        <f>(0.5*(1-COS(RADIANS(90-$X$3)))*(D8711+E8711)*'PV model'!$B$4)</f>
        <v>0</v>
      </c>
      <c r="U8711" s="3">
        <f t="shared" ref="U8711:U8765" si="1510">R8711+S8711+T8711</f>
        <v>0</v>
      </c>
      <c r="V8711" s="3">
        <f>('PV model'!$B$13*(U8711/1000)*(1-'PV model'!$B$14*((20+C8711)-25))*'PV model'!$B$10)/'PV model'!$B$12</f>
        <v>0</v>
      </c>
    </row>
    <row r="8712" spans="1:22" x14ac:dyDescent="0.2">
      <c r="A8712" s="10">
        <f t="shared" si="1505"/>
        <v>363</v>
      </c>
      <c r="B8712" s="10">
        <f t="shared" ref="B8712:B8765" si="1511">IF(B8711&lt;24,B8711+1,1)</f>
        <v>19</v>
      </c>
      <c r="C8712" s="23">
        <v>6.9</v>
      </c>
      <c r="D8712" s="24">
        <v>0</v>
      </c>
      <c r="E8712" s="24">
        <v>0</v>
      </c>
      <c r="F8712" s="48"/>
      <c r="G8712" s="48"/>
      <c r="H8712" s="1">
        <f t="shared" ref="H8712:H8765" si="1512">(23.465*SIN(RADIANS(280.1+0.9863*A8712)))</f>
        <v>-23.229350306154529</v>
      </c>
      <c r="I8712" s="1">
        <f t="shared" si="1506"/>
        <v>-2.69885627462831</v>
      </c>
      <c r="J8712" s="4">
        <f>B8712+('PV model'!$B$3/15)+(I8712/60)</f>
        <v>18.678352395422859</v>
      </c>
      <c r="K8712" s="2">
        <f t="shared" si="1507"/>
        <v>-100.17528593134288</v>
      </c>
      <c r="L8712" s="2">
        <f>DEGREES(ASIN((((COS(RADIANS('PV model'!$B$2))*COS(RADIANS(H8712))*COS(RADIANS(K8712)))+(SIN(RADIANS('PV model'!$B$2))*SIN(RADIANS(H8712)))))))</f>
        <v>-24.645053809058126</v>
      </c>
      <c r="M8712" s="3">
        <f t="shared" si="1502"/>
        <v>0</v>
      </c>
      <c r="N8712" s="2">
        <f t="shared" si="1508"/>
        <v>-84.341971397952321</v>
      </c>
      <c r="O8712" s="2">
        <f>IF('PV model'!$B$2&gt;0, 180-N8712,IF('PV model'!$B$2&lt;0,0-N8712,N8712))</f>
        <v>264.34197139795231</v>
      </c>
      <c r="P8712" s="2">
        <f>ABS(O8712-'PV model'!$B$5)</f>
        <v>59.341971397952307</v>
      </c>
      <c r="Q8712" s="3">
        <f t="shared" si="1503"/>
        <v>114.64505380905813</v>
      </c>
      <c r="R8712" s="3">
        <f t="shared" si="1509"/>
        <v>0</v>
      </c>
      <c r="S8712" s="3">
        <f t="shared" si="1504"/>
        <v>0</v>
      </c>
      <c r="T8712" s="3">
        <f>(0.5*(1-COS(RADIANS(90-$X$3)))*(D8712+E8712)*'PV model'!$B$4)</f>
        <v>0</v>
      </c>
      <c r="U8712" s="3">
        <f t="shared" si="1510"/>
        <v>0</v>
      </c>
      <c r="V8712" s="3">
        <f>('PV model'!$B$13*(U8712/1000)*(1-'PV model'!$B$14*((20+C8712)-25))*'PV model'!$B$10)/'PV model'!$B$12</f>
        <v>0</v>
      </c>
    </row>
    <row r="8713" spans="1:22" x14ac:dyDescent="0.2">
      <c r="A8713" s="10">
        <f t="shared" si="1505"/>
        <v>363</v>
      </c>
      <c r="B8713" s="10">
        <f t="shared" si="1511"/>
        <v>20</v>
      </c>
      <c r="C8713" s="23">
        <v>6.8</v>
      </c>
      <c r="D8713" s="24">
        <v>0</v>
      </c>
      <c r="E8713" s="24">
        <v>0</v>
      </c>
      <c r="F8713" s="48"/>
      <c r="G8713" s="48"/>
      <c r="H8713" s="1">
        <f t="shared" si="1512"/>
        <v>-23.229350306154529</v>
      </c>
      <c r="I8713" s="1">
        <f t="shared" si="1506"/>
        <v>-2.69885627462831</v>
      </c>
      <c r="J8713" s="4">
        <f>B8713+('PV model'!$B$3/15)+(I8713/60)</f>
        <v>19.678352395422859</v>
      </c>
      <c r="K8713" s="2">
        <f t="shared" si="1507"/>
        <v>-115.17528593134288</v>
      </c>
      <c r="L8713" s="2">
        <f>DEGREES(ASIN((((COS(RADIANS('PV model'!$B$2))*COS(RADIANS(H8713))*COS(RADIANS(K8713)))+(SIN(RADIANS('PV model'!$B$2))*SIN(RADIANS(H8713)))))))</f>
        <v>-33.124243081241964</v>
      </c>
      <c r="M8713" s="3">
        <f t="shared" si="1502"/>
        <v>0</v>
      </c>
      <c r="N8713" s="2">
        <f t="shared" si="1508"/>
        <v>-83.227925736151263</v>
      </c>
      <c r="O8713" s="2">
        <f>IF('PV model'!$B$2&gt;0, 180-N8713,IF('PV model'!$B$2&lt;0,0-N8713,N8713))</f>
        <v>263.22792573615129</v>
      </c>
      <c r="P8713" s="2">
        <f>ABS(O8713-'PV model'!$B$5)</f>
        <v>58.227925736151292</v>
      </c>
      <c r="Q8713" s="3">
        <f t="shared" si="1503"/>
        <v>123.12424308124196</v>
      </c>
      <c r="R8713" s="3">
        <f t="shared" si="1509"/>
        <v>0</v>
      </c>
      <c r="S8713" s="3">
        <f t="shared" si="1504"/>
        <v>0</v>
      </c>
      <c r="T8713" s="3">
        <f>(0.5*(1-COS(RADIANS(90-$X$3)))*(D8713+E8713)*'PV model'!$B$4)</f>
        <v>0</v>
      </c>
      <c r="U8713" s="3">
        <f t="shared" si="1510"/>
        <v>0</v>
      </c>
      <c r="V8713" s="3">
        <f>('PV model'!$B$13*(U8713/1000)*(1-'PV model'!$B$14*((20+C8713)-25))*'PV model'!$B$10)/'PV model'!$B$12</f>
        <v>0</v>
      </c>
    </row>
    <row r="8714" spans="1:22" x14ac:dyDescent="0.2">
      <c r="A8714" s="10">
        <f t="shared" si="1505"/>
        <v>363</v>
      </c>
      <c r="B8714" s="10">
        <f t="shared" si="1511"/>
        <v>21</v>
      </c>
      <c r="C8714" s="23">
        <v>6.8</v>
      </c>
      <c r="D8714" s="24">
        <v>0</v>
      </c>
      <c r="E8714" s="24">
        <v>0</v>
      </c>
      <c r="F8714" s="48"/>
      <c r="G8714" s="48"/>
      <c r="H8714" s="1">
        <f t="shared" si="1512"/>
        <v>-23.229350306154529</v>
      </c>
      <c r="I8714" s="1">
        <f t="shared" si="1506"/>
        <v>-2.69885627462831</v>
      </c>
      <c r="J8714" s="4">
        <f>B8714+('PV model'!$B$3/15)+(I8714/60)</f>
        <v>20.678352395422859</v>
      </c>
      <c r="K8714" s="2">
        <f t="shared" si="1507"/>
        <v>-130.1752859313429</v>
      </c>
      <c r="L8714" s="2">
        <f>DEGREES(ASIN((((COS(RADIANS('PV model'!$B$2))*COS(RADIANS(H8714))*COS(RADIANS(K8714)))+(SIN(RADIANS('PV model'!$B$2))*SIN(RADIANS(H8714)))))))</f>
        <v>-41.363077791193042</v>
      </c>
      <c r="M8714" s="3">
        <f t="shared" si="1502"/>
        <v>0</v>
      </c>
      <c r="N8714" s="2">
        <f t="shared" si="1508"/>
        <v>-69.310379509675244</v>
      </c>
      <c r="O8714" s="2">
        <f>IF('PV model'!$B$2&gt;0, 180-N8714,IF('PV model'!$B$2&lt;0,0-N8714,N8714))</f>
        <v>249.31037950967524</v>
      </c>
      <c r="P8714" s="2">
        <f>ABS(O8714-'PV model'!$B$5)</f>
        <v>44.310379509675244</v>
      </c>
      <c r="Q8714" s="3">
        <f t="shared" si="1503"/>
        <v>131.36307779119306</v>
      </c>
      <c r="R8714" s="3">
        <f t="shared" si="1509"/>
        <v>0</v>
      </c>
      <c r="S8714" s="3">
        <f t="shared" si="1504"/>
        <v>0</v>
      </c>
      <c r="T8714" s="3">
        <f>(0.5*(1-COS(RADIANS(90-$X$3)))*(D8714+E8714)*'PV model'!$B$4)</f>
        <v>0</v>
      </c>
      <c r="U8714" s="3">
        <f t="shared" si="1510"/>
        <v>0</v>
      </c>
      <c r="V8714" s="3">
        <f>('PV model'!$B$13*(U8714/1000)*(1-'PV model'!$B$14*((20+C8714)-25))*'PV model'!$B$10)/'PV model'!$B$12</f>
        <v>0</v>
      </c>
    </row>
    <row r="8715" spans="1:22" x14ac:dyDescent="0.2">
      <c r="A8715" s="10">
        <f t="shared" si="1505"/>
        <v>363</v>
      </c>
      <c r="B8715" s="10">
        <f t="shared" si="1511"/>
        <v>22</v>
      </c>
      <c r="C8715" s="23">
        <v>6.6</v>
      </c>
      <c r="D8715" s="24">
        <v>0</v>
      </c>
      <c r="E8715" s="24">
        <v>0</v>
      </c>
      <c r="F8715" s="48"/>
      <c r="G8715" s="48"/>
      <c r="H8715" s="1">
        <f t="shared" si="1512"/>
        <v>-23.229350306154529</v>
      </c>
      <c r="I8715" s="1">
        <f t="shared" si="1506"/>
        <v>-2.69885627462831</v>
      </c>
      <c r="J8715" s="4">
        <f>B8715+('PV model'!$B$3/15)+(I8715/60)</f>
        <v>21.678352395422859</v>
      </c>
      <c r="K8715" s="2">
        <f t="shared" si="1507"/>
        <v>-145.1752859313429</v>
      </c>
      <c r="L8715" s="2">
        <f>DEGREES(ASIN((((COS(RADIANS('PV model'!$B$2))*COS(RADIANS(H8715))*COS(RADIANS(K8715)))+(SIN(RADIANS('PV model'!$B$2))*SIN(RADIANS(H8715)))))))</f>
        <v>-48.79151018960691</v>
      </c>
      <c r="M8715" s="3">
        <f t="shared" si="1502"/>
        <v>0</v>
      </c>
      <c r="N8715" s="2">
        <f t="shared" si="1508"/>
        <v>-52.802667430229818</v>
      </c>
      <c r="O8715" s="2">
        <f>IF('PV model'!$B$2&gt;0, 180-N8715,IF('PV model'!$B$2&lt;0,0-N8715,N8715))</f>
        <v>232.8026674302298</v>
      </c>
      <c r="P8715" s="2">
        <f>ABS(O8715-'PV model'!$B$5)</f>
        <v>27.802667430229803</v>
      </c>
      <c r="Q8715" s="3">
        <f t="shared" si="1503"/>
        <v>138.7915101896069</v>
      </c>
      <c r="R8715" s="3">
        <f t="shared" si="1509"/>
        <v>0</v>
      </c>
      <c r="S8715" s="3">
        <f t="shared" si="1504"/>
        <v>0</v>
      </c>
      <c r="T8715" s="3">
        <f>(0.5*(1-COS(RADIANS(90-$X$3)))*(D8715+E8715)*'PV model'!$B$4)</f>
        <v>0</v>
      </c>
      <c r="U8715" s="3">
        <f t="shared" si="1510"/>
        <v>0</v>
      </c>
      <c r="V8715" s="3">
        <f>('PV model'!$B$13*(U8715/1000)*(1-'PV model'!$B$14*((20+C8715)-25))*'PV model'!$B$10)/'PV model'!$B$12</f>
        <v>0</v>
      </c>
    </row>
    <row r="8716" spans="1:22" x14ac:dyDescent="0.2">
      <c r="A8716" s="10">
        <f t="shared" si="1505"/>
        <v>363</v>
      </c>
      <c r="B8716" s="10">
        <f t="shared" si="1511"/>
        <v>23</v>
      </c>
      <c r="C8716" s="23">
        <v>6.3</v>
      </c>
      <c r="D8716" s="24">
        <v>0</v>
      </c>
      <c r="E8716" s="24">
        <v>0</v>
      </c>
      <c r="F8716" s="48"/>
      <c r="G8716" s="48"/>
      <c r="H8716" s="1">
        <f t="shared" si="1512"/>
        <v>-23.229350306154529</v>
      </c>
      <c r="I8716" s="1">
        <f t="shared" si="1506"/>
        <v>-2.69885627462831</v>
      </c>
      <c r="J8716" s="4">
        <f>B8716+('PV model'!$B$3/15)+(I8716/60)</f>
        <v>22.678352395422859</v>
      </c>
      <c r="K8716" s="2">
        <f t="shared" si="1507"/>
        <v>-160.1752859313429</v>
      </c>
      <c r="L8716" s="2">
        <f>DEGREES(ASIN((((COS(RADIANS('PV model'!$B$2))*COS(RADIANS(H8716))*COS(RADIANS(K8716)))+(SIN(RADIANS('PV model'!$B$2))*SIN(RADIANS(H8716)))))))</f>
        <v>-54.556564026323137</v>
      </c>
      <c r="M8716" s="3">
        <f t="shared" si="1502"/>
        <v>0</v>
      </c>
      <c r="N8716" s="2">
        <f t="shared" si="1508"/>
        <v>-32.508321029412436</v>
      </c>
      <c r="O8716" s="2">
        <f>IF('PV model'!$B$2&gt;0, 180-N8716,IF('PV model'!$B$2&lt;0,0-N8716,N8716))</f>
        <v>212.50832102941243</v>
      </c>
      <c r="P8716" s="2">
        <f>ABS(O8716-'PV model'!$B$5)</f>
        <v>7.5083210294124285</v>
      </c>
      <c r="Q8716" s="3">
        <f t="shared" si="1503"/>
        <v>144.55656402632314</v>
      </c>
      <c r="R8716" s="3">
        <f t="shared" si="1509"/>
        <v>0</v>
      </c>
      <c r="S8716" s="3">
        <f t="shared" si="1504"/>
        <v>0</v>
      </c>
      <c r="T8716" s="3">
        <f>(0.5*(1-COS(RADIANS(90-$X$3)))*(D8716+E8716)*'PV model'!$B$4)</f>
        <v>0</v>
      </c>
      <c r="U8716" s="3">
        <f t="shared" si="1510"/>
        <v>0</v>
      </c>
      <c r="V8716" s="3">
        <f>('PV model'!$B$13*(U8716/1000)*(1-'PV model'!$B$14*((20+C8716)-25))*'PV model'!$B$10)/'PV model'!$B$12</f>
        <v>0</v>
      </c>
    </row>
    <row r="8717" spans="1:22" x14ac:dyDescent="0.2">
      <c r="A8717" s="10">
        <f t="shared" si="1505"/>
        <v>363</v>
      </c>
      <c r="B8717" s="10">
        <f t="shared" si="1511"/>
        <v>24</v>
      </c>
      <c r="C8717" s="23">
        <v>6.1</v>
      </c>
      <c r="D8717" s="24">
        <v>0</v>
      </c>
      <c r="E8717" s="24">
        <v>0</v>
      </c>
      <c r="F8717" s="48"/>
      <c r="G8717" s="48"/>
      <c r="H8717" s="1">
        <f t="shared" si="1512"/>
        <v>-23.229350306154529</v>
      </c>
      <c r="I8717" s="1">
        <f t="shared" si="1506"/>
        <v>-2.69885627462831</v>
      </c>
      <c r="J8717" s="4">
        <f>B8717+('PV model'!$B$3/15)+(I8717/60)</f>
        <v>23.678352395422859</v>
      </c>
      <c r="K8717" s="2">
        <f t="shared" si="1507"/>
        <v>-175.1752859313429</v>
      </c>
      <c r="L8717" s="2">
        <f>DEGREES(ASIN((((COS(RADIANS('PV model'!$B$2))*COS(RADIANS(H8717))*COS(RADIANS(K8717)))+(SIN(RADIANS('PV model'!$B$2))*SIN(RADIANS(H8717)))))))</f>
        <v>-57.531977091809246</v>
      </c>
      <c r="M8717" s="3">
        <f t="shared" si="1502"/>
        <v>0</v>
      </c>
      <c r="N8717" s="2">
        <f t="shared" si="1508"/>
        <v>-8.277865009695704</v>
      </c>
      <c r="O8717" s="2">
        <f>IF('PV model'!$B$2&gt;0, 180-N8717,IF('PV model'!$B$2&lt;0,0-N8717,N8717))</f>
        <v>188.27786500969572</v>
      </c>
      <c r="P8717" s="2">
        <f>ABS(O8717-'PV model'!$B$5)</f>
        <v>16.722134990304284</v>
      </c>
      <c r="Q8717" s="3">
        <f t="shared" si="1503"/>
        <v>147.53197709180924</v>
      </c>
      <c r="R8717" s="3">
        <f t="shared" si="1509"/>
        <v>0</v>
      </c>
      <c r="S8717" s="3">
        <f t="shared" si="1504"/>
        <v>0</v>
      </c>
      <c r="T8717" s="3">
        <f>(0.5*(1-COS(RADIANS(90-$X$3)))*(D8717+E8717)*'PV model'!$B$4)</f>
        <v>0</v>
      </c>
      <c r="U8717" s="3">
        <f t="shared" si="1510"/>
        <v>0</v>
      </c>
      <c r="V8717" s="3">
        <f>('PV model'!$B$13*(U8717/1000)*(1-'PV model'!$B$14*((20+C8717)-25))*'PV model'!$B$10)/'PV model'!$B$12</f>
        <v>0</v>
      </c>
    </row>
    <row r="8718" spans="1:22" x14ac:dyDescent="0.2">
      <c r="A8718" s="10">
        <f t="shared" si="1505"/>
        <v>364</v>
      </c>
      <c r="B8718" s="10">
        <f t="shared" si="1511"/>
        <v>1</v>
      </c>
      <c r="C8718" s="23">
        <v>6.5</v>
      </c>
      <c r="D8718" s="24">
        <v>0</v>
      </c>
      <c r="E8718" s="24">
        <v>0</v>
      </c>
      <c r="F8718" s="48"/>
      <c r="G8718" s="48"/>
      <c r="H8718" s="1">
        <f t="shared" si="1512"/>
        <v>-23.168809366260412</v>
      </c>
      <c r="I8718" s="1">
        <f t="shared" si="1506"/>
        <v>-3.1538912347635906</v>
      </c>
      <c r="J8718" s="4">
        <f>B8718+('PV model'!$B$3/15)+(I8718/60)</f>
        <v>0.67076847942060691</v>
      </c>
      <c r="K8718" s="2">
        <f t="shared" si="1507"/>
        <v>169.9384728086909</v>
      </c>
      <c r="L8718" s="2">
        <f>DEGREES(ASIN((((COS(RADIANS('PV model'!$B$2))*COS(RADIANS(H8718))*COS(RADIANS(K8718)))+(SIN(RADIANS('PV model'!$B$2))*SIN(RADIANS(H8718)))))))</f>
        <v>-56.820736461723534</v>
      </c>
      <c r="M8718" s="3">
        <f t="shared" si="1502"/>
        <v>0</v>
      </c>
      <c r="N8718" s="2">
        <f t="shared" si="1508"/>
        <v>17.067025096614088</v>
      </c>
      <c r="O8718" s="2">
        <f>IF('PV model'!$B$2&gt;0, 180-N8718,IF('PV model'!$B$2&lt;0,0-N8718,N8718))</f>
        <v>162.93297490338591</v>
      </c>
      <c r="P8718" s="2">
        <f>ABS(O8718-'PV model'!$B$5)</f>
        <v>42.067025096614088</v>
      </c>
      <c r="Q8718" s="3">
        <f t="shared" si="1503"/>
        <v>146.82073646172353</v>
      </c>
      <c r="R8718" s="3">
        <f t="shared" si="1509"/>
        <v>0</v>
      </c>
      <c r="S8718" s="3">
        <f t="shared" si="1504"/>
        <v>0</v>
      </c>
      <c r="T8718" s="3">
        <f>(0.5*(1-COS(RADIANS(90-$X$3)))*(D8718+E8718)*'PV model'!$B$4)</f>
        <v>0</v>
      </c>
      <c r="U8718" s="3">
        <f t="shared" si="1510"/>
        <v>0</v>
      </c>
      <c r="V8718" s="3">
        <f>('PV model'!$B$13*(U8718/1000)*(1-'PV model'!$B$14*((20+C8718)-25))*'PV model'!$B$10)/'PV model'!$B$12</f>
        <v>0</v>
      </c>
    </row>
    <row r="8719" spans="1:22" x14ac:dyDescent="0.2">
      <c r="A8719" s="10">
        <f t="shared" si="1505"/>
        <v>364</v>
      </c>
      <c r="B8719" s="10">
        <f t="shared" si="1511"/>
        <v>2</v>
      </c>
      <c r="C8719" s="23">
        <v>6.9</v>
      </c>
      <c r="D8719" s="24">
        <v>0</v>
      </c>
      <c r="E8719" s="24">
        <v>0</v>
      </c>
      <c r="F8719" s="48"/>
      <c r="G8719" s="48"/>
      <c r="H8719" s="1">
        <f t="shared" si="1512"/>
        <v>-23.168809366260412</v>
      </c>
      <c r="I8719" s="1">
        <f t="shared" si="1506"/>
        <v>-3.1538912347635906</v>
      </c>
      <c r="J8719" s="4">
        <f>B8719+('PV model'!$B$3/15)+(I8719/60)</f>
        <v>1.6707684794206068</v>
      </c>
      <c r="K8719" s="2">
        <f t="shared" si="1507"/>
        <v>154.9384728086909</v>
      </c>
      <c r="L8719" s="2">
        <f>DEGREES(ASIN((((COS(RADIANS('PV model'!$B$2))*COS(RADIANS(H8719))*COS(RADIANS(K8719)))+(SIN(RADIANS('PV model'!$B$2))*SIN(RADIANS(H8719)))))))</f>
        <v>-52.744728767546391</v>
      </c>
      <c r="M8719" s="3">
        <f t="shared" si="1502"/>
        <v>0</v>
      </c>
      <c r="N8719" s="2">
        <f t="shared" si="1508"/>
        <v>40.037808858633682</v>
      </c>
      <c r="O8719" s="2">
        <f>IF('PV model'!$B$2&gt;0, 180-N8719,IF('PV model'!$B$2&lt;0,0-N8719,N8719))</f>
        <v>139.9621911413663</v>
      </c>
      <c r="P8719" s="2">
        <f>ABS(O8719-'PV model'!$B$5)</f>
        <v>65.037808858633696</v>
      </c>
      <c r="Q8719" s="3">
        <f t="shared" si="1503"/>
        <v>142.74472876754638</v>
      </c>
      <c r="R8719" s="3">
        <f t="shared" si="1509"/>
        <v>0</v>
      </c>
      <c r="S8719" s="3">
        <f t="shared" si="1504"/>
        <v>0</v>
      </c>
      <c r="T8719" s="3">
        <f>(0.5*(1-COS(RADIANS(90-$X$3)))*(D8719+E8719)*'PV model'!$B$4)</f>
        <v>0</v>
      </c>
      <c r="U8719" s="3">
        <f t="shared" si="1510"/>
        <v>0</v>
      </c>
      <c r="V8719" s="3">
        <f>('PV model'!$B$13*(U8719/1000)*(1-'PV model'!$B$14*((20+C8719)-25))*'PV model'!$B$10)/'PV model'!$B$12</f>
        <v>0</v>
      </c>
    </row>
    <row r="8720" spans="1:22" x14ac:dyDescent="0.2">
      <c r="A8720" s="10">
        <f t="shared" si="1505"/>
        <v>364</v>
      </c>
      <c r="B8720" s="10">
        <f t="shared" si="1511"/>
        <v>3</v>
      </c>
      <c r="C8720" s="23">
        <v>7.3</v>
      </c>
      <c r="D8720" s="24">
        <v>0</v>
      </c>
      <c r="E8720" s="24">
        <v>0</v>
      </c>
      <c r="F8720" s="48"/>
      <c r="G8720" s="48"/>
      <c r="H8720" s="1">
        <f t="shared" si="1512"/>
        <v>-23.168809366260412</v>
      </c>
      <c r="I8720" s="1">
        <f t="shared" si="1506"/>
        <v>-3.1538912347635906</v>
      </c>
      <c r="J8720" s="4">
        <f>B8720+('PV model'!$B$3/15)+(I8720/60)</f>
        <v>2.6707684794206066</v>
      </c>
      <c r="K8720" s="2">
        <f t="shared" si="1507"/>
        <v>139.9384728086909</v>
      </c>
      <c r="L8720" s="2">
        <f>DEGREES(ASIN((((COS(RADIANS('PV model'!$B$2))*COS(RADIANS(H8720))*COS(RADIANS(K8720)))+(SIN(RADIANS('PV model'!$B$2))*SIN(RADIANS(H8720)))))))</f>
        <v>-46.284859698198986</v>
      </c>
      <c r="M8720" s="3">
        <f t="shared" si="1502"/>
        <v>0</v>
      </c>
      <c r="N8720" s="2">
        <f t="shared" si="1508"/>
        <v>58.893431079182697</v>
      </c>
      <c r="O8720" s="2">
        <f>IF('PV model'!$B$2&gt;0, 180-N8720,IF('PV model'!$B$2&lt;0,0-N8720,N8720))</f>
        <v>121.1065689208173</v>
      </c>
      <c r="P8720" s="2">
        <f>ABS(O8720-'PV model'!$B$5)</f>
        <v>83.893431079182704</v>
      </c>
      <c r="Q8720" s="3">
        <f t="shared" si="1503"/>
        <v>136.284859698199</v>
      </c>
      <c r="R8720" s="3">
        <f t="shared" si="1509"/>
        <v>0</v>
      </c>
      <c r="S8720" s="3">
        <f t="shared" si="1504"/>
        <v>0</v>
      </c>
      <c r="T8720" s="3">
        <f>(0.5*(1-COS(RADIANS(90-$X$3)))*(D8720+E8720)*'PV model'!$B$4)</f>
        <v>0</v>
      </c>
      <c r="U8720" s="3">
        <f t="shared" si="1510"/>
        <v>0</v>
      </c>
      <c r="V8720" s="3">
        <f>('PV model'!$B$13*(U8720/1000)*(1-'PV model'!$B$14*((20+C8720)-25))*'PV model'!$B$10)/'PV model'!$B$12</f>
        <v>0</v>
      </c>
    </row>
    <row r="8721" spans="1:22" x14ac:dyDescent="0.2">
      <c r="A8721" s="10">
        <f t="shared" si="1505"/>
        <v>364</v>
      </c>
      <c r="B8721" s="10">
        <f t="shared" si="1511"/>
        <v>4</v>
      </c>
      <c r="C8721" s="23">
        <v>7.2</v>
      </c>
      <c r="D8721" s="24">
        <v>0</v>
      </c>
      <c r="E8721" s="24">
        <v>0</v>
      </c>
      <c r="F8721" s="48"/>
      <c r="G8721" s="48"/>
      <c r="H8721" s="1">
        <f t="shared" si="1512"/>
        <v>-23.168809366260412</v>
      </c>
      <c r="I8721" s="1">
        <f t="shared" si="1506"/>
        <v>-3.1538912347635906</v>
      </c>
      <c r="J8721" s="4">
        <f>B8721+('PV model'!$B$3/15)+(I8721/60)</f>
        <v>3.6707684794206066</v>
      </c>
      <c r="K8721" s="2">
        <f t="shared" si="1507"/>
        <v>124.93847280869089</v>
      </c>
      <c r="L8721" s="2">
        <f>DEGREES(ASIN((((COS(RADIANS('PV model'!$B$2))*COS(RADIANS(H8721))*COS(RADIANS(K8721)))+(SIN(RADIANS('PV model'!$B$2))*SIN(RADIANS(H8721)))))))</f>
        <v>-38.496221059699543</v>
      </c>
      <c r="M8721" s="3">
        <f t="shared" si="1502"/>
        <v>0</v>
      </c>
      <c r="N8721" s="2">
        <f t="shared" si="1508"/>
        <v>74.355023741194231</v>
      </c>
      <c r="O8721" s="2">
        <f>IF('PV model'!$B$2&gt;0, 180-N8721,IF('PV model'!$B$2&lt;0,0-N8721,N8721))</f>
        <v>105.64497625880577</v>
      </c>
      <c r="P8721" s="2">
        <f>ABS(O8721-'PV model'!$B$5)</f>
        <v>99.355023741194231</v>
      </c>
      <c r="Q8721" s="3">
        <f t="shared" si="1503"/>
        <v>128.49622105969954</v>
      </c>
      <c r="R8721" s="3">
        <f t="shared" si="1509"/>
        <v>0</v>
      </c>
      <c r="S8721" s="3">
        <f t="shared" si="1504"/>
        <v>0</v>
      </c>
      <c r="T8721" s="3">
        <f>(0.5*(1-COS(RADIANS(90-$X$3)))*(D8721+E8721)*'PV model'!$B$4)</f>
        <v>0</v>
      </c>
      <c r="U8721" s="3">
        <f t="shared" si="1510"/>
        <v>0</v>
      </c>
      <c r="V8721" s="3">
        <f>('PV model'!$B$13*(U8721/1000)*(1-'PV model'!$B$14*((20+C8721)-25))*'PV model'!$B$10)/'PV model'!$B$12</f>
        <v>0</v>
      </c>
    </row>
    <row r="8722" spans="1:22" x14ac:dyDescent="0.2">
      <c r="A8722" s="10">
        <f t="shared" si="1505"/>
        <v>364</v>
      </c>
      <c r="B8722" s="10">
        <f t="shared" si="1511"/>
        <v>5</v>
      </c>
      <c r="C8722" s="23">
        <v>7</v>
      </c>
      <c r="D8722" s="24">
        <v>0</v>
      </c>
      <c r="E8722" s="24">
        <v>0</v>
      </c>
      <c r="F8722" s="48"/>
      <c r="G8722" s="48"/>
      <c r="H8722" s="1">
        <f t="shared" si="1512"/>
        <v>-23.168809366260412</v>
      </c>
      <c r="I8722" s="1">
        <f t="shared" si="1506"/>
        <v>-3.1538912347635906</v>
      </c>
      <c r="J8722" s="4">
        <f>B8722+('PV model'!$B$3/15)+(I8722/60)</f>
        <v>4.670768479420607</v>
      </c>
      <c r="K8722" s="2">
        <f t="shared" si="1507"/>
        <v>109.93847280869089</v>
      </c>
      <c r="L8722" s="2">
        <f>DEGREES(ASIN((((COS(RADIANS('PV model'!$B$2))*COS(RADIANS(H8722))*COS(RADIANS(K8722)))+(SIN(RADIANS('PV model'!$B$2))*SIN(RADIANS(H8722)))))))</f>
        <v>-30.12038046986736</v>
      </c>
      <c r="M8722" s="3">
        <f t="shared" si="1502"/>
        <v>0</v>
      </c>
      <c r="N8722" s="2">
        <f t="shared" si="1508"/>
        <v>87.646321430111314</v>
      </c>
      <c r="O8722" s="2">
        <f>IF('PV model'!$B$2&gt;0, 180-N8722,IF('PV model'!$B$2&lt;0,0-N8722,N8722))</f>
        <v>92.353678569888686</v>
      </c>
      <c r="P8722" s="2">
        <f>ABS(O8722-'PV model'!$B$5)</f>
        <v>112.64632143011131</v>
      </c>
      <c r="Q8722" s="3">
        <f t="shared" si="1503"/>
        <v>120.12038046986734</v>
      </c>
      <c r="R8722" s="3">
        <f t="shared" si="1509"/>
        <v>0</v>
      </c>
      <c r="S8722" s="3">
        <f t="shared" si="1504"/>
        <v>0</v>
      </c>
      <c r="T8722" s="3">
        <f>(0.5*(1-COS(RADIANS(90-$X$3)))*(D8722+E8722)*'PV model'!$B$4)</f>
        <v>0</v>
      </c>
      <c r="U8722" s="3">
        <f t="shared" si="1510"/>
        <v>0</v>
      </c>
      <c r="V8722" s="3">
        <f>('PV model'!$B$13*(U8722/1000)*(1-'PV model'!$B$14*((20+C8722)-25))*'PV model'!$B$10)/'PV model'!$B$12</f>
        <v>0</v>
      </c>
    </row>
    <row r="8723" spans="1:22" x14ac:dyDescent="0.2">
      <c r="A8723" s="10">
        <f t="shared" si="1505"/>
        <v>364</v>
      </c>
      <c r="B8723" s="10">
        <f t="shared" si="1511"/>
        <v>6</v>
      </c>
      <c r="C8723" s="23">
        <v>6.9</v>
      </c>
      <c r="D8723" s="24">
        <v>0</v>
      </c>
      <c r="E8723" s="24">
        <v>0</v>
      </c>
      <c r="F8723" s="48"/>
      <c r="G8723" s="48"/>
      <c r="H8723" s="1">
        <f t="shared" si="1512"/>
        <v>-23.168809366260412</v>
      </c>
      <c r="I8723" s="1">
        <f t="shared" si="1506"/>
        <v>-3.1538912347635906</v>
      </c>
      <c r="J8723" s="4">
        <f>B8723+('PV model'!$B$3/15)+(I8723/60)</f>
        <v>5.670768479420607</v>
      </c>
      <c r="K8723" s="2">
        <f t="shared" si="1507"/>
        <v>94.938472808690889</v>
      </c>
      <c r="L8723" s="2">
        <f>DEGREES(ASIN((((COS(RADIANS('PV model'!$B$2))*COS(RADIANS(H8723))*COS(RADIANS(K8723)))+(SIN(RADIANS('PV model'!$B$2))*SIN(RADIANS(H8723)))))))</f>
        <v>-21.658431341586457</v>
      </c>
      <c r="M8723" s="3">
        <f t="shared" si="1502"/>
        <v>0</v>
      </c>
      <c r="N8723" s="2">
        <f t="shared" si="1508"/>
        <v>80.235593207333778</v>
      </c>
      <c r="O8723" s="2">
        <f>IF('PV model'!$B$2&gt;0, 180-N8723,IF('PV model'!$B$2&lt;0,0-N8723,N8723))</f>
        <v>99.764406792666222</v>
      </c>
      <c r="P8723" s="2">
        <f>ABS(O8723-'PV model'!$B$5)</f>
        <v>105.23559320733378</v>
      </c>
      <c r="Q8723" s="3">
        <f t="shared" si="1503"/>
        <v>111.65843134158646</v>
      </c>
      <c r="R8723" s="3">
        <f t="shared" si="1509"/>
        <v>0</v>
      </c>
      <c r="S8723" s="3">
        <f t="shared" si="1504"/>
        <v>0</v>
      </c>
      <c r="T8723" s="3">
        <f>(0.5*(1-COS(RADIANS(90-$X$3)))*(D8723+E8723)*'PV model'!$B$4)</f>
        <v>0</v>
      </c>
      <c r="U8723" s="3">
        <f t="shared" si="1510"/>
        <v>0</v>
      </c>
      <c r="V8723" s="3">
        <f>('PV model'!$B$13*(U8723/1000)*(1-'PV model'!$B$14*((20+C8723)-25))*'PV model'!$B$10)/'PV model'!$B$12</f>
        <v>0</v>
      </c>
    </row>
    <row r="8724" spans="1:22" x14ac:dyDescent="0.2">
      <c r="A8724" s="10">
        <f t="shared" si="1505"/>
        <v>364</v>
      </c>
      <c r="B8724" s="10">
        <f t="shared" si="1511"/>
        <v>7</v>
      </c>
      <c r="C8724" s="23">
        <v>6.9</v>
      </c>
      <c r="D8724" s="24">
        <v>0</v>
      </c>
      <c r="E8724" s="24">
        <v>0</v>
      </c>
      <c r="F8724" s="48"/>
      <c r="G8724" s="48"/>
      <c r="H8724" s="1">
        <f t="shared" si="1512"/>
        <v>-23.168809366260412</v>
      </c>
      <c r="I8724" s="1">
        <f t="shared" si="1506"/>
        <v>-3.1538912347635906</v>
      </c>
      <c r="J8724" s="4">
        <f>B8724+('PV model'!$B$3/15)+(I8724/60)</f>
        <v>6.670768479420607</v>
      </c>
      <c r="K8724" s="2">
        <f t="shared" si="1507"/>
        <v>79.938472808690889</v>
      </c>
      <c r="L8724" s="2">
        <f>DEGREES(ASIN((((COS(RADIANS('PV model'!$B$2))*COS(RADIANS(H8724))*COS(RADIANS(K8724)))+(SIN(RADIANS('PV model'!$B$2))*SIN(RADIANS(H8724)))))))</f>
        <v>-13.489772598149194</v>
      </c>
      <c r="M8724" s="3">
        <f t="shared" si="1502"/>
        <v>0</v>
      </c>
      <c r="N8724" s="2">
        <f t="shared" si="1508"/>
        <v>68.574381123903493</v>
      </c>
      <c r="O8724" s="2">
        <f>IF('PV model'!$B$2&gt;0, 180-N8724,IF('PV model'!$B$2&lt;0,0-N8724,N8724))</f>
        <v>111.42561887609651</v>
      </c>
      <c r="P8724" s="2">
        <f>ABS(O8724-'PV model'!$B$5)</f>
        <v>93.574381123903493</v>
      </c>
      <c r="Q8724" s="3">
        <f t="shared" si="1503"/>
        <v>103.4897725981492</v>
      </c>
      <c r="R8724" s="3">
        <f t="shared" si="1509"/>
        <v>0</v>
      </c>
      <c r="S8724" s="3">
        <f t="shared" si="1504"/>
        <v>0</v>
      </c>
      <c r="T8724" s="3">
        <f>(0.5*(1-COS(RADIANS(90-$X$3)))*(D8724+E8724)*'PV model'!$B$4)</f>
        <v>0</v>
      </c>
      <c r="U8724" s="3">
        <f t="shared" si="1510"/>
        <v>0</v>
      </c>
      <c r="V8724" s="3">
        <f>('PV model'!$B$13*(U8724/1000)*(1-'PV model'!$B$14*((20+C8724)-25))*'PV model'!$B$10)/'PV model'!$B$12</f>
        <v>0</v>
      </c>
    </row>
    <row r="8725" spans="1:22" x14ac:dyDescent="0.2">
      <c r="A8725" s="10">
        <f t="shared" si="1505"/>
        <v>364</v>
      </c>
      <c r="B8725" s="10">
        <f t="shared" si="1511"/>
        <v>8</v>
      </c>
      <c r="C8725" s="23">
        <v>6.9</v>
      </c>
      <c r="D8725" s="24">
        <v>0</v>
      </c>
      <c r="E8725" s="24">
        <v>0</v>
      </c>
      <c r="F8725" s="48"/>
      <c r="G8725" s="48"/>
      <c r="H8725" s="1">
        <f t="shared" si="1512"/>
        <v>-23.168809366260412</v>
      </c>
      <c r="I8725" s="1">
        <f t="shared" si="1506"/>
        <v>-3.1538912347635906</v>
      </c>
      <c r="J8725" s="4">
        <f>B8725+('PV model'!$B$3/15)+(I8725/60)</f>
        <v>7.670768479420607</v>
      </c>
      <c r="K8725" s="2">
        <f t="shared" si="1507"/>
        <v>64.938472808690889</v>
      </c>
      <c r="L8725" s="2">
        <f>DEGREES(ASIN((((COS(RADIANS('PV model'!$B$2))*COS(RADIANS(H8725))*COS(RADIANS(K8725)))+(SIN(RADIANS('PV model'!$B$2))*SIN(RADIANS(H8725)))))))</f>
        <v>-5.9505864195049671</v>
      </c>
      <c r="M8725" s="3">
        <f t="shared" si="1502"/>
        <v>0</v>
      </c>
      <c r="N8725" s="2">
        <f t="shared" si="1508"/>
        <v>56.856905257012137</v>
      </c>
      <c r="O8725" s="2">
        <f>IF('PV model'!$B$2&gt;0, 180-N8725,IF('PV model'!$B$2&lt;0,0-N8725,N8725))</f>
        <v>123.14309474298787</v>
      </c>
      <c r="P8725" s="2">
        <f>ABS(O8725-'PV model'!$B$5)</f>
        <v>81.85690525701213</v>
      </c>
      <c r="Q8725" s="3">
        <f t="shared" si="1503"/>
        <v>95.950586419504972</v>
      </c>
      <c r="R8725" s="3">
        <f t="shared" si="1509"/>
        <v>0</v>
      </c>
      <c r="S8725" s="3">
        <f t="shared" si="1504"/>
        <v>0</v>
      </c>
      <c r="T8725" s="3">
        <f>(0.5*(1-COS(RADIANS(90-$X$3)))*(D8725+E8725)*'PV model'!$B$4)</f>
        <v>0</v>
      </c>
      <c r="U8725" s="3">
        <f t="shared" si="1510"/>
        <v>0</v>
      </c>
      <c r="V8725" s="3">
        <f>('PV model'!$B$13*(U8725/1000)*(1-'PV model'!$B$14*((20+C8725)-25))*'PV model'!$B$10)/'PV model'!$B$12</f>
        <v>0</v>
      </c>
    </row>
    <row r="8726" spans="1:22" x14ac:dyDescent="0.2">
      <c r="A8726" s="10">
        <f t="shared" si="1505"/>
        <v>364</v>
      </c>
      <c r="B8726" s="10">
        <f t="shared" si="1511"/>
        <v>9</v>
      </c>
      <c r="C8726" s="23">
        <v>6.9</v>
      </c>
      <c r="D8726" s="24">
        <v>0</v>
      </c>
      <c r="E8726" s="24">
        <v>0</v>
      </c>
      <c r="F8726" s="48"/>
      <c r="G8726" s="48"/>
      <c r="H8726" s="1">
        <f t="shared" si="1512"/>
        <v>-23.168809366260412</v>
      </c>
      <c r="I8726" s="1">
        <f t="shared" si="1506"/>
        <v>-3.1538912347635906</v>
      </c>
      <c r="J8726" s="4">
        <f>B8726+('PV model'!$B$3/15)+(I8726/60)</f>
        <v>8.670768479420607</v>
      </c>
      <c r="K8726" s="2">
        <f t="shared" si="1507"/>
        <v>49.938472808690896</v>
      </c>
      <c r="L8726" s="2">
        <f>DEGREES(ASIN((((COS(RADIANS('PV model'!$B$2))*COS(RADIANS(H8726))*COS(RADIANS(K8726)))+(SIN(RADIANS('PV model'!$B$2))*SIN(RADIANS(H8726)))))))</f>
        <v>0.62445323093766181</v>
      </c>
      <c r="M8726" s="3">
        <f t="shared" si="1502"/>
        <v>0.62445323093766181</v>
      </c>
      <c r="N8726" s="2">
        <f t="shared" si="1508"/>
        <v>44.722154343680366</v>
      </c>
      <c r="O8726" s="2">
        <f>IF('PV model'!$B$2&gt;0, 180-N8726,IF('PV model'!$B$2&lt;0,0-N8726,N8726))</f>
        <v>135.27784565631964</v>
      </c>
      <c r="P8726" s="2">
        <f>ABS(O8726-'PV model'!$B$5)</f>
        <v>69.722154343680359</v>
      </c>
      <c r="Q8726" s="3">
        <f t="shared" si="1503"/>
        <v>89.375546769062339</v>
      </c>
      <c r="R8726" s="3">
        <f t="shared" si="1509"/>
        <v>0</v>
      </c>
      <c r="S8726" s="3">
        <f t="shared" si="1504"/>
        <v>0</v>
      </c>
      <c r="T8726" s="3">
        <f>(0.5*(1-COS(RADIANS(90-$X$3)))*(D8726+E8726)*'PV model'!$B$4)</f>
        <v>0</v>
      </c>
      <c r="U8726" s="3">
        <f t="shared" si="1510"/>
        <v>0</v>
      </c>
      <c r="V8726" s="3">
        <f>('PV model'!$B$13*(U8726/1000)*(1-'PV model'!$B$14*((20+C8726)-25))*'PV model'!$B$10)/'PV model'!$B$12</f>
        <v>0</v>
      </c>
    </row>
    <row r="8727" spans="1:22" x14ac:dyDescent="0.2">
      <c r="A8727" s="10">
        <f t="shared" si="1505"/>
        <v>364</v>
      </c>
      <c r="B8727" s="10">
        <f t="shared" si="1511"/>
        <v>10</v>
      </c>
      <c r="C8727" s="23">
        <v>6.9</v>
      </c>
      <c r="D8727" s="24">
        <v>0</v>
      </c>
      <c r="E8727" s="24">
        <v>5.2920000000000007</v>
      </c>
      <c r="F8727" s="48"/>
      <c r="G8727" s="48"/>
      <c r="H8727" s="1">
        <f t="shared" si="1512"/>
        <v>-23.168809366260412</v>
      </c>
      <c r="I8727" s="1">
        <f t="shared" si="1506"/>
        <v>-3.1538912347635906</v>
      </c>
      <c r="J8727" s="4">
        <f>B8727+('PV model'!$B$3/15)+(I8727/60)</f>
        <v>9.670768479420607</v>
      </c>
      <c r="K8727" s="2">
        <f t="shared" si="1507"/>
        <v>34.938472808690896</v>
      </c>
      <c r="L8727" s="2">
        <f>DEGREES(ASIN((((COS(RADIANS('PV model'!$B$2))*COS(RADIANS(H8727))*COS(RADIANS(K8727)))+(SIN(RADIANS('PV model'!$B$2))*SIN(RADIANS(H8727)))))))</f>
        <v>5.8905403952173607</v>
      </c>
      <c r="M8727" s="3">
        <f t="shared" si="1502"/>
        <v>5.8905403952173607</v>
      </c>
      <c r="N8727" s="2">
        <f t="shared" si="1508"/>
        <v>31.958382323484813</v>
      </c>
      <c r="O8727" s="2">
        <f>IF('PV model'!$B$2&gt;0, 180-N8727,IF('PV model'!$B$2&lt;0,0-N8727,N8727))</f>
        <v>148.04161767651519</v>
      </c>
      <c r="P8727" s="2">
        <f>ABS(O8727-'PV model'!$B$5)</f>
        <v>56.958382323484813</v>
      </c>
      <c r="Q8727" s="3">
        <f t="shared" si="1503"/>
        <v>84.109459604782629</v>
      </c>
      <c r="R8727" s="3">
        <f t="shared" si="1509"/>
        <v>0</v>
      </c>
      <c r="S8727" s="3">
        <f t="shared" si="1504"/>
        <v>5.2920000000000007</v>
      </c>
      <c r="T8727" s="3">
        <f>(0.5*(1-COS(RADIANS(90-$X$3)))*(D8727+E8727)*'PV model'!$B$4)</f>
        <v>0</v>
      </c>
      <c r="U8727" s="3">
        <f t="shared" si="1510"/>
        <v>5.2920000000000007</v>
      </c>
      <c r="V8727" s="3">
        <f>('PV model'!$B$13*(U8727/1000)*(1-'PV model'!$B$14*((20+C8727)-25))*'PV model'!$B$10)/'PV model'!$B$12</f>
        <v>0.52496800876800009</v>
      </c>
    </row>
    <row r="8728" spans="1:22" x14ac:dyDescent="0.2">
      <c r="A8728" s="10">
        <f t="shared" si="1505"/>
        <v>364</v>
      </c>
      <c r="B8728" s="10">
        <f t="shared" si="1511"/>
        <v>11</v>
      </c>
      <c r="C8728" s="23">
        <v>6.9</v>
      </c>
      <c r="D8728" s="24">
        <v>0</v>
      </c>
      <c r="E8728" s="24">
        <v>18.521999999999998</v>
      </c>
      <c r="F8728" s="48"/>
      <c r="G8728" s="48"/>
      <c r="H8728" s="1">
        <f t="shared" si="1512"/>
        <v>-23.168809366260412</v>
      </c>
      <c r="I8728" s="1">
        <f t="shared" si="1506"/>
        <v>-3.1538912347635906</v>
      </c>
      <c r="J8728" s="4">
        <f>B8728+('PV model'!$B$3/15)+(I8728/60)</f>
        <v>10.670768479420607</v>
      </c>
      <c r="K8728" s="2">
        <f t="shared" si="1507"/>
        <v>19.938472808690896</v>
      </c>
      <c r="L8728" s="2">
        <f>DEGREES(ASIN((((COS(RADIANS('PV model'!$B$2))*COS(RADIANS(H8728))*COS(RADIANS(K8728)))+(SIN(RADIANS('PV model'!$B$2))*SIN(RADIANS(H8728)))))))</f>
        <v>9.5127644353842342</v>
      </c>
      <c r="M8728" s="3">
        <f t="shared" si="1502"/>
        <v>9.5127644353842342</v>
      </c>
      <c r="N8728" s="2">
        <f t="shared" si="1508"/>
        <v>18.534730427088551</v>
      </c>
      <c r="O8728" s="2">
        <f>IF('PV model'!$B$2&gt;0, 180-N8728,IF('PV model'!$B$2&lt;0,0-N8728,N8728))</f>
        <v>161.46526957291144</v>
      </c>
      <c r="P8728" s="2">
        <f>ABS(O8728-'PV model'!$B$5)</f>
        <v>43.534730427088562</v>
      </c>
      <c r="Q8728" s="3">
        <f t="shared" si="1503"/>
        <v>80.487235564615773</v>
      </c>
      <c r="R8728" s="3">
        <f t="shared" si="1509"/>
        <v>0</v>
      </c>
      <c r="S8728" s="3">
        <f t="shared" si="1504"/>
        <v>18.521999999999998</v>
      </c>
      <c r="T8728" s="3">
        <f>(0.5*(1-COS(RADIANS(90-$X$3)))*(D8728+E8728)*'PV model'!$B$4)</f>
        <v>0</v>
      </c>
      <c r="U8728" s="3">
        <f t="shared" si="1510"/>
        <v>18.521999999999998</v>
      </c>
      <c r="V8728" s="3">
        <f>('PV model'!$B$13*(U8728/1000)*(1-'PV model'!$B$14*((20+C8728)-25))*'PV model'!$B$10)/'PV model'!$B$12</f>
        <v>1.8373880306879995</v>
      </c>
    </row>
    <row r="8729" spans="1:22" x14ac:dyDescent="0.2">
      <c r="A8729" s="10">
        <f t="shared" si="1505"/>
        <v>364</v>
      </c>
      <c r="B8729" s="10">
        <f t="shared" si="1511"/>
        <v>12</v>
      </c>
      <c r="C8729" s="23">
        <v>6.9</v>
      </c>
      <c r="D8729" s="24">
        <v>0</v>
      </c>
      <c r="E8729" s="24">
        <v>29.988</v>
      </c>
      <c r="F8729" s="48"/>
      <c r="G8729" s="48"/>
      <c r="H8729" s="1">
        <f t="shared" si="1512"/>
        <v>-23.168809366260412</v>
      </c>
      <c r="I8729" s="1">
        <f t="shared" si="1506"/>
        <v>-3.1538912347635906</v>
      </c>
      <c r="J8729" s="4">
        <f>B8729+('PV model'!$B$3/15)+(I8729/60)</f>
        <v>11.670768479420607</v>
      </c>
      <c r="K8729" s="2">
        <f t="shared" si="1507"/>
        <v>4.9384728086908947</v>
      </c>
      <c r="L8729" s="2">
        <f>DEGREES(ASIN((((COS(RADIANS('PV model'!$B$2))*COS(RADIANS(H8729))*COS(RADIANS(K8729)))+(SIN(RADIANS('PV model'!$B$2))*SIN(RADIANS(H8729)))))))</f>
        <v>11.218253695134567</v>
      </c>
      <c r="M8729" s="3">
        <f t="shared" si="1502"/>
        <v>11.218253695134567</v>
      </c>
      <c r="N8729" s="2">
        <f t="shared" si="1508"/>
        <v>4.6279229079589674</v>
      </c>
      <c r="O8729" s="2">
        <f>IF('PV model'!$B$2&gt;0, 180-N8729,IF('PV model'!$B$2&lt;0,0-N8729,N8729))</f>
        <v>175.37207709204102</v>
      </c>
      <c r="P8729" s="2">
        <f>ABS(O8729-'PV model'!$B$5)</f>
        <v>29.627922907958975</v>
      </c>
      <c r="Q8729" s="3">
        <f t="shared" si="1503"/>
        <v>78.781746304865436</v>
      </c>
      <c r="R8729" s="3">
        <f t="shared" si="1509"/>
        <v>0</v>
      </c>
      <c r="S8729" s="3">
        <f t="shared" si="1504"/>
        <v>29.988</v>
      </c>
      <c r="T8729" s="3">
        <f>(0.5*(1-COS(RADIANS(90-$X$3)))*(D8729+E8729)*'PV model'!$B$4)</f>
        <v>0</v>
      </c>
      <c r="U8729" s="3">
        <f t="shared" si="1510"/>
        <v>29.988</v>
      </c>
      <c r="V8729" s="3">
        <f>('PV model'!$B$13*(U8729/1000)*(1-'PV model'!$B$14*((20+C8729)-25))*'PV model'!$B$10)/'PV model'!$B$12</f>
        <v>2.9748187163520003</v>
      </c>
    </row>
    <row r="8730" spans="1:22" x14ac:dyDescent="0.2">
      <c r="A8730" s="10">
        <f t="shared" si="1505"/>
        <v>364</v>
      </c>
      <c r="B8730" s="10">
        <f t="shared" si="1511"/>
        <v>13</v>
      </c>
      <c r="C8730" s="23">
        <v>7.2</v>
      </c>
      <c r="D8730" s="24">
        <v>0</v>
      </c>
      <c r="E8730" s="24">
        <v>55.566000000000003</v>
      </c>
      <c r="F8730" s="48"/>
      <c r="G8730" s="48"/>
      <c r="H8730" s="1">
        <f t="shared" si="1512"/>
        <v>-23.168809366260412</v>
      </c>
      <c r="I8730" s="1">
        <f t="shared" si="1506"/>
        <v>-3.1538912347635906</v>
      </c>
      <c r="J8730" s="4">
        <f>B8730+('PV model'!$B$3/15)+(I8730/60)</f>
        <v>12.670768479420607</v>
      </c>
      <c r="K8730" s="2">
        <f t="shared" si="1507"/>
        <v>-10.061527191309105</v>
      </c>
      <c r="L8730" s="2">
        <f>DEGREES(ASIN((((COS(RADIANS('PV model'!$B$2))*COS(RADIANS(H8730))*COS(RADIANS(K8730)))+(SIN(RADIANS('PV model'!$B$2))*SIN(RADIANS(H8730)))))))</f>
        <v>10.863599394965537</v>
      </c>
      <c r="M8730" s="3">
        <f t="shared" si="1502"/>
        <v>10.863599394965537</v>
      </c>
      <c r="N8730" s="2">
        <f t="shared" si="1508"/>
        <v>-9.412809380981038</v>
      </c>
      <c r="O8730" s="2">
        <f>IF('PV model'!$B$2&gt;0, 180-N8730,IF('PV model'!$B$2&lt;0,0-N8730,N8730))</f>
        <v>189.41280938098103</v>
      </c>
      <c r="P8730" s="2">
        <f>ABS(O8730-'PV model'!$B$5)</f>
        <v>15.587190619018969</v>
      </c>
      <c r="Q8730" s="3">
        <f t="shared" si="1503"/>
        <v>79.136400605034467</v>
      </c>
      <c r="R8730" s="3">
        <f t="shared" si="1509"/>
        <v>0</v>
      </c>
      <c r="S8730" s="3">
        <f t="shared" si="1504"/>
        <v>55.566000000000003</v>
      </c>
      <c r="T8730" s="3">
        <f>(0.5*(1-COS(RADIANS(90-$X$3)))*(D8730+E8730)*'PV model'!$B$4)</f>
        <v>0</v>
      </c>
      <c r="U8730" s="3">
        <f t="shared" si="1510"/>
        <v>55.566000000000003</v>
      </c>
      <c r="V8730" s="3">
        <f>('PV model'!$B$13*(U8730/1000)*(1-'PV model'!$B$14*((20+C8730)-25))*'PV model'!$B$10)/'PV model'!$B$12</f>
        <v>5.5054988392319997</v>
      </c>
    </row>
    <row r="8731" spans="1:22" x14ac:dyDescent="0.2">
      <c r="A8731" s="10">
        <f t="shared" si="1505"/>
        <v>364</v>
      </c>
      <c r="B8731" s="10">
        <f t="shared" si="1511"/>
        <v>14</v>
      </c>
      <c r="C8731" s="23">
        <v>7.4</v>
      </c>
      <c r="D8731" s="24">
        <v>51.6327</v>
      </c>
      <c r="E8731" s="24">
        <v>53.801999999999992</v>
      </c>
      <c r="F8731" s="48"/>
      <c r="G8731" s="48"/>
      <c r="H8731" s="1">
        <f t="shared" si="1512"/>
        <v>-23.168809366260412</v>
      </c>
      <c r="I8731" s="1">
        <f t="shared" si="1506"/>
        <v>-3.1538912347635906</v>
      </c>
      <c r="J8731" s="4">
        <f>B8731+('PV model'!$B$3/15)+(I8731/60)</f>
        <v>13.670768479420607</v>
      </c>
      <c r="K8731" s="2">
        <f t="shared" si="1507"/>
        <v>-25.061527191309104</v>
      </c>
      <c r="L8731" s="2">
        <f>DEGREES(ASIN((((COS(RADIANS('PV model'!$B$2))*COS(RADIANS(H8731))*COS(RADIANS(K8731)))+(SIN(RADIANS('PV model'!$B$2))*SIN(RADIANS(H8731)))))))</f>
        <v>8.4794940032509967</v>
      </c>
      <c r="M8731" s="3">
        <f t="shared" si="1502"/>
        <v>8.4794940032509967</v>
      </c>
      <c r="N8731" s="2">
        <f t="shared" si="1508"/>
        <v>-23.186945863545059</v>
      </c>
      <c r="O8731" s="2">
        <f>IF('PV model'!$B$2&gt;0, 180-N8731,IF('PV model'!$B$2&lt;0,0-N8731,N8731))</f>
        <v>203.18694586354505</v>
      </c>
      <c r="P8731" s="2">
        <f>ABS(O8731-'PV model'!$B$5)</f>
        <v>1.8130541364549515</v>
      </c>
      <c r="Q8731" s="3">
        <f t="shared" si="1503"/>
        <v>81.520505996748994</v>
      </c>
      <c r="R8731" s="3">
        <f t="shared" si="1509"/>
        <v>51.63270000000005</v>
      </c>
      <c r="S8731" s="3">
        <f t="shared" si="1504"/>
        <v>61.782952081289267</v>
      </c>
      <c r="T8731" s="3">
        <f>(0.5*(1-COS(RADIANS(90-$X$3)))*(D8731+E8731)*'PV model'!$B$4)</f>
        <v>0</v>
      </c>
      <c r="U8731" s="3">
        <f t="shared" si="1510"/>
        <v>113.41565208128932</v>
      </c>
      <c r="V8731" s="3">
        <f>('PV model'!$B$13*(U8731/1000)*(1-'PV model'!$B$14*((20+C8731)-25))*'PV model'!$B$10)/'PV model'!$B$12</f>
        <v>11.228193107658043</v>
      </c>
    </row>
    <row r="8732" spans="1:22" x14ac:dyDescent="0.2">
      <c r="A8732" s="10">
        <f t="shared" si="1505"/>
        <v>364</v>
      </c>
      <c r="B8732" s="10">
        <f t="shared" si="1511"/>
        <v>15</v>
      </c>
      <c r="C8732" s="23">
        <v>7.7</v>
      </c>
      <c r="D8732" s="24">
        <v>38.1633</v>
      </c>
      <c r="E8732" s="24">
        <v>36.161999999999999</v>
      </c>
      <c r="F8732" s="48"/>
      <c r="G8732" s="48"/>
      <c r="H8732" s="1">
        <f t="shared" si="1512"/>
        <v>-23.168809366260412</v>
      </c>
      <c r="I8732" s="1">
        <f t="shared" si="1506"/>
        <v>-3.1538912347635906</v>
      </c>
      <c r="J8732" s="4">
        <f>B8732+('PV model'!$B$3/15)+(I8732/60)</f>
        <v>14.670768479420607</v>
      </c>
      <c r="K8732" s="2">
        <f t="shared" si="1507"/>
        <v>-40.061527191309104</v>
      </c>
      <c r="L8732" s="2">
        <f>DEGREES(ASIN((((COS(RADIANS('PV model'!$B$2))*COS(RADIANS(H8732))*COS(RADIANS(K8732)))+(SIN(RADIANS('PV model'!$B$2))*SIN(RADIANS(H8732)))))))</f>
        <v>4.2606399308878782</v>
      </c>
      <c r="M8732" s="3">
        <f t="shared" si="1502"/>
        <v>4.2606399308878782</v>
      </c>
      <c r="N8732" s="2">
        <f t="shared" si="1508"/>
        <v>-36.39454548890842</v>
      </c>
      <c r="O8732" s="2">
        <f>IF('PV model'!$B$2&gt;0, 180-N8732,IF('PV model'!$B$2&lt;0,0-N8732,N8732))</f>
        <v>216.39454548890842</v>
      </c>
      <c r="P8732" s="2">
        <f>ABS(O8732-'PV model'!$B$5)</f>
        <v>11.39454548890842</v>
      </c>
      <c r="Q8732" s="3">
        <f t="shared" si="1503"/>
        <v>85.739360069112109</v>
      </c>
      <c r="R8732" s="3">
        <f t="shared" si="1509"/>
        <v>38.163300000000078</v>
      </c>
      <c r="S8732" s="3">
        <f t="shared" si="1504"/>
        <v>41.21283128973969</v>
      </c>
      <c r="T8732" s="3">
        <f>(0.5*(1-COS(RADIANS(90-$X$3)))*(D8732+E8732)*'PV model'!$B$4)</f>
        <v>0</v>
      </c>
      <c r="U8732" s="3">
        <f t="shared" si="1510"/>
        <v>79.37613128973976</v>
      </c>
      <c r="V8732" s="3">
        <f>('PV model'!$B$13*(U8732/1000)*(1-'PV model'!$B$14*((20+C8732)-25))*'PV model'!$B$10)/'PV model'!$B$12</f>
        <v>7.8487461524181841</v>
      </c>
    </row>
    <row r="8733" spans="1:22" x14ac:dyDescent="0.2">
      <c r="A8733" s="10">
        <f t="shared" si="1505"/>
        <v>364</v>
      </c>
      <c r="B8733" s="10">
        <f t="shared" si="1511"/>
        <v>16</v>
      </c>
      <c r="C8733" s="23">
        <v>7.5</v>
      </c>
      <c r="D8733" s="24">
        <v>0</v>
      </c>
      <c r="E8733" s="24">
        <v>8.82</v>
      </c>
      <c r="F8733" s="48"/>
      <c r="G8733" s="48"/>
      <c r="H8733" s="1">
        <f t="shared" si="1512"/>
        <v>-23.168809366260412</v>
      </c>
      <c r="I8733" s="1">
        <f t="shared" si="1506"/>
        <v>-3.1538912347635906</v>
      </c>
      <c r="J8733" s="4">
        <f>B8733+('PV model'!$B$3/15)+(I8733/60)</f>
        <v>15.670768479420607</v>
      </c>
      <c r="K8733" s="2">
        <f t="shared" si="1507"/>
        <v>-55.061527191309104</v>
      </c>
      <c r="L8733" s="2">
        <f>DEGREES(ASIN((((COS(RADIANS('PV model'!$B$2))*COS(RADIANS(H8733))*COS(RADIANS(K8733)))+(SIN(RADIANS('PV model'!$B$2))*SIN(RADIANS(H8733)))))))</f>
        <v>-1.4914548313513483</v>
      </c>
      <c r="M8733" s="3">
        <f t="shared" si="1502"/>
        <v>0</v>
      </c>
      <c r="N8733" s="2">
        <f t="shared" si="1508"/>
        <v>-48.930078321105889</v>
      </c>
      <c r="O8733" s="2">
        <f>IF('PV model'!$B$2&gt;0, 180-N8733,IF('PV model'!$B$2&lt;0,0-N8733,N8733))</f>
        <v>228.9300783211059</v>
      </c>
      <c r="P8733" s="2">
        <f>ABS(O8733-'PV model'!$B$5)</f>
        <v>23.930078321105896</v>
      </c>
      <c r="Q8733" s="3">
        <f t="shared" si="1503"/>
        <v>91.491454831351348</v>
      </c>
      <c r="R8733" s="3">
        <f t="shared" si="1509"/>
        <v>0</v>
      </c>
      <c r="S8733" s="3">
        <f t="shared" si="1504"/>
        <v>8.82</v>
      </c>
      <c r="T8733" s="3">
        <f>(0.5*(1-COS(RADIANS(90-$X$3)))*(D8733+E8733)*'PV model'!$B$4)</f>
        <v>0</v>
      </c>
      <c r="U8733" s="3">
        <f t="shared" si="1510"/>
        <v>8.82</v>
      </c>
      <c r="V8733" s="3">
        <f>('PV model'!$B$13*(U8733/1000)*(1-'PV model'!$B$14*((20+C8733)-25))*'PV model'!$B$10)/'PV model'!$B$12</f>
        <v>0.87283072799999994</v>
      </c>
    </row>
    <row r="8734" spans="1:22" x14ac:dyDescent="0.2">
      <c r="A8734" s="10">
        <f t="shared" si="1505"/>
        <v>364</v>
      </c>
      <c r="B8734" s="10">
        <f t="shared" si="1511"/>
        <v>17</v>
      </c>
      <c r="C8734" s="23">
        <v>7.4</v>
      </c>
      <c r="D8734" s="24">
        <v>0</v>
      </c>
      <c r="E8734" s="24">
        <v>0</v>
      </c>
      <c r="F8734" s="48"/>
      <c r="G8734" s="48"/>
      <c r="H8734" s="1">
        <f t="shared" si="1512"/>
        <v>-23.168809366260412</v>
      </c>
      <c r="I8734" s="1">
        <f t="shared" si="1506"/>
        <v>-3.1538912347635906</v>
      </c>
      <c r="J8734" s="4">
        <f>B8734+('PV model'!$B$3/15)+(I8734/60)</f>
        <v>16.670768479420605</v>
      </c>
      <c r="K8734" s="2">
        <f t="shared" si="1507"/>
        <v>-70.061527191309082</v>
      </c>
      <c r="L8734" s="2">
        <f>DEGREES(ASIN((((COS(RADIANS('PV model'!$B$2))*COS(RADIANS(H8734))*COS(RADIANS(K8734)))+(SIN(RADIANS('PV model'!$B$2))*SIN(RADIANS(H8734)))))))</f>
        <v>-8.4341379783110817</v>
      </c>
      <c r="M8734" s="3">
        <f t="shared" si="1502"/>
        <v>0</v>
      </c>
      <c r="N8734" s="2">
        <f t="shared" si="1508"/>
        <v>-60.890564975087372</v>
      </c>
      <c r="O8734" s="2">
        <f>IF('PV model'!$B$2&gt;0, 180-N8734,IF('PV model'!$B$2&lt;0,0-N8734,N8734))</f>
        <v>240.89056497508739</v>
      </c>
      <c r="P8734" s="2">
        <f>ABS(O8734-'PV model'!$B$5)</f>
        <v>35.890564975087386</v>
      </c>
      <c r="Q8734" s="3">
        <f t="shared" si="1503"/>
        <v>98.434137978311085</v>
      </c>
      <c r="R8734" s="3">
        <f t="shared" si="1509"/>
        <v>0</v>
      </c>
      <c r="S8734" s="3">
        <f t="shared" si="1504"/>
        <v>0</v>
      </c>
      <c r="T8734" s="3">
        <f>(0.5*(1-COS(RADIANS(90-$X$3)))*(D8734+E8734)*'PV model'!$B$4)</f>
        <v>0</v>
      </c>
      <c r="U8734" s="3">
        <f t="shared" si="1510"/>
        <v>0</v>
      </c>
      <c r="V8734" s="3">
        <f>('PV model'!$B$13*(U8734/1000)*(1-'PV model'!$B$14*((20+C8734)-25))*'PV model'!$B$10)/'PV model'!$B$12</f>
        <v>0</v>
      </c>
    </row>
    <row r="8735" spans="1:22" x14ac:dyDescent="0.2">
      <c r="A8735" s="10">
        <f t="shared" si="1505"/>
        <v>364</v>
      </c>
      <c r="B8735" s="10">
        <f t="shared" si="1511"/>
        <v>18</v>
      </c>
      <c r="C8735" s="23">
        <v>7.2</v>
      </c>
      <c r="D8735" s="24">
        <v>0</v>
      </c>
      <c r="E8735" s="24">
        <v>0</v>
      </c>
      <c r="F8735" s="48"/>
      <c r="G8735" s="48"/>
      <c r="H8735" s="1">
        <f t="shared" si="1512"/>
        <v>-23.168809366260412</v>
      </c>
      <c r="I8735" s="1">
        <f t="shared" si="1506"/>
        <v>-3.1538912347635906</v>
      </c>
      <c r="J8735" s="4">
        <f>B8735+('PV model'!$B$3/15)+(I8735/60)</f>
        <v>17.670768479420605</v>
      </c>
      <c r="K8735" s="2">
        <f t="shared" si="1507"/>
        <v>-85.061527191309082</v>
      </c>
      <c r="L8735" s="2">
        <f>DEGREES(ASIN((((COS(RADIANS('PV model'!$B$2))*COS(RADIANS(H8735))*COS(RADIANS(K8735)))+(SIN(RADIANS('PV model'!$B$2))*SIN(RADIANS(H8735)))))))</f>
        <v>-16.225490774807515</v>
      </c>
      <c r="M8735" s="3">
        <f t="shared" si="1502"/>
        <v>0</v>
      </c>
      <c r="N8735" s="2">
        <f t="shared" si="1508"/>
        <v>-72.541098904193333</v>
      </c>
      <c r="O8735" s="2">
        <f>IF('PV model'!$B$2&gt;0, 180-N8735,IF('PV model'!$B$2&lt;0,0-N8735,N8735))</f>
        <v>252.54109890419335</v>
      </c>
      <c r="P8735" s="2">
        <f>ABS(O8735-'PV model'!$B$5)</f>
        <v>47.541098904193348</v>
      </c>
      <c r="Q8735" s="3">
        <f t="shared" si="1503"/>
        <v>106.22549077480751</v>
      </c>
      <c r="R8735" s="3">
        <f t="shared" si="1509"/>
        <v>0</v>
      </c>
      <c r="S8735" s="3">
        <f t="shared" si="1504"/>
        <v>0</v>
      </c>
      <c r="T8735" s="3">
        <f>(0.5*(1-COS(RADIANS(90-$X$3)))*(D8735+E8735)*'PV model'!$B$4)</f>
        <v>0</v>
      </c>
      <c r="U8735" s="3">
        <f t="shared" si="1510"/>
        <v>0</v>
      </c>
      <c r="V8735" s="3">
        <f>('PV model'!$B$13*(U8735/1000)*(1-'PV model'!$B$14*((20+C8735)-25))*'PV model'!$B$10)/'PV model'!$B$12</f>
        <v>0</v>
      </c>
    </row>
    <row r="8736" spans="1:22" x14ac:dyDescent="0.2">
      <c r="A8736" s="10">
        <f t="shared" si="1505"/>
        <v>364</v>
      </c>
      <c r="B8736" s="10">
        <f t="shared" si="1511"/>
        <v>19</v>
      </c>
      <c r="C8736" s="23">
        <v>6.9</v>
      </c>
      <c r="D8736" s="24">
        <v>0</v>
      </c>
      <c r="E8736" s="24">
        <v>0</v>
      </c>
      <c r="F8736" s="48"/>
      <c r="G8736" s="48"/>
      <c r="H8736" s="1">
        <f t="shared" si="1512"/>
        <v>-23.168809366260412</v>
      </c>
      <c r="I8736" s="1">
        <f t="shared" si="1506"/>
        <v>-3.1538912347635906</v>
      </c>
      <c r="J8736" s="4">
        <f>B8736+('PV model'!$B$3/15)+(I8736/60)</f>
        <v>18.670768479420605</v>
      </c>
      <c r="K8736" s="2">
        <f t="shared" si="1507"/>
        <v>-100.06152719130908</v>
      </c>
      <c r="L8736" s="2">
        <f>DEGREES(ASIN((((COS(RADIANS('PV model'!$B$2))*COS(RADIANS(H8736))*COS(RADIANS(K8736)))+(SIN(RADIANS('PV model'!$B$2))*SIN(RADIANS(H8736)))))))</f>
        <v>-24.533114120458457</v>
      </c>
      <c r="M8736" s="3">
        <f t="shared" si="1502"/>
        <v>0</v>
      </c>
      <c r="N8736" s="2">
        <f t="shared" si="1508"/>
        <v>-84.291965943661296</v>
      </c>
      <c r="O8736" s="2">
        <f>IF('PV model'!$B$2&gt;0, 180-N8736,IF('PV model'!$B$2&lt;0,0-N8736,N8736))</f>
        <v>264.2919659436613</v>
      </c>
      <c r="P8736" s="2">
        <f>ABS(O8736-'PV model'!$B$5)</f>
        <v>59.291965943661296</v>
      </c>
      <c r="Q8736" s="3">
        <f t="shared" si="1503"/>
        <v>114.53311412045845</v>
      </c>
      <c r="R8736" s="3">
        <f t="shared" si="1509"/>
        <v>0</v>
      </c>
      <c r="S8736" s="3">
        <f t="shared" si="1504"/>
        <v>0</v>
      </c>
      <c r="T8736" s="3">
        <f>(0.5*(1-COS(RADIANS(90-$X$3)))*(D8736+E8736)*'PV model'!$B$4)</f>
        <v>0</v>
      </c>
      <c r="U8736" s="3">
        <f t="shared" si="1510"/>
        <v>0</v>
      </c>
      <c r="V8736" s="3">
        <f>('PV model'!$B$13*(U8736/1000)*(1-'PV model'!$B$14*((20+C8736)-25))*'PV model'!$B$10)/'PV model'!$B$12</f>
        <v>0</v>
      </c>
    </row>
    <row r="8737" spans="1:22" x14ac:dyDescent="0.2">
      <c r="A8737" s="10">
        <f t="shared" si="1505"/>
        <v>364</v>
      </c>
      <c r="B8737" s="10">
        <f t="shared" si="1511"/>
        <v>20</v>
      </c>
      <c r="C8737" s="23">
        <v>6.5</v>
      </c>
      <c r="D8737" s="24">
        <v>0</v>
      </c>
      <c r="E8737" s="24">
        <v>0</v>
      </c>
      <c r="F8737" s="48"/>
      <c r="G8737" s="48"/>
      <c r="H8737" s="1">
        <f t="shared" si="1512"/>
        <v>-23.168809366260412</v>
      </c>
      <c r="I8737" s="1">
        <f t="shared" si="1506"/>
        <v>-3.1538912347635906</v>
      </c>
      <c r="J8737" s="4">
        <f>B8737+('PV model'!$B$3/15)+(I8737/60)</f>
        <v>19.670768479420605</v>
      </c>
      <c r="K8737" s="2">
        <f t="shared" si="1507"/>
        <v>-115.06152719130908</v>
      </c>
      <c r="L8737" s="2">
        <f>DEGREES(ASIN((((COS(RADIANS('PV model'!$B$2))*COS(RADIANS(H8737))*COS(RADIANS(K8737)))+(SIN(RADIANS('PV model'!$B$2))*SIN(RADIANS(H8737)))))))</f>
        <v>-33.012374640788764</v>
      </c>
      <c r="M8737" s="3">
        <f t="shared" si="1502"/>
        <v>0</v>
      </c>
      <c r="N8737" s="2">
        <f t="shared" si="1508"/>
        <v>-83.282394251817692</v>
      </c>
      <c r="O8737" s="2">
        <f>IF('PV model'!$B$2&gt;0, 180-N8737,IF('PV model'!$B$2&lt;0,0-N8737,N8737))</f>
        <v>263.28239425181766</v>
      </c>
      <c r="P8737" s="2">
        <f>ABS(O8737-'PV model'!$B$5)</f>
        <v>58.282394251817664</v>
      </c>
      <c r="Q8737" s="3">
        <f t="shared" si="1503"/>
        <v>123.01237464078875</v>
      </c>
      <c r="R8737" s="3">
        <f t="shared" si="1509"/>
        <v>0</v>
      </c>
      <c r="S8737" s="3">
        <f t="shared" si="1504"/>
        <v>0</v>
      </c>
      <c r="T8737" s="3">
        <f>(0.5*(1-COS(RADIANS(90-$X$3)))*(D8737+E8737)*'PV model'!$B$4)</f>
        <v>0</v>
      </c>
      <c r="U8737" s="3">
        <f t="shared" si="1510"/>
        <v>0</v>
      </c>
      <c r="V8737" s="3">
        <f>('PV model'!$B$13*(U8737/1000)*(1-'PV model'!$B$14*((20+C8737)-25))*'PV model'!$B$10)/'PV model'!$B$12</f>
        <v>0</v>
      </c>
    </row>
    <row r="8738" spans="1:22" x14ac:dyDescent="0.2">
      <c r="A8738" s="10">
        <f t="shared" si="1505"/>
        <v>364</v>
      </c>
      <c r="B8738" s="10">
        <f t="shared" si="1511"/>
        <v>21</v>
      </c>
      <c r="C8738" s="23">
        <v>6.2</v>
      </c>
      <c r="D8738" s="24">
        <v>0</v>
      </c>
      <c r="E8738" s="24">
        <v>0</v>
      </c>
      <c r="F8738" s="48"/>
      <c r="G8738" s="48"/>
      <c r="H8738" s="1">
        <f t="shared" si="1512"/>
        <v>-23.168809366260412</v>
      </c>
      <c r="I8738" s="1">
        <f t="shared" si="1506"/>
        <v>-3.1538912347635906</v>
      </c>
      <c r="J8738" s="4">
        <f>B8738+('PV model'!$B$3/15)+(I8738/60)</f>
        <v>20.670768479420605</v>
      </c>
      <c r="K8738" s="2">
        <f t="shared" si="1507"/>
        <v>-130.06152719130907</v>
      </c>
      <c r="L8738" s="2">
        <f>DEGREES(ASIN((((COS(RADIANS('PV model'!$B$2))*COS(RADIANS(H8738))*COS(RADIANS(K8738)))+(SIN(RADIANS('PV model'!$B$2))*SIN(RADIANS(H8738)))))))</f>
        <v>-41.253323508747322</v>
      </c>
      <c r="M8738" s="3">
        <f t="shared" si="1502"/>
        <v>0</v>
      </c>
      <c r="N8738" s="2">
        <f t="shared" si="1508"/>
        <v>-69.37763211686736</v>
      </c>
      <c r="O8738" s="2">
        <f>IF('PV model'!$B$2&gt;0, 180-N8738,IF('PV model'!$B$2&lt;0,0-N8738,N8738))</f>
        <v>249.37763211686735</v>
      </c>
      <c r="P8738" s="2">
        <f>ABS(O8738-'PV model'!$B$5)</f>
        <v>44.377632116867346</v>
      </c>
      <c r="Q8738" s="3">
        <f t="shared" si="1503"/>
        <v>131.25332350874731</v>
      </c>
      <c r="R8738" s="3">
        <f t="shared" si="1509"/>
        <v>0</v>
      </c>
      <c r="S8738" s="3">
        <f t="shared" si="1504"/>
        <v>0</v>
      </c>
      <c r="T8738" s="3">
        <f>(0.5*(1-COS(RADIANS(90-$X$3)))*(D8738+E8738)*'PV model'!$B$4)</f>
        <v>0</v>
      </c>
      <c r="U8738" s="3">
        <f t="shared" si="1510"/>
        <v>0</v>
      </c>
      <c r="V8738" s="3">
        <f>('PV model'!$B$13*(U8738/1000)*(1-'PV model'!$B$14*((20+C8738)-25))*'PV model'!$B$10)/'PV model'!$B$12</f>
        <v>0</v>
      </c>
    </row>
    <row r="8739" spans="1:22" x14ac:dyDescent="0.2">
      <c r="A8739" s="10">
        <f t="shared" si="1505"/>
        <v>364</v>
      </c>
      <c r="B8739" s="10">
        <f t="shared" si="1511"/>
        <v>22</v>
      </c>
      <c r="C8739" s="23">
        <v>5.9</v>
      </c>
      <c r="D8739" s="24">
        <v>0</v>
      </c>
      <c r="E8739" s="24">
        <v>0</v>
      </c>
      <c r="F8739" s="48"/>
      <c r="G8739" s="48"/>
      <c r="H8739" s="1">
        <f t="shared" si="1512"/>
        <v>-23.168809366260412</v>
      </c>
      <c r="I8739" s="1">
        <f t="shared" si="1506"/>
        <v>-3.1538912347635906</v>
      </c>
      <c r="J8739" s="4">
        <f>B8739+('PV model'!$B$3/15)+(I8739/60)</f>
        <v>21.670768479420605</v>
      </c>
      <c r="K8739" s="2">
        <f t="shared" si="1507"/>
        <v>-145.06152719130907</v>
      </c>
      <c r="L8739" s="2">
        <f>DEGREES(ASIN((((COS(RADIANS('PV model'!$B$2))*COS(RADIANS(H8739))*COS(RADIANS(K8739)))+(SIN(RADIANS('PV model'!$B$2))*SIN(RADIANS(H8739)))))))</f>
        <v>-48.687418357400901</v>
      </c>
      <c r="M8739" s="3">
        <f t="shared" si="1502"/>
        <v>0</v>
      </c>
      <c r="N8739" s="2">
        <f t="shared" si="1508"/>
        <v>-52.895684237476672</v>
      </c>
      <c r="O8739" s="2">
        <f>IF('PV model'!$B$2&gt;0, 180-N8739,IF('PV model'!$B$2&lt;0,0-N8739,N8739))</f>
        <v>232.89568423747667</v>
      </c>
      <c r="P8739" s="2">
        <f>ABS(O8739-'PV model'!$B$5)</f>
        <v>27.895684237476672</v>
      </c>
      <c r="Q8739" s="3">
        <f t="shared" si="1503"/>
        <v>138.6874183574009</v>
      </c>
      <c r="R8739" s="3">
        <f t="shared" si="1509"/>
        <v>0</v>
      </c>
      <c r="S8739" s="3">
        <f t="shared" si="1504"/>
        <v>0</v>
      </c>
      <c r="T8739" s="3">
        <f>(0.5*(1-COS(RADIANS(90-$X$3)))*(D8739+E8739)*'PV model'!$B$4)</f>
        <v>0</v>
      </c>
      <c r="U8739" s="3">
        <f t="shared" si="1510"/>
        <v>0</v>
      </c>
      <c r="V8739" s="3">
        <f>('PV model'!$B$13*(U8739/1000)*(1-'PV model'!$B$14*((20+C8739)-25))*'PV model'!$B$10)/'PV model'!$B$12</f>
        <v>0</v>
      </c>
    </row>
    <row r="8740" spans="1:22" x14ac:dyDescent="0.2">
      <c r="A8740" s="10">
        <f t="shared" si="1505"/>
        <v>364</v>
      </c>
      <c r="B8740" s="10">
        <f t="shared" si="1511"/>
        <v>23</v>
      </c>
      <c r="C8740" s="23">
        <v>5.5</v>
      </c>
      <c r="D8740" s="24">
        <v>0</v>
      </c>
      <c r="E8740" s="24">
        <v>0</v>
      </c>
      <c r="F8740" s="48"/>
      <c r="G8740" s="48"/>
      <c r="H8740" s="1">
        <f t="shared" si="1512"/>
        <v>-23.168809366260412</v>
      </c>
      <c r="I8740" s="1">
        <f t="shared" si="1506"/>
        <v>-3.1538912347635906</v>
      </c>
      <c r="J8740" s="4">
        <f>B8740+('PV model'!$B$3/15)+(I8740/60)</f>
        <v>22.670768479420605</v>
      </c>
      <c r="K8740" s="2">
        <f t="shared" si="1507"/>
        <v>-160.06152719130907</v>
      </c>
      <c r="L8740" s="2">
        <f>DEGREES(ASIN((((COS(RADIANS('PV model'!$B$2))*COS(RADIANS(H8740))*COS(RADIANS(K8740)))+(SIN(RADIANS('PV model'!$B$2))*SIN(RADIANS(H8740)))))))</f>
        <v>-54.464760332415516</v>
      </c>
      <c r="M8740" s="3">
        <f t="shared" si="1502"/>
        <v>0</v>
      </c>
      <c r="N8740" s="2">
        <f t="shared" si="1508"/>
        <v>-32.643624193787666</v>
      </c>
      <c r="O8740" s="2">
        <f>IF('PV model'!$B$2&gt;0, 180-N8740,IF('PV model'!$B$2&lt;0,0-N8740,N8740))</f>
        <v>212.64362419378767</v>
      </c>
      <c r="P8740" s="2">
        <f>ABS(O8740-'PV model'!$B$5)</f>
        <v>7.643624193787673</v>
      </c>
      <c r="Q8740" s="3">
        <f t="shared" si="1503"/>
        <v>144.46476033241549</v>
      </c>
      <c r="R8740" s="3">
        <f t="shared" si="1509"/>
        <v>0</v>
      </c>
      <c r="S8740" s="3">
        <f t="shared" si="1504"/>
        <v>0</v>
      </c>
      <c r="T8740" s="3">
        <f>(0.5*(1-COS(RADIANS(90-$X$3)))*(D8740+E8740)*'PV model'!$B$4)</f>
        <v>0</v>
      </c>
      <c r="U8740" s="3">
        <f t="shared" si="1510"/>
        <v>0</v>
      </c>
      <c r="V8740" s="3">
        <f>('PV model'!$B$13*(U8740/1000)*(1-'PV model'!$B$14*((20+C8740)-25))*'PV model'!$B$10)/'PV model'!$B$12</f>
        <v>0</v>
      </c>
    </row>
    <row r="8741" spans="1:22" x14ac:dyDescent="0.2">
      <c r="A8741" s="10">
        <f t="shared" si="1505"/>
        <v>364</v>
      </c>
      <c r="B8741" s="10">
        <f t="shared" si="1511"/>
        <v>24</v>
      </c>
      <c r="C8741" s="23">
        <v>5.2</v>
      </c>
      <c r="D8741" s="24">
        <v>0</v>
      </c>
      <c r="E8741" s="24">
        <v>0</v>
      </c>
      <c r="F8741" s="48"/>
      <c r="G8741" s="48"/>
      <c r="H8741" s="1">
        <f t="shared" si="1512"/>
        <v>-23.168809366260412</v>
      </c>
      <c r="I8741" s="1">
        <f t="shared" si="1506"/>
        <v>-3.1538912347635906</v>
      </c>
      <c r="J8741" s="4">
        <f>B8741+('PV model'!$B$3/15)+(I8741/60)</f>
        <v>23.670768479420605</v>
      </c>
      <c r="K8741" s="2">
        <f t="shared" si="1507"/>
        <v>-175.06152719130907</v>
      </c>
      <c r="L8741" s="2">
        <f>DEGREES(ASIN((((COS(RADIANS('PV model'!$B$2))*COS(RADIANS(H8741))*COS(RADIANS(K8741)))+(SIN(RADIANS('PV model'!$B$2))*SIN(RADIANS(H8741)))))))</f>
        <v>-57.462301196282212</v>
      </c>
      <c r="M8741" s="3">
        <f t="shared" si="1502"/>
        <v>0</v>
      </c>
      <c r="N8741" s="2">
        <f t="shared" si="1508"/>
        <v>-8.4615628032849504</v>
      </c>
      <c r="O8741" s="2">
        <f>IF('PV model'!$B$2&gt;0, 180-N8741,IF('PV model'!$B$2&lt;0,0-N8741,N8741))</f>
        <v>188.46156280328495</v>
      </c>
      <c r="P8741" s="2">
        <f>ABS(O8741-'PV model'!$B$5)</f>
        <v>16.538437196715051</v>
      </c>
      <c r="Q8741" s="3">
        <f t="shared" si="1503"/>
        <v>147.4623011962822</v>
      </c>
      <c r="R8741" s="3">
        <f t="shared" si="1509"/>
        <v>0</v>
      </c>
      <c r="S8741" s="3">
        <f t="shared" si="1504"/>
        <v>0</v>
      </c>
      <c r="T8741" s="3">
        <f>(0.5*(1-COS(RADIANS(90-$X$3)))*(D8741+E8741)*'PV model'!$B$4)</f>
        <v>0</v>
      </c>
      <c r="U8741" s="3">
        <f t="shared" si="1510"/>
        <v>0</v>
      </c>
      <c r="V8741" s="3">
        <f>('PV model'!$B$13*(U8741/1000)*(1-'PV model'!$B$14*((20+C8741)-25))*'PV model'!$B$10)/'PV model'!$B$12</f>
        <v>0</v>
      </c>
    </row>
    <row r="8742" spans="1:22" x14ac:dyDescent="0.2">
      <c r="A8742" s="10">
        <f t="shared" si="1505"/>
        <v>365</v>
      </c>
      <c r="B8742" s="10">
        <f t="shared" si="1511"/>
        <v>1</v>
      </c>
      <c r="C8742" s="23">
        <v>4.8</v>
      </c>
      <c r="D8742" s="24">
        <v>0</v>
      </c>
      <c r="E8742" s="24">
        <v>0</v>
      </c>
      <c r="F8742" s="48"/>
      <c r="G8742" s="48"/>
      <c r="H8742" s="1">
        <f t="shared" si="1512"/>
        <v>-23.101403027197332</v>
      </c>
      <c r="I8742" s="1">
        <f t="shared" si="1506"/>
        <v>-3.6050024608063884</v>
      </c>
      <c r="J8742" s="4">
        <f>B8742+('PV model'!$B$3/15)+(I8742/60)</f>
        <v>0.66324995898656025</v>
      </c>
      <c r="K8742" s="2">
        <f t="shared" si="1507"/>
        <v>170.05125061520161</v>
      </c>
      <c r="L8742" s="2">
        <f>DEGREES(ASIN((((COS(RADIANS('PV model'!$B$2))*COS(RADIANS(H8742))*COS(RADIANS(K8742)))+(SIN(RADIANS('PV model'!$B$2))*SIN(RADIANS(H8742)))))))</f>
        <v>-56.773063864654752</v>
      </c>
      <c r="M8742" s="3">
        <f t="shared" si="1502"/>
        <v>0</v>
      </c>
      <c r="N8742" s="2">
        <f t="shared" si="1508"/>
        <v>16.858604091651795</v>
      </c>
      <c r="O8742" s="2">
        <f>IF('PV model'!$B$2&gt;0, 180-N8742,IF('PV model'!$B$2&lt;0,0-N8742,N8742))</f>
        <v>163.14139590834822</v>
      </c>
      <c r="P8742" s="2">
        <f>ABS(O8742-'PV model'!$B$5)</f>
        <v>41.858604091651785</v>
      </c>
      <c r="Q8742" s="3">
        <f t="shared" si="1503"/>
        <v>146.77306386465477</v>
      </c>
      <c r="R8742" s="3">
        <f t="shared" si="1509"/>
        <v>0</v>
      </c>
      <c r="S8742" s="3">
        <f t="shared" si="1504"/>
        <v>0</v>
      </c>
      <c r="T8742" s="3">
        <f>(0.5*(1-COS(RADIANS(90-$X$3)))*(D8742+E8742)*'PV model'!$B$4)</f>
        <v>0</v>
      </c>
      <c r="U8742" s="3">
        <f t="shared" si="1510"/>
        <v>0</v>
      </c>
      <c r="V8742" s="3">
        <f>('PV model'!$B$13*(U8742/1000)*(1-'PV model'!$B$14*((20+C8742)-25))*'PV model'!$B$10)/'PV model'!$B$12</f>
        <v>0</v>
      </c>
    </row>
    <row r="8743" spans="1:22" x14ac:dyDescent="0.2">
      <c r="A8743" s="10">
        <f t="shared" si="1505"/>
        <v>365</v>
      </c>
      <c r="B8743" s="10">
        <f t="shared" si="1511"/>
        <v>2</v>
      </c>
      <c r="C8743" s="23">
        <v>4.3</v>
      </c>
      <c r="D8743" s="24">
        <v>0</v>
      </c>
      <c r="E8743" s="24">
        <v>0</v>
      </c>
      <c r="F8743" s="48"/>
      <c r="G8743" s="48"/>
      <c r="H8743" s="1">
        <f t="shared" si="1512"/>
        <v>-23.101403027197332</v>
      </c>
      <c r="I8743" s="1">
        <f t="shared" si="1506"/>
        <v>-3.6050024608063884</v>
      </c>
      <c r="J8743" s="4">
        <f>B8743+('PV model'!$B$3/15)+(I8743/60)</f>
        <v>1.6632499589865601</v>
      </c>
      <c r="K8743" s="2">
        <f t="shared" si="1507"/>
        <v>155.05125061520161</v>
      </c>
      <c r="L8743" s="2">
        <f>DEGREES(ASIN((((COS(RADIANS('PV model'!$B$2))*COS(RADIANS(H8743))*COS(RADIANS(K8743)))+(SIN(RADIANS('PV model'!$B$2))*SIN(RADIANS(H8743)))))))</f>
        <v>-52.723821741688894</v>
      </c>
      <c r="M8743" s="3">
        <f t="shared" si="1502"/>
        <v>0</v>
      </c>
      <c r="N8743" s="2">
        <f t="shared" si="1508"/>
        <v>39.836476020701362</v>
      </c>
      <c r="O8743" s="2">
        <f>IF('PV model'!$B$2&gt;0, 180-N8743,IF('PV model'!$B$2&lt;0,0-N8743,N8743))</f>
        <v>140.16352397929865</v>
      </c>
      <c r="P8743" s="2">
        <f>ABS(O8743-'PV model'!$B$5)</f>
        <v>64.836476020701355</v>
      </c>
      <c r="Q8743" s="3">
        <f t="shared" si="1503"/>
        <v>142.72382174168888</v>
      </c>
      <c r="R8743" s="3">
        <f t="shared" si="1509"/>
        <v>0</v>
      </c>
      <c r="S8743" s="3">
        <f t="shared" si="1504"/>
        <v>0</v>
      </c>
      <c r="T8743" s="3">
        <f>(0.5*(1-COS(RADIANS(90-$X$3)))*(D8743+E8743)*'PV model'!$B$4)</f>
        <v>0</v>
      </c>
      <c r="U8743" s="3">
        <f t="shared" si="1510"/>
        <v>0</v>
      </c>
      <c r="V8743" s="3">
        <f>('PV model'!$B$13*(U8743/1000)*(1-'PV model'!$B$14*((20+C8743)-25))*'PV model'!$B$10)/'PV model'!$B$12</f>
        <v>0</v>
      </c>
    </row>
    <row r="8744" spans="1:22" x14ac:dyDescent="0.2">
      <c r="A8744" s="10">
        <f t="shared" si="1505"/>
        <v>365</v>
      </c>
      <c r="B8744" s="10">
        <f t="shared" si="1511"/>
        <v>3</v>
      </c>
      <c r="C8744" s="23">
        <v>3.9</v>
      </c>
      <c r="D8744" s="24">
        <v>0</v>
      </c>
      <c r="E8744" s="24">
        <v>0</v>
      </c>
      <c r="F8744" s="48"/>
      <c r="G8744" s="48"/>
      <c r="H8744" s="1">
        <f t="shared" si="1512"/>
        <v>-23.101403027197332</v>
      </c>
      <c r="I8744" s="1">
        <f t="shared" si="1506"/>
        <v>-3.6050024608063884</v>
      </c>
      <c r="J8744" s="4">
        <f>B8744+('PV model'!$B$3/15)+(I8744/60)</f>
        <v>2.6632499589865599</v>
      </c>
      <c r="K8744" s="2">
        <f t="shared" si="1507"/>
        <v>140.05125061520161</v>
      </c>
      <c r="L8744" s="2">
        <f>DEGREES(ASIN((((COS(RADIANS('PV model'!$B$2))*COS(RADIANS(H8744))*COS(RADIANS(K8744)))+(SIN(RADIANS('PV model'!$B$2))*SIN(RADIANS(H8744)))))))</f>
        <v>-46.282209430284233</v>
      </c>
      <c r="M8744" s="3">
        <f t="shared" si="1502"/>
        <v>0</v>
      </c>
      <c r="N8744" s="2">
        <f t="shared" si="1508"/>
        <v>58.714495133917495</v>
      </c>
      <c r="O8744" s="2">
        <f>IF('PV model'!$B$2&gt;0, 180-N8744,IF('PV model'!$B$2&lt;0,0-N8744,N8744))</f>
        <v>121.2855048660825</v>
      </c>
      <c r="P8744" s="2">
        <f>ABS(O8744-'PV model'!$B$5)</f>
        <v>83.714495133917495</v>
      </c>
      <c r="Q8744" s="3">
        <f t="shared" si="1503"/>
        <v>136.28220943028424</v>
      </c>
      <c r="R8744" s="3">
        <f t="shared" si="1509"/>
        <v>0</v>
      </c>
      <c r="S8744" s="3">
        <f t="shared" si="1504"/>
        <v>0</v>
      </c>
      <c r="T8744" s="3">
        <f>(0.5*(1-COS(RADIANS(90-$X$3)))*(D8744+E8744)*'PV model'!$B$4)</f>
        <v>0</v>
      </c>
      <c r="U8744" s="3">
        <f t="shared" si="1510"/>
        <v>0</v>
      </c>
      <c r="V8744" s="3">
        <f>('PV model'!$B$13*(U8744/1000)*(1-'PV model'!$B$14*((20+C8744)-25))*'PV model'!$B$10)/'PV model'!$B$12</f>
        <v>0</v>
      </c>
    </row>
    <row r="8745" spans="1:22" x14ac:dyDescent="0.2">
      <c r="A8745" s="10">
        <f t="shared" si="1505"/>
        <v>365</v>
      </c>
      <c r="B8745" s="10">
        <f t="shared" si="1511"/>
        <v>4</v>
      </c>
      <c r="C8745" s="23">
        <v>3.6</v>
      </c>
      <c r="D8745" s="24">
        <v>0</v>
      </c>
      <c r="E8745" s="24">
        <v>0</v>
      </c>
      <c r="F8745" s="48"/>
      <c r="G8745" s="48"/>
      <c r="H8745" s="1">
        <f t="shared" si="1512"/>
        <v>-23.101403027197332</v>
      </c>
      <c r="I8745" s="1">
        <f t="shared" si="1506"/>
        <v>-3.6050024608063884</v>
      </c>
      <c r="J8745" s="4">
        <f>B8745+('PV model'!$B$3/15)+(I8745/60)</f>
        <v>3.6632499589865599</v>
      </c>
      <c r="K8745" s="2">
        <f t="shared" si="1507"/>
        <v>125.0512506152016</v>
      </c>
      <c r="L8745" s="2">
        <f>DEGREES(ASIN((((COS(RADIANS('PV model'!$B$2))*COS(RADIANS(H8745))*COS(RADIANS(K8745)))+(SIN(RADIANS('PV model'!$B$2))*SIN(RADIANS(H8745)))))))</f>
        <v>-38.503427520107941</v>
      </c>
      <c r="M8745" s="3">
        <f t="shared" si="1502"/>
        <v>0</v>
      </c>
      <c r="N8745" s="2">
        <f t="shared" si="1508"/>
        <v>74.197245113604438</v>
      </c>
      <c r="O8745" s="2">
        <f>IF('PV model'!$B$2&gt;0, 180-N8745,IF('PV model'!$B$2&lt;0,0-N8745,N8745))</f>
        <v>105.80275488639556</v>
      </c>
      <c r="P8745" s="2">
        <f>ABS(O8745-'PV model'!$B$5)</f>
        <v>99.197245113604438</v>
      </c>
      <c r="Q8745" s="3">
        <f t="shared" si="1503"/>
        <v>128.50342752010795</v>
      </c>
      <c r="R8745" s="3">
        <f t="shared" si="1509"/>
        <v>0</v>
      </c>
      <c r="S8745" s="3">
        <f t="shared" si="1504"/>
        <v>0</v>
      </c>
      <c r="T8745" s="3">
        <f>(0.5*(1-COS(RADIANS(90-$X$3)))*(D8745+E8745)*'PV model'!$B$4)</f>
        <v>0</v>
      </c>
      <c r="U8745" s="3">
        <f t="shared" si="1510"/>
        <v>0</v>
      </c>
      <c r="V8745" s="3">
        <f>('PV model'!$B$13*(U8745/1000)*(1-'PV model'!$B$14*((20+C8745)-25))*'PV model'!$B$10)/'PV model'!$B$12</f>
        <v>0</v>
      </c>
    </row>
    <row r="8746" spans="1:22" x14ac:dyDescent="0.2">
      <c r="A8746" s="10">
        <f t="shared" si="1505"/>
        <v>365</v>
      </c>
      <c r="B8746" s="10">
        <f t="shared" si="1511"/>
        <v>5</v>
      </c>
      <c r="C8746" s="23">
        <v>3.2</v>
      </c>
      <c r="D8746" s="24">
        <v>0</v>
      </c>
      <c r="E8746" s="24">
        <v>0</v>
      </c>
      <c r="F8746" s="48"/>
      <c r="G8746" s="48"/>
      <c r="H8746" s="1">
        <f t="shared" si="1512"/>
        <v>-23.101403027197332</v>
      </c>
      <c r="I8746" s="1">
        <f t="shared" si="1506"/>
        <v>-3.6050024608063884</v>
      </c>
      <c r="J8746" s="4">
        <f>B8746+('PV model'!$B$3/15)+(I8746/60)</f>
        <v>4.6632499589865608</v>
      </c>
      <c r="K8746" s="2">
        <f t="shared" si="1507"/>
        <v>110.05125061520158</v>
      </c>
      <c r="L8746" s="2">
        <f>DEGREES(ASIN((((COS(RADIANS('PV model'!$B$2))*COS(RADIANS(H8746))*COS(RADIANS(K8746)))+(SIN(RADIANS('PV model'!$B$2))*SIN(RADIANS(H8746)))))))</f>
        <v>-30.131069981785839</v>
      </c>
      <c r="M8746" s="3">
        <f t="shared" si="1502"/>
        <v>0</v>
      </c>
      <c r="N8746" s="2">
        <f t="shared" si="1508"/>
        <v>87.503850915294521</v>
      </c>
      <c r="O8746" s="2">
        <f>IF('PV model'!$B$2&gt;0, 180-N8746,IF('PV model'!$B$2&lt;0,0-N8746,N8746))</f>
        <v>92.496149084705479</v>
      </c>
      <c r="P8746" s="2">
        <f>ABS(O8746-'PV model'!$B$5)</f>
        <v>112.50385091529452</v>
      </c>
      <c r="Q8746" s="3">
        <f t="shared" si="1503"/>
        <v>120.13106998178584</v>
      </c>
      <c r="R8746" s="3">
        <f t="shared" si="1509"/>
        <v>0</v>
      </c>
      <c r="S8746" s="3">
        <f t="shared" si="1504"/>
        <v>0</v>
      </c>
      <c r="T8746" s="3">
        <f>(0.5*(1-COS(RADIANS(90-$X$3)))*(D8746+E8746)*'PV model'!$B$4)</f>
        <v>0</v>
      </c>
      <c r="U8746" s="3">
        <f t="shared" si="1510"/>
        <v>0</v>
      </c>
      <c r="V8746" s="3">
        <f>('PV model'!$B$13*(U8746/1000)*(1-'PV model'!$B$14*((20+C8746)-25))*'PV model'!$B$10)/'PV model'!$B$12</f>
        <v>0</v>
      </c>
    </row>
    <row r="8747" spans="1:22" x14ac:dyDescent="0.2">
      <c r="A8747" s="10">
        <f t="shared" si="1505"/>
        <v>365</v>
      </c>
      <c r="B8747" s="10">
        <f t="shared" si="1511"/>
        <v>6</v>
      </c>
      <c r="C8747" s="23">
        <v>2.9</v>
      </c>
      <c r="D8747" s="24">
        <v>0</v>
      </c>
      <c r="E8747" s="24">
        <v>0</v>
      </c>
      <c r="F8747" s="48"/>
      <c r="G8747" s="48"/>
      <c r="H8747" s="1">
        <f t="shared" si="1512"/>
        <v>-23.101403027197332</v>
      </c>
      <c r="I8747" s="1">
        <f t="shared" si="1506"/>
        <v>-3.6050024608063884</v>
      </c>
      <c r="J8747" s="4">
        <f>B8747+('PV model'!$B$3/15)+(I8747/60)</f>
        <v>5.6632499589865608</v>
      </c>
      <c r="K8747" s="2">
        <f t="shared" si="1507"/>
        <v>95.051250615201582</v>
      </c>
      <c r="L8747" s="2">
        <f>DEGREES(ASIN((((COS(RADIANS('PV model'!$B$2))*COS(RADIANS(H8747))*COS(RADIANS(K8747)))+(SIN(RADIANS('PV model'!$B$2))*SIN(RADIANS(H8747)))))))</f>
        <v>-21.667835631276692</v>
      </c>
      <c r="M8747" s="3">
        <f t="shared" si="1502"/>
        <v>0</v>
      </c>
      <c r="N8747" s="2">
        <f t="shared" si="1508"/>
        <v>80.368297269964799</v>
      </c>
      <c r="O8747" s="2">
        <f>IF('PV model'!$B$2&gt;0, 180-N8747,IF('PV model'!$B$2&lt;0,0-N8747,N8747))</f>
        <v>99.631702730035201</v>
      </c>
      <c r="P8747" s="2">
        <f>ABS(O8747-'PV model'!$B$5)</f>
        <v>105.3682972699648</v>
      </c>
      <c r="Q8747" s="3">
        <f t="shared" si="1503"/>
        <v>111.66783563127669</v>
      </c>
      <c r="R8747" s="3">
        <f t="shared" si="1509"/>
        <v>0</v>
      </c>
      <c r="S8747" s="3">
        <f t="shared" si="1504"/>
        <v>0</v>
      </c>
      <c r="T8747" s="3">
        <f>(0.5*(1-COS(RADIANS(90-$X$3)))*(D8747+E8747)*'PV model'!$B$4)</f>
        <v>0</v>
      </c>
      <c r="U8747" s="3">
        <f t="shared" si="1510"/>
        <v>0</v>
      </c>
      <c r="V8747" s="3">
        <f>('PV model'!$B$13*(U8747/1000)*(1-'PV model'!$B$14*((20+C8747)-25))*'PV model'!$B$10)/'PV model'!$B$12</f>
        <v>0</v>
      </c>
    </row>
    <row r="8748" spans="1:22" x14ac:dyDescent="0.2">
      <c r="A8748" s="10">
        <f t="shared" si="1505"/>
        <v>365</v>
      </c>
      <c r="B8748" s="10">
        <f t="shared" si="1511"/>
        <v>7</v>
      </c>
      <c r="C8748" s="23">
        <v>2.7</v>
      </c>
      <c r="D8748" s="24">
        <v>0</v>
      </c>
      <c r="E8748" s="24">
        <v>0</v>
      </c>
      <c r="F8748" s="48"/>
      <c r="G8748" s="48"/>
      <c r="H8748" s="1">
        <f t="shared" si="1512"/>
        <v>-23.101403027197332</v>
      </c>
      <c r="I8748" s="1">
        <f t="shared" si="1506"/>
        <v>-3.6050024608063884</v>
      </c>
      <c r="J8748" s="4">
        <f>B8748+('PV model'!$B$3/15)+(I8748/60)</f>
        <v>6.6632499589865608</v>
      </c>
      <c r="K8748" s="2">
        <f t="shared" si="1507"/>
        <v>80.051250615201582</v>
      </c>
      <c r="L8748" s="2">
        <f>DEGREES(ASIN((((COS(RADIANS('PV model'!$B$2))*COS(RADIANS(H8748))*COS(RADIANS(K8748)))+(SIN(RADIANS('PV model'!$B$2))*SIN(RADIANS(H8748)))))))</f>
        <v>-13.494048181070742</v>
      </c>
      <c r="M8748" s="3">
        <f t="shared" si="1502"/>
        <v>0</v>
      </c>
      <c r="N8748" s="2">
        <f t="shared" si="1508"/>
        <v>68.701504690280657</v>
      </c>
      <c r="O8748" s="2">
        <f>IF('PV model'!$B$2&gt;0, 180-N8748,IF('PV model'!$B$2&lt;0,0-N8748,N8748))</f>
        <v>111.29849530971934</v>
      </c>
      <c r="P8748" s="2">
        <f>ABS(O8748-'PV model'!$B$5)</f>
        <v>93.701504690280657</v>
      </c>
      <c r="Q8748" s="3">
        <f t="shared" si="1503"/>
        <v>103.49404818107074</v>
      </c>
      <c r="R8748" s="3">
        <f t="shared" si="1509"/>
        <v>0</v>
      </c>
      <c r="S8748" s="3">
        <f t="shared" si="1504"/>
        <v>0</v>
      </c>
      <c r="T8748" s="3">
        <f>(0.5*(1-COS(RADIANS(90-$X$3)))*(D8748+E8748)*'PV model'!$B$4)</f>
        <v>0</v>
      </c>
      <c r="U8748" s="3">
        <f t="shared" si="1510"/>
        <v>0</v>
      </c>
      <c r="V8748" s="3">
        <f>('PV model'!$B$13*(U8748/1000)*(1-'PV model'!$B$14*((20+C8748)-25))*'PV model'!$B$10)/'PV model'!$B$12</f>
        <v>0</v>
      </c>
    </row>
    <row r="8749" spans="1:22" x14ac:dyDescent="0.2">
      <c r="A8749" s="10">
        <f t="shared" si="1505"/>
        <v>365</v>
      </c>
      <c r="B8749" s="10">
        <f t="shared" si="1511"/>
        <v>8</v>
      </c>
      <c r="C8749" s="23">
        <v>2.6</v>
      </c>
      <c r="D8749" s="24">
        <v>0</v>
      </c>
      <c r="E8749" s="24">
        <v>0</v>
      </c>
      <c r="F8749" s="48"/>
      <c r="G8749" s="48"/>
      <c r="H8749" s="1">
        <f t="shared" si="1512"/>
        <v>-23.101403027197332</v>
      </c>
      <c r="I8749" s="1">
        <f t="shared" si="1506"/>
        <v>-3.6050024608063884</v>
      </c>
      <c r="J8749" s="4">
        <f>B8749+('PV model'!$B$3/15)+(I8749/60)</f>
        <v>7.6632499589865608</v>
      </c>
      <c r="K8749" s="2">
        <f t="shared" si="1507"/>
        <v>65.051250615201582</v>
      </c>
      <c r="L8749" s="2">
        <f>DEGREES(ASIN((((COS(RADIANS('PV model'!$B$2))*COS(RADIANS(H8749))*COS(RADIANS(K8749)))+(SIN(RADIANS('PV model'!$B$2))*SIN(RADIANS(H8749)))))))</f>
        <v>-5.9463742307608065</v>
      </c>
      <c r="M8749" s="3">
        <f t="shared" si="1502"/>
        <v>0</v>
      </c>
      <c r="N8749" s="2">
        <f t="shared" si="1508"/>
        <v>56.981191977015158</v>
      </c>
      <c r="O8749" s="2">
        <f>IF('PV model'!$B$2&gt;0, 180-N8749,IF('PV model'!$B$2&lt;0,0-N8749,N8749))</f>
        <v>123.01880802298484</v>
      </c>
      <c r="P8749" s="2">
        <f>ABS(O8749-'PV model'!$B$5)</f>
        <v>81.981191977015158</v>
      </c>
      <c r="Q8749" s="3">
        <f t="shared" si="1503"/>
        <v>95.94637423076081</v>
      </c>
      <c r="R8749" s="3">
        <f t="shared" si="1509"/>
        <v>0</v>
      </c>
      <c r="S8749" s="3">
        <f t="shared" si="1504"/>
        <v>0</v>
      </c>
      <c r="T8749" s="3">
        <f>(0.5*(1-COS(RADIANS(90-$X$3)))*(D8749+E8749)*'PV model'!$B$4)</f>
        <v>0</v>
      </c>
      <c r="U8749" s="3">
        <f t="shared" si="1510"/>
        <v>0</v>
      </c>
      <c r="V8749" s="3">
        <f>('PV model'!$B$13*(U8749/1000)*(1-'PV model'!$B$14*((20+C8749)-25))*'PV model'!$B$10)/'PV model'!$B$12</f>
        <v>0</v>
      </c>
    </row>
    <row r="8750" spans="1:22" x14ac:dyDescent="0.2">
      <c r="A8750" s="10">
        <f t="shared" si="1505"/>
        <v>365</v>
      </c>
      <c r="B8750" s="10">
        <f t="shared" si="1511"/>
        <v>9</v>
      </c>
      <c r="C8750" s="23">
        <v>2.4</v>
      </c>
      <c r="D8750" s="24">
        <v>0</v>
      </c>
      <c r="E8750" s="24">
        <v>0</v>
      </c>
      <c r="F8750" s="48"/>
      <c r="G8750" s="48"/>
      <c r="H8750" s="1">
        <f t="shared" si="1512"/>
        <v>-23.101403027197332</v>
      </c>
      <c r="I8750" s="1">
        <f t="shared" si="1506"/>
        <v>-3.6050024608063884</v>
      </c>
      <c r="J8750" s="4">
        <f>B8750+('PV model'!$B$3/15)+(I8750/60)</f>
        <v>8.6632499589865599</v>
      </c>
      <c r="K8750" s="2">
        <f t="shared" si="1507"/>
        <v>50.051250615201603</v>
      </c>
      <c r="L8750" s="2">
        <f>DEGREES(ASIN((((COS(RADIANS('PV model'!$B$2))*COS(RADIANS(H8750))*COS(RADIANS(K8750)))+(SIN(RADIANS('PV model'!$B$2))*SIN(RADIANS(H8750)))))))</f>
        <v>0.64018657254553335</v>
      </c>
      <c r="M8750" s="3">
        <f t="shared" si="1502"/>
        <v>0.64018657254553335</v>
      </c>
      <c r="N8750" s="2">
        <f t="shared" si="1508"/>
        <v>44.844846328834507</v>
      </c>
      <c r="O8750" s="2">
        <f>IF('PV model'!$B$2&gt;0, 180-N8750,IF('PV model'!$B$2&lt;0,0-N8750,N8750))</f>
        <v>135.15515367116549</v>
      </c>
      <c r="P8750" s="2">
        <f>ABS(O8750-'PV model'!$B$5)</f>
        <v>69.844846328834507</v>
      </c>
      <c r="Q8750" s="3">
        <f t="shared" si="1503"/>
        <v>89.359813427454469</v>
      </c>
      <c r="R8750" s="3">
        <f t="shared" si="1509"/>
        <v>0</v>
      </c>
      <c r="S8750" s="3">
        <f t="shared" si="1504"/>
        <v>0</v>
      </c>
      <c r="T8750" s="3">
        <f>(0.5*(1-COS(RADIANS(90-$X$3)))*(D8750+E8750)*'PV model'!$B$4)</f>
        <v>0</v>
      </c>
      <c r="U8750" s="3">
        <f t="shared" si="1510"/>
        <v>0</v>
      </c>
      <c r="V8750" s="3">
        <f>('PV model'!$B$13*(U8750/1000)*(1-'PV model'!$B$14*((20+C8750)-25))*'PV model'!$B$10)/'PV model'!$B$12</f>
        <v>0</v>
      </c>
    </row>
    <row r="8751" spans="1:22" x14ac:dyDescent="0.2">
      <c r="A8751" s="10">
        <f t="shared" si="1505"/>
        <v>365</v>
      </c>
      <c r="B8751" s="10">
        <f t="shared" si="1511"/>
        <v>10</v>
      </c>
      <c r="C8751" s="23">
        <v>2.8</v>
      </c>
      <c r="D8751" s="24">
        <v>0</v>
      </c>
      <c r="E8751" s="24">
        <v>18.521999999999998</v>
      </c>
      <c r="F8751" s="48"/>
      <c r="G8751" s="48"/>
      <c r="H8751" s="1">
        <f t="shared" si="1512"/>
        <v>-23.101403027197332</v>
      </c>
      <c r="I8751" s="1">
        <f t="shared" si="1506"/>
        <v>-3.6050024608063884</v>
      </c>
      <c r="J8751" s="4">
        <f>B8751+('PV model'!$B$3/15)+(I8751/60)</f>
        <v>9.6632499589865599</v>
      </c>
      <c r="K8751" s="2">
        <f t="shared" si="1507"/>
        <v>35.051250615201603</v>
      </c>
      <c r="L8751" s="2">
        <f>DEGREES(ASIN((((COS(RADIANS('PV model'!$B$2))*COS(RADIANS(H8751))*COS(RADIANS(K8751)))+(SIN(RADIANS('PV model'!$B$2))*SIN(RADIANS(H8751)))))))</f>
        <v>5.9203831797265343</v>
      </c>
      <c r="M8751" s="3">
        <f t="shared" si="1502"/>
        <v>5.9203831797265343</v>
      </c>
      <c r="N8751" s="2">
        <f t="shared" si="1508"/>
        <v>32.079057893711521</v>
      </c>
      <c r="O8751" s="2">
        <f>IF('PV model'!$B$2&gt;0, 180-N8751,IF('PV model'!$B$2&lt;0,0-N8751,N8751))</f>
        <v>147.92094210628846</v>
      </c>
      <c r="P8751" s="2">
        <f>ABS(O8751-'PV model'!$B$5)</f>
        <v>57.079057893711536</v>
      </c>
      <c r="Q8751" s="3">
        <f t="shared" si="1503"/>
        <v>84.079616820273472</v>
      </c>
      <c r="R8751" s="3">
        <f t="shared" si="1509"/>
        <v>0</v>
      </c>
      <c r="S8751" s="3">
        <f t="shared" si="1504"/>
        <v>18.521999999999998</v>
      </c>
      <c r="T8751" s="3">
        <f>(0.5*(1-COS(RADIANS(90-$X$3)))*(D8751+E8751)*'PV model'!$B$4)</f>
        <v>0</v>
      </c>
      <c r="U8751" s="3">
        <f t="shared" si="1510"/>
        <v>18.521999999999998</v>
      </c>
      <c r="V8751" s="3">
        <f>('PV model'!$B$13*(U8751/1000)*(1-'PV model'!$B$14*((20+C8751)-25))*'PV model'!$B$10)/'PV model'!$B$12</f>
        <v>1.8677519602559993</v>
      </c>
    </row>
    <row r="8752" spans="1:22" x14ac:dyDescent="0.2">
      <c r="A8752" s="10">
        <f t="shared" si="1505"/>
        <v>365</v>
      </c>
      <c r="B8752" s="10">
        <f t="shared" si="1511"/>
        <v>11</v>
      </c>
      <c r="C8752" s="23">
        <v>3.2</v>
      </c>
      <c r="D8752" s="24">
        <v>57.244950000000003</v>
      </c>
      <c r="E8752" s="24">
        <v>55.566000000000003</v>
      </c>
      <c r="F8752" s="48"/>
      <c r="G8752" s="48"/>
      <c r="H8752" s="1">
        <f t="shared" si="1512"/>
        <v>-23.101403027197332</v>
      </c>
      <c r="I8752" s="1">
        <f t="shared" si="1506"/>
        <v>-3.6050024608063884</v>
      </c>
      <c r="J8752" s="4">
        <f>B8752+('PV model'!$B$3/15)+(I8752/60)</f>
        <v>10.66324995898656</v>
      </c>
      <c r="K8752" s="2">
        <f t="shared" si="1507"/>
        <v>20.051250615201603</v>
      </c>
      <c r="L8752" s="2">
        <f>DEGREES(ASIN((((COS(RADIANS('PV model'!$B$2))*COS(RADIANS(H8752))*COS(RADIANS(K8752)))+(SIN(RADIANS('PV model'!$B$2))*SIN(RADIANS(H8752)))))))</f>
        <v>9.5584910280374444</v>
      </c>
      <c r="M8752" s="3">
        <f t="shared" si="1502"/>
        <v>9.5584910280374444</v>
      </c>
      <c r="N8752" s="2">
        <f t="shared" si="1508"/>
        <v>18.651267171421797</v>
      </c>
      <c r="O8752" s="2">
        <f>IF('PV model'!$B$2&gt;0, 180-N8752,IF('PV model'!$B$2&lt;0,0-N8752,N8752))</f>
        <v>161.34873282857819</v>
      </c>
      <c r="P8752" s="2">
        <f>ABS(O8752-'PV model'!$B$5)</f>
        <v>43.651267171421807</v>
      </c>
      <c r="Q8752" s="3">
        <f t="shared" si="1503"/>
        <v>80.441508971962548</v>
      </c>
      <c r="R8752" s="3">
        <f t="shared" si="1509"/>
        <v>57.244950000000024</v>
      </c>
      <c r="S8752" s="3">
        <f t="shared" si="1504"/>
        <v>64.267407641946463</v>
      </c>
      <c r="T8752" s="3">
        <f>(0.5*(1-COS(RADIANS(90-$X$3)))*(D8752+E8752)*'PV model'!$B$4)</f>
        <v>0</v>
      </c>
      <c r="U8752" s="3">
        <f t="shared" si="1510"/>
        <v>121.51235764194649</v>
      </c>
      <c r="V8752" s="3">
        <f>('PV model'!$B$13*(U8752/1000)*(1-'PV model'!$B$14*((20+C8752)-25))*'PV model'!$B$10)/'PV model'!$B$12</f>
        <v>12.233829171832172</v>
      </c>
    </row>
    <row r="8753" spans="1:22" x14ac:dyDescent="0.2">
      <c r="A8753" s="10">
        <f t="shared" si="1505"/>
        <v>365</v>
      </c>
      <c r="B8753" s="10">
        <f t="shared" si="1511"/>
        <v>12</v>
      </c>
      <c r="C8753" s="23">
        <v>3.6</v>
      </c>
      <c r="D8753" s="24">
        <v>330.00029999999998</v>
      </c>
      <c r="E8753" s="24">
        <v>53.801999999999992</v>
      </c>
      <c r="F8753" s="48"/>
      <c r="G8753" s="48"/>
      <c r="H8753" s="1">
        <f t="shared" si="1512"/>
        <v>-23.101403027197332</v>
      </c>
      <c r="I8753" s="1">
        <f t="shared" si="1506"/>
        <v>-3.6050024608063884</v>
      </c>
      <c r="J8753" s="4">
        <f>B8753+('PV model'!$B$3/15)+(I8753/60)</f>
        <v>11.66324995898656</v>
      </c>
      <c r="K8753" s="2">
        <f t="shared" si="1507"/>
        <v>5.0512506152016012</v>
      </c>
      <c r="L8753" s="2">
        <f>DEGREES(ASIN((((COS(RADIANS('PV model'!$B$2))*COS(RADIANS(H8753))*COS(RADIANS(K8753)))+(SIN(RADIANS('PV model'!$B$2))*SIN(RADIANS(H8753)))))))</f>
        <v>11.280360207629222</v>
      </c>
      <c r="M8753" s="3">
        <f t="shared" si="1502"/>
        <v>11.280360207629222</v>
      </c>
      <c r="N8753" s="2">
        <f t="shared" si="1508"/>
        <v>4.7369846392460957</v>
      </c>
      <c r="O8753" s="2">
        <f>IF('PV model'!$B$2&gt;0, 180-N8753,IF('PV model'!$B$2&lt;0,0-N8753,N8753))</f>
        <v>175.26301536075391</v>
      </c>
      <c r="P8753" s="2">
        <f>ABS(O8753-'PV model'!$B$5)</f>
        <v>29.736984639246089</v>
      </c>
      <c r="Q8753" s="3">
        <f t="shared" si="1503"/>
        <v>78.719639792370771</v>
      </c>
      <c r="R8753" s="3">
        <f t="shared" si="1509"/>
        <v>330.00030000000021</v>
      </c>
      <c r="S8753" s="3">
        <f t="shared" si="1504"/>
        <v>65.3593861077822</v>
      </c>
      <c r="T8753" s="3">
        <f>(0.5*(1-COS(RADIANS(90-$X$3)))*(D8753+E8753)*'PV model'!$B$4)</f>
        <v>0</v>
      </c>
      <c r="U8753" s="3">
        <f t="shared" si="1510"/>
        <v>395.35968610778241</v>
      </c>
      <c r="V8753" s="3">
        <f>('PV model'!$B$13*(U8753/1000)*(1-'PV model'!$B$14*((20+C8753)-25))*'PV model'!$B$10)/'PV model'!$B$12</f>
        <v>39.741467086984599</v>
      </c>
    </row>
    <row r="8754" spans="1:22" x14ac:dyDescent="0.2">
      <c r="A8754" s="10">
        <f t="shared" si="1505"/>
        <v>365</v>
      </c>
      <c r="B8754" s="10">
        <f t="shared" si="1511"/>
        <v>13</v>
      </c>
      <c r="C8754" s="23">
        <v>3.5</v>
      </c>
      <c r="D8754" s="24">
        <v>453.46980000000002</v>
      </c>
      <c r="E8754" s="24">
        <v>48.51</v>
      </c>
      <c r="F8754" s="48"/>
      <c r="G8754" s="48"/>
      <c r="H8754" s="1">
        <f t="shared" si="1512"/>
        <v>-23.101403027197332</v>
      </c>
      <c r="I8754" s="1">
        <f t="shared" si="1506"/>
        <v>-3.6050024608063884</v>
      </c>
      <c r="J8754" s="4">
        <f>B8754+('PV model'!$B$3/15)+(I8754/60)</f>
        <v>12.66324995898656</v>
      </c>
      <c r="K8754" s="2">
        <f t="shared" si="1507"/>
        <v>-9.9487493847983988</v>
      </c>
      <c r="L8754" s="2">
        <f>DEGREES(ASIN((((COS(RADIANS('PV model'!$B$2))*COS(RADIANS(H8754))*COS(RADIANS(K8754)))+(SIN(RADIANS('PV model'!$B$2))*SIN(RADIANS(H8754)))))))</f>
        <v>10.941059437383377</v>
      </c>
      <c r="M8754" s="3">
        <f t="shared" si="1502"/>
        <v>10.941059437383377</v>
      </c>
      <c r="N8754" s="2">
        <f t="shared" si="1508"/>
        <v>-9.3146057317365063</v>
      </c>
      <c r="O8754" s="2">
        <f>IF('PV model'!$B$2&gt;0, 180-N8754,IF('PV model'!$B$2&lt;0,0-N8754,N8754))</f>
        <v>189.31460573173649</v>
      </c>
      <c r="P8754" s="2">
        <f>ABS(O8754-'PV model'!$B$5)</f>
        <v>15.685394268263508</v>
      </c>
      <c r="Q8754" s="3">
        <f t="shared" si="1503"/>
        <v>79.058940562616627</v>
      </c>
      <c r="R8754" s="3">
        <f t="shared" si="1509"/>
        <v>453.46980000000008</v>
      </c>
      <c r="S8754" s="3">
        <f t="shared" si="1504"/>
        <v>58.930787159952104</v>
      </c>
      <c r="T8754" s="3">
        <f>(0.5*(1-COS(RADIANS(90-$X$3)))*(D8754+E8754)*'PV model'!$B$4)</f>
        <v>0</v>
      </c>
      <c r="U8754" s="3">
        <f t="shared" si="1510"/>
        <v>512.40058715995224</v>
      </c>
      <c r="V8754" s="3">
        <f>('PV model'!$B$13*(U8754/1000)*(1-'PV model'!$B$14*((20+C8754)-25))*'PV model'!$B$10)/'PV model'!$B$12</f>
        <v>51.526880068663885</v>
      </c>
    </row>
    <row r="8755" spans="1:22" x14ac:dyDescent="0.2">
      <c r="A8755" s="10">
        <f t="shared" si="1505"/>
        <v>365</v>
      </c>
      <c r="B8755" s="10">
        <f t="shared" si="1511"/>
        <v>14</v>
      </c>
      <c r="C8755" s="23">
        <v>3.4</v>
      </c>
      <c r="D8755" s="24">
        <v>418.67385000000002</v>
      </c>
      <c r="E8755" s="24">
        <v>44.1</v>
      </c>
      <c r="F8755" s="48"/>
      <c r="G8755" s="48"/>
      <c r="H8755" s="1">
        <f t="shared" si="1512"/>
        <v>-23.101403027197332</v>
      </c>
      <c r="I8755" s="1">
        <f t="shared" si="1506"/>
        <v>-3.6050024608063884</v>
      </c>
      <c r="J8755" s="4">
        <f>B8755+('PV model'!$B$3/15)+(I8755/60)</f>
        <v>13.66324995898656</v>
      </c>
      <c r="K8755" s="2">
        <f t="shared" si="1507"/>
        <v>-24.948749384798397</v>
      </c>
      <c r="L8755" s="2">
        <f>DEGREES(ASIN((((COS(RADIANS('PV model'!$B$2))*COS(RADIANS(H8755))*COS(RADIANS(K8755)))+(SIN(RADIANS('PV model'!$B$2))*SIN(RADIANS(H8755)))))))</f>
        <v>8.5700023722525973</v>
      </c>
      <c r="M8755" s="3">
        <f t="shared" si="1502"/>
        <v>8.5700023722525973</v>
      </c>
      <c r="N8755" s="2">
        <f t="shared" si="1508"/>
        <v>-23.101699461037359</v>
      </c>
      <c r="O8755" s="2">
        <f>IF('PV model'!$B$2&gt;0, 180-N8755,IF('PV model'!$B$2&lt;0,0-N8755,N8755))</f>
        <v>203.10169946103736</v>
      </c>
      <c r="P8755" s="2">
        <f>ABS(O8755-'PV model'!$B$5)</f>
        <v>1.8983005389626442</v>
      </c>
      <c r="Q8755" s="3">
        <f t="shared" si="1503"/>
        <v>81.429997627747397</v>
      </c>
      <c r="R8755" s="3">
        <f t="shared" si="1509"/>
        <v>418.67385000000024</v>
      </c>
      <c r="S8755" s="3">
        <f t="shared" si="1504"/>
        <v>52.927672950017175</v>
      </c>
      <c r="T8755" s="3">
        <f>(0.5*(1-COS(RADIANS(90-$X$3)))*(D8755+E8755)*'PV model'!$B$4)</f>
        <v>0</v>
      </c>
      <c r="U8755" s="3">
        <f t="shared" si="1510"/>
        <v>471.6015229500174</v>
      </c>
      <c r="V8755" s="3">
        <f>('PV model'!$B$13*(U8755/1000)*(1-'PV model'!$B$14*((20+C8755)-25))*'PV model'!$B$10)/'PV model'!$B$12</f>
        <v>47.442992478781875</v>
      </c>
    </row>
    <row r="8756" spans="1:22" x14ac:dyDescent="0.2">
      <c r="A8756" s="10">
        <f t="shared" si="1505"/>
        <v>365</v>
      </c>
      <c r="B8756" s="10">
        <f t="shared" si="1511"/>
        <v>15</v>
      </c>
      <c r="C8756" s="23">
        <v>3.3</v>
      </c>
      <c r="D8756" s="24">
        <v>254.79615000000001</v>
      </c>
      <c r="E8756" s="24">
        <v>32.634</v>
      </c>
      <c r="F8756" s="48"/>
      <c r="G8756" s="48"/>
      <c r="H8756" s="1">
        <f t="shared" si="1512"/>
        <v>-23.101403027197332</v>
      </c>
      <c r="I8756" s="1">
        <f t="shared" si="1506"/>
        <v>-3.6050024608063884</v>
      </c>
      <c r="J8756" s="4">
        <f>B8756+('PV model'!$B$3/15)+(I8756/60)</f>
        <v>14.66324995898656</v>
      </c>
      <c r="K8756" s="2">
        <f t="shared" si="1507"/>
        <v>-39.948749384798397</v>
      </c>
      <c r="L8756" s="2">
        <f>DEGREES(ASIN((((COS(RADIANS('PV model'!$B$2))*COS(RADIANS(H8756))*COS(RADIANS(K8756)))+(SIN(RADIANS('PV model'!$B$2))*SIN(RADIANS(H8756)))))))</f>
        <v>4.3612609286427251</v>
      </c>
      <c r="M8756" s="3">
        <f t="shared" si="1502"/>
        <v>4.3612609286427251</v>
      </c>
      <c r="N8756" s="2">
        <f t="shared" si="1508"/>
        <v>-36.322407787651677</v>
      </c>
      <c r="O8756" s="2">
        <f>IF('PV model'!$B$2&gt;0, 180-N8756,IF('PV model'!$B$2&lt;0,0-N8756,N8756))</f>
        <v>216.32240778765168</v>
      </c>
      <c r="P8756" s="2">
        <f>ABS(O8756-'PV model'!$B$5)</f>
        <v>11.322407787651684</v>
      </c>
      <c r="Q8756" s="3">
        <f t="shared" si="1503"/>
        <v>85.638739071357278</v>
      </c>
      <c r="R8756" s="3">
        <f t="shared" si="1509"/>
        <v>254.7961500000001</v>
      </c>
      <c r="S8756" s="3">
        <f t="shared" si="1504"/>
        <v>38.545460265376903</v>
      </c>
      <c r="T8756" s="3">
        <f>(0.5*(1-COS(RADIANS(90-$X$3)))*(D8756+E8756)*'PV model'!$B$4)</f>
        <v>0</v>
      </c>
      <c r="U8756" s="3">
        <f t="shared" si="1510"/>
        <v>293.34161026537697</v>
      </c>
      <c r="V8756" s="3">
        <f>('PV model'!$B$13*(U8756/1000)*(1-'PV model'!$B$14*((20+C8756)-25))*'PV model'!$B$10)/'PV model'!$B$12</f>
        <v>29.521819868189542</v>
      </c>
    </row>
    <row r="8757" spans="1:22" x14ac:dyDescent="0.2">
      <c r="A8757" s="10">
        <f t="shared" si="1505"/>
        <v>365</v>
      </c>
      <c r="B8757" s="10">
        <f t="shared" si="1511"/>
        <v>16</v>
      </c>
      <c r="C8757" s="23">
        <v>3</v>
      </c>
      <c r="D8757" s="24">
        <v>0</v>
      </c>
      <c r="E8757" s="24">
        <v>12.348000000000001</v>
      </c>
      <c r="F8757" s="48"/>
      <c r="G8757" s="48"/>
      <c r="H8757" s="1">
        <f t="shared" si="1512"/>
        <v>-23.101403027197332</v>
      </c>
      <c r="I8757" s="1">
        <f t="shared" si="1506"/>
        <v>-3.6050024608063884</v>
      </c>
      <c r="J8757" s="4">
        <f>B8757+('PV model'!$B$3/15)+(I8757/60)</f>
        <v>15.66324995898656</v>
      </c>
      <c r="K8757" s="2">
        <f t="shared" si="1507"/>
        <v>-54.948749384798397</v>
      </c>
      <c r="L8757" s="2">
        <f>DEGREES(ASIN((((COS(RADIANS('PV model'!$B$2))*COS(RADIANS(H8757))*COS(RADIANS(K8757)))+(SIN(RADIANS('PV model'!$B$2))*SIN(RADIANS(H8757)))))))</f>
        <v>-1.3836131454727105</v>
      </c>
      <c r="M8757" s="3">
        <f t="shared" si="1502"/>
        <v>0</v>
      </c>
      <c r="N8757" s="2">
        <f t="shared" si="1508"/>
        <v>-48.869485331403681</v>
      </c>
      <c r="O8757" s="2">
        <f>IF('PV model'!$B$2&gt;0, 180-N8757,IF('PV model'!$B$2&lt;0,0-N8757,N8757))</f>
        <v>228.86948533140367</v>
      </c>
      <c r="P8757" s="2">
        <f>ABS(O8757-'PV model'!$B$5)</f>
        <v>23.869485331403666</v>
      </c>
      <c r="Q8757" s="3">
        <f t="shared" si="1503"/>
        <v>91.383613145472708</v>
      </c>
      <c r="R8757" s="3">
        <f t="shared" si="1509"/>
        <v>0</v>
      </c>
      <c r="S8757" s="3">
        <f t="shared" si="1504"/>
        <v>12.348000000000001</v>
      </c>
      <c r="T8757" s="3">
        <f>(0.5*(1-COS(RADIANS(90-$X$3)))*(D8757+E8757)*'PV model'!$B$4)</f>
        <v>0</v>
      </c>
      <c r="U8757" s="3">
        <f t="shared" si="1510"/>
        <v>12.348000000000001</v>
      </c>
      <c r="V8757" s="3">
        <f>('PV model'!$B$13*(U8757/1000)*(1-'PV model'!$B$14*((20+C8757)-25))*'PV model'!$B$10)/'PV model'!$B$12</f>
        <v>1.2441805286400001</v>
      </c>
    </row>
    <row r="8758" spans="1:22" x14ac:dyDescent="0.2">
      <c r="A8758" s="10">
        <f t="shared" si="1505"/>
        <v>365</v>
      </c>
      <c r="B8758" s="10">
        <f t="shared" si="1511"/>
        <v>17</v>
      </c>
      <c r="C8758" s="23">
        <v>2.7</v>
      </c>
      <c r="D8758" s="24">
        <v>0</v>
      </c>
      <c r="E8758" s="24">
        <v>0</v>
      </c>
      <c r="F8758" s="48"/>
      <c r="G8758" s="48"/>
      <c r="H8758" s="1">
        <f t="shared" si="1512"/>
        <v>-23.101403027197332</v>
      </c>
      <c r="I8758" s="1">
        <f t="shared" si="1506"/>
        <v>-3.6050024608063884</v>
      </c>
      <c r="J8758" s="4">
        <f>B8758+('PV model'!$B$3/15)+(I8758/60)</f>
        <v>16.663249958986558</v>
      </c>
      <c r="K8758" s="2">
        <f t="shared" si="1507"/>
        <v>-69.948749384798376</v>
      </c>
      <c r="L8758" s="2">
        <f>DEGREES(ASIN((((COS(RADIANS('PV model'!$B$2))*COS(RADIANS(H8758))*COS(RADIANS(K8758)))+(SIN(RADIANS('PV model'!$B$2))*SIN(RADIANS(H8758)))))))</f>
        <v>-8.3215226993567217</v>
      </c>
      <c r="M8758" s="3">
        <f t="shared" si="1502"/>
        <v>0</v>
      </c>
      <c r="N8758" s="2">
        <f t="shared" si="1508"/>
        <v>-60.838858263680024</v>
      </c>
      <c r="O8758" s="2">
        <f>IF('PV model'!$B$2&gt;0, 180-N8758,IF('PV model'!$B$2&lt;0,0-N8758,N8758))</f>
        <v>240.83885826368004</v>
      </c>
      <c r="P8758" s="2">
        <f>ABS(O8758-'PV model'!$B$5)</f>
        <v>35.838858263680038</v>
      </c>
      <c r="Q8758" s="3">
        <f t="shared" si="1503"/>
        <v>98.321522699356734</v>
      </c>
      <c r="R8758" s="3">
        <f t="shared" si="1509"/>
        <v>0</v>
      </c>
      <c r="S8758" s="3">
        <f t="shared" si="1504"/>
        <v>0</v>
      </c>
      <c r="T8758" s="3">
        <f>(0.5*(1-COS(RADIANS(90-$X$3)))*(D8758+E8758)*'PV model'!$B$4)</f>
        <v>0</v>
      </c>
      <c r="U8758" s="3">
        <f t="shared" si="1510"/>
        <v>0</v>
      </c>
      <c r="V8758" s="3">
        <f>('PV model'!$B$13*(U8758/1000)*(1-'PV model'!$B$14*((20+C8758)-25))*'PV model'!$B$10)/'PV model'!$B$12</f>
        <v>0</v>
      </c>
    </row>
    <row r="8759" spans="1:22" x14ac:dyDescent="0.2">
      <c r="A8759" s="10">
        <f t="shared" si="1505"/>
        <v>365</v>
      </c>
      <c r="B8759" s="10">
        <f t="shared" si="1511"/>
        <v>18</v>
      </c>
      <c r="C8759" s="23">
        <v>2.4</v>
      </c>
      <c r="D8759" s="24">
        <v>0</v>
      </c>
      <c r="E8759" s="24">
        <v>0</v>
      </c>
      <c r="F8759" s="48"/>
      <c r="G8759" s="48"/>
      <c r="H8759" s="1">
        <f t="shared" si="1512"/>
        <v>-23.101403027197332</v>
      </c>
      <c r="I8759" s="1">
        <f t="shared" si="1506"/>
        <v>-3.6050024608063884</v>
      </c>
      <c r="J8759" s="4">
        <f>B8759+('PV model'!$B$3/15)+(I8759/60)</f>
        <v>17.663249958986558</v>
      </c>
      <c r="K8759" s="2">
        <f t="shared" si="1507"/>
        <v>-84.948749384798376</v>
      </c>
      <c r="L8759" s="2">
        <f>DEGREES(ASIN((((COS(RADIANS('PV model'!$B$2))*COS(RADIANS(H8759))*COS(RADIANS(K8759)))+(SIN(RADIANS('PV model'!$B$2))*SIN(RADIANS(H8759)))))))</f>
        <v>-16.110015838213119</v>
      </c>
      <c r="M8759" s="3">
        <f t="shared" si="1502"/>
        <v>0</v>
      </c>
      <c r="N8759" s="2">
        <f t="shared" si="1508"/>
        <v>-72.494950308820322</v>
      </c>
      <c r="O8759" s="2">
        <f>IF('PV model'!$B$2&gt;0, 180-N8759,IF('PV model'!$B$2&lt;0,0-N8759,N8759))</f>
        <v>252.49495030882031</v>
      </c>
      <c r="P8759" s="2">
        <f>ABS(O8759-'PV model'!$B$5)</f>
        <v>47.494950308820307</v>
      </c>
      <c r="Q8759" s="3">
        <f t="shared" si="1503"/>
        <v>106.11001583821313</v>
      </c>
      <c r="R8759" s="3">
        <f t="shared" si="1509"/>
        <v>0</v>
      </c>
      <c r="S8759" s="3">
        <f t="shared" si="1504"/>
        <v>0</v>
      </c>
      <c r="T8759" s="3">
        <f>(0.5*(1-COS(RADIANS(90-$X$3)))*(D8759+E8759)*'PV model'!$B$4)</f>
        <v>0</v>
      </c>
      <c r="U8759" s="3">
        <f t="shared" si="1510"/>
        <v>0</v>
      </c>
      <c r="V8759" s="3">
        <f>('PV model'!$B$13*(U8759/1000)*(1-'PV model'!$B$14*((20+C8759)-25))*'PV model'!$B$10)/'PV model'!$B$12</f>
        <v>0</v>
      </c>
    </row>
    <row r="8760" spans="1:22" x14ac:dyDescent="0.2">
      <c r="A8760" s="10">
        <f t="shared" si="1505"/>
        <v>365</v>
      </c>
      <c r="B8760" s="10">
        <f t="shared" si="1511"/>
        <v>19</v>
      </c>
      <c r="C8760" s="23">
        <v>2.2999999999999998</v>
      </c>
      <c r="D8760" s="24">
        <v>0</v>
      </c>
      <c r="E8760" s="24">
        <v>0</v>
      </c>
      <c r="F8760" s="48"/>
      <c r="G8760" s="48"/>
      <c r="H8760" s="1">
        <f t="shared" si="1512"/>
        <v>-23.101403027197332</v>
      </c>
      <c r="I8760" s="1">
        <f t="shared" si="1506"/>
        <v>-3.6050024608063884</v>
      </c>
      <c r="J8760" s="4">
        <f>B8760+('PV model'!$B$3/15)+(I8760/60)</f>
        <v>18.663249958986558</v>
      </c>
      <c r="K8760" s="2">
        <f t="shared" si="1507"/>
        <v>-99.948749384798376</v>
      </c>
      <c r="L8760" s="2">
        <f>DEGREES(ASIN((((COS(RADIANS('PV model'!$B$2))*COS(RADIANS(H8760))*COS(RADIANS(K8760)))+(SIN(RADIANS('PV model'!$B$2))*SIN(RADIANS(H8760)))))))</f>
        <v>-24.416291446672044</v>
      </c>
      <c r="M8760" s="3">
        <f t="shared" si="1502"/>
        <v>0</v>
      </c>
      <c r="N8760" s="2">
        <f t="shared" si="1508"/>
        <v>-84.247315276856739</v>
      </c>
      <c r="O8760" s="2">
        <f>IF('PV model'!$B$2&gt;0, 180-N8760,IF('PV model'!$B$2&lt;0,0-N8760,N8760))</f>
        <v>264.24731527685674</v>
      </c>
      <c r="P8760" s="2">
        <f>ABS(O8760-'PV model'!$B$5)</f>
        <v>59.247315276856739</v>
      </c>
      <c r="Q8760" s="3">
        <f t="shared" si="1503"/>
        <v>114.41629144667205</v>
      </c>
      <c r="R8760" s="3">
        <f t="shared" si="1509"/>
        <v>0</v>
      </c>
      <c r="S8760" s="3">
        <f t="shared" si="1504"/>
        <v>0</v>
      </c>
      <c r="T8760" s="3">
        <f>(0.5*(1-COS(RADIANS(90-$X$3)))*(D8760+E8760)*'PV model'!$B$4)</f>
        <v>0</v>
      </c>
      <c r="U8760" s="3">
        <f t="shared" si="1510"/>
        <v>0</v>
      </c>
      <c r="V8760" s="3">
        <f>('PV model'!$B$13*(U8760/1000)*(1-'PV model'!$B$14*((20+C8760)-25))*'PV model'!$B$10)/'PV model'!$B$12</f>
        <v>0</v>
      </c>
    </row>
    <row r="8761" spans="1:22" x14ac:dyDescent="0.2">
      <c r="A8761" s="10">
        <f t="shared" si="1505"/>
        <v>365</v>
      </c>
      <c r="B8761" s="10">
        <f t="shared" si="1511"/>
        <v>20</v>
      </c>
      <c r="C8761" s="23">
        <v>2.4</v>
      </c>
      <c r="D8761" s="24">
        <v>0</v>
      </c>
      <c r="E8761" s="24">
        <v>0</v>
      </c>
      <c r="F8761" s="48"/>
      <c r="G8761" s="48"/>
      <c r="H8761" s="1">
        <f t="shared" si="1512"/>
        <v>-23.101403027197332</v>
      </c>
      <c r="I8761" s="1">
        <f t="shared" si="1506"/>
        <v>-3.6050024608063884</v>
      </c>
      <c r="J8761" s="4">
        <f>B8761+('PV model'!$B$3/15)+(I8761/60)</f>
        <v>19.663249958986558</v>
      </c>
      <c r="K8761" s="2">
        <f t="shared" si="1507"/>
        <v>-114.94874938479838</v>
      </c>
      <c r="L8761" s="2">
        <f>DEGREES(ASIN((((COS(RADIANS('PV model'!$B$2))*COS(RADIANS(H8761))*COS(RADIANS(K8761)))+(SIN(RADIANS('PV model'!$B$2))*SIN(RADIANS(H8761)))))))</f>
        <v>-32.895609657304149</v>
      </c>
      <c r="M8761" s="3">
        <f t="shared" si="1502"/>
        <v>0</v>
      </c>
      <c r="N8761" s="2">
        <f t="shared" si="1508"/>
        <v>-83.331022121514124</v>
      </c>
      <c r="O8761" s="2">
        <f>IF('PV model'!$B$2&gt;0, 180-N8761,IF('PV model'!$B$2&lt;0,0-N8761,N8761))</f>
        <v>263.33102212151414</v>
      </c>
      <c r="P8761" s="2">
        <f>ABS(O8761-'PV model'!$B$5)</f>
        <v>58.331022121514138</v>
      </c>
      <c r="Q8761" s="3">
        <f t="shared" si="1503"/>
        <v>122.89560965730415</v>
      </c>
      <c r="R8761" s="3">
        <f t="shared" si="1509"/>
        <v>0</v>
      </c>
      <c r="S8761" s="3">
        <f t="shared" si="1504"/>
        <v>0</v>
      </c>
      <c r="T8761" s="3">
        <f>(0.5*(1-COS(RADIANS(90-$X$3)))*(D8761+E8761)*'PV model'!$B$4)</f>
        <v>0</v>
      </c>
      <c r="U8761" s="3">
        <f t="shared" si="1510"/>
        <v>0</v>
      </c>
      <c r="V8761" s="3">
        <f>('PV model'!$B$13*(U8761/1000)*(1-'PV model'!$B$14*((20+C8761)-25))*'PV model'!$B$10)/'PV model'!$B$12</f>
        <v>0</v>
      </c>
    </row>
    <row r="8762" spans="1:22" x14ac:dyDescent="0.2">
      <c r="A8762" s="10">
        <f t="shared" si="1505"/>
        <v>365</v>
      </c>
      <c r="B8762" s="10">
        <f t="shared" si="1511"/>
        <v>21</v>
      </c>
      <c r="C8762" s="23">
        <v>2.4</v>
      </c>
      <c r="D8762" s="24">
        <v>0</v>
      </c>
      <c r="E8762" s="24">
        <v>0</v>
      </c>
      <c r="F8762" s="48"/>
      <c r="G8762" s="48"/>
      <c r="H8762" s="1">
        <f t="shared" si="1512"/>
        <v>-23.101403027197332</v>
      </c>
      <c r="I8762" s="1">
        <f t="shared" si="1506"/>
        <v>-3.6050024608063884</v>
      </c>
      <c r="J8762" s="4">
        <f>B8762+('PV model'!$B$3/15)+(I8762/60)</f>
        <v>20.663249958986558</v>
      </c>
      <c r="K8762" s="2">
        <f t="shared" si="1507"/>
        <v>-129.94874938479836</v>
      </c>
      <c r="L8762" s="2">
        <f>DEGREES(ASIN((((COS(RADIANS('PV model'!$B$2))*COS(RADIANS(H8762))*COS(RADIANS(K8762)))+(SIN(RADIANS('PV model'!$B$2))*SIN(RADIANS(H8762)))))))</f>
        <v>-41.138453267609044</v>
      </c>
      <c r="M8762" s="3">
        <f t="shared" si="1502"/>
        <v>0</v>
      </c>
      <c r="N8762" s="2">
        <f t="shared" si="1508"/>
        <v>-69.43858910933551</v>
      </c>
      <c r="O8762" s="2">
        <f>IF('PV model'!$B$2&gt;0, 180-N8762,IF('PV model'!$B$2&lt;0,0-N8762,N8762))</f>
        <v>249.43858910933551</v>
      </c>
      <c r="P8762" s="2">
        <f>ABS(O8762-'PV model'!$B$5)</f>
        <v>44.43858910933551</v>
      </c>
      <c r="Q8762" s="3">
        <f t="shared" si="1503"/>
        <v>131.13845326760904</v>
      </c>
      <c r="R8762" s="3">
        <f t="shared" si="1509"/>
        <v>0</v>
      </c>
      <c r="S8762" s="3">
        <f t="shared" si="1504"/>
        <v>0</v>
      </c>
      <c r="T8762" s="3">
        <f>(0.5*(1-COS(RADIANS(90-$X$3)))*(D8762+E8762)*'PV model'!$B$4)</f>
        <v>0</v>
      </c>
      <c r="U8762" s="3">
        <f t="shared" si="1510"/>
        <v>0</v>
      </c>
      <c r="V8762" s="3">
        <f>('PV model'!$B$13*(U8762/1000)*(1-'PV model'!$B$14*((20+C8762)-25))*'PV model'!$B$10)/'PV model'!$B$12</f>
        <v>0</v>
      </c>
    </row>
    <row r="8763" spans="1:22" x14ac:dyDescent="0.2">
      <c r="A8763" s="10">
        <f t="shared" si="1505"/>
        <v>365</v>
      </c>
      <c r="B8763" s="10">
        <f t="shared" si="1511"/>
        <v>22</v>
      </c>
      <c r="C8763" s="23">
        <v>2.2999999999999998</v>
      </c>
      <c r="D8763" s="24">
        <v>0</v>
      </c>
      <c r="E8763" s="24">
        <v>0</v>
      </c>
      <c r="F8763" s="48"/>
      <c r="G8763" s="48"/>
      <c r="H8763" s="1">
        <f t="shared" si="1512"/>
        <v>-23.101403027197332</v>
      </c>
      <c r="I8763" s="1">
        <f t="shared" si="1506"/>
        <v>-3.6050024608063884</v>
      </c>
      <c r="J8763" s="4">
        <f>B8763+('PV model'!$B$3/15)+(I8763/60)</f>
        <v>21.663249958986558</v>
      </c>
      <c r="K8763" s="2">
        <f t="shared" si="1507"/>
        <v>-144.94874938479836</v>
      </c>
      <c r="L8763" s="2">
        <f>DEGREES(ASIN((((COS(RADIANS('PV model'!$B$2))*COS(RADIANS(H8763))*COS(RADIANS(K8763)))+(SIN(RADIANS('PV model'!$B$2))*SIN(RADIANS(H8763)))))))</f>
        <v>-48.577742001731487</v>
      </c>
      <c r="M8763" s="3">
        <f t="shared" si="1502"/>
        <v>0</v>
      </c>
      <c r="N8763" s="2">
        <f t="shared" si="1508"/>
        <v>-52.982212198731901</v>
      </c>
      <c r="O8763" s="2">
        <f>IF('PV model'!$B$2&gt;0, 180-N8763,IF('PV model'!$B$2&lt;0,0-N8763,N8763))</f>
        <v>232.9822121987319</v>
      </c>
      <c r="P8763" s="2">
        <f>ABS(O8763-'PV model'!$B$5)</f>
        <v>27.982212198731901</v>
      </c>
      <c r="Q8763" s="3">
        <f t="shared" si="1503"/>
        <v>138.57774200173151</v>
      </c>
      <c r="R8763" s="3">
        <f t="shared" si="1509"/>
        <v>0</v>
      </c>
      <c r="S8763" s="3">
        <f t="shared" si="1504"/>
        <v>0</v>
      </c>
      <c r="T8763" s="3">
        <f>(0.5*(1-COS(RADIANS(90-$X$3)))*(D8763+E8763)*'PV model'!$B$4)</f>
        <v>0</v>
      </c>
      <c r="U8763" s="3">
        <f t="shared" si="1510"/>
        <v>0</v>
      </c>
      <c r="V8763" s="3">
        <f>('PV model'!$B$13*(U8763/1000)*(1-'PV model'!$B$14*((20+C8763)-25))*'PV model'!$B$10)/'PV model'!$B$12</f>
        <v>0</v>
      </c>
    </row>
    <row r="8764" spans="1:22" x14ac:dyDescent="0.2">
      <c r="A8764" s="10">
        <f t="shared" si="1505"/>
        <v>365</v>
      </c>
      <c r="B8764" s="10">
        <f t="shared" si="1511"/>
        <v>23</v>
      </c>
      <c r="C8764" s="23">
        <v>2.1</v>
      </c>
      <c r="D8764" s="24">
        <v>0</v>
      </c>
      <c r="E8764" s="24">
        <v>0</v>
      </c>
      <c r="F8764" s="48"/>
      <c r="G8764" s="48"/>
      <c r="H8764" s="1">
        <f t="shared" si="1512"/>
        <v>-23.101403027197332</v>
      </c>
      <c r="I8764" s="1">
        <f t="shared" si="1506"/>
        <v>-3.6050024608063884</v>
      </c>
      <c r="J8764" s="4">
        <f>B8764+('PV model'!$B$3/15)+(I8764/60)</f>
        <v>22.663249958986558</v>
      </c>
      <c r="K8764" s="2">
        <f t="shared" si="1507"/>
        <v>-159.94874938479836</v>
      </c>
      <c r="L8764" s="2">
        <f>DEGREES(ASIN((((COS(RADIANS('PV model'!$B$2))*COS(RADIANS(H8764))*COS(RADIANS(K8764)))+(SIN(RADIANS('PV model'!$B$2))*SIN(RADIANS(H8764)))))))</f>
        <v>-54.366679693147375</v>
      </c>
      <c r="M8764" s="3">
        <f t="shared" si="1502"/>
        <v>0</v>
      </c>
      <c r="N8764" s="2">
        <f t="shared" si="1508"/>
        <v>-32.77313212492551</v>
      </c>
      <c r="O8764" s="2">
        <f>IF('PV model'!$B$2&gt;0, 180-N8764,IF('PV model'!$B$2&lt;0,0-N8764,N8764))</f>
        <v>212.7731321249255</v>
      </c>
      <c r="P8764" s="2">
        <f>ABS(O8764-'PV model'!$B$5)</f>
        <v>7.7731321249254961</v>
      </c>
      <c r="Q8764" s="3">
        <f t="shared" si="1503"/>
        <v>144.36667969314738</v>
      </c>
      <c r="R8764" s="3">
        <f t="shared" si="1509"/>
        <v>0</v>
      </c>
      <c r="S8764" s="3">
        <f t="shared" si="1504"/>
        <v>0</v>
      </c>
      <c r="T8764" s="3">
        <f>(0.5*(1-COS(RADIANS(90-$X$3)))*(D8764+E8764)*'PV model'!$B$4)</f>
        <v>0</v>
      </c>
      <c r="U8764" s="3">
        <f t="shared" si="1510"/>
        <v>0</v>
      </c>
      <c r="V8764" s="3">
        <f>('PV model'!$B$13*(U8764/1000)*(1-'PV model'!$B$14*((20+C8764)-25))*'PV model'!$B$10)/'PV model'!$B$12</f>
        <v>0</v>
      </c>
    </row>
    <row r="8765" spans="1:22" x14ac:dyDescent="0.2">
      <c r="A8765" s="10">
        <f t="shared" si="1505"/>
        <v>365</v>
      </c>
      <c r="B8765" s="10">
        <f t="shared" si="1511"/>
        <v>24</v>
      </c>
      <c r="C8765" s="23">
        <v>1.9</v>
      </c>
      <c r="D8765" s="24">
        <v>0</v>
      </c>
      <c r="E8765" s="24">
        <v>0</v>
      </c>
      <c r="F8765" s="48"/>
      <c r="G8765" s="48"/>
      <c r="H8765" s="1">
        <f t="shared" si="1512"/>
        <v>-23.101403027197332</v>
      </c>
      <c r="I8765" s="1">
        <f t="shared" si="1506"/>
        <v>-3.6050024608063884</v>
      </c>
      <c r="J8765" s="4">
        <f>B8765+('PV model'!$B$3/15)+(I8765/60)</f>
        <v>23.663249958986558</v>
      </c>
      <c r="K8765" s="2">
        <f t="shared" si="1507"/>
        <v>-174.94874938479836</v>
      </c>
      <c r="L8765" s="2">
        <f>DEGREES(ASIN((((COS(RADIANS('PV model'!$B$2))*COS(RADIANS(H8765))*COS(RADIANS(K8765)))+(SIN(RADIANS('PV model'!$B$2))*SIN(RADIANS(H8765)))))))</f>
        <v>-57.385679339122809</v>
      </c>
      <c r="M8765" s="3">
        <f t="shared" si="1502"/>
        <v>0</v>
      </c>
      <c r="N8765" s="2">
        <f t="shared" si="1508"/>
        <v>-8.6419033386571407</v>
      </c>
      <c r="O8765" s="2">
        <f>IF('PV model'!$B$2&gt;0, 180-N8765,IF('PV model'!$B$2&lt;0,0-N8765,N8765))</f>
        <v>188.64190333865713</v>
      </c>
      <c r="P8765" s="2">
        <f>ABS(O8765-'PV model'!$B$5)</f>
        <v>16.35809666134287</v>
      </c>
      <c r="Q8765" s="3">
        <f t="shared" si="1503"/>
        <v>147.38567933912282</v>
      </c>
      <c r="R8765" s="3">
        <f t="shared" si="1509"/>
        <v>0</v>
      </c>
      <c r="S8765" s="3">
        <f t="shared" si="1504"/>
        <v>0</v>
      </c>
      <c r="T8765" s="3">
        <f>(0.5*(1-COS(RADIANS(90-$X$3)))*(D8765+E8765)*'PV model'!$B$4)</f>
        <v>0</v>
      </c>
      <c r="U8765" s="3">
        <f t="shared" si="1510"/>
        <v>0</v>
      </c>
      <c r="V8765" s="3">
        <f>('PV model'!$B$13*(U8765/1000)*(1-'PV model'!$B$14*((20+C8765)-25))*'PV model'!$B$10)/'PV model'!$B$12</f>
        <v>0</v>
      </c>
    </row>
  </sheetData>
  <mergeCells count="3">
    <mergeCell ref="H1:V1"/>
    <mergeCell ref="C1:E1"/>
    <mergeCell ref="X1:AB1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92"/>
  <sheetViews>
    <sheetView tabSelected="1" workbookViewId="0"/>
  </sheetViews>
  <sheetFormatPr defaultRowHeight="12.75" x14ac:dyDescent="0.2"/>
  <cols>
    <col min="1" max="1" width="24" bestFit="1" customWidth="1"/>
    <col min="2" max="2" width="11.28515625" customWidth="1"/>
    <col min="4" max="4" width="18.5703125" bestFit="1" customWidth="1"/>
    <col min="5" max="5" width="22.28515625" style="11" bestFit="1" customWidth="1"/>
    <col min="6" max="6" width="23.28515625" bestFit="1" customWidth="1"/>
    <col min="7" max="7" width="25.7109375" bestFit="1" customWidth="1"/>
    <col min="8" max="8" width="16" bestFit="1" customWidth="1"/>
    <col min="9" max="9" width="16" customWidth="1"/>
    <col min="10" max="10" width="16.42578125" bestFit="1" customWidth="1"/>
    <col min="11" max="12" width="12.28515625" bestFit="1" customWidth="1"/>
  </cols>
  <sheetData>
    <row r="1" spans="1:5" x14ac:dyDescent="0.2">
      <c r="A1" s="42" t="s">
        <v>26</v>
      </c>
      <c r="B1" s="43"/>
      <c r="D1" s="13" t="s">
        <v>45</v>
      </c>
      <c r="E1" s="13" t="s">
        <v>77</v>
      </c>
    </row>
    <row r="2" spans="1:5" x14ac:dyDescent="0.2">
      <c r="A2" s="44" t="s">
        <v>24</v>
      </c>
      <c r="B2" s="45">
        <v>55.5</v>
      </c>
      <c r="D2" s="12">
        <v>0</v>
      </c>
      <c r="E2" s="29">
        <v>144.99310098018574</v>
      </c>
    </row>
    <row r="3" spans="1:5" x14ac:dyDescent="0.2">
      <c r="A3" s="44" t="s">
        <v>25</v>
      </c>
      <c r="B3" s="45">
        <v>-4.1500000000000004</v>
      </c>
      <c r="D3" s="12">
        <v>1</v>
      </c>
      <c r="E3" s="29">
        <v>146.40890177780312</v>
      </c>
    </row>
    <row r="4" spans="1:5" x14ac:dyDescent="0.2">
      <c r="A4" s="46" t="s">
        <v>33</v>
      </c>
      <c r="B4" s="45">
        <v>0.2</v>
      </c>
      <c r="D4" s="12">
        <v>2</v>
      </c>
      <c r="E4" s="29">
        <v>147.79235848051465</v>
      </c>
    </row>
    <row r="5" spans="1:5" x14ac:dyDescent="0.2">
      <c r="A5" s="46" t="s">
        <v>78</v>
      </c>
      <c r="B5" s="45">
        <v>205</v>
      </c>
      <c r="D5" s="12">
        <v>3</v>
      </c>
      <c r="E5" s="29">
        <v>149.1429755215571</v>
      </c>
    </row>
    <row r="6" spans="1:5" x14ac:dyDescent="0.2">
      <c r="A6" s="47" t="s">
        <v>69</v>
      </c>
      <c r="B6" s="55"/>
      <c r="D6" s="12">
        <v>4</v>
      </c>
      <c r="E6" s="29">
        <v>150.46026734864049</v>
      </c>
    </row>
    <row r="7" spans="1:5" x14ac:dyDescent="0.2">
      <c r="D7" s="12">
        <v>5</v>
      </c>
      <c r="E7" s="29">
        <v>151.74375875995088</v>
      </c>
    </row>
    <row r="8" spans="1:5" x14ac:dyDescent="0.2">
      <c r="A8" s="36" t="s">
        <v>23</v>
      </c>
      <c r="B8" s="37"/>
      <c r="D8" s="12">
        <v>6</v>
      </c>
      <c r="E8" s="29">
        <v>152.99298523542768</v>
      </c>
    </row>
    <row r="9" spans="1:5" x14ac:dyDescent="0.2">
      <c r="A9" s="38" t="s">
        <v>47</v>
      </c>
      <c r="B9" s="34"/>
      <c r="D9" s="12">
        <v>7</v>
      </c>
      <c r="E9" s="29">
        <v>154.207493262345</v>
      </c>
    </row>
    <row r="10" spans="1:5" x14ac:dyDescent="0.2">
      <c r="A10" s="38" t="s">
        <v>72</v>
      </c>
      <c r="B10" s="53">
        <f>VLOOKUP(Data!$AA$3,'Module information'!$A$2:$K$9, 3,FALSE)</f>
        <v>2</v>
      </c>
      <c r="D10" s="12">
        <v>8</v>
      </c>
      <c r="E10" s="29">
        <v>155.38684065427731</v>
      </c>
    </row>
    <row r="11" spans="1:5" x14ac:dyDescent="0.2">
      <c r="A11" s="38" t="s">
        <v>73</v>
      </c>
      <c r="B11" s="53">
        <f>VLOOKUP(Data!$AA$3,'Module information'!$A$2:$K$9, 4,FALSE)</f>
        <v>1</v>
      </c>
      <c r="D11" s="12">
        <v>9</v>
      </c>
      <c r="E11" s="29">
        <v>156.53059686254116</v>
      </c>
    </row>
    <row r="12" spans="1:5" x14ac:dyDescent="0.2">
      <c r="A12" s="38" t="s">
        <v>61</v>
      </c>
      <c r="B12" s="39">
        <f>VLOOKUP(Data!$AA$3,'Module information'!$A$2:$K$9, 5,FALSE)</f>
        <v>2</v>
      </c>
      <c r="D12" s="12">
        <v>10</v>
      </c>
      <c r="E12" s="29">
        <v>157.63834327927091</v>
      </c>
    </row>
    <row r="13" spans="1:5" x14ac:dyDescent="0.2">
      <c r="A13" s="38" t="s">
        <v>42</v>
      </c>
      <c r="B13" s="53">
        <f>VLOOKUP(Data!$AA$3,'Module information'!$A$2:$G$9, 6,FALSE)</f>
        <v>99.96</v>
      </c>
      <c r="D13" s="12">
        <v>11</v>
      </c>
      <c r="E13" s="29">
        <v>158.70967353129848</v>
      </c>
    </row>
    <row r="14" spans="1:5" x14ac:dyDescent="0.2">
      <c r="A14" s="40" t="s">
        <v>50</v>
      </c>
      <c r="B14" s="41">
        <f>VLOOKUP(Data!$AA$3,'Module information'!$A$2:$G$9, 7,FALSE)</f>
        <v>4.0000000000000001E-3</v>
      </c>
      <c r="D14" s="12">
        <v>12</v>
      </c>
      <c r="E14" s="29">
        <v>159.74419376409102</v>
      </c>
    </row>
    <row r="15" spans="1:5" x14ac:dyDescent="0.2">
      <c r="D15" s="12">
        <v>13</v>
      </c>
      <c r="E15" s="29">
        <v>160.74152291502054</v>
      </c>
    </row>
    <row r="16" spans="1:5" x14ac:dyDescent="0.2">
      <c r="A16" s="30" t="s">
        <v>63</v>
      </c>
      <c r="B16" s="31"/>
      <c r="D16" s="12">
        <v>14</v>
      </c>
      <c r="E16" s="29">
        <v>161.70129297531946</v>
      </c>
    </row>
    <row r="17" spans="1:5" x14ac:dyDescent="0.2">
      <c r="A17" s="32" t="s">
        <v>44</v>
      </c>
      <c r="B17" s="33">
        <f>INDEX(D2:D92,MATCH(TRUE,INDEX(E2:E92= B$18,0),0))</f>
        <v>37</v>
      </c>
      <c r="D17" s="12">
        <v>15</v>
      </c>
      <c r="E17" s="29">
        <v>162.62314924011991</v>
      </c>
    </row>
    <row r="18" spans="1:5" x14ac:dyDescent="0.2">
      <c r="A18" s="32" t="s">
        <v>75</v>
      </c>
      <c r="B18" s="54">
        <f>MAX(E2:E92)</f>
        <v>172.77465986545101</v>
      </c>
      <c r="D18" s="12">
        <v>16</v>
      </c>
      <c r="E18" s="29">
        <v>163.50675054604761</v>
      </c>
    </row>
    <row r="19" spans="1:5" x14ac:dyDescent="0.2">
      <c r="A19" s="32" t="s">
        <v>76</v>
      </c>
      <c r="B19" s="54">
        <f>B18*B12</f>
        <v>345.54931973090203</v>
      </c>
      <c r="D19" s="12">
        <v>17</v>
      </c>
      <c r="E19" s="29">
        <v>164.35176949589246</v>
      </c>
    </row>
    <row r="20" spans="1:5" x14ac:dyDescent="0.2">
      <c r="A20" s="35" t="s">
        <v>80</v>
      </c>
      <c r="B20" s="52">
        <f>Data!AB3</f>
        <v>7.4318884277255695</v>
      </c>
      <c r="D20" s="12">
        <v>18</v>
      </c>
      <c r="E20" s="29">
        <v>165.15789266995228</v>
      </c>
    </row>
    <row r="21" spans="1:5" x14ac:dyDescent="0.2">
      <c r="D21" s="12">
        <v>19</v>
      </c>
      <c r="E21" s="29">
        <v>165.92482082371745</v>
      </c>
    </row>
    <row r="22" spans="1:5" x14ac:dyDescent="0.2">
      <c r="D22" s="12">
        <v>20</v>
      </c>
      <c r="E22" s="29">
        <v>166.65226907161119</v>
      </c>
    </row>
    <row r="23" spans="1:5" x14ac:dyDescent="0.2">
      <c r="D23" s="12">
        <v>21</v>
      </c>
      <c r="E23" s="29">
        <v>167.33996705659408</v>
      </c>
    </row>
    <row r="24" spans="1:5" x14ac:dyDescent="0.2">
      <c r="D24" s="12">
        <v>22</v>
      </c>
      <c r="E24" s="29">
        <v>167.98765910549758</v>
      </c>
    </row>
    <row r="25" spans="1:5" x14ac:dyDescent="0.2">
      <c r="D25" s="12">
        <v>23</v>
      </c>
      <c r="E25" s="29">
        <v>168.59510436999761</v>
      </c>
    </row>
    <row r="26" spans="1:5" x14ac:dyDescent="0.2">
      <c r="D26" s="12">
        <v>24</v>
      </c>
      <c r="E26" s="29">
        <v>169.1620769532534</v>
      </c>
    </row>
    <row r="27" spans="1:5" x14ac:dyDescent="0.2">
      <c r="D27" s="12">
        <v>25</v>
      </c>
      <c r="E27" s="29">
        <v>169.68836602224673</v>
      </c>
    </row>
    <row r="28" spans="1:5" x14ac:dyDescent="0.2">
      <c r="D28" s="12">
        <v>26</v>
      </c>
      <c r="E28" s="29">
        <v>170.17377590596138</v>
      </c>
    </row>
    <row r="29" spans="1:5" x14ac:dyDescent="0.2">
      <c r="D29" s="12">
        <v>27</v>
      </c>
      <c r="E29" s="29">
        <v>170.61812617957128</v>
      </c>
    </row>
    <row r="30" spans="1:5" x14ac:dyDescent="0.2">
      <c r="D30" s="12">
        <v>28</v>
      </c>
      <c r="E30" s="29">
        <v>171.02125173489082</v>
      </c>
    </row>
    <row r="31" spans="1:5" x14ac:dyDescent="0.2">
      <c r="D31" s="12">
        <v>29</v>
      </c>
      <c r="E31" s="29">
        <v>171.38300283736896</v>
      </c>
    </row>
    <row r="32" spans="1:5" x14ac:dyDescent="0.2">
      <c r="D32" s="12">
        <v>30</v>
      </c>
      <c r="E32" s="29">
        <v>171.70324516996499</v>
      </c>
    </row>
    <row r="33" spans="4:5" x14ac:dyDescent="0.2">
      <c r="D33" s="12">
        <v>31</v>
      </c>
      <c r="E33" s="29">
        <v>171.98185986431818</v>
      </c>
    </row>
    <row r="34" spans="4:5" x14ac:dyDescent="0.2">
      <c r="D34" s="12">
        <v>32</v>
      </c>
      <c r="E34" s="29">
        <v>172.21874351961182</v>
      </c>
    </row>
    <row r="35" spans="4:5" x14ac:dyDescent="0.2">
      <c r="D35" s="12">
        <v>33</v>
      </c>
      <c r="E35" s="29">
        <v>172.41380820961794</v>
      </c>
    </row>
    <row r="36" spans="4:5" x14ac:dyDescent="0.2">
      <c r="D36" s="12">
        <v>34</v>
      </c>
      <c r="E36" s="29">
        <v>172.56698147842152</v>
      </c>
    </row>
    <row r="37" spans="4:5" x14ac:dyDescent="0.2">
      <c r="D37" s="12">
        <v>35</v>
      </c>
      <c r="E37" s="29">
        <v>172.67820632534256</v>
      </c>
    </row>
    <row r="38" spans="4:5" x14ac:dyDescent="0.2">
      <c r="D38" s="12">
        <v>36</v>
      </c>
      <c r="E38" s="29">
        <v>172.74744117962703</v>
      </c>
    </row>
    <row r="39" spans="4:5" x14ac:dyDescent="0.2">
      <c r="D39" s="12">
        <v>37</v>
      </c>
      <c r="E39" s="29">
        <v>172.77465986545101</v>
      </c>
    </row>
    <row r="40" spans="4:5" x14ac:dyDescent="0.2">
      <c r="D40" s="12">
        <v>38</v>
      </c>
      <c r="E40" s="29">
        <v>172.75985155783761</v>
      </c>
    </row>
    <row r="41" spans="4:5" x14ac:dyDescent="0.2">
      <c r="D41" s="12">
        <v>39</v>
      </c>
      <c r="E41" s="29">
        <v>172.70302073006988</v>
      </c>
    </row>
    <row r="42" spans="4:5" x14ac:dyDescent="0.2">
      <c r="D42" s="12">
        <v>40</v>
      </c>
      <c r="E42" s="29">
        <v>172.60418709319455</v>
      </c>
    </row>
    <row r="43" spans="4:5" x14ac:dyDescent="0.2">
      <c r="D43" s="12">
        <v>41</v>
      </c>
      <c r="E43" s="29">
        <v>172.46338552819157</v>
      </c>
    </row>
    <row r="44" spans="4:5" x14ac:dyDescent="0.2">
      <c r="D44" s="12">
        <v>42</v>
      </c>
      <c r="E44" s="29">
        <v>172.28066601141074</v>
      </c>
    </row>
    <row r="45" spans="4:5" x14ac:dyDescent="0.2">
      <c r="D45" s="12">
        <v>43</v>
      </c>
      <c r="E45" s="29">
        <v>172.05609353381959</v>
      </c>
    </row>
    <row r="46" spans="4:5" x14ac:dyDescent="0.2">
      <c r="D46" s="12">
        <v>44</v>
      </c>
      <c r="E46" s="29">
        <v>171.78974801462729</v>
      </c>
    </row>
    <row r="47" spans="4:5" x14ac:dyDescent="0.2">
      <c r="D47" s="12">
        <v>45</v>
      </c>
      <c r="E47" s="29">
        <v>171.48172420980194</v>
      </c>
    </row>
    <row r="48" spans="4:5" x14ac:dyDescent="0.2">
      <c r="D48" s="12">
        <v>46</v>
      </c>
      <c r="E48" s="29">
        <v>171.13213161598063</v>
      </c>
    </row>
    <row r="49" spans="4:5" x14ac:dyDescent="0.2">
      <c r="D49" s="12">
        <v>47</v>
      </c>
      <c r="E49" s="29">
        <v>170.74109437024356</v>
      </c>
    </row>
    <row r="50" spans="4:5" x14ac:dyDescent="0.2">
      <c r="D50" s="12">
        <v>48</v>
      </c>
      <c r="E50" s="29">
        <v>170.30875114618266</v>
      </c>
    </row>
    <row r="51" spans="4:5" x14ac:dyDescent="0.2">
      <c r="D51" s="12">
        <v>49</v>
      </c>
      <c r="E51" s="29">
        <v>169.8352550466538</v>
      </c>
    </row>
    <row r="52" spans="4:5" x14ac:dyDescent="0.2">
      <c r="D52" s="12">
        <v>50</v>
      </c>
      <c r="E52" s="29">
        <v>169.32077349357115</v>
      </c>
    </row>
    <row r="53" spans="4:5" x14ac:dyDescent="0.2">
      <c r="D53" s="12">
        <v>51</v>
      </c>
      <c r="E53" s="29">
        <v>168.76548811504881</v>
      </c>
    </row>
    <row r="54" spans="4:5" x14ac:dyDescent="0.2">
      <c r="D54" s="12">
        <v>52</v>
      </c>
      <c r="E54" s="29">
        <v>168.16959463014595</v>
      </c>
    </row>
    <row r="55" spans="4:5" x14ac:dyDescent="0.2">
      <c r="D55" s="12">
        <v>53</v>
      </c>
      <c r="E55" s="29">
        <v>167.5333027314351</v>
      </c>
    </row>
    <row r="56" spans="4:5" x14ac:dyDescent="0.2">
      <c r="D56" s="12">
        <v>54</v>
      </c>
      <c r="E56" s="29">
        <v>166.85683596554557</v>
      </c>
    </row>
    <row r="57" spans="4:5" x14ac:dyDescent="0.2">
      <c r="D57" s="12">
        <v>55</v>
      </c>
      <c r="E57" s="29">
        <v>166.14043161179745</v>
      </c>
    </row>
    <row r="58" spans="4:5" x14ac:dyDescent="0.2">
      <c r="D58" s="12">
        <v>56</v>
      </c>
      <c r="E58" s="29">
        <v>165.38434055898281</v>
      </c>
    </row>
    <row r="59" spans="4:5" x14ac:dyDescent="0.2">
      <c r="D59" s="12">
        <v>57</v>
      </c>
      <c r="E59" s="29">
        <v>164.5888271802898</v>
      </c>
    </row>
    <row r="60" spans="4:5" x14ac:dyDescent="0.2">
      <c r="D60" s="12">
        <v>58</v>
      </c>
      <c r="E60" s="29">
        <v>163.75416920634436</v>
      </c>
    </row>
    <row r="61" spans="4:5" x14ac:dyDescent="0.2">
      <c r="D61" s="12">
        <v>59</v>
      </c>
      <c r="E61" s="29">
        <v>162.88065759623925</v>
      </c>
    </row>
    <row r="62" spans="4:5" x14ac:dyDescent="0.2">
      <c r="D62" s="12">
        <v>60</v>
      </c>
      <c r="E62" s="29">
        <v>161.96859640643035</v>
      </c>
    </row>
    <row r="63" spans="4:5" x14ac:dyDescent="0.2">
      <c r="D63" s="12">
        <v>61</v>
      </c>
      <c r="E63" s="29">
        <v>161.01830265728805</v>
      </c>
    </row>
    <row r="64" spans="4:5" x14ac:dyDescent="0.2">
      <c r="D64" s="12">
        <v>62</v>
      </c>
      <c r="E64" s="29">
        <v>160.03010619706183</v>
      </c>
    </row>
    <row r="65" spans="4:5" x14ac:dyDescent="0.2">
      <c r="D65" s="12">
        <v>63</v>
      </c>
      <c r="E65" s="29">
        <v>159.00434956297889</v>
      </c>
    </row>
    <row r="66" spans="4:5" x14ac:dyDescent="0.2">
      <c r="D66" s="12">
        <v>64</v>
      </c>
      <c r="E66" s="29">
        <v>157.94138783913627</v>
      </c>
    </row>
    <row r="67" spans="4:5" x14ac:dyDescent="0.2">
      <c r="D67" s="12">
        <v>65</v>
      </c>
      <c r="E67" s="29">
        <v>156.84158851083444</v>
      </c>
    </row>
    <row r="68" spans="4:5" x14ac:dyDescent="0.2">
      <c r="D68" s="12">
        <v>66</v>
      </c>
      <c r="E68" s="29">
        <v>155.70533131494719</v>
      </c>
    </row>
    <row r="69" spans="4:5" x14ac:dyDescent="0.2">
      <c r="D69" s="12">
        <v>67</v>
      </c>
      <c r="E69" s="29">
        <v>154.5330080859016</v>
      </c>
    </row>
    <row r="70" spans="4:5" x14ac:dyDescent="0.2">
      <c r="D70" s="12">
        <v>68</v>
      </c>
      <c r="E70" s="29">
        <v>153.32502259681533</v>
      </c>
    </row>
    <row r="71" spans="4:5" x14ac:dyDescent="0.2">
      <c r="D71" s="12">
        <v>69</v>
      </c>
      <c r="E71" s="29">
        <v>152.08179039532513</v>
      </c>
    </row>
    <row r="72" spans="4:5" x14ac:dyDescent="0.2">
      <c r="D72" s="12">
        <v>70</v>
      </c>
      <c r="E72" s="29">
        <v>150.80373863360259</v>
      </c>
    </row>
    <row r="73" spans="4:5" x14ac:dyDescent="0.2">
      <c r="D73" s="12">
        <v>71</v>
      </c>
      <c r="E73" s="29">
        <v>149.49130589208752</v>
      </c>
    </row>
    <row r="74" spans="4:5" x14ac:dyDescent="0.2">
      <c r="D74" s="12">
        <v>72</v>
      </c>
      <c r="E74" s="29">
        <v>148.14494199640566</v>
      </c>
    </row>
    <row r="75" spans="4:5" x14ac:dyDescent="0.2">
      <c r="D75" s="12">
        <v>73</v>
      </c>
      <c r="E75" s="29">
        <v>146.76510782699913</v>
      </c>
    </row>
    <row r="76" spans="4:5" x14ac:dyDescent="0.2">
      <c r="D76" s="12">
        <v>74</v>
      </c>
      <c r="E76" s="29">
        <v>145.35227512095756</v>
      </c>
    </row>
    <row r="77" spans="4:5" x14ac:dyDescent="0.2">
      <c r="D77" s="12">
        <v>75</v>
      </c>
      <c r="E77" s="29">
        <v>143.90692626557677</v>
      </c>
    </row>
    <row r="78" spans="4:5" x14ac:dyDescent="0.2">
      <c r="D78" s="12">
        <v>76</v>
      </c>
      <c r="E78" s="29">
        <v>142.42955408318272</v>
      </c>
    </row>
    <row r="79" spans="4:5" x14ac:dyDescent="0.2">
      <c r="D79" s="12">
        <v>77</v>
      </c>
      <c r="E79" s="29">
        <v>140.92066160679147</v>
      </c>
    </row>
    <row r="80" spans="4:5" x14ac:dyDescent="0.2">
      <c r="D80" s="12">
        <v>78</v>
      </c>
      <c r="E80" s="29">
        <v>139.3807618461731</v>
      </c>
    </row>
    <row r="81" spans="4:5" x14ac:dyDescent="0.2">
      <c r="D81" s="12">
        <v>79</v>
      </c>
      <c r="E81" s="29">
        <v>137.81037754398469</v>
      </c>
    </row>
    <row r="82" spans="4:5" x14ac:dyDescent="0.2">
      <c r="D82" s="12">
        <v>80</v>
      </c>
      <c r="E82" s="29">
        <v>136.2100409216084</v>
      </c>
    </row>
    <row r="83" spans="4:5" x14ac:dyDescent="0.2">
      <c r="D83" s="12">
        <v>81</v>
      </c>
      <c r="E83" s="29">
        <v>134.58029341443549</v>
      </c>
    </row>
    <row r="84" spans="4:5" x14ac:dyDescent="0.2">
      <c r="D84" s="12">
        <v>82</v>
      </c>
      <c r="E84" s="29">
        <v>132.92168539634713</v>
      </c>
    </row>
    <row r="85" spans="4:5" x14ac:dyDescent="0.2">
      <c r="D85" s="12">
        <v>83</v>
      </c>
      <c r="E85" s="29">
        <v>131.23477589323232</v>
      </c>
    </row>
    <row r="86" spans="4:5" x14ac:dyDescent="0.2">
      <c r="D86" s="12">
        <v>84</v>
      </c>
      <c r="E86" s="29">
        <v>129.52013228541284</v>
      </c>
    </row>
    <row r="87" spans="4:5" x14ac:dyDescent="0.2">
      <c r="D87" s="12">
        <v>85</v>
      </c>
      <c r="E87" s="29">
        <v>127.77832999894081</v>
      </c>
    </row>
    <row r="88" spans="4:5" x14ac:dyDescent="0.2">
      <c r="D88" s="12">
        <v>86</v>
      </c>
      <c r="E88" s="29">
        <v>126.00995218577908</v>
      </c>
    </row>
    <row r="89" spans="4:5" x14ac:dyDescent="0.2">
      <c r="D89" s="12">
        <v>87</v>
      </c>
      <c r="E89" s="29">
        <v>124.21558939295936</v>
      </c>
    </row>
    <row r="90" spans="4:5" x14ac:dyDescent="0.2">
      <c r="D90" s="12">
        <v>88</v>
      </c>
      <c r="E90" s="29">
        <v>122.39583922088704</v>
      </c>
    </row>
    <row r="91" spans="4:5" x14ac:dyDescent="0.2">
      <c r="D91" s="12">
        <v>89</v>
      </c>
      <c r="E91" s="29">
        <v>120.55130597103994</v>
      </c>
    </row>
    <row r="92" spans="4:5" x14ac:dyDescent="0.2">
      <c r="D92" s="12">
        <v>90</v>
      </c>
      <c r="E92" s="29">
        <v>118.68260028337571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te_angle">
          <controlPr defaultSize="0" autoLine="0" autoPict="0" r:id="rId5">
            <anchor moveWithCells="1">
              <from>
                <xdr:col>0</xdr:col>
                <xdr:colOff>0</xdr:colOff>
                <xdr:row>20</xdr:row>
                <xdr:rowOff>152400</xdr:rowOff>
              </from>
              <to>
                <xdr:col>1</xdr:col>
                <xdr:colOff>742950</xdr:colOff>
                <xdr:row>23</xdr:row>
                <xdr:rowOff>0</xdr:rowOff>
              </to>
            </anchor>
          </controlPr>
        </control>
      </mc:Choice>
      <mc:Fallback>
        <control shapeId="1025" r:id="rId4" name="Calculate_angle"/>
      </mc:Fallback>
    </mc:AlternateContent>
    <mc:AlternateContent xmlns:mc="http://schemas.openxmlformats.org/markup-compatibility/2006">
      <mc:Choice Requires="x14">
        <control shapeId="1026" r:id="rId6" name="Check Box 2">
          <controlPr defaultSize="0" autoFill="0" autoLine="0" autoPict="0">
            <anchor moveWithCells="1">
              <from>
                <xdr:col>1</xdr:col>
                <xdr:colOff>514350</xdr:colOff>
                <xdr:row>4</xdr:row>
                <xdr:rowOff>123825</xdr:rowOff>
              </from>
              <to>
                <xdr:col>2</xdr:col>
                <xdr:colOff>66675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Drop Down 3">
          <controlPr defaultSize="0" autoLine="0" autoPict="0">
            <anchor moveWithCells="1">
              <from>
                <xdr:col>1</xdr:col>
                <xdr:colOff>0</xdr:colOff>
                <xdr:row>7</xdr:row>
                <xdr:rowOff>152400</xdr:rowOff>
              </from>
              <to>
                <xdr:col>1</xdr:col>
                <xdr:colOff>742950</xdr:colOff>
                <xdr:row>9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07462-8F2A-460A-9149-720FCAB6DE0A}">
  <sheetPr codeName="Sheet3"/>
  <dimension ref="A1:M19"/>
  <sheetViews>
    <sheetView workbookViewId="0">
      <selection activeCell="H3" sqref="H3"/>
    </sheetView>
  </sheetViews>
  <sheetFormatPr defaultRowHeight="12.75" x14ac:dyDescent="0.2"/>
  <cols>
    <col min="1" max="1" width="5.28515625" style="20" bestFit="1" customWidth="1"/>
    <col min="2" max="2" width="16.5703125" bestFit="1" customWidth="1"/>
    <col min="3" max="3" width="9.7109375" bestFit="1" customWidth="1"/>
    <col min="4" max="4" width="8.5703125" bestFit="1" customWidth="1"/>
    <col min="5" max="5" width="9.5703125" style="17" bestFit="1" customWidth="1"/>
    <col min="6" max="6" width="8.140625" style="17" bestFit="1" customWidth="1"/>
    <col min="7" max="7" width="16.5703125" style="28" bestFit="1" customWidth="1"/>
    <col min="8" max="8" width="22.28515625" bestFit="1" customWidth="1"/>
    <col min="9" max="9" width="22.140625" bestFit="1" customWidth="1"/>
    <col min="10" max="10" width="20" bestFit="1" customWidth="1"/>
    <col min="11" max="11" width="19.7109375" bestFit="1" customWidth="1"/>
  </cols>
  <sheetData>
    <row r="1" spans="1:13" x14ac:dyDescent="0.2">
      <c r="A1" s="18" t="s">
        <v>60</v>
      </c>
      <c r="B1" s="15" t="s">
        <v>49</v>
      </c>
      <c r="C1" s="15" t="s">
        <v>72</v>
      </c>
      <c r="D1" s="15" t="s">
        <v>73</v>
      </c>
      <c r="E1" s="16" t="s">
        <v>53</v>
      </c>
      <c r="F1" s="16" t="s">
        <v>42</v>
      </c>
      <c r="G1" s="27" t="s">
        <v>50</v>
      </c>
      <c r="H1" s="16" t="s">
        <v>66</v>
      </c>
      <c r="I1" s="16" t="s">
        <v>67</v>
      </c>
      <c r="J1" s="16" t="s">
        <v>65</v>
      </c>
      <c r="K1" s="16" t="s">
        <v>68</v>
      </c>
      <c r="M1" s="16"/>
    </row>
    <row r="2" spans="1:13" x14ac:dyDescent="0.2">
      <c r="A2" s="19">
        <v>1</v>
      </c>
      <c r="B2" s="4" t="s">
        <v>64</v>
      </c>
      <c r="C2" s="1">
        <v>2</v>
      </c>
      <c r="D2" s="1">
        <v>1</v>
      </c>
      <c r="E2" s="1">
        <v>2</v>
      </c>
      <c r="F2" s="1">
        <f>H2*I2</f>
        <v>99.96</v>
      </c>
      <c r="G2" s="4">
        <v>4.0000000000000001E-3</v>
      </c>
      <c r="H2" s="1">
        <v>6.8</v>
      </c>
      <c r="I2" s="1">
        <v>14.7</v>
      </c>
      <c r="J2" s="1">
        <v>6.13</v>
      </c>
      <c r="K2" s="1">
        <v>21.6</v>
      </c>
    </row>
    <row r="3" spans="1:13" x14ac:dyDescent="0.2">
      <c r="A3" s="19">
        <v>2</v>
      </c>
      <c r="B3" s="4" t="s">
        <v>54</v>
      </c>
      <c r="C3" s="1">
        <v>1.8055470085267789</v>
      </c>
      <c r="D3" s="1">
        <v>0.90277350426338943</v>
      </c>
      <c r="E3" s="1">
        <v>1.63</v>
      </c>
      <c r="F3" s="1">
        <f t="shared" ref="F3:F9" si="0">H3*I3</f>
        <v>265.05</v>
      </c>
      <c r="G3" s="4">
        <v>4.0000000000000001E-3</v>
      </c>
      <c r="H3" s="1">
        <v>8.5500000000000007</v>
      </c>
      <c r="I3" s="1">
        <v>31</v>
      </c>
      <c r="J3" s="1">
        <v>8.93</v>
      </c>
      <c r="K3" s="1">
        <v>39</v>
      </c>
    </row>
    <row r="4" spans="1:13" x14ac:dyDescent="0.2">
      <c r="A4" s="19">
        <v>3</v>
      </c>
      <c r="B4" s="4" t="s">
        <v>79</v>
      </c>
      <c r="C4" s="1">
        <v>1.8110770276274832</v>
      </c>
      <c r="D4" s="1">
        <v>0.90553851381374162</v>
      </c>
      <c r="E4" s="1">
        <v>1.64</v>
      </c>
      <c r="F4" s="1">
        <f t="shared" si="0"/>
        <v>228.393</v>
      </c>
      <c r="G4" s="4">
        <v>5.0000000000000001E-3</v>
      </c>
      <c r="H4" s="1">
        <v>7.69</v>
      </c>
      <c r="I4" s="1">
        <v>29.7</v>
      </c>
      <c r="J4" s="1">
        <v>8.4700000000000006</v>
      </c>
      <c r="K4" s="1">
        <v>37</v>
      </c>
    </row>
    <row r="5" spans="1:13" x14ac:dyDescent="0.2">
      <c r="A5" s="19">
        <v>4</v>
      </c>
      <c r="B5" s="4" t="s">
        <v>55</v>
      </c>
      <c r="C5" s="1">
        <v>1.6673332000533065</v>
      </c>
      <c r="D5" s="1">
        <v>0.83366660002665327</v>
      </c>
      <c r="E5" s="1">
        <v>1.39</v>
      </c>
      <c r="F5" s="1">
        <f t="shared" si="0"/>
        <v>245.61599999999999</v>
      </c>
      <c r="G5" s="4">
        <v>3.0000000000000001E-3</v>
      </c>
      <c r="H5" s="1">
        <v>7.14</v>
      </c>
      <c r="I5" s="1">
        <v>34.4</v>
      </c>
      <c r="J5" s="1">
        <v>7.73</v>
      </c>
      <c r="K5" s="1">
        <v>42.7</v>
      </c>
    </row>
    <row r="6" spans="1:13" x14ac:dyDescent="0.2">
      <c r="A6" s="19">
        <v>5</v>
      </c>
      <c r="B6" s="4" t="s">
        <v>56</v>
      </c>
      <c r="C6" s="1">
        <v>1.70293863659264</v>
      </c>
      <c r="D6" s="1">
        <v>0.85146931829632</v>
      </c>
      <c r="E6" s="1">
        <v>1.45</v>
      </c>
      <c r="F6" s="1">
        <f t="shared" si="0"/>
        <v>99.924999999999997</v>
      </c>
      <c r="G6" s="4">
        <v>8.0000000000000002E-3</v>
      </c>
      <c r="H6" s="1">
        <v>5.71</v>
      </c>
      <c r="I6" s="1">
        <v>17.5</v>
      </c>
      <c r="J6" s="1">
        <v>6.79</v>
      </c>
      <c r="K6" s="1">
        <v>23.8</v>
      </c>
    </row>
    <row r="7" spans="1:13" x14ac:dyDescent="0.2">
      <c r="A7" s="19">
        <v>6</v>
      </c>
      <c r="B7" s="4" t="s">
        <v>57</v>
      </c>
      <c r="C7" s="1">
        <v>1.2</v>
      </c>
      <c r="D7" s="1">
        <v>0.6</v>
      </c>
      <c r="E7" s="1">
        <v>0.72</v>
      </c>
      <c r="F7" s="1">
        <f t="shared" si="0"/>
        <v>77.763000000000005</v>
      </c>
      <c r="G7" s="4">
        <v>4.0000000000000001E-3</v>
      </c>
      <c r="H7" s="1">
        <v>1.61</v>
      </c>
      <c r="I7" s="1">
        <v>48.3</v>
      </c>
      <c r="J7" s="1">
        <v>1.84</v>
      </c>
      <c r="K7" s="1">
        <v>60.7</v>
      </c>
    </row>
    <row r="8" spans="1:13" x14ac:dyDescent="0.2">
      <c r="A8" s="19">
        <v>7</v>
      </c>
      <c r="B8" s="4" t="s">
        <v>58</v>
      </c>
      <c r="C8" s="1">
        <v>1.4628738838327795</v>
      </c>
      <c r="D8" s="1">
        <v>0.73143694191638975</v>
      </c>
      <c r="E8" s="1">
        <v>1.07</v>
      </c>
      <c r="F8" s="1">
        <f t="shared" si="0"/>
        <v>109.95600000000002</v>
      </c>
      <c r="G8" s="4">
        <v>0</v>
      </c>
      <c r="H8" s="1">
        <v>5.61</v>
      </c>
      <c r="I8" s="1">
        <v>19.600000000000001</v>
      </c>
      <c r="J8" s="1">
        <v>6.7</v>
      </c>
      <c r="K8" s="1">
        <v>25.1</v>
      </c>
    </row>
    <row r="9" spans="1:13" x14ac:dyDescent="0.2">
      <c r="A9" s="19">
        <v>8</v>
      </c>
      <c r="B9" s="4" t="s">
        <v>59</v>
      </c>
      <c r="C9" s="1">
        <v>1.4764823060233401</v>
      </c>
      <c r="D9" s="1">
        <v>0.73824115301167004</v>
      </c>
      <c r="E9" s="1">
        <v>1.0900000000000001</v>
      </c>
      <c r="F9" s="1">
        <f t="shared" si="0"/>
        <v>120.24900000000001</v>
      </c>
      <c r="G9" s="4">
        <v>0</v>
      </c>
      <c r="H9" s="1">
        <v>2.79</v>
      </c>
      <c r="I9" s="1">
        <v>43.1</v>
      </c>
      <c r="J9" s="1">
        <v>3.18</v>
      </c>
      <c r="K9" s="1">
        <v>59.7</v>
      </c>
    </row>
    <row r="10" spans="1:13" x14ac:dyDescent="0.2">
      <c r="B10" s="4"/>
      <c r="C10" s="4"/>
      <c r="D10" s="4"/>
      <c r="E10" s="1"/>
      <c r="F10" s="1"/>
      <c r="G10" s="4"/>
    </row>
    <row r="11" spans="1:13" x14ac:dyDescent="0.2">
      <c r="B11" s="4"/>
      <c r="C11" s="4"/>
      <c r="D11" s="4"/>
      <c r="E11" s="1"/>
      <c r="F11" s="1"/>
      <c r="G11" s="4"/>
    </row>
    <row r="12" spans="1:13" x14ac:dyDescent="0.2">
      <c r="B12" s="4"/>
      <c r="C12" s="4"/>
      <c r="D12" s="4"/>
      <c r="E12" s="1"/>
      <c r="F12" s="1"/>
      <c r="G12" s="4"/>
    </row>
    <row r="13" spans="1:13" x14ac:dyDescent="0.2">
      <c r="B13" s="4"/>
      <c r="C13" s="4"/>
      <c r="D13" s="4"/>
      <c r="E13" s="1"/>
      <c r="F13" s="1"/>
      <c r="G13" s="4"/>
    </row>
    <row r="14" spans="1:13" x14ac:dyDescent="0.2">
      <c r="B14" s="4"/>
      <c r="C14" s="4"/>
      <c r="D14" s="4"/>
      <c r="E14" s="1"/>
      <c r="F14" s="1"/>
      <c r="G14" s="4"/>
    </row>
    <row r="15" spans="1:13" x14ac:dyDescent="0.2">
      <c r="B15" s="4"/>
      <c r="C15" s="4"/>
      <c r="D15" s="4"/>
      <c r="E15" s="1"/>
      <c r="F15" s="1"/>
      <c r="G15" s="4"/>
    </row>
    <row r="16" spans="1:13" x14ac:dyDescent="0.2">
      <c r="B16" s="4"/>
      <c r="C16" s="4"/>
      <c r="D16" s="4"/>
      <c r="E16" s="1"/>
      <c r="F16" s="1"/>
      <c r="G16" s="4"/>
    </row>
    <row r="17" spans="2:7" x14ac:dyDescent="0.2">
      <c r="B17" s="4"/>
      <c r="C17" s="4"/>
      <c r="D17" s="4"/>
      <c r="E17" s="1"/>
      <c r="F17" s="1"/>
      <c r="G17" s="4"/>
    </row>
    <row r="18" spans="2:7" x14ac:dyDescent="0.2">
      <c r="E18" s="1"/>
      <c r="F18" s="1"/>
      <c r="G18" s="4"/>
    </row>
    <row r="19" spans="2:7" x14ac:dyDescent="0.2">
      <c r="E19" s="1"/>
      <c r="F19" s="1"/>
      <c r="G19" s="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PV model</vt:lpstr>
      <vt:lpstr>Module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Raheal McGhee</dc:creator>
  <cp:lastModifiedBy>Raheal McGhee</cp:lastModifiedBy>
  <dcterms:created xsi:type="dcterms:W3CDTF">2006-11-29T10:03:19Z</dcterms:created>
  <dcterms:modified xsi:type="dcterms:W3CDTF">2022-09-02T13:45:41Z</dcterms:modified>
</cp:coreProperties>
</file>